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53.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charts/chart4.xml" ContentType="application/vnd.openxmlformats-officedocument.drawingml.chart+xml"/>
  <Override PartName="/xl/drawings/drawing6.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Default Extension="xml" ContentType="application/xml"/>
  <Override PartName="/xl/drawings/drawing2.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drawings/drawing11.xml" ContentType="application/vnd.openxmlformats-officedocument.drawing+xml"/>
  <Override PartName="/xl/charts/chart16.xml" ContentType="application/vnd.openxmlformats-officedocument.drawingml.chart+xml"/>
  <Override PartName="/xl/drawings/drawing20.xml" ContentType="application/vnd.openxmlformats-officedocument.drawing+xml"/>
  <Override PartName="/xl/charts/chart25.xml" ContentType="application/vnd.openxmlformats-officedocument.drawingml.chart+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worksheets/sheet58.xml" ContentType="application/vnd.openxmlformats-officedocument.spreadsheetml.worksheet+xml"/>
  <Override PartName="/xl/sharedStrings.xml" ContentType="application/vnd.openxmlformats-officedocument.spreadsheetml.sharedStrings+xml"/>
  <Override PartName="/xl/charts/chart14.xml" ContentType="application/vnd.openxmlformats-officedocument.drawingml.chart+xml"/>
  <Override PartName="/xl/charts/chart23.xml" ContentType="application/vnd.openxmlformats-officedocument.drawingml.chart+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54.xml" ContentType="application/vnd.openxmlformats-officedocument.spreadsheetml.worksheet+xml"/>
  <Override PartName="/xl/worksheets/sheet56.xml" ContentType="application/vnd.openxmlformats-officedocument.spreadsheetml.worksheet+xml"/>
  <Override PartName="/xl/charts/chart9.xml" ContentType="application/vnd.openxmlformats-officedocument.drawingml.chart+xml"/>
  <Override PartName="/xl/charts/chart12.xml" ContentType="application/vnd.openxmlformats-officedocument.drawingml.chart+xml"/>
  <Override PartName="/xl/charts/chart21.xml" ContentType="application/vnd.openxmlformats-officedocument.drawingml.char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charts/chart7.xml" ContentType="application/vnd.openxmlformats-officedocument.drawingml.chart+xml"/>
  <Override PartName="/xl/charts/chart10.xml" ContentType="application/vnd.openxmlformats-officedocument.drawingml.chart+xml"/>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charts/chart5.xml" ContentType="application/vnd.openxmlformats-officedocument.drawingml.chart+xml"/>
  <Override PartName="/xl/drawings/drawing7.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charts/chart3.xml" ContentType="application/vnd.openxmlformats-officedocument.drawingml.chart+xml"/>
  <Override PartName="/xl/drawings/drawing5.xml" ContentType="application/vnd.openxmlformats-officedocument.drawing+xml"/>
  <Override PartName="/xl/drawings/drawing18.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xl/drawings/drawing3.xml" ContentType="application/vnd.openxmlformats-officedocument.drawing+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charts/chart19.xml" ContentType="application/vnd.openxmlformats-officedocument.drawingml.chart+xml"/>
  <Override PartName="/xl/worksheets/sheet59.xml" ContentType="application/vnd.openxmlformats-officedocument.spreadsheetml.worksheet+xml"/>
  <Override PartName="/xl/drawings/drawing12.xml" ContentType="application/vnd.openxmlformats-officedocument.drawing+xml"/>
  <Override PartName="/xl/charts/chart17.xml" ContentType="application/vnd.openxmlformats-officedocument.drawingml.chart+xml"/>
  <Override PartName="/xl/drawings/drawing21.xml" ContentType="application/vnd.openxmlformats-officedocument.drawing+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worksheets/sheet57.xml" ContentType="application/vnd.openxmlformats-officedocument.spreadsheetml.worksheet+xml"/>
  <Override PartName="/xl/drawings/drawing10.xml" ContentType="application/vnd.openxmlformats-officedocument.drawing+xml"/>
  <Override PartName="/xl/charts/chart13.xml" ContentType="application/vnd.openxmlformats-officedocument.drawingml.chart+xml"/>
  <Override PartName="/xl/charts/chart15.xml" ContentType="application/vnd.openxmlformats-officedocument.drawingml.chart+xml"/>
  <Override PartName="/xl/charts/chart24.xml" ContentType="application/vnd.openxmlformats-officedocument.drawingml.chart+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55.xml" ContentType="application/vnd.openxmlformats-officedocument.spreadsheetml.worksheet+xml"/>
  <Override PartName="/xl/worksheets/sheet64.xml" ContentType="application/vnd.openxmlformats-officedocument.spreadsheetml.worksheet+xml"/>
  <Override PartName="/xl/charts/chart8.xml" ContentType="application/vnd.openxmlformats-officedocument.drawingml.chart+xml"/>
  <Override PartName="/xl/charts/chart11.xml" ContentType="application/vnd.openxmlformats-officedocument.drawingml.chart+xml"/>
  <Override PartName="/xl/charts/chart22.xml" ContentType="application/vnd.openxmlformats-officedocument.drawingml.char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62.xml" ContentType="application/vnd.openxmlformats-officedocument.spreadsheetml.worksheet+xml"/>
  <Override PartName="/xl/charts/chart6.xml" ContentType="application/vnd.openxmlformats-officedocument.drawingml.chart+xml"/>
  <Override PartName="/xl/charts/chart20.xml" ContentType="application/vnd.openxmlformats-officedocument.drawingml.char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charts/chart2.xml" ContentType="application/vnd.openxmlformats-officedocument.drawingml.chart+xml"/>
  <Override PartName="/xl/drawings/drawing4.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charts/chart18.xml" ContentType="application/vnd.openxmlformats-officedocument.drawingml.chart+xml"/>
  <Override PartName="/xl/drawings/drawing2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codeName="ThisWorkbook"/>
  <bookViews>
    <workbookView xWindow="0" yWindow="0" windowWidth="28800" windowHeight="11760" firstSheet="1" activeTab="13"/>
  </bookViews>
  <sheets>
    <sheet name="Explanations" sheetId="1" r:id="rId1"/>
    <sheet name="Table0" sheetId="2" r:id="rId2"/>
    <sheet name="Table1" sheetId="3" r:id="rId3"/>
    <sheet name="Table_Incomegrowth" sheetId="4" state="hidden" r:id="rId4"/>
    <sheet name="Table_Incomegrowth_noKgains" sheetId="5" state="hidden" r:id="rId5"/>
    <sheet name="Table2" sheetId="6" r:id="rId6"/>
    <sheet name="Table A0" sheetId="7" r:id="rId7"/>
    <sheet name="Table A1" sheetId="8" r:id="rId8"/>
    <sheet name="Table A2" sheetId="9" state="hidden" r:id="rId9"/>
    <sheet name="Table A3" sheetId="10" r:id="rId10"/>
    <sheet name="Table A4" sheetId="11" r:id="rId11"/>
    <sheet name="Table A5" sheetId="12" state="hidden" r:id="rId12"/>
    <sheet name="Table A4_pareto" sheetId="62" state="hidden" r:id="rId13"/>
    <sheet name="Table A6" sheetId="13" r:id="rId14"/>
    <sheet name="Table A6_pareto" sheetId="61" state="hidden" r:id="rId15"/>
    <sheet name="Table A7" sheetId="14" r:id="rId16"/>
    <sheet name="Table A7 (cont.)" sheetId="15" r:id="rId17"/>
    <sheet name="Table A7 (cont.) (2)" sheetId="16" r:id="rId18"/>
    <sheet name="Table A8" sheetId="17" r:id="rId19"/>
    <sheet name="Table B1" sheetId="18" r:id="rId20"/>
    <sheet name="Table B2" sheetId="19" r:id="rId21"/>
    <sheet name="Table B3" sheetId="20" r:id="rId22"/>
    <sheet name="Table B4(CEOs)" sheetId="21" r:id="rId23"/>
    <sheet name="Table Thresholds_nominal" sheetId="22" state="hidden" r:id="rId24"/>
    <sheet name="Table B4(CEO)nominal" sheetId="23" state="hidden" r:id="rId25"/>
    <sheet name="data-Fig1" sheetId="24" r:id="rId26"/>
    <sheet name="fig1" sheetId="25" r:id="rId27"/>
    <sheet name="fig1B" sheetId="26" r:id="rId28"/>
    <sheet name="data-Fig2" sheetId="27" r:id="rId29"/>
    <sheet name="fig2" sheetId="28" r:id="rId30"/>
    <sheet name="fig2(no K gains)" sheetId="29" r:id="rId31"/>
    <sheet name="data-Fig3" sheetId="30" r:id="rId32"/>
    <sheet name="fig3" sheetId="31" r:id="rId33"/>
    <sheet name="fig3B" sheetId="60" r:id="rId34"/>
    <sheet name="Data-Fig4" sheetId="32" r:id="rId35"/>
    <sheet name="fig4" sheetId="33" r:id="rId36"/>
    <sheet name="data-Fig4new" sheetId="34" r:id="rId37"/>
    <sheet name="fig4new" sheetId="35" state="hidden" r:id="rId38"/>
    <sheet name="fig4newb" sheetId="63" r:id="rId39"/>
    <sheet name="data-Fig5" sheetId="36" r:id="rId40"/>
    <sheet name="fig5" sheetId="37" r:id="rId41"/>
    <sheet name="data-Fig6a" sheetId="38" r:id="rId42"/>
    <sheet name="data-Fig6b" sheetId="39" r:id="rId43"/>
    <sheet name="fig6" sheetId="40" r:id="rId44"/>
    <sheet name="data-Fig7" sheetId="41" r:id="rId45"/>
    <sheet name="fig7A (wealth)" sheetId="42" r:id="rId46"/>
    <sheet name="fig7B (wealth Forbes)" sheetId="43" r:id="rId47"/>
    <sheet name="data-Fig8" sheetId="44" r:id="rId48"/>
    <sheet name="fig8" sheetId="45" r:id="rId49"/>
    <sheet name="data-Fig9" sheetId="46" r:id="rId50"/>
    <sheet name="fig9" sheetId="47" r:id="rId51"/>
    <sheet name="data-Fig10" sheetId="48" r:id="rId52"/>
    <sheet name="fig10" sheetId="49" r:id="rId53"/>
    <sheet name="data-Fig11" sheetId="50" r:id="rId54"/>
    <sheet name="Figure 11" sheetId="51" r:id="rId55"/>
    <sheet name="data-Fig12" sheetId="52" r:id="rId56"/>
    <sheet name="fig12" sheetId="53" r:id="rId57"/>
    <sheet name="data-FigA0" sheetId="54" r:id="rId58"/>
    <sheet name="Figure A0" sheetId="55" r:id="rId59"/>
    <sheet name="data-FigA1" sheetId="56" r:id="rId60"/>
    <sheet name="Figure A1" sheetId="57" r:id="rId61"/>
    <sheet name="Figure A1b" sheetId="64" state="hidden" r:id="rId62"/>
    <sheet name="data-FigA2" sheetId="58" r:id="rId63"/>
    <sheet name="Figure A2" sheetId="59" r:id="rId64"/>
  </sheets>
  <externalReferences>
    <externalReference r:id="rId65"/>
  </externalReferences>
  <definedNames>
    <definedName name="column_head" localSheetId="36">#REF!</definedName>
    <definedName name="column_head" localSheetId="37">#REF!</definedName>
    <definedName name="column_head" localSheetId="38">#REF!</definedName>
    <definedName name="column_head" localSheetId="1">#REF!</definedName>
    <definedName name="column_head" localSheetId="2">#REF!</definedName>
    <definedName name="column_head">#REF!</definedName>
    <definedName name="column_headings">#REF!</definedName>
    <definedName name="column_numbers">#REF!</definedName>
    <definedName name="data">#REF!</definedName>
    <definedName name="data2" localSheetId="36">#REF!</definedName>
    <definedName name="data2" localSheetId="37">#REF!</definedName>
    <definedName name="data2" localSheetId="38">#REF!</definedName>
    <definedName name="data2" localSheetId="1">#REF!</definedName>
    <definedName name="data2" localSheetId="2">#REF!</definedName>
    <definedName name="data2">#REF!</definedName>
    <definedName name="fig4b">#REF!</definedName>
    <definedName name="footnotes">#REF!</definedName>
    <definedName name="footnotes2" localSheetId="36">#REF!</definedName>
    <definedName name="footnotes2" localSheetId="37">#REF!</definedName>
    <definedName name="footnotes2" localSheetId="38">#REF!</definedName>
    <definedName name="footnotes2" localSheetId="1">#REF!</definedName>
    <definedName name="footnotes2" localSheetId="2">#REF!</definedName>
    <definedName name="footnotes2">#REF!</definedName>
    <definedName name="_xlnm.Print_Area" localSheetId="37">fig4new!$A$1:$K$37</definedName>
    <definedName name="_xlnm.Print_Area" localSheetId="38">fig4newb!$A$1:$K$38</definedName>
    <definedName name="spanners_level1">#REF!</definedName>
    <definedName name="spanners_level2">#REF!</definedName>
    <definedName name="spanners_level3">#REF!</definedName>
    <definedName name="spanners_level4">#REF!</definedName>
    <definedName name="spanners_level5">#REF!</definedName>
    <definedName name="spanners_levelV" localSheetId="36">#REF!</definedName>
    <definedName name="spanners_levelV" localSheetId="37">#REF!</definedName>
    <definedName name="spanners_levelV" localSheetId="38">#REF!</definedName>
    <definedName name="spanners_levelV" localSheetId="1">#REF!</definedName>
    <definedName name="spanners_levelV" localSheetId="2">#REF!</definedName>
    <definedName name="spanners_levelV">#REF!</definedName>
    <definedName name="spanners_levelX" localSheetId="36">#REF!</definedName>
    <definedName name="spanners_levelX" localSheetId="37">#REF!</definedName>
    <definedName name="spanners_levelX" localSheetId="38">#REF!</definedName>
    <definedName name="spanners_levelX" localSheetId="1">#REF!</definedName>
    <definedName name="spanners_levelX" localSheetId="2">#REF!</definedName>
    <definedName name="spanners_levelX">#REF!</definedName>
    <definedName name="spanners_levelY" localSheetId="36">#REF!</definedName>
    <definedName name="spanners_levelY" localSheetId="37">#REF!</definedName>
    <definedName name="spanners_levelY" localSheetId="38">#REF!</definedName>
    <definedName name="spanners_levelY" localSheetId="1">#REF!</definedName>
    <definedName name="spanners_levelY" localSheetId="2">#REF!</definedName>
    <definedName name="spanners_levelY">#REF!</definedName>
    <definedName name="spanners_levelZ" localSheetId="36">#REF!</definedName>
    <definedName name="spanners_levelZ" localSheetId="37">#REF!</definedName>
    <definedName name="spanners_levelZ" localSheetId="38">#REF!</definedName>
    <definedName name="spanners_levelZ" localSheetId="1">#REF!</definedName>
    <definedName name="spanners_levelZ" localSheetId="2">#REF!</definedName>
    <definedName name="spanners_levelZ">#REF!</definedName>
    <definedName name="stub_lines">#REF!</definedName>
    <definedName name="titles">#REF!</definedName>
    <definedName name="totals">#REF!</definedName>
  </definedNames>
  <calcPr calcId="125725" concurrentCalc="0"/>
</workbook>
</file>

<file path=xl/calcChain.xml><?xml version="1.0" encoding="utf-8"?>
<calcChain xmlns="http://schemas.openxmlformats.org/spreadsheetml/2006/main">
  <c r="M101" i="10"/>
  <c r="J101" i="7"/>
  <c r="N101" i="13"/>
  <c r="P100" i="4"/>
  <c r="J86" i="7"/>
  <c r="N86" i="13"/>
  <c r="P85" i="4"/>
  <c r="P119"/>
  <c r="L101" i="10"/>
  <c r="M101" i="13"/>
  <c r="O100" i="4"/>
  <c r="M86" i="13"/>
  <c r="O85" i="4"/>
  <c r="O119"/>
  <c r="K101" i="10"/>
  <c r="L101" i="13"/>
  <c r="N100" i="4"/>
  <c r="L86" i="13"/>
  <c r="N85" i="4"/>
  <c r="N119"/>
  <c r="J101" i="10"/>
  <c r="K101" i="13"/>
  <c r="M100" i="4"/>
  <c r="K86" i="13"/>
  <c r="M85" i="4"/>
  <c r="M119"/>
  <c r="I101" i="10"/>
  <c r="J101" i="13"/>
  <c r="L100" i="4"/>
  <c r="J86" i="13"/>
  <c r="L85" i="4"/>
  <c r="L119"/>
  <c r="I101" i="13"/>
  <c r="K100" i="4"/>
  <c r="I86" i="13"/>
  <c r="K85" i="4"/>
  <c r="K119"/>
  <c r="J100"/>
  <c r="J85"/>
  <c r="J119"/>
  <c r="G101" i="13"/>
  <c r="H100" i="4"/>
  <c r="G86" i="13"/>
  <c r="H85" i="4"/>
  <c r="H119"/>
  <c r="F101" i="13"/>
  <c r="G100" i="4"/>
  <c r="F86" i="13"/>
  <c r="G85" i="4"/>
  <c r="G119"/>
  <c r="E101" i="13"/>
  <c r="F100" i="4"/>
  <c r="E86" i="13"/>
  <c r="F85" i="4"/>
  <c r="F119"/>
  <c r="D101" i="13"/>
  <c r="E100" i="4"/>
  <c r="D86" i="13"/>
  <c r="E85" i="4"/>
  <c r="E119"/>
  <c r="C101" i="13"/>
  <c r="D100" i="4"/>
  <c r="C86" i="13"/>
  <c r="D85" i="4"/>
  <c r="D119"/>
  <c r="B101" i="13"/>
  <c r="C100" i="4"/>
  <c r="B86" i="13"/>
  <c r="C85" i="4"/>
  <c r="C119"/>
  <c r="B100"/>
  <c r="B85"/>
  <c r="B119"/>
  <c r="M100" i="10"/>
  <c r="J100" i="7"/>
  <c r="N100" i="13"/>
  <c r="P99" i="4"/>
  <c r="P135"/>
  <c r="L100" i="10"/>
  <c r="M100" i="13"/>
  <c r="O99" i="4"/>
  <c r="O135"/>
  <c r="K100" i="10"/>
  <c r="L100" i="13"/>
  <c r="N99" i="4"/>
  <c r="N135"/>
  <c r="J100" i="10"/>
  <c r="K100" i="13"/>
  <c r="M99" i="4"/>
  <c r="M135"/>
  <c r="I100" i="10"/>
  <c r="J100" i="13"/>
  <c r="L99" i="4"/>
  <c r="L135"/>
  <c r="I100" i="13"/>
  <c r="K99" i="4"/>
  <c r="K135"/>
  <c r="J99"/>
  <c r="J135"/>
  <c r="G100" i="13"/>
  <c r="H99" i="4"/>
  <c r="H135"/>
  <c r="F100" i="13"/>
  <c r="G99" i="4"/>
  <c r="G135"/>
  <c r="E100" i="13"/>
  <c r="F99" i="4"/>
  <c r="F135"/>
  <c r="D100" i="13"/>
  <c r="E99" i="4"/>
  <c r="E135"/>
  <c r="C100" i="13"/>
  <c r="D99" i="4"/>
  <c r="D135"/>
  <c r="B100" i="13"/>
  <c r="C99" i="4"/>
  <c r="C135"/>
  <c r="B99"/>
  <c r="B135"/>
  <c r="J99" i="7"/>
  <c r="I99" i="13"/>
  <c r="I99" i="10"/>
  <c r="J99" i="13"/>
  <c r="J99" i="10"/>
  <c r="K99" i="13"/>
  <c r="K98" i="4"/>
  <c r="I99"/>
  <c r="J98" i="7"/>
  <c r="I98" i="13"/>
  <c r="I98" i="10"/>
  <c r="J98" i="13"/>
  <c r="J98" i="10"/>
  <c r="K98" i="13"/>
  <c r="K97" i="4"/>
  <c r="I98"/>
  <c r="J97" i="7"/>
  <c r="I97" i="13"/>
  <c r="I97" i="10"/>
  <c r="J97" i="13"/>
  <c r="J97" i="10"/>
  <c r="K97" i="13"/>
  <c r="K96" i="4"/>
  <c r="I97"/>
  <c r="J96" i="7"/>
  <c r="I96" i="13"/>
  <c r="I96" i="10"/>
  <c r="J96" i="13"/>
  <c r="J96" i="10"/>
  <c r="K96" i="13"/>
  <c r="K95" i="4"/>
  <c r="I96"/>
  <c r="J95" i="7"/>
  <c r="I95" i="13"/>
  <c r="I95" i="10"/>
  <c r="J95" i="13"/>
  <c r="J95" i="10"/>
  <c r="K95" i="13"/>
  <c r="K94" i="4"/>
  <c r="I95"/>
  <c r="J94" i="7"/>
  <c r="I94" i="13"/>
  <c r="I94" i="10"/>
  <c r="J94" i="13"/>
  <c r="J94" i="10"/>
  <c r="K94" i="13"/>
  <c r="K93" i="4"/>
  <c r="I94"/>
  <c r="J93" i="7"/>
  <c r="I93" i="13"/>
  <c r="I93" i="10"/>
  <c r="J93" i="13"/>
  <c r="J93" i="10"/>
  <c r="K93" i="13"/>
  <c r="K92" i="4"/>
  <c r="I93"/>
  <c r="J92" i="7"/>
  <c r="I92" i="13"/>
  <c r="I92" i="10"/>
  <c r="J92" i="13"/>
  <c r="J92" i="10"/>
  <c r="K92" i="13"/>
  <c r="K91" i="4"/>
  <c r="I92"/>
  <c r="J91" i="7"/>
  <c r="I91" i="13"/>
  <c r="I91" i="10"/>
  <c r="J91" i="13"/>
  <c r="J91" i="10"/>
  <c r="K91" i="13"/>
  <c r="K90" i="4"/>
  <c r="I91"/>
  <c r="J90" i="7"/>
  <c r="I90" i="13"/>
  <c r="I90" i="10"/>
  <c r="J90" i="13"/>
  <c r="J90" i="10"/>
  <c r="K90" i="13"/>
  <c r="K89" i="4"/>
  <c r="I90"/>
  <c r="J89" i="7"/>
  <c r="I89" i="13"/>
  <c r="I89" i="10"/>
  <c r="J89" i="13"/>
  <c r="J89" i="10"/>
  <c r="K89" i="13"/>
  <c r="K88" i="4"/>
  <c r="I89"/>
  <c r="J88" i="7"/>
  <c r="I88" i="13"/>
  <c r="I88" i="10"/>
  <c r="J88" i="13"/>
  <c r="J88" i="10"/>
  <c r="K88" i="13"/>
  <c r="K87" i="4"/>
  <c r="I88"/>
  <c r="J87" i="7"/>
  <c r="I87" i="13"/>
  <c r="J87"/>
  <c r="K87"/>
  <c r="K86" i="4"/>
  <c r="I87"/>
  <c r="I86"/>
  <c r="J85" i="7"/>
  <c r="I85" i="13"/>
  <c r="J85"/>
  <c r="K85"/>
  <c r="K84" i="4"/>
  <c r="I85"/>
  <c r="J84" i="7"/>
  <c r="I84" i="13"/>
  <c r="J84"/>
  <c r="K84"/>
  <c r="K83" i="4"/>
  <c r="I84"/>
  <c r="J83" i="7"/>
  <c r="I83" i="13"/>
  <c r="J83"/>
  <c r="K83"/>
  <c r="K82" i="4"/>
  <c r="I83"/>
  <c r="J82" i="7"/>
  <c r="I82" i="13"/>
  <c r="J82"/>
  <c r="K82"/>
  <c r="K81" i="4"/>
  <c r="I82"/>
  <c r="J81" i="7"/>
  <c r="I81" i="13"/>
  <c r="J81"/>
  <c r="K81"/>
  <c r="K80" i="4"/>
  <c r="I81"/>
  <c r="J80" i="7"/>
  <c r="I80" i="13"/>
  <c r="J80"/>
  <c r="K80"/>
  <c r="K79" i="4"/>
  <c r="I80"/>
  <c r="J79" i="7"/>
  <c r="I79" i="13"/>
  <c r="J79"/>
  <c r="K79"/>
  <c r="K78" i="4"/>
  <c r="I79"/>
  <c r="J78" i="7"/>
  <c r="I78" i="13"/>
  <c r="J78"/>
  <c r="K78"/>
  <c r="K77" i="4"/>
  <c r="I78"/>
  <c r="J77" i="7"/>
  <c r="I77" i="13"/>
  <c r="J77"/>
  <c r="K77"/>
  <c r="K76" i="4"/>
  <c r="I77"/>
  <c r="J76" i="7"/>
  <c r="I76" i="13"/>
  <c r="J76"/>
  <c r="K76"/>
  <c r="K75" i="4"/>
  <c r="I76"/>
  <c r="J75" i="7"/>
  <c r="I75" i="13"/>
  <c r="J75"/>
  <c r="K75"/>
  <c r="K74" i="4"/>
  <c r="I75"/>
  <c r="J74" i="7"/>
  <c r="I74" i="13"/>
  <c r="J74"/>
  <c r="K74"/>
  <c r="K73" i="4"/>
  <c r="I74"/>
  <c r="J73" i="7"/>
  <c r="I73" i="13"/>
  <c r="J73"/>
  <c r="K73"/>
  <c r="K72" i="4"/>
  <c r="I73"/>
  <c r="J72" i="7"/>
  <c r="I72" i="13"/>
  <c r="J72"/>
  <c r="K72"/>
  <c r="K71" i="4"/>
  <c r="I72"/>
  <c r="J71" i="7"/>
  <c r="I71" i="13"/>
  <c r="J71"/>
  <c r="K71"/>
  <c r="K70" i="4"/>
  <c r="I71"/>
  <c r="J70" i="7"/>
  <c r="I70" i="13"/>
  <c r="J70"/>
  <c r="K70"/>
  <c r="K69" i="4"/>
  <c r="I70"/>
  <c r="J69" i="7"/>
  <c r="I69" i="13"/>
  <c r="J69"/>
  <c r="K69"/>
  <c r="K68" i="4"/>
  <c r="I69"/>
  <c r="J68" i="7"/>
  <c r="I68" i="13"/>
  <c r="J68"/>
  <c r="K68"/>
  <c r="K67" i="4"/>
  <c r="I68"/>
  <c r="J67" i="7"/>
  <c r="I67" i="13"/>
  <c r="J67"/>
  <c r="K67"/>
  <c r="K66" i="4"/>
  <c r="I67"/>
  <c r="J66" i="7"/>
  <c r="I66" i="13"/>
  <c r="J66"/>
  <c r="K66"/>
  <c r="K65" i="4"/>
  <c r="I66"/>
  <c r="J65" i="7"/>
  <c r="I65" i="13"/>
  <c r="J65"/>
  <c r="K65"/>
  <c r="K64" i="4"/>
  <c r="I65"/>
  <c r="J64" i="7"/>
  <c r="I64" i="13"/>
  <c r="J64"/>
  <c r="K64"/>
  <c r="K63" i="4"/>
  <c r="I64"/>
  <c r="J63" i="7"/>
  <c r="I63" i="13"/>
  <c r="J63"/>
  <c r="K63"/>
  <c r="K62" i="4"/>
  <c r="I63"/>
  <c r="J62" i="7"/>
  <c r="I62" i="13"/>
  <c r="J62"/>
  <c r="K62"/>
  <c r="K61" i="4"/>
  <c r="I62"/>
  <c r="J61" i="7"/>
  <c r="I61" i="13"/>
  <c r="J61"/>
  <c r="K61"/>
  <c r="K60" i="4"/>
  <c r="I61"/>
  <c r="J60" i="7"/>
  <c r="I60" i="13"/>
  <c r="J60"/>
  <c r="K60"/>
  <c r="K59" i="4"/>
  <c r="I60"/>
  <c r="J59" i="7"/>
  <c r="I59" i="13"/>
  <c r="J59"/>
  <c r="K59"/>
  <c r="K58" i="4"/>
  <c r="I59"/>
  <c r="J58" i="7"/>
  <c r="I58" i="13"/>
  <c r="J58"/>
  <c r="K58"/>
  <c r="K57" i="4"/>
  <c r="I58"/>
  <c r="J57" i="7"/>
  <c r="I57" i="13"/>
  <c r="J57"/>
  <c r="K57"/>
  <c r="K56" i="4"/>
  <c r="I57"/>
  <c r="J56" i="7"/>
  <c r="I56" i="13"/>
  <c r="J56"/>
  <c r="K56"/>
  <c r="K55" i="4"/>
  <c r="I56"/>
  <c r="J55" i="7"/>
  <c r="I55" i="13"/>
  <c r="J55"/>
  <c r="K55"/>
  <c r="K54" i="4"/>
  <c r="I55"/>
  <c r="J54" i="7"/>
  <c r="I54" i="13"/>
  <c r="J54"/>
  <c r="K54"/>
  <c r="K53" i="4"/>
  <c r="I54"/>
  <c r="J53" i="7"/>
  <c r="I53" i="13"/>
  <c r="J53"/>
  <c r="K53"/>
  <c r="K52" i="4"/>
  <c r="I53"/>
  <c r="J52" i="7"/>
  <c r="I52" i="13"/>
  <c r="J52"/>
  <c r="K52"/>
  <c r="K51" i="4"/>
  <c r="I52"/>
  <c r="J51" i="7"/>
  <c r="I51" i="13"/>
  <c r="J51"/>
  <c r="K51"/>
  <c r="K50" i="4"/>
  <c r="I51"/>
  <c r="J50" i="7"/>
  <c r="I50" i="13"/>
  <c r="J50"/>
  <c r="K50"/>
  <c r="K49" i="4"/>
  <c r="I50"/>
  <c r="J49" i="7"/>
  <c r="I49" i="13"/>
  <c r="J49"/>
  <c r="K49"/>
  <c r="K48" i="4"/>
  <c r="I49"/>
  <c r="J48" i="7"/>
  <c r="I48" i="13"/>
  <c r="J48"/>
  <c r="K48"/>
  <c r="K47" i="4"/>
  <c r="I48"/>
  <c r="J47" i="7"/>
  <c r="I47" i="13"/>
  <c r="J47"/>
  <c r="K47"/>
  <c r="K46" i="4"/>
  <c r="I47"/>
  <c r="J46" i="7"/>
  <c r="I46" i="13"/>
  <c r="J46"/>
  <c r="K46"/>
  <c r="K45" i="4"/>
  <c r="I46"/>
  <c r="J45" i="7"/>
  <c r="I45" i="13"/>
  <c r="J45"/>
  <c r="K45"/>
  <c r="K44" i="4"/>
  <c r="I45"/>
  <c r="J44" i="7"/>
  <c r="I44" i="13"/>
  <c r="J44"/>
  <c r="K44"/>
  <c r="K43" i="4"/>
  <c r="I44"/>
  <c r="J43" i="7"/>
  <c r="I43" i="13"/>
  <c r="J43"/>
  <c r="K43"/>
  <c r="K42" i="4"/>
  <c r="I43"/>
  <c r="J42" i="7"/>
  <c r="I42" i="13"/>
  <c r="J42"/>
  <c r="K42"/>
  <c r="K41" i="4"/>
  <c r="I42"/>
  <c r="J41" i="7"/>
  <c r="I41" i="13"/>
  <c r="J41"/>
  <c r="K41"/>
  <c r="K40" i="4"/>
  <c r="I41"/>
  <c r="J40" i="7"/>
  <c r="I40" i="13"/>
  <c r="J40"/>
  <c r="K40"/>
  <c r="K39" i="4"/>
  <c r="I40"/>
  <c r="J39" i="7"/>
  <c r="I39" i="13"/>
  <c r="J39"/>
  <c r="K39"/>
  <c r="K38" i="4"/>
  <c r="I39"/>
  <c r="J38" i="7"/>
  <c r="I38" i="13"/>
  <c r="J38"/>
  <c r="K38"/>
  <c r="K37" i="4"/>
  <c r="I38"/>
  <c r="J37" i="7"/>
  <c r="I37" i="13"/>
  <c r="J37"/>
  <c r="K37"/>
  <c r="K36" i="4"/>
  <c r="I37"/>
  <c r="J36" i="7"/>
  <c r="I36" i="13"/>
  <c r="J36"/>
  <c r="K36"/>
  <c r="K35" i="4"/>
  <c r="I36"/>
  <c r="J35" i="7"/>
  <c r="I35" i="13"/>
  <c r="J35"/>
  <c r="K35"/>
  <c r="K34" i="4"/>
  <c r="I35"/>
  <c r="J34" i="7"/>
  <c r="I34" i="13"/>
  <c r="J34"/>
  <c r="K34"/>
  <c r="K33" i="4"/>
  <c r="I34"/>
  <c r="J33" i="7"/>
  <c r="I33" i="13"/>
  <c r="J33"/>
  <c r="K33"/>
  <c r="K32" i="4"/>
  <c r="I33"/>
  <c r="J32" i="7"/>
  <c r="I32" i="13"/>
  <c r="J32"/>
  <c r="K32"/>
  <c r="K31" i="4"/>
  <c r="I32"/>
  <c r="J31" i="7"/>
  <c r="I31" i="13"/>
  <c r="J31"/>
  <c r="K31"/>
  <c r="K30" i="4"/>
  <c r="I31"/>
  <c r="J30" i="7"/>
  <c r="I30" i="13"/>
  <c r="J30"/>
  <c r="K30"/>
  <c r="K29" i="4"/>
  <c r="I30"/>
  <c r="J29" i="7"/>
  <c r="I29" i="13"/>
  <c r="J29"/>
  <c r="K29"/>
  <c r="K28" i="4"/>
  <c r="I29"/>
  <c r="J28" i="7"/>
  <c r="I28" i="13"/>
  <c r="J28"/>
  <c r="K28"/>
  <c r="K27" i="4"/>
  <c r="I28"/>
  <c r="J27" i="7"/>
  <c r="I27" i="13"/>
  <c r="J27"/>
  <c r="K27"/>
  <c r="K26" i="4"/>
  <c r="I27"/>
  <c r="J26" i="7"/>
  <c r="I26" i="13"/>
  <c r="J26"/>
  <c r="K26"/>
  <c r="K25" i="4"/>
  <c r="I26"/>
  <c r="J25" i="7"/>
  <c r="I25" i="13"/>
  <c r="J25"/>
  <c r="K25"/>
  <c r="K24" i="4"/>
  <c r="I25"/>
  <c r="J24" i="7"/>
  <c r="I24" i="13"/>
  <c r="J24"/>
  <c r="K24"/>
  <c r="K23" i="4"/>
  <c r="I24"/>
  <c r="J23" i="7"/>
  <c r="I23" i="13"/>
  <c r="J23"/>
  <c r="K23"/>
  <c r="K22" i="4"/>
  <c r="I23"/>
  <c r="J22" i="7"/>
  <c r="I22" i="13"/>
  <c r="J22"/>
  <c r="K22"/>
  <c r="K21" i="4"/>
  <c r="I22"/>
  <c r="J21" i="7"/>
  <c r="I21" i="13"/>
  <c r="J21"/>
  <c r="K21"/>
  <c r="K20" i="4"/>
  <c r="I21"/>
  <c r="J20" i="7"/>
  <c r="I20" i="13"/>
  <c r="J20"/>
  <c r="K20"/>
  <c r="K19" i="4"/>
  <c r="I20"/>
  <c r="J19" i="7"/>
  <c r="I19" i="13"/>
  <c r="J19"/>
  <c r="K19"/>
  <c r="K18" i="4"/>
  <c r="I19"/>
  <c r="J18" i="7"/>
  <c r="I18" i="13"/>
  <c r="J18"/>
  <c r="K18"/>
  <c r="K17" i="4"/>
  <c r="I18"/>
  <c r="J17" i="7"/>
  <c r="I17" i="13"/>
  <c r="J17"/>
  <c r="K17"/>
  <c r="K16" i="4"/>
  <c r="I17"/>
  <c r="J16" i="7"/>
  <c r="I16" i="13"/>
  <c r="J16"/>
  <c r="K16"/>
  <c r="K15" i="4"/>
  <c r="I16"/>
  <c r="J15" i="7"/>
  <c r="I15" i="13"/>
  <c r="J15"/>
  <c r="K15"/>
  <c r="K14" i="4"/>
  <c r="I15"/>
  <c r="J14" i="7"/>
  <c r="I14" i="13"/>
  <c r="J14"/>
  <c r="K14"/>
  <c r="K13" i="4"/>
  <c r="I14"/>
  <c r="J13" i="7"/>
  <c r="I13" i="13"/>
  <c r="J13"/>
  <c r="K13"/>
  <c r="K12" i="4"/>
  <c r="I13"/>
  <c r="J12" i="7"/>
  <c r="I12" i="13"/>
  <c r="J12"/>
  <c r="K12"/>
  <c r="K11" i="4"/>
  <c r="I12"/>
  <c r="J11" i="7"/>
  <c r="I11" i="13"/>
  <c r="J11"/>
  <c r="K11"/>
  <c r="K10" i="4"/>
  <c r="I11"/>
  <c r="J10" i="7"/>
  <c r="I10" i="13"/>
  <c r="J10"/>
  <c r="K10"/>
  <c r="K9" i="4"/>
  <c r="I10"/>
  <c r="I100"/>
  <c r="K121"/>
  <c r="D8" i="3"/>
  <c r="D95" i="13"/>
  <c r="E94" i="4"/>
  <c r="D93" i="13"/>
  <c r="E92" i="4"/>
  <c r="E121"/>
  <c r="C8" i="3"/>
  <c r="B94" i="4"/>
  <c r="B92"/>
  <c r="B121"/>
  <c r="B8" i="3"/>
  <c r="E141" i="4"/>
  <c r="E8" i="3"/>
  <c r="G99" i="7"/>
  <c r="D99" i="11"/>
  <c r="E98" i="5"/>
  <c r="B98"/>
  <c r="Q98"/>
  <c r="G100" i="7"/>
  <c r="D100" i="11"/>
  <c r="E99" i="5"/>
  <c r="B99"/>
  <c r="Q99"/>
  <c r="G101" i="7"/>
  <c r="D101" i="11"/>
  <c r="E100" i="5"/>
  <c r="B100"/>
  <c r="Q100"/>
  <c r="M101" i="8"/>
  <c r="N101" i="11"/>
  <c r="P100" i="5"/>
  <c r="M100" i="8"/>
  <c r="N100" i="11"/>
  <c r="P99" i="5"/>
  <c r="P128"/>
  <c r="L101" i="8"/>
  <c r="M101" i="11"/>
  <c r="O100" i="5"/>
  <c r="L100" i="8"/>
  <c r="M100" i="11"/>
  <c r="O99" i="5"/>
  <c r="O128"/>
  <c r="K101" i="8"/>
  <c r="L101" i="11"/>
  <c r="N100" i="5"/>
  <c r="K100" i="8"/>
  <c r="L100" i="11"/>
  <c r="N99" i="5"/>
  <c r="N128"/>
  <c r="J101" i="8"/>
  <c r="K101" i="11"/>
  <c r="M100" i="5"/>
  <c r="J100" i="8"/>
  <c r="K100" i="11"/>
  <c r="M99" i="5"/>
  <c r="M128"/>
  <c r="I101" i="8"/>
  <c r="J101" i="11"/>
  <c r="L100" i="5"/>
  <c r="I100" i="8"/>
  <c r="J100" i="11"/>
  <c r="L99" i="5"/>
  <c r="L128"/>
  <c r="I101" i="11"/>
  <c r="K100" i="5"/>
  <c r="I100" i="11"/>
  <c r="K99" i="5"/>
  <c r="K128"/>
  <c r="J100"/>
  <c r="J99"/>
  <c r="J128"/>
  <c r="I128"/>
  <c r="G101" i="11"/>
  <c r="H100" i="5"/>
  <c r="G100" i="11"/>
  <c r="H99" i="5"/>
  <c r="H128"/>
  <c r="F101" i="11"/>
  <c r="G100" i="5"/>
  <c r="F100" i="11"/>
  <c r="G99" i="5"/>
  <c r="G128"/>
  <c r="E101" i="11"/>
  <c r="F100" i="5"/>
  <c r="E100" i="11"/>
  <c r="F99" i="5"/>
  <c r="F128"/>
  <c r="E128"/>
  <c r="C101" i="11"/>
  <c r="D100" i="5"/>
  <c r="C100" i="11"/>
  <c r="D99" i="5"/>
  <c r="D128"/>
  <c r="B101" i="11"/>
  <c r="C100" i="5"/>
  <c r="B100" i="11"/>
  <c r="C99" i="5"/>
  <c r="C128"/>
  <c r="B128"/>
  <c r="P121"/>
  <c r="O121"/>
  <c r="N121"/>
  <c r="M121"/>
  <c r="L121"/>
  <c r="K121"/>
  <c r="J121"/>
  <c r="H121"/>
  <c r="G121"/>
  <c r="F121"/>
  <c r="E121"/>
  <c r="D121"/>
  <c r="C121"/>
  <c r="B121"/>
  <c r="A96" i="13"/>
  <c r="A97"/>
  <c r="A98"/>
  <c r="A99"/>
  <c r="A100"/>
  <c r="A101"/>
  <c r="A100" i="5"/>
  <c r="B99" i="56"/>
  <c r="B98"/>
  <c r="D99"/>
  <c r="I99" i="11"/>
  <c r="I99" i="8"/>
  <c r="J99" i="11"/>
  <c r="J99" i="8"/>
  <c r="K99" i="11"/>
  <c r="B97" i="56"/>
  <c r="D98"/>
  <c r="G98" i="7"/>
  <c r="I98" i="11"/>
  <c r="I98" i="8"/>
  <c r="J98" i="11"/>
  <c r="J98" i="8"/>
  <c r="K98" i="11"/>
  <c r="B96" i="56"/>
  <c r="D97"/>
  <c r="G97" i="7"/>
  <c r="I97" i="11"/>
  <c r="I97" i="8"/>
  <c r="J97" i="11"/>
  <c r="J97" i="8"/>
  <c r="K97" i="11"/>
  <c r="B95" i="56"/>
  <c r="D96"/>
  <c r="G96" i="7"/>
  <c r="I96" i="11"/>
  <c r="I96" i="8"/>
  <c r="J96" i="11"/>
  <c r="J96" i="8"/>
  <c r="K96" i="11"/>
  <c r="B94" i="56"/>
  <c r="D95"/>
  <c r="G95" i="7"/>
  <c r="I95" i="11"/>
  <c r="I95" i="8"/>
  <c r="J95" i="11"/>
  <c r="J95" i="8"/>
  <c r="K95" i="11"/>
  <c r="B93" i="56"/>
  <c r="D94"/>
  <c r="G94" i="7"/>
  <c r="I94" i="11"/>
  <c r="I94" i="8"/>
  <c r="J94" i="11"/>
  <c r="J94" i="8"/>
  <c r="K94" i="11"/>
  <c r="B92" i="56"/>
  <c r="D93"/>
  <c r="G93" i="7"/>
  <c r="I93" i="11"/>
  <c r="I93" i="8"/>
  <c r="J93" i="11"/>
  <c r="J93" i="8"/>
  <c r="K93" i="11"/>
  <c r="B91" i="56"/>
  <c r="D92"/>
  <c r="G92" i="7"/>
  <c r="I92" i="11"/>
  <c r="I92" i="8"/>
  <c r="J92" i="11"/>
  <c r="J92" i="8"/>
  <c r="K92" i="11"/>
  <c r="B90" i="56"/>
  <c r="D91"/>
  <c r="G91" i="7"/>
  <c r="I91" i="11"/>
  <c r="I91" i="8"/>
  <c r="J91" i="11"/>
  <c r="J91" i="8"/>
  <c r="K91" i="11"/>
  <c r="B89" i="56"/>
  <c r="D90"/>
  <c r="G90" i="7"/>
  <c r="I90" i="11"/>
  <c r="I90" i="8"/>
  <c r="J90" i="11"/>
  <c r="J90" i="8"/>
  <c r="K90" i="11"/>
  <c r="B88" i="56"/>
  <c r="D89"/>
  <c r="G89" i="7"/>
  <c r="I89" i="11"/>
  <c r="I89" i="8"/>
  <c r="J89" i="11"/>
  <c r="J89" i="8"/>
  <c r="K89" i="11"/>
  <c r="B87" i="56"/>
  <c r="D88"/>
  <c r="G88" i="7"/>
  <c r="I88" i="11"/>
  <c r="I88" i="8"/>
  <c r="J88" i="11"/>
  <c r="J88" i="8"/>
  <c r="K88" i="11"/>
  <c r="B86" i="56"/>
  <c r="D87"/>
  <c r="G87" i="7"/>
  <c r="I87" i="11"/>
  <c r="J87"/>
  <c r="K87"/>
  <c r="B85" i="56"/>
  <c r="D86"/>
  <c r="G86" i="7"/>
  <c r="I86" i="11"/>
  <c r="J86"/>
  <c r="K86"/>
  <c r="B84" i="56"/>
  <c r="D85"/>
  <c r="G85" i="7"/>
  <c r="I85" i="11"/>
  <c r="J85"/>
  <c r="K85"/>
  <c r="B83" i="56"/>
  <c r="D84"/>
  <c r="G84" i="7"/>
  <c r="I84" i="11"/>
  <c r="J84"/>
  <c r="K84"/>
  <c r="B82" i="56"/>
  <c r="D83"/>
  <c r="G83" i="7"/>
  <c r="I83" i="11"/>
  <c r="J83"/>
  <c r="K83"/>
  <c r="B81" i="56"/>
  <c r="D82"/>
  <c r="G82" i="7"/>
  <c r="I82" i="11"/>
  <c r="J82"/>
  <c r="K82"/>
  <c r="B80" i="56"/>
  <c r="D81"/>
  <c r="G81" i="7"/>
  <c r="I81" i="11"/>
  <c r="J81"/>
  <c r="K81"/>
  <c r="B79" i="56"/>
  <c r="D80"/>
  <c r="G80" i="7"/>
  <c r="I80" i="11"/>
  <c r="J80"/>
  <c r="K80"/>
  <c r="B78" i="56"/>
  <c r="D79"/>
  <c r="G79" i="7"/>
  <c r="I79" i="11"/>
  <c r="J79"/>
  <c r="K79"/>
  <c r="B77" i="56"/>
  <c r="D78"/>
  <c r="G78" i="7"/>
  <c r="I78" i="11"/>
  <c r="J78"/>
  <c r="K78"/>
  <c r="B76" i="56"/>
  <c r="D77"/>
  <c r="G77" i="7"/>
  <c r="I77" i="11"/>
  <c r="J77"/>
  <c r="K77"/>
  <c r="B75" i="56"/>
  <c r="D76"/>
  <c r="G76" i="7"/>
  <c r="I76" i="11"/>
  <c r="J76"/>
  <c r="K76"/>
  <c r="B74" i="56"/>
  <c r="D75"/>
  <c r="G75" i="7"/>
  <c r="I75" i="11"/>
  <c r="J75"/>
  <c r="K75"/>
  <c r="B73" i="56"/>
  <c r="D74"/>
  <c r="G74" i="7"/>
  <c r="I74" i="11"/>
  <c r="J74"/>
  <c r="K74"/>
  <c r="B72" i="56"/>
  <c r="D73"/>
  <c r="G73" i="7"/>
  <c r="I73" i="11"/>
  <c r="J73"/>
  <c r="K73"/>
  <c r="B71" i="56"/>
  <c r="D72"/>
  <c r="G72" i="7"/>
  <c r="I72" i="11"/>
  <c r="J72"/>
  <c r="K72"/>
  <c r="B70" i="56"/>
  <c r="D71"/>
  <c r="G71" i="7"/>
  <c r="I71" i="11"/>
  <c r="J71"/>
  <c r="K71"/>
  <c r="B69" i="56"/>
  <c r="D70"/>
  <c r="G70" i="7"/>
  <c r="I70" i="11"/>
  <c r="J70"/>
  <c r="K70"/>
  <c r="B68" i="56"/>
  <c r="D69"/>
  <c r="G69" i="7"/>
  <c r="I69" i="11"/>
  <c r="J69"/>
  <c r="K69"/>
  <c r="B67" i="56"/>
  <c r="D68"/>
  <c r="G68" i="7"/>
  <c r="I68" i="11"/>
  <c r="J68"/>
  <c r="K68"/>
  <c r="B66" i="56"/>
  <c r="D67"/>
  <c r="G67" i="7"/>
  <c r="I67" i="11"/>
  <c r="J67"/>
  <c r="K67"/>
  <c r="B65" i="56"/>
  <c r="D66"/>
  <c r="G66" i="7"/>
  <c r="I66" i="11"/>
  <c r="J66"/>
  <c r="K66"/>
  <c r="B64" i="56"/>
  <c r="D65"/>
  <c r="G65" i="7"/>
  <c r="I65" i="11"/>
  <c r="J65"/>
  <c r="K65"/>
  <c r="B63" i="56"/>
  <c r="D64"/>
  <c r="G64" i="7"/>
  <c r="I64" i="11"/>
  <c r="J64"/>
  <c r="K64"/>
  <c r="B62" i="56"/>
  <c r="D63"/>
  <c r="G63" i="7"/>
  <c r="I63" i="11"/>
  <c r="J63"/>
  <c r="K63"/>
  <c r="B61" i="56"/>
  <c r="D62"/>
  <c r="G62" i="7"/>
  <c r="I62" i="11"/>
  <c r="J62"/>
  <c r="K62"/>
  <c r="B60" i="56"/>
  <c r="D61"/>
  <c r="G61" i="7"/>
  <c r="I61" i="11"/>
  <c r="J61"/>
  <c r="K61"/>
  <c r="B59" i="56"/>
  <c r="D60"/>
  <c r="G60" i="7"/>
  <c r="I60" i="11"/>
  <c r="J60"/>
  <c r="K60"/>
  <c r="B58" i="56"/>
  <c r="D59"/>
  <c r="G59" i="7"/>
  <c r="I59" i="11"/>
  <c r="J59"/>
  <c r="K59"/>
  <c r="B57" i="56"/>
  <c r="D58"/>
  <c r="G58" i="7"/>
  <c r="I58" i="11"/>
  <c r="J58"/>
  <c r="K58"/>
  <c r="B56" i="56"/>
  <c r="D57"/>
  <c r="G57" i="7"/>
  <c r="I57" i="11"/>
  <c r="J57"/>
  <c r="K57"/>
  <c r="B55" i="56"/>
  <c r="D56"/>
  <c r="G56" i="7"/>
  <c r="I56" i="11"/>
  <c r="J56"/>
  <c r="K56"/>
  <c r="B54" i="56"/>
  <c r="D55"/>
  <c r="G55" i="7"/>
  <c r="I55" i="11"/>
  <c r="J55"/>
  <c r="K55"/>
  <c r="B53" i="56"/>
  <c r="D54"/>
  <c r="G54" i="7"/>
  <c r="I54" i="11"/>
  <c r="J54"/>
  <c r="K54"/>
  <c r="B52" i="56"/>
  <c r="D53"/>
  <c r="G53" i="7"/>
  <c r="I53" i="11"/>
  <c r="J53"/>
  <c r="K53"/>
  <c r="B51" i="56"/>
  <c r="D52"/>
  <c r="G52" i="7"/>
  <c r="I52" i="11"/>
  <c r="J52"/>
  <c r="K52"/>
  <c r="B50" i="56"/>
  <c r="D51"/>
  <c r="G51" i="7"/>
  <c r="I51" i="11"/>
  <c r="J51"/>
  <c r="K51"/>
  <c r="B49" i="56"/>
  <c r="D50"/>
  <c r="G50" i="7"/>
  <c r="I50" i="11"/>
  <c r="J50"/>
  <c r="K50"/>
  <c r="B48" i="56"/>
  <c r="D49"/>
  <c r="G49" i="7"/>
  <c r="I49" i="11"/>
  <c r="J49"/>
  <c r="K49"/>
  <c r="B47" i="56"/>
  <c r="D48"/>
  <c r="G48" i="7"/>
  <c r="I48" i="11"/>
  <c r="J48"/>
  <c r="K48"/>
  <c r="B46" i="56"/>
  <c r="D47"/>
  <c r="G47" i="7"/>
  <c r="I47" i="11"/>
  <c r="J47"/>
  <c r="K47"/>
  <c r="B45" i="56"/>
  <c r="D46"/>
  <c r="G46" i="7"/>
  <c r="I46" i="11"/>
  <c r="J46"/>
  <c r="K46"/>
  <c r="B44" i="56"/>
  <c r="D45"/>
  <c r="G45" i="7"/>
  <c r="I45" i="11"/>
  <c r="J45"/>
  <c r="K45"/>
  <c r="B43" i="56"/>
  <c r="D44"/>
  <c r="G44" i="7"/>
  <c r="I44" i="11"/>
  <c r="J44"/>
  <c r="K44"/>
  <c r="B42" i="56"/>
  <c r="D43"/>
  <c r="G43" i="7"/>
  <c r="I43" i="11"/>
  <c r="J43"/>
  <c r="K43"/>
  <c r="B41" i="56"/>
  <c r="D42"/>
  <c r="G42" i="7"/>
  <c r="I42" i="11"/>
  <c r="J42"/>
  <c r="K42"/>
  <c r="B40" i="56"/>
  <c r="D41"/>
  <c r="G41" i="7"/>
  <c r="I41" i="11"/>
  <c r="J41"/>
  <c r="K41"/>
  <c r="B39" i="56"/>
  <c r="D40"/>
  <c r="G40" i="7"/>
  <c r="I40" i="11"/>
  <c r="J40"/>
  <c r="K40"/>
  <c r="B38" i="56"/>
  <c r="D39"/>
  <c r="G39" i="7"/>
  <c r="I39" i="11"/>
  <c r="J39"/>
  <c r="K39"/>
  <c r="B37" i="56"/>
  <c r="D38"/>
  <c r="G38" i="7"/>
  <c r="I38" i="11"/>
  <c r="J38"/>
  <c r="K38"/>
  <c r="B36" i="56"/>
  <c r="D37"/>
  <c r="G37" i="7"/>
  <c r="I37" i="11"/>
  <c r="J37"/>
  <c r="K37"/>
  <c r="B35" i="56"/>
  <c r="D36"/>
  <c r="G36" i="7"/>
  <c r="I36" i="11"/>
  <c r="J36"/>
  <c r="K36"/>
  <c r="B34" i="56"/>
  <c r="D35"/>
  <c r="G35" i="7"/>
  <c r="I35" i="11"/>
  <c r="J35"/>
  <c r="K35"/>
  <c r="B33" i="56"/>
  <c r="D34"/>
  <c r="G34" i="7"/>
  <c r="I34" i="11"/>
  <c r="J34"/>
  <c r="K34"/>
  <c r="B32" i="56"/>
  <c r="D33"/>
  <c r="G33" i="7"/>
  <c r="I33" i="11"/>
  <c r="J33"/>
  <c r="K33"/>
  <c r="B31" i="56"/>
  <c r="D32"/>
  <c r="G32" i="7"/>
  <c r="I32" i="11"/>
  <c r="J32"/>
  <c r="K32"/>
  <c r="B30" i="56"/>
  <c r="D31"/>
  <c r="G31" i="7"/>
  <c r="I31" i="11"/>
  <c r="J31"/>
  <c r="K31"/>
  <c r="B29" i="56"/>
  <c r="D30"/>
  <c r="G30" i="7"/>
  <c r="I30" i="11"/>
  <c r="J30"/>
  <c r="K30"/>
  <c r="B28" i="56"/>
  <c r="D29"/>
  <c r="G29" i="7"/>
  <c r="I29" i="11"/>
  <c r="J29"/>
  <c r="K29"/>
  <c r="B27" i="56"/>
  <c r="D28"/>
  <c r="G28" i="7"/>
  <c r="I28" i="11"/>
  <c r="J28"/>
  <c r="K28"/>
  <c r="B26" i="56"/>
  <c r="D27"/>
  <c r="G27" i="7"/>
  <c r="I27" i="11"/>
  <c r="J27"/>
  <c r="K27"/>
  <c r="B25" i="56"/>
  <c r="D26"/>
  <c r="G26" i="7"/>
  <c r="I26" i="11"/>
  <c r="J26"/>
  <c r="K26"/>
  <c r="B24" i="56"/>
  <c r="D25"/>
  <c r="G25" i="7"/>
  <c r="I25" i="11"/>
  <c r="J25"/>
  <c r="K25"/>
  <c r="B23" i="56"/>
  <c r="D24"/>
  <c r="G24" i="7"/>
  <c r="I24" i="11"/>
  <c r="J24"/>
  <c r="K24"/>
  <c r="B22" i="56"/>
  <c r="D23"/>
  <c r="G23" i="7"/>
  <c r="I23" i="11"/>
  <c r="J23"/>
  <c r="K23"/>
  <c r="B21" i="56"/>
  <c r="D22"/>
  <c r="G22" i="7"/>
  <c r="I22" i="11"/>
  <c r="J22"/>
  <c r="K22"/>
  <c r="B20" i="56"/>
  <c r="D21"/>
  <c r="G21" i="7"/>
  <c r="I21" i="11"/>
  <c r="J21"/>
  <c r="K21"/>
  <c r="B19" i="56"/>
  <c r="D20"/>
  <c r="G20" i="7"/>
  <c r="I20" i="11"/>
  <c r="J20"/>
  <c r="K20"/>
  <c r="B18" i="56"/>
  <c r="D19"/>
  <c r="G19" i="7"/>
  <c r="I19" i="11"/>
  <c r="J19"/>
  <c r="K19"/>
  <c r="B17" i="56"/>
  <c r="D18"/>
  <c r="G18" i="7"/>
  <c r="I18" i="11"/>
  <c r="J18"/>
  <c r="K18"/>
  <c r="B16" i="56"/>
  <c r="D17"/>
  <c r="G17" i="7"/>
  <c r="I17" i="11"/>
  <c r="J17"/>
  <c r="K17"/>
  <c r="B15" i="56"/>
  <c r="D16"/>
  <c r="G16" i="7"/>
  <c r="I16" i="11"/>
  <c r="J16"/>
  <c r="K16"/>
  <c r="B14" i="56"/>
  <c r="D15"/>
  <c r="G15" i="7"/>
  <c r="I15" i="11"/>
  <c r="J15"/>
  <c r="K15"/>
  <c r="B13" i="56"/>
  <c r="D14"/>
  <c r="G14" i="7"/>
  <c r="I14" i="11"/>
  <c r="J14"/>
  <c r="K14"/>
  <c r="B12" i="56"/>
  <c r="D13"/>
  <c r="G13" i="7"/>
  <c r="I13" i="11"/>
  <c r="J13"/>
  <c r="K13"/>
  <c r="B11" i="56"/>
  <c r="D12"/>
  <c r="G12" i="7"/>
  <c r="I12" i="11"/>
  <c r="J12"/>
  <c r="K12"/>
  <c r="B10" i="56"/>
  <c r="D11"/>
  <c r="G11" i="7"/>
  <c r="I11" i="11"/>
  <c r="J11"/>
  <c r="K11"/>
  <c r="B9" i="56"/>
  <c r="D10"/>
  <c r="G10" i="7"/>
  <c r="I10" i="11"/>
  <c r="J10"/>
  <c r="K10"/>
  <c r="B8" i="56"/>
  <c r="D9"/>
  <c r="G9" i="7"/>
  <c r="B7" i="56"/>
  <c r="D8"/>
  <c r="G8" i="7"/>
  <c r="B6" i="56"/>
  <c r="D7"/>
  <c r="G7" i="7"/>
  <c r="B5" i="56"/>
  <c r="D6"/>
  <c r="G6" i="7"/>
  <c r="B4" i="56"/>
  <c r="D5"/>
  <c r="E98"/>
  <c r="E97"/>
  <c r="G98"/>
  <c r="E96"/>
  <c r="G97"/>
  <c r="E95"/>
  <c r="G96"/>
  <c r="E94"/>
  <c r="G95"/>
  <c r="E93"/>
  <c r="G94"/>
  <c r="E92"/>
  <c r="G93"/>
  <c r="E91"/>
  <c r="G92"/>
  <c r="E90"/>
  <c r="G91"/>
  <c r="E89"/>
  <c r="G90"/>
  <c r="E88"/>
  <c r="G89"/>
  <c r="E87"/>
  <c r="G88"/>
  <c r="E86"/>
  <c r="G87"/>
  <c r="E85"/>
  <c r="G86"/>
  <c r="E84"/>
  <c r="G85"/>
  <c r="E83"/>
  <c r="G84"/>
  <c r="E82"/>
  <c r="G83"/>
  <c r="E81"/>
  <c r="G82"/>
  <c r="E80"/>
  <c r="G81"/>
  <c r="E79"/>
  <c r="G80"/>
  <c r="E78"/>
  <c r="G79"/>
  <c r="E77"/>
  <c r="G78"/>
  <c r="E76"/>
  <c r="G77"/>
  <c r="E75"/>
  <c r="G76"/>
  <c r="E74"/>
  <c r="G75"/>
  <c r="E73"/>
  <c r="G74"/>
  <c r="E72"/>
  <c r="G73"/>
  <c r="E71"/>
  <c r="G72"/>
  <c r="E70"/>
  <c r="G71"/>
  <c r="E69"/>
  <c r="G70"/>
  <c r="E68"/>
  <c r="G69"/>
  <c r="E67"/>
  <c r="G68"/>
  <c r="E66"/>
  <c r="G67"/>
  <c r="E65"/>
  <c r="G66"/>
  <c r="E64"/>
  <c r="G65"/>
  <c r="E63"/>
  <c r="G64"/>
  <c r="E62"/>
  <c r="G63"/>
  <c r="E61"/>
  <c r="G62"/>
  <c r="E60"/>
  <c r="G61"/>
  <c r="E59"/>
  <c r="G60"/>
  <c r="E58"/>
  <c r="G59"/>
  <c r="E57"/>
  <c r="G58"/>
  <c r="E56"/>
  <c r="G57"/>
  <c r="E55"/>
  <c r="G56"/>
  <c r="E54"/>
  <c r="G55"/>
  <c r="E53"/>
  <c r="G54"/>
  <c r="E52"/>
  <c r="G53"/>
  <c r="E51"/>
  <c r="G52"/>
  <c r="E50"/>
  <c r="G51"/>
  <c r="E49"/>
  <c r="G50"/>
  <c r="E48"/>
  <c r="G49"/>
  <c r="E47"/>
  <c r="G48"/>
  <c r="E46"/>
  <c r="G47"/>
  <c r="E45"/>
  <c r="G46"/>
  <c r="E44"/>
  <c r="G45"/>
  <c r="E43"/>
  <c r="G44"/>
  <c r="E42"/>
  <c r="G43"/>
  <c r="E41"/>
  <c r="G42"/>
  <c r="E40"/>
  <c r="G41"/>
  <c r="E39"/>
  <c r="G40"/>
  <c r="E38"/>
  <c r="G39"/>
  <c r="E37"/>
  <c r="G38"/>
  <c r="E36"/>
  <c r="G37"/>
  <c r="E35"/>
  <c r="G36"/>
  <c r="E34"/>
  <c r="G35"/>
  <c r="E33"/>
  <c r="G34"/>
  <c r="E32"/>
  <c r="G33"/>
  <c r="E31"/>
  <c r="G32"/>
  <c r="E30"/>
  <c r="G31"/>
  <c r="E29"/>
  <c r="G30"/>
  <c r="E28"/>
  <c r="G29"/>
  <c r="E27"/>
  <c r="G28"/>
  <c r="E26"/>
  <c r="G27"/>
  <c r="E25"/>
  <c r="G26"/>
  <c r="E24"/>
  <c r="G25"/>
  <c r="E23"/>
  <c r="G24"/>
  <c r="E22"/>
  <c r="G23"/>
  <c r="E21"/>
  <c r="G22"/>
  <c r="E20"/>
  <c r="G21"/>
  <c r="E19"/>
  <c r="G20"/>
  <c r="E18"/>
  <c r="G19"/>
  <c r="E17"/>
  <c r="G18"/>
  <c r="E16"/>
  <c r="G17"/>
  <c r="E15"/>
  <c r="G16"/>
  <c r="E14"/>
  <c r="G15"/>
  <c r="E13"/>
  <c r="G14"/>
  <c r="E12"/>
  <c r="G13"/>
  <c r="E11"/>
  <c r="G12"/>
  <c r="E10"/>
  <c r="G11"/>
  <c r="E9"/>
  <c r="G10"/>
  <c r="E8"/>
  <c r="G9"/>
  <c r="J9" i="7"/>
  <c r="E7" i="56"/>
  <c r="G8"/>
  <c r="J8" i="7"/>
  <c r="E6" i="56"/>
  <c r="G7"/>
  <c r="J7" i="7"/>
  <c r="E5" i="56"/>
  <c r="G6"/>
  <c r="J6" i="7"/>
  <c r="E4" i="56"/>
  <c r="G5"/>
  <c r="E99"/>
  <c r="G99"/>
  <c r="P120" i="4"/>
  <c r="O120"/>
  <c r="N120"/>
  <c r="M120"/>
  <c r="L120"/>
  <c r="K120"/>
  <c r="J120"/>
  <c r="H120"/>
  <c r="G120"/>
  <c r="F120"/>
  <c r="E120"/>
  <c r="D120"/>
  <c r="C120"/>
  <c r="B120"/>
  <c r="E139"/>
  <c r="P139"/>
  <c r="O139"/>
  <c r="N139"/>
  <c r="M139"/>
  <c r="L139"/>
  <c r="K139"/>
  <c r="J139"/>
  <c r="I139"/>
  <c r="H139"/>
  <c r="G139"/>
  <c r="F139"/>
  <c r="D139"/>
  <c r="C139"/>
  <c r="B139"/>
  <c r="E144"/>
  <c r="E10" i="3"/>
  <c r="K118" i="4"/>
  <c r="D10" i="3"/>
  <c r="E118" i="4"/>
  <c r="C10" i="3"/>
  <c r="B118" i="4"/>
  <c r="B10" i="3"/>
  <c r="P144" i="4"/>
  <c r="O144"/>
  <c r="N144"/>
  <c r="M144"/>
  <c r="L144"/>
  <c r="K144"/>
  <c r="J144"/>
  <c r="H144"/>
  <c r="G144"/>
  <c r="F144"/>
  <c r="D144"/>
  <c r="C144"/>
  <c r="B144"/>
  <c r="P118"/>
  <c r="O118"/>
  <c r="N118"/>
  <c r="M118"/>
  <c r="L118"/>
  <c r="J118"/>
  <c r="H118"/>
  <c r="G118"/>
  <c r="F118"/>
  <c r="D118"/>
  <c r="C118"/>
  <c r="A100"/>
  <c r="D99" i="58"/>
  <c r="C99"/>
  <c r="B99"/>
  <c r="A90"/>
  <c r="A91"/>
  <c r="A92"/>
  <c r="A93"/>
  <c r="A94"/>
  <c r="A95"/>
  <c r="A96"/>
  <c r="A97"/>
  <c r="A98"/>
  <c r="A99"/>
  <c r="F99" i="56"/>
  <c r="C99"/>
  <c r="A97"/>
  <c r="A98"/>
  <c r="A99"/>
  <c r="C99" i="54"/>
  <c r="B99"/>
  <c r="A97"/>
  <c r="A98"/>
  <c r="A99"/>
  <c r="D77" i="46"/>
  <c r="K80" i="19"/>
  <c r="C77" i="46"/>
  <c r="J80" i="19"/>
  <c r="B77" i="46"/>
  <c r="B77" i="44"/>
  <c r="C96" i="36"/>
  <c r="B96"/>
  <c r="A88"/>
  <c r="A89"/>
  <c r="A90"/>
  <c r="A91"/>
  <c r="A92"/>
  <c r="A93"/>
  <c r="A94"/>
  <c r="A95"/>
  <c r="A96"/>
  <c r="B98" i="34"/>
  <c r="K98"/>
  <c r="J98"/>
  <c r="L98"/>
  <c r="M98"/>
  <c r="N98"/>
  <c r="O98"/>
  <c r="I95"/>
  <c r="I96"/>
  <c r="I97"/>
  <c r="I98"/>
  <c r="C98"/>
  <c r="D98"/>
  <c r="E98"/>
  <c r="F98"/>
  <c r="G98"/>
  <c r="A95"/>
  <c r="A96"/>
  <c r="A97"/>
  <c r="A98"/>
  <c r="C99" i="30"/>
  <c r="B99"/>
  <c r="A93"/>
  <c r="A94"/>
  <c r="A95"/>
  <c r="A96"/>
  <c r="A97"/>
  <c r="A98"/>
  <c r="A99"/>
  <c r="G99" i="27"/>
  <c r="F99"/>
  <c r="E99"/>
  <c r="D99"/>
  <c r="C99"/>
  <c r="B99"/>
  <c r="A93"/>
  <c r="A94"/>
  <c r="A95"/>
  <c r="A96"/>
  <c r="A97"/>
  <c r="A98"/>
  <c r="A99"/>
  <c r="F26" i="2"/>
  <c r="F25"/>
  <c r="F24"/>
  <c r="F23"/>
  <c r="F22"/>
  <c r="F21"/>
  <c r="U101" i="11"/>
  <c r="B26" i="2"/>
  <c r="T101" i="11"/>
  <c r="B25" i="2"/>
  <c r="S101" i="11"/>
  <c r="B24" i="2"/>
  <c r="R101" i="11"/>
  <c r="B23" i="2"/>
  <c r="Q101" i="11"/>
  <c r="B22" i="2"/>
  <c r="P101" i="11"/>
  <c r="B21" i="2"/>
  <c r="F19"/>
  <c r="F18"/>
  <c r="E18"/>
  <c r="F15"/>
  <c r="F14"/>
  <c r="F13"/>
  <c r="F12"/>
  <c r="F11"/>
  <c r="F10"/>
  <c r="F8"/>
  <c r="F7"/>
  <c r="E7"/>
  <c r="U101" i="13"/>
  <c r="B15" i="2"/>
  <c r="T101" i="13"/>
  <c r="B14" i="2"/>
  <c r="S101" i="13"/>
  <c r="B13" i="2"/>
  <c r="R101" i="13"/>
  <c r="B12" i="2"/>
  <c r="Q101" i="13"/>
  <c r="B11" i="2"/>
  <c r="P101" i="13"/>
  <c r="B10" i="2"/>
  <c r="C95" i="24"/>
  <c r="B95"/>
  <c r="A89"/>
  <c r="A90"/>
  <c r="A91"/>
  <c r="A92"/>
  <c r="A93"/>
  <c r="A94"/>
  <c r="A95"/>
  <c r="U80" i="20"/>
  <c r="T80"/>
  <c r="S80"/>
  <c r="R80"/>
  <c r="Q80"/>
  <c r="P80"/>
  <c r="N80" i="19"/>
  <c r="H96" i="18"/>
  <c r="F96"/>
  <c r="N80" i="20"/>
  <c r="M80" i="19"/>
  <c r="M80" i="20"/>
  <c r="L80" i="19"/>
  <c r="L80" i="20"/>
  <c r="K80"/>
  <c r="J80"/>
  <c r="I80"/>
  <c r="G80"/>
  <c r="F80"/>
  <c r="E80"/>
  <c r="D80"/>
  <c r="C80"/>
  <c r="B80"/>
  <c r="A74"/>
  <c r="A75"/>
  <c r="A76"/>
  <c r="A77"/>
  <c r="A78"/>
  <c r="A79"/>
  <c r="A80"/>
  <c r="O80" i="19"/>
  <c r="A79"/>
  <c r="A80"/>
  <c r="C95" i="18"/>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96"/>
  <c r="A94"/>
  <c r="A95"/>
  <c r="A96"/>
  <c r="AC99" i="17"/>
  <c r="P86"/>
  <c r="P87"/>
  <c r="P88"/>
  <c r="P89"/>
  <c r="P90"/>
  <c r="P91"/>
  <c r="P92"/>
  <c r="P93"/>
  <c r="P94"/>
  <c r="P95"/>
  <c r="P96"/>
  <c r="P97"/>
  <c r="P98"/>
  <c r="P99"/>
  <c r="N99"/>
  <c r="A86"/>
  <c r="A87"/>
  <c r="A88"/>
  <c r="A89"/>
  <c r="A90"/>
  <c r="A91"/>
  <c r="A92"/>
  <c r="A93"/>
  <c r="A94"/>
  <c r="A95"/>
  <c r="A96"/>
  <c r="A97"/>
  <c r="A98"/>
  <c r="A99"/>
  <c r="AA99" i="16"/>
  <c r="Z99"/>
  <c r="Y99"/>
  <c r="X99"/>
  <c r="W99"/>
  <c r="V86"/>
  <c r="V87"/>
  <c r="V88"/>
  <c r="V89"/>
  <c r="V90"/>
  <c r="V91"/>
  <c r="V92"/>
  <c r="V93"/>
  <c r="V94"/>
  <c r="V95"/>
  <c r="V96"/>
  <c r="V97"/>
  <c r="V98"/>
  <c r="V99"/>
  <c r="O86"/>
  <c r="O87"/>
  <c r="O88"/>
  <c r="O89"/>
  <c r="O90"/>
  <c r="O91"/>
  <c r="O92"/>
  <c r="O93"/>
  <c r="O94"/>
  <c r="O95"/>
  <c r="O96"/>
  <c r="O97"/>
  <c r="O98"/>
  <c r="O99"/>
  <c r="H86"/>
  <c r="H87"/>
  <c r="H88"/>
  <c r="H89"/>
  <c r="H90"/>
  <c r="H91"/>
  <c r="H92"/>
  <c r="H93"/>
  <c r="H94"/>
  <c r="H95"/>
  <c r="H96"/>
  <c r="H97"/>
  <c r="H98"/>
  <c r="H99"/>
  <c r="A86"/>
  <c r="A87"/>
  <c r="A88"/>
  <c r="A89"/>
  <c r="A90"/>
  <c r="A91"/>
  <c r="A92"/>
  <c r="A93"/>
  <c r="A94"/>
  <c r="A95"/>
  <c r="A96"/>
  <c r="A97"/>
  <c r="A98"/>
  <c r="A99"/>
  <c r="V86" i="15"/>
  <c r="V87"/>
  <c r="V88"/>
  <c r="V89"/>
  <c r="V90"/>
  <c r="V91"/>
  <c r="V92"/>
  <c r="V93"/>
  <c r="V94"/>
  <c r="V95"/>
  <c r="V96"/>
  <c r="V97"/>
  <c r="V98"/>
  <c r="V99"/>
  <c r="O86"/>
  <c r="O87"/>
  <c r="O88"/>
  <c r="O89"/>
  <c r="O90"/>
  <c r="O91"/>
  <c r="O92"/>
  <c r="O93"/>
  <c r="O94"/>
  <c r="O95"/>
  <c r="O96"/>
  <c r="O97"/>
  <c r="O98"/>
  <c r="O99"/>
  <c r="H86"/>
  <c r="H87"/>
  <c r="H88"/>
  <c r="H89"/>
  <c r="H90"/>
  <c r="H91"/>
  <c r="H92"/>
  <c r="H93"/>
  <c r="H94"/>
  <c r="H95"/>
  <c r="H96"/>
  <c r="H97"/>
  <c r="H98"/>
  <c r="H99"/>
  <c r="A86"/>
  <c r="A87"/>
  <c r="A88"/>
  <c r="A89"/>
  <c r="A90"/>
  <c r="A91"/>
  <c r="A92"/>
  <c r="A93"/>
  <c r="A94"/>
  <c r="A95"/>
  <c r="A96"/>
  <c r="A97"/>
  <c r="A98"/>
  <c r="A99"/>
  <c r="V86" i="14"/>
  <c r="V87"/>
  <c r="V88"/>
  <c r="V89"/>
  <c r="V90"/>
  <c r="V91"/>
  <c r="V92"/>
  <c r="V93"/>
  <c r="V94"/>
  <c r="V95"/>
  <c r="V96"/>
  <c r="V97"/>
  <c r="V98"/>
  <c r="V99"/>
  <c r="O86"/>
  <c r="O87"/>
  <c r="O88"/>
  <c r="O89"/>
  <c r="O90"/>
  <c r="O91"/>
  <c r="O92"/>
  <c r="O93"/>
  <c r="O94"/>
  <c r="O95"/>
  <c r="O96"/>
  <c r="O97"/>
  <c r="O98"/>
  <c r="O99"/>
  <c r="H86"/>
  <c r="H87"/>
  <c r="H88"/>
  <c r="H89"/>
  <c r="H90"/>
  <c r="H91"/>
  <c r="H92"/>
  <c r="H93"/>
  <c r="H94"/>
  <c r="H95"/>
  <c r="H96"/>
  <c r="H97"/>
  <c r="H98"/>
  <c r="H99"/>
  <c r="A98"/>
  <c r="A99"/>
  <c r="G101" i="61"/>
  <c r="N101"/>
  <c r="F101"/>
  <c r="M101"/>
  <c r="E101"/>
  <c r="L101"/>
  <c r="D101"/>
  <c r="K101"/>
  <c r="C101"/>
  <c r="J101"/>
  <c r="B101"/>
  <c r="I101"/>
  <c r="A96"/>
  <c r="A97"/>
  <c r="A98"/>
  <c r="A99"/>
  <c r="A100"/>
  <c r="A101"/>
  <c r="U101" i="12"/>
  <c r="T101"/>
  <c r="S101"/>
  <c r="R101"/>
  <c r="Q101"/>
  <c r="P101"/>
  <c r="AC99" i="22"/>
  <c r="AC100"/>
  <c r="AC101"/>
  <c r="G101" i="62"/>
  <c r="N101"/>
  <c r="F101"/>
  <c r="M101"/>
  <c r="E101"/>
  <c r="L101"/>
  <c r="D101"/>
  <c r="K101"/>
  <c r="C101"/>
  <c r="J101"/>
  <c r="B101"/>
  <c r="I101"/>
  <c r="A96"/>
  <c r="A97"/>
  <c r="A98"/>
  <c r="A99"/>
  <c r="A100"/>
  <c r="A101"/>
  <c r="M101" i="9"/>
  <c r="N101" i="12"/>
  <c r="L101" i="9"/>
  <c r="M101" i="12"/>
  <c r="K101" i="9"/>
  <c r="L101" i="12"/>
  <c r="J101" i="9"/>
  <c r="K101" i="12"/>
  <c r="I101" i="9"/>
  <c r="J101" i="12"/>
  <c r="I101"/>
  <c r="G101"/>
  <c r="F101"/>
  <c r="E101"/>
  <c r="D101"/>
  <c r="C101"/>
  <c r="B101"/>
  <c r="A89"/>
  <c r="A90"/>
  <c r="A91"/>
  <c r="A92"/>
  <c r="A93"/>
  <c r="A94"/>
  <c r="A95"/>
  <c r="A96"/>
  <c r="A97"/>
  <c r="A98"/>
  <c r="A99"/>
  <c r="A100"/>
  <c r="A101"/>
  <c r="A89" i="11"/>
  <c r="A90"/>
  <c r="A91"/>
  <c r="A92"/>
  <c r="A93"/>
  <c r="A94"/>
  <c r="A95"/>
  <c r="A96"/>
  <c r="A97"/>
  <c r="A98"/>
  <c r="A99"/>
  <c r="A100"/>
  <c r="A101"/>
  <c r="U100"/>
  <c r="T100"/>
  <c r="S100"/>
  <c r="R100"/>
  <c r="Q100"/>
  <c r="P100"/>
  <c r="A99" i="10"/>
  <c r="A100"/>
  <c r="A101"/>
  <c r="A99" i="9"/>
  <c r="A100"/>
  <c r="A101"/>
  <c r="D101" i="7"/>
  <c r="M97" i="10"/>
  <c r="N97" i="13"/>
  <c r="P96" i="4"/>
  <c r="N82" i="13"/>
  <c r="P81" i="4"/>
  <c r="P113"/>
  <c r="L97" i="10"/>
  <c r="M97" i="13"/>
  <c r="O96" i="4"/>
  <c r="M82" i="13"/>
  <c r="O81" i="4"/>
  <c r="O113"/>
  <c r="K97" i="10"/>
  <c r="L97" i="13"/>
  <c r="N96" i="4"/>
  <c r="L82" i="13"/>
  <c r="N81" i="4"/>
  <c r="N113"/>
  <c r="M96"/>
  <c r="M81"/>
  <c r="M113"/>
  <c r="L96"/>
  <c r="L81"/>
  <c r="L113"/>
  <c r="K113"/>
  <c r="J96"/>
  <c r="J81"/>
  <c r="J113"/>
  <c r="G97" i="13"/>
  <c r="H96" i="4"/>
  <c r="G82" i="13"/>
  <c r="H81" i="4"/>
  <c r="H113"/>
  <c r="F97" i="13"/>
  <c r="G96" i="4"/>
  <c r="F82" i="13"/>
  <c r="G81" i="4"/>
  <c r="G113"/>
  <c r="E97" i="13"/>
  <c r="F96" i="4"/>
  <c r="E82" i="13"/>
  <c r="F81" i="4"/>
  <c r="F113"/>
  <c r="D97" i="13"/>
  <c r="E96" i="4"/>
  <c r="D82" i="13"/>
  <c r="E81" i="4"/>
  <c r="E113"/>
  <c r="C97" i="13"/>
  <c r="D96" i="4"/>
  <c r="C82" i="13"/>
  <c r="D81" i="4"/>
  <c r="D113"/>
  <c r="B97" i="13"/>
  <c r="C96" i="4"/>
  <c r="B82" i="13"/>
  <c r="C81" i="4"/>
  <c r="C113"/>
  <c r="B96"/>
  <c r="B81"/>
  <c r="B113"/>
  <c r="M93" i="10"/>
  <c r="N93" i="13"/>
  <c r="P92" i="4"/>
  <c r="P114"/>
  <c r="L93" i="10"/>
  <c r="M93" i="13"/>
  <c r="O92" i="4"/>
  <c r="O114"/>
  <c r="K93" i="10"/>
  <c r="L93" i="13"/>
  <c r="N92" i="4"/>
  <c r="N114"/>
  <c r="M92"/>
  <c r="M114"/>
  <c r="L92"/>
  <c r="L114"/>
  <c r="K114"/>
  <c r="J92"/>
  <c r="J114"/>
  <c r="G93" i="13"/>
  <c r="H92" i="4"/>
  <c r="H114"/>
  <c r="F93" i="13"/>
  <c r="G92" i="4"/>
  <c r="G114"/>
  <c r="E93" i="13"/>
  <c r="F92" i="4"/>
  <c r="F114"/>
  <c r="E114"/>
  <c r="C93" i="13"/>
  <c r="D92" i="4"/>
  <c r="D114"/>
  <c r="B93" i="13"/>
  <c r="C92" i="4"/>
  <c r="C114"/>
  <c r="B114"/>
  <c r="M95" i="10"/>
  <c r="N95" i="13"/>
  <c r="P94" i="4"/>
  <c r="P116"/>
  <c r="L95" i="10"/>
  <c r="M95" i="13"/>
  <c r="O94" i="4"/>
  <c r="O116"/>
  <c r="K95" i="10"/>
  <c r="L95" i="13"/>
  <c r="N94" i="4"/>
  <c r="N116"/>
  <c r="M94"/>
  <c r="M116"/>
  <c r="L94"/>
  <c r="L116"/>
  <c r="K116"/>
  <c r="J94"/>
  <c r="J116"/>
  <c r="G95" i="13"/>
  <c r="H94" i="4"/>
  <c r="H116"/>
  <c r="F95" i="13"/>
  <c r="G94" i="4"/>
  <c r="G116"/>
  <c r="E95" i="13"/>
  <c r="F94" i="4"/>
  <c r="F116"/>
  <c r="E116"/>
  <c r="C95" i="13"/>
  <c r="D94" i="4"/>
  <c r="D116"/>
  <c r="B95" i="13"/>
  <c r="C94" i="4"/>
  <c r="C116"/>
  <c r="B116"/>
  <c r="P112"/>
  <c r="O112"/>
  <c r="N112"/>
  <c r="M112"/>
  <c r="L112"/>
  <c r="K112"/>
  <c r="J112"/>
  <c r="H112"/>
  <c r="G112"/>
  <c r="F112"/>
  <c r="E112"/>
  <c r="D112"/>
  <c r="C112"/>
  <c r="B112"/>
  <c r="N69" i="13"/>
  <c r="P68" i="4"/>
  <c r="B68"/>
  <c r="P156"/>
  <c r="M69" i="13"/>
  <c r="O68" i="4"/>
  <c r="O156"/>
  <c r="L69" i="13"/>
  <c r="N68" i="4"/>
  <c r="N156"/>
  <c r="M68"/>
  <c r="M156"/>
  <c r="L68"/>
  <c r="L156"/>
  <c r="K156"/>
  <c r="J68"/>
  <c r="J156"/>
  <c r="G69" i="13"/>
  <c r="H68" i="4"/>
  <c r="H156"/>
  <c r="F69" i="13"/>
  <c r="G68" i="4"/>
  <c r="G156"/>
  <c r="E69" i="13"/>
  <c r="F68" i="4"/>
  <c r="F156"/>
  <c r="D69" i="13"/>
  <c r="E68" i="4"/>
  <c r="E156"/>
  <c r="C69" i="13"/>
  <c r="D68" i="4"/>
  <c r="D156"/>
  <c r="B69" i="13"/>
  <c r="C68" i="4"/>
  <c r="C156"/>
  <c r="B156"/>
  <c r="P111"/>
  <c r="O111"/>
  <c r="N111"/>
  <c r="M111"/>
  <c r="L111"/>
  <c r="K111"/>
  <c r="J111"/>
  <c r="H111"/>
  <c r="G111"/>
  <c r="F111"/>
  <c r="E111"/>
  <c r="D111"/>
  <c r="C111"/>
  <c r="B111"/>
  <c r="B98"/>
  <c r="B67"/>
  <c r="B108"/>
  <c r="D99" i="13"/>
  <c r="E98" i="4"/>
  <c r="D68" i="13"/>
  <c r="E67" i="4"/>
  <c r="E108"/>
  <c r="K108"/>
  <c r="P154"/>
  <c r="O154"/>
  <c r="N154"/>
  <c r="M154"/>
  <c r="L154"/>
  <c r="K154"/>
  <c r="J154"/>
  <c r="H154"/>
  <c r="G154"/>
  <c r="F154"/>
  <c r="E154"/>
  <c r="D154"/>
  <c r="C154"/>
  <c r="B154"/>
  <c r="P150"/>
  <c r="O150"/>
  <c r="N150"/>
  <c r="M150"/>
  <c r="L150"/>
  <c r="K150"/>
  <c r="J150"/>
  <c r="H150"/>
  <c r="G150"/>
  <c r="F150"/>
  <c r="E150"/>
  <c r="D150"/>
  <c r="C150"/>
  <c r="B150"/>
  <c r="M98" i="10"/>
  <c r="N98" i="13"/>
  <c r="P97" i="4"/>
  <c r="L98" i="10"/>
  <c r="M98" i="13"/>
  <c r="O97" i="4"/>
  <c r="K98" i="10"/>
  <c r="L98" i="13"/>
  <c r="N97" i="4"/>
  <c r="M97"/>
  <c r="L97"/>
  <c r="J97"/>
  <c r="G98" i="13"/>
  <c r="H97" i="4"/>
  <c r="F98" i="13"/>
  <c r="G97" i="4"/>
  <c r="E98" i="13"/>
  <c r="F97" i="4"/>
  <c r="D98" i="13"/>
  <c r="E97" i="4"/>
  <c r="C98" i="13"/>
  <c r="D97" i="4"/>
  <c r="B98" i="13"/>
  <c r="C97" i="4"/>
  <c r="B97"/>
  <c r="F98" i="56"/>
  <c r="F97"/>
  <c r="F96"/>
  <c r="F95"/>
  <c r="D96" i="13"/>
  <c r="F94" i="56"/>
  <c r="F93"/>
  <c r="D94" i="13"/>
  <c r="F92" i="56"/>
  <c r="F91"/>
  <c r="D92" i="13"/>
  <c r="F90" i="56"/>
  <c r="D91" i="13"/>
  <c r="F89" i="56"/>
  <c r="D90" i="13"/>
  <c r="F88" i="56"/>
  <c r="D89" i="13"/>
  <c r="F87" i="56"/>
  <c r="D88" i="13"/>
  <c r="F86" i="56"/>
  <c r="D87" i="13"/>
  <c r="F85" i="56"/>
  <c r="F84"/>
  <c r="D85" i="13"/>
  <c r="F83" i="56"/>
  <c r="D84" i="13"/>
  <c r="F82" i="56"/>
  <c r="D83" i="13"/>
  <c r="F81" i="56"/>
  <c r="F80"/>
  <c r="D81" i="13"/>
  <c r="F79" i="56"/>
  <c r="D80" i="13"/>
  <c r="F78" i="56"/>
  <c r="D79" i="13"/>
  <c r="F77" i="56"/>
  <c r="D78" i="13"/>
  <c r="F76" i="56"/>
  <c r="D77" i="13"/>
  <c r="F75" i="56"/>
  <c r="D76" i="13"/>
  <c r="F74" i="56"/>
  <c r="D75" i="13"/>
  <c r="F73" i="56"/>
  <c r="D74" i="13"/>
  <c r="F72" i="56"/>
  <c r="D73" i="13"/>
  <c r="F71" i="56"/>
  <c r="D72" i="13"/>
  <c r="F70" i="56"/>
  <c r="D71" i="13"/>
  <c r="F69" i="56"/>
  <c r="D70" i="13"/>
  <c r="F68" i="56"/>
  <c r="F67"/>
  <c r="F66"/>
  <c r="D67" i="13"/>
  <c r="F65" i="56"/>
  <c r="D66" i="13"/>
  <c r="F64" i="56"/>
  <c r="D65" i="13"/>
  <c r="F63" i="56"/>
  <c r="D64" i="13"/>
  <c r="F62" i="56"/>
  <c r="D63" i="13"/>
  <c r="F61" i="56"/>
  <c r="D62" i="13"/>
  <c r="F60" i="56"/>
  <c r="D61" i="13"/>
  <c r="F59" i="56"/>
  <c r="D60" i="13"/>
  <c r="F58" i="56"/>
  <c r="D59" i="13"/>
  <c r="F57" i="56"/>
  <c r="D58" i="13"/>
  <c r="F56" i="56"/>
  <c r="D57" i="13"/>
  <c r="F55" i="56"/>
  <c r="D56" i="13"/>
  <c r="F54" i="56"/>
  <c r="D55" i="13"/>
  <c r="F53" i="56"/>
  <c r="D54" i="13"/>
  <c r="F52" i="56"/>
  <c r="D53" i="13"/>
  <c r="F51" i="56"/>
  <c r="D52" i="13"/>
  <c r="F50" i="56"/>
  <c r="D51" i="13"/>
  <c r="F49" i="56"/>
  <c r="D50" i="13"/>
  <c r="F48" i="56"/>
  <c r="D49" i="13"/>
  <c r="F47" i="56"/>
  <c r="D48" i="13"/>
  <c r="F46" i="56"/>
  <c r="D47" i="13"/>
  <c r="F45" i="56"/>
  <c r="D46" i="13"/>
  <c r="F44" i="56"/>
  <c r="D45" i="13"/>
  <c r="F43" i="56"/>
  <c r="D44" i="13"/>
  <c r="F42" i="56"/>
  <c r="D43" i="13"/>
  <c r="F41" i="56"/>
  <c r="D42" i="13"/>
  <c r="F40" i="56"/>
  <c r="D41" i="13"/>
  <c r="F39" i="56"/>
  <c r="D40" i="13"/>
  <c r="F38" i="56"/>
  <c r="D39" i="13"/>
  <c r="F37" i="56"/>
  <c r="D38" i="13"/>
  <c r="F36" i="56"/>
  <c r="D37" i="13"/>
  <c r="F35" i="56"/>
  <c r="D36" i="13"/>
  <c r="F34" i="56"/>
  <c r="D35" i="13"/>
  <c r="F33" i="56"/>
  <c r="D34" i="13"/>
  <c r="F32" i="56"/>
  <c r="D33" i="13"/>
  <c r="F31" i="56"/>
  <c r="D32" i="13"/>
  <c r="F30" i="56"/>
  <c r="D31" i="13"/>
  <c r="F29" i="56"/>
  <c r="D30" i="13"/>
  <c r="F28" i="56"/>
  <c r="D29" i="13"/>
  <c r="F27" i="56"/>
  <c r="D28" i="13"/>
  <c r="F26" i="56"/>
  <c r="D27" i="13"/>
  <c r="F25" i="56"/>
  <c r="D26" i="13"/>
  <c r="F24" i="56"/>
  <c r="D25" i="13"/>
  <c r="F23" i="56"/>
  <c r="D24" i="13"/>
  <c r="F22" i="56"/>
  <c r="D23" i="13"/>
  <c r="F21" i="56"/>
  <c r="D22" i="13"/>
  <c r="F20" i="56"/>
  <c r="D21" i="13"/>
  <c r="F19" i="56"/>
  <c r="D20" i="13"/>
  <c r="F18" i="56"/>
  <c r="D19" i="13"/>
  <c r="F17" i="56"/>
  <c r="D18" i="13"/>
  <c r="F16" i="56"/>
  <c r="D17" i="13"/>
  <c r="F15" i="56"/>
  <c r="D16" i="13"/>
  <c r="F14" i="56"/>
  <c r="D15" i="13"/>
  <c r="F13" i="56"/>
  <c r="D14" i="13"/>
  <c r="F12" i="56"/>
  <c r="D13" i="13"/>
  <c r="F11" i="56"/>
  <c r="D12" i="13"/>
  <c r="F10" i="56"/>
  <c r="D11" i="13"/>
  <c r="F9" i="56"/>
  <c r="D10" i="13"/>
  <c r="F8" i="56"/>
  <c r="D9" i="13"/>
  <c r="F7" i="56"/>
  <c r="D8" i="13"/>
  <c r="F6" i="56"/>
  <c r="D7" i="13"/>
  <c r="F5" i="56"/>
  <c r="D6" i="13"/>
  <c r="F4" i="56"/>
  <c r="D6" i="11"/>
  <c r="C4" i="56"/>
  <c r="M99" i="10"/>
  <c r="N99" i="13"/>
  <c r="P98" i="4"/>
  <c r="N68" i="13"/>
  <c r="P67" i="4"/>
  <c r="P108"/>
  <c r="L99" i="10"/>
  <c r="M99" i="13"/>
  <c r="O98" i="4"/>
  <c r="M68" i="13"/>
  <c r="O67" i="4"/>
  <c r="O108"/>
  <c r="K99" i="10"/>
  <c r="L99" i="13"/>
  <c r="N98" i="4"/>
  <c r="L68" i="13"/>
  <c r="N67" i="4"/>
  <c r="N108"/>
  <c r="M98"/>
  <c r="M67"/>
  <c r="M108"/>
  <c r="L98"/>
  <c r="L67"/>
  <c r="L108"/>
  <c r="J98"/>
  <c r="J67"/>
  <c r="J108"/>
  <c r="G99" i="13"/>
  <c r="H98" i="4"/>
  <c r="G68" i="13"/>
  <c r="H67" i="4"/>
  <c r="H108"/>
  <c r="F99" i="13"/>
  <c r="G98" i="4"/>
  <c r="F68" i="13"/>
  <c r="G67" i="4"/>
  <c r="G108"/>
  <c r="E99" i="13"/>
  <c r="F98" i="4"/>
  <c r="E68" i="13"/>
  <c r="F67" i="4"/>
  <c r="F108"/>
  <c r="C99" i="13"/>
  <c r="D98" i="4"/>
  <c r="C68" i="13"/>
  <c r="D67" i="4"/>
  <c r="D108"/>
  <c r="B99" i="13"/>
  <c r="C98" i="4"/>
  <c r="B68" i="13"/>
  <c r="C67" i="4"/>
  <c r="C108"/>
  <c r="P109"/>
  <c r="O109"/>
  <c r="N109"/>
  <c r="M109"/>
  <c r="L109"/>
  <c r="K109"/>
  <c r="J109"/>
  <c r="H109"/>
  <c r="G109"/>
  <c r="F109"/>
  <c r="E109"/>
  <c r="D109"/>
  <c r="C109"/>
  <c r="B109"/>
  <c r="P155"/>
  <c r="O155"/>
  <c r="N155"/>
  <c r="M155"/>
  <c r="L155"/>
  <c r="K155"/>
  <c r="J155"/>
  <c r="H155"/>
  <c r="G155"/>
  <c r="F155"/>
  <c r="E155"/>
  <c r="D155"/>
  <c r="C155"/>
  <c r="B155"/>
  <c r="J97" i="34"/>
  <c r="B97"/>
  <c r="K97"/>
  <c r="N97"/>
  <c r="M97"/>
  <c r="L97"/>
  <c r="J96"/>
  <c r="B96"/>
  <c r="K96"/>
  <c r="N96"/>
  <c r="M96"/>
  <c r="L96"/>
  <c r="J95"/>
  <c r="B95"/>
  <c r="K95"/>
  <c r="N95"/>
  <c r="M95"/>
  <c r="L95"/>
  <c r="J94"/>
  <c r="B94"/>
  <c r="K94"/>
  <c r="N94"/>
  <c r="M94"/>
  <c r="L94"/>
  <c r="J93"/>
  <c r="B93"/>
  <c r="K93"/>
  <c r="N93"/>
  <c r="M93"/>
  <c r="L93"/>
  <c r="J92"/>
  <c r="B92"/>
  <c r="K92"/>
  <c r="N92"/>
  <c r="M92"/>
  <c r="L92"/>
  <c r="J91"/>
  <c r="B91"/>
  <c r="K91"/>
  <c r="N91"/>
  <c r="M91"/>
  <c r="L91"/>
  <c r="J90"/>
  <c r="B90"/>
  <c r="K90"/>
  <c r="N90"/>
  <c r="M90"/>
  <c r="L90"/>
  <c r="J89"/>
  <c r="B89"/>
  <c r="K89"/>
  <c r="N89"/>
  <c r="M89"/>
  <c r="L89"/>
  <c r="J88"/>
  <c r="B88"/>
  <c r="K88"/>
  <c r="N88"/>
  <c r="M88"/>
  <c r="L88"/>
  <c r="J87"/>
  <c r="B87"/>
  <c r="K87"/>
  <c r="N87"/>
  <c r="M87"/>
  <c r="L87"/>
  <c r="J86"/>
  <c r="B86"/>
  <c r="K86"/>
  <c r="N86"/>
  <c r="M86"/>
  <c r="L86"/>
  <c r="J85"/>
  <c r="B85"/>
  <c r="K85"/>
  <c r="N85"/>
  <c r="M85"/>
  <c r="L85"/>
  <c r="J84"/>
  <c r="B84"/>
  <c r="K84"/>
  <c r="N84"/>
  <c r="M84"/>
  <c r="L84"/>
  <c r="J83"/>
  <c r="B83"/>
  <c r="K83"/>
  <c r="N83"/>
  <c r="M83"/>
  <c r="L83"/>
  <c r="J82"/>
  <c r="B82"/>
  <c r="K82"/>
  <c r="N82"/>
  <c r="M82"/>
  <c r="L82"/>
  <c r="J81"/>
  <c r="B81"/>
  <c r="K81"/>
  <c r="N81"/>
  <c r="M81"/>
  <c r="L81"/>
  <c r="J80"/>
  <c r="B80"/>
  <c r="K80"/>
  <c r="N80"/>
  <c r="M80"/>
  <c r="L80"/>
  <c r="J79"/>
  <c r="B79"/>
  <c r="K79"/>
  <c r="N79"/>
  <c r="M79"/>
  <c r="L79"/>
  <c r="J78"/>
  <c r="B78"/>
  <c r="K78"/>
  <c r="N78"/>
  <c r="M78"/>
  <c r="L78"/>
  <c r="J77"/>
  <c r="B77"/>
  <c r="K77"/>
  <c r="N77"/>
  <c r="M77"/>
  <c r="L77"/>
  <c r="J76"/>
  <c r="B76"/>
  <c r="K76"/>
  <c r="N76"/>
  <c r="M76"/>
  <c r="L76"/>
  <c r="J75"/>
  <c r="B75"/>
  <c r="K75"/>
  <c r="N75"/>
  <c r="M75"/>
  <c r="L75"/>
  <c r="J74"/>
  <c r="B74"/>
  <c r="K74"/>
  <c r="N74"/>
  <c r="M74"/>
  <c r="L74"/>
  <c r="J73"/>
  <c r="B73"/>
  <c r="K73"/>
  <c r="N73"/>
  <c r="M73"/>
  <c r="L73"/>
  <c r="J72"/>
  <c r="B72"/>
  <c r="K72"/>
  <c r="N72"/>
  <c r="M72"/>
  <c r="L72"/>
  <c r="J71"/>
  <c r="B71"/>
  <c r="K71"/>
  <c r="N71"/>
  <c r="M71"/>
  <c r="L71"/>
  <c r="J70"/>
  <c r="B70"/>
  <c r="K70"/>
  <c r="N70"/>
  <c r="M70"/>
  <c r="L70"/>
  <c r="J69"/>
  <c r="B69"/>
  <c r="K69"/>
  <c r="N69"/>
  <c r="M69"/>
  <c r="L69"/>
  <c r="J68"/>
  <c r="B68"/>
  <c r="K68"/>
  <c r="N68"/>
  <c r="M68"/>
  <c r="L68"/>
  <c r="J67"/>
  <c r="B67"/>
  <c r="K67"/>
  <c r="N67"/>
  <c r="M67"/>
  <c r="L67"/>
  <c r="J66"/>
  <c r="B66"/>
  <c r="K66"/>
  <c r="N66"/>
  <c r="M66"/>
  <c r="L66"/>
  <c r="J65"/>
  <c r="B65"/>
  <c r="K65"/>
  <c r="N65"/>
  <c r="M65"/>
  <c r="L65"/>
  <c r="J64"/>
  <c r="B64"/>
  <c r="K64"/>
  <c r="N64"/>
  <c r="M64"/>
  <c r="L64"/>
  <c r="J63"/>
  <c r="B63"/>
  <c r="K63"/>
  <c r="N63"/>
  <c r="M63"/>
  <c r="L63"/>
  <c r="J62"/>
  <c r="B62"/>
  <c r="K62"/>
  <c r="N62"/>
  <c r="M62"/>
  <c r="L62"/>
  <c r="J61"/>
  <c r="B61"/>
  <c r="K61"/>
  <c r="N61"/>
  <c r="M61"/>
  <c r="L61"/>
  <c r="J60"/>
  <c r="B60"/>
  <c r="K60"/>
  <c r="N60"/>
  <c r="M60"/>
  <c r="L60"/>
  <c r="J59"/>
  <c r="B59"/>
  <c r="K59"/>
  <c r="N59"/>
  <c r="M59"/>
  <c r="L59"/>
  <c r="J58"/>
  <c r="B58"/>
  <c r="K58"/>
  <c r="N58"/>
  <c r="M58"/>
  <c r="L58"/>
  <c r="J57"/>
  <c r="B57"/>
  <c r="K57"/>
  <c r="N57"/>
  <c r="M57"/>
  <c r="L57"/>
  <c r="J56"/>
  <c r="B56"/>
  <c r="K56"/>
  <c r="N56"/>
  <c r="M56"/>
  <c r="L56"/>
  <c r="J55"/>
  <c r="B55"/>
  <c r="K55"/>
  <c r="N55"/>
  <c r="M55"/>
  <c r="L55"/>
  <c r="J54"/>
  <c r="B54"/>
  <c r="K54"/>
  <c r="N54"/>
  <c r="M54"/>
  <c r="L54"/>
  <c r="J53"/>
  <c r="B53"/>
  <c r="K53"/>
  <c r="N53"/>
  <c r="M53"/>
  <c r="L53"/>
  <c r="J52"/>
  <c r="B52"/>
  <c r="K52"/>
  <c r="N52"/>
  <c r="M52"/>
  <c r="L52"/>
  <c r="J51"/>
  <c r="B51"/>
  <c r="K51"/>
  <c r="N51"/>
  <c r="M51"/>
  <c r="L51"/>
  <c r="J50"/>
  <c r="B50"/>
  <c r="K50"/>
  <c r="N50"/>
  <c r="M50"/>
  <c r="L50"/>
  <c r="J49"/>
  <c r="B49"/>
  <c r="K49"/>
  <c r="N49"/>
  <c r="M49"/>
  <c r="L49"/>
  <c r="J48"/>
  <c r="B48"/>
  <c r="K48"/>
  <c r="N48"/>
  <c r="M48"/>
  <c r="L48"/>
  <c r="J47"/>
  <c r="B47"/>
  <c r="K47"/>
  <c r="N47"/>
  <c r="M47"/>
  <c r="L47"/>
  <c r="J46"/>
  <c r="B46"/>
  <c r="K46"/>
  <c r="N46"/>
  <c r="M46"/>
  <c r="L46"/>
  <c r="J45"/>
  <c r="B45"/>
  <c r="K45"/>
  <c r="N45"/>
  <c r="M45"/>
  <c r="L45"/>
  <c r="J44"/>
  <c r="B44"/>
  <c r="K44"/>
  <c r="N44"/>
  <c r="M44"/>
  <c r="L44"/>
  <c r="J43"/>
  <c r="B43"/>
  <c r="K43"/>
  <c r="N43"/>
  <c r="M43"/>
  <c r="L43"/>
  <c r="J42"/>
  <c r="B42"/>
  <c r="K42"/>
  <c r="N42"/>
  <c r="M42"/>
  <c r="L42"/>
  <c r="J41"/>
  <c r="B41"/>
  <c r="K41"/>
  <c r="N41"/>
  <c r="M41"/>
  <c r="L41"/>
  <c r="J40"/>
  <c r="B40"/>
  <c r="K40"/>
  <c r="N40"/>
  <c r="M40"/>
  <c r="L40"/>
  <c r="J39"/>
  <c r="B39"/>
  <c r="K39"/>
  <c r="N39"/>
  <c r="M39"/>
  <c r="L39"/>
  <c r="J38"/>
  <c r="B38"/>
  <c r="K38"/>
  <c r="N38"/>
  <c r="M38"/>
  <c r="L38"/>
  <c r="J37"/>
  <c r="B37"/>
  <c r="K37"/>
  <c r="N37"/>
  <c r="M37"/>
  <c r="L37"/>
  <c r="J36"/>
  <c r="B36"/>
  <c r="K36"/>
  <c r="N36"/>
  <c r="M36"/>
  <c r="L36"/>
  <c r="J35"/>
  <c r="B35"/>
  <c r="K35"/>
  <c r="N35"/>
  <c r="M35"/>
  <c r="L35"/>
  <c r="J34"/>
  <c r="B34"/>
  <c r="K34"/>
  <c r="N34"/>
  <c r="M34"/>
  <c r="L34"/>
  <c r="J33"/>
  <c r="B33"/>
  <c r="K33"/>
  <c r="N33"/>
  <c r="M33"/>
  <c r="L33"/>
  <c r="J32"/>
  <c r="B32"/>
  <c r="K32"/>
  <c r="N32"/>
  <c r="M32"/>
  <c r="L32"/>
  <c r="J31"/>
  <c r="B31"/>
  <c r="K31"/>
  <c r="N31"/>
  <c r="M31"/>
  <c r="L31"/>
  <c r="J30"/>
  <c r="B30"/>
  <c r="K30"/>
  <c r="N30"/>
  <c r="M30"/>
  <c r="L30"/>
  <c r="J29"/>
  <c r="B29"/>
  <c r="K29"/>
  <c r="N29"/>
  <c r="M29"/>
  <c r="L29"/>
  <c r="J28"/>
  <c r="B28"/>
  <c r="K28"/>
  <c r="N28"/>
  <c r="M28"/>
  <c r="L28"/>
  <c r="J27"/>
  <c r="B27"/>
  <c r="K27"/>
  <c r="N27"/>
  <c r="M27"/>
  <c r="L27"/>
  <c r="J26"/>
  <c r="B26"/>
  <c r="K26"/>
  <c r="N26"/>
  <c r="M26"/>
  <c r="L26"/>
  <c r="J25"/>
  <c r="B25"/>
  <c r="K25"/>
  <c r="N25"/>
  <c r="M25"/>
  <c r="L25"/>
  <c r="J24"/>
  <c r="B24"/>
  <c r="K24"/>
  <c r="N24"/>
  <c r="M24"/>
  <c r="L24"/>
  <c r="J23"/>
  <c r="B23"/>
  <c r="K23"/>
  <c r="N23"/>
  <c r="M23"/>
  <c r="L23"/>
  <c r="J22"/>
  <c r="B22"/>
  <c r="K22"/>
  <c r="N22"/>
  <c r="M22"/>
  <c r="L22"/>
  <c r="J21"/>
  <c r="B21"/>
  <c r="K21"/>
  <c r="N21"/>
  <c r="M21"/>
  <c r="L21"/>
  <c r="J20"/>
  <c r="B20"/>
  <c r="K20"/>
  <c r="N20"/>
  <c r="M20"/>
  <c r="L20"/>
  <c r="J19"/>
  <c r="B19"/>
  <c r="K19"/>
  <c r="N19"/>
  <c r="M19"/>
  <c r="L19"/>
  <c r="J18"/>
  <c r="B18"/>
  <c r="K18"/>
  <c r="N18"/>
  <c r="M18"/>
  <c r="L18"/>
  <c r="J17"/>
  <c r="B17"/>
  <c r="K17"/>
  <c r="N17"/>
  <c r="M17"/>
  <c r="L17"/>
  <c r="J16"/>
  <c r="B16"/>
  <c r="K16"/>
  <c r="N16"/>
  <c r="M16"/>
  <c r="L16"/>
  <c r="J15"/>
  <c r="B15"/>
  <c r="K15"/>
  <c r="N15"/>
  <c r="M15"/>
  <c r="L15"/>
  <c r="J14"/>
  <c r="B14"/>
  <c r="K14"/>
  <c r="N14"/>
  <c r="M14"/>
  <c r="L14"/>
  <c r="J13"/>
  <c r="B13"/>
  <c r="K13"/>
  <c r="N13"/>
  <c r="M13"/>
  <c r="L13"/>
  <c r="J12"/>
  <c r="B12"/>
  <c r="K12"/>
  <c r="N12"/>
  <c r="M12"/>
  <c r="L12"/>
  <c r="J11"/>
  <c r="B11"/>
  <c r="K11"/>
  <c r="N11"/>
  <c r="M11"/>
  <c r="L11"/>
  <c r="J10"/>
  <c r="B10"/>
  <c r="K10"/>
  <c r="N10"/>
  <c r="M10"/>
  <c r="L10"/>
  <c r="J9"/>
  <c r="B9"/>
  <c r="K9"/>
  <c r="N9"/>
  <c r="M9"/>
  <c r="L9"/>
  <c r="J8"/>
  <c r="B8"/>
  <c r="K8"/>
  <c r="N8"/>
  <c r="M8"/>
  <c r="L8"/>
  <c r="J7"/>
  <c r="B7"/>
  <c r="K7"/>
  <c r="N7"/>
  <c r="M7"/>
  <c r="L7"/>
  <c r="J6"/>
  <c r="B6"/>
  <c r="K6"/>
  <c r="N6"/>
  <c r="C6"/>
  <c r="F6"/>
  <c r="M6"/>
  <c r="E6"/>
  <c r="D6"/>
  <c r="L6"/>
  <c r="O97"/>
  <c r="O96"/>
  <c r="O95"/>
  <c r="O94"/>
  <c r="O93"/>
  <c r="O92"/>
  <c r="O91"/>
  <c r="O90"/>
  <c r="O89"/>
  <c r="O88"/>
  <c r="O87"/>
  <c r="O86"/>
  <c r="O85"/>
  <c r="O84"/>
  <c r="O83"/>
  <c r="O82"/>
  <c r="O81"/>
  <c r="O80"/>
  <c r="O79"/>
  <c r="O78"/>
  <c r="O77"/>
  <c r="O76"/>
  <c r="O75"/>
  <c r="O74"/>
  <c r="O73"/>
  <c r="O72"/>
  <c r="O71"/>
  <c r="O70"/>
  <c r="O69"/>
  <c r="O68"/>
  <c r="O67"/>
  <c r="O66"/>
  <c r="O65"/>
  <c r="O64"/>
  <c r="O63"/>
  <c r="O62"/>
  <c r="O61"/>
  <c r="O60"/>
  <c r="O59"/>
  <c r="O58"/>
  <c r="O57"/>
  <c r="O56"/>
  <c r="O55"/>
  <c r="O54"/>
  <c r="O53"/>
  <c r="O52"/>
  <c r="O51"/>
  <c r="O50"/>
  <c r="O49"/>
  <c r="O48"/>
  <c r="O47"/>
  <c r="O46"/>
  <c r="O45"/>
  <c r="O44"/>
  <c r="O43"/>
  <c r="O42"/>
  <c r="O41"/>
  <c r="O40"/>
  <c r="O39"/>
  <c r="O38"/>
  <c r="O37"/>
  <c r="O36"/>
  <c r="O35"/>
  <c r="O34"/>
  <c r="O33"/>
  <c r="O32"/>
  <c r="O31"/>
  <c r="O30"/>
  <c r="O29"/>
  <c r="O28"/>
  <c r="O27"/>
  <c r="O26"/>
  <c r="O25"/>
  <c r="O24"/>
  <c r="O23"/>
  <c r="O22"/>
  <c r="O21"/>
  <c r="O20"/>
  <c r="O19"/>
  <c r="O18"/>
  <c r="O17"/>
  <c r="O16"/>
  <c r="O15"/>
  <c r="O14"/>
  <c r="O13"/>
  <c r="O12"/>
  <c r="O11"/>
  <c r="O10"/>
  <c r="O9"/>
  <c r="O8"/>
  <c r="O7"/>
  <c r="O6"/>
  <c r="P122" i="4"/>
  <c r="O122"/>
  <c r="N122"/>
  <c r="M122"/>
  <c r="L122"/>
  <c r="K122"/>
  <c r="J122"/>
  <c r="H122"/>
  <c r="G122"/>
  <c r="F122"/>
  <c r="E122"/>
  <c r="D122"/>
  <c r="C122"/>
  <c r="B122"/>
  <c r="B117"/>
  <c r="P143"/>
  <c r="O143"/>
  <c r="N143"/>
  <c r="M143"/>
  <c r="L143"/>
  <c r="K143"/>
  <c r="J143"/>
  <c r="H143"/>
  <c r="G143"/>
  <c r="F143"/>
  <c r="E143"/>
  <c r="D143"/>
  <c r="C143"/>
  <c r="B143"/>
  <c r="G100" i="62"/>
  <c r="F100"/>
  <c r="E100"/>
  <c r="D100"/>
  <c r="C100"/>
  <c r="B100"/>
  <c r="G99" i="11"/>
  <c r="U99"/>
  <c r="G99" i="62"/>
  <c r="F99" i="11"/>
  <c r="T99"/>
  <c r="F99" i="62"/>
  <c r="E99" i="11"/>
  <c r="S99"/>
  <c r="E99" i="62"/>
  <c r="R99" i="11"/>
  <c r="D99" i="62"/>
  <c r="C99" i="11"/>
  <c r="Q99"/>
  <c r="C99" i="62"/>
  <c r="B99" i="11"/>
  <c r="P99"/>
  <c r="B99" i="62"/>
  <c r="G98" i="11"/>
  <c r="U98"/>
  <c r="G98" i="62"/>
  <c r="F98" i="11"/>
  <c r="T98"/>
  <c r="F98" i="62"/>
  <c r="E98" i="11"/>
  <c r="S98"/>
  <c r="E98" i="62"/>
  <c r="D98" i="11"/>
  <c r="R98"/>
  <c r="D98" i="62"/>
  <c r="C98" i="11"/>
  <c r="Q98"/>
  <c r="C98" i="62"/>
  <c r="B98" i="11"/>
  <c r="P98"/>
  <c r="B98" i="62"/>
  <c r="G97" i="11"/>
  <c r="U97"/>
  <c r="G97" i="62"/>
  <c r="F97" i="11"/>
  <c r="T97"/>
  <c r="F97" i="62"/>
  <c r="E97" i="11"/>
  <c r="S97"/>
  <c r="E97" i="62"/>
  <c r="D97" i="11"/>
  <c r="R97"/>
  <c r="D97" i="62"/>
  <c r="C97" i="11"/>
  <c r="Q97"/>
  <c r="C97" i="62"/>
  <c r="B97" i="11"/>
  <c r="P97"/>
  <c r="B97" i="62"/>
  <c r="G96" i="11"/>
  <c r="U96"/>
  <c r="G96" i="62"/>
  <c r="F96" i="11"/>
  <c r="T96"/>
  <c r="F96" i="62"/>
  <c r="E96" i="11"/>
  <c r="S96"/>
  <c r="E96" i="62"/>
  <c r="D96" i="11"/>
  <c r="R96"/>
  <c r="D96" i="62"/>
  <c r="C96" i="11"/>
  <c r="Q96"/>
  <c r="C96" i="62"/>
  <c r="B96" i="11"/>
  <c r="P96"/>
  <c r="B96" i="62"/>
  <c r="G95" i="11"/>
  <c r="U95"/>
  <c r="G95" i="62"/>
  <c r="F95" i="11"/>
  <c r="T95"/>
  <c r="F95" i="62"/>
  <c r="E95" i="11"/>
  <c r="S95"/>
  <c r="E95" i="62"/>
  <c r="D95" i="11"/>
  <c r="R95"/>
  <c r="D95" i="62"/>
  <c r="C95" i="11"/>
  <c r="Q95"/>
  <c r="C95" i="62"/>
  <c r="B95" i="11"/>
  <c r="P95"/>
  <c r="B95" i="62"/>
  <c r="G94" i="11"/>
  <c r="U94"/>
  <c r="G94" i="62"/>
  <c r="F94" i="11"/>
  <c r="T94"/>
  <c r="F94" i="62"/>
  <c r="E94" i="11"/>
  <c r="S94"/>
  <c r="E94" i="62"/>
  <c r="D94" i="11"/>
  <c r="R94"/>
  <c r="D94" i="62"/>
  <c r="C94" i="11"/>
  <c r="Q94"/>
  <c r="C94" i="62"/>
  <c r="B94" i="11"/>
  <c r="P94"/>
  <c r="B94" i="62"/>
  <c r="G93" i="11"/>
  <c r="U93"/>
  <c r="G93" i="62"/>
  <c r="F93" i="11"/>
  <c r="T93"/>
  <c r="F93" i="62"/>
  <c r="E93" i="11"/>
  <c r="S93"/>
  <c r="E93" i="62"/>
  <c r="D93" i="11"/>
  <c r="R93"/>
  <c r="D93" i="62"/>
  <c r="C93" i="11"/>
  <c r="Q93"/>
  <c r="C93" i="62"/>
  <c r="B93" i="11"/>
  <c r="P93"/>
  <c r="B93" i="62"/>
  <c r="G92" i="11"/>
  <c r="U92"/>
  <c r="G92" i="62"/>
  <c r="F92" i="11"/>
  <c r="T92"/>
  <c r="F92" i="62"/>
  <c r="E92" i="11"/>
  <c r="S92"/>
  <c r="E92" i="62"/>
  <c r="D92" i="11"/>
  <c r="R92"/>
  <c r="D92" i="62"/>
  <c r="C92" i="11"/>
  <c r="Q92"/>
  <c r="C92" i="62"/>
  <c r="B92" i="11"/>
  <c r="P92"/>
  <c r="B92" i="62"/>
  <c r="G91" i="11"/>
  <c r="U91"/>
  <c r="G91" i="62"/>
  <c r="F91" i="11"/>
  <c r="T91"/>
  <c r="F91" i="62"/>
  <c r="E91" i="11"/>
  <c r="S91"/>
  <c r="E91" i="62"/>
  <c r="D91" i="11"/>
  <c r="R91"/>
  <c r="D91" i="62"/>
  <c r="C91" i="11"/>
  <c r="Q91"/>
  <c r="C91" i="62"/>
  <c r="B91" i="11"/>
  <c r="P91"/>
  <c r="B91" i="62"/>
  <c r="G90" i="11"/>
  <c r="U90"/>
  <c r="G90" i="62"/>
  <c r="F90" i="11"/>
  <c r="T90"/>
  <c r="F90" i="62"/>
  <c r="E90" i="11"/>
  <c r="S90"/>
  <c r="E90" i="62"/>
  <c r="D90" i="11"/>
  <c r="R90"/>
  <c r="D90" i="62"/>
  <c r="C90" i="11"/>
  <c r="Q90"/>
  <c r="C90" i="62"/>
  <c r="B90" i="11"/>
  <c r="P90"/>
  <c r="B90" i="62"/>
  <c r="G89" i="11"/>
  <c r="U89"/>
  <c r="G89" i="62"/>
  <c r="F89" i="11"/>
  <c r="T89"/>
  <c r="F89" i="62"/>
  <c r="E89" i="11"/>
  <c r="S89"/>
  <c r="E89" i="62"/>
  <c r="D89" i="11"/>
  <c r="R89"/>
  <c r="D89" i="62"/>
  <c r="C89" i="11"/>
  <c r="Q89"/>
  <c r="C89" i="62"/>
  <c r="B89" i="11"/>
  <c r="P89"/>
  <c r="B89" i="62"/>
  <c r="G88" i="11"/>
  <c r="U88"/>
  <c r="G88" i="62"/>
  <c r="F88" i="11"/>
  <c r="T88"/>
  <c r="F88" i="62"/>
  <c r="E88" i="11"/>
  <c r="S88"/>
  <c r="E88" i="62"/>
  <c r="D88" i="11"/>
  <c r="R88"/>
  <c r="D88" i="62"/>
  <c r="C88" i="11"/>
  <c r="Q88"/>
  <c r="C88" i="62"/>
  <c r="B88" i="11"/>
  <c r="P88"/>
  <c r="B88" i="62"/>
  <c r="G87" i="11"/>
  <c r="U87"/>
  <c r="G87" i="62"/>
  <c r="F87" i="11"/>
  <c r="T87"/>
  <c r="F87" i="62"/>
  <c r="E87" i="11"/>
  <c r="S87"/>
  <c r="E87" i="62"/>
  <c r="D87" i="11"/>
  <c r="R87"/>
  <c r="D87" i="62"/>
  <c r="C87" i="11"/>
  <c r="Q87"/>
  <c r="C87" i="62"/>
  <c r="B87" i="11"/>
  <c r="P87"/>
  <c r="B87" i="62"/>
  <c r="G86" i="11"/>
  <c r="U86"/>
  <c r="G86" i="62"/>
  <c r="F86" i="11"/>
  <c r="T86"/>
  <c r="F86" i="62"/>
  <c r="E86" i="11"/>
  <c r="S86"/>
  <c r="E86" i="62"/>
  <c r="D86" i="11"/>
  <c r="R86"/>
  <c r="D86" i="62"/>
  <c r="C86" i="11"/>
  <c r="Q86"/>
  <c r="C86" i="62"/>
  <c r="B86" i="11"/>
  <c r="P86"/>
  <c r="B86" i="62"/>
  <c r="G85" i="11"/>
  <c r="U85"/>
  <c r="G85" i="62"/>
  <c r="F85" i="11"/>
  <c r="T85"/>
  <c r="F85" i="62"/>
  <c r="E85" i="11"/>
  <c r="S85"/>
  <c r="E85" i="62"/>
  <c r="D85" i="11"/>
  <c r="R85"/>
  <c r="D85" i="62"/>
  <c r="C85" i="11"/>
  <c r="Q85"/>
  <c r="C85" i="62"/>
  <c r="B85" i="11"/>
  <c r="P85"/>
  <c r="B85" i="62"/>
  <c r="G84" i="11"/>
  <c r="U84"/>
  <c r="G84" i="62"/>
  <c r="F84" i="11"/>
  <c r="T84"/>
  <c r="F84" i="62"/>
  <c r="E84" i="11"/>
  <c r="S84"/>
  <c r="E84" i="62"/>
  <c r="D84" i="11"/>
  <c r="R84"/>
  <c r="D84" i="62"/>
  <c r="C84" i="11"/>
  <c r="Q84"/>
  <c r="C84" i="62"/>
  <c r="B84" i="11"/>
  <c r="P84"/>
  <c r="B84" i="62"/>
  <c r="G83" i="11"/>
  <c r="U83"/>
  <c r="G83" i="62"/>
  <c r="F83" i="11"/>
  <c r="T83"/>
  <c r="F83" i="62"/>
  <c r="E83" i="11"/>
  <c r="S83"/>
  <c r="E83" i="62"/>
  <c r="D83" i="11"/>
  <c r="R83"/>
  <c r="D83" i="62"/>
  <c r="C83" i="11"/>
  <c r="Q83"/>
  <c r="C83" i="62"/>
  <c r="B83" i="11"/>
  <c r="P83"/>
  <c r="B83" i="62"/>
  <c r="G82" i="11"/>
  <c r="U82"/>
  <c r="G82" i="62"/>
  <c r="F82" i="11"/>
  <c r="T82"/>
  <c r="F82" i="62"/>
  <c r="E82" i="11"/>
  <c r="S82"/>
  <c r="E82" i="62"/>
  <c r="D82" i="11"/>
  <c r="R82"/>
  <c r="D82" i="62"/>
  <c r="C82" i="11"/>
  <c r="Q82"/>
  <c r="C82" i="62"/>
  <c r="B82" i="11"/>
  <c r="P82"/>
  <c r="B82" i="62"/>
  <c r="G81" i="11"/>
  <c r="U81"/>
  <c r="G81" i="62"/>
  <c r="F81" i="11"/>
  <c r="T81"/>
  <c r="F81" i="62"/>
  <c r="E81" i="11"/>
  <c r="S81"/>
  <c r="E81" i="62"/>
  <c r="D81" i="11"/>
  <c r="R81"/>
  <c r="D81" i="62"/>
  <c r="C81" i="11"/>
  <c r="Q81"/>
  <c r="C81" i="62"/>
  <c r="B81" i="11"/>
  <c r="P81"/>
  <c r="B81" i="62"/>
  <c r="G80" i="11"/>
  <c r="U80"/>
  <c r="G80" i="62"/>
  <c r="F80" i="11"/>
  <c r="T80"/>
  <c r="F80" i="62"/>
  <c r="E80" i="11"/>
  <c r="S80"/>
  <c r="E80" i="62"/>
  <c r="D80" i="11"/>
  <c r="R80"/>
  <c r="D80" i="62"/>
  <c r="C80" i="11"/>
  <c r="Q80"/>
  <c r="C80" i="62"/>
  <c r="B80" i="11"/>
  <c r="P80"/>
  <c r="B80" i="62"/>
  <c r="G79" i="11"/>
  <c r="U79"/>
  <c r="G79" i="62"/>
  <c r="F79" i="11"/>
  <c r="T79"/>
  <c r="F79" i="62"/>
  <c r="E79" i="11"/>
  <c r="S79"/>
  <c r="E79" i="62"/>
  <c r="D79" i="11"/>
  <c r="R79"/>
  <c r="D79" i="62"/>
  <c r="C79" i="11"/>
  <c r="Q79"/>
  <c r="C79" i="62"/>
  <c r="B79" i="11"/>
  <c r="P79"/>
  <c r="B79" i="62"/>
  <c r="G78" i="11"/>
  <c r="U78"/>
  <c r="G78" i="62"/>
  <c r="F78" i="11"/>
  <c r="T78"/>
  <c r="F78" i="62"/>
  <c r="E78" i="11"/>
  <c r="S78"/>
  <c r="E78" i="62"/>
  <c r="D78" i="11"/>
  <c r="R78"/>
  <c r="D78" i="62"/>
  <c r="C78" i="11"/>
  <c r="Q78"/>
  <c r="C78" i="62"/>
  <c r="B78" i="11"/>
  <c r="P78"/>
  <c r="B78" i="62"/>
  <c r="G77" i="11"/>
  <c r="U77"/>
  <c r="G77" i="62"/>
  <c r="F77" i="11"/>
  <c r="T77"/>
  <c r="F77" i="62"/>
  <c r="E77" i="11"/>
  <c r="S77"/>
  <c r="E77" i="62"/>
  <c r="D77" i="11"/>
  <c r="R77"/>
  <c r="D77" i="62"/>
  <c r="C77" i="11"/>
  <c r="Q77"/>
  <c r="C77" i="62"/>
  <c r="B77" i="11"/>
  <c r="P77"/>
  <c r="B77" i="62"/>
  <c r="G76" i="11"/>
  <c r="U76"/>
  <c r="G76" i="62"/>
  <c r="F76" i="11"/>
  <c r="T76"/>
  <c r="F76" i="62"/>
  <c r="E76" i="11"/>
  <c r="S76"/>
  <c r="E76" i="62"/>
  <c r="D76" i="11"/>
  <c r="R76"/>
  <c r="D76" i="62"/>
  <c r="C76" i="11"/>
  <c r="Q76"/>
  <c r="C76" i="62"/>
  <c r="B76" i="11"/>
  <c r="P76"/>
  <c r="B76" i="62"/>
  <c r="G75" i="11"/>
  <c r="U75"/>
  <c r="G75" i="62"/>
  <c r="F75" i="11"/>
  <c r="T75"/>
  <c r="F75" i="62"/>
  <c r="E75" i="11"/>
  <c r="S75"/>
  <c r="E75" i="62"/>
  <c r="D75" i="11"/>
  <c r="R75"/>
  <c r="D75" i="62"/>
  <c r="C75" i="11"/>
  <c r="Q75"/>
  <c r="C75" i="62"/>
  <c r="B75" i="11"/>
  <c r="P75"/>
  <c r="B75" i="62"/>
  <c r="G74" i="11"/>
  <c r="U74"/>
  <c r="G74" i="62"/>
  <c r="F74" i="11"/>
  <c r="T74"/>
  <c r="F74" i="62"/>
  <c r="E74" i="11"/>
  <c r="S74"/>
  <c r="E74" i="62"/>
  <c r="D74" i="11"/>
  <c r="R74"/>
  <c r="D74" i="62"/>
  <c r="C74" i="11"/>
  <c r="Q74"/>
  <c r="C74" i="62"/>
  <c r="B74" i="11"/>
  <c r="P74"/>
  <c r="B74" i="62"/>
  <c r="G73" i="11"/>
  <c r="U73"/>
  <c r="G73" i="62"/>
  <c r="F73" i="11"/>
  <c r="T73"/>
  <c r="F73" i="62"/>
  <c r="E73" i="11"/>
  <c r="S73"/>
  <c r="E73" i="62"/>
  <c r="D73" i="11"/>
  <c r="R73"/>
  <c r="D73" i="62"/>
  <c r="C73" i="11"/>
  <c r="Q73"/>
  <c r="C73" i="62"/>
  <c r="B73" i="11"/>
  <c r="P73"/>
  <c r="B73" i="62"/>
  <c r="G72" i="11"/>
  <c r="U72"/>
  <c r="G72" i="62"/>
  <c r="F72" i="11"/>
  <c r="T72"/>
  <c r="F72" i="62"/>
  <c r="E72" i="11"/>
  <c r="S72"/>
  <c r="E72" i="62"/>
  <c r="D72" i="11"/>
  <c r="R72"/>
  <c r="D72" i="62"/>
  <c r="C72" i="11"/>
  <c r="Q72"/>
  <c r="C72" i="62"/>
  <c r="B72" i="11"/>
  <c r="P72"/>
  <c r="B72" i="62"/>
  <c r="G71" i="11"/>
  <c r="U71"/>
  <c r="G71" i="62"/>
  <c r="F71" i="11"/>
  <c r="T71"/>
  <c r="F71" i="62"/>
  <c r="E71" i="11"/>
  <c r="S71"/>
  <c r="E71" i="62"/>
  <c r="D71" i="11"/>
  <c r="R71"/>
  <c r="D71" i="62"/>
  <c r="C71" i="11"/>
  <c r="Q71"/>
  <c r="C71" i="62"/>
  <c r="B71" i="11"/>
  <c r="P71"/>
  <c r="B71" i="62"/>
  <c r="G70" i="11"/>
  <c r="U70"/>
  <c r="G70" i="62"/>
  <c r="F70" i="11"/>
  <c r="T70"/>
  <c r="F70" i="62"/>
  <c r="E70" i="11"/>
  <c r="S70"/>
  <c r="E70" i="62"/>
  <c r="D70" i="11"/>
  <c r="R70"/>
  <c r="D70" i="62"/>
  <c r="C70" i="11"/>
  <c r="Q70"/>
  <c r="C70" i="62"/>
  <c r="B70" i="11"/>
  <c r="P70"/>
  <c r="B70" i="62"/>
  <c r="G69" i="11"/>
  <c r="U69"/>
  <c r="G69" i="62"/>
  <c r="F69" i="11"/>
  <c r="T69"/>
  <c r="F69" i="62"/>
  <c r="E69" i="11"/>
  <c r="S69"/>
  <c r="E69" i="62"/>
  <c r="D69" i="11"/>
  <c r="R69"/>
  <c r="D69" i="62"/>
  <c r="C69" i="11"/>
  <c r="Q69"/>
  <c r="C69" i="62"/>
  <c r="B69" i="11"/>
  <c r="P69"/>
  <c r="B69" i="62"/>
  <c r="G68" i="11"/>
  <c r="U68"/>
  <c r="G68" i="62"/>
  <c r="F68" i="11"/>
  <c r="T68"/>
  <c r="F68" i="62"/>
  <c r="E68" i="11"/>
  <c r="S68"/>
  <c r="E68" i="62"/>
  <c r="D68" i="11"/>
  <c r="R68"/>
  <c r="D68" i="62"/>
  <c r="C68" i="11"/>
  <c r="Q68"/>
  <c r="C68" i="62"/>
  <c r="B68" i="11"/>
  <c r="P68"/>
  <c r="B68" i="62"/>
  <c r="G67" i="11"/>
  <c r="U67"/>
  <c r="G67" i="62"/>
  <c r="F67" i="11"/>
  <c r="T67"/>
  <c r="F67" i="62"/>
  <c r="E67" i="11"/>
  <c r="S67"/>
  <c r="E67" i="62"/>
  <c r="D67" i="11"/>
  <c r="R67"/>
  <c r="D67" i="62"/>
  <c r="C67" i="11"/>
  <c r="Q67"/>
  <c r="C67" i="62"/>
  <c r="B67" i="11"/>
  <c r="P67"/>
  <c r="B67" i="62"/>
  <c r="G66" i="11"/>
  <c r="U66"/>
  <c r="G66" i="62"/>
  <c r="F66" i="11"/>
  <c r="T66"/>
  <c r="F66" i="62"/>
  <c r="E66" i="11"/>
  <c r="S66"/>
  <c r="E66" i="62"/>
  <c r="D66" i="11"/>
  <c r="R66"/>
  <c r="D66" i="62"/>
  <c r="C66" i="11"/>
  <c r="Q66"/>
  <c r="C66" i="62"/>
  <c r="B66" i="11"/>
  <c r="P66"/>
  <c r="B66" i="62"/>
  <c r="G65" i="11"/>
  <c r="U65"/>
  <c r="G65" i="62"/>
  <c r="F65" i="11"/>
  <c r="T65"/>
  <c r="F65" i="62"/>
  <c r="E65" i="11"/>
  <c r="S65"/>
  <c r="E65" i="62"/>
  <c r="D65" i="11"/>
  <c r="R65"/>
  <c r="D65" i="62"/>
  <c r="C65" i="11"/>
  <c r="Q65"/>
  <c r="C65" i="62"/>
  <c r="B65" i="11"/>
  <c r="P65"/>
  <c r="B65" i="62"/>
  <c r="G64" i="11"/>
  <c r="U64"/>
  <c r="G64" i="62"/>
  <c r="F64" i="11"/>
  <c r="T64"/>
  <c r="F64" i="62"/>
  <c r="E64" i="11"/>
  <c r="S64"/>
  <c r="E64" i="62"/>
  <c r="D64" i="11"/>
  <c r="R64"/>
  <c r="D64" i="62"/>
  <c r="C64" i="11"/>
  <c r="Q64"/>
  <c r="C64" i="62"/>
  <c r="B64" i="11"/>
  <c r="P64"/>
  <c r="B64" i="62"/>
  <c r="G63" i="11"/>
  <c r="U63"/>
  <c r="G63" i="62"/>
  <c r="F63" i="11"/>
  <c r="T63"/>
  <c r="F63" i="62"/>
  <c r="E63" i="11"/>
  <c r="S63"/>
  <c r="E63" i="62"/>
  <c r="D63" i="11"/>
  <c r="R63"/>
  <c r="D63" i="62"/>
  <c r="C63" i="11"/>
  <c r="Q63"/>
  <c r="C63" i="62"/>
  <c r="B63" i="11"/>
  <c r="P63"/>
  <c r="B63" i="62"/>
  <c r="G62" i="11"/>
  <c r="U62"/>
  <c r="G62" i="62"/>
  <c r="F62" i="11"/>
  <c r="T62"/>
  <c r="F62" i="62"/>
  <c r="E62" i="11"/>
  <c r="S62"/>
  <c r="E62" i="62"/>
  <c r="D62" i="11"/>
  <c r="R62"/>
  <c r="D62" i="62"/>
  <c r="C62" i="11"/>
  <c r="Q62"/>
  <c r="C62" i="62"/>
  <c r="B62" i="11"/>
  <c r="P62"/>
  <c r="B62" i="62"/>
  <c r="G61" i="11"/>
  <c r="U61"/>
  <c r="G61" i="62"/>
  <c r="F61" i="11"/>
  <c r="T61"/>
  <c r="F61" i="62"/>
  <c r="E61" i="11"/>
  <c r="S61"/>
  <c r="E61" i="62"/>
  <c r="D61" i="11"/>
  <c r="R61"/>
  <c r="D61" i="62"/>
  <c r="C61" i="11"/>
  <c r="Q61"/>
  <c r="C61" i="62"/>
  <c r="B61" i="11"/>
  <c r="P61"/>
  <c r="B61" i="62"/>
  <c r="G60" i="11"/>
  <c r="U60"/>
  <c r="G60" i="62"/>
  <c r="F60" i="11"/>
  <c r="T60"/>
  <c r="F60" i="62"/>
  <c r="E60" i="11"/>
  <c r="S60"/>
  <c r="E60" i="62"/>
  <c r="D60" i="11"/>
  <c r="R60"/>
  <c r="D60" i="62"/>
  <c r="C60" i="11"/>
  <c r="Q60"/>
  <c r="C60" i="62"/>
  <c r="B60" i="11"/>
  <c r="P60"/>
  <c r="B60" i="62"/>
  <c r="G59" i="11"/>
  <c r="U59"/>
  <c r="G59" i="62"/>
  <c r="F59" i="11"/>
  <c r="T59"/>
  <c r="F59" i="62"/>
  <c r="E59" i="11"/>
  <c r="S59"/>
  <c r="E59" i="62"/>
  <c r="D59" i="11"/>
  <c r="R59"/>
  <c r="D59" i="62"/>
  <c r="C59" i="11"/>
  <c r="Q59"/>
  <c r="C59" i="62"/>
  <c r="B59" i="11"/>
  <c r="P59"/>
  <c r="B59" i="62"/>
  <c r="G58" i="11"/>
  <c r="U58"/>
  <c r="G58" i="62"/>
  <c r="F58" i="11"/>
  <c r="T58"/>
  <c r="F58" i="62"/>
  <c r="E58" i="11"/>
  <c r="S58"/>
  <c r="E58" i="62"/>
  <c r="D58" i="11"/>
  <c r="R58"/>
  <c r="D58" i="62"/>
  <c r="C58" i="11"/>
  <c r="Q58"/>
  <c r="C58" i="62"/>
  <c r="B58" i="11"/>
  <c r="P58"/>
  <c r="B58" i="62"/>
  <c r="G57" i="11"/>
  <c r="U57"/>
  <c r="G57" i="62"/>
  <c r="F57" i="11"/>
  <c r="T57"/>
  <c r="F57" i="62"/>
  <c r="E57" i="11"/>
  <c r="S57"/>
  <c r="E57" i="62"/>
  <c r="D57" i="11"/>
  <c r="R57"/>
  <c r="D57" i="62"/>
  <c r="C57" i="11"/>
  <c r="Q57"/>
  <c r="C57" i="62"/>
  <c r="B57" i="11"/>
  <c r="P57"/>
  <c r="B57" i="62"/>
  <c r="G56" i="11"/>
  <c r="U56"/>
  <c r="G56" i="62"/>
  <c r="F56" i="11"/>
  <c r="T56"/>
  <c r="F56" i="62"/>
  <c r="E56" i="11"/>
  <c r="S56"/>
  <c r="E56" i="62"/>
  <c r="D56" i="11"/>
  <c r="R56"/>
  <c r="D56" i="62"/>
  <c r="C56" i="11"/>
  <c r="Q56"/>
  <c r="C56" i="62"/>
  <c r="B56" i="11"/>
  <c r="P56"/>
  <c r="B56" i="62"/>
  <c r="G55" i="11"/>
  <c r="U55"/>
  <c r="G55" i="62"/>
  <c r="F55" i="11"/>
  <c r="T55"/>
  <c r="F55" i="62"/>
  <c r="E55" i="11"/>
  <c r="S55"/>
  <c r="E55" i="62"/>
  <c r="D55" i="11"/>
  <c r="R55"/>
  <c r="D55" i="62"/>
  <c r="C55" i="11"/>
  <c r="Q55"/>
  <c r="C55" i="62"/>
  <c r="B55" i="11"/>
  <c r="P55"/>
  <c r="B55" i="62"/>
  <c r="G54" i="11"/>
  <c r="U54"/>
  <c r="G54" i="62"/>
  <c r="F54" i="11"/>
  <c r="T54"/>
  <c r="F54" i="62"/>
  <c r="E54" i="11"/>
  <c r="S54"/>
  <c r="E54" i="62"/>
  <c r="D54" i="11"/>
  <c r="R54"/>
  <c r="D54" i="62"/>
  <c r="C54" i="11"/>
  <c r="Q54"/>
  <c r="C54" i="62"/>
  <c r="B54" i="11"/>
  <c r="P54"/>
  <c r="B54" i="62"/>
  <c r="G53" i="11"/>
  <c r="U53"/>
  <c r="G53" i="62"/>
  <c r="F53" i="11"/>
  <c r="T53"/>
  <c r="F53" i="62"/>
  <c r="E53" i="11"/>
  <c r="S53"/>
  <c r="E53" i="62"/>
  <c r="D53" i="11"/>
  <c r="R53"/>
  <c r="D53" i="62"/>
  <c r="C53" i="11"/>
  <c r="Q53"/>
  <c r="C53" i="62"/>
  <c r="B53" i="11"/>
  <c r="P53"/>
  <c r="B53" i="62"/>
  <c r="G52" i="11"/>
  <c r="U52"/>
  <c r="G52" i="62"/>
  <c r="F52" i="11"/>
  <c r="T52"/>
  <c r="F52" i="62"/>
  <c r="E52" i="11"/>
  <c r="S52"/>
  <c r="E52" i="62"/>
  <c r="D52" i="11"/>
  <c r="R52"/>
  <c r="D52" i="62"/>
  <c r="C52" i="11"/>
  <c r="Q52"/>
  <c r="C52" i="62"/>
  <c r="B52" i="11"/>
  <c r="P52"/>
  <c r="B52" i="62"/>
  <c r="G51" i="11"/>
  <c r="U51"/>
  <c r="G51" i="62"/>
  <c r="F51" i="11"/>
  <c r="T51"/>
  <c r="F51" i="62"/>
  <c r="E51" i="11"/>
  <c r="S51"/>
  <c r="E51" i="62"/>
  <c r="D51" i="11"/>
  <c r="R51"/>
  <c r="D51" i="62"/>
  <c r="C51" i="11"/>
  <c r="Q51"/>
  <c r="C51" i="62"/>
  <c r="B51" i="11"/>
  <c r="P51"/>
  <c r="B51" i="62"/>
  <c r="G50" i="11"/>
  <c r="U50"/>
  <c r="G50" i="62"/>
  <c r="F50" i="11"/>
  <c r="T50"/>
  <c r="F50" i="62"/>
  <c r="E50" i="11"/>
  <c r="S50"/>
  <c r="E50" i="62"/>
  <c r="D50" i="11"/>
  <c r="R50"/>
  <c r="D50" i="62"/>
  <c r="C50" i="11"/>
  <c r="Q50"/>
  <c r="C50" i="62"/>
  <c r="B50" i="11"/>
  <c r="P50"/>
  <c r="B50" i="62"/>
  <c r="G49" i="11"/>
  <c r="U49"/>
  <c r="G49" i="62"/>
  <c r="F49" i="11"/>
  <c r="T49"/>
  <c r="F49" i="62"/>
  <c r="E49" i="11"/>
  <c r="S49"/>
  <c r="E49" i="62"/>
  <c r="D49" i="11"/>
  <c r="R49"/>
  <c r="D49" i="62"/>
  <c r="C49" i="11"/>
  <c r="Q49"/>
  <c r="C49" i="62"/>
  <c r="B49" i="11"/>
  <c r="P49"/>
  <c r="B49" i="62"/>
  <c r="G48" i="11"/>
  <c r="U48"/>
  <c r="G48" i="62"/>
  <c r="F48" i="11"/>
  <c r="T48"/>
  <c r="F48" i="62"/>
  <c r="E48" i="11"/>
  <c r="S48"/>
  <c r="E48" i="62"/>
  <c r="D48" i="11"/>
  <c r="R48"/>
  <c r="D48" i="62"/>
  <c r="C48" i="11"/>
  <c r="Q48"/>
  <c r="C48" i="62"/>
  <c r="B48" i="11"/>
  <c r="P48"/>
  <c r="B48" i="62"/>
  <c r="G47" i="11"/>
  <c r="U47"/>
  <c r="G47" i="62"/>
  <c r="F47" i="11"/>
  <c r="T47"/>
  <c r="F47" i="62"/>
  <c r="E47" i="11"/>
  <c r="S47"/>
  <c r="E47" i="62"/>
  <c r="D47" i="11"/>
  <c r="R47"/>
  <c r="D47" i="62"/>
  <c r="C47" i="11"/>
  <c r="Q47"/>
  <c r="C47" i="62"/>
  <c r="B47" i="11"/>
  <c r="P47"/>
  <c r="B47" i="62"/>
  <c r="G46" i="11"/>
  <c r="U46"/>
  <c r="G46" i="62"/>
  <c r="F46" i="11"/>
  <c r="T46"/>
  <c r="F46" i="62"/>
  <c r="E46" i="11"/>
  <c r="S46"/>
  <c r="E46" i="62"/>
  <c r="D46" i="11"/>
  <c r="R46"/>
  <c r="D46" i="62"/>
  <c r="C46" i="11"/>
  <c r="Q46"/>
  <c r="C46" i="62"/>
  <c r="B46" i="11"/>
  <c r="P46"/>
  <c r="B46" i="62"/>
  <c r="G45" i="11"/>
  <c r="U45"/>
  <c r="G45" i="62"/>
  <c r="F45" i="11"/>
  <c r="T45"/>
  <c r="F45" i="62"/>
  <c r="E45" i="11"/>
  <c r="S45"/>
  <c r="E45" i="62"/>
  <c r="D45" i="11"/>
  <c r="R45"/>
  <c r="D45" i="62"/>
  <c r="C45" i="11"/>
  <c r="Q45"/>
  <c r="C45" i="62"/>
  <c r="B45" i="11"/>
  <c r="P45"/>
  <c r="B45" i="62"/>
  <c r="G44" i="11"/>
  <c r="U44"/>
  <c r="G44" i="62"/>
  <c r="F44" i="11"/>
  <c r="T44"/>
  <c r="F44" i="62"/>
  <c r="E44" i="11"/>
  <c r="S44"/>
  <c r="E44" i="62"/>
  <c r="D44" i="11"/>
  <c r="R44"/>
  <c r="D44" i="62"/>
  <c r="C44" i="11"/>
  <c r="Q44"/>
  <c r="C44" i="62"/>
  <c r="B44" i="11"/>
  <c r="P44"/>
  <c r="B44" i="62"/>
  <c r="G43" i="11"/>
  <c r="U43"/>
  <c r="G43" i="62"/>
  <c r="F43" i="11"/>
  <c r="T43"/>
  <c r="F43" i="62"/>
  <c r="E43" i="11"/>
  <c r="S43"/>
  <c r="E43" i="62"/>
  <c r="D43" i="11"/>
  <c r="R43"/>
  <c r="D43" i="62"/>
  <c r="C43" i="11"/>
  <c r="Q43"/>
  <c r="C43" i="62"/>
  <c r="B43" i="11"/>
  <c r="P43"/>
  <c r="B43" i="62"/>
  <c r="G42" i="11"/>
  <c r="U42"/>
  <c r="G42" i="62"/>
  <c r="F42" i="11"/>
  <c r="T42"/>
  <c r="F42" i="62"/>
  <c r="E42" i="11"/>
  <c r="S42"/>
  <c r="E42" i="62"/>
  <c r="D42" i="11"/>
  <c r="R42"/>
  <c r="D42" i="62"/>
  <c r="C42" i="11"/>
  <c r="Q42"/>
  <c r="C42" i="62"/>
  <c r="B42" i="11"/>
  <c r="P42"/>
  <c r="B42" i="62"/>
  <c r="G41" i="11"/>
  <c r="U41"/>
  <c r="G41" i="62"/>
  <c r="F41" i="11"/>
  <c r="T41"/>
  <c r="F41" i="62"/>
  <c r="E41" i="11"/>
  <c r="S41"/>
  <c r="E41" i="62"/>
  <c r="D41" i="11"/>
  <c r="R41"/>
  <c r="D41" i="62"/>
  <c r="C41" i="11"/>
  <c r="Q41"/>
  <c r="C41" i="62"/>
  <c r="B41" i="11"/>
  <c r="P41"/>
  <c r="B41" i="62"/>
  <c r="G40" i="11"/>
  <c r="U40"/>
  <c r="G40" i="62"/>
  <c r="F40" i="11"/>
  <c r="T40"/>
  <c r="F40" i="62"/>
  <c r="E40" i="11"/>
  <c r="S40"/>
  <c r="E40" i="62"/>
  <c r="D40" i="11"/>
  <c r="R40"/>
  <c r="D40" i="62"/>
  <c r="C40" i="11"/>
  <c r="Q40"/>
  <c r="C40" i="62"/>
  <c r="B40" i="11"/>
  <c r="P40"/>
  <c r="B40" i="62"/>
  <c r="G39" i="11"/>
  <c r="U39"/>
  <c r="G39" i="62"/>
  <c r="F39" i="11"/>
  <c r="T39"/>
  <c r="F39" i="62"/>
  <c r="E39" i="11"/>
  <c r="S39"/>
  <c r="E39" i="62"/>
  <c r="D39" i="11"/>
  <c r="R39"/>
  <c r="D39" i="62"/>
  <c r="C39" i="11"/>
  <c r="Q39"/>
  <c r="C39" i="62"/>
  <c r="B39" i="11"/>
  <c r="P39"/>
  <c r="B39" i="62"/>
  <c r="G38" i="11"/>
  <c r="U38"/>
  <c r="G38" i="62"/>
  <c r="F38" i="11"/>
  <c r="T38"/>
  <c r="F38" i="62"/>
  <c r="E38" i="11"/>
  <c r="S38"/>
  <c r="E38" i="62"/>
  <c r="D38" i="11"/>
  <c r="R38"/>
  <c r="D38" i="62"/>
  <c r="C38" i="11"/>
  <c r="Q38"/>
  <c r="C38" i="62"/>
  <c r="B38" i="11"/>
  <c r="P38"/>
  <c r="B38" i="62"/>
  <c r="G37" i="11"/>
  <c r="U37"/>
  <c r="G37" i="62"/>
  <c r="F37" i="11"/>
  <c r="T37"/>
  <c r="F37" i="62"/>
  <c r="E37" i="11"/>
  <c r="S37"/>
  <c r="E37" i="62"/>
  <c r="D37" i="11"/>
  <c r="R37"/>
  <c r="D37" i="62"/>
  <c r="C37" i="11"/>
  <c r="Q37"/>
  <c r="C37" i="62"/>
  <c r="B37" i="11"/>
  <c r="P37"/>
  <c r="B37" i="62"/>
  <c r="G36" i="11"/>
  <c r="U36"/>
  <c r="G36" i="62"/>
  <c r="F36" i="11"/>
  <c r="T36"/>
  <c r="F36" i="62"/>
  <c r="E36" i="11"/>
  <c r="S36"/>
  <c r="E36" i="62"/>
  <c r="D36" i="11"/>
  <c r="R36"/>
  <c r="D36" i="62"/>
  <c r="C36" i="11"/>
  <c r="Q36"/>
  <c r="C36" i="62"/>
  <c r="B36" i="11"/>
  <c r="P36"/>
  <c r="B36" i="62"/>
  <c r="G35" i="11"/>
  <c r="U35"/>
  <c r="G35" i="62"/>
  <c r="F35" i="11"/>
  <c r="T35"/>
  <c r="F35" i="62"/>
  <c r="E35" i="11"/>
  <c r="S35"/>
  <c r="E35" i="62"/>
  <c r="D35" i="11"/>
  <c r="R35"/>
  <c r="D35" i="62"/>
  <c r="C35" i="11"/>
  <c r="Q35"/>
  <c r="C35" i="62"/>
  <c r="B35" i="11"/>
  <c r="P35"/>
  <c r="B35" i="62"/>
  <c r="G34" i="11"/>
  <c r="U34"/>
  <c r="G34" i="62"/>
  <c r="F34" i="11"/>
  <c r="T34"/>
  <c r="F34" i="62"/>
  <c r="E34" i="11"/>
  <c r="S34"/>
  <c r="E34" i="62"/>
  <c r="D34" i="11"/>
  <c r="R34"/>
  <c r="D34" i="62"/>
  <c r="C34" i="11"/>
  <c r="Q34"/>
  <c r="C34" i="62"/>
  <c r="B34" i="11"/>
  <c r="P34"/>
  <c r="B34" i="62"/>
  <c r="G33" i="11"/>
  <c r="U33"/>
  <c r="G33" i="62"/>
  <c r="F33" i="11"/>
  <c r="T33"/>
  <c r="F33" i="62"/>
  <c r="E33" i="11"/>
  <c r="S33"/>
  <c r="E33" i="62"/>
  <c r="D33" i="11"/>
  <c r="R33"/>
  <c r="D33" i="62"/>
  <c r="C33" i="11"/>
  <c r="Q33"/>
  <c r="C33" i="62"/>
  <c r="B33" i="11"/>
  <c r="P33"/>
  <c r="B33" i="62"/>
  <c r="G32" i="11"/>
  <c r="U32"/>
  <c r="G32" i="62"/>
  <c r="F32" i="11"/>
  <c r="T32"/>
  <c r="F32" i="62"/>
  <c r="E32" i="11"/>
  <c r="S32"/>
  <c r="E32" i="62"/>
  <c r="D32" i="11"/>
  <c r="R32"/>
  <c r="D32" i="62"/>
  <c r="C32" i="11"/>
  <c r="Q32"/>
  <c r="C32" i="62"/>
  <c r="B32" i="11"/>
  <c r="P32"/>
  <c r="B32" i="62"/>
  <c r="G31" i="11"/>
  <c r="U31"/>
  <c r="G31" i="62"/>
  <c r="F31" i="11"/>
  <c r="T31"/>
  <c r="F31" i="62"/>
  <c r="E31" i="11"/>
  <c r="S31"/>
  <c r="E31" i="62"/>
  <c r="D31" i="11"/>
  <c r="R31"/>
  <c r="D31" i="62"/>
  <c r="C31" i="11"/>
  <c r="Q31"/>
  <c r="C31" i="62"/>
  <c r="B31" i="11"/>
  <c r="P31"/>
  <c r="B31" i="62"/>
  <c r="G30" i="11"/>
  <c r="U30"/>
  <c r="G30" i="62"/>
  <c r="F30" i="11"/>
  <c r="T30"/>
  <c r="F30" i="62"/>
  <c r="E30" i="11"/>
  <c r="S30"/>
  <c r="E30" i="62"/>
  <c r="D30" i="11"/>
  <c r="R30"/>
  <c r="D30" i="62"/>
  <c r="C30" i="11"/>
  <c r="Q30"/>
  <c r="C30" i="62"/>
  <c r="B30" i="11"/>
  <c r="P30"/>
  <c r="B30" i="62"/>
  <c r="G29" i="11"/>
  <c r="U29"/>
  <c r="G29" i="62"/>
  <c r="F29" i="11"/>
  <c r="T29"/>
  <c r="F29" i="62"/>
  <c r="E29" i="11"/>
  <c r="S29"/>
  <c r="E29" i="62"/>
  <c r="D29" i="11"/>
  <c r="R29"/>
  <c r="D29" i="62"/>
  <c r="C29" i="11"/>
  <c r="Q29"/>
  <c r="C29" i="62"/>
  <c r="B29" i="11"/>
  <c r="P29"/>
  <c r="B29" i="62"/>
  <c r="G28" i="11"/>
  <c r="U28"/>
  <c r="G28" i="62"/>
  <c r="F28" i="11"/>
  <c r="T28"/>
  <c r="F28" i="62"/>
  <c r="E28" i="11"/>
  <c r="S28"/>
  <c r="E28" i="62"/>
  <c r="D28" i="11"/>
  <c r="R28"/>
  <c r="D28" i="62"/>
  <c r="C28" i="11"/>
  <c r="Q28"/>
  <c r="C28" i="62"/>
  <c r="B28" i="11"/>
  <c r="P28"/>
  <c r="B28" i="62"/>
  <c r="G27" i="11"/>
  <c r="U27"/>
  <c r="G27" i="62"/>
  <c r="F27" i="11"/>
  <c r="T27"/>
  <c r="F27" i="62"/>
  <c r="E27" i="11"/>
  <c r="S27"/>
  <c r="E27" i="62"/>
  <c r="D27" i="11"/>
  <c r="R27"/>
  <c r="D27" i="62"/>
  <c r="C27" i="11"/>
  <c r="Q27"/>
  <c r="C27" i="62"/>
  <c r="B27" i="11"/>
  <c r="P27"/>
  <c r="B27" i="62"/>
  <c r="G26" i="11"/>
  <c r="U26"/>
  <c r="G26" i="62"/>
  <c r="F26" i="11"/>
  <c r="T26"/>
  <c r="F26" i="62"/>
  <c r="E26" i="11"/>
  <c r="S26"/>
  <c r="E26" i="62"/>
  <c r="D26" i="11"/>
  <c r="R26"/>
  <c r="D26" i="62"/>
  <c r="C26" i="11"/>
  <c r="Q26"/>
  <c r="C26" i="62"/>
  <c r="B26" i="11"/>
  <c r="P26"/>
  <c r="B26" i="62"/>
  <c r="G25" i="11"/>
  <c r="U25"/>
  <c r="G25" i="62"/>
  <c r="F25" i="11"/>
  <c r="T25"/>
  <c r="F25" i="62"/>
  <c r="E25" i="11"/>
  <c r="S25"/>
  <c r="E25" i="62"/>
  <c r="D25" i="11"/>
  <c r="R25"/>
  <c r="D25" i="62"/>
  <c r="C25" i="11"/>
  <c r="Q25"/>
  <c r="C25" i="62"/>
  <c r="B25" i="11"/>
  <c r="P25"/>
  <c r="B25" i="62"/>
  <c r="G24" i="11"/>
  <c r="U24"/>
  <c r="G24" i="62"/>
  <c r="F24" i="11"/>
  <c r="T24"/>
  <c r="F24" i="62"/>
  <c r="E24" i="11"/>
  <c r="S24"/>
  <c r="E24" i="62"/>
  <c r="D24" i="11"/>
  <c r="R24"/>
  <c r="D24" i="62"/>
  <c r="C24" i="11"/>
  <c r="Q24"/>
  <c r="C24" i="62"/>
  <c r="B24" i="11"/>
  <c r="P24"/>
  <c r="B24" i="62"/>
  <c r="G23" i="11"/>
  <c r="U23"/>
  <c r="G23" i="62"/>
  <c r="F23" i="11"/>
  <c r="T23"/>
  <c r="F23" i="62"/>
  <c r="E23" i="11"/>
  <c r="S23"/>
  <c r="E23" i="62"/>
  <c r="D23" i="11"/>
  <c r="R23"/>
  <c r="D23" i="62"/>
  <c r="C23" i="11"/>
  <c r="Q23"/>
  <c r="C23" i="62"/>
  <c r="B23" i="11"/>
  <c r="P23"/>
  <c r="B23" i="62"/>
  <c r="G22" i="11"/>
  <c r="U22"/>
  <c r="G22" i="62"/>
  <c r="F22" i="11"/>
  <c r="T22"/>
  <c r="F22" i="62"/>
  <c r="E22" i="11"/>
  <c r="S22"/>
  <c r="E22" i="62"/>
  <c r="D22" i="11"/>
  <c r="R22"/>
  <c r="D22" i="62"/>
  <c r="C22" i="11"/>
  <c r="Q22"/>
  <c r="C22" i="62"/>
  <c r="B22" i="11"/>
  <c r="P22"/>
  <c r="B22" i="62"/>
  <c r="G21" i="11"/>
  <c r="U21"/>
  <c r="G21" i="62"/>
  <c r="F21" i="11"/>
  <c r="T21"/>
  <c r="F21" i="62"/>
  <c r="E21" i="11"/>
  <c r="S21"/>
  <c r="E21" i="62"/>
  <c r="D21" i="11"/>
  <c r="R21"/>
  <c r="D21" i="62"/>
  <c r="C21" i="11"/>
  <c r="Q21"/>
  <c r="C21" i="62"/>
  <c r="B21" i="11"/>
  <c r="P21"/>
  <c r="B21" i="62"/>
  <c r="G20" i="11"/>
  <c r="U20"/>
  <c r="G20" i="62"/>
  <c r="F20" i="11"/>
  <c r="T20"/>
  <c r="F20" i="62"/>
  <c r="E20" i="11"/>
  <c r="S20"/>
  <c r="E20" i="62"/>
  <c r="D20" i="11"/>
  <c r="R20"/>
  <c r="D20" i="62"/>
  <c r="C20" i="11"/>
  <c r="Q20"/>
  <c r="C20" i="62"/>
  <c r="B20" i="11"/>
  <c r="P20"/>
  <c r="B20" i="62"/>
  <c r="G19" i="11"/>
  <c r="U19"/>
  <c r="G19" i="62"/>
  <c r="F19" i="11"/>
  <c r="T19"/>
  <c r="F19" i="62"/>
  <c r="E19" i="11"/>
  <c r="S19"/>
  <c r="E19" i="62"/>
  <c r="D19" i="11"/>
  <c r="R19"/>
  <c r="D19" i="62"/>
  <c r="C19" i="11"/>
  <c r="Q19"/>
  <c r="C19" i="62"/>
  <c r="B19" i="11"/>
  <c r="P19"/>
  <c r="B19" i="62"/>
  <c r="G18" i="11"/>
  <c r="U18"/>
  <c r="G18" i="62"/>
  <c r="F18" i="11"/>
  <c r="T18"/>
  <c r="F18" i="62"/>
  <c r="E18" i="11"/>
  <c r="S18"/>
  <c r="E18" i="62"/>
  <c r="D18" i="11"/>
  <c r="R18"/>
  <c r="D18" i="62"/>
  <c r="C18" i="11"/>
  <c r="Q18"/>
  <c r="C18" i="62"/>
  <c r="B18" i="11"/>
  <c r="P18"/>
  <c r="B18" i="62"/>
  <c r="G17" i="11"/>
  <c r="U17"/>
  <c r="G17" i="62"/>
  <c r="F17" i="11"/>
  <c r="T17"/>
  <c r="F17" i="62"/>
  <c r="E17" i="11"/>
  <c r="S17"/>
  <c r="E17" i="62"/>
  <c r="D17" i="11"/>
  <c r="R17"/>
  <c r="D17" i="62"/>
  <c r="C17" i="11"/>
  <c r="Q17"/>
  <c r="C17" i="62"/>
  <c r="B17" i="11"/>
  <c r="P17"/>
  <c r="B17" i="62"/>
  <c r="G16" i="11"/>
  <c r="U16"/>
  <c r="G16" i="62"/>
  <c r="F16" i="11"/>
  <c r="T16"/>
  <c r="F16" i="62"/>
  <c r="E16" i="11"/>
  <c r="S16"/>
  <c r="E16" i="62"/>
  <c r="D16" i="11"/>
  <c r="R16"/>
  <c r="D16" i="62"/>
  <c r="C16" i="11"/>
  <c r="Q16"/>
  <c r="C16" i="62"/>
  <c r="B16" i="11"/>
  <c r="P16"/>
  <c r="B16" i="62"/>
  <c r="G15" i="11"/>
  <c r="U15"/>
  <c r="G15" i="62"/>
  <c r="F15" i="11"/>
  <c r="T15"/>
  <c r="F15" i="62"/>
  <c r="E15" i="11"/>
  <c r="S15"/>
  <c r="E15" i="62"/>
  <c r="D15" i="11"/>
  <c r="R15"/>
  <c r="D15" i="62"/>
  <c r="C15" i="11"/>
  <c r="Q15"/>
  <c r="C15" i="62"/>
  <c r="B15" i="11"/>
  <c r="P15"/>
  <c r="B15" i="62"/>
  <c r="G14" i="11"/>
  <c r="U14"/>
  <c r="G14" i="62"/>
  <c r="F14" i="11"/>
  <c r="T14"/>
  <c r="F14" i="62"/>
  <c r="E14" i="11"/>
  <c r="S14"/>
  <c r="E14" i="62"/>
  <c r="D14" i="11"/>
  <c r="R14"/>
  <c r="D14" i="62"/>
  <c r="C14" i="11"/>
  <c r="Q14"/>
  <c r="C14" i="62"/>
  <c r="B14" i="11"/>
  <c r="P14"/>
  <c r="B14" i="62"/>
  <c r="G13" i="11"/>
  <c r="U13"/>
  <c r="G13" i="62"/>
  <c r="F13" i="11"/>
  <c r="T13"/>
  <c r="F13" i="62"/>
  <c r="E13" i="11"/>
  <c r="S13"/>
  <c r="E13" i="62"/>
  <c r="D13" i="11"/>
  <c r="R13"/>
  <c r="D13" i="62"/>
  <c r="C13" i="11"/>
  <c r="Q13"/>
  <c r="C13" i="62"/>
  <c r="B13" i="11"/>
  <c r="P13"/>
  <c r="B13" i="62"/>
  <c r="G12" i="11"/>
  <c r="U12"/>
  <c r="G12" i="62"/>
  <c r="F12" i="11"/>
  <c r="T12"/>
  <c r="F12" i="62"/>
  <c r="E12" i="11"/>
  <c r="S12"/>
  <c r="E12" i="62"/>
  <c r="D12" i="11"/>
  <c r="R12"/>
  <c r="D12" i="62"/>
  <c r="C12" i="11"/>
  <c r="Q12"/>
  <c r="C12" i="62"/>
  <c r="B12" i="11"/>
  <c r="P12"/>
  <c r="B12" i="62"/>
  <c r="G11" i="11"/>
  <c r="U11"/>
  <c r="G11" i="62"/>
  <c r="F11" i="11"/>
  <c r="T11"/>
  <c r="F11" i="62"/>
  <c r="E11" i="11"/>
  <c r="S11"/>
  <c r="E11" i="62"/>
  <c r="D11" i="11"/>
  <c r="R11"/>
  <c r="D11" i="62"/>
  <c r="C11" i="11"/>
  <c r="Q11"/>
  <c r="C11" i="62"/>
  <c r="B11" i="11"/>
  <c r="P11"/>
  <c r="B11" i="62"/>
  <c r="G10" i="11"/>
  <c r="U10"/>
  <c r="G10" i="62"/>
  <c r="F10" i="11"/>
  <c r="T10"/>
  <c r="F10" i="62"/>
  <c r="E10" i="11"/>
  <c r="S10"/>
  <c r="E10" i="62"/>
  <c r="D10" i="11"/>
  <c r="R10"/>
  <c r="D10" i="62"/>
  <c r="C10" i="11"/>
  <c r="Q10"/>
  <c r="C10" i="62"/>
  <c r="B10" i="11"/>
  <c r="P10"/>
  <c r="B10" i="62"/>
  <c r="G9" i="11"/>
  <c r="U9"/>
  <c r="G9" i="62"/>
  <c r="F9" i="11"/>
  <c r="T9"/>
  <c r="F9" i="62"/>
  <c r="E9" i="11"/>
  <c r="S9"/>
  <c r="E9" i="62"/>
  <c r="D9" i="11"/>
  <c r="R9"/>
  <c r="D9" i="62"/>
  <c r="G8" i="11"/>
  <c r="U8"/>
  <c r="G8" i="62"/>
  <c r="F8" i="11"/>
  <c r="T8"/>
  <c r="F8" i="62"/>
  <c r="E8" i="11"/>
  <c r="S8"/>
  <c r="E8" i="62"/>
  <c r="D8" i="11"/>
  <c r="R8"/>
  <c r="D8" i="62"/>
  <c r="G7" i="11"/>
  <c r="U7"/>
  <c r="G7" i="62"/>
  <c r="F7" i="11"/>
  <c r="T7"/>
  <c r="F7" i="62"/>
  <c r="E7" i="11"/>
  <c r="S7"/>
  <c r="E7" i="62"/>
  <c r="D7" i="11"/>
  <c r="R7"/>
  <c r="D7" i="62"/>
  <c r="G6" i="11"/>
  <c r="U6"/>
  <c r="G6" i="62"/>
  <c r="F6" i="11"/>
  <c r="T6"/>
  <c r="F6" i="62"/>
  <c r="E6" i="11"/>
  <c r="S6"/>
  <c r="E6" i="62"/>
  <c r="R6" i="11"/>
  <c r="D6" i="62"/>
  <c r="K6"/>
  <c r="L6"/>
  <c r="M6"/>
  <c r="N6"/>
  <c r="K7"/>
  <c r="L7"/>
  <c r="M7"/>
  <c r="N7"/>
  <c r="K8"/>
  <c r="L8"/>
  <c r="M8"/>
  <c r="N8"/>
  <c r="K9"/>
  <c r="L9"/>
  <c r="M9"/>
  <c r="N9"/>
  <c r="I10"/>
  <c r="J10"/>
  <c r="K10"/>
  <c r="L10"/>
  <c r="M10"/>
  <c r="N10"/>
  <c r="I11"/>
  <c r="J11"/>
  <c r="K11"/>
  <c r="L11"/>
  <c r="M11"/>
  <c r="N11"/>
  <c r="I12"/>
  <c r="J12"/>
  <c r="K12"/>
  <c r="L12"/>
  <c r="M12"/>
  <c r="N12"/>
  <c r="I13"/>
  <c r="J13"/>
  <c r="K13"/>
  <c r="L13"/>
  <c r="M13"/>
  <c r="N13"/>
  <c r="I14"/>
  <c r="J14"/>
  <c r="K14"/>
  <c r="L14"/>
  <c r="M14"/>
  <c r="N14"/>
  <c r="I15"/>
  <c r="J15"/>
  <c r="K15"/>
  <c r="L15"/>
  <c r="M15"/>
  <c r="N15"/>
  <c r="I16"/>
  <c r="J16"/>
  <c r="K16"/>
  <c r="L16"/>
  <c r="M16"/>
  <c r="N16"/>
  <c r="I17"/>
  <c r="J17"/>
  <c r="K17"/>
  <c r="L17"/>
  <c r="M17"/>
  <c r="N17"/>
  <c r="I18"/>
  <c r="J18"/>
  <c r="K18"/>
  <c r="L18"/>
  <c r="M18"/>
  <c r="N18"/>
  <c r="I19"/>
  <c r="J19"/>
  <c r="K19"/>
  <c r="L19"/>
  <c r="M19"/>
  <c r="N19"/>
  <c r="I20"/>
  <c r="J20"/>
  <c r="K20"/>
  <c r="L20"/>
  <c r="M20"/>
  <c r="N20"/>
  <c r="I21"/>
  <c r="J21"/>
  <c r="K21"/>
  <c r="L21"/>
  <c r="M21"/>
  <c r="N21"/>
  <c r="I22"/>
  <c r="J22"/>
  <c r="K22"/>
  <c r="L22"/>
  <c r="M22"/>
  <c r="N22"/>
  <c r="I23"/>
  <c r="J23"/>
  <c r="K23"/>
  <c r="L23"/>
  <c r="M23"/>
  <c r="N23"/>
  <c r="I24"/>
  <c r="J24"/>
  <c r="K24"/>
  <c r="L24"/>
  <c r="M24"/>
  <c r="N24"/>
  <c r="I25"/>
  <c r="J25"/>
  <c r="K25"/>
  <c r="L25"/>
  <c r="M25"/>
  <c r="N25"/>
  <c r="I26"/>
  <c r="J26"/>
  <c r="K26"/>
  <c r="L26"/>
  <c r="M26"/>
  <c r="N26"/>
  <c r="I27"/>
  <c r="J27"/>
  <c r="K27"/>
  <c r="L27"/>
  <c r="M27"/>
  <c r="N27"/>
  <c r="I28"/>
  <c r="J28"/>
  <c r="K28"/>
  <c r="L28"/>
  <c r="M28"/>
  <c r="N28"/>
  <c r="I29"/>
  <c r="J29"/>
  <c r="K29"/>
  <c r="L29"/>
  <c r="M29"/>
  <c r="N29"/>
  <c r="I30"/>
  <c r="J30"/>
  <c r="K30"/>
  <c r="L30"/>
  <c r="M30"/>
  <c r="N30"/>
  <c r="I31"/>
  <c r="J31"/>
  <c r="K31"/>
  <c r="L31"/>
  <c r="M31"/>
  <c r="N31"/>
  <c r="I32"/>
  <c r="J32"/>
  <c r="K32"/>
  <c r="L32"/>
  <c r="M32"/>
  <c r="N32"/>
  <c r="I33"/>
  <c r="J33"/>
  <c r="K33"/>
  <c r="L33"/>
  <c r="M33"/>
  <c r="N33"/>
  <c r="I34"/>
  <c r="J34"/>
  <c r="K34"/>
  <c r="L34"/>
  <c r="M34"/>
  <c r="N34"/>
  <c r="I35"/>
  <c r="J35"/>
  <c r="K35"/>
  <c r="L35"/>
  <c r="M35"/>
  <c r="N35"/>
  <c r="I36"/>
  <c r="J36"/>
  <c r="K36"/>
  <c r="L36"/>
  <c r="M36"/>
  <c r="N36"/>
  <c r="I37"/>
  <c r="J37"/>
  <c r="K37"/>
  <c r="L37"/>
  <c r="M37"/>
  <c r="N37"/>
  <c r="I38"/>
  <c r="J38"/>
  <c r="K38"/>
  <c r="L38"/>
  <c r="M38"/>
  <c r="N38"/>
  <c r="I39"/>
  <c r="J39"/>
  <c r="K39"/>
  <c r="L39"/>
  <c r="M39"/>
  <c r="N39"/>
  <c r="I40"/>
  <c r="J40"/>
  <c r="K40"/>
  <c r="L40"/>
  <c r="M40"/>
  <c r="N40"/>
  <c r="I41"/>
  <c r="J41"/>
  <c r="K41"/>
  <c r="L41"/>
  <c r="M41"/>
  <c r="N41"/>
  <c r="I42"/>
  <c r="J42"/>
  <c r="K42"/>
  <c r="L42"/>
  <c r="M42"/>
  <c r="N42"/>
  <c r="I43"/>
  <c r="J43"/>
  <c r="K43"/>
  <c r="L43"/>
  <c r="M43"/>
  <c r="N43"/>
  <c r="I44"/>
  <c r="J44"/>
  <c r="K44"/>
  <c r="L44"/>
  <c r="M44"/>
  <c r="N44"/>
  <c r="I45"/>
  <c r="J45"/>
  <c r="K45"/>
  <c r="L45"/>
  <c r="M45"/>
  <c r="N45"/>
  <c r="I46"/>
  <c r="J46"/>
  <c r="K46"/>
  <c r="L46"/>
  <c r="M46"/>
  <c r="N46"/>
  <c r="I47"/>
  <c r="J47"/>
  <c r="K47"/>
  <c r="L47"/>
  <c r="M47"/>
  <c r="N47"/>
  <c r="I48"/>
  <c r="J48"/>
  <c r="K48"/>
  <c r="L48"/>
  <c r="M48"/>
  <c r="N48"/>
  <c r="I49"/>
  <c r="J49"/>
  <c r="K49"/>
  <c r="L49"/>
  <c r="M49"/>
  <c r="N49"/>
  <c r="I50"/>
  <c r="J50"/>
  <c r="K50"/>
  <c r="L50"/>
  <c r="M50"/>
  <c r="N50"/>
  <c r="I51"/>
  <c r="J51"/>
  <c r="K51"/>
  <c r="L51"/>
  <c r="M51"/>
  <c r="N51"/>
  <c r="I52"/>
  <c r="J52"/>
  <c r="K52"/>
  <c r="L52"/>
  <c r="M52"/>
  <c r="N52"/>
  <c r="I53"/>
  <c r="J53"/>
  <c r="K53"/>
  <c r="L53"/>
  <c r="M53"/>
  <c r="N53"/>
  <c r="I54"/>
  <c r="J54"/>
  <c r="K54"/>
  <c r="L54"/>
  <c r="M54"/>
  <c r="N54"/>
  <c r="I55"/>
  <c r="J55"/>
  <c r="K55"/>
  <c r="L55"/>
  <c r="M55"/>
  <c r="N55"/>
  <c r="I56"/>
  <c r="J56"/>
  <c r="K56"/>
  <c r="L56"/>
  <c r="M56"/>
  <c r="N56"/>
  <c r="I57"/>
  <c r="J57"/>
  <c r="K57"/>
  <c r="L57"/>
  <c r="M57"/>
  <c r="N57"/>
  <c r="I58"/>
  <c r="J58"/>
  <c r="K58"/>
  <c r="L58"/>
  <c r="M58"/>
  <c r="N58"/>
  <c r="I59"/>
  <c r="J59"/>
  <c r="K59"/>
  <c r="L59"/>
  <c r="M59"/>
  <c r="N59"/>
  <c r="I60"/>
  <c r="J60"/>
  <c r="K60"/>
  <c r="L60"/>
  <c r="M60"/>
  <c r="N60"/>
  <c r="I61"/>
  <c r="J61"/>
  <c r="K61"/>
  <c r="L61"/>
  <c r="M61"/>
  <c r="N61"/>
  <c r="I62"/>
  <c r="J62"/>
  <c r="K62"/>
  <c r="L62"/>
  <c r="M62"/>
  <c r="N62"/>
  <c r="I63"/>
  <c r="J63"/>
  <c r="K63"/>
  <c r="L63"/>
  <c r="M63"/>
  <c r="N63"/>
  <c r="I64"/>
  <c r="J64"/>
  <c r="K64"/>
  <c r="L64"/>
  <c r="M64"/>
  <c r="N64"/>
  <c r="I65"/>
  <c r="J65"/>
  <c r="K65"/>
  <c r="L65"/>
  <c r="M65"/>
  <c r="N65"/>
  <c r="I66"/>
  <c r="J66"/>
  <c r="K66"/>
  <c r="L66"/>
  <c r="M66"/>
  <c r="N66"/>
  <c r="I67"/>
  <c r="J67"/>
  <c r="K67"/>
  <c r="L67"/>
  <c r="M67"/>
  <c r="N67"/>
  <c r="I68"/>
  <c r="J68"/>
  <c r="K68"/>
  <c r="L68"/>
  <c r="M68"/>
  <c r="N68"/>
  <c r="I69"/>
  <c r="J69"/>
  <c r="K69"/>
  <c r="L69"/>
  <c r="M69"/>
  <c r="N69"/>
  <c r="I70"/>
  <c r="J70"/>
  <c r="K70"/>
  <c r="L70"/>
  <c r="M70"/>
  <c r="N70"/>
  <c r="I71"/>
  <c r="J71"/>
  <c r="K71"/>
  <c r="L71"/>
  <c r="M71"/>
  <c r="N71"/>
  <c r="I72"/>
  <c r="J72"/>
  <c r="K72"/>
  <c r="L72"/>
  <c r="M72"/>
  <c r="N72"/>
  <c r="I73"/>
  <c r="J73"/>
  <c r="K73"/>
  <c r="L73"/>
  <c r="M73"/>
  <c r="N73"/>
  <c r="I74"/>
  <c r="J74"/>
  <c r="K74"/>
  <c r="L74"/>
  <c r="M74"/>
  <c r="N74"/>
  <c r="I75"/>
  <c r="J75"/>
  <c r="K75"/>
  <c r="L75"/>
  <c r="M75"/>
  <c r="N75"/>
  <c r="I76"/>
  <c r="J76"/>
  <c r="K76"/>
  <c r="L76"/>
  <c r="M76"/>
  <c r="N76"/>
  <c r="I77"/>
  <c r="J77"/>
  <c r="K77"/>
  <c r="L77"/>
  <c r="M77"/>
  <c r="N77"/>
  <c r="I78"/>
  <c r="J78"/>
  <c r="K78"/>
  <c r="L78"/>
  <c r="M78"/>
  <c r="N78"/>
  <c r="I79"/>
  <c r="J79"/>
  <c r="K79"/>
  <c r="L79"/>
  <c r="M79"/>
  <c r="N79"/>
  <c r="I80"/>
  <c r="J80"/>
  <c r="K80"/>
  <c r="L80"/>
  <c r="M80"/>
  <c r="N80"/>
  <c r="I81"/>
  <c r="J81"/>
  <c r="K81"/>
  <c r="L81"/>
  <c r="M81"/>
  <c r="N81"/>
  <c r="I82"/>
  <c r="J82"/>
  <c r="K82"/>
  <c r="L82"/>
  <c r="M82"/>
  <c r="N82"/>
  <c r="I83"/>
  <c r="J83"/>
  <c r="K83"/>
  <c r="L83"/>
  <c r="M83"/>
  <c r="N83"/>
  <c r="I84"/>
  <c r="J84"/>
  <c r="K84"/>
  <c r="L84"/>
  <c r="M84"/>
  <c r="N84"/>
  <c r="I85"/>
  <c r="J85"/>
  <c r="K85"/>
  <c r="L85"/>
  <c r="M85"/>
  <c r="N85"/>
  <c r="I86"/>
  <c r="J86"/>
  <c r="K86"/>
  <c r="L86"/>
  <c r="M86"/>
  <c r="N86"/>
  <c r="I87"/>
  <c r="J87"/>
  <c r="K87"/>
  <c r="L87"/>
  <c r="M87"/>
  <c r="N87"/>
  <c r="I88"/>
  <c r="J88"/>
  <c r="K88"/>
  <c r="L88"/>
  <c r="M88"/>
  <c r="N88"/>
  <c r="I89"/>
  <c r="J89"/>
  <c r="K89"/>
  <c r="L89"/>
  <c r="M89"/>
  <c r="N89"/>
  <c r="I90"/>
  <c r="J90"/>
  <c r="K90"/>
  <c r="L90"/>
  <c r="M90"/>
  <c r="N90"/>
  <c r="I91"/>
  <c r="J91"/>
  <c r="K91"/>
  <c r="L91"/>
  <c r="M91"/>
  <c r="N91"/>
  <c r="I92"/>
  <c r="J92"/>
  <c r="K92"/>
  <c r="L92"/>
  <c r="M92"/>
  <c r="N92"/>
  <c r="I93"/>
  <c r="J93"/>
  <c r="K93"/>
  <c r="L93"/>
  <c r="M93"/>
  <c r="N93"/>
  <c r="I94"/>
  <c r="J94"/>
  <c r="K94"/>
  <c r="L94"/>
  <c r="M94"/>
  <c r="N94"/>
  <c r="I95"/>
  <c r="J95"/>
  <c r="K95"/>
  <c r="L95"/>
  <c r="M95"/>
  <c r="N95"/>
  <c r="I96"/>
  <c r="J96"/>
  <c r="K96"/>
  <c r="L96"/>
  <c r="M96"/>
  <c r="N96"/>
  <c r="I97"/>
  <c r="J97"/>
  <c r="K97"/>
  <c r="L97"/>
  <c r="M97"/>
  <c r="N97"/>
  <c r="I98"/>
  <c r="J98"/>
  <c r="K98"/>
  <c r="L98"/>
  <c r="M98"/>
  <c r="N98"/>
  <c r="I99"/>
  <c r="J99"/>
  <c r="K99"/>
  <c r="L99"/>
  <c r="M99"/>
  <c r="N99"/>
  <c r="I100"/>
  <c r="J100"/>
  <c r="K100"/>
  <c r="L100"/>
  <c r="M100"/>
  <c r="N100"/>
  <c r="U100" i="13"/>
  <c r="G100" i="61"/>
  <c r="N100"/>
  <c r="T100" i="13"/>
  <c r="F100" i="61"/>
  <c r="M100"/>
  <c r="S100" i="13"/>
  <c r="E100" i="61"/>
  <c r="L100"/>
  <c r="R100" i="13"/>
  <c r="D100" i="61"/>
  <c r="K100"/>
  <c r="Q100" i="13"/>
  <c r="C100" i="61"/>
  <c r="J100"/>
  <c r="P100" i="13"/>
  <c r="B100" i="61"/>
  <c r="I100"/>
  <c r="U99" i="13"/>
  <c r="G99" i="61"/>
  <c r="N99"/>
  <c r="T99" i="13"/>
  <c r="F99" i="61"/>
  <c r="M99"/>
  <c r="S99" i="13"/>
  <c r="E99" i="61"/>
  <c r="L99"/>
  <c r="R99" i="13"/>
  <c r="D99" i="61"/>
  <c r="K99"/>
  <c r="Q99" i="13"/>
  <c r="C99" i="61"/>
  <c r="J99"/>
  <c r="P99" i="13"/>
  <c r="B99" i="61"/>
  <c r="I99"/>
  <c r="U98" i="13"/>
  <c r="G98" i="61"/>
  <c r="N98"/>
  <c r="T98" i="13"/>
  <c r="F98" i="61"/>
  <c r="M98"/>
  <c r="S98" i="13"/>
  <c r="E98" i="61"/>
  <c r="L98"/>
  <c r="R98" i="13"/>
  <c r="D98" i="61"/>
  <c r="K98"/>
  <c r="Q98" i="13"/>
  <c r="C98" i="61"/>
  <c r="J98"/>
  <c r="P98" i="13"/>
  <c r="B98" i="61"/>
  <c r="I98"/>
  <c r="U97" i="13"/>
  <c r="G97" i="61"/>
  <c r="N97"/>
  <c r="T97" i="13"/>
  <c r="F97" i="61"/>
  <c r="M97"/>
  <c r="S97" i="13"/>
  <c r="E97" i="61"/>
  <c r="L97"/>
  <c r="R97" i="13"/>
  <c r="D97" i="61"/>
  <c r="K97"/>
  <c r="Q97" i="13"/>
  <c r="C97" i="61"/>
  <c r="J97"/>
  <c r="P97" i="13"/>
  <c r="B97" i="61"/>
  <c r="I97"/>
  <c r="G96" i="13"/>
  <c r="U96"/>
  <c r="G96" i="61"/>
  <c r="N96"/>
  <c r="F96" i="13"/>
  <c r="T96"/>
  <c r="F96" i="61"/>
  <c r="M96"/>
  <c r="E96" i="13"/>
  <c r="S96"/>
  <c r="E96" i="61"/>
  <c r="L96"/>
  <c r="R96" i="13"/>
  <c r="D96" i="61"/>
  <c r="K96"/>
  <c r="C96" i="13"/>
  <c r="Q96"/>
  <c r="C96" i="61"/>
  <c r="J96"/>
  <c r="B96" i="13"/>
  <c r="P96"/>
  <c r="B96" i="61"/>
  <c r="I96"/>
  <c r="U95" i="13"/>
  <c r="G95" i="61"/>
  <c r="N95"/>
  <c r="T95" i="13"/>
  <c r="F95" i="61"/>
  <c r="M95"/>
  <c r="S95" i="13"/>
  <c r="E95" i="61"/>
  <c r="L95"/>
  <c r="R95" i="13"/>
  <c r="D95" i="61"/>
  <c r="K95"/>
  <c r="Q95" i="13"/>
  <c r="C95" i="61"/>
  <c r="J95"/>
  <c r="P95" i="13"/>
  <c r="B95" i="61"/>
  <c r="I95"/>
  <c r="G94" i="13"/>
  <c r="U94"/>
  <c r="G94" i="61"/>
  <c r="N94"/>
  <c r="F94" i="13"/>
  <c r="T94"/>
  <c r="F94" i="61"/>
  <c r="M94"/>
  <c r="E94" i="13"/>
  <c r="S94"/>
  <c r="E94" i="61"/>
  <c r="L94"/>
  <c r="R94" i="13"/>
  <c r="D94" i="61"/>
  <c r="K94"/>
  <c r="C94" i="13"/>
  <c r="Q94"/>
  <c r="C94" i="61"/>
  <c r="J94"/>
  <c r="B94" i="13"/>
  <c r="P94"/>
  <c r="B94" i="61"/>
  <c r="I94"/>
  <c r="U93" i="13"/>
  <c r="G93" i="61"/>
  <c r="N93"/>
  <c r="T93" i="13"/>
  <c r="F93" i="61"/>
  <c r="M93"/>
  <c r="S93" i="13"/>
  <c r="E93" i="61"/>
  <c r="L93"/>
  <c r="R93" i="13"/>
  <c r="D93" i="61"/>
  <c r="K93"/>
  <c r="Q93" i="13"/>
  <c r="C93" i="61"/>
  <c r="J93"/>
  <c r="P93" i="13"/>
  <c r="B93" i="61"/>
  <c r="I93"/>
  <c r="G92" i="13"/>
  <c r="U92"/>
  <c r="G92" i="61"/>
  <c r="N92"/>
  <c r="F92" i="13"/>
  <c r="T92"/>
  <c r="F92" i="61"/>
  <c r="M92"/>
  <c r="E92" i="13"/>
  <c r="S92"/>
  <c r="E92" i="61"/>
  <c r="L92"/>
  <c r="R92" i="13"/>
  <c r="D92" i="61"/>
  <c r="K92"/>
  <c r="C92" i="13"/>
  <c r="Q92"/>
  <c r="C92" i="61"/>
  <c r="J92"/>
  <c r="B92" i="13"/>
  <c r="P92"/>
  <c r="B92" i="61"/>
  <c r="I92"/>
  <c r="G91" i="13"/>
  <c r="U91"/>
  <c r="G91" i="61"/>
  <c r="N91"/>
  <c r="F91" i="13"/>
  <c r="T91"/>
  <c r="F91" i="61"/>
  <c r="M91"/>
  <c r="E91" i="13"/>
  <c r="S91"/>
  <c r="E91" i="61"/>
  <c r="L91"/>
  <c r="R91" i="13"/>
  <c r="D91" i="61"/>
  <c r="K91"/>
  <c r="C91" i="13"/>
  <c r="Q91"/>
  <c r="C91" i="61"/>
  <c r="J91"/>
  <c r="B91" i="13"/>
  <c r="P91"/>
  <c r="B91" i="61"/>
  <c r="I91"/>
  <c r="G90" i="13"/>
  <c r="U90"/>
  <c r="G90" i="61"/>
  <c r="N90"/>
  <c r="F90" i="13"/>
  <c r="T90"/>
  <c r="F90" i="61"/>
  <c r="M90"/>
  <c r="E90" i="13"/>
  <c r="S90"/>
  <c r="E90" i="61"/>
  <c r="L90"/>
  <c r="R90" i="13"/>
  <c r="D90" i="61"/>
  <c r="K90"/>
  <c r="C90" i="13"/>
  <c r="Q90"/>
  <c r="C90" i="61"/>
  <c r="J90"/>
  <c r="B90" i="13"/>
  <c r="P90"/>
  <c r="B90" i="61"/>
  <c r="I90"/>
  <c r="G89" i="13"/>
  <c r="U89"/>
  <c r="G89" i="61"/>
  <c r="N89"/>
  <c r="F89" i="13"/>
  <c r="T89"/>
  <c r="F89" i="61"/>
  <c r="M89"/>
  <c r="E89" i="13"/>
  <c r="S89"/>
  <c r="E89" i="61"/>
  <c r="L89"/>
  <c r="R89" i="13"/>
  <c r="D89" i="61"/>
  <c r="K89"/>
  <c r="C89" i="13"/>
  <c r="Q89"/>
  <c r="C89" i="61"/>
  <c r="J89"/>
  <c r="B89" i="13"/>
  <c r="P89"/>
  <c r="B89" i="61"/>
  <c r="I89"/>
  <c r="G88" i="13"/>
  <c r="U88"/>
  <c r="G88" i="61"/>
  <c r="N88"/>
  <c r="F88" i="13"/>
  <c r="T88"/>
  <c r="F88" i="61"/>
  <c r="M88"/>
  <c r="E88" i="13"/>
  <c r="S88"/>
  <c r="E88" i="61"/>
  <c r="L88"/>
  <c r="R88" i="13"/>
  <c r="D88" i="61"/>
  <c r="K88"/>
  <c r="C88" i="13"/>
  <c r="Q88"/>
  <c r="C88" i="61"/>
  <c r="J88"/>
  <c r="B88" i="13"/>
  <c r="P88"/>
  <c r="B88" i="61"/>
  <c r="I88"/>
  <c r="G87" i="13"/>
  <c r="U87"/>
  <c r="G87" i="61"/>
  <c r="N87"/>
  <c r="F87" i="13"/>
  <c r="T87"/>
  <c r="F87" i="61"/>
  <c r="M87"/>
  <c r="E87" i="13"/>
  <c r="S87"/>
  <c r="E87" i="61"/>
  <c r="L87"/>
  <c r="R87" i="13"/>
  <c r="D87" i="61"/>
  <c r="K87"/>
  <c r="C87" i="13"/>
  <c r="Q87"/>
  <c r="C87" i="61"/>
  <c r="J87"/>
  <c r="B87" i="13"/>
  <c r="P87"/>
  <c r="B87" i="61"/>
  <c r="I87"/>
  <c r="U86" i="13"/>
  <c r="G86" i="61"/>
  <c r="N86"/>
  <c r="T86" i="13"/>
  <c r="F86" i="61"/>
  <c r="M86"/>
  <c r="S86" i="13"/>
  <c r="E86" i="61"/>
  <c r="L86"/>
  <c r="R86" i="13"/>
  <c r="D86" i="61"/>
  <c r="K86"/>
  <c r="Q86" i="13"/>
  <c r="C86" i="61"/>
  <c r="J86"/>
  <c r="P86" i="13"/>
  <c r="B86" i="61"/>
  <c r="I86"/>
  <c r="G85" i="13"/>
  <c r="U85"/>
  <c r="G85" i="61"/>
  <c r="N85"/>
  <c r="F85" i="13"/>
  <c r="T85"/>
  <c r="F85" i="61"/>
  <c r="M85"/>
  <c r="E85" i="13"/>
  <c r="S85"/>
  <c r="E85" i="61"/>
  <c r="L85"/>
  <c r="R85" i="13"/>
  <c r="D85" i="61"/>
  <c r="K85"/>
  <c r="C85" i="13"/>
  <c r="Q85"/>
  <c r="C85" i="61"/>
  <c r="J85"/>
  <c r="B85" i="13"/>
  <c r="P85"/>
  <c r="B85" i="61"/>
  <c r="I85"/>
  <c r="G84" i="13"/>
  <c r="U84"/>
  <c r="G84" i="61"/>
  <c r="N84"/>
  <c r="F84" i="13"/>
  <c r="T84"/>
  <c r="F84" i="61"/>
  <c r="M84"/>
  <c r="E84" i="13"/>
  <c r="S84"/>
  <c r="E84" i="61"/>
  <c r="L84"/>
  <c r="R84" i="13"/>
  <c r="D84" i="61"/>
  <c r="K84"/>
  <c r="C84" i="13"/>
  <c r="Q84"/>
  <c r="C84" i="61"/>
  <c r="J84"/>
  <c r="B84" i="13"/>
  <c r="P84"/>
  <c r="B84" i="61"/>
  <c r="I84"/>
  <c r="G83" i="13"/>
  <c r="U83"/>
  <c r="G83" i="61"/>
  <c r="N83"/>
  <c r="F83" i="13"/>
  <c r="T83"/>
  <c r="F83" i="61"/>
  <c r="M83"/>
  <c r="E83" i="13"/>
  <c r="S83"/>
  <c r="E83" i="61"/>
  <c r="L83"/>
  <c r="R83" i="13"/>
  <c r="D83" i="61"/>
  <c r="K83"/>
  <c r="C83" i="13"/>
  <c r="Q83"/>
  <c r="C83" i="61"/>
  <c r="J83"/>
  <c r="B83" i="13"/>
  <c r="P83"/>
  <c r="B83" i="61"/>
  <c r="I83"/>
  <c r="U82" i="13"/>
  <c r="G82" i="61"/>
  <c r="N82"/>
  <c r="T82" i="13"/>
  <c r="F82" i="61"/>
  <c r="M82"/>
  <c r="S82" i="13"/>
  <c r="E82" i="61"/>
  <c r="L82"/>
  <c r="R82" i="13"/>
  <c r="D82" i="61"/>
  <c r="K82"/>
  <c r="Q82" i="13"/>
  <c r="C82" i="61"/>
  <c r="J82"/>
  <c r="P82" i="13"/>
  <c r="B82" i="61"/>
  <c r="I82"/>
  <c r="G81" i="13"/>
  <c r="U81"/>
  <c r="G81" i="61"/>
  <c r="N81"/>
  <c r="F81" i="13"/>
  <c r="T81"/>
  <c r="F81" i="61"/>
  <c r="M81"/>
  <c r="E81" i="13"/>
  <c r="S81"/>
  <c r="E81" i="61"/>
  <c r="L81"/>
  <c r="R81" i="13"/>
  <c r="D81" i="61"/>
  <c r="K81"/>
  <c r="C81" i="13"/>
  <c r="Q81"/>
  <c r="C81" i="61"/>
  <c r="J81"/>
  <c r="B81" i="13"/>
  <c r="P81"/>
  <c r="B81" i="61"/>
  <c r="I81"/>
  <c r="G80" i="13"/>
  <c r="U80"/>
  <c r="G80" i="61"/>
  <c r="N80"/>
  <c r="F80" i="13"/>
  <c r="T80"/>
  <c r="F80" i="61"/>
  <c r="M80"/>
  <c r="E80" i="13"/>
  <c r="S80"/>
  <c r="E80" i="61"/>
  <c r="L80"/>
  <c r="R80" i="13"/>
  <c r="D80" i="61"/>
  <c r="K80"/>
  <c r="C80" i="13"/>
  <c r="Q80"/>
  <c r="C80" i="61"/>
  <c r="J80"/>
  <c r="B80" i="13"/>
  <c r="P80"/>
  <c r="B80" i="61"/>
  <c r="I80"/>
  <c r="G79" i="13"/>
  <c r="U79"/>
  <c r="G79" i="61"/>
  <c r="N79"/>
  <c r="F79" i="13"/>
  <c r="T79"/>
  <c r="F79" i="61"/>
  <c r="M79"/>
  <c r="E79" i="13"/>
  <c r="S79"/>
  <c r="E79" i="61"/>
  <c r="L79"/>
  <c r="R79" i="13"/>
  <c r="D79" i="61"/>
  <c r="K79"/>
  <c r="C79" i="13"/>
  <c r="Q79"/>
  <c r="C79" i="61"/>
  <c r="J79"/>
  <c r="B79" i="13"/>
  <c r="P79"/>
  <c r="B79" i="61"/>
  <c r="I79"/>
  <c r="G78" i="13"/>
  <c r="U78"/>
  <c r="G78" i="61"/>
  <c r="N78"/>
  <c r="F78" i="13"/>
  <c r="T78"/>
  <c r="F78" i="61"/>
  <c r="M78"/>
  <c r="E78" i="13"/>
  <c r="S78"/>
  <c r="E78" i="61"/>
  <c r="L78"/>
  <c r="R78" i="13"/>
  <c r="D78" i="61"/>
  <c r="K78"/>
  <c r="C78" i="13"/>
  <c r="Q78"/>
  <c r="C78" i="61"/>
  <c r="J78"/>
  <c r="B78" i="13"/>
  <c r="P78"/>
  <c r="B78" i="61"/>
  <c r="I78"/>
  <c r="G77" i="13"/>
  <c r="U77"/>
  <c r="G77" i="61"/>
  <c r="N77"/>
  <c r="F77" i="13"/>
  <c r="T77"/>
  <c r="F77" i="61"/>
  <c r="M77"/>
  <c r="E77" i="13"/>
  <c r="S77"/>
  <c r="E77" i="61"/>
  <c r="L77"/>
  <c r="R77" i="13"/>
  <c r="D77" i="61"/>
  <c r="K77"/>
  <c r="C77" i="13"/>
  <c r="Q77"/>
  <c r="C77" i="61"/>
  <c r="J77"/>
  <c r="B77" i="13"/>
  <c r="P77"/>
  <c r="B77" i="61"/>
  <c r="I77"/>
  <c r="G76" i="13"/>
  <c r="U76"/>
  <c r="G76" i="61"/>
  <c r="N76"/>
  <c r="F76" i="13"/>
  <c r="T76"/>
  <c r="F76" i="61"/>
  <c r="M76"/>
  <c r="E76" i="13"/>
  <c r="S76"/>
  <c r="E76" i="61"/>
  <c r="L76"/>
  <c r="R76" i="13"/>
  <c r="D76" i="61"/>
  <c r="K76"/>
  <c r="C76" i="13"/>
  <c r="Q76"/>
  <c r="C76" i="61"/>
  <c r="J76"/>
  <c r="B76" i="13"/>
  <c r="P76"/>
  <c r="B76" i="61"/>
  <c r="I76"/>
  <c r="G75" i="13"/>
  <c r="U75"/>
  <c r="G75" i="61"/>
  <c r="N75"/>
  <c r="F75" i="13"/>
  <c r="T75"/>
  <c r="F75" i="61"/>
  <c r="M75"/>
  <c r="E75" i="13"/>
  <c r="S75"/>
  <c r="E75" i="61"/>
  <c r="L75"/>
  <c r="R75" i="13"/>
  <c r="D75" i="61"/>
  <c r="K75"/>
  <c r="C75" i="13"/>
  <c r="Q75"/>
  <c r="C75" i="61"/>
  <c r="J75"/>
  <c r="B75" i="13"/>
  <c r="P75"/>
  <c r="B75" i="61"/>
  <c r="I75"/>
  <c r="G74" i="13"/>
  <c r="U74"/>
  <c r="G74" i="61"/>
  <c r="N74"/>
  <c r="F74" i="13"/>
  <c r="T74"/>
  <c r="F74" i="61"/>
  <c r="M74"/>
  <c r="E74" i="13"/>
  <c r="S74"/>
  <c r="E74" i="61"/>
  <c r="L74"/>
  <c r="R74" i="13"/>
  <c r="D74" i="61"/>
  <c r="K74"/>
  <c r="C74" i="13"/>
  <c r="Q74"/>
  <c r="C74" i="61"/>
  <c r="J74"/>
  <c r="B74" i="13"/>
  <c r="P74"/>
  <c r="B74" i="61"/>
  <c r="I74"/>
  <c r="G73" i="13"/>
  <c r="U73"/>
  <c r="G73" i="61"/>
  <c r="N73"/>
  <c r="F73" i="13"/>
  <c r="T73"/>
  <c r="F73" i="61"/>
  <c r="M73"/>
  <c r="E73" i="13"/>
  <c r="S73"/>
  <c r="E73" i="61"/>
  <c r="L73"/>
  <c r="R73" i="13"/>
  <c r="D73" i="61"/>
  <c r="K73"/>
  <c r="C73" i="13"/>
  <c r="Q73"/>
  <c r="C73" i="61"/>
  <c r="J73"/>
  <c r="B73" i="13"/>
  <c r="P73"/>
  <c r="B73" i="61"/>
  <c r="I73"/>
  <c r="G72" i="13"/>
  <c r="U72"/>
  <c r="G72" i="61"/>
  <c r="N72"/>
  <c r="F72" i="13"/>
  <c r="T72"/>
  <c r="F72" i="61"/>
  <c r="M72"/>
  <c r="E72" i="13"/>
  <c r="S72"/>
  <c r="E72" i="61"/>
  <c r="L72"/>
  <c r="R72" i="13"/>
  <c r="D72" i="61"/>
  <c r="K72"/>
  <c r="C72" i="13"/>
  <c r="Q72"/>
  <c r="C72" i="61"/>
  <c r="J72"/>
  <c r="B72" i="13"/>
  <c r="P72"/>
  <c r="B72" i="61"/>
  <c r="I72"/>
  <c r="G71" i="13"/>
  <c r="U71"/>
  <c r="G71" i="61"/>
  <c r="N71"/>
  <c r="F71" i="13"/>
  <c r="T71"/>
  <c r="F71" i="61"/>
  <c r="M71"/>
  <c r="E71" i="13"/>
  <c r="S71"/>
  <c r="E71" i="61"/>
  <c r="L71"/>
  <c r="R71" i="13"/>
  <c r="D71" i="61"/>
  <c r="K71"/>
  <c r="C71" i="13"/>
  <c r="Q71"/>
  <c r="C71" i="61"/>
  <c r="J71"/>
  <c r="B71" i="13"/>
  <c r="P71"/>
  <c r="B71" i="61"/>
  <c r="I71"/>
  <c r="G70" i="13"/>
  <c r="U70"/>
  <c r="G70" i="61"/>
  <c r="N70"/>
  <c r="F70" i="13"/>
  <c r="T70"/>
  <c r="F70" i="61"/>
  <c r="M70"/>
  <c r="E70" i="13"/>
  <c r="S70"/>
  <c r="E70" i="61"/>
  <c r="L70"/>
  <c r="R70" i="13"/>
  <c r="D70" i="61"/>
  <c r="K70"/>
  <c r="C70" i="13"/>
  <c r="Q70"/>
  <c r="C70" i="61"/>
  <c r="J70"/>
  <c r="B70" i="13"/>
  <c r="P70"/>
  <c r="B70" i="61"/>
  <c r="I70"/>
  <c r="U69" i="13"/>
  <c r="G69" i="61"/>
  <c r="N69"/>
  <c r="T69" i="13"/>
  <c r="F69" i="61"/>
  <c r="M69"/>
  <c r="S69" i="13"/>
  <c r="E69" i="61"/>
  <c r="L69"/>
  <c r="R69" i="13"/>
  <c r="D69" i="61"/>
  <c r="K69"/>
  <c r="Q69" i="13"/>
  <c r="C69" i="61"/>
  <c r="J69"/>
  <c r="P69" i="13"/>
  <c r="B69" i="61"/>
  <c r="I69"/>
  <c r="U68" i="13"/>
  <c r="G68" i="61"/>
  <c r="N68"/>
  <c r="T68" i="13"/>
  <c r="F68" i="61"/>
  <c r="M68"/>
  <c r="S68" i="13"/>
  <c r="E68" i="61"/>
  <c r="L68"/>
  <c r="R68" i="13"/>
  <c r="D68" i="61"/>
  <c r="K68"/>
  <c r="Q68" i="13"/>
  <c r="C68" i="61"/>
  <c r="J68"/>
  <c r="P68" i="13"/>
  <c r="B68" i="61"/>
  <c r="I68"/>
  <c r="G67" i="13"/>
  <c r="U67"/>
  <c r="G67" i="61"/>
  <c r="N67"/>
  <c r="F67" i="13"/>
  <c r="T67"/>
  <c r="F67" i="61"/>
  <c r="M67"/>
  <c r="E67" i="13"/>
  <c r="S67"/>
  <c r="E67" i="61"/>
  <c r="L67"/>
  <c r="R67" i="13"/>
  <c r="D67" i="61"/>
  <c r="K67"/>
  <c r="C67" i="13"/>
  <c r="Q67"/>
  <c r="C67" i="61"/>
  <c r="J67"/>
  <c r="B67" i="13"/>
  <c r="P67"/>
  <c r="B67" i="61"/>
  <c r="I67"/>
  <c r="G66" i="13"/>
  <c r="U66"/>
  <c r="G66" i="61"/>
  <c r="N66"/>
  <c r="F66" i="13"/>
  <c r="T66"/>
  <c r="F66" i="61"/>
  <c r="M66"/>
  <c r="E66" i="13"/>
  <c r="S66"/>
  <c r="E66" i="61"/>
  <c r="L66"/>
  <c r="R66" i="13"/>
  <c r="D66" i="61"/>
  <c r="K66"/>
  <c r="C66" i="13"/>
  <c r="Q66"/>
  <c r="C66" i="61"/>
  <c r="J66"/>
  <c r="B66" i="13"/>
  <c r="P66"/>
  <c r="B66" i="61"/>
  <c r="I66"/>
  <c r="G65" i="13"/>
  <c r="U65"/>
  <c r="G65" i="61"/>
  <c r="N65"/>
  <c r="F65" i="13"/>
  <c r="T65"/>
  <c r="F65" i="61"/>
  <c r="M65"/>
  <c r="E65" i="13"/>
  <c r="S65"/>
  <c r="E65" i="61"/>
  <c r="L65"/>
  <c r="R65" i="13"/>
  <c r="D65" i="61"/>
  <c r="K65"/>
  <c r="C65" i="13"/>
  <c r="Q65"/>
  <c r="C65" i="61"/>
  <c r="J65"/>
  <c r="B65" i="13"/>
  <c r="P65"/>
  <c r="B65" i="61"/>
  <c r="I65"/>
  <c r="G64" i="13"/>
  <c r="U64"/>
  <c r="G64" i="61"/>
  <c r="N64"/>
  <c r="F64" i="13"/>
  <c r="T64"/>
  <c r="F64" i="61"/>
  <c r="M64"/>
  <c r="E64" i="13"/>
  <c r="S64"/>
  <c r="E64" i="61"/>
  <c r="L64"/>
  <c r="R64" i="13"/>
  <c r="D64" i="61"/>
  <c r="K64"/>
  <c r="C64" i="13"/>
  <c r="Q64"/>
  <c r="C64" i="61"/>
  <c r="J64"/>
  <c r="B64" i="13"/>
  <c r="P64"/>
  <c r="B64" i="61"/>
  <c r="I64"/>
  <c r="G63" i="13"/>
  <c r="U63"/>
  <c r="G63" i="61"/>
  <c r="N63"/>
  <c r="F63" i="13"/>
  <c r="T63"/>
  <c r="F63" i="61"/>
  <c r="M63"/>
  <c r="E63" i="13"/>
  <c r="S63"/>
  <c r="E63" i="61"/>
  <c r="L63"/>
  <c r="R63" i="13"/>
  <c r="D63" i="61"/>
  <c r="K63"/>
  <c r="C63" i="13"/>
  <c r="Q63"/>
  <c r="C63" i="61"/>
  <c r="J63"/>
  <c r="B63" i="13"/>
  <c r="P63"/>
  <c r="B63" i="61"/>
  <c r="I63"/>
  <c r="G62" i="13"/>
  <c r="U62"/>
  <c r="G62" i="61"/>
  <c r="N62"/>
  <c r="F62" i="13"/>
  <c r="T62"/>
  <c r="F62" i="61"/>
  <c r="M62"/>
  <c r="E62" i="13"/>
  <c r="S62"/>
  <c r="E62" i="61"/>
  <c r="L62"/>
  <c r="R62" i="13"/>
  <c r="D62" i="61"/>
  <c r="K62"/>
  <c r="C62" i="13"/>
  <c r="Q62"/>
  <c r="C62" i="61"/>
  <c r="J62"/>
  <c r="B62" i="13"/>
  <c r="P62"/>
  <c r="B62" i="61"/>
  <c r="I62"/>
  <c r="G61" i="13"/>
  <c r="U61"/>
  <c r="G61" i="61"/>
  <c r="N61"/>
  <c r="F61" i="13"/>
  <c r="T61"/>
  <c r="F61" i="61"/>
  <c r="M61"/>
  <c r="E61" i="13"/>
  <c r="S61"/>
  <c r="E61" i="61"/>
  <c r="L61"/>
  <c r="R61" i="13"/>
  <c r="D61" i="61"/>
  <c r="K61"/>
  <c r="C61" i="13"/>
  <c r="Q61"/>
  <c r="C61" i="61"/>
  <c r="J61"/>
  <c r="B61" i="13"/>
  <c r="P61"/>
  <c r="B61" i="61"/>
  <c r="I61"/>
  <c r="G60" i="13"/>
  <c r="U60"/>
  <c r="G60" i="61"/>
  <c r="N60"/>
  <c r="F60" i="13"/>
  <c r="T60"/>
  <c r="F60" i="61"/>
  <c r="M60"/>
  <c r="E60" i="13"/>
  <c r="S60"/>
  <c r="E60" i="61"/>
  <c r="L60"/>
  <c r="R60" i="13"/>
  <c r="D60" i="61"/>
  <c r="K60"/>
  <c r="C60" i="13"/>
  <c r="Q60"/>
  <c r="C60" i="61"/>
  <c r="J60"/>
  <c r="B60" i="13"/>
  <c r="P60"/>
  <c r="B60" i="61"/>
  <c r="I60"/>
  <c r="G59" i="13"/>
  <c r="U59"/>
  <c r="G59" i="61"/>
  <c r="N59"/>
  <c r="F59" i="13"/>
  <c r="T59"/>
  <c r="F59" i="61"/>
  <c r="M59"/>
  <c r="E59" i="13"/>
  <c r="S59"/>
  <c r="E59" i="61"/>
  <c r="L59"/>
  <c r="R59" i="13"/>
  <c r="D59" i="61"/>
  <c r="K59"/>
  <c r="C59" i="13"/>
  <c r="Q59"/>
  <c r="C59" i="61"/>
  <c r="J59"/>
  <c r="B59" i="13"/>
  <c r="P59"/>
  <c r="B59" i="61"/>
  <c r="I59"/>
  <c r="G58" i="13"/>
  <c r="U58"/>
  <c r="G58" i="61"/>
  <c r="N58"/>
  <c r="F58" i="13"/>
  <c r="T58"/>
  <c r="F58" i="61"/>
  <c r="M58"/>
  <c r="E58" i="13"/>
  <c r="S58"/>
  <c r="E58" i="61"/>
  <c r="L58"/>
  <c r="R58" i="13"/>
  <c r="D58" i="61"/>
  <c r="K58"/>
  <c r="C58" i="13"/>
  <c r="Q58"/>
  <c r="C58" i="61"/>
  <c r="J58"/>
  <c r="B58" i="13"/>
  <c r="P58"/>
  <c r="B58" i="61"/>
  <c r="I58"/>
  <c r="G57" i="13"/>
  <c r="U57"/>
  <c r="G57" i="61"/>
  <c r="N57"/>
  <c r="F57" i="13"/>
  <c r="T57"/>
  <c r="F57" i="61"/>
  <c r="M57"/>
  <c r="E57" i="13"/>
  <c r="S57"/>
  <c r="E57" i="61"/>
  <c r="L57"/>
  <c r="R57" i="13"/>
  <c r="D57" i="61"/>
  <c r="K57"/>
  <c r="C57" i="13"/>
  <c r="Q57"/>
  <c r="C57" i="61"/>
  <c r="J57"/>
  <c r="B57" i="13"/>
  <c r="P57"/>
  <c r="B57" i="61"/>
  <c r="I57"/>
  <c r="G56" i="13"/>
  <c r="U56"/>
  <c r="G56" i="61"/>
  <c r="N56"/>
  <c r="F56" i="13"/>
  <c r="T56"/>
  <c r="F56" i="61"/>
  <c r="M56"/>
  <c r="E56" i="13"/>
  <c r="S56"/>
  <c r="E56" i="61"/>
  <c r="L56"/>
  <c r="R56" i="13"/>
  <c r="D56" i="61"/>
  <c r="K56"/>
  <c r="C56" i="13"/>
  <c r="Q56"/>
  <c r="C56" i="61"/>
  <c r="J56"/>
  <c r="B56" i="13"/>
  <c r="P56"/>
  <c r="B56" i="61"/>
  <c r="I56"/>
  <c r="G55" i="13"/>
  <c r="U55"/>
  <c r="G55" i="61"/>
  <c r="N55"/>
  <c r="F55" i="13"/>
  <c r="T55"/>
  <c r="F55" i="61"/>
  <c r="M55"/>
  <c r="E55" i="13"/>
  <c r="S55"/>
  <c r="E55" i="61"/>
  <c r="L55"/>
  <c r="R55" i="13"/>
  <c r="D55" i="61"/>
  <c r="K55"/>
  <c r="C55" i="13"/>
  <c r="Q55"/>
  <c r="C55" i="61"/>
  <c r="J55"/>
  <c r="B55" i="13"/>
  <c r="P55"/>
  <c r="B55" i="61"/>
  <c r="I55"/>
  <c r="G54" i="13"/>
  <c r="U54"/>
  <c r="G54" i="61"/>
  <c r="N54"/>
  <c r="F54" i="13"/>
  <c r="T54"/>
  <c r="F54" i="61"/>
  <c r="M54"/>
  <c r="E54" i="13"/>
  <c r="S54"/>
  <c r="E54" i="61"/>
  <c r="L54"/>
  <c r="R54" i="13"/>
  <c r="D54" i="61"/>
  <c r="K54"/>
  <c r="C54" i="13"/>
  <c r="Q54"/>
  <c r="C54" i="61"/>
  <c r="J54"/>
  <c r="B54" i="13"/>
  <c r="P54"/>
  <c r="B54" i="61"/>
  <c r="I54"/>
  <c r="G53" i="13"/>
  <c r="U53"/>
  <c r="G53" i="61"/>
  <c r="N53"/>
  <c r="F53" i="13"/>
  <c r="T53"/>
  <c r="F53" i="61"/>
  <c r="M53"/>
  <c r="E53" i="13"/>
  <c r="S53"/>
  <c r="E53" i="61"/>
  <c r="L53"/>
  <c r="R53" i="13"/>
  <c r="D53" i="61"/>
  <c r="K53"/>
  <c r="C53" i="13"/>
  <c r="Q53"/>
  <c r="C53" i="61"/>
  <c r="J53"/>
  <c r="B53" i="13"/>
  <c r="P53"/>
  <c r="B53" i="61"/>
  <c r="I53"/>
  <c r="G52" i="13"/>
  <c r="U52"/>
  <c r="G52" i="61"/>
  <c r="N52"/>
  <c r="F52" i="13"/>
  <c r="T52"/>
  <c r="F52" i="61"/>
  <c r="M52"/>
  <c r="E52" i="13"/>
  <c r="S52"/>
  <c r="E52" i="61"/>
  <c r="L52"/>
  <c r="R52" i="13"/>
  <c r="D52" i="61"/>
  <c r="K52"/>
  <c r="C52" i="13"/>
  <c r="Q52"/>
  <c r="C52" i="61"/>
  <c r="J52"/>
  <c r="B52" i="13"/>
  <c r="P52"/>
  <c r="B52" i="61"/>
  <c r="I52"/>
  <c r="G51" i="13"/>
  <c r="U51"/>
  <c r="G51" i="61"/>
  <c r="N51"/>
  <c r="F51" i="13"/>
  <c r="T51"/>
  <c r="F51" i="61"/>
  <c r="M51"/>
  <c r="E51" i="13"/>
  <c r="S51"/>
  <c r="E51" i="61"/>
  <c r="L51"/>
  <c r="R51" i="13"/>
  <c r="D51" i="61"/>
  <c r="K51"/>
  <c r="C51" i="13"/>
  <c r="Q51"/>
  <c r="C51" i="61"/>
  <c r="J51"/>
  <c r="B51" i="13"/>
  <c r="P51"/>
  <c r="B51" i="61"/>
  <c r="I51"/>
  <c r="G50" i="13"/>
  <c r="U50"/>
  <c r="G50" i="61"/>
  <c r="N50"/>
  <c r="F50" i="13"/>
  <c r="T50"/>
  <c r="F50" i="61"/>
  <c r="M50"/>
  <c r="E50" i="13"/>
  <c r="S50"/>
  <c r="E50" i="61"/>
  <c r="L50"/>
  <c r="R50" i="13"/>
  <c r="D50" i="61"/>
  <c r="K50"/>
  <c r="C50" i="13"/>
  <c r="Q50"/>
  <c r="C50" i="61"/>
  <c r="J50"/>
  <c r="B50" i="13"/>
  <c r="P50"/>
  <c r="B50" i="61"/>
  <c r="I50"/>
  <c r="G49" i="13"/>
  <c r="U49"/>
  <c r="G49" i="61"/>
  <c r="N49"/>
  <c r="F49" i="13"/>
  <c r="T49"/>
  <c r="F49" i="61"/>
  <c r="M49"/>
  <c r="E49" i="13"/>
  <c r="S49"/>
  <c r="E49" i="61"/>
  <c r="L49"/>
  <c r="R49" i="13"/>
  <c r="D49" i="61"/>
  <c r="K49"/>
  <c r="C49" i="13"/>
  <c r="Q49"/>
  <c r="C49" i="61"/>
  <c r="J49"/>
  <c r="B49" i="13"/>
  <c r="P49"/>
  <c r="B49" i="61"/>
  <c r="I49"/>
  <c r="G48" i="13"/>
  <c r="U48"/>
  <c r="G48" i="61"/>
  <c r="N48"/>
  <c r="F48" i="13"/>
  <c r="T48"/>
  <c r="F48" i="61"/>
  <c r="M48"/>
  <c r="E48" i="13"/>
  <c r="S48"/>
  <c r="E48" i="61"/>
  <c r="L48"/>
  <c r="R48" i="13"/>
  <c r="D48" i="61"/>
  <c r="K48"/>
  <c r="C48" i="13"/>
  <c r="Q48"/>
  <c r="C48" i="61"/>
  <c r="J48"/>
  <c r="B48" i="13"/>
  <c r="P48"/>
  <c r="B48" i="61"/>
  <c r="I48"/>
  <c r="G47" i="13"/>
  <c r="U47"/>
  <c r="G47" i="61"/>
  <c r="N47"/>
  <c r="F47" i="13"/>
  <c r="T47"/>
  <c r="F47" i="61"/>
  <c r="M47"/>
  <c r="E47" i="13"/>
  <c r="S47"/>
  <c r="E47" i="61"/>
  <c r="L47"/>
  <c r="R47" i="13"/>
  <c r="D47" i="61"/>
  <c r="K47"/>
  <c r="C47" i="13"/>
  <c r="Q47"/>
  <c r="C47" i="61"/>
  <c r="J47"/>
  <c r="B47" i="13"/>
  <c r="P47"/>
  <c r="B47" i="61"/>
  <c r="I47"/>
  <c r="G46" i="13"/>
  <c r="U46"/>
  <c r="G46" i="61"/>
  <c r="N46"/>
  <c r="F46" i="13"/>
  <c r="T46"/>
  <c r="F46" i="61"/>
  <c r="M46"/>
  <c r="E46" i="13"/>
  <c r="S46"/>
  <c r="E46" i="61"/>
  <c r="L46"/>
  <c r="R46" i="13"/>
  <c r="D46" i="61"/>
  <c r="K46"/>
  <c r="C46" i="13"/>
  <c r="Q46"/>
  <c r="C46" i="61"/>
  <c r="J46"/>
  <c r="B46" i="13"/>
  <c r="P46"/>
  <c r="B46" i="61"/>
  <c r="I46"/>
  <c r="G45" i="13"/>
  <c r="U45"/>
  <c r="G45" i="61"/>
  <c r="N45"/>
  <c r="F45" i="13"/>
  <c r="T45"/>
  <c r="F45" i="61"/>
  <c r="M45"/>
  <c r="E45" i="13"/>
  <c r="S45"/>
  <c r="E45" i="61"/>
  <c r="L45"/>
  <c r="R45" i="13"/>
  <c r="D45" i="61"/>
  <c r="K45"/>
  <c r="C45" i="13"/>
  <c r="Q45"/>
  <c r="C45" i="61"/>
  <c r="J45"/>
  <c r="B45" i="13"/>
  <c r="P45"/>
  <c r="B45" i="61"/>
  <c r="I45"/>
  <c r="G44" i="13"/>
  <c r="U44"/>
  <c r="G44" i="61"/>
  <c r="N44"/>
  <c r="F44" i="13"/>
  <c r="T44"/>
  <c r="F44" i="61"/>
  <c r="M44"/>
  <c r="E44" i="13"/>
  <c r="S44"/>
  <c r="E44" i="61"/>
  <c r="L44"/>
  <c r="R44" i="13"/>
  <c r="D44" i="61"/>
  <c r="K44"/>
  <c r="C44" i="13"/>
  <c r="Q44"/>
  <c r="C44" i="61"/>
  <c r="J44"/>
  <c r="B44" i="13"/>
  <c r="P44"/>
  <c r="B44" i="61"/>
  <c r="I44"/>
  <c r="G43" i="13"/>
  <c r="U43"/>
  <c r="G43" i="61"/>
  <c r="N43"/>
  <c r="F43" i="13"/>
  <c r="T43"/>
  <c r="F43" i="61"/>
  <c r="M43"/>
  <c r="E43" i="13"/>
  <c r="S43"/>
  <c r="E43" i="61"/>
  <c r="L43"/>
  <c r="R43" i="13"/>
  <c r="D43" i="61"/>
  <c r="K43"/>
  <c r="C43" i="13"/>
  <c r="Q43"/>
  <c r="C43" i="61"/>
  <c r="J43"/>
  <c r="B43" i="13"/>
  <c r="P43"/>
  <c r="B43" i="61"/>
  <c r="I43"/>
  <c r="G42" i="13"/>
  <c r="U42"/>
  <c r="G42" i="61"/>
  <c r="N42"/>
  <c r="F42" i="13"/>
  <c r="T42"/>
  <c r="F42" i="61"/>
  <c r="M42"/>
  <c r="E42" i="13"/>
  <c r="S42"/>
  <c r="E42" i="61"/>
  <c r="L42"/>
  <c r="R42" i="13"/>
  <c r="D42" i="61"/>
  <c r="K42"/>
  <c r="C42" i="13"/>
  <c r="Q42"/>
  <c r="C42" i="61"/>
  <c r="J42"/>
  <c r="B42" i="13"/>
  <c r="P42"/>
  <c r="B42" i="61"/>
  <c r="I42"/>
  <c r="G41" i="13"/>
  <c r="U41"/>
  <c r="G41" i="61"/>
  <c r="N41"/>
  <c r="F41" i="13"/>
  <c r="T41"/>
  <c r="F41" i="61"/>
  <c r="M41"/>
  <c r="E41" i="13"/>
  <c r="S41"/>
  <c r="E41" i="61"/>
  <c r="L41"/>
  <c r="R41" i="13"/>
  <c r="D41" i="61"/>
  <c r="K41"/>
  <c r="C41" i="13"/>
  <c r="Q41"/>
  <c r="C41" i="61"/>
  <c r="J41"/>
  <c r="B41" i="13"/>
  <c r="P41"/>
  <c r="B41" i="61"/>
  <c r="I41"/>
  <c r="G40" i="13"/>
  <c r="U40"/>
  <c r="G40" i="61"/>
  <c r="N40"/>
  <c r="F40" i="13"/>
  <c r="T40"/>
  <c r="F40" i="61"/>
  <c r="M40"/>
  <c r="E40" i="13"/>
  <c r="S40"/>
  <c r="E40" i="61"/>
  <c r="L40"/>
  <c r="R40" i="13"/>
  <c r="D40" i="61"/>
  <c r="K40"/>
  <c r="C40" i="13"/>
  <c r="Q40"/>
  <c r="C40" i="61"/>
  <c r="J40"/>
  <c r="B40" i="13"/>
  <c r="P40"/>
  <c r="B40" i="61"/>
  <c r="I40"/>
  <c r="G39" i="13"/>
  <c r="U39"/>
  <c r="G39" i="61"/>
  <c r="N39"/>
  <c r="F39" i="13"/>
  <c r="T39"/>
  <c r="F39" i="61"/>
  <c r="M39"/>
  <c r="E39" i="13"/>
  <c r="S39"/>
  <c r="E39" i="61"/>
  <c r="L39"/>
  <c r="R39" i="13"/>
  <c r="D39" i="61"/>
  <c r="K39"/>
  <c r="C39" i="13"/>
  <c r="Q39"/>
  <c r="C39" i="61"/>
  <c r="J39"/>
  <c r="B39" i="13"/>
  <c r="P39"/>
  <c r="B39" i="61"/>
  <c r="I39"/>
  <c r="G38" i="13"/>
  <c r="U38"/>
  <c r="G38" i="61"/>
  <c r="N38"/>
  <c r="F38" i="13"/>
  <c r="T38"/>
  <c r="F38" i="61"/>
  <c r="M38"/>
  <c r="E38" i="13"/>
  <c r="S38"/>
  <c r="E38" i="61"/>
  <c r="L38"/>
  <c r="R38" i="13"/>
  <c r="D38" i="61"/>
  <c r="K38"/>
  <c r="C38" i="13"/>
  <c r="Q38"/>
  <c r="C38" i="61"/>
  <c r="J38"/>
  <c r="B38" i="13"/>
  <c r="P38"/>
  <c r="B38" i="61"/>
  <c r="I38"/>
  <c r="G37" i="13"/>
  <c r="U37"/>
  <c r="G37" i="61"/>
  <c r="N37"/>
  <c r="F37" i="13"/>
  <c r="T37"/>
  <c r="F37" i="61"/>
  <c r="M37"/>
  <c r="E37" i="13"/>
  <c r="S37"/>
  <c r="E37" i="61"/>
  <c r="L37"/>
  <c r="R37" i="13"/>
  <c r="D37" i="61"/>
  <c r="K37"/>
  <c r="C37" i="13"/>
  <c r="Q37"/>
  <c r="C37" i="61"/>
  <c r="J37"/>
  <c r="B37" i="13"/>
  <c r="P37"/>
  <c r="B37" i="61"/>
  <c r="I37"/>
  <c r="G36" i="13"/>
  <c r="U36"/>
  <c r="G36" i="61"/>
  <c r="N36"/>
  <c r="F36" i="13"/>
  <c r="T36"/>
  <c r="F36" i="61"/>
  <c r="M36"/>
  <c r="E36" i="13"/>
  <c r="S36"/>
  <c r="E36" i="61"/>
  <c r="L36"/>
  <c r="R36" i="13"/>
  <c r="D36" i="61"/>
  <c r="K36"/>
  <c r="C36" i="13"/>
  <c r="Q36"/>
  <c r="C36" i="61"/>
  <c r="J36"/>
  <c r="B36" i="13"/>
  <c r="P36"/>
  <c r="B36" i="61"/>
  <c r="I36"/>
  <c r="G35" i="13"/>
  <c r="U35"/>
  <c r="G35" i="61"/>
  <c r="N35"/>
  <c r="F35" i="13"/>
  <c r="T35"/>
  <c r="F35" i="61"/>
  <c r="M35"/>
  <c r="E35" i="13"/>
  <c r="S35"/>
  <c r="E35" i="61"/>
  <c r="L35"/>
  <c r="R35" i="13"/>
  <c r="D35" i="61"/>
  <c r="K35"/>
  <c r="C35" i="13"/>
  <c r="Q35"/>
  <c r="C35" i="61"/>
  <c r="J35"/>
  <c r="B35" i="13"/>
  <c r="P35"/>
  <c r="B35" i="61"/>
  <c r="I35"/>
  <c r="G34" i="13"/>
  <c r="U34"/>
  <c r="G34" i="61"/>
  <c r="N34"/>
  <c r="F34" i="13"/>
  <c r="T34"/>
  <c r="F34" i="61"/>
  <c r="M34"/>
  <c r="E34" i="13"/>
  <c r="S34"/>
  <c r="E34" i="61"/>
  <c r="L34"/>
  <c r="R34" i="13"/>
  <c r="D34" i="61"/>
  <c r="K34"/>
  <c r="C34" i="13"/>
  <c r="Q34"/>
  <c r="C34" i="61"/>
  <c r="J34"/>
  <c r="B34" i="13"/>
  <c r="P34"/>
  <c r="B34" i="61"/>
  <c r="I34"/>
  <c r="G33" i="13"/>
  <c r="U33"/>
  <c r="G33" i="61"/>
  <c r="N33"/>
  <c r="F33" i="13"/>
  <c r="T33"/>
  <c r="F33" i="61"/>
  <c r="M33"/>
  <c r="E33" i="13"/>
  <c r="S33"/>
  <c r="E33" i="61"/>
  <c r="L33"/>
  <c r="R33" i="13"/>
  <c r="D33" i="61"/>
  <c r="K33"/>
  <c r="C33" i="13"/>
  <c r="Q33"/>
  <c r="C33" i="61"/>
  <c r="J33"/>
  <c r="B33" i="13"/>
  <c r="P33"/>
  <c r="B33" i="61"/>
  <c r="I33"/>
  <c r="G32" i="13"/>
  <c r="U32"/>
  <c r="G32" i="61"/>
  <c r="N32"/>
  <c r="F32" i="13"/>
  <c r="T32"/>
  <c r="F32" i="61"/>
  <c r="M32"/>
  <c r="E32" i="13"/>
  <c r="S32"/>
  <c r="E32" i="61"/>
  <c r="L32"/>
  <c r="R32" i="13"/>
  <c r="D32" i="61"/>
  <c r="K32"/>
  <c r="C32" i="13"/>
  <c r="Q32"/>
  <c r="C32" i="61"/>
  <c r="J32"/>
  <c r="B32" i="13"/>
  <c r="P32"/>
  <c r="B32" i="61"/>
  <c r="I32"/>
  <c r="G31" i="13"/>
  <c r="U31"/>
  <c r="G31" i="61"/>
  <c r="N31"/>
  <c r="F31" i="13"/>
  <c r="T31"/>
  <c r="F31" i="61"/>
  <c r="M31"/>
  <c r="E31" i="13"/>
  <c r="S31"/>
  <c r="E31" i="61"/>
  <c r="L31"/>
  <c r="R31" i="13"/>
  <c r="D31" i="61"/>
  <c r="K31"/>
  <c r="C31" i="13"/>
  <c r="Q31"/>
  <c r="C31" i="61"/>
  <c r="J31"/>
  <c r="B31" i="13"/>
  <c r="P31"/>
  <c r="B31" i="61"/>
  <c r="I31"/>
  <c r="G30" i="13"/>
  <c r="U30"/>
  <c r="G30" i="61"/>
  <c r="N30"/>
  <c r="F30" i="13"/>
  <c r="T30"/>
  <c r="F30" i="61"/>
  <c r="M30"/>
  <c r="E30" i="13"/>
  <c r="S30"/>
  <c r="E30" i="61"/>
  <c r="L30"/>
  <c r="R30" i="13"/>
  <c r="D30" i="61"/>
  <c r="K30"/>
  <c r="C30" i="13"/>
  <c r="Q30"/>
  <c r="C30" i="61"/>
  <c r="J30"/>
  <c r="B30" i="13"/>
  <c r="P30"/>
  <c r="B30" i="61"/>
  <c r="I30"/>
  <c r="G29" i="13"/>
  <c r="U29"/>
  <c r="G29" i="61"/>
  <c r="N29"/>
  <c r="F29" i="13"/>
  <c r="T29"/>
  <c r="F29" i="61"/>
  <c r="M29"/>
  <c r="E29" i="13"/>
  <c r="S29"/>
  <c r="E29" i="61"/>
  <c r="L29"/>
  <c r="R29" i="13"/>
  <c r="D29" i="61"/>
  <c r="K29"/>
  <c r="C29" i="13"/>
  <c r="Q29"/>
  <c r="C29" i="61"/>
  <c r="J29"/>
  <c r="B29" i="13"/>
  <c r="P29"/>
  <c r="B29" i="61"/>
  <c r="I29"/>
  <c r="G28" i="13"/>
  <c r="U28"/>
  <c r="G28" i="61"/>
  <c r="N28"/>
  <c r="F28" i="13"/>
  <c r="T28"/>
  <c r="F28" i="61"/>
  <c r="M28"/>
  <c r="E28" i="13"/>
  <c r="S28"/>
  <c r="E28" i="61"/>
  <c r="L28"/>
  <c r="R28" i="13"/>
  <c r="D28" i="61"/>
  <c r="K28"/>
  <c r="C28" i="13"/>
  <c r="Q28"/>
  <c r="C28" i="61"/>
  <c r="J28"/>
  <c r="B28" i="13"/>
  <c r="P28"/>
  <c r="B28" i="61"/>
  <c r="I28"/>
  <c r="G27" i="13"/>
  <c r="U27"/>
  <c r="G27" i="61"/>
  <c r="N27"/>
  <c r="F27" i="13"/>
  <c r="T27"/>
  <c r="F27" i="61"/>
  <c r="M27"/>
  <c r="E27" i="13"/>
  <c r="S27"/>
  <c r="E27" i="61"/>
  <c r="L27"/>
  <c r="R27" i="13"/>
  <c r="D27" i="61"/>
  <c r="K27"/>
  <c r="C27" i="13"/>
  <c r="Q27"/>
  <c r="C27" i="61"/>
  <c r="J27"/>
  <c r="B27" i="13"/>
  <c r="P27"/>
  <c r="B27" i="61"/>
  <c r="I27"/>
  <c r="G26" i="13"/>
  <c r="U26"/>
  <c r="G26" i="61"/>
  <c r="N26"/>
  <c r="F26" i="13"/>
  <c r="T26"/>
  <c r="F26" i="61"/>
  <c r="M26"/>
  <c r="E26" i="13"/>
  <c r="S26"/>
  <c r="E26" i="61"/>
  <c r="L26"/>
  <c r="R26" i="13"/>
  <c r="D26" i="61"/>
  <c r="K26"/>
  <c r="C26" i="13"/>
  <c r="Q26"/>
  <c r="C26" i="61"/>
  <c r="J26"/>
  <c r="B26" i="13"/>
  <c r="P26"/>
  <c r="B26" i="61"/>
  <c r="I26"/>
  <c r="G25" i="13"/>
  <c r="U25"/>
  <c r="G25" i="61"/>
  <c r="N25"/>
  <c r="F25" i="13"/>
  <c r="T25"/>
  <c r="F25" i="61"/>
  <c r="M25"/>
  <c r="E25" i="13"/>
  <c r="S25"/>
  <c r="E25" i="61"/>
  <c r="L25"/>
  <c r="R25" i="13"/>
  <c r="D25" i="61"/>
  <c r="K25"/>
  <c r="C25" i="13"/>
  <c r="Q25"/>
  <c r="C25" i="61"/>
  <c r="J25"/>
  <c r="B25" i="13"/>
  <c r="P25"/>
  <c r="B25" i="61"/>
  <c r="I25"/>
  <c r="G24" i="13"/>
  <c r="U24"/>
  <c r="G24" i="61"/>
  <c r="N24"/>
  <c r="F24" i="13"/>
  <c r="T24"/>
  <c r="F24" i="61"/>
  <c r="M24"/>
  <c r="E24" i="13"/>
  <c r="S24"/>
  <c r="E24" i="61"/>
  <c r="L24"/>
  <c r="R24" i="13"/>
  <c r="D24" i="61"/>
  <c r="K24"/>
  <c r="C24" i="13"/>
  <c r="Q24"/>
  <c r="C24" i="61"/>
  <c r="J24"/>
  <c r="B24" i="13"/>
  <c r="P24"/>
  <c r="B24" i="61"/>
  <c r="I24"/>
  <c r="G23" i="13"/>
  <c r="U23"/>
  <c r="G23" i="61"/>
  <c r="N23"/>
  <c r="F23" i="13"/>
  <c r="T23"/>
  <c r="F23" i="61"/>
  <c r="M23"/>
  <c r="E23" i="13"/>
  <c r="S23"/>
  <c r="E23" i="61"/>
  <c r="L23"/>
  <c r="R23" i="13"/>
  <c r="D23" i="61"/>
  <c r="K23"/>
  <c r="C23" i="13"/>
  <c r="Q23"/>
  <c r="C23" i="61"/>
  <c r="J23"/>
  <c r="B23" i="13"/>
  <c r="P23"/>
  <c r="B23" i="61"/>
  <c r="I23"/>
  <c r="G22" i="13"/>
  <c r="U22"/>
  <c r="G22" i="61"/>
  <c r="N22"/>
  <c r="F22" i="13"/>
  <c r="T22"/>
  <c r="F22" i="61"/>
  <c r="M22"/>
  <c r="E22" i="13"/>
  <c r="S22"/>
  <c r="E22" i="61"/>
  <c r="L22"/>
  <c r="R22" i="13"/>
  <c r="D22" i="61"/>
  <c r="K22"/>
  <c r="C22" i="13"/>
  <c r="Q22"/>
  <c r="C22" i="61"/>
  <c r="J22"/>
  <c r="B22" i="13"/>
  <c r="P22"/>
  <c r="B22" i="61"/>
  <c r="I22"/>
  <c r="G21" i="13"/>
  <c r="U21"/>
  <c r="G21" i="61"/>
  <c r="N21"/>
  <c r="F21" i="13"/>
  <c r="T21"/>
  <c r="F21" i="61"/>
  <c r="M21"/>
  <c r="E21" i="13"/>
  <c r="S21"/>
  <c r="E21" i="61"/>
  <c r="L21"/>
  <c r="R21" i="13"/>
  <c r="D21" i="61"/>
  <c r="K21"/>
  <c r="C21" i="13"/>
  <c r="Q21"/>
  <c r="C21" i="61"/>
  <c r="J21"/>
  <c r="B21" i="13"/>
  <c r="P21"/>
  <c r="B21" i="61"/>
  <c r="I21"/>
  <c r="G20" i="13"/>
  <c r="U20"/>
  <c r="G20" i="61"/>
  <c r="N20"/>
  <c r="F20" i="13"/>
  <c r="T20"/>
  <c r="F20" i="61"/>
  <c r="M20"/>
  <c r="E20" i="13"/>
  <c r="S20"/>
  <c r="E20" i="61"/>
  <c r="L20"/>
  <c r="R20" i="13"/>
  <c r="D20" i="61"/>
  <c r="K20"/>
  <c r="C20" i="13"/>
  <c r="Q20"/>
  <c r="C20" i="61"/>
  <c r="J20"/>
  <c r="B20" i="13"/>
  <c r="P20"/>
  <c r="B20" i="61"/>
  <c r="I20"/>
  <c r="G19" i="13"/>
  <c r="U19"/>
  <c r="G19" i="61"/>
  <c r="N19"/>
  <c r="F19" i="13"/>
  <c r="T19"/>
  <c r="F19" i="61"/>
  <c r="M19"/>
  <c r="E19" i="13"/>
  <c r="S19"/>
  <c r="E19" i="61"/>
  <c r="L19"/>
  <c r="R19" i="13"/>
  <c r="D19" i="61"/>
  <c r="K19"/>
  <c r="C19" i="13"/>
  <c r="Q19"/>
  <c r="C19" i="61"/>
  <c r="J19"/>
  <c r="B19" i="13"/>
  <c r="P19"/>
  <c r="B19" i="61"/>
  <c r="I19"/>
  <c r="G18" i="13"/>
  <c r="U18"/>
  <c r="G18" i="61"/>
  <c r="N18"/>
  <c r="F18" i="13"/>
  <c r="T18"/>
  <c r="F18" i="61"/>
  <c r="M18"/>
  <c r="E18" i="13"/>
  <c r="S18"/>
  <c r="E18" i="61"/>
  <c r="L18"/>
  <c r="R18" i="13"/>
  <c r="D18" i="61"/>
  <c r="K18"/>
  <c r="C18" i="13"/>
  <c r="Q18"/>
  <c r="C18" i="61"/>
  <c r="J18"/>
  <c r="B18" i="13"/>
  <c r="P18"/>
  <c r="B18" i="61"/>
  <c r="I18"/>
  <c r="G17" i="13"/>
  <c r="U17"/>
  <c r="G17" i="61"/>
  <c r="N17"/>
  <c r="F17" i="13"/>
  <c r="T17"/>
  <c r="F17" i="61"/>
  <c r="M17"/>
  <c r="E17" i="13"/>
  <c r="S17"/>
  <c r="E17" i="61"/>
  <c r="L17"/>
  <c r="R17" i="13"/>
  <c r="D17" i="61"/>
  <c r="K17"/>
  <c r="C17" i="13"/>
  <c r="Q17"/>
  <c r="C17" i="61"/>
  <c r="J17"/>
  <c r="B17" i="13"/>
  <c r="P17"/>
  <c r="B17" i="61"/>
  <c r="I17"/>
  <c r="G16" i="13"/>
  <c r="U16"/>
  <c r="G16" i="61"/>
  <c r="N16"/>
  <c r="F16" i="13"/>
  <c r="T16"/>
  <c r="F16" i="61"/>
  <c r="M16"/>
  <c r="E16" i="13"/>
  <c r="S16"/>
  <c r="E16" i="61"/>
  <c r="L16"/>
  <c r="R16" i="13"/>
  <c r="D16" i="61"/>
  <c r="K16"/>
  <c r="C16" i="13"/>
  <c r="Q16"/>
  <c r="C16" i="61"/>
  <c r="J16"/>
  <c r="B16" i="13"/>
  <c r="P16"/>
  <c r="B16" i="61"/>
  <c r="I16"/>
  <c r="G15" i="13"/>
  <c r="U15"/>
  <c r="G15" i="61"/>
  <c r="N15"/>
  <c r="F15" i="13"/>
  <c r="T15"/>
  <c r="F15" i="61"/>
  <c r="M15"/>
  <c r="E15" i="13"/>
  <c r="S15"/>
  <c r="E15" i="61"/>
  <c r="L15"/>
  <c r="R15" i="13"/>
  <c r="D15" i="61"/>
  <c r="K15"/>
  <c r="C15" i="13"/>
  <c r="Q15"/>
  <c r="C15" i="61"/>
  <c r="J15"/>
  <c r="B15" i="13"/>
  <c r="P15"/>
  <c r="B15" i="61"/>
  <c r="I15"/>
  <c r="G14" i="13"/>
  <c r="U14"/>
  <c r="G14" i="61"/>
  <c r="N14"/>
  <c r="F14" i="13"/>
  <c r="T14"/>
  <c r="F14" i="61"/>
  <c r="M14"/>
  <c r="E14" i="13"/>
  <c r="S14"/>
  <c r="E14" i="61"/>
  <c r="L14"/>
  <c r="R14" i="13"/>
  <c r="D14" i="61"/>
  <c r="K14"/>
  <c r="C14" i="13"/>
  <c r="Q14"/>
  <c r="C14" i="61"/>
  <c r="J14"/>
  <c r="B14" i="13"/>
  <c r="P14"/>
  <c r="B14" i="61"/>
  <c r="I14"/>
  <c r="G13" i="13"/>
  <c r="U13"/>
  <c r="G13" i="61"/>
  <c r="N13"/>
  <c r="F13" i="13"/>
  <c r="T13"/>
  <c r="F13" i="61"/>
  <c r="M13"/>
  <c r="E13" i="13"/>
  <c r="S13"/>
  <c r="E13" i="61"/>
  <c r="L13"/>
  <c r="R13" i="13"/>
  <c r="D13" i="61"/>
  <c r="K13"/>
  <c r="C13" i="13"/>
  <c r="Q13"/>
  <c r="C13" i="61"/>
  <c r="J13"/>
  <c r="B13" i="13"/>
  <c r="P13"/>
  <c r="B13" i="61"/>
  <c r="I13"/>
  <c r="G12" i="13"/>
  <c r="U12"/>
  <c r="G12" i="61"/>
  <c r="N12"/>
  <c r="F12" i="13"/>
  <c r="T12"/>
  <c r="F12" i="61"/>
  <c r="M12"/>
  <c r="E12" i="13"/>
  <c r="S12"/>
  <c r="E12" i="61"/>
  <c r="L12"/>
  <c r="R12" i="13"/>
  <c r="D12" i="61"/>
  <c r="K12"/>
  <c r="C12" i="13"/>
  <c r="Q12"/>
  <c r="C12" i="61"/>
  <c r="J12"/>
  <c r="B12" i="13"/>
  <c r="P12"/>
  <c r="B12" i="61"/>
  <c r="I12"/>
  <c r="G11" i="13"/>
  <c r="U11"/>
  <c r="G11" i="61"/>
  <c r="N11"/>
  <c r="F11" i="13"/>
  <c r="T11"/>
  <c r="F11" i="61"/>
  <c r="M11"/>
  <c r="E11" i="13"/>
  <c r="S11"/>
  <c r="E11" i="61"/>
  <c r="L11"/>
  <c r="R11" i="13"/>
  <c r="D11" i="61"/>
  <c r="K11"/>
  <c r="C11" i="13"/>
  <c r="Q11"/>
  <c r="C11" i="61"/>
  <c r="J11"/>
  <c r="B11" i="13"/>
  <c r="P11"/>
  <c r="B11" i="61"/>
  <c r="I11"/>
  <c r="G10" i="13"/>
  <c r="U10"/>
  <c r="G10" i="61"/>
  <c r="N10"/>
  <c r="F10" i="13"/>
  <c r="T10"/>
  <c r="F10" i="61"/>
  <c r="M10"/>
  <c r="E10" i="13"/>
  <c r="S10"/>
  <c r="E10" i="61"/>
  <c r="L10"/>
  <c r="R10" i="13"/>
  <c r="D10" i="61"/>
  <c r="K10"/>
  <c r="C10" i="13"/>
  <c r="Q10"/>
  <c r="C10" i="61"/>
  <c r="J10"/>
  <c r="B10" i="13"/>
  <c r="P10"/>
  <c r="B10" i="61"/>
  <c r="I10"/>
  <c r="G9" i="13"/>
  <c r="U9"/>
  <c r="G9" i="61"/>
  <c r="N9"/>
  <c r="F9" i="13"/>
  <c r="T9"/>
  <c r="F9" i="61"/>
  <c r="M9"/>
  <c r="E9" i="13"/>
  <c r="S9"/>
  <c r="E9" i="61"/>
  <c r="L9"/>
  <c r="R9" i="13"/>
  <c r="D9" i="61"/>
  <c r="K9"/>
  <c r="G8" i="13"/>
  <c r="U8"/>
  <c r="G8" i="61"/>
  <c r="N8"/>
  <c r="F8" i="13"/>
  <c r="T8"/>
  <c r="F8" i="61"/>
  <c r="M8"/>
  <c r="E8" i="13"/>
  <c r="S8"/>
  <c r="E8" i="61"/>
  <c r="L8"/>
  <c r="R8" i="13"/>
  <c r="D8" i="61"/>
  <c r="K8"/>
  <c r="G7" i="13"/>
  <c r="U7"/>
  <c r="G7" i="61"/>
  <c r="N7"/>
  <c r="F7" i="13"/>
  <c r="T7"/>
  <c r="F7" i="61"/>
  <c r="M7"/>
  <c r="E7" i="13"/>
  <c r="S7"/>
  <c r="E7" i="61"/>
  <c r="L7"/>
  <c r="R7" i="13"/>
  <c r="D7" i="61"/>
  <c r="K7"/>
  <c r="G6" i="13"/>
  <c r="U6"/>
  <c r="G6" i="61"/>
  <c r="N6"/>
  <c r="F6" i="13"/>
  <c r="T6"/>
  <c r="F6" i="61"/>
  <c r="M6"/>
  <c r="E6" i="13"/>
  <c r="S6"/>
  <c r="E6" i="61"/>
  <c r="L6"/>
  <c r="R6" i="13"/>
  <c r="D6" i="61"/>
  <c r="K6"/>
  <c r="P149" i="4"/>
  <c r="O149"/>
  <c r="N149"/>
  <c r="M149"/>
  <c r="L149"/>
  <c r="K149"/>
  <c r="J149"/>
  <c r="H149"/>
  <c r="G149"/>
  <c r="F149"/>
  <c r="E149"/>
  <c r="D149"/>
  <c r="C149"/>
  <c r="B149"/>
  <c r="P110"/>
  <c r="O110"/>
  <c r="N110"/>
  <c r="M110"/>
  <c r="L110"/>
  <c r="K110"/>
  <c r="J110"/>
  <c r="H110"/>
  <c r="G110"/>
  <c r="F110"/>
  <c r="E110"/>
  <c r="D110"/>
  <c r="C110"/>
  <c r="B110"/>
  <c r="P141"/>
  <c r="O141"/>
  <c r="N141"/>
  <c r="M141"/>
  <c r="L141"/>
  <c r="K141"/>
  <c r="J141"/>
  <c r="H141"/>
  <c r="G141"/>
  <c r="F141"/>
  <c r="D141"/>
  <c r="C141"/>
  <c r="B141"/>
  <c r="M91" i="10"/>
  <c r="N91" i="13"/>
  <c r="P90" i="4"/>
  <c r="M90" i="10"/>
  <c r="N90" i="13"/>
  <c r="P89" i="4"/>
  <c r="P125"/>
  <c r="L91" i="10"/>
  <c r="M91" i="13"/>
  <c r="O90" i="4"/>
  <c r="L90" i="10"/>
  <c r="M90" i="13"/>
  <c r="O89" i="4"/>
  <c r="O125"/>
  <c r="K91" i="10"/>
  <c r="L91" i="13"/>
  <c r="N90" i="4"/>
  <c r="K90" i="10"/>
  <c r="L90" i="13"/>
  <c r="N89" i="4"/>
  <c r="N125"/>
  <c r="M90"/>
  <c r="M89"/>
  <c r="M125"/>
  <c r="L90"/>
  <c r="L89"/>
  <c r="L125"/>
  <c r="K125"/>
  <c r="J90"/>
  <c r="J89"/>
  <c r="J125"/>
  <c r="H90"/>
  <c r="H89"/>
  <c r="H125"/>
  <c r="G90"/>
  <c r="G89"/>
  <c r="G125"/>
  <c r="F90"/>
  <c r="F89"/>
  <c r="F125"/>
  <c r="E90"/>
  <c r="E89"/>
  <c r="E125"/>
  <c r="D90"/>
  <c r="D89"/>
  <c r="D125"/>
  <c r="C90"/>
  <c r="C89"/>
  <c r="C125"/>
  <c r="B90"/>
  <c r="B89"/>
  <c r="B125"/>
  <c r="M92" i="10"/>
  <c r="N92" i="13"/>
  <c r="P91" i="4"/>
  <c r="P126"/>
  <c r="L92" i="10"/>
  <c r="M92" i="13"/>
  <c r="O91" i="4"/>
  <c r="O126"/>
  <c r="K92" i="10"/>
  <c r="L92" i="13"/>
  <c r="N91" i="4"/>
  <c r="N126"/>
  <c r="M91"/>
  <c r="M126"/>
  <c r="L91"/>
  <c r="L126"/>
  <c r="K126"/>
  <c r="J91"/>
  <c r="J126"/>
  <c r="H91"/>
  <c r="H126"/>
  <c r="G91"/>
  <c r="G126"/>
  <c r="F91"/>
  <c r="F126"/>
  <c r="E91"/>
  <c r="E126"/>
  <c r="D91"/>
  <c r="D126"/>
  <c r="C91"/>
  <c r="C126"/>
  <c r="B91"/>
  <c r="B126"/>
  <c r="M94" i="10"/>
  <c r="N94" i="13"/>
  <c r="P93" i="4"/>
  <c r="P129"/>
  <c r="L94" i="10"/>
  <c r="M94" i="13"/>
  <c r="O93" i="4"/>
  <c r="O129"/>
  <c r="K94" i="10"/>
  <c r="L94" i="13"/>
  <c r="N93" i="4"/>
  <c r="N129"/>
  <c r="M93"/>
  <c r="M129"/>
  <c r="L93"/>
  <c r="L129"/>
  <c r="K129"/>
  <c r="J93"/>
  <c r="J129"/>
  <c r="P128"/>
  <c r="O128"/>
  <c r="N128"/>
  <c r="M128"/>
  <c r="L128"/>
  <c r="K128"/>
  <c r="J128"/>
  <c r="P127"/>
  <c r="O127"/>
  <c r="N127"/>
  <c r="M127"/>
  <c r="L127"/>
  <c r="K127"/>
  <c r="J127"/>
  <c r="H93"/>
  <c r="H129"/>
  <c r="G93"/>
  <c r="G129"/>
  <c r="F93"/>
  <c r="F129"/>
  <c r="E93"/>
  <c r="E129"/>
  <c r="D93"/>
  <c r="D129"/>
  <c r="C93"/>
  <c r="C129"/>
  <c r="B93"/>
  <c r="B129"/>
  <c r="H128"/>
  <c r="G128"/>
  <c r="F128"/>
  <c r="E128"/>
  <c r="D128"/>
  <c r="C128"/>
  <c r="B128"/>
  <c r="H127"/>
  <c r="G127"/>
  <c r="F127"/>
  <c r="E127"/>
  <c r="D127"/>
  <c r="C127"/>
  <c r="B127"/>
  <c r="P115"/>
  <c r="P121"/>
  <c r="P117"/>
  <c r="P123"/>
  <c r="O115"/>
  <c r="O121"/>
  <c r="O117"/>
  <c r="O123"/>
  <c r="N115"/>
  <c r="N121"/>
  <c r="N117"/>
  <c r="N123"/>
  <c r="M115"/>
  <c r="M121"/>
  <c r="M117"/>
  <c r="M123"/>
  <c r="L115"/>
  <c r="L121"/>
  <c r="L117"/>
  <c r="L123"/>
  <c r="K115"/>
  <c r="K117"/>
  <c r="K123"/>
  <c r="J115"/>
  <c r="J121"/>
  <c r="J117"/>
  <c r="J123"/>
  <c r="H115"/>
  <c r="H121"/>
  <c r="H117"/>
  <c r="H123"/>
  <c r="G115"/>
  <c r="G121"/>
  <c r="G117"/>
  <c r="G123"/>
  <c r="F115"/>
  <c r="F121"/>
  <c r="F117"/>
  <c r="F123"/>
  <c r="E115"/>
  <c r="E117"/>
  <c r="E123"/>
  <c r="D115"/>
  <c r="D121"/>
  <c r="D117"/>
  <c r="D123"/>
  <c r="C115"/>
  <c r="C121"/>
  <c r="C117"/>
  <c r="C123"/>
  <c r="B115"/>
  <c r="B123"/>
  <c r="N66" i="13"/>
  <c r="P65" i="4"/>
  <c r="M66" i="13"/>
  <c r="O65" i="4"/>
  <c r="L66" i="13"/>
  <c r="N65" i="4"/>
  <c r="M65"/>
  <c r="L65"/>
  <c r="J65"/>
  <c r="H65"/>
  <c r="G65"/>
  <c r="F65"/>
  <c r="E65"/>
  <c r="D65"/>
  <c r="C65"/>
  <c r="B65"/>
  <c r="P148"/>
  <c r="O148"/>
  <c r="N148"/>
  <c r="M148"/>
  <c r="L148"/>
  <c r="K148"/>
  <c r="J148"/>
  <c r="H148"/>
  <c r="G148"/>
  <c r="F148"/>
  <c r="E148"/>
  <c r="D148"/>
  <c r="C148"/>
  <c r="B148"/>
  <c r="P142"/>
  <c r="O142"/>
  <c r="N142"/>
  <c r="M142"/>
  <c r="L142"/>
  <c r="K142"/>
  <c r="J142"/>
  <c r="H142"/>
  <c r="G142"/>
  <c r="F142"/>
  <c r="E142"/>
  <c r="D142"/>
  <c r="C142"/>
  <c r="B142"/>
  <c r="P134"/>
  <c r="O134"/>
  <c r="N134"/>
  <c r="M134"/>
  <c r="L134"/>
  <c r="K134"/>
  <c r="J134"/>
  <c r="H134"/>
  <c r="G134"/>
  <c r="F134"/>
  <c r="E134"/>
  <c r="D134"/>
  <c r="C134"/>
  <c r="B134"/>
  <c r="A99"/>
  <c r="A99" i="5"/>
  <c r="D98" i="58"/>
  <c r="C98"/>
  <c r="B98"/>
  <c r="C98" i="56"/>
  <c r="C98" i="54"/>
  <c r="B98"/>
  <c r="C98" i="52"/>
  <c r="A94"/>
  <c r="A95"/>
  <c r="A96"/>
  <c r="A97"/>
  <c r="A98"/>
  <c r="C95" i="36"/>
  <c r="B95"/>
  <c r="C94"/>
  <c r="B94"/>
  <c r="C97" i="34"/>
  <c r="D97"/>
  <c r="E97"/>
  <c r="F97"/>
  <c r="G97"/>
  <c r="C96"/>
  <c r="D96"/>
  <c r="E96"/>
  <c r="F96"/>
  <c r="G96"/>
  <c r="X98" i="16"/>
  <c r="D29" i="32"/>
  <c r="D28"/>
  <c r="D27"/>
  <c r="D26"/>
  <c r="D25"/>
  <c r="D24"/>
  <c r="W98" i="16"/>
  <c r="B29" i="32"/>
  <c r="B28"/>
  <c r="B27"/>
  <c r="B26"/>
  <c r="B25"/>
  <c r="B24"/>
  <c r="U79" i="20"/>
  <c r="T79"/>
  <c r="S79"/>
  <c r="R79"/>
  <c r="Q79"/>
  <c r="P79"/>
  <c r="N79" i="19"/>
  <c r="H95" i="18"/>
  <c r="F95"/>
  <c r="N79" i="20"/>
  <c r="M79" i="19"/>
  <c r="M79" i="20"/>
  <c r="L79" i="19"/>
  <c r="L79" i="20"/>
  <c r="K79" i="19"/>
  <c r="K79" i="20"/>
  <c r="J79" i="19"/>
  <c r="J79" i="20"/>
  <c r="I79"/>
  <c r="G79"/>
  <c r="F79"/>
  <c r="E79"/>
  <c r="D79"/>
  <c r="C79"/>
  <c r="B79"/>
  <c r="N98" i="17"/>
  <c r="AC98"/>
  <c r="AA98" i="16"/>
  <c r="Z98"/>
  <c r="Y98"/>
  <c r="C98" i="30"/>
  <c r="B98"/>
  <c r="U100" i="12"/>
  <c r="T100"/>
  <c r="S100"/>
  <c r="R100"/>
  <c r="Q100"/>
  <c r="P100"/>
  <c r="M100" i="9"/>
  <c r="N100" i="12"/>
  <c r="L100" i="9"/>
  <c r="M100" i="12"/>
  <c r="K100" i="9"/>
  <c r="L100" i="12"/>
  <c r="J100" i="9"/>
  <c r="K100" i="12"/>
  <c r="I100" i="9"/>
  <c r="J100" i="12"/>
  <c r="I100"/>
  <c r="G100"/>
  <c r="F100"/>
  <c r="E100"/>
  <c r="D100"/>
  <c r="C100"/>
  <c r="B100"/>
  <c r="G98" i="27"/>
  <c r="F98"/>
  <c r="E98"/>
  <c r="D98"/>
  <c r="C98"/>
  <c r="B98"/>
  <c r="C94" i="24"/>
  <c r="B94"/>
  <c r="D100" i="7"/>
  <c r="D76" i="46"/>
  <c r="C76"/>
  <c r="B76"/>
  <c r="B76" i="44"/>
  <c r="O79" i="19"/>
  <c r="C93" i="24"/>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B93"/>
  <c r="B92"/>
  <c r="B89"/>
  <c r="B88"/>
  <c r="B87"/>
  <c r="B86"/>
  <c r="B85"/>
  <c r="B84"/>
  <c r="B83"/>
  <c r="B82"/>
  <c r="B81"/>
  <c r="B80"/>
  <c r="B79"/>
  <c r="B78"/>
  <c r="B77"/>
  <c r="B76"/>
  <c r="B75"/>
  <c r="B74"/>
  <c r="B73"/>
  <c r="B72"/>
  <c r="B71"/>
  <c r="B70"/>
  <c r="B69"/>
  <c r="B68"/>
  <c r="B67"/>
  <c r="B66"/>
  <c r="B65"/>
  <c r="B64"/>
  <c r="B63"/>
  <c r="B62"/>
  <c r="B61"/>
  <c r="B60"/>
  <c r="B59"/>
  <c r="B58"/>
  <c r="B57"/>
  <c r="B56"/>
  <c r="B55"/>
  <c r="B54"/>
  <c r="B53"/>
  <c r="B52"/>
  <c r="B51"/>
  <c r="B50"/>
  <c r="B49"/>
  <c r="B48"/>
  <c r="B47"/>
  <c r="B46"/>
  <c r="B45"/>
  <c r="B44"/>
  <c r="B43"/>
  <c r="B42"/>
  <c r="B41"/>
  <c r="B40"/>
  <c r="B39"/>
  <c r="B38"/>
  <c r="B37"/>
  <c r="B36"/>
  <c r="B35"/>
  <c r="B34"/>
  <c r="B33"/>
  <c r="B32"/>
  <c r="B31"/>
  <c r="B30"/>
  <c r="B29"/>
  <c r="B28"/>
  <c r="B27"/>
  <c r="B26"/>
  <c r="B25"/>
  <c r="B24"/>
  <c r="B23"/>
  <c r="B22"/>
  <c r="B21"/>
  <c r="B20"/>
  <c r="B19"/>
  <c r="B18"/>
  <c r="B17"/>
  <c r="B16"/>
  <c r="B15"/>
  <c r="B14"/>
  <c r="B13"/>
  <c r="B12"/>
  <c r="B11"/>
  <c r="B10"/>
  <c r="B9"/>
  <c r="B8"/>
  <c r="B7"/>
  <c r="B6"/>
  <c r="B5"/>
  <c r="B4"/>
  <c r="B91"/>
  <c r="B90"/>
  <c r="H42" i="21"/>
  <c r="F40" i="50"/>
  <c r="G42" i="21"/>
  <c r="E40" i="50"/>
  <c r="F42" i="21"/>
  <c r="D40" i="50"/>
  <c r="E42" i="21"/>
  <c r="C40" i="50"/>
  <c r="C6" i="21"/>
  <c r="B4" i="50"/>
  <c r="E6" i="21"/>
  <c r="C4" i="50"/>
  <c r="F6" i="21"/>
  <c r="D4" i="50"/>
  <c r="G6" i="21"/>
  <c r="E4" i="50"/>
  <c r="H6" i="21"/>
  <c r="F4" i="50"/>
  <c r="I6" i="21"/>
  <c r="G4" i="50"/>
  <c r="C7" i="21"/>
  <c r="B5" i="50"/>
  <c r="E7" i="21"/>
  <c r="C5" i="50"/>
  <c r="F7" i="21"/>
  <c r="D5" i="50"/>
  <c r="G7" i="21"/>
  <c r="E5" i="50"/>
  <c r="H7" i="21"/>
  <c r="F5" i="50"/>
  <c r="I7" i="21"/>
  <c r="G5" i="50"/>
  <c r="C8" i="21"/>
  <c r="B6" i="50"/>
  <c r="E8" i="21"/>
  <c r="C6" i="50"/>
  <c r="F8" i="21"/>
  <c r="D6" i="50"/>
  <c r="G8" i="21"/>
  <c r="E6" i="50"/>
  <c r="H8" i="21"/>
  <c r="F6" i="50"/>
  <c r="I8" i="21"/>
  <c r="G6" i="50"/>
  <c r="C9" i="21"/>
  <c r="B7" i="50"/>
  <c r="E9" i="21"/>
  <c r="C7" i="50"/>
  <c r="F9" i="21"/>
  <c r="D7" i="50"/>
  <c r="G9" i="21"/>
  <c r="E7" i="50"/>
  <c r="H9" i="21"/>
  <c r="F7" i="50"/>
  <c r="I9" i="21"/>
  <c r="G7" i="50"/>
  <c r="C10" i="21"/>
  <c r="B8" i="50"/>
  <c r="E10" i="21"/>
  <c r="C8" i="50"/>
  <c r="F10" i="21"/>
  <c r="D8" i="50"/>
  <c r="G10" i="21"/>
  <c r="E8" i="50"/>
  <c r="H10" i="21"/>
  <c r="F8" i="50"/>
  <c r="I10" i="21"/>
  <c r="G8" i="50"/>
  <c r="C11" i="21"/>
  <c r="B9" i="50"/>
  <c r="E11" i="21"/>
  <c r="C9" i="50"/>
  <c r="F11" i="21"/>
  <c r="D9" i="50"/>
  <c r="G11" i="21"/>
  <c r="E9" i="50"/>
  <c r="H11" i="21"/>
  <c r="F9" i="50"/>
  <c r="I11" i="21"/>
  <c r="G9" i="50"/>
  <c r="C12" i="21"/>
  <c r="B10" i="50"/>
  <c r="E12" i="21"/>
  <c r="C10" i="50"/>
  <c r="F12" i="21"/>
  <c r="D10" i="50"/>
  <c r="G12" i="21"/>
  <c r="E10" i="50"/>
  <c r="H12" i="21"/>
  <c r="F10" i="50"/>
  <c r="I12" i="21"/>
  <c r="G10" i="50"/>
  <c r="C13" i="21"/>
  <c r="B11" i="50"/>
  <c r="E13" i="21"/>
  <c r="C11" i="50"/>
  <c r="F13" i="21"/>
  <c r="D11" i="50"/>
  <c r="G13" i="21"/>
  <c r="E11" i="50"/>
  <c r="H13" i="21"/>
  <c r="F11" i="50"/>
  <c r="I13" i="21"/>
  <c r="G11" i="50"/>
  <c r="C14" i="21"/>
  <c r="B12" i="50"/>
  <c r="E14" i="21"/>
  <c r="C12" i="50"/>
  <c r="F14" i="21"/>
  <c r="D12" i="50"/>
  <c r="G14" i="21"/>
  <c r="E12" i="50"/>
  <c r="H14" i="21"/>
  <c r="F12" i="50"/>
  <c r="I14" i="21"/>
  <c r="G12" i="50"/>
  <c r="C15" i="21"/>
  <c r="B13" i="50"/>
  <c r="E15" i="21"/>
  <c r="C13" i="50"/>
  <c r="F15" i="21"/>
  <c r="D13" i="50"/>
  <c r="G15" i="21"/>
  <c r="E13" i="50"/>
  <c r="H15" i="21"/>
  <c r="F13" i="50"/>
  <c r="I15" i="21"/>
  <c r="G13" i="50"/>
  <c r="C16" i="21"/>
  <c r="B14" i="50"/>
  <c r="E16" i="21"/>
  <c r="C14" i="50"/>
  <c r="F16" i="21"/>
  <c r="D14" i="50"/>
  <c r="G16" i="21"/>
  <c r="E14" i="50"/>
  <c r="H16" i="21"/>
  <c r="F14" i="50"/>
  <c r="I16" i="21"/>
  <c r="G14" i="50"/>
  <c r="C17" i="21"/>
  <c r="B15" i="50"/>
  <c r="E17" i="21"/>
  <c r="C15" i="50"/>
  <c r="F17" i="21"/>
  <c r="D15" i="50"/>
  <c r="G17" i="21"/>
  <c r="E15" i="50"/>
  <c r="H17" i="21"/>
  <c r="F15" i="50"/>
  <c r="I17" i="21"/>
  <c r="G15" i="50"/>
  <c r="C18" i="21"/>
  <c r="B16" i="50"/>
  <c r="E18" i="21"/>
  <c r="C16" i="50"/>
  <c r="F18" i="21"/>
  <c r="D16" i="50"/>
  <c r="G18" i="21"/>
  <c r="E16" i="50"/>
  <c r="H18" i="21"/>
  <c r="F16" i="50"/>
  <c r="I18" i="21"/>
  <c r="G16" i="50"/>
  <c r="C19" i="21"/>
  <c r="B17" i="50"/>
  <c r="E19" i="21"/>
  <c r="C17" i="50"/>
  <c r="F19" i="21"/>
  <c r="D17" i="50"/>
  <c r="G19" i="21"/>
  <c r="E17" i="50"/>
  <c r="H19" i="21"/>
  <c r="F17" i="50"/>
  <c r="I19" i="21"/>
  <c r="G17" i="50"/>
  <c r="C20" i="21"/>
  <c r="B18" i="50"/>
  <c r="E20" i="21"/>
  <c r="C18" i="50"/>
  <c r="F20" i="21"/>
  <c r="D18" i="50"/>
  <c r="G20" i="21"/>
  <c r="E18" i="50"/>
  <c r="H20" i="21"/>
  <c r="F18" i="50"/>
  <c r="I20" i="21"/>
  <c r="G18" i="50"/>
  <c r="C21" i="21"/>
  <c r="B19" i="50"/>
  <c r="E21" i="21"/>
  <c r="C19" i="50"/>
  <c r="F21" i="21"/>
  <c r="D19" i="50"/>
  <c r="G21" i="21"/>
  <c r="E19" i="50"/>
  <c r="H21" i="21"/>
  <c r="F19" i="50"/>
  <c r="I21" i="21"/>
  <c r="G19" i="50"/>
  <c r="C22" i="21"/>
  <c r="B20" i="50"/>
  <c r="E22" i="21"/>
  <c r="C20" i="50"/>
  <c r="F22" i="21"/>
  <c r="D20" i="50"/>
  <c r="G22" i="21"/>
  <c r="E20" i="50"/>
  <c r="H22" i="21"/>
  <c r="F20" i="50"/>
  <c r="I22" i="21"/>
  <c r="G20" i="50"/>
  <c r="C23" i="21"/>
  <c r="B21" i="50"/>
  <c r="E23" i="21"/>
  <c r="C21" i="50"/>
  <c r="F23" i="21"/>
  <c r="D21" i="50"/>
  <c r="G23" i="21"/>
  <c r="E21" i="50"/>
  <c r="H23" i="21"/>
  <c r="F21" i="50"/>
  <c r="I23" i="21"/>
  <c r="G21" i="50"/>
  <c r="C24" i="21"/>
  <c r="B22" i="50"/>
  <c r="E24" i="21"/>
  <c r="C22" i="50"/>
  <c r="F24" i="21"/>
  <c r="D22" i="50"/>
  <c r="G24" i="21"/>
  <c r="E22" i="50"/>
  <c r="H24" i="21"/>
  <c r="F22" i="50"/>
  <c r="I24" i="21"/>
  <c r="G22" i="50"/>
  <c r="C25" i="21"/>
  <c r="B23" i="50"/>
  <c r="E25" i="21"/>
  <c r="C23" i="50"/>
  <c r="F25" i="21"/>
  <c r="D23" i="50"/>
  <c r="G25" i="21"/>
  <c r="E23" i="50"/>
  <c r="H25" i="21"/>
  <c r="F23" i="50"/>
  <c r="I25" i="21"/>
  <c r="G23" i="50"/>
  <c r="C26" i="21"/>
  <c r="B24" i="50"/>
  <c r="E26" i="21"/>
  <c r="C24" i="50"/>
  <c r="F26" i="21"/>
  <c r="D24" i="50"/>
  <c r="G26" i="21"/>
  <c r="E24" i="50"/>
  <c r="H26" i="21"/>
  <c r="F24" i="50"/>
  <c r="I26" i="21"/>
  <c r="G24" i="50"/>
  <c r="C27" i="21"/>
  <c r="B25" i="50"/>
  <c r="E27" i="21"/>
  <c r="C25" i="50"/>
  <c r="F27" i="21"/>
  <c r="D25" i="50"/>
  <c r="G27" i="21"/>
  <c r="E25" i="50"/>
  <c r="H27" i="21"/>
  <c r="F25" i="50"/>
  <c r="I27" i="21"/>
  <c r="G25" i="50"/>
  <c r="C28" i="21"/>
  <c r="B26" i="50"/>
  <c r="E28" i="21"/>
  <c r="C26" i="50"/>
  <c r="F28" i="21"/>
  <c r="D26" i="50"/>
  <c r="G28" i="21"/>
  <c r="E26" i="50"/>
  <c r="H28" i="21"/>
  <c r="F26" i="50"/>
  <c r="I28" i="21"/>
  <c r="G26" i="50"/>
  <c r="C29" i="21"/>
  <c r="B27" i="50"/>
  <c r="E29" i="21"/>
  <c r="C27" i="50"/>
  <c r="F29" i="21"/>
  <c r="D27" i="50"/>
  <c r="G29" i="21"/>
  <c r="E27" i="50"/>
  <c r="H29" i="21"/>
  <c r="F27" i="50"/>
  <c r="I29" i="21"/>
  <c r="G27" i="50"/>
  <c r="C30" i="21"/>
  <c r="B28" i="50"/>
  <c r="E30" i="21"/>
  <c r="C28" i="50"/>
  <c r="F30" i="21"/>
  <c r="D28" i="50"/>
  <c r="G30" i="21"/>
  <c r="E28" i="50"/>
  <c r="H30" i="21"/>
  <c r="F28" i="50"/>
  <c r="I30" i="21"/>
  <c r="G28" i="50"/>
  <c r="C31" i="21"/>
  <c r="B29" i="50"/>
  <c r="E31" i="21"/>
  <c r="C29" i="50"/>
  <c r="F31" i="21"/>
  <c r="D29" i="50"/>
  <c r="G31" i="21"/>
  <c r="E29" i="50"/>
  <c r="H31" i="21"/>
  <c r="F29" i="50"/>
  <c r="I31" i="21"/>
  <c r="G29" i="50"/>
  <c r="C32" i="21"/>
  <c r="B30" i="50"/>
  <c r="E32" i="21"/>
  <c r="C30" i="50"/>
  <c r="F32" i="21"/>
  <c r="D30" i="50"/>
  <c r="G32" i="21"/>
  <c r="E30" i="50"/>
  <c r="H32" i="21"/>
  <c r="F30" i="50"/>
  <c r="I32" i="21"/>
  <c r="G30" i="50"/>
  <c r="C33" i="21"/>
  <c r="B31" i="50"/>
  <c r="E33" i="21"/>
  <c r="C31" i="50"/>
  <c r="F33" i="21"/>
  <c r="D31" i="50"/>
  <c r="G33" i="21"/>
  <c r="E31" i="50"/>
  <c r="H33" i="21"/>
  <c r="F31" i="50"/>
  <c r="I33" i="21"/>
  <c r="G31" i="50"/>
  <c r="C34" i="21"/>
  <c r="B32" i="50"/>
  <c r="E34" i="21"/>
  <c r="C32" i="50"/>
  <c r="F34" i="21"/>
  <c r="D32" i="50"/>
  <c r="G34" i="21"/>
  <c r="E32" i="50"/>
  <c r="H34" i="21"/>
  <c r="F32" i="50"/>
  <c r="I34" i="21"/>
  <c r="G32" i="50"/>
  <c r="C35" i="21"/>
  <c r="B33" i="50"/>
  <c r="E35" i="21"/>
  <c r="C33" i="50"/>
  <c r="F35" i="21"/>
  <c r="D33" i="50"/>
  <c r="G35" i="21"/>
  <c r="E33" i="50"/>
  <c r="H35" i="21"/>
  <c r="F33" i="50"/>
  <c r="I35" i="21"/>
  <c r="G33" i="50"/>
  <c r="C36" i="21"/>
  <c r="B34" i="50"/>
  <c r="E36" i="21"/>
  <c r="C34" i="50"/>
  <c r="F36" i="21"/>
  <c r="D34" i="50"/>
  <c r="G36" i="21"/>
  <c r="E34" i="50"/>
  <c r="H36" i="21"/>
  <c r="F34" i="50"/>
  <c r="C37" i="21"/>
  <c r="B35" i="50"/>
  <c r="E37" i="21"/>
  <c r="C35" i="50"/>
  <c r="F37" i="21"/>
  <c r="D35" i="50"/>
  <c r="G37" i="21"/>
  <c r="E35" i="50"/>
  <c r="H37" i="21"/>
  <c r="F35" i="50"/>
  <c r="C38" i="21"/>
  <c r="B36" i="50"/>
  <c r="E38" i="21"/>
  <c r="C36" i="50"/>
  <c r="F38" i="21"/>
  <c r="D36" i="50"/>
  <c r="G38" i="21"/>
  <c r="E36" i="50"/>
  <c r="H38" i="21"/>
  <c r="F36" i="50"/>
  <c r="C39" i="21"/>
  <c r="B37" i="50"/>
  <c r="E39" i="21"/>
  <c r="C37" i="50"/>
  <c r="F39" i="21"/>
  <c r="D37" i="50"/>
  <c r="G39" i="21"/>
  <c r="E37" i="50"/>
  <c r="H39" i="21"/>
  <c r="F37" i="50"/>
  <c r="C40" i="21"/>
  <c r="B38" i="50"/>
  <c r="E40" i="21"/>
  <c r="C38" i="50"/>
  <c r="F40" i="21"/>
  <c r="D38" i="50"/>
  <c r="G40" i="21"/>
  <c r="E38" i="50"/>
  <c r="H40" i="21"/>
  <c r="F38" i="50"/>
  <c r="C41" i="21"/>
  <c r="B39" i="50"/>
  <c r="E41" i="21"/>
  <c r="C39" i="50"/>
  <c r="F41" i="21"/>
  <c r="D39" i="50"/>
  <c r="G41" i="21"/>
  <c r="E39" i="50"/>
  <c r="H41" i="21"/>
  <c r="F39" i="50"/>
  <c r="B96" i="52"/>
  <c r="B95"/>
  <c r="B94"/>
  <c r="B93"/>
  <c r="B92"/>
  <c r="B91"/>
  <c r="B90"/>
  <c r="C97"/>
  <c r="C96"/>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95"/>
  <c r="G97" i="27"/>
  <c r="G96"/>
  <c r="G95"/>
  <c r="G94"/>
  <c r="G93"/>
  <c r="G92"/>
  <c r="G91"/>
  <c r="G90"/>
  <c r="G89"/>
  <c r="G88"/>
  <c r="G87"/>
  <c r="G86"/>
  <c r="G85"/>
  <c r="F85"/>
  <c r="E85"/>
  <c r="G84"/>
  <c r="F84"/>
  <c r="E84"/>
  <c r="G83"/>
  <c r="F83"/>
  <c r="E83"/>
  <c r="G82"/>
  <c r="F82"/>
  <c r="E82"/>
  <c r="G81"/>
  <c r="F81"/>
  <c r="E81"/>
  <c r="G80"/>
  <c r="F80"/>
  <c r="E80"/>
  <c r="G79"/>
  <c r="F79"/>
  <c r="E79"/>
  <c r="G78"/>
  <c r="F78"/>
  <c r="E78"/>
  <c r="G77"/>
  <c r="F77"/>
  <c r="E77"/>
  <c r="G76"/>
  <c r="F76"/>
  <c r="E76"/>
  <c r="G75"/>
  <c r="F75"/>
  <c r="E75"/>
  <c r="G74"/>
  <c r="F74"/>
  <c r="E74"/>
  <c r="G73"/>
  <c r="F73"/>
  <c r="E73"/>
  <c r="G72"/>
  <c r="F72"/>
  <c r="E72"/>
  <c r="G71"/>
  <c r="F71"/>
  <c r="E71"/>
  <c r="G70"/>
  <c r="F70"/>
  <c r="E70"/>
  <c r="G69"/>
  <c r="F69"/>
  <c r="E69"/>
  <c r="G68"/>
  <c r="F68"/>
  <c r="E68"/>
  <c r="G67"/>
  <c r="F67"/>
  <c r="E67"/>
  <c r="G66"/>
  <c r="F66"/>
  <c r="E66"/>
  <c r="G65"/>
  <c r="F65"/>
  <c r="E65"/>
  <c r="G64"/>
  <c r="F64"/>
  <c r="E64"/>
  <c r="G63"/>
  <c r="F63"/>
  <c r="E63"/>
  <c r="G62"/>
  <c r="F62"/>
  <c r="E62"/>
  <c r="G61"/>
  <c r="F61"/>
  <c r="E61"/>
  <c r="G60"/>
  <c r="F60"/>
  <c r="E60"/>
  <c r="G59"/>
  <c r="F59"/>
  <c r="E59"/>
  <c r="G58"/>
  <c r="F58"/>
  <c r="E58"/>
  <c r="G57"/>
  <c r="F57"/>
  <c r="E57"/>
  <c r="G56"/>
  <c r="F56"/>
  <c r="E56"/>
  <c r="G55"/>
  <c r="F55"/>
  <c r="E55"/>
  <c r="G54"/>
  <c r="F54"/>
  <c r="E54"/>
  <c r="G53"/>
  <c r="F53"/>
  <c r="E53"/>
  <c r="G52"/>
  <c r="F52"/>
  <c r="E52"/>
  <c r="G51"/>
  <c r="F51"/>
  <c r="E51"/>
  <c r="G50"/>
  <c r="F50"/>
  <c r="E50"/>
  <c r="G49"/>
  <c r="F49"/>
  <c r="E49"/>
  <c r="G48"/>
  <c r="F48"/>
  <c r="E48"/>
  <c r="G47"/>
  <c r="F47"/>
  <c r="E47"/>
  <c r="G46"/>
  <c r="F46"/>
  <c r="E46"/>
  <c r="G45"/>
  <c r="F45"/>
  <c r="E45"/>
  <c r="G44"/>
  <c r="F44"/>
  <c r="E44"/>
  <c r="G43"/>
  <c r="F43"/>
  <c r="E43"/>
  <c r="G42"/>
  <c r="F42"/>
  <c r="E42"/>
  <c r="G41"/>
  <c r="F41"/>
  <c r="E41"/>
  <c r="G40"/>
  <c r="F40"/>
  <c r="E40"/>
  <c r="G39"/>
  <c r="F39"/>
  <c r="E39"/>
  <c r="G38"/>
  <c r="F38"/>
  <c r="E38"/>
  <c r="G37"/>
  <c r="F37"/>
  <c r="E37"/>
  <c r="G36"/>
  <c r="F36"/>
  <c r="E36"/>
  <c r="G35"/>
  <c r="F35"/>
  <c r="E35"/>
  <c r="G34"/>
  <c r="F34"/>
  <c r="E34"/>
  <c r="G33"/>
  <c r="F33"/>
  <c r="E33"/>
  <c r="G32"/>
  <c r="F32"/>
  <c r="E32"/>
  <c r="G31"/>
  <c r="F31"/>
  <c r="E31"/>
  <c r="G30"/>
  <c r="F30"/>
  <c r="E30"/>
  <c r="G29"/>
  <c r="F29"/>
  <c r="E29"/>
  <c r="G28"/>
  <c r="F28"/>
  <c r="E28"/>
  <c r="G27"/>
  <c r="F27"/>
  <c r="E27"/>
  <c r="G26"/>
  <c r="F26"/>
  <c r="E26"/>
  <c r="G25"/>
  <c r="F25"/>
  <c r="E25"/>
  <c r="G24"/>
  <c r="F24"/>
  <c r="E24"/>
  <c r="G23"/>
  <c r="F23"/>
  <c r="E23"/>
  <c r="G22"/>
  <c r="F22"/>
  <c r="E22"/>
  <c r="G21"/>
  <c r="F21"/>
  <c r="E21"/>
  <c r="G20"/>
  <c r="F20"/>
  <c r="E20"/>
  <c r="G19"/>
  <c r="F19"/>
  <c r="E19"/>
  <c r="G18"/>
  <c r="F18"/>
  <c r="E18"/>
  <c r="G17"/>
  <c r="F17"/>
  <c r="E17"/>
  <c r="G16"/>
  <c r="F16"/>
  <c r="E16"/>
  <c r="G15"/>
  <c r="F15"/>
  <c r="E15"/>
  <c r="G14"/>
  <c r="F14"/>
  <c r="E14"/>
  <c r="G13"/>
  <c r="F13"/>
  <c r="E13"/>
  <c r="G12"/>
  <c r="F12"/>
  <c r="E12"/>
  <c r="G11"/>
  <c r="F11"/>
  <c r="E11"/>
  <c r="G10"/>
  <c r="F10"/>
  <c r="E10"/>
  <c r="G9"/>
  <c r="F9"/>
  <c r="E9"/>
  <c r="G7"/>
  <c r="G6"/>
  <c r="G5"/>
  <c r="G4"/>
  <c r="G8"/>
  <c r="F8"/>
  <c r="E8"/>
  <c r="D97"/>
  <c r="D96"/>
  <c r="D92"/>
  <c r="D91"/>
  <c r="D90"/>
  <c r="D89"/>
  <c r="D88"/>
  <c r="D87"/>
  <c r="D86"/>
  <c r="D85"/>
  <c r="C85"/>
  <c r="B85"/>
  <c r="D84"/>
  <c r="C84"/>
  <c r="B84"/>
  <c r="D83"/>
  <c r="C83"/>
  <c r="B83"/>
  <c r="D82"/>
  <c r="C82"/>
  <c r="B82"/>
  <c r="D81"/>
  <c r="C81"/>
  <c r="B81"/>
  <c r="D80"/>
  <c r="C80"/>
  <c r="B80"/>
  <c r="D79"/>
  <c r="C79"/>
  <c r="B79"/>
  <c r="D78"/>
  <c r="C78"/>
  <c r="B78"/>
  <c r="D77"/>
  <c r="C77"/>
  <c r="B77"/>
  <c r="D76"/>
  <c r="C76"/>
  <c r="B76"/>
  <c r="D75"/>
  <c r="C75"/>
  <c r="B75"/>
  <c r="D74"/>
  <c r="C74"/>
  <c r="B74"/>
  <c r="D73"/>
  <c r="C73"/>
  <c r="B73"/>
  <c r="D72"/>
  <c r="C72"/>
  <c r="B72"/>
  <c r="D71"/>
  <c r="C71"/>
  <c r="B71"/>
  <c r="D70"/>
  <c r="C70"/>
  <c r="B70"/>
  <c r="D69"/>
  <c r="C69"/>
  <c r="B69"/>
  <c r="D68"/>
  <c r="C68"/>
  <c r="B68"/>
  <c r="D67"/>
  <c r="C67"/>
  <c r="B67"/>
  <c r="D66"/>
  <c r="C66"/>
  <c r="B66"/>
  <c r="D65"/>
  <c r="C65"/>
  <c r="B65"/>
  <c r="D64"/>
  <c r="C64"/>
  <c r="B64"/>
  <c r="D63"/>
  <c r="C63"/>
  <c r="B63"/>
  <c r="D62"/>
  <c r="C62"/>
  <c r="B62"/>
  <c r="D61"/>
  <c r="C61"/>
  <c r="B61"/>
  <c r="D60"/>
  <c r="C60"/>
  <c r="B60"/>
  <c r="D59"/>
  <c r="C59"/>
  <c r="B59"/>
  <c r="D58"/>
  <c r="C58"/>
  <c r="B58"/>
  <c r="D57"/>
  <c r="C57"/>
  <c r="B57"/>
  <c r="D56"/>
  <c r="C56"/>
  <c r="B56"/>
  <c r="D55"/>
  <c r="C55"/>
  <c r="B55"/>
  <c r="D54"/>
  <c r="C54"/>
  <c r="B54"/>
  <c r="D53"/>
  <c r="C53"/>
  <c r="B53"/>
  <c r="D52"/>
  <c r="C52"/>
  <c r="B52"/>
  <c r="D51"/>
  <c r="C51"/>
  <c r="B51"/>
  <c r="D50"/>
  <c r="C50"/>
  <c r="B50"/>
  <c r="D49"/>
  <c r="C49"/>
  <c r="B49"/>
  <c r="D48"/>
  <c r="C48"/>
  <c r="B48"/>
  <c r="D47"/>
  <c r="C47"/>
  <c r="B47"/>
  <c r="D46"/>
  <c r="C46"/>
  <c r="B46"/>
  <c r="D45"/>
  <c r="C45"/>
  <c r="B45"/>
  <c r="D44"/>
  <c r="C44"/>
  <c r="B44"/>
  <c r="D43"/>
  <c r="C43"/>
  <c r="B43"/>
  <c r="D42"/>
  <c r="C42"/>
  <c r="B42"/>
  <c r="D41"/>
  <c r="C41"/>
  <c r="B41"/>
  <c r="D40"/>
  <c r="C40"/>
  <c r="B40"/>
  <c r="D39"/>
  <c r="C39"/>
  <c r="B39"/>
  <c r="D38"/>
  <c r="C38"/>
  <c r="B38"/>
  <c r="D37"/>
  <c r="C37"/>
  <c r="B37"/>
  <c r="D36"/>
  <c r="C36"/>
  <c r="B36"/>
  <c r="D35"/>
  <c r="C35"/>
  <c r="B35"/>
  <c r="D34"/>
  <c r="C34"/>
  <c r="B34"/>
  <c r="D33"/>
  <c r="C33"/>
  <c r="B33"/>
  <c r="D32"/>
  <c r="C32"/>
  <c r="B32"/>
  <c r="D31"/>
  <c r="C31"/>
  <c r="B31"/>
  <c r="D30"/>
  <c r="C30"/>
  <c r="B30"/>
  <c r="D29"/>
  <c r="C29"/>
  <c r="B29"/>
  <c r="D28"/>
  <c r="C28"/>
  <c r="B28"/>
  <c r="D27"/>
  <c r="C27"/>
  <c r="B27"/>
  <c r="D26"/>
  <c r="C26"/>
  <c r="B26"/>
  <c r="D25"/>
  <c r="C25"/>
  <c r="B25"/>
  <c r="D24"/>
  <c r="C24"/>
  <c r="B24"/>
  <c r="D23"/>
  <c r="C23"/>
  <c r="B23"/>
  <c r="D22"/>
  <c r="C22"/>
  <c r="B22"/>
  <c r="D21"/>
  <c r="C21"/>
  <c r="B21"/>
  <c r="D20"/>
  <c r="C20"/>
  <c r="B20"/>
  <c r="D19"/>
  <c r="C19"/>
  <c r="B19"/>
  <c r="D18"/>
  <c r="C18"/>
  <c r="B18"/>
  <c r="D17"/>
  <c r="C17"/>
  <c r="B17"/>
  <c r="D16"/>
  <c r="C16"/>
  <c r="B16"/>
  <c r="D15"/>
  <c r="C15"/>
  <c r="B15"/>
  <c r="D14"/>
  <c r="C14"/>
  <c r="B14"/>
  <c r="D13"/>
  <c r="C13"/>
  <c r="B13"/>
  <c r="D12"/>
  <c r="C12"/>
  <c r="B12"/>
  <c r="D11"/>
  <c r="C11"/>
  <c r="B11"/>
  <c r="D10"/>
  <c r="C10"/>
  <c r="B10"/>
  <c r="D9"/>
  <c r="C9"/>
  <c r="B9"/>
  <c r="D8"/>
  <c r="C8"/>
  <c r="B8"/>
  <c r="D7"/>
  <c r="D6"/>
  <c r="D5"/>
  <c r="D4"/>
  <c r="D95"/>
  <c r="D94"/>
  <c r="D93"/>
  <c r="F96"/>
  <c r="E96"/>
  <c r="F95"/>
  <c r="E95"/>
  <c r="F94"/>
  <c r="E94"/>
  <c r="F93"/>
  <c r="E93"/>
  <c r="F92"/>
  <c r="E92"/>
  <c r="F91"/>
  <c r="E91"/>
  <c r="F90"/>
  <c r="E90"/>
  <c r="F89"/>
  <c r="E89"/>
  <c r="F88"/>
  <c r="E88"/>
  <c r="F87"/>
  <c r="E87"/>
  <c r="F86"/>
  <c r="E86"/>
  <c r="C92"/>
  <c r="B92"/>
  <c r="C91"/>
  <c r="B91"/>
  <c r="C90"/>
  <c r="B90"/>
  <c r="C89"/>
  <c r="B89"/>
  <c r="C88"/>
  <c r="B88"/>
  <c r="C87"/>
  <c r="B87"/>
  <c r="C86"/>
  <c r="B86"/>
  <c r="C94"/>
  <c r="B94"/>
  <c r="B93"/>
  <c r="C93"/>
  <c r="C95"/>
  <c r="B95"/>
  <c r="C96"/>
  <c r="B96"/>
  <c r="B97"/>
  <c r="C97"/>
  <c r="F97"/>
  <c r="E97"/>
  <c r="C97" i="30"/>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B97"/>
  <c r="B96"/>
  <c r="B94"/>
  <c r="B93"/>
  <c r="B92"/>
  <c r="B91"/>
  <c r="B90"/>
  <c r="B89"/>
  <c r="B88"/>
  <c r="B87"/>
  <c r="B86"/>
  <c r="B85"/>
  <c r="B84"/>
  <c r="B83"/>
  <c r="B82"/>
  <c r="B81"/>
  <c r="B80"/>
  <c r="B79"/>
  <c r="B78"/>
  <c r="B77"/>
  <c r="B76"/>
  <c r="B75"/>
  <c r="B74"/>
  <c r="B73"/>
  <c r="B72"/>
  <c r="B71"/>
  <c r="B70"/>
  <c r="B69"/>
  <c r="B68"/>
  <c r="B67"/>
  <c r="B66"/>
  <c r="B65"/>
  <c r="B64"/>
  <c r="B63"/>
  <c r="B62"/>
  <c r="B61"/>
  <c r="B60"/>
  <c r="B59"/>
  <c r="B58"/>
  <c r="B57"/>
  <c r="B56"/>
  <c r="B55"/>
  <c r="B54"/>
  <c r="B53"/>
  <c r="B52"/>
  <c r="B51"/>
  <c r="B50"/>
  <c r="B49"/>
  <c r="B48"/>
  <c r="B47"/>
  <c r="B46"/>
  <c r="B45"/>
  <c r="B44"/>
  <c r="B43"/>
  <c r="B42"/>
  <c r="B41"/>
  <c r="B40"/>
  <c r="B39"/>
  <c r="B38"/>
  <c r="B37"/>
  <c r="B36"/>
  <c r="B35"/>
  <c r="B34"/>
  <c r="B33"/>
  <c r="B32"/>
  <c r="B31"/>
  <c r="B30"/>
  <c r="B29"/>
  <c r="B28"/>
  <c r="B27"/>
  <c r="B26"/>
  <c r="B25"/>
  <c r="B24"/>
  <c r="B23"/>
  <c r="B22"/>
  <c r="B21"/>
  <c r="B20"/>
  <c r="B19"/>
  <c r="B18"/>
  <c r="B17"/>
  <c r="B16"/>
  <c r="B15"/>
  <c r="B14"/>
  <c r="B13"/>
  <c r="B12"/>
  <c r="B11"/>
  <c r="B10"/>
  <c r="B9"/>
  <c r="B8"/>
  <c r="B7"/>
  <c r="B6"/>
  <c r="B5"/>
  <c r="B4"/>
  <c r="B95"/>
  <c r="C29" i="32"/>
  <c r="C28"/>
  <c r="C27"/>
  <c r="C26"/>
  <c r="C25"/>
  <c r="C24"/>
  <c r="B20"/>
  <c r="D20"/>
  <c r="D19"/>
  <c r="D18"/>
  <c r="B19"/>
  <c r="B18"/>
  <c r="C20"/>
  <c r="C19"/>
  <c r="C18"/>
  <c r="D17"/>
  <c r="B17"/>
  <c r="D16"/>
  <c r="B16"/>
  <c r="D15"/>
  <c r="B15"/>
  <c r="C17"/>
  <c r="C16"/>
  <c r="C15"/>
  <c r="G6" i="34"/>
  <c r="C95"/>
  <c r="D95"/>
  <c r="E95"/>
  <c r="F95"/>
  <c r="G95"/>
  <c r="C93"/>
  <c r="F93"/>
  <c r="E93"/>
  <c r="D93"/>
  <c r="C92"/>
  <c r="F92"/>
  <c r="E92"/>
  <c r="D92"/>
  <c r="C91"/>
  <c r="F91"/>
  <c r="E91"/>
  <c r="D91"/>
  <c r="C90"/>
  <c r="F90"/>
  <c r="E90"/>
  <c r="D90"/>
  <c r="C89"/>
  <c r="F89"/>
  <c r="E89"/>
  <c r="D89"/>
  <c r="C88"/>
  <c r="F88"/>
  <c r="E88"/>
  <c r="D88"/>
  <c r="C87"/>
  <c r="F87"/>
  <c r="E87"/>
  <c r="D87"/>
  <c r="C86"/>
  <c r="F86"/>
  <c r="E86"/>
  <c r="D86"/>
  <c r="C85"/>
  <c r="F85"/>
  <c r="E85"/>
  <c r="D85"/>
  <c r="C84"/>
  <c r="F84"/>
  <c r="E84"/>
  <c r="D84"/>
  <c r="C83"/>
  <c r="F83"/>
  <c r="E83"/>
  <c r="D83"/>
  <c r="C82"/>
  <c r="F82"/>
  <c r="E82"/>
  <c r="D82"/>
  <c r="C81"/>
  <c r="F81"/>
  <c r="E81"/>
  <c r="D81"/>
  <c r="C80"/>
  <c r="F80"/>
  <c r="E80"/>
  <c r="D80"/>
  <c r="C79"/>
  <c r="F79"/>
  <c r="E79"/>
  <c r="D79"/>
  <c r="C78"/>
  <c r="F78"/>
  <c r="E78"/>
  <c r="D78"/>
  <c r="C77"/>
  <c r="F77"/>
  <c r="E77"/>
  <c r="D77"/>
  <c r="C76"/>
  <c r="F76"/>
  <c r="E76"/>
  <c r="D76"/>
  <c r="C75"/>
  <c r="F75"/>
  <c r="E75"/>
  <c r="D75"/>
  <c r="C74"/>
  <c r="F74"/>
  <c r="E74"/>
  <c r="D74"/>
  <c r="C73"/>
  <c r="F73"/>
  <c r="E73"/>
  <c r="D73"/>
  <c r="C72"/>
  <c r="F72"/>
  <c r="E72"/>
  <c r="D72"/>
  <c r="C71"/>
  <c r="F71"/>
  <c r="E71"/>
  <c r="D71"/>
  <c r="C70"/>
  <c r="F70"/>
  <c r="E70"/>
  <c r="D70"/>
  <c r="C69"/>
  <c r="F69"/>
  <c r="E69"/>
  <c r="D69"/>
  <c r="C68"/>
  <c r="F68"/>
  <c r="E68"/>
  <c r="D68"/>
  <c r="C67"/>
  <c r="F67"/>
  <c r="E67"/>
  <c r="D67"/>
  <c r="C66"/>
  <c r="F66"/>
  <c r="E66"/>
  <c r="D66"/>
  <c r="C65"/>
  <c r="F65"/>
  <c r="E65"/>
  <c r="D65"/>
  <c r="C64"/>
  <c r="F64"/>
  <c r="E64"/>
  <c r="D64"/>
  <c r="C63"/>
  <c r="F63"/>
  <c r="E63"/>
  <c r="D63"/>
  <c r="C62"/>
  <c r="F62"/>
  <c r="E62"/>
  <c r="D62"/>
  <c r="C61"/>
  <c r="F61"/>
  <c r="E61"/>
  <c r="D61"/>
  <c r="C60"/>
  <c r="F60"/>
  <c r="E60"/>
  <c r="D60"/>
  <c r="C59"/>
  <c r="F59"/>
  <c r="E59"/>
  <c r="D59"/>
  <c r="C58"/>
  <c r="F58"/>
  <c r="E58"/>
  <c r="D58"/>
  <c r="C57"/>
  <c r="F57"/>
  <c r="E57"/>
  <c r="D57"/>
  <c r="C56"/>
  <c r="F56"/>
  <c r="E56"/>
  <c r="D56"/>
  <c r="C55"/>
  <c r="F55"/>
  <c r="E55"/>
  <c r="D55"/>
  <c r="C54"/>
  <c r="F54"/>
  <c r="E54"/>
  <c r="D54"/>
  <c r="C53"/>
  <c r="F53"/>
  <c r="E53"/>
  <c r="D53"/>
  <c r="C52"/>
  <c r="F52"/>
  <c r="E52"/>
  <c r="D52"/>
  <c r="C51"/>
  <c r="F51"/>
  <c r="E51"/>
  <c r="D51"/>
  <c r="C50"/>
  <c r="F50"/>
  <c r="E50"/>
  <c r="D50"/>
  <c r="C49"/>
  <c r="F49"/>
  <c r="E49"/>
  <c r="D49"/>
  <c r="C48"/>
  <c r="F48"/>
  <c r="E48"/>
  <c r="D48"/>
  <c r="C47"/>
  <c r="F47"/>
  <c r="E47"/>
  <c r="D47"/>
  <c r="C46"/>
  <c r="F46"/>
  <c r="E46"/>
  <c r="D46"/>
  <c r="C45"/>
  <c r="F45"/>
  <c r="E45"/>
  <c r="D45"/>
  <c r="C44"/>
  <c r="F44"/>
  <c r="E44"/>
  <c r="D44"/>
  <c r="C43"/>
  <c r="F43"/>
  <c r="E43"/>
  <c r="D43"/>
  <c r="C42"/>
  <c r="F42"/>
  <c r="E42"/>
  <c r="D42"/>
  <c r="C41"/>
  <c r="F41"/>
  <c r="E41"/>
  <c r="D41"/>
  <c r="C40"/>
  <c r="F40"/>
  <c r="E40"/>
  <c r="D40"/>
  <c r="C39"/>
  <c r="F39"/>
  <c r="E39"/>
  <c r="D39"/>
  <c r="C38"/>
  <c r="F38"/>
  <c r="E38"/>
  <c r="D38"/>
  <c r="C37"/>
  <c r="F37"/>
  <c r="E37"/>
  <c r="D37"/>
  <c r="C36"/>
  <c r="F36"/>
  <c r="E36"/>
  <c r="D36"/>
  <c r="C35"/>
  <c r="F35"/>
  <c r="E35"/>
  <c r="D35"/>
  <c r="C34"/>
  <c r="F34"/>
  <c r="E34"/>
  <c r="D34"/>
  <c r="C33"/>
  <c r="F33"/>
  <c r="E33"/>
  <c r="D33"/>
  <c r="C32"/>
  <c r="F32"/>
  <c r="E32"/>
  <c r="D32"/>
  <c r="C31"/>
  <c r="F31"/>
  <c r="E31"/>
  <c r="D31"/>
  <c r="C30"/>
  <c r="F30"/>
  <c r="E30"/>
  <c r="D30"/>
  <c r="C29"/>
  <c r="F29"/>
  <c r="E29"/>
  <c r="D29"/>
  <c r="C28"/>
  <c r="F28"/>
  <c r="E28"/>
  <c r="D28"/>
  <c r="C27"/>
  <c r="F27"/>
  <c r="E27"/>
  <c r="D27"/>
  <c r="C26"/>
  <c r="F26"/>
  <c r="E26"/>
  <c r="D26"/>
  <c r="C25"/>
  <c r="F25"/>
  <c r="E25"/>
  <c r="D25"/>
  <c r="C24"/>
  <c r="F24"/>
  <c r="E24"/>
  <c r="D24"/>
  <c r="C23"/>
  <c r="F23"/>
  <c r="E23"/>
  <c r="D23"/>
  <c r="C22"/>
  <c r="F22"/>
  <c r="E22"/>
  <c r="D22"/>
  <c r="C21"/>
  <c r="F21"/>
  <c r="E21"/>
  <c r="D21"/>
  <c r="C20"/>
  <c r="F20"/>
  <c r="E20"/>
  <c r="D20"/>
  <c r="C19"/>
  <c r="F19"/>
  <c r="E19"/>
  <c r="D19"/>
  <c r="C18"/>
  <c r="F18"/>
  <c r="E18"/>
  <c r="D18"/>
  <c r="C17"/>
  <c r="F17"/>
  <c r="E17"/>
  <c r="D17"/>
  <c r="C16"/>
  <c r="F16"/>
  <c r="E16"/>
  <c r="D16"/>
  <c r="C15"/>
  <c r="F15"/>
  <c r="E15"/>
  <c r="D15"/>
  <c r="C14"/>
  <c r="F14"/>
  <c r="E14"/>
  <c r="D14"/>
  <c r="C13"/>
  <c r="F13"/>
  <c r="E13"/>
  <c r="D13"/>
  <c r="C12"/>
  <c r="F12"/>
  <c r="E12"/>
  <c r="D12"/>
  <c r="C11"/>
  <c r="F11"/>
  <c r="E11"/>
  <c r="D11"/>
  <c r="C10"/>
  <c r="F10"/>
  <c r="E10"/>
  <c r="D10"/>
  <c r="C9"/>
  <c r="F9"/>
  <c r="E9"/>
  <c r="D9"/>
  <c r="C8"/>
  <c r="F8"/>
  <c r="E8"/>
  <c r="D8"/>
  <c r="C7"/>
  <c r="F7"/>
  <c r="E7"/>
  <c r="D7"/>
  <c r="C94"/>
  <c r="F94"/>
  <c r="E94"/>
  <c r="D94"/>
  <c r="G94"/>
  <c r="G93"/>
  <c r="G92"/>
  <c r="G91"/>
  <c r="G90"/>
  <c r="G89"/>
  <c r="G88"/>
  <c r="G87"/>
  <c r="G86"/>
  <c r="G85"/>
  <c r="G84"/>
  <c r="G83"/>
  <c r="G82"/>
  <c r="G81"/>
  <c r="G80"/>
  <c r="G79"/>
  <c r="G78"/>
  <c r="G77"/>
  <c r="G76"/>
  <c r="G75"/>
  <c r="G74"/>
  <c r="G73"/>
  <c r="G72"/>
  <c r="G71"/>
  <c r="G70"/>
  <c r="G69"/>
  <c r="G68"/>
  <c r="G67"/>
  <c r="G66"/>
  <c r="G65"/>
  <c r="G64"/>
  <c r="G63"/>
  <c r="G62"/>
  <c r="G61"/>
  <c r="G60"/>
  <c r="G59"/>
  <c r="G58"/>
  <c r="G57"/>
  <c r="G56"/>
  <c r="G55"/>
  <c r="G54"/>
  <c r="G53"/>
  <c r="G52"/>
  <c r="G51"/>
  <c r="G50"/>
  <c r="G49"/>
  <c r="G48"/>
  <c r="G47"/>
  <c r="G46"/>
  <c r="G45"/>
  <c r="G44"/>
  <c r="G43"/>
  <c r="G42"/>
  <c r="G41"/>
  <c r="G40"/>
  <c r="G39"/>
  <c r="G38"/>
  <c r="G37"/>
  <c r="G36"/>
  <c r="G35"/>
  <c r="G34"/>
  <c r="G33"/>
  <c r="G32"/>
  <c r="G31"/>
  <c r="G30"/>
  <c r="G29"/>
  <c r="G28"/>
  <c r="G27"/>
  <c r="G26"/>
  <c r="G25"/>
  <c r="G24"/>
  <c r="G23"/>
  <c r="G22"/>
  <c r="G21"/>
  <c r="G20"/>
  <c r="G19"/>
  <c r="G18"/>
  <c r="G17"/>
  <c r="G16"/>
  <c r="G15"/>
  <c r="G14"/>
  <c r="G13"/>
  <c r="G12"/>
  <c r="G11"/>
  <c r="G10"/>
  <c r="G9"/>
  <c r="G8"/>
  <c r="G7"/>
  <c r="C93" i="36"/>
  <c r="B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B4"/>
  <c r="B86"/>
  <c r="B85"/>
  <c r="B84"/>
  <c r="B83"/>
  <c r="B82"/>
  <c r="B81"/>
  <c r="B80"/>
  <c r="B79"/>
  <c r="B78"/>
  <c r="B77"/>
  <c r="B76"/>
  <c r="B75"/>
  <c r="B74"/>
  <c r="B73"/>
  <c r="B72"/>
  <c r="B71"/>
  <c r="B70"/>
  <c r="B69"/>
  <c r="B68"/>
  <c r="B67"/>
  <c r="B66"/>
  <c r="B65"/>
  <c r="B64"/>
  <c r="B63"/>
  <c r="B62"/>
  <c r="B61"/>
  <c r="B60"/>
  <c r="B59"/>
  <c r="B58"/>
  <c r="B57"/>
  <c r="B56"/>
  <c r="B55"/>
  <c r="B54"/>
  <c r="B53"/>
  <c r="B52"/>
  <c r="B51"/>
  <c r="B50"/>
  <c r="B49"/>
  <c r="B48"/>
  <c r="B47"/>
  <c r="B46"/>
  <c r="B45"/>
  <c r="B44"/>
  <c r="B43"/>
  <c r="B42"/>
  <c r="B41"/>
  <c r="B40"/>
  <c r="B39"/>
  <c r="B38"/>
  <c r="B37"/>
  <c r="B36"/>
  <c r="B35"/>
  <c r="B34"/>
  <c r="B33"/>
  <c r="B32"/>
  <c r="B31"/>
  <c r="B30"/>
  <c r="B29"/>
  <c r="B28"/>
  <c r="B27"/>
  <c r="B26"/>
  <c r="B25"/>
  <c r="B24"/>
  <c r="B23"/>
  <c r="B22"/>
  <c r="B21"/>
  <c r="B20"/>
  <c r="B19"/>
  <c r="B18"/>
  <c r="B17"/>
  <c r="B16"/>
  <c r="B15"/>
  <c r="B14"/>
  <c r="B13"/>
  <c r="B12"/>
  <c r="B11"/>
  <c r="B10"/>
  <c r="B9"/>
  <c r="B8"/>
  <c r="B7"/>
  <c r="B6"/>
  <c r="B5"/>
  <c r="B92"/>
  <c r="B91"/>
  <c r="B90"/>
  <c r="B89"/>
  <c r="B88"/>
  <c r="B87"/>
  <c r="A5"/>
  <c r="A6"/>
  <c r="A7"/>
  <c r="A8"/>
  <c r="A9"/>
  <c r="A10"/>
  <c r="A11"/>
  <c r="A12"/>
  <c r="A13"/>
  <c r="A14"/>
  <c r="A15"/>
  <c r="A16"/>
  <c r="A17"/>
  <c r="A18"/>
  <c r="A19"/>
  <c r="A20"/>
  <c r="A21"/>
  <c r="A22"/>
  <c r="A23"/>
  <c r="A24"/>
  <c r="A25"/>
  <c r="A26"/>
  <c r="A27"/>
  <c r="A28"/>
  <c r="A29"/>
  <c r="A30"/>
  <c r="A31"/>
  <c r="A32"/>
  <c r="A33"/>
  <c r="A34"/>
  <c r="A35"/>
  <c r="A80" i="38"/>
  <c r="A81"/>
  <c r="A82"/>
  <c r="A80" i="39"/>
  <c r="A81"/>
  <c r="A82"/>
  <c r="D15" i="41"/>
  <c r="D16"/>
  <c r="D17"/>
  <c r="D18"/>
  <c r="D19"/>
  <c r="D20"/>
  <c r="D21"/>
  <c r="D22"/>
  <c r="D23"/>
  <c r="D24"/>
  <c r="D25"/>
  <c r="D26"/>
  <c r="D27"/>
  <c r="D28"/>
  <c r="D29"/>
  <c r="D30"/>
  <c r="D31"/>
  <c r="D32"/>
  <c r="D33"/>
  <c r="D34"/>
  <c r="D35"/>
  <c r="D36"/>
  <c r="D37"/>
  <c r="B75" i="44"/>
  <c r="B74"/>
  <c r="B72"/>
  <c r="B71"/>
  <c r="B70"/>
  <c r="B69"/>
  <c r="B68"/>
  <c r="B67"/>
  <c r="B66"/>
  <c r="B65"/>
  <c r="B64"/>
  <c r="B63"/>
  <c r="B62"/>
  <c r="B61"/>
  <c r="B60"/>
  <c r="B59"/>
  <c r="B58"/>
  <c r="B57"/>
  <c r="B56"/>
  <c r="B55"/>
  <c r="B54"/>
  <c r="B53"/>
  <c r="B52"/>
  <c r="B51"/>
  <c r="B50"/>
  <c r="B49"/>
  <c r="B48"/>
  <c r="B47"/>
  <c r="B46"/>
  <c r="B45"/>
  <c r="B44"/>
  <c r="B43"/>
  <c r="B42"/>
  <c r="B41"/>
  <c r="B40"/>
  <c r="B39"/>
  <c r="B38"/>
  <c r="B37"/>
  <c r="B36"/>
  <c r="B35"/>
  <c r="B34"/>
  <c r="B33"/>
  <c r="B32"/>
  <c r="B31"/>
  <c r="B30"/>
  <c r="B29"/>
  <c r="B28"/>
  <c r="B27"/>
  <c r="B26"/>
  <c r="B25"/>
  <c r="B24"/>
  <c r="B23"/>
  <c r="B22"/>
  <c r="B21"/>
  <c r="B20"/>
  <c r="B19"/>
  <c r="B18"/>
  <c r="B17"/>
  <c r="B16"/>
  <c r="B15"/>
  <c r="B14"/>
  <c r="B13"/>
  <c r="B12"/>
  <c r="B11"/>
  <c r="B10"/>
  <c r="B9"/>
  <c r="B8"/>
  <c r="B7"/>
  <c r="B6"/>
  <c r="B5"/>
  <c r="B4"/>
  <c r="B3"/>
  <c r="B2"/>
  <c r="B73"/>
  <c r="D75" i="46"/>
  <c r="D74"/>
  <c r="D72"/>
  <c r="D71"/>
  <c r="D70"/>
  <c r="D69"/>
  <c r="D68"/>
  <c r="D67"/>
  <c r="D66"/>
  <c r="D65"/>
  <c r="D64"/>
  <c r="D63"/>
  <c r="C63"/>
  <c r="B63"/>
  <c r="D62"/>
  <c r="C62"/>
  <c r="B62"/>
  <c r="D61"/>
  <c r="C61"/>
  <c r="B61"/>
  <c r="D60"/>
  <c r="C60"/>
  <c r="B60"/>
  <c r="D59"/>
  <c r="C59"/>
  <c r="B59"/>
  <c r="D58"/>
  <c r="C58"/>
  <c r="B58"/>
  <c r="D57"/>
  <c r="C57"/>
  <c r="B57"/>
  <c r="D56"/>
  <c r="C56"/>
  <c r="B56"/>
  <c r="D55"/>
  <c r="C55"/>
  <c r="B55"/>
  <c r="D54"/>
  <c r="C54"/>
  <c r="B54"/>
  <c r="D53"/>
  <c r="C53"/>
  <c r="B53"/>
  <c r="D52"/>
  <c r="C52"/>
  <c r="B52"/>
  <c r="D51"/>
  <c r="C51"/>
  <c r="B51"/>
  <c r="D50"/>
  <c r="C50"/>
  <c r="B50"/>
  <c r="D49"/>
  <c r="C49"/>
  <c r="B49"/>
  <c r="D48"/>
  <c r="C48"/>
  <c r="B48"/>
  <c r="D47"/>
  <c r="C47"/>
  <c r="B47"/>
  <c r="D46"/>
  <c r="C46"/>
  <c r="B46"/>
  <c r="D45"/>
  <c r="C45"/>
  <c r="B45"/>
  <c r="D44"/>
  <c r="C44"/>
  <c r="B44"/>
  <c r="D43"/>
  <c r="C43"/>
  <c r="B43"/>
  <c r="D42"/>
  <c r="C42"/>
  <c r="B42"/>
  <c r="D41"/>
  <c r="C41"/>
  <c r="B41"/>
  <c r="D40"/>
  <c r="C40"/>
  <c r="B40"/>
  <c r="D39"/>
  <c r="C39"/>
  <c r="B39"/>
  <c r="D38"/>
  <c r="C38"/>
  <c r="B38"/>
  <c r="D37"/>
  <c r="C37"/>
  <c r="B37"/>
  <c r="D36"/>
  <c r="C36"/>
  <c r="B36"/>
  <c r="D35"/>
  <c r="C35"/>
  <c r="B35"/>
  <c r="D34"/>
  <c r="C34"/>
  <c r="B34"/>
  <c r="D33"/>
  <c r="C33"/>
  <c r="B33"/>
  <c r="D32"/>
  <c r="C32"/>
  <c r="B32"/>
  <c r="D31"/>
  <c r="C31"/>
  <c r="B31"/>
  <c r="D30"/>
  <c r="C30"/>
  <c r="B30"/>
  <c r="D29"/>
  <c r="C29"/>
  <c r="B29"/>
  <c r="D28"/>
  <c r="C28"/>
  <c r="B28"/>
  <c r="D27"/>
  <c r="C27"/>
  <c r="B27"/>
  <c r="D26"/>
  <c r="C26"/>
  <c r="B26"/>
  <c r="D25"/>
  <c r="C25"/>
  <c r="B25"/>
  <c r="D24"/>
  <c r="C24"/>
  <c r="B24"/>
  <c r="D23"/>
  <c r="C23"/>
  <c r="B23"/>
  <c r="D22"/>
  <c r="C22"/>
  <c r="B22"/>
  <c r="D21"/>
  <c r="C21"/>
  <c r="B21"/>
  <c r="D20"/>
  <c r="C20"/>
  <c r="B20"/>
  <c r="D19"/>
  <c r="C19"/>
  <c r="B19"/>
  <c r="D18"/>
  <c r="C18"/>
  <c r="B18"/>
  <c r="D17"/>
  <c r="C17"/>
  <c r="B17"/>
  <c r="D16"/>
  <c r="C16"/>
  <c r="B16"/>
  <c r="D15"/>
  <c r="C15"/>
  <c r="B15"/>
  <c r="D14"/>
  <c r="C14"/>
  <c r="B14"/>
  <c r="D13"/>
  <c r="C13"/>
  <c r="B13"/>
  <c r="D12"/>
  <c r="C12"/>
  <c r="B12"/>
  <c r="D11"/>
  <c r="C11"/>
  <c r="B11"/>
  <c r="D10"/>
  <c r="C10"/>
  <c r="B10"/>
  <c r="D9"/>
  <c r="C9"/>
  <c r="B9"/>
  <c r="D8"/>
  <c r="C8"/>
  <c r="B8"/>
  <c r="D7"/>
  <c r="C7"/>
  <c r="B7"/>
  <c r="D6"/>
  <c r="C6"/>
  <c r="B6"/>
  <c r="D5"/>
  <c r="C5"/>
  <c r="B5"/>
  <c r="D4"/>
  <c r="C4"/>
  <c r="B4"/>
  <c r="D3"/>
  <c r="C3"/>
  <c r="B3"/>
  <c r="D2"/>
  <c r="C2"/>
  <c r="B2"/>
  <c r="D73"/>
  <c r="K78" i="19"/>
  <c r="C75" i="46"/>
  <c r="J78" i="19"/>
  <c r="B75" i="46"/>
  <c r="K75" i="19"/>
  <c r="C72" i="46"/>
  <c r="J75" i="19"/>
  <c r="B72" i="46"/>
  <c r="K74" i="19"/>
  <c r="C71" i="46"/>
  <c r="J74" i="19"/>
  <c r="B71" i="46"/>
  <c r="K73" i="19"/>
  <c r="C70" i="46"/>
  <c r="J73" i="19"/>
  <c r="B70" i="46"/>
  <c r="K72" i="19"/>
  <c r="C69" i="46"/>
  <c r="J72" i="19"/>
  <c r="B69" i="46"/>
  <c r="K71" i="19"/>
  <c r="C68" i="46"/>
  <c r="J71" i="19"/>
  <c r="B68" i="46"/>
  <c r="K70" i="19"/>
  <c r="C67" i="46"/>
  <c r="J70" i="19"/>
  <c r="B67" i="46"/>
  <c r="K69" i="19"/>
  <c r="C66" i="46"/>
  <c r="J69" i="19"/>
  <c r="B66" i="46"/>
  <c r="K68" i="19"/>
  <c r="C65" i="46"/>
  <c r="J68" i="19"/>
  <c r="B65" i="46"/>
  <c r="K67" i="19"/>
  <c r="C64" i="46"/>
  <c r="J67" i="19"/>
  <c r="B64" i="46"/>
  <c r="K76" i="19"/>
  <c r="C73" i="46"/>
  <c r="J76" i="19"/>
  <c r="B73" i="46"/>
  <c r="K77" i="19"/>
  <c r="C74" i="46"/>
  <c r="J77" i="19"/>
  <c r="B74" i="46"/>
  <c r="C97" i="54"/>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B94"/>
  <c r="B93"/>
  <c r="B92"/>
  <c r="B91"/>
  <c r="B90"/>
  <c r="B89"/>
  <c r="B88"/>
  <c r="B87"/>
  <c r="B86"/>
  <c r="B85"/>
  <c r="B84"/>
  <c r="B83"/>
  <c r="B82"/>
  <c r="B81"/>
  <c r="B80"/>
  <c r="B79"/>
  <c r="B78"/>
  <c r="B77"/>
  <c r="B76"/>
  <c r="B75"/>
  <c r="B74"/>
  <c r="B73"/>
  <c r="B72"/>
  <c r="B71"/>
  <c r="B70"/>
  <c r="B69"/>
  <c r="B68"/>
  <c r="B67"/>
  <c r="B66"/>
  <c r="B65"/>
  <c r="B64"/>
  <c r="B63"/>
  <c r="B62"/>
  <c r="B61"/>
  <c r="B60"/>
  <c r="B59"/>
  <c r="B58"/>
  <c r="B57"/>
  <c r="B56"/>
  <c r="B55"/>
  <c r="B54"/>
  <c r="B53"/>
  <c r="B52"/>
  <c r="B51"/>
  <c r="B50"/>
  <c r="B49"/>
  <c r="B48"/>
  <c r="B47"/>
  <c r="B46"/>
  <c r="B45"/>
  <c r="B44"/>
  <c r="B43"/>
  <c r="B42"/>
  <c r="B41"/>
  <c r="B40"/>
  <c r="B39"/>
  <c r="B38"/>
  <c r="B37"/>
  <c r="B36"/>
  <c r="B35"/>
  <c r="B34"/>
  <c r="B33"/>
  <c r="B32"/>
  <c r="B31"/>
  <c r="B30"/>
  <c r="B29"/>
  <c r="B28"/>
  <c r="B27"/>
  <c r="B26"/>
  <c r="B25"/>
  <c r="B24"/>
  <c r="B23"/>
  <c r="B22"/>
  <c r="B21"/>
  <c r="B20"/>
  <c r="B19"/>
  <c r="B18"/>
  <c r="B17"/>
  <c r="B16"/>
  <c r="B15"/>
  <c r="B14"/>
  <c r="B13"/>
  <c r="B12"/>
  <c r="B11"/>
  <c r="B10"/>
  <c r="B9"/>
  <c r="B8"/>
  <c r="B7"/>
  <c r="B6"/>
  <c r="B5"/>
  <c r="B4"/>
  <c r="B95"/>
  <c r="B96"/>
  <c r="B97"/>
  <c r="C5" i="56"/>
  <c r="C6"/>
  <c r="C7"/>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86"/>
  <c r="C87"/>
  <c r="C88"/>
  <c r="C89"/>
  <c r="C90"/>
  <c r="C91"/>
  <c r="C92"/>
  <c r="C93"/>
  <c r="C94"/>
  <c r="C95"/>
  <c r="C96"/>
  <c r="C97"/>
  <c r="D97" i="58"/>
  <c r="C97"/>
  <c r="B97"/>
  <c r="D96"/>
  <c r="C96"/>
  <c r="B96"/>
  <c r="D95"/>
  <c r="C95"/>
  <c r="B95"/>
  <c r="D94"/>
  <c r="C94"/>
  <c r="B94"/>
  <c r="B93"/>
  <c r="B90"/>
  <c r="B89"/>
  <c r="B88"/>
  <c r="B87"/>
  <c r="B86"/>
  <c r="B85"/>
  <c r="B84"/>
  <c r="B83"/>
  <c r="B82"/>
  <c r="B81"/>
  <c r="B80"/>
  <c r="B79"/>
  <c r="B78"/>
  <c r="B77"/>
  <c r="B76"/>
  <c r="B75"/>
  <c r="B74"/>
  <c r="B73"/>
  <c r="B72"/>
  <c r="B71"/>
  <c r="B70"/>
  <c r="B69"/>
  <c r="B68"/>
  <c r="B67"/>
  <c r="B66"/>
  <c r="B65"/>
  <c r="B64"/>
  <c r="B63"/>
  <c r="B62"/>
  <c r="B61"/>
  <c r="B60"/>
  <c r="B59"/>
  <c r="B58"/>
  <c r="B57"/>
  <c r="B56"/>
  <c r="B55"/>
  <c r="B54"/>
  <c r="B53"/>
  <c r="B52"/>
  <c r="B51"/>
  <c r="B50"/>
  <c r="B49"/>
  <c r="B48"/>
  <c r="B47"/>
  <c r="B46"/>
  <c r="B45"/>
  <c r="B44"/>
  <c r="B43"/>
  <c r="B42"/>
  <c r="B41"/>
  <c r="B40"/>
  <c r="B39"/>
  <c r="B38"/>
  <c r="B37"/>
  <c r="B36"/>
  <c r="B35"/>
  <c r="B34"/>
  <c r="B33"/>
  <c r="B32"/>
  <c r="B31"/>
  <c r="B30"/>
  <c r="B29"/>
  <c r="B28"/>
  <c r="B27"/>
  <c r="B26"/>
  <c r="B25"/>
  <c r="B24"/>
  <c r="B23"/>
  <c r="B22"/>
  <c r="B21"/>
  <c r="B20"/>
  <c r="B19"/>
  <c r="B18"/>
  <c r="B17"/>
  <c r="B16"/>
  <c r="B15"/>
  <c r="B14"/>
  <c r="B13"/>
  <c r="B12"/>
  <c r="B11"/>
  <c r="B10"/>
  <c r="B9"/>
  <c r="B8"/>
  <c r="B7"/>
  <c r="B6"/>
  <c r="B5"/>
  <c r="B4"/>
  <c r="D92"/>
  <c r="D93"/>
  <c r="C92"/>
  <c r="C93"/>
  <c r="B92"/>
  <c r="B91"/>
  <c r="C86"/>
  <c r="C87"/>
  <c r="C88"/>
  <c r="C89"/>
  <c r="C90"/>
  <c r="C91"/>
  <c r="D86"/>
  <c r="D87"/>
  <c r="D88"/>
  <c r="D89"/>
  <c r="D90"/>
  <c r="D91"/>
  <c r="C4"/>
  <c r="D4"/>
  <c r="C5"/>
  <c r="D5"/>
  <c r="D6"/>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99" i="7"/>
  <c r="D98"/>
  <c r="D97"/>
  <c r="D96"/>
  <c r="M99" i="8"/>
  <c r="L99"/>
  <c r="K99"/>
  <c r="M98"/>
  <c r="L98"/>
  <c r="K98"/>
  <c r="M97"/>
  <c r="L97"/>
  <c r="K97"/>
  <c r="M96"/>
  <c r="L96"/>
  <c r="K96"/>
  <c r="M95"/>
  <c r="L95"/>
  <c r="K95"/>
  <c r="M94"/>
  <c r="L94"/>
  <c r="K94"/>
  <c r="M93"/>
  <c r="L93"/>
  <c r="K93"/>
  <c r="M92"/>
  <c r="L92"/>
  <c r="K92"/>
  <c r="M91"/>
  <c r="L91"/>
  <c r="K91"/>
  <c r="M90"/>
  <c r="L90"/>
  <c r="K90"/>
  <c r="M89"/>
  <c r="L89"/>
  <c r="K89"/>
  <c r="M88"/>
  <c r="L88"/>
  <c r="K88"/>
  <c r="A96"/>
  <c r="A97"/>
  <c r="M99" i="9"/>
  <c r="L99"/>
  <c r="K99"/>
  <c r="J99"/>
  <c r="I99"/>
  <c r="M98"/>
  <c r="L98"/>
  <c r="K98"/>
  <c r="J98"/>
  <c r="I98"/>
  <c r="M97"/>
  <c r="L97"/>
  <c r="K97"/>
  <c r="J97"/>
  <c r="I97"/>
  <c r="M96"/>
  <c r="L96"/>
  <c r="K96"/>
  <c r="J96"/>
  <c r="I96"/>
  <c r="M95"/>
  <c r="L95"/>
  <c r="K95"/>
  <c r="J95"/>
  <c r="I95"/>
  <c r="M94"/>
  <c r="L94"/>
  <c r="K94"/>
  <c r="J94"/>
  <c r="I94"/>
  <c r="M93"/>
  <c r="L93"/>
  <c r="K93"/>
  <c r="J93"/>
  <c r="I93"/>
  <c r="M92"/>
  <c r="L92"/>
  <c r="K92"/>
  <c r="J92"/>
  <c r="I92"/>
  <c r="M91"/>
  <c r="L91"/>
  <c r="K91"/>
  <c r="J91"/>
  <c r="I91"/>
  <c r="M90"/>
  <c r="L90"/>
  <c r="K90"/>
  <c r="J90"/>
  <c r="I90"/>
  <c r="M89"/>
  <c r="L89"/>
  <c r="K89"/>
  <c r="J89"/>
  <c r="I89"/>
  <c r="M88"/>
  <c r="L88"/>
  <c r="K88"/>
  <c r="J88"/>
  <c r="I88"/>
  <c r="A89"/>
  <c r="A90"/>
  <c r="A91"/>
  <c r="A92"/>
  <c r="A93"/>
  <c r="A94"/>
  <c r="A95"/>
  <c r="A96"/>
  <c r="A97"/>
  <c r="A89" i="10"/>
  <c r="A90"/>
  <c r="A91"/>
  <c r="A92"/>
  <c r="A93"/>
  <c r="A94"/>
  <c r="A95"/>
  <c r="A96"/>
  <c r="A97"/>
  <c r="K88"/>
  <c r="K89"/>
  <c r="M96"/>
  <c r="L96"/>
  <c r="K96"/>
  <c r="M89"/>
  <c r="L89"/>
  <c r="M88"/>
  <c r="L88"/>
  <c r="N99" i="11"/>
  <c r="M99"/>
  <c r="L99"/>
  <c r="N98"/>
  <c r="M98"/>
  <c r="L98"/>
  <c r="N97"/>
  <c r="M97"/>
  <c r="L97"/>
  <c r="N96"/>
  <c r="M96"/>
  <c r="L96"/>
  <c r="N95"/>
  <c r="M95"/>
  <c r="L95"/>
  <c r="N94"/>
  <c r="M94"/>
  <c r="L94"/>
  <c r="N93"/>
  <c r="M93"/>
  <c r="L93"/>
  <c r="N92"/>
  <c r="M92"/>
  <c r="L92"/>
  <c r="N91"/>
  <c r="M91"/>
  <c r="L91"/>
  <c r="N90"/>
  <c r="M90"/>
  <c r="L90"/>
  <c r="N89"/>
  <c r="M89"/>
  <c r="L89"/>
  <c r="N88"/>
  <c r="M88"/>
  <c r="L88"/>
  <c r="N87"/>
  <c r="M87"/>
  <c r="L87"/>
  <c r="N86"/>
  <c r="M86"/>
  <c r="L86"/>
  <c r="N85"/>
  <c r="M85"/>
  <c r="L85"/>
  <c r="N84"/>
  <c r="M84"/>
  <c r="L84"/>
  <c r="N83"/>
  <c r="M83"/>
  <c r="L83"/>
  <c r="N82"/>
  <c r="M82"/>
  <c r="L82"/>
  <c r="N81"/>
  <c r="M81"/>
  <c r="L81"/>
  <c r="N80"/>
  <c r="M80"/>
  <c r="L80"/>
  <c r="N79"/>
  <c r="M79"/>
  <c r="L79"/>
  <c r="N78"/>
  <c r="M78"/>
  <c r="L78"/>
  <c r="N77"/>
  <c r="M77"/>
  <c r="L77"/>
  <c r="N76"/>
  <c r="M76"/>
  <c r="L76"/>
  <c r="N75"/>
  <c r="M75"/>
  <c r="L75"/>
  <c r="N74"/>
  <c r="M74"/>
  <c r="L74"/>
  <c r="N73"/>
  <c r="M73"/>
  <c r="L73"/>
  <c r="N72"/>
  <c r="M72"/>
  <c r="L72"/>
  <c r="N71"/>
  <c r="M71"/>
  <c r="L71"/>
  <c r="N70"/>
  <c r="M70"/>
  <c r="L70"/>
  <c r="N69"/>
  <c r="M69"/>
  <c r="L69"/>
  <c r="N68"/>
  <c r="M68"/>
  <c r="L68"/>
  <c r="N67"/>
  <c r="M67"/>
  <c r="L67"/>
  <c r="N66"/>
  <c r="M66"/>
  <c r="L66"/>
  <c r="N65"/>
  <c r="M65"/>
  <c r="L65"/>
  <c r="N64"/>
  <c r="M64"/>
  <c r="L64"/>
  <c r="N63"/>
  <c r="M63"/>
  <c r="L63"/>
  <c r="N62"/>
  <c r="M62"/>
  <c r="L62"/>
  <c r="N61"/>
  <c r="M61"/>
  <c r="L61"/>
  <c r="N60"/>
  <c r="M60"/>
  <c r="L60"/>
  <c r="N59"/>
  <c r="M59"/>
  <c r="L59"/>
  <c r="N58"/>
  <c r="M58"/>
  <c r="L58"/>
  <c r="N57"/>
  <c r="M57"/>
  <c r="L57"/>
  <c r="N56"/>
  <c r="M56"/>
  <c r="L56"/>
  <c r="N55"/>
  <c r="M55"/>
  <c r="L55"/>
  <c r="N54"/>
  <c r="M54"/>
  <c r="L54"/>
  <c r="N53"/>
  <c r="M53"/>
  <c r="L53"/>
  <c r="N52"/>
  <c r="M52"/>
  <c r="L52"/>
  <c r="N51"/>
  <c r="M51"/>
  <c r="L51"/>
  <c r="N50"/>
  <c r="M50"/>
  <c r="L50"/>
  <c r="N49"/>
  <c r="M49"/>
  <c r="L49"/>
  <c r="N48"/>
  <c r="M48"/>
  <c r="L48"/>
  <c r="N47"/>
  <c r="M47"/>
  <c r="L47"/>
  <c r="N46"/>
  <c r="M46"/>
  <c r="L46"/>
  <c r="N45"/>
  <c r="M45"/>
  <c r="L45"/>
  <c r="N44"/>
  <c r="M44"/>
  <c r="L44"/>
  <c r="N43"/>
  <c r="M43"/>
  <c r="L43"/>
  <c r="N42"/>
  <c r="M42"/>
  <c r="L42"/>
  <c r="N41"/>
  <c r="M41"/>
  <c r="L41"/>
  <c r="N40"/>
  <c r="M40"/>
  <c r="L40"/>
  <c r="N39"/>
  <c r="M39"/>
  <c r="L39"/>
  <c r="N38"/>
  <c r="M38"/>
  <c r="L38"/>
  <c r="N37"/>
  <c r="M37"/>
  <c r="L37"/>
  <c r="N36"/>
  <c r="M36"/>
  <c r="L36"/>
  <c r="N35"/>
  <c r="M35"/>
  <c r="L35"/>
  <c r="N34"/>
  <c r="M34"/>
  <c r="L34"/>
  <c r="N33"/>
  <c r="M33"/>
  <c r="L33"/>
  <c r="N32"/>
  <c r="M32"/>
  <c r="L32"/>
  <c r="N31"/>
  <c r="M31"/>
  <c r="L31"/>
  <c r="N30"/>
  <c r="M30"/>
  <c r="L30"/>
  <c r="N29"/>
  <c r="M29"/>
  <c r="L29"/>
  <c r="N28"/>
  <c r="M28"/>
  <c r="L28"/>
  <c r="N27"/>
  <c r="M27"/>
  <c r="L27"/>
  <c r="N26"/>
  <c r="M26"/>
  <c r="L26"/>
  <c r="N25"/>
  <c r="M25"/>
  <c r="L25"/>
  <c r="N24"/>
  <c r="M24"/>
  <c r="L24"/>
  <c r="N23"/>
  <c r="M23"/>
  <c r="L23"/>
  <c r="N22"/>
  <c r="M22"/>
  <c r="L22"/>
  <c r="N21"/>
  <c r="M21"/>
  <c r="L21"/>
  <c r="N20"/>
  <c r="M20"/>
  <c r="L20"/>
  <c r="N19"/>
  <c r="M19"/>
  <c r="L19"/>
  <c r="N18"/>
  <c r="M18"/>
  <c r="L18"/>
  <c r="N17"/>
  <c r="M17"/>
  <c r="L17"/>
  <c r="N16"/>
  <c r="M16"/>
  <c r="L16"/>
  <c r="N15"/>
  <c r="M15"/>
  <c r="L15"/>
  <c r="N14"/>
  <c r="M14"/>
  <c r="L14"/>
  <c r="N13"/>
  <c r="M13"/>
  <c r="L13"/>
  <c r="N12"/>
  <c r="M12"/>
  <c r="L12"/>
  <c r="N11"/>
  <c r="M11"/>
  <c r="L11"/>
  <c r="N9"/>
  <c r="M9"/>
  <c r="L9"/>
  <c r="N8"/>
  <c r="M8"/>
  <c r="L8"/>
  <c r="N7"/>
  <c r="M7"/>
  <c r="L7"/>
  <c r="N6"/>
  <c r="M6"/>
  <c r="L6"/>
  <c r="N10"/>
  <c r="M10"/>
  <c r="L10"/>
  <c r="U99" i="12"/>
  <c r="T99"/>
  <c r="S99"/>
  <c r="R99"/>
  <c r="Q99"/>
  <c r="P99"/>
  <c r="N99"/>
  <c r="M99"/>
  <c r="L99"/>
  <c r="K99"/>
  <c r="J99"/>
  <c r="I99"/>
  <c r="G99"/>
  <c r="F99"/>
  <c r="E99"/>
  <c r="D99"/>
  <c r="C99"/>
  <c r="B99"/>
  <c r="U98"/>
  <c r="T98"/>
  <c r="S98"/>
  <c r="R98"/>
  <c r="Q98"/>
  <c r="P98"/>
  <c r="U97"/>
  <c r="T97"/>
  <c r="S97"/>
  <c r="R97"/>
  <c r="Q97"/>
  <c r="P97"/>
  <c r="U96"/>
  <c r="T96"/>
  <c r="S96"/>
  <c r="R96"/>
  <c r="Q96"/>
  <c r="P96"/>
  <c r="U95"/>
  <c r="T95"/>
  <c r="S95"/>
  <c r="R95"/>
  <c r="Q95"/>
  <c r="P95"/>
  <c r="U94"/>
  <c r="T94"/>
  <c r="S94"/>
  <c r="R94"/>
  <c r="Q94"/>
  <c r="P94"/>
  <c r="U93"/>
  <c r="T93"/>
  <c r="S93"/>
  <c r="R93"/>
  <c r="Q93"/>
  <c r="P93"/>
  <c r="U92"/>
  <c r="T92"/>
  <c r="S92"/>
  <c r="R92"/>
  <c r="Q92"/>
  <c r="P92"/>
  <c r="U91"/>
  <c r="T91"/>
  <c r="S91"/>
  <c r="R91"/>
  <c r="Q91"/>
  <c r="P91"/>
  <c r="U90"/>
  <c r="T90"/>
  <c r="S90"/>
  <c r="R90"/>
  <c r="Q90"/>
  <c r="P90"/>
  <c r="U89"/>
  <c r="T89"/>
  <c r="S89"/>
  <c r="R89"/>
  <c r="Q89"/>
  <c r="P89"/>
  <c r="U88"/>
  <c r="T88"/>
  <c r="S88"/>
  <c r="R88"/>
  <c r="Q88"/>
  <c r="P88"/>
  <c r="U87"/>
  <c r="T87"/>
  <c r="S87"/>
  <c r="R87"/>
  <c r="Q87"/>
  <c r="P87"/>
  <c r="U86"/>
  <c r="T86"/>
  <c r="S86"/>
  <c r="R86"/>
  <c r="Q86"/>
  <c r="P86"/>
  <c r="U85"/>
  <c r="T85"/>
  <c r="S85"/>
  <c r="R85"/>
  <c r="Q85"/>
  <c r="P85"/>
  <c r="U84"/>
  <c r="T84"/>
  <c r="S84"/>
  <c r="R84"/>
  <c r="Q84"/>
  <c r="P84"/>
  <c r="U83"/>
  <c r="T83"/>
  <c r="S83"/>
  <c r="R83"/>
  <c r="Q83"/>
  <c r="P83"/>
  <c r="U82"/>
  <c r="T82"/>
  <c r="S82"/>
  <c r="R82"/>
  <c r="Q82"/>
  <c r="P82"/>
  <c r="U81"/>
  <c r="T81"/>
  <c r="S81"/>
  <c r="R81"/>
  <c r="Q81"/>
  <c r="P81"/>
  <c r="U80"/>
  <c r="T80"/>
  <c r="S80"/>
  <c r="R80"/>
  <c r="Q80"/>
  <c r="P80"/>
  <c r="U79"/>
  <c r="T79"/>
  <c r="S79"/>
  <c r="R79"/>
  <c r="Q79"/>
  <c r="P79"/>
  <c r="U78"/>
  <c r="T78"/>
  <c r="S78"/>
  <c r="R78"/>
  <c r="Q78"/>
  <c r="P78"/>
  <c r="U77"/>
  <c r="T77"/>
  <c r="S77"/>
  <c r="R77"/>
  <c r="Q77"/>
  <c r="P77"/>
  <c r="U76"/>
  <c r="T76"/>
  <c r="S76"/>
  <c r="R76"/>
  <c r="Q76"/>
  <c r="P76"/>
  <c r="U75"/>
  <c r="T75"/>
  <c r="S75"/>
  <c r="R75"/>
  <c r="Q75"/>
  <c r="P75"/>
  <c r="U74"/>
  <c r="T74"/>
  <c r="S74"/>
  <c r="R74"/>
  <c r="Q74"/>
  <c r="P74"/>
  <c r="U73"/>
  <c r="T73"/>
  <c r="S73"/>
  <c r="R73"/>
  <c r="Q73"/>
  <c r="P73"/>
  <c r="U72"/>
  <c r="T72"/>
  <c r="S72"/>
  <c r="R72"/>
  <c r="Q72"/>
  <c r="P72"/>
  <c r="U71"/>
  <c r="T71"/>
  <c r="S71"/>
  <c r="R71"/>
  <c r="Q71"/>
  <c r="P71"/>
  <c r="U70"/>
  <c r="T70"/>
  <c r="S70"/>
  <c r="R70"/>
  <c r="Q70"/>
  <c r="P70"/>
  <c r="U69"/>
  <c r="T69"/>
  <c r="S69"/>
  <c r="R69"/>
  <c r="Q69"/>
  <c r="P69"/>
  <c r="U68"/>
  <c r="T68"/>
  <c r="S68"/>
  <c r="R68"/>
  <c r="Q68"/>
  <c r="P68"/>
  <c r="U67"/>
  <c r="T67"/>
  <c r="S67"/>
  <c r="R67"/>
  <c r="Q67"/>
  <c r="P67"/>
  <c r="U66"/>
  <c r="T66"/>
  <c r="S66"/>
  <c r="R66"/>
  <c r="Q66"/>
  <c r="P66"/>
  <c r="U65"/>
  <c r="T65"/>
  <c r="S65"/>
  <c r="R65"/>
  <c r="Q65"/>
  <c r="P65"/>
  <c r="U64"/>
  <c r="T64"/>
  <c r="S64"/>
  <c r="R64"/>
  <c r="Q64"/>
  <c r="P64"/>
  <c r="U63"/>
  <c r="T63"/>
  <c r="S63"/>
  <c r="R63"/>
  <c r="Q63"/>
  <c r="P63"/>
  <c r="U62"/>
  <c r="T62"/>
  <c r="S62"/>
  <c r="R62"/>
  <c r="Q62"/>
  <c r="P62"/>
  <c r="U61"/>
  <c r="T61"/>
  <c r="S61"/>
  <c r="R61"/>
  <c r="Q61"/>
  <c r="P61"/>
  <c r="U60"/>
  <c r="T60"/>
  <c r="S60"/>
  <c r="R60"/>
  <c r="Q60"/>
  <c r="P60"/>
  <c r="U59"/>
  <c r="T59"/>
  <c r="S59"/>
  <c r="R59"/>
  <c r="Q59"/>
  <c r="P59"/>
  <c r="U58"/>
  <c r="T58"/>
  <c r="S58"/>
  <c r="R58"/>
  <c r="Q58"/>
  <c r="P58"/>
  <c r="U57"/>
  <c r="T57"/>
  <c r="S57"/>
  <c r="R57"/>
  <c r="Q57"/>
  <c r="P57"/>
  <c r="U56"/>
  <c r="T56"/>
  <c r="S56"/>
  <c r="R56"/>
  <c r="Q56"/>
  <c r="P56"/>
  <c r="U55"/>
  <c r="T55"/>
  <c r="S55"/>
  <c r="R55"/>
  <c r="Q55"/>
  <c r="P55"/>
  <c r="U54"/>
  <c r="T54"/>
  <c r="S54"/>
  <c r="R54"/>
  <c r="Q54"/>
  <c r="P54"/>
  <c r="U53"/>
  <c r="T53"/>
  <c r="S53"/>
  <c r="R53"/>
  <c r="Q53"/>
  <c r="P53"/>
  <c r="U52"/>
  <c r="T52"/>
  <c r="S52"/>
  <c r="R52"/>
  <c r="Q52"/>
  <c r="P52"/>
  <c r="U51"/>
  <c r="T51"/>
  <c r="S51"/>
  <c r="R51"/>
  <c r="Q51"/>
  <c r="P51"/>
  <c r="U50"/>
  <c r="T50"/>
  <c r="S50"/>
  <c r="R50"/>
  <c r="Q50"/>
  <c r="P50"/>
  <c r="U49"/>
  <c r="T49"/>
  <c r="S49"/>
  <c r="R49"/>
  <c r="Q49"/>
  <c r="P49"/>
  <c r="U48"/>
  <c r="T48"/>
  <c r="S48"/>
  <c r="R48"/>
  <c r="Q48"/>
  <c r="P48"/>
  <c r="U47"/>
  <c r="T47"/>
  <c r="S47"/>
  <c r="R47"/>
  <c r="Q47"/>
  <c r="P47"/>
  <c r="U46"/>
  <c r="T46"/>
  <c r="S46"/>
  <c r="R46"/>
  <c r="Q46"/>
  <c r="P46"/>
  <c r="U45"/>
  <c r="T45"/>
  <c r="S45"/>
  <c r="R45"/>
  <c r="Q45"/>
  <c r="P45"/>
  <c r="U44"/>
  <c r="T44"/>
  <c r="S44"/>
  <c r="R44"/>
  <c r="Q44"/>
  <c r="P44"/>
  <c r="U43"/>
  <c r="T43"/>
  <c r="S43"/>
  <c r="R43"/>
  <c r="Q43"/>
  <c r="P43"/>
  <c r="U42"/>
  <c r="T42"/>
  <c r="S42"/>
  <c r="R42"/>
  <c r="Q42"/>
  <c r="P42"/>
  <c r="U41"/>
  <c r="T41"/>
  <c r="S41"/>
  <c r="R41"/>
  <c r="Q41"/>
  <c r="P41"/>
  <c r="U40"/>
  <c r="T40"/>
  <c r="S40"/>
  <c r="R40"/>
  <c r="Q40"/>
  <c r="P40"/>
  <c r="U39"/>
  <c r="T39"/>
  <c r="S39"/>
  <c r="R39"/>
  <c r="Q39"/>
  <c r="P39"/>
  <c r="U38"/>
  <c r="T38"/>
  <c r="S38"/>
  <c r="R38"/>
  <c r="Q38"/>
  <c r="P38"/>
  <c r="U37"/>
  <c r="T37"/>
  <c r="S37"/>
  <c r="R37"/>
  <c r="Q37"/>
  <c r="P37"/>
  <c r="U36"/>
  <c r="T36"/>
  <c r="S36"/>
  <c r="R36"/>
  <c r="Q36"/>
  <c r="P36"/>
  <c r="U35"/>
  <c r="T35"/>
  <c r="S35"/>
  <c r="R35"/>
  <c r="Q35"/>
  <c r="P35"/>
  <c r="U34"/>
  <c r="T34"/>
  <c r="S34"/>
  <c r="R34"/>
  <c r="Q34"/>
  <c r="P34"/>
  <c r="U33"/>
  <c r="T33"/>
  <c r="S33"/>
  <c r="R33"/>
  <c r="Q33"/>
  <c r="P33"/>
  <c r="U32"/>
  <c r="T32"/>
  <c r="S32"/>
  <c r="R32"/>
  <c r="Q32"/>
  <c r="P32"/>
  <c r="U31"/>
  <c r="T31"/>
  <c r="S31"/>
  <c r="R31"/>
  <c r="Q31"/>
  <c r="P31"/>
  <c r="U30"/>
  <c r="T30"/>
  <c r="S30"/>
  <c r="R30"/>
  <c r="Q30"/>
  <c r="P30"/>
  <c r="U29"/>
  <c r="T29"/>
  <c r="S29"/>
  <c r="R29"/>
  <c r="Q29"/>
  <c r="P29"/>
  <c r="U28"/>
  <c r="T28"/>
  <c r="S28"/>
  <c r="R28"/>
  <c r="Q28"/>
  <c r="P28"/>
  <c r="U27"/>
  <c r="T27"/>
  <c r="S27"/>
  <c r="R27"/>
  <c r="Q27"/>
  <c r="P27"/>
  <c r="U26"/>
  <c r="T26"/>
  <c r="S26"/>
  <c r="R26"/>
  <c r="Q26"/>
  <c r="P26"/>
  <c r="U25"/>
  <c r="T25"/>
  <c r="S25"/>
  <c r="R25"/>
  <c r="Q25"/>
  <c r="P25"/>
  <c r="U24"/>
  <c r="T24"/>
  <c r="S24"/>
  <c r="R24"/>
  <c r="Q24"/>
  <c r="P24"/>
  <c r="U23"/>
  <c r="T23"/>
  <c r="S23"/>
  <c r="R23"/>
  <c r="Q23"/>
  <c r="P23"/>
  <c r="U22"/>
  <c r="T22"/>
  <c r="S22"/>
  <c r="R22"/>
  <c r="Q22"/>
  <c r="P22"/>
  <c r="U21"/>
  <c r="T21"/>
  <c r="S21"/>
  <c r="R21"/>
  <c r="Q21"/>
  <c r="P21"/>
  <c r="U20"/>
  <c r="T20"/>
  <c r="S20"/>
  <c r="R20"/>
  <c r="Q20"/>
  <c r="P20"/>
  <c r="U19"/>
  <c r="T19"/>
  <c r="S19"/>
  <c r="R19"/>
  <c r="Q19"/>
  <c r="P19"/>
  <c r="U18"/>
  <c r="T18"/>
  <c r="S18"/>
  <c r="R18"/>
  <c r="Q18"/>
  <c r="P18"/>
  <c r="U17"/>
  <c r="T17"/>
  <c r="S17"/>
  <c r="R17"/>
  <c r="Q17"/>
  <c r="P17"/>
  <c r="U16"/>
  <c r="T16"/>
  <c r="S16"/>
  <c r="R16"/>
  <c r="Q16"/>
  <c r="P16"/>
  <c r="U15"/>
  <c r="T15"/>
  <c r="S15"/>
  <c r="R15"/>
  <c r="Q15"/>
  <c r="P15"/>
  <c r="U14"/>
  <c r="T14"/>
  <c r="S14"/>
  <c r="R14"/>
  <c r="Q14"/>
  <c r="P14"/>
  <c r="U13"/>
  <c r="T13"/>
  <c r="S13"/>
  <c r="R13"/>
  <c r="Q13"/>
  <c r="P13"/>
  <c r="U12"/>
  <c r="T12"/>
  <c r="S12"/>
  <c r="R12"/>
  <c r="Q12"/>
  <c r="P12"/>
  <c r="U11"/>
  <c r="T11"/>
  <c r="S11"/>
  <c r="R11"/>
  <c r="Q11"/>
  <c r="P11"/>
  <c r="U10"/>
  <c r="T10"/>
  <c r="S10"/>
  <c r="R10"/>
  <c r="Q10"/>
  <c r="P10"/>
  <c r="U9"/>
  <c r="T9"/>
  <c r="S9"/>
  <c r="R9"/>
  <c r="U8"/>
  <c r="T8"/>
  <c r="S8"/>
  <c r="R8"/>
  <c r="U7"/>
  <c r="T7"/>
  <c r="S7"/>
  <c r="R7"/>
  <c r="T6"/>
  <c r="S6"/>
  <c r="R6"/>
  <c r="U6"/>
  <c r="N98"/>
  <c r="M98"/>
  <c r="L98"/>
  <c r="K98"/>
  <c r="J98"/>
  <c r="I98"/>
  <c r="G98"/>
  <c r="F98"/>
  <c r="E98"/>
  <c r="D98"/>
  <c r="C98"/>
  <c r="B98"/>
  <c r="N97"/>
  <c r="M97"/>
  <c r="L97"/>
  <c r="K97"/>
  <c r="J97"/>
  <c r="I97"/>
  <c r="G97"/>
  <c r="F97"/>
  <c r="E97"/>
  <c r="D97"/>
  <c r="C97"/>
  <c r="B97"/>
  <c r="N96"/>
  <c r="M96"/>
  <c r="L96"/>
  <c r="K96"/>
  <c r="J96"/>
  <c r="I96"/>
  <c r="G96"/>
  <c r="F96"/>
  <c r="E96"/>
  <c r="D96"/>
  <c r="C96"/>
  <c r="B96"/>
  <c r="N95"/>
  <c r="M95"/>
  <c r="L95"/>
  <c r="K95"/>
  <c r="J95"/>
  <c r="I95"/>
  <c r="G95"/>
  <c r="F95"/>
  <c r="E95"/>
  <c r="D95"/>
  <c r="C95"/>
  <c r="B95"/>
  <c r="N94"/>
  <c r="M94"/>
  <c r="L94"/>
  <c r="K94"/>
  <c r="J94"/>
  <c r="I94"/>
  <c r="G94"/>
  <c r="F94"/>
  <c r="E94"/>
  <c r="D94"/>
  <c r="C94"/>
  <c r="B94"/>
  <c r="N93"/>
  <c r="M93"/>
  <c r="L93"/>
  <c r="K93"/>
  <c r="J93"/>
  <c r="I93"/>
  <c r="G93"/>
  <c r="F93"/>
  <c r="E93"/>
  <c r="D93"/>
  <c r="C93"/>
  <c r="B93"/>
  <c r="N92"/>
  <c r="M92"/>
  <c r="L92"/>
  <c r="K92"/>
  <c r="J92"/>
  <c r="I92"/>
  <c r="G92"/>
  <c r="F92"/>
  <c r="E92"/>
  <c r="D92"/>
  <c r="C92"/>
  <c r="B92"/>
  <c r="N91"/>
  <c r="M91"/>
  <c r="L91"/>
  <c r="K91"/>
  <c r="J91"/>
  <c r="I91"/>
  <c r="G91"/>
  <c r="F91"/>
  <c r="E91"/>
  <c r="D91"/>
  <c r="C91"/>
  <c r="B91"/>
  <c r="N90"/>
  <c r="M90"/>
  <c r="L90"/>
  <c r="K90"/>
  <c r="J90"/>
  <c r="I90"/>
  <c r="G90"/>
  <c r="F90"/>
  <c r="E90"/>
  <c r="D90"/>
  <c r="C90"/>
  <c r="B90"/>
  <c r="N89"/>
  <c r="M89"/>
  <c r="L89"/>
  <c r="K89"/>
  <c r="J89"/>
  <c r="I89"/>
  <c r="G89"/>
  <c r="F89"/>
  <c r="E89"/>
  <c r="D89"/>
  <c r="C89"/>
  <c r="B89"/>
  <c r="N88"/>
  <c r="M88"/>
  <c r="L88"/>
  <c r="K88"/>
  <c r="J88"/>
  <c r="I88"/>
  <c r="G88"/>
  <c r="F88"/>
  <c r="E88"/>
  <c r="D88"/>
  <c r="C88"/>
  <c r="B88"/>
  <c r="N87"/>
  <c r="M87"/>
  <c r="L87"/>
  <c r="K87"/>
  <c r="J87"/>
  <c r="I87"/>
  <c r="G87"/>
  <c r="F87"/>
  <c r="E87"/>
  <c r="D87"/>
  <c r="C87"/>
  <c r="B87"/>
  <c r="N86"/>
  <c r="M86"/>
  <c r="L86"/>
  <c r="K86"/>
  <c r="J86"/>
  <c r="I86"/>
  <c r="G86"/>
  <c r="F86"/>
  <c r="E86"/>
  <c r="D86"/>
  <c r="C86"/>
  <c r="B86"/>
  <c r="N85"/>
  <c r="M85"/>
  <c r="L85"/>
  <c r="K85"/>
  <c r="J85"/>
  <c r="I85"/>
  <c r="G85"/>
  <c r="F85"/>
  <c r="E85"/>
  <c r="D85"/>
  <c r="C85"/>
  <c r="B85"/>
  <c r="N84"/>
  <c r="M84"/>
  <c r="L84"/>
  <c r="K84"/>
  <c r="J84"/>
  <c r="I84"/>
  <c r="G84"/>
  <c r="F84"/>
  <c r="E84"/>
  <c r="D84"/>
  <c r="C84"/>
  <c r="B84"/>
  <c r="N83"/>
  <c r="M83"/>
  <c r="L83"/>
  <c r="K83"/>
  <c r="J83"/>
  <c r="I83"/>
  <c r="G83"/>
  <c r="F83"/>
  <c r="E83"/>
  <c r="D83"/>
  <c r="C83"/>
  <c r="B83"/>
  <c r="N82"/>
  <c r="M82"/>
  <c r="L82"/>
  <c r="K82"/>
  <c r="J82"/>
  <c r="I82"/>
  <c r="G82"/>
  <c r="F82"/>
  <c r="E82"/>
  <c r="D82"/>
  <c r="C82"/>
  <c r="B82"/>
  <c r="N81"/>
  <c r="M81"/>
  <c r="L81"/>
  <c r="K81"/>
  <c r="J81"/>
  <c r="I81"/>
  <c r="G81"/>
  <c r="F81"/>
  <c r="E81"/>
  <c r="D81"/>
  <c r="C81"/>
  <c r="B81"/>
  <c r="N80"/>
  <c r="M80"/>
  <c r="L80"/>
  <c r="K80"/>
  <c r="J80"/>
  <c r="I80"/>
  <c r="G80"/>
  <c r="F80"/>
  <c r="E80"/>
  <c r="D80"/>
  <c r="C80"/>
  <c r="B80"/>
  <c r="N79"/>
  <c r="M79"/>
  <c r="L79"/>
  <c r="K79"/>
  <c r="J79"/>
  <c r="I79"/>
  <c r="G79"/>
  <c r="F79"/>
  <c r="E79"/>
  <c r="D79"/>
  <c r="C79"/>
  <c r="B79"/>
  <c r="N78"/>
  <c r="M78"/>
  <c r="L78"/>
  <c r="K78"/>
  <c r="J78"/>
  <c r="I78"/>
  <c r="G78"/>
  <c r="F78"/>
  <c r="E78"/>
  <c r="D78"/>
  <c r="C78"/>
  <c r="B78"/>
  <c r="N77"/>
  <c r="M77"/>
  <c r="L77"/>
  <c r="K77"/>
  <c r="J77"/>
  <c r="I77"/>
  <c r="G77"/>
  <c r="F77"/>
  <c r="E77"/>
  <c r="D77"/>
  <c r="C77"/>
  <c r="B77"/>
  <c r="N76"/>
  <c r="M76"/>
  <c r="L76"/>
  <c r="K76"/>
  <c r="J76"/>
  <c r="I76"/>
  <c r="G76"/>
  <c r="F76"/>
  <c r="E76"/>
  <c r="D76"/>
  <c r="C76"/>
  <c r="B76"/>
  <c r="N75"/>
  <c r="M75"/>
  <c r="L75"/>
  <c r="K75"/>
  <c r="J75"/>
  <c r="I75"/>
  <c r="G75"/>
  <c r="F75"/>
  <c r="E75"/>
  <c r="D75"/>
  <c r="C75"/>
  <c r="B75"/>
  <c r="N74"/>
  <c r="M74"/>
  <c r="L74"/>
  <c r="K74"/>
  <c r="J74"/>
  <c r="I74"/>
  <c r="G74"/>
  <c r="F74"/>
  <c r="E74"/>
  <c r="D74"/>
  <c r="C74"/>
  <c r="B74"/>
  <c r="N73"/>
  <c r="M73"/>
  <c r="L73"/>
  <c r="K73"/>
  <c r="J73"/>
  <c r="I73"/>
  <c r="G73"/>
  <c r="F73"/>
  <c r="E73"/>
  <c r="D73"/>
  <c r="C73"/>
  <c r="B73"/>
  <c r="N72"/>
  <c r="M72"/>
  <c r="L72"/>
  <c r="K72"/>
  <c r="J72"/>
  <c r="I72"/>
  <c r="G72"/>
  <c r="F72"/>
  <c r="E72"/>
  <c r="D72"/>
  <c r="C72"/>
  <c r="B72"/>
  <c r="N71"/>
  <c r="M71"/>
  <c r="L71"/>
  <c r="K71"/>
  <c r="J71"/>
  <c r="I71"/>
  <c r="G71"/>
  <c r="F71"/>
  <c r="E71"/>
  <c r="D71"/>
  <c r="C71"/>
  <c r="B71"/>
  <c r="N70"/>
  <c r="M70"/>
  <c r="L70"/>
  <c r="K70"/>
  <c r="J70"/>
  <c r="I70"/>
  <c r="G70"/>
  <c r="F70"/>
  <c r="E70"/>
  <c r="D70"/>
  <c r="C70"/>
  <c r="B70"/>
  <c r="N69"/>
  <c r="M69"/>
  <c r="L69"/>
  <c r="K69"/>
  <c r="J69"/>
  <c r="I69"/>
  <c r="G69"/>
  <c r="F69"/>
  <c r="E69"/>
  <c r="D69"/>
  <c r="C69"/>
  <c r="B69"/>
  <c r="N68"/>
  <c r="M68"/>
  <c r="L68"/>
  <c r="K68"/>
  <c r="J68"/>
  <c r="I68"/>
  <c r="G68"/>
  <c r="F68"/>
  <c r="E68"/>
  <c r="D68"/>
  <c r="C68"/>
  <c r="B68"/>
  <c r="N67"/>
  <c r="M67"/>
  <c r="L67"/>
  <c r="K67"/>
  <c r="J67"/>
  <c r="I67"/>
  <c r="G67"/>
  <c r="F67"/>
  <c r="E67"/>
  <c r="D67"/>
  <c r="C67"/>
  <c r="B67"/>
  <c r="N66"/>
  <c r="M66"/>
  <c r="L66"/>
  <c r="K66"/>
  <c r="J66"/>
  <c r="I66"/>
  <c r="G66"/>
  <c r="F66"/>
  <c r="E66"/>
  <c r="D66"/>
  <c r="C66"/>
  <c r="B66"/>
  <c r="N65"/>
  <c r="M65"/>
  <c r="L65"/>
  <c r="K65"/>
  <c r="J65"/>
  <c r="I65"/>
  <c r="G65"/>
  <c r="F65"/>
  <c r="E65"/>
  <c r="D65"/>
  <c r="C65"/>
  <c r="B65"/>
  <c r="N64"/>
  <c r="M64"/>
  <c r="L64"/>
  <c r="K64"/>
  <c r="J64"/>
  <c r="I64"/>
  <c r="G64"/>
  <c r="F64"/>
  <c r="E64"/>
  <c r="D64"/>
  <c r="C64"/>
  <c r="B64"/>
  <c r="N63"/>
  <c r="M63"/>
  <c r="L63"/>
  <c r="K63"/>
  <c r="J63"/>
  <c r="I63"/>
  <c r="G63"/>
  <c r="F63"/>
  <c r="E63"/>
  <c r="D63"/>
  <c r="C63"/>
  <c r="B63"/>
  <c r="N62"/>
  <c r="M62"/>
  <c r="L62"/>
  <c r="K62"/>
  <c r="J62"/>
  <c r="I62"/>
  <c r="G62"/>
  <c r="F62"/>
  <c r="E62"/>
  <c r="D62"/>
  <c r="C62"/>
  <c r="B62"/>
  <c r="N61"/>
  <c r="M61"/>
  <c r="L61"/>
  <c r="K61"/>
  <c r="J61"/>
  <c r="I61"/>
  <c r="G61"/>
  <c r="F61"/>
  <c r="E61"/>
  <c r="D61"/>
  <c r="C61"/>
  <c r="B61"/>
  <c r="N60"/>
  <c r="M60"/>
  <c r="L60"/>
  <c r="K60"/>
  <c r="J60"/>
  <c r="I60"/>
  <c r="G60"/>
  <c r="F60"/>
  <c r="E60"/>
  <c r="D60"/>
  <c r="C60"/>
  <c r="B60"/>
  <c r="N59"/>
  <c r="M59"/>
  <c r="L59"/>
  <c r="K59"/>
  <c r="J59"/>
  <c r="I59"/>
  <c r="G59"/>
  <c r="F59"/>
  <c r="E59"/>
  <c r="D59"/>
  <c r="C59"/>
  <c r="B59"/>
  <c r="N58"/>
  <c r="M58"/>
  <c r="L58"/>
  <c r="K58"/>
  <c r="J58"/>
  <c r="I58"/>
  <c r="G58"/>
  <c r="F58"/>
  <c r="E58"/>
  <c r="D58"/>
  <c r="C58"/>
  <c r="B58"/>
  <c r="N57"/>
  <c r="M57"/>
  <c r="L57"/>
  <c r="K57"/>
  <c r="J57"/>
  <c r="I57"/>
  <c r="G57"/>
  <c r="F57"/>
  <c r="E57"/>
  <c r="D57"/>
  <c r="C57"/>
  <c r="B57"/>
  <c r="N56"/>
  <c r="M56"/>
  <c r="L56"/>
  <c r="K56"/>
  <c r="J56"/>
  <c r="I56"/>
  <c r="G56"/>
  <c r="F56"/>
  <c r="E56"/>
  <c r="D56"/>
  <c r="C56"/>
  <c r="B56"/>
  <c r="N55"/>
  <c r="M55"/>
  <c r="L55"/>
  <c r="K55"/>
  <c r="J55"/>
  <c r="I55"/>
  <c r="G55"/>
  <c r="F55"/>
  <c r="E55"/>
  <c r="D55"/>
  <c r="C55"/>
  <c r="B55"/>
  <c r="N54"/>
  <c r="M54"/>
  <c r="L54"/>
  <c r="K54"/>
  <c r="J54"/>
  <c r="I54"/>
  <c r="G54"/>
  <c r="F54"/>
  <c r="E54"/>
  <c r="D54"/>
  <c r="C54"/>
  <c r="B54"/>
  <c r="N53"/>
  <c r="M53"/>
  <c r="L53"/>
  <c r="K53"/>
  <c r="J53"/>
  <c r="I53"/>
  <c r="G53"/>
  <c r="F53"/>
  <c r="E53"/>
  <c r="D53"/>
  <c r="C53"/>
  <c r="B53"/>
  <c r="N52"/>
  <c r="M52"/>
  <c r="L52"/>
  <c r="K52"/>
  <c r="J52"/>
  <c r="I52"/>
  <c r="G52"/>
  <c r="F52"/>
  <c r="E52"/>
  <c r="D52"/>
  <c r="C52"/>
  <c r="B52"/>
  <c r="N51"/>
  <c r="M51"/>
  <c r="L51"/>
  <c r="K51"/>
  <c r="J51"/>
  <c r="I51"/>
  <c r="G51"/>
  <c r="F51"/>
  <c r="E51"/>
  <c r="D51"/>
  <c r="C51"/>
  <c r="B51"/>
  <c r="N50"/>
  <c r="M50"/>
  <c r="L50"/>
  <c r="K50"/>
  <c r="J50"/>
  <c r="I50"/>
  <c r="G50"/>
  <c r="F50"/>
  <c r="E50"/>
  <c r="D50"/>
  <c r="C50"/>
  <c r="B50"/>
  <c r="N49"/>
  <c r="M49"/>
  <c r="L49"/>
  <c r="K49"/>
  <c r="J49"/>
  <c r="I49"/>
  <c r="G49"/>
  <c r="F49"/>
  <c r="E49"/>
  <c r="D49"/>
  <c r="C49"/>
  <c r="B49"/>
  <c r="N48"/>
  <c r="M48"/>
  <c r="L48"/>
  <c r="K48"/>
  <c r="J48"/>
  <c r="I48"/>
  <c r="G48"/>
  <c r="F48"/>
  <c r="E48"/>
  <c r="D48"/>
  <c r="C48"/>
  <c r="B48"/>
  <c r="N47"/>
  <c r="M47"/>
  <c r="L47"/>
  <c r="K47"/>
  <c r="J47"/>
  <c r="I47"/>
  <c r="G47"/>
  <c r="F47"/>
  <c r="E47"/>
  <c r="D47"/>
  <c r="C47"/>
  <c r="B47"/>
  <c r="N46"/>
  <c r="M46"/>
  <c r="L46"/>
  <c r="K46"/>
  <c r="J46"/>
  <c r="I46"/>
  <c r="G46"/>
  <c r="F46"/>
  <c r="E46"/>
  <c r="D46"/>
  <c r="C46"/>
  <c r="B46"/>
  <c r="N45"/>
  <c r="M45"/>
  <c r="L45"/>
  <c r="K45"/>
  <c r="J45"/>
  <c r="I45"/>
  <c r="G45"/>
  <c r="F45"/>
  <c r="E45"/>
  <c r="D45"/>
  <c r="C45"/>
  <c r="B45"/>
  <c r="N44"/>
  <c r="M44"/>
  <c r="L44"/>
  <c r="K44"/>
  <c r="J44"/>
  <c r="I44"/>
  <c r="G44"/>
  <c r="F44"/>
  <c r="E44"/>
  <c r="D44"/>
  <c r="C44"/>
  <c r="B44"/>
  <c r="N43"/>
  <c r="M43"/>
  <c r="L43"/>
  <c r="K43"/>
  <c r="J43"/>
  <c r="I43"/>
  <c r="G43"/>
  <c r="F43"/>
  <c r="E43"/>
  <c r="D43"/>
  <c r="C43"/>
  <c r="B43"/>
  <c r="N42"/>
  <c r="M42"/>
  <c r="L42"/>
  <c r="K42"/>
  <c r="J42"/>
  <c r="I42"/>
  <c r="G42"/>
  <c r="F42"/>
  <c r="E42"/>
  <c r="D42"/>
  <c r="C42"/>
  <c r="B42"/>
  <c r="N41"/>
  <c r="M41"/>
  <c r="L41"/>
  <c r="K41"/>
  <c r="J41"/>
  <c r="I41"/>
  <c r="G41"/>
  <c r="F41"/>
  <c r="E41"/>
  <c r="D41"/>
  <c r="C41"/>
  <c r="B41"/>
  <c r="N40"/>
  <c r="M40"/>
  <c r="L40"/>
  <c r="K40"/>
  <c r="J40"/>
  <c r="I40"/>
  <c r="G40"/>
  <c r="F40"/>
  <c r="E40"/>
  <c r="D40"/>
  <c r="C40"/>
  <c r="B40"/>
  <c r="N39"/>
  <c r="M39"/>
  <c r="L39"/>
  <c r="K39"/>
  <c r="J39"/>
  <c r="I39"/>
  <c r="G39"/>
  <c r="F39"/>
  <c r="E39"/>
  <c r="D39"/>
  <c r="C39"/>
  <c r="B39"/>
  <c r="N38"/>
  <c r="M38"/>
  <c r="L38"/>
  <c r="K38"/>
  <c r="J38"/>
  <c r="I38"/>
  <c r="G38"/>
  <c r="F38"/>
  <c r="E38"/>
  <c r="D38"/>
  <c r="C38"/>
  <c r="B38"/>
  <c r="N37"/>
  <c r="M37"/>
  <c r="L37"/>
  <c r="K37"/>
  <c r="J37"/>
  <c r="I37"/>
  <c r="G37"/>
  <c r="F37"/>
  <c r="E37"/>
  <c r="D37"/>
  <c r="C37"/>
  <c r="B37"/>
  <c r="N36"/>
  <c r="M36"/>
  <c r="L36"/>
  <c r="K36"/>
  <c r="J36"/>
  <c r="I36"/>
  <c r="G36"/>
  <c r="F36"/>
  <c r="E36"/>
  <c r="D36"/>
  <c r="C36"/>
  <c r="B36"/>
  <c r="N35"/>
  <c r="M35"/>
  <c r="L35"/>
  <c r="K35"/>
  <c r="J35"/>
  <c r="I35"/>
  <c r="G35"/>
  <c r="F35"/>
  <c r="E35"/>
  <c r="D35"/>
  <c r="C35"/>
  <c r="B35"/>
  <c r="N34"/>
  <c r="M34"/>
  <c r="L34"/>
  <c r="K34"/>
  <c r="J34"/>
  <c r="I34"/>
  <c r="G34"/>
  <c r="F34"/>
  <c r="E34"/>
  <c r="D34"/>
  <c r="C34"/>
  <c r="B34"/>
  <c r="N33"/>
  <c r="M33"/>
  <c r="L33"/>
  <c r="K33"/>
  <c r="J33"/>
  <c r="I33"/>
  <c r="G33"/>
  <c r="F33"/>
  <c r="E33"/>
  <c r="D33"/>
  <c r="C33"/>
  <c r="B33"/>
  <c r="N32"/>
  <c r="M32"/>
  <c r="L32"/>
  <c r="K32"/>
  <c r="J32"/>
  <c r="I32"/>
  <c r="G32"/>
  <c r="F32"/>
  <c r="E32"/>
  <c r="D32"/>
  <c r="C32"/>
  <c r="B32"/>
  <c r="N31"/>
  <c r="M31"/>
  <c r="L31"/>
  <c r="K31"/>
  <c r="J31"/>
  <c r="I31"/>
  <c r="G31"/>
  <c r="F31"/>
  <c r="E31"/>
  <c r="D31"/>
  <c r="C31"/>
  <c r="B31"/>
  <c r="N30"/>
  <c r="M30"/>
  <c r="L30"/>
  <c r="K30"/>
  <c r="J30"/>
  <c r="I30"/>
  <c r="G30"/>
  <c r="F30"/>
  <c r="E30"/>
  <c r="D30"/>
  <c r="C30"/>
  <c r="B30"/>
  <c r="N29"/>
  <c r="M29"/>
  <c r="L29"/>
  <c r="K29"/>
  <c r="J29"/>
  <c r="I29"/>
  <c r="G29"/>
  <c r="F29"/>
  <c r="E29"/>
  <c r="D29"/>
  <c r="C29"/>
  <c r="B29"/>
  <c r="N28"/>
  <c r="M28"/>
  <c r="L28"/>
  <c r="K28"/>
  <c r="J28"/>
  <c r="I28"/>
  <c r="G28"/>
  <c r="F28"/>
  <c r="E28"/>
  <c r="D28"/>
  <c r="C28"/>
  <c r="B28"/>
  <c r="N27"/>
  <c r="M27"/>
  <c r="L27"/>
  <c r="K27"/>
  <c r="J27"/>
  <c r="I27"/>
  <c r="G27"/>
  <c r="F27"/>
  <c r="E27"/>
  <c r="D27"/>
  <c r="C27"/>
  <c r="B27"/>
  <c r="N26"/>
  <c r="M26"/>
  <c r="L26"/>
  <c r="K26"/>
  <c r="J26"/>
  <c r="I26"/>
  <c r="G26"/>
  <c r="F26"/>
  <c r="E26"/>
  <c r="D26"/>
  <c r="C26"/>
  <c r="B26"/>
  <c r="N25"/>
  <c r="M25"/>
  <c r="L25"/>
  <c r="K25"/>
  <c r="J25"/>
  <c r="I25"/>
  <c r="G25"/>
  <c r="F25"/>
  <c r="E25"/>
  <c r="D25"/>
  <c r="C25"/>
  <c r="B25"/>
  <c r="N24"/>
  <c r="M24"/>
  <c r="L24"/>
  <c r="K24"/>
  <c r="J24"/>
  <c r="I24"/>
  <c r="G24"/>
  <c r="F24"/>
  <c r="E24"/>
  <c r="D24"/>
  <c r="C24"/>
  <c r="B24"/>
  <c r="N23"/>
  <c r="M23"/>
  <c r="L23"/>
  <c r="K23"/>
  <c r="J23"/>
  <c r="I23"/>
  <c r="G23"/>
  <c r="F23"/>
  <c r="E23"/>
  <c r="D23"/>
  <c r="C23"/>
  <c r="B23"/>
  <c r="N22"/>
  <c r="M22"/>
  <c r="L22"/>
  <c r="K22"/>
  <c r="J22"/>
  <c r="I22"/>
  <c r="G22"/>
  <c r="F22"/>
  <c r="E22"/>
  <c r="D22"/>
  <c r="C22"/>
  <c r="B22"/>
  <c r="N21"/>
  <c r="M21"/>
  <c r="L21"/>
  <c r="K21"/>
  <c r="J21"/>
  <c r="I21"/>
  <c r="G21"/>
  <c r="F21"/>
  <c r="E21"/>
  <c r="D21"/>
  <c r="C21"/>
  <c r="B21"/>
  <c r="N20"/>
  <c r="M20"/>
  <c r="L20"/>
  <c r="K20"/>
  <c r="J20"/>
  <c r="I20"/>
  <c r="G20"/>
  <c r="F20"/>
  <c r="E20"/>
  <c r="D20"/>
  <c r="C20"/>
  <c r="B20"/>
  <c r="N19"/>
  <c r="M19"/>
  <c r="L19"/>
  <c r="K19"/>
  <c r="J19"/>
  <c r="I19"/>
  <c r="G19"/>
  <c r="F19"/>
  <c r="E19"/>
  <c r="D19"/>
  <c r="C19"/>
  <c r="B19"/>
  <c r="N18"/>
  <c r="M18"/>
  <c r="L18"/>
  <c r="K18"/>
  <c r="J18"/>
  <c r="I18"/>
  <c r="G18"/>
  <c r="F18"/>
  <c r="E18"/>
  <c r="D18"/>
  <c r="C18"/>
  <c r="B18"/>
  <c r="N17"/>
  <c r="M17"/>
  <c r="L17"/>
  <c r="K17"/>
  <c r="J17"/>
  <c r="I17"/>
  <c r="G17"/>
  <c r="F17"/>
  <c r="E17"/>
  <c r="D17"/>
  <c r="C17"/>
  <c r="B17"/>
  <c r="N16"/>
  <c r="M16"/>
  <c r="L16"/>
  <c r="K16"/>
  <c r="J16"/>
  <c r="I16"/>
  <c r="G16"/>
  <c r="F16"/>
  <c r="E16"/>
  <c r="D16"/>
  <c r="C16"/>
  <c r="B16"/>
  <c r="N15"/>
  <c r="M15"/>
  <c r="L15"/>
  <c r="K15"/>
  <c r="J15"/>
  <c r="I15"/>
  <c r="G15"/>
  <c r="F15"/>
  <c r="E15"/>
  <c r="D15"/>
  <c r="C15"/>
  <c r="B15"/>
  <c r="N14"/>
  <c r="M14"/>
  <c r="L14"/>
  <c r="K14"/>
  <c r="J14"/>
  <c r="I14"/>
  <c r="G14"/>
  <c r="F14"/>
  <c r="E14"/>
  <c r="D14"/>
  <c r="C14"/>
  <c r="B14"/>
  <c r="N13"/>
  <c r="M13"/>
  <c r="L13"/>
  <c r="K13"/>
  <c r="J13"/>
  <c r="I13"/>
  <c r="G13"/>
  <c r="F13"/>
  <c r="E13"/>
  <c r="D13"/>
  <c r="C13"/>
  <c r="B13"/>
  <c r="N12"/>
  <c r="M12"/>
  <c r="L12"/>
  <c r="K12"/>
  <c r="J12"/>
  <c r="I12"/>
  <c r="G12"/>
  <c r="F12"/>
  <c r="E12"/>
  <c r="D12"/>
  <c r="C12"/>
  <c r="B12"/>
  <c r="N11"/>
  <c r="M11"/>
  <c r="L11"/>
  <c r="K11"/>
  <c r="J11"/>
  <c r="I11"/>
  <c r="G11"/>
  <c r="F11"/>
  <c r="E11"/>
  <c r="D11"/>
  <c r="C11"/>
  <c r="B11"/>
  <c r="N10"/>
  <c r="M10"/>
  <c r="L10"/>
  <c r="K10"/>
  <c r="J10"/>
  <c r="I10"/>
  <c r="G10"/>
  <c r="F10"/>
  <c r="E10"/>
  <c r="D10"/>
  <c r="C10"/>
  <c r="B10"/>
  <c r="N9"/>
  <c r="M9"/>
  <c r="L9"/>
  <c r="G9"/>
  <c r="F9"/>
  <c r="E9"/>
  <c r="D9"/>
  <c r="N8"/>
  <c r="M8"/>
  <c r="L8"/>
  <c r="G8"/>
  <c r="F8"/>
  <c r="E8"/>
  <c r="D8"/>
  <c r="N7"/>
  <c r="M7"/>
  <c r="L7"/>
  <c r="G7"/>
  <c r="F7"/>
  <c r="E7"/>
  <c r="D7"/>
  <c r="N6"/>
  <c r="M6"/>
  <c r="L6"/>
  <c r="G6"/>
  <c r="F6"/>
  <c r="E6"/>
  <c r="D6"/>
  <c r="N96" i="13"/>
  <c r="M96"/>
  <c r="L96"/>
  <c r="N89"/>
  <c r="M89"/>
  <c r="L89"/>
  <c r="N88"/>
  <c r="M88"/>
  <c r="L88"/>
  <c r="N87"/>
  <c r="M87"/>
  <c r="L87"/>
  <c r="N85"/>
  <c r="M85"/>
  <c r="L85"/>
  <c r="N84"/>
  <c r="M84"/>
  <c r="L84"/>
  <c r="N83"/>
  <c r="M83"/>
  <c r="L83"/>
  <c r="N81"/>
  <c r="M81"/>
  <c r="L81"/>
  <c r="N80"/>
  <c r="M80"/>
  <c r="L80"/>
  <c r="N79"/>
  <c r="M79"/>
  <c r="L79"/>
  <c r="N78"/>
  <c r="M78"/>
  <c r="L78"/>
  <c r="N77"/>
  <c r="M77"/>
  <c r="L77"/>
  <c r="N76"/>
  <c r="M76"/>
  <c r="L76"/>
  <c r="N75"/>
  <c r="M75"/>
  <c r="L75"/>
  <c r="N74"/>
  <c r="M74"/>
  <c r="L74"/>
  <c r="N73"/>
  <c r="M73"/>
  <c r="L73"/>
  <c r="N72"/>
  <c r="M72"/>
  <c r="L72"/>
  <c r="N71"/>
  <c r="M71"/>
  <c r="L71"/>
  <c r="N70"/>
  <c r="M70"/>
  <c r="L70"/>
  <c r="N67"/>
  <c r="M67"/>
  <c r="L67"/>
  <c r="N65"/>
  <c r="M65"/>
  <c r="L65"/>
  <c r="N64"/>
  <c r="M64"/>
  <c r="L64"/>
  <c r="N63"/>
  <c r="M63"/>
  <c r="L63"/>
  <c r="N62"/>
  <c r="M62"/>
  <c r="L62"/>
  <c r="N61"/>
  <c r="M61"/>
  <c r="L61"/>
  <c r="N60"/>
  <c r="M60"/>
  <c r="L60"/>
  <c r="N59"/>
  <c r="M59"/>
  <c r="L59"/>
  <c r="N58"/>
  <c r="M58"/>
  <c r="L58"/>
  <c r="N57"/>
  <c r="M57"/>
  <c r="L57"/>
  <c r="N56"/>
  <c r="M56"/>
  <c r="L56"/>
  <c r="N55"/>
  <c r="M55"/>
  <c r="L55"/>
  <c r="N54"/>
  <c r="M54"/>
  <c r="L54"/>
  <c r="N53"/>
  <c r="M53"/>
  <c r="L53"/>
  <c r="N52"/>
  <c r="M52"/>
  <c r="L52"/>
  <c r="N51"/>
  <c r="M51"/>
  <c r="L51"/>
  <c r="N50"/>
  <c r="M50"/>
  <c r="L50"/>
  <c r="N49"/>
  <c r="M49"/>
  <c r="L49"/>
  <c r="N48"/>
  <c r="M48"/>
  <c r="L48"/>
  <c r="N47"/>
  <c r="M47"/>
  <c r="L47"/>
  <c r="N46"/>
  <c r="M46"/>
  <c r="L46"/>
  <c r="N45"/>
  <c r="M45"/>
  <c r="L45"/>
  <c r="N44"/>
  <c r="M44"/>
  <c r="L44"/>
  <c r="N43"/>
  <c r="M43"/>
  <c r="L43"/>
  <c r="N42"/>
  <c r="M42"/>
  <c r="L42"/>
  <c r="N41"/>
  <c r="M41"/>
  <c r="L41"/>
  <c r="N40"/>
  <c r="M40"/>
  <c r="L40"/>
  <c r="N39"/>
  <c r="M39"/>
  <c r="L39"/>
  <c r="N38"/>
  <c r="M38"/>
  <c r="L38"/>
  <c r="N37"/>
  <c r="M37"/>
  <c r="L37"/>
  <c r="N36"/>
  <c r="M36"/>
  <c r="L36"/>
  <c r="N35"/>
  <c r="M35"/>
  <c r="L35"/>
  <c r="N34"/>
  <c r="M34"/>
  <c r="L34"/>
  <c r="N33"/>
  <c r="M33"/>
  <c r="L33"/>
  <c r="N32"/>
  <c r="M32"/>
  <c r="L32"/>
  <c r="N31"/>
  <c r="M31"/>
  <c r="L31"/>
  <c r="N30"/>
  <c r="M30"/>
  <c r="L30"/>
  <c r="N29"/>
  <c r="M29"/>
  <c r="L29"/>
  <c r="N28"/>
  <c r="M28"/>
  <c r="L28"/>
  <c r="N27"/>
  <c r="M27"/>
  <c r="L27"/>
  <c r="N26"/>
  <c r="M26"/>
  <c r="L26"/>
  <c r="N25"/>
  <c r="M25"/>
  <c r="L25"/>
  <c r="N24"/>
  <c r="M24"/>
  <c r="L24"/>
  <c r="N23"/>
  <c r="M23"/>
  <c r="L23"/>
  <c r="N22"/>
  <c r="M22"/>
  <c r="L22"/>
  <c r="N21"/>
  <c r="M21"/>
  <c r="L21"/>
  <c r="N20"/>
  <c r="M20"/>
  <c r="L20"/>
  <c r="N19"/>
  <c r="M19"/>
  <c r="L19"/>
  <c r="N18"/>
  <c r="M18"/>
  <c r="L18"/>
  <c r="N17"/>
  <c r="M17"/>
  <c r="L17"/>
  <c r="N16"/>
  <c r="M16"/>
  <c r="L16"/>
  <c r="N15"/>
  <c r="M15"/>
  <c r="L15"/>
  <c r="N14"/>
  <c r="M14"/>
  <c r="L14"/>
  <c r="N13"/>
  <c r="M13"/>
  <c r="L13"/>
  <c r="N12"/>
  <c r="M12"/>
  <c r="L12"/>
  <c r="N11"/>
  <c r="M11"/>
  <c r="L11"/>
  <c r="N10"/>
  <c r="M10"/>
  <c r="L10"/>
  <c r="N9"/>
  <c r="M9"/>
  <c r="L9"/>
  <c r="N8"/>
  <c r="M8"/>
  <c r="L8"/>
  <c r="N7"/>
  <c r="M7"/>
  <c r="L7"/>
  <c r="N6"/>
  <c r="M6"/>
  <c r="L6"/>
  <c r="A86" i="14"/>
  <c r="A87"/>
  <c r="A88"/>
  <c r="A89"/>
  <c r="A90"/>
  <c r="A91"/>
  <c r="A92"/>
  <c r="A93"/>
  <c r="A94"/>
  <c r="A95"/>
  <c r="A96"/>
  <c r="AC95" i="17"/>
  <c r="AC94"/>
  <c r="AC93"/>
  <c r="AC92"/>
  <c r="AC91"/>
  <c r="AC90"/>
  <c r="AC89"/>
  <c r="AC88"/>
  <c r="AC87"/>
  <c r="AC86"/>
  <c r="N95"/>
  <c r="N94"/>
  <c r="N93"/>
  <c r="N92"/>
  <c r="N91"/>
  <c r="N90"/>
  <c r="N89"/>
  <c r="N88"/>
  <c r="N87"/>
  <c r="N86"/>
  <c r="H94" i="18"/>
  <c r="F94"/>
  <c r="H93"/>
  <c r="F93"/>
  <c r="H92"/>
  <c r="F92"/>
  <c r="H91"/>
  <c r="F91"/>
  <c r="H90"/>
  <c r="F90"/>
  <c r="H89"/>
  <c r="F89"/>
  <c r="H88"/>
  <c r="F88"/>
  <c r="H87"/>
  <c r="F87"/>
  <c r="H86"/>
  <c r="F86"/>
  <c r="H85"/>
  <c r="F85"/>
  <c r="H84"/>
  <c r="F84"/>
  <c r="H83"/>
  <c r="F83"/>
  <c r="H82"/>
  <c r="F82"/>
  <c r="H81"/>
  <c r="F81"/>
  <c r="H80"/>
  <c r="F80"/>
  <c r="H79"/>
  <c r="F79"/>
  <c r="H78"/>
  <c r="F78"/>
  <c r="H77"/>
  <c r="F77"/>
  <c r="H76"/>
  <c r="F76"/>
  <c r="H75"/>
  <c r="F75"/>
  <c r="H74"/>
  <c r="F74"/>
  <c r="H73"/>
  <c r="F73"/>
  <c r="H72"/>
  <c r="F72"/>
  <c r="H71"/>
  <c r="F71"/>
  <c r="H70"/>
  <c r="F70"/>
  <c r="H69"/>
  <c r="F69"/>
  <c r="H68"/>
  <c r="F68"/>
  <c r="H67"/>
  <c r="F67"/>
  <c r="H66"/>
  <c r="F66"/>
  <c r="H65"/>
  <c r="F65"/>
  <c r="H64"/>
  <c r="F64"/>
  <c r="H63"/>
  <c r="F63"/>
  <c r="H62"/>
  <c r="F62"/>
  <c r="H61"/>
  <c r="F61"/>
  <c r="H60"/>
  <c r="F60"/>
  <c r="H59"/>
  <c r="F59"/>
  <c r="H58"/>
  <c r="F58"/>
  <c r="H57"/>
  <c r="F57"/>
  <c r="H56"/>
  <c r="F56"/>
  <c r="H55"/>
  <c r="F55"/>
  <c r="H54"/>
  <c r="F54"/>
  <c r="H53"/>
  <c r="F53"/>
  <c r="H52"/>
  <c r="F52"/>
  <c r="H51"/>
  <c r="F51"/>
  <c r="H50"/>
  <c r="F50"/>
  <c r="H49"/>
  <c r="F49"/>
  <c r="H48"/>
  <c r="F48"/>
  <c r="H47"/>
  <c r="F47"/>
  <c r="H46"/>
  <c r="F46"/>
  <c r="H45"/>
  <c r="F45"/>
  <c r="H44"/>
  <c r="F44"/>
  <c r="H43"/>
  <c r="F43"/>
  <c r="H42"/>
  <c r="F42"/>
  <c r="H41"/>
  <c r="F41"/>
  <c r="H40"/>
  <c r="F40"/>
  <c r="H39"/>
  <c r="F39"/>
  <c r="H38"/>
  <c r="F38"/>
  <c r="H37"/>
  <c r="F37"/>
  <c r="H36"/>
  <c r="F36"/>
  <c r="H35"/>
  <c r="F35"/>
  <c r="H34"/>
  <c r="F34"/>
  <c r="H33"/>
  <c r="F33"/>
  <c r="H32"/>
  <c r="F32"/>
  <c r="H31"/>
  <c r="F31"/>
  <c r="H30"/>
  <c r="F30"/>
  <c r="H29"/>
  <c r="F29"/>
  <c r="H28"/>
  <c r="F28"/>
  <c r="H27"/>
  <c r="F27"/>
  <c r="H26"/>
  <c r="F26"/>
  <c r="H25"/>
  <c r="F25"/>
  <c r="H24"/>
  <c r="F24"/>
  <c r="H23"/>
  <c r="F23"/>
  <c r="H22"/>
  <c r="F22"/>
  <c r="H21"/>
  <c r="F21"/>
  <c r="H20"/>
  <c r="F20"/>
  <c r="H19"/>
  <c r="F19"/>
  <c r="H18"/>
  <c r="F18"/>
  <c r="H17"/>
  <c r="F17"/>
  <c r="H16"/>
  <c r="F16"/>
  <c r="H15"/>
  <c r="F15"/>
  <c r="H14"/>
  <c r="F14"/>
  <c r="H13"/>
  <c r="F13"/>
  <c r="H12"/>
  <c r="F12"/>
  <c r="H11"/>
  <c r="F11"/>
  <c r="H10"/>
  <c r="F10"/>
  <c r="H9"/>
  <c r="F9"/>
  <c r="H8"/>
  <c r="F8"/>
  <c r="H7"/>
  <c r="F7"/>
  <c r="H6"/>
  <c r="F6"/>
  <c r="H5"/>
  <c r="F5"/>
  <c r="A91"/>
  <c r="A92"/>
  <c r="O78" i="19"/>
  <c r="N78"/>
  <c r="M78"/>
  <c r="L78"/>
  <c r="O77"/>
  <c r="N77"/>
  <c r="M77"/>
  <c r="L77"/>
  <c r="O76"/>
  <c r="N76"/>
  <c r="M76"/>
  <c r="L76"/>
  <c r="O75"/>
  <c r="N75"/>
  <c r="M75"/>
  <c r="L75"/>
  <c r="O74"/>
  <c r="N74"/>
  <c r="M74"/>
  <c r="L74"/>
  <c r="O73"/>
  <c r="N73"/>
  <c r="M73"/>
  <c r="L73"/>
  <c r="O72"/>
  <c r="N72"/>
  <c r="M72"/>
  <c r="L72"/>
  <c r="O71"/>
  <c r="N71"/>
  <c r="M71"/>
  <c r="L71"/>
  <c r="O70"/>
  <c r="N70"/>
  <c r="M70"/>
  <c r="L70"/>
  <c r="O69"/>
  <c r="N69"/>
  <c r="M69"/>
  <c r="L69"/>
  <c r="O68"/>
  <c r="N68"/>
  <c r="M68"/>
  <c r="L68"/>
  <c r="O67"/>
  <c r="N67"/>
  <c r="M67"/>
  <c r="L67"/>
  <c r="U78" i="20"/>
  <c r="T78"/>
  <c r="S78"/>
  <c r="R78"/>
  <c r="Q78"/>
  <c r="P78"/>
  <c r="N78"/>
  <c r="M78"/>
  <c r="L78"/>
  <c r="K78"/>
  <c r="J78"/>
  <c r="I78"/>
  <c r="G78"/>
  <c r="F78"/>
  <c r="E78"/>
  <c r="D78"/>
  <c r="C78"/>
  <c r="B78"/>
  <c r="N29"/>
  <c r="M29"/>
  <c r="L29"/>
  <c r="K29"/>
  <c r="J29"/>
  <c r="I29"/>
  <c r="G29"/>
  <c r="F29"/>
  <c r="E29"/>
  <c r="D29"/>
  <c r="C29"/>
  <c r="B29"/>
  <c r="N28"/>
  <c r="M28"/>
  <c r="L28"/>
  <c r="K28"/>
  <c r="J28"/>
  <c r="I28"/>
  <c r="G28"/>
  <c r="F28"/>
  <c r="E28"/>
  <c r="D28"/>
  <c r="C28"/>
  <c r="B28"/>
  <c r="N27"/>
  <c r="M27"/>
  <c r="L27"/>
  <c r="K27"/>
  <c r="J27"/>
  <c r="I27"/>
  <c r="G27"/>
  <c r="F27"/>
  <c r="E27"/>
  <c r="D27"/>
  <c r="C27"/>
  <c r="B27"/>
  <c r="N26"/>
  <c r="M26"/>
  <c r="L26"/>
  <c r="K26"/>
  <c r="J26"/>
  <c r="I26"/>
  <c r="G26"/>
  <c r="F26"/>
  <c r="E26"/>
  <c r="D26"/>
  <c r="C26"/>
  <c r="B26"/>
  <c r="N25"/>
  <c r="M25"/>
  <c r="L25"/>
  <c r="K25"/>
  <c r="J25"/>
  <c r="I25"/>
  <c r="G25"/>
  <c r="F25"/>
  <c r="E25"/>
  <c r="D25"/>
  <c r="C25"/>
  <c r="B25"/>
  <c r="N24"/>
  <c r="M24"/>
  <c r="L24"/>
  <c r="K24"/>
  <c r="J24"/>
  <c r="I24"/>
  <c r="G24"/>
  <c r="F24"/>
  <c r="E24"/>
  <c r="D24"/>
  <c r="C24"/>
  <c r="B24"/>
  <c r="N23"/>
  <c r="M23"/>
  <c r="L23"/>
  <c r="K23"/>
  <c r="J23"/>
  <c r="I23"/>
  <c r="G23"/>
  <c r="F23"/>
  <c r="E23"/>
  <c r="D23"/>
  <c r="C23"/>
  <c r="B23"/>
  <c r="N22"/>
  <c r="M22"/>
  <c r="L22"/>
  <c r="K22"/>
  <c r="J22"/>
  <c r="I22"/>
  <c r="G22"/>
  <c r="F22"/>
  <c r="E22"/>
  <c r="D22"/>
  <c r="C22"/>
  <c r="B22"/>
  <c r="N21"/>
  <c r="M21"/>
  <c r="L21"/>
  <c r="K21"/>
  <c r="J21"/>
  <c r="I21"/>
  <c r="G21"/>
  <c r="F21"/>
  <c r="E21"/>
  <c r="D21"/>
  <c r="C21"/>
  <c r="B21"/>
  <c r="N20"/>
  <c r="M20"/>
  <c r="L20"/>
  <c r="K20"/>
  <c r="J20"/>
  <c r="I20"/>
  <c r="G20"/>
  <c r="F20"/>
  <c r="E20"/>
  <c r="D20"/>
  <c r="C20"/>
  <c r="B20"/>
  <c r="N19"/>
  <c r="M19"/>
  <c r="L19"/>
  <c r="K19"/>
  <c r="J19"/>
  <c r="I19"/>
  <c r="G19"/>
  <c r="F19"/>
  <c r="E19"/>
  <c r="D19"/>
  <c r="C19"/>
  <c r="B19"/>
  <c r="N18"/>
  <c r="M18"/>
  <c r="L18"/>
  <c r="K18"/>
  <c r="J18"/>
  <c r="I18"/>
  <c r="G18"/>
  <c r="F18"/>
  <c r="E18"/>
  <c r="D18"/>
  <c r="C18"/>
  <c r="B18"/>
  <c r="N17"/>
  <c r="M17"/>
  <c r="L17"/>
  <c r="K17"/>
  <c r="J17"/>
  <c r="I17"/>
  <c r="G17"/>
  <c r="F17"/>
  <c r="E17"/>
  <c r="D17"/>
  <c r="C17"/>
  <c r="B17"/>
  <c r="N16"/>
  <c r="M16"/>
  <c r="L16"/>
  <c r="K16"/>
  <c r="J16"/>
  <c r="I16"/>
  <c r="G16"/>
  <c r="F16"/>
  <c r="E16"/>
  <c r="D16"/>
  <c r="C16"/>
  <c r="B16"/>
  <c r="N15"/>
  <c r="M15"/>
  <c r="L15"/>
  <c r="K15"/>
  <c r="J15"/>
  <c r="I15"/>
  <c r="G15"/>
  <c r="F15"/>
  <c r="E15"/>
  <c r="D15"/>
  <c r="C15"/>
  <c r="B15"/>
  <c r="N14"/>
  <c r="M14"/>
  <c r="L14"/>
  <c r="K14"/>
  <c r="J14"/>
  <c r="I14"/>
  <c r="G14"/>
  <c r="F14"/>
  <c r="E14"/>
  <c r="D14"/>
  <c r="C14"/>
  <c r="B14"/>
  <c r="N13"/>
  <c r="M13"/>
  <c r="L13"/>
  <c r="K13"/>
  <c r="J13"/>
  <c r="I13"/>
  <c r="G13"/>
  <c r="F13"/>
  <c r="E13"/>
  <c r="D13"/>
  <c r="C13"/>
  <c r="B13"/>
  <c r="N12"/>
  <c r="M12"/>
  <c r="L12"/>
  <c r="K12"/>
  <c r="J12"/>
  <c r="I12"/>
  <c r="G12"/>
  <c r="F12"/>
  <c r="E12"/>
  <c r="D12"/>
  <c r="C12"/>
  <c r="B12"/>
  <c r="N11"/>
  <c r="M11"/>
  <c r="L11"/>
  <c r="K11"/>
  <c r="J11"/>
  <c r="I11"/>
  <c r="G11"/>
  <c r="F11"/>
  <c r="E11"/>
  <c r="D11"/>
  <c r="C11"/>
  <c r="B11"/>
  <c r="N10"/>
  <c r="M10"/>
  <c r="L10"/>
  <c r="K10"/>
  <c r="J10"/>
  <c r="I10"/>
  <c r="G10"/>
  <c r="F10"/>
  <c r="E10"/>
  <c r="D10"/>
  <c r="C10"/>
  <c r="B10"/>
  <c r="N9"/>
  <c r="M9"/>
  <c r="L9"/>
  <c r="K9"/>
  <c r="J9"/>
  <c r="I9"/>
  <c r="G9"/>
  <c r="F9"/>
  <c r="E9"/>
  <c r="D9"/>
  <c r="C9"/>
  <c r="B9"/>
  <c r="N8"/>
  <c r="M8"/>
  <c r="L8"/>
  <c r="K8"/>
  <c r="J8"/>
  <c r="I8"/>
  <c r="G8"/>
  <c r="F8"/>
  <c r="E8"/>
  <c r="D8"/>
  <c r="C8"/>
  <c r="B8"/>
  <c r="N7"/>
  <c r="M7"/>
  <c r="L7"/>
  <c r="K7"/>
  <c r="J7"/>
  <c r="I7"/>
  <c r="G7"/>
  <c r="F7"/>
  <c r="E7"/>
  <c r="D7"/>
  <c r="C7"/>
  <c r="B7"/>
  <c r="N6"/>
  <c r="M6"/>
  <c r="L6"/>
  <c r="K6"/>
  <c r="J6"/>
  <c r="I6"/>
  <c r="G6"/>
  <c r="F6"/>
  <c r="E6"/>
  <c r="D6"/>
  <c r="C6"/>
  <c r="B6"/>
  <c r="N5"/>
  <c r="M5"/>
  <c r="L5"/>
  <c r="K5"/>
  <c r="J5"/>
  <c r="I5"/>
  <c r="G5"/>
  <c r="F5"/>
  <c r="E5"/>
  <c r="D5"/>
  <c r="C5"/>
  <c r="B5"/>
  <c r="N30"/>
  <c r="M30"/>
  <c r="L30"/>
  <c r="K30"/>
  <c r="J30"/>
  <c r="I30"/>
  <c r="G30"/>
  <c r="F30"/>
  <c r="E30"/>
  <c r="D30"/>
  <c r="C30"/>
  <c r="B30"/>
  <c r="N31"/>
  <c r="M31"/>
  <c r="L31"/>
  <c r="K31"/>
  <c r="J31"/>
  <c r="I31"/>
  <c r="G31"/>
  <c r="F31"/>
  <c r="E31"/>
  <c r="D31"/>
  <c r="C31"/>
  <c r="B31"/>
  <c r="N32"/>
  <c r="M32"/>
  <c r="L32"/>
  <c r="K32"/>
  <c r="J32"/>
  <c r="I32"/>
  <c r="G32"/>
  <c r="F32"/>
  <c r="E32"/>
  <c r="D32"/>
  <c r="C32"/>
  <c r="B32"/>
  <c r="N33"/>
  <c r="M33"/>
  <c r="L33"/>
  <c r="K33"/>
  <c r="J33"/>
  <c r="I33"/>
  <c r="G33"/>
  <c r="F33"/>
  <c r="E33"/>
  <c r="D33"/>
  <c r="C33"/>
  <c r="B33"/>
  <c r="N35"/>
  <c r="M35"/>
  <c r="L35"/>
  <c r="K35"/>
  <c r="J35"/>
  <c r="I35"/>
  <c r="G35"/>
  <c r="F35"/>
  <c r="E35"/>
  <c r="D35"/>
  <c r="C35"/>
  <c r="B35"/>
  <c r="N34"/>
  <c r="M34"/>
  <c r="L34"/>
  <c r="K34"/>
  <c r="J34"/>
  <c r="I34"/>
  <c r="G34"/>
  <c r="F34"/>
  <c r="E34"/>
  <c r="D34"/>
  <c r="C34"/>
  <c r="B34"/>
  <c r="N36"/>
  <c r="M36"/>
  <c r="L36"/>
  <c r="K36"/>
  <c r="J36"/>
  <c r="I36"/>
  <c r="G36"/>
  <c r="F36"/>
  <c r="E36"/>
  <c r="D36"/>
  <c r="C36"/>
  <c r="B36"/>
  <c r="N37"/>
  <c r="M37"/>
  <c r="L37"/>
  <c r="K37"/>
  <c r="J37"/>
  <c r="I37"/>
  <c r="G37"/>
  <c r="F37"/>
  <c r="E37"/>
  <c r="D37"/>
  <c r="C37"/>
  <c r="B37"/>
  <c r="I77"/>
  <c r="I76"/>
  <c r="I75"/>
  <c r="I74"/>
  <c r="I73"/>
  <c r="I72"/>
  <c r="I71"/>
  <c r="I70"/>
  <c r="I69"/>
  <c r="I68"/>
  <c r="I67"/>
  <c r="I66"/>
  <c r="I65"/>
  <c r="I64"/>
  <c r="I63"/>
  <c r="I62"/>
  <c r="I61"/>
  <c r="I60"/>
  <c r="I59"/>
  <c r="I58"/>
  <c r="I57"/>
  <c r="I56"/>
  <c r="I55"/>
  <c r="I54"/>
  <c r="I53"/>
  <c r="I52"/>
  <c r="I51"/>
  <c r="I50"/>
  <c r="I49"/>
  <c r="I48"/>
  <c r="I47"/>
  <c r="I46"/>
  <c r="I45"/>
  <c r="I44"/>
  <c r="I43"/>
  <c r="I42"/>
  <c r="I41"/>
  <c r="I40"/>
  <c r="I39"/>
  <c r="I38"/>
  <c r="U77"/>
  <c r="T77"/>
  <c r="S77"/>
  <c r="R77"/>
  <c r="Q77"/>
  <c r="U76"/>
  <c r="T76"/>
  <c r="S76"/>
  <c r="R76"/>
  <c r="Q76"/>
  <c r="U75"/>
  <c r="T75"/>
  <c r="S75"/>
  <c r="R75"/>
  <c r="Q75"/>
  <c r="U74"/>
  <c r="T74"/>
  <c r="S74"/>
  <c r="R74"/>
  <c r="Q74"/>
  <c r="U73"/>
  <c r="T73"/>
  <c r="S73"/>
  <c r="R73"/>
  <c r="Q73"/>
  <c r="U72"/>
  <c r="T72"/>
  <c r="S72"/>
  <c r="R72"/>
  <c r="Q72"/>
  <c r="U71"/>
  <c r="T71"/>
  <c r="S71"/>
  <c r="R71"/>
  <c r="Q71"/>
  <c r="U70"/>
  <c r="T70"/>
  <c r="S70"/>
  <c r="R70"/>
  <c r="Q70"/>
  <c r="U69"/>
  <c r="T69"/>
  <c r="S69"/>
  <c r="R69"/>
  <c r="Q69"/>
  <c r="U68"/>
  <c r="T68"/>
  <c r="S68"/>
  <c r="R68"/>
  <c r="Q68"/>
  <c r="U67"/>
  <c r="T67"/>
  <c r="S67"/>
  <c r="R67"/>
  <c r="Q67"/>
  <c r="U66"/>
  <c r="T66"/>
  <c r="S66"/>
  <c r="R66"/>
  <c r="Q66"/>
  <c r="U65"/>
  <c r="T65"/>
  <c r="S65"/>
  <c r="R65"/>
  <c r="Q65"/>
  <c r="U64"/>
  <c r="T64"/>
  <c r="S64"/>
  <c r="R64"/>
  <c r="Q64"/>
  <c r="U63"/>
  <c r="T63"/>
  <c r="S63"/>
  <c r="R63"/>
  <c r="Q63"/>
  <c r="U62"/>
  <c r="T62"/>
  <c r="S62"/>
  <c r="R62"/>
  <c r="Q62"/>
  <c r="U61"/>
  <c r="T61"/>
  <c r="S61"/>
  <c r="R61"/>
  <c r="Q61"/>
  <c r="U60"/>
  <c r="T60"/>
  <c r="S60"/>
  <c r="R60"/>
  <c r="Q60"/>
  <c r="U59"/>
  <c r="T59"/>
  <c r="S59"/>
  <c r="R59"/>
  <c r="Q59"/>
  <c r="U58"/>
  <c r="T58"/>
  <c r="S58"/>
  <c r="R58"/>
  <c r="Q58"/>
  <c r="U57"/>
  <c r="T57"/>
  <c r="S57"/>
  <c r="R57"/>
  <c r="Q57"/>
  <c r="U56"/>
  <c r="T56"/>
  <c r="S56"/>
  <c r="R56"/>
  <c r="Q56"/>
  <c r="U55"/>
  <c r="T55"/>
  <c r="S55"/>
  <c r="R55"/>
  <c r="Q55"/>
  <c r="U54"/>
  <c r="T54"/>
  <c r="S54"/>
  <c r="R54"/>
  <c r="Q54"/>
  <c r="U53"/>
  <c r="T53"/>
  <c r="S53"/>
  <c r="R53"/>
  <c r="Q53"/>
  <c r="U52"/>
  <c r="T52"/>
  <c r="S52"/>
  <c r="R52"/>
  <c r="Q52"/>
  <c r="U51"/>
  <c r="T51"/>
  <c r="S51"/>
  <c r="R51"/>
  <c r="Q51"/>
  <c r="U50"/>
  <c r="T50"/>
  <c r="S50"/>
  <c r="R50"/>
  <c r="Q50"/>
  <c r="U49"/>
  <c r="T49"/>
  <c r="S49"/>
  <c r="R49"/>
  <c r="Q49"/>
  <c r="U48"/>
  <c r="T48"/>
  <c r="S48"/>
  <c r="R48"/>
  <c r="Q48"/>
  <c r="U47"/>
  <c r="T47"/>
  <c r="S47"/>
  <c r="R47"/>
  <c r="Q47"/>
  <c r="U46"/>
  <c r="T46"/>
  <c r="S46"/>
  <c r="R46"/>
  <c r="Q46"/>
  <c r="U45"/>
  <c r="T45"/>
  <c r="S45"/>
  <c r="R45"/>
  <c r="Q45"/>
  <c r="U44"/>
  <c r="T44"/>
  <c r="S44"/>
  <c r="R44"/>
  <c r="Q44"/>
  <c r="U43"/>
  <c r="T43"/>
  <c r="S43"/>
  <c r="R43"/>
  <c r="Q43"/>
  <c r="U42"/>
  <c r="T42"/>
  <c r="S42"/>
  <c r="R42"/>
  <c r="Q42"/>
  <c r="U41"/>
  <c r="T41"/>
  <c r="S41"/>
  <c r="R41"/>
  <c r="Q41"/>
  <c r="U40"/>
  <c r="T40"/>
  <c r="S40"/>
  <c r="R40"/>
  <c r="Q40"/>
  <c r="U39"/>
  <c r="T39"/>
  <c r="S39"/>
  <c r="R39"/>
  <c r="Q39"/>
  <c r="U38"/>
  <c r="T38"/>
  <c r="S38"/>
  <c r="R38"/>
  <c r="Q38"/>
  <c r="U37"/>
  <c r="T37"/>
  <c r="S37"/>
  <c r="R37"/>
  <c r="Q37"/>
  <c r="U36"/>
  <c r="T36"/>
  <c r="S36"/>
  <c r="R36"/>
  <c r="Q36"/>
  <c r="U35"/>
  <c r="T35"/>
  <c r="S35"/>
  <c r="R35"/>
  <c r="Q35"/>
  <c r="U34"/>
  <c r="T34"/>
  <c r="S34"/>
  <c r="R34"/>
  <c r="Q34"/>
  <c r="U33"/>
  <c r="T33"/>
  <c r="S33"/>
  <c r="R33"/>
  <c r="Q33"/>
  <c r="U32"/>
  <c r="T32"/>
  <c r="S32"/>
  <c r="R32"/>
  <c r="Q32"/>
  <c r="U31"/>
  <c r="T31"/>
  <c r="S31"/>
  <c r="R31"/>
  <c r="Q31"/>
  <c r="U30"/>
  <c r="T30"/>
  <c r="S30"/>
  <c r="R30"/>
  <c r="Q30"/>
  <c r="U29"/>
  <c r="T29"/>
  <c r="S29"/>
  <c r="R29"/>
  <c r="Q29"/>
  <c r="U28"/>
  <c r="T28"/>
  <c r="S28"/>
  <c r="R28"/>
  <c r="Q28"/>
  <c r="U27"/>
  <c r="T27"/>
  <c r="S27"/>
  <c r="R27"/>
  <c r="Q27"/>
  <c r="U26"/>
  <c r="T26"/>
  <c r="S26"/>
  <c r="R26"/>
  <c r="Q26"/>
  <c r="U25"/>
  <c r="T25"/>
  <c r="S25"/>
  <c r="R25"/>
  <c r="Q25"/>
  <c r="U24"/>
  <c r="T24"/>
  <c r="S24"/>
  <c r="R24"/>
  <c r="Q24"/>
  <c r="U23"/>
  <c r="T23"/>
  <c r="S23"/>
  <c r="R23"/>
  <c r="Q23"/>
  <c r="U22"/>
  <c r="T22"/>
  <c r="S22"/>
  <c r="R22"/>
  <c r="Q22"/>
  <c r="U21"/>
  <c r="T21"/>
  <c r="S21"/>
  <c r="R21"/>
  <c r="Q21"/>
  <c r="U20"/>
  <c r="T20"/>
  <c r="S20"/>
  <c r="R20"/>
  <c r="Q20"/>
  <c r="U19"/>
  <c r="T19"/>
  <c r="S19"/>
  <c r="R19"/>
  <c r="Q19"/>
  <c r="U18"/>
  <c r="T18"/>
  <c r="S18"/>
  <c r="R18"/>
  <c r="Q18"/>
  <c r="U17"/>
  <c r="T17"/>
  <c r="S17"/>
  <c r="R17"/>
  <c r="Q17"/>
  <c r="U16"/>
  <c r="T16"/>
  <c r="S16"/>
  <c r="R16"/>
  <c r="Q16"/>
  <c r="U15"/>
  <c r="T15"/>
  <c r="S15"/>
  <c r="R15"/>
  <c r="Q15"/>
  <c r="U14"/>
  <c r="T14"/>
  <c r="S14"/>
  <c r="R14"/>
  <c r="Q14"/>
  <c r="U13"/>
  <c r="T13"/>
  <c r="S13"/>
  <c r="R13"/>
  <c r="Q13"/>
  <c r="U12"/>
  <c r="T12"/>
  <c r="S12"/>
  <c r="R12"/>
  <c r="Q12"/>
  <c r="U11"/>
  <c r="T11"/>
  <c r="S11"/>
  <c r="R11"/>
  <c r="Q11"/>
  <c r="U10"/>
  <c r="T10"/>
  <c r="S10"/>
  <c r="R10"/>
  <c r="Q10"/>
  <c r="U9"/>
  <c r="T9"/>
  <c r="S9"/>
  <c r="R9"/>
  <c r="Q9"/>
  <c r="U8"/>
  <c r="T8"/>
  <c r="S8"/>
  <c r="R8"/>
  <c r="Q8"/>
  <c r="U7"/>
  <c r="T7"/>
  <c r="S7"/>
  <c r="R7"/>
  <c r="Q7"/>
  <c r="U6"/>
  <c r="T6"/>
  <c r="S6"/>
  <c r="R6"/>
  <c r="Q6"/>
  <c r="U5"/>
  <c r="T5"/>
  <c r="S5"/>
  <c r="R5"/>
  <c r="Q5"/>
  <c r="P36"/>
  <c r="P35"/>
  <c r="P34"/>
  <c r="P33"/>
  <c r="P32"/>
  <c r="P31"/>
  <c r="P37"/>
  <c r="P76"/>
  <c r="P75"/>
  <c r="P74"/>
  <c r="P73"/>
  <c r="P72"/>
  <c r="P71"/>
  <c r="P70"/>
  <c r="P69"/>
  <c r="P68"/>
  <c r="P67"/>
  <c r="P66"/>
  <c r="P65"/>
  <c r="P64"/>
  <c r="P63"/>
  <c r="P62"/>
  <c r="P61"/>
  <c r="P60"/>
  <c r="P59"/>
  <c r="P58"/>
  <c r="P57"/>
  <c r="P56"/>
  <c r="P55"/>
  <c r="P54"/>
  <c r="P53"/>
  <c r="P52"/>
  <c r="P51"/>
  <c r="P50"/>
  <c r="P49"/>
  <c r="P48"/>
  <c r="P47"/>
  <c r="P46"/>
  <c r="P45"/>
  <c r="P44"/>
  <c r="P43"/>
  <c r="P42"/>
  <c r="P41"/>
  <c r="P40"/>
  <c r="P39"/>
  <c r="P38"/>
  <c r="P77"/>
  <c r="P30"/>
  <c r="P29"/>
  <c r="P28"/>
  <c r="P27"/>
  <c r="P26"/>
  <c r="P25"/>
  <c r="P24"/>
  <c r="P23"/>
  <c r="P22"/>
  <c r="P21"/>
  <c r="P20"/>
  <c r="P19"/>
  <c r="P18"/>
  <c r="P17"/>
  <c r="P16"/>
  <c r="P15"/>
  <c r="P14"/>
  <c r="P13"/>
  <c r="P12"/>
  <c r="P11"/>
  <c r="P10"/>
  <c r="P9"/>
  <c r="P8"/>
  <c r="P7"/>
  <c r="P6"/>
  <c r="P5"/>
  <c r="N77"/>
  <c r="M77"/>
  <c r="L77"/>
  <c r="K77"/>
  <c r="J77"/>
  <c r="G77"/>
  <c r="F77"/>
  <c r="E77"/>
  <c r="D77"/>
  <c r="C77"/>
  <c r="B77"/>
  <c r="N71"/>
  <c r="M71"/>
  <c r="L71"/>
  <c r="K71"/>
  <c r="J71"/>
  <c r="G71"/>
  <c r="F71"/>
  <c r="E71"/>
  <c r="D71"/>
  <c r="C71"/>
  <c r="B71"/>
  <c r="N70"/>
  <c r="M70"/>
  <c r="L70"/>
  <c r="K70"/>
  <c r="J70"/>
  <c r="G70"/>
  <c r="F70"/>
  <c r="E70"/>
  <c r="D70"/>
  <c r="C70"/>
  <c r="B70"/>
  <c r="N69"/>
  <c r="M69"/>
  <c r="L69"/>
  <c r="K69"/>
  <c r="J69"/>
  <c r="G69"/>
  <c r="F69"/>
  <c r="E69"/>
  <c r="D69"/>
  <c r="C69"/>
  <c r="B69"/>
  <c r="N68"/>
  <c r="M68"/>
  <c r="L68"/>
  <c r="K68"/>
  <c r="J68"/>
  <c r="G68"/>
  <c r="F68"/>
  <c r="E68"/>
  <c r="D68"/>
  <c r="C68"/>
  <c r="B68"/>
  <c r="N67"/>
  <c r="M67"/>
  <c r="L67"/>
  <c r="K67"/>
  <c r="J67"/>
  <c r="G67"/>
  <c r="F67"/>
  <c r="E67"/>
  <c r="D67"/>
  <c r="C67"/>
  <c r="B67"/>
  <c r="N66"/>
  <c r="M66"/>
  <c r="L66"/>
  <c r="K66"/>
  <c r="J66"/>
  <c r="G66"/>
  <c r="F66"/>
  <c r="E66"/>
  <c r="D66"/>
  <c r="C66"/>
  <c r="B66"/>
  <c r="N65"/>
  <c r="M65"/>
  <c r="L65"/>
  <c r="K65"/>
  <c r="J65"/>
  <c r="G65"/>
  <c r="F65"/>
  <c r="E65"/>
  <c r="D65"/>
  <c r="C65"/>
  <c r="B65"/>
  <c r="N64"/>
  <c r="M64"/>
  <c r="L64"/>
  <c r="K64"/>
  <c r="J64"/>
  <c r="G64"/>
  <c r="F64"/>
  <c r="E64"/>
  <c r="D64"/>
  <c r="C64"/>
  <c r="B64"/>
  <c r="N63"/>
  <c r="M63"/>
  <c r="L63"/>
  <c r="K63"/>
  <c r="J63"/>
  <c r="G63"/>
  <c r="F63"/>
  <c r="E63"/>
  <c r="D63"/>
  <c r="C63"/>
  <c r="B63"/>
  <c r="N62"/>
  <c r="M62"/>
  <c r="L62"/>
  <c r="K62"/>
  <c r="J62"/>
  <c r="G62"/>
  <c r="F62"/>
  <c r="E62"/>
  <c r="D62"/>
  <c r="C62"/>
  <c r="B62"/>
  <c r="N61"/>
  <c r="M61"/>
  <c r="L61"/>
  <c r="K61"/>
  <c r="J61"/>
  <c r="G61"/>
  <c r="F61"/>
  <c r="E61"/>
  <c r="D61"/>
  <c r="C61"/>
  <c r="B61"/>
  <c r="N60"/>
  <c r="M60"/>
  <c r="L60"/>
  <c r="K60"/>
  <c r="J60"/>
  <c r="G60"/>
  <c r="F60"/>
  <c r="E60"/>
  <c r="D60"/>
  <c r="C60"/>
  <c r="B60"/>
  <c r="N59"/>
  <c r="M59"/>
  <c r="L59"/>
  <c r="K59"/>
  <c r="J59"/>
  <c r="G59"/>
  <c r="F59"/>
  <c r="E59"/>
  <c r="D59"/>
  <c r="C59"/>
  <c r="B59"/>
  <c r="N58"/>
  <c r="M58"/>
  <c r="L58"/>
  <c r="K58"/>
  <c r="J58"/>
  <c r="G58"/>
  <c r="F58"/>
  <c r="E58"/>
  <c r="D58"/>
  <c r="C58"/>
  <c r="B58"/>
  <c r="N57"/>
  <c r="M57"/>
  <c r="L57"/>
  <c r="K57"/>
  <c r="J57"/>
  <c r="G57"/>
  <c r="F57"/>
  <c r="E57"/>
  <c r="D57"/>
  <c r="C57"/>
  <c r="B57"/>
  <c r="N56"/>
  <c r="M56"/>
  <c r="L56"/>
  <c r="K56"/>
  <c r="J56"/>
  <c r="G56"/>
  <c r="F56"/>
  <c r="E56"/>
  <c r="D56"/>
  <c r="C56"/>
  <c r="B56"/>
  <c r="N55"/>
  <c r="M55"/>
  <c r="L55"/>
  <c r="K55"/>
  <c r="J55"/>
  <c r="G55"/>
  <c r="F55"/>
  <c r="E55"/>
  <c r="D55"/>
  <c r="C55"/>
  <c r="B55"/>
  <c r="N54"/>
  <c r="M54"/>
  <c r="L54"/>
  <c r="K54"/>
  <c r="J54"/>
  <c r="G54"/>
  <c r="F54"/>
  <c r="E54"/>
  <c r="D54"/>
  <c r="C54"/>
  <c r="B54"/>
  <c r="N53"/>
  <c r="M53"/>
  <c r="L53"/>
  <c r="K53"/>
  <c r="J53"/>
  <c r="G53"/>
  <c r="F53"/>
  <c r="E53"/>
  <c r="D53"/>
  <c r="C53"/>
  <c r="B53"/>
  <c r="N52"/>
  <c r="M52"/>
  <c r="L52"/>
  <c r="K52"/>
  <c r="J52"/>
  <c r="G52"/>
  <c r="F52"/>
  <c r="E52"/>
  <c r="D52"/>
  <c r="C52"/>
  <c r="B52"/>
  <c r="N51"/>
  <c r="M51"/>
  <c r="L51"/>
  <c r="K51"/>
  <c r="J51"/>
  <c r="G51"/>
  <c r="F51"/>
  <c r="E51"/>
  <c r="D51"/>
  <c r="C51"/>
  <c r="B51"/>
  <c r="N50"/>
  <c r="M50"/>
  <c r="L50"/>
  <c r="K50"/>
  <c r="J50"/>
  <c r="G50"/>
  <c r="F50"/>
  <c r="E50"/>
  <c r="D50"/>
  <c r="C50"/>
  <c r="B50"/>
  <c r="N49"/>
  <c r="M49"/>
  <c r="L49"/>
  <c r="K49"/>
  <c r="J49"/>
  <c r="G49"/>
  <c r="F49"/>
  <c r="E49"/>
  <c r="D49"/>
  <c r="C49"/>
  <c r="B49"/>
  <c r="N48"/>
  <c r="M48"/>
  <c r="L48"/>
  <c r="K48"/>
  <c r="J48"/>
  <c r="G48"/>
  <c r="F48"/>
  <c r="E48"/>
  <c r="D48"/>
  <c r="C48"/>
  <c r="B48"/>
  <c r="N47"/>
  <c r="M47"/>
  <c r="L47"/>
  <c r="K47"/>
  <c r="J47"/>
  <c r="G47"/>
  <c r="F47"/>
  <c r="E47"/>
  <c r="D47"/>
  <c r="C47"/>
  <c r="B47"/>
  <c r="N46"/>
  <c r="M46"/>
  <c r="L46"/>
  <c r="K46"/>
  <c r="J46"/>
  <c r="G46"/>
  <c r="F46"/>
  <c r="E46"/>
  <c r="D46"/>
  <c r="C46"/>
  <c r="B46"/>
  <c r="N45"/>
  <c r="M45"/>
  <c r="L45"/>
  <c r="K45"/>
  <c r="J45"/>
  <c r="G45"/>
  <c r="F45"/>
  <c r="E45"/>
  <c r="D45"/>
  <c r="C45"/>
  <c r="B45"/>
  <c r="N44"/>
  <c r="M44"/>
  <c r="L44"/>
  <c r="K44"/>
  <c r="J44"/>
  <c r="G44"/>
  <c r="F44"/>
  <c r="E44"/>
  <c r="D44"/>
  <c r="C44"/>
  <c r="B44"/>
  <c r="N43"/>
  <c r="M43"/>
  <c r="L43"/>
  <c r="K43"/>
  <c r="J43"/>
  <c r="G43"/>
  <c r="F43"/>
  <c r="E43"/>
  <c r="D43"/>
  <c r="C43"/>
  <c r="B43"/>
  <c r="N42"/>
  <c r="M42"/>
  <c r="L42"/>
  <c r="K42"/>
  <c r="J42"/>
  <c r="G42"/>
  <c r="F42"/>
  <c r="E42"/>
  <c r="D42"/>
  <c r="C42"/>
  <c r="B42"/>
  <c r="N41"/>
  <c r="M41"/>
  <c r="L41"/>
  <c r="K41"/>
  <c r="J41"/>
  <c r="G41"/>
  <c r="F41"/>
  <c r="E41"/>
  <c r="D41"/>
  <c r="C41"/>
  <c r="B41"/>
  <c r="N40"/>
  <c r="M40"/>
  <c r="L40"/>
  <c r="K40"/>
  <c r="J40"/>
  <c r="G40"/>
  <c r="F40"/>
  <c r="E40"/>
  <c r="D40"/>
  <c r="C40"/>
  <c r="B40"/>
  <c r="N39"/>
  <c r="M39"/>
  <c r="L39"/>
  <c r="K39"/>
  <c r="J39"/>
  <c r="G39"/>
  <c r="F39"/>
  <c r="E39"/>
  <c r="D39"/>
  <c r="C39"/>
  <c r="B39"/>
  <c r="N38"/>
  <c r="M38"/>
  <c r="L38"/>
  <c r="K38"/>
  <c r="J38"/>
  <c r="G38"/>
  <c r="F38"/>
  <c r="E38"/>
  <c r="D38"/>
  <c r="C38"/>
  <c r="B38"/>
  <c r="N72"/>
  <c r="M72"/>
  <c r="L72"/>
  <c r="K72"/>
  <c r="J72"/>
  <c r="G72"/>
  <c r="F72"/>
  <c r="E72"/>
  <c r="D72"/>
  <c r="C72"/>
  <c r="B72"/>
  <c r="N73"/>
  <c r="M73"/>
  <c r="L73"/>
  <c r="K73"/>
  <c r="J73"/>
  <c r="G73"/>
  <c r="F73"/>
  <c r="E73"/>
  <c r="D73"/>
  <c r="C73"/>
  <c r="B73"/>
  <c r="N75"/>
  <c r="M75"/>
  <c r="L75"/>
  <c r="K75"/>
  <c r="J75"/>
  <c r="G75"/>
  <c r="F75"/>
  <c r="E75"/>
  <c r="D75"/>
  <c r="C75"/>
  <c r="B75"/>
  <c r="N74"/>
  <c r="M74"/>
  <c r="L74"/>
  <c r="K74"/>
  <c r="J74"/>
  <c r="G74"/>
  <c r="F74"/>
  <c r="E74"/>
  <c r="D74"/>
  <c r="C74"/>
  <c r="B74"/>
  <c r="N76"/>
  <c r="M76"/>
  <c r="L76"/>
  <c r="K76"/>
  <c r="J76"/>
  <c r="G76"/>
  <c r="F76"/>
  <c r="E76"/>
  <c r="D76"/>
  <c r="C76"/>
  <c r="B76"/>
  <c r="A40" i="21"/>
  <c r="A41"/>
  <c r="P72" i="4"/>
  <c r="B72"/>
  <c r="O72"/>
  <c r="N72"/>
  <c r="M72"/>
  <c r="L72"/>
  <c r="J72"/>
  <c r="H72"/>
  <c r="G72"/>
  <c r="F72"/>
  <c r="E72"/>
  <c r="D72"/>
  <c r="C72"/>
  <c r="P95"/>
  <c r="B95"/>
  <c r="O95"/>
  <c r="N95"/>
  <c r="P20"/>
  <c r="P107"/>
  <c r="O20"/>
  <c r="O107"/>
  <c r="N20"/>
  <c r="N107"/>
  <c r="M20"/>
  <c r="M107"/>
  <c r="L20"/>
  <c r="L107"/>
  <c r="K107"/>
  <c r="J20"/>
  <c r="J107"/>
  <c r="H20"/>
  <c r="H107"/>
  <c r="G20"/>
  <c r="G107"/>
  <c r="F20"/>
  <c r="F107"/>
  <c r="E20"/>
  <c r="E107"/>
  <c r="D20"/>
  <c r="D107"/>
  <c r="C20"/>
  <c r="C107"/>
  <c r="B20"/>
  <c r="B107"/>
  <c r="P152"/>
  <c r="O152"/>
  <c r="N152"/>
  <c r="M152"/>
  <c r="L152"/>
  <c r="K152"/>
  <c r="J152"/>
  <c r="H152"/>
  <c r="G152"/>
  <c r="F152"/>
  <c r="E152"/>
  <c r="D152"/>
  <c r="C152"/>
  <c r="B152"/>
  <c r="P25"/>
  <c r="B25"/>
  <c r="P151"/>
  <c r="O25"/>
  <c r="O151"/>
  <c r="N25"/>
  <c r="N151"/>
  <c r="M25"/>
  <c r="M151"/>
  <c r="L25"/>
  <c r="L151"/>
  <c r="K151"/>
  <c r="J25"/>
  <c r="J151"/>
  <c r="H25"/>
  <c r="H151"/>
  <c r="G25"/>
  <c r="G151"/>
  <c r="F25"/>
  <c r="F151"/>
  <c r="E25"/>
  <c r="E151"/>
  <c r="D25"/>
  <c r="D151"/>
  <c r="C25"/>
  <c r="C151"/>
  <c r="B151"/>
  <c r="P106"/>
  <c r="O106"/>
  <c r="N106"/>
  <c r="M106"/>
  <c r="L106"/>
  <c r="K106"/>
  <c r="J106"/>
  <c r="H106"/>
  <c r="G106"/>
  <c r="F106"/>
  <c r="E106"/>
  <c r="D106"/>
  <c r="C106"/>
  <c r="B106"/>
  <c r="K8"/>
  <c r="K7"/>
  <c r="K6"/>
  <c r="K5"/>
  <c r="P71"/>
  <c r="O71"/>
  <c r="N71"/>
  <c r="M71"/>
  <c r="L71"/>
  <c r="J71"/>
  <c r="H71"/>
  <c r="G71"/>
  <c r="F71"/>
  <c r="E71"/>
  <c r="D71"/>
  <c r="C71"/>
  <c r="B71"/>
  <c r="P21"/>
  <c r="P15"/>
  <c r="P104"/>
  <c r="O21"/>
  <c r="O15"/>
  <c r="O104"/>
  <c r="N21"/>
  <c r="N15"/>
  <c r="N104"/>
  <c r="M21"/>
  <c r="M15"/>
  <c r="M104"/>
  <c r="L21"/>
  <c r="L15"/>
  <c r="L104"/>
  <c r="K104"/>
  <c r="J21"/>
  <c r="J15"/>
  <c r="J104"/>
  <c r="H21"/>
  <c r="H15"/>
  <c r="H104"/>
  <c r="G21"/>
  <c r="G15"/>
  <c r="G104"/>
  <c r="F21"/>
  <c r="F15"/>
  <c r="F104"/>
  <c r="E21"/>
  <c r="E15"/>
  <c r="E104"/>
  <c r="D21"/>
  <c r="D15"/>
  <c r="D104"/>
  <c r="C21"/>
  <c r="C15"/>
  <c r="C104"/>
  <c r="B21"/>
  <c r="B15"/>
  <c r="B105"/>
  <c r="B104"/>
  <c r="P146"/>
  <c r="O146"/>
  <c r="N146"/>
  <c r="M146"/>
  <c r="L146"/>
  <c r="K146"/>
  <c r="J146"/>
  <c r="H146"/>
  <c r="G146"/>
  <c r="F146"/>
  <c r="E146"/>
  <c r="D146"/>
  <c r="C146"/>
  <c r="B146"/>
  <c r="P105"/>
  <c r="O105"/>
  <c r="N105"/>
  <c r="M105"/>
  <c r="L105"/>
  <c r="K105"/>
  <c r="J105"/>
  <c r="H105"/>
  <c r="G105"/>
  <c r="F105"/>
  <c r="E105"/>
  <c r="D105"/>
  <c r="C105"/>
  <c r="P14"/>
  <c r="O14"/>
  <c r="N14"/>
  <c r="M14"/>
  <c r="L14"/>
  <c r="J14"/>
  <c r="H14"/>
  <c r="G14"/>
  <c r="F14"/>
  <c r="E14"/>
  <c r="D14"/>
  <c r="C14"/>
  <c r="B14"/>
  <c r="P9"/>
  <c r="O9"/>
  <c r="N9"/>
  <c r="M9"/>
  <c r="L9"/>
  <c r="J9"/>
  <c r="H9"/>
  <c r="G9"/>
  <c r="F9"/>
  <c r="E9"/>
  <c r="D9"/>
  <c r="C9"/>
  <c r="B9"/>
  <c r="A9"/>
  <c r="P8"/>
  <c r="O8"/>
  <c r="N8"/>
  <c r="H8"/>
  <c r="G8"/>
  <c r="F8"/>
  <c r="E8"/>
  <c r="B8"/>
  <c r="A8"/>
  <c r="P7"/>
  <c r="O7"/>
  <c r="N7"/>
  <c r="H7"/>
  <c r="G7"/>
  <c r="F7"/>
  <c r="E7"/>
  <c r="B7"/>
  <c r="A7"/>
  <c r="P6"/>
  <c r="O6"/>
  <c r="N6"/>
  <c r="H6"/>
  <c r="G6"/>
  <c r="F6"/>
  <c r="E6"/>
  <c r="B6"/>
  <c r="A6"/>
  <c r="P5"/>
  <c r="O5"/>
  <c r="N5"/>
  <c r="H5"/>
  <c r="G5"/>
  <c r="F5"/>
  <c r="E5"/>
  <c r="B5"/>
  <c r="A5"/>
  <c r="P61"/>
  <c r="O61"/>
  <c r="N61"/>
  <c r="M61"/>
  <c r="L61"/>
  <c r="J61"/>
  <c r="H61"/>
  <c r="G61"/>
  <c r="F61"/>
  <c r="E61"/>
  <c r="D61"/>
  <c r="C61"/>
  <c r="B61"/>
  <c r="A61"/>
  <c r="P60"/>
  <c r="O60"/>
  <c r="N60"/>
  <c r="M60"/>
  <c r="L60"/>
  <c r="J60"/>
  <c r="H60"/>
  <c r="G60"/>
  <c r="F60"/>
  <c r="E60"/>
  <c r="D60"/>
  <c r="C60"/>
  <c r="B60"/>
  <c r="A60"/>
  <c r="P59"/>
  <c r="O59"/>
  <c r="N59"/>
  <c r="M59"/>
  <c r="L59"/>
  <c r="J59"/>
  <c r="H59"/>
  <c r="G59"/>
  <c r="F59"/>
  <c r="E59"/>
  <c r="D59"/>
  <c r="C59"/>
  <c r="B59"/>
  <c r="A59"/>
  <c r="P58"/>
  <c r="O58"/>
  <c r="N58"/>
  <c r="M58"/>
  <c r="L58"/>
  <c r="J58"/>
  <c r="H58"/>
  <c r="G58"/>
  <c r="F58"/>
  <c r="E58"/>
  <c r="D58"/>
  <c r="C58"/>
  <c r="B58"/>
  <c r="A58"/>
  <c r="P57"/>
  <c r="O57"/>
  <c r="N57"/>
  <c r="M57"/>
  <c r="L57"/>
  <c r="J57"/>
  <c r="H57"/>
  <c r="G57"/>
  <c r="F57"/>
  <c r="E57"/>
  <c r="D57"/>
  <c r="C57"/>
  <c r="B57"/>
  <c r="A57"/>
  <c r="P56"/>
  <c r="O56"/>
  <c r="N56"/>
  <c r="M56"/>
  <c r="L56"/>
  <c r="J56"/>
  <c r="H56"/>
  <c r="G56"/>
  <c r="F56"/>
  <c r="E56"/>
  <c r="D56"/>
  <c r="C56"/>
  <c r="B56"/>
  <c r="A56"/>
  <c r="P55"/>
  <c r="O55"/>
  <c r="N55"/>
  <c r="M55"/>
  <c r="L55"/>
  <c r="J55"/>
  <c r="H55"/>
  <c r="G55"/>
  <c r="F55"/>
  <c r="E55"/>
  <c r="D55"/>
  <c r="C55"/>
  <c r="B55"/>
  <c r="A55"/>
  <c r="P54"/>
  <c r="O54"/>
  <c r="N54"/>
  <c r="M54"/>
  <c r="L54"/>
  <c r="J54"/>
  <c r="H54"/>
  <c r="G54"/>
  <c r="F54"/>
  <c r="E54"/>
  <c r="D54"/>
  <c r="C54"/>
  <c r="B54"/>
  <c r="A54"/>
  <c r="P53"/>
  <c r="O53"/>
  <c r="N53"/>
  <c r="M53"/>
  <c r="L53"/>
  <c r="J53"/>
  <c r="H53"/>
  <c r="G53"/>
  <c r="F53"/>
  <c r="E53"/>
  <c r="D53"/>
  <c r="C53"/>
  <c r="B53"/>
  <c r="A53"/>
  <c r="P52"/>
  <c r="O52"/>
  <c r="N52"/>
  <c r="M52"/>
  <c r="L52"/>
  <c r="J52"/>
  <c r="H52"/>
  <c r="G52"/>
  <c r="F52"/>
  <c r="E52"/>
  <c r="D52"/>
  <c r="C52"/>
  <c r="B52"/>
  <c r="A52"/>
  <c r="P51"/>
  <c r="O51"/>
  <c r="N51"/>
  <c r="M51"/>
  <c r="L51"/>
  <c r="J51"/>
  <c r="H51"/>
  <c r="G51"/>
  <c r="F51"/>
  <c r="E51"/>
  <c r="D51"/>
  <c r="C51"/>
  <c r="B51"/>
  <c r="A51"/>
  <c r="P50"/>
  <c r="O50"/>
  <c r="N50"/>
  <c r="M50"/>
  <c r="L50"/>
  <c r="J50"/>
  <c r="H50"/>
  <c r="G50"/>
  <c r="F50"/>
  <c r="E50"/>
  <c r="D50"/>
  <c r="C50"/>
  <c r="B50"/>
  <c r="A50"/>
  <c r="P49"/>
  <c r="O49"/>
  <c r="N49"/>
  <c r="M49"/>
  <c r="L49"/>
  <c r="J49"/>
  <c r="H49"/>
  <c r="G49"/>
  <c r="F49"/>
  <c r="E49"/>
  <c r="D49"/>
  <c r="C49"/>
  <c r="B49"/>
  <c r="A49"/>
  <c r="P48"/>
  <c r="O48"/>
  <c r="N48"/>
  <c r="M48"/>
  <c r="L48"/>
  <c r="J48"/>
  <c r="H48"/>
  <c r="G48"/>
  <c r="F48"/>
  <c r="E48"/>
  <c r="D48"/>
  <c r="C48"/>
  <c r="B48"/>
  <c r="A48"/>
  <c r="P47"/>
  <c r="O47"/>
  <c r="N47"/>
  <c r="M47"/>
  <c r="L47"/>
  <c r="J47"/>
  <c r="H47"/>
  <c r="G47"/>
  <c r="F47"/>
  <c r="E47"/>
  <c r="D47"/>
  <c r="C47"/>
  <c r="B47"/>
  <c r="A47"/>
  <c r="P46"/>
  <c r="O46"/>
  <c r="N46"/>
  <c r="M46"/>
  <c r="L46"/>
  <c r="J46"/>
  <c r="H46"/>
  <c r="G46"/>
  <c r="F46"/>
  <c r="E46"/>
  <c r="D46"/>
  <c r="C46"/>
  <c r="B46"/>
  <c r="A46"/>
  <c r="P45"/>
  <c r="O45"/>
  <c r="N45"/>
  <c r="M45"/>
  <c r="L45"/>
  <c r="J45"/>
  <c r="H45"/>
  <c r="G45"/>
  <c r="F45"/>
  <c r="E45"/>
  <c r="D45"/>
  <c r="C45"/>
  <c r="B45"/>
  <c r="A45"/>
  <c r="P44"/>
  <c r="O44"/>
  <c r="N44"/>
  <c r="M44"/>
  <c r="L44"/>
  <c r="J44"/>
  <c r="H44"/>
  <c r="G44"/>
  <c r="F44"/>
  <c r="E44"/>
  <c r="D44"/>
  <c r="C44"/>
  <c r="B44"/>
  <c r="A44"/>
  <c r="P43"/>
  <c r="O43"/>
  <c r="N43"/>
  <c r="M43"/>
  <c r="L43"/>
  <c r="J43"/>
  <c r="H43"/>
  <c r="G43"/>
  <c r="F43"/>
  <c r="E43"/>
  <c r="D43"/>
  <c r="C43"/>
  <c r="B43"/>
  <c r="A43"/>
  <c r="P42"/>
  <c r="O42"/>
  <c r="N42"/>
  <c r="M42"/>
  <c r="L42"/>
  <c r="J42"/>
  <c r="H42"/>
  <c r="G42"/>
  <c r="F42"/>
  <c r="E42"/>
  <c r="D42"/>
  <c r="C42"/>
  <c r="B42"/>
  <c r="A42"/>
  <c r="P41"/>
  <c r="O41"/>
  <c r="N41"/>
  <c r="M41"/>
  <c r="L41"/>
  <c r="J41"/>
  <c r="H41"/>
  <c r="G41"/>
  <c r="F41"/>
  <c r="E41"/>
  <c r="D41"/>
  <c r="C41"/>
  <c r="B41"/>
  <c r="A41"/>
  <c r="P40"/>
  <c r="O40"/>
  <c r="N40"/>
  <c r="M40"/>
  <c r="L40"/>
  <c r="J40"/>
  <c r="H40"/>
  <c r="G40"/>
  <c r="F40"/>
  <c r="E40"/>
  <c r="D40"/>
  <c r="C40"/>
  <c r="B40"/>
  <c r="A40"/>
  <c r="P39"/>
  <c r="O39"/>
  <c r="N39"/>
  <c r="M39"/>
  <c r="L39"/>
  <c r="J39"/>
  <c r="H39"/>
  <c r="G39"/>
  <c r="F39"/>
  <c r="E39"/>
  <c r="D39"/>
  <c r="C39"/>
  <c r="B39"/>
  <c r="A39"/>
  <c r="P38"/>
  <c r="O38"/>
  <c r="N38"/>
  <c r="M38"/>
  <c r="L38"/>
  <c r="J38"/>
  <c r="H38"/>
  <c r="G38"/>
  <c r="F38"/>
  <c r="E38"/>
  <c r="D38"/>
  <c r="C38"/>
  <c r="B38"/>
  <c r="A38"/>
  <c r="P37"/>
  <c r="O37"/>
  <c r="N37"/>
  <c r="M37"/>
  <c r="L37"/>
  <c r="J37"/>
  <c r="H37"/>
  <c r="G37"/>
  <c r="F37"/>
  <c r="E37"/>
  <c r="D37"/>
  <c r="C37"/>
  <c r="B37"/>
  <c r="A37"/>
  <c r="P36"/>
  <c r="O36"/>
  <c r="N36"/>
  <c r="M36"/>
  <c r="L36"/>
  <c r="J36"/>
  <c r="H36"/>
  <c r="G36"/>
  <c r="F36"/>
  <c r="E36"/>
  <c r="D36"/>
  <c r="C36"/>
  <c r="B36"/>
  <c r="A36"/>
  <c r="P35"/>
  <c r="O35"/>
  <c r="N35"/>
  <c r="M35"/>
  <c r="L35"/>
  <c r="J35"/>
  <c r="H35"/>
  <c r="G35"/>
  <c r="F35"/>
  <c r="E35"/>
  <c r="D35"/>
  <c r="C35"/>
  <c r="B35"/>
  <c r="A35"/>
  <c r="P34"/>
  <c r="O34"/>
  <c r="N34"/>
  <c r="M34"/>
  <c r="L34"/>
  <c r="J34"/>
  <c r="H34"/>
  <c r="G34"/>
  <c r="F34"/>
  <c r="E34"/>
  <c r="D34"/>
  <c r="C34"/>
  <c r="B34"/>
  <c r="A34"/>
  <c r="P33"/>
  <c r="O33"/>
  <c r="N33"/>
  <c r="M33"/>
  <c r="L33"/>
  <c r="J33"/>
  <c r="H33"/>
  <c r="G33"/>
  <c r="F33"/>
  <c r="E33"/>
  <c r="D33"/>
  <c r="C33"/>
  <c r="B33"/>
  <c r="A33"/>
  <c r="P32"/>
  <c r="O32"/>
  <c r="N32"/>
  <c r="M32"/>
  <c r="L32"/>
  <c r="J32"/>
  <c r="H32"/>
  <c r="G32"/>
  <c r="F32"/>
  <c r="E32"/>
  <c r="D32"/>
  <c r="C32"/>
  <c r="B32"/>
  <c r="A32"/>
  <c r="P31"/>
  <c r="O31"/>
  <c r="N31"/>
  <c r="M31"/>
  <c r="L31"/>
  <c r="J31"/>
  <c r="H31"/>
  <c r="G31"/>
  <c r="F31"/>
  <c r="E31"/>
  <c r="D31"/>
  <c r="C31"/>
  <c r="B31"/>
  <c r="A31"/>
  <c r="P30"/>
  <c r="O30"/>
  <c r="N30"/>
  <c r="M30"/>
  <c r="L30"/>
  <c r="J30"/>
  <c r="H30"/>
  <c r="G30"/>
  <c r="F30"/>
  <c r="E30"/>
  <c r="D30"/>
  <c r="C30"/>
  <c r="B30"/>
  <c r="A30"/>
  <c r="P29"/>
  <c r="O29"/>
  <c r="N29"/>
  <c r="M29"/>
  <c r="L29"/>
  <c r="J29"/>
  <c r="H29"/>
  <c r="G29"/>
  <c r="F29"/>
  <c r="E29"/>
  <c r="D29"/>
  <c r="C29"/>
  <c r="B29"/>
  <c r="A29"/>
  <c r="P28"/>
  <c r="O28"/>
  <c r="N28"/>
  <c r="M28"/>
  <c r="L28"/>
  <c r="J28"/>
  <c r="H28"/>
  <c r="G28"/>
  <c r="F28"/>
  <c r="E28"/>
  <c r="D28"/>
  <c r="C28"/>
  <c r="B28"/>
  <c r="A28"/>
  <c r="P27"/>
  <c r="O27"/>
  <c r="N27"/>
  <c r="M27"/>
  <c r="L27"/>
  <c r="J27"/>
  <c r="H27"/>
  <c r="G27"/>
  <c r="F27"/>
  <c r="E27"/>
  <c r="D27"/>
  <c r="C27"/>
  <c r="B27"/>
  <c r="A27"/>
  <c r="P26"/>
  <c r="O26"/>
  <c r="N26"/>
  <c r="M26"/>
  <c r="L26"/>
  <c r="J26"/>
  <c r="H26"/>
  <c r="G26"/>
  <c r="F26"/>
  <c r="E26"/>
  <c r="D26"/>
  <c r="C26"/>
  <c r="B26"/>
  <c r="A26"/>
  <c r="A25"/>
  <c r="P24"/>
  <c r="O24"/>
  <c r="N24"/>
  <c r="M24"/>
  <c r="L24"/>
  <c r="J24"/>
  <c r="H24"/>
  <c r="G24"/>
  <c r="F24"/>
  <c r="E24"/>
  <c r="D24"/>
  <c r="C24"/>
  <c r="B24"/>
  <c r="A24"/>
  <c r="P23"/>
  <c r="O23"/>
  <c r="N23"/>
  <c r="M23"/>
  <c r="L23"/>
  <c r="J23"/>
  <c r="H23"/>
  <c r="G23"/>
  <c r="F23"/>
  <c r="E23"/>
  <c r="D23"/>
  <c r="C23"/>
  <c r="B23"/>
  <c r="A23"/>
  <c r="P22"/>
  <c r="O22"/>
  <c r="N22"/>
  <c r="M22"/>
  <c r="L22"/>
  <c r="J22"/>
  <c r="H22"/>
  <c r="G22"/>
  <c r="F22"/>
  <c r="E22"/>
  <c r="D22"/>
  <c r="C22"/>
  <c r="B22"/>
  <c r="A22"/>
  <c r="A21"/>
  <c r="A20"/>
  <c r="P19"/>
  <c r="O19"/>
  <c r="N19"/>
  <c r="M19"/>
  <c r="L19"/>
  <c r="J19"/>
  <c r="H19"/>
  <c r="G19"/>
  <c r="F19"/>
  <c r="E19"/>
  <c r="D19"/>
  <c r="C19"/>
  <c r="B19"/>
  <c r="A19"/>
  <c r="P18"/>
  <c r="O18"/>
  <c r="N18"/>
  <c r="M18"/>
  <c r="L18"/>
  <c r="J18"/>
  <c r="H18"/>
  <c r="G18"/>
  <c r="F18"/>
  <c r="E18"/>
  <c r="D18"/>
  <c r="C18"/>
  <c r="B18"/>
  <c r="A18"/>
  <c r="P17"/>
  <c r="O17"/>
  <c r="N17"/>
  <c r="M17"/>
  <c r="L17"/>
  <c r="J17"/>
  <c r="H17"/>
  <c r="G17"/>
  <c r="F17"/>
  <c r="E17"/>
  <c r="D17"/>
  <c r="C17"/>
  <c r="B17"/>
  <c r="A17"/>
  <c r="P16"/>
  <c r="O16"/>
  <c r="N16"/>
  <c r="M16"/>
  <c r="L16"/>
  <c r="J16"/>
  <c r="H16"/>
  <c r="G16"/>
  <c r="F16"/>
  <c r="E16"/>
  <c r="D16"/>
  <c r="C16"/>
  <c r="B16"/>
  <c r="A16"/>
  <c r="A15"/>
  <c r="A14"/>
  <c r="P13"/>
  <c r="O13"/>
  <c r="N13"/>
  <c r="M13"/>
  <c r="L13"/>
  <c r="J13"/>
  <c r="H13"/>
  <c r="G13"/>
  <c r="F13"/>
  <c r="E13"/>
  <c r="D13"/>
  <c r="C13"/>
  <c r="B13"/>
  <c r="A13"/>
  <c r="P12"/>
  <c r="O12"/>
  <c r="N12"/>
  <c r="M12"/>
  <c r="L12"/>
  <c r="J12"/>
  <c r="H12"/>
  <c r="G12"/>
  <c r="F12"/>
  <c r="E12"/>
  <c r="D12"/>
  <c r="C12"/>
  <c r="B12"/>
  <c r="A12"/>
  <c r="P11"/>
  <c r="O11"/>
  <c r="N11"/>
  <c r="M11"/>
  <c r="L11"/>
  <c r="J11"/>
  <c r="H11"/>
  <c r="G11"/>
  <c r="F11"/>
  <c r="E11"/>
  <c r="D11"/>
  <c r="C11"/>
  <c r="B11"/>
  <c r="A11"/>
  <c r="P10"/>
  <c r="O10"/>
  <c r="N10"/>
  <c r="M10"/>
  <c r="L10"/>
  <c r="J10"/>
  <c r="H10"/>
  <c r="G10"/>
  <c r="F10"/>
  <c r="E10"/>
  <c r="D10"/>
  <c r="C10"/>
  <c r="B10"/>
  <c r="A10"/>
  <c r="P140"/>
  <c r="O140"/>
  <c r="N140"/>
  <c r="M140"/>
  <c r="L140"/>
  <c r="K140"/>
  <c r="J140"/>
  <c r="H140"/>
  <c r="G140"/>
  <c r="F140"/>
  <c r="E140"/>
  <c r="D140"/>
  <c r="C140"/>
  <c r="B140"/>
  <c r="P132"/>
  <c r="O132"/>
  <c r="N132"/>
  <c r="M132"/>
  <c r="L132"/>
  <c r="K132"/>
  <c r="J132"/>
  <c r="H132"/>
  <c r="G132"/>
  <c r="F132"/>
  <c r="E132"/>
  <c r="D132"/>
  <c r="C132"/>
  <c r="B132"/>
  <c r="P131"/>
  <c r="O131"/>
  <c r="N131"/>
  <c r="M95"/>
  <c r="M131"/>
  <c r="L95"/>
  <c r="L131"/>
  <c r="K131"/>
  <c r="J95"/>
  <c r="J131"/>
  <c r="H95"/>
  <c r="H131"/>
  <c r="G95"/>
  <c r="G131"/>
  <c r="F95"/>
  <c r="F131"/>
  <c r="E95"/>
  <c r="E131"/>
  <c r="D95"/>
  <c r="D131"/>
  <c r="C95"/>
  <c r="C131"/>
  <c r="B131"/>
  <c r="P130"/>
  <c r="O130"/>
  <c r="N130"/>
  <c r="M130"/>
  <c r="L130"/>
  <c r="K130"/>
  <c r="J130"/>
  <c r="H130"/>
  <c r="G130"/>
  <c r="F130"/>
  <c r="E130"/>
  <c r="D130"/>
  <c r="C130"/>
  <c r="B130"/>
  <c r="P133"/>
  <c r="O133"/>
  <c r="N133"/>
  <c r="M133"/>
  <c r="L133"/>
  <c r="K133"/>
  <c r="J133"/>
  <c r="H133"/>
  <c r="G133"/>
  <c r="F133"/>
  <c r="E133"/>
  <c r="D133"/>
  <c r="C133"/>
  <c r="B133"/>
  <c r="B88"/>
  <c r="B87"/>
  <c r="B86"/>
  <c r="B84"/>
  <c r="B83"/>
  <c r="B82"/>
  <c r="B80"/>
  <c r="B79"/>
  <c r="B78"/>
  <c r="B77"/>
  <c r="B76"/>
  <c r="B75"/>
  <c r="B74"/>
  <c r="B73"/>
  <c r="B70"/>
  <c r="B69"/>
  <c r="B66"/>
  <c r="B64"/>
  <c r="B63"/>
  <c r="B62"/>
  <c r="H88"/>
  <c r="G88"/>
  <c r="F88"/>
  <c r="H87"/>
  <c r="G87"/>
  <c r="F87"/>
  <c r="H86"/>
  <c r="G86"/>
  <c r="F86"/>
  <c r="H84"/>
  <c r="G84"/>
  <c r="F84"/>
  <c r="H83"/>
  <c r="G83"/>
  <c r="F83"/>
  <c r="H82"/>
  <c r="G82"/>
  <c r="F82"/>
  <c r="H80"/>
  <c r="G80"/>
  <c r="F80"/>
  <c r="H79"/>
  <c r="G79"/>
  <c r="F79"/>
  <c r="H78"/>
  <c r="G78"/>
  <c r="F78"/>
  <c r="H77"/>
  <c r="G77"/>
  <c r="F77"/>
  <c r="H76"/>
  <c r="G76"/>
  <c r="F76"/>
  <c r="H75"/>
  <c r="G75"/>
  <c r="F75"/>
  <c r="H74"/>
  <c r="G74"/>
  <c r="F74"/>
  <c r="H73"/>
  <c r="G73"/>
  <c r="F73"/>
  <c r="H70"/>
  <c r="G70"/>
  <c r="F70"/>
  <c r="H69"/>
  <c r="G69"/>
  <c r="F69"/>
  <c r="H66"/>
  <c r="G66"/>
  <c r="F66"/>
  <c r="H64"/>
  <c r="G64"/>
  <c r="F64"/>
  <c r="H63"/>
  <c r="G63"/>
  <c r="F63"/>
  <c r="H62"/>
  <c r="G62"/>
  <c r="F62"/>
  <c r="A98"/>
  <c r="A97"/>
  <c r="A96"/>
  <c r="A95"/>
  <c r="A94"/>
  <c r="A93"/>
  <c r="A92"/>
  <c r="A91"/>
  <c r="A90"/>
  <c r="A89"/>
  <c r="P88"/>
  <c r="O88"/>
  <c r="N88"/>
  <c r="M88"/>
  <c r="L88"/>
  <c r="J88"/>
  <c r="E88"/>
  <c r="D88"/>
  <c r="C88"/>
  <c r="A88"/>
  <c r="P87"/>
  <c r="O87"/>
  <c r="N87"/>
  <c r="M87"/>
  <c r="L87"/>
  <c r="J87"/>
  <c r="E87"/>
  <c r="D87"/>
  <c r="C87"/>
  <c r="A87"/>
  <c r="P86"/>
  <c r="O86"/>
  <c r="N86"/>
  <c r="M86"/>
  <c r="L86"/>
  <c r="J86"/>
  <c r="E86"/>
  <c r="D86"/>
  <c r="C86"/>
  <c r="A86"/>
  <c r="A85"/>
  <c r="P84"/>
  <c r="O84"/>
  <c r="N84"/>
  <c r="M84"/>
  <c r="L84"/>
  <c r="J84"/>
  <c r="E84"/>
  <c r="D84"/>
  <c r="C84"/>
  <c r="A84"/>
  <c r="P83"/>
  <c r="O83"/>
  <c r="N83"/>
  <c r="M83"/>
  <c r="L83"/>
  <c r="J83"/>
  <c r="E83"/>
  <c r="D83"/>
  <c r="C83"/>
  <c r="A83"/>
  <c r="P82"/>
  <c r="O82"/>
  <c r="N82"/>
  <c r="M82"/>
  <c r="L82"/>
  <c r="J82"/>
  <c r="E82"/>
  <c r="D82"/>
  <c r="C82"/>
  <c r="A82"/>
  <c r="A81"/>
  <c r="P80"/>
  <c r="O80"/>
  <c r="N80"/>
  <c r="M80"/>
  <c r="L80"/>
  <c r="J80"/>
  <c r="E80"/>
  <c r="D80"/>
  <c r="C80"/>
  <c r="A80"/>
  <c r="P79"/>
  <c r="O79"/>
  <c r="N79"/>
  <c r="M79"/>
  <c r="L79"/>
  <c r="J79"/>
  <c r="E79"/>
  <c r="D79"/>
  <c r="C79"/>
  <c r="A79"/>
  <c r="P78"/>
  <c r="O78"/>
  <c r="N78"/>
  <c r="M78"/>
  <c r="L78"/>
  <c r="J78"/>
  <c r="E78"/>
  <c r="D78"/>
  <c r="C78"/>
  <c r="A78"/>
  <c r="P77"/>
  <c r="O77"/>
  <c r="N77"/>
  <c r="M77"/>
  <c r="L77"/>
  <c r="J77"/>
  <c r="E77"/>
  <c r="D77"/>
  <c r="C77"/>
  <c r="A77"/>
  <c r="P76"/>
  <c r="O76"/>
  <c r="N76"/>
  <c r="M76"/>
  <c r="L76"/>
  <c r="J76"/>
  <c r="E76"/>
  <c r="D76"/>
  <c r="C76"/>
  <c r="A76"/>
  <c r="P75"/>
  <c r="O75"/>
  <c r="N75"/>
  <c r="M75"/>
  <c r="L75"/>
  <c r="J75"/>
  <c r="E75"/>
  <c r="D75"/>
  <c r="C75"/>
  <c r="A75"/>
  <c r="P74"/>
  <c r="O74"/>
  <c r="N74"/>
  <c r="M74"/>
  <c r="L74"/>
  <c r="J74"/>
  <c r="E74"/>
  <c r="D74"/>
  <c r="C74"/>
  <c r="A74"/>
  <c r="P73"/>
  <c r="O73"/>
  <c r="N73"/>
  <c r="M73"/>
  <c r="L73"/>
  <c r="J73"/>
  <c r="E73"/>
  <c r="D73"/>
  <c r="C73"/>
  <c r="A73"/>
  <c r="A72"/>
  <c r="A71"/>
  <c r="P70"/>
  <c r="O70"/>
  <c r="N70"/>
  <c r="M70"/>
  <c r="L70"/>
  <c r="J70"/>
  <c r="E70"/>
  <c r="D70"/>
  <c r="C70"/>
  <c r="A70"/>
  <c r="P69"/>
  <c r="O69"/>
  <c r="N69"/>
  <c r="M69"/>
  <c r="L69"/>
  <c r="J69"/>
  <c r="E69"/>
  <c r="D69"/>
  <c r="C69"/>
  <c r="A69"/>
  <c r="A68"/>
  <c r="A67"/>
  <c r="P66"/>
  <c r="O66"/>
  <c r="N66"/>
  <c r="M66"/>
  <c r="L66"/>
  <c r="J66"/>
  <c r="E66"/>
  <c r="D66"/>
  <c r="C66"/>
  <c r="A66"/>
  <c r="A65"/>
  <c r="P64"/>
  <c r="O64"/>
  <c r="N64"/>
  <c r="M64"/>
  <c r="L64"/>
  <c r="J64"/>
  <c r="E64"/>
  <c r="D64"/>
  <c r="C64"/>
  <c r="A64"/>
  <c r="P63"/>
  <c r="O63"/>
  <c r="N63"/>
  <c r="M63"/>
  <c r="L63"/>
  <c r="J63"/>
  <c r="E63"/>
  <c r="D63"/>
  <c r="C63"/>
  <c r="A63"/>
  <c r="P62"/>
  <c r="O62"/>
  <c r="N62"/>
  <c r="M62"/>
  <c r="L62"/>
  <c r="J62"/>
  <c r="E62"/>
  <c r="D62"/>
  <c r="C62"/>
  <c r="A62"/>
  <c r="P98" i="5"/>
  <c r="O98"/>
  <c r="N98"/>
  <c r="M98"/>
  <c r="L98"/>
  <c r="K98"/>
  <c r="J98"/>
  <c r="P97"/>
  <c r="O97"/>
  <c r="N97"/>
  <c r="M97"/>
  <c r="L97"/>
  <c r="K97"/>
  <c r="J97"/>
  <c r="P96"/>
  <c r="O96"/>
  <c r="N96"/>
  <c r="M96"/>
  <c r="L96"/>
  <c r="K96"/>
  <c r="J96"/>
  <c r="P95"/>
  <c r="O95"/>
  <c r="N95"/>
  <c r="M95"/>
  <c r="L95"/>
  <c r="K95"/>
  <c r="J95"/>
  <c r="P94"/>
  <c r="O94"/>
  <c r="N94"/>
  <c r="M94"/>
  <c r="L94"/>
  <c r="K94"/>
  <c r="J94"/>
  <c r="P93"/>
  <c r="O93"/>
  <c r="N93"/>
  <c r="M93"/>
  <c r="L93"/>
  <c r="K93"/>
  <c r="J93"/>
  <c r="P92"/>
  <c r="O92"/>
  <c r="N92"/>
  <c r="M92"/>
  <c r="L92"/>
  <c r="K92"/>
  <c r="J92"/>
  <c r="P91"/>
  <c r="O91"/>
  <c r="N91"/>
  <c r="M91"/>
  <c r="L91"/>
  <c r="K91"/>
  <c r="J91"/>
  <c r="P90"/>
  <c r="O90"/>
  <c r="N90"/>
  <c r="M90"/>
  <c r="L90"/>
  <c r="K90"/>
  <c r="J90"/>
  <c r="P89"/>
  <c r="O89"/>
  <c r="N89"/>
  <c r="M89"/>
  <c r="L89"/>
  <c r="K89"/>
  <c r="J89"/>
  <c r="P88"/>
  <c r="O88"/>
  <c r="N88"/>
  <c r="M88"/>
  <c r="L88"/>
  <c r="K88"/>
  <c r="J88"/>
  <c r="P87"/>
  <c r="O87"/>
  <c r="N87"/>
  <c r="M87"/>
  <c r="L87"/>
  <c r="K87"/>
  <c r="J87"/>
  <c r="P86"/>
  <c r="O86"/>
  <c r="N86"/>
  <c r="M86"/>
  <c r="L86"/>
  <c r="K86"/>
  <c r="J86"/>
  <c r="P85"/>
  <c r="O85"/>
  <c r="N85"/>
  <c r="M85"/>
  <c r="L85"/>
  <c r="K85"/>
  <c r="J85"/>
  <c r="P84"/>
  <c r="O84"/>
  <c r="N84"/>
  <c r="M84"/>
  <c r="L84"/>
  <c r="K84"/>
  <c r="J84"/>
  <c r="P83"/>
  <c r="O83"/>
  <c r="N83"/>
  <c r="M83"/>
  <c r="L83"/>
  <c r="K83"/>
  <c r="J83"/>
  <c r="P82"/>
  <c r="O82"/>
  <c r="N82"/>
  <c r="M82"/>
  <c r="L82"/>
  <c r="K82"/>
  <c r="J82"/>
  <c r="P81"/>
  <c r="O81"/>
  <c r="N81"/>
  <c r="M81"/>
  <c r="L81"/>
  <c r="K81"/>
  <c r="J81"/>
  <c r="P80"/>
  <c r="O80"/>
  <c r="N80"/>
  <c r="M80"/>
  <c r="L80"/>
  <c r="K80"/>
  <c r="J80"/>
  <c r="P79"/>
  <c r="O79"/>
  <c r="N79"/>
  <c r="M79"/>
  <c r="L79"/>
  <c r="K79"/>
  <c r="J79"/>
  <c r="P78"/>
  <c r="O78"/>
  <c r="N78"/>
  <c r="M78"/>
  <c r="L78"/>
  <c r="K78"/>
  <c r="J78"/>
  <c r="P77"/>
  <c r="O77"/>
  <c r="N77"/>
  <c r="M77"/>
  <c r="L77"/>
  <c r="K77"/>
  <c r="J77"/>
  <c r="P76"/>
  <c r="O76"/>
  <c r="N76"/>
  <c r="M76"/>
  <c r="L76"/>
  <c r="K76"/>
  <c r="J76"/>
  <c r="P75"/>
  <c r="O75"/>
  <c r="N75"/>
  <c r="M75"/>
  <c r="L75"/>
  <c r="K75"/>
  <c r="J75"/>
  <c r="P74"/>
  <c r="O74"/>
  <c r="N74"/>
  <c r="M74"/>
  <c r="L74"/>
  <c r="K74"/>
  <c r="J74"/>
  <c r="P73"/>
  <c r="O73"/>
  <c r="N73"/>
  <c r="M73"/>
  <c r="L73"/>
  <c r="K73"/>
  <c r="J73"/>
  <c r="P72"/>
  <c r="O72"/>
  <c r="N72"/>
  <c r="M72"/>
  <c r="L72"/>
  <c r="K72"/>
  <c r="J72"/>
  <c r="P71"/>
  <c r="O71"/>
  <c r="N71"/>
  <c r="M71"/>
  <c r="L71"/>
  <c r="K71"/>
  <c r="J71"/>
  <c r="P70"/>
  <c r="O70"/>
  <c r="N70"/>
  <c r="M70"/>
  <c r="L70"/>
  <c r="K70"/>
  <c r="J70"/>
  <c r="P69"/>
  <c r="O69"/>
  <c r="N69"/>
  <c r="M69"/>
  <c r="L69"/>
  <c r="K69"/>
  <c r="J69"/>
  <c r="P68"/>
  <c r="O68"/>
  <c r="N68"/>
  <c r="M68"/>
  <c r="L68"/>
  <c r="K68"/>
  <c r="J68"/>
  <c r="P67"/>
  <c r="O67"/>
  <c r="N67"/>
  <c r="M67"/>
  <c r="L67"/>
  <c r="K67"/>
  <c r="J67"/>
  <c r="P66"/>
  <c r="O66"/>
  <c r="N66"/>
  <c r="M66"/>
  <c r="L66"/>
  <c r="K66"/>
  <c r="J66"/>
  <c r="P65"/>
  <c r="O65"/>
  <c r="N65"/>
  <c r="M65"/>
  <c r="L65"/>
  <c r="K65"/>
  <c r="J65"/>
  <c r="P64"/>
  <c r="O64"/>
  <c r="N64"/>
  <c r="M64"/>
  <c r="L64"/>
  <c r="K64"/>
  <c r="J64"/>
  <c r="P63"/>
  <c r="O63"/>
  <c r="N63"/>
  <c r="M63"/>
  <c r="L63"/>
  <c r="K63"/>
  <c r="J63"/>
  <c r="P62"/>
  <c r="O62"/>
  <c r="N62"/>
  <c r="M62"/>
  <c r="L62"/>
  <c r="K62"/>
  <c r="J62"/>
  <c r="P61"/>
  <c r="O61"/>
  <c r="N61"/>
  <c r="M61"/>
  <c r="L61"/>
  <c r="K61"/>
  <c r="J61"/>
  <c r="P60"/>
  <c r="O60"/>
  <c r="N60"/>
  <c r="M60"/>
  <c r="L60"/>
  <c r="K60"/>
  <c r="J60"/>
  <c r="P59"/>
  <c r="O59"/>
  <c r="N59"/>
  <c r="M59"/>
  <c r="L59"/>
  <c r="K59"/>
  <c r="J59"/>
  <c r="P58"/>
  <c r="O58"/>
  <c r="N58"/>
  <c r="M58"/>
  <c r="L58"/>
  <c r="K58"/>
  <c r="J58"/>
  <c r="P57"/>
  <c r="O57"/>
  <c r="N57"/>
  <c r="M57"/>
  <c r="L57"/>
  <c r="K57"/>
  <c r="J57"/>
  <c r="P56"/>
  <c r="O56"/>
  <c r="N56"/>
  <c r="M56"/>
  <c r="L56"/>
  <c r="K56"/>
  <c r="J56"/>
  <c r="P55"/>
  <c r="O55"/>
  <c r="N55"/>
  <c r="M55"/>
  <c r="L55"/>
  <c r="K55"/>
  <c r="J55"/>
  <c r="P54"/>
  <c r="O54"/>
  <c r="N54"/>
  <c r="M54"/>
  <c r="L54"/>
  <c r="K54"/>
  <c r="J54"/>
  <c r="P53"/>
  <c r="O53"/>
  <c r="N53"/>
  <c r="M53"/>
  <c r="L53"/>
  <c r="K53"/>
  <c r="J53"/>
  <c r="P52"/>
  <c r="O52"/>
  <c r="N52"/>
  <c r="M52"/>
  <c r="L52"/>
  <c r="K52"/>
  <c r="J52"/>
  <c r="P51"/>
  <c r="O51"/>
  <c r="N51"/>
  <c r="M51"/>
  <c r="L51"/>
  <c r="K51"/>
  <c r="J51"/>
  <c r="P50"/>
  <c r="O50"/>
  <c r="N50"/>
  <c r="M50"/>
  <c r="L50"/>
  <c r="K50"/>
  <c r="J50"/>
  <c r="P49"/>
  <c r="O49"/>
  <c r="N49"/>
  <c r="M49"/>
  <c r="L49"/>
  <c r="K49"/>
  <c r="J49"/>
  <c r="P48"/>
  <c r="O48"/>
  <c r="N48"/>
  <c r="M48"/>
  <c r="L48"/>
  <c r="K48"/>
  <c r="J48"/>
  <c r="P47"/>
  <c r="O47"/>
  <c r="N47"/>
  <c r="M47"/>
  <c r="L47"/>
  <c r="K47"/>
  <c r="J47"/>
  <c r="P46"/>
  <c r="O46"/>
  <c r="N46"/>
  <c r="M46"/>
  <c r="L46"/>
  <c r="K46"/>
  <c r="J46"/>
  <c r="P45"/>
  <c r="O45"/>
  <c r="N45"/>
  <c r="M45"/>
  <c r="L45"/>
  <c r="K45"/>
  <c r="J45"/>
  <c r="P44"/>
  <c r="O44"/>
  <c r="N44"/>
  <c r="M44"/>
  <c r="L44"/>
  <c r="K44"/>
  <c r="J44"/>
  <c r="P43"/>
  <c r="O43"/>
  <c r="N43"/>
  <c r="M43"/>
  <c r="L43"/>
  <c r="K43"/>
  <c r="J43"/>
  <c r="P42"/>
  <c r="O42"/>
  <c r="N42"/>
  <c r="M42"/>
  <c r="L42"/>
  <c r="K42"/>
  <c r="J42"/>
  <c r="P41"/>
  <c r="O41"/>
  <c r="N41"/>
  <c r="M41"/>
  <c r="L41"/>
  <c r="K41"/>
  <c r="J41"/>
  <c r="P40"/>
  <c r="O40"/>
  <c r="N40"/>
  <c r="M40"/>
  <c r="L40"/>
  <c r="K40"/>
  <c r="J40"/>
  <c r="P39"/>
  <c r="O39"/>
  <c r="N39"/>
  <c r="M39"/>
  <c r="L39"/>
  <c r="K39"/>
  <c r="J39"/>
  <c r="P38"/>
  <c r="O38"/>
  <c r="N38"/>
  <c r="M38"/>
  <c r="L38"/>
  <c r="K38"/>
  <c r="J38"/>
  <c r="P37"/>
  <c r="O37"/>
  <c r="N37"/>
  <c r="M37"/>
  <c r="L37"/>
  <c r="K37"/>
  <c r="J37"/>
  <c r="P36"/>
  <c r="O36"/>
  <c r="N36"/>
  <c r="M36"/>
  <c r="L36"/>
  <c r="K36"/>
  <c r="J36"/>
  <c r="P35"/>
  <c r="O35"/>
  <c r="N35"/>
  <c r="M35"/>
  <c r="L35"/>
  <c r="K35"/>
  <c r="J35"/>
  <c r="P34"/>
  <c r="O34"/>
  <c r="N34"/>
  <c r="M34"/>
  <c r="L34"/>
  <c r="K34"/>
  <c r="J34"/>
  <c r="P33"/>
  <c r="O33"/>
  <c r="N33"/>
  <c r="M33"/>
  <c r="L33"/>
  <c r="K33"/>
  <c r="J33"/>
  <c r="P32"/>
  <c r="O32"/>
  <c r="N32"/>
  <c r="M32"/>
  <c r="L32"/>
  <c r="K32"/>
  <c r="J32"/>
  <c r="P31"/>
  <c r="O31"/>
  <c r="N31"/>
  <c r="M31"/>
  <c r="L31"/>
  <c r="K31"/>
  <c r="J31"/>
  <c r="P30"/>
  <c r="O30"/>
  <c r="N30"/>
  <c r="M30"/>
  <c r="L30"/>
  <c r="K30"/>
  <c r="J30"/>
  <c r="P29"/>
  <c r="O29"/>
  <c r="N29"/>
  <c r="M29"/>
  <c r="L29"/>
  <c r="K29"/>
  <c r="J29"/>
  <c r="P28"/>
  <c r="O28"/>
  <c r="N28"/>
  <c r="M28"/>
  <c r="L28"/>
  <c r="K28"/>
  <c r="J28"/>
  <c r="P27"/>
  <c r="O27"/>
  <c r="N27"/>
  <c r="M27"/>
  <c r="L27"/>
  <c r="K27"/>
  <c r="J27"/>
  <c r="P26"/>
  <c r="O26"/>
  <c r="N26"/>
  <c r="M26"/>
  <c r="L26"/>
  <c r="K26"/>
  <c r="J26"/>
  <c r="P25"/>
  <c r="O25"/>
  <c r="N25"/>
  <c r="M25"/>
  <c r="L25"/>
  <c r="K25"/>
  <c r="J25"/>
  <c r="P24"/>
  <c r="O24"/>
  <c r="N24"/>
  <c r="M24"/>
  <c r="L24"/>
  <c r="K24"/>
  <c r="J24"/>
  <c r="P23"/>
  <c r="O23"/>
  <c r="N23"/>
  <c r="M23"/>
  <c r="L23"/>
  <c r="K23"/>
  <c r="J23"/>
  <c r="P22"/>
  <c r="O22"/>
  <c r="N22"/>
  <c r="M22"/>
  <c r="L22"/>
  <c r="K22"/>
  <c r="J22"/>
  <c r="P21"/>
  <c r="O21"/>
  <c r="N21"/>
  <c r="M21"/>
  <c r="L21"/>
  <c r="K21"/>
  <c r="J21"/>
  <c r="P20"/>
  <c r="O20"/>
  <c r="N20"/>
  <c r="M20"/>
  <c r="L20"/>
  <c r="K20"/>
  <c r="J20"/>
  <c r="P19"/>
  <c r="O19"/>
  <c r="N19"/>
  <c r="M19"/>
  <c r="L19"/>
  <c r="K19"/>
  <c r="J19"/>
  <c r="P18"/>
  <c r="O18"/>
  <c r="N18"/>
  <c r="M18"/>
  <c r="L18"/>
  <c r="K18"/>
  <c r="J18"/>
  <c r="P17"/>
  <c r="O17"/>
  <c r="N17"/>
  <c r="M17"/>
  <c r="L17"/>
  <c r="K17"/>
  <c r="J17"/>
  <c r="P16"/>
  <c r="O16"/>
  <c r="N16"/>
  <c r="M16"/>
  <c r="L16"/>
  <c r="K16"/>
  <c r="J16"/>
  <c r="P15"/>
  <c r="O15"/>
  <c r="N15"/>
  <c r="M15"/>
  <c r="L15"/>
  <c r="K15"/>
  <c r="J15"/>
  <c r="P14"/>
  <c r="O14"/>
  <c r="N14"/>
  <c r="M14"/>
  <c r="L14"/>
  <c r="K14"/>
  <c r="J14"/>
  <c r="P13"/>
  <c r="O13"/>
  <c r="N13"/>
  <c r="M13"/>
  <c r="L13"/>
  <c r="K13"/>
  <c r="J13"/>
  <c r="P12"/>
  <c r="O12"/>
  <c r="N12"/>
  <c r="M12"/>
  <c r="L12"/>
  <c r="K12"/>
  <c r="J12"/>
  <c r="P11"/>
  <c r="O11"/>
  <c r="N11"/>
  <c r="M11"/>
  <c r="L11"/>
  <c r="K11"/>
  <c r="J11"/>
  <c r="P10"/>
  <c r="O10"/>
  <c r="N10"/>
  <c r="M10"/>
  <c r="L10"/>
  <c r="K10"/>
  <c r="J10"/>
  <c r="K8"/>
  <c r="K7"/>
  <c r="K6"/>
  <c r="K5"/>
  <c r="P8"/>
  <c r="O8"/>
  <c r="N8"/>
  <c r="P7"/>
  <c r="O7"/>
  <c r="N7"/>
  <c r="P6"/>
  <c r="O6"/>
  <c r="N6"/>
  <c r="P5"/>
  <c r="O5"/>
  <c r="N5"/>
  <c r="P9"/>
  <c r="O9"/>
  <c r="N9"/>
  <c r="M9"/>
  <c r="L9"/>
  <c r="K9"/>
  <c r="J9"/>
  <c r="H8"/>
  <c r="G8"/>
  <c r="F8"/>
  <c r="E8"/>
  <c r="H7"/>
  <c r="G7"/>
  <c r="F7"/>
  <c r="E7"/>
  <c r="H6"/>
  <c r="G6"/>
  <c r="F6"/>
  <c r="E6"/>
  <c r="H5"/>
  <c r="G5"/>
  <c r="F5"/>
  <c r="E5"/>
  <c r="H98"/>
  <c r="G98"/>
  <c r="F98"/>
  <c r="D98"/>
  <c r="C98"/>
  <c r="H97"/>
  <c r="G97"/>
  <c r="F97"/>
  <c r="E97"/>
  <c r="D97"/>
  <c r="C97"/>
  <c r="H96"/>
  <c r="G96"/>
  <c r="F96"/>
  <c r="E96"/>
  <c r="D96"/>
  <c r="C96"/>
  <c r="H95"/>
  <c r="G95"/>
  <c r="F95"/>
  <c r="E95"/>
  <c r="D95"/>
  <c r="C95"/>
  <c r="H94"/>
  <c r="G94"/>
  <c r="F94"/>
  <c r="E94"/>
  <c r="D94"/>
  <c r="C94"/>
  <c r="H93"/>
  <c r="G93"/>
  <c r="F93"/>
  <c r="E93"/>
  <c r="D93"/>
  <c r="C93"/>
  <c r="H92"/>
  <c r="G92"/>
  <c r="F92"/>
  <c r="E92"/>
  <c r="D92"/>
  <c r="C92"/>
  <c r="H91"/>
  <c r="G91"/>
  <c r="F91"/>
  <c r="E91"/>
  <c r="D91"/>
  <c r="C91"/>
  <c r="H90"/>
  <c r="G90"/>
  <c r="F90"/>
  <c r="E90"/>
  <c r="D90"/>
  <c r="C90"/>
  <c r="H89"/>
  <c r="G89"/>
  <c r="F89"/>
  <c r="E89"/>
  <c r="D89"/>
  <c r="C89"/>
  <c r="H88"/>
  <c r="G88"/>
  <c r="F88"/>
  <c r="E88"/>
  <c r="D88"/>
  <c r="C88"/>
  <c r="H87"/>
  <c r="G87"/>
  <c r="F87"/>
  <c r="E87"/>
  <c r="D87"/>
  <c r="C87"/>
  <c r="H86"/>
  <c r="G86"/>
  <c r="F86"/>
  <c r="E86"/>
  <c r="D86"/>
  <c r="C86"/>
  <c r="H85"/>
  <c r="G85"/>
  <c r="F85"/>
  <c r="E85"/>
  <c r="D85"/>
  <c r="C85"/>
  <c r="H84"/>
  <c r="G84"/>
  <c r="F84"/>
  <c r="E84"/>
  <c r="D84"/>
  <c r="C84"/>
  <c r="H83"/>
  <c r="G83"/>
  <c r="F83"/>
  <c r="E83"/>
  <c r="D83"/>
  <c r="C83"/>
  <c r="H82"/>
  <c r="G82"/>
  <c r="F82"/>
  <c r="E82"/>
  <c r="D82"/>
  <c r="C82"/>
  <c r="H81"/>
  <c r="G81"/>
  <c r="F81"/>
  <c r="E81"/>
  <c r="D81"/>
  <c r="C81"/>
  <c r="H80"/>
  <c r="G80"/>
  <c r="F80"/>
  <c r="E80"/>
  <c r="D80"/>
  <c r="C80"/>
  <c r="H79"/>
  <c r="G79"/>
  <c r="F79"/>
  <c r="E79"/>
  <c r="D79"/>
  <c r="C79"/>
  <c r="H78"/>
  <c r="G78"/>
  <c r="F78"/>
  <c r="E78"/>
  <c r="D78"/>
  <c r="C78"/>
  <c r="H77"/>
  <c r="G77"/>
  <c r="F77"/>
  <c r="E77"/>
  <c r="D77"/>
  <c r="C77"/>
  <c r="H76"/>
  <c r="G76"/>
  <c r="F76"/>
  <c r="E76"/>
  <c r="D76"/>
  <c r="C76"/>
  <c r="H75"/>
  <c r="G75"/>
  <c r="F75"/>
  <c r="E75"/>
  <c r="D75"/>
  <c r="C75"/>
  <c r="H74"/>
  <c r="G74"/>
  <c r="F74"/>
  <c r="E74"/>
  <c r="D74"/>
  <c r="C74"/>
  <c r="H73"/>
  <c r="G73"/>
  <c r="F73"/>
  <c r="E73"/>
  <c r="D73"/>
  <c r="C73"/>
  <c r="H72"/>
  <c r="G72"/>
  <c r="F72"/>
  <c r="E72"/>
  <c r="D72"/>
  <c r="C72"/>
  <c r="H71"/>
  <c r="G71"/>
  <c r="F71"/>
  <c r="E71"/>
  <c r="D71"/>
  <c r="C71"/>
  <c r="H70"/>
  <c r="G70"/>
  <c r="F70"/>
  <c r="E70"/>
  <c r="D70"/>
  <c r="C70"/>
  <c r="H69"/>
  <c r="G69"/>
  <c r="F69"/>
  <c r="E69"/>
  <c r="D69"/>
  <c r="C69"/>
  <c r="H68"/>
  <c r="G68"/>
  <c r="F68"/>
  <c r="E68"/>
  <c r="D68"/>
  <c r="C68"/>
  <c r="H67"/>
  <c r="G67"/>
  <c r="F67"/>
  <c r="E67"/>
  <c r="D67"/>
  <c r="C67"/>
  <c r="H66"/>
  <c r="G66"/>
  <c r="F66"/>
  <c r="E66"/>
  <c r="D66"/>
  <c r="C66"/>
  <c r="H65"/>
  <c r="G65"/>
  <c r="F65"/>
  <c r="E65"/>
  <c r="D65"/>
  <c r="C65"/>
  <c r="H64"/>
  <c r="G64"/>
  <c r="F64"/>
  <c r="E64"/>
  <c r="D64"/>
  <c r="C64"/>
  <c r="H63"/>
  <c r="G63"/>
  <c r="F63"/>
  <c r="E63"/>
  <c r="D63"/>
  <c r="C63"/>
  <c r="H62"/>
  <c r="G62"/>
  <c r="F62"/>
  <c r="E62"/>
  <c r="D62"/>
  <c r="C62"/>
  <c r="H61"/>
  <c r="G61"/>
  <c r="F61"/>
  <c r="E61"/>
  <c r="D61"/>
  <c r="C61"/>
  <c r="H60"/>
  <c r="G60"/>
  <c r="F60"/>
  <c r="E60"/>
  <c r="D60"/>
  <c r="C60"/>
  <c r="H59"/>
  <c r="G59"/>
  <c r="F59"/>
  <c r="E59"/>
  <c r="D59"/>
  <c r="C59"/>
  <c r="H58"/>
  <c r="G58"/>
  <c r="F58"/>
  <c r="E58"/>
  <c r="D58"/>
  <c r="C58"/>
  <c r="H57"/>
  <c r="G57"/>
  <c r="F57"/>
  <c r="E57"/>
  <c r="D57"/>
  <c r="C57"/>
  <c r="H56"/>
  <c r="G56"/>
  <c r="F56"/>
  <c r="E56"/>
  <c r="D56"/>
  <c r="C56"/>
  <c r="H55"/>
  <c r="G55"/>
  <c r="F55"/>
  <c r="E55"/>
  <c r="D55"/>
  <c r="C55"/>
  <c r="H54"/>
  <c r="G54"/>
  <c r="F54"/>
  <c r="E54"/>
  <c r="D54"/>
  <c r="C54"/>
  <c r="H53"/>
  <c r="G53"/>
  <c r="F53"/>
  <c r="E53"/>
  <c r="D53"/>
  <c r="C53"/>
  <c r="H52"/>
  <c r="G52"/>
  <c r="F52"/>
  <c r="E52"/>
  <c r="D52"/>
  <c r="C52"/>
  <c r="H51"/>
  <c r="G51"/>
  <c r="F51"/>
  <c r="E51"/>
  <c r="D51"/>
  <c r="C51"/>
  <c r="H50"/>
  <c r="G50"/>
  <c r="F50"/>
  <c r="E50"/>
  <c r="D50"/>
  <c r="C50"/>
  <c r="H49"/>
  <c r="G49"/>
  <c r="F49"/>
  <c r="E49"/>
  <c r="D49"/>
  <c r="C49"/>
  <c r="H48"/>
  <c r="G48"/>
  <c r="F48"/>
  <c r="E48"/>
  <c r="D48"/>
  <c r="C48"/>
  <c r="H47"/>
  <c r="G47"/>
  <c r="F47"/>
  <c r="E47"/>
  <c r="D47"/>
  <c r="C47"/>
  <c r="H46"/>
  <c r="G46"/>
  <c r="F46"/>
  <c r="E46"/>
  <c r="D46"/>
  <c r="C46"/>
  <c r="H45"/>
  <c r="G45"/>
  <c r="F45"/>
  <c r="E45"/>
  <c r="D45"/>
  <c r="C45"/>
  <c r="H44"/>
  <c r="G44"/>
  <c r="F44"/>
  <c r="E44"/>
  <c r="D44"/>
  <c r="C44"/>
  <c r="H43"/>
  <c r="G43"/>
  <c r="F43"/>
  <c r="E43"/>
  <c r="D43"/>
  <c r="C43"/>
  <c r="H42"/>
  <c r="G42"/>
  <c r="F42"/>
  <c r="E42"/>
  <c r="D42"/>
  <c r="C42"/>
  <c r="H41"/>
  <c r="G41"/>
  <c r="F41"/>
  <c r="E41"/>
  <c r="D41"/>
  <c r="C41"/>
  <c r="H40"/>
  <c r="G40"/>
  <c r="F40"/>
  <c r="E40"/>
  <c r="D40"/>
  <c r="C40"/>
  <c r="H39"/>
  <c r="G39"/>
  <c r="F39"/>
  <c r="E39"/>
  <c r="D39"/>
  <c r="C39"/>
  <c r="H38"/>
  <c r="G38"/>
  <c r="F38"/>
  <c r="E38"/>
  <c r="D38"/>
  <c r="C38"/>
  <c r="H37"/>
  <c r="G37"/>
  <c r="F37"/>
  <c r="E37"/>
  <c r="D37"/>
  <c r="C37"/>
  <c r="H36"/>
  <c r="G36"/>
  <c r="F36"/>
  <c r="E36"/>
  <c r="D36"/>
  <c r="C36"/>
  <c r="H35"/>
  <c r="G35"/>
  <c r="F35"/>
  <c r="E35"/>
  <c r="D35"/>
  <c r="C35"/>
  <c r="H34"/>
  <c r="G34"/>
  <c r="F34"/>
  <c r="E34"/>
  <c r="D34"/>
  <c r="C34"/>
  <c r="H33"/>
  <c r="G33"/>
  <c r="F33"/>
  <c r="E33"/>
  <c r="D33"/>
  <c r="C33"/>
  <c r="H32"/>
  <c r="G32"/>
  <c r="F32"/>
  <c r="E32"/>
  <c r="D32"/>
  <c r="C32"/>
  <c r="H31"/>
  <c r="G31"/>
  <c r="F31"/>
  <c r="E31"/>
  <c r="D31"/>
  <c r="C31"/>
  <c r="H30"/>
  <c r="G30"/>
  <c r="F30"/>
  <c r="E30"/>
  <c r="D30"/>
  <c r="C30"/>
  <c r="H29"/>
  <c r="G29"/>
  <c r="F29"/>
  <c r="E29"/>
  <c r="D29"/>
  <c r="C29"/>
  <c r="H28"/>
  <c r="G28"/>
  <c r="F28"/>
  <c r="E28"/>
  <c r="D28"/>
  <c r="C28"/>
  <c r="H27"/>
  <c r="G27"/>
  <c r="F27"/>
  <c r="E27"/>
  <c r="D27"/>
  <c r="C27"/>
  <c r="H26"/>
  <c r="G26"/>
  <c r="F26"/>
  <c r="E26"/>
  <c r="D26"/>
  <c r="C26"/>
  <c r="H25"/>
  <c r="G25"/>
  <c r="F25"/>
  <c r="E25"/>
  <c r="D25"/>
  <c r="C25"/>
  <c r="H24"/>
  <c r="G24"/>
  <c r="F24"/>
  <c r="E24"/>
  <c r="D24"/>
  <c r="C24"/>
  <c r="H23"/>
  <c r="G23"/>
  <c r="F23"/>
  <c r="E23"/>
  <c r="D23"/>
  <c r="C23"/>
  <c r="H22"/>
  <c r="G22"/>
  <c r="F22"/>
  <c r="E22"/>
  <c r="D22"/>
  <c r="C22"/>
  <c r="H21"/>
  <c r="G21"/>
  <c r="F21"/>
  <c r="E21"/>
  <c r="D21"/>
  <c r="C21"/>
  <c r="H20"/>
  <c r="G20"/>
  <c r="F20"/>
  <c r="E20"/>
  <c r="D20"/>
  <c r="C20"/>
  <c r="H19"/>
  <c r="G19"/>
  <c r="F19"/>
  <c r="E19"/>
  <c r="D19"/>
  <c r="C19"/>
  <c r="H18"/>
  <c r="G18"/>
  <c r="F18"/>
  <c r="E18"/>
  <c r="D18"/>
  <c r="C18"/>
  <c r="H17"/>
  <c r="G17"/>
  <c r="F17"/>
  <c r="E17"/>
  <c r="D17"/>
  <c r="C17"/>
  <c r="H16"/>
  <c r="G16"/>
  <c r="F16"/>
  <c r="E16"/>
  <c r="D16"/>
  <c r="C16"/>
  <c r="H15"/>
  <c r="G15"/>
  <c r="F15"/>
  <c r="E15"/>
  <c r="D15"/>
  <c r="C15"/>
  <c r="H14"/>
  <c r="G14"/>
  <c r="F14"/>
  <c r="E14"/>
  <c r="D14"/>
  <c r="C14"/>
  <c r="H13"/>
  <c r="G13"/>
  <c r="F13"/>
  <c r="E13"/>
  <c r="D13"/>
  <c r="C13"/>
  <c r="H12"/>
  <c r="G12"/>
  <c r="F12"/>
  <c r="E12"/>
  <c r="D12"/>
  <c r="C12"/>
  <c r="H11"/>
  <c r="G11"/>
  <c r="F11"/>
  <c r="E11"/>
  <c r="D11"/>
  <c r="C11"/>
  <c r="H10"/>
  <c r="G10"/>
  <c r="F10"/>
  <c r="E10"/>
  <c r="D10"/>
  <c r="C10"/>
  <c r="H9"/>
  <c r="G9"/>
  <c r="F9"/>
  <c r="E9"/>
  <c r="D9"/>
  <c r="C9"/>
  <c r="B97"/>
  <c r="B96"/>
  <c r="B95"/>
  <c r="B94"/>
  <c r="B93"/>
  <c r="B92"/>
  <c r="B91"/>
  <c r="B90"/>
  <c r="B89"/>
  <c r="B88"/>
  <c r="B87"/>
  <c r="B86"/>
  <c r="B85"/>
  <c r="B84"/>
  <c r="B83"/>
  <c r="B82"/>
  <c r="B81"/>
  <c r="B80"/>
  <c r="B79"/>
  <c r="B78"/>
  <c r="B77"/>
  <c r="B76"/>
  <c r="B75"/>
  <c r="B74"/>
  <c r="B73"/>
  <c r="B72"/>
  <c r="B71"/>
  <c r="B70"/>
  <c r="B69"/>
  <c r="B68"/>
  <c r="B67"/>
  <c r="B66"/>
  <c r="B65"/>
  <c r="B64"/>
  <c r="B63"/>
  <c r="B62"/>
  <c r="B61"/>
  <c r="B60"/>
  <c r="B59"/>
  <c r="B58"/>
  <c r="B57"/>
  <c r="B56"/>
  <c r="B55"/>
  <c r="B54"/>
  <c r="B53"/>
  <c r="B52"/>
  <c r="B51"/>
  <c r="B50"/>
  <c r="B49"/>
  <c r="B48"/>
  <c r="B47"/>
  <c r="B46"/>
  <c r="B45"/>
  <c r="B44"/>
  <c r="B43"/>
  <c r="B42"/>
  <c r="B41"/>
  <c r="B40"/>
  <c r="B39"/>
  <c r="B38"/>
  <c r="B37"/>
  <c r="B36"/>
  <c r="B35"/>
  <c r="B34"/>
  <c r="B33"/>
  <c r="B32"/>
  <c r="B31"/>
  <c r="B30"/>
  <c r="B29"/>
  <c r="B28"/>
  <c r="B27"/>
  <c r="B26"/>
  <c r="B25"/>
  <c r="B24"/>
  <c r="B23"/>
  <c r="B22"/>
  <c r="B21"/>
  <c r="B20"/>
  <c r="B19"/>
  <c r="B18"/>
  <c r="B17"/>
  <c r="B16"/>
  <c r="B15"/>
  <c r="B14"/>
  <c r="B13"/>
  <c r="B12"/>
  <c r="B11"/>
  <c r="B10"/>
  <c r="B9"/>
  <c r="B8"/>
  <c r="B7"/>
  <c r="B6"/>
  <c r="B5"/>
  <c r="P137"/>
  <c r="O137"/>
  <c r="N137"/>
  <c r="M137"/>
  <c r="L137"/>
  <c r="K137"/>
  <c r="J137"/>
  <c r="B137"/>
  <c r="H137"/>
  <c r="G137"/>
  <c r="F137"/>
  <c r="E137"/>
  <c r="D137"/>
  <c r="C137"/>
  <c r="C132"/>
  <c r="P107"/>
  <c r="O107"/>
  <c r="N107"/>
  <c r="M107"/>
  <c r="L107"/>
  <c r="K107"/>
  <c r="J107"/>
  <c r="H107"/>
  <c r="G107"/>
  <c r="F107"/>
  <c r="E107"/>
  <c r="D107"/>
  <c r="C107"/>
  <c r="B107"/>
  <c r="P135"/>
  <c r="O135"/>
  <c r="N135"/>
  <c r="M135"/>
  <c r="L135"/>
  <c r="K135"/>
  <c r="J135"/>
  <c r="H135"/>
  <c r="G135"/>
  <c r="F135"/>
  <c r="E135"/>
  <c r="D135"/>
  <c r="C135"/>
  <c r="B135"/>
  <c r="P134"/>
  <c r="O134"/>
  <c r="N134"/>
  <c r="M134"/>
  <c r="L134"/>
  <c r="K134"/>
  <c r="J134"/>
  <c r="H134"/>
  <c r="G134"/>
  <c r="F134"/>
  <c r="E134"/>
  <c r="D134"/>
  <c r="C134"/>
  <c r="B134"/>
  <c r="P106"/>
  <c r="O106"/>
  <c r="N106"/>
  <c r="M106"/>
  <c r="L106"/>
  <c r="K106"/>
  <c r="J106"/>
  <c r="H106"/>
  <c r="G106"/>
  <c r="F106"/>
  <c r="E106"/>
  <c r="D106"/>
  <c r="C106"/>
  <c r="B106"/>
  <c r="P132"/>
  <c r="O132"/>
  <c r="N132"/>
  <c r="M132"/>
  <c r="L132"/>
  <c r="K132"/>
  <c r="J132"/>
  <c r="H132"/>
  <c r="G132"/>
  <c r="F132"/>
  <c r="E132"/>
  <c r="D132"/>
  <c r="B132"/>
  <c r="P108"/>
  <c r="O108"/>
  <c r="N108"/>
  <c r="M108"/>
  <c r="L108"/>
  <c r="K108"/>
  <c r="J108"/>
  <c r="H108"/>
  <c r="G108"/>
  <c r="F108"/>
  <c r="E108"/>
  <c r="D108"/>
  <c r="C108"/>
  <c r="B108"/>
  <c r="P104"/>
  <c r="O104"/>
  <c r="N104"/>
  <c r="M104"/>
  <c r="L104"/>
  <c r="K104"/>
  <c r="J104"/>
  <c r="H104"/>
  <c r="G104"/>
  <c r="F104"/>
  <c r="E104"/>
  <c r="D104"/>
  <c r="C104"/>
  <c r="B105"/>
  <c r="B104"/>
  <c r="P130"/>
  <c r="O130"/>
  <c r="N130"/>
  <c r="M130"/>
  <c r="L130"/>
  <c r="K130"/>
  <c r="J130"/>
  <c r="I130"/>
  <c r="H130"/>
  <c r="G130"/>
  <c r="F130"/>
  <c r="E130"/>
  <c r="D130"/>
  <c r="C130"/>
  <c r="B130"/>
  <c r="P105"/>
  <c r="O105"/>
  <c r="N105"/>
  <c r="M105"/>
  <c r="L105"/>
  <c r="K105"/>
  <c r="J105"/>
  <c r="H105"/>
  <c r="G105"/>
  <c r="F105"/>
  <c r="E105"/>
  <c r="D105"/>
  <c r="C105"/>
  <c r="A9"/>
  <c r="A8"/>
  <c r="A7"/>
  <c r="A6"/>
  <c r="A5"/>
  <c r="A61"/>
  <c r="A60"/>
  <c r="A59"/>
  <c r="A58"/>
  <c r="A57"/>
  <c r="A56"/>
  <c r="A55"/>
  <c r="A54"/>
  <c r="A53"/>
  <c r="A52"/>
  <c r="A51"/>
  <c r="A50"/>
  <c r="A49"/>
  <c r="A48"/>
  <c r="A47"/>
  <c r="A46"/>
  <c r="A45"/>
  <c r="A44"/>
  <c r="A43"/>
  <c r="A42"/>
  <c r="A41"/>
  <c r="A40"/>
  <c r="A39"/>
  <c r="A38"/>
  <c r="A37"/>
  <c r="A36"/>
  <c r="A35"/>
  <c r="A34"/>
  <c r="A33"/>
  <c r="A32"/>
  <c r="A31"/>
  <c r="A30"/>
  <c r="A29"/>
  <c r="A28"/>
  <c r="A27"/>
  <c r="A26"/>
  <c r="A25"/>
  <c r="A24"/>
  <c r="A23"/>
  <c r="A22"/>
  <c r="A21"/>
  <c r="A20"/>
  <c r="A19"/>
  <c r="A18"/>
  <c r="A17"/>
  <c r="A16"/>
  <c r="A15"/>
  <c r="A14"/>
  <c r="A13"/>
  <c r="A12"/>
  <c r="A11"/>
  <c r="A10"/>
  <c r="P127"/>
  <c r="O127"/>
  <c r="N127"/>
  <c r="M127"/>
  <c r="L127"/>
  <c r="K127"/>
  <c r="J127"/>
  <c r="H127"/>
  <c r="G127"/>
  <c r="F127"/>
  <c r="E127"/>
  <c r="D127"/>
  <c r="C127"/>
  <c r="B127"/>
  <c r="P126"/>
  <c r="O126"/>
  <c r="N126"/>
  <c r="M126"/>
  <c r="L126"/>
  <c r="K126"/>
  <c r="J126"/>
  <c r="H126"/>
  <c r="G126"/>
  <c r="F126"/>
  <c r="E126"/>
  <c r="D126"/>
  <c r="C126"/>
  <c r="B126"/>
  <c r="P125"/>
  <c r="O125"/>
  <c r="N125"/>
  <c r="M125"/>
  <c r="L125"/>
  <c r="K125"/>
  <c r="J125"/>
  <c r="H125"/>
  <c r="G125"/>
  <c r="F125"/>
  <c r="E125"/>
  <c r="D125"/>
  <c r="C125"/>
  <c r="B125"/>
  <c r="P119"/>
  <c r="O119"/>
  <c r="N119"/>
  <c r="M119"/>
  <c r="L119"/>
  <c r="K119"/>
  <c r="J119"/>
  <c r="H119"/>
  <c r="G119"/>
  <c r="F119"/>
  <c r="E119"/>
  <c r="D119"/>
  <c r="C119"/>
  <c r="B119"/>
  <c r="P118"/>
  <c r="O118"/>
  <c r="N118"/>
  <c r="M118"/>
  <c r="L118"/>
  <c r="K118"/>
  <c r="J118"/>
  <c r="H118"/>
  <c r="G118"/>
  <c r="F118"/>
  <c r="E118"/>
  <c r="D118"/>
  <c r="C118"/>
  <c r="B118"/>
  <c r="P117"/>
  <c r="O117"/>
  <c r="N117"/>
  <c r="M117"/>
  <c r="L117"/>
  <c r="K117"/>
  <c r="J117"/>
  <c r="H117"/>
  <c r="G117"/>
  <c r="F117"/>
  <c r="E117"/>
  <c r="D117"/>
  <c r="C117"/>
  <c r="B117"/>
  <c r="P120"/>
  <c r="O120"/>
  <c r="N120"/>
  <c r="M120"/>
  <c r="L120"/>
  <c r="K120"/>
  <c r="J120"/>
  <c r="H120"/>
  <c r="G120"/>
  <c r="F120"/>
  <c r="E120"/>
  <c r="D120"/>
  <c r="C120"/>
  <c r="B120"/>
  <c r="P110"/>
  <c r="P115"/>
  <c r="P112"/>
  <c r="P114"/>
  <c r="P116"/>
  <c r="O110"/>
  <c r="O115"/>
  <c r="O112"/>
  <c r="O114"/>
  <c r="O116"/>
  <c r="N110"/>
  <c r="N115"/>
  <c r="N112"/>
  <c r="N114"/>
  <c r="N116"/>
  <c r="M110"/>
  <c r="M115"/>
  <c r="M112"/>
  <c r="M114"/>
  <c r="M116"/>
  <c r="P113"/>
  <c r="O113"/>
  <c r="N113"/>
  <c r="M113"/>
  <c r="P111"/>
  <c r="O111"/>
  <c r="N111"/>
  <c r="M111"/>
  <c r="P109"/>
  <c r="O109"/>
  <c r="N109"/>
  <c r="M109"/>
  <c r="L110"/>
  <c r="L115"/>
  <c r="L112"/>
  <c r="L114"/>
  <c r="L116"/>
  <c r="K110"/>
  <c r="K115"/>
  <c r="K112"/>
  <c r="K114"/>
  <c r="K116"/>
  <c r="J110"/>
  <c r="J115"/>
  <c r="J112"/>
  <c r="J114"/>
  <c r="J116"/>
  <c r="H110"/>
  <c r="H115"/>
  <c r="H112"/>
  <c r="H114"/>
  <c r="H116"/>
  <c r="G110"/>
  <c r="G115"/>
  <c r="G112"/>
  <c r="G114"/>
  <c r="G116"/>
  <c r="F110"/>
  <c r="F115"/>
  <c r="F112"/>
  <c r="F114"/>
  <c r="F116"/>
  <c r="E110"/>
  <c r="E115"/>
  <c r="E112"/>
  <c r="E114"/>
  <c r="E116"/>
  <c r="D110"/>
  <c r="D115"/>
  <c r="D112"/>
  <c r="D114"/>
  <c r="D116"/>
  <c r="C110"/>
  <c r="C115"/>
  <c r="C112"/>
  <c r="C114"/>
  <c r="C116"/>
  <c r="B110"/>
  <c r="B115"/>
  <c r="B112"/>
  <c r="B114"/>
  <c r="B116"/>
  <c r="L109"/>
  <c r="K109"/>
  <c r="J109"/>
  <c r="H109"/>
  <c r="G109"/>
  <c r="F109"/>
  <c r="E109"/>
  <c r="D109"/>
  <c r="C109"/>
  <c r="B109"/>
  <c r="L113"/>
  <c r="K113"/>
  <c r="J113"/>
  <c r="H113"/>
  <c r="G113"/>
  <c r="F113"/>
  <c r="E113"/>
  <c r="D113"/>
  <c r="C113"/>
  <c r="B113"/>
  <c r="L111"/>
  <c r="K111"/>
  <c r="J111"/>
  <c r="H111"/>
  <c r="G111"/>
  <c r="F111"/>
  <c r="E111"/>
  <c r="D111"/>
  <c r="C111"/>
  <c r="B111"/>
  <c r="A98"/>
  <c r="A97"/>
  <c r="A96"/>
  <c r="A95"/>
  <c r="A94"/>
  <c r="A93"/>
  <c r="A92"/>
  <c r="A91"/>
  <c r="A90"/>
  <c r="A89"/>
  <c r="A88"/>
  <c r="A87"/>
  <c r="A86"/>
  <c r="A85"/>
  <c r="A84"/>
  <c r="A83"/>
  <c r="A82"/>
  <c r="A81"/>
  <c r="A80"/>
  <c r="A79"/>
  <c r="A78"/>
  <c r="A77"/>
  <c r="A76"/>
  <c r="A75"/>
  <c r="A74"/>
  <c r="A73"/>
  <c r="A72"/>
  <c r="A71"/>
  <c r="A70"/>
  <c r="A69"/>
  <c r="A68"/>
  <c r="A67"/>
  <c r="A66"/>
  <c r="A65"/>
  <c r="A64"/>
  <c r="A63"/>
  <c r="A62"/>
  <c r="E26" i="2"/>
  <c r="E25"/>
  <c r="E24"/>
  <c r="E23"/>
  <c r="E22"/>
  <c r="E21"/>
  <c r="E19"/>
  <c r="E15"/>
  <c r="E14"/>
  <c r="E13"/>
  <c r="E12"/>
  <c r="E11"/>
  <c r="E10"/>
  <c r="E8"/>
  <c r="E9" i="3"/>
  <c r="E7"/>
  <c r="E5"/>
  <c r="D9"/>
  <c r="D7"/>
  <c r="D5"/>
  <c r="C9"/>
  <c r="C7"/>
  <c r="C5"/>
  <c r="B5"/>
  <c r="B9"/>
  <c r="B7"/>
  <c r="B10" i="6"/>
  <c r="B9"/>
  <c r="B8"/>
  <c r="B7"/>
  <c r="B6"/>
</calcChain>
</file>

<file path=xl/sharedStrings.xml><?xml version="1.0" encoding="utf-8"?>
<sst xmlns="http://schemas.openxmlformats.org/spreadsheetml/2006/main" count="1211" uniqueCount="497">
  <si>
    <t>Wage Income Shares for P90-95, P95-99, and P99-100, 1927-2008</t>
  </si>
  <si>
    <t>Average Real Income and Consumer Price Index in the United States, 1913-2008</t>
  </si>
  <si>
    <t xml:space="preserve">Source: Table A0, columns Average income (in real 2008 dollars) and CPI (base 100 in 2008) </t>
  </si>
  <si>
    <t>Average Real Income of bottom 99% and top 1% in the United States, 1913-2008</t>
  </si>
  <si>
    <t>Great Recession 2007-2008</t>
  </si>
  <si>
    <t>Source: Piketty and Saez (2003), series updated to 2008 in July 2010 using final IRS tax statistics.</t>
  </si>
  <si>
    <t>2007-2008 annual</t>
  </si>
  <si>
    <t>2007-2008</t>
  </si>
  <si>
    <t>Table 1. Real Annual Income Growth by Groups, 1993-2008</t>
  </si>
  <si>
    <t>1993-2008</t>
  </si>
  <si>
    <t>1993-2008 annual</t>
  </si>
  <si>
    <t>Full period           1993-2008</t>
  </si>
  <si>
    <t>Individual tax statistics data are created and released by the Statistics of Income (SOI) in the Internal Revenue Service (IRS). Most statistics are available at:</t>
  </si>
  <si>
    <t>Fraction of total growth (or loss) captured by top 1%</t>
  </si>
  <si>
    <t>Column (4) reports the fraction of total real family income growth (or loss) captured by the top 1%.</t>
  </si>
  <si>
    <t xml:space="preserve">Income including capital gains is defined as total income including 100% of net capital gains taxable on tax returns (from 1944 on) and assuming that the top 10% </t>
  </si>
  <si>
    <t>Tax units estimated as sum of married men, divorced and widowed men and women, and single men and women aged 20 and over.</t>
  </si>
  <si>
    <t>From 1944 on, total income is defined as total Adjusted Gross Income less realized capital gains in AGI, taxable Social Security and Unemployment Insurance benefits</t>
  </si>
  <si>
    <t xml:space="preserve">and adding back all adjustments to gross income. Income of non-filers is imputed as 20% of average income (50% in 1944-1945). </t>
  </si>
  <si>
    <t>Total wage bill is from NIPA 1929-present (line 1). Wage bill 1917-1927 extrapolated from Kuznets (p. 570, (1))</t>
  </si>
  <si>
    <t>2002-2007</t>
  </si>
  <si>
    <t>2006-2007</t>
  </si>
  <si>
    <t>accrued to the top 1% while only 35% of that growth accrued to the bottom 99% of US families.</t>
  </si>
  <si>
    <t>2002-2007 annual</t>
  </si>
  <si>
    <t>Bush Expansion   2002-2007</t>
  </si>
  <si>
    <t>1973-2007</t>
  </si>
  <si>
    <t>For example, from 2002 to 2007, average real family incomes grew by 3.0% annually but 65% of that growth</t>
  </si>
  <si>
    <t xml:space="preserve">2) The unit is the tax unit (such as couple and children dependents, or a head of household with children dependents, or a single person). The number of individuals </t>
  </si>
  <si>
    <t>grandmother living with her daughter and children grandkids, etc.) In 2006, there were 148.4 million tax units but only 114.4 million households in the United States.</t>
  </si>
  <si>
    <t>1) Income definition</t>
  </si>
  <si>
    <t xml:space="preserve">In previous versions, incomes were deflated using the official CPI-U (which displays 9% more inflation and hence 9% less real growth </t>
  </si>
  <si>
    <t>Income is defined as cash market income (excluding realized capital gains in Figure A1).</t>
  </si>
  <si>
    <t>Therefore, our income definition excludes non-cash fringe benefits from employers (such as health benefits) and employer payroll taxes.</t>
  </si>
  <si>
    <t>The importance of taxes and transfers has grown overtime and it would certainly be interesting to recompute series based on post-fisc</t>
  </si>
  <si>
    <t>income, that is after taxes and transfers, in order to measure the direct redistributive role of the government.</t>
  </si>
  <si>
    <t xml:space="preserve">Our income definition in pre-fisc. That is, income is defined before individual income taxes and employee payroll taxes, and </t>
  </si>
  <si>
    <t>In sum, from 1973 to 2006, the average pre-fisc income of the bottom 99% would have grown by about 31% in real terms instead of only 8.5% (as displayed on</t>
  </si>
  <si>
    <t>the figure above) if we had included employers' fringe benefits and payroll taxes (+8%), and especially defined income per capita (+23% effect).</t>
  </si>
  <si>
    <t>income excludes all government social transfers such as Social Security retirement and disability benefits, government health care insurance</t>
  </si>
  <si>
    <t xml:space="preserve">(medicare and medicaid), unemployment insurance, welfare assistance programs, the earned income tax credit, etc. </t>
  </si>
  <si>
    <t xml:space="preserve">Note also that a tax unit is smaller than a household (a household is defined as all individuals living in the same residential unit such as two roommates, </t>
  </si>
  <si>
    <t xml:space="preserve">Therefore, average household income is about 30% higher than average tax unit income in 2006 (our average income is $49.6K in 2006 while average household </t>
  </si>
  <si>
    <t>income according to Census is $66.6K in 2006. Note that the Census income definition includes cash government transfers).</t>
  </si>
  <si>
    <t>Incomes are deflated using the Consumer Price Index.</t>
  </si>
  <si>
    <t>Top income share series and income levels and thresholds excluding entirely realized capital gains are reported in Table A1 and Table A4.</t>
  </si>
  <si>
    <t>Top 0.1% share</t>
  </si>
  <si>
    <t>Capital Gains</t>
  </si>
  <si>
    <t>Business Income</t>
  </si>
  <si>
    <t>Salaries</t>
  </si>
  <si>
    <t>FIGURE 4B</t>
  </si>
  <si>
    <t>Source: Table A2, Table A7, and Table A8, col. P99.9-100.</t>
  </si>
  <si>
    <t>The Figure displays the top 0.1% income share and its composition.</t>
  </si>
  <si>
    <t>P90-100</t>
  </si>
  <si>
    <t>P90-95</t>
  </si>
  <si>
    <t>P95-99</t>
  </si>
  <si>
    <t>P99-100</t>
  </si>
  <si>
    <t>Wage Income</t>
  </si>
  <si>
    <t>Capital Income</t>
  </si>
  <si>
    <t>(1)</t>
  </si>
  <si>
    <t>(2)</t>
  </si>
  <si>
    <t>(3)</t>
  </si>
  <si>
    <t>(thousands)</t>
  </si>
  <si>
    <t>(4)</t>
  </si>
  <si>
    <t>(5)</t>
  </si>
  <si>
    <t>Average income</t>
  </si>
  <si>
    <t>(6)</t>
  </si>
  <si>
    <t>(7)</t>
  </si>
  <si>
    <t>(8)</t>
  </si>
  <si>
    <t>Inflation</t>
  </si>
  <si>
    <t>France</t>
  </si>
  <si>
    <t>1929</t>
  </si>
  <si>
    <t>1930</t>
  </si>
  <si>
    <t>1931</t>
  </si>
  <si>
    <t>1932</t>
  </si>
  <si>
    <t>1933</t>
  </si>
  <si>
    <t>1934</t>
  </si>
  <si>
    <t>1935</t>
  </si>
  <si>
    <t>1936</t>
  </si>
  <si>
    <t>1937</t>
  </si>
  <si>
    <t>1938</t>
  </si>
  <si>
    <t>Labor</t>
  </si>
  <si>
    <t>Capital</t>
  </si>
  <si>
    <t>Capital income</t>
  </si>
  <si>
    <t>Dividends</t>
  </si>
  <si>
    <t>P90</t>
  </si>
  <si>
    <t>P95</t>
  </si>
  <si>
    <t>P99</t>
  </si>
  <si>
    <t>year</t>
  </si>
  <si>
    <t>P99-99.5</t>
  </si>
  <si>
    <t>P99.5-99.9</t>
  </si>
  <si>
    <t>P99.5-100</t>
  </si>
  <si>
    <t>P99.9-100</t>
  </si>
  <si>
    <t>P99.99-100</t>
  </si>
  <si>
    <t>P99.9-99.99</t>
  </si>
  <si>
    <t>P99-99.9</t>
  </si>
  <si>
    <t>Year</t>
  </si>
  <si>
    <t>(9)</t>
  </si>
  <si>
    <t>P99.5</t>
  </si>
  <si>
    <t>P99.9</t>
  </si>
  <si>
    <t>P99.99</t>
  </si>
  <si>
    <t>Entrepreneurial Income</t>
  </si>
  <si>
    <t xml:space="preserve">Wage </t>
  </si>
  <si>
    <t>Entrep.</t>
  </si>
  <si>
    <t>Number of tax units</t>
  </si>
  <si>
    <t>Average Income</t>
  </si>
  <si>
    <t>Full Population</t>
  </si>
  <si>
    <t xml:space="preserve">Source: Authors' computations based on National Income and Product Accounts. </t>
  </si>
  <si>
    <t>Officers Compensation</t>
  </si>
  <si>
    <t>Panel B from NIPA Table 2.1; capital income includes dividends, interest, and rents.</t>
  </si>
  <si>
    <t xml:space="preserve">Source: Officers compensation from Authors' computations based on corporate income tax returns </t>
  </si>
  <si>
    <t xml:space="preserve">In all three countries, income is defined before individual taxes and excludes capital gains. </t>
  </si>
  <si>
    <t>Shares of Officers Compensation and Wages Shares P99.5-100 and P99-99.9, 1917-1960</t>
  </si>
  <si>
    <t>(10)</t>
  </si>
  <si>
    <t>(11)</t>
  </si>
  <si>
    <t xml:space="preserve">Capital income does not include capital gains </t>
  </si>
  <si>
    <t>top 0.5% UK</t>
  </si>
  <si>
    <t>P99.9-100/P99.5-100</t>
  </si>
  <si>
    <t>top 0.5% corr</t>
  </si>
  <si>
    <t>top 0.1%</t>
  </si>
  <si>
    <t>The unit is the family as in the current U.S. tax law.</t>
  </si>
  <si>
    <t>United Kingdom: Computations based on income tax returns by Atkinson (2001), col. Top 0.1% in Tables 1 and 4.</t>
  </si>
  <si>
    <t>Extrapolation Atkinson:</t>
  </si>
  <si>
    <t>1) Discontinuity 1989-1990 due to switch from family taxation to individual taxation:</t>
  </si>
  <si>
    <t>I assume that the increase from 1989 to 1990 is the same as the increase from 1988 to 1989</t>
  </si>
  <si>
    <t>2) Top 0.1% extrapolated from top 0.5%. I assume that the ratio P99.9-100/P99.5-100 grows linearly from 1987 to 1993 (because top 0.1% estimated for 1987 and 1993)</t>
  </si>
  <si>
    <t>I also assume that the ratio grows at the same annual rate from 1994 to 1998</t>
  </si>
  <si>
    <t>United States</t>
  </si>
  <si>
    <t>United Kingdom</t>
  </si>
  <si>
    <t xml:space="preserve"> in total income (excluding capital gains) for the top 0.5% income quantile.</t>
  </si>
  <si>
    <t>Series display the share of capital income (excluding capital gains) and dividends</t>
  </si>
  <si>
    <t xml:space="preserve">Source: Table A1, col. P90-95, P95-99, P99-100. </t>
  </si>
  <si>
    <t>Source:  Table A7, column P99.5-100</t>
  </si>
  <si>
    <t>FIGURE 2</t>
  </si>
  <si>
    <t>The Top 0.1% Wealth Share in the United States, 1916-2000</t>
  </si>
  <si>
    <t xml:space="preserve">Source: Table B2, col. P90-100. </t>
  </si>
  <si>
    <t xml:space="preserve">Source: Table B2, col. P90-95, P95-99, P99-100. </t>
  </si>
  <si>
    <t>Average Salary (right scale)</t>
  </si>
  <si>
    <t>Rank 10 CEO pay</t>
  </si>
  <si>
    <t>Rank 50 CEO pay</t>
  </si>
  <si>
    <t>Rank 100 CEO pay</t>
  </si>
  <si>
    <t>Top 100 CEOs average pay</t>
  </si>
  <si>
    <t>Salary+Bonus rank 10</t>
  </si>
  <si>
    <t>Source: Table B4. Logarithmic scales.</t>
  </si>
  <si>
    <t>The average wage income (right scale) is estimated as the total wages and salaries from National Income and</t>
  </si>
  <si>
    <t>Products Accounts divided by the total number of full-time equivalent employees.</t>
  </si>
  <si>
    <t>P95-100</t>
  </si>
  <si>
    <t>(fractiles are defined by total income (excluding capital gains))</t>
  </si>
  <si>
    <t>(fractiles are defined by total income (including capital gains))</t>
  </si>
  <si>
    <t>Table A0: Reference totals for tax units and income</t>
  </si>
  <si>
    <t>N. tax units</t>
  </si>
  <si>
    <t>N. tax returns</t>
  </si>
  <si>
    <t>(%)</t>
  </si>
  <si>
    <t>(2)/(1)</t>
  </si>
  <si>
    <t>Tax units</t>
  </si>
  <si>
    <t>Income (excluding capital gains)</t>
  </si>
  <si>
    <t>Total income</t>
  </si>
  <si>
    <t>Income (including capital gains)</t>
  </si>
  <si>
    <t>(12)</t>
  </si>
  <si>
    <t>(13)</t>
  </si>
  <si>
    <t>Total Number of Employees</t>
  </si>
  <si>
    <t>Married Women Employees</t>
  </si>
  <si>
    <t>Number of Tax units with Wage</t>
  </si>
  <si>
    <t>Share of officer compensation</t>
  </si>
  <si>
    <t>extrapolated using Lebergott series on employees. Married women employees from Historical Statistics and Statistical Abstract.</t>
  </si>
  <si>
    <t>Composition of Pay of top 100 CEOs</t>
  </si>
  <si>
    <t>Total pay rank 10</t>
  </si>
  <si>
    <t>Total pay rank 50</t>
  </si>
  <si>
    <t>Total pay rank 100</t>
  </si>
  <si>
    <t>Total pay average 100</t>
  </si>
  <si>
    <t>Salary+bonus rank 10</t>
  </si>
  <si>
    <t>Share Salary+bonus</t>
  </si>
  <si>
    <t>Share Stock options</t>
  </si>
  <si>
    <t>Share Other</t>
  </si>
  <si>
    <t>(14)</t>
  </si>
  <si>
    <t>(15)</t>
  </si>
  <si>
    <t>(16)</t>
  </si>
  <si>
    <t>(17)</t>
  </si>
  <si>
    <t>P0-90</t>
  </si>
  <si>
    <t>(18)</t>
  </si>
  <si>
    <t>Interest</t>
  </si>
  <si>
    <t>Divid.</t>
  </si>
  <si>
    <t>Rents</t>
  </si>
  <si>
    <t>(capital gains are expressed in % of total income (including capital gains) of each fractile)</t>
  </si>
  <si>
    <t>(wage income, entrepreneurial income, dividends, interest and rents are expressed in % of total income (excluding capital gains) of each fractile)</t>
  </si>
  <si>
    <t xml:space="preserve">Notes: Levels computed from Tax returns statistics and total number of tax units and total wage bill from Table B1. </t>
  </si>
  <si>
    <t>Price Index</t>
  </si>
  <si>
    <t>FIGURE A1</t>
  </si>
  <si>
    <t>Source: Table A4, columns P0-90, P90-95, P95-99 and P99-100</t>
  </si>
  <si>
    <t xml:space="preserve">Important points to keep in mind when interpreting this figure (in particular the fact that average real incomes for </t>
  </si>
  <si>
    <t>Notes: Population and tax units estimates based on census and current population surveys (Historical Statistics of the United States, and Statistical Abstract of the United States)</t>
  </si>
  <si>
    <t>Notes: Computations by authors on tax return statistics. Taxpayers are ranked by gross income (excluding capital gains and government transfers).</t>
  </si>
  <si>
    <t xml:space="preserve">The Table reports the percentage of total income accruing to each of the top groups. P90-100 denotes to top decile, </t>
  </si>
  <si>
    <t>P90-95 denotes the bottom half of the top decile, etc.</t>
  </si>
  <si>
    <t>Income is defined as market income but excludes capital gains.</t>
  </si>
  <si>
    <t>Income to compute shares is defined as market income and includes capital gains.</t>
  </si>
  <si>
    <t>Notes: Computations by authors on tax return statistics. Taxpayers are ranked by gross income including capital gains (excluding government transfers).</t>
  </si>
  <si>
    <t>Notes: Groups ranked by income (AGI + adjustments) excluding realized capital gains and SS and UI benefits.</t>
  </si>
  <si>
    <t xml:space="preserve">Notes: In Panel A, tax returns are ranked by total income excluding capital gains. Series report the additional income reported in the form of capital gains. The share of Capital gains reported are the share of </t>
  </si>
  <si>
    <t xml:space="preserve">total income including capital gains. For example, the top decile (defined by income excluding capital gains) in 1999 earned 12.9% of their total income (including capital gains) in the form of capital gains. </t>
  </si>
  <si>
    <t>In Panel B, average marginal tax rate on long-term capital gains (dollar weighted) are estimated from micro-files and using the TAXSIM calculator.</t>
  </si>
  <si>
    <t>Details on estimation are presented in Appendix Section C.</t>
  </si>
  <si>
    <t>A. (fractiles are defined by total income (excluding capital gains))</t>
  </si>
  <si>
    <t>B. (fractiles are defined by total income (including capital gains))</t>
  </si>
  <si>
    <t>Notes: Average is the total wages and salaries divided by number of equivalent full-time employees (from National Income and Product Accounts)</t>
  </si>
  <si>
    <t>CEO pay statistics are computed from the top 100 CEOs (in term of total pay) from Forbes survey of 800 CEOs from 1970 to 2003.</t>
  </si>
  <si>
    <t>FIGURE 11</t>
  </si>
  <si>
    <t xml:space="preserve">Sources: United States: Table A1, column P99.9-100. </t>
  </si>
  <si>
    <t>Notes: Shares computed from Tax returns statistics and total number of tax units and total wage bill from Table B1.</t>
  </si>
  <si>
    <t>Wage income is wages, salaries, and tips on individual income tax form. It includes bonuses, and profits from exercised stockoptions.</t>
  </si>
  <si>
    <t>FIGURE 1</t>
  </si>
  <si>
    <t>FIGURE 3</t>
  </si>
  <si>
    <t>FIGURE 4</t>
  </si>
  <si>
    <t>FIGURE 5</t>
  </si>
  <si>
    <t>FIGURE 6</t>
  </si>
  <si>
    <t xml:space="preserve">Panel A from NIPA Table 1.14; consumption of fixed capital and net interest have been included in the capital share. </t>
  </si>
  <si>
    <t xml:space="preserve">Source: Kopczuk and Saez (2004), Table 3, col. Top 0.1%. </t>
  </si>
  <si>
    <t xml:space="preserve">Top wealth shares are estimated from estate tax returns using the estate multiplier method. </t>
  </si>
  <si>
    <t>FIGURE 8</t>
  </si>
  <si>
    <t>FIGURE 9</t>
  </si>
  <si>
    <t>Wage income includes bonuses, and profits from exercised stockoptions.</t>
  </si>
  <si>
    <t>(Table B1, col. Officers compensation, and Table B2, col. P99.5-100, and P99-99.5+P99.5-99.9</t>
  </si>
  <si>
    <t>CEO pay includes salary, bonus, and profits from exercised stock-options</t>
  </si>
  <si>
    <t>FIGURE 12</t>
  </si>
  <si>
    <t>Table B1: Aggregate Series on Wage Income</t>
  </si>
  <si>
    <t>Total wage income (current mn$)</t>
  </si>
  <si>
    <t>FIGURE A0</t>
  </si>
  <si>
    <t>Top 1% Income Shares in the United States, the role of capital gains</t>
  </si>
  <si>
    <t xml:space="preserve">Sources: Table A1, A2, and A3, column P99-100. </t>
  </si>
  <si>
    <t>FIGURE A2</t>
  </si>
  <si>
    <t>Percentile threshold</t>
  </si>
  <si>
    <t>Income threshold</t>
  </si>
  <si>
    <t>Income Groups</t>
  </si>
  <si>
    <t>Average income in each group</t>
  </si>
  <si>
    <t>Bottom 90%</t>
  </si>
  <si>
    <t xml:space="preserve">Top 10% </t>
  </si>
  <si>
    <t>Top 10-5%</t>
  </si>
  <si>
    <t>Top 5%</t>
  </si>
  <si>
    <t>Top 5-1%</t>
  </si>
  <si>
    <t>Top 1%</t>
  </si>
  <si>
    <t>Top 1-0.5%</t>
  </si>
  <si>
    <t>Top .5%</t>
  </si>
  <si>
    <t>Top 0.5-0.1%</t>
  </si>
  <si>
    <t>Top .1%</t>
  </si>
  <si>
    <t>Top 0.1-0.01%</t>
  </si>
  <si>
    <t>Top .01%</t>
  </si>
  <si>
    <t>Top 0.01%</t>
  </si>
  <si>
    <t xml:space="preserve">(such as Social Security, Unemployment Benefits, Welfare Payments, etc.) and before individual income taxes and </t>
  </si>
  <si>
    <t>Column (2) reports the income thresholds corresponding to each of the percentiles in column (1). For example,</t>
  </si>
  <si>
    <t>Table 2: Shares of each occupation within the top 1% in 1916</t>
  </si>
  <si>
    <t>Fractiles</t>
  </si>
  <si>
    <t>Salaried Professions</t>
  </si>
  <si>
    <t xml:space="preserve"> Independent Professions</t>
  </si>
  <si>
    <t>Business Owners</t>
  </si>
  <si>
    <t>Capitalists and Rentiers</t>
  </si>
  <si>
    <t>P99.99-99.999</t>
  </si>
  <si>
    <t>P99.999-100</t>
  </si>
  <si>
    <t xml:space="preserve">Salaried Professions defined as accounting profession (accountants, statisticians, actuaries, etc.), engineers, </t>
  </si>
  <si>
    <t>clergymen, public service: civil and military, teachers, corporation officials, and all other employees.</t>
  </si>
  <si>
    <t xml:space="preserve">Independent professions defined as architects, artists, authors, clergymen, lawyers and judges, medical profession, </t>
  </si>
  <si>
    <t>theatrical profession, all other professions, profession not stated, commercial travelers, and sportsmen.</t>
  </si>
  <si>
    <t xml:space="preserve">Business owners defined as farmers, hotel proprietors and restaurateurs, insurance agents, labor skilled and unskilled, </t>
  </si>
  <si>
    <t xml:space="preserve">lumbermen, manufacturers, merchants and dealers, mine owners and operators, saloon keepers, theatrical business </t>
  </si>
  <si>
    <t>owners, all other business, and business not stated.</t>
  </si>
  <si>
    <t xml:space="preserve">Capitalists and Rentiers defined as bankers, real-estate brokers, stock and bond brokers, insurance brokers, </t>
  </si>
  <si>
    <t>all other brokers, and capitalists: investors and speculators.</t>
  </si>
  <si>
    <r>
      <t xml:space="preserve">Notes: Computations based on interpolations from </t>
    </r>
    <r>
      <rPr>
        <u/>
        <sz val="8"/>
        <rFont val="Arial"/>
        <family val="2"/>
      </rPr>
      <t>Statistics of Income</t>
    </r>
    <r>
      <rPr>
        <sz val="8"/>
        <rFont val="Arial"/>
        <family val="2"/>
      </rPr>
      <t>, 1916, Table 6c, pp. 126-137.</t>
    </r>
  </si>
  <si>
    <t xml:space="preserve">Wages is defined as wages and salaries and pensions (and includes bonuses, stock-option exercises, etc.). Entrep. is profits from S-Corporations (entities not subject </t>
  </si>
  <si>
    <t xml:space="preserve">to corporate taxes and taxed only at the individual level) plus profits from Partnerships plus profits from sole proprietorship businesses (Schedule C income) plus farm income. </t>
  </si>
  <si>
    <t xml:space="preserve">Divid. is dividends distributed. Interest is interest income. Rents is rental income. The sums of all sources add up to 100% </t>
  </si>
  <si>
    <t xml:space="preserve">(other forms of income are very small and excluded from the decomposition). </t>
  </si>
  <si>
    <t xml:space="preserve">Before 1944, total income (excluding capital gains) is defined as 80% of personal income minus transfers from National Accounts. </t>
  </si>
  <si>
    <t>The finding that top 1% incomes have done so much better than the bottom 99% since 1973 is therefore largely independent of those assumptions.</t>
  </si>
  <si>
    <t>The denominator we use includes all capital gains while the denominator in Piketty and Saez (2001) included only capital gains going to the top 10%.</t>
  </si>
  <si>
    <t>Those series differ slightly from Table A2 in Piketty and Saez (2001) because of the difference in the denominator:</t>
  </si>
  <si>
    <t>taxpayers earn 90% of all realized capital gains (before 1944). Piketty and Saez (2001) included only capital gains going to the top 10% in col. (7).</t>
  </si>
  <si>
    <t>(millions $)</t>
  </si>
  <si>
    <t>FIGURE 10</t>
  </si>
  <si>
    <t>http://emlab.berkeley.edu/users/saez/piketty-saezOUP04US.pdf</t>
  </si>
  <si>
    <t>The series constructed in this excel sheet are based primarily on income tax statistics. Full details on the construction of the series are provided in appendix of Piketty and Saez (2006), available online at:</t>
  </si>
  <si>
    <t>http://www.irs.gov/taxstats/index.html</t>
  </si>
  <si>
    <t>The timing of data release has been the following in recent years:</t>
  </si>
  <si>
    <t>http://www.ssa.gov/OACT/COLA/awidevelop.html (top left corner)</t>
  </si>
  <si>
    <t>Brief explanation of the series</t>
  </si>
  <si>
    <t xml:space="preserve">employees' payroll taxes. </t>
  </si>
  <si>
    <t xml:space="preserve">Top groups (such as the top 1%) are defined relative to all families in the US population (irrespective of whether the family files an individual tax return). </t>
  </si>
  <si>
    <t>Tax filers are ranked by income in order to define top groups such as the top 10%, top 5%, .., top 0.01%.</t>
  </si>
  <si>
    <t xml:space="preserve">A family is defined as a tax unit (such as couple and dependents, or a head of household with dependents, or a single person). </t>
  </si>
  <si>
    <t>A family can be smaller than a household (a household is defined as all individuals living in the same unit such as two roommates, etc.)</t>
  </si>
  <si>
    <t>Top income shares are estimated as income accruing to a given top group divided by total personal income in the US economy.</t>
  </si>
  <si>
    <t>For recent years, total personal income is defined as total income reported on tax returns (same definition as above) and assuming that non filers earn 20% of average income of filers.</t>
  </si>
  <si>
    <t>(most non filers are retirees with only Social Security income and hence no market income according to our definition).</t>
  </si>
  <si>
    <t>Data and updates:</t>
  </si>
  <si>
    <t>Top wage income share series are based on wage income reported on individual tax returns. Top groups are defined relative to the total number of US families earning positive wage</t>
  </si>
  <si>
    <t>income. Tax filers are ranked by size of wage income.</t>
  </si>
  <si>
    <t>Future updates:</t>
  </si>
  <si>
    <t>In 2004, there were 143.982 million families in the US population and 132.226 million tax returns filed.</t>
  </si>
  <si>
    <t>Capital gains fully excluded</t>
  </si>
  <si>
    <t>Capital gains in shares only</t>
  </si>
  <si>
    <t>Capital gains fully included</t>
  </si>
  <si>
    <t>The series capital gains fully included are based on income including capital gains (both in ranking and for estimating top shares)</t>
  </si>
  <si>
    <t>The series capital gains in shares only are based on ranking by income excluding capital gains but include capital gains in shares</t>
  </si>
  <si>
    <t>The series capital gains fully excluded are based on income excluding capital gains (both in ranking and for estimating top shares)</t>
  </si>
  <si>
    <t>1) IRS publishes preliminary statistics for incomes earned in year t in March, year t+2 (displaying # tax filers, income, and composition of income by AGI brackets up to bracket $200,000+)</t>
  </si>
  <si>
    <t>Table A4, excluding K gains in rank and share</t>
  </si>
  <si>
    <t>Table A5, excluding K gains in rank but including K gains in share</t>
  </si>
  <si>
    <t>Table A4: Threshold income levels (excluding capital gains) in the United States, 1913-2005</t>
  </si>
  <si>
    <t>in Nominal levels (reference hidden table)</t>
  </si>
  <si>
    <t>Average wage is column (5) over column (2). Officer compensation share from Corporate Tax returns statistics.</t>
  </si>
  <si>
    <t>Table A6, including K gains in rank and share</t>
  </si>
  <si>
    <t>Table B3, wage income</t>
  </si>
  <si>
    <t>(19)</t>
  </si>
  <si>
    <t>Average annual wage (in $ 2005)</t>
  </si>
  <si>
    <t>Table B4: CEO Pay versus Average annual wage, 1970 to 2005</t>
  </si>
  <si>
    <t>CEO pay statistics (in thousands of 2005 dollars)</t>
  </si>
  <si>
    <t>CEO pay statistics are computed from the top 100 CEOs (in term of total pay) from Forbes survey of 800 CEOs from 1970 to 2005.</t>
  </si>
  <si>
    <t>FIGURE 7A</t>
  </si>
  <si>
    <t>Forbes statistics</t>
  </si>
  <si>
    <t>FIGURE 7B</t>
  </si>
  <si>
    <t>Top Wealth shares in the US based on Forbes 400 Wealthiest Americans</t>
  </si>
  <si>
    <t>Source: Kopczuk and Saez (2004), Figure 12 updated to 2006</t>
  </si>
  <si>
    <t>Wealth Share of the 400 Wealthiest Americans (Top .0002%)</t>
  </si>
  <si>
    <t>Wealth Share of the 100 Wealthiest Americans (Top .00005%)</t>
  </si>
  <si>
    <t>Wealth Share of the next 300 Wealthiest (Top .0002%-.00005%)</t>
  </si>
  <si>
    <t>The Figure displays the wealth share of the top 400 wealthiest Americans (top graph).</t>
  </si>
  <si>
    <t>It then breaks down the top 400 into 2 groups: the top 100 (middle graph) and the next 300 (middle graph)</t>
  </si>
  <si>
    <t>is around 200 million in recent years).</t>
  </si>
  <si>
    <t xml:space="preserve">The top 400 is formally defined as the top .0002% (approximately 400 people as total adult population </t>
  </si>
  <si>
    <t>The top 100 is formally defined as the top .00005%.</t>
  </si>
  <si>
    <t>The IT stock bubble and subsequent crash is clearly visible around year 2000.</t>
  </si>
  <si>
    <t>which favors primarily middle class wealth.</t>
  </si>
  <si>
    <t>The size of the top groups is normalized to be a constant fraction of adult population.</t>
  </si>
  <si>
    <t>Interestingly, the top 400 share has increased slightly since 2001 in spite of the real estate price boom</t>
  </si>
  <si>
    <t>Capital Income in the Corporate and Personal Sector, 1929-2006</t>
  </si>
  <si>
    <t>CEO Pay versus Average Wage Income, 1970-2006</t>
  </si>
  <si>
    <t>All estimates are expressed in 2005 dollars using the official CPI.</t>
  </si>
  <si>
    <t xml:space="preserve">Income defined as annual gross income reported on tax returns excluding all government transfers </t>
  </si>
  <si>
    <t>A. Income including realized capital gains (from Table A6)</t>
  </si>
  <si>
    <t>B. Income excluding realized capital gains (from Table A4)</t>
  </si>
  <si>
    <t>Number of families</t>
  </si>
  <si>
    <t>In Panel A,  incomes include realized capital gains (and families are ranked by income including capital gains).</t>
  </si>
  <si>
    <t>Notes: Total number of part-time and full time employees from NIPA 1929-2006 (includes military). From 1917 to 1929.</t>
  </si>
  <si>
    <t>UK</t>
  </si>
  <si>
    <t>France: Computations based on income tax returns by Piketty (2001b), Table A1, col. P99.9-100, and Landais (2007).</t>
  </si>
  <si>
    <t>Landais France</t>
  </si>
  <si>
    <t>and Brewer, Saez, and Shepard (2008).</t>
  </si>
  <si>
    <t>Table B3: Average salary and threshold for each fractile (in 2006 dollars)</t>
  </si>
  <si>
    <t>Including capital gains</t>
  </si>
  <si>
    <t>Income is defined as market income (and excludes government transfers).</t>
  </si>
  <si>
    <t>Excluding capital gains</t>
  </si>
  <si>
    <t>P0-100</t>
  </si>
  <si>
    <t>P0-99</t>
  </si>
  <si>
    <t>test</t>
  </si>
  <si>
    <t>Real growth</t>
  </si>
  <si>
    <t>1993-2000</t>
  </si>
  <si>
    <t>1993-2000 annual</t>
  </si>
  <si>
    <t xml:space="preserve">2002-2006 </t>
  </si>
  <si>
    <t>2002-2006 annual</t>
  </si>
  <si>
    <t>1993-2006</t>
  </si>
  <si>
    <t>1993-2006 annual</t>
  </si>
  <si>
    <t>2000-2002 annual</t>
  </si>
  <si>
    <t>2005-2006</t>
  </si>
  <si>
    <t>Real income levels</t>
  </si>
  <si>
    <t>2004-2005</t>
  </si>
  <si>
    <t>2003-2004</t>
  </si>
  <si>
    <t>2002-2003</t>
  </si>
  <si>
    <t>Average Income      Real Annual Growth</t>
  </si>
  <si>
    <t>Top 1% Incomes Real Annual Growth</t>
  </si>
  <si>
    <t>Bottom 99% Incomes Real Annual Growth</t>
  </si>
  <si>
    <t>Clinton Expansion    1993-2000</t>
  </si>
  <si>
    <t>Computations based on family market income including realized capital gains (before individual taxes).</t>
  </si>
  <si>
    <t>Including K gains</t>
  </si>
  <si>
    <t>No K gains</t>
  </si>
  <si>
    <t xml:space="preserve">Source: Table A1 and Table A3, col. P90-100. </t>
  </si>
  <si>
    <t>Income is defined as market income including capital gains.</t>
  </si>
  <si>
    <t>Top 10-5% denotes the next 5% (bottom half of the top decile, families with annual income</t>
  </si>
  <si>
    <t>TABLE 0.</t>
  </si>
  <si>
    <t>fraction of growth</t>
  </si>
  <si>
    <t>accruing to each group</t>
  </si>
  <si>
    <t>2002-2006</t>
  </si>
  <si>
    <t>Roaring 1920s</t>
  </si>
  <si>
    <t>1923-1929 annual</t>
  </si>
  <si>
    <t>1923-1929</t>
  </si>
  <si>
    <t>CPI-U-RS</t>
  </si>
  <si>
    <t>Consumer Price Index (CPI-U-RS) is the official CPI index from Economic Report of the President for 1913-1978 and the CPI-U-RS from 1978 to the present.</t>
  </si>
  <si>
    <t>than CPI-U-RS from 1978 to 1997).</t>
  </si>
  <si>
    <t>1973-2006 annual</t>
  </si>
  <si>
    <t>1973-2006</t>
  </si>
  <si>
    <t>Average annual wage (in $ 2006)</t>
  </si>
  <si>
    <t>CPI uses the official CPI-U from 1913 to 1978 and the CPI-U-RS from 1978 to the present.</t>
  </si>
  <si>
    <t>Top 1% average income</t>
  </si>
  <si>
    <t>Bottom 99% average income</t>
  </si>
  <si>
    <t>The ratio of those non wage labor costs to our market income definition has grown from 1% in 1929 to 12% in 1973 to 20% in 2006.</t>
  </si>
  <si>
    <t>per tax unit has declined overtime from 2.48 in the 1973 to 2.02 in 2006 but the number of adults (aged 20+) per tax unit has only declined from 1.59 to 1.47</t>
  </si>
  <si>
    <t>There were 1.252 tax units per household in 1973 and about 1.297 tax units per household in 2006.</t>
  </si>
  <si>
    <t>This is still modest relative to the 190% real income growth of top 1% incomes from 1973 to 2006 displayed on Figure A1 above.</t>
  </si>
  <si>
    <t>2) Family unit of analysis</t>
  </si>
  <si>
    <t>from 1973 to 2006.</t>
  </si>
  <si>
    <t>The CPI-U-RS incorporates back to 1978 better methods to measure prices (those better methods are incorporated in the official CPI-U only since 1997).</t>
  </si>
  <si>
    <t>The CPI-U-RS displays 8.5% less (cummulated) inflation from 1978 to 1997 and hence real income growth is 8.5% higher from 1978 to 1997 when using the CPI-U-RS instead of the CPI-U.</t>
  </si>
  <si>
    <t>The CPI-U-RS displays 9% less cummulated inflation than the official CPI-U from 1978 to 1997.</t>
  </si>
  <si>
    <t>Income excludes realized capital gains.</t>
  </si>
  <si>
    <t>bottom 99% families have increased by only 8.5% from 1973 to 2006):</t>
  </si>
  <si>
    <t>Income excludes realized capital gains. Incomes are deflated using the CPI-U-RS since 1978 (and the CPI-U from 1913 to 1978)</t>
  </si>
  <si>
    <t>1933-1973</t>
  </si>
  <si>
    <t>1933-1973 annual</t>
  </si>
  <si>
    <t>1928-1973</t>
  </si>
  <si>
    <t>1928-1973 annual</t>
  </si>
  <si>
    <t xml:space="preserve">WHAT'S NEW: </t>
  </si>
  <si>
    <t xml:space="preserve">Estimates up to year 2001 are estimated using the more flexible public use micro-data. </t>
  </si>
  <si>
    <t>In Panel B,  incomes exclude realized capital gains (and families are ranked by income excluding capital gains).</t>
  </si>
  <si>
    <t>1980-2005</t>
  </si>
  <si>
    <t>Excluding K gains</t>
  </si>
  <si>
    <t>Table B2: Top Wage Income Shares, 1927-2007</t>
  </si>
  <si>
    <t>In June 2008, we started using the CPI-U-RS (instead of the CPI-U) to deflate incomes.</t>
  </si>
  <si>
    <t>Table A3: Top fractiles income shares (including capital gains) in the United States</t>
  </si>
  <si>
    <t>Table A1: Top fractiles income shares (excluding capital gains) in the United States</t>
  </si>
  <si>
    <t xml:space="preserve">Top 10-5% </t>
  </si>
  <si>
    <t xml:space="preserve">Top 5-1% </t>
  </si>
  <si>
    <t>Table A8: Capital gains by fractiles of total income in the United States</t>
  </si>
  <si>
    <t>Table A7: Income composition by sources of income and by fractiles of total income in the United States (continued)</t>
  </si>
  <si>
    <t>Table A7: Income composition by sources of income and by fractiles of total income in the United States</t>
  </si>
  <si>
    <t>Table A6: Top fractiles income levels (including capital gains) in the United States</t>
  </si>
  <si>
    <t>Table A5: Top fractiles income levels (including capital gains) in the United States</t>
  </si>
  <si>
    <t>Table A4: Top fractiles income levels (excluding capital gains) in the United States</t>
  </si>
  <si>
    <t>Table A2: Top fractiles income shares (including capital gains) in the United States</t>
  </si>
  <si>
    <t>Source: Table A4, rows 1929, 2000, and 2007</t>
  </si>
  <si>
    <t>Income Composition of Top Groups within the Top Decile in 1929, 2000, and 2007</t>
  </si>
  <si>
    <t>Top 0.1% Income Shares in the U.S., France, and the U.K.,1913-2007</t>
  </si>
  <si>
    <t>2001-2002</t>
  </si>
  <si>
    <t>2000-2001</t>
  </si>
  <si>
    <t>1999-2000</t>
  </si>
  <si>
    <t>1998-1999</t>
  </si>
  <si>
    <t>1997-1998</t>
  </si>
  <si>
    <t>2000-2002</t>
  </si>
  <si>
    <t>1976-2007</t>
  </si>
  <si>
    <t>a of Pareto</t>
  </si>
  <si>
    <t>b of Pareto</t>
  </si>
  <si>
    <t>Table A6: Pareto coefficients (including capital gains) in the United States</t>
  </si>
  <si>
    <t>Table A6: Pareto coefficients (excluding capital gains) in the United States</t>
  </si>
  <si>
    <t>1976-2007 annual</t>
  </si>
  <si>
    <t>(2007 $)</t>
  </si>
  <si>
    <t>2000-2007</t>
  </si>
  <si>
    <t>2000-2007 annual</t>
  </si>
  <si>
    <t>Figure 4</t>
  </si>
  <si>
    <t>Source: Table A3, Table A7, and Table A8, col. P99.9-100.</t>
  </si>
  <si>
    <t>Top 0.1% defined by market income including realized capital gains</t>
  </si>
  <si>
    <t>1975-2006</t>
  </si>
  <si>
    <t>1975-2006 annual</t>
  </si>
  <si>
    <t>Excluding realized capital gains</t>
  </si>
  <si>
    <t>Including realized capital gains</t>
  </si>
  <si>
    <t>FIGURE A1b</t>
  </si>
  <si>
    <t>Source: Table A6, columns P0-90, P90-95, P95-99 and P99-100</t>
  </si>
  <si>
    <t>Income includes realized capital gains. Incomes are deflated using the CPI-U-RS since 1978 (and the CPI-U from 1913 to 1978)</t>
  </si>
  <si>
    <t>1989-2007</t>
  </si>
  <si>
    <t>1989-2004</t>
  </si>
  <si>
    <t xml:space="preserve">2002-2007 </t>
  </si>
  <si>
    <t>2) IRS publishes final statistics for incomes earned in year t in July, year t+2 (displaying # tax filers, income, and composition of income by AGI brackets up to bracket $10,000,000+)</t>
  </si>
  <si>
    <t>3) IRS releases a large public use micro dataset of individual tax returns for incomes earned in year t in year t+4 (the most recent data available are for 2006).</t>
  </si>
  <si>
    <t>Some series include realized capital gains (Tables A1, A4) while others exclude realized capital gains (Tables A3, A6).</t>
  </si>
  <si>
    <t>In July 2010, we used the tabulated statistics for year 2008 made available by the IRS to estimate 2008 series</t>
  </si>
  <si>
    <t>Estimates for years 2002-2008 are estimated using the final tabulated IRS statistics.</t>
  </si>
  <si>
    <t>Final estimates for year 2009 will be posted in July 2011 when the data are made available by the IRS.</t>
  </si>
  <si>
    <t>Thresholds and Average Incomes in Top Income Groups in 2008</t>
  </si>
  <si>
    <t>Estimates based on final IRS statistics published in July 2010</t>
  </si>
  <si>
    <t xml:space="preserve">Notes: Sources is Table A0, Table A4 and Table A6, row 2008. Computations based on income tax return statistics. </t>
  </si>
  <si>
    <t>( p(2008)/p(n) )</t>
  </si>
  <si>
    <t>(fractiles are defined by total income (excluding capital gains)) (incomes are expressed in 2008 $)</t>
  </si>
  <si>
    <t>(fractiles are defined by total income (excluding capital gains)) (incomes in 2008 $)</t>
  </si>
  <si>
    <t xml:space="preserve">(fractiles are defined by total income (including capital gains)) </t>
  </si>
  <si>
    <t>(fractiles are defined by total income (including capital gains)) (incomes are expressed in 2008 $)</t>
  </si>
  <si>
    <t>Average wage income ($ 2008)</t>
  </si>
  <si>
    <t>CPI (base 2008)</t>
  </si>
  <si>
    <t>The Top Decile Income Share, 1917-2008</t>
  </si>
  <si>
    <t>The Top Decile Income Share in the United States, 1917-2008</t>
  </si>
  <si>
    <t xml:space="preserve">Source: Piketty and Saez (2003), series updated to 2008. </t>
  </si>
  <si>
    <t>an annual income of at least $109,062 is required to belong to the top 10% families, etc.</t>
  </si>
  <si>
    <t>In 2008, top decile includes all families with annual income above $109,062.</t>
  </si>
  <si>
    <t>Top 1% denotes the top percentile (families with annual income above $368,000 in 2008)</t>
  </si>
  <si>
    <t>Top 5-1% denotes the next 4% (families with annual income between $153,000 and $368,000 in 2008)</t>
  </si>
  <si>
    <t>Top 10-5% (incomes between $109,000 and $153,000)</t>
  </si>
  <si>
    <t>Top 5-1% (incomes between $153,000 and $368,000)</t>
  </si>
  <si>
    <t>Top 1% (incomes above $368,000 in 2008)</t>
  </si>
  <si>
    <t>Decomposing the Top Decile US Income Share into 3 Groups, 1913-2008</t>
  </si>
  <si>
    <t>The Income Shares of P90-95, P95-99, and P99-100, 1913-2008</t>
  </si>
  <si>
    <t>The Top 0.01% Income Share, 1913-2008</t>
  </si>
  <si>
    <t>In 2008, top .01% includes the 15,246 top families with annual income above $9,141,000.</t>
  </si>
  <si>
    <t>The Top 0.1% Income Share and Composition, 1916-2008</t>
  </si>
  <si>
    <t>The Capital Income Share in the Top 0.5%,1916-2008</t>
  </si>
  <si>
    <t>The Top Decile Wage Income Share, 1927-2008</t>
  </si>
  <si>
    <t xml:space="preserve">Income is defined as annual gross income reported on individual tax returns and excluding all government transfers </t>
  </si>
  <si>
    <t>Social Security Administration (SSA) releases a detailed distribution of individual wage income (based on W2 forms) for year t in November year t+1 at:</t>
  </si>
  <si>
    <t>Revised 7/17/2010</t>
  </si>
  <si>
    <t>From 2007 to 2008, average real family incomes contracted by 9.9% and the top 1% absorbed 47% of that contraction.</t>
  </si>
  <si>
    <t>between $109,000 and $153,000 in 2008).</t>
  </si>
  <si>
    <t>2001 Recession    2000-2002</t>
  </si>
  <si>
    <t>In 2008, top decile includes all families with annual income above $109,000.</t>
  </si>
  <si>
    <t>Income is defined as market income including (or excluding) capital gains.</t>
  </si>
</sst>
</file>

<file path=xl/styles.xml><?xml version="1.0" encoding="utf-8"?>
<styleSheet xmlns="http://schemas.openxmlformats.org/spreadsheetml/2006/main">
  <numFmts count="8">
    <numFmt numFmtId="186" formatCode="\$#,##0\ ;\(\$#,##0\)"/>
    <numFmt numFmtId="188" formatCode="0.000"/>
    <numFmt numFmtId="189" formatCode="0.0"/>
    <numFmt numFmtId="190" formatCode="0.0000"/>
    <numFmt numFmtId="191" formatCode="0.0%"/>
    <numFmt numFmtId="192" formatCode="&quot;$&quot;#,##0"/>
    <numFmt numFmtId="195" formatCode="0.00000"/>
    <numFmt numFmtId="213" formatCode="0.000%"/>
  </numFmts>
  <fonts count="45">
    <font>
      <sz val="12"/>
      <color indexed="24"/>
      <name val="Arial"/>
    </font>
    <font>
      <b/>
      <sz val="8"/>
      <color indexed="24"/>
      <name val="Times New Roman"/>
    </font>
    <font>
      <sz val="8"/>
      <color indexed="24"/>
      <name val="Times New Roman"/>
    </font>
    <font>
      <sz val="12"/>
      <color indexed="24"/>
      <name val="Arial"/>
    </font>
    <font>
      <sz val="10"/>
      <name val="Arial"/>
    </font>
    <font>
      <sz val="8"/>
      <name val="Arial"/>
      <family val="2"/>
    </font>
    <font>
      <sz val="12"/>
      <color indexed="8"/>
      <name val="Arial"/>
      <family val="2"/>
    </font>
    <font>
      <sz val="9.5"/>
      <name val="Arial"/>
    </font>
    <font>
      <b/>
      <sz val="8"/>
      <name val="Arial"/>
      <family val="2"/>
    </font>
    <font>
      <sz val="8"/>
      <name val="Arial"/>
      <family val="2"/>
    </font>
    <font>
      <b/>
      <sz val="10"/>
      <name val="Arial"/>
      <family val="2"/>
    </font>
    <font>
      <sz val="8"/>
      <color indexed="24"/>
      <name val="Arial"/>
    </font>
    <font>
      <sz val="8"/>
      <name val="Arial Narrow"/>
      <family val="2"/>
    </font>
    <font>
      <sz val="7"/>
      <name val="Helv"/>
    </font>
    <font>
      <b/>
      <sz val="8"/>
      <name val="Arial Narrow"/>
      <family val="2"/>
    </font>
    <font>
      <sz val="10"/>
      <color indexed="24"/>
      <name val="Arial"/>
      <family val="2"/>
    </font>
    <font>
      <sz val="9"/>
      <color indexed="24"/>
      <name val="Arial"/>
      <family val="2"/>
    </font>
    <font>
      <sz val="10"/>
      <name val="Arial"/>
    </font>
    <font>
      <sz val="14"/>
      <name val="Arial"/>
      <family val="2"/>
    </font>
    <font>
      <b/>
      <sz val="18"/>
      <name val="Arial"/>
      <family val="2"/>
    </font>
    <font>
      <sz val="16"/>
      <name val="Arial"/>
      <family val="2"/>
    </font>
    <font>
      <sz val="18"/>
      <name val="Arial"/>
      <family val="2"/>
    </font>
    <font>
      <sz val="20"/>
      <name val="Arial"/>
      <family val="2"/>
    </font>
    <font>
      <b/>
      <sz val="20"/>
      <name val="Arial"/>
      <family val="2"/>
    </font>
    <font>
      <sz val="12"/>
      <name val="Arial"/>
      <family val="2"/>
    </font>
    <font>
      <sz val="10"/>
      <color indexed="8"/>
      <name val="Arial"/>
      <family val="2"/>
    </font>
    <font>
      <b/>
      <u/>
      <sz val="10"/>
      <name val="Arial"/>
      <family val="2"/>
    </font>
    <font>
      <sz val="9"/>
      <name val="Arial"/>
      <family val="2"/>
    </font>
    <font>
      <u/>
      <sz val="8"/>
      <name val="Arial"/>
      <family val="2"/>
    </font>
    <font>
      <u/>
      <sz val="8"/>
      <color indexed="24"/>
      <name val="Arial"/>
      <family val="2"/>
    </font>
    <font>
      <b/>
      <sz val="6"/>
      <name val="Arial Narrow"/>
      <family val="2"/>
    </font>
    <font>
      <sz val="6"/>
      <name val="Arial Narrow"/>
      <family val="2"/>
    </font>
    <font>
      <sz val="6"/>
      <name val="Arial"/>
    </font>
    <font>
      <b/>
      <sz val="12"/>
      <color indexed="8"/>
      <name val="Arial"/>
      <family val="2"/>
    </font>
    <font>
      <b/>
      <sz val="10"/>
      <color indexed="24"/>
      <name val="Arial"/>
      <family val="2"/>
    </font>
    <font>
      <b/>
      <sz val="10"/>
      <color indexed="8"/>
      <name val="Arial"/>
      <family val="2"/>
    </font>
    <font>
      <sz val="10"/>
      <color indexed="8"/>
      <name val="Verdana"/>
      <family val="2"/>
    </font>
    <font>
      <sz val="8"/>
      <color indexed="8"/>
      <name val="Arial"/>
      <family val="2"/>
    </font>
    <font>
      <b/>
      <sz val="8"/>
      <color indexed="8"/>
      <name val="Arial"/>
      <family val="2"/>
    </font>
    <font>
      <b/>
      <sz val="14"/>
      <color indexed="8"/>
      <name val="Arial"/>
      <family val="2"/>
    </font>
    <font>
      <b/>
      <sz val="12"/>
      <name val="Arial"/>
      <family val="2"/>
    </font>
    <font>
      <sz val="14"/>
      <color indexed="8"/>
      <name val="Arial"/>
      <family val="2"/>
    </font>
    <font>
      <sz val="8"/>
      <color indexed="8"/>
      <name val="Arial"/>
      <family val="2"/>
    </font>
    <font>
      <sz val="10"/>
      <color indexed="8"/>
      <name val="Arial"/>
      <family val="2"/>
    </font>
    <font>
      <b/>
      <sz val="14"/>
      <name val="Arial"/>
      <family val="2"/>
    </font>
  </fonts>
  <fills count="3">
    <fill>
      <patternFill patternType="none"/>
    </fill>
    <fill>
      <patternFill patternType="gray125"/>
    </fill>
    <fill>
      <patternFill patternType="solid">
        <fgColor indexed="9"/>
        <bgColor indexed="64"/>
      </patternFill>
    </fill>
  </fills>
  <borders count="4">
    <border>
      <left/>
      <right/>
      <top/>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s>
  <cellStyleXfs count="14">
    <xf numFmtId="0" fontId="0" fillId="0" borderId="0"/>
    <xf numFmtId="0" fontId="3" fillId="0" borderId="0" applyFon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3" fontId="3" fillId="0" borderId="0" applyFont="0" applyFill="0" applyBorder="0" applyAlignment="0" applyProtection="0"/>
    <xf numFmtId="186" fontId="3" fillId="0" borderId="0" applyFont="0" applyFill="0" applyBorder="0" applyAlignment="0" applyProtection="0"/>
    <xf numFmtId="0" fontId="4" fillId="0" borderId="0"/>
    <xf numFmtId="0" fontId="4" fillId="0" borderId="0"/>
    <xf numFmtId="0" fontId="4" fillId="0" borderId="0"/>
    <xf numFmtId="0" fontId="4" fillId="0" borderId="0"/>
    <xf numFmtId="0" fontId="3" fillId="0" borderId="0"/>
    <xf numFmtId="0" fontId="4" fillId="0" borderId="0"/>
    <xf numFmtId="0" fontId="13" fillId="0" borderId="1">
      <alignment horizontal="center"/>
    </xf>
    <xf numFmtId="2" fontId="3" fillId="0" borderId="0" applyFont="0" applyFill="0" applyBorder="0" applyAlignment="0" applyProtection="0"/>
  </cellStyleXfs>
  <cellXfs count="275">
    <xf numFmtId="0" fontId="0" fillId="0" borderId="0" xfId="0"/>
    <xf numFmtId="0" fontId="5" fillId="0" borderId="0" xfId="9" applyFont="1"/>
    <xf numFmtId="0" fontId="4" fillId="0" borderId="0" xfId="9"/>
    <xf numFmtId="190" fontId="5" fillId="0" borderId="0" xfId="9" applyNumberFormat="1" applyFont="1" applyAlignment="1">
      <alignment horizontal="center"/>
    </xf>
    <xf numFmtId="188" fontId="5" fillId="0" borderId="0" xfId="9" applyNumberFormat="1" applyFont="1" applyAlignment="1">
      <alignment horizontal="center"/>
    </xf>
    <xf numFmtId="188" fontId="5" fillId="0" borderId="0" xfId="9" applyNumberFormat="1" applyFont="1"/>
    <xf numFmtId="190" fontId="5" fillId="0" borderId="0" xfId="9" applyNumberFormat="1" applyFont="1"/>
    <xf numFmtId="0" fontId="4" fillId="0" borderId="0" xfId="11"/>
    <xf numFmtId="0" fontId="4" fillId="0" borderId="0" xfId="11" applyAlignment="1">
      <alignment horizontal="center"/>
    </xf>
    <xf numFmtId="188" fontId="4" fillId="0" borderId="0" xfId="11" applyNumberFormat="1" applyAlignment="1">
      <alignment horizontal="center"/>
    </xf>
    <xf numFmtId="0" fontId="4" fillId="0" borderId="0" xfId="11" applyFont="1" applyAlignment="1">
      <alignment horizontal="center"/>
    </xf>
    <xf numFmtId="0" fontId="4" fillId="0" borderId="0" xfId="11" applyFont="1" applyAlignment="1">
      <alignment horizontal="left"/>
    </xf>
    <xf numFmtId="0" fontId="6" fillId="0" borderId="0" xfId="0" applyFont="1" applyFill="1"/>
    <xf numFmtId="14" fontId="5" fillId="0" borderId="0" xfId="7" applyNumberFormat="1" applyFont="1"/>
    <xf numFmtId="0" fontId="5" fillId="0" borderId="0" xfId="0" applyFont="1" applyAlignment="1">
      <alignment horizontal="center"/>
    </xf>
    <xf numFmtId="49" fontId="5" fillId="0" borderId="0" xfId="0" applyNumberFormat="1" applyFont="1" applyAlignment="1">
      <alignment horizontal="center"/>
    </xf>
    <xf numFmtId="189" fontId="6" fillId="0" borderId="0" xfId="0" applyNumberFormat="1" applyFont="1" applyFill="1" applyAlignment="1">
      <alignment horizontal="center"/>
    </xf>
    <xf numFmtId="0" fontId="5" fillId="0" borderId="0" xfId="7" applyFont="1" applyAlignment="1">
      <alignment horizontal="right"/>
    </xf>
    <xf numFmtId="14" fontId="5" fillId="0" borderId="0" xfId="7" applyNumberFormat="1" applyFont="1" applyProtection="1">
      <protection locked="0"/>
    </xf>
    <xf numFmtId="0" fontId="5" fillId="0" borderId="0" xfId="7" applyNumberFormat="1" applyFont="1" applyProtection="1">
      <protection locked="0"/>
    </xf>
    <xf numFmtId="0" fontId="5" fillId="0" borderId="0" xfId="7" applyFont="1"/>
    <xf numFmtId="2" fontId="5" fillId="0" borderId="0" xfId="7" applyNumberFormat="1" applyFont="1" applyAlignment="1">
      <alignment horizontal="center"/>
    </xf>
    <xf numFmtId="0" fontId="5" fillId="0" borderId="0" xfId="7" applyFont="1" applyAlignment="1">
      <alignment horizontal="center"/>
    </xf>
    <xf numFmtId="3" fontId="5" fillId="0" borderId="0" xfId="7" applyNumberFormat="1" applyFont="1" applyAlignment="1">
      <alignment horizontal="center"/>
    </xf>
    <xf numFmtId="0" fontId="5" fillId="0" borderId="2" xfId="7" applyFont="1" applyBorder="1" applyAlignment="1">
      <alignment horizontal="center"/>
    </xf>
    <xf numFmtId="3" fontId="5" fillId="0" borderId="2" xfId="7" applyNumberFormat="1" applyFont="1" applyBorder="1" applyAlignment="1">
      <alignment horizontal="center"/>
    </xf>
    <xf numFmtId="2" fontId="5" fillId="0" borderId="0" xfId="7" applyNumberFormat="1" applyFont="1" applyAlignment="1" applyProtection="1">
      <alignment horizontal="center"/>
      <protection locked="0"/>
    </xf>
    <xf numFmtId="0" fontId="5" fillId="0" borderId="0" xfId="8" applyFont="1"/>
    <xf numFmtId="0" fontId="5" fillId="0" borderId="0" xfId="8" applyFont="1" applyAlignment="1">
      <alignment horizontal="center"/>
    </xf>
    <xf numFmtId="3" fontId="5" fillId="0" borderId="0" xfId="8" applyNumberFormat="1" applyFont="1" applyAlignment="1">
      <alignment horizontal="center"/>
    </xf>
    <xf numFmtId="2" fontId="5" fillId="0" borderId="0" xfId="8" applyNumberFormat="1" applyFont="1" applyAlignment="1">
      <alignment horizontal="center"/>
    </xf>
    <xf numFmtId="0" fontId="5" fillId="0" borderId="2" xfId="8" applyFont="1" applyBorder="1" applyAlignment="1">
      <alignment horizontal="center"/>
    </xf>
    <xf numFmtId="2" fontId="5" fillId="0" borderId="2" xfId="8" applyNumberFormat="1" applyFont="1" applyBorder="1" applyAlignment="1">
      <alignment horizontal="center"/>
    </xf>
    <xf numFmtId="0" fontId="5" fillId="0" borderId="2" xfId="8" quotePrefix="1" applyFont="1" applyBorder="1" applyAlignment="1">
      <alignment horizontal="center"/>
    </xf>
    <xf numFmtId="0" fontId="4" fillId="0" borderId="0" xfId="6" applyAlignment="1">
      <alignment horizontal="center"/>
    </xf>
    <xf numFmtId="0" fontId="9" fillId="0" borderId="0" xfId="6" applyFont="1" applyAlignment="1">
      <alignment horizontal="center"/>
    </xf>
    <xf numFmtId="189" fontId="9" fillId="0" borderId="0" xfId="6" applyNumberFormat="1" applyFont="1" applyAlignment="1">
      <alignment horizontal="center"/>
    </xf>
    <xf numFmtId="0" fontId="5" fillId="0" borderId="0" xfId="0" applyFont="1" applyAlignment="1">
      <alignment horizontal="left"/>
    </xf>
    <xf numFmtId="0" fontId="16" fillId="0" borderId="0" xfId="0" applyFont="1"/>
    <xf numFmtId="0" fontId="10" fillId="0" borderId="0" xfId="0" applyFont="1" applyAlignment="1">
      <alignment horizontal="center" wrapText="1"/>
    </xf>
    <xf numFmtId="0" fontId="17" fillId="0" borderId="2" xfId="0" quotePrefix="1" applyFont="1" applyBorder="1" applyAlignment="1">
      <alignment horizontal="center" wrapText="1"/>
    </xf>
    <xf numFmtId="0" fontId="10" fillId="0" borderId="0" xfId="0" applyFont="1" applyAlignment="1">
      <alignment horizontal="center"/>
    </xf>
    <xf numFmtId="3" fontId="17" fillId="0" borderId="0" xfId="0" applyNumberFormat="1" applyFont="1" applyAlignment="1">
      <alignment horizontal="center"/>
    </xf>
    <xf numFmtId="3" fontId="17" fillId="0" borderId="0" xfId="0" quotePrefix="1" applyNumberFormat="1" applyFont="1" applyAlignment="1">
      <alignment horizontal="center"/>
    </xf>
    <xf numFmtId="0" fontId="17" fillId="0" borderId="0" xfId="0" quotePrefix="1" applyFont="1" applyBorder="1" applyAlignment="1">
      <alignment horizontal="center" wrapText="1"/>
    </xf>
    <xf numFmtId="0" fontId="17" fillId="0" borderId="0" xfId="0" applyFont="1" applyBorder="1" applyAlignment="1">
      <alignment horizontal="center" wrapText="1"/>
    </xf>
    <xf numFmtId="3" fontId="17" fillId="0" borderId="0" xfId="0" quotePrefix="1" applyNumberFormat="1" applyFont="1" applyBorder="1" applyAlignment="1">
      <alignment horizontal="center" wrapText="1"/>
    </xf>
    <xf numFmtId="0" fontId="5" fillId="0" borderId="0" xfId="8" applyFont="1" applyBorder="1" applyAlignment="1">
      <alignment horizontal="center"/>
    </xf>
    <xf numFmtId="0" fontId="17" fillId="0" borderId="0" xfId="9" applyFont="1"/>
    <xf numFmtId="0" fontId="19" fillId="0" borderId="0" xfId="9" applyFont="1" applyAlignment="1">
      <alignment horizontal="center"/>
    </xf>
    <xf numFmtId="0" fontId="20" fillId="0" borderId="0" xfId="9" applyFont="1" applyAlignment="1">
      <alignment horizontal="center"/>
    </xf>
    <xf numFmtId="0" fontId="18" fillId="0" borderId="0" xfId="9" applyFont="1"/>
    <xf numFmtId="0" fontId="21" fillId="0" borderId="0" xfId="9" applyFont="1" applyAlignment="1">
      <alignment horizontal="center"/>
    </xf>
    <xf numFmtId="0" fontId="22" fillId="0" borderId="0" xfId="9" applyFont="1" applyAlignment="1">
      <alignment horizontal="center"/>
    </xf>
    <xf numFmtId="0" fontId="23" fillId="0" borderId="0" xfId="9" applyFont="1" applyAlignment="1">
      <alignment horizontal="center"/>
    </xf>
    <xf numFmtId="0" fontId="20" fillId="0" borderId="0" xfId="9" applyFont="1"/>
    <xf numFmtId="0" fontId="24" fillId="0" borderId="0" xfId="9" applyFont="1"/>
    <xf numFmtId="0" fontId="24" fillId="0" borderId="0" xfId="9" applyFont="1" applyAlignment="1"/>
    <xf numFmtId="0" fontId="10" fillId="0" borderId="0" xfId="8" applyFont="1" applyAlignment="1"/>
    <xf numFmtId="0" fontId="9" fillId="0" borderId="2" xfId="6" applyFont="1" applyBorder="1" applyAlignment="1">
      <alignment horizontal="center"/>
    </xf>
    <xf numFmtId="0" fontId="9" fillId="0" borderId="0" xfId="6" applyFont="1" applyAlignment="1">
      <alignment horizontal="left"/>
    </xf>
    <xf numFmtId="0" fontId="5" fillId="0" borderId="0" xfId="7" applyFont="1" applyBorder="1" applyAlignment="1">
      <alignment horizontal="center"/>
    </xf>
    <xf numFmtId="3" fontId="5" fillId="0" borderId="0" xfId="7" applyNumberFormat="1" applyFont="1" applyBorder="1" applyAlignment="1">
      <alignment horizontal="center"/>
    </xf>
    <xf numFmtId="0" fontId="12" fillId="0" borderId="0" xfId="8" applyFont="1" applyAlignment="1">
      <alignment horizontal="center"/>
    </xf>
    <xf numFmtId="0" fontId="21" fillId="0" borderId="0" xfId="9" applyFont="1"/>
    <xf numFmtId="0" fontId="21" fillId="0" borderId="0" xfId="9" applyFont="1" applyAlignment="1"/>
    <xf numFmtId="0" fontId="5" fillId="0" borderId="2" xfId="9" applyFont="1" applyBorder="1"/>
    <xf numFmtId="2" fontId="17" fillId="0" borderId="0" xfId="8" applyNumberFormat="1" applyFont="1" applyAlignment="1">
      <alignment horizontal="center"/>
    </xf>
    <xf numFmtId="0" fontId="15" fillId="0" borderId="0" xfId="0" applyFont="1"/>
    <xf numFmtId="0" fontId="17" fillId="0" borderId="0" xfId="0" applyFont="1" applyAlignment="1">
      <alignment horizontal="center"/>
    </xf>
    <xf numFmtId="0" fontId="15" fillId="0" borderId="2" xfId="0" applyFont="1" applyBorder="1"/>
    <xf numFmtId="0" fontId="17" fillId="0" borderId="2" xfId="0" applyFont="1" applyBorder="1" applyAlignment="1">
      <alignment horizontal="center"/>
    </xf>
    <xf numFmtId="192" fontId="17" fillId="0" borderId="0" xfId="0" quotePrefix="1" applyNumberFormat="1" applyFont="1" applyAlignment="1">
      <alignment horizontal="center"/>
    </xf>
    <xf numFmtId="0" fontId="25" fillId="0" borderId="0" xfId="0" applyFont="1" applyFill="1" applyAlignment="1">
      <alignment horizontal="center"/>
    </xf>
    <xf numFmtId="190" fontId="25" fillId="0" borderId="0" xfId="0" applyNumberFormat="1" applyFont="1" applyFill="1" applyAlignment="1">
      <alignment horizontal="center"/>
    </xf>
    <xf numFmtId="0" fontId="17" fillId="0" borderId="0" xfId="9" applyFont="1" applyAlignment="1">
      <alignment horizontal="center"/>
    </xf>
    <xf numFmtId="190" fontId="17" fillId="0" borderId="0" xfId="0" applyNumberFormat="1" applyFont="1" applyAlignment="1">
      <alignment horizontal="center"/>
    </xf>
    <xf numFmtId="195" fontId="17" fillId="0" borderId="0" xfId="0" applyNumberFormat="1" applyFont="1" applyAlignment="1">
      <alignment horizontal="center"/>
    </xf>
    <xf numFmtId="195" fontId="25" fillId="0" borderId="0" xfId="0" applyNumberFormat="1" applyFont="1" applyFill="1" applyAlignment="1">
      <alignment horizontal="center"/>
    </xf>
    <xf numFmtId="3" fontId="5" fillId="0" borderId="0" xfId="9" applyNumberFormat="1" applyFont="1"/>
    <xf numFmtId="3" fontId="5" fillId="0" borderId="0" xfId="9" applyNumberFormat="1" applyFont="1" applyAlignment="1">
      <alignment horizontal="center"/>
    </xf>
    <xf numFmtId="14" fontId="5" fillId="0" borderId="0" xfId="9" applyNumberFormat="1" applyFont="1"/>
    <xf numFmtId="3" fontId="4" fillId="0" borderId="0" xfId="9" applyNumberFormat="1"/>
    <xf numFmtId="0" fontId="6" fillId="0" borderId="0" xfId="0" applyFont="1"/>
    <xf numFmtId="0" fontId="17" fillId="0" borderId="0" xfId="8" applyFont="1"/>
    <xf numFmtId="0" fontId="17" fillId="0" borderId="2" xfId="8" applyFont="1" applyBorder="1" applyAlignment="1">
      <alignment horizontal="center"/>
    </xf>
    <xf numFmtId="0" fontId="17" fillId="0" borderId="0" xfId="8" applyFont="1" applyAlignment="1">
      <alignment horizontal="center"/>
    </xf>
    <xf numFmtId="0" fontId="15" fillId="0" borderId="0" xfId="0" applyFont="1" applyAlignment="1"/>
    <xf numFmtId="0" fontId="17" fillId="0" borderId="3" xfId="8" applyFont="1" applyBorder="1" applyAlignment="1">
      <alignment horizontal="center"/>
    </xf>
    <xf numFmtId="49" fontId="17" fillId="0" borderId="0" xfId="8" applyNumberFormat="1" applyFont="1" applyAlignment="1">
      <alignment horizontal="center"/>
    </xf>
    <xf numFmtId="49" fontId="15" fillId="0" borderId="0" xfId="0" applyNumberFormat="1" applyFont="1" applyAlignment="1"/>
    <xf numFmtId="0" fontId="17" fillId="0" borderId="2" xfId="8" applyFont="1" applyBorder="1"/>
    <xf numFmtId="3" fontId="17" fillId="0" borderId="0" xfId="8" applyNumberFormat="1" applyFont="1" applyAlignment="1">
      <alignment horizontal="center"/>
    </xf>
    <xf numFmtId="189" fontId="17" fillId="0" borderId="0" xfId="8" applyNumberFormat="1" applyFont="1" applyAlignment="1">
      <alignment horizontal="center"/>
    </xf>
    <xf numFmtId="190" fontId="17" fillId="0" borderId="0" xfId="8" applyNumberFormat="1" applyFont="1" applyAlignment="1">
      <alignment horizontal="center"/>
    </xf>
    <xf numFmtId="0" fontId="17" fillId="0" borderId="0" xfId="8" applyFont="1" applyBorder="1" applyAlignment="1">
      <alignment horizontal="center"/>
    </xf>
    <xf numFmtId="2" fontId="17" fillId="0" borderId="0" xfId="8" applyNumberFormat="1" applyFont="1" applyBorder="1" applyAlignment="1">
      <alignment horizontal="center"/>
    </xf>
    <xf numFmtId="3" fontId="17" fillId="0" borderId="2" xfId="8" applyNumberFormat="1" applyFont="1" applyBorder="1" applyAlignment="1">
      <alignment horizontal="center"/>
    </xf>
    <xf numFmtId="189" fontId="17" fillId="0" borderId="2" xfId="8" applyNumberFormat="1" applyFont="1" applyBorder="1" applyAlignment="1">
      <alignment horizontal="center"/>
    </xf>
    <xf numFmtId="2" fontId="17" fillId="0" borderId="2" xfId="8" applyNumberFormat="1" applyFont="1" applyBorder="1" applyAlignment="1">
      <alignment horizontal="center"/>
    </xf>
    <xf numFmtId="190" fontId="17" fillId="0" borderId="2" xfId="8" applyNumberFormat="1" applyFont="1" applyBorder="1" applyAlignment="1">
      <alignment horizontal="center"/>
    </xf>
    <xf numFmtId="0" fontId="17" fillId="0" borderId="0" xfId="8" applyFont="1" applyAlignment="1"/>
    <xf numFmtId="0" fontId="17" fillId="0" borderId="2" xfId="8" quotePrefix="1" applyFont="1" applyBorder="1" applyAlignment="1">
      <alignment horizontal="center"/>
    </xf>
    <xf numFmtId="2" fontId="17" fillId="0" borderId="0" xfId="0" applyNumberFormat="1" applyFont="1" applyAlignment="1" applyProtection="1">
      <alignment horizontal="center"/>
      <protection locked="0"/>
    </xf>
    <xf numFmtId="189" fontId="17" fillId="0" borderId="0" xfId="8" applyNumberFormat="1" applyFont="1"/>
    <xf numFmtId="0" fontId="17" fillId="0" borderId="2" xfId="8" applyFont="1" applyBorder="1" applyAlignment="1"/>
    <xf numFmtId="0" fontId="26" fillId="0" borderId="0" xfId="8" applyFont="1"/>
    <xf numFmtId="0" fontId="27" fillId="0" borderId="0" xfId="8" applyFont="1"/>
    <xf numFmtId="0" fontId="12" fillId="0" borderId="0" xfId="8" applyFont="1"/>
    <xf numFmtId="0" fontId="5" fillId="0" borderId="2" xfId="8" applyFont="1" applyBorder="1"/>
    <xf numFmtId="3" fontId="5" fillId="0" borderId="0" xfId="8" applyNumberFormat="1" applyFont="1"/>
    <xf numFmtId="0" fontId="4" fillId="0" borderId="0" xfId="6"/>
    <xf numFmtId="0" fontId="10" fillId="0" borderId="0" xfId="6" applyFont="1"/>
    <xf numFmtId="0" fontId="0" fillId="0" borderId="0" xfId="0" applyAlignment="1"/>
    <xf numFmtId="0" fontId="14" fillId="0" borderId="0" xfId="6" applyFont="1" applyAlignment="1">
      <alignment horizontal="center"/>
    </xf>
    <xf numFmtId="0" fontId="12" fillId="0" borderId="0" xfId="6" applyFont="1" applyAlignment="1">
      <alignment horizontal="center"/>
    </xf>
    <xf numFmtId="0" fontId="12" fillId="0" borderId="0" xfId="6" applyFont="1" applyAlignment="1">
      <alignment horizontal="left"/>
    </xf>
    <xf numFmtId="0" fontId="12" fillId="0" borderId="0" xfId="6" applyFont="1"/>
    <xf numFmtId="0" fontId="9" fillId="0" borderId="0" xfId="6" applyFont="1"/>
    <xf numFmtId="0" fontId="9" fillId="0" borderId="0" xfId="6" applyFont="1" applyBorder="1" applyAlignment="1">
      <alignment horizontal="left"/>
    </xf>
    <xf numFmtId="0" fontId="30" fillId="0" borderId="0" xfId="6" applyFont="1" applyAlignment="1">
      <alignment horizontal="center"/>
    </xf>
    <xf numFmtId="0" fontId="31" fillId="0" borderId="0" xfId="8" applyFont="1" applyAlignment="1">
      <alignment horizontal="center"/>
    </xf>
    <xf numFmtId="0" fontId="32" fillId="0" borderId="0" xfId="6" applyFont="1"/>
    <xf numFmtId="0" fontId="4" fillId="0" borderId="2" xfId="6" applyBorder="1" applyAlignment="1">
      <alignment horizontal="center"/>
    </xf>
    <xf numFmtId="0" fontId="4" fillId="0" borderId="2" xfId="6" applyBorder="1"/>
    <xf numFmtId="0" fontId="8" fillId="0" borderId="0" xfId="7" applyFont="1" applyAlignment="1">
      <alignment horizontal="center" wrapText="1"/>
    </xf>
    <xf numFmtId="3" fontId="8" fillId="0" borderId="0" xfId="7" applyNumberFormat="1" applyFont="1" applyAlignment="1">
      <alignment horizontal="center" wrapText="1"/>
    </xf>
    <xf numFmtId="2" fontId="8" fillId="0" borderId="0" xfId="7" applyNumberFormat="1" applyFont="1" applyAlignment="1">
      <alignment horizontal="center" wrapText="1"/>
    </xf>
    <xf numFmtId="0" fontId="5" fillId="0" borderId="0" xfId="7" applyFont="1" applyAlignment="1">
      <alignment horizontal="center" wrapText="1"/>
    </xf>
    <xf numFmtId="0" fontId="5" fillId="0" borderId="2" xfId="7" quotePrefix="1" applyFont="1" applyBorder="1" applyAlignment="1">
      <alignment horizontal="center" wrapText="1"/>
    </xf>
    <xf numFmtId="3" fontId="5" fillId="0" borderId="2" xfId="7" quotePrefix="1" applyNumberFormat="1" applyFont="1" applyBorder="1" applyAlignment="1">
      <alignment horizontal="center" wrapText="1"/>
    </xf>
    <xf numFmtId="2" fontId="5" fillId="0" borderId="2" xfId="7" applyNumberFormat="1" applyFont="1" applyBorder="1" applyAlignment="1">
      <alignment horizontal="center"/>
    </xf>
    <xf numFmtId="0" fontId="5" fillId="0" borderId="0" xfId="7" applyFont="1" applyAlignment="1">
      <alignment horizontal="left"/>
    </xf>
    <xf numFmtId="2" fontId="5" fillId="0" borderId="2" xfId="7" quotePrefix="1" applyNumberFormat="1" applyFont="1" applyBorder="1" applyAlignment="1">
      <alignment horizontal="center" wrapText="1"/>
    </xf>
    <xf numFmtId="2" fontId="5" fillId="0" borderId="2" xfId="7" quotePrefix="1" applyNumberFormat="1" applyFont="1" applyBorder="1" applyAlignment="1">
      <alignment horizontal="center"/>
    </xf>
    <xf numFmtId="0" fontId="5" fillId="0" borderId="0" xfId="7" applyNumberFormat="1" applyFont="1" applyAlignment="1" applyProtection="1">
      <alignment horizontal="center"/>
      <protection locked="0"/>
    </xf>
    <xf numFmtId="3" fontId="5" fillId="0" borderId="2" xfId="7" quotePrefix="1" applyNumberFormat="1" applyFont="1" applyBorder="1" applyAlignment="1">
      <alignment horizontal="center"/>
    </xf>
    <xf numFmtId="0" fontId="8" fillId="0" borderId="0" xfId="7" applyFont="1" applyBorder="1" applyAlignment="1">
      <alignment horizontal="center" wrapText="1"/>
    </xf>
    <xf numFmtId="3" fontId="8" fillId="0" borderId="0" xfId="7" applyNumberFormat="1" applyFont="1" applyBorder="1" applyAlignment="1">
      <alignment horizontal="center" wrapText="1"/>
    </xf>
    <xf numFmtId="2" fontId="8" fillId="0" borderId="0" xfId="7" applyNumberFormat="1" applyFont="1" applyBorder="1" applyAlignment="1">
      <alignment horizontal="center" wrapText="1"/>
    </xf>
    <xf numFmtId="0" fontId="5" fillId="0" borderId="2" xfId="7" quotePrefix="1" applyFont="1" applyBorder="1" applyAlignment="1">
      <alignment horizontal="center"/>
    </xf>
    <xf numFmtId="0" fontId="5" fillId="0" borderId="2" xfId="7" applyFont="1" applyBorder="1"/>
    <xf numFmtId="2" fontId="5" fillId="0" borderId="0" xfId="7" applyNumberFormat="1" applyFont="1" applyBorder="1" applyAlignment="1">
      <alignment horizontal="center"/>
    </xf>
    <xf numFmtId="0" fontId="18" fillId="0" borderId="0" xfId="8" applyFont="1"/>
    <xf numFmtId="0" fontId="18" fillId="0" borderId="0" xfId="7" applyFont="1" applyAlignment="1">
      <alignment horizontal="left"/>
    </xf>
    <xf numFmtId="2" fontId="5" fillId="0" borderId="0" xfId="9" applyNumberFormat="1" applyFont="1"/>
    <xf numFmtId="2" fontId="4" fillId="0" borderId="0" xfId="9" applyNumberFormat="1"/>
    <xf numFmtId="0" fontId="33" fillId="0" borderId="0" xfId="0" applyFont="1"/>
    <xf numFmtId="0" fontId="5" fillId="0" borderId="0" xfId="9" applyFont="1" applyBorder="1"/>
    <xf numFmtId="192" fontId="17" fillId="0" borderId="0" xfId="0" quotePrefix="1" applyNumberFormat="1" applyFont="1" applyBorder="1" applyAlignment="1">
      <alignment horizontal="center" wrapText="1"/>
    </xf>
    <xf numFmtId="0" fontId="17" fillId="0" borderId="0" xfId="0" applyNumberFormat="1" applyFont="1" applyAlignment="1" applyProtection="1">
      <alignment horizontal="center"/>
      <protection locked="0"/>
    </xf>
    <xf numFmtId="3" fontId="17" fillId="0" borderId="0" xfId="0" applyNumberFormat="1" applyFont="1" applyAlignment="1" applyProtection="1">
      <alignment horizontal="center"/>
      <protection locked="0"/>
    </xf>
    <xf numFmtId="191" fontId="17" fillId="0" borderId="0" xfId="0" applyNumberFormat="1" applyFont="1" applyAlignment="1">
      <alignment horizontal="center"/>
    </xf>
    <xf numFmtId="0" fontId="8" fillId="0" borderId="0" xfId="8" applyFont="1" applyAlignment="1"/>
    <xf numFmtId="0" fontId="5" fillId="0" borderId="0" xfId="8" applyFont="1" applyAlignment="1"/>
    <xf numFmtId="0" fontId="11" fillId="0" borderId="0" xfId="0" applyFont="1" applyAlignment="1"/>
    <xf numFmtId="190" fontId="5" fillId="0" borderId="0" xfId="0" applyNumberFormat="1" applyFont="1" applyAlignment="1">
      <alignment horizontal="center" wrapText="1"/>
    </xf>
    <xf numFmtId="0" fontId="5" fillId="0" borderId="2" xfId="0" applyFont="1" applyBorder="1" applyAlignment="1">
      <alignment horizontal="left"/>
    </xf>
    <xf numFmtId="0" fontId="0" fillId="0" borderId="2" xfId="0" applyBorder="1"/>
    <xf numFmtId="0" fontId="5" fillId="0" borderId="2" xfId="0" applyFont="1" applyBorder="1" applyAlignment="1">
      <alignment horizontal="center"/>
    </xf>
    <xf numFmtId="3" fontId="17" fillId="0" borderId="0" xfId="0" applyNumberFormat="1" applyFont="1" applyBorder="1" applyAlignment="1">
      <alignment horizontal="center"/>
    </xf>
    <xf numFmtId="3" fontId="17" fillId="0" borderId="0" xfId="0" quotePrefix="1" applyNumberFormat="1" applyFont="1" applyBorder="1" applyAlignment="1">
      <alignment horizontal="center"/>
    </xf>
    <xf numFmtId="0" fontId="12" fillId="0" borderId="0" xfId="8" applyFont="1" applyBorder="1" applyAlignment="1">
      <alignment horizontal="center"/>
    </xf>
    <xf numFmtId="0" fontId="5" fillId="0" borderId="0" xfId="8" quotePrefix="1" applyFont="1" applyBorder="1" applyAlignment="1">
      <alignment horizontal="center"/>
    </xf>
    <xf numFmtId="0" fontId="5" fillId="0" borderId="0" xfId="8" applyFont="1" applyBorder="1"/>
    <xf numFmtId="0" fontId="11" fillId="0" borderId="0" xfId="0" applyFont="1" applyBorder="1" applyAlignment="1"/>
    <xf numFmtId="3" fontId="5" fillId="0" borderId="0" xfId="8" applyNumberFormat="1" applyFont="1" applyBorder="1" applyAlignment="1">
      <alignment horizontal="center"/>
    </xf>
    <xf numFmtId="3" fontId="5" fillId="0" borderId="0" xfId="7" quotePrefix="1" applyNumberFormat="1" applyFont="1" applyBorder="1" applyAlignment="1">
      <alignment horizontal="center"/>
    </xf>
    <xf numFmtId="3" fontId="5" fillId="0" borderId="0" xfId="7" quotePrefix="1" applyNumberFormat="1" applyFont="1" applyBorder="1" applyAlignment="1">
      <alignment horizontal="center" wrapText="1"/>
    </xf>
    <xf numFmtId="0" fontId="25" fillId="0" borderId="0" xfId="0" applyFont="1"/>
    <xf numFmtId="0" fontId="35" fillId="0" borderId="0" xfId="0" applyFont="1"/>
    <xf numFmtId="0" fontId="17" fillId="0" borderId="0" xfId="0" applyFont="1" applyAlignment="1">
      <alignment horizontal="left"/>
    </xf>
    <xf numFmtId="3" fontId="36" fillId="2" borderId="0" xfId="0" applyNumberFormat="1" applyFont="1" applyFill="1" applyBorder="1" applyAlignment="1">
      <alignment horizontal="right"/>
    </xf>
    <xf numFmtId="0" fontId="11" fillId="0" borderId="0" xfId="0" applyFont="1" applyAlignment="1">
      <alignment vertical="center"/>
    </xf>
    <xf numFmtId="0" fontId="11" fillId="0" borderId="0" xfId="0" applyFont="1" applyBorder="1" applyAlignment="1">
      <alignment vertical="center"/>
    </xf>
    <xf numFmtId="0" fontId="3" fillId="0" borderId="0" xfId="10"/>
    <xf numFmtId="0" fontId="37" fillId="0" borderId="0" xfId="9" applyFont="1"/>
    <xf numFmtId="213" fontId="38" fillId="0" borderId="0" xfId="0" applyNumberFormat="1" applyFont="1" applyAlignment="1">
      <alignment wrapText="1"/>
    </xf>
    <xf numFmtId="213" fontId="37" fillId="0" borderId="0" xfId="0" applyNumberFormat="1" applyFont="1"/>
    <xf numFmtId="189" fontId="10" fillId="0" borderId="0" xfId="0" applyNumberFormat="1" applyFont="1" applyAlignment="1">
      <alignment horizontal="center"/>
    </xf>
    <xf numFmtId="0" fontId="5" fillId="0" borderId="0" xfId="9" applyFont="1" applyAlignment="1">
      <alignment horizontal="center"/>
    </xf>
    <xf numFmtId="0" fontId="37" fillId="0" borderId="0" xfId="0" applyFont="1" applyFill="1" applyAlignment="1">
      <alignment horizontal="center"/>
    </xf>
    <xf numFmtId="188" fontId="17" fillId="0" borderId="0" xfId="8" applyNumberFormat="1" applyFont="1"/>
    <xf numFmtId="0" fontId="10" fillId="0" borderId="0" xfId="0" applyFont="1" applyBorder="1" applyAlignment="1">
      <alignment horizontal="left"/>
    </xf>
    <xf numFmtId="3" fontId="17" fillId="0" borderId="2" xfId="0" applyNumberFormat="1" applyFont="1" applyBorder="1" applyAlignment="1">
      <alignment horizontal="center"/>
    </xf>
    <xf numFmtId="192" fontId="17" fillId="0" borderId="2" xfId="0" quotePrefix="1" applyNumberFormat="1" applyFont="1" applyBorder="1" applyAlignment="1">
      <alignment horizontal="center"/>
    </xf>
    <xf numFmtId="3" fontId="17" fillId="0" borderId="2" xfId="0" quotePrefix="1" applyNumberFormat="1" applyFont="1" applyBorder="1" applyAlignment="1">
      <alignment horizontal="center"/>
    </xf>
    <xf numFmtId="3" fontId="17" fillId="0" borderId="2" xfId="0" quotePrefix="1" applyNumberFormat="1" applyFont="1" applyBorder="1" applyAlignment="1">
      <alignment horizontal="center" wrapText="1"/>
    </xf>
    <xf numFmtId="192" fontId="17" fillId="0" borderId="0" xfId="0" quotePrefix="1" applyNumberFormat="1" applyFont="1" applyBorder="1" applyAlignment="1">
      <alignment horizontal="center"/>
    </xf>
    <xf numFmtId="3" fontId="25" fillId="0" borderId="0" xfId="0" applyNumberFormat="1" applyFont="1"/>
    <xf numFmtId="0" fontId="10" fillId="0" borderId="0" xfId="9" applyFont="1"/>
    <xf numFmtId="191" fontId="17" fillId="0" borderId="0" xfId="9" applyNumberFormat="1" applyFont="1"/>
    <xf numFmtId="10" fontId="10" fillId="0" borderId="0" xfId="9" applyNumberFormat="1" applyFont="1"/>
    <xf numFmtId="10" fontId="17" fillId="0" borderId="0" xfId="9" applyNumberFormat="1" applyFont="1"/>
    <xf numFmtId="10" fontId="25" fillId="0" borderId="0" xfId="0" applyNumberFormat="1" applyFont="1"/>
    <xf numFmtId="0" fontId="40" fillId="0" borderId="0" xfId="0" applyFont="1" applyAlignment="1">
      <alignment horizontal="center" wrapText="1"/>
    </xf>
    <xf numFmtId="0" fontId="40" fillId="0" borderId="2" xfId="0" applyFont="1" applyBorder="1" applyAlignment="1">
      <alignment horizontal="center" wrapText="1"/>
    </xf>
    <xf numFmtId="0" fontId="40" fillId="0" borderId="2" xfId="0" quotePrefix="1" applyFont="1" applyBorder="1" applyAlignment="1">
      <alignment horizontal="center" wrapText="1"/>
    </xf>
    <xf numFmtId="1" fontId="18" fillId="0" borderId="0" xfId="0" applyNumberFormat="1" applyFont="1" applyAlignment="1">
      <alignment horizontal="center" wrapText="1"/>
    </xf>
    <xf numFmtId="191" fontId="18" fillId="0" borderId="0" xfId="8" applyNumberFormat="1" applyFont="1" applyAlignment="1">
      <alignment horizontal="center"/>
    </xf>
    <xf numFmtId="1" fontId="18" fillId="0" borderId="0" xfId="0" applyNumberFormat="1" applyFont="1" applyBorder="1" applyAlignment="1">
      <alignment horizontal="center" wrapText="1"/>
    </xf>
    <xf numFmtId="0" fontId="8" fillId="0" borderId="0" xfId="0" applyFont="1" applyAlignment="1">
      <alignment horizontal="left"/>
    </xf>
    <xf numFmtId="0" fontId="41" fillId="0" borderId="0" xfId="0" applyFont="1"/>
    <xf numFmtId="9" fontId="18" fillId="0" borderId="0" xfId="8" applyNumberFormat="1" applyFont="1" applyAlignment="1">
      <alignment horizontal="center"/>
    </xf>
    <xf numFmtId="191" fontId="10" fillId="0" borderId="0" xfId="9" applyNumberFormat="1" applyFont="1"/>
    <xf numFmtId="191" fontId="6" fillId="0" borderId="0" xfId="0" applyNumberFormat="1" applyFont="1"/>
    <xf numFmtId="191" fontId="33" fillId="0" borderId="0" xfId="0" applyNumberFormat="1" applyFont="1"/>
    <xf numFmtId="2" fontId="17" fillId="0" borderId="0" xfId="8" applyNumberFormat="1" applyFont="1"/>
    <xf numFmtId="3" fontId="0" fillId="0" borderId="0" xfId="0" applyNumberFormat="1" applyAlignment="1">
      <alignment horizontal="center"/>
    </xf>
    <xf numFmtId="0" fontId="37" fillId="0" borderId="0" xfId="7" applyFont="1" applyAlignment="1">
      <alignment horizontal="center"/>
    </xf>
    <xf numFmtId="0" fontId="38" fillId="0" borderId="0" xfId="7" applyFont="1" applyAlignment="1">
      <alignment horizontal="center" wrapText="1"/>
    </xf>
    <xf numFmtId="3" fontId="38" fillId="0" borderId="0" xfId="7" applyNumberFormat="1" applyFont="1" applyAlignment="1">
      <alignment horizontal="center" wrapText="1"/>
    </xf>
    <xf numFmtId="2" fontId="38" fillId="0" borderId="0" xfId="7" applyNumberFormat="1" applyFont="1" applyAlignment="1">
      <alignment horizontal="center" wrapText="1"/>
    </xf>
    <xf numFmtId="0" fontId="37" fillId="0" borderId="0" xfId="7" applyFont="1" applyAlignment="1">
      <alignment horizontal="center" wrapText="1"/>
    </xf>
    <xf numFmtId="0" fontId="37" fillId="0" borderId="2" xfId="7" quotePrefix="1" applyFont="1" applyBorder="1" applyAlignment="1">
      <alignment horizontal="center" wrapText="1"/>
    </xf>
    <xf numFmtId="3" fontId="37" fillId="0" borderId="2" xfId="7" quotePrefix="1" applyNumberFormat="1" applyFont="1" applyBorder="1" applyAlignment="1">
      <alignment horizontal="center" wrapText="1"/>
    </xf>
    <xf numFmtId="3" fontId="37" fillId="0" borderId="0" xfId="7" applyNumberFormat="1" applyFont="1" applyAlignment="1">
      <alignment horizontal="center"/>
    </xf>
    <xf numFmtId="3" fontId="42" fillId="0" borderId="0" xfId="7" applyNumberFormat="1" applyFont="1" applyAlignment="1">
      <alignment horizontal="center"/>
    </xf>
    <xf numFmtId="2" fontId="37" fillId="0" borderId="0" xfId="7" applyNumberFormat="1" applyFont="1" applyAlignment="1">
      <alignment horizontal="center"/>
    </xf>
    <xf numFmtId="188" fontId="37" fillId="0" borderId="0" xfId="7" applyNumberFormat="1" applyFont="1" applyAlignment="1">
      <alignment horizontal="center"/>
    </xf>
    <xf numFmtId="3" fontId="37" fillId="0" borderId="0" xfId="7" applyNumberFormat="1" applyFont="1" applyAlignment="1">
      <alignment horizontal="center" wrapText="1"/>
    </xf>
    <xf numFmtId="4" fontId="42" fillId="0" borderId="0" xfId="7" applyNumberFormat="1" applyFont="1" applyAlignment="1">
      <alignment horizontal="center"/>
    </xf>
    <xf numFmtId="0" fontId="37" fillId="0" borderId="2" xfId="7" applyFont="1" applyBorder="1" applyAlignment="1">
      <alignment horizontal="center"/>
    </xf>
    <xf numFmtId="3" fontId="37" fillId="0" borderId="2" xfId="7" applyNumberFormat="1" applyFont="1" applyBorder="1" applyAlignment="1">
      <alignment horizontal="center"/>
    </xf>
    <xf numFmtId="2" fontId="37" fillId="0" borderId="2" xfId="7" applyNumberFormat="1" applyFont="1" applyBorder="1" applyAlignment="1">
      <alignment horizontal="center"/>
    </xf>
    <xf numFmtId="0" fontId="37" fillId="0" borderId="0" xfId="7" applyFont="1" applyAlignment="1">
      <alignment horizontal="left"/>
    </xf>
    <xf numFmtId="3" fontId="43" fillId="0" borderId="0" xfId="0" applyNumberFormat="1" applyFont="1" applyBorder="1" applyAlignment="1">
      <alignment horizontal="center"/>
    </xf>
    <xf numFmtId="3" fontId="43" fillId="0" borderId="0" xfId="0" applyNumberFormat="1" applyFont="1" applyBorder="1" applyAlignment="1">
      <alignment horizontal="right" wrapText="1"/>
    </xf>
    <xf numFmtId="4" fontId="5" fillId="0" borderId="0" xfId="8" applyNumberFormat="1" applyFont="1" applyAlignment="1">
      <alignment horizontal="center"/>
    </xf>
    <xf numFmtId="190" fontId="17" fillId="0" borderId="0" xfId="8" applyNumberFormat="1" applyFont="1"/>
    <xf numFmtId="10" fontId="5" fillId="0" borderId="0" xfId="9" applyNumberFormat="1" applyFont="1"/>
    <xf numFmtId="1" fontId="44" fillId="0" borderId="0" xfId="0" applyNumberFormat="1" applyFont="1" applyAlignment="1">
      <alignment horizontal="center" wrapText="1"/>
    </xf>
    <xf numFmtId="9" fontId="44" fillId="0" borderId="0" xfId="8" applyNumberFormat="1" applyFont="1" applyAlignment="1">
      <alignment horizontal="center"/>
    </xf>
    <xf numFmtId="10" fontId="44" fillId="0" borderId="0" xfId="8" applyNumberFormat="1" applyFont="1" applyAlignment="1">
      <alignment horizontal="center"/>
    </xf>
    <xf numFmtId="191" fontId="17" fillId="0" borderId="0" xfId="8" applyNumberFormat="1" applyFont="1"/>
    <xf numFmtId="10" fontId="17" fillId="0" borderId="0" xfId="8" applyNumberFormat="1" applyFont="1"/>
    <xf numFmtId="191" fontId="25" fillId="0" borderId="0" xfId="0" applyNumberFormat="1" applyFont="1"/>
    <xf numFmtId="0" fontId="10" fillId="0" borderId="0" xfId="0" applyFont="1" applyAlignment="1">
      <alignment horizontal="center"/>
    </xf>
    <xf numFmtId="0" fontId="0" fillId="0" borderId="0" xfId="0" applyAlignment="1"/>
    <xf numFmtId="0" fontId="39" fillId="0" borderId="2" xfId="0" applyFont="1" applyBorder="1" applyAlignment="1">
      <alignment horizontal="center" vertical="center"/>
    </xf>
    <xf numFmtId="0" fontId="0" fillId="0" borderId="2" xfId="0" applyBorder="1" applyAlignment="1"/>
    <xf numFmtId="0" fontId="34" fillId="0" borderId="0" xfId="0" applyFont="1" applyAlignment="1">
      <alignment horizontal="center"/>
    </xf>
    <xf numFmtId="0" fontId="15" fillId="0" borderId="0" xfId="0" applyFont="1" applyAlignment="1">
      <alignment horizontal="center"/>
    </xf>
    <xf numFmtId="0" fontId="10" fillId="0" borderId="2" xfId="8" applyFont="1" applyBorder="1" applyAlignment="1">
      <alignment horizontal="center" vertical="center"/>
    </xf>
    <xf numFmtId="0" fontId="15" fillId="0" borderId="2" xfId="0" applyFont="1" applyBorder="1" applyAlignment="1">
      <alignment horizontal="center" vertical="center"/>
    </xf>
    <xf numFmtId="0" fontId="17" fillId="0" borderId="2" xfId="8" applyFont="1" applyBorder="1" applyAlignment="1">
      <alignment horizontal="center"/>
    </xf>
    <xf numFmtId="0" fontId="10" fillId="0" borderId="0" xfId="8" applyFont="1" applyAlignment="1">
      <alignment horizontal="center" vertical="center"/>
    </xf>
    <xf numFmtId="0" fontId="15" fillId="0" borderId="0" xfId="0" applyFont="1" applyAlignment="1">
      <alignment horizontal="center" vertical="center"/>
    </xf>
    <xf numFmtId="0" fontId="10" fillId="0" borderId="0" xfId="8" applyFont="1" applyAlignment="1"/>
    <xf numFmtId="0" fontId="17" fillId="0" borderId="0" xfId="8" applyFont="1" applyAlignment="1"/>
    <xf numFmtId="0" fontId="15" fillId="0" borderId="0" xfId="0" applyFont="1" applyAlignment="1"/>
    <xf numFmtId="0" fontId="8" fillId="0" borderId="2" xfId="8" applyFont="1" applyBorder="1" applyAlignment="1">
      <alignment horizontal="center" vertical="center"/>
    </xf>
    <xf numFmtId="0" fontId="11" fillId="0" borderId="2" xfId="0" applyFont="1" applyBorder="1" applyAlignment="1">
      <alignment horizontal="center" vertical="center"/>
    </xf>
    <xf numFmtId="0" fontId="11" fillId="0" borderId="2" xfId="0" applyFont="1" applyBorder="1" applyAlignment="1">
      <alignment vertical="center"/>
    </xf>
    <xf numFmtId="0" fontId="8" fillId="0" borderId="0" xfId="8" applyFont="1" applyAlignment="1">
      <alignment horizontal="center" vertical="center"/>
    </xf>
    <xf numFmtId="0" fontId="11" fillId="0" borderId="0" xfId="0" applyFont="1" applyAlignment="1">
      <alignment horizontal="center" vertical="center"/>
    </xf>
    <xf numFmtId="0" fontId="11" fillId="0" borderId="0" xfId="0" applyFont="1" applyAlignment="1">
      <alignment vertical="center"/>
    </xf>
    <xf numFmtId="0" fontId="26" fillId="0" borderId="0" xfId="6" applyFont="1" applyAlignment="1"/>
    <xf numFmtId="0" fontId="8" fillId="0" borderId="0" xfId="6" applyFont="1" applyAlignment="1">
      <alignment horizontal="center"/>
    </xf>
    <xf numFmtId="0" fontId="11" fillId="0" borderId="0" xfId="0" applyFont="1" applyAlignment="1">
      <alignment horizontal="center"/>
    </xf>
    <xf numFmtId="0" fontId="0" fillId="0" borderId="0" xfId="0" applyAlignment="1">
      <alignment horizontal="center"/>
    </xf>
    <xf numFmtId="0" fontId="28" fillId="0" borderId="0" xfId="6" applyFont="1" applyAlignment="1">
      <alignment horizontal="center"/>
    </xf>
    <xf numFmtId="0" fontId="29" fillId="0" borderId="0" xfId="0" applyFont="1" applyAlignment="1">
      <alignment horizontal="center"/>
    </xf>
    <xf numFmtId="0" fontId="5" fillId="0" borderId="2" xfId="6" applyFont="1" applyBorder="1" applyAlignment="1">
      <alignment horizontal="center"/>
    </xf>
    <xf numFmtId="0" fontId="11" fillId="0" borderId="2" xfId="0" applyFont="1" applyBorder="1" applyAlignment="1">
      <alignment horizontal="center"/>
    </xf>
    <xf numFmtId="0" fontId="0" fillId="0" borderId="2" xfId="0" applyBorder="1" applyAlignment="1">
      <alignment horizontal="center"/>
    </xf>
    <xf numFmtId="0" fontId="8" fillId="0" borderId="2" xfId="6" applyFont="1" applyBorder="1" applyAlignment="1">
      <alignment horizontal="center"/>
    </xf>
    <xf numFmtId="0" fontId="38" fillId="0" borderId="2" xfId="7" applyFont="1" applyBorder="1" applyAlignment="1">
      <alignment horizontal="center"/>
    </xf>
    <xf numFmtId="0" fontId="35" fillId="0" borderId="2" xfId="7" applyFont="1" applyBorder="1" applyAlignment="1">
      <alignment horizontal="center"/>
    </xf>
    <xf numFmtId="0" fontId="8" fillId="0" borderId="2" xfId="7" applyFont="1" applyBorder="1" applyAlignment="1">
      <alignment horizontal="center"/>
    </xf>
    <xf numFmtId="0" fontId="4" fillId="0" borderId="2" xfId="7" applyBorder="1" applyAlignment="1">
      <alignment horizontal="center"/>
    </xf>
    <xf numFmtId="0" fontId="8" fillId="0" borderId="2" xfId="7" applyNumberFormat="1" applyFont="1" applyBorder="1" applyAlignment="1">
      <alignment horizontal="center"/>
    </xf>
    <xf numFmtId="0" fontId="10" fillId="0" borderId="2" xfId="7" applyFont="1" applyBorder="1" applyAlignment="1">
      <alignment horizontal="center"/>
    </xf>
    <xf numFmtId="2" fontId="8" fillId="0" borderId="3" xfId="7" applyNumberFormat="1" applyFont="1" applyBorder="1" applyAlignment="1">
      <alignment horizontal="center"/>
    </xf>
    <xf numFmtId="2" fontId="5" fillId="0" borderId="0" xfId="7" applyNumberFormat="1" applyFont="1" applyAlignment="1">
      <alignment horizontal="center"/>
    </xf>
  </cellXfs>
  <cellStyles count="14">
    <cellStyle name="Date" xfId="1"/>
    <cellStyle name="En-tête 1" xfId="2"/>
    <cellStyle name="En-tête 2" xfId="3"/>
    <cellStyle name="Financier0" xfId="4"/>
    <cellStyle name="Monétaire0" xfId="5"/>
    <cellStyle name="Normal_Comp1398" xfId="6"/>
    <cellStyle name="Normal_final1" xfId="7"/>
    <cellStyle name="Normal_TabAnnexeB" xfId="8"/>
    <cellStyle name="Normal_TabAnnexeH" xfId="9"/>
    <cellStyle name="Normal_TabEstate1" xfId="10"/>
    <cellStyle name="Normal_TabIntro" xfId="11"/>
    <cellStyle name="style_col_headings" xfId="12"/>
    <cellStyle name="Virgule fixe" xfId="13"/>
    <cellStyle name="표준"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s>
</file>

<file path=xl/charts/chart1.xml><?xml version="1.0" encoding="utf-8"?>
<c:chartSpace xmlns:c="http://schemas.openxmlformats.org/drawingml/2006/chart" xmlns:a="http://schemas.openxmlformats.org/drawingml/2006/main" xmlns:r="http://schemas.openxmlformats.org/officeDocument/2006/relationships">
  <c:lang val="ko-KR"/>
  <c:chart>
    <c:plotArea>
      <c:layout>
        <c:manualLayout>
          <c:layoutTarget val="inner"/>
          <c:xMode val="edge"/>
          <c:yMode val="edge"/>
          <c:x val="0.16546753871075903"/>
          <c:y val="0.13490364025695931"/>
          <c:w val="0.73669025930355325"/>
          <c:h val="0.68094218415417562"/>
        </c:manualLayout>
      </c:layout>
      <c:lineChart>
        <c:grouping val="standard"/>
        <c:ser>
          <c:idx val="0"/>
          <c:order val="0"/>
          <c:tx>
            <c:strRef>
              <c:f>'data-Fig1'!$B$3</c:f>
              <c:strCache>
                <c:ptCount val="1"/>
                <c:pt idx="0">
                  <c:v>Excluding capital gains</c:v>
                </c:pt>
              </c:strCache>
            </c:strRef>
          </c:tx>
          <c:spPr>
            <a:ln w="12700">
              <a:solidFill>
                <a:srgbClr val="000000"/>
              </a:solidFill>
              <a:prstDash val="solid"/>
            </a:ln>
          </c:spPr>
          <c:marker>
            <c:symbol val="diamond"/>
            <c:size val="6"/>
            <c:spPr>
              <a:solidFill>
                <a:srgbClr val="FFFFFF"/>
              </a:solidFill>
              <a:ln>
                <a:solidFill>
                  <a:srgbClr val="000000"/>
                </a:solidFill>
                <a:prstDash val="solid"/>
              </a:ln>
            </c:spPr>
          </c:marker>
          <c:cat>
            <c:numRef>
              <c:f>'data-Fig1'!$A$4:$A$95</c:f>
              <c:numCache>
                <c:formatCode>General</c:formatCode>
                <c:ptCount val="92"/>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numCache>
            </c:numRef>
          </c:cat>
          <c:val>
            <c:numRef>
              <c:f>'data-Fig1'!$B$4:$B$95</c:f>
              <c:numCache>
                <c:formatCode>0.0000</c:formatCode>
                <c:ptCount val="92"/>
                <c:pt idx="0">
                  <c:v>0.40287041875222585</c:v>
                </c:pt>
                <c:pt idx="1">
                  <c:v>0.3990372751202258</c:v>
                </c:pt>
                <c:pt idx="2">
                  <c:v>0.3948132401533932</c:v>
                </c:pt>
                <c:pt idx="3">
                  <c:v>0.38100387437769251</c:v>
                </c:pt>
                <c:pt idx="4">
                  <c:v>0.42859726639973672</c:v>
                </c:pt>
                <c:pt idx="5">
                  <c:v>0.42948553427651265</c:v>
                </c:pt>
                <c:pt idx="6">
                  <c:v>0.40589552069786017</c:v>
                </c:pt>
                <c:pt idx="7">
                  <c:v>0.43263914655396835</c:v>
                </c:pt>
                <c:pt idx="8">
                  <c:v>0.44166809347302</c:v>
                </c:pt>
                <c:pt idx="9">
                  <c:v>0.44068985279853884</c:v>
                </c:pt>
                <c:pt idx="10">
                  <c:v>0.44665733319579376</c:v>
                </c:pt>
                <c:pt idx="11">
                  <c:v>0.46093182150666606</c:v>
                </c:pt>
                <c:pt idx="12">
                  <c:v>0.43758403603469104</c:v>
                </c:pt>
                <c:pt idx="13">
                  <c:v>0.43073474553390645</c:v>
                </c:pt>
                <c:pt idx="14">
                  <c:v>0.44404993839685281</c:v>
                </c:pt>
                <c:pt idx="15">
                  <c:v>0.46300525871050513</c:v>
                </c:pt>
                <c:pt idx="16">
                  <c:v>0.45026429505703514</c:v>
                </c:pt>
                <c:pt idx="17">
                  <c:v>0.45155076643858932</c:v>
                </c:pt>
                <c:pt idx="18">
                  <c:v>0.43392987272768524</c:v>
                </c:pt>
                <c:pt idx="19">
                  <c:v>0.44772366982564021</c:v>
                </c:pt>
                <c:pt idx="20">
                  <c:v>0.43347879853345289</c:v>
                </c:pt>
                <c:pt idx="21">
                  <c:v>0.43000890492514116</c:v>
                </c:pt>
                <c:pt idx="22">
                  <c:v>0.4456889817296355</c:v>
                </c:pt>
                <c:pt idx="23">
                  <c:v>0.44426637504743144</c:v>
                </c:pt>
                <c:pt idx="24">
                  <c:v>0.41019314576353105</c:v>
                </c:pt>
                <c:pt idx="25">
                  <c:v>0.35494183119366474</c:v>
                </c:pt>
                <c:pt idx="26">
                  <c:v>0.32669923198876599</c:v>
                </c:pt>
                <c:pt idx="27">
                  <c:v>0.31548869949228214</c:v>
                </c:pt>
                <c:pt idx="28">
                  <c:v>0.32644588706207495</c:v>
                </c:pt>
                <c:pt idx="29">
                  <c:v>0.34616394068930384</c:v>
                </c:pt>
                <c:pt idx="30">
                  <c:v>0.33017177593435582</c:v>
                </c:pt>
                <c:pt idx="31">
                  <c:v>0.33720637645202817</c:v>
                </c:pt>
                <c:pt idx="32">
                  <c:v>0.33763098095195448</c:v>
                </c:pt>
                <c:pt idx="33">
                  <c:v>0.33871100610399119</c:v>
                </c:pt>
                <c:pt idx="34">
                  <c:v>0.32819965101679388</c:v>
                </c:pt>
                <c:pt idx="35">
                  <c:v>0.32073962097575531</c:v>
                </c:pt>
                <c:pt idx="36">
                  <c:v>0.31380431868356229</c:v>
                </c:pt>
                <c:pt idx="37">
                  <c:v>0.32119310731545292</c:v>
                </c:pt>
                <c:pt idx="38">
                  <c:v>0.31772074577461307</c:v>
                </c:pt>
                <c:pt idx="39">
                  <c:v>0.31806023990184457</c:v>
                </c:pt>
                <c:pt idx="40">
                  <c:v>0.31687309376554507</c:v>
                </c:pt>
                <c:pt idx="41">
                  <c:v>0.32112269096927543</c:v>
                </c:pt>
                <c:pt idx="42">
                  <c:v>0.32033287948024919</c:v>
                </c:pt>
                <c:pt idx="43">
                  <c:v>0.31657437586133985</c:v>
                </c:pt>
                <c:pt idx="44">
                  <c:v>0.31896211473952618</c:v>
                </c:pt>
                <c:pt idx="45">
                  <c:v>0.3204382570206103</c:v>
                </c:pt>
                <c:pt idx="46">
                  <c:v>0.32009622322001463</c:v>
                </c:pt>
                <c:pt idx="47">
                  <c:v>0.31639317887208818</c:v>
                </c:pt>
                <c:pt idx="48">
                  <c:v>0.31518188292699273</c:v>
                </c:pt>
                <c:pt idx="49">
                  <c:v>0.31981545180751769</c:v>
                </c:pt>
                <c:pt idx="50">
                  <c:v>0.32045836973648245</c:v>
                </c:pt>
                <c:pt idx="51">
                  <c:v>0.31982618841598998</c:v>
                </c:pt>
                <c:pt idx="52">
                  <c:v>0.31820875705120677</c:v>
                </c:pt>
                <c:pt idx="53">
                  <c:v>0.31513659945349509</c:v>
                </c:pt>
                <c:pt idx="54">
                  <c:v>0.31753884586626657</c:v>
                </c:pt>
                <c:pt idx="55">
                  <c:v>0.31623366972075379</c:v>
                </c:pt>
                <c:pt idx="56">
                  <c:v>0.31853612004803789</c:v>
                </c:pt>
                <c:pt idx="57">
                  <c:v>0.32359587527246142</c:v>
                </c:pt>
                <c:pt idx="58">
                  <c:v>0.32621103240656696</c:v>
                </c:pt>
                <c:pt idx="59">
                  <c:v>0.32417663780373374</c:v>
                </c:pt>
                <c:pt idx="60">
                  <c:v>0.32434785235141844</c:v>
                </c:pt>
                <c:pt idx="61">
                  <c:v>0.3244034556930343</c:v>
                </c:pt>
                <c:pt idx="62">
                  <c:v>0.32345607896148165</c:v>
                </c:pt>
                <c:pt idx="63">
                  <c:v>0.32865505425163583</c:v>
                </c:pt>
                <c:pt idx="64">
                  <c:v>0.32717331712909248</c:v>
                </c:pt>
                <c:pt idx="65">
                  <c:v>0.33218018943864813</c:v>
                </c:pt>
                <c:pt idx="66">
                  <c:v>0.33691388139433309</c:v>
                </c:pt>
                <c:pt idx="67">
                  <c:v>0.3394717666812484</c:v>
                </c:pt>
                <c:pt idx="68">
                  <c:v>0.34251769473311022</c:v>
                </c:pt>
                <c:pt idx="69">
                  <c:v>0.34568578833279101</c:v>
                </c:pt>
                <c:pt idx="70">
                  <c:v>0.36482882411028583</c:v>
                </c:pt>
                <c:pt idx="71">
                  <c:v>0.38626673931240652</c:v>
                </c:pt>
                <c:pt idx="72">
                  <c:v>0.38470729689858546</c:v>
                </c:pt>
                <c:pt idx="73">
                  <c:v>0.38836845589833757</c:v>
                </c:pt>
                <c:pt idx="74">
                  <c:v>0.38380981251828061</c:v>
                </c:pt>
                <c:pt idx="75">
                  <c:v>0.39817900537735773</c:v>
                </c:pt>
                <c:pt idx="76">
                  <c:v>0.39481689855076185</c:v>
                </c:pt>
                <c:pt idx="77">
                  <c:v>0.39596851978506098</c:v>
                </c:pt>
                <c:pt idx="78">
                  <c:v>0.40542</c:v>
                </c:pt>
                <c:pt idx="79">
                  <c:v>0.41155000000000003</c:v>
                </c:pt>
                <c:pt idx="80">
                  <c:v>0.41725000000000001</c:v>
                </c:pt>
                <c:pt idx="81">
                  <c:v>0.42124000000000006</c:v>
                </c:pt>
                <c:pt idx="82">
                  <c:v>0.42668</c:v>
                </c:pt>
                <c:pt idx="83">
                  <c:v>0.43107999999999996</c:v>
                </c:pt>
                <c:pt idx="84">
                  <c:v>0.42229</c:v>
                </c:pt>
                <c:pt idx="85">
                  <c:v>0.41674</c:v>
                </c:pt>
                <c:pt idx="86">
                  <c:v>0.42039000000000004</c:v>
                </c:pt>
                <c:pt idx="87">
                  <c:v>0.43110999999999999</c:v>
                </c:pt>
                <c:pt idx="88">
                  <c:v>0.44357000000000002</c:v>
                </c:pt>
                <c:pt idx="89">
                  <c:v>0.45262000000000002</c:v>
                </c:pt>
                <c:pt idx="90">
                  <c:v>0.45506000000000002</c:v>
                </c:pt>
                <c:pt idx="91">
                  <c:v>0.45598999999999995</c:v>
                </c:pt>
              </c:numCache>
            </c:numRef>
          </c:val>
        </c:ser>
        <c:ser>
          <c:idx val="1"/>
          <c:order val="1"/>
          <c:tx>
            <c:strRef>
              <c:f>'data-Fig1'!$C$3</c:f>
              <c:strCache>
                <c:ptCount val="1"/>
                <c:pt idx="0">
                  <c:v>Including capital gains</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val>
            <c:numRef>
              <c:f>'data-Fig1'!$C$4:$C$95</c:f>
              <c:numCache>
                <c:formatCode>0.0000</c:formatCode>
                <c:ptCount val="92"/>
                <c:pt idx="0">
                  <c:v>0.40507657450090068</c:v>
                </c:pt>
                <c:pt idx="1">
                  <c:v>0.40107045446727191</c:v>
                </c:pt>
                <c:pt idx="2">
                  <c:v>0.4031563788202262</c:v>
                </c:pt>
                <c:pt idx="3">
                  <c:v>0.3901411364037346</c:v>
                </c:pt>
                <c:pt idx="4">
                  <c:v>0.43181056663800776</c:v>
                </c:pt>
                <c:pt idx="5">
                  <c:v>0.43721477661517705</c:v>
                </c:pt>
                <c:pt idx="6">
                  <c:v>0.41461250579837894</c:v>
                </c:pt>
                <c:pt idx="7">
                  <c:v>0.44407042747847464</c:v>
                </c:pt>
                <c:pt idx="8">
                  <c:v>0.46354076918824083</c:v>
                </c:pt>
                <c:pt idx="9">
                  <c:v>0.4571043576823739</c:v>
                </c:pt>
                <c:pt idx="10">
                  <c:v>0.46668456108833972</c:v>
                </c:pt>
                <c:pt idx="11">
                  <c:v>0.49288711598739554</c:v>
                </c:pt>
                <c:pt idx="12">
                  <c:v>0.46709587896007237</c:v>
                </c:pt>
                <c:pt idx="13">
                  <c:v>0.43865454984434671</c:v>
                </c:pt>
                <c:pt idx="14">
                  <c:v>0.44543200012431983</c:v>
                </c:pt>
                <c:pt idx="15">
                  <c:v>0.46370211777261511</c:v>
                </c:pt>
                <c:pt idx="16">
                  <c:v>0.4560181443056176</c:v>
                </c:pt>
                <c:pt idx="17">
                  <c:v>0.45783541972143638</c:v>
                </c:pt>
                <c:pt idx="18">
                  <c:v>0.44493982712429758</c:v>
                </c:pt>
                <c:pt idx="19">
                  <c:v>0.46593775094476259</c:v>
                </c:pt>
                <c:pt idx="20">
                  <c:v>0.44231411760580175</c:v>
                </c:pt>
                <c:pt idx="21">
                  <c:v>0.44074837570771869</c:v>
                </c:pt>
                <c:pt idx="22">
                  <c:v>0.4551788564175559</c:v>
                </c:pt>
                <c:pt idx="23">
                  <c:v>0.4529313242902111</c:v>
                </c:pt>
                <c:pt idx="24">
                  <c:v>0.41930339557276819</c:v>
                </c:pt>
                <c:pt idx="25">
                  <c:v>0.3612786266702373</c:v>
                </c:pt>
                <c:pt idx="26">
                  <c:v>0.33689902114938236</c:v>
                </c:pt>
                <c:pt idx="27">
                  <c:v>0.32512530985454763</c:v>
                </c:pt>
                <c:pt idx="28">
                  <c:v>0.34423310442267147</c:v>
                </c:pt>
                <c:pt idx="29">
                  <c:v>0.36699551227328814</c:v>
                </c:pt>
                <c:pt idx="30">
                  <c:v>0.34347880643880307</c:v>
                </c:pt>
                <c:pt idx="31">
                  <c:v>0.35013508333029786</c:v>
                </c:pt>
                <c:pt idx="32">
                  <c:v>0.34750996242854654</c:v>
                </c:pt>
                <c:pt idx="33">
                  <c:v>0.35563366960951437</c:v>
                </c:pt>
                <c:pt idx="34">
                  <c:v>0.34217551487253889</c:v>
                </c:pt>
                <c:pt idx="35">
                  <c:v>0.33211509029250325</c:v>
                </c:pt>
                <c:pt idx="36">
                  <c:v>0.32306951062083611</c:v>
                </c:pt>
                <c:pt idx="37">
                  <c:v>0.33636110590333107</c:v>
                </c:pt>
                <c:pt idx="38">
                  <c:v>0.33937798425770482</c:v>
                </c:pt>
                <c:pt idx="39">
                  <c:v>0.33462139769151833</c:v>
                </c:pt>
                <c:pt idx="40">
                  <c:v>0.32988589698885884</c:v>
                </c:pt>
                <c:pt idx="41">
                  <c:v>0.33561535507763735</c:v>
                </c:pt>
                <c:pt idx="42">
                  <c:v>0.34003626034210938</c:v>
                </c:pt>
                <c:pt idx="43">
                  <c:v>0.33475096015672118</c:v>
                </c:pt>
                <c:pt idx="44">
                  <c:v>0.34254772805519734</c:v>
                </c:pt>
                <c:pt idx="45">
                  <c:v>0.3370090507522045</c:v>
                </c:pt>
                <c:pt idx="46">
                  <c:v>0.3378481287671965</c:v>
                </c:pt>
                <c:pt idx="47">
                  <c:v>0.34423159200285275</c:v>
                </c:pt>
                <c:pt idx="48">
                  <c:v>0.34781024128956567</c:v>
                </c:pt>
                <c:pt idx="49">
                  <c:v>0.33672018701939666</c:v>
                </c:pt>
                <c:pt idx="50">
                  <c:v>0.34444564532108468</c:v>
                </c:pt>
                <c:pt idx="51">
                  <c:v>0.34847169728380806</c:v>
                </c:pt>
                <c:pt idx="52">
                  <c:v>0.33929318315651619</c:v>
                </c:pt>
                <c:pt idx="53">
                  <c:v>0.32627187921783379</c:v>
                </c:pt>
                <c:pt idx="54">
                  <c:v>0.33336957207631884</c:v>
                </c:pt>
                <c:pt idx="55">
                  <c:v>0.33585936951500112</c:v>
                </c:pt>
                <c:pt idx="56">
                  <c:v>0.33332703112875101</c:v>
                </c:pt>
                <c:pt idx="57">
                  <c:v>0.33308721284801523</c:v>
                </c:pt>
                <c:pt idx="58">
                  <c:v>0.33432915443624905</c:v>
                </c:pt>
                <c:pt idx="59">
                  <c:v>0.33413613324879499</c:v>
                </c:pt>
                <c:pt idx="60">
                  <c:v>0.33583354446726782</c:v>
                </c:pt>
                <c:pt idx="61">
                  <c:v>0.33486074567630086</c:v>
                </c:pt>
                <c:pt idx="62">
                  <c:v>0.34212281147923007</c:v>
                </c:pt>
                <c:pt idx="63">
                  <c:v>0.34633109852762872</c:v>
                </c:pt>
                <c:pt idx="64">
                  <c:v>0.34543460724054287</c:v>
                </c:pt>
                <c:pt idx="65">
                  <c:v>0.35332165870772253</c:v>
                </c:pt>
                <c:pt idx="66">
                  <c:v>0.36381882126221532</c:v>
                </c:pt>
                <c:pt idx="67">
                  <c:v>0.36735537173275118</c:v>
                </c:pt>
                <c:pt idx="68">
                  <c:v>0.37560861009448188</c:v>
                </c:pt>
                <c:pt idx="69">
                  <c:v>0.40628910352746889</c:v>
                </c:pt>
                <c:pt idx="70">
                  <c:v>0.38245778280666737</c:v>
                </c:pt>
                <c:pt idx="71">
                  <c:v>0.40628739351633936</c:v>
                </c:pt>
                <c:pt idx="72">
                  <c:v>0.40084419699446749</c:v>
                </c:pt>
                <c:pt idx="73">
                  <c:v>0.39975652816242446</c:v>
                </c:pt>
                <c:pt idx="74">
                  <c:v>0.39545500390896421</c:v>
                </c:pt>
                <c:pt idx="75">
                  <c:v>0.40822634961702242</c:v>
                </c:pt>
                <c:pt idx="76">
                  <c:v>0.40684889309387606</c:v>
                </c:pt>
                <c:pt idx="77">
                  <c:v>0.40781969686955161</c:v>
                </c:pt>
                <c:pt idx="78">
                  <c:v>0.42113999999999996</c:v>
                </c:pt>
                <c:pt idx="79">
                  <c:v>0.43484</c:v>
                </c:pt>
                <c:pt idx="80">
                  <c:v>0.44644</c:v>
                </c:pt>
                <c:pt idx="81">
                  <c:v>0.45390999999999998</c:v>
                </c:pt>
                <c:pt idx="82">
                  <c:v>0.46469000000000005</c:v>
                </c:pt>
                <c:pt idx="83">
                  <c:v>0.47606999999999999</c:v>
                </c:pt>
                <c:pt idx="84">
                  <c:v>0.44823000000000002</c:v>
                </c:pt>
                <c:pt idx="85">
                  <c:v>0.43820000000000003</c:v>
                </c:pt>
                <c:pt idx="86">
                  <c:v>0.44527</c:v>
                </c:pt>
                <c:pt idx="87">
                  <c:v>0.46399000000000001</c:v>
                </c:pt>
                <c:pt idx="88">
                  <c:v>0.48334000000000005</c:v>
                </c:pt>
                <c:pt idx="89">
                  <c:v>0.49320000000000003</c:v>
                </c:pt>
                <c:pt idx="90">
                  <c:v>0.49740000000000001</c:v>
                </c:pt>
                <c:pt idx="91">
                  <c:v>0.48228000000000004</c:v>
                </c:pt>
              </c:numCache>
            </c:numRef>
          </c:val>
        </c:ser>
        <c:marker val="1"/>
        <c:axId val="83227008"/>
        <c:axId val="83243008"/>
      </c:lineChart>
      <c:catAx>
        <c:axId val="83227008"/>
        <c:scaling>
          <c:orientation val="minMax"/>
        </c:scaling>
        <c:axPos val="b"/>
        <c:majorGridlines>
          <c:spPr>
            <a:ln w="12700">
              <a:solidFill>
                <a:srgbClr val="000000"/>
              </a:solidFill>
              <a:prstDash val="sysDash"/>
            </a:ln>
          </c:spPr>
        </c:majorGridlines>
        <c:numFmt formatCode="General" sourceLinked="0"/>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ko-KR"/>
          </a:p>
        </c:txPr>
        <c:crossAx val="83243008"/>
        <c:crossesAt val="0"/>
        <c:auto val="1"/>
        <c:lblAlgn val="ctr"/>
        <c:lblOffset val="100"/>
        <c:tickLblSkip val="5"/>
        <c:tickMarkSkip val="5"/>
      </c:catAx>
      <c:valAx>
        <c:axId val="83243008"/>
        <c:scaling>
          <c:orientation val="minMax"/>
          <c:max val="0.5"/>
          <c:min val="0.25"/>
        </c:scaling>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altLang="en-US"/>
                  <a:t>Top 10% Income Share</a:t>
                </a:r>
              </a:p>
            </c:rich>
          </c:tx>
          <c:layout>
            <c:manualLayout>
              <c:xMode val="edge"/>
              <c:yMode val="edge"/>
              <c:x val="7.4820143884892082E-2"/>
              <c:y val="0.30835117773019272"/>
            </c:manualLayout>
          </c:layout>
          <c:spPr>
            <a:noFill/>
            <a:ln w="25400">
              <a:noFill/>
            </a:ln>
          </c:spPr>
        </c:title>
        <c:numFmt formatCode="0%" sourceLinked="0"/>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ko-KR"/>
          </a:p>
        </c:txPr>
        <c:crossAx val="83227008"/>
        <c:crosses val="autoZero"/>
        <c:crossBetween val="midCat"/>
        <c:majorUnit val="0.05"/>
        <c:minorUnit val="0.05"/>
      </c:valAx>
      <c:spPr>
        <a:solidFill>
          <a:srgbClr val="FFFFFF"/>
        </a:solidFill>
        <a:ln w="3175">
          <a:solidFill>
            <a:srgbClr val="000000"/>
          </a:solidFill>
          <a:prstDash val="solid"/>
        </a:ln>
      </c:spPr>
    </c:plotArea>
    <c:legend>
      <c:legendPos val="r"/>
      <c:layout>
        <c:manualLayout>
          <c:xMode val="edge"/>
          <c:yMode val="edge"/>
          <c:x val="0.19910022184128817"/>
          <c:y val="0.6629213483146067"/>
          <c:w val="0.30708678283995294"/>
          <c:h val="0.12359550561797752"/>
        </c:manualLayout>
      </c:layout>
      <c:spPr>
        <a:solidFill>
          <a:srgbClr val="FFFFFF"/>
        </a:solidFill>
        <a:ln w="3175">
          <a:solidFill>
            <a:srgbClr val="000000"/>
          </a:solidFill>
          <a:prstDash val="solid"/>
        </a:ln>
      </c:spPr>
      <c:txPr>
        <a:bodyPr/>
        <a:lstStyle/>
        <a:p>
          <a:pPr>
            <a:defRPr sz="1350" b="0" i="0" u="none" strike="noStrike" baseline="0">
              <a:solidFill>
                <a:srgbClr val="000000"/>
              </a:solidFill>
              <a:latin typeface="Arial"/>
              <a:ea typeface="Arial"/>
              <a:cs typeface="Arial"/>
            </a:defRPr>
          </a:pPr>
          <a:endParaRPr lang="ko-KR"/>
        </a:p>
      </c:txPr>
    </c:legend>
    <c:plotVisOnly val="1"/>
    <c:dispBlanksAs val="span"/>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2.xml><?xml version="1.0" encoding="utf-8"?>
<c:chartSpace xmlns:c="http://schemas.openxmlformats.org/drawingml/2006/chart" xmlns:a="http://schemas.openxmlformats.org/drawingml/2006/main" xmlns:r="http://schemas.openxmlformats.org/officeDocument/2006/relationships">
  <c:lang val="ko-KR"/>
  <c:chart>
    <c:autoTitleDeleted val="1"/>
    <c:plotArea>
      <c:layout>
        <c:manualLayout>
          <c:layoutTarget val="inner"/>
          <c:xMode val="edge"/>
          <c:yMode val="edge"/>
          <c:x val="0.12883437994916108"/>
          <c:y val="0.11158792437093219"/>
          <c:w val="0.76380382398431212"/>
          <c:h val="0.70386229218588003"/>
        </c:manualLayout>
      </c:layout>
      <c:lineChart>
        <c:grouping val="standard"/>
        <c:ser>
          <c:idx val="0"/>
          <c:order val="0"/>
          <c:tx>
            <c:strRef>
              <c:f>'data-Fig1'!$C$3</c:f>
              <c:strCache>
                <c:ptCount val="1"/>
                <c:pt idx="0">
                  <c:v>Including capital gains</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'data-Fig1'!$A$4:$A$95</c:f>
              <c:numCache>
                <c:formatCode>General</c:formatCode>
                <c:ptCount val="92"/>
                <c:pt idx="0">
                  <c:v>1917</c:v>
                </c:pt>
                <c:pt idx="1">
                  <c:v>1918</c:v>
                </c:pt>
                <c:pt idx="2">
                  <c:v>1919</c:v>
                </c:pt>
                <c:pt idx="3">
                  <c:v>1920</c:v>
                </c:pt>
                <c:pt idx="4">
                  <c:v>1921</c:v>
                </c:pt>
                <c:pt idx="5">
                  <c:v>1922</c:v>
                </c:pt>
                <c:pt idx="6">
                  <c:v>1923</c:v>
                </c:pt>
                <c:pt idx="7">
                  <c:v>1924</c:v>
                </c:pt>
                <c:pt idx="8">
                  <c:v>1925</c:v>
                </c:pt>
                <c:pt idx="9">
                  <c:v>1926</c:v>
                </c:pt>
                <c:pt idx="10">
                  <c:v>1927</c:v>
                </c:pt>
                <c:pt idx="11">
                  <c:v>1928</c:v>
                </c:pt>
                <c:pt idx="12">
                  <c:v>1929</c:v>
                </c:pt>
                <c:pt idx="13">
                  <c:v>1930</c:v>
                </c:pt>
                <c:pt idx="14">
                  <c:v>1931</c:v>
                </c:pt>
                <c:pt idx="15">
                  <c:v>1932</c:v>
                </c:pt>
                <c:pt idx="16">
                  <c:v>1933</c:v>
                </c:pt>
                <c:pt idx="17">
                  <c:v>1934</c:v>
                </c:pt>
                <c:pt idx="18">
                  <c:v>1935</c:v>
                </c:pt>
                <c:pt idx="19">
                  <c:v>1936</c:v>
                </c:pt>
                <c:pt idx="20">
                  <c:v>1937</c:v>
                </c:pt>
                <c:pt idx="21">
                  <c:v>1938</c:v>
                </c:pt>
                <c:pt idx="22">
                  <c:v>1939</c:v>
                </c:pt>
                <c:pt idx="23">
                  <c:v>1940</c:v>
                </c:pt>
                <c:pt idx="24">
                  <c:v>1941</c:v>
                </c:pt>
                <c:pt idx="25">
                  <c:v>1942</c:v>
                </c:pt>
                <c:pt idx="26">
                  <c:v>1943</c:v>
                </c:pt>
                <c:pt idx="27">
                  <c:v>1944</c:v>
                </c:pt>
                <c:pt idx="28">
                  <c:v>1945</c:v>
                </c:pt>
                <c:pt idx="29">
                  <c:v>1946</c:v>
                </c:pt>
                <c:pt idx="30">
                  <c:v>1947</c:v>
                </c:pt>
                <c:pt idx="31">
                  <c:v>1948</c:v>
                </c:pt>
                <c:pt idx="32">
                  <c:v>1949</c:v>
                </c:pt>
                <c:pt idx="33">
                  <c:v>1950</c:v>
                </c:pt>
                <c:pt idx="34">
                  <c:v>1951</c:v>
                </c:pt>
                <c:pt idx="35">
                  <c:v>1952</c:v>
                </c:pt>
                <c:pt idx="36">
                  <c:v>1953</c:v>
                </c:pt>
                <c:pt idx="37">
                  <c:v>1954</c:v>
                </c:pt>
                <c:pt idx="38">
                  <c:v>1955</c:v>
                </c:pt>
                <c:pt idx="39">
                  <c:v>1956</c:v>
                </c:pt>
                <c:pt idx="40">
                  <c:v>1957</c:v>
                </c:pt>
                <c:pt idx="41">
                  <c:v>1958</c:v>
                </c:pt>
                <c:pt idx="42">
                  <c:v>1959</c:v>
                </c:pt>
                <c:pt idx="43">
                  <c:v>1960</c:v>
                </c:pt>
                <c:pt idx="44">
                  <c:v>1961</c:v>
                </c:pt>
                <c:pt idx="45">
                  <c:v>1962</c:v>
                </c:pt>
                <c:pt idx="46">
                  <c:v>1963</c:v>
                </c:pt>
                <c:pt idx="47">
                  <c:v>1964</c:v>
                </c:pt>
                <c:pt idx="48">
                  <c:v>1965</c:v>
                </c:pt>
                <c:pt idx="49">
                  <c:v>1966</c:v>
                </c:pt>
                <c:pt idx="50">
                  <c:v>1967</c:v>
                </c:pt>
                <c:pt idx="51">
                  <c:v>1968</c:v>
                </c:pt>
                <c:pt idx="52">
                  <c:v>1969</c:v>
                </c:pt>
                <c:pt idx="53">
                  <c:v>1970</c:v>
                </c:pt>
                <c:pt idx="54">
                  <c:v>1971</c:v>
                </c:pt>
                <c:pt idx="55">
                  <c:v>1972</c:v>
                </c:pt>
                <c:pt idx="56">
                  <c:v>1973</c:v>
                </c:pt>
                <c:pt idx="57">
                  <c:v>1974</c:v>
                </c:pt>
                <c:pt idx="58">
                  <c:v>1975</c:v>
                </c:pt>
                <c:pt idx="59">
                  <c:v>1976</c:v>
                </c:pt>
                <c:pt idx="60">
                  <c:v>1977</c:v>
                </c:pt>
                <c:pt idx="61">
                  <c:v>1978</c:v>
                </c:pt>
                <c:pt idx="62">
                  <c:v>1979</c:v>
                </c:pt>
                <c:pt idx="63">
                  <c:v>1980</c:v>
                </c:pt>
                <c:pt idx="64">
                  <c:v>1981</c:v>
                </c:pt>
                <c:pt idx="65">
                  <c:v>1982</c:v>
                </c:pt>
                <c:pt idx="66">
                  <c:v>1983</c:v>
                </c:pt>
                <c:pt idx="67">
                  <c:v>1984</c:v>
                </c:pt>
                <c:pt idx="68">
                  <c:v>1985</c:v>
                </c:pt>
                <c:pt idx="69">
                  <c:v>1986</c:v>
                </c:pt>
                <c:pt idx="70">
                  <c:v>1987</c:v>
                </c:pt>
                <c:pt idx="71">
                  <c:v>1988</c:v>
                </c:pt>
                <c:pt idx="72">
                  <c:v>1989</c:v>
                </c:pt>
                <c:pt idx="73">
                  <c:v>1990</c:v>
                </c:pt>
                <c:pt idx="74">
                  <c:v>1991</c:v>
                </c:pt>
                <c:pt idx="75">
                  <c:v>1992</c:v>
                </c:pt>
                <c:pt idx="76">
                  <c:v>1993</c:v>
                </c:pt>
                <c:pt idx="77">
                  <c:v>1994</c:v>
                </c:pt>
                <c:pt idx="78">
                  <c:v>1995</c:v>
                </c:pt>
                <c:pt idx="79">
                  <c:v>1996</c:v>
                </c:pt>
                <c:pt idx="80">
                  <c:v>1997</c:v>
                </c:pt>
                <c:pt idx="81">
                  <c:v>1998</c:v>
                </c:pt>
                <c:pt idx="82">
                  <c:v>1999</c:v>
                </c:pt>
                <c:pt idx="83">
                  <c:v>2000</c:v>
                </c:pt>
                <c:pt idx="84">
                  <c:v>2001</c:v>
                </c:pt>
                <c:pt idx="85">
                  <c:v>2002</c:v>
                </c:pt>
                <c:pt idx="86">
                  <c:v>2003</c:v>
                </c:pt>
                <c:pt idx="87">
                  <c:v>2004</c:v>
                </c:pt>
                <c:pt idx="88">
                  <c:v>2005</c:v>
                </c:pt>
                <c:pt idx="89">
                  <c:v>2006</c:v>
                </c:pt>
                <c:pt idx="90">
                  <c:v>2007</c:v>
                </c:pt>
                <c:pt idx="91">
                  <c:v>2008</c:v>
                </c:pt>
              </c:numCache>
            </c:numRef>
          </c:cat>
          <c:val>
            <c:numRef>
              <c:f>'data-Fig1'!$C$4:$C$95</c:f>
              <c:numCache>
                <c:formatCode>0.0000</c:formatCode>
                <c:ptCount val="92"/>
                <c:pt idx="0">
                  <c:v>0.40507657450090068</c:v>
                </c:pt>
                <c:pt idx="1">
                  <c:v>0.40107045446727191</c:v>
                </c:pt>
                <c:pt idx="2">
                  <c:v>0.4031563788202262</c:v>
                </c:pt>
                <c:pt idx="3">
                  <c:v>0.3901411364037346</c:v>
                </c:pt>
                <c:pt idx="4">
                  <c:v>0.43181056663800776</c:v>
                </c:pt>
                <c:pt idx="5">
                  <c:v>0.43721477661517705</c:v>
                </c:pt>
                <c:pt idx="6">
                  <c:v>0.41461250579837894</c:v>
                </c:pt>
                <c:pt idx="7">
                  <c:v>0.44407042747847464</c:v>
                </c:pt>
                <c:pt idx="8">
                  <c:v>0.46354076918824083</c:v>
                </c:pt>
                <c:pt idx="9">
                  <c:v>0.4571043576823739</c:v>
                </c:pt>
                <c:pt idx="10">
                  <c:v>0.46668456108833972</c:v>
                </c:pt>
                <c:pt idx="11">
                  <c:v>0.49288711598739554</c:v>
                </c:pt>
                <c:pt idx="12">
                  <c:v>0.46709587896007237</c:v>
                </c:pt>
                <c:pt idx="13">
                  <c:v>0.43865454984434671</c:v>
                </c:pt>
                <c:pt idx="14">
                  <c:v>0.44543200012431983</c:v>
                </c:pt>
                <c:pt idx="15">
                  <c:v>0.46370211777261511</c:v>
                </c:pt>
                <c:pt idx="16">
                  <c:v>0.4560181443056176</c:v>
                </c:pt>
                <c:pt idx="17">
                  <c:v>0.45783541972143638</c:v>
                </c:pt>
                <c:pt idx="18">
                  <c:v>0.44493982712429758</c:v>
                </c:pt>
                <c:pt idx="19">
                  <c:v>0.46593775094476259</c:v>
                </c:pt>
                <c:pt idx="20">
                  <c:v>0.44231411760580175</c:v>
                </c:pt>
                <c:pt idx="21">
                  <c:v>0.44074837570771869</c:v>
                </c:pt>
                <c:pt idx="22">
                  <c:v>0.4551788564175559</c:v>
                </c:pt>
                <c:pt idx="23">
                  <c:v>0.4529313242902111</c:v>
                </c:pt>
                <c:pt idx="24">
                  <c:v>0.41930339557276819</c:v>
                </c:pt>
                <c:pt idx="25">
                  <c:v>0.3612786266702373</c:v>
                </c:pt>
                <c:pt idx="26">
                  <c:v>0.33689902114938236</c:v>
                </c:pt>
                <c:pt idx="27">
                  <c:v>0.32512530985454763</c:v>
                </c:pt>
                <c:pt idx="28">
                  <c:v>0.34423310442267147</c:v>
                </c:pt>
                <c:pt idx="29">
                  <c:v>0.36699551227328814</c:v>
                </c:pt>
                <c:pt idx="30">
                  <c:v>0.34347880643880307</c:v>
                </c:pt>
                <c:pt idx="31">
                  <c:v>0.35013508333029786</c:v>
                </c:pt>
                <c:pt idx="32">
                  <c:v>0.34750996242854654</c:v>
                </c:pt>
                <c:pt idx="33">
                  <c:v>0.35563366960951437</c:v>
                </c:pt>
                <c:pt idx="34">
                  <c:v>0.34217551487253889</c:v>
                </c:pt>
                <c:pt idx="35">
                  <c:v>0.33211509029250325</c:v>
                </c:pt>
                <c:pt idx="36">
                  <c:v>0.32306951062083611</c:v>
                </c:pt>
                <c:pt idx="37">
                  <c:v>0.33636110590333107</c:v>
                </c:pt>
                <c:pt idx="38">
                  <c:v>0.33937798425770482</c:v>
                </c:pt>
                <c:pt idx="39">
                  <c:v>0.33462139769151833</c:v>
                </c:pt>
                <c:pt idx="40">
                  <c:v>0.32988589698885884</c:v>
                </c:pt>
                <c:pt idx="41">
                  <c:v>0.33561535507763735</c:v>
                </c:pt>
                <c:pt idx="42">
                  <c:v>0.34003626034210938</c:v>
                </c:pt>
                <c:pt idx="43">
                  <c:v>0.33475096015672118</c:v>
                </c:pt>
                <c:pt idx="44">
                  <c:v>0.34254772805519734</c:v>
                </c:pt>
                <c:pt idx="45">
                  <c:v>0.3370090507522045</c:v>
                </c:pt>
                <c:pt idx="46">
                  <c:v>0.3378481287671965</c:v>
                </c:pt>
                <c:pt idx="47">
                  <c:v>0.34423159200285275</c:v>
                </c:pt>
                <c:pt idx="48">
                  <c:v>0.34781024128956567</c:v>
                </c:pt>
                <c:pt idx="49">
                  <c:v>0.33672018701939666</c:v>
                </c:pt>
                <c:pt idx="50">
                  <c:v>0.34444564532108468</c:v>
                </c:pt>
                <c:pt idx="51">
                  <c:v>0.34847169728380806</c:v>
                </c:pt>
                <c:pt idx="52">
                  <c:v>0.33929318315651619</c:v>
                </c:pt>
                <c:pt idx="53">
                  <c:v>0.32627187921783379</c:v>
                </c:pt>
                <c:pt idx="54">
                  <c:v>0.33336957207631884</c:v>
                </c:pt>
                <c:pt idx="55">
                  <c:v>0.33585936951500112</c:v>
                </c:pt>
                <c:pt idx="56">
                  <c:v>0.33332703112875101</c:v>
                </c:pt>
                <c:pt idx="57">
                  <c:v>0.33308721284801523</c:v>
                </c:pt>
                <c:pt idx="58">
                  <c:v>0.33432915443624905</c:v>
                </c:pt>
                <c:pt idx="59">
                  <c:v>0.33413613324879499</c:v>
                </c:pt>
                <c:pt idx="60">
                  <c:v>0.33583354446726782</c:v>
                </c:pt>
                <c:pt idx="61">
                  <c:v>0.33486074567630086</c:v>
                </c:pt>
                <c:pt idx="62">
                  <c:v>0.34212281147923007</c:v>
                </c:pt>
                <c:pt idx="63">
                  <c:v>0.34633109852762872</c:v>
                </c:pt>
                <c:pt idx="64">
                  <c:v>0.34543460724054287</c:v>
                </c:pt>
                <c:pt idx="65">
                  <c:v>0.35332165870772253</c:v>
                </c:pt>
                <c:pt idx="66">
                  <c:v>0.36381882126221532</c:v>
                </c:pt>
                <c:pt idx="67">
                  <c:v>0.36735537173275118</c:v>
                </c:pt>
                <c:pt idx="68">
                  <c:v>0.37560861009448188</c:v>
                </c:pt>
                <c:pt idx="69">
                  <c:v>0.40628910352746889</c:v>
                </c:pt>
                <c:pt idx="70">
                  <c:v>0.38245778280666737</c:v>
                </c:pt>
                <c:pt idx="71">
                  <c:v>0.40628739351633936</c:v>
                </c:pt>
                <c:pt idx="72">
                  <c:v>0.40084419699446749</c:v>
                </c:pt>
                <c:pt idx="73">
                  <c:v>0.39975652816242446</c:v>
                </c:pt>
                <c:pt idx="74">
                  <c:v>0.39545500390896421</c:v>
                </c:pt>
                <c:pt idx="75">
                  <c:v>0.40822634961702242</c:v>
                </c:pt>
                <c:pt idx="76">
                  <c:v>0.40684889309387606</c:v>
                </c:pt>
                <c:pt idx="77">
                  <c:v>0.40781969686955161</c:v>
                </c:pt>
                <c:pt idx="78">
                  <c:v>0.42113999999999996</c:v>
                </c:pt>
                <c:pt idx="79">
                  <c:v>0.43484</c:v>
                </c:pt>
                <c:pt idx="80">
                  <c:v>0.44644</c:v>
                </c:pt>
                <c:pt idx="81">
                  <c:v>0.45390999999999998</c:v>
                </c:pt>
                <c:pt idx="82">
                  <c:v>0.46469000000000005</c:v>
                </c:pt>
                <c:pt idx="83">
                  <c:v>0.47606999999999999</c:v>
                </c:pt>
                <c:pt idx="84">
                  <c:v>0.44823000000000002</c:v>
                </c:pt>
                <c:pt idx="85">
                  <c:v>0.43820000000000003</c:v>
                </c:pt>
                <c:pt idx="86">
                  <c:v>0.44527</c:v>
                </c:pt>
                <c:pt idx="87">
                  <c:v>0.46399000000000001</c:v>
                </c:pt>
                <c:pt idx="88">
                  <c:v>0.48334000000000005</c:v>
                </c:pt>
                <c:pt idx="89">
                  <c:v>0.49320000000000003</c:v>
                </c:pt>
                <c:pt idx="90">
                  <c:v>0.49740000000000001</c:v>
                </c:pt>
                <c:pt idx="91">
                  <c:v>0.48228000000000004</c:v>
                </c:pt>
              </c:numCache>
            </c:numRef>
          </c:val>
        </c:ser>
        <c:marker val="1"/>
        <c:axId val="85806464"/>
        <c:axId val="85825024"/>
      </c:lineChart>
      <c:catAx>
        <c:axId val="85806464"/>
        <c:scaling>
          <c:orientation val="minMax"/>
        </c:scaling>
        <c:axPos val="b"/>
        <c:majorGridlines>
          <c:spPr>
            <a:ln w="12700">
              <a:solidFill>
                <a:srgbClr val="000000"/>
              </a:solidFill>
              <a:prstDash val="sysDash"/>
            </a:ln>
          </c:spPr>
        </c:majorGridlines>
        <c:numFmt formatCode="General" sourceLinked="0"/>
        <c:tickLblPos val="nextTo"/>
        <c:spPr>
          <a:ln w="3175">
            <a:solidFill>
              <a:srgbClr val="000000"/>
            </a:solidFill>
            <a:prstDash val="solid"/>
          </a:ln>
        </c:spPr>
        <c:txPr>
          <a:bodyPr rot="-5400000" vert="horz"/>
          <a:lstStyle/>
          <a:p>
            <a:pPr>
              <a:defRPr sz="1325" b="1" i="0" u="none" strike="noStrike" baseline="0">
                <a:solidFill>
                  <a:srgbClr val="000000"/>
                </a:solidFill>
                <a:latin typeface="Arial"/>
                <a:ea typeface="Arial"/>
                <a:cs typeface="Arial"/>
              </a:defRPr>
            </a:pPr>
            <a:endParaRPr lang="ko-KR"/>
          </a:p>
        </c:txPr>
        <c:crossAx val="85825024"/>
        <c:crossesAt val="0"/>
        <c:auto val="1"/>
        <c:lblAlgn val="ctr"/>
        <c:lblOffset val="100"/>
        <c:tickLblSkip val="5"/>
        <c:tickMarkSkip val="5"/>
      </c:catAx>
      <c:valAx>
        <c:axId val="85825024"/>
        <c:scaling>
          <c:orientation val="minMax"/>
          <c:max val="0.5"/>
          <c:min val="0.25"/>
        </c:scaling>
        <c:axPos val="l"/>
        <c:majorGridlines>
          <c:spPr>
            <a:ln w="3175">
              <a:solidFill>
                <a:srgbClr val="000000"/>
              </a:solidFill>
              <a:prstDash val="solid"/>
            </a:ln>
          </c:spPr>
        </c:majorGridlines>
        <c:title>
          <c:tx>
            <c:rich>
              <a:bodyPr/>
              <a:lstStyle/>
              <a:p>
                <a:pPr>
                  <a:defRPr sz="1325" b="1" i="0" u="none" strike="noStrike" baseline="0">
                    <a:solidFill>
                      <a:srgbClr val="000000"/>
                    </a:solidFill>
                    <a:latin typeface="Arial"/>
                    <a:ea typeface="Arial"/>
                    <a:cs typeface="Arial"/>
                  </a:defRPr>
                </a:pPr>
                <a:r>
                  <a:rPr altLang="en-US"/>
                  <a:t>Share of total income going to Top 10%</a:t>
                </a:r>
              </a:p>
            </c:rich>
          </c:tx>
          <c:layout>
            <c:manualLayout>
              <c:xMode val="edge"/>
              <c:yMode val="edge"/>
              <c:x val="3.5276073619631899E-2"/>
              <c:y val="0.19527880098678654"/>
            </c:manualLayout>
          </c:layout>
          <c:spPr>
            <a:noFill/>
            <a:ln w="25400">
              <a:noFill/>
            </a:ln>
          </c:spPr>
        </c:title>
        <c:numFmt formatCode="0%" sourceLinked="0"/>
        <c:tickLblPos val="nextTo"/>
        <c:spPr>
          <a:ln w="3175">
            <a:solidFill>
              <a:srgbClr val="000000"/>
            </a:solidFill>
            <a:prstDash val="solid"/>
          </a:ln>
        </c:spPr>
        <c:txPr>
          <a:bodyPr rot="0" vert="horz"/>
          <a:lstStyle/>
          <a:p>
            <a:pPr>
              <a:defRPr sz="1325" b="1" i="0" u="none" strike="noStrike" baseline="0">
                <a:solidFill>
                  <a:srgbClr val="000000"/>
                </a:solidFill>
                <a:latin typeface="Arial"/>
                <a:ea typeface="Arial"/>
                <a:cs typeface="Arial"/>
              </a:defRPr>
            </a:pPr>
            <a:endParaRPr lang="ko-KR"/>
          </a:p>
        </c:txPr>
        <c:crossAx val="85806464"/>
        <c:crosses val="autoZero"/>
        <c:crossBetween val="midCat"/>
        <c:majorUnit val="0.05"/>
        <c:minorUnit val="0.05"/>
      </c:valAx>
      <c:spPr>
        <a:solidFill>
          <a:srgbClr val="FFFFFF"/>
        </a:solidFill>
        <a:ln w="3175">
          <a:solidFill>
            <a:srgbClr val="000000"/>
          </a:solidFill>
          <a:prstDash val="solid"/>
        </a:ln>
      </c:spPr>
    </c:plotArea>
    <c:plotVisOnly val="1"/>
    <c:dispBlanksAs val="span"/>
  </c:chart>
  <c:spPr>
    <a:noFill/>
    <a:ln w="9525">
      <a:noFill/>
    </a:ln>
  </c:spPr>
  <c:txPr>
    <a:bodyPr/>
    <a:lstStyle/>
    <a:p>
      <a:pPr>
        <a:defRPr sz="90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3.xml><?xml version="1.0" encoding="utf-8"?>
<c:chartSpace xmlns:c="http://schemas.openxmlformats.org/drawingml/2006/chart" xmlns:a="http://schemas.openxmlformats.org/drawingml/2006/main" xmlns:r="http://schemas.openxmlformats.org/officeDocument/2006/relationships">
  <c:lang val="ko-KR"/>
  <c:chart>
    <c:plotArea>
      <c:layout>
        <c:manualLayout>
          <c:layoutTarget val="inner"/>
          <c:xMode val="edge"/>
          <c:yMode val="edge"/>
          <c:x val="0.17410062768697254"/>
          <c:y val="0.14346895074946467"/>
          <c:w val="0.71510753686301942"/>
          <c:h val="0.67665952890792291"/>
        </c:manualLayout>
      </c:layout>
      <c:lineChart>
        <c:grouping val="standard"/>
        <c:ser>
          <c:idx val="2"/>
          <c:order val="0"/>
          <c:tx>
            <c:strRef>
              <c:f>'data-Fig2'!$G$3</c:f>
              <c:strCache>
                <c:ptCount val="1"/>
                <c:pt idx="0">
                  <c:v>Top 1% (incomes above $368,000 in 2008)</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'data-Fig2'!$A$4:$A$99</c:f>
              <c:numCache>
                <c:formatCode>General</c:formatCode>
                <c:ptCount val="9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numCache>
            </c:numRef>
          </c:cat>
          <c:val>
            <c:numRef>
              <c:f>'data-Fig2'!$G$4:$G$99</c:f>
              <c:numCache>
                <c:formatCode>0.000</c:formatCode>
                <c:ptCount val="96"/>
                <c:pt idx="0">
                  <c:v>0.17960041861867684</c:v>
                </c:pt>
                <c:pt idx="1">
                  <c:v>0.1815794105921632</c:v>
                </c:pt>
                <c:pt idx="2">
                  <c:v>0.1757772211527503</c:v>
                </c:pt>
                <c:pt idx="3">
                  <c:v>0.19310755788605957</c:v>
                </c:pt>
                <c:pt idx="4">
                  <c:v>0.17737148100278474</c:v>
                </c:pt>
                <c:pt idx="5">
                  <c:v>0.15961472661607251</c:v>
                </c:pt>
                <c:pt idx="6">
                  <c:v>0.16410778328022629</c:v>
                </c:pt>
                <c:pt idx="7">
                  <c:v>0.14829819366320032</c:v>
                </c:pt>
                <c:pt idx="8">
                  <c:v>0.15637915884632855</c:v>
                </c:pt>
                <c:pt idx="9">
                  <c:v>0.17057628417064824</c:v>
                </c:pt>
                <c:pt idx="10">
                  <c:v>0.15642493090768797</c:v>
                </c:pt>
                <c:pt idx="11">
                  <c:v>0.17423080267847396</c:v>
                </c:pt>
                <c:pt idx="12">
                  <c:v>0.20244504854676584</c:v>
                </c:pt>
                <c:pt idx="13">
                  <c:v>0.19909051389797591</c:v>
                </c:pt>
                <c:pt idx="14">
                  <c:v>0.21025033880744509</c:v>
                </c:pt>
                <c:pt idx="15">
                  <c:v>0.23940249505397071</c:v>
                </c:pt>
                <c:pt idx="16">
                  <c:v>0.22352883584556574</c:v>
                </c:pt>
                <c:pt idx="17">
                  <c:v>0.17223273140378864</c:v>
                </c:pt>
                <c:pt idx="18">
                  <c:v>0.15498458756689251</c:v>
                </c:pt>
                <c:pt idx="19">
                  <c:v>0.15555930046295793</c:v>
                </c:pt>
                <c:pt idx="20">
                  <c:v>0.16460087350020167</c:v>
                </c:pt>
                <c:pt idx="21">
                  <c:v>0.16396989069448942</c:v>
                </c:pt>
                <c:pt idx="22">
                  <c:v>0.16676285163429341</c:v>
                </c:pt>
                <c:pt idx="23">
                  <c:v>0.1928824418021155</c:v>
                </c:pt>
                <c:pt idx="24">
                  <c:v>0.17149341603070714</c:v>
                </c:pt>
                <c:pt idx="25">
                  <c:v>0.15754923180145183</c:v>
                </c:pt>
                <c:pt idx="26">
                  <c:v>0.16175457419534936</c:v>
                </c:pt>
                <c:pt idx="27">
                  <c:v>0.16478073729414297</c:v>
                </c:pt>
                <c:pt idx="28">
                  <c:v>0.15785567024243194</c:v>
                </c:pt>
                <c:pt idx="29">
                  <c:v>0.13428668320893028</c:v>
                </c:pt>
                <c:pt idx="30">
                  <c:v>0.12309474270890665</c:v>
                </c:pt>
                <c:pt idx="31">
                  <c:v>0.11280934337188071</c:v>
                </c:pt>
                <c:pt idx="32">
                  <c:v>0.12515791093689743</c:v>
                </c:pt>
                <c:pt idx="33">
                  <c:v>0.1327705253334413</c:v>
                </c:pt>
                <c:pt idx="34">
                  <c:v>0.11955055203166751</c:v>
                </c:pt>
                <c:pt idx="35">
                  <c:v>0.12242600017043001</c:v>
                </c:pt>
                <c:pt idx="36">
                  <c:v>0.11726960080682737</c:v>
                </c:pt>
                <c:pt idx="37">
                  <c:v>0.12819535039978586</c:v>
                </c:pt>
                <c:pt idx="38">
                  <c:v>0.11787105144922104</c:v>
                </c:pt>
                <c:pt idx="39">
                  <c:v>0.1079087598547829</c:v>
                </c:pt>
                <c:pt idx="40">
                  <c:v>9.9018850353359431E-2</c:v>
                </c:pt>
                <c:pt idx="41">
                  <c:v>0.10773561804160744</c:v>
                </c:pt>
                <c:pt idx="42">
                  <c:v>0.11057545520131828</c:v>
                </c:pt>
                <c:pt idx="43">
                  <c:v>0.10672081713296967</c:v>
                </c:pt>
                <c:pt idx="44">
                  <c:v>0.10160969512973962</c:v>
                </c:pt>
                <c:pt idx="45">
                  <c:v>0.10205745453581454</c:v>
                </c:pt>
                <c:pt idx="46">
                  <c:v>0.1064744460659322</c:v>
                </c:pt>
                <c:pt idx="47">
                  <c:v>0.10034579956956322</c:v>
                </c:pt>
                <c:pt idx="48">
                  <c:v>0.10640656153200087</c:v>
                </c:pt>
                <c:pt idx="49">
                  <c:v>9.9499062481040373E-2</c:v>
                </c:pt>
                <c:pt idx="50">
                  <c:v>9.91651029594353E-2</c:v>
                </c:pt>
                <c:pt idx="51">
                  <c:v>0.10479103530661327</c:v>
                </c:pt>
                <c:pt idx="52">
                  <c:v>0.10891912753229198</c:v>
                </c:pt>
                <c:pt idx="53">
                  <c:v>0.10175256812339699</c:v>
                </c:pt>
                <c:pt idx="54">
                  <c:v>0.10737541914934186</c:v>
                </c:pt>
                <c:pt idx="55">
                  <c:v>0.11212838574441929</c:v>
                </c:pt>
                <c:pt idx="56">
                  <c:v>0.10351497284479398</c:v>
                </c:pt>
                <c:pt idx="57">
                  <c:v>9.0252864935986624E-2</c:v>
                </c:pt>
                <c:pt idx="58">
                  <c:v>9.3990561168937559E-2</c:v>
                </c:pt>
                <c:pt idx="59">
                  <c:v>9.6377083451862661E-2</c:v>
                </c:pt>
                <c:pt idx="60">
                  <c:v>9.1624623453135767E-2</c:v>
                </c:pt>
                <c:pt idx="61">
                  <c:v>9.1224292172255347E-2</c:v>
                </c:pt>
                <c:pt idx="62">
                  <c:v>8.8726726034525638E-2</c:v>
                </c:pt>
                <c:pt idx="63">
                  <c:v>8.8608851388069065E-2</c:v>
                </c:pt>
                <c:pt idx="64">
                  <c:v>9.0251178846532942E-2</c:v>
                </c:pt>
                <c:pt idx="65">
                  <c:v>8.950521311798669E-2</c:v>
                </c:pt>
                <c:pt idx="66">
                  <c:v>9.957698470951884E-2</c:v>
                </c:pt>
                <c:pt idx="67">
                  <c:v>0.10021024087968501</c:v>
                </c:pt>
                <c:pt idx="68">
                  <c:v>0.1001702480787313</c:v>
                </c:pt>
                <c:pt idx="69">
                  <c:v>0.10795796977766425</c:v>
                </c:pt>
                <c:pt idx="70">
                  <c:v>0.11555228099865923</c:v>
                </c:pt>
                <c:pt idx="71">
                  <c:v>0.11989346962037795</c:v>
                </c:pt>
                <c:pt idx="72">
                  <c:v>0.12668962279555532</c:v>
                </c:pt>
                <c:pt idx="73">
                  <c:v>0.15917057878495416</c:v>
                </c:pt>
                <c:pt idx="74">
                  <c:v>0.12662152082703312</c:v>
                </c:pt>
                <c:pt idx="75">
                  <c:v>0.15493338921325048</c:v>
                </c:pt>
                <c:pt idx="76">
                  <c:v>0.14486443962630341</c:v>
                </c:pt>
                <c:pt idx="77">
                  <c:v>0.14329641264701637</c:v>
                </c:pt>
                <c:pt idx="78">
                  <c:v>0.1336069026115955</c:v>
                </c:pt>
                <c:pt idx="79">
                  <c:v>0.14670843575107489</c:v>
                </c:pt>
                <c:pt idx="80">
                  <c:v>0.14236902926573161</c:v>
                </c:pt>
                <c:pt idx="81">
                  <c:v>0.14231929403424462</c:v>
                </c:pt>
                <c:pt idx="82">
                  <c:v>0.15234</c:v>
                </c:pt>
                <c:pt idx="83">
                  <c:v>0.16687000000000002</c:v>
                </c:pt>
                <c:pt idx="84">
                  <c:v>0.18015</c:v>
                </c:pt>
                <c:pt idx="85">
                  <c:v>0.19088000000000002</c:v>
                </c:pt>
                <c:pt idx="86">
                  <c:v>0.20044000000000001</c:v>
                </c:pt>
                <c:pt idx="87">
                  <c:v>0.21521000000000001</c:v>
                </c:pt>
                <c:pt idx="88">
                  <c:v>0.1822</c:v>
                </c:pt>
                <c:pt idx="89">
                  <c:v>0.16864999999999999</c:v>
                </c:pt>
                <c:pt idx="90">
                  <c:v>0.17527999999999999</c:v>
                </c:pt>
                <c:pt idx="91">
                  <c:v>0.19753000000000001</c:v>
                </c:pt>
                <c:pt idx="92">
                  <c:v>0.21916000000000002</c:v>
                </c:pt>
                <c:pt idx="93">
                  <c:v>0.22823000000000002</c:v>
                </c:pt>
                <c:pt idx="94">
                  <c:v>0.23503000000000002</c:v>
                </c:pt>
                <c:pt idx="95">
                  <c:v>0.20946000000000001</c:v>
                </c:pt>
              </c:numCache>
            </c:numRef>
          </c:val>
        </c:ser>
        <c:ser>
          <c:idx val="1"/>
          <c:order val="1"/>
          <c:tx>
            <c:strRef>
              <c:f>'data-Fig2'!$F$3</c:f>
              <c:strCache>
                <c:ptCount val="1"/>
                <c:pt idx="0">
                  <c:v>Top 5-1% (incomes between $153,000 and $368,000)</c:v>
                </c:pt>
              </c:strCache>
            </c:strRef>
          </c:tx>
          <c:spPr>
            <a:ln w="12700">
              <a:solidFill>
                <a:srgbClr val="3366FF"/>
              </a:solidFill>
              <a:prstDash val="solid"/>
            </a:ln>
          </c:spPr>
          <c:marker>
            <c:symbol val="triangle"/>
            <c:size val="6"/>
            <c:spPr>
              <a:solidFill>
                <a:srgbClr val="FFFFFF"/>
              </a:solidFill>
              <a:ln>
                <a:solidFill>
                  <a:srgbClr val="3366FF"/>
                </a:solidFill>
                <a:prstDash val="solid"/>
              </a:ln>
            </c:spPr>
          </c:marker>
          <c:cat>
            <c:numRef>
              <c:f>'data-Fig2'!$A$4:$A$99</c:f>
              <c:numCache>
                <c:formatCode>General</c:formatCode>
                <c:ptCount val="9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numCache>
            </c:numRef>
          </c:cat>
          <c:val>
            <c:numRef>
              <c:f>'data-Fig2'!$F$4:$F$99</c:f>
              <c:numCache>
                <c:formatCode>General</c:formatCode>
                <c:ptCount val="96"/>
                <c:pt idx="4" formatCode="0.000">
                  <c:v>0.12904391187869899</c:v>
                </c:pt>
                <c:pt idx="5" formatCode="0.000">
                  <c:v>0.13531920042262185</c:v>
                </c:pt>
                <c:pt idx="6" formatCode="0.000">
                  <c:v>0.13756920838504957</c:v>
                </c:pt>
                <c:pt idx="7" formatCode="0.000">
                  <c:v>0.13494200270404597</c:v>
                </c:pt>
                <c:pt idx="8" formatCode="0.000">
                  <c:v>0.15166208341552023</c:v>
                </c:pt>
                <c:pt idx="9" formatCode="0.000">
                  <c:v>0.14887356369453883</c:v>
                </c:pt>
                <c:pt idx="10" formatCode="0.000">
                  <c:v>0.1413436190179973</c:v>
                </c:pt>
                <c:pt idx="11" formatCode="0.000">
                  <c:v>0.14688995507577701</c:v>
                </c:pt>
                <c:pt idx="12" formatCode="0.000">
                  <c:v>0.14765018321509182</c:v>
                </c:pt>
                <c:pt idx="13" formatCode="0.000">
                  <c:v>0.1470473459999129</c:v>
                </c:pt>
                <c:pt idx="14" formatCode="0.000">
                  <c:v>0.14665994457862339</c:v>
                </c:pt>
                <c:pt idx="15" formatCode="0.000">
                  <c:v>0.14623433411009829</c:v>
                </c:pt>
                <c:pt idx="16" formatCode="0.000">
                  <c:v>0.14130147719557543</c:v>
                </c:pt>
                <c:pt idx="17" formatCode="0.000">
                  <c:v>0.1483980548440843</c:v>
                </c:pt>
                <c:pt idx="18" formatCode="0.000">
                  <c:v>0.15732408260745653</c:v>
                </c:pt>
                <c:pt idx="19" formatCode="0.000">
                  <c:v>0.17112193265214998</c:v>
                </c:pt>
                <c:pt idx="20" formatCode="0.000">
                  <c:v>0.1672664306575232</c:v>
                </c:pt>
                <c:pt idx="21" formatCode="0.000">
                  <c:v>0.17316487732410848</c:v>
                </c:pt>
                <c:pt idx="22" formatCode="0.000">
                  <c:v>0.15608483673939097</c:v>
                </c:pt>
                <c:pt idx="23" formatCode="0.000">
                  <c:v>0.15350474515592019</c:v>
                </c:pt>
                <c:pt idx="24" formatCode="0.000">
                  <c:v>0.15119363144965636</c:v>
                </c:pt>
                <c:pt idx="25" formatCode="0.000">
                  <c:v>0.15589792267849109</c:v>
                </c:pt>
                <c:pt idx="26" formatCode="0.000">
                  <c:v>0.16103255827476801</c:v>
                </c:pt>
                <c:pt idx="27" formatCode="0.000">
                  <c:v>0.15744167514890969</c:v>
                </c:pt>
                <c:pt idx="28" formatCode="0.000">
                  <c:v>0.14206365911198685</c:v>
                </c:pt>
                <c:pt idx="29" formatCode="0.000">
                  <c:v>0.12374286436890543</c:v>
                </c:pt>
                <c:pt idx="30" formatCode="0.000">
                  <c:v>0.11773124178020644</c:v>
                </c:pt>
                <c:pt idx="31" formatCode="0.000">
                  <c:v>0.11484167853064886</c:v>
                </c:pt>
                <c:pt idx="32" formatCode="0.000">
                  <c:v>0.1227879163313696</c:v>
                </c:pt>
                <c:pt idx="33" formatCode="0.000">
                  <c:v>0.13488333869329783</c:v>
                </c:pt>
                <c:pt idx="34" formatCode="0.000">
                  <c:v>0.12723220701329355</c:v>
                </c:pt>
                <c:pt idx="35" formatCode="0.000">
                  <c:v>0.12812618372655998</c:v>
                </c:pt>
                <c:pt idx="36" formatCode="0.000">
                  <c:v>0.12778450164874042</c:v>
                </c:pt>
                <c:pt idx="37" formatCode="0.000">
                  <c:v>0.12713908144480199</c:v>
                </c:pt>
                <c:pt idx="38" formatCode="0.000">
                  <c:v>0.12413865270543224</c:v>
                </c:pt>
                <c:pt idx="39" formatCode="0.000">
                  <c:v>0.12278167137670799</c:v>
                </c:pt>
                <c:pt idx="40" formatCode="0.000">
                  <c:v>0.12111163833963888</c:v>
                </c:pt>
                <c:pt idx="41" formatCode="0.000">
                  <c:v>0.12524119999736549</c:v>
                </c:pt>
                <c:pt idx="42" formatCode="0.000">
                  <c:v>0.12538546294177072</c:v>
                </c:pt>
                <c:pt idx="43" formatCode="0.000">
                  <c:v>0.12454821913792069</c:v>
                </c:pt>
                <c:pt idx="44" formatCode="0.000">
                  <c:v>0.12443513698486727</c:v>
                </c:pt>
                <c:pt idx="45" formatCode="0.000">
                  <c:v>0.12720932672620572</c:v>
                </c:pt>
                <c:pt idx="46" formatCode="0.000">
                  <c:v>0.12742361259973345</c:v>
                </c:pt>
                <c:pt idx="47" formatCode="0.000">
                  <c:v>0.12539732313323054</c:v>
                </c:pt>
                <c:pt idx="48" formatCode="0.000">
                  <c:v>0.12860710646840265</c:v>
                </c:pt>
                <c:pt idx="49" formatCode="0.000">
                  <c:v>0.12855979853700863</c:v>
                </c:pt>
                <c:pt idx="50" formatCode="0.000">
                  <c:v>0.12927368975716377</c:v>
                </c:pt>
                <c:pt idx="51" formatCode="0.000">
                  <c:v>0.13022137276303114</c:v>
                </c:pt>
                <c:pt idx="52" formatCode="0.000">
                  <c:v>0.129844750033312</c:v>
                </c:pt>
                <c:pt idx="53" formatCode="0.000">
                  <c:v>0.12744778717733096</c:v>
                </c:pt>
                <c:pt idx="54" formatCode="0.000">
                  <c:v>0.12964656942990568</c:v>
                </c:pt>
                <c:pt idx="55" formatCode="0.000">
                  <c:v>0.12938045877149837</c:v>
                </c:pt>
                <c:pt idx="56" formatCode="0.000">
                  <c:v>0.12732506563913223</c:v>
                </c:pt>
                <c:pt idx="57" formatCode="0.000">
                  <c:v>0.12637490135498491</c:v>
                </c:pt>
                <c:pt idx="58" formatCode="0.000">
                  <c:v>0.12858540637229438</c:v>
                </c:pt>
                <c:pt idx="59" formatCode="0.000">
                  <c:v>0.12880786559492183</c:v>
                </c:pt>
                <c:pt idx="60" formatCode="0.000">
                  <c:v>0.13051160867591696</c:v>
                </c:pt>
                <c:pt idx="61" formatCode="0.000">
                  <c:v>0.12995416002777199</c:v>
                </c:pt>
                <c:pt idx="62" formatCode="0.000">
                  <c:v>0.13108602926762686</c:v>
                </c:pt>
                <c:pt idx="63" formatCode="0.000">
                  <c:v>0.13113671409908617</c:v>
                </c:pt>
                <c:pt idx="64" formatCode="0.000">
                  <c:v>0.1309928282512311</c:v>
                </c:pt>
                <c:pt idx="65" formatCode="0.000">
                  <c:v>0.13085453238262387</c:v>
                </c:pt>
                <c:pt idx="66" formatCode="0.000">
                  <c:v>0.12973634562563524</c:v>
                </c:pt>
                <c:pt idx="67" formatCode="0.000">
                  <c:v>0.13146738006537986</c:v>
                </c:pt>
                <c:pt idx="68" formatCode="0.000">
                  <c:v>0.13019298876132754</c:v>
                </c:pt>
                <c:pt idx="69" formatCode="0.000">
                  <c:v>0.13035062868461889</c:v>
                </c:pt>
                <c:pt idx="70" formatCode="0.000">
                  <c:v>0.13296373509366224</c:v>
                </c:pt>
                <c:pt idx="71" formatCode="0.000">
                  <c:v>0.13297160258853458</c:v>
                </c:pt>
                <c:pt idx="72" formatCode="0.000">
                  <c:v>0.13448066041762166</c:v>
                </c:pt>
                <c:pt idx="73" formatCode="0.000">
                  <c:v>0.1357048101869768</c:v>
                </c:pt>
                <c:pt idx="74" formatCode="0.000">
                  <c:v>0.13876744114260017</c:v>
                </c:pt>
                <c:pt idx="75" formatCode="0.000">
                  <c:v>0.13796049957087303</c:v>
                </c:pt>
                <c:pt idx="76" formatCode="0.000">
                  <c:v>0.14061351455939636</c:v>
                </c:pt>
                <c:pt idx="77" formatCode="0.000">
                  <c:v>0.14076482571368756</c:v>
                </c:pt>
                <c:pt idx="78" formatCode="0.000">
                  <c:v>0.14362220717509638</c:v>
                </c:pt>
                <c:pt idx="79" formatCode="0.000">
                  <c:v>0.14393807043472703</c:v>
                </c:pt>
                <c:pt idx="80" formatCode="0.000">
                  <c:v>0.14596010180554492</c:v>
                </c:pt>
                <c:pt idx="81" formatCode="0.000">
                  <c:v>0.14660633812441534</c:v>
                </c:pt>
                <c:pt idx="82" formatCode="0.000">
                  <c:v>0.14990000000000001</c:v>
                </c:pt>
                <c:pt idx="83" formatCode="0.000">
                  <c:v>0.1507</c:v>
                </c:pt>
                <c:pt idx="84" formatCode="0.000">
                  <c:v>0.15125999999999998</c:v>
                </c:pt>
                <c:pt idx="85" formatCode="0.000">
                  <c:v>0.15006999999999998</c:v>
                </c:pt>
                <c:pt idx="86" formatCode="0.000">
                  <c:v>0.15172999999999998</c:v>
                </c:pt>
                <c:pt idx="87" formatCode="0.000">
                  <c:v>0.15085000000000001</c:v>
                </c:pt>
                <c:pt idx="88" formatCode="0.000">
                  <c:v>0.15134</c:v>
                </c:pt>
                <c:pt idx="89" formatCode="0.000">
                  <c:v>0.15204000000000004</c:v>
                </c:pt>
                <c:pt idx="90" formatCode="0.000">
                  <c:v>0.15237000000000003</c:v>
                </c:pt>
                <c:pt idx="91" formatCode="0.000">
                  <c:v>0.15197000000000002</c:v>
                </c:pt>
                <c:pt idx="92" formatCode="0.000">
                  <c:v>0.15242999999999998</c:v>
                </c:pt>
                <c:pt idx="93" formatCode="0.000">
                  <c:v>0.15259999999999999</c:v>
                </c:pt>
                <c:pt idx="94" formatCode="0.000">
                  <c:v>0.15165000000000001</c:v>
                </c:pt>
                <c:pt idx="95" formatCode="0.000">
                  <c:v>0.15574000000000002</c:v>
                </c:pt>
              </c:numCache>
            </c:numRef>
          </c:val>
        </c:ser>
        <c:ser>
          <c:idx val="0"/>
          <c:order val="2"/>
          <c:tx>
            <c:strRef>
              <c:f>'data-Fig2'!$E$3</c:f>
              <c:strCache>
                <c:ptCount val="1"/>
                <c:pt idx="0">
                  <c:v>Top 10-5% (incomes between $109,000 and $153,000)</c:v>
                </c:pt>
              </c:strCache>
            </c:strRef>
          </c:tx>
          <c:spPr>
            <a:ln w="12700">
              <a:solidFill>
                <a:srgbClr val="DD0806"/>
              </a:solidFill>
              <a:prstDash val="solid"/>
            </a:ln>
          </c:spPr>
          <c:marker>
            <c:symbol val="diamond"/>
            <c:size val="6"/>
            <c:spPr>
              <a:solidFill>
                <a:srgbClr val="FFFFFF"/>
              </a:solidFill>
              <a:ln>
                <a:solidFill>
                  <a:srgbClr val="DD0806"/>
                </a:solidFill>
                <a:prstDash val="solid"/>
              </a:ln>
            </c:spPr>
          </c:marker>
          <c:cat>
            <c:numRef>
              <c:f>'data-Fig2'!$A$4:$A$99</c:f>
              <c:numCache>
                <c:formatCode>General</c:formatCode>
                <c:ptCount val="9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numCache>
            </c:numRef>
          </c:cat>
          <c:val>
            <c:numRef>
              <c:f>'data-Fig2'!$E$4:$E$99</c:f>
              <c:numCache>
                <c:formatCode>General</c:formatCode>
                <c:ptCount val="96"/>
                <c:pt idx="4" formatCode="0.000">
                  <c:v>9.8661181619416921E-2</c:v>
                </c:pt>
                <c:pt idx="5" formatCode="0.000">
                  <c:v>0.10613652742857756</c:v>
                </c:pt>
                <c:pt idx="6" formatCode="0.000">
                  <c:v>0.10147938715495033</c:v>
                </c:pt>
                <c:pt idx="7" formatCode="0.000">
                  <c:v>0.10690094003648831</c:v>
                </c:pt>
                <c:pt idx="8" formatCode="0.000">
                  <c:v>0.12376932437615897</c:v>
                </c:pt>
                <c:pt idx="9" formatCode="0.000">
                  <c:v>0.11776492874998998</c:v>
                </c:pt>
                <c:pt idx="10" formatCode="0.000">
                  <c:v>0.11684395587269368</c:v>
                </c:pt>
                <c:pt idx="11" formatCode="0.000">
                  <c:v>0.12294966972422365</c:v>
                </c:pt>
                <c:pt idx="12" formatCode="0.000">
                  <c:v>0.11344553742638319</c:v>
                </c:pt>
                <c:pt idx="13" formatCode="0.000">
                  <c:v>0.11096649778448509</c:v>
                </c:pt>
                <c:pt idx="14" formatCode="0.000">
                  <c:v>0.10977427770227123</c:v>
                </c:pt>
                <c:pt idx="15" formatCode="0.000">
                  <c:v>0.10725028682332656</c:v>
                </c:pt>
                <c:pt idx="16" formatCode="0.000">
                  <c:v>0.10226556591893121</c:v>
                </c:pt>
                <c:pt idx="17" formatCode="0.000">
                  <c:v>0.11802376359647376</c:v>
                </c:pt>
                <c:pt idx="18" formatCode="0.000">
                  <c:v>0.13312332994997078</c:v>
                </c:pt>
                <c:pt idx="19" formatCode="0.000">
                  <c:v>0.1370208846575072</c:v>
                </c:pt>
                <c:pt idx="20" formatCode="0.000">
                  <c:v>0.12415084014789272</c:v>
                </c:pt>
                <c:pt idx="21" formatCode="0.000">
                  <c:v>0.12070065170283847</c:v>
                </c:pt>
                <c:pt idx="22" formatCode="0.000">
                  <c:v>0.12209213875061316</c:v>
                </c:pt>
                <c:pt idx="23" formatCode="0.000">
                  <c:v>0.11955056398672689</c:v>
                </c:pt>
                <c:pt idx="24" formatCode="0.000">
                  <c:v>0.11962707012543825</c:v>
                </c:pt>
                <c:pt idx="25" formatCode="0.000">
                  <c:v>0.12730122122777579</c:v>
                </c:pt>
                <c:pt idx="26" formatCode="0.000">
                  <c:v>0.13239172394743853</c:v>
                </c:pt>
                <c:pt idx="27" formatCode="0.000">
                  <c:v>0.13070891184715841</c:v>
                </c:pt>
                <c:pt idx="28" formatCode="0.000">
                  <c:v>0.11938406621834941</c:v>
                </c:pt>
                <c:pt idx="29" formatCode="0.000">
                  <c:v>0.10324907909240157</c:v>
                </c:pt>
                <c:pt idx="30" formatCode="0.000">
                  <c:v>9.6073036660269256E-2</c:v>
                </c:pt>
                <c:pt idx="31" formatCode="0.000">
                  <c:v>9.7474287952018027E-2</c:v>
                </c:pt>
                <c:pt idx="32" formatCode="0.000">
                  <c:v>9.628727715440441E-2</c:v>
                </c:pt>
                <c:pt idx="33" formatCode="0.000">
                  <c:v>9.9341648246549008E-2</c:v>
                </c:pt>
                <c:pt idx="34" formatCode="0.000">
                  <c:v>9.6696047393842049E-2</c:v>
                </c:pt>
                <c:pt idx="35" formatCode="0.000">
                  <c:v>9.9582899433307837E-2</c:v>
                </c:pt>
                <c:pt idx="36" formatCode="0.000">
                  <c:v>0.10245585997297876</c:v>
                </c:pt>
                <c:pt idx="37" formatCode="0.000">
                  <c:v>0.10029923776492652</c:v>
                </c:pt>
                <c:pt idx="38" formatCode="0.000">
                  <c:v>0.10016581071788558</c:v>
                </c:pt>
                <c:pt idx="39" formatCode="0.000">
                  <c:v>0.10142465906101233</c:v>
                </c:pt>
                <c:pt idx="40" formatCode="0.000">
                  <c:v>0.10293902192783783</c:v>
                </c:pt>
                <c:pt idx="41" formatCode="0.000">
                  <c:v>0.10338428786435809</c:v>
                </c:pt>
                <c:pt idx="42" formatCode="0.000">
                  <c:v>0.10341706611461582</c:v>
                </c:pt>
                <c:pt idx="43" formatCode="0.000">
                  <c:v>0.10335236142062798</c:v>
                </c:pt>
                <c:pt idx="44" formatCode="0.000">
                  <c:v>0.10384106487425193</c:v>
                </c:pt>
                <c:pt idx="45" formatCode="0.000">
                  <c:v>0.10634857381561713</c:v>
                </c:pt>
                <c:pt idx="46" formatCode="0.000">
                  <c:v>0.10613820167644374</c:v>
                </c:pt>
                <c:pt idx="47" formatCode="0.000">
                  <c:v>0.10900783745392741</c:v>
                </c:pt>
                <c:pt idx="48" formatCode="0.000">
                  <c:v>0.10753406005479384</c:v>
                </c:pt>
                <c:pt idx="49" formatCode="0.000">
                  <c:v>0.10895018973415546</c:v>
                </c:pt>
                <c:pt idx="50" formatCode="0.000">
                  <c:v>0.10940933605059741</c:v>
                </c:pt>
                <c:pt idx="51" formatCode="0.000">
                  <c:v>0.10921918393320837</c:v>
                </c:pt>
                <c:pt idx="52" formatCode="0.000">
                  <c:v>0.10904636372396169</c:v>
                </c:pt>
                <c:pt idx="53" formatCode="0.000">
                  <c:v>0.10751983171866869</c:v>
                </c:pt>
                <c:pt idx="54" formatCode="0.000">
                  <c:v>0.10742365674183713</c:v>
                </c:pt>
                <c:pt idx="55" formatCode="0.000">
                  <c:v>0.10696285276789042</c:v>
                </c:pt>
                <c:pt idx="56" formatCode="0.000">
                  <c:v>0.10845314467258999</c:v>
                </c:pt>
                <c:pt idx="57" formatCode="0.000">
                  <c:v>0.1096441129268623</c:v>
                </c:pt>
                <c:pt idx="58" formatCode="0.000">
                  <c:v>0.11079360453508691</c:v>
                </c:pt>
                <c:pt idx="59" formatCode="0.000">
                  <c:v>0.11067442046821661</c:v>
                </c:pt>
                <c:pt idx="60" formatCode="0.000">
                  <c:v>0.1111907989996983</c:v>
                </c:pt>
                <c:pt idx="61" formatCode="0.000">
                  <c:v>0.1119087606479879</c:v>
                </c:pt>
                <c:pt idx="62" formatCode="0.000">
                  <c:v>0.11451639913409657</c:v>
                </c:pt>
                <c:pt idx="63" formatCode="0.000">
                  <c:v>0.11439056776163976</c:v>
                </c:pt>
                <c:pt idx="64" formatCode="0.000">
                  <c:v>0.11458953736950378</c:v>
                </c:pt>
                <c:pt idx="65" formatCode="0.000">
                  <c:v>0.11450100017569029</c:v>
                </c:pt>
                <c:pt idx="66" formatCode="0.000">
                  <c:v>0.112809481144076</c:v>
                </c:pt>
                <c:pt idx="67" formatCode="0.000">
                  <c:v>0.11465347758256385</c:v>
                </c:pt>
                <c:pt idx="68" formatCode="0.000">
                  <c:v>0.11507137040048403</c:v>
                </c:pt>
                <c:pt idx="69" formatCode="0.000">
                  <c:v>0.11501306024543936</c:v>
                </c:pt>
                <c:pt idx="70" formatCode="0.000">
                  <c:v>0.11530280516989386</c:v>
                </c:pt>
                <c:pt idx="71" formatCode="0.000">
                  <c:v>0.11449029952383867</c:v>
                </c:pt>
                <c:pt idx="72" formatCode="0.000">
                  <c:v>0.11443832688130492</c:v>
                </c:pt>
                <c:pt idx="73" formatCode="0.000">
                  <c:v>0.11141371455553788</c:v>
                </c:pt>
                <c:pt idx="74" formatCode="0.000">
                  <c:v>0.11706882083703406</c:v>
                </c:pt>
                <c:pt idx="75" formatCode="0.000">
                  <c:v>0.11339350473221582</c:v>
                </c:pt>
                <c:pt idx="76" formatCode="0.000">
                  <c:v>0.11536624280876773</c:v>
                </c:pt>
                <c:pt idx="77" formatCode="0.000">
                  <c:v>0.11569528980172052</c:v>
                </c:pt>
                <c:pt idx="78" formatCode="0.000">
                  <c:v>0.11822589412227234</c:v>
                </c:pt>
                <c:pt idx="79" formatCode="0.000">
                  <c:v>0.11757984343122051</c:v>
                </c:pt>
                <c:pt idx="80" formatCode="0.000">
                  <c:v>0.11851976202259955</c:v>
                </c:pt>
                <c:pt idx="81" formatCode="0.000">
                  <c:v>0.1188940647108916</c:v>
                </c:pt>
                <c:pt idx="82" formatCode="0.000">
                  <c:v>0.11889999999999998</c:v>
                </c:pt>
                <c:pt idx="83" formatCode="0.000">
                  <c:v>0.11727</c:v>
                </c:pt>
                <c:pt idx="84" formatCode="0.000">
                  <c:v>0.11503000000000001</c:v>
                </c:pt>
                <c:pt idx="85" formatCode="0.000">
                  <c:v>0.11295999999999999</c:v>
                </c:pt>
                <c:pt idx="86" formatCode="0.000">
                  <c:v>0.11252000000000002</c:v>
                </c:pt>
                <c:pt idx="87" formatCode="0.000">
                  <c:v>0.11000999999999998</c:v>
                </c:pt>
                <c:pt idx="88" formatCode="0.000">
                  <c:v>0.11469000000000001</c:v>
                </c:pt>
                <c:pt idx="89" formatCode="0.000">
                  <c:v>0.11750999999999998</c:v>
                </c:pt>
                <c:pt idx="90" formatCode="0.000">
                  <c:v>0.11762</c:v>
                </c:pt>
                <c:pt idx="91" formatCode="0.000">
                  <c:v>0.11448999999999998</c:v>
                </c:pt>
                <c:pt idx="92" formatCode="0.000">
                  <c:v>0.11175000000000004</c:v>
                </c:pt>
                <c:pt idx="93" formatCode="0.000">
                  <c:v>0.11237000000000003</c:v>
                </c:pt>
                <c:pt idx="94" formatCode="0.000">
                  <c:v>0.11072000000000003</c:v>
                </c:pt>
                <c:pt idx="95" formatCode="0.000">
                  <c:v>0.11707999999999999</c:v>
                </c:pt>
              </c:numCache>
            </c:numRef>
          </c:val>
        </c:ser>
        <c:marker val="1"/>
        <c:axId val="85968768"/>
        <c:axId val="85975424"/>
      </c:lineChart>
      <c:catAx>
        <c:axId val="85968768"/>
        <c:scaling>
          <c:orientation val="minMax"/>
        </c:scaling>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ko-KR" altLang="en-US" sz="1050" b="1" i="0" u="none" strike="noStrike" baseline="0">
                  <a:solidFill>
                    <a:srgbClr val="000000"/>
                  </a:solidFill>
                  <a:latin typeface="Arial"/>
                  <a:cs typeface="Arial"/>
                </a:endParaRPr>
              </a:p>
              <a:p>
                <a:pPr>
                  <a:defRPr sz="1200" b="0" i="0" u="none" strike="noStrike" baseline="0">
                    <a:solidFill>
                      <a:srgbClr val="000000"/>
                    </a:solidFill>
                    <a:latin typeface="Calibri"/>
                    <a:ea typeface="Calibri"/>
                    <a:cs typeface="Calibri"/>
                  </a:defRPr>
                </a:pPr>
                <a:endParaRPr lang="ko-KR" altLang="en-US" sz="1050" b="1" i="0" u="none" strike="noStrike" baseline="0">
                  <a:solidFill>
                    <a:srgbClr val="000000"/>
                  </a:solidFill>
                  <a:latin typeface="Arial"/>
                  <a:cs typeface="Arial"/>
                </a:endParaRPr>
              </a:p>
              <a:p>
                <a:pPr>
                  <a:defRPr sz="1200" b="0" i="0" u="none" strike="noStrike" baseline="0">
                    <a:solidFill>
                      <a:srgbClr val="000000"/>
                    </a:solidFill>
                    <a:latin typeface="Calibri"/>
                    <a:ea typeface="Calibri"/>
                    <a:cs typeface="Calibri"/>
                  </a:defRPr>
                </a:pPr>
                <a:endParaRPr lang="ko-KR" altLang="en-US" sz="1050" b="1" i="0" u="none" strike="noStrike" baseline="0">
                  <a:solidFill>
                    <a:srgbClr val="000000"/>
                  </a:solidFill>
                  <a:latin typeface="Arial"/>
                  <a:cs typeface="Arial"/>
                </a:endParaRPr>
              </a:p>
            </c:rich>
          </c:tx>
          <c:layout>
            <c:manualLayout>
              <c:xMode val="edge"/>
              <c:yMode val="edge"/>
              <c:x val="0.5294961762873166"/>
              <c:y val="0.87366167023554608"/>
            </c:manualLayout>
          </c:layout>
          <c:spPr>
            <a:noFill/>
            <a:ln w="25400">
              <a:noFill/>
            </a:ln>
          </c:spPr>
        </c:title>
        <c:numFmt formatCode="General" sourceLinked="0"/>
        <c:tickLblPos val="nextTo"/>
        <c:spPr>
          <a:ln w="3175">
            <a:solidFill>
              <a:srgbClr val="000000"/>
            </a:solidFill>
            <a:prstDash val="solid"/>
          </a:ln>
        </c:spPr>
        <c:txPr>
          <a:bodyPr rot="-5400000" vert="horz"/>
          <a:lstStyle/>
          <a:p>
            <a:pPr>
              <a:defRPr sz="1475" b="1" i="0" u="none" strike="noStrike" baseline="0">
                <a:solidFill>
                  <a:srgbClr val="000000"/>
                </a:solidFill>
                <a:latin typeface="Arial"/>
                <a:ea typeface="Arial"/>
                <a:cs typeface="Arial"/>
              </a:defRPr>
            </a:pPr>
            <a:endParaRPr lang="ko-KR"/>
          </a:p>
        </c:txPr>
        <c:crossAx val="85975424"/>
        <c:crossesAt val="0"/>
        <c:auto val="1"/>
        <c:lblAlgn val="ctr"/>
        <c:lblOffset val="100"/>
        <c:tickLblSkip val="5"/>
        <c:tickMarkSkip val="5"/>
      </c:catAx>
      <c:valAx>
        <c:axId val="85975424"/>
        <c:scaling>
          <c:orientation val="minMax"/>
          <c:max val="0.25"/>
        </c:scaling>
        <c:axPos val="l"/>
        <c:majorGridlines>
          <c:spPr>
            <a:ln w="3175">
              <a:solidFill>
                <a:srgbClr val="000000"/>
              </a:solidFill>
              <a:prstDash val="solid"/>
            </a:ln>
          </c:spPr>
        </c:majorGridlines>
        <c:title>
          <c:tx>
            <c:rich>
              <a:bodyPr/>
              <a:lstStyle/>
              <a:p>
                <a:pPr>
                  <a:defRPr sz="1475" b="1" i="0" u="none" strike="noStrike" baseline="0">
                    <a:solidFill>
                      <a:srgbClr val="000000"/>
                    </a:solidFill>
                    <a:latin typeface="Arial"/>
                    <a:ea typeface="Arial"/>
                    <a:cs typeface="Arial"/>
                  </a:defRPr>
                </a:pPr>
                <a:r>
                  <a:rPr altLang="en-US"/>
                  <a:t>Share of total income accruing to each group</a:t>
                </a:r>
              </a:p>
            </c:rich>
          </c:tx>
          <c:layout>
            <c:manualLayout>
              <c:xMode val="edge"/>
              <c:yMode val="edge"/>
              <c:x val="7.7697841726618699E-2"/>
              <c:y val="0.13918629550321199"/>
            </c:manualLayout>
          </c:layout>
          <c:spPr>
            <a:noFill/>
            <a:ln w="25400">
              <a:noFill/>
            </a:ln>
          </c:spPr>
        </c:title>
        <c:numFmt formatCode="0%" sourceLinked="0"/>
        <c:tickLblPos val="nextTo"/>
        <c:spPr>
          <a:ln w="3175">
            <a:solidFill>
              <a:srgbClr val="000000"/>
            </a:solidFill>
            <a:prstDash val="solid"/>
          </a:ln>
        </c:spPr>
        <c:txPr>
          <a:bodyPr rot="0" vert="horz"/>
          <a:lstStyle/>
          <a:p>
            <a:pPr>
              <a:defRPr sz="1475" b="1" i="0" u="none" strike="noStrike" baseline="0">
                <a:solidFill>
                  <a:srgbClr val="000000"/>
                </a:solidFill>
                <a:latin typeface="Arial"/>
                <a:ea typeface="Arial"/>
                <a:cs typeface="Arial"/>
              </a:defRPr>
            </a:pPr>
            <a:endParaRPr lang="ko-KR"/>
          </a:p>
        </c:txPr>
        <c:crossAx val="85968768"/>
        <c:crosses val="autoZero"/>
        <c:crossBetween val="midCat"/>
      </c:valAx>
      <c:spPr>
        <a:solidFill>
          <a:srgbClr val="FFFFFF"/>
        </a:solidFill>
        <a:ln w="3175">
          <a:solidFill>
            <a:srgbClr val="000000"/>
          </a:solidFill>
          <a:prstDash val="solid"/>
        </a:ln>
      </c:spPr>
    </c:plotArea>
    <c:legend>
      <c:legendPos val="r"/>
      <c:layout>
        <c:manualLayout>
          <c:xMode val="edge"/>
          <c:yMode val="edge"/>
          <c:x val="0.25646808237182883"/>
          <c:y val="0.66452648475120391"/>
          <c:w val="0.55793056515976802"/>
          <c:h val="0.1348314606741573"/>
        </c:manualLayout>
      </c:layout>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span"/>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4.xml><?xml version="1.0" encoding="utf-8"?>
<c:chartSpace xmlns:c="http://schemas.openxmlformats.org/drawingml/2006/chart" xmlns:a="http://schemas.openxmlformats.org/drawingml/2006/main" xmlns:r="http://schemas.openxmlformats.org/officeDocument/2006/relationships">
  <c:lang val="ko-KR"/>
  <c:chart>
    <c:plotArea>
      <c:layout>
        <c:manualLayout>
          <c:layoutTarget val="inner"/>
          <c:xMode val="edge"/>
          <c:yMode val="edge"/>
          <c:x val="0.17410062768697254"/>
          <c:y val="0.14346895074946467"/>
          <c:w val="0.71510753686301942"/>
          <c:h val="0.67665952890792291"/>
        </c:manualLayout>
      </c:layout>
      <c:lineChart>
        <c:grouping val="standard"/>
        <c:ser>
          <c:idx val="0"/>
          <c:order val="0"/>
          <c:tx>
            <c:strRef>
              <c:f>'data-Fig2'!$B$3</c:f>
              <c:strCache>
                <c:ptCount val="1"/>
                <c:pt idx="0">
                  <c:v>Top 10-5% </c:v>
                </c:pt>
              </c:strCache>
            </c:strRef>
          </c:tx>
          <c:spPr>
            <a:ln w="12700">
              <a:solidFill>
                <a:srgbClr val="DD0806"/>
              </a:solidFill>
              <a:prstDash val="solid"/>
            </a:ln>
          </c:spPr>
          <c:marker>
            <c:symbol val="diamond"/>
            <c:size val="6"/>
            <c:spPr>
              <a:solidFill>
                <a:srgbClr val="FFFFFF"/>
              </a:solidFill>
              <a:ln>
                <a:solidFill>
                  <a:srgbClr val="DD0806"/>
                </a:solidFill>
                <a:prstDash val="solid"/>
              </a:ln>
            </c:spPr>
          </c:marker>
          <c:cat>
            <c:numRef>
              <c:f>'data-Fig2'!$A$4:$A$99</c:f>
              <c:numCache>
                <c:formatCode>General</c:formatCode>
                <c:ptCount val="9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numCache>
            </c:numRef>
          </c:cat>
          <c:val>
            <c:numRef>
              <c:f>'data-Fig2'!$B$4:$B$99</c:f>
              <c:numCache>
                <c:formatCode>0.000</c:formatCode>
                <c:ptCount val="96"/>
                <c:pt idx="4">
                  <c:v>9.9524935179020932E-2</c:v>
                </c:pt>
                <c:pt idx="5">
                  <c:v>0.10605779212634976</c:v>
                </c:pt>
                <c:pt idx="6">
                  <c:v>0.10173674459818331</c:v>
                </c:pt>
                <c:pt idx="7">
                  <c:v>0.10630937105802522</c:v>
                </c:pt>
                <c:pt idx="8">
                  <c:v>0.12402665781655652</c:v>
                </c:pt>
                <c:pt idx="9">
                  <c:v>0.11895768352952343</c:v>
                </c:pt>
                <c:pt idx="10">
                  <c:v>0.11640894013390728</c:v>
                </c:pt>
                <c:pt idx="11">
                  <c:v>0.12336037524047935</c:v>
                </c:pt>
                <c:pt idx="12">
                  <c:v>0.11701303697960733</c:v>
                </c:pt>
                <c:pt idx="13">
                  <c:v>0.11316632032370574</c:v>
                </c:pt>
                <c:pt idx="14">
                  <c:v>0.11234084137991295</c:v>
                </c:pt>
                <c:pt idx="15">
                  <c:v>0.11321760020906645</c:v>
                </c:pt>
                <c:pt idx="16">
                  <c:v>0.10710036120753329</c:v>
                </c:pt>
                <c:pt idx="17">
                  <c:v>0.11892790315642313</c:v>
                </c:pt>
                <c:pt idx="18">
                  <c:v>0.13392771655778229</c:v>
                </c:pt>
                <c:pt idx="19">
                  <c:v>0.13709720710100501</c:v>
                </c:pt>
                <c:pt idx="20">
                  <c:v>0.12540013235511632</c:v>
                </c:pt>
                <c:pt idx="21">
                  <c:v>0.12160433693068737</c:v>
                </c:pt>
                <c:pt idx="22">
                  <c:v>0.1240280140649042</c:v>
                </c:pt>
                <c:pt idx="23">
                  <c:v>0.12117594288384341</c:v>
                </c:pt>
                <c:pt idx="24">
                  <c:v>0.11968605363953139</c:v>
                </c:pt>
                <c:pt idx="25">
                  <c:v>0.12818698467121631</c:v>
                </c:pt>
                <c:pt idx="26">
                  <c:v>0.13282288467129041</c:v>
                </c:pt>
                <c:pt idx="27">
                  <c:v>0.13138487803689614</c:v>
                </c:pt>
                <c:pt idx="28">
                  <c:v>0.12002108457499745</c:v>
                </c:pt>
                <c:pt idx="29">
                  <c:v>0.10386784893704083</c:v>
                </c:pt>
                <c:pt idx="30">
                  <c:v>9.6491609354607044E-2</c:v>
                </c:pt>
                <c:pt idx="31">
                  <c:v>9.7905860661700456E-2</c:v>
                </c:pt>
                <c:pt idx="32">
                  <c:v>9.7411570617921037E-2</c:v>
                </c:pt>
                <c:pt idx="33">
                  <c:v>9.9586538488038431E-2</c:v>
                </c:pt>
                <c:pt idx="34">
                  <c:v>9.7177149455914547E-2</c:v>
                </c:pt>
                <c:pt idx="35">
                  <c:v>0.10024658418609071</c:v>
                </c:pt>
                <c:pt idx="36">
                  <c:v>0.10301182983739424</c:v>
                </c:pt>
                <c:pt idx="37">
                  <c:v>9.9998110178134883E-2</c:v>
                </c:pt>
                <c:pt idx="38">
                  <c:v>0.10149800786556558</c:v>
                </c:pt>
                <c:pt idx="39">
                  <c:v>0.10227071769756656</c:v>
                </c:pt>
                <c:pt idx="40">
                  <c:v>0.10373089379144329</c:v>
                </c:pt>
                <c:pt idx="41">
                  <c:v>0.10558628049482596</c:v>
                </c:pt>
                <c:pt idx="42">
                  <c:v>0.10394238480536569</c:v>
                </c:pt>
                <c:pt idx="43">
                  <c:v>0.10458474605962842</c:v>
                </c:pt>
                <c:pt idx="44">
                  <c:v>0.10519809567120664</c:v>
                </c:pt>
                <c:pt idx="45">
                  <c:v>0.10852251180455454</c:v>
                </c:pt>
                <c:pt idx="46">
                  <c:v>0.11008465189535961</c:v>
                </c:pt>
                <c:pt idx="47">
                  <c:v>0.11145905888793931</c:v>
                </c:pt>
                <c:pt idx="48">
                  <c:v>0.1098934972227239</c:v>
                </c:pt>
                <c:pt idx="49">
                  <c:v>0.11101013484778176</c:v>
                </c:pt>
                <c:pt idx="50">
                  <c:v>0.11114561106669438</c:v>
                </c:pt>
                <c:pt idx="51">
                  <c:v>0.11016253655511818</c:v>
                </c:pt>
                <c:pt idx="52">
                  <c:v>0.10818295208972234</c:v>
                </c:pt>
                <c:pt idx="53">
                  <c:v>0.10989486383342172</c:v>
                </c:pt>
                <c:pt idx="54">
                  <c:v>0.10972869594094931</c:v>
                </c:pt>
                <c:pt idx="55">
                  <c:v>0.11006306649969051</c:v>
                </c:pt>
                <c:pt idx="56">
                  <c:v>0.11140862876557683</c:v>
                </c:pt>
                <c:pt idx="57">
                  <c:v>0.11125962480906058</c:v>
                </c:pt>
                <c:pt idx="58">
                  <c:v>0.11257864018771879</c:v>
                </c:pt>
                <c:pt idx="59">
                  <c:v>0.11254022084530345</c:v>
                </c:pt>
                <c:pt idx="60">
                  <c:v>0.11282942266317952</c:v>
                </c:pt>
                <c:pt idx="61">
                  <c:v>0.11323045464929962</c:v>
                </c:pt>
                <c:pt idx="62">
                  <c:v>0.11595881797123309</c:v>
                </c:pt>
                <c:pt idx="63">
                  <c:v>0.11571797066245833</c:v>
                </c:pt>
                <c:pt idx="64">
                  <c:v>0.11601474712848166</c:v>
                </c:pt>
                <c:pt idx="65">
                  <c:v>0.11578268695840216</c:v>
                </c:pt>
                <c:pt idx="66">
                  <c:v>0.11515643487172461</c:v>
                </c:pt>
                <c:pt idx="67">
                  <c:v>0.11696017721945325</c:v>
                </c:pt>
                <c:pt idx="68">
                  <c:v>0.11748295149462677</c:v>
                </c:pt>
                <c:pt idx="69">
                  <c:v>0.11822350385602776</c:v>
                </c:pt>
                <c:pt idx="70">
                  <c:v>0.11905010973074273</c:v>
                </c:pt>
                <c:pt idx="71">
                  <c:v>0.1185038936255873</c:v>
                </c:pt>
                <c:pt idx="72">
                  <c:v>0.11874574682727965</c:v>
                </c:pt>
                <c:pt idx="73">
                  <c:v>0.1198004940578154</c:v>
                </c:pt>
                <c:pt idx="74">
                  <c:v>0.11993590683137643</c:v>
                </c:pt>
                <c:pt idx="75">
                  <c:v>0.11678129403974971</c:v>
                </c:pt>
                <c:pt idx="76">
                  <c:v>0.11807280107345999</c:v>
                </c:pt>
                <c:pt idx="77">
                  <c:v>0.11782876523302907</c:v>
                </c:pt>
                <c:pt idx="78">
                  <c:v>0.11951265861230984</c:v>
                </c:pt>
                <c:pt idx="79">
                  <c:v>0.11937368831348703</c:v>
                </c:pt>
                <c:pt idx="80">
                  <c:v>0.12069989722177521</c:v>
                </c:pt>
                <c:pt idx="81">
                  <c:v>0.12093887116125558</c:v>
                </c:pt>
                <c:pt idx="82">
                  <c:v>0.12081000000000003</c:v>
                </c:pt>
                <c:pt idx="83">
                  <c:v>0.11995000000000001</c:v>
                </c:pt>
                <c:pt idx="84">
                  <c:v>0.11873000000000002</c:v>
                </c:pt>
                <c:pt idx="85">
                  <c:v>0.11766000000000001</c:v>
                </c:pt>
                <c:pt idx="86">
                  <c:v>0.11699999999999999</c:v>
                </c:pt>
                <c:pt idx="87">
                  <c:v>0.11596999999999998</c:v>
                </c:pt>
                <c:pt idx="88">
                  <c:v>0.11829999999999999</c:v>
                </c:pt>
                <c:pt idx="89">
                  <c:v>0.12015000000000001</c:v>
                </c:pt>
                <c:pt idx="90">
                  <c:v>0.12090000000000001</c:v>
                </c:pt>
                <c:pt idx="91">
                  <c:v>0.11914999999999996</c:v>
                </c:pt>
                <c:pt idx="92">
                  <c:v>0.11763999999999997</c:v>
                </c:pt>
                <c:pt idx="93">
                  <c:v>0.11944000000000003</c:v>
                </c:pt>
                <c:pt idx="94">
                  <c:v>0.11869999999999997</c:v>
                </c:pt>
                <c:pt idx="95">
                  <c:v>0.12233999999999995</c:v>
                </c:pt>
              </c:numCache>
            </c:numRef>
          </c:val>
        </c:ser>
        <c:ser>
          <c:idx val="1"/>
          <c:order val="1"/>
          <c:tx>
            <c:strRef>
              <c:f>'data-Fig2'!$C$3</c:f>
              <c:strCache>
                <c:ptCount val="1"/>
                <c:pt idx="0">
                  <c:v>Top 5-1% </c:v>
                </c:pt>
              </c:strCache>
            </c:strRef>
          </c:tx>
          <c:spPr>
            <a:ln w="12700">
              <a:solidFill>
                <a:srgbClr val="3366FF"/>
              </a:solidFill>
              <a:prstDash val="solid"/>
            </a:ln>
          </c:spPr>
          <c:marker>
            <c:symbol val="triangle"/>
            <c:size val="6"/>
            <c:spPr>
              <a:solidFill>
                <a:srgbClr val="FFFFFF"/>
              </a:solidFill>
              <a:ln>
                <a:solidFill>
                  <a:srgbClr val="3366FF"/>
                </a:solidFill>
                <a:prstDash val="solid"/>
              </a:ln>
            </c:spPr>
          </c:marker>
          <c:cat>
            <c:numRef>
              <c:f>'data-Fig2'!$A$4:$A$99</c:f>
              <c:numCache>
                <c:formatCode>General</c:formatCode>
                <c:ptCount val="9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numCache>
            </c:numRef>
          </c:cat>
          <c:val>
            <c:numRef>
              <c:f>'data-Fig2'!$C$4:$C$99</c:f>
              <c:numCache>
                <c:formatCode>0.000</c:formatCode>
                <c:ptCount val="96"/>
                <c:pt idx="4">
                  <c:v>0.12735060899125261</c:v>
                </c:pt>
                <c:pt idx="5">
                  <c:v>0.13414727863839221</c:v>
                </c:pt>
                <c:pt idx="6">
                  <c:v>0.13440234700998305</c:v>
                </c:pt>
                <c:pt idx="7">
                  <c:v>0.13010408276527344</c:v>
                </c:pt>
                <c:pt idx="8">
                  <c:v>0.14984130871846468</c:v>
                </c:pt>
                <c:pt idx="9">
                  <c:v>0.14760465584264826</c:v>
                </c:pt>
                <c:pt idx="10">
                  <c:v>0.13957653374364018</c:v>
                </c:pt>
                <c:pt idx="11">
                  <c:v>0.14611970262259391</c:v>
                </c:pt>
                <c:pt idx="12">
                  <c:v>0.14862699060465492</c:v>
                </c:pt>
                <c:pt idx="13">
                  <c:v>0.14740856233172842</c:v>
                </c:pt>
                <c:pt idx="14">
                  <c:v>0.1475276343135293</c:v>
                </c:pt>
                <c:pt idx="15">
                  <c:v>0.15172704167251083</c:v>
                </c:pt>
                <c:pt idx="16">
                  <c:v>0.14630463197399859</c:v>
                </c:pt>
                <c:pt idx="17">
                  <c:v>0.14757865821298791</c:v>
                </c:pt>
                <c:pt idx="18">
                  <c:v>0.15741628139683803</c:v>
                </c:pt>
                <c:pt idx="19">
                  <c:v>0.1711233752906294</c:v>
                </c:pt>
                <c:pt idx="20">
                  <c:v>0.16715503092404863</c:v>
                </c:pt>
                <c:pt idx="21">
                  <c:v>0.17126457874372603</c:v>
                </c:pt>
                <c:pt idx="22">
                  <c:v>0.15361873875815876</c:v>
                </c:pt>
                <c:pt idx="23">
                  <c:v>0.15017430518277902</c:v>
                </c:pt>
                <c:pt idx="24">
                  <c:v>0.14928840202600857</c:v>
                </c:pt>
                <c:pt idx="25">
                  <c:v>0.15452808999967554</c:v>
                </c:pt>
                <c:pt idx="26">
                  <c:v>0.15893573752668486</c:v>
                </c:pt>
                <c:pt idx="27">
                  <c:v>0.15554161626419646</c:v>
                </c:pt>
                <c:pt idx="28">
                  <c:v>0.14009227740856633</c:v>
                </c:pt>
                <c:pt idx="29">
                  <c:v>0.12201957162023633</c:v>
                </c:pt>
                <c:pt idx="30">
                  <c:v>0.11536108542035094</c:v>
                </c:pt>
                <c:pt idx="31">
                  <c:v>0.11219613882800238</c:v>
                </c:pt>
                <c:pt idx="32">
                  <c:v>0.11832237695605455</c:v>
                </c:pt>
                <c:pt idx="33">
                  <c:v>0.1289531444957891</c:v>
                </c:pt>
                <c:pt idx="34">
                  <c:v>0.12345626723969874</c:v>
                </c:pt>
                <c:pt idx="35">
                  <c:v>0.12426106752449798</c:v>
                </c:pt>
                <c:pt idx="36">
                  <c:v>0.12515850404868029</c:v>
                </c:pt>
                <c:pt idx="37">
                  <c:v>0.12511224094302659</c:v>
                </c:pt>
                <c:pt idx="38">
                  <c:v>0.12151828759403849</c:v>
                </c:pt>
                <c:pt idx="39">
                  <c:v>0.12088570111264135</c:v>
                </c:pt>
                <c:pt idx="40">
                  <c:v>0.11926252718993259</c:v>
                </c:pt>
                <c:pt idx="41">
                  <c:v>0.12170226767482391</c:v>
                </c:pt>
                <c:pt idx="42">
                  <c:v>0.12197307829353474</c:v>
                </c:pt>
                <c:pt idx="43">
                  <c:v>0.12260573626562897</c:v>
                </c:pt>
                <c:pt idx="44">
                  <c:v>0.1218561465283169</c:v>
                </c:pt>
                <c:pt idx="45">
                  <c:v>0.12426444416276498</c:v>
                </c:pt>
                <c:pt idx="46">
                  <c:v>0.12276970679962268</c:v>
                </c:pt>
                <c:pt idx="47">
                  <c:v>0.12154941605204292</c:v>
                </c:pt>
                <c:pt idx="48">
                  <c:v>0.12569261213289235</c:v>
                </c:pt>
                <c:pt idx="49">
                  <c:v>0.12669136650208299</c:v>
                </c:pt>
                <c:pt idx="50">
                  <c:v>0.1273112455771841</c:v>
                </c:pt>
                <c:pt idx="51">
                  <c:v>0.12602313185430228</c:v>
                </c:pt>
                <c:pt idx="52">
                  <c:v>0.12634828389325553</c:v>
                </c:pt>
                <c:pt idx="53">
                  <c:v>0.12623874496680279</c:v>
                </c:pt>
                <c:pt idx="54">
                  <c:v>0.12647635426886741</c:v>
                </c:pt>
                <c:pt idx="55">
                  <c:v>0.12624370705723284</c:v>
                </c:pt>
                <c:pt idx="56">
                  <c:v>0.12662590807139965</c:v>
                </c:pt>
                <c:pt idx="57">
                  <c:v>0.12583851578000818</c:v>
                </c:pt>
                <c:pt idx="58">
                  <c:v>0.12709938901763093</c:v>
                </c:pt>
                <c:pt idx="59">
                  <c:v>0.12615218007693152</c:v>
                </c:pt>
                <c:pt idx="60">
                  <c:v>0.12828673570931887</c:v>
                </c:pt>
                <c:pt idx="61">
                  <c:v>0.12912923145230398</c:v>
                </c:pt>
                <c:pt idx="62">
                  <c:v>0.13019341293371817</c:v>
                </c:pt>
                <c:pt idx="63">
                  <c:v>0.12956670515346194</c:v>
                </c:pt>
                <c:pt idx="64">
                  <c:v>0.12934084164887602</c:v>
                </c:pt>
                <c:pt idx="65">
                  <c:v>0.12909467886813589</c:v>
                </c:pt>
                <c:pt idx="66">
                  <c:v>0.12797554605242412</c:v>
                </c:pt>
                <c:pt idx="67">
                  <c:v>0.12992773077850206</c:v>
                </c:pt>
                <c:pt idx="68">
                  <c:v>0.12942961016518592</c:v>
                </c:pt>
                <c:pt idx="69">
                  <c:v>0.1300573048656605</c:v>
                </c:pt>
                <c:pt idx="70">
                  <c:v>0.13193474517411521</c:v>
                </c:pt>
                <c:pt idx="71">
                  <c:v>0.13210416583304013</c:v>
                </c:pt>
                <c:pt idx="72">
                  <c:v>0.13282634211069355</c:v>
                </c:pt>
                <c:pt idx="73">
                  <c:v>0.13459230358431162</c:v>
                </c:pt>
                <c:pt idx="74">
                  <c:v>0.13743031094585056</c:v>
                </c:pt>
                <c:pt idx="75">
                  <c:v>0.13783063731826317</c:v>
                </c:pt>
                <c:pt idx="76">
                  <c:v>0.14051955103823111</c:v>
                </c:pt>
                <c:pt idx="77">
                  <c:v>0.14072321814037778</c:v>
                </c:pt>
                <c:pt idx="78">
                  <c:v>0.14262335942220594</c:v>
                </c:pt>
                <c:pt idx="79">
                  <c:v>0.14400786844917074</c:v>
                </c:pt>
                <c:pt idx="80">
                  <c:v>0.14590440212719724</c:v>
                </c:pt>
                <c:pt idx="81">
                  <c:v>0.14650845008967278</c:v>
                </c:pt>
                <c:pt idx="82">
                  <c:v>0.14932999999999999</c:v>
                </c:pt>
                <c:pt idx="83">
                  <c:v>0.15053000000000002</c:v>
                </c:pt>
                <c:pt idx="84">
                  <c:v>0.15081</c:v>
                </c:pt>
                <c:pt idx="85">
                  <c:v>0.15064</c:v>
                </c:pt>
                <c:pt idx="86">
                  <c:v>0.15095</c:v>
                </c:pt>
                <c:pt idx="87">
                  <c:v>0.15017</c:v>
                </c:pt>
                <c:pt idx="88">
                  <c:v>0.15028</c:v>
                </c:pt>
                <c:pt idx="89">
                  <c:v>0.15018999999999999</c:v>
                </c:pt>
                <c:pt idx="90">
                  <c:v>0.15076000000000003</c:v>
                </c:pt>
                <c:pt idx="91">
                  <c:v>0.15117</c:v>
                </c:pt>
                <c:pt idx="92">
                  <c:v>0.15178000000000005</c:v>
                </c:pt>
                <c:pt idx="93">
                  <c:v>0.15337999999999999</c:v>
                </c:pt>
                <c:pt idx="94">
                  <c:v>0.15349000000000004</c:v>
                </c:pt>
                <c:pt idx="95">
                  <c:v>0.15697000000000003</c:v>
                </c:pt>
              </c:numCache>
            </c:numRef>
          </c:val>
        </c:ser>
        <c:ser>
          <c:idx val="2"/>
          <c:order val="2"/>
          <c:tx>
            <c:strRef>
              <c:f>'data-Fig2'!$D$3</c:f>
              <c:strCache>
                <c:ptCount val="1"/>
                <c:pt idx="0">
                  <c:v>Top 1%</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'data-Fig2'!$A$4:$A$99</c:f>
              <c:numCache>
                <c:formatCode>General</c:formatCode>
                <c:ptCount val="9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numCache>
            </c:numRef>
          </c:cat>
          <c:val>
            <c:numRef>
              <c:f>'data-Fig2'!$D$4:$D$99</c:f>
              <c:numCache>
                <c:formatCode>0.000</c:formatCode>
                <c:ptCount val="96"/>
                <c:pt idx="0">
                  <c:v>0.17960041861867687</c:v>
                </c:pt>
                <c:pt idx="1">
                  <c:v>0.1815794105921632</c:v>
                </c:pt>
                <c:pt idx="2">
                  <c:v>0.17577725000000002</c:v>
                </c:pt>
                <c:pt idx="3">
                  <c:v>0.18573066775406247</c:v>
                </c:pt>
                <c:pt idx="4">
                  <c:v>0.17599487458195232</c:v>
                </c:pt>
                <c:pt idx="5">
                  <c:v>0.15883220435548376</c:v>
                </c:pt>
                <c:pt idx="6">
                  <c:v>0.15867414854522685</c:v>
                </c:pt>
                <c:pt idx="7">
                  <c:v>0.14459042055439386</c:v>
                </c:pt>
                <c:pt idx="8">
                  <c:v>0.15472929986471554</c:v>
                </c:pt>
                <c:pt idx="9">
                  <c:v>0.16292319490434096</c:v>
                </c:pt>
                <c:pt idx="10">
                  <c:v>0.14991004682031273</c:v>
                </c:pt>
                <c:pt idx="11">
                  <c:v>0.16315906869089505</c:v>
                </c:pt>
                <c:pt idx="12">
                  <c:v>0.17602806588875772</c:v>
                </c:pt>
                <c:pt idx="13">
                  <c:v>0.18011497014310468</c:v>
                </c:pt>
                <c:pt idx="14">
                  <c:v>0.1867888575023515</c:v>
                </c:pt>
                <c:pt idx="15">
                  <c:v>0.1959871796250888</c:v>
                </c:pt>
                <c:pt idx="16">
                  <c:v>0.18417904285315917</c:v>
                </c:pt>
                <c:pt idx="17">
                  <c:v>0.16422818416449542</c:v>
                </c:pt>
                <c:pt idx="18">
                  <c:v>0.15270594044223251</c:v>
                </c:pt>
                <c:pt idx="19">
                  <c:v>0.15478467631887072</c:v>
                </c:pt>
                <c:pt idx="20">
                  <c:v>0.15770913177787016</c:v>
                </c:pt>
                <c:pt idx="21">
                  <c:v>0.15868185076417599</c:v>
                </c:pt>
                <c:pt idx="22">
                  <c:v>0.15628311990462226</c:v>
                </c:pt>
                <c:pt idx="23">
                  <c:v>0.17637342175901782</c:v>
                </c:pt>
                <c:pt idx="24">
                  <c:v>0.16450434286791296</c:v>
                </c:pt>
                <c:pt idx="25">
                  <c:v>0.1472938302542493</c:v>
                </c:pt>
                <c:pt idx="26">
                  <c:v>0.15393035953166023</c:v>
                </c:pt>
                <c:pt idx="27">
                  <c:v>0.15733988074633878</c:v>
                </c:pt>
                <c:pt idx="28">
                  <c:v>0.15007978377996722</c:v>
                </c:pt>
                <c:pt idx="29">
                  <c:v>0.12905441063638765</c:v>
                </c:pt>
                <c:pt idx="30">
                  <c:v>0.11484653721380797</c:v>
                </c:pt>
                <c:pt idx="31">
                  <c:v>0.10538670000257931</c:v>
                </c:pt>
                <c:pt idx="32">
                  <c:v>0.11071193948809939</c:v>
                </c:pt>
                <c:pt idx="33">
                  <c:v>0.11762425770547628</c:v>
                </c:pt>
                <c:pt idx="34">
                  <c:v>0.10953835923874256</c:v>
                </c:pt>
                <c:pt idx="35">
                  <c:v>0.11269872474143945</c:v>
                </c:pt>
                <c:pt idx="36">
                  <c:v>0.10946064706587993</c:v>
                </c:pt>
                <c:pt idx="37">
                  <c:v>0.11360065498282972</c:v>
                </c:pt>
                <c:pt idx="38">
                  <c:v>0.10518335555718981</c:v>
                </c:pt>
                <c:pt idx="39">
                  <c:v>9.7583202165547417E-2</c:v>
                </c:pt>
                <c:pt idx="40">
                  <c:v>9.081089770218638E-2</c:v>
                </c:pt>
                <c:pt idx="41">
                  <c:v>9.3904559145803049E-2</c:v>
                </c:pt>
                <c:pt idx="42">
                  <c:v>9.1805282675712654E-2</c:v>
                </c:pt>
                <c:pt idx="43">
                  <c:v>9.0869757576587148E-2</c:v>
                </c:pt>
                <c:pt idx="44">
                  <c:v>8.9818851566021526E-2</c:v>
                </c:pt>
                <c:pt idx="45">
                  <c:v>8.8335735001955892E-2</c:v>
                </c:pt>
                <c:pt idx="46">
                  <c:v>8.7478520785266911E-2</c:v>
                </c:pt>
                <c:pt idx="47">
                  <c:v>8.3565900921357628E-2</c:v>
                </c:pt>
                <c:pt idx="48">
                  <c:v>8.3376005383909949E-2</c:v>
                </c:pt>
                <c:pt idx="49">
                  <c:v>8.2736755670745551E-2</c:v>
                </c:pt>
                <c:pt idx="50">
                  <c:v>8.1639366576136144E-2</c:v>
                </c:pt>
                <c:pt idx="51">
                  <c:v>8.0207510462667719E-2</c:v>
                </c:pt>
                <c:pt idx="52">
                  <c:v>8.0650646944014873E-2</c:v>
                </c:pt>
                <c:pt idx="53">
                  <c:v>8.3681843007293186E-2</c:v>
                </c:pt>
                <c:pt idx="54">
                  <c:v>8.4253319526665718E-2</c:v>
                </c:pt>
                <c:pt idx="55">
                  <c:v>8.3519414859066651E-2</c:v>
                </c:pt>
                <c:pt idx="56">
                  <c:v>8.0174220214230291E-2</c:v>
                </c:pt>
                <c:pt idx="57">
                  <c:v>7.8038458864426299E-2</c:v>
                </c:pt>
                <c:pt idx="58">
                  <c:v>7.7860816660916821E-2</c:v>
                </c:pt>
                <c:pt idx="59">
                  <c:v>7.7541268798518803E-2</c:v>
                </c:pt>
                <c:pt idx="60">
                  <c:v>7.7419961675539467E-2</c:v>
                </c:pt>
                <c:pt idx="61">
                  <c:v>8.1236189170857828E-2</c:v>
                </c:pt>
                <c:pt idx="62">
                  <c:v>8.0058801501615692E-2</c:v>
                </c:pt>
                <c:pt idx="63">
                  <c:v>7.8891961987813494E-2</c:v>
                </c:pt>
                <c:pt idx="64">
                  <c:v>7.8992263574060792E-2</c:v>
                </c:pt>
                <c:pt idx="65">
                  <c:v>7.9526089866496272E-2</c:v>
                </c:pt>
                <c:pt idx="66">
                  <c:v>8.0324098037332953E-2</c:v>
                </c:pt>
                <c:pt idx="67">
                  <c:v>8.1767146253680534E-2</c:v>
                </c:pt>
                <c:pt idx="68">
                  <c:v>8.0260755469279785E-2</c:v>
                </c:pt>
                <c:pt idx="69">
                  <c:v>8.389938071695989E-2</c:v>
                </c:pt>
                <c:pt idx="70">
                  <c:v>8.5929026489475133E-2</c:v>
                </c:pt>
                <c:pt idx="71">
                  <c:v>8.8863707222620991E-2</c:v>
                </c:pt>
                <c:pt idx="72">
                  <c:v>9.0945605795137038E-2</c:v>
                </c:pt>
                <c:pt idx="73">
                  <c:v>9.1292990690663975E-2</c:v>
                </c:pt>
                <c:pt idx="74">
                  <c:v>0.10746260633305883</c:v>
                </c:pt>
                <c:pt idx="75">
                  <c:v>0.13165480795439366</c:v>
                </c:pt>
                <c:pt idx="76">
                  <c:v>0.12611494478689436</c:v>
                </c:pt>
                <c:pt idx="77">
                  <c:v>0.12981647252493073</c:v>
                </c:pt>
                <c:pt idx="78">
                  <c:v>0.12167379448376485</c:v>
                </c:pt>
                <c:pt idx="79">
                  <c:v>0.13479744861469997</c:v>
                </c:pt>
                <c:pt idx="80">
                  <c:v>0.1282125992017894</c:v>
                </c:pt>
                <c:pt idx="81">
                  <c:v>0.12852119853413257</c:v>
                </c:pt>
                <c:pt idx="82">
                  <c:v>0.13528000000000001</c:v>
                </c:pt>
                <c:pt idx="83">
                  <c:v>0.14107</c:v>
                </c:pt>
                <c:pt idx="84">
                  <c:v>0.14771000000000001</c:v>
                </c:pt>
                <c:pt idx="85">
                  <c:v>0.15294000000000002</c:v>
                </c:pt>
                <c:pt idx="86">
                  <c:v>0.15873000000000001</c:v>
                </c:pt>
                <c:pt idx="87">
                  <c:v>0.16494</c:v>
                </c:pt>
                <c:pt idx="88">
                  <c:v>0.15371000000000001</c:v>
                </c:pt>
                <c:pt idx="89">
                  <c:v>0.1464</c:v>
                </c:pt>
                <c:pt idx="90">
                  <c:v>0.14873</c:v>
                </c:pt>
                <c:pt idx="91">
                  <c:v>0.16079000000000002</c:v>
                </c:pt>
                <c:pt idx="92">
                  <c:v>0.17415</c:v>
                </c:pt>
                <c:pt idx="93">
                  <c:v>0.17980000000000002</c:v>
                </c:pt>
                <c:pt idx="94">
                  <c:v>0.18287</c:v>
                </c:pt>
                <c:pt idx="95">
                  <c:v>0.17668</c:v>
                </c:pt>
              </c:numCache>
            </c:numRef>
          </c:val>
        </c:ser>
        <c:marker val="1"/>
        <c:axId val="86001152"/>
        <c:axId val="86016000"/>
      </c:lineChart>
      <c:catAx>
        <c:axId val="86001152"/>
        <c:scaling>
          <c:orientation val="minMax"/>
        </c:scaling>
        <c:axPos val="b"/>
        <c:majorGridlines>
          <c:spPr>
            <a:ln w="12700">
              <a:solidFill>
                <a:srgbClr val="000000"/>
              </a:solidFill>
              <a:prstDash val="sysDash"/>
            </a:ln>
          </c:spPr>
        </c:majorGridlines>
        <c:title>
          <c:tx>
            <c:rich>
              <a:bodyPr/>
              <a:lstStyle/>
              <a:p>
                <a:pPr>
                  <a:defRPr sz="1200" b="0" i="0" u="none" strike="noStrike" baseline="0">
                    <a:solidFill>
                      <a:srgbClr val="000000"/>
                    </a:solidFill>
                    <a:latin typeface="Calibri"/>
                    <a:ea typeface="Calibri"/>
                    <a:cs typeface="Calibri"/>
                  </a:defRPr>
                </a:pPr>
                <a:endParaRPr lang="ko-KR" altLang="en-US" sz="1050" b="1" i="0" u="none" strike="noStrike" baseline="0">
                  <a:solidFill>
                    <a:srgbClr val="000000"/>
                  </a:solidFill>
                  <a:latin typeface="Arial"/>
                  <a:cs typeface="Arial"/>
                </a:endParaRPr>
              </a:p>
              <a:p>
                <a:pPr>
                  <a:defRPr sz="1200" b="0" i="0" u="none" strike="noStrike" baseline="0">
                    <a:solidFill>
                      <a:srgbClr val="000000"/>
                    </a:solidFill>
                    <a:latin typeface="Calibri"/>
                    <a:ea typeface="Calibri"/>
                    <a:cs typeface="Calibri"/>
                  </a:defRPr>
                </a:pPr>
                <a:endParaRPr lang="ko-KR" altLang="en-US" sz="1050" b="1" i="0" u="none" strike="noStrike" baseline="0">
                  <a:solidFill>
                    <a:srgbClr val="000000"/>
                  </a:solidFill>
                  <a:latin typeface="Arial"/>
                  <a:cs typeface="Arial"/>
                </a:endParaRPr>
              </a:p>
              <a:p>
                <a:pPr>
                  <a:defRPr sz="1200" b="0" i="0" u="none" strike="noStrike" baseline="0">
                    <a:solidFill>
                      <a:srgbClr val="000000"/>
                    </a:solidFill>
                    <a:latin typeface="Calibri"/>
                    <a:ea typeface="Calibri"/>
                    <a:cs typeface="Calibri"/>
                  </a:defRPr>
                </a:pPr>
                <a:endParaRPr lang="ko-KR" altLang="en-US" sz="1050" b="1" i="0" u="none" strike="noStrike" baseline="0">
                  <a:solidFill>
                    <a:srgbClr val="000000"/>
                  </a:solidFill>
                  <a:latin typeface="Arial"/>
                  <a:cs typeface="Arial"/>
                </a:endParaRPr>
              </a:p>
            </c:rich>
          </c:tx>
          <c:layout>
            <c:manualLayout>
              <c:xMode val="edge"/>
              <c:yMode val="edge"/>
              <c:x val="0.5294961762873166"/>
              <c:y val="0.87366167023554608"/>
            </c:manualLayout>
          </c:layout>
          <c:spPr>
            <a:noFill/>
            <a:ln w="25400">
              <a:noFill/>
            </a:ln>
          </c:spPr>
        </c:title>
        <c:numFmt formatCode="General" sourceLinked="0"/>
        <c:tickLblPos val="nextTo"/>
        <c:spPr>
          <a:ln w="3175">
            <a:solidFill>
              <a:srgbClr val="000000"/>
            </a:solidFill>
            <a:prstDash val="solid"/>
          </a:ln>
        </c:spPr>
        <c:txPr>
          <a:bodyPr rot="-5400000" vert="horz"/>
          <a:lstStyle/>
          <a:p>
            <a:pPr>
              <a:defRPr sz="1475" b="1" i="0" u="none" strike="noStrike" baseline="0">
                <a:solidFill>
                  <a:srgbClr val="000000"/>
                </a:solidFill>
                <a:latin typeface="Arial"/>
                <a:ea typeface="Arial"/>
                <a:cs typeface="Arial"/>
              </a:defRPr>
            </a:pPr>
            <a:endParaRPr lang="ko-KR"/>
          </a:p>
        </c:txPr>
        <c:crossAx val="86016000"/>
        <c:crossesAt val="0"/>
        <c:auto val="1"/>
        <c:lblAlgn val="ctr"/>
        <c:lblOffset val="100"/>
        <c:tickLblSkip val="5"/>
        <c:tickMarkSkip val="5"/>
      </c:catAx>
      <c:valAx>
        <c:axId val="86016000"/>
        <c:scaling>
          <c:orientation val="minMax"/>
          <c:max val="0.2"/>
          <c:min val="0.04"/>
        </c:scaling>
        <c:axPos val="l"/>
        <c:majorGridlines>
          <c:spPr>
            <a:ln w="3175">
              <a:solidFill>
                <a:srgbClr val="000000"/>
              </a:solidFill>
              <a:prstDash val="solid"/>
            </a:ln>
          </c:spPr>
        </c:majorGridlines>
        <c:title>
          <c:tx>
            <c:rich>
              <a:bodyPr/>
              <a:lstStyle/>
              <a:p>
                <a:pPr>
                  <a:defRPr sz="1475" b="1" i="0" u="none" strike="noStrike" baseline="0">
                    <a:solidFill>
                      <a:srgbClr val="000000"/>
                    </a:solidFill>
                    <a:latin typeface="Arial"/>
                    <a:ea typeface="Arial"/>
                    <a:cs typeface="Arial"/>
                  </a:defRPr>
                </a:pPr>
                <a:r>
                  <a:rPr altLang="en-US"/>
                  <a:t>Share (in %), excluding capital gains</a:t>
                </a:r>
              </a:p>
            </c:rich>
          </c:tx>
          <c:layout>
            <c:manualLayout>
              <c:xMode val="edge"/>
              <c:yMode val="edge"/>
              <c:x val="7.7697841726618699E-2"/>
              <c:y val="0.20342612419700215"/>
            </c:manualLayout>
          </c:layout>
          <c:spPr>
            <a:noFill/>
            <a:ln w="25400">
              <a:noFill/>
            </a:ln>
          </c:spPr>
        </c:title>
        <c:numFmt formatCode="0%" sourceLinked="0"/>
        <c:tickLblPos val="nextTo"/>
        <c:spPr>
          <a:ln w="3175">
            <a:solidFill>
              <a:srgbClr val="000000"/>
            </a:solidFill>
            <a:prstDash val="solid"/>
          </a:ln>
        </c:spPr>
        <c:txPr>
          <a:bodyPr rot="0" vert="horz"/>
          <a:lstStyle/>
          <a:p>
            <a:pPr>
              <a:defRPr sz="1475" b="1" i="0" u="none" strike="noStrike" baseline="0">
                <a:solidFill>
                  <a:srgbClr val="000000"/>
                </a:solidFill>
                <a:latin typeface="Arial"/>
                <a:ea typeface="Arial"/>
                <a:cs typeface="Arial"/>
              </a:defRPr>
            </a:pPr>
            <a:endParaRPr lang="ko-KR"/>
          </a:p>
        </c:txPr>
        <c:crossAx val="86001152"/>
        <c:crosses val="autoZero"/>
        <c:crossBetween val="midCat"/>
        <c:majorUnit val="0.02"/>
        <c:minorUnit val="0.02"/>
      </c:valAx>
      <c:spPr>
        <a:solidFill>
          <a:srgbClr val="FFFFFF"/>
        </a:solidFill>
        <a:ln w="3175">
          <a:solidFill>
            <a:srgbClr val="000000"/>
          </a:solidFill>
          <a:prstDash val="solid"/>
        </a:ln>
      </c:spPr>
    </c:plotArea>
    <c:legend>
      <c:legendPos val="r"/>
      <c:layout>
        <c:manualLayout>
          <c:xMode val="edge"/>
          <c:yMode val="edge"/>
          <c:x val="0.31496080291277229"/>
          <c:y val="0.7158908507223114"/>
          <c:w val="0.41957278388022878"/>
          <c:h val="4.8154093097913325E-2"/>
        </c:manualLayout>
      </c:layout>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span"/>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5.xml><?xml version="1.0" encoding="utf-8"?>
<c:chartSpace xmlns:c="http://schemas.openxmlformats.org/drawingml/2006/chart" xmlns:a="http://schemas.openxmlformats.org/drawingml/2006/main" xmlns:r="http://schemas.openxmlformats.org/officeDocument/2006/relationships">
  <c:lang val="ko-KR"/>
  <c:chart>
    <c:plotArea>
      <c:layout>
        <c:manualLayout>
          <c:layoutTarget val="inner"/>
          <c:xMode val="edge"/>
          <c:yMode val="edge"/>
          <c:x val="0.14100711994482074"/>
          <c:y val="7.6763543800102363E-2"/>
          <c:w val="0.73669025930355325"/>
          <c:h val="0.71161879793067873"/>
        </c:manualLayout>
      </c:layout>
      <c:lineChart>
        <c:grouping val="standard"/>
        <c:ser>
          <c:idx val="0"/>
          <c:order val="0"/>
          <c:tx>
            <c:strRef>
              <c:f>'data-Fig3'!$C$3</c:f>
              <c:strCache>
                <c:ptCount val="1"/>
                <c:pt idx="0">
                  <c:v>Including capital gains</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'data-Fig3'!$A$4:$A$99</c:f>
              <c:numCache>
                <c:formatCode>General</c:formatCode>
                <c:ptCount val="9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numCache>
            </c:numRef>
          </c:cat>
          <c:val>
            <c:numRef>
              <c:f>'data-Fig3'!$C$4:$C$99</c:f>
              <c:numCache>
                <c:formatCode>0.0000</c:formatCode>
                <c:ptCount val="96"/>
                <c:pt idx="0">
                  <c:v>2.755016205450769E-2</c:v>
                </c:pt>
                <c:pt idx="1">
                  <c:v>2.7292084736544597E-2</c:v>
                </c:pt>
                <c:pt idx="2">
                  <c:v>4.360051390265416E-2</c:v>
                </c:pt>
                <c:pt idx="3">
                  <c:v>4.7812342033102112E-2</c:v>
                </c:pt>
                <c:pt idx="4">
                  <c:v>3.3652030168037188E-2</c:v>
                </c:pt>
                <c:pt idx="5">
                  <c:v>2.4542270776995521E-2</c:v>
                </c:pt>
                <c:pt idx="6">
                  <c:v>2.2865297104244196E-2</c:v>
                </c:pt>
                <c:pt idx="7">
                  <c:v>1.6628981564311755E-2</c:v>
                </c:pt>
                <c:pt idx="8">
                  <c:v>1.6883974290585059E-2</c:v>
                </c:pt>
                <c:pt idx="9">
                  <c:v>2.2741607402143222E-2</c:v>
                </c:pt>
                <c:pt idx="10">
                  <c:v>1.997966722614291E-2</c:v>
                </c:pt>
                <c:pt idx="11">
                  <c:v>2.3249502043152431E-2</c:v>
                </c:pt>
                <c:pt idx="12">
                  <c:v>3.3108484827819591E-2</c:v>
                </c:pt>
                <c:pt idx="13">
                  <c:v>3.3640176310679934E-2</c:v>
                </c:pt>
                <c:pt idx="14">
                  <c:v>3.7542140165501309E-2</c:v>
                </c:pt>
                <c:pt idx="15">
                  <c:v>5.0245153107773437E-2</c:v>
                </c:pt>
                <c:pt idx="16">
                  <c:v>4.9902636063775881E-2</c:v>
                </c:pt>
                <c:pt idx="17">
                  <c:v>2.8445522686741047E-2</c:v>
                </c:pt>
                <c:pt idx="18">
                  <c:v>2.2499013882845174E-2</c:v>
                </c:pt>
                <c:pt idx="19">
                  <c:v>1.9894684756199467E-2</c:v>
                </c:pt>
                <c:pt idx="20">
                  <c:v>2.3442619303236288E-2</c:v>
                </c:pt>
                <c:pt idx="21">
                  <c:v>2.0732433519932786E-2</c:v>
                </c:pt>
                <c:pt idx="22">
                  <c:v>2.1879479269571976E-2</c:v>
                </c:pt>
                <c:pt idx="23">
                  <c:v>2.5369178210276937E-2</c:v>
                </c:pt>
                <c:pt idx="24">
                  <c:v>2.174382143155763E-2</c:v>
                </c:pt>
                <c:pt idx="25">
                  <c:v>2.1945121575450074E-2</c:v>
                </c:pt>
                <c:pt idx="26">
                  <c:v>1.9634411446568058E-2</c:v>
                </c:pt>
                <c:pt idx="27">
                  <c:v>2.0436137401820011E-2</c:v>
                </c:pt>
                <c:pt idx="28">
                  <c:v>1.9771783137308981E-2</c:v>
                </c:pt>
                <c:pt idx="29">
                  <c:v>1.5457714345564253E-2</c:v>
                </c:pt>
                <c:pt idx="30">
                  <c:v>1.2351248134373318E-2</c:v>
                </c:pt>
                <c:pt idx="31">
                  <c:v>1.1642370843730746E-2</c:v>
                </c:pt>
                <c:pt idx="32">
                  <c:v>1.2633914667333801E-2</c:v>
                </c:pt>
                <c:pt idx="33">
                  <c:v>1.47283742297185E-2</c:v>
                </c:pt>
                <c:pt idx="34">
                  <c:v>1.3035162087810493E-2</c:v>
                </c:pt>
                <c:pt idx="35">
                  <c:v>1.3054992326916324E-2</c:v>
                </c:pt>
                <c:pt idx="36">
                  <c:v>1.2425001396918815E-2</c:v>
                </c:pt>
                <c:pt idx="37">
                  <c:v>1.2197861566448934E-2</c:v>
                </c:pt>
                <c:pt idx="38">
                  <c:v>1.2810697611210967E-2</c:v>
                </c:pt>
                <c:pt idx="39">
                  <c:v>1.0884692794265906E-2</c:v>
                </c:pt>
                <c:pt idx="40">
                  <c:v>9.6675602974227413E-3</c:v>
                </c:pt>
                <c:pt idx="41">
                  <c:v>1.1687484341437246E-2</c:v>
                </c:pt>
                <c:pt idx="42">
                  <c:v>1.3165387245087342E-2</c:v>
                </c:pt>
                <c:pt idx="43">
                  <c:v>1.1976060987726266E-2</c:v>
                </c:pt>
                <c:pt idx="44">
                  <c:v>1.0528673149594428E-2</c:v>
                </c:pt>
                <c:pt idx="45">
                  <c:v>1.0814637545017167E-2</c:v>
                </c:pt>
                <c:pt idx="46">
                  <c:v>1.1941249375109261E-2</c:v>
                </c:pt>
                <c:pt idx="47">
                  <c:v>1.1749239699033298E-2</c:v>
                </c:pt>
                <c:pt idx="48">
                  <c:v>1.3822929216111448E-2</c:v>
                </c:pt>
                <c:pt idx="49">
                  <c:v>1.1607401802667006E-2</c:v>
                </c:pt>
                <c:pt idx="50">
                  <c:v>1.1462998441377137E-2</c:v>
                </c:pt>
                <c:pt idx="51">
                  <c:v>1.3021661045439319E-2</c:v>
                </c:pt>
                <c:pt idx="52">
                  <c:v>1.4893514616821979E-2</c:v>
                </c:pt>
                <c:pt idx="53">
                  <c:v>1.2898790870561372E-2</c:v>
                </c:pt>
                <c:pt idx="54">
                  <c:v>1.416347805611729E-2</c:v>
                </c:pt>
                <c:pt idx="55">
                  <c:v>1.6149285544225331E-2</c:v>
                </c:pt>
                <c:pt idx="56">
                  <c:v>1.5581702597665021E-2</c:v>
                </c:pt>
                <c:pt idx="57">
                  <c:v>9.9627513394338514E-3</c:v>
                </c:pt>
                <c:pt idx="58">
                  <c:v>1.1137117989758905E-2</c:v>
                </c:pt>
                <c:pt idx="59">
                  <c:v>1.1781574093832308E-2</c:v>
                </c:pt>
                <c:pt idx="60">
                  <c:v>9.4139573549492806E-3</c:v>
                </c:pt>
                <c:pt idx="61">
                  <c:v>8.7885422864696534E-3</c:v>
                </c:pt>
                <c:pt idx="62">
                  <c:v>8.4658142682953273E-3</c:v>
                </c:pt>
                <c:pt idx="63">
                  <c:v>8.5993934820226998E-3</c:v>
                </c:pt>
                <c:pt idx="64">
                  <c:v>9.2362942017128555E-3</c:v>
                </c:pt>
                <c:pt idx="65">
                  <c:v>8.5637644293520936E-3</c:v>
                </c:pt>
                <c:pt idx="66">
                  <c:v>1.3728566187669137E-2</c:v>
                </c:pt>
                <c:pt idx="67">
                  <c:v>1.2764781564610595E-2</c:v>
                </c:pt>
                <c:pt idx="68">
                  <c:v>1.3658654703481264E-2</c:v>
                </c:pt>
                <c:pt idx="69">
                  <c:v>1.7337928747513977E-2</c:v>
                </c:pt>
                <c:pt idx="70">
                  <c:v>1.884166708678876E-2</c:v>
                </c:pt>
                <c:pt idx="71">
                  <c:v>2.1535381567179747E-2</c:v>
                </c:pt>
                <c:pt idx="72">
                  <c:v>2.2361820161560339E-2</c:v>
                </c:pt>
                <c:pt idx="73">
                  <c:v>3.34446839608743E-2</c:v>
                </c:pt>
                <c:pt idx="74">
                  <c:v>1.9077992254479696E-2</c:v>
                </c:pt>
                <c:pt idx="75">
                  <c:v>2.8625698376648027E-2</c:v>
                </c:pt>
                <c:pt idx="76">
                  <c:v>2.4546952390748413E-2</c:v>
                </c:pt>
                <c:pt idx="77">
                  <c:v>2.3335255081525817E-2</c:v>
                </c:pt>
                <c:pt idx="78">
                  <c:v>1.9570288229202717E-2</c:v>
                </c:pt>
                <c:pt idx="79">
                  <c:v>2.4630823721854767E-2</c:v>
                </c:pt>
                <c:pt idx="80">
                  <c:v>2.3180260584675972E-2</c:v>
                </c:pt>
                <c:pt idx="81">
                  <c:v>2.2947425865202212E-2</c:v>
                </c:pt>
                <c:pt idx="82">
                  <c:v>2.4630000000000003E-2</c:v>
                </c:pt>
                <c:pt idx="83">
                  <c:v>3.058E-2</c:v>
                </c:pt>
                <c:pt idx="84">
                  <c:v>3.526E-2</c:v>
                </c:pt>
                <c:pt idx="85">
                  <c:v>3.9230000000000001E-2</c:v>
                </c:pt>
                <c:pt idx="86">
                  <c:v>4.2140000000000004E-2</c:v>
                </c:pt>
                <c:pt idx="87">
                  <c:v>5.0730000000000004E-2</c:v>
                </c:pt>
                <c:pt idx="88">
                  <c:v>3.7000000000000005E-2</c:v>
                </c:pt>
                <c:pt idx="89">
                  <c:v>3.1419999999999997E-2</c:v>
                </c:pt>
                <c:pt idx="90">
                  <c:v>3.492E-2</c:v>
                </c:pt>
                <c:pt idx="91">
                  <c:v>4.342E-2</c:v>
                </c:pt>
                <c:pt idx="92">
                  <c:v>5.1279999999999999E-2</c:v>
                </c:pt>
                <c:pt idx="93">
                  <c:v>5.4600000000000003E-2</c:v>
                </c:pt>
                <c:pt idx="94">
                  <c:v>6.0359999999999997E-2</c:v>
                </c:pt>
                <c:pt idx="95">
                  <c:v>5.0339999999999996E-2</c:v>
                </c:pt>
              </c:numCache>
            </c:numRef>
          </c:val>
        </c:ser>
        <c:ser>
          <c:idx val="1"/>
          <c:order val="1"/>
          <c:tx>
            <c:strRef>
              <c:f>'data-Fig3'!$B$3</c:f>
              <c:strCache>
                <c:ptCount val="1"/>
                <c:pt idx="0">
                  <c:v>Excluding capital gains</c:v>
                </c:pt>
              </c:strCache>
            </c:strRef>
          </c:tx>
          <c:spPr>
            <a:ln w="12700">
              <a:solidFill>
                <a:srgbClr val="000000"/>
              </a:solidFill>
              <a:prstDash val="solid"/>
            </a:ln>
          </c:spPr>
          <c:marker>
            <c:symbol val="triangle"/>
            <c:size val="6"/>
            <c:spPr>
              <a:solidFill>
                <a:srgbClr val="FFFFFF"/>
              </a:solidFill>
              <a:ln>
                <a:solidFill>
                  <a:srgbClr val="000000"/>
                </a:solidFill>
                <a:prstDash val="solid"/>
              </a:ln>
            </c:spPr>
          </c:marker>
          <c:val>
            <c:numRef>
              <c:f>'data-Fig3'!$B$4:$B$99</c:f>
              <c:numCache>
                <c:formatCode>0.0000</c:formatCode>
                <c:ptCount val="96"/>
                <c:pt idx="0">
                  <c:v>2.7550162054507693E-2</c:v>
                </c:pt>
                <c:pt idx="1">
                  <c:v>2.7292084736544597E-2</c:v>
                </c:pt>
                <c:pt idx="2">
                  <c:v>4.3603499999999996E-2</c:v>
                </c:pt>
                <c:pt idx="3">
                  <c:v>4.4049341044346761E-2</c:v>
                </c:pt>
                <c:pt idx="4">
                  <c:v>3.3307691380518312E-2</c:v>
                </c:pt>
                <c:pt idx="5">
                  <c:v>2.4481629304319623E-2</c:v>
                </c:pt>
                <c:pt idx="6">
                  <c:v>2.220206592112621E-2</c:v>
                </c:pt>
                <c:pt idx="7">
                  <c:v>1.6716386264226366E-2</c:v>
                </c:pt>
                <c:pt idx="8">
                  <c:v>1.6892103882340821E-2</c:v>
                </c:pt>
                <c:pt idx="9">
                  <c:v>2.0093203672445034E-2</c:v>
                </c:pt>
                <c:pt idx="10">
                  <c:v>1.7515973184398407E-2</c:v>
                </c:pt>
                <c:pt idx="11">
                  <c:v>2.008713573259582E-2</c:v>
                </c:pt>
                <c:pt idx="12">
                  <c:v>2.3450783923630883E-2</c:v>
                </c:pt>
                <c:pt idx="13">
                  <c:v>2.5387789698721932E-2</c:v>
                </c:pt>
                <c:pt idx="14">
                  <c:v>2.7581348811531094E-2</c:v>
                </c:pt>
                <c:pt idx="15">
                  <c:v>3.2254883590899681E-2</c:v>
                </c:pt>
                <c:pt idx="16">
                  <c:v>3.0057812608517063E-2</c:v>
                </c:pt>
                <c:pt idx="17">
                  <c:v>2.3887538491116418E-2</c:v>
                </c:pt>
                <c:pt idx="18">
                  <c:v>2.0744133398493184E-2</c:v>
                </c:pt>
                <c:pt idx="19">
                  <c:v>1.9264855493777388E-2</c:v>
                </c:pt>
                <c:pt idx="20">
                  <c:v>2.0446143537247261E-2</c:v>
                </c:pt>
                <c:pt idx="21">
                  <c:v>1.9218939824356393E-2</c:v>
                </c:pt>
                <c:pt idx="22">
                  <c:v>1.9463370851066034E-2</c:v>
                </c:pt>
                <c:pt idx="23">
                  <c:v>2.234125970521314E-2</c:v>
                </c:pt>
                <c:pt idx="24">
                  <c:v>2.0155380578081698E-2</c:v>
                </c:pt>
                <c:pt idx="25">
                  <c:v>1.6664630261522456E-2</c:v>
                </c:pt>
                <c:pt idx="26">
                  <c:v>1.7412602984471625E-2</c:v>
                </c:pt>
                <c:pt idx="27">
                  <c:v>1.7740378459074349E-2</c:v>
                </c:pt>
                <c:pt idx="28">
                  <c:v>1.6290480751623114E-2</c:v>
                </c:pt>
                <c:pt idx="29">
                  <c:v>1.3216990923743429E-2</c:v>
                </c:pt>
                <c:pt idx="30">
                  <c:v>9.7267087256462537E-3</c:v>
                </c:pt>
                <c:pt idx="31">
                  <c:v>9.240911360951223E-3</c:v>
                </c:pt>
                <c:pt idx="32">
                  <c:v>8.4491417334779453E-3</c:v>
                </c:pt>
                <c:pt idx="33">
                  <c:v>9.1638256707099307E-3</c:v>
                </c:pt>
                <c:pt idx="34">
                  <c:v>9.0289404896681663E-3</c:v>
                </c:pt>
                <c:pt idx="35">
                  <c:v>9.538511856595348E-3</c:v>
                </c:pt>
                <c:pt idx="36">
                  <c:v>9.5443071522288512E-3</c:v>
                </c:pt>
                <c:pt idx="37">
                  <c:v>8.2690330608120536E-3</c:v>
                </c:pt>
                <c:pt idx="38">
                  <c:v>8.6516933361116526E-3</c:v>
                </c:pt>
                <c:pt idx="39">
                  <c:v>7.4571694613321526E-3</c:v>
                </c:pt>
                <c:pt idx="40">
                  <c:v>6.7264467154010636E-3</c:v>
                </c:pt>
                <c:pt idx="41">
                  <c:v>7.0588248853421989E-3</c:v>
                </c:pt>
                <c:pt idx="42">
                  <c:v>7.2061163480499103E-3</c:v>
                </c:pt>
                <c:pt idx="43">
                  <c:v>6.8115311362396793E-3</c:v>
                </c:pt>
                <c:pt idx="44">
                  <c:v>6.6308052241425431E-3</c:v>
                </c:pt>
                <c:pt idx="45">
                  <c:v>6.4243772482167972E-3</c:v>
                </c:pt>
                <c:pt idx="46">
                  <c:v>6.161766772525527E-3</c:v>
                </c:pt>
                <c:pt idx="47">
                  <c:v>5.9637321869406117E-3</c:v>
                </c:pt>
                <c:pt idx="48">
                  <c:v>5.870375663371551E-3</c:v>
                </c:pt>
                <c:pt idx="49">
                  <c:v>5.6162058072998459E-3</c:v>
                </c:pt>
                <c:pt idx="50">
                  <c:v>5.6800334450204052E-3</c:v>
                </c:pt>
                <c:pt idx="51">
                  <c:v>5.3128911555610373E-3</c:v>
                </c:pt>
                <c:pt idx="52">
                  <c:v>5.378665172725592E-3</c:v>
                </c:pt>
                <c:pt idx="53">
                  <c:v>6.0294666862191091E-3</c:v>
                </c:pt>
                <c:pt idx="54">
                  <c:v>5.9647168321796239E-3</c:v>
                </c:pt>
                <c:pt idx="55">
                  <c:v>5.8157218198253745E-3</c:v>
                </c:pt>
                <c:pt idx="56">
                  <c:v>5.4712956747793176E-3</c:v>
                </c:pt>
                <c:pt idx="57">
                  <c:v>5.2533930875849231E-3</c:v>
                </c:pt>
                <c:pt idx="58">
                  <c:v>5.1804645938540372E-3</c:v>
                </c:pt>
                <c:pt idx="59">
                  <c:v>5.2045600169461845E-3</c:v>
                </c:pt>
                <c:pt idx="60">
                  <c:v>4.9521971124209694E-3</c:v>
                </c:pt>
                <c:pt idx="61">
                  <c:v>5.6296418427947892E-3</c:v>
                </c:pt>
                <c:pt idx="62">
                  <c:v>5.5970851689307582E-3</c:v>
                </c:pt>
                <c:pt idx="63">
                  <c:v>5.6193360343470243E-3</c:v>
                </c:pt>
                <c:pt idx="64">
                  <c:v>5.6620582508149454E-3</c:v>
                </c:pt>
                <c:pt idx="65">
                  <c:v>5.8055664529142693E-3</c:v>
                </c:pt>
                <c:pt idx="66">
                  <c:v>6.1532472366205059E-3</c:v>
                </c:pt>
                <c:pt idx="67">
                  <c:v>6.548142457805153E-3</c:v>
                </c:pt>
                <c:pt idx="68">
                  <c:v>6.5596229076334764E-3</c:v>
                </c:pt>
                <c:pt idx="69">
                  <c:v>7.7472867772956115E-3</c:v>
                </c:pt>
                <c:pt idx="70">
                  <c:v>8.7149098939761933E-3</c:v>
                </c:pt>
                <c:pt idx="71">
                  <c:v>9.8088071430846874E-3</c:v>
                </c:pt>
                <c:pt idx="72">
                  <c:v>9.7047439116255095E-3</c:v>
                </c:pt>
                <c:pt idx="73">
                  <c:v>9.9694880598681767E-3</c:v>
                </c:pt>
                <c:pt idx="74">
                  <c:v>1.3010161292535967E-2</c:v>
                </c:pt>
                <c:pt idx="75">
                  <c:v>1.9903132937624798E-2</c:v>
                </c:pt>
                <c:pt idx="76">
                  <c:v>1.7404590540249964E-2</c:v>
                </c:pt>
                <c:pt idx="77">
                  <c:v>1.825676890631479E-2</c:v>
                </c:pt>
                <c:pt idx="78">
                  <c:v>1.6079501141719094E-2</c:v>
                </c:pt>
                <c:pt idx="79">
                  <c:v>2.01681694243592E-2</c:v>
                </c:pt>
                <c:pt idx="80">
                  <c:v>1.7375977884318456E-2</c:v>
                </c:pt>
                <c:pt idx="81">
                  <c:v>1.7322505727484127E-2</c:v>
                </c:pt>
                <c:pt idx="82">
                  <c:v>1.8149999999999999E-2</c:v>
                </c:pt>
                <c:pt idx="83">
                  <c:v>1.9730000000000001E-2</c:v>
                </c:pt>
                <c:pt idx="84">
                  <c:v>2.1949999999999997E-2</c:v>
                </c:pt>
                <c:pt idx="85">
                  <c:v>2.4060000000000002E-2</c:v>
                </c:pt>
                <c:pt idx="86">
                  <c:v>2.6329999999999999E-2</c:v>
                </c:pt>
                <c:pt idx="87">
                  <c:v>2.8410000000000001E-2</c:v>
                </c:pt>
                <c:pt idx="88">
                  <c:v>2.4020000000000003E-2</c:v>
                </c:pt>
                <c:pt idx="89">
                  <c:v>2.1930000000000002E-2</c:v>
                </c:pt>
                <c:pt idx="90">
                  <c:v>2.3650000000000004E-2</c:v>
                </c:pt>
                <c:pt idx="91">
                  <c:v>2.826E-2</c:v>
                </c:pt>
                <c:pt idx="92">
                  <c:v>3.2629999999999999E-2</c:v>
                </c:pt>
                <c:pt idx="93">
                  <c:v>3.354E-2</c:v>
                </c:pt>
                <c:pt idx="94">
                  <c:v>3.6230000000000005E-2</c:v>
                </c:pt>
                <c:pt idx="95">
                  <c:v>3.3370000000000004E-2</c:v>
                </c:pt>
              </c:numCache>
            </c:numRef>
          </c:val>
        </c:ser>
        <c:marker val="1"/>
        <c:axId val="86049152"/>
        <c:axId val="86051072"/>
      </c:lineChart>
      <c:catAx>
        <c:axId val="86049152"/>
        <c:scaling>
          <c:orientation val="minMax"/>
        </c:scaling>
        <c:axPos val="b"/>
        <c:majorGridlines>
          <c:spPr>
            <a:ln w="12700">
              <a:solidFill>
                <a:srgbClr val="000000"/>
              </a:solidFill>
              <a:prstDash val="sysDash"/>
            </a:ln>
          </c:spPr>
        </c:majorGridlines>
        <c:numFmt formatCode="General" sourceLinked="0"/>
        <c:tickLblPos val="nextTo"/>
        <c:spPr>
          <a:ln w="3175">
            <a:solidFill>
              <a:srgbClr val="000000"/>
            </a:solidFill>
            <a:prstDash val="solid"/>
          </a:ln>
        </c:spPr>
        <c:txPr>
          <a:bodyPr rot="-5400000" vert="horz"/>
          <a:lstStyle/>
          <a:p>
            <a:pPr>
              <a:defRPr sz="1425" b="1" i="0" u="none" strike="noStrike" baseline="0">
                <a:solidFill>
                  <a:srgbClr val="000000"/>
                </a:solidFill>
                <a:latin typeface="Arial"/>
                <a:ea typeface="Arial"/>
                <a:cs typeface="Arial"/>
              </a:defRPr>
            </a:pPr>
            <a:endParaRPr lang="ko-KR"/>
          </a:p>
        </c:txPr>
        <c:crossAx val="86051072"/>
        <c:crossesAt val="0"/>
        <c:auto val="1"/>
        <c:lblAlgn val="ctr"/>
        <c:lblOffset val="100"/>
        <c:tickLblSkip val="5"/>
        <c:tickMarkSkip val="5"/>
      </c:catAx>
      <c:valAx>
        <c:axId val="86051072"/>
        <c:scaling>
          <c:orientation val="minMax"/>
          <c:max val="6.5000000000000002E-2"/>
          <c:min val="0"/>
        </c:scaling>
        <c:axPos val="l"/>
        <c:majorGridlines>
          <c:spPr>
            <a:ln w="3175">
              <a:solidFill>
                <a:srgbClr val="000000"/>
              </a:solidFill>
              <a:prstDash val="solid"/>
            </a:ln>
          </c:spPr>
        </c:majorGridlines>
        <c:title>
          <c:tx>
            <c:rich>
              <a:bodyPr/>
              <a:lstStyle/>
              <a:p>
                <a:pPr>
                  <a:defRPr sz="1425" b="1" i="0" u="none" strike="noStrike" baseline="0">
                    <a:solidFill>
                      <a:srgbClr val="000000"/>
                    </a:solidFill>
                    <a:latin typeface="Arial"/>
                    <a:ea typeface="Arial"/>
                    <a:cs typeface="Arial"/>
                  </a:defRPr>
                </a:pPr>
                <a:r>
                  <a:rPr altLang="en-US"/>
                  <a:t>Top 0.01% Income Share</a:t>
                </a:r>
              </a:p>
            </c:rich>
          </c:tx>
          <c:layout>
            <c:manualLayout>
              <c:xMode val="edge"/>
              <c:yMode val="edge"/>
              <c:x val="6.0431654676258995E-2"/>
              <c:y val="0.25518688535302381"/>
            </c:manualLayout>
          </c:layout>
          <c:spPr>
            <a:noFill/>
            <a:ln w="25400">
              <a:noFill/>
            </a:ln>
          </c:spPr>
        </c:title>
        <c:numFmt formatCode="0%" sourceLinked="0"/>
        <c:tickLblPos val="nextTo"/>
        <c:spPr>
          <a:ln w="3175">
            <a:solidFill>
              <a:srgbClr val="000000"/>
            </a:solidFill>
            <a:prstDash val="solid"/>
          </a:ln>
        </c:spPr>
        <c:txPr>
          <a:bodyPr rot="0" vert="horz"/>
          <a:lstStyle/>
          <a:p>
            <a:pPr>
              <a:defRPr sz="1425" b="1" i="0" u="none" strike="noStrike" baseline="0">
                <a:solidFill>
                  <a:srgbClr val="000000"/>
                </a:solidFill>
                <a:latin typeface="Arial"/>
                <a:ea typeface="Arial"/>
                <a:cs typeface="Arial"/>
              </a:defRPr>
            </a:pPr>
            <a:endParaRPr lang="ko-KR"/>
          </a:p>
        </c:txPr>
        <c:crossAx val="86049152"/>
        <c:crosses val="autoZero"/>
        <c:crossBetween val="midCat"/>
        <c:majorUnit val="0.01"/>
        <c:minorUnit val="5.0000000000000001E-3"/>
      </c:valAx>
      <c:spPr>
        <a:solidFill>
          <a:srgbClr val="FFFFFF"/>
        </a:solidFill>
        <a:ln w="3175">
          <a:solidFill>
            <a:srgbClr val="000000"/>
          </a:solidFill>
          <a:prstDash val="solid"/>
        </a:ln>
      </c:spPr>
    </c:plotArea>
    <c:legend>
      <c:legendPos val="r"/>
      <c:layout>
        <c:manualLayout>
          <c:xMode val="edge"/>
          <c:yMode val="edge"/>
          <c:x val="0.3644546433704936"/>
          <c:y val="0.14618984662793319"/>
          <c:w val="0.34083258315203568"/>
          <c:h val="0.15552111343397149"/>
        </c:manualLayout>
      </c:layout>
      <c:spPr>
        <a:solidFill>
          <a:srgbClr val="FFFFFF"/>
        </a:solidFill>
        <a:ln w="3175">
          <a:solidFill>
            <a:srgbClr val="000000"/>
          </a:solidFill>
          <a:prstDash val="solid"/>
        </a:ln>
      </c:spPr>
      <c:txPr>
        <a:bodyPr/>
        <a:lstStyle/>
        <a:p>
          <a:pPr>
            <a:defRPr sz="1350" b="0" i="0" u="none" strike="noStrike" baseline="0">
              <a:solidFill>
                <a:srgbClr val="000000"/>
              </a:solidFill>
              <a:latin typeface="Arial"/>
              <a:ea typeface="Arial"/>
              <a:cs typeface="Arial"/>
            </a:defRPr>
          </a:pPr>
          <a:endParaRPr lang="ko-KR"/>
        </a:p>
      </c:txPr>
    </c:legend>
    <c:plotVisOnly val="1"/>
    <c:dispBlanksAs val="span"/>
  </c:chart>
  <c:spPr>
    <a:noFill/>
    <a:ln w="9525">
      <a:noFill/>
    </a:ln>
  </c:spPr>
  <c:txPr>
    <a:bodyPr/>
    <a:lstStyle/>
    <a:p>
      <a:pPr>
        <a:defRPr sz="975"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6.xml><?xml version="1.0" encoding="utf-8"?>
<c:chartSpace xmlns:c="http://schemas.openxmlformats.org/drawingml/2006/chart" xmlns:a="http://schemas.openxmlformats.org/drawingml/2006/main" xmlns:r="http://schemas.openxmlformats.org/officeDocument/2006/relationships">
  <c:lang val="ko-KR"/>
  <c:chart>
    <c:autoTitleDeleted val="1"/>
    <c:plotArea>
      <c:layout>
        <c:manualLayout>
          <c:layoutTarget val="inner"/>
          <c:xMode val="edge"/>
          <c:yMode val="edge"/>
          <c:x val="0.15827329789724776"/>
          <c:y val="7.2614163054150888E-2"/>
          <c:w val="0.72374062583923293"/>
          <c:h val="0.71784286904960593"/>
        </c:manualLayout>
      </c:layout>
      <c:lineChart>
        <c:grouping val="standard"/>
        <c:ser>
          <c:idx val="0"/>
          <c:order val="0"/>
          <c:tx>
            <c:strRef>
              <c:f>'data-Fig3'!$C$3</c:f>
              <c:strCache>
                <c:ptCount val="1"/>
                <c:pt idx="0">
                  <c:v>Including capital gains</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'data-Fig3'!$A$4:$A$99</c:f>
              <c:numCache>
                <c:formatCode>General</c:formatCode>
                <c:ptCount val="9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numCache>
            </c:numRef>
          </c:cat>
          <c:val>
            <c:numRef>
              <c:f>'data-Fig3'!$C$4:$C$99</c:f>
              <c:numCache>
                <c:formatCode>0.0000</c:formatCode>
                <c:ptCount val="96"/>
                <c:pt idx="0">
                  <c:v>2.755016205450769E-2</c:v>
                </c:pt>
                <c:pt idx="1">
                  <c:v>2.7292084736544597E-2</c:v>
                </c:pt>
                <c:pt idx="2">
                  <c:v>4.360051390265416E-2</c:v>
                </c:pt>
                <c:pt idx="3">
                  <c:v>4.7812342033102112E-2</c:v>
                </c:pt>
                <c:pt idx="4">
                  <c:v>3.3652030168037188E-2</c:v>
                </c:pt>
                <c:pt idx="5">
                  <c:v>2.4542270776995521E-2</c:v>
                </c:pt>
                <c:pt idx="6">
                  <c:v>2.2865297104244196E-2</c:v>
                </c:pt>
                <c:pt idx="7">
                  <c:v>1.6628981564311755E-2</c:v>
                </c:pt>
                <c:pt idx="8">
                  <c:v>1.6883974290585059E-2</c:v>
                </c:pt>
                <c:pt idx="9">
                  <c:v>2.2741607402143222E-2</c:v>
                </c:pt>
                <c:pt idx="10">
                  <c:v>1.997966722614291E-2</c:v>
                </c:pt>
                <c:pt idx="11">
                  <c:v>2.3249502043152431E-2</c:v>
                </c:pt>
                <c:pt idx="12">
                  <c:v>3.3108484827819591E-2</c:v>
                </c:pt>
                <c:pt idx="13">
                  <c:v>3.3640176310679934E-2</c:v>
                </c:pt>
                <c:pt idx="14">
                  <c:v>3.7542140165501309E-2</c:v>
                </c:pt>
                <c:pt idx="15">
                  <c:v>5.0245153107773437E-2</c:v>
                </c:pt>
                <c:pt idx="16">
                  <c:v>4.9902636063775881E-2</c:v>
                </c:pt>
                <c:pt idx="17">
                  <c:v>2.8445522686741047E-2</c:v>
                </c:pt>
                <c:pt idx="18">
                  <c:v>2.2499013882845174E-2</c:v>
                </c:pt>
                <c:pt idx="19">
                  <c:v>1.9894684756199467E-2</c:v>
                </c:pt>
                <c:pt idx="20">
                  <c:v>2.3442619303236288E-2</c:v>
                </c:pt>
                <c:pt idx="21">
                  <c:v>2.0732433519932786E-2</c:v>
                </c:pt>
                <c:pt idx="22">
                  <c:v>2.1879479269571976E-2</c:v>
                </c:pt>
                <c:pt idx="23">
                  <c:v>2.5369178210276937E-2</c:v>
                </c:pt>
                <c:pt idx="24">
                  <c:v>2.174382143155763E-2</c:v>
                </c:pt>
                <c:pt idx="25">
                  <c:v>2.1945121575450074E-2</c:v>
                </c:pt>
                <c:pt idx="26">
                  <c:v>1.9634411446568058E-2</c:v>
                </c:pt>
                <c:pt idx="27">
                  <c:v>2.0436137401820011E-2</c:v>
                </c:pt>
                <c:pt idx="28">
                  <c:v>1.9771783137308981E-2</c:v>
                </c:pt>
                <c:pt idx="29">
                  <c:v>1.5457714345564253E-2</c:v>
                </c:pt>
                <c:pt idx="30">
                  <c:v>1.2351248134373318E-2</c:v>
                </c:pt>
                <c:pt idx="31">
                  <c:v>1.1642370843730746E-2</c:v>
                </c:pt>
                <c:pt idx="32">
                  <c:v>1.2633914667333801E-2</c:v>
                </c:pt>
                <c:pt idx="33">
                  <c:v>1.47283742297185E-2</c:v>
                </c:pt>
                <c:pt idx="34">
                  <c:v>1.3035162087810493E-2</c:v>
                </c:pt>
                <c:pt idx="35">
                  <c:v>1.3054992326916324E-2</c:v>
                </c:pt>
                <c:pt idx="36">
                  <c:v>1.2425001396918815E-2</c:v>
                </c:pt>
                <c:pt idx="37">
                  <c:v>1.2197861566448934E-2</c:v>
                </c:pt>
                <c:pt idx="38">
                  <c:v>1.2810697611210967E-2</c:v>
                </c:pt>
                <c:pt idx="39">
                  <c:v>1.0884692794265906E-2</c:v>
                </c:pt>
                <c:pt idx="40">
                  <c:v>9.6675602974227413E-3</c:v>
                </c:pt>
                <c:pt idx="41">
                  <c:v>1.1687484341437246E-2</c:v>
                </c:pt>
                <c:pt idx="42">
                  <c:v>1.3165387245087342E-2</c:v>
                </c:pt>
                <c:pt idx="43">
                  <c:v>1.1976060987726266E-2</c:v>
                </c:pt>
                <c:pt idx="44">
                  <c:v>1.0528673149594428E-2</c:v>
                </c:pt>
                <c:pt idx="45">
                  <c:v>1.0814637545017167E-2</c:v>
                </c:pt>
                <c:pt idx="46">
                  <c:v>1.1941249375109261E-2</c:v>
                </c:pt>
                <c:pt idx="47">
                  <c:v>1.1749239699033298E-2</c:v>
                </c:pt>
                <c:pt idx="48">
                  <c:v>1.3822929216111448E-2</c:v>
                </c:pt>
                <c:pt idx="49">
                  <c:v>1.1607401802667006E-2</c:v>
                </c:pt>
                <c:pt idx="50">
                  <c:v>1.1462998441377137E-2</c:v>
                </c:pt>
                <c:pt idx="51">
                  <c:v>1.3021661045439319E-2</c:v>
                </c:pt>
                <c:pt idx="52">
                  <c:v>1.4893514616821979E-2</c:v>
                </c:pt>
                <c:pt idx="53">
                  <c:v>1.2898790870561372E-2</c:v>
                </c:pt>
                <c:pt idx="54">
                  <c:v>1.416347805611729E-2</c:v>
                </c:pt>
                <c:pt idx="55">
                  <c:v>1.6149285544225331E-2</c:v>
                </c:pt>
                <c:pt idx="56">
                  <c:v>1.5581702597665021E-2</c:v>
                </c:pt>
                <c:pt idx="57">
                  <c:v>9.9627513394338514E-3</c:v>
                </c:pt>
                <c:pt idx="58">
                  <c:v>1.1137117989758905E-2</c:v>
                </c:pt>
                <c:pt idx="59">
                  <c:v>1.1781574093832308E-2</c:v>
                </c:pt>
                <c:pt idx="60">
                  <c:v>9.4139573549492806E-3</c:v>
                </c:pt>
                <c:pt idx="61">
                  <c:v>8.7885422864696534E-3</c:v>
                </c:pt>
                <c:pt idx="62">
                  <c:v>8.4658142682953273E-3</c:v>
                </c:pt>
                <c:pt idx="63">
                  <c:v>8.5993934820226998E-3</c:v>
                </c:pt>
                <c:pt idx="64">
                  <c:v>9.2362942017128555E-3</c:v>
                </c:pt>
                <c:pt idx="65">
                  <c:v>8.5637644293520936E-3</c:v>
                </c:pt>
                <c:pt idx="66">
                  <c:v>1.3728566187669137E-2</c:v>
                </c:pt>
                <c:pt idx="67">
                  <c:v>1.2764781564610595E-2</c:v>
                </c:pt>
                <c:pt idx="68">
                  <c:v>1.3658654703481264E-2</c:v>
                </c:pt>
                <c:pt idx="69">
                  <c:v>1.7337928747513977E-2</c:v>
                </c:pt>
                <c:pt idx="70">
                  <c:v>1.884166708678876E-2</c:v>
                </c:pt>
                <c:pt idx="71">
                  <c:v>2.1535381567179747E-2</c:v>
                </c:pt>
                <c:pt idx="72">
                  <c:v>2.2361820161560339E-2</c:v>
                </c:pt>
                <c:pt idx="73">
                  <c:v>3.34446839608743E-2</c:v>
                </c:pt>
                <c:pt idx="74">
                  <c:v>1.9077992254479696E-2</c:v>
                </c:pt>
                <c:pt idx="75">
                  <c:v>2.8625698376648027E-2</c:v>
                </c:pt>
                <c:pt idx="76">
                  <c:v>2.4546952390748413E-2</c:v>
                </c:pt>
                <c:pt idx="77">
                  <c:v>2.3335255081525817E-2</c:v>
                </c:pt>
                <c:pt idx="78">
                  <c:v>1.9570288229202717E-2</c:v>
                </c:pt>
                <c:pt idx="79">
                  <c:v>2.4630823721854767E-2</c:v>
                </c:pt>
                <c:pt idx="80">
                  <c:v>2.3180260584675972E-2</c:v>
                </c:pt>
                <c:pt idx="81">
                  <c:v>2.2947425865202212E-2</c:v>
                </c:pt>
                <c:pt idx="82">
                  <c:v>2.4630000000000003E-2</c:v>
                </c:pt>
                <c:pt idx="83">
                  <c:v>3.058E-2</c:v>
                </c:pt>
                <c:pt idx="84">
                  <c:v>3.526E-2</c:v>
                </c:pt>
                <c:pt idx="85">
                  <c:v>3.9230000000000001E-2</c:v>
                </c:pt>
                <c:pt idx="86">
                  <c:v>4.2140000000000004E-2</c:v>
                </c:pt>
                <c:pt idx="87">
                  <c:v>5.0730000000000004E-2</c:v>
                </c:pt>
                <c:pt idx="88">
                  <c:v>3.7000000000000005E-2</c:v>
                </c:pt>
                <c:pt idx="89">
                  <c:v>3.1419999999999997E-2</c:v>
                </c:pt>
                <c:pt idx="90">
                  <c:v>3.492E-2</c:v>
                </c:pt>
                <c:pt idx="91">
                  <c:v>4.342E-2</c:v>
                </c:pt>
                <c:pt idx="92">
                  <c:v>5.1279999999999999E-2</c:v>
                </c:pt>
                <c:pt idx="93">
                  <c:v>5.4600000000000003E-2</c:v>
                </c:pt>
                <c:pt idx="94">
                  <c:v>6.0359999999999997E-2</c:v>
                </c:pt>
                <c:pt idx="95">
                  <c:v>5.0339999999999996E-2</c:v>
                </c:pt>
              </c:numCache>
            </c:numRef>
          </c:val>
        </c:ser>
        <c:marker val="1"/>
        <c:axId val="86099840"/>
        <c:axId val="86106112"/>
      </c:lineChart>
      <c:catAx>
        <c:axId val="86099840"/>
        <c:scaling>
          <c:orientation val="minMax"/>
        </c:scaling>
        <c:axPos val="b"/>
        <c:majorGridlines>
          <c:spPr>
            <a:ln w="12700">
              <a:solidFill>
                <a:srgbClr val="000000"/>
              </a:solidFill>
              <a:prstDash val="sysDash"/>
            </a:ln>
          </c:spPr>
        </c:majorGridlines>
        <c:numFmt formatCode="General" sourceLinked="0"/>
        <c:tickLblPos val="nextTo"/>
        <c:spPr>
          <a:ln w="3175">
            <a:solidFill>
              <a:srgbClr val="000000"/>
            </a:solidFill>
            <a:prstDash val="solid"/>
          </a:ln>
        </c:spPr>
        <c:txPr>
          <a:bodyPr rot="-5400000" vert="horz"/>
          <a:lstStyle/>
          <a:p>
            <a:pPr>
              <a:defRPr sz="1575" b="1" i="0" u="none" strike="noStrike" baseline="0">
                <a:solidFill>
                  <a:srgbClr val="000000"/>
                </a:solidFill>
                <a:latin typeface="Arial"/>
                <a:ea typeface="Arial"/>
                <a:cs typeface="Arial"/>
              </a:defRPr>
            </a:pPr>
            <a:endParaRPr lang="ko-KR"/>
          </a:p>
        </c:txPr>
        <c:crossAx val="86106112"/>
        <c:crossesAt val="0"/>
        <c:auto val="1"/>
        <c:lblAlgn val="ctr"/>
        <c:lblOffset val="100"/>
        <c:tickLblSkip val="5"/>
        <c:tickMarkSkip val="5"/>
      </c:catAx>
      <c:valAx>
        <c:axId val="86106112"/>
        <c:scaling>
          <c:orientation val="minMax"/>
          <c:max val="6.5000000000000002E-2"/>
          <c:min val="0"/>
        </c:scaling>
        <c:axPos val="l"/>
        <c:majorGridlines>
          <c:spPr>
            <a:ln w="3175">
              <a:solidFill>
                <a:srgbClr val="000000"/>
              </a:solidFill>
              <a:prstDash val="solid"/>
            </a:ln>
          </c:spPr>
        </c:majorGridlines>
        <c:title>
          <c:tx>
            <c:rich>
              <a:bodyPr/>
              <a:lstStyle/>
              <a:p>
                <a:pPr>
                  <a:defRPr sz="1575" b="1" i="0" u="none" strike="noStrike" baseline="0">
                    <a:solidFill>
                      <a:srgbClr val="000000"/>
                    </a:solidFill>
                    <a:latin typeface="Arial"/>
                    <a:ea typeface="Arial"/>
                    <a:cs typeface="Arial"/>
                  </a:defRPr>
                </a:pPr>
                <a:r>
                  <a:rPr altLang="en-US"/>
                  <a:t>Top 0.01% Income Share</a:t>
                </a:r>
              </a:p>
            </c:rich>
          </c:tx>
          <c:layout>
            <c:manualLayout>
              <c:xMode val="edge"/>
              <c:yMode val="edge"/>
              <c:x val="7.0503597122302156E-2"/>
              <c:y val="0.23236530858953833"/>
            </c:manualLayout>
          </c:layout>
          <c:spPr>
            <a:noFill/>
            <a:ln w="25400">
              <a:noFill/>
            </a:ln>
          </c:spPr>
        </c:title>
        <c:numFmt formatCode="0%" sourceLinked="0"/>
        <c:tickLblPos val="nextTo"/>
        <c:spPr>
          <a:ln w="3175">
            <a:solidFill>
              <a:srgbClr val="000000"/>
            </a:solidFill>
            <a:prstDash val="solid"/>
          </a:ln>
        </c:spPr>
        <c:txPr>
          <a:bodyPr rot="0" vert="horz"/>
          <a:lstStyle/>
          <a:p>
            <a:pPr>
              <a:defRPr sz="1575" b="1" i="0" u="none" strike="noStrike" baseline="0">
                <a:solidFill>
                  <a:srgbClr val="000000"/>
                </a:solidFill>
                <a:latin typeface="Arial"/>
                <a:ea typeface="Arial"/>
                <a:cs typeface="Arial"/>
              </a:defRPr>
            </a:pPr>
            <a:endParaRPr lang="ko-KR"/>
          </a:p>
        </c:txPr>
        <c:crossAx val="86099840"/>
        <c:crosses val="autoZero"/>
        <c:crossBetween val="midCat"/>
        <c:majorUnit val="0.01"/>
        <c:minorUnit val="5.0000000000000001E-3"/>
      </c:valAx>
      <c:spPr>
        <a:solidFill>
          <a:srgbClr val="FFFFFF"/>
        </a:solidFill>
        <a:ln w="3175">
          <a:solidFill>
            <a:srgbClr val="000000"/>
          </a:solidFill>
          <a:prstDash val="solid"/>
        </a:ln>
      </c:spPr>
    </c:plotArea>
    <c:plotVisOnly val="1"/>
    <c:dispBlanksAs val="span"/>
  </c:chart>
  <c:spPr>
    <a:noFill/>
    <a:ln w="9525">
      <a:noFill/>
    </a:ln>
  </c:spPr>
  <c:txPr>
    <a:bodyPr/>
    <a:lstStyle/>
    <a:p>
      <a:pPr>
        <a:defRPr sz="975"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7.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sz="1600" b="1" i="0" u="none" strike="noStrike" baseline="0">
                <a:solidFill>
                  <a:srgbClr val="000000"/>
                </a:solidFill>
                <a:latin typeface="Arial"/>
                <a:ea typeface="Arial"/>
                <a:cs typeface="Arial"/>
              </a:defRPr>
            </a:pPr>
            <a:r>
              <a:rPr altLang="en-US"/>
              <a:t>Panel A: 1929</a:t>
            </a:r>
          </a:p>
        </c:rich>
      </c:tx>
      <c:layout>
        <c:manualLayout>
          <c:xMode val="edge"/>
          <c:yMode val="edge"/>
          <c:x val="0.4215825072225684"/>
          <c:y val="2.734375E-2"/>
        </c:manualLayout>
      </c:layout>
      <c:spPr>
        <a:noFill/>
        <a:ln w="25400">
          <a:noFill/>
        </a:ln>
      </c:spPr>
    </c:title>
    <c:plotArea>
      <c:layout>
        <c:manualLayout>
          <c:layoutTarget val="inner"/>
          <c:xMode val="edge"/>
          <c:yMode val="edge"/>
          <c:x val="0.14388481627022523"/>
          <c:y val="8.203125E-2"/>
          <c:w val="0.66762554749384506"/>
          <c:h val="0.603515625"/>
        </c:manualLayout>
      </c:layout>
      <c:lineChart>
        <c:grouping val="standard"/>
        <c:ser>
          <c:idx val="1"/>
          <c:order val="0"/>
          <c:tx>
            <c:strRef>
              <c:f>'Data-Fig4'!$B$5</c:f>
              <c:strCache>
                <c:ptCount val="1"/>
                <c:pt idx="0">
                  <c:v>Wage Income</c:v>
                </c:pt>
              </c:strCache>
            </c:strRef>
          </c:tx>
          <c:spPr>
            <a:ln w="12700">
              <a:solidFill>
                <a:srgbClr val="000000"/>
              </a:solidFill>
              <a:prstDash val="solid"/>
            </a:ln>
          </c:spPr>
          <c:marker>
            <c:symbol val="square"/>
            <c:size val="8"/>
            <c:spPr>
              <a:solidFill>
                <a:srgbClr val="000000"/>
              </a:solidFill>
              <a:ln>
                <a:solidFill>
                  <a:srgbClr val="000000"/>
                </a:solidFill>
                <a:prstDash val="solid"/>
              </a:ln>
            </c:spPr>
          </c:marker>
          <c:cat>
            <c:strRef>
              <c:f>'Data-Fig4'!$A$6:$A$11</c:f>
              <c:strCache>
                <c:ptCount val="6"/>
                <c:pt idx="0">
                  <c:v>P90-95</c:v>
                </c:pt>
                <c:pt idx="1">
                  <c:v>P95-99</c:v>
                </c:pt>
                <c:pt idx="2">
                  <c:v>P99-99.5</c:v>
                </c:pt>
                <c:pt idx="3">
                  <c:v>P99.5-99.9</c:v>
                </c:pt>
                <c:pt idx="4">
                  <c:v>P99.9-99.99</c:v>
                </c:pt>
                <c:pt idx="5">
                  <c:v>P99.99-100</c:v>
                </c:pt>
              </c:strCache>
            </c:strRef>
          </c:cat>
          <c:val>
            <c:numRef>
              <c:f>'Data-Fig4'!$B$6:$B$11</c:f>
              <c:numCache>
                <c:formatCode>0.000</c:formatCode>
                <c:ptCount val="6"/>
                <c:pt idx="0">
                  <c:v>0.5973195821059385</c:v>
                </c:pt>
                <c:pt idx="1">
                  <c:v>0.55106692427513493</c:v>
                </c:pt>
                <c:pt idx="2">
                  <c:v>0.4201610600637305</c:v>
                </c:pt>
                <c:pt idx="3">
                  <c:v>0.33009456382284857</c:v>
                </c:pt>
                <c:pt idx="4">
                  <c:v>0.19822541896018944</c:v>
                </c:pt>
                <c:pt idx="5">
                  <c:v>8.8017811426318315E-2</c:v>
                </c:pt>
              </c:numCache>
            </c:numRef>
          </c:val>
        </c:ser>
        <c:ser>
          <c:idx val="0"/>
          <c:order val="1"/>
          <c:tx>
            <c:strRef>
              <c:f>'Data-Fig4'!$C$5</c:f>
              <c:strCache>
                <c:ptCount val="1"/>
                <c:pt idx="0">
                  <c:v>Capital Income</c:v>
                </c:pt>
              </c:strCache>
            </c:strRef>
          </c:tx>
          <c:spPr>
            <a:ln w="12700">
              <a:solidFill>
                <a:srgbClr val="000000"/>
              </a:solidFill>
              <a:prstDash val="solid"/>
            </a:ln>
          </c:spPr>
          <c:marker>
            <c:symbol val="circle"/>
            <c:size val="8"/>
            <c:spPr>
              <a:solidFill>
                <a:srgbClr val="FFFFFF"/>
              </a:solidFill>
              <a:ln>
                <a:solidFill>
                  <a:srgbClr val="000000"/>
                </a:solidFill>
                <a:prstDash val="solid"/>
              </a:ln>
            </c:spPr>
          </c:marker>
          <c:cat>
            <c:strRef>
              <c:f>'Data-Fig4'!$A$6:$A$11</c:f>
              <c:strCache>
                <c:ptCount val="6"/>
                <c:pt idx="0">
                  <c:v>P90-95</c:v>
                </c:pt>
                <c:pt idx="1">
                  <c:v>P95-99</c:v>
                </c:pt>
                <c:pt idx="2">
                  <c:v>P99-99.5</c:v>
                </c:pt>
                <c:pt idx="3">
                  <c:v>P99.5-99.9</c:v>
                </c:pt>
                <c:pt idx="4">
                  <c:v>P99.9-99.99</c:v>
                </c:pt>
                <c:pt idx="5">
                  <c:v>P99.99-100</c:v>
                </c:pt>
              </c:strCache>
            </c:strRef>
          </c:cat>
          <c:val>
            <c:numRef>
              <c:f>'Data-Fig4'!$C$6:$C$11</c:f>
              <c:numCache>
                <c:formatCode>0.000</c:formatCode>
                <c:ptCount val="6"/>
                <c:pt idx="0">
                  <c:v>0.20460813394123106</c:v>
                </c:pt>
                <c:pt idx="1">
                  <c:v>0.23842457620002575</c:v>
                </c:pt>
                <c:pt idx="2">
                  <c:v>0.32843621567970599</c:v>
                </c:pt>
                <c:pt idx="3">
                  <c:v>0.47246726891723267</c:v>
                </c:pt>
                <c:pt idx="4">
                  <c:v>0.63544365021208138</c:v>
                </c:pt>
                <c:pt idx="5">
                  <c:v>0.70614287488884886</c:v>
                </c:pt>
              </c:numCache>
            </c:numRef>
          </c:val>
        </c:ser>
        <c:ser>
          <c:idx val="2"/>
          <c:order val="2"/>
          <c:tx>
            <c:strRef>
              <c:f>'Data-Fig4'!$D$5</c:f>
              <c:strCache>
                <c:ptCount val="1"/>
                <c:pt idx="0">
                  <c:v>Entrepreneurial Income</c:v>
                </c:pt>
              </c:strCache>
            </c:strRef>
          </c:tx>
          <c:spPr>
            <a:ln w="12700">
              <a:solidFill>
                <a:srgbClr val="000000"/>
              </a:solidFill>
              <a:prstDash val="solid"/>
            </a:ln>
          </c:spPr>
          <c:marker>
            <c:symbol val="triangle"/>
            <c:size val="8"/>
            <c:spPr>
              <a:solidFill>
                <a:srgbClr val="000000"/>
              </a:solidFill>
              <a:ln>
                <a:solidFill>
                  <a:srgbClr val="000000"/>
                </a:solidFill>
                <a:prstDash val="solid"/>
              </a:ln>
            </c:spPr>
          </c:marker>
          <c:cat>
            <c:strRef>
              <c:f>'Data-Fig4'!$A$6:$A$11</c:f>
              <c:strCache>
                <c:ptCount val="6"/>
                <c:pt idx="0">
                  <c:v>P90-95</c:v>
                </c:pt>
                <c:pt idx="1">
                  <c:v>P95-99</c:v>
                </c:pt>
                <c:pt idx="2">
                  <c:v>P99-99.5</c:v>
                </c:pt>
                <c:pt idx="3">
                  <c:v>P99.5-99.9</c:v>
                </c:pt>
                <c:pt idx="4">
                  <c:v>P99.9-99.99</c:v>
                </c:pt>
                <c:pt idx="5">
                  <c:v>P99.99-100</c:v>
                </c:pt>
              </c:strCache>
            </c:strRef>
          </c:cat>
          <c:val>
            <c:numRef>
              <c:f>'Data-Fig4'!$D$6:$D$11</c:f>
              <c:numCache>
                <c:formatCode>0.000</c:formatCode>
                <c:ptCount val="6"/>
                <c:pt idx="0">
                  <c:v>0.19807228229325272</c:v>
                </c:pt>
                <c:pt idx="1">
                  <c:v>0.21050849586617126</c:v>
                </c:pt>
                <c:pt idx="2">
                  <c:v>0.25140272421202031</c:v>
                </c:pt>
                <c:pt idx="3">
                  <c:v>0.19743814639780621</c:v>
                </c:pt>
                <c:pt idx="4">
                  <c:v>0.16633091601787897</c:v>
                </c:pt>
                <c:pt idx="5">
                  <c:v>0.2058392842561815</c:v>
                </c:pt>
              </c:numCache>
            </c:numRef>
          </c:val>
        </c:ser>
        <c:marker val="1"/>
        <c:axId val="86130688"/>
        <c:axId val="86132608"/>
      </c:lineChart>
      <c:catAx>
        <c:axId val="86130688"/>
        <c:scaling>
          <c:orientation val="minMax"/>
        </c:scaling>
        <c:axPos val="b"/>
        <c:numFmt formatCode="General" sourceLinked="0"/>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86132608"/>
        <c:crosses val="autoZero"/>
        <c:auto val="1"/>
        <c:lblAlgn val="ctr"/>
        <c:lblOffset val="100"/>
        <c:tickLblSkip val="1"/>
        <c:tickMarkSkip val="1"/>
      </c:catAx>
      <c:valAx>
        <c:axId val="86132608"/>
        <c:scaling>
          <c:orientation val="minMax"/>
          <c:max val="1"/>
          <c:min val="0"/>
        </c:scaling>
        <c:axPos val="l"/>
        <c:majorGridlines>
          <c:spPr>
            <a:ln w="3175">
              <a:solidFill>
                <a:srgbClr val="000000"/>
              </a:solidFill>
              <a:prstDash val="solid"/>
            </a:ln>
          </c:spPr>
        </c:majorGridlines>
        <c:numFmt formatCode="0%" sourceLinked="0"/>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ko-KR"/>
          </a:p>
        </c:txPr>
        <c:crossAx val="86130688"/>
        <c:crosses val="autoZero"/>
        <c:crossBetween val="between"/>
        <c:majorUnit val="0.1"/>
        <c:minorUnit val="0.1"/>
      </c:valAx>
      <c:spPr>
        <a:solidFill>
          <a:srgbClr val="FFFFFF"/>
        </a:solidFill>
        <a:ln w="3175">
          <a:solidFill>
            <a:srgbClr val="000000"/>
          </a:solidFill>
          <a:prstDash val="solid"/>
        </a:ln>
      </c:spPr>
    </c:plotArea>
    <c:legend>
      <c:legendPos val="r"/>
      <c:layout>
        <c:manualLayout>
          <c:xMode val="edge"/>
          <c:yMode val="edge"/>
          <c:x val="0.11023628101947029"/>
          <c:y val="0.89311859443631036"/>
          <c:w val="0.73340872678259827"/>
          <c:h val="4.6852122986822842E-2"/>
        </c:manualLayout>
      </c:layout>
      <c:spPr>
        <a:solidFill>
          <a:srgbClr val="FFFFFF"/>
        </a:solidFill>
        <a:ln w="3175">
          <a:solidFill>
            <a:srgbClr val="000000"/>
          </a:solidFill>
          <a:prstDash val="solid"/>
        </a:ln>
      </c:spPr>
      <c:txPr>
        <a:bodyPr/>
        <a:lstStyle/>
        <a:p>
          <a:pPr>
            <a:defRPr sz="1350" b="0" i="0" u="none" strike="noStrike" baseline="0">
              <a:solidFill>
                <a:srgbClr val="000000"/>
              </a:solidFill>
              <a:latin typeface="Arial"/>
              <a:ea typeface="Arial"/>
              <a:cs typeface="Arial"/>
            </a:defRPr>
          </a:pPr>
          <a:endParaRPr lang="ko-KR"/>
        </a:p>
      </c:txPr>
    </c:legend>
    <c:plotVisOnly val="1"/>
    <c:dispBlanksAs val="gap"/>
  </c:chart>
  <c:spPr>
    <a:noFill/>
    <a:ln w="9525">
      <a:noFill/>
    </a:ln>
  </c:spPr>
  <c:txPr>
    <a:bodyPr/>
    <a:lstStyle/>
    <a:p>
      <a:pPr>
        <a:defRPr sz="8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8.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sz="1525" b="1" i="0" u="none" strike="noStrike" baseline="0">
                <a:solidFill>
                  <a:srgbClr val="000000"/>
                </a:solidFill>
                <a:latin typeface="Arial"/>
                <a:ea typeface="Arial"/>
                <a:cs typeface="Arial"/>
              </a:defRPr>
            </a:pPr>
            <a:r>
              <a:rPr altLang="en-US"/>
              <a:t>Panel B: 2000</a:t>
            </a:r>
          </a:p>
        </c:rich>
      </c:tx>
      <c:layout>
        <c:manualLayout>
          <c:xMode val="edge"/>
          <c:yMode val="edge"/>
          <c:x val="0.42589905398515832"/>
          <c:y val="1.0309278350515464E-2"/>
        </c:manualLayout>
      </c:layout>
      <c:spPr>
        <a:noFill/>
        <a:ln w="25400">
          <a:noFill/>
        </a:ln>
      </c:spPr>
    </c:title>
    <c:plotArea>
      <c:layout>
        <c:manualLayout>
          <c:layoutTarget val="inner"/>
          <c:xMode val="edge"/>
          <c:yMode val="edge"/>
          <c:x val="0.13093518280590496"/>
          <c:y val="0.10927835051546392"/>
          <c:w val="0.67625863647005857"/>
          <c:h val="0.6"/>
        </c:manualLayout>
      </c:layout>
      <c:lineChart>
        <c:grouping val="standard"/>
        <c:ser>
          <c:idx val="1"/>
          <c:order val="0"/>
          <c:tx>
            <c:strRef>
              <c:f>'Data-Fig4'!$B$14</c:f>
              <c:strCache>
                <c:ptCount val="1"/>
                <c:pt idx="0">
                  <c:v>Wage Income</c:v>
                </c:pt>
              </c:strCache>
            </c:strRef>
          </c:tx>
          <c:spPr>
            <a:ln w="12700">
              <a:solidFill>
                <a:srgbClr val="000000"/>
              </a:solidFill>
              <a:prstDash val="solid"/>
            </a:ln>
          </c:spPr>
          <c:marker>
            <c:symbol val="square"/>
            <c:size val="8"/>
            <c:spPr>
              <a:solidFill>
                <a:srgbClr val="000000"/>
              </a:solidFill>
              <a:ln>
                <a:solidFill>
                  <a:srgbClr val="000000"/>
                </a:solidFill>
                <a:prstDash val="solid"/>
              </a:ln>
            </c:spPr>
          </c:marker>
          <c:cat>
            <c:strRef>
              <c:f>'Data-Fig4'!$A$15:$A$20</c:f>
              <c:strCache>
                <c:ptCount val="6"/>
                <c:pt idx="0">
                  <c:v>P90-95</c:v>
                </c:pt>
                <c:pt idx="1">
                  <c:v>P95-99</c:v>
                </c:pt>
                <c:pt idx="2">
                  <c:v>P99-99.5</c:v>
                </c:pt>
                <c:pt idx="3">
                  <c:v>P99.5-99.9</c:v>
                </c:pt>
                <c:pt idx="4">
                  <c:v>P99.9-99.99</c:v>
                </c:pt>
                <c:pt idx="5">
                  <c:v>P99.99-100</c:v>
                </c:pt>
              </c:strCache>
            </c:strRef>
          </c:cat>
          <c:val>
            <c:numRef>
              <c:f>'Data-Fig4'!$B$15:$B$20</c:f>
              <c:numCache>
                <c:formatCode>0.000</c:formatCode>
                <c:ptCount val="6"/>
                <c:pt idx="0">
                  <c:v>0.89702220894333251</c:v>
                </c:pt>
                <c:pt idx="1">
                  <c:v>0.82263027295285351</c:v>
                </c:pt>
                <c:pt idx="2">
                  <c:v>0.70229839508618985</c:v>
                </c:pt>
                <c:pt idx="3">
                  <c:v>0.6351431980906922</c:v>
                </c:pt>
                <c:pt idx="4">
                  <c:v>0.57437850842020854</c:v>
                </c:pt>
                <c:pt idx="5">
                  <c:v>0.60808328230251063</c:v>
                </c:pt>
              </c:numCache>
            </c:numRef>
          </c:val>
        </c:ser>
        <c:ser>
          <c:idx val="0"/>
          <c:order val="1"/>
          <c:tx>
            <c:strRef>
              <c:f>'Data-Fig4'!$C$14</c:f>
              <c:strCache>
                <c:ptCount val="1"/>
                <c:pt idx="0">
                  <c:v>Capital Income</c:v>
                </c:pt>
              </c:strCache>
            </c:strRef>
          </c:tx>
          <c:spPr>
            <a:ln w="12700">
              <a:solidFill>
                <a:srgbClr val="000000"/>
              </a:solidFill>
              <a:prstDash val="solid"/>
            </a:ln>
          </c:spPr>
          <c:marker>
            <c:symbol val="circle"/>
            <c:size val="8"/>
            <c:spPr>
              <a:solidFill>
                <a:srgbClr val="FFFFFF"/>
              </a:solidFill>
              <a:ln>
                <a:solidFill>
                  <a:srgbClr val="000000"/>
                </a:solidFill>
                <a:prstDash val="solid"/>
              </a:ln>
            </c:spPr>
          </c:marker>
          <c:cat>
            <c:strRef>
              <c:f>'Data-Fig4'!$A$15:$A$20</c:f>
              <c:strCache>
                <c:ptCount val="6"/>
                <c:pt idx="0">
                  <c:v>P90-95</c:v>
                </c:pt>
                <c:pt idx="1">
                  <c:v>P95-99</c:v>
                </c:pt>
                <c:pt idx="2">
                  <c:v>P99-99.5</c:v>
                </c:pt>
                <c:pt idx="3">
                  <c:v>P99.5-99.9</c:v>
                </c:pt>
                <c:pt idx="4">
                  <c:v>P99.9-99.99</c:v>
                </c:pt>
                <c:pt idx="5">
                  <c:v>P99.99-100</c:v>
                </c:pt>
              </c:strCache>
            </c:strRef>
          </c:cat>
          <c:val>
            <c:numRef>
              <c:f>'Data-Fig4'!$C$15:$C$20</c:f>
              <c:numCache>
                <c:formatCode>0.000</c:formatCode>
                <c:ptCount val="6"/>
                <c:pt idx="0">
                  <c:v>4.7206453540483834E-2</c:v>
                </c:pt>
                <c:pt idx="1">
                  <c:v>6.7295285359801574E-2</c:v>
                </c:pt>
                <c:pt idx="2">
                  <c:v>9.8375272439072681E-2</c:v>
                </c:pt>
                <c:pt idx="3">
                  <c:v>0.11724343675417653</c:v>
                </c:pt>
                <c:pt idx="4">
                  <c:v>0.14063753007217311</c:v>
                </c:pt>
                <c:pt idx="5">
                  <c:v>0.1414574402939377</c:v>
                </c:pt>
              </c:numCache>
            </c:numRef>
          </c:val>
        </c:ser>
        <c:ser>
          <c:idx val="2"/>
          <c:order val="2"/>
          <c:tx>
            <c:strRef>
              <c:f>'Data-Fig4'!$D$14</c:f>
              <c:strCache>
                <c:ptCount val="1"/>
                <c:pt idx="0">
                  <c:v>Entrepreneurial Income</c:v>
                </c:pt>
              </c:strCache>
            </c:strRef>
          </c:tx>
          <c:spPr>
            <a:ln w="12700">
              <a:solidFill>
                <a:srgbClr val="000000"/>
              </a:solidFill>
              <a:prstDash val="solid"/>
            </a:ln>
          </c:spPr>
          <c:marker>
            <c:symbol val="triangle"/>
            <c:size val="8"/>
            <c:spPr>
              <a:solidFill>
                <a:srgbClr val="000000"/>
              </a:solidFill>
              <a:ln>
                <a:solidFill>
                  <a:srgbClr val="000000"/>
                </a:solidFill>
                <a:prstDash val="solid"/>
              </a:ln>
            </c:spPr>
          </c:marker>
          <c:cat>
            <c:strRef>
              <c:f>'Data-Fig4'!$A$15:$A$20</c:f>
              <c:strCache>
                <c:ptCount val="6"/>
                <c:pt idx="0">
                  <c:v>P90-95</c:v>
                </c:pt>
                <c:pt idx="1">
                  <c:v>P95-99</c:v>
                </c:pt>
                <c:pt idx="2">
                  <c:v>P99-99.5</c:v>
                </c:pt>
                <c:pt idx="3">
                  <c:v>P99.5-99.9</c:v>
                </c:pt>
                <c:pt idx="4">
                  <c:v>P99.9-99.99</c:v>
                </c:pt>
                <c:pt idx="5">
                  <c:v>P99.99-100</c:v>
                </c:pt>
              </c:strCache>
            </c:strRef>
          </c:cat>
          <c:val>
            <c:numRef>
              <c:f>'Data-Fig4'!$D$15:$D$20</c:f>
              <c:numCache>
                <c:formatCode>0.000</c:formatCode>
                <c:ptCount val="6"/>
                <c:pt idx="0">
                  <c:v>5.5771337516183656E-2</c:v>
                </c:pt>
                <c:pt idx="1">
                  <c:v>0.11007444168734491</c:v>
                </c:pt>
                <c:pt idx="2">
                  <c:v>0.19932633247473747</c:v>
                </c:pt>
                <c:pt idx="3">
                  <c:v>0.24761336515513127</c:v>
                </c:pt>
                <c:pt idx="4">
                  <c:v>0.28498396150761834</c:v>
                </c:pt>
                <c:pt idx="5">
                  <c:v>0.25045927740355167</c:v>
                </c:pt>
              </c:numCache>
            </c:numRef>
          </c:val>
        </c:ser>
        <c:marker val="1"/>
        <c:axId val="86278144"/>
        <c:axId val="86280064"/>
      </c:lineChart>
      <c:catAx>
        <c:axId val="86278144"/>
        <c:scaling>
          <c:orientation val="minMax"/>
        </c:scaling>
        <c:axPos val="b"/>
        <c:numFmt formatCode="General" sourceLinked="0"/>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86280064"/>
        <c:crosses val="autoZero"/>
        <c:auto val="1"/>
        <c:lblAlgn val="ctr"/>
        <c:lblOffset val="100"/>
        <c:tickLblSkip val="1"/>
        <c:tickMarkSkip val="1"/>
      </c:catAx>
      <c:valAx>
        <c:axId val="86280064"/>
        <c:scaling>
          <c:orientation val="minMax"/>
          <c:max val="1"/>
          <c:min val="0"/>
        </c:scaling>
        <c:axPos val="l"/>
        <c:majorGridlines>
          <c:spPr>
            <a:ln w="3175">
              <a:solidFill>
                <a:srgbClr val="000000"/>
              </a:solidFill>
              <a:prstDash val="solid"/>
            </a:ln>
          </c:spPr>
        </c:majorGridlines>
        <c:numFmt formatCode="0%" sourceLinked="0"/>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ko-KR"/>
          </a:p>
        </c:txPr>
        <c:crossAx val="86278144"/>
        <c:crosses val="autoZero"/>
        <c:crossBetween val="between"/>
        <c:majorUnit val="0.1"/>
        <c:minorUnit val="0.1"/>
      </c:valAx>
      <c:spPr>
        <a:solidFill>
          <a:srgbClr val="FFFFFF"/>
        </a:solidFill>
        <a:ln w="3175">
          <a:solidFill>
            <a:srgbClr val="000000"/>
          </a:solidFill>
          <a:prstDash val="solid"/>
        </a:ln>
      </c:spPr>
    </c:plotArea>
    <c:legend>
      <c:legendPos val="r"/>
      <c:layout>
        <c:manualLayout>
          <c:xMode val="edge"/>
          <c:yMode val="edge"/>
          <c:x val="0.11811030109228961"/>
          <c:y val="0.92690190815445128"/>
          <c:w val="0.70753694654333488"/>
          <c:h val="4.6783692525145804E-2"/>
        </c:manualLayout>
      </c:layout>
      <c:spPr>
        <a:solidFill>
          <a:srgbClr val="FFFFFF"/>
        </a:solidFill>
        <a:ln w="3175">
          <a:solidFill>
            <a:srgbClr val="000000"/>
          </a:solidFill>
          <a:prstDash val="solid"/>
        </a:ln>
      </c:spPr>
      <c:txPr>
        <a:bodyPr/>
        <a:lstStyle/>
        <a:p>
          <a:pPr>
            <a:defRPr sz="1400" b="0" i="0" u="none" strike="noStrike" baseline="0">
              <a:solidFill>
                <a:srgbClr val="000000"/>
              </a:solidFill>
              <a:latin typeface="Arial"/>
              <a:ea typeface="Arial"/>
              <a:cs typeface="Arial"/>
            </a:defRPr>
          </a:pPr>
          <a:endParaRPr lang="ko-KR"/>
        </a:p>
      </c:txPr>
    </c:legend>
    <c:plotVisOnly val="1"/>
    <c:dispBlanksAs val="gap"/>
  </c:chart>
  <c:spPr>
    <a:noFill/>
    <a:ln w="9525">
      <a:noFill/>
    </a:ln>
  </c:spPr>
  <c:txPr>
    <a:bodyPr/>
    <a:lstStyle/>
    <a:p>
      <a:pPr>
        <a:defRPr sz="8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9.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sz="1500" b="1" i="0" u="none" strike="noStrike" baseline="0">
                <a:solidFill>
                  <a:srgbClr val="000000"/>
                </a:solidFill>
                <a:latin typeface="Arial"/>
                <a:ea typeface="Arial"/>
                <a:cs typeface="Arial"/>
              </a:defRPr>
            </a:pPr>
            <a:r>
              <a:rPr altLang="en-US"/>
              <a:t>Panel C: 2007</a:t>
            </a:r>
          </a:p>
        </c:rich>
      </c:tx>
      <c:layout>
        <c:manualLayout>
          <c:xMode val="edge"/>
          <c:yMode val="edge"/>
          <c:x val="0.42632298108659161"/>
          <c:y val="2.7139874739039668E-2"/>
        </c:manualLayout>
      </c:layout>
      <c:spPr>
        <a:noFill/>
        <a:ln w="25400">
          <a:noFill/>
        </a:ln>
      </c:spPr>
    </c:title>
    <c:plotArea>
      <c:layout>
        <c:manualLayout>
          <c:layoutTarget val="inner"/>
          <c:xMode val="edge"/>
          <c:yMode val="edge"/>
          <c:x val="0.13876957402205856"/>
          <c:y val="0.11691014026352387"/>
          <c:w val="0.67238865763265487"/>
          <c:h val="0.62421664176417202"/>
        </c:manualLayout>
      </c:layout>
      <c:lineChart>
        <c:grouping val="standard"/>
        <c:ser>
          <c:idx val="1"/>
          <c:order val="0"/>
          <c:tx>
            <c:strRef>
              <c:f>'Data-Fig4'!$B$5</c:f>
              <c:strCache>
                <c:ptCount val="1"/>
                <c:pt idx="0">
                  <c:v>Wage Income</c:v>
                </c:pt>
              </c:strCache>
            </c:strRef>
          </c:tx>
          <c:spPr>
            <a:ln w="12700">
              <a:solidFill>
                <a:srgbClr val="000000"/>
              </a:solidFill>
              <a:prstDash val="solid"/>
            </a:ln>
          </c:spPr>
          <c:marker>
            <c:symbol val="square"/>
            <c:size val="8"/>
            <c:spPr>
              <a:solidFill>
                <a:srgbClr val="000000"/>
              </a:solidFill>
              <a:ln>
                <a:solidFill>
                  <a:srgbClr val="000000"/>
                </a:solidFill>
                <a:prstDash val="solid"/>
              </a:ln>
            </c:spPr>
          </c:marker>
          <c:cat>
            <c:strRef>
              <c:f>'Data-Fig4'!$A$24:$A$29</c:f>
              <c:strCache>
                <c:ptCount val="6"/>
                <c:pt idx="0">
                  <c:v>P90-95</c:v>
                </c:pt>
                <c:pt idx="1">
                  <c:v>P95-99</c:v>
                </c:pt>
                <c:pt idx="2">
                  <c:v>P99-99.5</c:v>
                </c:pt>
                <c:pt idx="3">
                  <c:v>P99.5-99.9</c:v>
                </c:pt>
                <c:pt idx="4">
                  <c:v>P99.9-99.99</c:v>
                </c:pt>
                <c:pt idx="5">
                  <c:v>P99.99-100</c:v>
                </c:pt>
              </c:strCache>
            </c:strRef>
          </c:cat>
          <c:val>
            <c:numRef>
              <c:f>'Data-Fig4'!$B$24:$B$29</c:f>
              <c:numCache>
                <c:formatCode>0.000</c:formatCode>
                <c:ptCount val="6"/>
                <c:pt idx="0">
                  <c:v>0.88629999999999998</c:v>
                </c:pt>
                <c:pt idx="1">
                  <c:v>0.80110000000000003</c:v>
                </c:pt>
                <c:pt idx="2">
                  <c:v>0.6905</c:v>
                </c:pt>
                <c:pt idx="3">
                  <c:v>0.5696</c:v>
                </c:pt>
                <c:pt idx="4">
                  <c:v>0.47619999999999996</c:v>
                </c:pt>
                <c:pt idx="5">
                  <c:v>0.3805</c:v>
                </c:pt>
              </c:numCache>
            </c:numRef>
          </c:val>
        </c:ser>
        <c:ser>
          <c:idx val="0"/>
          <c:order val="1"/>
          <c:tx>
            <c:strRef>
              <c:f>'Data-Fig4'!$C$5</c:f>
              <c:strCache>
                <c:ptCount val="1"/>
                <c:pt idx="0">
                  <c:v>Capital Income</c:v>
                </c:pt>
              </c:strCache>
            </c:strRef>
          </c:tx>
          <c:spPr>
            <a:ln w="12700">
              <a:solidFill>
                <a:srgbClr val="000000"/>
              </a:solidFill>
              <a:prstDash val="solid"/>
            </a:ln>
          </c:spPr>
          <c:marker>
            <c:symbol val="circle"/>
            <c:size val="8"/>
            <c:spPr>
              <a:solidFill>
                <a:srgbClr val="FFFFFF"/>
              </a:solidFill>
              <a:ln>
                <a:solidFill>
                  <a:srgbClr val="000000"/>
                </a:solidFill>
                <a:prstDash val="solid"/>
              </a:ln>
            </c:spPr>
          </c:marker>
          <c:cat>
            <c:strRef>
              <c:f>'Data-Fig4'!$A$24:$A$29</c:f>
              <c:strCache>
                <c:ptCount val="6"/>
                <c:pt idx="0">
                  <c:v>P90-95</c:v>
                </c:pt>
                <c:pt idx="1">
                  <c:v>P95-99</c:v>
                </c:pt>
                <c:pt idx="2">
                  <c:v>P99-99.5</c:v>
                </c:pt>
                <c:pt idx="3">
                  <c:v>P99.5-99.9</c:v>
                </c:pt>
                <c:pt idx="4">
                  <c:v>P99.9-99.99</c:v>
                </c:pt>
                <c:pt idx="5">
                  <c:v>P99.99-100</c:v>
                </c:pt>
              </c:strCache>
            </c:strRef>
          </c:cat>
          <c:val>
            <c:numRef>
              <c:f>'Data-Fig4'!$C$24:$C$29</c:f>
              <c:numCache>
                <c:formatCode>0.000</c:formatCode>
                <c:ptCount val="6"/>
                <c:pt idx="0">
                  <c:v>5.3900000000000017E-2</c:v>
                </c:pt>
                <c:pt idx="1">
                  <c:v>7.8799999999999967E-2</c:v>
                </c:pt>
                <c:pt idx="2">
                  <c:v>0.10870000000000002</c:v>
                </c:pt>
                <c:pt idx="3">
                  <c:v>0.1421</c:v>
                </c:pt>
                <c:pt idx="4">
                  <c:v>0.20060000000000006</c:v>
                </c:pt>
                <c:pt idx="5">
                  <c:v>0.33289999999999992</c:v>
                </c:pt>
              </c:numCache>
            </c:numRef>
          </c:val>
        </c:ser>
        <c:ser>
          <c:idx val="2"/>
          <c:order val="2"/>
          <c:tx>
            <c:strRef>
              <c:f>'Data-Fig4'!$D$5</c:f>
              <c:strCache>
                <c:ptCount val="1"/>
                <c:pt idx="0">
                  <c:v>Entrepreneurial Income</c:v>
                </c:pt>
              </c:strCache>
            </c:strRef>
          </c:tx>
          <c:spPr>
            <a:ln w="12700">
              <a:solidFill>
                <a:srgbClr val="000000"/>
              </a:solidFill>
              <a:prstDash val="solid"/>
            </a:ln>
          </c:spPr>
          <c:marker>
            <c:symbol val="triangle"/>
            <c:size val="8"/>
            <c:spPr>
              <a:solidFill>
                <a:srgbClr val="000000"/>
              </a:solidFill>
              <a:ln>
                <a:solidFill>
                  <a:srgbClr val="000000"/>
                </a:solidFill>
                <a:prstDash val="solid"/>
              </a:ln>
            </c:spPr>
          </c:marker>
          <c:cat>
            <c:strRef>
              <c:f>'Data-Fig4'!$A$24:$A$29</c:f>
              <c:strCache>
                <c:ptCount val="6"/>
                <c:pt idx="0">
                  <c:v>P90-95</c:v>
                </c:pt>
                <c:pt idx="1">
                  <c:v>P95-99</c:v>
                </c:pt>
                <c:pt idx="2">
                  <c:v>P99-99.5</c:v>
                </c:pt>
                <c:pt idx="3">
                  <c:v>P99.5-99.9</c:v>
                </c:pt>
                <c:pt idx="4">
                  <c:v>P99.9-99.99</c:v>
                </c:pt>
                <c:pt idx="5">
                  <c:v>P99.99-100</c:v>
                </c:pt>
              </c:strCache>
            </c:strRef>
          </c:cat>
          <c:val>
            <c:numRef>
              <c:f>'Data-Fig4'!$D$24:$D$29</c:f>
              <c:numCache>
                <c:formatCode>0.000</c:formatCode>
                <c:ptCount val="6"/>
                <c:pt idx="0">
                  <c:v>5.9800000000000006E-2</c:v>
                </c:pt>
                <c:pt idx="1">
                  <c:v>0.1201</c:v>
                </c:pt>
                <c:pt idx="2">
                  <c:v>0.20079999999999998</c:v>
                </c:pt>
                <c:pt idx="3">
                  <c:v>0.2883</c:v>
                </c:pt>
                <c:pt idx="4">
                  <c:v>0.32319999999999999</c:v>
                </c:pt>
                <c:pt idx="5">
                  <c:v>0.28660000000000002</c:v>
                </c:pt>
              </c:numCache>
            </c:numRef>
          </c:val>
        </c:ser>
        <c:marker val="1"/>
        <c:axId val="86291968"/>
        <c:axId val="86293888"/>
      </c:lineChart>
      <c:catAx>
        <c:axId val="86291968"/>
        <c:scaling>
          <c:orientation val="minMax"/>
        </c:scaling>
        <c:axPos val="b"/>
        <c:numFmt formatCode="General" sourceLinked="0"/>
        <c:tickLblPos val="nextTo"/>
        <c:spPr>
          <a:ln w="3175">
            <a:solidFill>
              <a:srgbClr val="000000"/>
            </a:solidFill>
            <a:prstDash val="solid"/>
          </a:ln>
        </c:spPr>
        <c:txPr>
          <a:bodyPr rot="-5400000" vert="horz"/>
          <a:lstStyle/>
          <a:p>
            <a:pPr>
              <a:defRPr sz="1500" b="1" i="0" u="none" strike="noStrike" baseline="0">
                <a:solidFill>
                  <a:srgbClr val="000000"/>
                </a:solidFill>
                <a:latin typeface="Arial"/>
                <a:ea typeface="Arial"/>
                <a:cs typeface="Arial"/>
              </a:defRPr>
            </a:pPr>
            <a:endParaRPr lang="ko-KR"/>
          </a:p>
        </c:txPr>
        <c:crossAx val="86293888"/>
        <c:crosses val="autoZero"/>
        <c:auto val="1"/>
        <c:lblAlgn val="ctr"/>
        <c:lblOffset val="100"/>
        <c:tickLblSkip val="1"/>
        <c:tickMarkSkip val="1"/>
      </c:catAx>
      <c:valAx>
        <c:axId val="86293888"/>
        <c:scaling>
          <c:orientation val="minMax"/>
          <c:max val="1"/>
          <c:min val="0"/>
        </c:scaling>
        <c:axPos val="l"/>
        <c:majorGridlines>
          <c:spPr>
            <a:ln w="3175">
              <a:solidFill>
                <a:srgbClr val="000000"/>
              </a:solidFill>
              <a:prstDash val="solid"/>
            </a:ln>
          </c:spPr>
        </c:majorGridlines>
        <c:numFmt formatCode="0%" sourceLinked="0"/>
        <c:tickLblPos val="nextTo"/>
        <c:spPr>
          <a:ln w="3175">
            <a:solidFill>
              <a:srgbClr val="000000"/>
            </a:solidFill>
            <a:prstDash val="solid"/>
          </a:ln>
        </c:spPr>
        <c:txPr>
          <a:bodyPr rot="0" vert="horz"/>
          <a:lstStyle/>
          <a:p>
            <a:pPr>
              <a:defRPr sz="1500" b="1" i="0" u="none" strike="noStrike" baseline="0">
                <a:solidFill>
                  <a:srgbClr val="000000"/>
                </a:solidFill>
                <a:latin typeface="Arial"/>
                <a:ea typeface="Arial"/>
                <a:cs typeface="Arial"/>
              </a:defRPr>
            </a:pPr>
            <a:endParaRPr lang="ko-KR"/>
          </a:p>
        </c:txPr>
        <c:crossAx val="86291968"/>
        <c:crosses val="autoZero"/>
        <c:crossBetween val="between"/>
        <c:majorUnit val="0.1"/>
        <c:minorUnit val="0.1"/>
      </c:valAx>
      <c:spPr>
        <a:solidFill>
          <a:srgbClr val="FFFFFF"/>
        </a:solidFill>
        <a:ln w="3175">
          <a:solidFill>
            <a:srgbClr val="000000"/>
          </a:solidFill>
          <a:prstDash val="solid"/>
        </a:ln>
      </c:spPr>
    </c:plotArea>
    <c:legend>
      <c:legendPos val="r"/>
      <c:layout>
        <c:manualLayout>
          <c:xMode val="edge"/>
          <c:yMode val="edge"/>
          <c:x val="0.13870261236215869"/>
          <c:y val="0.94510385756676563"/>
          <c:w val="0.69463163126532712"/>
          <c:h val="4.7477744807121663E-2"/>
        </c:manualLayout>
      </c:layout>
      <c:spPr>
        <a:solidFill>
          <a:srgbClr val="FFFFFF"/>
        </a:solidFill>
        <a:ln w="3175">
          <a:solidFill>
            <a:srgbClr val="000000"/>
          </a:solidFill>
          <a:prstDash val="solid"/>
        </a:ln>
      </c:spPr>
      <c:txPr>
        <a:bodyPr/>
        <a:lstStyle/>
        <a:p>
          <a:pPr>
            <a:defRPr sz="1265" b="0" i="0" u="none" strike="noStrike" baseline="0">
              <a:solidFill>
                <a:srgbClr val="000000"/>
              </a:solidFill>
              <a:latin typeface="Arial"/>
              <a:ea typeface="Arial"/>
              <a:cs typeface="Arial"/>
            </a:defRPr>
          </a:pPr>
          <a:endParaRPr lang="ko-KR"/>
        </a:p>
      </c:txPr>
    </c:legend>
    <c:plotVisOnly val="1"/>
    <c:dispBlanksAs val="gap"/>
  </c:chart>
  <c:spPr>
    <a:noFill/>
    <a:ln w="9525">
      <a:noFill/>
    </a:ln>
  </c:spPr>
  <c:txPr>
    <a:bodyPr/>
    <a:lstStyle/>
    <a:p>
      <a:pPr>
        <a:defRPr sz="875"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lang val="ko-KR"/>
  <c:chart>
    <c:plotArea>
      <c:layout>
        <c:manualLayout>
          <c:layoutTarget val="inner"/>
          <c:xMode val="edge"/>
          <c:yMode val="edge"/>
          <c:x val="0.10935246036537118"/>
          <c:y val="7.922912205567452E-2"/>
          <c:w val="0.8043161229505591"/>
          <c:h val="0.72376873661670238"/>
        </c:manualLayout>
      </c:layout>
      <c:areaChart>
        <c:grouping val="stacked"/>
        <c:ser>
          <c:idx val="1"/>
          <c:order val="0"/>
          <c:tx>
            <c:strRef>
              <c:f>'data-Fig4new'!$F$3</c:f>
              <c:strCache>
                <c:ptCount val="1"/>
                <c:pt idx="0">
                  <c:v>Salaries</c:v>
                </c:pt>
              </c:strCache>
            </c:strRef>
          </c:tx>
          <c:spPr>
            <a:pattFill prst="ltVert">
              <a:fgClr>
                <a:srgbClr val="FFFFFF"/>
              </a:fgClr>
              <a:bgClr>
                <a:srgbClr val="FFFFFF"/>
              </a:bgClr>
            </a:pattFill>
            <a:ln w="12700">
              <a:solidFill>
                <a:srgbClr val="000000"/>
              </a:solidFill>
              <a:prstDash val="solid"/>
            </a:ln>
          </c:spPr>
          <c:cat>
            <c:numRef>
              <c:f>'data-Fig4new'!$A$6:$A$98</c:f>
              <c:numCache>
                <c:formatCode>General</c:formatCode>
                <c:ptCount val="93"/>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numCache>
            </c:numRef>
          </c:cat>
          <c:val>
            <c:numRef>
              <c:f>'data-Fig4new'!$F$6:$F$98</c:f>
              <c:numCache>
                <c:formatCode>0.0000</c:formatCode>
                <c:ptCount val="93"/>
                <c:pt idx="0">
                  <c:v>9.9496213500925058E-3</c:v>
                </c:pt>
                <c:pt idx="1">
                  <c:v>1.2763606426451791E-2</c:v>
                </c:pt>
                <c:pt idx="2">
                  <c:v>1.2836944322880848E-2</c:v>
                </c:pt>
                <c:pt idx="3">
                  <c:v>1.2019189616498917E-2</c:v>
                </c:pt>
                <c:pt idx="4">
                  <c:v>1.1127208870594946E-2</c:v>
                </c:pt>
                <c:pt idx="5">
                  <c:v>1.2801499883393899E-2</c:v>
                </c:pt>
                <c:pt idx="6">
                  <c:v>1.2103971176876749E-2</c:v>
                </c:pt>
                <c:pt idx="7">
                  <c:v>1.087871580824953E-2</c:v>
                </c:pt>
                <c:pt idx="8">
                  <c:v>1.1991145002533756E-2</c:v>
                </c:pt>
                <c:pt idx="9">
                  <c:v>1.1896059113372888E-2</c:v>
                </c:pt>
                <c:pt idx="10">
                  <c:v>1.2239519294220238E-2</c:v>
                </c:pt>
                <c:pt idx="11">
                  <c:v>1.2419615496861762E-2</c:v>
                </c:pt>
                <c:pt idx="12">
                  <c:v>1.244582227679402E-2</c:v>
                </c:pt>
                <c:pt idx="13">
                  <c:v>1.1268904276828549E-2</c:v>
                </c:pt>
                <c:pt idx="14">
                  <c:v>1.1932404985434256E-2</c:v>
                </c:pt>
                <c:pt idx="15">
                  <c:v>1.2264397729244456E-2</c:v>
                </c:pt>
                <c:pt idx="16">
                  <c:v>1.5076780541666829E-2</c:v>
                </c:pt>
                <c:pt idx="17">
                  <c:v>1.6105282915607807E-2</c:v>
                </c:pt>
                <c:pt idx="18">
                  <c:v>1.500569763272362E-2</c:v>
                </c:pt>
                <c:pt idx="19">
                  <c:v>1.4380056325455052E-2</c:v>
                </c:pt>
                <c:pt idx="20">
                  <c:v>1.3613101778955283E-2</c:v>
                </c:pt>
                <c:pt idx="21">
                  <c:v>1.3756067681575659E-2</c:v>
                </c:pt>
                <c:pt idx="22">
                  <c:v>1.4884052121322291E-2</c:v>
                </c:pt>
                <c:pt idx="23">
                  <c:v>1.4266833943173809E-2</c:v>
                </c:pt>
                <c:pt idx="24">
                  <c:v>1.4961815941338554E-2</c:v>
                </c:pt>
                <c:pt idx="25">
                  <c:v>1.4610988460016657E-2</c:v>
                </c:pt>
                <c:pt idx="26">
                  <c:v>1.1231315276796064E-2</c:v>
                </c:pt>
                <c:pt idx="27">
                  <c:v>7.9088364484689085E-3</c:v>
                </c:pt>
                <c:pt idx="28">
                  <c:v>7.2491311725341621E-3</c:v>
                </c:pt>
                <c:pt idx="29">
                  <c:v>7.006123570478048E-3</c:v>
                </c:pt>
                <c:pt idx="30">
                  <c:v>7.8430155368486975E-3</c:v>
                </c:pt>
                <c:pt idx="31">
                  <c:v>8.0923202767064911E-3</c:v>
                </c:pt>
                <c:pt idx="32">
                  <c:v>8.7429922549242031E-3</c:v>
                </c:pt>
                <c:pt idx="33">
                  <c:v>9.1576670017514978E-3</c:v>
                </c:pt>
                <c:pt idx="34">
                  <c:v>8.6115338565806061E-3</c:v>
                </c:pt>
                <c:pt idx="35">
                  <c:v>8.2855598494073861E-3</c:v>
                </c:pt>
                <c:pt idx="36">
                  <c:v>7.5757422455787959E-3</c:v>
                </c:pt>
                <c:pt idx="37">
                  <c:v>7.4762630418337521E-3</c:v>
                </c:pt>
                <c:pt idx="38">
                  <c:v>7.3862730249826701E-3</c:v>
                </c:pt>
                <c:pt idx="39">
                  <c:v>6.9440700353716718E-3</c:v>
                </c:pt>
                <c:pt idx="40">
                  <c:v>6.8287823212421486E-3</c:v>
                </c:pt>
                <c:pt idx="41">
                  <c:v>6.6645382503595129E-3</c:v>
                </c:pt>
                <c:pt idx="42">
                  <c:v>6.6768101167022018E-3</c:v>
                </c:pt>
                <c:pt idx="43">
                  <c:v>6.1417224209687413E-3</c:v>
                </c:pt>
                <c:pt idx="44">
                  <c:v>6.2034708221532222E-3</c:v>
                </c:pt>
                <c:pt idx="45">
                  <c:v>5.8992757991134801E-3</c:v>
                </c:pt>
                <c:pt idx="46">
                  <c:v>5.7179556258888818E-3</c:v>
                </c:pt>
                <c:pt idx="47">
                  <c:v>5.5153406430548998E-3</c:v>
                </c:pt>
                <c:pt idx="48">
                  <c:v>5.4949368487327921E-3</c:v>
                </c:pt>
                <c:pt idx="49">
                  <c:v>5.6646566119838322E-3</c:v>
                </c:pt>
                <c:pt idx="50">
                  <c:v>6.1490990220991141E-3</c:v>
                </c:pt>
                <c:pt idx="51">
                  <c:v>6.2165668365513661E-3</c:v>
                </c:pt>
                <c:pt idx="52">
                  <c:v>5.885625655065032E-3</c:v>
                </c:pt>
                <c:pt idx="53">
                  <c:v>6.1218799834601625E-3</c:v>
                </c:pt>
                <c:pt idx="54">
                  <c:v>6.0671817753510824E-3</c:v>
                </c:pt>
                <c:pt idx="55">
                  <c:v>6.2674195260704569E-3</c:v>
                </c:pt>
                <c:pt idx="56">
                  <c:v>6.8519173437890128E-3</c:v>
                </c:pt>
                <c:pt idx="57">
                  <c:v>6.6924848951817172E-3</c:v>
                </c:pt>
                <c:pt idx="58">
                  <c:v>7.4108684848137648E-3</c:v>
                </c:pt>
                <c:pt idx="59">
                  <c:v>8.0565019543653495E-3</c:v>
                </c:pt>
                <c:pt idx="60">
                  <c:v>8.4654980480797452E-3</c:v>
                </c:pt>
                <c:pt idx="61">
                  <c:v>8.9457048550310621E-3</c:v>
                </c:pt>
                <c:pt idx="62">
                  <c:v>9.2073162749237332E-3</c:v>
                </c:pt>
                <c:pt idx="63">
                  <c:v>9.6206119407023262E-3</c:v>
                </c:pt>
                <c:pt idx="64">
                  <c:v>1.0476315005145523E-2</c:v>
                </c:pt>
                <c:pt idx="65">
                  <c:v>1.0816658722151297E-2</c:v>
                </c:pt>
                <c:pt idx="66">
                  <c:v>1.1149278078494433E-2</c:v>
                </c:pt>
                <c:pt idx="67">
                  <c:v>1.2332710812212837E-2</c:v>
                </c:pt>
                <c:pt idx="68">
                  <c:v>1.4344899720073181E-2</c:v>
                </c:pt>
                <c:pt idx="69">
                  <c:v>1.2499031619207158E-2</c:v>
                </c:pt>
                <c:pt idx="70">
                  <c:v>1.2439454349225441E-2</c:v>
                </c:pt>
                <c:pt idx="71">
                  <c:v>1.854920266585618E-2</c:v>
                </c:pt>
                <c:pt idx="72">
                  <c:v>2.3978504650881222E-2</c:v>
                </c:pt>
                <c:pt idx="73">
                  <c:v>1.9680386965813944E-2</c:v>
                </c:pt>
                <c:pt idx="74">
                  <c:v>2.1659000390931979E-2</c:v>
                </c:pt>
                <c:pt idx="75">
                  <c:v>1.828053881418281E-2</c:v>
                </c:pt>
                <c:pt idx="76">
                  <c:v>2.6855119255987474E-2</c:v>
                </c:pt>
                <c:pt idx="77">
                  <c:v>2.3201467710742493E-2</c:v>
                </c:pt>
                <c:pt idx="78">
                  <c:v>2.0185974952027036E-2</c:v>
                </c:pt>
                <c:pt idx="79">
                  <c:v>2.2442233679607678E-2</c:v>
                </c:pt>
                <c:pt idx="80">
                  <c:v>2.4336561691002047E-2</c:v>
                </c:pt>
                <c:pt idx="81">
                  <c:v>2.7469919563524584E-2</c:v>
                </c:pt>
                <c:pt idx="82">
                  <c:v>3.0634992061283051E-2</c:v>
                </c:pt>
                <c:pt idx="83">
                  <c:v>3.4342590583051544E-2</c:v>
                </c:pt>
                <c:pt idx="84">
                  <c:v>4.0561798511360207E-2</c:v>
                </c:pt>
                <c:pt idx="85">
                  <c:v>3.1849846419367153E-2</c:v>
                </c:pt>
                <c:pt idx="86">
                  <c:v>2.7497561602500002E-2</c:v>
                </c:pt>
                <c:pt idx="87">
                  <c:v>2.7231245049599999E-2</c:v>
                </c:pt>
                <c:pt idx="88">
                  <c:v>2.9688005218079998E-2</c:v>
                </c:pt>
                <c:pt idx="89">
                  <c:v>3.006970552612E-2</c:v>
                </c:pt>
                <c:pt idx="90">
                  <c:v>2.9886384287759998E-2</c:v>
                </c:pt>
                <c:pt idx="91">
                  <c:v>3.2351658272999996E-2</c:v>
                </c:pt>
                <c:pt idx="92">
                  <c:v>3.1520106357599997E-2</c:v>
                </c:pt>
              </c:numCache>
            </c:numRef>
          </c:val>
        </c:ser>
        <c:ser>
          <c:idx val="0"/>
          <c:order val="1"/>
          <c:tx>
            <c:strRef>
              <c:f>'data-Fig4new'!$E$3</c:f>
              <c:strCache>
                <c:ptCount val="1"/>
                <c:pt idx="0">
                  <c:v>Business Income</c:v>
                </c:pt>
              </c:strCache>
            </c:strRef>
          </c:tx>
          <c:spPr>
            <a:solidFill>
              <a:srgbClr val="FFFFFF"/>
            </a:solidFill>
            <a:ln w="12700">
              <a:solidFill>
                <a:srgbClr val="000000"/>
              </a:solidFill>
              <a:prstDash val="solid"/>
            </a:ln>
          </c:spPr>
          <c:cat>
            <c:numRef>
              <c:f>'data-Fig4new'!$A$6:$A$98</c:f>
              <c:numCache>
                <c:formatCode>General</c:formatCode>
                <c:ptCount val="93"/>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numCache>
            </c:numRef>
          </c:cat>
          <c:val>
            <c:numRef>
              <c:f>'data-Fig4new'!$E$6:$E$98</c:f>
              <c:numCache>
                <c:formatCode>0.0000</c:formatCode>
                <c:ptCount val="93"/>
                <c:pt idx="0">
                  <c:v>2.7476188573630607E-2</c:v>
                </c:pt>
                <c:pt idx="1">
                  <c:v>1.3229295342002557E-2</c:v>
                </c:pt>
                <c:pt idx="2">
                  <c:v>1.5060238764338684E-2</c:v>
                </c:pt>
                <c:pt idx="3">
                  <c:v>1.9418220545005895E-2</c:v>
                </c:pt>
                <c:pt idx="4">
                  <c:v>1.3410501735812397E-2</c:v>
                </c:pt>
                <c:pt idx="5">
                  <c:v>1.2008247505315268E-2</c:v>
                </c:pt>
                <c:pt idx="6">
                  <c:v>1.2071460788874697E-2</c:v>
                </c:pt>
                <c:pt idx="7">
                  <c:v>9.5181415323778128E-3</c:v>
                </c:pt>
                <c:pt idx="8">
                  <c:v>1.0282742157186995E-2</c:v>
                </c:pt>
                <c:pt idx="9">
                  <c:v>1.2860302243668797E-2</c:v>
                </c:pt>
                <c:pt idx="10">
                  <c:v>1.1020487214847283E-2</c:v>
                </c:pt>
                <c:pt idx="11">
                  <c:v>1.198554892406329E-2</c:v>
                </c:pt>
                <c:pt idx="12">
                  <c:v>1.5297228269101681E-2</c:v>
                </c:pt>
                <c:pt idx="13">
                  <c:v>1.2753743419274249E-2</c:v>
                </c:pt>
                <c:pt idx="14">
                  <c:v>6.7039994813640636E-3</c:v>
                </c:pt>
                <c:pt idx="15">
                  <c:v>5.8129253249587787E-3</c:v>
                </c:pt>
                <c:pt idx="16">
                  <c:v>6.082034721703428E-3</c:v>
                </c:pt>
                <c:pt idx="17">
                  <c:v>9.9019748138795809E-3</c:v>
                </c:pt>
                <c:pt idx="18">
                  <c:v>7.840469884138633E-3</c:v>
                </c:pt>
                <c:pt idx="19">
                  <c:v>8.4473041276374103E-3</c:v>
                </c:pt>
                <c:pt idx="20">
                  <c:v>9.3698792927579596E-3</c:v>
                </c:pt>
                <c:pt idx="21">
                  <c:v>7.6063126487125156E-3</c:v>
                </c:pt>
                <c:pt idx="22">
                  <c:v>7.9059658377796712E-3</c:v>
                </c:pt>
                <c:pt idx="23">
                  <c:v>8.1876113614186823E-3</c:v>
                </c:pt>
                <c:pt idx="24">
                  <c:v>9.067884163744681E-3</c:v>
                </c:pt>
                <c:pt idx="25">
                  <c:v>1.3115838330093652E-2</c:v>
                </c:pt>
                <c:pt idx="26">
                  <c:v>1.7495894868046185E-2</c:v>
                </c:pt>
                <c:pt idx="27">
                  <c:v>1.7442297351075744E-2</c:v>
                </c:pt>
                <c:pt idx="28">
                  <c:v>1.4992511423681047E-2</c:v>
                </c:pt>
                <c:pt idx="29">
                  <c:v>1.4652942317039581E-2</c:v>
                </c:pt>
                <c:pt idx="30">
                  <c:v>1.270864374491738E-2</c:v>
                </c:pt>
                <c:pt idx="31">
                  <c:v>9.7228426689535512E-3</c:v>
                </c:pt>
                <c:pt idx="32">
                  <c:v>9.7696713184330236E-3</c:v>
                </c:pt>
                <c:pt idx="33">
                  <c:v>8.1059457763415152E-3</c:v>
                </c:pt>
                <c:pt idx="34">
                  <c:v>9.1272822427596999E-3</c:v>
                </c:pt>
                <c:pt idx="35">
                  <c:v>8.1314609045793611E-3</c:v>
                </c:pt>
                <c:pt idx="36">
                  <c:v>6.6065712085881679E-3</c:v>
                </c:pt>
                <c:pt idx="37">
                  <c:v>5.9629332814230985E-3</c:v>
                </c:pt>
                <c:pt idx="38">
                  <c:v>5.657647749431032E-3</c:v>
                </c:pt>
                <c:pt idx="39">
                  <c:v>4.7622846955906271E-3</c:v>
                </c:pt>
                <c:pt idx="40">
                  <c:v>4.1404625726725389E-3</c:v>
                </c:pt>
                <c:pt idx="41">
                  <c:v>4.5029176612788099E-3</c:v>
                </c:pt>
                <c:pt idx="42">
                  <c:v>4.2164607505510258E-3</c:v>
                </c:pt>
                <c:pt idx="43">
                  <c:v>4.2276025318457406E-3</c:v>
                </c:pt>
                <c:pt idx="44">
                  <c:v>3.4749628549865341E-3</c:v>
                </c:pt>
                <c:pt idx="45">
                  <c:v>3.7042439558245994E-3</c:v>
                </c:pt>
                <c:pt idx="46">
                  <c:v>3.4228525110091912E-3</c:v>
                </c:pt>
                <c:pt idx="47">
                  <c:v>3.3111380893411347E-3</c:v>
                </c:pt>
                <c:pt idx="48">
                  <c:v>3.4622469621547278E-3</c:v>
                </c:pt>
                <c:pt idx="49">
                  <c:v>3.72628976977929E-3</c:v>
                </c:pt>
                <c:pt idx="50">
                  <c:v>4.8318686312348825E-3</c:v>
                </c:pt>
                <c:pt idx="51">
                  <c:v>5.0511778011626887E-3</c:v>
                </c:pt>
                <c:pt idx="52">
                  <c:v>4.3608429505938313E-3</c:v>
                </c:pt>
                <c:pt idx="53">
                  <c:v>4.1373496759523967E-3</c:v>
                </c:pt>
                <c:pt idx="54">
                  <c:v>4.3393757218687205E-3</c:v>
                </c:pt>
                <c:pt idx="55">
                  <c:v>4.2142842133834815E-3</c:v>
                </c:pt>
                <c:pt idx="56">
                  <c:v>3.9730171147999175E-3</c:v>
                </c:pt>
                <c:pt idx="57">
                  <c:v>4.0084319266719213E-3</c:v>
                </c:pt>
                <c:pt idx="58">
                  <c:v>4.6029738640275967E-3</c:v>
                </c:pt>
                <c:pt idx="59">
                  <c:v>4.0246571054966132E-3</c:v>
                </c:pt>
                <c:pt idx="60">
                  <c:v>3.6213393155755326E-3</c:v>
                </c:pt>
                <c:pt idx="61">
                  <c:v>3.4567587732400392E-3</c:v>
                </c:pt>
                <c:pt idx="62">
                  <c:v>3.3914710411073325E-3</c:v>
                </c:pt>
                <c:pt idx="63">
                  <c:v>2.9240442024586009E-3</c:v>
                </c:pt>
                <c:pt idx="64">
                  <c:v>2.2137443864261846E-3</c:v>
                </c:pt>
                <c:pt idx="65">
                  <c:v>9.7917704255009726E-4</c:v>
                </c:pt>
                <c:pt idx="66">
                  <c:v>1.8685913108321512E-3</c:v>
                </c:pt>
                <c:pt idx="67">
                  <c:v>2.975110654921947E-3</c:v>
                </c:pt>
                <c:pt idx="68">
                  <c:v>3.2248652023403501E-3</c:v>
                </c:pt>
                <c:pt idx="69">
                  <c:v>4.2018251435462636E-3</c:v>
                </c:pt>
                <c:pt idx="70">
                  <c:v>3.6962105082956366E-3</c:v>
                </c:pt>
                <c:pt idx="71">
                  <c:v>7.8144834375060233E-3</c:v>
                </c:pt>
                <c:pt idx="72">
                  <c:v>1.3267438704651031E-2</c:v>
                </c:pt>
                <c:pt idx="73">
                  <c:v>1.2970787279245465E-2</c:v>
                </c:pt>
                <c:pt idx="74">
                  <c:v>1.2987498340897529E-2</c:v>
                </c:pt>
                <c:pt idx="75">
                  <c:v>1.2383049636226369E-2</c:v>
                </c:pt>
                <c:pt idx="76">
                  <c:v>1.3922943257197179E-2</c:v>
                </c:pt>
                <c:pt idx="77">
                  <c:v>1.3525506177633529E-2</c:v>
                </c:pt>
                <c:pt idx="78">
                  <c:v>1.6314626318444925E-2</c:v>
                </c:pt>
                <c:pt idx="79">
                  <c:v>1.6852587229260318E-2</c:v>
                </c:pt>
                <c:pt idx="80">
                  <c:v>1.7530002548261758E-2</c:v>
                </c:pt>
                <c:pt idx="81">
                  <c:v>1.8190296756147539E-2</c:v>
                </c:pt>
                <c:pt idx="82">
                  <c:v>1.8311249354785817E-2</c:v>
                </c:pt>
                <c:pt idx="83">
                  <c:v>1.8273981709191516E-2</c:v>
                </c:pt>
                <c:pt idx="84">
                  <c:v>1.8733696632050899E-2</c:v>
                </c:pt>
                <c:pt idx="85">
                  <c:v>1.8656016268086391E-2</c:v>
                </c:pt>
                <c:pt idx="86">
                  <c:v>1.9220517807000001E-2</c:v>
                </c:pt>
                <c:pt idx="87">
                  <c:v>2.00576068176E-2</c:v>
                </c:pt>
                <c:pt idx="88">
                  <c:v>2.1753868382399996E-2</c:v>
                </c:pt>
                <c:pt idx="89">
                  <c:v>2.6031853896619998E-2</c:v>
                </c:pt>
                <c:pt idx="90">
                  <c:v>2.5605575928239997E-2</c:v>
                </c:pt>
                <c:pt idx="91">
                  <c:v>2.27938852581E-2</c:v>
                </c:pt>
                <c:pt idx="92">
                  <c:v>2.5302602242399996E-2</c:v>
                </c:pt>
              </c:numCache>
            </c:numRef>
          </c:val>
        </c:ser>
        <c:ser>
          <c:idx val="3"/>
          <c:order val="2"/>
          <c:tx>
            <c:strRef>
              <c:f>'data-Fig4new'!$D$3</c:f>
              <c:strCache>
                <c:ptCount val="1"/>
                <c:pt idx="0">
                  <c:v>Capital Income</c:v>
                </c:pt>
              </c:strCache>
            </c:strRef>
          </c:tx>
          <c:spPr>
            <a:pattFill prst="ltDnDiag">
              <a:fgClr>
                <a:srgbClr val="FFFFFF"/>
              </a:fgClr>
              <a:bgClr>
                <a:srgbClr val="FFFFFF"/>
              </a:bgClr>
            </a:pattFill>
            <a:ln w="12700">
              <a:solidFill>
                <a:srgbClr val="000000"/>
              </a:solidFill>
              <a:prstDash val="solid"/>
            </a:ln>
          </c:spPr>
          <c:cat>
            <c:numRef>
              <c:f>'data-Fig4new'!$A$6:$A$98</c:f>
              <c:numCache>
                <c:formatCode>General</c:formatCode>
                <c:ptCount val="93"/>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numCache>
            </c:numRef>
          </c:cat>
          <c:val>
            <c:numRef>
              <c:f>'data-Fig4new'!$D$6:$D$98</c:f>
              <c:numCache>
                <c:formatCode>0.0000</c:formatCode>
                <c:ptCount val="93"/>
                <c:pt idx="0">
                  <c:v>5.9684768458419073E-2</c:v>
                </c:pt>
                <c:pt idx="1">
                  <c:v>5.686066990565581E-2</c:v>
                </c:pt>
                <c:pt idx="2">
                  <c:v>3.9027247203633778E-2</c:v>
                </c:pt>
                <c:pt idx="3">
                  <c:v>3.1824189951434406E-2</c:v>
                </c:pt>
                <c:pt idx="4">
                  <c:v>2.8108201495423993E-2</c:v>
                </c:pt>
                <c:pt idx="5">
                  <c:v>3.0654642775809961E-2</c:v>
                </c:pt>
                <c:pt idx="6">
                  <c:v>3.6200120045424097E-2</c:v>
                </c:pt>
                <c:pt idx="7">
                  <c:v>3.3437656447311732E-2</c:v>
                </c:pt>
                <c:pt idx="8">
                  <c:v>3.7344148796070682E-2</c:v>
                </c:pt>
                <c:pt idx="9">
                  <c:v>3.9010529089016005E-2</c:v>
                </c:pt>
                <c:pt idx="10">
                  <c:v>4.4260808220697438E-2</c:v>
                </c:pt>
                <c:pt idx="11">
                  <c:v>4.6322510383464494E-2</c:v>
                </c:pt>
                <c:pt idx="12">
                  <c:v>4.7453078782097792E-2</c:v>
                </c:pt>
                <c:pt idx="13">
                  <c:v>4.6718905083351615E-2</c:v>
                </c:pt>
                <c:pt idx="14">
                  <c:v>4.3750817771160869E-2</c:v>
                </c:pt>
                <c:pt idx="15">
                  <c:v>3.8059922862523479E-2</c:v>
                </c:pt>
                <c:pt idx="16">
                  <c:v>3.7594158464492884E-2</c:v>
                </c:pt>
                <c:pt idx="17">
                  <c:v>3.3532736739354141E-2</c:v>
                </c:pt>
                <c:pt idx="18">
                  <c:v>3.4794477358626591E-2</c:v>
                </c:pt>
                <c:pt idx="19">
                  <c:v>3.3974501726813294E-2</c:v>
                </c:pt>
                <c:pt idx="20">
                  <c:v>4.1530538653125289E-2</c:v>
                </c:pt>
                <c:pt idx="21">
                  <c:v>3.9507896407455285E-2</c:v>
                </c:pt>
                <c:pt idx="22">
                  <c:v>2.7895525318123691E-2</c:v>
                </c:pt>
                <c:pt idx="23">
                  <c:v>3.1300607135617435E-2</c:v>
                </c:pt>
                <c:pt idx="24">
                  <c:v>3.1015221028708701E-2</c:v>
                </c:pt>
                <c:pt idx="25">
                  <c:v>2.4501894775511089E-2</c:v>
                </c:pt>
                <c:pt idx="26">
                  <c:v>1.570816608952285E-2</c:v>
                </c:pt>
                <c:pt idx="27">
                  <c:v>1.1945716665627659E-2</c:v>
                </c:pt>
                <c:pt idx="28">
                  <c:v>1.0581383584392869E-2</c:v>
                </c:pt>
                <c:pt idx="29">
                  <c:v>1.0504626999175084E-2</c:v>
                </c:pt>
                <c:pt idx="30">
                  <c:v>1.2267499677935589E-2</c:v>
                </c:pt>
                <c:pt idx="31">
                  <c:v>1.3637984700431913E-2</c:v>
                </c:pt>
                <c:pt idx="32">
                  <c:v>1.4985273357788889E-2</c:v>
                </c:pt>
                <c:pt idx="33">
                  <c:v>1.5480541160487799E-2</c:v>
                </c:pt>
                <c:pt idx="34">
                  <c:v>1.6496256232410259E-2</c:v>
                </c:pt>
                <c:pt idx="35">
                  <c:v>1.3884318972141938E-2</c:v>
                </c:pt>
                <c:pt idx="36">
                  <c:v>1.276955743321952E-2</c:v>
                </c:pt>
                <c:pt idx="37">
                  <c:v>1.119571981878063E-2</c:v>
                </c:pt>
                <c:pt idx="38">
                  <c:v>1.1909610936286574E-2</c:v>
                </c:pt>
                <c:pt idx="39">
                  <c:v>1.2265572637054842E-2</c:v>
                </c:pt>
                <c:pt idx="40">
                  <c:v>1.2101389728658745E-2</c:v>
                </c:pt>
                <c:pt idx="41">
                  <c:v>1.1863470113162189E-2</c:v>
                </c:pt>
                <c:pt idx="42">
                  <c:v>1.1363869089412788E-2</c:v>
                </c:pt>
                <c:pt idx="43">
                  <c:v>1.0689822859532549E-2</c:v>
                </c:pt>
                <c:pt idx="44">
                  <c:v>1.0615025815863577E-2</c:v>
                </c:pt>
                <c:pt idx="45">
                  <c:v>1.003232806879633E-2</c:v>
                </c:pt>
                <c:pt idx="46">
                  <c:v>1.008269508146473E-2</c:v>
                </c:pt>
                <c:pt idx="47">
                  <c:v>1.0154727230204181E-2</c:v>
                </c:pt>
                <c:pt idx="48">
                  <c:v>9.9797580820794908E-3</c:v>
                </c:pt>
                <c:pt idx="49">
                  <c:v>1.0055585595195029E-2</c:v>
                </c:pt>
                <c:pt idx="50">
                  <c:v>9.6763327068039879E-3</c:v>
                </c:pt>
                <c:pt idx="51">
                  <c:v>9.208090154887754E-3</c:v>
                </c:pt>
                <c:pt idx="52">
                  <c:v>9.8746137804144266E-3</c:v>
                </c:pt>
                <c:pt idx="53">
                  <c:v>8.802394827514104E-3</c:v>
                </c:pt>
                <c:pt idx="54">
                  <c:v>8.4341731842635676E-3</c:v>
                </c:pt>
                <c:pt idx="55">
                  <c:v>7.9520305205021732E-3</c:v>
                </c:pt>
                <c:pt idx="56">
                  <c:v>7.4920933753225456E-3</c:v>
                </c:pt>
                <c:pt idx="57">
                  <c:v>7.4267305808015729E-3</c:v>
                </c:pt>
                <c:pt idx="58">
                  <c:v>8.442382604475605E-3</c:v>
                </c:pt>
                <c:pt idx="59">
                  <c:v>7.7186780158756338E-3</c:v>
                </c:pt>
                <c:pt idx="60">
                  <c:v>7.4235489037865685E-3</c:v>
                </c:pt>
                <c:pt idx="61">
                  <c:v>7.3060806370073969E-3</c:v>
                </c:pt>
                <c:pt idx="62">
                  <c:v>7.4660825193753133E-3</c:v>
                </c:pt>
                <c:pt idx="63">
                  <c:v>8.022396681420612E-3</c:v>
                </c:pt>
                <c:pt idx="64">
                  <c:v>8.6508640880044296E-3</c:v>
                </c:pt>
                <c:pt idx="65">
                  <c:v>9.5392507296998223E-3</c:v>
                </c:pt>
                <c:pt idx="66">
                  <c:v>1.0422391689741352E-2</c:v>
                </c:pt>
                <c:pt idx="67">
                  <c:v>9.2651897503972652E-3</c:v>
                </c:pt>
                <c:pt idx="68">
                  <c:v>9.060122471191116E-3</c:v>
                </c:pt>
                <c:pt idx="69">
                  <c:v>1.0427575343191728E-2</c:v>
                </c:pt>
                <c:pt idx="70">
                  <c:v>9.1418614691432774E-3</c:v>
                </c:pt>
                <c:pt idx="71">
                  <c:v>9.0809265820882782E-3</c:v>
                </c:pt>
                <c:pt idx="72">
                  <c:v>1.2300325040832148E-2</c:v>
                </c:pt>
                <c:pt idx="73">
                  <c:v>1.2641936063609851E-2</c:v>
                </c:pt>
                <c:pt idx="74">
                  <c:v>1.270481034854349E-2</c:v>
                </c:pt>
                <c:pt idx="75">
                  <c:v>1.1667439414630689E-2</c:v>
                </c:pt>
                <c:pt idx="76">
                  <c:v>9.7392939262222894E-3</c:v>
                </c:pt>
                <c:pt idx="77">
                  <c:v>8.6961588103623751E-3</c:v>
                </c:pt>
                <c:pt idx="78">
                  <c:v>8.9125902978966654E-3</c:v>
                </c:pt>
                <c:pt idx="79">
                  <c:v>8.866675091131997E-3</c:v>
                </c:pt>
                <c:pt idx="80">
                  <c:v>8.8713537607361965E-3</c:v>
                </c:pt>
                <c:pt idx="81">
                  <c:v>8.8994936803278666E-3</c:v>
                </c:pt>
                <c:pt idx="82">
                  <c:v>8.7300565839311343E-3</c:v>
                </c:pt>
                <c:pt idx="83">
                  <c:v>8.3529277077569429E-3</c:v>
                </c:pt>
                <c:pt idx="84">
                  <c:v>9.7222867565889166E-3</c:v>
                </c:pt>
                <c:pt idx="85">
                  <c:v>8.7919157125464602E-3</c:v>
                </c:pt>
                <c:pt idx="86">
                  <c:v>8.8269950275499994E-3</c:v>
                </c:pt>
                <c:pt idx="87">
                  <c:v>9.8773281791999998E-3</c:v>
                </c:pt>
                <c:pt idx="88">
                  <c:v>1.198048319952E-2</c:v>
                </c:pt>
                <c:pt idx="89">
                  <c:v>1.4121947177259999E-2</c:v>
                </c:pt>
                <c:pt idx="90">
                  <c:v>1.6575520584000001E-2</c:v>
                </c:pt>
                <c:pt idx="91">
                  <c:v>1.870930374555E-2</c:v>
                </c:pt>
                <c:pt idx="92">
                  <c:v>1.6496915399999999E-2</c:v>
                </c:pt>
              </c:numCache>
            </c:numRef>
          </c:val>
        </c:ser>
        <c:ser>
          <c:idx val="2"/>
          <c:order val="3"/>
          <c:tx>
            <c:strRef>
              <c:f>'data-Fig4new'!$C$3</c:f>
              <c:strCache>
                <c:ptCount val="1"/>
                <c:pt idx="0">
                  <c:v>Capital Gains</c:v>
                </c:pt>
              </c:strCache>
            </c:strRef>
          </c:tx>
          <c:spPr>
            <a:pattFill prst="pct10">
              <a:fgClr>
                <a:srgbClr val="FFFFFF"/>
              </a:fgClr>
              <a:bgClr>
                <a:srgbClr val="FFFFFF"/>
              </a:bgClr>
            </a:pattFill>
            <a:ln w="3175">
              <a:solidFill>
                <a:srgbClr val="000000"/>
              </a:solidFill>
              <a:prstDash val="solid"/>
            </a:ln>
          </c:spPr>
          <c:cat>
            <c:numRef>
              <c:f>'data-Fig4new'!$A$6:$A$98</c:f>
              <c:numCache>
                <c:formatCode>General</c:formatCode>
                <c:ptCount val="93"/>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numCache>
            </c:numRef>
          </c:cat>
          <c:val>
            <c:numRef>
              <c:f>'data-Fig4new'!$C$6:$C$98</c:f>
              <c:numCache>
                <c:formatCode>0.0000</c:formatCode>
                <c:ptCount val="93"/>
                <c:pt idx="0">
                  <c:v>4.1556579133895707E-3</c:v>
                </c:pt>
                <c:pt idx="1">
                  <c:v>1.0296903776535161E-3</c:v>
                </c:pt>
                <c:pt idx="2">
                  <c:v>5.2940582135401425E-4</c:v>
                </c:pt>
                <c:pt idx="3">
                  <c:v>1.8512816937414464E-3</c:v>
                </c:pt>
                <c:pt idx="4">
                  <c:v>8.1152458036865991E-4</c:v>
                </c:pt>
                <c:pt idx="5">
                  <c:v>6.5531807883370844E-4</c:v>
                </c:pt>
                <c:pt idx="6">
                  <c:v>3.1093251267798605E-3</c:v>
                </c:pt>
                <c:pt idx="7">
                  <c:v>2.710463516956441E-3</c:v>
                </c:pt>
                <c:pt idx="8">
                  <c:v>4.1763799920805098E-3</c:v>
                </c:pt>
                <c:pt idx="9">
                  <c:v>9.9376050543522679E-3</c:v>
                </c:pt>
                <c:pt idx="10">
                  <c:v>7.9504885902844623E-3</c:v>
                </c:pt>
                <c:pt idx="11">
                  <c:v>1.0100965803464186E-2</c:v>
                </c:pt>
                <c:pt idx="12">
                  <c:v>1.8164822175910787E-2</c:v>
                </c:pt>
                <c:pt idx="13">
                  <c:v>1.6985057933384614E-2</c:v>
                </c:pt>
                <c:pt idx="14">
                  <c:v>4.0436588761943015E-3</c:v>
                </c:pt>
                <c:pt idx="15">
                  <c:v>1.5706386211395782E-3</c:v>
                </c:pt>
                <c:pt idx="16">
                  <c:v>8.0665164640534497E-4</c:v>
                </c:pt>
                <c:pt idx="17">
                  <c:v>3.3545959579506734E-3</c:v>
                </c:pt>
                <c:pt idx="18">
                  <c:v>1.2871786611680595E-3</c:v>
                </c:pt>
                <c:pt idx="19">
                  <c:v>2.8400186516025316E-3</c:v>
                </c:pt>
                <c:pt idx="20">
                  <c:v>4.6487293315886722E-3</c:v>
                </c:pt>
                <c:pt idx="21">
                  <c:v>1.4671480603035791E-3</c:v>
                </c:pt>
                <c:pt idx="22">
                  <c:v>2.8705978807332475E-3</c:v>
                </c:pt>
                <c:pt idx="23">
                  <c:v>1.8143270726522867E-3</c:v>
                </c:pt>
                <c:pt idx="24">
                  <c:v>1.7513958746062932E-3</c:v>
                </c:pt>
                <c:pt idx="25">
                  <c:v>2.0473393167432471E-3</c:v>
                </c:pt>
                <c:pt idx="26">
                  <c:v>1.2220133716419712E-3</c:v>
                </c:pt>
                <c:pt idx="27">
                  <c:v>2.0132451761171407E-3</c:v>
                </c:pt>
                <c:pt idx="28">
                  <c:v>1.7631183069265911E-3</c:v>
                </c:pt>
                <c:pt idx="29">
                  <c:v>3.7704050615922392E-3</c:v>
                </c:pt>
                <c:pt idx="30">
                  <c:v>4.3197613758898497E-3</c:v>
                </c:pt>
                <c:pt idx="31">
                  <c:v>2.945485051211305E-3</c:v>
                </c:pt>
                <c:pt idx="32">
                  <c:v>2.6930685833300334E-3</c:v>
                </c:pt>
                <c:pt idx="33">
                  <c:v>2.0792941008157388E-3</c:v>
                </c:pt>
                <c:pt idx="34">
                  <c:v>3.9417617227528803E-3</c:v>
                </c:pt>
                <c:pt idx="35">
                  <c:v>3.3622716510975782E-3</c:v>
                </c:pt>
                <c:pt idx="36">
                  <c:v>2.8914965737711286E-3</c:v>
                </c:pt>
                <c:pt idx="37">
                  <c:v>2.2938874925046635E-3</c:v>
                </c:pt>
                <c:pt idx="38">
                  <c:v>3.9889324183963746E-3</c:v>
                </c:pt>
                <c:pt idx="39">
                  <c:v>5.3506725233821483E-3</c:v>
                </c:pt>
                <c:pt idx="40">
                  <c:v>4.8131571298972043E-3</c:v>
                </c:pt>
                <c:pt idx="41">
                  <c:v>3.557112033168787E-3</c:v>
                </c:pt>
                <c:pt idx="42">
                  <c:v>4.0302607905454797E-3</c:v>
                </c:pt>
                <c:pt idx="43">
                  <c:v>5.5381267969454974E-3</c:v>
                </c:pt>
                <c:pt idx="44">
                  <c:v>4.9279529093601586E-3</c:v>
                </c:pt>
                <c:pt idx="45">
                  <c:v>6.8862637946894125E-3</c:v>
                </c:pt>
                <c:pt idx="46">
                  <c:v>5.1635944405949282E-3</c:v>
                </c:pt>
                <c:pt idx="47">
                  <c:v>5.0754044511291041E-3</c:v>
                </c:pt>
                <c:pt idx="48">
                  <c:v>5.9059082933515875E-3</c:v>
                </c:pt>
                <c:pt idx="49">
                  <c:v>6.7502047340542125E-3</c:v>
                </c:pt>
                <c:pt idx="50">
                  <c:v>6.8489376007485805E-3</c:v>
                </c:pt>
                <c:pt idx="51">
                  <c:v>8.2617840237428734E-3</c:v>
                </c:pt>
                <c:pt idx="52">
                  <c:v>9.879081817611603E-3</c:v>
                </c:pt>
                <c:pt idx="53">
                  <c:v>8.7989708322768912E-3</c:v>
                </c:pt>
                <c:pt idx="54">
                  <c:v>4.0274319496385394E-3</c:v>
                </c:pt>
                <c:pt idx="55">
                  <c:v>5.3538053354790782E-3</c:v>
                </c:pt>
                <c:pt idx="56">
                  <c:v>5.6216813614904347E-3</c:v>
                </c:pt>
                <c:pt idx="57">
                  <c:v>3.7551994589441005E-3</c:v>
                </c:pt>
                <c:pt idx="58">
                  <c:v>2.6100910823460273E-3</c:v>
                </c:pt>
                <c:pt idx="59">
                  <c:v>2.4982577350318074E-3</c:v>
                </c:pt>
                <c:pt idx="60">
                  <c:v>2.9223519429480032E-3</c:v>
                </c:pt>
                <c:pt idx="61">
                  <c:v>2.9590524922491397E-3</c:v>
                </c:pt>
                <c:pt idx="62">
                  <c:v>2.6935145972859908E-3</c:v>
                </c:pt>
                <c:pt idx="63">
                  <c:v>6.8741176680463447E-3</c:v>
                </c:pt>
                <c:pt idx="64">
                  <c:v>6.3462841759276654E-3</c:v>
                </c:pt>
                <c:pt idx="65">
                  <c:v>5.8879332938451294E-3</c:v>
                </c:pt>
                <c:pt idx="66">
                  <c:v>9.3832446311037255E-3</c:v>
                </c:pt>
                <c:pt idx="67">
                  <c:v>1.0840998785029834E-2</c:v>
                </c:pt>
                <c:pt idx="68">
                  <c:v>1.2043167493777091E-2</c:v>
                </c:pt>
                <c:pt idx="69">
                  <c:v>1.3580989701614254E-2</c:v>
                </c:pt>
                <c:pt idx="70">
                  <c:v>2.3641839880465393E-2</c:v>
                </c:pt>
                <c:pt idx="71">
                  <c:v>7.007363779279999E-3</c:v>
                </c:pt>
                <c:pt idx="72">
                  <c:v>1.1453179085704786E-2</c:v>
                </c:pt>
                <c:pt idx="73">
                  <c:v>9.4100944802710945E-3</c:v>
                </c:pt>
                <c:pt idx="74">
                  <c:v>6.6345801475946728E-3</c:v>
                </c:pt>
                <c:pt idx="75">
                  <c:v>4.3317235221396223E-3</c:v>
                </c:pt>
                <c:pt idx="76">
                  <c:v>6.151788010054309E-3</c:v>
                </c:pt>
                <c:pt idx="77">
                  <c:v>7.2862166280887129E-3</c:v>
                </c:pt>
                <c:pt idx="78">
                  <c:v>6.3470776188537551E-3</c:v>
                </c:pt>
                <c:pt idx="79">
                  <c:v>7.658504E-3</c:v>
                </c:pt>
                <c:pt idx="80">
                  <c:v>1.2732081999999999E-2</c:v>
                </c:pt>
                <c:pt idx="81">
                  <c:v>1.6900289999999998E-2</c:v>
                </c:pt>
                <c:pt idx="82">
                  <c:v>1.8153702000000004E-2</c:v>
                </c:pt>
                <c:pt idx="83">
                  <c:v>1.89905E-2</c:v>
                </c:pt>
                <c:pt idx="84">
                  <c:v>1.8792218100000001E-2</c:v>
                </c:pt>
                <c:pt idx="85">
                  <c:v>1.1612221600000002E-2</c:v>
                </c:pt>
                <c:pt idx="86">
                  <c:v>9.0393704999999994E-3</c:v>
                </c:pt>
                <c:pt idx="87">
                  <c:v>1.0539535999999999E-2</c:v>
                </c:pt>
                <c:pt idx="88">
                  <c:v>1.4457643200000002E-2</c:v>
                </c:pt>
                <c:pt idx="89">
                  <c:v>1.7596493399999996E-2</c:v>
                </c:pt>
                <c:pt idx="90">
                  <c:v>1.8862519199999997E-2</c:v>
                </c:pt>
                <c:pt idx="91">
                  <c:v>2.02477665E-2</c:v>
                </c:pt>
                <c:pt idx="92">
                  <c:v>1.4320375999999999E-2</c:v>
                </c:pt>
              </c:numCache>
            </c:numRef>
          </c:val>
        </c:ser>
        <c:axId val="114707456"/>
        <c:axId val="114721536"/>
      </c:areaChart>
      <c:catAx>
        <c:axId val="114707456"/>
        <c:scaling>
          <c:orientation val="minMax"/>
        </c:scaling>
        <c:axPos val="b"/>
        <c:majorGridlines>
          <c:spPr>
            <a:ln w="12700">
              <a:solidFill>
                <a:srgbClr val="000000"/>
              </a:solidFill>
              <a:prstDash val="sysDash"/>
            </a:ln>
          </c:spPr>
        </c:majorGridlines>
        <c:numFmt formatCode="0" sourceLinked="0"/>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114721536"/>
        <c:crossesAt val="0"/>
        <c:auto val="1"/>
        <c:lblAlgn val="ctr"/>
        <c:lblOffset val="100"/>
        <c:tickLblSkip val="5"/>
        <c:tickMarkSkip val="5"/>
      </c:catAx>
      <c:valAx>
        <c:axId val="114721536"/>
        <c:scaling>
          <c:orientation val="minMax"/>
          <c:max val="0.1"/>
        </c:scaling>
        <c:axPos val="l"/>
        <c:majorGridlines>
          <c:spPr>
            <a:ln w="3175">
              <a:solidFill>
                <a:srgbClr val="000000"/>
              </a:solidFill>
              <a:prstDash val="solid"/>
            </a:ln>
          </c:spPr>
        </c:majorGridlines>
        <c:numFmt formatCode="0%" sourceLinked="0"/>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ko-KR"/>
          </a:p>
        </c:txPr>
        <c:crossAx val="114707456"/>
        <c:crosses val="autoZero"/>
        <c:crossBetween val="midCat"/>
      </c:valAx>
      <c:spPr>
        <a:solidFill>
          <a:srgbClr val="FFFFFF"/>
        </a:solidFill>
        <a:ln w="12700">
          <a:solidFill>
            <a:srgbClr val="000000"/>
          </a:solidFill>
          <a:prstDash val="solid"/>
        </a:ln>
      </c:spPr>
    </c:plotArea>
    <c:legend>
      <c:legendPos val="b"/>
      <c:layout>
        <c:manualLayout>
          <c:xMode val="edge"/>
          <c:yMode val="edge"/>
          <c:x val="0.35883034331847985"/>
          <c:y val="0.12199036918138041"/>
          <c:w val="0.41844792386982599"/>
          <c:h val="0.20545746388443017"/>
        </c:manualLayout>
      </c:layout>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zero"/>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11.xml><?xml version="1.0" encoding="utf-8"?>
<c:chartSpace xmlns:c="http://schemas.openxmlformats.org/drawingml/2006/chart" xmlns:a="http://schemas.openxmlformats.org/drawingml/2006/main" xmlns:r="http://schemas.openxmlformats.org/officeDocument/2006/relationships">
  <c:lang val="ko-KR"/>
  <c:chart>
    <c:plotArea>
      <c:layout>
        <c:manualLayout>
          <c:layoutTarget val="inner"/>
          <c:xMode val="edge"/>
          <c:yMode val="edge"/>
          <c:x val="0.10935246036537118"/>
          <c:y val="7.922912205567452E-2"/>
          <c:w val="0.8043161229505591"/>
          <c:h val="0.72376873661670238"/>
        </c:manualLayout>
      </c:layout>
      <c:areaChart>
        <c:grouping val="stacked"/>
        <c:ser>
          <c:idx val="1"/>
          <c:order val="0"/>
          <c:tx>
            <c:strRef>
              <c:f>'data-Fig4new'!$N$3</c:f>
              <c:strCache>
                <c:ptCount val="1"/>
                <c:pt idx="0">
                  <c:v>Salaries</c:v>
                </c:pt>
              </c:strCache>
            </c:strRef>
          </c:tx>
          <c:spPr>
            <a:pattFill prst="ltVert">
              <a:fgClr>
                <a:srgbClr val="FFFFFF"/>
              </a:fgClr>
              <a:bgClr>
                <a:srgbClr val="FFFFFF"/>
              </a:bgClr>
            </a:pattFill>
            <a:ln w="12700">
              <a:solidFill>
                <a:srgbClr val="000000"/>
              </a:solidFill>
              <a:prstDash val="solid"/>
            </a:ln>
          </c:spPr>
          <c:cat>
            <c:numRef>
              <c:f>'data-Fig4new'!$A$6:$A$98</c:f>
              <c:numCache>
                <c:formatCode>General</c:formatCode>
                <c:ptCount val="93"/>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numCache>
            </c:numRef>
          </c:cat>
          <c:val>
            <c:numRef>
              <c:f>'data-Fig4new'!$N$6:$N$98</c:f>
              <c:numCache>
                <c:formatCode>0.0000</c:formatCode>
                <c:ptCount val="93"/>
                <c:pt idx="0">
                  <c:v>9.6461609124240694E-3</c:v>
                </c:pt>
                <c:pt idx="1">
                  <c:v>1.2551906136320441E-2</c:v>
                </c:pt>
                <c:pt idx="2">
                  <c:v>1.2645767536242929E-2</c:v>
                </c:pt>
                <c:pt idx="3">
                  <c:v>1.175709449075292E-2</c:v>
                </c:pt>
                <c:pt idx="4">
                  <c:v>1.0944574891136679E-2</c:v>
                </c:pt>
                <c:pt idx="5">
                  <c:v>1.2601621670308108E-2</c:v>
                </c:pt>
                <c:pt idx="6">
                  <c:v>1.1724617414392484E-2</c:v>
                </c:pt>
                <c:pt idx="7">
                  <c:v>1.0529417002401266E-2</c:v>
                </c:pt>
                <c:pt idx="8">
                  <c:v>1.162839861815399E-2</c:v>
                </c:pt>
                <c:pt idx="9">
                  <c:v>1.1783151028767543E-2</c:v>
                </c:pt>
                <c:pt idx="10">
                  <c:v>1.1927131673185588E-2</c:v>
                </c:pt>
                <c:pt idx="11">
                  <c:v>1.2217024746238859E-2</c:v>
                </c:pt>
                <c:pt idx="12">
                  <c:v>1.2925226690057023E-2</c:v>
                </c:pt>
                <c:pt idx="13">
                  <c:v>1.1726376016175606E-2</c:v>
                </c:pt>
                <c:pt idx="14">
                  <c:v>1.1500625978588525E-2</c:v>
                </c:pt>
                <c:pt idx="15">
                  <c:v>1.1903506346439099E-2</c:v>
                </c:pt>
                <c:pt idx="16">
                  <c:v>1.4770365145362476E-2</c:v>
                </c:pt>
                <c:pt idx="17">
                  <c:v>1.5593838756087174E-2</c:v>
                </c:pt>
                <c:pt idx="18">
                  <c:v>1.5231911882919079E-2</c:v>
                </c:pt>
                <c:pt idx="19">
                  <c:v>1.4660412086031107E-2</c:v>
                </c:pt>
                <c:pt idx="20">
                  <c:v>1.3929962655653114E-2</c:v>
                </c:pt>
                <c:pt idx="21">
                  <c:v>1.3963944656746361E-2</c:v>
                </c:pt>
                <c:pt idx="22">
                  <c:v>1.5282662212179832E-2</c:v>
                </c:pt>
                <c:pt idx="23">
                  <c:v>1.451836633790426E-2</c:v>
                </c:pt>
                <c:pt idx="24">
                  <c:v>1.5233323532192431E-2</c:v>
                </c:pt>
                <c:pt idx="25">
                  <c:v>1.490435499908741E-2</c:v>
                </c:pt>
                <c:pt idx="26">
                  <c:v>1.1430633425196323E-2</c:v>
                </c:pt>
                <c:pt idx="27">
                  <c:v>8.0687582103875933E-3</c:v>
                </c:pt>
                <c:pt idx="28">
                  <c:v>7.4054019425514586E-3</c:v>
                </c:pt>
                <c:pt idx="29">
                  <c:v>7.2414752040785993E-3</c:v>
                </c:pt>
                <c:pt idx="30">
                  <c:v>8.1661317960241338E-3</c:v>
                </c:pt>
                <c:pt idx="31">
                  <c:v>8.3502032282290889E-3</c:v>
                </c:pt>
                <c:pt idx="32">
                  <c:v>8.9865714402856435E-3</c:v>
                </c:pt>
                <c:pt idx="33">
                  <c:v>9.3829778944163403E-3</c:v>
                </c:pt>
                <c:pt idx="34">
                  <c:v>8.870219359278439E-3</c:v>
                </c:pt>
                <c:pt idx="35">
                  <c:v>8.5774935031464328E-3</c:v>
                </c:pt>
                <c:pt idx="36">
                  <c:v>7.8253610356760171E-3</c:v>
                </c:pt>
                <c:pt idx="37">
                  <c:v>7.7005001475287356E-3</c:v>
                </c:pt>
                <c:pt idx="38">
                  <c:v>7.7403662663708848E-3</c:v>
                </c:pt>
                <c:pt idx="39">
                  <c:v>7.4246624137910919E-3</c:v>
                </c:pt>
                <c:pt idx="40">
                  <c:v>7.2533940630222053E-3</c:v>
                </c:pt>
                <c:pt idx="41">
                  <c:v>6.966534596094782E-3</c:v>
                </c:pt>
                <c:pt idx="42">
                  <c:v>7.0326119442699012E-3</c:v>
                </c:pt>
                <c:pt idx="43">
                  <c:v>6.6293906803974231E-3</c:v>
                </c:pt>
                <c:pt idx="44">
                  <c:v>6.6871836657112728E-3</c:v>
                </c:pt>
                <c:pt idx="45">
                  <c:v>6.6202063416485376E-3</c:v>
                </c:pt>
                <c:pt idx="46">
                  <c:v>6.2159635070805283E-3</c:v>
                </c:pt>
                <c:pt idx="47">
                  <c:v>5.991888067203693E-3</c:v>
                </c:pt>
                <c:pt idx="48">
                  <c:v>6.1088755761732859E-3</c:v>
                </c:pt>
                <c:pt idx="49">
                  <c:v>6.4271585636660336E-3</c:v>
                </c:pt>
                <c:pt idx="50">
                  <c:v>6.0976546129978323E-3</c:v>
                </c:pt>
                <c:pt idx="51">
                  <c:v>6.5147922469484662E-3</c:v>
                </c:pt>
                <c:pt idx="52">
                  <c:v>6.5004402017227909E-3</c:v>
                </c:pt>
                <c:pt idx="53">
                  <c:v>6.6396698113402345E-3</c:v>
                </c:pt>
                <c:pt idx="54">
                  <c:v>5.8687703482003242E-3</c:v>
                </c:pt>
                <c:pt idx="55">
                  <c:v>6.1992275652947015E-3</c:v>
                </c:pt>
                <c:pt idx="56">
                  <c:v>6.915059291511756E-3</c:v>
                </c:pt>
                <c:pt idx="57">
                  <c:v>6.4367321446317134E-3</c:v>
                </c:pt>
                <c:pt idx="58">
                  <c:v>6.9328309426568467E-3</c:v>
                </c:pt>
                <c:pt idx="59">
                  <c:v>7.5622015331692268E-3</c:v>
                </c:pt>
                <c:pt idx="60">
                  <c:v>7.9448591810575737E-3</c:v>
                </c:pt>
                <c:pt idx="61">
                  <c:v>8.4430036260479333E-3</c:v>
                </c:pt>
                <c:pt idx="62">
                  <c:v>8.5716228062421799E-3</c:v>
                </c:pt>
                <c:pt idx="63">
                  <c:v>9.5956609597447756E-3</c:v>
                </c:pt>
                <c:pt idx="64">
                  <c:v>1.0127900151444555E-2</c:v>
                </c:pt>
                <c:pt idx="65">
                  <c:v>1.0922356291929043E-2</c:v>
                </c:pt>
                <c:pt idx="66">
                  <c:v>1.1517429772968865E-2</c:v>
                </c:pt>
                <c:pt idx="67">
                  <c:v>1.3110933644092555E-2</c:v>
                </c:pt>
                <c:pt idx="68">
                  <c:v>1.5267456910100152E-2</c:v>
                </c:pt>
                <c:pt idx="69">
                  <c:v>1.3515256841802825E-2</c:v>
                </c:pt>
                <c:pt idx="70">
                  <c:v>1.8142682301542732E-2</c:v>
                </c:pt>
                <c:pt idx="71">
                  <c:v>1.7786152590220063E-2</c:v>
                </c:pt>
                <c:pt idx="72">
                  <c:v>2.3116947421307675E-2</c:v>
                </c:pt>
                <c:pt idx="73">
                  <c:v>1.8909120621519337E-2</c:v>
                </c:pt>
                <c:pt idx="74">
                  <c:v>2.0865770562107758E-2</c:v>
                </c:pt>
                <c:pt idx="75">
                  <c:v>1.7792258525773014E-2</c:v>
                </c:pt>
                <c:pt idx="76">
                  <c:v>2.5972831776570456E-2</c:v>
                </c:pt>
                <c:pt idx="77">
                  <c:v>2.2475078421899917E-2</c:v>
                </c:pt>
                <c:pt idx="78">
                  <c:v>1.9522242635887945E-2</c:v>
                </c:pt>
                <c:pt idx="79">
                  <c:v>2.1911295628524723E-2</c:v>
                </c:pt>
                <c:pt idx="80">
                  <c:v>2.4056371330777097E-2</c:v>
                </c:pt>
                <c:pt idx="81">
                  <c:v>2.7214326110655739E-2</c:v>
                </c:pt>
                <c:pt idx="82">
                  <c:v>3.0700960847612219E-2</c:v>
                </c:pt>
                <c:pt idx="83">
                  <c:v>3.485836791392561E-2</c:v>
                </c:pt>
                <c:pt idx="84">
                  <c:v>4.0391869615268104E-2</c:v>
                </c:pt>
                <c:pt idx="85">
                  <c:v>3.2150293892817677E-2</c:v>
                </c:pt>
                <c:pt idx="86">
                  <c:v>2.7440128485000003E-2</c:v>
                </c:pt>
                <c:pt idx="87">
                  <c:v>2.7360847764000003E-2</c:v>
                </c:pt>
                <c:pt idx="88">
                  <c:v>3.0481690862400001E-2</c:v>
                </c:pt>
                <c:pt idx="89">
                  <c:v>3.1416329182800004E-2</c:v>
                </c:pt>
                <c:pt idx="90">
                  <c:v>3.1588059374300002E-2</c:v>
                </c:pt>
                <c:pt idx="91">
                  <c:v>3.4745508948000006E-2</c:v>
                </c:pt>
                <c:pt idx="92">
                  <c:v>3.1880773542000009E-2</c:v>
                </c:pt>
              </c:numCache>
            </c:numRef>
          </c:val>
        </c:ser>
        <c:ser>
          <c:idx val="0"/>
          <c:order val="1"/>
          <c:tx>
            <c:strRef>
              <c:f>'data-Fig4new'!$M$3</c:f>
              <c:strCache>
                <c:ptCount val="1"/>
                <c:pt idx="0">
                  <c:v>Business Income</c:v>
                </c:pt>
              </c:strCache>
            </c:strRef>
          </c:tx>
          <c:spPr>
            <a:solidFill>
              <a:srgbClr val="FFFFFF"/>
            </a:solidFill>
            <a:ln w="12700">
              <a:solidFill>
                <a:srgbClr val="000000"/>
              </a:solidFill>
              <a:prstDash val="solid"/>
            </a:ln>
          </c:spPr>
          <c:cat>
            <c:numRef>
              <c:f>'data-Fig4new'!$A$6:$A$98</c:f>
              <c:numCache>
                <c:formatCode>General</c:formatCode>
                <c:ptCount val="93"/>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numCache>
            </c:numRef>
          </c:cat>
          <c:val>
            <c:numRef>
              <c:f>'data-Fig4new'!$M$6:$M$98</c:f>
              <c:numCache>
                <c:formatCode>0.0000</c:formatCode>
                <c:ptCount val="93"/>
                <c:pt idx="0">
                  <c:v>2.6638173144034695E-2</c:v>
                </c:pt>
                <c:pt idx="1">
                  <c:v>1.300987102190357E-2</c:v>
                </c:pt>
                <c:pt idx="2">
                  <c:v>1.4835951116083157E-2</c:v>
                </c:pt>
                <c:pt idx="3">
                  <c:v>1.8994779271684064E-2</c:v>
                </c:pt>
                <c:pt idx="4">
                  <c:v>1.3190391434385796E-2</c:v>
                </c:pt>
                <c:pt idx="5">
                  <c:v>1.1820754861834653E-2</c:v>
                </c:pt>
                <c:pt idx="6">
                  <c:v>1.1693125943060685E-2</c:v>
                </c:pt>
                <c:pt idx="7">
                  <c:v>9.2125286705514956E-3</c:v>
                </c:pt>
                <c:pt idx="8">
                  <c:v>9.9716769888281084E-3</c:v>
                </c:pt>
                <c:pt idx="9">
                  <c:v>1.2738242317777357E-2</c:v>
                </c:pt>
                <c:pt idx="10">
                  <c:v>1.0739212787238462E-2</c:v>
                </c:pt>
                <c:pt idx="11">
                  <c:v>1.1790038736669237E-2</c:v>
                </c:pt>
                <c:pt idx="12">
                  <c:v>1.5886466856942741E-2</c:v>
                </c:pt>
                <c:pt idx="13">
                  <c:v>1.3271493596387608E-2</c:v>
                </c:pt>
                <c:pt idx="14">
                  <c:v>6.4614124889269889E-3</c:v>
                </c:pt>
                <c:pt idx="15">
                  <c:v>5.6418745563045327E-3</c:v>
                </c:pt>
                <c:pt idx="16">
                  <c:v>5.9584255019209153E-3</c:v>
                </c:pt>
                <c:pt idx="17">
                  <c:v>9.587524753435675E-3</c:v>
                </c:pt>
                <c:pt idx="18">
                  <c:v>7.9586667223951017E-3</c:v>
                </c:pt>
                <c:pt idx="19">
                  <c:v>8.6119940509535534E-3</c:v>
                </c:pt>
                <c:pt idx="20">
                  <c:v>9.5879741998162373E-3</c:v>
                </c:pt>
                <c:pt idx="21">
                  <c:v>7.7212566357746605E-3</c:v>
                </c:pt>
                <c:pt idx="22">
                  <c:v>8.1176956634498865E-3</c:v>
                </c:pt>
                <c:pt idx="23">
                  <c:v>8.3319636053056506E-3</c:v>
                </c:pt>
                <c:pt idx="24">
                  <c:v>9.2324363406390622E-3</c:v>
                </c:pt>
                <c:pt idx="25">
                  <c:v>1.3379184517002264E-2</c:v>
                </c:pt>
                <c:pt idx="26">
                  <c:v>1.7806388277211652E-2</c:v>
                </c:pt>
                <c:pt idx="27">
                  <c:v>1.7794991826738299E-2</c:v>
                </c:pt>
                <c:pt idx="28">
                  <c:v>1.531570757628325E-2</c:v>
                </c:pt>
                <c:pt idx="29">
                  <c:v>1.514516799314689E-2</c:v>
                </c:pt>
                <c:pt idx="30">
                  <c:v>1.3232213972052353E-2</c:v>
                </c:pt>
                <c:pt idx="31">
                  <c:v>1.0032686481225407E-2</c:v>
                </c:pt>
                <c:pt idx="32">
                  <c:v>1.0041853714528899E-2</c:v>
                </c:pt>
                <c:pt idx="33">
                  <c:v>8.305380619125273E-3</c:v>
                </c:pt>
                <c:pt idx="34">
                  <c:v>9.4014605290622076E-3</c:v>
                </c:pt>
                <c:pt idx="35">
                  <c:v>8.4179650316697999E-3</c:v>
                </c:pt>
                <c:pt idx="36">
                  <c:v>6.8242560582464761E-3</c:v>
                </c:pt>
                <c:pt idx="37">
                  <c:v>6.1417807742141827E-3</c:v>
                </c:pt>
                <c:pt idx="38">
                  <c:v>5.9288717921184416E-3</c:v>
                </c:pt>
                <c:pt idx="39">
                  <c:v>5.0918778184862847E-3</c:v>
                </c:pt>
                <c:pt idx="40">
                  <c:v>4.3979153573789377E-3</c:v>
                </c:pt>
                <c:pt idx="41">
                  <c:v>4.7069625069633032E-3</c:v>
                </c:pt>
                <c:pt idx="42">
                  <c:v>4.4411525441907275E-3</c:v>
                </c:pt>
                <c:pt idx="43">
                  <c:v>4.5632848416197322E-3</c:v>
                </c:pt>
                <c:pt idx="44">
                  <c:v>3.7459215186174699E-3</c:v>
                </c:pt>
                <c:pt idx="45">
                  <c:v>4.1569270809560174E-3</c:v>
                </c:pt>
                <c:pt idx="46">
                  <c:v>3.7209673685154889E-3</c:v>
                </c:pt>
                <c:pt idx="47">
                  <c:v>3.597233623524221E-3</c:v>
                </c:pt>
                <c:pt idx="48">
                  <c:v>3.8490771573953119E-3</c:v>
                </c:pt>
                <c:pt idx="49">
                  <c:v>4.2278741404857554E-3</c:v>
                </c:pt>
                <c:pt idx="50">
                  <c:v>4.7914443957988362E-3</c:v>
                </c:pt>
                <c:pt idx="51">
                  <c:v>5.2934963690068225E-3</c:v>
                </c:pt>
                <c:pt idx="52">
                  <c:v>4.8163781542994444E-3</c:v>
                </c:pt>
                <c:pt idx="53">
                  <c:v>4.4872875352993582E-3</c:v>
                </c:pt>
                <c:pt idx="54">
                  <c:v>4.19746770562678E-3</c:v>
                </c:pt>
                <c:pt idx="55">
                  <c:v>4.1684311629244328E-3</c:v>
                </c:pt>
                <c:pt idx="56">
                  <c:v>4.0096293543202413E-3</c:v>
                </c:pt>
                <c:pt idx="57">
                  <c:v>3.8552500358353999E-3</c:v>
                </c:pt>
                <c:pt idx="58">
                  <c:v>4.306059363779576E-3</c:v>
                </c:pt>
                <c:pt idx="59">
                  <c:v>3.7777273941050574E-3</c:v>
                </c:pt>
                <c:pt idx="60">
                  <c:v>3.3986223546057332E-3</c:v>
                </c:pt>
                <c:pt idx="61">
                  <c:v>3.2625072400443412E-3</c:v>
                </c:pt>
                <c:pt idx="62">
                  <c:v>3.1573163834763911E-3</c:v>
                </c:pt>
                <c:pt idx="63">
                  <c:v>2.9164607169522459E-3</c:v>
                </c:pt>
                <c:pt idx="64">
                  <c:v>2.140121034498605E-3</c:v>
                </c:pt>
                <c:pt idx="65">
                  <c:v>9.8874530539708465E-4</c:v>
                </c:pt>
                <c:pt idx="66">
                  <c:v>1.9302926203267972E-3</c:v>
                </c:pt>
                <c:pt idx="67">
                  <c:v>3.1628470799693973E-3</c:v>
                </c:pt>
                <c:pt idx="68">
                  <c:v>3.4322645315335481E-3</c:v>
                </c:pt>
                <c:pt idx="69">
                  <c:v>4.5434516648558574E-3</c:v>
                </c:pt>
                <c:pt idx="70">
                  <c:v>5.3908452162780797E-3</c:v>
                </c:pt>
                <c:pt idx="71">
                  <c:v>7.4930226024792941E-3</c:v>
                </c:pt>
                <c:pt idx="72">
                  <c:v>1.279073434379357E-2</c:v>
                </c:pt>
                <c:pt idx="73">
                  <c:v>1.2462467412117643E-2</c:v>
                </c:pt>
                <c:pt idx="74">
                  <c:v>1.2511849839126499E-2</c:v>
                </c:pt>
                <c:pt idx="75">
                  <c:v>1.2052293573222451E-2</c:v>
                </c:pt>
                <c:pt idx="76">
                  <c:v>1.3465524379426979E-2</c:v>
                </c:pt>
                <c:pt idx="77">
                  <c:v>1.3102050949020637E-2</c:v>
                </c:pt>
                <c:pt idx="78">
                  <c:v>1.5778187293873668E-2</c:v>
                </c:pt>
                <c:pt idx="79">
                  <c:v>1.6453888955864325E-2</c:v>
                </c:pt>
                <c:pt idx="80">
                  <c:v>1.7328177089468304E-2</c:v>
                </c:pt>
                <c:pt idx="81">
                  <c:v>1.8021045413934428E-2</c:v>
                </c:pt>
                <c:pt idx="82">
                  <c:v>1.8350680437179752E-2</c:v>
                </c:pt>
                <c:pt idx="83">
                  <c:v>1.8548431171226561E-2</c:v>
                </c:pt>
                <c:pt idx="84">
                  <c:v>1.8655214007876401E-2</c:v>
                </c:pt>
                <c:pt idx="85">
                  <c:v>1.8832003080662983E-2</c:v>
                </c:pt>
                <c:pt idx="86">
                  <c:v>1.9180372638000001E-2</c:v>
                </c:pt>
                <c:pt idx="87">
                  <c:v>2.0153067759000005E-2</c:v>
                </c:pt>
                <c:pt idx="88">
                  <c:v>2.2335441071999997E-2</c:v>
                </c:pt>
                <c:pt idx="89">
                  <c:v>2.7197648827800004E-2</c:v>
                </c:pt>
                <c:pt idx="90">
                  <c:v>2.7063509755700002E-2</c:v>
                </c:pt>
                <c:pt idx="91">
                  <c:v>2.4480511555600003E-2</c:v>
                </c:pt>
                <c:pt idx="92">
                  <c:v>2.5592125958000006E-2</c:v>
                </c:pt>
              </c:numCache>
            </c:numRef>
          </c:val>
        </c:ser>
        <c:ser>
          <c:idx val="3"/>
          <c:order val="2"/>
          <c:tx>
            <c:strRef>
              <c:f>'data-Fig4new'!$L$3</c:f>
              <c:strCache>
                <c:ptCount val="1"/>
                <c:pt idx="0">
                  <c:v>Capital Income</c:v>
                </c:pt>
              </c:strCache>
            </c:strRef>
          </c:tx>
          <c:spPr>
            <a:pattFill prst="ltDnDiag">
              <a:fgClr>
                <a:srgbClr val="FFFFFF"/>
              </a:fgClr>
              <a:bgClr>
                <a:srgbClr val="FFFFFF"/>
              </a:bgClr>
            </a:pattFill>
            <a:ln w="12700">
              <a:solidFill>
                <a:srgbClr val="000000"/>
              </a:solidFill>
              <a:prstDash val="solid"/>
            </a:ln>
          </c:spPr>
          <c:cat>
            <c:numRef>
              <c:f>'data-Fig4new'!$A$6:$A$98</c:f>
              <c:numCache>
                <c:formatCode>General</c:formatCode>
                <c:ptCount val="93"/>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numCache>
            </c:numRef>
          </c:cat>
          <c:val>
            <c:numRef>
              <c:f>'data-Fig4new'!$L$6:$L$98</c:f>
              <c:numCache>
                <c:formatCode>0.0000</c:formatCode>
                <c:ptCount val="93"/>
                <c:pt idx="0">
                  <c:v>5.7864401097568428E-2</c:v>
                </c:pt>
                <c:pt idx="1">
                  <c:v>5.5917564962279967E-2</c:v>
                </c:pt>
                <c:pt idx="2">
                  <c:v>3.8446026040399817E-2</c:v>
                </c:pt>
                <c:pt idx="3">
                  <c:v>3.1130219281761639E-2</c:v>
                </c:pt>
                <c:pt idx="4">
                  <c:v>2.7646853752766796E-2</c:v>
                </c:pt>
                <c:pt idx="5">
                  <c:v>3.0176011734398919E-2</c:v>
                </c:pt>
                <c:pt idx="6">
                  <c:v>3.506556250716357E-2</c:v>
                </c:pt>
                <c:pt idx="7">
                  <c:v>3.2364024809783933E-2</c:v>
                </c:pt>
                <c:pt idx="8">
                  <c:v>3.6214443922128102E-2</c:v>
                </c:pt>
                <c:pt idx="9">
                  <c:v>3.8640271672092899E-2</c:v>
                </c:pt>
                <c:pt idx="10">
                  <c:v>4.3131145506601819E-2</c:v>
                </c:pt>
                <c:pt idx="11">
                  <c:v>4.5566890199273243E-2</c:v>
                </c:pt>
                <c:pt idx="12">
                  <c:v>4.9280938354982089E-2</c:v>
                </c:pt>
                <c:pt idx="13">
                  <c:v>4.8615502857530773E-2</c:v>
                </c:pt>
                <c:pt idx="14">
                  <c:v>4.2167676345020881E-2</c:v>
                </c:pt>
                <c:pt idx="15">
                  <c:v>3.6939974007752646E-2</c:v>
                </c:pt>
                <c:pt idx="16">
                  <c:v>3.6830107483397108E-2</c:v>
                </c:pt>
                <c:pt idx="17">
                  <c:v>3.2467861167285478E-2</c:v>
                </c:pt>
                <c:pt idx="18">
                  <c:v>3.5319011892060076E-2</c:v>
                </c:pt>
                <c:pt idx="19">
                  <c:v>3.4636873768774806E-2</c:v>
                </c:pt>
                <c:pt idx="20">
                  <c:v>4.2497210547675121E-2</c:v>
                </c:pt>
                <c:pt idx="21">
                  <c:v>4.010492618301674E-2</c:v>
                </c:pt>
                <c:pt idx="22">
                  <c:v>2.8642595927050603E-2</c:v>
                </c:pt>
                <c:pt idx="23">
                  <c:v>3.1852454637361569E-2</c:v>
                </c:pt>
                <c:pt idx="24">
                  <c:v>3.1578044951574832E-2</c:v>
                </c:pt>
                <c:pt idx="25">
                  <c:v>2.4993855746573229E-2</c:v>
                </c:pt>
                <c:pt idx="26">
                  <c:v>1.59869333133578E-2</c:v>
                </c:pt>
                <c:pt idx="27">
                  <c:v>1.2187266743062681E-2</c:v>
                </c:pt>
                <c:pt idx="28">
                  <c:v>1.0809488293940206E-2</c:v>
                </c:pt>
                <c:pt idx="29">
                  <c:v>1.0857501324006842E-2</c:v>
                </c:pt>
                <c:pt idx="30">
                  <c:v>1.2772895668386866E-2</c:v>
                </c:pt>
                <c:pt idx="31">
                  <c:v>1.407259475380449E-2</c:v>
                </c:pt>
                <c:pt idx="32">
                  <c:v>1.5402762081383825E-2</c:v>
                </c:pt>
                <c:pt idx="33">
                  <c:v>1.5861417048106036E-2</c:v>
                </c:pt>
                <c:pt idx="34">
                  <c:v>1.6991794240758491E-2</c:v>
                </c:pt>
                <c:pt idx="35">
                  <c:v>1.4373519465637337E-2</c:v>
                </c:pt>
                <c:pt idx="36">
                  <c:v>1.3190311119555334E-2</c:v>
                </c:pt>
                <c:pt idx="37">
                  <c:v>1.1531515361859807E-2</c:v>
                </c:pt>
                <c:pt idx="38">
                  <c:v>1.2480550126570858E-2</c:v>
                </c:pt>
                <c:pt idx="39">
                  <c:v>1.3114461069385125E-2</c:v>
                </c:pt>
                <c:pt idx="40">
                  <c:v>1.2853850698846822E-2</c:v>
                </c:pt>
                <c:pt idx="41">
                  <c:v>1.2401050435658097E-2</c:v>
                </c:pt>
                <c:pt idx="42">
                  <c:v>1.1969440510432951E-2</c:v>
                </c:pt>
                <c:pt idx="43">
                  <c:v>1.1538621771334707E-2</c:v>
                </c:pt>
                <c:pt idx="44">
                  <c:v>1.144272767326528E-2</c:v>
                </c:pt>
                <c:pt idx="45">
                  <c:v>1.1258344950158938E-2</c:v>
                </c:pt>
                <c:pt idx="46">
                  <c:v>1.0960851881333406E-2</c:v>
                </c:pt>
                <c:pt idx="47">
                  <c:v>1.1032136155178039E-2</c:v>
                </c:pt>
                <c:pt idx="48">
                  <c:v>1.1094777261688228E-2</c:v>
                </c:pt>
                <c:pt idx="49">
                  <c:v>1.140913695176321E-2</c:v>
                </c:pt>
                <c:pt idx="50">
                  <c:v>9.5953788603006344E-3</c:v>
                </c:pt>
                <c:pt idx="51">
                  <c:v>9.6498269748425906E-3</c:v>
                </c:pt>
                <c:pt idx="52">
                  <c:v>1.0906119443640111E-2</c:v>
                </c:pt>
                <c:pt idx="53">
                  <c:v>9.5469031346003281E-3</c:v>
                </c:pt>
                <c:pt idx="54">
                  <c:v>8.158355448733539E-3</c:v>
                </c:pt>
                <c:pt idx="55">
                  <c:v>7.8655093372486749E-3</c:v>
                </c:pt>
                <c:pt idx="56">
                  <c:v>7.5611346880679999E-3</c:v>
                </c:pt>
                <c:pt idx="57">
                  <c:v>7.1429186927835196E-3</c:v>
                </c:pt>
                <c:pt idx="58">
                  <c:v>7.8978073177245461E-3</c:v>
                </c:pt>
                <c:pt idx="59">
                  <c:v>7.2451045200909959E-3</c:v>
                </c:pt>
                <c:pt idx="60">
                  <c:v>6.9669912306762651E-3</c:v>
                </c:pt>
                <c:pt idx="61">
                  <c:v>6.8955176042679589E-3</c:v>
                </c:pt>
                <c:pt idx="62">
                  <c:v>6.9506076782285412E-3</c:v>
                </c:pt>
                <c:pt idx="63">
                  <c:v>8.001590659094197E-3</c:v>
                </c:pt>
                <c:pt idx="64">
                  <c:v>8.3631589603781024E-3</c:v>
                </c:pt>
                <c:pt idx="65">
                  <c:v>9.6324658015190905E-3</c:v>
                </c:pt>
                <c:pt idx="66">
                  <c:v>1.07665414305623E-2</c:v>
                </c:pt>
                <c:pt idx="67">
                  <c:v>9.8498448449055066E-3</c:v>
                </c:pt>
                <c:pt idx="68">
                  <c:v>9.6428021198069966E-3</c:v>
                </c:pt>
                <c:pt idx="69">
                  <c:v>1.1275382229125526E-2</c:v>
                </c:pt>
                <c:pt idx="70">
                  <c:v>1.3333212504590972E-2</c:v>
                </c:pt>
                <c:pt idx="71">
                  <c:v>8.7073686540128474E-3</c:v>
                </c:pt>
                <c:pt idx="72">
                  <c:v>1.1858369459392502E-2</c:v>
                </c:pt>
                <c:pt idx="73">
                  <c:v>1.2146503741596903E-2</c:v>
                </c:pt>
                <c:pt idx="74">
                  <c:v>1.2239514889098434E-2</c:v>
                </c:pt>
                <c:pt idx="75">
                  <c:v>1.135579757845244E-2</c:v>
                </c:pt>
                <c:pt idx="76">
                  <c:v>9.419323010898489E-3</c:v>
                </c:pt>
                <c:pt idx="77">
                  <c:v>8.4239003182413567E-3</c:v>
                </c:pt>
                <c:pt idx="78">
                  <c:v>8.6195366200198034E-3</c:v>
                </c:pt>
                <c:pt idx="79">
                  <c:v>8.656907415610952E-3</c:v>
                </c:pt>
                <c:pt idx="80">
                  <c:v>8.7692165797546035E-3</c:v>
                </c:pt>
                <c:pt idx="81">
                  <c:v>8.8166884754098361E-3</c:v>
                </c:pt>
                <c:pt idx="82">
                  <c:v>8.7488557152080367E-3</c:v>
                </c:pt>
                <c:pt idx="83">
                  <c:v>8.4783769148478322E-3</c:v>
                </c:pt>
                <c:pt idx="84">
                  <c:v>9.6815563768554991E-3</c:v>
                </c:pt>
                <c:pt idx="85">
                  <c:v>8.8748520265193379E-3</c:v>
                </c:pt>
                <c:pt idx="86">
                  <c:v>8.8085584167000002E-3</c:v>
                </c:pt>
                <c:pt idx="87">
                  <c:v>9.9243377280000024E-3</c:v>
                </c:pt>
                <c:pt idx="88">
                  <c:v>1.2300772065600001E-2</c:v>
                </c:pt>
                <c:pt idx="89">
                  <c:v>1.4754375989400001E-2</c:v>
                </c:pt>
                <c:pt idx="90">
                  <c:v>1.7519299870000001E-2</c:v>
                </c:pt>
                <c:pt idx="91">
                  <c:v>2.0093692731800002E-2</c:v>
                </c:pt>
                <c:pt idx="92">
                  <c:v>1.6685680500000005E-2</c:v>
                </c:pt>
              </c:numCache>
            </c:numRef>
          </c:val>
        </c:ser>
        <c:ser>
          <c:idx val="2"/>
          <c:order val="3"/>
          <c:tx>
            <c:strRef>
              <c:f>'data-Fig4new'!$K$3</c:f>
              <c:strCache>
                <c:ptCount val="1"/>
                <c:pt idx="0">
                  <c:v>Capital Gains</c:v>
                </c:pt>
              </c:strCache>
            </c:strRef>
          </c:tx>
          <c:spPr>
            <a:pattFill prst="pct10">
              <a:fgClr>
                <a:srgbClr val="FFFFFF"/>
              </a:fgClr>
              <a:bgClr>
                <a:srgbClr val="FFFFFF"/>
              </a:bgClr>
            </a:pattFill>
            <a:ln w="3175">
              <a:solidFill>
                <a:srgbClr val="000000"/>
              </a:solidFill>
              <a:prstDash val="solid"/>
            </a:ln>
          </c:spPr>
          <c:cat>
            <c:numRef>
              <c:f>'data-Fig4new'!$A$6:$A$98</c:f>
              <c:numCache>
                <c:formatCode>General</c:formatCode>
                <c:ptCount val="93"/>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numCache>
            </c:numRef>
          </c:cat>
          <c:val>
            <c:numRef>
              <c:f>'data-Fig4new'!$K$6:$K$98</c:f>
              <c:numCache>
                <c:formatCode>0.0000</c:formatCode>
                <c:ptCount val="93"/>
                <c:pt idx="0">
                  <c:v>1.0997747129768434E-2</c:v>
                </c:pt>
                <c:pt idx="1">
                  <c:v>2.5361495913848843E-3</c:v>
                </c:pt>
                <c:pt idx="2">
                  <c:v>1.2438059242313605E-3</c:v>
                </c:pt>
                <c:pt idx="3">
                  <c:v>4.4150946502331681E-3</c:v>
                </c:pt>
                <c:pt idx="4">
                  <c:v>1.7904208411462163E-3</c:v>
                </c:pt>
                <c:pt idx="5">
                  <c:v>1.4211258749829562E-3</c:v>
                </c:pt>
                <c:pt idx="6">
                  <c:v>7.871184037194218E-3</c:v>
                </c:pt>
                <c:pt idx="7">
                  <c:v>6.9580739018903614E-3</c:v>
                </c:pt>
                <c:pt idx="8">
                  <c:v>1.0055702754231698E-2</c:v>
                </c:pt>
                <c:pt idx="9">
                  <c:v>2.2077378023377139E-2</c:v>
                </c:pt>
                <c:pt idx="10">
                  <c:v>1.8792523340595984E-2</c:v>
                </c:pt>
                <c:pt idx="11">
                  <c:v>2.2965463822380752E-2</c:v>
                </c:pt>
                <c:pt idx="12">
                  <c:v>3.7316363905807927E-2</c:v>
                </c:pt>
                <c:pt idx="13">
                  <c:v>3.5523475816350646E-2</c:v>
                </c:pt>
                <c:pt idx="14">
                  <c:v>1.0612845266974568E-2</c:v>
                </c:pt>
                <c:pt idx="15">
                  <c:v>4.4486851456354013E-3</c:v>
                </c:pt>
                <c:pt idx="16">
                  <c:v>2.1361670008417412E-3</c:v>
                </c:pt>
                <c:pt idx="17">
                  <c:v>8.4385125439579555E-3</c:v>
                </c:pt>
                <c:pt idx="18">
                  <c:v>2.7814089086318061E-3</c:v>
                </c:pt>
                <c:pt idx="19">
                  <c:v>6.0136424849719684E-3</c:v>
                </c:pt>
                <c:pt idx="20">
                  <c:v>9.6372521311761158E-3</c:v>
                </c:pt>
                <c:pt idx="21">
                  <c:v>3.1543219441381625E-3</c:v>
                </c:pt>
                <c:pt idx="22">
                  <c:v>6.7956769467146664E-3</c:v>
                </c:pt>
                <c:pt idx="23">
                  <c:v>4.0135315386016016E-3</c:v>
                </c:pt>
                <c:pt idx="24">
                  <c:v>4.0079613703118298E-3</c:v>
                </c:pt>
                <c:pt idx="25">
                  <c:v>4.7876145902972615E-3</c:v>
                </c:pt>
                <c:pt idx="26">
                  <c:v>2.891974739563916E-3</c:v>
                </c:pt>
                <c:pt idx="27">
                  <c:v>4.5777124422141623E-3</c:v>
                </c:pt>
                <c:pt idx="28">
                  <c:v>4.0216741166954314E-3</c:v>
                </c:pt>
                <c:pt idx="29">
                  <c:v>8.3478082074418987E-3</c:v>
                </c:pt>
                <c:pt idx="30">
                  <c:v>9.7431202184529771E-3</c:v>
                </c:pt>
                <c:pt idx="31">
                  <c:v>6.7266576763365142E-3</c:v>
                </c:pt>
                <c:pt idx="32">
                  <c:v>6.1230620065695065E-3</c:v>
                </c:pt>
                <c:pt idx="33">
                  <c:v>4.7638591704490538E-3</c:v>
                </c:pt>
                <c:pt idx="34">
                  <c:v>8.6409618987589639E-3</c:v>
                </c:pt>
                <c:pt idx="35">
                  <c:v>7.5350814964859902E-3</c:v>
                </c:pt>
                <c:pt idx="36">
                  <c:v>6.4417581993703342E-3</c:v>
                </c:pt>
                <c:pt idx="37">
                  <c:v>5.1777529486521194E-3</c:v>
                </c:pt>
                <c:pt idx="38">
                  <c:v>8.7595228281552914E-3</c:v>
                </c:pt>
                <c:pt idx="39">
                  <c:v>1.1518686172110999E-2</c:v>
                </c:pt>
                <c:pt idx="40">
                  <c:v>1.0357934646047229E-2</c:v>
                </c:pt>
                <c:pt idx="41">
                  <c:v>7.7585747975409351E-3</c:v>
                </c:pt>
                <c:pt idx="42">
                  <c:v>8.7412885689931025E-3</c:v>
                </c:pt>
                <c:pt idx="43">
                  <c:v>1.1766800106270459E-2</c:v>
                </c:pt>
                <c:pt idx="44">
                  <c:v>1.061462301869325E-2</c:v>
                </c:pt>
                <c:pt idx="45">
                  <c:v>1.4477339706309666E-2</c:v>
                </c:pt>
                <c:pt idx="46">
                  <c:v>1.1044995479334525E-2</c:v>
                </c:pt>
                <c:pt idx="47">
                  <c:v>1.0837764966159369E-2</c:v>
                </c:pt>
                <c:pt idx="48">
                  <c:v>1.2671983764613952E-2</c:v>
                </c:pt>
                <c:pt idx="49">
                  <c:v>1.4487267003853353E-2</c:v>
                </c:pt>
                <c:pt idx="50">
                  <c:v>1.3368557383415398E-2</c:v>
                </c:pt>
                <c:pt idx="51">
                  <c:v>1.5311939423152858E-2</c:v>
                </c:pt>
                <c:pt idx="52">
                  <c:v>1.8005504285828547E-2</c:v>
                </c:pt>
                <c:pt idx="53">
                  <c:v>1.6263102327406406E-2</c:v>
                </c:pt>
                <c:pt idx="54">
                  <c:v>9.5289796676226272E-3</c:v>
                </c:pt>
                <c:pt idx="55">
                  <c:v>1.1644187608991573E-2</c:v>
                </c:pt>
                <c:pt idx="56">
                  <c:v>1.2772395165168792E-2</c:v>
                </c:pt>
                <c:pt idx="57">
                  <c:v>1.0166164259086315E-2</c:v>
                </c:pt>
                <c:pt idx="58">
                  <c:v>8.145724806006744E-3</c:v>
                </c:pt>
                <c:pt idx="59">
                  <c:v>7.0600919954185194E-3</c:v>
                </c:pt>
                <c:pt idx="60">
                  <c:v>7.6369724508764635E-3</c:v>
                </c:pt>
                <c:pt idx="61">
                  <c:v>8.4782946632436327E-3</c:v>
                </c:pt>
                <c:pt idx="62">
                  <c:v>7.8000541738007948E-3</c:v>
                </c:pt>
                <c:pt idx="63">
                  <c:v>1.3872215268493176E-2</c:v>
                </c:pt>
                <c:pt idx="64">
                  <c:v>1.3463984644498026E-2</c:v>
                </c:pt>
                <c:pt idx="65">
                  <c:v>1.4118359483496884E-2</c:v>
                </c:pt>
                <c:pt idx="66">
                  <c:v>1.7543487740463212E-2</c:v>
                </c:pt>
                <c:pt idx="67">
                  <c:v>2.0085038679935142E-2</c:v>
                </c:pt>
                <c:pt idx="68">
                  <c:v>2.1468509529624317E-2</c:v>
                </c:pt>
                <c:pt idx="69">
                  <c:v>2.3846097482806736E-2</c:v>
                </c:pt>
                <c:pt idx="70">
                  <c:v>3.7112354207368616E-2</c:v>
                </c:pt>
                <c:pt idx="71">
                  <c:v>1.5003686717796833E-2</c:v>
                </c:pt>
                <c:pt idx="72">
                  <c:v>2.0224214974853067E-2</c:v>
                </c:pt>
                <c:pt idx="73">
                  <c:v>1.6475983193642504E-2</c:v>
                </c:pt>
                <c:pt idx="74">
                  <c:v>1.262796757049673E-2</c:v>
                </c:pt>
                <c:pt idx="75">
                  <c:v>1.002789648473743E-2</c:v>
                </c:pt>
                <c:pt idx="76">
                  <c:v>1.145736808055787E-2</c:v>
                </c:pt>
                <c:pt idx="77">
                  <c:v>1.3305885201231542E-2</c:v>
                </c:pt>
                <c:pt idx="78">
                  <c:v>1.3119991842561353E-2</c:v>
                </c:pt>
                <c:pt idx="79">
                  <c:v>1.5037908000000003E-2</c:v>
                </c:pt>
                <c:pt idx="80">
                  <c:v>2.2246235E-2</c:v>
                </c:pt>
                <c:pt idx="81">
                  <c:v>2.779794E-2</c:v>
                </c:pt>
                <c:pt idx="82">
                  <c:v>3.2159503000000006E-2</c:v>
                </c:pt>
                <c:pt idx="83">
                  <c:v>3.4334824E-2</c:v>
                </c:pt>
                <c:pt idx="84">
                  <c:v>4.0041360000000005E-2</c:v>
                </c:pt>
                <c:pt idx="85">
                  <c:v>2.3832851000000002E-2</c:v>
                </c:pt>
                <c:pt idx="86">
                  <c:v>1.7975396999999997E-2</c:v>
                </c:pt>
                <c:pt idx="87">
                  <c:v>2.1237490000000001E-2</c:v>
                </c:pt>
                <c:pt idx="88">
                  <c:v>2.9532096000000001E-2</c:v>
                </c:pt>
                <c:pt idx="89">
                  <c:v>3.6471645999999996E-2</c:v>
                </c:pt>
                <c:pt idx="90">
                  <c:v>3.9709131000000002E-2</c:v>
                </c:pt>
                <c:pt idx="91">
                  <c:v>4.3422353999999996E-2</c:v>
                </c:pt>
                <c:pt idx="92">
                  <c:v>2.9841419999999994E-2</c:v>
                </c:pt>
              </c:numCache>
            </c:numRef>
          </c:val>
        </c:ser>
        <c:axId val="114748032"/>
        <c:axId val="114758016"/>
      </c:areaChart>
      <c:catAx>
        <c:axId val="114748032"/>
        <c:scaling>
          <c:orientation val="minMax"/>
        </c:scaling>
        <c:axPos val="b"/>
        <c:majorGridlines>
          <c:spPr>
            <a:ln w="12700">
              <a:solidFill>
                <a:srgbClr val="000000"/>
              </a:solidFill>
              <a:prstDash val="sysDash"/>
            </a:ln>
          </c:spPr>
        </c:majorGridlines>
        <c:numFmt formatCode="0" sourceLinked="0"/>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114758016"/>
        <c:crossesAt val="0"/>
        <c:auto val="1"/>
        <c:lblAlgn val="ctr"/>
        <c:lblOffset val="100"/>
        <c:tickLblSkip val="5"/>
        <c:tickMarkSkip val="5"/>
      </c:catAx>
      <c:valAx>
        <c:axId val="114758016"/>
        <c:scaling>
          <c:orientation val="minMax"/>
          <c:max val="0.125"/>
          <c:min val="0"/>
        </c:scaling>
        <c:axPos val="l"/>
        <c:majorGridlines>
          <c:spPr>
            <a:ln w="3175">
              <a:solidFill>
                <a:srgbClr val="000000"/>
              </a:solidFill>
              <a:prstDash val="sysDash"/>
            </a:ln>
          </c:spPr>
        </c:majorGridlines>
        <c:numFmt formatCode="0%" sourceLinked="0"/>
        <c:tickLblPos val="nextTo"/>
        <c:spPr>
          <a:ln w="3175">
            <a:solidFill>
              <a:srgbClr val="000000"/>
            </a:solidFill>
            <a:prstDash val="solid"/>
          </a:ln>
        </c:spPr>
        <c:txPr>
          <a:bodyPr rot="0" vert="horz"/>
          <a:lstStyle/>
          <a:p>
            <a:pPr>
              <a:defRPr sz="1625" b="1" i="0" u="none" strike="noStrike" baseline="0">
                <a:solidFill>
                  <a:srgbClr val="000000"/>
                </a:solidFill>
                <a:latin typeface="Arial"/>
                <a:ea typeface="Arial"/>
                <a:cs typeface="Arial"/>
              </a:defRPr>
            </a:pPr>
            <a:endParaRPr lang="ko-KR"/>
          </a:p>
        </c:txPr>
        <c:crossAx val="114748032"/>
        <c:crosses val="autoZero"/>
        <c:crossBetween val="midCat"/>
      </c:valAx>
      <c:spPr>
        <a:solidFill>
          <a:srgbClr val="FFFFFF"/>
        </a:solidFill>
        <a:ln w="12700">
          <a:solidFill>
            <a:srgbClr val="000000"/>
          </a:solidFill>
          <a:prstDash val="solid"/>
        </a:ln>
      </c:spPr>
    </c:plotArea>
    <c:legend>
      <c:legendPos val="b"/>
      <c:layout>
        <c:manualLayout>
          <c:xMode val="edge"/>
          <c:yMode val="edge"/>
          <c:x val="0.35883034331847985"/>
          <c:y val="0.12199036918138041"/>
          <c:w val="0.41844792386982599"/>
          <c:h val="0.20545746388443017"/>
        </c:manualLayout>
      </c:layout>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zero"/>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12.xml><?xml version="1.0" encoding="utf-8"?>
<c:chartSpace xmlns:c="http://schemas.openxmlformats.org/drawingml/2006/chart" xmlns:a="http://schemas.openxmlformats.org/drawingml/2006/main" xmlns:r="http://schemas.openxmlformats.org/officeDocument/2006/relationships">
  <c:lang val="ko-KR"/>
  <c:chart>
    <c:plotArea>
      <c:layout>
        <c:manualLayout>
          <c:layoutTarget val="inner"/>
          <c:xMode val="edge"/>
          <c:yMode val="edge"/>
          <c:x val="0.16546753871075903"/>
          <c:y val="0.13276231263383298"/>
          <c:w val="0.72949601849004198"/>
          <c:h val="0.67880085653104927"/>
        </c:manualLayout>
      </c:layout>
      <c:lineChart>
        <c:grouping val="standard"/>
        <c:ser>
          <c:idx val="3"/>
          <c:order val="0"/>
          <c:tx>
            <c:strRef>
              <c:f>'data-Fig5'!$B$3</c:f>
              <c:strCache>
                <c:ptCount val="1"/>
                <c:pt idx="0">
                  <c:v>Capital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'data-Fig5'!$A$4:$A$96</c:f>
              <c:numCache>
                <c:formatCode>General</c:formatCode>
                <c:ptCount val="93"/>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numCache>
            </c:numRef>
          </c:cat>
          <c:val>
            <c:numRef>
              <c:f>'data-Fig5'!$B$4:$B$96</c:f>
              <c:numCache>
                <c:formatCode>0.000</c:formatCode>
                <c:ptCount val="93"/>
                <c:pt idx="0">
                  <c:v>0.51817095342658959</c:v>
                </c:pt>
                <c:pt idx="1">
                  <c:v>0.59257324676208778</c:v>
                </c:pt>
                <c:pt idx="2">
                  <c:v>0.50128299658696907</c:v>
                </c:pt>
                <c:pt idx="3">
                  <c:v>0.43550562372873558</c:v>
                </c:pt>
                <c:pt idx="4">
                  <c:v>0.4541034463375947</c:v>
                </c:pt>
                <c:pt idx="5">
                  <c:v>0.4651038413748203</c:v>
                </c:pt>
                <c:pt idx="6">
                  <c:v>0.50758962075061587</c:v>
                </c:pt>
                <c:pt idx="7">
                  <c:v>0.51867775199391963</c:v>
                </c:pt>
                <c:pt idx="8">
                  <c:v>0.51894953969605595</c:v>
                </c:pt>
                <c:pt idx="9">
                  <c:v>0.51931797264386548</c:v>
                </c:pt>
                <c:pt idx="10">
                  <c:v>0.54878996490867049</c:v>
                </c:pt>
                <c:pt idx="11">
                  <c:v>0.55642518604974955</c:v>
                </c:pt>
                <c:pt idx="12">
                  <c:v>0.55348624728878559</c:v>
                </c:pt>
                <c:pt idx="13">
                  <c:v>0.5697162697120145</c:v>
                </c:pt>
                <c:pt idx="14">
                  <c:v>0.58318519604789198</c:v>
                </c:pt>
                <c:pt idx="15">
                  <c:v>0.55224967456848684</c:v>
                </c:pt>
                <c:pt idx="16">
                  <c:v>0.51252850774943681</c:v>
                </c:pt>
                <c:pt idx="17">
                  <c:v>0.44846746312944402</c:v>
                </c:pt>
                <c:pt idx="18">
                  <c:v>0.46935336870778782</c:v>
                </c:pt>
                <c:pt idx="19">
                  <c:v>0.46831898800235872</c:v>
                </c:pt>
                <c:pt idx="20">
                  <c:v>0.51668773664870915</c:v>
                </c:pt>
                <c:pt idx="21">
                  <c:v>0.51580271354409102</c:v>
                </c:pt>
                <c:pt idx="22">
                  <c:v>0.43061983286524025</c:v>
                </c:pt>
                <c:pt idx="23">
                  <c:v>0.4508625542741464</c:v>
                </c:pt>
                <c:pt idx="24">
                  <c:v>0.43603407121275256</c:v>
                </c:pt>
                <c:pt idx="25">
                  <c:v>0.36688970635980395</c:v>
                </c:pt>
                <c:pt idx="26">
                  <c:v>0.29257030579014187</c:v>
                </c:pt>
                <c:pt idx="27">
                  <c:v>0.25669863954131728</c:v>
                </c:pt>
                <c:pt idx="28">
                  <c:v>0.25009318871599889</c:v>
                </c:pt>
                <c:pt idx="29">
                  <c:v>0.24443850542021348</c:v>
                </c:pt>
                <c:pt idx="30">
                  <c:v>0.2663170871384124</c:v>
                </c:pt>
                <c:pt idx="31">
                  <c:v>0.30419921352621437</c:v>
                </c:pt>
                <c:pt idx="32">
                  <c:v>0.3192340477616431</c:v>
                </c:pt>
                <c:pt idx="33">
                  <c:v>0.33955142401890709</c:v>
                </c:pt>
                <c:pt idx="34">
                  <c:v>0.3419028149652874</c:v>
                </c:pt>
                <c:pt idx="35">
                  <c:v>0.32941185607534834</c:v>
                </c:pt>
                <c:pt idx="36">
                  <c:v>0.32564313292950986</c:v>
                </c:pt>
                <c:pt idx="37">
                  <c:v>0.31564590177205054</c:v>
                </c:pt>
                <c:pt idx="38">
                  <c:v>0.32493091815925923</c:v>
                </c:pt>
                <c:pt idx="39">
                  <c:v>0.32580741190177948</c:v>
                </c:pt>
                <c:pt idx="40">
                  <c:v>0.35545165893987346</c:v>
                </c:pt>
                <c:pt idx="41">
                  <c:v>0.34818143876647006</c:v>
                </c:pt>
                <c:pt idx="42">
                  <c:v>0.34501415578741601</c:v>
                </c:pt>
                <c:pt idx="43">
                  <c:v>0.33993144723887569</c:v>
                </c:pt>
                <c:pt idx="44">
                  <c:v>0.35073042576876223</c:v>
                </c:pt>
                <c:pt idx="45">
                  <c:v>0.34646403345976695</c:v>
                </c:pt>
                <c:pt idx="46">
                  <c:v>0.34815824958059155</c:v>
                </c:pt>
                <c:pt idx="47">
                  <c:v>0.3554883984207225</c:v>
                </c:pt>
                <c:pt idx="48">
                  <c:v>0.35433496466533709</c:v>
                </c:pt>
                <c:pt idx="49">
                  <c:v>0.34837621040784156</c:v>
                </c:pt>
                <c:pt idx="50">
                  <c:v>0.31289856340894712</c:v>
                </c:pt>
                <c:pt idx="51">
                  <c:v>0.29551055091346834</c:v>
                </c:pt>
                <c:pt idx="52">
                  <c:v>0.31575987251764259</c:v>
                </c:pt>
                <c:pt idx="53">
                  <c:v>0.30329428125368985</c:v>
                </c:pt>
                <c:pt idx="54">
                  <c:v>0.29048353329070919</c:v>
                </c:pt>
                <c:pt idx="55">
                  <c:v>0.28424983524932268</c:v>
                </c:pt>
                <c:pt idx="56">
                  <c:v>0.27347357028542474</c:v>
                </c:pt>
                <c:pt idx="57">
                  <c:v>0.27635218110950932</c:v>
                </c:pt>
                <c:pt idx="58">
                  <c:v>0.28853805909660307</c:v>
                </c:pt>
                <c:pt idx="59">
                  <c:v>0.27737669278499927</c:v>
                </c:pt>
                <c:pt idx="60">
                  <c:v>0.27077567569841093</c:v>
                </c:pt>
                <c:pt idx="61">
                  <c:v>0.26623600075079767</c:v>
                </c:pt>
                <c:pt idx="62">
                  <c:v>0.26161988523395435</c:v>
                </c:pt>
                <c:pt idx="63">
                  <c:v>0.27968689244577033</c:v>
                </c:pt>
                <c:pt idx="64">
                  <c:v>0.29845445501029594</c:v>
                </c:pt>
                <c:pt idx="65">
                  <c:v>0.33662690545064516</c:v>
                </c:pt>
                <c:pt idx="66">
                  <c:v>0.330605747344001</c:v>
                </c:pt>
                <c:pt idx="67">
                  <c:v>0.28237913778063445</c:v>
                </c:pt>
                <c:pt idx="68">
                  <c:v>0.26411695505122301</c:v>
                </c:pt>
                <c:pt idx="69">
                  <c:v>0.29028246110111444</c:v>
                </c:pt>
                <c:pt idx="70">
                  <c:v>0.27258438340837043</c:v>
                </c:pt>
                <c:pt idx="71">
                  <c:v>0.20985179393419207</c:v>
                </c:pt>
                <c:pt idx="72">
                  <c:v>0.20564409127664862</c:v>
                </c:pt>
                <c:pt idx="73">
                  <c:v>0.23292978823409849</c:v>
                </c:pt>
                <c:pt idx="74">
                  <c:v>0.21940321733548601</c:v>
                </c:pt>
                <c:pt idx="75">
                  <c:v>0.22105544818239919</c:v>
                </c:pt>
                <c:pt idx="76">
                  <c:v>0.16276837915603284</c:v>
                </c:pt>
                <c:pt idx="77">
                  <c:v>0.1560778043031095</c:v>
                </c:pt>
                <c:pt idx="78">
                  <c:v>0.16023586140884752</c:v>
                </c:pt>
                <c:pt idx="79">
                  <c:v>0.14869131276097361</c:v>
                </c:pt>
                <c:pt idx="80">
                  <c:v>0.14557670772676368</c:v>
                </c:pt>
                <c:pt idx="81">
                  <c:v>0.1420124375573453</c:v>
                </c:pt>
                <c:pt idx="82">
                  <c:v>0.13289782586506071</c:v>
                </c:pt>
                <c:pt idx="83">
                  <c:v>0.12628892291985708</c:v>
                </c:pt>
                <c:pt idx="84">
                  <c:v>0.13037809647979137</c:v>
                </c:pt>
                <c:pt idx="85">
                  <c:v>0.12910986367281474</c:v>
                </c:pt>
                <c:pt idx="86">
                  <c:v>0.12820000000000001</c:v>
                </c:pt>
                <c:pt idx="87">
                  <c:v>0.13750000000000001</c:v>
                </c:pt>
                <c:pt idx="88">
                  <c:v>0.15039999999999998</c:v>
                </c:pt>
                <c:pt idx="89">
                  <c:v>0.16250000000000001</c:v>
                </c:pt>
                <c:pt idx="90">
                  <c:v>0.18510000000000001</c:v>
                </c:pt>
                <c:pt idx="91">
                  <c:v>0.20240000000000002</c:v>
                </c:pt>
                <c:pt idx="92">
                  <c:v>0.18119999999999997</c:v>
                </c:pt>
              </c:numCache>
            </c:numRef>
          </c:val>
        </c:ser>
        <c:ser>
          <c:idx val="0"/>
          <c:order val="1"/>
          <c:tx>
            <c:strRef>
              <c:f>'data-Fig5'!$C$3</c:f>
              <c:strCache>
                <c:ptCount val="1"/>
                <c:pt idx="0">
                  <c:v>Dividends</c:v>
                </c:pt>
              </c:strCache>
            </c:strRef>
          </c:tx>
          <c:spPr>
            <a:ln w="12700">
              <a:solidFill>
                <a:srgbClr val="000000"/>
              </a:solidFill>
              <a:prstDash val="solid"/>
            </a:ln>
          </c:spPr>
          <c:marker>
            <c:symbol val="diamond"/>
            <c:size val="7"/>
            <c:spPr>
              <a:solidFill>
                <a:srgbClr val="FFFFFF"/>
              </a:solidFill>
              <a:ln>
                <a:solidFill>
                  <a:srgbClr val="000000"/>
                </a:solidFill>
                <a:prstDash val="solid"/>
              </a:ln>
            </c:spPr>
          </c:marker>
          <c:cat>
            <c:numRef>
              <c:f>'data-Fig5'!$A$4:$A$96</c:f>
              <c:numCache>
                <c:formatCode>General</c:formatCode>
                <c:ptCount val="93"/>
                <c:pt idx="0">
                  <c:v>1916</c:v>
                </c:pt>
                <c:pt idx="1">
                  <c:v>1917</c:v>
                </c:pt>
                <c:pt idx="2">
                  <c:v>1918</c:v>
                </c:pt>
                <c:pt idx="3">
                  <c:v>1919</c:v>
                </c:pt>
                <c:pt idx="4">
                  <c:v>1920</c:v>
                </c:pt>
                <c:pt idx="5">
                  <c:v>1921</c:v>
                </c:pt>
                <c:pt idx="6">
                  <c:v>1922</c:v>
                </c:pt>
                <c:pt idx="7">
                  <c:v>1923</c:v>
                </c:pt>
                <c:pt idx="8">
                  <c:v>1924</c:v>
                </c:pt>
                <c:pt idx="9">
                  <c:v>1925</c:v>
                </c:pt>
                <c:pt idx="10">
                  <c:v>1926</c:v>
                </c:pt>
                <c:pt idx="11">
                  <c:v>1927</c:v>
                </c:pt>
                <c:pt idx="12">
                  <c:v>1928</c:v>
                </c:pt>
                <c:pt idx="13">
                  <c:v>1929</c:v>
                </c:pt>
                <c:pt idx="14">
                  <c:v>1930</c:v>
                </c:pt>
                <c:pt idx="15">
                  <c:v>1931</c:v>
                </c:pt>
                <c:pt idx="16">
                  <c:v>1932</c:v>
                </c:pt>
                <c:pt idx="17">
                  <c:v>1933</c:v>
                </c:pt>
                <c:pt idx="18">
                  <c:v>1934</c:v>
                </c:pt>
                <c:pt idx="19">
                  <c:v>1935</c:v>
                </c:pt>
                <c:pt idx="20">
                  <c:v>1936</c:v>
                </c:pt>
                <c:pt idx="21">
                  <c:v>1937</c:v>
                </c:pt>
                <c:pt idx="22">
                  <c:v>1938</c:v>
                </c:pt>
                <c:pt idx="23">
                  <c:v>1939</c:v>
                </c:pt>
                <c:pt idx="24">
                  <c:v>1940</c:v>
                </c:pt>
                <c:pt idx="25">
                  <c:v>1941</c:v>
                </c:pt>
                <c:pt idx="26">
                  <c:v>1942</c:v>
                </c:pt>
                <c:pt idx="27">
                  <c:v>1943</c:v>
                </c:pt>
                <c:pt idx="28">
                  <c:v>1944</c:v>
                </c:pt>
                <c:pt idx="29">
                  <c:v>1945</c:v>
                </c:pt>
                <c:pt idx="30">
                  <c:v>1946</c:v>
                </c:pt>
                <c:pt idx="31">
                  <c:v>1947</c:v>
                </c:pt>
                <c:pt idx="32">
                  <c:v>1948</c:v>
                </c:pt>
                <c:pt idx="33">
                  <c:v>1949</c:v>
                </c:pt>
                <c:pt idx="34">
                  <c:v>1950</c:v>
                </c:pt>
                <c:pt idx="35">
                  <c:v>1951</c:v>
                </c:pt>
                <c:pt idx="36">
                  <c:v>1952</c:v>
                </c:pt>
                <c:pt idx="37">
                  <c:v>1953</c:v>
                </c:pt>
                <c:pt idx="38">
                  <c:v>1954</c:v>
                </c:pt>
                <c:pt idx="39">
                  <c:v>1955</c:v>
                </c:pt>
                <c:pt idx="40">
                  <c:v>1956</c:v>
                </c:pt>
                <c:pt idx="41">
                  <c:v>1957</c:v>
                </c:pt>
                <c:pt idx="42">
                  <c:v>1958</c:v>
                </c:pt>
                <c:pt idx="43">
                  <c:v>1959</c:v>
                </c:pt>
                <c:pt idx="44">
                  <c:v>1960</c:v>
                </c:pt>
                <c:pt idx="45">
                  <c:v>1961</c:v>
                </c:pt>
                <c:pt idx="46">
                  <c:v>1962</c:v>
                </c:pt>
                <c:pt idx="47">
                  <c:v>1963</c:v>
                </c:pt>
                <c:pt idx="48">
                  <c:v>1964</c:v>
                </c:pt>
                <c:pt idx="49">
                  <c:v>1965</c:v>
                </c:pt>
                <c:pt idx="50">
                  <c:v>1966</c:v>
                </c:pt>
                <c:pt idx="51">
                  <c:v>1967</c:v>
                </c:pt>
                <c:pt idx="52">
                  <c:v>1968</c:v>
                </c:pt>
                <c:pt idx="53">
                  <c:v>1969</c:v>
                </c:pt>
                <c:pt idx="54">
                  <c:v>1970</c:v>
                </c:pt>
                <c:pt idx="55">
                  <c:v>1971</c:v>
                </c:pt>
                <c:pt idx="56">
                  <c:v>1972</c:v>
                </c:pt>
                <c:pt idx="57">
                  <c:v>1973</c:v>
                </c:pt>
                <c:pt idx="58">
                  <c:v>1974</c:v>
                </c:pt>
                <c:pt idx="59">
                  <c:v>1975</c:v>
                </c:pt>
                <c:pt idx="60">
                  <c:v>1976</c:v>
                </c:pt>
                <c:pt idx="61">
                  <c:v>1977</c:v>
                </c:pt>
                <c:pt idx="62">
                  <c:v>1978</c:v>
                </c:pt>
                <c:pt idx="63">
                  <c:v>1979</c:v>
                </c:pt>
                <c:pt idx="64">
                  <c:v>1980</c:v>
                </c:pt>
                <c:pt idx="65">
                  <c:v>1981</c:v>
                </c:pt>
                <c:pt idx="66">
                  <c:v>1982</c:v>
                </c:pt>
                <c:pt idx="67">
                  <c:v>1983</c:v>
                </c:pt>
                <c:pt idx="68">
                  <c:v>1984</c:v>
                </c:pt>
                <c:pt idx="69">
                  <c:v>1985</c:v>
                </c:pt>
                <c:pt idx="70">
                  <c:v>1986</c:v>
                </c:pt>
                <c:pt idx="71">
                  <c:v>1987</c:v>
                </c:pt>
                <c:pt idx="72">
                  <c:v>1988</c:v>
                </c:pt>
                <c:pt idx="73">
                  <c:v>1989</c:v>
                </c:pt>
                <c:pt idx="74">
                  <c:v>1990</c:v>
                </c:pt>
                <c:pt idx="75">
                  <c:v>1991</c:v>
                </c:pt>
                <c:pt idx="76">
                  <c:v>1992</c:v>
                </c:pt>
                <c:pt idx="77">
                  <c:v>1993</c:v>
                </c:pt>
                <c:pt idx="78">
                  <c:v>1994</c:v>
                </c:pt>
                <c:pt idx="79">
                  <c:v>1995</c:v>
                </c:pt>
                <c:pt idx="80">
                  <c:v>1996</c:v>
                </c:pt>
                <c:pt idx="81">
                  <c:v>1997</c:v>
                </c:pt>
                <c:pt idx="82">
                  <c:v>1998</c:v>
                </c:pt>
                <c:pt idx="83">
                  <c:v>1999</c:v>
                </c:pt>
                <c:pt idx="84">
                  <c:v>2000</c:v>
                </c:pt>
                <c:pt idx="85">
                  <c:v>2001</c:v>
                </c:pt>
                <c:pt idx="86">
                  <c:v>2002</c:v>
                </c:pt>
                <c:pt idx="87">
                  <c:v>2003</c:v>
                </c:pt>
                <c:pt idx="88">
                  <c:v>2004</c:v>
                </c:pt>
                <c:pt idx="89">
                  <c:v>2005</c:v>
                </c:pt>
                <c:pt idx="90">
                  <c:v>2006</c:v>
                </c:pt>
                <c:pt idx="91">
                  <c:v>2007</c:v>
                </c:pt>
                <c:pt idx="92">
                  <c:v>2008</c:v>
                </c:pt>
              </c:numCache>
            </c:numRef>
          </c:cat>
          <c:val>
            <c:numRef>
              <c:f>'data-Fig5'!$C$4:$C$96</c:f>
              <c:numCache>
                <c:formatCode>General</c:formatCode>
                <c:ptCount val="93"/>
                <c:pt idx="0">
                  <c:v>0.36728611817163781</c:v>
                </c:pt>
                <c:pt idx="1">
                  <c:v>0.43112552303899249</c:v>
                </c:pt>
                <c:pt idx="2">
                  <c:v>0.34508915323154876</c:v>
                </c:pt>
                <c:pt idx="3">
                  <c:v>0.28716173305832243</c:v>
                </c:pt>
                <c:pt idx="4">
                  <c:v>0.31248167442292685</c:v>
                </c:pt>
                <c:pt idx="5">
                  <c:v>0.30676584858242406</c:v>
                </c:pt>
                <c:pt idx="6">
                  <c:v>0.31943242140140937</c:v>
                </c:pt>
                <c:pt idx="7">
                  <c:v>0.33963772184626523</c:v>
                </c:pt>
                <c:pt idx="8">
                  <c:v>0.34469791637346509</c:v>
                </c:pt>
                <c:pt idx="9">
                  <c:v>0.348377530915498</c:v>
                </c:pt>
                <c:pt idx="10">
                  <c:v>0.37795189910962756</c:v>
                </c:pt>
                <c:pt idx="11">
                  <c:v>0.38339559676774732</c:v>
                </c:pt>
                <c:pt idx="12">
                  <c:v>0.38213811092637934</c:v>
                </c:pt>
                <c:pt idx="13">
                  <c:v>0.392517177501362</c:v>
                </c:pt>
                <c:pt idx="14">
                  <c:v>0.40865301448773172</c:v>
                </c:pt>
                <c:pt idx="15">
                  <c:v>0.37216832009754192</c:v>
                </c:pt>
                <c:pt idx="16">
                  <c:v>0.32438826989480596</c:v>
                </c:pt>
                <c:pt idx="17">
                  <c:v>0.28001214261089419</c:v>
                </c:pt>
                <c:pt idx="18">
                  <c:v>0.31509077747651443</c:v>
                </c:pt>
                <c:pt idx="19">
                  <c:v>0.32408682215470924</c:v>
                </c:pt>
                <c:pt idx="20">
                  <c:v>0.39777847744725442</c:v>
                </c:pt>
                <c:pt idx="21">
                  <c:v>0.4010029517927387</c:v>
                </c:pt>
                <c:pt idx="22">
                  <c:v>0.31354150039958634</c:v>
                </c:pt>
                <c:pt idx="23">
                  <c:v>0.3378054867871812</c:v>
                </c:pt>
                <c:pt idx="24">
                  <c:v>0.33178112712383978</c:v>
                </c:pt>
                <c:pt idx="25">
                  <c:v>0.2827365501429504</c:v>
                </c:pt>
                <c:pt idx="26">
                  <c:v>0.21866980851662479</c:v>
                </c:pt>
                <c:pt idx="27">
                  <c:v>0.19237755630766393</c:v>
                </c:pt>
                <c:pt idx="28">
                  <c:v>0.18316785462427526</c:v>
                </c:pt>
                <c:pt idx="29">
                  <c:v>0.17650848201553643</c:v>
                </c:pt>
                <c:pt idx="30">
                  <c:v>0.19795052364993096</c:v>
                </c:pt>
                <c:pt idx="31">
                  <c:v>0.23115637022629074</c:v>
                </c:pt>
                <c:pt idx="32">
                  <c:v>0.24459263224905911</c:v>
                </c:pt>
                <c:pt idx="33">
                  <c:v>0.2567014764941935</c:v>
                </c:pt>
                <c:pt idx="34">
                  <c:v>0.25883366407954111</c:v>
                </c:pt>
                <c:pt idx="35">
                  <c:v>0.24974223257605097</c:v>
                </c:pt>
                <c:pt idx="36">
                  <c:v>0.24379531330908258</c:v>
                </c:pt>
                <c:pt idx="37">
                  <c:v>0.23439844142434754</c:v>
                </c:pt>
                <c:pt idx="38">
                  <c:v>0.24147620721295482</c:v>
                </c:pt>
                <c:pt idx="39">
                  <c:v>0.2649466022590275</c:v>
                </c:pt>
                <c:pt idx="40">
                  <c:v>0.28149235005814949</c:v>
                </c:pt>
                <c:pt idx="41">
                  <c:v>0.27630152502818017</c:v>
                </c:pt>
                <c:pt idx="42">
                  <c:v>0.26918013381049788</c:v>
                </c:pt>
                <c:pt idx="43">
                  <c:v>0.26437456913180274</c:v>
                </c:pt>
                <c:pt idx="44">
                  <c:v>0.2678627428184347</c:v>
                </c:pt>
                <c:pt idx="45">
                  <c:v>0.2689140925417825</c:v>
                </c:pt>
                <c:pt idx="46">
                  <c:v>0.26801092255282422</c:v>
                </c:pt>
                <c:pt idx="47">
                  <c:v>0.27335954841714288</c:v>
                </c:pt>
                <c:pt idx="48">
                  <c:v>0.28135365765607206</c:v>
                </c:pt>
                <c:pt idx="49">
                  <c:v>0.27619722386057566</c:v>
                </c:pt>
                <c:pt idx="50">
                  <c:v>0.22927229884487527</c:v>
                </c:pt>
                <c:pt idx="51">
                  <c:v>0.21669735164990794</c:v>
                </c:pt>
                <c:pt idx="52">
                  <c:v>0.23171793189335405</c:v>
                </c:pt>
                <c:pt idx="53">
                  <c:v>0.21018590189312938</c:v>
                </c:pt>
                <c:pt idx="54">
                  <c:v>0.18788471423019545</c:v>
                </c:pt>
                <c:pt idx="55">
                  <c:v>0.17782089770813503</c:v>
                </c:pt>
                <c:pt idx="56">
                  <c:v>0.16856067147939618</c:v>
                </c:pt>
                <c:pt idx="57">
                  <c:v>0.16640504031181588</c:v>
                </c:pt>
                <c:pt idx="58">
                  <c:v>0.16072875985557439</c:v>
                </c:pt>
                <c:pt idx="59">
                  <c:v>0.15719009013089361</c:v>
                </c:pt>
                <c:pt idx="60">
                  <c:v>0.15902150962759828</c:v>
                </c:pt>
                <c:pt idx="61">
                  <c:v>0.15708878183069511</c:v>
                </c:pt>
                <c:pt idx="62">
                  <c:v>0.15431858544834468</c:v>
                </c:pt>
                <c:pt idx="63">
                  <c:v>0.15555300581977194</c:v>
                </c:pt>
                <c:pt idx="64">
                  <c:v>0.1526804099858865</c:v>
                </c:pt>
                <c:pt idx="65">
                  <c:v>0.15078926555508607</c:v>
                </c:pt>
                <c:pt idx="66">
                  <c:v>0.14948821362531123</c:v>
                </c:pt>
                <c:pt idx="67">
                  <c:v>0.13021899820944857</c:v>
                </c:pt>
                <c:pt idx="68">
                  <c:v>0.10271555315915887</c:v>
                </c:pt>
                <c:pt idx="69">
                  <c:v>0.11169537144844481</c:v>
                </c:pt>
                <c:pt idx="70">
                  <c:v>0.13051503468958248</c:v>
                </c:pt>
                <c:pt idx="71">
                  <c:v>7.9543918025173271E-2</c:v>
                </c:pt>
                <c:pt idx="72">
                  <c:v>8.4508837436715001E-2</c:v>
                </c:pt>
                <c:pt idx="73">
                  <c:v>8.2292712051728306E-2</c:v>
                </c:pt>
                <c:pt idx="74">
                  <c:v>7.5405084712793474E-2</c:v>
                </c:pt>
                <c:pt idx="75">
                  <c:v>7.2756007977269402E-2</c:v>
                </c:pt>
                <c:pt idx="76">
                  <c:v>5.9449915518448082E-2</c:v>
                </c:pt>
                <c:pt idx="77">
                  <c:v>5.8188069606474185E-2</c:v>
                </c:pt>
                <c:pt idx="78">
                  <c:v>5.9830418175415151E-2</c:v>
                </c:pt>
                <c:pt idx="79">
                  <c:v>5.6421224157246153E-2</c:v>
                </c:pt>
                <c:pt idx="80">
                  <c:v>5.5787437646340213E-2</c:v>
                </c:pt>
                <c:pt idx="81">
                  <c:v>5.5153430522989086E-2</c:v>
                </c:pt>
                <c:pt idx="82">
                  <c:v>5.0831887312442585E-2</c:v>
                </c:pt>
                <c:pt idx="83">
                  <c:v>4.9821337417049506E-2</c:v>
                </c:pt>
                <c:pt idx="84">
                  <c:v>5.2351820278808539E-2</c:v>
                </c:pt>
                <c:pt idx="85">
                  <c:v>4.6010425020048117E-2</c:v>
                </c:pt>
                <c:pt idx="86">
                  <c:v>4.7300000000000002E-2</c:v>
                </c:pt>
                <c:pt idx="87">
                  <c:v>5.9299999999999999E-2</c:v>
                </c:pt>
                <c:pt idx="88">
                  <c:v>7.5300000000000006E-2</c:v>
                </c:pt>
                <c:pt idx="89">
                  <c:v>7.4299999999999991E-2</c:v>
                </c:pt>
                <c:pt idx="90">
                  <c:v>8.3299999999999999E-2</c:v>
                </c:pt>
                <c:pt idx="91">
                  <c:v>9.3800000000000008E-2</c:v>
                </c:pt>
                <c:pt idx="92">
                  <c:v>8.6599999999999996E-2</c:v>
                </c:pt>
              </c:numCache>
            </c:numRef>
          </c:val>
        </c:ser>
        <c:marker val="1"/>
        <c:axId val="114778496"/>
        <c:axId val="114780416"/>
      </c:lineChart>
      <c:catAx>
        <c:axId val="114778496"/>
        <c:scaling>
          <c:orientation val="minMax"/>
        </c:scaling>
        <c:axPos val="b"/>
        <c:majorGridlines>
          <c:spPr>
            <a:ln w="12700">
              <a:solidFill>
                <a:srgbClr val="000000"/>
              </a:solidFill>
              <a:prstDash val="sysDash"/>
            </a:ln>
          </c:spPr>
        </c:majorGridlines>
        <c:numFmt formatCode="General" sourceLinked="0"/>
        <c:tickLblPos val="nextTo"/>
        <c:spPr>
          <a:ln w="3175">
            <a:solidFill>
              <a:srgbClr val="000000"/>
            </a:solidFill>
            <a:prstDash val="solid"/>
          </a:ln>
        </c:spPr>
        <c:txPr>
          <a:bodyPr rot="-5400000" vert="horz"/>
          <a:lstStyle/>
          <a:p>
            <a:pPr>
              <a:defRPr sz="1450" b="1" i="0" u="none" strike="noStrike" baseline="0">
                <a:solidFill>
                  <a:srgbClr val="000000"/>
                </a:solidFill>
                <a:latin typeface="Arial"/>
                <a:ea typeface="Arial"/>
                <a:cs typeface="Arial"/>
              </a:defRPr>
            </a:pPr>
            <a:endParaRPr lang="ko-KR"/>
          </a:p>
        </c:txPr>
        <c:crossAx val="114780416"/>
        <c:crosses val="autoZero"/>
        <c:auto val="1"/>
        <c:lblAlgn val="ctr"/>
        <c:lblOffset val="100"/>
        <c:tickLblSkip val="5"/>
        <c:tickMarkSkip val="5"/>
      </c:catAx>
      <c:valAx>
        <c:axId val="114780416"/>
        <c:scaling>
          <c:orientation val="minMax"/>
          <c:max val="0.65"/>
          <c:min val="0"/>
        </c:scaling>
        <c:axPos val="l"/>
        <c:majorGridlines>
          <c:spPr>
            <a:ln w="3175">
              <a:solidFill>
                <a:srgbClr val="000000"/>
              </a:solidFill>
              <a:prstDash val="solid"/>
            </a:ln>
          </c:spPr>
        </c:majorGridlines>
        <c:title>
          <c:tx>
            <c:rich>
              <a:bodyPr/>
              <a:lstStyle/>
              <a:p>
                <a:pPr>
                  <a:defRPr sz="1450" b="1" i="0" u="none" strike="noStrike" baseline="0">
                    <a:solidFill>
                      <a:srgbClr val="000000"/>
                    </a:solidFill>
                    <a:latin typeface="Arial"/>
                    <a:ea typeface="Arial"/>
                    <a:cs typeface="Arial"/>
                  </a:defRPr>
                </a:pPr>
                <a:r>
                  <a:rPr altLang="en-US"/>
                  <a:t>Share (in %), excluding capital gains</a:t>
                </a:r>
              </a:p>
            </c:rich>
          </c:tx>
          <c:layout>
            <c:manualLayout>
              <c:xMode val="edge"/>
              <c:yMode val="edge"/>
              <c:x val="7.1942446043165464E-2"/>
              <c:y val="0.19914346895074947"/>
            </c:manualLayout>
          </c:layout>
          <c:spPr>
            <a:noFill/>
            <a:ln w="25400">
              <a:noFill/>
            </a:ln>
          </c:spPr>
        </c:title>
        <c:numFmt formatCode="0%" sourceLinked="0"/>
        <c:tickLblPos val="nextTo"/>
        <c:spPr>
          <a:ln w="3175">
            <a:solidFill>
              <a:srgbClr val="000000"/>
            </a:solidFill>
            <a:prstDash val="solid"/>
          </a:ln>
        </c:spPr>
        <c:txPr>
          <a:bodyPr rot="0" vert="horz"/>
          <a:lstStyle/>
          <a:p>
            <a:pPr>
              <a:defRPr sz="1450" b="1" i="0" u="none" strike="noStrike" baseline="0">
                <a:solidFill>
                  <a:srgbClr val="000000"/>
                </a:solidFill>
                <a:latin typeface="Arial"/>
                <a:ea typeface="Arial"/>
                <a:cs typeface="Arial"/>
              </a:defRPr>
            </a:pPr>
            <a:endParaRPr lang="ko-KR"/>
          </a:p>
        </c:txPr>
        <c:crossAx val="114778496"/>
        <c:crosses val="autoZero"/>
        <c:crossBetween val="midCat"/>
        <c:majorUnit val="0.05"/>
        <c:minorUnit val="0.05"/>
      </c:valAx>
      <c:spPr>
        <a:solidFill>
          <a:srgbClr val="FFFFFF"/>
        </a:solidFill>
        <a:ln w="3175">
          <a:solidFill>
            <a:srgbClr val="000000"/>
          </a:solidFill>
          <a:prstDash val="solid"/>
        </a:ln>
      </c:spPr>
    </c:plotArea>
    <c:legend>
      <c:legendPos val="r"/>
      <c:layout>
        <c:manualLayout>
          <c:xMode val="edge"/>
          <c:yMode val="edge"/>
          <c:x val="0.38920156359935432"/>
          <c:y val="0.18619582664526485"/>
          <c:w val="0.34645688320404949"/>
          <c:h val="9.3097913322632425E-2"/>
        </c:manualLayout>
      </c:layout>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span"/>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13.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sz="1600" b="1" i="0" u="none" strike="noStrike" baseline="0">
                <a:solidFill>
                  <a:srgbClr val="000000"/>
                </a:solidFill>
                <a:latin typeface="Arial"/>
                <a:ea typeface="Arial"/>
                <a:cs typeface="Arial"/>
              </a:defRPr>
            </a:pPr>
            <a:r>
              <a:rPr altLang="en-US"/>
              <a:t>A. Factor shares in the corporate sector</a:t>
            </a:r>
          </a:p>
        </c:rich>
      </c:tx>
      <c:layout>
        <c:manualLayout>
          <c:xMode val="edge"/>
          <c:yMode val="edge"/>
          <c:x val="0.27769772843142809"/>
          <c:y val="2.734375E-2"/>
        </c:manualLayout>
      </c:layout>
      <c:spPr>
        <a:noFill/>
        <a:ln w="25400">
          <a:noFill/>
        </a:ln>
      </c:spPr>
    </c:title>
    <c:plotArea>
      <c:layout>
        <c:manualLayout>
          <c:layoutTarget val="inner"/>
          <c:xMode val="edge"/>
          <c:yMode val="edge"/>
          <c:x val="0.18273371666318605"/>
          <c:y val="0.115234375"/>
          <c:w val="0.74388450011706453"/>
          <c:h val="0.712890625"/>
        </c:manualLayout>
      </c:layout>
      <c:lineChart>
        <c:grouping val="standard"/>
        <c:ser>
          <c:idx val="1"/>
          <c:order val="0"/>
          <c:tx>
            <c:strRef>
              <c:f>'data-Fig6a'!$B$4</c:f>
              <c:strCache>
                <c:ptCount val="1"/>
                <c:pt idx="0">
                  <c:v>Labor</c:v>
                </c:pt>
              </c:strCache>
            </c:strRef>
          </c:tx>
          <c:spPr>
            <a:ln w="12700">
              <a:solidFill>
                <a:srgbClr val="000000"/>
              </a:solidFill>
              <a:prstDash val="solid"/>
            </a:ln>
          </c:spPr>
          <c:marker>
            <c:symbol val="diamond"/>
            <c:size val="7"/>
            <c:spPr>
              <a:solidFill>
                <a:srgbClr val="FFFFFF"/>
              </a:solidFill>
              <a:ln>
                <a:solidFill>
                  <a:srgbClr val="000000"/>
                </a:solidFill>
                <a:prstDash val="solid"/>
              </a:ln>
            </c:spPr>
          </c:marker>
          <c:cat>
            <c:strRef>
              <c:f>'data-Fig6a'!$A$5:$A$82</c:f>
              <c:strCache>
                <c:ptCount val="78"/>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strCache>
            </c:strRef>
          </c:cat>
          <c:val>
            <c:numRef>
              <c:f>'data-Fig6a'!$B$5:$B$82</c:f>
              <c:numCache>
                <c:formatCode>0.0000</c:formatCode>
                <c:ptCount val="78"/>
                <c:pt idx="0">
                  <c:v>0.67058823529411771</c:v>
                </c:pt>
                <c:pt idx="1">
                  <c:v>0.69525959367945822</c:v>
                </c:pt>
                <c:pt idx="2">
                  <c:v>0.74269005847953229</c:v>
                </c:pt>
                <c:pt idx="3">
                  <c:v>0.78512396694214892</c:v>
                </c:pt>
                <c:pt idx="4">
                  <c:v>0.78947368421052644</c:v>
                </c:pt>
                <c:pt idx="5">
                  <c:v>0.73426573426573427</c:v>
                </c:pt>
                <c:pt idx="6">
                  <c:v>0.71739130434782605</c:v>
                </c:pt>
                <c:pt idx="7">
                  <c:v>0.69946808510638303</c:v>
                </c:pt>
                <c:pt idx="8">
                  <c:v>0.71261682242990665</c:v>
                </c:pt>
                <c:pt idx="9">
                  <c:v>0.72606382978723416</c:v>
                </c:pt>
                <c:pt idx="10">
                  <c:v>0.71634615384615385</c:v>
                </c:pt>
                <c:pt idx="11">
                  <c:v>0.68541666666666667</c:v>
                </c:pt>
                <c:pt idx="12">
                  <c:v>0.66453674121405759</c:v>
                </c:pt>
                <c:pt idx="13">
                  <c:v>0.66248431618569636</c:v>
                </c:pt>
                <c:pt idx="14">
                  <c:v>0.67331932773109249</c:v>
                </c:pt>
                <c:pt idx="15">
                  <c:v>0.68399592252803265</c:v>
                </c:pt>
                <c:pt idx="16">
                  <c:v>0.70672546857772878</c:v>
                </c:pt>
                <c:pt idx="17">
                  <c:v>0.74282678002125413</c:v>
                </c:pt>
                <c:pt idx="18">
                  <c:v>0.7214411247803163</c:v>
                </c:pt>
                <c:pt idx="19">
                  <c:v>0.69488939740655997</c:v>
                </c:pt>
                <c:pt idx="20">
                  <c:v>0.69592476489028221</c:v>
                </c:pt>
                <c:pt idx="21">
                  <c:v>0.68115942028985499</c:v>
                </c:pt>
                <c:pt idx="22">
                  <c:v>0.68581687612208253</c:v>
                </c:pt>
                <c:pt idx="23">
                  <c:v>0.70608495981630304</c:v>
                </c:pt>
                <c:pt idx="24">
                  <c:v>0.71772897696839855</c:v>
                </c:pt>
                <c:pt idx="25">
                  <c:v>0.71459459459459473</c:v>
                </c:pt>
                <c:pt idx="26">
                  <c:v>0.69319271332694155</c:v>
                </c:pt>
                <c:pt idx="27">
                  <c:v>0.71069182389937113</c:v>
                </c:pt>
                <c:pt idx="28">
                  <c:v>0.71612903225806446</c:v>
                </c:pt>
                <c:pt idx="29">
                  <c:v>0.721830985915493</c:v>
                </c:pt>
                <c:pt idx="30">
                  <c:v>0.70733621027854054</c:v>
                </c:pt>
                <c:pt idx="31">
                  <c:v>0.72125567322239037</c:v>
                </c:pt>
                <c:pt idx="32">
                  <c:v>0.72070744288872524</c:v>
                </c:pt>
                <c:pt idx="33">
                  <c:v>0.71331981068289385</c:v>
                </c:pt>
                <c:pt idx="34">
                  <c:v>0.70923566878980893</c:v>
                </c:pt>
                <c:pt idx="35">
                  <c:v>0.70518867924528306</c:v>
                </c:pt>
                <c:pt idx="36">
                  <c:v>0.69622287704259311</c:v>
                </c:pt>
                <c:pt idx="37">
                  <c:v>0.69990295972828731</c:v>
                </c:pt>
                <c:pt idx="38">
                  <c:v>0.70961803957662217</c:v>
                </c:pt>
                <c:pt idx="39">
                  <c:v>0.71476439790575907</c:v>
                </c:pt>
                <c:pt idx="40">
                  <c:v>0.72891798228725446</c:v>
                </c:pt>
                <c:pt idx="41">
                  <c:v>0.74539020301732162</c:v>
                </c:pt>
                <c:pt idx="42">
                  <c:v>0.73340231074323159</c:v>
                </c:pt>
                <c:pt idx="43">
                  <c:v>0.73199070487993811</c:v>
                </c:pt>
                <c:pt idx="44">
                  <c:v>0.73804257672103957</c:v>
                </c:pt>
                <c:pt idx="45">
                  <c:v>0.74866173846546002</c:v>
                </c:pt>
                <c:pt idx="46">
                  <c:v>0.72222222222222232</c:v>
                </c:pt>
                <c:pt idx="47">
                  <c:v>0.72146118721461194</c:v>
                </c:pt>
                <c:pt idx="48">
                  <c:v>0.71423370950127418</c:v>
                </c:pt>
                <c:pt idx="49">
                  <c:v>0.71624841168996189</c:v>
                </c:pt>
                <c:pt idx="50">
                  <c:v>0.72886546542269059</c:v>
                </c:pt>
                <c:pt idx="51">
                  <c:v>0.73646919897657936</c:v>
                </c:pt>
                <c:pt idx="52">
                  <c:v>0.7218128010212963</c:v>
                </c:pt>
                <c:pt idx="53">
                  <c:v>0.72401093688968265</c:v>
                </c:pt>
                <c:pt idx="54">
                  <c:v>0.71305252210088399</c:v>
                </c:pt>
                <c:pt idx="55">
                  <c:v>0.70580315691736306</c:v>
                </c:pt>
                <c:pt idx="56">
                  <c:v>0.7109415867480382</c:v>
                </c:pt>
                <c:pt idx="57">
                  <c:v>0.72025000000000006</c:v>
                </c:pt>
                <c:pt idx="58">
                  <c:v>0.71728256233277754</c:v>
                </c:pt>
                <c:pt idx="59">
                  <c:v>0.71230570876011756</c:v>
                </c:pt>
                <c:pt idx="60">
                  <c:v>0.71563576814165331</c:v>
                </c:pt>
                <c:pt idx="61">
                  <c:v>0.72098870240971724</c:v>
                </c:pt>
                <c:pt idx="62">
                  <c:v>0.72093693001823955</c:v>
                </c:pt>
                <c:pt idx="63">
                  <c:v>0.7266446563952067</c:v>
                </c:pt>
                <c:pt idx="64">
                  <c:v>0.72200951386471746</c:v>
                </c:pt>
                <c:pt idx="65">
                  <c:v>0.71399517314315164</c:v>
                </c:pt>
                <c:pt idx="66">
                  <c:v>0.70564444331391651</c:v>
                </c:pt>
                <c:pt idx="67">
                  <c:v>0.69696462715105156</c:v>
                </c:pt>
                <c:pt idx="68">
                  <c:v>0.6896171245724374</c:v>
                </c:pt>
                <c:pt idx="69">
                  <c:v>0.703640806859131</c:v>
                </c:pt>
                <c:pt idx="70">
                  <c:v>0.7079020449381469</c:v>
                </c:pt>
                <c:pt idx="71">
                  <c:v>0.71984357948344857</c:v>
                </c:pt>
                <c:pt idx="72">
                  <c:v>0.72528484498293633</c:v>
                </c:pt>
                <c:pt idx="73">
                  <c:v>0.71546081726516886</c:v>
                </c:pt>
                <c:pt idx="74">
                  <c:v>0.7087396849212303</c:v>
                </c:pt>
                <c:pt idx="75">
                  <c:v>0.69836738621419647</c:v>
                </c:pt>
                <c:pt idx="76">
                  <c:v>0.69264036760620484</c:v>
                </c:pt>
                <c:pt idx="77">
                  <c:v>0.68210950881264165</c:v>
                </c:pt>
              </c:numCache>
            </c:numRef>
          </c:val>
        </c:ser>
        <c:ser>
          <c:idx val="0"/>
          <c:order val="1"/>
          <c:tx>
            <c:strRef>
              <c:f>'data-Fig6a'!$C$4</c:f>
              <c:strCache>
                <c:ptCount val="1"/>
                <c:pt idx="0">
                  <c:v>Capital</c:v>
                </c:pt>
              </c:strCache>
            </c:strRef>
          </c:tx>
          <c:spPr>
            <a:ln w="12700">
              <a:solidFill>
                <a:srgbClr val="000000"/>
              </a:solidFill>
              <a:prstDash val="solid"/>
            </a:ln>
          </c:spPr>
          <c:marker>
            <c:symbol val="triangle"/>
            <c:size val="7"/>
            <c:spPr>
              <a:solidFill>
                <a:srgbClr val="000000"/>
              </a:solidFill>
              <a:ln>
                <a:solidFill>
                  <a:srgbClr val="000000"/>
                </a:solidFill>
                <a:prstDash val="solid"/>
              </a:ln>
            </c:spPr>
          </c:marker>
          <c:cat>
            <c:strRef>
              <c:f>'data-Fig6a'!$A$5:$A$82</c:f>
              <c:strCache>
                <c:ptCount val="78"/>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strCache>
            </c:strRef>
          </c:cat>
          <c:val>
            <c:numRef>
              <c:f>'data-Fig6a'!$C$5:$C$82</c:f>
              <c:numCache>
                <c:formatCode>0.0000</c:formatCode>
                <c:ptCount val="78"/>
                <c:pt idx="0">
                  <c:v>0.32941176470588235</c:v>
                </c:pt>
                <c:pt idx="1">
                  <c:v>0.30474040632054172</c:v>
                </c:pt>
                <c:pt idx="2">
                  <c:v>0.25730994152046793</c:v>
                </c:pt>
                <c:pt idx="3">
                  <c:v>0.21487603305785122</c:v>
                </c:pt>
                <c:pt idx="4">
                  <c:v>0.2105263157894737</c:v>
                </c:pt>
                <c:pt idx="5">
                  <c:v>0.26573426573426578</c:v>
                </c:pt>
                <c:pt idx="6">
                  <c:v>0.28260869565217389</c:v>
                </c:pt>
                <c:pt idx="7">
                  <c:v>0.30053191489361708</c:v>
                </c:pt>
                <c:pt idx="8">
                  <c:v>0.28738317757009346</c:v>
                </c:pt>
                <c:pt idx="9">
                  <c:v>0.27393617021276601</c:v>
                </c:pt>
                <c:pt idx="10">
                  <c:v>0.28365384615384615</c:v>
                </c:pt>
                <c:pt idx="11">
                  <c:v>0.31458333333333333</c:v>
                </c:pt>
                <c:pt idx="12">
                  <c:v>0.33546325878594246</c:v>
                </c:pt>
                <c:pt idx="13">
                  <c:v>0.33751568381430369</c:v>
                </c:pt>
                <c:pt idx="14">
                  <c:v>0.32668067226890762</c:v>
                </c:pt>
                <c:pt idx="15">
                  <c:v>0.3160040774719674</c:v>
                </c:pt>
                <c:pt idx="16">
                  <c:v>0.29327453142227128</c:v>
                </c:pt>
                <c:pt idx="17">
                  <c:v>0.25717321997874609</c:v>
                </c:pt>
                <c:pt idx="18">
                  <c:v>0.27855887521968364</c:v>
                </c:pt>
                <c:pt idx="19">
                  <c:v>0.30511060259344014</c:v>
                </c:pt>
                <c:pt idx="20">
                  <c:v>0.30407523510971785</c:v>
                </c:pt>
                <c:pt idx="21">
                  <c:v>0.31884057971014496</c:v>
                </c:pt>
                <c:pt idx="22">
                  <c:v>0.31418312387791747</c:v>
                </c:pt>
                <c:pt idx="23">
                  <c:v>0.29391504018369691</c:v>
                </c:pt>
                <c:pt idx="24">
                  <c:v>0.28227102303160151</c:v>
                </c:pt>
                <c:pt idx="25">
                  <c:v>0.28540540540540543</c:v>
                </c:pt>
                <c:pt idx="26">
                  <c:v>0.30680728667305851</c:v>
                </c:pt>
                <c:pt idx="27">
                  <c:v>0.28930817610062903</c:v>
                </c:pt>
                <c:pt idx="28">
                  <c:v>0.28387096774193549</c:v>
                </c:pt>
                <c:pt idx="29">
                  <c:v>0.27816901408450706</c:v>
                </c:pt>
                <c:pt idx="30">
                  <c:v>0.29266378972145934</c:v>
                </c:pt>
                <c:pt idx="31">
                  <c:v>0.27874432677760974</c:v>
                </c:pt>
                <c:pt idx="32">
                  <c:v>0.27929255711127493</c:v>
                </c:pt>
                <c:pt idx="33">
                  <c:v>0.28668018931710615</c:v>
                </c:pt>
                <c:pt idx="34">
                  <c:v>0.29076433121019113</c:v>
                </c:pt>
                <c:pt idx="35">
                  <c:v>0.294811320754717</c:v>
                </c:pt>
                <c:pt idx="36">
                  <c:v>0.30377712295740694</c:v>
                </c:pt>
                <c:pt idx="37">
                  <c:v>0.3000970402717128</c:v>
                </c:pt>
                <c:pt idx="38">
                  <c:v>0.29038196042337777</c:v>
                </c:pt>
                <c:pt idx="39">
                  <c:v>0.28523560209424087</c:v>
                </c:pt>
                <c:pt idx="40">
                  <c:v>0.27108201771274554</c:v>
                </c:pt>
                <c:pt idx="41">
                  <c:v>0.25460979698267838</c:v>
                </c:pt>
                <c:pt idx="42">
                  <c:v>0.26659768925676841</c:v>
                </c:pt>
                <c:pt idx="43">
                  <c:v>0.26800929512006194</c:v>
                </c:pt>
                <c:pt idx="44">
                  <c:v>0.26195742327896043</c:v>
                </c:pt>
                <c:pt idx="45">
                  <c:v>0.25133826153453986</c:v>
                </c:pt>
                <c:pt idx="46">
                  <c:v>0.27777777777777785</c:v>
                </c:pt>
                <c:pt idx="47">
                  <c:v>0.27853881278538817</c:v>
                </c:pt>
                <c:pt idx="48">
                  <c:v>0.28576629049872598</c:v>
                </c:pt>
                <c:pt idx="49">
                  <c:v>0.28375158831003811</c:v>
                </c:pt>
                <c:pt idx="50">
                  <c:v>0.27113453457730924</c:v>
                </c:pt>
                <c:pt idx="51">
                  <c:v>0.26353080102342058</c:v>
                </c:pt>
                <c:pt idx="52">
                  <c:v>0.27818719897870364</c:v>
                </c:pt>
                <c:pt idx="53">
                  <c:v>0.27598906311031751</c:v>
                </c:pt>
                <c:pt idx="54">
                  <c:v>0.2869474778991159</c:v>
                </c:pt>
                <c:pt idx="55">
                  <c:v>0.29419684308263688</c:v>
                </c:pt>
                <c:pt idx="56">
                  <c:v>0.28905841325196158</c:v>
                </c:pt>
                <c:pt idx="57">
                  <c:v>0.27975</c:v>
                </c:pt>
                <c:pt idx="58">
                  <c:v>0.2827174376672224</c:v>
                </c:pt>
                <c:pt idx="59">
                  <c:v>0.28769429123988255</c:v>
                </c:pt>
                <c:pt idx="60">
                  <c:v>0.28436423185834669</c:v>
                </c:pt>
                <c:pt idx="61">
                  <c:v>0.27901129759028276</c:v>
                </c:pt>
                <c:pt idx="62">
                  <c:v>0.27906306998176061</c:v>
                </c:pt>
                <c:pt idx="63">
                  <c:v>0.27335534360479335</c:v>
                </c:pt>
                <c:pt idx="64">
                  <c:v>0.27799048613528254</c:v>
                </c:pt>
                <c:pt idx="65">
                  <c:v>0.28600482685684847</c:v>
                </c:pt>
                <c:pt idx="66">
                  <c:v>0.29435555668608349</c:v>
                </c:pt>
                <c:pt idx="67">
                  <c:v>0.30303537284894844</c:v>
                </c:pt>
                <c:pt idx="68">
                  <c:v>0.3103828754275626</c:v>
                </c:pt>
                <c:pt idx="69">
                  <c:v>0.296359193140869</c:v>
                </c:pt>
                <c:pt idx="70">
                  <c:v>0.29209795506185304</c:v>
                </c:pt>
                <c:pt idx="71">
                  <c:v>0.28015642051655149</c:v>
                </c:pt>
                <c:pt idx="72">
                  <c:v>0.27471515501706362</c:v>
                </c:pt>
                <c:pt idx="73">
                  <c:v>0.28453918273483109</c:v>
                </c:pt>
                <c:pt idx="74">
                  <c:v>0.2912603150787697</c:v>
                </c:pt>
                <c:pt idx="75">
                  <c:v>0.30163261378580364</c:v>
                </c:pt>
                <c:pt idx="76">
                  <c:v>0.30735963239379516</c:v>
                </c:pt>
                <c:pt idx="77">
                  <c:v>0.3178904911873584</c:v>
                </c:pt>
              </c:numCache>
            </c:numRef>
          </c:val>
        </c:ser>
        <c:marker val="1"/>
        <c:axId val="76687232"/>
        <c:axId val="76693504"/>
      </c:lineChart>
      <c:catAx>
        <c:axId val="76687232"/>
        <c:scaling>
          <c:orientation val="minMax"/>
        </c:scaling>
        <c:axPos val="b"/>
        <c:majorGridlines>
          <c:spPr>
            <a:ln w="12700">
              <a:solidFill>
                <a:srgbClr val="000000"/>
              </a:solidFill>
              <a:prstDash val="sysDash"/>
            </a:ln>
          </c:spPr>
        </c:majorGridlines>
        <c:numFmt formatCode="0.00" sourceLinked="0"/>
        <c:tickLblPos val="nextTo"/>
        <c:spPr>
          <a:ln w="3175">
            <a:solidFill>
              <a:srgbClr val="000000"/>
            </a:solidFill>
            <a:prstDash val="solid"/>
          </a:ln>
        </c:spPr>
        <c:txPr>
          <a:bodyPr rot="-5400000" vert="horz"/>
          <a:lstStyle/>
          <a:p>
            <a:pPr>
              <a:defRPr sz="1600" b="1" i="0" u="none" strike="noStrike" baseline="0">
                <a:solidFill>
                  <a:srgbClr val="000000"/>
                </a:solidFill>
                <a:latin typeface="Arial"/>
                <a:ea typeface="Arial"/>
                <a:cs typeface="Arial"/>
              </a:defRPr>
            </a:pPr>
            <a:endParaRPr lang="ko-KR"/>
          </a:p>
        </c:txPr>
        <c:crossAx val="76693504"/>
        <c:crosses val="autoZero"/>
        <c:auto val="1"/>
        <c:lblAlgn val="ctr"/>
        <c:lblOffset val="100"/>
        <c:tickLblSkip val="4"/>
        <c:tickMarkSkip val="4"/>
      </c:catAx>
      <c:valAx>
        <c:axId val="76693504"/>
        <c:scaling>
          <c:orientation val="minMax"/>
          <c:max val="1"/>
          <c:min val="0"/>
        </c:scaling>
        <c:axPos val="l"/>
        <c:majorGridlines>
          <c:spPr>
            <a:ln w="3175">
              <a:solidFill>
                <a:srgbClr val="000000"/>
              </a:solidFill>
              <a:prstDash val="solid"/>
            </a:ln>
          </c:spPr>
        </c:majorGridlines>
        <c:numFmt formatCode="0%" sourceLinked="0"/>
        <c:tickLblPos val="nextTo"/>
        <c:spPr>
          <a:ln w="3175">
            <a:solidFill>
              <a:srgbClr val="000000"/>
            </a:solidFill>
            <a:prstDash val="solid"/>
          </a:ln>
        </c:spPr>
        <c:txPr>
          <a:bodyPr rot="0" vert="horz"/>
          <a:lstStyle/>
          <a:p>
            <a:pPr>
              <a:defRPr sz="1600" b="1" i="0" u="none" strike="noStrike" baseline="0">
                <a:solidFill>
                  <a:srgbClr val="000000"/>
                </a:solidFill>
                <a:latin typeface="Arial"/>
                <a:ea typeface="Arial"/>
                <a:cs typeface="Arial"/>
              </a:defRPr>
            </a:pPr>
            <a:endParaRPr lang="ko-KR"/>
          </a:p>
        </c:txPr>
        <c:crossAx val="76687232"/>
        <c:crosses val="autoZero"/>
        <c:crossBetween val="midCat"/>
        <c:majorUnit val="0.1"/>
        <c:minorUnit val="0.02"/>
      </c:valAx>
      <c:spPr>
        <a:solidFill>
          <a:srgbClr val="FFFFFF"/>
        </a:solidFill>
        <a:ln w="3175">
          <a:solidFill>
            <a:srgbClr val="000000"/>
          </a:solidFill>
          <a:prstDash val="solid"/>
        </a:ln>
      </c:spPr>
    </c:plotArea>
    <c:legend>
      <c:legendPos val="r"/>
      <c:layout>
        <c:manualLayout>
          <c:xMode val="edge"/>
          <c:yMode val="edge"/>
          <c:x val="0.38020268351613223"/>
          <c:y val="0.93997071742313321"/>
          <c:w val="0.27109126250706472"/>
          <c:h val="4.9780380673499269E-2"/>
        </c:manualLayout>
      </c:layout>
      <c:spPr>
        <a:solidFill>
          <a:srgbClr val="FFFFFF"/>
        </a:solidFill>
        <a:ln w="3175">
          <a:solidFill>
            <a:srgbClr val="000000"/>
          </a:solidFill>
          <a:prstDash val="solid"/>
        </a:ln>
      </c:spPr>
      <c:txPr>
        <a:bodyPr/>
        <a:lstStyle/>
        <a:p>
          <a:pPr>
            <a:defRPr sz="1520" b="0" i="0" u="none" strike="noStrike" baseline="0">
              <a:solidFill>
                <a:srgbClr val="000000"/>
              </a:solidFill>
              <a:latin typeface="Arial"/>
              <a:ea typeface="Arial"/>
              <a:cs typeface="Arial"/>
            </a:defRPr>
          </a:pPr>
          <a:endParaRPr lang="ko-KR"/>
        </a:p>
      </c:txPr>
    </c:legend>
    <c:plotVisOnly val="1"/>
    <c:dispBlanksAs val="span"/>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14.xml><?xml version="1.0" encoding="utf-8"?>
<c:chartSpace xmlns:c="http://schemas.openxmlformats.org/drawingml/2006/chart" xmlns:a="http://schemas.openxmlformats.org/drawingml/2006/main" xmlns:r="http://schemas.openxmlformats.org/officeDocument/2006/relationships">
  <c:lang val="ko-KR"/>
  <c:chart>
    <c:title>
      <c:tx>
        <c:rich>
          <a:bodyPr/>
          <a:lstStyle/>
          <a:p>
            <a:pPr>
              <a:defRPr sz="1600" b="1" i="0" u="none" strike="noStrike" baseline="0">
                <a:solidFill>
                  <a:srgbClr val="000000"/>
                </a:solidFill>
                <a:latin typeface="Arial"/>
                <a:ea typeface="Arial"/>
                <a:cs typeface="Arial"/>
              </a:defRPr>
            </a:pPr>
            <a:r>
              <a:rPr altLang="en-US"/>
              <a:t>B. The capital income share in the personal income sector</a:t>
            </a:r>
          </a:p>
        </c:rich>
      </c:tx>
      <c:layout>
        <c:manualLayout>
          <c:xMode val="edge"/>
          <c:yMode val="edge"/>
          <c:x val="0.17697830397099643"/>
          <c:y val="2.734375E-2"/>
        </c:manualLayout>
      </c:layout>
      <c:spPr>
        <a:noFill/>
        <a:ln w="25400">
          <a:noFill/>
        </a:ln>
      </c:spPr>
    </c:title>
    <c:plotArea>
      <c:layout>
        <c:manualLayout>
          <c:layoutTarget val="inner"/>
          <c:xMode val="edge"/>
          <c:yMode val="edge"/>
          <c:x val="0.16546753871075903"/>
          <c:y val="0.1171875"/>
          <c:w val="0.74820104460517123"/>
          <c:h val="0.708984375"/>
        </c:manualLayout>
      </c:layout>
      <c:lineChart>
        <c:grouping val="standard"/>
        <c:ser>
          <c:idx val="1"/>
          <c:order val="0"/>
          <c:tx>
            <c:strRef>
              <c:f>'data-Fig6b'!$B$4</c:f>
              <c:strCache>
                <c:ptCount val="1"/>
                <c:pt idx="0">
                  <c:v>Capital income</c:v>
                </c:pt>
              </c:strCache>
            </c:strRef>
          </c:tx>
          <c:spPr>
            <a:ln w="12700">
              <a:solidFill>
                <a:srgbClr val="000000"/>
              </a:solidFill>
              <a:prstDash val="solid"/>
            </a:ln>
          </c:spPr>
          <c:marker>
            <c:symbol val="diamond"/>
            <c:size val="7"/>
            <c:spPr>
              <a:solidFill>
                <a:srgbClr val="FFFFFF"/>
              </a:solidFill>
              <a:ln>
                <a:solidFill>
                  <a:srgbClr val="000000"/>
                </a:solidFill>
                <a:prstDash val="solid"/>
              </a:ln>
            </c:spPr>
          </c:marker>
          <c:cat>
            <c:strRef>
              <c:f>'data-Fig6b'!$A$5:$A$82</c:f>
              <c:strCache>
                <c:ptCount val="78"/>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strCache>
            </c:strRef>
          </c:cat>
          <c:val>
            <c:numRef>
              <c:f>'data-Fig6b'!$B$5:$B$82</c:f>
              <c:numCache>
                <c:formatCode>0.00000</c:formatCode>
                <c:ptCount val="78"/>
                <c:pt idx="0">
                  <c:v>0.21336459554513482</c:v>
                </c:pt>
                <c:pt idx="1">
                  <c:v>0.21830065359477124</c:v>
                </c:pt>
                <c:pt idx="2">
                  <c:v>0.21984732824427483</c:v>
                </c:pt>
                <c:pt idx="3">
                  <c:v>0.23199999999999998</c:v>
                </c:pt>
                <c:pt idx="4">
                  <c:v>0.21108742004264391</c:v>
                </c:pt>
                <c:pt idx="5">
                  <c:v>0.1895910780669145</c:v>
                </c:pt>
                <c:pt idx="6">
                  <c:v>0.17355371900826447</c:v>
                </c:pt>
                <c:pt idx="7">
                  <c:v>0.17587209302325582</c:v>
                </c:pt>
                <c:pt idx="8">
                  <c:v>0.17092866756392999</c:v>
                </c:pt>
                <c:pt idx="9">
                  <c:v>0.16909620991253646</c:v>
                </c:pt>
                <c:pt idx="10">
                  <c:v>0.16963064295485636</c:v>
                </c:pt>
                <c:pt idx="11">
                  <c:v>0.16157760814249364</c:v>
                </c:pt>
                <c:pt idx="12">
                  <c:v>0.14330218068535827</c:v>
                </c:pt>
                <c:pt idx="13">
                  <c:v>0.11793214862681743</c:v>
                </c:pt>
                <c:pt idx="14">
                  <c:v>9.9737532808398963E-2</c:v>
                </c:pt>
                <c:pt idx="15">
                  <c:v>9.5009019843656034E-2</c:v>
                </c:pt>
                <c:pt idx="16">
                  <c:v>9.7149505526468879E-2</c:v>
                </c:pt>
                <c:pt idx="17">
                  <c:v>0.10807799442896936</c:v>
                </c:pt>
                <c:pt idx="18">
                  <c:v>0.10983862571577303</c:v>
                </c:pt>
                <c:pt idx="19">
                  <c:v>0.10847939365229749</c:v>
                </c:pt>
                <c:pt idx="20">
                  <c:v>0.11527377521613832</c:v>
                </c:pt>
                <c:pt idx="21">
                  <c:v>0.11961722488038276</c:v>
                </c:pt>
                <c:pt idx="22">
                  <c:v>0.11171240819482026</c:v>
                </c:pt>
                <c:pt idx="23">
                  <c:v>0.1108294096341905</c:v>
                </c:pt>
                <c:pt idx="24">
                  <c:v>0.11414900888585099</c:v>
                </c:pt>
                <c:pt idx="25">
                  <c:v>0.12228997289972901</c:v>
                </c:pt>
                <c:pt idx="26">
                  <c:v>0.12279040404040405</c:v>
                </c:pt>
                <c:pt idx="27">
                  <c:v>0.12294117647058822</c:v>
                </c:pt>
                <c:pt idx="28">
                  <c:v>0.1249652101308099</c:v>
                </c:pt>
                <c:pt idx="29">
                  <c:v>0.1272972972972973</c:v>
                </c:pt>
                <c:pt idx="30">
                  <c:v>0.12893401015228428</c:v>
                </c:pt>
                <c:pt idx="31">
                  <c:v>0.13375333171795492</c:v>
                </c:pt>
                <c:pt idx="32">
                  <c:v>0.13502207762026494</c:v>
                </c:pt>
                <c:pt idx="33">
                  <c:v>0.13758462546407516</c:v>
                </c:pt>
                <c:pt idx="34">
                  <c:v>0.14074844074844076</c:v>
                </c:pt>
                <c:pt idx="35">
                  <c:v>0.14288483908491664</c:v>
                </c:pt>
                <c:pt idx="36">
                  <c:v>0.14388231072838178</c:v>
                </c:pt>
                <c:pt idx="37">
                  <c:v>0.141655672823219</c:v>
                </c:pt>
                <c:pt idx="38">
                  <c:v>0.1403751537515375</c:v>
                </c:pt>
                <c:pt idx="39">
                  <c:v>0.13687893631910428</c:v>
                </c:pt>
                <c:pt idx="40">
                  <c:v>0.13678278688524592</c:v>
                </c:pt>
                <c:pt idx="41">
                  <c:v>0.13803352752348114</c:v>
                </c:pt>
                <c:pt idx="42">
                  <c:v>0.13666998121754503</c:v>
                </c:pt>
                <c:pt idx="43">
                  <c:v>0.13336015287136679</c:v>
                </c:pt>
                <c:pt idx="44">
                  <c:v>0.13526136159511407</c:v>
                </c:pt>
                <c:pt idx="45">
                  <c:v>0.14058420365535251</c:v>
                </c:pt>
                <c:pt idx="46">
                  <c:v>0.13734324547570773</c:v>
                </c:pt>
                <c:pt idx="47">
                  <c:v>0.1362342415616104</c:v>
                </c:pt>
                <c:pt idx="48">
                  <c:v>0.13865982530083687</c:v>
                </c:pt>
                <c:pt idx="49">
                  <c:v>0.14305037061083159</c:v>
                </c:pt>
                <c:pt idx="50">
                  <c:v>0.15152534230122508</c:v>
                </c:pt>
                <c:pt idx="51">
                  <c:v>0.16424975257110888</c:v>
                </c:pt>
                <c:pt idx="52">
                  <c:v>0.17923366930830192</c:v>
                </c:pt>
                <c:pt idx="53">
                  <c:v>0.18685883542840628</c:v>
                </c:pt>
                <c:pt idx="54">
                  <c:v>0.18731548406800363</c:v>
                </c:pt>
                <c:pt idx="55">
                  <c:v>0.19408818859166971</c:v>
                </c:pt>
                <c:pt idx="56">
                  <c:v>0.19431009957325748</c:v>
                </c:pt>
                <c:pt idx="57">
                  <c:v>0.19327119922422156</c:v>
                </c:pt>
                <c:pt idx="58">
                  <c:v>0.19119242902208203</c:v>
                </c:pt>
                <c:pt idx="59">
                  <c:v>0.19287938016432199</c:v>
                </c:pt>
                <c:pt idx="60">
                  <c:v>0.20257402495760682</c:v>
                </c:pt>
                <c:pt idx="61">
                  <c:v>0.20127671724588025</c:v>
                </c:pt>
                <c:pt idx="62">
                  <c:v>0.19791953435324658</c:v>
                </c:pt>
                <c:pt idx="63">
                  <c:v>0.18527382012466609</c:v>
                </c:pt>
                <c:pt idx="64">
                  <c:v>0.18171122994652408</c:v>
                </c:pt>
                <c:pt idx="65">
                  <c:v>0.18468070652173915</c:v>
                </c:pt>
                <c:pt idx="66">
                  <c:v>0.18777919334290183</c:v>
                </c:pt>
                <c:pt idx="67">
                  <c:v>0.18903686959709198</c:v>
                </c:pt>
                <c:pt idx="68">
                  <c:v>0.19132189707366298</c:v>
                </c:pt>
                <c:pt idx="69">
                  <c:v>0.19311324583953457</c:v>
                </c:pt>
                <c:pt idx="70">
                  <c:v>0.18090587511534914</c:v>
                </c:pt>
                <c:pt idx="71">
                  <c:v>0.18237896959559649</c:v>
                </c:pt>
                <c:pt idx="72">
                  <c:v>0.17737073165140244</c:v>
                </c:pt>
                <c:pt idx="73">
                  <c:v>0.16732906247537127</c:v>
                </c:pt>
                <c:pt idx="74">
                  <c:v>0.16038456501811515</c:v>
                </c:pt>
                <c:pt idx="75">
                  <c:v>0.15978173746840127</c:v>
                </c:pt>
                <c:pt idx="76">
                  <c:v>0.15550042972107195</c:v>
                </c:pt>
                <c:pt idx="77">
                  <c:v>0.15929764595622695</c:v>
                </c:pt>
              </c:numCache>
            </c:numRef>
          </c:val>
        </c:ser>
        <c:ser>
          <c:idx val="0"/>
          <c:order val="1"/>
          <c:tx>
            <c:strRef>
              <c:f>'data-Fig6b'!$C$4</c:f>
              <c:strCache>
                <c:ptCount val="1"/>
                <c:pt idx="0">
                  <c:v>Dividends</c:v>
                </c:pt>
              </c:strCache>
            </c:strRef>
          </c:tx>
          <c:spPr>
            <a:ln w="12700">
              <a:solidFill>
                <a:srgbClr val="000000"/>
              </a:solidFill>
              <a:prstDash val="solid"/>
            </a:ln>
          </c:spPr>
          <c:marker>
            <c:symbol val="triangle"/>
            <c:size val="7"/>
            <c:spPr>
              <a:solidFill>
                <a:srgbClr val="000000"/>
              </a:solidFill>
              <a:ln>
                <a:solidFill>
                  <a:srgbClr val="000000"/>
                </a:solidFill>
                <a:prstDash val="solid"/>
              </a:ln>
            </c:spPr>
          </c:marker>
          <c:cat>
            <c:strRef>
              <c:f>'data-Fig6b'!$A$5:$A$82</c:f>
              <c:strCache>
                <c:ptCount val="78"/>
                <c:pt idx="0">
                  <c:v>1929</c:v>
                </c:pt>
                <c:pt idx="1">
                  <c:v>1930</c:v>
                </c:pt>
                <c:pt idx="2">
                  <c:v>1931</c:v>
                </c:pt>
                <c:pt idx="3">
                  <c:v>1932</c:v>
                </c:pt>
                <c:pt idx="4">
                  <c:v>1933</c:v>
                </c:pt>
                <c:pt idx="5">
                  <c:v>1934</c:v>
                </c:pt>
                <c:pt idx="6">
                  <c:v>1935</c:v>
                </c:pt>
                <c:pt idx="7">
                  <c:v>1936</c:v>
                </c:pt>
                <c:pt idx="8">
                  <c:v>1937</c:v>
                </c:pt>
                <c:pt idx="9">
                  <c:v>1938</c:v>
                </c:pt>
                <c:pt idx="10">
                  <c:v>1939</c:v>
                </c:pt>
                <c:pt idx="11">
                  <c:v>1940</c:v>
                </c:pt>
                <c:pt idx="12">
                  <c:v>1941</c:v>
                </c:pt>
                <c:pt idx="13">
                  <c:v>1942</c:v>
                </c:pt>
                <c:pt idx="14">
                  <c:v>1943</c:v>
                </c:pt>
                <c:pt idx="15">
                  <c:v>1944</c:v>
                </c:pt>
                <c:pt idx="16">
                  <c:v>1945</c:v>
                </c:pt>
                <c:pt idx="17">
                  <c:v>1946</c:v>
                </c:pt>
                <c:pt idx="18">
                  <c:v>1947</c:v>
                </c:pt>
                <c:pt idx="19">
                  <c:v>1948</c:v>
                </c:pt>
                <c:pt idx="20">
                  <c:v>1949</c:v>
                </c:pt>
                <c:pt idx="21">
                  <c:v>1950</c:v>
                </c:pt>
                <c:pt idx="22">
                  <c:v>1951</c:v>
                </c:pt>
                <c:pt idx="23">
                  <c:v>1952</c:v>
                </c:pt>
                <c:pt idx="24">
                  <c:v>1953</c:v>
                </c:pt>
                <c:pt idx="25">
                  <c:v>1954</c:v>
                </c:pt>
                <c:pt idx="26">
                  <c:v>1955</c:v>
                </c:pt>
                <c:pt idx="27">
                  <c:v>1956</c:v>
                </c:pt>
                <c:pt idx="28">
                  <c:v>1957</c:v>
                </c:pt>
                <c:pt idx="29">
                  <c:v>1958</c:v>
                </c:pt>
                <c:pt idx="30">
                  <c:v>1959</c:v>
                </c:pt>
                <c:pt idx="31">
                  <c:v>1960</c:v>
                </c:pt>
                <c:pt idx="32">
                  <c:v>1961</c:v>
                </c:pt>
                <c:pt idx="33">
                  <c:v>1962</c:v>
                </c:pt>
                <c:pt idx="34">
                  <c:v>1963</c:v>
                </c:pt>
                <c:pt idx="35">
                  <c:v>1964</c:v>
                </c:pt>
                <c:pt idx="36">
                  <c:v>1965</c:v>
                </c:pt>
                <c:pt idx="37">
                  <c:v>1966</c:v>
                </c:pt>
                <c:pt idx="38">
                  <c:v>1967</c:v>
                </c:pt>
                <c:pt idx="39">
                  <c:v>1968</c:v>
                </c:pt>
                <c:pt idx="40">
                  <c:v>1969</c:v>
                </c:pt>
                <c:pt idx="41">
                  <c:v>1970</c:v>
                </c:pt>
                <c:pt idx="42">
                  <c:v>1971</c:v>
                </c:pt>
                <c:pt idx="43">
                  <c:v>1972</c:v>
                </c:pt>
                <c:pt idx="44">
                  <c:v>1973</c:v>
                </c:pt>
                <c:pt idx="45">
                  <c:v>1974</c:v>
                </c:pt>
                <c:pt idx="46">
                  <c:v>1975</c:v>
                </c:pt>
                <c:pt idx="47">
                  <c:v>1976</c:v>
                </c:pt>
                <c:pt idx="48">
                  <c:v>1977</c:v>
                </c:pt>
                <c:pt idx="49">
                  <c:v>1978</c:v>
                </c:pt>
                <c:pt idx="50">
                  <c:v>1979</c:v>
                </c:pt>
                <c:pt idx="51">
                  <c:v>1980</c:v>
                </c:pt>
                <c:pt idx="52">
                  <c:v>1981</c:v>
                </c:pt>
                <c:pt idx="53">
                  <c:v>1982</c:v>
                </c:pt>
                <c:pt idx="54">
                  <c:v>1983</c:v>
                </c:pt>
                <c:pt idx="55">
                  <c:v>1984</c:v>
                </c:pt>
                <c:pt idx="56">
                  <c:v>1985</c:v>
                </c:pt>
                <c:pt idx="57">
                  <c:v>1986</c:v>
                </c:pt>
                <c:pt idx="58">
                  <c:v>1987</c:v>
                </c:pt>
                <c:pt idx="59">
                  <c:v>1988</c:v>
                </c:pt>
                <c:pt idx="60">
                  <c:v>1989</c:v>
                </c:pt>
                <c:pt idx="61">
                  <c:v>1990</c:v>
                </c:pt>
                <c:pt idx="62">
                  <c:v>1991</c:v>
                </c:pt>
                <c:pt idx="63">
                  <c:v>1992</c:v>
                </c:pt>
                <c:pt idx="64">
                  <c:v>1993</c:v>
                </c:pt>
                <c:pt idx="65">
                  <c:v>1994</c:v>
                </c:pt>
                <c:pt idx="66">
                  <c:v>1995</c:v>
                </c:pt>
                <c:pt idx="67">
                  <c:v>1996</c:v>
                </c:pt>
                <c:pt idx="68">
                  <c:v>1997</c:v>
                </c:pt>
                <c:pt idx="69">
                  <c:v>1998</c:v>
                </c:pt>
                <c:pt idx="70">
                  <c:v>1999</c:v>
                </c:pt>
                <c:pt idx="71">
                  <c:v>2000</c:v>
                </c:pt>
                <c:pt idx="72">
                  <c:v>2001</c:v>
                </c:pt>
                <c:pt idx="73">
                  <c:v>2002</c:v>
                </c:pt>
                <c:pt idx="74">
                  <c:v>2003</c:v>
                </c:pt>
                <c:pt idx="75">
                  <c:v>2004</c:v>
                </c:pt>
                <c:pt idx="76">
                  <c:v>2005</c:v>
                </c:pt>
                <c:pt idx="77">
                  <c:v>2006</c:v>
                </c:pt>
              </c:strCache>
            </c:strRef>
          </c:cat>
          <c:val>
            <c:numRef>
              <c:f>'data-Fig6b'!$C$5:$C$82</c:f>
              <c:numCache>
                <c:formatCode>0.00000</c:formatCode>
                <c:ptCount val="78"/>
                <c:pt idx="0">
                  <c:v>6.799531066822978E-2</c:v>
                </c:pt>
                <c:pt idx="1">
                  <c:v>7.1895424836601315E-2</c:v>
                </c:pt>
                <c:pt idx="2">
                  <c:v>6.2595419847328235E-2</c:v>
                </c:pt>
                <c:pt idx="3">
                  <c:v>0.05</c:v>
                </c:pt>
                <c:pt idx="4">
                  <c:v>4.2643923240938165E-2</c:v>
                </c:pt>
                <c:pt idx="5">
                  <c:v>4.8327137546468404E-2</c:v>
                </c:pt>
                <c:pt idx="6">
                  <c:v>4.6280991735537187E-2</c:v>
                </c:pt>
                <c:pt idx="7">
                  <c:v>6.5406976744186052E-2</c:v>
                </c:pt>
                <c:pt idx="8">
                  <c:v>6.3257065948855995E-2</c:v>
                </c:pt>
                <c:pt idx="9">
                  <c:v>4.6647230320699708E-2</c:v>
                </c:pt>
                <c:pt idx="10">
                  <c:v>5.1983584131326949E-2</c:v>
                </c:pt>
                <c:pt idx="11">
                  <c:v>5.0890585241730284E-2</c:v>
                </c:pt>
                <c:pt idx="12">
                  <c:v>4.5690550363447574E-2</c:v>
                </c:pt>
                <c:pt idx="13">
                  <c:v>3.4733441033925685E-2</c:v>
                </c:pt>
                <c:pt idx="14">
                  <c:v>2.8871391076115489E-2</c:v>
                </c:pt>
                <c:pt idx="15">
                  <c:v>2.7660853878532767E-2</c:v>
                </c:pt>
                <c:pt idx="16">
                  <c:v>2.6759744037230946E-2</c:v>
                </c:pt>
                <c:pt idx="17">
                  <c:v>3.1197771587743731E-2</c:v>
                </c:pt>
                <c:pt idx="18">
                  <c:v>3.2795419052576782E-2</c:v>
                </c:pt>
                <c:pt idx="19">
                  <c:v>3.3159639981051633E-2</c:v>
                </c:pt>
                <c:pt idx="20">
                  <c:v>3.4582132564841501E-2</c:v>
                </c:pt>
                <c:pt idx="21">
                  <c:v>3.8277511961722493E-2</c:v>
                </c:pt>
                <c:pt idx="22">
                  <c:v>3.3243138770776962E-2</c:v>
                </c:pt>
                <c:pt idx="23">
                  <c:v>3.1148134733792104E-2</c:v>
                </c:pt>
                <c:pt idx="24">
                  <c:v>3.0416951469583044E-2</c:v>
                </c:pt>
                <c:pt idx="25">
                  <c:v>3.1504065040650411E-2</c:v>
                </c:pt>
                <c:pt idx="26">
                  <c:v>3.3143939393939392E-2</c:v>
                </c:pt>
                <c:pt idx="27">
                  <c:v>3.3235294117647057E-2</c:v>
                </c:pt>
                <c:pt idx="28">
                  <c:v>3.2563317561925965E-2</c:v>
                </c:pt>
                <c:pt idx="29">
                  <c:v>3.135135135135135E-2</c:v>
                </c:pt>
                <c:pt idx="30">
                  <c:v>3.1979695431472083E-2</c:v>
                </c:pt>
                <c:pt idx="31">
                  <c:v>3.2469105888054274E-2</c:v>
                </c:pt>
                <c:pt idx="32">
                  <c:v>3.230304438763653E-2</c:v>
                </c:pt>
                <c:pt idx="33">
                  <c:v>3.2758244158113126E-2</c:v>
                </c:pt>
                <c:pt idx="34">
                  <c:v>3.3679833679833682E-2</c:v>
                </c:pt>
                <c:pt idx="35">
                  <c:v>3.5284994183792169E-2</c:v>
                </c:pt>
                <c:pt idx="36">
                  <c:v>3.6239684248295656E-2</c:v>
                </c:pt>
                <c:pt idx="37">
                  <c:v>3.4135883905013195E-2</c:v>
                </c:pt>
                <c:pt idx="38">
                  <c:v>3.3056580565805654E-2</c:v>
                </c:pt>
                <c:pt idx="39">
                  <c:v>3.2890132960111965E-2</c:v>
                </c:pt>
                <c:pt idx="40">
                  <c:v>3.0993852459016393E-2</c:v>
                </c:pt>
                <c:pt idx="41">
                  <c:v>2.8890738318868146E-2</c:v>
                </c:pt>
                <c:pt idx="42">
                  <c:v>2.7621257319633191E-2</c:v>
                </c:pt>
                <c:pt idx="43">
                  <c:v>2.6953635723624664E-2</c:v>
                </c:pt>
                <c:pt idx="44">
                  <c:v>2.6854679360517331E-2</c:v>
                </c:pt>
                <c:pt idx="45">
                  <c:v>2.708877284595301E-2</c:v>
                </c:pt>
                <c:pt idx="46">
                  <c:v>2.4705263948336709E-2</c:v>
                </c:pt>
                <c:pt idx="47">
                  <c:v>2.6433509556730374E-2</c:v>
                </c:pt>
                <c:pt idx="48">
                  <c:v>2.7304379695803557E-2</c:v>
                </c:pt>
                <c:pt idx="49">
                  <c:v>2.7430611913650382E-2</c:v>
                </c:pt>
                <c:pt idx="50">
                  <c:v>2.7576267115061254E-2</c:v>
                </c:pt>
                <c:pt idx="51">
                  <c:v>2.7539911355910322E-2</c:v>
                </c:pt>
                <c:pt idx="52">
                  <c:v>2.8314226359929209E-2</c:v>
                </c:pt>
                <c:pt idx="53">
                  <c:v>2.7488802196214416E-2</c:v>
                </c:pt>
                <c:pt idx="54">
                  <c:v>2.8334860361736061E-2</c:v>
                </c:pt>
                <c:pt idx="55">
                  <c:v>2.7726884084524242E-2</c:v>
                </c:pt>
                <c:pt idx="56">
                  <c:v>2.7738264580369845E-2</c:v>
                </c:pt>
                <c:pt idx="57">
                  <c:v>2.8579894407930181E-2</c:v>
                </c:pt>
                <c:pt idx="58">
                  <c:v>2.8290220820189272E-2</c:v>
                </c:pt>
                <c:pt idx="59">
                  <c:v>3.0289553147164153E-2</c:v>
                </c:pt>
                <c:pt idx="60">
                  <c:v>3.3653637114657159E-2</c:v>
                </c:pt>
                <c:pt idx="61">
                  <c:v>3.3733072279327786E-2</c:v>
                </c:pt>
                <c:pt idx="62">
                  <c:v>3.5061155464663547E-2</c:v>
                </c:pt>
                <c:pt idx="63">
                  <c:v>3.4375927574948062E-2</c:v>
                </c:pt>
                <c:pt idx="64">
                  <c:v>3.6185383244206774E-2</c:v>
                </c:pt>
                <c:pt idx="65">
                  <c:v>3.986073369565217E-2</c:v>
                </c:pt>
                <c:pt idx="66">
                  <c:v>4.0961795868341692E-2</c:v>
                </c:pt>
                <c:pt idx="67">
                  <c:v>4.542261050187861E-2</c:v>
                </c:pt>
                <c:pt idx="68">
                  <c:v>4.8277353322762E-2</c:v>
                </c:pt>
                <c:pt idx="69">
                  <c:v>4.7503720741442296E-2</c:v>
                </c:pt>
                <c:pt idx="70">
                  <c:v>4.3012406439044401E-2</c:v>
                </c:pt>
                <c:pt idx="71">
                  <c:v>4.4616059883507121E-2</c:v>
                </c:pt>
                <c:pt idx="72">
                  <c:v>4.2296626586123494E-2</c:v>
                </c:pt>
                <c:pt idx="73">
                  <c:v>4.4720161226764546E-2</c:v>
                </c:pt>
                <c:pt idx="74">
                  <c:v>4.6117246497009906E-2</c:v>
                </c:pt>
                <c:pt idx="75">
                  <c:v>5.5192469737139573E-2</c:v>
                </c:pt>
                <c:pt idx="76">
                  <c:v>5.6098132666614571E-2</c:v>
                </c:pt>
                <c:pt idx="77">
                  <c:v>5.8768399581013292E-2</c:v>
                </c:pt>
              </c:numCache>
            </c:numRef>
          </c:val>
        </c:ser>
        <c:marker val="1"/>
        <c:axId val="76726272"/>
        <c:axId val="76728192"/>
      </c:lineChart>
      <c:catAx>
        <c:axId val="76726272"/>
        <c:scaling>
          <c:orientation val="minMax"/>
        </c:scaling>
        <c:axPos val="b"/>
        <c:majorGridlines>
          <c:spPr>
            <a:ln w="12700">
              <a:solidFill>
                <a:srgbClr val="000000"/>
              </a:solidFill>
              <a:prstDash val="sysDash"/>
            </a:ln>
          </c:spPr>
        </c:majorGridlines>
        <c:numFmt formatCode="General" sourceLinked="0"/>
        <c:tickLblPos val="nextTo"/>
        <c:spPr>
          <a:ln w="3175">
            <a:solidFill>
              <a:srgbClr val="000000"/>
            </a:solidFill>
            <a:prstDash val="solid"/>
          </a:ln>
        </c:spPr>
        <c:txPr>
          <a:bodyPr rot="-5400000" vert="horz"/>
          <a:lstStyle/>
          <a:p>
            <a:pPr>
              <a:defRPr sz="1600" b="1" i="0" u="none" strike="noStrike" baseline="0">
                <a:solidFill>
                  <a:srgbClr val="000000"/>
                </a:solidFill>
                <a:latin typeface="Arial"/>
                <a:ea typeface="Arial"/>
                <a:cs typeface="Arial"/>
              </a:defRPr>
            </a:pPr>
            <a:endParaRPr lang="ko-KR"/>
          </a:p>
        </c:txPr>
        <c:crossAx val="76728192"/>
        <c:crosses val="autoZero"/>
        <c:auto val="1"/>
        <c:lblAlgn val="ctr"/>
        <c:lblOffset val="100"/>
        <c:tickLblSkip val="4"/>
        <c:tickMarkSkip val="4"/>
      </c:catAx>
      <c:valAx>
        <c:axId val="76728192"/>
        <c:scaling>
          <c:orientation val="minMax"/>
          <c:max val="0.25"/>
          <c:min val="0"/>
        </c:scaling>
        <c:axPos val="l"/>
        <c:majorGridlines>
          <c:spPr>
            <a:ln w="3175">
              <a:solidFill>
                <a:srgbClr val="000000"/>
              </a:solidFill>
              <a:prstDash val="solid"/>
            </a:ln>
          </c:spPr>
        </c:majorGridlines>
        <c:numFmt formatCode="0%" sourceLinked="0"/>
        <c:tickLblPos val="nextTo"/>
        <c:spPr>
          <a:ln w="3175">
            <a:solidFill>
              <a:srgbClr val="000000"/>
            </a:solidFill>
            <a:prstDash val="solid"/>
          </a:ln>
        </c:spPr>
        <c:txPr>
          <a:bodyPr rot="0" vert="horz"/>
          <a:lstStyle/>
          <a:p>
            <a:pPr>
              <a:defRPr sz="1600" b="1" i="0" u="none" strike="noStrike" baseline="0">
                <a:solidFill>
                  <a:srgbClr val="000000"/>
                </a:solidFill>
                <a:latin typeface="Arial"/>
                <a:ea typeface="Arial"/>
                <a:cs typeface="Arial"/>
              </a:defRPr>
            </a:pPr>
            <a:endParaRPr lang="ko-KR"/>
          </a:p>
        </c:txPr>
        <c:crossAx val="76726272"/>
        <c:crosses val="autoZero"/>
        <c:crossBetween val="midCat"/>
        <c:majorUnit val="0.05"/>
        <c:minorUnit val="0.02"/>
      </c:valAx>
      <c:spPr>
        <a:solidFill>
          <a:srgbClr val="FFFFFF"/>
        </a:solidFill>
        <a:ln w="3175">
          <a:solidFill>
            <a:srgbClr val="000000"/>
          </a:solidFill>
          <a:prstDash val="solid"/>
        </a:ln>
      </c:spPr>
    </c:plotArea>
    <c:legend>
      <c:legendPos val="r"/>
      <c:layout>
        <c:manualLayout>
          <c:xMode val="edge"/>
          <c:yMode val="edge"/>
          <c:x val="0.29921276276713366"/>
          <c:y val="0.93850658857979508"/>
          <c:w val="0.41507334383861771"/>
          <c:h val="4.9780380673499269E-2"/>
        </c:manualLayout>
      </c:layout>
      <c:spPr>
        <a:solidFill>
          <a:srgbClr val="FFFFFF"/>
        </a:solidFill>
        <a:ln w="3175">
          <a:solidFill>
            <a:srgbClr val="000000"/>
          </a:solidFill>
          <a:prstDash val="solid"/>
        </a:ln>
      </c:spPr>
      <c:txPr>
        <a:bodyPr/>
        <a:lstStyle/>
        <a:p>
          <a:pPr>
            <a:defRPr sz="1520" b="0" i="0" u="none" strike="noStrike" baseline="0">
              <a:solidFill>
                <a:srgbClr val="000000"/>
              </a:solidFill>
              <a:latin typeface="Arial"/>
              <a:ea typeface="Arial"/>
              <a:cs typeface="Arial"/>
            </a:defRPr>
          </a:pPr>
          <a:endParaRPr lang="ko-KR"/>
        </a:p>
      </c:txPr>
    </c:legend>
    <c:plotVisOnly val="1"/>
    <c:dispBlanksAs val="span"/>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15.xml><?xml version="1.0" encoding="utf-8"?>
<c:chartSpace xmlns:c="http://schemas.openxmlformats.org/drawingml/2006/chart" xmlns:a="http://schemas.openxmlformats.org/drawingml/2006/main" xmlns:r="http://schemas.openxmlformats.org/officeDocument/2006/relationships">
  <c:lang val="ko-KR"/>
  <c:chart>
    <c:autoTitleDeleted val="1"/>
    <c:plotArea>
      <c:layout>
        <c:manualLayout>
          <c:layoutTarget val="inner"/>
          <c:xMode val="edge"/>
          <c:yMode val="edge"/>
          <c:x val="0.1755394758496748"/>
          <c:y val="0.14346895074946467"/>
          <c:w val="0.71366868870031719"/>
          <c:h val="0.67665952890792291"/>
        </c:manualLayout>
      </c:layout>
      <c:lineChart>
        <c:grouping val="standard"/>
        <c:ser>
          <c:idx val="0"/>
          <c:order val="0"/>
          <c:tx>
            <c:strRef>
              <c:f>'data-Fig7'!$B$3</c:f>
              <c:strCache>
                <c:ptCount val="1"/>
                <c:pt idx="0">
                  <c:v>P99.9-100</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'data-Fig7'!$A$4:$A$68</c:f>
              <c:numCache>
                <c:formatCode>yyyy/mm/dd</c:formatCode>
                <c:ptCount val="65"/>
                <c:pt idx="0">
                  <c:v>5845</c:v>
                </c:pt>
                <c:pt idx="1">
                  <c:v>6211</c:v>
                </c:pt>
                <c:pt idx="2">
                  <c:v>6576</c:v>
                </c:pt>
                <c:pt idx="3">
                  <c:v>6941</c:v>
                </c:pt>
                <c:pt idx="4">
                  <c:v>7306</c:v>
                </c:pt>
                <c:pt idx="5">
                  <c:v>7672</c:v>
                </c:pt>
                <c:pt idx="6">
                  <c:v>8037</c:v>
                </c:pt>
                <c:pt idx="7">
                  <c:v>8402</c:v>
                </c:pt>
                <c:pt idx="8">
                  <c:v>8767</c:v>
                </c:pt>
                <c:pt idx="9">
                  <c:v>9133</c:v>
                </c:pt>
                <c:pt idx="10">
                  <c:v>9498</c:v>
                </c:pt>
                <c:pt idx="11">
                  <c:v>9863</c:v>
                </c:pt>
                <c:pt idx="12">
                  <c:v>10228</c:v>
                </c:pt>
                <c:pt idx="13">
                  <c:v>10594</c:v>
                </c:pt>
                <c:pt idx="14">
                  <c:v>10959</c:v>
                </c:pt>
                <c:pt idx="15">
                  <c:v>11324</c:v>
                </c:pt>
                <c:pt idx="16">
                  <c:v>11689</c:v>
                </c:pt>
                <c:pt idx="17">
                  <c:v>12055</c:v>
                </c:pt>
                <c:pt idx="18">
                  <c:v>12420</c:v>
                </c:pt>
                <c:pt idx="19">
                  <c:v>12785</c:v>
                </c:pt>
                <c:pt idx="20">
                  <c:v>13150</c:v>
                </c:pt>
                <c:pt idx="21">
                  <c:v>13516</c:v>
                </c:pt>
                <c:pt idx="22">
                  <c:v>13881</c:v>
                </c:pt>
                <c:pt idx="23">
                  <c:v>14246</c:v>
                </c:pt>
                <c:pt idx="24">
                  <c:v>14611</c:v>
                </c:pt>
                <c:pt idx="25">
                  <c:v>14977</c:v>
                </c:pt>
                <c:pt idx="26">
                  <c:v>15342</c:v>
                </c:pt>
                <c:pt idx="27">
                  <c:v>15707</c:v>
                </c:pt>
                <c:pt idx="28">
                  <c:v>16072</c:v>
                </c:pt>
                <c:pt idx="29">
                  <c:v>16438</c:v>
                </c:pt>
                <c:pt idx="30">
                  <c:v>16803</c:v>
                </c:pt>
                <c:pt idx="31">
                  <c:v>17168</c:v>
                </c:pt>
                <c:pt idx="32">
                  <c:v>17533</c:v>
                </c:pt>
                <c:pt idx="33">
                  <c:v>17899</c:v>
                </c:pt>
                <c:pt idx="34">
                  <c:v>18264</c:v>
                </c:pt>
                <c:pt idx="35">
                  <c:v>19360</c:v>
                </c:pt>
                <c:pt idx="36">
                  <c:v>19725</c:v>
                </c:pt>
                <c:pt idx="37">
                  <c:v>20455</c:v>
                </c:pt>
                <c:pt idx="38">
                  <c:v>21186</c:v>
                </c:pt>
                <c:pt idx="39">
                  <c:v>21916</c:v>
                </c:pt>
                <c:pt idx="40">
                  <c:v>22647</c:v>
                </c:pt>
                <c:pt idx="41">
                  <c:v>23743</c:v>
                </c:pt>
                <c:pt idx="42">
                  <c:v>25204</c:v>
                </c:pt>
                <c:pt idx="43">
                  <c:v>26299</c:v>
                </c:pt>
                <c:pt idx="44">
                  <c:v>27760</c:v>
                </c:pt>
                <c:pt idx="45">
                  <c:v>29952</c:v>
                </c:pt>
                <c:pt idx="46">
                  <c:v>30317</c:v>
                </c:pt>
                <c:pt idx="47">
                  <c:v>30682</c:v>
                </c:pt>
                <c:pt idx="48">
                  <c:v>31048</c:v>
                </c:pt>
                <c:pt idx="49">
                  <c:v>31413</c:v>
                </c:pt>
                <c:pt idx="50">
                  <c:v>31778</c:v>
                </c:pt>
                <c:pt idx="51">
                  <c:v>32143</c:v>
                </c:pt>
                <c:pt idx="52">
                  <c:v>32509</c:v>
                </c:pt>
                <c:pt idx="53">
                  <c:v>32874</c:v>
                </c:pt>
                <c:pt idx="54">
                  <c:v>33239</c:v>
                </c:pt>
                <c:pt idx="55">
                  <c:v>33604</c:v>
                </c:pt>
                <c:pt idx="56">
                  <c:v>33970</c:v>
                </c:pt>
                <c:pt idx="57">
                  <c:v>34335</c:v>
                </c:pt>
                <c:pt idx="58">
                  <c:v>34700</c:v>
                </c:pt>
                <c:pt idx="59">
                  <c:v>35065</c:v>
                </c:pt>
                <c:pt idx="60">
                  <c:v>35431</c:v>
                </c:pt>
                <c:pt idx="61">
                  <c:v>35796</c:v>
                </c:pt>
                <c:pt idx="62">
                  <c:v>36161</c:v>
                </c:pt>
                <c:pt idx="63">
                  <c:v>36526</c:v>
                </c:pt>
                <c:pt idx="64">
                  <c:v>36892</c:v>
                </c:pt>
              </c:numCache>
            </c:numRef>
          </c:cat>
          <c:val>
            <c:numRef>
              <c:f>'data-Fig7'!$B$4:$B$68</c:f>
              <c:numCache>
                <c:formatCode>0.0000</c:formatCode>
                <c:ptCount val="65"/>
                <c:pt idx="0">
                  <c:v>0.21032349350707746</c:v>
                </c:pt>
                <c:pt idx="1">
                  <c:v>0.1930617677130195</c:v>
                </c:pt>
                <c:pt idx="2">
                  <c:v>0.2001935012818723</c:v>
                </c:pt>
                <c:pt idx="3">
                  <c:v>0.22391072618485408</c:v>
                </c:pt>
                <c:pt idx="4">
                  <c:v>0.2035975724370869</c:v>
                </c:pt>
                <c:pt idx="5">
                  <c:v>0.17538132687475763</c:v>
                </c:pt>
                <c:pt idx="6">
                  <c:v>0.17554727402142212</c:v>
                </c:pt>
                <c:pt idx="7">
                  <c:v>0.1779831901669536</c:v>
                </c:pt>
                <c:pt idx="8">
                  <c:v>0.18995039106969278</c:v>
                </c:pt>
                <c:pt idx="9">
                  <c:v>0.18454118261476538</c:v>
                </c:pt>
                <c:pt idx="10">
                  <c:v>0.18409556282227008</c:v>
                </c:pt>
                <c:pt idx="11">
                  <c:v>0.21276796168152778</c:v>
                </c:pt>
                <c:pt idx="12">
                  <c:v>0.19703247120687042</c:v>
                </c:pt>
                <c:pt idx="13">
                  <c:v>0.20803988296610507</c:v>
                </c:pt>
                <c:pt idx="14">
                  <c:v>0.22854969528269478</c:v>
                </c:pt>
                <c:pt idx="15">
                  <c:v>0.18772936559326778</c:v>
                </c:pt>
                <c:pt idx="16">
                  <c:v>0.14682046954465383</c:v>
                </c:pt>
                <c:pt idx="17">
                  <c:v>0.16276816486333748</c:v>
                </c:pt>
                <c:pt idx="18">
                  <c:v>0.14938467130710367</c:v>
                </c:pt>
                <c:pt idx="19">
                  <c:v>0.14980726930283697</c:v>
                </c:pt>
                <c:pt idx="20">
                  <c:v>0.16633205294283657</c:v>
                </c:pt>
                <c:pt idx="21">
                  <c:v>0.14218218987945735</c:v>
                </c:pt>
                <c:pt idx="22">
                  <c:v>0.14132549295409966</c:v>
                </c:pt>
                <c:pt idx="23">
                  <c:v>0.13183532155900107</c:v>
                </c:pt>
                <c:pt idx="24">
                  <c:v>0.1242309018593872</c:v>
                </c:pt>
                <c:pt idx="25">
                  <c:v>0.12347145713548077</c:v>
                </c:pt>
                <c:pt idx="26">
                  <c:v>0.11312962745480269</c:v>
                </c:pt>
                <c:pt idx="27">
                  <c:v>0.10962283491939397</c:v>
                </c:pt>
                <c:pt idx="28">
                  <c:v>0.11397754172372794</c:v>
                </c:pt>
                <c:pt idx="29">
                  <c:v>0.1054041021601055</c:v>
                </c:pt>
                <c:pt idx="30">
                  <c:v>0.10280996648076927</c:v>
                </c:pt>
                <c:pt idx="31">
                  <c:v>0.10260959282959072</c:v>
                </c:pt>
                <c:pt idx="32">
                  <c:v>9.4526551871470257E-2</c:v>
                </c:pt>
                <c:pt idx="33">
                  <c:v>9.0345218768889651E-2</c:v>
                </c:pt>
                <c:pt idx="34">
                  <c:v>9.2396966368082797E-2</c:v>
                </c:pt>
                <c:pt idx="35">
                  <c:v>9.7295408755261617E-2</c:v>
                </c:pt>
                <c:pt idx="36">
                  <c:v>9.5974404565718041E-2</c:v>
                </c:pt>
                <c:pt idx="37">
                  <c:v>0.10481505985971812</c:v>
                </c:pt>
                <c:pt idx="38">
                  <c:v>0.10061383206122056</c:v>
                </c:pt>
                <c:pt idx="39">
                  <c:v>0.10528605503623409</c:v>
                </c:pt>
                <c:pt idx="40">
                  <c:v>0.10357642744109673</c:v>
                </c:pt>
                <c:pt idx="41">
                  <c:v>0.10849859176595977</c:v>
                </c:pt>
                <c:pt idx="42">
                  <c:v>9.8668320471162738E-2</c:v>
                </c:pt>
                <c:pt idx="43">
                  <c:v>9.8907390814520366E-2</c:v>
                </c:pt>
                <c:pt idx="44">
                  <c:v>7.4539776153462203E-2</c:v>
                </c:pt>
                <c:pt idx="45">
                  <c:v>7.3284964128063596E-2</c:v>
                </c:pt>
                <c:pt idx="46">
                  <c:v>8.3969779616562767E-2</c:v>
                </c:pt>
                <c:pt idx="47">
                  <c:v>8.6045757288429392E-2</c:v>
                </c:pt>
                <c:pt idx="48">
                  <c:v>9.4486057452510777E-2</c:v>
                </c:pt>
                <c:pt idx="49">
                  <c:v>9.6067635218870809E-2</c:v>
                </c:pt>
                <c:pt idx="50">
                  <c:v>8.983929554818211E-2</c:v>
                </c:pt>
                <c:pt idx="51">
                  <c:v>8.9540839520591387E-2</c:v>
                </c:pt>
                <c:pt idx="52">
                  <c:v>9.3001052044143814E-2</c:v>
                </c:pt>
                <c:pt idx="53">
                  <c:v>8.7297811019187196E-2</c:v>
                </c:pt>
                <c:pt idx="54">
                  <c:v>8.9521086680475689E-2</c:v>
                </c:pt>
                <c:pt idx="55">
                  <c:v>8.9935519909250528E-2</c:v>
                </c:pt>
                <c:pt idx="56">
                  <c:v>8.6905244250453428E-2</c:v>
                </c:pt>
                <c:pt idx="57">
                  <c:v>8.9982327016586691E-2</c:v>
                </c:pt>
                <c:pt idx="58">
                  <c:v>9.3037395518240043E-2</c:v>
                </c:pt>
                <c:pt idx="59">
                  <c:v>9.1181727820147607E-2</c:v>
                </c:pt>
                <c:pt idx="60">
                  <c:v>9.0099474638190569E-2</c:v>
                </c:pt>
                <c:pt idx="61">
                  <c:v>9.5027959377259996E-2</c:v>
                </c:pt>
                <c:pt idx="62">
                  <c:v>9.5084526466161348E-2</c:v>
                </c:pt>
                <c:pt idx="63">
                  <c:v>9.1768693096101542E-2</c:v>
                </c:pt>
              </c:numCache>
            </c:numRef>
          </c:val>
        </c:ser>
        <c:marker val="1"/>
        <c:axId val="114841088"/>
        <c:axId val="114843008"/>
      </c:lineChart>
      <c:dateAx>
        <c:axId val="114841088"/>
        <c:scaling>
          <c:orientation val="minMax"/>
          <c:max val="36526"/>
          <c:min val="5845"/>
        </c:scaling>
        <c:axPos val="b"/>
        <c:majorGridlines>
          <c:spPr>
            <a:ln w="12700">
              <a:solidFill>
                <a:srgbClr val="000000"/>
              </a:solidFill>
              <a:prstDash val="sysDash"/>
            </a:ln>
          </c:spPr>
        </c:majorGridlines>
        <c:numFmt formatCode="yyyy" sourceLinked="0"/>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ko-KR"/>
          </a:p>
        </c:txPr>
        <c:crossAx val="114843008"/>
        <c:crossesAt val="0"/>
        <c:auto val="1"/>
        <c:lblOffset val="100"/>
        <c:baseTimeUnit val="years"/>
        <c:majorUnit val="4"/>
        <c:majorTimeUnit val="years"/>
        <c:minorUnit val="2"/>
        <c:minorTimeUnit val="years"/>
      </c:dateAx>
      <c:valAx>
        <c:axId val="114843008"/>
        <c:scaling>
          <c:orientation val="minMax"/>
        </c:scaling>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altLang="en-US"/>
                  <a:t>Wealth Share</a:t>
                </a:r>
              </a:p>
            </c:rich>
          </c:tx>
          <c:layout>
            <c:manualLayout>
              <c:xMode val="edge"/>
              <c:yMode val="edge"/>
              <c:x val="8.4892086330935257E-2"/>
              <c:y val="0.38329764453961457"/>
            </c:manualLayout>
          </c:layout>
          <c:spPr>
            <a:noFill/>
            <a:ln w="25400">
              <a:noFill/>
            </a:ln>
          </c:spPr>
        </c:title>
        <c:numFmt formatCode="0%" sourceLinked="0"/>
        <c:maj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ko-KR"/>
          </a:p>
        </c:txPr>
        <c:crossAx val="114841088"/>
        <c:crossesAt val="16"/>
        <c:crossBetween val="midCat"/>
      </c:valAx>
      <c:spPr>
        <a:solidFill>
          <a:srgbClr val="FFFFFF"/>
        </a:solidFill>
        <a:ln w="3175">
          <a:solidFill>
            <a:srgbClr val="000000"/>
          </a:solidFill>
          <a:prstDash val="solid"/>
        </a:ln>
      </c:spPr>
    </c:plotArea>
    <c:plotVisOnly val="1"/>
    <c:dispBlanksAs val="span"/>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16.xml><?xml version="1.0" encoding="utf-8"?>
<c:chartSpace xmlns:c="http://schemas.openxmlformats.org/drawingml/2006/chart" xmlns:a="http://schemas.openxmlformats.org/drawingml/2006/main" xmlns:r="http://schemas.openxmlformats.org/officeDocument/2006/relationships">
  <c:lang val="ko-KR"/>
  <c:chart>
    <c:plotArea>
      <c:layout>
        <c:manualLayout>
          <c:layoutTarget val="inner"/>
          <c:xMode val="edge"/>
          <c:yMode val="edge"/>
          <c:x val="0.17280456245652542"/>
          <c:y val="7.4946466809421838E-2"/>
          <c:w val="0.78470268525340225"/>
          <c:h val="0.74732334047109206"/>
        </c:manualLayout>
      </c:layout>
      <c:lineChart>
        <c:grouping val="standard"/>
        <c:ser>
          <c:idx val="1"/>
          <c:order val="0"/>
          <c:tx>
            <c:strRef>
              <c:f>'data-Fig7'!$E$9</c:f>
              <c:strCache>
                <c:ptCount val="1"/>
                <c:pt idx="0">
                  <c:v>Wealth Share of the 400 Wealthiest Americans (Top .0002%)</c:v>
                </c:pt>
              </c:strCache>
            </c:strRef>
          </c:tx>
          <c:spPr>
            <a:ln w="12700">
              <a:solidFill>
                <a:srgbClr val="000000"/>
              </a:solidFill>
              <a:prstDash val="solid"/>
            </a:ln>
          </c:spPr>
          <c:marker>
            <c:symbol val="triangle"/>
            <c:size val="7"/>
            <c:spPr>
              <a:solidFill>
                <a:srgbClr val="000000"/>
              </a:solidFill>
              <a:ln>
                <a:solidFill>
                  <a:srgbClr val="000000"/>
                </a:solidFill>
                <a:prstDash val="solid"/>
              </a:ln>
            </c:spPr>
          </c:marker>
          <c:cat>
            <c:numRef>
              <c:f>'data-Fig7'!$D$14:$D$37</c:f>
              <c:numCache>
                <c:formatCode>General</c:formatCode>
                <c:ptCount val="24"/>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pt idx="21">
                  <c:v>2004</c:v>
                </c:pt>
                <c:pt idx="22">
                  <c:v>2005</c:v>
                </c:pt>
                <c:pt idx="23">
                  <c:v>2006</c:v>
                </c:pt>
              </c:numCache>
            </c:numRef>
          </c:cat>
          <c:val>
            <c:numRef>
              <c:f>'data-Fig7'!$E$14:$E$37</c:f>
              <c:numCache>
                <c:formatCode>0.000%</c:formatCode>
                <c:ptCount val="24"/>
                <c:pt idx="0">
                  <c:v>1.1561072538188638E-2</c:v>
                </c:pt>
                <c:pt idx="1">
                  <c:v>1.1364253928326972E-2</c:v>
                </c:pt>
                <c:pt idx="2">
                  <c:v>1.1255741297223785E-2</c:v>
                </c:pt>
                <c:pt idx="3">
                  <c:v>1.1896607775241583E-2</c:v>
                </c:pt>
                <c:pt idx="4">
                  <c:v>1.5675208926893631E-2</c:v>
                </c:pt>
                <c:pt idx="5">
                  <c:v>1.4526423306018313E-2</c:v>
                </c:pt>
                <c:pt idx="6">
                  <c:v>1.6324464187095367E-2</c:v>
                </c:pt>
                <c:pt idx="7">
                  <c:v>1.5967248430694029E-2</c:v>
                </c:pt>
                <c:pt idx="8">
                  <c:v>1.6189680382651589E-2</c:v>
                </c:pt>
                <c:pt idx="9">
                  <c:v>1.615754779345379E-2</c:v>
                </c:pt>
                <c:pt idx="10">
                  <c:v>1.6923015158932752E-2</c:v>
                </c:pt>
                <c:pt idx="11">
                  <c:v>1.752415535246872E-2</c:v>
                </c:pt>
                <c:pt idx="12">
                  <c:v>1.8723523695050037E-2</c:v>
                </c:pt>
                <c:pt idx="13">
                  <c:v>2.0347023067881914E-2</c:v>
                </c:pt>
                <c:pt idx="14">
                  <c:v>2.4727067552033553E-2</c:v>
                </c:pt>
                <c:pt idx="15">
                  <c:v>2.6477393620486383E-2</c:v>
                </c:pt>
                <c:pt idx="16">
                  <c:v>3.2065844753694762E-2</c:v>
                </c:pt>
                <c:pt idx="17">
                  <c:v>3.6509006158238835E-2</c:v>
                </c:pt>
                <c:pt idx="18">
                  <c:v>2.9518684411400681E-2</c:v>
                </c:pt>
                <c:pt idx="19">
                  <c:v>2.8725712386009183E-2</c:v>
                </c:pt>
                <c:pt idx="20">
                  <c:v>3.0275831652569418E-2</c:v>
                </c:pt>
                <c:pt idx="21">
                  <c:v>2.9004851936684253E-2</c:v>
                </c:pt>
                <c:pt idx="22">
                  <c:v>3.0432790077029519E-2</c:v>
                </c:pt>
                <c:pt idx="23">
                  <c:v>3.1522321326102665E-2</c:v>
                </c:pt>
              </c:numCache>
            </c:numRef>
          </c:val>
        </c:ser>
        <c:ser>
          <c:idx val="0"/>
          <c:order val="1"/>
          <c:tx>
            <c:strRef>
              <c:f>'data-Fig7'!$F$9</c:f>
              <c:strCache>
                <c:ptCount val="1"/>
                <c:pt idx="0">
                  <c:v>Wealth Share of the 100 Wealthiest Americans (Top .00005%)</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'data-Fig7'!$D$14:$D$37</c:f>
              <c:numCache>
                <c:formatCode>General</c:formatCode>
                <c:ptCount val="24"/>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pt idx="21">
                  <c:v>2004</c:v>
                </c:pt>
                <c:pt idx="22">
                  <c:v>2005</c:v>
                </c:pt>
                <c:pt idx="23">
                  <c:v>2006</c:v>
                </c:pt>
              </c:numCache>
            </c:numRef>
          </c:cat>
          <c:val>
            <c:numRef>
              <c:f>'data-Fig7'!$F$14:$F$37</c:f>
              <c:numCache>
                <c:formatCode>0.000%</c:formatCode>
                <c:ptCount val="24"/>
                <c:pt idx="0">
                  <c:v>5.7791453841879604E-3</c:v>
                </c:pt>
                <c:pt idx="1">
                  <c:v>5.8072175474269978E-3</c:v>
                </c:pt>
                <c:pt idx="2">
                  <c:v>5.5352081471422183E-3</c:v>
                </c:pt>
                <c:pt idx="3">
                  <c:v>6.1396813264637138E-3</c:v>
                </c:pt>
                <c:pt idx="4">
                  <c:v>8.3730045894075313E-3</c:v>
                </c:pt>
                <c:pt idx="5">
                  <c:v>7.7935925998995226E-3</c:v>
                </c:pt>
                <c:pt idx="6">
                  <c:v>8.6526446534647122E-3</c:v>
                </c:pt>
                <c:pt idx="7">
                  <c:v>8.4792716522206525E-3</c:v>
                </c:pt>
                <c:pt idx="8">
                  <c:v>9.1036911789657195E-3</c:v>
                </c:pt>
                <c:pt idx="9">
                  <c:v>9.2379306477784369E-3</c:v>
                </c:pt>
                <c:pt idx="10">
                  <c:v>9.7532020495239673E-3</c:v>
                </c:pt>
                <c:pt idx="11">
                  <c:v>1.0217062746559412E-2</c:v>
                </c:pt>
                <c:pt idx="12">
                  <c:v>1.1120691529584004E-2</c:v>
                </c:pt>
                <c:pt idx="13">
                  <c:v>1.1895088124564666E-2</c:v>
                </c:pt>
                <c:pt idx="14">
                  <c:v>1.5125429041485837E-2</c:v>
                </c:pt>
                <c:pt idx="15">
                  <c:v>1.7071821760477581E-2</c:v>
                </c:pt>
                <c:pt idx="16">
                  <c:v>2.2130233200520967E-2</c:v>
                </c:pt>
                <c:pt idx="17">
                  <c:v>2.4490328445911376E-2</c:v>
                </c:pt>
                <c:pt idx="18">
                  <c:v>1.9197301981482427E-2</c:v>
                </c:pt>
                <c:pt idx="19">
                  <c:v>1.8535746293602023E-2</c:v>
                </c:pt>
                <c:pt idx="20">
                  <c:v>1.9643045406200384E-2</c:v>
                </c:pt>
                <c:pt idx="21">
                  <c:v>1.7880719383206838E-2</c:v>
                </c:pt>
                <c:pt idx="22">
                  <c:v>1.8107177685140821E-2</c:v>
                </c:pt>
                <c:pt idx="23">
                  <c:v>1.88436005985551E-2</c:v>
                </c:pt>
              </c:numCache>
            </c:numRef>
          </c:val>
        </c:ser>
        <c:ser>
          <c:idx val="2"/>
          <c:order val="2"/>
          <c:tx>
            <c:strRef>
              <c:f>'data-Fig7'!$G$9</c:f>
              <c:strCache>
                <c:ptCount val="1"/>
                <c:pt idx="0">
                  <c:v>Wealth Share of the next 300 Wealthiest (Top .0002%-.00005%)</c:v>
                </c:pt>
              </c:strCache>
            </c:strRef>
          </c:tx>
          <c:spPr>
            <a:ln w="12700">
              <a:solidFill>
                <a:srgbClr val="000000"/>
              </a:solidFill>
              <a:prstDash val="solid"/>
            </a:ln>
          </c:spPr>
          <c:marker>
            <c:symbol val="diamond"/>
            <c:size val="7"/>
            <c:spPr>
              <a:solidFill>
                <a:srgbClr val="FFFFFF"/>
              </a:solidFill>
              <a:ln>
                <a:solidFill>
                  <a:srgbClr val="000000"/>
                </a:solidFill>
                <a:prstDash val="solid"/>
              </a:ln>
            </c:spPr>
          </c:marker>
          <c:cat>
            <c:numRef>
              <c:f>'data-Fig7'!$D$14:$D$37</c:f>
              <c:numCache>
                <c:formatCode>General</c:formatCode>
                <c:ptCount val="24"/>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pt idx="21">
                  <c:v>2004</c:v>
                </c:pt>
                <c:pt idx="22">
                  <c:v>2005</c:v>
                </c:pt>
                <c:pt idx="23">
                  <c:v>2006</c:v>
                </c:pt>
              </c:numCache>
            </c:numRef>
          </c:cat>
          <c:val>
            <c:numRef>
              <c:f>'data-Fig7'!$G$14:$G$37</c:f>
              <c:numCache>
                <c:formatCode>0.000%</c:formatCode>
                <c:ptCount val="24"/>
                <c:pt idx="0">
                  <c:v>5.7819271540006777E-3</c:v>
                </c:pt>
                <c:pt idx="1">
                  <c:v>5.5570363808999743E-3</c:v>
                </c:pt>
                <c:pt idx="2">
                  <c:v>5.7205331500815668E-3</c:v>
                </c:pt>
                <c:pt idx="3">
                  <c:v>5.7569264487778689E-3</c:v>
                </c:pt>
                <c:pt idx="4">
                  <c:v>7.3022043374860995E-3</c:v>
                </c:pt>
                <c:pt idx="5">
                  <c:v>6.7328307061187906E-3</c:v>
                </c:pt>
                <c:pt idx="6">
                  <c:v>7.6718195336306551E-3</c:v>
                </c:pt>
                <c:pt idx="7">
                  <c:v>7.4879767784733764E-3</c:v>
                </c:pt>
                <c:pt idx="8">
                  <c:v>7.0859892036858694E-3</c:v>
                </c:pt>
                <c:pt idx="9">
                  <c:v>6.9196171456753532E-3</c:v>
                </c:pt>
                <c:pt idx="10">
                  <c:v>7.1698131094087847E-3</c:v>
                </c:pt>
                <c:pt idx="11">
                  <c:v>7.3070926059093082E-3</c:v>
                </c:pt>
                <c:pt idx="12">
                  <c:v>7.6028321654660336E-3</c:v>
                </c:pt>
                <c:pt idx="13">
                  <c:v>8.4519349433172485E-3</c:v>
                </c:pt>
                <c:pt idx="14">
                  <c:v>9.6016385105477161E-3</c:v>
                </c:pt>
                <c:pt idx="15">
                  <c:v>9.4055718600088017E-3</c:v>
                </c:pt>
                <c:pt idx="16">
                  <c:v>9.9356115531737954E-3</c:v>
                </c:pt>
                <c:pt idx="17">
                  <c:v>1.2018677712327459E-2</c:v>
                </c:pt>
                <c:pt idx="18">
                  <c:v>1.0321382429918254E-2</c:v>
                </c:pt>
                <c:pt idx="19">
                  <c:v>1.018996609240716E-2</c:v>
                </c:pt>
                <c:pt idx="20">
                  <c:v>1.0632786246369035E-2</c:v>
                </c:pt>
                <c:pt idx="21">
                  <c:v>1.1124132553477415E-2</c:v>
                </c:pt>
                <c:pt idx="22">
                  <c:v>1.2325612391888698E-2</c:v>
                </c:pt>
                <c:pt idx="23">
                  <c:v>1.2678720727547565E-2</c:v>
                </c:pt>
              </c:numCache>
            </c:numRef>
          </c:val>
        </c:ser>
        <c:marker val="1"/>
        <c:axId val="114868608"/>
        <c:axId val="114870528"/>
      </c:lineChart>
      <c:catAx>
        <c:axId val="114868608"/>
        <c:scaling>
          <c:orientation val="minMax"/>
        </c:scaling>
        <c:axPos val="b"/>
        <c:majorGridlines>
          <c:spPr>
            <a:ln w="12700">
              <a:solidFill>
                <a:srgbClr val="000000"/>
              </a:solidFill>
              <a:prstDash val="sysDash"/>
            </a:ln>
          </c:spPr>
        </c:majorGridlines>
        <c:numFmt formatCode="0" sourceLinked="0"/>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ko-KR"/>
          </a:p>
        </c:txPr>
        <c:crossAx val="114870528"/>
        <c:crossesAt val="0"/>
        <c:auto val="1"/>
        <c:lblAlgn val="ctr"/>
        <c:lblOffset val="100"/>
        <c:tickLblSkip val="1"/>
        <c:tickMarkSkip val="1"/>
      </c:catAx>
      <c:valAx>
        <c:axId val="114870528"/>
        <c:scaling>
          <c:orientation val="minMax"/>
          <c:max val="0.04"/>
        </c:scaling>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altLang="en-US"/>
                  <a:t>Share of Total Household Wealth</a:t>
                </a:r>
              </a:p>
            </c:rich>
          </c:tx>
          <c:layout>
            <c:manualLayout>
              <c:xMode val="edge"/>
              <c:yMode val="edge"/>
              <c:x val="5.9490084985835696E-2"/>
              <c:y val="0.20985010706638116"/>
            </c:manualLayout>
          </c:layout>
          <c:spPr>
            <a:noFill/>
            <a:ln w="25400">
              <a:noFill/>
            </a:ln>
          </c:spPr>
        </c:title>
        <c:numFmt formatCode="0.0%" sourceLinked="0"/>
        <c:majorTickMark val="none"/>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ko-KR"/>
          </a:p>
        </c:txPr>
        <c:crossAx val="114868608"/>
        <c:crossesAt val="1"/>
        <c:crossBetween val="between"/>
      </c:valAx>
      <c:spPr>
        <a:solidFill>
          <a:srgbClr val="FFFFFF"/>
        </a:solidFill>
        <a:ln w="3175">
          <a:solidFill>
            <a:srgbClr val="000000"/>
          </a:solidFill>
          <a:prstDash val="solid"/>
        </a:ln>
      </c:spPr>
    </c:plotArea>
    <c:legend>
      <c:legendPos val="r"/>
      <c:layout>
        <c:manualLayout>
          <c:xMode val="edge"/>
          <c:yMode val="edge"/>
          <c:x val="0.19978046103183314"/>
          <c:y val="0.11075441412520064"/>
          <c:w val="0.40504939626783754"/>
          <c:h val="0.2664526484751204"/>
        </c:manualLayout>
      </c:layout>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span"/>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17.xml><?xml version="1.0" encoding="utf-8"?>
<c:chartSpace xmlns:c="http://schemas.openxmlformats.org/drawingml/2006/chart" xmlns:a="http://schemas.openxmlformats.org/drawingml/2006/main" xmlns:r="http://schemas.openxmlformats.org/officeDocument/2006/relationships">
  <c:lang val="ko-KR"/>
  <c:chart>
    <c:autoTitleDeleted val="1"/>
    <c:plotArea>
      <c:layout>
        <c:manualLayout>
          <c:layoutTarget val="inner"/>
          <c:xMode val="edge"/>
          <c:yMode val="edge"/>
          <c:x val="0.17410062768697254"/>
          <c:y val="4.7109207708779445E-2"/>
          <c:w val="0.73525141114085102"/>
          <c:h val="0.75374732334047112"/>
        </c:manualLayout>
      </c:layout>
      <c:lineChart>
        <c:grouping val="standard"/>
        <c:ser>
          <c:idx val="0"/>
          <c:order val="0"/>
          <c:tx>
            <c:strRef>
              <c:f>'data-Fig8'!$B$1</c:f>
              <c:strCache>
                <c:ptCount val="1"/>
                <c:pt idx="0">
                  <c:v>P90-100</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'data-Fig8'!$A$2:$A$77</c:f>
              <c:numCache>
                <c:formatCode>yyyy/mm/dd</c:formatCode>
                <c:ptCount val="76"/>
                <c:pt idx="0">
                  <c:v>9863</c:v>
                </c:pt>
                <c:pt idx="1">
                  <c:v>10228</c:v>
                </c:pt>
                <c:pt idx="2">
                  <c:v>10594</c:v>
                </c:pt>
                <c:pt idx="3">
                  <c:v>10959</c:v>
                </c:pt>
                <c:pt idx="4">
                  <c:v>11324</c:v>
                </c:pt>
                <c:pt idx="5">
                  <c:v>11689</c:v>
                </c:pt>
                <c:pt idx="6">
                  <c:v>12055</c:v>
                </c:pt>
                <c:pt idx="7">
                  <c:v>12420</c:v>
                </c:pt>
                <c:pt idx="8">
                  <c:v>12785</c:v>
                </c:pt>
                <c:pt idx="9">
                  <c:v>13150</c:v>
                </c:pt>
                <c:pt idx="10">
                  <c:v>13516</c:v>
                </c:pt>
                <c:pt idx="11">
                  <c:v>13881</c:v>
                </c:pt>
                <c:pt idx="12">
                  <c:v>14246</c:v>
                </c:pt>
                <c:pt idx="13">
                  <c:v>14611</c:v>
                </c:pt>
                <c:pt idx="14">
                  <c:v>14977</c:v>
                </c:pt>
                <c:pt idx="15">
                  <c:v>15342</c:v>
                </c:pt>
                <c:pt idx="16">
                  <c:v>15707</c:v>
                </c:pt>
                <c:pt idx="17">
                  <c:v>16072</c:v>
                </c:pt>
                <c:pt idx="18">
                  <c:v>16438</c:v>
                </c:pt>
                <c:pt idx="19">
                  <c:v>16803</c:v>
                </c:pt>
                <c:pt idx="20">
                  <c:v>17168</c:v>
                </c:pt>
                <c:pt idx="21">
                  <c:v>17533</c:v>
                </c:pt>
                <c:pt idx="22">
                  <c:v>17899</c:v>
                </c:pt>
                <c:pt idx="23">
                  <c:v>18264</c:v>
                </c:pt>
                <c:pt idx="24">
                  <c:v>18629</c:v>
                </c:pt>
                <c:pt idx="25">
                  <c:v>18994</c:v>
                </c:pt>
                <c:pt idx="26">
                  <c:v>19725</c:v>
                </c:pt>
                <c:pt idx="27">
                  <c:v>20455</c:v>
                </c:pt>
                <c:pt idx="28">
                  <c:v>21186</c:v>
                </c:pt>
                <c:pt idx="29">
                  <c:v>21916</c:v>
                </c:pt>
                <c:pt idx="30">
                  <c:v>22282</c:v>
                </c:pt>
                <c:pt idx="31">
                  <c:v>22647</c:v>
                </c:pt>
                <c:pt idx="32">
                  <c:v>23377</c:v>
                </c:pt>
                <c:pt idx="33">
                  <c:v>24108</c:v>
                </c:pt>
                <c:pt idx="34">
                  <c:v>24473</c:v>
                </c:pt>
                <c:pt idx="35">
                  <c:v>24838</c:v>
                </c:pt>
                <c:pt idx="36">
                  <c:v>25204</c:v>
                </c:pt>
                <c:pt idx="37">
                  <c:v>25569</c:v>
                </c:pt>
                <c:pt idx="38">
                  <c:v>25934</c:v>
                </c:pt>
                <c:pt idx="39">
                  <c:v>26299</c:v>
                </c:pt>
                <c:pt idx="40">
                  <c:v>26665</c:v>
                </c:pt>
                <c:pt idx="41">
                  <c:v>27030</c:v>
                </c:pt>
                <c:pt idx="42">
                  <c:v>27395</c:v>
                </c:pt>
                <c:pt idx="43">
                  <c:v>27760</c:v>
                </c:pt>
                <c:pt idx="44">
                  <c:v>28126</c:v>
                </c:pt>
                <c:pt idx="45">
                  <c:v>28491</c:v>
                </c:pt>
                <c:pt idx="46">
                  <c:v>28856</c:v>
                </c:pt>
                <c:pt idx="47">
                  <c:v>29221</c:v>
                </c:pt>
                <c:pt idx="48">
                  <c:v>29587</c:v>
                </c:pt>
                <c:pt idx="49">
                  <c:v>29952</c:v>
                </c:pt>
                <c:pt idx="50">
                  <c:v>30317</c:v>
                </c:pt>
                <c:pt idx="51">
                  <c:v>30682</c:v>
                </c:pt>
                <c:pt idx="52">
                  <c:v>31048</c:v>
                </c:pt>
                <c:pt idx="53">
                  <c:v>31413</c:v>
                </c:pt>
                <c:pt idx="54">
                  <c:v>31778</c:v>
                </c:pt>
                <c:pt idx="55">
                  <c:v>32143</c:v>
                </c:pt>
                <c:pt idx="56">
                  <c:v>32509</c:v>
                </c:pt>
                <c:pt idx="57">
                  <c:v>32874</c:v>
                </c:pt>
                <c:pt idx="58">
                  <c:v>33239</c:v>
                </c:pt>
                <c:pt idx="59">
                  <c:v>33604</c:v>
                </c:pt>
                <c:pt idx="60">
                  <c:v>33970</c:v>
                </c:pt>
                <c:pt idx="61">
                  <c:v>34335</c:v>
                </c:pt>
                <c:pt idx="62">
                  <c:v>34700</c:v>
                </c:pt>
                <c:pt idx="63">
                  <c:v>35065</c:v>
                </c:pt>
                <c:pt idx="64">
                  <c:v>35431</c:v>
                </c:pt>
                <c:pt idx="65">
                  <c:v>35796</c:v>
                </c:pt>
                <c:pt idx="66">
                  <c:v>36161</c:v>
                </c:pt>
                <c:pt idx="67">
                  <c:v>36526</c:v>
                </c:pt>
                <c:pt idx="68">
                  <c:v>36892</c:v>
                </c:pt>
                <c:pt idx="69">
                  <c:v>37257</c:v>
                </c:pt>
                <c:pt idx="70">
                  <c:v>37622</c:v>
                </c:pt>
                <c:pt idx="71">
                  <c:v>37987</c:v>
                </c:pt>
                <c:pt idx="72">
                  <c:v>38353</c:v>
                </c:pt>
                <c:pt idx="73">
                  <c:v>38718</c:v>
                </c:pt>
                <c:pt idx="74">
                  <c:v>39083</c:v>
                </c:pt>
                <c:pt idx="75">
                  <c:v>39448</c:v>
                </c:pt>
              </c:numCache>
            </c:numRef>
          </c:cat>
          <c:val>
            <c:numRef>
              <c:f>'data-Fig8'!$B$2:$B$77</c:f>
              <c:numCache>
                <c:formatCode>General</c:formatCode>
                <c:ptCount val="76"/>
                <c:pt idx="0">
                  <c:v>0.27893000000000001</c:v>
                </c:pt>
                <c:pt idx="1">
                  <c:v>0.29109000000000002</c:v>
                </c:pt>
                <c:pt idx="2">
                  <c:v>0.29243999999999998</c:v>
                </c:pt>
                <c:pt idx="3">
                  <c:v>0.28628000000000003</c:v>
                </c:pt>
                <c:pt idx="4">
                  <c:v>0.29338999999999998</c:v>
                </c:pt>
                <c:pt idx="5">
                  <c:v>0.30280000000000001</c:v>
                </c:pt>
                <c:pt idx="6">
                  <c:v>0.30075000000000002</c:v>
                </c:pt>
                <c:pt idx="7">
                  <c:v>0.29766999999999999</c:v>
                </c:pt>
                <c:pt idx="8">
                  <c:v>0.30309999999999998</c:v>
                </c:pt>
                <c:pt idx="9">
                  <c:v>0.29694999999999999</c:v>
                </c:pt>
                <c:pt idx="10">
                  <c:v>0.30059999999999998</c:v>
                </c:pt>
                <c:pt idx="11">
                  <c:v>0.29833999999999999</c:v>
                </c:pt>
                <c:pt idx="12">
                  <c:v>0.30645</c:v>
                </c:pt>
                <c:pt idx="13">
                  <c:v>0.30853000000000003</c:v>
                </c:pt>
                <c:pt idx="14">
                  <c:v>0.29333999999999999</c:v>
                </c:pt>
                <c:pt idx="15">
                  <c:v>0.27079999999999999</c:v>
                </c:pt>
                <c:pt idx="16">
                  <c:v>0.25879000000000002</c:v>
                </c:pt>
                <c:pt idx="17">
                  <c:v>0.24609000000000003</c:v>
                </c:pt>
                <c:pt idx="18">
                  <c:v>0.24045000000000002</c:v>
                </c:pt>
                <c:pt idx="19">
                  <c:v>0.25103999999999999</c:v>
                </c:pt>
                <c:pt idx="20">
                  <c:v>0.24969000000000002</c:v>
                </c:pt>
                <c:pt idx="21">
                  <c:v>0.25033</c:v>
                </c:pt>
                <c:pt idx="22">
                  <c:v>0.25003000000000003</c:v>
                </c:pt>
                <c:pt idx="23">
                  <c:v>0.25184000000000001</c:v>
                </c:pt>
                <c:pt idx="24">
                  <c:v>0.24706</c:v>
                </c:pt>
                <c:pt idx="25">
                  <c:v>0.24425000000000002</c:v>
                </c:pt>
                <c:pt idx="26">
                  <c:v>0.24132999999999999</c:v>
                </c:pt>
                <c:pt idx="27">
                  <c:v>0.24531</c:v>
                </c:pt>
                <c:pt idx="28">
                  <c:v>0.24668000000000001</c:v>
                </c:pt>
                <c:pt idx="29">
                  <c:v>0.25225000000000003</c:v>
                </c:pt>
                <c:pt idx="30">
                  <c:v>0.25212000000000001</c:v>
                </c:pt>
                <c:pt idx="31">
                  <c:v>0.25224000000000002</c:v>
                </c:pt>
                <c:pt idx="32">
                  <c:v>0.25152000000000002</c:v>
                </c:pt>
                <c:pt idx="33">
                  <c:v>0.25344</c:v>
                </c:pt>
                <c:pt idx="34">
                  <c:v>0.25773000000000001</c:v>
                </c:pt>
                <c:pt idx="35">
                  <c:v>0.25602000000000003</c:v>
                </c:pt>
                <c:pt idx="36">
                  <c:v>0.25707000000000002</c:v>
                </c:pt>
                <c:pt idx="37">
                  <c:v>0.25669000000000003</c:v>
                </c:pt>
                <c:pt idx="38">
                  <c:v>0.25670999999999999</c:v>
                </c:pt>
                <c:pt idx="39">
                  <c:v>0.25811000000000001</c:v>
                </c:pt>
                <c:pt idx="40">
                  <c:v>0.26140999999999998</c:v>
                </c:pt>
                <c:pt idx="41">
                  <c:v>0.26613999999999999</c:v>
                </c:pt>
                <c:pt idx="42">
                  <c:v>0.26463999999999999</c:v>
                </c:pt>
                <c:pt idx="43">
                  <c:v>0.26656000000000002</c:v>
                </c:pt>
                <c:pt idx="44">
                  <c:v>0.26937</c:v>
                </c:pt>
                <c:pt idx="45">
                  <c:v>0.27431</c:v>
                </c:pt>
                <c:pt idx="46">
                  <c:v>0.27631</c:v>
                </c:pt>
                <c:pt idx="47">
                  <c:v>0.28061000000000003</c:v>
                </c:pt>
                <c:pt idx="48">
                  <c:v>0.28143999999999997</c:v>
                </c:pt>
                <c:pt idx="49">
                  <c:v>0.28549000000000002</c:v>
                </c:pt>
                <c:pt idx="50">
                  <c:v>0.29086000000000001</c:v>
                </c:pt>
                <c:pt idx="51">
                  <c:v>0.29609999999999997</c:v>
                </c:pt>
                <c:pt idx="52">
                  <c:v>0.2974</c:v>
                </c:pt>
                <c:pt idx="53">
                  <c:v>0.29943000000000003</c:v>
                </c:pt>
                <c:pt idx="54">
                  <c:v>0.30589</c:v>
                </c:pt>
                <c:pt idx="55">
                  <c:v>0.31945000000000001</c:v>
                </c:pt>
                <c:pt idx="56">
                  <c:v>0.31529000000000001</c:v>
                </c:pt>
                <c:pt idx="57">
                  <c:v>0.31794</c:v>
                </c:pt>
                <c:pt idx="58">
                  <c:v>0.31431000000000003</c:v>
                </c:pt>
                <c:pt idx="59">
                  <c:v>0.32450000000000001</c:v>
                </c:pt>
                <c:pt idx="60">
                  <c:v>0.31849</c:v>
                </c:pt>
                <c:pt idx="61">
                  <c:v>0.31535000000000002</c:v>
                </c:pt>
                <c:pt idx="62">
                  <c:v>0.32490999999999998</c:v>
                </c:pt>
                <c:pt idx="63">
                  <c:v>0.33244000000000001</c:v>
                </c:pt>
                <c:pt idx="64">
                  <c:v>0.33972000000000002</c:v>
                </c:pt>
                <c:pt idx="65">
                  <c:v>0.34433000000000002</c:v>
                </c:pt>
                <c:pt idx="66">
                  <c:v>0.35183999999999999</c:v>
                </c:pt>
                <c:pt idx="67">
                  <c:v>0.35460999999999998</c:v>
                </c:pt>
                <c:pt idx="68">
                  <c:v>0.3422</c:v>
                </c:pt>
                <c:pt idx="69">
                  <c:v>0.33378999999999998</c:v>
                </c:pt>
                <c:pt idx="70">
                  <c:v>0.33109000000000005</c:v>
                </c:pt>
                <c:pt idx="71">
                  <c:v>0.34183999999999998</c:v>
                </c:pt>
                <c:pt idx="72">
                  <c:v>0.34651999999999999</c:v>
                </c:pt>
                <c:pt idx="73">
                  <c:v>0.35058999999999996</c:v>
                </c:pt>
                <c:pt idx="74">
                  <c:v>0.35703000000000001</c:v>
                </c:pt>
                <c:pt idx="75">
                  <c:v>0.34941000000000005</c:v>
                </c:pt>
              </c:numCache>
            </c:numRef>
          </c:val>
        </c:ser>
        <c:marker val="1"/>
        <c:axId val="114964352"/>
        <c:axId val="114978816"/>
      </c:lineChart>
      <c:dateAx>
        <c:axId val="114964352"/>
        <c:scaling>
          <c:orientation val="minMax"/>
          <c:min val="9863"/>
        </c:scaling>
        <c:axPos val="b"/>
        <c:majorGridlines>
          <c:spPr>
            <a:ln w="12700">
              <a:solidFill>
                <a:srgbClr val="000000"/>
              </a:solidFill>
              <a:prstDash val="sysDash"/>
            </a:ln>
          </c:spPr>
        </c:majorGridlines>
        <c:numFmt formatCode="yyyy" sourceLinked="0"/>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ko-KR"/>
          </a:p>
        </c:txPr>
        <c:crossAx val="114978816"/>
        <c:crossesAt val="0.2"/>
        <c:auto val="1"/>
        <c:lblOffset val="100"/>
        <c:baseTimeUnit val="years"/>
        <c:majorUnit val="5"/>
        <c:majorTimeUnit val="years"/>
        <c:minorUnit val="1"/>
        <c:minorTimeUnit val="years"/>
      </c:dateAx>
      <c:valAx>
        <c:axId val="114978816"/>
        <c:scaling>
          <c:orientation val="minMax"/>
          <c:max val="0.375"/>
          <c:min val="0.2"/>
        </c:scaling>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altLang="en-US"/>
                  <a:t>Share (in %)</a:t>
                </a:r>
              </a:p>
            </c:rich>
          </c:tx>
          <c:layout>
            <c:manualLayout>
              <c:xMode val="edge"/>
              <c:yMode val="edge"/>
              <c:x val="6.6187050359712229E-2"/>
              <c:y val="0.3340471092077088"/>
            </c:manualLayout>
          </c:layout>
          <c:spPr>
            <a:noFill/>
            <a:ln w="25400">
              <a:noFill/>
            </a:ln>
          </c:spPr>
        </c:title>
        <c:numFmt formatCode="0.0%" sourceLinked="0"/>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ko-KR"/>
          </a:p>
        </c:txPr>
        <c:crossAx val="114964352"/>
        <c:crossesAt val="27"/>
        <c:crossBetween val="midCat"/>
        <c:majorUnit val="2.5000000000000001E-2"/>
        <c:minorUnit val="5.0000000000000001E-3"/>
      </c:valAx>
      <c:spPr>
        <a:solidFill>
          <a:srgbClr val="FFFFFF"/>
        </a:solidFill>
        <a:ln w="3175">
          <a:solidFill>
            <a:srgbClr val="000000"/>
          </a:solidFill>
          <a:prstDash val="solid"/>
        </a:ln>
      </c:spPr>
    </c:plotArea>
    <c:plotVisOnly val="1"/>
    <c:dispBlanksAs val="gap"/>
  </c:chart>
  <c:spPr>
    <a:noFill/>
    <a:ln w="9525">
      <a:noFill/>
    </a:ln>
  </c:spPr>
  <c:txPr>
    <a:bodyPr/>
    <a:lstStyle/>
    <a:p>
      <a:pPr>
        <a:defRPr sz="100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horizontalDpi="1200" verticalDpi="1200"/>
  </c:printSettings>
</c:chartSpace>
</file>

<file path=xl/charts/chart18.xml><?xml version="1.0" encoding="utf-8"?>
<c:chartSpace xmlns:c="http://schemas.openxmlformats.org/drawingml/2006/chart" xmlns:a="http://schemas.openxmlformats.org/drawingml/2006/main" xmlns:r="http://schemas.openxmlformats.org/officeDocument/2006/relationships">
  <c:lang val="ko-KR"/>
  <c:chart>
    <c:plotArea>
      <c:layout>
        <c:manualLayout>
          <c:layoutTarget val="inner"/>
          <c:xMode val="edge"/>
          <c:yMode val="edge"/>
          <c:x val="0.16546753871075903"/>
          <c:y val="0.13704496788008566"/>
          <c:w val="0.74532334827976676"/>
          <c:h val="0.67880085653104927"/>
        </c:manualLayout>
      </c:layout>
      <c:lineChart>
        <c:grouping val="standard"/>
        <c:ser>
          <c:idx val="0"/>
          <c:order val="0"/>
          <c:tx>
            <c:strRef>
              <c:f>'data-Fig9'!$B$1</c:f>
              <c:strCache>
                <c:ptCount val="1"/>
                <c:pt idx="0">
                  <c:v>P90-95</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'data-Fig9'!$A$2:$A$77</c:f>
              <c:numCache>
                <c:formatCode>yyyy/mm/dd</c:formatCode>
                <c:ptCount val="76"/>
                <c:pt idx="0">
                  <c:v>9863</c:v>
                </c:pt>
                <c:pt idx="1">
                  <c:v>10228</c:v>
                </c:pt>
                <c:pt idx="2">
                  <c:v>10594</c:v>
                </c:pt>
                <c:pt idx="3">
                  <c:v>10959</c:v>
                </c:pt>
                <c:pt idx="4">
                  <c:v>11324</c:v>
                </c:pt>
                <c:pt idx="5">
                  <c:v>11689</c:v>
                </c:pt>
                <c:pt idx="6">
                  <c:v>12055</c:v>
                </c:pt>
                <c:pt idx="7">
                  <c:v>12420</c:v>
                </c:pt>
                <c:pt idx="8">
                  <c:v>12785</c:v>
                </c:pt>
                <c:pt idx="9">
                  <c:v>13150</c:v>
                </c:pt>
                <c:pt idx="10">
                  <c:v>13516</c:v>
                </c:pt>
                <c:pt idx="11">
                  <c:v>13881</c:v>
                </c:pt>
                <c:pt idx="12">
                  <c:v>14246</c:v>
                </c:pt>
                <c:pt idx="13">
                  <c:v>14611</c:v>
                </c:pt>
                <c:pt idx="14">
                  <c:v>14977</c:v>
                </c:pt>
                <c:pt idx="15">
                  <c:v>15342</c:v>
                </c:pt>
                <c:pt idx="16">
                  <c:v>15707</c:v>
                </c:pt>
                <c:pt idx="17">
                  <c:v>16072</c:v>
                </c:pt>
                <c:pt idx="18">
                  <c:v>16438</c:v>
                </c:pt>
                <c:pt idx="19">
                  <c:v>16803</c:v>
                </c:pt>
                <c:pt idx="20">
                  <c:v>17168</c:v>
                </c:pt>
                <c:pt idx="21">
                  <c:v>17533</c:v>
                </c:pt>
                <c:pt idx="22">
                  <c:v>17899</c:v>
                </c:pt>
                <c:pt idx="23">
                  <c:v>18264</c:v>
                </c:pt>
                <c:pt idx="24">
                  <c:v>18629</c:v>
                </c:pt>
                <c:pt idx="25">
                  <c:v>18994</c:v>
                </c:pt>
                <c:pt idx="26">
                  <c:v>19725</c:v>
                </c:pt>
                <c:pt idx="27">
                  <c:v>20455</c:v>
                </c:pt>
                <c:pt idx="28">
                  <c:v>21186</c:v>
                </c:pt>
                <c:pt idx="29">
                  <c:v>21916</c:v>
                </c:pt>
                <c:pt idx="30">
                  <c:v>22282</c:v>
                </c:pt>
                <c:pt idx="31">
                  <c:v>22647</c:v>
                </c:pt>
                <c:pt idx="32">
                  <c:v>23377</c:v>
                </c:pt>
                <c:pt idx="33">
                  <c:v>24108</c:v>
                </c:pt>
                <c:pt idx="34">
                  <c:v>24473</c:v>
                </c:pt>
                <c:pt idx="35">
                  <c:v>24838</c:v>
                </c:pt>
                <c:pt idx="36">
                  <c:v>25204</c:v>
                </c:pt>
                <c:pt idx="37">
                  <c:v>25569</c:v>
                </c:pt>
                <c:pt idx="38">
                  <c:v>25934</c:v>
                </c:pt>
                <c:pt idx="39">
                  <c:v>26299</c:v>
                </c:pt>
                <c:pt idx="40">
                  <c:v>26665</c:v>
                </c:pt>
                <c:pt idx="41">
                  <c:v>27030</c:v>
                </c:pt>
                <c:pt idx="42">
                  <c:v>27395</c:v>
                </c:pt>
                <c:pt idx="43">
                  <c:v>27760</c:v>
                </c:pt>
                <c:pt idx="44">
                  <c:v>28126</c:v>
                </c:pt>
                <c:pt idx="45">
                  <c:v>28491</c:v>
                </c:pt>
                <c:pt idx="46">
                  <c:v>28856</c:v>
                </c:pt>
                <c:pt idx="47">
                  <c:v>29221</c:v>
                </c:pt>
                <c:pt idx="48">
                  <c:v>29587</c:v>
                </c:pt>
                <c:pt idx="49">
                  <c:v>29952</c:v>
                </c:pt>
                <c:pt idx="50">
                  <c:v>30317</c:v>
                </c:pt>
                <c:pt idx="51">
                  <c:v>30682</c:v>
                </c:pt>
                <c:pt idx="52">
                  <c:v>31048</c:v>
                </c:pt>
                <c:pt idx="53">
                  <c:v>31413</c:v>
                </c:pt>
                <c:pt idx="54">
                  <c:v>31778</c:v>
                </c:pt>
                <c:pt idx="55">
                  <c:v>32143</c:v>
                </c:pt>
                <c:pt idx="56">
                  <c:v>32509</c:v>
                </c:pt>
                <c:pt idx="57">
                  <c:v>32874</c:v>
                </c:pt>
                <c:pt idx="58">
                  <c:v>33239</c:v>
                </c:pt>
                <c:pt idx="59">
                  <c:v>33604</c:v>
                </c:pt>
                <c:pt idx="60">
                  <c:v>33970</c:v>
                </c:pt>
                <c:pt idx="61">
                  <c:v>34335</c:v>
                </c:pt>
                <c:pt idx="62">
                  <c:v>34700</c:v>
                </c:pt>
                <c:pt idx="63">
                  <c:v>35065</c:v>
                </c:pt>
                <c:pt idx="64">
                  <c:v>35431</c:v>
                </c:pt>
                <c:pt idx="65">
                  <c:v>35796</c:v>
                </c:pt>
                <c:pt idx="66">
                  <c:v>36161</c:v>
                </c:pt>
                <c:pt idx="67">
                  <c:v>36526</c:v>
                </c:pt>
                <c:pt idx="68">
                  <c:v>36892</c:v>
                </c:pt>
                <c:pt idx="69">
                  <c:v>37257</c:v>
                </c:pt>
                <c:pt idx="70">
                  <c:v>37622</c:v>
                </c:pt>
                <c:pt idx="71">
                  <c:v>37987</c:v>
                </c:pt>
                <c:pt idx="72">
                  <c:v>38353</c:v>
                </c:pt>
                <c:pt idx="73">
                  <c:v>38718</c:v>
                </c:pt>
                <c:pt idx="74">
                  <c:v>39083</c:v>
                </c:pt>
                <c:pt idx="75">
                  <c:v>39448</c:v>
                </c:pt>
              </c:numCache>
            </c:numRef>
          </c:cat>
          <c:val>
            <c:numRef>
              <c:f>'data-Fig9'!$B$2:$B$77</c:f>
              <c:numCache>
                <c:formatCode>General</c:formatCode>
                <c:ptCount val="76"/>
                <c:pt idx="0">
                  <c:v>9.042E-2</c:v>
                </c:pt>
                <c:pt idx="1">
                  <c:v>9.3290000000000012E-2</c:v>
                </c:pt>
                <c:pt idx="2">
                  <c:v>9.4879999999999992E-2</c:v>
                </c:pt>
                <c:pt idx="3">
                  <c:v>9.398999999999999E-2</c:v>
                </c:pt>
                <c:pt idx="4">
                  <c:v>9.6479999999999996E-2</c:v>
                </c:pt>
                <c:pt idx="5">
                  <c:v>0.10605000000000001</c:v>
                </c:pt>
                <c:pt idx="6">
                  <c:v>0.1027</c:v>
                </c:pt>
                <c:pt idx="7">
                  <c:v>9.824999999999999E-2</c:v>
                </c:pt>
                <c:pt idx="8">
                  <c:v>0.10192000000000001</c:v>
                </c:pt>
                <c:pt idx="9">
                  <c:v>9.7479999999999997E-2</c:v>
                </c:pt>
                <c:pt idx="10">
                  <c:v>0.10010999999999999</c:v>
                </c:pt>
                <c:pt idx="11">
                  <c:v>0.10179000000000001</c:v>
                </c:pt>
                <c:pt idx="12">
                  <c:v>0.10587999999999999</c:v>
                </c:pt>
                <c:pt idx="13">
                  <c:v>0.10784000000000001</c:v>
                </c:pt>
                <c:pt idx="14">
                  <c:v>0.10288</c:v>
                </c:pt>
                <c:pt idx="15">
                  <c:v>9.6310000000000007E-2</c:v>
                </c:pt>
                <c:pt idx="16">
                  <c:v>9.6210000000000004E-2</c:v>
                </c:pt>
                <c:pt idx="17">
                  <c:v>9.4810000000000005E-2</c:v>
                </c:pt>
                <c:pt idx="18">
                  <c:v>9.0530000000000013E-2</c:v>
                </c:pt>
                <c:pt idx="19">
                  <c:v>8.9200000000000002E-2</c:v>
                </c:pt>
                <c:pt idx="20">
                  <c:v>8.8950000000000001E-2</c:v>
                </c:pt>
                <c:pt idx="21">
                  <c:v>8.9039999999999994E-2</c:v>
                </c:pt>
                <c:pt idx="22">
                  <c:v>8.9540000000000008E-2</c:v>
                </c:pt>
                <c:pt idx="23">
                  <c:v>9.0559999999999988E-2</c:v>
                </c:pt>
                <c:pt idx="24">
                  <c:v>9.0760000000000007E-2</c:v>
                </c:pt>
                <c:pt idx="25">
                  <c:v>9.0109999999999996E-2</c:v>
                </c:pt>
                <c:pt idx="26">
                  <c:v>8.8759999999999992E-2</c:v>
                </c:pt>
                <c:pt idx="27">
                  <c:v>8.9600000000000013E-2</c:v>
                </c:pt>
                <c:pt idx="28">
                  <c:v>9.0709999999999999E-2</c:v>
                </c:pt>
                <c:pt idx="29">
                  <c:v>9.5070000000000002E-2</c:v>
                </c:pt>
                <c:pt idx="30">
                  <c:v>9.577999999999999E-2</c:v>
                </c:pt>
                <c:pt idx="31">
                  <c:v>9.6010000000000012E-2</c:v>
                </c:pt>
                <c:pt idx="32">
                  <c:v>9.7240000000000007E-2</c:v>
                </c:pt>
                <c:pt idx="33">
                  <c:v>9.8740000000000008E-2</c:v>
                </c:pt>
                <c:pt idx="34">
                  <c:v>9.9659999999999999E-2</c:v>
                </c:pt>
                <c:pt idx="35">
                  <c:v>9.9459999999999993E-2</c:v>
                </c:pt>
                <c:pt idx="36">
                  <c:v>0.10032000000000001</c:v>
                </c:pt>
                <c:pt idx="37">
                  <c:v>0.10031000000000001</c:v>
                </c:pt>
                <c:pt idx="38">
                  <c:v>0.10001</c:v>
                </c:pt>
                <c:pt idx="39">
                  <c:v>0.10015</c:v>
                </c:pt>
                <c:pt idx="40">
                  <c:v>0.10086000000000001</c:v>
                </c:pt>
                <c:pt idx="41">
                  <c:v>0.10138</c:v>
                </c:pt>
                <c:pt idx="42">
                  <c:v>0.10148</c:v>
                </c:pt>
                <c:pt idx="43">
                  <c:v>0.10163999999999999</c:v>
                </c:pt>
                <c:pt idx="44">
                  <c:v>0.1024</c:v>
                </c:pt>
                <c:pt idx="45">
                  <c:v>0.10359</c:v>
                </c:pt>
                <c:pt idx="46">
                  <c:v>0.10387</c:v>
                </c:pt>
                <c:pt idx="47">
                  <c:v>0.10465999999999999</c:v>
                </c:pt>
                <c:pt idx="48">
                  <c:v>0.10489000000000001</c:v>
                </c:pt>
                <c:pt idx="49">
                  <c:v>0.10531000000000001</c:v>
                </c:pt>
                <c:pt idx="50">
                  <c:v>0.10593999999999999</c:v>
                </c:pt>
                <c:pt idx="51">
                  <c:v>0.10663</c:v>
                </c:pt>
                <c:pt idx="52">
                  <c:v>0.10695</c:v>
                </c:pt>
                <c:pt idx="53">
                  <c:v>0.10757</c:v>
                </c:pt>
                <c:pt idx="54">
                  <c:v>0.10606</c:v>
                </c:pt>
                <c:pt idx="55">
                  <c:v>0.10575</c:v>
                </c:pt>
                <c:pt idx="56">
                  <c:v>0.10701000000000001</c:v>
                </c:pt>
                <c:pt idx="57">
                  <c:v>0.10662000000000001</c:v>
                </c:pt>
                <c:pt idx="58">
                  <c:v>0.10662000000000001</c:v>
                </c:pt>
                <c:pt idx="59">
                  <c:v>0.10603</c:v>
                </c:pt>
                <c:pt idx="60">
                  <c:v>0.10563</c:v>
                </c:pt>
                <c:pt idx="61">
                  <c:v>0.10590999999999999</c:v>
                </c:pt>
                <c:pt idx="62">
                  <c:v>0.10716999999999999</c:v>
                </c:pt>
                <c:pt idx="63">
                  <c:v>0.10716999999999999</c:v>
                </c:pt>
                <c:pt idx="64">
                  <c:v>0.10717000000000003</c:v>
                </c:pt>
                <c:pt idx="65">
                  <c:v>0.10640999999999999</c:v>
                </c:pt>
                <c:pt idx="66">
                  <c:v>0.10628999999999998</c:v>
                </c:pt>
                <c:pt idx="67">
                  <c:v>0.10430999999999997</c:v>
                </c:pt>
                <c:pt idx="68">
                  <c:v>0.1057</c:v>
                </c:pt>
                <c:pt idx="69">
                  <c:v>0.10504999999999999</c:v>
                </c:pt>
                <c:pt idx="70">
                  <c:v>0.10432000000000002</c:v>
                </c:pt>
                <c:pt idx="71">
                  <c:v>0.10505999999999997</c:v>
                </c:pt>
                <c:pt idx="72">
                  <c:v>0.10492000000000001</c:v>
                </c:pt>
                <c:pt idx="73">
                  <c:v>0.10498999999999999</c:v>
                </c:pt>
                <c:pt idx="74">
                  <c:v>0.10524000000000004</c:v>
                </c:pt>
                <c:pt idx="75">
                  <c:v>0.10632000000000001</c:v>
                </c:pt>
              </c:numCache>
            </c:numRef>
          </c:val>
        </c:ser>
        <c:ser>
          <c:idx val="1"/>
          <c:order val="1"/>
          <c:tx>
            <c:strRef>
              <c:f>'data-Fig9'!$C$1</c:f>
              <c:strCache>
                <c:ptCount val="1"/>
                <c:pt idx="0">
                  <c:v>P95-99</c:v>
                </c:pt>
              </c:strCache>
            </c:strRef>
          </c:tx>
          <c:spPr>
            <a:ln w="12700">
              <a:solidFill>
                <a:srgbClr val="000000"/>
              </a:solidFill>
              <a:prstDash val="solid"/>
            </a:ln>
          </c:spPr>
          <c:marker>
            <c:symbol val="triangle"/>
            <c:size val="6"/>
            <c:spPr>
              <a:solidFill>
                <a:srgbClr val="FFFFFF"/>
              </a:solidFill>
              <a:ln>
                <a:solidFill>
                  <a:srgbClr val="000000"/>
                </a:solidFill>
                <a:prstDash val="solid"/>
              </a:ln>
            </c:spPr>
          </c:marker>
          <c:cat>
            <c:numRef>
              <c:f>'data-Fig9'!$A$2:$A$77</c:f>
              <c:numCache>
                <c:formatCode>yyyy/mm/dd</c:formatCode>
                <c:ptCount val="76"/>
                <c:pt idx="0">
                  <c:v>9863</c:v>
                </c:pt>
                <c:pt idx="1">
                  <c:v>10228</c:v>
                </c:pt>
                <c:pt idx="2">
                  <c:v>10594</c:v>
                </c:pt>
                <c:pt idx="3">
                  <c:v>10959</c:v>
                </c:pt>
                <c:pt idx="4">
                  <c:v>11324</c:v>
                </c:pt>
                <c:pt idx="5">
                  <c:v>11689</c:v>
                </c:pt>
                <c:pt idx="6">
                  <c:v>12055</c:v>
                </c:pt>
                <c:pt idx="7">
                  <c:v>12420</c:v>
                </c:pt>
                <c:pt idx="8">
                  <c:v>12785</c:v>
                </c:pt>
                <c:pt idx="9">
                  <c:v>13150</c:v>
                </c:pt>
                <c:pt idx="10">
                  <c:v>13516</c:v>
                </c:pt>
                <c:pt idx="11">
                  <c:v>13881</c:v>
                </c:pt>
                <c:pt idx="12">
                  <c:v>14246</c:v>
                </c:pt>
                <c:pt idx="13">
                  <c:v>14611</c:v>
                </c:pt>
                <c:pt idx="14">
                  <c:v>14977</c:v>
                </c:pt>
                <c:pt idx="15">
                  <c:v>15342</c:v>
                </c:pt>
                <c:pt idx="16">
                  <c:v>15707</c:v>
                </c:pt>
                <c:pt idx="17">
                  <c:v>16072</c:v>
                </c:pt>
                <c:pt idx="18">
                  <c:v>16438</c:v>
                </c:pt>
                <c:pt idx="19">
                  <c:v>16803</c:v>
                </c:pt>
                <c:pt idx="20">
                  <c:v>17168</c:v>
                </c:pt>
                <c:pt idx="21">
                  <c:v>17533</c:v>
                </c:pt>
                <c:pt idx="22">
                  <c:v>17899</c:v>
                </c:pt>
                <c:pt idx="23">
                  <c:v>18264</c:v>
                </c:pt>
                <c:pt idx="24">
                  <c:v>18629</c:v>
                </c:pt>
                <c:pt idx="25">
                  <c:v>18994</c:v>
                </c:pt>
                <c:pt idx="26">
                  <c:v>19725</c:v>
                </c:pt>
                <c:pt idx="27">
                  <c:v>20455</c:v>
                </c:pt>
                <c:pt idx="28">
                  <c:v>21186</c:v>
                </c:pt>
                <c:pt idx="29">
                  <c:v>21916</c:v>
                </c:pt>
                <c:pt idx="30">
                  <c:v>22282</c:v>
                </c:pt>
                <c:pt idx="31">
                  <c:v>22647</c:v>
                </c:pt>
                <c:pt idx="32">
                  <c:v>23377</c:v>
                </c:pt>
                <c:pt idx="33">
                  <c:v>24108</c:v>
                </c:pt>
                <c:pt idx="34">
                  <c:v>24473</c:v>
                </c:pt>
                <c:pt idx="35">
                  <c:v>24838</c:v>
                </c:pt>
                <c:pt idx="36">
                  <c:v>25204</c:v>
                </c:pt>
                <c:pt idx="37">
                  <c:v>25569</c:v>
                </c:pt>
                <c:pt idx="38">
                  <c:v>25934</c:v>
                </c:pt>
                <c:pt idx="39">
                  <c:v>26299</c:v>
                </c:pt>
                <c:pt idx="40">
                  <c:v>26665</c:v>
                </c:pt>
                <c:pt idx="41">
                  <c:v>27030</c:v>
                </c:pt>
                <c:pt idx="42">
                  <c:v>27395</c:v>
                </c:pt>
                <c:pt idx="43">
                  <c:v>27760</c:v>
                </c:pt>
                <c:pt idx="44">
                  <c:v>28126</c:v>
                </c:pt>
                <c:pt idx="45">
                  <c:v>28491</c:v>
                </c:pt>
                <c:pt idx="46">
                  <c:v>28856</c:v>
                </c:pt>
                <c:pt idx="47">
                  <c:v>29221</c:v>
                </c:pt>
                <c:pt idx="48">
                  <c:v>29587</c:v>
                </c:pt>
                <c:pt idx="49">
                  <c:v>29952</c:v>
                </c:pt>
                <c:pt idx="50">
                  <c:v>30317</c:v>
                </c:pt>
                <c:pt idx="51">
                  <c:v>30682</c:v>
                </c:pt>
                <c:pt idx="52">
                  <c:v>31048</c:v>
                </c:pt>
                <c:pt idx="53">
                  <c:v>31413</c:v>
                </c:pt>
                <c:pt idx="54">
                  <c:v>31778</c:v>
                </c:pt>
                <c:pt idx="55">
                  <c:v>32143</c:v>
                </c:pt>
                <c:pt idx="56">
                  <c:v>32509</c:v>
                </c:pt>
                <c:pt idx="57">
                  <c:v>32874</c:v>
                </c:pt>
                <c:pt idx="58">
                  <c:v>33239</c:v>
                </c:pt>
                <c:pt idx="59">
                  <c:v>33604</c:v>
                </c:pt>
                <c:pt idx="60">
                  <c:v>33970</c:v>
                </c:pt>
                <c:pt idx="61">
                  <c:v>34335</c:v>
                </c:pt>
                <c:pt idx="62">
                  <c:v>34700</c:v>
                </c:pt>
                <c:pt idx="63">
                  <c:v>35065</c:v>
                </c:pt>
                <c:pt idx="64">
                  <c:v>35431</c:v>
                </c:pt>
                <c:pt idx="65">
                  <c:v>35796</c:v>
                </c:pt>
                <c:pt idx="66">
                  <c:v>36161</c:v>
                </c:pt>
                <c:pt idx="67">
                  <c:v>36526</c:v>
                </c:pt>
                <c:pt idx="68">
                  <c:v>36892</c:v>
                </c:pt>
                <c:pt idx="69">
                  <c:v>37257</c:v>
                </c:pt>
                <c:pt idx="70">
                  <c:v>37622</c:v>
                </c:pt>
                <c:pt idx="71">
                  <c:v>37987</c:v>
                </c:pt>
                <c:pt idx="72">
                  <c:v>38353</c:v>
                </c:pt>
                <c:pt idx="73">
                  <c:v>38718</c:v>
                </c:pt>
                <c:pt idx="74">
                  <c:v>39083</c:v>
                </c:pt>
                <c:pt idx="75">
                  <c:v>39448</c:v>
                </c:pt>
              </c:numCache>
            </c:numRef>
          </c:cat>
          <c:val>
            <c:numRef>
              <c:f>'data-Fig9'!$C$2:$C$77</c:f>
              <c:numCache>
                <c:formatCode>General</c:formatCode>
                <c:ptCount val="76"/>
                <c:pt idx="0">
                  <c:v>0.10199</c:v>
                </c:pt>
                <c:pt idx="1">
                  <c:v>0.10914</c:v>
                </c:pt>
                <c:pt idx="2">
                  <c:v>0.11085</c:v>
                </c:pt>
                <c:pt idx="3">
                  <c:v>0.10688</c:v>
                </c:pt>
                <c:pt idx="4">
                  <c:v>0.11223000000000001</c:v>
                </c:pt>
                <c:pt idx="5">
                  <c:v>0.11385000000000001</c:v>
                </c:pt>
                <c:pt idx="6">
                  <c:v>0.11497</c:v>
                </c:pt>
                <c:pt idx="7">
                  <c:v>0.11635</c:v>
                </c:pt>
                <c:pt idx="8">
                  <c:v>0.11717000000000001</c:v>
                </c:pt>
                <c:pt idx="9">
                  <c:v>0.1135</c:v>
                </c:pt>
                <c:pt idx="10">
                  <c:v>0.11642</c:v>
                </c:pt>
                <c:pt idx="11">
                  <c:v>0.11528000000000001</c:v>
                </c:pt>
                <c:pt idx="12">
                  <c:v>0.1186</c:v>
                </c:pt>
                <c:pt idx="13">
                  <c:v>0.11699999999999999</c:v>
                </c:pt>
                <c:pt idx="14">
                  <c:v>0.10935</c:v>
                </c:pt>
                <c:pt idx="15">
                  <c:v>0.10237</c:v>
                </c:pt>
                <c:pt idx="16">
                  <c:v>9.8339999999999997E-2</c:v>
                </c:pt>
                <c:pt idx="17">
                  <c:v>9.5640000000000003E-2</c:v>
                </c:pt>
                <c:pt idx="18">
                  <c:v>9.2660000000000006E-2</c:v>
                </c:pt>
                <c:pt idx="19">
                  <c:v>9.7860000000000003E-2</c:v>
                </c:pt>
                <c:pt idx="20">
                  <c:v>9.8000000000000004E-2</c:v>
                </c:pt>
                <c:pt idx="21">
                  <c:v>9.9199999999999997E-2</c:v>
                </c:pt>
                <c:pt idx="22">
                  <c:v>9.9299999999999999E-2</c:v>
                </c:pt>
                <c:pt idx="23">
                  <c:v>9.8930000000000004E-2</c:v>
                </c:pt>
                <c:pt idx="24">
                  <c:v>9.6600000000000005E-2</c:v>
                </c:pt>
                <c:pt idx="25">
                  <c:v>9.6720000000000014E-2</c:v>
                </c:pt>
                <c:pt idx="26">
                  <c:v>9.647E-2</c:v>
                </c:pt>
                <c:pt idx="27">
                  <c:v>0.10015</c:v>
                </c:pt>
                <c:pt idx="28">
                  <c:v>0.10202</c:v>
                </c:pt>
                <c:pt idx="29">
                  <c:v>0.10457000000000001</c:v>
                </c:pt>
                <c:pt idx="30">
                  <c:v>0.10436999999999999</c:v>
                </c:pt>
                <c:pt idx="31">
                  <c:v>0.10467000000000001</c:v>
                </c:pt>
                <c:pt idx="32">
                  <c:v>0.10308</c:v>
                </c:pt>
                <c:pt idx="33">
                  <c:v>0.10314000000000001</c:v>
                </c:pt>
                <c:pt idx="34">
                  <c:v>0.10471999999999999</c:v>
                </c:pt>
                <c:pt idx="35">
                  <c:v>0.10414999999999999</c:v>
                </c:pt>
                <c:pt idx="36">
                  <c:v>0.10487</c:v>
                </c:pt>
                <c:pt idx="37">
                  <c:v>0.10505</c:v>
                </c:pt>
                <c:pt idx="38">
                  <c:v>0.10488</c:v>
                </c:pt>
                <c:pt idx="39">
                  <c:v>0.10473</c:v>
                </c:pt>
                <c:pt idx="40">
                  <c:v>0.10632999999999999</c:v>
                </c:pt>
                <c:pt idx="41">
                  <c:v>0.10811999999999999</c:v>
                </c:pt>
                <c:pt idx="42">
                  <c:v>0.10676000000000001</c:v>
                </c:pt>
                <c:pt idx="43">
                  <c:v>0.10757</c:v>
                </c:pt>
                <c:pt idx="44">
                  <c:v>0.10840999999999999</c:v>
                </c:pt>
                <c:pt idx="45">
                  <c:v>0.11016000000000001</c:v>
                </c:pt>
                <c:pt idx="46">
                  <c:v>0.11026999999999999</c:v>
                </c:pt>
                <c:pt idx="47">
                  <c:v>0.11170000000000001</c:v>
                </c:pt>
                <c:pt idx="48">
                  <c:v>0.11230000000000001</c:v>
                </c:pt>
                <c:pt idx="49">
                  <c:v>0.11346000000000001</c:v>
                </c:pt>
                <c:pt idx="50">
                  <c:v>0.11537000000000001</c:v>
                </c:pt>
                <c:pt idx="51">
                  <c:v>0.11679</c:v>
                </c:pt>
                <c:pt idx="52">
                  <c:v>0.11769</c:v>
                </c:pt>
                <c:pt idx="53">
                  <c:v>0.1186</c:v>
                </c:pt>
                <c:pt idx="54">
                  <c:v>0.1183</c:v>
                </c:pt>
                <c:pt idx="55">
                  <c:v>0.11985</c:v>
                </c:pt>
                <c:pt idx="56">
                  <c:v>0.12134</c:v>
                </c:pt>
                <c:pt idx="57">
                  <c:v>0.12139</c:v>
                </c:pt>
                <c:pt idx="58">
                  <c:v>0.12208000000000001</c:v>
                </c:pt>
                <c:pt idx="59">
                  <c:v>0.12221</c:v>
                </c:pt>
                <c:pt idx="60">
                  <c:v>0.12232</c:v>
                </c:pt>
                <c:pt idx="61">
                  <c:v>0.12224</c:v>
                </c:pt>
                <c:pt idx="62">
                  <c:v>0.12502000000000002</c:v>
                </c:pt>
                <c:pt idx="63">
                  <c:v>0.127</c:v>
                </c:pt>
                <c:pt idx="64">
                  <c:v>0.12794</c:v>
                </c:pt>
                <c:pt idx="65">
                  <c:v>0.12787000000000001</c:v>
                </c:pt>
                <c:pt idx="66">
                  <c:v>0.12884999999999999</c:v>
                </c:pt>
                <c:pt idx="67">
                  <c:v>0.12770000000000001</c:v>
                </c:pt>
                <c:pt idx="68">
                  <c:v>0.12773999999999999</c:v>
                </c:pt>
                <c:pt idx="69">
                  <c:v>0.12556</c:v>
                </c:pt>
                <c:pt idx="70">
                  <c:v>0.12461999999999999</c:v>
                </c:pt>
                <c:pt idx="71">
                  <c:v>0.12633</c:v>
                </c:pt>
                <c:pt idx="72">
                  <c:v>0.12726000000000001</c:v>
                </c:pt>
                <c:pt idx="73">
                  <c:v>0.12834999999999999</c:v>
                </c:pt>
                <c:pt idx="74">
                  <c:v>0.12952999999999998</c:v>
                </c:pt>
                <c:pt idx="75">
                  <c:v>0.12909000000000001</c:v>
                </c:pt>
              </c:numCache>
            </c:numRef>
          </c:val>
        </c:ser>
        <c:ser>
          <c:idx val="2"/>
          <c:order val="2"/>
          <c:tx>
            <c:strRef>
              <c:f>'data-Fig9'!$D$1</c:f>
              <c:strCache>
                <c:ptCount val="1"/>
                <c:pt idx="0">
                  <c:v>P99-100</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val>
            <c:numRef>
              <c:f>'data-Fig9'!$D$2:$D$77</c:f>
              <c:numCache>
                <c:formatCode>General</c:formatCode>
                <c:ptCount val="76"/>
                <c:pt idx="0">
                  <c:v>8.652E-2</c:v>
                </c:pt>
                <c:pt idx="1">
                  <c:v>8.8660000000000003E-2</c:v>
                </c:pt>
                <c:pt idx="2">
                  <c:v>8.6709999999999995E-2</c:v>
                </c:pt>
                <c:pt idx="3">
                  <c:v>8.541E-2</c:v>
                </c:pt>
                <c:pt idx="4">
                  <c:v>8.4680000000000005E-2</c:v>
                </c:pt>
                <c:pt idx="5">
                  <c:v>8.2899999999999988E-2</c:v>
                </c:pt>
                <c:pt idx="6">
                  <c:v>8.3080000000000001E-2</c:v>
                </c:pt>
                <c:pt idx="7">
                  <c:v>8.3070000000000005E-2</c:v>
                </c:pt>
                <c:pt idx="8">
                  <c:v>8.4010000000000001E-2</c:v>
                </c:pt>
                <c:pt idx="9">
                  <c:v>8.5969999999999991E-2</c:v>
                </c:pt>
                <c:pt idx="10">
                  <c:v>8.4070000000000006E-2</c:v>
                </c:pt>
                <c:pt idx="11">
                  <c:v>8.1270000000000009E-2</c:v>
                </c:pt>
                <c:pt idx="12">
                  <c:v>8.1969999999999987E-2</c:v>
                </c:pt>
                <c:pt idx="13">
                  <c:v>8.3690000000000001E-2</c:v>
                </c:pt>
                <c:pt idx="14">
                  <c:v>8.1110000000000002E-2</c:v>
                </c:pt>
                <c:pt idx="15">
                  <c:v>7.2120000000000004E-2</c:v>
                </c:pt>
                <c:pt idx="16">
                  <c:v>6.4240000000000005E-2</c:v>
                </c:pt>
                <c:pt idx="17">
                  <c:v>5.5640000000000002E-2</c:v>
                </c:pt>
                <c:pt idx="18">
                  <c:v>5.7259999999999998E-2</c:v>
                </c:pt>
                <c:pt idx="19">
                  <c:v>6.3979999999999995E-2</c:v>
                </c:pt>
                <c:pt idx="20">
                  <c:v>6.2740000000000004E-2</c:v>
                </c:pt>
                <c:pt idx="21">
                  <c:v>6.2089999999999999E-2</c:v>
                </c:pt>
                <c:pt idx="22">
                  <c:v>6.1190000000000001E-2</c:v>
                </c:pt>
                <c:pt idx="23">
                  <c:v>6.2350000000000003E-2</c:v>
                </c:pt>
                <c:pt idx="24">
                  <c:v>5.9699999999999996E-2</c:v>
                </c:pt>
                <c:pt idx="25">
                  <c:v>5.7419999999999999E-2</c:v>
                </c:pt>
                <c:pt idx="26">
                  <c:v>5.6100000000000004E-2</c:v>
                </c:pt>
                <c:pt idx="27">
                  <c:v>5.5559999999999998E-2</c:v>
                </c:pt>
                <c:pt idx="28">
                  <c:v>5.3949999999999998E-2</c:v>
                </c:pt>
                <c:pt idx="29">
                  <c:v>5.2610000000000004E-2</c:v>
                </c:pt>
                <c:pt idx="30">
                  <c:v>5.1970000000000002E-2</c:v>
                </c:pt>
                <c:pt idx="31">
                  <c:v>5.1559999999999995E-2</c:v>
                </c:pt>
                <c:pt idx="32">
                  <c:v>5.1200000000000002E-2</c:v>
                </c:pt>
                <c:pt idx="33">
                  <c:v>5.1559999999999995E-2</c:v>
                </c:pt>
                <c:pt idx="34">
                  <c:v>5.3350000000000002E-2</c:v>
                </c:pt>
                <c:pt idx="35">
                  <c:v>5.2409999999999998E-2</c:v>
                </c:pt>
                <c:pt idx="36">
                  <c:v>5.1879999999999996E-2</c:v>
                </c:pt>
                <c:pt idx="37">
                  <c:v>5.1330000000000001E-2</c:v>
                </c:pt>
                <c:pt idx="38">
                  <c:v>5.1820000000000005E-2</c:v>
                </c:pt>
                <c:pt idx="39">
                  <c:v>5.3230000000000006E-2</c:v>
                </c:pt>
                <c:pt idx="40">
                  <c:v>5.4219999999999997E-2</c:v>
                </c:pt>
                <c:pt idx="41">
                  <c:v>5.6639999999999996E-2</c:v>
                </c:pt>
                <c:pt idx="42">
                  <c:v>5.6399999999999999E-2</c:v>
                </c:pt>
                <c:pt idx="43">
                  <c:v>5.7350000000000005E-2</c:v>
                </c:pt>
                <c:pt idx="44">
                  <c:v>5.8560000000000001E-2</c:v>
                </c:pt>
                <c:pt idx="45">
                  <c:v>6.0560000000000003E-2</c:v>
                </c:pt>
                <c:pt idx="46">
                  <c:v>6.2169999999999996E-2</c:v>
                </c:pt>
                <c:pt idx="47">
                  <c:v>6.4250000000000002E-2</c:v>
                </c:pt>
                <c:pt idx="48">
                  <c:v>6.4250000000000002E-2</c:v>
                </c:pt>
                <c:pt idx="49">
                  <c:v>6.6720000000000002E-2</c:v>
                </c:pt>
                <c:pt idx="50">
                  <c:v>6.9550000000000001E-2</c:v>
                </c:pt>
                <c:pt idx="51">
                  <c:v>7.2679999999999995E-2</c:v>
                </c:pt>
                <c:pt idx="52">
                  <c:v>7.2760000000000005E-2</c:v>
                </c:pt>
                <c:pt idx="53">
                  <c:v>7.3259999999999992E-2</c:v>
                </c:pt>
                <c:pt idx="54">
                  <c:v>8.1530000000000005E-2</c:v>
                </c:pt>
                <c:pt idx="55">
                  <c:v>9.3850000000000003E-2</c:v>
                </c:pt>
                <c:pt idx="56">
                  <c:v>8.6940000000000003E-2</c:v>
                </c:pt>
                <c:pt idx="57">
                  <c:v>8.993000000000001E-2</c:v>
                </c:pt>
                <c:pt idx="58">
                  <c:v>8.5610000000000006E-2</c:v>
                </c:pt>
                <c:pt idx="59">
                  <c:v>9.6259999999999998E-2</c:v>
                </c:pt>
                <c:pt idx="60">
                  <c:v>9.0540000000000009E-2</c:v>
                </c:pt>
                <c:pt idx="61">
                  <c:v>8.7200000000000014E-2</c:v>
                </c:pt>
                <c:pt idx="62">
                  <c:v>9.2720000000000011E-2</c:v>
                </c:pt>
                <c:pt idx="63">
                  <c:v>9.8269999999999996E-2</c:v>
                </c:pt>
                <c:pt idx="64">
                  <c:v>0.10461000000000001</c:v>
                </c:pt>
                <c:pt idx="65">
                  <c:v>0.11005000000000001</c:v>
                </c:pt>
                <c:pt idx="66">
                  <c:v>0.1167</c:v>
                </c:pt>
                <c:pt idx="67">
                  <c:v>0.1226</c:v>
                </c:pt>
                <c:pt idx="68">
                  <c:v>0.10876</c:v>
                </c:pt>
                <c:pt idx="69">
                  <c:v>0.10317999999999999</c:v>
                </c:pt>
                <c:pt idx="70">
                  <c:v>0.10215</c:v>
                </c:pt>
                <c:pt idx="71">
                  <c:v>0.11045000000000001</c:v>
                </c:pt>
                <c:pt idx="72">
                  <c:v>0.11434</c:v>
                </c:pt>
                <c:pt idx="73">
                  <c:v>0.11724999999999999</c:v>
                </c:pt>
                <c:pt idx="74">
                  <c:v>0.12226000000000001</c:v>
                </c:pt>
                <c:pt idx="75">
                  <c:v>0.114</c:v>
                </c:pt>
              </c:numCache>
            </c:numRef>
          </c:val>
        </c:ser>
        <c:marker val="1"/>
        <c:axId val="115012352"/>
        <c:axId val="115014272"/>
      </c:lineChart>
      <c:dateAx>
        <c:axId val="115012352"/>
        <c:scaling>
          <c:orientation val="minMax"/>
          <c:min val="9863"/>
        </c:scaling>
        <c:axPos val="b"/>
        <c:majorGridlines>
          <c:spPr>
            <a:ln w="12700">
              <a:solidFill>
                <a:srgbClr val="000000"/>
              </a:solidFill>
              <a:prstDash val="sysDash"/>
            </a:ln>
          </c:spPr>
        </c:majorGridlines>
        <c:numFmt formatCode="yyyy" sourceLinked="0"/>
        <c:tickLblPos val="nextTo"/>
        <c:spPr>
          <a:ln w="3175">
            <a:solidFill>
              <a:srgbClr val="000000"/>
            </a:solidFill>
            <a:prstDash val="solid"/>
          </a:ln>
        </c:spPr>
        <c:txPr>
          <a:bodyPr rot="-5400000" vert="horz"/>
          <a:lstStyle/>
          <a:p>
            <a:pPr>
              <a:defRPr sz="1400" b="1" i="0" u="none" strike="noStrike" baseline="0">
                <a:solidFill>
                  <a:srgbClr val="000000"/>
                </a:solidFill>
                <a:latin typeface="Arial"/>
                <a:ea typeface="Arial"/>
                <a:cs typeface="Arial"/>
              </a:defRPr>
            </a:pPr>
            <a:endParaRPr lang="ko-KR"/>
          </a:p>
        </c:txPr>
        <c:crossAx val="115014272"/>
        <c:crossesAt val="0.04"/>
        <c:auto val="1"/>
        <c:lblOffset val="100"/>
        <c:baseTimeUnit val="years"/>
        <c:majorUnit val="5"/>
        <c:majorTimeUnit val="years"/>
        <c:minorUnit val="1"/>
        <c:minorTimeUnit val="years"/>
      </c:dateAx>
      <c:valAx>
        <c:axId val="115014272"/>
        <c:scaling>
          <c:orientation val="minMax"/>
          <c:max val="0.14000000000000001"/>
          <c:min val="0.04"/>
        </c:scaling>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altLang="en-US"/>
                  <a:t>Share (in %)</a:t>
                </a:r>
              </a:p>
            </c:rich>
          </c:tx>
          <c:layout>
            <c:manualLayout>
              <c:xMode val="edge"/>
              <c:yMode val="edge"/>
              <c:x val="7.4820143884892082E-2"/>
              <c:y val="0.38543897216274092"/>
            </c:manualLayout>
          </c:layout>
          <c:spPr>
            <a:noFill/>
            <a:ln w="25400">
              <a:noFill/>
            </a:ln>
          </c:spPr>
        </c:title>
        <c:numFmt formatCode="0%" sourceLinked="0"/>
        <c:tickLblPos val="nextTo"/>
        <c:spPr>
          <a:ln w="3175">
            <a:solidFill>
              <a:srgbClr val="000000"/>
            </a:solidFill>
            <a:prstDash val="solid"/>
          </a:ln>
        </c:spPr>
        <c:txPr>
          <a:bodyPr rot="0" vert="horz"/>
          <a:lstStyle/>
          <a:p>
            <a:pPr>
              <a:defRPr sz="1400" b="1" i="0" u="none" strike="noStrike" baseline="0">
                <a:solidFill>
                  <a:srgbClr val="000000"/>
                </a:solidFill>
                <a:latin typeface="Arial"/>
                <a:ea typeface="Arial"/>
                <a:cs typeface="Arial"/>
              </a:defRPr>
            </a:pPr>
            <a:endParaRPr lang="ko-KR"/>
          </a:p>
        </c:txPr>
        <c:crossAx val="115012352"/>
        <c:crosses val="autoZero"/>
        <c:crossBetween val="midCat"/>
        <c:majorUnit val="0.01"/>
        <c:minorUnit val="2E-3"/>
      </c:valAx>
      <c:spPr>
        <a:solidFill>
          <a:srgbClr val="FFFFFF"/>
        </a:solidFill>
        <a:ln w="3175">
          <a:solidFill>
            <a:srgbClr val="000000"/>
          </a:solidFill>
          <a:prstDash val="solid"/>
        </a:ln>
      </c:spPr>
    </c:plotArea>
    <c:legend>
      <c:legendPos val="r"/>
      <c:layout>
        <c:manualLayout>
          <c:xMode val="edge"/>
          <c:yMode val="edge"/>
          <c:x val="0.3194602429543833"/>
          <c:y val="0.1653290529695024"/>
          <c:w val="0.38132754352653497"/>
          <c:h val="7.8651685393258425E-2"/>
        </c:manualLayout>
      </c:layout>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gap"/>
  </c:chart>
  <c:spPr>
    <a:noFill/>
    <a:ln w="9525">
      <a:noFill/>
    </a:ln>
  </c:spPr>
  <c:txPr>
    <a:bodyPr/>
    <a:lstStyle/>
    <a:p>
      <a:pPr>
        <a:defRPr sz="100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lang val="ko-KR"/>
  <c:chart>
    <c:plotArea>
      <c:layout>
        <c:manualLayout>
          <c:layoutTarget val="inner"/>
          <c:xMode val="edge"/>
          <c:yMode val="edge"/>
          <c:x val="0.16402869054805677"/>
          <c:y val="0.12633832976445397"/>
          <c:w val="0.74963989276787346"/>
          <c:h val="0.69164882226980728"/>
        </c:manualLayout>
      </c:layout>
      <c:lineChart>
        <c:grouping val="standard"/>
        <c:ser>
          <c:idx val="0"/>
          <c:order val="0"/>
          <c:tx>
            <c:strRef>
              <c:f>'data-Fig10'!$B$1</c:f>
              <c:strCache>
                <c:ptCount val="1"/>
                <c:pt idx="0">
                  <c:v>Officers Compensation</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'data-Fig10'!$A$2:$A$57</c:f>
              <c:numCache>
                <c:formatCode>yyyy/mm/dd</c:formatCode>
                <c:ptCount val="56"/>
                <c:pt idx="0">
                  <c:v>6211</c:v>
                </c:pt>
                <c:pt idx="1">
                  <c:v>6576</c:v>
                </c:pt>
                <c:pt idx="2">
                  <c:v>6941</c:v>
                </c:pt>
                <c:pt idx="3">
                  <c:v>7306</c:v>
                </c:pt>
                <c:pt idx="4">
                  <c:v>7672</c:v>
                </c:pt>
                <c:pt idx="5">
                  <c:v>8037</c:v>
                </c:pt>
                <c:pt idx="6">
                  <c:v>8402</c:v>
                </c:pt>
                <c:pt idx="7">
                  <c:v>8767</c:v>
                </c:pt>
                <c:pt idx="8">
                  <c:v>9863</c:v>
                </c:pt>
                <c:pt idx="9">
                  <c:v>10228</c:v>
                </c:pt>
                <c:pt idx="10">
                  <c:v>10594</c:v>
                </c:pt>
                <c:pt idx="11">
                  <c:v>10959</c:v>
                </c:pt>
                <c:pt idx="12">
                  <c:v>11324</c:v>
                </c:pt>
                <c:pt idx="13">
                  <c:v>11689</c:v>
                </c:pt>
                <c:pt idx="14">
                  <c:v>12055</c:v>
                </c:pt>
                <c:pt idx="15">
                  <c:v>12420</c:v>
                </c:pt>
                <c:pt idx="16">
                  <c:v>12785</c:v>
                </c:pt>
                <c:pt idx="17">
                  <c:v>13150</c:v>
                </c:pt>
                <c:pt idx="18">
                  <c:v>13516</c:v>
                </c:pt>
                <c:pt idx="19">
                  <c:v>13881</c:v>
                </c:pt>
                <c:pt idx="20">
                  <c:v>14246</c:v>
                </c:pt>
                <c:pt idx="21">
                  <c:v>14611</c:v>
                </c:pt>
                <c:pt idx="22">
                  <c:v>14977</c:v>
                </c:pt>
                <c:pt idx="23">
                  <c:v>15342</c:v>
                </c:pt>
                <c:pt idx="24">
                  <c:v>15707</c:v>
                </c:pt>
                <c:pt idx="25">
                  <c:v>16072</c:v>
                </c:pt>
                <c:pt idx="26">
                  <c:v>16438</c:v>
                </c:pt>
                <c:pt idx="27">
                  <c:v>16803</c:v>
                </c:pt>
                <c:pt idx="28">
                  <c:v>17168</c:v>
                </c:pt>
                <c:pt idx="29">
                  <c:v>17533</c:v>
                </c:pt>
                <c:pt idx="30">
                  <c:v>17899</c:v>
                </c:pt>
                <c:pt idx="31">
                  <c:v>18264</c:v>
                </c:pt>
                <c:pt idx="32">
                  <c:v>18629</c:v>
                </c:pt>
                <c:pt idx="33">
                  <c:v>18994</c:v>
                </c:pt>
                <c:pt idx="34">
                  <c:v>19360</c:v>
                </c:pt>
                <c:pt idx="35">
                  <c:v>19725</c:v>
                </c:pt>
                <c:pt idx="36">
                  <c:v>20090</c:v>
                </c:pt>
                <c:pt idx="37">
                  <c:v>20455</c:v>
                </c:pt>
                <c:pt idx="38">
                  <c:v>20821</c:v>
                </c:pt>
                <c:pt idx="39">
                  <c:v>21186</c:v>
                </c:pt>
                <c:pt idx="40">
                  <c:v>21551</c:v>
                </c:pt>
                <c:pt idx="41">
                  <c:v>21916</c:v>
                </c:pt>
                <c:pt idx="42">
                  <c:v>22282</c:v>
                </c:pt>
                <c:pt idx="43">
                  <c:v>22647</c:v>
                </c:pt>
                <c:pt idx="44">
                  <c:v>23012</c:v>
                </c:pt>
                <c:pt idx="45">
                  <c:v>23377</c:v>
                </c:pt>
                <c:pt idx="46">
                  <c:v>23743</c:v>
                </c:pt>
                <c:pt idx="47">
                  <c:v>24108</c:v>
                </c:pt>
                <c:pt idx="48">
                  <c:v>24473</c:v>
                </c:pt>
                <c:pt idx="49">
                  <c:v>24838</c:v>
                </c:pt>
                <c:pt idx="50">
                  <c:v>25204</c:v>
                </c:pt>
                <c:pt idx="51">
                  <c:v>25569</c:v>
                </c:pt>
                <c:pt idx="52">
                  <c:v>25934</c:v>
                </c:pt>
                <c:pt idx="53">
                  <c:v>26299</c:v>
                </c:pt>
                <c:pt idx="54">
                  <c:v>26665</c:v>
                </c:pt>
                <c:pt idx="55">
                  <c:v>27030</c:v>
                </c:pt>
              </c:numCache>
            </c:numRef>
          </c:cat>
          <c:val>
            <c:numRef>
              <c:f>'data-Fig10'!$B$2:$B$57</c:f>
              <c:numCache>
                <c:formatCode>0.00</c:formatCode>
                <c:ptCount val="56"/>
                <c:pt idx="0">
                  <c:v>5.25323447510916E-2</c:v>
                </c:pt>
                <c:pt idx="1">
                  <c:v>6.7921520869613117E-2</c:v>
                </c:pt>
                <c:pt idx="2">
                  <c:v>5.5579810211060385E-2</c:v>
                </c:pt>
                <c:pt idx="3">
                  <c:v>5.7508218598444162E-2</c:v>
                </c:pt>
                <c:pt idx="4">
                  <c:v>6.5810526146523454E-2</c:v>
                </c:pt>
                <c:pt idx="5">
                  <c:v>6.7427930553893317E-2</c:v>
                </c:pt>
                <c:pt idx="6">
                  <c:v>6.1537282487235195E-2</c:v>
                </c:pt>
                <c:pt idx="7">
                  <c:v>6.2994417350071399E-2</c:v>
                </c:pt>
                <c:pt idx="9">
                  <c:v>6.7122829764388894E-2</c:v>
                </c:pt>
                <c:pt idx="10">
                  <c:v>6.6131589377724925E-2</c:v>
                </c:pt>
                <c:pt idx="11">
                  <c:v>6.7923140173973259E-2</c:v>
                </c:pt>
                <c:pt idx="12">
                  <c:v>6.8902112010623892E-2</c:v>
                </c:pt>
                <c:pt idx="13">
                  <c:v>6.9902339909549707E-2</c:v>
                </c:pt>
                <c:pt idx="14">
                  <c:v>6.8729114272918321E-2</c:v>
                </c:pt>
                <c:pt idx="15">
                  <c:v>6.441572300942669E-2</c:v>
                </c:pt>
                <c:pt idx="16">
                  <c:v>6.3858177659168888E-2</c:v>
                </c:pt>
                <c:pt idx="17">
                  <c:v>6.4666062830719365E-2</c:v>
                </c:pt>
                <c:pt idx="18">
                  <c:v>6.0881250135460238E-2</c:v>
                </c:pt>
                <c:pt idx="19">
                  <c:v>6.0237602585264921E-2</c:v>
                </c:pt>
                <c:pt idx="20">
                  <c:v>5.8649559639012722E-2</c:v>
                </c:pt>
                <c:pt idx="21">
                  <c:v>5.9165663858804646E-2</c:v>
                </c:pt>
                <c:pt idx="22">
                  <c:v>5.5923330917290813E-2</c:v>
                </c:pt>
                <c:pt idx="23">
                  <c:v>4.495846427440376E-2</c:v>
                </c:pt>
                <c:pt idx="24">
                  <c:v>3.5401659955003495E-2</c:v>
                </c:pt>
                <c:pt idx="25">
                  <c:v>3.2197277921010029E-2</c:v>
                </c:pt>
                <c:pt idx="26">
                  <c:v>3.5048896530006042E-2</c:v>
                </c:pt>
                <c:pt idx="27">
                  <c:v>4.5917592964599796E-2</c:v>
                </c:pt>
                <c:pt idx="28">
                  <c:v>4.8953264498728638E-2</c:v>
                </c:pt>
                <c:pt idx="29">
                  <c:v>4.9676472107247467E-2</c:v>
                </c:pt>
                <c:pt idx="30">
                  <c:v>5.0052331148538805E-2</c:v>
                </c:pt>
                <c:pt idx="31">
                  <c:v>5.1664651788261177E-2</c:v>
                </c:pt>
                <c:pt idx="32">
                  <c:v>4.7333484856431865E-2</c:v>
                </c:pt>
                <c:pt idx="33">
                  <c:v>4.541560939343494E-2</c:v>
                </c:pt>
                <c:pt idx="34">
                  <c:v>4.4112177715233451E-2</c:v>
                </c:pt>
                <c:pt idx="35">
                  <c:v>4.6202127335962927E-2</c:v>
                </c:pt>
                <c:pt idx="36">
                  <c:v>4.9408614569436529E-2</c:v>
                </c:pt>
                <c:pt idx="37">
                  <c:v>4.823101981642082E-2</c:v>
                </c:pt>
                <c:pt idx="38">
                  <c:v>4.9306869618132264E-2</c:v>
                </c:pt>
                <c:pt idx="39">
                  <c:v>5.1369721082514815E-2</c:v>
                </c:pt>
                <c:pt idx="40">
                  <c:v>5.1617695736180497E-2</c:v>
                </c:pt>
                <c:pt idx="41">
                  <c:v>5.3246976977747475E-2</c:v>
                </c:pt>
                <c:pt idx="42">
                  <c:v>5.4837548086693305E-2</c:v>
                </c:pt>
                <c:pt idx="43">
                  <c:v>5.6655274138962118E-2</c:v>
                </c:pt>
                <c:pt idx="44">
                  <c:v>5.739353068050787E-2</c:v>
                </c:pt>
                <c:pt idx="45">
                  <c:v>5.7008012032853481E-2</c:v>
                </c:pt>
                <c:pt idx="46">
                  <c:v>5.7818518752732279E-2</c:v>
                </c:pt>
                <c:pt idx="47">
                  <c:v>5.7009731053177276E-2</c:v>
                </c:pt>
                <c:pt idx="48">
                  <c:v>5.7135396996358515E-2</c:v>
                </c:pt>
                <c:pt idx="49">
                  <c:v>5.6155489252051265E-2</c:v>
                </c:pt>
                <c:pt idx="50">
                  <c:v>5.8530580269710704E-2</c:v>
                </c:pt>
                <c:pt idx="51">
                  <c:v>5.9560594191545538E-2</c:v>
                </c:pt>
                <c:pt idx="52">
                  <c:v>6.227906578834802E-2</c:v>
                </c:pt>
                <c:pt idx="53">
                  <c:v>6.4717201814392708E-2</c:v>
                </c:pt>
                <c:pt idx="54">
                  <c:v>6.6466847012371599E-2</c:v>
                </c:pt>
                <c:pt idx="55">
                  <c:v>6.869131645405685E-2</c:v>
                </c:pt>
              </c:numCache>
            </c:numRef>
          </c:val>
        </c:ser>
        <c:ser>
          <c:idx val="1"/>
          <c:order val="1"/>
          <c:tx>
            <c:strRef>
              <c:f>'data-Fig10'!$D$1</c:f>
              <c:strCache>
                <c:ptCount val="1"/>
                <c:pt idx="0">
                  <c:v>P99.5-100</c:v>
                </c:pt>
              </c:strCache>
            </c:strRef>
          </c:tx>
          <c:spPr>
            <a:ln w="12700">
              <a:solidFill>
                <a:srgbClr val="000000"/>
              </a:solidFill>
              <a:prstDash val="solid"/>
            </a:ln>
          </c:spPr>
          <c:marker>
            <c:symbol val="triangle"/>
            <c:size val="7"/>
            <c:spPr>
              <a:solidFill>
                <a:srgbClr val="000000"/>
              </a:solidFill>
              <a:ln>
                <a:solidFill>
                  <a:srgbClr val="000000"/>
                </a:solidFill>
                <a:prstDash val="solid"/>
              </a:ln>
            </c:spPr>
          </c:marker>
          <c:cat>
            <c:numRef>
              <c:f>'data-Fig10'!$A$2:$A$57</c:f>
              <c:numCache>
                <c:formatCode>yyyy/mm/dd</c:formatCode>
                <c:ptCount val="56"/>
                <c:pt idx="0">
                  <c:v>6211</c:v>
                </c:pt>
                <c:pt idx="1">
                  <c:v>6576</c:v>
                </c:pt>
                <c:pt idx="2">
                  <c:v>6941</c:v>
                </c:pt>
                <c:pt idx="3">
                  <c:v>7306</c:v>
                </c:pt>
                <c:pt idx="4">
                  <c:v>7672</c:v>
                </c:pt>
                <c:pt idx="5">
                  <c:v>8037</c:v>
                </c:pt>
                <c:pt idx="6">
                  <c:v>8402</c:v>
                </c:pt>
                <c:pt idx="7">
                  <c:v>8767</c:v>
                </c:pt>
                <c:pt idx="8">
                  <c:v>9863</c:v>
                </c:pt>
                <c:pt idx="9">
                  <c:v>10228</c:v>
                </c:pt>
                <c:pt idx="10">
                  <c:v>10594</c:v>
                </c:pt>
                <c:pt idx="11">
                  <c:v>10959</c:v>
                </c:pt>
                <c:pt idx="12">
                  <c:v>11324</c:v>
                </c:pt>
                <c:pt idx="13">
                  <c:v>11689</c:v>
                </c:pt>
                <c:pt idx="14">
                  <c:v>12055</c:v>
                </c:pt>
                <c:pt idx="15">
                  <c:v>12420</c:v>
                </c:pt>
                <c:pt idx="16">
                  <c:v>12785</c:v>
                </c:pt>
                <c:pt idx="17">
                  <c:v>13150</c:v>
                </c:pt>
                <c:pt idx="18">
                  <c:v>13516</c:v>
                </c:pt>
                <c:pt idx="19">
                  <c:v>13881</c:v>
                </c:pt>
                <c:pt idx="20">
                  <c:v>14246</c:v>
                </c:pt>
                <c:pt idx="21">
                  <c:v>14611</c:v>
                </c:pt>
                <c:pt idx="22">
                  <c:v>14977</c:v>
                </c:pt>
                <c:pt idx="23">
                  <c:v>15342</c:v>
                </c:pt>
                <c:pt idx="24">
                  <c:v>15707</c:v>
                </c:pt>
                <c:pt idx="25">
                  <c:v>16072</c:v>
                </c:pt>
                <c:pt idx="26">
                  <c:v>16438</c:v>
                </c:pt>
                <c:pt idx="27">
                  <c:v>16803</c:v>
                </c:pt>
                <c:pt idx="28">
                  <c:v>17168</c:v>
                </c:pt>
                <c:pt idx="29">
                  <c:v>17533</c:v>
                </c:pt>
                <c:pt idx="30">
                  <c:v>17899</c:v>
                </c:pt>
                <c:pt idx="31">
                  <c:v>18264</c:v>
                </c:pt>
                <c:pt idx="32">
                  <c:v>18629</c:v>
                </c:pt>
                <c:pt idx="33">
                  <c:v>18994</c:v>
                </c:pt>
                <c:pt idx="34">
                  <c:v>19360</c:v>
                </c:pt>
                <c:pt idx="35">
                  <c:v>19725</c:v>
                </c:pt>
                <c:pt idx="36">
                  <c:v>20090</c:v>
                </c:pt>
                <c:pt idx="37">
                  <c:v>20455</c:v>
                </c:pt>
                <c:pt idx="38">
                  <c:v>20821</c:v>
                </c:pt>
                <c:pt idx="39">
                  <c:v>21186</c:v>
                </c:pt>
                <c:pt idx="40">
                  <c:v>21551</c:v>
                </c:pt>
                <c:pt idx="41">
                  <c:v>21916</c:v>
                </c:pt>
                <c:pt idx="42">
                  <c:v>22282</c:v>
                </c:pt>
                <c:pt idx="43">
                  <c:v>22647</c:v>
                </c:pt>
                <c:pt idx="44">
                  <c:v>23012</c:v>
                </c:pt>
                <c:pt idx="45">
                  <c:v>23377</c:v>
                </c:pt>
                <c:pt idx="46">
                  <c:v>23743</c:v>
                </c:pt>
                <c:pt idx="47">
                  <c:v>24108</c:v>
                </c:pt>
                <c:pt idx="48">
                  <c:v>24473</c:v>
                </c:pt>
                <c:pt idx="49">
                  <c:v>24838</c:v>
                </c:pt>
                <c:pt idx="50">
                  <c:v>25204</c:v>
                </c:pt>
                <c:pt idx="51">
                  <c:v>25569</c:v>
                </c:pt>
                <c:pt idx="52">
                  <c:v>25934</c:v>
                </c:pt>
                <c:pt idx="53">
                  <c:v>26299</c:v>
                </c:pt>
                <c:pt idx="54">
                  <c:v>26665</c:v>
                </c:pt>
                <c:pt idx="55">
                  <c:v>27030</c:v>
                </c:pt>
              </c:numCache>
            </c:numRef>
          </c:cat>
          <c:val>
            <c:numRef>
              <c:f>'data-Fig10'!$D$2:$D$57</c:f>
              <c:numCache>
                <c:formatCode>General</c:formatCode>
                <c:ptCount val="56"/>
                <c:pt idx="8">
                  <c:v>5.9969999999999996E-2</c:v>
                </c:pt>
                <c:pt idx="9">
                  <c:v>6.1100000000000002E-2</c:v>
                </c:pt>
                <c:pt idx="10">
                  <c:v>6.071E-2</c:v>
                </c:pt>
                <c:pt idx="11">
                  <c:v>5.9909999999999998E-2</c:v>
                </c:pt>
                <c:pt idx="12">
                  <c:v>5.8029999999999998E-2</c:v>
                </c:pt>
                <c:pt idx="13">
                  <c:v>5.6590000000000001E-2</c:v>
                </c:pt>
                <c:pt idx="14">
                  <c:v>5.7699999999999994E-2</c:v>
                </c:pt>
                <c:pt idx="15">
                  <c:v>5.7610000000000001E-2</c:v>
                </c:pt>
                <c:pt idx="16">
                  <c:v>5.806E-2</c:v>
                </c:pt>
                <c:pt idx="17">
                  <c:v>5.96E-2</c:v>
                </c:pt>
                <c:pt idx="18">
                  <c:v>5.8430000000000003E-2</c:v>
                </c:pt>
                <c:pt idx="19">
                  <c:v>5.6980000000000003E-2</c:v>
                </c:pt>
                <c:pt idx="20">
                  <c:v>5.6390000000000003E-2</c:v>
                </c:pt>
                <c:pt idx="21">
                  <c:v>5.7820000000000003E-2</c:v>
                </c:pt>
                <c:pt idx="22">
                  <c:v>5.704E-2</c:v>
                </c:pt>
                <c:pt idx="23">
                  <c:v>5.1239999999999994E-2</c:v>
                </c:pt>
                <c:pt idx="24">
                  <c:v>4.5019999999999998E-2</c:v>
                </c:pt>
                <c:pt idx="25">
                  <c:v>3.8290000000000005E-2</c:v>
                </c:pt>
                <c:pt idx="26">
                  <c:v>3.9710000000000002E-2</c:v>
                </c:pt>
                <c:pt idx="27">
                  <c:v>4.3339999999999997E-2</c:v>
                </c:pt>
                <c:pt idx="28">
                  <c:v>4.2359999999999995E-2</c:v>
                </c:pt>
                <c:pt idx="29">
                  <c:v>4.1820000000000003E-2</c:v>
                </c:pt>
                <c:pt idx="30">
                  <c:v>4.1020000000000001E-2</c:v>
                </c:pt>
                <c:pt idx="31">
                  <c:v>4.2119999999999998E-2</c:v>
                </c:pt>
                <c:pt idx="32">
                  <c:v>3.993E-2</c:v>
                </c:pt>
                <c:pt idx="33">
                  <c:v>3.7749999999999999E-2</c:v>
                </c:pt>
                <c:pt idx="35">
                  <c:v>3.6589999999999998E-2</c:v>
                </c:pt>
                <c:pt idx="37">
                  <c:v>3.5650000000000001E-2</c:v>
                </c:pt>
                <c:pt idx="39">
                  <c:v>3.4340000000000002E-2</c:v>
                </c:pt>
                <c:pt idx="41">
                  <c:v>3.3099999999999997E-2</c:v>
                </c:pt>
                <c:pt idx="42">
                  <c:v>3.27E-2</c:v>
                </c:pt>
                <c:pt idx="43">
                  <c:v>3.2390000000000002E-2</c:v>
                </c:pt>
                <c:pt idx="45">
                  <c:v>3.2340000000000001E-2</c:v>
                </c:pt>
                <c:pt idx="47">
                  <c:v>3.2680000000000001E-2</c:v>
                </c:pt>
                <c:pt idx="48">
                  <c:v>3.3799999999999997E-2</c:v>
                </c:pt>
                <c:pt idx="49">
                  <c:v>3.3170000000000005E-2</c:v>
                </c:pt>
                <c:pt idx="50">
                  <c:v>3.2739999999999998E-2</c:v>
                </c:pt>
                <c:pt idx="51">
                  <c:v>3.2129999999999999E-2</c:v>
                </c:pt>
                <c:pt idx="52">
                  <c:v>3.2559999999999999E-2</c:v>
                </c:pt>
                <c:pt idx="53">
                  <c:v>3.3799999999999997E-2</c:v>
                </c:pt>
                <c:pt idx="54">
                  <c:v>3.4270000000000002E-2</c:v>
                </c:pt>
                <c:pt idx="55">
                  <c:v>3.6290000000000003E-2</c:v>
                </c:pt>
              </c:numCache>
            </c:numRef>
          </c:val>
        </c:ser>
        <c:ser>
          <c:idx val="2"/>
          <c:order val="2"/>
          <c:tx>
            <c:strRef>
              <c:f>'data-Fig10'!$C$1</c:f>
              <c:strCache>
                <c:ptCount val="1"/>
                <c:pt idx="0">
                  <c:v>P99-99.9</c:v>
                </c:pt>
              </c:strCache>
            </c:strRef>
          </c:tx>
          <c:spPr>
            <a:ln w="12700">
              <a:solidFill>
                <a:srgbClr val="000000"/>
              </a:solidFill>
              <a:prstDash val="solid"/>
            </a:ln>
          </c:spPr>
          <c:marker>
            <c:symbol val="triangle"/>
            <c:size val="7"/>
            <c:spPr>
              <a:solidFill>
                <a:srgbClr val="FFFFFF"/>
              </a:solidFill>
              <a:ln>
                <a:solidFill>
                  <a:srgbClr val="000000"/>
                </a:solidFill>
                <a:prstDash val="solid"/>
              </a:ln>
            </c:spPr>
          </c:marker>
          <c:cat>
            <c:numRef>
              <c:f>'data-Fig10'!$A$2:$A$57</c:f>
              <c:numCache>
                <c:formatCode>yyyy/mm/dd</c:formatCode>
                <c:ptCount val="56"/>
                <c:pt idx="0">
                  <c:v>6211</c:v>
                </c:pt>
                <c:pt idx="1">
                  <c:v>6576</c:v>
                </c:pt>
                <c:pt idx="2">
                  <c:v>6941</c:v>
                </c:pt>
                <c:pt idx="3">
                  <c:v>7306</c:v>
                </c:pt>
                <c:pt idx="4">
                  <c:v>7672</c:v>
                </c:pt>
                <c:pt idx="5">
                  <c:v>8037</c:v>
                </c:pt>
                <c:pt idx="6">
                  <c:v>8402</c:v>
                </c:pt>
                <c:pt idx="7">
                  <c:v>8767</c:v>
                </c:pt>
                <c:pt idx="8">
                  <c:v>9863</c:v>
                </c:pt>
                <c:pt idx="9">
                  <c:v>10228</c:v>
                </c:pt>
                <c:pt idx="10">
                  <c:v>10594</c:v>
                </c:pt>
                <c:pt idx="11">
                  <c:v>10959</c:v>
                </c:pt>
                <c:pt idx="12">
                  <c:v>11324</c:v>
                </c:pt>
                <c:pt idx="13">
                  <c:v>11689</c:v>
                </c:pt>
                <c:pt idx="14">
                  <c:v>12055</c:v>
                </c:pt>
                <c:pt idx="15">
                  <c:v>12420</c:v>
                </c:pt>
                <c:pt idx="16">
                  <c:v>12785</c:v>
                </c:pt>
                <c:pt idx="17">
                  <c:v>13150</c:v>
                </c:pt>
                <c:pt idx="18">
                  <c:v>13516</c:v>
                </c:pt>
                <c:pt idx="19">
                  <c:v>13881</c:v>
                </c:pt>
                <c:pt idx="20">
                  <c:v>14246</c:v>
                </c:pt>
                <c:pt idx="21">
                  <c:v>14611</c:v>
                </c:pt>
                <c:pt idx="22">
                  <c:v>14977</c:v>
                </c:pt>
                <c:pt idx="23">
                  <c:v>15342</c:v>
                </c:pt>
                <c:pt idx="24">
                  <c:v>15707</c:v>
                </c:pt>
                <c:pt idx="25">
                  <c:v>16072</c:v>
                </c:pt>
                <c:pt idx="26">
                  <c:v>16438</c:v>
                </c:pt>
                <c:pt idx="27">
                  <c:v>16803</c:v>
                </c:pt>
                <c:pt idx="28">
                  <c:v>17168</c:v>
                </c:pt>
                <c:pt idx="29">
                  <c:v>17533</c:v>
                </c:pt>
                <c:pt idx="30">
                  <c:v>17899</c:v>
                </c:pt>
                <c:pt idx="31">
                  <c:v>18264</c:v>
                </c:pt>
                <c:pt idx="32">
                  <c:v>18629</c:v>
                </c:pt>
                <c:pt idx="33">
                  <c:v>18994</c:v>
                </c:pt>
                <c:pt idx="34">
                  <c:v>19360</c:v>
                </c:pt>
                <c:pt idx="35">
                  <c:v>19725</c:v>
                </c:pt>
                <c:pt idx="36">
                  <c:v>20090</c:v>
                </c:pt>
                <c:pt idx="37">
                  <c:v>20455</c:v>
                </c:pt>
                <c:pt idx="38">
                  <c:v>20821</c:v>
                </c:pt>
                <c:pt idx="39">
                  <c:v>21186</c:v>
                </c:pt>
                <c:pt idx="40">
                  <c:v>21551</c:v>
                </c:pt>
                <c:pt idx="41">
                  <c:v>21916</c:v>
                </c:pt>
                <c:pt idx="42">
                  <c:v>22282</c:v>
                </c:pt>
                <c:pt idx="43">
                  <c:v>22647</c:v>
                </c:pt>
                <c:pt idx="44">
                  <c:v>23012</c:v>
                </c:pt>
                <c:pt idx="45">
                  <c:v>23377</c:v>
                </c:pt>
                <c:pt idx="46">
                  <c:v>23743</c:v>
                </c:pt>
                <c:pt idx="47">
                  <c:v>24108</c:v>
                </c:pt>
                <c:pt idx="48">
                  <c:v>24473</c:v>
                </c:pt>
                <c:pt idx="49">
                  <c:v>24838</c:v>
                </c:pt>
                <c:pt idx="50">
                  <c:v>25204</c:v>
                </c:pt>
                <c:pt idx="51">
                  <c:v>25569</c:v>
                </c:pt>
                <c:pt idx="52">
                  <c:v>25934</c:v>
                </c:pt>
                <c:pt idx="53">
                  <c:v>26299</c:v>
                </c:pt>
                <c:pt idx="54">
                  <c:v>26665</c:v>
                </c:pt>
                <c:pt idx="55">
                  <c:v>27030</c:v>
                </c:pt>
              </c:numCache>
            </c:numRef>
          </c:cat>
          <c:val>
            <c:numRef>
              <c:f>'data-Fig10'!$C$2:$C$57</c:f>
              <c:numCache>
                <c:formatCode>General</c:formatCode>
                <c:ptCount val="56"/>
                <c:pt idx="8">
                  <c:v>6.0410000000000005E-2</c:v>
                </c:pt>
                <c:pt idx="9">
                  <c:v>6.1900000000000004E-2</c:v>
                </c:pt>
                <c:pt idx="10">
                  <c:v>6.1030000000000001E-2</c:v>
                </c:pt>
                <c:pt idx="11">
                  <c:v>5.9879999999999996E-2</c:v>
                </c:pt>
                <c:pt idx="12">
                  <c:v>6.0139999999999999E-2</c:v>
                </c:pt>
                <c:pt idx="13">
                  <c:v>5.9209999999999992E-2</c:v>
                </c:pt>
                <c:pt idx="14">
                  <c:v>5.8689999999999999E-2</c:v>
                </c:pt>
                <c:pt idx="15">
                  <c:v>5.9420000000000001E-2</c:v>
                </c:pt>
                <c:pt idx="16">
                  <c:v>5.9559999999999995E-2</c:v>
                </c:pt>
                <c:pt idx="17">
                  <c:v>6.0939999999999994E-2</c:v>
                </c:pt>
                <c:pt idx="18">
                  <c:v>5.9559999999999995E-2</c:v>
                </c:pt>
                <c:pt idx="19">
                  <c:v>5.8169999999999999E-2</c:v>
                </c:pt>
                <c:pt idx="20">
                  <c:v>5.8220000000000001E-2</c:v>
                </c:pt>
                <c:pt idx="21">
                  <c:v>5.9130000000000002E-2</c:v>
                </c:pt>
                <c:pt idx="22">
                  <c:v>5.6669999999999998E-2</c:v>
                </c:pt>
                <c:pt idx="23">
                  <c:v>5.0290000000000001E-2</c:v>
                </c:pt>
                <c:pt idx="24">
                  <c:v>4.5530000000000001E-2</c:v>
                </c:pt>
                <c:pt idx="25">
                  <c:v>0.04</c:v>
                </c:pt>
                <c:pt idx="26">
                  <c:v>4.1709999999999997E-2</c:v>
                </c:pt>
                <c:pt idx="27">
                  <c:v>4.7230000000000001E-2</c:v>
                </c:pt>
                <c:pt idx="28">
                  <c:v>4.6769999999999999E-2</c:v>
                </c:pt>
                <c:pt idx="29">
                  <c:v>4.6170000000000003E-2</c:v>
                </c:pt>
                <c:pt idx="30">
                  <c:v>4.5739999999999996E-2</c:v>
                </c:pt>
                <c:pt idx="31">
                  <c:v>4.6739999999999997E-2</c:v>
                </c:pt>
                <c:pt idx="32">
                  <c:v>4.4790000000000003E-2</c:v>
                </c:pt>
                <c:pt idx="33">
                  <c:v>4.3479999999999998E-2</c:v>
                </c:pt>
                <c:pt idx="35">
                  <c:v>4.2999999999999997E-2</c:v>
                </c:pt>
                <c:pt idx="37">
                  <c:v>4.2999999999999997E-2</c:v>
                </c:pt>
                <c:pt idx="39">
                  <c:v>4.2000000000000003E-2</c:v>
                </c:pt>
                <c:pt idx="41">
                  <c:v>4.1189999999999997E-2</c:v>
                </c:pt>
                <c:pt idx="42">
                  <c:v>4.0899999999999999E-2</c:v>
                </c:pt>
                <c:pt idx="43">
                  <c:v>4.0689999999999997E-2</c:v>
                </c:pt>
                <c:pt idx="45">
                  <c:v>4.0480000000000002E-2</c:v>
                </c:pt>
                <c:pt idx="47">
                  <c:v>4.0529999999999997E-2</c:v>
                </c:pt>
                <c:pt idx="48">
                  <c:v>4.197E-2</c:v>
                </c:pt>
                <c:pt idx="49">
                  <c:v>4.1180000000000001E-2</c:v>
                </c:pt>
                <c:pt idx="50">
                  <c:v>4.086E-2</c:v>
                </c:pt>
                <c:pt idx="51">
                  <c:v>4.079E-2</c:v>
                </c:pt>
                <c:pt idx="52">
                  <c:v>4.1079999999999998E-2</c:v>
                </c:pt>
                <c:pt idx="53">
                  <c:v>4.1779999999999998E-2</c:v>
                </c:pt>
                <c:pt idx="54">
                  <c:v>4.2750000000000003E-2</c:v>
                </c:pt>
                <c:pt idx="55">
                  <c:v>4.4069999999999998E-2</c:v>
                </c:pt>
              </c:numCache>
            </c:numRef>
          </c:val>
        </c:ser>
        <c:marker val="1"/>
        <c:axId val="84170624"/>
        <c:axId val="84180992"/>
      </c:lineChart>
      <c:dateAx>
        <c:axId val="84170624"/>
        <c:scaling>
          <c:orientation val="minMax"/>
          <c:max val="21916"/>
          <c:min val="6211"/>
        </c:scaling>
        <c:axPos val="b"/>
        <c:majorGridlines>
          <c:spPr>
            <a:ln w="12700">
              <a:solidFill>
                <a:srgbClr val="000000"/>
              </a:solidFill>
              <a:prstDash val="sysDash"/>
            </a:ln>
          </c:spPr>
        </c:majorGridlines>
        <c:numFmt formatCode="yyyy" sourceLinked="0"/>
        <c:tickLblPos val="nextTo"/>
        <c:spPr>
          <a:ln w="3175">
            <a:solidFill>
              <a:srgbClr val="000000"/>
            </a:solidFill>
            <a:prstDash val="solid"/>
          </a:ln>
        </c:spPr>
        <c:txPr>
          <a:bodyPr rot="-5400000" vert="horz"/>
          <a:lstStyle/>
          <a:p>
            <a:pPr>
              <a:defRPr sz="1325" b="1" i="0" u="none" strike="noStrike" baseline="0">
                <a:solidFill>
                  <a:srgbClr val="000000"/>
                </a:solidFill>
                <a:latin typeface="Arial"/>
                <a:ea typeface="Arial"/>
                <a:cs typeface="Arial"/>
              </a:defRPr>
            </a:pPr>
            <a:endParaRPr lang="ko-KR"/>
          </a:p>
        </c:txPr>
        <c:crossAx val="84180992"/>
        <c:crosses val="autoZero"/>
        <c:auto val="1"/>
        <c:lblOffset val="100"/>
        <c:baseTimeUnit val="years"/>
        <c:majorUnit val="3"/>
        <c:majorTimeUnit val="years"/>
        <c:minorUnit val="1"/>
        <c:minorTimeUnit val="years"/>
      </c:dateAx>
      <c:valAx>
        <c:axId val="84180992"/>
        <c:scaling>
          <c:orientation val="minMax"/>
        </c:scaling>
        <c:axPos val="l"/>
        <c:majorGridlines>
          <c:spPr>
            <a:ln w="3175">
              <a:solidFill>
                <a:srgbClr val="000000"/>
              </a:solidFill>
              <a:prstDash val="solid"/>
            </a:ln>
          </c:spPr>
        </c:majorGridlines>
        <c:title>
          <c:tx>
            <c:rich>
              <a:bodyPr/>
              <a:lstStyle/>
              <a:p>
                <a:pPr>
                  <a:defRPr sz="1325" b="1" i="0" u="none" strike="noStrike" baseline="0">
                    <a:solidFill>
                      <a:srgbClr val="000000"/>
                    </a:solidFill>
                    <a:latin typeface="Arial"/>
                    <a:ea typeface="Arial"/>
                    <a:cs typeface="Arial"/>
                  </a:defRPr>
                </a:pPr>
                <a:r>
                  <a:rPr altLang="en-US"/>
                  <a:t>Share (in %)</a:t>
                </a:r>
              </a:p>
            </c:rich>
          </c:tx>
          <c:layout>
            <c:manualLayout>
              <c:xMode val="edge"/>
              <c:yMode val="edge"/>
              <c:x val="8.7769784172661874E-2"/>
              <c:y val="0.38543897216274092"/>
            </c:manualLayout>
          </c:layout>
          <c:spPr>
            <a:noFill/>
            <a:ln w="25400">
              <a:noFill/>
            </a:ln>
          </c:spPr>
        </c:title>
        <c:numFmt formatCode="0%" sourceLinked="0"/>
        <c:tickLblPos val="nextTo"/>
        <c:spPr>
          <a:ln w="3175">
            <a:solidFill>
              <a:srgbClr val="000000"/>
            </a:solidFill>
            <a:prstDash val="solid"/>
          </a:ln>
        </c:spPr>
        <c:txPr>
          <a:bodyPr rot="0" vert="horz"/>
          <a:lstStyle/>
          <a:p>
            <a:pPr>
              <a:defRPr sz="1325" b="1" i="0" u="none" strike="noStrike" baseline="0">
                <a:solidFill>
                  <a:srgbClr val="000000"/>
                </a:solidFill>
                <a:latin typeface="Arial"/>
                <a:ea typeface="Arial"/>
                <a:cs typeface="Arial"/>
              </a:defRPr>
            </a:pPr>
            <a:endParaRPr lang="ko-KR"/>
          </a:p>
        </c:txPr>
        <c:crossAx val="84170624"/>
        <c:crossesAt val="17"/>
        <c:crossBetween val="midCat"/>
      </c:valAx>
      <c:spPr>
        <a:solidFill>
          <a:srgbClr val="FFFFFF"/>
        </a:solidFill>
        <a:ln w="12700">
          <a:solidFill>
            <a:srgbClr val="808080"/>
          </a:solidFill>
          <a:prstDash val="solid"/>
        </a:ln>
      </c:spPr>
    </c:plotArea>
    <c:legend>
      <c:legendPos val="r"/>
      <c:layout>
        <c:manualLayout>
          <c:xMode val="edge"/>
          <c:yMode val="edge"/>
          <c:x val="0.26884154248625919"/>
          <c:y val="0.7399678972712681"/>
          <c:w val="0.54893168507654599"/>
          <c:h val="4.8154093097913325E-2"/>
        </c:manualLayout>
      </c:layout>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span"/>
  </c:chart>
  <c:spPr>
    <a:noFill/>
    <a:ln w="9525">
      <a:noFill/>
    </a:ln>
  </c:spPr>
  <c:txPr>
    <a:bodyPr/>
    <a:lstStyle/>
    <a:p>
      <a:pPr>
        <a:defRPr sz="100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lang val="ko-KR"/>
  <c:chart>
    <c:plotArea>
      <c:layout>
        <c:manualLayout>
          <c:layoutTarget val="inner"/>
          <c:xMode val="edge"/>
          <c:yMode val="edge"/>
          <c:x val="0.18681318681318682"/>
          <c:y val="0.18216331444060371"/>
          <c:w val="0.65934065934065933"/>
          <c:h val="0.64516173864380488"/>
        </c:manualLayout>
      </c:layout>
      <c:lineChart>
        <c:grouping val="standard"/>
        <c:ser>
          <c:idx val="4"/>
          <c:order val="0"/>
          <c:tx>
            <c:strRef>
              <c:f>'data-Fig11'!$C$3</c:f>
              <c:strCache>
                <c:ptCount val="1"/>
                <c:pt idx="0">
                  <c:v>Rank 10 CEO pay</c:v>
                </c:pt>
              </c:strCache>
            </c:strRef>
          </c:tx>
          <c:spPr>
            <a:ln w="12700">
              <a:solidFill>
                <a:srgbClr val="000000"/>
              </a:solidFill>
              <a:prstDash val="solid"/>
            </a:ln>
          </c:spPr>
          <c:marker>
            <c:symbol val="diamond"/>
            <c:size val="5"/>
            <c:spPr>
              <a:solidFill>
                <a:srgbClr val="000000"/>
              </a:solidFill>
              <a:ln>
                <a:solidFill>
                  <a:srgbClr val="000000"/>
                </a:solidFill>
                <a:prstDash val="solid"/>
              </a:ln>
            </c:spPr>
          </c:marker>
          <c:cat>
            <c:numRef>
              <c:f>'data-Fig11'!$A$4:$A$40</c:f>
              <c:numCache>
                <c:formatCode>General</c:formatCode>
                <c:ptCount val="37"/>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numCache>
            </c:numRef>
          </c:cat>
          <c:val>
            <c:numRef>
              <c:f>'data-Fig11'!$C$4:$C$40</c:f>
              <c:numCache>
                <c:formatCode>#,##0</c:formatCode>
                <c:ptCount val="37"/>
                <c:pt idx="0">
                  <c:v>1939056.4031640736</c:v>
                </c:pt>
                <c:pt idx="1">
                  <c:v>1877166.9453656676</c:v>
                </c:pt>
                <c:pt idx="2">
                  <c:v>2362059.941816614</c:v>
                </c:pt>
                <c:pt idx="3">
                  <c:v>2388297.9590081447</c:v>
                </c:pt>
                <c:pt idx="4">
                  <c:v>2114872.5249439916</c:v>
                </c:pt>
                <c:pt idx="5">
                  <c:v>2345393.8088442418</c:v>
                </c:pt>
                <c:pt idx="6">
                  <c:v>2464014.5853509125</c:v>
                </c:pt>
                <c:pt idx="7">
                  <c:v>2662236.4438614668</c:v>
                </c:pt>
                <c:pt idx="8">
                  <c:v>3988736.7188027506</c:v>
                </c:pt>
                <c:pt idx="9">
                  <c:v>7144710.199397428</c:v>
                </c:pt>
                <c:pt idx="10">
                  <c:v>7381117.0189586533</c:v>
                </c:pt>
                <c:pt idx="11">
                  <c:v>5976290.6077278117</c:v>
                </c:pt>
                <c:pt idx="12">
                  <c:v>5454087.9474060088</c:v>
                </c:pt>
                <c:pt idx="13">
                  <c:v>7640779.262804362</c:v>
                </c:pt>
                <c:pt idx="14">
                  <c:v>8723883.4022870604</c:v>
                </c:pt>
                <c:pt idx="15">
                  <c:v>6844771.6341114063</c:v>
                </c:pt>
                <c:pt idx="16">
                  <c:v>8271207.9492334342</c:v>
                </c:pt>
                <c:pt idx="17">
                  <c:v>15622830.006767504</c:v>
                </c:pt>
                <c:pt idx="18">
                  <c:v>16180326.942999905</c:v>
                </c:pt>
                <c:pt idx="19">
                  <c:v>16086197.09342006</c:v>
                </c:pt>
                <c:pt idx="20">
                  <c:v>14081697.12439673</c:v>
                </c:pt>
                <c:pt idx="21">
                  <c:v>15370202.623631867</c:v>
                </c:pt>
                <c:pt idx="22">
                  <c:v>34062372.082444064</c:v>
                </c:pt>
                <c:pt idx="23">
                  <c:v>24611577.951341294</c:v>
                </c:pt>
                <c:pt idx="24">
                  <c:v>17748955.560644083</c:v>
                </c:pt>
                <c:pt idx="25">
                  <c:v>24363854.29456095</c:v>
                </c:pt>
                <c:pt idx="26">
                  <c:v>46416191.396286145</c:v>
                </c:pt>
                <c:pt idx="27">
                  <c:v>58984949.523916125</c:v>
                </c:pt>
                <c:pt idx="28">
                  <c:v>79538567.629535049</c:v>
                </c:pt>
                <c:pt idx="29">
                  <c:v>113091091.76080495</c:v>
                </c:pt>
                <c:pt idx="30">
                  <c:v>105583432.50533302</c:v>
                </c:pt>
                <c:pt idx="31">
                  <c:v>102149289.85678066</c:v>
                </c:pt>
                <c:pt idx="32">
                  <c:v>35130519.45187182</c:v>
                </c:pt>
                <c:pt idx="33">
                  <c:v>38411229.931409724</c:v>
                </c:pt>
                <c:pt idx="34">
                  <c:v>64583296.42942407</c:v>
                </c:pt>
                <c:pt idx="35">
                  <c:v>76048064.396979198</c:v>
                </c:pt>
                <c:pt idx="36">
                  <c:v>104873895.13751595</c:v>
                </c:pt>
              </c:numCache>
            </c:numRef>
          </c:val>
        </c:ser>
        <c:ser>
          <c:idx val="0"/>
          <c:order val="1"/>
          <c:tx>
            <c:strRef>
              <c:f>'data-Fig11'!$D$3</c:f>
              <c:strCache>
                <c:ptCount val="1"/>
                <c:pt idx="0">
                  <c:v>Rank 50 CEO pay</c:v>
                </c:pt>
              </c:strCache>
            </c:strRef>
          </c:tx>
          <c:spPr>
            <a:ln w="12700">
              <a:solidFill>
                <a:srgbClr val="000000"/>
              </a:solidFill>
              <a:prstDash val="solid"/>
            </a:ln>
          </c:spPr>
          <c:marker>
            <c:symbol val="circle"/>
            <c:size val="4"/>
            <c:spPr>
              <a:solidFill>
                <a:srgbClr val="000000"/>
              </a:solidFill>
              <a:ln>
                <a:solidFill>
                  <a:srgbClr val="000000"/>
                </a:solidFill>
                <a:prstDash val="solid"/>
              </a:ln>
            </c:spPr>
          </c:marker>
          <c:cat>
            <c:numRef>
              <c:f>'data-Fig11'!$A$4:$A$40</c:f>
              <c:numCache>
                <c:formatCode>General</c:formatCode>
                <c:ptCount val="37"/>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numCache>
            </c:numRef>
          </c:cat>
          <c:val>
            <c:numRef>
              <c:f>'data-Fig11'!$D$4:$D$40</c:f>
              <c:numCache>
                <c:formatCode>#,##0</c:formatCode>
                <c:ptCount val="37"/>
                <c:pt idx="0">
                  <c:v>1394492.0064749506</c:v>
                </c:pt>
                <c:pt idx="1">
                  <c:v>1370088.0822019549</c:v>
                </c:pt>
                <c:pt idx="2">
                  <c:v>1577856.0411334981</c:v>
                </c:pt>
                <c:pt idx="3">
                  <c:v>1694490.7306929291</c:v>
                </c:pt>
                <c:pt idx="4">
                  <c:v>1614192.4764250543</c:v>
                </c:pt>
                <c:pt idx="5">
                  <c:v>1603970.4138731356</c:v>
                </c:pt>
                <c:pt idx="6">
                  <c:v>1735221.5389795159</c:v>
                </c:pt>
                <c:pt idx="7">
                  <c:v>1893218.3278867961</c:v>
                </c:pt>
                <c:pt idx="8">
                  <c:v>2326005.922582014</c:v>
                </c:pt>
                <c:pt idx="9">
                  <c:v>3283526.3895103075</c:v>
                </c:pt>
                <c:pt idx="10">
                  <c:v>2843483.9072024743</c:v>
                </c:pt>
                <c:pt idx="11">
                  <c:v>3152828.3403748395</c:v>
                </c:pt>
                <c:pt idx="12">
                  <c:v>2896279.2242313134</c:v>
                </c:pt>
                <c:pt idx="13">
                  <c:v>2884553.3974125637</c:v>
                </c:pt>
                <c:pt idx="14">
                  <c:v>3134282.0911384281</c:v>
                </c:pt>
                <c:pt idx="15">
                  <c:v>3768727.0636660238</c:v>
                </c:pt>
                <c:pt idx="16">
                  <c:v>4505774.7359975474</c:v>
                </c:pt>
                <c:pt idx="17">
                  <c:v>5658448.7003738405</c:v>
                </c:pt>
                <c:pt idx="18">
                  <c:v>5608550.4222006807</c:v>
                </c:pt>
                <c:pt idx="19">
                  <c:v>5569395.1791913956</c:v>
                </c:pt>
                <c:pt idx="20">
                  <c:v>6726254.0585120246</c:v>
                </c:pt>
                <c:pt idx="21">
                  <c:v>6931236.8100149315</c:v>
                </c:pt>
                <c:pt idx="22">
                  <c:v>9837567.8894474283</c:v>
                </c:pt>
                <c:pt idx="23">
                  <c:v>11418105.37840336</c:v>
                </c:pt>
                <c:pt idx="24">
                  <c:v>8075020.5751825497</c:v>
                </c:pt>
                <c:pt idx="25">
                  <c:v>11783531.556558728</c:v>
                </c:pt>
                <c:pt idx="26">
                  <c:v>14302401.464421298</c:v>
                </c:pt>
                <c:pt idx="27">
                  <c:v>16929081.771523952</c:v>
                </c:pt>
                <c:pt idx="28">
                  <c:v>23630593.570417944</c:v>
                </c:pt>
                <c:pt idx="29">
                  <c:v>25105366.961308479</c:v>
                </c:pt>
                <c:pt idx="30">
                  <c:v>34015896.554992899</c:v>
                </c:pt>
                <c:pt idx="31">
                  <c:v>19097962.378099952</c:v>
                </c:pt>
                <c:pt idx="32">
                  <c:v>16311025.741280951</c:v>
                </c:pt>
                <c:pt idx="33">
                  <c:v>17422721.415005818</c:v>
                </c:pt>
                <c:pt idx="34">
                  <c:v>27162371.230377261</c:v>
                </c:pt>
                <c:pt idx="35">
                  <c:v>24693150.052184239</c:v>
                </c:pt>
                <c:pt idx="36">
                  <c:v>31095894.780617703</c:v>
                </c:pt>
              </c:numCache>
            </c:numRef>
          </c:val>
        </c:ser>
        <c:ser>
          <c:idx val="2"/>
          <c:order val="3"/>
          <c:tx>
            <c:strRef>
              <c:f>'data-Fig11'!$E$3</c:f>
              <c:strCache>
                <c:ptCount val="1"/>
                <c:pt idx="0">
                  <c:v>Rank 100 CEO pay</c:v>
                </c:pt>
              </c:strCache>
            </c:strRef>
          </c:tx>
          <c:spPr>
            <a:ln w="12700">
              <a:solidFill>
                <a:srgbClr val="000000"/>
              </a:solidFill>
              <a:prstDash val="solid"/>
            </a:ln>
          </c:spPr>
          <c:marker>
            <c:symbol val="triangle"/>
            <c:size val="5"/>
            <c:spPr>
              <a:solidFill>
                <a:srgbClr val="FFFFFF"/>
              </a:solidFill>
              <a:ln>
                <a:solidFill>
                  <a:srgbClr val="000000"/>
                </a:solidFill>
                <a:prstDash val="solid"/>
              </a:ln>
            </c:spPr>
          </c:marker>
          <c:cat>
            <c:numRef>
              <c:f>'data-Fig11'!$A$4:$A$40</c:f>
              <c:numCache>
                <c:formatCode>General</c:formatCode>
                <c:ptCount val="37"/>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numCache>
            </c:numRef>
          </c:cat>
          <c:val>
            <c:numRef>
              <c:f>'data-Fig11'!$E$4:$E$40</c:f>
              <c:numCache>
                <c:formatCode>#,##0</c:formatCode>
                <c:ptCount val="37"/>
                <c:pt idx="0">
                  <c:v>1170558.9835373671</c:v>
                </c:pt>
                <c:pt idx="1">
                  <c:v>1214063.81661312</c:v>
                </c:pt>
                <c:pt idx="2">
                  <c:v>1351098.2867191033</c:v>
                </c:pt>
                <c:pt idx="3">
                  <c:v>1396509.4210960099</c:v>
                </c:pt>
                <c:pt idx="4">
                  <c:v>1421931.3377937824</c:v>
                </c:pt>
                <c:pt idx="5">
                  <c:v>1376404.8173968557</c:v>
                </c:pt>
                <c:pt idx="6">
                  <c:v>1485349.6373664655</c:v>
                </c:pt>
                <c:pt idx="7">
                  <c:v>1564104.6426603477</c:v>
                </c:pt>
                <c:pt idx="8">
                  <c:v>1859593.2766475999</c:v>
                </c:pt>
                <c:pt idx="9">
                  <c:v>2357616.1702460372</c:v>
                </c:pt>
                <c:pt idx="10">
                  <c:v>2159356.1080067786</c:v>
                </c:pt>
                <c:pt idx="11">
                  <c:v>2348720.8241697289</c:v>
                </c:pt>
                <c:pt idx="12">
                  <c:v>2245044.8424514914</c:v>
                </c:pt>
                <c:pt idx="13">
                  <c:v>2083288.5647979628</c:v>
                </c:pt>
                <c:pt idx="14">
                  <c:v>2184918.3091248362</c:v>
                </c:pt>
                <c:pt idx="15">
                  <c:v>2711575.26960477</c:v>
                </c:pt>
                <c:pt idx="16">
                  <c:v>3113182.9602711839</c:v>
                </c:pt>
                <c:pt idx="17">
                  <c:v>3548088.4673603349</c:v>
                </c:pt>
                <c:pt idx="18">
                  <c:v>3653340.1409345875</c:v>
                </c:pt>
                <c:pt idx="19">
                  <c:v>3606191.7611200158</c:v>
                </c:pt>
                <c:pt idx="20">
                  <c:v>4137636.3403619789</c:v>
                </c:pt>
                <c:pt idx="21">
                  <c:v>4780641.7588648368</c:v>
                </c:pt>
                <c:pt idx="22">
                  <c:v>6036655.2156703994</c:v>
                </c:pt>
                <c:pt idx="23">
                  <c:v>5329036.0748343617</c:v>
                </c:pt>
                <c:pt idx="24">
                  <c:v>5625650.342005847</c:v>
                </c:pt>
                <c:pt idx="25">
                  <c:v>7161301.0233609881</c:v>
                </c:pt>
                <c:pt idx="26">
                  <c:v>9282145.1368886866</c:v>
                </c:pt>
                <c:pt idx="27">
                  <c:v>11265991.606347971</c:v>
                </c:pt>
                <c:pt idx="28">
                  <c:v>13191131.835669277</c:v>
                </c:pt>
                <c:pt idx="29">
                  <c:v>14716404.566490414</c:v>
                </c:pt>
                <c:pt idx="30">
                  <c:v>16618491.45473465</c:v>
                </c:pt>
                <c:pt idx="31">
                  <c:v>9794637.6078207474</c:v>
                </c:pt>
                <c:pt idx="32">
                  <c:v>9764594.5427479111</c:v>
                </c:pt>
                <c:pt idx="33">
                  <c:v>11070797.31382853</c:v>
                </c:pt>
                <c:pt idx="34">
                  <c:v>15240791.679453392</c:v>
                </c:pt>
                <c:pt idx="35">
                  <c:v>15274681.921516379</c:v>
                </c:pt>
                <c:pt idx="36">
                  <c:v>19050506.967246559</c:v>
                </c:pt>
              </c:numCache>
            </c:numRef>
          </c:val>
        </c:ser>
        <c:ser>
          <c:idx val="3"/>
          <c:order val="4"/>
          <c:tx>
            <c:strRef>
              <c:f>'data-Fig11'!$F$3</c:f>
              <c:strCache>
                <c:ptCount val="1"/>
                <c:pt idx="0">
                  <c:v>Top 100 CEOs average pay</c:v>
                </c:pt>
              </c:strCache>
            </c:strRef>
          </c:tx>
          <c:spPr>
            <a:ln w="12700">
              <a:solidFill>
                <a:srgbClr val="000000"/>
              </a:solidFill>
              <a:prstDash val="solid"/>
            </a:ln>
          </c:spPr>
          <c:marker>
            <c:symbol val="circle"/>
            <c:size val="5"/>
            <c:spPr>
              <a:solidFill>
                <a:srgbClr val="FFFFFF"/>
              </a:solidFill>
              <a:ln>
                <a:solidFill>
                  <a:srgbClr val="000000"/>
                </a:solidFill>
                <a:prstDash val="solid"/>
              </a:ln>
            </c:spPr>
          </c:marker>
          <c:cat>
            <c:numRef>
              <c:f>'data-Fig11'!$A$4:$A$40</c:f>
              <c:numCache>
                <c:formatCode>General</c:formatCode>
                <c:ptCount val="37"/>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numCache>
            </c:numRef>
          </c:cat>
          <c:val>
            <c:numRef>
              <c:f>'data-Fig11'!$F$4:$F$40</c:f>
              <c:numCache>
                <c:formatCode>#,##0</c:formatCode>
                <c:ptCount val="37"/>
                <c:pt idx="0">
                  <c:v>1520708.8012215884</c:v>
                </c:pt>
                <c:pt idx="1">
                  <c:v>1453463.5491259885</c:v>
                </c:pt>
                <c:pt idx="2">
                  <c:v>1786662.1399900867</c:v>
                </c:pt>
                <c:pt idx="3">
                  <c:v>1846594.6230543419</c:v>
                </c:pt>
                <c:pt idx="4">
                  <c:v>1708720.8695854298</c:v>
                </c:pt>
                <c:pt idx="5">
                  <c:v>1782352.4782077682</c:v>
                </c:pt>
                <c:pt idx="6">
                  <c:v>1897638.2750279983</c:v>
                </c:pt>
                <c:pt idx="7">
                  <c:v>2069180.1001860849</c:v>
                </c:pt>
                <c:pt idx="8">
                  <c:v>2786361.2614263711</c:v>
                </c:pt>
                <c:pt idx="9">
                  <c:v>4156922.2978312308</c:v>
                </c:pt>
                <c:pt idx="10">
                  <c:v>3970428.972786657</c:v>
                </c:pt>
                <c:pt idx="11">
                  <c:v>4338546.2032535616</c:v>
                </c:pt>
                <c:pt idx="12">
                  <c:v>5400532.4883780628</c:v>
                </c:pt>
                <c:pt idx="13">
                  <c:v>3917979.5789642157</c:v>
                </c:pt>
                <c:pt idx="14">
                  <c:v>4813925.7054701671</c:v>
                </c:pt>
                <c:pt idx="15">
                  <c:v>4573994.3147379542</c:v>
                </c:pt>
                <c:pt idx="16">
                  <c:v>5879623.6883628555</c:v>
                </c:pt>
                <c:pt idx="17">
                  <c:v>8990787.2813693918</c:v>
                </c:pt>
                <c:pt idx="18">
                  <c:v>8109400.7819596371</c:v>
                </c:pt>
                <c:pt idx="19">
                  <c:v>8367504.9185262648</c:v>
                </c:pt>
                <c:pt idx="20">
                  <c:v>9326050.2615646292</c:v>
                </c:pt>
                <c:pt idx="21">
                  <c:v>10440021.280565195</c:v>
                </c:pt>
                <c:pt idx="22">
                  <c:v>18377593.200781893</c:v>
                </c:pt>
                <c:pt idx="23">
                  <c:v>18286282.103706125</c:v>
                </c:pt>
                <c:pt idx="24">
                  <c:v>10695343.921407949</c:v>
                </c:pt>
                <c:pt idx="25">
                  <c:v>14953862.665823337</c:v>
                </c:pt>
                <c:pt idx="26">
                  <c:v>25045258.091275245</c:v>
                </c:pt>
                <c:pt idx="27">
                  <c:v>29468399.272356462</c:v>
                </c:pt>
                <c:pt idx="28">
                  <c:v>44096634.613458827</c:v>
                </c:pt>
                <c:pt idx="29">
                  <c:v>49533642.343651198</c:v>
                </c:pt>
                <c:pt idx="30">
                  <c:v>50483043.713113375</c:v>
                </c:pt>
                <c:pt idx="31">
                  <c:v>44399503.325110584</c:v>
                </c:pt>
                <c:pt idx="32">
                  <c:v>22121133.028498184</c:v>
                </c:pt>
                <c:pt idx="33">
                  <c:v>23064110.342491515</c:v>
                </c:pt>
                <c:pt idx="34">
                  <c:v>37639421.000186175</c:v>
                </c:pt>
                <c:pt idx="35">
                  <c:v>38025818.83998511</c:v>
                </c:pt>
                <c:pt idx="36">
                  <c:v>54413117.310550936</c:v>
                </c:pt>
              </c:numCache>
            </c:numRef>
          </c:val>
        </c:ser>
        <c:ser>
          <c:idx val="5"/>
          <c:order val="5"/>
          <c:tx>
            <c:strRef>
              <c:f>'data-Fig11'!$G$3</c:f>
              <c:strCache>
                <c:ptCount val="1"/>
                <c:pt idx="0">
                  <c:v>Salary+Bonus rank 10</c:v>
                </c:pt>
              </c:strCache>
            </c:strRef>
          </c:tx>
          <c:spPr>
            <a:ln w="12700">
              <a:solidFill>
                <a:srgbClr val="000000"/>
              </a:solidFill>
              <a:prstDash val="sysDash"/>
            </a:ln>
          </c:spPr>
          <c:marker>
            <c:symbol val="x"/>
            <c:size val="5"/>
            <c:spPr>
              <a:solidFill>
                <a:srgbClr val="FFFFFF"/>
              </a:solidFill>
              <a:ln>
                <a:solidFill>
                  <a:srgbClr val="000000"/>
                </a:solidFill>
                <a:prstDash val="solid"/>
              </a:ln>
            </c:spPr>
          </c:marker>
          <c:val>
            <c:numRef>
              <c:f>'data-Fig11'!$G$4:$G$37</c:f>
              <c:numCache>
                <c:formatCode>#,##0</c:formatCode>
                <c:ptCount val="34"/>
                <c:pt idx="0">
                  <c:v>1781285.4097307762</c:v>
                </c:pt>
                <c:pt idx="1">
                  <c:v>1633379.0303831133</c:v>
                </c:pt>
                <c:pt idx="2">
                  <c:v>1969957.9914750562</c:v>
                </c:pt>
                <c:pt idx="3">
                  <c:v>1970234.6291258994</c:v>
                </c:pt>
                <c:pt idx="4">
                  <c:v>1906589.6247601139</c:v>
                </c:pt>
                <c:pt idx="5">
                  <c:v>1890262.6158916818</c:v>
                </c:pt>
                <c:pt idx="6">
                  <c:v>2255788.0006733704</c:v>
                </c:pt>
                <c:pt idx="7">
                  <c:v>2238624.7698076228</c:v>
                </c:pt>
                <c:pt idx="8">
                  <c:v>2271490.1587714981</c:v>
                </c:pt>
                <c:pt idx="9">
                  <c:v>2620187.7249627705</c:v>
                </c:pt>
                <c:pt idx="10">
                  <c:v>2505151.6137820575</c:v>
                </c:pt>
                <c:pt idx="11">
                  <c:v>2532711.5270302207</c:v>
                </c:pt>
                <c:pt idx="12">
                  <c:v>2452840.0234799213</c:v>
                </c:pt>
                <c:pt idx="13">
                  <c:v>2919480.3260137127</c:v>
                </c:pt>
                <c:pt idx="14">
                  <c:v>2960593.914803301</c:v>
                </c:pt>
                <c:pt idx="15">
                  <c:v>3463412.4661032069</c:v>
                </c:pt>
                <c:pt idx="16">
                  <c:v>5604104.184955352</c:v>
                </c:pt>
                <c:pt idx="17">
                  <c:v>5439072.7654987248</c:v>
                </c:pt>
                <c:pt idx="18">
                  <c:v>6470731.7000756217</c:v>
                </c:pt>
                <c:pt idx="19">
                  <c:v>6667514.9390861467</c:v>
                </c:pt>
                <c:pt idx="20">
                  <c:v>5463085.2645227052</c:v>
                </c:pt>
                <c:pt idx="21">
                  <c:v>5577672.3262086352</c:v>
                </c:pt>
                <c:pt idx="22">
                  <c:v>5018768.3959919782</c:v>
                </c:pt>
                <c:pt idx="23">
                  <c:v>6695041.7426952617</c:v>
                </c:pt>
                <c:pt idx="24">
                  <c:v>7000458.150305029</c:v>
                </c:pt>
                <c:pt idx="25">
                  <c:v>7216010.2770164395</c:v>
                </c:pt>
                <c:pt idx="26">
                  <c:v>9191960.8914839085</c:v>
                </c:pt>
                <c:pt idx="27">
                  <c:v>11319492.694351522</c:v>
                </c:pt>
                <c:pt idx="28">
                  <c:v>9645355.5982413739</c:v>
                </c:pt>
                <c:pt idx="29">
                  <c:v>12575296.271936491</c:v>
                </c:pt>
              </c:numCache>
            </c:numRef>
          </c:val>
        </c:ser>
        <c:marker val="1"/>
        <c:axId val="115064192"/>
        <c:axId val="115070464"/>
      </c:lineChart>
      <c:lineChart>
        <c:grouping val="standard"/>
        <c:ser>
          <c:idx val="1"/>
          <c:order val="2"/>
          <c:tx>
            <c:strRef>
              <c:f>'data-Fig11'!$B$3</c:f>
              <c:strCache>
                <c:ptCount val="1"/>
                <c:pt idx="0">
                  <c:v>Average Salary (right scale)</c:v>
                </c:pt>
              </c:strCache>
            </c:strRef>
          </c:tx>
          <c:spPr>
            <a:ln w="12700">
              <a:solidFill>
                <a:srgbClr val="000000"/>
              </a:solidFill>
              <a:prstDash val="solid"/>
            </a:ln>
          </c:spPr>
          <c:marker>
            <c:symbol val="square"/>
            <c:size val="5"/>
            <c:spPr>
              <a:solidFill>
                <a:srgbClr val="000000"/>
              </a:solidFill>
              <a:ln>
                <a:solidFill>
                  <a:srgbClr val="000000"/>
                </a:solidFill>
                <a:prstDash val="solid"/>
              </a:ln>
            </c:spPr>
          </c:marker>
          <c:cat>
            <c:numRef>
              <c:f>'data-Fig11'!$A$4:$A$39</c:f>
              <c:numCache>
                <c:formatCode>General</c:formatCode>
                <c:ptCount val="36"/>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numCache>
            </c:numRef>
          </c:cat>
          <c:val>
            <c:numRef>
              <c:f>'data-Fig11'!$B$4:$B$39</c:f>
              <c:numCache>
                <c:formatCode>#,##0</c:formatCode>
                <c:ptCount val="36"/>
                <c:pt idx="0">
                  <c:v>39411.754724609411</c:v>
                </c:pt>
                <c:pt idx="1">
                  <c:v>40229.789096106229</c:v>
                </c:pt>
                <c:pt idx="2">
                  <c:v>41523.748794158178</c:v>
                </c:pt>
                <c:pt idx="3">
                  <c:v>41457.85309567552</c:v>
                </c:pt>
                <c:pt idx="4">
                  <c:v>40099.161466417987</c:v>
                </c:pt>
                <c:pt idx="5">
                  <c:v>39678.30427361562</c:v>
                </c:pt>
                <c:pt idx="6">
                  <c:v>40180.587389055087</c:v>
                </c:pt>
                <c:pt idx="7">
                  <c:v>40283.955904274124</c:v>
                </c:pt>
                <c:pt idx="8">
                  <c:v>40176.816452998202</c:v>
                </c:pt>
                <c:pt idx="9">
                  <c:v>39753.880088325277</c:v>
                </c:pt>
                <c:pt idx="10">
                  <c:v>39288.889392397308</c:v>
                </c:pt>
                <c:pt idx="11">
                  <c:v>39173.279698816434</c:v>
                </c:pt>
                <c:pt idx="12">
                  <c:v>39599.868620724927</c:v>
                </c:pt>
                <c:pt idx="13">
                  <c:v>39885.794277289722</c:v>
                </c:pt>
                <c:pt idx="14">
                  <c:v>40146.720833342646</c:v>
                </c:pt>
                <c:pt idx="15">
                  <c:v>40639.423529293214</c:v>
                </c:pt>
                <c:pt idx="16">
                  <c:v>41546.811158820179</c:v>
                </c:pt>
                <c:pt idx="17">
                  <c:v>41939.606321340245</c:v>
                </c:pt>
                <c:pt idx="18">
                  <c:v>42457.163001380781</c:v>
                </c:pt>
                <c:pt idx="19">
                  <c:v>41967.036148466927</c:v>
                </c:pt>
                <c:pt idx="20">
                  <c:v>41939.248556204548</c:v>
                </c:pt>
                <c:pt idx="21">
                  <c:v>42127.656936766565</c:v>
                </c:pt>
                <c:pt idx="22">
                  <c:v>43109.321556283001</c:v>
                </c:pt>
                <c:pt idx="23">
                  <c:v>43200.928322781743</c:v>
                </c:pt>
                <c:pt idx="24">
                  <c:v>43351.3339850255</c:v>
                </c:pt>
                <c:pt idx="25">
                  <c:v>43534.004793951877</c:v>
                </c:pt>
                <c:pt idx="26">
                  <c:v>43845.024391986597</c:v>
                </c:pt>
                <c:pt idx="27">
                  <c:v>44793.698879625881</c:v>
                </c:pt>
                <c:pt idx="28">
                  <c:v>46434.442625214615</c:v>
                </c:pt>
                <c:pt idx="29">
                  <c:v>47492.618502506921</c:v>
                </c:pt>
                <c:pt idx="30">
                  <c:v>48567.141891863328</c:v>
                </c:pt>
                <c:pt idx="31">
                  <c:v>48230.094385836943</c:v>
                </c:pt>
                <c:pt idx="32">
                  <c:v>48343.391067750861</c:v>
                </c:pt>
                <c:pt idx="33">
                  <c:v>48913.023504547928</c:v>
                </c:pt>
                <c:pt idx="34">
                  <c:v>49510.133097662496</c:v>
                </c:pt>
                <c:pt idx="35">
                  <c:v>49500.870147711743</c:v>
                </c:pt>
              </c:numCache>
            </c:numRef>
          </c:val>
        </c:ser>
        <c:marker val="1"/>
        <c:axId val="115072384"/>
        <c:axId val="77005952"/>
      </c:lineChart>
      <c:catAx>
        <c:axId val="115064192"/>
        <c:scaling>
          <c:orientation val="minMax"/>
        </c:scaling>
        <c:axPos val="b"/>
        <c:majorGridlines>
          <c:spPr>
            <a:ln w="12700">
              <a:solidFill>
                <a:srgbClr val="000000"/>
              </a:solidFill>
              <a:prstDash val="sysDash"/>
            </a:ln>
          </c:spPr>
        </c:majorGridlines>
        <c:numFmt formatCode="General" sourceLinked="0"/>
        <c:tickLblPos val="nextTo"/>
        <c:spPr>
          <a:ln w="3175">
            <a:solidFill>
              <a:srgbClr val="000000"/>
            </a:solidFill>
            <a:prstDash val="solid"/>
          </a:ln>
        </c:spPr>
        <c:txPr>
          <a:bodyPr rot="-5400000" vert="horz"/>
          <a:lstStyle/>
          <a:p>
            <a:pPr>
              <a:defRPr sz="1450" b="1" i="0" u="none" strike="noStrike" baseline="0">
                <a:solidFill>
                  <a:srgbClr val="000000"/>
                </a:solidFill>
                <a:latin typeface="Arial"/>
                <a:ea typeface="Arial"/>
                <a:cs typeface="Arial"/>
              </a:defRPr>
            </a:pPr>
            <a:endParaRPr lang="ko-KR"/>
          </a:p>
        </c:txPr>
        <c:crossAx val="115070464"/>
        <c:crosses val="autoZero"/>
        <c:auto val="1"/>
        <c:lblAlgn val="ctr"/>
        <c:lblOffset val="100"/>
        <c:tickLblSkip val="2"/>
        <c:tickMarkSkip val="2"/>
      </c:catAx>
      <c:valAx>
        <c:axId val="115070464"/>
        <c:scaling>
          <c:logBase val="10"/>
          <c:orientation val="minMax"/>
          <c:max val="100000000"/>
          <c:min val="1000000"/>
        </c:scaling>
        <c:axPos val="l"/>
        <c:majorGridlines>
          <c:spPr>
            <a:ln w="3175">
              <a:solidFill>
                <a:srgbClr val="000000"/>
              </a:solidFill>
              <a:prstDash val="solid"/>
            </a:ln>
          </c:spPr>
        </c:majorGridlines>
        <c:title>
          <c:tx>
            <c:rich>
              <a:bodyPr/>
              <a:lstStyle/>
              <a:p>
                <a:pPr>
                  <a:defRPr sz="1600" b="1" i="0" u="none" strike="noStrike" baseline="0">
                    <a:solidFill>
                      <a:srgbClr val="000000"/>
                    </a:solidFill>
                    <a:latin typeface="Arial"/>
                    <a:ea typeface="Arial"/>
                    <a:cs typeface="Arial"/>
                  </a:defRPr>
                </a:pPr>
                <a:r>
                  <a:rPr altLang="en-US"/>
                  <a:t>CEO pay (2005 dollars)</a:t>
                </a:r>
              </a:p>
            </c:rich>
          </c:tx>
          <c:layout>
            <c:manualLayout>
              <c:xMode val="edge"/>
              <c:yMode val="edge"/>
              <c:x val="3.8461538461538464E-2"/>
              <c:y val="0.33206861001957294"/>
            </c:manualLayout>
          </c:layout>
          <c:spPr>
            <a:noFill/>
            <a:ln w="25400">
              <a:noFill/>
            </a:ln>
          </c:spPr>
        </c:title>
        <c:numFmt formatCode="&quot;$&quot;#,##0" sourceLinked="0"/>
        <c:maj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ko-KR"/>
          </a:p>
        </c:txPr>
        <c:crossAx val="115064192"/>
        <c:crosses val="autoZero"/>
        <c:crossBetween val="midCat"/>
      </c:valAx>
      <c:catAx>
        <c:axId val="115072384"/>
        <c:scaling>
          <c:orientation val="minMax"/>
        </c:scaling>
        <c:delete val="1"/>
        <c:axPos val="b"/>
        <c:numFmt formatCode="General" sourceLinked="1"/>
        <c:tickLblPos val="none"/>
        <c:crossAx val="77005952"/>
        <c:crossesAt val="1"/>
        <c:auto val="1"/>
        <c:lblAlgn val="ctr"/>
        <c:lblOffset val="100"/>
      </c:catAx>
      <c:valAx>
        <c:axId val="77005952"/>
        <c:scaling>
          <c:logBase val="10"/>
          <c:orientation val="minMax"/>
          <c:max val="1000000"/>
          <c:min val="10000"/>
        </c:scaling>
        <c:axPos val="r"/>
        <c:title>
          <c:tx>
            <c:rich>
              <a:bodyPr/>
              <a:lstStyle/>
              <a:p>
                <a:pPr>
                  <a:defRPr sz="1475" b="1" i="0" u="none" strike="noStrike" baseline="0">
                    <a:solidFill>
                      <a:srgbClr val="000000"/>
                    </a:solidFill>
                    <a:latin typeface="Arial"/>
                    <a:ea typeface="Arial"/>
                    <a:cs typeface="Arial"/>
                  </a:defRPr>
                </a:pPr>
                <a:r>
                  <a:rPr altLang="en-US"/>
                  <a:t>Average Wage Income (2005 dollars)</a:t>
                </a:r>
              </a:p>
            </c:rich>
          </c:tx>
          <c:layout>
            <c:manualLayout>
              <c:xMode val="edge"/>
              <c:yMode val="edge"/>
              <c:x val="0.94230769230769229"/>
              <c:y val="0.25806466554109581"/>
            </c:manualLayout>
          </c:layout>
          <c:spPr>
            <a:noFill/>
            <a:ln w="25400">
              <a:noFill/>
            </a:ln>
          </c:spPr>
        </c:title>
        <c:numFmt formatCode="&quot;$&quot;#,##0" sourceLinked="0"/>
        <c:majorTickMark val="cross"/>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ko-KR"/>
          </a:p>
        </c:txPr>
        <c:crossAx val="115072384"/>
        <c:crosses val="max"/>
        <c:crossBetween val="midCat"/>
        <c:majorUnit val="10"/>
        <c:minorUnit val="10"/>
      </c:valAx>
      <c:spPr>
        <a:solidFill>
          <a:srgbClr val="FFFFFF"/>
        </a:solidFill>
        <a:ln w="3175">
          <a:solidFill>
            <a:srgbClr val="000000"/>
          </a:solidFill>
          <a:prstDash val="solid"/>
        </a:ln>
      </c:spPr>
    </c:plotArea>
    <c:legend>
      <c:legendPos val="r"/>
      <c:layout>
        <c:manualLayout>
          <c:xMode val="edge"/>
          <c:yMode val="edge"/>
          <c:x val="0.20730408294596858"/>
          <c:y val="0.19630170106748218"/>
          <c:w val="0.26638037601347259"/>
          <c:h val="0.24466588828700678"/>
        </c:manualLayout>
      </c:layout>
      <c:spPr>
        <a:solidFill>
          <a:srgbClr val="FFFFFF"/>
        </a:solidFill>
        <a:ln w="3175">
          <a:solidFill>
            <a:srgbClr val="000000"/>
          </a:solidFill>
          <a:prstDash val="solid"/>
        </a:ln>
      </c:spPr>
      <c:txPr>
        <a:bodyPr/>
        <a:lstStyle/>
        <a:p>
          <a:pPr>
            <a:defRPr sz="1010" b="0" i="0" u="none" strike="noStrike" baseline="0">
              <a:solidFill>
                <a:srgbClr val="000000"/>
              </a:solidFill>
              <a:latin typeface="Arial"/>
              <a:ea typeface="Arial"/>
              <a:cs typeface="Arial"/>
            </a:defRPr>
          </a:pPr>
          <a:endParaRPr lang="ko-KR"/>
        </a:p>
      </c:txPr>
    </c:legend>
    <c:plotVisOnly val="1"/>
    <c:dispBlanksAs val="span"/>
  </c:chart>
  <c:spPr>
    <a:noFill/>
    <a:ln w="9525">
      <a:noFill/>
    </a:ln>
  </c:spPr>
  <c:txPr>
    <a:bodyPr/>
    <a:lstStyle/>
    <a:p>
      <a:pPr>
        <a:defRPr sz="1025"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21.xml><?xml version="1.0" encoding="utf-8"?>
<c:chartSpace xmlns:c="http://schemas.openxmlformats.org/drawingml/2006/chart" xmlns:a="http://schemas.openxmlformats.org/drawingml/2006/main" xmlns:r="http://schemas.openxmlformats.org/officeDocument/2006/relationships">
  <c:lang val="ko-KR"/>
  <c:chart>
    <c:plotArea>
      <c:layout>
        <c:manualLayout>
          <c:layoutTarget val="inner"/>
          <c:xMode val="edge"/>
          <c:yMode val="edge"/>
          <c:x val="0.16690638687346127"/>
          <c:y val="0.11134903640256959"/>
          <c:w val="0.72517947400193516"/>
          <c:h val="0.70663811563169165"/>
        </c:manualLayout>
      </c:layout>
      <c:lineChart>
        <c:grouping val="standard"/>
        <c:ser>
          <c:idx val="0"/>
          <c:order val="0"/>
          <c:tx>
            <c:strRef>
              <c:f>'data-Fig12'!$C$3</c:f>
              <c:strCache>
                <c:ptCount val="1"/>
                <c:pt idx="0">
                  <c:v>United States</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'data-Fig12'!$A$4:$A$98</c:f>
              <c:numCache>
                <c:formatCode>General</c:formatCode>
                <c:ptCount val="95"/>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numCache>
            </c:numRef>
          </c:cat>
          <c:val>
            <c:numRef>
              <c:f>'data-Fig12'!$C$4:$C$98</c:f>
              <c:numCache>
                <c:formatCode>General</c:formatCode>
                <c:ptCount val="95"/>
                <c:pt idx="0">
                  <c:v>8.6166081714558085E-2</c:v>
                </c:pt>
                <c:pt idx="1">
                  <c:v>8.6033408914061318E-2</c:v>
                </c:pt>
                <c:pt idx="2">
                  <c:v>9.2188499999999993E-2</c:v>
                </c:pt>
                <c:pt idx="3">
                  <c:v>9.8665304300158144E-2</c:v>
                </c:pt>
                <c:pt idx="4">
                  <c:v>8.3578808480598288E-2</c:v>
                </c:pt>
                <c:pt idx="5">
                  <c:v>6.7411642602400776E-2</c:v>
                </c:pt>
                <c:pt idx="6">
                  <c:v>6.4539788483073596E-2</c:v>
                </c:pt>
                <c:pt idx="7">
                  <c:v>5.3714330344460742E-2</c:v>
                </c:pt>
                <c:pt idx="8">
                  <c:v>5.602165008390645E-2</c:v>
                </c:pt>
                <c:pt idx="9">
                  <c:v>6.1685282053958776E-2</c:v>
                </c:pt>
                <c:pt idx="10">
                  <c:v>5.5038652248768208E-2</c:v>
                </c:pt>
                <c:pt idx="11">
                  <c:v>6.1401284958182249E-2</c:v>
                </c:pt>
                <c:pt idx="12">
                  <c:v>6.7520291796493839E-2</c:v>
                </c:pt>
                <c:pt idx="13">
                  <c:v>7.0681737726868116E-2</c:v>
                </c:pt>
                <c:pt idx="14">
                  <c:v>7.4726058910537047E-2</c:v>
                </c:pt>
                <c:pt idx="15">
                  <c:v>8.1916622713454373E-2</c:v>
                </c:pt>
                <c:pt idx="16">
                  <c:v>7.6218608438736207E-2</c:v>
                </c:pt>
                <c:pt idx="17">
                  <c:v>6.4017230324275393E-2</c:v>
                </c:pt>
                <c:pt idx="18">
                  <c:v>5.6751445341883797E-2</c:v>
                </c:pt>
                <c:pt idx="19">
                  <c:v>5.8962244962743895E-2</c:v>
                </c:pt>
                <c:pt idx="20">
                  <c:v>6.0544782496875324E-2</c:v>
                </c:pt>
                <c:pt idx="21">
                  <c:v>5.8236806287307798E-2</c:v>
                </c:pt>
                <c:pt idx="22">
                  <c:v>5.7968718562550564E-2</c:v>
                </c:pt>
                <c:pt idx="23">
                  <c:v>6.6874494164752774E-2</c:v>
                </c:pt>
                <c:pt idx="24">
                  <c:v>6.1611817866289852E-2</c:v>
                </c:pt>
                <c:pt idx="25">
                  <c:v>5.1557203044317462E-2</c:v>
                </c:pt>
                <c:pt idx="26">
                  <c:v>5.4509649925496277E-2</c:v>
                </c:pt>
                <c:pt idx="27">
                  <c:v>5.573196208091187E-2</c:v>
                </c:pt>
                <c:pt idx="28">
                  <c:v>5.2893892210692295E-2</c:v>
                </c:pt>
                <c:pt idx="29">
                  <c:v>4.4770738727901764E-2</c:v>
                </c:pt>
                <c:pt idx="30">
                  <c:v>3.7832686913105353E-2</c:v>
                </c:pt>
                <c:pt idx="31">
                  <c:v>3.3274228934788354E-2</c:v>
                </c:pt>
                <c:pt idx="32">
                  <c:v>3.3188697173565498E-2</c:v>
                </c:pt>
                <c:pt idx="33">
                  <c:v>3.4321167613422653E-2</c:v>
                </c:pt>
                <c:pt idx="34">
                  <c:v>3.2356965444957558E-2</c:v>
                </c:pt>
                <c:pt idx="35">
                  <c:v>3.4371439795543274E-2</c:v>
                </c:pt>
                <c:pt idx="36">
                  <c:v>3.3367523230614718E-2</c:v>
                </c:pt>
                <c:pt idx="37">
                  <c:v>3.5318014264095456E-2</c:v>
                </c:pt>
                <c:pt idx="38">
                  <c:v>3.1170911251546349E-2</c:v>
                </c:pt>
                <c:pt idx="39">
                  <c:v>2.7559125464356866E-2</c:v>
                </c:pt>
                <c:pt idx="40">
                  <c:v>2.5063213094915052E-2</c:v>
                </c:pt>
                <c:pt idx="41">
                  <c:v>2.5663360562398659E-2</c:v>
                </c:pt>
                <c:pt idx="42">
                  <c:v>2.4871088205796844E-2</c:v>
                </c:pt>
                <c:pt idx="43">
                  <c:v>2.3829153277974448E-2</c:v>
                </c:pt>
                <c:pt idx="44">
                  <c:v>2.359138502575385E-2</c:v>
                </c:pt>
                <c:pt idx="45">
                  <c:v>2.2927344493339673E-2</c:v>
                </c:pt>
                <c:pt idx="46">
                  <c:v>2.191271929993064E-2</c:v>
                </c:pt>
                <c:pt idx="47">
                  <c:v>2.0964547826658072E-2</c:v>
                </c:pt>
                <c:pt idx="48">
                  <c:v>2.0533998280690757E-2</c:v>
                </c:pt>
                <c:pt idx="49">
                  <c:v>1.9841173530430866E-2</c:v>
                </c:pt>
                <c:pt idx="50">
                  <c:v>1.9635566991754505E-2</c:v>
                </c:pt>
                <c:pt idx="51">
                  <c:v>1.9689860769877995E-2</c:v>
                </c:pt>
                <c:pt idx="52">
                  <c:v>2.0371892519257279E-2</c:v>
                </c:pt>
                <c:pt idx="53">
                  <c:v>2.1541736520115297E-2</c:v>
                </c:pt>
                <c:pt idx="54">
                  <c:v>2.1600022863991434E-2</c:v>
                </c:pt>
                <c:pt idx="55">
                  <c:v>2.1454516744584876E-2</c:v>
                </c:pt>
                <c:pt idx="56">
                  <c:v>2.0011547635668533E-2</c:v>
                </c:pt>
                <c:pt idx="57">
                  <c:v>1.9377728519936795E-2</c:v>
                </c:pt>
                <c:pt idx="58">
                  <c:v>1.9144201922077376E-2</c:v>
                </c:pt>
                <c:pt idx="59">
                  <c:v>1.9156191028254645E-2</c:v>
                </c:pt>
                <c:pt idx="60">
                  <c:v>1.8863507892417815E-2</c:v>
                </c:pt>
                <c:pt idx="61">
                  <c:v>2.1068810561587225E-2</c:v>
                </c:pt>
                <c:pt idx="62">
                  <c:v>2.0380327831081048E-2</c:v>
                </c:pt>
                <c:pt idx="63">
                  <c:v>2.0191848165262361E-2</c:v>
                </c:pt>
                <c:pt idx="64">
                  <c:v>2.0416144422048525E-2</c:v>
                </c:pt>
                <c:pt idx="65">
                  <c:v>2.0792463029645592E-2</c:v>
                </c:pt>
                <c:pt idx="66">
                  <c:v>2.1578669268075806E-2</c:v>
                </c:pt>
                <c:pt idx="67">
                  <c:v>2.2311385274956113E-2</c:v>
                </c:pt>
                <c:pt idx="68">
                  <c:v>2.2253397240041769E-2</c:v>
                </c:pt>
                <c:pt idx="69">
                  <c:v>2.4502879917508942E-2</c:v>
                </c:pt>
                <c:pt idx="70">
                  <c:v>2.6085192896377507E-2</c:v>
                </c:pt>
                <c:pt idx="71">
                  <c:v>2.8298315173762866E-2</c:v>
                </c:pt>
                <c:pt idx="72">
                  <c:v>2.9108288189871892E-2</c:v>
                </c:pt>
                <c:pt idx="73">
                  <c:v>2.8675528945975887E-2</c:v>
                </c:pt>
                <c:pt idx="74">
                  <c:v>3.7260942145623081E-2</c:v>
                </c:pt>
                <c:pt idx="75">
                  <c:v>5.2131868019242154E-2</c:v>
                </c:pt>
                <c:pt idx="76">
                  <c:v>4.739559946788089E-2</c:v>
                </c:pt>
                <c:pt idx="77">
                  <c:v>4.8984373327550852E-2</c:v>
                </c:pt>
                <c:pt idx="78">
                  <c:v>4.3571285075582472E-2</c:v>
                </c:pt>
                <c:pt idx="79">
                  <c:v>5.2138683527103186E-2</c:v>
                </c:pt>
                <c:pt idx="80">
                  <c:v>4.7157799883572604E-2</c:v>
                </c:pt>
                <c:pt idx="81">
                  <c:v>4.7047549418179888E-2</c:v>
                </c:pt>
                <c:pt idx="82">
                  <c:v>4.9829999999999999E-2</c:v>
                </c:pt>
                <c:pt idx="83">
                  <c:v>5.3250000000000006E-2</c:v>
                </c:pt>
                <c:pt idx="84">
                  <c:v>5.806E-2</c:v>
                </c:pt>
                <c:pt idx="85">
                  <c:v>6.2000000000000006E-2</c:v>
                </c:pt>
                <c:pt idx="86">
                  <c:v>6.6349999999999992E-2</c:v>
                </c:pt>
                <c:pt idx="87">
                  <c:v>7.127E-2</c:v>
                </c:pt>
                <c:pt idx="88">
                  <c:v>6.2579999999999997E-2</c:v>
                </c:pt>
                <c:pt idx="89">
                  <c:v>5.7830000000000006E-2</c:v>
                </c:pt>
                <c:pt idx="90">
                  <c:v>5.9980000000000006E-2</c:v>
                </c:pt>
                <c:pt idx="91">
                  <c:v>6.8110000000000004E-2</c:v>
                </c:pt>
                <c:pt idx="92">
                  <c:v>7.7039999999999997E-2</c:v>
                </c:pt>
                <c:pt idx="93">
                  <c:v>7.9670000000000005E-2</c:v>
                </c:pt>
                <c:pt idx="94">
                  <c:v>8.233E-2</c:v>
                </c:pt>
              </c:numCache>
            </c:numRef>
          </c:val>
        </c:ser>
        <c:ser>
          <c:idx val="1"/>
          <c:order val="1"/>
          <c:tx>
            <c:strRef>
              <c:f>'data-Fig12'!$B$3</c:f>
              <c:strCache>
                <c:ptCount val="1"/>
                <c:pt idx="0">
                  <c:v>France</c:v>
                </c:pt>
              </c:strCache>
            </c:strRef>
          </c:tx>
          <c:spPr>
            <a:ln w="12700">
              <a:solidFill>
                <a:srgbClr val="000000"/>
              </a:solidFill>
              <a:prstDash val="solid"/>
            </a:ln>
          </c:spPr>
          <c:marker>
            <c:symbol val="triangle"/>
            <c:size val="6"/>
            <c:spPr>
              <a:solidFill>
                <a:srgbClr val="FFFFFF"/>
              </a:solidFill>
              <a:ln>
                <a:solidFill>
                  <a:srgbClr val="000000"/>
                </a:solidFill>
                <a:prstDash val="solid"/>
              </a:ln>
            </c:spPr>
          </c:marker>
          <c:cat>
            <c:numRef>
              <c:f>'data-Fig12'!$A$4:$A$96</c:f>
              <c:numCache>
                <c:formatCode>General</c:formatCode>
                <c:ptCount val="93"/>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numCache>
            </c:numRef>
          </c:cat>
          <c:val>
            <c:numRef>
              <c:f>'data-Fig12'!$B$4:$B$96</c:f>
              <c:numCache>
                <c:formatCode>General</c:formatCode>
                <c:ptCount val="93"/>
                <c:pt idx="0">
                  <c:v>0.08</c:v>
                </c:pt>
                <c:pt idx="2">
                  <c:v>7.9021024545028143E-2</c:v>
                </c:pt>
                <c:pt idx="3">
                  <c:v>9.3906731782378558E-2</c:v>
                </c:pt>
                <c:pt idx="4">
                  <c:v>8.888929343088435E-2</c:v>
                </c:pt>
                <c:pt idx="5">
                  <c:v>7.6718156766985734E-2</c:v>
                </c:pt>
                <c:pt idx="6">
                  <c:v>8.256155456935875E-2</c:v>
                </c:pt>
                <c:pt idx="7">
                  <c:v>7.6281464867324178E-2</c:v>
                </c:pt>
                <c:pt idx="8">
                  <c:v>7.2348598543622938E-2</c:v>
                </c:pt>
                <c:pt idx="9">
                  <c:v>7.2571092047258257E-2</c:v>
                </c:pt>
                <c:pt idx="10">
                  <c:v>7.6079227755942586E-2</c:v>
                </c:pt>
                <c:pt idx="11">
                  <c:v>7.0534049025256382E-2</c:v>
                </c:pt>
                <c:pt idx="12">
                  <c:v>7.0692065560462244E-2</c:v>
                </c:pt>
                <c:pt idx="13">
                  <c:v>6.9819531143586591E-2</c:v>
                </c:pt>
                <c:pt idx="14">
                  <c:v>6.8666593936712983E-2</c:v>
                </c:pt>
                <c:pt idx="15">
                  <c:v>6.7715191970306857E-2</c:v>
                </c:pt>
                <c:pt idx="16">
                  <c:v>6.2525351394235762E-2</c:v>
                </c:pt>
                <c:pt idx="17">
                  <c:v>5.7897335507282391E-2</c:v>
                </c:pt>
                <c:pt idx="18">
                  <c:v>5.3734640786354794E-2</c:v>
                </c:pt>
                <c:pt idx="19">
                  <c:v>5.2156339906296915E-2</c:v>
                </c:pt>
                <c:pt idx="20">
                  <c:v>5.2010635938514765E-2</c:v>
                </c:pt>
                <c:pt idx="21">
                  <c:v>5.3113976718385109E-2</c:v>
                </c:pt>
                <c:pt idx="22">
                  <c:v>5.3094383528625978E-2</c:v>
                </c:pt>
                <c:pt idx="23">
                  <c:v>5.1680463474022401E-2</c:v>
                </c:pt>
                <c:pt idx="24">
                  <c:v>5.2373178819556443E-2</c:v>
                </c:pt>
                <c:pt idx="25">
                  <c:v>5.0526966475971886E-2</c:v>
                </c:pt>
                <c:pt idx="26">
                  <c:v>4.9882796621403325E-2</c:v>
                </c:pt>
                <c:pt idx="27">
                  <c:v>4.8976022688831194E-2</c:v>
                </c:pt>
                <c:pt idx="28">
                  <c:v>4.2728724170005714E-2</c:v>
                </c:pt>
                <c:pt idx="29">
                  <c:v>3.6435692989932808E-2</c:v>
                </c:pt>
                <c:pt idx="30">
                  <c:v>3.0116942419803179E-2</c:v>
                </c:pt>
                <c:pt idx="31">
                  <c:v>2.3244734602798016E-2</c:v>
                </c:pt>
                <c:pt idx="32">
                  <c:v>1.9592430748905584E-2</c:v>
                </c:pt>
                <c:pt idx="33">
                  <c:v>2.6145515154287532E-2</c:v>
                </c:pt>
                <c:pt idx="34">
                  <c:v>2.5871251188985065E-2</c:v>
                </c:pt>
                <c:pt idx="35">
                  <c:v>2.4331482631345804E-2</c:v>
                </c:pt>
                <c:pt idx="36">
                  <c:v>2.6102712083116701E-2</c:v>
                </c:pt>
                <c:pt idx="37">
                  <c:v>2.6029310519518702E-2</c:v>
                </c:pt>
                <c:pt idx="38">
                  <c:v>2.5514178144320613E-2</c:v>
                </c:pt>
                <c:pt idx="39">
                  <c:v>2.5261640375211905E-2</c:v>
                </c:pt>
                <c:pt idx="40">
                  <c:v>2.4791385916858387E-2</c:v>
                </c:pt>
                <c:pt idx="41">
                  <c:v>2.4497408139733758E-2</c:v>
                </c:pt>
                <c:pt idx="42">
                  <c:v>2.4818153231752179E-2</c:v>
                </c:pt>
                <c:pt idx="43">
                  <c:v>2.4557202558019228E-2</c:v>
                </c:pt>
                <c:pt idx="44">
                  <c:v>2.4432143405041483E-2</c:v>
                </c:pt>
                <c:pt idx="45">
                  <c:v>2.3412975053659791E-2</c:v>
                </c:pt>
                <c:pt idx="46">
                  <c:v>2.3746804042757499E-2</c:v>
                </c:pt>
                <c:pt idx="47">
                  <c:v>2.4538782219291306E-2</c:v>
                </c:pt>
                <c:pt idx="48">
                  <c:v>2.4799177415477006E-2</c:v>
                </c:pt>
                <c:pt idx="49">
                  <c:v>2.3382240269616297E-2</c:v>
                </c:pt>
                <c:pt idx="50">
                  <c:v>2.2891714500227377E-2</c:v>
                </c:pt>
                <c:pt idx="51">
                  <c:v>2.304353119752629E-2</c:v>
                </c:pt>
                <c:pt idx="52">
                  <c:v>2.3018632664164169E-2</c:v>
                </c:pt>
                <c:pt idx="53">
                  <c:v>2.2633018552082666E-2</c:v>
                </c:pt>
                <c:pt idx="54">
                  <c:v>2.2909786815758313E-2</c:v>
                </c:pt>
                <c:pt idx="55">
                  <c:v>2.1527390826540638E-2</c:v>
                </c:pt>
                <c:pt idx="56">
                  <c:v>2.0949660814448864E-2</c:v>
                </c:pt>
                <c:pt idx="57">
                  <c:v>2.0158540739225437E-2</c:v>
                </c:pt>
                <c:pt idx="58">
                  <c:v>2.069919772039535E-2</c:v>
                </c:pt>
                <c:pt idx="59">
                  <c:v>2.1138296365323626E-2</c:v>
                </c:pt>
                <c:pt idx="60">
                  <c:v>2.2565178675785988E-2</c:v>
                </c:pt>
                <c:pt idx="61">
                  <c:v>2.0880441790701972E-2</c:v>
                </c:pt>
                <c:pt idx="62">
                  <c:v>2.0761173769578346E-2</c:v>
                </c:pt>
                <c:pt idx="63">
                  <c:v>2.0817443377964796E-2</c:v>
                </c:pt>
                <c:pt idx="64">
                  <c:v>1.9362608341171525E-2</c:v>
                </c:pt>
                <c:pt idx="65">
                  <c:v>1.9268203027227534E-2</c:v>
                </c:pt>
                <c:pt idx="66">
                  <c:v>1.9693359398002222E-2</c:v>
                </c:pt>
                <c:pt idx="67">
                  <c:v>1.9073319614527986E-2</c:v>
                </c:pt>
                <c:pt idx="68">
                  <c:v>1.8888327868679503E-2</c:v>
                </c:pt>
                <c:pt idx="69">
                  <c:v>1.7186882109876459E-2</c:v>
                </c:pt>
                <c:pt idx="70">
                  <c:v>1.6304792931944215E-2</c:v>
                </c:pt>
                <c:pt idx="71">
                  <c:v>1.6480532934928606E-2</c:v>
                </c:pt>
                <c:pt idx="72">
                  <c:v>1.7035294209618895E-2</c:v>
                </c:pt>
                <c:pt idx="73">
                  <c:v>1.8050404864864974E-2</c:v>
                </c:pt>
                <c:pt idx="74">
                  <c:v>1.9767743905149456E-2</c:v>
                </c:pt>
                <c:pt idx="75">
                  <c:v>2.0627815616935771E-2</c:v>
                </c:pt>
                <c:pt idx="76">
                  <c:v>2.1952599271084693E-2</c:v>
                </c:pt>
                <c:pt idx="77">
                  <c:v>2.198400542217083E-2</c:v>
                </c:pt>
                <c:pt idx="78">
                  <c:v>2.0728871122988553E-2</c:v>
                </c:pt>
                <c:pt idx="79">
                  <c:v>1.9715638512102385E-2</c:v>
                </c:pt>
                <c:pt idx="80">
                  <c:v>1.9391993427221931E-2</c:v>
                </c:pt>
                <c:pt idx="81">
                  <c:v>1.9776588889914008E-2</c:v>
                </c:pt>
                <c:pt idx="82">
                  <c:v>1.9578226137111809E-2</c:v>
                </c:pt>
                <c:pt idx="83">
                  <c:v>1.9180877653482115E-2</c:v>
                </c:pt>
                <c:pt idx="84">
                  <c:v>1.9950165962292855E-2</c:v>
                </c:pt>
                <c:pt idx="85">
                  <c:v>1.9950165962292852E-2</c:v>
                </c:pt>
                <c:pt idx="86">
                  <c:v>2.1204176394208397E-2</c:v>
                </c:pt>
                <c:pt idx="87">
                  <c:v>2.2002183032700118E-2</c:v>
                </c:pt>
                <c:pt idx="88">
                  <c:v>2.2914190619547786E-2</c:v>
                </c:pt>
                <c:pt idx="89">
                  <c:v>2.2914190619547786E-2</c:v>
                </c:pt>
                <c:pt idx="90">
                  <c:v>2.3142192516259704E-2</c:v>
                </c:pt>
                <c:pt idx="91">
                  <c:v>2.3940199154751422E-2</c:v>
                </c:pt>
                <c:pt idx="92">
                  <c:v>2.4966207689955052E-2</c:v>
                </c:pt>
              </c:numCache>
            </c:numRef>
          </c:val>
        </c:ser>
        <c:ser>
          <c:idx val="2"/>
          <c:order val="2"/>
          <c:tx>
            <c:strRef>
              <c:f>'data-Fig12'!$D$3</c:f>
              <c:strCache>
                <c:ptCount val="1"/>
                <c:pt idx="0">
                  <c:v>United Kingdom</c:v>
                </c:pt>
              </c:strCache>
            </c:strRef>
          </c:tx>
          <c:spPr>
            <a:ln w="12700">
              <a:solidFill>
                <a:srgbClr val="000000"/>
              </a:solidFill>
              <a:prstDash val="solid"/>
            </a:ln>
          </c:spPr>
          <c:marker>
            <c:symbol val="circle"/>
            <c:size val="6"/>
            <c:spPr>
              <a:solidFill>
                <a:srgbClr val="FFFFFF"/>
              </a:solidFill>
              <a:ln>
                <a:solidFill>
                  <a:srgbClr val="000000"/>
                </a:solidFill>
                <a:prstDash val="solid"/>
              </a:ln>
            </c:spPr>
          </c:marker>
          <c:val>
            <c:numRef>
              <c:f>'data-Fig12'!$D$4:$D$95</c:f>
              <c:numCache>
                <c:formatCode>General</c:formatCode>
                <c:ptCount val="92"/>
                <c:pt idx="0">
                  <c:v>0.1164</c:v>
                </c:pt>
                <c:pt idx="1">
                  <c:v>0.10800000000000001</c:v>
                </c:pt>
                <c:pt idx="2">
                  <c:v>9.849999999999999E-2</c:v>
                </c:pt>
                <c:pt idx="4">
                  <c:v>7.85E-2</c:v>
                </c:pt>
                <c:pt idx="5">
                  <c:v>7.2999999999999995E-2</c:v>
                </c:pt>
                <c:pt idx="6">
                  <c:v>7.4099999999999999E-2</c:v>
                </c:pt>
                <c:pt idx="7">
                  <c:v>7.4499999999999997E-2</c:v>
                </c:pt>
                <c:pt idx="8">
                  <c:v>7.4999999999999997E-2</c:v>
                </c:pt>
                <c:pt idx="9">
                  <c:v>8.6400000000000005E-2</c:v>
                </c:pt>
                <c:pt idx="10">
                  <c:v>8.9900000000000008E-2</c:v>
                </c:pt>
                <c:pt idx="11">
                  <c:v>8.7799999999999989E-2</c:v>
                </c:pt>
                <c:pt idx="12">
                  <c:v>8.5099999999999995E-2</c:v>
                </c:pt>
                <c:pt idx="13">
                  <c:v>8.48E-2</c:v>
                </c:pt>
                <c:pt idx="14">
                  <c:v>8.2599999999999993E-2</c:v>
                </c:pt>
                <c:pt idx="15">
                  <c:v>8.4199999999999997E-2</c:v>
                </c:pt>
                <c:pt idx="16">
                  <c:v>8.1799999999999998E-2</c:v>
                </c:pt>
                <c:pt idx="17">
                  <c:v>7.6399999999999996E-2</c:v>
                </c:pt>
                <c:pt idx="18">
                  <c:v>7.0300000000000001E-2</c:v>
                </c:pt>
                <c:pt idx="19">
                  <c:v>6.6799999999999998E-2</c:v>
                </c:pt>
                <c:pt idx="20">
                  <c:v>6.480000000000001E-2</c:v>
                </c:pt>
                <c:pt idx="21">
                  <c:v>6.6100000000000006E-2</c:v>
                </c:pt>
                <c:pt idx="22">
                  <c:v>6.6199999999999995E-2</c:v>
                </c:pt>
                <c:pt idx="23">
                  <c:v>6.6900000000000001E-2</c:v>
                </c:pt>
                <c:pt idx="24">
                  <c:v>6.8000000000000005E-2</c:v>
                </c:pt>
                <c:pt idx="25">
                  <c:v>6.3600000000000004E-2</c:v>
                </c:pt>
                <c:pt idx="26">
                  <c:v>6.13E-2</c:v>
                </c:pt>
                <c:pt idx="27">
                  <c:v>5.33E-2</c:v>
                </c:pt>
                <c:pt idx="28">
                  <c:v>4.3299999999999998E-2</c:v>
                </c:pt>
                <c:pt idx="29">
                  <c:v>3.9100000000000003E-2</c:v>
                </c:pt>
                <c:pt idx="30">
                  <c:v>3.7000000000000005E-2</c:v>
                </c:pt>
                <c:pt idx="31">
                  <c:v>3.6400000000000002E-2</c:v>
                </c:pt>
                <c:pt idx="32">
                  <c:v>3.6600000000000001E-2</c:v>
                </c:pt>
                <c:pt idx="33">
                  <c:v>4.0800000000000003E-2</c:v>
                </c:pt>
                <c:pt idx="34">
                  <c:v>3.9E-2</c:v>
                </c:pt>
                <c:pt idx="35">
                  <c:v>3.7599999999999995E-2</c:v>
                </c:pt>
                <c:pt idx="36">
                  <c:v>3.5200000000000002E-2</c:v>
                </c:pt>
                <c:pt idx="37">
                  <c:v>3.4000000000000002E-2</c:v>
                </c:pt>
                <c:pt idx="38">
                  <c:v>3.1400000000000004E-2</c:v>
                </c:pt>
                <c:pt idx="39">
                  <c:v>2.87E-2</c:v>
                </c:pt>
                <c:pt idx="40">
                  <c:v>2.6699999999999998E-2</c:v>
                </c:pt>
                <c:pt idx="41">
                  <c:v>2.6699999999999998E-2</c:v>
                </c:pt>
                <c:pt idx="42">
                  <c:v>2.5600000000000001E-2</c:v>
                </c:pt>
                <c:pt idx="43">
                  <c:v>2.35E-2</c:v>
                </c:pt>
                <c:pt idx="44">
                  <c:v>2.2499999999999999E-2</c:v>
                </c:pt>
                <c:pt idx="45">
                  <c:v>2.2499999999999999E-2</c:v>
                </c:pt>
                <c:pt idx="46">
                  <c:v>2.29E-2</c:v>
                </c:pt>
                <c:pt idx="47">
                  <c:v>2.3399999999999997E-2</c:v>
                </c:pt>
                <c:pt idx="49">
                  <c:v>2.4045E-2</c:v>
                </c:pt>
                <c:pt idx="50">
                  <c:v>2.3414999999999998E-2</c:v>
                </c:pt>
                <c:pt idx="51">
                  <c:v>2.3729999999999998E-2</c:v>
                </c:pt>
                <c:pt idx="52">
                  <c:v>2.3939999999999996E-2</c:v>
                </c:pt>
                <c:pt idx="53">
                  <c:v>2.1420000000000005E-2</c:v>
                </c:pt>
                <c:pt idx="54">
                  <c:v>2.0055E-2</c:v>
                </c:pt>
                <c:pt idx="55">
                  <c:v>1.9635000000000003E-2</c:v>
                </c:pt>
                <c:pt idx="56">
                  <c:v>1.9425000000000001E-2</c:v>
                </c:pt>
                <c:pt idx="57">
                  <c:v>1.7219999999999999E-2</c:v>
                </c:pt>
                <c:pt idx="58">
                  <c:v>1.7535000000000002E-2</c:v>
                </c:pt>
                <c:pt idx="59">
                  <c:v>1.6905E-2</c:v>
                </c:pt>
                <c:pt idx="60">
                  <c:v>1.7639999999999999E-2</c:v>
                </c:pt>
                <c:pt idx="61">
                  <c:v>1.6590000000000004E-2</c:v>
                </c:pt>
                <c:pt idx="62">
                  <c:v>1.47E-2</c:v>
                </c:pt>
                <c:pt idx="63">
                  <c:v>1.3650000000000002E-2</c:v>
                </c:pt>
                <c:pt idx="64">
                  <c:v>1.3335000000000001E-2</c:v>
                </c:pt>
                <c:pt idx="65">
                  <c:v>1.302E-2</c:v>
                </c:pt>
                <c:pt idx="66">
                  <c:v>1.3650000000000002E-2</c:v>
                </c:pt>
                <c:pt idx="68">
                  <c:v>1.6064999999999999E-2</c:v>
                </c:pt>
                <c:pt idx="69">
                  <c:v>1.6905E-2</c:v>
                </c:pt>
                <c:pt idx="70">
                  <c:v>1.6590000000000004E-2</c:v>
                </c:pt>
                <c:pt idx="71">
                  <c:v>1.7535000000000002E-2</c:v>
                </c:pt>
                <c:pt idx="72">
                  <c:v>1.9110000000000002E-2</c:v>
                </c:pt>
                <c:pt idx="73">
                  <c:v>1.9530000000000002E-2</c:v>
                </c:pt>
                <c:pt idx="74">
                  <c:v>2.0109600000000002E-2</c:v>
                </c:pt>
                <c:pt idx="75">
                  <c:v>2.3751000000000001E-2</c:v>
                </c:pt>
                <c:pt idx="76">
                  <c:v>2.4470250000000006E-2</c:v>
                </c:pt>
                <c:pt idx="77">
                  <c:v>2.7552E-2</c:v>
                </c:pt>
                <c:pt idx="78">
                  <c:v>2.9796999999999997E-2</c:v>
                </c:pt>
                <c:pt idx="79">
                  <c:v>2.8308E-2</c:v>
                </c:pt>
                <c:pt idx="80">
                  <c:v>3.0899999999999997E-2</c:v>
                </c:pt>
                <c:pt idx="81">
                  <c:v>3.1E-2</c:v>
                </c:pt>
                <c:pt idx="82">
                  <c:v>3.2400000000000005E-2</c:v>
                </c:pt>
                <c:pt idx="83">
                  <c:v>4.1299999999999996E-2</c:v>
                </c:pt>
                <c:pt idx="84">
                  <c:v>4.1500000000000002E-2</c:v>
                </c:pt>
                <c:pt idx="85">
                  <c:v>4.4400000000000002E-2</c:v>
                </c:pt>
                <c:pt idx="86">
                  <c:v>4.5400000000000003E-2</c:v>
                </c:pt>
                <c:pt idx="87">
                  <c:v>4.6399999999999997E-2</c:v>
                </c:pt>
                <c:pt idx="88">
                  <c:v>4.4493269385780264E-2</c:v>
                </c:pt>
                <c:pt idx="89">
                  <c:v>4.1885501420250576E-2</c:v>
                </c:pt>
                <c:pt idx="90">
                  <c:v>4.3774176621390028E-2</c:v>
                </c:pt>
              </c:numCache>
            </c:numRef>
          </c:val>
        </c:ser>
        <c:marker val="1"/>
        <c:axId val="85792640"/>
        <c:axId val="85798912"/>
      </c:lineChart>
      <c:catAx>
        <c:axId val="85792640"/>
        <c:scaling>
          <c:orientation val="minMax"/>
        </c:scaling>
        <c:axPos val="b"/>
        <c:majorGridlines>
          <c:spPr>
            <a:ln w="12700">
              <a:solidFill>
                <a:srgbClr val="000000"/>
              </a:solidFill>
              <a:prstDash val="sysDash"/>
            </a:ln>
          </c:spPr>
        </c:majorGridlines>
        <c:numFmt formatCode="General" sourceLinked="0"/>
        <c:tickLblPos val="nextTo"/>
        <c:spPr>
          <a:ln w="3175">
            <a:solidFill>
              <a:srgbClr val="000000"/>
            </a:solidFill>
            <a:prstDash val="solid"/>
          </a:ln>
        </c:spPr>
        <c:txPr>
          <a:bodyPr rot="-5400000" vert="horz"/>
          <a:lstStyle/>
          <a:p>
            <a:pPr>
              <a:defRPr sz="1450" b="1" i="0" u="none" strike="noStrike" baseline="0">
                <a:solidFill>
                  <a:srgbClr val="000000"/>
                </a:solidFill>
                <a:latin typeface="Arial"/>
                <a:ea typeface="Arial"/>
                <a:cs typeface="Arial"/>
              </a:defRPr>
            </a:pPr>
            <a:endParaRPr lang="ko-KR"/>
          </a:p>
        </c:txPr>
        <c:crossAx val="85798912"/>
        <c:crossesAt val="0"/>
        <c:auto val="1"/>
        <c:lblAlgn val="ctr"/>
        <c:lblOffset val="100"/>
        <c:tickLblSkip val="5"/>
        <c:tickMarkSkip val="5"/>
      </c:catAx>
      <c:valAx>
        <c:axId val="85798912"/>
        <c:scaling>
          <c:orientation val="minMax"/>
          <c:max val="0.12"/>
          <c:min val="0"/>
        </c:scaling>
        <c:axPos val="l"/>
        <c:majorGridlines>
          <c:spPr>
            <a:ln w="3175">
              <a:solidFill>
                <a:srgbClr val="000000"/>
              </a:solidFill>
              <a:prstDash val="solid"/>
            </a:ln>
          </c:spPr>
        </c:majorGridlines>
        <c:title>
          <c:tx>
            <c:rich>
              <a:bodyPr/>
              <a:lstStyle/>
              <a:p>
                <a:pPr>
                  <a:defRPr sz="1450" b="1" i="0" u="none" strike="noStrike" baseline="0">
                    <a:solidFill>
                      <a:srgbClr val="000000"/>
                    </a:solidFill>
                    <a:latin typeface="Arial"/>
                    <a:ea typeface="Arial"/>
                    <a:cs typeface="Arial"/>
                  </a:defRPr>
                </a:pPr>
                <a:r>
                  <a:rPr altLang="en-US"/>
                  <a:t>share (in %)</a:t>
                </a:r>
              </a:p>
            </c:rich>
          </c:tx>
          <c:layout>
            <c:manualLayout>
              <c:xMode val="edge"/>
              <c:yMode val="edge"/>
              <c:x val="7.3381294964028773E-2"/>
              <c:y val="0.37259100642398285"/>
            </c:manualLayout>
          </c:layout>
          <c:spPr>
            <a:noFill/>
            <a:ln w="25400">
              <a:noFill/>
            </a:ln>
          </c:spPr>
        </c:title>
        <c:numFmt formatCode="0%" sourceLinked="0"/>
        <c:tickLblPos val="nextTo"/>
        <c:spPr>
          <a:ln w="3175">
            <a:solidFill>
              <a:srgbClr val="000000"/>
            </a:solidFill>
            <a:prstDash val="solid"/>
          </a:ln>
        </c:spPr>
        <c:txPr>
          <a:bodyPr rot="0" vert="horz"/>
          <a:lstStyle/>
          <a:p>
            <a:pPr>
              <a:defRPr sz="1450" b="1" i="0" u="none" strike="noStrike" baseline="0">
                <a:solidFill>
                  <a:srgbClr val="000000"/>
                </a:solidFill>
                <a:latin typeface="Arial"/>
                <a:ea typeface="Arial"/>
                <a:cs typeface="Arial"/>
              </a:defRPr>
            </a:pPr>
            <a:endParaRPr lang="ko-KR"/>
          </a:p>
        </c:txPr>
        <c:crossAx val="85792640"/>
        <c:crosses val="autoZero"/>
        <c:crossBetween val="midCat"/>
        <c:majorUnit val="0.01"/>
        <c:minorUnit val="0.01"/>
      </c:valAx>
      <c:spPr>
        <a:solidFill>
          <a:srgbClr val="FFFFFF"/>
        </a:solidFill>
        <a:ln w="3175">
          <a:solidFill>
            <a:srgbClr val="000000"/>
          </a:solidFill>
          <a:prstDash val="solid"/>
        </a:ln>
      </c:spPr>
    </c:plotArea>
    <c:legend>
      <c:legendPos val="r"/>
      <c:layout>
        <c:manualLayout>
          <c:xMode val="edge"/>
          <c:yMode val="edge"/>
          <c:x val="0.30033762277753639"/>
          <c:y val="0.1797752808988764"/>
          <c:w val="0.49606326458761635"/>
          <c:h val="8.3467094703049763E-2"/>
        </c:manualLayout>
      </c:layout>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span"/>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22.xml><?xml version="1.0" encoding="utf-8"?>
<c:chartSpace xmlns:c="http://schemas.openxmlformats.org/drawingml/2006/chart" xmlns:a="http://schemas.openxmlformats.org/drawingml/2006/main" xmlns:r="http://schemas.openxmlformats.org/officeDocument/2006/relationships">
  <c:lang val="ko-KR"/>
  <c:chart>
    <c:plotArea>
      <c:layout>
        <c:manualLayout>
          <c:layoutTarget val="inner"/>
          <c:xMode val="edge"/>
          <c:yMode val="edge"/>
          <c:x val="0.14676251259562975"/>
          <c:y val="0.13704496788008566"/>
          <c:w val="0.75971182990678932"/>
          <c:h val="0.68094218415417562"/>
        </c:manualLayout>
      </c:layout>
      <c:lineChart>
        <c:grouping val="standard"/>
        <c:ser>
          <c:idx val="0"/>
          <c:order val="0"/>
          <c:tx>
            <c:strRef>
              <c:f>'data-FigA0'!$B$3</c:f>
              <c:strCache>
                <c:ptCount val="1"/>
                <c:pt idx="0">
                  <c:v>Average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'data-FigA0'!$A$4:$A$99</c:f>
              <c:numCache>
                <c:formatCode>General</c:formatCode>
                <c:ptCount val="9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numCache>
            </c:numRef>
          </c:cat>
          <c:val>
            <c:numRef>
              <c:f>'data-FigA0'!$B$4:$B$99</c:f>
              <c:numCache>
                <c:formatCode>#,##0</c:formatCode>
                <c:ptCount val="96"/>
                <c:pt idx="0">
                  <c:v>14601.784048465048</c:v>
                </c:pt>
                <c:pt idx="1">
                  <c:v>14265.703872905933</c:v>
                </c:pt>
                <c:pt idx="2">
                  <c:v>14403.548915427462</c:v>
                </c:pt>
                <c:pt idx="3">
                  <c:v>15669.662646833865</c:v>
                </c:pt>
                <c:pt idx="4">
                  <c:v>15958.868398813172</c:v>
                </c:pt>
                <c:pt idx="5">
                  <c:v>15104.368936278544</c:v>
                </c:pt>
                <c:pt idx="6">
                  <c:v>14793.270624255325</c:v>
                </c:pt>
                <c:pt idx="7">
                  <c:v>13192.516954515604</c:v>
                </c:pt>
                <c:pt idx="8">
                  <c:v>11639.217605920821</c:v>
                </c:pt>
                <c:pt idx="9">
                  <c:v>13141.841439181682</c:v>
                </c:pt>
                <c:pt idx="10">
                  <c:v>14618.150093370003</c:v>
                </c:pt>
                <c:pt idx="11">
                  <c:v>14442.906747830581</c:v>
                </c:pt>
                <c:pt idx="12">
                  <c:v>14585.42451092904</c:v>
                </c:pt>
                <c:pt idx="13">
                  <c:v>14744.740962669412</c:v>
                </c:pt>
                <c:pt idx="14">
                  <c:v>14853.261667860239</c:v>
                </c:pt>
                <c:pt idx="15">
                  <c:v>15164.648989258847</c:v>
                </c:pt>
                <c:pt idx="16">
                  <c:v>15810.257236461699</c:v>
                </c:pt>
                <c:pt idx="17">
                  <c:v>14329.766540136286</c:v>
                </c:pt>
                <c:pt idx="18">
                  <c:v>13001.632356154389</c:v>
                </c:pt>
                <c:pt idx="19">
                  <c:v>10936.106119674219</c:v>
                </c:pt>
                <c:pt idx="20">
                  <c:v>10654.780796837304</c:v>
                </c:pt>
                <c:pt idx="21">
                  <c:v>11708.111609310083</c:v>
                </c:pt>
                <c:pt idx="22">
                  <c:v>12677.73640244661</c:v>
                </c:pt>
                <c:pt idx="23">
                  <c:v>13918.250880521471</c:v>
                </c:pt>
                <c:pt idx="24">
                  <c:v>14593.822730566524</c:v>
                </c:pt>
                <c:pt idx="25">
                  <c:v>13418.261520101305</c:v>
                </c:pt>
                <c:pt idx="26">
                  <c:v>14299.680598096385</c:v>
                </c:pt>
                <c:pt idx="27">
                  <c:v>14977.851918535753</c:v>
                </c:pt>
                <c:pt idx="28">
                  <c:v>17506.102320840502</c:v>
                </c:pt>
                <c:pt idx="29">
                  <c:v>20346.193462233387</c:v>
                </c:pt>
                <c:pt idx="30">
                  <c:v>23517.263192093502</c:v>
                </c:pt>
                <c:pt idx="31">
                  <c:v>23237.441642789534</c:v>
                </c:pt>
                <c:pt idx="32">
                  <c:v>22745.560558965866</c:v>
                </c:pt>
                <c:pt idx="33">
                  <c:v>22891.598852225725</c:v>
                </c:pt>
                <c:pt idx="34">
                  <c:v>22107.0975726012</c:v>
                </c:pt>
                <c:pt idx="35">
                  <c:v>22502.845408539513</c:v>
                </c:pt>
                <c:pt idx="36">
                  <c:v>22222.021013709891</c:v>
                </c:pt>
                <c:pt idx="37">
                  <c:v>23990.199855513496</c:v>
                </c:pt>
                <c:pt idx="38">
                  <c:v>24716.793757772553</c:v>
                </c:pt>
                <c:pt idx="39">
                  <c:v>25505.698414759212</c:v>
                </c:pt>
                <c:pt idx="40">
                  <c:v>26641.966949091053</c:v>
                </c:pt>
                <c:pt idx="41">
                  <c:v>26318.715894369143</c:v>
                </c:pt>
                <c:pt idx="42">
                  <c:v>28127.490678572485</c:v>
                </c:pt>
                <c:pt idx="43">
                  <c:v>29588.957226445804</c:v>
                </c:pt>
                <c:pt idx="44">
                  <c:v>29724.14398463917</c:v>
                </c:pt>
                <c:pt idx="45">
                  <c:v>28813.566935259296</c:v>
                </c:pt>
                <c:pt idx="46">
                  <c:v>30546.002242181723</c:v>
                </c:pt>
                <c:pt idx="47">
                  <c:v>30891.36826394383</c:v>
                </c:pt>
                <c:pt idx="48">
                  <c:v>31252.64043060983</c:v>
                </c:pt>
                <c:pt idx="49">
                  <c:v>32393.531831270313</c:v>
                </c:pt>
                <c:pt idx="50">
                  <c:v>33206.29977244397</c:v>
                </c:pt>
                <c:pt idx="51">
                  <c:v>34806.686513880457</c:v>
                </c:pt>
                <c:pt idx="52">
                  <c:v>36233.425685563481</c:v>
                </c:pt>
                <c:pt idx="53">
                  <c:v>37837.011283946907</c:v>
                </c:pt>
                <c:pt idx="54">
                  <c:v>38755.813067015253</c:v>
                </c:pt>
                <c:pt idx="55">
                  <c:v>40025.96377955161</c:v>
                </c:pt>
                <c:pt idx="56">
                  <c:v>40610.979241155568</c:v>
                </c:pt>
                <c:pt idx="57">
                  <c:v>40833.558755518832</c:v>
                </c:pt>
                <c:pt idx="58">
                  <c:v>40722.351417380865</c:v>
                </c:pt>
                <c:pt idx="59">
                  <c:v>42411.036254825864</c:v>
                </c:pt>
                <c:pt idx="60">
                  <c:v>43292.192658208907</c:v>
                </c:pt>
                <c:pt idx="61">
                  <c:v>41995.525550998012</c:v>
                </c:pt>
                <c:pt idx="62">
                  <c:v>39781.083223312155</c:v>
                </c:pt>
                <c:pt idx="63">
                  <c:v>40737.502383834973</c:v>
                </c:pt>
                <c:pt idx="64">
                  <c:v>41141.229301564097</c:v>
                </c:pt>
                <c:pt idx="65">
                  <c:v>41911.009847804715</c:v>
                </c:pt>
                <c:pt idx="66">
                  <c:v>41869.27752962269</c:v>
                </c:pt>
                <c:pt idx="67">
                  <c:v>40747.496812102327</c:v>
                </c:pt>
                <c:pt idx="68">
                  <c:v>40395.611411133614</c:v>
                </c:pt>
                <c:pt idx="69">
                  <c:v>39586.249974728962</c:v>
                </c:pt>
                <c:pt idx="70">
                  <c:v>39194.94768273877</c:v>
                </c:pt>
                <c:pt idx="71">
                  <c:v>40513.977786433759</c:v>
                </c:pt>
                <c:pt idx="72">
                  <c:v>41231.437968405313</c:v>
                </c:pt>
                <c:pt idx="73">
                  <c:v>41783.418039985438</c:v>
                </c:pt>
                <c:pt idx="74">
                  <c:v>42958.581539565654</c:v>
                </c:pt>
                <c:pt idx="75">
                  <c:v>45088.312062915742</c:v>
                </c:pt>
                <c:pt idx="76">
                  <c:v>44948.44831656239</c:v>
                </c:pt>
                <c:pt idx="77">
                  <c:v>44632.302236975251</c:v>
                </c:pt>
                <c:pt idx="78">
                  <c:v>43355.193350269779</c:v>
                </c:pt>
                <c:pt idx="79">
                  <c:v>43718.259536786092</c:v>
                </c:pt>
                <c:pt idx="80">
                  <c:v>43073.916752828984</c:v>
                </c:pt>
                <c:pt idx="81">
                  <c:v>43832.859923512056</c:v>
                </c:pt>
                <c:pt idx="82">
                  <c:v>45091.026829767266</c:v>
                </c:pt>
                <c:pt idx="83">
                  <c:v>46137.099681033556</c:v>
                </c:pt>
                <c:pt idx="84">
                  <c:v>47963.659943280516</c:v>
                </c:pt>
                <c:pt idx="85">
                  <c:v>50295.896777400441</c:v>
                </c:pt>
                <c:pt idx="86">
                  <c:v>52273.61482377012</c:v>
                </c:pt>
                <c:pt idx="87">
                  <c:v>53109.572777355221</c:v>
                </c:pt>
                <c:pt idx="88">
                  <c:v>51862.715079644178</c:v>
                </c:pt>
                <c:pt idx="89">
                  <c:v>49884.991315815663</c:v>
                </c:pt>
                <c:pt idx="90">
                  <c:v>49200.731654632669</c:v>
                </c:pt>
                <c:pt idx="91">
                  <c:v>50533.292539479364</c:v>
                </c:pt>
                <c:pt idx="92">
                  <c:v>51636.618057412408</c:v>
                </c:pt>
                <c:pt idx="93">
                  <c:v>52589.411599792729</c:v>
                </c:pt>
                <c:pt idx="94">
                  <c:v>54079.670902759011</c:v>
                </c:pt>
                <c:pt idx="95">
                  <c:v>51254.784370487941</c:v>
                </c:pt>
              </c:numCache>
            </c:numRef>
          </c:val>
        </c:ser>
        <c:marker val="1"/>
        <c:axId val="77042048"/>
        <c:axId val="77043968"/>
      </c:lineChart>
      <c:lineChart>
        <c:grouping val="standard"/>
        <c:ser>
          <c:idx val="1"/>
          <c:order val="1"/>
          <c:tx>
            <c:strRef>
              <c:f>'data-FigA0'!$C$3</c:f>
              <c:strCache>
                <c:ptCount val="1"/>
                <c:pt idx="0">
                  <c:v>Price Index</c:v>
                </c:pt>
              </c:strCache>
            </c:strRef>
          </c:tx>
          <c:spPr>
            <a:ln w="12700">
              <a:solidFill>
                <a:srgbClr val="000000"/>
              </a:solidFill>
              <a:prstDash val="solid"/>
            </a:ln>
          </c:spPr>
          <c:marker>
            <c:symbol val="triangle"/>
            <c:size val="6"/>
            <c:spPr>
              <a:solidFill>
                <a:srgbClr val="FFFFFF"/>
              </a:solidFill>
              <a:ln>
                <a:solidFill>
                  <a:srgbClr val="000000"/>
                </a:solidFill>
                <a:prstDash val="solid"/>
              </a:ln>
            </c:spPr>
          </c:marker>
          <c:cat>
            <c:numRef>
              <c:f>'data-FigA0'!$A$4:$A$99</c:f>
              <c:numCache>
                <c:formatCode>General</c:formatCode>
                <c:ptCount val="9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numCache>
            </c:numRef>
          </c:cat>
          <c:val>
            <c:numRef>
              <c:f>'data-FigA0'!$C$4:$C$99</c:f>
              <c:numCache>
                <c:formatCode>0.00</c:formatCode>
                <c:ptCount val="96"/>
                <c:pt idx="0">
                  <c:v>5.0192543972812613</c:v>
                </c:pt>
                <c:pt idx="1">
                  <c:v>5.0868537831032317</c:v>
                </c:pt>
                <c:pt idx="2">
                  <c:v>5.1375533224697083</c:v>
                </c:pt>
                <c:pt idx="3">
                  <c:v>5.5262497909460366</c:v>
                </c:pt>
                <c:pt idx="4">
                  <c:v>6.4895410389091062</c:v>
                </c:pt>
                <c:pt idx="5">
                  <c:v>7.6218307514271002</c:v>
                </c:pt>
                <c:pt idx="6">
                  <c:v>8.754120463945096</c:v>
                </c:pt>
                <c:pt idx="7">
                  <c:v>10.139907873295479</c:v>
                </c:pt>
                <c:pt idx="8">
                  <c:v>9.058317700143963</c:v>
                </c:pt>
                <c:pt idx="9">
                  <c:v>8.4837229206572182</c:v>
                </c:pt>
                <c:pt idx="10">
                  <c:v>8.6358215387566499</c:v>
                </c:pt>
                <c:pt idx="11">
                  <c:v>8.6527213852121427</c:v>
                </c:pt>
                <c:pt idx="12">
                  <c:v>8.8724193891335457</c:v>
                </c:pt>
                <c:pt idx="13">
                  <c:v>8.9569186214110061</c:v>
                </c:pt>
                <c:pt idx="14">
                  <c:v>8.7879201568560816</c:v>
                </c:pt>
                <c:pt idx="15">
                  <c:v>8.6696212316676338</c:v>
                </c:pt>
                <c:pt idx="16">
                  <c:v>8.6696212316676338</c:v>
                </c:pt>
                <c:pt idx="17">
                  <c:v>8.4499232277462344</c:v>
                </c:pt>
                <c:pt idx="18">
                  <c:v>7.7063299837045642</c:v>
                </c:pt>
                <c:pt idx="19">
                  <c:v>6.9120372002964166</c:v>
                </c:pt>
                <c:pt idx="20">
                  <c:v>6.5571404247310756</c:v>
                </c:pt>
                <c:pt idx="21">
                  <c:v>6.7768384286524794</c:v>
                </c:pt>
                <c:pt idx="22">
                  <c:v>6.9458368932074039</c:v>
                </c:pt>
                <c:pt idx="23">
                  <c:v>7.0134362790293725</c:v>
                </c:pt>
                <c:pt idx="24">
                  <c:v>7.266933975861761</c:v>
                </c:pt>
                <c:pt idx="25">
                  <c:v>7.1317352042178195</c:v>
                </c:pt>
                <c:pt idx="26">
                  <c:v>7.0303361254848644</c:v>
                </c:pt>
                <c:pt idx="27">
                  <c:v>7.0979355113068356</c:v>
                </c:pt>
                <c:pt idx="28">
                  <c:v>7.4528322868721766</c:v>
                </c:pt>
                <c:pt idx="29">
                  <c:v>8.2471250702803207</c:v>
                </c:pt>
                <c:pt idx="30">
                  <c:v>8.754120463945096</c:v>
                </c:pt>
                <c:pt idx="31">
                  <c:v>8.9062190820445313</c:v>
                </c:pt>
                <c:pt idx="32">
                  <c:v>9.1090172395104361</c:v>
                </c:pt>
                <c:pt idx="33">
                  <c:v>9.8864101764630909</c:v>
                </c:pt>
                <c:pt idx="34">
                  <c:v>11.30599727872446</c:v>
                </c:pt>
                <c:pt idx="35">
                  <c:v>12.184789294410065</c:v>
                </c:pt>
                <c:pt idx="36">
                  <c:v>12.066490369221619</c:v>
                </c:pt>
                <c:pt idx="37">
                  <c:v>12.184789294410065</c:v>
                </c:pt>
                <c:pt idx="38">
                  <c:v>13.148080542373133</c:v>
                </c:pt>
                <c:pt idx="39">
                  <c:v>13.435377932116507</c:v>
                </c:pt>
                <c:pt idx="40">
                  <c:v>13.536777010849466</c:v>
                </c:pt>
                <c:pt idx="41">
                  <c:v>13.604376396671436</c:v>
                </c:pt>
                <c:pt idx="42">
                  <c:v>13.553676857304959</c:v>
                </c:pt>
                <c:pt idx="43">
                  <c:v>13.756475014770865</c:v>
                </c:pt>
                <c:pt idx="44">
                  <c:v>14.246570561980146</c:v>
                </c:pt>
                <c:pt idx="45">
                  <c:v>14.635267030456472</c:v>
                </c:pt>
                <c:pt idx="46">
                  <c:v>14.736549155234721</c:v>
                </c:pt>
                <c:pt idx="47">
                  <c:v>14.989754467180331</c:v>
                </c:pt>
                <c:pt idx="48">
                  <c:v>15.141677654347697</c:v>
                </c:pt>
                <c:pt idx="49">
                  <c:v>15.293600841515069</c:v>
                </c:pt>
                <c:pt idx="50">
                  <c:v>15.496165091071559</c:v>
                </c:pt>
                <c:pt idx="51">
                  <c:v>15.69872934062805</c:v>
                </c:pt>
                <c:pt idx="52">
                  <c:v>15.951934652573666</c:v>
                </c:pt>
                <c:pt idx="53">
                  <c:v>16.407704214075771</c:v>
                </c:pt>
                <c:pt idx="54">
                  <c:v>16.914114837966999</c:v>
                </c:pt>
                <c:pt idx="55">
                  <c:v>17.623089711414714</c:v>
                </c:pt>
                <c:pt idx="56">
                  <c:v>18.58526989680805</c:v>
                </c:pt>
                <c:pt idx="57">
                  <c:v>19.648732206979627</c:v>
                </c:pt>
                <c:pt idx="58">
                  <c:v>20.509630267594709</c:v>
                </c:pt>
                <c:pt idx="59">
                  <c:v>21.167964078653306</c:v>
                </c:pt>
                <c:pt idx="60">
                  <c:v>22.484631700770496</c:v>
                </c:pt>
                <c:pt idx="61">
                  <c:v>24.966043757837511</c:v>
                </c:pt>
                <c:pt idx="62">
                  <c:v>27.244891565348041</c:v>
                </c:pt>
                <c:pt idx="63">
                  <c:v>28.814764499410842</c:v>
                </c:pt>
                <c:pt idx="64">
                  <c:v>30.688483807808382</c:v>
                </c:pt>
                <c:pt idx="65">
                  <c:v>33.01797267770803</c:v>
                </c:pt>
                <c:pt idx="66">
                  <c:v>36.180613738791173</c:v>
                </c:pt>
                <c:pt idx="67">
                  <c:v>40.197167886366763</c:v>
                </c:pt>
                <c:pt idx="68">
                  <c:v>44.023963570277374</c:v>
                </c:pt>
                <c:pt idx="69">
                  <c:v>46.680582061587224</c:v>
                </c:pt>
                <c:pt idx="70">
                  <c:v>48.673045930069591</c:v>
                </c:pt>
                <c:pt idx="71">
                  <c:v>50.66550979855198</c:v>
                </c:pt>
                <c:pt idx="72">
                  <c:v>52.404962382147716</c:v>
                </c:pt>
                <c:pt idx="73">
                  <c:v>53.353754700472642</c:v>
                </c:pt>
                <c:pt idx="74">
                  <c:v>55.156460105290044</c:v>
                </c:pt>
                <c:pt idx="75">
                  <c:v>57.180550384383253</c:v>
                </c:pt>
                <c:pt idx="76">
                  <c:v>59.647410412028108</c:v>
                </c:pt>
                <c:pt idx="77">
                  <c:v>62.620293009446257</c:v>
                </c:pt>
                <c:pt idx="78">
                  <c:v>64.8657681628153</c:v>
                </c:pt>
                <c:pt idx="79">
                  <c:v>66.510341514578528</c:v>
                </c:pt>
                <c:pt idx="80">
                  <c:v>68.15491486634177</c:v>
                </c:pt>
                <c:pt idx="81">
                  <c:v>69.609729754440011</c:v>
                </c:pt>
                <c:pt idx="82">
                  <c:v>71.285929516814079</c:v>
                </c:pt>
                <c:pt idx="83">
                  <c:v>73.183514153463975</c:v>
                </c:pt>
                <c:pt idx="84">
                  <c:v>74.764834684005535</c:v>
                </c:pt>
                <c:pt idx="85">
                  <c:v>75.808506234162977</c:v>
                </c:pt>
                <c:pt idx="86">
                  <c:v>77.389826764704551</c:v>
                </c:pt>
                <c:pt idx="87">
                  <c:v>79.983192434792727</c:v>
                </c:pt>
                <c:pt idx="88">
                  <c:v>82.228667588161741</c:v>
                </c:pt>
                <c:pt idx="89">
                  <c:v>83.556976833816677</c:v>
                </c:pt>
                <c:pt idx="90">
                  <c:v>85.422935059855746</c:v>
                </c:pt>
                <c:pt idx="91">
                  <c:v>87.731663034446427</c:v>
                </c:pt>
                <c:pt idx="92">
                  <c:v>90.672919221253778</c:v>
                </c:pt>
                <c:pt idx="93">
                  <c:v>93.645801818671927</c:v>
                </c:pt>
                <c:pt idx="94">
                  <c:v>96.302420309981756</c:v>
                </c:pt>
                <c:pt idx="95">
                  <c:v>100</c:v>
                </c:pt>
              </c:numCache>
            </c:numRef>
          </c:val>
        </c:ser>
        <c:marker val="1"/>
        <c:axId val="77054336"/>
        <c:axId val="77055872"/>
      </c:lineChart>
      <c:catAx>
        <c:axId val="77042048"/>
        <c:scaling>
          <c:orientation val="minMax"/>
        </c:scaling>
        <c:axPos val="b"/>
        <c:majorGridlines>
          <c:spPr>
            <a:ln w="12700">
              <a:solidFill>
                <a:srgbClr val="000000"/>
              </a:solidFill>
              <a:prstDash val="sysDash"/>
            </a:ln>
          </c:spPr>
        </c:majorGridlines>
        <c:numFmt formatCode="General" sourceLinked="0"/>
        <c:tickLblPos val="nextTo"/>
        <c:spPr>
          <a:ln w="3175">
            <a:solidFill>
              <a:srgbClr val="000000"/>
            </a:solidFill>
            <a:prstDash val="solid"/>
          </a:ln>
        </c:spPr>
        <c:txPr>
          <a:bodyPr rot="-5400000" vert="horz"/>
          <a:lstStyle/>
          <a:p>
            <a:pPr>
              <a:defRPr sz="1375" b="1" i="0" u="none" strike="noStrike" baseline="0">
                <a:solidFill>
                  <a:srgbClr val="000000"/>
                </a:solidFill>
                <a:latin typeface="Arial"/>
                <a:ea typeface="Arial"/>
                <a:cs typeface="Arial"/>
              </a:defRPr>
            </a:pPr>
            <a:endParaRPr lang="ko-KR"/>
          </a:p>
        </c:txPr>
        <c:crossAx val="77043968"/>
        <c:crosses val="autoZero"/>
        <c:auto val="1"/>
        <c:lblAlgn val="ctr"/>
        <c:lblOffset val="100"/>
        <c:tickLblSkip val="5"/>
        <c:tickMarkSkip val="5"/>
      </c:catAx>
      <c:valAx>
        <c:axId val="77043968"/>
        <c:scaling>
          <c:orientation val="minMax"/>
          <c:max val="60000"/>
          <c:min val="0"/>
        </c:scaling>
        <c:axPos val="l"/>
        <c:majorGridlines>
          <c:spPr>
            <a:ln w="3175">
              <a:solidFill>
                <a:srgbClr val="000000"/>
              </a:solidFill>
              <a:prstDash val="solid"/>
            </a:ln>
          </c:spPr>
        </c:majorGridlines>
        <c:title>
          <c:tx>
            <c:rich>
              <a:bodyPr/>
              <a:lstStyle/>
              <a:p>
                <a:pPr>
                  <a:defRPr sz="1525" b="1" i="0" u="none" strike="noStrike" baseline="0">
                    <a:solidFill>
                      <a:srgbClr val="000000"/>
                    </a:solidFill>
                    <a:latin typeface="Arial"/>
                    <a:ea typeface="Arial"/>
                    <a:cs typeface="Arial"/>
                  </a:defRPr>
                </a:pPr>
                <a:r>
                  <a:rPr altLang="en-US"/>
                  <a:t>Income in 2008 Dollars</a:t>
                </a:r>
              </a:p>
            </c:rich>
          </c:tx>
          <c:layout>
            <c:manualLayout>
              <c:xMode val="edge"/>
              <c:yMode val="edge"/>
              <c:x val="3.5971223021582732E-2"/>
              <c:y val="0.29336188436830835"/>
            </c:manualLayout>
          </c:layout>
          <c:spPr>
            <a:noFill/>
            <a:ln w="25400">
              <a:noFill/>
            </a:ln>
          </c:spPr>
        </c:title>
        <c:numFmt formatCode="&quot;$&quot;#,##0" sourceLinked="0"/>
        <c:majorTickMark val="none"/>
        <c:tickLblPos val="nextTo"/>
        <c:spPr>
          <a:ln w="3175">
            <a:solidFill>
              <a:srgbClr val="000000"/>
            </a:solidFill>
            <a:prstDash val="solid"/>
          </a:ln>
        </c:spPr>
        <c:txPr>
          <a:bodyPr rot="0" vert="horz"/>
          <a:lstStyle/>
          <a:p>
            <a:pPr>
              <a:defRPr sz="1175" b="1" i="0" u="none" strike="noStrike" baseline="0">
                <a:solidFill>
                  <a:srgbClr val="000000"/>
                </a:solidFill>
                <a:latin typeface="Arial"/>
                <a:ea typeface="Arial"/>
                <a:cs typeface="Arial"/>
              </a:defRPr>
            </a:pPr>
            <a:endParaRPr lang="ko-KR"/>
          </a:p>
        </c:txPr>
        <c:crossAx val="77042048"/>
        <c:crosses val="autoZero"/>
        <c:crossBetween val="midCat"/>
      </c:valAx>
      <c:catAx>
        <c:axId val="77054336"/>
        <c:scaling>
          <c:orientation val="minMax"/>
        </c:scaling>
        <c:delete val="1"/>
        <c:axPos val="b"/>
        <c:numFmt formatCode="General" sourceLinked="1"/>
        <c:tickLblPos val="none"/>
        <c:crossAx val="77055872"/>
        <c:crossesAt val="1"/>
        <c:auto val="1"/>
        <c:lblAlgn val="ctr"/>
        <c:lblOffset val="100"/>
      </c:catAx>
      <c:valAx>
        <c:axId val="77055872"/>
        <c:scaling>
          <c:logBase val="10"/>
          <c:orientation val="minMax"/>
          <c:max val="100"/>
          <c:min val="1"/>
        </c:scaling>
        <c:axPos val="r"/>
        <c:title>
          <c:tx>
            <c:rich>
              <a:bodyPr/>
              <a:lstStyle/>
              <a:p>
                <a:pPr>
                  <a:defRPr sz="1175" b="1" i="0" u="none" strike="noStrike" baseline="0">
                    <a:solidFill>
                      <a:srgbClr val="000000"/>
                    </a:solidFill>
                    <a:latin typeface="Arial"/>
                    <a:ea typeface="Arial"/>
                    <a:cs typeface="Arial"/>
                  </a:defRPr>
                </a:pPr>
                <a:r>
                  <a:rPr altLang="en-US"/>
                  <a:t>Consumer Price Index (base 100 in 2008)</a:t>
                </a:r>
              </a:p>
            </c:rich>
          </c:tx>
          <c:layout>
            <c:manualLayout>
              <c:xMode val="edge"/>
              <c:yMode val="edge"/>
              <c:x val="0.94963983458902168"/>
              <c:y val="0.22912205567451821"/>
            </c:manualLayout>
          </c:layout>
          <c:spPr>
            <a:noFill/>
            <a:ln w="25400">
              <a:noFill/>
            </a:ln>
          </c:spPr>
        </c:title>
        <c:numFmt formatCode="0" sourceLinked="0"/>
        <c:majorTickMark val="cross"/>
        <c:tickLblPos val="nextTo"/>
        <c:spPr>
          <a:ln w="3175">
            <a:solidFill>
              <a:srgbClr val="000000"/>
            </a:solidFill>
            <a:prstDash val="solid"/>
          </a:ln>
        </c:spPr>
        <c:txPr>
          <a:bodyPr rot="0" vert="horz"/>
          <a:lstStyle/>
          <a:p>
            <a:pPr>
              <a:defRPr sz="1175" b="1" i="0" u="none" strike="noStrike" baseline="0">
                <a:solidFill>
                  <a:srgbClr val="000000"/>
                </a:solidFill>
                <a:latin typeface="Arial"/>
                <a:ea typeface="Arial"/>
                <a:cs typeface="Arial"/>
              </a:defRPr>
            </a:pPr>
            <a:endParaRPr lang="ko-KR"/>
          </a:p>
        </c:txPr>
        <c:crossAx val="77054336"/>
        <c:crosses val="max"/>
        <c:crossBetween val="midCat"/>
        <c:majorUnit val="10"/>
        <c:minorUnit val="10"/>
      </c:valAx>
      <c:spPr>
        <a:solidFill>
          <a:srgbClr val="FFFFFF"/>
        </a:solidFill>
        <a:ln w="3175">
          <a:solidFill>
            <a:srgbClr val="000000"/>
          </a:solidFill>
          <a:prstDash val="solid"/>
        </a:ln>
      </c:spPr>
    </c:plotArea>
    <c:legend>
      <c:legendPos val="r"/>
      <c:layout>
        <c:manualLayout>
          <c:xMode val="edge"/>
          <c:yMode val="edge"/>
          <c:x val="0.45894288424432533"/>
          <c:y val="0.666131621187801"/>
          <c:w val="0.37907782350572949"/>
          <c:h val="7.3836276083467101E-2"/>
        </c:manualLayout>
      </c:layout>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span"/>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23.xml><?xml version="1.0" encoding="utf-8"?>
<c:chartSpace xmlns:c="http://schemas.openxmlformats.org/drawingml/2006/chart" xmlns:a="http://schemas.openxmlformats.org/drawingml/2006/main" xmlns:r="http://schemas.openxmlformats.org/officeDocument/2006/relationships">
  <c:lang val="ko-KR"/>
  <c:chart>
    <c:plotArea>
      <c:layout>
        <c:manualLayout>
          <c:layoutTarget val="inner"/>
          <c:xMode val="edge"/>
          <c:yMode val="edge"/>
          <c:x val="0.12530411764487495"/>
          <c:y val="9.5238073093826009E-2"/>
          <c:w val="0.7420923472172205"/>
          <c:h val="0.71809507112744808"/>
        </c:manualLayout>
      </c:layout>
      <c:lineChart>
        <c:grouping val="standard"/>
        <c:ser>
          <c:idx val="0"/>
          <c:order val="0"/>
          <c:tx>
            <c:strRef>
              <c:f>'data-FigA1'!$B$3</c:f>
              <c:strCache>
                <c:ptCount val="1"/>
                <c:pt idx="0">
                  <c:v>Bottom 99% average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'data-FigA1'!$A$4:$A$99</c:f>
              <c:numCache>
                <c:formatCode>General</c:formatCode>
                <c:ptCount val="9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numCache>
            </c:numRef>
          </c:cat>
          <c:val>
            <c:numRef>
              <c:f>'data-FigA1'!$B$4:$B$99</c:f>
              <c:numCache>
                <c:formatCode>#,##0</c:formatCode>
                <c:ptCount val="96"/>
                <c:pt idx="0">
                  <c:v>12100.300526041623</c:v>
                </c:pt>
                <c:pt idx="1">
                  <c:v>11793.278557556903</c:v>
                </c:pt>
                <c:pt idx="2">
                  <c:v>11991.649188720343</c:v>
                </c:pt>
                <c:pt idx="3">
                  <c:v>12888.207818137902</c:v>
                </c:pt>
                <c:pt idx="4">
                  <c:v>13283.01955201431</c:v>
                </c:pt>
                <c:pt idx="5">
                  <c:v>12833.645174475687</c:v>
                </c:pt>
                <c:pt idx="6">
                  <c:v>12571.67778156818</c:v>
                </c:pt>
                <c:pt idx="7">
                  <c:v>11398.995333223458</c:v>
                </c:pt>
                <c:pt idx="8">
                  <c:v>9937.666277559214</c:v>
                </c:pt>
                <c:pt idx="9">
                  <c:v>11111.849136347415</c:v>
                </c:pt>
                <c:pt idx="10">
                  <c:v>12552.265180249036</c:v>
                </c:pt>
                <c:pt idx="11">
                  <c:v>12208.500539055654</c:v>
                </c:pt>
                <c:pt idx="12">
                  <c:v>12139.374185963357</c:v>
                </c:pt>
                <c:pt idx="13">
                  <c:v>12211.103418596362</c:v>
                </c:pt>
                <c:pt idx="14">
                  <c:v>12200.846354279955</c:v>
                </c:pt>
                <c:pt idx="15">
                  <c:v>12315.729498837933</c:v>
                </c:pt>
                <c:pt idx="16">
                  <c:v>13028.625445846414</c:v>
                </c:pt>
                <c:pt idx="17">
                  <c:v>12097.388890655111</c:v>
                </c:pt>
                <c:pt idx="18">
                  <c:v>11127.48066658957</c:v>
                </c:pt>
                <c:pt idx="19">
                  <c:v>9336.7317916683096</c:v>
                </c:pt>
                <c:pt idx="20">
                  <c:v>9065.0753212975451</c:v>
                </c:pt>
                <c:pt idx="21">
                  <c:v>9949.7442325163884</c:v>
                </c:pt>
                <c:pt idx="22">
                  <c:v>10804.464852670559</c:v>
                </c:pt>
                <c:pt idx="23">
                  <c:v>11579.233684670138</c:v>
                </c:pt>
                <c:pt idx="24">
                  <c:v>12316.237891256431</c:v>
                </c:pt>
                <c:pt idx="25">
                  <c:v>11557.408470153918</c:v>
                </c:pt>
                <c:pt idx="26">
                  <c:v>12220.732951963135</c:v>
                </c:pt>
                <c:pt idx="27">
                  <c:v>12748.725741249511</c:v>
                </c:pt>
                <c:pt idx="28">
                  <c:v>15029.081080503815</c:v>
                </c:pt>
                <c:pt idx="29">
                  <c:v>17899.421673000947</c:v>
                </c:pt>
                <c:pt idx="30">
                  <c:v>21026.653484581635</c:v>
                </c:pt>
                <c:pt idx="31">
                  <c:v>20998.509446013566</c:v>
                </c:pt>
                <c:pt idx="32">
                  <c:v>20431.672156301756</c:v>
                </c:pt>
                <c:pt idx="33">
                  <c:v>20403.021747011255</c:v>
                </c:pt>
                <c:pt idx="34">
                  <c:v>19884.366037341089</c:v>
                </c:pt>
                <c:pt idx="35">
                  <c:v>20168.48831105389</c:v>
                </c:pt>
                <c:pt idx="36">
                  <c:v>19989.479004482451</c:v>
                </c:pt>
                <c:pt idx="37">
                  <c:v>21479.694382584017</c:v>
                </c:pt>
                <c:pt idx="38">
                  <c:v>22340.402476479827</c:v>
                </c:pt>
                <c:pt idx="39">
                  <c:v>23249.263323210387</c:v>
                </c:pt>
                <c:pt idx="40">
                  <c:v>24467.258599891025</c:v>
                </c:pt>
                <c:pt idx="41">
                  <c:v>24088.149980833106</c:v>
                </c:pt>
                <c:pt idx="42">
                  <c:v>25803.27115744209</c:v>
                </c:pt>
                <c:pt idx="43">
                  <c:v>27171.935208418861</c:v>
                </c:pt>
                <c:pt idx="44">
                  <c:v>27327.631826420016</c:v>
                </c:pt>
                <c:pt idx="45">
                  <c:v>26533.635678793042</c:v>
                </c:pt>
                <c:pt idx="46">
                  <c:v>28155.437525386085</c:v>
                </c:pt>
                <c:pt idx="47">
                  <c:v>28595.861862902962</c:v>
                </c:pt>
                <c:pt idx="48">
                  <c:v>28936.282943238286</c:v>
                </c:pt>
                <c:pt idx="49">
                  <c:v>30013.531417004026</c:v>
                </c:pt>
                <c:pt idx="50">
                  <c:v>30803.392416852879</c:v>
                </c:pt>
                <c:pt idx="51">
                  <c:v>32338.311960755149</c:v>
                </c:pt>
                <c:pt idx="52">
                  <c:v>33647.652992954449</c:v>
                </c:pt>
                <c:pt idx="53">
                  <c:v>35020.949945271197</c:v>
                </c:pt>
                <c:pt idx="54">
                  <c:v>35848.997136529593</c:v>
                </c:pt>
                <c:pt idx="55">
                  <c:v>37053.554247993205</c:v>
                </c:pt>
                <c:pt idx="56">
                  <c:v>37732.349139757207</c:v>
                </c:pt>
                <c:pt idx="57">
                  <c:v>38027.243192210248</c:v>
                </c:pt>
                <c:pt idx="58">
                  <c:v>37930.985737041163</c:v>
                </c:pt>
                <c:pt idx="59">
                  <c:v>39517.606760168375</c:v>
                </c:pt>
                <c:pt idx="60">
                  <c:v>40343.95228460637</c:v>
                </c:pt>
                <c:pt idx="61">
                  <c:v>38973.706154553081</c:v>
                </c:pt>
                <c:pt idx="62">
                  <c:v>36965.91654345228</c:v>
                </c:pt>
                <c:pt idx="63">
                  <c:v>37902.667569990917</c:v>
                </c:pt>
                <c:pt idx="64">
                  <c:v>38274.131790721287</c:v>
                </c:pt>
                <c:pt idx="65">
                  <c:v>38967.667790154133</c:v>
                </c:pt>
                <c:pt idx="66">
                  <c:v>38895.116744021187</c:v>
                </c:pt>
                <c:pt idx="67">
                  <c:v>37793.626546258369</c:v>
                </c:pt>
                <c:pt idx="68">
                  <c:v>37528.716284477348</c:v>
                </c:pt>
                <c:pt idx="69">
                  <c:v>36631.301128224681</c:v>
                </c:pt>
                <c:pt idx="70">
                  <c:v>36188.852510156685</c:v>
                </c:pt>
                <c:pt idx="71">
                  <c:v>37286.621743430645</c:v>
                </c:pt>
                <c:pt idx="72">
                  <c:v>37860.22208541826</c:v>
                </c:pt>
                <c:pt idx="73">
                  <c:v>38352.408935188811</c:v>
                </c:pt>
                <c:pt idx="74">
                  <c:v>38729.43475045728</c:v>
                </c:pt>
                <c:pt idx="75">
                  <c:v>39547.695956853335</c:v>
                </c:pt>
                <c:pt idx="76">
                  <c:v>39676.542665517729</c:v>
                </c:pt>
                <c:pt idx="77">
                  <c:v>39230.600201923786</c:v>
                </c:pt>
                <c:pt idx="78">
                  <c:v>38464.64895430825</c:v>
                </c:pt>
                <c:pt idx="79">
                  <c:v>38207.221912476823</c:v>
                </c:pt>
                <c:pt idx="80">
                  <c:v>37930.603967825533</c:v>
                </c:pt>
                <c:pt idx="81">
                  <c:v>38585.260839357114</c:v>
                </c:pt>
                <c:pt idx="82">
                  <c:v>39384.962343673091</c:v>
                </c:pt>
                <c:pt idx="83">
                  <c:v>40028.82730205066</c:v>
                </c:pt>
                <c:pt idx="84">
                  <c:v>41291.86639702884</c:v>
                </c:pt>
                <c:pt idx="85">
                  <c:v>43033.982145722039</c:v>
                </c:pt>
                <c:pt idx="86">
                  <c:v>44420.428225043528</c:v>
                </c:pt>
                <c:pt idx="87">
                  <c:v>44797.656407533592</c:v>
                </c:pt>
                <c:pt idx="88">
                  <c:v>44334.239540153612</c:v>
                </c:pt>
                <c:pt idx="89">
                  <c:v>43011.948067858837</c:v>
                </c:pt>
                <c:pt idx="90">
                  <c:v>42306.168520847641</c:v>
                </c:pt>
                <c:pt idx="91">
                  <c:v>42836.40851722876</c:v>
                </c:pt>
                <c:pt idx="92">
                  <c:v>43074.849517892966</c:v>
                </c:pt>
                <c:pt idx="93">
                  <c:v>43569.530701161602</c:v>
                </c:pt>
                <c:pt idx="94">
                  <c:v>44636.486348254017</c:v>
                </c:pt>
                <c:pt idx="95">
                  <c:v>42625.342492838521</c:v>
                </c:pt>
              </c:numCache>
            </c:numRef>
          </c:val>
        </c:ser>
        <c:marker val="1"/>
        <c:axId val="115096960"/>
        <c:axId val="115103232"/>
      </c:lineChart>
      <c:lineChart>
        <c:grouping val="standard"/>
        <c:ser>
          <c:idx val="1"/>
          <c:order val="1"/>
          <c:tx>
            <c:strRef>
              <c:f>'data-FigA1'!$C$3</c:f>
              <c:strCache>
                <c:ptCount val="1"/>
                <c:pt idx="0">
                  <c:v>Top 1% average income</c:v>
                </c:pt>
              </c:strCache>
            </c:strRef>
          </c:tx>
          <c:spPr>
            <a:ln w="12700">
              <a:solidFill>
                <a:srgbClr val="000000"/>
              </a:solidFill>
              <a:prstDash val="solid"/>
            </a:ln>
          </c:spPr>
          <c:marker>
            <c:symbol val="triangle"/>
            <c:size val="7"/>
            <c:spPr>
              <a:solidFill>
                <a:srgbClr val="FFFFFF"/>
              </a:solidFill>
              <a:ln>
                <a:solidFill>
                  <a:srgbClr val="000000"/>
                </a:solidFill>
                <a:prstDash val="solid"/>
              </a:ln>
            </c:spPr>
          </c:marker>
          <c:cat>
            <c:numRef>
              <c:f>'data-FigA1'!$A$4:$A$99</c:f>
              <c:numCache>
                <c:formatCode>General</c:formatCode>
                <c:ptCount val="9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numCache>
            </c:numRef>
          </c:cat>
          <c:val>
            <c:numRef>
              <c:f>'data-FigA1'!$C$4:$C$99</c:f>
              <c:numCache>
                <c:formatCode>#,##0</c:formatCode>
                <c:ptCount val="96"/>
                <c:pt idx="0">
                  <c:v>262248.65276838408</c:v>
                </c:pt>
                <c:pt idx="1">
                  <c:v>259035.81009245993</c:v>
                </c:pt>
                <c:pt idx="2">
                  <c:v>253181.6218594322</c:v>
                </c:pt>
                <c:pt idx="3">
                  <c:v>291033.6906877344</c:v>
                </c:pt>
                <c:pt idx="4">
                  <c:v>280867.90423190064</c:v>
                </c:pt>
                <c:pt idx="5">
                  <c:v>239906.02135476147</c:v>
                </c:pt>
                <c:pt idx="6">
                  <c:v>234730.96205028301</c:v>
                </c:pt>
                <c:pt idx="7">
                  <c:v>190751.15746243822</c:v>
                </c:pt>
                <c:pt idx="8">
                  <c:v>180092.79911371993</c:v>
                </c:pt>
                <c:pt idx="9">
                  <c:v>214111.07941977421</c:v>
                </c:pt>
                <c:pt idx="10">
                  <c:v>219140.75649234559</c:v>
                </c:pt>
                <c:pt idx="11">
                  <c:v>235649.12141654815</c:v>
                </c:pt>
                <c:pt idx="12">
                  <c:v>256744.4066825319</c:v>
                </c:pt>
                <c:pt idx="13">
                  <c:v>265574.85782590136</c:v>
                </c:pt>
                <c:pt idx="14">
                  <c:v>277442.3777123086</c:v>
                </c:pt>
                <c:pt idx="15">
                  <c:v>297207.67854092945</c:v>
                </c:pt>
                <c:pt idx="16">
                  <c:v>291191.80450737488</c:v>
                </c:pt>
                <c:pt idx="17">
                  <c:v>235335.15383877262</c:v>
                </c:pt>
                <c:pt idx="18">
                  <c:v>198542.64962307154</c:v>
                </c:pt>
                <c:pt idx="19">
                  <c:v>169274.16459225951</c:v>
                </c:pt>
                <c:pt idx="20">
                  <c:v>168035.62287527346</c:v>
                </c:pt>
                <c:pt idx="21">
                  <c:v>185786.48191188587</c:v>
                </c:pt>
                <c:pt idx="22">
                  <c:v>198131.6198302758</c:v>
                </c:pt>
                <c:pt idx="23">
                  <c:v>245480.95326980346</c:v>
                </c:pt>
                <c:pt idx="24">
                  <c:v>240074.72182226571</c:v>
                </c:pt>
                <c:pt idx="25">
                  <c:v>197642.71346489267</c:v>
                </c:pt>
                <c:pt idx="26">
                  <c:v>220115.4975652883</c:v>
                </c:pt>
                <c:pt idx="27">
                  <c:v>235661.34346987368</c:v>
                </c:pt>
                <c:pt idx="28">
                  <c:v>262731.20511417254</c:v>
                </c:pt>
                <c:pt idx="29">
                  <c:v>262576.60059624526</c:v>
                </c:pt>
                <c:pt idx="30">
                  <c:v>270087.62423576828</c:v>
                </c:pt>
                <c:pt idx="31">
                  <c:v>244891.72912361042</c:v>
                </c:pt>
                <c:pt idx="32">
                  <c:v>251820.5124227129</c:v>
                </c:pt>
                <c:pt idx="33">
                  <c:v>269260.73226845835</c:v>
                </c:pt>
                <c:pt idx="34">
                  <c:v>242157.51956335237</c:v>
                </c:pt>
                <c:pt idx="35">
                  <c:v>253604.19805961591</c:v>
                </c:pt>
                <c:pt idx="36">
                  <c:v>243243.67992722659</c:v>
                </c:pt>
                <c:pt idx="37">
                  <c:v>272530.24167553196</c:v>
                </c:pt>
                <c:pt idx="38">
                  <c:v>259979.53060575199</c:v>
                </c:pt>
                <c:pt idx="39">
                  <c:v>248892.77247809304</c:v>
                </c:pt>
                <c:pt idx="40">
                  <c:v>241938.0935198938</c:v>
                </c:pt>
                <c:pt idx="41">
                  <c:v>247144.74133443736</c:v>
                </c:pt>
                <c:pt idx="42">
                  <c:v>258225.22327048198</c:v>
                </c:pt>
                <c:pt idx="43">
                  <c:v>268874.13701111369</c:v>
                </c:pt>
                <c:pt idx="44">
                  <c:v>266978.84764833568</c:v>
                </c:pt>
                <c:pt idx="45">
                  <c:v>254526.76132541837</c:v>
                </c:pt>
                <c:pt idx="46">
                  <c:v>267211.90920495032</c:v>
                </c:pt>
                <c:pt idx="47">
                  <c:v>258146.50196699015</c:v>
                </c:pt>
                <c:pt idx="48">
                  <c:v>260572.03168039268</c:v>
                </c:pt>
                <c:pt idx="49">
                  <c:v>268013.57284363307</c:v>
                </c:pt>
                <c:pt idx="50">
                  <c:v>271094.12797596195</c:v>
                </c:pt>
                <c:pt idx="51">
                  <c:v>279175.76727328624</c:v>
                </c:pt>
                <c:pt idx="52">
                  <c:v>292224.92225385801</c:v>
                </c:pt>
                <c:pt idx="53">
                  <c:v>316627.08381284255</c:v>
                </c:pt>
                <c:pt idx="54">
                  <c:v>326530.59018509625</c:v>
                </c:pt>
                <c:pt idx="55">
                  <c:v>334294.50740383461</c:v>
                </c:pt>
                <c:pt idx="56">
                  <c:v>325595.35927959415</c:v>
                </c:pt>
                <c:pt idx="57">
                  <c:v>318658.79952306906</c:v>
                </c:pt>
                <c:pt idx="58">
                  <c:v>317067.55377101182</c:v>
                </c:pt>
                <c:pt idx="59">
                  <c:v>328860.55622591788</c:v>
                </c:pt>
                <c:pt idx="60">
                  <c:v>335167.98964486044</c:v>
                </c:pt>
                <c:pt idx="61">
                  <c:v>341155.64579904679</c:v>
                </c:pt>
                <c:pt idx="62">
                  <c:v>318482.58452944021</c:v>
                </c:pt>
                <c:pt idx="63">
                  <c:v>321386.14895439707</c:v>
                </c:pt>
                <c:pt idx="64">
                  <c:v>324983.8828750024</c:v>
                </c:pt>
                <c:pt idx="65">
                  <c:v>333301.87355521281</c:v>
                </c:pt>
                <c:pt idx="66">
                  <c:v>336311.19530417142</c:v>
                </c:pt>
                <c:pt idx="67">
                  <c:v>333180.65313065524</c:v>
                </c:pt>
                <c:pt idx="68">
                  <c:v>324218.22895010433</c:v>
                </c:pt>
                <c:pt idx="69">
                  <c:v>332126.1857786529</c:v>
                </c:pt>
                <c:pt idx="70">
                  <c:v>336798.36976836517</c:v>
                </c:pt>
                <c:pt idx="71">
                  <c:v>360022.22604374198</c:v>
                </c:pt>
                <c:pt idx="72">
                  <c:v>374981.81038412359</c:v>
                </c:pt>
                <c:pt idx="73">
                  <c:v>381453.31941485114</c:v>
                </c:pt>
                <c:pt idx="74">
                  <c:v>461644.11366129527</c:v>
                </c:pt>
                <c:pt idx="75">
                  <c:v>593609.30656309426</c:v>
                </c:pt>
                <c:pt idx="76">
                  <c:v>566867.10776998405</c:v>
                </c:pt>
                <c:pt idx="77">
                  <c:v>579400.80370707018</c:v>
                </c:pt>
                <c:pt idx="78">
                  <c:v>527519.08855046134</c:v>
                </c:pt>
                <c:pt idx="79">
                  <c:v>589310.98434340407</c:v>
                </c:pt>
                <c:pt idx="80">
                  <c:v>552261.88246817037</c:v>
                </c:pt>
                <c:pt idx="81">
                  <c:v>563345.16925485164</c:v>
                </c:pt>
                <c:pt idx="82">
                  <c:v>609991.41095309157</c:v>
                </c:pt>
                <c:pt idx="83">
                  <c:v>650856.06520034035</c:v>
                </c:pt>
                <c:pt idx="84">
                  <c:v>708471.22102219658</c:v>
                </c:pt>
                <c:pt idx="85">
                  <c:v>769225.44531356241</c:v>
                </c:pt>
                <c:pt idx="86">
                  <c:v>829739.08809770306</c:v>
                </c:pt>
                <c:pt idx="87">
                  <c:v>875989.29338969698</c:v>
                </c:pt>
                <c:pt idx="88">
                  <c:v>797181.79348921066</c:v>
                </c:pt>
                <c:pt idx="89">
                  <c:v>730316.27286354138</c:v>
                </c:pt>
                <c:pt idx="90">
                  <c:v>731762.4818993517</c:v>
                </c:pt>
                <c:pt idx="91">
                  <c:v>812524.81074228871</c:v>
                </c:pt>
                <c:pt idx="92">
                  <c:v>899251.70346983708</c:v>
                </c:pt>
                <c:pt idx="93">
                  <c:v>945557.62056427333</c:v>
                </c:pt>
                <c:pt idx="94">
                  <c:v>988954.94179875404</c:v>
                </c:pt>
                <c:pt idx="95">
                  <c:v>905569.53025778092</c:v>
                </c:pt>
              </c:numCache>
            </c:numRef>
          </c:val>
        </c:ser>
        <c:marker val="1"/>
        <c:axId val="115105152"/>
        <c:axId val="115119232"/>
      </c:lineChart>
      <c:catAx>
        <c:axId val="115096960"/>
        <c:scaling>
          <c:orientation val="minMax"/>
        </c:scaling>
        <c:axPos val="b"/>
        <c:majorGridlines>
          <c:spPr>
            <a:ln w="12700">
              <a:solidFill>
                <a:srgbClr val="000000"/>
              </a:solidFill>
              <a:prstDash val="sysDash"/>
            </a:ln>
          </c:spPr>
        </c:majorGridlines>
        <c:numFmt formatCode="General" sourceLinked="0"/>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115103232"/>
        <c:crosses val="autoZero"/>
        <c:auto val="1"/>
        <c:lblAlgn val="ctr"/>
        <c:lblOffset val="100"/>
        <c:tickLblSkip val="5"/>
        <c:tickMarkSkip val="5"/>
      </c:catAx>
      <c:valAx>
        <c:axId val="115103232"/>
        <c:scaling>
          <c:orientation val="minMax"/>
          <c:max val="50000"/>
        </c:scaling>
        <c:axPos val="l"/>
        <c:majorGridlines>
          <c:spPr>
            <a:ln w="3175">
              <a:solidFill>
                <a:srgbClr val="000000"/>
              </a:solidFill>
              <a:prstDash val="solid"/>
            </a:ln>
          </c:spPr>
        </c:majorGridlines>
        <c:title>
          <c:tx>
            <c:rich>
              <a:bodyPr/>
              <a:lstStyle/>
              <a:p>
                <a:pPr>
                  <a:defRPr sz="1800" b="1" i="0" u="none" strike="noStrike" baseline="0">
                    <a:solidFill>
                      <a:srgbClr val="000000"/>
                    </a:solidFill>
                    <a:latin typeface="Arial"/>
                    <a:ea typeface="Arial"/>
                    <a:cs typeface="Arial"/>
                  </a:defRPr>
                </a:pPr>
                <a:r>
                  <a:rPr altLang="en-US"/>
                  <a:t>Average Bottom 99% Income (2008 dollars)</a:t>
                </a:r>
              </a:p>
            </c:rich>
          </c:tx>
          <c:layout>
            <c:manualLayout>
              <c:xMode val="edge"/>
              <c:yMode val="edge"/>
              <c:x val="2.4330900243309004E-2"/>
              <c:y val="9.7142857142857142E-2"/>
            </c:manualLayout>
          </c:layout>
          <c:spPr>
            <a:noFill/>
            <a:ln w="25400">
              <a:noFill/>
            </a:ln>
          </c:spPr>
        </c:title>
        <c:numFmt formatCode="&quot;$&quot;#,##0" sourceLinked="0"/>
        <c:maj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ko-KR"/>
          </a:p>
        </c:txPr>
        <c:crossAx val="115096960"/>
        <c:crosses val="autoZero"/>
        <c:crossBetween val="midCat"/>
      </c:valAx>
      <c:catAx>
        <c:axId val="115105152"/>
        <c:scaling>
          <c:orientation val="minMax"/>
        </c:scaling>
        <c:delete val="1"/>
        <c:axPos val="b"/>
        <c:numFmt formatCode="General" sourceLinked="1"/>
        <c:tickLblPos val="none"/>
        <c:crossAx val="115119232"/>
        <c:crossesAt val="1"/>
        <c:auto val="1"/>
        <c:lblAlgn val="ctr"/>
        <c:lblOffset val="100"/>
      </c:catAx>
      <c:valAx>
        <c:axId val="115119232"/>
        <c:scaling>
          <c:orientation val="minMax"/>
          <c:max val="1000000"/>
        </c:scaling>
        <c:axPos val="r"/>
        <c:title>
          <c:tx>
            <c:rich>
              <a:bodyPr/>
              <a:lstStyle/>
              <a:p>
                <a:pPr>
                  <a:defRPr sz="1650" b="1" i="0" u="none" strike="noStrike" baseline="0">
                    <a:solidFill>
                      <a:srgbClr val="000000"/>
                    </a:solidFill>
                    <a:latin typeface="Arial"/>
                    <a:ea typeface="Arial"/>
                    <a:cs typeface="Arial"/>
                  </a:defRPr>
                </a:pPr>
                <a:r>
                  <a:rPr altLang="en-US"/>
                  <a:t>Average Top 1% Income (2008 dollars)</a:t>
                </a:r>
              </a:p>
            </c:rich>
          </c:tx>
          <c:layout>
            <c:manualLayout>
              <c:xMode val="edge"/>
              <c:yMode val="edge"/>
              <c:x val="0.95255464873460161"/>
              <c:y val="0.16190476190476191"/>
            </c:manualLayout>
          </c:layout>
          <c:spPr>
            <a:noFill/>
            <a:ln w="25400">
              <a:noFill/>
            </a:ln>
          </c:spPr>
        </c:title>
        <c:numFmt formatCode="&quot;$&quot;#,##0" sourceLinked="0"/>
        <c:majorTickMark val="cross"/>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ko-KR"/>
          </a:p>
        </c:txPr>
        <c:crossAx val="115105152"/>
        <c:crosses val="max"/>
        <c:crossBetween val="midCat"/>
      </c:valAx>
      <c:spPr>
        <a:solidFill>
          <a:srgbClr val="FFFFFF"/>
        </a:solidFill>
        <a:ln w="3175">
          <a:solidFill>
            <a:srgbClr val="000000"/>
          </a:solidFill>
          <a:prstDash val="solid"/>
        </a:ln>
      </c:spPr>
    </c:plotArea>
    <c:legend>
      <c:legendPos val="r"/>
      <c:layout>
        <c:manualLayout>
          <c:xMode val="edge"/>
          <c:yMode val="edge"/>
          <c:x val="0.17411996671695051"/>
          <c:y val="0.17857155313305884"/>
          <c:w val="0.31493830045524929"/>
          <c:h val="0.13428580795606024"/>
        </c:manualLayout>
      </c:layout>
      <c:spPr>
        <a:solidFill>
          <a:srgbClr val="FFFFFF"/>
        </a:solidFill>
        <a:ln w="3175">
          <a:solidFill>
            <a:srgbClr val="000000"/>
          </a:solidFill>
          <a:prstDash val="solid"/>
        </a:ln>
      </c:spPr>
      <c:txPr>
        <a:bodyPr/>
        <a:lstStyle/>
        <a:p>
          <a:pPr>
            <a:defRPr sz="1350" b="0" i="0" u="none" strike="noStrike" baseline="0">
              <a:solidFill>
                <a:srgbClr val="000000"/>
              </a:solidFill>
              <a:latin typeface="Arial"/>
              <a:ea typeface="Arial"/>
              <a:cs typeface="Arial"/>
            </a:defRPr>
          </a:pPr>
          <a:endParaRPr lang="ko-KR"/>
        </a:p>
      </c:txPr>
    </c:legend>
    <c:plotVisOnly val="1"/>
    <c:dispBlanksAs val="span"/>
  </c:chart>
  <c:spPr>
    <a:noFill/>
    <a:ln w="9525">
      <a:noFill/>
    </a:ln>
  </c:spPr>
  <c:txPr>
    <a:bodyPr/>
    <a:lstStyle/>
    <a:p>
      <a:pPr>
        <a:defRPr sz="1075"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24.xml><?xml version="1.0" encoding="utf-8"?>
<c:chartSpace xmlns:c="http://schemas.openxmlformats.org/drawingml/2006/chart" xmlns:a="http://schemas.openxmlformats.org/drawingml/2006/main" xmlns:r="http://schemas.openxmlformats.org/officeDocument/2006/relationships">
  <c:lang val="ko-KR"/>
  <c:chart>
    <c:plotArea>
      <c:layout>
        <c:manualLayout>
          <c:layoutTarget val="inner"/>
          <c:xMode val="edge"/>
          <c:yMode val="edge"/>
          <c:x val="0.12530411764487495"/>
          <c:y val="9.5238073093826009E-2"/>
          <c:w val="0.7420923472172205"/>
          <c:h val="0.71809507112744808"/>
        </c:manualLayout>
      </c:layout>
      <c:lineChart>
        <c:grouping val="standard"/>
        <c:ser>
          <c:idx val="0"/>
          <c:order val="0"/>
          <c:tx>
            <c:strRef>
              <c:f>'data-FigA1'!$E$3</c:f>
              <c:strCache>
                <c:ptCount val="1"/>
                <c:pt idx="0">
                  <c:v>Bottom 99% average income</c:v>
                </c:pt>
              </c:strCache>
            </c:strRef>
          </c:tx>
          <c:spPr>
            <a:ln w="12700">
              <a:solidFill>
                <a:srgbClr val="000000"/>
              </a:solidFill>
              <a:prstDash val="solid"/>
            </a:ln>
          </c:spPr>
          <c:marker>
            <c:symbol val="diamond"/>
            <c:size val="7"/>
            <c:spPr>
              <a:solidFill>
                <a:srgbClr val="000000"/>
              </a:solidFill>
              <a:ln>
                <a:solidFill>
                  <a:srgbClr val="000000"/>
                </a:solidFill>
                <a:prstDash val="solid"/>
              </a:ln>
            </c:spPr>
          </c:marker>
          <c:cat>
            <c:numRef>
              <c:f>'data-FigA1'!$A$4:$A$99</c:f>
              <c:numCache>
                <c:formatCode>General</c:formatCode>
                <c:ptCount val="9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numCache>
            </c:numRef>
          </c:cat>
          <c:val>
            <c:numRef>
              <c:f>'data-FigA1'!$E$4:$E$99</c:f>
              <c:numCache>
                <c:formatCode>#,##0</c:formatCode>
                <c:ptCount val="96"/>
                <c:pt idx="0">
                  <c:v>12100.300526041623</c:v>
                </c:pt>
                <c:pt idx="1">
                  <c:v>11793.278557556903</c:v>
                </c:pt>
                <c:pt idx="2">
                  <c:v>11991.649608420114</c:v>
                </c:pt>
                <c:pt idx="3">
                  <c:v>12975.895994894125</c:v>
                </c:pt>
                <c:pt idx="4">
                  <c:v>13376.923743773816</c:v>
                </c:pt>
                <c:pt idx="5">
                  <c:v>12916.366934106376</c:v>
                </c:pt>
                <c:pt idx="6">
                  <c:v>12742.85531192557</c:v>
                </c:pt>
                <c:pt idx="7">
                  <c:v>11579.917874556324</c:v>
                </c:pt>
                <c:pt idx="8">
                  <c:v>10017.917367138782</c:v>
                </c:pt>
                <c:pt idx="9">
                  <c:v>11249.103261800641</c:v>
                </c:pt>
                <c:pt idx="10">
                  <c:v>12734.662600139867</c:v>
                </c:pt>
                <c:pt idx="11">
                  <c:v>12407.317237174288</c:v>
                </c:pt>
                <c:pt idx="12">
                  <c:v>12441.810288274455</c:v>
                </c:pt>
                <c:pt idx="13">
                  <c:v>12486.902144656337</c:v>
                </c:pt>
                <c:pt idx="14">
                  <c:v>12518.686961108133</c:v>
                </c:pt>
                <c:pt idx="15">
                  <c:v>12691.957721712295</c:v>
                </c:pt>
                <c:pt idx="16">
                  <c:v>13360.277899728519</c:v>
                </c:pt>
                <c:pt idx="17">
                  <c:v>12294.57162370329</c:v>
                </c:pt>
                <c:pt idx="18">
                  <c:v>11218.988782791104</c:v>
                </c:pt>
                <c:pt idx="19">
                  <c:v>9361.3965244349274</c:v>
                </c:pt>
                <c:pt idx="20">
                  <c:v>9142.4850011999133</c:v>
                </c:pt>
                <c:pt idx="21">
                  <c:v>9989.4414390712991</c:v>
                </c:pt>
                <c:pt idx="22">
                  <c:v>10889.466939676191</c:v>
                </c:pt>
                <c:pt idx="23">
                  <c:v>11762.415624796189</c:v>
                </c:pt>
                <c:pt idx="24">
                  <c:v>12361.963086420785</c:v>
                </c:pt>
                <c:pt idx="25">
                  <c:v>11614.775803579239</c:v>
                </c:pt>
                <c:pt idx="26">
                  <c:v>12277.683611658318</c:v>
                </c:pt>
                <c:pt idx="27">
                  <c:v>12793.869573212542</c:v>
                </c:pt>
                <c:pt idx="28">
                  <c:v>15081.23569013861</c:v>
                </c:pt>
                <c:pt idx="29">
                  <c:v>17926.168398811329</c:v>
                </c:pt>
                <c:pt idx="30">
                  <c:v>21129.989723662162</c:v>
                </c:pt>
                <c:pt idx="31">
                  <c:v>21128.430695298721</c:v>
                </c:pt>
                <c:pt idx="32">
                  <c:v>20785.294851903225</c:v>
                </c:pt>
                <c:pt idx="33">
                  <c:v>20974.155370137309</c:v>
                </c:pt>
                <c:pt idx="34">
                  <c:v>20225.772468088348</c:v>
                </c:pt>
                <c:pt idx="35">
                  <c:v>20469.217422685258</c:v>
                </c:pt>
                <c:pt idx="36">
                  <c:v>20191.373059155238</c:v>
                </c:pt>
                <c:pt idx="37">
                  <c:v>21794.276751833408</c:v>
                </c:pt>
                <c:pt idx="38">
                  <c:v>22655.658078105989</c:v>
                </c:pt>
                <c:pt idx="39">
                  <c:v>23501.079676490572</c:v>
                </c:pt>
                <c:pt idx="40">
                  <c:v>24667.9155928254</c:v>
                </c:pt>
                <c:pt idx="41">
                  <c:v>24395.210129134928</c:v>
                </c:pt>
                <c:pt idx="42">
                  <c:v>26217.829787574297</c:v>
                </c:pt>
                <c:pt idx="43">
                  <c:v>27575.966849591456</c:v>
                </c:pt>
                <c:pt idx="44">
                  <c:v>27630.023642136628</c:v>
                </c:pt>
                <c:pt idx="45">
                  <c:v>26921.222599151217</c:v>
                </c:pt>
                <c:pt idx="46">
                  <c:v>28686.76955817013</c:v>
                </c:pt>
                <c:pt idx="47">
                  <c:v>29000.599320595717</c:v>
                </c:pt>
                <c:pt idx="48">
                  <c:v>29499.547582070154</c:v>
                </c:pt>
                <c:pt idx="49">
                  <c:v>30410.430137646883</c:v>
                </c:pt>
                <c:pt idx="50">
                  <c:v>31255.199474247074</c:v>
                </c:pt>
                <c:pt idx="51">
                  <c:v>32722.505875200961</c:v>
                </c:pt>
                <c:pt idx="52">
                  <c:v>34161.295880156365</c:v>
                </c:pt>
                <c:pt idx="53">
                  <c:v>35797.003873978931</c:v>
                </c:pt>
                <c:pt idx="54">
                  <c:v>36858.160382014925</c:v>
                </c:pt>
                <c:pt idx="55">
                  <c:v>38270.535459863793</c:v>
                </c:pt>
                <c:pt idx="56">
                  <c:v>38603.851705775916</c:v>
                </c:pt>
                <c:pt idx="57">
                  <c:v>38591.186871072096</c:v>
                </c:pt>
                <c:pt idx="58">
                  <c:v>38701.283405962502</c:v>
                </c:pt>
                <c:pt idx="59">
                  <c:v>40480.880538436351</c:v>
                </c:pt>
                <c:pt idx="60">
                  <c:v>41333.292113714313</c:v>
                </c:pt>
                <c:pt idx="61">
                  <c:v>39702.91035391554</c:v>
                </c:pt>
                <c:pt idx="62">
                  <c:v>37689.617583592197</c:v>
                </c:pt>
                <c:pt idx="63">
                  <c:v>38810.943213946441</c:v>
                </c:pt>
                <c:pt idx="64">
                  <c:v>39161.898388287496</c:v>
                </c:pt>
                <c:pt idx="65">
                  <c:v>39941.215386047101</c:v>
                </c:pt>
                <c:pt idx="66">
                  <c:v>39940.142228760902</c:v>
                </c:pt>
                <c:pt idx="67">
                  <c:v>38719.130725997573</c:v>
                </c:pt>
                <c:pt idx="68">
                  <c:v>38289.320848279931</c:v>
                </c:pt>
                <c:pt idx="69">
                  <c:v>37288.714300867636</c:v>
                </c:pt>
                <c:pt idx="70">
                  <c:v>37172.13693230733</c:v>
                </c:pt>
                <c:pt idx="71">
                  <c:v>38282.840835175994</c:v>
                </c:pt>
                <c:pt idx="72">
                  <c:v>39037.655760262358</c:v>
                </c:pt>
                <c:pt idx="73">
                  <c:v>40275.555148999876</c:v>
                </c:pt>
                <c:pt idx="74">
                  <c:v>39858.329161543174</c:v>
                </c:pt>
                <c:pt idx="75">
                  <c:v>40513.776839396967</c:v>
                </c:pt>
                <c:pt idx="76">
                  <c:v>40644.622297685775</c:v>
                </c:pt>
                <c:pt idx="77">
                  <c:v>39965.874559513919</c:v>
                </c:pt>
                <c:pt idx="78">
                  <c:v>39068.561346256167</c:v>
                </c:pt>
                <c:pt idx="79">
                  <c:v>38909.465594271962</c:v>
                </c:pt>
                <c:pt idx="80">
                  <c:v>38760.55008016769</c:v>
                </c:pt>
                <c:pt idx="81">
                  <c:v>39362.468828914469</c:v>
                </c:pt>
                <c:pt idx="82">
                  <c:v>40203.455657503029</c:v>
                </c:pt>
                <c:pt idx="83">
                  <c:v>41074.764912178827</c:v>
                </c:pt>
                <c:pt idx="84">
                  <c:v>42758.047713195549</c:v>
                </c:pt>
                <c:pt idx="85">
                  <c:v>44766.222757729462</c:v>
                </c:pt>
                <c:pt idx="86">
                  <c:v>46331.796245246303</c:v>
                </c:pt>
                <c:pt idx="87">
                  <c:v>46631.67809716062</c:v>
                </c:pt>
                <c:pt idx="88">
                  <c:v>45224.604898187994</c:v>
                </c:pt>
                <c:pt idx="89">
                  <c:v>43605.574690909772</c:v>
                </c:pt>
                <c:pt idx="90">
                  <c:v>43008.171156614728</c:v>
                </c:pt>
                <c:pt idx="91">
                  <c:v>43988.170938730625</c:v>
                </c:pt>
                <c:pt idx="92">
                  <c:v>44680.887812848188</c:v>
                </c:pt>
                <c:pt idx="93">
                  <c:v>45323.281771667112</c:v>
                </c:pt>
                <c:pt idx="94">
                  <c:v>46582.243834722372</c:v>
                </c:pt>
                <c:pt idx="95">
                  <c:v>43371.964060940154</c:v>
                </c:pt>
              </c:numCache>
            </c:numRef>
          </c:val>
        </c:ser>
        <c:marker val="1"/>
        <c:axId val="115157632"/>
        <c:axId val="115159808"/>
      </c:lineChart>
      <c:lineChart>
        <c:grouping val="standard"/>
        <c:ser>
          <c:idx val="1"/>
          <c:order val="1"/>
          <c:tx>
            <c:strRef>
              <c:f>'data-FigA1'!$F$3</c:f>
              <c:strCache>
                <c:ptCount val="1"/>
                <c:pt idx="0">
                  <c:v>Top 1% average income</c:v>
                </c:pt>
              </c:strCache>
            </c:strRef>
          </c:tx>
          <c:spPr>
            <a:ln w="12700">
              <a:solidFill>
                <a:srgbClr val="000000"/>
              </a:solidFill>
              <a:prstDash val="solid"/>
            </a:ln>
          </c:spPr>
          <c:marker>
            <c:symbol val="triangle"/>
            <c:size val="7"/>
            <c:spPr>
              <a:solidFill>
                <a:srgbClr val="FFFFFF"/>
              </a:solidFill>
              <a:ln>
                <a:solidFill>
                  <a:srgbClr val="000000"/>
                </a:solidFill>
                <a:prstDash val="solid"/>
              </a:ln>
            </c:spPr>
          </c:marker>
          <c:cat>
            <c:numRef>
              <c:f>'data-FigA1'!$A$4:$A$99</c:f>
              <c:numCache>
                <c:formatCode>General</c:formatCode>
                <c:ptCount val="9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numCache>
            </c:numRef>
          </c:cat>
          <c:val>
            <c:numRef>
              <c:f>'data-FigA1'!$F$4:$F$99</c:f>
              <c:numCache>
                <c:formatCode>#,##0</c:formatCode>
                <c:ptCount val="96"/>
                <c:pt idx="0">
                  <c:v>262248.65276838402</c:v>
                </c:pt>
                <c:pt idx="1">
                  <c:v>259035.81009245993</c:v>
                </c:pt>
                <c:pt idx="2">
                  <c:v>253181.58030915496</c:v>
                </c:pt>
                <c:pt idx="3">
                  <c:v>307437.02897859528</c:v>
                </c:pt>
                <c:pt idx="4">
                  <c:v>285542.97276259208</c:v>
                </c:pt>
                <c:pt idx="5">
                  <c:v>242867.88666241046</c:v>
                </c:pt>
                <c:pt idx="6">
                  <c:v>247674.24305564535</c:v>
                </c:pt>
                <c:pt idx="7">
                  <c:v>199613.0666719478</c:v>
                </c:pt>
                <c:pt idx="8">
                  <c:v>183841.77828414089</c:v>
                </c:pt>
                <c:pt idx="9">
                  <c:v>229031.54275060681</c:v>
                </c:pt>
                <c:pt idx="10">
                  <c:v>233778.66445341747</c:v>
                </c:pt>
                <c:pt idx="11">
                  <c:v>259166.78411447941</c:v>
                </c:pt>
                <c:pt idx="12">
                  <c:v>312654.95304086199</c:v>
                </c:pt>
                <c:pt idx="13">
                  <c:v>307296.0890127499</c:v>
                </c:pt>
                <c:pt idx="14">
                  <c:v>329944.75607784168</c:v>
                </c:pt>
                <c:pt idx="15">
                  <c:v>395491.8945538624</c:v>
                </c:pt>
                <c:pt idx="16">
                  <c:v>380766.6566812165</c:v>
                </c:pt>
                <c:pt idx="17">
                  <c:v>253253.83778742299</c:v>
                </c:pt>
                <c:pt idx="18">
                  <c:v>203710.20700886386</c:v>
                </c:pt>
                <c:pt idx="19">
                  <c:v>170727.17747272053</c:v>
                </c:pt>
                <c:pt idx="20">
                  <c:v>178335.40396798079</c:v>
                </c:pt>
                <c:pt idx="21">
                  <c:v>193962.86408894294</c:v>
                </c:pt>
                <c:pt idx="22">
                  <c:v>215760.78041738181</c:v>
                </c:pt>
                <c:pt idx="23">
                  <c:v>278283.6019259718</c:v>
                </c:pt>
                <c:pt idx="24">
                  <c:v>253322.70936162336</c:v>
                </c:pt>
                <c:pt idx="25">
                  <c:v>215039.27395304397</c:v>
                </c:pt>
                <c:pt idx="26">
                  <c:v>234550.84982713807</c:v>
                </c:pt>
                <c:pt idx="27">
                  <c:v>249886.64913525808</c:v>
                </c:pt>
                <c:pt idx="28">
                  <c:v>279863.18959718989</c:v>
                </c:pt>
                <c:pt idx="29">
                  <c:v>275284.34572146652</c:v>
                </c:pt>
                <c:pt idx="30">
                  <c:v>293644.12182290026</c:v>
                </c:pt>
                <c:pt idx="31">
                  <c:v>265968.71051944303</c:v>
                </c:pt>
                <c:pt idx="32">
                  <c:v>294387.94420728582</c:v>
                </c:pt>
                <c:pt idx="33">
                  <c:v>317897.65121961146</c:v>
                </c:pt>
                <c:pt idx="34">
                  <c:v>271886.392422918</c:v>
                </c:pt>
                <c:pt idx="35">
                  <c:v>282700.35028422199</c:v>
                </c:pt>
                <c:pt idx="36">
                  <c:v>265557.40211819648</c:v>
                </c:pt>
                <c:pt idx="37">
                  <c:v>317271.27134851634</c:v>
                </c:pt>
                <c:pt idx="38">
                  <c:v>299700.14938227623</c:v>
                </c:pt>
                <c:pt idx="39">
                  <c:v>281430.02941027313</c:v>
                </c:pt>
                <c:pt idx="40">
                  <c:v>268392.15860814799</c:v>
                </c:pt>
                <c:pt idx="41">
                  <c:v>291612.07851883001</c:v>
                </c:pt>
                <c:pt idx="42">
                  <c:v>322687.06719464558</c:v>
                </c:pt>
                <c:pt idx="43">
                  <c:v>326157.8769713224</c:v>
                </c:pt>
                <c:pt idx="44">
                  <c:v>309375.94504866499</c:v>
                </c:pt>
                <c:pt idx="45">
                  <c:v>302918.75027936214</c:v>
                </c:pt>
                <c:pt idx="46">
                  <c:v>338419.4000756095</c:v>
                </c:pt>
                <c:pt idx="47">
                  <c:v>320232.75633850123</c:v>
                </c:pt>
                <c:pt idx="48">
                  <c:v>347759.48848011199</c:v>
                </c:pt>
                <c:pt idx="49">
                  <c:v>332653.86749189923</c:v>
                </c:pt>
                <c:pt idx="50">
                  <c:v>340620.77670647932</c:v>
                </c:pt>
                <c:pt idx="51">
                  <c:v>379211.46343377669</c:v>
                </c:pt>
                <c:pt idx="52">
                  <c:v>413386.76107046742</c:v>
                </c:pt>
                <c:pt idx="53">
                  <c:v>401449.82068180497</c:v>
                </c:pt>
                <c:pt idx="54">
                  <c:v>438939.71776552656</c:v>
                </c:pt>
                <c:pt idx="55">
                  <c:v>478481.47872416227</c:v>
                </c:pt>
                <c:pt idx="56">
                  <c:v>441291.90946684469</c:v>
                </c:pt>
                <c:pt idx="57">
                  <c:v>379021.31171731831</c:v>
                </c:pt>
                <c:pt idx="58">
                  <c:v>397477.07225632441</c:v>
                </c:pt>
                <c:pt idx="59">
                  <c:v>427436.58213026618</c:v>
                </c:pt>
                <c:pt idx="60">
                  <c:v>412745.20969406026</c:v>
                </c:pt>
                <c:pt idx="61">
                  <c:v>394558.4333281889</c:v>
                </c:pt>
                <c:pt idx="62">
                  <c:v>363297.78393939836</c:v>
                </c:pt>
                <c:pt idx="63">
                  <c:v>373561.1404242735</c:v>
                </c:pt>
                <c:pt idx="64">
                  <c:v>384618.62649302755</c:v>
                </c:pt>
                <c:pt idx="65">
                  <c:v>388711.45407502336</c:v>
                </c:pt>
                <c:pt idx="66">
                  <c:v>437277.55464125163</c:v>
                </c:pt>
                <c:pt idx="67">
                  <c:v>426905.60140322248</c:v>
                </c:pt>
                <c:pt idx="68">
                  <c:v>421979.40803241922</c:v>
                </c:pt>
                <c:pt idx="69">
                  <c:v>446767.93442482635</c:v>
                </c:pt>
                <c:pt idx="70">
                  <c:v>480794.04453695507</c:v>
                </c:pt>
                <c:pt idx="71">
                  <c:v>516297.04264862358</c:v>
                </c:pt>
                <c:pt idx="72">
                  <c:v>560649.38102908316</c:v>
                </c:pt>
                <c:pt idx="73">
                  <c:v>754799.53835832409</c:v>
                </c:pt>
                <c:pt idx="74">
                  <c:v>572083.36965547956</c:v>
                </c:pt>
                <c:pt idx="75">
                  <c:v>735346.45774445601</c:v>
                </c:pt>
                <c:pt idx="76">
                  <c:v>681655.76298802381</c:v>
                </c:pt>
                <c:pt idx="77">
                  <c:v>661803.78743017337</c:v>
                </c:pt>
                <c:pt idx="78">
                  <c:v>596453.41033206496</c:v>
                </c:pt>
                <c:pt idx="79">
                  <c:v>662289.84343560692</c:v>
                </c:pt>
                <c:pt idx="80">
                  <c:v>637001.11775986338</c:v>
                </c:pt>
                <c:pt idx="81">
                  <c:v>646629.72465720156</c:v>
                </c:pt>
                <c:pt idx="82">
                  <c:v>715304.30721225159</c:v>
                </c:pt>
                <c:pt idx="83">
                  <c:v>814471.27827425837</c:v>
                </c:pt>
                <c:pt idx="84">
                  <c:v>930149.86553355586</c:v>
                </c:pt>
                <c:pt idx="85">
                  <c:v>1045521.9045377009</c:v>
                </c:pt>
                <c:pt idx="86">
                  <c:v>1149867.1503080691</c:v>
                </c:pt>
                <c:pt idx="87">
                  <c:v>1265975.2811398003</c:v>
                </c:pt>
                <c:pt idx="88">
                  <c:v>997496.18272503722</c:v>
                </c:pt>
                <c:pt idx="89">
                  <c:v>875749.00702540588</c:v>
                </c:pt>
                <c:pt idx="90">
                  <c:v>904923.79449123517</c:v>
                </c:pt>
                <c:pt idx="91">
                  <c:v>1071952.0444966399</c:v>
                </c:pt>
                <c:pt idx="92">
                  <c:v>1241527.1680924608</c:v>
                </c:pt>
                <c:pt idx="93">
                  <c:v>1326909.7364188954</c:v>
                </c:pt>
                <c:pt idx="94">
                  <c:v>1416884.6517889656</c:v>
                </c:pt>
                <c:pt idx="95">
                  <c:v>1137683.6942194549</c:v>
                </c:pt>
              </c:numCache>
            </c:numRef>
          </c:val>
        </c:ser>
        <c:marker val="1"/>
        <c:axId val="115161728"/>
        <c:axId val="115171712"/>
      </c:lineChart>
      <c:catAx>
        <c:axId val="115157632"/>
        <c:scaling>
          <c:orientation val="minMax"/>
        </c:scaling>
        <c:axPos val="b"/>
        <c:majorGridlines>
          <c:spPr>
            <a:ln w="12700">
              <a:solidFill>
                <a:srgbClr val="000000"/>
              </a:solidFill>
              <a:prstDash val="sysDash"/>
            </a:ln>
          </c:spPr>
        </c:majorGridlines>
        <c:numFmt formatCode="General" sourceLinked="0"/>
        <c:tickLblPos val="nextTo"/>
        <c:spPr>
          <a:ln w="3175">
            <a:solidFill>
              <a:srgbClr val="000000"/>
            </a:solidFill>
            <a:prstDash val="solid"/>
          </a:ln>
        </c:spPr>
        <c:txPr>
          <a:bodyPr rot="-5400000" vert="horz"/>
          <a:lstStyle/>
          <a:p>
            <a:pPr>
              <a:defRPr sz="1625" b="1" i="0" u="none" strike="noStrike" baseline="0">
                <a:solidFill>
                  <a:srgbClr val="000000"/>
                </a:solidFill>
                <a:latin typeface="Arial"/>
                <a:ea typeface="Arial"/>
                <a:cs typeface="Arial"/>
              </a:defRPr>
            </a:pPr>
            <a:endParaRPr lang="ko-KR"/>
          </a:p>
        </c:txPr>
        <c:crossAx val="115159808"/>
        <c:crosses val="autoZero"/>
        <c:auto val="1"/>
        <c:lblAlgn val="ctr"/>
        <c:lblOffset val="100"/>
        <c:tickLblSkip val="5"/>
        <c:tickMarkSkip val="5"/>
      </c:catAx>
      <c:valAx>
        <c:axId val="115159808"/>
        <c:scaling>
          <c:orientation val="minMax"/>
          <c:max val="75000"/>
          <c:min val="0"/>
        </c:scaling>
        <c:axPos val="l"/>
        <c:majorGridlines>
          <c:spPr>
            <a:ln w="3175">
              <a:solidFill>
                <a:srgbClr val="000000"/>
              </a:solidFill>
              <a:prstDash val="solid"/>
            </a:ln>
          </c:spPr>
        </c:majorGridlines>
        <c:title>
          <c:tx>
            <c:rich>
              <a:bodyPr/>
              <a:lstStyle/>
              <a:p>
                <a:pPr>
                  <a:defRPr sz="1800" b="1" i="0" u="none" strike="noStrike" baseline="0">
                    <a:solidFill>
                      <a:srgbClr val="000000"/>
                    </a:solidFill>
                    <a:latin typeface="Arial"/>
                    <a:ea typeface="Arial"/>
                    <a:cs typeface="Arial"/>
                  </a:defRPr>
                </a:pPr>
                <a:r>
                  <a:rPr altLang="en-US"/>
                  <a:t>Average Bottom 99% Income (2008 dollars)</a:t>
                </a:r>
              </a:p>
            </c:rich>
          </c:tx>
          <c:layout>
            <c:manualLayout>
              <c:xMode val="edge"/>
              <c:yMode val="edge"/>
              <c:x val="2.4330900243309004E-2"/>
              <c:y val="9.7142857142857142E-2"/>
            </c:manualLayout>
          </c:layout>
          <c:spPr>
            <a:noFill/>
            <a:ln w="25400">
              <a:noFill/>
            </a:ln>
          </c:spPr>
        </c:title>
        <c:numFmt formatCode="&quot;$&quot;#,##0" sourceLinked="0"/>
        <c:majorTickMark val="none"/>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ko-KR"/>
          </a:p>
        </c:txPr>
        <c:crossAx val="115157632"/>
        <c:crosses val="autoZero"/>
        <c:crossBetween val="midCat"/>
      </c:valAx>
      <c:catAx>
        <c:axId val="115161728"/>
        <c:scaling>
          <c:orientation val="minMax"/>
        </c:scaling>
        <c:delete val="1"/>
        <c:axPos val="b"/>
        <c:numFmt formatCode="General" sourceLinked="1"/>
        <c:tickLblPos val="none"/>
        <c:crossAx val="115171712"/>
        <c:crossesAt val="1"/>
        <c:auto val="1"/>
        <c:lblAlgn val="ctr"/>
        <c:lblOffset val="100"/>
      </c:catAx>
      <c:valAx>
        <c:axId val="115171712"/>
        <c:scaling>
          <c:orientation val="minMax"/>
          <c:max val="1500000"/>
          <c:min val="0"/>
        </c:scaling>
        <c:axPos val="r"/>
        <c:title>
          <c:tx>
            <c:rich>
              <a:bodyPr/>
              <a:lstStyle/>
              <a:p>
                <a:pPr>
                  <a:defRPr sz="1650" b="1" i="0" u="none" strike="noStrike" baseline="0">
                    <a:solidFill>
                      <a:srgbClr val="000000"/>
                    </a:solidFill>
                    <a:latin typeface="Arial"/>
                    <a:ea typeface="Arial"/>
                    <a:cs typeface="Arial"/>
                  </a:defRPr>
                </a:pPr>
                <a:r>
                  <a:rPr altLang="en-US"/>
                  <a:t>Average Top 1% Income (2008 dollars)</a:t>
                </a:r>
              </a:p>
            </c:rich>
          </c:tx>
          <c:layout>
            <c:manualLayout>
              <c:xMode val="edge"/>
              <c:yMode val="edge"/>
              <c:x val="0.95255464873460161"/>
              <c:y val="0.16190476190476191"/>
            </c:manualLayout>
          </c:layout>
          <c:spPr>
            <a:noFill/>
            <a:ln w="25400">
              <a:noFill/>
            </a:ln>
          </c:spPr>
        </c:title>
        <c:numFmt formatCode="&quot;$&quot;#,##0" sourceLinked="0"/>
        <c:majorTickMark val="cross"/>
        <c:tickLblPos val="nextTo"/>
        <c:spPr>
          <a:ln w="3175">
            <a:solidFill>
              <a:srgbClr val="000000"/>
            </a:solidFill>
            <a:prstDash val="solid"/>
          </a:ln>
        </c:spPr>
        <c:txPr>
          <a:bodyPr rot="0" vert="horz"/>
          <a:lstStyle/>
          <a:p>
            <a:pPr>
              <a:defRPr sz="1200" b="1" i="0" u="none" strike="noStrike" baseline="0">
                <a:solidFill>
                  <a:srgbClr val="000000"/>
                </a:solidFill>
                <a:latin typeface="Arial"/>
                <a:ea typeface="Arial"/>
                <a:cs typeface="Arial"/>
              </a:defRPr>
            </a:pPr>
            <a:endParaRPr lang="ko-KR"/>
          </a:p>
        </c:txPr>
        <c:crossAx val="115161728"/>
        <c:crosses val="max"/>
        <c:crossBetween val="midCat"/>
        <c:majorUnit val="200000"/>
      </c:valAx>
      <c:spPr>
        <a:solidFill>
          <a:srgbClr val="FFFFFF"/>
        </a:solidFill>
        <a:ln w="3175">
          <a:solidFill>
            <a:srgbClr val="000000"/>
          </a:solidFill>
          <a:prstDash val="solid"/>
        </a:ln>
      </c:spPr>
    </c:plotArea>
    <c:legend>
      <c:legendPos val="r"/>
      <c:layout>
        <c:manualLayout>
          <c:xMode val="edge"/>
          <c:yMode val="edge"/>
          <c:x val="0.17411996671695051"/>
          <c:y val="0.17857155313305884"/>
          <c:w val="0.31493830045524929"/>
          <c:h val="0.13428580795606024"/>
        </c:manualLayout>
      </c:layout>
      <c:spPr>
        <a:solidFill>
          <a:srgbClr val="FFFFFF"/>
        </a:solidFill>
        <a:ln w="3175">
          <a:solidFill>
            <a:srgbClr val="000000"/>
          </a:solidFill>
          <a:prstDash val="solid"/>
        </a:ln>
      </c:spPr>
      <c:txPr>
        <a:bodyPr/>
        <a:lstStyle/>
        <a:p>
          <a:pPr>
            <a:defRPr sz="1350" b="0" i="0" u="none" strike="noStrike" baseline="0">
              <a:solidFill>
                <a:srgbClr val="000000"/>
              </a:solidFill>
              <a:latin typeface="Arial"/>
              <a:ea typeface="Arial"/>
              <a:cs typeface="Arial"/>
            </a:defRPr>
          </a:pPr>
          <a:endParaRPr lang="ko-KR"/>
        </a:p>
      </c:txPr>
    </c:legend>
    <c:plotVisOnly val="1"/>
    <c:dispBlanksAs val="span"/>
  </c:chart>
  <c:spPr>
    <a:noFill/>
    <a:ln w="9525">
      <a:noFill/>
    </a:ln>
  </c:spPr>
  <c:txPr>
    <a:bodyPr/>
    <a:lstStyle/>
    <a:p>
      <a:pPr>
        <a:defRPr sz="1075"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charts/chart25.xml><?xml version="1.0" encoding="utf-8"?>
<c:chartSpace xmlns:c="http://schemas.openxmlformats.org/drawingml/2006/chart" xmlns:a="http://schemas.openxmlformats.org/drawingml/2006/main" xmlns:r="http://schemas.openxmlformats.org/officeDocument/2006/relationships">
  <c:lang val="ko-KR"/>
  <c:chart>
    <c:plotArea>
      <c:layout>
        <c:manualLayout>
          <c:layoutTarget val="inner"/>
          <c:xMode val="edge"/>
          <c:yMode val="edge"/>
          <c:x val="0.16690638687346127"/>
          <c:y val="0.11134903640256959"/>
          <c:w val="0.72517947400193516"/>
          <c:h val="0.70663811563169165"/>
        </c:manualLayout>
      </c:layout>
      <c:lineChart>
        <c:grouping val="standard"/>
        <c:ser>
          <c:idx val="2"/>
          <c:order val="0"/>
          <c:tx>
            <c:strRef>
              <c:f>'data-FigA2'!$D$3</c:f>
              <c:strCache>
                <c:ptCount val="1"/>
                <c:pt idx="0">
                  <c:v>Capital gains fully included</c:v>
                </c:pt>
              </c:strCache>
            </c:strRef>
          </c:tx>
          <c:spPr>
            <a:ln w="12700">
              <a:solidFill>
                <a:srgbClr val="000000"/>
              </a:solidFill>
              <a:prstDash val="solid"/>
            </a:ln>
          </c:spPr>
          <c:marker>
            <c:symbol val="triangle"/>
            <c:size val="6"/>
            <c:spPr>
              <a:solidFill>
                <a:srgbClr val="000000"/>
              </a:solidFill>
              <a:ln>
                <a:solidFill>
                  <a:srgbClr val="000000"/>
                </a:solidFill>
                <a:prstDash val="solid"/>
              </a:ln>
            </c:spPr>
          </c:marker>
          <c:cat>
            <c:numRef>
              <c:f>'data-FigA2'!$A$4:$A$99</c:f>
              <c:numCache>
                <c:formatCode>General</c:formatCode>
                <c:ptCount val="9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numCache>
            </c:numRef>
          </c:cat>
          <c:val>
            <c:numRef>
              <c:f>'data-FigA2'!$D$4:$D$99</c:f>
              <c:numCache>
                <c:formatCode>General</c:formatCode>
                <c:ptCount val="96"/>
                <c:pt idx="0">
                  <c:v>0.17960041861867684</c:v>
                </c:pt>
                <c:pt idx="1">
                  <c:v>0.1815794105921632</c:v>
                </c:pt>
                <c:pt idx="2">
                  <c:v>0.1757772211527503</c:v>
                </c:pt>
                <c:pt idx="3">
                  <c:v>0.19310755788605957</c:v>
                </c:pt>
                <c:pt idx="4">
                  <c:v>0.17737148100278474</c:v>
                </c:pt>
                <c:pt idx="5">
                  <c:v>0.15961472661607251</c:v>
                </c:pt>
                <c:pt idx="6">
                  <c:v>0.16410778328022629</c:v>
                </c:pt>
                <c:pt idx="7">
                  <c:v>0.14829819366320032</c:v>
                </c:pt>
                <c:pt idx="8">
                  <c:v>0.15637915884632855</c:v>
                </c:pt>
                <c:pt idx="9">
                  <c:v>0.17057628417064824</c:v>
                </c:pt>
                <c:pt idx="10">
                  <c:v>0.15642493090768797</c:v>
                </c:pt>
                <c:pt idx="11">
                  <c:v>0.17423080267847396</c:v>
                </c:pt>
                <c:pt idx="12">
                  <c:v>0.20244504854676584</c:v>
                </c:pt>
                <c:pt idx="13">
                  <c:v>0.19909051389797591</c:v>
                </c:pt>
                <c:pt idx="14">
                  <c:v>0.21025033880744509</c:v>
                </c:pt>
                <c:pt idx="15">
                  <c:v>0.23940249505397071</c:v>
                </c:pt>
                <c:pt idx="16">
                  <c:v>0.22352883584556574</c:v>
                </c:pt>
                <c:pt idx="17">
                  <c:v>0.17223273140378864</c:v>
                </c:pt>
                <c:pt idx="18">
                  <c:v>0.15498458756689251</c:v>
                </c:pt>
                <c:pt idx="19">
                  <c:v>0.15555930046295793</c:v>
                </c:pt>
                <c:pt idx="20">
                  <c:v>0.16460087350020167</c:v>
                </c:pt>
                <c:pt idx="21">
                  <c:v>0.16396989069448942</c:v>
                </c:pt>
                <c:pt idx="22">
                  <c:v>0.16676285163429341</c:v>
                </c:pt>
                <c:pt idx="23">
                  <c:v>0.1928824418021155</c:v>
                </c:pt>
                <c:pt idx="24">
                  <c:v>0.17149341603070714</c:v>
                </c:pt>
                <c:pt idx="25">
                  <c:v>0.15754923180145183</c:v>
                </c:pt>
                <c:pt idx="26">
                  <c:v>0.16175457419534936</c:v>
                </c:pt>
                <c:pt idx="27">
                  <c:v>0.16478073729414297</c:v>
                </c:pt>
                <c:pt idx="28">
                  <c:v>0.15785567024243194</c:v>
                </c:pt>
                <c:pt idx="29">
                  <c:v>0.13428668320893028</c:v>
                </c:pt>
                <c:pt idx="30">
                  <c:v>0.12309474270890665</c:v>
                </c:pt>
                <c:pt idx="31">
                  <c:v>0.11280934337188071</c:v>
                </c:pt>
                <c:pt idx="32">
                  <c:v>0.12515791093689743</c:v>
                </c:pt>
                <c:pt idx="33">
                  <c:v>0.1327705253334413</c:v>
                </c:pt>
                <c:pt idx="34">
                  <c:v>0.11955055203166751</c:v>
                </c:pt>
                <c:pt idx="35">
                  <c:v>0.12242600017043001</c:v>
                </c:pt>
                <c:pt idx="36">
                  <c:v>0.11726960080682737</c:v>
                </c:pt>
                <c:pt idx="37">
                  <c:v>0.12819535039978586</c:v>
                </c:pt>
                <c:pt idx="38">
                  <c:v>0.11787105144922104</c:v>
                </c:pt>
                <c:pt idx="39">
                  <c:v>0.1079087598547829</c:v>
                </c:pt>
                <c:pt idx="40">
                  <c:v>9.9018850353359431E-2</c:v>
                </c:pt>
                <c:pt idx="41">
                  <c:v>0.10773561804160744</c:v>
                </c:pt>
                <c:pt idx="42">
                  <c:v>0.11057545520131828</c:v>
                </c:pt>
                <c:pt idx="43">
                  <c:v>0.10672081713296967</c:v>
                </c:pt>
                <c:pt idx="44">
                  <c:v>0.10160969512973962</c:v>
                </c:pt>
                <c:pt idx="45">
                  <c:v>0.10205745453581454</c:v>
                </c:pt>
                <c:pt idx="46">
                  <c:v>0.1064744460659322</c:v>
                </c:pt>
                <c:pt idx="47">
                  <c:v>0.10034579956956322</c:v>
                </c:pt>
                <c:pt idx="48">
                  <c:v>0.10640656153200087</c:v>
                </c:pt>
                <c:pt idx="49">
                  <c:v>9.9499062481040373E-2</c:v>
                </c:pt>
                <c:pt idx="50">
                  <c:v>9.91651029594353E-2</c:v>
                </c:pt>
                <c:pt idx="51">
                  <c:v>0.10479103530661327</c:v>
                </c:pt>
                <c:pt idx="52">
                  <c:v>0.10891912753229198</c:v>
                </c:pt>
                <c:pt idx="53">
                  <c:v>0.10175256812339699</c:v>
                </c:pt>
                <c:pt idx="54">
                  <c:v>0.10737541914934186</c:v>
                </c:pt>
                <c:pt idx="55">
                  <c:v>0.11212838574441929</c:v>
                </c:pt>
                <c:pt idx="56">
                  <c:v>0.10351497284479398</c:v>
                </c:pt>
                <c:pt idx="57">
                  <c:v>9.0252864935986624E-2</c:v>
                </c:pt>
                <c:pt idx="58">
                  <c:v>9.3990561168937559E-2</c:v>
                </c:pt>
                <c:pt idx="59">
                  <c:v>9.6377083451862661E-2</c:v>
                </c:pt>
                <c:pt idx="60">
                  <c:v>9.1624623453135767E-2</c:v>
                </c:pt>
                <c:pt idx="61">
                  <c:v>9.1224292172255347E-2</c:v>
                </c:pt>
                <c:pt idx="62">
                  <c:v>8.8726726034525638E-2</c:v>
                </c:pt>
                <c:pt idx="63">
                  <c:v>8.8608851388069065E-2</c:v>
                </c:pt>
                <c:pt idx="64">
                  <c:v>9.0251178846532942E-2</c:v>
                </c:pt>
                <c:pt idx="65">
                  <c:v>8.950521311798669E-2</c:v>
                </c:pt>
                <c:pt idx="66">
                  <c:v>9.957698470951884E-2</c:v>
                </c:pt>
                <c:pt idx="67">
                  <c:v>0.10021024087968501</c:v>
                </c:pt>
                <c:pt idx="68">
                  <c:v>0.1001702480787313</c:v>
                </c:pt>
                <c:pt idx="69">
                  <c:v>0.10795796977766425</c:v>
                </c:pt>
                <c:pt idx="70">
                  <c:v>0.11555228099865923</c:v>
                </c:pt>
                <c:pt idx="71">
                  <c:v>0.11989346962037795</c:v>
                </c:pt>
                <c:pt idx="72">
                  <c:v>0.12668962279555532</c:v>
                </c:pt>
                <c:pt idx="73">
                  <c:v>0.15917057878495416</c:v>
                </c:pt>
                <c:pt idx="74">
                  <c:v>0.12662152082703312</c:v>
                </c:pt>
                <c:pt idx="75">
                  <c:v>0.15493338921325048</c:v>
                </c:pt>
                <c:pt idx="76">
                  <c:v>0.14486443962630341</c:v>
                </c:pt>
                <c:pt idx="77">
                  <c:v>0.14329641264701637</c:v>
                </c:pt>
                <c:pt idx="78">
                  <c:v>0.1336069026115955</c:v>
                </c:pt>
                <c:pt idx="79">
                  <c:v>0.14670843575107489</c:v>
                </c:pt>
                <c:pt idx="80">
                  <c:v>0.14236902926573161</c:v>
                </c:pt>
                <c:pt idx="81">
                  <c:v>0.14231929403424462</c:v>
                </c:pt>
                <c:pt idx="82">
                  <c:v>0.15234</c:v>
                </c:pt>
                <c:pt idx="83">
                  <c:v>0.16687000000000002</c:v>
                </c:pt>
                <c:pt idx="84">
                  <c:v>0.18015</c:v>
                </c:pt>
                <c:pt idx="85">
                  <c:v>0.19088000000000002</c:v>
                </c:pt>
                <c:pt idx="86">
                  <c:v>0.20044000000000001</c:v>
                </c:pt>
                <c:pt idx="87">
                  <c:v>0.21521000000000001</c:v>
                </c:pt>
                <c:pt idx="88">
                  <c:v>0.1822</c:v>
                </c:pt>
                <c:pt idx="89">
                  <c:v>0.16864999999999999</c:v>
                </c:pt>
                <c:pt idx="90">
                  <c:v>0.17527999999999999</c:v>
                </c:pt>
                <c:pt idx="91">
                  <c:v>0.19753000000000001</c:v>
                </c:pt>
                <c:pt idx="92">
                  <c:v>0.21916000000000002</c:v>
                </c:pt>
                <c:pt idx="93">
                  <c:v>0.22823000000000002</c:v>
                </c:pt>
                <c:pt idx="94">
                  <c:v>0.23503000000000002</c:v>
                </c:pt>
                <c:pt idx="95">
                  <c:v>0.20946000000000001</c:v>
                </c:pt>
              </c:numCache>
            </c:numRef>
          </c:val>
        </c:ser>
        <c:ser>
          <c:idx val="0"/>
          <c:order val="1"/>
          <c:tx>
            <c:strRef>
              <c:f>'data-FigA2'!$C$3</c:f>
              <c:strCache>
                <c:ptCount val="1"/>
                <c:pt idx="0">
                  <c:v>Capital gains in shares only</c:v>
                </c:pt>
              </c:strCache>
            </c:strRef>
          </c:tx>
          <c:spPr>
            <a:ln w="12700">
              <a:solidFill>
                <a:srgbClr val="000000"/>
              </a:solidFill>
              <a:prstDash val="solid"/>
            </a:ln>
          </c:spPr>
          <c:marker>
            <c:symbol val="circle"/>
            <c:size val="6"/>
            <c:spPr>
              <a:solidFill>
                <a:srgbClr val="FFFFFF"/>
              </a:solidFill>
              <a:ln>
                <a:solidFill>
                  <a:srgbClr val="000000"/>
                </a:solidFill>
                <a:prstDash val="solid"/>
              </a:ln>
            </c:spPr>
          </c:marker>
          <c:cat>
            <c:numRef>
              <c:f>'data-FigA2'!$A$4:$A$99</c:f>
              <c:numCache>
                <c:formatCode>General</c:formatCode>
                <c:ptCount val="9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numCache>
            </c:numRef>
          </c:cat>
          <c:val>
            <c:numRef>
              <c:f>'data-FigA2'!$C$4:$C$99</c:f>
              <c:numCache>
                <c:formatCode>General</c:formatCode>
                <c:ptCount val="96"/>
                <c:pt idx="0">
                  <c:v>0.17960041861867684</c:v>
                </c:pt>
                <c:pt idx="1">
                  <c:v>0.1815794105921632</c:v>
                </c:pt>
                <c:pt idx="2">
                  <c:v>0.1757772211527503</c:v>
                </c:pt>
                <c:pt idx="3">
                  <c:v>0.18889374566570749</c:v>
                </c:pt>
                <c:pt idx="4">
                  <c:v>0.1771949595194828</c:v>
                </c:pt>
                <c:pt idx="5">
                  <c:v>0.15986705670687723</c:v>
                </c:pt>
                <c:pt idx="6">
                  <c:v>0.16154283363586541</c:v>
                </c:pt>
                <c:pt idx="7">
                  <c:v>0.14677641724981247</c:v>
                </c:pt>
                <c:pt idx="8">
                  <c:v>0.15617163349565791</c:v>
                </c:pt>
                <c:pt idx="9">
                  <c:v>0.16648551726860947</c:v>
                </c:pt>
                <c:pt idx="10">
                  <c:v>0.15284841614401537</c:v>
                </c:pt>
                <c:pt idx="11">
                  <c:v>0.16804630840540569</c:v>
                </c:pt>
                <c:pt idx="12">
                  <c:v>0.18619295545598177</c:v>
                </c:pt>
                <c:pt idx="13">
                  <c:v>0.18700619184333572</c:v>
                </c:pt>
                <c:pt idx="14">
                  <c:v>0.1949471810002813</c:v>
                </c:pt>
                <c:pt idx="15">
                  <c:v>0.21091164267741028</c:v>
                </c:pt>
                <c:pt idx="16">
                  <c:v>0.19755574736048817</c:v>
                </c:pt>
                <c:pt idx="17">
                  <c:v>0.16715336087223567</c:v>
                </c:pt>
                <c:pt idx="18">
                  <c:v>0.15394874651702928</c:v>
                </c:pt>
                <c:pt idx="19">
                  <c:v>0.15562770096061632</c:v>
                </c:pt>
                <c:pt idx="20">
                  <c:v>0.160924641754773</c:v>
                </c:pt>
                <c:pt idx="21">
                  <c:v>0.16001074812598323</c:v>
                </c:pt>
                <c:pt idx="22">
                  <c:v>0.1596768275504705</c:v>
                </c:pt>
                <c:pt idx="23">
                  <c:v>0.18163690434639354</c:v>
                </c:pt>
                <c:pt idx="24">
                  <c:v>0.16668356532238626</c:v>
                </c:pt>
                <c:pt idx="25">
                  <c:v>0.15021531373925681</c:v>
                </c:pt>
                <c:pt idx="26">
                  <c:v>0.15639193731154669</c:v>
                </c:pt>
                <c:pt idx="27">
                  <c:v>0.15952586818017742</c:v>
                </c:pt>
                <c:pt idx="28">
                  <c:v>0.15229235442857444</c:v>
                </c:pt>
                <c:pt idx="29">
                  <c:v>0.13058792446021689</c:v>
                </c:pt>
                <c:pt idx="30">
                  <c:v>0.11782071941477495</c:v>
                </c:pt>
                <c:pt idx="31">
                  <c:v>0.10806195806441325</c:v>
                </c:pt>
                <c:pt idx="32">
                  <c:v>0.11610649729298242</c:v>
                </c:pt>
                <c:pt idx="33">
                  <c:v>0.1223474568676558</c:v>
                </c:pt>
                <c:pt idx="34">
                  <c:v>0.11253937148418819</c:v>
                </c:pt>
                <c:pt idx="35">
                  <c:v>0.11574134122992029</c:v>
                </c:pt>
                <c:pt idx="36">
                  <c:v>0.11192658949013407</c:v>
                </c:pt>
                <c:pt idx="37">
                  <c:v>0.11913518019239615</c:v>
                </c:pt>
                <c:pt idx="38">
                  <c:v>0.10978715248937217</c:v>
                </c:pt>
                <c:pt idx="39">
                  <c:v>0.1013276417274024</c:v>
                </c:pt>
                <c:pt idx="40">
                  <c:v>9.3735142511489331E-2</c:v>
                </c:pt>
                <c:pt idx="41">
                  <c:v>9.9151678274066304E-2</c:v>
                </c:pt>
                <c:pt idx="42">
                  <c:v>9.9238198902372815E-2</c:v>
                </c:pt>
                <c:pt idx="43">
                  <c:v>9.6831669721870656E-2</c:v>
                </c:pt>
                <c:pt idx="44">
                  <c:v>9.417666913272188E-2</c:v>
                </c:pt>
                <c:pt idx="45">
                  <c:v>9.3502204205012929E-2</c:v>
                </c:pt>
                <c:pt idx="46">
                  <c:v>9.4931982856731878E-2</c:v>
                </c:pt>
                <c:pt idx="47">
                  <c:v>9.0105832408147998E-2</c:v>
                </c:pt>
                <c:pt idx="48">
                  <c:v>9.2444206572269622E-2</c:v>
                </c:pt>
                <c:pt idx="49">
                  <c:v>8.9177964232870735E-2</c:v>
                </c:pt>
                <c:pt idx="50">
                  <c:v>8.8607620182328192E-2</c:v>
                </c:pt>
                <c:pt idx="51">
                  <c:v>9.1037087301424735E-2</c:v>
                </c:pt>
                <c:pt idx="52">
                  <c:v>9.3038000414193717E-2</c:v>
                </c:pt>
                <c:pt idx="53">
                  <c:v>9.4211121977307091E-2</c:v>
                </c:pt>
                <c:pt idx="54">
                  <c:v>9.83155222315856E-2</c:v>
                </c:pt>
                <c:pt idx="55">
                  <c:v>0.10071040556088344</c:v>
                </c:pt>
                <c:pt idx="56">
                  <c:v>9.4004230313392875E-2</c:v>
                </c:pt>
                <c:pt idx="57">
                  <c:v>8.437896345332592E-2</c:v>
                </c:pt>
                <c:pt idx="58">
                  <c:v>8.6532162950564581E-2</c:v>
                </c:pt>
                <c:pt idx="59">
                  <c:v>8.7008334911934548E-2</c:v>
                </c:pt>
                <c:pt idx="60">
                  <c:v>8.3408372023335953E-2</c:v>
                </c:pt>
                <c:pt idx="61">
                  <c:v>8.5290385295910306E-2</c:v>
                </c:pt>
                <c:pt idx="62">
                  <c:v>8.3664366142884583E-2</c:v>
                </c:pt>
                <c:pt idx="63">
                  <c:v>8.3258655587151509E-2</c:v>
                </c:pt>
                <c:pt idx="64">
                  <c:v>8.3637714427930984E-2</c:v>
                </c:pt>
                <c:pt idx="65">
                  <c:v>8.3597660274637844E-2</c:v>
                </c:pt>
                <c:pt idx="66">
                  <c:v>8.9960423031537951E-2</c:v>
                </c:pt>
                <c:pt idx="67">
                  <c:v>9.1534435937670189E-2</c:v>
                </c:pt>
                <c:pt idx="68">
                  <c:v>8.9310266913414246E-2</c:v>
                </c:pt>
                <c:pt idx="69">
                  <c:v>9.7572076572603694E-2</c:v>
                </c:pt>
                <c:pt idx="70">
                  <c:v>0.10282245251280001</c:v>
                </c:pt>
                <c:pt idx="71">
                  <c:v>0.10629430295039832</c:v>
                </c:pt>
                <c:pt idx="72">
                  <c:v>0.11093374495182488</c:v>
                </c:pt>
                <c:pt idx="73">
                  <c:v>0.1314262208412354</c:v>
                </c:pt>
                <c:pt idx="74">
                  <c:v>0.11750102422462874</c:v>
                </c:pt>
                <c:pt idx="75">
                  <c:v>0.14653249100073071</c:v>
                </c:pt>
                <c:pt idx="76">
                  <c:v>0.1381328299421444</c:v>
                </c:pt>
                <c:pt idx="77">
                  <c:v>0.13809777272165719</c:v>
                </c:pt>
                <c:pt idx="78">
                  <c:v>0.1271712014755865</c:v>
                </c:pt>
                <c:pt idx="79">
                  <c:v>0.14224378100303567</c:v>
                </c:pt>
                <c:pt idx="80">
                  <c:v>0.13684379989648174</c:v>
                </c:pt>
                <c:pt idx="81">
                  <c:v>0.1364511900969064</c:v>
                </c:pt>
                <c:pt idx="82">
                  <c:v>0.14617000000000002</c:v>
                </c:pt>
                <c:pt idx="83">
                  <c:v>0.15836</c:v>
                </c:pt>
                <c:pt idx="84">
                  <c:v>0.16985</c:v>
                </c:pt>
                <c:pt idx="85">
                  <c:v>0.17693999999999999</c:v>
                </c:pt>
                <c:pt idx="86">
                  <c:v>0.18365999999999999</c:v>
                </c:pt>
                <c:pt idx="87">
                  <c:v>0.19295000000000001</c:v>
                </c:pt>
                <c:pt idx="88">
                  <c:v>0.16760000000000003</c:v>
                </c:pt>
                <c:pt idx="89">
                  <c:v>0.15810000000000002</c:v>
                </c:pt>
                <c:pt idx="90">
                  <c:v>0.16252</c:v>
                </c:pt>
                <c:pt idx="91">
                  <c:v>0.17845</c:v>
                </c:pt>
                <c:pt idx="92">
                  <c:v>0.19422</c:v>
                </c:pt>
                <c:pt idx="93">
                  <c:v>0.20018999999999998</c:v>
                </c:pt>
                <c:pt idx="94">
                  <c:v>0.20324999999999999</c:v>
                </c:pt>
                <c:pt idx="95">
                  <c:v>0.19111</c:v>
                </c:pt>
              </c:numCache>
            </c:numRef>
          </c:val>
        </c:ser>
        <c:ser>
          <c:idx val="1"/>
          <c:order val="2"/>
          <c:tx>
            <c:strRef>
              <c:f>'data-FigA2'!$B$3</c:f>
              <c:strCache>
                <c:ptCount val="1"/>
                <c:pt idx="0">
                  <c:v>Capital gains fully excluded</c:v>
                </c:pt>
              </c:strCache>
            </c:strRef>
          </c:tx>
          <c:spPr>
            <a:ln w="12700">
              <a:solidFill>
                <a:srgbClr val="000000"/>
              </a:solidFill>
              <a:prstDash val="solid"/>
            </a:ln>
          </c:spPr>
          <c:marker>
            <c:symbol val="diamond"/>
            <c:size val="6"/>
            <c:spPr>
              <a:solidFill>
                <a:srgbClr val="000000"/>
              </a:solidFill>
              <a:ln>
                <a:solidFill>
                  <a:srgbClr val="000000"/>
                </a:solidFill>
                <a:prstDash val="solid"/>
              </a:ln>
            </c:spPr>
          </c:marker>
          <c:cat>
            <c:numRef>
              <c:f>'data-FigA2'!$A$4:$A$99</c:f>
              <c:numCache>
                <c:formatCode>General</c:formatCode>
                <c:ptCount val="96"/>
                <c:pt idx="0">
                  <c:v>1913</c:v>
                </c:pt>
                <c:pt idx="1">
                  <c:v>1914</c:v>
                </c:pt>
                <c:pt idx="2">
                  <c:v>1915</c:v>
                </c:pt>
                <c:pt idx="3">
                  <c:v>1916</c:v>
                </c:pt>
                <c:pt idx="4">
                  <c:v>1917</c:v>
                </c:pt>
                <c:pt idx="5">
                  <c:v>1918</c:v>
                </c:pt>
                <c:pt idx="6">
                  <c:v>1919</c:v>
                </c:pt>
                <c:pt idx="7">
                  <c:v>1920</c:v>
                </c:pt>
                <c:pt idx="8">
                  <c:v>1921</c:v>
                </c:pt>
                <c:pt idx="9">
                  <c:v>1922</c:v>
                </c:pt>
                <c:pt idx="10">
                  <c:v>1923</c:v>
                </c:pt>
                <c:pt idx="11">
                  <c:v>1924</c:v>
                </c:pt>
                <c:pt idx="12">
                  <c:v>1925</c:v>
                </c:pt>
                <c:pt idx="13">
                  <c:v>1926</c:v>
                </c:pt>
                <c:pt idx="14">
                  <c:v>1927</c:v>
                </c:pt>
                <c:pt idx="15">
                  <c:v>1928</c:v>
                </c:pt>
                <c:pt idx="16">
                  <c:v>1929</c:v>
                </c:pt>
                <c:pt idx="17">
                  <c:v>1930</c:v>
                </c:pt>
                <c:pt idx="18">
                  <c:v>1931</c:v>
                </c:pt>
                <c:pt idx="19">
                  <c:v>1932</c:v>
                </c:pt>
                <c:pt idx="20">
                  <c:v>1933</c:v>
                </c:pt>
                <c:pt idx="21">
                  <c:v>1934</c:v>
                </c:pt>
                <c:pt idx="22">
                  <c:v>1935</c:v>
                </c:pt>
                <c:pt idx="23">
                  <c:v>1936</c:v>
                </c:pt>
                <c:pt idx="24">
                  <c:v>1937</c:v>
                </c:pt>
                <c:pt idx="25">
                  <c:v>1938</c:v>
                </c:pt>
                <c:pt idx="26">
                  <c:v>1939</c:v>
                </c:pt>
                <c:pt idx="27">
                  <c:v>1940</c:v>
                </c:pt>
                <c:pt idx="28">
                  <c:v>1941</c:v>
                </c:pt>
                <c:pt idx="29">
                  <c:v>1942</c:v>
                </c:pt>
                <c:pt idx="30">
                  <c:v>1943</c:v>
                </c:pt>
                <c:pt idx="31">
                  <c:v>1944</c:v>
                </c:pt>
                <c:pt idx="32">
                  <c:v>1945</c:v>
                </c:pt>
                <c:pt idx="33">
                  <c:v>1946</c:v>
                </c:pt>
                <c:pt idx="34">
                  <c:v>1947</c:v>
                </c:pt>
                <c:pt idx="35">
                  <c:v>1948</c:v>
                </c:pt>
                <c:pt idx="36">
                  <c:v>1949</c:v>
                </c:pt>
                <c:pt idx="37">
                  <c:v>1950</c:v>
                </c:pt>
                <c:pt idx="38">
                  <c:v>1951</c:v>
                </c:pt>
                <c:pt idx="39">
                  <c:v>1952</c:v>
                </c:pt>
                <c:pt idx="40">
                  <c:v>1953</c:v>
                </c:pt>
                <c:pt idx="41">
                  <c:v>1954</c:v>
                </c:pt>
                <c:pt idx="42">
                  <c:v>1955</c:v>
                </c:pt>
                <c:pt idx="43">
                  <c:v>1956</c:v>
                </c:pt>
                <c:pt idx="44">
                  <c:v>1957</c:v>
                </c:pt>
                <c:pt idx="45">
                  <c:v>1958</c:v>
                </c:pt>
                <c:pt idx="46">
                  <c:v>1959</c:v>
                </c:pt>
                <c:pt idx="47">
                  <c:v>1960</c:v>
                </c:pt>
                <c:pt idx="48">
                  <c:v>1961</c:v>
                </c:pt>
                <c:pt idx="49">
                  <c:v>1962</c:v>
                </c:pt>
                <c:pt idx="50">
                  <c:v>1963</c:v>
                </c:pt>
                <c:pt idx="51">
                  <c:v>1964</c:v>
                </c:pt>
                <c:pt idx="52">
                  <c:v>1965</c:v>
                </c:pt>
                <c:pt idx="53">
                  <c:v>1966</c:v>
                </c:pt>
                <c:pt idx="54">
                  <c:v>1967</c:v>
                </c:pt>
                <c:pt idx="55">
                  <c:v>1968</c:v>
                </c:pt>
                <c:pt idx="56">
                  <c:v>1969</c:v>
                </c:pt>
                <c:pt idx="57">
                  <c:v>1970</c:v>
                </c:pt>
                <c:pt idx="58">
                  <c:v>1971</c:v>
                </c:pt>
                <c:pt idx="59">
                  <c:v>1972</c:v>
                </c:pt>
                <c:pt idx="60">
                  <c:v>1973</c:v>
                </c:pt>
                <c:pt idx="61">
                  <c:v>1974</c:v>
                </c:pt>
                <c:pt idx="62">
                  <c:v>1975</c:v>
                </c:pt>
                <c:pt idx="63">
                  <c:v>1976</c:v>
                </c:pt>
                <c:pt idx="64">
                  <c:v>1977</c:v>
                </c:pt>
                <c:pt idx="65">
                  <c:v>1978</c:v>
                </c:pt>
                <c:pt idx="66">
                  <c:v>1979</c:v>
                </c:pt>
                <c:pt idx="67">
                  <c:v>1980</c:v>
                </c:pt>
                <c:pt idx="68">
                  <c:v>1981</c:v>
                </c:pt>
                <c:pt idx="69">
                  <c:v>1982</c:v>
                </c:pt>
                <c:pt idx="70">
                  <c:v>1983</c:v>
                </c:pt>
                <c:pt idx="71">
                  <c:v>1984</c:v>
                </c:pt>
                <c:pt idx="72">
                  <c:v>1985</c:v>
                </c:pt>
                <c:pt idx="73">
                  <c:v>1986</c:v>
                </c:pt>
                <c:pt idx="74">
                  <c:v>1987</c:v>
                </c:pt>
                <c:pt idx="75">
                  <c:v>1988</c:v>
                </c:pt>
                <c:pt idx="76">
                  <c:v>1989</c:v>
                </c:pt>
                <c:pt idx="77">
                  <c:v>1990</c:v>
                </c:pt>
                <c:pt idx="78">
                  <c:v>1991</c:v>
                </c:pt>
                <c:pt idx="79">
                  <c:v>1992</c:v>
                </c:pt>
                <c:pt idx="80">
                  <c:v>1993</c:v>
                </c:pt>
                <c:pt idx="81">
                  <c:v>1994</c:v>
                </c:pt>
                <c:pt idx="82">
                  <c:v>1995</c:v>
                </c:pt>
                <c:pt idx="83">
                  <c:v>1996</c:v>
                </c:pt>
                <c:pt idx="84">
                  <c:v>1997</c:v>
                </c:pt>
                <c:pt idx="85">
                  <c:v>1998</c:v>
                </c:pt>
                <c:pt idx="86">
                  <c:v>1999</c:v>
                </c:pt>
                <c:pt idx="87">
                  <c:v>2000</c:v>
                </c:pt>
                <c:pt idx="88">
                  <c:v>2001</c:v>
                </c:pt>
                <c:pt idx="89">
                  <c:v>2002</c:v>
                </c:pt>
                <c:pt idx="90">
                  <c:v>2003</c:v>
                </c:pt>
                <c:pt idx="91">
                  <c:v>2004</c:v>
                </c:pt>
                <c:pt idx="92">
                  <c:v>2005</c:v>
                </c:pt>
                <c:pt idx="93">
                  <c:v>2006</c:v>
                </c:pt>
                <c:pt idx="94">
                  <c:v>2007</c:v>
                </c:pt>
                <c:pt idx="95">
                  <c:v>2008</c:v>
                </c:pt>
              </c:numCache>
            </c:numRef>
          </c:cat>
          <c:val>
            <c:numRef>
              <c:f>'data-FigA2'!$B$4:$B$99</c:f>
              <c:numCache>
                <c:formatCode>General</c:formatCode>
                <c:ptCount val="96"/>
                <c:pt idx="0">
                  <c:v>0.17960041861867687</c:v>
                </c:pt>
                <c:pt idx="1">
                  <c:v>0.1815794105921632</c:v>
                </c:pt>
                <c:pt idx="2">
                  <c:v>0.17577725000000002</c:v>
                </c:pt>
                <c:pt idx="3">
                  <c:v>0.18573066775406247</c:v>
                </c:pt>
                <c:pt idx="4">
                  <c:v>0.17599487458195232</c:v>
                </c:pt>
                <c:pt idx="5">
                  <c:v>0.15883220435548376</c:v>
                </c:pt>
                <c:pt idx="6">
                  <c:v>0.15867414854522685</c:v>
                </c:pt>
                <c:pt idx="7">
                  <c:v>0.14459042055439386</c:v>
                </c:pt>
                <c:pt idx="8">
                  <c:v>0.15472929986471554</c:v>
                </c:pt>
                <c:pt idx="9">
                  <c:v>0.16292319490434096</c:v>
                </c:pt>
                <c:pt idx="10">
                  <c:v>0.14991004682031273</c:v>
                </c:pt>
                <c:pt idx="11">
                  <c:v>0.16315906869089505</c:v>
                </c:pt>
                <c:pt idx="12">
                  <c:v>0.17602806588875772</c:v>
                </c:pt>
                <c:pt idx="13">
                  <c:v>0.18011497014310468</c:v>
                </c:pt>
                <c:pt idx="14">
                  <c:v>0.1867888575023515</c:v>
                </c:pt>
                <c:pt idx="15">
                  <c:v>0.1959871796250888</c:v>
                </c:pt>
                <c:pt idx="16">
                  <c:v>0.18417904285315917</c:v>
                </c:pt>
                <c:pt idx="17">
                  <c:v>0.16422818416449542</c:v>
                </c:pt>
                <c:pt idx="18">
                  <c:v>0.15270594044223251</c:v>
                </c:pt>
                <c:pt idx="19">
                  <c:v>0.15478467631887072</c:v>
                </c:pt>
                <c:pt idx="20">
                  <c:v>0.15770913177787016</c:v>
                </c:pt>
                <c:pt idx="21">
                  <c:v>0.15868185076417599</c:v>
                </c:pt>
                <c:pt idx="22">
                  <c:v>0.15628311990462226</c:v>
                </c:pt>
                <c:pt idx="23">
                  <c:v>0.17637342175901782</c:v>
                </c:pt>
                <c:pt idx="24">
                  <c:v>0.16450434286791296</c:v>
                </c:pt>
                <c:pt idx="25">
                  <c:v>0.1472938302542493</c:v>
                </c:pt>
                <c:pt idx="26">
                  <c:v>0.15393035953166023</c:v>
                </c:pt>
                <c:pt idx="27">
                  <c:v>0.15733988074633878</c:v>
                </c:pt>
                <c:pt idx="28">
                  <c:v>0.15007978377996722</c:v>
                </c:pt>
                <c:pt idx="29">
                  <c:v>0.12905441063638765</c:v>
                </c:pt>
                <c:pt idx="30">
                  <c:v>0.11484653721380797</c:v>
                </c:pt>
                <c:pt idx="31">
                  <c:v>0.10538670000257931</c:v>
                </c:pt>
                <c:pt idx="32">
                  <c:v>0.11071193948809939</c:v>
                </c:pt>
                <c:pt idx="33">
                  <c:v>0.11762425770547628</c:v>
                </c:pt>
                <c:pt idx="34">
                  <c:v>0.10953835923874256</c:v>
                </c:pt>
                <c:pt idx="35">
                  <c:v>0.11269872474143945</c:v>
                </c:pt>
                <c:pt idx="36">
                  <c:v>0.10946064706587993</c:v>
                </c:pt>
                <c:pt idx="37">
                  <c:v>0.11360065498282972</c:v>
                </c:pt>
                <c:pt idx="38">
                  <c:v>0.10518335555718981</c:v>
                </c:pt>
                <c:pt idx="39">
                  <c:v>9.7583202165547417E-2</c:v>
                </c:pt>
                <c:pt idx="40">
                  <c:v>9.081089770218638E-2</c:v>
                </c:pt>
                <c:pt idx="41">
                  <c:v>9.3904559145803049E-2</c:v>
                </c:pt>
                <c:pt idx="42">
                  <c:v>9.1805282675712654E-2</c:v>
                </c:pt>
                <c:pt idx="43">
                  <c:v>9.0869757576587148E-2</c:v>
                </c:pt>
                <c:pt idx="44">
                  <c:v>8.9818851566021526E-2</c:v>
                </c:pt>
                <c:pt idx="45">
                  <c:v>8.8335735001955892E-2</c:v>
                </c:pt>
                <c:pt idx="46">
                  <c:v>8.7478520785266911E-2</c:v>
                </c:pt>
                <c:pt idx="47">
                  <c:v>8.3565900921357628E-2</c:v>
                </c:pt>
                <c:pt idx="48">
                  <c:v>8.3376005383909949E-2</c:v>
                </c:pt>
                <c:pt idx="49">
                  <c:v>8.2736755670745551E-2</c:v>
                </c:pt>
                <c:pt idx="50">
                  <c:v>8.1639366576136144E-2</c:v>
                </c:pt>
                <c:pt idx="51">
                  <c:v>8.0207510462667719E-2</c:v>
                </c:pt>
                <c:pt idx="52">
                  <c:v>8.0650646944014873E-2</c:v>
                </c:pt>
                <c:pt idx="53">
                  <c:v>8.3681843007293186E-2</c:v>
                </c:pt>
                <c:pt idx="54">
                  <c:v>8.4253319526665718E-2</c:v>
                </c:pt>
                <c:pt idx="55">
                  <c:v>8.3519414859066651E-2</c:v>
                </c:pt>
                <c:pt idx="56">
                  <c:v>8.0174220214230291E-2</c:v>
                </c:pt>
                <c:pt idx="57">
                  <c:v>7.8038458864426299E-2</c:v>
                </c:pt>
                <c:pt idx="58">
                  <c:v>7.7860816660916821E-2</c:v>
                </c:pt>
                <c:pt idx="59">
                  <c:v>7.7541268798518803E-2</c:v>
                </c:pt>
                <c:pt idx="60">
                  <c:v>7.7419961675539467E-2</c:v>
                </c:pt>
                <c:pt idx="61">
                  <c:v>8.1236189170857828E-2</c:v>
                </c:pt>
                <c:pt idx="62">
                  <c:v>8.0058801501615692E-2</c:v>
                </c:pt>
                <c:pt idx="63">
                  <c:v>7.8891961987813494E-2</c:v>
                </c:pt>
                <c:pt idx="64">
                  <c:v>7.8992263574060792E-2</c:v>
                </c:pt>
                <c:pt idx="65">
                  <c:v>7.9526089866496272E-2</c:v>
                </c:pt>
                <c:pt idx="66">
                  <c:v>8.0324098037332953E-2</c:v>
                </c:pt>
                <c:pt idx="67">
                  <c:v>8.1767146253680534E-2</c:v>
                </c:pt>
                <c:pt idx="68">
                  <c:v>8.0260755469279785E-2</c:v>
                </c:pt>
                <c:pt idx="69">
                  <c:v>8.389938071695989E-2</c:v>
                </c:pt>
                <c:pt idx="70">
                  <c:v>8.5929026489475133E-2</c:v>
                </c:pt>
                <c:pt idx="71">
                  <c:v>8.8863707222620991E-2</c:v>
                </c:pt>
                <c:pt idx="72">
                  <c:v>9.0945605795137038E-2</c:v>
                </c:pt>
                <c:pt idx="73">
                  <c:v>9.1292990690663975E-2</c:v>
                </c:pt>
                <c:pt idx="74">
                  <c:v>0.10746260633305883</c:v>
                </c:pt>
                <c:pt idx="75">
                  <c:v>0.13165480795439366</c:v>
                </c:pt>
                <c:pt idx="76">
                  <c:v>0.12611494478689436</c:v>
                </c:pt>
                <c:pt idx="77">
                  <c:v>0.12981647252493073</c:v>
                </c:pt>
                <c:pt idx="78">
                  <c:v>0.12167379448376485</c:v>
                </c:pt>
                <c:pt idx="79">
                  <c:v>0.13479744861469997</c:v>
                </c:pt>
                <c:pt idx="80">
                  <c:v>0.1282125992017894</c:v>
                </c:pt>
                <c:pt idx="81">
                  <c:v>0.12852119853413257</c:v>
                </c:pt>
                <c:pt idx="82">
                  <c:v>0.13528000000000001</c:v>
                </c:pt>
                <c:pt idx="83">
                  <c:v>0.14107</c:v>
                </c:pt>
                <c:pt idx="84">
                  <c:v>0.14771000000000001</c:v>
                </c:pt>
                <c:pt idx="85">
                  <c:v>0.15294000000000002</c:v>
                </c:pt>
                <c:pt idx="86">
                  <c:v>0.15873000000000001</c:v>
                </c:pt>
                <c:pt idx="87">
                  <c:v>0.16494</c:v>
                </c:pt>
                <c:pt idx="88">
                  <c:v>0.15371000000000001</c:v>
                </c:pt>
                <c:pt idx="89">
                  <c:v>0.1464</c:v>
                </c:pt>
                <c:pt idx="90">
                  <c:v>0.14873</c:v>
                </c:pt>
                <c:pt idx="91">
                  <c:v>0.16079000000000002</c:v>
                </c:pt>
                <c:pt idx="92">
                  <c:v>0.17415</c:v>
                </c:pt>
                <c:pt idx="93">
                  <c:v>0.17980000000000002</c:v>
                </c:pt>
                <c:pt idx="94">
                  <c:v>0.18287</c:v>
                </c:pt>
                <c:pt idx="95">
                  <c:v>0.17668</c:v>
                </c:pt>
              </c:numCache>
            </c:numRef>
          </c:val>
        </c:ser>
        <c:marker val="1"/>
        <c:axId val="115196672"/>
        <c:axId val="115198592"/>
      </c:lineChart>
      <c:catAx>
        <c:axId val="115196672"/>
        <c:scaling>
          <c:orientation val="minMax"/>
        </c:scaling>
        <c:axPos val="b"/>
        <c:majorGridlines>
          <c:spPr>
            <a:ln w="12700">
              <a:solidFill>
                <a:srgbClr val="000000"/>
              </a:solidFill>
              <a:prstDash val="sysDash"/>
            </a:ln>
          </c:spPr>
        </c:majorGridlines>
        <c:numFmt formatCode="General" sourceLinked="0"/>
        <c:tickLblPos val="nextTo"/>
        <c:spPr>
          <a:ln w="3175">
            <a:solidFill>
              <a:srgbClr val="000000"/>
            </a:solidFill>
            <a:prstDash val="solid"/>
          </a:ln>
        </c:spPr>
        <c:txPr>
          <a:bodyPr rot="-5400000" vert="horz"/>
          <a:lstStyle/>
          <a:p>
            <a:pPr>
              <a:defRPr sz="1450" b="1" i="0" u="none" strike="noStrike" baseline="0">
                <a:solidFill>
                  <a:srgbClr val="000000"/>
                </a:solidFill>
                <a:latin typeface="Arial"/>
                <a:ea typeface="Arial"/>
                <a:cs typeface="Arial"/>
              </a:defRPr>
            </a:pPr>
            <a:endParaRPr lang="ko-KR"/>
          </a:p>
        </c:txPr>
        <c:crossAx val="115198592"/>
        <c:crossesAt val="0"/>
        <c:auto val="1"/>
        <c:lblAlgn val="ctr"/>
        <c:lblOffset val="100"/>
        <c:tickLblSkip val="5"/>
        <c:tickMarkSkip val="5"/>
      </c:catAx>
      <c:valAx>
        <c:axId val="115198592"/>
        <c:scaling>
          <c:orientation val="minMax"/>
          <c:max val="0.25"/>
        </c:scaling>
        <c:axPos val="l"/>
        <c:majorGridlines>
          <c:spPr>
            <a:ln w="3175">
              <a:solidFill>
                <a:srgbClr val="000000"/>
              </a:solidFill>
              <a:prstDash val="solid"/>
            </a:ln>
          </c:spPr>
        </c:majorGridlines>
        <c:title>
          <c:tx>
            <c:rich>
              <a:bodyPr/>
              <a:lstStyle/>
              <a:p>
                <a:pPr>
                  <a:defRPr sz="1450" b="1" i="0" u="none" strike="noStrike" baseline="0">
                    <a:solidFill>
                      <a:srgbClr val="000000"/>
                    </a:solidFill>
                    <a:latin typeface="Arial"/>
                    <a:ea typeface="Arial"/>
                    <a:cs typeface="Arial"/>
                  </a:defRPr>
                </a:pPr>
                <a:r>
                  <a:rPr altLang="en-US"/>
                  <a:t>share (in %)</a:t>
                </a:r>
              </a:p>
            </c:rich>
          </c:tx>
          <c:layout>
            <c:manualLayout>
              <c:xMode val="edge"/>
              <c:yMode val="edge"/>
              <c:x val="7.3381294964028773E-2"/>
              <c:y val="0.37259100642398285"/>
            </c:manualLayout>
          </c:layout>
          <c:spPr>
            <a:noFill/>
            <a:ln w="25400">
              <a:noFill/>
            </a:ln>
          </c:spPr>
        </c:title>
        <c:numFmt formatCode="0%" sourceLinked="0"/>
        <c:tickLblPos val="nextTo"/>
        <c:spPr>
          <a:ln w="3175">
            <a:solidFill>
              <a:srgbClr val="000000"/>
            </a:solidFill>
            <a:prstDash val="solid"/>
          </a:ln>
        </c:spPr>
        <c:txPr>
          <a:bodyPr rot="0" vert="horz"/>
          <a:lstStyle/>
          <a:p>
            <a:pPr>
              <a:defRPr sz="1450" b="1" i="0" u="none" strike="noStrike" baseline="0">
                <a:solidFill>
                  <a:srgbClr val="000000"/>
                </a:solidFill>
                <a:latin typeface="Arial"/>
                <a:ea typeface="Arial"/>
                <a:cs typeface="Arial"/>
              </a:defRPr>
            </a:pPr>
            <a:endParaRPr lang="ko-KR"/>
          </a:p>
        </c:txPr>
        <c:crossAx val="115196672"/>
        <c:crosses val="autoZero"/>
        <c:crossBetween val="midCat"/>
      </c:valAx>
      <c:spPr>
        <a:solidFill>
          <a:srgbClr val="FFFFFF"/>
        </a:solidFill>
        <a:ln w="3175">
          <a:solidFill>
            <a:srgbClr val="000000"/>
          </a:solidFill>
          <a:prstDash val="solid"/>
        </a:ln>
      </c:spPr>
    </c:plotArea>
    <c:legend>
      <c:legendPos val="r"/>
      <c:layout>
        <c:manualLayout>
          <c:xMode val="edge"/>
          <c:yMode val="edge"/>
          <c:x val="0.18560190171645508"/>
          <c:y val="0.61958266452648481"/>
          <c:w val="0.32733426302720259"/>
          <c:h val="0.16853932584269662"/>
        </c:manualLayout>
      </c:layout>
      <c:spPr>
        <a:solidFill>
          <a:srgbClr val="FFFFFF"/>
        </a:solidFill>
        <a:ln w="3175">
          <a:solidFill>
            <a:srgbClr val="000000"/>
          </a:solidFill>
          <a:prstDash val="solid"/>
        </a:ln>
      </c:spPr>
      <c:txPr>
        <a:bodyPr/>
        <a:lstStyle/>
        <a:p>
          <a:pPr>
            <a:defRPr sz="1180" b="0" i="0" u="none" strike="noStrike" baseline="0">
              <a:solidFill>
                <a:srgbClr val="000000"/>
              </a:solidFill>
              <a:latin typeface="Arial"/>
              <a:ea typeface="Arial"/>
              <a:cs typeface="Arial"/>
            </a:defRPr>
          </a:pPr>
          <a:endParaRPr lang="ko-KR"/>
        </a:p>
      </c:txPr>
    </c:legend>
    <c:plotVisOnly val="1"/>
    <c:dispBlanksAs val="span"/>
  </c:chart>
  <c:spPr>
    <a:noFill/>
    <a:ln w="9525">
      <a:noFill/>
    </a:ln>
  </c:spPr>
  <c:txPr>
    <a:bodyPr/>
    <a:lstStyle/>
    <a:p>
      <a:pPr>
        <a:defRPr sz="950" b="0" i="0" u="none" strike="noStrike" baseline="0">
          <a:solidFill>
            <a:srgbClr val="000000"/>
          </a:solidFill>
          <a:latin typeface="Arial"/>
          <a:ea typeface="Arial"/>
          <a:cs typeface="Arial"/>
        </a:defRPr>
      </a:pPr>
      <a:endParaRPr lang="ko-KR"/>
    </a:p>
  </c:txPr>
  <c:printSettings>
    <c:headerFooter alignWithMargins="0"/>
    <c:pageMargins b="1" l="0.75" r="0.75" t="1" header="0.5" footer="0.5"/>
    <c:pageSetup orientation="landscape" verticalDpi="96"/>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295275</xdr:colOff>
      <xdr:row>31</xdr:row>
      <xdr:rowOff>28575</xdr:rowOff>
    </xdr:to>
    <xdr:graphicFrame macro="">
      <xdr:nvGraphicFramePr>
        <xdr:cNvPr id="7171"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9525</xdr:rowOff>
    </xdr:from>
    <xdr:to>
      <xdr:col>10</xdr:col>
      <xdr:colOff>514350</xdr:colOff>
      <xdr:row>31</xdr:row>
      <xdr:rowOff>28575</xdr:rowOff>
    </xdr:to>
    <xdr:graphicFrame macro="">
      <xdr:nvGraphicFramePr>
        <xdr:cNvPr id="3174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295275</xdr:colOff>
      <xdr:row>31</xdr:row>
      <xdr:rowOff>28575</xdr:rowOff>
    </xdr:to>
    <xdr:graphicFrame macro="">
      <xdr:nvGraphicFramePr>
        <xdr:cNvPr id="8195"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295275</xdr:colOff>
      <xdr:row>31</xdr:row>
      <xdr:rowOff>28575</xdr:rowOff>
    </xdr:to>
    <xdr:graphicFrame macro="">
      <xdr:nvGraphicFramePr>
        <xdr:cNvPr id="3072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295275</xdr:colOff>
      <xdr:row>32</xdr:row>
      <xdr:rowOff>28575</xdr:rowOff>
    </xdr:to>
    <xdr:graphicFrame macro="">
      <xdr:nvGraphicFramePr>
        <xdr:cNvPr id="9219"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295275</xdr:colOff>
      <xdr:row>32</xdr:row>
      <xdr:rowOff>28575</xdr:rowOff>
    </xdr:to>
    <xdr:graphicFrame macro="">
      <xdr:nvGraphicFramePr>
        <xdr:cNvPr id="32771"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295275</xdr:colOff>
      <xdr:row>34</xdr:row>
      <xdr:rowOff>28575</xdr:rowOff>
    </xdr:to>
    <xdr:graphicFrame macro="">
      <xdr:nvGraphicFramePr>
        <xdr:cNvPr id="1024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33</xdr:row>
      <xdr:rowOff>76200</xdr:rowOff>
    </xdr:from>
    <xdr:to>
      <xdr:col>11</xdr:col>
      <xdr:colOff>295275</xdr:colOff>
      <xdr:row>60</xdr:row>
      <xdr:rowOff>228600</xdr:rowOff>
    </xdr:to>
    <xdr:graphicFrame macro="">
      <xdr:nvGraphicFramePr>
        <xdr:cNvPr id="1024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571500</xdr:colOff>
      <xdr:row>33</xdr:row>
      <xdr:rowOff>0</xdr:rowOff>
    </xdr:from>
    <xdr:to>
      <xdr:col>22</xdr:col>
      <xdr:colOff>171450</xdr:colOff>
      <xdr:row>60</xdr:row>
      <xdr:rowOff>57150</xdr:rowOff>
    </xdr:to>
    <xdr:graphicFrame macro="">
      <xdr:nvGraphicFramePr>
        <xdr:cNvPr id="1024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295275</xdr:colOff>
      <xdr:row>31</xdr:row>
      <xdr:rowOff>28575</xdr:rowOff>
    </xdr:to>
    <xdr:graphicFrame macro="">
      <xdr:nvGraphicFramePr>
        <xdr:cNvPr id="27651"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295275</xdr:colOff>
      <xdr:row>31</xdr:row>
      <xdr:rowOff>28575</xdr:rowOff>
    </xdr:to>
    <xdr:graphicFrame macro="">
      <xdr:nvGraphicFramePr>
        <xdr:cNvPr id="33795"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295275</xdr:colOff>
      <xdr:row>31</xdr:row>
      <xdr:rowOff>28575</xdr:rowOff>
    </xdr:to>
    <xdr:graphicFrame macro="">
      <xdr:nvGraphicFramePr>
        <xdr:cNvPr id="1126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295275</xdr:colOff>
      <xdr:row>34</xdr:row>
      <xdr:rowOff>28575</xdr:rowOff>
    </xdr:to>
    <xdr:graphicFrame macro="">
      <xdr:nvGraphicFramePr>
        <xdr:cNvPr id="1229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0</xdr:row>
      <xdr:rowOff>28575</xdr:rowOff>
    </xdr:from>
    <xdr:to>
      <xdr:col>22</xdr:col>
      <xdr:colOff>295275</xdr:colOff>
      <xdr:row>34</xdr:row>
      <xdr:rowOff>57150</xdr:rowOff>
    </xdr:to>
    <xdr:graphicFrame macro="">
      <xdr:nvGraphicFramePr>
        <xdr:cNvPr id="1229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295275</xdr:colOff>
      <xdr:row>31</xdr:row>
      <xdr:rowOff>28575</xdr:rowOff>
    </xdr:to>
    <xdr:graphicFrame macro="">
      <xdr:nvGraphicFramePr>
        <xdr:cNvPr id="19459"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295275</xdr:colOff>
      <xdr:row>31</xdr:row>
      <xdr:rowOff>28575</xdr:rowOff>
    </xdr:to>
    <xdr:graphicFrame macro="">
      <xdr:nvGraphicFramePr>
        <xdr:cNvPr id="29699"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295275</xdr:colOff>
      <xdr:row>31</xdr:row>
      <xdr:rowOff>28575</xdr:rowOff>
    </xdr:to>
    <xdr:graphicFrame macro="">
      <xdr:nvGraphicFramePr>
        <xdr:cNvPr id="14340"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295275</xdr:colOff>
      <xdr:row>31</xdr:row>
      <xdr:rowOff>28575</xdr:rowOff>
    </xdr:to>
    <xdr:graphicFrame macro="">
      <xdr:nvGraphicFramePr>
        <xdr:cNvPr id="1536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295275</xdr:colOff>
      <xdr:row>31</xdr:row>
      <xdr:rowOff>28575</xdr:rowOff>
    </xdr:to>
    <xdr:graphicFrame macro="">
      <xdr:nvGraphicFramePr>
        <xdr:cNvPr id="1638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695325</xdr:colOff>
      <xdr:row>35</xdr:row>
      <xdr:rowOff>28575</xdr:rowOff>
    </xdr:to>
    <xdr:graphicFrame macro="">
      <xdr:nvGraphicFramePr>
        <xdr:cNvPr id="2048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295275</xdr:colOff>
      <xdr:row>31</xdr:row>
      <xdr:rowOff>28575</xdr:rowOff>
    </xdr:to>
    <xdr:graphicFrame macro="">
      <xdr:nvGraphicFramePr>
        <xdr:cNvPr id="17412"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295275</xdr:colOff>
      <xdr:row>31</xdr:row>
      <xdr:rowOff>28575</xdr:rowOff>
    </xdr:to>
    <xdr:graphicFrame macro="">
      <xdr:nvGraphicFramePr>
        <xdr:cNvPr id="22531"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352425</xdr:colOff>
      <xdr:row>35</xdr:row>
      <xdr:rowOff>0</xdr:rowOff>
    </xdr:to>
    <xdr:graphicFrame macro="">
      <xdr:nvGraphicFramePr>
        <xdr:cNvPr id="23555"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352425</xdr:colOff>
      <xdr:row>35</xdr:row>
      <xdr:rowOff>0</xdr:rowOff>
    </xdr:to>
    <xdr:graphicFrame macro="">
      <xdr:nvGraphicFramePr>
        <xdr:cNvPr id="3584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295275</xdr:colOff>
      <xdr:row>31</xdr:row>
      <xdr:rowOff>28575</xdr:rowOff>
    </xdr:to>
    <xdr:graphicFrame macro="">
      <xdr:nvGraphicFramePr>
        <xdr:cNvPr id="24579"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manu\papers\estate\excelresults\intermediate.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nformation"/>
      <sheetName val="Table Ahelp"/>
      <sheetName val="Amounts and thresholds"/>
      <sheetName val="Age, Gender, Marital"/>
      <sheetName val="Number,multipliers,age etc."/>
      <sheetName val="Net worth with life insurance"/>
      <sheetName val="ANW --- help"/>
      <sheetName val="Composition-help"/>
      <sheetName val="Composition"/>
      <sheetName val="Weights"/>
      <sheetName val="Weights-help"/>
      <sheetName val="Life "/>
      <sheetName val="Life-help"/>
      <sheetName val="Aggregate data"/>
      <sheetName val="ANW-male"/>
      <sheetName val="ANW- female"/>
      <sheetName val="Debt,LI,charity"/>
      <sheetName val="Debt,LI,charity-male"/>
      <sheetName val="Debt,LI,charity-female"/>
      <sheetName val="Number-male"/>
      <sheetName val="Number-female"/>
      <sheetName val="Marital-male"/>
      <sheetName val="Marital"/>
      <sheetName val="Marital-female"/>
      <sheetName val="Details-male"/>
      <sheetName val="Details-female"/>
      <sheetName val="Net worth WJP"/>
      <sheetName val="WJP-male"/>
      <sheetName val="WJP-female"/>
      <sheetName val="templ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xmlns="">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xmlns="">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dimension ref="A1:A49"/>
  <sheetViews>
    <sheetView zoomScale="75" workbookViewId="0">
      <selection activeCell="A2" sqref="A2"/>
    </sheetView>
  </sheetViews>
  <sheetFormatPr defaultColWidth="8.88671875" defaultRowHeight="12.75"/>
  <cols>
    <col min="1" max="16384" width="8.88671875" style="169"/>
  </cols>
  <sheetData>
    <row r="1" spans="1:1">
      <c r="A1" s="170" t="s">
        <v>491</v>
      </c>
    </row>
    <row r="2" spans="1:1">
      <c r="A2" s="169" t="s">
        <v>278</v>
      </c>
    </row>
    <row r="3" spans="1:1">
      <c r="A3" s="169" t="s">
        <v>277</v>
      </c>
    </row>
    <row r="5" spans="1:1">
      <c r="A5" s="170" t="s">
        <v>282</v>
      </c>
    </row>
    <row r="7" spans="1:1">
      <c r="A7" s="169" t="s">
        <v>284</v>
      </c>
    </row>
    <row r="8" spans="1:1">
      <c r="A8" s="169" t="s">
        <v>286</v>
      </c>
    </row>
    <row r="9" spans="1:1">
      <c r="A9" s="169" t="s">
        <v>287</v>
      </c>
    </row>
    <row r="10" spans="1:1">
      <c r="A10" s="169" t="s">
        <v>295</v>
      </c>
    </row>
    <row r="12" spans="1:1">
      <c r="A12" s="171" t="s">
        <v>489</v>
      </c>
    </row>
    <row r="13" spans="1:1">
      <c r="A13" s="171" t="s">
        <v>246</v>
      </c>
    </row>
    <row r="14" spans="1:1">
      <c r="A14" s="171" t="s">
        <v>283</v>
      </c>
    </row>
    <row r="15" spans="1:1">
      <c r="A15" s="171" t="s">
        <v>458</v>
      </c>
    </row>
    <row r="16" spans="1:1">
      <c r="A16" s="171"/>
    </row>
    <row r="17" spans="1:1">
      <c r="A17" s="171" t="s">
        <v>285</v>
      </c>
    </row>
    <row r="18" spans="1:1">
      <c r="A18" s="169" t="s">
        <v>288</v>
      </c>
    </row>
    <row r="19" spans="1:1">
      <c r="A19" s="169" t="s">
        <v>289</v>
      </c>
    </row>
    <row r="20" spans="1:1">
      <c r="A20" s="169" t="s">
        <v>290</v>
      </c>
    </row>
    <row r="22" spans="1:1">
      <c r="A22" s="169" t="s">
        <v>44</v>
      </c>
    </row>
    <row r="24" spans="1:1">
      <c r="A24" s="169" t="s">
        <v>292</v>
      </c>
    </row>
    <row r="25" spans="1:1">
      <c r="A25" s="169" t="s">
        <v>293</v>
      </c>
    </row>
    <row r="27" spans="1:1">
      <c r="A27" s="170" t="s">
        <v>291</v>
      </c>
    </row>
    <row r="29" spans="1:1">
      <c r="A29" s="169" t="s">
        <v>12</v>
      </c>
    </row>
    <row r="30" spans="1:1">
      <c r="A30" s="169" t="s">
        <v>279</v>
      </c>
    </row>
    <row r="31" spans="1:1">
      <c r="A31" s="169" t="s">
        <v>280</v>
      </c>
    </row>
    <row r="32" spans="1:1">
      <c r="A32" s="169" t="s">
        <v>302</v>
      </c>
    </row>
    <row r="33" spans="1:1">
      <c r="A33" s="169" t="s">
        <v>456</v>
      </c>
    </row>
    <row r="34" spans="1:1">
      <c r="A34" s="169" t="s">
        <v>457</v>
      </c>
    </row>
    <row r="36" spans="1:1">
      <c r="A36" s="169" t="s">
        <v>490</v>
      </c>
    </row>
    <row r="37" spans="1:1">
      <c r="A37" s="169" t="s">
        <v>281</v>
      </c>
    </row>
    <row r="39" spans="1:1">
      <c r="A39" s="170" t="s">
        <v>407</v>
      </c>
    </row>
    <row r="40" spans="1:1">
      <c r="A40" s="170" t="s">
        <v>459</v>
      </c>
    </row>
    <row r="41" spans="1:1">
      <c r="A41" s="170" t="s">
        <v>413</v>
      </c>
    </row>
    <row r="42" spans="1:1">
      <c r="A42" s="169" t="s">
        <v>397</v>
      </c>
    </row>
    <row r="43" spans="1:1">
      <c r="A43" s="169" t="s">
        <v>398</v>
      </c>
    </row>
    <row r="44" spans="1:1">
      <c r="A44" s="169" t="s">
        <v>460</v>
      </c>
    </row>
    <row r="45" spans="1:1">
      <c r="A45" s="169" t="s">
        <v>408</v>
      </c>
    </row>
    <row r="46" spans="1:1">
      <c r="A46" s="170"/>
    </row>
    <row r="48" spans="1:1">
      <c r="A48" s="170" t="s">
        <v>294</v>
      </c>
    </row>
    <row r="49" spans="1:1">
      <c r="A49" s="169" t="s">
        <v>461</v>
      </c>
    </row>
  </sheetData>
  <phoneticPr fontId="9" type="noConversion"/>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sheetPr>
    <pageSetUpPr fitToPage="1"/>
  </sheetPr>
  <dimension ref="A1:F46"/>
  <sheetViews>
    <sheetView workbookViewId="0">
      <selection activeCell="B42" sqref="B42"/>
    </sheetView>
  </sheetViews>
  <sheetFormatPr defaultColWidth="8.6640625" defaultRowHeight="15"/>
  <cols>
    <col min="1" max="1" width="11.88671875" customWidth="1"/>
    <col min="2" max="2" width="12" customWidth="1"/>
    <col min="3" max="3" width="3.33203125" customWidth="1"/>
    <col min="4" max="4" width="11.6640625" customWidth="1"/>
    <col min="5" max="5" width="12.6640625" customWidth="1"/>
    <col min="6" max="6" width="11.33203125" style="14" customWidth="1"/>
  </cols>
  <sheetData>
    <row r="1" spans="1:6">
      <c r="A1" s="68"/>
      <c r="B1" s="68"/>
      <c r="C1" s="68"/>
      <c r="D1" s="41" t="s">
        <v>375</v>
      </c>
      <c r="E1" s="68"/>
      <c r="F1" s="69"/>
    </row>
    <row r="2" spans="1:6">
      <c r="A2" s="237" t="s">
        <v>462</v>
      </c>
      <c r="B2" s="238"/>
      <c r="C2" s="238"/>
      <c r="D2" s="238"/>
      <c r="E2" s="238"/>
      <c r="F2" s="238"/>
    </row>
    <row r="3" spans="1:6">
      <c r="A3" s="70"/>
      <c r="B3" s="70"/>
      <c r="C3" s="70"/>
      <c r="D3" s="70"/>
      <c r="E3" s="70"/>
      <c r="F3" s="71"/>
    </row>
    <row r="4" spans="1:6" ht="42.75" customHeight="1">
      <c r="A4" s="39" t="s">
        <v>229</v>
      </c>
      <c r="B4" s="39" t="s">
        <v>230</v>
      </c>
      <c r="C4" s="39"/>
      <c r="D4" s="39" t="s">
        <v>231</v>
      </c>
      <c r="E4" s="39" t="s">
        <v>338</v>
      </c>
      <c r="F4" s="39" t="s">
        <v>232</v>
      </c>
    </row>
    <row r="5" spans="1:6">
      <c r="A5" s="40" t="s">
        <v>58</v>
      </c>
      <c r="B5" s="40" t="s">
        <v>59</v>
      </c>
      <c r="C5" s="44"/>
      <c r="D5" s="40" t="s">
        <v>60</v>
      </c>
      <c r="E5" s="40" t="s">
        <v>62</v>
      </c>
      <c r="F5" s="40" t="s">
        <v>63</v>
      </c>
    </row>
    <row r="6" spans="1:6" ht="20.25" customHeight="1">
      <c r="A6" s="183" t="s">
        <v>336</v>
      </c>
      <c r="B6" s="44"/>
      <c r="C6" s="44"/>
      <c r="D6" s="44"/>
      <c r="E6" s="44"/>
      <c r="F6" s="44"/>
    </row>
    <row r="7" spans="1:6" ht="27" customHeight="1">
      <c r="A7" s="44"/>
      <c r="B7" s="44"/>
      <c r="C7" s="44"/>
      <c r="D7" s="45" t="s">
        <v>105</v>
      </c>
      <c r="E7" s="43">
        <f>'Table A0'!$B$101*1000</f>
        <v>152462000</v>
      </c>
      <c r="F7" s="72">
        <f>'Table A0'!J$101</f>
        <v>54315.081362525299</v>
      </c>
    </row>
    <row r="8" spans="1:6" ht="18.75" customHeight="1">
      <c r="A8" s="45"/>
      <c r="B8" s="149"/>
      <c r="C8" s="44"/>
      <c r="D8" s="45" t="s">
        <v>233</v>
      </c>
      <c r="E8" s="46">
        <f>0.9*E$7</f>
        <v>137215800</v>
      </c>
      <c r="F8" s="149">
        <f>'Table A6'!I$101</f>
        <v>31244.448803340663</v>
      </c>
    </row>
    <row r="9" spans="1:6" ht="8.25" customHeight="1">
      <c r="A9" s="45"/>
      <c r="B9" s="44"/>
      <c r="C9" s="44"/>
      <c r="D9" s="45"/>
      <c r="E9" s="46"/>
      <c r="F9" s="149"/>
    </row>
    <row r="10" spans="1:6" ht="15.75" customHeight="1">
      <c r="A10" s="42" t="s">
        <v>234</v>
      </c>
      <c r="B10" s="72">
        <f>'Table A6'!$P$101</f>
        <v>109062</v>
      </c>
      <c r="C10" s="42"/>
      <c r="D10" s="42" t="s">
        <v>235</v>
      </c>
      <c r="E10" s="46">
        <f>0.05*E$7</f>
        <v>7623100</v>
      </c>
      <c r="F10" s="72">
        <f>'Table A6'!J$101</f>
        <v>127184.19451848922</v>
      </c>
    </row>
    <row r="11" spans="1:6">
      <c r="A11" s="42" t="s">
        <v>236</v>
      </c>
      <c r="B11" s="72">
        <f>'Table A6'!$Q$101</f>
        <v>152726</v>
      </c>
      <c r="C11" s="43"/>
      <c r="D11" s="42" t="s">
        <v>237</v>
      </c>
      <c r="E11" s="46">
        <f>0.04*E$7</f>
        <v>6098480</v>
      </c>
      <c r="F11" s="72">
        <f>'Table A6'!K$101</f>
        <v>211475.76928499228</v>
      </c>
    </row>
    <row r="12" spans="1:6">
      <c r="A12" s="42" t="s">
        <v>238</v>
      </c>
      <c r="B12" s="72">
        <f>'Table A6'!$R$101</f>
        <v>368238</v>
      </c>
      <c r="C12" s="43"/>
      <c r="D12" s="42" t="s">
        <v>239</v>
      </c>
      <c r="E12" s="46">
        <f>0.005*E$7</f>
        <v>762310</v>
      </c>
      <c r="F12" s="72">
        <f>'Table A6'!L$101</f>
        <v>443102.43375548144</v>
      </c>
    </row>
    <row r="13" spans="1:6">
      <c r="A13" s="42" t="s">
        <v>240</v>
      </c>
      <c r="B13" s="72">
        <f>'Table A6'!$S$101</f>
        <v>558726</v>
      </c>
      <c r="C13" s="43"/>
      <c r="D13" s="42" t="s">
        <v>241</v>
      </c>
      <c r="E13" s="46">
        <f>0.004*E$7</f>
        <v>609848</v>
      </c>
      <c r="F13" s="72">
        <f>'Table A6'!M$101</f>
        <v>878139.07792862772</v>
      </c>
    </row>
    <row r="14" spans="1:6">
      <c r="A14" s="42" t="s">
        <v>242</v>
      </c>
      <c r="B14" s="72">
        <f>'Table A6'!$T$101</f>
        <v>1695136</v>
      </c>
      <c r="C14" s="42"/>
      <c r="D14" s="42" t="s">
        <v>243</v>
      </c>
      <c r="E14" s="46">
        <f>0.0009*E$7</f>
        <v>137215.79999999999</v>
      </c>
      <c r="F14" s="72">
        <f>'Table A6'!N$101</f>
        <v>3238385.8510145647</v>
      </c>
    </row>
    <row r="15" spans="1:6" ht="15" customHeight="1">
      <c r="A15" s="160" t="s">
        <v>244</v>
      </c>
      <c r="B15" s="188">
        <f>'Table A6'!$U$101</f>
        <v>9141190</v>
      </c>
      <c r="C15" s="161"/>
      <c r="D15" s="160" t="s">
        <v>245</v>
      </c>
      <c r="E15" s="46">
        <f>0.0001*E$7</f>
        <v>15246.2</v>
      </c>
      <c r="F15" s="188">
        <f>'Table A6'!G$101</f>
        <v>27342211.957895231</v>
      </c>
    </row>
    <row r="16" spans="1:6" ht="7.5" customHeight="1">
      <c r="A16" s="184"/>
      <c r="B16" s="185"/>
      <c r="C16" s="186"/>
      <c r="D16" s="184"/>
      <c r="E16" s="187"/>
      <c r="F16" s="185"/>
    </row>
    <row r="17" spans="1:6" ht="21" customHeight="1">
      <c r="A17" s="183" t="s">
        <v>337</v>
      </c>
      <c r="B17" s="72"/>
      <c r="C17" s="161"/>
      <c r="D17" s="160"/>
      <c r="E17" s="46"/>
      <c r="F17" s="72"/>
    </row>
    <row r="18" spans="1:6" ht="23.25" customHeight="1">
      <c r="A18" s="44"/>
      <c r="B18" s="44"/>
      <c r="C18" s="44"/>
      <c r="D18" s="45" t="s">
        <v>105</v>
      </c>
      <c r="E18" s="43">
        <f>'Table A0'!$B$101*1000</f>
        <v>152462000</v>
      </c>
      <c r="F18" s="72">
        <f>'Table A0'!G$101</f>
        <v>51254.784370487941</v>
      </c>
    </row>
    <row r="19" spans="1:6" ht="15" customHeight="1">
      <c r="A19" s="45"/>
      <c r="B19" s="149"/>
      <c r="C19" s="44"/>
      <c r="D19" s="45" t="s">
        <v>233</v>
      </c>
      <c r="E19" s="46">
        <f>0.9*E$7</f>
        <v>137215800</v>
      </c>
      <c r="F19" s="149">
        <f>'Table A4'!I$101</f>
        <v>30981.239161543497</v>
      </c>
    </row>
    <row r="20" spans="1:6" ht="15" customHeight="1">
      <c r="A20" s="45"/>
      <c r="B20" s="44"/>
      <c r="C20" s="44"/>
      <c r="D20" s="45"/>
      <c r="E20" s="46"/>
      <c r="F20" s="149"/>
    </row>
    <row r="21" spans="1:6" ht="15" customHeight="1">
      <c r="A21" s="42" t="s">
        <v>234</v>
      </c>
      <c r="B21" s="72">
        <f>'Table A4'!$P$101</f>
        <v>107540</v>
      </c>
      <c r="C21" s="42"/>
      <c r="D21" s="42" t="s">
        <v>235</v>
      </c>
      <c r="E21" s="46">
        <f>0.05*E$7</f>
        <v>7623100</v>
      </c>
      <c r="F21" s="72">
        <f>'Table A4'!J$101</f>
        <v>125410.20639770983</v>
      </c>
    </row>
    <row r="22" spans="1:6" ht="15" customHeight="1">
      <c r="A22" s="42" t="s">
        <v>236</v>
      </c>
      <c r="B22" s="72">
        <f>'Table A4'!$Q$101</f>
        <v>147909</v>
      </c>
      <c r="C22" s="43"/>
      <c r="D22" s="42" t="s">
        <v>237</v>
      </c>
      <c r="E22" s="46">
        <f>0.04*E$7</f>
        <v>6098480</v>
      </c>
      <c r="F22" s="72">
        <f>'Table A4'!K$101</f>
        <v>201136.58756588734</v>
      </c>
    </row>
    <row r="23" spans="1:6" ht="15" customHeight="1">
      <c r="A23" s="42" t="s">
        <v>238</v>
      </c>
      <c r="B23" s="72">
        <f>'Table A4'!$R$101</f>
        <v>341810</v>
      </c>
      <c r="C23" s="43"/>
      <c r="D23" s="42" t="s">
        <v>239</v>
      </c>
      <c r="E23" s="46">
        <f>0.005*E$7</f>
        <v>762310</v>
      </c>
      <c r="F23" s="72">
        <f>'Table A4'!L$101</f>
        <v>401222.45205217955</v>
      </c>
    </row>
    <row r="24" spans="1:6" ht="15" customHeight="1">
      <c r="A24" s="42" t="s">
        <v>240</v>
      </c>
      <c r="B24" s="72">
        <f>'Table A4'!$S$101</f>
        <v>497162</v>
      </c>
      <c r="C24" s="43"/>
      <c r="D24" s="42" t="s">
        <v>241</v>
      </c>
      <c r="E24" s="46">
        <f>0.004*E$7</f>
        <v>609848</v>
      </c>
      <c r="F24" s="72">
        <f>'Table A4'!M$101</f>
        <v>766771.57418249955</v>
      </c>
    </row>
    <row r="25" spans="1:6" ht="15" customHeight="1">
      <c r="A25" s="42" t="s">
        <v>242</v>
      </c>
      <c r="B25" s="72">
        <f>'Table A4'!$T$101</f>
        <v>1401549</v>
      </c>
      <c r="C25" s="42"/>
      <c r="D25" s="42" t="s">
        <v>243</v>
      </c>
      <c r="E25" s="46">
        <f>0.0009*E$7</f>
        <v>137215.79999999999</v>
      </c>
      <c r="F25" s="72">
        <f>'Table A4'!N$101</f>
        <v>2524582.8790485896</v>
      </c>
    </row>
    <row r="26" spans="1:6" ht="15" customHeight="1">
      <c r="A26" s="160" t="s">
        <v>244</v>
      </c>
      <c r="B26" s="188">
        <f>'Table A4'!$U$101</f>
        <v>6414011</v>
      </c>
      <c r="C26" s="161"/>
      <c r="D26" s="160" t="s">
        <v>245</v>
      </c>
      <c r="E26" s="46">
        <f>0.0001*E$7</f>
        <v>15246.2</v>
      </c>
      <c r="F26" s="188">
        <f>'Table A4'!G$101</f>
        <v>17103721.544431828</v>
      </c>
    </row>
    <row r="27" spans="1:6" ht="6.75" customHeight="1">
      <c r="A27" s="157"/>
      <c r="B27" s="158"/>
      <c r="C27" s="158"/>
      <c r="D27" s="157"/>
      <c r="E27" s="158"/>
      <c r="F27" s="159"/>
    </row>
    <row r="28" spans="1:6">
      <c r="A28" s="37" t="s">
        <v>464</v>
      </c>
      <c r="D28" s="37"/>
    </row>
    <row r="29" spans="1:6">
      <c r="A29" s="37" t="s">
        <v>335</v>
      </c>
      <c r="D29" s="37"/>
    </row>
    <row r="30" spans="1:6">
      <c r="A30" s="37" t="s">
        <v>246</v>
      </c>
      <c r="D30" s="37"/>
    </row>
    <row r="31" spans="1:6">
      <c r="A31" s="37" t="s">
        <v>283</v>
      </c>
      <c r="D31" s="37"/>
    </row>
    <row r="32" spans="1:6">
      <c r="A32" s="37" t="s">
        <v>339</v>
      </c>
      <c r="D32" s="37"/>
    </row>
    <row r="33" spans="1:6">
      <c r="A33" s="37" t="s">
        <v>409</v>
      </c>
      <c r="D33" s="37"/>
    </row>
    <row r="34" spans="1:6">
      <c r="A34" s="37" t="s">
        <v>247</v>
      </c>
      <c r="D34" s="37"/>
    </row>
    <row r="35" spans="1:6">
      <c r="A35" s="37" t="s">
        <v>475</v>
      </c>
      <c r="D35" s="37"/>
    </row>
    <row r="36" spans="1:6">
      <c r="A36" s="201" t="s">
        <v>463</v>
      </c>
      <c r="D36" s="37"/>
    </row>
    <row r="37" spans="1:6">
      <c r="A37" s="201"/>
      <c r="D37" s="37"/>
    </row>
    <row r="38" spans="1:6">
      <c r="A38" s="44"/>
      <c r="B38" s="44"/>
      <c r="C38" s="44"/>
      <c r="D38" s="45"/>
      <c r="E38" s="43"/>
      <c r="F38" s="72"/>
    </row>
    <row r="39" spans="1:6">
      <c r="A39" s="45"/>
      <c r="B39" s="149"/>
      <c r="C39" s="44"/>
      <c r="D39" s="45"/>
      <c r="E39" s="46"/>
      <c r="F39" s="149"/>
    </row>
    <row r="40" spans="1:6">
      <c r="A40" s="45"/>
      <c r="B40" s="44"/>
      <c r="C40" s="44"/>
      <c r="D40" s="45"/>
      <c r="E40" s="46"/>
      <c r="F40" s="149"/>
    </row>
    <row r="41" spans="1:6">
      <c r="A41" s="42"/>
      <c r="B41" s="72"/>
      <c r="C41" s="42"/>
      <c r="D41" s="42"/>
      <c r="E41" s="46"/>
      <c r="F41" s="72"/>
    </row>
    <row r="42" spans="1:6">
      <c r="A42" s="42"/>
      <c r="B42" s="72"/>
      <c r="C42" s="43"/>
      <c r="D42" s="42"/>
      <c r="E42" s="46"/>
      <c r="F42" s="72"/>
    </row>
    <row r="43" spans="1:6">
      <c r="A43" s="42"/>
      <c r="B43" s="72"/>
      <c r="C43" s="43"/>
      <c r="D43" s="42"/>
      <c r="E43" s="46"/>
      <c r="F43" s="72"/>
    </row>
    <row r="44" spans="1:6">
      <c r="A44" s="42"/>
      <c r="B44" s="72"/>
      <c r="C44" s="43"/>
      <c r="D44" s="42"/>
      <c r="E44" s="46"/>
      <c r="F44" s="72"/>
    </row>
    <row r="45" spans="1:6">
      <c r="A45" s="42"/>
      <c r="B45" s="72"/>
      <c r="C45" s="42"/>
      <c r="D45" s="42"/>
      <c r="E45" s="46"/>
      <c r="F45" s="72"/>
    </row>
    <row r="46" spans="1:6">
      <c r="A46" s="160"/>
      <c r="B46" s="188"/>
      <c r="C46" s="161"/>
      <c r="D46" s="160"/>
      <c r="E46" s="46"/>
      <c r="F46" s="188"/>
    </row>
  </sheetData>
  <mergeCells count="1">
    <mergeCell ref="A2:F2"/>
  </mergeCells>
  <phoneticPr fontId="0" type="noConversion"/>
  <pageMargins left="0.75" right="0.75" top="1" bottom="1" header="0.5" footer="0.5"/>
  <pageSetup orientation="portrait"/>
  <headerFooter alignWithMargins="0"/>
</worksheet>
</file>

<file path=xl/worksheets/sheet3.xml><?xml version="1.0" encoding="utf-8"?>
<worksheet xmlns="http://schemas.openxmlformats.org/spreadsheetml/2006/main" xmlns:r="http://schemas.openxmlformats.org/officeDocument/2006/relationships">
  <sheetPr>
    <pageSetUpPr fitToPage="1"/>
  </sheetPr>
  <dimension ref="A1:E27"/>
  <sheetViews>
    <sheetView workbookViewId="0">
      <selection activeCell="A4" sqref="A4"/>
    </sheetView>
  </sheetViews>
  <sheetFormatPr defaultColWidth="8.6640625" defaultRowHeight="15"/>
  <cols>
    <col min="1" max="1" width="21.33203125" customWidth="1"/>
    <col min="2" max="4" width="16.5546875" customWidth="1"/>
    <col min="5" max="5" width="17.6640625" customWidth="1"/>
  </cols>
  <sheetData>
    <row r="1" spans="1:5" ht="30.75" customHeight="1">
      <c r="A1" s="239" t="s">
        <v>8</v>
      </c>
      <c r="B1" s="239"/>
      <c r="C1" s="239"/>
      <c r="D1" s="239"/>
      <c r="E1" s="240"/>
    </row>
    <row r="2" spans="1:5" ht="56.25" customHeight="1">
      <c r="A2" s="195"/>
      <c r="B2" s="195" t="s">
        <v>365</v>
      </c>
      <c r="C2" s="195" t="s">
        <v>366</v>
      </c>
      <c r="D2" s="195" t="s">
        <v>367</v>
      </c>
      <c r="E2" s="195" t="s">
        <v>13</v>
      </c>
    </row>
    <row r="3" spans="1:5" ht="21" customHeight="1">
      <c r="A3" s="196"/>
      <c r="B3" s="197" t="s">
        <v>58</v>
      </c>
      <c r="C3" s="197" t="s">
        <v>59</v>
      </c>
      <c r="D3" s="197" t="s">
        <v>60</v>
      </c>
      <c r="E3" s="197" t="s">
        <v>62</v>
      </c>
    </row>
    <row r="4" spans="1:5" ht="18.75" customHeight="1">
      <c r="A4" s="44"/>
      <c r="B4" s="44"/>
      <c r="C4" s="44"/>
      <c r="D4" s="45"/>
      <c r="E4" s="45"/>
    </row>
    <row r="5" spans="1:5" ht="36" customHeight="1">
      <c r="A5" s="231" t="s">
        <v>11</v>
      </c>
      <c r="B5" s="233">
        <f>Table_Incomegrowth!B120</f>
        <v>1.3008410081371879E-2</v>
      </c>
      <c r="C5" s="233">
        <f>Table_Incomegrowth!E120</f>
        <v>3.9422441791301388E-2</v>
      </c>
      <c r="D5" s="233">
        <f>Table_Incomegrowth!K120</f>
        <v>7.5221680332355767E-3</v>
      </c>
      <c r="E5" s="232">
        <f>Table_Incomegrowth!E139</f>
        <v>0.52306310749697449</v>
      </c>
    </row>
    <row r="6" spans="1:5" ht="15.75" customHeight="1">
      <c r="A6" s="198"/>
      <c r="B6" s="199"/>
      <c r="C6" s="199"/>
      <c r="D6" s="199"/>
      <c r="E6" s="203"/>
    </row>
    <row r="7" spans="1:5" ht="36" customHeight="1">
      <c r="A7" s="200" t="s">
        <v>368</v>
      </c>
      <c r="B7" s="199">
        <f>Table_Incomegrowth!B115</f>
        <v>3.9864788522309125E-2</v>
      </c>
      <c r="C7" s="199">
        <f>Table_Incomegrowth!E115</f>
        <v>0.10309304751344395</v>
      </c>
      <c r="D7" s="199">
        <f>Table_Incomegrowth!K115</f>
        <v>2.6762878725576034E-2</v>
      </c>
      <c r="E7" s="203">
        <f>Table_Incomegrowth!E140</f>
        <v>0.44664613678260923</v>
      </c>
    </row>
    <row r="8" spans="1:5" ht="36" customHeight="1">
      <c r="A8" s="200" t="s">
        <v>494</v>
      </c>
      <c r="B8" s="199">
        <f>Table_Incomegrowth!B121</f>
        <v>-6.0460020966516259E-2</v>
      </c>
      <c r="C8" s="199">
        <f>Table_Incomegrowth!E121</f>
        <v>-0.16827986800530159</v>
      </c>
      <c r="D8" s="199">
        <f>Table_Incomegrowth!K121</f>
        <v>-3.2991069013123653E-2</v>
      </c>
      <c r="E8" s="203">
        <f>Table_Incomegrowth!E141</f>
        <v>0.56570067823435366</v>
      </c>
    </row>
    <row r="9" spans="1:5" ht="36" customHeight="1">
      <c r="A9" s="198" t="s">
        <v>24</v>
      </c>
      <c r="B9" s="199">
        <f>Table_Incomegrowth!B117</f>
        <v>3.0299709689525223E-2</v>
      </c>
      <c r="C9" s="199">
        <f>Table_Incomegrowth!E117</f>
        <v>0.10100925203713795</v>
      </c>
      <c r="D9" s="199">
        <f>Table_Incomegrowth!K117</f>
        <v>1.3294482698797294E-2</v>
      </c>
      <c r="E9" s="203">
        <f>Table_Incomegrowth!E142</f>
        <v>0.6474262776939198</v>
      </c>
    </row>
    <row r="10" spans="1:5" ht="36" customHeight="1">
      <c r="A10" s="198" t="s">
        <v>4</v>
      </c>
      <c r="B10" s="199">
        <f>Table_Incomegrowth!B118</f>
        <v>-9.9032263740289728E-2</v>
      </c>
      <c r="C10" s="199">
        <f>Table_Incomegrowth!E118</f>
        <v>-0.19705270800766328</v>
      </c>
      <c r="D10" s="199">
        <f>Table_Incomegrowth!K118</f>
        <v>-6.8916383357842448E-2</v>
      </c>
      <c r="E10" s="203">
        <f>Table_Incomegrowth!E144</f>
        <v>0.46765868227042512</v>
      </c>
    </row>
    <row r="11" spans="1:5" ht="10.5" customHeight="1">
      <c r="A11" s="157"/>
      <c r="B11" s="157"/>
      <c r="C11" s="158"/>
      <c r="D11" s="157"/>
      <c r="E11" s="157"/>
    </row>
    <row r="12" spans="1:5">
      <c r="A12" s="37"/>
      <c r="B12" s="37"/>
      <c r="D12" s="37"/>
      <c r="E12" s="37"/>
    </row>
    <row r="13" spans="1:5">
      <c r="A13" s="171" t="s">
        <v>369</v>
      </c>
      <c r="B13" s="37"/>
      <c r="D13" s="37"/>
      <c r="E13" s="37"/>
    </row>
    <row r="14" spans="1:5">
      <c r="A14" s="171" t="s">
        <v>43</v>
      </c>
      <c r="B14" s="37"/>
      <c r="D14" s="37"/>
      <c r="E14" s="37"/>
    </row>
    <row r="15" spans="1:5">
      <c r="A15" s="171" t="s">
        <v>14</v>
      </c>
      <c r="B15" s="37"/>
      <c r="D15" s="37"/>
      <c r="E15" s="37"/>
    </row>
    <row r="16" spans="1:5">
      <c r="A16" s="171" t="s">
        <v>26</v>
      </c>
      <c r="B16" s="37"/>
      <c r="D16" s="37"/>
      <c r="E16" s="37"/>
    </row>
    <row r="17" spans="1:5">
      <c r="A17" s="171" t="s">
        <v>22</v>
      </c>
      <c r="B17" s="37"/>
      <c r="D17" s="37"/>
      <c r="E17" s="37"/>
    </row>
    <row r="18" spans="1:5">
      <c r="A18" s="171" t="s">
        <v>492</v>
      </c>
      <c r="B18" s="37"/>
      <c r="D18" s="37"/>
      <c r="E18" s="37"/>
    </row>
    <row r="19" spans="1:5">
      <c r="A19" s="171" t="s">
        <v>5</v>
      </c>
      <c r="B19" s="37"/>
      <c r="D19" s="37"/>
      <c r="E19" s="37"/>
    </row>
    <row r="20" spans="1:5">
      <c r="A20" s="37"/>
      <c r="B20" s="37"/>
      <c r="D20" s="37"/>
      <c r="E20" s="37"/>
    </row>
    <row r="21" spans="1:5">
      <c r="A21" s="37"/>
      <c r="B21" s="37"/>
      <c r="D21" s="37"/>
      <c r="E21" s="37"/>
    </row>
    <row r="22" spans="1:5">
      <c r="A22" s="37"/>
      <c r="B22" s="37"/>
      <c r="D22" s="37"/>
      <c r="E22" s="37"/>
    </row>
    <row r="23" spans="1:5">
      <c r="A23" s="37"/>
      <c r="B23" s="37"/>
      <c r="D23" s="37"/>
      <c r="E23" s="37"/>
    </row>
    <row r="24" spans="1:5">
      <c r="A24" s="37"/>
      <c r="B24" s="37"/>
      <c r="D24" s="37"/>
      <c r="E24" s="37"/>
    </row>
    <row r="25" spans="1:5">
      <c r="A25" s="37"/>
      <c r="B25" s="37"/>
      <c r="C25" s="38"/>
      <c r="D25" s="37"/>
      <c r="E25" s="37"/>
    </row>
    <row r="26" spans="1:5">
      <c r="A26" s="37"/>
      <c r="B26" s="37"/>
      <c r="D26" s="37"/>
      <c r="E26" s="37"/>
    </row>
    <row r="27" spans="1:5">
      <c r="A27" s="37"/>
      <c r="B27" s="37"/>
      <c r="D27" s="37"/>
      <c r="E27" s="37"/>
    </row>
  </sheetData>
  <mergeCells count="1">
    <mergeCell ref="A1:E1"/>
  </mergeCells>
  <phoneticPr fontId="0" type="noConversion"/>
  <pageMargins left="0.75" right="0.75" top="1" bottom="1" header="0.5" footer="0.5"/>
  <pageSetup scale="84" orientation="portrait" verticalDpi="1200"/>
  <headerFooter alignWithMargins="0"/>
</worksheet>
</file>

<file path=xl/worksheets/sheet4.xml><?xml version="1.0" encoding="utf-8"?>
<worksheet xmlns="http://schemas.openxmlformats.org/spreadsheetml/2006/main" xmlns:r="http://schemas.openxmlformats.org/officeDocument/2006/relationships">
  <dimension ref="A1:U156"/>
  <sheetViews>
    <sheetView topLeftCell="A90" zoomScale="75" workbookViewId="0">
      <selection activeCell="E92" sqref="E92"/>
    </sheetView>
  </sheetViews>
  <sheetFormatPr defaultColWidth="8.88671875" defaultRowHeight="15"/>
  <cols>
    <col min="1" max="1" width="13.6640625" style="83" customWidth="1"/>
    <col min="2" max="8" width="8.88671875" style="83"/>
    <col min="9" max="9" width="6.88671875" style="83" customWidth="1"/>
    <col min="10" max="10" width="8.88671875" style="83"/>
    <col min="11" max="11" width="9.33203125" style="83" bestFit="1" customWidth="1"/>
    <col min="12" max="16384" width="8.88671875" style="83"/>
  </cols>
  <sheetData>
    <row r="1" spans="1:16" s="169" customFormat="1" ht="12.75">
      <c r="B1" s="169" t="s">
        <v>370</v>
      </c>
    </row>
    <row r="2" spans="1:16" s="169" customFormat="1" ht="12.75">
      <c r="A2" s="169" t="s">
        <v>361</v>
      </c>
      <c r="B2" s="169" t="s">
        <v>349</v>
      </c>
      <c r="C2" s="169" t="s">
        <v>52</v>
      </c>
      <c r="D2" s="169" t="s">
        <v>145</v>
      </c>
      <c r="E2" s="169" t="s">
        <v>55</v>
      </c>
      <c r="F2" s="169" t="s">
        <v>90</v>
      </c>
      <c r="G2" s="169" t="s">
        <v>91</v>
      </c>
      <c r="H2" s="169" t="s">
        <v>92</v>
      </c>
      <c r="J2" s="169" t="s">
        <v>177</v>
      </c>
      <c r="K2" s="169" t="s">
        <v>350</v>
      </c>
      <c r="L2" s="169" t="s">
        <v>53</v>
      </c>
      <c r="M2" s="169" t="s">
        <v>54</v>
      </c>
      <c r="N2" s="169" t="s">
        <v>88</v>
      </c>
      <c r="O2" s="169" t="s">
        <v>89</v>
      </c>
      <c r="P2" s="169" t="s">
        <v>93</v>
      </c>
    </row>
    <row r="3" spans="1:16" s="169" customFormat="1" ht="12.75"/>
    <row r="4" spans="1:16" s="169" customFormat="1" ht="12.75">
      <c r="B4" s="189"/>
      <c r="C4" s="189"/>
      <c r="D4" s="189"/>
      <c r="E4" s="189"/>
      <c r="F4" s="189"/>
      <c r="G4" s="189"/>
      <c r="H4" s="189"/>
      <c r="I4" s="189"/>
      <c r="J4" s="189"/>
      <c r="K4" s="189"/>
      <c r="L4" s="189"/>
      <c r="M4" s="189"/>
      <c r="N4" s="189"/>
      <c r="O4" s="189"/>
      <c r="P4" s="189"/>
    </row>
    <row r="5" spans="1:16" s="169" customFormat="1" ht="12.75">
      <c r="A5" s="169">
        <f>'Table A6'!A6</f>
        <v>1913</v>
      </c>
      <c r="B5" s="189">
        <f>'Table A0'!J6</f>
        <v>14601.784048465048</v>
      </c>
      <c r="C5" s="189"/>
      <c r="D5" s="189"/>
      <c r="E5" s="189">
        <f>'Table A6'!D6</f>
        <v>262248.65276838402</v>
      </c>
      <c r="F5" s="189">
        <f>'Table A6'!E6</f>
        <v>430065.08782519051</v>
      </c>
      <c r="G5" s="189">
        <f>'Table A6'!F6</f>
        <v>1258178.5174983698</v>
      </c>
      <c r="H5" s="189">
        <f>'Table A6'!G6</f>
        <v>4022815.1682013739</v>
      </c>
      <c r="I5" s="189"/>
      <c r="J5" s="189"/>
      <c r="K5" s="189">
        <f>(1-'Table A3'!D6/100)*'Table A0'!J6/0.99</f>
        <v>12100.300526041623</v>
      </c>
      <c r="L5" s="189"/>
      <c r="M5" s="189"/>
      <c r="N5" s="189">
        <f>'Table A6'!L6</f>
        <v>94432.217711577585</v>
      </c>
      <c r="O5" s="189">
        <f>'Table A6'!M6</f>
        <v>223036.73040689566</v>
      </c>
      <c r="P5" s="189">
        <f>'Table A6'!N6</f>
        <v>950996.66742025828</v>
      </c>
    </row>
    <row r="6" spans="1:16" s="169" customFormat="1" ht="12.75">
      <c r="A6" s="169">
        <f>'Table A6'!A7</f>
        <v>1914</v>
      </c>
      <c r="B6" s="189">
        <f>'Table A0'!J7</f>
        <v>14265.703872905933</v>
      </c>
      <c r="C6" s="189"/>
      <c r="D6" s="189"/>
      <c r="E6" s="189">
        <f>'Table A6'!D7</f>
        <v>259035.81009245993</v>
      </c>
      <c r="F6" s="189">
        <f>'Table A6'!E7</f>
        <v>430261.1109693679</v>
      </c>
      <c r="G6" s="189">
        <f>'Table A6'!F7</f>
        <v>1227327.1347446241</v>
      </c>
      <c r="H6" s="189">
        <f>'Table A6'!G7</f>
        <v>3893407.9892580113</v>
      </c>
      <c r="I6" s="189"/>
      <c r="J6" s="189"/>
      <c r="K6" s="189">
        <f>(1-'Table A3'!D7/100)*'Table A0'!J7/0.99</f>
        <v>11793.278557556903</v>
      </c>
      <c r="L6" s="189"/>
      <c r="M6" s="189"/>
      <c r="N6" s="189">
        <f>'Table A6'!L7</f>
        <v>87810.509215551923</v>
      </c>
      <c r="O6" s="189">
        <f>'Table A6'!M7</f>
        <v>230994.60502555381</v>
      </c>
      <c r="P6" s="189">
        <f>'Table A6'!N7</f>
        <v>931095.92868758109</v>
      </c>
    </row>
    <row r="7" spans="1:16" s="169" customFormat="1" ht="12.75">
      <c r="A7" s="169">
        <f>'Table A6'!A8</f>
        <v>1915</v>
      </c>
      <c r="B7" s="189">
        <f>'Table A0'!J8</f>
        <v>14403.548915427462</v>
      </c>
      <c r="C7" s="189"/>
      <c r="D7" s="189"/>
      <c r="E7" s="189">
        <f>'Table A6'!D8</f>
        <v>253181.58030915496</v>
      </c>
      <c r="F7" s="189">
        <f>'Table A6'!E8</f>
        <v>419954.46741999523</v>
      </c>
      <c r="G7" s="189">
        <f>'Table A6'!F8</f>
        <v>1327918.5252018964</v>
      </c>
      <c r="H7" s="189">
        <f>'Table A6'!G8</f>
        <v>6280021.3473465433</v>
      </c>
      <c r="I7" s="189"/>
      <c r="J7" s="189"/>
      <c r="K7" s="189">
        <f>(1-'Table A3'!D8/100)*'Table A0'!J8/0.99</f>
        <v>11991.649608420114</v>
      </c>
      <c r="L7" s="189"/>
      <c r="M7" s="189"/>
      <c r="N7" s="189">
        <f>'Table A6'!L8</f>
        <v>86408.693198314737</v>
      </c>
      <c r="O7" s="189">
        <f>'Table A6'!M8</f>
        <v>192963.45297451981</v>
      </c>
      <c r="P7" s="189">
        <f>'Table A6'!N8</f>
        <v>777684.87829693593</v>
      </c>
    </row>
    <row r="8" spans="1:16" s="169" customFormat="1" ht="12.75">
      <c r="A8" s="169">
        <f>'Table A6'!A9</f>
        <v>1916</v>
      </c>
      <c r="B8" s="189">
        <f>'Table A0'!J9</f>
        <v>15920.507324731136</v>
      </c>
      <c r="C8" s="189"/>
      <c r="D8" s="189"/>
      <c r="E8" s="189">
        <f>'Table A6'!D9</f>
        <v>307437.02897859528</v>
      </c>
      <c r="F8" s="189">
        <f>'Table A6'!E9</f>
        <v>521297.73729156231</v>
      </c>
      <c r="G8" s="189">
        <f>'Table A6'!F9</f>
        <v>1673987.6283123957</v>
      </c>
      <c r="H8" s="189">
        <f>'Table A6'!G9</f>
        <v>7611967.4155055257</v>
      </c>
      <c r="I8" s="189"/>
      <c r="J8" s="189"/>
      <c r="K8" s="189">
        <f>(1-'Table A3'!D9/100)*'Table A0'!J9/0.99</f>
        <v>12975.895994894125</v>
      </c>
      <c r="L8" s="189"/>
      <c r="M8" s="189"/>
      <c r="N8" s="189">
        <f>'Table A6'!L9</f>
        <v>93576.320665628256</v>
      </c>
      <c r="O8" s="189">
        <f>'Table A6'!M9</f>
        <v>233125.26453635399</v>
      </c>
      <c r="P8" s="189">
        <f>'Table A6'!N9</f>
        <v>1014212.0964020481</v>
      </c>
    </row>
    <row r="9" spans="1:16" s="169" customFormat="1" ht="12.75">
      <c r="A9" s="169">
        <f>'Table A6'!A10</f>
        <v>1917</v>
      </c>
      <c r="B9" s="189">
        <f>'Table A0'!J10</f>
        <v>16098.584233961998</v>
      </c>
      <c r="C9" s="189">
        <f>'Table A6'!B10</f>
        <v>65211.593558075314</v>
      </c>
      <c r="D9" s="189">
        <f>'Table A6'!C10</f>
        <v>98657.080257702502</v>
      </c>
      <c r="E9" s="189">
        <f>'Table A6'!D10</f>
        <v>285542.97276259208</v>
      </c>
      <c r="F9" s="189">
        <f>'Table A6'!E10</f>
        <v>461790.78733746841</v>
      </c>
      <c r="G9" s="189">
        <f>'Table A6'!F10</f>
        <v>1352528.5061989799</v>
      </c>
      <c r="H9" s="189">
        <f>'Table A6'!G10</f>
        <v>5417500.4230397698</v>
      </c>
      <c r="I9" s="189"/>
      <c r="J9" s="189">
        <f>'Table A6'!I10</f>
        <v>10641.583197949407</v>
      </c>
      <c r="K9" s="189">
        <f>('Table A6'!I10*0.9+'Table A6'!J10*0.05+'Table A6'!K10*0.04)/0.99</f>
        <v>13376.923743773817</v>
      </c>
      <c r="L9" s="189">
        <f>'Table A6'!J10</f>
        <v>31766.106858448133</v>
      </c>
      <c r="M9" s="189">
        <f>'Table A6'!K10</f>
        <v>51935.607131480116</v>
      </c>
      <c r="N9" s="189">
        <f>'Table A6'!L10</f>
        <v>109295.15818771566</v>
      </c>
      <c r="O9" s="189">
        <f>'Table A6'!M10</f>
        <v>239106.35762209052</v>
      </c>
      <c r="P9" s="189">
        <f>'Table A6'!N10</f>
        <v>900864.95988333679</v>
      </c>
    </row>
    <row r="10" spans="1:16" s="169" customFormat="1" ht="12.75">
      <c r="A10" s="169">
        <f>'Table A6'!A11</f>
        <v>1918</v>
      </c>
      <c r="B10" s="189">
        <f>'Table A0'!J11</f>
        <v>15215.882131389417</v>
      </c>
      <c r="C10" s="189">
        <f>'Table A6'!B11</f>
        <v>61026.40761556795</v>
      </c>
      <c r="D10" s="189">
        <f>'Table A6'!C11</f>
        <v>89753.597407371592</v>
      </c>
      <c r="E10" s="189">
        <f>'Table A6'!D11</f>
        <v>242867.88666241046</v>
      </c>
      <c r="F10" s="189">
        <f>'Table A6'!E11</f>
        <v>378252.1620859456</v>
      </c>
      <c r="G10" s="189">
        <f>'Table A6'!F11</f>
        <v>1021972.0219090348</v>
      </c>
      <c r="H10" s="189">
        <f>'Table A6'!G11</f>
        <v>3734322.9937940682</v>
      </c>
      <c r="I10" s="236">
        <f t="shared" ref="I10:I73" si="0">K10/K9-1</f>
        <v>-3.4429201996595382E-2</v>
      </c>
      <c r="J10" s="189">
        <f>'Table A6'!I11</f>
        <v>10125.823744258469</v>
      </c>
      <c r="K10" s="189">
        <f>('Table A6'!I11*0.9+'Table A6'!J11*0.05+'Table A6'!K11*0.04)/0.99</f>
        <v>12916.366934106376</v>
      </c>
      <c r="L10" s="189">
        <f>'Table A6'!J11</f>
        <v>32299.21782376432</v>
      </c>
      <c r="M10" s="189">
        <f>'Table A6'!K11</f>
        <v>51475.025093611875</v>
      </c>
      <c r="N10" s="189">
        <f>'Table A6'!L11</f>
        <v>107483.61123887532</v>
      </c>
      <c r="O10" s="189">
        <f>'Table A6'!M11</f>
        <v>217322.19713017324</v>
      </c>
      <c r="P10" s="189">
        <f>'Table A6'!N11</f>
        <v>720599.69169958681</v>
      </c>
    </row>
    <row r="11" spans="1:16" s="169" customFormat="1" ht="12.75">
      <c r="A11" s="169">
        <f>'Table A6'!A12</f>
        <v>1919</v>
      </c>
      <c r="B11" s="189">
        <f>'Table A0'!J12</f>
        <v>15092.169189362767</v>
      </c>
      <c r="C11" s="189">
        <f>'Table A6'!B12</f>
        <v>60845.042789256819</v>
      </c>
      <c r="D11" s="189">
        <f>'Table A6'!C12</f>
        <v>91059.203975006501</v>
      </c>
      <c r="E11" s="189">
        <f>'Table A6'!D12</f>
        <v>247674.24305564535</v>
      </c>
      <c r="F11" s="189">
        <f>'Table A6'!E12</f>
        <v>381478.51435310661</v>
      </c>
      <c r="G11" s="189">
        <f>'Table A6'!F12</f>
        <v>1000568.1631203901</v>
      </c>
      <c r="H11" s="189">
        <f>'Table A6'!G12</f>
        <v>3450869.3246229994</v>
      </c>
      <c r="I11" s="236">
        <f t="shared" si="0"/>
        <v>-1.3433469571279888E-2</v>
      </c>
      <c r="J11" s="189">
        <f>'Table A6'!I12</f>
        <v>10008.516567152317</v>
      </c>
      <c r="K11" s="189">
        <f>('Table A6'!I12*0.9+'Table A6'!J12*0.05+'Table A6'!K12*0.04)/0.99</f>
        <v>12742.855311925572</v>
      </c>
      <c r="L11" s="189">
        <f>'Table A6'!J12</f>
        <v>30630.881603507143</v>
      </c>
      <c r="M11" s="189">
        <f>'Table A6'!K12</f>
        <v>51905.444204846775</v>
      </c>
      <c r="N11" s="189">
        <f>'Table A6'!L12</f>
        <v>113869.9717581841</v>
      </c>
      <c r="O11" s="189">
        <f>'Table A6'!M12</f>
        <v>226706.1021612857</v>
      </c>
      <c r="P11" s="189">
        <f>'Table A6'!N12</f>
        <v>728312.47850898909</v>
      </c>
    </row>
    <row r="12" spans="1:16" s="169" customFormat="1" ht="12.75">
      <c r="A12" s="169">
        <f>'Table A6'!A13</f>
        <v>1920</v>
      </c>
      <c r="B12" s="189">
        <f>'Table A0'!J13</f>
        <v>13460.249362530238</v>
      </c>
      <c r="C12" s="189">
        <f>'Table A6'!B13</f>
        <v>52513.969825751905</v>
      </c>
      <c r="D12" s="189">
        <f>'Table A6'!C13</f>
        <v>76249.67345190332</v>
      </c>
      <c r="E12" s="189">
        <f>'Table A6'!D13</f>
        <v>199613.0666719478</v>
      </c>
      <c r="F12" s="189">
        <f>'Table A6'!E13</f>
        <v>299974.9770798934</v>
      </c>
      <c r="G12" s="189">
        <f>'Table A6'!F13</f>
        <v>721095.82885798835</v>
      </c>
      <c r="H12" s="189">
        <f>'Table A6'!G13</f>
        <v>2238302.3850055435</v>
      </c>
      <c r="I12" s="236">
        <f t="shared" si="0"/>
        <v>-9.1261919632791955E-2</v>
      </c>
      <c r="J12" s="189">
        <f>'Table A6'!I13</f>
        <v>9120.9470888389405</v>
      </c>
      <c r="K12" s="189">
        <f>('Table A6'!I13*0.9+'Table A6'!J13*0.05+'Table A6'!K13*0.04)/0.99</f>
        <v>11579.917874556324</v>
      </c>
      <c r="L12" s="189">
        <f>'Table A6'!J13</f>
        <v>28778.266199600497</v>
      </c>
      <c r="M12" s="189">
        <f>'Table A6'!K13</f>
        <v>45408.825146892203</v>
      </c>
      <c r="N12" s="189">
        <f>'Table A6'!L13</f>
        <v>99251.156264002158</v>
      </c>
      <c r="O12" s="189">
        <f>'Table A6'!M13</f>
        <v>194694.76413536965</v>
      </c>
      <c r="P12" s="189">
        <f>'Table A6'!N13</f>
        <v>552517.32261937112</v>
      </c>
    </row>
    <row r="13" spans="1:16" s="169" customFormat="1" ht="12.75">
      <c r="A13" s="169">
        <f>'Table A6'!A14</f>
        <v>1921</v>
      </c>
      <c r="B13" s="189">
        <f>'Table A0'!J14</f>
        <v>11756.155976308803</v>
      </c>
      <c r="C13" s="189">
        <f>'Table A6'!B14</f>
        <v>50764.323736147053</v>
      </c>
      <c r="D13" s="189">
        <f>'Table A6'!C14</f>
        <v>72427.617823324428</v>
      </c>
      <c r="E13" s="189">
        <f>'Table A6'!D14</f>
        <v>183841.77828414089</v>
      </c>
      <c r="F13" s="189">
        <f>'Table A6'!E14</f>
        <v>275049.36960938573</v>
      </c>
      <c r="G13" s="189">
        <f>'Table A6'!F14</f>
        <v>658574.29762369639</v>
      </c>
      <c r="H13" s="189">
        <f>'Table A6'!G14</f>
        <v>1984906.3526010569</v>
      </c>
      <c r="I13" s="236">
        <f t="shared" si="0"/>
        <v>-0.13488873792875578</v>
      </c>
      <c r="J13" s="189">
        <f>'Table A6'!I14</f>
        <v>7421.9151141045522</v>
      </c>
      <c r="K13" s="189">
        <f>('Table A6'!I14*0.9+'Table A6'!J14*0.05+'Table A6'!K14*0.04)/0.99</f>
        <v>10017.917367138782</v>
      </c>
      <c r="L13" s="189">
        <f>'Table A6'!J14</f>
        <v>29101.029648969678</v>
      </c>
      <c r="M13" s="189">
        <f>'Table A6'!K14</f>
        <v>44574.077708120305</v>
      </c>
      <c r="N13" s="189">
        <f>'Table A6'!L14</f>
        <v>92634.18695889604</v>
      </c>
      <c r="O13" s="189">
        <f>'Table A6'!M14</f>
        <v>179168.13760580806</v>
      </c>
      <c r="P13" s="189">
        <f>'Table A6'!N14</f>
        <v>511204.06929287873</v>
      </c>
    </row>
    <row r="14" spans="1:16" s="169" customFormat="1" ht="12.75">
      <c r="A14" s="169">
        <f>'Table A6'!A15</f>
        <v>1922</v>
      </c>
      <c r="B14" s="189">
        <f>'Table A0'!J15</f>
        <v>13426.927656688702</v>
      </c>
      <c r="C14" s="189">
        <f>'Table A6'!B15</f>
        <v>58704.511760472938</v>
      </c>
      <c r="D14" s="189">
        <f>'Table A6'!C15</f>
        <v>85784.599944521571</v>
      </c>
      <c r="E14" s="189">
        <f>'Table A6'!D15</f>
        <v>229031.54275060681</v>
      </c>
      <c r="F14" s="189">
        <f>'Table A6'!E15</f>
        <v>350652.36558794032</v>
      </c>
      <c r="G14" s="189">
        <f>'Table A6'!F15</f>
        <v>890936.96156585077</v>
      </c>
      <c r="H14" s="189">
        <f>'Table A6'!G15</f>
        <v>3053499.1738539329</v>
      </c>
      <c r="I14" s="236">
        <f t="shared" si="0"/>
        <v>0.12289838791248697</v>
      </c>
      <c r="J14" s="189">
        <f>'Table A6'!I15</f>
        <v>8396.0849784904549</v>
      </c>
      <c r="K14" s="189">
        <f>('Table A6'!I15*0.9+'Table A6'!J15*0.05+'Table A6'!K15*0.04)/0.99</f>
        <v>11249.103261800643</v>
      </c>
      <c r="L14" s="189">
        <f>'Table A6'!J15</f>
        <v>31624.423576424295</v>
      </c>
      <c r="M14" s="189">
        <f>'Table A6'!K15</f>
        <v>49972.864243000266</v>
      </c>
      <c r="N14" s="189">
        <f>'Table A6'!L15</f>
        <v>107410.71991327325</v>
      </c>
      <c r="O14" s="189">
        <f>'Table A6'!M15</f>
        <v>215581.21659346274</v>
      </c>
      <c r="P14" s="189">
        <f>'Table A6'!N15</f>
        <v>650652.27131161944</v>
      </c>
    </row>
    <row r="15" spans="1:16" s="169" customFormat="1" ht="12.75">
      <c r="A15" s="169">
        <f>'Table A6'!A16</f>
        <v>1923</v>
      </c>
      <c r="B15" s="189">
        <f>'Table A0'!J16</f>
        <v>14945.102618672643</v>
      </c>
      <c r="C15" s="189">
        <f>'Table A6'!B16</f>
        <v>61964.264461417799</v>
      </c>
      <c r="D15" s="189">
        <f>'Table A6'!C16</f>
        <v>89003.630705054296</v>
      </c>
      <c r="E15" s="189">
        <f>'Table A6'!D16</f>
        <v>233778.66445341747</v>
      </c>
      <c r="F15" s="189">
        <f>'Table A6'!E16</f>
        <v>355928.47310010321</v>
      </c>
      <c r="G15" s="189">
        <f>'Table A6'!F16</f>
        <v>882719.12053291104</v>
      </c>
      <c r="H15" s="189">
        <f>'Table A6'!G16</f>
        <v>2985981.7698163637</v>
      </c>
      <c r="I15" s="236">
        <f t="shared" si="0"/>
        <v>0.13206024549386464</v>
      </c>
      <c r="J15" s="189">
        <f>'Table A6'!I16</f>
        <v>9720.7513028120702</v>
      </c>
      <c r="K15" s="189">
        <f>('Table A6'!I16*0.9+'Table A6'!J16*0.05+'Table A6'!K16*0.04)/0.99</f>
        <v>12734.662600139869</v>
      </c>
      <c r="L15" s="189">
        <f>'Table A6'!J16</f>
        <v>34924.898217781301</v>
      </c>
      <c r="M15" s="189">
        <f>'Table A6'!K16</f>
        <v>52809.872267963496</v>
      </c>
      <c r="N15" s="189">
        <f>'Table A6'!L16</f>
        <v>111628.85580673172</v>
      </c>
      <c r="O15" s="189">
        <f>'Table A6'!M16</f>
        <v>224230.81124190128</v>
      </c>
      <c r="P15" s="189">
        <f>'Table A6'!N16</f>
        <v>649023.27061252738</v>
      </c>
    </row>
    <row r="16" spans="1:16" s="169" customFormat="1" ht="12.75">
      <c r="A16" s="169">
        <f>'Table A6'!A17</f>
        <v>1924</v>
      </c>
      <c r="B16" s="189">
        <f>'Table A0'!J17</f>
        <v>14874.91190594734</v>
      </c>
      <c r="C16" s="189">
        <f>'Table A6'!B17</f>
        <v>66055.08488778687</v>
      </c>
      <c r="D16" s="189">
        <f>'Table A6'!C17</f>
        <v>95532.859655310778</v>
      </c>
      <c r="E16" s="189">
        <f>'Table A6'!D17</f>
        <v>259166.78411447941</v>
      </c>
      <c r="F16" s="189">
        <f>'Table A6'!E17</f>
        <v>398667.05838273017</v>
      </c>
      <c r="G16" s="189">
        <f>'Table A6'!F17</f>
        <v>1009563.5775017748</v>
      </c>
      <c r="H16" s="189">
        <f>'Table A6'!G17</f>
        <v>3458342.9474903508</v>
      </c>
      <c r="I16" s="236">
        <f t="shared" si="0"/>
        <v>-2.5705067597313835E-2</v>
      </c>
      <c r="J16" s="189">
        <f>'Table A6'!I17</f>
        <v>9188.2260190762809</v>
      </c>
      <c r="K16" s="189">
        <f>('Table A6'!I17*0.9+'Table A6'!J17*0.05+'Table A6'!K17*0.04)/0.99</f>
        <v>12407.317237174289</v>
      </c>
      <c r="L16" s="189">
        <f>'Table A6'!J17</f>
        <v>36577.310120262948</v>
      </c>
      <c r="M16" s="189">
        <f>'Table A6'!K17</f>
        <v>54624.378540518635</v>
      </c>
      <c r="N16" s="189">
        <f>'Table A6'!L17</f>
        <v>119666.50984622863</v>
      </c>
      <c r="O16" s="189">
        <f>'Table A6'!M17</f>
        <v>245942.92860296898</v>
      </c>
      <c r="P16" s="189">
        <f>'Table A6'!N17</f>
        <v>737476.9808363776</v>
      </c>
    </row>
    <row r="17" spans="1:16" s="169" customFormat="1" ht="12.75">
      <c r="A17" s="169">
        <f>'Table A6'!A18</f>
        <v>1925</v>
      </c>
      <c r="B17" s="189">
        <f>'Table A0'!J18</f>
        <v>15443.941715800331</v>
      </c>
      <c r="C17" s="189">
        <f>'Table A6'!B18</f>
        <v>71588.966222404459</v>
      </c>
      <c r="D17" s="189">
        <f>'Table A6'!C18</f>
        <v>108137.00708619478</v>
      </c>
      <c r="E17" s="189">
        <f>'Table A6'!D18</f>
        <v>312654.95304086199</v>
      </c>
      <c r="F17" s="189">
        <f>'Table A6'!E18</f>
        <v>489901.94337619288</v>
      </c>
      <c r="G17" s="189">
        <f>'Table A6'!F18</f>
        <v>1316426.7923529015</v>
      </c>
      <c r="H17" s="189">
        <f>'Table A6'!G18</f>
        <v>5113255.0997930532</v>
      </c>
      <c r="I17" s="236">
        <f t="shared" si="0"/>
        <v>2.7800571582725642E-3</v>
      </c>
      <c r="J17" s="189">
        <f>'Table A6'!I18</f>
        <v>9205.605659510984</v>
      </c>
      <c r="K17" s="189">
        <f>('Table A6'!I18*0.9+'Table A6'!J18*0.05+'Table A6'!K18*0.04)/0.99</f>
        <v>12441.810288274455</v>
      </c>
      <c r="L17" s="189">
        <f>'Table A6'!J18</f>
        <v>35040.925358614142</v>
      </c>
      <c r="M17" s="189">
        <f>'Table A6'!K18</f>
        <v>57007.520597527953</v>
      </c>
      <c r="N17" s="189">
        <f>'Table A6'!L18</f>
        <v>135407.96270553116</v>
      </c>
      <c r="O17" s="189">
        <f>'Table A6'!M18</f>
        <v>283270.7311320157</v>
      </c>
      <c r="P17" s="189">
        <f>'Table A6'!N18</f>
        <v>894556.98041510675</v>
      </c>
    </row>
    <row r="18" spans="1:16" s="169" customFormat="1" ht="12.75">
      <c r="A18" s="169">
        <f>'Table A6'!A19</f>
        <v>1926</v>
      </c>
      <c r="B18" s="189">
        <f>'Table A0'!J19</f>
        <v>15434.994013337271</v>
      </c>
      <c r="C18" s="189">
        <f>'Table A6'!B19</f>
        <v>70554.030242978202</v>
      </c>
      <c r="D18" s="189">
        <f>'Table A6'!C19</f>
        <v>106852.71590626577</v>
      </c>
      <c r="E18" s="189">
        <f>'Table A6'!D19</f>
        <v>307296.0890127499</v>
      </c>
      <c r="F18" s="189">
        <f>'Table A6'!E19</f>
        <v>479958.93737792538</v>
      </c>
      <c r="G18" s="189">
        <f>'Table A6'!F19</f>
        <v>1305646.8775909573</v>
      </c>
      <c r="H18" s="189">
        <f>'Table A6'!G19</f>
        <v>5192359.1996295508</v>
      </c>
      <c r="I18" s="236">
        <f t="shared" si="0"/>
        <v>3.6242198954259397E-3</v>
      </c>
      <c r="J18" s="189">
        <f>'Table A6'!I19</f>
        <v>9310.6566544882789</v>
      </c>
      <c r="K18" s="189">
        <f>('Table A6'!I19*0.9+'Table A6'!J19*0.05+'Table A6'!K19*0.04)/0.99</f>
        <v>12486.902144656335</v>
      </c>
      <c r="L18" s="189">
        <f>'Table A6'!J19</f>
        <v>34255.344579690616</v>
      </c>
      <c r="M18" s="189">
        <f>'Table A6'!K19</f>
        <v>56741.872629644749</v>
      </c>
      <c r="N18" s="189">
        <f>'Table A6'!L19</f>
        <v>134633.24064757436</v>
      </c>
      <c r="O18" s="189">
        <f>'Table A6'!M19</f>
        <v>273536.95232466736</v>
      </c>
      <c r="P18" s="189">
        <f>'Table A6'!N19</f>
        <v>873789.95292000263</v>
      </c>
    </row>
    <row r="19" spans="1:16" s="169" customFormat="1" ht="12.75">
      <c r="A19" s="169">
        <f>'Table A6'!A20</f>
        <v>1927</v>
      </c>
      <c r="B19" s="189">
        <f>'Table A0'!J20</f>
        <v>15692.947652275467</v>
      </c>
      <c r="C19" s="189">
        <f>'Table A6'!B20</f>
        <v>73236.563872844679</v>
      </c>
      <c r="D19" s="189">
        <f>'Table A6'!C20</f>
        <v>112019.48787472751</v>
      </c>
      <c r="E19" s="189">
        <f>'Table A6'!D20</f>
        <v>329944.75607784168</v>
      </c>
      <c r="F19" s="189">
        <f>'Table A6'!E20</f>
        <v>520909.27278206864</v>
      </c>
      <c r="G19" s="189">
        <f>'Table A6'!F20</f>
        <v>1452216.2426721766</v>
      </c>
      <c r="H19" s="189">
        <f>'Table A6'!G20</f>
        <v>5891468.4037160026</v>
      </c>
      <c r="I19" s="236">
        <f t="shared" si="0"/>
        <v>2.5454525136483497E-3</v>
      </c>
      <c r="J19" s="189">
        <f>'Table A6'!I20</f>
        <v>9299.2125166566657</v>
      </c>
      <c r="K19" s="189">
        <f>('Table A6'!I20*0.9+'Table A6'!J20*0.05+'Table A6'!K20*0.04)/0.99</f>
        <v>12518.686961108131</v>
      </c>
      <c r="L19" s="189">
        <f>'Table A6'!J20</f>
        <v>34453.639870961852</v>
      </c>
      <c r="M19" s="189">
        <f>'Table A6'!K20</f>
        <v>57538.170823948953</v>
      </c>
      <c r="N19" s="189">
        <f>'Table A6'!L20</f>
        <v>138980.23937361472</v>
      </c>
      <c r="O19" s="189">
        <f>'Table A6'!M20</f>
        <v>288082.53030954162</v>
      </c>
      <c r="P19" s="189">
        <f>'Table A6'!N20</f>
        <v>958966.00255619606</v>
      </c>
    </row>
    <row r="20" spans="1:16" s="169" customFormat="1" ht="12.75">
      <c r="A20" s="169">
        <f>'Table A6'!A21</f>
        <v>1928</v>
      </c>
      <c r="B20" s="189">
        <f>'Table A0'!J21</f>
        <v>16519.957090033797</v>
      </c>
      <c r="C20" s="189">
        <f>'Table A6'!B21</f>
        <v>81424.740063422854</v>
      </c>
      <c r="D20" s="189">
        <f>'Table A6'!C21</f>
        <v>127414.07740254227</v>
      </c>
      <c r="E20" s="189">
        <f>'Table A6'!D21</f>
        <v>395491.8945538624</v>
      </c>
      <c r="F20" s="189">
        <f>'Table A6'!E21</f>
        <v>640941.68294298311</v>
      </c>
      <c r="G20" s="189">
        <f>'Table A6'!F21</f>
        <v>1906551.6585485772</v>
      </c>
      <c r="H20" s="189">
        <f>'Table A6'!G21</f>
        <v>8300477.7332259547</v>
      </c>
      <c r="I20" s="236">
        <f t="shared" si="0"/>
        <v>1.3840969196087904E-2</v>
      </c>
      <c r="J20" s="189">
        <f>'Table A6'!I21</f>
        <v>9308.3145374350133</v>
      </c>
      <c r="K20" s="189">
        <f>('Table A6'!I21*0.9+'Table A6'!J21*0.05+'Table A6'!K21*0.04)/0.99</f>
        <v>12691.957721712297</v>
      </c>
      <c r="L20" s="189">
        <f>'Table A6'!J21</f>
        <v>35435.402724303436</v>
      </c>
      <c r="M20" s="189">
        <f>'Table A6'!K21</f>
        <v>60394.623114712223</v>
      </c>
      <c r="N20" s="189">
        <f>'Table A6'!L21</f>
        <v>150042.10616474174</v>
      </c>
      <c r="O20" s="189">
        <f>'Table A6'!M21</f>
        <v>324539.1890415845</v>
      </c>
      <c r="P20" s="189">
        <f>'Table A6'!N21</f>
        <v>1196115.428028869</v>
      </c>
    </row>
    <row r="21" spans="1:16" s="169" customFormat="1" ht="12.75">
      <c r="A21" s="169">
        <f>'Table A6'!A22</f>
        <v>1929</v>
      </c>
      <c r="B21" s="189">
        <f>'Table A0'!J22</f>
        <v>17034.341687543398</v>
      </c>
      <c r="C21" s="189">
        <f>'Table A6'!B22</f>
        <v>79566.708030492853</v>
      </c>
      <c r="D21" s="189">
        <f>'Table A6'!C22</f>
        <v>124292.88420632438</v>
      </c>
      <c r="E21" s="189">
        <f>'Table A6'!D22</f>
        <v>380766.6566812165</v>
      </c>
      <c r="F21" s="189">
        <f>'Table A6'!E22</f>
        <v>615501.82798273407</v>
      </c>
      <c r="G21" s="189">
        <f>'Table A6'!F22</f>
        <v>1859074.3894589427</v>
      </c>
      <c r="H21" s="189">
        <f>'Table A6'!G22</f>
        <v>8500585.5381948408</v>
      </c>
      <c r="I21" s="236">
        <f t="shared" si="0"/>
        <v>5.265698111118966E-2</v>
      </c>
      <c r="J21" s="189">
        <f>'Table A6'!I22</f>
        <v>10086.300982771236</v>
      </c>
      <c r="K21" s="189">
        <f>('Table A6'!I22*0.9+'Table A6'!J22*0.05+'Table A6'!K22*0.04)/0.99</f>
        <v>13360.277899728519</v>
      </c>
      <c r="L21" s="189">
        <f>'Table A6'!J22</f>
        <v>34840.531854661342</v>
      </c>
      <c r="M21" s="189">
        <f>'Table A6'!K22</f>
        <v>60174.441087601328</v>
      </c>
      <c r="N21" s="189">
        <f>'Table A6'!L22</f>
        <v>146031.48537969898</v>
      </c>
      <c r="O21" s="189">
        <f>'Table A6'!M22</f>
        <v>304608.68761368189</v>
      </c>
      <c r="P21" s="189">
        <f>'Table A6'!N22</f>
        <v>1121128.7062660651</v>
      </c>
    </row>
    <row r="22" spans="1:16" s="169" customFormat="1" ht="12.75">
      <c r="A22" s="169">
        <f>'Table A6'!A23</f>
        <v>1930</v>
      </c>
      <c r="B22" s="189">
        <f>'Table A0'!J23</f>
        <v>14704.164285340486</v>
      </c>
      <c r="C22" s="189">
        <f>'Table A6'!B23</f>
        <v>64500.485654233511</v>
      </c>
      <c r="D22" s="189">
        <f>'Table A6'!C23</f>
        <v>94292.155118532261</v>
      </c>
      <c r="E22" s="189">
        <f>'Table A6'!D23</f>
        <v>253253.83778742299</v>
      </c>
      <c r="F22" s="189">
        <f>'Table A6'!E23</f>
        <v>388313.68925638293</v>
      </c>
      <c r="G22" s="189">
        <f>'Table A6'!F23</f>
        <v>1040210.2253746988</v>
      </c>
      <c r="H22" s="189">
        <f>'Table A6'!G23</f>
        <v>4182676.3876822018</v>
      </c>
      <c r="I22" s="236">
        <f t="shared" si="0"/>
        <v>-7.9766774615285807E-2</v>
      </c>
      <c r="J22" s="189">
        <f>'Table A6'!I23</f>
        <v>9171.2396887968171</v>
      </c>
      <c r="K22" s="189">
        <f>('Table A6'!I23*0.9+'Table A6'!J23*0.05+'Table A6'!K23*0.04)/0.99</f>
        <v>12294.57162370329</v>
      </c>
      <c r="L22" s="189">
        <f>'Table A6'!J23</f>
        <v>34708.816189934761</v>
      </c>
      <c r="M22" s="189">
        <f>'Table A6'!K23</f>
        <v>54551.734451309581</v>
      </c>
      <c r="N22" s="189">
        <f>'Table A6'!L23</f>
        <v>118193.98631846302</v>
      </c>
      <c r="O22" s="189">
        <f>'Table A6'!M23</f>
        <v>225339.55522680396</v>
      </c>
      <c r="P22" s="189">
        <f>'Table A6'!N23</f>
        <v>691047.31845164287</v>
      </c>
    </row>
    <row r="23" spans="1:16" s="169" customFormat="1" ht="12.75">
      <c r="A23" s="169">
        <f>'Table A6'!A24</f>
        <v>1931</v>
      </c>
      <c r="B23" s="189">
        <f>'Table A0'!J24</f>
        <v>13143.900965051831</v>
      </c>
      <c r="C23" s="189">
        <f>'Table A6'!B24</f>
        <v>58547.140962990139</v>
      </c>
      <c r="D23" s="189">
        <f>'Table A6'!C24</f>
        <v>82099.084625973599</v>
      </c>
      <c r="E23" s="189">
        <f>'Table A6'!D24</f>
        <v>203710.20700886386</v>
      </c>
      <c r="F23" s="189">
        <f>'Table A6'!E24</f>
        <v>304038.89718098089</v>
      </c>
      <c r="G23" s="189">
        <f>'Table A6'!F24</f>
        <v>774622.24182805012</v>
      </c>
      <c r="H23" s="189">
        <f>'Table A6'!G24</f>
        <v>2957248.1028744322</v>
      </c>
      <c r="I23" s="236">
        <f t="shared" si="0"/>
        <v>-8.7484369023359876E-2</v>
      </c>
      <c r="J23" s="189">
        <f>'Table A6'!I24</f>
        <v>8099.0965208364623</v>
      </c>
      <c r="K23" s="189">
        <f>('Table A6'!I24*0.9+'Table A6'!J24*0.05+'Table A6'!K24*0.04)/0.99</f>
        <v>11218.988782791102</v>
      </c>
      <c r="L23" s="189">
        <f>'Table A6'!J24</f>
        <v>34995.197300006686</v>
      </c>
      <c r="M23" s="189">
        <f>'Table A6'!K24</f>
        <v>51696.304030251042</v>
      </c>
      <c r="N23" s="189">
        <f>'Table A6'!L24</f>
        <v>103381.51683674681</v>
      </c>
      <c r="O23" s="189">
        <f>'Table A6'!M24</f>
        <v>186393.06101921355</v>
      </c>
      <c r="P23" s="189">
        <f>'Table A6'!N24</f>
        <v>532108.25726734113</v>
      </c>
    </row>
    <row r="24" spans="1:16" s="169" customFormat="1" ht="12.75">
      <c r="A24" s="169">
        <f>'Table A6'!A25</f>
        <v>1932</v>
      </c>
      <c r="B24" s="189">
        <f>'Table A0'!J25</f>
        <v>10975.054333917784</v>
      </c>
      <c r="C24" s="189">
        <f>'Table A6'!B25</f>
        <v>50891.559373071941</v>
      </c>
      <c r="D24" s="189">
        <f>'Table A6'!C25</f>
        <v>71706.885666191418</v>
      </c>
      <c r="E24" s="189">
        <f>'Table A6'!D25</f>
        <v>170727.17747272053</v>
      </c>
      <c r="F24" s="189">
        <f>'Table A6'!E25</f>
        <v>255126.25820969982</v>
      </c>
      <c r="G24" s="189">
        <f>'Table A6'!F25</f>
        <v>655156.86643543805</v>
      </c>
      <c r="H24" s="189">
        <f>'Table A6'!G25</f>
        <v>2183452.4615545501</v>
      </c>
      <c r="I24" s="236">
        <f t="shared" si="0"/>
        <v>-0.16557573006985715</v>
      </c>
      <c r="J24" s="189">
        <f>'Table A6'!I25</f>
        <v>6539.8871073451</v>
      </c>
      <c r="K24" s="189">
        <f>('Table A6'!I25*0.9+'Table A6'!J25*0.05+'Table A6'!K25*0.04)/0.99</f>
        <v>9361.3965244349274</v>
      </c>
      <c r="L24" s="189">
        <f>'Table A6'!J25</f>
        <v>30076.233079952461</v>
      </c>
      <c r="M24" s="189">
        <f>'Table A6'!K25</f>
        <v>46951.812714559142</v>
      </c>
      <c r="N24" s="189">
        <f>'Table A6'!L25</f>
        <v>86328.096735741216</v>
      </c>
      <c r="O24" s="189">
        <f>'Table A6'!M25</f>
        <v>155118.60615326528</v>
      </c>
      <c r="P24" s="189">
        <f>'Table A6'!N25</f>
        <v>485346.24475553678</v>
      </c>
    </row>
    <row r="25" spans="1:16" s="169" customFormat="1" ht="12.75">
      <c r="A25" s="169">
        <f>'Table A6'!A26</f>
        <v>1933</v>
      </c>
      <c r="B25" s="189">
        <f>'Table A0'!J26</f>
        <v>10834.414190867723</v>
      </c>
      <c r="C25" s="189">
        <f>'Table A6'!B26</f>
        <v>49406.89453957948</v>
      </c>
      <c r="D25" s="189">
        <f>'Table A6'!C26</f>
        <v>71911.756593029393</v>
      </c>
      <c r="E25" s="189">
        <f>'Table A6'!D26</f>
        <v>178335.40396798079</v>
      </c>
      <c r="F25" s="189">
        <f>'Table A6'!E26</f>
        <v>270094.56711539993</v>
      </c>
      <c r="G25" s="189">
        <f>'Table A6'!F26</f>
        <v>716032.01182980672</v>
      </c>
      <c r="H25" s="189">
        <f>'Table A6'!G26</f>
        <v>2539870.4725009282</v>
      </c>
      <c r="I25" s="236">
        <f t="shared" si="0"/>
        <v>-2.338449425399447E-2</v>
      </c>
      <c r="J25" s="189">
        <f>'Table A6'!I26</f>
        <v>6548.5830410108601</v>
      </c>
      <c r="K25" s="189">
        <f>('Table A6'!I26*0.9+'Table A6'!J26*0.05+'Table A6'!K26*0.04)/0.99</f>
        <v>9142.4850011999151</v>
      </c>
      <c r="L25" s="189">
        <f>'Table A6'!J26</f>
        <v>26902.032486129581</v>
      </c>
      <c r="M25" s="189">
        <f>'Table A6'!K26</f>
        <v>45305.844749291537</v>
      </c>
      <c r="N25" s="189">
        <f>'Table A6'!L26</f>
        <v>86576.240820561652</v>
      </c>
      <c r="O25" s="189">
        <f>'Table A6'!M26</f>
        <v>158610.20593679824</v>
      </c>
      <c r="P25" s="189">
        <f>'Table A6'!N26</f>
        <v>513383.29397745995</v>
      </c>
    </row>
    <row r="26" spans="1:16" s="169" customFormat="1" ht="12.75">
      <c r="A26" s="169">
        <f>'Table A6'!A27</f>
        <v>1934</v>
      </c>
      <c r="B26" s="189">
        <f>'Table A0'!J27</f>
        <v>11829.175665570014</v>
      </c>
      <c r="C26" s="189">
        <f>'Table A6'!B27</f>
        <v>54158.156058048495</v>
      </c>
      <c r="D26" s="189">
        <f>'Table A6'!C27</f>
        <v>79760.527877263812</v>
      </c>
      <c r="E26" s="189">
        <f>'Table A6'!D27</f>
        <v>193962.86408894294</v>
      </c>
      <c r="F26" s="189">
        <f>'Table A6'!E27</f>
        <v>290880.78235508536</v>
      </c>
      <c r="G26" s="189">
        <f>'Table A6'!F27</f>
        <v>725023.73860469786</v>
      </c>
      <c r="H26" s="189">
        <f>'Table A6'!G27</f>
        <v>2452475.9808203699</v>
      </c>
      <c r="I26" s="236">
        <f t="shared" si="0"/>
        <v>9.2639631102509279E-2</v>
      </c>
      <c r="J26" s="189">
        <f>'Table A6'!I27</f>
        <v>7125.955621961295</v>
      </c>
      <c r="K26" s="189">
        <f>('Table A6'!I27*0.9+'Table A6'!J27*0.05+'Table A6'!K27*0.04)/0.99</f>
        <v>9989.4414390712991</v>
      </c>
      <c r="L26" s="189">
        <f>'Table A6'!J27</f>
        <v>28555.78423883317</v>
      </c>
      <c r="M26" s="189">
        <f>'Table A6'!K27</f>
        <v>51209.943824344024</v>
      </c>
      <c r="N26" s="189">
        <f>'Table A6'!L27</f>
        <v>97044.945822800481</v>
      </c>
      <c r="O26" s="189">
        <f>'Table A6'!M27</f>
        <v>182345.04329268227</v>
      </c>
      <c r="P26" s="189">
        <f>'Table A6'!N27</f>
        <v>533084.60058073432</v>
      </c>
    </row>
    <row r="27" spans="1:16" s="169" customFormat="1" ht="12.75">
      <c r="A27" s="169">
        <f>'Table A6'!A28</f>
        <v>1935</v>
      </c>
      <c r="B27" s="189">
        <f>'Table A0'!J28</f>
        <v>12938.180074453247</v>
      </c>
      <c r="C27" s="189">
        <f>'Table A6'!B28</f>
        <v>57567.116056302584</v>
      </c>
      <c r="D27" s="189">
        <f>'Table A6'!C28</f>
        <v>83541.23057599389</v>
      </c>
      <c r="E27" s="189">
        <f>'Table A6'!D28</f>
        <v>215760.78041738181</v>
      </c>
      <c r="F27" s="189">
        <f>'Table A6'!E28</f>
        <v>326925.39726951014</v>
      </c>
      <c r="G27" s="189">
        <f>'Table A6'!F28</f>
        <v>827045.68139005546</v>
      </c>
      <c r="H27" s="189">
        <f>'Table A6'!G28</f>
        <v>2830806.4272498898</v>
      </c>
      <c r="I27" s="236">
        <f t="shared" si="0"/>
        <v>9.0097680245129652E-2</v>
      </c>
      <c r="J27" s="189">
        <f>'Table A6'!I28</f>
        <v>7979.4094098033202</v>
      </c>
      <c r="K27" s="189">
        <f>('Table A6'!I28*0.9+'Table A6'!J28*0.05+'Table A6'!K28*0.04)/0.99</f>
        <v>10889.466939676193</v>
      </c>
      <c r="L27" s="189">
        <f>'Table A6'!J28</f>
        <v>31593.001536611286</v>
      </c>
      <c r="M27" s="189">
        <f>'Table A6'!K28</f>
        <v>50486.343115646909</v>
      </c>
      <c r="N27" s="189">
        <f>'Table A6'!L28</f>
        <v>104596.16356525349</v>
      </c>
      <c r="O27" s="189">
        <f>'Table A6'!M28</f>
        <v>201895.32623937374</v>
      </c>
      <c r="P27" s="189">
        <f>'Table A6'!N28</f>
        <v>604405.5985167406</v>
      </c>
    </row>
    <row r="28" spans="1:16" s="169" customFormat="1" ht="12.75">
      <c r="A28" s="169">
        <f>'Table A6'!A29</f>
        <v>1936</v>
      </c>
      <c r="B28" s="189">
        <f>'Table A0'!J29</f>
        <v>14427.627487807946</v>
      </c>
      <c r="C28" s="189">
        <f>'Table A6'!B29</f>
        <v>67223.763031380688</v>
      </c>
      <c r="D28" s="189">
        <f>'Table A6'!C29</f>
        <v>99950.905999604511</v>
      </c>
      <c r="E28" s="189">
        <f>'Table A6'!D29</f>
        <v>278283.6019259718</v>
      </c>
      <c r="F28" s="189">
        <f>'Table A6'!E29</f>
        <v>428739.02603234968</v>
      </c>
      <c r="G28" s="189">
        <f>'Table A6'!F29</f>
        <v>1091483.5715334031</v>
      </c>
      <c r="H28" s="189">
        <f>'Table A6'!G29</f>
        <v>3660170.5288968994</v>
      </c>
      <c r="I28" s="236">
        <f t="shared" si="0"/>
        <v>8.0164501160233659E-2</v>
      </c>
      <c r="J28" s="189">
        <f>'Table A6'!I29</f>
        <v>8561.3902051887508</v>
      </c>
      <c r="K28" s="189">
        <f>('Table A6'!I29*0.9+'Table A6'!J29*0.05+'Table A6'!K29*0.04)/0.99</f>
        <v>11762.415624796191</v>
      </c>
      <c r="L28" s="189">
        <f>'Table A6'!J29</f>
        <v>34496.620063156864</v>
      </c>
      <c r="M28" s="189">
        <f>'Table A6'!K29</f>
        <v>55367.732018012692</v>
      </c>
      <c r="N28" s="189">
        <f>'Table A6'!L29</f>
        <v>127828.17781959388</v>
      </c>
      <c r="O28" s="189">
        <f>'Table A6'!M29</f>
        <v>263052.88965708634</v>
      </c>
      <c r="P28" s="189">
        <f>'Table A6'!N29</f>
        <v>806073.90960412577</v>
      </c>
    </row>
    <row r="29" spans="1:16" s="169" customFormat="1" ht="12.75">
      <c r="A29" s="169">
        <f>'Table A6'!A30</f>
        <v>1937</v>
      </c>
      <c r="B29" s="189">
        <f>'Table A0'!J30</f>
        <v>14771.570549172809</v>
      </c>
      <c r="C29" s="189">
        <f>'Table A6'!B30</f>
        <v>65336.74193109219</v>
      </c>
      <c r="D29" s="189">
        <f>'Table A6'!C30</f>
        <v>95331.889743209307</v>
      </c>
      <c r="E29" s="189">
        <f>'Table A6'!D30</f>
        <v>253322.70936162336</v>
      </c>
      <c r="F29" s="189">
        <f>'Table A6'!E30</f>
        <v>384759.48489847803</v>
      </c>
      <c r="G29" s="189">
        <f>'Table A6'!F30</f>
        <v>959333.91292591079</v>
      </c>
      <c r="H29" s="189">
        <f>'Table A6'!G30</f>
        <v>3211903.9228486922</v>
      </c>
      <c r="I29" s="236">
        <f t="shared" si="0"/>
        <v>5.0971456948069038E-2</v>
      </c>
      <c r="J29" s="189">
        <f>'Table A6'!I30</f>
        <v>9153.2181734039896</v>
      </c>
      <c r="K29" s="189">
        <f>('Table A6'!I30*0.9+'Table A6'!J30*0.05+'Table A6'!K30*0.04)/0.99</f>
        <v>12361.963086420785</v>
      </c>
      <c r="L29" s="189">
        <f>'Table A6'!J30</f>
        <v>35341.594118975081</v>
      </c>
      <c r="M29" s="189">
        <f>'Table A6'!K30</f>
        <v>55834.18483860579</v>
      </c>
      <c r="N29" s="189">
        <f>'Table A6'!L30</f>
        <v>121885.93382476867</v>
      </c>
      <c r="O29" s="189">
        <f>'Table A6'!M30</f>
        <v>241115.87789161984</v>
      </c>
      <c r="P29" s="189">
        <f>'Table A6'!N30</f>
        <v>709048.35626782407</v>
      </c>
    </row>
    <row r="30" spans="1:16" s="169" customFormat="1" ht="12.75">
      <c r="A30" s="169">
        <f>'Table A6'!A31</f>
        <v>1938</v>
      </c>
      <c r="B30" s="189">
        <f>'Table A0'!J31</f>
        <v>13649.020785073886</v>
      </c>
      <c r="C30" s="189">
        <f>'Table A6'!B31</f>
        <v>60157.837410222062</v>
      </c>
      <c r="D30" s="189">
        <f>'Table A6'!C31</f>
        <v>85564.934530380109</v>
      </c>
      <c r="E30" s="189">
        <f>'Table A6'!D31</f>
        <v>215039.27395304397</v>
      </c>
      <c r="F30" s="189">
        <f>'Table A6'!E31</f>
        <v>321458.4153185403</v>
      </c>
      <c r="G30" s="189">
        <f>'Table A6'!F31</f>
        <v>803089.69406377955</v>
      </c>
      <c r="H30" s="189">
        <f>'Table A6'!G31</f>
        <v>2995294.2051429139</v>
      </c>
      <c r="I30" s="236">
        <f t="shared" si="0"/>
        <v>-6.044244571983115E-2</v>
      </c>
      <c r="J30" s="189">
        <f>'Table A6'!I31</f>
        <v>8481.3744933907547</v>
      </c>
      <c r="K30" s="189">
        <f>('Table A6'!I31*0.9+'Table A6'!J31*0.05+'Table A6'!K31*0.04)/0.99</f>
        <v>11614.775803579239</v>
      </c>
      <c r="L30" s="189">
        <f>'Table A6'!J31</f>
        <v>34750.740290064015</v>
      </c>
      <c r="M30" s="189">
        <f>'Table A6'!K31</f>
        <v>53196.349674714154</v>
      </c>
      <c r="N30" s="189">
        <f>'Table A6'!L31</f>
        <v>108620.13258754765</v>
      </c>
      <c r="O30" s="189">
        <f>'Table A6'!M31</f>
        <v>201050.59563223043</v>
      </c>
      <c r="P30" s="189">
        <f>'Table A6'!N31</f>
        <v>559511.41505498684</v>
      </c>
    </row>
    <row r="31" spans="1:16" s="169" customFormat="1" ht="12.75">
      <c r="A31" s="169">
        <f>'Table A6'!A32</f>
        <v>1939</v>
      </c>
      <c r="B31" s="189">
        <f>'Table A0'!J32</f>
        <v>14500.415273813114</v>
      </c>
      <c r="C31" s="189">
        <f>'Table A6'!B32</f>
        <v>66002.824419139142</v>
      </c>
      <c r="D31" s="189">
        <f>'Table A6'!C32</f>
        <v>93610.949317200546</v>
      </c>
      <c r="E31" s="189">
        <f>'Table A6'!D32</f>
        <v>234550.84982713807</v>
      </c>
      <c r="F31" s="189">
        <f>'Table A6'!E32</f>
        <v>349685.18299933407</v>
      </c>
      <c r="G31" s="189">
        <f>'Table A6'!F32</f>
        <v>851410.96707649657</v>
      </c>
      <c r="H31" s="189">
        <f>'Table A6'!G32</f>
        <v>2847071.1963214651</v>
      </c>
      <c r="I31" s="236">
        <f t="shared" si="0"/>
        <v>5.7074524664935344E-2</v>
      </c>
      <c r="J31" s="189">
        <f>'Table A6'!I32</f>
        <v>8777.9253687768887</v>
      </c>
      <c r="K31" s="189">
        <f>('Table A6'!I32*0.9+'Table A6'!J32*0.05+'Table A6'!K32*0.04)/0.99</f>
        <v>12277.683611658318</v>
      </c>
      <c r="L31" s="189">
        <f>'Table A6'!J32</f>
        <v>38394.699521077746</v>
      </c>
      <c r="M31" s="189">
        <f>'Table A6'!K32</f>
        <v>58375.974189716158</v>
      </c>
      <c r="N31" s="189">
        <f>'Table A6'!L32</f>
        <v>119416.51665494202</v>
      </c>
      <c r="O31" s="189">
        <f>'Table A6'!M32</f>
        <v>224253.73698004347</v>
      </c>
      <c r="P31" s="189">
        <f>'Table A6'!N32</f>
        <v>629670.94160483335</v>
      </c>
    </row>
    <row r="32" spans="1:16" s="169" customFormat="1" ht="12.75">
      <c r="A32" s="169">
        <f>'Table A6'!A33</f>
        <v>1940</v>
      </c>
      <c r="B32" s="189">
        <f>'Table A0'!J33</f>
        <v>15164.797368832997</v>
      </c>
      <c r="C32" s="189">
        <f>'Table A6'!B33</f>
        <v>68686.117548582377</v>
      </c>
      <c r="D32" s="189">
        <f>'Table A6'!C33</f>
        <v>97728.751847908512</v>
      </c>
      <c r="E32" s="189">
        <f>'Table A6'!D33</f>
        <v>249886.64913525808</v>
      </c>
      <c r="F32" s="189">
        <f>'Table A6'!E33</f>
        <v>374064.56838765304</v>
      </c>
      <c r="G32" s="189">
        <f>'Table A6'!F33</f>
        <v>910672.86598343635</v>
      </c>
      <c r="H32" s="189">
        <f>'Table A6'!G33</f>
        <v>3099098.8270022972</v>
      </c>
      <c r="I32" s="236">
        <f t="shared" si="0"/>
        <v>4.2042617962892992E-2</v>
      </c>
      <c r="J32" s="189">
        <f>'Table A6'!I33</f>
        <v>9217.9840155275106</v>
      </c>
      <c r="K32" s="189">
        <f>('Table A6'!I33*0.9+'Table A6'!J33*0.05+'Table A6'!K33*0.04)/0.99</f>
        <v>12793.869573212542</v>
      </c>
      <c r="L32" s="189">
        <f>'Table A6'!J33</f>
        <v>39643.483249256235</v>
      </c>
      <c r="M32" s="189">
        <f>'Table A6'!K33</f>
        <v>59689.277526071121</v>
      </c>
      <c r="N32" s="189">
        <f>'Table A6'!L33</f>
        <v>125708.72988286309</v>
      </c>
      <c r="O32" s="189">
        <f>'Table A6'!M33</f>
        <v>239912.49398870723</v>
      </c>
      <c r="P32" s="189">
        <f>'Table A6'!N33</f>
        <v>667514.42587022961</v>
      </c>
    </row>
    <row r="33" spans="1:16" s="169" customFormat="1" ht="12.75">
      <c r="A33" s="169">
        <f>'Table A6'!A34</f>
        <v>1941</v>
      </c>
      <c r="B33" s="189">
        <f>'Table A0'!J34</f>
        <v>17729.055229209123</v>
      </c>
      <c r="C33" s="189">
        <f>'Table A6'!B34</f>
        <v>74338.530579045269</v>
      </c>
      <c r="D33" s="189">
        <f>'Table A6'!C34</f>
        <v>106345.72708863702</v>
      </c>
      <c r="E33" s="189">
        <f>'Table A6'!D34</f>
        <v>279863.18959718989</v>
      </c>
      <c r="F33" s="189">
        <f>'Table A6'!E34</f>
        <v>420600.22662250203</v>
      </c>
      <c r="G33" s="189">
        <f>'Table A6'!F34</f>
        <v>1029437.7665677024</v>
      </c>
      <c r="H33" s="189">
        <f>'Table A6'!G34</f>
        <v>3505350.3522129655</v>
      </c>
      <c r="I33" s="236">
        <f t="shared" si="0"/>
        <v>0.17878610562947217</v>
      </c>
      <c r="J33" s="189">
        <f>'Table A6'!I34</f>
        <v>11439.113523671773</v>
      </c>
      <c r="K33" s="189">
        <f>('Table A6'!I34*0.9+'Table A6'!J34*0.05+'Table A6'!K34*0.04)/0.99</f>
        <v>15081.23569013861</v>
      </c>
      <c r="L33" s="189">
        <f>'Table A6'!J34</f>
        <v>42331.334069453515</v>
      </c>
      <c r="M33" s="189">
        <f>'Table A6'!K34</f>
        <v>62966.361461498818</v>
      </c>
      <c r="N33" s="189">
        <f>'Table A6'!L34</f>
        <v>139126.15257187773</v>
      </c>
      <c r="O33" s="189">
        <f>'Table A6'!M34</f>
        <v>268390.84163620195</v>
      </c>
      <c r="P33" s="189">
        <f>'Table A6'!N34</f>
        <v>754336.36816267332</v>
      </c>
    </row>
    <row r="34" spans="1:16" s="169" customFormat="1" ht="12.75">
      <c r="A34" s="169">
        <f>'Table A6'!A35</f>
        <v>1942</v>
      </c>
      <c r="B34" s="189">
        <f>'Table A0'!J35</f>
        <v>20499.750172037882</v>
      </c>
      <c r="C34" s="189">
        <f>'Table A6'!B35</f>
        <v>74061.215892368069</v>
      </c>
      <c r="D34" s="189">
        <f>'Table A6'!C35</f>
        <v>105790.8252469919</v>
      </c>
      <c r="E34" s="189">
        <f>'Table A6'!D35</f>
        <v>275284.34572146652</v>
      </c>
      <c r="F34" s="189">
        <f>'Table A6'!E35</f>
        <v>412732.40775707155</v>
      </c>
      <c r="G34" s="189">
        <f>'Table A6'!F35</f>
        <v>986364.53927958244</v>
      </c>
      <c r="H34" s="189">
        <f>'Table A6'!G35</f>
        <v>3168792.8231479321</v>
      </c>
      <c r="I34" s="236">
        <f t="shared" si="0"/>
        <v>0.18864055751963194</v>
      </c>
      <c r="J34" s="189">
        <f>'Table A6'!I35</f>
        <v>14548.476203112306</v>
      </c>
      <c r="K34" s="189">
        <f>('Table A6'!I35*0.9+'Table A6'!J35*0.05+'Table A6'!K35*0.04)/0.99</f>
        <v>17926.168398811329</v>
      </c>
      <c r="L34" s="189">
        <f>'Table A6'!J35</f>
        <v>42331.606537744243</v>
      </c>
      <c r="M34" s="189">
        <f>'Table A6'!K35</f>
        <v>63417.445128373234</v>
      </c>
      <c r="N34" s="189">
        <f>'Table A6'!L35</f>
        <v>137836.28368586148</v>
      </c>
      <c r="O34" s="189">
        <f>'Table A6'!M35</f>
        <v>269324.37487644376</v>
      </c>
      <c r="P34" s="189">
        <f>'Table A6'!N35</f>
        <v>743872.50773865485</v>
      </c>
    </row>
    <row r="35" spans="1:16" s="169" customFormat="1" ht="12.75">
      <c r="A35" s="169">
        <f>'Table A6'!A36</f>
        <v>1943</v>
      </c>
      <c r="B35" s="189">
        <f>'Table A0'!J36</f>
        <v>23855.131044654543</v>
      </c>
      <c r="C35" s="189">
        <f>'Table A6'!B36</f>
        <v>80367.702983343581</v>
      </c>
      <c r="D35" s="189">
        <f>'Table A6'!C36</f>
        <v>114898.7083789147</v>
      </c>
      <c r="E35" s="189">
        <f>'Table A6'!D36</f>
        <v>293644.12182290026</v>
      </c>
      <c r="F35" s="189">
        <f>'Table A6'!E36</f>
        <v>436445.27408921829</v>
      </c>
      <c r="G35" s="189">
        <f>'Table A6'!F36</f>
        <v>1016913.9218675119</v>
      </c>
      <c r="H35" s="189">
        <f>'Table A6'!G36</f>
        <v>2946406.4281052044</v>
      </c>
      <c r="I35" s="236">
        <f t="shared" si="0"/>
        <v>0.17872315229746927</v>
      </c>
      <c r="J35" s="189">
        <f>'Table A6'!I36</f>
        <v>17575.956384800207</v>
      </c>
      <c r="K35" s="189">
        <f>('Table A6'!I36*0.9+'Table A6'!J36*0.05+'Table A6'!K36*0.04)/0.99</f>
        <v>21129.989723662165</v>
      </c>
      <c r="L35" s="189">
        <f>'Table A6'!J36</f>
        <v>45836.697587772462</v>
      </c>
      <c r="M35" s="189">
        <f>'Table A6'!K36</f>
        <v>70212.355017918322</v>
      </c>
      <c r="N35" s="189">
        <f>'Table A6'!L36</f>
        <v>150842.96955658216</v>
      </c>
      <c r="O35" s="189">
        <f>'Table A6'!M36</f>
        <v>291328.1121446449</v>
      </c>
      <c r="P35" s="189">
        <f>'Table A6'!N36</f>
        <v>802525.86561887956</v>
      </c>
    </row>
    <row r="36" spans="1:16" s="169" customFormat="1" ht="12.75">
      <c r="A36" s="169">
        <f>'Table A6'!A37</f>
        <v>1944</v>
      </c>
      <c r="B36" s="189">
        <f>'Table A0'!J37</f>
        <v>23576.833493540165</v>
      </c>
      <c r="C36" s="189">
        <f>'Table A6'!B37</f>
        <v>76654.25294976322</v>
      </c>
      <c r="D36" s="189">
        <f>'Table A6'!C37</f>
        <v>107345.80476060409</v>
      </c>
      <c r="E36" s="189">
        <f>'Table A6'!D37</f>
        <v>265968.71051944303</v>
      </c>
      <c r="F36" s="189">
        <f>'Table A6'!E37</f>
        <v>389371.1190569317</v>
      </c>
      <c r="G36" s="189">
        <f>'Table A6'!F37</f>
        <v>885453.58160984935</v>
      </c>
      <c r="H36" s="189">
        <f>'Table A6'!G37</f>
        <v>2744902.3885268648</v>
      </c>
      <c r="I36" s="236">
        <f t="shared" si="0"/>
        <v>-7.3782731739524543E-5</v>
      </c>
      <c r="J36" s="189">
        <f>'Table A6'!I37</f>
        <v>17679.342442848716</v>
      </c>
      <c r="K36" s="189">
        <f>('Table A6'!I37*0.9+'Table A6'!J37*0.05+'Table A6'!K37*0.04)/0.99</f>
        <v>21128.430695298724</v>
      </c>
      <c r="L36" s="189">
        <f>'Table A6'!J37</f>
        <v>45962.701138922348</v>
      </c>
      <c r="M36" s="189">
        <f>'Table A6'!K37</f>
        <v>67690.078320894361</v>
      </c>
      <c r="N36" s="189">
        <f>'Table A6'!L37</f>
        <v>142566.30198195437</v>
      </c>
      <c r="O36" s="189">
        <f>'Table A6'!M37</f>
        <v>265350.50341870234</v>
      </c>
      <c r="P36" s="189">
        <f>'Table A6'!N37</f>
        <v>678848.15861906984</v>
      </c>
    </row>
    <row r="37" spans="1:16" s="169" customFormat="1" ht="12.75">
      <c r="A37" s="169">
        <f>'Table A6'!A38</f>
        <v>1945</v>
      </c>
      <c r="B37" s="189">
        <f>'Table A0'!J38</f>
        <v>23521.32134545705</v>
      </c>
      <c r="C37" s="189">
        <f>'Table A6'!B38</f>
        <v>80968.174668699285</v>
      </c>
      <c r="D37" s="189">
        <f>'Table A6'!C38</f>
        <v>116640.26958884191</v>
      </c>
      <c r="E37" s="189">
        <f>'Table A6'!D38</f>
        <v>294387.94420728582</v>
      </c>
      <c r="F37" s="189">
        <f>'Table A6'!E38</f>
        <v>429878.62698522705</v>
      </c>
      <c r="G37" s="189">
        <f>'Table A6'!F38</f>
        <v>978294.35293508263</v>
      </c>
      <c r="H37" s="189">
        <f>'Table A6'!G38</f>
        <v>2971663.6674144142</v>
      </c>
      <c r="I37" s="236">
        <f t="shared" si="0"/>
        <v>-1.6240479396884111E-2</v>
      </c>
      <c r="J37" s="189">
        <f>'Table A6'!I38</f>
        <v>17138.337642874583</v>
      </c>
      <c r="K37" s="189">
        <f>('Table A6'!I38*0.9+'Table A6'!J38*0.05+'Table A6'!K38*0.04)/0.99</f>
        <v>20785.294851903232</v>
      </c>
      <c r="L37" s="189">
        <f>'Table A6'!J38</f>
        <v>45296.079748556629</v>
      </c>
      <c r="M37" s="189">
        <f>'Table A6'!K38</f>
        <v>72203.350934230955</v>
      </c>
      <c r="N37" s="189">
        <f>'Table A6'!L38</f>
        <v>158897.26142934459</v>
      </c>
      <c r="O37" s="189">
        <f>'Table A6'!M38</f>
        <v>292774.69549776305</v>
      </c>
      <c r="P37" s="189">
        <f>'Table A6'!N38</f>
        <v>756808.87354849034</v>
      </c>
    </row>
    <row r="38" spans="1:16" s="169" customFormat="1" ht="12.75">
      <c r="A38" s="169">
        <f>'Table A6'!A39</f>
        <v>1946</v>
      </c>
      <c r="B38" s="189">
        <f>'Table A0'!J39</f>
        <v>23943.390328632049</v>
      </c>
      <c r="C38" s="189">
        <f>'Table A6'!B39</f>
        <v>87871.167992156115</v>
      </c>
      <c r="D38" s="189">
        <f>'Table A6'!C39</f>
        <v>128170.81878717647</v>
      </c>
      <c r="E38" s="189">
        <f>'Table A6'!D39</f>
        <v>317897.65121961146</v>
      </c>
      <c r="F38" s="189">
        <f>'Table A6'!E39</f>
        <v>460308.42206797062</v>
      </c>
      <c r="G38" s="189">
        <f>'Table A6'!F39</f>
        <v>1051531.5314957716</v>
      </c>
      <c r="H38" s="189">
        <f>'Table A6'!G39</f>
        <v>3526472.130883154</v>
      </c>
      <c r="I38" s="236">
        <f t="shared" si="0"/>
        <v>9.0862563932685436E-3</v>
      </c>
      <c r="J38" s="189">
        <f>'Table A6'!I39</f>
        <v>16840.303921573821</v>
      </c>
      <c r="K38" s="189">
        <f>('Table A6'!I39*0.9+'Table A6'!J39*0.05+'Table A6'!K39*0.04)/0.99</f>
        <v>20974.155370137312</v>
      </c>
      <c r="L38" s="189">
        <f>'Table A6'!J39</f>
        <v>47571.517197135763</v>
      </c>
      <c r="M38" s="189">
        <f>'Table A6'!K39</f>
        <v>80739.1106790677</v>
      </c>
      <c r="N38" s="189">
        <f>'Table A6'!L39</f>
        <v>175486.88037125234</v>
      </c>
      <c r="O38" s="189">
        <f>'Table A6'!M39</f>
        <v>312502.64471102034</v>
      </c>
      <c r="P38" s="189">
        <f>'Table A6'!N39</f>
        <v>776538.1315638402</v>
      </c>
    </row>
    <row r="39" spans="1:16" s="169" customFormat="1" ht="12.75">
      <c r="A39" s="169">
        <f>'Table A6'!A40</f>
        <v>1947</v>
      </c>
      <c r="B39" s="189">
        <f>'Table A0'!J40</f>
        <v>22742.378667636644</v>
      </c>
      <c r="C39" s="189">
        <f>'Table A6'!B40</f>
        <v>78115.250803391304</v>
      </c>
      <c r="D39" s="189">
        <f>'Table A6'!C40</f>
        <v>112248.53909689272</v>
      </c>
      <c r="E39" s="189">
        <f>'Table A6'!D40</f>
        <v>271886.392422918</v>
      </c>
      <c r="F39" s="189">
        <f>'Table A6'!E40</f>
        <v>391790.27705050365</v>
      </c>
      <c r="G39" s="189">
        <f>'Table A6'!F40</f>
        <v>891094.28618447587</v>
      </c>
      <c r="H39" s="189">
        <f>'Table A6'!G40</f>
        <v>2964505.9219500725</v>
      </c>
      <c r="I39" s="236">
        <f t="shared" si="0"/>
        <v>-3.5681193775960129E-2</v>
      </c>
      <c r="J39" s="189">
        <f>'Table A6'!I40</f>
        <v>16589.837319219459</v>
      </c>
      <c r="K39" s="189">
        <f>('Table A6'!I40*0.9+'Table A6'!J40*0.05+'Table A6'!K40*0.04)/0.99</f>
        <v>20225.772468088348</v>
      </c>
      <c r="L39" s="189">
        <f>'Table A6'!J40</f>
        <v>43981.962509889905</v>
      </c>
      <c r="M39" s="189">
        <f>'Table A6'!K40</f>
        <v>72339.075765386398</v>
      </c>
      <c r="N39" s="189">
        <f>'Table A6'!L40</f>
        <v>151982.50779533232</v>
      </c>
      <c r="O39" s="189">
        <f>'Table A6'!M40</f>
        <v>266964.27476701053</v>
      </c>
      <c r="P39" s="189">
        <f>'Table A6'!N40</f>
        <v>660715.21554385405</v>
      </c>
    </row>
    <row r="40" spans="1:16" s="169" customFormat="1" ht="12.75">
      <c r="A40" s="169">
        <f>'Table A6'!A41</f>
        <v>1948</v>
      </c>
      <c r="B40" s="189">
        <f>'Table A0'!J41</f>
        <v>23091.528751300626</v>
      </c>
      <c r="C40" s="189">
        <f>'Table A6'!B41</f>
        <v>80851.543435606131</v>
      </c>
      <c r="D40" s="189">
        <f>'Table A6'!C41</f>
        <v>115712.65916317012</v>
      </c>
      <c r="E40" s="189">
        <f>'Table A6'!D41</f>
        <v>282700.35028422199</v>
      </c>
      <c r="F40" s="189">
        <f>'Table A6'!E41</f>
        <v>411043.33780171856</v>
      </c>
      <c r="G40" s="189">
        <f>'Table A6'!F41</f>
        <v>936394.46911518963</v>
      </c>
      <c r="H40" s="189">
        <f>'Table A6'!G41</f>
        <v>3014597.3066499736</v>
      </c>
      <c r="I40" s="236">
        <f t="shared" si="0"/>
        <v>1.2036373640661235E-2</v>
      </c>
      <c r="J40" s="189">
        <f>'Table A6'!I41</f>
        <v>16673.749341933348</v>
      </c>
      <c r="K40" s="189">
        <f>('Table A6'!I41*0.9+'Table A6'!J41*0.05+'Table A6'!K41*0.04)/0.99</f>
        <v>20469.217422685258</v>
      </c>
      <c r="L40" s="189">
        <f>'Table A6'!J41</f>
        <v>45990.427708042131</v>
      </c>
      <c r="M40" s="189">
        <f>'Table A6'!K41</f>
        <v>73965.736382907155</v>
      </c>
      <c r="N40" s="189">
        <f>'Table A6'!L41</f>
        <v>154357.36276672545</v>
      </c>
      <c r="O40" s="189">
        <f>'Table A6'!M41</f>
        <v>279705.55497335072</v>
      </c>
      <c r="P40" s="189">
        <f>'Table A6'!N41</f>
        <v>705483.0427224359</v>
      </c>
    </row>
    <row r="41" spans="1:16" s="169" customFormat="1" ht="12.75">
      <c r="A41" s="169">
        <f>'Table A6'!A42</f>
        <v>1949</v>
      </c>
      <c r="B41" s="189">
        <f>'Table A0'!J42</f>
        <v>22645.033349745649</v>
      </c>
      <c r="C41" s="189">
        <f>'Table A6'!B42</f>
        <v>78693.746885632936</v>
      </c>
      <c r="D41" s="189">
        <f>'Table A6'!C42</f>
        <v>110985.16645196639</v>
      </c>
      <c r="E41" s="189">
        <f>'Table A6'!D42</f>
        <v>265557.40211819648</v>
      </c>
      <c r="F41" s="189">
        <f>'Table A6'!E42</f>
        <v>383885.93245973962</v>
      </c>
      <c r="G41" s="189">
        <f>'Table A6'!F42</f>
        <v>867614.91379451018</v>
      </c>
      <c r="H41" s="189">
        <f>'Table A6'!G42</f>
        <v>2813645.7100386284</v>
      </c>
      <c r="I41" s="236">
        <f t="shared" si="0"/>
        <v>-1.3573765806117022E-2</v>
      </c>
      <c r="J41" s="189">
        <f>'Table A6'!I42</f>
        <v>16417.398512424839</v>
      </c>
      <c r="K41" s="189">
        <f>('Table A6'!I42*0.9+'Table A6'!J42*0.05+'Table A6'!K42*0.04)/0.99</f>
        <v>20191.373059155238</v>
      </c>
      <c r="L41" s="189">
        <f>'Table A6'!J42</f>
        <v>46402.327319299489</v>
      </c>
      <c r="M41" s="189">
        <f>'Table A6'!K42</f>
        <v>72342.107535408853</v>
      </c>
      <c r="N41" s="189">
        <f>'Table A6'!L42</f>
        <v>147228.8717766534</v>
      </c>
      <c r="O41" s="189">
        <f>'Table A6'!M42</f>
        <v>262953.68712604692</v>
      </c>
      <c r="P41" s="189">
        <f>'Table A6'!N42</f>
        <v>651389.26976738591</v>
      </c>
    </row>
    <row r="42" spans="1:16" s="169" customFormat="1" ht="12.75">
      <c r="A42" s="169">
        <f>'Table A6'!A43</f>
        <v>1950</v>
      </c>
      <c r="B42" s="189">
        <f>'Table A0'!J43</f>
        <v>24749.046697800233</v>
      </c>
      <c r="C42" s="189">
        <f>'Table A6'!B43</f>
        <v>88015.942964759306</v>
      </c>
      <c r="D42" s="189">
        <f>'Table A6'!C43</f>
        <v>126385.67554555989</v>
      </c>
      <c r="E42" s="189">
        <f>'Table A6'!D43</f>
        <v>317271.27134851634</v>
      </c>
      <c r="F42" s="189">
        <f>'Table A6'!E43</f>
        <v>463793.72958766751</v>
      </c>
      <c r="G42" s="189">
        <f>'Table A6'!F43</f>
        <v>1086593.7788863422</v>
      </c>
      <c r="H42" s="189">
        <f>'Table A6'!G43</f>
        <v>3018854.4552134736</v>
      </c>
      <c r="I42" s="236">
        <f t="shared" si="0"/>
        <v>7.9385571648945774E-2</v>
      </c>
      <c r="J42" s="189">
        <f>'Table A6'!I43</f>
        <v>17719.391557027</v>
      </c>
      <c r="K42" s="189">
        <f>('Table A6'!I43*0.9+'Table A6'!J43*0.05+'Table A6'!K43*0.04)/0.99</f>
        <v>21794.2767518334</v>
      </c>
      <c r="L42" s="189">
        <f>'Table A6'!J43</f>
        <v>49646.2103839587</v>
      </c>
      <c r="M42" s="189">
        <f>'Table A6'!K43</f>
        <v>78664.276594820782</v>
      </c>
      <c r="N42" s="189">
        <f>'Table A6'!L43</f>
        <v>170748.8131093652</v>
      </c>
      <c r="O42" s="189">
        <f>'Table A6'!M43</f>
        <v>308093.71726299881</v>
      </c>
      <c r="P42" s="189">
        <f>'Table A6'!N43</f>
        <v>871898.14818332775</v>
      </c>
    </row>
    <row r="43" spans="1:16" s="169" customFormat="1" ht="12.75">
      <c r="A43" s="169">
        <f>'Table A6'!A44</f>
        <v>1951</v>
      </c>
      <c r="B43" s="189">
        <f>'Table A0'!J44</f>
        <v>25426.102991147691</v>
      </c>
      <c r="C43" s="189">
        <f>'Table A6'!B44</f>
        <v>87001.898821981609</v>
      </c>
      <c r="D43" s="189">
        <f>'Table A6'!C44</f>
        <v>123067.27325386794</v>
      </c>
      <c r="E43" s="189">
        <f>'Table A6'!D44</f>
        <v>299700.14938227623</v>
      </c>
      <c r="F43" s="189">
        <f>'Table A6'!E44</f>
        <v>433721.72743458825</v>
      </c>
      <c r="G43" s="189">
        <f>'Table A6'!F44</f>
        <v>989178.62354292267</v>
      </c>
      <c r="H43" s="189">
        <f>'Table A6'!G44</f>
        <v>3257261.1685109972</v>
      </c>
      <c r="I43" s="236">
        <f t="shared" si="0"/>
        <v>3.9523281092598062E-2</v>
      </c>
      <c r="J43" s="189">
        <f>'Table A6'!I44</f>
        <v>18584.34789883281</v>
      </c>
      <c r="K43" s="189">
        <f>('Table A6'!I44*0.9+'Table A6'!J44*0.05+'Table A6'!K44*0.04)/0.99</f>
        <v>22655.658078105986</v>
      </c>
      <c r="L43" s="189">
        <f>'Table A6'!J44</f>
        <v>50936.524390095277</v>
      </c>
      <c r="M43" s="189">
        <f>'Table A6'!K44</f>
        <v>78909.05422176588</v>
      </c>
      <c r="N43" s="189">
        <f>'Table A6'!L44</f>
        <v>165678.57132996418</v>
      </c>
      <c r="O43" s="189">
        <f>'Table A6'!M44</f>
        <v>294857.50340750458</v>
      </c>
      <c r="P43" s="189">
        <f>'Table A6'!N44</f>
        <v>737169.45187980332</v>
      </c>
    </row>
    <row r="44" spans="1:16" s="169" customFormat="1" ht="12.75">
      <c r="A44" s="169">
        <f>'Table A6'!A45</f>
        <v>1952</v>
      </c>
      <c r="B44" s="189">
        <f>'Table A0'!J45</f>
        <v>26080.369173828396</v>
      </c>
      <c r="C44" s="189">
        <f>'Table A6'!B45</f>
        <v>86616.841630278359</v>
      </c>
      <c r="D44" s="189">
        <f>'Table A6'!C45</f>
        <v>120329.83222773908</v>
      </c>
      <c r="E44" s="189">
        <f>'Table A6'!D45</f>
        <v>281430.02941027313</v>
      </c>
      <c r="F44" s="189">
        <f>'Table A6'!E45</f>
        <v>403534.7745694358</v>
      </c>
      <c r="G44" s="189">
        <f>'Table A6'!F45</f>
        <v>894079.03754849685</v>
      </c>
      <c r="H44" s="189">
        <f>'Table A6'!G45</f>
        <v>2838768.0641816463</v>
      </c>
      <c r="I44" s="236">
        <f t="shared" si="0"/>
        <v>3.73161351336595E-2</v>
      </c>
      <c r="J44" s="189">
        <f>'Table A6'!I45</f>
        <v>19354.094456445066</v>
      </c>
      <c r="K44" s="189">
        <f>('Table A6'!I45*0.9+'Table A6'!J45*0.05+'Table A6'!K45*0.04)/0.99</f>
        <v>23501.079676490572</v>
      </c>
      <c r="L44" s="189">
        <f>'Table A6'!J45</f>
        <v>52903.85103281762</v>
      </c>
      <c r="M44" s="189">
        <f>'Table A6'!K45</f>
        <v>80054.782932105591</v>
      </c>
      <c r="N44" s="189">
        <f>'Table A6'!L45</f>
        <v>159325.28425111048</v>
      </c>
      <c r="O44" s="189">
        <f>'Table A6'!M45</f>
        <v>280898.70882467047</v>
      </c>
      <c r="P44" s="189">
        <f>'Table A6'!N45</f>
        <v>678002.47903370252</v>
      </c>
    </row>
    <row r="45" spans="1:16" s="169" customFormat="1" ht="12.75">
      <c r="A45" s="169">
        <f>'Table A6'!A46</f>
        <v>1953</v>
      </c>
      <c r="B45" s="189">
        <f>'Table A0'!J46</f>
        <v>27105.158022978627</v>
      </c>
      <c r="C45" s="189">
        <f>'Table A6'!B46</f>
        <v>87568.501377841356</v>
      </c>
      <c r="D45" s="189">
        <f>'Table A6'!C46</f>
        <v>119333.43363398458</v>
      </c>
      <c r="E45" s="189">
        <f>'Table A6'!D46</f>
        <v>268392.15860814799</v>
      </c>
      <c r="F45" s="189">
        <f>'Table A6'!E46</f>
        <v>380677.94042934931</v>
      </c>
      <c r="G45" s="189">
        <f>'Table A6'!F46</f>
        <v>828104.56978707889</v>
      </c>
      <c r="H45" s="189">
        <f>'Table A6'!G46</f>
        <v>2620407.4955831766</v>
      </c>
      <c r="I45" s="236">
        <f t="shared" si="0"/>
        <v>4.9650311066435027E-2</v>
      </c>
      <c r="J45" s="189">
        <f>'Table A6'!I46</f>
        <v>20387.008761327212</v>
      </c>
      <c r="K45" s="189">
        <f>('Table A6'!I46*0.9+'Table A6'!J46*0.05+'Table A6'!K46*0.04)/0.99</f>
        <v>24667.915592825404</v>
      </c>
      <c r="L45" s="189">
        <f>'Table A6'!J46</f>
        <v>55803.569121698129</v>
      </c>
      <c r="M45" s="189">
        <f>'Table A6'!K46</f>
        <v>82068.752390443711</v>
      </c>
      <c r="N45" s="189">
        <f>'Table A6'!L46</f>
        <v>156106.37678694673</v>
      </c>
      <c r="O45" s="189">
        <f>'Table A6'!M46</f>
        <v>268821.28308991686</v>
      </c>
      <c r="P45" s="189">
        <f>'Table A6'!N46</f>
        <v>628959.80025417916</v>
      </c>
    </row>
    <row r="46" spans="1:16" s="169" customFormat="1" ht="12.75">
      <c r="A46" s="169">
        <f>'Table A6'!A47</f>
        <v>1954</v>
      </c>
      <c r="B46" s="189">
        <f>'Table A0'!J47</f>
        <v>27067.378813031879</v>
      </c>
      <c r="C46" s="189">
        <f>'Table A6'!B47</f>
        <v>91044.134714557935</v>
      </c>
      <c r="D46" s="189">
        <f>'Table A6'!C47</f>
        <v>126121.43577031358</v>
      </c>
      <c r="E46" s="189">
        <f>'Table A6'!D47</f>
        <v>291612.07851883001</v>
      </c>
      <c r="F46" s="189">
        <f>'Table A6'!E47</f>
        <v>417532.82934147498</v>
      </c>
      <c r="G46" s="189">
        <f>'Table A6'!F47</f>
        <v>944903.54529664887</v>
      </c>
      <c r="H46" s="189">
        <f>'Table A6'!G47</f>
        <v>3163495.6604106035</v>
      </c>
      <c r="I46" s="236">
        <f t="shared" si="0"/>
        <v>-1.1055067164644883E-2</v>
      </c>
      <c r="J46" s="189">
        <f>'Table A6'!I47</f>
        <v>19958.850379528983</v>
      </c>
      <c r="K46" s="189">
        <f>('Table A6'!I47*0.9+'Table A6'!J47*0.05+'Table A6'!K47*0.04)/0.99</f>
        <v>24395.210129134928</v>
      </c>
      <c r="L46" s="189">
        <f>'Table A6'!J47</f>
        <v>55966.833658802301</v>
      </c>
      <c r="M46" s="189">
        <f>'Table A6'!K47</f>
        <v>84748.775083184475</v>
      </c>
      <c r="N46" s="189">
        <f>'Table A6'!L47</f>
        <v>165691.32769618506</v>
      </c>
      <c r="O46" s="189">
        <f>'Table A6'!M47</f>
        <v>285690.15035268146</v>
      </c>
      <c r="P46" s="189">
        <f>'Table A6'!N47</f>
        <v>698393.31028398743</v>
      </c>
    </row>
    <row r="47" spans="1:16" s="169" customFormat="1" ht="12.75">
      <c r="A47" s="169">
        <f>'Table A6'!A48</f>
        <v>1955</v>
      </c>
      <c r="B47" s="189">
        <f>'Table A0'!J48</f>
        <v>29182.522161645011</v>
      </c>
      <c r="C47" s="189">
        <f>'Table A6'!B48</f>
        <v>99039.055467748811</v>
      </c>
      <c r="D47" s="189">
        <f>'Table A6'!C48</f>
        <v>137718.69445985596</v>
      </c>
      <c r="E47" s="189">
        <f>'Table A6'!D48</f>
        <v>322687.06719464558</v>
      </c>
      <c r="F47" s="189">
        <f>'Table A6'!E48</f>
        <v>464726.54217436351</v>
      </c>
      <c r="G47" s="189">
        <f>'Table A6'!F48</f>
        <v>1084121.5780015809</v>
      </c>
      <c r="H47" s="189">
        <f>'Table A6'!G48</f>
        <v>3841992.0504639987</v>
      </c>
      <c r="I47" s="236">
        <f t="shared" si="0"/>
        <v>7.4712193450739539E-2</v>
      </c>
      <c r="J47" s="189">
        <f>'Table A6'!I48</f>
        <v>21420.685127633475</v>
      </c>
      <c r="K47" s="189">
        <f>('Table A6'!I48*0.9+'Table A6'!J48*0.05+'Table A6'!K48*0.04)/0.99</f>
        <v>26217.829787574297</v>
      </c>
      <c r="L47" s="189">
        <f>'Table A6'!J48</f>
        <v>60359.416475641672</v>
      </c>
      <c r="M47" s="189">
        <f>'Table A6'!K48</f>
        <v>91476.601276158573</v>
      </c>
      <c r="N47" s="189">
        <f>'Table A6'!L48</f>
        <v>180647.59221492769</v>
      </c>
      <c r="O47" s="189">
        <f>'Table A6'!M48</f>
        <v>309877.7832175591</v>
      </c>
      <c r="P47" s="189">
        <f>'Table A6'!N48</f>
        <v>777691.52550575708</v>
      </c>
    </row>
    <row r="48" spans="1:16" s="169" customFormat="1" ht="12.75">
      <c r="A48" s="169">
        <f>'Table A6'!A49</f>
        <v>1956</v>
      </c>
      <c r="B48" s="189">
        <f>'Table A0'!J49</f>
        <v>30561.785950808768</v>
      </c>
      <c r="C48" s="189">
        <f>'Table A6'!B49</f>
        <v>102266.27530808639</v>
      </c>
      <c r="D48" s="189">
        <f>'Table A6'!C49</f>
        <v>141359.89567121561</v>
      </c>
      <c r="E48" s="189">
        <f>'Table A6'!D49</f>
        <v>326157.8769713224</v>
      </c>
      <c r="F48" s="189">
        <f>'Table A6'!E49</f>
        <v>470900.45938784699</v>
      </c>
      <c r="G48" s="189">
        <f>'Table A6'!F49</f>
        <v>1065478.4397997132</v>
      </c>
      <c r="H48" s="189">
        <f>'Table A6'!G49</f>
        <v>3660098.124407215</v>
      </c>
      <c r="I48" s="236">
        <f t="shared" si="0"/>
        <v>5.180203979586584E-2</v>
      </c>
      <c r="J48" s="189">
        <f>'Table A6'!I49</f>
        <v>22594.620466666813</v>
      </c>
      <c r="K48" s="189">
        <f>('Table A6'!I49*0.9+'Table A6'!J49*0.05+'Table A6'!K49*0.04)/0.99</f>
        <v>27575.966849591459</v>
      </c>
      <c r="L48" s="189">
        <f>'Table A6'!J49</f>
        <v>63172.654944957161</v>
      </c>
      <c r="M48" s="189">
        <f>'Table A6'!K49</f>
        <v>95160.400346188908</v>
      </c>
      <c r="N48" s="189">
        <f>'Table A6'!L49</f>
        <v>181415.29455479782</v>
      </c>
      <c r="O48" s="189">
        <f>'Table A6'!M49</f>
        <v>322255.96428488032</v>
      </c>
      <c r="P48" s="189">
        <f>'Table A6'!N49</f>
        <v>777187.36373221327</v>
      </c>
    </row>
    <row r="49" spans="1:21" s="169" customFormat="1" ht="12.75">
      <c r="A49" s="169">
        <f>'Table A6'!A50</f>
        <v>1957</v>
      </c>
      <c r="B49" s="189">
        <f>'Table A0'!J50</f>
        <v>30447.48285620191</v>
      </c>
      <c r="C49" s="189">
        <f>'Table A6'!B50</f>
        <v>100441.95193071068</v>
      </c>
      <c r="D49" s="189">
        <f>'Table A6'!C50</f>
        <v>137649.92301085065</v>
      </c>
      <c r="E49" s="189">
        <f>'Table A6'!D50</f>
        <v>309375.94504866499</v>
      </c>
      <c r="F49" s="189">
        <f>'Table A6'!E50</f>
        <v>440206.68391059089</v>
      </c>
      <c r="G49" s="189">
        <f>'Table A6'!F50</f>
        <v>969238.44659256656</v>
      </c>
      <c r="H49" s="189">
        <f>'Table A6'!G50</f>
        <v>3205715.9522082969</v>
      </c>
      <c r="I49" s="236">
        <f t="shared" si="0"/>
        <v>1.9602863914081059E-3</v>
      </c>
      <c r="J49" s="189">
        <f>'Table A6'!I50</f>
        <v>22670.319625700937</v>
      </c>
      <c r="K49" s="189">
        <f>('Table A6'!I50*0.9+'Table A6'!J50*0.05+'Table A6'!K50*0.04)/0.99</f>
        <v>27630.023642136632</v>
      </c>
      <c r="L49" s="189">
        <f>'Table A6'!J50</f>
        <v>63233.980850570719</v>
      </c>
      <c r="M49" s="189">
        <f>'Table A6'!K50</f>
        <v>94718.417501397067</v>
      </c>
      <c r="N49" s="189">
        <f>'Table A6'!L50</f>
        <v>178545.20618673906</v>
      </c>
      <c r="O49" s="189">
        <f>'Table A6'!M50</f>
        <v>307948.7432400969</v>
      </c>
      <c r="P49" s="189">
        <f>'Table A6'!N50</f>
        <v>720740.94596859673</v>
      </c>
    </row>
    <row r="50" spans="1:21" s="169" customFormat="1" ht="12.75">
      <c r="A50" s="169">
        <f>'Table A6'!A51</f>
        <v>1958</v>
      </c>
      <c r="B50" s="189">
        <f>'Table A0'!J51</f>
        <v>29681.197875953327</v>
      </c>
      <c r="C50" s="189">
        <f>'Table A6'!B51</f>
        <v>99614.657642676917</v>
      </c>
      <c r="D50" s="189">
        <f>'Table A6'!C51</f>
        <v>136098.25402041862</v>
      </c>
      <c r="E50" s="189">
        <f>'Table A6'!D51</f>
        <v>302918.75027936214</v>
      </c>
      <c r="F50" s="189">
        <f>'Table A6'!E51</f>
        <v>431461.60290494823</v>
      </c>
      <c r="G50" s="189">
        <f>'Table A6'!F51</f>
        <v>955274.3221257918</v>
      </c>
      <c r="H50" s="189">
        <f>'Table A6'!G51</f>
        <v>3209913.9693036862</v>
      </c>
      <c r="I50" s="236">
        <f t="shared" si="0"/>
        <v>-2.5653291222830332E-2</v>
      </c>
      <c r="J50" s="189">
        <f>'Table A6'!I51</f>
        <v>21910.813457428481</v>
      </c>
      <c r="K50" s="189">
        <f>('Table A6'!I51*0.9+'Table A6'!J51*0.05+'Table A6'!K51*0.04)/0.99</f>
        <v>26921.222599151213</v>
      </c>
      <c r="L50" s="189">
        <f>'Table A6'!J51</f>
        <v>63131.061264935204</v>
      </c>
      <c r="M50" s="189">
        <f>'Table A6'!K51</f>
        <v>94393.129955682743</v>
      </c>
      <c r="N50" s="189">
        <f>'Table A6'!L51</f>
        <v>174375.8976537761</v>
      </c>
      <c r="O50" s="189">
        <f>'Table A6'!M51</f>
        <v>300508.42309973727</v>
      </c>
      <c r="P50" s="189">
        <f>'Table A6'!N51</f>
        <v>704758.80577269255</v>
      </c>
    </row>
    <row r="51" spans="1:21" s="169" customFormat="1" ht="12.75">
      <c r="A51" s="169">
        <f>'Table A6'!A52</f>
        <v>1959</v>
      </c>
      <c r="B51" s="189">
        <f>'Table A0'!J52</f>
        <v>31784.095863344523</v>
      </c>
      <c r="C51" s="189">
        <f>'Table A6'!B52</f>
        <v>108077.45095726781</v>
      </c>
      <c r="D51" s="189">
        <f>'Table A6'!C52</f>
        <v>148684.76637759397</v>
      </c>
      <c r="E51" s="189">
        <f>'Table A6'!D52</f>
        <v>338419.4000756095</v>
      </c>
      <c r="F51" s="189">
        <f>'Table A6'!E52</f>
        <v>490475.75313176558</v>
      </c>
      <c r="G51" s="189">
        <f>'Table A6'!F52</f>
        <v>1096490.8348525921</v>
      </c>
      <c r="H51" s="189">
        <f>'Table A6'!G52</f>
        <v>3795418.148665756</v>
      </c>
      <c r="I51" s="236">
        <f t="shared" si="0"/>
        <v>6.5581975429102046E-2</v>
      </c>
      <c r="J51" s="189">
        <f>'Table A6'!I52</f>
        <v>23307.056408464159</v>
      </c>
      <c r="K51" s="189">
        <f>('Table A6'!I52*0.9+'Table A6'!J52*0.05+'Table A6'!K52*0.04)/0.99</f>
        <v>28686.769558170134</v>
      </c>
      <c r="L51" s="189">
        <f>'Table A6'!J52</f>
        <v>67470.135536941641</v>
      </c>
      <c r="M51" s="189">
        <f>'Table A6'!K52</f>
        <v>101251.10795309008</v>
      </c>
      <c r="N51" s="189">
        <f>'Table A6'!L52</f>
        <v>186363.04701945343</v>
      </c>
      <c r="O51" s="189">
        <f>'Table A6'!M52</f>
        <v>338971.98270155903</v>
      </c>
      <c r="P51" s="189">
        <f>'Table A6'!N52</f>
        <v>796610.02220668504</v>
      </c>
    </row>
    <row r="52" spans="1:21" s="169" customFormat="1" ht="12.75">
      <c r="A52" s="169">
        <f>'Table A6'!A53</f>
        <v>1960</v>
      </c>
      <c r="B52" s="189">
        <f>'Table A0'!J53</f>
        <v>31912.920890774774</v>
      </c>
      <c r="C52" s="189">
        <f>'Table A6'!B53</f>
        <v>106828.80909592341</v>
      </c>
      <c r="D52" s="189">
        <f>'Table A6'!C53</f>
        <v>144082.44832901441</v>
      </c>
      <c r="E52" s="189">
        <f>'Table A6'!D53</f>
        <v>320232.75633850123</v>
      </c>
      <c r="F52" s="189">
        <f>'Table A6'!E53</f>
        <v>455030.71909621177</v>
      </c>
      <c r="G52" s="189">
        <f>'Table A6'!F53</f>
        <v>1036865.3480851641</v>
      </c>
      <c r="H52" s="189">
        <f>'Table A6'!G53</f>
        <v>3749525.5704200002</v>
      </c>
      <c r="I52" s="236">
        <f t="shared" si="0"/>
        <v>1.0939878113121582E-2</v>
      </c>
      <c r="J52" s="189">
        <f>'Table A6'!I53</f>
        <v>23588.933312424928</v>
      </c>
      <c r="K52" s="189">
        <f>('Table A6'!I53*0.9+'Table A6'!J53*0.05+'Table A6'!K53*0.04)/0.99</f>
        <v>29000.59932059572</v>
      </c>
      <c r="L52" s="189">
        <f>'Table A6'!J53</f>
        <v>69575.169862832408</v>
      </c>
      <c r="M52" s="189">
        <f>'Table A6'!K53</f>
        <v>100044.87132664269</v>
      </c>
      <c r="N52" s="189">
        <f>'Table A6'!L53</f>
        <v>185434.79358079066</v>
      </c>
      <c r="O52" s="189">
        <f>'Table A6'!M53</f>
        <v>309572.06184897368</v>
      </c>
      <c r="P52" s="189">
        <f>'Table A6'!N53</f>
        <v>735458.6567146267</v>
      </c>
    </row>
    <row r="53" spans="1:21" s="169" customFormat="1" ht="12.75">
      <c r="A53" s="169">
        <f>'Table A6'!A54</f>
        <v>1961</v>
      </c>
      <c r="B53" s="189">
        <f>'Table A0'!J54</f>
        <v>32682.146991050573</v>
      </c>
      <c r="C53" s="189">
        <f>'Table A6'!B54</f>
        <v>111951.95199750378</v>
      </c>
      <c r="D53" s="189">
        <f>'Table A6'!C54</f>
        <v>153615.0248499029</v>
      </c>
      <c r="E53" s="189">
        <f>'Table A6'!D54</f>
        <v>347759.48848011199</v>
      </c>
      <c r="F53" s="189">
        <f>'Table A6'!E54</f>
        <v>500451.33637015295</v>
      </c>
      <c r="G53" s="189">
        <f>'Table A6'!F54</f>
        <v>1193317.2875177576</v>
      </c>
      <c r="H53" s="189">
        <f>'Table A6'!G54</f>
        <v>4517630.0448784186</v>
      </c>
      <c r="I53" s="236">
        <f t="shared" si="0"/>
        <v>1.7204756907216456E-2</v>
      </c>
      <c r="J53" s="189">
        <f>'Table A6'!I54</f>
        <v>23874.390879222439</v>
      </c>
      <c r="K53" s="189">
        <f>('Table A6'!I54*0.9+'Table A6'!J54*0.05+'Table A6'!K54*0.04)/0.99</f>
        <v>29499.547582070154</v>
      </c>
      <c r="L53" s="189">
        <f>'Table A6'!J54</f>
        <v>70288.879145104642</v>
      </c>
      <c r="M53" s="189">
        <f>'Table A6'!K54</f>
        <v>105078.90894235065</v>
      </c>
      <c r="N53" s="189">
        <f>'Table A6'!L54</f>
        <v>195067.64059007101</v>
      </c>
      <c r="O53" s="189">
        <f>'Table A6'!M54</f>
        <v>327234.8485832517</v>
      </c>
      <c r="P53" s="189">
        <f>'Table A6'!N54</f>
        <v>823949.20336657332</v>
      </c>
    </row>
    <row r="54" spans="1:21" s="169" customFormat="1" ht="12.75">
      <c r="A54" s="169">
        <f>'Table A6'!A55</f>
        <v>1962</v>
      </c>
      <c r="B54" s="189">
        <f>'Table A0'!J55</f>
        <v>33432.864511189407</v>
      </c>
      <c r="C54" s="189">
        <f>'Table A6'!B55</f>
        <v>112671.77932843007</v>
      </c>
      <c r="D54" s="189">
        <f>'Table A6'!C55</f>
        <v>152493.22001985216</v>
      </c>
      <c r="E54" s="189">
        <f>'Table A6'!D55</f>
        <v>332653.86749189923</v>
      </c>
      <c r="F54" s="189">
        <f>'Table A6'!E55</f>
        <v>471782.89094142109</v>
      </c>
      <c r="G54" s="189">
        <f>'Table A6'!F55</f>
        <v>1067938.5768839824</v>
      </c>
      <c r="H54" s="189">
        <f>'Table A6'!G55</f>
        <v>3880686.9179550163</v>
      </c>
      <c r="I54" s="236">
        <f t="shared" si="0"/>
        <v>3.0877848314201373E-2</v>
      </c>
      <c r="J54" s="189">
        <f>'Table A6'!I55</f>
        <v>24628.540642607113</v>
      </c>
      <c r="K54" s="189">
        <f>('Table A6'!I55*0.9+'Table A6'!J55*0.05+'Table A6'!K55*0.04)/0.99</f>
        <v>30410.430137646883</v>
      </c>
      <c r="L54" s="189">
        <f>'Table A6'!J55</f>
        <v>72850.338637007968</v>
      </c>
      <c r="M54" s="189">
        <f>'Table A6'!K55</f>
        <v>107453.05815184041</v>
      </c>
      <c r="N54" s="189">
        <f>'Table A6'!L55</f>
        <v>193524.84404237734</v>
      </c>
      <c r="O54" s="189">
        <f>'Table A6'!M55</f>
        <v>322743.96945578075</v>
      </c>
      <c r="P54" s="189">
        <f>'Table A6'!N55</f>
        <v>755410.9834316452</v>
      </c>
    </row>
    <row r="55" spans="1:21" s="169" customFormat="1" ht="12.75">
      <c r="A55" s="169">
        <f>'Table A6'!A56</f>
        <v>1963</v>
      </c>
      <c r="B55" s="189">
        <f>'Table A0'!J56</f>
        <v>34348.855246569394</v>
      </c>
      <c r="C55" s="189">
        <f>'Table A6'!B56</f>
        <v>116046.9647034877</v>
      </c>
      <c r="D55" s="189">
        <f>'Table A6'!C56</f>
        <v>156932.22047447067</v>
      </c>
      <c r="E55" s="189">
        <f>'Table A6'!D56</f>
        <v>340620.77670647932</v>
      </c>
      <c r="F55" s="189">
        <f>'Table A6'!E56</f>
        <v>480731.41087426228</v>
      </c>
      <c r="G55" s="189">
        <f>'Table A6'!F56</f>
        <v>1080581.4207701562</v>
      </c>
      <c r="H55" s="189">
        <f>'Table A6'!G56</f>
        <v>3937408.7415451389</v>
      </c>
      <c r="I55" s="236">
        <f t="shared" si="0"/>
        <v>2.7778934160960889E-2</v>
      </c>
      <c r="J55" s="189">
        <f>'Table A6'!I56</f>
        <v>25271.287529134024</v>
      </c>
      <c r="K55" s="189">
        <f>('Table A6'!I56*0.9+'Table A6'!J56*0.05+'Table A6'!K56*0.04)/0.99</f>
        <v>31255.199474247074</v>
      </c>
      <c r="L55" s="189">
        <f>'Table A6'!J56</f>
        <v>75161.708932504727</v>
      </c>
      <c r="M55" s="189">
        <f>'Table A6'!K56</f>
        <v>111010.08141646849</v>
      </c>
      <c r="N55" s="189">
        <f>'Table A6'!L56</f>
        <v>200510.14253869638</v>
      </c>
      <c r="O55" s="189">
        <f>'Table A6'!M56</f>
        <v>330768.90840028878</v>
      </c>
      <c r="P55" s="189">
        <f>'Table A6'!N56</f>
        <v>763156.16290626931</v>
      </c>
    </row>
    <row r="56" spans="1:21" s="169" customFormat="1" ht="12.75">
      <c r="A56" s="169">
        <f>'Table A6'!A57</f>
        <v>1964</v>
      </c>
      <c r="B56" s="189">
        <f>'Table A0'!J57</f>
        <v>36187.395450786717</v>
      </c>
      <c r="C56" s="189">
        <f>'Table A6'!B57</f>
        <v>124568.44746461103</v>
      </c>
      <c r="D56" s="189">
        <f>'Table A6'!C57</f>
        <v>170089.73893315761</v>
      </c>
      <c r="E56" s="189">
        <f>'Table A6'!D57</f>
        <v>379211.46343377669</v>
      </c>
      <c r="F56" s="189">
        <f>'Table A6'!E57</f>
        <v>534506.5411959315</v>
      </c>
      <c r="G56" s="189">
        <f>'Table A6'!F57</f>
        <v>1220409.5532930321</v>
      </c>
      <c r="H56" s="189">
        <f>'Table A6'!G57</f>
        <v>4712199.9767741738</v>
      </c>
      <c r="I56" s="236">
        <f t="shared" si="0"/>
        <v>4.6945993806978503E-2</v>
      </c>
      <c r="J56" s="189">
        <f>'Table A6'!I57</f>
        <v>26367.278560361789</v>
      </c>
      <c r="K56" s="189">
        <f>('Table A6'!I57*0.9+'Table A6'!J57*0.05+'Table A6'!K57*0.04)/0.99</f>
        <v>32722.505875200957</v>
      </c>
      <c r="L56" s="189">
        <f>'Table A6'!J57</f>
        <v>79047.155996064452</v>
      </c>
      <c r="M56" s="189">
        <f>'Table A6'!K57</f>
        <v>117809.30780800285</v>
      </c>
      <c r="N56" s="189">
        <f>'Table A6'!L57</f>
        <v>223916.38567162192</v>
      </c>
      <c r="O56" s="189">
        <f>'Table A6'!M57</f>
        <v>363030.78817165637</v>
      </c>
      <c r="P56" s="189">
        <f>'Table A6'!N57</f>
        <v>832432.83957290521</v>
      </c>
    </row>
    <row r="57" spans="1:21" s="169" customFormat="1" ht="12.75">
      <c r="A57" s="169">
        <f>'Table A6'!A58</f>
        <v>1965</v>
      </c>
      <c r="B57" s="189">
        <f>'Table A0'!J58</f>
        <v>37953.550532059475</v>
      </c>
      <c r="C57" s="189">
        <f>'Table A6'!B58</f>
        <v>132006.33568351329</v>
      </c>
      <c r="D57" s="189">
        <f>'Table A6'!C58</f>
        <v>181238.73784833224</v>
      </c>
      <c r="E57" s="189">
        <f>'Table A6'!D58</f>
        <v>413386.76107046742</v>
      </c>
      <c r="F57" s="189">
        <f>'Table A6'!E58</f>
        <v>586385.37145965791</v>
      </c>
      <c r="G57" s="189">
        <f>'Table A6'!F58</f>
        <v>1387256.798285889</v>
      </c>
      <c r="H57" s="189">
        <f>'Table A6'!G58</f>
        <v>5652617.5960951932</v>
      </c>
      <c r="I57" s="236">
        <f t="shared" si="0"/>
        <v>4.3969432244667983E-2</v>
      </c>
      <c r="J57" s="189">
        <f>'Table A6'!I58</f>
        <v>27503.241070786826</v>
      </c>
      <c r="K57" s="189">
        <f>('Table A6'!I58*0.9+'Table A6'!J58*0.05+'Table A6'!K58*0.04)/0.99</f>
        <v>34161.295880156358</v>
      </c>
      <c r="L57" s="189">
        <f>'Table A6'!J58</f>
        <v>82773.933518694335</v>
      </c>
      <c r="M57" s="189">
        <f>'Table A6'!K58</f>
        <v>123201.73204279845</v>
      </c>
      <c r="N57" s="189">
        <f>'Table A6'!L58</f>
        <v>240388.15068127686</v>
      </c>
      <c r="O57" s="189">
        <f>'Table A6'!M58</f>
        <v>386167.51475310011</v>
      </c>
      <c r="P57" s="189">
        <f>'Table A6'!N58</f>
        <v>913327.82075152197</v>
      </c>
    </row>
    <row r="58" spans="1:21" s="169" customFormat="1" ht="12.75">
      <c r="A58" s="169">
        <f>'Table A6'!A59</f>
        <v>1966</v>
      </c>
      <c r="B58" s="189">
        <f>'Table A0'!J59</f>
        <v>39453.532042057188</v>
      </c>
      <c r="C58" s="189">
        <f>'Table A6'!B59</f>
        <v>132848.00687777254</v>
      </c>
      <c r="D58" s="189">
        <f>'Table A6'!C59</f>
        <v>180855.27123816326</v>
      </c>
      <c r="E58" s="189">
        <f>'Table A6'!D59</f>
        <v>401449.82068180497</v>
      </c>
      <c r="F58" s="189">
        <f>'Table A6'!E59</f>
        <v>569622.99848801072</v>
      </c>
      <c r="G58" s="189">
        <f>'Table A6'!F59</f>
        <v>1335615.2854222101</v>
      </c>
      <c r="H58" s="189">
        <f>'Table A6'!G59</f>
        <v>5089028.5891548777</v>
      </c>
      <c r="I58" s="236">
        <f t="shared" si="0"/>
        <v>4.7881907043600291E-2</v>
      </c>
      <c r="J58" s="189">
        <f>'Table A6'!I59</f>
        <v>29076.368171422146</v>
      </c>
      <c r="K58" s="189">
        <f>('Table A6'!I59*0.9+'Table A6'!J59*0.05+'Table A6'!K59*0.04)/0.99</f>
        <v>35797.003873978931</v>
      </c>
      <c r="L58" s="189">
        <f>'Table A6'!J59</f>
        <v>84840.742517381834</v>
      </c>
      <c r="M58" s="189">
        <f>'Table A6'!K59</f>
        <v>125706.63387725281</v>
      </c>
      <c r="N58" s="189">
        <f>'Table A6'!L59</f>
        <v>233276.6428755993</v>
      </c>
      <c r="O58" s="189">
        <f>'Table A6'!M59</f>
        <v>378124.92675446073</v>
      </c>
      <c r="P58" s="189">
        <f>'Table A6'!N59</f>
        <v>918569.3627852475</v>
      </c>
    </row>
    <row r="59" spans="1:21" s="169" customFormat="1" ht="12.75">
      <c r="A59" s="169">
        <f>'Table A6'!A60</f>
        <v>1967</v>
      </c>
      <c r="B59" s="189">
        <f>'Table A0'!J60</f>
        <v>40878.975955850037</v>
      </c>
      <c r="C59" s="189">
        <f>'Table A6'!B60</f>
        <v>140805.85253177868</v>
      </c>
      <c r="D59" s="189">
        <f>'Table A6'!C60</f>
        <v>193784.32344277643</v>
      </c>
      <c r="E59" s="189">
        <f>'Table A6'!D60</f>
        <v>438939.71776552656</v>
      </c>
      <c r="F59" s="189">
        <f>'Table A6'!E60</f>
        <v>627477.58311447757</v>
      </c>
      <c r="G59" s="189">
        <f>'Table A6'!F60</f>
        <v>1503122.1948105751</v>
      </c>
      <c r="H59" s="189">
        <f>'Table A6'!G60</f>
        <v>5789884.7890722826</v>
      </c>
      <c r="I59" s="236">
        <f t="shared" si="0"/>
        <v>2.9643724144392758E-2</v>
      </c>
      <c r="J59" s="189">
        <f>'Table A6'!I60</f>
        <v>29775.989669635735</v>
      </c>
      <c r="K59" s="189">
        <f>('Table A6'!I60*0.9+'Table A6'!J60*0.05+'Table A6'!K60*0.04)/0.99</f>
        <v>36858.160382014918</v>
      </c>
      <c r="L59" s="189">
        <f>'Table A6'!J60</f>
        <v>87827.381620780943</v>
      </c>
      <c r="M59" s="189">
        <f>'Table A6'!K60</f>
        <v>132495.47486208891</v>
      </c>
      <c r="N59" s="189">
        <f>'Table A6'!L60</f>
        <v>250401.85241657551</v>
      </c>
      <c r="O59" s="189">
        <f>'Table A6'!M60</f>
        <v>408566.43019045307</v>
      </c>
      <c r="P59" s="189">
        <f>'Table A6'!N60</f>
        <v>1026815.2398926079</v>
      </c>
    </row>
    <row r="60" spans="1:21" s="169" customFormat="1" ht="12.75">
      <c r="A60" s="169">
        <f>'Table A6'!A61</f>
        <v>1968</v>
      </c>
      <c r="B60" s="189">
        <f>'Table A0'!J61</f>
        <v>42672.644892506774</v>
      </c>
      <c r="C60" s="189">
        <f>'Table A6'!B61</f>
        <v>148702.08993281057</v>
      </c>
      <c r="D60" s="189">
        <f>'Table A6'!C61</f>
        <v>206116.4232085477</v>
      </c>
      <c r="E60" s="189">
        <f>'Table A6'!D61</f>
        <v>478481.47872416227</v>
      </c>
      <c r="F60" s="189">
        <f>'Table A6'!E61</f>
        <v>694626.18030030781</v>
      </c>
      <c r="G60" s="189">
        <f>'Table A6'!F61</f>
        <v>1716661.0115752423</v>
      </c>
      <c r="H60" s="189">
        <f>'Table A6'!G61</f>
        <v>6891327.2729642065</v>
      </c>
      <c r="I60" s="236">
        <f t="shared" si="0"/>
        <v>3.8319196161999747E-2</v>
      </c>
      <c r="J60" s="189">
        <f>'Table A6'!I61</f>
        <v>30891.595443584127</v>
      </c>
      <c r="K60" s="189">
        <f>('Table A6'!I61*0.9+'Table A6'!J61*0.05+'Table A6'!K61*0.04)/0.99</f>
        <v>38270.535459863793</v>
      </c>
      <c r="L60" s="189">
        <f>'Table A6'!J61</f>
        <v>91287.756657073463</v>
      </c>
      <c r="M60" s="189">
        <f>'Table A6'!K61</f>
        <v>138025.15932964408</v>
      </c>
      <c r="N60" s="189">
        <f>'Table A6'!L61</f>
        <v>262336.77714801673</v>
      </c>
      <c r="O60" s="189">
        <f>'Table A6'!M61</f>
        <v>439117.47248157422</v>
      </c>
      <c r="P60" s="189">
        <f>'Table A6'!N61</f>
        <v>1141698.0936431354</v>
      </c>
    </row>
    <row r="61" spans="1:21" s="169" customFormat="1" ht="12.75">
      <c r="A61" s="169">
        <f>'Table A6'!A62</f>
        <v>1969</v>
      </c>
      <c r="B61" s="189">
        <f>'Table A0'!J62</f>
        <v>42630.732283386606</v>
      </c>
      <c r="C61" s="189">
        <f>'Table A6'!B62</f>
        <v>144643.168567235</v>
      </c>
      <c r="D61" s="189">
        <f>'Table A6'!C62</f>
        <v>196817.59761789843</v>
      </c>
      <c r="E61" s="189">
        <f>'Table A6'!D62</f>
        <v>441291.90946684469</v>
      </c>
      <c r="F61" s="189">
        <f>'Table A6'!E62</f>
        <v>634839.74967609497</v>
      </c>
      <c r="G61" s="189">
        <f>'Table A6'!F62</f>
        <v>1574649.7728568094</v>
      </c>
      <c r="H61" s="189">
        <f>'Table A6'!G62</f>
        <v>6642593.9196040723</v>
      </c>
      <c r="I61" s="236">
        <f t="shared" si="0"/>
        <v>8.7094743229212401E-3</v>
      </c>
      <c r="J61" s="189">
        <f>'Table A6'!I62</f>
        <v>31296.017140736789</v>
      </c>
      <c r="K61" s="189">
        <f>('Table A6'!I62*0.9+'Table A6'!J62*0.05+'Table A6'!K62*0.04)/0.99</f>
        <v>38603.851705775924</v>
      </c>
      <c r="L61" s="189">
        <f>'Table A6'!J62</f>
        <v>92468.739516571601</v>
      </c>
      <c r="M61" s="189">
        <f>'Table A6'!K62</f>
        <v>135699.01965566183</v>
      </c>
      <c r="N61" s="189">
        <f>'Table A6'!L62</f>
        <v>247744.06925759441</v>
      </c>
      <c r="O61" s="189">
        <f>'Table A6'!M62</f>
        <v>399887.24388091633</v>
      </c>
      <c r="P61" s="189">
        <f>'Table A6'!N62</f>
        <v>1011544.867662669</v>
      </c>
    </row>
    <row r="62" spans="1:21">
      <c r="A62" s="169">
        <f>'Table A6'!A63</f>
        <v>1970</v>
      </c>
      <c r="B62" s="189">
        <f>'Table A0'!J63</f>
        <v>41995.488119534559</v>
      </c>
      <c r="C62" s="189">
        <f>'Table A6'!B63</f>
        <v>137019.46827430755</v>
      </c>
      <c r="D62" s="189">
        <f>'Table A6'!C63</f>
        <v>181947.77571267606</v>
      </c>
      <c r="E62" s="189">
        <f>'Table A6'!D63</f>
        <v>379021.31171731831</v>
      </c>
      <c r="F62" s="189">
        <f>'Table A6'!E63</f>
        <v>525030.56997067912</v>
      </c>
      <c r="G62" s="189">
        <f>'Table A6'!F63</f>
        <v>1165519.5619857667</v>
      </c>
      <c r="H62" s="189">
        <f>'Table A6'!G63</f>
        <v>4183906.0551307136</v>
      </c>
      <c r="I62" s="236">
        <f t="shared" si="0"/>
        <v>-3.2807178932181547E-4</v>
      </c>
      <c r="J62" s="189">
        <f>'Table A6'!I63</f>
        <v>31437.268102337555</v>
      </c>
      <c r="K62" s="189">
        <f>('Table A6'!I63*0.9+'Table A6'!J63*0.05+'Table A6'!K63*0.04)/0.99</f>
        <v>38591.186871072096</v>
      </c>
      <c r="L62" s="189">
        <f>'Table A6'!J63</f>
        <v>92091.160835939023</v>
      </c>
      <c r="M62" s="189">
        <f>'Table A6'!K63</f>
        <v>132679.39171151552</v>
      </c>
      <c r="N62" s="189">
        <f>'Table A6'!L63</f>
        <v>233012.05346395748</v>
      </c>
      <c r="O62" s="189">
        <f>'Table A6'!M63</f>
        <v>364908.32196690724</v>
      </c>
      <c r="P62" s="189">
        <f>'Table A6'!N63</f>
        <v>830143.28496966162</v>
      </c>
      <c r="Q62" s="169"/>
      <c r="R62" s="169"/>
      <c r="S62" s="169"/>
      <c r="T62" s="169"/>
      <c r="U62" s="169"/>
    </row>
    <row r="63" spans="1:21">
      <c r="A63" s="169">
        <f>'Table A6'!A64</f>
        <v>1971</v>
      </c>
      <c r="B63" s="189">
        <f>'Table A0'!J64</f>
        <v>42289.041294466122</v>
      </c>
      <c r="C63" s="189">
        <f>'Table A6'!B64</f>
        <v>140978.79599853948</v>
      </c>
      <c r="D63" s="189">
        <f>'Table A6'!C64</f>
        <v>188250.48565013817</v>
      </c>
      <c r="E63" s="189">
        <f>'Table A6'!D64</f>
        <v>397477.07225632441</v>
      </c>
      <c r="F63" s="189">
        <f>'Table A6'!E64</f>
        <v>555146.68885518238</v>
      </c>
      <c r="G63" s="189">
        <f>'Table A6'!F64</f>
        <v>1263484.7278866644</v>
      </c>
      <c r="H63" s="189">
        <f>'Table A6'!G64</f>
        <v>4709780.4257025588</v>
      </c>
      <c r="I63" s="236">
        <f t="shared" si="0"/>
        <v>2.8528932074110003E-3</v>
      </c>
      <c r="J63" s="189">
        <f>'Table A6'!I64</f>
        <v>31323.512994013527</v>
      </c>
      <c r="K63" s="189">
        <f>('Table A6'!I64*0.9+'Table A6'!J64*0.05+'Table A6'!K64*0.04)/0.99</f>
        <v>38701.283405962502</v>
      </c>
      <c r="L63" s="189">
        <f>'Table A6'!J64</f>
        <v>93707.106346940782</v>
      </c>
      <c r="M63" s="189">
        <f>'Table A6'!K64</f>
        <v>135943.83899859159</v>
      </c>
      <c r="N63" s="189">
        <f>'Table A6'!L64</f>
        <v>239807.45565746649</v>
      </c>
      <c r="O63" s="189">
        <f>'Table A6'!M64</f>
        <v>378062.1790973118</v>
      </c>
      <c r="P63" s="189">
        <f>'Table A6'!N64</f>
        <v>880562.98368489847</v>
      </c>
      <c r="Q63" s="169"/>
      <c r="R63" s="169"/>
      <c r="S63" s="169"/>
      <c r="T63" s="169"/>
      <c r="U63" s="169"/>
    </row>
    <row r="64" spans="1:21">
      <c r="A64" s="169">
        <f>'Table A6'!A65</f>
        <v>1972</v>
      </c>
      <c r="B64" s="189">
        <f>'Table A0'!J65</f>
        <v>44350.437554354656</v>
      </c>
      <c r="C64" s="189">
        <f>'Table A6'!B65</f>
        <v>148955.09994719981</v>
      </c>
      <c r="D64" s="189">
        <f>'Table A6'!C65</f>
        <v>199741.02041759901</v>
      </c>
      <c r="E64" s="189">
        <f>'Table A6'!D65</f>
        <v>427436.58213026618</v>
      </c>
      <c r="F64" s="189">
        <f>'Table A6'!E65</f>
        <v>601398.84759738133</v>
      </c>
      <c r="G64" s="189">
        <f>'Table A6'!F65</f>
        <v>1386320.9601276182</v>
      </c>
      <c r="H64" s="189">
        <f>'Table A6'!G65</f>
        <v>5225179.6614051228</v>
      </c>
      <c r="I64" s="236">
        <f t="shared" si="0"/>
        <v>4.5982897099471343E-2</v>
      </c>
      <c r="J64" s="189">
        <f>'Table A6'!I65</f>
        <v>32727.697288482967</v>
      </c>
      <c r="K64" s="189">
        <f>('Table A6'!I65*0.9+'Table A6'!J65*0.05+'Table A6'!K65*0.04)/0.99</f>
        <v>40480.880538436351</v>
      </c>
      <c r="L64" s="189">
        <f>'Table A6'!J65</f>
        <v>98169.179476800637</v>
      </c>
      <c r="M64" s="189">
        <f>'Table A6'!K65</f>
        <v>142817.1299894322</v>
      </c>
      <c r="N64" s="189">
        <f>'Table A6'!L65</f>
        <v>253474.31666315102</v>
      </c>
      <c r="O64" s="189">
        <f>'Table A6'!M65</f>
        <v>405168.31946482213</v>
      </c>
      <c r="P64" s="189">
        <f>'Table A6'!N65</f>
        <v>959781.10443011788</v>
      </c>
      <c r="Q64" s="169"/>
      <c r="R64" s="169"/>
      <c r="S64" s="169"/>
      <c r="T64" s="169"/>
      <c r="U64" s="169"/>
    </row>
    <row r="65" spans="1:21">
      <c r="A65" s="169">
        <f>'Table A6'!A66</f>
        <v>1973</v>
      </c>
      <c r="B65" s="189">
        <f>'Table A0'!J66</f>
        <v>45047.411289517768</v>
      </c>
      <c r="C65" s="189">
        <f>'Table A6'!B66</f>
        <v>150155.19865170738</v>
      </c>
      <c r="D65" s="189">
        <f>'Table A6'!C66</f>
        <v>200133.24422042459</v>
      </c>
      <c r="E65" s="189">
        <f>'Table A6'!D66</f>
        <v>412745.20969406026</v>
      </c>
      <c r="F65" s="189">
        <f>'Table A6'!E66</f>
        <v>567944.22987906111</v>
      </c>
      <c r="G65" s="189">
        <f>'Table A6'!F66</f>
        <v>1243347.1226396242</v>
      </c>
      <c r="H65" s="189">
        <f>'Table A6'!G66</f>
        <v>4240744.0883038109</v>
      </c>
      <c r="I65" s="236">
        <f t="shared" si="0"/>
        <v>2.1057140159503218E-2</v>
      </c>
      <c r="J65" s="189">
        <f>'Table A6'!I66</f>
        <v>33368.768249274479</v>
      </c>
      <c r="K65" s="189">
        <f>('Table A6'!I66*0.9+'Table A6'!J66*0.05+'Table A6'!K66*0.04)/0.99</f>
        <v>41333.292113714313</v>
      </c>
      <c r="L65" s="189">
        <f>'Table A6'!J66</f>
        <v>100177.15308299019</v>
      </c>
      <c r="M65" s="189">
        <f>'Table A6'!K66</f>
        <v>146980.25285201566</v>
      </c>
      <c r="N65" s="189">
        <f>'Table A6'!L66</f>
        <v>257546.18950905936</v>
      </c>
      <c r="O65" s="189">
        <f>'Table A6'!M66</f>
        <v>399093.50668892037</v>
      </c>
      <c r="P65" s="189">
        <f>'Table A6'!N66</f>
        <v>910303.01534360356</v>
      </c>
      <c r="Q65" s="169"/>
      <c r="R65" s="169"/>
      <c r="S65" s="169"/>
      <c r="T65" s="169"/>
      <c r="U65" s="169"/>
    </row>
    <row r="66" spans="1:21">
      <c r="A66" s="169">
        <f>'Table A6'!A67</f>
        <v>1974</v>
      </c>
      <c r="B66" s="189">
        <f>'Table A0'!J67</f>
        <v>43251.465583658275</v>
      </c>
      <c r="C66" s="189">
        <f>'Table A6'!B67</f>
        <v>144065.10122852589</v>
      </c>
      <c r="D66" s="189">
        <f>'Table A6'!C67</f>
        <v>191325.84426352577</v>
      </c>
      <c r="E66" s="189">
        <f>'Table A6'!D67</f>
        <v>394558.4333281889</v>
      </c>
      <c r="F66" s="189">
        <f>'Table A6'!E67</f>
        <v>545561.67532429483</v>
      </c>
      <c r="G66" s="189">
        <f>'Table A6'!F67</f>
        <v>1180000.7304167512</v>
      </c>
      <c r="H66" s="189">
        <f>'Table A6'!G67</f>
        <v>3801173.3423376759</v>
      </c>
      <c r="I66" s="236">
        <f t="shared" si="0"/>
        <v>-3.944475933137237E-2</v>
      </c>
      <c r="J66" s="189">
        <f>'Table A6'!I67</f>
        <v>32049.950512006319</v>
      </c>
      <c r="K66" s="189">
        <f>('Table A6'!I67*0.9+'Table A6'!J67*0.05+'Table A6'!K67*0.04)/0.99</f>
        <v>39702.91035391554</v>
      </c>
      <c r="L66" s="189">
        <f>'Table A6'!J67</f>
        <v>96804.358193526001</v>
      </c>
      <c r="M66" s="189">
        <f>'Table A6'!K67</f>
        <v>140517.69699735998</v>
      </c>
      <c r="N66" s="189">
        <f>'Table A6'!L67</f>
        <v>243555.1913320829</v>
      </c>
      <c r="O66" s="189">
        <f>'Table A6'!M67</f>
        <v>386951.9115511807</v>
      </c>
      <c r="P66" s="189">
        <f>'Table A6'!N67</f>
        <v>888759.32909220411</v>
      </c>
      <c r="Q66" s="169"/>
      <c r="R66" s="169"/>
      <c r="S66" s="169"/>
      <c r="T66" s="169"/>
      <c r="U66" s="169"/>
    </row>
    <row r="67" spans="1:21">
      <c r="A67" s="169">
        <f>'Table A6'!A68</f>
        <v>1975</v>
      </c>
      <c r="B67" s="189">
        <f>'Table A0'!J68</f>
        <v>40945.69924715026</v>
      </c>
      <c r="C67" s="189">
        <f>'Table A6'!B68</f>
        <v>136893.41007100706</v>
      </c>
      <c r="D67" s="189">
        <f>'Table A6'!C68</f>
        <v>180007.7393857874</v>
      </c>
      <c r="E67" s="189">
        <f>'Table A6'!D68</f>
        <v>363297.78393939836</v>
      </c>
      <c r="F67" s="189">
        <f>'Table A6'!E68</f>
        <v>496908.88884258183</v>
      </c>
      <c r="G67" s="189">
        <f>'Table A6'!F68</f>
        <v>1050057.5935356664</v>
      </c>
      <c r="H67" s="189">
        <f>'Table A6'!G68</f>
        <v>3466386.8491185387</v>
      </c>
      <c r="I67" s="236">
        <f t="shared" si="0"/>
        <v>-5.070894683479521E-2</v>
      </c>
      <c r="J67" s="189">
        <f>'Table A6'!I68</f>
        <v>30284.842488943945</v>
      </c>
      <c r="K67" s="189">
        <f>('Table A6'!I68*0.9+'Table A6'!J68*0.05+'Table A6'!K68*0.04)/0.99</f>
        <v>37689.617583592197</v>
      </c>
      <c r="L67" s="189">
        <f>'Table A6'!J68</f>
        <v>93779.080756226744</v>
      </c>
      <c r="M67" s="189">
        <f>'Table A6'!K68</f>
        <v>134185.22824738466</v>
      </c>
      <c r="N67" s="189">
        <f>'Table A6'!L68</f>
        <v>229686.67903621495</v>
      </c>
      <c r="O67" s="189">
        <f>'Table A6'!M68</f>
        <v>358621.71266931063</v>
      </c>
      <c r="P67" s="189">
        <f>'Table A6'!N68</f>
        <v>781576.56513756956</v>
      </c>
      <c r="Q67" s="169"/>
      <c r="R67" s="169"/>
      <c r="S67" s="169"/>
      <c r="T67" s="169"/>
      <c r="U67" s="169"/>
    </row>
    <row r="68" spans="1:21">
      <c r="A68" s="169">
        <f>'Table A6'!A69</f>
        <v>1976</v>
      </c>
      <c r="B68" s="189">
        <f>'Table A0'!J69</f>
        <v>42158.445186049714</v>
      </c>
      <c r="C68" s="189">
        <f>'Table A6'!B69</f>
        <v>140866.59858247926</v>
      </c>
      <c r="D68" s="189">
        <f>'Table A6'!C69</f>
        <v>185282.62754935463</v>
      </c>
      <c r="E68" s="189">
        <f>'Table A6'!D69</f>
        <v>373561.1404242735</v>
      </c>
      <c r="F68" s="189">
        <f>'Table A6'!E69</f>
        <v>511710.62275152962</v>
      </c>
      <c r="G68" s="189">
        <f>'Table A6'!F69</f>
        <v>1093903.94690803</v>
      </c>
      <c r="H68" s="189">
        <f>'Table A6'!G69</f>
        <v>3625370.5874512712</v>
      </c>
      <c r="I68" s="236">
        <f t="shared" si="0"/>
        <v>2.9751578876258122E-2</v>
      </c>
      <c r="J68" s="189">
        <f>'Table A6'!I69</f>
        <v>31190.872586446432</v>
      </c>
      <c r="K68" s="189">
        <f>('Table A6'!I69*0.9+'Table A6'!J69*0.05+'Table A6'!K69*0.04)/0.99</f>
        <v>38810.943213946448</v>
      </c>
      <c r="L68" s="189">
        <f>'Table A6'!J69</f>
        <v>96450.569615603919</v>
      </c>
      <c r="M68" s="189">
        <f>'Table A6'!K69</f>
        <v>138212.99933062491</v>
      </c>
      <c r="N68" s="189">
        <f>'Table A6'!L69</f>
        <v>235411.65809701738</v>
      </c>
      <c r="O68" s="189">
        <f>'Table A6'!M69</f>
        <v>366162.29171240446</v>
      </c>
      <c r="P68" s="189">
        <f>'Table A6'!N69</f>
        <v>812629.87573655881</v>
      </c>
      <c r="Q68" s="169"/>
      <c r="R68" s="169"/>
      <c r="S68" s="169"/>
      <c r="T68" s="169"/>
      <c r="U68" s="169"/>
    </row>
    <row r="69" spans="1:21">
      <c r="A69" s="169">
        <f>'Table A6'!A70</f>
        <v>1977</v>
      </c>
      <c r="B69" s="189">
        <f>'Table A0'!J70</f>
        <v>42616.465669334902</v>
      </c>
      <c r="C69" s="189">
        <f>'Table A6'!B70</f>
        <v>143120.38718400375</v>
      </c>
      <c r="D69" s="189">
        <f>'Table A6'!C70</f>
        <v>188572.75266055897</v>
      </c>
      <c r="E69" s="189">
        <f>'Table A6'!D70</f>
        <v>384618.62649302755</v>
      </c>
      <c r="F69" s="189">
        <f>'Table A6'!E70</f>
        <v>529898.35761085886</v>
      </c>
      <c r="G69" s="189">
        <f>'Table A6'!F70</f>
        <v>1154025.0446720554</v>
      </c>
      <c r="H69" s="189">
        <f>'Table A6'!G70</f>
        <v>3936182.1475917292</v>
      </c>
      <c r="I69" s="236">
        <f t="shared" si="0"/>
        <v>9.0426860384813512E-3</v>
      </c>
      <c r="J69" s="189">
        <f>'Table A6'!I70</f>
        <v>31449.363278816138</v>
      </c>
      <c r="K69" s="189">
        <f>('Table A6'!I70*0.9+'Table A6'!J70*0.05+'Table A6'!K70*0.04)/0.99</f>
        <v>39161.898388287496</v>
      </c>
      <c r="L69" s="189">
        <f>'Table A6'!J70</f>
        <v>97668.021707448526</v>
      </c>
      <c r="M69" s="189">
        <f>'Table A6'!K70</f>
        <v>139561.28420244181</v>
      </c>
      <c r="N69" s="189">
        <f>'Table A6'!L70</f>
        <v>239338.89537519624</v>
      </c>
      <c r="O69" s="189">
        <f>'Table A6'!M70</f>
        <v>373866.6858455597</v>
      </c>
      <c r="P69" s="189">
        <f>'Table A6'!N70</f>
        <v>844896.47768098081</v>
      </c>
      <c r="Q69" s="169"/>
      <c r="R69" s="169"/>
      <c r="S69" s="169"/>
      <c r="T69" s="169"/>
      <c r="U69" s="169"/>
    </row>
    <row r="70" spans="1:21">
      <c r="A70" s="169">
        <f>'Table A6'!A71</f>
        <v>1978</v>
      </c>
      <c r="B70" s="189">
        <f>'Table A0'!J71</f>
        <v>43428.91777293686</v>
      </c>
      <c r="C70" s="189">
        <f>'Table A6'!B71</f>
        <v>145426.39789360392</v>
      </c>
      <c r="D70" s="189">
        <f>'Table A6'!C71</f>
        <v>191399.70535622619</v>
      </c>
      <c r="E70" s="189">
        <f>'Table A6'!D71</f>
        <v>388711.45407502336</v>
      </c>
      <c r="F70" s="189">
        <f>'Table A6'!E71</f>
        <v>535155.57461320143</v>
      </c>
      <c r="G70" s="189">
        <f>'Table A6'!F71</f>
        <v>1149983.4122564816</v>
      </c>
      <c r="H70" s="189">
        <f>'Table A6'!G71</f>
        <v>3719150.2122913362</v>
      </c>
      <c r="I70" s="236">
        <f t="shared" si="0"/>
        <v>1.9899877938314603E-2</v>
      </c>
      <c r="J70" s="189">
        <f>'Table A6'!I71</f>
        <v>32095.864426196076</v>
      </c>
      <c r="K70" s="189">
        <f>('Table A6'!I71*0.9+'Table A6'!J71*0.05+'Table A6'!K71*0.04)/0.99</f>
        <v>39941.215386047101</v>
      </c>
      <c r="L70" s="189">
        <f>'Table A6'!J71</f>
        <v>99453.09043098164</v>
      </c>
      <c r="M70" s="189">
        <f>'Table A6'!K71</f>
        <v>142071.76817652688</v>
      </c>
      <c r="N70" s="189">
        <f>'Table A6'!L71</f>
        <v>242267.33353684531</v>
      </c>
      <c r="O70" s="189">
        <f>'Table A6'!M71</f>
        <v>381448.61520238133</v>
      </c>
      <c r="P70" s="189">
        <f>'Table A6'!N71</f>
        <v>864520.43447483121</v>
      </c>
      <c r="Q70" s="169"/>
      <c r="R70" s="169"/>
      <c r="S70" s="169"/>
      <c r="T70" s="169"/>
      <c r="U70" s="169"/>
    </row>
    <row r="71" spans="1:21">
      <c r="A71" s="169">
        <f>'Table A6'!A72</f>
        <v>1979</v>
      </c>
      <c r="B71" s="189">
        <f>'Table A0'!J72</f>
        <v>43913.51635288581</v>
      </c>
      <c r="C71" s="189">
        <f>'Table A6'!B72</f>
        <v>150238.1567658844</v>
      </c>
      <c r="D71" s="189">
        <f>'Table A6'!C72</f>
        <v>201399.09363214989</v>
      </c>
      <c r="E71" s="189">
        <f>'Table A6'!D72</f>
        <v>437277.55464125163</v>
      </c>
      <c r="F71" s="189">
        <f>'Table A6'!E72</f>
        <v>624323.13196749438</v>
      </c>
      <c r="G71" s="189">
        <f>'Table A6'!F72</f>
        <v>1510302.0094676078</v>
      </c>
      <c r="H71" s="189">
        <f>'Table A6'!G72</f>
        <v>6028696.1578388372</v>
      </c>
      <c r="I71" s="236">
        <f t="shared" si="0"/>
        <v>-2.686841839505405E-5</v>
      </c>
      <c r="J71" s="189">
        <f>'Table A6'!I72</f>
        <v>32099.667418108191</v>
      </c>
      <c r="K71" s="189">
        <f>('Table A6'!I72*0.9+'Table A6'!J72*0.05+'Table A6'!K72*0.04)/0.99</f>
        <v>39940.142228760902</v>
      </c>
      <c r="L71" s="189">
        <f>'Table A6'!J72</f>
        <v>99077.219899618911</v>
      </c>
      <c r="M71" s="189">
        <f>'Table A6'!K72</f>
        <v>142429.47837987446</v>
      </c>
      <c r="N71" s="189">
        <f>'Table A6'!L72</f>
        <v>250231.97731500884</v>
      </c>
      <c r="O71" s="189">
        <f>'Table A6'!M72</f>
        <v>402828.41259246593</v>
      </c>
      <c r="P71" s="189">
        <f>'Table A6'!N72</f>
        <v>1008258.2152041382</v>
      </c>
      <c r="Q71" s="169"/>
      <c r="R71" s="169"/>
      <c r="S71" s="169"/>
      <c r="T71" s="169"/>
      <c r="U71" s="169"/>
    </row>
    <row r="72" spans="1:21">
      <c r="A72" s="169">
        <f>'Table A6'!A73</f>
        <v>1980</v>
      </c>
      <c r="B72" s="189">
        <f>'Table A0'!J73</f>
        <v>42600.995432769821</v>
      </c>
      <c r="C72" s="189">
        <f>'Table A6'!B73</f>
        <v>147540.49546601664</v>
      </c>
      <c r="D72" s="189">
        <f>'Table A6'!C73</f>
        <v>197393.94543511371</v>
      </c>
      <c r="E72" s="189">
        <f>'Table A6'!D73</f>
        <v>426905.60140322248</v>
      </c>
      <c r="F72" s="189">
        <f>'Table A6'!E73</f>
        <v>609112.67134003283</v>
      </c>
      <c r="G72" s="189">
        <f>'Table A6'!F73</f>
        <v>1452487.9595332269</v>
      </c>
      <c r="H72" s="189">
        <f>'Table A6'!G73</f>
        <v>5437924.0113428039</v>
      </c>
      <c r="I72" s="236">
        <f t="shared" si="0"/>
        <v>-3.0571035420201342E-2</v>
      </c>
      <c r="J72" s="189">
        <f>'Table A6'!I73</f>
        <v>30941.050984631282</v>
      </c>
      <c r="K72" s="189">
        <f>('Table A6'!I73*0.9+'Table A6'!J73*0.05+'Table A6'!K73*0.04)/0.99</f>
        <v>38719.130725997573</v>
      </c>
      <c r="L72" s="189">
        <f>'Table A6'!J73</f>
        <v>97687.0454969196</v>
      </c>
      <c r="M72" s="189">
        <f>'Table A6'!K73</f>
        <v>140016.03144308654</v>
      </c>
      <c r="N72" s="189">
        <f>'Table A6'!L73</f>
        <v>244698.53146641213</v>
      </c>
      <c r="O72" s="189">
        <f>'Table A6'!M73</f>
        <v>398268.84929173428</v>
      </c>
      <c r="P72" s="189">
        <f>'Table A6'!N73</f>
        <v>1009661.7315543852</v>
      </c>
      <c r="Q72" s="169"/>
      <c r="R72" s="169"/>
      <c r="S72" s="169"/>
      <c r="T72" s="169"/>
      <c r="U72" s="169"/>
    </row>
    <row r="73" spans="1:21">
      <c r="A73" s="169">
        <f>'Table A6'!A74</f>
        <v>1981</v>
      </c>
      <c r="B73" s="189">
        <f>'Table A0'!J74</f>
        <v>42126.221720121328</v>
      </c>
      <c r="C73" s="189">
        <f>'Table A6'!B74</f>
        <v>145518.54854418137</v>
      </c>
      <c r="D73" s="189">
        <f>'Table A6'!C74</f>
        <v>194086.6558257828</v>
      </c>
      <c r="E73" s="189">
        <f>'Table A6'!D74</f>
        <v>421979.40803241922</v>
      </c>
      <c r="F73" s="189">
        <f>'Table A6'!E74</f>
        <v>609426.99052719097</v>
      </c>
      <c r="G73" s="189">
        <f>'Table A6'!F74</f>
        <v>1502302.2388122987</v>
      </c>
      <c r="H73" s="189">
        <f>'Table A6'!G74</f>
        <v>5753875.1643742975</v>
      </c>
      <c r="I73" s="236">
        <f t="shared" si="0"/>
        <v>-1.1100710931742364E-2</v>
      </c>
      <c r="J73" s="189">
        <f>'Table A6'!I74</f>
        <v>30638.185406336881</v>
      </c>
      <c r="K73" s="189">
        <f>('Table A6'!I74*0.9+'Table A6'!J74*0.05+'Table A6'!K74*0.04)/0.99</f>
        <v>38289.320848279931</v>
      </c>
      <c r="L73" s="189">
        <f>'Table A6'!J74</f>
        <v>96950.44126257993</v>
      </c>
      <c r="M73" s="189">
        <f>'Table A6'!K74</f>
        <v>137113.46777412368</v>
      </c>
      <c r="N73" s="189">
        <f>'Table A6'!L74</f>
        <v>234531.82553764744</v>
      </c>
      <c r="O73" s="189">
        <f>'Table A6'!M74</f>
        <v>386208.17845591402</v>
      </c>
      <c r="P73" s="189">
        <f>'Table A6'!N74</f>
        <v>1029905.2470831877</v>
      </c>
      <c r="Q73" s="169"/>
      <c r="R73" s="169"/>
      <c r="S73" s="169"/>
      <c r="T73" s="169"/>
      <c r="U73" s="169"/>
    </row>
    <row r="74" spans="1:21">
      <c r="A74" s="169">
        <f>'Table A6'!A75</f>
        <v>1982</v>
      </c>
      <c r="B74" s="189">
        <f>'Table A0'!J75</f>
        <v>41383.506502107222</v>
      </c>
      <c r="C74" s="189">
        <f>'Table A6'!B75</f>
        <v>146216.89160466343</v>
      </c>
      <c r="D74" s="189">
        <f>'Table A6'!C75</f>
        <v>197240.90867943908</v>
      </c>
      <c r="E74" s="189">
        <f>'Table A6'!D75</f>
        <v>446767.93442482635</v>
      </c>
      <c r="F74" s="189">
        <f>'Table A6'!E75</f>
        <v>659242.33454174909</v>
      </c>
      <c r="G74" s="189">
        <f>'Table A6'!F75</f>
        <v>1728079.8192250826</v>
      </c>
      <c r="H74" s="189">
        <f>'Table A6'!G75</f>
        <v>7175042.8705581641</v>
      </c>
      <c r="I74" s="236">
        <f t="shared" ref="I74:I99" si="1">K74/K73-1</f>
        <v>-2.6132783900167933E-2</v>
      </c>
      <c r="J74" s="189">
        <f>'Table A6'!I75</f>
        <v>29735.352601823197</v>
      </c>
      <c r="K74" s="189">
        <f>('Table A6'!I75*0.9+'Table A6'!J75*0.05+'Table A6'!K75*0.04)/0.99</f>
        <v>37288.714300867636</v>
      </c>
      <c r="L74" s="189">
        <f>'Table A6'!J75</f>
        <v>95192.874529887791</v>
      </c>
      <c r="M74" s="189">
        <f>'Table A6'!K75</f>
        <v>134859.15224309225</v>
      </c>
      <c r="N74" s="189">
        <f>'Table A6'!L75</f>
        <v>234293.53430790361</v>
      </c>
      <c r="O74" s="189">
        <f>'Table A6'!M75</f>
        <v>392032.96337091568</v>
      </c>
      <c r="P74" s="189">
        <f>'Table A6'!N75</f>
        <v>1122861.7024102961</v>
      </c>
      <c r="Q74" s="169"/>
      <c r="R74" s="169"/>
      <c r="S74" s="169"/>
      <c r="T74" s="169"/>
      <c r="U74" s="169"/>
    </row>
    <row r="75" spans="1:21">
      <c r="A75" s="169">
        <f>'Table A6'!A76</f>
        <v>1983</v>
      </c>
      <c r="B75" s="189">
        <f>'Table A0'!J76</f>
        <v>41608.35600835381</v>
      </c>
      <c r="C75" s="189">
        <f>'Table A6'!B76</f>
        <v>151379.03037617897</v>
      </c>
      <c r="D75" s="189">
        <f>'Table A6'!C76</f>
        <v>206806.85742694192</v>
      </c>
      <c r="E75" s="189">
        <f>'Table A6'!D76</f>
        <v>480794.04453695507</v>
      </c>
      <c r="F75" s="189">
        <f>'Table A6'!E76</f>
        <v>718205.08709682641</v>
      </c>
      <c r="G75" s="189">
        <f>'Table A6'!F76</f>
        <v>1922668.9265346655</v>
      </c>
      <c r="H75" s="189">
        <f>'Table A6'!G76</f>
        <v>7839707.9193798937</v>
      </c>
      <c r="I75" s="236">
        <f t="shared" si="1"/>
        <v>-3.1263445454217109E-3</v>
      </c>
      <c r="J75" s="189">
        <f>'Table A6'!I76</f>
        <v>29411.614411928789</v>
      </c>
      <c r="K75" s="189">
        <f>('Table A6'!I76*0.9+'Table A6'!J76*0.05+'Table A6'!K76*0.04)/0.99</f>
        <v>37172.13693230733</v>
      </c>
      <c r="L75" s="189">
        <f>'Table A6'!J76</f>
        <v>95951.203325416049</v>
      </c>
      <c r="M75" s="189">
        <f>'Table A6'!K76</f>
        <v>138310.06064943864</v>
      </c>
      <c r="N75" s="189">
        <f>'Table A6'!L76</f>
        <v>243383.00197708371</v>
      </c>
      <c r="O75" s="189">
        <f>'Table A6'!M76</f>
        <v>417089.12723736663</v>
      </c>
      <c r="P75" s="189">
        <f>'Table A6'!N76</f>
        <v>1265220.1495518626</v>
      </c>
      <c r="Q75" s="169"/>
      <c r="R75" s="169"/>
      <c r="S75" s="169"/>
      <c r="T75" s="169"/>
      <c r="U75" s="169"/>
    </row>
    <row r="76" spans="1:21">
      <c r="A76" s="169">
        <f>'Table A6'!A77</f>
        <v>1984</v>
      </c>
      <c r="B76" s="189">
        <f>'Table A0'!J77</f>
        <v>43062.982853310474</v>
      </c>
      <c r="C76" s="189">
        <f>'Table A6'!B77</f>
        <v>158194.18073998959</v>
      </c>
      <c r="D76" s="189">
        <f>'Table A6'!C77</f>
        <v>217782.4853746703</v>
      </c>
      <c r="E76" s="189">
        <f>'Table A6'!D77</f>
        <v>516297.04264862358</v>
      </c>
      <c r="F76" s="189">
        <f>'Table A6'!E77</f>
        <v>778506.83854102297</v>
      </c>
      <c r="G76" s="189">
        <f>'Table A6'!F77</f>
        <v>2145011.6639062134</v>
      </c>
      <c r="H76" s="189">
        <f>'Table A6'!G77</f>
        <v>9273777.6716695987</v>
      </c>
      <c r="I76" s="236">
        <f t="shared" si="1"/>
        <v>2.9880012141656476E-2</v>
      </c>
      <c r="J76" s="189">
        <f>'Table A6'!I77</f>
        <v>30270.627532568345</v>
      </c>
      <c r="K76" s="189">
        <f>('Table A6'!I77*0.9+'Table A6'!J77*0.05+'Table A6'!K77*0.04)/0.99</f>
        <v>38282.840835175994</v>
      </c>
      <c r="L76" s="189">
        <f>'Table A6'!J77</f>
        <v>98605.876105308911</v>
      </c>
      <c r="M76" s="189">
        <f>'Table A6'!K77</f>
        <v>143153.84605618197</v>
      </c>
      <c r="N76" s="189">
        <f>'Table A6'!L77</f>
        <v>254087.24675622419</v>
      </c>
      <c r="O76" s="189">
        <f>'Table A6'!M77</f>
        <v>436880.63219972537</v>
      </c>
      <c r="P76" s="189">
        <f>'Table A6'!N77</f>
        <v>1352926.5519325039</v>
      </c>
      <c r="Q76" s="169"/>
      <c r="R76" s="169"/>
      <c r="S76" s="169"/>
      <c r="T76" s="169"/>
      <c r="U76" s="169"/>
    </row>
    <row r="77" spans="1:21">
      <c r="A77" s="169">
        <f>'Table A6'!A78</f>
        <v>1985</v>
      </c>
      <c r="B77" s="189">
        <f>'Table A0'!J78</f>
        <v>44253.773012950558</v>
      </c>
      <c r="C77" s="189">
        <f>'Table A6'!B78</f>
        <v>166220.98172831052</v>
      </c>
      <c r="D77" s="189">
        <f>'Table A6'!C78</f>
        <v>231155.40862087891</v>
      </c>
      <c r="E77" s="189">
        <f>'Table A6'!D78</f>
        <v>560649.38102908316</v>
      </c>
      <c r="F77" s="189">
        <f>'Table A6'!E78</f>
        <v>851898.73399932799</v>
      </c>
      <c r="G77" s="189">
        <f>'Table A6'!F78</f>
        <v>2353428.4423022442</v>
      </c>
      <c r="H77" s="189">
        <f>'Table A6'!G78</f>
        <v>9895949.1358611248</v>
      </c>
      <c r="I77" s="236">
        <f t="shared" si="1"/>
        <v>1.9716795008399846E-2</v>
      </c>
      <c r="J77" s="189">
        <f>'Table A6'!I78</f>
        <v>30701.86093346612</v>
      </c>
      <c r="K77" s="189">
        <f>('Table A6'!I78*0.9+'Table A6'!J78*0.05+'Table A6'!K78*0.04)/0.99</f>
        <v>39037.655760262358</v>
      </c>
      <c r="L77" s="189">
        <f>'Table A6'!J78</f>
        <v>101286.55483574212</v>
      </c>
      <c r="M77" s="189">
        <f>'Table A6'!K78</f>
        <v>148781.91551882785</v>
      </c>
      <c r="N77" s="189">
        <f>'Table A6'!L78</f>
        <v>269400.02805883833</v>
      </c>
      <c r="O77" s="189">
        <f>'Table A6'!M78</f>
        <v>476516.30692359887</v>
      </c>
      <c r="P77" s="189">
        <f>'Table A6'!N78</f>
        <v>1515370.5874623687</v>
      </c>
      <c r="Q77" s="169"/>
      <c r="R77" s="169"/>
      <c r="S77" s="169"/>
      <c r="T77" s="169"/>
      <c r="U77" s="169"/>
    </row>
    <row r="78" spans="1:21">
      <c r="A78" s="169">
        <f>'Table A6'!A79</f>
        <v>1986</v>
      </c>
      <c r="B78" s="189">
        <f>'Table A0'!J79</f>
        <v>47420.794981093117</v>
      </c>
      <c r="C78" s="189">
        <f>'Table A6'!B79</f>
        <v>192665.52281428216</v>
      </c>
      <c r="D78" s="189">
        <f>'Table A6'!C79</f>
        <v>279664.50730816054</v>
      </c>
      <c r="E78" s="189">
        <f>'Table A6'!D79</f>
        <v>754799.53835832409</v>
      </c>
      <c r="F78" s="189">
        <f>'Table A6'!E79</f>
        <v>1197093.8896339608</v>
      </c>
      <c r="G78" s="189">
        <f>'Table A6'!F79</f>
        <v>3508141.1667186301</v>
      </c>
      <c r="H78" s="189">
        <f>'Table A6'!G79</f>
        <v>15859735.013160735</v>
      </c>
      <c r="I78" s="236">
        <f t="shared" si="1"/>
        <v>3.1710392558910172E-2</v>
      </c>
      <c r="J78" s="189">
        <f>'Table A6'!I79</f>
        <v>31282.491888516557</v>
      </c>
      <c r="K78" s="189">
        <f>('Table A6'!I79*0.9+'Table A6'!J79*0.05+'Table A6'!K79*0.04)/0.99</f>
        <v>40275.555148999876</v>
      </c>
      <c r="L78" s="189">
        <f>'Table A6'!J79</f>
        <v>105666.53832040382</v>
      </c>
      <c r="M78" s="189">
        <f>'Table A6'!K79</f>
        <v>160880.74954561959</v>
      </c>
      <c r="N78" s="189">
        <f>'Table A6'!L79</f>
        <v>312505.18708268745</v>
      </c>
      <c r="O78" s="189">
        <f>'Table A6'!M79</f>
        <v>619332.0703627934</v>
      </c>
      <c r="P78" s="189">
        <f>'Table A6'!N79</f>
        <v>2135741.8504472855</v>
      </c>
      <c r="Q78" s="169"/>
      <c r="R78" s="169"/>
      <c r="S78" s="169"/>
      <c r="T78" s="169"/>
      <c r="U78" s="169"/>
    </row>
    <row r="79" spans="1:21">
      <c r="A79" s="169">
        <f>'Table A6'!A80</f>
        <v>1987</v>
      </c>
      <c r="B79" s="189">
        <f>'Table A0'!J80</f>
        <v>45180.579566482535</v>
      </c>
      <c r="C79" s="189">
        <f>'Table A6'!B80</f>
        <v>172796.64286917128</v>
      </c>
      <c r="D79" s="189">
        <f>'Table A6'!C80</f>
        <v>239808.54224670451</v>
      </c>
      <c r="E79" s="189">
        <f>'Table A6'!D80</f>
        <v>572083.36965547956</v>
      </c>
      <c r="F79" s="189">
        <f>'Table A6'!E80</f>
        <v>853769.12662256707</v>
      </c>
      <c r="G79" s="189">
        <f>'Table A6'!F80</f>
        <v>2213408.9763415488</v>
      </c>
      <c r="H79" s="189">
        <f>'Table A6'!G80</f>
        <v>8619547.4702225756</v>
      </c>
      <c r="I79" s="236">
        <f t="shared" si="1"/>
        <v>-1.0359285822707398E-2</v>
      </c>
      <c r="J79" s="189">
        <f>'Table A6'!I80</f>
        <v>31001.016977294898</v>
      </c>
      <c r="K79" s="189">
        <f>('Table A6'!I80*0.9+'Table A6'!J80*0.05+'Table A6'!K80*0.04)/0.99</f>
        <v>39858.329161543174</v>
      </c>
      <c r="L79" s="189">
        <f>'Table A6'!J80</f>
        <v>105784.7434916381</v>
      </c>
      <c r="M79" s="189">
        <f>'Table A6'!K80</f>
        <v>156739.83539451074</v>
      </c>
      <c r="N79" s="189">
        <f>'Table A6'!L80</f>
        <v>290397.61268839194</v>
      </c>
      <c r="O79" s="189">
        <f>'Table A6'!M80</f>
        <v>513859.1641928216</v>
      </c>
      <c r="P79" s="189">
        <f>'Table A6'!N80</f>
        <v>1501615.8103547683</v>
      </c>
      <c r="Q79" s="169"/>
      <c r="R79" s="169"/>
      <c r="S79" s="169"/>
      <c r="T79" s="169"/>
      <c r="U79" s="169"/>
    </row>
    <row r="80" spans="1:21">
      <c r="A80" s="169">
        <f>'Table A6'!A81</f>
        <v>1988</v>
      </c>
      <c r="B80" s="189">
        <f>'Table A0'!J81</f>
        <v>47462.103648447555</v>
      </c>
      <c r="C80" s="189">
        <f>'Table A6'!B81</f>
        <v>192832.54382130096</v>
      </c>
      <c r="D80" s="189">
        <f>'Table A6'!C81</f>
        <v>278027.20214937878</v>
      </c>
      <c r="E80" s="189">
        <f>'Table A6'!D81</f>
        <v>735346.45774445601</v>
      </c>
      <c r="F80" s="189">
        <f>'Table A6'!E81</f>
        <v>1147772.2586264713</v>
      </c>
      <c r="G80" s="189">
        <f>'Table A6'!F81</f>
        <v>3226962.9459461691</v>
      </c>
      <c r="H80" s="189">
        <f>'Table A6'!G81</f>
        <v>13586358.633616654</v>
      </c>
      <c r="I80" s="236">
        <f t="shared" si="1"/>
        <v>1.6444434366460925E-2</v>
      </c>
      <c r="J80" s="189">
        <f>'Table A6'!I81</f>
        <v>31309.832518130508</v>
      </c>
      <c r="K80" s="189">
        <f>('Table A6'!I81*0.9+'Table A6'!J81*0.05+'Table A6'!K81*0.04)/0.99</f>
        <v>40513.776839396967</v>
      </c>
      <c r="L80" s="189">
        <f>'Table A6'!J81</f>
        <v>107637.88549322312</v>
      </c>
      <c r="M80" s="189">
        <f>'Table A6'!K81</f>
        <v>163697.38825060951</v>
      </c>
      <c r="N80" s="189">
        <f>'Table A6'!L81</f>
        <v>322920.65686244081</v>
      </c>
      <c r="O80" s="189">
        <f>'Table A6'!M81</f>
        <v>627974.58679654659</v>
      </c>
      <c r="P80" s="189">
        <f>'Table A6'!N81</f>
        <v>2075918.9806494485</v>
      </c>
      <c r="Q80" s="169"/>
      <c r="R80" s="169"/>
      <c r="S80" s="169"/>
      <c r="T80" s="169"/>
      <c r="U80" s="169"/>
    </row>
    <row r="81" spans="1:21">
      <c r="A81" s="169">
        <f>'Table A6'!A82</f>
        <v>1989</v>
      </c>
      <c r="B81" s="189">
        <f>'Table A0'!J82</f>
        <v>47054.733704589147</v>
      </c>
      <c r="C81" s="189">
        <f>'Table A6'!B82</f>
        <v>188616.16946604539</v>
      </c>
      <c r="D81" s="189">
        <f>'Table A6'!C82</f>
        <v>268661.78225478006</v>
      </c>
      <c r="E81" s="189">
        <f>'Table A6'!D82</f>
        <v>681655.76298802381</v>
      </c>
      <c r="F81" s="189">
        <f>'Table A6'!E82</f>
        <v>1042631.8971019243</v>
      </c>
      <c r="G81" s="189">
        <f>'Table A6'!F82</f>
        <v>2823005.2215136359</v>
      </c>
      <c r="H81" s="189">
        <f>'Table A6'!G82</f>
        <v>11550503.080058945</v>
      </c>
      <c r="I81" s="236">
        <f t="shared" si="1"/>
        <v>3.2296534289435463E-3</v>
      </c>
      <c r="J81" s="189">
        <f>'Table A6'!I82</f>
        <v>31325.685286649565</v>
      </c>
      <c r="K81" s="189">
        <f>('Table A6'!I82*0.9+'Table A6'!J82*0.05+'Table A6'!K82*0.04)/0.99</f>
        <v>40644.622297685775</v>
      </c>
      <c r="L81" s="189">
        <f>'Table A6'!J82</f>
        <v>108570.55667731076</v>
      </c>
      <c r="M81" s="189">
        <f>'Table A6'!K82</f>
        <v>165413.28707146912</v>
      </c>
      <c r="N81" s="189">
        <f>'Table A6'!L82</f>
        <v>320679.62887412327</v>
      </c>
      <c r="O81" s="189">
        <f>'Table A6'!M82</f>
        <v>597538.56599899626</v>
      </c>
      <c r="P81" s="189">
        <f>'Table A6'!N82</f>
        <v>1853283.2372308241</v>
      </c>
      <c r="Q81" s="169"/>
      <c r="R81" s="169"/>
      <c r="S81" s="169"/>
      <c r="T81" s="169"/>
      <c r="U81" s="169"/>
    </row>
    <row r="82" spans="1:21">
      <c r="A82" s="169">
        <f>'Table A6'!A83</f>
        <v>1990</v>
      </c>
      <c r="B82" s="189">
        <f>'Table A0'!J83</f>
        <v>46184.253688220517</v>
      </c>
      <c r="C82" s="189">
        <f>'Table A6'!B83</f>
        <v>184624.56910175682</v>
      </c>
      <c r="D82" s="189">
        <f>'Table A6'!C83</f>
        <v>262383.12590881658</v>
      </c>
      <c r="E82" s="189">
        <f>'Table A6'!D83</f>
        <v>661803.78743017337</v>
      </c>
      <c r="F82" s="189">
        <f>'Table A6'!E83</f>
        <v>1010906.0413477849</v>
      </c>
      <c r="G82" s="189">
        <f>'Table A6'!F83</f>
        <v>2690008.2776169819</v>
      </c>
      <c r="H82" s="189">
        <f>'Table A6'!G83</f>
        <v>10777213.405645253</v>
      </c>
      <c r="I82" s="236">
        <f t="shared" si="1"/>
        <v>-1.6699570565587574E-2</v>
      </c>
      <c r="J82" s="189">
        <f>'Table A6'!I83</f>
        <v>30801.996420049818</v>
      </c>
      <c r="K82" s="189">
        <f>('Table A6'!I83*0.9+'Table A6'!J83*0.05+'Table A6'!K83*0.04)/0.99</f>
        <v>39965.874559513919</v>
      </c>
      <c r="L82" s="189">
        <f>'Table A6'!J83</f>
        <v>106866.01229469704</v>
      </c>
      <c r="M82" s="189">
        <f>'Table A6'!K83</f>
        <v>162527.96052847733</v>
      </c>
      <c r="N82" s="189">
        <f>'Table A6'!L83</f>
        <v>312701.53351256193</v>
      </c>
      <c r="O82" s="189">
        <f>'Table A6'!M83</f>
        <v>591130.48228048568</v>
      </c>
      <c r="P82" s="189">
        <f>'Table A6'!N83</f>
        <v>1791429.9300582854</v>
      </c>
      <c r="Q82" s="169"/>
      <c r="R82" s="169"/>
      <c r="S82" s="169"/>
      <c r="T82" s="169"/>
      <c r="U82" s="169"/>
    </row>
    <row r="83" spans="1:21">
      <c r="A83" s="169">
        <f>'Table A6'!A84</f>
        <v>1991</v>
      </c>
      <c r="B83" s="189">
        <f>'Table A0'!J84</f>
        <v>44642.409836114253</v>
      </c>
      <c r="C83" s="189">
        <f>'Table A6'!B84</f>
        <v>176540.64356246142</v>
      </c>
      <c r="D83" s="189">
        <f>'Table A6'!C84</f>
        <v>247523.51075197221</v>
      </c>
      <c r="E83" s="189">
        <f>'Table A6'!D84</f>
        <v>596453.41033206496</v>
      </c>
      <c r="F83" s="189">
        <f>'Table A6'!E84</f>
        <v>891566.80293315707</v>
      </c>
      <c r="G83" s="189">
        <f>'Table A6'!F84</f>
        <v>2286950.9666035501</v>
      </c>
      <c r="H83" s="189">
        <f>'Table A6'!G84</f>
        <v>8736648.277389504</v>
      </c>
      <c r="I83" s="236">
        <f t="shared" si="1"/>
        <v>-2.2451984928330226E-2</v>
      </c>
      <c r="J83" s="189">
        <f>'Table A6'!I84</f>
        <v>29987.05053318679</v>
      </c>
      <c r="K83" s="189">
        <f>('Table A6'!I84*0.9+'Table A6'!J84*0.05+'Table A6'!K84*0.04)/0.99</f>
        <v>39068.561346256174</v>
      </c>
      <c r="L83" s="189">
        <f>'Table A6'!J84</f>
        <v>105557.77637295067</v>
      </c>
      <c r="M83" s="189">
        <f>'Table A6'!K84</f>
        <v>160291.03585694905</v>
      </c>
      <c r="N83" s="189">
        <f>'Table A6'!L84</f>
        <v>301340.0177309729</v>
      </c>
      <c r="O83" s="189">
        <f>'Table A6'!M84</f>
        <v>542720.76201555866</v>
      </c>
      <c r="P83" s="189">
        <f>'Table A6'!N84</f>
        <v>1570317.932071778</v>
      </c>
      <c r="Q83" s="169"/>
      <c r="R83" s="169"/>
      <c r="S83" s="169"/>
      <c r="T83" s="169"/>
      <c r="U83" s="169"/>
    </row>
    <row r="84" spans="1:21">
      <c r="A84" s="169">
        <f>'Table A6'!A85</f>
        <v>1992</v>
      </c>
      <c r="B84" s="189">
        <f>'Table A0'!J85</f>
        <v>45143.26937268531</v>
      </c>
      <c r="C84" s="189">
        <f>'Table A6'!B85</f>
        <v>184286.72065789255</v>
      </c>
      <c r="D84" s="189">
        <f>'Table A6'!C85</f>
        <v>262414.6704195101</v>
      </c>
      <c r="E84" s="189">
        <f>'Table A6'!D85</f>
        <v>662289.84343560692</v>
      </c>
      <c r="F84" s="189">
        <f>'Table A6'!E85</f>
        <v>1011124.1545979822</v>
      </c>
      <c r="G84" s="189">
        <f>'Table A6'!F85</f>
        <v>2722818.4251180482</v>
      </c>
      <c r="H84" s="189">
        <f>'Table A6'!G85</f>
        <v>11119159.10146817</v>
      </c>
      <c r="I84" s="236">
        <f t="shared" si="1"/>
        <v>-4.0722193626271386E-3</v>
      </c>
      <c r="J84" s="189">
        <f>'Table A6'!I85</f>
        <v>29682.885896551175</v>
      </c>
      <c r="K84" s="189">
        <f>('Table A6'!I85*0.9+'Table A6'!J85*0.05+'Table A6'!K85*0.04)/0.99</f>
        <v>38909.465594271962</v>
      </c>
      <c r="L84" s="189">
        <f>'Table A6'!J85</f>
        <v>106158.77089627502</v>
      </c>
      <c r="M84" s="189">
        <f>'Table A6'!K85</f>
        <v>162445.87716548584</v>
      </c>
      <c r="N84" s="189">
        <f>'Table A6'!L85</f>
        <v>313455.53227323177</v>
      </c>
      <c r="O84" s="189">
        <f>'Table A6'!M85</f>
        <v>583200.58696796559</v>
      </c>
      <c r="P84" s="189">
        <f>'Table A6'!N85</f>
        <v>1789891.6833013678</v>
      </c>
      <c r="Q84" s="169"/>
      <c r="R84" s="169"/>
      <c r="S84" s="169"/>
      <c r="T84" s="169"/>
      <c r="U84" s="169"/>
    </row>
    <row r="85" spans="1:21">
      <c r="A85" s="169">
        <f>'Table A6'!A86</f>
        <v>1993</v>
      </c>
      <c r="B85" s="189">
        <f>'Table A0'!J86</f>
        <v>44742.955756964642</v>
      </c>
      <c r="C85" s="189">
        <f>'Table A6'!B86</f>
        <v>182036.22023469335</v>
      </c>
      <c r="D85" s="189">
        <f>'Table A6'!C86</f>
        <v>258013.95109932372</v>
      </c>
      <c r="E85" s="189">
        <f>'Table A6'!D86</f>
        <v>637001.11775986338</v>
      </c>
      <c r="F85" s="189">
        <f>'Table A6'!E86</f>
        <v>964363.87018529256</v>
      </c>
      <c r="G85" s="189">
        <f>'Table A6'!F86</f>
        <v>2564080.7575090122</v>
      </c>
      <c r="H85" s="189">
        <f>'Table A6'!G86</f>
        <v>10371533.737750683</v>
      </c>
      <c r="I85" s="236">
        <f t="shared" si="1"/>
        <v>-3.8272310305439428E-3</v>
      </c>
      <c r="J85" s="189">
        <f>'Table A6'!I86</f>
        <v>29488.148592772563</v>
      </c>
      <c r="K85" s="189">
        <f>('Table A6'!I86*0.9+'Table A6'!J86*0.05+'Table A6'!K86*0.04)/0.99</f>
        <v>38760.550080167683</v>
      </c>
      <c r="L85" s="189">
        <f>'Table A6'!J86</f>
        <v>106058.48937006299</v>
      </c>
      <c r="M85" s="189">
        <f>'Table A6'!K86</f>
        <v>163267.1594341888</v>
      </c>
      <c r="N85" s="189">
        <f>'Table A6'!L86</f>
        <v>309638.36533443414</v>
      </c>
      <c r="O85" s="189">
        <f>'Table A6'!M86</f>
        <v>564434.64835436258</v>
      </c>
      <c r="P85" s="189">
        <f>'Table A6'!N86</f>
        <v>1696585.9819266044</v>
      </c>
      <c r="Q85" s="169"/>
      <c r="R85" s="169"/>
      <c r="S85" s="169"/>
      <c r="T85" s="169"/>
      <c r="U85" s="169"/>
    </row>
    <row r="86" spans="1:21">
      <c r="A86" s="169">
        <f>'Table A6'!A87</f>
        <v>1994</v>
      </c>
      <c r="B86" s="189">
        <f>'Table A0'!J87</f>
        <v>45435.141387197342</v>
      </c>
      <c r="C86" s="189">
        <f>'Table A6'!B87</f>
        <v>185293.45587752038</v>
      </c>
      <c r="D86" s="189">
        <f>'Table A6'!C87</f>
        <v>262547.53895028174</v>
      </c>
      <c r="E86" s="189">
        <f>'Table A6'!D87</f>
        <v>646629.72465720156</v>
      </c>
      <c r="F86" s="189">
        <f>'Table A6'!E87</f>
        <v>975423.0221751217</v>
      </c>
      <c r="G86" s="189">
        <f>'Table A6'!F87</f>
        <v>2591618.5742759472</v>
      </c>
      <c r="H86" s="189">
        <f>'Table A6'!G87</f>
        <v>10426195.386576917</v>
      </c>
      <c r="I86" s="236">
        <f t="shared" si="1"/>
        <v>1.5529159093507383E-2</v>
      </c>
      <c r="J86" s="189">
        <f>'Table A6'!I87</f>
        <v>29895.32866605034</v>
      </c>
      <c r="K86" s="189">
        <f>('Table A6'!I87*0.9+'Table A6'!J87*0.05+'Table A6'!K87*0.04)/0.99</f>
        <v>39362.468828914469</v>
      </c>
      <c r="L86" s="189">
        <f>'Table A6'!J87</f>
        <v>108039.372804759</v>
      </c>
      <c r="M86" s="189">
        <f>'Table A6'!K87</f>
        <v>166526.99252355177</v>
      </c>
      <c r="N86" s="189">
        <f>'Table A6'!L87</f>
        <v>317836.42713928153</v>
      </c>
      <c r="O86" s="189">
        <f>'Table A6'!M87</f>
        <v>571374.13414991519</v>
      </c>
      <c r="P86" s="189">
        <f>'Table A6'!N87</f>
        <v>1721110.0395758394</v>
      </c>
      <c r="Q86" s="169"/>
      <c r="R86" s="169"/>
      <c r="S86" s="169"/>
      <c r="T86" s="169"/>
      <c r="U86" s="169"/>
    </row>
    <row r="87" spans="1:21">
      <c r="A87" s="169">
        <f>'Table A6'!A88</f>
        <v>1995</v>
      </c>
      <c r="B87" s="189">
        <f>'Table A0'!J88</f>
        <v>46954.464173050517</v>
      </c>
      <c r="C87" s="189">
        <f>'Table A6'!B88</f>
        <v>197744.03041838494</v>
      </c>
      <c r="D87" s="189">
        <f>'Table A6'!C88</f>
        <v>283830.34503325575</v>
      </c>
      <c r="E87" s="189">
        <f>'Table A6'!D88</f>
        <v>715304.30721225159</v>
      </c>
      <c r="F87" s="189">
        <f>'Table A6'!E88</f>
        <v>1086526.300964389</v>
      </c>
      <c r="G87" s="189">
        <f>'Table A6'!F88</f>
        <v>2913994.0465795156</v>
      </c>
      <c r="H87" s="189">
        <f>'Table A6'!G88</f>
        <v>11564884.525822343</v>
      </c>
      <c r="I87" s="236">
        <f t="shared" si="1"/>
        <v>2.1365195162016848E-2</v>
      </c>
      <c r="J87" s="189">
        <f>'Table A6'!I88</f>
        <v>30200.067923568913</v>
      </c>
      <c r="K87" s="189">
        <f>('Table A6'!I88*0.9+'Table A6'!J88*0.05+'Table A6'!K88*0.04)/0.99</f>
        <v>40203.455657503029</v>
      </c>
      <c r="L87" s="189">
        <f>'Table A6'!J88</f>
        <v>111657.71580351409</v>
      </c>
      <c r="M87" s="189">
        <f>'Table A6'!K88</f>
        <v>175961.85448850683</v>
      </c>
      <c r="N87" s="189">
        <f>'Table A6'!L88</f>
        <v>344082.31346011418</v>
      </c>
      <c r="O87" s="189">
        <f>'Table A6'!M88</f>
        <v>629659.36456060736</v>
      </c>
      <c r="P87" s="189">
        <f>'Table A6'!N88</f>
        <v>1952783.9933303124</v>
      </c>
      <c r="Q87" s="169"/>
      <c r="R87" s="169"/>
      <c r="S87" s="169"/>
      <c r="T87" s="169"/>
      <c r="U87" s="169"/>
    </row>
    <row r="88" spans="1:21">
      <c r="A88" s="169">
        <f>'Table A6'!A89</f>
        <v>1996</v>
      </c>
      <c r="B88" s="189">
        <f>'Table A0'!J89</f>
        <v>48808.730045799624</v>
      </c>
      <c r="C88" s="189">
        <f>'Table A6'!B89</f>
        <v>212239.8817311551</v>
      </c>
      <c r="D88" s="189">
        <f>'Table A6'!C89</f>
        <v>310003.76801289176</v>
      </c>
      <c r="E88" s="189">
        <f>'Table A6'!D89</f>
        <v>814471.27827425837</v>
      </c>
      <c r="F88" s="189">
        <f>'Table A6'!E89</f>
        <v>1259948.5574022715</v>
      </c>
      <c r="G88" s="189">
        <f>'Table A6'!F89</f>
        <v>3533752.0553158927</v>
      </c>
      <c r="H88" s="189">
        <f>'Table A6'!G89</f>
        <v>14925709.648005525</v>
      </c>
      <c r="I88" s="236">
        <f t="shared" si="1"/>
        <v>2.1672496565931176E-2</v>
      </c>
      <c r="J88" s="189">
        <f>'Table A6'!I89</f>
        <v>30649.713191871237</v>
      </c>
      <c r="K88" s="189">
        <f>('Table A6'!I89*0.9+'Table A6'!J89*0.05+'Table A6'!K89*0.04)/0.99</f>
        <v>41074.764912178827</v>
      </c>
      <c r="L88" s="189">
        <f>'Table A6'!J89</f>
        <v>114475.99544941843</v>
      </c>
      <c r="M88" s="189">
        <f>'Table A6'!K89</f>
        <v>183886.89044755007</v>
      </c>
      <c r="N88" s="189">
        <f>'Table A6'!L89</f>
        <v>368993.99914624525</v>
      </c>
      <c r="O88" s="189">
        <f>'Table A6'!M89</f>
        <v>691497.68292386609</v>
      </c>
      <c r="P88" s="189">
        <f>'Table A6'!N89</f>
        <v>2267978.9894614895</v>
      </c>
      <c r="Q88" s="169"/>
      <c r="R88" s="169"/>
      <c r="S88" s="169"/>
      <c r="T88" s="169"/>
      <c r="U88" s="169"/>
    </row>
    <row r="89" spans="1:21">
      <c r="A89" s="169">
        <f>'Table A6'!A90</f>
        <v>1997</v>
      </c>
      <c r="B89" s="189">
        <f>'Table A0'!J90</f>
        <v>51631.965891399159</v>
      </c>
      <c r="C89" s="189">
        <f>'Table A6'!B90</f>
        <v>230505.74852556241</v>
      </c>
      <c r="D89" s="189">
        <f>'Table A6'!C90</f>
        <v>342226.99632137187</v>
      </c>
      <c r="E89" s="189">
        <f>'Table A6'!D90</f>
        <v>930149.86553355586</v>
      </c>
      <c r="F89" s="189">
        <f>'Table A6'!E90</f>
        <v>1462114.0101126414</v>
      </c>
      <c r="G89" s="189">
        <f>'Table A6'!F90</f>
        <v>4226076.4082110208</v>
      </c>
      <c r="H89" s="189">
        <f>'Table A6'!G90</f>
        <v>18205431.173307341</v>
      </c>
      <c r="I89" s="236">
        <f t="shared" si="1"/>
        <v>4.0980947903553888E-2</v>
      </c>
      <c r="J89" s="189">
        <f>'Table A6'!I90</f>
        <v>31757.101154269909</v>
      </c>
      <c r="K89" s="189">
        <f>('Table A6'!I90*0.9+'Table A6'!J90*0.05+'Table A6'!K90*0.04)/0.99</f>
        <v>42758.047713195549</v>
      </c>
      <c r="L89" s="189">
        <f>'Table A6'!J90</f>
        <v>118784.50072975291</v>
      </c>
      <c r="M89" s="189">
        <f>'Table A6'!K90</f>
        <v>195246.27901832588</v>
      </c>
      <c r="N89" s="189">
        <f>'Table A6'!L90</f>
        <v>398185.72095447028</v>
      </c>
      <c r="O89" s="189">
        <f>'Table A6'!M90</f>
        <v>771123.41058804654</v>
      </c>
      <c r="P89" s="189">
        <f>'Table A6'!N90</f>
        <v>2672814.7676447639</v>
      </c>
      <c r="Q89" s="169"/>
      <c r="R89" s="169"/>
      <c r="S89" s="169"/>
      <c r="T89" s="169"/>
      <c r="U89" s="169"/>
    </row>
    <row r="90" spans="1:21">
      <c r="A90" s="169">
        <f>'Table A6'!A91</f>
        <v>1998</v>
      </c>
      <c r="B90" s="189">
        <f>'Table A0'!J91</f>
        <v>54773.779575529174</v>
      </c>
      <c r="C90" s="189">
        <f>'Table A6'!B91</f>
        <v>248623.66287128447</v>
      </c>
      <c r="D90" s="189">
        <f>'Table A6'!C91</f>
        <v>373502.40292553342</v>
      </c>
      <c r="E90" s="189">
        <f>'Table A6'!D91</f>
        <v>1045521.9045377009</v>
      </c>
      <c r="F90" s="189">
        <f>'Table A6'!E91</f>
        <v>1662822.4003539146</v>
      </c>
      <c r="G90" s="189">
        <f>'Table A6'!F91</f>
        <v>4927449.2106146039</v>
      </c>
      <c r="H90" s="189">
        <f>'Table A6'!G91</f>
        <v>21487753.727480095</v>
      </c>
      <c r="I90" s="236">
        <f t="shared" si="1"/>
        <v>4.6966013462634626E-2</v>
      </c>
      <c r="J90" s="189">
        <f>'Table A6'!I91</f>
        <v>33234.903653778587</v>
      </c>
      <c r="K90" s="189">
        <f>('Table A6'!I91*0.9+'Table A6'!J91*0.05+'Table A6'!K91*0.04)/0.99</f>
        <v>44766.222757729462</v>
      </c>
      <c r="L90" s="189">
        <f>'Table A6'!J91</f>
        <v>123744.92281703551</v>
      </c>
      <c r="M90" s="189">
        <f>'Table A6'!K91</f>
        <v>205497.52752249155</v>
      </c>
      <c r="N90" s="189">
        <f>'Table A6'!L91</f>
        <v>428221.40872148715</v>
      </c>
      <c r="O90" s="189">
        <f>'Table A6'!M91</f>
        <v>846665.69778874202</v>
      </c>
      <c r="P90" s="189">
        <f>'Table A6'!N91</f>
        <v>3087415.3754073279</v>
      </c>
      <c r="Q90" s="169"/>
      <c r="R90" s="169"/>
      <c r="S90" s="169"/>
      <c r="T90" s="169"/>
      <c r="U90" s="169"/>
    </row>
    <row r="91" spans="1:21">
      <c r="A91" s="169">
        <f>'Table A6'!A92</f>
        <v>1999</v>
      </c>
      <c r="B91" s="189">
        <f>'Table A0'!J92</f>
        <v>57367.149785874528</v>
      </c>
      <c r="C91" s="189">
        <f>'Table A6'!B92</f>
        <v>266579.40833998035</v>
      </c>
      <c r="D91" s="189">
        <f>'Table A6'!C92</f>
        <v>404059.78280182864</v>
      </c>
      <c r="E91" s="189">
        <f>'Table A6'!D92</f>
        <v>1149867.1503080691</v>
      </c>
      <c r="F91" s="189">
        <f>'Table A6'!E92</f>
        <v>1839879.2279325679</v>
      </c>
      <c r="G91" s="189">
        <f>'Table A6'!F92</f>
        <v>5519867.1523968466</v>
      </c>
      <c r="H91" s="189">
        <f>'Table A6'!G92</f>
        <v>24174516.919767529</v>
      </c>
      <c r="I91" s="236">
        <f t="shared" si="1"/>
        <v>3.4972204288701514E-2</v>
      </c>
      <c r="J91" s="189">
        <f>'Table A6'!I92</f>
        <v>34121.343279862769</v>
      </c>
      <c r="K91" s="189">
        <f>('Table A6'!I92*0.9+'Table A6'!J92*0.05+'Table A6'!K92*0.04)/0.99</f>
        <v>46331.796245246296</v>
      </c>
      <c r="L91" s="189">
        <f>'Table A6'!J92</f>
        <v>129099.03387813208</v>
      </c>
      <c r="M91" s="189">
        <f>'Table A6'!K92</f>
        <v>217607.94092526851</v>
      </c>
      <c r="N91" s="189">
        <f>'Table A6'!L92</f>
        <v>459855.07268357009</v>
      </c>
      <c r="O91" s="189">
        <f>'Table A6'!M92</f>
        <v>919882.24681649823</v>
      </c>
      <c r="P91" s="189">
        <f>'Table A6'!N92</f>
        <v>3447128.2893556603</v>
      </c>
      <c r="Q91" s="169"/>
      <c r="R91" s="169"/>
      <c r="S91" s="169"/>
      <c r="T91" s="169"/>
      <c r="U91" s="169"/>
    </row>
    <row r="92" spans="1:21">
      <c r="A92" s="169">
        <f>'Table A6'!A93</f>
        <v>2000</v>
      </c>
      <c r="B92" s="189">
        <f>'Table A0'!J93</f>
        <v>58825.114127587025</v>
      </c>
      <c r="C92" s="189">
        <f>'Table A6'!B93</f>
        <v>280048.72082720354</v>
      </c>
      <c r="D92" s="189">
        <f>'Table A6'!C93</f>
        <v>430670.42555089016</v>
      </c>
      <c r="E92" s="189">
        <f>'Table A6'!D93</f>
        <v>1265975.2811398003</v>
      </c>
      <c r="F92" s="189">
        <f>'Table A6'!E93</f>
        <v>2053584.7341940629</v>
      </c>
      <c r="G92" s="189">
        <f>'Table A6'!F93</f>
        <v>6398407.6636576401</v>
      </c>
      <c r="H92" s="189">
        <f>'Table A6'!G93</f>
        <v>29841980.396924902</v>
      </c>
      <c r="I92" s="236">
        <f t="shared" si="1"/>
        <v>6.4724849070598722E-3</v>
      </c>
      <c r="J92" s="189">
        <f>'Table A6'!I93</f>
        <v>34244.71338318519</v>
      </c>
      <c r="K92" s="189">
        <f>('Table A6'!I93*0.9+'Table A6'!J93*0.05+'Table A6'!K93*0.04)/0.99</f>
        <v>46631.678097160628</v>
      </c>
      <c r="L92" s="189">
        <f>'Table A6'!J93</f>
        <v>129427.01610351694</v>
      </c>
      <c r="M92" s="189">
        <f>'Table A6'!K93</f>
        <v>221844.21165366258</v>
      </c>
      <c r="N92" s="189">
        <f>'Table A6'!L93</f>
        <v>478365.828085538</v>
      </c>
      <c r="O92" s="189">
        <f>'Table A6'!M93</f>
        <v>967379.00182816817</v>
      </c>
      <c r="P92" s="189">
        <f>'Table A6'!N93</f>
        <v>3793566.2488501682</v>
      </c>
      <c r="Q92" s="169"/>
      <c r="R92" s="169"/>
      <c r="S92" s="169"/>
      <c r="T92" s="169"/>
      <c r="U92" s="169"/>
    </row>
    <row r="93" spans="1:21">
      <c r="A93" s="169">
        <f>'Table A6'!A94</f>
        <v>2001</v>
      </c>
      <c r="B93" s="189">
        <f>'Table A0'!J94</f>
        <v>54747.320676456489</v>
      </c>
      <c r="C93" s="189">
        <f>'Table A6'!B94</f>
        <v>245393.91546808096</v>
      </c>
      <c r="D93" s="189">
        <f>'Table A6'!C94</f>
        <v>365208.42676850595</v>
      </c>
      <c r="E93" s="189">
        <f>'Table A6'!D94</f>
        <v>997496.18272503722</v>
      </c>
      <c r="F93" s="189">
        <f>'Table A6'!E94</f>
        <v>1568401.2427391254</v>
      </c>
      <c r="G93" s="189">
        <f>'Table A6'!F94</f>
        <v>4581803.2674126429</v>
      </c>
      <c r="H93" s="189">
        <f>'Table A6'!G94</f>
        <v>20256508.650288902</v>
      </c>
      <c r="I93" s="236">
        <f t="shared" si="1"/>
        <v>-3.0174191802424422E-2</v>
      </c>
      <c r="J93" s="189">
        <f>'Table A6'!I94</f>
        <v>33564.365699609327</v>
      </c>
      <c r="K93" s="189">
        <f>('Table A6'!I94*0.9+'Table A6'!J94*0.05+'Table A6'!K94*0.04)/0.99</f>
        <v>45224.604898187987</v>
      </c>
      <c r="L93" s="189">
        <f>'Table A6'!J94</f>
        <v>125579.4041676559</v>
      </c>
      <c r="M93" s="189">
        <f>'Table A6'!K94</f>
        <v>207136.48777937313</v>
      </c>
      <c r="N93" s="189">
        <f>'Table A6'!L94</f>
        <v>426591.12271094887</v>
      </c>
      <c r="O93" s="189">
        <f>'Table A6'!M94</f>
        <v>815050.73657074594</v>
      </c>
      <c r="P93" s="189">
        <f>'Table A6'!N94</f>
        <v>2840169.3359819483</v>
      </c>
      <c r="Q93" s="169"/>
      <c r="R93" s="169"/>
      <c r="S93" s="169"/>
      <c r="T93" s="169"/>
      <c r="U93" s="169"/>
    </row>
    <row r="94" spans="1:21">
      <c r="A94" s="169">
        <f>'Table A6'!A95</f>
        <v>2002</v>
      </c>
      <c r="B94" s="189">
        <f>'Table A0'!J95</f>
        <v>51927.009014254727</v>
      </c>
      <c r="C94" s="189">
        <f>'Table A6'!B95</f>
        <v>227544.15350046422</v>
      </c>
      <c r="D94" s="189">
        <f>'Table A6'!C95</f>
        <v>333049.45041562698</v>
      </c>
      <c r="E94" s="189">
        <f>'Table A6'!D95</f>
        <v>875749.00702540588</v>
      </c>
      <c r="F94" s="189">
        <f>'Table A6'!E95</f>
        <v>1354048.6870557063</v>
      </c>
      <c r="G94" s="189">
        <f>'Table A6'!F95</f>
        <v>3811961.7317364393</v>
      </c>
      <c r="H94" s="189">
        <f>'Table A6'!G95</f>
        <v>16315466.232278835</v>
      </c>
      <c r="I94" s="236">
        <f t="shared" si="1"/>
        <v>-3.5799764551245117E-2</v>
      </c>
      <c r="J94" s="189">
        <f>'Table A6'!I95</f>
        <v>32413.992960231451</v>
      </c>
      <c r="K94" s="189">
        <f>('Table A6'!I95*0.9+'Table A6'!J95*0.05+'Table A6'!K95*0.04)/0.99</f>
        <v>43605.574690909772</v>
      </c>
      <c r="L94" s="189">
        <f>'Table A6'!J95</f>
        <v>122038.85658530143</v>
      </c>
      <c r="M94" s="189">
        <f>'Table A6'!K95</f>
        <v>197374.56126318226</v>
      </c>
      <c r="N94" s="189">
        <f>'Table A6'!L95</f>
        <v>397449.32699510548</v>
      </c>
      <c r="O94" s="189">
        <f>'Table A6'!M95</f>
        <v>739570.42588552297</v>
      </c>
      <c r="P94" s="189">
        <f>'Table A6'!N95</f>
        <v>2422683.4538983954</v>
      </c>
      <c r="Q94" s="169"/>
      <c r="R94" s="169"/>
      <c r="S94" s="169"/>
      <c r="T94" s="169"/>
      <c r="U94" s="169"/>
    </row>
    <row r="95" spans="1:21">
      <c r="A95" s="169">
        <f>'Table A6'!A96</f>
        <v>2003</v>
      </c>
      <c r="B95" s="189">
        <f>'Table A0'!J96</f>
        <v>51627.327389960934</v>
      </c>
      <c r="C95" s="189">
        <f>'Table A6'!B96</f>
        <v>229881.00066927905</v>
      </c>
      <c r="D95" s="189">
        <f>'Table A6'!C96</f>
        <v>338313.87638641399</v>
      </c>
      <c r="E95" s="189">
        <f>'Table A6'!D96</f>
        <v>904923.79449123517</v>
      </c>
      <c r="F95" s="189">
        <f>'Table A6'!E96</f>
        <v>1411594.3854963118</v>
      </c>
      <c r="G95" s="189">
        <f>'Table A6'!F96</f>
        <v>4061521.8457682268</v>
      </c>
      <c r="H95" s="189">
        <f>'Table A6'!G96</f>
        <v>18028262.724574357</v>
      </c>
      <c r="I95" s="236">
        <f t="shared" si="1"/>
        <v>-1.3700164222800182E-2</v>
      </c>
      <c r="J95" s="189">
        <f>'Table A6'!I96</f>
        <v>31821.363692258918</v>
      </c>
      <c r="K95" s="189">
        <f>('Table A6'!I96*0.9+'Table A6'!J96*0.05+'Table A6'!K96*0.04)/0.99</f>
        <v>43008.171156614728</v>
      </c>
      <c r="L95" s="189">
        <f>'Table A6'!J96</f>
        <v>121448.12495214411</v>
      </c>
      <c r="M95" s="189">
        <f>'Table A6'!K96</f>
        <v>196661.39686020871</v>
      </c>
      <c r="N95" s="189">
        <f>'Table A6'!L96</f>
        <v>398253.20348615857</v>
      </c>
      <c r="O95" s="189">
        <f>'Table A6'!M96</f>
        <v>749112.52042833308</v>
      </c>
      <c r="P95" s="189">
        <f>'Table A6'!N96</f>
        <v>2509661.748123101</v>
      </c>
      <c r="Q95" s="169"/>
      <c r="R95" s="169"/>
      <c r="S95" s="169"/>
      <c r="T95" s="169"/>
      <c r="U95" s="169"/>
    </row>
    <row r="96" spans="1:21">
      <c r="A96" s="169">
        <f>'Table A6'!A97</f>
        <v>2004</v>
      </c>
      <c r="B96" s="189">
        <f>'Table A0'!J97</f>
        <v>54267.809674309719</v>
      </c>
      <c r="C96" s="189">
        <f>'Table A6'!B97</f>
        <v>251797.21010782965</v>
      </c>
      <c r="D96" s="189">
        <f>'Table A6'!C97</f>
        <v>379331.98962342495</v>
      </c>
      <c r="E96" s="189">
        <f>'Table A6'!D97</f>
        <v>1071952.0444966399</v>
      </c>
      <c r="F96" s="189">
        <f>'Table A6'!E97</f>
        <v>1708567.7197859674</v>
      </c>
      <c r="G96" s="189">
        <f>'Table A6'!F97</f>
        <v>5136448.1856734147</v>
      </c>
      <c r="H96" s="189">
        <f>'Table A6'!G97</f>
        <v>23563082.960585278</v>
      </c>
      <c r="I96" s="236">
        <f t="shared" si="1"/>
        <v>2.2786362585547337E-2</v>
      </c>
      <c r="J96" s="189">
        <f>'Table A6'!I97</f>
        <v>32320.098515029724</v>
      </c>
      <c r="K96" s="189">
        <f>('Table A6'!I97*0.9+'Table A6'!J97*0.05+'Table A6'!K97*0.04)/0.99</f>
        <v>43988.170938730633</v>
      </c>
      <c r="L96" s="189">
        <f>'Table A6'!J97</f>
        <v>124262.43059223439</v>
      </c>
      <c r="M96" s="189">
        <f>'Table A6'!K97</f>
        <v>206176.97590512125</v>
      </c>
      <c r="N96" s="189">
        <f>'Table A6'!L97</f>
        <v>435336.36920731247</v>
      </c>
      <c r="O96" s="189">
        <f>'Table A6'!M97</f>
        <v>851597.6033141053</v>
      </c>
      <c r="P96" s="189">
        <f>'Table A6'!N97</f>
        <v>3089044.321794319</v>
      </c>
      <c r="Q96" s="169"/>
      <c r="R96" s="169"/>
      <c r="S96" s="169"/>
      <c r="T96" s="169"/>
      <c r="U96" s="169"/>
    </row>
    <row r="97" spans="1:21">
      <c r="A97" s="169">
        <f>'Table A6'!A98</f>
        <v>2005</v>
      </c>
      <c r="B97" s="189">
        <f>'Table A0'!J98</f>
        <v>56649.350615644318</v>
      </c>
      <c r="C97" s="189">
        <f>'Table A6'!B98</f>
        <v>273808.97126565524</v>
      </c>
      <c r="D97" s="189">
        <f>'Table A6'!C98</f>
        <v>421006.64390534547</v>
      </c>
      <c r="E97" s="189">
        <f>'Table A6'!D98</f>
        <v>1241527.1680924608</v>
      </c>
      <c r="F97" s="189">
        <f>'Table A6'!E98</f>
        <v>2013431.2195812305</v>
      </c>
      <c r="G97" s="189">
        <f>'Table A6'!F98</f>
        <v>6222364.6716223713</v>
      </c>
      <c r="H97" s="189">
        <f>'Table A6'!G98</f>
        <v>29049786.995702405</v>
      </c>
      <c r="I97" s="236">
        <f t="shared" si="1"/>
        <v>1.574779899538048E-2</v>
      </c>
      <c r="J97" s="189">
        <f>'Table A6'!I98</f>
        <v>32520.503876754214</v>
      </c>
      <c r="K97" s="189">
        <f>('Table A6'!I98*0.9+'Table A6'!J98*0.05+'Table A6'!K98*0.04)/0.99</f>
        <v>44680.887812848196</v>
      </c>
      <c r="L97" s="189">
        <f>'Table A6'!J98</f>
        <v>126611.29862596509</v>
      </c>
      <c r="M97" s="189">
        <f>'Table A6'!K98</f>
        <v>215876.51285856657</v>
      </c>
      <c r="N97" s="189">
        <f>'Table A6'!L98</f>
        <v>469623.11660369136</v>
      </c>
      <c r="O97" s="189">
        <f>'Table A6'!M98</f>
        <v>961197.85657094512</v>
      </c>
      <c r="P97" s="189">
        <f>'Table A6'!N98</f>
        <v>3685984.4133912567</v>
      </c>
      <c r="Q97" s="169"/>
      <c r="R97" s="169"/>
      <c r="S97" s="169"/>
      <c r="T97" s="169"/>
      <c r="U97" s="169"/>
    </row>
    <row r="98" spans="1:21">
      <c r="A98" s="169">
        <f>'Table A6'!A99</f>
        <v>2006</v>
      </c>
      <c r="B98" s="189">
        <f>'Table A0'!J99</f>
        <v>58139.146318139399</v>
      </c>
      <c r="C98" s="189">
        <f>'Table A6'!B99</f>
        <v>286742.26964106353</v>
      </c>
      <c r="D98" s="189">
        <f>'Table A6'!C99</f>
        <v>442822.62184674048</v>
      </c>
      <c r="E98" s="189">
        <f>'Table A6'!D99</f>
        <v>1326909.7364188954</v>
      </c>
      <c r="F98" s="189">
        <f>'Table A6'!E99</f>
        <v>2164520.4174243296</v>
      </c>
      <c r="G98" s="189">
        <f>'Table A6'!F99</f>
        <v>6737164.2753459932</v>
      </c>
      <c r="H98" s="189">
        <f>'Table A6'!G99</f>
        <v>31743973.889704112</v>
      </c>
      <c r="I98" s="236">
        <f t="shared" si="1"/>
        <v>1.437737677706119E-2</v>
      </c>
      <c r="J98" s="189">
        <f>'Table A6'!I99</f>
        <v>32738.79928225894</v>
      </c>
      <c r="K98" s="189">
        <f>('Table A6'!I99*0.9+'Table A6'!J99*0.05+'Table A6'!K99*0.04)/0.99</f>
        <v>45323.28177166712</v>
      </c>
      <c r="L98" s="189">
        <f>'Table A6'!J99</f>
        <v>130661.91743538649</v>
      </c>
      <c r="M98" s="189">
        <f>'Table A6'!K99</f>
        <v>221800.84320370178</v>
      </c>
      <c r="N98" s="189">
        <f>'Table A6'!L99</f>
        <v>489299.05541346141</v>
      </c>
      <c r="O98" s="189">
        <f>'Table A6'!M99</f>
        <v>1021359.4529439138</v>
      </c>
      <c r="P98" s="189">
        <f>'Table A6'!N99</f>
        <v>3958629.8737506466</v>
      </c>
      <c r="Q98" s="169"/>
      <c r="R98" s="169"/>
      <c r="S98" s="169"/>
      <c r="T98" s="169"/>
      <c r="U98" s="169"/>
    </row>
    <row r="99" spans="1:21">
      <c r="A99" s="169">
        <f>'Table A6'!A100</f>
        <v>2007</v>
      </c>
      <c r="B99" s="189">
        <f>'Table A0'!J100</f>
        <v>60285.267914264798</v>
      </c>
      <c r="C99" s="189">
        <f>'Table A6'!B100</f>
        <v>299858.92260555312</v>
      </c>
      <c r="D99" s="189">
        <f>'Table A6'!C100</f>
        <v>466222.14794175822</v>
      </c>
      <c r="E99" s="189">
        <f>'Table A6'!D100</f>
        <v>1416884.6517889656</v>
      </c>
      <c r="F99" s="189">
        <f>'Table A6'!E100</f>
        <v>2328699.3289922206</v>
      </c>
      <c r="G99" s="189">
        <f>'Table A6'!F100</f>
        <v>7400016.6364760045</v>
      </c>
      <c r="H99" s="189">
        <f>'Table A6'!G100</f>
        <v>36388187.713050231</v>
      </c>
      <c r="I99" s="236">
        <f t="shared" si="1"/>
        <v>2.777738093630866E-2</v>
      </c>
      <c r="J99" s="189">
        <f>'Table A6'!I100</f>
        <v>33665.972948566094</v>
      </c>
      <c r="K99" s="189">
        <f>('Table A6'!I100*0.9+'Table A6'!J100*0.05+'Table A6'!K100*0.04)/0.99</f>
        <v>46582.243834722372</v>
      </c>
      <c r="L99" s="189">
        <f>'Table A6'!J100</f>
        <v>133495.69726934802</v>
      </c>
      <c r="M99" s="189">
        <f>'Table A6'!K100</f>
        <v>228556.52197995639</v>
      </c>
      <c r="N99" s="189">
        <f>'Table A6'!L100</f>
        <v>505069.9745857105</v>
      </c>
      <c r="O99" s="189">
        <f>'Table A6'!M100</f>
        <v>1060870.0021212746</v>
      </c>
      <c r="P99" s="189">
        <f>'Table A6'!N100</f>
        <v>4179108.7390788682</v>
      </c>
      <c r="Q99" s="169"/>
      <c r="R99" s="169"/>
      <c r="S99" s="169"/>
      <c r="T99" s="169"/>
      <c r="U99" s="169"/>
    </row>
    <row r="100" spans="1:21">
      <c r="A100" s="169">
        <f>'Table A6'!A101</f>
        <v>2008</v>
      </c>
      <c r="B100" s="189">
        <f>'Table A0'!J101</f>
        <v>54315.081362525299</v>
      </c>
      <c r="C100" s="189">
        <f>'Table A6'!B101</f>
        <v>261950.77439518701</v>
      </c>
      <c r="D100" s="189">
        <f>'Table A6'!C101</f>
        <v>396717.35427188483</v>
      </c>
      <c r="E100" s="189">
        <f>'Table A6'!D101</f>
        <v>1137683.6942194549</v>
      </c>
      <c r="F100" s="189">
        <f>'Table A6'!E101</f>
        <v>1832264.9546834286</v>
      </c>
      <c r="G100" s="189">
        <f>'Table A6'!F101</f>
        <v>5648768.4617026309</v>
      </c>
      <c r="H100" s="189">
        <f>'Table A6'!G101</f>
        <v>27342211.957895231</v>
      </c>
      <c r="I100" s="236">
        <f>K100/K99-1</f>
        <v>-6.8916383357842448E-2</v>
      </c>
      <c r="J100" s="189">
        <f>'Table A6'!I101</f>
        <v>31244.448803340663</v>
      </c>
      <c r="K100" s="189">
        <f>('Table A6'!I101*0.9+'Table A6'!J101*0.05+'Table A6'!K101*0.04)/0.99</f>
        <v>43371.964060940154</v>
      </c>
      <c r="L100" s="189">
        <f>'Table A6'!J101</f>
        <v>127184.19451848922</v>
      </c>
      <c r="M100" s="189">
        <f>'Table A6'!K101</f>
        <v>211475.76928499228</v>
      </c>
      <c r="N100" s="189">
        <f>'Table A6'!L101</f>
        <v>443102.43375548144</v>
      </c>
      <c r="O100" s="189">
        <f>'Table A6'!M101</f>
        <v>878139.07792862772</v>
      </c>
      <c r="P100" s="189">
        <f>'Table A6'!N101</f>
        <v>3238385.8510145647</v>
      </c>
      <c r="Q100" s="169"/>
      <c r="R100" s="169"/>
      <c r="S100" s="169"/>
      <c r="T100" s="169"/>
      <c r="U100" s="169"/>
    </row>
    <row r="101" spans="1:21" s="169" customFormat="1" ht="12.75">
      <c r="B101" s="169" t="s">
        <v>349</v>
      </c>
      <c r="C101" s="169" t="s">
        <v>52</v>
      </c>
      <c r="D101" s="169" t="s">
        <v>145</v>
      </c>
      <c r="E101" s="169" t="s">
        <v>55</v>
      </c>
      <c r="F101" s="169" t="s">
        <v>90</v>
      </c>
      <c r="G101" s="169" t="s">
        <v>91</v>
      </c>
      <c r="H101" s="169" t="s">
        <v>92</v>
      </c>
      <c r="J101" s="169" t="s">
        <v>177</v>
      </c>
      <c r="K101" s="169" t="s">
        <v>350</v>
      </c>
      <c r="L101" s="169" t="s">
        <v>53</v>
      </c>
      <c r="M101" s="169" t="s">
        <v>54</v>
      </c>
      <c r="N101" s="169" t="s">
        <v>88</v>
      </c>
      <c r="O101" s="169" t="s">
        <v>89</v>
      </c>
      <c r="P101" s="169" t="s">
        <v>93</v>
      </c>
    </row>
    <row r="102" spans="1:21" s="48" customFormat="1" ht="15" customHeight="1">
      <c r="B102" s="191"/>
      <c r="C102" s="191"/>
      <c r="D102" s="191"/>
      <c r="E102" s="191"/>
      <c r="F102" s="191"/>
      <c r="G102" s="191"/>
      <c r="H102" s="191"/>
      <c r="I102" s="191"/>
      <c r="J102" s="191"/>
      <c r="K102" s="191"/>
      <c r="L102" s="191"/>
    </row>
    <row r="103" spans="1:21" s="48" customFormat="1" ht="15" customHeight="1">
      <c r="A103" s="190" t="s">
        <v>352</v>
      </c>
      <c r="B103" s="191"/>
      <c r="C103" s="191"/>
      <c r="D103" s="191"/>
      <c r="E103" s="191"/>
      <c r="F103" s="191"/>
      <c r="G103" s="191"/>
      <c r="H103" s="191"/>
      <c r="I103" s="191"/>
      <c r="J103" s="191"/>
      <c r="K103" s="191"/>
      <c r="L103" s="191"/>
    </row>
    <row r="104" spans="1:21" s="48" customFormat="1" ht="15" customHeight="1">
      <c r="A104" s="48" t="s">
        <v>381</v>
      </c>
      <c r="B104" s="191">
        <f>B21/B15-1</f>
        <v>0.13979422705739242</v>
      </c>
      <c r="C104" s="191">
        <f t="shared" ref="C104:P104" si="2">C21/C15-1</f>
        <v>0.28407411468646182</v>
      </c>
      <c r="D104" s="191">
        <f t="shared" si="2"/>
        <v>0.39649229162587507</v>
      </c>
      <c r="E104" s="191">
        <f t="shared" si="2"/>
        <v>0.62874853259796826</v>
      </c>
      <c r="F104" s="191">
        <f t="shared" si="2"/>
        <v>0.72928516401560017</v>
      </c>
      <c r="G104" s="191">
        <f t="shared" si="2"/>
        <v>1.1060769458993831</v>
      </c>
      <c r="H104" s="191">
        <f t="shared" si="2"/>
        <v>1.8468310235924923</v>
      </c>
      <c r="I104" s="191"/>
      <c r="J104" s="191">
        <f t="shared" si="2"/>
        <v>3.7605085098043611E-2</v>
      </c>
      <c r="K104" s="191">
        <f t="shared" si="2"/>
        <v>4.9126963095337706E-2</v>
      </c>
      <c r="L104" s="191">
        <f t="shared" si="2"/>
        <v>-2.4156509374451129E-3</v>
      </c>
      <c r="M104" s="191">
        <f t="shared" si="2"/>
        <v>0.13945439561506889</v>
      </c>
      <c r="N104" s="191">
        <f t="shared" si="2"/>
        <v>0.30818760368313858</v>
      </c>
      <c r="O104" s="191">
        <f t="shared" si="2"/>
        <v>0.35846044496119034</v>
      </c>
      <c r="P104" s="191">
        <f t="shared" si="2"/>
        <v>0.72740910384920365</v>
      </c>
    </row>
    <row r="105" spans="1:21" s="48" customFormat="1" ht="15" customHeight="1">
      <c r="A105" s="190" t="s">
        <v>380</v>
      </c>
      <c r="B105" s="191">
        <f>(B21/B15)^(1/6)-1</f>
        <v>2.2047488817636518E-2</v>
      </c>
      <c r="C105" s="191">
        <f t="shared" ref="C105:P105" si="3">(C21/C15)^(1/6)-1</f>
        <v>4.2553495031713684E-2</v>
      </c>
      <c r="D105" s="191">
        <f t="shared" si="3"/>
        <v>5.7238793629494245E-2</v>
      </c>
      <c r="E105" s="191">
        <f t="shared" si="3"/>
        <v>8.4698416725083714E-2</v>
      </c>
      <c r="F105" s="191">
        <f t="shared" si="3"/>
        <v>9.5580858699921389E-2</v>
      </c>
      <c r="G105" s="191">
        <f t="shared" si="3"/>
        <v>0.13217190175556559</v>
      </c>
      <c r="H105" s="191">
        <f t="shared" si="3"/>
        <v>0.19049328012702849</v>
      </c>
      <c r="I105" s="191"/>
      <c r="J105" s="191">
        <f t="shared" si="3"/>
        <v>6.1715082378861474E-3</v>
      </c>
      <c r="K105" s="191">
        <f t="shared" si="3"/>
        <v>8.0250888774804352E-3</v>
      </c>
      <c r="L105" s="191">
        <f t="shared" si="3"/>
        <v>-4.0301432280842597E-4</v>
      </c>
      <c r="M105" s="191">
        <f t="shared" si="3"/>
        <v>2.199669499599044E-2</v>
      </c>
      <c r="N105" s="191">
        <f t="shared" si="3"/>
        <v>4.5791252618728073E-2</v>
      </c>
      <c r="O105" s="191">
        <f t="shared" si="3"/>
        <v>5.2384637116420274E-2</v>
      </c>
      <c r="P105" s="191">
        <f t="shared" si="3"/>
        <v>9.5382674178144722E-2</v>
      </c>
    </row>
    <row r="106" spans="1:21" s="48" customFormat="1" ht="15" customHeight="1">
      <c r="A106" s="190" t="s">
        <v>404</v>
      </c>
      <c r="B106" s="192">
        <f t="shared" ref="B106:H106" si="4">(B65/B25)^(1/40)-1</f>
        <v>3.6266861310697118E-2</v>
      </c>
      <c r="C106" s="192">
        <f t="shared" si="4"/>
        <v>2.8179215437036387E-2</v>
      </c>
      <c r="D106" s="192">
        <f t="shared" si="4"/>
        <v>2.5918788424782235E-2</v>
      </c>
      <c r="E106" s="192">
        <f t="shared" si="4"/>
        <v>2.1200718728479062E-2</v>
      </c>
      <c r="F106" s="192">
        <f t="shared" si="4"/>
        <v>1.875498317430857E-2</v>
      </c>
      <c r="G106" s="192">
        <f t="shared" si="4"/>
        <v>1.3891539045544965E-2</v>
      </c>
      <c r="H106" s="192">
        <f t="shared" si="4"/>
        <v>1.2898113812168432E-2</v>
      </c>
      <c r="I106" s="191"/>
      <c r="J106" s="192">
        <f t="shared" ref="J106:P106" si="5">(J65/J25)^(1/40)-1</f>
        <v>4.1549274915430034E-2</v>
      </c>
      <c r="K106" s="192">
        <f t="shared" si="5"/>
        <v>3.8438768621818165E-2</v>
      </c>
      <c r="L106" s="192">
        <f t="shared" si="5"/>
        <v>3.3414592584547931E-2</v>
      </c>
      <c r="M106" s="192">
        <f t="shared" si="5"/>
        <v>2.9858644940939705E-2</v>
      </c>
      <c r="N106" s="192">
        <f t="shared" si="5"/>
        <v>2.7629138219273486E-2</v>
      </c>
      <c r="O106" s="192">
        <f t="shared" si="5"/>
        <v>2.333679137433875E-2</v>
      </c>
      <c r="P106" s="192">
        <f t="shared" si="5"/>
        <v>1.4421876076488704E-2</v>
      </c>
    </row>
    <row r="107" spans="1:21" s="48" customFormat="1" ht="15" customHeight="1">
      <c r="A107" s="190" t="s">
        <v>406</v>
      </c>
      <c r="B107" s="192">
        <f t="shared" ref="B107:H107" si="6">(B65/B20)^(1/45)-1</f>
        <v>2.2542467502997043E-2</v>
      </c>
      <c r="C107" s="192">
        <f t="shared" si="6"/>
        <v>1.3692681220359271E-2</v>
      </c>
      <c r="D107" s="192">
        <f t="shared" si="6"/>
        <v>1.0084759226506979E-2</v>
      </c>
      <c r="E107" s="192">
        <f t="shared" si="6"/>
        <v>9.4934332095064633E-4</v>
      </c>
      <c r="F107" s="192">
        <f t="shared" si="6"/>
        <v>-2.6833987311586371E-3</v>
      </c>
      <c r="G107" s="192">
        <f t="shared" si="6"/>
        <v>-9.4547789554824124E-3</v>
      </c>
      <c r="H107" s="192">
        <f t="shared" si="6"/>
        <v>-1.4813064801327047E-2</v>
      </c>
      <c r="I107" s="191"/>
      <c r="J107" s="192">
        <f t="shared" ref="J107:P107" si="7">(J65/J20)^(1/45)-1</f>
        <v>2.8777686497693411E-2</v>
      </c>
      <c r="K107" s="192">
        <f t="shared" si="7"/>
        <v>2.6585012561251231E-2</v>
      </c>
      <c r="L107" s="192">
        <f t="shared" si="7"/>
        <v>2.3362702745118868E-2</v>
      </c>
      <c r="M107" s="192">
        <f t="shared" si="7"/>
        <v>1.996101261392913E-2</v>
      </c>
      <c r="N107" s="192">
        <f t="shared" si="7"/>
        <v>1.2078656356496076E-2</v>
      </c>
      <c r="O107" s="192">
        <f t="shared" si="7"/>
        <v>4.6058956954875274E-3</v>
      </c>
      <c r="P107" s="192">
        <f t="shared" si="7"/>
        <v>-6.049558697875046E-3</v>
      </c>
    </row>
    <row r="108" spans="1:21" s="48" customFormat="1" ht="15" customHeight="1">
      <c r="A108" s="48" t="s">
        <v>446</v>
      </c>
      <c r="B108" s="191">
        <f t="shared" ref="B108:H108" si="8">B98/B67-1</f>
        <v>0.41990849801364116</v>
      </c>
      <c r="C108" s="191">
        <f t="shared" si="8"/>
        <v>1.09463895663297</v>
      </c>
      <c r="D108" s="191">
        <f t="shared" si="8"/>
        <v>1.4600199044647511</v>
      </c>
      <c r="E108" s="191">
        <f t="shared" si="8"/>
        <v>2.6524025058194054</v>
      </c>
      <c r="F108" s="191">
        <f t="shared" si="8"/>
        <v>3.3559704123345604</v>
      </c>
      <c r="G108" s="191">
        <f t="shared" si="8"/>
        <v>5.4159950052464989</v>
      </c>
      <c r="H108" s="191">
        <f t="shared" si="8"/>
        <v>8.1576547198637765</v>
      </c>
      <c r="I108" s="191"/>
      <c r="J108" s="191">
        <f t="shared" ref="J108:P108" si="9">J98/J67-1</f>
        <v>8.1029207736869058E-2</v>
      </c>
      <c r="K108" s="191">
        <f t="shared" si="9"/>
        <v>0.20254023992533599</v>
      </c>
      <c r="L108" s="191">
        <f t="shared" si="9"/>
        <v>0.39329492656293508</v>
      </c>
      <c r="M108" s="191">
        <f t="shared" si="9"/>
        <v>0.65294530628057257</v>
      </c>
      <c r="N108" s="191">
        <f t="shared" si="9"/>
        <v>1.1302892160163678</v>
      </c>
      <c r="O108" s="191">
        <f t="shared" si="9"/>
        <v>1.8480134271337931</v>
      </c>
      <c r="P108" s="191">
        <f t="shared" si="9"/>
        <v>4.0649290809453413</v>
      </c>
    </row>
    <row r="109" spans="1:21" s="190" customFormat="1" ht="15" customHeight="1">
      <c r="A109" s="190" t="s">
        <v>447</v>
      </c>
      <c r="B109" s="192">
        <f t="shared" ref="B109:H109" si="10">(B98/B67)^(1/31)-1</f>
        <v>1.1373626684068938E-2</v>
      </c>
      <c r="C109" s="192">
        <f t="shared" si="10"/>
        <v>2.4137716702223866E-2</v>
      </c>
      <c r="D109" s="192">
        <f t="shared" si="10"/>
        <v>2.9463429126629803E-2</v>
      </c>
      <c r="E109" s="192">
        <f t="shared" si="10"/>
        <v>4.2671968047201414E-2</v>
      </c>
      <c r="F109" s="192">
        <f t="shared" si="10"/>
        <v>4.8613978161490268E-2</v>
      </c>
      <c r="G109" s="192">
        <f t="shared" si="10"/>
        <v>6.1795241635803855E-2</v>
      </c>
      <c r="H109" s="192">
        <f t="shared" si="10"/>
        <v>7.4051977046566186E-2</v>
      </c>
      <c r="I109" s="204"/>
      <c r="J109" s="192">
        <f t="shared" ref="J109:P109" si="11">(J98/J67)^(1/31)-1</f>
        <v>2.5165016518498007E-3</v>
      </c>
      <c r="K109" s="192">
        <f t="shared" si="11"/>
        <v>5.9672881374412956E-3</v>
      </c>
      <c r="L109" s="192">
        <f t="shared" si="11"/>
        <v>1.0756516982264097E-2</v>
      </c>
      <c r="M109" s="192">
        <f t="shared" si="11"/>
        <v>1.6343692487018391E-2</v>
      </c>
      <c r="N109" s="192">
        <f t="shared" si="11"/>
        <v>2.4695414019671347E-2</v>
      </c>
      <c r="O109" s="192">
        <f t="shared" si="11"/>
        <v>3.4338395152171186E-2</v>
      </c>
      <c r="P109" s="192">
        <f t="shared" si="11"/>
        <v>5.3727157512724277E-2</v>
      </c>
    </row>
    <row r="110" spans="1:21" s="190" customFormat="1" ht="15" customHeight="1">
      <c r="A110" s="190" t="s">
        <v>439</v>
      </c>
      <c r="B110" s="192">
        <f t="shared" ref="B110:H110" si="12">(B99/B68)^(1/31)-1</f>
        <v>1.1603995038167447E-2</v>
      </c>
      <c r="C110" s="192">
        <f t="shared" si="12"/>
        <v>2.4670326484441008E-2</v>
      </c>
      <c r="D110" s="192">
        <f t="shared" si="12"/>
        <v>3.0214560964203274E-2</v>
      </c>
      <c r="E110" s="192">
        <f t="shared" si="12"/>
        <v>4.3942412288566102E-2</v>
      </c>
      <c r="F110" s="192">
        <f t="shared" si="12"/>
        <v>5.0095208772064748E-2</v>
      </c>
      <c r="G110" s="192">
        <f t="shared" si="12"/>
        <v>6.3609900314417933E-2</v>
      </c>
      <c r="H110" s="192">
        <f t="shared" si="12"/>
        <v>7.7233711810147598E-2</v>
      </c>
      <c r="I110" s="204"/>
      <c r="J110" s="192">
        <f t="shared" ref="J110:P110" si="13">(J99/J68)^(1/31)-1</f>
        <v>2.4663304583545376E-3</v>
      </c>
      <c r="K110" s="192">
        <f t="shared" si="13"/>
        <v>5.9050174601396055E-3</v>
      </c>
      <c r="L110" s="192">
        <f t="shared" si="13"/>
        <v>1.0540277646606144E-2</v>
      </c>
      <c r="M110" s="192">
        <f t="shared" si="13"/>
        <v>1.635775226750491E-2</v>
      </c>
      <c r="N110" s="192">
        <f t="shared" si="13"/>
        <v>2.4930245326912903E-2</v>
      </c>
      <c r="O110" s="192">
        <f t="shared" si="13"/>
        <v>3.4910650766112328E-2</v>
      </c>
      <c r="P110" s="192">
        <f t="shared" si="13"/>
        <v>5.4245222251764202E-2</v>
      </c>
    </row>
    <row r="111" spans="1:21" s="190" customFormat="1" ht="15" customHeight="1">
      <c r="A111" s="48" t="s">
        <v>434</v>
      </c>
      <c r="B111" s="191">
        <f t="shared" ref="B111:H111" si="14">B99/B68-1</f>
        <v>0.42996895754147202</v>
      </c>
      <c r="C111" s="191">
        <f t="shared" si="14"/>
        <v>1.1286729829710609</v>
      </c>
      <c r="D111" s="191">
        <f t="shared" si="14"/>
        <v>1.5162755629508133</v>
      </c>
      <c r="E111" s="191">
        <f t="shared" si="14"/>
        <v>2.792912320001308</v>
      </c>
      <c r="F111" s="191">
        <f t="shared" si="14"/>
        <v>3.5508129506292523</v>
      </c>
      <c r="G111" s="191">
        <f t="shared" si="14"/>
        <v>5.7647773439272187</v>
      </c>
      <c r="H111" s="191">
        <f t="shared" si="14"/>
        <v>9.0370946459937116</v>
      </c>
      <c r="I111" s="204"/>
      <c r="J111" s="191">
        <f t="shared" ref="J111:P111" si="15">J99/J68-1</f>
        <v>7.9353354262848841E-2</v>
      </c>
      <c r="K111" s="191">
        <f t="shared" si="15"/>
        <v>0.20023477857614558</v>
      </c>
      <c r="L111" s="191">
        <f t="shared" si="15"/>
        <v>0.38408407333813077</v>
      </c>
      <c r="M111" s="191">
        <f t="shared" si="15"/>
        <v>0.6536543095575047</v>
      </c>
      <c r="N111" s="191">
        <f t="shared" si="15"/>
        <v>1.145475626264703</v>
      </c>
      <c r="O111" s="191">
        <f t="shared" si="15"/>
        <v>1.8972672121970322</v>
      </c>
      <c r="P111" s="191">
        <f t="shared" si="15"/>
        <v>4.1426964031945905</v>
      </c>
    </row>
    <row r="112" spans="1:21" s="48" customFormat="1" ht="15" customHeight="1">
      <c r="A112" s="48" t="s">
        <v>453</v>
      </c>
      <c r="B112" s="191">
        <f t="shared" ref="B112:H112" si="16">B99/B81-1</f>
        <v>0.281173288382361</v>
      </c>
      <c r="C112" s="191">
        <f t="shared" si="16"/>
        <v>0.58978375742877964</v>
      </c>
      <c r="D112" s="191">
        <f t="shared" si="16"/>
        <v>0.73534971751071665</v>
      </c>
      <c r="E112" s="191">
        <f t="shared" si="16"/>
        <v>1.0785926397483698</v>
      </c>
      <c r="F112" s="191">
        <f t="shared" si="16"/>
        <v>1.2334817642401119</v>
      </c>
      <c r="G112" s="191">
        <f t="shared" si="16"/>
        <v>1.6213258764389642</v>
      </c>
      <c r="H112" s="191">
        <f t="shared" si="16"/>
        <v>2.1503552235635204</v>
      </c>
      <c r="I112" s="191"/>
      <c r="J112" s="191">
        <f t="shared" ref="J112:P112" si="17">J99/J81-1</f>
        <v>7.4708267049912402E-2</v>
      </c>
      <c r="K112" s="191">
        <f t="shared" si="17"/>
        <v>0.14608627664316298</v>
      </c>
      <c r="L112" s="191">
        <f t="shared" si="17"/>
        <v>0.22957550697763129</v>
      </c>
      <c r="M112" s="191">
        <f t="shared" si="17"/>
        <v>0.38173012595539157</v>
      </c>
      <c r="N112" s="191">
        <f t="shared" si="17"/>
        <v>0.57499862513551236</v>
      </c>
      <c r="O112" s="191">
        <f t="shared" si="17"/>
        <v>0.77540005363111009</v>
      </c>
      <c r="P112" s="191">
        <f t="shared" si="17"/>
        <v>1.2549757398784291</v>
      </c>
    </row>
    <row r="113" spans="1:16" s="48" customFormat="1" ht="15" customHeight="1">
      <c r="A113" s="48" t="s">
        <v>454</v>
      </c>
      <c r="B113" s="191">
        <f t="shared" ref="B113:H113" si="18">B96/B81-1</f>
        <v>0.15329118670619746</v>
      </c>
      <c r="C113" s="191">
        <f t="shared" si="18"/>
        <v>0.33497149698588324</v>
      </c>
      <c r="D113" s="191">
        <f t="shared" si="18"/>
        <v>0.41193133775794344</v>
      </c>
      <c r="E113" s="191">
        <f t="shared" si="18"/>
        <v>0.57257094078946902</v>
      </c>
      <c r="F113" s="191">
        <f t="shared" si="18"/>
        <v>0.63870655073479243</v>
      </c>
      <c r="G113" s="191">
        <f t="shared" si="18"/>
        <v>0.81949652325451927</v>
      </c>
      <c r="H113" s="191">
        <f t="shared" si="18"/>
        <v>1.0400049069087847</v>
      </c>
      <c r="I113" s="191"/>
      <c r="J113" s="191">
        <f t="shared" ref="J113:P113" si="19">J96/J81-1</f>
        <v>3.1744340763199874E-2</v>
      </c>
      <c r="K113" s="191">
        <f t="shared" si="19"/>
        <v>8.2263001893739585E-2</v>
      </c>
      <c r="L113" s="191">
        <f t="shared" si="19"/>
        <v>0.14453157831328456</v>
      </c>
      <c r="M113" s="191">
        <f t="shared" si="19"/>
        <v>0.24643539558003957</v>
      </c>
      <c r="N113" s="191">
        <f t="shared" si="19"/>
        <v>0.35754294944065657</v>
      </c>
      <c r="O113" s="191">
        <f t="shared" si="19"/>
        <v>0.42517596649240508</v>
      </c>
      <c r="P113" s="191">
        <f t="shared" si="19"/>
        <v>0.66679558727891441</v>
      </c>
    </row>
    <row r="114" spans="1:16" s="48" customFormat="1" ht="15" customHeight="1">
      <c r="A114" s="48" t="s">
        <v>353</v>
      </c>
      <c r="B114" s="191">
        <f>B92/B85-1</f>
        <v>0.31473464665843776</v>
      </c>
      <c r="C114" s="191">
        <f t="shared" ref="C114:H114" si="20">C92/C85-1</f>
        <v>0.53842307023374736</v>
      </c>
      <c r="D114" s="191">
        <f t="shared" si="20"/>
        <v>0.66917495629955881</v>
      </c>
      <c r="E114" s="191">
        <f t="shared" si="20"/>
        <v>0.9873988378416747</v>
      </c>
      <c r="F114" s="191">
        <f t="shared" si="20"/>
        <v>1.1294708332441861</v>
      </c>
      <c r="G114" s="191">
        <f t="shared" si="20"/>
        <v>1.4954002111359594</v>
      </c>
      <c r="H114" s="191">
        <f t="shared" si="20"/>
        <v>1.8772967577885789</v>
      </c>
      <c r="I114" s="191"/>
      <c r="J114" s="191">
        <f t="shared" ref="J114:P114" si="21">J92/J85-1</f>
        <v>0.16130428722739287</v>
      </c>
      <c r="K114" s="191">
        <f t="shared" si="21"/>
        <v>0.20307059628187019</v>
      </c>
      <c r="L114" s="191">
        <f t="shared" si="21"/>
        <v>0.22033622081788917</v>
      </c>
      <c r="M114" s="191">
        <f t="shared" si="21"/>
        <v>0.35878037213653835</v>
      </c>
      <c r="N114" s="191">
        <f t="shared" si="21"/>
        <v>0.54491781911089965</v>
      </c>
      <c r="O114" s="191">
        <f t="shared" si="21"/>
        <v>0.71389018134979843</v>
      </c>
      <c r="P114" s="191">
        <f t="shared" si="21"/>
        <v>1.2359999960286605</v>
      </c>
    </row>
    <row r="115" spans="1:16" s="190" customFormat="1" ht="15" customHeight="1">
      <c r="A115" s="190" t="s">
        <v>354</v>
      </c>
      <c r="B115" s="192">
        <f>(B92/B85)^(1/7)-1</f>
        <v>3.9864788522309125E-2</v>
      </c>
      <c r="C115" s="192">
        <f t="shared" ref="C115:L115" si="22">(C92/C85)^(1/7)-1</f>
        <v>6.3469678805185614E-2</v>
      </c>
      <c r="D115" s="192">
        <f t="shared" si="22"/>
        <v>7.593486308833497E-2</v>
      </c>
      <c r="E115" s="192">
        <f t="shared" si="22"/>
        <v>0.10309304751344395</v>
      </c>
      <c r="F115" s="192">
        <f t="shared" si="22"/>
        <v>0.11402761532391725</v>
      </c>
      <c r="G115" s="192">
        <f t="shared" si="22"/>
        <v>0.13955243996774525</v>
      </c>
      <c r="H115" s="192">
        <f t="shared" si="22"/>
        <v>0.16297194094307454</v>
      </c>
      <c r="I115" s="192"/>
      <c r="J115" s="192">
        <f t="shared" si="22"/>
        <v>2.1593225188338394E-2</v>
      </c>
      <c r="K115" s="192">
        <f t="shared" si="22"/>
        <v>2.6762878725576034E-2</v>
      </c>
      <c r="L115" s="192">
        <f t="shared" si="22"/>
        <v>2.8855099609402135E-2</v>
      </c>
      <c r="M115" s="192">
        <f>(M92/M85)^(1/7)-1</f>
        <v>4.4771515471797585E-2</v>
      </c>
      <c r="N115" s="192">
        <f>(N92/N85)^(1/7)-1</f>
        <v>6.4109898784936004E-2</v>
      </c>
      <c r="O115" s="192">
        <f>(O92/O85)^(1/7)-1</f>
        <v>8.0005933630744819E-2</v>
      </c>
      <c r="P115" s="192">
        <f>(P92/P85)^(1/7)-1</f>
        <v>0.12182352389136808</v>
      </c>
    </row>
    <row r="116" spans="1:16" s="48" customFormat="1" ht="15" customHeight="1">
      <c r="A116" s="48" t="s">
        <v>455</v>
      </c>
      <c r="B116" s="193">
        <f t="shared" ref="B116:H116" si="23">B99/B94-1</f>
        <v>0.16096168561750979</v>
      </c>
      <c r="C116" s="193">
        <f t="shared" si="23"/>
        <v>0.31780543684652995</v>
      </c>
      <c r="D116" s="193">
        <f t="shared" si="23"/>
        <v>0.39985863168349089</v>
      </c>
      <c r="E116" s="193">
        <f t="shared" si="23"/>
        <v>0.61791179941110808</v>
      </c>
      <c r="F116" s="193">
        <f t="shared" si="23"/>
        <v>0.71980472434549658</v>
      </c>
      <c r="G116" s="193">
        <f t="shared" si="23"/>
        <v>0.94126204753506815</v>
      </c>
      <c r="H116" s="193">
        <f t="shared" si="23"/>
        <v>1.2302879485637459</v>
      </c>
      <c r="I116" s="193"/>
      <c r="J116" s="193">
        <f t="shared" ref="J116:P116" si="24">J99/J94-1</f>
        <v>3.8624676381916023E-2</v>
      </c>
      <c r="K116" s="193">
        <f t="shared" si="24"/>
        <v>6.8263499905967917E-2</v>
      </c>
      <c r="L116" s="193">
        <f t="shared" si="24"/>
        <v>9.3878630172502531E-2</v>
      </c>
      <c r="M116" s="193">
        <f t="shared" si="24"/>
        <v>0.15798368602930357</v>
      </c>
      <c r="N116" s="193">
        <f t="shared" si="24"/>
        <v>0.2707782861384247</v>
      </c>
      <c r="O116" s="193">
        <f t="shared" si="24"/>
        <v>0.43444081184160965</v>
      </c>
      <c r="P116" s="193">
        <f t="shared" si="24"/>
        <v>0.72499165433856771</v>
      </c>
    </row>
    <row r="117" spans="1:16" s="190" customFormat="1" ht="15" customHeight="1">
      <c r="A117" s="190" t="s">
        <v>23</v>
      </c>
      <c r="B117" s="192">
        <f>(B99/B94)^(1/5)-1</f>
        <v>3.0299709689525223E-2</v>
      </c>
      <c r="C117" s="192">
        <f t="shared" ref="C117:P117" si="25">(C99/C94)^(1/5)-1</f>
        <v>5.674513956660121E-2</v>
      </c>
      <c r="D117" s="192">
        <f t="shared" si="25"/>
        <v>6.9588773564214224E-2</v>
      </c>
      <c r="E117" s="192">
        <f t="shared" si="25"/>
        <v>0.10100925203713795</v>
      </c>
      <c r="F117" s="192">
        <f t="shared" si="25"/>
        <v>0.11454043096032707</v>
      </c>
      <c r="G117" s="192">
        <f t="shared" si="25"/>
        <v>0.14187044639009971</v>
      </c>
      <c r="H117" s="192">
        <f t="shared" si="25"/>
        <v>0.17401105796349592</v>
      </c>
      <c r="I117" s="192"/>
      <c r="J117" s="192">
        <f t="shared" si="25"/>
        <v>7.6082792692375723E-3</v>
      </c>
      <c r="K117" s="192">
        <f t="shared" si="25"/>
        <v>1.3294482698797294E-2</v>
      </c>
      <c r="L117" s="192">
        <f t="shared" si="25"/>
        <v>1.8107947492467247E-2</v>
      </c>
      <c r="M117" s="192">
        <f t="shared" si="25"/>
        <v>2.9770599185747981E-2</v>
      </c>
      <c r="N117" s="192">
        <f t="shared" si="25"/>
        <v>4.9092922317985899E-2</v>
      </c>
      <c r="O117" s="192">
        <f t="shared" si="25"/>
        <v>7.4821948996975918E-2</v>
      </c>
      <c r="P117" s="192">
        <f t="shared" si="25"/>
        <v>0.11521191202477943</v>
      </c>
    </row>
    <row r="118" spans="1:16" s="190" customFormat="1" ht="15" customHeight="1">
      <c r="A118" s="190" t="s">
        <v>6</v>
      </c>
      <c r="B118" s="192">
        <f>(B100/B99)^(1/1)-1</f>
        <v>-9.9032263740289728E-2</v>
      </c>
      <c r="C118" s="192">
        <f t="shared" ref="C118:H118" si="26">(C100/C99)^(1/1)-1</f>
        <v>-0.12641994402224965</v>
      </c>
      <c r="D118" s="192">
        <f t="shared" si="26"/>
        <v>-0.14908084906887809</v>
      </c>
      <c r="E118" s="192">
        <f t="shared" si="26"/>
        <v>-0.19705270800766328</v>
      </c>
      <c r="F118" s="192">
        <f t="shared" si="26"/>
        <v>-0.21318096678613785</v>
      </c>
      <c r="G118" s="192">
        <f t="shared" si="26"/>
        <v>-0.23665462671275073</v>
      </c>
      <c r="H118" s="192">
        <f t="shared" si="26"/>
        <v>-0.24859649033608666</v>
      </c>
      <c r="I118" s="192"/>
      <c r="J118" s="192">
        <f t="shared" ref="J118:P118" si="27">(J100/J99)^(1/1)-1</f>
        <v>-7.1927941869524004E-2</v>
      </c>
      <c r="K118" s="192">
        <f t="shared" si="27"/>
        <v>-6.8916383357842448E-2</v>
      </c>
      <c r="L118" s="192">
        <f t="shared" si="27"/>
        <v>-4.72786979652563E-2</v>
      </c>
      <c r="M118" s="192">
        <f t="shared" si="27"/>
        <v>-7.4733166863914957E-2</v>
      </c>
      <c r="N118" s="192">
        <f t="shared" si="27"/>
        <v>-0.12269100114505649</v>
      </c>
      <c r="O118" s="192">
        <f t="shared" si="27"/>
        <v>-0.1722462920313188</v>
      </c>
      <c r="P118" s="192">
        <f t="shared" si="27"/>
        <v>-0.22510131867773597</v>
      </c>
    </row>
    <row r="119" spans="1:16" s="48" customFormat="1" ht="15" customHeight="1">
      <c r="A119" s="48" t="s">
        <v>9</v>
      </c>
      <c r="B119" s="193">
        <f>B100/B85-1</f>
        <v>0.21393592451859123</v>
      </c>
      <c r="C119" s="193">
        <f t="shared" ref="C119:P119" si="28">C100/C85-1</f>
        <v>0.439003589821094</v>
      </c>
      <c r="D119" s="193">
        <f t="shared" si="28"/>
        <v>0.53758102064475799</v>
      </c>
      <c r="E119" s="193">
        <f t="shared" si="28"/>
        <v>0.78599952574704712</v>
      </c>
      <c r="F119" s="193">
        <f t="shared" si="28"/>
        <v>0.89997262582159765</v>
      </c>
      <c r="G119" s="193">
        <f t="shared" si="28"/>
        <v>1.2030384359618895</v>
      </c>
      <c r="H119" s="193">
        <f t="shared" si="28"/>
        <v>1.636274696612523</v>
      </c>
      <c r="I119" s="193"/>
      <c r="J119" s="193">
        <f t="shared" si="28"/>
        <v>5.9559527958922498E-2</v>
      </c>
      <c r="K119" s="193">
        <f t="shared" si="28"/>
        <v>0.11897184047271714</v>
      </c>
      <c r="L119" s="193">
        <f t="shared" si="28"/>
        <v>0.19918919526294299</v>
      </c>
      <c r="M119" s="193">
        <f t="shared" si="28"/>
        <v>0.29527438351884738</v>
      </c>
      <c r="N119" s="193">
        <f t="shared" si="28"/>
        <v>0.43103207923506326</v>
      </c>
      <c r="O119" s="193">
        <f t="shared" si="28"/>
        <v>0.55578521001303893</v>
      </c>
      <c r="P119" s="193">
        <f t="shared" si="28"/>
        <v>0.90876612533196077</v>
      </c>
    </row>
    <row r="120" spans="1:16" s="190" customFormat="1" ht="15" customHeight="1">
      <c r="A120" s="190" t="s">
        <v>10</v>
      </c>
      <c r="B120" s="192">
        <f t="shared" ref="B120:H120" si="29">(B100/B85)^(1/15)-1</f>
        <v>1.3008410081371879E-2</v>
      </c>
      <c r="C120" s="192">
        <f t="shared" si="29"/>
        <v>2.4560146206815903E-2</v>
      </c>
      <c r="D120" s="192">
        <f t="shared" si="29"/>
        <v>2.9095945886772112E-2</v>
      </c>
      <c r="E120" s="192">
        <f t="shared" si="29"/>
        <v>3.9422441791301388E-2</v>
      </c>
      <c r="F120" s="192">
        <f t="shared" si="29"/>
        <v>4.3717958818485281E-2</v>
      </c>
      <c r="G120" s="192">
        <f t="shared" si="29"/>
        <v>5.4066809062742083E-2</v>
      </c>
      <c r="H120" s="192">
        <f t="shared" si="29"/>
        <v>6.6758333096800238E-2</v>
      </c>
      <c r="I120" s="192"/>
      <c r="J120" s="192">
        <f t="shared" ref="J120:P120" si="30">(J100/J85)^(1/15)-1</f>
        <v>3.8643328277006006E-3</v>
      </c>
      <c r="K120" s="192">
        <f t="shared" si="30"/>
        <v>7.5221680332355767E-3</v>
      </c>
      <c r="L120" s="192">
        <f t="shared" si="30"/>
        <v>1.2183329935016696E-2</v>
      </c>
      <c r="M120" s="192">
        <f t="shared" si="30"/>
        <v>1.7397778731691016E-2</v>
      </c>
      <c r="N120" s="192">
        <f t="shared" si="30"/>
        <v>2.4180787347830579E-2</v>
      </c>
      <c r="O120" s="192">
        <f t="shared" si="30"/>
        <v>2.9903757366729344E-2</v>
      </c>
      <c r="P120" s="192">
        <f t="shared" si="30"/>
        <v>4.4039302726649909E-2</v>
      </c>
    </row>
    <row r="121" spans="1:16" s="190" customFormat="1" ht="15" customHeight="1">
      <c r="A121" s="190" t="s">
        <v>359</v>
      </c>
      <c r="B121" s="192">
        <f>(B94/B92)^0.5-1</f>
        <v>-6.0460020966516259E-2</v>
      </c>
      <c r="C121" s="192">
        <f t="shared" ref="C121:L121" si="31">(C94/C92)^0.5-1</f>
        <v>-9.8603133556264377E-2</v>
      </c>
      <c r="D121" s="192">
        <f t="shared" si="31"/>
        <v>-0.1206093657899836</v>
      </c>
      <c r="E121" s="192">
        <f t="shared" si="31"/>
        <v>-0.16827986800530159</v>
      </c>
      <c r="F121" s="192">
        <f t="shared" si="31"/>
        <v>-0.18799103037054943</v>
      </c>
      <c r="G121" s="192">
        <f t="shared" si="31"/>
        <v>-0.22814039554031795</v>
      </c>
      <c r="H121" s="192">
        <f t="shared" si="31"/>
        <v>-0.26058897132933045</v>
      </c>
      <c r="I121" s="192"/>
      <c r="J121" s="192">
        <f t="shared" si="31"/>
        <v>-2.7097097817652571E-2</v>
      </c>
      <c r="K121" s="192">
        <f t="shared" si="31"/>
        <v>-3.2991069013123653E-2</v>
      </c>
      <c r="L121" s="192">
        <f t="shared" si="31"/>
        <v>-2.8961172841417859E-2</v>
      </c>
      <c r="M121" s="192">
        <f>(M94/M92)^0.5-1</f>
        <v>-5.6761458641523377E-2</v>
      </c>
      <c r="N121" s="192">
        <f>(N94/N92)^0.5-1</f>
        <v>-8.849131977181679E-2</v>
      </c>
      <c r="O121" s="192">
        <f>(O94/O92)^0.5-1</f>
        <v>-0.1256376674898203</v>
      </c>
      <c r="P121" s="192">
        <f>(P94/P92)^0.5-1</f>
        <v>-0.20085699892898645</v>
      </c>
    </row>
    <row r="122" spans="1:16" s="190" customFormat="1" ht="15" customHeight="1">
      <c r="A122" s="48" t="s">
        <v>442</v>
      </c>
      <c r="B122" s="193">
        <f t="shared" ref="B122:H122" si="32">(B99/B92)^(1/7)-1</f>
        <v>3.5088396089100193E-3</v>
      </c>
      <c r="C122" s="193">
        <f t="shared" si="32"/>
        <v>9.8118976755252607E-3</v>
      </c>
      <c r="D122" s="193">
        <f t="shared" si="32"/>
        <v>1.139574367854812E-2</v>
      </c>
      <c r="E122" s="193">
        <f t="shared" si="32"/>
        <v>1.6218363578509587E-2</v>
      </c>
      <c r="F122" s="193">
        <f t="shared" si="32"/>
        <v>1.81226822154823E-2</v>
      </c>
      <c r="G122" s="193">
        <f t="shared" si="32"/>
        <v>2.0993482722067691E-2</v>
      </c>
      <c r="H122" s="193">
        <f t="shared" si="32"/>
        <v>2.8737766355944494E-2</v>
      </c>
      <c r="I122" s="193"/>
      <c r="J122" s="193">
        <f t="shared" ref="J122:P122" si="33">(J99/J92)^(1/7)-1</f>
        <v>-2.4319774460236365E-3</v>
      </c>
      <c r="K122" s="193">
        <f t="shared" si="33"/>
        <v>-1.5151176996819338E-4</v>
      </c>
      <c r="L122" s="193">
        <f t="shared" si="33"/>
        <v>4.431519852839072E-3</v>
      </c>
      <c r="M122" s="193">
        <f t="shared" si="33"/>
        <v>4.267387259325961E-3</v>
      </c>
      <c r="N122" s="193">
        <f t="shared" si="33"/>
        <v>7.7903614272734067E-3</v>
      </c>
      <c r="O122" s="193">
        <f t="shared" si="33"/>
        <v>1.3266407130001268E-2</v>
      </c>
      <c r="P122" s="193">
        <f t="shared" si="33"/>
        <v>1.3923391989681511E-2</v>
      </c>
    </row>
    <row r="123" spans="1:16" s="190" customFormat="1" ht="15" customHeight="1">
      <c r="A123" s="190" t="s">
        <v>351</v>
      </c>
      <c r="B123" s="192">
        <f>(1+B115)^7*(1+B121)^2*(1+B117)^5/(1+B120)^14</f>
        <v>1.1243559223183601</v>
      </c>
      <c r="C123" s="192">
        <f t="shared" ref="C123:H123" si="34">(1+C115)^7*(1+C121)^2*(1+C117)^5/(1+C120)^14</f>
        <v>1.1728291404959836</v>
      </c>
      <c r="D123" s="192">
        <f t="shared" si="34"/>
        <v>1.2093933304482307</v>
      </c>
      <c r="E123" s="192">
        <f t="shared" si="34"/>
        <v>1.2945089324757597</v>
      </c>
      <c r="F123" s="192">
        <f t="shared" si="34"/>
        <v>1.3265031916618579</v>
      </c>
      <c r="G123" s="192">
        <f t="shared" si="34"/>
        <v>1.3808517690014106</v>
      </c>
      <c r="H123" s="192">
        <f t="shared" si="34"/>
        <v>1.4196877168885436</v>
      </c>
      <c r="I123" s="192"/>
      <c r="J123" s="192">
        <f t="shared" ref="J123:P123" si="35">(1+J115)^7*(1+J121)^2*(1+J117)^5/(1+J120)^14</f>
        <v>1.0816663685036485</v>
      </c>
      <c r="K123" s="192">
        <f t="shared" si="35"/>
        <v>1.0820963338037728</v>
      </c>
      <c r="L123" s="192">
        <f t="shared" si="35"/>
        <v>1.0624128250027343</v>
      </c>
      <c r="M123" s="192">
        <f t="shared" si="35"/>
        <v>1.0995722988182124</v>
      </c>
      <c r="N123" s="192">
        <f t="shared" si="35"/>
        <v>1.1674116972293502</v>
      </c>
      <c r="O123" s="192">
        <f t="shared" si="35"/>
        <v>1.2442152145643999</v>
      </c>
      <c r="P123" s="192">
        <f t="shared" si="35"/>
        <v>1.3473236280969467</v>
      </c>
    </row>
    <row r="124" spans="1:16" s="190" customFormat="1" ht="15" customHeight="1">
      <c r="B124" s="192"/>
      <c r="C124" s="192"/>
      <c r="D124" s="192"/>
      <c r="E124" s="192"/>
      <c r="F124" s="192"/>
      <c r="G124" s="192"/>
      <c r="H124" s="192"/>
      <c r="I124" s="192"/>
      <c r="J124" s="192"/>
      <c r="K124" s="192"/>
      <c r="L124" s="192"/>
      <c r="M124" s="192"/>
      <c r="N124" s="192"/>
      <c r="O124" s="192"/>
      <c r="P124" s="192"/>
    </row>
    <row r="125" spans="1:16" s="190" customFormat="1" ht="15" customHeight="1">
      <c r="A125" s="48" t="s">
        <v>432</v>
      </c>
      <c r="B125" s="194">
        <f t="shared" ref="B125:H127" si="36">B90/B89-1</f>
        <v>6.0850165781763943E-2</v>
      </c>
      <c r="C125" s="194">
        <f t="shared" si="36"/>
        <v>7.8600705021952377E-2</v>
      </c>
      <c r="D125" s="194">
        <f t="shared" si="36"/>
        <v>9.1387900254344734E-2</v>
      </c>
      <c r="E125" s="194">
        <f t="shared" si="36"/>
        <v>0.12403596805119665</v>
      </c>
      <c r="F125" s="194">
        <f t="shared" si="36"/>
        <v>0.1372727358147745</v>
      </c>
      <c r="G125" s="194">
        <f t="shared" si="36"/>
        <v>0.1659631144010687</v>
      </c>
      <c r="H125" s="194">
        <f t="shared" si="36"/>
        <v>0.18029359057341465</v>
      </c>
      <c r="I125" s="192"/>
      <c r="J125" s="194">
        <f t="shared" ref="J125:P127" si="37">J90/J89-1</f>
        <v>4.65345527707266E-2</v>
      </c>
      <c r="K125" s="194">
        <f t="shared" si="37"/>
        <v>4.6966013462634626E-2</v>
      </c>
      <c r="L125" s="194">
        <f t="shared" si="37"/>
        <v>4.1759842881926801E-2</v>
      </c>
      <c r="M125" s="194">
        <f t="shared" si="37"/>
        <v>5.2504193963171408E-2</v>
      </c>
      <c r="N125" s="194">
        <f t="shared" si="37"/>
        <v>7.5431353226378617E-2</v>
      </c>
      <c r="O125" s="194">
        <f t="shared" si="37"/>
        <v>9.7963939576271031E-2</v>
      </c>
      <c r="P125" s="194">
        <f t="shared" si="37"/>
        <v>0.15511759841401296</v>
      </c>
    </row>
    <row r="126" spans="1:16" s="190" customFormat="1" ht="15" customHeight="1">
      <c r="A126" s="48" t="s">
        <v>431</v>
      </c>
      <c r="B126" s="194">
        <f t="shared" si="36"/>
        <v>4.7346928228118257E-2</v>
      </c>
      <c r="C126" s="194">
        <f t="shared" si="36"/>
        <v>7.2220581345033841E-2</v>
      </c>
      <c r="D126" s="194">
        <f t="shared" si="36"/>
        <v>8.181307439242258E-2</v>
      </c>
      <c r="E126" s="194">
        <f t="shared" si="36"/>
        <v>9.9802065664522432E-2</v>
      </c>
      <c r="F126" s="194">
        <f t="shared" si="36"/>
        <v>0.10647969833757864</v>
      </c>
      <c r="G126" s="194">
        <f t="shared" si="36"/>
        <v>0.12022811732002614</v>
      </c>
      <c r="H126" s="194">
        <f t="shared" si="36"/>
        <v>0.12503695017927385</v>
      </c>
      <c r="I126" s="192"/>
      <c r="J126" s="194">
        <f t="shared" si="37"/>
        <v>2.667194812172724E-2</v>
      </c>
      <c r="K126" s="194">
        <f t="shared" si="37"/>
        <v>3.4972204288701514E-2</v>
      </c>
      <c r="L126" s="194">
        <f t="shared" si="37"/>
        <v>4.3267319088419853E-2</v>
      </c>
      <c r="M126" s="194">
        <f t="shared" si="37"/>
        <v>5.8932161125157423E-2</v>
      </c>
      <c r="N126" s="194">
        <f t="shared" si="37"/>
        <v>7.3872214975261308E-2</v>
      </c>
      <c r="O126" s="194">
        <f t="shared" si="37"/>
        <v>8.6476337967839934E-2</v>
      </c>
      <c r="P126" s="194">
        <f t="shared" si="37"/>
        <v>0.11650940032676194</v>
      </c>
    </row>
    <row r="127" spans="1:16" s="190" customFormat="1" ht="15" customHeight="1">
      <c r="A127" s="48" t="s">
        <v>430</v>
      </c>
      <c r="B127" s="194">
        <f t="shared" si="36"/>
        <v>2.5414620512861807E-2</v>
      </c>
      <c r="C127" s="194">
        <f t="shared" si="36"/>
        <v>5.0526455029284101E-2</v>
      </c>
      <c r="D127" s="194">
        <f t="shared" si="36"/>
        <v>6.5858182085180905E-2</v>
      </c>
      <c r="E127" s="194">
        <f t="shared" si="36"/>
        <v>0.10097525683782149</v>
      </c>
      <c r="F127" s="194">
        <f t="shared" si="36"/>
        <v>0.11615192074407577</v>
      </c>
      <c r="G127" s="194">
        <f t="shared" si="36"/>
        <v>0.15915972015364765</v>
      </c>
      <c r="H127" s="194">
        <f t="shared" si="36"/>
        <v>0.23443957519263114</v>
      </c>
      <c r="I127" s="192"/>
      <c r="J127" s="194">
        <f t="shared" si="37"/>
        <v>3.6156285615880357E-3</v>
      </c>
      <c r="K127" s="194">
        <f t="shared" si="37"/>
        <v>6.4724849070598722E-3</v>
      </c>
      <c r="L127" s="194">
        <f t="shared" si="37"/>
        <v>2.5405474815132223E-3</v>
      </c>
      <c r="M127" s="194">
        <f t="shared" si="37"/>
        <v>1.9467445491104129E-2</v>
      </c>
      <c r="N127" s="194">
        <f t="shared" si="37"/>
        <v>4.0253454841641556E-2</v>
      </c>
      <c r="O127" s="194">
        <f t="shared" si="37"/>
        <v>5.1633516328905449E-2</v>
      </c>
      <c r="P127" s="194">
        <f t="shared" si="37"/>
        <v>0.10050045441136279</v>
      </c>
    </row>
    <row r="128" spans="1:16" s="190" customFormat="1" ht="15" customHeight="1">
      <c r="A128" s="48" t="s">
        <v>429</v>
      </c>
      <c r="B128" s="194">
        <f t="shared" ref="B128:H128" si="38">B93/B92-1</f>
        <v>-6.9320621159971285E-2</v>
      </c>
      <c r="C128" s="194">
        <f t="shared" si="38"/>
        <v>-0.12374562989168369</v>
      </c>
      <c r="D128" s="194">
        <f t="shared" si="38"/>
        <v>-0.15200021849340772</v>
      </c>
      <c r="E128" s="194">
        <f t="shared" si="38"/>
        <v>-0.21207293887526957</v>
      </c>
      <c r="F128" s="194">
        <f t="shared" si="38"/>
        <v>-0.2362617346030037</v>
      </c>
      <c r="G128" s="194">
        <f t="shared" si="38"/>
        <v>-0.28391507570909258</v>
      </c>
      <c r="H128" s="194">
        <f t="shared" si="38"/>
        <v>-0.32120762828541183</v>
      </c>
      <c r="I128" s="192"/>
      <c r="J128" s="194">
        <f t="shared" ref="J128:P128" si="39">J93/J92-1</f>
        <v>-1.9867232526172285E-2</v>
      </c>
      <c r="K128" s="194">
        <f t="shared" si="39"/>
        <v>-3.0174191802424422E-2</v>
      </c>
      <c r="L128" s="194">
        <f t="shared" si="39"/>
        <v>-2.9728043276402882E-2</v>
      </c>
      <c r="M128" s="194">
        <f t="shared" si="39"/>
        <v>-6.6297532690421379E-2</v>
      </c>
      <c r="N128" s="194">
        <f t="shared" si="39"/>
        <v>-0.1082324495915522</v>
      </c>
      <c r="O128" s="194">
        <f t="shared" si="39"/>
        <v>-0.15746492839884874</v>
      </c>
      <c r="P128" s="194">
        <f t="shared" si="39"/>
        <v>-0.25131943146035607</v>
      </c>
    </row>
    <row r="129" spans="1:16" s="190" customFormat="1" ht="15" customHeight="1">
      <c r="A129" s="48" t="s">
        <v>428</v>
      </c>
      <c r="B129" s="194">
        <f t="shared" ref="B129:H129" si="40">B94/B93-1</f>
        <v>-5.1515062789449173E-2</v>
      </c>
      <c r="C129" s="194">
        <f t="shared" si="40"/>
        <v>-7.2739219852166692E-2</v>
      </c>
      <c r="D129" s="194">
        <f t="shared" si="40"/>
        <v>-8.8056501426960532E-2</v>
      </c>
      <c r="E129" s="194">
        <f t="shared" si="40"/>
        <v>-0.12205277354248412</v>
      </c>
      <c r="F129" s="194">
        <f t="shared" si="40"/>
        <v>-0.13666946304445937</v>
      </c>
      <c r="G129" s="194">
        <f t="shared" si="40"/>
        <v>-0.16802151701963741</v>
      </c>
      <c r="H129" s="194">
        <f t="shared" si="40"/>
        <v>-0.19455684521201333</v>
      </c>
      <c r="I129" s="192"/>
      <c r="J129" s="194">
        <f t="shared" ref="J129:P129" si="41">J94/J93-1</f>
        <v>-3.4273632627929151E-2</v>
      </c>
      <c r="K129" s="194">
        <f t="shared" si="41"/>
        <v>-3.5799764551245117E-2</v>
      </c>
      <c r="L129" s="194">
        <f t="shared" si="41"/>
        <v>-2.8193696297743487E-2</v>
      </c>
      <c r="M129" s="194">
        <f t="shared" si="41"/>
        <v>-4.7127990924460295E-2</v>
      </c>
      <c r="N129" s="194">
        <f t="shared" si="41"/>
        <v>-6.8313178977213229E-2</v>
      </c>
      <c r="O129" s="194">
        <f t="shared" si="41"/>
        <v>-9.2608112965825606E-2</v>
      </c>
      <c r="P129" s="194">
        <f t="shared" si="41"/>
        <v>-0.14699330662944898</v>
      </c>
    </row>
    <row r="130" spans="1:16">
      <c r="A130" s="169" t="s">
        <v>364</v>
      </c>
      <c r="B130" s="194">
        <f t="shared" ref="B130:H130" si="42">B95/B94-1</f>
        <v>-5.7712090486768952E-3</v>
      </c>
      <c r="C130" s="194">
        <f t="shared" si="42"/>
        <v>1.026986249862083E-2</v>
      </c>
      <c r="D130" s="194">
        <f t="shared" si="42"/>
        <v>1.5806739702519446E-2</v>
      </c>
      <c r="E130" s="194">
        <f t="shared" si="42"/>
        <v>3.331409711205402E-2</v>
      </c>
      <c r="F130" s="194">
        <f t="shared" si="42"/>
        <v>4.2498987658807996E-2</v>
      </c>
      <c r="G130" s="194">
        <f t="shared" si="42"/>
        <v>6.5467633621313137E-2</v>
      </c>
      <c r="H130" s="194">
        <f t="shared" si="42"/>
        <v>0.10497992934500955</v>
      </c>
      <c r="I130" s="194"/>
      <c r="J130" s="194">
        <f t="shared" ref="J130:P130" si="43">J95/J94-1</f>
        <v>-1.8283130643596657E-2</v>
      </c>
      <c r="K130" s="194">
        <f t="shared" si="43"/>
        <v>-1.3700164222800182E-2</v>
      </c>
      <c r="L130" s="194">
        <f t="shared" si="43"/>
        <v>-4.8405208774175978E-3</v>
      </c>
      <c r="M130" s="194">
        <f t="shared" si="43"/>
        <v>-3.6132538986247686E-3</v>
      </c>
      <c r="N130" s="194">
        <f t="shared" si="43"/>
        <v>2.0225886331994847E-3</v>
      </c>
      <c r="O130" s="194">
        <f t="shared" si="43"/>
        <v>1.2902212161046034E-2</v>
      </c>
      <c r="P130" s="194">
        <f t="shared" si="43"/>
        <v>3.5901633820442758E-2</v>
      </c>
    </row>
    <row r="131" spans="1:16">
      <c r="A131" s="169" t="s">
        <v>363</v>
      </c>
      <c r="B131" s="194">
        <f t="shared" ref="B131:H131" si="44">B96/B95-1</f>
        <v>5.1145050844956907E-2</v>
      </c>
      <c r="C131" s="194">
        <f t="shared" si="44"/>
        <v>9.5337193481598748E-2</v>
      </c>
      <c r="D131" s="194">
        <f t="shared" si="44"/>
        <v>0.12124277512685011</v>
      </c>
      <c r="E131" s="194">
        <f t="shared" si="44"/>
        <v>0.18457714453106089</v>
      </c>
      <c r="F131" s="194">
        <f t="shared" si="44"/>
        <v>0.21038149297061759</v>
      </c>
      <c r="G131" s="194">
        <f t="shared" si="44"/>
        <v>0.26466097702396296</v>
      </c>
      <c r="H131" s="194">
        <f t="shared" si="44"/>
        <v>0.30700796413768683</v>
      </c>
      <c r="I131" s="194"/>
      <c r="J131" s="194">
        <f t="shared" ref="J131:P131" si="45">J96/J95-1</f>
        <v>1.5672955678267542E-2</v>
      </c>
      <c r="K131" s="194">
        <f t="shared" si="45"/>
        <v>2.2786362585547337E-2</v>
      </c>
      <c r="L131" s="194">
        <f t="shared" si="45"/>
        <v>2.3172903173262149E-2</v>
      </c>
      <c r="M131" s="194">
        <f t="shared" si="45"/>
        <v>4.8385596750725846E-2</v>
      </c>
      <c r="N131" s="194">
        <f t="shared" si="45"/>
        <v>9.3114544708094771E-2</v>
      </c>
      <c r="O131" s="194">
        <f t="shared" si="45"/>
        <v>0.13680866370671874</v>
      </c>
      <c r="P131" s="194">
        <f t="shared" si="45"/>
        <v>0.23086082182370604</v>
      </c>
    </row>
    <row r="132" spans="1:16">
      <c r="A132" s="169" t="s">
        <v>362</v>
      </c>
      <c r="B132" s="194">
        <f t="shared" ref="B132:H132" si="46">B97/B96-1</f>
        <v>4.3884965242332541E-2</v>
      </c>
      <c r="C132" s="194">
        <f t="shared" si="46"/>
        <v>8.7418606220455164E-2</v>
      </c>
      <c r="D132" s="194">
        <f t="shared" si="46"/>
        <v>0.10986327391816419</v>
      </c>
      <c r="E132" s="194">
        <f t="shared" si="46"/>
        <v>0.15819282631757003</v>
      </c>
      <c r="F132" s="194">
        <f t="shared" si="46"/>
        <v>0.17843220158312101</v>
      </c>
      <c r="G132" s="194">
        <f t="shared" si="46"/>
        <v>0.21141388887710288</v>
      </c>
      <c r="H132" s="194">
        <f t="shared" si="46"/>
        <v>0.23285170468970096</v>
      </c>
      <c r="I132" s="194"/>
      <c r="J132" s="194">
        <f t="shared" ref="J132:P132" si="47">J97/J96-1</f>
        <v>6.2006420441849119E-3</v>
      </c>
      <c r="K132" s="194">
        <f t="shared" si="47"/>
        <v>1.574779899538048E-2</v>
      </c>
      <c r="L132" s="194">
        <f t="shared" si="47"/>
        <v>1.8902479394101723E-2</v>
      </c>
      <c r="M132" s="194">
        <f t="shared" si="47"/>
        <v>4.7044714429747225E-2</v>
      </c>
      <c r="N132" s="194">
        <f t="shared" si="47"/>
        <v>7.8759207411984278E-2</v>
      </c>
      <c r="O132" s="194">
        <f t="shared" si="47"/>
        <v>0.1286995792734924</v>
      </c>
      <c r="P132" s="194">
        <f t="shared" si="47"/>
        <v>0.19324426243589654</v>
      </c>
    </row>
    <row r="133" spans="1:16">
      <c r="A133" s="169" t="s">
        <v>360</v>
      </c>
      <c r="B133" s="194">
        <f>B98/B97-1</f>
        <v>2.6298548638325592E-2</v>
      </c>
      <c r="C133" s="194">
        <f t="shared" ref="C133:P135" si="48">C98/C97-1</f>
        <v>4.7234750255352731E-2</v>
      </c>
      <c r="D133" s="194">
        <f t="shared" si="48"/>
        <v>5.1818607276658213E-2</v>
      </c>
      <c r="E133" s="194">
        <f t="shared" si="48"/>
        <v>6.8772210967900316E-2</v>
      </c>
      <c r="F133" s="194">
        <f t="shared" si="48"/>
        <v>7.504065516304248E-2</v>
      </c>
      <c r="G133" s="194">
        <f t="shared" si="48"/>
        <v>8.2733756520476875E-2</v>
      </c>
      <c r="H133" s="194">
        <f t="shared" si="48"/>
        <v>9.2743774486204744E-2</v>
      </c>
      <c r="I133" s="194"/>
      <c r="J133" s="194">
        <f t="shared" si="48"/>
        <v>6.7125468391271426E-3</v>
      </c>
      <c r="K133" s="194">
        <f t="shared" si="48"/>
        <v>1.437737677706119E-2</v>
      </c>
      <c r="L133" s="194">
        <f t="shared" si="48"/>
        <v>3.1992554008846597E-2</v>
      </c>
      <c r="M133" s="194">
        <f t="shared" si="48"/>
        <v>2.7443144539844422E-2</v>
      </c>
      <c r="N133" s="194">
        <f t="shared" si="48"/>
        <v>4.1897296180959387E-2</v>
      </c>
      <c r="O133" s="194">
        <f t="shared" si="48"/>
        <v>6.25902315134097E-2</v>
      </c>
      <c r="P133" s="194">
        <f t="shared" si="48"/>
        <v>7.3968153356499089E-2</v>
      </c>
    </row>
    <row r="134" spans="1:16">
      <c r="A134" s="169" t="s">
        <v>21</v>
      </c>
      <c r="B134" s="194">
        <f>B99/B98-1</f>
        <v>3.6913538158640069E-2</v>
      </c>
      <c r="C134" s="194">
        <f t="shared" si="48"/>
        <v>4.5743702108896223E-2</v>
      </c>
      <c r="D134" s="194">
        <f t="shared" si="48"/>
        <v>5.2841758619811996E-2</v>
      </c>
      <c r="E134" s="194">
        <f t="shared" si="48"/>
        <v>6.7807864318561117E-2</v>
      </c>
      <c r="F134" s="194">
        <f t="shared" si="48"/>
        <v>7.58500175125425E-2</v>
      </c>
      <c r="G134" s="194">
        <f t="shared" si="48"/>
        <v>9.8387442259001423E-2</v>
      </c>
      <c r="H134" s="194">
        <f t="shared" si="48"/>
        <v>0.14630221910724384</v>
      </c>
      <c r="I134" s="194"/>
      <c r="J134" s="194">
        <f t="shared" si="48"/>
        <v>2.8320332041303242E-2</v>
      </c>
      <c r="K134" s="194">
        <f t="shared" si="48"/>
        <v>2.777738093630866E-2</v>
      </c>
      <c r="L134" s="194">
        <f t="shared" si="48"/>
        <v>2.1687878837097774E-2</v>
      </c>
      <c r="M134" s="194">
        <f t="shared" si="48"/>
        <v>3.0458309710077236E-2</v>
      </c>
      <c r="N134" s="194">
        <f t="shared" si="48"/>
        <v>3.2231656688817001E-2</v>
      </c>
      <c r="O134" s="194">
        <f t="shared" si="48"/>
        <v>3.8684274242019034E-2</v>
      </c>
      <c r="P134" s="194">
        <f t="shared" si="48"/>
        <v>5.5695751398785465E-2</v>
      </c>
    </row>
    <row r="135" spans="1:16">
      <c r="A135" s="169" t="s">
        <v>7</v>
      </c>
      <c r="B135" s="194">
        <f>B100/B99-1</f>
        <v>-9.9032263740289728E-2</v>
      </c>
      <c r="C135" s="194">
        <f t="shared" si="48"/>
        <v>-0.12641994402224965</v>
      </c>
      <c r="D135" s="194">
        <f t="shared" si="48"/>
        <v>-0.14908084906887809</v>
      </c>
      <c r="E135" s="194">
        <f t="shared" si="48"/>
        <v>-0.19705270800766328</v>
      </c>
      <c r="F135" s="194">
        <f t="shared" si="48"/>
        <v>-0.21318096678613785</v>
      </c>
      <c r="G135" s="194">
        <f t="shared" si="48"/>
        <v>-0.23665462671275073</v>
      </c>
      <c r="H135" s="194">
        <f t="shared" si="48"/>
        <v>-0.24859649033608666</v>
      </c>
      <c r="I135" s="194"/>
      <c r="J135" s="194">
        <f t="shared" si="48"/>
        <v>-7.1927941869524004E-2</v>
      </c>
      <c r="K135" s="194">
        <f t="shared" si="48"/>
        <v>-6.8916383357842448E-2</v>
      </c>
      <c r="L135" s="194">
        <f t="shared" si="48"/>
        <v>-4.72786979652563E-2</v>
      </c>
      <c r="M135" s="194">
        <f t="shared" si="48"/>
        <v>-7.4733166863914957E-2</v>
      </c>
      <c r="N135" s="194">
        <f t="shared" si="48"/>
        <v>-0.12269100114505649</v>
      </c>
      <c r="O135" s="194">
        <f t="shared" si="48"/>
        <v>-0.1722462920313188</v>
      </c>
      <c r="P135" s="194">
        <f t="shared" si="48"/>
        <v>-0.22510131867773597</v>
      </c>
    </row>
    <row r="137" spans="1:16" s="169" customFormat="1" ht="12.75">
      <c r="A137" s="169" t="s">
        <v>376</v>
      </c>
      <c r="B137" s="169" t="s">
        <v>349</v>
      </c>
      <c r="C137" s="169" t="s">
        <v>52</v>
      </c>
      <c r="D137" s="169" t="s">
        <v>145</v>
      </c>
      <c r="E137" s="169" t="s">
        <v>55</v>
      </c>
      <c r="F137" s="169" t="s">
        <v>90</v>
      </c>
      <c r="G137" s="169" t="s">
        <v>91</v>
      </c>
      <c r="H137" s="169" t="s">
        <v>92</v>
      </c>
      <c r="J137" s="169" t="s">
        <v>177</v>
      </c>
      <c r="K137" s="169" t="s">
        <v>350</v>
      </c>
      <c r="L137" s="169" t="s">
        <v>53</v>
      </c>
      <c r="M137" s="169" t="s">
        <v>54</v>
      </c>
      <c r="N137" s="169" t="s">
        <v>88</v>
      </c>
      <c r="O137" s="169" t="s">
        <v>89</v>
      </c>
      <c r="P137" s="169" t="s">
        <v>93</v>
      </c>
    </row>
    <row r="138" spans="1:16" s="169" customFormat="1" ht="12.75">
      <c r="A138" s="169" t="s">
        <v>377</v>
      </c>
      <c r="B138" s="169">
        <v>1</v>
      </c>
      <c r="C138" s="169">
        <v>0.1</v>
      </c>
      <c r="D138" s="169">
        <v>0.05</v>
      </c>
      <c r="E138" s="169">
        <v>0.01</v>
      </c>
      <c r="F138" s="169">
        <v>5.0000000000000001E-3</v>
      </c>
      <c r="G138" s="169">
        <v>1E-3</v>
      </c>
      <c r="H138" s="169">
        <v>1E-4</v>
      </c>
      <c r="J138" s="169">
        <v>0.9</v>
      </c>
      <c r="K138" s="169">
        <v>0.99</v>
      </c>
      <c r="L138" s="169">
        <v>0.05</v>
      </c>
      <c r="M138" s="169">
        <v>0.04</v>
      </c>
      <c r="N138" s="169">
        <v>5.0000000000000001E-3</v>
      </c>
      <c r="O138" s="169">
        <v>4.0000000000000001E-3</v>
      </c>
      <c r="P138" s="169">
        <v>8.9999999999999998E-4</v>
      </c>
    </row>
    <row r="139" spans="1:16" ht="15.75">
      <c r="A139" s="83" t="s">
        <v>9</v>
      </c>
      <c r="B139" s="205">
        <f>B$138*(B100-B85)/($B100-$B85)</f>
        <v>1</v>
      </c>
      <c r="C139" s="205">
        <f t="shared" ref="C139:P139" si="49">C$138*(C100-C85)/($B100-$B85)</f>
        <v>0.83486737902884967</v>
      </c>
      <c r="D139" s="205">
        <f t="shared" si="49"/>
        <v>0.72451725399416655</v>
      </c>
      <c r="E139" s="206">
        <f t="shared" si="49"/>
        <v>0.52306310749697449</v>
      </c>
      <c r="F139" s="205">
        <f t="shared" si="49"/>
        <v>0.45334814870897294</v>
      </c>
      <c r="G139" s="205">
        <f t="shared" si="49"/>
        <v>0.32225733669872197</v>
      </c>
      <c r="H139" s="205">
        <f t="shared" si="49"/>
        <v>0.17729268210068105</v>
      </c>
      <c r="I139" s="205">
        <f t="shared" si="49"/>
        <v>0</v>
      </c>
      <c r="J139" s="205">
        <f t="shared" si="49"/>
        <v>0.16513262097115033</v>
      </c>
      <c r="K139" s="206">
        <f t="shared" si="49"/>
        <v>0.47693689250302612</v>
      </c>
      <c r="L139" s="205">
        <f t="shared" si="49"/>
        <v>0.11035012503468326</v>
      </c>
      <c r="M139" s="205">
        <f t="shared" si="49"/>
        <v>0.20145414649719198</v>
      </c>
      <c r="N139" s="205">
        <f t="shared" si="49"/>
        <v>6.9714958788001644E-2</v>
      </c>
      <c r="O139" s="205">
        <f t="shared" si="49"/>
        <v>0.13109081201025083</v>
      </c>
      <c r="P139" s="205">
        <f t="shared" si="49"/>
        <v>0.14496465459804095</v>
      </c>
    </row>
    <row r="140" spans="1:16" ht="15.75">
      <c r="A140" s="83" t="s">
        <v>353</v>
      </c>
      <c r="B140" s="205">
        <f t="shared" ref="B140:H140" si="50">B$138*(B92-B85)/($B92-$B85)</f>
        <v>1</v>
      </c>
      <c r="C140" s="205">
        <f t="shared" si="50"/>
        <v>0.69600481696740335</v>
      </c>
      <c r="D140" s="205">
        <f t="shared" si="50"/>
        <v>0.613032710993207</v>
      </c>
      <c r="E140" s="206">
        <f t="shared" si="50"/>
        <v>0.44664613678260923</v>
      </c>
      <c r="F140" s="205">
        <f t="shared" si="50"/>
        <v>0.3867378974664345</v>
      </c>
      <c r="G140" s="205">
        <f t="shared" si="50"/>
        <v>0.27228261501075307</v>
      </c>
      <c r="H140" s="205">
        <f t="shared" si="50"/>
        <v>0.13826322745945438</v>
      </c>
      <c r="I140" s="205"/>
      <c r="J140" s="205">
        <f t="shared" ref="J140:P140" si="51">J$138*(J92-J85)/($B92-$B85)</f>
        <v>0.30399518303259671</v>
      </c>
      <c r="K140" s="206">
        <f t="shared" si="51"/>
        <v>0.553353863217391</v>
      </c>
      <c r="L140" s="205">
        <f t="shared" si="51"/>
        <v>8.2972105974196436E-2</v>
      </c>
      <c r="M140" s="205">
        <f t="shared" si="51"/>
        <v>0.16638657421059774</v>
      </c>
      <c r="N140" s="205">
        <f t="shared" si="51"/>
        <v>5.9908239316174755E-2</v>
      </c>
      <c r="O140" s="205">
        <f t="shared" si="51"/>
        <v>0.11445528245568136</v>
      </c>
      <c r="P140" s="205">
        <f t="shared" si="51"/>
        <v>0.1340193875512988</v>
      </c>
    </row>
    <row r="141" spans="1:16" ht="15.75">
      <c r="A141" s="83" t="s">
        <v>433</v>
      </c>
      <c r="B141" s="205">
        <f t="shared" ref="B141:H141" si="52">B$138*(B94-B92)/($B94-$B92)</f>
        <v>1</v>
      </c>
      <c r="C141" s="205">
        <f t="shared" si="52"/>
        <v>0.7611447848955103</v>
      </c>
      <c r="D141" s="205">
        <f t="shared" si="52"/>
        <v>0.70759269053893115</v>
      </c>
      <c r="E141" s="206">
        <f t="shared" si="52"/>
        <v>0.56570067823435366</v>
      </c>
      <c r="F141" s="205">
        <f t="shared" si="52"/>
        <v>0.50704942563598365</v>
      </c>
      <c r="G141" s="205">
        <f t="shared" si="52"/>
        <v>0.37495020580684585</v>
      </c>
      <c r="H141" s="205">
        <f t="shared" si="52"/>
        <v>0.19609028772992637</v>
      </c>
      <c r="I141" s="205"/>
      <c r="J141" s="205">
        <f t="shared" ref="J141:P141" si="53">J$138*(J94-J92)/($B94-$B92)</f>
        <v>0.23885521510448943</v>
      </c>
      <c r="K141" s="206">
        <f t="shared" si="53"/>
        <v>0.43429932176564523</v>
      </c>
      <c r="L141" s="205">
        <f t="shared" si="53"/>
        <v>5.3552094356579642E-2</v>
      </c>
      <c r="M141" s="205">
        <f t="shared" si="53"/>
        <v>0.14189201230457715</v>
      </c>
      <c r="N141" s="205">
        <f t="shared" si="53"/>
        <v>5.8651252598370326E-2</v>
      </c>
      <c r="O141" s="205">
        <f t="shared" si="53"/>
        <v>0.13209921982913753</v>
      </c>
      <c r="P141" s="205">
        <f t="shared" si="53"/>
        <v>0.17885991807691967</v>
      </c>
    </row>
    <row r="142" spans="1:16" ht="15.75">
      <c r="A142" s="83" t="s">
        <v>20</v>
      </c>
      <c r="B142" s="205">
        <f>B$138*(B99-B94)/($B99-$B94)</f>
        <v>1</v>
      </c>
      <c r="C142" s="205">
        <f t="shared" ref="C142:P142" si="54">C$138*(C99-C94)/($B99-$B94)</f>
        <v>0.86518938896474917</v>
      </c>
      <c r="D142" s="205">
        <f t="shared" si="54"/>
        <v>0.79665334084094219</v>
      </c>
      <c r="E142" s="206">
        <f t="shared" si="54"/>
        <v>0.6474262776939198</v>
      </c>
      <c r="F142" s="205">
        <f t="shared" si="54"/>
        <v>0.58304645357141305</v>
      </c>
      <c r="G142" s="205">
        <f t="shared" si="54"/>
        <v>0.42928257519460689</v>
      </c>
      <c r="H142" s="205">
        <f t="shared" si="54"/>
        <v>0.24015433980810538</v>
      </c>
      <c r="I142" s="205"/>
      <c r="J142" s="205">
        <f t="shared" si="54"/>
        <v>0.13481061103525047</v>
      </c>
      <c r="K142" s="206">
        <f t="shared" si="54"/>
        <v>0.3525737223060802</v>
      </c>
      <c r="L142" s="205">
        <f t="shared" si="54"/>
        <v>6.8536048123807133E-2</v>
      </c>
      <c r="M142" s="205">
        <f t="shared" si="54"/>
        <v>0.14922706314702247</v>
      </c>
      <c r="N142" s="205">
        <f t="shared" si="54"/>
        <v>6.4379824122506757E-2</v>
      </c>
      <c r="O142" s="205">
        <f t="shared" si="54"/>
        <v>0.15376387837680619</v>
      </c>
      <c r="P142" s="205">
        <f t="shared" si="54"/>
        <v>0.18912823538650148</v>
      </c>
    </row>
    <row r="143" spans="1:16" ht="15.75">
      <c r="A143" s="83" t="s">
        <v>441</v>
      </c>
      <c r="B143" s="205">
        <f>B$138*(B99-B92)/($B99-$B92)</f>
        <v>1</v>
      </c>
      <c r="C143" s="205">
        <f t="shared" ref="C143:H143" si="55">C$138*(C99-C92)/($B99-$B92)</f>
        <v>1.3567202276290988</v>
      </c>
      <c r="D143" s="205">
        <f t="shared" si="55"/>
        <v>1.2173965069719617</v>
      </c>
      <c r="E143" s="206">
        <f t="shared" si="55"/>
        <v>1.0335169625695597</v>
      </c>
      <c r="F143" s="205">
        <f t="shared" si="55"/>
        <v>0.94207403805086365</v>
      </c>
      <c r="G143" s="205">
        <f t="shared" si="55"/>
        <v>0.68596128843201087</v>
      </c>
      <c r="H143" s="205">
        <f t="shared" si="55"/>
        <v>0.44832314074393792</v>
      </c>
      <c r="I143" s="205"/>
      <c r="J143" s="205">
        <f t="shared" ref="J143:P143" si="56">J$138*(J99-J92)/($B99-$B92)</f>
        <v>-0.35672022762909944</v>
      </c>
      <c r="K143" s="206">
        <f t="shared" si="56"/>
        <v>-3.3516962569554859E-2</v>
      </c>
      <c r="L143" s="205">
        <f t="shared" si="56"/>
        <v>0.13932372065713633</v>
      </c>
      <c r="M143" s="205">
        <f t="shared" si="56"/>
        <v>0.18387954440240301</v>
      </c>
      <c r="N143" s="205">
        <f t="shared" si="56"/>
        <v>9.1442924518695179E-2</v>
      </c>
      <c r="O143" s="205">
        <f t="shared" si="56"/>
        <v>0.25611274961885383</v>
      </c>
      <c r="P143" s="205">
        <f t="shared" si="56"/>
        <v>0.23763814768807193</v>
      </c>
    </row>
    <row r="144" spans="1:16" ht="15.75">
      <c r="A144" s="83" t="s">
        <v>7</v>
      </c>
      <c r="B144" s="205">
        <f t="shared" ref="B144:H144" si="57">B$138*(B100-B99)/($B100-$B99)</f>
        <v>1</v>
      </c>
      <c r="C144" s="205">
        <f t="shared" si="57"/>
        <v>0.63495751567965719</v>
      </c>
      <c r="D144" s="205">
        <f t="shared" si="57"/>
        <v>0.58209901037030565</v>
      </c>
      <c r="E144" s="206">
        <f t="shared" si="57"/>
        <v>0.46765868227042512</v>
      </c>
      <c r="F144" s="205">
        <f t="shared" si="57"/>
        <v>0.41576119105034398</v>
      </c>
      <c r="G144" s="205">
        <f t="shared" si="57"/>
        <v>0.29333223670592384</v>
      </c>
      <c r="H144" s="205">
        <f t="shared" si="57"/>
        <v>0.1515191472956457</v>
      </c>
      <c r="I144" s="205"/>
      <c r="J144" s="205">
        <f t="shared" ref="J144:P144" si="58">J$138*(J100-J99)/($B100-$B99)</f>
        <v>0.36504248432034281</v>
      </c>
      <c r="K144" s="206">
        <f t="shared" si="58"/>
        <v>0.53234131772957571</v>
      </c>
      <c r="L144" s="205">
        <f t="shared" si="58"/>
        <v>5.2858505309351267E-2</v>
      </c>
      <c r="M144" s="205">
        <f t="shared" si="58"/>
        <v>0.1144403280998809</v>
      </c>
      <c r="N144" s="205">
        <f t="shared" si="58"/>
        <v>5.1897491220080839E-2</v>
      </c>
      <c r="O144" s="205">
        <f t="shared" si="58"/>
        <v>0.12242895434442037</v>
      </c>
      <c r="P144" s="205">
        <f t="shared" si="58"/>
        <v>0.14181308941027806</v>
      </c>
    </row>
    <row r="145" spans="1:16">
      <c r="A145" s="83" t="s">
        <v>379</v>
      </c>
      <c r="B145" s="205"/>
      <c r="C145" s="205"/>
      <c r="D145" s="205"/>
      <c r="E145" s="205"/>
      <c r="F145" s="205"/>
      <c r="G145" s="205"/>
      <c r="H145" s="205"/>
      <c r="I145" s="205"/>
      <c r="J145" s="205"/>
      <c r="K145" s="205"/>
      <c r="L145" s="205"/>
      <c r="M145" s="205"/>
      <c r="N145" s="205"/>
      <c r="O145" s="205"/>
      <c r="P145" s="205"/>
    </row>
    <row r="146" spans="1:16" ht="15.75">
      <c r="A146" s="83" t="s">
        <v>381</v>
      </c>
      <c r="B146" s="205">
        <f>B$138*(B21-B15)/($B21-$B15)</f>
        <v>1</v>
      </c>
      <c r="C146" s="205">
        <f t="shared" ref="C146:P146" si="59">C$138*(C21-C15)/($B21-$B15)</f>
        <v>0.84252892985527383</v>
      </c>
      <c r="D146" s="205">
        <f t="shared" si="59"/>
        <v>0.84454799900769917</v>
      </c>
      <c r="E146" s="206">
        <f t="shared" si="59"/>
        <v>0.70354797791162726</v>
      </c>
      <c r="F146" s="205">
        <f t="shared" si="59"/>
        <v>0.62121506042611896</v>
      </c>
      <c r="G146" s="205">
        <f t="shared" si="59"/>
        <v>0.46732577591216368</v>
      </c>
      <c r="H146" s="205">
        <f t="shared" si="59"/>
        <v>0.26395274004516639</v>
      </c>
      <c r="I146" s="205"/>
      <c r="J146" s="205">
        <f t="shared" si="59"/>
        <v>0.15747107014472619</v>
      </c>
      <c r="K146" s="206">
        <f t="shared" si="59"/>
        <v>0.29645202208837218</v>
      </c>
      <c r="L146" s="205">
        <f t="shared" si="59"/>
        <v>-2.0190691524249594E-3</v>
      </c>
      <c r="M146" s="205">
        <f t="shared" si="59"/>
        <v>0.14100002109607157</v>
      </c>
      <c r="N146" s="205">
        <f t="shared" si="59"/>
        <v>8.2332917485508431E-2</v>
      </c>
      <c r="O146" s="205">
        <f t="shared" si="59"/>
        <v>0.15388928451395523</v>
      </c>
      <c r="P146" s="205">
        <f t="shared" si="59"/>
        <v>0.20337303586699726</v>
      </c>
    </row>
    <row r="147" spans="1:16" ht="15.75">
      <c r="B147" s="205"/>
      <c r="C147" s="205"/>
      <c r="D147" s="205"/>
      <c r="E147" s="206"/>
      <c r="F147" s="205"/>
      <c r="G147" s="205"/>
      <c r="H147" s="205"/>
      <c r="I147" s="205"/>
      <c r="J147" s="205"/>
      <c r="K147" s="206"/>
      <c r="L147" s="205"/>
      <c r="M147" s="205"/>
      <c r="N147" s="205"/>
      <c r="O147" s="205"/>
      <c r="P147" s="205"/>
    </row>
    <row r="148" spans="1:16" ht="15.75">
      <c r="A148" s="83" t="s">
        <v>25</v>
      </c>
      <c r="B148" s="205">
        <f t="shared" ref="B148:H148" si="60">B$138*(B99-B65)/($B99-$B65)</f>
        <v>1</v>
      </c>
      <c r="C148" s="205">
        <f t="shared" si="60"/>
        <v>0.98244607257112215</v>
      </c>
      <c r="D148" s="205">
        <f t="shared" si="60"/>
        <v>0.87311788748947849</v>
      </c>
      <c r="E148" s="206">
        <f t="shared" si="60"/>
        <v>0.65897682779357125</v>
      </c>
      <c r="F148" s="205">
        <f t="shared" si="60"/>
        <v>0.57775681399101964</v>
      </c>
      <c r="G148" s="205">
        <f t="shared" si="60"/>
        <v>0.40403776367324823</v>
      </c>
      <c r="H148" s="205">
        <f t="shared" si="60"/>
        <v>0.21097090238096472</v>
      </c>
      <c r="I148" s="205"/>
      <c r="J148" s="205">
        <f t="shared" ref="J148:P148" si="61">J$138*(J99-J65)/($B99-$B65)</f>
        <v>1.7553927428877743E-2</v>
      </c>
      <c r="K148" s="206">
        <f t="shared" si="61"/>
        <v>0.34102317220642886</v>
      </c>
      <c r="L148" s="205">
        <f t="shared" si="61"/>
        <v>0.10932818508164355</v>
      </c>
      <c r="M148" s="205">
        <f t="shared" si="61"/>
        <v>0.21414105969590724</v>
      </c>
      <c r="N148" s="205">
        <f t="shared" si="61"/>
        <v>8.1220013802551588E-2</v>
      </c>
      <c r="O148" s="205">
        <f t="shared" si="61"/>
        <v>0.17371905031777152</v>
      </c>
      <c r="P148" s="205">
        <f t="shared" si="61"/>
        <v>0.19306686129228348</v>
      </c>
    </row>
    <row r="149" spans="1:16" ht="15.75">
      <c r="A149" s="83" t="s">
        <v>434</v>
      </c>
      <c r="B149" s="205">
        <f>B$138*(B99-B68)/($B99-$B68)</f>
        <v>1</v>
      </c>
      <c r="C149" s="205">
        <f t="shared" ref="C149:H149" si="62">C$138*(C99-C68)/($B99-$B68)</f>
        <v>0.87711082304344667</v>
      </c>
      <c r="D149" s="205">
        <f t="shared" si="62"/>
        <v>0.77492764342840581</v>
      </c>
      <c r="E149" s="206">
        <f t="shared" si="62"/>
        <v>0.57556888320020894</v>
      </c>
      <c r="F149" s="205">
        <f t="shared" si="62"/>
        <v>0.50118786217633149</v>
      </c>
      <c r="G149" s="205">
        <f t="shared" si="62"/>
        <v>0.34788847356863439</v>
      </c>
      <c r="H149" s="205">
        <f t="shared" si="62"/>
        <v>0.1807421941331307</v>
      </c>
      <c r="I149" s="205"/>
      <c r="J149" s="205">
        <f t="shared" ref="J149:P149" si="63">J$138*(J99-J68)/($B99-$B68)</f>
        <v>0.12288917695655328</v>
      </c>
      <c r="K149" s="206">
        <f t="shared" si="63"/>
        <v>0.42443111679979112</v>
      </c>
      <c r="L149" s="205">
        <f t="shared" si="63"/>
        <v>0.10218317961504077</v>
      </c>
      <c r="M149" s="205">
        <f t="shared" si="63"/>
        <v>0.19935876022819682</v>
      </c>
      <c r="N149" s="205">
        <f t="shared" si="63"/>
        <v>7.4381021023877447E-2</v>
      </c>
      <c r="O149" s="205">
        <f t="shared" si="63"/>
        <v>0.15329938860769712</v>
      </c>
      <c r="P149" s="205">
        <f t="shared" si="63"/>
        <v>0.16714627943550373</v>
      </c>
    </row>
    <row r="150" spans="1:16" ht="15.75">
      <c r="A150" s="83" t="s">
        <v>453</v>
      </c>
      <c r="B150" s="205">
        <f>B$138*(B99-B81)/($B99-$B81)</f>
        <v>1</v>
      </c>
      <c r="C150" s="205">
        <f t="shared" ref="C150:P150" si="64">C$138*(C99-C81)/($B99-$B81)</f>
        <v>0.84080318584683111</v>
      </c>
      <c r="D150" s="205">
        <f t="shared" si="64"/>
        <v>0.74660766737030126</v>
      </c>
      <c r="E150" s="206">
        <f t="shared" si="64"/>
        <v>0.55570612429486033</v>
      </c>
      <c r="F150" s="205">
        <f t="shared" si="64"/>
        <v>0.48602248840027173</v>
      </c>
      <c r="G150" s="205">
        <f t="shared" si="64"/>
        <v>0.34594305433375044</v>
      </c>
      <c r="H150" s="205">
        <f t="shared" si="64"/>
        <v>0.18773002086965759</v>
      </c>
      <c r="I150" s="205"/>
      <c r="J150" s="205">
        <f t="shared" si="64"/>
        <v>0.15919681415316878</v>
      </c>
      <c r="K150" s="205">
        <f t="shared" si="64"/>
        <v>0.44429387570513967</v>
      </c>
      <c r="L150" s="205">
        <f t="shared" si="64"/>
        <v>9.4195518476529863E-2</v>
      </c>
      <c r="M150" s="205">
        <f t="shared" si="64"/>
        <v>0.19090154307544091</v>
      </c>
      <c r="N150" s="205">
        <f t="shared" si="64"/>
        <v>6.9683635894588564E-2</v>
      </c>
      <c r="O150" s="205">
        <f t="shared" si="64"/>
        <v>0.14007943406652118</v>
      </c>
      <c r="P150" s="205">
        <f t="shared" si="64"/>
        <v>0.15821303346409291</v>
      </c>
    </row>
    <row r="151" spans="1:16" ht="15.75">
      <c r="A151" s="83" t="s">
        <v>403</v>
      </c>
      <c r="B151" s="205">
        <f t="shared" ref="B151:H151" si="65">B$138*(B65-B25)/($B65-$B25)</f>
        <v>1</v>
      </c>
      <c r="C151" s="205">
        <f t="shared" si="65"/>
        <v>0.29447377504411376</v>
      </c>
      <c r="D151" s="205">
        <f t="shared" si="65"/>
        <v>0.18738710212624796</v>
      </c>
      <c r="E151" s="206">
        <f t="shared" si="65"/>
        <v>6.8514841026695278E-2</v>
      </c>
      <c r="F151" s="205">
        <f t="shared" si="65"/>
        <v>4.3528730018133018E-2</v>
      </c>
      <c r="G151" s="205">
        <f t="shared" si="65"/>
        <v>1.5412713165390121E-2</v>
      </c>
      <c r="H151" s="205">
        <f t="shared" si="65"/>
        <v>4.9714253647482843E-3</v>
      </c>
      <c r="I151" s="205"/>
      <c r="J151" s="205">
        <f t="shared" ref="J151:P151" si="66">J$138*(J65-J25)/($B65-$B25)</f>
        <v>0.70552622495588635</v>
      </c>
      <c r="K151" s="206">
        <f t="shared" si="66"/>
        <v>0.93148515897330486</v>
      </c>
      <c r="L151" s="205">
        <f t="shared" si="66"/>
        <v>0.10708667291786586</v>
      </c>
      <c r="M151" s="205">
        <f t="shared" si="66"/>
        <v>0.11887226109955265</v>
      </c>
      <c r="N151" s="205">
        <f t="shared" si="66"/>
        <v>2.4986111008562264E-2</v>
      </c>
      <c r="O151" s="205">
        <f t="shared" si="66"/>
        <v>2.8116016852742901E-2</v>
      </c>
      <c r="P151" s="205">
        <f t="shared" si="66"/>
        <v>1.0441287800641838E-2</v>
      </c>
    </row>
    <row r="152" spans="1:16" ht="15.75">
      <c r="A152" s="83" t="s">
        <v>405</v>
      </c>
      <c r="B152" s="205">
        <f t="shared" ref="B152:H152" si="67">B$138*(B65-B20)/($B65-$B20)</f>
        <v>1</v>
      </c>
      <c r="C152" s="205">
        <f t="shared" si="67"/>
        <v>0.24092741717390184</v>
      </c>
      <c r="D152" s="205">
        <f t="shared" si="67"/>
        <v>0.12745470785682259</v>
      </c>
      <c r="E152" s="206">
        <f t="shared" si="67"/>
        <v>6.047968746019392E-3</v>
      </c>
      <c r="F152" s="205">
        <f t="shared" si="67"/>
        <v>-1.2794245948739871E-2</v>
      </c>
      <c r="G152" s="205">
        <f t="shared" si="67"/>
        <v>-2.3247939731017065E-2</v>
      </c>
      <c r="H152" s="205">
        <f t="shared" si="67"/>
        <v>-1.4230970687162052E-2</v>
      </c>
      <c r="I152" s="205"/>
      <c r="J152" s="205">
        <f t="shared" ref="J152:P152" si="68">J$138*(J65-J20)/($B65-$B20)</f>
        <v>0.75907258282609813</v>
      </c>
      <c r="K152" s="206">
        <f t="shared" si="68"/>
        <v>0.99395203125398079</v>
      </c>
      <c r="L152" s="205">
        <f t="shared" si="68"/>
        <v>0.1134727093170793</v>
      </c>
      <c r="M152" s="205">
        <f t="shared" si="68"/>
        <v>0.12140673911080321</v>
      </c>
      <c r="N152" s="205">
        <f t="shared" si="68"/>
        <v>1.8842214694759243E-2</v>
      </c>
      <c r="O152" s="205">
        <f t="shared" si="68"/>
        <v>1.0453693782277212E-2</v>
      </c>
      <c r="P152" s="205">
        <f t="shared" si="68"/>
        <v>-9.01696904385502E-3</v>
      </c>
    </row>
    <row r="154" spans="1:16" s="205" customFormat="1" ht="15.75">
      <c r="A154" s="205" t="s">
        <v>454</v>
      </c>
      <c r="B154" s="205">
        <f t="shared" ref="B154:H154" si="69">B$138*(B96-B81)/($B96-$B81)</f>
        <v>1</v>
      </c>
      <c r="C154" s="205">
        <f t="shared" si="69"/>
        <v>0.87592368230986262</v>
      </c>
      <c r="D154" s="205">
        <f t="shared" si="69"/>
        <v>0.76714988053101119</v>
      </c>
      <c r="E154" s="206">
        <f t="shared" si="69"/>
        <v>0.54109548152136788</v>
      </c>
      <c r="F154" s="205">
        <f t="shared" si="69"/>
        <v>0.46161708644102967</v>
      </c>
      <c r="G154" s="205">
        <f t="shared" si="69"/>
        <v>0.3207290445672929</v>
      </c>
      <c r="H154" s="205">
        <f t="shared" si="69"/>
        <v>0.16653893472013007</v>
      </c>
      <c r="J154" s="205">
        <f t="shared" ref="J154:P154" si="70">J$138*(J96-J81)/($B96-$B81)</f>
        <v>0.12407631769013706</v>
      </c>
      <c r="K154" s="205">
        <f t="shared" si="70"/>
        <v>0.45890451847863178</v>
      </c>
      <c r="L154" s="205">
        <f t="shared" si="70"/>
        <v>0.10877380177885139</v>
      </c>
      <c r="M154" s="205">
        <f t="shared" si="70"/>
        <v>0.22605439900964341</v>
      </c>
      <c r="N154" s="205">
        <f t="shared" si="70"/>
        <v>7.9478395080338299E-2</v>
      </c>
      <c r="O154" s="205">
        <f t="shared" si="70"/>
        <v>0.14088804187373674</v>
      </c>
      <c r="P154" s="205">
        <f t="shared" si="70"/>
        <v>0.1541901098471628</v>
      </c>
    </row>
    <row r="155" spans="1:16" ht="15.75">
      <c r="A155" s="83" t="s">
        <v>446</v>
      </c>
      <c r="B155" s="205">
        <f t="shared" ref="B155:H155" si="71">B$138*(B98-B67)/($B98-$B67)</f>
        <v>1</v>
      </c>
      <c r="C155" s="205">
        <f t="shared" si="71"/>
        <v>0.87154634525207897</v>
      </c>
      <c r="D155" s="205">
        <f t="shared" si="71"/>
        <v>0.76428793300095743</v>
      </c>
      <c r="E155" s="206">
        <f t="shared" si="71"/>
        <v>0.56045303103030431</v>
      </c>
      <c r="F155" s="205">
        <f t="shared" si="71"/>
        <v>0.48495555361773368</v>
      </c>
      <c r="G155" s="205">
        <f t="shared" si="71"/>
        <v>0.33077175614227472</v>
      </c>
      <c r="H155" s="205">
        <f t="shared" si="71"/>
        <v>0.16446723524277418</v>
      </c>
      <c r="J155" s="205">
        <f t="shared" ref="J155:P155" si="72">J$138*(J98-J67)/($B98-$B67)</f>
        <v>0.1284536547479212</v>
      </c>
      <c r="K155" s="205">
        <f t="shared" si="72"/>
        <v>0.43954696896969603</v>
      </c>
      <c r="L155" s="205">
        <f t="shared" si="72"/>
        <v>0.10725841225112133</v>
      </c>
      <c r="M155" s="205">
        <f t="shared" si="72"/>
        <v>0.20383490197065315</v>
      </c>
      <c r="N155" s="205">
        <f t="shared" si="72"/>
        <v>7.5497477412570707E-2</v>
      </c>
      <c r="O155" s="205">
        <f t="shared" si="72"/>
        <v>0.15418379747545899</v>
      </c>
      <c r="P155" s="205">
        <f t="shared" si="72"/>
        <v>0.16630452089950051</v>
      </c>
    </row>
    <row r="156" spans="1:16" ht="15.75">
      <c r="A156" s="83" t="s">
        <v>434</v>
      </c>
      <c r="B156" s="205">
        <f t="shared" ref="B156:H156" si="73">B$138*(B99-B68)/($B99-$B68)</f>
        <v>1</v>
      </c>
      <c r="C156" s="205">
        <f t="shared" si="73"/>
        <v>0.87711082304344667</v>
      </c>
      <c r="D156" s="205">
        <f t="shared" si="73"/>
        <v>0.77492764342840581</v>
      </c>
      <c r="E156" s="206">
        <f t="shared" si="73"/>
        <v>0.57556888320020894</v>
      </c>
      <c r="F156" s="205">
        <f t="shared" si="73"/>
        <v>0.50118786217633149</v>
      </c>
      <c r="G156" s="205">
        <f t="shared" si="73"/>
        <v>0.34788847356863439</v>
      </c>
      <c r="H156" s="205">
        <f t="shared" si="73"/>
        <v>0.1807421941331307</v>
      </c>
      <c r="J156" s="205">
        <f t="shared" ref="J156:P156" si="74">J$138*(J99-J68)/($B99-$B68)</f>
        <v>0.12288917695655328</v>
      </c>
      <c r="K156" s="205">
        <f t="shared" si="74"/>
        <v>0.42443111679979112</v>
      </c>
      <c r="L156" s="205">
        <f t="shared" si="74"/>
        <v>0.10218317961504077</v>
      </c>
      <c r="M156" s="205">
        <f t="shared" si="74"/>
        <v>0.19935876022819682</v>
      </c>
      <c r="N156" s="205">
        <f t="shared" si="74"/>
        <v>7.4381021023877447E-2</v>
      </c>
      <c r="O156" s="205">
        <f t="shared" si="74"/>
        <v>0.15329938860769712</v>
      </c>
      <c r="P156" s="205">
        <f t="shared" si="74"/>
        <v>0.16714627943550373</v>
      </c>
    </row>
  </sheetData>
  <phoneticPr fontId="9" type="noConversion"/>
  <pageMargins left="0.75" right="0.75" top="1" bottom="1" header="0.5" footer="0.5"/>
  <pageSetup orientation="portrait"/>
  <headerFooter alignWithMargins="0"/>
</worksheet>
</file>

<file path=xl/worksheets/sheet5.xml><?xml version="1.0" encoding="utf-8"?>
<worksheet xmlns="http://schemas.openxmlformats.org/spreadsheetml/2006/main" xmlns:r="http://schemas.openxmlformats.org/officeDocument/2006/relationships">
  <dimension ref="A1:U137"/>
  <sheetViews>
    <sheetView topLeftCell="A91" zoomScale="75" workbookViewId="0">
      <selection activeCell="B121" sqref="B121"/>
    </sheetView>
  </sheetViews>
  <sheetFormatPr defaultColWidth="8.88671875" defaultRowHeight="15"/>
  <cols>
    <col min="1" max="1" width="13.6640625" style="83" customWidth="1"/>
    <col min="2" max="8" width="8.88671875" style="83"/>
    <col min="9" max="9" width="5.44140625" style="83" customWidth="1"/>
    <col min="10" max="10" width="8.88671875" style="83"/>
    <col min="11" max="11" width="9.33203125" style="83" bestFit="1" customWidth="1"/>
    <col min="12" max="16384" width="8.88671875" style="83"/>
  </cols>
  <sheetData>
    <row r="1" spans="1:16" s="169" customFormat="1" ht="12.75">
      <c r="B1" s="169" t="s">
        <v>411</v>
      </c>
    </row>
    <row r="2" spans="1:16" s="169" customFormat="1" ht="12.75">
      <c r="A2" s="169" t="s">
        <v>361</v>
      </c>
      <c r="B2" s="169" t="s">
        <v>349</v>
      </c>
      <c r="C2" s="169" t="s">
        <v>52</v>
      </c>
      <c r="D2" s="169" t="s">
        <v>145</v>
      </c>
      <c r="E2" s="169" t="s">
        <v>55</v>
      </c>
      <c r="F2" s="169" t="s">
        <v>90</v>
      </c>
      <c r="G2" s="169" t="s">
        <v>91</v>
      </c>
      <c r="H2" s="169" t="s">
        <v>92</v>
      </c>
      <c r="J2" s="169" t="s">
        <v>177</v>
      </c>
      <c r="K2" s="169" t="s">
        <v>350</v>
      </c>
      <c r="L2" s="169" t="s">
        <v>53</v>
      </c>
      <c r="M2" s="169" t="s">
        <v>54</v>
      </c>
      <c r="N2" s="169" t="s">
        <v>88</v>
      </c>
      <c r="O2" s="169" t="s">
        <v>89</v>
      </c>
      <c r="P2" s="169" t="s">
        <v>93</v>
      </c>
    </row>
    <row r="3" spans="1:16" s="169" customFormat="1" ht="12.75"/>
    <row r="4" spans="1:16" s="169" customFormat="1" ht="12.75">
      <c r="B4" s="189"/>
      <c r="C4" s="189"/>
      <c r="D4" s="189"/>
      <c r="E4" s="189"/>
      <c r="F4" s="189"/>
      <c r="G4" s="189"/>
      <c r="H4" s="189"/>
      <c r="I4" s="189"/>
      <c r="J4" s="189"/>
      <c r="K4" s="189"/>
      <c r="L4" s="189"/>
      <c r="M4" s="189"/>
      <c r="N4" s="189"/>
      <c r="O4" s="189"/>
      <c r="P4" s="189"/>
    </row>
    <row r="5" spans="1:16" s="169" customFormat="1" ht="12.75">
      <c r="A5" s="169">
        <f>'Table A6'!A6</f>
        <v>1913</v>
      </c>
      <c r="B5" s="189">
        <f>'Table A0'!G6</f>
        <v>14601.784048465048</v>
      </c>
      <c r="C5" s="189"/>
      <c r="D5" s="189"/>
      <c r="E5" s="189">
        <f>'Table A4'!D6</f>
        <v>262248.65276838408</v>
      </c>
      <c r="F5" s="189">
        <f>'Table A4'!E6</f>
        <v>430065.08782519051</v>
      </c>
      <c r="G5" s="189">
        <f>'Table A4'!F6</f>
        <v>1258178.51749837</v>
      </c>
      <c r="H5" s="189">
        <f>'Table A4'!G6</f>
        <v>4022815.1682013748</v>
      </c>
      <c r="I5" s="189"/>
      <c r="J5" s="189"/>
      <c r="K5" s="189">
        <f>(1-'Table A1'!D6/100)*'Table A0'!J6/0.99</f>
        <v>12100.300526041623</v>
      </c>
      <c r="L5" s="189"/>
      <c r="M5" s="189"/>
      <c r="N5" s="189">
        <f>'Table A4'!L6</f>
        <v>94432.217711577672</v>
      </c>
      <c r="O5" s="189">
        <f>'Table A4'!M6</f>
        <v>223036.73040689557</v>
      </c>
      <c r="P5" s="189">
        <f>'Table A4'!N6</f>
        <v>950996.66742025875</v>
      </c>
    </row>
    <row r="6" spans="1:16" s="169" customFormat="1" ht="12.75">
      <c r="A6" s="169">
        <f>'Table A6'!A7</f>
        <v>1914</v>
      </c>
      <c r="B6" s="189">
        <f>'Table A0'!G7</f>
        <v>14265.703872905933</v>
      </c>
      <c r="C6" s="189"/>
      <c r="D6" s="189"/>
      <c r="E6" s="189">
        <f>'Table A4'!D7</f>
        <v>259035.81009245993</v>
      </c>
      <c r="F6" s="189">
        <f>'Table A4'!E7</f>
        <v>430261.1109693679</v>
      </c>
      <c r="G6" s="189">
        <f>'Table A4'!F7</f>
        <v>1227327.1347446244</v>
      </c>
      <c r="H6" s="189">
        <f>'Table A4'!G7</f>
        <v>3893407.9892580113</v>
      </c>
      <c r="I6" s="189"/>
      <c r="J6" s="189"/>
      <c r="K6" s="189">
        <f>(1-'Table A1'!D7/100)*'Table A0'!J7/0.99</f>
        <v>11793.278557556903</v>
      </c>
      <c r="L6" s="189"/>
      <c r="M6" s="189"/>
      <c r="N6" s="189">
        <f>'Table A4'!L7</f>
        <v>87810.509215551894</v>
      </c>
      <c r="O6" s="189">
        <f>'Table A4'!M7</f>
        <v>230994.60502555378</v>
      </c>
      <c r="P6" s="189">
        <f>'Table A4'!N7</f>
        <v>931095.92868758144</v>
      </c>
    </row>
    <row r="7" spans="1:16" s="169" customFormat="1" ht="12.75">
      <c r="A7" s="169">
        <f>'Table A6'!A8</f>
        <v>1915</v>
      </c>
      <c r="B7" s="189">
        <f>'Table A0'!G8</f>
        <v>14403.548915427462</v>
      </c>
      <c r="C7" s="189"/>
      <c r="D7" s="189"/>
      <c r="E7" s="189">
        <f>'Table A4'!D8</f>
        <v>253181.6218594322</v>
      </c>
      <c r="F7" s="189">
        <f>'Table A4'!E8</f>
        <v>419936.90898417914</v>
      </c>
      <c r="G7" s="189">
        <f>'Table A4'!F8</f>
        <v>1327841.5691898845</v>
      </c>
      <c r="H7" s="189">
        <f>'Table A4'!G8</f>
        <v>6280451.4513384132</v>
      </c>
      <c r="I7" s="189"/>
      <c r="J7" s="189"/>
      <c r="K7" s="189">
        <f>(1-'Table A1'!D8/100)*'Table A0'!J8/0.99</f>
        <v>11991.649188720343</v>
      </c>
      <c r="L7" s="189"/>
      <c r="M7" s="189"/>
      <c r="N7" s="189">
        <f>'Table A4'!L8</f>
        <v>86426.334734685166</v>
      </c>
      <c r="O7" s="189">
        <f>'Table A4'!M8</f>
        <v>192960.74393275281</v>
      </c>
      <c r="P7" s="189">
        <f>'Table A4'!N8</f>
        <v>777551.58228449244</v>
      </c>
    </row>
    <row r="8" spans="1:16" s="169" customFormat="1" ht="12.75">
      <c r="A8" s="169">
        <f>'Table A6'!A9</f>
        <v>1916</v>
      </c>
      <c r="B8" s="189">
        <f>'Table A0'!G9</f>
        <v>15669.662646833865</v>
      </c>
      <c r="C8" s="189"/>
      <c r="D8" s="189"/>
      <c r="E8" s="189">
        <f>'Table A4'!D9</f>
        <v>291033.6906877344</v>
      </c>
      <c r="F8" s="189">
        <f>'Table A4'!E9</f>
        <v>489007.70473373821</v>
      </c>
      <c r="G8" s="189">
        <f>'Table A4'!F9</f>
        <v>1546052.0333306845</v>
      </c>
      <c r="H8" s="189">
        <f>'Table A4'!G9</f>
        <v>6902383.1398024634</v>
      </c>
      <c r="I8" s="189"/>
      <c r="J8" s="189"/>
      <c r="K8" s="189">
        <f>(1-'Table A1'!D9/100)*'Table A0'!J9/0.99</f>
        <v>13094.526129621596</v>
      </c>
      <c r="L8" s="189"/>
      <c r="M8" s="189"/>
      <c r="N8" s="189">
        <f>'Table A4'!L9</f>
        <v>93059.676641730577</v>
      </c>
      <c r="O8" s="189">
        <f>'Table A4'!M9</f>
        <v>224746.62258450154</v>
      </c>
      <c r="P8" s="189">
        <f>'Table A4'!N9</f>
        <v>950904.13261159847</v>
      </c>
    </row>
    <row r="9" spans="1:16" s="169" customFormat="1" ht="12.75">
      <c r="A9" s="169">
        <f>'Table A6'!A10</f>
        <v>1917</v>
      </c>
      <c r="B9" s="189">
        <f>'Table A0'!G10</f>
        <v>15958.868398813172</v>
      </c>
      <c r="C9" s="189">
        <f>'Table A4'!B10</f>
        <v>64293.559946415269</v>
      </c>
      <c r="D9" s="189">
        <f>'Table A4'!C10</f>
        <v>96821.013034382398</v>
      </c>
      <c r="E9" s="189">
        <f>'Table A4'!D10</f>
        <v>280867.90423190064</v>
      </c>
      <c r="F9" s="189">
        <f>'Table A4'!E10</f>
        <v>454323.18666042457</v>
      </c>
      <c r="G9" s="189">
        <f>'Table A4'!F10</f>
        <v>1333823.2054714782</v>
      </c>
      <c r="H9" s="189">
        <f>'Table A4'!G10</f>
        <v>5315530.6340997554</v>
      </c>
      <c r="I9" s="189"/>
      <c r="J9" s="189">
        <f>'Table A4'!I10</f>
        <v>10588.347115746272</v>
      </c>
      <c r="K9" s="189">
        <f>('Table A4'!I10*0.9+'Table A4'!J10*0.05+'Table A4'!K10*0.04)/0.99</f>
        <v>13283.01955201431</v>
      </c>
      <c r="L9" s="189">
        <f>'Table A4'!J10</f>
        <v>31766.106858448133</v>
      </c>
      <c r="M9" s="189">
        <f>'Table A4'!K10</f>
        <v>50809.290235002853</v>
      </c>
      <c r="N9" s="189">
        <f>'Table A4'!L10</f>
        <v>107412.62180337666</v>
      </c>
      <c r="O9" s="189">
        <f>'Table A4'!M10</f>
        <v>234448.18195766109</v>
      </c>
      <c r="P9" s="189">
        <f>'Table A4'!N10</f>
        <v>891411.26895722537</v>
      </c>
    </row>
    <row r="10" spans="1:16" s="169" customFormat="1" ht="12.75">
      <c r="A10" s="169">
        <f>'Table A6'!A11</f>
        <v>1918</v>
      </c>
      <c r="B10" s="189">
        <f>'Table A0'!G11</f>
        <v>15104.368936278544</v>
      </c>
      <c r="C10" s="189">
        <f>'Table A4'!B11</f>
        <v>60272.062227431728</v>
      </c>
      <c r="D10" s="189">
        <f>'Table A4'!C11</f>
        <v>88505.404037992965</v>
      </c>
      <c r="E10" s="189">
        <f>'Table A4'!D11</f>
        <v>239906.02135476147</v>
      </c>
      <c r="F10" s="189">
        <f>'Table A4'!E11</f>
        <v>374150.17409804038</v>
      </c>
      <c r="G10" s="189">
        <f>'Table A4'!F11</f>
        <v>1018210.3204672135</v>
      </c>
      <c r="H10" s="189">
        <f>'Table A4'!G11</f>
        <v>3697795.6117365183</v>
      </c>
      <c r="I10" s="189"/>
      <c r="J10" s="189">
        <f>'Table A4'!I11</f>
        <v>10085.736348372635</v>
      </c>
      <c r="K10" s="189">
        <f>('Table A4'!I11*0.9+'Table A4'!J11*0.05+'Table A4'!K11*0.04)/0.99</f>
        <v>12833.645174475687</v>
      </c>
      <c r="L10" s="189">
        <f>'Table A4'!J11</f>
        <v>32038.720416870492</v>
      </c>
      <c r="M10" s="189">
        <f>'Table A4'!K11</f>
        <v>50655.249708800846</v>
      </c>
      <c r="N10" s="189">
        <f>'Table A4'!L11</f>
        <v>105661.86861148257</v>
      </c>
      <c r="O10" s="189">
        <f>'Table A4'!M11</f>
        <v>213135.13750574706</v>
      </c>
      <c r="P10" s="189">
        <f>'Table A4'!N11</f>
        <v>720478.62143729092</v>
      </c>
    </row>
    <row r="11" spans="1:16" s="169" customFormat="1" ht="12.75">
      <c r="A11" s="169">
        <f>'Table A6'!A12</f>
        <v>1919</v>
      </c>
      <c r="B11" s="189">
        <f>'Table A0'!G12</f>
        <v>14793.270624255325</v>
      </c>
      <c r="C11" s="189">
        <f>'Table A4'!B12</f>
        <v>58405.791076282541</v>
      </c>
      <c r="D11" s="189">
        <f>'Table A4'!C12</f>
        <v>86711.198247131659</v>
      </c>
      <c r="E11" s="189">
        <f>'Table A4'!D12</f>
        <v>234730.96205028301</v>
      </c>
      <c r="F11" s="189">
        <f>'Table A4'!E12</f>
        <v>361960.71566015529</v>
      </c>
      <c r="G11" s="189">
        <f>'Table A4'!F12</f>
        <v>954754.55706230458</v>
      </c>
      <c r="H11" s="189">
        <f>'Table A4'!G12</f>
        <v>3284411.6958877658</v>
      </c>
      <c r="I11" s="189"/>
      <c r="J11" s="189">
        <f>'Table A4'!I12</f>
        <v>9947.4350184745235</v>
      </c>
      <c r="K11" s="189">
        <f>('Table A4'!I12*0.9+'Table A4'!J12*0.05+'Table A4'!K12*0.04)/0.99</f>
        <v>12571.67778156818</v>
      </c>
      <c r="L11" s="189">
        <f>'Table A4'!J12</f>
        <v>30100.383905433438</v>
      </c>
      <c r="M11" s="189">
        <f>'Table A4'!K12</f>
        <v>49706.257296343822</v>
      </c>
      <c r="N11" s="189">
        <f>'Table A4'!L12</f>
        <v>107501.20844041074</v>
      </c>
      <c r="O11" s="189">
        <f>'Table A4'!M12</f>
        <v>213762.2553096179</v>
      </c>
      <c r="P11" s="189">
        <f>'Table A4'!N12</f>
        <v>695903.76385947573</v>
      </c>
    </row>
    <row r="12" spans="1:16" s="169" customFormat="1" ht="12.75">
      <c r="A12" s="169">
        <f>'Table A6'!A13</f>
        <v>1920</v>
      </c>
      <c r="B12" s="189">
        <f>'Table A0'!G13</f>
        <v>13192.516954515604</v>
      </c>
      <c r="C12" s="189">
        <f>'Table A4'!B13</f>
        <v>50264.000724638419</v>
      </c>
      <c r="D12" s="189">
        <f>'Table A4'!C13</f>
        <v>72478.237847139069</v>
      </c>
      <c r="E12" s="189">
        <f>'Table A4'!D13</f>
        <v>190751.15746243822</v>
      </c>
      <c r="F12" s="189">
        <f>'Table A4'!E13</f>
        <v>289002.21439825516</v>
      </c>
      <c r="G12" s="189">
        <f>'Table A4'!F13</f>
        <v>708627.21376975032</v>
      </c>
      <c r="H12" s="189">
        <f>'Table A4'!G13</f>
        <v>2205312.0920903808</v>
      </c>
      <c r="I12" s="189"/>
      <c r="J12" s="189">
        <f>'Table A4'!I13</f>
        <v>9073.4632022797359</v>
      </c>
      <c r="K12" s="189">
        <f>('Table A4'!I13*0.9+'Table A4'!J13*0.05+'Table A4'!K13*0.04)/0.99</f>
        <v>11398.995333223458</v>
      </c>
      <c r="L12" s="189">
        <f>'Table A4'!J13</f>
        <v>28049.763602137762</v>
      </c>
      <c r="M12" s="189">
        <f>'Table A4'!K13</f>
        <v>42910.007943314282</v>
      </c>
      <c r="N12" s="189">
        <f>'Table A4'!L13</f>
        <v>92500.100526621318</v>
      </c>
      <c r="O12" s="189">
        <f>'Table A4'!M13</f>
        <v>184095.96455538136</v>
      </c>
      <c r="P12" s="189">
        <f>'Table A4'!N13</f>
        <v>542328.8939563469</v>
      </c>
    </row>
    <row r="13" spans="1:16" s="169" customFormat="1" ht="12.75">
      <c r="A13" s="169">
        <f>'Table A6'!A14</f>
        <v>1921</v>
      </c>
      <c r="B13" s="189">
        <f>'Table A0'!G14</f>
        <v>11639.217605920821</v>
      </c>
      <c r="C13" s="189">
        <f>'Table A4'!B14</f>
        <v>49885.36848929352</v>
      </c>
      <c r="D13" s="189">
        <f>'Table A4'!C14</f>
        <v>70899.271793347405</v>
      </c>
      <c r="E13" s="189">
        <f>'Table A4'!D14</f>
        <v>180092.79911371993</v>
      </c>
      <c r="F13" s="189">
        <f>'Table A4'!E14</f>
        <v>270002.68304416648</v>
      </c>
      <c r="G13" s="189">
        <f>'Table A4'!F14</f>
        <v>652048.17596933956</v>
      </c>
      <c r="H13" s="189">
        <f>'Table A4'!G14</f>
        <v>1966108.729083847</v>
      </c>
      <c r="I13" s="189"/>
      <c r="J13" s="189">
        <f>'Table A4'!I14</f>
        <v>7389.6452855460775</v>
      </c>
      <c r="K13" s="189">
        <f>('Table A4'!I14*0.9+'Table A4'!J14*0.05+'Table A4'!K14*0.04)/0.99</f>
        <v>9937.666277559214</v>
      </c>
      <c r="L13" s="189">
        <f>'Table A4'!J14</f>
        <v>28871.465185239638</v>
      </c>
      <c r="M13" s="189">
        <f>'Table A4'!K14</f>
        <v>43600.889963254274</v>
      </c>
      <c r="N13" s="189">
        <f>'Table A4'!L14</f>
        <v>90182.915183273362</v>
      </c>
      <c r="O13" s="189">
        <f>'Table A4'!M14</f>
        <v>174491.30981287322</v>
      </c>
      <c r="P13" s="189">
        <f>'Table A4'!N14</f>
        <v>506041.44784550538</v>
      </c>
    </row>
    <row r="14" spans="1:16" s="169" customFormat="1" ht="12.75">
      <c r="A14" s="169">
        <f>'Table A6'!A15</f>
        <v>1922</v>
      </c>
      <c r="B14" s="189">
        <f>'Table A0'!G15</f>
        <v>13141.841439181682</v>
      </c>
      <c r="C14" s="189">
        <f>'Table A4'!B15</f>
        <v>56442.307918841587</v>
      </c>
      <c r="D14" s="189">
        <f>'Table A4'!C15</f>
        <v>81618.155539336149</v>
      </c>
      <c r="E14" s="189">
        <f>'Table A4'!D15</f>
        <v>214111.07941977421</v>
      </c>
      <c r="F14" s="189">
        <f>'Table A4'!E15</f>
        <v>325292.78601545293</v>
      </c>
      <c r="G14" s="189">
        <f>'Table A4'!F15</f>
        <v>810658.19588432554</v>
      </c>
      <c r="H14" s="189">
        <f>'Table A4'!G15</f>
        <v>2640616.9666845575</v>
      </c>
      <c r="I14" s="189"/>
      <c r="J14" s="189">
        <f>'Table A4'!I15</f>
        <v>8330.6784969972487</v>
      </c>
      <c r="K14" s="189">
        <f>('Table A4'!I15*0.9+'Table A4'!J15*0.05+'Table A4'!K15*0.04)/0.99</f>
        <v>11111.849136347415</v>
      </c>
      <c r="L14" s="189">
        <f>'Table A4'!J15</f>
        <v>31266.460298347025</v>
      </c>
      <c r="M14" s="189">
        <f>'Table A4'!K15</f>
        <v>48494.924569226634</v>
      </c>
      <c r="N14" s="189">
        <f>'Table A4'!L15</f>
        <v>102929.37282409542</v>
      </c>
      <c r="O14" s="189">
        <f>'Table A4'!M15</f>
        <v>203951.43354823478</v>
      </c>
      <c r="P14" s="189">
        <f>'Table A4'!N15</f>
        <v>607329.44357318862</v>
      </c>
    </row>
    <row r="15" spans="1:16" s="169" customFormat="1" ht="12.75">
      <c r="A15" s="169">
        <f>'Table A6'!A16</f>
        <v>1923</v>
      </c>
      <c r="B15" s="189">
        <f>'Table A0'!G16</f>
        <v>14618.150093370003</v>
      </c>
      <c r="C15" s="189">
        <f>'Table A4'!B16</f>
        <v>59334.416437878899</v>
      </c>
      <c r="D15" s="189">
        <f>'Table A4'!C16</f>
        <v>84635.165694006224</v>
      </c>
      <c r="E15" s="189">
        <f>'Table A4'!D16</f>
        <v>219140.75649234559</v>
      </c>
      <c r="F15" s="189">
        <f>'Table A4'!E16</f>
        <v>331046.76011806284</v>
      </c>
      <c r="G15" s="189">
        <f>'Table A4'!F16</f>
        <v>804563.27950929001</v>
      </c>
      <c r="H15" s="189">
        <f>'Table A4'!G16</f>
        <v>2560511.2504098001</v>
      </c>
      <c r="I15" s="189"/>
      <c r="J15" s="189">
        <f>'Table A4'!I16</f>
        <v>9649.676055091235</v>
      </c>
      <c r="K15" s="189">
        <f>('Table A4'!I16*0.9+'Table A4'!J16*0.05+'Table A4'!K16*0.04)/0.99</f>
        <v>12552.265180249036</v>
      </c>
      <c r="L15" s="189">
        <f>'Table A4'!J16</f>
        <v>34033.667181751596</v>
      </c>
      <c r="M15" s="189">
        <f>'Table A4'!K16</f>
        <v>51008.767994421374</v>
      </c>
      <c r="N15" s="189">
        <f>'Table A4'!L16</f>
        <v>107234.75286662835</v>
      </c>
      <c r="O15" s="189">
        <f>'Table A4'!M16</f>
        <v>212667.63027025605</v>
      </c>
      <c r="P15" s="189">
        <f>'Table A4'!N16</f>
        <v>609457.94940923341</v>
      </c>
    </row>
    <row r="16" spans="1:16" s="169" customFormat="1" ht="12.75">
      <c r="A16" s="169">
        <f>'Table A6'!A17</f>
        <v>1924</v>
      </c>
      <c r="B16" s="189">
        <f>'Table A0'!G17</f>
        <v>14442.906747830581</v>
      </c>
      <c r="C16" s="189">
        <f>'Table A4'!B17</f>
        <v>62485.668491399716</v>
      </c>
      <c r="D16" s="189">
        <f>'Table A4'!C17</f>
        <v>89337.689063286831</v>
      </c>
      <c r="E16" s="189">
        <f>'Table A4'!D17</f>
        <v>235649.12141654815</v>
      </c>
      <c r="F16" s="189">
        <f>'Table A4'!E17</f>
        <v>358657.58796730207</v>
      </c>
      <c r="G16" s="189">
        <f>'Table A4'!F17</f>
        <v>886813.03284799866</v>
      </c>
      <c r="H16" s="189">
        <f>'Table A4'!G17</f>
        <v>2901166.282168969</v>
      </c>
      <c r="I16" s="189"/>
      <c r="J16" s="189">
        <f>'Table A4'!I17</f>
        <v>9104.822109656232</v>
      </c>
      <c r="K16" s="189">
        <f>('Table A4'!I17*0.9+'Table A4'!J17*0.05+'Table A4'!K17*0.04)/0.99</f>
        <v>12208.500539055654</v>
      </c>
      <c r="L16" s="189">
        <f>'Table A4'!J17</f>
        <v>35633.64791951263</v>
      </c>
      <c r="M16" s="189">
        <f>'Table A4'!K17</f>
        <v>52759.830974971483</v>
      </c>
      <c r="N16" s="189">
        <f>'Table A4'!L17</f>
        <v>112640.65486579428</v>
      </c>
      <c r="O16" s="189">
        <f>'Table A4'!M17</f>
        <v>226618.72674712789</v>
      </c>
      <c r="P16" s="189">
        <f>'Table A4'!N17</f>
        <v>662996.00514566852</v>
      </c>
    </row>
    <row r="17" spans="1:16" s="169" customFormat="1" ht="12.75">
      <c r="A17" s="169">
        <f>'Table A6'!A18</f>
        <v>1925</v>
      </c>
      <c r="B17" s="189">
        <f>'Table A0'!G18</f>
        <v>14585.42451092904</v>
      </c>
      <c r="C17" s="189">
        <f>'Table A4'!B18</f>
        <v>64419.16636236685</v>
      </c>
      <c r="D17" s="189">
        <f>'Table A4'!C18</f>
        <v>94704.636371521468</v>
      </c>
      <c r="E17" s="189">
        <f>'Table A4'!D18</f>
        <v>256744.4066825319</v>
      </c>
      <c r="F17" s="189">
        <f>'Table A4'!E18</f>
        <v>391282.93370575615</v>
      </c>
      <c r="G17" s="189">
        <f>'Table A4'!F18</f>
        <v>984812.11895366223</v>
      </c>
      <c r="H17" s="189">
        <f>'Table A4'!G18</f>
        <v>3420396.3864022656</v>
      </c>
      <c r="I17" s="189"/>
      <c r="J17" s="189">
        <f>'Table A4'!I18</f>
        <v>9048.3420829915067</v>
      </c>
      <c r="K17" s="189">
        <f>('Table A4'!I18*0.9+'Table A4'!J18*0.05+'Table A4'!K18*0.04)/0.99</f>
        <v>12139.374185963357</v>
      </c>
      <c r="L17" s="189">
        <f>'Table A4'!J18</f>
        <v>34133.696353212217</v>
      </c>
      <c r="M17" s="189">
        <f>'Table A4'!K18</f>
        <v>54194.693793768856</v>
      </c>
      <c r="N17" s="189">
        <f>'Table A4'!L18</f>
        <v>122205.87965930768</v>
      </c>
      <c r="O17" s="189">
        <f>'Table A4'!M18</f>
        <v>242900.63739377962</v>
      </c>
      <c r="P17" s="189">
        <f>'Table A4'!N18</f>
        <v>714191.64479270624</v>
      </c>
    </row>
    <row r="18" spans="1:16" s="169" customFormat="1" ht="12.75">
      <c r="A18" s="169">
        <f>'Table A6'!A19</f>
        <v>1926</v>
      </c>
      <c r="B18" s="189">
        <f>'Table A0'!G19</f>
        <v>14744.740962669412</v>
      </c>
      <c r="C18" s="189">
        <f>'Table A4'!B19</f>
        <v>64978.577243913685</v>
      </c>
      <c r="D18" s="189">
        <f>'Table A4'!C19</f>
        <v>96584.992910397152</v>
      </c>
      <c r="E18" s="189">
        <f>'Table A4'!D19</f>
        <v>265574.85782590136</v>
      </c>
      <c r="F18" s="189">
        <f>'Table A4'!E19</f>
        <v>405413.41603692411</v>
      </c>
      <c r="G18" s="189">
        <f>'Table A4'!F19</f>
        <v>1042183.9135740082</v>
      </c>
      <c r="H18" s="189">
        <f>'Table A4'!G19</f>
        <v>3743363.8272238174</v>
      </c>
      <c r="I18" s="189"/>
      <c r="J18" s="189">
        <f>'Table A4'!I19</f>
        <v>9163.2035980867149</v>
      </c>
      <c r="K18" s="189">
        <f>('Table A4'!I19*0.9+'Table A4'!J19*0.05+'Table A4'!K19*0.04)/0.99</f>
        <v>12211.103418596362</v>
      </c>
      <c r="L18" s="189">
        <f>'Table A4'!J19</f>
        <v>33372.161577430241</v>
      </c>
      <c r="M18" s="189">
        <f>'Table A4'!K19</f>
        <v>54337.526681521078</v>
      </c>
      <c r="N18" s="189">
        <f>'Table A4'!L19</f>
        <v>125736.29961487868</v>
      </c>
      <c r="O18" s="189">
        <f>'Table A4'!M19</f>
        <v>246220.79165265305</v>
      </c>
      <c r="P18" s="189">
        <f>'Table A4'!N19</f>
        <v>742052.81205736287</v>
      </c>
    </row>
    <row r="19" spans="1:16" s="169" customFormat="1" ht="12.75">
      <c r="A19" s="169">
        <f>'Table A6'!A20</f>
        <v>1927</v>
      </c>
      <c r="B19" s="189">
        <f>'Table A0'!G20</f>
        <v>14853.261667860239</v>
      </c>
      <c r="C19" s="189">
        <f>'Table A4'!B20</f>
        <v>66343.182458257623</v>
      </c>
      <c r="D19" s="189">
        <f>'Table A4'!C20</f>
        <v>99313.806656446672</v>
      </c>
      <c r="E19" s="189">
        <f>'Table A4'!D20</f>
        <v>277442.3777123086</v>
      </c>
      <c r="F19" s="189">
        <f>'Table A4'!E20</f>
        <v>425784.44433645345</v>
      </c>
      <c r="G19" s="189">
        <f>'Table A4'!F20</f>
        <v>1109925.7064061458</v>
      </c>
      <c r="H19" s="189">
        <f>'Table A4'!G20</f>
        <v>4096729.9105019728</v>
      </c>
      <c r="I19" s="189"/>
      <c r="J19" s="189">
        <f>'Table A4'!I20</f>
        <v>9132.1593578160864</v>
      </c>
      <c r="K19" s="189">
        <f>('Table A4'!I20*0.9+'Table A4'!J20*0.05+'Table A4'!K20*0.04)/0.99</f>
        <v>12200.846354279955</v>
      </c>
      <c r="L19" s="189">
        <f>'Table A4'!J20</f>
        <v>33372.558260068567</v>
      </c>
      <c r="M19" s="189">
        <f>'Table A4'!K20</f>
        <v>54781.663892481192</v>
      </c>
      <c r="N19" s="189">
        <f>'Table A4'!L20</f>
        <v>129100.31108816375</v>
      </c>
      <c r="O19" s="189">
        <f>'Table A4'!M20</f>
        <v>254749.12881903033</v>
      </c>
      <c r="P19" s="189">
        <f>'Table A4'!N20</f>
        <v>778058.5726177207</v>
      </c>
    </row>
    <row r="20" spans="1:16" s="169" customFormat="1" ht="12.75">
      <c r="A20" s="169">
        <f>'Table A6'!A21</f>
        <v>1928</v>
      </c>
      <c r="B20" s="189">
        <f>'Table A0'!G21</f>
        <v>15164.648989258847</v>
      </c>
      <c r="C20" s="189">
        <f>'Table A4'!B21</f>
        <v>69898.692811283021</v>
      </c>
      <c r="D20" s="189">
        <f>'Table A4'!C21</f>
        <v>105459.28229103141</v>
      </c>
      <c r="E20" s="189">
        <f>'Table A4'!D21</f>
        <v>297207.67854092945</v>
      </c>
      <c r="F20" s="189">
        <f>'Table A4'!E21</f>
        <v>460244.46174443333</v>
      </c>
      <c r="G20" s="189">
        <f>'Table A4'!F21</f>
        <v>1242236.829835084</v>
      </c>
      <c r="H20" s="189">
        <f>'Table A4'!G21</f>
        <v>4891339.8784539858</v>
      </c>
      <c r="I20" s="189"/>
      <c r="J20" s="189">
        <f>'Table A4'!I21</f>
        <v>9083.0885645894923</v>
      </c>
      <c r="K20" s="189">
        <f>('Table A4'!I21*0.9+'Table A4'!J21*0.05+'Table A4'!K21*0.04)/0.99</f>
        <v>12315.729498837933</v>
      </c>
      <c r="L20" s="189">
        <f>'Table A4'!J21</f>
        <v>34338.103331534636</v>
      </c>
      <c r="M20" s="189">
        <f>'Table A4'!K21</f>
        <v>57522.183228556911</v>
      </c>
      <c r="N20" s="189">
        <f>'Table A4'!L21</f>
        <v>134170.89533742561</v>
      </c>
      <c r="O20" s="189">
        <f>'Table A4'!M21</f>
        <v>264746.36972177052</v>
      </c>
      <c r="P20" s="189">
        <f>'Table A4'!N21</f>
        <v>836780.93554409535</v>
      </c>
    </row>
    <row r="21" spans="1:16" s="169" customFormat="1" ht="12.75">
      <c r="A21" s="169">
        <f>'Table A6'!A22</f>
        <v>1929</v>
      </c>
      <c r="B21" s="189">
        <f>'Table A0'!G22</f>
        <v>15810.257236461699</v>
      </c>
      <c r="C21" s="189">
        <f>'Table A4'!B22</f>
        <v>69183.161722775912</v>
      </c>
      <c r="D21" s="189">
        <f>'Table A4'!C22</f>
        <v>104500.63822937052</v>
      </c>
      <c r="E21" s="189">
        <f>'Table A4'!D22</f>
        <v>291191.80450737488</v>
      </c>
      <c r="F21" s="189">
        <f>'Table A4'!E22</f>
        <v>449426.33193738869</v>
      </c>
      <c r="G21" s="189">
        <f>'Table A4'!F22</f>
        <v>1205035.8056215697</v>
      </c>
      <c r="H21" s="189">
        <f>'Table A4'!G22</f>
        <v>4752217.493060166</v>
      </c>
      <c r="I21" s="189"/>
      <c r="J21" s="189">
        <f>'Table A4'!I22</f>
        <v>9879.9345157601201</v>
      </c>
      <c r="K21" s="189">
        <f>('Table A4'!I22*0.9+'Table A4'!J22*0.05+'Table A4'!K22*0.04)/0.99</f>
        <v>13028.625445846414</v>
      </c>
      <c r="L21" s="189">
        <f>'Table A4'!J22</f>
        <v>33865.685216181293</v>
      </c>
      <c r="M21" s="189">
        <f>'Table A4'!K22</f>
        <v>57827.846659869421</v>
      </c>
      <c r="N21" s="189">
        <f>'Table A4'!L22</f>
        <v>132957.2770773611</v>
      </c>
      <c r="O21" s="189">
        <f>'Table A4'!M22</f>
        <v>260523.96351634338</v>
      </c>
      <c r="P21" s="189">
        <f>'Table A4'!N22</f>
        <v>810904.50701728114</v>
      </c>
    </row>
    <row r="22" spans="1:16" s="169" customFormat="1" ht="12.75">
      <c r="A22" s="169">
        <f>'Table A6'!A23</f>
        <v>1930</v>
      </c>
      <c r="B22" s="189">
        <f>'Table A0'!G23</f>
        <v>14329.766540136286</v>
      </c>
      <c r="C22" s="189">
        <f>'Table A4'!B23</f>
        <v>61723.283442258908</v>
      </c>
      <c r="D22" s="189">
        <f>'Table A4'!C23</f>
        <v>89362.385137728183</v>
      </c>
      <c r="E22" s="189">
        <f>'Table A4'!D23</f>
        <v>235335.15383877262</v>
      </c>
      <c r="F22" s="189">
        <f>'Table A4'!E23</f>
        <v>355872.78121012839</v>
      </c>
      <c r="G22" s="189">
        <f>'Table A4'!F23</f>
        <v>917351.96509299939</v>
      </c>
      <c r="H22" s="189">
        <f>'Table A4'!G23</f>
        <v>3423028.4979621768</v>
      </c>
      <c r="I22" s="189"/>
      <c r="J22" s="189">
        <f>'Table A4'!I23</f>
        <v>9063.8202176782179</v>
      </c>
      <c r="K22" s="189">
        <f>('Table A4'!I23*0.9+'Table A4'!J23*0.05+'Table A4'!K23*0.04)/0.99</f>
        <v>12097.388890655111</v>
      </c>
      <c r="L22" s="189">
        <f>'Table A4'!J23</f>
        <v>34084.181746789618</v>
      </c>
      <c r="M22" s="189">
        <f>'Table A4'!K23</f>
        <v>52869.192962467081</v>
      </c>
      <c r="N22" s="189">
        <f>'Table A4'!L23</f>
        <v>114797.52646741684</v>
      </c>
      <c r="O22" s="189">
        <f>'Table A4'!M23</f>
        <v>215502.98523941063</v>
      </c>
      <c r="P22" s="189">
        <f>'Table A4'!N23</f>
        <v>638943.46144086868</v>
      </c>
    </row>
    <row r="23" spans="1:16" s="169" customFormat="1" ht="12.75">
      <c r="A23" s="169">
        <f>'Table A6'!A24</f>
        <v>1931</v>
      </c>
      <c r="B23" s="189">
        <f>'Table A0'!G24</f>
        <v>13001.632356154389</v>
      </c>
      <c r="C23" s="189">
        <f>'Table A4'!B24</f>
        <v>57733.74046808885</v>
      </c>
      <c r="D23" s="189">
        <f>'Table A4'!C24</f>
        <v>80641.902276506982</v>
      </c>
      <c r="E23" s="189">
        <f>'Table A4'!D24</f>
        <v>198542.64962307154</v>
      </c>
      <c r="F23" s="189">
        <f>'Table A4'!E24</f>
        <v>294455.02363706089</v>
      </c>
      <c r="G23" s="189">
        <f>'Table A4'!F24</f>
        <v>737861.42801556352</v>
      </c>
      <c r="H23" s="189">
        <f>'Table A4'!G24</f>
        <v>2697075.9599423185</v>
      </c>
      <c r="I23" s="189"/>
      <c r="J23" s="189">
        <f>'Table A4'!I24</f>
        <v>8031.3981214950045</v>
      </c>
      <c r="K23" s="189">
        <f>('Table A4'!I24*0.9+'Table A4'!J24*0.05+'Table A4'!K24*0.04)/0.99</f>
        <v>11127.48066658957</v>
      </c>
      <c r="L23" s="189">
        <f>'Table A4'!J24</f>
        <v>34825.578659670726</v>
      </c>
      <c r="M23" s="189">
        <f>'Table A4'!K24</f>
        <v>51166.715439865839</v>
      </c>
      <c r="N23" s="189">
        <f>'Table A4'!L24</f>
        <v>102630.27560908215</v>
      </c>
      <c r="O23" s="189">
        <f>'Table A4'!M24</f>
        <v>183603.42254243523</v>
      </c>
      <c r="P23" s="189">
        <f>'Table A4'!N24</f>
        <v>520170.92446814629</v>
      </c>
    </row>
    <row r="24" spans="1:16" s="169" customFormat="1" ht="12.75">
      <c r="A24" s="169">
        <f>'Table A6'!A25</f>
        <v>1932</v>
      </c>
      <c r="B24" s="189">
        <f>'Table A0'!G25</f>
        <v>10936.106119674219</v>
      </c>
      <c r="C24" s="189">
        <f>'Table A4'!B25</f>
        <v>50634.746432253</v>
      </c>
      <c r="D24" s="189">
        <f>'Table A4'!C25</f>
        <v>71283.300753155112</v>
      </c>
      <c r="E24" s="189">
        <f>'Table A4'!D25</f>
        <v>169274.16459225951</v>
      </c>
      <c r="F24" s="189">
        <f>'Table A4'!E25</f>
        <v>252601.34762033224</v>
      </c>
      <c r="G24" s="189">
        <f>'Table A4'!F25</f>
        <v>644817.36796679394</v>
      </c>
      <c r="H24" s="189">
        <f>'Table A4'!G25</f>
        <v>2106825.0406013839</v>
      </c>
      <c r="I24" s="189"/>
      <c r="J24" s="189">
        <f>'Table A4'!I25</f>
        <v>6525.1460849432442</v>
      </c>
      <c r="K24" s="189">
        <f>('Table A4'!I25*0.9+'Table A4'!J25*0.05+'Table A4'!K25*0.04)/0.99</f>
        <v>9336.7317916683096</v>
      </c>
      <c r="L24" s="189">
        <f>'Table A4'!J25</f>
        <v>29986.192111350894</v>
      </c>
      <c r="M24" s="189">
        <f>'Table A4'!K25</f>
        <v>46785.584793379014</v>
      </c>
      <c r="N24" s="189">
        <f>'Table A4'!L25</f>
        <v>85946.981564186819</v>
      </c>
      <c r="O24" s="189">
        <f>'Table A4'!M25</f>
        <v>154547.34253371682</v>
      </c>
      <c r="P24" s="189">
        <f>'Table A4'!N25</f>
        <v>482372.07100739505</v>
      </c>
    </row>
    <row r="25" spans="1:16" s="169" customFormat="1" ht="12.75">
      <c r="A25" s="169">
        <f>'Table A6'!A26</f>
        <v>1933</v>
      </c>
      <c r="B25" s="189">
        <f>'Table A0'!G26</f>
        <v>10654.780796837304</v>
      </c>
      <c r="C25" s="189">
        <f>'Table A4'!B26</f>
        <v>47974.673644751834</v>
      </c>
      <c r="D25" s="189">
        <f>'Table A4'!C26</f>
        <v>69227.12884674067</v>
      </c>
      <c r="E25" s="189">
        <f>'Table A4'!D26</f>
        <v>168035.62287527346</v>
      </c>
      <c r="F25" s="189">
        <f>'Table A4'!E26</f>
        <v>250998.57916325051</v>
      </c>
      <c r="G25" s="189">
        <f>'Table A4'!F26</f>
        <v>645091.38589639845</v>
      </c>
      <c r="H25" s="189">
        <f>'Table A4'!G26</f>
        <v>2178491.7753004124</v>
      </c>
      <c r="I25" s="189"/>
      <c r="J25" s="189">
        <f>'Table A4'!I26</f>
        <v>6508.1260359579119</v>
      </c>
      <c r="K25" s="189">
        <f>('Table A4'!I26*0.9+'Table A4'!J26*0.05+'Table A4'!K26*0.04)/0.99</f>
        <v>9065.0753212975451</v>
      </c>
      <c r="L25" s="189">
        <f>'Table A4'!J26</f>
        <v>26722.218442762991</v>
      </c>
      <c r="M25" s="189">
        <f>'Table A4'!K26</f>
        <v>44525.005339607473</v>
      </c>
      <c r="N25" s="189">
        <f>'Table A4'!L26</f>
        <v>85072.666587296437</v>
      </c>
      <c r="O25" s="189">
        <f>'Table A4'!M26</f>
        <v>152475.3774799635</v>
      </c>
      <c r="P25" s="189">
        <f>'Table A4'!N26</f>
        <v>474713.56485150807</v>
      </c>
    </row>
    <row r="26" spans="1:16" s="169" customFormat="1" ht="12.75">
      <c r="A26" s="169">
        <f>'Table A6'!A27</f>
        <v>1934</v>
      </c>
      <c r="B26" s="189">
        <f>'Table A0'!G27</f>
        <v>11708.111609310083</v>
      </c>
      <c r="C26" s="189">
        <f>'Table A4'!B27</f>
        <v>52868.067707325135</v>
      </c>
      <c r="D26" s="189">
        <f>'Table A4'!C27</f>
        <v>77260.992435437569</v>
      </c>
      <c r="E26" s="189">
        <f>'Table A4'!D27</f>
        <v>185786.48191188587</v>
      </c>
      <c r="F26" s="189">
        <f>'Table A4'!E27</f>
        <v>276217.56077129941</v>
      </c>
      <c r="G26" s="189">
        <f>'Table A4'!F27</f>
        <v>681843.0277815708</v>
      </c>
      <c r="H26" s="189">
        <f>'Table A4'!G27</f>
        <v>2250174.9247617894</v>
      </c>
      <c r="I26" s="189"/>
      <c r="J26" s="189">
        <f>'Table A4'!I27</f>
        <v>7134.7831539750769</v>
      </c>
      <c r="K26" s="189">
        <f>('Table A4'!I27*0.9+'Table A4'!J27*0.05+'Table A4'!K27*0.04)/0.99</f>
        <v>9949.7442325163884</v>
      </c>
      <c r="L26" s="189">
        <f>'Table A4'!J27</f>
        <v>28475.142979212709</v>
      </c>
      <c r="M26" s="189">
        <f>'Table A4'!K27</f>
        <v>50129.620066325486</v>
      </c>
      <c r="N26" s="189">
        <f>'Table A4'!L27</f>
        <v>95355.403052472378</v>
      </c>
      <c r="O26" s="189">
        <f>'Table A4'!M27</f>
        <v>174811.19401873153</v>
      </c>
      <c r="P26" s="189">
        <f>'Table A4'!N27</f>
        <v>507583.92811710213</v>
      </c>
    </row>
    <row r="27" spans="1:16" s="169" customFormat="1" ht="12.75">
      <c r="A27" s="169">
        <f>'Table A6'!A28</f>
        <v>1935</v>
      </c>
      <c r="B27" s="189">
        <f>'Table A0'!G28</f>
        <v>12677.73640244661</v>
      </c>
      <c r="C27" s="189">
        <f>'Table A4'!B28</f>
        <v>55012.485435887997</v>
      </c>
      <c r="D27" s="189">
        <f>'Table A4'!C28</f>
        <v>78577.081495100065</v>
      </c>
      <c r="E27" s="189">
        <f>'Table A4'!D28</f>
        <v>198131.6198302758</v>
      </c>
      <c r="F27" s="189">
        <f>'Table A4'!E28</f>
        <v>295911.71808546345</v>
      </c>
      <c r="G27" s="189">
        <f>'Table A4'!F28</f>
        <v>734912.13352362975</v>
      </c>
      <c r="H27" s="189">
        <f>'Table A4'!G28</f>
        <v>2467514.851528781</v>
      </c>
      <c r="I27" s="189"/>
      <c r="J27" s="189">
        <f>'Table A4'!I28</f>
        <v>7973.875398730901</v>
      </c>
      <c r="K27" s="189">
        <f>('Table A4'!I28*0.9+'Table A4'!J28*0.05+'Table A4'!K28*0.04)/0.99</f>
        <v>10804.464852670559</v>
      </c>
      <c r="L27" s="189">
        <f>'Table A4'!J28</f>
        <v>31447.889376675921</v>
      </c>
      <c r="M27" s="189">
        <f>'Table A4'!K28</f>
        <v>48688.446911306128</v>
      </c>
      <c r="N27" s="189">
        <f>'Table A4'!L28</f>
        <v>100351.52157508813</v>
      </c>
      <c r="O27" s="189">
        <f>'Table A4'!M28</f>
        <v>186161.61422592186</v>
      </c>
      <c r="P27" s="189">
        <f>'Table A4'!N28</f>
        <v>542400.72041194641</v>
      </c>
    </row>
    <row r="28" spans="1:16" s="169" customFormat="1" ht="12.75">
      <c r="A28" s="169">
        <f>'Table A6'!A29</f>
        <v>1936</v>
      </c>
      <c r="B28" s="189">
        <f>'Table A0'!G29</f>
        <v>13918.250880521471</v>
      </c>
      <c r="C28" s="189">
        <f>'Table A4'!B29</f>
        <v>62315.303617810212</v>
      </c>
      <c r="D28" s="189">
        <f>'Table A4'!C29</f>
        <v>90899.463760798972</v>
      </c>
      <c r="E28" s="189">
        <f>'Table A4'!D29</f>
        <v>245480.95326980346</v>
      </c>
      <c r="F28" s="189">
        <f>'Table A4'!E29</f>
        <v>372149.85777280998</v>
      </c>
      <c r="G28" s="189">
        <f>'Table A4'!F29</f>
        <v>930775.98729299824</v>
      </c>
      <c r="H28" s="189">
        <f>'Table A4'!G29</f>
        <v>3109512.5756404167</v>
      </c>
      <c r="I28" s="189"/>
      <c r="J28" s="189">
        <f>'Table A4'!I29</f>
        <v>8540.8005763782767</v>
      </c>
      <c r="K28" s="189">
        <f>('Table A4'!I29*0.9+'Table A4'!J29*0.05+'Table A4'!K29*0.04)/0.99</f>
        <v>11579.233684670138</v>
      </c>
      <c r="L28" s="189">
        <f>'Table A4'!J29</f>
        <v>33731.14347482146</v>
      </c>
      <c r="M28" s="189">
        <f>'Table A4'!K29</f>
        <v>52254.091383547857</v>
      </c>
      <c r="N28" s="189">
        <f>'Table A4'!L29</f>
        <v>118812.04876679696</v>
      </c>
      <c r="O28" s="189">
        <f>'Table A4'!M29</f>
        <v>232493.32539276293</v>
      </c>
      <c r="P28" s="189">
        <f>'Table A4'!N29</f>
        <v>688694.144143285</v>
      </c>
    </row>
    <row r="29" spans="1:16" s="169" customFormat="1" ht="12.75">
      <c r="A29" s="169">
        <f>'Table A6'!A30</f>
        <v>1937</v>
      </c>
      <c r="B29" s="189">
        <f>'Table A0'!G30</f>
        <v>14593.822730566524</v>
      </c>
      <c r="C29" s="189">
        <f>'Table A4'!B30</f>
        <v>63261.127432561727</v>
      </c>
      <c r="D29" s="189">
        <f>'Table A4'!C30</f>
        <v>91588.713862395496</v>
      </c>
      <c r="E29" s="189">
        <f>'Table A4'!D30</f>
        <v>240074.72182226571</v>
      </c>
      <c r="F29" s="189">
        <f>'Table A4'!E30</f>
        <v>362370.13723964151</v>
      </c>
      <c r="G29" s="189">
        <f>'Table A4'!F30</f>
        <v>899151.94804858544</v>
      </c>
      <c r="H29" s="189">
        <f>'Table A4'!G30</f>
        <v>2941440.5122362771</v>
      </c>
      <c r="I29" s="189"/>
      <c r="J29" s="189">
        <f>'Table A4'!I30</f>
        <v>9186.3444303448359</v>
      </c>
      <c r="K29" s="189">
        <f>('Table A4'!I30*0.9+'Table A4'!J30*0.05+'Table A4'!K30*0.04)/0.99</f>
        <v>12316.237891256431</v>
      </c>
      <c r="L29" s="189">
        <f>'Table A4'!J30</f>
        <v>34933.541002727943</v>
      </c>
      <c r="M29" s="189">
        <f>'Table A4'!K30</f>
        <v>54467.211872427935</v>
      </c>
      <c r="N29" s="189">
        <f>'Table A4'!L30</f>
        <v>117779.30640489</v>
      </c>
      <c r="O29" s="189">
        <f>'Table A4'!M30</f>
        <v>228174.68453740547</v>
      </c>
      <c r="P29" s="189">
        <f>'Table A4'!N30</f>
        <v>672230.99647217523</v>
      </c>
    </row>
    <row r="30" spans="1:16" s="169" customFormat="1" ht="12.75">
      <c r="A30" s="169">
        <f>'Table A6'!A31</f>
        <v>1938</v>
      </c>
      <c r="B30" s="189">
        <f>'Table A0'!G31</f>
        <v>13418.261520101305</v>
      </c>
      <c r="C30" s="189">
        <f>'Table A4'!B31</f>
        <v>57699.719422579219</v>
      </c>
      <c r="D30" s="189">
        <f>'Table A4'!C31</f>
        <v>80998.509169326484</v>
      </c>
      <c r="E30" s="189">
        <f>'Table A4'!D31</f>
        <v>197642.71346489267</v>
      </c>
      <c r="F30" s="189">
        <f>'Table A4'!E31</f>
        <v>290273.67477869656</v>
      </c>
      <c r="G30" s="189">
        <f>'Table A4'!F31</f>
        <v>691808.03369361477</v>
      </c>
      <c r="H30" s="189">
        <f>'Table A4'!G31</f>
        <v>2236103.6698490251</v>
      </c>
      <c r="I30" s="189"/>
      <c r="J30" s="189">
        <f>'Table A4'!I31</f>
        <v>8498.0995309370919</v>
      </c>
      <c r="K30" s="189">
        <f>('Table A4'!I31*0.9+'Table A4'!J31*0.05+'Table A4'!K31*0.04)/0.99</f>
        <v>11557.408470153918</v>
      </c>
      <c r="L30" s="189">
        <f>'Table A4'!J31</f>
        <v>34400.929675831954</v>
      </c>
      <c r="M30" s="189">
        <f>'Table A4'!K31</f>
        <v>51837.458095434944</v>
      </c>
      <c r="N30" s="189">
        <f>'Table A4'!L31</f>
        <v>105011.75215108885</v>
      </c>
      <c r="O30" s="189">
        <f>'Table A4'!M31</f>
        <v>189890.08504996693</v>
      </c>
      <c r="P30" s="189">
        <f>'Table A4'!N31</f>
        <v>520219.62967634713</v>
      </c>
    </row>
    <row r="31" spans="1:16" s="169" customFormat="1" ht="12.75">
      <c r="A31" s="169">
        <f>'Table A6'!A32</f>
        <v>1939</v>
      </c>
      <c r="B31" s="189">
        <f>'Table A0'!G32</f>
        <v>14299.680598096385</v>
      </c>
      <c r="C31" s="189">
        <f>'Table A4'!B32</f>
        <v>63732.100848246031</v>
      </c>
      <c r="D31" s="189">
        <f>'Table A4'!C32</f>
        <v>89477.705158147161</v>
      </c>
      <c r="E31" s="189">
        <f>'Table A4'!D32</f>
        <v>220115.4975652883</v>
      </c>
      <c r="F31" s="189">
        <f>'Table A4'!E32</f>
        <v>325040.95841063786</v>
      </c>
      <c r="G31" s="189">
        <f>'Table A4'!F32</f>
        <v>779470.58344864519</v>
      </c>
      <c r="H31" s="189">
        <f>'Table A4'!G32</f>
        <v>2489946.6105940412</v>
      </c>
      <c r="I31" s="189"/>
      <c r="J31" s="189">
        <f>'Table A4'!I32</f>
        <v>8807.1894591908695</v>
      </c>
      <c r="K31" s="189">
        <f>('Table A4'!I32*0.9+'Table A4'!J32*0.05+'Table A4'!K32*0.04)/0.99</f>
        <v>12220.732951963135</v>
      </c>
      <c r="L31" s="189">
        <f>'Table A4'!J32</f>
        <v>37986.496538344902</v>
      </c>
      <c r="M31" s="189">
        <f>'Table A4'!K32</f>
        <v>56818.257056361879</v>
      </c>
      <c r="N31" s="189">
        <f>'Table A4'!L32</f>
        <v>115190.03671993874</v>
      </c>
      <c r="O31" s="189">
        <f>'Table A4'!M32</f>
        <v>211433.55215113601</v>
      </c>
      <c r="P31" s="189">
        <f>'Table A4'!N32</f>
        <v>589417.6915436011</v>
      </c>
    </row>
    <row r="32" spans="1:16" s="169" customFormat="1" ht="12.75">
      <c r="A32" s="169">
        <f>'Table A6'!A33</f>
        <v>1940</v>
      </c>
      <c r="B32" s="189">
        <f>'Table A0'!G33</f>
        <v>14977.851918535753</v>
      </c>
      <c r="C32" s="189">
        <f>'Table A4'!B33</f>
        <v>66541.559778450959</v>
      </c>
      <c r="D32" s="189">
        <f>'Table A4'!C33</f>
        <v>93725.854605471686</v>
      </c>
      <c r="E32" s="189">
        <f>'Table A4'!D33</f>
        <v>235661.34346987368</v>
      </c>
      <c r="F32" s="189">
        <f>'Table A4'!E33</f>
        <v>349322.57333629852</v>
      </c>
      <c r="G32" s="189">
        <f>'Table A4'!F33</f>
        <v>834745.07517734775</v>
      </c>
      <c r="H32" s="189">
        <f>'Table A4'!G33</f>
        <v>2657127.6153879706</v>
      </c>
      <c r="I32" s="189"/>
      <c r="J32" s="189">
        <f>'Table A4'!I33</f>
        <v>9248.5510452118415</v>
      </c>
      <c r="K32" s="189">
        <f>('Table A4'!I33*0.9+'Table A4'!J33*0.05+'Table A4'!K33*0.04)/0.99</f>
        <v>12748.725741249511</v>
      </c>
      <c r="L32" s="189">
        <f>'Table A4'!J33</f>
        <v>39357.26495143021</v>
      </c>
      <c r="M32" s="189">
        <f>'Table A4'!K33</f>
        <v>58241.982389371173</v>
      </c>
      <c r="N32" s="189">
        <f>'Table A4'!L33</f>
        <v>122000.11360344882</v>
      </c>
      <c r="O32" s="189">
        <f>'Table A4'!M33</f>
        <v>227966.94787603623</v>
      </c>
      <c r="P32" s="189">
        <f>'Table A4'!N33</f>
        <v>632258.12626505631</v>
      </c>
    </row>
    <row r="33" spans="1:16" s="169" customFormat="1" ht="12.75">
      <c r="A33" s="169">
        <f>'Table A6'!A34</f>
        <v>1941</v>
      </c>
      <c r="B33" s="189">
        <f>'Table A0'!G34</f>
        <v>17506.102320840502</v>
      </c>
      <c r="C33" s="189">
        <f>'Table A4'!B34</f>
        <v>71808.831810438161</v>
      </c>
      <c r="D33" s="189">
        <f>'Table A4'!C34</f>
        <v>101595.63587631319</v>
      </c>
      <c r="E33" s="189">
        <f>'Table A4'!D34</f>
        <v>262731.20511417254</v>
      </c>
      <c r="F33" s="189">
        <f>'Table A4'!E34</f>
        <v>390329.093348086</v>
      </c>
      <c r="G33" s="189">
        <f>'Table A4'!F34</f>
        <v>925965.88918788778</v>
      </c>
      <c r="H33" s="189">
        <f>'Table A4'!G34</f>
        <v>2851828.2289359691</v>
      </c>
      <c r="I33" s="189"/>
      <c r="J33" s="189">
        <f>'Table A4'!I34</f>
        <v>11472.465710885206</v>
      </c>
      <c r="K33" s="189">
        <f>('Table A4'!I34*0.9+'Table A4'!J34*0.05+'Table A4'!K34*0.04)/0.99</f>
        <v>15029.081080503815</v>
      </c>
      <c r="L33" s="189">
        <f>'Table A4'!J34</f>
        <v>42022.027744563136</v>
      </c>
      <c r="M33" s="189">
        <f>'Table A4'!K34</f>
        <v>61311.743566848359</v>
      </c>
      <c r="N33" s="189">
        <f>'Table A4'!L34</f>
        <v>135133.31688025908</v>
      </c>
      <c r="O33" s="189">
        <f>'Table A4'!M34</f>
        <v>256419.89438813552</v>
      </c>
      <c r="P33" s="189">
        <f>'Table A4'!N34</f>
        <v>711981.18477143417</v>
      </c>
    </row>
    <row r="34" spans="1:16" s="169" customFormat="1" ht="12.75">
      <c r="A34" s="169">
        <f>'Table A6'!A35</f>
        <v>1942</v>
      </c>
      <c r="B34" s="189">
        <f>'Table A0'!G35</f>
        <v>20346.193462233387</v>
      </c>
      <c r="C34" s="189">
        <f>'Table A4'!B35</f>
        <v>72217.151653056877</v>
      </c>
      <c r="D34" s="189">
        <f>'Table A4'!C35</f>
        <v>102167.99632653246</v>
      </c>
      <c r="E34" s="189">
        <f>'Table A4'!D35</f>
        <v>262576.60059624526</v>
      </c>
      <c r="F34" s="189">
        <f>'Table A4'!E35</f>
        <v>390444.28170575661</v>
      </c>
      <c r="G34" s="189">
        <f>'Table A4'!F35</f>
        <v>910914.11160499381</v>
      </c>
      <c r="H34" s="189">
        <f>'Table A4'!G35</f>
        <v>2689154.5432306654</v>
      </c>
      <c r="I34" s="189"/>
      <c r="J34" s="189">
        <f>'Table A4'!I35</f>
        <v>14582.753663252997</v>
      </c>
      <c r="K34" s="189">
        <f>('Table A4'!I35*0.9+'Table A4'!J35*0.05+'Table A4'!K35*0.04)/0.99</f>
        <v>17899.421673000947</v>
      </c>
      <c r="L34" s="189">
        <f>'Table A4'!J35</f>
        <v>42266.306979581306</v>
      </c>
      <c r="M34" s="189">
        <f>'Table A4'!K35</f>
        <v>62065.845259104266</v>
      </c>
      <c r="N34" s="189">
        <f>'Table A4'!L35</f>
        <v>134708.91948673391</v>
      </c>
      <c r="O34" s="189">
        <f>'Table A4'!M35</f>
        <v>260326.82423094733</v>
      </c>
      <c r="P34" s="189">
        <f>'Table A4'!N35</f>
        <v>713331.84142436367</v>
      </c>
    </row>
    <row r="35" spans="1:16" s="169" customFormat="1" ht="12.75">
      <c r="A35" s="169">
        <f>'Table A6'!A36</f>
        <v>1943</v>
      </c>
      <c r="B35" s="189">
        <f>'Table A0'!G36</f>
        <v>23517.263192093502</v>
      </c>
      <c r="C35" s="189">
        <f>'Table A4'!B36</f>
        <v>76830.718233346211</v>
      </c>
      <c r="D35" s="189">
        <f>'Table A4'!C36</f>
        <v>108277.06500627313</v>
      </c>
      <c r="E35" s="189">
        <f>'Table A4'!D36</f>
        <v>270087.62423576828</v>
      </c>
      <c r="F35" s="189">
        <f>'Table A4'!E36</f>
        <v>396447.52896138123</v>
      </c>
      <c r="G35" s="189">
        <f>'Table A4'!F36</f>
        <v>889721.25539956999</v>
      </c>
      <c r="H35" s="189">
        <f>'Table A4'!G36</f>
        <v>2287455.6909385533</v>
      </c>
      <c r="I35" s="189"/>
      <c r="J35" s="189">
        <f>'Table A4'!I36</f>
        <v>17593.545965287642</v>
      </c>
      <c r="K35" s="189">
        <f>('Table A4'!I36*0.9+'Table A4'!J36*0.05+'Table A4'!K36*0.04)/0.99</f>
        <v>21026.653484581635</v>
      </c>
      <c r="L35" s="189">
        <f>'Table A4'!J36</f>
        <v>45384.371460419308</v>
      </c>
      <c r="M35" s="189">
        <f>'Table A4'!K36</f>
        <v>67824.425198899335</v>
      </c>
      <c r="N35" s="189">
        <f>'Table A4'!L36</f>
        <v>143727.71951015535</v>
      </c>
      <c r="O35" s="189">
        <f>'Table A4'!M36</f>
        <v>273129.097351834</v>
      </c>
      <c r="P35" s="189">
        <f>'Table A4'!N36</f>
        <v>734417.42922857183</v>
      </c>
    </row>
    <row r="36" spans="1:16" s="169" customFormat="1" ht="12.75">
      <c r="A36" s="169">
        <f>'Table A6'!A37</f>
        <v>1944</v>
      </c>
      <c r="B36" s="189">
        <f>'Table A0'!G37</f>
        <v>23237.441642789534</v>
      </c>
      <c r="C36" s="189">
        <f>'Table A4'!B37</f>
        <v>73311.502434114707</v>
      </c>
      <c r="D36" s="189">
        <f>'Table A4'!C37</f>
        <v>101121.37039596244</v>
      </c>
      <c r="E36" s="189">
        <f>'Table A4'!D37</f>
        <v>244891.72912361042</v>
      </c>
      <c r="F36" s="189">
        <f>'Table A4'!E37</f>
        <v>353377.28275451995</v>
      </c>
      <c r="G36" s="189">
        <f>'Table A4'!F37</f>
        <v>773207.95308096334</v>
      </c>
      <c r="H36" s="189">
        <f>'Table A4'!G37</f>
        <v>2147351.3847629484</v>
      </c>
      <c r="I36" s="189"/>
      <c r="J36" s="189">
        <f>'Table A4'!I37</f>
        <v>17673.65711042007</v>
      </c>
      <c r="K36" s="189">
        <f>('Table A4'!I37*0.9+'Table A4'!J37*0.05+'Table A4'!K37*0.04)/0.99</f>
        <v>20998.509446013566</v>
      </c>
      <c r="L36" s="189">
        <f>'Table A4'!J37</f>
        <v>45501.634472266953</v>
      </c>
      <c r="M36" s="189">
        <f>'Table A4'!K37</f>
        <v>65178.780714050452</v>
      </c>
      <c r="N36" s="189">
        <f>'Table A4'!L37</f>
        <v>136406.17549270089</v>
      </c>
      <c r="O36" s="189">
        <f>'Table A4'!M37</f>
        <v>248419.61517290914</v>
      </c>
      <c r="P36" s="189">
        <f>'Table A4'!N37</f>
        <v>620525.34956074285</v>
      </c>
    </row>
    <row r="37" spans="1:16" s="169" customFormat="1" ht="12.75">
      <c r="A37" s="169">
        <f>'Table A6'!A38</f>
        <v>1945</v>
      </c>
      <c r="B37" s="189">
        <f>'Table A0'!G38</f>
        <v>22745.560558965866</v>
      </c>
      <c r="C37" s="189">
        <f>'Table A4'!B38</f>
        <v>74251.946933957573</v>
      </c>
      <c r="D37" s="189">
        <f>'Table A4'!C38</f>
        <v>104190.27829523709</v>
      </c>
      <c r="E37" s="189">
        <f>'Table A4'!D38</f>
        <v>251820.5124227129</v>
      </c>
      <c r="F37" s="189">
        <f>'Table A4'!E38</f>
        <v>357961.83704030531</v>
      </c>
      <c r="G37" s="189">
        <f>'Table A4'!F38</f>
        <v>754895.52143451327</v>
      </c>
      <c r="H37" s="189">
        <f>'Table A4'!G38</f>
        <v>1921804.6497010845</v>
      </c>
      <c r="I37" s="189"/>
      <c r="J37" s="189">
        <f>'Table A4'!I38</f>
        <v>17022.628739522344</v>
      </c>
      <c r="K37" s="189">
        <f>('Table A4'!I38*0.9+'Table A4'!J38*0.05+'Table A4'!K38*0.04)/0.99</f>
        <v>20431.672156301756</v>
      </c>
      <c r="L37" s="189">
        <f>'Table A4'!J38</f>
        <v>44313.615572678056</v>
      </c>
      <c r="M37" s="189">
        <f>'Table A4'!K38</f>
        <v>67282.71976336815</v>
      </c>
      <c r="N37" s="189">
        <f>'Table A4'!L38</f>
        <v>145679.18780512048</v>
      </c>
      <c r="O37" s="189">
        <f>'Table A4'!M38</f>
        <v>258728.41594175325</v>
      </c>
      <c r="P37" s="189">
        <f>'Table A4'!N38</f>
        <v>625238.95162711653</v>
      </c>
    </row>
    <row r="38" spans="1:16" s="169" customFormat="1" ht="12.75">
      <c r="A38" s="169">
        <f>'Table A6'!A39</f>
        <v>1946</v>
      </c>
      <c r="B38" s="189">
        <f>'Table A0'!G39</f>
        <v>22891.598852225725</v>
      </c>
      <c r="C38" s="189">
        <f>'Table A4'!B39</f>
        <v>79242.460673652022</v>
      </c>
      <c r="D38" s="189">
        <f>'Table A4'!C39</f>
        <v>112891.01954430575</v>
      </c>
      <c r="E38" s="189">
        <f>'Table A4'!D39</f>
        <v>269260.73226845835</v>
      </c>
      <c r="F38" s="189">
        <f>'Table A4'!E39</f>
        <v>379119.18363238423</v>
      </c>
      <c r="G38" s="189">
        <f>'Table A4'!F39</f>
        <v>785666.40114647278</v>
      </c>
      <c r="H38" s="189">
        <f>'Table A4'!G39</f>
        <v>2097746.212056201</v>
      </c>
      <c r="I38" s="189"/>
      <c r="J38" s="189">
        <f>'Table A4'!I39</f>
        <v>16630.391983178361</v>
      </c>
      <c r="K38" s="189">
        <f>('Table A4'!I39*0.9+'Table A4'!J39*0.05+'Table A4'!K39*0.04)/0.99</f>
        <v>20403.021747011255</v>
      </c>
      <c r="L38" s="189">
        <f>'Table A4'!J39</f>
        <v>45593.901802998269</v>
      </c>
      <c r="M38" s="189">
        <f>'Table A4'!K39</f>
        <v>73798.591363267595</v>
      </c>
      <c r="N38" s="189">
        <f>'Table A4'!L39</f>
        <v>159402.28090453256</v>
      </c>
      <c r="O38" s="189">
        <f>'Table A4'!M39</f>
        <v>277482.37925386202</v>
      </c>
      <c r="P38" s="189">
        <f>'Table A4'!N39</f>
        <v>639879.75548983621</v>
      </c>
    </row>
    <row r="39" spans="1:16" s="169" customFormat="1" ht="12.75">
      <c r="A39" s="169">
        <f>'Table A6'!A40</f>
        <v>1947</v>
      </c>
      <c r="B39" s="189">
        <f>'Table A0'!G40</f>
        <v>22107.0975726012</v>
      </c>
      <c r="C39" s="189">
        <f>'Table A4'!B40</f>
        <v>72991.396662998261</v>
      </c>
      <c r="D39" s="189">
        <f>'Table A4'!C40</f>
        <v>103016.69882901346</v>
      </c>
      <c r="E39" s="189">
        <f>'Table A4'!D40</f>
        <v>242157.51956335237</v>
      </c>
      <c r="F39" s="189">
        <f>'Table A4'!E40</f>
        <v>340780.85300532589</v>
      </c>
      <c r="G39" s="189">
        <f>'Table A4'!F40</f>
        <v>715318.59224496211</v>
      </c>
      <c r="H39" s="189">
        <f>'Table A4'!G40</f>
        <v>1996036.6838230384</v>
      </c>
      <c r="I39" s="189"/>
      <c r="J39" s="189">
        <f>'Table A4'!I40</f>
        <v>16453.286562557085</v>
      </c>
      <c r="K39" s="189">
        <f>('Table A4'!I40*0.9+'Table A4'!J40*0.05+'Table A4'!K40*0.04)/0.99</f>
        <v>19884.366037341089</v>
      </c>
      <c r="L39" s="189">
        <f>'Table A4'!J40</f>
        <v>42966.094496983053</v>
      </c>
      <c r="M39" s="189">
        <f>'Table A4'!K40</f>
        <v>68231.493645428724</v>
      </c>
      <c r="N39" s="189">
        <f>'Table A4'!L40</f>
        <v>143534.18612137885</v>
      </c>
      <c r="O39" s="189">
        <f>'Table A4'!M40</f>
        <v>247146.41819541683</v>
      </c>
      <c r="P39" s="189">
        <f>'Table A4'!N40</f>
        <v>573016.58206962037</v>
      </c>
    </row>
    <row r="40" spans="1:16" s="169" customFormat="1" ht="12.75">
      <c r="A40" s="169">
        <f>'Table A6'!A41</f>
        <v>1948</v>
      </c>
      <c r="B40" s="189">
        <f>'Table A0'!G41</f>
        <v>22502.845408539513</v>
      </c>
      <c r="C40" s="189">
        <f>'Table A4'!B41</f>
        <v>75881.029600737689</v>
      </c>
      <c r="D40" s="189">
        <f>'Table A4'!C41</f>
        <v>106645.39146800053</v>
      </c>
      <c r="E40" s="189">
        <f>'Table A4'!D41</f>
        <v>253604.19805961591</v>
      </c>
      <c r="F40" s="189">
        <f>'Table A4'!E41</f>
        <v>361217.86353641038</v>
      </c>
      <c r="G40" s="189">
        <f>'Table A4'!F41</f>
        <v>773455.19618803321</v>
      </c>
      <c r="H40" s="189">
        <f>'Table A4'!G41</f>
        <v>2146436.5773648634</v>
      </c>
      <c r="I40" s="189"/>
      <c r="J40" s="189">
        <f>'Table A4'!I41</f>
        <v>16571.936053850826</v>
      </c>
      <c r="K40" s="189">
        <f>('Table A4'!I41*0.9+'Table A4'!J41*0.05+'Table A4'!K41*0.04)/0.99</f>
        <v>20168.48831105389</v>
      </c>
      <c r="L40" s="189">
        <f>'Table A4'!J41</f>
        <v>45116.667733474824</v>
      </c>
      <c r="M40" s="189">
        <f>'Table A4'!K41</f>
        <v>69905.689820096697</v>
      </c>
      <c r="N40" s="189">
        <f>'Table A4'!L41</f>
        <v>145990.53258282144</v>
      </c>
      <c r="O40" s="189">
        <f>'Table A4'!M41</f>
        <v>258158.53037350465</v>
      </c>
      <c r="P40" s="189">
        <f>'Table A4'!N41</f>
        <v>620901.70939060766</v>
      </c>
    </row>
    <row r="41" spans="1:16" s="169" customFormat="1" ht="12.75">
      <c r="A41" s="169">
        <f>'Table A6'!A42</f>
        <v>1949</v>
      </c>
      <c r="B41" s="189">
        <f>'Table A0'!G42</f>
        <v>22222.021013709891</v>
      </c>
      <c r="C41" s="189">
        <f>'Table A4'!B42</f>
        <v>75028.427535938157</v>
      </c>
      <c r="D41" s="189">
        <f>'Table A4'!C42</f>
        <v>104274.23412573067</v>
      </c>
      <c r="E41" s="189">
        <f>'Table A4'!D42</f>
        <v>243243.67992722659</v>
      </c>
      <c r="F41" s="189">
        <f>'Table A4'!E42</f>
        <v>345331.18300745654</v>
      </c>
      <c r="G41" s="189">
        <f>'Table A4'!F42</f>
        <v>741493.8024061732</v>
      </c>
      <c r="H41" s="189">
        <f>'Table A4'!G42</f>
        <v>2120937.9409813113</v>
      </c>
      <c r="I41" s="189"/>
      <c r="J41" s="189">
        <f>'Table A4'!I42</f>
        <v>16354.642511240083</v>
      </c>
      <c r="K41" s="189">
        <f>('Table A4'!I42*0.9+'Table A4'!J42*0.05+'Table A4'!K42*0.04)/0.99</f>
        <v>19989.479004482451</v>
      </c>
      <c r="L41" s="189">
        <f>'Table A4'!J42</f>
        <v>45782.620946145646</v>
      </c>
      <c r="M41" s="189">
        <f>'Table A4'!K42</f>
        <v>69531.872675356703</v>
      </c>
      <c r="N41" s="189">
        <f>'Table A4'!L42</f>
        <v>141156.17684699665</v>
      </c>
      <c r="O41" s="189">
        <f>'Table A4'!M42</f>
        <v>246290.5281577773</v>
      </c>
      <c r="P41" s="189">
        <f>'Table A4'!N42</f>
        <v>588222.23145338008</v>
      </c>
    </row>
    <row r="42" spans="1:16" s="169" customFormat="1" ht="12.75">
      <c r="A42" s="169">
        <f>'Table A6'!A43</f>
        <v>1950</v>
      </c>
      <c r="B42" s="189">
        <f>'Table A0'!G43</f>
        <v>23990.199855513496</v>
      </c>
      <c r="C42" s="189">
        <f>'Table A4'!B43</f>
        <v>81257.447296967992</v>
      </c>
      <c r="D42" s="189">
        <f>'Table A4'!C43</f>
        <v>114535.40162699371</v>
      </c>
      <c r="E42" s="189">
        <f>'Table A4'!D43</f>
        <v>272530.24167553196</v>
      </c>
      <c r="F42" s="189">
        <f>'Table A4'!E43</f>
        <v>390336.66432431428</v>
      </c>
      <c r="G42" s="189">
        <f>'Table A4'!F43</f>
        <v>847286.22069552634</v>
      </c>
      <c r="H42" s="189">
        <f>'Table A4'!G43</f>
        <v>1983757.5574072965</v>
      </c>
      <c r="I42" s="189"/>
      <c r="J42" s="189">
        <f>'Table A4'!I43</f>
        <v>17627.172362018551</v>
      </c>
      <c r="K42" s="189">
        <f>('Table A4'!I43*0.9+'Table A4'!J43*0.05+'Table A4'!K43*0.04)/0.99</f>
        <v>21479.694382584017</v>
      </c>
      <c r="L42" s="189">
        <f>'Table A4'!J43</f>
        <v>47979.492966942285</v>
      </c>
      <c r="M42" s="189">
        <f>'Table A4'!K43</f>
        <v>75036.691614859155</v>
      </c>
      <c r="N42" s="189">
        <f>'Table A4'!L43</f>
        <v>154723.8190267497</v>
      </c>
      <c r="O42" s="189">
        <f>'Table A4'!M43</f>
        <v>276099.27523151116</v>
      </c>
      <c r="P42" s="189">
        <f>'Table A4'!N43</f>
        <v>721011.62772755197</v>
      </c>
    </row>
    <row r="43" spans="1:16" s="169" customFormat="1" ht="12.75">
      <c r="A43" s="169">
        <f>'Table A6'!A44</f>
        <v>1951</v>
      </c>
      <c r="B43" s="189">
        <f>'Table A0'!G44</f>
        <v>24716.793757772553</v>
      </c>
      <c r="C43" s="189">
        <f>'Table A4'!B44</f>
        <v>81120.430855550207</v>
      </c>
      <c r="D43" s="189">
        <f>'Table A4'!C44</f>
        <v>112066.7551663412</v>
      </c>
      <c r="E43" s="189">
        <f>'Table A4'!D44</f>
        <v>259979.53060575199</v>
      </c>
      <c r="F43" s="189">
        <f>'Table A4'!E44</f>
        <v>366338.42837251112</v>
      </c>
      <c r="G43" s="189">
        <f>'Table A4'!F44</f>
        <v>770444.984646303</v>
      </c>
      <c r="H43" s="189">
        <f>'Table A4'!G44</f>
        <v>2138421.1984416693</v>
      </c>
      <c r="I43" s="189"/>
      <c r="J43" s="189">
        <f>'Table A4'!I44</f>
        <v>18449.722969130591</v>
      </c>
      <c r="K43" s="189">
        <f>('Table A4'!I44*0.9+'Table A4'!J44*0.05+'Table A4'!K44*0.04)/0.99</f>
        <v>22340.402476479827</v>
      </c>
      <c r="L43" s="189">
        <f>'Table A4'!J44</f>
        <v>50174.106544759219</v>
      </c>
      <c r="M43" s="189">
        <f>'Table A4'!K44</f>
        <v>75088.561306488511</v>
      </c>
      <c r="N43" s="189">
        <f>'Table A4'!L44</f>
        <v>153620.63283899287</v>
      </c>
      <c r="O43" s="189">
        <f>'Table A4'!M44</f>
        <v>265311.78930406313</v>
      </c>
      <c r="P43" s="189">
        <f>'Table A4'!N44</f>
        <v>618447.62755792914</v>
      </c>
    </row>
    <row r="44" spans="1:16" s="169" customFormat="1" ht="12.75">
      <c r="A44" s="169">
        <f>'Table A6'!A45</f>
        <v>1952</v>
      </c>
      <c r="B44" s="189">
        <f>'Table A0'!G45</f>
        <v>25505.698414759212</v>
      </c>
      <c r="C44" s="189">
        <f>'Table A4'!B45</f>
        <v>81806.880422717921</v>
      </c>
      <c r="D44" s="189">
        <f>'Table A4'!C45</f>
        <v>111444.03920033365</v>
      </c>
      <c r="E44" s="189">
        <f>'Table A4'!D45</f>
        <v>248892.77247809304</v>
      </c>
      <c r="F44" s="189">
        <f>'Table A4'!E45</f>
        <v>347275.65589191829</v>
      </c>
      <c r="G44" s="189">
        <f>'Table A4'!F45</f>
        <v>702914.74266839703</v>
      </c>
      <c r="H44" s="189">
        <f>'Table A4'!G45</f>
        <v>1902003.1530849028</v>
      </c>
      <c r="I44" s="189"/>
      <c r="J44" s="189">
        <f>'Table A4'!I45</f>
        <v>19250.011524986021</v>
      </c>
      <c r="K44" s="189">
        <f>('Table A4'!I45*0.9+'Table A4'!J45*0.05+'Table A4'!K45*0.04)/0.99</f>
        <v>23249.263323210387</v>
      </c>
      <c r="L44" s="189">
        <f>'Table A4'!J45</f>
        <v>52169.721645102203</v>
      </c>
      <c r="M44" s="189">
        <f>'Table A4'!K45</f>
        <v>77081.855880893811</v>
      </c>
      <c r="N44" s="189">
        <f>'Table A4'!L45</f>
        <v>150509.8890642678</v>
      </c>
      <c r="O44" s="189">
        <f>'Table A4'!M45</f>
        <v>258365.88419779859</v>
      </c>
      <c r="P44" s="189">
        <f>'Table A4'!N45</f>
        <v>569682.69706656318</v>
      </c>
    </row>
    <row r="45" spans="1:16" s="169" customFormat="1" ht="12.75">
      <c r="A45" s="169">
        <f>'Table A6'!A46</f>
        <v>1953</v>
      </c>
      <c r="B45" s="189">
        <f>'Table A0'!G46</f>
        <v>26641.966949091053</v>
      </c>
      <c r="C45" s="189">
        <f>'Table A4'!B46</f>
        <v>83603.642868495008</v>
      </c>
      <c r="D45" s="189">
        <f>'Table A4'!C46</f>
        <v>111935.38485716391</v>
      </c>
      <c r="E45" s="189">
        <f>'Table A4'!D46</f>
        <v>241938.0935198938</v>
      </c>
      <c r="F45" s="189">
        <f>'Table A4'!E46</f>
        <v>333714.43618511804</v>
      </c>
      <c r="G45" s="189">
        <f>'Table A4'!F46</f>
        <v>667733.29491275281</v>
      </c>
      <c r="H45" s="189">
        <f>'Table A4'!G46</f>
        <v>1792057.710765372</v>
      </c>
      <c r="I45" s="189"/>
      <c r="J45" s="189">
        <f>'Table A4'!I46</f>
        <v>20312.891846935057</v>
      </c>
      <c r="K45" s="189">
        <f>('Table A4'!I46*0.9+'Table A4'!J46*0.05+'Table A4'!K46*0.04)/0.99</f>
        <v>24467.258599891025</v>
      </c>
      <c r="L45" s="189">
        <f>'Table A4'!J46</f>
        <v>55271.900879826127</v>
      </c>
      <c r="M45" s="189">
        <f>'Table A4'!K46</f>
        <v>79434.707691481424</v>
      </c>
      <c r="N45" s="189">
        <f>'Table A4'!L46</f>
        <v>150161.75085466958</v>
      </c>
      <c r="O45" s="189">
        <f>'Table A4'!M46</f>
        <v>250209.72150320932</v>
      </c>
      <c r="P45" s="189">
        <f>'Table A4'!N46</f>
        <v>542808.35981801746</v>
      </c>
    </row>
    <row r="46" spans="1:16" s="169" customFormat="1" ht="12.75">
      <c r="A46" s="169">
        <f>'Table A6'!A47</f>
        <v>1954</v>
      </c>
      <c r="B46" s="189">
        <f>'Table A0'!G47</f>
        <v>26318.715894369143</v>
      </c>
      <c r="C46" s="189">
        <f>'Table A4'!B47</f>
        <v>84533.90138665025</v>
      </c>
      <c r="D46" s="189">
        <f>'Table A4'!C47</f>
        <v>113489.89639957059</v>
      </c>
      <c r="E46" s="189">
        <f>'Table A4'!D47</f>
        <v>247144.74133443736</v>
      </c>
      <c r="F46" s="189">
        <f>'Table A4'!E47</f>
        <v>340523.92608030973</v>
      </c>
      <c r="G46" s="189">
        <f>'Table A4'!F47</f>
        <v>675426.69553652778</v>
      </c>
      <c r="H46" s="189">
        <f>'Table A4'!G47</f>
        <v>1857792.0670542414</v>
      </c>
      <c r="I46" s="189"/>
      <c r="J46" s="189">
        <f>'Table A4'!I47</f>
        <v>19850.361950782357</v>
      </c>
      <c r="K46" s="189">
        <f>('Table A4'!I47*0.9+'Table A4'!J47*0.05+'Table A4'!K47*0.04)/0.99</f>
        <v>24088.149980833106</v>
      </c>
      <c r="L46" s="189">
        <f>'Table A4'!J47</f>
        <v>55577.906373729893</v>
      </c>
      <c r="M46" s="189">
        <f>'Table A4'!K47</f>
        <v>80076.185165853894</v>
      </c>
      <c r="N46" s="189">
        <f>'Table A4'!L47</f>
        <v>153765.55658856503</v>
      </c>
      <c r="O46" s="189">
        <f>'Table A4'!M47</f>
        <v>256798.2337162552</v>
      </c>
      <c r="P46" s="189">
        <f>'Table A4'!N47</f>
        <v>544052.76536789292</v>
      </c>
    </row>
    <row r="47" spans="1:16" s="169" customFormat="1" ht="12.75">
      <c r="A47" s="169">
        <f>'Table A6'!A48</f>
        <v>1955</v>
      </c>
      <c r="B47" s="189">
        <f>'Table A0'!G48</f>
        <v>28127.490678572485</v>
      </c>
      <c r="C47" s="189">
        <f>'Table A4'!B48</f>
        <v>89366.873151645268</v>
      </c>
      <c r="D47" s="189">
        <f>'Table A4'!C48</f>
        <v>120260.9771088602</v>
      </c>
      <c r="E47" s="189">
        <f>'Table A4'!D48</f>
        <v>258225.22327048198</v>
      </c>
      <c r="F47" s="189">
        <f>'Table A4'!E48</f>
        <v>353560.71584889526</v>
      </c>
      <c r="G47" s="189">
        <f>'Table A4'!F48</f>
        <v>699561.30167450476</v>
      </c>
      <c r="H47" s="189">
        <f>'Table A4'!G48</f>
        <v>2026899.7040848266</v>
      </c>
      <c r="I47" s="189"/>
      <c r="J47" s="189">
        <f>'Table A4'!I48</f>
        <v>21323.114848231064</v>
      </c>
      <c r="K47" s="189">
        <f>('Table A4'!I48*0.9+'Table A4'!J48*0.05+'Table A4'!K48*0.04)/0.99</f>
        <v>25803.27115744209</v>
      </c>
      <c r="L47" s="189">
        <f>'Table A4'!J48</f>
        <v>58472.769194430359</v>
      </c>
      <c r="M47" s="189">
        <f>'Table A4'!K48</f>
        <v>85769.915568454759</v>
      </c>
      <c r="N47" s="189">
        <f>'Table A4'!L48</f>
        <v>162889.7306920687</v>
      </c>
      <c r="O47" s="189">
        <f>'Table A4'!M48</f>
        <v>267060.56939249288</v>
      </c>
      <c r="P47" s="189">
        <f>'Table A4'!N48</f>
        <v>552079.25696224684</v>
      </c>
    </row>
    <row r="48" spans="1:16" s="169" customFormat="1" ht="12.75">
      <c r="A48" s="169">
        <f>'Table A6'!A49</f>
        <v>1956</v>
      </c>
      <c r="B48" s="189">
        <f>'Table A0'!G49</f>
        <v>29588.957226445804</v>
      </c>
      <c r="C48" s="189">
        <f>'Table A4'!B49</f>
        <v>94110.708338887693</v>
      </c>
      <c r="D48" s="189">
        <f>'Table A4'!C49</f>
        <v>126330.34512383453</v>
      </c>
      <c r="E48" s="189">
        <f>'Table A4'!D49</f>
        <v>268874.13701111369</v>
      </c>
      <c r="F48" s="189">
        <f>'Table A4'!E49</f>
        <v>363588.88823098765</v>
      </c>
      <c r="G48" s="189">
        <f>'Table A4'!F49</f>
        <v>705079.79708440672</v>
      </c>
      <c r="H48" s="189">
        <f>'Table A4'!G49</f>
        <v>2015461.0343679963</v>
      </c>
      <c r="I48" s="189"/>
      <c r="J48" s="189">
        <f>'Table A4'!I49</f>
        <v>22419.873769507816</v>
      </c>
      <c r="K48" s="189">
        <f>('Table A4'!I49*0.9+'Table A4'!J49*0.05+'Table A4'!K49*0.04)/0.99</f>
        <v>27171.935208418861</v>
      </c>
      <c r="L48" s="189">
        <f>'Table A4'!J49</f>
        <v>61891.071553940827</v>
      </c>
      <c r="M48" s="189">
        <f>'Table A4'!K49</f>
        <v>90694.397152014761</v>
      </c>
      <c r="N48" s="189">
        <f>'Table A4'!L49</f>
        <v>174159.38579123971</v>
      </c>
      <c r="O48" s="189">
        <f>'Table A4'!M49</f>
        <v>278216.16101763281</v>
      </c>
      <c r="P48" s="189">
        <f>'Table A4'!N49</f>
        <v>559481.8818306746</v>
      </c>
    </row>
    <row r="49" spans="1:21" s="169" customFormat="1" ht="12.75">
      <c r="A49" s="169">
        <f>'Table A6'!A50</f>
        <v>1957</v>
      </c>
      <c r="B49" s="189">
        <f>'Table A0'!G50</f>
        <v>29724.14398463917</v>
      </c>
      <c r="C49" s="189">
        <f>'Table A4'!B50</f>
        <v>94187.814639451302</v>
      </c>
      <c r="D49" s="189">
        <f>'Table A4'!C50</f>
        <v>125837.16242608675</v>
      </c>
      <c r="E49" s="189">
        <f>'Table A4'!D50</f>
        <v>266978.84764833568</v>
      </c>
      <c r="F49" s="189">
        <f>'Table A4'!E50</f>
        <v>361442.5609020096</v>
      </c>
      <c r="G49" s="189">
        <f>'Table A4'!F50</f>
        <v>701233.72530256782</v>
      </c>
      <c r="H49" s="189">
        <f>'Table A4'!G50</f>
        <v>1970950.0921651055</v>
      </c>
      <c r="I49" s="189"/>
      <c r="J49" s="189">
        <f>'Table A4'!I50</f>
        <v>22561.513911882266</v>
      </c>
      <c r="K49" s="189">
        <f>('Table A4'!I50*0.9+'Table A4'!J50*0.05+'Table A4'!K50*0.04)/0.99</f>
        <v>27327.631826420016</v>
      </c>
      <c r="L49" s="189">
        <f>'Table A4'!J50</f>
        <v>62538.466852815858</v>
      </c>
      <c r="M49" s="189">
        <f>'Table A4'!K50</f>
        <v>90551.741120524501</v>
      </c>
      <c r="N49" s="189">
        <f>'Table A4'!L50</f>
        <v>172515.13439466179</v>
      </c>
      <c r="O49" s="189">
        <f>'Table A4'!M50</f>
        <v>276494.76980187005</v>
      </c>
      <c r="P49" s="189">
        <f>'Table A4'!N50</f>
        <v>560154.1289845081</v>
      </c>
    </row>
    <row r="50" spans="1:21" s="169" customFormat="1" ht="12.75">
      <c r="A50" s="169">
        <f>'Table A6'!A51</f>
        <v>1958</v>
      </c>
      <c r="B50" s="189">
        <f>'Table A0'!G51</f>
        <v>28813.566935259296</v>
      </c>
      <c r="C50" s="189">
        <f>'Table A4'!B51</f>
        <v>92526.901506738024</v>
      </c>
      <c r="D50" s="189">
        <f>'Table A4'!C51</f>
        <v>122515.38985621608</v>
      </c>
      <c r="E50" s="189">
        <f>'Table A4'!D51</f>
        <v>254526.76132541837</v>
      </c>
      <c r="F50" s="189">
        <f>'Table A4'!E51</f>
        <v>342435.91385797627</v>
      </c>
      <c r="G50" s="189">
        <f>'Table A4'!F51</f>
        <v>660618.57520659117</v>
      </c>
      <c r="H50" s="189">
        <f>'Table A4'!G51</f>
        <v>1851092.2385885161</v>
      </c>
      <c r="I50" s="189"/>
      <c r="J50" s="189">
        <f>'Table A4'!I51</f>
        <v>21734.307538428322</v>
      </c>
      <c r="K50" s="189">
        <f>('Table A4'!I51*0.9+'Table A4'!J51*0.05+'Table A4'!K51*0.04)/0.99</f>
        <v>26533.635678793042</v>
      </c>
      <c r="L50" s="189">
        <f>'Table A4'!J51</f>
        <v>62538.413157259987</v>
      </c>
      <c r="M50" s="189">
        <f>'Table A4'!K51</f>
        <v>89512.546988915507</v>
      </c>
      <c r="N50" s="189">
        <f>'Table A4'!L51</f>
        <v>166617.60879286047</v>
      </c>
      <c r="O50" s="189">
        <f>'Table A4'!M51</f>
        <v>262890.2485208225</v>
      </c>
      <c r="P50" s="189">
        <f>'Table A4'!N51</f>
        <v>528343.72371971072</v>
      </c>
    </row>
    <row r="51" spans="1:21" s="169" customFormat="1" ht="12.75">
      <c r="A51" s="169">
        <f>'Table A6'!A52</f>
        <v>1959</v>
      </c>
      <c r="B51" s="189">
        <f>'Table A0'!G52</f>
        <v>30546.002242181723</v>
      </c>
      <c r="C51" s="189">
        <f>'Table A4'!B52</f>
        <v>97848.888548482195</v>
      </c>
      <c r="D51" s="189">
        <f>'Table A4'!C52</f>
        <v>128444.85662445542</v>
      </c>
      <c r="E51" s="189">
        <f>'Table A4'!D52</f>
        <v>267211.90920495032</v>
      </c>
      <c r="F51" s="189">
        <f>'Table A4'!E52</f>
        <v>360463.93513697665</v>
      </c>
      <c r="G51" s="189">
        <f>'Table A4'!F52</f>
        <v>669345.97286798002</v>
      </c>
      <c r="H51" s="189">
        <f>'Table A4'!G52</f>
        <v>1882173.4164936559</v>
      </c>
      <c r="I51" s="189"/>
      <c r="J51" s="189">
        <f>'Table A4'!I52</f>
        <v>23067.903763703893</v>
      </c>
      <c r="K51" s="189">
        <f>('Table A4'!I52*0.9+'Table A4'!J52*0.05+'Table A4'!K52*0.04)/0.99</f>
        <v>28155.437525386085</v>
      </c>
      <c r="L51" s="189">
        <f>'Table A4'!J52</f>
        <v>67252.92047250898</v>
      </c>
      <c r="M51" s="189">
        <f>'Table A4'!K52</f>
        <v>93753.093479331685</v>
      </c>
      <c r="N51" s="189">
        <f>'Table A4'!L52</f>
        <v>173959.88327292402</v>
      </c>
      <c r="O51" s="189">
        <f>'Table A4'!M52</f>
        <v>283243.42570422584</v>
      </c>
      <c r="P51" s="189">
        <f>'Table A4'!N52</f>
        <v>534587.36802068271</v>
      </c>
    </row>
    <row r="52" spans="1:21" s="169" customFormat="1" ht="12.75">
      <c r="A52" s="169">
        <f>'Table A6'!A53</f>
        <v>1960</v>
      </c>
      <c r="B52" s="189">
        <f>'Table A0'!G53</f>
        <v>30891.36826394383</v>
      </c>
      <c r="C52" s="189">
        <f>'Table A4'!B53</f>
        <v>97794.156276608192</v>
      </c>
      <c r="D52" s="189">
        <f>'Table A4'!C53</f>
        <v>126725.85586401769</v>
      </c>
      <c r="E52" s="189">
        <f>'Table A4'!D53</f>
        <v>258146.50196699015</v>
      </c>
      <c r="F52" s="189">
        <f>'Table A4'!E53</f>
        <v>341101.2125827347</v>
      </c>
      <c r="G52" s="189">
        <f>'Table A4'!F53</f>
        <v>647623.5674003578</v>
      </c>
      <c r="H52" s="189">
        <f>'Table A4'!G53</f>
        <v>1842278.4721431751</v>
      </c>
      <c r="I52" s="189"/>
      <c r="J52" s="189">
        <f>'Table A4'!I53</f>
        <v>23457.725151425569</v>
      </c>
      <c r="K52" s="189">
        <f>('Table A4'!I53*0.9+'Table A4'!J53*0.05+'Table A4'!K53*0.04)/0.99</f>
        <v>28595.861862902962</v>
      </c>
      <c r="L52" s="189">
        <f>'Table A4'!J53</f>
        <v>68862.456689198691</v>
      </c>
      <c r="M52" s="189">
        <f>'Table A4'!K53</f>
        <v>93870.694338274581</v>
      </c>
      <c r="N52" s="189">
        <f>'Table A4'!L53</f>
        <v>175191.7913512456</v>
      </c>
      <c r="O52" s="189">
        <f>'Table A4'!M53</f>
        <v>264470.62387832894</v>
      </c>
      <c r="P52" s="189">
        <f>'Table A4'!N53</f>
        <v>514884.13354004477</v>
      </c>
    </row>
    <row r="53" spans="1:21" s="169" customFormat="1" ht="12.75">
      <c r="A53" s="169">
        <f>'Table A6'!A54</f>
        <v>1961</v>
      </c>
      <c r="B53" s="189">
        <f>'Table A0'!G54</f>
        <v>31252.64043060983</v>
      </c>
      <c r="C53" s="189">
        <f>'Table A4'!B54</f>
        <v>99684.082829413266</v>
      </c>
      <c r="D53" s="189">
        <f>'Table A4'!C54</f>
        <v>130678.92657154636</v>
      </c>
      <c r="E53" s="189">
        <f>'Table A4'!D54</f>
        <v>260572.03168039268</v>
      </c>
      <c r="F53" s="189">
        <f>'Table A4'!E54</f>
        <v>338110.86595420638</v>
      </c>
      <c r="G53" s="189">
        <f>'Table A4'!F54</f>
        <v>641741.66486918868</v>
      </c>
      <c r="H53" s="189">
        <f>'Table A4'!G54</f>
        <v>1834647.3979995374</v>
      </c>
      <c r="I53" s="189"/>
      <c r="J53" s="189">
        <f>'Table A4'!I54</f>
        <v>23649.146830742779</v>
      </c>
      <c r="K53" s="189">
        <f>('Table A4'!I54*0.9+'Table A4'!J54*0.05+'Table A4'!K54*0.04)/0.99</f>
        <v>28936.282943238286</v>
      </c>
      <c r="L53" s="189">
        <f>'Table A4'!J54</f>
        <v>68689.239087280206</v>
      </c>
      <c r="M53" s="189">
        <f>'Table A4'!K54</f>
        <v>98205.650294334773</v>
      </c>
      <c r="N53" s="189">
        <f>'Table A4'!L54</f>
        <v>183033.19740657895</v>
      </c>
      <c r="O53" s="189">
        <f>'Table A4'!M54</f>
        <v>262203.16622546082</v>
      </c>
      <c r="P53" s="189">
        <f>'Table A4'!N54</f>
        <v>509196.58341026114</v>
      </c>
    </row>
    <row r="54" spans="1:21" s="169" customFormat="1" ht="12.75">
      <c r="A54" s="169">
        <f>'Table A6'!A55</f>
        <v>1962</v>
      </c>
      <c r="B54" s="189">
        <f>'Table A0'!G55</f>
        <v>32393.531831270313</v>
      </c>
      <c r="C54" s="189">
        <f>'Table A4'!B55</f>
        <v>103801.26878753917</v>
      </c>
      <c r="D54" s="189">
        <f>'Table A4'!C55</f>
        <v>135682.33083937378</v>
      </c>
      <c r="E54" s="189">
        <f>'Table A4'!D55</f>
        <v>268013.57284363307</v>
      </c>
      <c r="F54" s="189">
        <f>'Table A4'!E55</f>
        <v>349795.56224216515</v>
      </c>
      <c r="G54" s="189">
        <f>'Table A4'!F55</f>
        <v>642725.68632777024</v>
      </c>
      <c r="H54" s="189">
        <f>'Table A4'!G55</f>
        <v>1819287.4158973275</v>
      </c>
      <c r="I54" s="189"/>
      <c r="J54" s="189">
        <f>'Table A4'!I55</f>
        <v>24459.338836129329</v>
      </c>
      <c r="K54" s="189">
        <f>('Table A4'!I55*0.9+'Table A4'!J55*0.05+'Table A4'!K55*0.04)/0.99</f>
        <v>30013.531417004026</v>
      </c>
      <c r="L54" s="189">
        <f>'Table A4'!J55</f>
        <v>71920.20673570456</v>
      </c>
      <c r="M54" s="189">
        <f>'Table A4'!K55</f>
        <v>102599.52033830895</v>
      </c>
      <c r="N54" s="189">
        <f>'Table A4'!L55</f>
        <v>186231.58344510096</v>
      </c>
      <c r="O54" s="189">
        <f>'Table A4'!M55</f>
        <v>276563.03122076386</v>
      </c>
      <c r="P54" s="189">
        <f>'Table A4'!N55</f>
        <v>511996.6052644861</v>
      </c>
    </row>
    <row r="55" spans="1:21" s="169" customFormat="1" ht="12.75">
      <c r="A55" s="169">
        <f>'Table A6'!A56</f>
        <v>1963</v>
      </c>
      <c r="B55" s="189">
        <f>'Table A0'!G56</f>
        <v>33206.29977244397</v>
      </c>
      <c r="C55" s="189">
        <f>'Table A4'!B56</f>
        <v>106292.11144270946</v>
      </c>
      <c r="D55" s="189">
        <f>'Table A4'!C56</f>
        <v>138769.53329597652</v>
      </c>
      <c r="E55" s="189">
        <f>'Table A4'!D56</f>
        <v>271094.12797596195</v>
      </c>
      <c r="F55" s="189">
        <f>'Table A4'!E56</f>
        <v>353958.8593063298</v>
      </c>
      <c r="G55" s="189">
        <f>'Table A4'!F56</f>
        <v>652024.52373010595</v>
      </c>
      <c r="H55" s="189">
        <f>'Table A4'!G56</f>
        <v>1886128.9329285522</v>
      </c>
      <c r="I55" s="189"/>
      <c r="J55" s="189">
        <f>'Table A4'!I56</f>
        <v>25085.654031303358</v>
      </c>
      <c r="K55" s="189">
        <f>('Table A4'!I56*0.9+'Table A4'!J56*0.05+'Table A4'!K56*0.04)/0.99</f>
        <v>30803.392416852879</v>
      </c>
      <c r="L55" s="189">
        <f>'Table A4'!J56</f>
        <v>73814.689589442394</v>
      </c>
      <c r="M55" s="189">
        <f>'Table A4'!K56</f>
        <v>105688.38462598016</v>
      </c>
      <c r="N55" s="189">
        <f>'Table A4'!L56</f>
        <v>188229.3966455941</v>
      </c>
      <c r="O55" s="189">
        <f>'Table A4'!M56</f>
        <v>279442.44320038578</v>
      </c>
      <c r="P55" s="189">
        <f>'Table A4'!N56</f>
        <v>514901.81159694528</v>
      </c>
    </row>
    <row r="56" spans="1:21" s="169" customFormat="1" ht="12.75">
      <c r="A56" s="169">
        <f>'Table A6'!A57</f>
        <v>1964</v>
      </c>
      <c r="B56" s="189">
        <f>'Table A0'!G57</f>
        <v>34806.686513880457</v>
      </c>
      <c r="C56" s="189">
        <f>'Table A4'!B57</f>
        <v>110125.98192130879</v>
      </c>
      <c r="D56" s="189">
        <f>'Table A4'!C57</f>
        <v>143564.10633365967</v>
      </c>
      <c r="E56" s="189">
        <f>'Table A4'!D57</f>
        <v>279175.76727328624</v>
      </c>
      <c r="F56" s="189">
        <f>'Table A4'!E57</f>
        <v>371263.43648761278</v>
      </c>
      <c r="G56" s="189">
        <f>'Table A4'!F57</f>
        <v>685338.81131909625</v>
      </c>
      <c r="H56" s="189">
        <f>'Table A4'!G57</f>
        <v>1849241.3693398109</v>
      </c>
      <c r="I56" s="189"/>
      <c r="J56" s="189">
        <f>'Table A4'!I57</f>
        <v>26437.875913055086</v>
      </c>
      <c r="K56" s="189">
        <f>('Table A4'!I57*0.9+'Table A4'!J57*0.05+'Table A4'!K57*0.04)/0.99</f>
        <v>32338.311960755149</v>
      </c>
      <c r="L56" s="189">
        <f>'Table A4'!J57</f>
        <v>76687.857508957895</v>
      </c>
      <c r="M56" s="189">
        <f>'Table A4'!K57</f>
        <v>109661.19109875304</v>
      </c>
      <c r="N56" s="189">
        <f>'Table A4'!L57</f>
        <v>187088.0980589597</v>
      </c>
      <c r="O56" s="189">
        <f>'Table A4'!M57</f>
        <v>292744.59277974191</v>
      </c>
      <c r="P56" s="189">
        <f>'Table A4'!N57</f>
        <v>556016.30487235019</v>
      </c>
    </row>
    <row r="57" spans="1:21" s="169" customFormat="1" ht="12.75">
      <c r="A57" s="169">
        <f>'Table A6'!A58</f>
        <v>1965</v>
      </c>
      <c r="B57" s="189">
        <f>'Table A0'!G58</f>
        <v>36233.425685563481</v>
      </c>
      <c r="C57" s="189">
        <f>'Table A4'!B58</f>
        <v>114201.19332471161</v>
      </c>
      <c r="D57" s="189">
        <f>'Table A4'!C58</f>
        <v>150005.60754966663</v>
      </c>
      <c r="E57" s="189">
        <f>'Table A4'!D58</f>
        <v>292224.92225385801</v>
      </c>
      <c r="F57" s="189">
        <f>'Table A4'!E58</f>
        <v>392908.74330352317</v>
      </c>
      <c r="G57" s="189">
        <f>'Table A4'!F58</f>
        <v>738143.45367079519</v>
      </c>
      <c r="H57" s="189">
        <f>'Table A4'!G58</f>
        <v>1948874.6482348121</v>
      </c>
      <c r="I57" s="189"/>
      <c r="J57" s="189">
        <f>'Table A4'!I58</f>
        <v>27570.340392324801</v>
      </c>
      <c r="K57" s="189">
        <f>('Table A4'!I58*0.9+'Table A4'!J58*0.05+'Table A4'!K58*0.04)/0.99</f>
        <v>33647.652992954449</v>
      </c>
      <c r="L57" s="189">
        <f>'Table A4'!J58</f>
        <v>78396.77909975659</v>
      </c>
      <c r="M57" s="189">
        <f>'Table A4'!K58</f>
        <v>114450.77887361879</v>
      </c>
      <c r="N57" s="189">
        <f>'Table A4'!L58</f>
        <v>191541.10120419291</v>
      </c>
      <c r="O57" s="189">
        <f>'Table A4'!M58</f>
        <v>306600.06571170507</v>
      </c>
      <c r="P57" s="189">
        <f>'Table A4'!N58</f>
        <v>603617.76538590458</v>
      </c>
    </row>
    <row r="58" spans="1:21" s="169" customFormat="1" ht="12.75">
      <c r="A58" s="169">
        <f>'Table A6'!A59</f>
        <v>1966</v>
      </c>
      <c r="B58" s="189">
        <f>'Table A0'!G59</f>
        <v>37837.011283946907</v>
      </c>
      <c r="C58" s="189">
        <f>'Table A4'!B59</f>
        <v>121008.60858821624</v>
      </c>
      <c r="D58" s="189">
        <f>'Table A4'!C59</f>
        <v>158855.35311817279</v>
      </c>
      <c r="E58" s="189">
        <f>'Table A4'!D59</f>
        <v>316627.08381284255</v>
      </c>
      <c r="F58" s="189">
        <f>'Table A4'!E59</f>
        <v>422674.31462201307</v>
      </c>
      <c r="G58" s="189">
        <f>'Table A4'!F59</f>
        <v>815074.9277874137</v>
      </c>
      <c r="H58" s="189">
        <f>'Table A4'!G59</f>
        <v>2281369.9904265441</v>
      </c>
      <c r="I58" s="189"/>
      <c r="J58" s="189">
        <f>'Table A4'!I59</f>
        <v>28595.722694583645</v>
      </c>
      <c r="K58" s="189">
        <f>('Table A4'!I59*0.9+'Table A4'!J59*0.05+'Table A4'!K59*0.04)/0.99</f>
        <v>35020.949945271197</v>
      </c>
      <c r="L58" s="189">
        <f>'Table A4'!J59</f>
        <v>83161.864058259729</v>
      </c>
      <c r="M58" s="189">
        <f>'Table A4'!K59</f>
        <v>119412.42044450533</v>
      </c>
      <c r="N58" s="189">
        <f>'Table A4'!L59</f>
        <v>210579.85300367209</v>
      </c>
      <c r="O58" s="189">
        <f>'Table A4'!M59</f>
        <v>324574.1613306629</v>
      </c>
      <c r="P58" s="189">
        <f>'Table A4'!N59</f>
        <v>652153.25416084367</v>
      </c>
    </row>
    <row r="59" spans="1:21" s="169" customFormat="1" ht="12.75">
      <c r="A59" s="169">
        <f>'Table A6'!A60</f>
        <v>1967</v>
      </c>
      <c r="B59" s="189">
        <f>'Table A0'!G60</f>
        <v>38755.813067015253</v>
      </c>
      <c r="C59" s="189">
        <f>'Table A4'!B60</f>
        <v>124196.2467326757</v>
      </c>
      <c r="D59" s="189">
        <f>'Table A4'!C60</f>
        <v>163339.99690585566</v>
      </c>
      <c r="E59" s="189">
        <f>'Table A4'!D60</f>
        <v>326530.59018509625</v>
      </c>
      <c r="F59" s="189">
        <f>'Table A4'!E60</f>
        <v>436336.27960219682</v>
      </c>
      <c r="G59" s="189">
        <f>'Table A4'!F60</f>
        <v>837126.44836010737</v>
      </c>
      <c r="H59" s="189">
        <f>'Table A4'!G60</f>
        <v>2311674.5054563289</v>
      </c>
      <c r="I59" s="189"/>
      <c r="J59" s="189">
        <f>'Table A4'!I60</f>
        <v>29262.431548608532</v>
      </c>
      <c r="K59" s="189">
        <f>('Table A4'!I60*0.9+'Table A4'!J60*0.05+'Table A4'!K60*0.04)/0.99</f>
        <v>35848.997136529593</v>
      </c>
      <c r="L59" s="189">
        <f>'Table A4'!J60</f>
        <v>85052.496559495732</v>
      </c>
      <c r="M59" s="189">
        <f>'Table A4'!K60</f>
        <v>122542.34858604554</v>
      </c>
      <c r="N59" s="189">
        <f>'Table A4'!L60</f>
        <v>216724.90076799568</v>
      </c>
      <c r="O59" s="189">
        <f>'Table A4'!M60</f>
        <v>336138.73741271911</v>
      </c>
      <c r="P59" s="189">
        <f>'Table A4'!N60</f>
        <v>673287.77534941619</v>
      </c>
    </row>
    <row r="60" spans="1:21" s="169" customFormat="1" ht="12.75">
      <c r="A60" s="169">
        <f>'Table A6'!A61</f>
        <v>1968</v>
      </c>
      <c r="B60" s="189">
        <f>'Table A0'!G61</f>
        <v>40025.96377955161</v>
      </c>
      <c r="C60" s="189">
        <f>'Table A4'!B61</f>
        <v>128013.51433290464</v>
      </c>
      <c r="D60" s="189">
        <f>'Table A4'!C61</f>
        <v>167919.42240214942</v>
      </c>
      <c r="E60" s="189">
        <f>'Table A4'!D61</f>
        <v>334294.50740383461</v>
      </c>
      <c r="F60" s="189">
        <f>'Table A4'!E61</f>
        <v>446571.85513944394</v>
      </c>
      <c r="G60" s="189">
        <f>'Table A4'!F61</f>
        <v>858737.71012653783</v>
      </c>
      <c r="H60" s="189">
        <f>'Table A4'!G61</f>
        <v>2327798.709122784</v>
      </c>
      <c r="I60" s="189"/>
      <c r="J60" s="189">
        <f>'Table A4'!I61</f>
        <v>30249.5692736235</v>
      </c>
      <c r="K60" s="189">
        <f>('Table A4'!I61*0.9+'Table A4'!J61*0.05+'Table A4'!K61*0.04)/0.99</f>
        <v>37053.554247993205</v>
      </c>
      <c r="L60" s="189">
        <f>'Table A4'!J61</f>
        <v>88107.606263659865</v>
      </c>
      <c r="M60" s="189">
        <f>'Table A4'!K61</f>
        <v>126325.65115172813</v>
      </c>
      <c r="N60" s="189">
        <f>'Table A4'!L61</f>
        <v>222017.15966822527</v>
      </c>
      <c r="O60" s="189">
        <f>'Table A4'!M61</f>
        <v>343530.39139267046</v>
      </c>
      <c r="P60" s="189">
        <f>'Table A4'!N61</f>
        <v>695508.71023806604</v>
      </c>
    </row>
    <row r="61" spans="1:21" s="169" customFormat="1" ht="12.75">
      <c r="A61" s="169">
        <f>'Table A6'!A62</f>
        <v>1969</v>
      </c>
      <c r="B61" s="189">
        <f>'Table A0'!G62</f>
        <v>40610.979241155568</v>
      </c>
      <c r="C61" s="189">
        <f>'Table A4'!B62</f>
        <v>129227.69226960474</v>
      </c>
      <c r="D61" s="189">
        <f>'Table A4'!C62</f>
        <v>167967.1143375205</v>
      </c>
      <c r="E61" s="189">
        <f>'Table A4'!D62</f>
        <v>325595.35927959415</v>
      </c>
      <c r="F61" s="189">
        <f>'Table A4'!E62</f>
        <v>430766.24105288769</v>
      </c>
      <c r="G61" s="189">
        <f>'Table A4'!F62</f>
        <v>812688.54561553057</v>
      </c>
      <c r="H61" s="189">
        <f>'Table A4'!G62</f>
        <v>2221946.750706871</v>
      </c>
      <c r="I61" s="189"/>
      <c r="J61" s="189">
        <f>'Table A4'!I62</f>
        <v>30764.677793550109</v>
      </c>
      <c r="K61" s="189">
        <f>('Table A4'!I62*0.9+'Table A4'!J62*0.05+'Table A4'!K62*0.04)/0.99</f>
        <v>37732.349139757207</v>
      </c>
      <c r="L61" s="189">
        <f>'Table A4'!J62</f>
        <v>90488.270201688953</v>
      </c>
      <c r="M61" s="189">
        <f>'Table A4'!K62</f>
        <v>128560.05310200212</v>
      </c>
      <c r="N61" s="189">
        <f>'Table A4'!L62</f>
        <v>220424.47750630055</v>
      </c>
      <c r="O61" s="189">
        <f>'Table A4'!M62</f>
        <v>335285.66491222696</v>
      </c>
      <c r="P61" s="189">
        <f>'Table A4'!N62</f>
        <v>656104.30060538172</v>
      </c>
    </row>
    <row r="62" spans="1:21">
      <c r="A62" s="169">
        <f>'Table A6'!A63</f>
        <v>1970</v>
      </c>
      <c r="B62" s="189">
        <f>'Table A0'!G63</f>
        <v>40833.558755518832</v>
      </c>
      <c r="C62" s="189">
        <f>'Table A4'!B63</f>
        <v>128681.48849798695</v>
      </c>
      <c r="D62" s="189">
        <f>'Table A4'!C63</f>
        <v>166500.44846081879</v>
      </c>
      <c r="E62" s="189">
        <f>'Table A4'!D63</f>
        <v>318658.79952306906</v>
      </c>
      <c r="F62" s="189">
        <f>'Table A4'!E63</f>
        <v>421081.70883288898</v>
      </c>
      <c r="G62" s="189">
        <f>'Table A4'!F63</f>
        <v>791261.61606733222</v>
      </c>
      <c r="H62" s="189">
        <f>'Table A4'!G63</f>
        <v>2145147.3530773544</v>
      </c>
      <c r="I62" s="189"/>
      <c r="J62" s="189">
        <f>'Table A4'!I63</f>
        <v>31072.677673022376</v>
      </c>
      <c r="K62" s="189">
        <f>('Table A4'!I63*0.9+'Table A4'!J63*0.05+'Table A4'!K63*0.04)/0.99</f>
        <v>38027.243192210248</v>
      </c>
      <c r="L62" s="189">
        <f>'Table A4'!J63</f>
        <v>90862.528535155114</v>
      </c>
      <c r="M62" s="189">
        <f>'Table A4'!K63</f>
        <v>128460.8606952562</v>
      </c>
      <c r="N62" s="189">
        <f>'Table A4'!L63</f>
        <v>216235.89021324911</v>
      </c>
      <c r="O62" s="189">
        <f>'Table A4'!M63</f>
        <v>328536.73202427814</v>
      </c>
      <c r="P62" s="189">
        <f>'Table A4'!N63</f>
        <v>640829.867510663</v>
      </c>
      <c r="Q62" s="169"/>
      <c r="R62" s="169"/>
      <c r="S62" s="169"/>
      <c r="T62" s="169"/>
      <c r="U62" s="169"/>
    </row>
    <row r="63" spans="1:21">
      <c r="A63" s="169">
        <f>'Table A6'!A64</f>
        <v>1971</v>
      </c>
      <c r="B63" s="189">
        <f>'Table A0'!G64</f>
        <v>40722.351417380865</v>
      </c>
      <c r="C63" s="189">
        <f>'Table A4'!B64</f>
        <v>129309.28470035642</v>
      </c>
      <c r="D63" s="189">
        <f>'Table A4'!C64</f>
        <v>166929.23044440965</v>
      </c>
      <c r="E63" s="189">
        <f>'Table A4'!D64</f>
        <v>317067.55377101182</v>
      </c>
      <c r="F63" s="189">
        <f>'Table A4'!E64</f>
        <v>417238.94837126497</v>
      </c>
      <c r="G63" s="189">
        <f>'Table A4'!F64</f>
        <v>779596.91827613302</v>
      </c>
      <c r="H63" s="189">
        <f>'Table A4'!G64</f>
        <v>2109606.9969622334</v>
      </c>
      <c r="I63" s="189"/>
      <c r="J63" s="189">
        <f>'Table A4'!I64</f>
        <v>30879.358830383579</v>
      </c>
      <c r="K63" s="189">
        <f>('Table A4'!I64*0.9+'Table A4'!J64*0.05+'Table A4'!K64*0.04)/0.99</f>
        <v>37930.985737041163</v>
      </c>
      <c r="L63" s="189">
        <f>'Table A4'!J64</f>
        <v>91689.338956303225</v>
      </c>
      <c r="M63" s="189">
        <f>'Table A4'!K64</f>
        <v>129394.64961275911</v>
      </c>
      <c r="N63" s="189">
        <f>'Table A4'!L64</f>
        <v>216896.15917075862</v>
      </c>
      <c r="O63" s="189">
        <f>'Table A4'!M64</f>
        <v>326649.45589504793</v>
      </c>
      <c r="P63" s="189">
        <f>'Table A4'!N64</f>
        <v>631818.02064434416</v>
      </c>
      <c r="Q63" s="169"/>
      <c r="R63" s="169"/>
      <c r="S63" s="169"/>
      <c r="T63" s="169"/>
      <c r="U63" s="169"/>
    </row>
    <row r="64" spans="1:21">
      <c r="A64" s="169">
        <f>'Table A6'!A65</f>
        <v>1972</v>
      </c>
      <c r="B64" s="189">
        <f>'Table A0'!G65</f>
        <v>42411.036254825864</v>
      </c>
      <c r="C64" s="189">
        <f>'Table A4'!B65</f>
        <v>134117.97631523517</v>
      </c>
      <c r="D64" s="189">
        <f>'Table A4'!C65</f>
        <v>172777.00490254484</v>
      </c>
      <c r="E64" s="189">
        <f>'Table A4'!D65</f>
        <v>328860.55622591788</v>
      </c>
      <c r="F64" s="189">
        <f>'Table A4'!E65</f>
        <v>432505.67068172892</v>
      </c>
      <c r="G64" s="189">
        <f>'Table A4'!F65</f>
        <v>812433.9122036777</v>
      </c>
      <c r="H64" s="189">
        <f>'Table A4'!G65</f>
        <v>2207307.8356912173</v>
      </c>
      <c r="I64" s="189"/>
      <c r="J64" s="189">
        <f>'Table A4'!I65</f>
        <v>32221.376248113724</v>
      </c>
      <c r="K64" s="189">
        <f>('Table A4'!I65*0.9+'Table A4'!J65*0.05+'Table A4'!K65*0.04)/0.99</f>
        <v>39517.606760168375</v>
      </c>
      <c r="L64" s="189">
        <f>'Table A4'!J65</f>
        <v>95458.947727925464</v>
      </c>
      <c r="M64" s="189">
        <f>'Table A4'!K65</f>
        <v>133756.11707170159</v>
      </c>
      <c r="N64" s="189">
        <f>'Table A4'!L65</f>
        <v>225215.44177010679</v>
      </c>
      <c r="O64" s="189">
        <f>'Table A4'!M65</f>
        <v>337523.61030124169</v>
      </c>
      <c r="P64" s="189">
        <f>'Table A4'!N65</f>
        <v>657447.92070506222</v>
      </c>
      <c r="Q64" s="169"/>
      <c r="R64" s="169"/>
      <c r="S64" s="169"/>
      <c r="T64" s="169"/>
      <c r="U64" s="169"/>
    </row>
    <row r="65" spans="1:21">
      <c r="A65" s="169">
        <f>'Table A6'!A66</f>
        <v>1973</v>
      </c>
      <c r="B65" s="189">
        <f>'Table A0'!G66</f>
        <v>43292.192658208907</v>
      </c>
      <c r="C65" s="189">
        <f>'Table A4'!B66</f>
        <v>137901.27077718015</v>
      </c>
      <c r="D65" s="189">
        <f>'Table A4'!C66</f>
        <v>178109.87948538331</v>
      </c>
      <c r="E65" s="189">
        <f>'Table A4'!D66</f>
        <v>335167.98964486044</v>
      </c>
      <c r="F65" s="189">
        <f>'Table A4'!E66</f>
        <v>439028.19750648935</v>
      </c>
      <c r="G65" s="189">
        <f>'Table A4'!F66</f>
        <v>816642.61788819626</v>
      </c>
      <c r="H65" s="189">
        <f>'Table A4'!G66</f>
        <v>2143914.7147235442</v>
      </c>
      <c r="I65" s="189"/>
      <c r="J65" s="189">
        <f>'Table A4'!I66</f>
        <v>32780.072867212104</v>
      </c>
      <c r="K65" s="189">
        <f>('Table A4'!I66*0.9+'Table A4'!J66*0.05+'Table A4'!K66*0.04)/0.99</f>
        <v>40343.95228460637</v>
      </c>
      <c r="L65" s="189">
        <f>'Table A4'!J66</f>
        <v>97692.662068977006</v>
      </c>
      <c r="M65" s="189">
        <f>'Table A4'!K66</f>
        <v>138845.351945514</v>
      </c>
      <c r="N65" s="189">
        <f>'Table A4'!L66</f>
        <v>231307.78178323153</v>
      </c>
      <c r="O65" s="189">
        <f>'Table A4'!M66</f>
        <v>344624.59241106262</v>
      </c>
      <c r="P65" s="189">
        <f>'Table A4'!N66</f>
        <v>669167.94046204654</v>
      </c>
      <c r="Q65" s="169"/>
      <c r="R65" s="169"/>
      <c r="S65" s="169"/>
      <c r="T65" s="169"/>
      <c r="U65" s="169"/>
    </row>
    <row r="66" spans="1:21">
      <c r="A66" s="169">
        <f>'Table A6'!A67</f>
        <v>1974</v>
      </c>
      <c r="B66" s="189">
        <f>'Table A0'!G67</f>
        <v>41995.525550998012</v>
      </c>
      <c r="C66" s="189">
        <f>'Table A4'!B67</f>
        <v>135895.78848202218</v>
      </c>
      <c r="D66" s="189">
        <f>'Table A4'!C67</f>
        <v>176688.1279365287</v>
      </c>
      <c r="E66" s="189">
        <f>'Table A4'!D67</f>
        <v>341155.64579904679</v>
      </c>
      <c r="F66" s="189">
        <f>'Table A4'!E67</f>
        <v>454319.39036717493</v>
      </c>
      <c r="G66" s="189">
        <f>'Table A4'!F67</f>
        <v>884795.77226827305</v>
      </c>
      <c r="H66" s="189">
        <f>'Table A4'!G67</f>
        <v>2364197.6785205612</v>
      </c>
      <c r="I66" s="189"/>
      <c r="J66" s="189">
        <f>'Table A4'!I67</f>
        <v>31562.163003106441</v>
      </c>
      <c r="K66" s="189">
        <f>('Table A4'!I67*0.9+'Table A4'!J67*0.05+'Table A4'!K67*0.04)/0.99</f>
        <v>38973.706154553081</v>
      </c>
      <c r="L66" s="189">
        <f>'Table A4'!J67</f>
        <v>95103.449027515686</v>
      </c>
      <c r="M66" s="189">
        <f>'Table A4'!K67</f>
        <v>135571.24847089918</v>
      </c>
      <c r="N66" s="189">
        <f>'Table A4'!L67</f>
        <v>227991.90123091859</v>
      </c>
      <c r="O66" s="189">
        <f>'Table A4'!M67</f>
        <v>346700.29489190038</v>
      </c>
      <c r="P66" s="189">
        <f>'Table A4'!N67</f>
        <v>720417.78268468566</v>
      </c>
      <c r="Q66" s="169"/>
      <c r="R66" s="169"/>
      <c r="S66" s="169"/>
      <c r="T66" s="169"/>
      <c r="U66" s="169"/>
    </row>
    <row r="67" spans="1:21">
      <c r="A67" s="169">
        <f>'Table A6'!A68</f>
        <v>1975</v>
      </c>
      <c r="B67" s="189">
        <f>'Table A0'!G68</f>
        <v>39781.083223312155</v>
      </c>
      <c r="C67" s="189">
        <f>'Table A4'!B68</f>
        <v>129770.28228528218</v>
      </c>
      <c r="D67" s="189">
        <f>'Table A4'!C68</f>
        <v>167281.2168067538</v>
      </c>
      <c r="E67" s="189">
        <f>'Table A4'!D68</f>
        <v>318482.58452944021</v>
      </c>
      <c r="F67" s="189">
        <f>'Table A4'!E68</f>
        <v>422351.83726360975</v>
      </c>
      <c r="G67" s="189">
        <f>'Table A4'!F68</f>
        <v>810751.51756662014</v>
      </c>
      <c r="H67" s="189">
        <f>'Table A4'!G68</f>
        <v>2226581.1091320063</v>
      </c>
      <c r="I67" s="189"/>
      <c r="J67" s="189">
        <f>'Table A4'!I68</f>
        <v>29782.283327537709</v>
      </c>
      <c r="K67" s="189">
        <f>('Table A4'!I68*0.9+'Table A4'!J68*0.05+'Table A4'!K68*0.04)/0.99</f>
        <v>36965.91654345228</v>
      </c>
      <c r="L67" s="189">
        <f>'Table A4'!J68</f>
        <v>92259.347763810569</v>
      </c>
      <c r="M67" s="189">
        <f>'Table A4'!K68</f>
        <v>129480.87487608219</v>
      </c>
      <c r="N67" s="189">
        <f>'Table A4'!L68</f>
        <v>214613.33179527067</v>
      </c>
      <c r="O67" s="189">
        <f>'Table A4'!M68</f>
        <v>325251.91718785715</v>
      </c>
      <c r="P67" s="189">
        <f>'Table A4'!N68</f>
        <v>653437.11850379943</v>
      </c>
      <c r="Q67" s="169"/>
      <c r="R67" s="169"/>
      <c r="S67" s="169"/>
      <c r="T67" s="169"/>
      <c r="U67" s="169"/>
    </row>
    <row r="68" spans="1:21">
      <c r="A68" s="169">
        <f>'Table A6'!A69</f>
        <v>1976</v>
      </c>
      <c r="B68" s="189">
        <f>'Table A0'!G69</f>
        <v>40737.502383834973</v>
      </c>
      <c r="C68" s="189">
        <f>'Table A4'!B69</f>
        <v>132061.46555313209</v>
      </c>
      <c r="D68" s="189">
        <f>'Table A4'!C69</f>
        <v>169841.70899197538</v>
      </c>
      <c r="E68" s="189">
        <f>'Table A4'!D69</f>
        <v>321386.14895439707</v>
      </c>
      <c r="F68" s="189">
        <f>'Table A4'!E69</f>
        <v>426176.39077360608</v>
      </c>
      <c r="G68" s="189">
        <f>'Table A4'!F69</f>
        <v>822565.46276640915</v>
      </c>
      <c r="H68" s="189">
        <f>'Table A4'!G69</f>
        <v>2289177.1509478167</v>
      </c>
      <c r="I68" s="189"/>
      <c r="J68" s="189">
        <f>'Table A4'!I69</f>
        <v>30590.395365024182</v>
      </c>
      <c r="K68" s="189">
        <f>('Table A4'!I69*0.9+'Table A4'!J69*0.05+'Table A4'!K69*0.04)/0.99</f>
        <v>37902.667569990917</v>
      </c>
      <c r="L68" s="189">
        <f>'Table A4'!J69</f>
        <v>94281.22211428883</v>
      </c>
      <c r="M68" s="189">
        <f>'Table A4'!K69</f>
        <v>131955.59900136996</v>
      </c>
      <c r="N68" s="189">
        <f>'Table A4'!L69</f>
        <v>216595.907135188</v>
      </c>
      <c r="O68" s="189">
        <f>'Table A4'!M69</f>
        <v>327079.1227754053</v>
      </c>
      <c r="P68" s="189">
        <f>'Table A4'!N69</f>
        <v>659608.60852403066</v>
      </c>
      <c r="Q68" s="169"/>
      <c r="R68" s="169"/>
      <c r="S68" s="169"/>
      <c r="T68" s="169"/>
      <c r="U68" s="169"/>
    </row>
    <row r="69" spans="1:21">
      <c r="A69" s="169">
        <f>'Table A6'!A70</f>
        <v>1977</v>
      </c>
      <c r="B69" s="189">
        <f>'Table A0'!G70</f>
        <v>41141.229301564097</v>
      </c>
      <c r="C69" s="189">
        <f>'Table A4'!B70</f>
        <v>133440.69367059562</v>
      </c>
      <c r="D69" s="189">
        <f>'Table A4'!C70</f>
        <v>171421.60106167448</v>
      </c>
      <c r="E69" s="189">
        <f>'Table A4'!D70</f>
        <v>324983.8828750024</v>
      </c>
      <c r="F69" s="189">
        <f>'Table A4'!E70</f>
        <v>432119.89570618712</v>
      </c>
      <c r="G69" s="189">
        <f>'Table A4'!F70</f>
        <v>839945.27912134712</v>
      </c>
      <c r="H69" s="189">
        <f>'Table A4'!G70</f>
        <v>2329440.368155906</v>
      </c>
      <c r="I69" s="189"/>
      <c r="J69" s="189">
        <f>'Table A4'!I70</f>
        <v>30885.733260560595</v>
      </c>
      <c r="K69" s="189">
        <f>('Table A4'!I70*0.9+'Table A4'!J70*0.05+'Table A4'!K70*0.04)/0.99</f>
        <v>38274.131790721287</v>
      </c>
      <c r="L69" s="189">
        <f>'Table A4'!J70</f>
        <v>95459.786279516775</v>
      </c>
      <c r="M69" s="189">
        <f>'Table A4'!K70</f>
        <v>133031.03060834249</v>
      </c>
      <c r="N69" s="189">
        <f>'Table A4'!L70</f>
        <v>217847.87004381765</v>
      </c>
      <c r="O69" s="189">
        <f>'Table A4'!M70</f>
        <v>330163.54985239718</v>
      </c>
      <c r="P69" s="189">
        <f>'Table A4'!N70</f>
        <v>674445.82478417398</v>
      </c>
      <c r="Q69" s="169"/>
      <c r="R69" s="169"/>
      <c r="S69" s="169"/>
      <c r="T69" s="169"/>
      <c r="U69" s="169"/>
    </row>
    <row r="70" spans="1:21">
      <c r="A70" s="169">
        <f>'Table A6'!A71</f>
        <v>1978</v>
      </c>
      <c r="B70" s="189">
        <f>'Table A0'!G71</f>
        <v>41911.009847804715</v>
      </c>
      <c r="C70" s="189">
        <f>'Table A4'!B71</f>
        <v>135960.76426212641</v>
      </c>
      <c r="D70" s="189">
        <f>'Table A4'!C71</f>
        <v>174870.14185787516</v>
      </c>
      <c r="E70" s="189">
        <f>'Table A4'!D71</f>
        <v>333301.87355521281</v>
      </c>
      <c r="F70" s="189">
        <f>'Table A4'!E71</f>
        <v>444432.31132531539</v>
      </c>
      <c r="G70" s="189">
        <f>'Table A4'!F71</f>
        <v>871433.12279559171</v>
      </c>
      <c r="H70" s="189">
        <f>'Table A4'!G71</f>
        <v>2433171.527801746</v>
      </c>
      <c r="I70" s="189"/>
      <c r="J70" s="189">
        <f>'Table A4'!I71</f>
        <v>31461.037135102306</v>
      </c>
      <c r="K70" s="189">
        <f>('Table A4'!I71*0.9+'Table A4'!J71*0.05+'Table A4'!K71*0.04)/0.99</f>
        <v>38967.667790154133</v>
      </c>
      <c r="L70" s="189">
        <f>'Table A4'!J71</f>
        <v>97051.386666377657</v>
      </c>
      <c r="M70" s="189">
        <f>'Table A4'!K71</f>
        <v>135262.20893354077</v>
      </c>
      <c r="N70" s="189">
        <f>'Table A4'!L71</f>
        <v>222171.4357851102</v>
      </c>
      <c r="O70" s="189">
        <f>'Table A4'!M71</f>
        <v>337682.10845774628</v>
      </c>
      <c r="P70" s="189">
        <f>'Table A4'!N71</f>
        <v>697906.63335046358</v>
      </c>
      <c r="Q70" s="169"/>
      <c r="R70" s="169"/>
      <c r="S70" s="169"/>
      <c r="T70" s="169"/>
      <c r="U70" s="169"/>
    </row>
    <row r="71" spans="1:21">
      <c r="A71" s="169">
        <f>'Table A6'!A72</f>
        <v>1979</v>
      </c>
      <c r="B71" s="189">
        <f>'Table A0'!G72</f>
        <v>41869.27752962269</v>
      </c>
      <c r="C71" s="189">
        <f>'Table A4'!B72</f>
        <v>135428.72338681825</v>
      </c>
      <c r="D71" s="189">
        <f>'Table A4'!C72</f>
        <v>174427.11215431336</v>
      </c>
      <c r="E71" s="189">
        <f>'Table A4'!D72</f>
        <v>336311.19530417142</v>
      </c>
      <c r="F71" s="189">
        <f>'Table A4'!E72</f>
        <v>450927.6567113935</v>
      </c>
      <c r="G71" s="189">
        <f>'Table A4'!F72</f>
        <v>903483.29230500595</v>
      </c>
      <c r="H71" s="189">
        <f>'Table A4'!G72</f>
        <v>2576320.1625844785</v>
      </c>
      <c r="I71" s="189"/>
      <c r="J71" s="189">
        <f>'Table A4'!I72</f>
        <v>31473.783545489849</v>
      </c>
      <c r="K71" s="189">
        <f>('Table A4'!I72*0.9+'Table A4'!J72*0.05+'Table A4'!K72*0.04)/0.99</f>
        <v>38895.116744021187</v>
      </c>
      <c r="L71" s="189">
        <f>'Table A4'!J72</f>
        <v>96430.33461932317</v>
      </c>
      <c r="M71" s="189">
        <f>'Table A4'!K72</f>
        <v>133956.09136684885</v>
      </c>
      <c r="N71" s="189">
        <f>'Table A4'!L72</f>
        <v>221694.73389694936</v>
      </c>
      <c r="O71" s="189">
        <f>'Table A4'!M72</f>
        <v>337788.74781299033</v>
      </c>
      <c r="P71" s="189">
        <f>'Table A4'!N72</f>
        <v>717612.52894062037</v>
      </c>
      <c r="Q71" s="169"/>
      <c r="R71" s="169"/>
      <c r="S71" s="169"/>
      <c r="T71" s="169"/>
      <c r="U71" s="169"/>
    </row>
    <row r="72" spans="1:21">
      <c r="A72" s="169">
        <f>'Table A6'!A73</f>
        <v>1980</v>
      </c>
      <c r="B72" s="189">
        <f>'Table A0'!G73</f>
        <v>40747.496812102327</v>
      </c>
      <c r="C72" s="189">
        <f>'Table A4'!B73</f>
        <v>133918.70775399849</v>
      </c>
      <c r="D72" s="189">
        <f>'Table A4'!C73</f>
        <v>172520.72654014509</v>
      </c>
      <c r="E72" s="189">
        <f>'Table A4'!D73</f>
        <v>333180.65313065524</v>
      </c>
      <c r="F72" s="189">
        <f>'Table A4'!E73</f>
        <v>448726.00475268601</v>
      </c>
      <c r="G72" s="189">
        <f>'Table A4'!F73</f>
        <v>909133.10036486096</v>
      </c>
      <c r="H72" s="189">
        <f>'Table A4'!G73</f>
        <v>2668204.1392460736</v>
      </c>
      <c r="I72" s="189"/>
      <c r="J72" s="189">
        <f>'Table A4'!I73</f>
        <v>30395.140040780538</v>
      </c>
      <c r="K72" s="189">
        <f>('Table A4'!I73*0.9+'Table A4'!J73*0.05+'Table A4'!K73*0.04)/0.99</f>
        <v>37793.626546258369</v>
      </c>
      <c r="L72" s="189">
        <f>'Table A4'!J73</f>
        <v>95316.688967851893</v>
      </c>
      <c r="M72" s="189">
        <f>'Table A4'!K73</f>
        <v>132355.74489251754</v>
      </c>
      <c r="N72" s="189">
        <f>'Table A4'!L73</f>
        <v>217635.30150862443</v>
      </c>
      <c r="O72" s="189">
        <f>'Table A4'!M73</f>
        <v>333624.23084964225</v>
      </c>
      <c r="P72" s="189">
        <f>'Table A4'!N73</f>
        <v>713680.76271139295</v>
      </c>
      <c r="Q72" s="169"/>
      <c r="R72" s="169"/>
      <c r="S72" s="169"/>
      <c r="T72" s="169"/>
      <c r="U72" s="169"/>
    </row>
    <row r="73" spans="1:21">
      <c r="A73" s="169">
        <f>'Table A6'!A74</f>
        <v>1981</v>
      </c>
      <c r="B73" s="189">
        <f>'Table A0'!G74</f>
        <v>40395.611411133614</v>
      </c>
      <c r="C73" s="189">
        <f>'Table A4'!B74</f>
        <v>132163.66182838407</v>
      </c>
      <c r="D73" s="189">
        <f>'Table A4'!C74</f>
        <v>169411.41053656806</v>
      </c>
      <c r="E73" s="189">
        <f>'Table A4'!D74</f>
        <v>324218.22895010433</v>
      </c>
      <c r="F73" s="189">
        <f>'Table A4'!E74</f>
        <v>438133.11846445192</v>
      </c>
      <c r="G73" s="189">
        <f>'Table A4'!F74</f>
        <v>898939.58748632052</v>
      </c>
      <c r="H73" s="189">
        <f>'Table A4'!G74</f>
        <v>2649799.7798033231</v>
      </c>
      <c r="I73" s="189"/>
      <c r="J73" s="189">
        <f>'Table A4'!I74</f>
        <v>30199.161364772455</v>
      </c>
      <c r="K73" s="189">
        <f>('Table A4'!I74*0.9+'Table A4'!J74*0.05+'Table A4'!K74*0.04)/0.99</f>
        <v>37528.716284477348</v>
      </c>
      <c r="L73" s="189">
        <f>'Table A4'!J74</f>
        <v>94915.913120200043</v>
      </c>
      <c r="M73" s="189">
        <f>'Table A4'!K74</f>
        <v>130709.705933184</v>
      </c>
      <c r="N73" s="189">
        <f>'Table A4'!L74</f>
        <v>210303.33943575673</v>
      </c>
      <c r="O73" s="189">
        <f>'Table A4'!M74</f>
        <v>322931.50120898476</v>
      </c>
      <c r="P73" s="189">
        <f>'Table A4'!N74</f>
        <v>704399.56611776468</v>
      </c>
      <c r="Q73" s="169"/>
      <c r="R73" s="169"/>
      <c r="S73" s="169"/>
      <c r="T73" s="169"/>
      <c r="U73" s="169"/>
    </row>
    <row r="74" spans="1:21">
      <c r="A74" s="169">
        <f>'Table A6'!A75</f>
        <v>1982</v>
      </c>
      <c r="B74" s="189">
        <f>'Table A0'!G75</f>
        <v>39586.249974728962</v>
      </c>
      <c r="C74" s="189">
        <f>'Table A4'!B75</f>
        <v>131497.68015771147</v>
      </c>
      <c r="D74" s="189">
        <f>'Table A4'!C75</f>
        <v>169394.85678476197</v>
      </c>
      <c r="E74" s="189">
        <f>'Table A4'!D75</f>
        <v>332126.1857786529</v>
      </c>
      <c r="F74" s="189">
        <f>'Table A4'!E75</f>
        <v>453814.31147092616</v>
      </c>
      <c r="G74" s="189">
        <f>'Table A4'!F75</f>
        <v>969977.12951527513</v>
      </c>
      <c r="H74" s="189">
        <f>'Table A4'!G75</f>
        <v>3066860.3099193643</v>
      </c>
      <c r="I74" s="189"/>
      <c r="J74" s="189">
        <f>'Table A4'!I75</f>
        <v>29373.868843286458</v>
      </c>
      <c r="K74" s="189">
        <f>('Table A4'!I75*0.9+'Table A4'!J75*0.05+'Table A4'!K75*0.04)/0.99</f>
        <v>36631.301128224681</v>
      </c>
      <c r="L74" s="189">
        <f>'Table A4'!J75</f>
        <v>93600.503530660964</v>
      </c>
      <c r="M74" s="189">
        <f>'Table A4'!K75</f>
        <v>128712.02453628925</v>
      </c>
      <c r="N74" s="189">
        <f>'Table A4'!L75</f>
        <v>210438.06008637961</v>
      </c>
      <c r="O74" s="189">
        <f>'Table A4'!M75</f>
        <v>324773.60695983889</v>
      </c>
      <c r="P74" s="189">
        <f>'Table A4'!N75</f>
        <v>736990.1094703764</v>
      </c>
      <c r="Q74" s="169"/>
      <c r="R74" s="169"/>
      <c r="S74" s="169"/>
      <c r="T74" s="169"/>
      <c r="U74" s="169"/>
    </row>
    <row r="75" spans="1:21">
      <c r="A75" s="169">
        <f>'Table A6'!A76</f>
        <v>1983</v>
      </c>
      <c r="B75" s="189">
        <f>'Table A0'!G76</f>
        <v>39194.94768273877</v>
      </c>
      <c r="C75" s="189">
        <f>'Table A4'!B76</f>
        <v>132053.21954839339</v>
      </c>
      <c r="D75" s="189">
        <f>'Table A4'!C76</f>
        <v>170783.18264637137</v>
      </c>
      <c r="E75" s="189">
        <f>'Table A4'!D76</f>
        <v>336798.36976836517</v>
      </c>
      <c r="F75" s="189">
        <f>'Table A4'!E76</f>
        <v>465362.03160863987</v>
      </c>
      <c r="G75" s="189">
        <f>'Table A4'!F76</f>
        <v>1022407.7708676652</v>
      </c>
      <c r="H75" s="189">
        <f>'Table A4'!G76</f>
        <v>3415804.3735417938</v>
      </c>
      <c r="I75" s="189"/>
      <c r="J75" s="189">
        <f>'Table A4'!I76</f>
        <v>28877.361919888255</v>
      </c>
      <c r="K75" s="189">
        <f>('Table A4'!I76*0.9+'Table A4'!J76*0.05+'Table A4'!K76*0.04)/0.99</f>
        <v>36188.852510156685</v>
      </c>
      <c r="L75" s="189">
        <f>'Table A4'!J76</f>
        <v>93323.256450415414</v>
      </c>
      <c r="M75" s="189">
        <f>'Table A4'!K76</f>
        <v>129279.38586587293</v>
      </c>
      <c r="N75" s="189">
        <f>'Table A4'!L76</f>
        <v>208234.70792809047</v>
      </c>
      <c r="O75" s="189">
        <f>'Table A4'!M76</f>
        <v>326100.59679388348</v>
      </c>
      <c r="P75" s="189">
        <f>'Table A4'!N76</f>
        <v>756474.81501498446</v>
      </c>
      <c r="Q75" s="169"/>
      <c r="R75" s="169"/>
      <c r="S75" s="169"/>
      <c r="T75" s="169"/>
      <c r="U75" s="169"/>
    </row>
    <row r="76" spans="1:21">
      <c r="A76" s="169">
        <f>'Table A6'!A77</f>
        <v>1984</v>
      </c>
      <c r="B76" s="189">
        <f>'Table A0'!G77</f>
        <v>40513.977786433759</v>
      </c>
      <c r="C76" s="189">
        <f>'Table A4'!B77</f>
        <v>137533.51614445524</v>
      </c>
      <c r="D76" s="189">
        <f>'Table A4'!C77</f>
        <v>179045.75000985136</v>
      </c>
      <c r="E76" s="189">
        <f>'Table A4'!D77</f>
        <v>360022.22604374198</v>
      </c>
      <c r="F76" s="189">
        <f>'Table A4'!E77</f>
        <v>503724.05229828</v>
      </c>
      <c r="G76" s="189">
        <f>'Table A4'!F77</f>
        <v>1146477.3123433301</v>
      </c>
      <c r="H76" s="189">
        <f>'Table A4'!G77</f>
        <v>3973937.9470634577</v>
      </c>
      <c r="I76" s="189"/>
      <c r="J76" s="189">
        <f>'Table A4'!I77</f>
        <v>29734.029079986933</v>
      </c>
      <c r="K76" s="189">
        <f>('Table A4'!I77*0.9+'Table A4'!J77*0.05+'Table A4'!K77*0.04)/0.99</f>
        <v>37286.621743430645</v>
      </c>
      <c r="L76" s="189">
        <f>'Table A4'!J77</f>
        <v>96021.282279059058</v>
      </c>
      <c r="M76" s="189">
        <f>'Table A4'!K77</f>
        <v>133801.63100137873</v>
      </c>
      <c r="N76" s="189">
        <f>'Table A4'!L77</f>
        <v>216320.39978920398</v>
      </c>
      <c r="O76" s="189">
        <f>'Table A4'!M77</f>
        <v>343035.7372870174</v>
      </c>
      <c r="P76" s="189">
        <f>'Table A4'!N77</f>
        <v>832315.01959664933</v>
      </c>
      <c r="Q76" s="169"/>
      <c r="R76" s="169"/>
      <c r="S76" s="169"/>
      <c r="T76" s="169"/>
      <c r="U76" s="169"/>
    </row>
    <row r="77" spans="1:21">
      <c r="A77" s="169">
        <f>'Table A6'!A78</f>
        <v>1985</v>
      </c>
      <c r="B77" s="189">
        <f>'Table A0'!G78</f>
        <v>41231.437968405313</v>
      </c>
      <c r="C77" s="189">
        <f>'Table A4'!B78</f>
        <v>141224.97083469422</v>
      </c>
      <c r="D77" s="189">
        <f>'Table A4'!C78</f>
        <v>184528.78378296958</v>
      </c>
      <c r="E77" s="189">
        <f>'Table A4'!D78</f>
        <v>374981.81038412359</v>
      </c>
      <c r="F77" s="189">
        <f>'Table A4'!E78</f>
        <v>527346.59013556025</v>
      </c>
      <c r="G77" s="189">
        <f>'Table A4'!F78</f>
        <v>1200176.5788671677</v>
      </c>
      <c r="H77" s="189">
        <f>'Table A4'!G78</f>
        <v>4001405.4659144632</v>
      </c>
      <c r="I77" s="189"/>
      <c r="J77" s="189">
        <f>'Table A4'!I78</f>
        <v>30121.045427706547</v>
      </c>
      <c r="K77" s="189">
        <f>('Table A4'!I78*0.9+'Table A4'!J78*0.05+'Table A4'!K78*0.04)/0.99</f>
        <v>37860.22208541826</v>
      </c>
      <c r="L77" s="189">
        <f>'Table A4'!J78</f>
        <v>97921.157886418849</v>
      </c>
      <c r="M77" s="189">
        <f>'Table A4'!K78</f>
        <v>136915.52713268108</v>
      </c>
      <c r="N77" s="189">
        <f>'Table A4'!L78</f>
        <v>222617.03063268686</v>
      </c>
      <c r="O77" s="189">
        <f>'Table A4'!M78</f>
        <v>359139.09295265836</v>
      </c>
      <c r="P77" s="189">
        <f>'Table A4'!N78</f>
        <v>888928.92475080176</v>
      </c>
      <c r="Q77" s="169"/>
      <c r="R77" s="169"/>
      <c r="S77" s="169"/>
      <c r="T77" s="169"/>
      <c r="U77" s="169"/>
    </row>
    <row r="78" spans="1:21">
      <c r="A78" s="169">
        <f>'Table A6'!A79</f>
        <v>1986</v>
      </c>
      <c r="B78" s="189">
        <f>'Table A0'!G79</f>
        <v>41783.418039985438</v>
      </c>
      <c r="C78" s="189">
        <f>'Table A4'!B79</f>
        <v>144439.33804390926</v>
      </c>
      <c r="D78" s="189">
        <f>'Table A4'!C79</f>
        <v>188765.19359552866</v>
      </c>
      <c r="E78" s="189">
        <f>'Table A4'!D79</f>
        <v>381453.31941485114</v>
      </c>
      <c r="F78" s="189">
        <f>'Table A4'!E79</f>
        <v>533163.67448996275</v>
      </c>
      <c r="G78" s="189">
        <f>'Table A4'!F79</f>
        <v>1198161.6134674135</v>
      </c>
      <c r="H78" s="189">
        <f>'Table A4'!G79</f>
        <v>4165592.8725011535</v>
      </c>
      <c r="I78" s="189"/>
      <c r="J78" s="189">
        <f>'Table A4'!I79</f>
        <v>30377.204706216122</v>
      </c>
      <c r="K78" s="189">
        <f>('Table A4'!I79*0.9+'Table A4'!J79*0.05+'Table A4'!K79*0.04)/0.99</f>
        <v>38352.408935188811</v>
      </c>
      <c r="L78" s="189">
        <f>'Table A4'!J79</f>
        <v>100113.48249228983</v>
      </c>
      <c r="M78" s="189">
        <f>'Table A4'!K79</f>
        <v>140593.16214069806</v>
      </c>
      <c r="N78" s="189">
        <f>'Table A4'!L79</f>
        <v>229742.9643397395</v>
      </c>
      <c r="O78" s="189">
        <f>'Table A4'!M79</f>
        <v>366914.18974560004</v>
      </c>
      <c r="P78" s="189">
        <f>'Table A4'!N79</f>
        <v>868447.02913033124</v>
      </c>
      <c r="Q78" s="169"/>
      <c r="R78" s="169"/>
      <c r="S78" s="169"/>
      <c r="T78" s="169"/>
      <c r="U78" s="169"/>
    </row>
    <row r="79" spans="1:21">
      <c r="A79" s="169">
        <f>'Table A6'!A80</f>
        <v>1987</v>
      </c>
      <c r="B79" s="189">
        <f>'Table A0'!G80</f>
        <v>42958.581539565654</v>
      </c>
      <c r="C79" s="189">
        <f>'Table A4'!B80</f>
        <v>156725.2878852557</v>
      </c>
      <c r="D79" s="189">
        <f>'Table A4'!C80</f>
        <v>210405.04710776272</v>
      </c>
      <c r="E79" s="189">
        <f>'Table A4'!D80</f>
        <v>461644.11366129527</v>
      </c>
      <c r="F79" s="189">
        <f>'Table A4'!E80</f>
        <v>666909.04920609784</v>
      </c>
      <c r="G79" s="189">
        <f>'Table A4'!F80</f>
        <v>1600677.2214037874</v>
      </c>
      <c r="H79" s="189">
        <f>'Table A4'!G80</f>
        <v>5588980.7472830713</v>
      </c>
      <c r="I79" s="189"/>
      <c r="J79" s="189">
        <f>'Table A4'!I80</f>
        <v>30317.836390044537</v>
      </c>
      <c r="K79" s="189">
        <f>('Table A4'!I80*0.9+'Table A4'!J80*0.05+'Table A4'!K80*0.04)/0.99</f>
        <v>38729.43475045728</v>
      </c>
      <c r="L79" s="189">
        <f>'Table A4'!J80</f>
        <v>103045.52866274868</v>
      </c>
      <c r="M79" s="189">
        <f>'Table A4'!K80</f>
        <v>147595.28046937959</v>
      </c>
      <c r="N79" s="189">
        <f>'Table A4'!L80</f>
        <v>256379.17811649264</v>
      </c>
      <c r="O79" s="189">
        <f>'Table A4'!M80</f>
        <v>433467.0061566754</v>
      </c>
      <c r="P79" s="189">
        <f>'Table A4'!N80</f>
        <v>1157532.3851949782</v>
      </c>
      <c r="Q79" s="169"/>
      <c r="R79" s="169"/>
      <c r="S79" s="169"/>
      <c r="T79" s="169"/>
      <c r="U79" s="169"/>
    </row>
    <row r="80" spans="1:21">
      <c r="A80" s="169">
        <f>'Table A6'!A81</f>
        <v>1988</v>
      </c>
      <c r="B80" s="189">
        <f>'Table A0'!G81</f>
        <v>45088.312062915742</v>
      </c>
      <c r="C80" s="189">
        <f>'Table A4'!B81</f>
        <v>174161.15281642711</v>
      </c>
      <c r="D80" s="189">
        <f>'Table A4'!C81</f>
        <v>243012.87705734704</v>
      </c>
      <c r="E80" s="189">
        <f>'Table A4'!D81</f>
        <v>593609.30656309426</v>
      </c>
      <c r="F80" s="189">
        <f>'Table A4'!E81</f>
        <v>898378.64137793507</v>
      </c>
      <c r="G80" s="189">
        <f>'Table A4'!F81</f>
        <v>2350537.9336743276</v>
      </c>
      <c r="H80" s="189">
        <f>'Table A4'!G81</f>
        <v>8973986.6892132368</v>
      </c>
      <c r="I80" s="189"/>
      <c r="J80" s="189">
        <f>'Table A4'!I81</f>
        <v>30746.885312525592</v>
      </c>
      <c r="K80" s="189">
        <f>('Table A4'!I81*0.9+'Table A4'!J81*0.05+'Table A4'!K81*0.04)/0.99</f>
        <v>39547.695956853335</v>
      </c>
      <c r="L80" s="189">
        <f>'Table A4'!J81</f>
        <v>105309.42857550713</v>
      </c>
      <c r="M80" s="189">
        <f>'Table A4'!K81</f>
        <v>155363.76968091025</v>
      </c>
      <c r="N80" s="189">
        <f>'Table A4'!L81</f>
        <v>288839.97174825339</v>
      </c>
      <c r="O80" s="189">
        <f>'Table A4'!M81</f>
        <v>535338.81830383698</v>
      </c>
      <c r="P80" s="189">
        <f>'Table A4'!N81</f>
        <v>1614599.1830588931</v>
      </c>
      <c r="Q80" s="169"/>
      <c r="R80" s="169"/>
      <c r="S80" s="169"/>
      <c r="T80" s="169"/>
      <c r="U80" s="169"/>
    </row>
    <row r="81" spans="1:21">
      <c r="A81" s="169">
        <f>'Table A6'!A82</f>
        <v>1989</v>
      </c>
      <c r="B81" s="189">
        <f>'Table A0'!G82</f>
        <v>44948.44831656239</v>
      </c>
      <c r="C81" s="189">
        <f>'Table A4'!B82</f>
        <v>172919.96051650489</v>
      </c>
      <c r="D81" s="189">
        <f>'Table A4'!C82</f>
        <v>239696.13710016641</v>
      </c>
      <c r="E81" s="189">
        <f>'Table A4'!D82</f>
        <v>566867.10776998405</v>
      </c>
      <c r="F81" s="189">
        <f>'Table A4'!E82</f>
        <v>842503.94441760995</v>
      </c>
      <c r="G81" s="189">
        <f>'Table A4'!F82</f>
        <v>2130358.6531145358</v>
      </c>
      <c r="H81" s="189">
        <f>'Table A4'!G82</f>
        <v>7823093.383693561</v>
      </c>
      <c r="I81" s="189"/>
      <c r="J81" s="189">
        <f>'Table A4'!I82</f>
        <v>30729.391405457667</v>
      </c>
      <c r="K81" s="189">
        <f>('Table A4'!I82*0.9+'Table A4'!J82*0.05+'Table A4'!K82*0.04)/0.99</f>
        <v>39676.542665517729</v>
      </c>
      <c r="L81" s="189">
        <f>'Table A4'!J82</f>
        <v>106143.78393284339</v>
      </c>
      <c r="M81" s="189">
        <f>'Table A4'!K82</f>
        <v>157903.39443271203</v>
      </c>
      <c r="N81" s="189">
        <f>'Table A4'!L82</f>
        <v>291230.27112235816</v>
      </c>
      <c r="O81" s="189">
        <f>'Table A4'!M82</f>
        <v>520540.26724337839</v>
      </c>
      <c r="P81" s="189">
        <f>'Table A4'!N82</f>
        <v>1497832.5719390886</v>
      </c>
      <c r="Q81" s="169"/>
      <c r="R81" s="169"/>
      <c r="S81" s="169"/>
      <c r="T81" s="169"/>
      <c r="U81" s="169"/>
    </row>
    <row r="82" spans="1:21">
      <c r="A82" s="169">
        <f>'Table A6'!A83</f>
        <v>1990</v>
      </c>
      <c r="B82" s="189">
        <f>'Table A0'!G83</f>
        <v>44632.302236975251</v>
      </c>
      <c r="C82" s="189">
        <f>'Table A4'!B83</f>
        <v>173337.78302961995</v>
      </c>
      <c r="D82" s="189">
        <f>'Table A4'!C83</f>
        <v>241496.18481743679</v>
      </c>
      <c r="E82" s="189">
        <f>'Table A4'!D83</f>
        <v>579400.80370707018</v>
      </c>
      <c r="F82" s="189">
        <f>'Table A4'!E83</f>
        <v>867085.63134325983</v>
      </c>
      <c r="G82" s="189">
        <f>'Table A4'!F83</f>
        <v>2186285.3552440787</v>
      </c>
      <c r="H82" s="189">
        <f>'Table A4'!G83</f>
        <v>8148416.2769725369</v>
      </c>
      <c r="I82" s="189"/>
      <c r="J82" s="189">
        <f>'Table A4'!I83</f>
        <v>30331.69326001473</v>
      </c>
      <c r="K82" s="189">
        <f>('Table A4'!I83*0.9+'Table A4'!J83*0.05+'Table A4'!K83*0.04)/0.99</f>
        <v>39230.600201923786</v>
      </c>
      <c r="L82" s="189">
        <f>'Table A4'!J83</f>
        <v>105179.3812418031</v>
      </c>
      <c r="M82" s="189">
        <f>'Table A4'!K83</f>
        <v>157020.03009502849</v>
      </c>
      <c r="N82" s="189">
        <f>'Table A4'!L83</f>
        <v>291715.97607088048</v>
      </c>
      <c r="O82" s="189">
        <f>'Table A4'!M83</f>
        <v>537285.70036805514</v>
      </c>
      <c r="P82" s="189">
        <f>'Table A4'!N83</f>
        <v>1523826.3639409167</v>
      </c>
      <c r="Q82" s="169"/>
      <c r="R82" s="169"/>
      <c r="S82" s="169"/>
      <c r="T82" s="169"/>
      <c r="U82" s="169"/>
    </row>
    <row r="83" spans="1:21">
      <c r="A83" s="169">
        <f>'Table A6'!A84</f>
        <v>1991</v>
      </c>
      <c r="B83" s="189">
        <f>'Table A0'!G84</f>
        <v>43355.193350269779</v>
      </c>
      <c r="C83" s="189">
        <f>'Table A4'!B84</f>
        <v>166401.48631460851</v>
      </c>
      <c r="D83" s="189">
        <f>'Table A4'!C84</f>
        <v>229173.08419038745</v>
      </c>
      <c r="E83" s="189">
        <f>'Table A4'!D84</f>
        <v>527519.08855046134</v>
      </c>
      <c r="F83" s="189">
        <f>'Table A4'!E84</f>
        <v>771800.1676824051</v>
      </c>
      <c r="G83" s="189">
        <f>'Table A4'!F84</f>
        <v>1889041.4889716022</v>
      </c>
      <c r="H83" s="189">
        <f>'Table A4'!G84</f>
        <v>6971298.8097511493</v>
      </c>
      <c r="I83" s="189"/>
      <c r="J83" s="189">
        <f>'Table A4'!I84</f>
        <v>29683.383020898807</v>
      </c>
      <c r="K83" s="189">
        <f>('Table A4'!I84*0.9+'Table A4'!J84*0.05+'Table A4'!K84*0.04)/0.99</f>
        <v>38464.64895430825</v>
      </c>
      <c r="L83" s="189">
        <f>'Table A4'!J84</f>
        <v>103629.88843882954</v>
      </c>
      <c r="M83" s="189">
        <f>'Table A4'!K84</f>
        <v>154586.583100369</v>
      </c>
      <c r="N83" s="189">
        <f>'Table A4'!L84</f>
        <v>283238.00941851758</v>
      </c>
      <c r="O83" s="189">
        <f>'Table A4'!M84</f>
        <v>492489.83736010588</v>
      </c>
      <c r="P83" s="189">
        <f>'Table A4'!N84</f>
        <v>1324346.2311072082</v>
      </c>
      <c r="Q83" s="169"/>
      <c r="R83" s="169"/>
      <c r="S83" s="169"/>
      <c r="T83" s="169"/>
      <c r="U83" s="169"/>
    </row>
    <row r="84" spans="1:21">
      <c r="A84" s="169">
        <f>'Table A6'!A85</f>
        <v>1992</v>
      </c>
      <c r="B84" s="189">
        <f>'Table A0'!G85</f>
        <v>43718.259536786092</v>
      </c>
      <c r="C84" s="189">
        <f>'Table A4'!B85</f>
        <v>174076.93099186668</v>
      </c>
      <c r="D84" s="189">
        <f>'Table A4'!C85</f>
        <v>243777.66423268471</v>
      </c>
      <c r="E84" s="189">
        <f>'Table A4'!D85</f>
        <v>589310.98434340407</v>
      </c>
      <c r="F84" s="189">
        <f>'Table A4'!E85</f>
        <v>884139.13629053847</v>
      </c>
      <c r="G84" s="189">
        <f>'Table A4'!F85</f>
        <v>2279412.4983442505</v>
      </c>
      <c r="H84" s="189">
        <f>'Table A4'!G85</f>
        <v>8817172.6527600922</v>
      </c>
      <c r="I84" s="189"/>
      <c r="J84" s="189">
        <f>'Table A4'!I85</f>
        <v>29233.962708443803</v>
      </c>
      <c r="K84" s="189">
        <f>('Table A4'!I85*0.9+'Table A4'!J85*0.05+'Table A4'!K85*0.04)/0.99</f>
        <v>38207.221912476823</v>
      </c>
      <c r="L84" s="189">
        <f>'Table A4'!J85</f>
        <v>104376.19775104869</v>
      </c>
      <c r="M84" s="189">
        <f>'Table A4'!K85</f>
        <v>157394.33420500488</v>
      </c>
      <c r="N84" s="189">
        <f>'Table A4'!L85</f>
        <v>294482.83239626954</v>
      </c>
      <c r="O84" s="189">
        <f>'Table A4'!M85</f>
        <v>535320.79577711038</v>
      </c>
      <c r="P84" s="189">
        <f>'Table A4'!N85</f>
        <v>1552994.7034091572</v>
      </c>
      <c r="Q84" s="169"/>
      <c r="R84" s="169"/>
      <c r="S84" s="169"/>
      <c r="T84" s="169"/>
      <c r="U84" s="169"/>
    </row>
    <row r="85" spans="1:21">
      <c r="A85" s="169">
        <f>'Table A6'!A86</f>
        <v>1993</v>
      </c>
      <c r="B85" s="189">
        <f>'Table A0'!G86</f>
        <v>43073.916752828984</v>
      </c>
      <c r="C85" s="189">
        <f>'Table A4'!B86</f>
        <v>170063.10220785643</v>
      </c>
      <c r="D85" s="189">
        <f>'Table A4'!C86</f>
        <v>236145.85791559765</v>
      </c>
      <c r="E85" s="189">
        <f>'Table A4'!D86</f>
        <v>552261.88246817037</v>
      </c>
      <c r="F85" s="189">
        <f>'Table A4'!E86</f>
        <v>814266.65444632038</v>
      </c>
      <c r="G85" s="189">
        <f>'Table A4'!F86</f>
        <v>2031271.1464315746</v>
      </c>
      <c r="H85" s="189">
        <f>'Table A4'!G86</f>
        <v>7484514.2488813074</v>
      </c>
      <c r="I85" s="189"/>
      <c r="J85" s="189">
        <f>'Table A4'!I86</f>
        <v>28964.007257825939</v>
      </c>
      <c r="K85" s="189">
        <f>('Table A4'!I86*0.9+'Table A4'!J86*0.05+'Table A4'!K86*0.04)/0.99</f>
        <v>37930.603967825533</v>
      </c>
      <c r="L85" s="189">
        <f>'Table A4'!J86</f>
        <v>103980.34650011519</v>
      </c>
      <c r="M85" s="189">
        <f>'Table A4'!K86</f>
        <v>157116.85177745446</v>
      </c>
      <c r="N85" s="189">
        <f>'Table A4'!L86</f>
        <v>290257.11049002042</v>
      </c>
      <c r="O85" s="189">
        <f>'Table A4'!M86</f>
        <v>510015.53145000682</v>
      </c>
      <c r="P85" s="189">
        <f>'Table A4'!N86</f>
        <v>1425355.2461593824</v>
      </c>
      <c r="Q85" s="169"/>
      <c r="R85" s="169"/>
      <c r="S85" s="169"/>
      <c r="T85" s="169"/>
      <c r="U85" s="169"/>
    </row>
    <row r="86" spans="1:21">
      <c r="A86" s="169">
        <f>'Table A6'!A87</f>
        <v>1994</v>
      </c>
      <c r="B86" s="189">
        <f>'Table A0'!G87</f>
        <v>43832.859923512056</v>
      </c>
      <c r="C86" s="189">
        <f>'Table A4'!B87</f>
        <v>173564.32661858987</v>
      </c>
      <c r="D86" s="189">
        <f>'Table A4'!C87</f>
        <v>241106.72125880001</v>
      </c>
      <c r="E86" s="189">
        <f>'Table A4'!D87</f>
        <v>563345.16925485164</v>
      </c>
      <c r="F86" s="189">
        <f>'Table A4'!E87</f>
        <v>828272.14834169415</v>
      </c>
      <c r="G86" s="189">
        <f>'Table A4'!F87</f>
        <v>2062228.6433915899</v>
      </c>
      <c r="H86" s="189">
        <f>'Table A4'!G87</f>
        <v>7592949.6707704701</v>
      </c>
      <c r="I86" s="189"/>
      <c r="J86" s="189">
        <f>'Table A4'!I87</f>
        <v>29418.252512947853</v>
      </c>
      <c r="K86" s="189">
        <f>('Table A4'!I87*0.9+'Table A4'!J87*0.05+'Table A4'!K87*0.04)/0.99</f>
        <v>38585.260839357114</v>
      </c>
      <c r="L86" s="189">
        <f>'Table A4'!J87</f>
        <v>106021.93197837975</v>
      </c>
      <c r="M86" s="189">
        <f>'Table A4'!K87</f>
        <v>160547.10925978713</v>
      </c>
      <c r="N86" s="189">
        <f>'Table A4'!L87</f>
        <v>298418.1901680092</v>
      </c>
      <c r="O86" s="189">
        <f>'Table A4'!M87</f>
        <v>519783.0245792201</v>
      </c>
      <c r="P86" s="189">
        <f>'Table A4'!N87</f>
        <v>1447704.0847939367</v>
      </c>
      <c r="Q86" s="169"/>
      <c r="R86" s="169"/>
      <c r="S86" s="169"/>
      <c r="T86" s="169"/>
      <c r="U86" s="169"/>
    </row>
    <row r="87" spans="1:21">
      <c r="A87" s="169">
        <f>'Table A6'!A88</f>
        <v>1995</v>
      </c>
      <c r="B87" s="189">
        <f>'Table A0'!G88</f>
        <v>45091.026829767266</v>
      </c>
      <c r="C87" s="189">
        <f>'Table A4'!B88</f>
        <v>182808.04097324246</v>
      </c>
      <c r="D87" s="189">
        <f>'Table A4'!C88</f>
        <v>256667.14292040124</v>
      </c>
      <c r="E87" s="189">
        <f>'Table A4'!D88</f>
        <v>609991.41095309157</v>
      </c>
      <c r="F87" s="189">
        <f>'Table A4'!E88</f>
        <v>900738.3519514309</v>
      </c>
      <c r="G87" s="189">
        <f>'Table A4'!F88</f>
        <v>2246885.8669273029</v>
      </c>
      <c r="H87" s="189">
        <f>'Table A4'!G88</f>
        <v>8184021.3696027584</v>
      </c>
      <c r="I87" s="189"/>
      <c r="J87" s="189">
        <f>'Table A4'!I88</f>
        <v>29789.136369381136</v>
      </c>
      <c r="K87" s="189">
        <f>('Table A4'!I88*0.9+'Table A4'!J88*0.05+'Table A4'!K88*0.04)/0.99</f>
        <v>39384.962343673091</v>
      </c>
      <c r="L87" s="189">
        <f>'Table A4'!J88</f>
        <v>108948.93902608371</v>
      </c>
      <c r="M87" s="189">
        <f>'Table A4'!K88</f>
        <v>168336.07591222864</v>
      </c>
      <c r="N87" s="189">
        <f>'Table A4'!L88</f>
        <v>319244.46995475231</v>
      </c>
      <c r="O87" s="189">
        <f>'Table A4'!M88</f>
        <v>564201.47320746293</v>
      </c>
      <c r="P87" s="189">
        <f>'Table A4'!N88</f>
        <v>1587204.1444078076</v>
      </c>
      <c r="Q87" s="169"/>
      <c r="R87" s="169"/>
      <c r="S87" s="169"/>
      <c r="T87" s="169"/>
      <c r="U87" s="169"/>
    </row>
    <row r="88" spans="1:21">
      <c r="A88" s="169">
        <f>'Table A6'!A89</f>
        <v>1996</v>
      </c>
      <c r="B88" s="189">
        <f>'Table A0'!G89</f>
        <v>46137.099681033556</v>
      </c>
      <c r="C88" s="189">
        <f>'Table A4'!B89</f>
        <v>189877.2337372936</v>
      </c>
      <c r="D88" s="189">
        <f>'Table A4'!C89</f>
        <v>269071.56533978775</v>
      </c>
      <c r="E88" s="189">
        <f>'Table A4'!D89</f>
        <v>650856.06520034035</v>
      </c>
      <c r="F88" s="189">
        <f>'Table A4'!E89</f>
        <v>967587.25451063586</v>
      </c>
      <c r="G88" s="189">
        <f>'Table A4'!F89</f>
        <v>2456800.5580150369</v>
      </c>
      <c r="H88" s="189">
        <f>'Table A4'!G89</f>
        <v>9102849.7670679204</v>
      </c>
      <c r="I88" s="189"/>
      <c r="J88" s="189">
        <f>'Table A4'!I89</f>
        <v>30165.973674782439</v>
      </c>
      <c r="K88" s="189">
        <f>('Table A4'!I89*0.9+'Table A4'!J89*0.05+'Table A4'!K89*0.04)/0.99</f>
        <v>40028.82730205066</v>
      </c>
      <c r="L88" s="189">
        <f>'Table A4'!J89</f>
        <v>110682.90213479951</v>
      </c>
      <c r="M88" s="189">
        <f>'Table A4'!K89</f>
        <v>173625.44037464954</v>
      </c>
      <c r="N88" s="189">
        <f>'Table A4'!L89</f>
        <v>334124.8758900449</v>
      </c>
      <c r="O88" s="189">
        <f>'Table A4'!M89</f>
        <v>595283.92863453552</v>
      </c>
      <c r="P88" s="189">
        <f>'Table A4'!N89</f>
        <v>1718350.6458980502</v>
      </c>
      <c r="Q88" s="169"/>
      <c r="R88" s="169"/>
      <c r="S88" s="169"/>
      <c r="T88" s="169"/>
      <c r="U88" s="169"/>
    </row>
    <row r="89" spans="1:21">
      <c r="A89" s="169">
        <f>'Table A6'!A90</f>
        <v>1997</v>
      </c>
      <c r="B89" s="189">
        <f>'Table A0'!G90</f>
        <v>47963.659943280516</v>
      </c>
      <c r="C89" s="189">
        <f>'Table A4'!B90</f>
        <v>200128.37111333795</v>
      </c>
      <c r="D89" s="189">
        <f>'Table A4'!C90</f>
        <v>286362.23532536195</v>
      </c>
      <c r="E89" s="189">
        <f>'Table A4'!D90</f>
        <v>708471.22102219658</v>
      </c>
      <c r="F89" s="189">
        <f>'Table A4'!E90</f>
        <v>1066903.6517783317</v>
      </c>
      <c r="G89" s="189">
        <f>'Table A4'!F90</f>
        <v>2784770.0963068665</v>
      </c>
      <c r="H89" s="189">
        <f>'Table A4'!G90</f>
        <v>10528023.357550072</v>
      </c>
      <c r="I89" s="189"/>
      <c r="J89" s="189">
        <f>'Table A4'!I90</f>
        <v>31056.469813274132</v>
      </c>
      <c r="K89" s="189">
        <f>('Table A4'!I90*0.9+'Table A4'!J90*0.05+'Table A4'!K90*0.04)/0.99</f>
        <v>41291.86639702884</v>
      </c>
      <c r="L89" s="189">
        <f>'Table A4'!J90</f>
        <v>113894.50690131393</v>
      </c>
      <c r="M89" s="189">
        <f>'Table A4'!K90</f>
        <v>180834.98890115335</v>
      </c>
      <c r="N89" s="189">
        <f>'Table A4'!L90</f>
        <v>350038.79026606132</v>
      </c>
      <c r="O89" s="189">
        <f>'Table A4'!M90</f>
        <v>637437.04064619797</v>
      </c>
      <c r="P89" s="189">
        <f>'Table A4'!N90</f>
        <v>1924408.6228353994</v>
      </c>
      <c r="Q89" s="169"/>
      <c r="R89" s="169"/>
      <c r="S89" s="169"/>
      <c r="T89" s="169"/>
      <c r="U89" s="169"/>
    </row>
    <row r="90" spans="1:21">
      <c r="A90" s="169">
        <f>'Table A6'!A91</f>
        <v>1998</v>
      </c>
      <c r="B90" s="189">
        <f>'Table A0'!G91</f>
        <v>50295.896777400441</v>
      </c>
      <c r="C90" s="189">
        <f>'Table A4'!B91</f>
        <v>211866.43558512162</v>
      </c>
      <c r="D90" s="189">
        <f>'Table A4'!C91</f>
        <v>305376.5668736645</v>
      </c>
      <c r="E90" s="189">
        <f>'Table A4'!D91</f>
        <v>769225.44531356241</v>
      </c>
      <c r="F90" s="189">
        <f>'Table A4'!E91</f>
        <v>1167870.7231712381</v>
      </c>
      <c r="G90" s="189">
        <f>'Table A4'!F91</f>
        <v>3118345.6001988272</v>
      </c>
      <c r="H90" s="189">
        <f>'Table A4'!G91</f>
        <v>12101192.764642546</v>
      </c>
      <c r="I90" s="189"/>
      <c r="J90" s="189">
        <f>'Table A4'!I91</f>
        <v>32343.61468765364</v>
      </c>
      <c r="K90" s="189">
        <f>('Table A4'!I91*0.9+'Table A4'!J91*0.05+'Table A4'!K91*0.04)/0.99</f>
        <v>43033.982145722039</v>
      </c>
      <c r="L90" s="189">
        <f>'Table A4'!J91</f>
        <v>118356.30429657875</v>
      </c>
      <c r="M90" s="189">
        <f>'Table A4'!K91</f>
        <v>189414.34726369006</v>
      </c>
      <c r="N90" s="189">
        <f>'Table A4'!L91</f>
        <v>370580.16745588655</v>
      </c>
      <c r="O90" s="189">
        <f>'Table A4'!M91</f>
        <v>680252.00391434086</v>
      </c>
      <c r="P90" s="189">
        <f>'Table A4'!N91</f>
        <v>2120251.4708161922</v>
      </c>
      <c r="Q90" s="169"/>
      <c r="R90" s="169"/>
      <c r="S90" s="169"/>
      <c r="T90" s="169"/>
      <c r="U90" s="169"/>
    </row>
    <row r="91" spans="1:21">
      <c r="A91" s="169">
        <f>'Table A6'!A92</f>
        <v>1999</v>
      </c>
      <c r="B91" s="189">
        <f>'Table A0'!G92</f>
        <v>52273.61482377012</v>
      </c>
      <c r="C91" s="189">
        <f>'Table A4'!B92</f>
        <v>223041.05973006235</v>
      </c>
      <c r="D91" s="189">
        <f>'Table A4'!C92</f>
        <v>323761.86077250261</v>
      </c>
      <c r="E91" s="189">
        <f>'Table A4'!D92</f>
        <v>829739.08809770306</v>
      </c>
      <c r="F91" s="189">
        <f>'Table A4'!E92</f>
        <v>1270876.1235954992</v>
      </c>
      <c r="G91" s="189">
        <f>'Table A4'!F92</f>
        <v>3468354.3435571468</v>
      </c>
      <c r="H91" s="189">
        <f>'Table A4'!G92</f>
        <v>13763642.783098673</v>
      </c>
      <c r="I91" s="189"/>
      <c r="J91" s="189">
        <f>'Table A4'!I92</f>
        <v>33299.454278626545</v>
      </c>
      <c r="K91" s="189">
        <f>('Table A4'!I92*0.9+'Table A4'!J92*0.05+'Table A4'!K92*0.04)/0.99</f>
        <v>44420.428225043528</v>
      </c>
      <c r="L91" s="189">
        <f>'Table A4'!J92</f>
        <v>122320.25868762207</v>
      </c>
      <c r="M91" s="189">
        <f>'Table A4'!K92</f>
        <v>197267.5539412025</v>
      </c>
      <c r="N91" s="189">
        <f>'Table A4'!L92</f>
        <v>388602.05259990692</v>
      </c>
      <c r="O91" s="189">
        <f>'Table A4'!M92</f>
        <v>721506.56860508723</v>
      </c>
      <c r="P91" s="189">
        <f>'Table A4'!N92</f>
        <v>2324433.4058303111</v>
      </c>
      <c r="Q91" s="169"/>
      <c r="R91" s="169"/>
      <c r="S91" s="169"/>
      <c r="T91" s="169"/>
      <c r="U91" s="169"/>
    </row>
    <row r="92" spans="1:21">
      <c r="A92" s="169">
        <f>'Table A6'!A93</f>
        <v>2000</v>
      </c>
      <c r="B92" s="189">
        <f>'Table A0'!G93</f>
        <v>53109.572777355221</v>
      </c>
      <c r="C92" s="189">
        <f>'Table A4'!B93</f>
        <v>228944.74632862286</v>
      </c>
      <c r="D92" s="189">
        <f>'Table A4'!C93</f>
        <v>334707.14955744811</v>
      </c>
      <c r="E92" s="189">
        <f>'Table A4'!D93</f>
        <v>875989.29338969698</v>
      </c>
      <c r="F92" s="189">
        <f>'Table A4'!E93</f>
        <v>1357799.3376258635</v>
      </c>
      <c r="G92" s="189">
        <f>'Table A4'!F93</f>
        <v>3785119.2518421062</v>
      </c>
      <c r="H92" s="189">
        <f>'Table A4'!G93</f>
        <v>15088429.626046618</v>
      </c>
      <c r="I92" s="189"/>
      <c r="J92" s="189">
        <f>'Table A4'!I93</f>
        <v>33572.331271658819</v>
      </c>
      <c r="K92" s="189">
        <f>('Table A4'!I93*0.9+'Table A4'!J93*0.05+'Table A4'!K93*0.04)/0.99</f>
        <v>44797.656407533592</v>
      </c>
      <c r="L92" s="189">
        <f>'Table A4'!J93</f>
        <v>123182.34309979768</v>
      </c>
      <c r="M92" s="189">
        <f>'Table A4'!K93</f>
        <v>199386.61359938583</v>
      </c>
      <c r="N92" s="189">
        <f>'Table A4'!L93</f>
        <v>394179.24915353046</v>
      </c>
      <c r="O92" s="189">
        <f>'Table A4'!M93</f>
        <v>750969.3590718027</v>
      </c>
      <c r="P92" s="189">
        <f>'Table A4'!N93</f>
        <v>2529195.8769304939</v>
      </c>
      <c r="Q92" s="169"/>
      <c r="R92" s="169"/>
      <c r="S92" s="169"/>
      <c r="T92" s="169"/>
      <c r="U92" s="169"/>
    </row>
    <row r="93" spans="1:21">
      <c r="A93" s="169">
        <f>'Table A6'!A94</f>
        <v>2001</v>
      </c>
      <c r="B93" s="189">
        <f>'Table A0'!G94</f>
        <v>51862.715079644178</v>
      </c>
      <c r="C93" s="189">
        <f>'Table A4'!B94</f>
        <v>219011.05950982939</v>
      </c>
      <c r="D93" s="189">
        <f>'Table A4'!C94</f>
        <v>315314.93514122069</v>
      </c>
      <c r="E93" s="189">
        <f>'Table A4'!D94</f>
        <v>797181.79348921066</v>
      </c>
      <c r="F93" s="189">
        <f>'Table A4'!E94</f>
        <v>1214417.3363049482</v>
      </c>
      <c r="G93" s="189">
        <f>'Table A4'!F94</f>
        <v>3245568.7096841321</v>
      </c>
      <c r="H93" s="189">
        <f>'Table A4'!G94</f>
        <v>12457424.162130533</v>
      </c>
      <c r="I93" s="189"/>
      <c r="J93" s="189">
        <f>'Table A4'!I94</f>
        <v>33290.676809623597</v>
      </c>
      <c r="K93" s="189">
        <f>('Table A4'!I94*0.9+'Table A4'!J94*0.05+'Table A4'!K94*0.04)/0.99</f>
        <v>44334.239540153612</v>
      </c>
      <c r="L93" s="189">
        <f>'Table A4'!J94</f>
        <v>122707.18387843811</v>
      </c>
      <c r="M93" s="189">
        <f>'Table A4'!K94</f>
        <v>194848.2205542232</v>
      </c>
      <c r="N93" s="189">
        <f>'Table A4'!L94</f>
        <v>379946.25067347329</v>
      </c>
      <c r="O93" s="189">
        <f>'Table A4'!M94</f>
        <v>706629.49296015198</v>
      </c>
      <c r="P93" s="189">
        <f>'Table A4'!N94</f>
        <v>2222029.2149678664</v>
      </c>
      <c r="Q93" s="169"/>
      <c r="R93" s="169"/>
      <c r="S93" s="169"/>
      <c r="T93" s="169"/>
      <c r="U93" s="169"/>
    </row>
    <row r="94" spans="1:21">
      <c r="A94" s="169">
        <f>'Table A6'!A95</f>
        <v>2002</v>
      </c>
      <c r="B94" s="189">
        <f>'Table A0'!G95</f>
        <v>49884.991315815663</v>
      </c>
      <c r="C94" s="189">
        <f>'Table A4'!B95</f>
        <v>207890.7128095302</v>
      </c>
      <c r="D94" s="189">
        <f>'Table A4'!C95</f>
        <v>295907.79148715537</v>
      </c>
      <c r="E94" s="189">
        <f>'Table A4'!D95</f>
        <v>730316.27286354138</v>
      </c>
      <c r="F94" s="189">
        <f>'Table A4'!E95</f>
        <v>1103256.4679405792</v>
      </c>
      <c r="G94" s="189">
        <f>'Table A4'!F95</f>
        <v>2884849.0477936203</v>
      </c>
      <c r="H94" s="189">
        <f>'Table A4'!G95</f>
        <v>10939778.595558375</v>
      </c>
      <c r="I94" s="189"/>
      <c r="J94" s="189">
        <f>'Table A4'!I95</f>
        <v>32328.800038736274</v>
      </c>
      <c r="K94" s="189">
        <f>('Table A4'!I95*0.9+'Table A4'!J95*0.05+'Table A4'!K95*0.04)/0.99</f>
        <v>43011.948067858837</v>
      </c>
      <c r="L94" s="189">
        <f>'Table A4'!J95</f>
        <v>119873.63413190504</v>
      </c>
      <c r="M94" s="189">
        <f>'Table A4'!K95</f>
        <v>187305.67114305883</v>
      </c>
      <c r="N94" s="189">
        <f>'Table A4'!L95</f>
        <v>357376.07778650348</v>
      </c>
      <c r="O94" s="189">
        <f>'Table A4'!M95</f>
        <v>657858.32297731901</v>
      </c>
      <c r="P94" s="189">
        <f>'Table A4'!N95</f>
        <v>1989856.8758197583</v>
      </c>
      <c r="Q94" s="169"/>
      <c r="R94" s="169"/>
      <c r="S94" s="169"/>
      <c r="T94" s="169"/>
      <c r="U94" s="169"/>
    </row>
    <row r="95" spans="1:21">
      <c r="A95" s="169">
        <f>'Table A6'!A96</f>
        <v>2003</v>
      </c>
      <c r="B95" s="189">
        <f>'Table A0'!G96</f>
        <v>49200.731654632669</v>
      </c>
      <c r="C95" s="189">
        <f>'Table A4'!B96</f>
        <v>206834.95580291029</v>
      </c>
      <c r="D95" s="189">
        <f>'Table A4'!C96</f>
        <v>294702.54246491881</v>
      </c>
      <c r="E95" s="189">
        <f>'Table A4'!D96</f>
        <v>731762.4818993517</v>
      </c>
      <c r="F95" s="189">
        <f>'Table A4'!E96</f>
        <v>1110558.9149083686</v>
      </c>
      <c r="G95" s="189">
        <f>'Table A4'!F96</f>
        <v>2951059.8846448679</v>
      </c>
      <c r="H95" s="189">
        <f>'Table A4'!G96</f>
        <v>11635973.036320627</v>
      </c>
      <c r="I95" s="189"/>
      <c r="J95" s="189">
        <f>'Table A4'!I96</f>
        <v>31685.817860379604</v>
      </c>
      <c r="K95" s="189">
        <f>('Table A4'!I96*0.9+'Table A4'!J96*0.05+'Table A4'!K96*0.04)/0.99</f>
        <v>42306.168520847641</v>
      </c>
      <c r="L95" s="189">
        <f>'Table A4'!J96</f>
        <v>118967.36914090179</v>
      </c>
      <c r="M95" s="189">
        <f>'Table A4'!K96</f>
        <v>185437.55760631055</v>
      </c>
      <c r="N95" s="189">
        <f>'Table A4'!L96</f>
        <v>352966.04889033473</v>
      </c>
      <c r="O95" s="189">
        <f>'Table A4'!M96</f>
        <v>650433.67247424379</v>
      </c>
      <c r="P95" s="189">
        <f>'Table A4'!N96</f>
        <v>1986069.5344586722</v>
      </c>
      <c r="Q95" s="169"/>
      <c r="R95" s="169"/>
      <c r="S95" s="169"/>
      <c r="T95" s="169"/>
      <c r="U95" s="169"/>
    </row>
    <row r="96" spans="1:21">
      <c r="A96" s="169">
        <f>'Table A6'!A97</f>
        <v>2004</v>
      </c>
      <c r="B96" s="189">
        <f>'Table A0'!G97</f>
        <v>50533.292539479364</v>
      </c>
      <c r="C96" s="189">
        <f>'Table A4'!B97</f>
        <v>217854.07746694944</v>
      </c>
      <c r="D96" s="189">
        <f>'Table A4'!C97</f>
        <v>315287.31881231966</v>
      </c>
      <c r="E96" s="189">
        <f>'Table A4'!D97</f>
        <v>812524.81074228871</v>
      </c>
      <c r="F96" s="189">
        <f>'Table A4'!E97</f>
        <v>1246150.994023561</v>
      </c>
      <c r="G96" s="189">
        <f>'Table A4'!F97</f>
        <v>3441822.5548639391</v>
      </c>
      <c r="H96" s="189">
        <f>'Table A4'!G97</f>
        <v>14280708.471656866</v>
      </c>
      <c r="I96" s="189"/>
      <c r="J96" s="189">
        <f>'Table A4'!I97</f>
        <v>31942.094214204906</v>
      </c>
      <c r="K96" s="189">
        <f>('Table A4'!I97*0.9+'Table A4'!J97*0.05+'Table A4'!K97*0.04)/0.99</f>
        <v>42836.40851722876</v>
      </c>
      <c r="L96" s="189">
        <f>'Table A4'!J97</f>
        <v>120420.83612157928</v>
      </c>
      <c r="M96" s="189">
        <f>'Table A4'!K97</f>
        <v>190977.9458298274</v>
      </c>
      <c r="N96" s="189">
        <f>'Table A4'!L97</f>
        <v>378898.62746101635</v>
      </c>
      <c r="O96" s="189">
        <f>'Table A4'!M97</f>
        <v>697233.1038134665</v>
      </c>
      <c r="P96" s="189">
        <f>'Table A4'!N97</f>
        <v>2237501.8974425029</v>
      </c>
      <c r="Q96" s="169"/>
      <c r="R96" s="169"/>
      <c r="S96" s="169"/>
      <c r="T96" s="169"/>
      <c r="U96" s="169"/>
    </row>
    <row r="97" spans="1:21">
      <c r="A97" s="169">
        <f>'Table A6'!A98</f>
        <v>2005</v>
      </c>
      <c r="B97" s="189">
        <f>'Table A0'!G98</f>
        <v>51636.618057412408</v>
      </c>
      <c r="C97" s="189">
        <f>'Table A4'!B98</f>
        <v>229044.54671726422</v>
      </c>
      <c r="D97" s="189">
        <f>'Table A4'!C98</f>
        <v>336598.45846904855</v>
      </c>
      <c r="E97" s="189">
        <f>'Table A4'!D98</f>
        <v>899251.70346983708</v>
      </c>
      <c r="F97" s="189">
        <f>'Table A4'!E98</f>
        <v>1403586.5520365841</v>
      </c>
      <c r="G97" s="189">
        <f>'Table A4'!F98</f>
        <v>3978085.0551430518</v>
      </c>
      <c r="H97" s="189">
        <f>'Table A4'!G98</f>
        <v>16849028.472133666</v>
      </c>
      <c r="I97" s="189"/>
      <c r="J97" s="189">
        <f>'Table A4'!I98</f>
        <v>31924.625984095539</v>
      </c>
      <c r="K97" s="189">
        <f>('Table A4'!I98*0.9+'Table A4'!J98*0.05+'Table A4'!K98*0.04)/0.99</f>
        <v>43074.849517892966</v>
      </c>
      <c r="L97" s="189">
        <f>'Table A4'!J98</f>
        <v>121490.63496547987</v>
      </c>
      <c r="M97" s="189">
        <f>'Table A4'!K98</f>
        <v>195935.14721885143</v>
      </c>
      <c r="N97" s="189">
        <f>'Table A4'!L98</f>
        <v>394916.8549030901</v>
      </c>
      <c r="O97" s="189">
        <f>'Table A4'!M98</f>
        <v>759961.92625996692</v>
      </c>
      <c r="P97" s="189">
        <f>'Table A4'!N98</f>
        <v>2547980.2310329834</v>
      </c>
      <c r="Q97" s="169"/>
      <c r="R97" s="169"/>
      <c r="S97" s="169"/>
      <c r="T97" s="169"/>
      <c r="U97" s="169"/>
    </row>
    <row r="98" spans="1:21">
      <c r="A98" s="169">
        <f>'Table A6'!A99</f>
        <v>2006</v>
      </c>
      <c r="B98" s="189">
        <f>'Table A0'!G99</f>
        <v>52589.411599792729</v>
      </c>
      <c r="C98" s="189">
        <f>'Table A4'!B99</f>
        <v>238030.19478298182</v>
      </c>
      <c r="D98" s="189">
        <f>'Table A4'!C99</f>
        <v>350434.80313637882</v>
      </c>
      <c r="E98" s="189">
        <f>'Table A4'!D99</f>
        <v>945557.62056427333</v>
      </c>
      <c r="F98" s="189">
        <f>'Table A4'!E99</f>
        <v>1480076.4000645664</v>
      </c>
      <c r="G98" s="189">
        <f>'Table A4'!F99</f>
        <v>4189798.4221554864</v>
      </c>
      <c r="H98" s="189">
        <f>'Table A4'!G99</f>
        <v>17638488.650570482</v>
      </c>
      <c r="I98" s="189"/>
      <c r="J98" s="189">
        <f>'Table A4'!I99</f>
        <v>31984.880134993935</v>
      </c>
      <c r="K98" s="189">
        <f>('Table A4'!I99*0.9+'Table A4'!J99*0.05+'Table A4'!K99*0.04)/0.99</f>
        <v>43569.530701161602</v>
      </c>
      <c r="L98" s="189">
        <f>'Table A4'!J99</f>
        <v>125625.58642958489</v>
      </c>
      <c r="M98" s="189">
        <f>'Table A4'!K99</f>
        <v>201654.09877940518</v>
      </c>
      <c r="N98" s="189">
        <f>'Table A4'!L99</f>
        <v>411038.84106398013</v>
      </c>
      <c r="O98" s="189">
        <f>'Table A4'!M99</f>
        <v>802645.89454183646</v>
      </c>
      <c r="P98" s="189">
        <f>'Table A4'!N99</f>
        <v>2695499.5078871539</v>
      </c>
      <c r="Q98" s="169">
        <f>E98/B98</f>
        <v>17.98</v>
      </c>
      <c r="R98" s="169"/>
      <c r="S98" s="169"/>
      <c r="T98" s="169"/>
      <c r="U98" s="169"/>
    </row>
    <row r="99" spans="1:21">
      <c r="A99" s="169">
        <f>'Table A6'!A100</f>
        <v>2007</v>
      </c>
      <c r="B99" s="189">
        <f>'Table A0'!G100</f>
        <v>54079.670902759011</v>
      </c>
      <c r="C99" s="189">
        <f>'Table A4'!B100</f>
        <v>246094.95041009513</v>
      </c>
      <c r="D99" s="189">
        <f>'Table A4'!C100</f>
        <v>363804.76209704048</v>
      </c>
      <c r="E99" s="189">
        <f>'Table A4'!D100</f>
        <v>988954.94179875404</v>
      </c>
      <c r="F99" s="189">
        <f>'Table A4'!E100</f>
        <v>1556088.4505559879</v>
      </c>
      <c r="G99" s="189">
        <f>'Table A4'!F100</f>
        <v>4452379.3054241491</v>
      </c>
      <c r="H99" s="189">
        <f>'Table A4'!G100</f>
        <v>19593064.768069588</v>
      </c>
      <c r="I99" s="189"/>
      <c r="J99" s="189">
        <f>'Table A4'!I100</f>
        <v>32744.639846388327</v>
      </c>
      <c r="K99" s="189">
        <f>('Table A4'!I100*0.9+'Table A4'!J100*0.05+'Table A4'!K100*0.04)/0.99</f>
        <v>44636.486348254017</v>
      </c>
      <c r="L99" s="189">
        <f>'Table A4'!J100</f>
        <v>128385.13872314987</v>
      </c>
      <c r="M99" s="189">
        <f>'Table A4'!K100</f>
        <v>207517.21717161208</v>
      </c>
      <c r="N99" s="189">
        <f>'Table A4'!L100</f>
        <v>421821.43304152013</v>
      </c>
      <c r="O99" s="189">
        <f>'Table A4'!M100</f>
        <v>832015.73683894728</v>
      </c>
      <c r="P99" s="189">
        <f>'Table A4'!N100</f>
        <v>2770080.9206857672</v>
      </c>
      <c r="Q99" s="169">
        <f>E99/B99</f>
        <v>18.286999999999999</v>
      </c>
      <c r="R99" s="169"/>
      <c r="S99" s="169"/>
      <c r="T99" s="169"/>
      <c r="U99" s="169"/>
    </row>
    <row r="100" spans="1:21">
      <c r="A100" s="169">
        <f>'Table A6'!A101</f>
        <v>2008</v>
      </c>
      <c r="B100" s="189">
        <f>'Table A0'!G101</f>
        <v>51254.784370487941</v>
      </c>
      <c r="C100" s="189">
        <f>'Table A4'!B101</f>
        <v>233716.69125098796</v>
      </c>
      <c r="D100" s="189">
        <f>'Table A4'!C101</f>
        <v>342023.17610426608</v>
      </c>
      <c r="E100" s="189">
        <f>'Table A4'!D101</f>
        <v>905569.53025778092</v>
      </c>
      <c r="F100" s="189">
        <f>'Table A4'!E101</f>
        <v>1409916.6084633823</v>
      </c>
      <c r="G100" s="189">
        <f>'Table A4'!F101</f>
        <v>3982496.7455869126</v>
      </c>
      <c r="H100" s="189">
        <f>'Table A4'!G101</f>
        <v>17103721.544431828</v>
      </c>
      <c r="I100" s="189"/>
      <c r="J100" s="189">
        <f>'Table A4'!I101</f>
        <v>30981.239161543497</v>
      </c>
      <c r="K100" s="189">
        <f>('Table A4'!I101*0.9+'Table A4'!J101*0.05+'Table A4'!K101*0.04)/0.99</f>
        <v>42625.342492838521</v>
      </c>
      <c r="L100" s="189">
        <f>'Table A4'!J101</f>
        <v>125410.20639770983</v>
      </c>
      <c r="M100" s="189">
        <f>'Table A4'!K101</f>
        <v>201136.58756588734</v>
      </c>
      <c r="N100" s="189">
        <f>'Table A4'!L101</f>
        <v>401222.45205217955</v>
      </c>
      <c r="O100" s="189">
        <f>'Table A4'!M101</f>
        <v>766771.57418249955</v>
      </c>
      <c r="P100" s="189">
        <f>'Table A4'!N101</f>
        <v>2524582.8790485896</v>
      </c>
      <c r="Q100" s="169">
        <f>E100/B100</f>
        <v>17.667999999999999</v>
      </c>
      <c r="R100" s="169"/>
      <c r="S100" s="169"/>
      <c r="T100" s="169"/>
      <c r="U100" s="169"/>
    </row>
    <row r="101" spans="1:21" s="169" customFormat="1" ht="12.75">
      <c r="B101" s="169" t="s">
        <v>349</v>
      </c>
      <c r="C101" s="169" t="s">
        <v>52</v>
      </c>
      <c r="D101" s="169" t="s">
        <v>145</v>
      </c>
      <c r="E101" s="169" t="s">
        <v>55</v>
      </c>
      <c r="F101" s="169" t="s">
        <v>90</v>
      </c>
      <c r="G101" s="169" t="s">
        <v>91</v>
      </c>
      <c r="H101" s="169" t="s">
        <v>92</v>
      </c>
      <c r="J101" s="169" t="s">
        <v>177</v>
      </c>
      <c r="K101" s="169" t="s">
        <v>350</v>
      </c>
      <c r="L101" s="169" t="s">
        <v>53</v>
      </c>
      <c r="M101" s="169" t="s">
        <v>54</v>
      </c>
      <c r="N101" s="169" t="s">
        <v>88</v>
      </c>
      <c r="O101" s="169" t="s">
        <v>89</v>
      </c>
      <c r="P101" s="169" t="s">
        <v>93</v>
      </c>
    </row>
    <row r="102" spans="1:21" s="48" customFormat="1" ht="15" customHeight="1">
      <c r="B102" s="191"/>
      <c r="C102" s="191"/>
      <c r="D102" s="191"/>
      <c r="E102" s="191"/>
      <c r="F102" s="191"/>
      <c r="G102" s="191"/>
      <c r="H102" s="191"/>
      <c r="I102" s="191"/>
      <c r="J102" s="191"/>
      <c r="K102" s="191"/>
      <c r="L102" s="191"/>
    </row>
    <row r="103" spans="1:21" s="48" customFormat="1" ht="15" customHeight="1">
      <c r="A103" s="190" t="s">
        <v>352</v>
      </c>
      <c r="B103" s="191"/>
      <c r="C103" s="191"/>
      <c r="D103" s="191"/>
      <c r="E103" s="191"/>
      <c r="F103" s="191"/>
      <c r="G103" s="191"/>
      <c r="H103" s="191"/>
      <c r="I103" s="191"/>
      <c r="J103" s="191"/>
      <c r="K103" s="191"/>
      <c r="L103" s="191"/>
    </row>
    <row r="104" spans="1:21" s="48" customFormat="1" ht="15" customHeight="1">
      <c r="A104" s="48" t="s">
        <v>381</v>
      </c>
      <c r="B104" s="191">
        <f t="shared" ref="B104:H104" si="0">B21/B15-1</f>
        <v>8.1549794979350443E-2</v>
      </c>
      <c r="C104" s="191">
        <f t="shared" si="0"/>
        <v>0.16598705904874467</v>
      </c>
      <c r="D104" s="191">
        <f t="shared" si="0"/>
        <v>0.23471889459266637</v>
      </c>
      <c r="E104" s="191">
        <f t="shared" si="0"/>
        <v>0.32878889882606566</v>
      </c>
      <c r="F104" s="191">
        <f t="shared" si="0"/>
        <v>0.35759169422805281</v>
      </c>
      <c r="G104" s="191">
        <f t="shared" si="0"/>
        <v>0.49775143399103583</v>
      </c>
      <c r="H104" s="191">
        <f t="shared" si="0"/>
        <v>0.85596430880731011</v>
      </c>
      <c r="I104" s="191"/>
      <c r="J104" s="191">
        <f t="shared" ref="J104:P104" si="1">J21/J15-1</f>
        <v>2.3861781406371518E-2</v>
      </c>
      <c r="K104" s="191">
        <f t="shared" si="1"/>
        <v>3.79501435602978E-2</v>
      </c>
      <c r="L104" s="191">
        <f t="shared" si="1"/>
        <v>-4.9357586025984279E-3</v>
      </c>
      <c r="M104" s="191">
        <f t="shared" si="1"/>
        <v>0.13368444158843085</v>
      </c>
      <c r="N104" s="191">
        <f t="shared" si="1"/>
        <v>0.23987115672029158</v>
      </c>
      <c r="O104" s="191">
        <f t="shared" si="1"/>
        <v>0.22502876053714416</v>
      </c>
      <c r="P104" s="191">
        <f t="shared" si="1"/>
        <v>0.33053397335011581</v>
      </c>
    </row>
    <row r="105" spans="1:21" s="48" customFormat="1" ht="15" customHeight="1">
      <c r="A105" s="190" t="s">
        <v>380</v>
      </c>
      <c r="B105" s="191">
        <f t="shared" ref="B105:H105" si="2">(B21/B15)^(1/6)-1</f>
        <v>1.3151565637147478E-2</v>
      </c>
      <c r="C105" s="191">
        <f t="shared" si="2"/>
        <v>2.5925020742809224E-2</v>
      </c>
      <c r="D105" s="191">
        <f t="shared" si="2"/>
        <v>3.5765280291628176E-2</v>
      </c>
      <c r="E105" s="191">
        <f t="shared" si="2"/>
        <v>4.8518260981458949E-2</v>
      </c>
      <c r="F105" s="191">
        <f t="shared" si="2"/>
        <v>5.2272438580675651E-2</v>
      </c>
      <c r="G105" s="191">
        <f t="shared" si="2"/>
        <v>6.9645718992922045E-2</v>
      </c>
      <c r="H105" s="191">
        <f t="shared" si="2"/>
        <v>0.10856612465584914</v>
      </c>
      <c r="I105" s="191"/>
      <c r="J105" s="191">
        <f t="shared" ref="J105:P105" si="3">(J21/J15)^(1/6)-1</f>
        <v>3.9379899879448121E-3</v>
      </c>
      <c r="K105" s="191">
        <f t="shared" si="3"/>
        <v>6.2272680352177812E-3</v>
      </c>
      <c r="L105" s="191">
        <f t="shared" si="3"/>
        <v>-8.2432334022641829E-4</v>
      </c>
      <c r="M105" s="191">
        <f t="shared" si="3"/>
        <v>2.1132340604289146E-2</v>
      </c>
      <c r="N105" s="191">
        <f t="shared" si="3"/>
        <v>3.6484375050506834E-2</v>
      </c>
      <c r="O105" s="191">
        <f t="shared" si="3"/>
        <v>3.4406039337468108E-2</v>
      </c>
      <c r="P105" s="191">
        <f t="shared" si="3"/>
        <v>4.8747635523576305E-2</v>
      </c>
    </row>
    <row r="106" spans="1:21" s="48" customFormat="1" ht="15" customHeight="1">
      <c r="A106" s="190" t="s">
        <v>404</v>
      </c>
      <c r="B106" s="192">
        <f t="shared" ref="B106:H106" si="4">(B65/B25)^(1/40)-1</f>
        <v>3.5670549087247316E-2</v>
      </c>
      <c r="C106" s="192">
        <f t="shared" si="4"/>
        <v>2.6748095547969086E-2</v>
      </c>
      <c r="D106" s="192">
        <f t="shared" si="4"/>
        <v>2.3906481697096194E-2</v>
      </c>
      <c r="E106" s="192">
        <f t="shared" si="4"/>
        <v>1.7411235557440508E-2</v>
      </c>
      <c r="F106" s="192">
        <f t="shared" si="4"/>
        <v>1.4076056833798756E-2</v>
      </c>
      <c r="G106" s="192">
        <f t="shared" si="4"/>
        <v>5.9126505371458471E-3</v>
      </c>
      <c r="H106" s="192">
        <f t="shared" si="4"/>
        <v>-3.9990320078020503E-4</v>
      </c>
      <c r="I106" s="191"/>
      <c r="J106" s="192">
        <f t="shared" ref="J106:P106" si="5">(J65/J25)^(1/40)-1</f>
        <v>4.124720582999597E-2</v>
      </c>
      <c r="K106" s="192">
        <f t="shared" si="5"/>
        <v>3.8030646341474572E-2</v>
      </c>
      <c r="L106" s="192">
        <f t="shared" si="5"/>
        <v>3.2939144487684313E-2</v>
      </c>
      <c r="M106" s="192">
        <f t="shared" si="5"/>
        <v>2.8840813528755449E-2</v>
      </c>
      <c r="N106" s="192">
        <f t="shared" si="5"/>
        <v>2.5321360099966439E-2</v>
      </c>
      <c r="O106" s="192">
        <f t="shared" si="5"/>
        <v>2.0595534294541418E-2</v>
      </c>
      <c r="P106" s="192">
        <f t="shared" si="5"/>
        <v>8.6200267967111444E-3</v>
      </c>
    </row>
    <row r="107" spans="1:21" s="48" customFormat="1" ht="15" customHeight="1">
      <c r="A107" s="190" t="s">
        <v>406</v>
      </c>
      <c r="B107" s="192">
        <f t="shared" ref="B107:H107" si="6">(B65/B20)^(1/45)-1</f>
        <v>2.3585059579866563E-2</v>
      </c>
      <c r="C107" s="192">
        <f t="shared" si="6"/>
        <v>1.5214379122287625E-2</v>
      </c>
      <c r="D107" s="192">
        <f t="shared" si="6"/>
        <v>1.1714207547039557E-2</v>
      </c>
      <c r="E107" s="192">
        <f t="shared" si="6"/>
        <v>2.6746977268363725E-3</v>
      </c>
      <c r="F107" s="192">
        <f t="shared" si="6"/>
        <v>-1.0482090149472878E-3</v>
      </c>
      <c r="G107" s="192">
        <f t="shared" si="6"/>
        <v>-9.2781864494878574E-3</v>
      </c>
      <c r="H107" s="192">
        <f t="shared" si="6"/>
        <v>-1.816265215815438E-2</v>
      </c>
      <c r="I107" s="191"/>
      <c r="J107" s="192">
        <f t="shared" ref="J107:P107" si="7">(J65/J20)^(1/45)-1</f>
        <v>2.8930738119236299E-2</v>
      </c>
      <c r="K107" s="192">
        <f t="shared" si="7"/>
        <v>2.6718808086696688E-2</v>
      </c>
      <c r="L107" s="192">
        <f t="shared" si="7"/>
        <v>2.3506940540794607E-2</v>
      </c>
      <c r="M107" s="192">
        <f t="shared" si="7"/>
        <v>1.977498654796439E-2</v>
      </c>
      <c r="N107" s="192">
        <f t="shared" si="7"/>
        <v>1.2176535130203225E-2</v>
      </c>
      <c r="O107" s="192">
        <f t="shared" si="7"/>
        <v>5.8768326514877511E-3</v>
      </c>
      <c r="P107" s="192">
        <f t="shared" si="7"/>
        <v>-4.9549557221225671E-3</v>
      </c>
    </row>
    <row r="108" spans="1:21" s="190" customFormat="1" ht="15" customHeight="1">
      <c r="A108" s="190" t="s">
        <v>385</v>
      </c>
      <c r="B108" s="192">
        <f t="shared" ref="B108:H108" si="8">(B98/B65)^(1/33)-1</f>
        <v>5.912637970763468E-3</v>
      </c>
      <c r="C108" s="192">
        <f t="shared" si="8"/>
        <v>1.6678761070141768E-2</v>
      </c>
      <c r="D108" s="192">
        <f t="shared" si="8"/>
        <v>2.0720043828929224E-2</v>
      </c>
      <c r="E108" s="192">
        <f t="shared" si="8"/>
        <v>3.1927667072476851E-2</v>
      </c>
      <c r="F108" s="192">
        <f t="shared" si="8"/>
        <v>3.7513337676630343E-2</v>
      </c>
      <c r="G108" s="192">
        <f t="shared" si="8"/>
        <v>5.0799924666231178E-2</v>
      </c>
      <c r="H108" s="192">
        <f t="shared" si="8"/>
        <v>6.59454143197169E-2</v>
      </c>
      <c r="I108" s="204"/>
      <c r="J108" s="192">
        <f t="shared" ref="J108:P108" si="9">(J98/J65)^(1/33)-1</f>
        <v>-7.4388986975992832E-4</v>
      </c>
      <c r="K108" s="192">
        <f t="shared" si="9"/>
        <v>2.3335234942587491E-3</v>
      </c>
      <c r="L108" s="192">
        <f t="shared" si="9"/>
        <v>7.6497014333947178E-3</v>
      </c>
      <c r="M108" s="192">
        <f t="shared" si="9"/>
        <v>1.1373069246449763E-2</v>
      </c>
      <c r="N108" s="192">
        <f t="shared" si="9"/>
        <v>1.7575033723453481E-2</v>
      </c>
      <c r="O108" s="192">
        <f t="shared" si="9"/>
        <v>2.5950949330961315E-2</v>
      </c>
      <c r="P108" s="192">
        <f t="shared" si="9"/>
        <v>4.3125323757503775E-2</v>
      </c>
    </row>
    <row r="109" spans="1:21" s="48" customFormat="1" ht="15" customHeight="1">
      <c r="A109" s="48" t="s">
        <v>353</v>
      </c>
      <c r="B109" s="191">
        <f t="shared" ref="B109:H109" si="10">B92/B85-1</f>
        <v>0.23298684635794409</v>
      </c>
      <c r="C109" s="191">
        <f t="shared" si="10"/>
        <v>0.34623409402939997</v>
      </c>
      <c r="D109" s="191">
        <f t="shared" si="10"/>
        <v>0.41737463664121455</v>
      </c>
      <c r="E109" s="191">
        <f t="shared" si="10"/>
        <v>0.58618460045571696</v>
      </c>
      <c r="F109" s="191">
        <f t="shared" si="10"/>
        <v>0.66751190192005461</v>
      </c>
      <c r="G109" s="191">
        <f t="shared" si="10"/>
        <v>0.86342392471413554</v>
      </c>
      <c r="H109" s="191">
        <f t="shared" si="10"/>
        <v>1.0159530898483959</v>
      </c>
      <c r="I109" s="191"/>
      <c r="J109" s="191">
        <f t="shared" ref="J109:P109" si="11">J92/J85-1</f>
        <v>0.15910519469255191</v>
      </c>
      <c r="K109" s="191">
        <f t="shared" si="11"/>
        <v>0.18104252823216327</v>
      </c>
      <c r="L109" s="191">
        <f t="shared" si="11"/>
        <v>0.18466948078174772</v>
      </c>
      <c r="M109" s="191">
        <f t="shared" si="11"/>
        <v>0.26903391548224032</v>
      </c>
      <c r="N109" s="191">
        <f t="shared" si="11"/>
        <v>0.35803477299166131</v>
      </c>
      <c r="O109" s="191">
        <f t="shared" si="11"/>
        <v>0.47244409780374474</v>
      </c>
      <c r="P109" s="191">
        <f t="shared" si="11"/>
        <v>0.77443194161273721</v>
      </c>
    </row>
    <row r="110" spans="1:21" s="190" customFormat="1" ht="15" customHeight="1">
      <c r="A110" s="190" t="s">
        <v>354</v>
      </c>
      <c r="B110" s="192">
        <f t="shared" ref="B110:H110" si="12">(B92/B85)^(1/7)-1</f>
        <v>3.0372035551815113E-2</v>
      </c>
      <c r="C110" s="192">
        <f t="shared" si="12"/>
        <v>4.3387904553334522E-2</v>
      </c>
      <c r="D110" s="192">
        <f t="shared" si="12"/>
        <v>5.1091841846823138E-2</v>
      </c>
      <c r="E110" s="192">
        <f t="shared" si="12"/>
        <v>6.812470793733616E-2</v>
      </c>
      <c r="F110" s="192">
        <f t="shared" si="12"/>
        <v>7.5781656285842658E-2</v>
      </c>
      <c r="G110" s="192">
        <f t="shared" si="12"/>
        <v>9.2989405894460919E-2</v>
      </c>
      <c r="H110" s="192">
        <f t="shared" si="12"/>
        <v>0.10534335097989711</v>
      </c>
      <c r="I110" s="192"/>
      <c r="J110" s="192">
        <f t="shared" ref="J110:P110" si="13">(J92/J85)^(1/7)-1</f>
        <v>2.1316639206133692E-2</v>
      </c>
      <c r="K110" s="192">
        <f t="shared" si="13"/>
        <v>2.4055862274756645E-2</v>
      </c>
      <c r="L110" s="192">
        <f t="shared" si="13"/>
        <v>2.4504536442281566E-2</v>
      </c>
      <c r="M110" s="192">
        <f t="shared" si="13"/>
        <v>3.4622431023327183E-2</v>
      </c>
      <c r="N110" s="192">
        <f t="shared" si="13"/>
        <v>4.4689597050313834E-2</v>
      </c>
      <c r="O110" s="192">
        <f t="shared" si="13"/>
        <v>5.6831002754798687E-2</v>
      </c>
      <c r="P110" s="192">
        <f t="shared" si="13"/>
        <v>8.5375231498260762E-2</v>
      </c>
    </row>
    <row r="111" spans="1:21" s="48" customFormat="1" ht="15" customHeight="1">
      <c r="A111" s="48" t="s">
        <v>355</v>
      </c>
      <c r="B111" s="193">
        <f t="shared" ref="B111:H111" si="14">B98/B94-1</f>
        <v>5.4213105237519654E-2</v>
      </c>
      <c r="C111" s="193">
        <f t="shared" si="14"/>
        <v>0.14497752961704191</v>
      </c>
      <c r="D111" s="193">
        <f t="shared" si="14"/>
        <v>0.1842702801950058</v>
      </c>
      <c r="E111" s="193">
        <f t="shared" si="14"/>
        <v>0.2947234721428007</v>
      </c>
      <c r="F111" s="193">
        <f t="shared" si="14"/>
        <v>0.34155243415648173</v>
      </c>
      <c r="G111" s="193">
        <f t="shared" si="14"/>
        <v>0.45234580830491389</v>
      </c>
      <c r="H111" s="193">
        <f t="shared" si="14"/>
        <v>0.61232592565738297</v>
      </c>
      <c r="I111" s="193"/>
      <c r="J111" s="193">
        <f t="shared" ref="J111:P111" si="15">J98/J94-1</f>
        <v>-1.0638189581124391E-2</v>
      </c>
      <c r="K111" s="193">
        <f t="shared" si="15"/>
        <v>1.2963435936988565E-2</v>
      </c>
      <c r="L111" s="193">
        <f t="shared" si="15"/>
        <v>4.7983464748808657E-2</v>
      </c>
      <c r="M111" s="193">
        <f t="shared" si="15"/>
        <v>7.6604341709373136E-2</v>
      </c>
      <c r="N111" s="193">
        <f t="shared" si="15"/>
        <v>0.15015768153775189</v>
      </c>
      <c r="O111" s="193">
        <f t="shared" si="15"/>
        <v>0.22008929051659853</v>
      </c>
      <c r="P111" s="193">
        <f t="shared" si="15"/>
        <v>0.35461979232887941</v>
      </c>
    </row>
    <row r="112" spans="1:21" s="190" customFormat="1" ht="15" customHeight="1">
      <c r="A112" s="190" t="s">
        <v>356</v>
      </c>
      <c r="B112" s="192">
        <f t="shared" ref="B112:H112" si="16">(B98/B94)^(1/4)-1</f>
        <v>1.3286140918590927E-2</v>
      </c>
      <c r="C112" s="192">
        <f t="shared" si="16"/>
        <v>3.4425554682260051E-2</v>
      </c>
      <c r="D112" s="192">
        <f t="shared" si="16"/>
        <v>4.3188300275409208E-2</v>
      </c>
      <c r="E112" s="192">
        <f t="shared" si="16"/>
        <v>6.6704814755345287E-2</v>
      </c>
      <c r="F112" s="192">
        <f t="shared" si="16"/>
        <v>7.6222117224567398E-2</v>
      </c>
      <c r="G112" s="192">
        <f t="shared" si="16"/>
        <v>9.7785547421464392E-2</v>
      </c>
      <c r="H112" s="192">
        <f t="shared" si="16"/>
        <v>0.1268424762870084</v>
      </c>
      <c r="I112" s="192"/>
      <c r="J112" s="192">
        <f t="shared" ref="J112:P112" si="17">(J98/J94)^(1/4)-1</f>
        <v>-2.6702235094325788E-3</v>
      </c>
      <c r="K112" s="192">
        <f t="shared" si="17"/>
        <v>3.2252223197259955E-3</v>
      </c>
      <c r="L112" s="192">
        <f t="shared" si="17"/>
        <v>1.1785864332042095E-2</v>
      </c>
      <c r="M112" s="192">
        <f t="shared" si="17"/>
        <v>1.8624298498851832E-2</v>
      </c>
      <c r="N112" s="192">
        <f t="shared" si="17"/>
        <v>3.5593571992629913E-2</v>
      </c>
      <c r="O112" s="192">
        <f t="shared" si="17"/>
        <v>5.0988354310766981E-2</v>
      </c>
      <c r="P112" s="192">
        <f t="shared" si="17"/>
        <v>7.8833327278031051E-2</v>
      </c>
    </row>
    <row r="113" spans="1:16" s="48" customFormat="1" ht="15" customHeight="1">
      <c r="A113" s="48" t="s">
        <v>357</v>
      </c>
      <c r="B113" s="193">
        <f t="shared" ref="B113:H113" si="18">B98/B85-1</f>
        <v>0.22091083338361117</v>
      </c>
      <c r="C113" s="193">
        <f t="shared" si="18"/>
        <v>0.39965807804713505</v>
      </c>
      <c r="D113" s="193">
        <f t="shared" si="18"/>
        <v>0.48397607406533427</v>
      </c>
      <c r="E113" s="193">
        <f t="shared" si="18"/>
        <v>0.71215441547112501</v>
      </c>
      <c r="F113" s="193">
        <f t="shared" si="18"/>
        <v>0.81768023040434934</v>
      </c>
      <c r="G113" s="193">
        <f t="shared" si="18"/>
        <v>1.0626485191383206</v>
      </c>
      <c r="H113" s="193">
        <f t="shared" si="18"/>
        <v>1.3566644492936688</v>
      </c>
      <c r="I113" s="193"/>
      <c r="J113" s="193">
        <f t="shared" ref="J113:P113" si="19">J98/J85-1</f>
        <v>0.10429747687457058</v>
      </c>
      <c r="K113" s="193">
        <f t="shared" si="19"/>
        <v>0.14866430120963181</v>
      </c>
      <c r="L113" s="193">
        <f t="shared" si="19"/>
        <v>0.20816664550589592</v>
      </c>
      <c r="M113" s="193">
        <f t="shared" si="19"/>
        <v>0.28346575493400761</v>
      </c>
      <c r="N113" s="193">
        <f t="shared" si="19"/>
        <v>0.41611979933946319</v>
      </c>
      <c r="O113" s="193">
        <f t="shared" si="19"/>
        <v>0.57376755225446319</v>
      </c>
      <c r="P113" s="193">
        <f t="shared" si="19"/>
        <v>0.89110715742631408</v>
      </c>
    </row>
    <row r="114" spans="1:16" s="190" customFormat="1" ht="15" customHeight="1">
      <c r="A114" s="190" t="s">
        <v>358</v>
      </c>
      <c r="B114" s="192">
        <f t="shared" ref="B114:H114" si="20">(B98/B85)^(1/13)-1</f>
        <v>1.5472100570013136E-2</v>
      </c>
      <c r="C114" s="192">
        <f t="shared" si="20"/>
        <v>2.6201058012068845E-2</v>
      </c>
      <c r="D114" s="192">
        <f t="shared" si="20"/>
        <v>3.0829134361607835E-2</v>
      </c>
      <c r="E114" s="192">
        <f t="shared" si="20"/>
        <v>4.2233049824118352E-2</v>
      </c>
      <c r="F114" s="192">
        <f t="shared" si="20"/>
        <v>4.7039059858390964E-2</v>
      </c>
      <c r="G114" s="192">
        <f t="shared" si="20"/>
        <v>5.7271574634197853E-2</v>
      </c>
      <c r="H114" s="192">
        <f t="shared" si="20"/>
        <v>6.8164864549717707E-2</v>
      </c>
      <c r="I114" s="192"/>
      <c r="J114" s="192">
        <f t="shared" ref="J114:P114" si="21">(J98/J85)^(1/13)-1</f>
        <v>7.6606836690029656E-3</v>
      </c>
      <c r="K114" s="192">
        <f t="shared" si="21"/>
        <v>1.0718558865250971E-2</v>
      </c>
      <c r="L114" s="192">
        <f t="shared" si="21"/>
        <v>1.4652779430257334E-2</v>
      </c>
      <c r="M114" s="192">
        <f t="shared" si="21"/>
        <v>1.9382685556626589E-2</v>
      </c>
      <c r="N114" s="192">
        <f t="shared" si="21"/>
        <v>2.7124471524279326E-2</v>
      </c>
      <c r="O114" s="192">
        <f t="shared" si="21"/>
        <v>3.5498027402970367E-2</v>
      </c>
      <c r="P114" s="192">
        <f t="shared" si="21"/>
        <v>5.0233474952282142E-2</v>
      </c>
    </row>
    <row r="115" spans="1:16" s="190" customFormat="1" ht="15" customHeight="1">
      <c r="A115" s="48" t="s">
        <v>359</v>
      </c>
      <c r="B115" s="193">
        <f t="shared" ref="B115:H115" si="22">(B94/B92)^0.5-1</f>
        <v>-3.0833159608461225E-2</v>
      </c>
      <c r="C115" s="193">
        <f t="shared" si="22"/>
        <v>-4.7089300941619894E-2</v>
      </c>
      <c r="D115" s="193">
        <f t="shared" si="22"/>
        <v>-5.9744882802671095E-2</v>
      </c>
      <c r="E115" s="193">
        <f t="shared" si="22"/>
        <v>-8.6925761460864837E-2</v>
      </c>
      <c r="F115" s="193">
        <f t="shared" si="22"/>
        <v>-9.859399928371837E-2</v>
      </c>
      <c r="G115" s="193">
        <f t="shared" si="22"/>
        <v>-0.12698488434113619</v>
      </c>
      <c r="H115" s="193">
        <f t="shared" si="22"/>
        <v>-0.148504718867428</v>
      </c>
      <c r="I115" s="193"/>
      <c r="J115" s="193">
        <f t="shared" ref="J115:P115" si="23">(J94/J92)^0.5-1</f>
        <v>-1.8694930155846778E-2</v>
      </c>
      <c r="K115" s="193">
        <f t="shared" si="23"/>
        <v>-2.0133502159160876E-2</v>
      </c>
      <c r="L115" s="193">
        <f t="shared" si="23"/>
        <v>-1.3521542832645062E-2</v>
      </c>
      <c r="M115" s="193">
        <f t="shared" si="23"/>
        <v>-3.0768623777499671E-2</v>
      </c>
      <c r="N115" s="193">
        <f t="shared" si="23"/>
        <v>-4.7827004964960396E-2</v>
      </c>
      <c r="O115" s="193">
        <f t="shared" si="23"/>
        <v>-6.4044764175210767E-2</v>
      </c>
      <c r="P115" s="193">
        <f t="shared" si="23"/>
        <v>-0.11300803140154014</v>
      </c>
    </row>
    <row r="116" spans="1:16" s="190" customFormat="1" ht="15" customHeight="1">
      <c r="A116" s="190" t="s">
        <v>351</v>
      </c>
      <c r="B116" s="192">
        <f t="shared" ref="B116:H116" si="24">(1+B110)^7*(1+B115)^2*(1+B112)^4/(1+B114)^13</f>
        <v>0.99999999999999978</v>
      </c>
      <c r="C116" s="192">
        <f t="shared" si="24"/>
        <v>1.0000000000000009</v>
      </c>
      <c r="D116" s="192">
        <f t="shared" si="24"/>
        <v>0.99999999999999822</v>
      </c>
      <c r="E116" s="192">
        <f t="shared" si="24"/>
        <v>1.0000000000000002</v>
      </c>
      <c r="F116" s="192">
        <f t="shared" si="24"/>
        <v>0.99999999999999978</v>
      </c>
      <c r="G116" s="192">
        <f t="shared" si="24"/>
        <v>1.0000000000000007</v>
      </c>
      <c r="H116" s="192">
        <f t="shared" si="24"/>
        <v>0.99999999999999789</v>
      </c>
      <c r="I116" s="192"/>
      <c r="J116" s="192">
        <f t="shared" ref="J116:P116" si="25">(1+J110)^7*(1+J115)^2*(1+J112)^4/(1+J114)^13</f>
        <v>1</v>
      </c>
      <c r="K116" s="192">
        <f t="shared" si="25"/>
        <v>0.99999999999999922</v>
      </c>
      <c r="L116" s="192">
        <f t="shared" si="25"/>
        <v>1.0000000000000016</v>
      </c>
      <c r="M116" s="192">
        <f t="shared" si="25"/>
        <v>1.0000000000000007</v>
      </c>
      <c r="N116" s="192">
        <f t="shared" si="25"/>
        <v>0.99999999999999933</v>
      </c>
      <c r="O116" s="192">
        <f t="shared" si="25"/>
        <v>1.0000000000000013</v>
      </c>
      <c r="P116" s="192">
        <f t="shared" si="25"/>
        <v>0.99999999999999922</v>
      </c>
    </row>
    <row r="117" spans="1:16">
      <c r="A117" s="169" t="s">
        <v>364</v>
      </c>
      <c r="B117" s="194">
        <f t="shared" ref="B117:H120" si="26">B95/B94-1</f>
        <v>-1.3716744117504787E-2</v>
      </c>
      <c r="C117" s="194">
        <f t="shared" si="26"/>
        <v>-5.0784231404661373E-3</v>
      </c>
      <c r="D117" s="194">
        <f t="shared" si="26"/>
        <v>-4.0730560563454477E-3</v>
      </c>
      <c r="E117" s="194">
        <f t="shared" si="26"/>
        <v>1.9802503237944524E-3</v>
      </c>
      <c r="F117" s="194">
        <f t="shared" si="26"/>
        <v>6.6189931171858341E-3</v>
      </c>
      <c r="G117" s="194">
        <f t="shared" si="26"/>
        <v>2.2951230984472826E-2</v>
      </c>
      <c r="H117" s="194">
        <f t="shared" si="26"/>
        <v>6.3638805363475104E-2</v>
      </c>
      <c r="I117" s="194"/>
      <c r="J117" s="194">
        <f t="shared" ref="J117:P120" si="27">J95/J94-1</f>
        <v>-1.9888835267199867E-2</v>
      </c>
      <c r="K117" s="194">
        <f t="shared" si="27"/>
        <v>-1.6408918421869756E-2</v>
      </c>
      <c r="L117" s="194">
        <f t="shared" si="27"/>
        <v>-7.5601694865280455E-3</v>
      </c>
      <c r="M117" s="194">
        <f t="shared" si="27"/>
        <v>-9.9736090495704532E-3</v>
      </c>
      <c r="N117" s="194">
        <f t="shared" si="27"/>
        <v>-1.2340022654799276E-2</v>
      </c>
      <c r="O117" s="194">
        <f t="shared" si="27"/>
        <v>-1.12860934395006E-2</v>
      </c>
      <c r="P117" s="194">
        <f t="shared" si="27"/>
        <v>-1.9033235038705687E-3</v>
      </c>
    </row>
    <row r="118" spans="1:16">
      <c r="A118" s="169" t="s">
        <v>363</v>
      </c>
      <c r="B118" s="194">
        <f t="shared" si="26"/>
        <v>2.7084168060765412E-2</v>
      </c>
      <c r="C118" s="194">
        <f t="shared" si="26"/>
        <v>5.3274948720655857E-2</v>
      </c>
      <c r="D118" s="194">
        <f t="shared" si="26"/>
        <v>6.9849334095416715E-2</v>
      </c>
      <c r="E118" s="194">
        <f t="shared" si="26"/>
        <v>0.11036686198137891</v>
      </c>
      <c r="F118" s="194">
        <f t="shared" si="26"/>
        <v>0.12209354883831636</v>
      </c>
      <c r="G118" s="194">
        <f t="shared" si="26"/>
        <v>0.16630047826973526</v>
      </c>
      <c r="H118" s="194">
        <f t="shared" si="26"/>
        <v>0.22728958094702856</v>
      </c>
      <c r="I118" s="194"/>
      <c r="J118" s="194">
        <f t="shared" si="27"/>
        <v>8.0880460449075375E-3</v>
      </c>
      <c r="K118" s="194">
        <f t="shared" si="27"/>
        <v>1.2533396781602368E-2</v>
      </c>
      <c r="L118" s="194">
        <f t="shared" si="27"/>
        <v>1.221735834938098E-2</v>
      </c>
      <c r="M118" s="194">
        <f t="shared" si="27"/>
        <v>2.9877379183774977E-2</v>
      </c>
      <c r="N118" s="194">
        <f t="shared" si="27"/>
        <v>7.3470461683805777E-2</v>
      </c>
      <c r="O118" s="194">
        <f t="shared" si="27"/>
        <v>7.1951120182935924E-2</v>
      </c>
      <c r="P118" s="194">
        <f t="shared" si="27"/>
        <v>0.12659796579194893</v>
      </c>
    </row>
    <row r="119" spans="1:16">
      <c r="A119" s="169" t="s">
        <v>362</v>
      </c>
      <c r="B119" s="194">
        <f t="shared" si="26"/>
        <v>2.1833636054311434E-2</v>
      </c>
      <c r="C119" s="194">
        <f t="shared" si="26"/>
        <v>5.1366811126188239E-2</v>
      </c>
      <c r="D119" s="194">
        <f t="shared" si="26"/>
        <v>6.7592758684388299E-2</v>
      </c>
      <c r="E119" s="194">
        <f t="shared" si="26"/>
        <v>0.10673753168019373</v>
      </c>
      <c r="F119" s="194">
        <f t="shared" si="26"/>
        <v>0.12633746533772494</v>
      </c>
      <c r="G119" s="194">
        <f t="shared" si="26"/>
        <v>0.15580771284134731</v>
      </c>
      <c r="H119" s="194">
        <f t="shared" si="26"/>
        <v>0.17984541912428109</v>
      </c>
      <c r="I119" s="194"/>
      <c r="J119" s="194">
        <f t="shared" si="27"/>
        <v>-5.4687178593315622E-4</v>
      </c>
      <c r="K119" s="194">
        <f t="shared" si="27"/>
        <v>5.5663163397161597E-3</v>
      </c>
      <c r="L119" s="194">
        <f t="shared" si="27"/>
        <v>8.8838350434679025E-3</v>
      </c>
      <c r="M119" s="194">
        <f t="shared" si="27"/>
        <v>2.5956931139269779E-2</v>
      </c>
      <c r="N119" s="194">
        <f t="shared" si="27"/>
        <v>4.2275760008452012E-2</v>
      </c>
      <c r="O119" s="194">
        <f t="shared" si="27"/>
        <v>8.9968221679965543E-2</v>
      </c>
      <c r="P119" s="194">
        <f t="shared" si="27"/>
        <v>0.13876114873706324</v>
      </c>
    </row>
    <row r="120" spans="1:16">
      <c r="A120" s="169" t="s">
        <v>360</v>
      </c>
      <c r="B120" s="194">
        <f t="shared" si="26"/>
        <v>1.8451896700921733E-2</v>
      </c>
      <c r="C120" s="194">
        <f t="shared" si="26"/>
        <v>3.9231006345720187E-2</v>
      </c>
      <c r="D120" s="194">
        <f t="shared" si="26"/>
        <v>4.110638156295221E-2</v>
      </c>
      <c r="E120" s="194">
        <f t="shared" si="26"/>
        <v>5.1493833056708294E-2</v>
      </c>
      <c r="F120" s="194">
        <f t="shared" si="26"/>
        <v>5.4495996643026068E-2</v>
      </c>
      <c r="G120" s="194">
        <f t="shared" si="26"/>
        <v>5.3219919654237113E-2</v>
      </c>
      <c r="H120" s="194">
        <f t="shared" si="26"/>
        <v>4.6854937644772221E-2</v>
      </c>
      <c r="I120" s="194"/>
      <c r="J120" s="194">
        <f t="shared" si="27"/>
        <v>1.8873878406098221E-3</v>
      </c>
      <c r="K120" s="194">
        <f t="shared" si="27"/>
        <v>1.1484223132646187E-2</v>
      </c>
      <c r="L120" s="194">
        <f t="shared" si="27"/>
        <v>3.4035145715387127E-2</v>
      </c>
      <c r="M120" s="194">
        <f t="shared" si="27"/>
        <v>2.9187982052887751E-2</v>
      </c>
      <c r="N120" s="194">
        <f t="shared" si="27"/>
        <v>4.0823747988285364E-2</v>
      </c>
      <c r="O120" s="194">
        <f t="shared" si="27"/>
        <v>5.616592990642566E-2</v>
      </c>
      <c r="P120" s="194">
        <f t="shared" si="27"/>
        <v>5.7896554713206871E-2</v>
      </c>
    </row>
    <row r="121" spans="1:16">
      <c r="A121" s="169" t="s">
        <v>7</v>
      </c>
      <c r="B121" s="194">
        <f>B100/B99-1</f>
        <v>-5.2235645763276106E-2</v>
      </c>
      <c r="C121" s="194">
        <f t="shared" ref="C121:H121" si="28">C100/C99-1</f>
        <v>-5.0298712502958365E-2</v>
      </c>
      <c r="D121" s="194">
        <f t="shared" si="28"/>
        <v>-5.9871635179323035E-2</v>
      </c>
      <c r="E121" s="194">
        <f t="shared" si="28"/>
        <v>-8.4316694337264853E-2</v>
      </c>
      <c r="F121" s="194">
        <f t="shared" si="28"/>
        <v>-9.3935432809348685E-2</v>
      </c>
      <c r="G121" s="194">
        <f t="shared" si="28"/>
        <v>-0.10553515942920633</v>
      </c>
      <c r="H121" s="194">
        <f t="shared" si="28"/>
        <v>-0.12705226329341757</v>
      </c>
      <c r="I121" s="194"/>
      <c r="J121" s="194">
        <f t="shared" ref="J121:P121" si="29">J100/J99-1</f>
        <v>-5.3853109794986143E-2</v>
      </c>
      <c r="K121" s="194">
        <f t="shared" si="29"/>
        <v>-4.5056052121229762E-2</v>
      </c>
      <c r="L121" s="194">
        <f t="shared" si="29"/>
        <v>-2.3171936838072726E-2</v>
      </c>
      <c r="M121" s="194">
        <f t="shared" si="29"/>
        <v>-3.0747470945738931E-2</v>
      </c>
      <c r="N121" s="194">
        <f t="shared" si="29"/>
        <v>-4.8833414748067128E-2</v>
      </c>
      <c r="O121" s="194">
        <f t="shared" si="29"/>
        <v>-7.841698151567178E-2</v>
      </c>
      <c r="P121" s="194">
        <f t="shared" si="29"/>
        <v>-8.8624862834837836E-2</v>
      </c>
    </row>
    <row r="123" spans="1:16" s="169" customFormat="1" ht="12.75">
      <c r="A123" s="169" t="s">
        <v>376</v>
      </c>
      <c r="B123" s="169" t="s">
        <v>349</v>
      </c>
      <c r="C123" s="169" t="s">
        <v>52</v>
      </c>
      <c r="D123" s="169" t="s">
        <v>145</v>
      </c>
      <c r="E123" s="169" t="s">
        <v>55</v>
      </c>
      <c r="F123" s="169" t="s">
        <v>90</v>
      </c>
      <c r="G123" s="169" t="s">
        <v>91</v>
      </c>
      <c r="H123" s="169" t="s">
        <v>92</v>
      </c>
      <c r="J123" s="169" t="s">
        <v>177</v>
      </c>
      <c r="K123" s="169" t="s">
        <v>350</v>
      </c>
      <c r="L123" s="169" t="s">
        <v>53</v>
      </c>
      <c r="M123" s="169" t="s">
        <v>54</v>
      </c>
      <c r="N123" s="169" t="s">
        <v>88</v>
      </c>
      <c r="O123" s="169" t="s">
        <v>89</v>
      </c>
      <c r="P123" s="169" t="s">
        <v>93</v>
      </c>
    </row>
    <row r="124" spans="1:16" s="169" customFormat="1" ht="12.75">
      <c r="A124" s="169" t="s">
        <v>377</v>
      </c>
      <c r="B124" s="169">
        <v>1</v>
      </c>
      <c r="C124" s="169">
        <v>0.1</v>
      </c>
      <c r="D124" s="169">
        <v>0.05</v>
      </c>
      <c r="E124" s="169">
        <v>0.01</v>
      </c>
      <c r="F124" s="169">
        <v>5.0000000000000001E-3</v>
      </c>
      <c r="G124" s="169">
        <v>1E-3</v>
      </c>
      <c r="H124" s="169">
        <v>1E-4</v>
      </c>
      <c r="J124" s="169">
        <v>0.9</v>
      </c>
      <c r="K124" s="169">
        <v>0.99</v>
      </c>
      <c r="L124" s="169">
        <v>0.05</v>
      </c>
      <c r="M124" s="169">
        <v>0.04</v>
      </c>
      <c r="N124" s="169">
        <v>5.0000000000000001E-3</v>
      </c>
      <c r="O124" s="169">
        <v>4.0000000000000001E-3</v>
      </c>
      <c r="P124" s="169">
        <v>8.9999999999999998E-4</v>
      </c>
    </row>
    <row r="125" spans="1:16" ht="15.75">
      <c r="A125" s="83" t="s">
        <v>357</v>
      </c>
      <c r="B125" s="205">
        <f t="shared" ref="B125:H125" si="30">B$124*(B98-B85)/($B98-$B85)</f>
        <v>1</v>
      </c>
      <c r="C125" s="205">
        <f t="shared" si="30"/>
        <v>0.7142780661250917</v>
      </c>
      <c r="D125" s="205">
        <f t="shared" si="30"/>
        <v>0.60054125959223803</v>
      </c>
      <c r="E125" s="206">
        <f t="shared" si="30"/>
        <v>0.41332137153287185</v>
      </c>
      <c r="F125" s="205">
        <f t="shared" si="30"/>
        <v>0.34985555471699725</v>
      </c>
      <c r="G125" s="205">
        <f t="shared" si="30"/>
        <v>0.22684340756200042</v>
      </c>
      <c r="H125" s="205">
        <f t="shared" si="30"/>
        <v>0.10670989333706758</v>
      </c>
      <c r="I125" s="205"/>
      <c r="J125" s="205">
        <f t="shared" ref="J125:P125" si="31">J$124*(J98-J85)/($B98-$B85)</f>
        <v>0.28572193387490735</v>
      </c>
      <c r="K125" s="206">
        <f t="shared" si="31"/>
        <v>0.58667862846712748</v>
      </c>
      <c r="L125" s="205">
        <f t="shared" si="31"/>
        <v>0.11373680653285399</v>
      </c>
      <c r="M125" s="205">
        <f t="shared" si="31"/>
        <v>0.18721988805936624</v>
      </c>
      <c r="N125" s="205">
        <f t="shared" si="31"/>
        <v>6.346581681587446E-2</v>
      </c>
      <c r="O125" s="205">
        <f t="shared" si="31"/>
        <v>0.12301214715499685</v>
      </c>
      <c r="P125" s="205">
        <f t="shared" si="31"/>
        <v>0.12013351422493285</v>
      </c>
    </row>
    <row r="126" spans="1:16" ht="15.75">
      <c r="A126" s="83" t="s">
        <v>353</v>
      </c>
      <c r="B126" s="205">
        <f t="shared" ref="B126:H126" si="32">B$124*(B92-B85)/($B92-$B85)</f>
        <v>1</v>
      </c>
      <c r="C126" s="205">
        <f t="shared" si="32"/>
        <v>0.586724415193835</v>
      </c>
      <c r="D126" s="205">
        <f t="shared" si="32"/>
        <v>0.49105554933815776</v>
      </c>
      <c r="E126" s="206">
        <f t="shared" si="32"/>
        <v>0.32257722876348693</v>
      </c>
      <c r="F126" s="205">
        <f t="shared" si="32"/>
        <v>0.270800773686941</v>
      </c>
      <c r="G126" s="205">
        <f t="shared" si="32"/>
        <v>0.17476167986669583</v>
      </c>
      <c r="H126" s="205">
        <f t="shared" si="32"/>
        <v>7.576899166912486E-2</v>
      </c>
      <c r="I126" s="205"/>
      <c r="J126" s="205">
        <f t="shared" ref="J126:P126" si="33">J$124*(J92-J85)/($B92-$B85)</f>
        <v>0.41327558480616483</v>
      </c>
      <c r="K126" s="206">
        <f t="shared" si="33"/>
        <v>0.67742277123651373</v>
      </c>
      <c r="L126" s="205">
        <f t="shared" si="33"/>
        <v>9.5668865855677715E-2</v>
      </c>
      <c r="M126" s="205">
        <f t="shared" si="33"/>
        <v>0.16847832057467055</v>
      </c>
      <c r="N126" s="205">
        <f t="shared" si="33"/>
        <v>5.1776455076545921E-2</v>
      </c>
      <c r="O126" s="205">
        <f t="shared" si="33"/>
        <v>9.6039093820245128E-2</v>
      </c>
      <c r="P126" s="205">
        <f t="shared" si="33"/>
        <v>9.8992688197570955E-2</v>
      </c>
    </row>
    <row r="127" spans="1:16" ht="15.75">
      <c r="A127" s="83" t="s">
        <v>378</v>
      </c>
      <c r="B127" s="205">
        <f t="shared" ref="B127:H127" si="34">B$124*(B98-B94)/($B98-$B94)</f>
        <v>1</v>
      </c>
      <c r="C127" s="205">
        <f t="shared" si="34"/>
        <v>1.1144525927430593</v>
      </c>
      <c r="D127" s="205">
        <f t="shared" si="34"/>
        <v>1.0081090570922122</v>
      </c>
      <c r="E127" s="206">
        <f t="shared" si="34"/>
        <v>0.79588719614320591</v>
      </c>
      <c r="F127" s="205">
        <f t="shared" si="34"/>
        <v>0.69667413448371907</v>
      </c>
      <c r="G127" s="205">
        <f t="shared" si="34"/>
        <v>0.48252462166968879</v>
      </c>
      <c r="H127" s="205">
        <f t="shared" si="34"/>
        <v>0.24769486069528804</v>
      </c>
      <c r="I127" s="205"/>
      <c r="J127" s="205">
        <f t="shared" ref="J127:P127" si="35">J$124*(J98-J94)/($B98-$B94)</f>
        <v>-0.11445259274306259</v>
      </c>
      <c r="K127" s="206">
        <f t="shared" si="35"/>
        <v>0.20411280385679093</v>
      </c>
      <c r="L127" s="205">
        <f t="shared" si="35"/>
        <v>0.10634353565084829</v>
      </c>
      <c r="M127" s="205">
        <f t="shared" si="35"/>
        <v>0.21222186094900655</v>
      </c>
      <c r="N127" s="205">
        <f t="shared" si="35"/>
        <v>9.9213061659486734E-2</v>
      </c>
      <c r="O127" s="205">
        <f t="shared" si="35"/>
        <v>0.21414951281403019</v>
      </c>
      <c r="P127" s="205">
        <f t="shared" si="35"/>
        <v>0.23482976097440098</v>
      </c>
    </row>
    <row r="128" spans="1:16" ht="15.75">
      <c r="A128" s="83" t="s">
        <v>7</v>
      </c>
      <c r="B128" s="205">
        <f>B$124*(B100-B99)/($B100-$B99)</f>
        <v>1</v>
      </c>
      <c r="C128" s="205">
        <f t="shared" ref="C128:P128" si="36">C$124*(C100-C99)/($B100-$B99)</f>
        <v>0.43818606580122205</v>
      </c>
      <c r="D128" s="205">
        <f t="shared" si="36"/>
        <v>0.3855302813749315</v>
      </c>
      <c r="E128" s="206">
        <f t="shared" si="36"/>
        <v>0.29518145450583938</v>
      </c>
      <c r="F128" s="205">
        <f t="shared" si="36"/>
        <v>0.25872161664328969</v>
      </c>
      <c r="G128" s="205">
        <f t="shared" si="36"/>
        <v>0.16633679068853577</v>
      </c>
      <c r="H128" s="205">
        <f t="shared" si="36"/>
        <v>8.8121883665056452E-2</v>
      </c>
      <c r="I128" s="205">
        <f t="shared" si="36"/>
        <v>0</v>
      </c>
      <c r="J128" s="205">
        <f t="shared" si="36"/>
        <v>0.56181393419877579</v>
      </c>
      <c r="K128" s="206">
        <f t="shared" si="36"/>
        <v>0.70481854549416134</v>
      </c>
      <c r="L128" s="205">
        <f t="shared" si="36"/>
        <v>5.2655784426292297E-2</v>
      </c>
      <c r="M128" s="205">
        <f t="shared" si="36"/>
        <v>9.0348826869092347E-2</v>
      </c>
      <c r="N128" s="205">
        <f t="shared" si="36"/>
        <v>3.6459837862549492E-2</v>
      </c>
      <c r="O128" s="205">
        <f t="shared" si="36"/>
        <v>9.2384825954753863E-2</v>
      </c>
      <c r="P128" s="205">
        <f t="shared" si="36"/>
        <v>7.8214907023479024E-2</v>
      </c>
    </row>
    <row r="129" spans="1:16">
      <c r="A129" s="83" t="s">
        <v>379</v>
      </c>
      <c r="B129" s="205"/>
      <c r="C129" s="205"/>
      <c r="D129" s="205"/>
      <c r="E129" s="205"/>
      <c r="F129" s="205"/>
      <c r="G129" s="205"/>
      <c r="H129" s="205"/>
      <c r="I129" s="205"/>
      <c r="J129" s="205"/>
      <c r="K129" s="205"/>
      <c r="L129" s="205"/>
      <c r="M129" s="205"/>
      <c r="N129" s="205"/>
      <c r="O129" s="205"/>
      <c r="P129" s="205"/>
    </row>
    <row r="130" spans="1:16" ht="15.75">
      <c r="A130" s="83" t="s">
        <v>381</v>
      </c>
      <c r="B130" s="205">
        <f t="shared" ref="B130:P130" si="37">B$124*(B21-B15)/($B21-$B15)</f>
        <v>1</v>
      </c>
      <c r="C130" s="205">
        <f t="shared" si="37"/>
        <v>0.82616276078629725</v>
      </c>
      <c r="D130" s="205">
        <f t="shared" si="37"/>
        <v>0.83320835088043166</v>
      </c>
      <c r="E130" s="206">
        <f t="shared" si="37"/>
        <v>0.60440077414658322</v>
      </c>
      <c r="F130" s="205">
        <f t="shared" si="37"/>
        <v>0.4965139773943128</v>
      </c>
      <c r="G130" s="205">
        <f t="shared" si="37"/>
        <v>0.33593668860473858</v>
      </c>
      <c r="H130" s="205">
        <f t="shared" si="37"/>
        <v>0.18385144786283533</v>
      </c>
      <c r="I130" s="205">
        <f t="shared" si="37"/>
        <v>0</v>
      </c>
      <c r="J130" s="205">
        <f t="shared" si="37"/>
        <v>0.17383723921370414</v>
      </c>
      <c r="K130" s="206">
        <f t="shared" si="37"/>
        <v>0.39559922585341684</v>
      </c>
      <c r="L130" s="205">
        <f t="shared" si="37"/>
        <v>-7.0455900941356099E-3</v>
      </c>
      <c r="M130" s="205">
        <f t="shared" si="37"/>
        <v>0.22880757673384824</v>
      </c>
      <c r="N130" s="205">
        <f t="shared" si="37"/>
        <v>0.10788679675227056</v>
      </c>
      <c r="O130" s="205">
        <f t="shared" si="37"/>
        <v>0.160577288789574</v>
      </c>
      <c r="P130" s="205">
        <f t="shared" si="37"/>
        <v>0.1520852407419031</v>
      </c>
    </row>
    <row r="131" spans="1:16" ht="15.75">
      <c r="B131" s="205"/>
      <c r="C131" s="205"/>
      <c r="D131" s="205"/>
      <c r="E131" s="206"/>
      <c r="F131" s="205"/>
      <c r="G131" s="205"/>
      <c r="H131" s="205"/>
      <c r="I131" s="205"/>
      <c r="J131" s="205"/>
      <c r="K131" s="206"/>
      <c r="L131" s="205"/>
      <c r="M131" s="205"/>
      <c r="N131" s="205"/>
      <c r="O131" s="205"/>
      <c r="P131" s="205"/>
    </row>
    <row r="132" spans="1:16" ht="15.75">
      <c r="A132" s="83" t="s">
        <v>386</v>
      </c>
      <c r="B132" s="205">
        <f t="shared" ref="B132:H132" si="38">B$124*(B98-B65)/($B98-$B65)</f>
        <v>1</v>
      </c>
      <c r="C132" s="205">
        <f t="shared" si="38"/>
        <v>1.0769771545118014</v>
      </c>
      <c r="D132" s="205">
        <f t="shared" si="38"/>
        <v>0.92675521967238517</v>
      </c>
      <c r="E132" s="206">
        <f t="shared" si="38"/>
        <v>0.65652926402465728</v>
      </c>
      <c r="F132" s="205">
        <f t="shared" si="38"/>
        <v>0.55987075764224703</v>
      </c>
      <c r="G132" s="205">
        <f t="shared" si="38"/>
        <v>0.36281342038532849</v>
      </c>
      <c r="H132" s="205">
        <f t="shared" si="38"/>
        <v>0.16665815910330031</v>
      </c>
      <c r="I132" s="205"/>
      <c r="J132" s="205">
        <f t="shared" ref="J132:P132" si="39">J$124*(J98-J65)/($B98-$B65)</f>
        <v>-7.6977154511802232E-2</v>
      </c>
      <c r="K132" s="206">
        <f t="shared" si="39"/>
        <v>0.34347073597534139</v>
      </c>
      <c r="L132" s="205">
        <f t="shared" si="39"/>
        <v>0.15022193483941657</v>
      </c>
      <c r="M132" s="205">
        <f t="shared" si="39"/>
        <v>0.27022595564772806</v>
      </c>
      <c r="N132" s="205">
        <f t="shared" si="39"/>
        <v>9.6658506382409998E-2</v>
      </c>
      <c r="O132" s="205">
        <f t="shared" si="39"/>
        <v>0.19705733725691865</v>
      </c>
      <c r="P132" s="205">
        <f t="shared" si="39"/>
        <v>0.19615526128202823</v>
      </c>
    </row>
    <row r="133" spans="1:16">
      <c r="B133" s="205"/>
      <c r="C133" s="205"/>
      <c r="D133" s="205"/>
      <c r="E133" s="205"/>
      <c r="F133" s="205"/>
      <c r="G133" s="205"/>
      <c r="H133" s="205"/>
      <c r="I133" s="205"/>
      <c r="J133" s="205"/>
      <c r="K133" s="205"/>
      <c r="L133" s="205"/>
      <c r="M133" s="205"/>
      <c r="N133" s="205"/>
      <c r="O133" s="205"/>
      <c r="P133" s="205"/>
    </row>
    <row r="134" spans="1:16" ht="15.75">
      <c r="A134" s="83" t="s">
        <v>403</v>
      </c>
      <c r="B134" s="205">
        <f t="shared" ref="B134:H134" si="40">B$124*(B65-B25)/($B65-$B25)</f>
        <v>1</v>
      </c>
      <c r="C134" s="205">
        <f t="shared" si="40"/>
        <v>0.27553225578791074</v>
      </c>
      <c r="D134" s="205">
        <f t="shared" si="40"/>
        <v>0.16680665596451921</v>
      </c>
      <c r="E134" s="206">
        <f t="shared" si="40"/>
        <v>5.1208829756319761E-2</v>
      </c>
      <c r="F134" s="205">
        <f t="shared" si="40"/>
        <v>2.8805840846372919E-2</v>
      </c>
      <c r="G134" s="205">
        <f t="shared" si="40"/>
        <v>5.2562756115732108E-3</v>
      </c>
      <c r="H134" s="205">
        <f t="shared" si="40"/>
        <v>-1.0594302245452354E-4</v>
      </c>
      <c r="I134" s="205"/>
      <c r="J134" s="205">
        <f t="shared" ref="J134:P134" si="41">J$124*(J65-J25)/($B65-$B25)</f>
        <v>0.72446774421208937</v>
      </c>
      <c r="K134" s="206">
        <f t="shared" si="41"/>
        <v>0.9487911702436802</v>
      </c>
      <c r="L134" s="205">
        <f t="shared" si="41"/>
        <v>0.10872559982339153</v>
      </c>
      <c r="M134" s="205">
        <f t="shared" si="41"/>
        <v>0.11559782620819942</v>
      </c>
      <c r="N134" s="205">
        <f t="shared" si="41"/>
        <v>2.2402988909946839E-2</v>
      </c>
      <c r="O134" s="205">
        <f t="shared" si="41"/>
        <v>2.3549565234799712E-2</v>
      </c>
      <c r="P134" s="205">
        <f t="shared" si="41"/>
        <v>5.3622186340277342E-3</v>
      </c>
    </row>
    <row r="135" spans="1:16" ht="15.75">
      <c r="A135" s="83" t="s">
        <v>405</v>
      </c>
      <c r="B135" s="205">
        <f t="shared" ref="B135:H135" si="42">B$124*(B65-B20)/($B65-$B20)</f>
        <v>1</v>
      </c>
      <c r="C135" s="205">
        <f t="shared" si="42"/>
        <v>0.24176507826726812</v>
      </c>
      <c r="D135" s="205">
        <f t="shared" si="42"/>
        <v>0.12914493716447548</v>
      </c>
      <c r="E135" s="206">
        <f t="shared" si="42"/>
        <v>1.3495778924284562E-2</v>
      </c>
      <c r="F135" s="205">
        <f t="shared" si="42"/>
        <v>-3.771439214111784E-3</v>
      </c>
      <c r="G135" s="205">
        <f t="shared" si="42"/>
        <v>-1.5130870187456163E-2</v>
      </c>
      <c r="H135" s="205">
        <f t="shared" si="42"/>
        <v>-9.7677393947603001E-3</v>
      </c>
      <c r="I135" s="205"/>
      <c r="J135" s="205">
        <f t="shared" ref="J135:P135" si="43">J$124*(J65-J20)/($B65-$B20)</f>
        <v>0.75823492173273199</v>
      </c>
      <c r="K135" s="206">
        <f t="shared" si="43"/>
        <v>0.98650422107571545</v>
      </c>
      <c r="L135" s="205">
        <f t="shared" si="43"/>
        <v>0.11262014110279268</v>
      </c>
      <c r="M135" s="205">
        <f t="shared" si="43"/>
        <v>0.11564915824019084</v>
      </c>
      <c r="N135" s="205">
        <f t="shared" si="43"/>
        <v>1.726721813839634E-2</v>
      </c>
      <c r="O135" s="205">
        <f t="shared" si="43"/>
        <v>1.1359430973344397E-2</v>
      </c>
      <c r="P135" s="205">
        <f t="shared" si="43"/>
        <v>-5.3631307926958732E-3</v>
      </c>
    </row>
    <row r="137" spans="1:16" s="205" customFormat="1" ht="15.75">
      <c r="A137" s="205" t="s">
        <v>410</v>
      </c>
      <c r="B137" s="205">
        <f t="shared" ref="B137:H137" si="44">B$124*(B97-B72)/($B97-$B72)</f>
        <v>1</v>
      </c>
      <c r="C137" s="205">
        <f t="shared" si="44"/>
        <v>0.8735860022151577</v>
      </c>
      <c r="D137" s="205">
        <f t="shared" si="44"/>
        <v>0.7534020800786444</v>
      </c>
      <c r="E137" s="206">
        <f t="shared" si="44"/>
        <v>0.5198500756734501</v>
      </c>
      <c r="F137" s="205">
        <f t="shared" si="44"/>
        <v>0.43844701779546913</v>
      </c>
      <c r="G137" s="205">
        <f t="shared" si="44"/>
        <v>0.28183651239074786</v>
      </c>
      <c r="H137" s="205">
        <f t="shared" si="44"/>
        <v>0.13022928125623764</v>
      </c>
      <c r="J137" s="205">
        <f t="shared" ref="J137:P137" si="45">J$124*(J97-J72)/($B97-$B72)</f>
        <v>0.12641399778484169</v>
      </c>
      <c r="K137" s="206">
        <f t="shared" si="45"/>
        <v>0.48014992432654885</v>
      </c>
      <c r="L137" s="205">
        <f t="shared" si="45"/>
        <v>0.12018392213651324</v>
      </c>
      <c r="M137" s="205">
        <f t="shared" si="45"/>
        <v>0.23355200440519436</v>
      </c>
      <c r="N137" s="205">
        <f t="shared" si="45"/>
        <v>8.1403057877980939E-2</v>
      </c>
      <c r="O137" s="205">
        <f t="shared" si="45"/>
        <v>0.15661050540472118</v>
      </c>
      <c r="P137" s="205">
        <f t="shared" si="45"/>
        <v>0.15160723113451025</v>
      </c>
    </row>
  </sheetData>
  <phoneticPr fontId="0" type="noConversion"/>
  <pageMargins left="0.75" right="0.75" top="1" bottom="1" header="0.5" footer="0.5"/>
  <pageSetup orientation="portrait"/>
  <headerFooter alignWithMargins="0"/>
</worksheet>
</file>

<file path=xl/worksheets/sheet6.xml><?xml version="1.0" encoding="utf-8"?>
<worksheet xmlns="http://schemas.openxmlformats.org/spreadsheetml/2006/main" xmlns:r="http://schemas.openxmlformats.org/officeDocument/2006/relationships">
  <dimension ref="A1:F21"/>
  <sheetViews>
    <sheetView workbookViewId="0">
      <selection activeCell="C28" sqref="C28"/>
    </sheetView>
  </sheetViews>
  <sheetFormatPr defaultColWidth="8.6640625" defaultRowHeight="15"/>
  <cols>
    <col min="1" max="1" width="11.88671875" customWidth="1"/>
    <col min="2" max="2" width="12" customWidth="1"/>
    <col min="3" max="3" width="9.6640625" style="14" customWidth="1"/>
    <col min="4" max="4" width="11.33203125" style="14" customWidth="1"/>
    <col min="5" max="5" width="9.5546875" style="14" customWidth="1"/>
    <col min="6" max="6" width="10.33203125" style="14" customWidth="1"/>
  </cols>
  <sheetData>
    <row r="1" spans="1:6">
      <c r="A1" s="68"/>
      <c r="B1" s="68"/>
      <c r="C1" s="69"/>
      <c r="D1" s="69"/>
      <c r="E1" s="69"/>
      <c r="F1" s="69"/>
    </row>
    <row r="2" spans="1:6">
      <c r="A2" s="237" t="s">
        <v>248</v>
      </c>
      <c r="B2" s="241"/>
      <c r="C2" s="241"/>
      <c r="D2" s="241"/>
      <c r="E2" s="241"/>
      <c r="F2" s="242"/>
    </row>
    <row r="3" spans="1:6">
      <c r="A3" s="70"/>
      <c r="B3" s="70"/>
      <c r="C3" s="71"/>
      <c r="D3" s="71"/>
      <c r="E3" s="71"/>
      <c r="F3" s="71"/>
    </row>
    <row r="4" spans="1:6" ht="25.5">
      <c r="A4" s="39" t="s">
        <v>249</v>
      </c>
      <c r="B4" s="39" t="s">
        <v>103</v>
      </c>
      <c r="C4" s="39" t="s">
        <v>250</v>
      </c>
      <c r="D4" s="39" t="s">
        <v>251</v>
      </c>
      <c r="E4" s="39" t="s">
        <v>252</v>
      </c>
      <c r="F4" s="39" t="s">
        <v>253</v>
      </c>
    </row>
    <row r="5" spans="1:6">
      <c r="A5" s="40" t="s">
        <v>58</v>
      </c>
      <c r="B5" s="40" t="s">
        <v>59</v>
      </c>
      <c r="C5" s="40" t="s">
        <v>60</v>
      </c>
      <c r="D5" s="40" t="s">
        <v>62</v>
      </c>
      <c r="E5" s="40" t="s">
        <v>63</v>
      </c>
      <c r="F5" s="40" t="s">
        <v>65</v>
      </c>
    </row>
    <row r="6" spans="1:6" ht="19.5" customHeight="1">
      <c r="A6" s="150" t="s">
        <v>88</v>
      </c>
      <c r="B6" s="151">
        <f>397900*0.5</f>
        <v>198950</v>
      </c>
      <c r="C6" s="152">
        <v>0.30525395903626079</v>
      </c>
      <c r="D6" s="152">
        <v>0.18965073017149756</v>
      </c>
      <c r="E6" s="152">
        <v>0.30265953252424393</v>
      </c>
      <c r="F6" s="152">
        <v>0.20243577826799777</v>
      </c>
    </row>
    <row r="7" spans="1:6">
      <c r="A7" s="69" t="s">
        <v>89</v>
      </c>
      <c r="B7" s="151">
        <f>397900*0.4</f>
        <v>159160</v>
      </c>
      <c r="C7" s="152">
        <v>0.22127796933902991</v>
      </c>
      <c r="D7" s="152">
        <v>0.14009004775069112</v>
      </c>
      <c r="E7" s="152">
        <v>0.35761454134204573</v>
      </c>
      <c r="F7" s="152">
        <v>0.27891646644885648</v>
      </c>
    </row>
    <row r="8" spans="1:6">
      <c r="A8" s="69" t="s">
        <v>93</v>
      </c>
      <c r="B8" s="151">
        <f>397900*0.09</f>
        <v>35811</v>
      </c>
      <c r="C8" s="152">
        <v>0.16157522548937478</v>
      </c>
      <c r="D8" s="152">
        <v>8.0313088157270118E-2</v>
      </c>
      <c r="E8" s="152">
        <v>0.397461718466393</v>
      </c>
      <c r="F8" s="152">
        <v>0.45244129457429277</v>
      </c>
    </row>
    <row r="9" spans="1:6">
      <c r="A9" s="69" t="s">
        <v>254</v>
      </c>
      <c r="B9" s="151">
        <f>397900*0.009</f>
        <v>3581.1</v>
      </c>
      <c r="C9" s="152">
        <v>0.12020775739297984</v>
      </c>
      <c r="D9" s="152">
        <v>5.0554298958420611E-2</v>
      </c>
      <c r="E9" s="152">
        <v>0.4264231660662926</v>
      </c>
      <c r="F9" s="152">
        <v>0.65413755549970687</v>
      </c>
    </row>
    <row r="10" spans="1:6">
      <c r="A10" s="69" t="s">
        <v>255</v>
      </c>
      <c r="B10" s="151">
        <f>397900*0.001</f>
        <v>397.90000000000003</v>
      </c>
      <c r="C10" s="152">
        <v>8.0422216637346056E-2</v>
      </c>
      <c r="D10" s="152">
        <v>3.1414928373963306E-2</v>
      </c>
      <c r="E10" s="152">
        <v>0.33174164362905251</v>
      </c>
      <c r="F10" s="152">
        <v>0.94621764262377472</v>
      </c>
    </row>
    <row r="11" spans="1:6" ht="9" customHeight="1">
      <c r="A11" s="70"/>
      <c r="B11" s="70"/>
      <c r="C11" s="71"/>
      <c r="D11" s="71"/>
      <c r="E11" s="71"/>
      <c r="F11" s="71"/>
    </row>
    <row r="12" spans="1:6">
      <c r="A12" s="37" t="s">
        <v>265</v>
      </c>
      <c r="D12" s="37"/>
    </row>
    <row r="13" spans="1:6">
      <c r="A13" s="37" t="s">
        <v>256</v>
      </c>
      <c r="D13" s="37"/>
    </row>
    <row r="14" spans="1:6">
      <c r="A14" s="37" t="s">
        <v>257</v>
      </c>
    </row>
    <row r="15" spans="1:6">
      <c r="A15" s="37" t="s">
        <v>258</v>
      </c>
    </row>
    <row r="16" spans="1:6">
      <c r="A16" s="37" t="s">
        <v>259</v>
      </c>
    </row>
    <row r="17" spans="1:4">
      <c r="A17" s="37" t="s">
        <v>260</v>
      </c>
    </row>
    <row r="18" spans="1:4">
      <c r="A18" s="37" t="s">
        <v>261</v>
      </c>
    </row>
    <row r="19" spans="1:4">
      <c r="A19" s="37" t="s">
        <v>262</v>
      </c>
      <c r="B19" s="38"/>
    </row>
    <row r="20" spans="1:4">
      <c r="A20" s="37" t="s">
        <v>263</v>
      </c>
      <c r="D20" s="38"/>
    </row>
    <row r="21" spans="1:4">
      <c r="A21" s="37" t="s">
        <v>264</v>
      </c>
    </row>
  </sheetData>
  <mergeCells count="1">
    <mergeCell ref="A2:F2"/>
  </mergeCells>
  <phoneticPr fontId="0" type="noConversion"/>
  <pageMargins left="0.75" right="0.75" top="1" bottom="1" header="0.5" footer="0.5"/>
  <pageSetup orientation="portrait" verticalDpi="1200"/>
  <headerFooter alignWithMargins="0"/>
</worksheet>
</file>

<file path=xl/worksheets/sheet7.xml><?xml version="1.0" encoding="utf-8"?>
<worksheet xmlns="http://schemas.openxmlformats.org/spreadsheetml/2006/main" xmlns:r="http://schemas.openxmlformats.org/officeDocument/2006/relationships">
  <sheetPr>
    <pageSetUpPr fitToPage="1"/>
  </sheetPr>
  <dimension ref="A1:R177"/>
  <sheetViews>
    <sheetView topLeftCell="A64" zoomScale="75" workbookViewId="0">
      <selection activeCell="M100" sqref="M100:M101"/>
    </sheetView>
  </sheetViews>
  <sheetFormatPr defaultColWidth="8.88671875" defaultRowHeight="13.5" customHeight="1"/>
  <cols>
    <col min="1" max="1" width="7" style="84" customWidth="1"/>
    <col min="2" max="2" width="8.88671875" style="84"/>
    <col min="3" max="3" width="9" style="84" customWidth="1"/>
    <col min="4" max="4" width="7" style="84" customWidth="1"/>
    <col min="5" max="5" width="2.33203125" style="84" customWidth="1"/>
    <col min="6" max="6" width="10.5546875" style="84" customWidth="1"/>
    <col min="7" max="7" width="10.6640625" style="84" customWidth="1"/>
    <col min="8" max="8" width="2.33203125" style="84" customWidth="1"/>
    <col min="9" max="9" width="10.33203125" style="84" customWidth="1"/>
    <col min="10" max="10" width="10.5546875" style="84" customWidth="1"/>
    <col min="11" max="11" width="2.33203125" style="84" customWidth="1"/>
    <col min="12" max="12" width="9.5546875" style="84" customWidth="1"/>
    <col min="13" max="13" width="8.6640625" style="84" customWidth="1"/>
    <col min="14" max="14" width="6.44140625" style="84" customWidth="1"/>
    <col min="15" max="16" width="6.109375" style="84" customWidth="1"/>
    <col min="17" max="17" width="6.5546875" style="84" customWidth="1"/>
    <col min="18" max="18" width="6.109375" style="84" customWidth="1"/>
    <col min="19" max="75" width="3.6640625" style="84" customWidth="1"/>
    <col min="76" max="16384" width="8.88671875" style="84"/>
  </cols>
  <sheetData>
    <row r="1" spans="1:16" ht="17.25" customHeight="1">
      <c r="A1" s="243" t="s">
        <v>148</v>
      </c>
      <c r="B1" s="244"/>
      <c r="C1" s="244"/>
      <c r="D1" s="244"/>
      <c r="E1" s="244"/>
      <c r="F1" s="244"/>
      <c r="G1" s="244"/>
      <c r="H1" s="244"/>
      <c r="I1" s="244"/>
      <c r="J1" s="244"/>
      <c r="K1" s="244"/>
      <c r="L1" s="244"/>
    </row>
    <row r="2" spans="1:16" ht="18.75" customHeight="1">
      <c r="A2" s="58"/>
      <c r="B2" s="245" t="s">
        <v>153</v>
      </c>
      <c r="C2" s="245"/>
      <c r="D2" s="245"/>
      <c r="E2" s="86"/>
      <c r="F2" s="245" t="s">
        <v>154</v>
      </c>
      <c r="G2" s="245"/>
      <c r="H2" s="87"/>
      <c r="I2" s="245" t="s">
        <v>156</v>
      </c>
      <c r="J2" s="245"/>
      <c r="K2" s="87"/>
      <c r="L2" s="88" t="s">
        <v>68</v>
      </c>
      <c r="M2" s="86"/>
    </row>
    <row r="3" spans="1:16" ht="13.5" customHeight="1">
      <c r="A3" s="58"/>
      <c r="B3" s="89" t="s">
        <v>58</v>
      </c>
      <c r="C3" s="89" t="s">
        <v>59</v>
      </c>
      <c r="D3" s="89" t="s">
        <v>60</v>
      </c>
      <c r="E3" s="89"/>
      <c r="F3" s="89" t="s">
        <v>62</v>
      </c>
      <c r="G3" s="89" t="s">
        <v>63</v>
      </c>
      <c r="H3" s="90"/>
      <c r="I3" s="89" t="s">
        <v>65</v>
      </c>
      <c r="J3" s="89" t="s">
        <v>66</v>
      </c>
      <c r="K3" s="90"/>
      <c r="L3" s="89" t="s">
        <v>67</v>
      </c>
    </row>
    <row r="4" spans="1:16" ht="13.5" customHeight="1">
      <c r="A4" s="86" t="s">
        <v>95</v>
      </c>
      <c r="B4" s="86" t="s">
        <v>149</v>
      </c>
      <c r="C4" s="86" t="s">
        <v>150</v>
      </c>
      <c r="D4" s="86" t="s">
        <v>152</v>
      </c>
      <c r="E4" s="86"/>
      <c r="F4" s="86" t="s">
        <v>155</v>
      </c>
      <c r="G4" s="86" t="s">
        <v>64</v>
      </c>
      <c r="I4" s="86" t="s">
        <v>155</v>
      </c>
      <c r="J4" s="86" t="s">
        <v>64</v>
      </c>
      <c r="K4" s="86"/>
      <c r="L4" s="86" t="s">
        <v>382</v>
      </c>
    </row>
    <row r="5" spans="1:16" ht="13.5" customHeight="1">
      <c r="A5" s="91"/>
      <c r="B5" s="85" t="s">
        <v>61</v>
      </c>
      <c r="C5" s="85" t="s">
        <v>61</v>
      </c>
      <c r="D5" s="85" t="s">
        <v>151</v>
      </c>
      <c r="E5" s="85"/>
      <c r="F5" s="85" t="s">
        <v>275</v>
      </c>
      <c r="G5" s="85" t="s">
        <v>440</v>
      </c>
      <c r="H5" s="91"/>
      <c r="I5" s="85" t="s">
        <v>275</v>
      </c>
      <c r="J5" s="85" t="s">
        <v>440</v>
      </c>
      <c r="K5" s="85"/>
      <c r="L5" s="85" t="s">
        <v>465</v>
      </c>
    </row>
    <row r="6" spans="1:16" ht="13.5" customHeight="1">
      <c r="A6" s="86">
        <v>1913</v>
      </c>
      <c r="B6" s="92">
        <v>37700.727969294756</v>
      </c>
      <c r="C6" s="92">
        <v>358</v>
      </c>
      <c r="D6" s="93">
        <v>0.94958378599896542</v>
      </c>
      <c r="E6" s="67"/>
      <c r="F6" s="92">
        <v>27630.889464312328</v>
      </c>
      <c r="G6" s="92">
        <f>$L6*F6*1000/$B6</f>
        <v>14601.784048465048</v>
      </c>
      <c r="I6" s="92">
        <v>27630.889464312328</v>
      </c>
      <c r="J6" s="92">
        <f>$L6*I6*1000/$B6</f>
        <v>14601.784048465048</v>
      </c>
      <c r="K6" s="67"/>
      <c r="L6" s="94">
        <v>19.923277858593138</v>
      </c>
      <c r="M6" s="229"/>
    </row>
    <row r="7" spans="1:16" ht="13.5" customHeight="1">
      <c r="A7" s="86">
        <v>1914</v>
      </c>
      <c r="B7" s="92">
        <v>38513.304544443956</v>
      </c>
      <c r="C7" s="92">
        <v>358</v>
      </c>
      <c r="D7" s="93">
        <v>0.92954890325464468</v>
      </c>
      <c r="E7" s="67"/>
      <c r="F7" s="92">
        <v>27948.16142199462</v>
      </c>
      <c r="G7" s="92">
        <f t="shared" ref="G7:G70" si="0">$L7*F7*1000/$B7</f>
        <v>14265.703872905933</v>
      </c>
      <c r="I7" s="92">
        <v>27948.16142199462</v>
      </c>
      <c r="J7" s="92">
        <f>$L7*I7*1000/$B7</f>
        <v>14265.703872905933</v>
      </c>
      <c r="K7" s="67"/>
      <c r="L7" s="94">
        <v>19.658516691037082</v>
      </c>
      <c r="M7" s="234"/>
      <c r="P7" s="234"/>
    </row>
    <row r="8" spans="1:16" ht="13.5" customHeight="1">
      <c r="A8" s="86">
        <v>1915</v>
      </c>
      <c r="B8" s="92">
        <v>39154.052433920922</v>
      </c>
      <c r="C8" s="92">
        <v>337</v>
      </c>
      <c r="D8" s="93">
        <v>0.8607027345860162</v>
      </c>
      <c r="E8" s="67"/>
      <c r="F8" s="92">
        <v>28973.607489945232</v>
      </c>
      <c r="G8" s="92">
        <f t="shared" si="0"/>
        <v>14403.548915427462</v>
      </c>
      <c r="I8" s="92">
        <v>28973.607489945232</v>
      </c>
      <c r="J8" s="92">
        <f>$L8*I8*1000/$B8</f>
        <v>14403.548915427462</v>
      </c>
      <c r="K8" s="67"/>
      <c r="L8" s="94">
        <v>19.464518171059744</v>
      </c>
      <c r="M8" s="234"/>
      <c r="P8" s="234"/>
    </row>
    <row r="9" spans="1:16" ht="13.5" customHeight="1">
      <c r="A9" s="86">
        <v>1916</v>
      </c>
      <c r="B9" s="92">
        <v>39790.08915667882</v>
      </c>
      <c r="C9" s="92">
        <v>437</v>
      </c>
      <c r="D9" s="93">
        <v>1.0982634350962468</v>
      </c>
      <c r="E9" s="67"/>
      <c r="F9" s="92">
        <v>34456.016788412504</v>
      </c>
      <c r="G9" s="92">
        <f t="shared" si="0"/>
        <v>15669.662646833865</v>
      </c>
      <c r="I9" s="92">
        <v>35007.599080112879</v>
      </c>
      <c r="J9" s="92">
        <f t="shared" ref="J9:J72" si="1">$L9*I9*1000/$B9</f>
        <v>15920.507324731136</v>
      </c>
      <c r="K9" s="67"/>
      <c r="L9" s="94">
        <v>18.09545420184147</v>
      </c>
      <c r="M9" s="234"/>
      <c r="P9" s="234"/>
    </row>
    <row r="10" spans="1:16" ht="13.5" customHeight="1">
      <c r="A10" s="86">
        <v>1917</v>
      </c>
      <c r="B10" s="92">
        <v>40386.988274838346</v>
      </c>
      <c r="C10" s="92">
        <v>3473</v>
      </c>
      <c r="D10" s="93">
        <v>8.5993042520670624</v>
      </c>
      <c r="E10" s="67"/>
      <c r="F10" s="92">
        <v>41827.079800761137</v>
      </c>
      <c r="G10" s="92">
        <f t="shared" si="0"/>
        <v>15958.868398813172</v>
      </c>
      <c r="I10" s="92">
        <v>42193.265249513533</v>
      </c>
      <c r="J10" s="92">
        <f t="shared" si="1"/>
        <v>16098.584233961998</v>
      </c>
      <c r="K10" s="67"/>
      <c r="L10" s="94">
        <v>15.409410218755628</v>
      </c>
      <c r="M10" s="234"/>
      <c r="P10" s="234"/>
    </row>
    <row r="11" spans="1:16" ht="13.5" customHeight="1">
      <c r="A11" s="86">
        <v>1918</v>
      </c>
      <c r="B11" s="92">
        <v>40451.066003008054</v>
      </c>
      <c r="C11" s="92">
        <v>4425</v>
      </c>
      <c r="D11" s="93">
        <v>10.939143111014539</v>
      </c>
      <c r="E11" s="67"/>
      <c r="F11" s="92">
        <v>46568.457916190804</v>
      </c>
      <c r="G11" s="92">
        <f t="shared" si="0"/>
        <v>15104.368936278544</v>
      </c>
      <c r="I11" s="92">
        <v>46912.265562543223</v>
      </c>
      <c r="J11" s="92">
        <f t="shared" si="1"/>
        <v>15215.882131389417</v>
      </c>
      <c r="K11" s="67"/>
      <c r="L11" s="94">
        <v>13.120207370293043</v>
      </c>
      <c r="M11" s="234"/>
      <c r="P11" s="234"/>
    </row>
    <row r="12" spans="1:16" ht="13.5" customHeight="1">
      <c r="A12" s="86">
        <v>1919</v>
      </c>
      <c r="B12" s="92">
        <v>41052.355021208234</v>
      </c>
      <c r="C12" s="92">
        <v>5333</v>
      </c>
      <c r="D12" s="93">
        <v>12.990728539799717</v>
      </c>
      <c r="E12" s="67"/>
      <c r="F12" s="92">
        <v>53163.650809030129</v>
      </c>
      <c r="G12" s="92">
        <f t="shared" si="0"/>
        <v>14793.270624255325</v>
      </c>
      <c r="I12" s="92">
        <v>54237.82428603241</v>
      </c>
      <c r="J12" s="92">
        <f t="shared" si="1"/>
        <v>15092.169189362767</v>
      </c>
      <c r="K12" s="67"/>
      <c r="L12" s="94">
        <v>11.423192131278304</v>
      </c>
      <c r="M12" s="234"/>
      <c r="P12" s="234"/>
    </row>
    <row r="13" spans="1:16" ht="13.5" customHeight="1">
      <c r="A13" s="86">
        <v>1920</v>
      </c>
      <c r="B13" s="92">
        <v>41909</v>
      </c>
      <c r="C13" s="92">
        <v>7260</v>
      </c>
      <c r="D13" s="93">
        <v>17.32324798969195</v>
      </c>
      <c r="E13" s="67"/>
      <c r="F13" s="92">
        <v>56062.049220036817</v>
      </c>
      <c r="G13" s="92">
        <f t="shared" si="0"/>
        <v>13192.516954515604</v>
      </c>
      <c r="I13" s="92">
        <v>57199.787188285394</v>
      </c>
      <c r="J13" s="92">
        <f t="shared" si="1"/>
        <v>13460.249362530238</v>
      </c>
      <c r="K13" s="67"/>
      <c r="L13" s="94">
        <v>9.8620225400036006</v>
      </c>
      <c r="M13" s="234"/>
      <c r="P13" s="234"/>
    </row>
    <row r="14" spans="1:16" ht="13.5" customHeight="1">
      <c r="A14" s="86">
        <v>1921</v>
      </c>
      <c r="B14" s="92">
        <v>42835.194914792832</v>
      </c>
      <c r="C14" s="92">
        <v>6662</v>
      </c>
      <c r="D14" s="93">
        <v>15.552631459368767</v>
      </c>
      <c r="E14" s="67"/>
      <c r="F14" s="92">
        <v>45161.887414010263</v>
      </c>
      <c r="G14" s="92">
        <f t="shared" si="0"/>
        <v>11639.217605920821</v>
      </c>
      <c r="I14" s="92">
        <v>45615.62560300617</v>
      </c>
      <c r="J14" s="92">
        <f t="shared" si="1"/>
        <v>11756.155976308803</v>
      </c>
      <c r="K14" s="67"/>
      <c r="L14" s="94">
        <v>11.039577470153283</v>
      </c>
      <c r="M14" s="234"/>
      <c r="P14" s="234"/>
    </row>
    <row r="15" spans="1:16" ht="13.5" customHeight="1">
      <c r="A15" s="86">
        <v>1922</v>
      </c>
      <c r="B15" s="92">
        <v>43542.908902835123</v>
      </c>
      <c r="C15" s="92">
        <v>6787</v>
      </c>
      <c r="D15" s="93">
        <v>15.586923728832668</v>
      </c>
      <c r="E15" s="67"/>
      <c r="F15" s="92">
        <v>48546.747408196876</v>
      </c>
      <c r="G15" s="92">
        <f t="shared" si="0"/>
        <v>13141.841439181682</v>
      </c>
      <c r="I15" s="92">
        <v>49599.872927548247</v>
      </c>
      <c r="J15" s="92">
        <f t="shared" si="1"/>
        <v>13426.927656688702</v>
      </c>
      <c r="K15" s="67"/>
      <c r="L15" s="94">
        <v>11.787277936259285</v>
      </c>
      <c r="M15" s="234"/>
      <c r="P15" s="234"/>
    </row>
    <row r="16" spans="1:16" ht="13.5" customHeight="1">
      <c r="A16" s="86">
        <v>1923</v>
      </c>
      <c r="B16" s="92">
        <v>44408.548690457501</v>
      </c>
      <c r="C16" s="92">
        <v>7698</v>
      </c>
      <c r="D16" s="93">
        <v>17.334500286549883</v>
      </c>
      <c r="E16" s="67"/>
      <c r="F16" s="92">
        <v>56061.234376513916</v>
      </c>
      <c r="G16" s="92">
        <f t="shared" si="0"/>
        <v>14618.150093370003</v>
      </c>
      <c r="I16" s="92">
        <v>57315.111374212662</v>
      </c>
      <c r="J16" s="92">
        <f t="shared" si="1"/>
        <v>14945.102618672643</v>
      </c>
      <c r="K16" s="67"/>
      <c r="L16" s="94">
        <v>11.579674215268417</v>
      </c>
      <c r="M16" s="234"/>
      <c r="P16" s="234"/>
    </row>
    <row r="17" spans="1:16" ht="13.5" customHeight="1">
      <c r="A17" s="86">
        <v>1924</v>
      </c>
      <c r="B17" s="92">
        <v>45384.476316701766</v>
      </c>
      <c r="C17" s="92">
        <v>7370</v>
      </c>
      <c r="D17" s="93">
        <v>16.239032810626032</v>
      </c>
      <c r="E17" s="67"/>
      <c r="F17" s="92">
        <v>56717.183412460028</v>
      </c>
      <c r="G17" s="92">
        <f t="shared" si="0"/>
        <v>14442.906747830581</v>
      </c>
      <c r="I17" s="92">
        <v>58413.664336683782</v>
      </c>
      <c r="J17" s="92">
        <f t="shared" si="1"/>
        <v>14874.91190594734</v>
      </c>
      <c r="K17" s="67"/>
      <c r="L17" s="94">
        <v>11.55705766406672</v>
      </c>
      <c r="M17" s="234"/>
      <c r="P17" s="234"/>
    </row>
    <row r="18" spans="1:16" ht="13.5" customHeight="1">
      <c r="A18" s="86">
        <v>1925</v>
      </c>
      <c r="B18" s="92">
        <v>46190.080965008812</v>
      </c>
      <c r="C18" s="92">
        <v>4171</v>
      </c>
      <c r="D18" s="93">
        <v>9.0300772652027419</v>
      </c>
      <c r="E18" s="67"/>
      <c r="F18" s="92">
        <v>59773.661466912105</v>
      </c>
      <c r="G18" s="92">
        <f t="shared" si="0"/>
        <v>14585.42451092904</v>
      </c>
      <c r="I18" s="92">
        <v>63292.017530463352</v>
      </c>
      <c r="J18" s="92">
        <f t="shared" si="1"/>
        <v>15443.941715800331</v>
      </c>
      <c r="K18" s="67"/>
      <c r="L18" s="94">
        <v>11.270882902861258</v>
      </c>
      <c r="M18" s="234"/>
      <c r="P18" s="234"/>
    </row>
    <row r="19" spans="1:16" ht="13.5" customHeight="1">
      <c r="A19" s="86">
        <v>1926</v>
      </c>
      <c r="B19" s="92">
        <v>46940.016465398301</v>
      </c>
      <c r="C19" s="92">
        <v>4138</v>
      </c>
      <c r="D19" s="93">
        <v>8.815506068367732</v>
      </c>
      <c r="E19" s="67"/>
      <c r="F19" s="92">
        <v>61992.480379808163</v>
      </c>
      <c r="G19" s="92">
        <f t="shared" si="0"/>
        <v>14744.740962669412</v>
      </c>
      <c r="I19" s="92">
        <v>64894.565862962234</v>
      </c>
      <c r="J19" s="92">
        <f t="shared" si="1"/>
        <v>15434.994013337271</v>
      </c>
      <c r="K19" s="67"/>
      <c r="L19" s="94">
        <v>11.164553818872003</v>
      </c>
      <c r="M19" s="234"/>
      <c r="P19" s="234"/>
    </row>
    <row r="20" spans="1:16" ht="13.5" customHeight="1">
      <c r="A20" s="86">
        <v>1927</v>
      </c>
      <c r="B20" s="92">
        <v>47722.889407422103</v>
      </c>
      <c r="C20" s="92">
        <v>4102</v>
      </c>
      <c r="D20" s="93">
        <v>8.5954560818399148</v>
      </c>
      <c r="E20" s="67"/>
      <c r="F20" s="92">
        <v>62292.342796240686</v>
      </c>
      <c r="G20" s="92">
        <f t="shared" si="0"/>
        <v>14853.261667860239</v>
      </c>
      <c r="I20" s="92">
        <v>65813.859373005296</v>
      </c>
      <c r="J20" s="92">
        <f t="shared" si="1"/>
        <v>15692.947652275467</v>
      </c>
      <c r="K20" s="67"/>
      <c r="L20" s="94">
        <v>11.379256776927233</v>
      </c>
      <c r="M20" s="234"/>
      <c r="P20" s="234"/>
    </row>
    <row r="21" spans="1:16" ht="13.5" customHeight="1">
      <c r="A21" s="86">
        <v>1928</v>
      </c>
      <c r="B21" s="92">
        <v>48444.949505004595</v>
      </c>
      <c r="C21" s="92">
        <v>4071</v>
      </c>
      <c r="D21" s="93">
        <v>8.4033527572971174</v>
      </c>
      <c r="E21" s="67"/>
      <c r="F21" s="92">
        <v>63691.429125084789</v>
      </c>
      <c r="G21" s="92">
        <f t="shared" si="0"/>
        <v>15164.648989258847</v>
      </c>
      <c r="I21" s="92">
        <v>69383.714512257458</v>
      </c>
      <c r="J21" s="92">
        <f t="shared" si="1"/>
        <v>16519.957090033797</v>
      </c>
      <c r="K21" s="67"/>
      <c r="L21" s="94">
        <v>11.534529286553921</v>
      </c>
      <c r="M21" s="234"/>
      <c r="P21" s="234"/>
    </row>
    <row r="22" spans="1:16" ht="13.5" customHeight="1">
      <c r="A22" s="86">
        <v>1929</v>
      </c>
      <c r="B22" s="92">
        <v>49084.788361927036</v>
      </c>
      <c r="C22" s="92">
        <v>4044.3270000000002</v>
      </c>
      <c r="D22" s="93">
        <v>8.2394711986514562</v>
      </c>
      <c r="E22" s="67"/>
      <c r="F22" s="92">
        <v>67280</v>
      </c>
      <c r="G22" s="92">
        <f t="shared" si="0"/>
        <v>15810.257236461699</v>
      </c>
      <c r="I22" s="92">
        <v>72489.048824256068</v>
      </c>
      <c r="J22" s="92">
        <f t="shared" si="1"/>
        <v>17034.341687543398</v>
      </c>
      <c r="K22" s="67"/>
      <c r="L22" s="94">
        <v>11.534529286553921</v>
      </c>
      <c r="M22" s="234"/>
      <c r="P22" s="234"/>
    </row>
    <row r="23" spans="1:16" ht="13.5" customHeight="1">
      <c r="A23" s="86">
        <v>1930</v>
      </c>
      <c r="B23" s="92">
        <v>49750</v>
      </c>
      <c r="C23" s="92">
        <v>3708</v>
      </c>
      <c r="D23" s="93">
        <v>7.4532663316582912</v>
      </c>
      <c r="E23" s="67"/>
      <c r="F23" s="92">
        <v>60240</v>
      </c>
      <c r="G23" s="92">
        <f t="shared" si="0"/>
        <v>14329.766540136286</v>
      </c>
      <c r="I23" s="92">
        <v>61813.907021299354</v>
      </c>
      <c r="J23" s="92">
        <f t="shared" si="1"/>
        <v>14704.164285340486</v>
      </c>
      <c r="K23" s="67"/>
      <c r="L23" s="94">
        <v>11.83442704800432</v>
      </c>
      <c r="M23" s="234"/>
      <c r="P23" s="234"/>
    </row>
    <row r="24" spans="1:16" ht="13.5" customHeight="1">
      <c r="A24" s="86">
        <v>1931</v>
      </c>
      <c r="B24" s="92">
        <v>50461.665723737082</v>
      </c>
      <c r="C24" s="92">
        <v>3226</v>
      </c>
      <c r="D24" s="93">
        <v>6.3929716820316838</v>
      </c>
      <c r="E24" s="67"/>
      <c r="F24" s="92">
        <v>50560</v>
      </c>
      <c r="G24" s="92">
        <f t="shared" si="0"/>
        <v>13001.632356154389</v>
      </c>
      <c r="I24" s="92">
        <v>51113.245982413107</v>
      </c>
      <c r="J24" s="92">
        <f t="shared" si="1"/>
        <v>13143.900965051831</v>
      </c>
      <c r="K24" s="67"/>
      <c r="L24" s="94">
        <v>12.976345447373159</v>
      </c>
      <c r="M24" s="234"/>
      <c r="P24" s="234"/>
    </row>
    <row r="25" spans="1:16" ht="13.5" customHeight="1">
      <c r="A25" s="86">
        <v>1932</v>
      </c>
      <c r="B25" s="92">
        <v>51117.350453271472</v>
      </c>
      <c r="C25" s="92">
        <v>3877</v>
      </c>
      <c r="D25" s="93">
        <v>7.5845089106175978</v>
      </c>
      <c r="E25" s="67"/>
      <c r="F25" s="92">
        <v>38640</v>
      </c>
      <c r="G25" s="92">
        <f t="shared" si="0"/>
        <v>10936.106119674219</v>
      </c>
      <c r="I25" s="92">
        <v>38777.613788847921</v>
      </c>
      <c r="J25" s="92">
        <f t="shared" si="1"/>
        <v>10975.054333917784</v>
      </c>
      <c r="K25" s="67"/>
      <c r="L25" s="94">
        <v>14.467514728611643</v>
      </c>
      <c r="M25" s="234"/>
      <c r="P25" s="234"/>
    </row>
    <row r="26" spans="1:16" ht="13.5" customHeight="1">
      <c r="A26" s="86">
        <v>1933</v>
      </c>
      <c r="B26" s="92">
        <v>51757.038466730541</v>
      </c>
      <c r="C26" s="92">
        <v>3724</v>
      </c>
      <c r="D26" s="93">
        <v>7.1951566595020493</v>
      </c>
      <c r="E26" s="67"/>
      <c r="F26" s="92">
        <v>36160</v>
      </c>
      <c r="G26" s="92">
        <f t="shared" si="0"/>
        <v>10654.780796837304</v>
      </c>
      <c r="I26" s="92">
        <v>36769.636523922498</v>
      </c>
      <c r="J26" s="92">
        <f t="shared" si="1"/>
        <v>10834.414190867723</v>
      </c>
      <c r="K26" s="67"/>
      <c r="L26" s="94">
        <v>15.2505503195932</v>
      </c>
      <c r="M26" s="234"/>
      <c r="P26" s="234"/>
    </row>
    <row r="27" spans="1:16" ht="13.5" customHeight="1">
      <c r="A27" s="86">
        <v>1934</v>
      </c>
      <c r="B27" s="92">
        <v>52429.938154087497</v>
      </c>
      <c r="C27" s="92">
        <v>4094</v>
      </c>
      <c r="D27" s="93">
        <v>7.8085157910506275</v>
      </c>
      <c r="E27" s="67"/>
      <c r="F27" s="92">
        <v>41600</v>
      </c>
      <c r="G27" s="92">
        <f t="shared" si="0"/>
        <v>11708.111609310083</v>
      </c>
      <c r="I27" s="92">
        <v>42030.151753627659</v>
      </c>
      <c r="J27" s="92">
        <f t="shared" si="1"/>
        <v>11829.175665570014</v>
      </c>
      <c r="K27" s="67"/>
      <c r="L27" s="94">
        <v>14.756143451376959</v>
      </c>
      <c r="M27" s="234"/>
      <c r="P27" s="234"/>
    </row>
    <row r="28" spans="1:16" ht="13.5" customHeight="1">
      <c r="A28" s="86">
        <v>1935</v>
      </c>
      <c r="B28" s="92">
        <v>53147.097891511097</v>
      </c>
      <c r="C28" s="92">
        <v>4575</v>
      </c>
      <c r="D28" s="93">
        <v>8.6081840429724394</v>
      </c>
      <c r="E28" s="67"/>
      <c r="F28" s="92">
        <v>46800</v>
      </c>
      <c r="G28" s="92">
        <f t="shared" si="0"/>
        <v>12677.73640244661</v>
      </c>
      <c r="I28" s="92">
        <v>47761.430610559022</v>
      </c>
      <c r="J28" s="92">
        <f t="shared" si="1"/>
        <v>12938.180074453247</v>
      </c>
      <c r="K28" s="67"/>
      <c r="L28" s="94">
        <v>14.397113197085549</v>
      </c>
      <c r="M28" s="234"/>
      <c r="P28" s="234"/>
    </row>
    <row r="29" spans="1:16" ht="13.5" customHeight="1">
      <c r="A29" s="86">
        <v>1936</v>
      </c>
      <c r="B29" s="92">
        <v>53844.313041528949</v>
      </c>
      <c r="C29" s="92">
        <v>5413</v>
      </c>
      <c r="D29" s="93">
        <v>10.053057963289588</v>
      </c>
      <c r="E29" s="67"/>
      <c r="F29" s="92">
        <v>52560</v>
      </c>
      <c r="G29" s="92">
        <f t="shared" si="0"/>
        <v>13918.250880521471</v>
      </c>
      <c r="I29" s="92">
        <v>54483.577517663914</v>
      </c>
      <c r="J29" s="92">
        <f t="shared" si="1"/>
        <v>14427.627487807946</v>
      </c>
      <c r="K29" s="67"/>
      <c r="L29" s="94">
        <v>14.258345840969064</v>
      </c>
      <c r="M29" s="234"/>
      <c r="P29" s="234"/>
    </row>
    <row r="30" spans="1:16" ht="13.5" customHeight="1">
      <c r="A30" s="86">
        <v>1937</v>
      </c>
      <c r="B30" s="92">
        <v>54539.104556864208</v>
      </c>
      <c r="C30" s="92">
        <v>6350</v>
      </c>
      <c r="D30" s="93">
        <v>11.643022106054726</v>
      </c>
      <c r="E30" s="67"/>
      <c r="F30" s="92">
        <v>57840</v>
      </c>
      <c r="G30" s="92">
        <f t="shared" si="0"/>
        <v>14593.822730566524</v>
      </c>
      <c r="I30" s="92">
        <v>58544.471612270187</v>
      </c>
      <c r="J30" s="92">
        <f t="shared" si="1"/>
        <v>14771.570549172809</v>
      </c>
      <c r="K30" s="67"/>
      <c r="L30" s="94">
        <v>13.760961683725954</v>
      </c>
      <c r="M30" s="234"/>
      <c r="P30" s="234"/>
    </row>
    <row r="31" spans="1:16" ht="13.5" customHeight="1">
      <c r="A31" s="86">
        <v>1938</v>
      </c>
      <c r="B31" s="92">
        <v>55342.212127616192</v>
      </c>
      <c r="C31" s="92">
        <v>6204</v>
      </c>
      <c r="D31" s="93">
        <v>11.210249394610223</v>
      </c>
      <c r="E31" s="67"/>
      <c r="F31" s="92">
        <v>52960</v>
      </c>
      <c r="G31" s="92">
        <f t="shared" si="0"/>
        <v>13418.261520101305</v>
      </c>
      <c r="I31" s="92">
        <v>53870.774518341306</v>
      </c>
      <c r="J31" s="92">
        <f t="shared" si="1"/>
        <v>13649.020785073886</v>
      </c>
      <c r="K31" s="67"/>
      <c r="L31" s="94">
        <v>14.021832995265786</v>
      </c>
      <c r="M31" s="234"/>
      <c r="P31" s="234"/>
    </row>
    <row r="32" spans="1:16" ht="13.5" customHeight="1">
      <c r="A32" s="86">
        <v>1939</v>
      </c>
      <c r="B32" s="92">
        <v>56181.361740206303</v>
      </c>
      <c r="C32" s="92">
        <v>7633</v>
      </c>
      <c r="D32" s="93">
        <v>13.586356335213976</v>
      </c>
      <c r="E32" s="67"/>
      <c r="F32" s="92">
        <v>56480</v>
      </c>
      <c r="G32" s="92">
        <f t="shared" si="0"/>
        <v>14299.680598096385</v>
      </c>
      <c r="I32" s="92">
        <v>57272.849491057175</v>
      </c>
      <c r="J32" s="92">
        <f t="shared" si="1"/>
        <v>14500.415273813114</v>
      </c>
      <c r="K32" s="67"/>
      <c r="L32" s="94">
        <v>14.224070971159042</v>
      </c>
      <c r="M32" s="234"/>
      <c r="P32" s="234"/>
    </row>
    <row r="33" spans="1:16" ht="13.5" customHeight="1">
      <c r="A33" s="86">
        <v>1940</v>
      </c>
      <c r="B33" s="92">
        <v>57115</v>
      </c>
      <c r="C33" s="92">
        <v>14665</v>
      </c>
      <c r="D33" s="93">
        <v>25.67626718025037</v>
      </c>
      <c r="E33" s="67"/>
      <c r="F33" s="92">
        <v>60720</v>
      </c>
      <c r="G33" s="92">
        <f t="shared" si="0"/>
        <v>14977.851918535753</v>
      </c>
      <c r="I33" s="92">
        <v>61477.874213457864</v>
      </c>
      <c r="J33" s="92">
        <f t="shared" si="1"/>
        <v>15164.797368832997</v>
      </c>
      <c r="K33" s="67"/>
      <c r="L33" s="94">
        <v>14.088603628576573</v>
      </c>
      <c r="M33" s="234"/>
      <c r="P33" s="234"/>
    </row>
    <row r="34" spans="1:16" ht="13.5" customHeight="1">
      <c r="A34" s="86">
        <v>1941</v>
      </c>
      <c r="B34" s="92">
        <v>57392.484407425414</v>
      </c>
      <c r="C34" s="92">
        <v>25855</v>
      </c>
      <c r="D34" s="93">
        <v>45.049452497050105</v>
      </c>
      <c r="E34" s="67"/>
      <c r="F34" s="92">
        <v>74880</v>
      </c>
      <c r="G34" s="92">
        <f t="shared" si="0"/>
        <v>17506.102320840502</v>
      </c>
      <c r="I34" s="92">
        <v>75833.651102494012</v>
      </c>
      <c r="J34" s="92">
        <f t="shared" si="1"/>
        <v>17729.055229209123</v>
      </c>
      <c r="K34" s="67"/>
      <c r="L34" s="94">
        <v>13.4177177415015</v>
      </c>
      <c r="M34" s="234"/>
      <c r="P34" s="234"/>
    </row>
    <row r="35" spans="1:16" ht="13.5" customHeight="1">
      <c r="A35" s="86">
        <v>1942</v>
      </c>
      <c r="B35" s="92">
        <v>57736.224318594097</v>
      </c>
      <c r="C35" s="92">
        <v>36538</v>
      </c>
      <c r="D35" s="93">
        <v>63.284359916540033</v>
      </c>
      <c r="E35" s="67"/>
      <c r="F35" s="92">
        <v>96880</v>
      </c>
      <c r="G35" s="92">
        <f t="shared" si="0"/>
        <v>20346.193462233387</v>
      </c>
      <c r="I35" s="92">
        <v>97611.172347961474</v>
      </c>
      <c r="J35" s="92">
        <f t="shared" si="1"/>
        <v>20499.750172037882</v>
      </c>
      <c r="K35" s="67"/>
      <c r="L35" s="94">
        <v>12.12543754918476</v>
      </c>
      <c r="M35" s="234"/>
      <c r="P35" s="234"/>
    </row>
    <row r="36" spans="1:16" ht="13.5" customHeight="1">
      <c r="A36" s="86">
        <v>1943</v>
      </c>
      <c r="B36" s="92">
        <v>58249.516076489876</v>
      </c>
      <c r="C36" s="92">
        <v>43602</v>
      </c>
      <c r="D36" s="93">
        <v>74.853840747353829</v>
      </c>
      <c r="E36" s="67"/>
      <c r="F36" s="92">
        <v>119920</v>
      </c>
      <c r="G36" s="92">
        <f t="shared" si="0"/>
        <v>23517.263192093502</v>
      </c>
      <c r="I36" s="92">
        <v>121642.8668382102</v>
      </c>
      <c r="J36" s="92">
        <f t="shared" si="1"/>
        <v>23855.131044654543</v>
      </c>
      <c r="K36" s="67"/>
      <c r="L36" s="94">
        <v>11.423192131278304</v>
      </c>
      <c r="M36" s="234"/>
      <c r="P36" s="234"/>
    </row>
    <row r="37" spans="1:16" ht="13.5" customHeight="1">
      <c r="A37" s="86">
        <v>1944</v>
      </c>
      <c r="B37" s="92">
        <v>58656.203693425334</v>
      </c>
      <c r="C37" s="92">
        <v>46920</v>
      </c>
      <c r="D37" s="93">
        <v>79.991538909053503</v>
      </c>
      <c r="E37" s="67"/>
      <c r="F37" s="92">
        <v>121393.55715684955</v>
      </c>
      <c r="G37" s="92">
        <f t="shared" si="0"/>
        <v>23237.441642789534</v>
      </c>
      <c r="I37" s="92">
        <v>123166.55715684955</v>
      </c>
      <c r="J37" s="92">
        <f t="shared" si="1"/>
        <v>23576.833493540165</v>
      </c>
      <c r="K37" s="67"/>
      <c r="L37" s="94">
        <v>11.228109153704288</v>
      </c>
      <c r="M37" s="234"/>
      <c r="P37" s="234"/>
    </row>
    <row r="38" spans="1:16" ht="13.5" customHeight="1">
      <c r="A38" s="86">
        <v>1945</v>
      </c>
      <c r="B38" s="92">
        <v>58997.355903064556</v>
      </c>
      <c r="C38" s="92">
        <v>49933</v>
      </c>
      <c r="D38" s="93">
        <v>84.635996369129288</v>
      </c>
      <c r="E38" s="67"/>
      <c r="F38" s="92">
        <v>122236.44662323545</v>
      </c>
      <c r="G38" s="92">
        <f t="shared" si="0"/>
        <v>22745.560558965866</v>
      </c>
      <c r="I38" s="92">
        <v>126405.44662323545</v>
      </c>
      <c r="J38" s="92">
        <f t="shared" si="1"/>
        <v>23521.32134545705</v>
      </c>
      <c r="K38" s="67"/>
      <c r="L38" s="94">
        <v>10.978132697592139</v>
      </c>
      <c r="M38" s="234"/>
      <c r="P38" s="234"/>
    </row>
    <row r="39" spans="1:16" ht="13.5" customHeight="1">
      <c r="A39" s="86">
        <v>1946</v>
      </c>
      <c r="B39" s="92">
        <v>59297.344988542332</v>
      </c>
      <c r="C39" s="92">
        <v>52817</v>
      </c>
      <c r="D39" s="93">
        <v>89.071441580066548</v>
      </c>
      <c r="E39" s="67"/>
      <c r="F39" s="92">
        <v>134199.22264923877</v>
      </c>
      <c r="G39" s="92">
        <f t="shared" si="0"/>
        <v>22891.598852225725</v>
      </c>
      <c r="I39" s="92">
        <v>140365.22264923877</v>
      </c>
      <c r="J39" s="92">
        <f t="shared" si="1"/>
        <v>23943.390328632049</v>
      </c>
      <c r="K39" s="67"/>
      <c r="L39" s="94">
        <v>10.114894912824209</v>
      </c>
      <c r="M39" s="234"/>
      <c r="P39" s="234"/>
    </row>
    <row r="40" spans="1:16" ht="13.5" customHeight="1">
      <c r="A40" s="86">
        <v>1947</v>
      </c>
      <c r="B40" s="92">
        <v>60118.457600747046</v>
      </c>
      <c r="C40" s="92">
        <v>55099</v>
      </c>
      <c r="D40" s="93">
        <v>91.650721257551567</v>
      </c>
      <c r="E40" s="67"/>
      <c r="F40" s="92">
        <v>150261.74722414216</v>
      </c>
      <c r="G40" s="92">
        <f t="shared" si="0"/>
        <v>22107.0975726012</v>
      </c>
      <c r="I40" s="92">
        <v>154579.74722414216</v>
      </c>
      <c r="J40" s="92">
        <f t="shared" si="1"/>
        <v>22742.378667636644</v>
      </c>
      <c r="K40" s="67"/>
      <c r="L40" s="94">
        <v>8.8448632645772207</v>
      </c>
      <c r="M40" s="234"/>
      <c r="P40" s="234"/>
    </row>
    <row r="41" spans="1:16" ht="13.5" customHeight="1">
      <c r="A41" s="86">
        <v>1948</v>
      </c>
      <c r="B41" s="92">
        <v>60825.465619867253</v>
      </c>
      <c r="C41" s="92">
        <v>52072</v>
      </c>
      <c r="D41" s="93">
        <v>85.608880210514769</v>
      </c>
      <c r="E41" s="67"/>
      <c r="F41" s="92">
        <v>166778.82213714879</v>
      </c>
      <c r="G41" s="92">
        <f t="shared" si="0"/>
        <v>22502.845408539513</v>
      </c>
      <c r="I41" s="92">
        <v>171141.82213714879</v>
      </c>
      <c r="J41" s="92">
        <f t="shared" si="1"/>
        <v>23091.528751300626</v>
      </c>
      <c r="K41" s="67"/>
      <c r="L41" s="94">
        <v>8.2069535700446075</v>
      </c>
      <c r="M41" s="234"/>
      <c r="P41" s="234"/>
    </row>
    <row r="42" spans="1:16" ht="13.5" customHeight="1">
      <c r="A42" s="86">
        <v>1949</v>
      </c>
      <c r="B42" s="92">
        <v>61536.661793876156</v>
      </c>
      <c r="C42" s="92">
        <v>51814</v>
      </c>
      <c r="D42" s="93">
        <v>84.200212506743895</v>
      </c>
      <c r="E42" s="67"/>
      <c r="F42" s="92">
        <v>165005.5141610865</v>
      </c>
      <c r="G42" s="92">
        <f t="shared" si="0"/>
        <v>22222.021013709891</v>
      </c>
      <c r="I42" s="92">
        <v>168146.5141610865</v>
      </c>
      <c r="J42" s="92">
        <f t="shared" si="1"/>
        <v>22645.033349745649</v>
      </c>
      <c r="K42" s="67"/>
      <c r="L42" s="94">
        <v>8.2874138991626918</v>
      </c>
      <c r="M42" s="234"/>
      <c r="P42" s="234"/>
    </row>
    <row r="43" spans="1:16" ht="13.5" customHeight="1">
      <c r="A43" s="86">
        <v>1950</v>
      </c>
      <c r="B43" s="92">
        <v>62446</v>
      </c>
      <c r="C43" s="92">
        <v>53060</v>
      </c>
      <c r="D43" s="93">
        <v>84.969413573327358</v>
      </c>
      <c r="E43" s="67"/>
      <c r="F43" s="92">
        <v>182539.35609498681</v>
      </c>
      <c r="G43" s="92">
        <f t="shared" si="0"/>
        <v>23990.199855513496</v>
      </c>
      <c r="I43" s="92">
        <v>188313.35609498681</v>
      </c>
      <c r="J43" s="92">
        <f t="shared" si="1"/>
        <v>24749.046697800233</v>
      </c>
      <c r="K43" s="67"/>
      <c r="L43" s="94">
        <v>8.2069535700446075</v>
      </c>
      <c r="M43" s="234"/>
      <c r="P43" s="234"/>
    </row>
    <row r="44" spans="1:16" ht="13.5" customHeight="1">
      <c r="A44" s="86">
        <v>1951</v>
      </c>
      <c r="B44" s="92">
        <v>63059.890213245293</v>
      </c>
      <c r="C44" s="92">
        <v>55447</v>
      </c>
      <c r="D44" s="93">
        <v>87.927523838843825</v>
      </c>
      <c r="E44" s="67"/>
      <c r="F44" s="92">
        <v>204931.01915195637</v>
      </c>
      <c r="G44" s="92">
        <f t="shared" si="0"/>
        <v>24716.793757772553</v>
      </c>
      <c r="I44" s="92">
        <v>210812.01915195637</v>
      </c>
      <c r="J44" s="92">
        <f t="shared" si="1"/>
        <v>25426.102991147691</v>
      </c>
      <c r="K44" s="67"/>
      <c r="L44" s="94">
        <v>7.6056729100284874</v>
      </c>
      <c r="M44" s="234"/>
      <c r="P44" s="234"/>
    </row>
    <row r="45" spans="1:16" ht="13.5" customHeight="1">
      <c r="A45" s="86">
        <v>1952</v>
      </c>
      <c r="B45" s="92">
        <v>63684.1301574846</v>
      </c>
      <c r="C45" s="92">
        <v>56528</v>
      </c>
      <c r="D45" s="93">
        <v>88.763087224732132</v>
      </c>
      <c r="E45" s="67"/>
      <c r="F45" s="92">
        <v>218231.94781739844</v>
      </c>
      <c r="G45" s="92">
        <f t="shared" si="0"/>
        <v>25505.698414759212</v>
      </c>
      <c r="I45" s="92">
        <v>223148.94781739844</v>
      </c>
      <c r="J45" s="92">
        <f t="shared" si="1"/>
        <v>26080.369173828396</v>
      </c>
      <c r="K45" s="67"/>
      <c r="L45" s="94">
        <v>7.4430358792480025</v>
      </c>
      <c r="M45" s="234"/>
      <c r="P45" s="234"/>
    </row>
    <row r="46" spans="1:16" ht="13.5" customHeight="1">
      <c r="A46" s="86">
        <v>1953</v>
      </c>
      <c r="B46" s="92">
        <v>64273.150689587965</v>
      </c>
      <c r="C46" s="92">
        <v>57838</v>
      </c>
      <c r="D46" s="93">
        <v>89.987808874242049</v>
      </c>
      <c r="E46" s="67"/>
      <c r="F46" s="92">
        <v>231798.78209590973</v>
      </c>
      <c r="G46" s="92">
        <f t="shared" si="0"/>
        <v>26641.966949091053</v>
      </c>
      <c r="I46" s="92">
        <v>235828.78209590973</v>
      </c>
      <c r="J46" s="92">
        <f t="shared" si="1"/>
        <v>27105.158022978627</v>
      </c>
      <c r="K46" s="67"/>
      <c r="L46" s="94">
        <v>7.3872828015008247</v>
      </c>
      <c r="M46" s="234"/>
      <c r="P46" s="234"/>
    </row>
    <row r="47" spans="1:16" ht="13.5" customHeight="1">
      <c r="A47" s="86">
        <v>1954</v>
      </c>
      <c r="B47" s="92">
        <v>64928.229507237309</v>
      </c>
      <c r="C47" s="92">
        <v>56747</v>
      </c>
      <c r="D47" s="93">
        <v>87.399580168245038</v>
      </c>
      <c r="E47" s="67"/>
      <c r="F47" s="92">
        <v>232475.34220119246</v>
      </c>
      <c r="G47" s="92">
        <f t="shared" si="0"/>
        <v>26318.715894369143</v>
      </c>
      <c r="I47" s="92">
        <v>239088.34220119246</v>
      </c>
      <c r="J47" s="92">
        <f t="shared" si="1"/>
        <v>27067.378813031879</v>
      </c>
      <c r="K47" s="67"/>
      <c r="L47" s="94">
        <v>7.3505758062138637</v>
      </c>
      <c r="M47" s="234"/>
      <c r="P47" s="234"/>
    </row>
    <row r="48" spans="1:16" ht="13.5" customHeight="1">
      <c r="A48" s="86">
        <v>1955</v>
      </c>
      <c r="B48" s="92">
        <v>65589.450007413092</v>
      </c>
      <c r="C48" s="92">
        <v>58250</v>
      </c>
      <c r="D48" s="93">
        <v>88.810014405390547</v>
      </c>
      <c r="E48" s="67"/>
      <c r="F48" s="92">
        <v>250047.26333479164</v>
      </c>
      <c r="G48" s="92">
        <f t="shared" si="0"/>
        <v>28127.490678572485</v>
      </c>
      <c r="I48" s="92">
        <v>259426.26333479164</v>
      </c>
      <c r="J48" s="92">
        <f t="shared" si="1"/>
        <v>29182.522161645011</v>
      </c>
      <c r="K48" s="67"/>
      <c r="L48" s="94">
        <v>7.3780717256884794</v>
      </c>
      <c r="M48" s="234"/>
      <c r="P48" s="234"/>
    </row>
    <row r="49" spans="1:18" ht="13.5" customHeight="1">
      <c r="A49" s="86">
        <v>1956</v>
      </c>
      <c r="B49" s="92">
        <v>66257.212286740687</v>
      </c>
      <c r="C49" s="92">
        <v>59197</v>
      </c>
      <c r="D49" s="93">
        <v>89.34423583022739</v>
      </c>
      <c r="E49" s="67"/>
      <c r="F49" s="92">
        <v>269693.19177813188</v>
      </c>
      <c r="G49" s="92">
        <f t="shared" si="0"/>
        <v>29588.957226445804</v>
      </c>
      <c r="I49" s="92">
        <v>278560.19177813188</v>
      </c>
      <c r="J49" s="92">
        <f t="shared" si="1"/>
        <v>30561.785950808768</v>
      </c>
      <c r="K49" s="67"/>
      <c r="L49" s="94">
        <v>7.2693040835407388</v>
      </c>
      <c r="M49" s="234"/>
      <c r="P49" s="234"/>
    </row>
    <row r="50" spans="1:18" ht="13.5" customHeight="1">
      <c r="A50" s="86">
        <v>1957</v>
      </c>
      <c r="B50" s="92">
        <v>66947.445008315946</v>
      </c>
      <c r="C50" s="92">
        <v>59825</v>
      </c>
      <c r="D50" s="93">
        <v>89.36113990992304</v>
      </c>
      <c r="E50" s="67"/>
      <c r="F50" s="92">
        <v>283500.41372308478</v>
      </c>
      <c r="G50" s="92">
        <f t="shared" si="0"/>
        <v>29724.14398463917</v>
      </c>
      <c r="I50" s="92">
        <v>290399.41372308478</v>
      </c>
      <c r="J50" s="92">
        <f t="shared" si="1"/>
        <v>30447.48285620191</v>
      </c>
      <c r="K50" s="67"/>
      <c r="L50" s="94">
        <v>7.0192331245577249</v>
      </c>
      <c r="M50" s="234"/>
      <c r="P50" s="234"/>
    </row>
    <row r="51" spans="1:18" ht="13.5" customHeight="1">
      <c r="A51" s="86">
        <v>1958</v>
      </c>
      <c r="B51" s="92">
        <v>67546.014388339216</v>
      </c>
      <c r="C51" s="92">
        <v>59085</v>
      </c>
      <c r="D51" s="93">
        <v>87.473702978691392</v>
      </c>
      <c r="E51" s="67"/>
      <c r="F51" s="92">
        <v>284837.65621132893</v>
      </c>
      <c r="G51" s="92">
        <f t="shared" si="0"/>
        <v>28813.566935259296</v>
      </c>
      <c r="I51" s="92">
        <v>293414.65621132893</v>
      </c>
      <c r="J51" s="92">
        <f t="shared" si="1"/>
        <v>29681.197875953327</v>
      </c>
      <c r="K51" s="67"/>
      <c r="L51" s="94">
        <v>6.8328100739054989</v>
      </c>
      <c r="M51" s="234"/>
      <c r="P51" s="234"/>
    </row>
    <row r="52" spans="1:18" ht="13.5" customHeight="1">
      <c r="A52" s="86">
        <v>1959</v>
      </c>
      <c r="B52" s="92">
        <v>68143.847453790891</v>
      </c>
      <c r="C52" s="92">
        <v>60272</v>
      </c>
      <c r="D52" s="93">
        <v>88.448190485386263</v>
      </c>
      <c r="E52" s="67"/>
      <c r="F52" s="92">
        <v>306744.52996564389</v>
      </c>
      <c r="G52" s="92">
        <f t="shared" si="0"/>
        <v>30546.002242181723</v>
      </c>
      <c r="I52" s="92">
        <v>319177.52996564389</v>
      </c>
      <c r="J52" s="92">
        <f t="shared" si="1"/>
        <v>31784.095863344523</v>
      </c>
      <c r="K52" s="67"/>
      <c r="L52" s="94">
        <v>6.7858491799267657</v>
      </c>
      <c r="M52" s="234"/>
      <c r="P52" s="234"/>
    </row>
    <row r="53" spans="1:18" ht="13.5" customHeight="1">
      <c r="A53" s="86">
        <v>1960</v>
      </c>
      <c r="B53" s="92">
        <v>68681</v>
      </c>
      <c r="C53" s="92">
        <v>61028</v>
      </c>
      <c r="D53" s="93">
        <v>88.857180297316575</v>
      </c>
      <c r="E53" s="67"/>
      <c r="F53" s="92">
        <v>318030.13520679035</v>
      </c>
      <c r="G53" s="92">
        <f t="shared" si="0"/>
        <v>30891.36826394383</v>
      </c>
      <c r="I53" s="92">
        <v>328547.13520679035</v>
      </c>
      <c r="J53" s="92">
        <f t="shared" si="1"/>
        <v>31912.920890774774</v>
      </c>
      <c r="K53" s="67"/>
      <c r="L53" s="94">
        <v>6.6712233491847606</v>
      </c>
      <c r="M53" s="234"/>
      <c r="P53" s="234"/>
    </row>
    <row r="54" spans="1:18" ht="13.5" customHeight="1">
      <c r="A54" s="86">
        <v>1961</v>
      </c>
      <c r="B54" s="92">
        <v>69997.277539357485</v>
      </c>
      <c r="C54" s="92">
        <v>61499</v>
      </c>
      <c r="D54" s="93">
        <v>87.859131328958981</v>
      </c>
      <c r="E54" s="67"/>
      <c r="F54" s="92">
        <v>331239.30191560392</v>
      </c>
      <c r="G54" s="92">
        <f t="shared" si="0"/>
        <v>31252.64043060983</v>
      </c>
      <c r="I54" s="92">
        <v>346390.30191560392</v>
      </c>
      <c r="J54" s="92">
        <f t="shared" si="1"/>
        <v>32682.146991050573</v>
      </c>
      <c r="K54" s="67"/>
      <c r="L54" s="94">
        <v>6.604287997855149</v>
      </c>
      <c r="M54" s="234"/>
      <c r="P54" s="234"/>
    </row>
    <row r="55" spans="1:18" ht="13.5" customHeight="1">
      <c r="A55" s="86">
        <v>1962</v>
      </c>
      <c r="B55" s="92">
        <v>71254.48789333165</v>
      </c>
      <c r="C55" s="92">
        <v>62712</v>
      </c>
      <c r="D55" s="93">
        <v>88.011298451657112</v>
      </c>
      <c r="E55" s="67"/>
      <c r="F55" s="92">
        <v>353004.52743343828</v>
      </c>
      <c r="G55" s="92">
        <f t="shared" si="0"/>
        <v>32393.531831270313</v>
      </c>
      <c r="I55" s="92">
        <v>364330.52743343828</v>
      </c>
      <c r="J55" s="92">
        <f t="shared" si="1"/>
        <v>33432.864511189407</v>
      </c>
      <c r="K55" s="67"/>
      <c r="L55" s="94">
        <v>6.5386824879426788</v>
      </c>
      <c r="M55" s="234"/>
      <c r="P55" s="234"/>
    </row>
    <row r="56" spans="1:18" ht="13.5" customHeight="1">
      <c r="A56" s="86">
        <v>1963</v>
      </c>
      <c r="B56" s="92">
        <v>72464.471041222045</v>
      </c>
      <c r="C56" s="92">
        <v>63943</v>
      </c>
      <c r="D56" s="93">
        <v>88.240484034756108</v>
      </c>
      <c r="E56" s="67"/>
      <c r="F56" s="92">
        <v>372880.64844866132</v>
      </c>
      <c r="G56" s="92">
        <f t="shared" si="0"/>
        <v>33206.29977244397</v>
      </c>
      <c r="I56" s="92">
        <v>385710.64844866132</v>
      </c>
      <c r="J56" s="92">
        <f t="shared" si="1"/>
        <v>34348.855246569394</v>
      </c>
      <c r="K56" s="67"/>
      <c r="L56" s="94">
        <v>6.4532095142440822</v>
      </c>
      <c r="M56" s="234"/>
    </row>
    <row r="57" spans="1:18" ht="13.5" customHeight="1">
      <c r="A57" s="86">
        <v>1964</v>
      </c>
      <c r="B57" s="92">
        <v>73659.622212014569</v>
      </c>
      <c r="C57" s="92">
        <v>65376</v>
      </c>
      <c r="D57" s="93">
        <v>88.754188572713815</v>
      </c>
      <c r="E57" s="67"/>
      <c r="F57" s="92">
        <v>402491.46074611519</v>
      </c>
      <c r="G57" s="92">
        <f t="shared" si="0"/>
        <v>34806.686513880457</v>
      </c>
      <c r="I57" s="92">
        <v>418457.46074611519</v>
      </c>
      <c r="J57" s="92">
        <f t="shared" si="1"/>
        <v>36187.395450786717</v>
      </c>
      <c r="K57" s="67"/>
      <c r="L57" s="94">
        <v>6.3699422947054485</v>
      </c>
      <c r="M57" s="229"/>
      <c r="P57" s="229"/>
    </row>
    <row r="58" spans="1:18" ht="13.5" customHeight="1">
      <c r="A58" s="86">
        <v>1965</v>
      </c>
      <c r="B58" s="92">
        <v>74772.263448492304</v>
      </c>
      <c r="C58" s="92">
        <v>67596</v>
      </c>
      <c r="D58" s="93">
        <v>90.402506066389506</v>
      </c>
      <c r="E58" s="67"/>
      <c r="F58" s="92">
        <v>432178.62721131073</v>
      </c>
      <c r="G58" s="92">
        <f t="shared" si="0"/>
        <v>36233.425685563481</v>
      </c>
      <c r="I58" s="92">
        <v>452695.62721131073</v>
      </c>
      <c r="J58" s="92">
        <f t="shared" si="1"/>
        <v>37953.550532059475</v>
      </c>
      <c r="K58" s="67"/>
      <c r="L58" s="94">
        <v>6.2688320995513935</v>
      </c>
      <c r="M58" s="234"/>
    </row>
    <row r="59" spans="1:18" ht="13.5" customHeight="1">
      <c r="A59" s="86">
        <v>1966</v>
      </c>
      <c r="B59" s="92">
        <v>75831.168722140283</v>
      </c>
      <c r="C59" s="92">
        <v>70160</v>
      </c>
      <c r="D59" s="93">
        <v>92.521322277228094</v>
      </c>
      <c r="E59" s="67"/>
      <c r="F59" s="92">
        <v>470773.91622465447</v>
      </c>
      <c r="G59" s="92">
        <f t="shared" si="0"/>
        <v>37837.011283946907</v>
      </c>
      <c r="I59" s="92">
        <v>490886.91622465447</v>
      </c>
      <c r="J59" s="92">
        <f t="shared" si="1"/>
        <v>39453.532042057188</v>
      </c>
      <c r="K59" s="67"/>
      <c r="L59" s="94">
        <v>6.0946978745638543</v>
      </c>
      <c r="M59" s="234"/>
      <c r="N59" s="234"/>
      <c r="O59" s="234"/>
      <c r="P59" s="234"/>
      <c r="Q59" s="234"/>
      <c r="R59" s="234"/>
    </row>
    <row r="60" spans="1:18" ht="13.5" customHeight="1">
      <c r="A60" s="86">
        <v>1967</v>
      </c>
      <c r="B60" s="92">
        <v>76855.772597697025</v>
      </c>
      <c r="C60" s="92">
        <v>71652</v>
      </c>
      <c r="D60" s="93">
        <v>93.229171444367267</v>
      </c>
      <c r="E60" s="67"/>
      <c r="F60" s="92">
        <v>503805.17023668694</v>
      </c>
      <c r="G60" s="92">
        <f t="shared" si="0"/>
        <v>38755.813067015253</v>
      </c>
      <c r="I60" s="92">
        <v>531405.17023668694</v>
      </c>
      <c r="J60" s="92">
        <f t="shared" si="1"/>
        <v>40878.975955850037</v>
      </c>
      <c r="K60" s="67"/>
      <c r="L60" s="94">
        <v>5.9122218902954762</v>
      </c>
      <c r="M60" s="234"/>
      <c r="N60" s="234"/>
      <c r="O60" s="234"/>
      <c r="P60" s="234"/>
      <c r="Q60" s="234"/>
      <c r="R60" s="234"/>
    </row>
    <row r="61" spans="1:18" ht="13.5" customHeight="1">
      <c r="A61" s="86">
        <v>1968</v>
      </c>
      <c r="B61" s="92">
        <v>77825.685517022051</v>
      </c>
      <c r="C61" s="92">
        <v>73729</v>
      </c>
      <c r="D61" s="93">
        <v>94.73607525612347</v>
      </c>
      <c r="E61" s="67"/>
      <c r="F61" s="92">
        <v>548967.71586337092</v>
      </c>
      <c r="G61" s="92">
        <f t="shared" si="0"/>
        <v>40025.96377955161</v>
      </c>
      <c r="I61" s="92">
        <v>585267.71586337092</v>
      </c>
      <c r="J61" s="92">
        <f t="shared" si="1"/>
        <v>42672.644892506774</v>
      </c>
      <c r="K61" s="67"/>
      <c r="L61" s="94">
        <v>5.6743738832146242</v>
      </c>
      <c r="M61" s="234"/>
      <c r="N61" s="234"/>
      <c r="O61" s="234"/>
      <c r="P61" s="234"/>
      <c r="Q61" s="234"/>
      <c r="R61" s="234"/>
    </row>
    <row r="62" spans="1:18" ht="13.5" customHeight="1">
      <c r="A62" s="86">
        <v>1969</v>
      </c>
      <c r="B62" s="92">
        <v>78792.880570712965</v>
      </c>
      <c r="C62" s="92">
        <v>75834</v>
      </c>
      <c r="D62" s="93">
        <v>96.244736136969252</v>
      </c>
      <c r="E62" s="67"/>
      <c r="F62" s="92">
        <v>594701.88082442724</v>
      </c>
      <c r="G62" s="92">
        <f t="shared" si="0"/>
        <v>40610.979241155568</v>
      </c>
      <c r="I62" s="92">
        <v>624278.88082442724</v>
      </c>
      <c r="J62" s="92">
        <f t="shared" si="1"/>
        <v>42630.732283386606</v>
      </c>
      <c r="K62" s="67"/>
      <c r="L62" s="94">
        <v>5.3806052080618221</v>
      </c>
      <c r="M62" s="234"/>
      <c r="N62" s="234"/>
      <c r="O62" s="234"/>
      <c r="P62" s="234"/>
      <c r="Q62" s="234"/>
      <c r="R62" s="234"/>
    </row>
    <row r="63" spans="1:18" ht="13.5" customHeight="1">
      <c r="A63" s="86">
        <v>1970</v>
      </c>
      <c r="B63" s="92">
        <v>79924</v>
      </c>
      <c r="C63" s="92">
        <v>74280</v>
      </c>
      <c r="D63" s="93">
        <v>92.938291376807967</v>
      </c>
      <c r="E63" s="67"/>
      <c r="F63" s="92">
        <v>641252.35981373186</v>
      </c>
      <c r="G63" s="92">
        <f t="shared" si="0"/>
        <v>40833.558755518832</v>
      </c>
      <c r="I63" s="92">
        <v>659499.35981373186</v>
      </c>
      <c r="J63" s="92">
        <f t="shared" si="1"/>
        <v>41995.488119534559</v>
      </c>
      <c r="K63" s="67"/>
      <c r="L63" s="94">
        <v>5.0893868849450747</v>
      </c>
      <c r="M63" s="234"/>
      <c r="N63" s="234"/>
      <c r="O63" s="234"/>
      <c r="P63" s="234"/>
      <c r="Q63" s="234"/>
      <c r="R63" s="234"/>
    </row>
    <row r="64" spans="1:18" ht="13.5" customHeight="1">
      <c r="A64" s="86">
        <v>1971</v>
      </c>
      <c r="B64" s="92">
        <v>81849.283100873465</v>
      </c>
      <c r="C64" s="92">
        <v>74576</v>
      </c>
      <c r="D64" s="93">
        <v>91.113809644600479</v>
      </c>
      <c r="E64" s="67"/>
      <c r="F64" s="92">
        <v>683605.51628102292</v>
      </c>
      <c r="G64" s="92">
        <f t="shared" si="0"/>
        <v>40722.351417380865</v>
      </c>
      <c r="I64" s="92">
        <v>709905.51628102292</v>
      </c>
      <c r="J64" s="92">
        <f t="shared" si="1"/>
        <v>42289.041294466122</v>
      </c>
      <c r="K64" s="67"/>
      <c r="L64" s="94">
        <v>4.8757582996510846</v>
      </c>
      <c r="M64" s="234"/>
      <c r="N64" s="234"/>
      <c r="O64" s="234"/>
      <c r="P64" s="234"/>
      <c r="Q64" s="234"/>
      <c r="R64" s="234"/>
    </row>
    <row r="65" spans="1:18" ht="13.5" customHeight="1">
      <c r="A65" s="86">
        <v>1972</v>
      </c>
      <c r="B65" s="92">
        <v>83669.52931419824</v>
      </c>
      <c r="C65" s="92">
        <v>77573</v>
      </c>
      <c r="D65" s="93">
        <v>92.713560881519513</v>
      </c>
      <c r="E65" s="67"/>
      <c r="F65" s="92">
        <v>751147.6271934883</v>
      </c>
      <c r="G65" s="92">
        <f t="shared" si="0"/>
        <v>42411.036254825864</v>
      </c>
      <c r="I65" s="92">
        <v>785496.6271934883</v>
      </c>
      <c r="J65" s="92">
        <f t="shared" si="1"/>
        <v>44350.437554354656</v>
      </c>
      <c r="K65" s="67"/>
      <c r="L65" s="94">
        <v>4.7241198836332279</v>
      </c>
      <c r="M65" s="234"/>
      <c r="N65" s="234"/>
      <c r="O65" s="234"/>
      <c r="P65" s="234"/>
      <c r="Q65" s="234"/>
      <c r="R65" s="234"/>
    </row>
    <row r="66" spans="1:18" ht="13.5" customHeight="1">
      <c r="A66" s="86">
        <v>1973</v>
      </c>
      <c r="B66" s="92">
        <v>85441.835116484566</v>
      </c>
      <c r="C66" s="92">
        <v>80693</v>
      </c>
      <c r="D66" s="93">
        <v>94.442025841310198</v>
      </c>
      <c r="E66" s="67"/>
      <c r="F66" s="92">
        <v>831698.51914472133</v>
      </c>
      <c r="G66" s="92">
        <f t="shared" si="0"/>
        <v>43292.192658208907</v>
      </c>
      <c r="I66" s="92">
        <v>865418.51914472133</v>
      </c>
      <c r="J66" s="92">
        <f t="shared" si="1"/>
        <v>45047.411289517768</v>
      </c>
      <c r="K66" s="67"/>
      <c r="L66" s="94">
        <v>4.4474822327898407</v>
      </c>
      <c r="M66" s="234"/>
      <c r="N66" s="234"/>
      <c r="O66" s="234"/>
      <c r="P66" s="234"/>
      <c r="Q66" s="234"/>
      <c r="R66" s="234"/>
    </row>
    <row r="67" spans="1:18" ht="13.5" customHeight="1">
      <c r="A67" s="86">
        <v>1974</v>
      </c>
      <c r="B67" s="92">
        <v>87227.731585466507</v>
      </c>
      <c r="C67" s="92">
        <v>83340</v>
      </c>
      <c r="D67" s="93">
        <v>95.543009642916971</v>
      </c>
      <c r="E67" s="67"/>
      <c r="F67" s="92">
        <v>914549.7312577907</v>
      </c>
      <c r="G67" s="92">
        <f t="shared" si="0"/>
        <v>41995.525550998012</v>
      </c>
      <c r="I67" s="92">
        <v>941900.7312577907</v>
      </c>
      <c r="J67" s="92">
        <f t="shared" si="1"/>
        <v>43251.465583658275</v>
      </c>
      <c r="K67" s="67"/>
      <c r="L67" s="94">
        <v>4.0054403881514995</v>
      </c>
      <c r="M67" s="234"/>
      <c r="N67" s="234"/>
      <c r="O67" s="234"/>
      <c r="P67" s="234"/>
      <c r="Q67" s="234"/>
      <c r="R67" s="234"/>
    </row>
    <row r="68" spans="1:18" ht="13.5" customHeight="1">
      <c r="A68" s="86">
        <v>1975</v>
      </c>
      <c r="B68" s="92">
        <v>89127.466196003021</v>
      </c>
      <c r="C68" s="92">
        <v>82229</v>
      </c>
      <c r="D68" s="93">
        <v>92.259999649454429</v>
      </c>
      <c r="E68" s="67"/>
      <c r="F68" s="92">
        <v>965991.37443402468</v>
      </c>
      <c r="G68" s="92">
        <f t="shared" si="0"/>
        <v>39781.083223312155</v>
      </c>
      <c r="I68" s="92">
        <v>994271.37443402468</v>
      </c>
      <c r="J68" s="92">
        <f t="shared" si="1"/>
        <v>40945.69924715026</v>
      </c>
      <c r="K68" s="67"/>
      <c r="L68" s="94">
        <v>3.6704128463916148</v>
      </c>
      <c r="M68" s="234"/>
      <c r="N68" s="234"/>
      <c r="O68" s="234"/>
      <c r="P68" s="234"/>
      <c r="Q68" s="234"/>
      <c r="R68" s="234"/>
    </row>
    <row r="69" spans="1:18" ht="13.5" customHeight="1">
      <c r="A69" s="86">
        <v>1976</v>
      </c>
      <c r="B69" s="92">
        <v>91048.45550544768</v>
      </c>
      <c r="C69" s="92">
        <v>84670</v>
      </c>
      <c r="D69" s="93">
        <v>92.994438543698266</v>
      </c>
      <c r="E69" s="67"/>
      <c r="F69" s="92">
        <v>1068764.5899609402</v>
      </c>
      <c r="G69" s="92">
        <f t="shared" si="0"/>
        <v>40737.502383834973</v>
      </c>
      <c r="I69" s="92">
        <v>1106043.5899609402</v>
      </c>
      <c r="J69" s="92">
        <f t="shared" si="1"/>
        <v>42158.445186049714</v>
      </c>
      <c r="K69" s="67"/>
      <c r="L69" s="94">
        <v>3.4704430779590316</v>
      </c>
      <c r="M69" s="234"/>
      <c r="N69" s="234"/>
      <c r="O69" s="234"/>
      <c r="P69" s="234"/>
      <c r="Q69" s="234"/>
      <c r="R69" s="234"/>
    </row>
    <row r="70" spans="1:18" ht="13.5" customHeight="1">
      <c r="A70" s="86">
        <v>1977</v>
      </c>
      <c r="B70" s="92">
        <v>93075.821147921553</v>
      </c>
      <c r="C70" s="92">
        <v>86635</v>
      </c>
      <c r="D70" s="93">
        <v>93.080027585590216</v>
      </c>
      <c r="E70" s="67"/>
      <c r="F70" s="92">
        <v>1175139.9017697203</v>
      </c>
      <c r="G70" s="92">
        <f t="shared" si="0"/>
        <v>41141.229301564097</v>
      </c>
      <c r="I70" s="92">
        <v>1217277.9017697203</v>
      </c>
      <c r="J70" s="92">
        <f t="shared" si="1"/>
        <v>42616.465669334902</v>
      </c>
      <c r="K70" s="67"/>
      <c r="L70" s="94">
        <v>3.2585513388757246</v>
      </c>
      <c r="M70" s="234"/>
      <c r="N70" s="234"/>
      <c r="O70" s="234"/>
      <c r="P70" s="234"/>
      <c r="Q70" s="234"/>
      <c r="R70" s="234"/>
    </row>
    <row r="71" spans="1:18" ht="13.5" customHeight="1">
      <c r="A71" s="86">
        <v>1978</v>
      </c>
      <c r="B71" s="92">
        <v>95212.836116289182</v>
      </c>
      <c r="C71" s="92">
        <v>89771</v>
      </c>
      <c r="D71" s="93">
        <v>94.284556223445819</v>
      </c>
      <c r="E71" s="67"/>
      <c r="F71" s="92">
        <v>1317571.0106087574</v>
      </c>
      <c r="G71" s="92">
        <f t="shared" ref="G71:G101" si="2">$L71*F71*1000/$B71</f>
        <v>41911.009847804715</v>
      </c>
      <c r="I71" s="92">
        <v>1365290.0106087574</v>
      </c>
      <c r="J71" s="92">
        <f t="shared" si="1"/>
        <v>43428.91777293686</v>
      </c>
      <c r="K71" s="67"/>
      <c r="L71" s="94">
        <v>3.0286535450286642</v>
      </c>
      <c r="M71" s="234"/>
      <c r="N71" s="234"/>
      <c r="O71" s="234"/>
      <c r="P71" s="234"/>
      <c r="Q71" s="234"/>
      <c r="R71" s="234"/>
    </row>
    <row r="72" spans="1:18" ht="13.5" customHeight="1">
      <c r="A72" s="86">
        <v>1979</v>
      </c>
      <c r="B72" s="92">
        <v>97457.045574318821</v>
      </c>
      <c r="C72" s="92">
        <v>92694</v>
      </c>
      <c r="D72" s="93">
        <v>95.112671899450703</v>
      </c>
      <c r="E72" s="67"/>
      <c r="F72" s="92">
        <v>1476334.0561135008</v>
      </c>
      <c r="G72" s="92">
        <f t="shared" si="2"/>
        <v>41869.27752962269</v>
      </c>
      <c r="I72" s="92">
        <v>1548415.0561135008</v>
      </c>
      <c r="J72" s="92">
        <f t="shared" si="1"/>
        <v>43913.51635288581</v>
      </c>
      <c r="K72" s="67"/>
      <c r="L72" s="94">
        <v>2.7639111022814036</v>
      </c>
      <c r="M72" s="234"/>
      <c r="N72" s="234"/>
      <c r="O72" s="234"/>
      <c r="P72" s="234"/>
      <c r="Q72" s="234"/>
      <c r="R72" s="234"/>
    </row>
    <row r="73" spans="1:18" ht="13.5" customHeight="1">
      <c r="A73" s="86">
        <v>1980</v>
      </c>
      <c r="B73" s="92">
        <v>99625</v>
      </c>
      <c r="C73" s="92">
        <v>93902</v>
      </c>
      <c r="D73" s="93">
        <v>94.255457967377666</v>
      </c>
      <c r="E73" s="67"/>
      <c r="F73" s="92">
        <v>1631791.7179166269</v>
      </c>
      <c r="G73" s="92">
        <f t="shared" si="2"/>
        <v>40747.496812102327</v>
      </c>
      <c r="I73" s="92">
        <v>1706017.7179166269</v>
      </c>
      <c r="J73" s="92">
        <f t="shared" ref="J73:J101" si="3">$L73*I73*1000/$B73</f>
        <v>42600.995432769821</v>
      </c>
      <c r="K73" s="67"/>
      <c r="L73" s="94">
        <v>2.4877374516207125</v>
      </c>
      <c r="M73" s="234"/>
      <c r="N73" s="234"/>
      <c r="O73" s="234"/>
      <c r="P73" s="234"/>
      <c r="Q73" s="234"/>
      <c r="R73" s="234"/>
    </row>
    <row r="74" spans="1:18" ht="13.5" customHeight="1">
      <c r="A74" s="86">
        <v>1981</v>
      </c>
      <c r="B74" s="92">
        <v>101432.20736241926</v>
      </c>
      <c r="C74" s="92">
        <v>95396</v>
      </c>
      <c r="D74" s="93">
        <v>94.049022968758067</v>
      </c>
      <c r="E74" s="67"/>
      <c r="F74" s="92">
        <v>1803844.9417724272</v>
      </c>
      <c r="G74" s="92">
        <f t="shared" si="2"/>
        <v>40395.611411133614</v>
      </c>
      <c r="I74" s="92">
        <v>1881124.4417724272</v>
      </c>
      <c r="J74" s="92">
        <f t="shared" si="3"/>
        <v>42126.221720121328</v>
      </c>
      <c r="K74" s="67"/>
      <c r="L74" s="94">
        <v>2.2714901587714982</v>
      </c>
      <c r="M74" s="234"/>
      <c r="N74" s="234"/>
      <c r="O74" s="234"/>
      <c r="P74" s="234"/>
      <c r="Q74" s="234"/>
      <c r="R74" s="234"/>
    </row>
    <row r="75" spans="1:18" ht="13.5" customHeight="1">
      <c r="A75" s="86">
        <v>1982</v>
      </c>
      <c r="B75" s="92">
        <v>103250.43781266264</v>
      </c>
      <c r="C75" s="92">
        <v>95337</v>
      </c>
      <c r="D75" s="93">
        <v>92.335685949321814</v>
      </c>
      <c r="E75" s="67"/>
      <c r="F75" s="92">
        <v>1907974.3295260852</v>
      </c>
      <c r="G75" s="92">
        <f t="shared" si="2"/>
        <v>39586.249974728962</v>
      </c>
      <c r="I75" s="92">
        <v>1994598.3295260852</v>
      </c>
      <c r="J75" s="92">
        <f t="shared" si="3"/>
        <v>41383.506502107222</v>
      </c>
      <c r="K75" s="67"/>
      <c r="L75" s="94">
        <v>2.1422183611178354</v>
      </c>
      <c r="M75" s="234"/>
      <c r="N75" s="234"/>
      <c r="O75" s="234"/>
      <c r="P75" s="234"/>
      <c r="Q75" s="234"/>
      <c r="R75" s="234"/>
    </row>
    <row r="76" spans="1:18" ht="13.5" customHeight="1">
      <c r="A76" s="86">
        <v>1983</v>
      </c>
      <c r="B76" s="92">
        <v>105066.9706211951</v>
      </c>
      <c r="C76" s="92">
        <v>96321</v>
      </c>
      <c r="D76" s="93">
        <v>91.675813464987471</v>
      </c>
      <c r="E76" s="67"/>
      <c r="F76" s="92">
        <v>2004401.9868750633</v>
      </c>
      <c r="G76" s="92">
        <f t="shared" si="2"/>
        <v>39194.94768273877</v>
      </c>
      <c r="I76" s="92">
        <v>2127821.9868750633</v>
      </c>
      <c r="J76" s="92">
        <f t="shared" si="3"/>
        <v>41608.35600835381</v>
      </c>
      <c r="K76" s="67"/>
      <c r="L76" s="94">
        <v>2.0545252118323103</v>
      </c>
      <c r="M76" s="234"/>
      <c r="N76" s="234"/>
      <c r="O76" s="234"/>
      <c r="P76" s="234"/>
      <c r="Q76" s="234"/>
      <c r="R76" s="234"/>
    </row>
    <row r="77" spans="1:18" ht="13.5" customHeight="1">
      <c r="A77" s="86">
        <v>1984</v>
      </c>
      <c r="B77" s="92">
        <v>106871.14951319493</v>
      </c>
      <c r="C77" s="92">
        <v>99439</v>
      </c>
      <c r="D77" s="93">
        <v>93.045691426499232</v>
      </c>
      <c r="E77" s="67"/>
      <c r="F77" s="92">
        <v>2193702.7680859203</v>
      </c>
      <c r="G77" s="92">
        <f t="shared" si="2"/>
        <v>40513.977786433759</v>
      </c>
      <c r="I77" s="92">
        <v>2331723.2680859203</v>
      </c>
      <c r="J77" s="92">
        <f t="shared" si="3"/>
        <v>43062.982853310474</v>
      </c>
      <c r="K77" s="67"/>
      <c r="L77" s="94">
        <v>1.9737292765355339</v>
      </c>
      <c r="M77" s="234"/>
      <c r="N77" s="234"/>
      <c r="O77" s="234"/>
      <c r="P77" s="234"/>
      <c r="Q77" s="234"/>
      <c r="R77" s="234"/>
    </row>
    <row r="78" spans="1:18" ht="13.5" customHeight="1">
      <c r="A78" s="86">
        <v>1985</v>
      </c>
      <c r="B78" s="92">
        <v>108736.06385144978</v>
      </c>
      <c r="C78" s="92">
        <v>101660</v>
      </c>
      <c r="D78" s="93">
        <v>93.492440685441053</v>
      </c>
      <c r="E78" s="67"/>
      <c r="F78" s="92">
        <v>2349494.8790044314</v>
      </c>
      <c r="G78" s="92">
        <f t="shared" si="2"/>
        <v>41231.437968405313</v>
      </c>
      <c r="I78" s="92">
        <v>2521716.8790044314</v>
      </c>
      <c r="J78" s="92">
        <f t="shared" si="3"/>
        <v>44253.773012950558</v>
      </c>
      <c r="K78" s="67"/>
      <c r="L78" s="94">
        <v>1.908216234767607</v>
      </c>
      <c r="M78" s="234"/>
      <c r="N78" s="234"/>
      <c r="O78" s="234"/>
      <c r="P78" s="234"/>
      <c r="Q78" s="234"/>
      <c r="R78" s="234"/>
    </row>
    <row r="79" spans="1:18" ht="13.5" customHeight="1">
      <c r="A79" s="86">
        <v>1986</v>
      </c>
      <c r="B79" s="92">
        <v>110683.65034819435</v>
      </c>
      <c r="C79" s="92">
        <v>103045</v>
      </c>
      <c r="D79" s="93">
        <v>93.098664234361365</v>
      </c>
      <c r="E79" s="67"/>
      <c r="F79" s="92">
        <v>2467473.0928211357</v>
      </c>
      <c r="G79" s="92">
        <f t="shared" si="2"/>
        <v>41783.418039985438</v>
      </c>
      <c r="I79" s="92">
        <v>2800382.0928211357</v>
      </c>
      <c r="J79" s="92">
        <f t="shared" si="3"/>
        <v>47420.794981093117</v>
      </c>
      <c r="K79" s="67"/>
      <c r="L79" s="94">
        <v>1.8742823361054688</v>
      </c>
      <c r="M79" s="234"/>
      <c r="N79" s="234"/>
      <c r="O79" s="234"/>
      <c r="P79" s="234"/>
      <c r="Q79" s="234"/>
      <c r="R79" s="234"/>
    </row>
    <row r="80" spans="1:18" ht="13.5" customHeight="1">
      <c r="A80" s="86">
        <v>1987</v>
      </c>
      <c r="B80" s="92">
        <v>112640.14745716355</v>
      </c>
      <c r="C80" s="92">
        <v>106996</v>
      </c>
      <c r="D80" s="93">
        <v>94.989222240400579</v>
      </c>
      <c r="E80" s="67"/>
      <c r="F80" s="92">
        <v>2668944.414493544</v>
      </c>
      <c r="G80" s="92">
        <f t="shared" si="2"/>
        <v>42958.581539565654</v>
      </c>
      <c r="I80" s="92">
        <v>2806993.414493544</v>
      </c>
      <c r="J80" s="92">
        <f t="shared" si="3"/>
        <v>45180.579566482535</v>
      </c>
      <c r="K80" s="67"/>
      <c r="L80" s="94">
        <v>1.8130242551662417</v>
      </c>
      <c r="M80" s="234"/>
      <c r="N80" s="234"/>
      <c r="O80" s="234"/>
      <c r="P80" s="234"/>
      <c r="Q80" s="234"/>
      <c r="R80" s="234"/>
    </row>
    <row r="81" spans="1:18" ht="13.5" customHeight="1">
      <c r="A81" s="86">
        <v>1988</v>
      </c>
      <c r="B81" s="92">
        <v>114656.00857399579</v>
      </c>
      <c r="C81" s="92">
        <v>109708</v>
      </c>
      <c r="D81" s="93">
        <v>95.684475122119323</v>
      </c>
      <c r="E81" s="67"/>
      <c r="F81" s="92">
        <v>2956031.9753831429</v>
      </c>
      <c r="G81" s="92">
        <f t="shared" si="2"/>
        <v>45088.312062915742</v>
      </c>
      <c r="I81" s="92">
        <v>3111659.9753831429</v>
      </c>
      <c r="J81" s="92">
        <f t="shared" si="3"/>
        <v>47462.103648447555</v>
      </c>
      <c r="K81" s="67"/>
      <c r="L81" s="94">
        <v>1.7488464054258437</v>
      </c>
      <c r="M81" s="234"/>
      <c r="N81" s="234"/>
      <c r="O81" s="234"/>
      <c r="P81" s="234"/>
      <c r="Q81" s="234"/>
      <c r="R81" s="234"/>
    </row>
    <row r="82" spans="1:18" ht="13.5" customHeight="1">
      <c r="A82" s="86">
        <v>1989</v>
      </c>
      <c r="B82" s="92">
        <v>116759.35846722893</v>
      </c>
      <c r="C82" s="92">
        <v>112136</v>
      </c>
      <c r="D82" s="93">
        <v>96.040267325957799</v>
      </c>
      <c r="E82" s="67"/>
      <c r="F82" s="92">
        <v>3130386.7562474776</v>
      </c>
      <c r="G82" s="92">
        <f t="shared" si="2"/>
        <v>44948.44831656239</v>
      </c>
      <c r="I82" s="92">
        <v>3277076.7562474776</v>
      </c>
      <c r="J82" s="92">
        <f t="shared" si="3"/>
        <v>47054.733704589147</v>
      </c>
      <c r="K82" s="67"/>
      <c r="L82" s="94">
        <v>1.676518717396567</v>
      </c>
      <c r="M82" s="234"/>
      <c r="N82" s="234"/>
      <c r="O82" s="234"/>
      <c r="P82" s="234"/>
      <c r="Q82" s="234"/>
      <c r="R82" s="234"/>
    </row>
    <row r="83" spans="1:18" ht="13.5" customHeight="1">
      <c r="A83" s="86">
        <v>1990</v>
      </c>
      <c r="B83" s="92">
        <v>119055</v>
      </c>
      <c r="C83" s="92">
        <v>113717</v>
      </c>
      <c r="D83" s="93">
        <v>95.516357985804873</v>
      </c>
      <c r="E83" s="67"/>
      <c r="F83" s="92">
        <v>3327453.7223950801</v>
      </c>
      <c r="G83" s="92">
        <f t="shared" si="2"/>
        <v>44632.302236975251</v>
      </c>
      <c r="I83" s="92">
        <v>3443155.7223950801</v>
      </c>
      <c r="J83" s="92">
        <f t="shared" si="3"/>
        <v>46184.253688220517</v>
      </c>
      <c r="K83" s="67"/>
      <c r="L83" s="94">
        <v>1.5969264146514777</v>
      </c>
      <c r="M83" s="234"/>
      <c r="N83" s="234"/>
      <c r="O83" s="234"/>
      <c r="P83" s="234"/>
      <c r="Q83" s="234"/>
      <c r="R83" s="234"/>
    </row>
    <row r="84" spans="1:18" ht="13.5" customHeight="1">
      <c r="A84" s="86">
        <v>1991</v>
      </c>
      <c r="B84" s="92">
        <v>120453.26162647238</v>
      </c>
      <c r="C84" s="92">
        <v>114730</v>
      </c>
      <c r="D84" s="93">
        <v>95.248562347593122</v>
      </c>
      <c r="E84" s="67"/>
      <c r="F84" s="92">
        <v>3387468.4359324332</v>
      </c>
      <c r="G84" s="92">
        <f t="shared" si="2"/>
        <v>43355.193350269779</v>
      </c>
      <c r="I84" s="92">
        <v>3488042.4359324332</v>
      </c>
      <c r="J84" s="92">
        <f t="shared" si="3"/>
        <v>44642.409836114253</v>
      </c>
      <c r="K84" s="67"/>
      <c r="L84" s="94">
        <v>1.5416451979570578</v>
      </c>
      <c r="M84" s="234"/>
      <c r="N84" s="234"/>
      <c r="O84" s="234"/>
      <c r="P84" s="234"/>
      <c r="Q84" s="234"/>
      <c r="R84" s="234"/>
    </row>
    <row r="85" spans="1:18" ht="13.5" customHeight="1">
      <c r="A85" s="86">
        <v>1992</v>
      </c>
      <c r="B85" s="92">
        <v>121944.05147316495</v>
      </c>
      <c r="C85" s="92">
        <v>113605</v>
      </c>
      <c r="D85" s="93">
        <v>93.161575843656436</v>
      </c>
      <c r="E85" s="67"/>
      <c r="F85" s="92">
        <v>3545787.1496270443</v>
      </c>
      <c r="G85" s="92">
        <f t="shared" si="2"/>
        <v>43718.259536786092</v>
      </c>
      <c r="I85" s="92">
        <v>3661363.1496270443</v>
      </c>
      <c r="J85" s="92">
        <f t="shared" si="3"/>
        <v>45143.26937268531</v>
      </c>
      <c r="K85" s="67"/>
      <c r="L85" s="94">
        <v>1.5035255829814196</v>
      </c>
      <c r="M85" s="234"/>
      <c r="N85" s="234"/>
      <c r="O85" s="234"/>
      <c r="P85" s="234"/>
      <c r="Q85" s="234"/>
      <c r="R85" s="234"/>
    </row>
    <row r="86" spans="1:18" ht="13.5" customHeight="1">
      <c r="A86" s="86">
        <v>1993</v>
      </c>
      <c r="B86" s="92">
        <v>123378.49496791861</v>
      </c>
      <c r="C86" s="92">
        <v>114602</v>
      </c>
      <c r="D86" s="93">
        <v>92.886527777631983</v>
      </c>
      <c r="E86" s="67"/>
      <c r="F86" s="92">
        <v>3622021.4024536484</v>
      </c>
      <c r="G86" s="92">
        <f t="shared" si="2"/>
        <v>43073.916752828984</v>
      </c>
      <c r="I86" s="92">
        <v>3762368.4024536484</v>
      </c>
      <c r="J86" s="92">
        <f t="shared" si="3"/>
        <v>44742.955756964642</v>
      </c>
      <c r="K86" s="67"/>
      <c r="L86" s="94">
        <v>1.4672456153178308</v>
      </c>
      <c r="M86" s="234"/>
      <c r="N86" s="234"/>
      <c r="O86" s="234"/>
      <c r="P86" s="234"/>
      <c r="Q86" s="234"/>
      <c r="R86" s="234"/>
    </row>
    <row r="87" spans="1:18" ht="13.5" customHeight="1">
      <c r="A87" s="86">
        <v>1994</v>
      </c>
      <c r="B87" s="92">
        <v>124715.80547807975</v>
      </c>
      <c r="C87" s="92">
        <v>115943</v>
      </c>
      <c r="D87" s="93">
        <v>92.965762884302848</v>
      </c>
      <c r="E87" s="67"/>
      <c r="F87" s="92">
        <v>3805320.5921740835</v>
      </c>
      <c r="G87" s="92">
        <f t="shared" si="2"/>
        <v>43832.859923512056</v>
      </c>
      <c r="I87" s="92">
        <v>3944421.5921740835</v>
      </c>
      <c r="J87" s="92">
        <f t="shared" si="3"/>
        <v>45435.141387197342</v>
      </c>
      <c r="K87" s="67"/>
      <c r="L87" s="94">
        <v>1.4365807819218199</v>
      </c>
      <c r="M87" s="234"/>
      <c r="N87" s="234"/>
      <c r="O87" s="234"/>
      <c r="P87" s="234"/>
      <c r="Q87" s="234"/>
      <c r="R87" s="234"/>
    </row>
    <row r="88" spans="1:18" ht="13.5" customHeight="1">
      <c r="A88" s="86">
        <v>1995</v>
      </c>
      <c r="B88" s="92">
        <v>126023</v>
      </c>
      <c r="C88" s="92">
        <v>118218</v>
      </c>
      <c r="D88" s="93">
        <v>93.806686081112176</v>
      </c>
      <c r="E88" s="67"/>
      <c r="F88" s="92">
        <v>4050827.5599636263</v>
      </c>
      <c r="G88" s="92">
        <f t="shared" si="2"/>
        <v>45091.026829767266</v>
      </c>
      <c r="I88" s="92">
        <v>4218232.5599636268</v>
      </c>
      <c r="J88" s="92">
        <f t="shared" si="3"/>
        <v>46954.464173050517</v>
      </c>
      <c r="K88" s="67"/>
      <c r="L88" s="94">
        <v>1.4028013757808009</v>
      </c>
      <c r="M88" s="234"/>
      <c r="N88" s="234"/>
      <c r="O88" s="234"/>
      <c r="P88" s="234"/>
      <c r="Q88" s="234"/>
      <c r="R88" s="234"/>
    </row>
    <row r="89" spans="1:18" ht="13.5" customHeight="1">
      <c r="A89" s="86">
        <v>1996</v>
      </c>
      <c r="B89" s="92">
        <v>127625.25324638988</v>
      </c>
      <c r="C89" s="92">
        <v>120351</v>
      </c>
      <c r="D89" s="93">
        <v>94.172975276506207</v>
      </c>
      <c r="E89" s="67"/>
      <c r="F89" s="92">
        <v>4309234.881231687</v>
      </c>
      <c r="G89" s="92">
        <f t="shared" si="2"/>
        <v>46137.099681033556</v>
      </c>
      <c r="I89" s="92">
        <v>4558766.881231687</v>
      </c>
      <c r="J89" s="92">
        <f t="shared" si="3"/>
        <v>48808.730045799624</v>
      </c>
      <c r="K89" s="67"/>
      <c r="L89" s="94">
        <v>1.3664279606784464</v>
      </c>
      <c r="M89" s="234"/>
      <c r="N89" s="234"/>
      <c r="O89" s="234"/>
      <c r="P89" s="234"/>
      <c r="Q89" s="234"/>
      <c r="R89" s="234"/>
    </row>
    <row r="90" spans="1:18" ht="13.5" customHeight="1">
      <c r="A90" s="86">
        <v>1997</v>
      </c>
      <c r="B90" s="92">
        <v>129301.25716290172</v>
      </c>
      <c r="C90" s="92">
        <v>122421.99099999999</v>
      </c>
      <c r="D90" s="93">
        <v>94.510638748148168</v>
      </c>
      <c r="E90" s="67"/>
      <c r="F90" s="92">
        <v>4636736.7545036357</v>
      </c>
      <c r="G90" s="92">
        <f t="shared" si="2"/>
        <v>47963.659943280516</v>
      </c>
      <c r="I90" s="92">
        <v>4991358.7545036357</v>
      </c>
      <c r="J90" s="92">
        <f t="shared" si="3"/>
        <v>51631.965891399159</v>
      </c>
      <c r="K90" s="67"/>
      <c r="L90" s="94">
        <v>1.337527200088801</v>
      </c>
      <c r="M90" s="234"/>
      <c r="N90" s="234"/>
      <c r="O90" s="234"/>
      <c r="P90" s="234"/>
      <c r="Q90" s="234"/>
      <c r="R90" s="234"/>
    </row>
    <row r="91" spans="1:18" ht="13.5" customHeight="1">
      <c r="A91" s="95">
        <v>1998</v>
      </c>
      <c r="B91" s="92">
        <v>130945</v>
      </c>
      <c r="C91" s="92">
        <v>124771</v>
      </c>
      <c r="D91" s="93">
        <v>94.724298740525043</v>
      </c>
      <c r="E91" s="96"/>
      <c r="F91" s="92">
        <v>4992745.3425246943</v>
      </c>
      <c r="G91" s="92">
        <f t="shared" si="2"/>
        <v>50295.896777400441</v>
      </c>
      <c r="I91" s="92">
        <v>5437253.3425246943</v>
      </c>
      <c r="J91" s="92">
        <f t="shared" si="3"/>
        <v>54773.779575529174</v>
      </c>
      <c r="K91" s="96"/>
      <c r="L91" s="94">
        <v>1.3191131835669276</v>
      </c>
      <c r="M91" s="234"/>
      <c r="N91" s="234"/>
      <c r="O91" s="234"/>
      <c r="P91" s="234"/>
      <c r="Q91" s="234"/>
      <c r="R91" s="234"/>
    </row>
    <row r="92" spans="1:18" ht="13.5" customHeight="1">
      <c r="A92" s="86">
        <v>1999</v>
      </c>
      <c r="B92" s="92">
        <v>132267</v>
      </c>
      <c r="C92" s="92">
        <v>127074.94</v>
      </c>
      <c r="D92" s="93">
        <v>95.377668296265213</v>
      </c>
      <c r="E92" s="67"/>
      <c r="F92" s="92">
        <v>5350790.054969117</v>
      </c>
      <c r="G92" s="92">
        <f t="shared" si="2"/>
        <v>52273.61482377012</v>
      </c>
      <c r="I92" s="92">
        <v>5872170.4169691168</v>
      </c>
      <c r="J92" s="92">
        <f t="shared" si="3"/>
        <v>57367.149785874528</v>
      </c>
      <c r="K92" s="67"/>
      <c r="L92" s="94">
        <v>1.2921595018430427</v>
      </c>
      <c r="M92" s="234"/>
      <c r="N92" s="234"/>
      <c r="O92" s="234"/>
      <c r="P92" s="234"/>
      <c r="Q92" s="234"/>
      <c r="R92" s="234"/>
    </row>
    <row r="93" spans="1:18" ht="13.5" customHeight="1">
      <c r="A93" s="86">
        <v>2000</v>
      </c>
      <c r="B93" s="92">
        <v>134473</v>
      </c>
      <c r="C93" s="92">
        <v>129373.503</v>
      </c>
      <c r="D93" s="93">
        <v>96.207573668180572</v>
      </c>
      <c r="E93" s="67"/>
      <c r="F93" s="92">
        <v>5712242.5007777316</v>
      </c>
      <c r="G93" s="92">
        <f t="shared" si="2"/>
        <v>53109.572777355221</v>
      </c>
      <c r="I93" s="92">
        <v>6326982.1137777315</v>
      </c>
      <c r="J93" s="92">
        <f t="shared" si="3"/>
        <v>58825.114127587025</v>
      </c>
      <c r="K93" s="67"/>
      <c r="L93" s="94">
        <v>1.2502626733926159</v>
      </c>
      <c r="M93" s="234"/>
      <c r="N93" s="234"/>
      <c r="O93" s="234"/>
      <c r="P93" s="234"/>
      <c r="Q93" s="234"/>
      <c r="R93" s="234"/>
    </row>
    <row r="94" spans="1:18" ht="13.5" customHeight="1">
      <c r="A94" s="86">
        <v>2001</v>
      </c>
      <c r="B94" s="92">
        <v>137088</v>
      </c>
      <c r="C94" s="92">
        <v>130255.23699999999</v>
      </c>
      <c r="D94" s="93">
        <v>95.015677944843318</v>
      </c>
      <c r="E94" s="67"/>
      <c r="F94" s="92">
        <v>5846257.532873421</v>
      </c>
      <c r="G94" s="92">
        <f t="shared" si="2"/>
        <v>51862.715079644178</v>
      </c>
      <c r="I94" s="92">
        <v>6171426.532873421</v>
      </c>
      <c r="J94" s="92">
        <f t="shared" si="3"/>
        <v>54747.320676456489</v>
      </c>
      <c r="K94" s="67"/>
      <c r="L94" s="94">
        <v>1.2161208850038177</v>
      </c>
      <c r="M94" s="234"/>
      <c r="N94" s="234"/>
      <c r="O94" s="234"/>
      <c r="P94" s="234"/>
      <c r="Q94" s="234"/>
      <c r="R94" s="234"/>
    </row>
    <row r="95" spans="1:18" ht="13.5" customHeight="1">
      <c r="A95" s="86">
        <v>2002</v>
      </c>
      <c r="B95" s="92">
        <v>139703</v>
      </c>
      <c r="C95" s="92">
        <v>130076.443</v>
      </c>
      <c r="D95" s="93">
        <v>93.1987258684495</v>
      </c>
      <c r="E95" s="67"/>
      <c r="F95" s="92">
        <v>5823155.0192037784</v>
      </c>
      <c r="G95" s="92">
        <f t="shared" si="2"/>
        <v>49884.991315815663</v>
      </c>
      <c r="I95" s="92">
        <v>6061523.0192037784</v>
      </c>
      <c r="J95" s="92">
        <f t="shared" si="3"/>
        <v>51927.009014254727</v>
      </c>
      <c r="K95" s="67"/>
      <c r="L95" s="94">
        <v>1.1967881532967166</v>
      </c>
      <c r="M95" s="234"/>
      <c r="N95" s="234"/>
      <c r="O95" s="234"/>
      <c r="P95" s="234"/>
      <c r="Q95" s="234"/>
      <c r="R95" s="234"/>
    </row>
    <row r="96" spans="1:18" ht="13.5" customHeight="1">
      <c r="A96" s="86">
        <v>2003</v>
      </c>
      <c r="B96" s="92">
        <v>141843</v>
      </c>
      <c r="C96" s="92">
        <v>130423.625</v>
      </c>
      <c r="D96" s="93">
        <f t="shared" ref="D96:D101" si="4">100*C96/B96</f>
        <v>91.949285477605528</v>
      </c>
      <c r="E96" s="67"/>
      <c r="F96" s="92">
        <v>5961478.1778232278</v>
      </c>
      <c r="G96" s="92">
        <f t="shared" si="2"/>
        <v>49200.731654632669</v>
      </c>
      <c r="I96" s="92">
        <v>6255500.1778232278</v>
      </c>
      <c r="J96" s="92">
        <f t="shared" si="3"/>
        <v>51627.327389960934</v>
      </c>
      <c r="K96" s="67"/>
      <c r="L96" s="94">
        <v>1.170645798226555</v>
      </c>
      <c r="M96" s="234"/>
      <c r="N96" s="234"/>
      <c r="O96" s="234"/>
      <c r="P96" s="234"/>
      <c r="Q96" s="234"/>
      <c r="R96" s="234"/>
    </row>
    <row r="97" spans="1:18" ht="13.5" customHeight="1">
      <c r="A97" s="86">
        <v>2004</v>
      </c>
      <c r="B97" s="92">
        <v>143982</v>
      </c>
      <c r="C97" s="92">
        <v>132226.04199999999</v>
      </c>
      <c r="D97" s="93">
        <f t="shared" si="4"/>
        <v>91.835119667736237</v>
      </c>
      <c r="E97" s="67"/>
      <c r="F97" s="92">
        <v>6383254.4954936244</v>
      </c>
      <c r="G97" s="92">
        <f t="shared" si="2"/>
        <v>50533.292539479364</v>
      </c>
      <c r="I97" s="92">
        <v>6854990.4954936244</v>
      </c>
      <c r="J97" s="92">
        <f t="shared" si="3"/>
        <v>54267.809674309719</v>
      </c>
      <c r="K97" s="67"/>
      <c r="L97" s="94">
        <v>1.1398393298521721</v>
      </c>
      <c r="M97" s="234"/>
      <c r="N97" s="234"/>
      <c r="O97" s="234"/>
      <c r="P97" s="234"/>
      <c r="Q97" s="234"/>
      <c r="R97" s="234"/>
    </row>
    <row r="98" spans="1:18" ht="13.5" customHeight="1">
      <c r="A98" s="86">
        <v>2005</v>
      </c>
      <c r="B98" s="92">
        <v>145881</v>
      </c>
      <c r="C98" s="92">
        <v>134373</v>
      </c>
      <c r="D98" s="93">
        <f t="shared" si="4"/>
        <v>92.111378452300158</v>
      </c>
      <c r="E98" s="67"/>
      <c r="F98" s="92">
        <v>6830211</v>
      </c>
      <c r="G98" s="92">
        <f t="shared" si="2"/>
        <v>51636.618057412408</v>
      </c>
      <c r="I98" s="92">
        <v>7493268</v>
      </c>
      <c r="J98" s="92">
        <f t="shared" si="3"/>
        <v>56649.350615644318</v>
      </c>
      <c r="K98" s="67"/>
      <c r="L98" s="94">
        <v>1.1028651206871032</v>
      </c>
      <c r="M98" s="234"/>
      <c r="N98" s="234"/>
      <c r="O98" s="234"/>
      <c r="P98" s="234"/>
      <c r="Q98" s="234"/>
      <c r="R98" s="234"/>
    </row>
    <row r="99" spans="1:18" ht="13.5" customHeight="1">
      <c r="A99" s="86">
        <v>2006</v>
      </c>
      <c r="B99" s="92">
        <v>148361</v>
      </c>
      <c r="C99" s="92">
        <v>138395</v>
      </c>
      <c r="D99" s="93">
        <f t="shared" si="4"/>
        <v>93.282601222693302</v>
      </c>
      <c r="E99" s="67"/>
      <c r="F99" s="92">
        <v>7306449.3195187682</v>
      </c>
      <c r="G99" s="92">
        <f t="shared" si="2"/>
        <v>52589.411599792729</v>
      </c>
      <c r="I99" s="92">
        <v>8077495.3195187682</v>
      </c>
      <c r="J99" s="92">
        <f t="shared" si="3"/>
        <v>58139.146318139399</v>
      </c>
      <c r="K99" s="67"/>
      <c r="L99" s="94">
        <v>1.0678535295541793</v>
      </c>
      <c r="M99" s="234"/>
      <c r="N99" s="234"/>
      <c r="O99" s="234"/>
      <c r="P99" s="234"/>
      <c r="Q99" s="234"/>
      <c r="R99" s="234"/>
    </row>
    <row r="100" spans="1:18" ht="13.5" customHeight="1">
      <c r="A100" s="86">
        <v>2007</v>
      </c>
      <c r="B100" s="92">
        <v>149875</v>
      </c>
      <c r="C100" s="92">
        <v>142979</v>
      </c>
      <c r="D100" s="93">
        <f t="shared" si="4"/>
        <v>95.398832360300247</v>
      </c>
      <c r="E100" s="67"/>
      <c r="F100" s="92">
        <v>7805494.7922576042</v>
      </c>
      <c r="G100" s="92">
        <f t="shared" si="2"/>
        <v>54079.670902759011</v>
      </c>
      <c r="I100" s="92">
        <v>8701168.7922576033</v>
      </c>
      <c r="J100" s="92">
        <f t="shared" si="3"/>
        <v>60285.267914264798</v>
      </c>
      <c r="K100" s="67"/>
      <c r="L100" s="94">
        <v>1.0383955011526849</v>
      </c>
      <c r="M100" s="235"/>
      <c r="N100" s="235"/>
      <c r="O100" s="235"/>
      <c r="P100" s="235"/>
      <c r="Q100" s="235"/>
      <c r="R100" s="235"/>
    </row>
    <row r="101" spans="1:18" ht="13.5" customHeight="1">
      <c r="A101" s="86">
        <v>2008</v>
      </c>
      <c r="B101" s="92">
        <v>152462</v>
      </c>
      <c r="C101" s="92">
        <v>142451</v>
      </c>
      <c r="D101" s="93">
        <f t="shared" si="4"/>
        <v>93.433773661633722</v>
      </c>
      <c r="E101" s="67"/>
      <c r="F101" s="92">
        <v>7814406.9346933328</v>
      </c>
      <c r="G101" s="92">
        <f t="shared" si="2"/>
        <v>51254.784370487941</v>
      </c>
      <c r="I101" s="92">
        <v>8280985.9346933328</v>
      </c>
      <c r="J101" s="92">
        <f t="shared" si="3"/>
        <v>54315.081362525299</v>
      </c>
      <c r="K101" s="67"/>
      <c r="L101" s="94">
        <v>1</v>
      </c>
      <c r="M101" s="235"/>
      <c r="N101" s="235"/>
      <c r="O101" s="235"/>
      <c r="P101" s="235"/>
      <c r="Q101" s="235"/>
      <c r="R101" s="235"/>
    </row>
    <row r="102" spans="1:18" ht="6.75" customHeight="1">
      <c r="A102" s="85"/>
      <c r="B102" s="97"/>
      <c r="C102" s="97"/>
      <c r="D102" s="98"/>
      <c r="E102" s="99"/>
      <c r="F102" s="97"/>
      <c r="G102" s="97"/>
      <c r="H102" s="91"/>
      <c r="I102" s="97"/>
      <c r="J102" s="97"/>
      <c r="K102" s="99"/>
      <c r="L102" s="100"/>
    </row>
    <row r="103" spans="1:18" ht="13.5" customHeight="1">
      <c r="A103" s="101"/>
      <c r="B103" s="101"/>
      <c r="C103" s="101"/>
      <c r="D103" s="101"/>
      <c r="E103" s="101"/>
      <c r="F103" s="101"/>
      <c r="G103" s="101"/>
      <c r="I103" s="67"/>
      <c r="J103" s="67"/>
      <c r="K103" s="67"/>
      <c r="L103" s="67"/>
      <c r="O103" s="182"/>
    </row>
    <row r="104" spans="1:18" ht="13.5" customHeight="1">
      <c r="A104" s="27" t="s">
        <v>189</v>
      </c>
      <c r="I104" s="67"/>
      <c r="J104" s="67"/>
      <c r="K104" s="67"/>
      <c r="L104" s="67"/>
    </row>
    <row r="105" spans="1:18" ht="13.5" customHeight="1">
      <c r="A105" s="27" t="s">
        <v>16</v>
      </c>
      <c r="I105" s="67"/>
      <c r="J105" s="67"/>
      <c r="K105" s="67"/>
      <c r="L105" s="67"/>
    </row>
    <row r="106" spans="1:18" ht="13.5" customHeight="1">
      <c r="A106" s="27" t="s">
        <v>270</v>
      </c>
      <c r="I106" s="67"/>
      <c r="J106" s="67"/>
      <c r="K106" s="67"/>
      <c r="L106" s="67"/>
    </row>
    <row r="107" spans="1:18" ht="13.5" customHeight="1">
      <c r="A107" s="27" t="s">
        <v>17</v>
      </c>
      <c r="I107" s="67"/>
      <c r="J107" s="67"/>
      <c r="K107" s="67"/>
      <c r="L107" s="67"/>
    </row>
    <row r="108" spans="1:18" ht="13.5" customHeight="1">
      <c r="A108" s="27" t="s">
        <v>18</v>
      </c>
      <c r="I108" s="67"/>
      <c r="J108" s="67"/>
      <c r="K108" s="67"/>
      <c r="L108" s="67"/>
    </row>
    <row r="109" spans="1:18" ht="13.5" customHeight="1">
      <c r="A109" s="27" t="s">
        <v>15</v>
      </c>
      <c r="I109" s="67"/>
      <c r="J109" s="67"/>
      <c r="K109" s="67"/>
      <c r="L109" s="67"/>
    </row>
    <row r="110" spans="1:18" ht="13.5" customHeight="1">
      <c r="A110" s="27" t="s">
        <v>274</v>
      </c>
      <c r="I110" s="67"/>
      <c r="J110" s="67"/>
      <c r="K110" s="67"/>
      <c r="L110" s="67"/>
    </row>
    <row r="111" spans="1:18" ht="13.5" customHeight="1">
      <c r="A111" s="27" t="s">
        <v>383</v>
      </c>
      <c r="I111" s="67"/>
      <c r="J111" s="67"/>
      <c r="K111" s="67"/>
      <c r="L111" s="67"/>
    </row>
    <row r="112" spans="1:18" ht="13.5" customHeight="1">
      <c r="A112" s="27" t="s">
        <v>399</v>
      </c>
      <c r="I112" s="67"/>
      <c r="J112" s="67"/>
      <c r="K112" s="67"/>
      <c r="L112" s="67"/>
    </row>
    <row r="113" spans="2:12" ht="13.5" customHeight="1">
      <c r="I113" s="67"/>
      <c r="J113" s="67"/>
      <c r="K113" s="67"/>
      <c r="L113" s="67"/>
    </row>
    <row r="114" spans="2:12" ht="13.5" customHeight="1">
      <c r="I114" s="67"/>
      <c r="J114" s="67"/>
      <c r="K114" s="67"/>
      <c r="L114" s="67"/>
    </row>
    <row r="115" spans="2:12" ht="13.5" customHeight="1">
      <c r="B115" s="208"/>
      <c r="C115" s="208"/>
      <c r="I115" s="67"/>
      <c r="J115" s="67"/>
      <c r="K115" s="67"/>
      <c r="L115" s="67"/>
    </row>
    <row r="116" spans="2:12" ht="13.5" customHeight="1">
      <c r="I116" s="67"/>
      <c r="J116" s="67"/>
      <c r="K116" s="67"/>
      <c r="L116" s="67"/>
    </row>
    <row r="117" spans="2:12" ht="13.5" customHeight="1">
      <c r="I117" s="67"/>
      <c r="J117" s="67"/>
      <c r="K117" s="67"/>
      <c r="L117" s="67"/>
    </row>
    <row r="118" spans="2:12" ht="13.5" customHeight="1">
      <c r="I118" s="67"/>
      <c r="J118" s="67"/>
      <c r="K118" s="67"/>
      <c r="L118" s="67"/>
    </row>
    <row r="119" spans="2:12" ht="13.5" customHeight="1">
      <c r="I119" s="67"/>
      <c r="J119" s="67"/>
      <c r="K119" s="67"/>
      <c r="L119" s="67"/>
    </row>
    <row r="120" spans="2:12" ht="13.5" customHeight="1">
      <c r="I120" s="67"/>
      <c r="J120" s="67"/>
      <c r="K120" s="67"/>
      <c r="L120" s="67"/>
    </row>
    <row r="121" spans="2:12" ht="13.5" customHeight="1">
      <c r="I121" s="67"/>
      <c r="J121" s="67"/>
      <c r="K121" s="67"/>
      <c r="L121" s="67"/>
    </row>
    <row r="122" spans="2:12" ht="13.5" customHeight="1">
      <c r="I122" s="67"/>
      <c r="J122" s="67"/>
      <c r="K122" s="67"/>
      <c r="L122" s="67"/>
    </row>
    <row r="123" spans="2:12" ht="13.5" customHeight="1">
      <c r="I123" s="67"/>
      <c r="J123" s="67"/>
      <c r="K123" s="67"/>
      <c r="L123" s="67"/>
    </row>
    <row r="124" spans="2:12" ht="13.5" customHeight="1">
      <c r="I124" s="67"/>
      <c r="J124" s="67"/>
      <c r="K124" s="67"/>
      <c r="L124" s="67"/>
    </row>
    <row r="125" spans="2:12" ht="13.5" customHeight="1">
      <c r="I125" s="67"/>
      <c r="J125" s="67"/>
      <c r="K125" s="67"/>
      <c r="L125" s="67"/>
    </row>
    <row r="126" spans="2:12" ht="13.5" customHeight="1">
      <c r="I126" s="67"/>
      <c r="J126" s="67"/>
      <c r="K126" s="67"/>
      <c r="L126" s="67"/>
    </row>
    <row r="127" spans="2:12" ht="13.5" customHeight="1">
      <c r="I127" s="67"/>
      <c r="J127" s="67"/>
      <c r="K127" s="67"/>
      <c r="L127" s="67"/>
    </row>
    <row r="128" spans="2:12" ht="13.5" customHeight="1">
      <c r="I128" s="67"/>
      <c r="J128" s="67"/>
      <c r="K128" s="67"/>
      <c r="L128" s="67"/>
    </row>
    <row r="129" spans="9:12" ht="13.5" customHeight="1">
      <c r="I129" s="67"/>
      <c r="J129" s="67"/>
      <c r="K129" s="67"/>
      <c r="L129" s="67"/>
    </row>
    <row r="130" spans="9:12" ht="13.5" customHeight="1">
      <c r="I130" s="67"/>
      <c r="J130" s="67"/>
      <c r="K130" s="67"/>
      <c r="L130" s="67"/>
    </row>
    <row r="131" spans="9:12" ht="13.5" customHeight="1">
      <c r="I131" s="67"/>
      <c r="J131" s="67"/>
      <c r="K131" s="67"/>
      <c r="L131" s="67"/>
    </row>
    <row r="132" spans="9:12" ht="13.5" customHeight="1">
      <c r="I132" s="67"/>
      <c r="J132" s="67"/>
      <c r="K132" s="67"/>
      <c r="L132" s="67"/>
    </row>
    <row r="133" spans="9:12" ht="13.5" customHeight="1">
      <c r="I133" s="67"/>
      <c r="J133" s="67"/>
      <c r="K133" s="67"/>
      <c r="L133" s="67"/>
    </row>
    <row r="134" spans="9:12" ht="13.5" customHeight="1">
      <c r="I134" s="67"/>
      <c r="J134" s="67"/>
      <c r="K134" s="67"/>
      <c r="L134" s="67"/>
    </row>
    <row r="135" spans="9:12" ht="13.5" customHeight="1">
      <c r="I135" s="67"/>
      <c r="J135" s="67"/>
      <c r="K135" s="67"/>
      <c r="L135" s="67"/>
    </row>
    <row r="136" spans="9:12" ht="13.5" customHeight="1">
      <c r="I136" s="67"/>
      <c r="J136" s="67"/>
      <c r="K136" s="67"/>
      <c r="L136" s="67"/>
    </row>
    <row r="137" spans="9:12" ht="13.5" customHeight="1">
      <c r="I137" s="67"/>
      <c r="J137" s="67"/>
      <c r="K137" s="67"/>
      <c r="L137" s="67"/>
    </row>
    <row r="138" spans="9:12" ht="13.5" customHeight="1">
      <c r="I138" s="67"/>
      <c r="J138" s="67"/>
      <c r="K138" s="67"/>
      <c r="L138" s="67"/>
    </row>
    <row r="139" spans="9:12" ht="13.5" customHeight="1">
      <c r="I139" s="67"/>
      <c r="J139" s="67"/>
      <c r="K139" s="67"/>
      <c r="L139" s="67"/>
    </row>
    <row r="140" spans="9:12" ht="13.5" customHeight="1">
      <c r="I140" s="67"/>
      <c r="J140" s="67"/>
      <c r="K140" s="67"/>
      <c r="L140" s="67"/>
    </row>
    <row r="141" spans="9:12" ht="13.5" customHeight="1">
      <c r="I141" s="67"/>
      <c r="J141" s="67"/>
      <c r="K141" s="67"/>
      <c r="L141" s="67"/>
    </row>
    <row r="142" spans="9:12" ht="13.5" customHeight="1">
      <c r="I142" s="67"/>
      <c r="J142" s="67"/>
      <c r="K142" s="67"/>
      <c r="L142" s="67"/>
    </row>
    <row r="143" spans="9:12" ht="13.5" customHeight="1">
      <c r="I143" s="67"/>
      <c r="J143" s="67"/>
      <c r="K143" s="67"/>
      <c r="L143" s="67"/>
    </row>
    <row r="144" spans="9:12" ht="13.5" customHeight="1">
      <c r="I144" s="67"/>
      <c r="J144" s="67"/>
      <c r="K144" s="67"/>
      <c r="L144" s="67"/>
    </row>
    <row r="145" spans="9:12" ht="13.5" customHeight="1">
      <c r="I145" s="67"/>
      <c r="J145" s="67"/>
      <c r="K145" s="67"/>
      <c r="L145" s="67"/>
    </row>
    <row r="146" spans="9:12" ht="13.5" customHeight="1">
      <c r="I146" s="67"/>
      <c r="J146" s="67"/>
      <c r="K146" s="67"/>
      <c r="L146" s="67"/>
    </row>
    <row r="147" spans="9:12" ht="13.5" customHeight="1">
      <c r="I147" s="67"/>
      <c r="J147" s="67"/>
      <c r="K147" s="67"/>
      <c r="L147" s="67"/>
    </row>
    <row r="148" spans="9:12" ht="13.5" customHeight="1">
      <c r="I148" s="67"/>
      <c r="J148" s="67"/>
      <c r="K148" s="67"/>
      <c r="L148" s="67"/>
    </row>
    <row r="149" spans="9:12" ht="13.5" customHeight="1">
      <c r="I149" s="67"/>
      <c r="J149" s="67"/>
      <c r="K149" s="67"/>
      <c r="L149" s="67"/>
    </row>
    <row r="150" spans="9:12" ht="13.5" customHeight="1">
      <c r="I150" s="67"/>
      <c r="J150" s="67"/>
      <c r="K150" s="67"/>
      <c r="L150" s="67"/>
    </row>
    <row r="151" spans="9:12" ht="13.5" customHeight="1">
      <c r="I151" s="67"/>
      <c r="J151" s="67"/>
      <c r="K151" s="67"/>
      <c r="L151" s="67"/>
    </row>
    <row r="152" spans="9:12" ht="13.5" customHeight="1">
      <c r="I152" s="67"/>
      <c r="J152" s="67"/>
      <c r="K152" s="67"/>
      <c r="L152" s="67"/>
    </row>
    <row r="153" spans="9:12" ht="13.5" customHeight="1">
      <c r="I153" s="67"/>
      <c r="J153" s="67"/>
      <c r="K153" s="67"/>
      <c r="L153" s="67"/>
    </row>
    <row r="154" spans="9:12" ht="13.5" customHeight="1">
      <c r="I154" s="67"/>
      <c r="J154" s="67"/>
      <c r="K154" s="67"/>
      <c r="L154" s="67"/>
    </row>
    <row r="155" spans="9:12" ht="13.5" customHeight="1">
      <c r="I155" s="67"/>
      <c r="J155" s="67"/>
      <c r="K155" s="67"/>
      <c r="L155" s="67"/>
    </row>
    <row r="156" spans="9:12" ht="13.5" customHeight="1">
      <c r="I156" s="67"/>
      <c r="J156" s="67"/>
      <c r="K156" s="67"/>
      <c r="L156" s="67"/>
    </row>
    <row r="157" spans="9:12" ht="13.5" customHeight="1">
      <c r="I157" s="67"/>
      <c r="J157" s="67"/>
      <c r="K157" s="67"/>
      <c r="L157" s="67"/>
    </row>
    <row r="158" spans="9:12" ht="13.5" customHeight="1">
      <c r="I158" s="67"/>
      <c r="J158" s="67"/>
      <c r="K158" s="67"/>
      <c r="L158" s="67"/>
    </row>
    <row r="159" spans="9:12" ht="13.5" customHeight="1">
      <c r="I159" s="67"/>
      <c r="J159" s="67"/>
      <c r="K159" s="67"/>
      <c r="L159" s="67"/>
    </row>
    <row r="160" spans="9:12" ht="13.5" customHeight="1">
      <c r="I160" s="67"/>
      <c r="J160" s="67"/>
      <c r="K160" s="67"/>
      <c r="L160" s="67"/>
    </row>
    <row r="161" spans="9:12" ht="13.5" customHeight="1">
      <c r="I161" s="67"/>
      <c r="J161" s="67"/>
      <c r="K161" s="67"/>
      <c r="L161" s="67"/>
    </row>
    <row r="162" spans="9:12" ht="13.5" customHeight="1">
      <c r="I162" s="67"/>
      <c r="J162" s="67"/>
      <c r="K162" s="67"/>
      <c r="L162" s="67"/>
    </row>
    <row r="163" spans="9:12" ht="13.5" customHeight="1">
      <c r="I163" s="67"/>
      <c r="J163" s="67"/>
      <c r="K163" s="67"/>
      <c r="L163" s="67"/>
    </row>
    <row r="164" spans="9:12" ht="13.5" customHeight="1">
      <c r="I164" s="67"/>
      <c r="J164" s="67"/>
      <c r="K164" s="67"/>
      <c r="L164" s="67"/>
    </row>
    <row r="165" spans="9:12" ht="13.5" customHeight="1">
      <c r="I165" s="67"/>
      <c r="J165" s="67"/>
      <c r="K165" s="67"/>
      <c r="L165" s="67"/>
    </row>
    <row r="166" spans="9:12" ht="13.5" customHeight="1">
      <c r="I166" s="67"/>
      <c r="J166" s="67"/>
      <c r="K166" s="67"/>
      <c r="L166" s="67"/>
    </row>
    <row r="167" spans="9:12" ht="13.5" customHeight="1">
      <c r="I167" s="67"/>
      <c r="J167" s="67"/>
      <c r="K167" s="67"/>
      <c r="L167" s="67"/>
    </row>
    <row r="168" spans="9:12" ht="13.5" customHeight="1">
      <c r="I168" s="67"/>
      <c r="J168" s="67"/>
      <c r="K168" s="67"/>
      <c r="L168" s="67"/>
    </row>
    <row r="169" spans="9:12" ht="13.5" customHeight="1">
      <c r="I169" s="67"/>
      <c r="J169" s="67"/>
      <c r="K169" s="67"/>
      <c r="L169" s="67"/>
    </row>
    <row r="170" spans="9:12" ht="13.5" customHeight="1">
      <c r="I170" s="67"/>
      <c r="J170" s="67"/>
      <c r="K170" s="67"/>
      <c r="L170" s="67"/>
    </row>
    <row r="171" spans="9:12" ht="13.5" customHeight="1">
      <c r="I171" s="67"/>
      <c r="J171" s="67"/>
      <c r="K171" s="67"/>
      <c r="L171" s="67"/>
    </row>
    <row r="172" spans="9:12" ht="13.5" customHeight="1">
      <c r="I172" s="67"/>
      <c r="J172" s="67"/>
      <c r="K172" s="67"/>
      <c r="L172" s="67"/>
    </row>
    <row r="173" spans="9:12" ht="13.5" customHeight="1">
      <c r="I173" s="67"/>
      <c r="J173" s="67"/>
      <c r="K173" s="67"/>
      <c r="L173" s="67"/>
    </row>
    <row r="174" spans="9:12" ht="13.5" customHeight="1">
      <c r="I174" s="67"/>
      <c r="J174" s="67"/>
      <c r="K174" s="67"/>
      <c r="L174" s="67"/>
    </row>
    <row r="175" spans="9:12" ht="13.5" customHeight="1">
      <c r="I175" s="67"/>
      <c r="J175" s="67"/>
      <c r="K175" s="67"/>
      <c r="L175" s="67"/>
    </row>
    <row r="176" spans="9:12" ht="13.5" customHeight="1">
      <c r="I176" s="67"/>
      <c r="J176" s="67"/>
      <c r="K176" s="67"/>
      <c r="L176" s="67"/>
    </row>
    <row r="177" spans="9:12" ht="13.5" customHeight="1">
      <c r="I177" s="67"/>
      <c r="J177" s="67"/>
      <c r="K177" s="67"/>
      <c r="L177" s="67"/>
    </row>
  </sheetData>
  <mergeCells count="4">
    <mergeCell ref="A1:L1"/>
    <mergeCell ref="B2:D2"/>
    <mergeCell ref="F2:G2"/>
    <mergeCell ref="I2:J2"/>
  </mergeCells>
  <phoneticPr fontId="4" type="noConversion"/>
  <printOptions horizontalCentered="1" verticalCentered="1"/>
  <pageMargins left="0.78740157480314965" right="0.78740157480314965" top="0.59055118110236227" bottom="0.78740157480314965" header="0.51181102362204722" footer="0.51181102362204722"/>
  <pageSetup scale="68" fitToHeight="2" orientation="landscape" verticalDpi="1200"/>
  <headerFooter alignWithMargins="0"/>
</worksheet>
</file>

<file path=xl/worksheets/sheet8.xml><?xml version="1.0" encoding="utf-8"?>
<worksheet xmlns="http://schemas.openxmlformats.org/spreadsheetml/2006/main" xmlns:r="http://schemas.openxmlformats.org/officeDocument/2006/relationships">
  <sheetPr>
    <pageSetUpPr fitToPage="1"/>
  </sheetPr>
  <dimension ref="A1:M178"/>
  <sheetViews>
    <sheetView topLeftCell="A46" zoomScale="75" workbookViewId="0">
      <selection activeCell="O83" sqref="O83"/>
    </sheetView>
  </sheetViews>
  <sheetFormatPr defaultColWidth="6.6640625" defaultRowHeight="13.5" customHeight="1"/>
  <cols>
    <col min="1" max="6" width="6.6640625" style="84" customWidth="1"/>
    <col min="7" max="7" width="7.33203125" style="84" customWidth="1"/>
    <col min="8" max="8" width="3.44140625" style="84" customWidth="1"/>
    <col min="9" max="11" width="6.6640625" style="84" customWidth="1"/>
    <col min="12" max="12" width="7" style="84" customWidth="1"/>
    <col min="13" max="13" width="7.5546875" style="84" customWidth="1"/>
    <col min="14" max="16384" width="6.6640625" style="84"/>
  </cols>
  <sheetData>
    <row r="1" spans="1:13" ht="13.5" customHeight="1">
      <c r="A1" s="246" t="s">
        <v>415</v>
      </c>
      <c r="B1" s="247"/>
      <c r="C1" s="247"/>
      <c r="D1" s="247"/>
      <c r="E1" s="247"/>
      <c r="F1" s="247"/>
      <c r="G1" s="247"/>
      <c r="H1" s="247"/>
      <c r="I1" s="247"/>
      <c r="J1" s="247"/>
      <c r="K1" s="247"/>
      <c r="L1" s="247"/>
      <c r="M1" s="247"/>
    </row>
    <row r="2" spans="1:13" ht="13.5" customHeight="1">
      <c r="A2" s="243" t="s">
        <v>146</v>
      </c>
      <c r="B2" s="244"/>
      <c r="C2" s="244"/>
      <c r="D2" s="244"/>
      <c r="E2" s="244"/>
      <c r="F2" s="244"/>
      <c r="G2" s="244"/>
      <c r="H2" s="244"/>
      <c r="I2" s="244"/>
      <c r="J2" s="244"/>
      <c r="K2" s="244"/>
      <c r="L2" s="244"/>
      <c r="M2" s="244"/>
    </row>
    <row r="3" spans="1:13" ht="7.5" customHeight="1">
      <c r="A3" s="248"/>
      <c r="B3" s="249"/>
      <c r="C3" s="249"/>
      <c r="D3" s="249"/>
      <c r="E3" s="249"/>
      <c r="F3" s="249"/>
      <c r="G3" s="249"/>
      <c r="H3" s="250"/>
      <c r="I3" s="250"/>
      <c r="J3" s="250"/>
      <c r="K3" s="250"/>
      <c r="L3" s="250"/>
      <c r="M3" s="250"/>
    </row>
    <row r="4" spans="1:13" ht="13.5" customHeight="1">
      <c r="B4" s="86" t="s">
        <v>52</v>
      </c>
      <c r="C4" s="86" t="s">
        <v>145</v>
      </c>
      <c r="D4" s="86" t="s">
        <v>55</v>
      </c>
      <c r="E4" s="86" t="s">
        <v>90</v>
      </c>
      <c r="F4" s="86" t="s">
        <v>91</v>
      </c>
      <c r="G4" s="86" t="s">
        <v>92</v>
      </c>
      <c r="I4" s="86" t="s">
        <v>53</v>
      </c>
      <c r="J4" s="86" t="s">
        <v>54</v>
      </c>
      <c r="K4" s="86" t="s">
        <v>88</v>
      </c>
      <c r="L4" s="86" t="s">
        <v>89</v>
      </c>
      <c r="M4" s="86" t="s">
        <v>93</v>
      </c>
    </row>
    <row r="5" spans="1:13" ht="13.5" customHeight="1">
      <c r="A5" s="85"/>
      <c r="B5" s="102" t="s">
        <v>58</v>
      </c>
      <c r="C5" s="102" t="s">
        <v>59</v>
      </c>
      <c r="D5" s="102" t="s">
        <v>60</v>
      </c>
      <c r="E5" s="102" t="s">
        <v>62</v>
      </c>
      <c r="F5" s="102" t="s">
        <v>63</v>
      </c>
      <c r="G5" s="102" t="s">
        <v>65</v>
      </c>
      <c r="H5" s="91"/>
      <c r="I5" s="102" t="s">
        <v>66</v>
      </c>
      <c r="J5" s="102" t="s">
        <v>67</v>
      </c>
      <c r="K5" s="102" t="s">
        <v>96</v>
      </c>
      <c r="L5" s="102" t="s">
        <v>112</v>
      </c>
      <c r="M5" s="102" t="s">
        <v>113</v>
      </c>
    </row>
    <row r="6" spans="1:13" ht="13.5" customHeight="1">
      <c r="A6" s="86">
        <v>1913</v>
      </c>
      <c r="B6" s="67"/>
      <c r="C6" s="67"/>
      <c r="D6" s="67">
        <v>17.960041861867687</v>
      </c>
      <c r="E6" s="67">
        <v>14.726456931487057</v>
      </c>
      <c r="F6" s="67">
        <v>8.6166081714558089</v>
      </c>
      <c r="G6" s="67">
        <v>2.7550162054507692</v>
      </c>
      <c r="I6" s="67"/>
      <c r="J6" s="67"/>
      <c r="K6" s="67">
        <v>3.2335849303806294</v>
      </c>
      <c r="L6" s="67">
        <v>6.1098487600312481</v>
      </c>
      <c r="M6" s="67">
        <v>5.8615919660050411</v>
      </c>
    </row>
    <row r="7" spans="1:13" ht="13.5" customHeight="1">
      <c r="A7" s="86">
        <v>1914</v>
      </c>
      <c r="B7" s="67"/>
      <c r="C7" s="67"/>
      <c r="D7" s="67">
        <v>18.15794105921632</v>
      </c>
      <c r="E7" s="67">
        <v>15.080262243019749</v>
      </c>
      <c r="F7" s="67">
        <v>8.6033408914061322</v>
      </c>
      <c r="G7" s="67">
        <v>2.7292084736544595</v>
      </c>
      <c r="I7" s="67"/>
      <c r="J7" s="67"/>
      <c r="K7" s="67">
        <v>3.0776788161965696</v>
      </c>
      <c r="L7" s="67">
        <v>6.4769213516136181</v>
      </c>
      <c r="M7" s="67">
        <v>5.8741324177516727</v>
      </c>
    </row>
    <row r="8" spans="1:13" ht="13.5" customHeight="1">
      <c r="A8" s="86">
        <v>1915</v>
      </c>
      <c r="B8" s="67"/>
      <c r="C8" s="67"/>
      <c r="D8" s="103">
        <v>17.577725000000001</v>
      </c>
      <c r="E8" s="103">
        <v>14.577549999999999</v>
      </c>
      <c r="F8" s="103">
        <v>9.2188499999999998</v>
      </c>
      <c r="G8" s="103">
        <v>4.3603499999999995</v>
      </c>
      <c r="H8" s="67"/>
      <c r="I8" s="67"/>
      <c r="J8" s="67"/>
      <c r="K8" s="103">
        <v>3.0001749999999996</v>
      </c>
      <c r="L8" s="103">
        <v>5.3586999999999989</v>
      </c>
      <c r="M8" s="103">
        <v>4.8584999999999994</v>
      </c>
    </row>
    <row r="9" spans="1:13" ht="13.5" customHeight="1">
      <c r="A9" s="86">
        <v>1916</v>
      </c>
      <c r="B9" s="67"/>
      <c r="C9" s="67"/>
      <c r="D9" s="67">
        <v>18.573066775406247</v>
      </c>
      <c r="E9" s="67">
        <v>15.603644946132414</v>
      </c>
      <c r="F9" s="67">
        <v>9.8665304300158141</v>
      </c>
      <c r="G9" s="67">
        <v>4.4049341044346759</v>
      </c>
      <c r="I9" s="67"/>
      <c r="J9" s="67"/>
      <c r="K9" s="67">
        <v>2.9694218292738341</v>
      </c>
      <c r="L9" s="67">
        <v>5.7371145161165993</v>
      </c>
      <c r="M9" s="67">
        <v>5.4615963255811391</v>
      </c>
    </row>
    <row r="10" spans="1:13" ht="13.5" customHeight="1">
      <c r="A10" s="86">
        <v>1917</v>
      </c>
      <c r="B10" s="67">
        <v>40.287041875222585</v>
      </c>
      <c r="C10" s="67">
        <v>30.334548357320493</v>
      </c>
      <c r="D10" s="67">
        <v>17.599487458195231</v>
      </c>
      <c r="E10" s="67">
        <v>14.234191776849656</v>
      </c>
      <c r="F10" s="67">
        <v>8.3578808480598283</v>
      </c>
      <c r="G10" s="67">
        <v>3.3307691380518309</v>
      </c>
      <c r="I10" s="67">
        <v>9.9524935179020932</v>
      </c>
      <c r="J10" s="67">
        <v>12.735060899125262</v>
      </c>
      <c r="K10" s="67">
        <v>3.3652956813455743</v>
      </c>
      <c r="L10" s="67">
        <v>5.8763109287898265</v>
      </c>
      <c r="M10" s="67">
        <v>5.0271117100079978</v>
      </c>
    </row>
    <row r="11" spans="1:13" ht="13.5" customHeight="1">
      <c r="A11" s="86">
        <v>1918</v>
      </c>
      <c r="B11" s="67">
        <v>39.903727512022577</v>
      </c>
      <c r="C11" s="67">
        <v>29.297948299387599</v>
      </c>
      <c r="D11" s="67">
        <v>15.883220435548376</v>
      </c>
      <c r="E11" s="67">
        <v>12.385495073527531</v>
      </c>
      <c r="F11" s="67">
        <v>6.7411642602400779</v>
      </c>
      <c r="G11" s="67">
        <v>2.4481629304319621</v>
      </c>
      <c r="I11" s="67">
        <v>10.605779212634976</v>
      </c>
      <c r="J11" s="67">
        <v>13.414727863839222</v>
      </c>
      <c r="K11" s="67">
        <v>3.4977253620208453</v>
      </c>
      <c r="L11" s="67">
        <v>5.6443308132874535</v>
      </c>
      <c r="M11" s="67">
        <v>4.2930013298081153</v>
      </c>
    </row>
    <row r="12" spans="1:13" ht="13.5" customHeight="1">
      <c r="A12" s="86">
        <v>1919</v>
      </c>
      <c r="B12" s="67">
        <v>39.481324015339318</v>
      </c>
      <c r="C12" s="67">
        <v>29.307649555520989</v>
      </c>
      <c r="D12" s="67">
        <v>15.867414854522684</v>
      </c>
      <c r="E12" s="67">
        <v>12.233965187748193</v>
      </c>
      <c r="F12" s="67">
        <v>6.4539788483073588</v>
      </c>
      <c r="G12" s="67">
        <v>2.2202065921126208</v>
      </c>
      <c r="I12" s="67">
        <v>10.173674459818331</v>
      </c>
      <c r="J12" s="67">
        <v>13.440234700998305</v>
      </c>
      <c r="K12" s="67">
        <v>3.6334496667744909</v>
      </c>
      <c r="L12" s="67">
        <v>5.7799863394408346</v>
      </c>
      <c r="M12" s="67">
        <v>4.2337722561947384</v>
      </c>
    </row>
    <row r="13" spans="1:13" ht="13.5" customHeight="1">
      <c r="A13" s="86">
        <v>1920</v>
      </c>
      <c r="B13" s="67">
        <v>38.10038743776925</v>
      </c>
      <c r="C13" s="67">
        <v>27.469450331966726</v>
      </c>
      <c r="D13" s="67">
        <v>14.459042055439385</v>
      </c>
      <c r="E13" s="67">
        <v>10.953262951818074</v>
      </c>
      <c r="F13" s="67">
        <v>5.3714330344460741</v>
      </c>
      <c r="G13" s="67">
        <v>1.6716386264226366</v>
      </c>
      <c r="I13" s="67">
        <v>10.630937105802522</v>
      </c>
      <c r="J13" s="67">
        <v>13.010408276527343</v>
      </c>
      <c r="K13" s="67">
        <v>3.5057791036213106</v>
      </c>
      <c r="L13" s="67">
        <v>5.5818299173719996</v>
      </c>
      <c r="M13" s="67">
        <v>3.699794408023438</v>
      </c>
    </row>
    <row r="14" spans="1:13" ht="13.5" customHeight="1">
      <c r="A14" s="86">
        <v>1921</v>
      </c>
      <c r="B14" s="67">
        <v>42.859726639973672</v>
      </c>
      <c r="C14" s="67">
        <v>30.45706085831802</v>
      </c>
      <c r="D14" s="67">
        <v>15.472929986471554</v>
      </c>
      <c r="E14" s="67">
        <v>11.598833022368154</v>
      </c>
      <c r="F14" s="67">
        <v>5.6021650083906449</v>
      </c>
      <c r="G14" s="67">
        <v>1.6892103882340819</v>
      </c>
      <c r="I14" s="67">
        <v>12.402665781655651</v>
      </c>
      <c r="J14" s="67">
        <v>14.984130871846467</v>
      </c>
      <c r="K14" s="67">
        <v>3.8740969641033987</v>
      </c>
      <c r="L14" s="67">
        <v>5.9966680139775104</v>
      </c>
      <c r="M14" s="67">
        <v>3.9129546201565626</v>
      </c>
    </row>
    <row r="15" spans="1:13" ht="13.5" customHeight="1">
      <c r="A15" s="86">
        <v>1922</v>
      </c>
      <c r="B15" s="67">
        <v>42.948553427651262</v>
      </c>
      <c r="C15" s="67">
        <v>31.052785074698921</v>
      </c>
      <c r="D15" s="67">
        <v>16.292319490434096</v>
      </c>
      <c r="E15" s="67">
        <v>12.376225490196916</v>
      </c>
      <c r="F15" s="67">
        <v>6.1685282053958774</v>
      </c>
      <c r="G15" s="67">
        <v>2.0093203672445035</v>
      </c>
      <c r="I15" s="67">
        <v>11.895768352952343</v>
      </c>
      <c r="J15" s="67">
        <v>14.760465584264825</v>
      </c>
      <c r="K15" s="67">
        <v>3.9160940002371785</v>
      </c>
      <c r="L15" s="67">
        <v>6.2076972848010392</v>
      </c>
      <c r="M15" s="67">
        <v>4.1592078381513735</v>
      </c>
    </row>
    <row r="16" spans="1:13" ht="13.5" customHeight="1">
      <c r="A16" s="86">
        <v>1923</v>
      </c>
      <c r="B16" s="67">
        <v>40.589552069786016</v>
      </c>
      <c r="C16" s="67">
        <v>28.948658056395292</v>
      </c>
      <c r="D16" s="67">
        <v>14.991004682031273</v>
      </c>
      <c r="E16" s="67">
        <v>11.323141368900284</v>
      </c>
      <c r="F16" s="67">
        <v>5.5038652248768205</v>
      </c>
      <c r="G16" s="67">
        <v>1.7515973184398406</v>
      </c>
      <c r="I16" s="67">
        <v>11.640894013390728</v>
      </c>
      <c r="J16" s="67">
        <v>13.957653374364018</v>
      </c>
      <c r="K16" s="67">
        <v>3.6678633131309888</v>
      </c>
      <c r="L16" s="67">
        <v>5.8192761440234637</v>
      </c>
      <c r="M16" s="67">
        <v>3.7522679064369799</v>
      </c>
    </row>
    <row r="17" spans="1:13" ht="13.5" customHeight="1">
      <c r="A17" s="86">
        <v>1924</v>
      </c>
      <c r="B17" s="67">
        <v>43.263914655396832</v>
      </c>
      <c r="C17" s="67">
        <v>30.9278771313489</v>
      </c>
      <c r="D17" s="67">
        <v>16.315906869089506</v>
      </c>
      <c r="E17" s="67">
        <v>12.41639215115665</v>
      </c>
      <c r="F17" s="67">
        <v>6.1401284958182245</v>
      </c>
      <c r="G17" s="67">
        <v>2.0087135732595818</v>
      </c>
      <c r="I17" s="67">
        <v>12.336037524047935</v>
      </c>
      <c r="J17" s="67">
        <v>14.611970262259391</v>
      </c>
      <c r="K17" s="67">
        <v>3.899514717932858</v>
      </c>
      <c r="L17" s="67">
        <v>6.2762636553384255</v>
      </c>
      <c r="M17" s="67">
        <v>4.1314149225586423</v>
      </c>
    </row>
    <row r="18" spans="1:13" ht="13.5" customHeight="1">
      <c r="A18" s="86">
        <v>1925</v>
      </c>
      <c r="B18" s="67">
        <v>44.166809347301999</v>
      </c>
      <c r="C18" s="67">
        <v>32.465505649341267</v>
      </c>
      <c r="D18" s="67">
        <v>17.602806588875772</v>
      </c>
      <c r="E18" s="67">
        <v>13.413491441835065</v>
      </c>
      <c r="F18" s="67">
        <v>6.7520291796493837</v>
      </c>
      <c r="G18" s="67">
        <v>2.3450783923630882</v>
      </c>
      <c r="I18" s="67">
        <v>11.701303697960732</v>
      </c>
      <c r="J18" s="67">
        <v>14.862699060465493</v>
      </c>
      <c r="K18" s="67">
        <v>4.1893151470407082</v>
      </c>
      <c r="L18" s="67">
        <v>6.6614622621856814</v>
      </c>
      <c r="M18" s="67">
        <v>4.406950787286295</v>
      </c>
    </row>
    <row r="19" spans="1:13" ht="13.5" customHeight="1">
      <c r="A19" s="86">
        <v>1926</v>
      </c>
      <c r="B19" s="67">
        <v>44.068985279853884</v>
      </c>
      <c r="C19" s="67">
        <v>32.752353247483313</v>
      </c>
      <c r="D19" s="67">
        <v>18.011497014310468</v>
      </c>
      <c r="E19" s="67">
        <v>13.747729345105002</v>
      </c>
      <c r="F19" s="67">
        <v>7.0681737726868112</v>
      </c>
      <c r="G19" s="67">
        <v>2.538778969872193</v>
      </c>
      <c r="I19" s="67">
        <v>11.316632032370574</v>
      </c>
      <c r="J19" s="67">
        <v>14.740856233172842</v>
      </c>
      <c r="K19" s="67">
        <v>4.2637676692054676</v>
      </c>
      <c r="L19" s="67">
        <v>6.6795555724181908</v>
      </c>
      <c r="M19" s="67">
        <v>4.5293948028146183</v>
      </c>
    </row>
    <row r="20" spans="1:13" ht="13.5" customHeight="1">
      <c r="A20" s="86">
        <v>1927</v>
      </c>
      <c r="B20" s="67">
        <v>44.665733319579374</v>
      </c>
      <c r="C20" s="67">
        <v>33.431649181588078</v>
      </c>
      <c r="D20" s="67">
        <v>18.67888575023515</v>
      </c>
      <c r="E20" s="67">
        <v>14.333028457236894</v>
      </c>
      <c r="F20" s="67">
        <v>7.4726058910537043</v>
      </c>
      <c r="G20" s="67">
        <v>2.7581348811531092</v>
      </c>
      <c r="I20" s="67">
        <v>11.234084137991294</v>
      </c>
      <c r="J20" s="67">
        <v>14.75276343135293</v>
      </c>
      <c r="K20" s="67">
        <v>4.3458572929982573</v>
      </c>
      <c r="L20" s="67">
        <v>6.860422566183189</v>
      </c>
      <c r="M20" s="67">
        <v>4.7144710099005955</v>
      </c>
    </row>
    <row r="21" spans="1:13" ht="13.5" customHeight="1">
      <c r="A21" s="86">
        <v>1928</v>
      </c>
      <c r="B21" s="67">
        <v>46.093182150666607</v>
      </c>
      <c r="C21" s="67">
        <v>34.771422129759962</v>
      </c>
      <c r="D21" s="67">
        <v>19.598717962508879</v>
      </c>
      <c r="E21" s="67">
        <v>15.174913117686582</v>
      </c>
      <c r="F21" s="67">
        <v>8.1916622713454377</v>
      </c>
      <c r="G21" s="67">
        <v>3.2254883590899679</v>
      </c>
      <c r="I21" s="67">
        <v>11.321760020906645</v>
      </c>
      <c r="J21" s="67">
        <v>15.172704167251084</v>
      </c>
      <c r="K21" s="67">
        <v>4.4238048448222953</v>
      </c>
      <c r="L21" s="67">
        <v>6.9832508463411438</v>
      </c>
      <c r="M21" s="67">
        <v>4.9661739122554707</v>
      </c>
    </row>
    <row r="22" spans="1:13" ht="13.5" customHeight="1">
      <c r="A22" s="86">
        <v>1929</v>
      </c>
      <c r="B22" s="67">
        <v>43.758403603469105</v>
      </c>
      <c r="C22" s="67">
        <v>33.048367482715776</v>
      </c>
      <c r="D22" s="67">
        <v>18.417904285315917</v>
      </c>
      <c r="E22" s="67">
        <v>14.213125226733165</v>
      </c>
      <c r="F22" s="67">
        <v>7.6218608438736206</v>
      </c>
      <c r="G22" s="67">
        <v>3.0057812608517063</v>
      </c>
      <c r="I22" s="67">
        <v>10.710036120753328</v>
      </c>
      <c r="J22" s="67">
        <v>14.630463197399859</v>
      </c>
      <c r="K22" s="67">
        <v>4.2047790585827514</v>
      </c>
      <c r="L22" s="67">
        <v>6.5912643828595439</v>
      </c>
      <c r="M22" s="67">
        <v>4.6160795830219135</v>
      </c>
    </row>
    <row r="23" spans="1:13" ht="13.5" customHeight="1">
      <c r="A23" s="86">
        <v>1930</v>
      </c>
      <c r="B23" s="67">
        <v>43.073474553390646</v>
      </c>
      <c r="C23" s="67">
        <v>31.180684237748331</v>
      </c>
      <c r="D23" s="67">
        <v>16.422818416449541</v>
      </c>
      <c r="E23" s="67">
        <v>12.417256771537877</v>
      </c>
      <c r="F23" s="67">
        <v>6.4017230324275385</v>
      </c>
      <c r="G23" s="67">
        <v>2.3887538491116418</v>
      </c>
      <c r="I23" s="67">
        <v>11.892790315642312</v>
      </c>
      <c r="J23" s="67">
        <v>14.75786582129879</v>
      </c>
      <c r="K23" s="67">
        <v>4.0055616449116638</v>
      </c>
      <c r="L23" s="67">
        <v>6.0155337391103387</v>
      </c>
      <c r="M23" s="67">
        <v>4.0129691833158967</v>
      </c>
    </row>
    <row r="24" spans="1:13" ht="13.5" customHeight="1">
      <c r="A24" s="86">
        <v>1931</v>
      </c>
      <c r="B24" s="67">
        <v>44.404993839685282</v>
      </c>
      <c r="C24" s="67">
        <v>31.012222183907056</v>
      </c>
      <c r="D24" s="67">
        <v>15.270594044223252</v>
      </c>
      <c r="E24" s="67">
        <v>11.323771337745876</v>
      </c>
      <c r="F24" s="67">
        <v>5.6751445341883793</v>
      </c>
      <c r="G24" s="67">
        <v>2.0744133398493183</v>
      </c>
      <c r="I24" s="67">
        <v>13.39277165577823</v>
      </c>
      <c r="J24" s="67">
        <v>15.741628139683803</v>
      </c>
      <c r="K24" s="67">
        <v>3.9468227064773749</v>
      </c>
      <c r="L24" s="67">
        <v>5.648626803557498</v>
      </c>
      <c r="M24" s="67">
        <v>3.6007311943390605</v>
      </c>
    </row>
    <row r="25" spans="1:13" ht="13.5" customHeight="1">
      <c r="A25" s="86">
        <v>1932</v>
      </c>
      <c r="B25" s="67">
        <v>46.30052587105051</v>
      </c>
      <c r="C25" s="67">
        <v>32.590805160950012</v>
      </c>
      <c r="D25" s="67">
        <v>15.478467631887071</v>
      </c>
      <c r="E25" s="67">
        <v>11.548961982268013</v>
      </c>
      <c r="F25" s="67">
        <v>5.8962244962743897</v>
      </c>
      <c r="G25" s="67">
        <v>1.9264855493777389</v>
      </c>
      <c r="I25" s="67">
        <v>13.7097207101005</v>
      </c>
      <c r="J25" s="67">
        <v>17.112337529062941</v>
      </c>
      <c r="K25" s="67">
        <v>3.9295056496190592</v>
      </c>
      <c r="L25" s="67">
        <v>5.6527374859936232</v>
      </c>
      <c r="M25" s="67">
        <v>3.9697389468966504</v>
      </c>
    </row>
    <row r="26" spans="1:13" ht="13.5" customHeight="1">
      <c r="A26" s="86">
        <v>1933</v>
      </c>
      <c r="B26" s="67">
        <v>45.026429505703511</v>
      </c>
      <c r="C26" s="67">
        <v>32.486416270191881</v>
      </c>
      <c r="D26" s="67">
        <v>15.770913177787016</v>
      </c>
      <c r="E26" s="67">
        <v>11.778683388669775</v>
      </c>
      <c r="F26" s="67">
        <v>6.0544782496875325</v>
      </c>
      <c r="G26" s="67">
        <v>2.0446143537247261</v>
      </c>
      <c r="I26" s="67">
        <v>12.540013235511633</v>
      </c>
      <c r="J26" s="67">
        <v>16.715503092404862</v>
      </c>
      <c r="K26" s="67">
        <v>3.9922297891172414</v>
      </c>
      <c r="L26" s="67">
        <v>5.7242051389822421</v>
      </c>
      <c r="M26" s="67">
        <v>4.0098638959628063</v>
      </c>
    </row>
    <row r="27" spans="1:13" ht="13.5" customHeight="1">
      <c r="A27" s="86">
        <v>1934</v>
      </c>
      <c r="B27" s="67">
        <v>45.155076643858933</v>
      </c>
      <c r="C27" s="67">
        <v>32.994642950790201</v>
      </c>
      <c r="D27" s="67">
        <v>15.868185076417598</v>
      </c>
      <c r="E27" s="67">
        <v>11.79599110379406</v>
      </c>
      <c r="F27" s="67">
        <v>5.8236806287307799</v>
      </c>
      <c r="G27" s="67">
        <v>1.9218939824356394</v>
      </c>
      <c r="I27" s="67">
        <v>12.160433693068736</v>
      </c>
      <c r="J27" s="67">
        <v>17.126457874372601</v>
      </c>
      <c r="K27" s="67">
        <v>4.0721939726235377</v>
      </c>
      <c r="L27" s="67">
        <v>5.9723104750632814</v>
      </c>
      <c r="M27" s="67">
        <v>3.9017866462951409</v>
      </c>
    </row>
    <row r="28" spans="1:13" ht="13.5" customHeight="1">
      <c r="A28" s="86">
        <v>1935</v>
      </c>
      <c r="B28" s="67">
        <v>43.392987272768522</v>
      </c>
      <c r="C28" s="67">
        <v>30.990185866278104</v>
      </c>
      <c r="D28" s="67">
        <v>15.628311990462226</v>
      </c>
      <c r="E28" s="67">
        <v>11.67052653139077</v>
      </c>
      <c r="F28" s="67">
        <v>5.7968718562550565</v>
      </c>
      <c r="G28" s="67">
        <v>1.9463370851066035</v>
      </c>
      <c r="I28" s="67">
        <v>12.40280140649042</v>
      </c>
      <c r="J28" s="67">
        <v>15.361873875815876</v>
      </c>
      <c r="K28" s="67">
        <v>3.9577854590714563</v>
      </c>
      <c r="L28" s="67">
        <v>5.8736546751357137</v>
      </c>
      <c r="M28" s="67">
        <v>3.8505347711484532</v>
      </c>
    </row>
    <row r="29" spans="1:13" ht="13.5" customHeight="1">
      <c r="A29" s="86">
        <v>1936</v>
      </c>
      <c r="B29" s="67">
        <v>44.772366982564023</v>
      </c>
      <c r="C29" s="67">
        <v>32.654772694179684</v>
      </c>
      <c r="D29" s="67">
        <v>17.637342175901782</v>
      </c>
      <c r="E29" s="67">
        <v>13.369131687862877</v>
      </c>
      <c r="F29" s="67">
        <v>6.6874494164752774</v>
      </c>
      <c r="G29" s="67">
        <v>2.2341259705213141</v>
      </c>
      <c r="I29" s="67">
        <v>12.117594288384341</v>
      </c>
      <c r="J29" s="67">
        <v>15.017430518277902</v>
      </c>
      <c r="K29" s="67">
        <v>4.268210488038906</v>
      </c>
      <c r="L29" s="67">
        <v>6.6816822713876007</v>
      </c>
      <c r="M29" s="67">
        <v>4.4533234459539628</v>
      </c>
    </row>
    <row r="30" spans="1:13" ht="13.5" customHeight="1">
      <c r="A30" s="86">
        <v>1937</v>
      </c>
      <c r="B30" s="67">
        <v>43.34787985334529</v>
      </c>
      <c r="C30" s="67">
        <v>31.379274489392156</v>
      </c>
      <c r="D30" s="67">
        <v>16.450434286791296</v>
      </c>
      <c r="E30" s="67">
        <v>12.415189081359168</v>
      </c>
      <c r="F30" s="67">
        <v>6.1611817866289851</v>
      </c>
      <c r="G30" s="67">
        <v>2.0155380578081696</v>
      </c>
      <c r="I30" s="67">
        <v>11.968605363953138</v>
      </c>
      <c r="J30" s="67">
        <v>14.928840202600856</v>
      </c>
      <c r="K30" s="67">
        <v>4.0352452054321297</v>
      </c>
      <c r="L30" s="67">
        <v>6.254007294730183</v>
      </c>
      <c r="M30" s="67">
        <v>4.145643728820815</v>
      </c>
    </row>
    <row r="31" spans="1:13" ht="13.5" customHeight="1">
      <c r="A31" s="86">
        <v>1938</v>
      </c>
      <c r="B31" s="67">
        <v>43.000890492514117</v>
      </c>
      <c r="C31" s="67">
        <v>30.182192025392485</v>
      </c>
      <c r="D31" s="67">
        <v>14.72938302542493</v>
      </c>
      <c r="E31" s="67">
        <v>10.816366723209649</v>
      </c>
      <c r="F31" s="67">
        <v>5.1557203044317461</v>
      </c>
      <c r="G31" s="67">
        <v>1.6664630261522455</v>
      </c>
      <c r="I31" s="67">
        <v>12.818698467121632</v>
      </c>
      <c r="J31" s="67">
        <v>15.452808999967555</v>
      </c>
      <c r="K31" s="67">
        <v>3.9130163022152824</v>
      </c>
      <c r="L31" s="67">
        <v>5.660646418777902</v>
      </c>
      <c r="M31" s="67">
        <v>3.4892572782795011</v>
      </c>
    </row>
    <row r="32" spans="1:13" ht="13.5" customHeight="1">
      <c r="A32" s="86">
        <v>1939</v>
      </c>
      <c r="B32" s="67">
        <v>44.56889817296355</v>
      </c>
      <c r="C32" s="67">
        <v>31.286609705834508</v>
      </c>
      <c r="D32" s="67">
        <v>15.393035953166024</v>
      </c>
      <c r="E32" s="67">
        <v>11.365322329433996</v>
      </c>
      <c r="F32" s="67">
        <v>5.4509649925496273</v>
      </c>
      <c r="G32" s="67">
        <v>1.7412602984471626</v>
      </c>
      <c r="I32" s="67">
        <v>13.282288467129041</v>
      </c>
      <c r="J32" s="67">
        <v>15.893573752668486</v>
      </c>
      <c r="K32" s="67">
        <v>4.0277136237320281</v>
      </c>
      <c r="L32" s="67">
        <v>5.9143573368843683</v>
      </c>
      <c r="M32" s="67">
        <v>3.7097046941024643</v>
      </c>
    </row>
    <row r="33" spans="1:13" ht="13.5" customHeight="1">
      <c r="A33" s="86">
        <v>1940</v>
      </c>
      <c r="B33" s="67">
        <v>44.426637504743141</v>
      </c>
      <c r="C33" s="67">
        <v>31.288149701053527</v>
      </c>
      <c r="D33" s="67">
        <v>15.733988074633878</v>
      </c>
      <c r="E33" s="67">
        <v>11.661304145489529</v>
      </c>
      <c r="F33" s="67">
        <v>5.5731962080911872</v>
      </c>
      <c r="G33" s="67">
        <v>1.7740378459074349</v>
      </c>
      <c r="I33" s="67">
        <v>13.138487803689612</v>
      </c>
      <c r="J33" s="67">
        <v>15.554161626419647</v>
      </c>
      <c r="K33" s="67">
        <v>4.0726839291443486</v>
      </c>
      <c r="L33" s="67">
        <v>6.088107937398342</v>
      </c>
      <c r="M33" s="67">
        <v>3.7991583621837521</v>
      </c>
    </row>
    <row r="34" spans="1:13" ht="13.5" customHeight="1">
      <c r="A34" s="86">
        <v>1941</v>
      </c>
      <c r="B34" s="67">
        <v>41.019314576353104</v>
      </c>
      <c r="C34" s="67">
        <v>29.017206118853355</v>
      </c>
      <c r="D34" s="67">
        <v>15.007978377996723</v>
      </c>
      <c r="E34" s="67">
        <v>11.148372327385824</v>
      </c>
      <c r="F34" s="67">
        <v>5.2893892210692295</v>
      </c>
      <c r="G34" s="67">
        <v>1.6290480751623115</v>
      </c>
      <c r="I34" s="67">
        <v>12.002108457499745</v>
      </c>
      <c r="J34" s="67">
        <v>14.009227740856632</v>
      </c>
      <c r="K34" s="67">
        <v>3.8596060506109011</v>
      </c>
      <c r="L34" s="67">
        <v>5.858983106316594</v>
      </c>
      <c r="M34" s="67">
        <v>3.6603411459069175</v>
      </c>
    </row>
    <row r="35" spans="1:13" ht="13.5" customHeight="1">
      <c r="A35" s="86">
        <v>1942</v>
      </c>
      <c r="B35" s="67">
        <v>35.494183119366475</v>
      </c>
      <c r="C35" s="67">
        <v>25.107398225662394</v>
      </c>
      <c r="D35" s="67">
        <v>12.905441063638763</v>
      </c>
      <c r="E35" s="67">
        <v>9.5950203764281383</v>
      </c>
      <c r="F35" s="67">
        <v>4.477073872790176</v>
      </c>
      <c r="G35" s="67">
        <v>1.3216990923743428</v>
      </c>
      <c r="I35" s="67">
        <v>10.386784893704084</v>
      </c>
      <c r="J35" s="67">
        <v>12.201957162023632</v>
      </c>
      <c r="K35" s="67">
        <v>3.3104206872106241</v>
      </c>
      <c r="L35" s="67">
        <v>5.1179465036379632</v>
      </c>
      <c r="M35" s="67">
        <v>3.155374780415833</v>
      </c>
    </row>
    <row r="36" spans="1:13" ht="13.5" customHeight="1">
      <c r="A36" s="86">
        <v>1943</v>
      </c>
      <c r="B36" s="67">
        <v>32.669923198876596</v>
      </c>
      <c r="C36" s="67">
        <v>23.020762263415889</v>
      </c>
      <c r="D36" s="67">
        <v>11.484653721380797</v>
      </c>
      <c r="E36" s="67">
        <v>8.4288619326815795</v>
      </c>
      <c r="F36" s="67">
        <v>3.7832686913105351</v>
      </c>
      <c r="G36" s="67">
        <v>0.97267087256462537</v>
      </c>
      <c r="I36" s="67">
        <v>9.6491609354607046</v>
      </c>
      <c r="J36" s="67">
        <v>11.536108542035093</v>
      </c>
      <c r="K36" s="67">
        <v>3.0557917886992176</v>
      </c>
      <c r="L36" s="67">
        <v>4.6455932413710448</v>
      </c>
      <c r="M36" s="67">
        <v>2.8105978187459097</v>
      </c>
    </row>
    <row r="37" spans="1:13" ht="13.5" customHeight="1">
      <c r="A37" s="86">
        <v>1944</v>
      </c>
      <c r="B37" s="67">
        <v>31.548869949228212</v>
      </c>
      <c r="C37" s="67">
        <v>21.758283883058166</v>
      </c>
      <c r="D37" s="67">
        <v>10.53867000025793</v>
      </c>
      <c r="E37" s="67">
        <v>7.6036185090145505</v>
      </c>
      <c r="F37" s="67">
        <v>3.3274228934788352</v>
      </c>
      <c r="G37" s="67">
        <v>0.92409113609512228</v>
      </c>
      <c r="I37" s="67">
        <v>9.7905860661700448</v>
      </c>
      <c r="J37" s="67">
        <v>11.219613882800237</v>
      </c>
      <c r="K37" s="67">
        <v>2.9350514912433803</v>
      </c>
      <c r="L37" s="67">
        <v>4.2761956155357153</v>
      </c>
      <c r="M37" s="67">
        <v>2.4033317573837132</v>
      </c>
    </row>
    <row r="38" spans="1:13" ht="13.5" customHeight="1">
      <c r="A38" s="86">
        <v>1945</v>
      </c>
      <c r="B38" s="67">
        <v>32.644588706207493</v>
      </c>
      <c r="C38" s="67">
        <v>22.903431644415392</v>
      </c>
      <c r="D38" s="67">
        <v>11.071193948809938</v>
      </c>
      <c r="E38" s="67">
        <v>7.8688286470742437</v>
      </c>
      <c r="F38" s="67">
        <v>3.31886971735655</v>
      </c>
      <c r="G38" s="67">
        <v>0.84491417334779451</v>
      </c>
      <c r="I38" s="67">
        <v>9.7411570617921033</v>
      </c>
      <c r="J38" s="67">
        <v>11.832237695605455</v>
      </c>
      <c r="K38" s="67">
        <v>3.2023653017356946</v>
      </c>
      <c r="L38" s="67">
        <v>4.5499589297176932</v>
      </c>
      <c r="M38" s="67">
        <v>2.4739555440087551</v>
      </c>
    </row>
    <row r="39" spans="1:13" ht="13.5" customHeight="1">
      <c r="A39" s="86">
        <v>1946</v>
      </c>
      <c r="B39" s="67">
        <v>34.616394068930383</v>
      </c>
      <c r="C39" s="67">
        <v>24.657740220126538</v>
      </c>
      <c r="D39" s="67">
        <v>11.762425770547628</v>
      </c>
      <c r="E39" s="67">
        <v>8.2807493281650544</v>
      </c>
      <c r="F39" s="67">
        <v>3.4321167613422654</v>
      </c>
      <c r="G39" s="67">
        <v>0.91638256707099308</v>
      </c>
      <c r="I39" s="67">
        <v>9.9586538488038432</v>
      </c>
      <c r="J39" s="67">
        <v>12.89531444957891</v>
      </c>
      <c r="K39" s="67">
        <v>3.4816764423825739</v>
      </c>
      <c r="L39" s="67">
        <v>4.8486325668227881</v>
      </c>
      <c r="M39" s="67">
        <v>2.5157341942712721</v>
      </c>
    </row>
    <row r="40" spans="1:13" ht="13.5" customHeight="1">
      <c r="A40" s="86">
        <v>1947</v>
      </c>
      <c r="B40" s="67">
        <v>33.017177593435584</v>
      </c>
      <c r="C40" s="67">
        <v>23.29946264784413</v>
      </c>
      <c r="D40" s="67">
        <v>10.953835923874255</v>
      </c>
      <c r="E40" s="67">
        <v>7.7074987317122607</v>
      </c>
      <c r="F40" s="67">
        <v>3.2356965444957559</v>
      </c>
      <c r="G40" s="67">
        <v>0.90289404896681669</v>
      </c>
      <c r="H40" s="104"/>
      <c r="I40" s="67">
        <v>9.7177149455914549</v>
      </c>
      <c r="J40" s="67">
        <v>12.345626723969874</v>
      </c>
      <c r="K40" s="67">
        <v>3.2463371921619948</v>
      </c>
      <c r="L40" s="67">
        <v>4.4718021872165048</v>
      </c>
      <c r="M40" s="67">
        <v>2.3328024955289393</v>
      </c>
    </row>
    <row r="41" spans="1:13" ht="13.5" customHeight="1">
      <c r="A41" s="86">
        <v>1948</v>
      </c>
      <c r="B41" s="67">
        <v>33.720637645202814</v>
      </c>
      <c r="C41" s="67">
        <v>23.695979226593742</v>
      </c>
      <c r="D41" s="67">
        <v>11.269872474143945</v>
      </c>
      <c r="E41" s="67">
        <v>8.0260486391497246</v>
      </c>
      <c r="F41" s="67">
        <v>3.4371439795543273</v>
      </c>
      <c r="G41" s="67">
        <v>0.95385118565953486</v>
      </c>
      <c r="I41" s="67">
        <v>10.024658418609071</v>
      </c>
      <c r="J41" s="67">
        <v>12.426106752449797</v>
      </c>
      <c r="K41" s="67">
        <v>3.2438238349942203</v>
      </c>
      <c r="L41" s="67">
        <v>4.5889046595953973</v>
      </c>
      <c r="M41" s="67">
        <v>2.4832927938947922</v>
      </c>
    </row>
    <row r="42" spans="1:13" ht="13.5" customHeight="1">
      <c r="A42" s="86">
        <v>1949</v>
      </c>
      <c r="B42" s="67">
        <v>33.763098095195446</v>
      </c>
      <c r="C42" s="67">
        <v>23.461915111456022</v>
      </c>
      <c r="D42" s="67">
        <v>10.946064706587993</v>
      </c>
      <c r="E42" s="67">
        <v>7.7700219704230369</v>
      </c>
      <c r="F42" s="67">
        <v>3.336752323061472</v>
      </c>
      <c r="G42" s="67">
        <v>0.95443071522288514</v>
      </c>
      <c r="I42" s="67">
        <v>10.301182983739423</v>
      </c>
      <c r="J42" s="67">
        <v>12.515850404868029</v>
      </c>
      <c r="K42" s="67">
        <v>3.1760427361649564</v>
      </c>
      <c r="L42" s="67">
        <v>4.4332696473615645</v>
      </c>
      <c r="M42" s="67">
        <v>2.3823216078385867</v>
      </c>
    </row>
    <row r="43" spans="1:13" ht="13.5" customHeight="1">
      <c r="A43" s="86">
        <v>1950</v>
      </c>
      <c r="B43" s="67">
        <v>33.871100610399118</v>
      </c>
      <c r="C43" s="67">
        <v>23.871289592585629</v>
      </c>
      <c r="D43" s="67">
        <v>11.360065498282971</v>
      </c>
      <c r="E43" s="67">
        <v>8.1353358178590991</v>
      </c>
      <c r="F43" s="67">
        <v>3.5318014264095456</v>
      </c>
      <c r="G43" s="67">
        <v>0.82690330608120532</v>
      </c>
      <c r="I43" s="67">
        <v>9.9998110178134887</v>
      </c>
      <c r="J43" s="67">
        <v>12.511224094302658</v>
      </c>
      <c r="K43" s="67">
        <v>3.2247296804238719</v>
      </c>
      <c r="L43" s="67">
        <v>4.6035343914495535</v>
      </c>
      <c r="M43" s="67">
        <v>2.7048981203283402</v>
      </c>
    </row>
    <row r="44" spans="1:13" ht="13.5" customHeight="1">
      <c r="A44" s="86">
        <v>1951</v>
      </c>
      <c r="B44" s="67">
        <v>32.819965101679387</v>
      </c>
      <c r="C44" s="67">
        <v>22.670164315122829</v>
      </c>
      <c r="D44" s="67">
        <v>10.518335555718981</v>
      </c>
      <c r="E44" s="67">
        <v>7.4107190431467416</v>
      </c>
      <c r="F44" s="67">
        <v>3.1170911251546349</v>
      </c>
      <c r="G44" s="67">
        <v>0.86516933361116533</v>
      </c>
      <c r="I44" s="67">
        <v>10.149800786556558</v>
      </c>
      <c r="J44" s="67">
        <v>12.151828759403848</v>
      </c>
      <c r="K44" s="67">
        <v>3.107616512572239</v>
      </c>
      <c r="L44" s="67">
        <v>4.2936279179921062</v>
      </c>
      <c r="M44" s="67">
        <v>2.2519217915434697</v>
      </c>
    </row>
    <row r="45" spans="1:13" ht="13.5" customHeight="1">
      <c r="A45" s="86">
        <v>1952</v>
      </c>
      <c r="B45" s="67">
        <v>32.073962097575532</v>
      </c>
      <c r="C45" s="67">
        <v>21.846890327818876</v>
      </c>
      <c r="D45" s="67">
        <v>9.7583202165547416</v>
      </c>
      <c r="E45" s="67">
        <v>6.8078052646259355</v>
      </c>
      <c r="F45" s="67">
        <v>2.7559125464356864</v>
      </c>
      <c r="G45" s="67">
        <v>0.74571694613321526</v>
      </c>
      <c r="I45" s="67">
        <v>10.227071769756655</v>
      </c>
      <c r="J45" s="67">
        <v>12.088570111264135</v>
      </c>
      <c r="K45" s="67">
        <v>2.9505149519288061</v>
      </c>
      <c r="L45" s="67">
        <v>4.0518927181902491</v>
      </c>
      <c r="M45" s="67">
        <v>2.0101956003024712</v>
      </c>
    </row>
    <row r="46" spans="1:13" ht="13.5" customHeight="1">
      <c r="A46" s="86">
        <v>1953</v>
      </c>
      <c r="B46" s="67">
        <v>31.380431868356226</v>
      </c>
      <c r="C46" s="67">
        <v>21.007342489211897</v>
      </c>
      <c r="D46" s="67">
        <v>9.0810897702186377</v>
      </c>
      <c r="E46" s="67">
        <v>6.2629466664904676</v>
      </c>
      <c r="F46" s="67">
        <v>2.5063213094915051</v>
      </c>
      <c r="G46" s="67">
        <v>0.67264467154010632</v>
      </c>
      <c r="I46" s="67">
        <v>10.373089379144329</v>
      </c>
      <c r="J46" s="67">
        <v>11.926252718993259</v>
      </c>
      <c r="K46" s="67">
        <v>2.8181431037281701</v>
      </c>
      <c r="L46" s="67">
        <v>3.7566253569989625</v>
      </c>
      <c r="M46" s="67">
        <v>1.8336766379513989</v>
      </c>
    </row>
    <row r="47" spans="1:13" ht="13.5" customHeight="1">
      <c r="A47" s="86">
        <v>1954</v>
      </c>
      <c r="B47" s="67">
        <v>32.119310731545291</v>
      </c>
      <c r="C47" s="67">
        <v>21.560682682062694</v>
      </c>
      <c r="D47" s="67">
        <v>9.3904559145803042</v>
      </c>
      <c r="E47" s="67">
        <v>6.4692351907861205</v>
      </c>
      <c r="F47" s="67">
        <v>2.5663360562398658</v>
      </c>
      <c r="G47" s="67">
        <v>0.70588248853421987</v>
      </c>
      <c r="I47" s="67">
        <v>10.558628049482596</v>
      </c>
      <c r="J47" s="67">
        <v>12.17022676748239</v>
      </c>
      <c r="K47" s="67">
        <v>2.9212207237941836</v>
      </c>
      <c r="L47" s="67">
        <v>3.9028991345462547</v>
      </c>
      <c r="M47" s="67">
        <v>1.860453567705646</v>
      </c>
    </row>
    <row r="48" spans="1:13" ht="13.5" customHeight="1">
      <c r="A48" s="86">
        <v>1955</v>
      </c>
      <c r="B48" s="67">
        <v>31.772074577461307</v>
      </c>
      <c r="C48" s="67">
        <v>21.377836096924739</v>
      </c>
      <c r="D48" s="67">
        <v>9.1805282675712654</v>
      </c>
      <c r="E48" s="67">
        <v>6.2849672565750367</v>
      </c>
      <c r="F48" s="67">
        <v>2.4871088205796843</v>
      </c>
      <c r="G48" s="67">
        <v>0.72061163480499102</v>
      </c>
      <c r="I48" s="67">
        <v>10.394238480536568</v>
      </c>
      <c r="J48" s="67">
        <v>12.197307829353473</v>
      </c>
      <c r="K48" s="67">
        <v>2.8955610109962286</v>
      </c>
      <c r="L48" s="67">
        <v>3.7978584359953524</v>
      </c>
      <c r="M48" s="67">
        <v>1.7664971857746932</v>
      </c>
    </row>
    <row r="49" spans="1:13" ht="13.5" customHeight="1">
      <c r="A49" s="86">
        <v>1956</v>
      </c>
      <c r="B49" s="67">
        <v>31.806023990184453</v>
      </c>
      <c r="C49" s="67">
        <v>21.347549384221612</v>
      </c>
      <c r="D49" s="67">
        <v>9.0869757576587151</v>
      </c>
      <c r="E49" s="67">
        <v>6.1439963133614892</v>
      </c>
      <c r="F49" s="67">
        <v>2.3829153277974449</v>
      </c>
      <c r="G49" s="67">
        <v>0.68115311362396791</v>
      </c>
      <c r="I49" s="67">
        <v>10.458474605962842</v>
      </c>
      <c r="J49" s="67">
        <v>12.260573626562897</v>
      </c>
      <c r="K49" s="67">
        <v>2.9429794442972259</v>
      </c>
      <c r="L49" s="67">
        <v>3.7610809855640444</v>
      </c>
      <c r="M49" s="67">
        <v>1.701762214173477</v>
      </c>
    </row>
    <row r="50" spans="1:13" ht="13.5" customHeight="1">
      <c r="A50" s="86">
        <v>1957</v>
      </c>
      <c r="B50" s="67">
        <v>31.687309376554506</v>
      </c>
      <c r="C50" s="67">
        <v>21.167499809433842</v>
      </c>
      <c r="D50" s="67">
        <v>8.9818851566021518</v>
      </c>
      <c r="E50" s="67">
        <v>6.0799490321537224</v>
      </c>
      <c r="F50" s="67">
        <v>2.359138502575385</v>
      </c>
      <c r="G50" s="67">
        <v>0.6630805224142543</v>
      </c>
      <c r="I50" s="67">
        <v>10.519809567120664</v>
      </c>
      <c r="J50" s="67">
        <v>12.18561465283169</v>
      </c>
      <c r="K50" s="67">
        <v>2.9019361244484294</v>
      </c>
      <c r="L50" s="67">
        <v>3.7208105295783374</v>
      </c>
      <c r="M50" s="67">
        <v>1.6960579801611306</v>
      </c>
    </row>
    <row r="51" spans="1:13" ht="13.5" customHeight="1">
      <c r="A51" s="86">
        <v>1958</v>
      </c>
      <c r="B51" s="67">
        <v>32.112269096927541</v>
      </c>
      <c r="C51" s="67">
        <v>21.260017916472087</v>
      </c>
      <c r="D51" s="67">
        <v>8.8335735001955893</v>
      </c>
      <c r="E51" s="67">
        <v>5.9422686998001595</v>
      </c>
      <c r="F51" s="67">
        <v>2.2927344493339672</v>
      </c>
      <c r="G51" s="67">
        <v>0.64243772482167971</v>
      </c>
      <c r="I51" s="67">
        <v>10.852251180455454</v>
      </c>
      <c r="J51" s="67">
        <v>12.426444416276498</v>
      </c>
      <c r="K51" s="67">
        <v>2.8913048003954298</v>
      </c>
      <c r="L51" s="67">
        <v>3.6495342504661923</v>
      </c>
      <c r="M51" s="67">
        <v>1.6502967245122875</v>
      </c>
    </row>
    <row r="52" spans="1:13" ht="13.5" customHeight="1">
      <c r="A52" s="86">
        <v>1959</v>
      </c>
      <c r="B52" s="67">
        <v>32.03328794802492</v>
      </c>
      <c r="C52" s="67">
        <v>21.024822758488959</v>
      </c>
      <c r="D52" s="67">
        <v>8.7478520785266909</v>
      </c>
      <c r="E52" s="67">
        <v>5.9003455227801167</v>
      </c>
      <c r="F52" s="67">
        <v>2.1912719299930639</v>
      </c>
      <c r="G52" s="67">
        <v>0.61617667725255265</v>
      </c>
      <c r="I52" s="67">
        <v>11.008465189535961</v>
      </c>
      <c r="J52" s="67">
        <v>12.276970679962268</v>
      </c>
      <c r="K52" s="67">
        <v>2.8475065557465742</v>
      </c>
      <c r="L52" s="67">
        <v>3.7090735927870528</v>
      </c>
      <c r="M52" s="67">
        <v>1.5750952527405113</v>
      </c>
    </row>
    <row r="53" spans="1:13" ht="13.5" customHeight="1">
      <c r="A53" s="86">
        <v>1960</v>
      </c>
      <c r="B53" s="67">
        <v>31.657437586133984</v>
      </c>
      <c r="C53" s="67">
        <v>20.511531697340054</v>
      </c>
      <c r="D53" s="67">
        <v>8.3565900921357628</v>
      </c>
      <c r="E53" s="67">
        <v>5.5209793504172078</v>
      </c>
      <c r="F53" s="67">
        <v>2.0964547826658073</v>
      </c>
      <c r="G53" s="67">
        <v>0.59637321869406112</v>
      </c>
      <c r="I53" s="67">
        <v>11.14590588879393</v>
      </c>
      <c r="J53" s="67">
        <v>12.154941605204291</v>
      </c>
      <c r="K53" s="67">
        <v>2.835610741718555</v>
      </c>
      <c r="L53" s="67">
        <v>3.4245245677514005</v>
      </c>
      <c r="M53" s="67">
        <v>1.5000815639717462</v>
      </c>
    </row>
    <row r="54" spans="1:13" ht="13.5" customHeight="1">
      <c r="A54" s="86">
        <v>1961</v>
      </c>
      <c r="B54" s="67">
        <v>31.896211473952619</v>
      </c>
      <c r="C54" s="67">
        <v>20.906861751680228</v>
      </c>
      <c r="D54" s="67">
        <v>8.3376005383909941</v>
      </c>
      <c r="E54" s="67">
        <v>5.4093168016461393</v>
      </c>
      <c r="F54" s="67">
        <v>2.0533998280690757</v>
      </c>
      <c r="G54" s="67">
        <v>0.58703756633715509</v>
      </c>
      <c r="I54" s="67">
        <v>10.98934972227239</v>
      </c>
      <c r="J54" s="67">
        <v>12.569261213289234</v>
      </c>
      <c r="K54" s="67">
        <v>2.9282837367448549</v>
      </c>
      <c r="L54" s="67">
        <v>3.3559169735770635</v>
      </c>
      <c r="M54" s="67">
        <v>1.4663622617319207</v>
      </c>
    </row>
    <row r="55" spans="1:13" ht="13.5" customHeight="1">
      <c r="A55" s="86">
        <v>1962</v>
      </c>
      <c r="B55" s="67">
        <v>32.043825702061028</v>
      </c>
      <c r="C55" s="67">
        <v>20.942812217282853</v>
      </c>
      <c r="D55" s="67">
        <v>8.2736755670745552</v>
      </c>
      <c r="E55" s="67">
        <v>5.399157524165032</v>
      </c>
      <c r="F55" s="67">
        <v>1.9841173530430867</v>
      </c>
      <c r="G55" s="67">
        <v>0.56162058072998455</v>
      </c>
      <c r="I55" s="67">
        <v>11.101013484778175</v>
      </c>
      <c r="J55" s="67">
        <v>12.669136650208298</v>
      </c>
      <c r="K55" s="67">
        <v>2.8745180429095232</v>
      </c>
      <c r="L55" s="67">
        <v>3.4150401711219454</v>
      </c>
      <c r="M55" s="67">
        <v>1.4224967723131021</v>
      </c>
    </row>
    <row r="56" spans="1:13" ht="13.5" customHeight="1">
      <c r="A56" s="86">
        <v>1963</v>
      </c>
      <c r="B56" s="67">
        <v>32.009622322001462</v>
      </c>
      <c r="C56" s="67">
        <v>20.895061215332024</v>
      </c>
      <c r="D56" s="67">
        <v>8.1639366576136148</v>
      </c>
      <c r="E56" s="67">
        <v>5.3296943913043311</v>
      </c>
      <c r="F56" s="67">
        <v>1.9635566991754505</v>
      </c>
      <c r="G56" s="67">
        <v>0.56800334450204049</v>
      </c>
      <c r="I56" s="67">
        <v>11.114561106669438</v>
      </c>
      <c r="J56" s="67">
        <v>12.73112455771841</v>
      </c>
      <c r="K56" s="67">
        <v>2.8342422663092837</v>
      </c>
      <c r="L56" s="67">
        <v>3.3661376921288806</v>
      </c>
      <c r="M56" s="67">
        <v>1.39555335467341</v>
      </c>
    </row>
    <row r="57" spans="1:13" ht="13.5" customHeight="1">
      <c r="A57" s="86">
        <v>1964</v>
      </c>
      <c r="B57" s="67">
        <v>31.639317887208819</v>
      </c>
      <c r="C57" s="67">
        <v>20.623064231697001</v>
      </c>
      <c r="D57" s="67">
        <v>8.0207510462667724</v>
      </c>
      <c r="E57" s="67">
        <v>5.333220045802948</v>
      </c>
      <c r="F57" s="67">
        <v>1.9689860769877994</v>
      </c>
      <c r="G57" s="67">
        <v>0.5312891155561037</v>
      </c>
      <c r="I57" s="67">
        <v>11.016253655511818</v>
      </c>
      <c r="J57" s="67">
        <v>12.602313185430228</v>
      </c>
      <c r="K57" s="67">
        <v>2.6875310004638244</v>
      </c>
      <c r="L57" s="67">
        <v>3.3642339688151486</v>
      </c>
      <c r="M57" s="67">
        <v>1.4376969614316957</v>
      </c>
    </row>
    <row r="58" spans="1:13" ht="13.5" customHeight="1">
      <c r="A58" s="86">
        <v>1965</v>
      </c>
      <c r="B58" s="67">
        <v>31.518188292699275</v>
      </c>
      <c r="C58" s="67">
        <v>20.699893083727041</v>
      </c>
      <c r="D58" s="67">
        <v>8.065064694401487</v>
      </c>
      <c r="E58" s="67">
        <v>5.4219099611670192</v>
      </c>
      <c r="F58" s="67">
        <v>2.037189251925728</v>
      </c>
      <c r="G58" s="67">
        <v>0.53786651727255919</v>
      </c>
      <c r="I58" s="67">
        <v>10.818295208972234</v>
      </c>
      <c r="J58" s="67">
        <v>12.634828389325554</v>
      </c>
      <c r="K58" s="67">
        <v>2.6431547332344678</v>
      </c>
      <c r="L58" s="67">
        <v>3.3847207092412912</v>
      </c>
      <c r="M58" s="67">
        <v>1.4993227346531688</v>
      </c>
    </row>
    <row r="59" spans="1:13" ht="13.5" customHeight="1">
      <c r="A59" s="86">
        <v>1966</v>
      </c>
      <c r="B59" s="67">
        <v>31.98154518075177</v>
      </c>
      <c r="C59" s="67">
        <v>20.992058797409598</v>
      </c>
      <c r="D59" s="67">
        <v>8.3681843007293182</v>
      </c>
      <c r="E59" s="67">
        <v>5.5854611698855416</v>
      </c>
      <c r="F59" s="67">
        <v>2.1541736520115298</v>
      </c>
      <c r="G59" s="67">
        <v>0.60294666862191093</v>
      </c>
      <c r="I59" s="67">
        <v>10.989486383342172</v>
      </c>
      <c r="J59" s="67">
        <v>12.62387449668028</v>
      </c>
      <c r="K59" s="67">
        <v>2.7827231308437765</v>
      </c>
      <c r="L59" s="67">
        <v>3.4312875178740119</v>
      </c>
      <c r="M59" s="67">
        <v>1.5512269833896188</v>
      </c>
    </row>
    <row r="60" spans="1:13" ht="13.5" customHeight="1">
      <c r="A60" s="86">
        <v>1967</v>
      </c>
      <c r="B60" s="67">
        <v>32.045836973648242</v>
      </c>
      <c r="C60" s="67">
        <v>21.072967379553312</v>
      </c>
      <c r="D60" s="67">
        <v>8.4253319526665713</v>
      </c>
      <c r="E60" s="67">
        <v>5.6293010657226921</v>
      </c>
      <c r="F60" s="67">
        <v>2.1600022863991435</v>
      </c>
      <c r="G60" s="67">
        <v>0.5964716832179624</v>
      </c>
      <c r="I60" s="67">
        <v>10.972869594094931</v>
      </c>
      <c r="J60" s="67">
        <v>12.64763542688674</v>
      </c>
      <c r="K60" s="67">
        <v>2.7960308869438792</v>
      </c>
      <c r="L60" s="67">
        <v>3.4692987793235486</v>
      </c>
      <c r="M60" s="67">
        <v>1.5635306031811811</v>
      </c>
    </row>
    <row r="61" spans="1:13" ht="13.5" customHeight="1">
      <c r="A61" s="86">
        <v>1968</v>
      </c>
      <c r="B61" s="67">
        <v>31.982618841598999</v>
      </c>
      <c r="C61" s="67">
        <v>20.976312191629948</v>
      </c>
      <c r="D61" s="67">
        <v>8.3519414859066643</v>
      </c>
      <c r="E61" s="67">
        <v>5.5785271979832718</v>
      </c>
      <c r="F61" s="67">
        <v>2.1454516744584877</v>
      </c>
      <c r="G61" s="67">
        <v>0.58157218198253746</v>
      </c>
      <c r="I61" s="67">
        <v>11.006306649969051</v>
      </c>
      <c r="J61" s="67">
        <v>12.624370705723283</v>
      </c>
      <c r="K61" s="67">
        <v>2.7734142879233925</v>
      </c>
      <c r="L61" s="67">
        <v>3.4330755235247841</v>
      </c>
      <c r="M61" s="67">
        <v>1.5638794924759503</v>
      </c>
    </row>
    <row r="62" spans="1:13" ht="13.5" customHeight="1">
      <c r="A62" s="86">
        <v>1969</v>
      </c>
      <c r="B62" s="67">
        <v>31.820875705120677</v>
      </c>
      <c r="C62" s="67">
        <v>20.680012828562994</v>
      </c>
      <c r="D62" s="67">
        <v>8.0174220214230285</v>
      </c>
      <c r="E62" s="67">
        <v>5.3035687528601247</v>
      </c>
      <c r="F62" s="67">
        <v>2.0011547635668534</v>
      </c>
      <c r="G62" s="67">
        <v>0.54712956747793173</v>
      </c>
      <c r="I62" s="67">
        <v>11.140862876557684</v>
      </c>
      <c r="J62" s="67">
        <v>12.662590807139965</v>
      </c>
      <c r="K62" s="67">
        <v>2.7138532685629038</v>
      </c>
      <c r="L62" s="67">
        <v>3.3024139892932713</v>
      </c>
      <c r="M62" s="67">
        <v>1.4540251960889217</v>
      </c>
    </row>
    <row r="63" spans="1:13" ht="13.5" customHeight="1">
      <c r="A63" s="86">
        <v>1970</v>
      </c>
      <c r="B63" s="67">
        <v>31.513659945349506</v>
      </c>
      <c r="C63" s="67">
        <v>20.387697464443448</v>
      </c>
      <c r="D63" s="67">
        <v>7.8038458864426294</v>
      </c>
      <c r="E63" s="67">
        <v>5.1560740928070343</v>
      </c>
      <c r="F63" s="67">
        <v>1.9377728519936797</v>
      </c>
      <c r="G63" s="67">
        <v>0.52533930875849233</v>
      </c>
      <c r="I63" s="67">
        <v>11.125962480906058</v>
      </c>
      <c r="J63" s="67">
        <v>12.583851578000818</v>
      </c>
      <c r="K63" s="67">
        <v>2.6477717936355951</v>
      </c>
      <c r="L63" s="67">
        <v>3.2183012408133544</v>
      </c>
      <c r="M63" s="67">
        <v>1.4124335432351873</v>
      </c>
    </row>
    <row r="64" spans="1:13" ht="13.5" customHeight="1">
      <c r="A64" s="86">
        <v>1971</v>
      </c>
      <c r="B64" s="67">
        <v>31.753884586626654</v>
      </c>
      <c r="C64" s="67">
        <v>20.496020567854774</v>
      </c>
      <c r="D64" s="67">
        <v>7.7860816660916825</v>
      </c>
      <c r="E64" s="67">
        <v>5.1229721989136117</v>
      </c>
      <c r="F64" s="67">
        <v>1.9144201922077375</v>
      </c>
      <c r="G64" s="67">
        <v>0.51804645938540372</v>
      </c>
      <c r="I64" s="67">
        <v>11.25786401877188</v>
      </c>
      <c r="J64" s="67">
        <v>12.709938901763092</v>
      </c>
      <c r="K64" s="67">
        <v>2.6631094671780708</v>
      </c>
      <c r="L64" s="67">
        <v>3.2085520067058741</v>
      </c>
      <c r="M64" s="67">
        <v>1.3963737328223338</v>
      </c>
    </row>
    <row r="65" spans="1:13" ht="13.5" customHeight="1">
      <c r="A65" s="86">
        <v>1972</v>
      </c>
      <c r="B65" s="67">
        <v>31.623366972075377</v>
      </c>
      <c r="C65" s="67">
        <v>20.369344887545033</v>
      </c>
      <c r="D65" s="67">
        <v>7.7541268798518805</v>
      </c>
      <c r="E65" s="67">
        <v>5.0989755129187042</v>
      </c>
      <c r="F65" s="67">
        <v>1.9156191028254645</v>
      </c>
      <c r="G65" s="67">
        <v>0.52045600169461848</v>
      </c>
      <c r="I65" s="67">
        <v>11.254022084530344</v>
      </c>
      <c r="J65" s="67">
        <v>12.615218007693151</v>
      </c>
      <c r="K65" s="67">
        <v>2.6551513669331763</v>
      </c>
      <c r="L65" s="67">
        <v>3.1833564100932397</v>
      </c>
      <c r="M65" s="67">
        <v>1.3951631011308461</v>
      </c>
    </row>
    <row r="66" spans="1:13" ht="13.5" customHeight="1">
      <c r="A66" s="86">
        <v>1973</v>
      </c>
      <c r="B66" s="67">
        <v>31.853612004803786</v>
      </c>
      <c r="C66" s="67">
        <v>20.570669738485833</v>
      </c>
      <c r="D66" s="67">
        <v>7.7419961675539462</v>
      </c>
      <c r="E66" s="67">
        <v>5.0705239276352803</v>
      </c>
      <c r="F66" s="67">
        <v>1.8863507892417815</v>
      </c>
      <c r="G66" s="67">
        <v>0.4952197112420969</v>
      </c>
      <c r="I66" s="67">
        <v>11.282942266317953</v>
      </c>
      <c r="J66" s="67">
        <v>12.828673570931887</v>
      </c>
      <c r="K66" s="67">
        <v>2.6714722399186659</v>
      </c>
      <c r="L66" s="67">
        <v>3.1841731383934988</v>
      </c>
      <c r="M66" s="67">
        <v>1.3911310779996846</v>
      </c>
    </row>
    <row r="67" spans="1:13" ht="13.5" customHeight="1">
      <c r="A67" s="86">
        <v>1974</v>
      </c>
      <c r="B67" s="67">
        <v>32.359587527246141</v>
      </c>
      <c r="C67" s="67">
        <v>21.03654206231618</v>
      </c>
      <c r="D67" s="67">
        <v>8.123618917085782</v>
      </c>
      <c r="E67" s="67">
        <v>5.4091404311093108</v>
      </c>
      <c r="F67" s="67">
        <v>2.1068810561587226</v>
      </c>
      <c r="G67" s="67">
        <v>0.56296418427947892</v>
      </c>
      <c r="I67" s="67">
        <v>11.323045464929962</v>
      </c>
      <c r="J67" s="67">
        <v>12.912923145230398</v>
      </c>
      <c r="K67" s="67">
        <v>2.7144784859764712</v>
      </c>
      <c r="L67" s="67">
        <v>3.3022593749505882</v>
      </c>
      <c r="M67" s="67">
        <v>1.5439168718792438</v>
      </c>
    </row>
    <row r="68" spans="1:13" ht="13.5" customHeight="1">
      <c r="A68" s="86">
        <v>1975</v>
      </c>
      <c r="B68" s="67">
        <v>32.621103240656694</v>
      </c>
      <c r="C68" s="67">
        <v>21.025221443533386</v>
      </c>
      <c r="D68" s="67">
        <v>8.0058801501615697</v>
      </c>
      <c r="E68" s="67">
        <v>5.3084506886442311</v>
      </c>
      <c r="F68" s="67">
        <v>2.0380327831081049</v>
      </c>
      <c r="G68" s="67">
        <v>0.55970851689307577</v>
      </c>
      <c r="I68" s="67">
        <v>11.595881797123308</v>
      </c>
      <c r="J68" s="67">
        <v>13.019341293371816</v>
      </c>
      <c r="K68" s="67">
        <v>2.6974294615173386</v>
      </c>
      <c r="L68" s="67">
        <v>3.2704179055361262</v>
      </c>
      <c r="M68" s="67">
        <v>1.4783242662150291</v>
      </c>
    </row>
    <row r="69" spans="1:13" ht="13.5" customHeight="1">
      <c r="A69" s="86">
        <v>1976</v>
      </c>
      <c r="B69" s="67">
        <v>32.417663780373374</v>
      </c>
      <c r="C69" s="67">
        <v>20.845866714127542</v>
      </c>
      <c r="D69" s="67">
        <v>7.8891961987813497</v>
      </c>
      <c r="E69" s="67">
        <v>5.2307623913477439</v>
      </c>
      <c r="F69" s="67">
        <v>2.019184816526236</v>
      </c>
      <c r="G69" s="67">
        <v>0.56193360343470244</v>
      </c>
      <c r="I69" s="67">
        <v>11.571797066245832</v>
      </c>
      <c r="J69" s="67">
        <v>12.956670515346193</v>
      </c>
      <c r="K69" s="67">
        <v>2.6584338074336058</v>
      </c>
      <c r="L69" s="67">
        <v>3.2115775748215079</v>
      </c>
      <c r="M69" s="67">
        <v>1.4572512130915336</v>
      </c>
    </row>
    <row r="70" spans="1:13" ht="13.5" customHeight="1">
      <c r="A70" s="86">
        <v>1977</v>
      </c>
      <c r="B70" s="67">
        <v>32.434785235141845</v>
      </c>
      <c r="C70" s="67">
        <v>20.833310522293679</v>
      </c>
      <c r="D70" s="67">
        <v>7.8992263574060786</v>
      </c>
      <c r="E70" s="67">
        <v>5.2516648510762769</v>
      </c>
      <c r="F70" s="67">
        <v>2.0416144422048523</v>
      </c>
      <c r="G70" s="67">
        <v>0.56620582508149453</v>
      </c>
      <c r="I70" s="67">
        <v>11.601474712848166</v>
      </c>
      <c r="J70" s="67">
        <v>12.934084164887601</v>
      </c>
      <c r="K70" s="67">
        <v>2.6475615063298017</v>
      </c>
      <c r="L70" s="67">
        <v>3.2100504088714246</v>
      </c>
      <c r="M70" s="67">
        <v>1.4754086171233578</v>
      </c>
    </row>
    <row r="71" spans="1:13" ht="13.5" customHeight="1">
      <c r="A71" s="86">
        <v>1978</v>
      </c>
      <c r="B71" s="67">
        <v>32.440345569303432</v>
      </c>
      <c r="C71" s="67">
        <v>20.862076873463216</v>
      </c>
      <c r="D71" s="67">
        <v>7.9526089866496275</v>
      </c>
      <c r="E71" s="67">
        <v>5.3020949977013574</v>
      </c>
      <c r="F71" s="67">
        <v>2.0792463029645591</v>
      </c>
      <c r="G71" s="67">
        <v>0.58055664529142692</v>
      </c>
      <c r="I71" s="67">
        <v>11.578268695840215</v>
      </c>
      <c r="J71" s="67">
        <v>12.909467886813589</v>
      </c>
      <c r="K71" s="67">
        <v>2.6505139889482701</v>
      </c>
      <c r="L71" s="67">
        <v>3.2228486947367982</v>
      </c>
      <c r="M71" s="67">
        <v>1.4986896576731321</v>
      </c>
    </row>
    <row r="72" spans="1:13" ht="13.5" customHeight="1">
      <c r="A72" s="86">
        <v>1979</v>
      </c>
      <c r="B72" s="67">
        <v>32.345607896148167</v>
      </c>
      <c r="C72" s="67">
        <v>20.829964408975705</v>
      </c>
      <c r="D72" s="67">
        <v>8.0324098037332945</v>
      </c>
      <c r="E72" s="67">
        <v>5.3849467117310574</v>
      </c>
      <c r="F72" s="67">
        <v>2.1578669268075807</v>
      </c>
      <c r="G72" s="67">
        <v>0.6153247236620506</v>
      </c>
      <c r="I72" s="67">
        <v>11.515643487172461</v>
      </c>
      <c r="J72" s="67">
        <v>12.797554605242411</v>
      </c>
      <c r="K72" s="67">
        <v>2.6474630920022371</v>
      </c>
      <c r="L72" s="67">
        <v>3.2270797849234767</v>
      </c>
      <c r="M72" s="67">
        <v>1.5425422031455303</v>
      </c>
    </row>
    <row r="73" spans="1:13" ht="13.5" customHeight="1">
      <c r="A73" s="86">
        <v>1980</v>
      </c>
      <c r="B73" s="67">
        <v>32.865505425163583</v>
      </c>
      <c r="C73" s="67">
        <v>21.169487703218259</v>
      </c>
      <c r="D73" s="67">
        <v>8.1767146253680529</v>
      </c>
      <c r="E73" s="67">
        <v>5.506178782243758</v>
      </c>
      <c r="F73" s="67">
        <v>2.2311385274956113</v>
      </c>
      <c r="G73" s="67">
        <v>0.65481424578051528</v>
      </c>
      <c r="I73" s="67">
        <v>11.696017721945324</v>
      </c>
      <c r="J73" s="67">
        <v>12.992773077850206</v>
      </c>
      <c r="K73" s="67">
        <v>2.6705358431242949</v>
      </c>
      <c r="L73" s="67">
        <v>3.2750402547481468</v>
      </c>
      <c r="M73" s="67">
        <v>1.576324281715096</v>
      </c>
    </row>
    <row r="74" spans="1:13" ht="13.5" customHeight="1">
      <c r="A74" s="86">
        <v>1981</v>
      </c>
      <c r="B74" s="67">
        <v>32.71733171290925</v>
      </c>
      <c r="C74" s="67">
        <v>20.969036563446572</v>
      </c>
      <c r="D74" s="67">
        <v>8.026075546927979</v>
      </c>
      <c r="E74" s="67">
        <v>5.4230286800869676</v>
      </c>
      <c r="F74" s="67">
        <v>2.225339724004177</v>
      </c>
      <c r="G74" s="67">
        <v>0.65596229076334767</v>
      </c>
      <c r="I74" s="67">
        <v>11.748295149462678</v>
      </c>
      <c r="J74" s="67">
        <v>12.942961016518593</v>
      </c>
      <c r="K74" s="67">
        <v>2.6030468668410114</v>
      </c>
      <c r="L74" s="67">
        <v>3.1976889560827906</v>
      </c>
      <c r="M74" s="67">
        <v>1.5693774332408292</v>
      </c>
    </row>
    <row r="75" spans="1:13" ht="13.5" customHeight="1">
      <c r="A75" s="86">
        <v>1982</v>
      </c>
      <c r="B75" s="67">
        <v>33.218018943864813</v>
      </c>
      <c r="C75" s="67">
        <v>21.395668558262038</v>
      </c>
      <c r="D75" s="67">
        <v>8.3899380716959886</v>
      </c>
      <c r="E75" s="67">
        <v>5.7319689508431813</v>
      </c>
      <c r="F75" s="67">
        <v>2.4502879917508942</v>
      </c>
      <c r="G75" s="67">
        <v>0.77472867772956111</v>
      </c>
      <c r="I75" s="67">
        <v>11.822350385602775</v>
      </c>
      <c r="J75" s="67">
        <v>13.005730486566049</v>
      </c>
      <c r="K75" s="67">
        <v>2.6579691208528073</v>
      </c>
      <c r="L75" s="67">
        <v>3.2816809590922871</v>
      </c>
      <c r="M75" s="67">
        <v>1.6755593140213332</v>
      </c>
    </row>
    <row r="76" spans="1:13" ht="13.5" customHeight="1">
      <c r="A76" s="86">
        <v>1983</v>
      </c>
      <c r="B76" s="67">
        <v>33.691388139433307</v>
      </c>
      <c r="C76" s="67">
        <v>21.786377166359035</v>
      </c>
      <c r="D76" s="67">
        <v>8.5929026489475131</v>
      </c>
      <c r="E76" s="67">
        <v>5.9365053294047723</v>
      </c>
      <c r="F76" s="67">
        <v>2.6085192896377505</v>
      </c>
      <c r="G76" s="67">
        <v>0.87149098939761926</v>
      </c>
      <c r="I76" s="67">
        <v>11.905010973074273</v>
      </c>
      <c r="J76" s="67">
        <v>13.193474517411522</v>
      </c>
      <c r="K76" s="67">
        <v>2.6563973195427408</v>
      </c>
      <c r="L76" s="67">
        <v>3.3279860397670218</v>
      </c>
      <c r="M76" s="67">
        <v>1.7370283002401312</v>
      </c>
    </row>
    <row r="77" spans="1:13" ht="13.5" customHeight="1">
      <c r="A77" s="86">
        <v>1984</v>
      </c>
      <c r="B77" s="67">
        <v>33.94717666812484</v>
      </c>
      <c r="C77" s="67">
        <v>22.09678730556611</v>
      </c>
      <c r="D77" s="67">
        <v>8.8863707222620985</v>
      </c>
      <c r="E77" s="67">
        <v>6.2166698979006902</v>
      </c>
      <c r="F77" s="67">
        <v>2.8298315173762867</v>
      </c>
      <c r="G77" s="67">
        <v>0.98088071430846868</v>
      </c>
      <c r="I77" s="67">
        <v>11.85038936255873</v>
      </c>
      <c r="J77" s="67">
        <v>13.210416583304012</v>
      </c>
      <c r="K77" s="67">
        <v>2.6697008243614082</v>
      </c>
      <c r="L77" s="67">
        <v>3.3868383805244036</v>
      </c>
      <c r="M77" s="67">
        <v>1.8489508030678179</v>
      </c>
    </row>
    <row r="78" spans="1:13" ht="13.5" customHeight="1">
      <c r="A78" s="86">
        <v>1985</v>
      </c>
      <c r="B78" s="67">
        <v>34.251769473311022</v>
      </c>
      <c r="C78" s="67">
        <v>22.377194790583058</v>
      </c>
      <c r="D78" s="67">
        <v>9.0945605795137041</v>
      </c>
      <c r="E78" s="67">
        <v>6.3949575387069162</v>
      </c>
      <c r="F78" s="67">
        <v>2.9108288189871891</v>
      </c>
      <c r="G78" s="67">
        <v>0.97047439116255096</v>
      </c>
      <c r="I78" s="67">
        <v>11.874574682727964</v>
      </c>
      <c r="J78" s="67">
        <v>13.282634211069354</v>
      </c>
      <c r="K78" s="67">
        <v>2.6996030408067879</v>
      </c>
      <c r="L78" s="67">
        <v>3.484128719719727</v>
      </c>
      <c r="M78" s="67">
        <v>1.9403544278246381</v>
      </c>
    </row>
    <row r="79" spans="1:13" ht="13.5" customHeight="1">
      <c r="A79" s="86">
        <v>1986</v>
      </c>
      <c r="B79" s="67">
        <v>34.568578833279098</v>
      </c>
      <c r="C79" s="67">
        <v>22.588529427497559</v>
      </c>
      <c r="D79" s="67">
        <v>9.1292990690663967</v>
      </c>
      <c r="E79" s="67">
        <v>6.3800868801559227</v>
      </c>
      <c r="F79" s="67">
        <v>2.8675528945975888</v>
      </c>
      <c r="G79" s="67">
        <v>0.99694880598681768</v>
      </c>
      <c r="I79" s="67">
        <v>11.980049405781539</v>
      </c>
      <c r="J79" s="67">
        <v>13.459230358431162</v>
      </c>
      <c r="K79" s="67">
        <v>2.7492121889104739</v>
      </c>
      <c r="L79" s="67">
        <v>3.512533985558334</v>
      </c>
      <c r="M79" s="67">
        <v>1.8706040886107711</v>
      </c>
    </row>
    <row r="80" spans="1:13" ht="13.5" customHeight="1">
      <c r="A80" s="86">
        <v>1987</v>
      </c>
      <c r="B80" s="67">
        <v>36.482882411028584</v>
      </c>
      <c r="C80" s="67">
        <v>24.48929172789094</v>
      </c>
      <c r="D80" s="67">
        <v>10.746260633305884</v>
      </c>
      <c r="E80" s="67">
        <v>7.7622331243858946</v>
      </c>
      <c r="F80" s="67">
        <v>3.7260942145623082</v>
      </c>
      <c r="G80" s="67">
        <v>1.3010161292535967</v>
      </c>
      <c r="I80" s="67">
        <v>11.993590683137644</v>
      </c>
      <c r="J80" s="67">
        <v>13.743031094585056</v>
      </c>
      <c r="K80" s="67">
        <v>2.984027508919989</v>
      </c>
      <c r="L80" s="67">
        <v>4.0361389098235865</v>
      </c>
      <c r="M80" s="67">
        <v>2.4250780853087113</v>
      </c>
    </row>
    <row r="81" spans="1:13" ht="13.5" customHeight="1">
      <c r="A81" s="86">
        <v>1988</v>
      </c>
      <c r="B81" s="67">
        <v>38.626673931240653</v>
      </c>
      <c r="C81" s="67">
        <v>26.948544527265682</v>
      </c>
      <c r="D81" s="67">
        <v>13.165480795439365</v>
      </c>
      <c r="E81" s="67">
        <v>9.9624337247793537</v>
      </c>
      <c r="F81" s="67">
        <v>5.2131868019242154</v>
      </c>
      <c r="G81" s="67">
        <v>1.9903132937624797</v>
      </c>
      <c r="I81" s="67">
        <v>11.678129403974971</v>
      </c>
      <c r="J81" s="67">
        <v>13.783063731826317</v>
      </c>
      <c r="K81" s="67">
        <v>3.2030470706600109</v>
      </c>
      <c r="L81" s="67">
        <v>4.7492469228551384</v>
      </c>
      <c r="M81" s="67">
        <v>3.2228735081617357</v>
      </c>
    </row>
    <row r="82" spans="1:13" ht="13.5" customHeight="1">
      <c r="A82" s="86">
        <v>1989</v>
      </c>
      <c r="B82" s="67">
        <v>38.470729689858544</v>
      </c>
      <c r="C82" s="67">
        <v>26.663449582512545</v>
      </c>
      <c r="D82" s="67">
        <v>12.611494478689435</v>
      </c>
      <c r="E82" s="67">
        <v>9.3718913107303869</v>
      </c>
      <c r="F82" s="67">
        <v>4.7395599467880887</v>
      </c>
      <c r="G82" s="67">
        <v>1.7404590540249962</v>
      </c>
      <c r="I82" s="67">
        <v>11.807280107345999</v>
      </c>
      <c r="J82" s="67">
        <v>14.05195510382311</v>
      </c>
      <c r="K82" s="67">
        <v>3.2396031679590482</v>
      </c>
      <c r="L82" s="67">
        <v>4.6323313639422983</v>
      </c>
      <c r="M82" s="67">
        <v>2.9991008927630922</v>
      </c>
    </row>
    <row r="83" spans="1:13" ht="13.5" customHeight="1">
      <c r="A83" s="86">
        <v>1990</v>
      </c>
      <c r="B83" s="67">
        <v>38.836845589833757</v>
      </c>
      <c r="C83" s="67">
        <v>27.053969066530851</v>
      </c>
      <c r="D83" s="67">
        <v>12.981647252493072</v>
      </c>
      <c r="E83" s="67">
        <v>9.7136556696030141</v>
      </c>
      <c r="F83" s="67">
        <v>4.8984373327550852</v>
      </c>
      <c r="G83" s="67">
        <v>1.8256768906314789</v>
      </c>
      <c r="I83" s="67">
        <v>11.782876523302907</v>
      </c>
      <c r="J83" s="67">
        <v>14.072321814037778</v>
      </c>
      <c r="K83" s="67">
        <v>3.2679915828900583</v>
      </c>
      <c r="L83" s="67">
        <v>4.8152183368479289</v>
      </c>
      <c r="M83" s="67">
        <v>3.0727604421236063</v>
      </c>
    </row>
    <row r="84" spans="1:13" ht="13.5" customHeight="1">
      <c r="A84" s="86">
        <v>1991</v>
      </c>
      <c r="B84" s="67">
        <v>38.380981251828061</v>
      </c>
      <c r="C84" s="67">
        <v>26.429715390597078</v>
      </c>
      <c r="D84" s="67">
        <v>12.167379448376485</v>
      </c>
      <c r="E84" s="67">
        <v>8.9008963868177808</v>
      </c>
      <c r="F84" s="67">
        <v>4.3571285075582473</v>
      </c>
      <c r="G84" s="67">
        <v>1.6079501141719093</v>
      </c>
      <c r="I84" s="67">
        <v>11.951265861230983</v>
      </c>
      <c r="J84" s="67">
        <v>14.262335942220593</v>
      </c>
      <c r="K84" s="67">
        <v>3.2664830615587039</v>
      </c>
      <c r="L84" s="67">
        <v>4.5437678792595335</v>
      </c>
      <c r="M84" s="67">
        <v>2.7491783933863383</v>
      </c>
    </row>
    <row r="85" spans="1:13" ht="13.5" customHeight="1">
      <c r="A85" s="86">
        <v>1992</v>
      </c>
      <c r="B85" s="67">
        <v>39.817900537735774</v>
      </c>
      <c r="C85" s="67">
        <v>27.880531706387071</v>
      </c>
      <c r="D85" s="67">
        <v>13.479744861469998</v>
      </c>
      <c r="E85" s="67">
        <v>10.111783333307134</v>
      </c>
      <c r="F85" s="67">
        <v>5.2138683527103185</v>
      </c>
      <c r="G85" s="67">
        <v>2.0168169424359199</v>
      </c>
      <c r="I85" s="67">
        <v>11.937368831348703</v>
      </c>
      <c r="J85" s="67">
        <v>14.400786844917073</v>
      </c>
      <c r="K85" s="67">
        <v>3.3679615281628639</v>
      </c>
      <c r="L85" s="67">
        <v>4.8979149805968154</v>
      </c>
      <c r="M85" s="67">
        <v>3.1970514102743985</v>
      </c>
    </row>
    <row r="86" spans="1:13" ht="13.5" customHeight="1">
      <c r="A86" s="86">
        <v>1993</v>
      </c>
      <c r="B86" s="67">
        <v>39.481689855076183</v>
      </c>
      <c r="C86" s="67">
        <v>27.411700132898662</v>
      </c>
      <c r="D86" s="67">
        <v>12.821259920178939</v>
      </c>
      <c r="E86" s="67">
        <v>9.4519690317324283</v>
      </c>
      <c r="F86" s="67">
        <v>4.7157799883572604</v>
      </c>
      <c r="G86" s="67">
        <v>1.7375977884318456</v>
      </c>
      <c r="I86" s="67">
        <v>12.069989722177521</v>
      </c>
      <c r="J86" s="67">
        <v>14.590440212719724</v>
      </c>
      <c r="K86" s="67">
        <v>3.3692908884465105</v>
      </c>
      <c r="L86" s="67">
        <v>4.7361890433751679</v>
      </c>
      <c r="M86" s="67">
        <v>2.9781821999254148</v>
      </c>
    </row>
    <row r="87" spans="1:13" ht="13.5" customHeight="1">
      <c r="A87" s="86">
        <v>1994</v>
      </c>
      <c r="B87" s="67">
        <v>39.596851978506095</v>
      </c>
      <c r="C87" s="67">
        <v>27.502964862380537</v>
      </c>
      <c r="D87" s="67">
        <v>12.852119853413258</v>
      </c>
      <c r="E87" s="67">
        <v>9.4480733151683634</v>
      </c>
      <c r="F87" s="67">
        <v>4.7047549418179884</v>
      </c>
      <c r="G87" s="67">
        <v>1.7322505727484125</v>
      </c>
      <c r="I87" s="67">
        <v>12.093887116125558</v>
      </c>
      <c r="J87" s="67">
        <v>14.650845008967279</v>
      </c>
      <c r="K87" s="67">
        <v>3.404046538244895</v>
      </c>
      <c r="L87" s="67">
        <v>4.743318373350375</v>
      </c>
      <c r="M87" s="67">
        <v>2.9725043690695756</v>
      </c>
    </row>
    <row r="88" spans="1:13" ht="13.5" customHeight="1">
      <c r="A88" s="86">
        <v>1995</v>
      </c>
      <c r="B88" s="67">
        <v>40.542000000000002</v>
      </c>
      <c r="C88" s="67">
        <v>28.460999999999999</v>
      </c>
      <c r="D88" s="67">
        <v>13.528</v>
      </c>
      <c r="E88" s="67">
        <v>9.9879999999999995</v>
      </c>
      <c r="F88" s="67">
        <v>4.9829999999999997</v>
      </c>
      <c r="G88" s="67">
        <v>1.8149999999999999</v>
      </c>
      <c r="I88" s="67">
        <f>B88-C88</f>
        <v>12.081000000000003</v>
      </c>
      <c r="J88" s="67">
        <f t="shared" ref="J88:J97" si="0">C88-D88</f>
        <v>14.932999999999998</v>
      </c>
      <c r="K88" s="67">
        <f t="shared" ref="K88:K97" si="1">D88-E88</f>
        <v>3.5400000000000009</v>
      </c>
      <c r="L88" s="67">
        <f t="shared" ref="L88:L97" si="2">E88-F88</f>
        <v>5.0049999999999999</v>
      </c>
      <c r="M88" s="67">
        <f t="shared" ref="M88:M97" si="3">F88-G88</f>
        <v>3.1679999999999997</v>
      </c>
    </row>
    <row r="89" spans="1:13" ht="13.5" customHeight="1">
      <c r="A89" s="86">
        <v>1996</v>
      </c>
      <c r="B89" s="67">
        <v>41.155000000000001</v>
      </c>
      <c r="C89" s="67">
        <v>29.16</v>
      </c>
      <c r="D89" s="67">
        <v>14.106999999999999</v>
      </c>
      <c r="E89" s="67">
        <v>10.486000000000001</v>
      </c>
      <c r="F89" s="67">
        <v>5.3250000000000002</v>
      </c>
      <c r="G89" s="67">
        <v>1.9730000000000001</v>
      </c>
      <c r="I89" s="67">
        <f t="shared" ref="I89:I97" si="4">B89-C89</f>
        <v>11.995000000000001</v>
      </c>
      <c r="J89" s="67">
        <f t="shared" si="0"/>
        <v>15.053000000000001</v>
      </c>
      <c r="K89" s="67">
        <f t="shared" si="1"/>
        <v>3.6209999999999987</v>
      </c>
      <c r="L89" s="67">
        <f t="shared" si="2"/>
        <v>5.1610000000000005</v>
      </c>
      <c r="M89" s="67">
        <f t="shared" si="3"/>
        <v>3.3520000000000003</v>
      </c>
    </row>
    <row r="90" spans="1:13" ht="13.5" customHeight="1">
      <c r="A90" s="86">
        <v>1997</v>
      </c>
      <c r="B90" s="67">
        <v>41.725000000000001</v>
      </c>
      <c r="C90" s="67">
        <v>29.852</v>
      </c>
      <c r="D90" s="67">
        <v>14.771000000000001</v>
      </c>
      <c r="E90" s="67">
        <v>11.122</v>
      </c>
      <c r="F90" s="67">
        <v>5.806</v>
      </c>
      <c r="G90" s="67">
        <v>2.1949999999999998</v>
      </c>
      <c r="I90" s="67">
        <f t="shared" si="4"/>
        <v>11.873000000000001</v>
      </c>
      <c r="J90" s="67">
        <f t="shared" si="0"/>
        <v>15.081</v>
      </c>
      <c r="K90" s="67">
        <f t="shared" si="1"/>
        <v>3.6490000000000009</v>
      </c>
      <c r="L90" s="67">
        <f t="shared" si="2"/>
        <v>5.3159999999999998</v>
      </c>
      <c r="M90" s="67">
        <f t="shared" si="3"/>
        <v>3.6110000000000002</v>
      </c>
    </row>
    <row r="91" spans="1:13" ht="13.5" customHeight="1">
      <c r="A91" s="86">
        <v>1998</v>
      </c>
      <c r="B91" s="67">
        <v>42.124000000000002</v>
      </c>
      <c r="C91" s="67">
        <v>30.358000000000001</v>
      </c>
      <c r="D91" s="67">
        <v>15.294</v>
      </c>
      <c r="E91" s="67">
        <v>11.61</v>
      </c>
      <c r="F91" s="67">
        <v>6.2</v>
      </c>
      <c r="G91" s="67">
        <v>2.4060000000000001</v>
      </c>
      <c r="I91" s="67">
        <f t="shared" si="4"/>
        <v>11.766000000000002</v>
      </c>
      <c r="J91" s="67">
        <f t="shared" si="0"/>
        <v>15.064</v>
      </c>
      <c r="K91" s="67">
        <f t="shared" si="1"/>
        <v>3.6840000000000011</v>
      </c>
      <c r="L91" s="67">
        <f t="shared" si="2"/>
        <v>5.4099999999999993</v>
      </c>
      <c r="M91" s="67">
        <f t="shared" si="3"/>
        <v>3.794</v>
      </c>
    </row>
    <row r="92" spans="1:13" ht="13.5" customHeight="1">
      <c r="A92" s="86">
        <v>1999</v>
      </c>
      <c r="B92" s="67">
        <v>42.667999999999999</v>
      </c>
      <c r="C92" s="67">
        <v>30.968</v>
      </c>
      <c r="D92" s="67">
        <v>15.872999999999999</v>
      </c>
      <c r="E92" s="67">
        <v>12.156000000000001</v>
      </c>
      <c r="F92" s="67">
        <v>6.6349999999999998</v>
      </c>
      <c r="G92" s="67">
        <v>2.633</v>
      </c>
      <c r="I92" s="67">
        <f t="shared" si="4"/>
        <v>11.7</v>
      </c>
      <c r="J92" s="67">
        <f t="shared" si="0"/>
        <v>15.095000000000001</v>
      </c>
      <c r="K92" s="67">
        <f t="shared" si="1"/>
        <v>3.7169999999999987</v>
      </c>
      <c r="L92" s="67">
        <f t="shared" si="2"/>
        <v>5.5210000000000008</v>
      </c>
      <c r="M92" s="67">
        <f t="shared" si="3"/>
        <v>4.0019999999999998</v>
      </c>
    </row>
    <row r="93" spans="1:13" ht="13.5" customHeight="1">
      <c r="A93" s="86">
        <v>2000</v>
      </c>
      <c r="B93" s="67">
        <v>43.107999999999997</v>
      </c>
      <c r="C93" s="67">
        <v>31.510999999999999</v>
      </c>
      <c r="D93" s="67">
        <v>16.494</v>
      </c>
      <c r="E93" s="67">
        <v>12.782999999999999</v>
      </c>
      <c r="F93" s="67">
        <v>7.1269999999999998</v>
      </c>
      <c r="G93" s="67">
        <v>2.8410000000000002</v>
      </c>
      <c r="I93" s="67">
        <f t="shared" si="4"/>
        <v>11.596999999999998</v>
      </c>
      <c r="J93" s="67">
        <f t="shared" si="0"/>
        <v>15.016999999999999</v>
      </c>
      <c r="K93" s="67">
        <f t="shared" si="1"/>
        <v>3.7110000000000003</v>
      </c>
      <c r="L93" s="67">
        <f t="shared" si="2"/>
        <v>5.6559999999999997</v>
      </c>
      <c r="M93" s="67">
        <f t="shared" si="3"/>
        <v>4.2859999999999996</v>
      </c>
    </row>
    <row r="94" spans="1:13" ht="13.5" customHeight="1">
      <c r="A94" s="86">
        <v>2001</v>
      </c>
      <c r="B94" s="67">
        <v>42.228999999999999</v>
      </c>
      <c r="C94" s="67">
        <v>30.399000000000001</v>
      </c>
      <c r="D94" s="67">
        <v>15.371</v>
      </c>
      <c r="E94" s="67">
        <v>11.708</v>
      </c>
      <c r="F94" s="67">
        <v>6.258</v>
      </c>
      <c r="G94" s="67">
        <v>2.4020000000000001</v>
      </c>
      <c r="I94" s="67">
        <f t="shared" si="4"/>
        <v>11.829999999999998</v>
      </c>
      <c r="J94" s="67">
        <f t="shared" si="0"/>
        <v>15.028</v>
      </c>
      <c r="K94" s="67">
        <f t="shared" si="1"/>
        <v>3.6630000000000003</v>
      </c>
      <c r="L94" s="67">
        <f t="shared" si="2"/>
        <v>5.45</v>
      </c>
      <c r="M94" s="67">
        <f t="shared" si="3"/>
        <v>3.8559999999999999</v>
      </c>
    </row>
    <row r="95" spans="1:13" ht="13.5" customHeight="1">
      <c r="A95" s="86">
        <v>2002</v>
      </c>
      <c r="B95" s="67">
        <v>41.673999999999999</v>
      </c>
      <c r="C95" s="67">
        <v>29.658999999999999</v>
      </c>
      <c r="D95" s="67">
        <v>14.64</v>
      </c>
      <c r="E95" s="67">
        <v>11.058</v>
      </c>
      <c r="F95" s="67">
        <v>5.7830000000000004</v>
      </c>
      <c r="G95" s="67">
        <v>2.1930000000000001</v>
      </c>
      <c r="H95" s="67"/>
      <c r="I95" s="67">
        <f t="shared" si="4"/>
        <v>12.015000000000001</v>
      </c>
      <c r="J95" s="67">
        <f t="shared" si="0"/>
        <v>15.018999999999998</v>
      </c>
      <c r="K95" s="67">
        <f t="shared" si="1"/>
        <v>3.5820000000000007</v>
      </c>
      <c r="L95" s="67">
        <f t="shared" si="2"/>
        <v>5.2749999999999995</v>
      </c>
      <c r="M95" s="67">
        <f t="shared" si="3"/>
        <v>3.5900000000000003</v>
      </c>
    </row>
    <row r="96" spans="1:13" ht="13.5" customHeight="1">
      <c r="A96" s="86">
        <f>A95+1</f>
        <v>2003</v>
      </c>
      <c r="B96" s="67">
        <v>42.039000000000001</v>
      </c>
      <c r="C96" s="67">
        <v>29.949000000000002</v>
      </c>
      <c r="D96" s="67">
        <v>14.872999999999999</v>
      </c>
      <c r="E96" s="67">
        <v>11.286</v>
      </c>
      <c r="F96" s="67">
        <v>5.9980000000000002</v>
      </c>
      <c r="G96" s="67">
        <v>2.3650000000000002</v>
      </c>
      <c r="H96" s="67"/>
      <c r="I96" s="67">
        <f t="shared" si="4"/>
        <v>12.09</v>
      </c>
      <c r="J96" s="67">
        <f t="shared" si="0"/>
        <v>15.076000000000002</v>
      </c>
      <c r="K96" s="67">
        <f t="shared" si="1"/>
        <v>3.5869999999999997</v>
      </c>
      <c r="L96" s="67">
        <f t="shared" si="2"/>
        <v>5.2879999999999994</v>
      </c>
      <c r="M96" s="67">
        <f t="shared" si="3"/>
        <v>3.633</v>
      </c>
    </row>
    <row r="97" spans="1:13" ht="13.5" customHeight="1">
      <c r="A97" s="86">
        <f>A96+1</f>
        <v>2004</v>
      </c>
      <c r="B97" s="67">
        <v>43.110999999999997</v>
      </c>
      <c r="C97" s="67">
        <v>31.196000000000002</v>
      </c>
      <c r="D97" s="67">
        <v>16.079000000000001</v>
      </c>
      <c r="E97" s="67">
        <v>12.33</v>
      </c>
      <c r="F97" s="67">
        <v>6.8109999999999999</v>
      </c>
      <c r="G97" s="67">
        <v>2.8260000000000001</v>
      </c>
      <c r="H97" s="67"/>
      <c r="I97" s="67">
        <f t="shared" si="4"/>
        <v>11.914999999999996</v>
      </c>
      <c r="J97" s="67">
        <f t="shared" si="0"/>
        <v>15.117000000000001</v>
      </c>
      <c r="K97" s="67">
        <f t="shared" si="1"/>
        <v>3.7490000000000006</v>
      </c>
      <c r="L97" s="67">
        <f t="shared" si="2"/>
        <v>5.5190000000000001</v>
      </c>
      <c r="M97" s="67">
        <f t="shared" si="3"/>
        <v>3.9849999999999999</v>
      </c>
    </row>
    <row r="98" spans="1:13" ht="13.5" customHeight="1">
      <c r="A98" s="86">
        <v>2005</v>
      </c>
      <c r="B98" s="67">
        <v>44.356999999999999</v>
      </c>
      <c r="C98" s="67">
        <v>32.593000000000004</v>
      </c>
      <c r="D98" s="67">
        <v>17.414999999999999</v>
      </c>
      <c r="E98" s="67">
        <v>13.590999999999999</v>
      </c>
      <c r="F98" s="67">
        <v>7.7039999999999997</v>
      </c>
      <c r="G98" s="67">
        <v>3.2629999999999999</v>
      </c>
      <c r="H98" s="67"/>
      <c r="I98" s="67">
        <f t="shared" ref="I98:M99" si="5">B98-C98</f>
        <v>11.763999999999996</v>
      </c>
      <c r="J98" s="67">
        <f t="shared" si="5"/>
        <v>15.178000000000004</v>
      </c>
      <c r="K98" s="67">
        <f t="shared" si="5"/>
        <v>3.8239999999999998</v>
      </c>
      <c r="L98" s="67">
        <f t="shared" si="5"/>
        <v>5.8869999999999996</v>
      </c>
      <c r="M98" s="67">
        <f t="shared" si="5"/>
        <v>4.4409999999999998</v>
      </c>
    </row>
    <row r="99" spans="1:13" ht="13.5" customHeight="1">
      <c r="A99" s="86">
        <v>2006</v>
      </c>
      <c r="B99" s="67">
        <v>45.262</v>
      </c>
      <c r="C99" s="67">
        <v>33.317999999999998</v>
      </c>
      <c r="D99" s="67">
        <v>17.98</v>
      </c>
      <c r="E99" s="67">
        <v>14.071999999999999</v>
      </c>
      <c r="F99" s="67">
        <v>7.9669999999999996</v>
      </c>
      <c r="G99" s="67">
        <v>3.3540000000000001</v>
      </c>
      <c r="H99" s="67"/>
      <c r="I99" s="67">
        <f t="shared" si="5"/>
        <v>11.944000000000003</v>
      </c>
      <c r="J99" s="67">
        <f t="shared" si="5"/>
        <v>15.337999999999997</v>
      </c>
      <c r="K99" s="67">
        <f t="shared" si="5"/>
        <v>3.9080000000000013</v>
      </c>
      <c r="L99" s="67">
        <f t="shared" si="5"/>
        <v>6.1049999999999995</v>
      </c>
      <c r="M99" s="67">
        <f t="shared" si="5"/>
        <v>4.6129999999999995</v>
      </c>
    </row>
    <row r="100" spans="1:13" ht="13.5" customHeight="1">
      <c r="A100" s="86">
        <v>2007</v>
      </c>
      <c r="B100" s="67">
        <v>45.506</v>
      </c>
      <c r="C100" s="67">
        <v>33.636000000000003</v>
      </c>
      <c r="D100" s="67">
        <v>18.286999999999999</v>
      </c>
      <c r="E100" s="67">
        <v>14.387</v>
      </c>
      <c r="F100" s="67">
        <v>8.2330000000000005</v>
      </c>
      <c r="G100" s="67">
        <v>3.6230000000000002</v>
      </c>
      <c r="H100" s="67"/>
      <c r="I100" s="67">
        <f t="shared" ref="I100:M101" si="6">B100-C100</f>
        <v>11.869999999999997</v>
      </c>
      <c r="J100" s="67">
        <f t="shared" si="6"/>
        <v>15.349000000000004</v>
      </c>
      <c r="K100" s="67">
        <f t="shared" si="6"/>
        <v>3.8999999999999986</v>
      </c>
      <c r="L100" s="67">
        <f t="shared" si="6"/>
        <v>6.1539999999999999</v>
      </c>
      <c r="M100" s="67">
        <f t="shared" si="6"/>
        <v>4.6100000000000003</v>
      </c>
    </row>
    <row r="101" spans="1:13" ht="13.5" customHeight="1">
      <c r="A101" s="86">
        <v>2008</v>
      </c>
      <c r="B101" s="67">
        <v>45.598999999999997</v>
      </c>
      <c r="C101" s="67">
        <v>33.365000000000002</v>
      </c>
      <c r="D101" s="67">
        <v>17.667999999999999</v>
      </c>
      <c r="E101" s="67">
        <v>13.754</v>
      </c>
      <c r="F101" s="67">
        <v>7.77</v>
      </c>
      <c r="G101" s="67">
        <v>3.3370000000000002</v>
      </c>
      <c r="H101" s="67"/>
      <c r="I101" s="67">
        <f t="shared" si="6"/>
        <v>12.233999999999995</v>
      </c>
      <c r="J101" s="67">
        <f t="shared" si="6"/>
        <v>15.697000000000003</v>
      </c>
      <c r="K101" s="67">
        <f t="shared" si="6"/>
        <v>3.9139999999999997</v>
      </c>
      <c r="L101" s="67">
        <f t="shared" si="6"/>
        <v>5.984</v>
      </c>
      <c r="M101" s="67">
        <f t="shared" si="6"/>
        <v>4.4329999999999998</v>
      </c>
    </row>
    <row r="102" spans="1:13" ht="13.5" customHeight="1">
      <c r="A102" s="105"/>
      <c r="B102" s="99"/>
      <c r="C102" s="105"/>
      <c r="D102" s="105"/>
      <c r="E102" s="105"/>
      <c r="F102" s="105"/>
      <c r="G102" s="105"/>
      <c r="H102" s="91"/>
      <c r="I102" s="99"/>
      <c r="J102" s="99"/>
      <c r="K102" s="99"/>
      <c r="L102" s="99"/>
      <c r="M102" s="99"/>
    </row>
    <row r="103" spans="1:13" ht="13.5" customHeight="1">
      <c r="A103" s="106"/>
      <c r="I103" s="67"/>
      <c r="J103" s="67"/>
      <c r="K103" s="67"/>
      <c r="L103" s="67"/>
      <c r="M103" s="67"/>
    </row>
    <row r="104" spans="1:13" ht="13.5" customHeight="1">
      <c r="A104" s="107" t="s">
        <v>190</v>
      </c>
      <c r="I104" s="67"/>
      <c r="J104" s="67"/>
      <c r="K104" s="67"/>
      <c r="L104" s="67"/>
      <c r="M104" s="67"/>
    </row>
    <row r="105" spans="1:13" ht="13.5" customHeight="1">
      <c r="A105" s="107" t="s">
        <v>193</v>
      </c>
      <c r="I105" s="67"/>
      <c r="J105" s="67"/>
      <c r="K105" s="67"/>
      <c r="L105" s="67"/>
      <c r="M105" s="67"/>
    </row>
    <row r="106" spans="1:13" ht="13.5" customHeight="1">
      <c r="A106" s="107" t="s">
        <v>191</v>
      </c>
      <c r="I106" s="67"/>
      <c r="J106" s="67"/>
      <c r="K106" s="67"/>
      <c r="L106" s="67"/>
      <c r="M106" s="67"/>
    </row>
    <row r="107" spans="1:13" ht="13.5" customHeight="1">
      <c r="A107" s="107" t="s">
        <v>192</v>
      </c>
      <c r="I107" s="67"/>
      <c r="J107" s="67"/>
      <c r="K107" s="67"/>
      <c r="L107" s="67"/>
      <c r="M107" s="67"/>
    </row>
    <row r="108" spans="1:13" ht="13.5" customHeight="1">
      <c r="I108" s="67"/>
      <c r="J108" s="67"/>
      <c r="K108" s="67"/>
      <c r="L108" s="67"/>
      <c r="M108" s="67"/>
    </row>
    <row r="109" spans="1:13" ht="13.5" customHeight="1">
      <c r="I109" s="67"/>
      <c r="J109" s="67"/>
      <c r="K109" s="67"/>
      <c r="L109" s="67"/>
      <c r="M109" s="67"/>
    </row>
    <row r="110" spans="1:13" ht="13.5" customHeight="1">
      <c r="I110" s="67"/>
      <c r="J110" s="67"/>
      <c r="K110" s="67"/>
      <c r="L110" s="67"/>
      <c r="M110" s="67"/>
    </row>
    <row r="111" spans="1:13" ht="13.5" customHeight="1">
      <c r="I111" s="67"/>
      <c r="J111" s="67"/>
      <c r="K111" s="67"/>
      <c r="L111" s="67"/>
      <c r="M111" s="67"/>
    </row>
    <row r="112" spans="1:13" ht="13.5" customHeight="1">
      <c r="I112" s="67"/>
      <c r="J112" s="67"/>
      <c r="K112" s="67"/>
      <c r="L112" s="67"/>
      <c r="M112" s="67"/>
    </row>
    <row r="113" spans="9:13" ht="13.5" customHeight="1">
      <c r="I113" s="67"/>
      <c r="J113" s="67"/>
      <c r="K113" s="67"/>
      <c r="L113" s="67"/>
      <c r="M113" s="67"/>
    </row>
    <row r="114" spans="9:13" ht="13.5" customHeight="1">
      <c r="I114" s="67"/>
      <c r="J114" s="67"/>
      <c r="K114" s="67"/>
      <c r="L114" s="67"/>
      <c r="M114" s="67"/>
    </row>
    <row r="115" spans="9:13" ht="13.5" customHeight="1">
      <c r="I115" s="67"/>
      <c r="J115" s="67"/>
      <c r="K115" s="67"/>
      <c r="L115" s="67"/>
      <c r="M115" s="67"/>
    </row>
    <row r="116" spans="9:13" ht="13.5" customHeight="1">
      <c r="I116" s="67"/>
      <c r="J116" s="67"/>
      <c r="K116" s="67"/>
      <c r="L116" s="67"/>
      <c r="M116" s="67"/>
    </row>
    <row r="117" spans="9:13" ht="13.5" customHeight="1">
      <c r="I117" s="67"/>
      <c r="J117" s="67"/>
      <c r="K117" s="67"/>
      <c r="L117" s="67"/>
      <c r="M117" s="67"/>
    </row>
    <row r="118" spans="9:13" ht="13.5" customHeight="1">
      <c r="I118" s="67"/>
      <c r="J118" s="67"/>
      <c r="K118" s="67"/>
      <c r="L118" s="67"/>
      <c r="M118" s="67"/>
    </row>
    <row r="119" spans="9:13" ht="13.5" customHeight="1">
      <c r="I119" s="67"/>
      <c r="J119" s="67"/>
      <c r="K119" s="67"/>
      <c r="L119" s="67"/>
      <c r="M119" s="67"/>
    </row>
    <row r="120" spans="9:13" ht="13.5" customHeight="1">
      <c r="I120" s="67"/>
      <c r="J120" s="67"/>
      <c r="K120" s="67"/>
      <c r="L120" s="67"/>
      <c r="M120" s="67"/>
    </row>
    <row r="121" spans="9:13" ht="13.5" customHeight="1">
      <c r="I121" s="67"/>
      <c r="J121" s="67"/>
      <c r="K121" s="67"/>
      <c r="L121" s="67"/>
      <c r="M121" s="67"/>
    </row>
    <row r="122" spans="9:13" ht="13.5" customHeight="1">
      <c r="I122" s="67"/>
      <c r="J122" s="67"/>
      <c r="K122" s="67"/>
      <c r="L122" s="67"/>
      <c r="M122" s="67"/>
    </row>
    <row r="123" spans="9:13" ht="13.5" customHeight="1">
      <c r="I123" s="67"/>
      <c r="J123" s="67"/>
      <c r="K123" s="67"/>
      <c r="L123" s="67"/>
      <c r="M123" s="67"/>
    </row>
    <row r="124" spans="9:13" ht="13.5" customHeight="1">
      <c r="I124" s="67"/>
      <c r="J124" s="67"/>
      <c r="K124" s="67"/>
      <c r="L124" s="67"/>
      <c r="M124" s="67"/>
    </row>
    <row r="125" spans="9:13" ht="13.5" customHeight="1">
      <c r="I125" s="67"/>
      <c r="J125" s="67"/>
      <c r="K125" s="67"/>
      <c r="L125" s="67"/>
      <c r="M125" s="67"/>
    </row>
    <row r="126" spans="9:13" ht="13.5" customHeight="1">
      <c r="I126" s="67"/>
      <c r="J126" s="67"/>
      <c r="K126" s="67"/>
      <c r="L126" s="67"/>
      <c r="M126" s="67"/>
    </row>
    <row r="127" spans="9:13" ht="13.5" customHeight="1">
      <c r="I127" s="67"/>
      <c r="J127" s="67"/>
      <c r="K127" s="67"/>
      <c r="L127" s="67"/>
      <c r="M127" s="67"/>
    </row>
    <row r="128" spans="9:13" ht="13.5" customHeight="1">
      <c r="I128" s="67"/>
      <c r="J128" s="67"/>
      <c r="K128" s="67"/>
      <c r="L128" s="67"/>
      <c r="M128" s="67"/>
    </row>
    <row r="129" spans="9:13" ht="13.5" customHeight="1">
      <c r="I129" s="67"/>
      <c r="J129" s="67"/>
      <c r="K129" s="67"/>
      <c r="L129" s="67"/>
      <c r="M129" s="67"/>
    </row>
    <row r="130" spans="9:13" ht="13.5" customHeight="1">
      <c r="I130" s="67"/>
      <c r="J130" s="67"/>
      <c r="K130" s="67"/>
      <c r="L130" s="67"/>
      <c r="M130" s="67"/>
    </row>
    <row r="131" spans="9:13" ht="13.5" customHeight="1">
      <c r="I131" s="67"/>
      <c r="J131" s="67"/>
      <c r="K131" s="67"/>
      <c r="L131" s="67"/>
      <c r="M131" s="67"/>
    </row>
    <row r="132" spans="9:13" ht="13.5" customHeight="1">
      <c r="I132" s="67"/>
      <c r="J132" s="67"/>
      <c r="K132" s="67"/>
      <c r="L132" s="67"/>
      <c r="M132" s="67"/>
    </row>
    <row r="133" spans="9:13" ht="13.5" customHeight="1">
      <c r="I133" s="67"/>
      <c r="J133" s="67"/>
      <c r="K133" s="67"/>
      <c r="L133" s="67"/>
      <c r="M133" s="67"/>
    </row>
    <row r="134" spans="9:13" ht="13.5" customHeight="1">
      <c r="I134" s="67"/>
      <c r="J134" s="67"/>
      <c r="K134" s="67"/>
      <c r="L134" s="67"/>
      <c r="M134" s="67"/>
    </row>
    <row r="135" spans="9:13" ht="13.5" customHeight="1">
      <c r="I135" s="67"/>
      <c r="J135" s="67"/>
      <c r="K135" s="67"/>
      <c r="L135" s="67"/>
      <c r="M135" s="67"/>
    </row>
    <row r="136" spans="9:13" ht="13.5" customHeight="1">
      <c r="I136" s="67"/>
      <c r="J136" s="67"/>
      <c r="K136" s="67"/>
      <c r="L136" s="67"/>
      <c r="M136" s="67"/>
    </row>
    <row r="137" spans="9:13" ht="13.5" customHeight="1">
      <c r="I137" s="67"/>
      <c r="J137" s="67"/>
      <c r="K137" s="67"/>
      <c r="L137" s="67"/>
      <c r="M137" s="67"/>
    </row>
    <row r="138" spans="9:13" ht="13.5" customHeight="1">
      <c r="I138" s="67"/>
      <c r="J138" s="67"/>
      <c r="K138" s="67"/>
      <c r="L138" s="67"/>
      <c r="M138" s="67"/>
    </row>
    <row r="139" spans="9:13" ht="13.5" customHeight="1">
      <c r="I139" s="67"/>
      <c r="J139" s="67"/>
      <c r="K139" s="67"/>
      <c r="L139" s="67"/>
      <c r="M139" s="67"/>
    </row>
    <row r="140" spans="9:13" ht="13.5" customHeight="1">
      <c r="I140" s="67"/>
      <c r="J140" s="67"/>
      <c r="K140" s="67"/>
      <c r="L140" s="67"/>
      <c r="M140" s="67"/>
    </row>
    <row r="141" spans="9:13" ht="13.5" customHeight="1">
      <c r="I141" s="67"/>
      <c r="J141" s="67"/>
      <c r="K141" s="67"/>
      <c r="L141" s="67"/>
      <c r="M141" s="67"/>
    </row>
    <row r="142" spans="9:13" ht="13.5" customHeight="1">
      <c r="I142" s="67"/>
      <c r="J142" s="67"/>
      <c r="K142" s="67"/>
      <c r="L142" s="67"/>
      <c r="M142" s="67"/>
    </row>
    <row r="143" spans="9:13" ht="13.5" customHeight="1">
      <c r="I143" s="67"/>
      <c r="J143" s="67"/>
      <c r="K143" s="67"/>
      <c r="L143" s="67"/>
      <c r="M143" s="67"/>
    </row>
    <row r="144" spans="9:13" ht="13.5" customHeight="1">
      <c r="I144" s="67"/>
      <c r="J144" s="67"/>
      <c r="K144" s="67"/>
      <c r="L144" s="67"/>
      <c r="M144" s="67"/>
    </row>
    <row r="145" spans="9:13" ht="13.5" customHeight="1">
      <c r="I145" s="67"/>
      <c r="J145" s="67"/>
      <c r="K145" s="67"/>
      <c r="L145" s="67"/>
      <c r="M145" s="67"/>
    </row>
    <row r="146" spans="9:13" ht="13.5" customHeight="1">
      <c r="I146" s="67"/>
      <c r="J146" s="67"/>
      <c r="K146" s="67"/>
      <c r="L146" s="67"/>
      <c r="M146" s="67"/>
    </row>
    <row r="147" spans="9:13" ht="13.5" customHeight="1">
      <c r="I147" s="67"/>
      <c r="J147" s="67"/>
      <c r="K147" s="67"/>
      <c r="L147" s="67"/>
      <c r="M147" s="67"/>
    </row>
    <row r="148" spans="9:13" ht="13.5" customHeight="1">
      <c r="I148" s="67"/>
      <c r="J148" s="67"/>
      <c r="K148" s="67"/>
      <c r="L148" s="67"/>
      <c r="M148" s="67"/>
    </row>
    <row r="149" spans="9:13" ht="13.5" customHeight="1">
      <c r="I149" s="67"/>
      <c r="J149" s="67"/>
      <c r="K149" s="67"/>
      <c r="L149" s="67"/>
      <c r="M149" s="67"/>
    </row>
    <row r="150" spans="9:13" ht="13.5" customHeight="1">
      <c r="I150" s="67"/>
      <c r="J150" s="67"/>
      <c r="K150" s="67"/>
      <c r="L150" s="67"/>
      <c r="M150" s="67"/>
    </row>
    <row r="151" spans="9:13" ht="13.5" customHeight="1">
      <c r="I151" s="67"/>
      <c r="J151" s="67"/>
      <c r="K151" s="67"/>
      <c r="L151" s="67"/>
      <c r="M151" s="67"/>
    </row>
    <row r="152" spans="9:13" ht="13.5" customHeight="1">
      <c r="I152" s="67"/>
      <c r="J152" s="67"/>
      <c r="K152" s="67"/>
      <c r="L152" s="67"/>
      <c r="M152" s="67"/>
    </row>
    <row r="153" spans="9:13" ht="13.5" customHeight="1">
      <c r="I153" s="67"/>
      <c r="J153" s="67"/>
      <c r="K153" s="67"/>
      <c r="L153" s="67"/>
      <c r="M153" s="67"/>
    </row>
    <row r="154" spans="9:13" ht="13.5" customHeight="1">
      <c r="I154" s="67"/>
      <c r="J154" s="67"/>
      <c r="K154" s="67"/>
      <c r="L154" s="67"/>
      <c r="M154" s="67"/>
    </row>
    <row r="155" spans="9:13" ht="13.5" customHeight="1">
      <c r="I155" s="67"/>
      <c r="J155" s="67"/>
      <c r="K155" s="67"/>
      <c r="L155" s="67"/>
      <c r="M155" s="67"/>
    </row>
    <row r="156" spans="9:13" ht="13.5" customHeight="1">
      <c r="I156" s="67"/>
      <c r="J156" s="67"/>
      <c r="K156" s="67"/>
      <c r="L156" s="67"/>
      <c r="M156" s="67"/>
    </row>
    <row r="157" spans="9:13" ht="13.5" customHeight="1">
      <c r="I157" s="67"/>
      <c r="J157" s="67"/>
      <c r="K157" s="67"/>
      <c r="L157" s="67"/>
      <c r="M157" s="67"/>
    </row>
    <row r="158" spans="9:13" ht="13.5" customHeight="1">
      <c r="I158" s="67"/>
      <c r="J158" s="67"/>
      <c r="K158" s="67"/>
      <c r="L158" s="67"/>
      <c r="M158" s="67"/>
    </row>
    <row r="159" spans="9:13" ht="13.5" customHeight="1">
      <c r="I159" s="67"/>
      <c r="J159" s="67"/>
      <c r="K159" s="67"/>
      <c r="L159" s="67"/>
      <c r="M159" s="67"/>
    </row>
    <row r="160" spans="9:13" ht="13.5" customHeight="1">
      <c r="I160" s="67"/>
      <c r="J160" s="67"/>
      <c r="K160" s="67"/>
      <c r="L160" s="67"/>
      <c r="M160" s="67"/>
    </row>
    <row r="161" spans="9:13" ht="13.5" customHeight="1">
      <c r="I161" s="67"/>
      <c r="J161" s="67"/>
      <c r="K161" s="67"/>
      <c r="L161" s="67"/>
      <c r="M161" s="67"/>
    </row>
    <row r="162" spans="9:13" ht="13.5" customHeight="1">
      <c r="I162" s="67"/>
      <c r="J162" s="67"/>
      <c r="K162" s="67"/>
      <c r="L162" s="67"/>
      <c r="M162" s="67"/>
    </row>
    <row r="163" spans="9:13" ht="13.5" customHeight="1">
      <c r="I163" s="67"/>
      <c r="J163" s="67"/>
      <c r="K163" s="67"/>
      <c r="L163" s="67"/>
      <c r="M163" s="67"/>
    </row>
    <row r="164" spans="9:13" ht="13.5" customHeight="1">
      <c r="I164" s="67"/>
      <c r="J164" s="67"/>
      <c r="K164" s="67"/>
      <c r="L164" s="67"/>
      <c r="M164" s="67"/>
    </row>
    <row r="165" spans="9:13" ht="13.5" customHeight="1">
      <c r="I165" s="67"/>
      <c r="J165" s="67"/>
      <c r="K165" s="67"/>
      <c r="L165" s="67"/>
      <c r="M165" s="67"/>
    </row>
    <row r="166" spans="9:13" ht="13.5" customHeight="1">
      <c r="I166" s="67"/>
      <c r="J166" s="67"/>
      <c r="K166" s="67"/>
      <c r="L166" s="67"/>
      <c r="M166" s="67"/>
    </row>
    <row r="167" spans="9:13" ht="13.5" customHeight="1">
      <c r="I167" s="67"/>
      <c r="J167" s="67"/>
      <c r="K167" s="67"/>
      <c r="L167" s="67"/>
      <c r="M167" s="67"/>
    </row>
    <row r="168" spans="9:13" ht="13.5" customHeight="1">
      <c r="I168" s="67"/>
      <c r="J168" s="67"/>
      <c r="K168" s="67"/>
      <c r="L168" s="67"/>
      <c r="M168" s="67"/>
    </row>
    <row r="169" spans="9:13" ht="13.5" customHeight="1">
      <c r="I169" s="67"/>
      <c r="J169" s="67"/>
      <c r="K169" s="67"/>
      <c r="L169" s="67"/>
      <c r="M169" s="67"/>
    </row>
    <row r="170" spans="9:13" ht="13.5" customHeight="1">
      <c r="I170" s="67"/>
      <c r="J170" s="67"/>
      <c r="K170" s="67"/>
      <c r="L170" s="67"/>
      <c r="M170" s="67"/>
    </row>
    <row r="171" spans="9:13" ht="13.5" customHeight="1">
      <c r="I171" s="67"/>
      <c r="J171" s="67"/>
      <c r="K171" s="67"/>
      <c r="L171" s="67"/>
      <c r="M171" s="67"/>
    </row>
    <row r="172" spans="9:13" ht="13.5" customHeight="1">
      <c r="I172" s="67"/>
      <c r="J172" s="67"/>
      <c r="K172" s="67"/>
      <c r="L172" s="67"/>
      <c r="M172" s="67"/>
    </row>
    <row r="173" spans="9:13" ht="13.5" customHeight="1">
      <c r="I173" s="67"/>
      <c r="J173" s="67"/>
      <c r="K173" s="67"/>
      <c r="L173" s="67"/>
      <c r="M173" s="67"/>
    </row>
    <row r="174" spans="9:13" ht="13.5" customHeight="1">
      <c r="I174" s="67"/>
      <c r="J174" s="67"/>
      <c r="K174" s="67"/>
      <c r="L174" s="67"/>
      <c r="M174" s="67"/>
    </row>
    <row r="175" spans="9:13" ht="13.5" customHeight="1">
      <c r="I175" s="67"/>
      <c r="J175" s="67"/>
      <c r="K175" s="67"/>
      <c r="L175" s="67"/>
      <c r="M175" s="67"/>
    </row>
    <row r="176" spans="9:13" ht="13.5" customHeight="1">
      <c r="I176" s="67"/>
      <c r="J176" s="67"/>
      <c r="K176" s="67"/>
      <c r="L176" s="67"/>
      <c r="M176" s="67"/>
    </row>
    <row r="177" spans="9:13" ht="13.5" customHeight="1">
      <c r="I177" s="67"/>
      <c r="J177" s="67"/>
      <c r="K177" s="67"/>
      <c r="L177" s="67"/>
      <c r="M177" s="67"/>
    </row>
    <row r="178" spans="9:13" ht="13.5" customHeight="1">
      <c r="I178" s="67"/>
      <c r="J178" s="67"/>
      <c r="K178" s="67"/>
      <c r="L178" s="67"/>
      <c r="M178" s="67"/>
    </row>
  </sheetData>
  <mergeCells count="3">
    <mergeCell ref="A1:M1"/>
    <mergeCell ref="A3:M3"/>
    <mergeCell ref="A2:M2"/>
  </mergeCells>
  <phoneticPr fontId="4" type="noConversion"/>
  <printOptions horizontalCentered="1" verticalCentered="1"/>
  <pageMargins left="0.78740157480314965" right="0.78740157480314965" top="0.59055118110236227" bottom="0.78740157480314965" header="0.51181102362204722" footer="0.51181102362204722"/>
  <pageSetup scale="71" fitToHeight="2" orientation="landscape" verticalDpi="1200"/>
  <headerFooter alignWithMargins="0"/>
</worksheet>
</file>

<file path=xl/worksheets/sheet9.xml><?xml version="1.0" encoding="utf-8"?>
<worksheet xmlns="http://schemas.openxmlformats.org/spreadsheetml/2006/main" xmlns:r="http://schemas.openxmlformats.org/officeDocument/2006/relationships">
  <sheetPr>
    <pageSetUpPr fitToPage="1"/>
  </sheetPr>
  <dimension ref="A1:M176"/>
  <sheetViews>
    <sheetView zoomScale="75" workbookViewId="0">
      <selection activeCell="A2" sqref="A2:M2"/>
    </sheetView>
  </sheetViews>
  <sheetFormatPr defaultColWidth="7.33203125" defaultRowHeight="14.25" customHeight="1"/>
  <cols>
    <col min="1" max="6" width="7.33203125" style="84" customWidth="1"/>
    <col min="7" max="7" width="7.88671875" style="84" customWidth="1"/>
    <col min="8" max="8" width="3" style="84" customWidth="1"/>
    <col min="9" max="12" width="7.33203125" style="84" customWidth="1"/>
    <col min="13" max="13" width="8.109375" style="84" customWidth="1"/>
    <col min="14" max="16384" width="7.33203125" style="84"/>
  </cols>
  <sheetData>
    <row r="1" spans="1:13" ht="14.25" customHeight="1">
      <c r="A1" s="246" t="s">
        <v>424</v>
      </c>
      <c r="B1" s="247"/>
      <c r="C1" s="247"/>
      <c r="D1" s="247"/>
      <c r="E1" s="247"/>
      <c r="F1" s="247"/>
      <c r="G1" s="247"/>
      <c r="H1" s="247"/>
      <c r="I1" s="247"/>
      <c r="J1" s="247"/>
      <c r="K1" s="247"/>
      <c r="L1" s="247"/>
      <c r="M1" s="247"/>
    </row>
    <row r="2" spans="1:13" ht="14.25" customHeight="1">
      <c r="A2" s="243" t="s">
        <v>146</v>
      </c>
      <c r="B2" s="244"/>
      <c r="C2" s="244"/>
      <c r="D2" s="244"/>
      <c r="E2" s="244"/>
      <c r="F2" s="244"/>
      <c r="G2" s="244"/>
      <c r="H2" s="244"/>
      <c r="I2" s="244"/>
      <c r="J2" s="244"/>
      <c r="K2" s="244"/>
      <c r="L2" s="244"/>
      <c r="M2" s="244"/>
    </row>
    <row r="3" spans="1:13" ht="6" customHeight="1">
      <c r="A3" s="248"/>
      <c r="B3" s="249"/>
      <c r="C3" s="249"/>
      <c r="D3" s="249"/>
      <c r="E3" s="249"/>
      <c r="F3" s="249"/>
      <c r="G3" s="249"/>
      <c r="H3" s="250"/>
      <c r="I3" s="250"/>
      <c r="J3" s="250"/>
      <c r="K3" s="250"/>
      <c r="L3" s="250"/>
      <c r="M3" s="250"/>
    </row>
    <row r="4" spans="1:13" ht="14.25" customHeight="1">
      <c r="B4" s="86" t="s">
        <v>52</v>
      </c>
      <c r="C4" s="86" t="s">
        <v>145</v>
      </c>
      <c r="D4" s="86" t="s">
        <v>55</v>
      </c>
      <c r="E4" s="86" t="s">
        <v>90</v>
      </c>
      <c r="F4" s="86" t="s">
        <v>91</v>
      </c>
      <c r="G4" s="86" t="s">
        <v>92</v>
      </c>
      <c r="I4" s="86" t="s">
        <v>53</v>
      </c>
      <c r="J4" s="86" t="s">
        <v>54</v>
      </c>
      <c r="K4" s="86" t="s">
        <v>88</v>
      </c>
      <c r="L4" s="86" t="s">
        <v>89</v>
      </c>
      <c r="M4" s="86" t="s">
        <v>93</v>
      </c>
    </row>
    <row r="5" spans="1:13" ht="14.25" customHeight="1">
      <c r="A5" s="85"/>
      <c r="B5" s="102" t="s">
        <v>58</v>
      </c>
      <c r="C5" s="102" t="s">
        <v>59</v>
      </c>
      <c r="D5" s="102" t="s">
        <v>60</v>
      </c>
      <c r="E5" s="102" t="s">
        <v>62</v>
      </c>
      <c r="F5" s="102" t="s">
        <v>63</v>
      </c>
      <c r="G5" s="102" t="s">
        <v>65</v>
      </c>
      <c r="H5" s="91"/>
      <c r="I5" s="102" t="s">
        <v>66</v>
      </c>
      <c r="J5" s="102" t="s">
        <v>67</v>
      </c>
      <c r="K5" s="102" t="s">
        <v>96</v>
      </c>
      <c r="L5" s="102" t="s">
        <v>112</v>
      </c>
      <c r="M5" s="102" t="s">
        <v>113</v>
      </c>
    </row>
    <row r="6" spans="1:13" ht="14.25" customHeight="1">
      <c r="A6" s="86">
        <v>1913</v>
      </c>
      <c r="B6" s="67"/>
      <c r="C6" s="67"/>
      <c r="D6" s="67">
        <v>17.960041861867683</v>
      </c>
      <c r="E6" s="67">
        <v>14.726456931487057</v>
      </c>
      <c r="F6" s="67">
        <v>8.6166081714558072</v>
      </c>
      <c r="G6" s="67">
        <v>2.7550162054507688</v>
      </c>
      <c r="I6" s="67"/>
      <c r="J6" s="67"/>
      <c r="K6" s="67">
        <v>3.2335849303806263</v>
      </c>
      <c r="L6" s="67">
        <v>6.1098487600312499</v>
      </c>
      <c r="M6" s="67">
        <v>5.8615919660050384</v>
      </c>
    </row>
    <row r="7" spans="1:13" ht="14.25" customHeight="1">
      <c r="A7" s="86">
        <v>1914</v>
      </c>
      <c r="B7" s="67"/>
      <c r="C7" s="67"/>
      <c r="D7" s="67">
        <v>18.15794105921632</v>
      </c>
      <c r="E7" s="67">
        <v>15.080262243019749</v>
      </c>
      <c r="F7" s="67">
        <v>8.6033408914061305</v>
      </c>
      <c r="G7" s="67">
        <v>2.7292084736544595</v>
      </c>
      <c r="I7" s="67"/>
      <c r="J7" s="67"/>
      <c r="K7" s="67">
        <v>3.0776788161965705</v>
      </c>
      <c r="L7" s="67">
        <v>6.476921351613619</v>
      </c>
      <c r="M7" s="67">
        <v>5.8741324177516709</v>
      </c>
    </row>
    <row r="8" spans="1:13" ht="14.25" customHeight="1">
      <c r="A8" s="86">
        <v>1915</v>
      </c>
      <c r="B8" s="67"/>
      <c r="C8" s="67"/>
      <c r="D8" s="67">
        <v>17.57772211527503</v>
      </c>
      <c r="E8" s="67">
        <v>14.578159517693143</v>
      </c>
      <c r="F8" s="67">
        <v>9.2193842850742129</v>
      </c>
      <c r="G8" s="67">
        <v>4.3600513902654159</v>
      </c>
      <c r="I8" s="67"/>
      <c r="J8" s="67"/>
      <c r="K8" s="67">
        <v>2.9995625975818871</v>
      </c>
      <c r="L8" s="67">
        <v>5.35877523261893</v>
      </c>
      <c r="M8" s="67">
        <v>4.859332894808797</v>
      </c>
    </row>
    <row r="9" spans="1:13" ht="14.25" customHeight="1">
      <c r="A9" s="86">
        <v>1916</v>
      </c>
      <c r="B9" s="67"/>
      <c r="C9" s="67"/>
      <c r="D9" s="67">
        <v>18.889374566570748</v>
      </c>
      <c r="E9" s="67">
        <v>15.934809118867367</v>
      </c>
      <c r="F9" s="67">
        <v>10.126638446222421</v>
      </c>
      <c r="G9" s="67">
        <v>4.5148184602104671</v>
      </c>
      <c r="I9" s="67"/>
      <c r="J9" s="67"/>
      <c r="K9" s="67">
        <v>2.9545654477033807</v>
      </c>
      <c r="L9" s="67">
        <v>5.8081706726449465</v>
      </c>
      <c r="M9" s="67">
        <v>5.6118199860119535</v>
      </c>
    </row>
    <row r="10" spans="1:13" ht="14.25" customHeight="1">
      <c r="A10" s="86">
        <v>1917</v>
      </c>
      <c r="B10" s="67">
        <v>40.434034322940434</v>
      </c>
      <c r="C10" s="67">
        <v>30.567916160998742</v>
      </c>
      <c r="D10" s="67">
        <v>17.719495951948279</v>
      </c>
      <c r="E10" s="67">
        <v>14.318716672589861</v>
      </c>
      <c r="F10" s="67">
        <v>8.3883137990618781</v>
      </c>
      <c r="G10" s="67">
        <v>3.3280421889743645</v>
      </c>
      <c r="I10" s="67">
        <v>9.8661181619416922</v>
      </c>
      <c r="J10" s="67">
        <v>12.848420209050463</v>
      </c>
      <c r="K10" s="67">
        <v>3.4007792793584173</v>
      </c>
      <c r="L10" s="67">
        <v>5.9304028735279832</v>
      </c>
      <c r="M10" s="67">
        <v>5.0602716100875131</v>
      </c>
    </row>
    <row r="11" spans="1:13" ht="14.25" customHeight="1">
      <c r="A11" s="86">
        <v>1918</v>
      </c>
      <c r="B11" s="67">
        <v>40.080617368760073</v>
      </c>
      <c r="C11" s="67">
        <v>29.47552467535078</v>
      </c>
      <c r="D11" s="67">
        <v>15.986705670687723</v>
      </c>
      <c r="E11" s="67">
        <v>12.447986298408512</v>
      </c>
      <c r="F11" s="67">
        <v>6.744700623879611</v>
      </c>
      <c r="G11" s="67">
        <v>2.440180961587223</v>
      </c>
      <c r="I11" s="67">
        <v>10.605092693409294</v>
      </c>
      <c r="J11" s="67">
        <v>13.488819004663057</v>
      </c>
      <c r="K11" s="67">
        <v>3.5387193722792105</v>
      </c>
      <c r="L11" s="67">
        <v>5.7032856745289013</v>
      </c>
      <c r="M11" s="67">
        <v>4.304519662292388</v>
      </c>
    </row>
    <row r="12" spans="1:13" ht="14.25" customHeight="1">
      <c r="A12" s="86">
        <v>1919</v>
      </c>
      <c r="B12" s="67">
        <v>39.92499398575066</v>
      </c>
      <c r="C12" s="67">
        <v>29.79463053367262</v>
      </c>
      <c r="D12" s="67">
        <v>16.15428336358654</v>
      </c>
      <c r="E12" s="67">
        <v>12.41868938930774</v>
      </c>
      <c r="F12" s="67">
        <v>6.5112867558762959</v>
      </c>
      <c r="G12" s="67">
        <v>2.2212995893613185</v>
      </c>
      <c r="I12" s="67">
        <v>10.13036345207804</v>
      </c>
      <c r="J12" s="67">
        <v>13.640347170086081</v>
      </c>
      <c r="K12" s="67">
        <v>3.7355939742787996</v>
      </c>
      <c r="L12" s="67">
        <v>5.9074026334314444</v>
      </c>
      <c r="M12" s="67">
        <v>4.2899871665149778</v>
      </c>
    </row>
    <row r="13" spans="1:13" ht="14.25" customHeight="1">
      <c r="A13" s="86">
        <v>1920</v>
      </c>
      <c r="B13" s="67">
        <v>38.686359380954137</v>
      </c>
      <c r="C13" s="67">
        <v>28.023326636641659</v>
      </c>
      <c r="D13" s="67">
        <v>14.677641724981248</v>
      </c>
      <c r="E13" s="67">
        <v>11.040242632315817</v>
      </c>
      <c r="F13" s="67">
        <v>5.3457444777239624</v>
      </c>
      <c r="G13" s="67">
        <v>1.6485362020141345</v>
      </c>
      <c r="I13" s="67">
        <v>10.663032744312478</v>
      </c>
      <c r="J13" s="67">
        <v>13.345684911660411</v>
      </c>
      <c r="K13" s="67">
        <v>3.6373990926654312</v>
      </c>
      <c r="L13" s="67">
        <v>5.6944981545918543</v>
      </c>
      <c r="M13" s="67">
        <v>3.6972082757098281</v>
      </c>
    </row>
    <row r="14" spans="1:13" ht="14.25" customHeight="1">
      <c r="A14" s="86">
        <v>1921</v>
      </c>
      <c r="B14" s="67">
        <v>43.084315648353048</v>
      </c>
      <c r="C14" s="67">
        <v>30.717146796053328</v>
      </c>
      <c r="D14" s="67">
        <v>15.617163349565791</v>
      </c>
      <c r="E14" s="67">
        <v>11.681044905687362</v>
      </c>
      <c r="F14" s="67">
        <v>5.6119721348351188</v>
      </c>
      <c r="G14" s="67">
        <v>1.679042695419152</v>
      </c>
      <c r="I14" s="67">
        <v>12.36716885229972</v>
      </c>
      <c r="J14" s="67">
        <v>15.099983446487537</v>
      </c>
      <c r="K14" s="67">
        <v>3.9361184438784296</v>
      </c>
      <c r="L14" s="67">
        <v>6.0690727708522427</v>
      </c>
      <c r="M14" s="67">
        <v>3.9329294394159668</v>
      </c>
    </row>
    <row r="15" spans="1:13" ht="14.25" customHeight="1">
      <c r="A15" s="86">
        <v>1922</v>
      </c>
      <c r="B15" s="67">
        <v>43.211012670664168</v>
      </c>
      <c r="C15" s="67">
        <v>31.4478498473058</v>
      </c>
      <c r="D15" s="67">
        <v>16.648551726860948</v>
      </c>
      <c r="E15" s="67">
        <v>12.670791752385295</v>
      </c>
      <c r="F15" s="67">
        <v>6.3484879133767578</v>
      </c>
      <c r="G15" s="67">
        <v>2.0887819198388446</v>
      </c>
      <c r="I15" s="67">
        <v>11.763162823358368</v>
      </c>
      <c r="J15" s="67">
        <v>14.799298120444853</v>
      </c>
      <c r="K15" s="67">
        <v>3.9777599744756529</v>
      </c>
      <c r="L15" s="67">
        <v>6.3223038390085371</v>
      </c>
      <c r="M15" s="67">
        <v>4.2597059935379136</v>
      </c>
    </row>
    <row r="16" spans="1:13" ht="14.25" customHeight="1">
      <c r="A16" s="86">
        <v>1923</v>
      </c>
      <c r="B16" s="67">
        <v>40.977370533150108</v>
      </c>
      <c r="C16" s="67">
        <v>29.322791771457975</v>
      </c>
      <c r="D16" s="67">
        <v>15.284841614401538</v>
      </c>
      <c r="E16" s="67">
        <v>11.568171687473511</v>
      </c>
      <c r="F16" s="67">
        <v>5.6545040638163782</v>
      </c>
      <c r="G16" s="67">
        <v>1.8261077453431791</v>
      </c>
      <c r="I16" s="67">
        <v>11.654578761692132</v>
      </c>
      <c r="J16" s="67">
        <v>14.037950157056438</v>
      </c>
      <c r="K16" s="67">
        <v>3.7166699269280272</v>
      </c>
      <c r="L16" s="67">
        <v>5.9136676236571324</v>
      </c>
      <c r="M16" s="67">
        <v>3.8283963184731991</v>
      </c>
    </row>
    <row r="17" spans="1:13" ht="14.25" customHeight="1">
      <c r="A17" s="86">
        <v>1924</v>
      </c>
      <c r="B17" s="67">
        <v>43.656594612566586</v>
      </c>
      <c r="C17" s="67">
        <v>31.393347565839139</v>
      </c>
      <c r="D17" s="67">
        <v>16.804630840540568</v>
      </c>
      <c r="E17" s="67">
        <v>12.824895711027498</v>
      </c>
      <c r="F17" s="67">
        <v>6.3794415947871936</v>
      </c>
      <c r="G17" s="67">
        <v>2.0980707836779153</v>
      </c>
      <c r="I17" s="67">
        <v>12.263247046727447</v>
      </c>
      <c r="J17" s="67">
        <v>14.588716725298571</v>
      </c>
      <c r="K17" s="67">
        <v>3.9797351295130703</v>
      </c>
      <c r="L17" s="67">
        <v>6.4454541162403043</v>
      </c>
      <c r="M17" s="67">
        <v>4.2813708111092783</v>
      </c>
    </row>
    <row r="18" spans="1:13" ht="14.25" customHeight="1">
      <c r="A18" s="86">
        <v>1925</v>
      </c>
      <c r="B18" s="67">
        <v>44.553790806461571</v>
      </c>
      <c r="C18" s="67">
        <v>33.238608743090651</v>
      </c>
      <c r="D18" s="67">
        <v>18.619295545598177</v>
      </c>
      <c r="E18" s="67">
        <v>14.332980692598163</v>
      </c>
      <c r="F18" s="67">
        <v>7.370449417347686</v>
      </c>
      <c r="G18" s="67">
        <v>2.6308051760179443</v>
      </c>
      <c r="I18" s="67">
        <v>11.315182063370919</v>
      </c>
      <c r="J18" s="67">
        <v>14.619313197492474</v>
      </c>
      <c r="K18" s="67">
        <v>4.2863148530000146</v>
      </c>
      <c r="L18" s="67">
        <v>6.9625312752504769</v>
      </c>
      <c r="M18" s="67">
        <v>4.7396442413297422</v>
      </c>
    </row>
    <row r="19" spans="1:13" ht="14.25" customHeight="1">
      <c r="A19" s="86">
        <v>1926</v>
      </c>
      <c r="B19" s="67">
        <v>44.348775886909976</v>
      </c>
      <c r="C19" s="67">
        <v>33.280735870198242</v>
      </c>
      <c r="D19" s="67">
        <v>18.700619184333572</v>
      </c>
      <c r="E19" s="67">
        <v>14.395253373778184</v>
      </c>
      <c r="F19" s="67">
        <v>7.5471338463855151</v>
      </c>
      <c r="G19" s="67">
        <v>2.7852702967074805</v>
      </c>
      <c r="I19" s="67">
        <v>11.068040016711734</v>
      </c>
      <c r="J19" s="67">
        <v>14.58011668586467</v>
      </c>
      <c r="K19" s="67">
        <v>4.3053658105553883</v>
      </c>
      <c r="L19" s="67">
        <v>6.8481195273926687</v>
      </c>
      <c r="M19" s="67">
        <v>4.7618635496780346</v>
      </c>
    </row>
    <row r="20" spans="1:13" ht="14.25" customHeight="1">
      <c r="A20" s="86">
        <v>1927</v>
      </c>
      <c r="B20" s="67">
        <v>44.963173431428636</v>
      </c>
      <c r="C20" s="67">
        <v>34.020190484278984</v>
      </c>
      <c r="D20" s="67">
        <v>19.49471810002813</v>
      </c>
      <c r="E20" s="67">
        <v>15.130046605577201</v>
      </c>
      <c r="F20" s="67">
        <v>8.0828641126156509</v>
      </c>
      <c r="G20" s="67">
        <v>3.0468965534128589</v>
      </c>
      <c r="I20" s="67">
        <v>10.942982947149652</v>
      </c>
      <c r="J20" s="67">
        <v>14.525472384250854</v>
      </c>
      <c r="K20" s="67">
        <v>4.3646714944509295</v>
      </c>
      <c r="L20" s="67">
        <v>7.0471824929615501</v>
      </c>
      <c r="M20" s="67">
        <v>5.0359675592027919</v>
      </c>
    </row>
    <row r="21" spans="1:13" ht="14.25" customHeight="1">
      <c r="A21" s="86">
        <v>1928</v>
      </c>
      <c r="B21" s="67">
        <v>46.267313467666497</v>
      </c>
      <c r="C21" s="67">
        <v>35.575496112300023</v>
      </c>
      <c r="D21" s="67">
        <v>21.091164267741028</v>
      </c>
      <c r="E21" s="67">
        <v>16.662247265650901</v>
      </c>
      <c r="F21" s="67">
        <v>9.3360951503904257</v>
      </c>
      <c r="G21" s="67">
        <v>3.7333662969452019</v>
      </c>
      <c r="I21" s="67">
        <v>10.691817355366474</v>
      </c>
      <c r="J21" s="67">
        <v>14.484331844558994</v>
      </c>
      <c r="K21" s="67">
        <v>4.4289170020901274</v>
      </c>
      <c r="L21" s="67">
        <v>7.3261521152604754</v>
      </c>
      <c r="M21" s="67">
        <v>5.6027288534452238</v>
      </c>
    </row>
    <row r="22" spans="1:13" ht="14.25" customHeight="1">
      <c r="A22" s="86">
        <v>1929</v>
      </c>
      <c r="B22" s="67">
        <v>43.973459543652446</v>
      </c>
      <c r="C22" s="67">
        <v>33.775517108278002</v>
      </c>
      <c r="D22" s="67">
        <v>19.755574736048818</v>
      </c>
      <c r="E22" s="67">
        <v>15.554313369097301</v>
      </c>
      <c r="F22" s="67">
        <v>8.7726612125805747</v>
      </c>
      <c r="G22" s="67">
        <v>3.6095318092467736</v>
      </c>
      <c r="I22" s="67">
        <v>10.197942435374443</v>
      </c>
      <c r="J22" s="67">
        <v>14.019942372229185</v>
      </c>
      <c r="K22" s="67">
        <v>4.2012613669515169</v>
      </c>
      <c r="L22" s="67">
        <v>6.781652156516726</v>
      </c>
      <c r="M22" s="67">
        <v>5.1631294033338015</v>
      </c>
    </row>
    <row r="23" spans="1:13" ht="14.25" customHeight="1">
      <c r="A23" s="86">
        <v>1930</v>
      </c>
      <c r="B23" s="67">
        <v>43.244736927172944</v>
      </c>
      <c r="C23" s="67">
        <v>31.463600620038033</v>
      </c>
      <c r="D23" s="67">
        <v>16.715336087223566</v>
      </c>
      <c r="E23" s="67">
        <v>12.702785493477055</v>
      </c>
      <c r="F23" s="67">
        <v>6.6430881114153495</v>
      </c>
      <c r="G23" s="67">
        <v>2.5305437662697106</v>
      </c>
      <c r="I23" s="67">
        <v>11.781136307134911</v>
      </c>
      <c r="J23" s="67">
        <v>14.748264532814467</v>
      </c>
      <c r="K23" s="67">
        <v>4.0125505937465107</v>
      </c>
      <c r="L23" s="67">
        <v>6.0596973820617057</v>
      </c>
      <c r="M23" s="67">
        <v>4.1125443451456389</v>
      </c>
    </row>
    <row r="24" spans="1:13" ht="14.25" customHeight="1">
      <c r="A24" s="86">
        <v>1931</v>
      </c>
      <c r="B24" s="67">
        <v>44.400930269610427</v>
      </c>
      <c r="C24" s="67">
        <v>31.095049645214242</v>
      </c>
      <c r="D24" s="67">
        <v>15.394874651702928</v>
      </c>
      <c r="E24" s="67">
        <v>11.443239008581852</v>
      </c>
      <c r="F24" s="67">
        <v>5.7707810529042334</v>
      </c>
      <c r="G24" s="67">
        <v>2.1317198079347173</v>
      </c>
      <c r="I24" s="67">
        <v>13.305880624396185</v>
      </c>
      <c r="J24" s="67">
        <v>15.700174993511315</v>
      </c>
      <c r="K24" s="67">
        <v>3.951635643121076</v>
      </c>
      <c r="L24" s="67">
        <v>5.6724579556776185</v>
      </c>
      <c r="M24" s="67">
        <v>3.6390612449695161</v>
      </c>
    </row>
    <row r="25" spans="1:13" ht="14.25" customHeight="1">
      <c r="A25" s="86">
        <v>1932</v>
      </c>
      <c r="B25" s="67">
        <v>46.360832971445497</v>
      </c>
      <c r="C25" s="67">
        <v>32.662846579628166</v>
      </c>
      <c r="D25" s="67">
        <v>15.562770096061632</v>
      </c>
      <c r="E25" s="67">
        <v>11.635055500707143</v>
      </c>
      <c r="F25" s="67">
        <v>5.9559651708921875</v>
      </c>
      <c r="G25" s="67">
        <v>1.9483188767247481</v>
      </c>
      <c r="I25" s="67">
        <v>13.697986391817331</v>
      </c>
      <c r="J25" s="67">
        <v>17.100076483566532</v>
      </c>
      <c r="K25" s="67">
        <v>3.9277145953544892</v>
      </c>
      <c r="L25" s="67">
        <v>5.6790903298149553</v>
      </c>
      <c r="M25" s="67">
        <v>4.0076462941674391</v>
      </c>
    </row>
    <row r="26" spans="1:13" ht="14.25" customHeight="1">
      <c r="A26" s="86">
        <v>1933</v>
      </c>
      <c r="B26" s="67">
        <v>45.168236739527096</v>
      </c>
      <c r="C26" s="67">
        <v>32.761451006499939</v>
      </c>
      <c r="D26" s="67">
        <v>16.0924641754773</v>
      </c>
      <c r="E26" s="67">
        <v>12.089884953915357</v>
      </c>
      <c r="F26" s="67">
        <v>6.289555262916072</v>
      </c>
      <c r="G26" s="67">
        <v>2.1429163380583245</v>
      </c>
      <c r="I26" s="67">
        <v>12.406785733027156</v>
      </c>
      <c r="J26" s="67">
        <v>16.668986831022639</v>
      </c>
      <c r="K26" s="67">
        <v>4.0025792215619429</v>
      </c>
      <c r="L26" s="67">
        <v>5.800329690999285</v>
      </c>
      <c r="M26" s="67">
        <v>4.1466389248577471</v>
      </c>
    </row>
    <row r="27" spans="1:13" ht="14.25" customHeight="1">
      <c r="A27" s="86">
        <v>1934</v>
      </c>
      <c r="B27" s="67">
        <v>45.173997198902711</v>
      </c>
      <c r="C27" s="67">
        <v>33.107340603396196</v>
      </c>
      <c r="D27" s="67">
        <v>16.001074812598322</v>
      </c>
      <c r="E27" s="67">
        <v>11.920567188018621</v>
      </c>
      <c r="F27" s="67">
        <v>5.8927968438780605</v>
      </c>
      <c r="G27" s="67">
        <v>1.9339340189978573</v>
      </c>
      <c r="I27" s="67">
        <v>12.066656595506515</v>
      </c>
      <c r="J27" s="67">
        <v>17.106265790797874</v>
      </c>
      <c r="K27" s="67">
        <v>4.0805076245797007</v>
      </c>
      <c r="L27" s="67">
        <v>6.0277703441405608</v>
      </c>
      <c r="M27" s="67">
        <v>3.9588628248802031</v>
      </c>
    </row>
    <row r="28" spans="1:13" ht="14.25" customHeight="1">
      <c r="A28" s="86">
        <v>1935</v>
      </c>
      <c r="B28" s="67">
        <v>43.544972431210994</v>
      </c>
      <c r="C28" s="67">
        <v>31.341366460781558</v>
      </c>
      <c r="D28" s="67">
        <v>15.967682755047051</v>
      </c>
      <c r="E28" s="67">
        <v>11.974742079711374</v>
      </c>
      <c r="F28" s="67">
        <v>5.9641835390475384</v>
      </c>
      <c r="G28" s="67">
        <v>1.9755016645628289</v>
      </c>
      <c r="I28" s="67">
        <v>12.203605970429436</v>
      </c>
      <c r="J28" s="67">
        <v>15.373683705734507</v>
      </c>
      <c r="K28" s="67">
        <v>3.9929406753356762</v>
      </c>
      <c r="L28" s="67">
        <v>6.010558540663836</v>
      </c>
      <c r="M28" s="67">
        <v>3.9886818744847092</v>
      </c>
    </row>
    <row r="29" spans="1:13" ht="14.25" customHeight="1">
      <c r="A29" s="86">
        <v>1936</v>
      </c>
      <c r="B29" s="67">
        <v>45.148456484514654</v>
      </c>
      <c r="C29" s="67">
        <v>33.219928237784558</v>
      </c>
      <c r="D29" s="67">
        <v>18.163690434639353</v>
      </c>
      <c r="E29" s="67">
        <v>13.827449454981052</v>
      </c>
      <c r="F29" s="67">
        <v>6.916217674902092</v>
      </c>
      <c r="G29" s="67">
        <v>2.2540123001462402</v>
      </c>
      <c r="I29" s="67">
        <v>11.928528246730096</v>
      </c>
      <c r="J29" s="67">
        <v>15.056237803145205</v>
      </c>
      <c r="K29" s="67">
        <v>4.3362409796583012</v>
      </c>
      <c r="L29" s="67">
        <v>6.9112317800789596</v>
      </c>
      <c r="M29" s="67">
        <v>4.6622053747558514</v>
      </c>
    </row>
    <row r="30" spans="1:13" ht="14.25" customHeight="1">
      <c r="A30" s="86">
        <v>1937</v>
      </c>
      <c r="B30" s="67">
        <v>43.542824607292985</v>
      </c>
      <c r="C30" s="67">
        <v>31.59392970480507</v>
      </c>
      <c r="D30" s="67">
        <v>16.668356532238626</v>
      </c>
      <c r="E30" s="67">
        <v>12.584364745543965</v>
      </c>
      <c r="F30" s="67">
        <v>6.2337584623255031</v>
      </c>
      <c r="G30" s="67">
        <v>2.0258395638993152</v>
      </c>
      <c r="I30" s="67">
        <v>11.948894902487915</v>
      </c>
      <c r="J30" s="67">
        <v>14.925573172566445</v>
      </c>
      <c r="K30" s="67">
        <v>4.0839917866946607</v>
      </c>
      <c r="L30" s="67">
        <v>6.350606283218462</v>
      </c>
      <c r="M30" s="67">
        <v>4.2079188984261879</v>
      </c>
    </row>
    <row r="31" spans="1:13" ht="14.25" customHeight="1">
      <c r="A31" s="86">
        <v>1938</v>
      </c>
      <c r="B31" s="67">
        <v>43.125500055513115</v>
      </c>
      <c r="C31" s="67">
        <v>30.408192427626425</v>
      </c>
      <c r="D31" s="67">
        <v>15.021531373925681</v>
      </c>
      <c r="E31" s="67">
        <v>11.082141869361022</v>
      </c>
      <c r="F31" s="67">
        <v>5.3556141157958894</v>
      </c>
      <c r="G31" s="67">
        <v>1.79580584983998</v>
      </c>
      <c r="I31" s="67">
        <v>12.71730762788669</v>
      </c>
      <c r="J31" s="67">
        <v>15.386661053700744</v>
      </c>
      <c r="K31" s="67">
        <v>3.9393895045646588</v>
      </c>
      <c r="L31" s="67">
        <v>5.7265277535651329</v>
      </c>
      <c r="M31" s="67">
        <v>3.5598082659559092</v>
      </c>
    </row>
    <row r="32" spans="1:13" ht="14.25" customHeight="1">
      <c r="A32" s="86">
        <v>1939</v>
      </c>
      <c r="B32" s="67">
        <v>44.754055297410588</v>
      </c>
      <c r="C32" s="67">
        <v>31.528958464470467</v>
      </c>
      <c r="D32" s="67">
        <v>15.639193731154668</v>
      </c>
      <c r="E32" s="67">
        <v>11.565221695063732</v>
      </c>
      <c r="F32" s="67">
        <v>5.5569379512862209</v>
      </c>
      <c r="G32" s="67">
        <v>1.7736677858619527</v>
      </c>
      <c r="I32" s="67">
        <v>13.225096832940121</v>
      </c>
      <c r="J32" s="67">
        <v>15.889764733315799</v>
      </c>
      <c r="K32" s="67">
        <v>4.0739720360909359</v>
      </c>
      <c r="L32" s="67">
        <v>6.0082837437775112</v>
      </c>
      <c r="M32" s="67">
        <v>3.783270165424268</v>
      </c>
    </row>
    <row r="33" spans="1:13" ht="14.25" customHeight="1">
      <c r="A33" s="86">
        <v>1940</v>
      </c>
      <c r="B33" s="67">
        <v>44.557152056538008</v>
      </c>
      <c r="C33" s="67">
        <v>31.495697802987983</v>
      </c>
      <c r="D33" s="67">
        <v>15.952586818017743</v>
      </c>
      <c r="E33" s="67">
        <v>11.844515276781348</v>
      </c>
      <c r="F33" s="67">
        <v>5.679631700839824</v>
      </c>
      <c r="G33" s="67">
        <v>1.8226883191697698</v>
      </c>
      <c r="I33" s="67">
        <v>13.061454253550025</v>
      </c>
      <c r="J33" s="67">
        <v>15.543110984970241</v>
      </c>
      <c r="K33" s="67">
        <v>4.1080715412363951</v>
      </c>
      <c r="L33" s="67">
        <v>6.1648835759415235</v>
      </c>
      <c r="M33" s="67">
        <v>3.856943381670054</v>
      </c>
    </row>
    <row r="34" spans="1:13" ht="14.25" customHeight="1">
      <c r="A34" s="86">
        <v>1941</v>
      </c>
      <c r="B34" s="67">
        <v>41.172218919881956</v>
      </c>
      <c r="C34" s="67">
        <v>29.248413255124838</v>
      </c>
      <c r="D34" s="67">
        <v>15.229235442857444</v>
      </c>
      <c r="E34" s="67">
        <v>11.339341139940748</v>
      </c>
      <c r="F34" s="67">
        <v>5.4276060882364643</v>
      </c>
      <c r="G34" s="67">
        <v>1.7057896107671058</v>
      </c>
      <c r="I34" s="67">
        <v>11.923805664757118</v>
      </c>
      <c r="J34" s="67">
        <v>14.019177812267394</v>
      </c>
      <c r="K34" s="67">
        <v>3.8898943029166961</v>
      </c>
      <c r="L34" s="67">
        <v>5.9117350517042837</v>
      </c>
      <c r="M34" s="67">
        <v>3.7218164774693587</v>
      </c>
    </row>
    <row r="35" spans="1:13" ht="14.25" customHeight="1">
      <c r="A35" s="86">
        <v>1942</v>
      </c>
      <c r="B35" s="67">
        <v>35.604828773283977</v>
      </c>
      <c r="C35" s="67">
        <v>25.282318729363801</v>
      </c>
      <c r="D35" s="67">
        <v>13.058792446021688</v>
      </c>
      <c r="E35" s="67">
        <v>9.7197743292825098</v>
      </c>
      <c r="F35" s="67">
        <v>4.5657389606007062</v>
      </c>
      <c r="G35" s="67">
        <v>1.3669587236697949</v>
      </c>
      <c r="I35" s="67">
        <v>10.322510043920175</v>
      </c>
      <c r="J35" s="67">
        <v>12.223526283342114</v>
      </c>
      <c r="K35" s="67">
        <v>3.3390181167391777</v>
      </c>
      <c r="L35" s="67">
        <v>5.1540353686818037</v>
      </c>
      <c r="M35" s="67">
        <v>3.1987802369309115</v>
      </c>
    </row>
    <row r="36" spans="1:13" ht="14.25" customHeight="1">
      <c r="A36" s="86">
        <v>1943</v>
      </c>
      <c r="B36" s="67">
        <v>32.979685582044809</v>
      </c>
      <c r="C36" s="67">
        <v>23.381862604396964</v>
      </c>
      <c r="D36" s="67">
        <v>11.782071941477495</v>
      </c>
      <c r="E36" s="67">
        <v>8.665166101298162</v>
      </c>
      <c r="F36" s="67">
        <v>3.9310095641289449</v>
      </c>
      <c r="G36" s="67">
        <v>1.0317402983818911</v>
      </c>
      <c r="I36" s="67">
        <v>9.5978229776478443</v>
      </c>
      <c r="J36" s="67">
        <v>11.599790662919469</v>
      </c>
      <c r="K36" s="67">
        <v>3.1169058401793333</v>
      </c>
      <c r="L36" s="67">
        <v>4.7341565371692171</v>
      </c>
      <c r="M36" s="67">
        <v>2.899269265747054</v>
      </c>
    </row>
    <row r="37" spans="1:13" ht="14.25" customHeight="1">
      <c r="A37" s="86">
        <v>1944</v>
      </c>
      <c r="B37" s="67">
        <v>31.854891267316852</v>
      </c>
      <c r="C37" s="67">
        <v>22.116313052566237</v>
      </c>
      <c r="D37" s="67">
        <v>10.806195806441325</v>
      </c>
      <c r="E37" s="67">
        <v>7.8211131824731837</v>
      </c>
      <c r="F37" s="67">
        <v>3.4589877878167115</v>
      </c>
      <c r="G37" s="67">
        <v>0.97779607487633258</v>
      </c>
      <c r="I37" s="67">
        <v>9.7385782147506141</v>
      </c>
      <c r="J37" s="67">
        <v>11.310117246124912</v>
      </c>
      <c r="K37" s="67">
        <v>2.9850826239681414</v>
      </c>
      <c r="L37" s="67">
        <v>4.3621253946564718</v>
      </c>
      <c r="M37" s="67">
        <v>2.4811917129403787</v>
      </c>
    </row>
    <row r="38" spans="1:13" ht="14.25" customHeight="1">
      <c r="A38" s="86">
        <v>1945</v>
      </c>
      <c r="B38" s="67">
        <v>33.239659257443918</v>
      </c>
      <c r="C38" s="67">
        <v>23.629777354147652</v>
      </c>
      <c r="D38" s="67">
        <v>11.610649729298242</v>
      </c>
      <c r="E38" s="67">
        <v>8.3152050447938404</v>
      </c>
      <c r="F38" s="67">
        <v>3.5933960869653556</v>
      </c>
      <c r="G38" s="67">
        <v>0.9467315967219424</v>
      </c>
      <c r="I38" s="67">
        <v>9.6098819032962659</v>
      </c>
      <c r="J38" s="67">
        <v>12.019127624849411</v>
      </c>
      <c r="K38" s="67">
        <v>3.2954446845044014</v>
      </c>
      <c r="L38" s="67">
        <v>4.7218089578284843</v>
      </c>
      <c r="M38" s="67">
        <v>2.6466644902434133</v>
      </c>
    </row>
    <row r="39" spans="1:13" ht="14.25" customHeight="1">
      <c r="A39" s="86">
        <v>1946</v>
      </c>
      <c r="B39" s="67">
        <v>35.278104631685501</v>
      </c>
      <c r="C39" s="67">
        <v>25.38498852524129</v>
      </c>
      <c r="D39" s="67">
        <v>12.23474568676558</v>
      </c>
      <c r="E39" s="67">
        <v>8.6706303923042878</v>
      </c>
      <c r="F39" s="67">
        <v>3.7141841712114947</v>
      </c>
      <c r="G39" s="67">
        <v>1.0518070035309315</v>
      </c>
      <c r="I39" s="67">
        <v>9.8931161064442108</v>
      </c>
      <c r="J39" s="67">
        <v>13.150242838475711</v>
      </c>
      <c r="K39" s="67">
        <v>3.5641152944612919</v>
      </c>
      <c r="L39" s="67">
        <v>4.9564462210927935</v>
      </c>
      <c r="M39" s="67">
        <v>2.662377167680563</v>
      </c>
    </row>
    <row r="40" spans="1:13" ht="14.25" customHeight="1">
      <c r="A40" s="86">
        <v>1947</v>
      </c>
      <c r="B40" s="67">
        <v>33.379159498676451</v>
      </c>
      <c r="C40" s="67">
        <v>23.731889010861828</v>
      </c>
      <c r="D40" s="67">
        <v>11.253937148418819</v>
      </c>
      <c r="E40" s="67">
        <v>7.9682647595007445</v>
      </c>
      <c r="F40" s="67">
        <v>3.4398597441028747</v>
      </c>
      <c r="G40" s="67">
        <v>0.998693333853508</v>
      </c>
      <c r="I40" s="67">
        <v>9.6472704878146232</v>
      </c>
      <c r="J40" s="67">
        <v>12.477951862443009</v>
      </c>
      <c r="K40" s="67">
        <v>3.2856723889180746</v>
      </c>
      <c r="L40" s="67">
        <v>4.5284050153978699</v>
      </c>
      <c r="M40" s="67">
        <v>2.4411664102493669</v>
      </c>
    </row>
    <row r="41" spans="1:13" ht="14.25" customHeight="1">
      <c r="A41" s="86">
        <v>1948</v>
      </c>
      <c r="B41" s="67">
        <v>34.083977605292091</v>
      </c>
      <c r="C41" s="67">
        <v>24.144607153693066</v>
      </c>
      <c r="D41" s="67">
        <v>11.574134122992028</v>
      </c>
      <c r="E41" s="67">
        <v>8.2861899737117124</v>
      </c>
      <c r="F41" s="67">
        <v>3.6188260890355997</v>
      </c>
      <c r="G41" s="67">
        <v>1.0340117838447793</v>
      </c>
      <c r="I41" s="67">
        <v>9.9393704515990251</v>
      </c>
      <c r="J41" s="67">
        <v>12.570473030701038</v>
      </c>
      <c r="K41" s="67">
        <v>3.2879441492803156</v>
      </c>
      <c r="L41" s="67">
        <v>4.6673638846761127</v>
      </c>
      <c r="M41" s="67">
        <v>2.5848143051908203</v>
      </c>
    </row>
    <row r="42" spans="1:13" ht="14.25" customHeight="1">
      <c r="A42" s="86">
        <v>1949</v>
      </c>
      <c r="B42" s="67">
        <v>34.002517098322642</v>
      </c>
      <c r="C42" s="67">
        <v>23.770614153806875</v>
      </c>
      <c r="D42" s="67">
        <v>11.192658949013406</v>
      </c>
      <c r="E42" s="67">
        <v>7.9820859935227118</v>
      </c>
      <c r="F42" s="67">
        <v>3.4823507410375814</v>
      </c>
      <c r="G42" s="67">
        <v>1.0190062763423666</v>
      </c>
      <c r="I42" s="67">
        <v>10.231902944515767</v>
      </c>
      <c r="J42" s="67">
        <v>12.577955204793469</v>
      </c>
      <c r="K42" s="67">
        <v>3.2105729554906945</v>
      </c>
      <c r="L42" s="67">
        <v>4.4997352524851308</v>
      </c>
      <c r="M42" s="67">
        <v>2.463344464695215</v>
      </c>
    </row>
    <row r="43" spans="1:13" ht="14.25" customHeight="1">
      <c r="A43" s="86">
        <v>1950</v>
      </c>
      <c r="B43" s="67">
        <v>34.405713572783938</v>
      </c>
      <c r="C43" s="67">
        <v>24.409462152187839</v>
      </c>
      <c r="D43" s="67">
        <v>11.913518019239614</v>
      </c>
      <c r="E43" s="67">
        <v>8.5610390952871622</v>
      </c>
      <c r="F43" s="67">
        <v>3.8176867059995456</v>
      </c>
      <c r="G43" s="67">
        <v>0.92137555546295624</v>
      </c>
      <c r="I43" s="67">
        <v>9.9962514205960993</v>
      </c>
      <c r="J43" s="67">
        <v>12.495944132948225</v>
      </c>
      <c r="K43" s="67">
        <v>3.352478923952452</v>
      </c>
      <c r="L43" s="67">
        <v>4.743352389287617</v>
      </c>
      <c r="M43" s="67">
        <v>2.8963111505365893</v>
      </c>
    </row>
    <row r="44" spans="1:13" ht="14.25" customHeight="1">
      <c r="A44" s="86">
        <v>1951</v>
      </c>
      <c r="B44" s="67">
        <v>33.175634176407684</v>
      </c>
      <c r="C44" s="67">
        <v>23.174045922150025</v>
      </c>
      <c r="D44" s="67">
        <v>10.978715248937217</v>
      </c>
      <c r="E44" s="67">
        <v>7.7918094569034215</v>
      </c>
      <c r="F44" s="67">
        <v>3.3663611377226266</v>
      </c>
      <c r="G44" s="67">
        <v>0.96714295647257187</v>
      </c>
      <c r="I44" s="67">
        <v>10.001588254257658</v>
      </c>
      <c r="J44" s="67">
        <v>12.195330673212808</v>
      </c>
      <c r="K44" s="67">
        <v>3.1869057920337953</v>
      </c>
      <c r="L44" s="67">
        <v>4.425448319180795</v>
      </c>
      <c r="M44" s="67">
        <v>2.3992181812500548</v>
      </c>
    </row>
    <row r="45" spans="1:13" ht="14.25" customHeight="1">
      <c r="A45" s="86">
        <v>1952</v>
      </c>
      <c r="B45" s="67">
        <v>32.350877249795978</v>
      </c>
      <c r="C45" s="67">
        <v>22.222485710948177</v>
      </c>
      <c r="D45" s="67">
        <v>10.13276417274024</v>
      </c>
      <c r="E45" s="67">
        <v>7.1289595745237708</v>
      </c>
      <c r="F45" s="67">
        <v>2.9843367461157606</v>
      </c>
      <c r="G45" s="67">
        <v>0.83153620290664776</v>
      </c>
      <c r="I45" s="67">
        <v>10.128391538847801</v>
      </c>
      <c r="J45" s="67">
        <v>12.089721538207938</v>
      </c>
      <c r="K45" s="67">
        <v>3.0038045982164689</v>
      </c>
      <c r="L45" s="67">
        <v>4.1446228284080107</v>
      </c>
      <c r="M45" s="67">
        <v>2.1528005432091128</v>
      </c>
    </row>
    <row r="46" spans="1:13" ht="14.25" customHeight="1">
      <c r="A46" s="86">
        <v>1953</v>
      </c>
      <c r="B46" s="67">
        <v>31.595099776826348</v>
      </c>
      <c r="C46" s="67">
        <v>21.311005094506466</v>
      </c>
      <c r="D46" s="67">
        <v>9.3735142511489329</v>
      </c>
      <c r="E46" s="67">
        <v>6.5267684606164655</v>
      </c>
      <c r="F46" s="67">
        <v>2.692880363454214</v>
      </c>
      <c r="G46" s="67">
        <v>0.74751014430452645</v>
      </c>
      <c r="I46" s="67">
        <v>10.284094682319882</v>
      </c>
      <c r="J46" s="67">
        <v>11.937490843357534</v>
      </c>
      <c r="K46" s="67">
        <v>2.8467457905324673</v>
      </c>
      <c r="L46" s="67">
        <v>3.8338880971622515</v>
      </c>
      <c r="M46" s="67">
        <v>1.9453702191496876</v>
      </c>
    </row>
    <row r="47" spans="1:13" ht="14.25" customHeight="1">
      <c r="A47" s="86">
        <v>1954</v>
      </c>
      <c r="B47" s="67">
        <v>32.533228762438391</v>
      </c>
      <c r="C47" s="67">
        <v>22.201984404309428</v>
      </c>
      <c r="D47" s="67">
        <v>9.9151678274066306</v>
      </c>
      <c r="E47" s="67">
        <v>6.920537326173025</v>
      </c>
      <c r="F47" s="67">
        <v>2.8942464129096646</v>
      </c>
      <c r="G47" s="67">
        <v>0.82865765418522919</v>
      </c>
      <c r="I47" s="67">
        <v>10.331244358128963</v>
      </c>
      <c r="J47" s="67">
        <v>12.286816576902797</v>
      </c>
      <c r="K47" s="67">
        <v>2.9946305012336056</v>
      </c>
      <c r="L47" s="67">
        <v>4.0262909132633604</v>
      </c>
      <c r="M47" s="67">
        <v>2.0655887587244353</v>
      </c>
    </row>
    <row r="48" spans="1:13" ht="14.25" customHeight="1">
      <c r="A48" s="86">
        <v>1955</v>
      </c>
      <c r="B48" s="67">
        <v>32.515991432809166</v>
      </c>
      <c r="C48" s="67">
        <v>22.206609773775625</v>
      </c>
      <c r="D48" s="67">
        <v>9.9238198902372812</v>
      </c>
      <c r="E48" s="67">
        <v>6.9199631161902468</v>
      </c>
      <c r="F48" s="67">
        <v>2.9322599891399288</v>
      </c>
      <c r="G48" s="67">
        <v>0.88172834284829082</v>
      </c>
      <c r="I48" s="67">
        <v>10.309381659033541</v>
      </c>
      <c r="J48" s="67">
        <v>12.282789883538344</v>
      </c>
      <c r="K48" s="67">
        <v>3.0038567740470343</v>
      </c>
      <c r="L48" s="67">
        <v>3.987703127050318</v>
      </c>
      <c r="M48" s="67">
        <v>2.0505316462916379</v>
      </c>
    </row>
    <row r="49" spans="1:13" ht="14.25" customHeight="1">
      <c r="A49" s="86">
        <v>1956</v>
      </c>
      <c r="B49" s="67">
        <v>32.236701637565083</v>
      </c>
      <c r="C49" s="67">
        <v>21.922432584812434</v>
      </c>
      <c r="D49" s="67">
        <v>9.683166972187065</v>
      </c>
      <c r="E49" s="67">
        <v>6.7507709038711168</v>
      </c>
      <c r="F49" s="67">
        <v>2.7883791752470639</v>
      </c>
      <c r="G49" s="67">
        <v>0.82023123562254086</v>
      </c>
      <c r="I49" s="67">
        <v>10.31426905275265</v>
      </c>
      <c r="J49" s="67">
        <v>12.239265612625369</v>
      </c>
      <c r="K49" s="67">
        <v>2.9323960683159482</v>
      </c>
      <c r="L49" s="67">
        <v>3.9623917286240529</v>
      </c>
      <c r="M49" s="67">
        <v>1.9681479396245232</v>
      </c>
    </row>
    <row r="50" spans="1:13" ht="14.25" customHeight="1">
      <c r="A50" s="86">
        <v>1957</v>
      </c>
      <c r="B50" s="67">
        <v>32.025824698974056</v>
      </c>
      <c r="C50" s="67">
        <v>21.653139746804175</v>
      </c>
      <c r="D50" s="67">
        <v>9.4176669132721873</v>
      </c>
      <c r="E50" s="67">
        <v>6.5153549966548159</v>
      </c>
      <c r="F50" s="67">
        <v>2.6588038057969303</v>
      </c>
      <c r="G50" s="67">
        <v>0.76569892599078726</v>
      </c>
      <c r="I50" s="67">
        <v>10.37268495216988</v>
      </c>
      <c r="J50" s="67">
        <v>12.235472833531988</v>
      </c>
      <c r="K50" s="67">
        <v>2.9023119166173714</v>
      </c>
      <c r="L50" s="67">
        <v>3.8565511908578856</v>
      </c>
      <c r="M50" s="67">
        <v>1.8931048798061432</v>
      </c>
    </row>
    <row r="51" spans="1:13" ht="14.25" customHeight="1">
      <c r="A51" s="86">
        <v>1958</v>
      </c>
      <c r="B51" s="67">
        <v>32.463720258444823</v>
      </c>
      <c r="C51" s="67">
        <v>21.838846438027648</v>
      </c>
      <c r="D51" s="67">
        <v>9.3502204205012927</v>
      </c>
      <c r="E51" s="67">
        <v>6.4519477208187599</v>
      </c>
      <c r="F51" s="67">
        <v>2.6287400747211498</v>
      </c>
      <c r="G51" s="67">
        <v>0.75921937481321555</v>
      </c>
      <c r="I51" s="67">
        <v>10.624873820417175</v>
      </c>
      <c r="J51" s="67">
        <v>12.488626017526355</v>
      </c>
      <c r="K51" s="67">
        <v>2.8982726996825328</v>
      </c>
      <c r="L51" s="67">
        <v>3.8232076460976101</v>
      </c>
      <c r="M51" s="67">
        <v>1.8695206999079343</v>
      </c>
    </row>
    <row r="52" spans="1:13" ht="14.25" customHeight="1">
      <c r="A52" s="86">
        <v>1959</v>
      </c>
      <c r="B52" s="67">
        <v>32.556309397658332</v>
      </c>
      <c r="C52" s="67">
        <v>21.945906270180313</v>
      </c>
      <c r="D52" s="67">
        <v>9.4931982856731878</v>
      </c>
      <c r="E52" s="67">
        <v>6.620030228907269</v>
      </c>
      <c r="F52" s="67">
        <v>2.6597274609292527</v>
      </c>
      <c r="G52" s="67">
        <v>0.77501496768143996</v>
      </c>
      <c r="I52" s="67">
        <v>10.610403127478019</v>
      </c>
      <c r="J52" s="67">
        <v>12.452707984507125</v>
      </c>
      <c r="K52" s="67">
        <v>2.8731680567659188</v>
      </c>
      <c r="L52" s="67">
        <v>3.9603027679780163</v>
      </c>
      <c r="M52" s="67">
        <v>1.8847124932478128</v>
      </c>
    </row>
    <row r="53" spans="1:13" ht="14.25" customHeight="1">
      <c r="A53" s="86">
        <v>1960</v>
      </c>
      <c r="B53" s="67">
        <v>32.185832553689217</v>
      </c>
      <c r="C53" s="67">
        <v>21.296215338243282</v>
      </c>
      <c r="D53" s="67">
        <v>9.0105832408147997</v>
      </c>
      <c r="E53" s="67">
        <v>6.1534036436215613</v>
      </c>
      <c r="F53" s="67">
        <v>2.522141240236349</v>
      </c>
      <c r="G53" s="67">
        <v>0.759048925558092</v>
      </c>
      <c r="I53" s="67">
        <v>10.889617215445934</v>
      </c>
      <c r="J53" s="67">
        <v>12.285632097428483</v>
      </c>
      <c r="K53" s="67">
        <v>2.8571795971932383</v>
      </c>
      <c r="L53" s="67">
        <v>3.6312624033852123</v>
      </c>
      <c r="M53" s="67">
        <v>1.7630923146782571</v>
      </c>
    </row>
    <row r="54" spans="1:13" ht="14.25" customHeight="1">
      <c r="A54" s="86">
        <v>1961</v>
      </c>
      <c r="B54" s="67">
        <v>32.563952632825981</v>
      </c>
      <c r="C54" s="67">
        <v>21.835019316644864</v>
      </c>
      <c r="D54" s="67">
        <v>9.2444206572269625</v>
      </c>
      <c r="E54" s="67">
        <v>6.3153397176018746</v>
      </c>
      <c r="F54" s="67">
        <v>2.652211161842382</v>
      </c>
      <c r="G54" s="67">
        <v>0.81660469384059686</v>
      </c>
      <c r="I54" s="67">
        <v>10.728933316181116</v>
      </c>
      <c r="J54" s="67">
        <v>12.590598659417902</v>
      </c>
      <c r="K54" s="67">
        <v>2.9290809396250879</v>
      </c>
      <c r="L54" s="67">
        <v>3.6631285557594926</v>
      </c>
      <c r="M54" s="67">
        <v>1.8356064680017852</v>
      </c>
    </row>
    <row r="55" spans="1:13" ht="14.25" customHeight="1">
      <c r="A55" s="86">
        <v>1962</v>
      </c>
      <c r="B55" s="67">
        <v>32.436758339982816</v>
      </c>
      <c r="C55" s="67">
        <v>21.555698186154743</v>
      </c>
      <c r="D55" s="67">
        <v>8.9177964232870739</v>
      </c>
      <c r="E55" s="67">
        <v>6.056325295613731</v>
      </c>
      <c r="F55" s="67">
        <v>2.4387097658957733</v>
      </c>
      <c r="G55" s="67">
        <v>0.73283424297339661</v>
      </c>
      <c r="I55" s="67">
        <v>10.881060153828074</v>
      </c>
      <c r="J55" s="67">
        <v>12.637901762867669</v>
      </c>
      <c r="K55" s="67">
        <v>2.8614711276733429</v>
      </c>
      <c r="L55" s="67">
        <v>3.6176155297179577</v>
      </c>
      <c r="M55" s="67">
        <v>1.7058755229223768</v>
      </c>
    </row>
    <row r="56" spans="1:13" ht="14.25" customHeight="1">
      <c r="A56" s="86">
        <v>1963</v>
      </c>
      <c r="B56" s="67">
        <v>32.482890170911574</v>
      </c>
      <c r="C56" s="67">
        <v>21.561633416571308</v>
      </c>
      <c r="D56" s="67">
        <v>8.8607620182328191</v>
      </c>
      <c r="E56" s="67">
        <v>5.9957131708473481</v>
      </c>
      <c r="F56" s="67">
        <v>2.405661041372932</v>
      </c>
      <c r="G56" s="67">
        <v>0.73133675793346431</v>
      </c>
      <c r="I56" s="67">
        <v>10.921256754340266</v>
      </c>
      <c r="J56" s="67">
        <v>12.700871398338489</v>
      </c>
      <c r="K56" s="67">
        <v>2.8650488473854709</v>
      </c>
      <c r="L56" s="67">
        <v>3.5900521294744161</v>
      </c>
      <c r="M56" s="67">
        <v>1.6743242834394678</v>
      </c>
    </row>
    <row r="57" spans="1:13" ht="14.25" customHeight="1">
      <c r="A57" s="86">
        <v>1964</v>
      </c>
      <c r="B57" s="67">
        <v>32.731582757280719</v>
      </c>
      <c r="C57" s="67">
        <v>21.842355794473658</v>
      </c>
      <c r="D57" s="67">
        <v>9.1037087301424737</v>
      </c>
      <c r="E57" s="67">
        <v>6.1625884024856035</v>
      </c>
      <c r="F57" s="67">
        <v>2.4842850186318599</v>
      </c>
      <c r="G57" s="67">
        <v>0.75777188685290553</v>
      </c>
      <c r="I57" s="67">
        <v>10.889226962807061</v>
      </c>
      <c r="J57" s="67">
        <v>12.738647064331184</v>
      </c>
      <c r="K57" s="67">
        <v>2.9411203276568703</v>
      </c>
      <c r="L57" s="67">
        <v>3.6783033838537436</v>
      </c>
      <c r="M57" s="67">
        <v>1.7265131317789544</v>
      </c>
    </row>
    <row r="58" spans="1:13" ht="14.25" customHeight="1">
      <c r="A58" s="86">
        <v>1965</v>
      </c>
      <c r="B58" s="67">
        <v>32.847576917648148</v>
      </c>
      <c r="C58" s="67">
        <v>22.000715032386456</v>
      </c>
      <c r="D58" s="67">
        <v>9.3038000414193718</v>
      </c>
      <c r="E58" s="67">
        <v>6.3300608240144518</v>
      </c>
      <c r="F58" s="67">
        <v>2.6196736711012361</v>
      </c>
      <c r="G58" s="67">
        <v>0.82116836682279992</v>
      </c>
      <c r="I58" s="67">
        <v>10.846861885261692</v>
      </c>
      <c r="J58" s="67">
        <v>12.696914990967084</v>
      </c>
      <c r="K58" s="67">
        <v>2.97373921740492</v>
      </c>
      <c r="L58" s="67">
        <v>3.7103871529132157</v>
      </c>
      <c r="M58" s="67">
        <v>1.7985053042784362</v>
      </c>
    </row>
    <row r="59" spans="1:13" ht="14.25" customHeight="1">
      <c r="A59" s="86">
        <v>1966</v>
      </c>
      <c r="B59" s="67">
        <v>32.818476173093984</v>
      </c>
      <c r="C59" s="67">
        <v>22.082097069396134</v>
      </c>
      <c r="D59" s="67">
        <v>9.4211121977307091</v>
      </c>
      <c r="E59" s="67">
        <v>6.481461795368034</v>
      </c>
      <c r="F59" s="67">
        <v>2.7506071164949328</v>
      </c>
      <c r="G59" s="67">
        <v>0.83468033124296537</v>
      </c>
      <c r="I59" s="67">
        <v>10.73637910369785</v>
      </c>
      <c r="J59" s="67">
        <v>12.660984871665425</v>
      </c>
      <c r="K59" s="67">
        <v>2.9396504023626751</v>
      </c>
      <c r="L59" s="67">
        <v>3.7308546788731012</v>
      </c>
      <c r="M59" s="67">
        <v>1.9159267852519675</v>
      </c>
    </row>
    <row r="60" spans="1:13" ht="14.25" customHeight="1">
      <c r="A60" s="86">
        <v>1967</v>
      </c>
      <c r="B60" s="67">
        <v>33.389184478120079</v>
      </c>
      <c r="C60" s="67">
        <v>22.661436256207669</v>
      </c>
      <c r="D60" s="67">
        <v>9.8315522231585604</v>
      </c>
      <c r="E60" s="67">
        <v>6.8145831616220951</v>
      </c>
      <c r="F60" s="67">
        <v>2.8737618816344686</v>
      </c>
      <c r="G60" s="67">
        <v>0.83844975355604978</v>
      </c>
      <c r="I60" s="67">
        <v>10.72774822191241</v>
      </c>
      <c r="J60" s="67">
        <v>12.829884033049108</v>
      </c>
      <c r="K60" s="67">
        <v>3.0169690615364653</v>
      </c>
      <c r="L60" s="67">
        <v>3.9408212799876265</v>
      </c>
      <c r="M60" s="67">
        <v>2.0353121280784188</v>
      </c>
    </row>
    <row r="61" spans="1:13" ht="14.25" customHeight="1">
      <c r="A61" s="86">
        <v>1968</v>
      </c>
      <c r="B61" s="67">
        <v>33.586725874472563</v>
      </c>
      <c r="C61" s="67">
        <v>22.863536780097441</v>
      </c>
      <c r="D61" s="67">
        <v>10.071040556088343</v>
      </c>
      <c r="E61" s="67">
        <v>7.0340031078827723</v>
      </c>
      <c r="F61" s="67">
        <v>3.0000312471159072</v>
      </c>
      <c r="G61" s="67">
        <v>0.87123036046293356</v>
      </c>
      <c r="I61" s="67">
        <v>10.723189094375122</v>
      </c>
      <c r="J61" s="67">
        <v>12.792496224009097</v>
      </c>
      <c r="K61" s="67">
        <v>3.0370374482055711</v>
      </c>
      <c r="L61" s="67">
        <v>4.0339718607668651</v>
      </c>
      <c r="M61" s="67">
        <v>2.1288008866529737</v>
      </c>
    </row>
    <row r="62" spans="1:13" ht="14.25" customHeight="1">
      <c r="A62" s="86">
        <v>1969</v>
      </c>
      <c r="B62" s="67">
        <v>32.918162758885735</v>
      </c>
      <c r="C62" s="67">
        <v>22.082435733694666</v>
      </c>
      <c r="D62" s="67">
        <v>9.4004230313392867</v>
      </c>
      <c r="E62" s="67">
        <v>6.5382519926555407</v>
      </c>
      <c r="F62" s="67">
        <v>2.7860595319203556</v>
      </c>
      <c r="G62" s="67">
        <v>0.86781690622207885</v>
      </c>
      <c r="I62" s="67">
        <v>10.835727025191069</v>
      </c>
      <c r="J62" s="67">
        <v>12.682012702355379</v>
      </c>
      <c r="K62" s="67">
        <v>2.862171038683746</v>
      </c>
      <c r="L62" s="67">
        <v>3.7521924607351851</v>
      </c>
      <c r="M62" s="67">
        <v>1.9182426256982767</v>
      </c>
    </row>
    <row r="63" spans="1:13" ht="14.25" customHeight="1">
      <c r="A63" s="86">
        <v>1970</v>
      </c>
      <c r="B63" s="67">
        <v>31.908310857482856</v>
      </c>
      <c r="C63" s="67">
        <v>20.971548682654337</v>
      </c>
      <c r="D63" s="67">
        <v>8.4378963453325913</v>
      </c>
      <c r="E63" s="67">
        <v>5.7061020585064632</v>
      </c>
      <c r="F63" s="67">
        <v>2.2868032397756908</v>
      </c>
      <c r="G63" s="67">
        <v>0.66486297650338189</v>
      </c>
      <c r="I63" s="67">
        <v>10.93676217482852</v>
      </c>
      <c r="J63" s="67">
        <v>12.533652337321746</v>
      </c>
      <c r="K63" s="67">
        <v>2.731794286826128</v>
      </c>
      <c r="L63" s="67">
        <v>3.4192988187307725</v>
      </c>
      <c r="M63" s="67">
        <v>1.6219402632723088</v>
      </c>
    </row>
    <row r="64" spans="1:13" ht="14.25" customHeight="1">
      <c r="A64" s="86">
        <v>1971</v>
      </c>
      <c r="B64" s="67">
        <v>32.419576567028741</v>
      </c>
      <c r="C64" s="67">
        <v>21.385266055692533</v>
      </c>
      <c r="D64" s="67">
        <v>8.653216295056458</v>
      </c>
      <c r="E64" s="67">
        <v>5.8632207205384859</v>
      </c>
      <c r="F64" s="67">
        <v>2.378753959543519</v>
      </c>
      <c r="G64" s="67">
        <v>0.69296874165233147</v>
      </c>
      <c r="I64" s="67">
        <v>11.034310511336209</v>
      </c>
      <c r="J64" s="67">
        <v>12.732049760636075</v>
      </c>
      <c r="K64" s="67">
        <v>2.7899955745179721</v>
      </c>
      <c r="L64" s="67">
        <v>3.4844667609949669</v>
      </c>
      <c r="M64" s="67">
        <v>1.6857852178911874</v>
      </c>
    </row>
    <row r="65" spans="1:13" ht="14.25" customHeight="1">
      <c r="A65" s="86">
        <v>1972</v>
      </c>
      <c r="B65" s="67">
        <v>32.449152238235477</v>
      </c>
      <c r="C65" s="67">
        <v>21.400620583507099</v>
      </c>
      <c r="D65" s="67">
        <v>8.7008334911934551</v>
      </c>
      <c r="E65" s="67">
        <v>5.8920459387326511</v>
      </c>
      <c r="F65" s="67">
        <v>2.3938827439958899</v>
      </c>
      <c r="G65" s="67">
        <v>0.7171544679640689</v>
      </c>
      <c r="I65" s="67">
        <v>11.048531654728379</v>
      </c>
      <c r="J65" s="67">
        <v>12.699787092313644</v>
      </c>
      <c r="K65" s="67">
        <v>2.8087875524608039</v>
      </c>
      <c r="L65" s="67">
        <v>3.4981631947367613</v>
      </c>
      <c r="M65" s="67">
        <v>1.676728276031821</v>
      </c>
    </row>
    <row r="66" spans="1:13" ht="14.25" customHeight="1">
      <c r="A66" s="86">
        <v>1973</v>
      </c>
      <c r="B66" s="67">
        <v>32.273123150329006</v>
      </c>
      <c r="C66" s="67">
        <v>21.220141811349766</v>
      </c>
      <c r="D66" s="67">
        <v>8.3408372023335957</v>
      </c>
      <c r="E66" s="67">
        <v>5.5860294490485671</v>
      </c>
      <c r="F66" s="67">
        <v>2.1882629661278163</v>
      </c>
      <c r="G66" s="67">
        <v>0.59829613227305334</v>
      </c>
      <c r="I66" s="67">
        <v>11.05298133897924</v>
      </c>
      <c r="J66" s="67">
        <v>12.87930460901617</v>
      </c>
      <c r="K66" s="67">
        <v>2.7548077532850286</v>
      </c>
      <c r="L66" s="67">
        <v>3.3977664829207508</v>
      </c>
      <c r="M66" s="67">
        <v>1.589966833854763</v>
      </c>
    </row>
    <row r="67" spans="1:13" ht="14.25" customHeight="1">
      <c r="A67" s="86">
        <v>1974</v>
      </c>
      <c r="B67" s="67">
        <v>32.549459694630222</v>
      </c>
      <c r="C67" s="67">
        <v>21.400451214419558</v>
      </c>
      <c r="D67" s="67">
        <v>8.5290385295910305</v>
      </c>
      <c r="E67" s="67">
        <v>5.7524649957198326</v>
      </c>
      <c r="F67" s="67">
        <v>2.3066216574268754</v>
      </c>
      <c r="G67" s="67">
        <v>0.63670152783517997</v>
      </c>
      <c r="I67" s="67">
        <v>11.149008480210664</v>
      </c>
      <c r="J67" s="67">
        <v>12.871412684828528</v>
      </c>
      <c r="K67" s="67">
        <v>2.7765735338711979</v>
      </c>
      <c r="L67" s="67">
        <v>3.4458433382929572</v>
      </c>
      <c r="M67" s="67">
        <v>1.6699201295916954</v>
      </c>
    </row>
    <row r="68" spans="1:13" ht="14.25" customHeight="1">
      <c r="A68" s="86">
        <v>1975</v>
      </c>
      <c r="B68" s="67">
        <v>32.749847967703587</v>
      </c>
      <c r="C68" s="67">
        <v>21.325567232234715</v>
      </c>
      <c r="D68" s="67">
        <v>8.3664366142884585</v>
      </c>
      <c r="E68" s="67">
        <v>5.6122337696207163</v>
      </c>
      <c r="F68" s="67">
        <v>2.2298094810769404</v>
      </c>
      <c r="G68" s="67">
        <v>0.64307291763488494</v>
      </c>
      <c r="I68" s="67">
        <v>11.424280735468873</v>
      </c>
      <c r="J68" s="67">
        <v>12.959130617946256</v>
      </c>
      <c r="K68" s="67">
        <v>2.7542028446677422</v>
      </c>
      <c r="L68" s="67">
        <v>3.3824242885437759</v>
      </c>
      <c r="M68" s="67">
        <v>1.5867365634420554</v>
      </c>
    </row>
    <row r="69" spans="1:13" ht="14.25" customHeight="1">
      <c r="A69" s="86">
        <v>1976</v>
      </c>
      <c r="B69" s="67">
        <v>32.634352954001166</v>
      </c>
      <c r="C69" s="67">
        <v>21.240494953376864</v>
      </c>
      <c r="D69" s="67">
        <v>8.3258655587151509</v>
      </c>
      <c r="E69" s="67">
        <v>5.6028904367587877</v>
      </c>
      <c r="F69" s="67">
        <v>2.2432738210389851</v>
      </c>
      <c r="G69" s="67">
        <v>0.6513018003111688</v>
      </c>
      <c r="I69" s="67">
        <v>11.393858000624302</v>
      </c>
      <c r="J69" s="67">
        <v>12.914629394661713</v>
      </c>
      <c r="K69" s="67">
        <v>2.7229751219563632</v>
      </c>
      <c r="L69" s="67">
        <v>3.3596166157198026</v>
      </c>
      <c r="M69" s="67">
        <v>1.5919720207278163</v>
      </c>
    </row>
    <row r="70" spans="1:13" ht="14.25" customHeight="1">
      <c r="A70" s="86">
        <v>1977</v>
      </c>
      <c r="B70" s="67">
        <v>32.688275703477132</v>
      </c>
      <c r="C70" s="67">
        <v>21.270184256979451</v>
      </c>
      <c r="D70" s="67">
        <v>8.363771442793098</v>
      </c>
      <c r="E70" s="67">
        <v>5.6346374381578235</v>
      </c>
      <c r="F70" s="67">
        <v>2.2667596757527644</v>
      </c>
      <c r="G70" s="67">
        <v>0.6473193904594613</v>
      </c>
      <c r="I70" s="67">
        <v>11.41809144649768</v>
      </c>
      <c r="J70" s="67">
        <v>12.906412814186353</v>
      </c>
      <c r="K70" s="67">
        <v>2.7291340046352746</v>
      </c>
      <c r="L70" s="67">
        <v>3.3678777624050591</v>
      </c>
      <c r="M70" s="67">
        <v>1.6194402852933032</v>
      </c>
    </row>
    <row r="71" spans="1:13" ht="14.25" customHeight="1">
      <c r="A71" s="86">
        <v>1978</v>
      </c>
      <c r="B71" s="67">
        <v>32.630370615684498</v>
      </c>
      <c r="C71" s="67">
        <v>21.227849158099158</v>
      </c>
      <c r="D71" s="67">
        <v>8.3597660274637846</v>
      </c>
      <c r="E71" s="67">
        <v>5.6442019632002758</v>
      </c>
      <c r="F71" s="67">
        <v>2.2758458534052295</v>
      </c>
      <c r="G71" s="67">
        <v>0.64733187317758711</v>
      </c>
      <c r="I71" s="67">
        <v>11.40252145758534</v>
      </c>
      <c r="J71" s="67">
        <v>12.868083130635373</v>
      </c>
      <c r="K71" s="67">
        <v>2.7155640642635088</v>
      </c>
      <c r="L71" s="67">
        <v>3.3683561097950463</v>
      </c>
      <c r="M71" s="67">
        <v>1.6285139802276425</v>
      </c>
    </row>
    <row r="72" spans="1:13" ht="14.25" customHeight="1">
      <c r="A72" s="86">
        <v>1979</v>
      </c>
      <c r="B72" s="67">
        <v>33.011451464707633</v>
      </c>
      <c r="C72" s="67">
        <v>21.767959248176929</v>
      </c>
      <c r="D72" s="67">
        <v>8.9960423031537946</v>
      </c>
      <c r="E72" s="67">
        <v>6.2404887289623643</v>
      </c>
      <c r="F72" s="67">
        <v>2.744790605929714</v>
      </c>
      <c r="G72" s="67">
        <v>0.89882181822639573</v>
      </c>
      <c r="I72" s="67">
        <v>11.243492216530704</v>
      </c>
      <c r="J72" s="67">
        <v>12.771916945023134</v>
      </c>
      <c r="K72" s="67">
        <v>2.7555535741914303</v>
      </c>
      <c r="L72" s="67">
        <v>3.4956981230326503</v>
      </c>
      <c r="M72" s="67">
        <v>1.8459687877033182</v>
      </c>
    </row>
    <row r="73" spans="1:13" ht="14.25" customHeight="1">
      <c r="A73" s="86">
        <v>1980</v>
      </c>
      <c r="B73" s="67">
        <v>33.543732482458516</v>
      </c>
      <c r="C73" s="67">
        <v>22.101705183315545</v>
      </c>
      <c r="D73" s="67">
        <v>9.1534435937670189</v>
      </c>
      <c r="E73" s="67">
        <v>6.3633363332921222</v>
      </c>
      <c r="F73" s="67">
        <v>2.76872076555038</v>
      </c>
      <c r="G73" s="67">
        <v>0.87416637010065712</v>
      </c>
      <c r="I73" s="67">
        <v>11.442027299142971</v>
      </c>
      <c r="J73" s="67">
        <v>12.948261589548526</v>
      </c>
      <c r="K73" s="67">
        <v>2.7901072604748967</v>
      </c>
      <c r="L73" s="67">
        <v>3.5946155677417422</v>
      </c>
      <c r="M73" s="67">
        <v>1.894554395449723</v>
      </c>
    </row>
    <row r="74" spans="1:13" ht="14.25" customHeight="1">
      <c r="A74" s="86">
        <v>1981</v>
      </c>
      <c r="B74" s="67">
        <v>33.322739527638134</v>
      </c>
      <c r="C74" s="67">
        <v>21.82290641888461</v>
      </c>
      <c r="D74" s="67">
        <v>8.9310266913414242</v>
      </c>
      <c r="E74" s="67">
        <v>6.2166928881294314</v>
      </c>
      <c r="F74" s="67">
        <v>2.722301978824635</v>
      </c>
      <c r="G74" s="67">
        <v>0.85882793795773005</v>
      </c>
      <c r="I74" s="67">
        <v>11.499833108753524</v>
      </c>
      <c r="J74" s="67">
        <v>12.891879727543186</v>
      </c>
      <c r="K74" s="67">
        <v>2.7143338032119928</v>
      </c>
      <c r="L74" s="67">
        <v>3.4943909093047965</v>
      </c>
      <c r="M74" s="67">
        <v>1.863474040866905</v>
      </c>
    </row>
    <row r="75" spans="1:13" ht="14.25" customHeight="1">
      <c r="A75" s="86">
        <v>1982</v>
      </c>
      <c r="B75" s="67">
        <v>34.272148200520135</v>
      </c>
      <c r="C75" s="67">
        <v>22.752139127569436</v>
      </c>
      <c r="D75" s="67">
        <v>9.7572076572603699</v>
      </c>
      <c r="E75" s="67">
        <v>6.9651497944954093</v>
      </c>
      <c r="F75" s="67">
        <v>3.2823450408407453</v>
      </c>
      <c r="G75" s="67">
        <v>1.1331624395765354</v>
      </c>
      <c r="I75" s="67">
        <v>11.5200090729507</v>
      </c>
      <c r="J75" s="67">
        <v>12.994931470309066</v>
      </c>
      <c r="K75" s="67">
        <v>2.7920578627649606</v>
      </c>
      <c r="L75" s="67">
        <v>3.682804753654664</v>
      </c>
      <c r="M75" s="67">
        <v>2.1491826012642097</v>
      </c>
    </row>
    <row r="76" spans="1:13" ht="14.25" customHeight="1">
      <c r="A76" s="86">
        <v>1983</v>
      </c>
      <c r="B76" s="67">
        <v>34.981760082848062</v>
      </c>
      <c r="C76" s="67">
        <v>23.455071793360236</v>
      </c>
      <c r="D76" s="67">
        <v>10.282245251280001</v>
      </c>
      <c r="E76" s="67">
        <v>7.4065901599731694</v>
      </c>
      <c r="F76" s="67">
        <v>3.5414063667141962</v>
      </c>
      <c r="G76" s="67">
        <v>1.2441848253439531</v>
      </c>
      <c r="I76" s="67">
        <v>11.526688289487826</v>
      </c>
      <c r="J76" s="67">
        <v>13.172826542080236</v>
      </c>
      <c r="K76" s="67">
        <v>2.8756550913068315</v>
      </c>
      <c r="L76" s="67">
        <v>3.8651837932589732</v>
      </c>
      <c r="M76" s="67">
        <v>2.2972215413702433</v>
      </c>
    </row>
    <row r="77" spans="1:13" ht="14.25" customHeight="1">
      <c r="A77" s="86">
        <v>1984</v>
      </c>
      <c r="B77" s="67">
        <v>35.333576515705317</v>
      </c>
      <c r="C77" s="67">
        <v>23.835970314327437</v>
      </c>
      <c r="D77" s="67">
        <v>10.629430295039832</v>
      </c>
      <c r="E77" s="67">
        <v>7.7858075586973134</v>
      </c>
      <c r="F77" s="67">
        <v>3.8673054887381735</v>
      </c>
      <c r="G77" s="67">
        <v>1.3848098987091739</v>
      </c>
      <c r="I77" s="67">
        <v>11.497606201377881</v>
      </c>
      <c r="J77" s="67">
        <v>13.206540019287605</v>
      </c>
      <c r="K77" s="67">
        <v>2.8436227363425184</v>
      </c>
      <c r="L77" s="67">
        <v>3.91850206995914</v>
      </c>
      <c r="M77" s="67">
        <v>2.4824955900289996</v>
      </c>
    </row>
    <row r="78" spans="1:13" ht="14.25" customHeight="1">
      <c r="A78" s="86">
        <v>1985</v>
      </c>
      <c r="B78" s="67">
        <v>35.970763059564689</v>
      </c>
      <c r="C78" s="67">
        <v>24.456723493695094</v>
      </c>
      <c r="D78" s="67">
        <v>11.093374495182488</v>
      </c>
      <c r="E78" s="67">
        <v>8.1736166678351498</v>
      </c>
      <c r="F78" s="67">
        <v>4.0709515097490545</v>
      </c>
      <c r="G78" s="67">
        <v>1.4210807878367386</v>
      </c>
      <c r="I78" s="67">
        <v>11.514039565869595</v>
      </c>
      <c r="J78" s="67">
        <v>13.363348998512606</v>
      </c>
      <c r="K78" s="67">
        <v>2.9197578273473379</v>
      </c>
      <c r="L78" s="67">
        <v>4.1026651580860953</v>
      </c>
      <c r="M78" s="67">
        <v>2.6498707219123157</v>
      </c>
    </row>
    <row r="79" spans="1:13" ht="14.25" customHeight="1">
      <c r="A79" s="86">
        <v>1986</v>
      </c>
      <c r="B79" s="67">
        <v>37.863731617617077</v>
      </c>
      <c r="C79" s="67">
        <v>26.629074344314891</v>
      </c>
      <c r="D79" s="67">
        <v>13.142622084123539</v>
      </c>
      <c r="E79" s="67">
        <v>9.9856992274578822</v>
      </c>
      <c r="F79" s="67">
        <v>4.8919275208926756</v>
      </c>
      <c r="G79" s="67">
        <v>1.9359340757611314</v>
      </c>
      <c r="I79" s="67">
        <v>11.234657273302187</v>
      </c>
      <c r="J79" s="67">
        <v>13.486452260191351</v>
      </c>
      <c r="K79" s="67">
        <v>3.1569228566656573</v>
      </c>
      <c r="L79" s="67">
        <v>5.0937717065652066</v>
      </c>
      <c r="M79" s="67">
        <v>2.9559934451315444</v>
      </c>
    </row>
    <row r="80" spans="1:13" ht="14.25" customHeight="1">
      <c r="A80" s="86">
        <v>1987</v>
      </c>
      <c r="B80" s="67">
        <v>37.304580019867586</v>
      </c>
      <c r="C80" s="67">
        <v>25.566338062459636</v>
      </c>
      <c r="D80" s="67">
        <v>11.750102422462874</v>
      </c>
      <c r="E80" s="67">
        <v>8.6357453238715074</v>
      </c>
      <c r="F80" s="67">
        <v>4.2452021853704194</v>
      </c>
      <c r="G80" s="67">
        <v>1.5039419472849178</v>
      </c>
      <c r="I80" s="67">
        <v>11.738241957407951</v>
      </c>
      <c r="J80" s="67">
        <v>13.816235639996762</v>
      </c>
      <c r="K80" s="67">
        <v>3.1143570985913662</v>
      </c>
      <c r="L80" s="67">
        <v>4.390543138501088</v>
      </c>
      <c r="M80" s="67">
        <v>2.7412602380855016</v>
      </c>
    </row>
    <row r="81" spans="1:13" ht="14.25" customHeight="1">
      <c r="A81" s="86">
        <v>1988</v>
      </c>
      <c r="B81" s="67">
        <v>39.779173031059578</v>
      </c>
      <c r="C81" s="67">
        <v>28.40626763805837</v>
      </c>
      <c r="D81" s="67">
        <v>14.65324910007307</v>
      </c>
      <c r="E81" s="67">
        <v>11.298715834103833</v>
      </c>
      <c r="F81" s="67">
        <v>6.0999488667388313</v>
      </c>
      <c r="G81" s="67">
        <v>2.3884587328892781</v>
      </c>
      <c r="I81" s="67">
        <v>11.372905393001208</v>
      </c>
      <c r="J81" s="67">
        <v>13.7530185379853</v>
      </c>
      <c r="K81" s="67">
        <v>3.3545332659692377</v>
      </c>
      <c r="L81" s="67">
        <v>5.1987669673650014</v>
      </c>
      <c r="M81" s="67">
        <v>3.7114901338495532</v>
      </c>
    </row>
    <row r="82" spans="1:13" ht="14.25" customHeight="1">
      <c r="A82" s="86">
        <v>1989</v>
      </c>
      <c r="B82" s="67">
        <v>39.343024784438427</v>
      </c>
      <c r="C82" s="67">
        <v>27.795194198464358</v>
      </c>
      <c r="D82" s="67">
        <v>13.81328299421444</v>
      </c>
      <c r="E82" s="67">
        <v>10.435862727962666</v>
      </c>
      <c r="F82" s="67">
        <v>5.4703204788940356</v>
      </c>
      <c r="G82" s="67">
        <v>2.0985826987158833</v>
      </c>
      <c r="I82" s="67">
        <v>11.547830585974069</v>
      </c>
      <c r="J82" s="67">
        <v>13.981911204249919</v>
      </c>
      <c r="K82" s="67">
        <v>3.3774202662517734</v>
      </c>
      <c r="L82" s="67">
        <v>4.9655422490686307</v>
      </c>
      <c r="M82" s="67">
        <v>3.3717377801781523</v>
      </c>
    </row>
    <row r="83" spans="1:13" ht="14.25" customHeight="1">
      <c r="A83" s="86">
        <v>1990</v>
      </c>
      <c r="B83" s="67">
        <v>39.379740742159278</v>
      </c>
      <c r="C83" s="67">
        <v>27.811424373765888</v>
      </c>
      <c r="D83" s="67">
        <v>13.809777272165718</v>
      </c>
      <c r="E83" s="67">
        <v>10.459071082353661</v>
      </c>
      <c r="F83" s="67">
        <v>5.3985926784496483</v>
      </c>
      <c r="G83" s="67">
        <v>2.0801831907503567</v>
      </c>
      <c r="I83" s="67">
        <v>11.56831636839339</v>
      </c>
      <c r="J83" s="67">
        <v>14.00164710160017</v>
      </c>
      <c r="K83" s="67">
        <v>3.3507061898120565</v>
      </c>
      <c r="L83" s="67">
        <v>5.0604784039040132</v>
      </c>
      <c r="M83" s="67">
        <v>3.3184094876992916</v>
      </c>
    </row>
    <row r="84" spans="1:13" ht="14.25" customHeight="1">
      <c r="A84" s="86">
        <v>1991</v>
      </c>
      <c r="B84" s="67">
        <v>38.779603176544697</v>
      </c>
      <c r="C84" s="67">
        <v>26.978166293476498</v>
      </c>
      <c r="D84" s="67">
        <v>12.717120147558649</v>
      </c>
      <c r="E84" s="67">
        <v>9.3789153908089862</v>
      </c>
      <c r="F84" s="67">
        <v>4.6662719309980973</v>
      </c>
      <c r="G84" s="67">
        <v>1.7162571837456375</v>
      </c>
      <c r="I84" s="67">
        <v>11.801436883068199</v>
      </c>
      <c r="J84" s="67">
        <v>14.261046145917849</v>
      </c>
      <c r="K84" s="67">
        <v>3.3382047567496631</v>
      </c>
      <c r="L84" s="67">
        <v>4.7126434598108888</v>
      </c>
      <c r="M84" s="67">
        <v>2.9500147472524598</v>
      </c>
    </row>
    <row r="85" spans="1:13" ht="14.25" customHeight="1">
      <c r="A85" s="86">
        <v>1992</v>
      </c>
      <c r="B85" s="67">
        <v>40.314083088873488</v>
      </c>
      <c r="C85" s="67">
        <v>28.561730916329999</v>
      </c>
      <c r="D85" s="67">
        <v>14.224378100303566</v>
      </c>
      <c r="E85" s="67">
        <v>10.778533314302974</v>
      </c>
      <c r="F85" s="67">
        <v>5.6669144449461255</v>
      </c>
      <c r="G85" s="67">
        <v>2.199168135390428</v>
      </c>
      <c r="I85" s="67">
        <v>11.752352172543489</v>
      </c>
      <c r="J85" s="67">
        <v>14.337352816026433</v>
      </c>
      <c r="K85" s="67">
        <v>3.4458447860005919</v>
      </c>
      <c r="L85" s="67">
        <v>5.1116188693568487</v>
      </c>
      <c r="M85" s="67">
        <v>3.4677463095556975</v>
      </c>
    </row>
    <row r="86" spans="1:13" ht="14.25" customHeight="1">
      <c r="A86" s="86">
        <v>1993</v>
      </c>
      <c r="B86" s="67">
        <v>40.052688123875321</v>
      </c>
      <c r="C86" s="67">
        <v>28.221284584160447</v>
      </c>
      <c r="D86" s="67">
        <v>13.684379989648173</v>
      </c>
      <c r="E86" s="67">
        <v>10.249643357667548</v>
      </c>
      <c r="F86" s="67">
        <v>5.2709349326827102</v>
      </c>
      <c r="G86" s="67">
        <v>1.9683332467271371</v>
      </c>
      <c r="I86" s="67">
        <v>11.831403539714874</v>
      </c>
      <c r="J86" s="67">
        <v>14.536904594512274</v>
      </c>
      <c r="K86" s="67">
        <v>3.4347366319806252</v>
      </c>
      <c r="L86" s="67">
        <v>4.9787084249848377</v>
      </c>
      <c r="M86" s="67">
        <v>3.3026016859555734</v>
      </c>
    </row>
    <row r="87" spans="1:13" ht="14.25" customHeight="1">
      <c r="A87" s="86">
        <v>1994</v>
      </c>
      <c r="B87" s="67">
        <v>40.13268446519757</v>
      </c>
      <c r="C87" s="67">
        <v>28.227077321181802</v>
      </c>
      <c r="D87" s="67">
        <v>13.645119009690641</v>
      </c>
      <c r="E87" s="67">
        <v>10.170420700724218</v>
      </c>
      <c r="F87" s="67">
        <v>5.1760269187222381</v>
      </c>
      <c r="G87" s="67">
        <v>1.9325345473267939</v>
      </c>
      <c r="I87" s="67">
        <v>11.905607144015768</v>
      </c>
      <c r="J87" s="67">
        <v>14.581958311491162</v>
      </c>
      <c r="K87" s="67">
        <v>3.4746983089664223</v>
      </c>
      <c r="L87" s="67">
        <v>4.9943937820019801</v>
      </c>
      <c r="M87" s="67">
        <v>3.243492371395444</v>
      </c>
    </row>
    <row r="88" spans="1:13" ht="14.25" customHeight="1">
      <c r="A88" s="86">
        <v>1995</v>
      </c>
      <c r="B88" s="67">
        <v>41.497999999999998</v>
      </c>
      <c r="C88" s="67">
        <v>29.577999999999999</v>
      </c>
      <c r="D88" s="67">
        <v>14.617000000000001</v>
      </c>
      <c r="E88" s="67">
        <v>10.939</v>
      </c>
      <c r="F88" s="67">
        <v>5.5819999999999999</v>
      </c>
      <c r="G88" s="67">
        <v>2.0289999999999999</v>
      </c>
      <c r="I88" s="67">
        <f>B88-C88</f>
        <v>11.919999999999998</v>
      </c>
      <c r="J88" s="67">
        <f t="shared" ref="J88:J97" si="0">C88-D88</f>
        <v>14.960999999999999</v>
      </c>
      <c r="K88" s="67">
        <f t="shared" ref="K88:K97" si="1">D88-E88</f>
        <v>3.6780000000000008</v>
      </c>
      <c r="L88" s="67">
        <f t="shared" ref="L88:L97" si="2">E88-F88</f>
        <v>5.3570000000000002</v>
      </c>
      <c r="M88" s="67">
        <f t="shared" ref="M88:M97" si="3">F88-G88</f>
        <v>3.5529999999999999</v>
      </c>
    </row>
    <row r="89" spans="1:13" ht="14.25" customHeight="1">
      <c r="A89" s="86">
        <f>A88+1</f>
        <v>1996</v>
      </c>
      <c r="B89" s="67">
        <v>42.692</v>
      </c>
      <c r="C89" s="67">
        <v>30.934999999999999</v>
      </c>
      <c r="D89" s="67">
        <v>15.836</v>
      </c>
      <c r="E89" s="67">
        <v>12.029</v>
      </c>
      <c r="F89" s="67">
        <v>6.3470000000000004</v>
      </c>
      <c r="G89" s="67">
        <v>2.4140000000000001</v>
      </c>
      <c r="I89" s="67">
        <f t="shared" ref="I89:I97" si="4">B89-C89</f>
        <v>11.757000000000001</v>
      </c>
      <c r="J89" s="67">
        <f t="shared" si="0"/>
        <v>15.098999999999998</v>
      </c>
      <c r="K89" s="67">
        <f t="shared" si="1"/>
        <v>3.8070000000000004</v>
      </c>
      <c r="L89" s="67">
        <f t="shared" si="2"/>
        <v>5.6819999999999995</v>
      </c>
      <c r="M89" s="67">
        <f t="shared" si="3"/>
        <v>3.9330000000000003</v>
      </c>
    </row>
    <row r="90" spans="1:13" ht="14.25" customHeight="1">
      <c r="A90" s="86">
        <f t="shared" ref="A90:A97" si="5">A89+1</f>
        <v>1997</v>
      </c>
      <c r="B90" s="67">
        <v>43.767000000000003</v>
      </c>
      <c r="C90" s="67">
        <v>32.207999999999998</v>
      </c>
      <c r="D90" s="67">
        <v>16.984999999999999</v>
      </c>
      <c r="E90" s="67">
        <v>13.087999999999999</v>
      </c>
      <c r="F90" s="67">
        <v>7.1459999999999999</v>
      </c>
      <c r="G90" s="67">
        <v>2.6840000000000002</v>
      </c>
      <c r="I90" s="67">
        <f t="shared" si="4"/>
        <v>11.559000000000005</v>
      </c>
      <c r="J90" s="67">
        <f t="shared" si="0"/>
        <v>15.222999999999999</v>
      </c>
      <c r="K90" s="67">
        <f t="shared" si="1"/>
        <v>3.8970000000000002</v>
      </c>
      <c r="L90" s="67">
        <f t="shared" si="2"/>
        <v>5.9419999999999993</v>
      </c>
      <c r="M90" s="67">
        <f t="shared" si="3"/>
        <v>4.4619999999999997</v>
      </c>
    </row>
    <row r="91" spans="1:13" ht="14.25" customHeight="1">
      <c r="A91" s="86">
        <f t="shared" si="5"/>
        <v>1998</v>
      </c>
      <c r="B91" s="67">
        <v>44.353000000000002</v>
      </c>
      <c r="C91" s="67">
        <v>32.915999999999997</v>
      </c>
      <c r="D91" s="67">
        <v>17.693999999999999</v>
      </c>
      <c r="E91" s="67">
        <v>13.722</v>
      </c>
      <c r="F91" s="67">
        <v>7.5830000000000002</v>
      </c>
      <c r="G91" s="67">
        <v>2.9169999999999998</v>
      </c>
      <c r="I91" s="67">
        <f t="shared" si="4"/>
        <v>11.437000000000005</v>
      </c>
      <c r="J91" s="67">
        <f t="shared" si="0"/>
        <v>15.221999999999998</v>
      </c>
      <c r="K91" s="67">
        <f t="shared" si="1"/>
        <v>3.9719999999999995</v>
      </c>
      <c r="L91" s="67">
        <f t="shared" si="2"/>
        <v>6.1389999999999993</v>
      </c>
      <c r="M91" s="67">
        <f t="shared" si="3"/>
        <v>4.6660000000000004</v>
      </c>
    </row>
    <row r="92" spans="1:13" ht="14.25" customHeight="1">
      <c r="A92" s="86">
        <f t="shared" si="5"/>
        <v>1999</v>
      </c>
      <c r="B92" s="67">
        <v>45.009</v>
      </c>
      <c r="C92" s="67">
        <v>33.674999999999997</v>
      </c>
      <c r="D92" s="67">
        <v>18.366</v>
      </c>
      <c r="E92" s="67">
        <v>14.337</v>
      </c>
      <c r="F92" s="67">
        <v>7.9960000000000004</v>
      </c>
      <c r="G92" s="67">
        <v>3.0990000000000002</v>
      </c>
      <c r="I92" s="67">
        <f t="shared" si="4"/>
        <v>11.334000000000003</v>
      </c>
      <c r="J92" s="67">
        <f t="shared" si="0"/>
        <v>15.308999999999997</v>
      </c>
      <c r="K92" s="67">
        <f t="shared" si="1"/>
        <v>4.0289999999999999</v>
      </c>
      <c r="L92" s="67">
        <f t="shared" si="2"/>
        <v>6.3409999999999993</v>
      </c>
      <c r="M92" s="67">
        <f t="shared" si="3"/>
        <v>4.8970000000000002</v>
      </c>
    </row>
    <row r="93" spans="1:13" ht="14.25" customHeight="1">
      <c r="A93" s="86">
        <f t="shared" si="5"/>
        <v>2000</v>
      </c>
      <c r="B93" s="67">
        <v>45.293999999999997</v>
      </c>
      <c r="C93" s="67">
        <v>34.256999999999998</v>
      </c>
      <c r="D93" s="67">
        <v>19.295000000000002</v>
      </c>
      <c r="E93" s="67">
        <v>15.276</v>
      </c>
      <c r="F93" s="67">
        <v>8.7810000000000006</v>
      </c>
      <c r="G93" s="67">
        <v>3.4350000000000001</v>
      </c>
      <c r="I93" s="67">
        <f t="shared" si="4"/>
        <v>11.036999999999999</v>
      </c>
      <c r="J93" s="67">
        <f t="shared" si="0"/>
        <v>14.961999999999996</v>
      </c>
      <c r="K93" s="67">
        <f t="shared" si="1"/>
        <v>4.0190000000000019</v>
      </c>
      <c r="L93" s="67">
        <f t="shared" si="2"/>
        <v>6.4949999999999992</v>
      </c>
      <c r="M93" s="67">
        <f t="shared" si="3"/>
        <v>5.3460000000000001</v>
      </c>
    </row>
    <row r="94" spans="1:13" ht="14.25" customHeight="1">
      <c r="A94" s="86">
        <f t="shared" si="5"/>
        <v>2001</v>
      </c>
      <c r="B94" s="67">
        <v>43.148000000000003</v>
      </c>
      <c r="C94" s="67">
        <v>31.654</v>
      </c>
      <c r="D94" s="67">
        <v>16.760000000000002</v>
      </c>
      <c r="E94" s="67">
        <v>12.981999999999999</v>
      </c>
      <c r="F94" s="67">
        <v>7.0910000000000002</v>
      </c>
      <c r="G94" s="67">
        <v>2.7440000000000002</v>
      </c>
      <c r="I94" s="67">
        <f t="shared" si="4"/>
        <v>11.494000000000003</v>
      </c>
      <c r="J94" s="67">
        <f t="shared" si="0"/>
        <v>14.893999999999998</v>
      </c>
      <c r="K94" s="67">
        <f t="shared" si="1"/>
        <v>3.7780000000000022</v>
      </c>
      <c r="L94" s="67">
        <f t="shared" si="2"/>
        <v>5.8909999999999991</v>
      </c>
      <c r="M94" s="67">
        <f t="shared" si="3"/>
        <v>4.3469999999999995</v>
      </c>
    </row>
    <row r="95" spans="1:13" ht="14.25" customHeight="1">
      <c r="A95" s="86">
        <f t="shared" si="5"/>
        <v>2002</v>
      </c>
      <c r="B95" s="67">
        <v>42.533000000000001</v>
      </c>
      <c r="C95" s="67">
        <v>30.765999999999998</v>
      </c>
      <c r="D95" s="67">
        <v>15.81</v>
      </c>
      <c r="E95" s="67">
        <v>12.102</v>
      </c>
      <c r="F95" s="67">
        <v>6.4589999999999996</v>
      </c>
      <c r="G95" s="67">
        <v>2.4729999999999999</v>
      </c>
      <c r="I95" s="67">
        <f t="shared" si="4"/>
        <v>11.767000000000003</v>
      </c>
      <c r="J95" s="67">
        <f t="shared" si="0"/>
        <v>14.955999999999998</v>
      </c>
      <c r="K95" s="67">
        <f t="shared" si="1"/>
        <v>3.7080000000000002</v>
      </c>
      <c r="L95" s="67">
        <f t="shared" si="2"/>
        <v>5.6430000000000007</v>
      </c>
      <c r="M95" s="67">
        <f t="shared" si="3"/>
        <v>3.9859999999999998</v>
      </c>
    </row>
    <row r="96" spans="1:13" ht="14.25" customHeight="1">
      <c r="A96" s="86">
        <f t="shared" si="5"/>
        <v>2003</v>
      </c>
      <c r="B96" s="67">
        <v>43.023000000000003</v>
      </c>
      <c r="C96" s="67">
        <v>31.242000000000001</v>
      </c>
      <c r="D96" s="67">
        <v>16.251999999999999</v>
      </c>
      <c r="E96" s="67">
        <v>12.512</v>
      </c>
      <c r="F96" s="67">
        <v>6.77</v>
      </c>
      <c r="G96" s="67">
        <v>2.6779999999999999</v>
      </c>
      <c r="I96" s="67">
        <f t="shared" si="4"/>
        <v>11.781000000000002</v>
      </c>
      <c r="J96" s="67">
        <f t="shared" si="0"/>
        <v>14.990000000000002</v>
      </c>
      <c r="K96" s="67">
        <f t="shared" si="1"/>
        <v>3.7399999999999984</v>
      </c>
      <c r="L96" s="67">
        <f t="shared" si="2"/>
        <v>5.7420000000000009</v>
      </c>
      <c r="M96" s="67">
        <f t="shared" si="3"/>
        <v>4.0919999999999996</v>
      </c>
    </row>
    <row r="97" spans="1:13" ht="14.25" customHeight="1">
      <c r="A97" s="86">
        <f t="shared" si="5"/>
        <v>2004</v>
      </c>
      <c r="B97" s="67">
        <v>44.267000000000003</v>
      </c>
      <c r="C97" s="67">
        <v>32.79</v>
      </c>
      <c r="D97" s="67">
        <v>17.844999999999999</v>
      </c>
      <c r="E97" s="67">
        <v>13.95</v>
      </c>
      <c r="F97" s="67">
        <v>7.7880000000000003</v>
      </c>
      <c r="G97" s="67">
        <v>3.1859999999999999</v>
      </c>
      <c r="I97" s="67">
        <f t="shared" si="4"/>
        <v>11.477000000000004</v>
      </c>
      <c r="J97" s="67">
        <f t="shared" si="0"/>
        <v>14.945</v>
      </c>
      <c r="K97" s="67">
        <f t="shared" si="1"/>
        <v>3.8949999999999996</v>
      </c>
      <c r="L97" s="67">
        <f t="shared" si="2"/>
        <v>6.161999999999999</v>
      </c>
      <c r="M97" s="67">
        <f t="shared" si="3"/>
        <v>4.6020000000000003</v>
      </c>
    </row>
    <row r="98" spans="1:13" ht="14.25" customHeight="1">
      <c r="A98" s="86">
        <v>2005</v>
      </c>
      <c r="B98" s="67">
        <v>45.606000000000002</v>
      </c>
      <c r="C98" s="67">
        <v>34.398000000000003</v>
      </c>
      <c r="D98" s="67">
        <v>19.422000000000001</v>
      </c>
      <c r="E98" s="67">
        <v>15.398999999999999</v>
      </c>
      <c r="F98" s="67">
        <v>8.782</v>
      </c>
      <c r="G98" s="67">
        <v>3.645</v>
      </c>
      <c r="I98" s="67">
        <f t="shared" ref="I98:M99" si="6">B98-C98</f>
        <v>11.207999999999998</v>
      </c>
      <c r="J98" s="67">
        <f t="shared" si="6"/>
        <v>14.976000000000003</v>
      </c>
      <c r="K98" s="67">
        <f t="shared" si="6"/>
        <v>4.0230000000000015</v>
      </c>
      <c r="L98" s="67">
        <f t="shared" si="6"/>
        <v>6.6169999999999991</v>
      </c>
      <c r="M98" s="67">
        <f t="shared" si="6"/>
        <v>5.1370000000000005</v>
      </c>
    </row>
    <row r="99" spans="1:13" ht="14.25" customHeight="1">
      <c r="A99" s="86">
        <f>A98+1</f>
        <v>2006</v>
      </c>
      <c r="B99" s="67">
        <v>46.283000000000001</v>
      </c>
      <c r="C99" s="67">
        <v>35.012999999999998</v>
      </c>
      <c r="D99" s="67">
        <v>20.018999999999998</v>
      </c>
      <c r="E99" s="67">
        <v>15.933999999999999</v>
      </c>
      <c r="F99" s="67">
        <v>9.093</v>
      </c>
      <c r="G99" s="67">
        <v>3.76</v>
      </c>
      <c r="I99" s="67">
        <f t="shared" si="6"/>
        <v>11.270000000000003</v>
      </c>
      <c r="J99" s="67">
        <f t="shared" si="6"/>
        <v>14.994</v>
      </c>
      <c r="K99" s="67">
        <f t="shared" si="6"/>
        <v>4.0849999999999991</v>
      </c>
      <c r="L99" s="67">
        <f t="shared" si="6"/>
        <v>6.8409999999999993</v>
      </c>
      <c r="M99" s="67">
        <f t="shared" si="6"/>
        <v>5.3330000000000002</v>
      </c>
    </row>
    <row r="100" spans="1:13" ht="14.25" customHeight="1">
      <c r="A100" s="86">
        <f>A99+1</f>
        <v>2007</v>
      </c>
      <c r="B100" s="67">
        <v>46.329000000000001</v>
      </c>
      <c r="C100" s="67">
        <v>35.225000000000001</v>
      </c>
      <c r="D100" s="67">
        <v>20.324999999999999</v>
      </c>
      <c r="E100" s="67">
        <v>16.260000000000002</v>
      </c>
      <c r="F100" s="67">
        <v>9.4109999999999996</v>
      </c>
      <c r="G100" s="67">
        <v>4.0599999999999996</v>
      </c>
      <c r="I100" s="67">
        <f t="shared" ref="I100:M101" si="7">B100-C100</f>
        <v>11.103999999999999</v>
      </c>
      <c r="J100" s="67">
        <f t="shared" si="7"/>
        <v>14.900000000000002</v>
      </c>
      <c r="K100" s="67">
        <f t="shared" si="7"/>
        <v>4.0649999999999977</v>
      </c>
      <c r="L100" s="67">
        <f t="shared" si="7"/>
        <v>6.849000000000002</v>
      </c>
      <c r="M100" s="67">
        <f t="shared" si="7"/>
        <v>5.351</v>
      </c>
    </row>
    <row r="101" spans="1:13" ht="14.25" customHeight="1">
      <c r="A101" s="86">
        <f>A100+1</f>
        <v>2008</v>
      </c>
      <c r="B101" s="67">
        <v>46.152000000000001</v>
      </c>
      <c r="C101" s="67">
        <v>34.432000000000002</v>
      </c>
      <c r="D101" s="67">
        <v>19.111000000000001</v>
      </c>
      <c r="E101" s="67">
        <v>15.164999999999999</v>
      </c>
      <c r="F101" s="67">
        <v>8.7639999999999993</v>
      </c>
      <c r="G101" s="67">
        <v>3.7770000000000001</v>
      </c>
      <c r="I101" s="67">
        <f t="shared" si="7"/>
        <v>11.719999999999999</v>
      </c>
      <c r="J101" s="67">
        <f t="shared" si="7"/>
        <v>15.321000000000002</v>
      </c>
      <c r="K101" s="67">
        <f t="shared" si="7"/>
        <v>3.9460000000000015</v>
      </c>
      <c r="L101" s="67">
        <f t="shared" si="7"/>
        <v>6.4009999999999998</v>
      </c>
      <c r="M101" s="67">
        <f t="shared" si="7"/>
        <v>4.9869999999999992</v>
      </c>
    </row>
    <row r="102" spans="1:13" ht="14.25" customHeight="1">
      <c r="A102" s="105"/>
      <c r="B102" s="99"/>
      <c r="C102" s="105"/>
      <c r="D102" s="105"/>
      <c r="E102" s="105"/>
      <c r="F102" s="105"/>
      <c r="G102" s="105"/>
      <c r="H102" s="91"/>
      <c r="I102" s="99"/>
      <c r="J102" s="99"/>
      <c r="K102" s="99"/>
      <c r="L102" s="99"/>
      <c r="M102" s="99"/>
    </row>
    <row r="103" spans="1:13" ht="14.25" customHeight="1">
      <c r="A103" s="106"/>
      <c r="I103" s="67"/>
      <c r="J103" s="67"/>
      <c r="K103" s="67"/>
      <c r="L103" s="67"/>
      <c r="M103" s="67"/>
    </row>
    <row r="104" spans="1:13" ht="14.25" customHeight="1">
      <c r="A104" s="107" t="s">
        <v>190</v>
      </c>
      <c r="I104" s="67"/>
      <c r="J104" s="67"/>
      <c r="K104" s="67"/>
      <c r="L104" s="67"/>
      <c r="M104" s="67"/>
    </row>
    <row r="105" spans="1:13" ht="14.25" customHeight="1">
      <c r="A105" s="107" t="s">
        <v>194</v>
      </c>
      <c r="I105" s="67"/>
      <c r="J105" s="67"/>
      <c r="K105" s="67"/>
      <c r="L105" s="67"/>
      <c r="M105" s="67"/>
    </row>
    <row r="106" spans="1:13" ht="14.25" customHeight="1">
      <c r="A106" s="107" t="s">
        <v>191</v>
      </c>
      <c r="I106" s="67"/>
      <c r="J106" s="67"/>
      <c r="K106" s="67"/>
      <c r="L106" s="67"/>
      <c r="M106" s="67"/>
    </row>
    <row r="107" spans="1:13" ht="14.25" customHeight="1">
      <c r="A107" s="107" t="s">
        <v>192</v>
      </c>
      <c r="I107" s="67"/>
      <c r="J107" s="67"/>
      <c r="K107" s="67"/>
      <c r="L107" s="67"/>
      <c r="M107" s="67"/>
    </row>
    <row r="108" spans="1:13" ht="14.25" customHeight="1">
      <c r="A108" s="84" t="s">
        <v>273</v>
      </c>
      <c r="I108" s="67"/>
      <c r="J108" s="67"/>
      <c r="K108" s="67"/>
      <c r="L108" s="67"/>
      <c r="M108" s="67"/>
    </row>
    <row r="109" spans="1:13" ht="14.25" customHeight="1">
      <c r="A109" s="84" t="s">
        <v>272</v>
      </c>
      <c r="I109" s="67"/>
      <c r="J109" s="67"/>
      <c r="K109" s="67"/>
      <c r="L109" s="67"/>
      <c r="M109" s="67"/>
    </row>
    <row r="110" spans="1:13" ht="14.25" customHeight="1">
      <c r="I110" s="67"/>
      <c r="J110" s="67"/>
      <c r="K110" s="67"/>
      <c r="L110" s="67"/>
      <c r="M110" s="67"/>
    </row>
    <row r="111" spans="1:13" ht="14.25" customHeight="1">
      <c r="I111" s="67"/>
      <c r="J111" s="67"/>
      <c r="K111" s="67"/>
      <c r="L111" s="67"/>
      <c r="M111" s="67"/>
    </row>
    <row r="112" spans="1:13" ht="14.25" customHeight="1">
      <c r="I112" s="67"/>
      <c r="J112" s="67"/>
      <c r="K112" s="67"/>
      <c r="L112" s="67"/>
      <c r="M112" s="67"/>
    </row>
    <row r="113" spans="9:13" ht="14.25" customHeight="1">
      <c r="I113" s="67"/>
      <c r="J113" s="67"/>
      <c r="K113" s="67"/>
      <c r="L113" s="67"/>
      <c r="M113" s="67"/>
    </row>
    <row r="114" spans="9:13" ht="14.25" customHeight="1">
      <c r="I114" s="67"/>
      <c r="J114" s="67"/>
      <c r="K114" s="67"/>
      <c r="L114" s="67"/>
      <c r="M114" s="67"/>
    </row>
    <row r="115" spans="9:13" ht="14.25" customHeight="1">
      <c r="I115" s="67"/>
      <c r="J115" s="67"/>
      <c r="K115" s="67"/>
      <c r="L115" s="67"/>
      <c r="M115" s="67"/>
    </row>
    <row r="116" spans="9:13" ht="14.25" customHeight="1">
      <c r="I116" s="67"/>
      <c r="J116" s="67"/>
      <c r="K116" s="67"/>
      <c r="L116" s="67"/>
      <c r="M116" s="67"/>
    </row>
    <row r="117" spans="9:13" ht="14.25" customHeight="1">
      <c r="I117" s="67"/>
      <c r="J117" s="67"/>
      <c r="K117" s="67"/>
      <c r="L117" s="67"/>
      <c r="M117" s="67"/>
    </row>
    <row r="118" spans="9:13" ht="14.25" customHeight="1">
      <c r="I118" s="67"/>
      <c r="J118" s="67"/>
      <c r="K118" s="67"/>
      <c r="L118" s="67"/>
      <c r="M118" s="67"/>
    </row>
    <row r="119" spans="9:13" ht="14.25" customHeight="1">
      <c r="I119" s="67"/>
      <c r="J119" s="67"/>
      <c r="K119" s="67"/>
      <c r="L119" s="67"/>
      <c r="M119" s="67"/>
    </row>
    <row r="120" spans="9:13" ht="14.25" customHeight="1">
      <c r="I120" s="67"/>
      <c r="J120" s="67"/>
      <c r="K120" s="67"/>
      <c r="L120" s="67"/>
      <c r="M120" s="67"/>
    </row>
    <row r="121" spans="9:13" ht="14.25" customHeight="1">
      <c r="I121" s="67"/>
      <c r="J121" s="67"/>
      <c r="K121" s="67"/>
      <c r="L121" s="67"/>
      <c r="M121" s="67"/>
    </row>
    <row r="122" spans="9:13" ht="14.25" customHeight="1">
      <c r="I122" s="67"/>
      <c r="J122" s="67"/>
      <c r="K122" s="67"/>
      <c r="L122" s="67"/>
      <c r="M122" s="67"/>
    </row>
    <row r="123" spans="9:13" ht="14.25" customHeight="1">
      <c r="I123" s="67"/>
      <c r="J123" s="67"/>
      <c r="K123" s="67"/>
      <c r="L123" s="67"/>
      <c r="M123" s="67"/>
    </row>
    <row r="124" spans="9:13" ht="14.25" customHeight="1">
      <c r="I124" s="67"/>
      <c r="J124" s="67"/>
      <c r="K124" s="67"/>
      <c r="L124" s="67"/>
      <c r="M124" s="67"/>
    </row>
    <row r="125" spans="9:13" ht="14.25" customHeight="1">
      <c r="I125" s="67"/>
      <c r="J125" s="67"/>
      <c r="K125" s="67"/>
      <c r="L125" s="67"/>
      <c r="M125" s="67"/>
    </row>
    <row r="126" spans="9:13" ht="14.25" customHeight="1">
      <c r="I126" s="67"/>
      <c r="J126" s="67"/>
      <c r="K126" s="67"/>
      <c r="L126" s="67"/>
      <c r="M126" s="67"/>
    </row>
    <row r="127" spans="9:13" ht="14.25" customHeight="1">
      <c r="I127" s="67"/>
      <c r="J127" s="67"/>
      <c r="K127" s="67"/>
      <c r="L127" s="67"/>
      <c r="M127" s="67"/>
    </row>
    <row r="128" spans="9:13" ht="14.25" customHeight="1">
      <c r="I128" s="67"/>
      <c r="J128" s="67"/>
      <c r="K128" s="67"/>
      <c r="L128" s="67"/>
      <c r="M128" s="67"/>
    </row>
    <row r="129" spans="9:13" ht="14.25" customHeight="1">
      <c r="I129" s="67"/>
      <c r="J129" s="67"/>
      <c r="K129" s="67"/>
      <c r="L129" s="67"/>
      <c r="M129" s="67"/>
    </row>
    <row r="130" spans="9:13" ht="14.25" customHeight="1">
      <c r="I130" s="67"/>
      <c r="J130" s="67"/>
      <c r="K130" s="67"/>
      <c r="L130" s="67"/>
      <c r="M130" s="67"/>
    </row>
    <row r="131" spans="9:13" ht="14.25" customHeight="1">
      <c r="I131" s="67"/>
      <c r="J131" s="67"/>
      <c r="K131" s="67"/>
      <c r="L131" s="67"/>
      <c r="M131" s="67"/>
    </row>
    <row r="132" spans="9:13" ht="14.25" customHeight="1">
      <c r="I132" s="67"/>
      <c r="J132" s="67"/>
      <c r="K132" s="67"/>
      <c r="L132" s="67"/>
      <c r="M132" s="67"/>
    </row>
    <row r="133" spans="9:13" ht="14.25" customHeight="1">
      <c r="I133" s="67"/>
      <c r="J133" s="67"/>
      <c r="K133" s="67"/>
      <c r="L133" s="67"/>
      <c r="M133" s="67"/>
    </row>
    <row r="134" spans="9:13" ht="14.25" customHeight="1">
      <c r="I134" s="67"/>
      <c r="J134" s="67"/>
      <c r="K134" s="67"/>
      <c r="L134" s="67"/>
      <c r="M134" s="67"/>
    </row>
    <row r="135" spans="9:13" ht="14.25" customHeight="1">
      <c r="I135" s="67"/>
      <c r="J135" s="67"/>
      <c r="K135" s="67"/>
      <c r="L135" s="67"/>
      <c r="M135" s="67"/>
    </row>
    <row r="136" spans="9:13" ht="14.25" customHeight="1">
      <c r="I136" s="67"/>
      <c r="J136" s="67"/>
      <c r="K136" s="67"/>
      <c r="L136" s="67"/>
      <c r="M136" s="67"/>
    </row>
    <row r="137" spans="9:13" ht="14.25" customHeight="1">
      <c r="I137" s="67"/>
      <c r="J137" s="67"/>
      <c r="K137" s="67"/>
      <c r="L137" s="67"/>
      <c r="M137" s="67"/>
    </row>
    <row r="138" spans="9:13" ht="14.25" customHeight="1">
      <c r="I138" s="67"/>
      <c r="J138" s="67"/>
      <c r="K138" s="67"/>
      <c r="L138" s="67"/>
      <c r="M138" s="67"/>
    </row>
    <row r="139" spans="9:13" ht="14.25" customHeight="1">
      <c r="I139" s="67"/>
      <c r="J139" s="67"/>
      <c r="K139" s="67"/>
      <c r="L139" s="67"/>
      <c r="M139" s="67"/>
    </row>
    <row r="140" spans="9:13" ht="14.25" customHeight="1">
      <c r="I140" s="67"/>
      <c r="J140" s="67"/>
      <c r="K140" s="67"/>
      <c r="L140" s="67"/>
      <c r="M140" s="67"/>
    </row>
    <row r="141" spans="9:13" ht="14.25" customHeight="1">
      <c r="I141" s="67"/>
      <c r="J141" s="67"/>
      <c r="K141" s="67"/>
      <c r="L141" s="67"/>
      <c r="M141" s="67"/>
    </row>
    <row r="142" spans="9:13" ht="14.25" customHeight="1">
      <c r="I142" s="67"/>
      <c r="J142" s="67"/>
      <c r="K142" s="67"/>
      <c r="L142" s="67"/>
      <c r="M142" s="67"/>
    </row>
    <row r="143" spans="9:13" ht="14.25" customHeight="1">
      <c r="I143" s="67"/>
      <c r="J143" s="67"/>
      <c r="K143" s="67"/>
      <c r="L143" s="67"/>
      <c r="M143" s="67"/>
    </row>
    <row r="144" spans="9:13" ht="14.25" customHeight="1">
      <c r="I144" s="67"/>
      <c r="J144" s="67"/>
      <c r="K144" s="67"/>
      <c r="L144" s="67"/>
      <c r="M144" s="67"/>
    </row>
    <row r="145" spans="9:13" ht="14.25" customHeight="1">
      <c r="I145" s="67"/>
      <c r="J145" s="67"/>
      <c r="K145" s="67"/>
      <c r="L145" s="67"/>
      <c r="M145" s="67"/>
    </row>
    <row r="146" spans="9:13" ht="14.25" customHeight="1">
      <c r="I146" s="67"/>
      <c r="J146" s="67"/>
      <c r="K146" s="67"/>
      <c r="L146" s="67"/>
      <c r="M146" s="67"/>
    </row>
    <row r="147" spans="9:13" ht="14.25" customHeight="1">
      <c r="I147" s="67"/>
      <c r="J147" s="67"/>
      <c r="K147" s="67"/>
      <c r="L147" s="67"/>
      <c r="M147" s="67"/>
    </row>
    <row r="148" spans="9:13" ht="14.25" customHeight="1">
      <c r="I148" s="67"/>
      <c r="J148" s="67"/>
      <c r="K148" s="67"/>
      <c r="L148" s="67"/>
      <c r="M148" s="67"/>
    </row>
    <row r="149" spans="9:13" ht="14.25" customHeight="1">
      <c r="I149" s="67"/>
      <c r="J149" s="67"/>
      <c r="K149" s="67"/>
      <c r="L149" s="67"/>
      <c r="M149" s="67"/>
    </row>
    <row r="150" spans="9:13" ht="14.25" customHeight="1">
      <c r="I150" s="67"/>
      <c r="J150" s="67"/>
      <c r="K150" s="67"/>
      <c r="L150" s="67"/>
      <c r="M150" s="67"/>
    </row>
    <row r="151" spans="9:13" ht="14.25" customHeight="1">
      <c r="I151" s="67"/>
      <c r="J151" s="67"/>
      <c r="K151" s="67"/>
      <c r="L151" s="67"/>
      <c r="M151" s="67"/>
    </row>
    <row r="152" spans="9:13" ht="14.25" customHeight="1">
      <c r="I152" s="67"/>
      <c r="J152" s="67"/>
      <c r="K152" s="67"/>
      <c r="L152" s="67"/>
      <c r="M152" s="67"/>
    </row>
    <row r="153" spans="9:13" ht="14.25" customHeight="1">
      <c r="I153" s="67"/>
      <c r="J153" s="67"/>
      <c r="K153" s="67"/>
      <c r="L153" s="67"/>
      <c r="M153" s="67"/>
    </row>
    <row r="154" spans="9:13" ht="14.25" customHeight="1">
      <c r="I154" s="67"/>
      <c r="J154" s="67"/>
      <c r="K154" s="67"/>
      <c r="L154" s="67"/>
      <c r="M154" s="67"/>
    </row>
    <row r="155" spans="9:13" ht="14.25" customHeight="1">
      <c r="I155" s="67"/>
      <c r="J155" s="67"/>
      <c r="K155" s="67"/>
      <c r="L155" s="67"/>
      <c r="M155" s="67"/>
    </row>
    <row r="156" spans="9:13" ht="14.25" customHeight="1">
      <c r="I156" s="67"/>
      <c r="J156" s="67"/>
      <c r="K156" s="67"/>
      <c r="L156" s="67"/>
      <c r="M156" s="67"/>
    </row>
    <row r="157" spans="9:13" ht="14.25" customHeight="1">
      <c r="I157" s="67"/>
      <c r="J157" s="67"/>
      <c r="K157" s="67"/>
      <c r="L157" s="67"/>
      <c r="M157" s="67"/>
    </row>
    <row r="158" spans="9:13" ht="14.25" customHeight="1">
      <c r="I158" s="67"/>
      <c r="J158" s="67"/>
      <c r="K158" s="67"/>
      <c r="L158" s="67"/>
      <c r="M158" s="67"/>
    </row>
    <row r="159" spans="9:13" ht="14.25" customHeight="1">
      <c r="I159" s="67"/>
      <c r="J159" s="67"/>
      <c r="K159" s="67"/>
      <c r="L159" s="67"/>
      <c r="M159" s="67"/>
    </row>
    <row r="160" spans="9:13" ht="14.25" customHeight="1">
      <c r="I160" s="67"/>
      <c r="J160" s="67"/>
      <c r="K160" s="67"/>
      <c r="L160" s="67"/>
      <c r="M160" s="67"/>
    </row>
    <row r="161" spans="9:13" ht="14.25" customHeight="1">
      <c r="I161" s="67"/>
      <c r="J161" s="67"/>
      <c r="K161" s="67"/>
      <c r="L161" s="67"/>
      <c r="M161" s="67"/>
    </row>
    <row r="162" spans="9:13" ht="14.25" customHeight="1">
      <c r="I162" s="67"/>
      <c r="J162" s="67"/>
      <c r="K162" s="67"/>
      <c r="L162" s="67"/>
      <c r="M162" s="67"/>
    </row>
    <row r="163" spans="9:13" ht="14.25" customHeight="1">
      <c r="I163" s="67"/>
      <c r="J163" s="67"/>
      <c r="K163" s="67"/>
      <c r="L163" s="67"/>
      <c r="M163" s="67"/>
    </row>
    <row r="164" spans="9:13" ht="14.25" customHeight="1">
      <c r="I164" s="67"/>
      <c r="J164" s="67"/>
      <c r="K164" s="67"/>
      <c r="L164" s="67"/>
      <c r="M164" s="67"/>
    </row>
    <row r="165" spans="9:13" ht="14.25" customHeight="1">
      <c r="I165" s="67"/>
      <c r="J165" s="67"/>
      <c r="K165" s="67"/>
      <c r="L165" s="67"/>
      <c r="M165" s="67"/>
    </row>
    <row r="166" spans="9:13" ht="14.25" customHeight="1">
      <c r="I166" s="67"/>
      <c r="J166" s="67"/>
      <c r="K166" s="67"/>
      <c r="L166" s="67"/>
      <c r="M166" s="67"/>
    </row>
    <row r="167" spans="9:13" ht="14.25" customHeight="1">
      <c r="I167" s="67"/>
      <c r="J167" s="67"/>
      <c r="K167" s="67"/>
      <c r="L167" s="67"/>
      <c r="M167" s="67"/>
    </row>
    <row r="168" spans="9:13" ht="14.25" customHeight="1">
      <c r="I168" s="67"/>
      <c r="J168" s="67"/>
      <c r="K168" s="67"/>
      <c r="L168" s="67"/>
      <c r="M168" s="67"/>
    </row>
    <row r="169" spans="9:13" ht="14.25" customHeight="1">
      <c r="I169" s="67"/>
      <c r="J169" s="67"/>
      <c r="K169" s="67"/>
      <c r="L169" s="67"/>
      <c r="M169" s="67"/>
    </row>
    <row r="170" spans="9:13" ht="14.25" customHeight="1">
      <c r="I170" s="67"/>
      <c r="J170" s="67"/>
      <c r="K170" s="67"/>
      <c r="L170" s="67"/>
      <c r="M170" s="67"/>
    </row>
    <row r="171" spans="9:13" ht="14.25" customHeight="1">
      <c r="I171" s="67"/>
      <c r="J171" s="67"/>
      <c r="K171" s="67"/>
      <c r="L171" s="67"/>
      <c r="M171" s="67"/>
    </row>
    <row r="172" spans="9:13" ht="14.25" customHeight="1">
      <c r="I172" s="67"/>
      <c r="J172" s="67"/>
      <c r="K172" s="67"/>
      <c r="L172" s="67"/>
      <c r="M172" s="67"/>
    </row>
    <row r="173" spans="9:13" ht="14.25" customHeight="1">
      <c r="I173" s="67"/>
      <c r="J173" s="67"/>
      <c r="K173" s="67"/>
      <c r="L173" s="67"/>
      <c r="M173" s="67"/>
    </row>
    <row r="174" spans="9:13" ht="14.25" customHeight="1">
      <c r="I174" s="67"/>
      <c r="J174" s="67"/>
      <c r="K174" s="67"/>
      <c r="L174" s="67"/>
      <c r="M174" s="67"/>
    </row>
    <row r="175" spans="9:13" ht="14.25" customHeight="1">
      <c r="I175" s="67"/>
      <c r="J175" s="67"/>
      <c r="K175" s="67"/>
      <c r="L175" s="67"/>
      <c r="M175" s="67"/>
    </row>
    <row r="176" spans="9:13" ht="14.25" customHeight="1">
      <c r="I176" s="67"/>
      <c r="J176" s="67"/>
      <c r="K176" s="67"/>
      <c r="L176" s="67"/>
      <c r="M176" s="67"/>
    </row>
  </sheetData>
  <mergeCells count="3">
    <mergeCell ref="A1:M1"/>
    <mergeCell ref="A3:M3"/>
    <mergeCell ref="A2:M2"/>
  </mergeCells>
  <phoneticPr fontId="4" type="noConversion"/>
  <printOptions horizontalCentered="1" verticalCentered="1"/>
  <pageMargins left="0.78740157480314965" right="0.78740157480314965" top="0.59055118110236227" bottom="0.78740157480314965" header="0.51181102362204722" footer="0.51181102362204722"/>
  <pageSetup scale="67" fitToHeight="2" orientation="landscape" verticalDpi="1200"/>
  <headerFooter alignWithMargins="0"/>
</worksheet>
</file>

<file path=xl/worksheets/sheet10.xml><?xml version="1.0" encoding="utf-8"?>
<worksheet xmlns="http://schemas.openxmlformats.org/spreadsheetml/2006/main" xmlns:r="http://schemas.openxmlformats.org/officeDocument/2006/relationships">
  <sheetPr>
    <pageSetUpPr fitToPage="1"/>
  </sheetPr>
  <dimension ref="A1:N177"/>
  <sheetViews>
    <sheetView topLeftCell="A63" zoomScale="75" workbookViewId="0">
      <selection activeCell="B101" sqref="B101"/>
    </sheetView>
  </sheetViews>
  <sheetFormatPr defaultColWidth="7.88671875" defaultRowHeight="13.5" customHeight="1"/>
  <cols>
    <col min="1" max="6" width="7.88671875" style="84" customWidth="1"/>
    <col min="7" max="7" width="8.33203125" style="84" customWidth="1"/>
    <col min="8" max="8" width="3.88671875" style="84" customWidth="1"/>
    <col min="9" max="12" width="7.88671875" style="84" customWidth="1"/>
    <col min="13" max="13" width="8.6640625" style="84" customWidth="1"/>
    <col min="14" max="16384" width="7.88671875" style="84"/>
  </cols>
  <sheetData>
    <row r="1" spans="1:13" ht="13.5" customHeight="1">
      <c r="A1" s="246" t="s">
        <v>414</v>
      </c>
      <c r="B1" s="247"/>
      <c r="C1" s="247"/>
      <c r="D1" s="247"/>
      <c r="E1" s="247"/>
      <c r="F1" s="247"/>
      <c r="G1" s="247"/>
      <c r="H1" s="247"/>
      <c r="I1" s="247"/>
      <c r="J1" s="247"/>
      <c r="K1" s="247"/>
      <c r="L1" s="247"/>
      <c r="M1" s="247"/>
    </row>
    <row r="2" spans="1:13" ht="13.5" customHeight="1">
      <c r="A2" s="243" t="s">
        <v>147</v>
      </c>
      <c r="B2" s="244"/>
      <c r="C2" s="244"/>
      <c r="D2" s="244"/>
      <c r="E2" s="244"/>
      <c r="F2" s="244"/>
      <c r="G2" s="244"/>
      <c r="H2" s="244"/>
      <c r="I2" s="244"/>
      <c r="J2" s="244"/>
      <c r="K2" s="244"/>
      <c r="L2" s="244"/>
      <c r="M2" s="244"/>
    </row>
    <row r="3" spans="1:13" ht="6.75" customHeight="1">
      <c r="A3" s="248"/>
      <c r="B3" s="249"/>
      <c r="C3" s="249"/>
      <c r="D3" s="249"/>
      <c r="E3" s="249"/>
      <c r="F3" s="249"/>
      <c r="G3" s="249"/>
      <c r="H3" s="250"/>
      <c r="I3" s="250"/>
      <c r="J3" s="250"/>
      <c r="K3" s="250"/>
      <c r="L3" s="250"/>
      <c r="M3" s="250"/>
    </row>
    <row r="4" spans="1:13" ht="13.5" customHeight="1">
      <c r="B4" s="86" t="s">
        <v>52</v>
      </c>
      <c r="C4" s="86" t="s">
        <v>145</v>
      </c>
      <c r="D4" s="86" t="s">
        <v>55</v>
      </c>
      <c r="E4" s="86" t="s">
        <v>90</v>
      </c>
      <c r="F4" s="86" t="s">
        <v>91</v>
      </c>
      <c r="G4" s="86" t="s">
        <v>92</v>
      </c>
      <c r="I4" s="86" t="s">
        <v>53</v>
      </c>
      <c r="J4" s="86" t="s">
        <v>54</v>
      </c>
      <c r="K4" s="86" t="s">
        <v>88</v>
      </c>
      <c r="L4" s="86" t="s">
        <v>89</v>
      </c>
      <c r="M4" s="86" t="s">
        <v>93</v>
      </c>
    </row>
    <row r="5" spans="1:13" ht="13.5" customHeight="1">
      <c r="A5" s="85"/>
      <c r="B5" s="102" t="s">
        <v>58</v>
      </c>
      <c r="C5" s="102" t="s">
        <v>59</v>
      </c>
      <c r="D5" s="102" t="s">
        <v>60</v>
      </c>
      <c r="E5" s="102" t="s">
        <v>62</v>
      </c>
      <c r="F5" s="102" t="s">
        <v>63</v>
      </c>
      <c r="G5" s="102" t="s">
        <v>65</v>
      </c>
      <c r="H5" s="91"/>
      <c r="I5" s="102" t="s">
        <v>66</v>
      </c>
      <c r="J5" s="102" t="s">
        <v>67</v>
      </c>
      <c r="K5" s="102" t="s">
        <v>96</v>
      </c>
      <c r="L5" s="102" t="s">
        <v>112</v>
      </c>
      <c r="M5" s="102" t="s">
        <v>113</v>
      </c>
    </row>
    <row r="6" spans="1:13" ht="13.5" customHeight="1">
      <c r="A6" s="86">
        <v>1913</v>
      </c>
      <c r="B6" s="67"/>
      <c r="C6" s="67"/>
      <c r="D6" s="67">
        <v>17.960041861867683</v>
      </c>
      <c r="E6" s="67">
        <v>14.726456931487057</v>
      </c>
      <c r="F6" s="67">
        <v>8.6166081714558072</v>
      </c>
      <c r="G6" s="67">
        <v>2.7550162054507688</v>
      </c>
      <c r="I6" s="67"/>
      <c r="J6" s="67"/>
      <c r="K6" s="67">
        <v>3.2335849303806263</v>
      </c>
      <c r="L6" s="67">
        <v>6.1098487600312499</v>
      </c>
      <c r="M6" s="67">
        <v>5.8615919660050384</v>
      </c>
    </row>
    <row r="7" spans="1:13" ht="13.5" customHeight="1">
      <c r="A7" s="86">
        <v>1914</v>
      </c>
      <c r="B7" s="67"/>
      <c r="C7" s="67"/>
      <c r="D7" s="67">
        <v>18.15794105921632</v>
      </c>
      <c r="E7" s="67">
        <v>15.080262243019749</v>
      </c>
      <c r="F7" s="67">
        <v>8.6033408914061305</v>
      </c>
      <c r="G7" s="67">
        <v>2.7292084736544595</v>
      </c>
      <c r="I7" s="67"/>
      <c r="J7" s="67"/>
      <c r="K7" s="67">
        <v>3.0776788161965705</v>
      </c>
      <c r="L7" s="67">
        <v>6.476921351613619</v>
      </c>
      <c r="M7" s="67">
        <v>5.8741324177516709</v>
      </c>
    </row>
    <row r="8" spans="1:13" ht="13.5" customHeight="1">
      <c r="A8" s="86">
        <v>1915</v>
      </c>
      <c r="B8" s="67"/>
      <c r="C8" s="67"/>
      <c r="D8" s="67">
        <v>17.57772211527503</v>
      </c>
      <c r="E8" s="67">
        <v>14.578159517693143</v>
      </c>
      <c r="F8" s="67">
        <v>9.2193842850742129</v>
      </c>
      <c r="G8" s="67">
        <v>4.3600513902654159</v>
      </c>
      <c r="I8" s="67"/>
      <c r="J8" s="67"/>
      <c r="K8" s="67">
        <v>2.9995625975818871</v>
      </c>
      <c r="L8" s="67">
        <v>5.35877523261893</v>
      </c>
      <c r="M8" s="67">
        <v>4.859332894808797</v>
      </c>
    </row>
    <row r="9" spans="1:13" ht="13.5" customHeight="1">
      <c r="A9" s="86">
        <v>1916</v>
      </c>
      <c r="B9" s="67"/>
      <c r="C9" s="67"/>
      <c r="D9" s="67">
        <v>19.310755788605956</v>
      </c>
      <c r="E9" s="67">
        <v>16.371894646905229</v>
      </c>
      <c r="F9" s="67">
        <v>10.514662593144882</v>
      </c>
      <c r="G9" s="67">
        <v>4.7812342033102109</v>
      </c>
      <c r="I9" s="67"/>
      <c r="J9" s="67"/>
      <c r="K9" s="67">
        <v>2.9388611417007269</v>
      </c>
      <c r="L9" s="67">
        <v>5.8572320537603471</v>
      </c>
      <c r="M9" s="67">
        <v>5.7334283898346712</v>
      </c>
    </row>
    <row r="10" spans="1:13" ht="13.5" customHeight="1">
      <c r="A10" s="86">
        <v>1917</v>
      </c>
      <c r="B10" s="67">
        <v>40.507657450090065</v>
      </c>
      <c r="C10" s="67">
        <v>30.641539288148373</v>
      </c>
      <c r="D10" s="67">
        <v>17.737148100278475</v>
      </c>
      <c r="E10" s="67">
        <v>14.342590026123615</v>
      </c>
      <c r="F10" s="67">
        <v>8.401536970845239</v>
      </c>
      <c r="G10" s="67">
        <v>3.3652030168037186</v>
      </c>
      <c r="I10" s="67">
        <v>9.8661181619416922</v>
      </c>
      <c r="J10" s="67">
        <v>12.904391187869898</v>
      </c>
      <c r="K10" s="67">
        <v>3.39455807415486</v>
      </c>
      <c r="L10" s="67">
        <v>5.9410530552783758</v>
      </c>
      <c r="M10" s="67">
        <v>5.0363339540415204</v>
      </c>
    </row>
    <row r="11" spans="1:13" ht="13.5" customHeight="1">
      <c r="A11" s="86">
        <v>1918</v>
      </c>
      <c r="B11" s="67">
        <v>40.107045446727192</v>
      </c>
      <c r="C11" s="67">
        <v>29.493392703869436</v>
      </c>
      <c r="D11" s="67">
        <v>15.961472661607251</v>
      </c>
      <c r="E11" s="67">
        <v>12.429518013472086</v>
      </c>
      <c r="F11" s="67">
        <v>6.7164822458815596</v>
      </c>
      <c r="G11" s="67">
        <v>2.4542270776995521</v>
      </c>
      <c r="I11" s="67">
        <v>10.613652742857756</v>
      </c>
      <c r="J11" s="67">
        <v>13.531920042262184</v>
      </c>
      <c r="K11" s="67">
        <v>3.5319546481351658</v>
      </c>
      <c r="L11" s="67">
        <v>5.7130357675905259</v>
      </c>
      <c r="M11" s="67">
        <v>4.2622551681820076</v>
      </c>
    </row>
    <row r="12" spans="1:13" ht="13.5" customHeight="1">
      <c r="A12" s="86">
        <v>1919</v>
      </c>
      <c r="B12" s="67">
        <v>40.315637882022621</v>
      </c>
      <c r="C12" s="67">
        <v>30.167699166527587</v>
      </c>
      <c r="D12" s="67">
        <v>16.41077832802263</v>
      </c>
      <c r="E12" s="67">
        <v>12.638293063331796</v>
      </c>
      <c r="F12" s="67">
        <v>6.6297173757209711</v>
      </c>
      <c r="G12" s="67">
        <v>2.2865297104244195</v>
      </c>
      <c r="I12" s="67">
        <v>10.147938715495034</v>
      </c>
      <c r="J12" s="67">
        <v>13.756920838504957</v>
      </c>
      <c r="K12" s="67">
        <v>3.7724852646908342</v>
      </c>
      <c r="L12" s="67">
        <v>6.0085756876108247</v>
      </c>
      <c r="M12" s="67">
        <v>4.3431876652965515</v>
      </c>
    </row>
    <row r="13" spans="1:13" ht="13.5" customHeight="1">
      <c r="A13" s="86">
        <v>1920</v>
      </c>
      <c r="B13" s="67">
        <v>39.014113640373459</v>
      </c>
      <c r="C13" s="67">
        <v>28.324019636724628</v>
      </c>
      <c r="D13" s="67">
        <v>14.829819366320033</v>
      </c>
      <c r="E13" s="67">
        <v>11.142994791572887</v>
      </c>
      <c r="F13" s="67">
        <v>5.3572248881608973</v>
      </c>
      <c r="G13" s="67">
        <v>1.6628981564311756</v>
      </c>
      <c r="I13" s="67">
        <v>10.690094003648831</v>
      </c>
      <c r="J13" s="67">
        <v>13.494200270404596</v>
      </c>
      <c r="K13" s="67">
        <v>3.6868245747471455</v>
      </c>
      <c r="L13" s="67">
        <v>5.7857699034119898</v>
      </c>
      <c r="M13" s="67">
        <v>3.6943267317297215</v>
      </c>
    </row>
    <row r="14" spans="1:13" ht="13.5" customHeight="1">
      <c r="A14" s="86">
        <v>1921</v>
      </c>
      <c r="B14" s="67">
        <v>43.181056663800774</v>
      </c>
      <c r="C14" s="67">
        <v>30.804124226184879</v>
      </c>
      <c r="D14" s="67">
        <v>15.637915884632855</v>
      </c>
      <c r="E14" s="67">
        <v>11.698099708938438</v>
      </c>
      <c r="F14" s="67">
        <v>5.6019527041906061</v>
      </c>
      <c r="G14" s="67">
        <v>1.6883974290585058</v>
      </c>
      <c r="I14" s="67">
        <v>12.376932437615896</v>
      </c>
      <c r="J14" s="67">
        <v>15.166208341552023</v>
      </c>
      <c r="K14" s="67">
        <v>3.9398161756944177</v>
      </c>
      <c r="L14" s="67">
        <v>6.0961470047478317</v>
      </c>
      <c r="M14" s="67">
        <v>3.9135552751321003</v>
      </c>
    </row>
    <row r="15" spans="1:13" ht="13.5" customHeight="1">
      <c r="A15" s="86">
        <v>1922</v>
      </c>
      <c r="B15" s="67">
        <v>43.721477661517703</v>
      </c>
      <c r="C15" s="67">
        <v>31.944984786518706</v>
      </c>
      <c r="D15" s="67">
        <v>17.057628417064823</v>
      </c>
      <c r="E15" s="67">
        <v>13.057803488397468</v>
      </c>
      <c r="F15" s="67">
        <v>6.635449183507184</v>
      </c>
      <c r="G15" s="67">
        <v>2.274160740214322</v>
      </c>
      <c r="I15" s="67">
        <v>11.776492874998997</v>
      </c>
      <c r="J15" s="67">
        <v>14.887356369453883</v>
      </c>
      <c r="K15" s="67">
        <v>3.9998249286673548</v>
      </c>
      <c r="L15" s="67">
        <v>6.422354304890284</v>
      </c>
      <c r="M15" s="67">
        <v>4.361288443292862</v>
      </c>
    </row>
    <row r="16" spans="1:13" ht="13.5" customHeight="1">
      <c r="A16" s="86">
        <v>1923</v>
      </c>
      <c r="B16" s="67">
        <v>41.461250579837895</v>
      </c>
      <c r="C16" s="67">
        <v>29.776854992568527</v>
      </c>
      <c r="D16" s="67">
        <v>15.642493090768797</v>
      </c>
      <c r="E16" s="67">
        <v>11.907863136898126</v>
      </c>
      <c r="F16" s="67">
        <v>5.906410568436165</v>
      </c>
      <c r="G16" s="67">
        <v>1.997966722614291</v>
      </c>
      <c r="I16" s="67">
        <v>11.684395587269368</v>
      </c>
      <c r="J16" s="67">
        <v>14.13436190179973</v>
      </c>
      <c r="K16" s="67">
        <v>3.7346299538706713</v>
      </c>
      <c r="L16" s="67">
        <v>6.0014525684619606</v>
      </c>
      <c r="M16" s="67">
        <v>3.908443845821874</v>
      </c>
    </row>
    <row r="17" spans="1:13" ht="13.5" customHeight="1">
      <c r="A17" s="86">
        <v>1924</v>
      </c>
      <c r="B17" s="67">
        <v>44.407042747847463</v>
      </c>
      <c r="C17" s="67">
        <v>32.112075775425097</v>
      </c>
      <c r="D17" s="67">
        <v>17.423080267847396</v>
      </c>
      <c r="E17" s="67">
        <v>13.400652753557946</v>
      </c>
      <c r="F17" s="67">
        <v>6.7870222283341901</v>
      </c>
      <c r="G17" s="67">
        <v>2.3249502043152432</v>
      </c>
      <c r="I17" s="67">
        <v>12.294966972422365</v>
      </c>
      <c r="J17" s="67">
        <v>14.688995507577701</v>
      </c>
      <c r="K17" s="67">
        <v>4.0224275142894506</v>
      </c>
      <c r="L17" s="67">
        <v>6.6136305252237557</v>
      </c>
      <c r="M17" s="67">
        <v>4.4620720240189469</v>
      </c>
    </row>
    <row r="18" spans="1:13" ht="13.5" customHeight="1">
      <c r="A18" s="86">
        <v>1925</v>
      </c>
      <c r="B18" s="67">
        <v>46.354076918824084</v>
      </c>
      <c r="C18" s="67">
        <v>35.009523176185766</v>
      </c>
      <c r="D18" s="67">
        <v>20.244504854676585</v>
      </c>
      <c r="E18" s="67">
        <v>15.860651133997282</v>
      </c>
      <c r="F18" s="67">
        <v>8.5239041727676064</v>
      </c>
      <c r="G18" s="67">
        <v>3.3108484827819593</v>
      </c>
      <c r="I18" s="67">
        <v>11.344553742638318</v>
      </c>
      <c r="J18" s="67">
        <v>14.765018321509181</v>
      </c>
      <c r="K18" s="67">
        <v>4.3838537206793031</v>
      </c>
      <c r="L18" s="67">
        <v>7.3367469612296752</v>
      </c>
      <c r="M18" s="67">
        <v>5.2130556899856471</v>
      </c>
    </row>
    <row r="19" spans="1:13" ht="13.5" customHeight="1">
      <c r="A19" s="86">
        <v>1926</v>
      </c>
      <c r="B19" s="67">
        <v>45.710435768237389</v>
      </c>
      <c r="C19" s="67">
        <v>34.61378598978888</v>
      </c>
      <c r="D19" s="67">
        <v>19.90905138979759</v>
      </c>
      <c r="E19" s="67">
        <v>15.547752625080262</v>
      </c>
      <c r="F19" s="67">
        <v>8.4590047554456902</v>
      </c>
      <c r="G19" s="67">
        <v>3.3640176310679935</v>
      </c>
      <c r="I19" s="67">
        <v>11.096649778448509</v>
      </c>
      <c r="J19" s="67">
        <v>14.704734599991291</v>
      </c>
      <c r="K19" s="67">
        <v>4.3612987647173274</v>
      </c>
      <c r="L19" s="67">
        <v>7.088747869634572</v>
      </c>
      <c r="M19" s="67">
        <v>5.0949871243776972</v>
      </c>
    </row>
    <row r="20" spans="1:13" ht="13.5" customHeight="1">
      <c r="A20" s="86">
        <v>1927</v>
      </c>
      <c r="B20" s="67">
        <v>46.668456108833972</v>
      </c>
      <c r="C20" s="67">
        <v>35.691028338606849</v>
      </c>
      <c r="D20" s="67">
        <v>21.025033880744509</v>
      </c>
      <c r="E20" s="67">
        <v>16.596922526104812</v>
      </c>
      <c r="F20" s="67">
        <v>9.2539418014410213</v>
      </c>
      <c r="G20" s="67">
        <v>3.7542140165501308</v>
      </c>
      <c r="I20" s="67">
        <v>10.977427770227123</v>
      </c>
      <c r="J20" s="67">
        <v>14.66599445786234</v>
      </c>
      <c r="K20" s="67">
        <v>4.4281113546396966</v>
      </c>
      <c r="L20" s="67">
        <v>7.342980724663791</v>
      </c>
      <c r="M20" s="67">
        <v>5.4997277848908901</v>
      </c>
    </row>
    <row r="21" spans="1:13" ht="13.5" customHeight="1">
      <c r="A21" s="86">
        <v>1928</v>
      </c>
      <c r="B21" s="67">
        <v>49.288711598739553</v>
      </c>
      <c r="C21" s="67">
        <v>38.563682916406897</v>
      </c>
      <c r="D21" s="67">
        <v>23.94024950539707</v>
      </c>
      <c r="E21" s="67">
        <v>19.399011736224548</v>
      </c>
      <c r="F21" s="67">
        <v>11.540899580778978</v>
      </c>
      <c r="G21" s="67">
        <v>5.0245153107773435</v>
      </c>
      <c r="I21" s="67">
        <v>10.725028682332656</v>
      </c>
      <c r="J21" s="67">
        <v>14.623433411009827</v>
      </c>
      <c r="K21" s="67">
        <v>4.5412377691725219</v>
      </c>
      <c r="L21" s="67">
        <v>7.8581121554455695</v>
      </c>
      <c r="M21" s="67">
        <v>6.5163842700016348</v>
      </c>
    </row>
    <row r="22" spans="1:13" ht="13.5" customHeight="1">
      <c r="A22" s="86">
        <v>1929</v>
      </c>
      <c r="B22" s="67">
        <v>46.709587896007235</v>
      </c>
      <c r="C22" s="67">
        <v>36.483031304114114</v>
      </c>
      <c r="D22" s="67">
        <v>22.352883584556572</v>
      </c>
      <c r="E22" s="67">
        <v>18.066498819641161</v>
      </c>
      <c r="F22" s="67">
        <v>10.913684975677205</v>
      </c>
      <c r="G22" s="67">
        <v>4.9902636063775878</v>
      </c>
      <c r="I22" s="67">
        <v>10.226556591893122</v>
      </c>
      <c r="J22" s="67">
        <v>14.130147719557542</v>
      </c>
      <c r="K22" s="67">
        <v>4.286384764915411</v>
      </c>
      <c r="L22" s="67">
        <v>7.1528138439639566</v>
      </c>
      <c r="M22" s="67">
        <v>5.9234213692996169</v>
      </c>
    </row>
    <row r="23" spans="1:13" ht="13.5" customHeight="1">
      <c r="A23" s="86">
        <v>1930</v>
      </c>
      <c r="B23" s="67">
        <v>43.86545498443467</v>
      </c>
      <c r="C23" s="67">
        <v>32.063078624787295</v>
      </c>
      <c r="D23" s="67">
        <v>17.223273140378865</v>
      </c>
      <c r="E23" s="67">
        <v>13.204208063817591</v>
      </c>
      <c r="F23" s="67">
        <v>7.0742560079510968</v>
      </c>
      <c r="G23" s="67">
        <v>2.8445522686741045</v>
      </c>
      <c r="I23" s="67">
        <v>11.802376359647376</v>
      </c>
      <c r="J23" s="67">
        <v>14.83980548440843</v>
      </c>
      <c r="K23" s="67">
        <v>4.0190650765612741</v>
      </c>
      <c r="L23" s="67">
        <v>6.1299520558664939</v>
      </c>
      <c r="M23" s="67">
        <v>4.2297037392769923</v>
      </c>
    </row>
    <row r="24" spans="1:13" ht="13.5" customHeight="1">
      <c r="A24" s="86">
        <v>1931</v>
      </c>
      <c r="B24" s="67">
        <v>44.543200012431981</v>
      </c>
      <c r="C24" s="67">
        <v>31.230867017434903</v>
      </c>
      <c r="D24" s="67">
        <v>15.498458756689251</v>
      </c>
      <c r="E24" s="67">
        <v>11.565778606723622</v>
      </c>
      <c r="F24" s="67">
        <v>5.8933968225086639</v>
      </c>
      <c r="G24" s="67">
        <v>2.2499013882845174</v>
      </c>
      <c r="I24" s="67">
        <v>13.312332994997078</v>
      </c>
      <c r="J24" s="67">
        <v>15.732408260745652</v>
      </c>
      <c r="K24" s="67">
        <v>3.9326801499656288</v>
      </c>
      <c r="L24" s="67">
        <v>5.6723817842149584</v>
      </c>
      <c r="M24" s="67">
        <v>3.6434954342241466</v>
      </c>
    </row>
    <row r="25" spans="1:13" ht="13.5" customHeight="1">
      <c r="A25" s="86">
        <v>1932</v>
      </c>
      <c r="B25" s="67">
        <v>46.37021177726151</v>
      </c>
      <c r="C25" s="67">
        <v>32.66812331151079</v>
      </c>
      <c r="D25" s="67">
        <v>15.555930046295794</v>
      </c>
      <c r="E25" s="67">
        <v>11.623006613336145</v>
      </c>
      <c r="F25" s="67">
        <v>5.9695090930959029</v>
      </c>
      <c r="G25" s="67">
        <v>1.9894684756199468</v>
      </c>
      <c r="I25" s="67">
        <v>13.70208846575072</v>
      </c>
      <c r="J25" s="67">
        <v>17.112193265214998</v>
      </c>
      <c r="K25" s="67">
        <v>3.9329234329596492</v>
      </c>
      <c r="L25" s="67">
        <v>5.6534975202402418</v>
      </c>
      <c r="M25" s="67">
        <v>3.9800406174759564</v>
      </c>
    </row>
    <row r="26" spans="1:13" ht="13.5" customHeight="1">
      <c r="A26" s="86">
        <v>1933</v>
      </c>
      <c r="B26" s="67">
        <v>45.60181443056176</v>
      </c>
      <c r="C26" s="67">
        <v>33.186730415772487</v>
      </c>
      <c r="D26" s="67">
        <v>16.460087350020167</v>
      </c>
      <c r="E26" s="67">
        <v>12.464659480300346</v>
      </c>
      <c r="F26" s="67">
        <v>6.6088668867149893</v>
      </c>
      <c r="G26" s="67">
        <v>2.3442619303236287</v>
      </c>
      <c r="I26" s="67">
        <v>12.415084014789272</v>
      </c>
      <c r="J26" s="67">
        <v>16.72664306575232</v>
      </c>
      <c r="K26" s="67">
        <v>3.9954278697198209</v>
      </c>
      <c r="L26" s="67">
        <v>5.855792593585357</v>
      </c>
      <c r="M26" s="67">
        <v>4.2646049563913611</v>
      </c>
    </row>
    <row r="27" spans="1:13" ht="13.5" customHeight="1">
      <c r="A27" s="86">
        <v>1934</v>
      </c>
      <c r="B27" s="67">
        <v>45.783541972143638</v>
      </c>
      <c r="C27" s="67">
        <v>33.713476801859791</v>
      </c>
      <c r="D27" s="67">
        <v>16.396989069448942</v>
      </c>
      <c r="E27" s="67">
        <v>12.29505717806367</v>
      </c>
      <c r="F27" s="67">
        <v>6.129114649256171</v>
      </c>
      <c r="G27" s="67">
        <v>2.0732433519932787</v>
      </c>
      <c r="I27" s="67">
        <v>12.070065170283847</v>
      </c>
      <c r="J27" s="67">
        <v>17.316487732410849</v>
      </c>
      <c r="K27" s="67">
        <v>4.1019318913852718</v>
      </c>
      <c r="L27" s="67">
        <v>6.1659425288074994</v>
      </c>
      <c r="M27" s="67">
        <v>4.0558712972628923</v>
      </c>
    </row>
    <row r="28" spans="1:13" ht="13.5" customHeight="1">
      <c r="A28" s="86">
        <v>1935</v>
      </c>
      <c r="B28" s="67">
        <v>44.493982712429755</v>
      </c>
      <c r="C28" s="67">
        <v>32.284768837368439</v>
      </c>
      <c r="D28" s="67">
        <v>16.676285163429341</v>
      </c>
      <c r="E28" s="67">
        <v>12.634133834442153</v>
      </c>
      <c r="F28" s="67">
        <v>6.3922876063773257</v>
      </c>
      <c r="G28" s="67">
        <v>2.1879479269571975</v>
      </c>
      <c r="I28" s="67">
        <v>12.209213875061316</v>
      </c>
      <c r="J28" s="67">
        <v>15.608483673939098</v>
      </c>
      <c r="K28" s="67">
        <v>4.0421513289871882</v>
      </c>
      <c r="L28" s="67">
        <v>6.2418462280648273</v>
      </c>
      <c r="M28" s="67">
        <v>4.2043396794201282</v>
      </c>
    </row>
    <row r="29" spans="1:13" ht="13.5" customHeight="1">
      <c r="A29" s="86">
        <v>1936</v>
      </c>
      <c r="B29" s="67">
        <v>46.593775094476257</v>
      </c>
      <c r="C29" s="67">
        <v>34.638718695803568</v>
      </c>
      <c r="D29" s="67">
        <v>19.288244180211549</v>
      </c>
      <c r="E29" s="67">
        <v>14.858265033341596</v>
      </c>
      <c r="F29" s="67">
        <v>7.565232554387479</v>
      </c>
      <c r="G29" s="67">
        <v>2.5369178210276937</v>
      </c>
      <c r="I29" s="67">
        <v>11.955056398672689</v>
      </c>
      <c r="J29" s="67">
        <v>15.350474515592019</v>
      </c>
      <c r="K29" s="67">
        <v>4.4299791468699539</v>
      </c>
      <c r="L29" s="67">
        <v>7.2930324789541165</v>
      </c>
      <c r="M29" s="67">
        <v>5.0283147333597853</v>
      </c>
    </row>
    <row r="30" spans="1:13" ht="13.5" customHeight="1">
      <c r="A30" s="86">
        <v>1937</v>
      </c>
      <c r="B30" s="67">
        <v>44.231411760580173</v>
      </c>
      <c r="C30" s="67">
        <v>32.268704748036349</v>
      </c>
      <c r="D30" s="67">
        <v>17.149341603070713</v>
      </c>
      <c r="E30" s="67">
        <v>13.02364848807577</v>
      </c>
      <c r="F30" s="67">
        <v>6.4944611660107627</v>
      </c>
      <c r="G30" s="67">
        <v>2.1743821431557628</v>
      </c>
      <c r="I30" s="67">
        <v>11.962707012543824</v>
      </c>
      <c r="J30" s="67">
        <v>15.119363144965636</v>
      </c>
      <c r="K30" s="67">
        <v>4.1256931149949434</v>
      </c>
      <c r="L30" s="67">
        <v>6.529187322065007</v>
      </c>
      <c r="M30" s="67">
        <v>4.3200790228549995</v>
      </c>
    </row>
    <row r="31" spans="1:13" ht="13.5" customHeight="1">
      <c r="A31" s="86">
        <v>1938</v>
      </c>
      <c r="B31" s="67">
        <v>44.074837570771869</v>
      </c>
      <c r="C31" s="67">
        <v>31.34471544799429</v>
      </c>
      <c r="D31" s="67">
        <v>15.754923180145182</v>
      </c>
      <c r="E31" s="67">
        <v>11.775878298539793</v>
      </c>
      <c r="F31" s="67">
        <v>5.883863074939498</v>
      </c>
      <c r="G31" s="67">
        <v>2.1945121575450073</v>
      </c>
      <c r="I31" s="67">
        <v>12.73012212277758</v>
      </c>
      <c r="J31" s="67">
        <v>15.589792267849107</v>
      </c>
      <c r="K31" s="67">
        <v>3.9790448816053896</v>
      </c>
      <c r="L31" s="67">
        <v>5.8920152236002945</v>
      </c>
      <c r="M31" s="67">
        <v>3.6893509173944907</v>
      </c>
    </row>
    <row r="32" spans="1:13" ht="13.5" customHeight="1">
      <c r="A32" s="86">
        <v>1939</v>
      </c>
      <c r="B32" s="67">
        <v>45.517885641755591</v>
      </c>
      <c r="C32" s="67">
        <v>32.278713247011737</v>
      </c>
      <c r="D32" s="67">
        <v>16.175457419534936</v>
      </c>
      <c r="E32" s="67">
        <v>12.057764429369298</v>
      </c>
      <c r="F32" s="67">
        <v>5.8716316119173086</v>
      </c>
      <c r="G32" s="67">
        <v>1.9634411446568059</v>
      </c>
      <c r="I32" s="67">
        <v>13.239172394743854</v>
      </c>
      <c r="J32" s="67">
        <v>16.103255827476801</v>
      </c>
      <c r="K32" s="67">
        <v>4.1176929901656383</v>
      </c>
      <c r="L32" s="67">
        <v>6.1861328174519894</v>
      </c>
      <c r="M32" s="67">
        <v>3.9081904672605026</v>
      </c>
    </row>
    <row r="33" spans="1:13" ht="13.5" customHeight="1">
      <c r="A33" s="86">
        <v>1940</v>
      </c>
      <c r="B33" s="67">
        <v>45.293132429021107</v>
      </c>
      <c r="C33" s="67">
        <v>32.222241244305266</v>
      </c>
      <c r="D33" s="67">
        <v>16.478073729414298</v>
      </c>
      <c r="E33" s="67">
        <v>12.333319044421861</v>
      </c>
      <c r="F33" s="67">
        <v>6.0051766194718166</v>
      </c>
      <c r="G33" s="67">
        <v>2.0436137401820011</v>
      </c>
      <c r="I33" s="67">
        <v>13.07089118471584</v>
      </c>
      <c r="J33" s="67">
        <v>15.744167514890968</v>
      </c>
      <c r="K33" s="67">
        <v>4.1447546849924368</v>
      </c>
      <c r="L33" s="67">
        <v>6.3281424249500446</v>
      </c>
      <c r="M33" s="67">
        <v>3.9615628792898154</v>
      </c>
    </row>
    <row r="34" spans="1:13" ht="13.5" customHeight="1">
      <c r="A34" s="86">
        <v>1941</v>
      </c>
      <c r="B34" s="67">
        <v>41.930339557276817</v>
      </c>
      <c r="C34" s="67">
        <v>29.991932935441877</v>
      </c>
      <c r="D34" s="67">
        <v>15.785567024243193</v>
      </c>
      <c r="E34" s="67">
        <v>11.861890585392029</v>
      </c>
      <c r="F34" s="67">
        <v>5.8065009852960152</v>
      </c>
      <c r="G34" s="67">
        <v>1.977178313730898</v>
      </c>
      <c r="I34" s="67">
        <v>11.93840662183494</v>
      </c>
      <c r="J34" s="67">
        <v>14.206365911198684</v>
      </c>
      <c r="K34" s="67">
        <v>3.9236764388511638</v>
      </c>
      <c r="L34" s="67">
        <v>6.0553896000960137</v>
      </c>
      <c r="M34" s="67">
        <v>3.8293226715651172</v>
      </c>
    </row>
    <row r="35" spans="1:13" ht="13.5" customHeight="1">
      <c r="A35" s="86">
        <v>1942</v>
      </c>
      <c r="B35" s="67">
        <v>36.127862667023727</v>
      </c>
      <c r="C35" s="67">
        <v>25.802954757783571</v>
      </c>
      <c r="D35" s="67">
        <v>13.428668320893028</v>
      </c>
      <c r="E35" s="67">
        <v>10.066766772603106</v>
      </c>
      <c r="F35" s="67">
        <v>4.8115929755329692</v>
      </c>
      <c r="G35" s="67">
        <v>1.5457714345564253</v>
      </c>
      <c r="I35" s="67">
        <v>10.324907909240157</v>
      </c>
      <c r="J35" s="67">
        <v>12.374286436890543</v>
      </c>
      <c r="K35" s="67">
        <v>3.3619015482899215</v>
      </c>
      <c r="L35" s="67">
        <v>5.2551737970701371</v>
      </c>
      <c r="M35" s="67">
        <v>3.2658215409765439</v>
      </c>
    </row>
    <row r="36" spans="1:13" ht="13.5" customHeight="1">
      <c r="A36" s="86">
        <v>1943</v>
      </c>
      <c r="B36" s="67">
        <v>33.689902114938235</v>
      </c>
      <c r="C36" s="67">
        <v>24.082598448911309</v>
      </c>
      <c r="D36" s="67">
        <v>12.309474270890664</v>
      </c>
      <c r="E36" s="67">
        <v>9.1478280557804137</v>
      </c>
      <c r="F36" s="67">
        <v>4.2628729222402741</v>
      </c>
      <c r="G36" s="67">
        <v>1.2351248134373318</v>
      </c>
      <c r="I36" s="67">
        <v>9.607303666026926</v>
      </c>
      <c r="J36" s="67">
        <v>11.773124178020645</v>
      </c>
      <c r="K36" s="67">
        <v>3.1616462151102507</v>
      </c>
      <c r="L36" s="67">
        <v>4.8849551335401395</v>
      </c>
      <c r="M36" s="67">
        <v>3.0277481088029425</v>
      </c>
    </row>
    <row r="37" spans="1:13" ht="13.5" customHeight="1">
      <c r="A37" s="86">
        <v>1944</v>
      </c>
      <c r="B37" s="67">
        <v>32.51253098545476</v>
      </c>
      <c r="C37" s="67">
        <v>22.765102190252957</v>
      </c>
      <c r="D37" s="67">
        <v>11.280934337188071</v>
      </c>
      <c r="E37" s="67">
        <v>8.257493932839111</v>
      </c>
      <c r="F37" s="67">
        <v>3.7556085801448078</v>
      </c>
      <c r="G37" s="67">
        <v>1.1642370843730745</v>
      </c>
      <c r="I37" s="67">
        <v>9.7474287952018024</v>
      </c>
      <c r="J37" s="67">
        <v>11.484167853064886</v>
      </c>
      <c r="K37" s="67">
        <v>3.0234404043489604</v>
      </c>
      <c r="L37" s="67">
        <v>4.5018853526943037</v>
      </c>
      <c r="M37" s="67">
        <v>2.5913714957717335</v>
      </c>
    </row>
    <row r="38" spans="1:13" ht="13.5" customHeight="1">
      <c r="A38" s="86">
        <v>1945</v>
      </c>
      <c r="B38" s="67">
        <v>34.423310442267145</v>
      </c>
      <c r="C38" s="67">
        <v>24.794582726826704</v>
      </c>
      <c r="D38" s="67">
        <v>12.515791093689744</v>
      </c>
      <c r="E38" s="67">
        <v>9.1380628807287341</v>
      </c>
      <c r="F38" s="67">
        <v>4.1591811045259677</v>
      </c>
      <c r="G38" s="67">
        <v>1.2633914667333801</v>
      </c>
      <c r="I38" s="67">
        <v>9.6287277154404407</v>
      </c>
      <c r="J38" s="67">
        <v>12.27879163313696</v>
      </c>
      <c r="K38" s="67">
        <v>3.37772821296101</v>
      </c>
      <c r="L38" s="67">
        <v>4.9788817762027664</v>
      </c>
      <c r="M38" s="67">
        <v>2.8957896377925874</v>
      </c>
    </row>
    <row r="39" spans="1:13" ht="13.5" customHeight="1">
      <c r="A39" s="86">
        <v>1946</v>
      </c>
      <c r="B39" s="67">
        <v>36.699551227328811</v>
      </c>
      <c r="C39" s="67">
        <v>26.765386402673911</v>
      </c>
      <c r="D39" s="67">
        <v>13.277052533344129</v>
      </c>
      <c r="E39" s="67">
        <v>9.6124319854052445</v>
      </c>
      <c r="F39" s="67">
        <v>4.391740338619992</v>
      </c>
      <c r="G39" s="67">
        <v>1.4728374229718499</v>
      </c>
      <c r="I39" s="67">
        <v>9.9341648246548999</v>
      </c>
      <c r="J39" s="67">
        <v>13.488333869329782</v>
      </c>
      <c r="K39" s="67">
        <v>3.6646205479388847</v>
      </c>
      <c r="L39" s="67">
        <v>5.2206916467852524</v>
      </c>
      <c r="M39" s="67">
        <v>2.9189029156481423</v>
      </c>
    </row>
    <row r="40" spans="1:13" ht="13.5" customHeight="1">
      <c r="A40" s="86">
        <v>1947</v>
      </c>
      <c r="B40" s="67">
        <v>34.347880643880309</v>
      </c>
      <c r="C40" s="67">
        <v>24.678275904496104</v>
      </c>
      <c r="D40" s="67">
        <v>11.955055203166751</v>
      </c>
      <c r="E40" s="67">
        <v>8.6136609273865794</v>
      </c>
      <c r="F40" s="67">
        <v>3.9182105759787578</v>
      </c>
      <c r="G40" s="67">
        <v>1.3035162087810492</v>
      </c>
      <c r="I40" s="67">
        <v>9.6696047393842051</v>
      </c>
      <c r="J40" s="67">
        <v>12.723220701329353</v>
      </c>
      <c r="K40" s="67">
        <v>3.3413942757801713</v>
      </c>
      <c r="L40" s="67">
        <v>4.6954503514078212</v>
      </c>
      <c r="M40" s="67">
        <v>2.6146943671977088</v>
      </c>
    </row>
    <row r="41" spans="1:13" ht="13.5" customHeight="1">
      <c r="A41" s="86">
        <v>1948</v>
      </c>
      <c r="B41" s="67">
        <v>35.013508333029783</v>
      </c>
      <c r="C41" s="67">
        <v>25.055218389699</v>
      </c>
      <c r="D41" s="67">
        <v>12.242600017043001</v>
      </c>
      <c r="E41" s="67">
        <v>8.9003058703631002</v>
      </c>
      <c r="F41" s="67">
        <v>4.0551428153601456</v>
      </c>
      <c r="G41" s="67">
        <v>1.3054992326916324</v>
      </c>
      <c r="I41" s="67">
        <v>9.958289943330783</v>
      </c>
      <c r="J41" s="67">
        <v>12.812618372655999</v>
      </c>
      <c r="K41" s="67">
        <v>3.342294146679901</v>
      </c>
      <c r="L41" s="67">
        <v>4.8451630550029545</v>
      </c>
      <c r="M41" s="67">
        <v>2.7496435826685133</v>
      </c>
    </row>
    <row r="42" spans="1:13" ht="13.5" customHeight="1">
      <c r="A42" s="86">
        <v>1949</v>
      </c>
      <c r="B42" s="67">
        <v>34.750996242854654</v>
      </c>
      <c r="C42" s="67">
        <v>24.505410245556778</v>
      </c>
      <c r="D42" s="67">
        <v>11.726960080682737</v>
      </c>
      <c r="E42" s="67">
        <v>8.4761617819399557</v>
      </c>
      <c r="F42" s="67">
        <v>3.8313695563811363</v>
      </c>
      <c r="G42" s="67">
        <v>1.2425001396918816</v>
      </c>
      <c r="I42" s="67">
        <v>10.245585997297876</v>
      </c>
      <c r="J42" s="67">
        <v>12.778450164874041</v>
      </c>
      <c r="K42" s="67">
        <v>3.2507982987427813</v>
      </c>
      <c r="L42" s="67">
        <v>4.6447922255588194</v>
      </c>
      <c r="M42" s="67">
        <v>2.5888694166892545</v>
      </c>
    </row>
    <row r="43" spans="1:13" ht="13.5" customHeight="1">
      <c r="A43" s="86">
        <v>1950</v>
      </c>
      <c r="B43" s="67">
        <v>35.563366960951434</v>
      </c>
      <c r="C43" s="67">
        <v>25.533443184458783</v>
      </c>
      <c r="D43" s="67">
        <v>12.819535039978584</v>
      </c>
      <c r="E43" s="67">
        <v>9.3699311987821101</v>
      </c>
      <c r="F43" s="67">
        <v>4.3904470024816025</v>
      </c>
      <c r="G43" s="67">
        <v>1.2197861566448933</v>
      </c>
      <c r="I43" s="67">
        <v>10.029923776492652</v>
      </c>
      <c r="J43" s="67">
        <v>12.713908144480198</v>
      </c>
      <c r="K43" s="67">
        <v>3.449603841196474</v>
      </c>
      <c r="L43" s="67">
        <v>4.9794841963005076</v>
      </c>
      <c r="M43" s="67">
        <v>3.1706608458367089</v>
      </c>
    </row>
    <row r="44" spans="1:13" ht="13.5" customHeight="1">
      <c r="A44" s="86">
        <v>1951</v>
      </c>
      <c r="B44" s="67">
        <v>34.217551487253886</v>
      </c>
      <c r="C44" s="67">
        <v>24.200970415465328</v>
      </c>
      <c r="D44" s="67">
        <v>11.787105144922103</v>
      </c>
      <c r="E44" s="67">
        <v>8.5290641587032052</v>
      </c>
      <c r="F44" s="67">
        <v>3.8904059496939563</v>
      </c>
      <c r="G44" s="67">
        <v>1.2810697611210966</v>
      </c>
      <c r="I44" s="67">
        <v>10.016581071788558</v>
      </c>
      <c r="J44" s="67">
        <v>12.413865270543225</v>
      </c>
      <c r="K44" s="67">
        <v>3.2580409862188979</v>
      </c>
      <c r="L44" s="67">
        <v>4.6386582090092485</v>
      </c>
      <c r="M44" s="67">
        <v>2.6093361885728594</v>
      </c>
    </row>
    <row r="45" spans="1:13" ht="13.5" customHeight="1">
      <c r="A45" s="86">
        <v>1952</v>
      </c>
      <c r="B45" s="67">
        <v>33.211509029250323</v>
      </c>
      <c r="C45" s="67">
        <v>23.06904312314909</v>
      </c>
      <c r="D45" s="67">
        <v>10.790875985478291</v>
      </c>
      <c r="E45" s="67">
        <v>7.7363700620921847</v>
      </c>
      <c r="F45" s="67">
        <v>3.4281686412848158</v>
      </c>
      <c r="G45" s="67">
        <v>1.0884692794265907</v>
      </c>
      <c r="I45" s="67">
        <v>10.142465906101233</v>
      </c>
      <c r="J45" s="67">
        <v>12.278167137670799</v>
      </c>
      <c r="K45" s="67">
        <v>3.054505923386106</v>
      </c>
      <c r="L45" s="67">
        <v>4.3082014208073689</v>
      </c>
      <c r="M45" s="67">
        <v>2.3396993618582251</v>
      </c>
    </row>
    <row r="46" spans="1:13" ht="13.5" customHeight="1">
      <c r="A46" s="86">
        <v>1953</v>
      </c>
      <c r="B46" s="67">
        <v>32.306951062083613</v>
      </c>
      <c r="C46" s="67">
        <v>22.01304886929983</v>
      </c>
      <c r="D46" s="67">
        <v>9.9018850353359422</v>
      </c>
      <c r="E46" s="67">
        <v>7.0222416727219663</v>
      </c>
      <c r="F46" s="67">
        <v>3.0551549232254844</v>
      </c>
      <c r="G46" s="67">
        <v>0.96675602974227415</v>
      </c>
      <c r="I46" s="67">
        <v>10.293902192783783</v>
      </c>
      <c r="J46" s="67">
        <v>12.111163833963888</v>
      </c>
      <c r="K46" s="67">
        <v>2.8796433626139759</v>
      </c>
      <c r="L46" s="67">
        <v>3.9670867494964819</v>
      </c>
      <c r="M46" s="67">
        <v>2.0883988934832103</v>
      </c>
    </row>
    <row r="47" spans="1:13" ht="13.5" customHeight="1">
      <c r="A47" s="86">
        <v>1954</v>
      </c>
      <c r="B47" s="67">
        <v>33.636110590333104</v>
      </c>
      <c r="C47" s="67">
        <v>23.297681803897294</v>
      </c>
      <c r="D47" s="67">
        <v>10.773561804160744</v>
      </c>
      <c r="E47" s="67">
        <v>7.7128419457529693</v>
      </c>
      <c r="F47" s="67">
        <v>3.4909311013215474</v>
      </c>
      <c r="G47" s="67">
        <v>1.1687484341437246</v>
      </c>
      <c r="I47" s="67">
        <v>10.338428786435809</v>
      </c>
      <c r="J47" s="67">
        <v>12.52411999973655</v>
      </c>
      <c r="K47" s="67">
        <v>3.0607198584077748</v>
      </c>
      <c r="L47" s="67">
        <v>4.2219108444314219</v>
      </c>
      <c r="M47" s="67">
        <v>2.322182667177823</v>
      </c>
    </row>
    <row r="48" spans="1:13" ht="13.5" customHeight="1">
      <c r="A48" s="86">
        <v>1955</v>
      </c>
      <c r="B48" s="67">
        <v>33.937798425770481</v>
      </c>
      <c r="C48" s="67">
        <v>23.596091814308899</v>
      </c>
      <c r="D48" s="67">
        <v>11.057545520131828</v>
      </c>
      <c r="E48" s="67">
        <v>7.9624122205783836</v>
      </c>
      <c r="F48" s="67">
        <v>3.7149687473773496</v>
      </c>
      <c r="G48" s="67">
        <v>1.3165387245087341</v>
      </c>
      <c r="I48" s="67">
        <v>10.341706611461582</v>
      </c>
      <c r="J48" s="67">
        <v>12.53854629417707</v>
      </c>
      <c r="K48" s="67">
        <v>3.0951332995534449</v>
      </c>
      <c r="L48" s="67">
        <v>4.2474434732010344</v>
      </c>
      <c r="M48" s="67">
        <v>2.3984300228686157</v>
      </c>
    </row>
    <row r="49" spans="1:13" ht="13.5" customHeight="1">
      <c r="A49" s="86">
        <v>1956</v>
      </c>
      <c r="B49" s="67">
        <v>33.462139769151833</v>
      </c>
      <c r="C49" s="67">
        <v>23.126903627089035</v>
      </c>
      <c r="D49" s="67">
        <v>10.672081713296967</v>
      </c>
      <c r="E49" s="67">
        <v>7.7040729907897507</v>
      </c>
      <c r="F49" s="67">
        <v>3.4863094765295197</v>
      </c>
      <c r="G49" s="67">
        <v>1.1976060987726265</v>
      </c>
      <c r="I49" s="67">
        <v>10.335236142062797</v>
      </c>
      <c r="J49" s="67">
        <v>12.454821913792069</v>
      </c>
      <c r="K49" s="67">
        <v>2.968008722507216</v>
      </c>
      <c r="L49" s="67">
        <v>4.2177635142602306</v>
      </c>
      <c r="M49" s="67">
        <v>2.2887033777568933</v>
      </c>
    </row>
    <row r="50" spans="1:13" ht="13.5" customHeight="1">
      <c r="A50" s="86">
        <v>1957</v>
      </c>
      <c r="B50" s="67">
        <v>32.988589698885882</v>
      </c>
      <c r="C50" s="67">
        <v>22.604483211460689</v>
      </c>
      <c r="D50" s="67">
        <v>10.160969512973962</v>
      </c>
      <c r="E50" s="67">
        <v>7.2289503534595845</v>
      </c>
      <c r="F50" s="67">
        <v>3.1833122336257116</v>
      </c>
      <c r="G50" s="67">
        <v>1.0528673149594427</v>
      </c>
      <c r="I50" s="67">
        <v>10.384106487425193</v>
      </c>
      <c r="J50" s="67">
        <v>12.443513698486727</v>
      </c>
      <c r="K50" s="67">
        <v>2.9320191595143772</v>
      </c>
      <c r="L50" s="67">
        <v>4.0456381198338729</v>
      </c>
      <c r="M50" s="67">
        <v>2.1304449186662691</v>
      </c>
    </row>
    <row r="51" spans="1:13" ht="13.5" customHeight="1">
      <c r="A51" s="86">
        <v>1958</v>
      </c>
      <c r="B51" s="67">
        <v>33.561535507763736</v>
      </c>
      <c r="C51" s="67">
        <v>22.926678126202024</v>
      </c>
      <c r="D51" s="67">
        <v>10.205745453581454</v>
      </c>
      <c r="E51" s="67">
        <v>7.2682646554252344</v>
      </c>
      <c r="F51" s="67">
        <v>3.2184493567886685</v>
      </c>
      <c r="G51" s="67">
        <v>1.0814637545017167</v>
      </c>
      <c r="I51" s="67">
        <v>10.634857381561712</v>
      </c>
      <c r="J51" s="67">
        <v>12.72093267262057</v>
      </c>
      <c r="K51" s="67">
        <v>2.9374807981562192</v>
      </c>
      <c r="L51" s="67">
        <v>4.0498152986365659</v>
      </c>
      <c r="M51" s="67">
        <v>2.136985602286952</v>
      </c>
    </row>
    <row r="52" spans="1:13" ht="13.5" customHeight="1">
      <c r="A52" s="86">
        <v>1959</v>
      </c>
      <c r="B52" s="67">
        <v>34.003626034210939</v>
      </c>
      <c r="C52" s="67">
        <v>23.389805866566565</v>
      </c>
      <c r="D52" s="67">
        <v>10.64744460659322</v>
      </c>
      <c r="E52" s="67">
        <v>7.7157417854602874</v>
      </c>
      <c r="F52" s="67">
        <v>3.4498097399622316</v>
      </c>
      <c r="G52" s="67">
        <v>1.194124937510926</v>
      </c>
      <c r="I52" s="67">
        <v>10.613820167644374</v>
      </c>
      <c r="J52" s="67">
        <v>12.742361259973345</v>
      </c>
      <c r="K52" s="67">
        <v>2.9317028211329328</v>
      </c>
      <c r="L52" s="67">
        <v>4.2659320454980563</v>
      </c>
      <c r="M52" s="67">
        <v>2.2556848024513059</v>
      </c>
    </row>
    <row r="53" spans="1:13" ht="13.5" customHeight="1">
      <c r="A53" s="86">
        <v>1960</v>
      </c>
      <c r="B53" s="67">
        <v>33.475096015672115</v>
      </c>
      <c r="C53" s="67">
        <v>22.574312270279375</v>
      </c>
      <c r="D53" s="67">
        <v>10.034579956956321</v>
      </c>
      <c r="E53" s="67">
        <v>7.1292552733358505</v>
      </c>
      <c r="F53" s="67">
        <v>3.2490455876287272</v>
      </c>
      <c r="G53" s="67">
        <v>1.1749239699033298</v>
      </c>
      <c r="I53" s="67">
        <v>10.90078374539274</v>
      </c>
      <c r="J53" s="67">
        <v>12.539732313323054</v>
      </c>
      <c r="K53" s="67">
        <v>2.9053246836204707</v>
      </c>
      <c r="L53" s="67">
        <v>3.8802096857071233</v>
      </c>
      <c r="M53" s="67">
        <v>2.0741216177253974</v>
      </c>
    </row>
    <row r="54" spans="1:13" ht="13.5" customHeight="1">
      <c r="A54" s="86">
        <v>1961</v>
      </c>
      <c r="B54" s="67">
        <v>34.254772805519735</v>
      </c>
      <c r="C54" s="67">
        <v>23.501366800040351</v>
      </c>
      <c r="D54" s="67">
        <v>10.640656153200087</v>
      </c>
      <c r="E54" s="67">
        <v>7.6563411899957599</v>
      </c>
      <c r="F54" s="67">
        <v>3.6512818079073157</v>
      </c>
      <c r="G54" s="67">
        <v>1.3822929216111448</v>
      </c>
      <c r="I54" s="67">
        <v>10.753406005479384</v>
      </c>
      <c r="J54" s="67">
        <v>12.860710646840264</v>
      </c>
      <c r="K54" s="67">
        <v>2.9843149632043273</v>
      </c>
      <c r="L54" s="67">
        <v>4.0050593820884437</v>
      </c>
      <c r="M54" s="67">
        <v>2.2689888862961709</v>
      </c>
    </row>
    <row r="55" spans="1:13" ht="13.5" customHeight="1">
      <c r="A55" s="86">
        <v>1962</v>
      </c>
      <c r="B55" s="67">
        <v>33.700905075220447</v>
      </c>
      <c r="C55" s="67">
        <v>22.805886101804902</v>
      </c>
      <c r="D55" s="67">
        <v>9.9499062481040372</v>
      </c>
      <c r="E55" s="67">
        <v>7.0556755731104559</v>
      </c>
      <c r="F55" s="67">
        <v>3.1942778236263951</v>
      </c>
      <c r="G55" s="67">
        <v>1.1607401802667006</v>
      </c>
      <c r="I55" s="67">
        <v>10.895018973415546</v>
      </c>
      <c r="J55" s="67">
        <v>12.855979853700864</v>
      </c>
      <c r="K55" s="67">
        <v>2.8942306749935813</v>
      </c>
      <c r="L55" s="67">
        <v>3.8613977494840608</v>
      </c>
      <c r="M55" s="67">
        <v>2.0335376433596943</v>
      </c>
    </row>
    <row r="56" spans="1:13" ht="13.5" customHeight="1">
      <c r="A56" s="86">
        <v>1963</v>
      </c>
      <c r="B56" s="67">
        <v>33.784812876719649</v>
      </c>
      <c r="C56" s="67">
        <v>22.843879271659908</v>
      </c>
      <c r="D56" s="67">
        <v>9.9165102959435298</v>
      </c>
      <c r="E56" s="67">
        <v>6.9977792188907886</v>
      </c>
      <c r="F56" s="67">
        <v>3.1459022812065323</v>
      </c>
      <c r="G56" s="67">
        <v>1.1462998441377137</v>
      </c>
      <c r="I56" s="67">
        <v>10.94093360505974</v>
      </c>
      <c r="J56" s="67">
        <v>12.927368975716378</v>
      </c>
      <c r="K56" s="67">
        <v>2.9187310770527413</v>
      </c>
      <c r="L56" s="67">
        <v>3.8518769376842563</v>
      </c>
      <c r="M56" s="67">
        <v>1.9996024370688186</v>
      </c>
    </row>
    <row r="57" spans="1:13" ht="13.5" customHeight="1">
      <c r="A57" s="86">
        <v>1964</v>
      </c>
      <c r="B57" s="67">
        <v>34.423159200285276</v>
      </c>
      <c r="C57" s="67">
        <v>23.501240806964439</v>
      </c>
      <c r="D57" s="67">
        <v>10.479103530661327</v>
      </c>
      <c r="E57" s="67">
        <v>7.3852585207857411</v>
      </c>
      <c r="F57" s="67">
        <v>3.3724713759870779</v>
      </c>
      <c r="G57" s="67">
        <v>1.3021661045439319</v>
      </c>
      <c r="I57" s="67">
        <v>10.921918393320837</v>
      </c>
      <c r="J57" s="67">
        <v>13.022137276303113</v>
      </c>
      <c r="K57" s="67">
        <v>3.0938450098755856</v>
      </c>
      <c r="L57" s="67">
        <v>4.0127871447986632</v>
      </c>
      <c r="M57" s="67">
        <v>2.070305271443146</v>
      </c>
    </row>
    <row r="58" spans="1:13" ht="13.5" customHeight="1">
      <c r="A58" s="86">
        <v>1965</v>
      </c>
      <c r="B58" s="67">
        <v>34.781024128956567</v>
      </c>
      <c r="C58" s="67">
        <v>23.876387756560398</v>
      </c>
      <c r="D58" s="67">
        <v>10.891912753229198</v>
      </c>
      <c r="E58" s="67">
        <v>7.7250397293441164</v>
      </c>
      <c r="F58" s="67">
        <v>3.6551436659768348</v>
      </c>
      <c r="G58" s="67">
        <v>1.4893514616821979</v>
      </c>
      <c r="I58" s="67">
        <v>10.904636372396169</v>
      </c>
      <c r="J58" s="67">
        <v>12.9844750033312</v>
      </c>
      <c r="K58" s="67">
        <v>3.1668730238850813</v>
      </c>
      <c r="L58" s="67">
        <v>4.0698960633672812</v>
      </c>
      <c r="M58" s="67">
        <v>2.1657922042946369</v>
      </c>
    </row>
    <row r="59" spans="1:13" ht="13.5" customHeight="1">
      <c r="A59" s="86">
        <v>1966</v>
      </c>
      <c r="B59" s="67">
        <v>33.672018701939663</v>
      </c>
      <c r="C59" s="67">
        <v>22.920035530072795</v>
      </c>
      <c r="D59" s="67">
        <v>10.175256812339699</v>
      </c>
      <c r="E59" s="67">
        <v>7.2189100570361679</v>
      </c>
      <c r="F59" s="67">
        <v>3.385286985201867</v>
      </c>
      <c r="G59" s="67">
        <v>1.2898790870561372</v>
      </c>
      <c r="I59" s="67">
        <v>10.751983171866868</v>
      </c>
      <c r="J59" s="67">
        <v>12.744778717733096</v>
      </c>
      <c r="K59" s="67">
        <v>2.9563467553035307</v>
      </c>
      <c r="L59" s="67">
        <v>3.833623071834301</v>
      </c>
      <c r="M59" s="67">
        <v>2.09540789814573</v>
      </c>
    </row>
    <row r="60" spans="1:13" ht="13.5" customHeight="1">
      <c r="A60" s="86">
        <v>1967</v>
      </c>
      <c r="B60" s="67">
        <v>34.444564532108465</v>
      </c>
      <c r="C60" s="67">
        <v>23.702198857924753</v>
      </c>
      <c r="D60" s="67">
        <v>10.737541914934186</v>
      </c>
      <c r="E60" s="67">
        <v>7.6748202277885289</v>
      </c>
      <c r="F60" s="67">
        <v>3.6770055013950738</v>
      </c>
      <c r="G60" s="67">
        <v>1.4163478056117289</v>
      </c>
      <c r="I60" s="67">
        <v>10.742365674183713</v>
      </c>
      <c r="J60" s="67">
        <v>12.964656942990567</v>
      </c>
      <c r="K60" s="67">
        <v>3.0627216871456566</v>
      </c>
      <c r="L60" s="67">
        <v>3.9978147263934551</v>
      </c>
      <c r="M60" s="67">
        <v>2.2606576957833449</v>
      </c>
    </row>
    <row r="61" spans="1:13" ht="13.5" customHeight="1">
      <c r="A61" s="86">
        <v>1968</v>
      </c>
      <c r="B61" s="67">
        <v>34.847169728380806</v>
      </c>
      <c r="C61" s="67">
        <v>24.150884451591764</v>
      </c>
      <c r="D61" s="67">
        <v>11.212838574441928</v>
      </c>
      <c r="E61" s="67">
        <v>8.139010155687382</v>
      </c>
      <c r="F61" s="67">
        <v>4.0228605841038094</v>
      </c>
      <c r="G61" s="67">
        <v>1.6149285544225331</v>
      </c>
      <c r="I61" s="67">
        <v>10.696285276789041</v>
      </c>
      <c r="J61" s="67">
        <v>12.938045877149836</v>
      </c>
      <c r="K61" s="67">
        <v>3.0738284187545464</v>
      </c>
      <c r="L61" s="67">
        <v>4.1161495715835725</v>
      </c>
      <c r="M61" s="67">
        <v>2.4079320296812763</v>
      </c>
    </row>
    <row r="62" spans="1:13" ht="13.5" customHeight="1">
      <c r="A62" s="86">
        <v>1969</v>
      </c>
      <c r="B62" s="67">
        <v>33.929318315651621</v>
      </c>
      <c r="C62" s="67">
        <v>23.084003848392623</v>
      </c>
      <c r="D62" s="67">
        <v>10.351497284479398</v>
      </c>
      <c r="E62" s="67">
        <v>7.4457992588071837</v>
      </c>
      <c r="F62" s="67">
        <v>3.6936962808646325</v>
      </c>
      <c r="G62" s="67">
        <v>1.5581702597665021</v>
      </c>
      <c r="I62" s="67">
        <v>10.845314467258998</v>
      </c>
      <c r="J62" s="67">
        <v>12.732506563913224</v>
      </c>
      <c r="K62" s="67">
        <v>2.9056980256722147</v>
      </c>
      <c r="L62" s="67">
        <v>3.7521029779425512</v>
      </c>
      <c r="M62" s="67">
        <v>2.1355260210981304</v>
      </c>
    </row>
    <row r="63" spans="1:13" ht="13.5" customHeight="1">
      <c r="A63" s="86">
        <v>1970</v>
      </c>
      <c r="B63" s="67">
        <v>32.627187921783381</v>
      </c>
      <c r="C63" s="67">
        <v>21.662776629097152</v>
      </c>
      <c r="D63" s="67">
        <v>9.0252864935986619</v>
      </c>
      <c r="E63" s="67">
        <v>6.2510354502399119</v>
      </c>
      <c r="F63" s="67">
        <v>2.7753447195762333</v>
      </c>
      <c r="G63" s="67">
        <v>0.99627513394338518</v>
      </c>
      <c r="I63" s="67">
        <v>10.964411292686229</v>
      </c>
      <c r="J63" s="67">
        <v>12.63749013549849</v>
      </c>
      <c r="K63" s="67">
        <v>2.7742510433587499</v>
      </c>
      <c r="L63" s="67">
        <v>3.4756907306636786</v>
      </c>
      <c r="M63" s="67">
        <v>1.7790695856328482</v>
      </c>
    </row>
    <row r="64" spans="1:13" ht="13.5" customHeight="1">
      <c r="A64" s="86">
        <v>1971</v>
      </c>
      <c r="B64" s="67">
        <v>33.336957207631883</v>
      </c>
      <c r="C64" s="67">
        <v>22.257596754123192</v>
      </c>
      <c r="D64" s="67">
        <v>9.399056116893755</v>
      </c>
      <c r="E64" s="67">
        <v>6.5637180681112763</v>
      </c>
      <c r="F64" s="67">
        <v>2.987735567445938</v>
      </c>
      <c r="G64" s="67">
        <v>1.1137117989758905</v>
      </c>
      <c r="I64" s="67">
        <v>11.079360453508691</v>
      </c>
      <c r="J64" s="67">
        <v>12.858540637229437</v>
      </c>
      <c r="K64" s="67">
        <v>2.8353380487824786</v>
      </c>
      <c r="L64" s="67">
        <v>3.5759825006653383</v>
      </c>
      <c r="M64" s="67">
        <v>1.8740237684700476</v>
      </c>
    </row>
    <row r="65" spans="1:13" ht="13.5" customHeight="1">
      <c r="A65" s="86">
        <v>1972</v>
      </c>
      <c r="B65" s="67">
        <v>33.585936951500109</v>
      </c>
      <c r="C65" s="67">
        <v>22.518494904678448</v>
      </c>
      <c r="D65" s="67">
        <v>9.6377083451862653</v>
      </c>
      <c r="E65" s="67">
        <v>6.7800779514331033</v>
      </c>
      <c r="F65" s="67">
        <v>3.1258337833275762</v>
      </c>
      <c r="G65" s="67">
        <v>1.1781574093832308</v>
      </c>
      <c r="I65" s="67">
        <v>11.067442046821661</v>
      </c>
      <c r="J65" s="67">
        <v>12.880786559492183</v>
      </c>
      <c r="K65" s="67">
        <v>2.857630393753162</v>
      </c>
      <c r="L65" s="67">
        <v>3.6542441681055271</v>
      </c>
      <c r="M65" s="67">
        <v>1.9476763739443455</v>
      </c>
    </row>
    <row r="66" spans="1:13" ht="13.5" customHeight="1">
      <c r="A66" s="86">
        <v>1973</v>
      </c>
      <c r="B66" s="67">
        <v>33.332703112875102</v>
      </c>
      <c r="C66" s="67">
        <v>22.213623212905272</v>
      </c>
      <c r="D66" s="67">
        <v>9.1624623453135765</v>
      </c>
      <c r="E66" s="67">
        <v>6.3038498064728747</v>
      </c>
      <c r="F66" s="67">
        <v>2.7600856232307911</v>
      </c>
      <c r="G66" s="67">
        <v>0.94139573549492805</v>
      </c>
      <c r="I66" s="67">
        <v>11.119079899969829</v>
      </c>
      <c r="J66" s="67">
        <v>13.051160867591696</v>
      </c>
      <c r="K66" s="67">
        <v>2.8586125388407018</v>
      </c>
      <c r="L66" s="67">
        <v>3.5437641832420836</v>
      </c>
      <c r="M66" s="67">
        <v>1.818689887735863</v>
      </c>
    </row>
    <row r="67" spans="1:13" ht="13.5" customHeight="1">
      <c r="A67" s="86">
        <v>1974</v>
      </c>
      <c r="B67" s="67">
        <v>33.308721284801521</v>
      </c>
      <c r="C67" s="67">
        <v>22.117845220002732</v>
      </c>
      <c r="D67" s="67">
        <v>9.1224292172255339</v>
      </c>
      <c r="E67" s="67">
        <v>6.3068576747885361</v>
      </c>
      <c r="F67" s="67">
        <v>2.72823293845236</v>
      </c>
      <c r="G67" s="67">
        <v>0.87885422864696539</v>
      </c>
      <c r="I67" s="67">
        <v>11.19087606479879</v>
      </c>
      <c r="J67" s="67">
        <v>12.995416002777198</v>
      </c>
      <c r="K67" s="67">
        <v>2.8155715424369978</v>
      </c>
      <c r="L67" s="67">
        <v>3.5786247363361761</v>
      </c>
      <c r="M67" s="67">
        <v>1.8493787098053946</v>
      </c>
    </row>
    <row r="68" spans="1:13" ht="13.5" customHeight="1">
      <c r="A68" s="86">
        <v>1975</v>
      </c>
      <c r="B68" s="67">
        <v>33.432915443624907</v>
      </c>
      <c r="C68" s="67">
        <v>21.98127553021525</v>
      </c>
      <c r="D68" s="67">
        <v>8.872672603452564</v>
      </c>
      <c r="E68" s="67">
        <v>6.0679008782242949</v>
      </c>
      <c r="F68" s="67">
        <v>2.5645125442783798</v>
      </c>
      <c r="G68" s="67">
        <v>0.84658142682953264</v>
      </c>
      <c r="I68" s="67">
        <v>11.451639913409657</v>
      </c>
      <c r="J68" s="67">
        <v>13.108602926762686</v>
      </c>
      <c r="K68" s="67">
        <v>2.8047717252282691</v>
      </c>
      <c r="L68" s="67">
        <v>3.5033883339459151</v>
      </c>
      <c r="M68" s="67">
        <v>1.7179311174488472</v>
      </c>
    </row>
    <row r="69" spans="1:13" ht="13.5" customHeight="1">
      <c r="A69" s="86">
        <v>1976</v>
      </c>
      <c r="B69" s="67">
        <v>33.413613324879499</v>
      </c>
      <c r="C69" s="67">
        <v>21.974556548715523</v>
      </c>
      <c r="D69" s="67">
        <v>8.860885138806907</v>
      </c>
      <c r="E69" s="67">
        <v>6.0688981827163699</v>
      </c>
      <c r="F69" s="67">
        <v>2.5947445217216036</v>
      </c>
      <c r="G69" s="67">
        <v>0.85993934820226992</v>
      </c>
      <c r="I69" s="67">
        <v>11.439056776163977</v>
      </c>
      <c r="J69" s="67">
        <v>13.113671409908616</v>
      </c>
      <c r="K69" s="67">
        <v>2.791986956090537</v>
      </c>
      <c r="L69" s="67">
        <v>3.4741536609947663</v>
      </c>
      <c r="M69" s="67">
        <v>1.7348051735193337</v>
      </c>
    </row>
    <row r="70" spans="1:13" ht="13.5" customHeight="1">
      <c r="A70" s="86">
        <v>1977</v>
      </c>
      <c r="B70" s="67">
        <v>33.58335444672678</v>
      </c>
      <c r="C70" s="67">
        <v>22.124400709776403</v>
      </c>
      <c r="D70" s="67">
        <v>9.0251178846532945</v>
      </c>
      <c r="E70" s="67">
        <v>6.2170612847436626</v>
      </c>
      <c r="F70" s="67">
        <v>2.7079323133603865</v>
      </c>
      <c r="G70" s="67">
        <v>0.92362942017128558</v>
      </c>
      <c r="I70" s="67">
        <v>11.458953736950377</v>
      </c>
      <c r="J70" s="67">
        <v>13.099282825123108</v>
      </c>
      <c r="K70" s="67">
        <v>2.8080565999096319</v>
      </c>
      <c r="L70" s="67">
        <v>3.5091289713832761</v>
      </c>
      <c r="M70" s="67">
        <v>1.784302893189101</v>
      </c>
    </row>
    <row r="71" spans="1:13" ht="13.5" customHeight="1">
      <c r="A71" s="86">
        <v>1978</v>
      </c>
      <c r="B71" s="67">
        <v>33.486074567630084</v>
      </c>
      <c r="C71" s="67">
        <v>22.035974550061056</v>
      </c>
      <c r="D71" s="67">
        <v>8.9505213117986688</v>
      </c>
      <c r="E71" s="67">
        <v>6.161281492336526</v>
      </c>
      <c r="F71" s="67">
        <v>2.6479670026986137</v>
      </c>
      <c r="G71" s="67">
        <v>0.85637644293520931</v>
      </c>
      <c r="I71" s="67">
        <v>11.450100017569028</v>
      </c>
      <c r="J71" s="67">
        <v>13.085453238262387</v>
      </c>
      <c r="K71" s="67">
        <v>2.7892398194621428</v>
      </c>
      <c r="L71" s="67">
        <v>3.5133144896379123</v>
      </c>
      <c r="M71" s="67">
        <v>1.7915905597634043</v>
      </c>
    </row>
    <row r="72" spans="1:13" ht="13.5" customHeight="1">
      <c r="A72" s="86">
        <v>1979</v>
      </c>
      <c r="B72" s="67">
        <v>34.212281147923008</v>
      </c>
      <c r="C72" s="67">
        <v>22.931333033515408</v>
      </c>
      <c r="D72" s="67">
        <v>9.9576984709518843</v>
      </c>
      <c r="E72" s="67">
        <v>7.1085531724501321</v>
      </c>
      <c r="F72" s="67">
        <v>3.4392645702314781</v>
      </c>
      <c r="G72" s="67">
        <v>1.3728566187669136</v>
      </c>
      <c r="I72" s="67">
        <v>11.2809481144076</v>
      </c>
      <c r="J72" s="67">
        <v>12.973634562563523</v>
      </c>
      <c r="K72" s="67">
        <v>2.8491452985017522</v>
      </c>
      <c r="L72" s="67">
        <v>3.6692886022186539</v>
      </c>
      <c r="M72" s="67">
        <v>2.0664079514645648</v>
      </c>
    </row>
    <row r="73" spans="1:13" ht="13.5" customHeight="1">
      <c r="A73" s="86">
        <v>1980</v>
      </c>
      <c r="B73" s="67">
        <v>34.633109852762871</v>
      </c>
      <c r="C73" s="67">
        <v>23.167762094506486</v>
      </c>
      <c r="D73" s="67">
        <v>10.021024087968501</v>
      </c>
      <c r="E73" s="67">
        <v>7.1490427060712189</v>
      </c>
      <c r="F73" s="67">
        <v>3.4095164790819288</v>
      </c>
      <c r="G73" s="67">
        <v>1.2764781564610594</v>
      </c>
      <c r="I73" s="67">
        <v>11.465347758256385</v>
      </c>
      <c r="J73" s="67">
        <v>13.146738006537985</v>
      </c>
      <c r="K73" s="67">
        <v>2.8719813818972817</v>
      </c>
      <c r="L73" s="67">
        <v>3.7395262269892902</v>
      </c>
      <c r="M73" s="67">
        <v>2.1330383226208696</v>
      </c>
    </row>
    <row r="74" spans="1:13" ht="13.5" customHeight="1">
      <c r="A74" s="86">
        <v>1981</v>
      </c>
      <c r="B74" s="67">
        <v>34.543460724054285</v>
      </c>
      <c r="C74" s="67">
        <v>23.036323684005882</v>
      </c>
      <c r="D74" s="67">
        <v>10.017024807873129</v>
      </c>
      <c r="E74" s="67">
        <v>7.2333450003670983</v>
      </c>
      <c r="F74" s="67">
        <v>3.5661926882342105</v>
      </c>
      <c r="G74" s="67">
        <v>1.3658654703481263</v>
      </c>
      <c r="I74" s="67">
        <v>11.507137040048402</v>
      </c>
      <c r="J74" s="67">
        <v>13.019298876132753</v>
      </c>
      <c r="K74" s="67">
        <v>2.7836798075060312</v>
      </c>
      <c r="L74" s="67">
        <v>3.6671523121328877</v>
      </c>
      <c r="M74" s="67">
        <v>2.200327217886084</v>
      </c>
    </row>
    <row r="75" spans="1:13" ht="13.5" customHeight="1">
      <c r="A75" s="86">
        <v>1982</v>
      </c>
      <c r="B75" s="67">
        <v>35.332165870772251</v>
      </c>
      <c r="C75" s="67">
        <v>23.830859846228314</v>
      </c>
      <c r="D75" s="67">
        <v>10.795796977766425</v>
      </c>
      <c r="E75" s="67">
        <v>7.9650371641197308</v>
      </c>
      <c r="F75" s="67">
        <v>4.1757694436480151</v>
      </c>
      <c r="G75" s="67">
        <v>1.7337928747513978</v>
      </c>
      <c r="I75" s="67">
        <v>11.501306024543936</v>
      </c>
      <c r="J75" s="67">
        <v>13.035062868461889</v>
      </c>
      <c r="K75" s="67">
        <v>2.8307598136466945</v>
      </c>
      <c r="L75" s="67">
        <v>3.7892677204717158</v>
      </c>
      <c r="M75" s="67">
        <v>2.4419765688966173</v>
      </c>
    </row>
    <row r="76" spans="1:13" ht="13.5" customHeight="1">
      <c r="A76" s="86">
        <v>1983</v>
      </c>
      <c r="B76" s="67">
        <v>36.381882126221534</v>
      </c>
      <c r="C76" s="67">
        <v>24.851601609232148</v>
      </c>
      <c r="D76" s="67">
        <v>11.555228099865923</v>
      </c>
      <c r="E76" s="67">
        <v>8.6305391031627234</v>
      </c>
      <c r="F76" s="67">
        <v>4.6208721299842912</v>
      </c>
      <c r="G76" s="67">
        <v>1.884166708678876</v>
      </c>
      <c r="I76" s="67">
        <v>11.530280516989386</v>
      </c>
      <c r="J76" s="67">
        <v>13.296373509366225</v>
      </c>
      <c r="K76" s="67">
        <v>2.9246889967031997</v>
      </c>
      <c r="L76" s="67">
        <v>4.0096669731784322</v>
      </c>
      <c r="M76" s="67">
        <v>2.7367054213054152</v>
      </c>
    </row>
    <row r="77" spans="1:13" ht="13.5" customHeight="1">
      <c r="A77" s="86">
        <v>1984</v>
      </c>
      <c r="B77" s="67">
        <v>36.735537173275119</v>
      </c>
      <c r="C77" s="67">
        <v>25.286507220891252</v>
      </c>
      <c r="D77" s="67">
        <v>11.989346962037795</v>
      </c>
      <c r="E77" s="67">
        <v>9.0391652755793146</v>
      </c>
      <c r="F77" s="67">
        <v>4.9811033091065013</v>
      </c>
      <c r="G77" s="67">
        <v>2.1535381567179748</v>
      </c>
      <c r="I77" s="67">
        <v>11.449029952383867</v>
      </c>
      <c r="J77" s="67">
        <v>13.297160258853458</v>
      </c>
      <c r="K77" s="67">
        <v>2.95018168645848</v>
      </c>
      <c r="L77" s="67">
        <v>4.0580619664728133</v>
      </c>
      <c r="M77" s="67">
        <v>2.8275651523885266</v>
      </c>
    </row>
    <row r="78" spans="1:13" ht="13.5" customHeight="1">
      <c r="A78" s="86">
        <v>1985</v>
      </c>
      <c r="B78" s="67">
        <v>37.560861009448189</v>
      </c>
      <c r="C78" s="67">
        <v>26.117028321317697</v>
      </c>
      <c r="D78" s="67">
        <v>12.668962279555531</v>
      </c>
      <c r="E78" s="67">
        <v>9.6251536987594903</v>
      </c>
      <c r="F78" s="67">
        <v>5.3180289093396169</v>
      </c>
      <c r="G78" s="67">
        <v>2.2361820161560337</v>
      </c>
      <c r="I78" s="67">
        <v>11.443832688130492</v>
      </c>
      <c r="J78" s="67">
        <v>13.448066041762166</v>
      </c>
      <c r="K78" s="67">
        <v>3.0438085807960409</v>
      </c>
      <c r="L78" s="67">
        <v>4.3071247894198734</v>
      </c>
      <c r="M78" s="67">
        <v>3.0818468931835832</v>
      </c>
    </row>
    <row r="79" spans="1:13" ht="13.5" customHeight="1">
      <c r="A79" s="86">
        <v>1986</v>
      </c>
      <c r="B79" s="67">
        <v>40.628910352746885</v>
      </c>
      <c r="C79" s="67">
        <v>29.487538897193097</v>
      </c>
      <c r="D79" s="67">
        <v>15.917057878495417</v>
      </c>
      <c r="E79" s="67">
        <v>12.622035228545277</v>
      </c>
      <c r="F79" s="67">
        <v>7.3978961510816967</v>
      </c>
      <c r="G79" s="67">
        <v>3.34446839608743</v>
      </c>
      <c r="I79" s="67">
        <v>11.141371455553788</v>
      </c>
      <c r="J79" s="67">
        <v>13.570481018697681</v>
      </c>
      <c r="K79" s="67">
        <v>3.2950226499501394</v>
      </c>
      <c r="L79" s="67">
        <v>5.2241390774635805</v>
      </c>
      <c r="M79" s="67">
        <v>4.0534277549942672</v>
      </c>
    </row>
    <row r="80" spans="1:13" ht="13.5" customHeight="1">
      <c r="A80" s="86">
        <v>1987</v>
      </c>
      <c r="B80" s="67">
        <v>38.245778280666734</v>
      </c>
      <c r="C80" s="67">
        <v>26.538896196963329</v>
      </c>
      <c r="D80" s="67">
        <v>12.662152082703312</v>
      </c>
      <c r="E80" s="67">
        <v>9.4484083074483234</v>
      </c>
      <c r="F80" s="67">
        <v>4.899027408633728</v>
      </c>
      <c r="G80" s="67">
        <v>1.9077992254479696</v>
      </c>
      <c r="I80" s="67">
        <v>11.706882083703405</v>
      </c>
      <c r="J80" s="67">
        <v>13.876744114260017</v>
      </c>
      <c r="K80" s="67">
        <v>3.2137437752549882</v>
      </c>
      <c r="L80" s="67">
        <v>4.5493808988145954</v>
      </c>
      <c r="M80" s="67">
        <v>2.9912281831857586</v>
      </c>
    </row>
    <row r="81" spans="1:13" ht="13.5" customHeight="1">
      <c r="A81" s="86">
        <v>1988</v>
      </c>
      <c r="B81" s="67">
        <v>40.628739351633932</v>
      </c>
      <c r="C81" s="67">
        <v>29.28938887841235</v>
      </c>
      <c r="D81" s="67">
        <v>15.493338921325046</v>
      </c>
      <c r="E81" s="67">
        <v>12.091460032282132</v>
      </c>
      <c r="F81" s="67">
        <v>6.799030590486101</v>
      </c>
      <c r="G81" s="67">
        <v>2.8625698376648026</v>
      </c>
      <c r="I81" s="67">
        <v>11.339350473221582</v>
      </c>
      <c r="J81" s="67">
        <v>13.796049957087304</v>
      </c>
      <c r="K81" s="67">
        <v>3.4018788890429139</v>
      </c>
      <c r="L81" s="67">
        <v>5.2924294417960311</v>
      </c>
      <c r="M81" s="67">
        <v>3.9364607528212985</v>
      </c>
    </row>
    <row r="82" spans="1:13" ht="13.5" customHeight="1">
      <c r="A82" s="86">
        <v>1989</v>
      </c>
      <c r="B82" s="67">
        <v>40.084419699446748</v>
      </c>
      <c r="C82" s="67">
        <v>28.547795418569976</v>
      </c>
      <c r="D82" s="67">
        <v>14.486443962630339</v>
      </c>
      <c r="E82" s="67">
        <v>11.078926762688688</v>
      </c>
      <c r="F82" s="67">
        <v>5.9994074968876392</v>
      </c>
      <c r="G82" s="67">
        <v>2.4546952390748413</v>
      </c>
      <c r="I82" s="67">
        <v>11.536624280876772</v>
      </c>
      <c r="J82" s="67">
        <v>14.061351455939636</v>
      </c>
      <c r="K82" s="67">
        <v>3.4075171999416511</v>
      </c>
      <c r="L82" s="67">
        <v>5.0795192658010491</v>
      </c>
      <c r="M82" s="67">
        <v>3.5447122578127979</v>
      </c>
    </row>
    <row r="83" spans="1:13" ht="13.5" customHeight="1">
      <c r="A83" s="86">
        <v>1990</v>
      </c>
      <c r="B83" s="67">
        <v>39.975652816242444</v>
      </c>
      <c r="C83" s="67">
        <v>28.406123836070392</v>
      </c>
      <c r="D83" s="67">
        <v>14.329641264701635</v>
      </c>
      <c r="E83" s="67">
        <v>10.944271701045379</v>
      </c>
      <c r="F83" s="67">
        <v>5.8245139041904226</v>
      </c>
      <c r="G83" s="67">
        <v>2.3335255081525816</v>
      </c>
      <c r="I83" s="67">
        <v>11.569528980172052</v>
      </c>
      <c r="J83" s="67">
        <v>14.076482571368757</v>
      </c>
      <c r="K83" s="67">
        <v>3.3853695636562566</v>
      </c>
      <c r="L83" s="67">
        <v>5.1197577968549561</v>
      </c>
      <c r="M83" s="67">
        <v>3.4909883960378409</v>
      </c>
    </row>
    <row r="84" spans="1:13" ht="13.5" customHeight="1">
      <c r="A84" s="86">
        <v>1991</v>
      </c>
      <c r="B84" s="67">
        <v>39.545500390896422</v>
      </c>
      <c r="C84" s="67">
        <v>27.722910978669187</v>
      </c>
      <c r="D84" s="67">
        <v>13.360690261159549</v>
      </c>
      <c r="E84" s="67">
        <v>9.9856482457619098</v>
      </c>
      <c r="F84" s="67">
        <v>5.1228214941781252</v>
      </c>
      <c r="G84" s="67">
        <v>1.9570288229202717</v>
      </c>
      <c r="I84" s="67">
        <v>11.822589412227234</v>
      </c>
      <c r="J84" s="67">
        <v>14.362220717509638</v>
      </c>
      <c r="K84" s="67">
        <v>3.3750420153976393</v>
      </c>
      <c r="L84" s="67">
        <v>4.8628267515837846</v>
      </c>
      <c r="M84" s="67">
        <v>3.1657926712578535</v>
      </c>
    </row>
    <row r="85" spans="1:13" ht="13.5" customHeight="1">
      <c r="A85" s="86">
        <v>1992</v>
      </c>
      <c r="B85" s="67">
        <v>40.822634961702242</v>
      </c>
      <c r="C85" s="67">
        <v>29.064650618580192</v>
      </c>
      <c r="D85" s="67">
        <v>14.670843575107488</v>
      </c>
      <c r="E85" s="67">
        <v>11.199057674030358</v>
      </c>
      <c r="F85" s="67">
        <v>6.0315047247453792</v>
      </c>
      <c r="G85" s="67">
        <v>2.4630823721854767</v>
      </c>
      <c r="I85" s="67">
        <v>11.75798434312205</v>
      </c>
      <c r="J85" s="67">
        <v>14.393807043472703</v>
      </c>
      <c r="K85" s="67">
        <v>3.4717859010771299</v>
      </c>
      <c r="L85" s="67">
        <v>5.1675529492849792</v>
      </c>
      <c r="M85" s="67">
        <v>3.5684223525599026</v>
      </c>
    </row>
    <row r="86" spans="1:13" ht="13.5" customHeight="1">
      <c r="A86" s="86">
        <v>1993</v>
      </c>
      <c r="B86" s="67">
        <v>40.684889309387607</v>
      </c>
      <c r="C86" s="67">
        <v>28.832913107127652</v>
      </c>
      <c r="D86" s="67">
        <v>14.23690292657316</v>
      </c>
      <c r="E86" s="67">
        <v>10.776711706570488</v>
      </c>
      <c r="F86" s="67">
        <v>5.7306914890393443</v>
      </c>
      <c r="G86" s="67">
        <v>2.3180260584675971</v>
      </c>
      <c r="I86" s="67">
        <v>11.851976202259955</v>
      </c>
      <c r="J86" s="67">
        <v>14.596010180554492</v>
      </c>
      <c r="K86" s="67">
        <v>3.4601912200026721</v>
      </c>
      <c r="L86" s="67">
        <v>5.0460202175311437</v>
      </c>
      <c r="M86" s="67">
        <v>3.4126654305717472</v>
      </c>
    </row>
    <row r="87" spans="1:13" ht="13.5" customHeight="1">
      <c r="A87" s="86">
        <v>1994</v>
      </c>
      <c r="B87" s="67">
        <v>40.781969686955158</v>
      </c>
      <c r="C87" s="67">
        <v>28.892563215865998</v>
      </c>
      <c r="D87" s="67">
        <v>14.231929403424463</v>
      </c>
      <c r="E87" s="67">
        <v>10.734235576187457</v>
      </c>
      <c r="F87" s="67">
        <v>5.7039958392342767</v>
      </c>
      <c r="G87" s="67">
        <v>2.2947425865202211</v>
      </c>
      <c r="I87" s="67">
        <v>11.88940647108916</v>
      </c>
      <c r="J87" s="67">
        <v>14.660633812441535</v>
      </c>
      <c r="K87" s="67">
        <v>3.4976938272370059</v>
      </c>
      <c r="L87" s="67">
        <v>5.0302397369531802</v>
      </c>
      <c r="M87" s="67">
        <v>3.4092532527140555</v>
      </c>
    </row>
    <row r="88" spans="1:13" ht="13.5" customHeight="1">
      <c r="A88" s="86">
        <v>1995</v>
      </c>
      <c r="B88" s="67">
        <v>42.113999999999997</v>
      </c>
      <c r="C88" s="67">
        <v>30.224</v>
      </c>
      <c r="D88" s="67">
        <v>15.234</v>
      </c>
      <c r="E88" s="67">
        <v>11.57</v>
      </c>
      <c r="F88" s="67">
        <v>6.2060000000000004</v>
      </c>
      <c r="G88" s="67">
        <v>2.4630000000000001</v>
      </c>
      <c r="I88" s="67">
        <f t="shared" ref="I88:I97" si="0">B88-C88</f>
        <v>11.889999999999997</v>
      </c>
      <c r="J88" s="67">
        <f t="shared" ref="J88:J97" si="1">C88-D88</f>
        <v>14.99</v>
      </c>
      <c r="K88" s="67">
        <f t="shared" ref="K88:K97" si="2">D88-E88</f>
        <v>3.6639999999999997</v>
      </c>
      <c r="L88" s="67">
        <f t="shared" ref="L88:L97" si="3">E88-F88</f>
        <v>5.3639999999999999</v>
      </c>
      <c r="M88" s="67">
        <f t="shared" ref="M88:M97" si="4">F88-G88</f>
        <v>3.7430000000000003</v>
      </c>
    </row>
    <row r="89" spans="1:13" ht="13.5" customHeight="1">
      <c r="A89" s="86">
        <f t="shared" ref="A89:A97" si="5">A88+1</f>
        <v>1996</v>
      </c>
      <c r="B89" s="67">
        <v>43.484000000000002</v>
      </c>
      <c r="C89" s="67">
        <v>31.757000000000001</v>
      </c>
      <c r="D89" s="67">
        <v>16.687000000000001</v>
      </c>
      <c r="E89" s="67">
        <v>12.907</v>
      </c>
      <c r="F89" s="67">
        <v>7.24</v>
      </c>
      <c r="G89" s="67">
        <v>3.0579999999999998</v>
      </c>
      <c r="I89" s="67">
        <f t="shared" si="0"/>
        <v>11.727</v>
      </c>
      <c r="J89" s="67">
        <f t="shared" si="1"/>
        <v>15.07</v>
      </c>
      <c r="K89" s="67">
        <f t="shared" si="2"/>
        <v>3.7800000000000011</v>
      </c>
      <c r="L89" s="67">
        <f t="shared" si="3"/>
        <v>5.6669999999999998</v>
      </c>
      <c r="M89" s="67">
        <f t="shared" si="4"/>
        <v>4.1820000000000004</v>
      </c>
    </row>
    <row r="90" spans="1:13" ht="13.5" customHeight="1">
      <c r="A90" s="86">
        <f t="shared" si="5"/>
        <v>1997</v>
      </c>
      <c r="B90" s="67">
        <v>44.643999999999998</v>
      </c>
      <c r="C90" s="67">
        <v>33.140999999999998</v>
      </c>
      <c r="D90" s="67">
        <v>18.015000000000001</v>
      </c>
      <c r="E90" s="67">
        <v>14.159000000000001</v>
      </c>
      <c r="F90" s="67">
        <v>8.1850000000000005</v>
      </c>
      <c r="G90" s="67">
        <v>3.5259999999999998</v>
      </c>
      <c r="I90" s="67">
        <f t="shared" si="0"/>
        <v>11.503</v>
      </c>
      <c r="J90" s="67">
        <f t="shared" si="1"/>
        <v>15.125999999999998</v>
      </c>
      <c r="K90" s="67">
        <f t="shared" si="2"/>
        <v>3.8559999999999999</v>
      </c>
      <c r="L90" s="67">
        <f t="shared" si="3"/>
        <v>5.9740000000000002</v>
      </c>
      <c r="M90" s="67">
        <f t="shared" si="4"/>
        <v>4.6590000000000007</v>
      </c>
    </row>
    <row r="91" spans="1:13" ht="13.5" customHeight="1">
      <c r="A91" s="86">
        <f t="shared" si="5"/>
        <v>1998</v>
      </c>
      <c r="B91" s="67">
        <v>45.390999999999998</v>
      </c>
      <c r="C91" s="67">
        <v>34.094999999999999</v>
      </c>
      <c r="D91" s="67">
        <v>19.088000000000001</v>
      </c>
      <c r="E91" s="67">
        <v>15.179</v>
      </c>
      <c r="F91" s="67">
        <v>8.9960000000000004</v>
      </c>
      <c r="G91" s="67">
        <v>3.923</v>
      </c>
      <c r="I91" s="67">
        <f t="shared" si="0"/>
        <v>11.295999999999999</v>
      </c>
      <c r="J91" s="67">
        <f t="shared" si="1"/>
        <v>15.006999999999998</v>
      </c>
      <c r="K91" s="67">
        <f t="shared" si="2"/>
        <v>3.9090000000000007</v>
      </c>
      <c r="L91" s="67">
        <f t="shared" si="3"/>
        <v>6.1829999999999998</v>
      </c>
      <c r="M91" s="67">
        <f t="shared" si="4"/>
        <v>5.0730000000000004</v>
      </c>
    </row>
    <row r="92" spans="1:13" ht="13.5" customHeight="1">
      <c r="A92" s="86">
        <f t="shared" si="5"/>
        <v>1999</v>
      </c>
      <c r="B92" s="67">
        <v>46.469000000000001</v>
      </c>
      <c r="C92" s="67">
        <v>35.216999999999999</v>
      </c>
      <c r="D92" s="67">
        <v>20.044</v>
      </c>
      <c r="E92" s="67">
        <v>16.036000000000001</v>
      </c>
      <c r="F92" s="67">
        <v>9.6219999999999999</v>
      </c>
      <c r="G92" s="67">
        <v>4.2140000000000004</v>
      </c>
      <c r="I92" s="67">
        <f t="shared" si="0"/>
        <v>11.252000000000002</v>
      </c>
      <c r="J92" s="67">
        <f t="shared" si="1"/>
        <v>15.172999999999998</v>
      </c>
      <c r="K92" s="67">
        <f t="shared" si="2"/>
        <v>4.0079999999999991</v>
      </c>
      <c r="L92" s="67">
        <f t="shared" si="3"/>
        <v>6.4140000000000015</v>
      </c>
      <c r="M92" s="67">
        <f t="shared" si="4"/>
        <v>5.4079999999999995</v>
      </c>
    </row>
    <row r="93" spans="1:13" ht="13.5" customHeight="1">
      <c r="A93" s="86">
        <f t="shared" si="5"/>
        <v>2000</v>
      </c>
      <c r="B93" s="67">
        <v>47.606999999999999</v>
      </c>
      <c r="C93" s="67">
        <v>36.606000000000002</v>
      </c>
      <c r="D93" s="67">
        <v>21.521000000000001</v>
      </c>
      <c r="E93" s="67">
        <v>17.454999999999998</v>
      </c>
      <c r="F93" s="67">
        <v>10.877000000000001</v>
      </c>
      <c r="G93" s="67">
        <v>5.0730000000000004</v>
      </c>
      <c r="I93" s="67">
        <f t="shared" si="0"/>
        <v>11.000999999999998</v>
      </c>
      <c r="J93" s="67">
        <f t="shared" si="1"/>
        <v>15.085000000000001</v>
      </c>
      <c r="K93" s="67">
        <f t="shared" si="2"/>
        <v>4.0660000000000025</v>
      </c>
      <c r="L93" s="67">
        <f t="shared" si="3"/>
        <v>6.5779999999999976</v>
      </c>
      <c r="M93" s="67">
        <f t="shared" si="4"/>
        <v>5.8040000000000003</v>
      </c>
    </row>
    <row r="94" spans="1:13" ht="13.5" customHeight="1">
      <c r="A94" s="86">
        <f t="shared" si="5"/>
        <v>2001</v>
      </c>
      <c r="B94" s="67">
        <v>44.823</v>
      </c>
      <c r="C94" s="67">
        <v>33.353999999999999</v>
      </c>
      <c r="D94" s="67">
        <v>18.22</v>
      </c>
      <c r="E94" s="67">
        <v>14.324</v>
      </c>
      <c r="F94" s="67">
        <v>8.3689999999999998</v>
      </c>
      <c r="G94" s="67">
        <v>3.7</v>
      </c>
      <c r="I94" s="67">
        <f t="shared" si="0"/>
        <v>11.469000000000001</v>
      </c>
      <c r="J94" s="67">
        <f t="shared" si="1"/>
        <v>15.134</v>
      </c>
      <c r="K94" s="67">
        <f t="shared" si="2"/>
        <v>3.895999999999999</v>
      </c>
      <c r="L94" s="67">
        <f t="shared" si="3"/>
        <v>5.9550000000000001</v>
      </c>
      <c r="M94" s="67">
        <f t="shared" si="4"/>
        <v>4.6689999999999996</v>
      </c>
    </row>
    <row r="95" spans="1:13" ht="13.5" customHeight="1">
      <c r="A95" s="86">
        <f t="shared" si="5"/>
        <v>2002</v>
      </c>
      <c r="B95" s="67">
        <v>43.82</v>
      </c>
      <c r="C95" s="67">
        <v>32.069000000000003</v>
      </c>
      <c r="D95" s="67">
        <v>16.864999999999998</v>
      </c>
      <c r="E95" s="67">
        <v>13.038</v>
      </c>
      <c r="F95" s="67">
        <v>7.3410000000000002</v>
      </c>
      <c r="G95" s="67">
        <v>3.1419999999999999</v>
      </c>
      <c r="I95" s="67">
        <f t="shared" si="0"/>
        <v>11.750999999999998</v>
      </c>
      <c r="J95" s="67">
        <f t="shared" si="1"/>
        <v>15.204000000000004</v>
      </c>
      <c r="K95" s="67">
        <f t="shared" si="2"/>
        <v>3.8269999999999982</v>
      </c>
      <c r="L95" s="67">
        <f t="shared" si="3"/>
        <v>5.6970000000000001</v>
      </c>
      <c r="M95" s="67">
        <f t="shared" si="4"/>
        <v>4.1989999999999998</v>
      </c>
    </row>
    <row r="96" spans="1:13" ht="13.5" customHeight="1">
      <c r="A96" s="86">
        <f t="shared" si="5"/>
        <v>2003</v>
      </c>
      <c r="B96" s="67">
        <v>44.527000000000001</v>
      </c>
      <c r="C96" s="67">
        <v>32.765000000000001</v>
      </c>
      <c r="D96" s="67">
        <v>17.527999999999999</v>
      </c>
      <c r="E96" s="67">
        <v>13.670999999999999</v>
      </c>
      <c r="F96" s="67">
        <v>7.867</v>
      </c>
      <c r="G96" s="67">
        <v>3.492</v>
      </c>
      <c r="I96" s="67">
        <f t="shared" si="0"/>
        <v>11.762</v>
      </c>
      <c r="J96" s="67">
        <f t="shared" si="1"/>
        <v>15.237000000000002</v>
      </c>
      <c r="K96" s="67">
        <f t="shared" si="2"/>
        <v>3.8569999999999993</v>
      </c>
      <c r="L96" s="67">
        <f t="shared" si="3"/>
        <v>5.8039999999999994</v>
      </c>
      <c r="M96" s="67">
        <f t="shared" si="4"/>
        <v>4.375</v>
      </c>
    </row>
    <row r="97" spans="1:14" ht="13.5" customHeight="1">
      <c r="A97" s="86">
        <f t="shared" si="5"/>
        <v>2004</v>
      </c>
      <c r="B97" s="67">
        <v>46.399000000000001</v>
      </c>
      <c r="C97" s="67">
        <v>34.950000000000003</v>
      </c>
      <c r="D97" s="67">
        <v>19.753</v>
      </c>
      <c r="E97" s="67">
        <v>15.742000000000001</v>
      </c>
      <c r="F97" s="67">
        <v>9.4649999999999999</v>
      </c>
      <c r="G97" s="67">
        <v>4.3419999999999996</v>
      </c>
      <c r="I97" s="67">
        <f t="shared" si="0"/>
        <v>11.448999999999998</v>
      </c>
      <c r="J97" s="67">
        <f t="shared" si="1"/>
        <v>15.197000000000003</v>
      </c>
      <c r="K97" s="67">
        <f t="shared" si="2"/>
        <v>4.0109999999999992</v>
      </c>
      <c r="L97" s="67">
        <f t="shared" si="3"/>
        <v>6.277000000000001</v>
      </c>
      <c r="M97" s="67">
        <f t="shared" si="4"/>
        <v>5.1230000000000002</v>
      </c>
    </row>
    <row r="98" spans="1:14" ht="13.5" customHeight="1">
      <c r="A98" s="86">
        <v>2005</v>
      </c>
      <c r="B98" s="67">
        <v>48.334000000000003</v>
      </c>
      <c r="C98" s="67">
        <v>37.158999999999999</v>
      </c>
      <c r="D98" s="67">
        <v>21.916</v>
      </c>
      <c r="E98" s="67">
        <v>17.771000000000001</v>
      </c>
      <c r="F98" s="67">
        <v>10.984</v>
      </c>
      <c r="G98" s="67">
        <v>5.1280000000000001</v>
      </c>
      <c r="I98" s="67">
        <f t="shared" ref="I98:M99" si="6">B98-C98</f>
        <v>11.175000000000004</v>
      </c>
      <c r="J98" s="67">
        <f t="shared" si="6"/>
        <v>15.242999999999999</v>
      </c>
      <c r="K98" s="67">
        <f t="shared" si="6"/>
        <v>4.1449999999999996</v>
      </c>
      <c r="L98" s="67">
        <f t="shared" si="6"/>
        <v>6.7870000000000008</v>
      </c>
      <c r="M98" s="67">
        <f t="shared" si="6"/>
        <v>5.8559999999999999</v>
      </c>
    </row>
    <row r="99" spans="1:14" ht="13.5" customHeight="1">
      <c r="A99" s="86">
        <f>A98+1</f>
        <v>2006</v>
      </c>
      <c r="B99" s="67">
        <v>49.32</v>
      </c>
      <c r="C99" s="67">
        <v>38.082999999999998</v>
      </c>
      <c r="D99" s="67">
        <v>22.823</v>
      </c>
      <c r="E99" s="67">
        <v>18.614999999999998</v>
      </c>
      <c r="F99" s="67">
        <v>11.587999999999999</v>
      </c>
      <c r="G99" s="67">
        <v>5.46</v>
      </c>
      <c r="I99" s="67">
        <f t="shared" si="6"/>
        <v>11.237000000000002</v>
      </c>
      <c r="J99" s="67">
        <f t="shared" si="6"/>
        <v>15.259999999999998</v>
      </c>
      <c r="K99" s="67">
        <f t="shared" si="6"/>
        <v>4.208000000000002</v>
      </c>
      <c r="L99" s="67">
        <f t="shared" si="6"/>
        <v>7.0269999999999992</v>
      </c>
      <c r="M99" s="67">
        <f t="shared" si="6"/>
        <v>6.1279999999999992</v>
      </c>
      <c r="N99" s="207"/>
    </row>
    <row r="100" spans="1:14" ht="13.5" customHeight="1">
      <c r="A100" s="86">
        <f>A99+1</f>
        <v>2007</v>
      </c>
      <c r="B100" s="67">
        <v>49.74</v>
      </c>
      <c r="C100" s="67">
        <v>38.667999999999999</v>
      </c>
      <c r="D100" s="67">
        <v>23.503</v>
      </c>
      <c r="E100" s="67">
        <v>19.314</v>
      </c>
      <c r="F100" s="67">
        <v>12.275</v>
      </c>
      <c r="G100" s="67">
        <v>6.0359999999999996</v>
      </c>
      <c r="I100" s="67">
        <f t="shared" ref="I100:M101" si="7">B100-C100</f>
        <v>11.072000000000003</v>
      </c>
      <c r="J100" s="67">
        <f t="shared" si="7"/>
        <v>15.164999999999999</v>
      </c>
      <c r="K100" s="67">
        <f t="shared" si="7"/>
        <v>4.1890000000000001</v>
      </c>
      <c r="L100" s="67">
        <f t="shared" si="7"/>
        <v>7.0389999999999997</v>
      </c>
      <c r="M100" s="67">
        <f t="shared" si="7"/>
        <v>6.2390000000000008</v>
      </c>
      <c r="N100" s="207"/>
    </row>
    <row r="101" spans="1:14" ht="13.5" customHeight="1">
      <c r="A101" s="86">
        <f>A100+1</f>
        <v>2008</v>
      </c>
      <c r="B101" s="67">
        <v>48.228000000000002</v>
      </c>
      <c r="C101" s="67">
        <v>36.520000000000003</v>
      </c>
      <c r="D101" s="67">
        <v>20.946000000000002</v>
      </c>
      <c r="E101" s="67">
        <v>16.867000000000001</v>
      </c>
      <c r="F101" s="67">
        <v>10.4</v>
      </c>
      <c r="G101" s="67">
        <v>5.0339999999999998</v>
      </c>
      <c r="I101" s="67">
        <f t="shared" si="7"/>
        <v>11.707999999999998</v>
      </c>
      <c r="J101" s="67">
        <f t="shared" si="7"/>
        <v>15.574000000000002</v>
      </c>
      <c r="K101" s="67">
        <f t="shared" si="7"/>
        <v>4.0790000000000006</v>
      </c>
      <c r="L101" s="67">
        <f t="shared" si="7"/>
        <v>6.4670000000000005</v>
      </c>
      <c r="M101" s="67">
        <f t="shared" si="7"/>
        <v>5.3660000000000005</v>
      </c>
      <c r="N101" s="207"/>
    </row>
    <row r="102" spans="1:14" ht="13.5" customHeight="1">
      <c r="A102" s="105"/>
      <c r="B102" s="99"/>
      <c r="C102" s="105"/>
      <c r="D102" s="105"/>
      <c r="E102" s="105"/>
      <c r="F102" s="105"/>
      <c r="G102" s="105"/>
      <c r="H102" s="91"/>
      <c r="I102" s="99"/>
      <c r="J102" s="99"/>
      <c r="K102" s="99"/>
      <c r="L102" s="99"/>
      <c r="M102" s="99"/>
    </row>
    <row r="103" spans="1:14" ht="13.5" customHeight="1">
      <c r="A103" s="106"/>
      <c r="I103" s="67"/>
      <c r="J103" s="67"/>
      <c r="K103" s="67"/>
      <c r="L103" s="67"/>
      <c r="M103" s="67"/>
    </row>
    <row r="104" spans="1:14" ht="13.5" customHeight="1">
      <c r="A104" s="107" t="s">
        <v>195</v>
      </c>
      <c r="I104" s="67"/>
      <c r="J104" s="67"/>
      <c r="K104" s="67"/>
      <c r="L104" s="67"/>
      <c r="M104" s="67"/>
    </row>
    <row r="105" spans="1:14" ht="13.5" customHeight="1">
      <c r="A105" s="107" t="s">
        <v>194</v>
      </c>
      <c r="I105" s="67"/>
      <c r="J105" s="67"/>
      <c r="K105" s="67"/>
      <c r="L105" s="67"/>
      <c r="M105" s="67"/>
    </row>
    <row r="106" spans="1:14" ht="13.5" customHeight="1">
      <c r="A106" s="107" t="s">
        <v>191</v>
      </c>
      <c r="I106" s="67"/>
      <c r="J106" s="67"/>
      <c r="K106" s="67"/>
      <c r="L106" s="67"/>
      <c r="M106" s="67"/>
    </row>
    <row r="107" spans="1:14" ht="13.5" customHeight="1">
      <c r="A107" s="107" t="s">
        <v>192</v>
      </c>
      <c r="I107" s="67"/>
      <c r="J107" s="67"/>
      <c r="K107" s="67"/>
      <c r="L107" s="67"/>
      <c r="M107" s="67"/>
    </row>
    <row r="108" spans="1:14" ht="13.5" customHeight="1">
      <c r="A108" s="84" t="s">
        <v>273</v>
      </c>
      <c r="I108" s="67"/>
      <c r="J108" s="67"/>
      <c r="K108" s="67"/>
      <c r="L108" s="67"/>
      <c r="M108" s="67"/>
    </row>
    <row r="109" spans="1:14" ht="13.5" customHeight="1">
      <c r="A109" s="84" t="s">
        <v>272</v>
      </c>
      <c r="I109" s="67"/>
      <c r="J109" s="67"/>
      <c r="K109" s="67"/>
      <c r="L109" s="67"/>
      <c r="M109" s="67"/>
    </row>
    <row r="110" spans="1:14" ht="13.5" customHeight="1">
      <c r="I110" s="67"/>
      <c r="J110" s="67"/>
      <c r="K110" s="67"/>
      <c r="L110" s="67"/>
      <c r="M110" s="67"/>
    </row>
    <row r="111" spans="1:14" ht="13.5" customHeight="1">
      <c r="I111" s="67"/>
      <c r="J111" s="67"/>
      <c r="K111" s="67"/>
      <c r="L111" s="67"/>
      <c r="M111" s="67"/>
    </row>
    <row r="112" spans="1:14" ht="13.5" customHeight="1">
      <c r="I112" s="67"/>
      <c r="J112" s="67"/>
      <c r="K112" s="67"/>
      <c r="L112" s="67"/>
      <c r="M112" s="67"/>
    </row>
    <row r="113" spans="9:13" ht="13.5" customHeight="1">
      <c r="I113" s="67"/>
      <c r="J113" s="67"/>
      <c r="K113" s="67"/>
      <c r="L113" s="67"/>
      <c r="M113" s="67"/>
    </row>
    <row r="114" spans="9:13" ht="13.5" customHeight="1">
      <c r="I114" s="67"/>
      <c r="J114" s="67"/>
      <c r="K114" s="67"/>
      <c r="L114" s="67"/>
      <c r="M114" s="67"/>
    </row>
    <row r="115" spans="9:13" ht="13.5" customHeight="1">
      <c r="I115" s="67"/>
      <c r="J115" s="67"/>
      <c r="K115" s="67"/>
      <c r="L115" s="67"/>
      <c r="M115" s="67"/>
    </row>
    <row r="116" spans="9:13" ht="13.5" customHeight="1">
      <c r="I116" s="67"/>
      <c r="J116" s="67"/>
      <c r="K116" s="67"/>
      <c r="L116" s="67"/>
      <c r="M116" s="67"/>
    </row>
    <row r="117" spans="9:13" ht="13.5" customHeight="1">
      <c r="I117" s="67"/>
      <c r="J117" s="67"/>
      <c r="K117" s="67"/>
      <c r="L117" s="67"/>
      <c r="M117" s="67"/>
    </row>
    <row r="118" spans="9:13" ht="13.5" customHeight="1">
      <c r="I118" s="67"/>
      <c r="J118" s="67"/>
      <c r="K118" s="67"/>
      <c r="L118" s="67"/>
      <c r="M118" s="67"/>
    </row>
    <row r="119" spans="9:13" ht="13.5" customHeight="1">
      <c r="I119" s="67"/>
      <c r="J119" s="67"/>
      <c r="K119" s="67"/>
      <c r="L119" s="67"/>
      <c r="M119" s="67"/>
    </row>
    <row r="120" spans="9:13" ht="13.5" customHeight="1">
      <c r="I120" s="67"/>
      <c r="J120" s="67"/>
      <c r="K120" s="67"/>
      <c r="L120" s="67"/>
      <c r="M120" s="67"/>
    </row>
    <row r="121" spans="9:13" ht="13.5" customHeight="1">
      <c r="I121" s="67"/>
      <c r="J121" s="67"/>
      <c r="K121" s="67"/>
      <c r="L121" s="67"/>
      <c r="M121" s="67"/>
    </row>
    <row r="122" spans="9:13" ht="13.5" customHeight="1">
      <c r="I122" s="67"/>
      <c r="J122" s="67"/>
      <c r="K122" s="67"/>
      <c r="L122" s="67"/>
      <c r="M122" s="67"/>
    </row>
    <row r="123" spans="9:13" ht="13.5" customHeight="1">
      <c r="I123" s="67"/>
      <c r="J123" s="67"/>
      <c r="K123" s="67"/>
      <c r="L123" s="67"/>
      <c r="M123" s="67"/>
    </row>
    <row r="124" spans="9:13" ht="13.5" customHeight="1">
      <c r="I124" s="67"/>
      <c r="J124" s="67"/>
      <c r="K124" s="67"/>
      <c r="L124" s="67"/>
      <c r="M124" s="67"/>
    </row>
    <row r="125" spans="9:13" ht="13.5" customHeight="1">
      <c r="I125" s="67"/>
      <c r="J125" s="67"/>
      <c r="K125" s="67"/>
      <c r="L125" s="67"/>
      <c r="M125" s="67"/>
    </row>
    <row r="126" spans="9:13" ht="13.5" customHeight="1">
      <c r="I126" s="67"/>
      <c r="J126" s="67"/>
      <c r="K126" s="67"/>
      <c r="L126" s="67"/>
      <c r="M126" s="67"/>
    </row>
    <row r="127" spans="9:13" ht="13.5" customHeight="1">
      <c r="I127" s="67"/>
      <c r="J127" s="67"/>
      <c r="K127" s="67"/>
      <c r="L127" s="67"/>
      <c r="M127" s="67"/>
    </row>
    <row r="128" spans="9:13" ht="13.5" customHeight="1">
      <c r="I128" s="67"/>
      <c r="J128" s="67"/>
      <c r="K128" s="67"/>
      <c r="L128" s="67"/>
      <c r="M128" s="67"/>
    </row>
    <row r="129" spans="9:13" ht="13.5" customHeight="1">
      <c r="I129" s="67"/>
      <c r="J129" s="67"/>
      <c r="K129" s="67"/>
      <c r="L129" s="67"/>
      <c r="M129" s="67"/>
    </row>
    <row r="130" spans="9:13" ht="13.5" customHeight="1">
      <c r="I130" s="67"/>
      <c r="J130" s="67"/>
      <c r="K130" s="67"/>
      <c r="L130" s="67"/>
      <c r="M130" s="67"/>
    </row>
    <row r="131" spans="9:13" ht="13.5" customHeight="1">
      <c r="I131" s="67"/>
      <c r="J131" s="67"/>
      <c r="K131" s="67"/>
      <c r="L131" s="67"/>
      <c r="M131" s="67"/>
    </row>
    <row r="132" spans="9:13" ht="13.5" customHeight="1">
      <c r="I132" s="67"/>
      <c r="J132" s="67"/>
      <c r="K132" s="67"/>
      <c r="L132" s="67"/>
      <c r="M132" s="67"/>
    </row>
    <row r="133" spans="9:13" ht="13.5" customHeight="1">
      <c r="I133" s="67"/>
      <c r="J133" s="67"/>
      <c r="K133" s="67"/>
      <c r="L133" s="67"/>
      <c r="M133" s="67"/>
    </row>
    <row r="134" spans="9:13" ht="13.5" customHeight="1">
      <c r="I134" s="67"/>
      <c r="J134" s="67"/>
      <c r="K134" s="67"/>
      <c r="L134" s="67"/>
      <c r="M134" s="67"/>
    </row>
    <row r="135" spans="9:13" ht="13.5" customHeight="1">
      <c r="I135" s="67"/>
      <c r="J135" s="67"/>
      <c r="K135" s="67"/>
      <c r="L135" s="67"/>
      <c r="M135" s="67"/>
    </row>
    <row r="136" spans="9:13" ht="13.5" customHeight="1">
      <c r="I136" s="67"/>
      <c r="J136" s="67"/>
      <c r="K136" s="67"/>
      <c r="L136" s="67"/>
      <c r="M136" s="67"/>
    </row>
    <row r="137" spans="9:13" ht="13.5" customHeight="1">
      <c r="I137" s="67"/>
      <c r="J137" s="67"/>
      <c r="K137" s="67"/>
      <c r="L137" s="67"/>
      <c r="M137" s="67"/>
    </row>
    <row r="138" spans="9:13" ht="13.5" customHeight="1">
      <c r="I138" s="67"/>
      <c r="J138" s="67"/>
      <c r="K138" s="67"/>
      <c r="L138" s="67"/>
      <c r="M138" s="67"/>
    </row>
    <row r="139" spans="9:13" ht="13.5" customHeight="1">
      <c r="I139" s="67"/>
      <c r="J139" s="67"/>
      <c r="K139" s="67"/>
      <c r="L139" s="67"/>
      <c r="M139" s="67"/>
    </row>
    <row r="140" spans="9:13" ht="13.5" customHeight="1">
      <c r="I140" s="67"/>
      <c r="J140" s="67"/>
      <c r="K140" s="67"/>
      <c r="L140" s="67"/>
      <c r="M140" s="67"/>
    </row>
    <row r="141" spans="9:13" ht="13.5" customHeight="1">
      <c r="I141" s="67"/>
      <c r="J141" s="67"/>
      <c r="K141" s="67"/>
      <c r="L141" s="67"/>
      <c r="M141" s="67"/>
    </row>
    <row r="142" spans="9:13" ht="13.5" customHeight="1">
      <c r="I142" s="67"/>
      <c r="J142" s="67"/>
      <c r="K142" s="67"/>
      <c r="L142" s="67"/>
      <c r="M142" s="67"/>
    </row>
    <row r="143" spans="9:13" ht="13.5" customHeight="1">
      <c r="I143" s="67"/>
      <c r="J143" s="67"/>
      <c r="K143" s="67"/>
      <c r="L143" s="67"/>
      <c r="M143" s="67"/>
    </row>
    <row r="144" spans="9:13" ht="13.5" customHeight="1">
      <c r="I144" s="67"/>
      <c r="J144" s="67"/>
      <c r="K144" s="67"/>
      <c r="L144" s="67"/>
      <c r="M144" s="67"/>
    </row>
    <row r="145" spans="9:13" ht="13.5" customHeight="1">
      <c r="I145" s="67"/>
      <c r="J145" s="67"/>
      <c r="K145" s="67"/>
      <c r="L145" s="67"/>
      <c r="M145" s="67"/>
    </row>
    <row r="146" spans="9:13" ht="13.5" customHeight="1">
      <c r="I146" s="67"/>
      <c r="J146" s="67"/>
      <c r="K146" s="67"/>
      <c r="L146" s="67"/>
      <c r="M146" s="67"/>
    </row>
    <row r="147" spans="9:13" ht="13.5" customHeight="1">
      <c r="I147" s="67"/>
      <c r="J147" s="67"/>
      <c r="K147" s="67"/>
      <c r="L147" s="67"/>
      <c r="M147" s="67"/>
    </row>
    <row r="148" spans="9:13" ht="13.5" customHeight="1">
      <c r="I148" s="67"/>
      <c r="J148" s="67"/>
      <c r="K148" s="67"/>
      <c r="L148" s="67"/>
      <c r="M148" s="67"/>
    </row>
    <row r="149" spans="9:13" ht="13.5" customHeight="1">
      <c r="I149" s="67"/>
      <c r="J149" s="67"/>
      <c r="K149" s="67"/>
      <c r="L149" s="67"/>
      <c r="M149" s="67"/>
    </row>
    <row r="150" spans="9:13" ht="13.5" customHeight="1">
      <c r="I150" s="67"/>
      <c r="J150" s="67"/>
      <c r="K150" s="67"/>
      <c r="L150" s="67"/>
      <c r="M150" s="67"/>
    </row>
    <row r="151" spans="9:13" ht="13.5" customHeight="1">
      <c r="I151" s="67"/>
      <c r="J151" s="67"/>
      <c r="K151" s="67"/>
      <c r="L151" s="67"/>
      <c r="M151" s="67"/>
    </row>
    <row r="152" spans="9:13" ht="13.5" customHeight="1">
      <c r="I152" s="67"/>
      <c r="J152" s="67"/>
      <c r="K152" s="67"/>
      <c r="L152" s="67"/>
      <c r="M152" s="67"/>
    </row>
    <row r="153" spans="9:13" ht="13.5" customHeight="1">
      <c r="I153" s="67"/>
      <c r="J153" s="67"/>
      <c r="K153" s="67"/>
      <c r="L153" s="67"/>
      <c r="M153" s="67"/>
    </row>
    <row r="154" spans="9:13" ht="13.5" customHeight="1">
      <c r="I154" s="67"/>
      <c r="J154" s="67"/>
      <c r="K154" s="67"/>
      <c r="L154" s="67"/>
      <c r="M154" s="67"/>
    </row>
    <row r="155" spans="9:13" ht="13.5" customHeight="1">
      <c r="I155" s="67"/>
      <c r="J155" s="67"/>
      <c r="K155" s="67"/>
      <c r="L155" s="67"/>
      <c r="M155" s="67"/>
    </row>
    <row r="156" spans="9:13" ht="13.5" customHeight="1">
      <c r="I156" s="67"/>
      <c r="J156" s="67"/>
      <c r="K156" s="67"/>
      <c r="L156" s="67"/>
      <c r="M156" s="67"/>
    </row>
    <row r="157" spans="9:13" ht="13.5" customHeight="1">
      <c r="I157" s="67"/>
      <c r="J157" s="67"/>
      <c r="K157" s="67"/>
      <c r="L157" s="67"/>
      <c r="M157" s="67"/>
    </row>
    <row r="158" spans="9:13" ht="13.5" customHeight="1">
      <c r="I158" s="67"/>
      <c r="J158" s="67"/>
      <c r="K158" s="67"/>
      <c r="L158" s="67"/>
      <c r="M158" s="67"/>
    </row>
    <row r="159" spans="9:13" ht="13.5" customHeight="1">
      <c r="I159" s="67"/>
      <c r="J159" s="67"/>
      <c r="K159" s="67"/>
      <c r="L159" s="67"/>
      <c r="M159" s="67"/>
    </row>
    <row r="160" spans="9:13" ht="13.5" customHeight="1">
      <c r="I160" s="67"/>
      <c r="J160" s="67"/>
      <c r="K160" s="67"/>
      <c r="L160" s="67"/>
      <c r="M160" s="67"/>
    </row>
    <row r="161" spans="9:13" ht="13.5" customHeight="1">
      <c r="I161" s="67"/>
      <c r="J161" s="67"/>
      <c r="K161" s="67"/>
      <c r="L161" s="67"/>
      <c r="M161" s="67"/>
    </row>
    <row r="162" spans="9:13" ht="13.5" customHeight="1">
      <c r="I162" s="67"/>
      <c r="J162" s="67"/>
      <c r="K162" s="67"/>
      <c r="L162" s="67"/>
      <c r="M162" s="67"/>
    </row>
    <row r="163" spans="9:13" ht="13.5" customHeight="1">
      <c r="I163" s="67"/>
      <c r="J163" s="67"/>
      <c r="K163" s="67"/>
      <c r="L163" s="67"/>
      <c r="M163" s="67"/>
    </row>
    <row r="164" spans="9:13" ht="13.5" customHeight="1">
      <c r="I164" s="67"/>
      <c r="J164" s="67"/>
      <c r="K164" s="67"/>
      <c r="L164" s="67"/>
      <c r="M164" s="67"/>
    </row>
    <row r="165" spans="9:13" ht="13.5" customHeight="1">
      <c r="I165" s="67"/>
      <c r="J165" s="67"/>
      <c r="K165" s="67"/>
      <c r="L165" s="67"/>
      <c r="M165" s="67"/>
    </row>
    <row r="166" spans="9:13" ht="13.5" customHeight="1">
      <c r="I166" s="67"/>
      <c r="J166" s="67"/>
      <c r="K166" s="67"/>
      <c r="L166" s="67"/>
      <c r="M166" s="67"/>
    </row>
    <row r="167" spans="9:13" ht="13.5" customHeight="1">
      <c r="I167" s="67"/>
      <c r="J167" s="67"/>
      <c r="K167" s="67"/>
      <c r="L167" s="67"/>
      <c r="M167" s="67"/>
    </row>
    <row r="168" spans="9:13" ht="13.5" customHeight="1">
      <c r="I168" s="67"/>
      <c r="J168" s="67"/>
      <c r="K168" s="67"/>
      <c r="L168" s="67"/>
      <c r="M168" s="67"/>
    </row>
    <row r="169" spans="9:13" ht="13.5" customHeight="1">
      <c r="I169" s="67"/>
      <c r="J169" s="67"/>
      <c r="K169" s="67"/>
      <c r="L169" s="67"/>
      <c r="M169" s="67"/>
    </row>
    <row r="170" spans="9:13" ht="13.5" customHeight="1">
      <c r="I170" s="67"/>
      <c r="J170" s="67"/>
      <c r="K170" s="67"/>
      <c r="L170" s="67"/>
      <c r="M170" s="67"/>
    </row>
    <row r="171" spans="9:13" ht="13.5" customHeight="1">
      <c r="I171" s="67"/>
      <c r="J171" s="67"/>
      <c r="K171" s="67"/>
      <c r="L171" s="67"/>
      <c r="M171" s="67"/>
    </row>
    <row r="172" spans="9:13" ht="13.5" customHeight="1">
      <c r="I172" s="67"/>
      <c r="J172" s="67"/>
      <c r="K172" s="67"/>
      <c r="L172" s="67"/>
      <c r="M172" s="67"/>
    </row>
    <row r="173" spans="9:13" ht="13.5" customHeight="1">
      <c r="I173" s="67"/>
      <c r="J173" s="67"/>
      <c r="K173" s="67"/>
      <c r="L173" s="67"/>
      <c r="M173" s="67"/>
    </row>
    <row r="174" spans="9:13" ht="13.5" customHeight="1">
      <c r="I174" s="67"/>
      <c r="J174" s="67"/>
      <c r="K174" s="67"/>
      <c r="L174" s="67"/>
      <c r="M174" s="67"/>
    </row>
    <row r="175" spans="9:13" ht="13.5" customHeight="1">
      <c r="I175" s="67"/>
      <c r="J175" s="67"/>
      <c r="K175" s="67"/>
      <c r="L175" s="67"/>
      <c r="M175" s="67"/>
    </row>
    <row r="176" spans="9:13" ht="13.5" customHeight="1">
      <c r="I176" s="67"/>
      <c r="J176" s="67"/>
      <c r="K176" s="67"/>
      <c r="L176" s="67"/>
      <c r="M176" s="67"/>
    </row>
    <row r="177" spans="9:13" ht="13.5" customHeight="1">
      <c r="I177" s="67"/>
      <c r="J177" s="67"/>
      <c r="K177" s="67"/>
      <c r="L177" s="67"/>
      <c r="M177" s="67"/>
    </row>
  </sheetData>
  <mergeCells count="3">
    <mergeCell ref="A1:M1"/>
    <mergeCell ref="A3:M3"/>
    <mergeCell ref="A2:M2"/>
  </mergeCells>
  <phoneticPr fontId="4" type="noConversion"/>
  <printOptions horizontalCentered="1" verticalCentered="1"/>
  <pageMargins left="0.78740157480314965" right="0.78740157480314965" top="0.59055118110236227" bottom="0.78740157480314965" header="0.51181102362204722" footer="0.51181102362204722"/>
  <pageSetup scale="71" fitToHeight="2" orientation="landscape" verticalDpi="1200"/>
  <headerFooter alignWithMargins="0"/>
</worksheet>
</file>

<file path=xl/worksheets/sheet11.xml><?xml version="1.0" encoding="utf-8"?>
<worksheet xmlns="http://schemas.openxmlformats.org/spreadsheetml/2006/main" xmlns:r="http://schemas.openxmlformats.org/officeDocument/2006/relationships">
  <sheetPr>
    <pageSetUpPr fitToPage="1"/>
  </sheetPr>
  <dimension ref="A1:U176"/>
  <sheetViews>
    <sheetView topLeftCell="A79" workbookViewId="0">
      <selection activeCell="R47" sqref="R47"/>
    </sheetView>
  </sheetViews>
  <sheetFormatPr defaultColWidth="5.33203125" defaultRowHeight="12.75" customHeight="1"/>
  <cols>
    <col min="1" max="4" width="5.33203125" style="27" customWidth="1"/>
    <col min="5" max="5" width="5.88671875" style="27" customWidth="1"/>
    <col min="6" max="6" width="6" style="27" customWidth="1"/>
    <col min="7" max="7" width="6.5546875" style="27" customWidth="1"/>
    <col min="8" max="8" width="2.33203125" style="27" customWidth="1"/>
    <col min="9" max="13" width="5.33203125" style="27" customWidth="1"/>
    <col min="14" max="14" width="6.33203125" style="27" customWidth="1"/>
    <col min="15" max="15" width="2.33203125" style="27" customWidth="1"/>
    <col min="16" max="19" width="5.33203125" style="27" customWidth="1"/>
    <col min="20" max="21" width="6.33203125" style="27" customWidth="1"/>
    <col min="22" max="16384" width="5.33203125" style="27"/>
  </cols>
  <sheetData>
    <row r="1" spans="1:21" ht="12.75" customHeight="1">
      <c r="A1" s="254" t="s">
        <v>423</v>
      </c>
      <c r="B1" s="255"/>
      <c r="C1" s="255"/>
      <c r="D1" s="255"/>
      <c r="E1" s="255"/>
      <c r="F1" s="255"/>
      <c r="G1" s="255"/>
      <c r="H1" s="255"/>
      <c r="I1" s="255"/>
      <c r="J1" s="255"/>
      <c r="K1" s="255"/>
      <c r="L1" s="255"/>
      <c r="M1" s="255"/>
      <c r="N1" s="255"/>
      <c r="O1" s="256"/>
      <c r="P1" s="256"/>
      <c r="Q1" s="256"/>
      <c r="R1" s="256"/>
      <c r="S1" s="256"/>
      <c r="T1" s="256"/>
      <c r="U1" s="256"/>
    </row>
    <row r="2" spans="1:21" ht="12.75" customHeight="1">
      <c r="A2" s="251" t="s">
        <v>467</v>
      </c>
      <c r="B2" s="252"/>
      <c r="C2" s="252"/>
      <c r="D2" s="252"/>
      <c r="E2" s="252"/>
      <c r="F2" s="252"/>
      <c r="G2" s="252"/>
      <c r="H2" s="252"/>
      <c r="I2" s="252"/>
      <c r="J2" s="252"/>
      <c r="K2" s="252"/>
      <c r="L2" s="252"/>
      <c r="M2" s="252"/>
      <c r="N2" s="252"/>
      <c r="O2" s="253"/>
      <c r="P2" s="253"/>
      <c r="Q2" s="253"/>
      <c r="R2" s="253"/>
      <c r="S2" s="253"/>
      <c r="T2" s="253"/>
      <c r="U2" s="253"/>
    </row>
    <row r="3" spans="1:21" ht="12.75" customHeight="1">
      <c r="A3" s="153"/>
      <c r="B3" s="154"/>
      <c r="C3" s="154"/>
      <c r="D3" s="154"/>
      <c r="E3" s="154"/>
      <c r="F3" s="154"/>
      <c r="G3" s="154"/>
      <c r="H3" s="155"/>
      <c r="I3" s="155"/>
      <c r="J3" s="155"/>
      <c r="K3" s="155"/>
      <c r="L3" s="155"/>
      <c r="M3" s="155"/>
      <c r="N3" s="155"/>
      <c r="O3" s="155"/>
      <c r="P3" s="155"/>
      <c r="Q3" s="155"/>
      <c r="R3" s="155"/>
      <c r="S3" s="155"/>
      <c r="T3" s="155"/>
      <c r="U3" s="155"/>
    </row>
    <row r="4" spans="1:21" ht="12.75" customHeight="1">
      <c r="B4" s="63" t="s">
        <v>52</v>
      </c>
      <c r="C4" s="63" t="s">
        <v>145</v>
      </c>
      <c r="D4" s="63" t="s">
        <v>55</v>
      </c>
      <c r="E4" s="63" t="s">
        <v>90</v>
      </c>
      <c r="F4" s="63" t="s">
        <v>91</v>
      </c>
      <c r="G4" s="63" t="s">
        <v>92</v>
      </c>
      <c r="H4" s="108"/>
      <c r="I4" s="63" t="s">
        <v>177</v>
      </c>
      <c r="J4" s="63" t="s">
        <v>53</v>
      </c>
      <c r="K4" s="63" t="s">
        <v>54</v>
      </c>
      <c r="L4" s="63" t="s">
        <v>88</v>
      </c>
      <c r="M4" s="63" t="s">
        <v>89</v>
      </c>
      <c r="N4" s="63" t="s">
        <v>93</v>
      </c>
      <c r="O4" s="108"/>
      <c r="P4" s="63" t="s">
        <v>84</v>
      </c>
      <c r="Q4" s="63" t="s">
        <v>85</v>
      </c>
      <c r="R4" s="63" t="s">
        <v>86</v>
      </c>
      <c r="S4" s="63" t="s">
        <v>97</v>
      </c>
      <c r="T4" s="63" t="s">
        <v>98</v>
      </c>
      <c r="U4" s="63" t="s">
        <v>99</v>
      </c>
    </row>
    <row r="5" spans="1:21" ht="12.75" customHeight="1">
      <c r="A5" s="31"/>
      <c r="B5" s="33" t="s">
        <v>58</v>
      </c>
      <c r="C5" s="33" t="s">
        <v>59</v>
      </c>
      <c r="D5" s="33" t="s">
        <v>60</v>
      </c>
      <c r="E5" s="33" t="s">
        <v>62</v>
      </c>
      <c r="F5" s="33" t="s">
        <v>63</v>
      </c>
      <c r="G5" s="33" t="s">
        <v>65</v>
      </c>
      <c r="H5" s="109"/>
      <c r="I5" s="33" t="s">
        <v>66</v>
      </c>
      <c r="J5" s="33" t="s">
        <v>67</v>
      </c>
      <c r="K5" s="33" t="s">
        <v>96</v>
      </c>
      <c r="L5" s="33" t="s">
        <v>112</v>
      </c>
      <c r="M5" s="33" t="s">
        <v>113</v>
      </c>
      <c r="N5" s="33" t="s">
        <v>157</v>
      </c>
      <c r="O5" s="109"/>
      <c r="P5" s="33" t="s">
        <v>158</v>
      </c>
      <c r="Q5" s="33" t="s">
        <v>173</v>
      </c>
      <c r="R5" s="33" t="s">
        <v>174</v>
      </c>
      <c r="S5" s="33" t="s">
        <v>175</v>
      </c>
      <c r="T5" s="33" t="s">
        <v>176</v>
      </c>
      <c r="U5" s="33" t="s">
        <v>178</v>
      </c>
    </row>
    <row r="6" spans="1:21" ht="12.75" customHeight="1">
      <c r="A6" s="28">
        <v>1913</v>
      </c>
      <c r="B6" s="29"/>
      <c r="C6" s="29"/>
      <c r="D6" s="29">
        <f>'Table A1'!D6*'Table A0'!$G6/(1)</f>
        <v>262248.65276838408</v>
      </c>
      <c r="E6" s="29">
        <f>'Table A1'!E6*'Table A0'!$G6/(0.5)</f>
        <v>430065.08782519051</v>
      </c>
      <c r="F6" s="29">
        <f>'Table A1'!F6*'Table A0'!$G6/(0.1)</f>
        <v>1258178.51749837</v>
      </c>
      <c r="G6" s="29">
        <f>'Table A1'!G6*'Table A0'!$G6/(0.01)</f>
        <v>4022815.1682013748</v>
      </c>
      <c r="H6" s="29"/>
      <c r="I6" s="29"/>
      <c r="J6" s="29"/>
      <c r="K6" s="29"/>
      <c r="L6" s="29">
        <f>'Table A1'!K6*'Table A0'!$G6/(0.5)</f>
        <v>94432.217711577672</v>
      </c>
      <c r="M6" s="29">
        <f>'Table A1'!L6*'Table A0'!$G6/(0.4)</f>
        <v>223036.73040689557</v>
      </c>
      <c r="N6" s="29">
        <f>'Table A1'!M6*'Table A0'!$G6/(0.09)</f>
        <v>950996.66742025875</v>
      </c>
      <c r="O6" s="29"/>
      <c r="P6" s="29"/>
      <c r="Q6" s="29"/>
      <c r="R6" s="29">
        <f>'Table Thresholds_nominal'!D6*'Table A0'!$L6</f>
        <v>75102.858765360361</v>
      </c>
      <c r="S6" s="29">
        <f>'Table Thresholds_nominal'!E6*'Table A0'!$L6</f>
        <v>123162.18676392554</v>
      </c>
      <c r="T6" s="29">
        <f>'Table Thresholds_nominal'!F6*'Table A0'!$L6</f>
        <v>389361.97754346876</v>
      </c>
      <c r="U6" s="29">
        <f>'Table Thresholds_nominal'!G6*'Table A0'!$L6</f>
        <v>1637723.2398949175</v>
      </c>
    </row>
    <row r="7" spans="1:21" ht="12.75" customHeight="1">
      <c r="A7" s="28">
        <v>1914</v>
      </c>
      <c r="B7" s="29"/>
      <c r="C7" s="29"/>
      <c r="D7" s="29">
        <f>'Table A1'!D7*'Table A0'!$G7/(1)</f>
        <v>259035.81009245993</v>
      </c>
      <c r="E7" s="29">
        <f>'Table A1'!E7*'Table A0'!$G7/(0.5)</f>
        <v>430261.1109693679</v>
      </c>
      <c r="F7" s="29">
        <f>'Table A1'!F7*'Table A0'!$G7/(0.1)</f>
        <v>1227327.1347446244</v>
      </c>
      <c r="G7" s="29">
        <f>'Table A1'!G7*'Table A0'!$G7/(0.01)</f>
        <v>3893407.9892580113</v>
      </c>
      <c r="H7" s="29"/>
      <c r="I7" s="29"/>
      <c r="J7" s="29"/>
      <c r="K7" s="29"/>
      <c r="L7" s="29">
        <f>'Table A1'!K7*'Table A0'!$G7/(0.5)</f>
        <v>87810.509215551894</v>
      </c>
      <c r="M7" s="29">
        <f>'Table A1'!L7*'Table A0'!$G7/(0.4)</f>
        <v>230994.60502555378</v>
      </c>
      <c r="N7" s="29">
        <f>'Table A1'!M7*'Table A0'!$G7/(0.09)</f>
        <v>931095.92868758144</v>
      </c>
      <c r="O7" s="29"/>
      <c r="P7" s="29"/>
      <c r="Q7" s="29"/>
      <c r="R7" s="29">
        <f>'Table Thresholds_nominal'!D7*'Table A0'!$L7</f>
        <v>69405.823570250781</v>
      </c>
      <c r="S7" s="29">
        <f>'Table Thresholds_nominal'!E7*'Table A0'!$L7</f>
        <v>115283.77773876481</v>
      </c>
      <c r="T7" s="29">
        <f>'Table Thresholds_nominal'!F7*'Table A0'!$L7</f>
        <v>372918.67406751832</v>
      </c>
      <c r="U7" s="29">
        <f>'Table Thresholds_nominal'!G7*'Table A0'!$L7</f>
        <v>1627217.0433035523</v>
      </c>
    </row>
    <row r="8" spans="1:21" ht="12.75" customHeight="1">
      <c r="A8" s="28">
        <v>1915</v>
      </c>
      <c r="B8" s="29"/>
      <c r="C8" s="29"/>
      <c r="D8" s="29">
        <f>'Table A1'!D8*'Table A0'!$G8/(1)</f>
        <v>253181.6218594322</v>
      </c>
      <c r="E8" s="29">
        <f>'Table A1'!E8*'Table A0'!$G8/(0.5)</f>
        <v>419936.90898417914</v>
      </c>
      <c r="F8" s="29">
        <f>'Table A1'!F8*'Table A0'!$G8/(0.1)</f>
        <v>1327841.5691898845</v>
      </c>
      <c r="G8" s="29">
        <f>'Table A1'!G8*'Table A0'!$G8/(0.01)</f>
        <v>6280451.4513384132</v>
      </c>
      <c r="H8" s="29"/>
      <c r="I8" s="29"/>
      <c r="J8" s="29"/>
      <c r="K8" s="29"/>
      <c r="L8" s="29">
        <f>'Table A1'!K8*'Table A0'!$G8/(0.5)</f>
        <v>86426.334734685166</v>
      </c>
      <c r="M8" s="29">
        <f>'Table A1'!L8*'Table A0'!$G8/(0.4)</f>
        <v>192960.74393275281</v>
      </c>
      <c r="N8" s="29">
        <f>'Table A1'!M8*'Table A0'!$G8/(0.09)</f>
        <v>777551.58228449244</v>
      </c>
      <c r="O8" s="29"/>
      <c r="P8" s="29"/>
      <c r="Q8" s="29"/>
      <c r="R8" s="29">
        <f>'Table Thresholds_nominal'!D8*'Table A0'!$L8</f>
        <v>58508.654893581435</v>
      </c>
      <c r="S8" s="29">
        <f>'Table Thresholds_nominal'!E8*'Table A0'!$L8</f>
        <v>111327.90398683392</v>
      </c>
      <c r="T8" s="29">
        <f>'Table Thresholds_nominal'!F8*'Table A0'!$L8</f>
        <v>410289.29213980027</v>
      </c>
      <c r="U8" s="29">
        <f>'Table Thresholds_nominal'!G8*'Table A0'!$L8</f>
        <v>2081751.4059539882</v>
      </c>
    </row>
    <row r="9" spans="1:21" ht="12.75" customHeight="1">
      <c r="A9" s="28">
        <v>1916</v>
      </c>
      <c r="B9" s="29"/>
      <c r="C9" s="29"/>
      <c r="D9" s="29">
        <f>'Table A1'!D9*'Table A0'!$G9/(1)</f>
        <v>291033.6906877344</v>
      </c>
      <c r="E9" s="29">
        <f>'Table A1'!E9*'Table A0'!$G9/(0.5)</f>
        <v>489007.70473373821</v>
      </c>
      <c r="F9" s="29">
        <f>'Table A1'!F9*'Table A0'!$G9/(0.1)</f>
        <v>1546052.0333306845</v>
      </c>
      <c r="G9" s="29">
        <f>'Table A1'!G9*'Table A0'!$G9/(0.01)</f>
        <v>6902383.1398024634</v>
      </c>
      <c r="H9" s="29"/>
      <c r="I9" s="29"/>
      <c r="J9" s="29"/>
      <c r="K9" s="29"/>
      <c r="L9" s="29">
        <f>'Table A1'!K9*'Table A0'!$G9/(0.5)</f>
        <v>93059.676641730577</v>
      </c>
      <c r="M9" s="29">
        <f>'Table A1'!L9*'Table A0'!$G9/(0.4)</f>
        <v>224746.62258450154</v>
      </c>
      <c r="N9" s="29">
        <f>'Table A1'!M9*'Table A0'!$G9/(0.09)</f>
        <v>950904.13261159847</v>
      </c>
      <c r="O9" s="29"/>
      <c r="P9" s="29"/>
      <c r="Q9" s="29"/>
      <c r="R9" s="29">
        <f>'Table Thresholds_nominal'!D9*'Table A0'!$L9</f>
        <v>70208.976409036244</v>
      </c>
      <c r="S9" s="29">
        <f>'Table Thresholds_nominal'!E9*'Table A0'!$L9</f>
        <v>125450.22574430147</v>
      </c>
      <c r="T9" s="29">
        <f>'Table Thresholds_nominal'!F9*'Table A0'!$L9</f>
        <v>470841.48785664176</v>
      </c>
      <c r="U9" s="29">
        <f>'Table Thresholds_nominal'!G9*'Table A0'!$L9</f>
        <v>2578676.1508382149</v>
      </c>
    </row>
    <row r="10" spans="1:21" ht="12.75" customHeight="1">
      <c r="A10" s="28">
        <v>1917</v>
      </c>
      <c r="B10" s="29">
        <f>'Table A1'!B10*'Table A0'!$G10/(10)</f>
        <v>64293.559946415269</v>
      </c>
      <c r="C10" s="29">
        <f>'Table A1'!C10*'Table A0'!$G10/(5)</f>
        <v>96821.013034382398</v>
      </c>
      <c r="D10" s="29">
        <f>'Table A1'!D10*'Table A0'!$G10/(1)</f>
        <v>280867.90423190064</v>
      </c>
      <c r="E10" s="29">
        <f>'Table A1'!E10*'Table A0'!$G10/(0.5)</f>
        <v>454323.18666042457</v>
      </c>
      <c r="F10" s="29">
        <f>'Table A1'!F10*'Table A0'!$G10/(0.1)</f>
        <v>1333823.2054714782</v>
      </c>
      <c r="G10" s="29">
        <f>'Table A1'!G10*'Table A0'!$G10/(0.01)</f>
        <v>5315530.6340997554</v>
      </c>
      <c r="H10" s="29"/>
      <c r="I10" s="29">
        <f>(100-'Table A1'!B10)*'Table A0'!$G10/(90)</f>
        <v>10588.347115746272</v>
      </c>
      <c r="J10" s="29">
        <f>'Table A1'!I10*'Table A0'!$G10/(5)</f>
        <v>31766.106858448133</v>
      </c>
      <c r="K10" s="29">
        <f>'Table A1'!J10*'Table A0'!$G10/(4)</f>
        <v>50809.290235002853</v>
      </c>
      <c r="L10" s="29">
        <f>'Table A1'!K10*'Table A0'!$G10/(0.5)</f>
        <v>107412.62180337666</v>
      </c>
      <c r="M10" s="29">
        <f>'Table A1'!L10*'Table A0'!$G10/(0.4)</f>
        <v>234448.18195766109</v>
      </c>
      <c r="N10" s="29">
        <f>'Table A1'!M10*'Table A0'!$G10/(0.09)</f>
        <v>891411.26895722537</v>
      </c>
      <c r="O10" s="29"/>
      <c r="P10" s="29">
        <f>'Table Thresholds_nominal'!B10*'Table A0'!$L10</f>
        <v>25327.657708149392</v>
      </c>
      <c r="Q10" s="29">
        <f>'Table Thresholds_nominal'!C10*'Table A0'!$L10</f>
        <v>35076.491637929204</v>
      </c>
      <c r="R10" s="29">
        <f>'Table Thresholds_nominal'!D10*'Table A0'!$L10</f>
        <v>86593.462162214186</v>
      </c>
      <c r="S10" s="29">
        <f>'Table Thresholds_nominal'!E10*'Table A0'!$L10</f>
        <v>140379.99499453956</v>
      </c>
      <c r="T10" s="29">
        <f>'Table Thresholds_nominal'!F10*'Table A0'!$L10</f>
        <v>487218.89604121662</v>
      </c>
      <c r="U10" s="29">
        <f>'Table Thresholds_nominal'!G10*'Table A0'!$L10</f>
        <v>2222697.5119662052</v>
      </c>
    </row>
    <row r="11" spans="1:21" ht="12.75" customHeight="1">
      <c r="A11" s="28">
        <v>1918</v>
      </c>
      <c r="B11" s="29">
        <f>'Table A1'!B11*'Table A0'!$G11/(10)</f>
        <v>60272.062227431728</v>
      </c>
      <c r="C11" s="29">
        <f>'Table A1'!C11*'Table A0'!$G11/(5)</f>
        <v>88505.404037992965</v>
      </c>
      <c r="D11" s="29">
        <f>'Table A1'!D11*'Table A0'!$G11/(1)</f>
        <v>239906.02135476147</v>
      </c>
      <c r="E11" s="29">
        <f>'Table A1'!E11*'Table A0'!$G11/(0.5)</f>
        <v>374150.17409804038</v>
      </c>
      <c r="F11" s="29">
        <f>'Table A1'!F11*'Table A0'!$G11/(0.1)</f>
        <v>1018210.3204672135</v>
      </c>
      <c r="G11" s="29">
        <f>'Table A1'!G11*'Table A0'!$G11/(0.01)</f>
        <v>3697795.6117365183</v>
      </c>
      <c r="H11" s="29"/>
      <c r="I11" s="29">
        <f>(100-'Table A1'!B11)*'Table A0'!$G11/(90)</f>
        <v>10085.736348372635</v>
      </c>
      <c r="J11" s="29">
        <f>'Table A1'!I11*'Table A0'!$G11/(5)</f>
        <v>32038.720416870492</v>
      </c>
      <c r="K11" s="29">
        <f>'Table A1'!J11*'Table A0'!$G11/(4)</f>
        <v>50655.249708800846</v>
      </c>
      <c r="L11" s="29">
        <f>'Table A1'!K11*'Table A0'!$G11/(0.5)</f>
        <v>105661.86861148257</v>
      </c>
      <c r="M11" s="29">
        <f>'Table A1'!L11*'Table A0'!$G11/(0.4)</f>
        <v>213135.13750574706</v>
      </c>
      <c r="N11" s="29">
        <f>'Table A1'!M11*'Table A0'!$G11/(0.09)</f>
        <v>720478.62143729092</v>
      </c>
      <c r="O11" s="29"/>
      <c r="P11" s="29">
        <f>'Table Thresholds_nominal'!B11*'Table A0'!$L11</f>
        <v>26804.841361422426</v>
      </c>
      <c r="Q11" s="29">
        <f>'Table Thresholds_nominal'!C11*'Table A0'!$L11</f>
        <v>35811.908064847346</v>
      </c>
      <c r="R11" s="29">
        <f>'Table Thresholds_nominal'!D11*'Table A0'!$L11</f>
        <v>86480.79413975784</v>
      </c>
      <c r="S11" s="29">
        <f>'Table Thresholds_nominal'!E11*'Table A0'!$L11</f>
        <v>134305.00194592346</v>
      </c>
      <c r="T11" s="29">
        <f>'Table Thresholds_nominal'!F11*'Table A0'!$L11</f>
        <v>415173.43681003759</v>
      </c>
      <c r="U11" s="29">
        <f>'Table Thresholds_nominal'!G11*'Table A0'!$L11</f>
        <v>1680035.3911377639</v>
      </c>
    </row>
    <row r="12" spans="1:21" ht="12.75" customHeight="1">
      <c r="A12" s="28">
        <v>1919</v>
      </c>
      <c r="B12" s="29">
        <f>'Table A1'!B12*'Table A0'!$G12/(10)</f>
        <v>58405.791076282541</v>
      </c>
      <c r="C12" s="29">
        <f>'Table A1'!C12*'Table A0'!$G12/(5)</f>
        <v>86711.198247131659</v>
      </c>
      <c r="D12" s="29">
        <f>'Table A1'!D12*'Table A0'!$G12/(1)</f>
        <v>234730.96205028301</v>
      </c>
      <c r="E12" s="29">
        <f>'Table A1'!E12*'Table A0'!$G12/(0.5)</f>
        <v>361960.71566015529</v>
      </c>
      <c r="F12" s="29">
        <f>'Table A1'!F12*'Table A0'!$G12/(0.1)</f>
        <v>954754.55706230458</v>
      </c>
      <c r="G12" s="29">
        <f>'Table A1'!G12*'Table A0'!$G12/(0.01)</f>
        <v>3284411.6958877658</v>
      </c>
      <c r="H12" s="29"/>
      <c r="I12" s="29">
        <f>(100-'Table A1'!B12)*'Table A0'!$G12/(90)</f>
        <v>9947.4350184745235</v>
      </c>
      <c r="J12" s="29">
        <f>'Table A1'!I12*'Table A0'!$G12/(5)</f>
        <v>30100.383905433438</v>
      </c>
      <c r="K12" s="29">
        <f>'Table A1'!J12*'Table A0'!$G12/(4)</f>
        <v>49706.257296343822</v>
      </c>
      <c r="L12" s="29">
        <f>'Table A1'!K12*'Table A0'!$G12/(0.5)</f>
        <v>107501.20844041074</v>
      </c>
      <c r="M12" s="29">
        <f>'Table A1'!L12*'Table A0'!$G12/(0.4)</f>
        <v>213762.2553096179</v>
      </c>
      <c r="N12" s="29">
        <f>'Table A1'!M12*'Table A0'!$G12/(0.09)</f>
        <v>695903.76385947573</v>
      </c>
      <c r="O12" s="29"/>
      <c r="P12" s="29">
        <f>'Table Thresholds_nominal'!B12*'Table A0'!$L12</f>
        <v>25374.70335296938</v>
      </c>
      <c r="Q12" s="29">
        <f>'Table Thresholds_nominal'!C12*'Table A0'!$L12</f>
        <v>35046.754348604059</v>
      </c>
      <c r="R12" s="29">
        <f>'Table Thresholds_nominal'!D12*'Table A0'!$L12</f>
        <v>87921.452061961987</v>
      </c>
      <c r="S12" s="29">
        <f>'Table Thresholds_nominal'!E12*'Table A0'!$L12</f>
        <v>136742.53337023535</v>
      </c>
      <c r="T12" s="29">
        <f>'Table Thresholds_nominal'!F12*'Table A0'!$L12</f>
        <v>436040.14764375176</v>
      </c>
      <c r="U12" s="29">
        <f>'Table Thresholds_nominal'!G12*'Table A0'!$L12</f>
        <v>1551845.7933480397</v>
      </c>
    </row>
    <row r="13" spans="1:21" ht="12.75" customHeight="1">
      <c r="A13" s="28">
        <v>1920</v>
      </c>
      <c r="B13" s="29">
        <f>'Table A1'!B13*'Table A0'!$G13/(10)</f>
        <v>50264.000724638419</v>
      </c>
      <c r="C13" s="29">
        <f>'Table A1'!C13*'Table A0'!$G13/(5)</f>
        <v>72478.237847139069</v>
      </c>
      <c r="D13" s="29">
        <f>'Table A1'!D13*'Table A0'!$G13/(1)</f>
        <v>190751.15746243822</v>
      </c>
      <c r="E13" s="29">
        <f>'Table A1'!E13*'Table A0'!$G13/(0.5)</f>
        <v>289002.21439825516</v>
      </c>
      <c r="F13" s="29">
        <f>'Table A1'!F13*'Table A0'!$G13/(0.1)</f>
        <v>708627.21376975032</v>
      </c>
      <c r="G13" s="29">
        <f>'Table A1'!G13*'Table A0'!$G13/(0.01)</f>
        <v>2205312.0920903808</v>
      </c>
      <c r="H13" s="29"/>
      <c r="I13" s="29">
        <f>(100-'Table A1'!B13)*'Table A0'!$G13/(90)</f>
        <v>9073.4632022797359</v>
      </c>
      <c r="J13" s="29">
        <f>'Table A1'!I13*'Table A0'!$G13/(5)</f>
        <v>28049.763602137762</v>
      </c>
      <c r="K13" s="29">
        <f>'Table A1'!J13*'Table A0'!$G13/(4)</f>
        <v>42910.007943314282</v>
      </c>
      <c r="L13" s="29">
        <f>'Table A1'!K13*'Table A0'!$G13/(0.5)</f>
        <v>92500.100526621318</v>
      </c>
      <c r="M13" s="29">
        <f>'Table A1'!L13*'Table A0'!$G13/(0.4)</f>
        <v>184095.96455538136</v>
      </c>
      <c r="N13" s="29">
        <f>'Table A1'!M13*'Table A0'!$G13/(0.09)</f>
        <v>542328.8939563469</v>
      </c>
      <c r="O13" s="29"/>
      <c r="P13" s="29">
        <f>'Table Thresholds_nominal'!B13*'Table A0'!$L13</f>
        <v>25750.959101492448</v>
      </c>
      <c r="Q13" s="29">
        <f>'Table Thresholds_nominal'!C13*'Table A0'!$L13</f>
        <v>31192.340844465893</v>
      </c>
      <c r="R13" s="29">
        <f>'Table Thresholds_nominal'!D13*'Table A0'!$L13</f>
        <v>75447.454858359168</v>
      </c>
      <c r="S13" s="29">
        <f>'Table Thresholds_nominal'!E13*'Table A0'!$L13</f>
        <v>120496.35740872167</v>
      </c>
      <c r="T13" s="29">
        <f>'Table Thresholds_nominal'!F13*'Table A0'!$L13</f>
        <v>345197.01969497517</v>
      </c>
      <c r="U13" s="29">
        <f>'Table Thresholds_nominal'!G13*'Table A0'!$L13</f>
        <v>1120241.0373982091</v>
      </c>
    </row>
    <row r="14" spans="1:21" ht="12.75" customHeight="1">
      <c r="A14" s="28">
        <v>1921</v>
      </c>
      <c r="B14" s="29">
        <f>'Table A1'!B14*'Table A0'!$G14/(10)</f>
        <v>49885.36848929352</v>
      </c>
      <c r="C14" s="29">
        <f>'Table A1'!C14*'Table A0'!$G14/(5)</f>
        <v>70899.271793347405</v>
      </c>
      <c r="D14" s="29">
        <f>'Table A1'!D14*'Table A0'!$G14/(1)</f>
        <v>180092.79911371993</v>
      </c>
      <c r="E14" s="29">
        <f>'Table A1'!E14*'Table A0'!$G14/(0.5)</f>
        <v>270002.68304416648</v>
      </c>
      <c r="F14" s="29">
        <f>'Table A1'!F14*'Table A0'!$G14/(0.1)</f>
        <v>652048.17596933956</v>
      </c>
      <c r="G14" s="29">
        <f>'Table A1'!G14*'Table A0'!$G14/(0.01)</f>
        <v>1966108.729083847</v>
      </c>
      <c r="H14" s="29"/>
      <c r="I14" s="29">
        <f>(100-'Table A1'!B14)*'Table A0'!$G14/(90)</f>
        <v>7389.6452855460775</v>
      </c>
      <c r="J14" s="29">
        <f>'Table A1'!I14*'Table A0'!$G14/(5)</f>
        <v>28871.465185239638</v>
      </c>
      <c r="K14" s="29">
        <f>'Table A1'!J14*'Table A0'!$G14/(4)</f>
        <v>43600.889963254274</v>
      </c>
      <c r="L14" s="29">
        <f>'Table A1'!K14*'Table A0'!$G14/(0.5)</f>
        <v>90182.915183273362</v>
      </c>
      <c r="M14" s="29">
        <f>'Table A1'!L14*'Table A0'!$G14/(0.4)</f>
        <v>174491.30981287322</v>
      </c>
      <c r="N14" s="29">
        <f>'Table A1'!M14*'Table A0'!$G14/(0.09)</f>
        <v>506041.44784550538</v>
      </c>
      <c r="O14" s="29"/>
      <c r="P14" s="29">
        <f>'Table Thresholds_nominal'!B14*'Table A0'!$L14</f>
        <v>25250.053706268518</v>
      </c>
      <c r="Q14" s="29">
        <f>'Table Thresholds_nominal'!C14*'Table A0'!$L14</f>
        <v>31496.790951265139</v>
      </c>
      <c r="R14" s="29">
        <f>'Table Thresholds_nominal'!D14*'Table A0'!$L14</f>
        <v>74309.450673374115</v>
      </c>
      <c r="S14" s="29">
        <f>'Table Thresholds_nominal'!E14*'Table A0'!$L14</f>
        <v>114660.4675635278</v>
      </c>
      <c r="T14" s="29">
        <f>'Table Thresholds_nominal'!F14*'Table A0'!$L14</f>
        <v>322079.99440638837</v>
      </c>
      <c r="U14" s="29">
        <f>'Table Thresholds_nominal'!G14*'Table A0'!$L14</f>
        <v>1030149.6988892569</v>
      </c>
    </row>
    <row r="15" spans="1:21" ht="12.75" customHeight="1">
      <c r="A15" s="28">
        <v>1922</v>
      </c>
      <c r="B15" s="29">
        <f>'Table A1'!B15*'Table A0'!$G15/(10)</f>
        <v>56442.307918841587</v>
      </c>
      <c r="C15" s="29">
        <f>'Table A1'!C15*'Table A0'!$G15/(5)</f>
        <v>81618.155539336149</v>
      </c>
      <c r="D15" s="29">
        <f>'Table A1'!D15*'Table A0'!$G15/(1)</f>
        <v>214111.07941977421</v>
      </c>
      <c r="E15" s="29">
        <f>'Table A1'!E15*'Table A0'!$G15/(0.5)</f>
        <v>325292.78601545293</v>
      </c>
      <c r="F15" s="29">
        <f>'Table A1'!F15*'Table A0'!$G15/(0.1)</f>
        <v>810658.19588432554</v>
      </c>
      <c r="G15" s="29">
        <f>'Table A1'!G15*'Table A0'!$G15/(0.01)</f>
        <v>2640616.9666845575</v>
      </c>
      <c r="H15" s="29"/>
      <c r="I15" s="29">
        <f>(100-'Table A1'!B15)*'Table A0'!$G15/(90)</f>
        <v>8330.6784969972487</v>
      </c>
      <c r="J15" s="29">
        <f>'Table A1'!I15*'Table A0'!$G15/(5)</f>
        <v>31266.460298347025</v>
      </c>
      <c r="K15" s="29">
        <f>'Table A1'!J15*'Table A0'!$G15/(4)</f>
        <v>48494.924569226634</v>
      </c>
      <c r="L15" s="29">
        <f>'Table A1'!K15*'Table A0'!$G15/(0.5)</f>
        <v>102929.37282409542</v>
      </c>
      <c r="M15" s="29">
        <f>'Table A1'!L15*'Table A0'!$G15/(0.4)</f>
        <v>203951.43354823478</v>
      </c>
      <c r="N15" s="29">
        <f>'Table A1'!M15*'Table A0'!$G15/(0.09)</f>
        <v>607329.44357318862</v>
      </c>
      <c r="O15" s="29"/>
      <c r="P15" s="29">
        <f>'Table Thresholds_nominal'!B15*'Table A0'!$L15</f>
        <v>26881.01102911252</v>
      </c>
      <c r="Q15" s="29">
        <f>'Table Thresholds_nominal'!C15*'Table A0'!$L15</f>
        <v>34926.744345061437</v>
      </c>
      <c r="R15" s="29">
        <f>'Table Thresholds_nominal'!D15*'Table A0'!$L15</f>
        <v>83239.547848777016</v>
      </c>
      <c r="S15" s="29">
        <f>'Table Thresholds_nominal'!E15*'Table A0'!$L15</f>
        <v>130350.86717405717</v>
      </c>
      <c r="T15" s="29">
        <f>'Table Thresholds_nominal'!F15*'Table A0'!$L15</f>
        <v>375302.97932548187</v>
      </c>
      <c r="U15" s="29">
        <f>'Table Thresholds_nominal'!G15*'Table A0'!$L15</f>
        <v>1192310.3712027862</v>
      </c>
    </row>
    <row r="16" spans="1:21" ht="12.75" customHeight="1">
      <c r="A16" s="28">
        <v>1923</v>
      </c>
      <c r="B16" s="29">
        <f>'Table A1'!B16*'Table A0'!$G16/(10)</f>
        <v>59334.416437878899</v>
      </c>
      <c r="C16" s="29">
        <f>'Table A1'!C16*'Table A0'!$G16/(5)</f>
        <v>84635.165694006224</v>
      </c>
      <c r="D16" s="29">
        <f>'Table A1'!D16*'Table A0'!$G16/(1)</f>
        <v>219140.75649234559</v>
      </c>
      <c r="E16" s="29">
        <f>'Table A1'!E16*'Table A0'!$G16/(0.5)</f>
        <v>331046.76011806284</v>
      </c>
      <c r="F16" s="29">
        <f>'Table A1'!F16*'Table A0'!$G16/(0.1)</f>
        <v>804563.27950929001</v>
      </c>
      <c r="G16" s="29">
        <f>'Table A1'!G16*'Table A0'!$G16/(0.01)</f>
        <v>2560511.2504098001</v>
      </c>
      <c r="H16" s="29"/>
      <c r="I16" s="29">
        <f>(100-'Table A1'!B16)*'Table A0'!$G16/(90)</f>
        <v>9649.676055091235</v>
      </c>
      <c r="J16" s="29">
        <f>'Table A1'!I16*'Table A0'!$G16/(5)</f>
        <v>34033.667181751596</v>
      </c>
      <c r="K16" s="29">
        <f>'Table A1'!J16*'Table A0'!$G16/(4)</f>
        <v>51008.767994421374</v>
      </c>
      <c r="L16" s="29">
        <f>'Table A1'!K16*'Table A0'!$G16/(0.5)</f>
        <v>107234.75286662835</v>
      </c>
      <c r="M16" s="29">
        <f>'Table A1'!L16*'Table A0'!$G16/(0.4)</f>
        <v>212667.63027025605</v>
      </c>
      <c r="N16" s="29">
        <f>'Table A1'!M16*'Table A0'!$G16/(0.09)</f>
        <v>609457.94940923341</v>
      </c>
      <c r="O16" s="29"/>
      <c r="P16" s="29">
        <f>'Table Thresholds_nominal'!B16*'Table A0'!$L16</f>
        <v>28885.152640218352</v>
      </c>
      <c r="Q16" s="29">
        <f>'Table Thresholds_nominal'!C16*'Table A0'!$L16</f>
        <v>39314.829695043918</v>
      </c>
      <c r="R16" s="29">
        <f>'Table Thresholds_nominal'!D16*'Table A0'!$L16</f>
        <v>85957.335777740562</v>
      </c>
      <c r="S16" s="29">
        <f>'Table Thresholds_nominal'!E16*'Table A0'!$L16</f>
        <v>136241.0128740168</v>
      </c>
      <c r="T16" s="29">
        <f>'Table Thresholds_nominal'!F16*'Table A0'!$L16</f>
        <v>384080.48750596016</v>
      </c>
      <c r="U16" s="29">
        <f>'Table Thresholds_nominal'!G16*'Table A0'!$L16</f>
        <v>1172857.2906369937</v>
      </c>
    </row>
    <row r="17" spans="1:21" ht="12.75" customHeight="1">
      <c r="A17" s="28">
        <v>1924</v>
      </c>
      <c r="B17" s="29">
        <f>'Table A1'!B17*'Table A0'!$G17/(10)</f>
        <v>62485.668491399716</v>
      </c>
      <c r="C17" s="29">
        <f>'Table A1'!C17*'Table A0'!$G17/(5)</f>
        <v>89337.689063286831</v>
      </c>
      <c r="D17" s="29">
        <f>'Table A1'!D17*'Table A0'!$G17/(1)</f>
        <v>235649.12141654815</v>
      </c>
      <c r="E17" s="29">
        <f>'Table A1'!E17*'Table A0'!$G17/(0.5)</f>
        <v>358657.58796730207</v>
      </c>
      <c r="F17" s="29">
        <f>'Table A1'!F17*'Table A0'!$G17/(0.1)</f>
        <v>886813.03284799866</v>
      </c>
      <c r="G17" s="29">
        <f>'Table A1'!G17*'Table A0'!$G17/(0.01)</f>
        <v>2901166.282168969</v>
      </c>
      <c r="H17" s="29"/>
      <c r="I17" s="29">
        <f>(100-'Table A1'!B17)*'Table A0'!$G17/(90)</f>
        <v>9104.822109656232</v>
      </c>
      <c r="J17" s="29">
        <f>'Table A1'!I17*'Table A0'!$G17/(5)</f>
        <v>35633.64791951263</v>
      </c>
      <c r="K17" s="29">
        <f>'Table A1'!J17*'Table A0'!$G17/(4)</f>
        <v>52759.830974971483</v>
      </c>
      <c r="L17" s="29">
        <f>'Table A1'!K17*'Table A0'!$G17/(0.5)</f>
        <v>112640.65486579428</v>
      </c>
      <c r="M17" s="29">
        <f>'Table A1'!L17*'Table A0'!$G17/(0.4)</f>
        <v>226618.72674712789</v>
      </c>
      <c r="N17" s="29">
        <f>'Table A1'!M17*'Table A0'!$G17/(0.09)</f>
        <v>662996.00514566852</v>
      </c>
      <c r="O17" s="29"/>
      <c r="P17" s="29">
        <f>'Table Thresholds_nominal'!B17*'Table A0'!$L17</f>
        <v>30024.951989040022</v>
      </c>
      <c r="Q17" s="29">
        <f>'Table Thresholds_nominal'!C17*'Table A0'!$L17</f>
        <v>40200.304476500678</v>
      </c>
      <c r="R17" s="29">
        <f>'Table Thresholds_nominal'!D17*'Table A0'!$L17</f>
        <v>90314.367080571377</v>
      </c>
      <c r="S17" s="29">
        <f>'Table Thresholds_nominal'!E17*'Table A0'!$L17</f>
        <v>143096.81351290751</v>
      </c>
      <c r="T17" s="29">
        <f>'Table Thresholds_nominal'!F17*'Table A0'!$L17</f>
        <v>406356.03463666659</v>
      </c>
      <c r="U17" s="29">
        <f>'Table Thresholds_nominal'!G17*'Table A0'!$L17</f>
        <v>1339336.2114446403</v>
      </c>
    </row>
    <row r="18" spans="1:21" ht="12.75" customHeight="1">
      <c r="A18" s="28">
        <v>1925</v>
      </c>
      <c r="B18" s="29">
        <f>'Table A1'!B18*'Table A0'!$G18/(10)</f>
        <v>64419.16636236685</v>
      </c>
      <c r="C18" s="29">
        <f>'Table A1'!C18*'Table A0'!$G18/(5)</f>
        <v>94704.636371521468</v>
      </c>
      <c r="D18" s="29">
        <f>'Table A1'!D18*'Table A0'!$G18/(1)</f>
        <v>256744.4066825319</v>
      </c>
      <c r="E18" s="29">
        <f>'Table A1'!E18*'Table A0'!$G18/(0.5)</f>
        <v>391282.93370575615</v>
      </c>
      <c r="F18" s="29">
        <f>'Table A1'!F18*'Table A0'!$G18/(0.1)</f>
        <v>984812.11895366223</v>
      </c>
      <c r="G18" s="29">
        <f>'Table A1'!G18*'Table A0'!$G18/(0.01)</f>
        <v>3420396.3864022656</v>
      </c>
      <c r="H18" s="29"/>
      <c r="I18" s="29">
        <f>(100-'Table A1'!B18)*'Table A0'!$G18/(90)</f>
        <v>9048.3420829915067</v>
      </c>
      <c r="J18" s="29">
        <f>'Table A1'!I18*'Table A0'!$G18/(5)</f>
        <v>34133.696353212217</v>
      </c>
      <c r="K18" s="29">
        <f>'Table A1'!J18*'Table A0'!$G18/(4)</f>
        <v>54194.693793768856</v>
      </c>
      <c r="L18" s="29">
        <f>'Table A1'!K18*'Table A0'!$G18/(0.5)</f>
        <v>122205.87965930768</v>
      </c>
      <c r="M18" s="29">
        <f>'Table A1'!L18*'Table A0'!$G18/(0.4)</f>
        <v>242900.63739377962</v>
      </c>
      <c r="N18" s="29">
        <f>'Table A1'!M18*'Table A0'!$G18/(0.09)</f>
        <v>714191.64479270624</v>
      </c>
      <c r="O18" s="29"/>
      <c r="P18" s="29">
        <f>'Table Thresholds_nominal'!B18*'Table A0'!$L18</f>
        <v>30770.67854057701</v>
      </c>
      <c r="Q18" s="29">
        <f>'Table Thresholds_nominal'!C18*'Table A0'!$L18</f>
        <v>40146.807235849104</v>
      </c>
      <c r="R18" s="29">
        <f>'Table Thresholds_nominal'!D18*'Table A0'!$L18</f>
        <v>96941.419163009472</v>
      </c>
      <c r="S18" s="29">
        <f>'Table Thresholds_nominal'!E18*'Table A0'!$L18</f>
        <v>152430.74380791132</v>
      </c>
      <c r="T18" s="29">
        <f>'Table Thresholds_nominal'!F18*'Table A0'!$L18</f>
        <v>424262.7511064306</v>
      </c>
      <c r="U18" s="29">
        <f>'Table Thresholds_nominal'!G18*'Table A0'!$L18</f>
        <v>1411656.7535814918</v>
      </c>
    </row>
    <row r="19" spans="1:21" ht="12.75" customHeight="1">
      <c r="A19" s="28">
        <v>1926</v>
      </c>
      <c r="B19" s="29">
        <f>'Table A1'!B19*'Table A0'!$G19/(10)</f>
        <v>64978.577243913685</v>
      </c>
      <c r="C19" s="29">
        <f>'Table A1'!C19*'Table A0'!$G19/(5)</f>
        <v>96584.992910397152</v>
      </c>
      <c r="D19" s="29">
        <f>'Table A1'!D19*'Table A0'!$G19/(1)</f>
        <v>265574.85782590136</v>
      </c>
      <c r="E19" s="29">
        <f>'Table A1'!E19*'Table A0'!$G19/(0.5)</f>
        <v>405413.41603692411</v>
      </c>
      <c r="F19" s="29">
        <f>'Table A1'!F19*'Table A0'!$G19/(0.1)</f>
        <v>1042183.9135740082</v>
      </c>
      <c r="G19" s="29">
        <f>'Table A1'!G19*'Table A0'!$G19/(0.01)</f>
        <v>3743363.8272238174</v>
      </c>
      <c r="H19" s="29"/>
      <c r="I19" s="29">
        <f>(100-'Table A1'!B19)*'Table A0'!$G19/(90)</f>
        <v>9163.2035980867149</v>
      </c>
      <c r="J19" s="29">
        <f>'Table A1'!I19*'Table A0'!$G19/(5)</f>
        <v>33372.161577430241</v>
      </c>
      <c r="K19" s="29">
        <f>'Table A1'!J19*'Table A0'!$G19/(4)</f>
        <v>54337.526681521078</v>
      </c>
      <c r="L19" s="29">
        <f>'Table A1'!K19*'Table A0'!$G19/(0.5)</f>
        <v>125736.29961487868</v>
      </c>
      <c r="M19" s="29">
        <f>'Table A1'!L19*'Table A0'!$G19/(0.4)</f>
        <v>246220.79165265305</v>
      </c>
      <c r="N19" s="29">
        <f>'Table A1'!M19*'Table A0'!$G19/(0.09)</f>
        <v>742052.81205736287</v>
      </c>
      <c r="O19" s="29"/>
      <c r="P19" s="29">
        <f>'Table Thresholds_nominal'!B19*'Table A0'!$L19</f>
        <v>30010.834229175445</v>
      </c>
      <c r="Q19" s="29">
        <f>'Table Thresholds_nominal'!C19*'Table A0'!$L19</f>
        <v>38967.057519029819</v>
      </c>
      <c r="R19" s="29">
        <f>'Table Thresholds_nominal'!D19*'Table A0'!$L19</f>
        <v>100698.56373959313</v>
      </c>
      <c r="S19" s="29">
        <f>'Table Thresholds_nominal'!E19*'Table A0'!$L19</f>
        <v>156824.79021438331</v>
      </c>
      <c r="T19" s="29">
        <f>'Table Thresholds_nominal'!F19*'Table A0'!$L19</f>
        <v>437012.63370383356</v>
      </c>
      <c r="U19" s="29">
        <f>'Table Thresholds_nominal'!G19*'Table A0'!$L19</f>
        <v>1503824.892619954</v>
      </c>
    </row>
    <row r="20" spans="1:21" ht="12.75" customHeight="1">
      <c r="A20" s="28">
        <v>1927</v>
      </c>
      <c r="B20" s="29">
        <f>'Table A1'!B20*'Table A0'!$G20/(10)</f>
        <v>66343.182458257623</v>
      </c>
      <c r="C20" s="29">
        <f>'Table A1'!C20*'Table A0'!$G20/(5)</f>
        <v>99313.806656446672</v>
      </c>
      <c r="D20" s="29">
        <f>'Table A1'!D20*'Table A0'!$G20/(1)</f>
        <v>277442.3777123086</v>
      </c>
      <c r="E20" s="29">
        <f>'Table A1'!E20*'Table A0'!$G20/(0.5)</f>
        <v>425784.44433645345</v>
      </c>
      <c r="F20" s="29">
        <f>'Table A1'!F20*'Table A0'!$G20/(0.1)</f>
        <v>1109925.7064061458</v>
      </c>
      <c r="G20" s="29">
        <f>'Table A1'!G20*'Table A0'!$G20/(0.01)</f>
        <v>4096729.9105019728</v>
      </c>
      <c r="H20" s="29"/>
      <c r="I20" s="29">
        <f>(100-'Table A1'!B20)*'Table A0'!$G20/(90)</f>
        <v>9132.1593578160864</v>
      </c>
      <c r="J20" s="29">
        <f>'Table A1'!I20*'Table A0'!$G20/(5)</f>
        <v>33372.558260068567</v>
      </c>
      <c r="K20" s="29">
        <f>'Table A1'!J20*'Table A0'!$G20/(4)</f>
        <v>54781.663892481192</v>
      </c>
      <c r="L20" s="29">
        <f>'Table A1'!K20*'Table A0'!$G20/(0.5)</f>
        <v>129100.31108816375</v>
      </c>
      <c r="M20" s="29">
        <f>'Table A1'!L20*'Table A0'!$G20/(0.4)</f>
        <v>254749.12881903033</v>
      </c>
      <c r="N20" s="29">
        <f>'Table A1'!M20*'Table A0'!$G20/(0.09)</f>
        <v>778058.5726177207</v>
      </c>
      <c r="O20" s="29"/>
      <c r="P20" s="29">
        <f>'Table Thresholds_nominal'!B20*'Table A0'!$L20</f>
        <v>30562.131415974975</v>
      </c>
      <c r="Q20" s="29">
        <f>'Table Thresholds_nominal'!C20*'Table A0'!$L20</f>
        <v>39958.230451065683</v>
      </c>
      <c r="R20" s="29">
        <f>'Table Thresholds_nominal'!D20*'Table A0'!$L20</f>
        <v>102969.26575061337</v>
      </c>
      <c r="S20" s="29">
        <f>'Table Thresholds_nominal'!E20*'Table A0'!$L20</f>
        <v>159580.74335387925</v>
      </c>
      <c r="T20" s="29">
        <f>'Table Thresholds_nominal'!F20*'Table A0'!$L20</f>
        <v>447279.81903110468</v>
      </c>
      <c r="U20" s="29">
        <f>'Table Thresholds_nominal'!G20*'Table A0'!$L20</f>
        <v>1671336.5891318824</v>
      </c>
    </row>
    <row r="21" spans="1:21" ht="12.75" customHeight="1">
      <c r="A21" s="28">
        <v>1928</v>
      </c>
      <c r="B21" s="29">
        <f>'Table A1'!B21*'Table A0'!$G21/(10)</f>
        <v>69898.692811283021</v>
      </c>
      <c r="C21" s="29">
        <f>'Table A1'!C21*'Table A0'!$G21/(5)</f>
        <v>105459.28229103141</v>
      </c>
      <c r="D21" s="29">
        <f>'Table A1'!D21*'Table A0'!$G21/(1)</f>
        <v>297207.67854092945</v>
      </c>
      <c r="E21" s="29">
        <f>'Table A1'!E21*'Table A0'!$G21/(0.5)</f>
        <v>460244.46174443333</v>
      </c>
      <c r="F21" s="29">
        <f>'Table A1'!F21*'Table A0'!$G21/(0.1)</f>
        <v>1242236.829835084</v>
      </c>
      <c r="G21" s="29">
        <f>'Table A1'!G21*'Table A0'!$G21/(0.01)</f>
        <v>4891339.8784539858</v>
      </c>
      <c r="H21" s="29"/>
      <c r="I21" s="29">
        <f>(100-'Table A1'!B21)*'Table A0'!$G21/(90)</f>
        <v>9083.0885645894923</v>
      </c>
      <c r="J21" s="29">
        <f>'Table A1'!I21*'Table A0'!$G21/(5)</f>
        <v>34338.103331534636</v>
      </c>
      <c r="K21" s="29">
        <f>'Table A1'!J21*'Table A0'!$G21/(4)</f>
        <v>57522.183228556911</v>
      </c>
      <c r="L21" s="29">
        <f>'Table A1'!K21*'Table A0'!$G21/(0.5)</f>
        <v>134170.89533742561</v>
      </c>
      <c r="M21" s="29">
        <f>'Table A1'!L21*'Table A0'!$G21/(0.4)</f>
        <v>264746.36972177052</v>
      </c>
      <c r="N21" s="29">
        <f>'Table A1'!M21*'Table A0'!$G21/(0.09)</f>
        <v>836780.93554409535</v>
      </c>
      <c r="O21" s="29"/>
      <c r="P21" s="29">
        <f>'Table Thresholds_nominal'!B21*'Table A0'!$L21</f>
        <v>31442.575506735659</v>
      </c>
      <c r="Q21" s="29">
        <f>'Table Thresholds_nominal'!C21*'Table A0'!$L21</f>
        <v>41379.474969742674</v>
      </c>
      <c r="R21" s="29">
        <f>'Table Thresholds_nominal'!D21*'Table A0'!$L21</f>
        <v>106018.59407885582</v>
      </c>
      <c r="S21" s="29">
        <f>'Table Thresholds_nominal'!E21*'Table A0'!$L21</f>
        <v>160855.04519695436</v>
      </c>
      <c r="T21" s="29">
        <f>'Table Thresholds_nominal'!F21*'Table A0'!$L21</f>
        <v>456471.73686684162</v>
      </c>
      <c r="U21" s="29">
        <f>'Table Thresholds_nominal'!G21*'Table A0'!$L21</f>
        <v>1903984.0043660474</v>
      </c>
    </row>
    <row r="22" spans="1:21" ht="12.75" customHeight="1">
      <c r="A22" s="28">
        <v>1929</v>
      </c>
      <c r="B22" s="29">
        <f>'Table A1'!B22*'Table A0'!$G22/(10)</f>
        <v>69183.161722775912</v>
      </c>
      <c r="C22" s="29">
        <f>'Table A1'!C22*'Table A0'!$G22/(5)</f>
        <v>104500.63822937052</v>
      </c>
      <c r="D22" s="29">
        <f>'Table A1'!D22*'Table A0'!$G22/(1)</f>
        <v>291191.80450737488</v>
      </c>
      <c r="E22" s="29">
        <f>'Table A1'!E22*'Table A0'!$G22/(0.5)</f>
        <v>449426.33193738869</v>
      </c>
      <c r="F22" s="29">
        <f>'Table A1'!F22*'Table A0'!$G22/(0.1)</f>
        <v>1205035.8056215697</v>
      </c>
      <c r="G22" s="29">
        <f>'Table A1'!G22*'Table A0'!$G22/(0.01)</f>
        <v>4752217.493060166</v>
      </c>
      <c r="H22" s="29"/>
      <c r="I22" s="29">
        <f>(100-'Table A1'!B22)*'Table A0'!$G22/(90)</f>
        <v>9879.9345157601201</v>
      </c>
      <c r="J22" s="29">
        <f>'Table A1'!I22*'Table A0'!$G22/(5)</f>
        <v>33865.685216181293</v>
      </c>
      <c r="K22" s="29">
        <f>'Table A1'!J22*'Table A0'!$G22/(4)</f>
        <v>57827.846659869421</v>
      </c>
      <c r="L22" s="29">
        <f>'Table A1'!K22*'Table A0'!$G22/(0.5)</f>
        <v>132957.2770773611</v>
      </c>
      <c r="M22" s="29">
        <f>'Table A1'!L22*'Table A0'!$G22/(0.4)</f>
        <v>260523.96351634338</v>
      </c>
      <c r="N22" s="29">
        <f>'Table A1'!M22*'Table A0'!$G22/(0.09)</f>
        <v>810904.50701728114</v>
      </c>
      <c r="O22" s="29"/>
      <c r="P22" s="29">
        <f>'Table Thresholds_nominal'!B22*'Table A0'!$L22</f>
        <v>30695.93584207703</v>
      </c>
      <c r="Q22" s="29">
        <f>'Table Thresholds_nominal'!C22*'Table A0'!$L22</f>
        <v>40952.479934660085</v>
      </c>
      <c r="R22" s="29">
        <f>'Table Thresholds_nominal'!D22*'Table A0'!$L22</f>
        <v>106678.33147263451</v>
      </c>
      <c r="S22" s="29">
        <f>'Table Thresholds_nominal'!E22*'Table A0'!$L22</f>
        <v>161837.59407943211</v>
      </c>
      <c r="T22" s="29">
        <f>'Table Thresholds_nominal'!F22*'Table A0'!$L22</f>
        <v>429775.11359655374</v>
      </c>
      <c r="U22" s="29">
        <f>'Table Thresholds_nominal'!G22*'Table A0'!$L22</f>
        <v>1714194.6698030555</v>
      </c>
    </row>
    <row r="23" spans="1:21" ht="12.75" customHeight="1">
      <c r="A23" s="28">
        <v>1930</v>
      </c>
      <c r="B23" s="29">
        <f>'Table A1'!B23*'Table A0'!$G23/(10)</f>
        <v>61723.283442258908</v>
      </c>
      <c r="C23" s="29">
        <f>'Table A1'!C23*'Table A0'!$G23/(5)</f>
        <v>89362.385137728183</v>
      </c>
      <c r="D23" s="29">
        <f>'Table A1'!D23*'Table A0'!$G23/(1)</f>
        <v>235335.15383877262</v>
      </c>
      <c r="E23" s="29">
        <f>'Table A1'!E23*'Table A0'!$G23/(0.5)</f>
        <v>355872.78121012839</v>
      </c>
      <c r="F23" s="29">
        <f>'Table A1'!F23*'Table A0'!$G23/(0.1)</f>
        <v>917351.96509299939</v>
      </c>
      <c r="G23" s="29">
        <f>'Table A1'!G23*'Table A0'!$G23/(0.01)</f>
        <v>3423028.4979621768</v>
      </c>
      <c r="H23" s="29"/>
      <c r="I23" s="29">
        <f>(100-'Table A1'!B23)*'Table A0'!$G23/(90)</f>
        <v>9063.8202176782179</v>
      </c>
      <c r="J23" s="29">
        <f>'Table A1'!I23*'Table A0'!$G23/(5)</f>
        <v>34084.181746789618</v>
      </c>
      <c r="K23" s="29">
        <f>'Table A1'!J23*'Table A0'!$G23/(4)</f>
        <v>52869.192962467081</v>
      </c>
      <c r="L23" s="29">
        <f>'Table A1'!K23*'Table A0'!$G23/(0.5)</f>
        <v>114797.52646741684</v>
      </c>
      <c r="M23" s="29">
        <f>'Table A1'!L23*'Table A0'!$G23/(0.4)</f>
        <v>215502.98523941063</v>
      </c>
      <c r="N23" s="29">
        <f>'Table A1'!M23*'Table A0'!$G23/(0.09)</f>
        <v>638943.46144086868</v>
      </c>
      <c r="O23" s="29"/>
      <c r="P23" s="29">
        <f>'Table Thresholds_nominal'!B23*'Table A0'!$L23</f>
        <v>30252.9425745882</v>
      </c>
      <c r="Q23" s="29">
        <f>'Table Thresholds_nominal'!C23*'Table A0'!$L23</f>
        <v>38689.952300310237</v>
      </c>
      <c r="R23" s="29">
        <f>'Table Thresholds_nominal'!D23*'Table A0'!$L23</f>
        <v>94434.291934604757</v>
      </c>
      <c r="S23" s="29">
        <f>'Table Thresholds_nominal'!E23*'Table A0'!$L23</f>
        <v>141749.28610383993</v>
      </c>
      <c r="T23" s="29">
        <f>'Table Thresholds_nominal'!F23*'Table A0'!$L23</f>
        <v>378855.16291645687</v>
      </c>
      <c r="U23" s="29">
        <f>'Table Thresholds_nominal'!G23*'Table A0'!$L23</f>
        <v>1350557.2833545567</v>
      </c>
    </row>
    <row r="24" spans="1:21" ht="12.75" customHeight="1">
      <c r="A24" s="28">
        <v>1931</v>
      </c>
      <c r="B24" s="29">
        <f>'Table A1'!B24*'Table A0'!$G24/(10)</f>
        <v>57733.74046808885</v>
      </c>
      <c r="C24" s="29">
        <f>'Table A1'!C24*'Table A0'!$G24/(5)</f>
        <v>80641.902276506982</v>
      </c>
      <c r="D24" s="29">
        <f>'Table A1'!D24*'Table A0'!$G24/(1)</f>
        <v>198542.64962307154</v>
      </c>
      <c r="E24" s="29">
        <f>'Table A1'!E24*'Table A0'!$G24/(0.5)</f>
        <v>294455.02363706089</v>
      </c>
      <c r="F24" s="29">
        <f>'Table A1'!F24*'Table A0'!$G24/(0.1)</f>
        <v>737861.42801556352</v>
      </c>
      <c r="G24" s="29">
        <f>'Table A1'!G24*'Table A0'!$G24/(0.01)</f>
        <v>2697075.9599423185</v>
      </c>
      <c r="H24" s="29"/>
      <c r="I24" s="29">
        <f>(100-'Table A1'!B24)*'Table A0'!$G24/(90)</f>
        <v>8031.3981214950045</v>
      </c>
      <c r="J24" s="29">
        <f>'Table A1'!I24*'Table A0'!$G24/(5)</f>
        <v>34825.578659670726</v>
      </c>
      <c r="K24" s="29">
        <f>'Table A1'!J24*'Table A0'!$G24/(4)</f>
        <v>51166.715439865839</v>
      </c>
      <c r="L24" s="29">
        <f>'Table A1'!K24*'Table A0'!$G24/(0.5)</f>
        <v>102630.27560908215</v>
      </c>
      <c r="M24" s="29">
        <f>'Table A1'!L24*'Table A0'!$G24/(0.4)</f>
        <v>183603.42254243523</v>
      </c>
      <c r="N24" s="29">
        <f>'Table A1'!M24*'Table A0'!$G24/(0.09)</f>
        <v>520170.92446814629</v>
      </c>
      <c r="O24" s="29"/>
      <c r="P24" s="29">
        <f>'Table Thresholds_nominal'!B24*'Table A0'!$L24</f>
        <v>29905.318142354354</v>
      </c>
      <c r="Q24" s="29">
        <f>'Table Thresholds_nominal'!C24*'Table A0'!$L24</f>
        <v>37525.775651267984</v>
      </c>
      <c r="R24" s="29">
        <f>'Table Thresholds_nominal'!D24*'Table A0'!$L24</f>
        <v>85555.785860541393</v>
      </c>
      <c r="S24" s="29">
        <f>'Table Thresholds_nominal'!E24*'Table A0'!$L24</f>
        <v>126110.32203915417</v>
      </c>
      <c r="T24" s="29">
        <f>'Table Thresholds_nominal'!F24*'Table A0'!$L24</f>
        <v>315788.63952348742</v>
      </c>
      <c r="U24" s="29">
        <f>'Table Thresholds_nominal'!G24*'Table A0'!$L24</f>
        <v>1113326.3473415265</v>
      </c>
    </row>
    <row r="25" spans="1:21" ht="12.75" customHeight="1">
      <c r="A25" s="28">
        <v>1932</v>
      </c>
      <c r="B25" s="29">
        <f>'Table A1'!B25*'Table A0'!$G25/(10)</f>
        <v>50634.746432253</v>
      </c>
      <c r="C25" s="29">
        <f>'Table A1'!C25*'Table A0'!$G25/(5)</f>
        <v>71283.300753155112</v>
      </c>
      <c r="D25" s="29">
        <f>'Table A1'!D25*'Table A0'!$G25/(1)</f>
        <v>169274.16459225951</v>
      </c>
      <c r="E25" s="29">
        <f>'Table A1'!E25*'Table A0'!$G25/(0.5)</f>
        <v>252601.34762033224</v>
      </c>
      <c r="F25" s="29">
        <f>'Table A1'!F25*'Table A0'!$G25/(0.1)</f>
        <v>644817.36796679394</v>
      </c>
      <c r="G25" s="29">
        <f>'Table A1'!G25*'Table A0'!$G25/(0.01)</f>
        <v>2106825.0406013839</v>
      </c>
      <c r="H25" s="29"/>
      <c r="I25" s="29">
        <f>(100-'Table A1'!B25)*'Table A0'!$G25/(90)</f>
        <v>6525.1460849432442</v>
      </c>
      <c r="J25" s="29">
        <f>'Table A1'!I25*'Table A0'!$G25/(5)</f>
        <v>29986.192111350894</v>
      </c>
      <c r="K25" s="29">
        <f>'Table A1'!J25*'Table A0'!$G25/(4)</f>
        <v>46785.584793379014</v>
      </c>
      <c r="L25" s="29">
        <f>'Table A1'!K25*'Table A0'!$G25/(0.5)</f>
        <v>85946.981564186819</v>
      </c>
      <c r="M25" s="29">
        <f>'Table A1'!L25*'Table A0'!$G25/(0.4)</f>
        <v>154547.34253371682</v>
      </c>
      <c r="N25" s="29">
        <f>'Table A1'!M25*'Table A0'!$G25/(0.09)</f>
        <v>482372.07100739505</v>
      </c>
      <c r="O25" s="29"/>
      <c r="P25" s="29">
        <f>'Table Thresholds_nominal'!B25*'Table A0'!$L25</f>
        <v>20513.697742491328</v>
      </c>
      <c r="Q25" s="29">
        <f>'Table Thresholds_nominal'!C25*'Table A0'!$L25</f>
        <v>35034.33382084113</v>
      </c>
      <c r="R25" s="29">
        <f>'Table Thresholds_nominal'!D25*'Table A0'!$L25</f>
        <v>73195.990454335464</v>
      </c>
      <c r="S25" s="29">
        <f>'Table Thresholds_nominal'!E25*'Table A0'!$L25</f>
        <v>105120.87747915422</v>
      </c>
      <c r="T25" s="29">
        <f>'Table Thresholds_nominal'!F25*'Table A0'!$L25</f>
        <v>277154.48997683584</v>
      </c>
      <c r="U25" s="29">
        <f>'Table Thresholds_nominal'!G25*'Table A0'!$L25</f>
        <v>1045294.942952939</v>
      </c>
    </row>
    <row r="26" spans="1:21" ht="12.75" customHeight="1">
      <c r="A26" s="28">
        <v>1933</v>
      </c>
      <c r="B26" s="29">
        <f>'Table A1'!B26*'Table A0'!$G26/(10)</f>
        <v>47974.673644751834</v>
      </c>
      <c r="C26" s="29">
        <f>'Table A1'!C26*'Table A0'!$G26/(5)</f>
        <v>69227.12884674067</v>
      </c>
      <c r="D26" s="29">
        <f>'Table A1'!D26*'Table A0'!$G26/(1)</f>
        <v>168035.62287527346</v>
      </c>
      <c r="E26" s="29">
        <f>'Table A1'!E26*'Table A0'!$G26/(0.5)</f>
        <v>250998.57916325051</v>
      </c>
      <c r="F26" s="29">
        <f>'Table A1'!F26*'Table A0'!$G26/(0.1)</f>
        <v>645091.38589639845</v>
      </c>
      <c r="G26" s="29">
        <f>'Table A1'!G26*'Table A0'!$G26/(0.01)</f>
        <v>2178491.7753004124</v>
      </c>
      <c r="H26" s="29"/>
      <c r="I26" s="29">
        <f>(100-'Table A1'!B26)*'Table A0'!$G26/(90)</f>
        <v>6508.1260359579119</v>
      </c>
      <c r="J26" s="29">
        <f>'Table A1'!I26*'Table A0'!$G26/(5)</f>
        <v>26722.218442762991</v>
      </c>
      <c r="K26" s="29">
        <f>'Table A1'!J26*'Table A0'!$G26/(4)</f>
        <v>44525.005339607473</v>
      </c>
      <c r="L26" s="29">
        <f>'Table A1'!K26*'Table A0'!$G26/(0.5)</f>
        <v>85072.666587296437</v>
      </c>
      <c r="M26" s="29">
        <f>'Table A1'!L26*'Table A0'!$G26/(0.4)</f>
        <v>152475.3774799635</v>
      </c>
      <c r="N26" s="29">
        <f>'Table A1'!M26*'Table A0'!$G26/(0.09)</f>
        <v>474713.56485150807</v>
      </c>
      <c r="O26" s="29"/>
      <c r="P26" s="29">
        <f>'Table Thresholds_nominal'!B26*'Table A0'!$L26</f>
        <v>19959.880365101671</v>
      </c>
      <c r="Q26" s="29">
        <f>'Table Thresholds_nominal'!C26*'Table A0'!$L26</f>
        <v>32187.6933359213</v>
      </c>
      <c r="R26" s="29">
        <f>'Table Thresholds_nominal'!D26*'Table A0'!$L26</f>
        <v>71224.311637180799</v>
      </c>
      <c r="S26" s="29">
        <f>'Table Thresholds_nominal'!E26*'Table A0'!$L26</f>
        <v>102308.37993494744</v>
      </c>
      <c r="T26" s="29">
        <f>'Table Thresholds_nominal'!F26*'Table A0'!$L26</f>
        <v>267927.47235405922</v>
      </c>
      <c r="U26" s="29">
        <f>'Table Thresholds_nominal'!G26*'Table A0'!$L26</f>
        <v>1002941.2894878914</v>
      </c>
    </row>
    <row r="27" spans="1:21" ht="12.75" customHeight="1">
      <c r="A27" s="28">
        <v>1934</v>
      </c>
      <c r="B27" s="29">
        <f>'Table A1'!B27*'Table A0'!$G27/(10)</f>
        <v>52868.067707325135</v>
      </c>
      <c r="C27" s="29">
        <f>'Table A1'!C27*'Table A0'!$G27/(5)</f>
        <v>77260.992435437569</v>
      </c>
      <c r="D27" s="29">
        <f>'Table A1'!D27*'Table A0'!$G27/(1)</f>
        <v>185786.48191188587</v>
      </c>
      <c r="E27" s="29">
        <f>'Table A1'!E27*'Table A0'!$G27/(0.5)</f>
        <v>276217.56077129941</v>
      </c>
      <c r="F27" s="29">
        <f>'Table A1'!F27*'Table A0'!$G27/(0.1)</f>
        <v>681843.0277815708</v>
      </c>
      <c r="G27" s="29">
        <f>'Table A1'!G27*'Table A0'!$G27/(0.01)</f>
        <v>2250174.9247617894</v>
      </c>
      <c r="H27" s="29"/>
      <c r="I27" s="29">
        <f>(100-'Table A1'!B27)*'Table A0'!$G27/(90)</f>
        <v>7134.7831539750769</v>
      </c>
      <c r="J27" s="29">
        <f>'Table A1'!I27*'Table A0'!$G27/(5)</f>
        <v>28475.142979212709</v>
      </c>
      <c r="K27" s="29">
        <f>'Table A1'!J27*'Table A0'!$G27/(4)</f>
        <v>50129.620066325486</v>
      </c>
      <c r="L27" s="29">
        <f>'Table A1'!K27*'Table A0'!$G27/(0.5)</f>
        <v>95355.403052472378</v>
      </c>
      <c r="M27" s="29">
        <f>'Table A1'!L27*'Table A0'!$G27/(0.4)</f>
        <v>174811.19401873153</v>
      </c>
      <c r="N27" s="29">
        <f>'Table A1'!M27*'Table A0'!$G27/(0.09)</f>
        <v>507583.92811710213</v>
      </c>
      <c r="O27" s="29"/>
      <c r="P27" s="29">
        <f>'Table Thresholds_nominal'!B27*'Table A0'!$L27</f>
        <v>24193.439122774354</v>
      </c>
      <c r="Q27" s="29">
        <f>'Table Thresholds_nominal'!C27*'Table A0'!$L27</f>
        <v>34292.850448570083</v>
      </c>
      <c r="R27" s="29">
        <f>'Table Thresholds_nominal'!D27*'Table A0'!$L27</f>
        <v>79306.404986069276</v>
      </c>
      <c r="S27" s="29">
        <f>'Table Thresholds_nominal'!E27*'Table A0'!$L27</f>
        <v>117227.94202359385</v>
      </c>
      <c r="T27" s="29">
        <f>'Table Thresholds_nominal'!F27*'Table A0'!$L27</f>
        <v>316941.03531951632</v>
      </c>
      <c r="U27" s="29">
        <f>'Table Thresholds_nominal'!G27*'Table A0'!$L27</f>
        <v>1079125.2627464365</v>
      </c>
    </row>
    <row r="28" spans="1:21" ht="12.75" customHeight="1">
      <c r="A28" s="28">
        <v>1935</v>
      </c>
      <c r="B28" s="29">
        <f>'Table A1'!B28*'Table A0'!$G28/(10)</f>
        <v>55012.485435887997</v>
      </c>
      <c r="C28" s="29">
        <f>'Table A1'!C28*'Table A0'!$G28/(5)</f>
        <v>78577.081495100065</v>
      </c>
      <c r="D28" s="29">
        <f>'Table A1'!D28*'Table A0'!$G28/(1)</f>
        <v>198131.6198302758</v>
      </c>
      <c r="E28" s="29">
        <f>'Table A1'!E28*'Table A0'!$G28/(0.5)</f>
        <v>295911.71808546345</v>
      </c>
      <c r="F28" s="29">
        <f>'Table A1'!F28*'Table A0'!$G28/(0.1)</f>
        <v>734912.13352362975</v>
      </c>
      <c r="G28" s="29">
        <f>'Table A1'!G28*'Table A0'!$G28/(0.01)</f>
        <v>2467514.851528781</v>
      </c>
      <c r="H28" s="29"/>
      <c r="I28" s="29">
        <f>(100-'Table A1'!B28)*'Table A0'!$G28/(90)</f>
        <v>7973.875398730901</v>
      </c>
      <c r="J28" s="29">
        <f>'Table A1'!I28*'Table A0'!$G28/(5)</f>
        <v>31447.889376675921</v>
      </c>
      <c r="K28" s="29">
        <f>'Table A1'!J28*'Table A0'!$G28/(4)</f>
        <v>48688.446911306128</v>
      </c>
      <c r="L28" s="29">
        <f>'Table A1'!K28*'Table A0'!$G28/(0.5)</f>
        <v>100351.52157508813</v>
      </c>
      <c r="M28" s="29">
        <f>'Table A1'!L28*'Table A0'!$G28/(0.4)</f>
        <v>186161.61422592186</v>
      </c>
      <c r="N28" s="29">
        <f>'Table A1'!M28*'Table A0'!$G28/(0.09)</f>
        <v>542400.72041194641</v>
      </c>
      <c r="O28" s="29"/>
      <c r="P28" s="29">
        <f>'Table Thresholds_nominal'!B28*'Table A0'!$L28</f>
        <v>26572.531779415353</v>
      </c>
      <c r="Q28" s="29">
        <f>'Table Thresholds_nominal'!C28*'Table A0'!$L28</f>
        <v>37708.16174766374</v>
      </c>
      <c r="R28" s="29">
        <f>'Table Thresholds_nominal'!D28*'Table A0'!$L28</f>
        <v>83131.175811408131</v>
      </c>
      <c r="S28" s="29">
        <f>'Table Thresholds_nominal'!E28*'Table A0'!$L28</f>
        <v>122525.14027516851</v>
      </c>
      <c r="T28" s="29">
        <f>'Table Thresholds_nominal'!F28*'Table A0'!$L28</f>
        <v>332351.34747120948</v>
      </c>
      <c r="U28" s="29">
        <f>'Table Thresholds_nominal'!G28*'Table A0'!$L28</f>
        <v>1176638.3442905347</v>
      </c>
    </row>
    <row r="29" spans="1:21" ht="12.75" customHeight="1">
      <c r="A29" s="28">
        <v>1936</v>
      </c>
      <c r="B29" s="29">
        <f>'Table A1'!B29*'Table A0'!$G29/(10)</f>
        <v>62315.303617810212</v>
      </c>
      <c r="C29" s="29">
        <f>'Table A1'!C29*'Table A0'!$G29/(5)</f>
        <v>90899.463760798972</v>
      </c>
      <c r="D29" s="29">
        <f>'Table A1'!D29*'Table A0'!$G29/(1)</f>
        <v>245480.95326980346</v>
      </c>
      <c r="E29" s="29">
        <f>'Table A1'!E29*'Table A0'!$G29/(0.5)</f>
        <v>372149.85777280998</v>
      </c>
      <c r="F29" s="29">
        <f>'Table A1'!F29*'Table A0'!$G29/(0.1)</f>
        <v>930775.98729299824</v>
      </c>
      <c r="G29" s="29">
        <f>'Table A1'!G29*'Table A0'!$G29/(0.01)</f>
        <v>3109512.5756404167</v>
      </c>
      <c r="H29" s="29"/>
      <c r="I29" s="29">
        <f>(100-'Table A1'!B29)*'Table A0'!$G29/(90)</f>
        <v>8540.8005763782767</v>
      </c>
      <c r="J29" s="29">
        <f>'Table A1'!I29*'Table A0'!$G29/(5)</f>
        <v>33731.14347482146</v>
      </c>
      <c r="K29" s="29">
        <f>'Table A1'!J29*'Table A0'!$G29/(4)</f>
        <v>52254.091383547857</v>
      </c>
      <c r="L29" s="29">
        <f>'Table A1'!K29*'Table A0'!$G29/(0.5)</f>
        <v>118812.04876679696</v>
      </c>
      <c r="M29" s="29">
        <f>'Table A1'!L29*'Table A0'!$G29/(0.4)</f>
        <v>232493.32539276293</v>
      </c>
      <c r="N29" s="29">
        <f>'Table A1'!M29*'Table A0'!$G29/(0.09)</f>
        <v>688694.144143285</v>
      </c>
      <c r="O29" s="29"/>
      <c r="P29" s="29">
        <f>'Table Thresholds_nominal'!B29*'Table A0'!$L29</f>
        <v>28701.07021885346</v>
      </c>
      <c r="Q29" s="29">
        <f>'Table Thresholds_nominal'!C29*'Table A0'!$L29</f>
        <v>40916.056616960879</v>
      </c>
      <c r="R29" s="29">
        <f>'Table Thresholds_nominal'!D29*'Table A0'!$L29</f>
        <v>96826.950624833087</v>
      </c>
      <c r="S29" s="29">
        <f>'Table Thresholds_nominal'!E29*'Table A0'!$L29</f>
        <v>147803.14642529335</v>
      </c>
      <c r="T29" s="29">
        <f>'Table Thresholds_nominal'!F29*'Table A0'!$L29</f>
        <v>418572.59611126356</v>
      </c>
      <c r="U29" s="29">
        <f>'Table Thresholds_nominal'!G29*'Table A0'!$L29</f>
        <v>1514768.8504043093</v>
      </c>
    </row>
    <row r="30" spans="1:21" ht="12.75" customHeight="1">
      <c r="A30" s="28">
        <v>1937</v>
      </c>
      <c r="B30" s="29">
        <f>'Table A1'!B30*'Table A0'!$G30/(10)</f>
        <v>63261.127432561727</v>
      </c>
      <c r="C30" s="29">
        <f>'Table A1'!C30*'Table A0'!$G30/(5)</f>
        <v>91588.713862395496</v>
      </c>
      <c r="D30" s="29">
        <f>'Table A1'!D30*'Table A0'!$G30/(1)</f>
        <v>240074.72182226571</v>
      </c>
      <c r="E30" s="29">
        <f>'Table A1'!E30*'Table A0'!$G30/(0.5)</f>
        <v>362370.13723964151</v>
      </c>
      <c r="F30" s="29">
        <f>'Table A1'!F30*'Table A0'!$G30/(0.1)</f>
        <v>899151.94804858544</v>
      </c>
      <c r="G30" s="29">
        <f>'Table A1'!G30*'Table A0'!$G30/(0.01)</f>
        <v>2941440.5122362771</v>
      </c>
      <c r="H30" s="29"/>
      <c r="I30" s="29">
        <f>(100-'Table A1'!B30)*'Table A0'!$G30/(90)</f>
        <v>9186.3444303448359</v>
      </c>
      <c r="J30" s="29">
        <f>'Table A1'!I30*'Table A0'!$G30/(5)</f>
        <v>34933.541002727943</v>
      </c>
      <c r="K30" s="29">
        <f>'Table A1'!J30*'Table A0'!$G30/(4)</f>
        <v>54467.211872427935</v>
      </c>
      <c r="L30" s="29">
        <f>'Table A1'!K30*'Table A0'!$G30/(0.5)</f>
        <v>117779.30640489</v>
      </c>
      <c r="M30" s="29">
        <f>'Table A1'!L30*'Table A0'!$G30/(0.4)</f>
        <v>228174.68453740547</v>
      </c>
      <c r="N30" s="29">
        <f>'Table A1'!M30*'Table A0'!$G30/(0.09)</f>
        <v>672230.99647217523</v>
      </c>
      <c r="O30" s="29"/>
      <c r="P30" s="29">
        <f>'Table Thresholds_nominal'!B30*'Table A0'!$L30</f>
        <v>30411.712891660445</v>
      </c>
      <c r="Q30" s="29">
        <f>'Table Thresholds_nominal'!C30*'Table A0'!$L30</f>
        <v>40831.794346869036</v>
      </c>
      <c r="R30" s="29">
        <f>'Table Thresholds_nominal'!D30*'Table A0'!$L30</f>
        <v>96801.046962551045</v>
      </c>
      <c r="S30" s="29">
        <f>'Table Thresholds_nominal'!E30*'Table A0'!$L30</f>
        <v>148377.34616700621</v>
      </c>
      <c r="T30" s="29">
        <f>'Table Thresholds_nominal'!F30*'Table A0'!$L30</f>
        <v>415938.62975082372</v>
      </c>
      <c r="U30" s="29">
        <f>'Table Thresholds_nominal'!G30*'Table A0'!$L30</f>
        <v>1419578.0500253495</v>
      </c>
    </row>
    <row r="31" spans="1:21" ht="12.75" customHeight="1">
      <c r="A31" s="28">
        <v>1938</v>
      </c>
      <c r="B31" s="29">
        <f>'Table A1'!B31*'Table A0'!$G31/(10)</f>
        <v>57699.719422579219</v>
      </c>
      <c r="C31" s="29">
        <f>'Table A1'!C31*'Table A0'!$G31/(5)</f>
        <v>80998.509169326484</v>
      </c>
      <c r="D31" s="29">
        <f>'Table A1'!D31*'Table A0'!$G31/(1)</f>
        <v>197642.71346489267</v>
      </c>
      <c r="E31" s="29">
        <f>'Table A1'!E31*'Table A0'!$G31/(0.5)</f>
        <v>290273.67477869656</v>
      </c>
      <c r="F31" s="29">
        <f>'Table A1'!F31*'Table A0'!$G31/(0.1)</f>
        <v>691808.03369361477</v>
      </c>
      <c r="G31" s="29">
        <f>'Table A1'!G31*'Table A0'!$G31/(0.01)</f>
        <v>2236103.6698490251</v>
      </c>
      <c r="H31" s="29"/>
      <c r="I31" s="29">
        <f>(100-'Table A1'!B31)*'Table A0'!$G31/(90)</f>
        <v>8498.0995309370919</v>
      </c>
      <c r="J31" s="29">
        <f>'Table A1'!I31*'Table A0'!$G31/(5)</f>
        <v>34400.929675831954</v>
      </c>
      <c r="K31" s="29">
        <f>'Table A1'!J31*'Table A0'!$G31/(4)</f>
        <v>51837.458095434944</v>
      </c>
      <c r="L31" s="29">
        <f>'Table A1'!K31*'Table A0'!$G31/(0.5)</f>
        <v>105011.75215108885</v>
      </c>
      <c r="M31" s="29">
        <f>'Table A1'!L31*'Table A0'!$G31/(0.4)</f>
        <v>189890.08504996693</v>
      </c>
      <c r="N31" s="29">
        <f>'Table A1'!M31*'Table A0'!$G31/(0.09)</f>
        <v>520219.62967634713</v>
      </c>
      <c r="O31" s="29"/>
      <c r="P31" s="29">
        <f>'Table Thresholds_nominal'!B31*'Table A0'!$L31</f>
        <v>29778.038459581352</v>
      </c>
      <c r="Q31" s="29">
        <f>'Table Thresholds_nominal'!C31*'Table A0'!$L31</f>
        <v>39553.664115821739</v>
      </c>
      <c r="R31" s="29">
        <f>'Table Thresholds_nominal'!D31*'Table A0'!$L31</f>
        <v>87978.32569589965</v>
      </c>
      <c r="S31" s="29">
        <f>'Table Thresholds_nominal'!E31*'Table A0'!$L31</f>
        <v>129016.7245424985</v>
      </c>
      <c r="T31" s="29">
        <f>'Table Thresholds_nominal'!F31*'Table A0'!$L31</f>
        <v>329264.23528766667</v>
      </c>
      <c r="U31" s="29">
        <f>'Table Thresholds_nominal'!G31*'Table A0'!$L31</f>
        <v>990250.18297984311</v>
      </c>
    </row>
    <row r="32" spans="1:21" ht="12.75" customHeight="1">
      <c r="A32" s="28">
        <v>1939</v>
      </c>
      <c r="B32" s="29">
        <f>'Table A1'!B32*'Table A0'!$G32/(10)</f>
        <v>63732.100848246031</v>
      </c>
      <c r="C32" s="29">
        <f>'Table A1'!C32*'Table A0'!$G32/(5)</f>
        <v>89477.705158147161</v>
      </c>
      <c r="D32" s="29">
        <f>'Table A1'!D32*'Table A0'!$G32/(1)</f>
        <v>220115.4975652883</v>
      </c>
      <c r="E32" s="29">
        <f>'Table A1'!E32*'Table A0'!$G32/(0.5)</f>
        <v>325040.95841063786</v>
      </c>
      <c r="F32" s="29">
        <f>'Table A1'!F32*'Table A0'!$G32/(0.1)</f>
        <v>779470.58344864519</v>
      </c>
      <c r="G32" s="29">
        <f>'Table A1'!G32*'Table A0'!$G32/(0.01)</f>
        <v>2489946.6105940412</v>
      </c>
      <c r="H32" s="29"/>
      <c r="I32" s="29">
        <f>(100-'Table A1'!B32)*'Table A0'!$G32/(90)</f>
        <v>8807.1894591908695</v>
      </c>
      <c r="J32" s="29">
        <f>'Table A1'!I32*'Table A0'!$G32/(5)</f>
        <v>37986.496538344902</v>
      </c>
      <c r="K32" s="29">
        <f>'Table A1'!J32*'Table A0'!$G32/(4)</f>
        <v>56818.257056361879</v>
      </c>
      <c r="L32" s="29">
        <f>'Table A1'!K32*'Table A0'!$G32/(0.5)</f>
        <v>115190.03671993874</v>
      </c>
      <c r="M32" s="29">
        <f>'Table A1'!L32*'Table A0'!$G32/(0.4)</f>
        <v>211433.55215113601</v>
      </c>
      <c r="N32" s="29">
        <f>'Table A1'!M32*'Table A0'!$G32/(0.09)</f>
        <v>589417.6915436011</v>
      </c>
      <c r="O32" s="29"/>
      <c r="P32" s="29">
        <f>'Table Thresholds_nominal'!B32*'Table A0'!$L32</f>
        <v>33587.404312128463</v>
      </c>
      <c r="Q32" s="29">
        <f>'Table Thresholds_nominal'!C32*'Table A0'!$L32</f>
        <v>44351.528387799117</v>
      </c>
      <c r="R32" s="29">
        <f>'Table Thresholds_nominal'!D32*'Table A0'!$L32</f>
        <v>96270.58862121866</v>
      </c>
      <c r="S32" s="29">
        <f>'Table Thresholds_nominal'!E32*'Table A0'!$L32</f>
        <v>141753.34207208615</v>
      </c>
      <c r="T32" s="29">
        <f>'Table Thresholds_nominal'!F32*'Table A0'!$L32</f>
        <v>369159.29498325434</v>
      </c>
      <c r="U32" s="29">
        <f>'Table Thresholds_nominal'!G32*'Table A0'!$L32</f>
        <v>1214861.7096544814</v>
      </c>
    </row>
    <row r="33" spans="1:21" ht="12.75" customHeight="1">
      <c r="A33" s="28">
        <v>1940</v>
      </c>
      <c r="B33" s="29">
        <f>'Table A1'!B33*'Table A0'!$G33/(10)</f>
        <v>66541.559778450959</v>
      </c>
      <c r="C33" s="29">
        <f>'Table A1'!C33*'Table A0'!$G33/(5)</f>
        <v>93725.854605471686</v>
      </c>
      <c r="D33" s="29">
        <f>'Table A1'!D33*'Table A0'!$G33/(1)</f>
        <v>235661.34346987368</v>
      </c>
      <c r="E33" s="29">
        <f>'Table A1'!E33*'Table A0'!$G33/(0.5)</f>
        <v>349322.57333629852</v>
      </c>
      <c r="F33" s="29">
        <f>'Table A1'!F33*'Table A0'!$G33/(0.1)</f>
        <v>834745.07517734775</v>
      </c>
      <c r="G33" s="29">
        <f>'Table A1'!G33*'Table A0'!$G33/(0.01)</f>
        <v>2657127.6153879706</v>
      </c>
      <c r="H33" s="29"/>
      <c r="I33" s="29">
        <f>(100-'Table A1'!B33)*'Table A0'!$G33/(90)</f>
        <v>9248.5510452118415</v>
      </c>
      <c r="J33" s="29">
        <f>'Table A1'!I33*'Table A0'!$G33/(5)</f>
        <v>39357.26495143021</v>
      </c>
      <c r="K33" s="29">
        <f>'Table A1'!J33*'Table A0'!$G33/(4)</f>
        <v>58241.982389371173</v>
      </c>
      <c r="L33" s="29">
        <f>'Table A1'!K33*'Table A0'!$G33/(0.5)</f>
        <v>122000.11360344882</v>
      </c>
      <c r="M33" s="29">
        <f>'Table A1'!L33*'Table A0'!$G33/(0.4)</f>
        <v>227966.94787603623</v>
      </c>
      <c r="N33" s="29">
        <f>'Table A1'!M33*'Table A0'!$G33/(0.09)</f>
        <v>632258.12626505631</v>
      </c>
      <c r="O33" s="29"/>
      <c r="P33" s="29">
        <f>'Table Thresholds_nominal'!B33*'Table A0'!$L33</f>
        <v>37281.368812696084</v>
      </c>
      <c r="Q33" s="29">
        <f>'Table Thresholds_nominal'!C33*'Table A0'!$L33</f>
        <v>43918.118641896282</v>
      </c>
      <c r="R33" s="29">
        <f>'Table Thresholds_nominal'!D33*'Table A0'!$L33</f>
        <v>101173.19361239116</v>
      </c>
      <c r="S33" s="29">
        <f>'Table Thresholds_nominal'!E33*'Table A0'!$L33</f>
        <v>153864.26598450294</v>
      </c>
      <c r="T33" s="29">
        <f>'Table Thresholds_nominal'!F33*'Table A0'!$L33</f>
        <v>401642.83667654113</v>
      </c>
      <c r="U33" s="29">
        <f>'Table Thresholds_nominal'!G33*'Table A0'!$L33</f>
        <v>1283773.5948303298</v>
      </c>
    </row>
    <row r="34" spans="1:21" ht="12.75" customHeight="1">
      <c r="A34" s="28">
        <v>1941</v>
      </c>
      <c r="B34" s="29">
        <f>'Table A1'!B34*'Table A0'!$G34/(10)</f>
        <v>71808.831810438161</v>
      </c>
      <c r="C34" s="29">
        <f>'Table A1'!C34*'Table A0'!$G34/(5)</f>
        <v>101595.63587631319</v>
      </c>
      <c r="D34" s="29">
        <f>'Table A1'!D34*'Table A0'!$G34/(1)</f>
        <v>262731.20511417254</v>
      </c>
      <c r="E34" s="29">
        <f>'Table A1'!E34*'Table A0'!$G34/(0.5)</f>
        <v>390329.093348086</v>
      </c>
      <c r="F34" s="29">
        <f>'Table A1'!F34*'Table A0'!$G34/(0.1)</f>
        <v>925965.88918788778</v>
      </c>
      <c r="G34" s="29">
        <f>'Table A1'!G34*'Table A0'!$G34/(0.01)</f>
        <v>2851828.2289359691</v>
      </c>
      <c r="H34" s="29"/>
      <c r="I34" s="29">
        <f>(100-'Table A1'!B34)*'Table A0'!$G34/(90)</f>
        <v>11472.465710885206</v>
      </c>
      <c r="J34" s="29">
        <f>'Table A1'!I34*'Table A0'!$G34/(5)</f>
        <v>42022.027744563136</v>
      </c>
      <c r="K34" s="29">
        <f>'Table A1'!J34*'Table A0'!$G34/(4)</f>
        <v>61311.743566848359</v>
      </c>
      <c r="L34" s="29">
        <f>'Table A1'!K34*'Table A0'!$G34/(0.5)</f>
        <v>135133.31688025908</v>
      </c>
      <c r="M34" s="29">
        <f>'Table A1'!L34*'Table A0'!$G34/(0.4)</f>
        <v>256419.89438813552</v>
      </c>
      <c r="N34" s="29">
        <f>'Table A1'!M34*'Table A0'!$G34/(0.09)</f>
        <v>711981.18477143417</v>
      </c>
      <c r="O34" s="29"/>
      <c r="P34" s="29">
        <f>'Table Thresholds_nominal'!B34*'Table A0'!$L34</f>
        <v>38566.303255890016</v>
      </c>
      <c r="Q34" s="29">
        <f>'Table Thresholds_nominal'!C34*'Table A0'!$L34</f>
        <v>47618.858926666617</v>
      </c>
      <c r="R34" s="29">
        <f>'Table Thresholds_nominal'!D34*'Table A0'!$L34</f>
        <v>110487.68512141795</v>
      </c>
      <c r="S34" s="29">
        <f>'Table Thresholds_nominal'!E34*'Table A0'!$L34</f>
        <v>171638.48024333059</v>
      </c>
      <c r="T34" s="29">
        <f>'Table Thresholds_nominal'!F34*'Table A0'!$L34</f>
        <v>452622.06078090862</v>
      </c>
      <c r="U34" s="29">
        <f>'Table Thresholds_nominal'!G34*'Table A0'!$L34</f>
        <v>1408275.4518551186</v>
      </c>
    </row>
    <row r="35" spans="1:21" ht="12.75" customHeight="1">
      <c r="A35" s="28">
        <v>1942</v>
      </c>
      <c r="B35" s="29">
        <f>'Table A1'!B35*'Table A0'!$G35/(10)</f>
        <v>72217.151653056877</v>
      </c>
      <c r="C35" s="29">
        <f>'Table A1'!C35*'Table A0'!$G35/(5)</f>
        <v>102167.99632653246</v>
      </c>
      <c r="D35" s="29">
        <f>'Table A1'!D35*'Table A0'!$G35/(1)</f>
        <v>262576.60059624526</v>
      </c>
      <c r="E35" s="29">
        <f>'Table A1'!E35*'Table A0'!$G35/(0.5)</f>
        <v>390444.28170575661</v>
      </c>
      <c r="F35" s="29">
        <f>'Table A1'!F35*'Table A0'!$G35/(0.1)</f>
        <v>910914.11160499381</v>
      </c>
      <c r="G35" s="29">
        <f>'Table A1'!G35*'Table A0'!$G35/(0.01)</f>
        <v>2689154.5432306654</v>
      </c>
      <c r="H35" s="29"/>
      <c r="I35" s="29">
        <f>(100-'Table A1'!B35)*'Table A0'!$G35/(90)</f>
        <v>14582.753663252997</v>
      </c>
      <c r="J35" s="29">
        <f>'Table A1'!I35*'Table A0'!$G35/(5)</f>
        <v>42266.306979581306</v>
      </c>
      <c r="K35" s="29">
        <f>'Table A1'!J35*'Table A0'!$G35/(4)</f>
        <v>62065.845259104266</v>
      </c>
      <c r="L35" s="29">
        <f>'Table A1'!K35*'Table A0'!$G35/(0.5)</f>
        <v>134708.91948673391</v>
      </c>
      <c r="M35" s="29">
        <f>'Table A1'!L35*'Table A0'!$G35/(0.4)</f>
        <v>260326.82423094733</v>
      </c>
      <c r="N35" s="29">
        <f>'Table A1'!M35*'Table A0'!$G35/(0.09)</f>
        <v>713331.84142436367</v>
      </c>
      <c r="O35" s="29"/>
      <c r="P35" s="29">
        <f>'Table Thresholds_nominal'!B35*'Table A0'!$L35</f>
        <v>39251.078666079535</v>
      </c>
      <c r="Q35" s="29">
        <f>'Table Thresholds_nominal'!C35*'Table A0'!$L35</f>
        <v>47612.857536077863</v>
      </c>
      <c r="R35" s="29">
        <f>'Table Thresholds_nominal'!D35*'Table A0'!$L35</f>
        <v>109284.42015949097</v>
      </c>
      <c r="S35" s="29">
        <f>'Table Thresholds_nominal'!E35*'Table A0'!$L35</f>
        <v>171812.70783980977</v>
      </c>
      <c r="T35" s="29">
        <f>'Table Thresholds_nominal'!F35*'Table A0'!$L35</f>
        <v>453931.12229613401</v>
      </c>
      <c r="U35" s="29">
        <f>'Table Thresholds_nominal'!G35*'Table A0'!$L35</f>
        <v>1392732.1492700423</v>
      </c>
    </row>
    <row r="36" spans="1:21" ht="12.75" customHeight="1">
      <c r="A36" s="28">
        <v>1943</v>
      </c>
      <c r="B36" s="29">
        <f>'Table A1'!B36*'Table A0'!$G36/(10)</f>
        <v>76830.718233346211</v>
      </c>
      <c r="C36" s="29">
        <f>'Table A1'!C36*'Table A0'!$G36/(5)</f>
        <v>108277.06500627313</v>
      </c>
      <c r="D36" s="29">
        <f>'Table A1'!D36*'Table A0'!$G36/(1)</f>
        <v>270087.62423576828</v>
      </c>
      <c r="E36" s="29">
        <f>'Table A1'!E36*'Table A0'!$G36/(0.5)</f>
        <v>396447.52896138123</v>
      </c>
      <c r="F36" s="29">
        <f>'Table A1'!F36*'Table A0'!$G36/(0.1)</f>
        <v>889721.25539956999</v>
      </c>
      <c r="G36" s="29">
        <f>'Table A1'!G36*'Table A0'!$G36/(0.01)</f>
        <v>2287455.6909385533</v>
      </c>
      <c r="H36" s="29"/>
      <c r="I36" s="29">
        <f>(100-'Table A1'!B36)*'Table A0'!$G36/(90)</f>
        <v>17593.545965287642</v>
      </c>
      <c r="J36" s="29">
        <f>'Table A1'!I36*'Table A0'!$G36/(5)</f>
        <v>45384.371460419308</v>
      </c>
      <c r="K36" s="29">
        <f>'Table A1'!J36*'Table A0'!$G36/(4)</f>
        <v>67824.425198899335</v>
      </c>
      <c r="L36" s="29">
        <f>'Table A1'!K36*'Table A0'!$G36/(0.5)</f>
        <v>143727.71951015535</v>
      </c>
      <c r="M36" s="29">
        <f>'Table A1'!L36*'Table A0'!$G36/(0.4)</f>
        <v>273129.097351834</v>
      </c>
      <c r="N36" s="29">
        <f>'Table A1'!M36*'Table A0'!$G36/(0.09)</f>
        <v>734417.42922857183</v>
      </c>
      <c r="O36" s="29"/>
      <c r="P36" s="29">
        <f>'Table Thresholds_nominal'!B36*'Table A0'!$L36</f>
        <v>40065.534263458576</v>
      </c>
      <c r="Q36" s="29">
        <f>'Table Thresholds_nominal'!C36*'Table A0'!$L36</f>
        <v>51909.739852177168</v>
      </c>
      <c r="R36" s="29">
        <f>'Table Thresholds_nominal'!D36*'Table A0'!$L36</f>
        <v>116690.23878056252</v>
      </c>
      <c r="S36" s="29">
        <f>'Table Thresholds_nominal'!E36*'Table A0'!$L36</f>
        <v>184103.04124453579</v>
      </c>
      <c r="T36" s="29">
        <f>'Table Thresholds_nominal'!F36*'Table A0'!$L36</f>
        <v>469795.71709649841</v>
      </c>
      <c r="U36" s="29">
        <f>'Table Thresholds_nominal'!G36*'Table A0'!$L36</f>
        <v>1219260.8045940953</v>
      </c>
    </row>
    <row r="37" spans="1:21" ht="12.75" customHeight="1">
      <c r="A37" s="28">
        <v>1944</v>
      </c>
      <c r="B37" s="29">
        <f>'Table A1'!B37*'Table A0'!$G37/(10)</f>
        <v>73311.502434114707</v>
      </c>
      <c r="C37" s="29">
        <f>'Table A1'!C37*'Table A0'!$G37/(5)</f>
        <v>101121.37039596244</v>
      </c>
      <c r="D37" s="29">
        <f>'Table A1'!D37*'Table A0'!$G37/(1)</f>
        <v>244891.72912361042</v>
      </c>
      <c r="E37" s="29">
        <f>'Table A1'!E37*'Table A0'!$G37/(0.5)</f>
        <v>353377.28275451995</v>
      </c>
      <c r="F37" s="29">
        <f>'Table A1'!F37*'Table A0'!$G37/(0.1)</f>
        <v>773207.95308096334</v>
      </c>
      <c r="G37" s="29">
        <f>'Table A1'!G37*'Table A0'!$G37/(0.01)</f>
        <v>2147351.3847629484</v>
      </c>
      <c r="H37" s="29"/>
      <c r="I37" s="29">
        <f>(100-'Table A1'!B37)*'Table A0'!$G37/(90)</f>
        <v>17673.65711042007</v>
      </c>
      <c r="J37" s="29">
        <f>'Table A1'!I37*'Table A0'!$G37/(5)</f>
        <v>45501.634472266953</v>
      </c>
      <c r="K37" s="29">
        <f>'Table A1'!J37*'Table A0'!$G37/(4)</f>
        <v>65178.780714050452</v>
      </c>
      <c r="L37" s="29">
        <f>'Table A1'!K37*'Table A0'!$G37/(0.5)</f>
        <v>136406.17549270089</v>
      </c>
      <c r="M37" s="29">
        <f>'Table A1'!L37*'Table A0'!$G37/(0.4)</f>
        <v>248419.61517290914</v>
      </c>
      <c r="N37" s="29">
        <f>'Table A1'!M37*'Table A0'!$G37/(0.09)</f>
        <v>620525.34956074285</v>
      </c>
      <c r="O37" s="29"/>
      <c r="P37" s="29">
        <f>'Table Thresholds_nominal'!B37*'Table A0'!$L37</f>
        <v>43729.582947390634</v>
      </c>
      <c r="Q37" s="29">
        <f>'Table Thresholds_nominal'!C37*'Table A0'!$L37</f>
        <v>51859.012009031678</v>
      </c>
      <c r="R37" s="29">
        <f>'Table Thresholds_nominal'!D37*'Table A0'!$L37</f>
        <v>120067.08194404066</v>
      </c>
      <c r="S37" s="29">
        <f>'Table Thresholds_nominal'!E37*'Table A0'!$L37</f>
        <v>181721.34901475033</v>
      </c>
      <c r="T37" s="29">
        <f>'Table Thresholds_nominal'!F37*'Table A0'!$L37</f>
        <v>444856.76470913721</v>
      </c>
      <c r="U37" s="29">
        <f>'Table Thresholds_nominal'!G37*'Table A0'!$L37</f>
        <v>1234141.4093117008</v>
      </c>
    </row>
    <row r="38" spans="1:21" ht="12.75" customHeight="1">
      <c r="A38" s="28">
        <v>1945</v>
      </c>
      <c r="B38" s="29">
        <f>'Table A1'!B38*'Table A0'!$G38/(10)</f>
        <v>74251.946933957573</v>
      </c>
      <c r="C38" s="29">
        <f>'Table A1'!C38*'Table A0'!$G38/(5)</f>
        <v>104190.27829523709</v>
      </c>
      <c r="D38" s="29">
        <f>'Table A1'!D38*'Table A0'!$G38/(1)</f>
        <v>251820.5124227129</v>
      </c>
      <c r="E38" s="29">
        <f>'Table A1'!E38*'Table A0'!$G38/(0.5)</f>
        <v>357961.83704030531</v>
      </c>
      <c r="F38" s="29">
        <f>'Table A1'!F38*'Table A0'!$G38/(0.1)</f>
        <v>754895.52143451327</v>
      </c>
      <c r="G38" s="29">
        <f>'Table A1'!G38*'Table A0'!$G38/(0.01)</f>
        <v>1921804.6497010845</v>
      </c>
      <c r="H38" s="29"/>
      <c r="I38" s="29">
        <f>(100-'Table A1'!B38)*'Table A0'!$G38/(90)</f>
        <v>17022.628739522344</v>
      </c>
      <c r="J38" s="29">
        <f>'Table A1'!I38*'Table A0'!$G38/(5)</f>
        <v>44313.615572678056</v>
      </c>
      <c r="K38" s="29">
        <f>'Table A1'!J38*'Table A0'!$G38/(4)</f>
        <v>67282.71976336815</v>
      </c>
      <c r="L38" s="29">
        <f>'Table A1'!K38*'Table A0'!$G38/(0.5)</f>
        <v>145679.18780512048</v>
      </c>
      <c r="M38" s="29">
        <f>'Table A1'!L38*'Table A0'!$G38/(0.4)</f>
        <v>258728.41594175325</v>
      </c>
      <c r="N38" s="29">
        <f>'Table A1'!M38*'Table A0'!$G38/(0.09)</f>
        <v>625238.95162711653</v>
      </c>
      <c r="O38" s="29"/>
      <c r="P38" s="29">
        <f>'Table Thresholds_nominal'!B38*'Table A0'!$L38</f>
        <v>42137.297252254626</v>
      </c>
      <c r="Q38" s="29">
        <f>'Table Thresholds_nominal'!C38*'Table A0'!$L38</f>
        <v>51410.96510433525</v>
      </c>
      <c r="R38" s="29">
        <f>'Table Thresholds_nominal'!D38*'Table A0'!$L38</f>
        <v>128211.37681826398</v>
      </c>
      <c r="S38" s="29">
        <f>'Table Thresholds_nominal'!E38*'Table A0'!$L38</f>
        <v>196050.32450361442</v>
      </c>
      <c r="T38" s="29">
        <f>'Table Thresholds_nominal'!F38*'Table A0'!$L38</f>
        <v>442085.02784679481</v>
      </c>
      <c r="U38" s="29">
        <f>'Table Thresholds_nominal'!G38*'Table A0'!$L38</f>
        <v>1080033.8687686559</v>
      </c>
    </row>
    <row r="39" spans="1:21" ht="12.75" customHeight="1">
      <c r="A39" s="28">
        <v>1946</v>
      </c>
      <c r="B39" s="29">
        <f>'Table A1'!B39*'Table A0'!$G39/(10)</f>
        <v>79242.460673652022</v>
      </c>
      <c r="C39" s="29">
        <f>'Table A1'!C39*'Table A0'!$G39/(5)</f>
        <v>112891.01954430575</v>
      </c>
      <c r="D39" s="29">
        <f>'Table A1'!D39*'Table A0'!$G39/(1)</f>
        <v>269260.73226845835</v>
      </c>
      <c r="E39" s="29">
        <f>'Table A1'!E39*'Table A0'!$G39/(0.5)</f>
        <v>379119.18363238423</v>
      </c>
      <c r="F39" s="29">
        <f>'Table A1'!F39*'Table A0'!$G39/(0.1)</f>
        <v>785666.40114647278</v>
      </c>
      <c r="G39" s="29">
        <f>'Table A1'!G39*'Table A0'!$G39/(0.01)</f>
        <v>2097746.212056201</v>
      </c>
      <c r="H39" s="29"/>
      <c r="I39" s="29">
        <f>(100-'Table A1'!B39)*'Table A0'!$G39/(90)</f>
        <v>16630.391983178361</v>
      </c>
      <c r="J39" s="29">
        <f>'Table A1'!I39*'Table A0'!$G39/(5)</f>
        <v>45593.901802998269</v>
      </c>
      <c r="K39" s="29">
        <f>'Table A1'!J39*'Table A0'!$G39/(4)</f>
        <v>73798.591363267595</v>
      </c>
      <c r="L39" s="29">
        <f>'Table A1'!K39*'Table A0'!$G39/(0.5)</f>
        <v>159402.28090453256</v>
      </c>
      <c r="M39" s="29">
        <f>'Table A1'!L39*'Table A0'!$G39/(0.4)</f>
        <v>277482.37925386202</v>
      </c>
      <c r="N39" s="29">
        <f>'Table A1'!M39*'Table A0'!$G39/(0.09)</f>
        <v>639879.75548983621</v>
      </c>
      <c r="O39" s="29"/>
      <c r="P39" s="29">
        <f>'Table Thresholds_nominal'!B39*'Table A0'!$L39</f>
        <v>41065.884051231791</v>
      </c>
      <c r="Q39" s="29">
        <f>'Table Thresholds_nominal'!C39*'Table A0'!$L39</f>
        <v>52514.925314235952</v>
      </c>
      <c r="R39" s="29">
        <f>'Table Thresholds_nominal'!D39*'Table A0'!$L39</f>
        <v>132401.80832590943</v>
      </c>
      <c r="S39" s="29">
        <f>'Table Thresholds_nominal'!E39*'Table A0'!$L39</f>
        <v>197715.93026861371</v>
      </c>
      <c r="T39" s="29">
        <f>'Table Thresholds_nominal'!F39*'Table A0'!$L39</f>
        <v>440914.85545486183</v>
      </c>
      <c r="U39" s="29">
        <f>'Table Thresholds_nominal'!G39*'Table A0'!$L39</f>
        <v>1069061.6789891568</v>
      </c>
    </row>
    <row r="40" spans="1:21" ht="12.75" customHeight="1">
      <c r="A40" s="28">
        <v>1947</v>
      </c>
      <c r="B40" s="29">
        <f>'Table A1'!B40*'Table A0'!$G40/(10)</f>
        <v>72991.396662998261</v>
      </c>
      <c r="C40" s="29">
        <f>'Table A1'!C40*'Table A0'!$G40/(5)</f>
        <v>103016.69882901346</v>
      </c>
      <c r="D40" s="29">
        <f>'Table A1'!D40*'Table A0'!$G40/(1)</f>
        <v>242157.51956335237</v>
      </c>
      <c r="E40" s="29">
        <f>'Table A1'!E40*'Table A0'!$G40/(0.5)</f>
        <v>340780.85300532589</v>
      </c>
      <c r="F40" s="29">
        <f>'Table A1'!F40*'Table A0'!$G40/(0.1)</f>
        <v>715318.59224496211</v>
      </c>
      <c r="G40" s="29">
        <f>'Table A1'!G40*'Table A0'!$G40/(0.01)</f>
        <v>1996036.6838230384</v>
      </c>
      <c r="H40" s="29"/>
      <c r="I40" s="29">
        <f>(100-'Table A1'!B40)*'Table A0'!$G40/(90)</f>
        <v>16453.286562557085</v>
      </c>
      <c r="J40" s="29">
        <f>'Table A1'!I40*'Table A0'!$G40/(5)</f>
        <v>42966.094496983053</v>
      </c>
      <c r="K40" s="29">
        <f>'Table A1'!J40*'Table A0'!$G40/(4)</f>
        <v>68231.493645428724</v>
      </c>
      <c r="L40" s="29">
        <f>'Table A1'!K40*'Table A0'!$G40/(0.5)</f>
        <v>143534.18612137885</v>
      </c>
      <c r="M40" s="29">
        <f>'Table A1'!L40*'Table A0'!$G40/(0.4)</f>
        <v>247146.41819541683</v>
      </c>
      <c r="N40" s="29">
        <f>'Table A1'!M40*'Table A0'!$G40/(0.09)</f>
        <v>573016.58206962037</v>
      </c>
      <c r="O40" s="29"/>
      <c r="P40" s="29">
        <f>'Table Thresholds_nominal'!B40*'Table A0'!$L40</f>
        <v>37996.997931960694</v>
      </c>
      <c r="Q40" s="29">
        <f>'Table Thresholds_nominal'!C40*'Table A0'!$L40</f>
        <v>47915.723372042841</v>
      </c>
      <c r="R40" s="29">
        <f>'Table Thresholds_nominal'!D40*'Table A0'!$L40</f>
        <v>119041.51697510551</v>
      </c>
      <c r="S40" s="29">
        <f>'Table Thresholds_nominal'!E40*'Table A0'!$L40</f>
        <v>176233.60567534997</v>
      </c>
      <c r="T40" s="29">
        <f>'Table Thresholds_nominal'!F40*'Table A0'!$L40</f>
        <v>389580.82838368078</v>
      </c>
      <c r="U40" s="29">
        <f>'Table Thresholds_nominal'!G40*'Table A0'!$L40</f>
        <v>1000459.9006983492</v>
      </c>
    </row>
    <row r="41" spans="1:21" ht="12.75" customHeight="1">
      <c r="A41" s="28">
        <v>1948</v>
      </c>
      <c r="B41" s="29">
        <f>'Table A1'!B41*'Table A0'!$G41/(10)</f>
        <v>75881.029600737689</v>
      </c>
      <c r="C41" s="29">
        <f>'Table A1'!C41*'Table A0'!$G41/(5)</f>
        <v>106645.39146800053</v>
      </c>
      <c r="D41" s="29">
        <f>'Table A1'!D41*'Table A0'!$G41/(1)</f>
        <v>253604.19805961591</v>
      </c>
      <c r="E41" s="29">
        <f>'Table A1'!E41*'Table A0'!$G41/(0.5)</f>
        <v>361217.86353641038</v>
      </c>
      <c r="F41" s="29">
        <f>'Table A1'!F41*'Table A0'!$G41/(0.1)</f>
        <v>773455.19618803321</v>
      </c>
      <c r="G41" s="29">
        <f>'Table A1'!G41*'Table A0'!$G41/(0.01)</f>
        <v>2146436.5773648634</v>
      </c>
      <c r="H41" s="29"/>
      <c r="I41" s="29">
        <f>(100-'Table A1'!B41)*'Table A0'!$G41/(90)</f>
        <v>16571.936053850826</v>
      </c>
      <c r="J41" s="29">
        <f>'Table A1'!I41*'Table A0'!$G41/(5)</f>
        <v>45116.667733474824</v>
      </c>
      <c r="K41" s="29">
        <f>'Table A1'!J41*'Table A0'!$G41/(4)</f>
        <v>69905.689820096697</v>
      </c>
      <c r="L41" s="29">
        <f>'Table A1'!K41*'Table A0'!$G41/(0.5)</f>
        <v>145990.53258282144</v>
      </c>
      <c r="M41" s="29">
        <f>'Table A1'!L41*'Table A0'!$G41/(0.4)</f>
        <v>258158.53037350465</v>
      </c>
      <c r="N41" s="29">
        <f>'Table A1'!M41*'Table A0'!$G41/(0.09)</f>
        <v>620901.70939060766</v>
      </c>
      <c r="O41" s="29"/>
      <c r="P41" s="29">
        <f>'Table Thresholds_nominal'!B41*'Table A0'!$L41</f>
        <v>39979.998042075895</v>
      </c>
      <c r="Q41" s="29">
        <f>'Table Thresholds_nominal'!C41*'Table A0'!$L41</f>
        <v>52211.304452551165</v>
      </c>
      <c r="R41" s="29">
        <f>'Table Thresholds_nominal'!D41*'Table A0'!$L41</f>
        <v>121343.89400630287</v>
      </c>
      <c r="S41" s="29">
        <f>'Table Thresholds_nominal'!E41*'Table A0'!$L41</f>
        <v>182616.11661248302</v>
      </c>
      <c r="T41" s="29">
        <f>'Table Thresholds_nominal'!F41*'Table A0'!$L41</f>
        <v>416072.94827733259</v>
      </c>
      <c r="U41" s="29">
        <f>'Table Thresholds_nominal'!G41*'Table A0'!$L41</f>
        <v>1126484.3163309905</v>
      </c>
    </row>
    <row r="42" spans="1:21" ht="12.75" customHeight="1">
      <c r="A42" s="28">
        <v>1949</v>
      </c>
      <c r="B42" s="29">
        <f>'Table A1'!B42*'Table A0'!$G42/(10)</f>
        <v>75028.427535938157</v>
      </c>
      <c r="C42" s="29">
        <f>'Table A1'!C42*'Table A0'!$G42/(5)</f>
        <v>104274.23412573067</v>
      </c>
      <c r="D42" s="29">
        <f>'Table A1'!D42*'Table A0'!$G42/(1)</f>
        <v>243243.67992722659</v>
      </c>
      <c r="E42" s="29">
        <f>'Table A1'!E42*'Table A0'!$G42/(0.5)</f>
        <v>345331.18300745654</v>
      </c>
      <c r="F42" s="29">
        <f>'Table A1'!F42*'Table A0'!$G42/(0.1)</f>
        <v>741493.8024061732</v>
      </c>
      <c r="G42" s="29">
        <f>'Table A1'!G42*'Table A0'!$G42/(0.01)</f>
        <v>2120937.9409813113</v>
      </c>
      <c r="H42" s="29"/>
      <c r="I42" s="29">
        <f>(100-'Table A1'!B42)*'Table A0'!$G42/(90)</f>
        <v>16354.642511240083</v>
      </c>
      <c r="J42" s="29">
        <f>'Table A1'!I42*'Table A0'!$G42/(5)</f>
        <v>45782.620946145646</v>
      </c>
      <c r="K42" s="29">
        <f>'Table A1'!J42*'Table A0'!$G42/(4)</f>
        <v>69531.872675356703</v>
      </c>
      <c r="L42" s="29">
        <f>'Table A1'!K42*'Table A0'!$G42/(0.5)</f>
        <v>141156.17684699665</v>
      </c>
      <c r="M42" s="29">
        <f>'Table A1'!L42*'Table A0'!$G42/(0.4)</f>
        <v>246290.5281577773</v>
      </c>
      <c r="N42" s="29">
        <f>'Table A1'!M42*'Table A0'!$G42/(0.09)</f>
        <v>588222.23145338008</v>
      </c>
      <c r="O42" s="29"/>
      <c r="P42" s="29">
        <f>'Table Thresholds_nominal'!B42*'Table A0'!$L42</f>
        <v>40639.349122240325</v>
      </c>
      <c r="Q42" s="29">
        <f>'Table Thresholds_nominal'!C42*'Table A0'!$L42</f>
        <v>53152.077071088519</v>
      </c>
      <c r="R42" s="29">
        <f>'Table Thresholds_nominal'!D42*'Table A0'!$L42</f>
        <v>116912.91695295427</v>
      </c>
      <c r="S42" s="29">
        <f>'Table Thresholds_nominal'!E42*'Table A0'!$L42</f>
        <v>173133.94190120444</v>
      </c>
      <c r="T42" s="29">
        <f>'Table Thresholds_nominal'!F42*'Table A0'!$L42</f>
        <v>396161.85700791422</v>
      </c>
      <c r="U42" s="29">
        <f>'Table Thresholds_nominal'!G42*'Table A0'!$L42</f>
        <v>1087986.6066594329</v>
      </c>
    </row>
    <row r="43" spans="1:21" ht="12.75" customHeight="1">
      <c r="A43" s="28">
        <v>1950</v>
      </c>
      <c r="B43" s="29">
        <f>'Table A1'!B43*'Table A0'!$G43/(10)</f>
        <v>81257.447296967992</v>
      </c>
      <c r="C43" s="29">
        <f>'Table A1'!C43*'Table A0'!$G43/(5)</f>
        <v>114535.40162699371</v>
      </c>
      <c r="D43" s="29">
        <f>'Table A1'!D43*'Table A0'!$G43/(1)</f>
        <v>272530.24167553196</v>
      </c>
      <c r="E43" s="29">
        <f>'Table A1'!E43*'Table A0'!$G43/(0.5)</f>
        <v>390336.66432431428</v>
      </c>
      <c r="F43" s="29">
        <f>'Table A1'!F43*'Table A0'!$G43/(0.1)</f>
        <v>847286.22069552634</v>
      </c>
      <c r="G43" s="29">
        <f>'Table A1'!G43*'Table A0'!$G43/(0.01)</f>
        <v>1983757.5574072965</v>
      </c>
      <c r="H43" s="29"/>
      <c r="I43" s="29">
        <f>(100-'Table A1'!B43)*'Table A0'!$G43/(90)</f>
        <v>17627.172362018551</v>
      </c>
      <c r="J43" s="29">
        <f>'Table A1'!I43*'Table A0'!$G43/(5)</f>
        <v>47979.492966942285</v>
      </c>
      <c r="K43" s="29">
        <f>'Table A1'!J43*'Table A0'!$G43/(4)</f>
        <v>75036.691614859155</v>
      </c>
      <c r="L43" s="29">
        <f>'Table A1'!K43*'Table A0'!$G43/(0.5)</f>
        <v>154723.8190267497</v>
      </c>
      <c r="M43" s="29">
        <f>'Table A1'!L43*'Table A0'!$G43/(0.4)</f>
        <v>276099.27523151116</v>
      </c>
      <c r="N43" s="29">
        <f>'Table A1'!M43*'Table A0'!$G43/(0.09)</f>
        <v>721011.62772755197</v>
      </c>
      <c r="O43" s="29"/>
      <c r="P43" s="29">
        <f>'Table Thresholds_nominal'!B43*'Table A0'!$L43</f>
        <v>43922.451409943656</v>
      </c>
      <c r="Q43" s="29">
        <f>'Table Thresholds_nominal'!C43*'Table A0'!$L43</f>
        <v>54639.887468083492</v>
      </c>
      <c r="R43" s="29">
        <f>'Table Thresholds_nominal'!D43*'Table A0'!$L43</f>
        <v>125750.75720696726</v>
      </c>
      <c r="S43" s="29">
        <f>'Table Thresholds_nominal'!E43*'Table A0'!$L43</f>
        <v>193935.54989926051</v>
      </c>
      <c r="T43" s="29">
        <f>'Table Thresholds_nominal'!F43*'Table A0'!$L43</f>
        <v>438533.82402304321</v>
      </c>
      <c r="U43" s="29">
        <f>'Table Thresholds_nominal'!G43*'Table A0'!$L43</f>
        <v>974915.25329629297</v>
      </c>
    </row>
    <row r="44" spans="1:21" ht="12.75" customHeight="1">
      <c r="A44" s="28">
        <v>1951</v>
      </c>
      <c r="B44" s="29">
        <f>'Table A1'!B44*'Table A0'!$G44/(10)</f>
        <v>81120.430855550207</v>
      </c>
      <c r="C44" s="29">
        <f>'Table A1'!C44*'Table A0'!$G44/(5)</f>
        <v>112066.7551663412</v>
      </c>
      <c r="D44" s="29">
        <f>'Table A1'!D44*'Table A0'!$G44/(1)</f>
        <v>259979.53060575199</v>
      </c>
      <c r="E44" s="29">
        <f>'Table A1'!E44*'Table A0'!$G44/(0.5)</f>
        <v>366338.42837251112</v>
      </c>
      <c r="F44" s="29">
        <f>'Table A1'!F44*'Table A0'!$G44/(0.1)</f>
        <v>770444.984646303</v>
      </c>
      <c r="G44" s="29">
        <f>'Table A1'!G44*'Table A0'!$G44/(0.01)</f>
        <v>2138421.1984416693</v>
      </c>
      <c r="H44" s="29"/>
      <c r="I44" s="29">
        <f>(100-'Table A1'!B44)*'Table A0'!$G44/(90)</f>
        <v>18449.722969130591</v>
      </c>
      <c r="J44" s="29">
        <f>'Table A1'!I44*'Table A0'!$G44/(5)</f>
        <v>50174.106544759219</v>
      </c>
      <c r="K44" s="29">
        <f>'Table A1'!J44*'Table A0'!$G44/(4)</f>
        <v>75088.561306488511</v>
      </c>
      <c r="L44" s="29">
        <f>'Table A1'!K44*'Table A0'!$G44/(0.5)</f>
        <v>153620.63283899287</v>
      </c>
      <c r="M44" s="29">
        <f>'Table A1'!L44*'Table A0'!$G44/(0.4)</f>
        <v>265311.78930406313</v>
      </c>
      <c r="N44" s="29">
        <f>'Table A1'!M44*'Table A0'!$G44/(0.09)</f>
        <v>618447.62755792914</v>
      </c>
      <c r="O44" s="29"/>
      <c r="P44" s="29">
        <f>'Table Thresholds_nominal'!B44*'Table A0'!$L44</f>
        <v>44944.003402114897</v>
      </c>
      <c r="Q44" s="29">
        <f>'Table Thresholds_nominal'!C44*'Table A0'!$L44</f>
        <v>55296.842147226307</v>
      </c>
      <c r="R44" s="29">
        <f>'Table Thresholds_nominal'!D44*'Table A0'!$L44</f>
        <v>129316.94181851545</v>
      </c>
      <c r="S44" s="29">
        <f>'Table Thresholds_nominal'!E44*'Table A0'!$L44</f>
        <v>187553.98813737708</v>
      </c>
      <c r="T44" s="29">
        <f>'Table Thresholds_nominal'!F44*'Table A0'!$L44</f>
        <v>417287.5527350952</v>
      </c>
      <c r="U44" s="29">
        <f>'Table Thresholds_nominal'!G44*'Table A0'!$L44</f>
        <v>1096010.4370377937</v>
      </c>
    </row>
    <row r="45" spans="1:21" ht="12.75" customHeight="1">
      <c r="A45" s="28">
        <v>1952</v>
      </c>
      <c r="B45" s="29">
        <f>'Table A1'!B45*'Table A0'!$G45/(10)</f>
        <v>81806.880422717921</v>
      </c>
      <c r="C45" s="29">
        <f>'Table A1'!C45*'Table A0'!$G45/(5)</f>
        <v>111444.03920033365</v>
      </c>
      <c r="D45" s="29">
        <f>'Table A1'!D45*'Table A0'!$G45/(1)</f>
        <v>248892.77247809304</v>
      </c>
      <c r="E45" s="29">
        <f>'Table A1'!E45*'Table A0'!$G45/(0.5)</f>
        <v>347275.65589191829</v>
      </c>
      <c r="F45" s="29">
        <f>'Table A1'!F45*'Table A0'!$G45/(0.1)</f>
        <v>702914.74266839703</v>
      </c>
      <c r="G45" s="29">
        <f>'Table A1'!G45*'Table A0'!$G45/(0.01)</f>
        <v>1902003.1530849028</v>
      </c>
      <c r="H45" s="29"/>
      <c r="I45" s="29">
        <f>(100-'Table A1'!B45)*'Table A0'!$G45/(90)</f>
        <v>19250.011524986021</v>
      </c>
      <c r="J45" s="29">
        <f>'Table A1'!I45*'Table A0'!$G45/(5)</f>
        <v>52169.721645102203</v>
      </c>
      <c r="K45" s="29">
        <f>'Table A1'!J45*'Table A0'!$G45/(4)</f>
        <v>77081.855880893811</v>
      </c>
      <c r="L45" s="29">
        <f>'Table A1'!K45*'Table A0'!$G45/(0.5)</f>
        <v>150509.8890642678</v>
      </c>
      <c r="M45" s="29">
        <f>'Table A1'!L45*'Table A0'!$G45/(0.4)</f>
        <v>258365.88419779859</v>
      </c>
      <c r="N45" s="29">
        <f>'Table A1'!M45*'Table A0'!$G45/(0.09)</f>
        <v>569682.69706656318</v>
      </c>
      <c r="O45" s="29"/>
      <c r="P45" s="29">
        <f>'Table Thresholds_nominal'!B45*'Table A0'!$L45</f>
        <v>48019.857519966055</v>
      </c>
      <c r="Q45" s="29">
        <f>'Table Thresholds_nominal'!C45*'Table A0'!$L45</f>
        <v>58977.816953250389</v>
      </c>
      <c r="R45" s="29">
        <f>'Table Thresholds_nominal'!D45*'Table A0'!$L45</f>
        <v>127971.69061756597</v>
      </c>
      <c r="S45" s="29">
        <f>'Table Thresholds_nominal'!E45*'Table A0'!$L45</f>
        <v>188646.78150650559</v>
      </c>
      <c r="T45" s="29">
        <f>'Table Thresholds_nominal'!F45*'Table A0'!$L45</f>
        <v>391828.03868785576</v>
      </c>
      <c r="U45" s="29">
        <f>'Table Thresholds_nominal'!G45*'Table A0'!$L45</f>
        <v>979716.80801959732</v>
      </c>
    </row>
    <row r="46" spans="1:21" ht="12.75" customHeight="1">
      <c r="A46" s="28">
        <v>1953</v>
      </c>
      <c r="B46" s="29">
        <f>'Table A1'!B46*'Table A0'!$G46/(10)</f>
        <v>83603.642868495008</v>
      </c>
      <c r="C46" s="29">
        <f>'Table A1'!C46*'Table A0'!$G46/(5)</f>
        <v>111935.38485716391</v>
      </c>
      <c r="D46" s="29">
        <f>'Table A1'!D46*'Table A0'!$G46/(1)</f>
        <v>241938.0935198938</v>
      </c>
      <c r="E46" s="29">
        <f>'Table A1'!E46*'Table A0'!$G46/(0.5)</f>
        <v>333714.43618511804</v>
      </c>
      <c r="F46" s="29">
        <f>'Table A1'!F46*'Table A0'!$G46/(0.1)</f>
        <v>667733.29491275281</v>
      </c>
      <c r="G46" s="29">
        <f>'Table A1'!G46*'Table A0'!$G46/(0.01)</f>
        <v>1792057.710765372</v>
      </c>
      <c r="H46" s="29"/>
      <c r="I46" s="29">
        <f>(100-'Table A1'!B46)*'Table A0'!$G46/(90)</f>
        <v>20312.891846935057</v>
      </c>
      <c r="J46" s="29">
        <f>'Table A1'!I46*'Table A0'!$G46/(5)</f>
        <v>55271.900879826127</v>
      </c>
      <c r="K46" s="29">
        <f>'Table A1'!J46*'Table A0'!$G46/(4)</f>
        <v>79434.707691481424</v>
      </c>
      <c r="L46" s="29">
        <f>'Table A1'!K46*'Table A0'!$G46/(0.5)</f>
        <v>150161.75085466958</v>
      </c>
      <c r="M46" s="29">
        <f>'Table A1'!L46*'Table A0'!$G46/(0.4)</f>
        <v>250209.72150320932</v>
      </c>
      <c r="N46" s="29">
        <f>'Table A1'!M46*'Table A0'!$G46/(0.09)</f>
        <v>542808.35981801746</v>
      </c>
      <c r="O46" s="29"/>
      <c r="P46" s="29">
        <f>'Table Thresholds_nominal'!B46*'Table A0'!$L46</f>
        <v>49494.288722073696</v>
      </c>
      <c r="Q46" s="29">
        <f>'Table Thresholds_nominal'!C46*'Table A0'!$L46</f>
        <v>60693.127966983273</v>
      </c>
      <c r="R46" s="29">
        <f>'Table Thresholds_nominal'!D46*'Table A0'!$L46</f>
        <v>128624.7678811583</v>
      </c>
      <c r="S46" s="29">
        <f>'Table Thresholds_nominal'!E46*'Table A0'!$L46</f>
        <v>184917.61831776504</v>
      </c>
      <c r="T46" s="29">
        <f>'Table Thresholds_nominal'!F46*'Table A0'!$L46</f>
        <v>376468.05541941663</v>
      </c>
      <c r="U46" s="29">
        <f>'Table Thresholds_nominal'!G46*'Table A0'!$L46</f>
        <v>898373.19625139958</v>
      </c>
    </row>
    <row r="47" spans="1:21" ht="12.75" customHeight="1">
      <c r="A47" s="28">
        <v>1954</v>
      </c>
      <c r="B47" s="29">
        <f>'Table A1'!B47*'Table A0'!$G47/(10)</f>
        <v>84533.90138665025</v>
      </c>
      <c r="C47" s="29">
        <f>'Table A1'!C47*'Table A0'!$G47/(5)</f>
        <v>113489.89639957059</v>
      </c>
      <c r="D47" s="29">
        <f>'Table A1'!D47*'Table A0'!$G47/(1)</f>
        <v>247144.74133443736</v>
      </c>
      <c r="E47" s="29">
        <f>'Table A1'!E47*'Table A0'!$G47/(0.5)</f>
        <v>340523.92608030973</v>
      </c>
      <c r="F47" s="29">
        <f>'Table A1'!F47*'Table A0'!$G47/(0.1)</f>
        <v>675426.69553652778</v>
      </c>
      <c r="G47" s="29">
        <f>'Table A1'!G47*'Table A0'!$G47/(0.01)</f>
        <v>1857792.0670542414</v>
      </c>
      <c r="H47" s="29"/>
      <c r="I47" s="29">
        <f>(100-'Table A1'!B47)*'Table A0'!$G47/(90)</f>
        <v>19850.361950782357</v>
      </c>
      <c r="J47" s="29">
        <f>'Table A1'!I47*'Table A0'!$G47/(5)</f>
        <v>55577.906373729893</v>
      </c>
      <c r="K47" s="29">
        <f>'Table A1'!J47*'Table A0'!$G47/(4)</f>
        <v>80076.185165853894</v>
      </c>
      <c r="L47" s="29">
        <f>'Table A1'!K47*'Table A0'!$G47/(0.5)</f>
        <v>153765.55658856503</v>
      </c>
      <c r="M47" s="29">
        <f>'Table A1'!L47*'Table A0'!$G47/(0.4)</f>
        <v>256798.2337162552</v>
      </c>
      <c r="N47" s="29">
        <f>'Table A1'!M47*'Table A0'!$G47/(0.09)</f>
        <v>544052.76536789292</v>
      </c>
      <c r="O47" s="29"/>
      <c r="P47" s="29">
        <f>'Table Thresholds_nominal'!B47*'Table A0'!$L47</f>
        <v>49766.228347477561</v>
      </c>
      <c r="Q47" s="29">
        <f>'Table Thresholds_nominal'!C47*'Table A0'!$L47</f>
        <v>60734.926002205953</v>
      </c>
      <c r="R47" s="29">
        <f>'Table Thresholds_nominal'!D47*'Table A0'!$L47</f>
        <v>130936.48976510628</v>
      </c>
      <c r="S47" s="29">
        <f>'Table Thresholds_nominal'!E47*'Table A0'!$L47</f>
        <v>187719.89918255535</v>
      </c>
      <c r="T47" s="29">
        <f>'Table Thresholds_nominal'!F47*'Table A0'!$L47</f>
        <v>379501.34482205909</v>
      </c>
      <c r="U47" s="29">
        <f>'Table Thresholds_nominal'!G47*'Table A0'!$L47</f>
        <v>910231.69953934394</v>
      </c>
    </row>
    <row r="48" spans="1:21" ht="12.75" customHeight="1">
      <c r="A48" s="28">
        <v>1955</v>
      </c>
      <c r="B48" s="29">
        <f>'Table A1'!B48*'Table A0'!$G48/(10)</f>
        <v>89366.873151645268</v>
      </c>
      <c r="C48" s="29">
        <f>'Table A1'!C48*'Table A0'!$G48/(5)</f>
        <v>120260.9771088602</v>
      </c>
      <c r="D48" s="29">
        <f>'Table A1'!D48*'Table A0'!$G48/(1)</f>
        <v>258225.22327048198</v>
      </c>
      <c r="E48" s="29">
        <f>'Table A1'!E48*'Table A0'!$G48/(0.5)</f>
        <v>353560.71584889526</v>
      </c>
      <c r="F48" s="29">
        <f>'Table A1'!F48*'Table A0'!$G48/(0.1)</f>
        <v>699561.30167450476</v>
      </c>
      <c r="G48" s="29">
        <f>'Table A1'!G48*'Table A0'!$G48/(0.01)</f>
        <v>2026899.7040848266</v>
      </c>
      <c r="H48" s="29"/>
      <c r="I48" s="29">
        <f>(100-'Table A1'!B48)*'Table A0'!$G48/(90)</f>
        <v>21323.114848231064</v>
      </c>
      <c r="J48" s="29">
        <f>'Table A1'!I48*'Table A0'!$G48/(5)</f>
        <v>58472.769194430359</v>
      </c>
      <c r="K48" s="29">
        <f>'Table A1'!J48*'Table A0'!$G48/(4)</f>
        <v>85769.915568454759</v>
      </c>
      <c r="L48" s="29">
        <f>'Table A1'!K48*'Table A0'!$G48/(0.5)</f>
        <v>162889.7306920687</v>
      </c>
      <c r="M48" s="29">
        <f>'Table A1'!L48*'Table A0'!$G48/(0.4)</f>
        <v>267060.56939249288</v>
      </c>
      <c r="N48" s="29">
        <f>'Table A1'!M48*'Table A0'!$G48/(0.09)</f>
        <v>552079.25696224684</v>
      </c>
      <c r="O48" s="29"/>
      <c r="P48" s="29">
        <f>'Table Thresholds_nominal'!B48*'Table A0'!$L48</f>
        <v>53145.887930714489</v>
      </c>
      <c r="Q48" s="29">
        <f>'Table Thresholds_nominal'!C48*'Table A0'!$L48</f>
        <v>66378.297629532957</v>
      </c>
      <c r="R48" s="29">
        <f>'Table Thresholds_nominal'!D48*'Table A0'!$L48</f>
        <v>137560.13427984947</v>
      </c>
      <c r="S48" s="29">
        <f>'Table Thresholds_nominal'!E48*'Table A0'!$L48</f>
        <v>196245.12142873261</v>
      </c>
      <c r="T48" s="29">
        <f>'Table Thresholds_nominal'!F48*'Table A0'!$L48</f>
        <v>381026.37074447854</v>
      </c>
      <c r="U48" s="29">
        <f>'Table Thresholds_nominal'!G48*'Table A0'!$L48</f>
        <v>936146.37957300525</v>
      </c>
    </row>
    <row r="49" spans="1:21" ht="12.75" customHeight="1">
      <c r="A49" s="28">
        <v>1956</v>
      </c>
      <c r="B49" s="29">
        <f>'Table A1'!B49*'Table A0'!$G49/(10)</f>
        <v>94110.708338887693</v>
      </c>
      <c r="C49" s="29">
        <f>'Table A1'!C49*'Table A0'!$G49/(5)</f>
        <v>126330.34512383453</v>
      </c>
      <c r="D49" s="29">
        <f>'Table A1'!D49*'Table A0'!$G49/(1)</f>
        <v>268874.13701111369</v>
      </c>
      <c r="E49" s="29">
        <f>'Table A1'!E49*'Table A0'!$G49/(0.5)</f>
        <v>363588.88823098765</v>
      </c>
      <c r="F49" s="29">
        <f>'Table A1'!F49*'Table A0'!$G49/(0.1)</f>
        <v>705079.79708440672</v>
      </c>
      <c r="G49" s="29">
        <f>'Table A1'!G49*'Table A0'!$G49/(0.01)</f>
        <v>2015461.0343679963</v>
      </c>
      <c r="H49" s="29"/>
      <c r="I49" s="29">
        <f>(100-'Table A1'!B49)*'Table A0'!$G49/(90)</f>
        <v>22419.873769507816</v>
      </c>
      <c r="J49" s="29">
        <f>'Table A1'!I49*'Table A0'!$G49/(5)</f>
        <v>61891.071553940827</v>
      </c>
      <c r="K49" s="29">
        <f>'Table A1'!J49*'Table A0'!$G49/(4)</f>
        <v>90694.397152014761</v>
      </c>
      <c r="L49" s="29">
        <f>'Table A1'!K49*'Table A0'!$G49/(0.5)</f>
        <v>174159.38579123971</v>
      </c>
      <c r="M49" s="29">
        <f>'Table A1'!L49*'Table A0'!$G49/(0.4)</f>
        <v>278216.16101763281</v>
      </c>
      <c r="N49" s="29">
        <f>'Table A1'!M49*'Table A0'!$G49/(0.09)</f>
        <v>559481.8818306746</v>
      </c>
      <c r="O49" s="29"/>
      <c r="P49" s="29">
        <f>'Table Thresholds_nominal'!B49*'Table A0'!$L49</f>
        <v>55363.264176338089</v>
      </c>
      <c r="Q49" s="29">
        <f>'Table Thresholds_nominal'!C49*'Table A0'!$L49</f>
        <v>69265.082243958168</v>
      </c>
      <c r="R49" s="29">
        <f>'Table Thresholds_nominal'!D49*'Table A0'!$L49</f>
        <v>147085.09738839441</v>
      </c>
      <c r="S49" s="29">
        <f>'Table Thresholds_nominal'!E49*'Table A0'!$L49</f>
        <v>199773.77328002619</v>
      </c>
      <c r="T49" s="29">
        <f>'Table Thresholds_nominal'!F49*'Table A0'!$L49</f>
        <v>394958.30292656651</v>
      </c>
      <c r="U49" s="29">
        <f>'Table Thresholds_nominal'!G49*'Table A0'!$L49</f>
        <v>943055.43039616302</v>
      </c>
    </row>
    <row r="50" spans="1:21" ht="12.75" customHeight="1">
      <c r="A50" s="28">
        <v>1957</v>
      </c>
      <c r="B50" s="29">
        <f>'Table A1'!B50*'Table A0'!$G50/(10)</f>
        <v>94187.814639451302</v>
      </c>
      <c r="C50" s="29">
        <f>'Table A1'!C50*'Table A0'!$G50/(5)</f>
        <v>125837.16242608675</v>
      </c>
      <c r="D50" s="29">
        <f>'Table A1'!D50*'Table A0'!$G50/(1)</f>
        <v>266978.84764833568</v>
      </c>
      <c r="E50" s="29">
        <f>'Table A1'!E50*'Table A0'!$G50/(0.5)</f>
        <v>361442.5609020096</v>
      </c>
      <c r="F50" s="29">
        <f>'Table A1'!F50*'Table A0'!$G50/(0.1)</f>
        <v>701233.72530256782</v>
      </c>
      <c r="G50" s="29">
        <f>'Table A1'!G50*'Table A0'!$G50/(0.01)</f>
        <v>1970950.0921651055</v>
      </c>
      <c r="H50" s="29"/>
      <c r="I50" s="29">
        <f>(100-'Table A1'!B50)*'Table A0'!$G50/(90)</f>
        <v>22561.513911882266</v>
      </c>
      <c r="J50" s="29">
        <f>'Table A1'!I50*'Table A0'!$G50/(5)</f>
        <v>62538.466852815858</v>
      </c>
      <c r="K50" s="29">
        <f>'Table A1'!J50*'Table A0'!$G50/(4)</f>
        <v>90551.741120524501</v>
      </c>
      <c r="L50" s="29">
        <f>'Table A1'!K50*'Table A0'!$G50/(0.5)</f>
        <v>172515.13439466179</v>
      </c>
      <c r="M50" s="29">
        <f>'Table A1'!L50*'Table A0'!$G50/(0.4)</f>
        <v>276494.76980187005</v>
      </c>
      <c r="N50" s="29">
        <f>'Table A1'!M50*'Table A0'!$G50/(0.09)</f>
        <v>560154.1289845081</v>
      </c>
      <c r="O50" s="29"/>
      <c r="P50" s="29">
        <f>'Table Thresholds_nominal'!B50*'Table A0'!$L50</f>
        <v>56596.826885862203</v>
      </c>
      <c r="Q50" s="29">
        <f>'Table Thresholds_nominal'!C50*'Table A0'!$L50</f>
        <v>70280.846258131831</v>
      </c>
      <c r="R50" s="29">
        <f>'Table Thresholds_nominal'!D50*'Table A0'!$L50</f>
        <v>145627.1402837534</v>
      </c>
      <c r="S50" s="29">
        <f>'Table Thresholds_nominal'!E50*'Table A0'!$L50</f>
        <v>200111.05065389452</v>
      </c>
      <c r="T50" s="29">
        <f>'Table Thresholds_nominal'!F50*'Table A0'!$L50</f>
        <v>400359.30252431124</v>
      </c>
      <c r="U50" s="29">
        <f>'Table Thresholds_nominal'!G50*'Table A0'!$L50</f>
        <v>959990.83566765382</v>
      </c>
    </row>
    <row r="51" spans="1:21" ht="12.75" customHeight="1">
      <c r="A51" s="28">
        <v>1958</v>
      </c>
      <c r="B51" s="29">
        <f>'Table A1'!B51*'Table A0'!$G51/(10)</f>
        <v>92526.901506738024</v>
      </c>
      <c r="C51" s="29">
        <f>'Table A1'!C51*'Table A0'!$G51/(5)</f>
        <v>122515.38985621608</v>
      </c>
      <c r="D51" s="29">
        <f>'Table A1'!D51*'Table A0'!$G51/(1)</f>
        <v>254526.76132541837</v>
      </c>
      <c r="E51" s="29">
        <f>'Table A1'!E51*'Table A0'!$G51/(0.5)</f>
        <v>342435.91385797627</v>
      </c>
      <c r="F51" s="29">
        <f>'Table A1'!F51*'Table A0'!$G51/(0.1)</f>
        <v>660618.57520659117</v>
      </c>
      <c r="G51" s="29">
        <f>'Table A1'!G51*'Table A0'!$G51/(0.01)</f>
        <v>1851092.2385885161</v>
      </c>
      <c r="H51" s="29"/>
      <c r="I51" s="29">
        <f>(100-'Table A1'!B51)*'Table A0'!$G51/(90)</f>
        <v>21734.307538428322</v>
      </c>
      <c r="J51" s="29">
        <f>'Table A1'!I51*'Table A0'!$G51/(5)</f>
        <v>62538.413157259987</v>
      </c>
      <c r="K51" s="29">
        <f>'Table A1'!J51*'Table A0'!$G51/(4)</f>
        <v>89512.546988915507</v>
      </c>
      <c r="L51" s="29">
        <f>'Table A1'!K51*'Table A0'!$G51/(0.5)</f>
        <v>166617.60879286047</v>
      </c>
      <c r="M51" s="29">
        <f>'Table A1'!L51*'Table A0'!$G51/(0.4)</f>
        <v>262890.2485208225</v>
      </c>
      <c r="N51" s="29">
        <f>'Table A1'!M51*'Table A0'!$G51/(0.09)</f>
        <v>528343.72371971072</v>
      </c>
      <c r="O51" s="29"/>
      <c r="P51" s="29">
        <f>'Table Thresholds_nominal'!B51*'Table A0'!$L51</f>
        <v>56598.875013195735</v>
      </c>
      <c r="Q51" s="29">
        <f>'Table Thresholds_nominal'!C51*'Table A0'!$L51</f>
        <v>70585.599015275235</v>
      </c>
      <c r="R51" s="29">
        <f>'Table Thresholds_nominal'!D51*'Table A0'!$L51</f>
        <v>141676.55973351694</v>
      </c>
      <c r="S51" s="29">
        <f>'Table Thresholds_nominal'!E51*'Table A0'!$L51</f>
        <v>191443.18962899238</v>
      </c>
      <c r="T51" s="29">
        <f>'Table Thresholds_nominal'!F51*'Table A0'!$L51</f>
        <v>377809.00414360256</v>
      </c>
      <c r="U51" s="29">
        <f>'Table Thresholds_nominal'!G51*'Table A0'!$L51</f>
        <v>906013.97933733789</v>
      </c>
    </row>
    <row r="52" spans="1:21" ht="12.75" customHeight="1">
      <c r="A52" s="28">
        <v>1959</v>
      </c>
      <c r="B52" s="29">
        <f>'Table A1'!B52*'Table A0'!$G52/(10)</f>
        <v>97848.888548482195</v>
      </c>
      <c r="C52" s="29">
        <f>'Table A1'!C52*'Table A0'!$G52/(5)</f>
        <v>128444.85662445542</v>
      </c>
      <c r="D52" s="29">
        <f>'Table A1'!D52*'Table A0'!$G52/(1)</f>
        <v>267211.90920495032</v>
      </c>
      <c r="E52" s="29">
        <f>'Table A1'!E52*'Table A0'!$G52/(0.5)</f>
        <v>360463.93513697665</v>
      </c>
      <c r="F52" s="29">
        <f>'Table A1'!F52*'Table A0'!$G52/(0.1)</f>
        <v>669345.97286798002</v>
      </c>
      <c r="G52" s="29">
        <f>'Table A1'!G52*'Table A0'!$G52/(0.01)</f>
        <v>1882173.4164936559</v>
      </c>
      <c r="H52" s="29"/>
      <c r="I52" s="29">
        <f>(100-'Table A1'!B52)*'Table A0'!$G52/(90)</f>
        <v>23067.903763703893</v>
      </c>
      <c r="J52" s="29">
        <f>'Table A1'!I52*'Table A0'!$G52/(5)</f>
        <v>67252.92047250898</v>
      </c>
      <c r="K52" s="29">
        <f>'Table A1'!J52*'Table A0'!$G52/(4)</f>
        <v>93753.093479331685</v>
      </c>
      <c r="L52" s="29">
        <f>'Table A1'!K52*'Table A0'!$G52/(0.5)</f>
        <v>173959.88327292402</v>
      </c>
      <c r="M52" s="29">
        <f>'Table A1'!L52*'Table A0'!$G52/(0.4)</f>
        <v>283243.42570422584</v>
      </c>
      <c r="N52" s="29">
        <f>'Table A1'!M52*'Table A0'!$G52/(0.09)</f>
        <v>534587.36802068271</v>
      </c>
      <c r="O52" s="29"/>
      <c r="P52" s="29">
        <f>'Table Thresholds_nominal'!B52*'Table A0'!$L52</f>
        <v>59923.272211289055</v>
      </c>
      <c r="Q52" s="29">
        <f>'Table Thresholds_nominal'!C52*'Table A0'!$L52</f>
        <v>75817.429705480754</v>
      </c>
      <c r="R52" s="29">
        <f>'Table Thresholds_nominal'!D52*'Table A0'!$L52</f>
        <v>151336.31121399021</v>
      </c>
      <c r="S52" s="29">
        <f>'Table Thresholds_nominal'!E52*'Table A0'!$L52</f>
        <v>212775.96786360836</v>
      </c>
      <c r="T52" s="29">
        <f>'Table Thresholds_nominal'!F52*'Table A0'!$L52</f>
        <v>386470.77425845369</v>
      </c>
      <c r="U52" s="29">
        <f>'Table Thresholds_nominal'!G52*'Table A0'!$L52</f>
        <v>889307.35372180038</v>
      </c>
    </row>
    <row r="53" spans="1:21" ht="12.75" customHeight="1">
      <c r="A53" s="28">
        <v>1960</v>
      </c>
      <c r="B53" s="29">
        <f>'Table A1'!B53*'Table A0'!$G53/(10)</f>
        <v>97794.156276608192</v>
      </c>
      <c r="C53" s="29">
        <f>'Table A1'!C53*'Table A0'!$G53/(5)</f>
        <v>126725.85586401769</v>
      </c>
      <c r="D53" s="29">
        <f>'Table A1'!D53*'Table A0'!$G53/(1)</f>
        <v>258146.50196699015</v>
      </c>
      <c r="E53" s="29">
        <f>'Table A1'!E53*'Table A0'!$G53/(0.5)</f>
        <v>341101.2125827347</v>
      </c>
      <c r="F53" s="29">
        <f>'Table A1'!F53*'Table A0'!$G53/(0.1)</f>
        <v>647623.5674003578</v>
      </c>
      <c r="G53" s="29">
        <f>'Table A1'!G53*'Table A0'!$G53/(0.01)</f>
        <v>1842278.4721431751</v>
      </c>
      <c r="H53" s="29"/>
      <c r="I53" s="29">
        <f>(100-'Table A1'!B53)*'Table A0'!$G53/(90)</f>
        <v>23457.725151425569</v>
      </c>
      <c r="J53" s="29">
        <f>'Table A1'!I53*'Table A0'!$G53/(5)</f>
        <v>68862.456689198691</v>
      </c>
      <c r="K53" s="29">
        <f>'Table A1'!J53*'Table A0'!$G53/(4)</f>
        <v>93870.694338274581</v>
      </c>
      <c r="L53" s="29">
        <f>'Table A1'!K53*'Table A0'!$G53/(0.5)</f>
        <v>175191.7913512456</v>
      </c>
      <c r="M53" s="29">
        <f>'Table A1'!L53*'Table A0'!$G53/(0.4)</f>
        <v>264470.62387832894</v>
      </c>
      <c r="N53" s="29">
        <f>'Table A1'!M53*'Table A0'!$G53/(0.09)</f>
        <v>514884.13354004477</v>
      </c>
      <c r="O53" s="29"/>
      <c r="P53" s="29">
        <f>'Table Thresholds_nominal'!B53*'Table A0'!$L53</f>
        <v>60941.884110900668</v>
      </c>
      <c r="Q53" s="29">
        <f>'Table Thresholds_nominal'!C53*'Table A0'!$L53</f>
        <v>69831.268896596273</v>
      </c>
      <c r="R53" s="29">
        <f>'Table Thresholds_nominal'!D53*'Table A0'!$L53</f>
        <v>149832.68586274111</v>
      </c>
      <c r="S53" s="29">
        <f>'Table Thresholds_nominal'!E53*'Table A0'!$L53</f>
        <v>197051.14674922972</v>
      </c>
      <c r="T53" s="29">
        <f>'Table Thresholds_nominal'!F53*'Table A0'!$L53</f>
        <v>369673.58299188036</v>
      </c>
      <c r="U53" s="29">
        <f>'Table Thresholds_nominal'!G53*'Table A0'!$L53</f>
        <v>871655.85563732171</v>
      </c>
    </row>
    <row r="54" spans="1:21" ht="12.75" customHeight="1">
      <c r="A54" s="28">
        <v>1961</v>
      </c>
      <c r="B54" s="29">
        <f>'Table A1'!B54*'Table A0'!$G54/(10)</f>
        <v>99684.082829413266</v>
      </c>
      <c r="C54" s="29">
        <f>'Table A1'!C54*'Table A0'!$G54/(5)</f>
        <v>130678.92657154636</v>
      </c>
      <c r="D54" s="29">
        <f>'Table A1'!D54*'Table A0'!$G54/(1)</f>
        <v>260572.03168039268</v>
      </c>
      <c r="E54" s="29">
        <f>'Table A1'!E54*'Table A0'!$G54/(0.5)</f>
        <v>338110.86595420638</v>
      </c>
      <c r="F54" s="29">
        <f>'Table A1'!F54*'Table A0'!$G54/(0.1)</f>
        <v>641741.66486918868</v>
      </c>
      <c r="G54" s="29">
        <f>'Table A1'!G54*'Table A0'!$G54/(0.01)</f>
        <v>1834647.3979995374</v>
      </c>
      <c r="H54" s="29"/>
      <c r="I54" s="29">
        <f>(100-'Table A1'!B54)*'Table A0'!$G54/(90)</f>
        <v>23649.146830742779</v>
      </c>
      <c r="J54" s="29">
        <f>'Table A1'!I54*'Table A0'!$G54/(5)</f>
        <v>68689.239087280206</v>
      </c>
      <c r="K54" s="29">
        <f>'Table A1'!J54*'Table A0'!$G54/(4)</f>
        <v>98205.650294334773</v>
      </c>
      <c r="L54" s="29">
        <f>'Table A1'!K54*'Table A0'!$G54/(0.5)</f>
        <v>183033.19740657895</v>
      </c>
      <c r="M54" s="29">
        <f>'Table A1'!L54*'Table A0'!$G54/(0.4)</f>
        <v>262203.16622546082</v>
      </c>
      <c r="N54" s="29">
        <f>'Table A1'!M54*'Table A0'!$G54/(0.09)</f>
        <v>509196.58341026114</v>
      </c>
      <c r="O54" s="29"/>
      <c r="P54" s="29">
        <f>'Table Thresholds_nominal'!B54*'Table A0'!$L54</f>
        <v>61331.850656728428</v>
      </c>
      <c r="Q54" s="29">
        <f>'Table Thresholds_nominal'!C54*'Table A0'!$L54</f>
        <v>76455.888650857552</v>
      </c>
      <c r="R54" s="29">
        <f>'Table Thresholds_nominal'!D54*'Table A0'!$L54</f>
        <v>154431.80462664354</v>
      </c>
      <c r="S54" s="29">
        <f>'Table Thresholds_nominal'!E54*'Table A0'!$L54</f>
        <v>192618.64529016215</v>
      </c>
      <c r="T54" s="29">
        <f>'Table Thresholds_nominal'!F54*'Table A0'!$L54</f>
        <v>358697.6609909425</v>
      </c>
      <c r="U54" s="29">
        <f>'Table Thresholds_nominal'!G54*'Table A0'!$L54</f>
        <v>853734.87544354214</v>
      </c>
    </row>
    <row r="55" spans="1:21" ht="12.75" customHeight="1">
      <c r="A55" s="28">
        <v>1962</v>
      </c>
      <c r="B55" s="29">
        <f>'Table A1'!B55*'Table A0'!$G55/(10)</f>
        <v>103801.26878753917</v>
      </c>
      <c r="C55" s="29">
        <f>'Table A1'!C55*'Table A0'!$G55/(5)</f>
        <v>135682.33083937378</v>
      </c>
      <c r="D55" s="29">
        <f>'Table A1'!D55*'Table A0'!$G55/(1)</f>
        <v>268013.57284363307</v>
      </c>
      <c r="E55" s="29">
        <f>'Table A1'!E55*'Table A0'!$G55/(0.5)</f>
        <v>349795.56224216515</v>
      </c>
      <c r="F55" s="29">
        <f>'Table A1'!F55*'Table A0'!$G55/(0.1)</f>
        <v>642725.68632777024</v>
      </c>
      <c r="G55" s="29">
        <f>'Table A1'!G55*'Table A0'!$G55/(0.01)</f>
        <v>1819287.4158973275</v>
      </c>
      <c r="H55" s="29"/>
      <c r="I55" s="29">
        <f>(100-'Table A1'!B55)*'Table A0'!$G55/(90)</f>
        <v>24459.338836129329</v>
      </c>
      <c r="J55" s="29">
        <f>'Table A1'!I55*'Table A0'!$G55/(5)</f>
        <v>71920.20673570456</v>
      </c>
      <c r="K55" s="29">
        <f>'Table A1'!J55*'Table A0'!$G55/(4)</f>
        <v>102599.52033830895</v>
      </c>
      <c r="L55" s="29">
        <f>'Table A1'!K55*'Table A0'!$G55/(0.5)</f>
        <v>186231.58344510096</v>
      </c>
      <c r="M55" s="29">
        <f>'Table A1'!L55*'Table A0'!$G55/(0.4)</f>
        <v>276563.03122076386</v>
      </c>
      <c r="N55" s="29">
        <f>'Table A1'!M55*'Table A0'!$G55/(0.09)</f>
        <v>511996.6052644861</v>
      </c>
      <c r="O55" s="29"/>
      <c r="P55" s="29">
        <f>'Table Thresholds_nominal'!B55*'Table A0'!$L55</f>
        <v>64802.44746921675</v>
      </c>
      <c r="Q55" s="29">
        <f>'Table Thresholds_nominal'!C55*'Table A0'!$L55</f>
        <v>79419.522624775534</v>
      </c>
      <c r="R55" s="29">
        <f>'Table Thresholds_nominal'!D55*'Table A0'!$L55</f>
        <v>159188.52626688051</v>
      </c>
      <c r="S55" s="29">
        <f>'Table Thresholds_nominal'!E55*'Table A0'!$L55</f>
        <v>207217.80265624699</v>
      </c>
      <c r="T55" s="29">
        <f>'Table Thresholds_nominal'!F55*'Table A0'!$L55</f>
        <v>374517.07764746144</v>
      </c>
      <c r="U55" s="29">
        <f>'Table Thresholds_nominal'!G55*'Table A0'!$L55</f>
        <v>844433.49971124344</v>
      </c>
    </row>
    <row r="56" spans="1:21" ht="12.75" customHeight="1">
      <c r="A56" s="28">
        <v>1963</v>
      </c>
      <c r="B56" s="29">
        <f>'Table A1'!B56*'Table A0'!$G56/(10)</f>
        <v>106292.11144270946</v>
      </c>
      <c r="C56" s="29">
        <f>'Table A1'!C56*'Table A0'!$G56/(5)</f>
        <v>138769.53329597652</v>
      </c>
      <c r="D56" s="29">
        <f>'Table A1'!D56*'Table A0'!$G56/(1)</f>
        <v>271094.12797596195</v>
      </c>
      <c r="E56" s="29">
        <f>'Table A1'!E56*'Table A0'!$G56/(0.5)</f>
        <v>353958.8593063298</v>
      </c>
      <c r="F56" s="29">
        <f>'Table A1'!F56*'Table A0'!$G56/(0.1)</f>
        <v>652024.52373010595</v>
      </c>
      <c r="G56" s="29">
        <f>'Table A1'!G56*'Table A0'!$G56/(0.01)</f>
        <v>1886128.9329285522</v>
      </c>
      <c r="H56" s="29"/>
      <c r="I56" s="29">
        <f>(100-'Table A1'!B56)*'Table A0'!$G56/(90)</f>
        <v>25085.654031303358</v>
      </c>
      <c r="J56" s="29">
        <f>'Table A1'!I56*'Table A0'!$G56/(5)</f>
        <v>73814.689589442394</v>
      </c>
      <c r="K56" s="29">
        <f>'Table A1'!J56*'Table A0'!$G56/(4)</f>
        <v>105688.38462598016</v>
      </c>
      <c r="L56" s="29">
        <f>'Table A1'!K56*'Table A0'!$G56/(0.5)</f>
        <v>188229.3966455941</v>
      </c>
      <c r="M56" s="29">
        <f>'Table A1'!L56*'Table A0'!$G56/(0.4)</f>
        <v>279442.44320038578</v>
      </c>
      <c r="N56" s="29">
        <f>'Table A1'!M56*'Table A0'!$G56/(0.09)</f>
        <v>514901.81159694528</v>
      </c>
      <c r="O56" s="29"/>
      <c r="P56" s="29">
        <f>'Table Thresholds_nominal'!B56*'Table A0'!$L56</f>
        <v>66830.001709164164</v>
      </c>
      <c r="Q56" s="29">
        <f>'Table Thresholds_nominal'!C56*'Table A0'!$L56</f>
        <v>82767.754809115941</v>
      </c>
      <c r="R56" s="29">
        <f>'Table Thresholds_nominal'!D56*'Table A0'!$L56</f>
        <v>160881.09796562052</v>
      </c>
      <c r="S56" s="29">
        <f>'Table Thresholds_nominal'!E56*'Table A0'!$L56</f>
        <v>209549.63892511712</v>
      </c>
      <c r="T56" s="29">
        <f>'Table Thresholds_nominal'!F56*'Table A0'!$L56</f>
        <v>379432.77004359319</v>
      </c>
      <c r="U56" s="29">
        <f>'Table Thresholds_nominal'!G56*'Table A0'!$L56</f>
        <v>860571.91836413345</v>
      </c>
    </row>
    <row r="57" spans="1:21" ht="12.75" customHeight="1">
      <c r="A57" s="28">
        <v>1964</v>
      </c>
      <c r="B57" s="29">
        <f>'Table A1'!B57*'Table A0'!$G57/(10)</f>
        <v>110125.98192130879</v>
      </c>
      <c r="C57" s="29">
        <f>'Table A1'!C57*'Table A0'!$G57/(5)</f>
        <v>143564.10633365967</v>
      </c>
      <c r="D57" s="29">
        <f>'Table A1'!D57*'Table A0'!$G57/(1)</f>
        <v>279175.76727328624</v>
      </c>
      <c r="E57" s="29">
        <f>'Table A1'!E57*'Table A0'!$G57/(0.5)</f>
        <v>371263.43648761278</v>
      </c>
      <c r="F57" s="29">
        <f>'Table A1'!F57*'Table A0'!$G57/(0.1)</f>
        <v>685338.81131909625</v>
      </c>
      <c r="G57" s="29">
        <f>'Table A1'!G57*'Table A0'!$G57/(0.01)</f>
        <v>1849241.3693398109</v>
      </c>
      <c r="H57" s="29"/>
      <c r="I57" s="29">
        <f>(100-'Table A1'!B57)*'Table A0'!$G57/(90)</f>
        <v>26437.875913055086</v>
      </c>
      <c r="J57" s="29">
        <f>'Table A1'!I57*'Table A0'!$G57/(5)</f>
        <v>76687.857508957895</v>
      </c>
      <c r="K57" s="29">
        <f>'Table A1'!J57*'Table A0'!$G57/(4)</f>
        <v>109661.19109875304</v>
      </c>
      <c r="L57" s="29">
        <f>'Table A1'!K57*'Table A0'!$G57/(0.5)</f>
        <v>187088.0980589597</v>
      </c>
      <c r="M57" s="29">
        <f>'Table A1'!L57*'Table A0'!$G57/(0.4)</f>
        <v>292744.59277974191</v>
      </c>
      <c r="N57" s="29">
        <f>'Table A1'!M57*'Table A0'!$G57/(0.09)</f>
        <v>556016.30487235019</v>
      </c>
      <c r="O57" s="29"/>
      <c r="P57" s="29">
        <f>'Table Thresholds_nominal'!B57*'Table A0'!$L57</f>
        <v>69724.957974654011</v>
      </c>
      <c r="Q57" s="29">
        <f>'Table Thresholds_nominal'!C57*'Table A0'!$L57</f>
        <v>83481.452498281258</v>
      </c>
      <c r="R57" s="29">
        <f>'Table Thresholds_nominal'!D57*'Table A0'!$L57</f>
        <v>161766.02166990051</v>
      </c>
      <c r="S57" s="29">
        <f>'Table Thresholds_nominal'!E57*'Table A0'!$L57</f>
        <v>218389.8132992858</v>
      </c>
      <c r="T57" s="29">
        <f>'Table Thresholds_nominal'!F57*'Table A0'!$L57</f>
        <v>387354.80233640847</v>
      </c>
      <c r="U57" s="29">
        <f>'Table Thresholds_nominal'!G57*'Table A0'!$L57</f>
        <v>829354.38660582108</v>
      </c>
    </row>
    <row r="58" spans="1:21" ht="12.75" customHeight="1">
      <c r="A58" s="28">
        <v>1965</v>
      </c>
      <c r="B58" s="29">
        <f>'Table A1'!B58*'Table A0'!$G58/(10)</f>
        <v>114201.19332471161</v>
      </c>
      <c r="C58" s="29">
        <f>'Table A1'!C58*'Table A0'!$G58/(5)</f>
        <v>150005.60754966663</v>
      </c>
      <c r="D58" s="29">
        <f>'Table A1'!D58*'Table A0'!$G58/(1)</f>
        <v>292224.92225385801</v>
      </c>
      <c r="E58" s="29">
        <f>'Table A1'!E58*'Table A0'!$G58/(0.5)</f>
        <v>392908.74330352317</v>
      </c>
      <c r="F58" s="29">
        <f>'Table A1'!F58*'Table A0'!$G58/(0.1)</f>
        <v>738143.45367079519</v>
      </c>
      <c r="G58" s="29">
        <f>'Table A1'!G58*'Table A0'!$G58/(0.01)</f>
        <v>1948874.6482348121</v>
      </c>
      <c r="H58" s="29"/>
      <c r="I58" s="29">
        <f>(100-'Table A1'!B58)*'Table A0'!$G58/(90)</f>
        <v>27570.340392324801</v>
      </c>
      <c r="J58" s="29">
        <f>'Table A1'!I58*'Table A0'!$G58/(5)</f>
        <v>78396.77909975659</v>
      </c>
      <c r="K58" s="29">
        <f>'Table A1'!J58*'Table A0'!$G58/(4)</f>
        <v>114450.77887361879</v>
      </c>
      <c r="L58" s="29">
        <f>'Table A1'!K58*'Table A0'!$G58/(0.5)</f>
        <v>191541.10120419291</v>
      </c>
      <c r="M58" s="29">
        <f>'Table A1'!L58*'Table A0'!$G58/(0.4)</f>
        <v>306600.06571170507</v>
      </c>
      <c r="N58" s="29">
        <f>'Table A1'!M58*'Table A0'!$G58/(0.09)</f>
        <v>603617.76538590458</v>
      </c>
      <c r="O58" s="29"/>
      <c r="P58" s="29">
        <f>'Table Thresholds_nominal'!B58*'Table A0'!$L58</f>
        <v>71796.606899658422</v>
      </c>
      <c r="Q58" s="29">
        <f>'Table Thresholds_nominal'!C58*'Table A0'!$L58</f>
        <v>87801.520718234315</v>
      </c>
      <c r="R58" s="29">
        <f>'Table Thresholds_nominal'!D58*'Table A0'!$L58</f>
        <v>164939.76303183919</v>
      </c>
      <c r="S58" s="29">
        <f>'Table Thresholds_nominal'!E58*'Table A0'!$L58</f>
        <v>228580.28485453399</v>
      </c>
      <c r="T58" s="29">
        <f>'Table Thresholds_nominal'!F58*'Table A0'!$L58</f>
        <v>398600.68147989525</v>
      </c>
      <c r="U58" s="29">
        <f>'Table Thresholds_nominal'!G58*'Table A0'!$L58</f>
        <v>837194.31272474758</v>
      </c>
    </row>
    <row r="59" spans="1:21" ht="12.75" customHeight="1">
      <c r="A59" s="28">
        <v>1966</v>
      </c>
      <c r="B59" s="29">
        <f>'Table A1'!B59*'Table A0'!$G59/(10)</f>
        <v>121008.60858821624</v>
      </c>
      <c r="C59" s="29">
        <f>'Table A1'!C59*'Table A0'!$G59/(5)</f>
        <v>158855.35311817279</v>
      </c>
      <c r="D59" s="29">
        <f>'Table A1'!D59*'Table A0'!$G59/(1)</f>
        <v>316627.08381284255</v>
      </c>
      <c r="E59" s="29">
        <f>'Table A1'!E59*'Table A0'!$G59/(0.5)</f>
        <v>422674.31462201307</v>
      </c>
      <c r="F59" s="29">
        <f>'Table A1'!F59*'Table A0'!$G59/(0.1)</f>
        <v>815074.9277874137</v>
      </c>
      <c r="G59" s="29">
        <f>'Table A1'!G59*'Table A0'!$G59/(0.01)</f>
        <v>2281369.9904265441</v>
      </c>
      <c r="H59" s="29"/>
      <c r="I59" s="29">
        <f>(100-'Table A1'!B59)*'Table A0'!$G59/(90)</f>
        <v>28595.722694583645</v>
      </c>
      <c r="J59" s="29">
        <f>'Table A1'!I59*'Table A0'!$G59/(5)</f>
        <v>83161.864058259729</v>
      </c>
      <c r="K59" s="29">
        <f>'Table A1'!J59*'Table A0'!$G59/(4)</f>
        <v>119412.42044450533</v>
      </c>
      <c r="L59" s="29">
        <f>'Table A1'!K59*'Table A0'!$G59/(0.5)</f>
        <v>210579.85300367209</v>
      </c>
      <c r="M59" s="29">
        <f>'Table A1'!L59*'Table A0'!$G59/(0.4)</f>
        <v>324574.1613306629</v>
      </c>
      <c r="N59" s="29">
        <f>'Table A1'!M59*'Table A0'!$G59/(0.09)</f>
        <v>652153.25416084367</v>
      </c>
      <c r="O59" s="29"/>
      <c r="P59" s="29">
        <f>'Table Thresholds_nominal'!B59*'Table A0'!$L59</f>
        <v>74941.932180591655</v>
      </c>
      <c r="Q59" s="29">
        <f>'Table Thresholds_nominal'!C59*'Table A0'!$L59</f>
        <v>92516.468564783267</v>
      </c>
      <c r="R59" s="29">
        <f>'Table Thresholds_nominal'!D59*'Table A0'!$L59</f>
        <v>179394.74802775701</v>
      </c>
      <c r="S59" s="29">
        <f>'Table Thresholds_nominal'!E59*'Table A0'!$L59</f>
        <v>247056.81249832548</v>
      </c>
      <c r="T59" s="29">
        <f>'Table Thresholds_nominal'!F59*'Table A0'!$L59</f>
        <v>445805.94195105782</v>
      </c>
      <c r="U59" s="29">
        <f>'Table Thresholds_nominal'!G59*'Table A0'!$L59</f>
        <v>1034267.9716353434</v>
      </c>
    </row>
    <row r="60" spans="1:21" ht="12.75" customHeight="1">
      <c r="A60" s="28">
        <v>1967</v>
      </c>
      <c r="B60" s="29">
        <f>'Table A1'!B60*'Table A0'!$G60/(10)</f>
        <v>124196.2467326757</v>
      </c>
      <c r="C60" s="29">
        <f>'Table A1'!C60*'Table A0'!$G60/(5)</f>
        <v>163339.99690585566</v>
      </c>
      <c r="D60" s="29">
        <f>'Table A1'!D60*'Table A0'!$G60/(1)</f>
        <v>326530.59018509625</v>
      </c>
      <c r="E60" s="29">
        <f>'Table A1'!E60*'Table A0'!$G60/(0.5)</f>
        <v>436336.27960219682</v>
      </c>
      <c r="F60" s="29">
        <f>'Table A1'!F60*'Table A0'!$G60/(0.1)</f>
        <v>837126.44836010737</v>
      </c>
      <c r="G60" s="29">
        <f>'Table A1'!G60*'Table A0'!$G60/(0.01)</f>
        <v>2311674.5054563289</v>
      </c>
      <c r="H60" s="29"/>
      <c r="I60" s="29">
        <f>(100-'Table A1'!B60)*'Table A0'!$G60/(90)</f>
        <v>29262.431548608532</v>
      </c>
      <c r="J60" s="29">
        <f>'Table A1'!I60*'Table A0'!$G60/(5)</f>
        <v>85052.496559495732</v>
      </c>
      <c r="K60" s="29">
        <f>'Table A1'!J60*'Table A0'!$G60/(4)</f>
        <v>122542.34858604554</v>
      </c>
      <c r="L60" s="29">
        <f>'Table A1'!K60*'Table A0'!$G60/(0.5)</f>
        <v>216724.90076799568</v>
      </c>
      <c r="M60" s="29">
        <f>'Table A1'!L60*'Table A0'!$G60/(0.4)</f>
        <v>336138.73741271911</v>
      </c>
      <c r="N60" s="29">
        <f>'Table A1'!M60*'Table A0'!$G60/(0.09)</f>
        <v>673287.77534941619</v>
      </c>
      <c r="O60" s="29"/>
      <c r="P60" s="29">
        <f>'Table Thresholds_nominal'!B60*'Table A0'!$L60</f>
        <v>76137.386866982852</v>
      </c>
      <c r="Q60" s="29">
        <f>'Table Thresholds_nominal'!C60*'Table A0'!$L60</f>
        <v>94328.746230758203</v>
      </c>
      <c r="R60" s="29">
        <f>'Table Thresholds_nominal'!D60*'Table A0'!$L60</f>
        <v>185066.05637006846</v>
      </c>
      <c r="S60" s="29">
        <f>'Table Thresholds_nominal'!E60*'Table A0'!$L60</f>
        <v>252531.42817386537</v>
      </c>
      <c r="T60" s="29">
        <f>'Table Thresholds_nominal'!F60*'Table A0'!$L60</f>
        <v>455754.42887166998</v>
      </c>
      <c r="U60" s="29">
        <f>'Table Thresholds_nominal'!G60*'Table A0'!$L60</f>
        <v>1061573.2629375223</v>
      </c>
    </row>
    <row r="61" spans="1:21" ht="12.75" customHeight="1">
      <c r="A61" s="28">
        <v>1968</v>
      </c>
      <c r="B61" s="29">
        <f>'Table A1'!B61*'Table A0'!$G61/(10)</f>
        <v>128013.51433290464</v>
      </c>
      <c r="C61" s="29">
        <f>'Table A1'!C61*'Table A0'!$G61/(5)</f>
        <v>167919.42240214942</v>
      </c>
      <c r="D61" s="29">
        <f>'Table A1'!D61*'Table A0'!$G61/(1)</f>
        <v>334294.50740383461</v>
      </c>
      <c r="E61" s="29">
        <f>'Table A1'!E61*'Table A0'!$G61/(0.5)</f>
        <v>446571.85513944394</v>
      </c>
      <c r="F61" s="29">
        <f>'Table A1'!F61*'Table A0'!$G61/(0.1)</f>
        <v>858737.71012653783</v>
      </c>
      <c r="G61" s="29">
        <f>'Table A1'!G61*'Table A0'!$G61/(0.01)</f>
        <v>2327798.709122784</v>
      </c>
      <c r="H61" s="29"/>
      <c r="I61" s="29">
        <f>(100-'Table A1'!B61)*'Table A0'!$G61/(90)</f>
        <v>30249.5692736235</v>
      </c>
      <c r="J61" s="29">
        <f>'Table A1'!I61*'Table A0'!$G61/(5)</f>
        <v>88107.606263659865</v>
      </c>
      <c r="K61" s="29">
        <f>'Table A1'!J61*'Table A0'!$G61/(4)</f>
        <v>126325.65115172813</v>
      </c>
      <c r="L61" s="29">
        <f>'Table A1'!K61*'Table A0'!$G61/(0.5)</f>
        <v>222017.15966822527</v>
      </c>
      <c r="M61" s="29">
        <f>'Table A1'!L61*'Table A0'!$G61/(0.4)</f>
        <v>343530.39139267046</v>
      </c>
      <c r="N61" s="29">
        <f>'Table A1'!M61*'Table A0'!$G61/(0.09)</f>
        <v>695508.71023806604</v>
      </c>
      <c r="O61" s="29"/>
      <c r="P61" s="29">
        <f>'Table Thresholds_nominal'!B61*'Table A0'!$L61</f>
        <v>79218.769942449362</v>
      </c>
      <c r="Q61" s="29">
        <f>'Table Thresholds_nominal'!C61*'Table A0'!$L61</f>
        <v>97487.177009422026</v>
      </c>
      <c r="R61" s="29">
        <f>'Table Thresholds_nominal'!D61*'Table A0'!$L61</f>
        <v>190922.98224233123</v>
      </c>
      <c r="S61" s="29">
        <f>'Table Thresholds_nominal'!E61*'Table A0'!$L61</f>
        <v>254583.67435017775</v>
      </c>
      <c r="T61" s="29">
        <f>'Table Thresholds_nominal'!F61*'Table A0'!$L61</f>
        <v>469692.99098830431</v>
      </c>
      <c r="U61" s="29">
        <f>'Table Thresholds_nominal'!G61*'Table A0'!$L61</f>
        <v>1028433.0485421984</v>
      </c>
    </row>
    <row r="62" spans="1:21" ht="12.75" customHeight="1">
      <c r="A62" s="28">
        <v>1969</v>
      </c>
      <c r="B62" s="29">
        <f>'Table A1'!B62*'Table A0'!$G62/(10)</f>
        <v>129227.69226960474</v>
      </c>
      <c r="C62" s="29">
        <f>'Table A1'!C62*'Table A0'!$G62/(5)</f>
        <v>167967.1143375205</v>
      </c>
      <c r="D62" s="29">
        <f>'Table A1'!D62*'Table A0'!$G62/(1)</f>
        <v>325595.35927959415</v>
      </c>
      <c r="E62" s="29">
        <f>'Table A1'!E62*'Table A0'!$G62/(0.5)</f>
        <v>430766.24105288769</v>
      </c>
      <c r="F62" s="29">
        <f>'Table A1'!F62*'Table A0'!$G62/(0.1)</f>
        <v>812688.54561553057</v>
      </c>
      <c r="G62" s="29">
        <f>'Table A1'!G62*'Table A0'!$G62/(0.01)</f>
        <v>2221946.750706871</v>
      </c>
      <c r="H62" s="29"/>
      <c r="I62" s="29">
        <f>(100-'Table A1'!B62)*'Table A0'!$G62/(90)</f>
        <v>30764.677793550109</v>
      </c>
      <c r="J62" s="29">
        <f>'Table A1'!I62*'Table A0'!$G62/(5)</f>
        <v>90488.270201688953</v>
      </c>
      <c r="K62" s="29">
        <f>'Table A1'!J62*'Table A0'!$G62/(4)</f>
        <v>128560.05310200212</v>
      </c>
      <c r="L62" s="29">
        <f>'Table A1'!K62*'Table A0'!$G62/(0.5)</f>
        <v>220424.47750630055</v>
      </c>
      <c r="M62" s="29">
        <f>'Table A1'!L62*'Table A0'!$G62/(0.4)</f>
        <v>335285.66491222696</v>
      </c>
      <c r="N62" s="29">
        <f>'Table A1'!M62*'Table A0'!$G62/(0.09)</f>
        <v>656104.30060538172</v>
      </c>
      <c r="O62" s="29"/>
      <c r="P62" s="29">
        <f>'Table Thresholds_nominal'!B62*'Table A0'!$L62</f>
        <v>81509.659490279431</v>
      </c>
      <c r="Q62" s="29">
        <f>'Table Thresholds_nominal'!C62*'Table A0'!$L62</f>
        <v>100835.2480978868</v>
      </c>
      <c r="R62" s="29">
        <f>'Table Thresholds_nominal'!D62*'Table A0'!$L62</f>
        <v>189215.82361054816</v>
      </c>
      <c r="S62" s="29">
        <f>'Table Thresholds_nominal'!E62*'Table A0'!$L62</f>
        <v>255583.65049684388</v>
      </c>
      <c r="T62" s="29">
        <f>'Table Thresholds_nominal'!F62*'Table A0'!$L62</f>
        <v>442736.97018174065</v>
      </c>
      <c r="U62" s="29">
        <f>'Table Thresholds_nominal'!G62*'Table A0'!$L62</f>
        <v>942560.8354083969</v>
      </c>
    </row>
    <row r="63" spans="1:21" ht="12.75" customHeight="1">
      <c r="A63" s="28">
        <v>1970</v>
      </c>
      <c r="B63" s="29">
        <f>'Table A1'!B63*'Table A0'!$G63/(10)</f>
        <v>128681.48849798695</v>
      </c>
      <c r="C63" s="29">
        <f>'Table A1'!C63*'Table A0'!$G63/(5)</f>
        <v>166500.44846081879</v>
      </c>
      <c r="D63" s="29">
        <f>'Table A1'!D63*'Table A0'!$G63/(1)</f>
        <v>318658.79952306906</v>
      </c>
      <c r="E63" s="29">
        <f>'Table A1'!E63*'Table A0'!$G63/(0.5)</f>
        <v>421081.70883288898</v>
      </c>
      <c r="F63" s="29">
        <f>'Table A1'!F63*'Table A0'!$G63/(0.1)</f>
        <v>791261.61606733222</v>
      </c>
      <c r="G63" s="29">
        <f>'Table A1'!G63*'Table A0'!$G63/(0.01)</f>
        <v>2145147.3530773544</v>
      </c>
      <c r="H63" s="29"/>
      <c r="I63" s="29">
        <f>(100-'Table A1'!B63)*'Table A0'!$G63/(90)</f>
        <v>31072.677673022376</v>
      </c>
      <c r="J63" s="29">
        <f>'Table A1'!I63*'Table A0'!$G63/(5)</f>
        <v>90862.528535155114</v>
      </c>
      <c r="K63" s="29">
        <f>'Table A1'!J63*'Table A0'!$G63/(4)</f>
        <v>128460.8606952562</v>
      </c>
      <c r="L63" s="29">
        <f>'Table A1'!K63*'Table A0'!$G63/(0.5)</f>
        <v>216235.89021324911</v>
      </c>
      <c r="M63" s="29">
        <f>'Table A1'!L63*'Table A0'!$G63/(0.4)</f>
        <v>328536.73202427814</v>
      </c>
      <c r="N63" s="29">
        <f>'Table A1'!M63*'Table A0'!$G63/(0.09)</f>
        <v>640829.867510663</v>
      </c>
      <c r="O63" s="29"/>
      <c r="P63" s="29">
        <f>'Table Thresholds_nominal'!B63*'Table A0'!$L63</f>
        <v>81833.859419213462</v>
      </c>
      <c r="Q63" s="29">
        <f>'Table Thresholds_nominal'!C63*'Table A0'!$L63</f>
        <v>101811.98549742234</v>
      </c>
      <c r="R63" s="29">
        <f>'Table Thresholds_nominal'!D63*'Table A0'!$L63</f>
        <v>186853.24802092218</v>
      </c>
      <c r="S63" s="29">
        <f>'Table Thresholds_nominal'!E63*'Table A0'!$L63</f>
        <v>252626.96522428477</v>
      </c>
      <c r="T63" s="29">
        <f>'Table Thresholds_nominal'!F63*'Table A0'!$L63</f>
        <v>452828.47602679709</v>
      </c>
      <c r="U63" s="29">
        <f>'Table Thresholds_nominal'!G63*'Table A0'!$L63</f>
        <v>1015882.8748834832</v>
      </c>
    </row>
    <row r="64" spans="1:21" ht="12.75" customHeight="1">
      <c r="A64" s="28">
        <v>1971</v>
      </c>
      <c r="B64" s="29">
        <f>'Table A1'!B64*'Table A0'!$G64/(10)</f>
        <v>129309.28470035642</v>
      </c>
      <c r="C64" s="29">
        <f>'Table A1'!C64*'Table A0'!$G64/(5)</f>
        <v>166929.23044440965</v>
      </c>
      <c r="D64" s="29">
        <f>'Table A1'!D64*'Table A0'!$G64/(1)</f>
        <v>317067.55377101182</v>
      </c>
      <c r="E64" s="29">
        <f>'Table A1'!E64*'Table A0'!$G64/(0.5)</f>
        <v>417238.94837126497</v>
      </c>
      <c r="F64" s="29">
        <f>'Table A1'!F64*'Table A0'!$G64/(0.1)</f>
        <v>779596.91827613302</v>
      </c>
      <c r="G64" s="29">
        <f>'Table A1'!G64*'Table A0'!$G64/(0.01)</f>
        <v>2109606.9969622334</v>
      </c>
      <c r="H64" s="29"/>
      <c r="I64" s="29">
        <f>(100-'Table A1'!B64)*'Table A0'!$G64/(90)</f>
        <v>30879.358830383579</v>
      </c>
      <c r="J64" s="29">
        <f>'Table A1'!I64*'Table A0'!$G64/(5)</f>
        <v>91689.338956303225</v>
      </c>
      <c r="K64" s="29">
        <f>'Table A1'!J64*'Table A0'!$G64/(4)</f>
        <v>129394.64961275911</v>
      </c>
      <c r="L64" s="29">
        <f>'Table A1'!K64*'Table A0'!$G64/(0.5)</f>
        <v>216896.15917075862</v>
      </c>
      <c r="M64" s="29">
        <f>'Table A1'!L64*'Table A0'!$G64/(0.4)</f>
        <v>326649.45589504793</v>
      </c>
      <c r="N64" s="29">
        <f>'Table A1'!M64*'Table A0'!$G64/(0.09)</f>
        <v>631818.02064434416</v>
      </c>
      <c r="O64" s="29"/>
      <c r="P64" s="29">
        <f>'Table Thresholds_nominal'!B64*'Table A0'!$L64</f>
        <v>82358.000056506382</v>
      </c>
      <c r="Q64" s="29">
        <f>'Table Thresholds_nominal'!C64*'Table A0'!$L64</f>
        <v>102597.62931235693</v>
      </c>
      <c r="R64" s="29">
        <f>'Table Thresholds_nominal'!D64*'Table A0'!$L64</f>
        <v>188693.83726789104</v>
      </c>
      <c r="S64" s="29">
        <f>'Table Thresholds_nominal'!E64*'Table A0'!$L64</f>
        <v>250259.44511670587</v>
      </c>
      <c r="T64" s="29">
        <f>'Table Thresholds_nominal'!F64*'Table A0'!$L64</f>
        <v>441580.45494403731</v>
      </c>
      <c r="U64" s="29">
        <f>'Table Thresholds_nominal'!G64*'Table A0'!$L64</f>
        <v>975565.84411697777</v>
      </c>
    </row>
    <row r="65" spans="1:21" ht="12.75" customHeight="1">
      <c r="A65" s="28">
        <v>1972</v>
      </c>
      <c r="B65" s="29">
        <f>'Table A1'!B65*'Table A0'!$G65/(10)</f>
        <v>134117.97631523517</v>
      </c>
      <c r="C65" s="29">
        <f>'Table A1'!C65*'Table A0'!$G65/(5)</f>
        <v>172777.00490254484</v>
      </c>
      <c r="D65" s="29">
        <f>'Table A1'!D65*'Table A0'!$G65/(1)</f>
        <v>328860.55622591788</v>
      </c>
      <c r="E65" s="29">
        <f>'Table A1'!E65*'Table A0'!$G65/(0.5)</f>
        <v>432505.67068172892</v>
      </c>
      <c r="F65" s="29">
        <f>'Table A1'!F65*'Table A0'!$G65/(0.1)</f>
        <v>812433.9122036777</v>
      </c>
      <c r="G65" s="29">
        <f>'Table A1'!G65*'Table A0'!$G65/(0.01)</f>
        <v>2207307.8356912173</v>
      </c>
      <c r="H65" s="29"/>
      <c r="I65" s="29">
        <f>(100-'Table A1'!B65)*'Table A0'!$G65/(90)</f>
        <v>32221.376248113724</v>
      </c>
      <c r="J65" s="29">
        <f>'Table A1'!I65*'Table A0'!$G65/(5)</f>
        <v>95458.947727925464</v>
      </c>
      <c r="K65" s="29">
        <f>'Table A1'!J65*'Table A0'!$G65/(4)</f>
        <v>133756.11707170159</v>
      </c>
      <c r="L65" s="29">
        <f>'Table A1'!K65*'Table A0'!$G65/(0.5)</f>
        <v>225215.44177010679</v>
      </c>
      <c r="M65" s="29">
        <f>'Table A1'!L65*'Table A0'!$G65/(0.4)</f>
        <v>337523.61030124169</v>
      </c>
      <c r="N65" s="29">
        <f>'Table A1'!M65*'Table A0'!$G65/(0.09)</f>
        <v>657447.92070506222</v>
      </c>
      <c r="O65" s="29"/>
      <c r="P65" s="29">
        <f>'Table Thresholds_nominal'!B65*'Table A0'!$L65</f>
        <v>86109.631630084259</v>
      </c>
      <c r="Q65" s="29">
        <f>'Table Thresholds_nominal'!C65*'Table A0'!$L65</f>
        <v>106112.61005650822</v>
      </c>
      <c r="R65" s="29">
        <f>'Table Thresholds_nominal'!D65*'Table A0'!$L65</f>
        <v>196062.71236209641</v>
      </c>
      <c r="S65" s="29">
        <f>'Table Thresholds_nominal'!E65*'Table A0'!$L65</f>
        <v>259412.959880182</v>
      </c>
      <c r="T65" s="29">
        <f>'Table Thresholds_nominal'!F65*'Table A0'!$L65</f>
        <v>458014.43350082403</v>
      </c>
      <c r="U65" s="29">
        <f>'Table Thresholds_nominal'!G65*'Table A0'!$L65</f>
        <v>1008838.700779438</v>
      </c>
    </row>
    <row r="66" spans="1:21" ht="12.75" customHeight="1">
      <c r="A66" s="28">
        <v>1973</v>
      </c>
      <c r="B66" s="29">
        <f>'Table A1'!B66*'Table A0'!$G66/(10)</f>
        <v>137901.27077718015</v>
      </c>
      <c r="C66" s="29">
        <f>'Table A1'!C66*'Table A0'!$G66/(5)</f>
        <v>178109.87948538331</v>
      </c>
      <c r="D66" s="29">
        <f>'Table A1'!D66*'Table A0'!$G66/(1)</f>
        <v>335167.98964486044</v>
      </c>
      <c r="E66" s="29">
        <f>'Table A1'!E66*'Table A0'!$G66/(0.5)</f>
        <v>439028.19750648935</v>
      </c>
      <c r="F66" s="29">
        <f>'Table A1'!F66*'Table A0'!$G66/(0.1)</f>
        <v>816642.61788819626</v>
      </c>
      <c r="G66" s="29">
        <f>'Table A1'!G66*'Table A0'!$G66/(0.01)</f>
        <v>2143914.7147235442</v>
      </c>
      <c r="H66" s="29"/>
      <c r="I66" s="29">
        <f>(100-'Table A1'!B66)*'Table A0'!$G66/(90)</f>
        <v>32780.072867212104</v>
      </c>
      <c r="J66" s="29">
        <f>'Table A1'!I66*'Table A0'!$G66/(5)</f>
        <v>97692.662068977006</v>
      </c>
      <c r="K66" s="29">
        <f>'Table A1'!J66*'Table A0'!$G66/(4)</f>
        <v>138845.351945514</v>
      </c>
      <c r="L66" s="29">
        <f>'Table A1'!K66*'Table A0'!$G66/(0.5)</f>
        <v>231307.78178323153</v>
      </c>
      <c r="M66" s="29">
        <f>'Table A1'!L66*'Table A0'!$G66/(0.4)</f>
        <v>344624.59241106262</v>
      </c>
      <c r="N66" s="29">
        <f>'Table A1'!M66*'Table A0'!$G66/(0.09)</f>
        <v>669167.94046204654</v>
      </c>
      <c r="O66" s="29"/>
      <c r="P66" s="29">
        <f>'Table Thresholds_nominal'!B66*'Table A0'!$L66</f>
        <v>87697.059797018956</v>
      </c>
      <c r="Q66" s="29">
        <f>'Table Thresholds_nominal'!C66*'Table A0'!$L66</f>
        <v>109412.15385465026</v>
      </c>
      <c r="R66" s="29">
        <f>'Table Thresholds_nominal'!D66*'Table A0'!$L66</f>
        <v>202425.61295933658</v>
      </c>
      <c r="S66" s="29">
        <f>'Table Thresholds_nominal'!E66*'Table A0'!$L66</f>
        <v>265905.64497351641</v>
      </c>
      <c r="T66" s="29">
        <f>'Table Thresholds_nominal'!F66*'Table A0'!$L66</f>
        <v>472484.33485797059</v>
      </c>
      <c r="U66" s="29">
        <f>'Table Thresholds_nominal'!G66*'Table A0'!$L66</f>
        <v>1080131.2888122133</v>
      </c>
    </row>
    <row r="67" spans="1:21" ht="12.75" customHeight="1">
      <c r="A67" s="28">
        <v>1974</v>
      </c>
      <c r="B67" s="29">
        <f>'Table A1'!B67*'Table A0'!$G67/(10)</f>
        <v>135895.78848202218</v>
      </c>
      <c r="C67" s="29">
        <f>'Table A1'!C67*'Table A0'!$G67/(5)</f>
        <v>176688.1279365287</v>
      </c>
      <c r="D67" s="29">
        <f>'Table A1'!D67*'Table A0'!$G67/(1)</f>
        <v>341155.64579904679</v>
      </c>
      <c r="E67" s="29">
        <f>'Table A1'!E67*'Table A0'!$G67/(0.5)</f>
        <v>454319.39036717493</v>
      </c>
      <c r="F67" s="29">
        <f>'Table A1'!F67*'Table A0'!$G67/(0.1)</f>
        <v>884795.77226827305</v>
      </c>
      <c r="G67" s="29">
        <f>'Table A1'!G67*'Table A0'!$G67/(0.01)</f>
        <v>2364197.6785205612</v>
      </c>
      <c r="H67" s="29"/>
      <c r="I67" s="29">
        <f>(100-'Table A1'!B67)*'Table A0'!$G67/(90)</f>
        <v>31562.163003106441</v>
      </c>
      <c r="J67" s="29">
        <f>'Table A1'!I67*'Table A0'!$G67/(5)</f>
        <v>95103.449027515686</v>
      </c>
      <c r="K67" s="29">
        <f>'Table A1'!J67*'Table A0'!$G67/(4)</f>
        <v>135571.24847089918</v>
      </c>
      <c r="L67" s="29">
        <f>'Table A1'!K67*'Table A0'!$G67/(0.5)</f>
        <v>227991.90123091859</v>
      </c>
      <c r="M67" s="29">
        <f>'Table A1'!L67*'Table A0'!$G67/(0.4)</f>
        <v>346700.29489190038</v>
      </c>
      <c r="N67" s="29">
        <f>'Table A1'!M67*'Table A0'!$G67/(0.09)</f>
        <v>720417.78268468566</v>
      </c>
      <c r="O67" s="29"/>
      <c r="P67" s="29">
        <f>'Table Thresholds_nominal'!B67*'Table A0'!$L67</f>
        <v>85667.501367798701</v>
      </c>
      <c r="Q67" s="29">
        <f>'Table Thresholds_nominal'!C67*'Table A0'!$L67</f>
        <v>109079.47765106376</v>
      </c>
      <c r="R67" s="29">
        <f>'Table Thresholds_nominal'!D67*'Table A0'!$L67</f>
        <v>198919.22887723453</v>
      </c>
      <c r="S67" s="29">
        <f>'Table Thresholds_nominal'!E67*'Table A0'!$L67</f>
        <v>264305.85870940768</v>
      </c>
      <c r="T67" s="29">
        <f>'Table Thresholds_nominal'!F67*'Table A0'!$L67</f>
        <v>518226.11795166746</v>
      </c>
      <c r="U67" s="29">
        <f>'Table Thresholds_nominal'!G67*'Table A0'!$L67</f>
        <v>1243296.6422943769</v>
      </c>
    </row>
    <row r="68" spans="1:21" ht="12.75" customHeight="1">
      <c r="A68" s="28">
        <v>1975</v>
      </c>
      <c r="B68" s="29">
        <f>'Table A1'!B68*'Table A0'!$G68/(10)</f>
        <v>129770.28228528218</v>
      </c>
      <c r="C68" s="29">
        <f>'Table A1'!C68*'Table A0'!$G68/(5)</f>
        <v>167281.2168067538</v>
      </c>
      <c r="D68" s="29">
        <f>'Table A1'!D68*'Table A0'!$G68/(1)</f>
        <v>318482.58452944021</v>
      </c>
      <c r="E68" s="29">
        <f>'Table A1'!E68*'Table A0'!$G68/(0.5)</f>
        <v>422351.83726360975</v>
      </c>
      <c r="F68" s="29">
        <f>'Table A1'!F68*'Table A0'!$G68/(0.1)</f>
        <v>810751.51756662014</v>
      </c>
      <c r="G68" s="29">
        <f>'Table A1'!G68*'Table A0'!$G68/(0.01)</f>
        <v>2226581.1091320063</v>
      </c>
      <c r="H68" s="29"/>
      <c r="I68" s="29">
        <f>(100-'Table A1'!B68)*'Table A0'!$G68/(90)</f>
        <v>29782.283327537709</v>
      </c>
      <c r="J68" s="29">
        <f>'Table A1'!I68*'Table A0'!$G68/(5)</f>
        <v>92259.347763810569</v>
      </c>
      <c r="K68" s="29">
        <f>'Table A1'!J68*'Table A0'!$G68/(4)</f>
        <v>129480.87487608219</v>
      </c>
      <c r="L68" s="29">
        <f>'Table A1'!K68*'Table A0'!$G68/(0.5)</f>
        <v>214613.33179527067</v>
      </c>
      <c r="M68" s="29">
        <f>'Table A1'!L68*'Table A0'!$G68/(0.4)</f>
        <v>325251.91718785715</v>
      </c>
      <c r="N68" s="29">
        <f>'Table A1'!M68*'Table A0'!$G68/(0.09)</f>
        <v>653437.11850379943</v>
      </c>
      <c r="O68" s="29"/>
      <c r="P68" s="29">
        <f>'Table Thresholds_nominal'!B68*'Table A0'!$L68</f>
        <v>82957.164517643163</v>
      </c>
      <c r="Q68" s="29">
        <f>'Table Thresholds_nominal'!C68*'Table A0'!$L68</f>
        <v>103552.61046368699</v>
      </c>
      <c r="R68" s="29">
        <f>'Table Thresholds_nominal'!D68*'Table A0'!$L68</f>
        <v>187140.41348429662</v>
      </c>
      <c r="S68" s="29">
        <f>'Table Thresholds_nominal'!E68*'Table A0'!$L68</f>
        <v>249538.20859760972</v>
      </c>
      <c r="T68" s="29">
        <f>'Table Thresholds_nominal'!F68*'Table A0'!$L68</f>
        <v>464212.45443503099</v>
      </c>
      <c r="U68" s="29">
        <f>'Table Thresholds_nominal'!G68*'Table A0'!$L68</f>
        <v>1113601.9801657433</v>
      </c>
    </row>
    <row r="69" spans="1:21" ht="12.75" customHeight="1">
      <c r="A69" s="28">
        <v>1976</v>
      </c>
      <c r="B69" s="29">
        <f>'Table A1'!B69*'Table A0'!$G69/(10)</f>
        <v>132061.46555313209</v>
      </c>
      <c r="C69" s="29">
        <f>'Table A1'!C69*'Table A0'!$G69/(5)</f>
        <v>169841.70899197538</v>
      </c>
      <c r="D69" s="29">
        <f>'Table A1'!D69*'Table A0'!$G69/(1)</f>
        <v>321386.14895439707</v>
      </c>
      <c r="E69" s="29">
        <f>'Table A1'!E69*'Table A0'!$G69/(0.5)</f>
        <v>426176.39077360608</v>
      </c>
      <c r="F69" s="29">
        <f>'Table A1'!F69*'Table A0'!$G69/(0.1)</f>
        <v>822565.46276640915</v>
      </c>
      <c r="G69" s="29">
        <f>'Table A1'!G69*'Table A0'!$G69/(0.01)</f>
        <v>2289177.1509478167</v>
      </c>
      <c r="H69" s="29"/>
      <c r="I69" s="29">
        <f>(100-'Table A1'!B69)*'Table A0'!$G69/(90)</f>
        <v>30590.395365024182</v>
      </c>
      <c r="J69" s="29">
        <f>'Table A1'!I69*'Table A0'!$G69/(5)</f>
        <v>94281.22211428883</v>
      </c>
      <c r="K69" s="29">
        <f>'Table A1'!J69*'Table A0'!$G69/(4)</f>
        <v>131955.59900136996</v>
      </c>
      <c r="L69" s="29">
        <f>'Table A1'!K69*'Table A0'!$G69/(0.5)</f>
        <v>216595.907135188</v>
      </c>
      <c r="M69" s="29">
        <f>'Table A1'!L69*'Table A0'!$G69/(0.4)</f>
        <v>327079.1227754053</v>
      </c>
      <c r="N69" s="29">
        <f>'Table A1'!M69*'Table A0'!$G69/(0.09)</f>
        <v>659608.60852403066</v>
      </c>
      <c r="O69" s="29"/>
      <c r="P69" s="29">
        <f>'Table Thresholds_nominal'!B69*'Table A0'!$L69</f>
        <v>84850.100236401559</v>
      </c>
      <c r="Q69" s="29">
        <f>'Table Thresholds_nominal'!C69*'Table A0'!$L69</f>
        <v>105609.67799459683</v>
      </c>
      <c r="R69" s="29">
        <f>'Table Thresholds_nominal'!D69*'Table A0'!$L69</f>
        <v>188985.28289874757</v>
      </c>
      <c r="S69" s="29">
        <f>'Table Thresholds_nominal'!E69*'Table A0'!$L69</f>
        <v>250306.4178153484</v>
      </c>
      <c r="T69" s="29">
        <f>'Table Thresholds_nominal'!F69*'Table A0'!$L69</f>
        <v>465776.15603870177</v>
      </c>
      <c r="U69" s="29">
        <f>'Table Thresholds_nominal'!G69*'Table A0'!$L69</f>
        <v>1139524.8326595938</v>
      </c>
    </row>
    <row r="70" spans="1:21" ht="12.75" customHeight="1">
      <c r="A70" s="28">
        <v>1977</v>
      </c>
      <c r="B70" s="29">
        <f>'Table A1'!B70*'Table A0'!$G70/(10)</f>
        <v>133440.69367059562</v>
      </c>
      <c r="C70" s="29">
        <f>'Table A1'!C70*'Table A0'!$G70/(5)</f>
        <v>171421.60106167448</v>
      </c>
      <c r="D70" s="29">
        <f>'Table A1'!D70*'Table A0'!$G70/(1)</f>
        <v>324983.8828750024</v>
      </c>
      <c r="E70" s="29">
        <f>'Table A1'!E70*'Table A0'!$G70/(0.5)</f>
        <v>432119.89570618712</v>
      </c>
      <c r="F70" s="29">
        <f>'Table A1'!F70*'Table A0'!$G70/(0.1)</f>
        <v>839945.27912134712</v>
      </c>
      <c r="G70" s="29">
        <f>'Table A1'!G70*'Table A0'!$G70/(0.01)</f>
        <v>2329440.368155906</v>
      </c>
      <c r="H70" s="29"/>
      <c r="I70" s="29">
        <f>(100-'Table A1'!B70)*'Table A0'!$G70/(90)</f>
        <v>30885.733260560595</v>
      </c>
      <c r="J70" s="29">
        <f>'Table A1'!I70*'Table A0'!$G70/(5)</f>
        <v>95459.786279516775</v>
      </c>
      <c r="K70" s="29">
        <f>'Table A1'!J70*'Table A0'!$G70/(4)</f>
        <v>133031.03060834249</v>
      </c>
      <c r="L70" s="29">
        <f>'Table A1'!K70*'Table A0'!$G70/(0.5)</f>
        <v>217847.87004381765</v>
      </c>
      <c r="M70" s="29">
        <f>'Table A1'!L70*'Table A0'!$G70/(0.4)</f>
        <v>330163.54985239718</v>
      </c>
      <c r="N70" s="29">
        <f>'Table A1'!M70*'Table A0'!$G70/(0.09)</f>
        <v>674445.82478417398</v>
      </c>
      <c r="O70" s="29"/>
      <c r="P70" s="29">
        <f>'Table Thresholds_nominal'!B70*'Table A0'!$L70</f>
        <v>85777.093572497019</v>
      </c>
      <c r="Q70" s="29">
        <f>'Table Thresholds_nominal'!C70*'Table A0'!$L70</f>
        <v>106980.39784498184</v>
      </c>
      <c r="R70" s="29">
        <f>'Table Thresholds_nominal'!D70*'Table A0'!$L70</f>
        <v>189885.22860567668</v>
      </c>
      <c r="S70" s="29">
        <f>'Table Thresholds_nominal'!E70*'Table A0'!$L70</f>
        <v>251896.93372499908</v>
      </c>
      <c r="T70" s="29">
        <f>'Table Thresholds_nominal'!F70*'Table A0'!$L70</f>
        <v>471926.91727126244</v>
      </c>
      <c r="U70" s="29">
        <f>'Table Thresholds_nominal'!G70*'Table A0'!$L70</f>
        <v>1141403.2941772793</v>
      </c>
    </row>
    <row r="71" spans="1:21" ht="12.75" customHeight="1">
      <c r="A71" s="28">
        <v>1978</v>
      </c>
      <c r="B71" s="29">
        <f>'Table A1'!B71*'Table A0'!$G71/(10)</f>
        <v>135960.76426212641</v>
      </c>
      <c r="C71" s="29">
        <f>'Table A1'!C71*'Table A0'!$G71/(5)</f>
        <v>174870.14185787516</v>
      </c>
      <c r="D71" s="29">
        <f>'Table A1'!D71*'Table A0'!$G71/(1)</f>
        <v>333301.87355521281</v>
      </c>
      <c r="E71" s="29">
        <f>'Table A1'!E71*'Table A0'!$G71/(0.5)</f>
        <v>444432.31132531539</v>
      </c>
      <c r="F71" s="29">
        <f>'Table A1'!F71*'Table A0'!$G71/(0.1)</f>
        <v>871433.12279559171</v>
      </c>
      <c r="G71" s="29">
        <f>'Table A1'!G71*'Table A0'!$G71/(0.01)</f>
        <v>2433171.527801746</v>
      </c>
      <c r="H71" s="29"/>
      <c r="I71" s="29">
        <f>(100-'Table A1'!B71)*'Table A0'!$G71/(90)</f>
        <v>31461.037135102306</v>
      </c>
      <c r="J71" s="29">
        <f>'Table A1'!I71*'Table A0'!$G71/(5)</f>
        <v>97051.386666377657</v>
      </c>
      <c r="K71" s="29">
        <f>'Table A1'!J71*'Table A0'!$G71/(4)</f>
        <v>135262.20893354077</v>
      </c>
      <c r="L71" s="29">
        <f>'Table A1'!K71*'Table A0'!$G71/(0.5)</f>
        <v>222171.4357851102</v>
      </c>
      <c r="M71" s="29">
        <f>'Table A1'!L71*'Table A0'!$G71/(0.4)</f>
        <v>337682.10845774628</v>
      </c>
      <c r="N71" s="29">
        <f>'Table A1'!M71*'Table A0'!$G71/(0.09)</f>
        <v>697906.63335046358</v>
      </c>
      <c r="O71" s="29"/>
      <c r="P71" s="29">
        <f>'Table Thresholds_nominal'!B71*'Table A0'!$L71</f>
        <v>87203.159743477227</v>
      </c>
      <c r="Q71" s="29">
        <f>'Table Thresholds_nominal'!C71*'Table A0'!$L71</f>
        <v>108454.67284660287</v>
      </c>
      <c r="R71" s="29">
        <f>'Table Thresholds_nominal'!D71*'Table A0'!$L71</f>
        <v>194020.64666667348</v>
      </c>
      <c r="S71" s="29">
        <f>'Table Thresholds_nominal'!E71*'Table A0'!$L71</f>
        <v>257057.20938608577</v>
      </c>
      <c r="T71" s="29">
        <f>'Table Thresholds_nominal'!F71*'Table A0'!$L71</f>
        <v>488580.93877880857</v>
      </c>
      <c r="U71" s="29">
        <f>'Table Thresholds_nominal'!G71*'Table A0'!$L71</f>
        <v>1238433.9125428703</v>
      </c>
    </row>
    <row r="72" spans="1:21" ht="12.75" customHeight="1">
      <c r="A72" s="28">
        <v>1979</v>
      </c>
      <c r="B72" s="29">
        <f>'Table A1'!B72*'Table A0'!$G72/(10)</f>
        <v>135428.72338681825</v>
      </c>
      <c r="C72" s="29">
        <f>'Table A1'!C72*'Table A0'!$G72/(5)</f>
        <v>174427.11215431336</v>
      </c>
      <c r="D72" s="29">
        <f>'Table A1'!D72*'Table A0'!$G72/(1)</f>
        <v>336311.19530417142</v>
      </c>
      <c r="E72" s="29">
        <f>'Table A1'!E72*'Table A0'!$G72/(0.5)</f>
        <v>450927.6567113935</v>
      </c>
      <c r="F72" s="29">
        <f>'Table A1'!F72*'Table A0'!$G72/(0.1)</f>
        <v>903483.29230500595</v>
      </c>
      <c r="G72" s="29">
        <f>'Table A1'!G72*'Table A0'!$G72/(0.01)</f>
        <v>2576320.1625844785</v>
      </c>
      <c r="H72" s="29"/>
      <c r="I72" s="29">
        <f>(100-'Table A1'!B72)*'Table A0'!$G72/(90)</f>
        <v>31473.783545489849</v>
      </c>
      <c r="J72" s="29">
        <f>'Table A1'!I72*'Table A0'!$G72/(5)</f>
        <v>96430.33461932317</v>
      </c>
      <c r="K72" s="29">
        <f>'Table A1'!J72*'Table A0'!$G72/(4)</f>
        <v>133956.09136684885</v>
      </c>
      <c r="L72" s="29">
        <f>'Table A1'!K72*'Table A0'!$G72/(0.5)</f>
        <v>221694.73389694936</v>
      </c>
      <c r="M72" s="29">
        <f>'Table A1'!L72*'Table A0'!$G72/(0.4)</f>
        <v>337788.74781299033</v>
      </c>
      <c r="N72" s="29">
        <f>'Table A1'!M72*'Table A0'!$G72/(0.09)</f>
        <v>717612.52894062037</v>
      </c>
      <c r="O72" s="29"/>
      <c r="P72" s="29">
        <f>'Table Thresholds_nominal'!B72*'Table A0'!$L72</f>
        <v>86954.300747743386</v>
      </c>
      <c r="Q72" s="29">
        <f>'Table Thresholds_nominal'!C72*'Table A0'!$L72</f>
        <v>107820.13189744738</v>
      </c>
      <c r="R72" s="29">
        <f>'Table Thresholds_nominal'!D72*'Table A0'!$L72</f>
        <v>192178.50431461673</v>
      </c>
      <c r="S72" s="29">
        <f>'Table Thresholds_nominal'!E72*'Table A0'!$L72</f>
        <v>256269.03049602915</v>
      </c>
      <c r="T72" s="29">
        <f>'Table Thresholds_nominal'!F72*'Table A0'!$L72</f>
        <v>486646.01115446829</v>
      </c>
      <c r="U72" s="29">
        <f>'Table Thresholds_nominal'!G72*'Table A0'!$L72</f>
        <v>1164822.6062279779</v>
      </c>
    </row>
    <row r="73" spans="1:21" ht="12.75" customHeight="1">
      <c r="A73" s="28">
        <v>1980</v>
      </c>
      <c r="B73" s="29">
        <f>'Table A1'!B73*'Table A0'!$G73/(10)</f>
        <v>133918.70775399849</v>
      </c>
      <c r="C73" s="29">
        <f>'Table A1'!C73*'Table A0'!$G73/(5)</f>
        <v>172520.72654014509</v>
      </c>
      <c r="D73" s="29">
        <f>'Table A1'!D73*'Table A0'!$G73/(1)</f>
        <v>333180.65313065524</v>
      </c>
      <c r="E73" s="29">
        <f>'Table A1'!E73*'Table A0'!$G73/(0.5)</f>
        <v>448726.00475268601</v>
      </c>
      <c r="F73" s="29">
        <f>'Table A1'!F73*'Table A0'!$G73/(0.1)</f>
        <v>909133.10036486096</v>
      </c>
      <c r="G73" s="29">
        <f>'Table A1'!G73*'Table A0'!$G73/(0.01)</f>
        <v>2668204.1392460736</v>
      </c>
      <c r="H73" s="29"/>
      <c r="I73" s="29">
        <f>(100-'Table A1'!B73)*'Table A0'!$G73/(90)</f>
        <v>30395.140040780538</v>
      </c>
      <c r="J73" s="29">
        <f>'Table A1'!I73*'Table A0'!$G73/(5)</f>
        <v>95316.688967851893</v>
      </c>
      <c r="K73" s="29">
        <f>'Table A1'!J73*'Table A0'!$G73/(4)</f>
        <v>132355.74489251754</v>
      </c>
      <c r="L73" s="29">
        <f>'Table A1'!K73*'Table A0'!$G73/(0.5)</f>
        <v>217635.30150862443</v>
      </c>
      <c r="M73" s="29">
        <f>'Table A1'!L73*'Table A0'!$G73/(0.4)</f>
        <v>333624.23084964225</v>
      </c>
      <c r="N73" s="29">
        <f>'Table A1'!M73*'Table A0'!$G73/(0.09)</f>
        <v>713680.76271139295</v>
      </c>
      <c r="O73" s="29"/>
      <c r="P73" s="29">
        <f>'Table Thresholds_nominal'!B73*'Table A0'!$L73</f>
        <v>86063.657845529917</v>
      </c>
      <c r="Q73" s="29">
        <f>'Table Thresholds_nominal'!C73*'Table A0'!$L73</f>
        <v>106556.40801340793</v>
      </c>
      <c r="R73" s="29">
        <f>'Table Thresholds_nominal'!D73*'Table A0'!$L73</f>
        <v>189825.69878097015</v>
      </c>
      <c r="S73" s="29">
        <f>'Table Thresholds_nominal'!E73*'Table A0'!$L73</f>
        <v>251442.30002777543</v>
      </c>
      <c r="T73" s="29">
        <f>'Table Thresholds_nominal'!F73*'Table A0'!$L73</f>
        <v>484763.13121655525</v>
      </c>
      <c r="U73" s="29">
        <f>'Table Thresholds_nominal'!G73*'Table A0'!$L73</f>
        <v>1276743.9998303019</v>
      </c>
    </row>
    <row r="74" spans="1:21" ht="12.75" customHeight="1">
      <c r="A74" s="28">
        <v>1981</v>
      </c>
      <c r="B74" s="29">
        <f>'Table A1'!B74*'Table A0'!$G74/(10)</f>
        <v>132163.66182838407</v>
      </c>
      <c r="C74" s="29">
        <f>'Table A1'!C74*'Table A0'!$G74/(5)</f>
        <v>169411.41053656806</v>
      </c>
      <c r="D74" s="29">
        <f>'Table A1'!D74*'Table A0'!$G74/(1)</f>
        <v>324218.22895010433</v>
      </c>
      <c r="E74" s="29">
        <f>'Table A1'!E74*'Table A0'!$G74/(0.5)</f>
        <v>438133.11846445192</v>
      </c>
      <c r="F74" s="29">
        <f>'Table A1'!F74*'Table A0'!$G74/(0.1)</f>
        <v>898939.58748632052</v>
      </c>
      <c r="G74" s="29">
        <f>'Table A1'!G74*'Table A0'!$G74/(0.01)</f>
        <v>2649799.7798033231</v>
      </c>
      <c r="H74" s="29"/>
      <c r="I74" s="29">
        <f>(100-'Table A1'!B74)*'Table A0'!$G74/(90)</f>
        <v>30199.161364772455</v>
      </c>
      <c r="J74" s="29">
        <f>'Table A1'!I74*'Table A0'!$G74/(5)</f>
        <v>94915.913120200043</v>
      </c>
      <c r="K74" s="29">
        <f>'Table A1'!J74*'Table A0'!$G74/(4)</f>
        <v>130709.705933184</v>
      </c>
      <c r="L74" s="29">
        <f>'Table A1'!K74*'Table A0'!$G74/(0.5)</f>
        <v>210303.33943575673</v>
      </c>
      <c r="M74" s="29">
        <f>'Table A1'!L74*'Table A0'!$G74/(0.4)</f>
        <v>322931.50120898476</v>
      </c>
      <c r="N74" s="29">
        <f>'Table A1'!M74*'Table A0'!$G74/(0.09)</f>
        <v>704399.56611776468</v>
      </c>
      <c r="O74" s="29"/>
      <c r="P74" s="29">
        <f>'Table Thresholds_nominal'!B74*'Table A0'!$L74</f>
        <v>85159.763802624337</v>
      </c>
      <c r="Q74" s="29">
        <f>'Table Thresholds_nominal'!C74*'Table A0'!$L74</f>
        <v>105822.8967685627</v>
      </c>
      <c r="R74" s="29">
        <f>'Table Thresholds_nominal'!D74*'Table A0'!$L74</f>
        <v>183136.38004129796</v>
      </c>
      <c r="S74" s="29">
        <f>'Table Thresholds_nominal'!E74*'Table A0'!$L74</f>
        <v>239621.19208285792</v>
      </c>
      <c r="T74" s="29">
        <f>'Table Thresholds_nominal'!F74*'Table A0'!$L74</f>
        <v>471545.1497144638</v>
      </c>
      <c r="U74" s="29">
        <f>'Table Thresholds_nominal'!G74*'Table A0'!$L74</f>
        <v>1243833.9457557651</v>
      </c>
    </row>
    <row r="75" spans="1:21" ht="12.75" customHeight="1">
      <c r="A75" s="28">
        <v>1982</v>
      </c>
      <c r="B75" s="29">
        <f>'Table A1'!B75*'Table A0'!$G75/(10)</f>
        <v>131497.68015771147</v>
      </c>
      <c r="C75" s="29">
        <f>'Table A1'!C75*'Table A0'!$G75/(5)</f>
        <v>169394.85678476197</v>
      </c>
      <c r="D75" s="29">
        <f>'Table A1'!D75*'Table A0'!$G75/(1)</f>
        <v>332126.1857786529</v>
      </c>
      <c r="E75" s="29">
        <f>'Table A1'!E75*'Table A0'!$G75/(0.5)</f>
        <v>453814.31147092616</v>
      </c>
      <c r="F75" s="29">
        <f>'Table A1'!F75*'Table A0'!$G75/(0.1)</f>
        <v>969977.12951527513</v>
      </c>
      <c r="G75" s="29">
        <f>'Table A1'!G75*'Table A0'!$G75/(0.01)</f>
        <v>3066860.3099193643</v>
      </c>
      <c r="H75" s="29"/>
      <c r="I75" s="29">
        <f>(100-'Table A1'!B75)*'Table A0'!$G75/(90)</f>
        <v>29373.868843286458</v>
      </c>
      <c r="J75" s="29">
        <f>'Table A1'!I75*'Table A0'!$G75/(5)</f>
        <v>93600.503530660964</v>
      </c>
      <c r="K75" s="29">
        <f>'Table A1'!J75*'Table A0'!$G75/(4)</f>
        <v>128712.02453628925</v>
      </c>
      <c r="L75" s="29">
        <f>'Table A1'!K75*'Table A0'!$G75/(0.5)</f>
        <v>210438.06008637961</v>
      </c>
      <c r="M75" s="29">
        <f>'Table A1'!L75*'Table A0'!$G75/(0.4)</f>
        <v>324773.60695983889</v>
      </c>
      <c r="N75" s="29">
        <f>'Table A1'!M75*'Table A0'!$G75/(0.09)</f>
        <v>736990.1094703764</v>
      </c>
      <c r="O75" s="29"/>
      <c r="P75" s="29">
        <f>'Table Thresholds_nominal'!B75*'Table A0'!$L75</f>
        <v>84688.859444510381</v>
      </c>
      <c r="Q75" s="29">
        <f>'Table Thresholds_nominal'!C75*'Table A0'!$L75</f>
        <v>104301.5093166499</v>
      </c>
      <c r="R75" s="29">
        <f>'Table Thresholds_nominal'!D75*'Table A0'!$L75</f>
        <v>183255.05335416278</v>
      </c>
      <c r="S75" s="29">
        <f>'Table Thresholds_nominal'!E75*'Table A0'!$L75</f>
        <v>239166.20527008371</v>
      </c>
      <c r="T75" s="29">
        <f>'Table Thresholds_nominal'!F75*'Table A0'!$L75</f>
        <v>475927.18687072617</v>
      </c>
      <c r="U75" s="29">
        <f>'Table Thresholds_nominal'!G75*'Table A0'!$L75</f>
        <v>1387348.9693871865</v>
      </c>
    </row>
    <row r="76" spans="1:21" ht="12.75" customHeight="1">
      <c r="A76" s="28">
        <v>1983</v>
      </c>
      <c r="B76" s="29">
        <f>'Table A1'!B76*'Table A0'!$G76/(10)</f>
        <v>132053.21954839339</v>
      </c>
      <c r="C76" s="29">
        <f>'Table A1'!C76*'Table A0'!$G76/(5)</f>
        <v>170783.18264637137</v>
      </c>
      <c r="D76" s="29">
        <f>'Table A1'!D76*'Table A0'!$G76/(1)</f>
        <v>336798.36976836517</v>
      </c>
      <c r="E76" s="29">
        <f>'Table A1'!E76*'Table A0'!$G76/(0.5)</f>
        <v>465362.03160863987</v>
      </c>
      <c r="F76" s="29">
        <f>'Table A1'!F76*'Table A0'!$G76/(0.1)</f>
        <v>1022407.7708676652</v>
      </c>
      <c r="G76" s="29">
        <f>'Table A1'!G76*'Table A0'!$G76/(0.01)</f>
        <v>3415804.3735417938</v>
      </c>
      <c r="H76" s="29"/>
      <c r="I76" s="29">
        <f>(100-'Table A1'!B76)*'Table A0'!$G76/(90)</f>
        <v>28877.361919888255</v>
      </c>
      <c r="J76" s="29">
        <f>'Table A1'!I76*'Table A0'!$G76/(5)</f>
        <v>93323.256450415414</v>
      </c>
      <c r="K76" s="29">
        <f>'Table A1'!J76*'Table A0'!$G76/(4)</f>
        <v>129279.38586587293</v>
      </c>
      <c r="L76" s="29">
        <f>'Table A1'!K76*'Table A0'!$G76/(0.5)</f>
        <v>208234.70792809047</v>
      </c>
      <c r="M76" s="29">
        <f>'Table A1'!L76*'Table A0'!$G76/(0.4)</f>
        <v>326100.59679388348</v>
      </c>
      <c r="N76" s="29">
        <f>'Table A1'!M76*'Table A0'!$G76/(0.09)</f>
        <v>756474.81501498446</v>
      </c>
      <c r="O76" s="29"/>
      <c r="P76" s="29">
        <f>'Table Thresholds_nominal'!B76*'Table A0'!$L76</f>
        <v>84305.758176271192</v>
      </c>
      <c r="Q76" s="29">
        <f>'Table Thresholds_nominal'!C76*'Table A0'!$L76</f>
        <v>104204.68184516275</v>
      </c>
      <c r="R76" s="29">
        <f>'Table Thresholds_nominal'!D76*'Table A0'!$L76</f>
        <v>181236.9753886867</v>
      </c>
      <c r="S76" s="29">
        <f>'Table Thresholds_nominal'!E76*'Table A0'!$L76</f>
        <v>237594.17733239519</v>
      </c>
      <c r="T76" s="29">
        <f>'Table Thresholds_nominal'!F76*'Table A0'!$L76</f>
        <v>475663.89130945358</v>
      </c>
      <c r="U76" s="29">
        <f>'Table Thresholds_nominal'!G76*'Table A0'!$L76</f>
        <v>1521944.4694788912</v>
      </c>
    </row>
    <row r="77" spans="1:21" ht="12.75" customHeight="1">
      <c r="A77" s="28">
        <v>1984</v>
      </c>
      <c r="B77" s="29">
        <f>'Table A1'!B77*'Table A0'!$G77/(10)</f>
        <v>137533.51614445524</v>
      </c>
      <c r="C77" s="29">
        <f>'Table A1'!C77*'Table A0'!$G77/(5)</f>
        <v>179045.75000985136</v>
      </c>
      <c r="D77" s="29">
        <f>'Table A1'!D77*'Table A0'!$G77/(1)</f>
        <v>360022.22604374198</v>
      </c>
      <c r="E77" s="29">
        <f>'Table A1'!E77*'Table A0'!$G77/(0.5)</f>
        <v>503724.05229828</v>
      </c>
      <c r="F77" s="29">
        <f>'Table A1'!F77*'Table A0'!$G77/(0.1)</f>
        <v>1146477.3123433301</v>
      </c>
      <c r="G77" s="29">
        <f>'Table A1'!G77*'Table A0'!$G77/(0.01)</f>
        <v>3973937.9470634577</v>
      </c>
      <c r="H77" s="29"/>
      <c r="I77" s="29">
        <f>(100-'Table A1'!B77)*'Table A0'!$G77/(90)</f>
        <v>29734.029079986933</v>
      </c>
      <c r="J77" s="29">
        <f>'Table A1'!I77*'Table A0'!$G77/(5)</f>
        <v>96021.282279059058</v>
      </c>
      <c r="K77" s="29">
        <f>'Table A1'!J77*'Table A0'!$G77/(4)</f>
        <v>133801.63100137873</v>
      </c>
      <c r="L77" s="29">
        <f>'Table A1'!K77*'Table A0'!$G77/(0.5)</f>
        <v>216320.39978920398</v>
      </c>
      <c r="M77" s="29">
        <f>'Table A1'!L77*'Table A0'!$G77/(0.4)</f>
        <v>343035.7372870174</v>
      </c>
      <c r="N77" s="29">
        <f>'Table A1'!M77*'Table A0'!$G77/(0.09)</f>
        <v>832315.01959664933</v>
      </c>
      <c r="O77" s="29"/>
      <c r="P77" s="29">
        <f>'Table Thresholds_nominal'!B77*'Table A0'!$L77</f>
        <v>86642.514714941964</v>
      </c>
      <c r="Q77" s="29">
        <f>'Table Thresholds_nominal'!C77*'Table A0'!$L77</f>
        <v>108013.79075181349</v>
      </c>
      <c r="R77" s="29">
        <f>'Table Thresholds_nominal'!D77*'Table A0'!$L77</f>
        <v>188902.9393938382</v>
      </c>
      <c r="S77" s="29">
        <f>'Table Thresholds_nominal'!E77*'Table A0'!$L77</f>
        <v>247977.95529714398</v>
      </c>
      <c r="T77" s="29">
        <f>'Table Thresholds_nominal'!F77*'Table A0'!$L77</f>
        <v>507527.79940817662</v>
      </c>
      <c r="U77" s="29">
        <f>'Table Thresholds_nominal'!G77*'Table A0'!$L77</f>
        <v>1743123.113340528</v>
      </c>
    </row>
    <row r="78" spans="1:21" ht="12.75" customHeight="1">
      <c r="A78" s="28">
        <v>1985</v>
      </c>
      <c r="B78" s="29">
        <f>'Table A1'!B78*'Table A0'!$G78/(10)</f>
        <v>141224.97083469422</v>
      </c>
      <c r="C78" s="29">
        <f>'Table A1'!C78*'Table A0'!$G78/(5)</f>
        <v>184528.78378296958</v>
      </c>
      <c r="D78" s="29">
        <f>'Table A1'!D78*'Table A0'!$G78/(1)</f>
        <v>374981.81038412359</v>
      </c>
      <c r="E78" s="29">
        <f>'Table A1'!E78*'Table A0'!$G78/(0.5)</f>
        <v>527346.59013556025</v>
      </c>
      <c r="F78" s="29">
        <f>'Table A1'!F78*'Table A0'!$G78/(0.1)</f>
        <v>1200176.5788671677</v>
      </c>
      <c r="G78" s="29">
        <f>'Table A1'!G78*'Table A0'!$G78/(0.01)</f>
        <v>4001405.4659144632</v>
      </c>
      <c r="H78" s="29"/>
      <c r="I78" s="29">
        <f>(100-'Table A1'!B78)*'Table A0'!$G78/(90)</f>
        <v>30121.045427706547</v>
      </c>
      <c r="J78" s="29">
        <f>'Table A1'!I78*'Table A0'!$G78/(5)</f>
        <v>97921.157886418849</v>
      </c>
      <c r="K78" s="29">
        <f>'Table A1'!J78*'Table A0'!$G78/(4)</f>
        <v>136915.52713268108</v>
      </c>
      <c r="L78" s="29">
        <f>'Table A1'!K78*'Table A0'!$G78/(0.5)</f>
        <v>222617.03063268686</v>
      </c>
      <c r="M78" s="29">
        <f>'Table A1'!L78*'Table A0'!$G78/(0.4)</f>
        <v>359139.09295265836</v>
      </c>
      <c r="N78" s="29">
        <f>'Table A1'!M78*'Table A0'!$G78/(0.09)</f>
        <v>888928.92475080176</v>
      </c>
      <c r="O78" s="29"/>
      <c r="P78" s="29">
        <f>'Table Thresholds_nominal'!B78*'Table A0'!$L78</f>
        <v>88071.981775978958</v>
      </c>
      <c r="Q78" s="29">
        <f>'Table Thresholds_nominal'!C78*'Table A0'!$L78</f>
        <v>110173.76404680849</v>
      </c>
      <c r="R78" s="29">
        <f>'Table Thresholds_nominal'!D78*'Table A0'!$L78</f>
        <v>195035.3210956259</v>
      </c>
      <c r="S78" s="29">
        <f>'Table Thresholds_nominal'!E78*'Table A0'!$L78</f>
        <v>253294.15545368913</v>
      </c>
      <c r="T78" s="29">
        <f>'Table Thresholds_nominal'!F78*'Table A0'!$L78</f>
        <v>555864.56994063174</v>
      </c>
      <c r="U78" s="29">
        <f>'Table Thresholds_nominal'!G78*'Table A0'!$L78</f>
        <v>1757931.0507048054</v>
      </c>
    </row>
    <row r="79" spans="1:21" ht="12.75" customHeight="1">
      <c r="A79" s="28">
        <v>1986</v>
      </c>
      <c r="B79" s="29">
        <f>'Table A1'!B79*'Table A0'!$G79/(10)</f>
        <v>144439.33804390926</v>
      </c>
      <c r="C79" s="29">
        <f>'Table A1'!C79*'Table A0'!$G79/(5)</f>
        <v>188765.19359552866</v>
      </c>
      <c r="D79" s="29">
        <f>'Table A1'!D79*'Table A0'!$G79/(1)</f>
        <v>381453.31941485114</v>
      </c>
      <c r="E79" s="29">
        <f>'Table A1'!E79*'Table A0'!$G79/(0.5)</f>
        <v>533163.67448996275</v>
      </c>
      <c r="F79" s="29">
        <f>'Table A1'!F79*'Table A0'!$G79/(0.1)</f>
        <v>1198161.6134674135</v>
      </c>
      <c r="G79" s="29">
        <f>'Table A1'!G79*'Table A0'!$G79/(0.01)</f>
        <v>4165592.8725011535</v>
      </c>
      <c r="H79" s="29"/>
      <c r="I79" s="29">
        <f>(100-'Table A1'!B79)*'Table A0'!$G79/(90)</f>
        <v>30377.204706216122</v>
      </c>
      <c r="J79" s="29">
        <f>'Table A1'!I79*'Table A0'!$G79/(5)</f>
        <v>100113.48249228983</v>
      </c>
      <c r="K79" s="29">
        <f>'Table A1'!J79*'Table A0'!$G79/(4)</f>
        <v>140593.16214069806</v>
      </c>
      <c r="L79" s="29">
        <f>'Table A1'!K79*'Table A0'!$G79/(0.5)</f>
        <v>229742.9643397395</v>
      </c>
      <c r="M79" s="29">
        <f>'Table A1'!L79*'Table A0'!$G79/(0.4)</f>
        <v>366914.18974560004</v>
      </c>
      <c r="N79" s="29">
        <f>'Table A1'!M79*'Table A0'!$G79/(0.09)</f>
        <v>868447.02913033124</v>
      </c>
      <c r="O79" s="29"/>
      <c r="P79" s="29">
        <f>'Table Thresholds_nominal'!B79*'Table A0'!$L79</f>
        <v>89880.661449871041</v>
      </c>
      <c r="Q79" s="29">
        <f>'Table Thresholds_nominal'!C79*'Table A0'!$L79</f>
        <v>111890.25199151986</v>
      </c>
      <c r="R79" s="29">
        <f>'Table Thresholds_nominal'!D79*'Table A0'!$L79</f>
        <v>197746.58060018491</v>
      </c>
      <c r="S79" s="29">
        <f>'Table Thresholds_nominal'!E79*'Table A0'!$L79</f>
        <v>257123.70238402739</v>
      </c>
      <c r="T79" s="29">
        <f>'Table Thresholds_nominal'!F79*'Table A0'!$L79</f>
        <v>493100.81757158443</v>
      </c>
      <c r="U79" s="29">
        <f>'Table Thresholds_nominal'!G79*'Table A0'!$L79</f>
        <v>1725351.7052664328</v>
      </c>
    </row>
    <row r="80" spans="1:21" ht="12.75" customHeight="1">
      <c r="A80" s="28">
        <v>1987</v>
      </c>
      <c r="B80" s="29">
        <f>'Table A1'!B80*'Table A0'!$G80/(10)</f>
        <v>156725.2878852557</v>
      </c>
      <c r="C80" s="29">
        <f>'Table A1'!C80*'Table A0'!$G80/(5)</f>
        <v>210405.04710776272</v>
      </c>
      <c r="D80" s="29">
        <f>'Table A1'!D80*'Table A0'!$G80/(1)</f>
        <v>461644.11366129527</v>
      </c>
      <c r="E80" s="29">
        <f>'Table A1'!E80*'Table A0'!$G80/(0.5)</f>
        <v>666909.04920609784</v>
      </c>
      <c r="F80" s="29">
        <f>'Table A1'!F80*'Table A0'!$G80/(0.1)</f>
        <v>1600677.2214037874</v>
      </c>
      <c r="G80" s="29">
        <f>'Table A1'!G80*'Table A0'!$G80/(0.01)</f>
        <v>5588980.7472830713</v>
      </c>
      <c r="H80" s="29"/>
      <c r="I80" s="29">
        <f>(100-'Table A1'!B80)*'Table A0'!$G80/(90)</f>
        <v>30317.836390044537</v>
      </c>
      <c r="J80" s="29">
        <f>'Table A1'!I80*'Table A0'!$G80/(5)</f>
        <v>103045.52866274868</v>
      </c>
      <c r="K80" s="29">
        <f>'Table A1'!J80*'Table A0'!$G80/(4)</f>
        <v>147595.28046937959</v>
      </c>
      <c r="L80" s="29">
        <f>'Table A1'!K80*'Table A0'!$G80/(0.5)</f>
        <v>256379.17811649264</v>
      </c>
      <c r="M80" s="29">
        <f>'Table A1'!L80*'Table A0'!$G80/(0.4)</f>
        <v>433467.0061566754</v>
      </c>
      <c r="N80" s="29">
        <f>'Table A1'!M80*'Table A0'!$G80/(0.09)</f>
        <v>1157532.3851949782</v>
      </c>
      <c r="O80" s="29"/>
      <c r="P80" s="29">
        <f>'Table Thresholds_nominal'!B80*'Table A0'!$L80</f>
        <v>92286.213859240437</v>
      </c>
      <c r="Q80" s="29">
        <f>'Table Thresholds_nominal'!C80*'Table A0'!$L80</f>
        <v>115438.77502132597</v>
      </c>
      <c r="R80" s="29">
        <f>'Table Thresholds_nominal'!D80*'Table A0'!$L80</f>
        <v>219017.9747956213</v>
      </c>
      <c r="S80" s="29">
        <f>'Table Thresholds_nominal'!E80*'Table A0'!$L80</f>
        <v>303461.21768527548</v>
      </c>
      <c r="T80" s="29">
        <f>'Table Thresholds_nominal'!F80*'Table A0'!$L80</f>
        <v>698221.9862380228</v>
      </c>
      <c r="U80" s="29">
        <f>'Table Thresholds_nominal'!G80*'Table A0'!$L80</f>
        <v>2386095.2342728241</v>
      </c>
    </row>
    <row r="81" spans="1:21" ht="12.75" customHeight="1">
      <c r="A81" s="28">
        <v>1988</v>
      </c>
      <c r="B81" s="29">
        <f>'Table A1'!B81*'Table A0'!$G81/(10)</f>
        <v>174161.15281642711</v>
      </c>
      <c r="C81" s="29">
        <f>'Table A1'!C81*'Table A0'!$G81/(5)</f>
        <v>243012.87705734704</v>
      </c>
      <c r="D81" s="29">
        <f>'Table A1'!D81*'Table A0'!$G81/(1)</f>
        <v>593609.30656309426</v>
      </c>
      <c r="E81" s="29">
        <f>'Table A1'!E81*'Table A0'!$G81/(0.5)</f>
        <v>898378.64137793507</v>
      </c>
      <c r="F81" s="29">
        <f>'Table A1'!F81*'Table A0'!$G81/(0.1)</f>
        <v>2350537.9336743276</v>
      </c>
      <c r="G81" s="29">
        <f>'Table A1'!G81*'Table A0'!$G81/(0.01)</f>
        <v>8973986.6892132368</v>
      </c>
      <c r="H81" s="29"/>
      <c r="I81" s="29">
        <f>(100-'Table A1'!B81)*'Table A0'!$G81/(90)</f>
        <v>30746.885312525592</v>
      </c>
      <c r="J81" s="29">
        <f>'Table A1'!I81*'Table A0'!$G81/(5)</f>
        <v>105309.42857550713</v>
      </c>
      <c r="K81" s="29">
        <f>'Table A1'!J81*'Table A0'!$G81/(4)</f>
        <v>155363.76968091025</v>
      </c>
      <c r="L81" s="29">
        <f>'Table A1'!K81*'Table A0'!$G81/(0.5)</f>
        <v>288839.97174825339</v>
      </c>
      <c r="M81" s="29">
        <f>'Table A1'!L81*'Table A0'!$G81/(0.4)</f>
        <v>535338.81830383698</v>
      </c>
      <c r="N81" s="29">
        <f>'Table A1'!M81*'Table A0'!$G81/(0.09)</f>
        <v>1614599.1830588931</v>
      </c>
      <c r="O81" s="29"/>
      <c r="P81" s="29">
        <f>'Table Thresholds_nominal'!B81*'Table A0'!$L81</f>
        <v>93851.055739427742</v>
      </c>
      <c r="Q81" s="29">
        <f>'Table Thresholds_nominal'!C81*'Table A0'!$L81</f>
        <v>119513.42515233875</v>
      </c>
      <c r="R81" s="29">
        <f>'Table Thresholds_nominal'!D81*'Table A0'!$L81</f>
        <v>241471.73957081209</v>
      </c>
      <c r="S81" s="29">
        <f>'Table Thresholds_nominal'!E81*'Table A0'!$L81</f>
        <v>351154.92566022393</v>
      </c>
      <c r="T81" s="29">
        <f>'Table Thresholds_nominal'!F81*'Table A0'!$L81</f>
        <v>912528.99479235557</v>
      </c>
      <c r="U81" s="29">
        <f>'Table Thresholds_nominal'!G81*'Table A0'!$L81</f>
        <v>3590784.9344929256</v>
      </c>
    </row>
    <row r="82" spans="1:21" ht="12.75" customHeight="1">
      <c r="A82" s="28">
        <v>1989</v>
      </c>
      <c r="B82" s="29">
        <f>'Table A1'!B82*'Table A0'!$G82/(10)</f>
        <v>172919.96051650489</v>
      </c>
      <c r="C82" s="29">
        <f>'Table A1'!C82*'Table A0'!$G82/(5)</f>
        <v>239696.13710016641</v>
      </c>
      <c r="D82" s="29">
        <f>'Table A1'!D82*'Table A0'!$G82/(1)</f>
        <v>566867.10776998405</v>
      </c>
      <c r="E82" s="29">
        <f>'Table A1'!E82*'Table A0'!$G82/(0.5)</f>
        <v>842503.94441760995</v>
      </c>
      <c r="F82" s="29">
        <f>'Table A1'!F82*'Table A0'!$G82/(0.1)</f>
        <v>2130358.6531145358</v>
      </c>
      <c r="G82" s="29">
        <f>'Table A1'!G82*'Table A0'!$G82/(0.01)</f>
        <v>7823093.383693561</v>
      </c>
      <c r="H82" s="29"/>
      <c r="I82" s="29">
        <f>(100-'Table A1'!B82)*'Table A0'!$G82/(90)</f>
        <v>30729.391405457667</v>
      </c>
      <c r="J82" s="29">
        <f>'Table A1'!I82*'Table A0'!$G82/(5)</f>
        <v>106143.78393284339</v>
      </c>
      <c r="K82" s="29">
        <f>'Table A1'!J82*'Table A0'!$G82/(4)</f>
        <v>157903.39443271203</v>
      </c>
      <c r="L82" s="29">
        <f>'Table A1'!K82*'Table A0'!$G82/(0.5)</f>
        <v>291230.27112235816</v>
      </c>
      <c r="M82" s="29">
        <f>'Table A1'!L82*'Table A0'!$G82/(0.4)</f>
        <v>520540.26724337839</v>
      </c>
      <c r="N82" s="29">
        <f>'Table A1'!M82*'Table A0'!$G82/(0.09)</f>
        <v>1497832.5719390886</v>
      </c>
      <c r="O82" s="29"/>
      <c r="P82" s="29">
        <f>'Table Thresholds_nominal'!B82*'Table A0'!$L82</f>
        <v>94335.402907063864</v>
      </c>
      <c r="Q82" s="29">
        <f>'Table Thresholds_nominal'!C82*'Table A0'!$L82</f>
        <v>121712.84595873479</v>
      </c>
      <c r="R82" s="29">
        <f>'Table Thresholds_nominal'!D82*'Table A0'!$L82</f>
        <v>244476.44246781609</v>
      </c>
      <c r="S82" s="29">
        <f>'Table Thresholds_nominal'!E82*'Table A0'!$L82</f>
        <v>355076.38759583718</v>
      </c>
      <c r="T82" s="29">
        <f>'Table Thresholds_nominal'!F82*'Table A0'!$L82</f>
        <v>876414.61553100962</v>
      </c>
      <c r="U82" s="29">
        <f>'Table Thresholds_nominal'!G82*'Table A0'!$L82</f>
        <v>3177263.0721182614</v>
      </c>
    </row>
    <row r="83" spans="1:21" ht="12.75" customHeight="1">
      <c r="A83" s="28">
        <v>1990</v>
      </c>
      <c r="B83" s="29">
        <f>'Table A1'!B83*'Table A0'!$G83/(10)</f>
        <v>173337.78302961995</v>
      </c>
      <c r="C83" s="29">
        <f>'Table A1'!C83*'Table A0'!$G83/(5)</f>
        <v>241496.18481743679</v>
      </c>
      <c r="D83" s="29">
        <f>'Table A1'!D83*'Table A0'!$G83/(1)</f>
        <v>579400.80370707018</v>
      </c>
      <c r="E83" s="29">
        <f>'Table A1'!E83*'Table A0'!$G83/(0.5)</f>
        <v>867085.63134325983</v>
      </c>
      <c r="F83" s="29">
        <f>'Table A1'!F83*'Table A0'!$G83/(0.1)</f>
        <v>2186285.3552440787</v>
      </c>
      <c r="G83" s="29">
        <f>'Table A1'!G83*'Table A0'!$G83/(0.01)</f>
        <v>8148416.2769725369</v>
      </c>
      <c r="H83" s="29"/>
      <c r="I83" s="29">
        <f>(100-'Table A1'!B83)*'Table A0'!$G83/(90)</f>
        <v>30331.69326001473</v>
      </c>
      <c r="J83" s="29">
        <f>'Table A1'!I83*'Table A0'!$G83/(5)</f>
        <v>105179.3812418031</v>
      </c>
      <c r="K83" s="29">
        <f>'Table A1'!J83*'Table A0'!$G83/(4)</f>
        <v>157020.03009502849</v>
      </c>
      <c r="L83" s="29">
        <f>'Table A1'!K83*'Table A0'!$G83/(0.5)</f>
        <v>291715.97607088048</v>
      </c>
      <c r="M83" s="29">
        <f>'Table A1'!L83*'Table A0'!$G83/(0.4)</f>
        <v>537285.70036805514</v>
      </c>
      <c r="N83" s="29">
        <f>'Table A1'!M83*'Table A0'!$G83/(0.09)</f>
        <v>1523826.3639409167</v>
      </c>
      <c r="O83" s="29"/>
      <c r="P83" s="29">
        <f>'Table Thresholds_nominal'!B83*'Table A0'!$L83</f>
        <v>93444.347636534512</v>
      </c>
      <c r="Q83" s="29">
        <f>'Table Thresholds_nominal'!C83*'Table A0'!$L83</f>
        <v>120606.65085473373</v>
      </c>
      <c r="R83" s="29">
        <f>'Table Thresholds_nominal'!D83*'Table A0'!$L83</f>
        <v>244116.20775732375</v>
      </c>
      <c r="S83" s="29">
        <f>'Table Thresholds_nominal'!E83*'Table A0'!$L83</f>
        <v>360721.97168924741</v>
      </c>
      <c r="T83" s="29">
        <f>'Table Thresholds_nominal'!F83*'Table A0'!$L83</f>
        <v>898449.26933194709</v>
      </c>
      <c r="U83" s="29">
        <f>'Table Thresholds_nominal'!G83*'Table A0'!$L83</f>
        <v>3366598.8343327879</v>
      </c>
    </row>
    <row r="84" spans="1:21" ht="12.75" customHeight="1">
      <c r="A84" s="28">
        <v>1991</v>
      </c>
      <c r="B84" s="29">
        <f>'Table A1'!B84*'Table A0'!$G84/(10)</f>
        <v>166401.48631460851</v>
      </c>
      <c r="C84" s="29">
        <f>'Table A1'!C84*'Table A0'!$G84/(5)</f>
        <v>229173.08419038745</v>
      </c>
      <c r="D84" s="29">
        <f>'Table A1'!D84*'Table A0'!$G84/(1)</f>
        <v>527519.08855046134</v>
      </c>
      <c r="E84" s="29">
        <f>'Table A1'!E84*'Table A0'!$G84/(0.5)</f>
        <v>771800.1676824051</v>
      </c>
      <c r="F84" s="29">
        <f>'Table A1'!F84*'Table A0'!$G84/(0.1)</f>
        <v>1889041.4889716022</v>
      </c>
      <c r="G84" s="29">
        <f>'Table A1'!G84*'Table A0'!$G84/(0.01)</f>
        <v>6971298.8097511493</v>
      </c>
      <c r="H84" s="29"/>
      <c r="I84" s="29">
        <f>(100-'Table A1'!B84)*'Table A0'!$G84/(90)</f>
        <v>29683.383020898807</v>
      </c>
      <c r="J84" s="29">
        <f>'Table A1'!I84*'Table A0'!$G84/(5)</f>
        <v>103629.88843882954</v>
      </c>
      <c r="K84" s="29">
        <f>'Table A1'!J84*'Table A0'!$G84/(4)</f>
        <v>154586.583100369</v>
      </c>
      <c r="L84" s="29">
        <f>'Table A1'!K84*'Table A0'!$G84/(0.5)</f>
        <v>283238.00941851758</v>
      </c>
      <c r="M84" s="29">
        <f>'Table A1'!L84*'Table A0'!$G84/(0.4)</f>
        <v>492489.83736010588</v>
      </c>
      <c r="N84" s="29">
        <f>'Table A1'!M84*'Table A0'!$G84/(0.09)</f>
        <v>1324346.2311072082</v>
      </c>
      <c r="O84" s="29"/>
      <c r="P84" s="29">
        <f>'Table Thresholds_nominal'!B84*'Table A0'!$L84</f>
        <v>93279.075469568168</v>
      </c>
      <c r="Q84" s="29">
        <f>'Table Thresholds_nominal'!C84*'Table A0'!$L84</f>
        <v>121558.20248681276</v>
      </c>
      <c r="R84" s="29">
        <f>'Table Thresholds_nominal'!D84*'Table A0'!$L84</f>
        <v>238635.64260377793</v>
      </c>
      <c r="S84" s="29">
        <f>'Table Thresholds_nominal'!E84*'Table A0'!$L84</f>
        <v>344380.68595911254</v>
      </c>
      <c r="T84" s="29">
        <f>'Table Thresholds_nominal'!F84*'Table A0'!$L84</f>
        <v>805357.67786791583</v>
      </c>
      <c r="U84" s="29">
        <f>'Table Thresholds_nominal'!G84*'Table A0'!$L84</f>
        <v>3067802.5382460239</v>
      </c>
    </row>
    <row r="85" spans="1:21" ht="12.75" customHeight="1">
      <c r="A85" s="28">
        <v>1992</v>
      </c>
      <c r="B85" s="29">
        <f>'Table A1'!B85*'Table A0'!$G85/(10)</f>
        <v>174076.93099186668</v>
      </c>
      <c r="C85" s="29">
        <f>'Table A1'!C85*'Table A0'!$G85/(5)</f>
        <v>243777.66423268471</v>
      </c>
      <c r="D85" s="29">
        <f>'Table A1'!D85*'Table A0'!$G85/(1)</f>
        <v>589310.98434340407</v>
      </c>
      <c r="E85" s="29">
        <f>'Table A1'!E85*'Table A0'!$G85/(0.5)</f>
        <v>884139.13629053847</v>
      </c>
      <c r="F85" s="29">
        <f>'Table A1'!F85*'Table A0'!$G85/(0.1)</f>
        <v>2279412.4983442505</v>
      </c>
      <c r="G85" s="29">
        <f>'Table A1'!G85*'Table A0'!$G85/(0.01)</f>
        <v>8817172.6527600922</v>
      </c>
      <c r="H85" s="29"/>
      <c r="I85" s="29">
        <f>(100-'Table A1'!B85)*'Table A0'!$G85/(90)</f>
        <v>29233.962708443803</v>
      </c>
      <c r="J85" s="29">
        <f>'Table A1'!I85*'Table A0'!$G85/(5)</f>
        <v>104376.19775104869</v>
      </c>
      <c r="K85" s="29">
        <f>'Table A1'!J85*'Table A0'!$G85/(4)</f>
        <v>157394.33420500488</v>
      </c>
      <c r="L85" s="29">
        <f>'Table A1'!K85*'Table A0'!$G85/(0.5)</f>
        <v>294482.83239626954</v>
      </c>
      <c r="M85" s="29">
        <f>'Table A1'!L85*'Table A0'!$G85/(0.4)</f>
        <v>535320.79577711038</v>
      </c>
      <c r="N85" s="29">
        <f>'Table A1'!M85*'Table A0'!$G85/(0.09)</f>
        <v>1552994.7034091572</v>
      </c>
      <c r="O85" s="29"/>
      <c r="P85" s="29">
        <f>'Table Thresholds_nominal'!B85*'Table A0'!$L85</f>
        <v>93265.90211719957</v>
      </c>
      <c r="Q85" s="29">
        <f>'Table Thresholds_nominal'!C85*'Table A0'!$L85</f>
        <v>121019.55553365963</v>
      </c>
      <c r="R85" s="29">
        <f>'Table Thresholds_nominal'!D85*'Table A0'!$L85</f>
        <v>248300.81936416903</v>
      </c>
      <c r="S85" s="29">
        <f>'Table Thresholds_nominal'!E85*'Table A0'!$L85</f>
        <v>368082.31474013784</v>
      </c>
      <c r="T85" s="29">
        <f>'Table Thresholds_nominal'!F85*'Table A0'!$L85</f>
        <v>910548.91072016722</v>
      </c>
      <c r="U85" s="29">
        <f>'Table Thresholds_nominal'!G85*'Table A0'!$L85</f>
        <v>3668868.6311527006</v>
      </c>
    </row>
    <row r="86" spans="1:21" ht="12.75" customHeight="1">
      <c r="A86" s="28">
        <v>1993</v>
      </c>
      <c r="B86" s="29">
        <f>'Table A1'!B86*'Table A0'!$G86/(10)</f>
        <v>170063.10220785643</v>
      </c>
      <c r="C86" s="29">
        <f>'Table A1'!C86*'Table A0'!$G86/(5)</f>
        <v>236145.85791559765</v>
      </c>
      <c r="D86" s="29">
        <f>'Table A1'!D86*'Table A0'!$G86/(1)</f>
        <v>552261.88246817037</v>
      </c>
      <c r="E86" s="29">
        <f>'Table A1'!E86*'Table A0'!$G86/(0.5)</f>
        <v>814266.65444632038</v>
      </c>
      <c r="F86" s="29">
        <f>'Table A1'!F86*'Table A0'!$G86/(0.1)</f>
        <v>2031271.1464315746</v>
      </c>
      <c r="G86" s="29">
        <f>'Table A1'!G86*'Table A0'!$G86/(0.01)</f>
        <v>7484514.2488813074</v>
      </c>
      <c r="H86" s="29"/>
      <c r="I86" s="29">
        <f>(100-'Table A1'!B86)*'Table A0'!$G86/(90)</f>
        <v>28964.007257825939</v>
      </c>
      <c r="J86" s="29">
        <f>'Table A1'!I86*'Table A0'!$G86/(5)</f>
        <v>103980.34650011519</v>
      </c>
      <c r="K86" s="29">
        <f>'Table A1'!J86*'Table A0'!$G86/(4)</f>
        <v>157116.85177745446</v>
      </c>
      <c r="L86" s="29">
        <f>'Table A1'!K86*'Table A0'!$G86/(0.5)</f>
        <v>290257.11049002042</v>
      </c>
      <c r="M86" s="29">
        <f>'Table A1'!L86*'Table A0'!$G86/(0.4)</f>
        <v>510015.53145000682</v>
      </c>
      <c r="N86" s="29">
        <f>'Table A1'!M86*'Table A0'!$G86/(0.09)</f>
        <v>1425355.2461593824</v>
      </c>
      <c r="O86" s="29"/>
      <c r="P86" s="29">
        <f>'Table Thresholds_nominal'!B86*'Table A0'!$L86</f>
        <v>93019.384682736665</v>
      </c>
      <c r="Q86" s="29">
        <f>'Table Thresholds_nominal'!C86*'Table A0'!$L86</f>
        <v>120407.63970626275</v>
      </c>
      <c r="R86" s="29">
        <f>'Table Thresholds_nominal'!D86*'Table A0'!$L86</f>
        <v>248475.33284290344</v>
      </c>
      <c r="S86" s="29">
        <f>'Table Thresholds_nominal'!E86*'Table A0'!$L86</f>
        <v>351764.59292857867</v>
      </c>
      <c r="T86" s="29">
        <f>'Table Thresholds_nominal'!F86*'Table A0'!$L86</f>
        <v>843186.37067913741</v>
      </c>
      <c r="U86" s="29">
        <f>'Table Thresholds_nominal'!G86*'Table A0'!$L86</f>
        <v>3098181.5097061582</v>
      </c>
    </row>
    <row r="87" spans="1:21" ht="12.75" customHeight="1">
      <c r="A87" s="28">
        <v>1994</v>
      </c>
      <c r="B87" s="29">
        <f>'Table A1'!B87*'Table A0'!$G87/(10)</f>
        <v>173564.32661858987</v>
      </c>
      <c r="C87" s="29">
        <f>'Table A1'!C87*'Table A0'!$G87/(5)</f>
        <v>241106.72125880001</v>
      </c>
      <c r="D87" s="29">
        <f>'Table A1'!D87*'Table A0'!$G87/(1)</f>
        <v>563345.16925485164</v>
      </c>
      <c r="E87" s="29">
        <f>'Table A1'!E87*'Table A0'!$G87/(0.5)</f>
        <v>828272.14834169415</v>
      </c>
      <c r="F87" s="29">
        <f>'Table A1'!F87*'Table A0'!$G87/(0.1)</f>
        <v>2062228.6433915899</v>
      </c>
      <c r="G87" s="29">
        <f>'Table A1'!G87*'Table A0'!$G87/(0.01)</f>
        <v>7592949.6707704701</v>
      </c>
      <c r="H87" s="29"/>
      <c r="I87" s="29">
        <f>(100-'Table A1'!B87)*'Table A0'!$G87/(90)</f>
        <v>29418.252512947853</v>
      </c>
      <c r="J87" s="29">
        <f>'Table A1'!I87*'Table A0'!$G87/(5)</f>
        <v>106021.93197837975</v>
      </c>
      <c r="K87" s="29">
        <f>'Table A1'!J87*'Table A0'!$G87/(4)</f>
        <v>160547.10925978713</v>
      </c>
      <c r="L87" s="29">
        <f>'Table A1'!K87*'Table A0'!$G87/(0.5)</f>
        <v>298418.1901680092</v>
      </c>
      <c r="M87" s="29">
        <f>'Table A1'!L87*'Table A0'!$G87/(0.4)</f>
        <v>519783.0245792201</v>
      </c>
      <c r="N87" s="29">
        <f>'Table A1'!M87*'Table A0'!$G87/(0.09)</f>
        <v>1447704.0847939367</v>
      </c>
      <c r="O87" s="29"/>
      <c r="P87" s="29">
        <f>'Table Thresholds_nominal'!B87*'Table A0'!$L87</f>
        <v>94496.39440804685</v>
      </c>
      <c r="Q87" s="29">
        <f>'Table Thresholds_nominal'!C87*'Table A0'!$L87</f>
        <v>123404.29446607234</v>
      </c>
      <c r="R87" s="29">
        <f>'Table Thresholds_nominal'!D87*'Table A0'!$L87</f>
        <v>255163.79199237519</v>
      </c>
      <c r="S87" s="29">
        <f>'Table Thresholds_nominal'!E87*'Table A0'!$L87</f>
        <v>361466.36709863925</v>
      </c>
      <c r="T87" s="29">
        <f>'Table Thresholds_nominal'!F87*'Table A0'!$L87</f>
        <v>861142.54577294493</v>
      </c>
      <c r="U87" s="29">
        <f>'Table Thresholds_nominal'!G87*'Table A0'!$L87</f>
        <v>3202399.5518095489</v>
      </c>
    </row>
    <row r="88" spans="1:21" ht="12.75" customHeight="1">
      <c r="A88" s="28">
        <v>1995</v>
      </c>
      <c r="B88" s="29">
        <f>'Table A1'!B88*'Table A0'!$G88/(10)</f>
        <v>182808.04097324246</v>
      </c>
      <c r="C88" s="29">
        <f>'Table A1'!C88*'Table A0'!$G88/(5)</f>
        <v>256667.14292040124</v>
      </c>
      <c r="D88" s="29">
        <f>'Table A1'!D88*'Table A0'!$G88/(1)</f>
        <v>609991.41095309157</v>
      </c>
      <c r="E88" s="29">
        <f>'Table A1'!E88*'Table A0'!$G88/(0.5)</f>
        <v>900738.3519514309</v>
      </c>
      <c r="F88" s="29">
        <f>'Table A1'!F88*'Table A0'!$G88/(0.1)</f>
        <v>2246885.8669273029</v>
      </c>
      <c r="G88" s="29">
        <f>'Table A1'!G88*'Table A0'!$G88/(0.01)</f>
        <v>8184021.3696027584</v>
      </c>
      <c r="H88" s="29"/>
      <c r="I88" s="29">
        <f>(100-'Table A1'!B88)*'Table A0'!$G88/(90)</f>
        <v>29789.136369381136</v>
      </c>
      <c r="J88" s="29">
        <f>'Table A1'!I88*'Table A0'!$G88/(5)</f>
        <v>108948.93902608371</v>
      </c>
      <c r="K88" s="29">
        <f>'Table A1'!J88*'Table A0'!$G88/(4)</f>
        <v>168336.07591222864</v>
      </c>
      <c r="L88" s="29">
        <f>'Table A1'!K88*'Table A0'!$G88/(0.5)</f>
        <v>319244.46995475231</v>
      </c>
      <c r="M88" s="29">
        <f>'Table A1'!L88*'Table A0'!$G88/(0.4)</f>
        <v>564201.47320746293</v>
      </c>
      <c r="N88" s="29">
        <f>'Table A1'!M88*'Table A0'!$G88/(0.09)</f>
        <v>1587204.1444078076</v>
      </c>
      <c r="O88" s="29"/>
      <c r="P88" s="29">
        <f>'Table Thresholds_nominal'!B88*'Table A0'!$L88</f>
        <v>96800.017804232091</v>
      </c>
      <c r="Q88" s="29">
        <f>'Table Thresholds_nominal'!C88*'Table A0'!$L88</f>
        <v>126855.02014478674</v>
      </c>
      <c r="R88" s="29">
        <f>'Table Thresholds_nominal'!D88*'Table A0'!$L88</f>
        <v>264842.02513297461</v>
      </c>
      <c r="S88" s="29">
        <f>'Table Thresholds_nominal'!E88*'Table A0'!$L88</f>
        <v>380630.39296718867</v>
      </c>
      <c r="T88" s="29">
        <f>'Table Thresholds_nominal'!F88*'Table A0'!$L88</f>
        <v>911387.61998662853</v>
      </c>
      <c r="U88" s="29">
        <f>'Table Thresholds_nominal'!G88*'Table A0'!$L88</f>
        <v>3552399.4280009377</v>
      </c>
    </row>
    <row r="89" spans="1:21" ht="12.75" customHeight="1">
      <c r="A89" s="28">
        <f t="shared" ref="A89:A99" si="0">A88+1</f>
        <v>1996</v>
      </c>
      <c r="B89" s="29">
        <f>'Table A1'!B89*'Table A0'!$G89/(10)</f>
        <v>189877.2337372936</v>
      </c>
      <c r="C89" s="29">
        <f>'Table A1'!C89*'Table A0'!$G89/(5)</f>
        <v>269071.56533978775</v>
      </c>
      <c r="D89" s="29">
        <f>'Table A1'!D89*'Table A0'!$G89/(1)</f>
        <v>650856.06520034035</v>
      </c>
      <c r="E89" s="29">
        <f>'Table A1'!E89*'Table A0'!$G89/(0.5)</f>
        <v>967587.25451063586</v>
      </c>
      <c r="F89" s="29">
        <f>'Table A1'!F89*'Table A0'!$G89/(0.1)</f>
        <v>2456800.5580150369</v>
      </c>
      <c r="G89" s="29">
        <f>'Table A1'!G89*'Table A0'!$G89/(0.01)</f>
        <v>9102849.7670679204</v>
      </c>
      <c r="H89" s="29"/>
      <c r="I89" s="29">
        <f>(100-'Table A1'!B89)*'Table A0'!$G89/(90)</f>
        <v>30165.973674782439</v>
      </c>
      <c r="J89" s="29">
        <f>'Table A1'!I89*'Table A0'!$G89/(5)</f>
        <v>110682.90213479951</v>
      </c>
      <c r="K89" s="29">
        <f>'Table A1'!J89*'Table A0'!$G89/(4)</f>
        <v>173625.44037464954</v>
      </c>
      <c r="L89" s="29">
        <f>'Table A1'!K89*'Table A0'!$G89/(0.5)</f>
        <v>334124.8758900449</v>
      </c>
      <c r="M89" s="29">
        <f>'Table A1'!L89*'Table A0'!$G89/(0.4)</f>
        <v>595283.92863453552</v>
      </c>
      <c r="N89" s="29">
        <f>'Table A1'!M89*'Table A0'!$G89/(0.09)</f>
        <v>1718350.6458980502</v>
      </c>
      <c r="O89" s="29"/>
      <c r="P89" s="29">
        <f>'Table Thresholds_nominal'!B89*'Table A0'!$L89</f>
        <v>95991.564237660859</v>
      </c>
      <c r="Q89" s="29">
        <f>'Table Thresholds_nominal'!C89*'Table A0'!$L89</f>
        <v>129933.63478091347</v>
      </c>
      <c r="R89" s="29">
        <f>'Table Thresholds_nominal'!D89*'Table A0'!$L89</f>
        <v>280117.73193908151</v>
      </c>
      <c r="S89" s="29">
        <f>'Table Thresholds_nominal'!E89*'Table A0'!$L89</f>
        <v>411557.17033266264</v>
      </c>
      <c r="T89" s="29">
        <f>'Table Thresholds_nominal'!F89*'Table A0'!$L89</f>
        <v>1030305.8123429981</v>
      </c>
      <c r="U89" s="29">
        <f>'Table Thresholds_nominal'!G89*'Table A0'!$L89</f>
        <v>4151156.2202786142</v>
      </c>
    </row>
    <row r="90" spans="1:21" ht="12.75" customHeight="1">
      <c r="A90" s="28">
        <f t="shared" si="0"/>
        <v>1997</v>
      </c>
      <c r="B90" s="29">
        <f>'Table A1'!B90*'Table A0'!$G90/(10)</f>
        <v>200128.37111333795</v>
      </c>
      <c r="C90" s="29">
        <f>'Table A1'!C90*'Table A0'!$G90/(5)</f>
        <v>286362.23532536195</v>
      </c>
      <c r="D90" s="29">
        <f>'Table A1'!D90*'Table A0'!$G90/(1)</f>
        <v>708471.22102219658</v>
      </c>
      <c r="E90" s="29">
        <f>'Table A1'!E90*'Table A0'!$G90/(0.5)</f>
        <v>1066903.6517783317</v>
      </c>
      <c r="F90" s="29">
        <f>'Table A1'!F90*'Table A0'!$G90/(0.1)</f>
        <v>2784770.0963068665</v>
      </c>
      <c r="G90" s="29">
        <f>'Table A1'!G90*'Table A0'!$G90/(0.01)</f>
        <v>10528023.357550072</v>
      </c>
      <c r="H90" s="29"/>
      <c r="I90" s="29">
        <f>(100-'Table A1'!B90)*'Table A0'!$G90/(90)</f>
        <v>31056.469813274132</v>
      </c>
      <c r="J90" s="29">
        <f>'Table A1'!I90*'Table A0'!$G90/(5)</f>
        <v>113894.50690131393</v>
      </c>
      <c r="K90" s="29">
        <f>'Table A1'!J90*'Table A0'!$G90/(4)</f>
        <v>180834.98890115335</v>
      </c>
      <c r="L90" s="29">
        <f>'Table A1'!K90*'Table A0'!$G90/(0.5)</f>
        <v>350038.79026606132</v>
      </c>
      <c r="M90" s="29">
        <f>'Table A1'!L90*'Table A0'!$G90/(0.4)</f>
        <v>637437.04064619797</v>
      </c>
      <c r="N90" s="29">
        <f>'Table A1'!M90*'Table A0'!$G90/(0.09)</f>
        <v>1924408.6228353994</v>
      </c>
      <c r="O90" s="29"/>
      <c r="P90" s="29">
        <f>'Table Thresholds_nominal'!B90*'Table A0'!$L90</f>
        <v>99043.889166575711</v>
      </c>
      <c r="Q90" s="29">
        <f>'Table Thresholds_nominal'!C90*'Table A0'!$L90</f>
        <v>133672.46837687478</v>
      </c>
      <c r="R90" s="29">
        <f>'Table Thresholds_nominal'!D90*'Table A0'!$L90</f>
        <v>291750.79557376989</v>
      </c>
      <c r="S90" s="29">
        <f>'Table Thresholds_nominal'!E90*'Table A0'!$L90</f>
        <v>432676.67395672621</v>
      </c>
      <c r="T90" s="29">
        <f>'Table Thresholds_nominal'!F90*'Table A0'!$L90</f>
        <v>1133072.792283227</v>
      </c>
      <c r="U90" s="29">
        <f>'Table Thresholds_nominal'!G90*'Table A0'!$L90</f>
        <v>4716080.7816971093</v>
      </c>
    </row>
    <row r="91" spans="1:21" ht="12.75" customHeight="1">
      <c r="A91" s="28">
        <f t="shared" si="0"/>
        <v>1998</v>
      </c>
      <c r="B91" s="29">
        <f>'Table A1'!B91*'Table A0'!$G91/(10)</f>
        <v>211866.43558512162</v>
      </c>
      <c r="C91" s="29">
        <f>'Table A1'!C91*'Table A0'!$G91/(5)</f>
        <v>305376.5668736645</v>
      </c>
      <c r="D91" s="29">
        <f>'Table A1'!D91*'Table A0'!$G91/(1)</f>
        <v>769225.44531356241</v>
      </c>
      <c r="E91" s="29">
        <f>'Table A1'!E91*'Table A0'!$G91/(0.5)</f>
        <v>1167870.7231712381</v>
      </c>
      <c r="F91" s="29">
        <f>'Table A1'!F91*'Table A0'!$G91/(0.1)</f>
        <v>3118345.6001988272</v>
      </c>
      <c r="G91" s="29">
        <f>'Table A1'!G91*'Table A0'!$G91/(0.01)</f>
        <v>12101192.764642546</v>
      </c>
      <c r="H91" s="29"/>
      <c r="I91" s="29">
        <f>(100-'Table A1'!B91)*'Table A0'!$G91/(90)</f>
        <v>32343.61468765364</v>
      </c>
      <c r="J91" s="29">
        <f>'Table A1'!I91*'Table A0'!$G91/(5)</f>
        <v>118356.30429657875</v>
      </c>
      <c r="K91" s="29">
        <f>'Table A1'!J91*'Table A0'!$G91/(4)</f>
        <v>189414.34726369006</v>
      </c>
      <c r="L91" s="29">
        <f>'Table A1'!K91*'Table A0'!$G91/(0.5)</f>
        <v>370580.16745588655</v>
      </c>
      <c r="M91" s="29">
        <f>'Table A1'!L91*'Table A0'!$G91/(0.4)</f>
        <v>680252.00391434086</v>
      </c>
      <c r="N91" s="29">
        <f>'Table A1'!M91*'Table A0'!$G91/(0.09)</f>
        <v>2120251.4708161922</v>
      </c>
      <c r="O91" s="29"/>
      <c r="P91" s="29">
        <f>'Table Thresholds_nominal'!B91*'Table A0'!$L91</f>
        <v>102363.18304479358</v>
      </c>
      <c r="Q91" s="29">
        <f>'Table Thresholds_nominal'!C91*'Table A0'!$L91</f>
        <v>139318.13888242107</v>
      </c>
      <c r="R91" s="29">
        <f>'Table Thresholds_nominal'!D91*'Table A0'!$L91</f>
        <v>309239.70362359483</v>
      </c>
      <c r="S91" s="29">
        <f>'Table Thresholds_nominal'!E91*'Table A0'!$L91</f>
        <v>459284.87091478216</v>
      </c>
      <c r="T91" s="29">
        <f>'Table Thresholds_nominal'!F91*'Table A0'!$L91</f>
        <v>1209410.4547687676</v>
      </c>
      <c r="U91" s="29">
        <f>'Table Thresholds_nominal'!G91*'Table A0'!$L91</f>
        <v>5368131.100525612</v>
      </c>
    </row>
    <row r="92" spans="1:21" ht="12.75" customHeight="1">
      <c r="A92" s="28">
        <f t="shared" si="0"/>
        <v>1999</v>
      </c>
      <c r="B92" s="29">
        <f>'Table A1'!B92*'Table A0'!$G92/(10)</f>
        <v>223041.05973006235</v>
      </c>
      <c r="C92" s="29">
        <f>'Table A1'!C92*'Table A0'!$G92/(5)</f>
        <v>323761.86077250261</v>
      </c>
      <c r="D92" s="29">
        <f>'Table A1'!D92*'Table A0'!$G92/(1)</f>
        <v>829739.08809770306</v>
      </c>
      <c r="E92" s="29">
        <f>'Table A1'!E92*'Table A0'!$G92/(0.5)</f>
        <v>1270876.1235954992</v>
      </c>
      <c r="F92" s="29">
        <f>'Table A1'!F92*'Table A0'!$G92/(0.1)</f>
        <v>3468354.3435571468</v>
      </c>
      <c r="G92" s="29">
        <f>'Table A1'!G92*'Table A0'!$G92/(0.01)</f>
        <v>13763642.783098673</v>
      </c>
      <c r="I92" s="29">
        <f>(100-'Table A1'!B92)*'Table A0'!$G92/(90)</f>
        <v>33299.454278626545</v>
      </c>
      <c r="J92" s="29">
        <f>'Table A1'!I92*'Table A0'!$G92/(5)</f>
        <v>122320.25868762207</v>
      </c>
      <c r="K92" s="29">
        <f>'Table A1'!J92*'Table A0'!$G92/(4)</f>
        <v>197267.5539412025</v>
      </c>
      <c r="L92" s="29">
        <f>'Table A1'!K92*'Table A0'!$G92/(0.5)</f>
        <v>388602.05259990692</v>
      </c>
      <c r="M92" s="29">
        <f>'Table A1'!L92*'Table A0'!$G92/(0.4)</f>
        <v>721506.56860508723</v>
      </c>
      <c r="N92" s="29">
        <f>'Table A1'!M92*'Table A0'!$G92/(0.09)</f>
        <v>2324433.4058303111</v>
      </c>
      <c r="P92" s="29">
        <f>'Table Thresholds_nominal'!B92*'Table A0'!$L92</f>
        <v>105478.98013544758</v>
      </c>
      <c r="Q92" s="29">
        <f>'Table Thresholds_nominal'!C92*'Table A0'!$L92</f>
        <v>144344.55363188262</v>
      </c>
      <c r="R92" s="29">
        <f>'Table Thresholds_nominal'!D92*'Table A0'!$L92</f>
        <v>323271.17201159056</v>
      </c>
      <c r="S92" s="29">
        <f>'Table Thresholds_nominal'!E92*'Table A0'!$L92</f>
        <v>481870.82926780568</v>
      </c>
      <c r="T92" s="29">
        <f>'Table Thresholds_nominal'!F92*'Table A0'!$L92</f>
        <v>1307182.1482114699</v>
      </c>
      <c r="U92" s="29">
        <f>'Table Thresholds_nominal'!G92*'Table A0'!$L92</f>
        <v>5956316.4729841584</v>
      </c>
    </row>
    <row r="93" spans="1:21" ht="12.75" customHeight="1">
      <c r="A93" s="28">
        <f t="shared" si="0"/>
        <v>2000</v>
      </c>
      <c r="B93" s="29">
        <f>'Table A1'!B93*'Table A0'!$G93/(10)</f>
        <v>228944.74632862286</v>
      </c>
      <c r="C93" s="29">
        <f>'Table A1'!C93*'Table A0'!$G93/(5)</f>
        <v>334707.14955744811</v>
      </c>
      <c r="D93" s="29">
        <f>'Table A1'!D93*'Table A0'!$G93/(1)</f>
        <v>875989.29338969698</v>
      </c>
      <c r="E93" s="29">
        <f>'Table A1'!E93*'Table A0'!$G93/(0.5)</f>
        <v>1357799.3376258635</v>
      </c>
      <c r="F93" s="29">
        <f>'Table A1'!F93*'Table A0'!$G93/(0.1)</f>
        <v>3785119.2518421062</v>
      </c>
      <c r="G93" s="29">
        <f>'Table A1'!G93*'Table A0'!$G93/(0.01)</f>
        <v>15088429.626046618</v>
      </c>
      <c r="I93" s="29">
        <f>(100-'Table A1'!B93)*'Table A0'!$G93/(90)</f>
        <v>33572.331271658819</v>
      </c>
      <c r="J93" s="29">
        <f>'Table A1'!I93*'Table A0'!$G93/(5)</f>
        <v>123182.34309979768</v>
      </c>
      <c r="K93" s="29">
        <f>'Table A1'!J93*'Table A0'!$G93/(4)</f>
        <v>199386.61359938583</v>
      </c>
      <c r="L93" s="29">
        <f>'Table A1'!K93*'Table A0'!$G93/(0.5)</f>
        <v>394179.24915353046</v>
      </c>
      <c r="M93" s="29">
        <f>'Table A1'!L93*'Table A0'!$G93/(0.4)</f>
        <v>750969.3590718027</v>
      </c>
      <c r="N93" s="29">
        <f>'Table A1'!M93*'Table A0'!$G93/(0.09)</f>
        <v>2529195.8769304939</v>
      </c>
      <c r="P93" s="29">
        <f>'Table Thresholds_nominal'!B93*'Table A0'!$L93</f>
        <v>106172.30622450094</v>
      </c>
      <c r="Q93" s="29">
        <f>'Table Thresholds_nominal'!C93*'Table A0'!$L93</f>
        <v>146030.68025225753</v>
      </c>
      <c r="R93" s="29">
        <f>'Table Thresholds_nominal'!D93*'Table A0'!$L93</f>
        <v>327568.82042886538</v>
      </c>
      <c r="S93" s="29">
        <f>'Table Thresholds_nominal'!E93*'Table A0'!$L93</f>
        <v>491478.25691063731</v>
      </c>
      <c r="T93" s="29">
        <f>'Table Thresholds_nominal'!F93*'Table A0'!$L93</f>
        <v>1390292.0928125889</v>
      </c>
      <c r="U93" s="29">
        <f>'Table Thresholds_nominal'!G93*'Table A0'!$L93</f>
        <v>6632643.4823478274</v>
      </c>
    </row>
    <row r="94" spans="1:21" ht="12.75" customHeight="1">
      <c r="A94" s="28">
        <f t="shared" si="0"/>
        <v>2001</v>
      </c>
      <c r="B94" s="29">
        <f>'Table A1'!B94*'Table A0'!$G94/(10)</f>
        <v>219011.05950982939</v>
      </c>
      <c r="C94" s="29">
        <f>'Table A1'!C94*'Table A0'!$G94/(5)</f>
        <v>315314.93514122069</v>
      </c>
      <c r="D94" s="29">
        <f>'Table A1'!D94*'Table A0'!$G94/(1)</f>
        <v>797181.79348921066</v>
      </c>
      <c r="E94" s="29">
        <f>'Table A1'!E94*'Table A0'!$G94/(0.5)</f>
        <v>1214417.3363049482</v>
      </c>
      <c r="F94" s="29">
        <f>'Table A1'!F94*'Table A0'!$G94/(0.1)</f>
        <v>3245568.7096841321</v>
      </c>
      <c r="G94" s="29">
        <f>'Table A1'!G94*'Table A0'!$G94/(0.01)</f>
        <v>12457424.162130533</v>
      </c>
      <c r="I94" s="29">
        <f>(100-'Table A1'!B94)*'Table A0'!$G94/(90)</f>
        <v>33290.676809623597</v>
      </c>
      <c r="J94" s="29">
        <f>'Table A1'!I94*'Table A0'!$G94/(5)</f>
        <v>122707.18387843811</v>
      </c>
      <c r="K94" s="29">
        <f>'Table A1'!J94*'Table A0'!$G94/(4)</f>
        <v>194848.2205542232</v>
      </c>
      <c r="L94" s="29">
        <f>'Table A1'!K94*'Table A0'!$G94/(0.5)</f>
        <v>379946.25067347329</v>
      </c>
      <c r="M94" s="29">
        <f>'Table A1'!L94*'Table A0'!$G94/(0.4)</f>
        <v>706629.49296015198</v>
      </c>
      <c r="N94" s="29">
        <f>'Table A1'!M94*'Table A0'!$G94/(0.09)</f>
        <v>2222029.2149678664</v>
      </c>
      <c r="P94" s="29">
        <f>'Table Thresholds_nominal'!B94*'Table A0'!$L94</f>
        <v>105873.05200666236</v>
      </c>
      <c r="Q94" s="29">
        <f>'Table Thresholds_nominal'!C94*'Table A0'!$L94</f>
        <v>144718.3853154543</v>
      </c>
      <c r="R94" s="29">
        <f>'Table Thresholds_nominal'!D94*'Table A0'!$L94</f>
        <v>318380.44769399945</v>
      </c>
      <c r="S94" s="29">
        <f>'Table Thresholds_nominal'!E94*'Table A0'!$L94</f>
        <v>469665.88578847441</v>
      </c>
      <c r="T94" s="29">
        <f>'Table Thresholds_nominal'!F94*'Table A0'!$L94</f>
        <v>1278143.0501390123</v>
      </c>
      <c r="U94" s="29">
        <f>'Table Thresholds_nominal'!G94*'Table A0'!$L94</f>
        <v>5539065.7949268883</v>
      </c>
    </row>
    <row r="95" spans="1:21" ht="12.75" customHeight="1">
      <c r="A95" s="28">
        <f t="shared" si="0"/>
        <v>2002</v>
      </c>
      <c r="B95" s="29">
        <f>'Table A1'!B95*'Table A0'!$G95/(10)</f>
        <v>207890.7128095302</v>
      </c>
      <c r="C95" s="29">
        <f>'Table A1'!C95*'Table A0'!$G95/(5)</f>
        <v>295907.79148715537</v>
      </c>
      <c r="D95" s="29">
        <f>'Table A1'!D95*'Table A0'!$G95/(1)</f>
        <v>730316.27286354138</v>
      </c>
      <c r="E95" s="29">
        <f>'Table A1'!E95*'Table A0'!$G95/(0.5)</f>
        <v>1103256.4679405792</v>
      </c>
      <c r="F95" s="29">
        <f>'Table A1'!F95*'Table A0'!$G95/(0.1)</f>
        <v>2884849.0477936203</v>
      </c>
      <c r="G95" s="29">
        <f>'Table A1'!G95*'Table A0'!$G95/(0.01)</f>
        <v>10939778.595558375</v>
      </c>
      <c r="H95" s="29"/>
      <c r="I95" s="29">
        <f>(100-'Table A1'!B95)*'Table A0'!$G95/(90)</f>
        <v>32328.800038736274</v>
      </c>
      <c r="J95" s="29">
        <f>'Table A1'!I95*'Table A0'!$G95/(5)</f>
        <v>119873.63413190504</v>
      </c>
      <c r="K95" s="29">
        <f>'Table A1'!J95*'Table A0'!$G95/(4)</f>
        <v>187305.67114305883</v>
      </c>
      <c r="L95" s="29">
        <f>'Table A1'!K95*'Table A0'!$G95/(0.5)</f>
        <v>357376.07778650348</v>
      </c>
      <c r="M95" s="29">
        <f>'Table A1'!L95*'Table A0'!$G95/(0.4)</f>
        <v>657858.32297731901</v>
      </c>
      <c r="N95" s="29">
        <f>'Table A1'!M95*'Table A0'!$G95/(0.09)</f>
        <v>1989856.8758197583</v>
      </c>
      <c r="P95" s="29">
        <f>'Table Thresholds_nominal'!B95*'Table A0'!$L95</f>
        <v>104426.69051369191</v>
      </c>
      <c r="Q95" s="29">
        <f>'Table Thresholds_nominal'!C95*'Table A0'!$L95</f>
        <v>141528.42078952061</v>
      </c>
      <c r="R95" s="29">
        <f>'Table Thresholds_nominal'!D95*'Table A0'!$L95</f>
        <v>304685.0805110308</v>
      </c>
      <c r="S95" s="29">
        <f>'Table Thresholds_nominal'!E95*'Table A0'!$L95</f>
        <v>442915.01250053145</v>
      </c>
      <c r="T95" s="29">
        <f>'Table Thresholds_nominal'!F95*'Table A0'!$L95</f>
        <v>1159771.0015412101</v>
      </c>
      <c r="U95" s="29">
        <f>'Table Thresholds_nominal'!G95*'Table A0'!$L95</f>
        <v>4737882.5219395906</v>
      </c>
    </row>
    <row r="96" spans="1:21" ht="12.75" customHeight="1">
      <c r="A96" s="28">
        <f t="shared" si="0"/>
        <v>2003</v>
      </c>
      <c r="B96" s="29">
        <f>'Table A1'!B96*'Table A0'!$G96/(10)</f>
        <v>206834.95580291029</v>
      </c>
      <c r="C96" s="29">
        <f>'Table A1'!C96*'Table A0'!$G96/(5)</f>
        <v>294702.54246491881</v>
      </c>
      <c r="D96" s="29">
        <f>'Table A1'!D96*'Table A0'!$G96/(1)</f>
        <v>731762.4818993517</v>
      </c>
      <c r="E96" s="29">
        <f>'Table A1'!E96*'Table A0'!$G96/(0.5)</f>
        <v>1110558.9149083686</v>
      </c>
      <c r="F96" s="29">
        <f>'Table A1'!F96*'Table A0'!$G96/(0.1)</f>
        <v>2951059.8846448679</v>
      </c>
      <c r="G96" s="29">
        <f>'Table A1'!G96*'Table A0'!$G96/(0.01)</f>
        <v>11635973.036320627</v>
      </c>
      <c r="H96" s="29"/>
      <c r="I96" s="29">
        <f>(100-'Table A1'!B96)*'Table A0'!$G96/(90)</f>
        <v>31685.817860379604</v>
      </c>
      <c r="J96" s="29">
        <f>'Table A1'!I96*'Table A0'!$G96/(5)</f>
        <v>118967.36914090179</v>
      </c>
      <c r="K96" s="29">
        <f>'Table A1'!J96*'Table A0'!$G96/(4)</f>
        <v>185437.55760631055</v>
      </c>
      <c r="L96" s="29">
        <f>'Table A1'!K96*'Table A0'!$G96/(0.5)</f>
        <v>352966.04889033473</v>
      </c>
      <c r="M96" s="29">
        <f>'Table A1'!L96*'Table A0'!$G96/(0.4)</f>
        <v>650433.67247424379</v>
      </c>
      <c r="N96" s="29">
        <f>'Table A1'!M96*'Table A0'!$G96/(0.09)</f>
        <v>1986069.5344586722</v>
      </c>
      <c r="P96" s="29">
        <f>'Table Thresholds_nominal'!B96*'Table A0'!$L96</f>
        <v>103463.27451764907</v>
      </c>
      <c r="Q96" s="29">
        <f>'Table Thresholds_nominal'!C96*'Table A0'!$L96</f>
        <v>140110.72235721175</v>
      </c>
      <c r="R96" s="29">
        <f>'Table Thresholds_nominal'!D96*'Table A0'!$L96</f>
        <v>301753.34544420551</v>
      </c>
      <c r="S96" s="29">
        <f>'Table Thresholds_nominal'!E96*'Table A0'!$L96</f>
        <v>436064.6054748976</v>
      </c>
      <c r="T96" s="29">
        <f>'Table Thresholds_nominal'!F96*'Table A0'!$L96</f>
        <v>1147352.8099353286</v>
      </c>
      <c r="U96" s="29">
        <f>'Table Thresholds_nominal'!G96*'Table A0'!$L96</f>
        <v>4794719.7319458351</v>
      </c>
    </row>
    <row r="97" spans="1:21" ht="12.75" customHeight="1">
      <c r="A97" s="28">
        <f t="shared" si="0"/>
        <v>2004</v>
      </c>
      <c r="B97" s="29">
        <f>'Table A1'!B97*'Table A0'!$G97/(10)</f>
        <v>217854.07746694944</v>
      </c>
      <c r="C97" s="29">
        <f>'Table A1'!C97*'Table A0'!$G97/(5)</f>
        <v>315287.31881231966</v>
      </c>
      <c r="D97" s="29">
        <f>'Table A1'!D97*'Table A0'!$G97/(1)</f>
        <v>812524.81074228871</v>
      </c>
      <c r="E97" s="29">
        <f>'Table A1'!E97*'Table A0'!$G97/(0.5)</f>
        <v>1246150.994023561</v>
      </c>
      <c r="F97" s="29">
        <f>'Table A1'!F97*'Table A0'!$G97/(0.1)</f>
        <v>3441822.5548639391</v>
      </c>
      <c r="G97" s="29">
        <f>'Table A1'!G97*'Table A0'!$G97/(0.01)</f>
        <v>14280708.471656866</v>
      </c>
      <c r="H97" s="29"/>
      <c r="I97" s="29">
        <f>(100-'Table A1'!B97)*'Table A0'!$G97/(90)</f>
        <v>31942.094214204906</v>
      </c>
      <c r="J97" s="29">
        <f>'Table A1'!I97*'Table A0'!$G97/(5)</f>
        <v>120420.83612157928</v>
      </c>
      <c r="K97" s="29">
        <f>'Table A1'!J97*'Table A0'!$G97/(4)</f>
        <v>190977.9458298274</v>
      </c>
      <c r="L97" s="29">
        <f>'Table A1'!K97*'Table A0'!$G97/(0.5)</f>
        <v>378898.62746101635</v>
      </c>
      <c r="M97" s="29">
        <f>'Table A1'!L97*'Table A0'!$G97/(0.4)</f>
        <v>697233.1038134665</v>
      </c>
      <c r="N97" s="29">
        <f>'Table A1'!M97*'Table A0'!$G97/(0.09)</f>
        <v>2237501.8974425029</v>
      </c>
      <c r="P97" s="29">
        <f>'Table Thresholds_nominal'!B97*'Table A0'!$L97</f>
        <v>104076.44953014213</v>
      </c>
      <c r="Q97" s="29">
        <f>'Table Thresholds_nominal'!C97*'Table A0'!$L97</f>
        <v>142247.38900823166</v>
      </c>
      <c r="R97" s="29">
        <f>'Table Thresholds_nominal'!D97*'Table A0'!$L97</f>
        <v>321846.17301638913</v>
      </c>
      <c r="S97" s="29">
        <f>'Table Thresholds_nominal'!E97*'Table A0'!$L97</f>
        <v>462313.13299139176</v>
      </c>
      <c r="T97" s="29">
        <f>'Table Thresholds_nominal'!F97*'Table A0'!$L97</f>
        <v>1268222.8530914118</v>
      </c>
      <c r="U97" s="29">
        <f>'Table Thresholds_nominal'!G97*'Table A0'!$L97</f>
        <v>5701176.5501768133</v>
      </c>
    </row>
    <row r="98" spans="1:21" ht="12.75" customHeight="1">
      <c r="A98" s="28">
        <f t="shared" si="0"/>
        <v>2005</v>
      </c>
      <c r="B98" s="29">
        <f>'Table A1'!B98*'Table A0'!$G98/(10)</f>
        <v>229044.54671726422</v>
      </c>
      <c r="C98" s="29">
        <f>'Table A1'!C98*'Table A0'!$G98/(5)</f>
        <v>336598.45846904855</v>
      </c>
      <c r="D98" s="29">
        <f>'Table A1'!D98*'Table A0'!$G98/(1)</f>
        <v>899251.70346983708</v>
      </c>
      <c r="E98" s="29">
        <f>'Table A1'!E98*'Table A0'!$G98/(0.5)</f>
        <v>1403586.5520365841</v>
      </c>
      <c r="F98" s="29">
        <f>'Table A1'!F98*'Table A0'!$G98/(0.1)</f>
        <v>3978085.0551430518</v>
      </c>
      <c r="G98" s="29">
        <f>'Table A1'!G98*'Table A0'!$G98/(0.01)</f>
        <v>16849028.472133666</v>
      </c>
      <c r="H98" s="29"/>
      <c r="I98" s="29">
        <f>(100-'Table A1'!B98)*'Table A0'!$G98/(90)</f>
        <v>31924.625984095539</v>
      </c>
      <c r="J98" s="29">
        <f>'Table A1'!I98*'Table A0'!$G98/(5)</f>
        <v>121490.63496547987</v>
      </c>
      <c r="K98" s="29">
        <f>'Table A1'!J98*'Table A0'!$G98/(4)</f>
        <v>195935.14721885143</v>
      </c>
      <c r="L98" s="29">
        <f>'Table A1'!K98*'Table A0'!$G98/(0.5)</f>
        <v>394916.8549030901</v>
      </c>
      <c r="M98" s="29">
        <f>'Table A1'!L98*'Table A0'!$G98/(0.4)</f>
        <v>759961.92625996692</v>
      </c>
      <c r="N98" s="29">
        <f>'Table A1'!M98*'Table A0'!$G98/(0.09)</f>
        <v>2547980.2310329834</v>
      </c>
      <c r="P98" s="29">
        <f>'Table Thresholds_nominal'!B98*'Table A0'!$L98</f>
        <v>105017.02252206735</v>
      </c>
      <c r="Q98" s="29">
        <f>'Table Thresholds_nominal'!C98*'Table A0'!$L98</f>
        <v>144252.55205563174</v>
      </c>
      <c r="R98" s="29">
        <f>'Table Thresholds_nominal'!D98*'Table A0'!$L98</f>
        <v>337867.14118297683</v>
      </c>
      <c r="S98" s="29">
        <f>'Table Thresholds_nominal'!E98*'Table A0'!$L98</f>
        <v>491503.97255053511</v>
      </c>
      <c r="T98" s="29">
        <f>'Table Thresholds_nominal'!F98*'Table A0'!$L98</f>
        <v>1408726.0132026195</v>
      </c>
      <c r="U98" s="29">
        <f>'Table Thresholds_nominal'!G98*'Table A0'!$L98</f>
        <v>6713325.2709626723</v>
      </c>
    </row>
    <row r="99" spans="1:21" ht="12.75" customHeight="1">
      <c r="A99" s="28">
        <f t="shared" si="0"/>
        <v>2006</v>
      </c>
      <c r="B99" s="29">
        <f>'Table A1'!B99*'Table A0'!$G99/(10)</f>
        <v>238030.19478298182</v>
      </c>
      <c r="C99" s="29">
        <f>'Table A1'!C99*'Table A0'!$G99/(5)</f>
        <v>350434.80313637882</v>
      </c>
      <c r="D99" s="29">
        <f>'Table A1'!D99*'Table A0'!$G99/(1)</f>
        <v>945557.62056427333</v>
      </c>
      <c r="E99" s="29">
        <f>'Table A1'!E99*'Table A0'!$G99/(0.5)</f>
        <v>1480076.4000645664</v>
      </c>
      <c r="F99" s="29">
        <f>'Table A1'!F99*'Table A0'!$G99/(0.1)</f>
        <v>4189798.4221554864</v>
      </c>
      <c r="G99" s="29">
        <f>'Table A1'!G99*'Table A0'!$G99/(0.01)</f>
        <v>17638488.650570482</v>
      </c>
      <c r="H99" s="29"/>
      <c r="I99" s="29">
        <f>(100-'Table A1'!B99)*'Table A0'!$G99/(90)</f>
        <v>31984.880134993935</v>
      </c>
      <c r="J99" s="29">
        <f>'Table A1'!I99*'Table A0'!$G99/(5)</f>
        <v>125625.58642958489</v>
      </c>
      <c r="K99" s="29">
        <f>'Table A1'!J99*'Table A0'!$G99/(4)</f>
        <v>201654.09877940518</v>
      </c>
      <c r="L99" s="29">
        <f>'Table A1'!K99*'Table A0'!$G99/(0.5)</f>
        <v>411038.84106398013</v>
      </c>
      <c r="M99" s="29">
        <f>'Table A1'!L99*'Table A0'!$G99/(0.4)</f>
        <v>802645.89454183646</v>
      </c>
      <c r="N99" s="29">
        <f>'Table A1'!M99*'Table A0'!$G99/(0.09)</f>
        <v>2695499.5078871539</v>
      </c>
      <c r="P99" s="29">
        <f>'Table Thresholds_nominal'!B99*'Table A0'!$L99</f>
        <v>107158.03383723235</v>
      </c>
      <c r="Q99" s="29">
        <f>'Table Thresholds_nominal'!C99*'Table A0'!$L99</f>
        <v>147635.0218749835</v>
      </c>
      <c r="R99" s="29">
        <f>'Table Thresholds_nominal'!D99*'Table A0'!$L99</f>
        <v>351398.56097039377</v>
      </c>
      <c r="S99" s="29">
        <f>'Table Thresholds_nominal'!E99*'Table A0'!$L99</f>
        <v>514843.15435042692</v>
      </c>
      <c r="T99" s="29">
        <f>'Table Thresholds_nominal'!F99*'Table A0'!$L99</f>
        <v>1496740.8818966721</v>
      </c>
      <c r="U99" s="29">
        <f>'Table Thresholds_nominal'!G99*'Table A0'!$L99</f>
        <v>6912974.0728101861</v>
      </c>
    </row>
    <row r="100" spans="1:21" ht="12.75" customHeight="1">
      <c r="A100" s="28">
        <f>A99+1</f>
        <v>2007</v>
      </c>
      <c r="B100" s="29">
        <f>'Table A1'!B100*'Table A0'!$G100/(10)</f>
        <v>246094.95041009513</v>
      </c>
      <c r="C100" s="29">
        <f>'Table A1'!C100*'Table A0'!$G100/(5)</f>
        <v>363804.76209704048</v>
      </c>
      <c r="D100" s="29">
        <f>'Table A1'!D100*'Table A0'!$G100/(1)</f>
        <v>988954.94179875404</v>
      </c>
      <c r="E100" s="29">
        <f>'Table A1'!E100*'Table A0'!$G100/(0.5)</f>
        <v>1556088.4505559879</v>
      </c>
      <c r="F100" s="29">
        <f>'Table A1'!F100*'Table A0'!$G100/(0.1)</f>
        <v>4452379.3054241491</v>
      </c>
      <c r="G100" s="29">
        <f>'Table A1'!G100*'Table A0'!$G100/(0.01)</f>
        <v>19593064.768069588</v>
      </c>
      <c r="H100" s="29"/>
      <c r="I100" s="29">
        <f>(100-'Table A1'!B100)*'Table A0'!$G100/(90)</f>
        <v>32744.639846388327</v>
      </c>
      <c r="J100" s="29">
        <f>'Table A1'!I100*'Table A0'!$G100/(5)</f>
        <v>128385.13872314987</v>
      </c>
      <c r="K100" s="29">
        <f>'Table A1'!J100*'Table A0'!$G100/(4)</f>
        <v>207517.21717161208</v>
      </c>
      <c r="L100" s="29">
        <f>'Table A1'!K100*'Table A0'!$G100/(0.5)</f>
        <v>421821.43304152013</v>
      </c>
      <c r="M100" s="29">
        <f>'Table A1'!L100*'Table A0'!$G100/(0.4)</f>
        <v>832015.73683894728</v>
      </c>
      <c r="N100" s="29">
        <f>'Table A1'!M100*'Table A0'!$G100/(0.09)</f>
        <v>2770080.9206857672</v>
      </c>
      <c r="P100" s="29">
        <f>'Table Thresholds_nominal'!B100*'Table A0'!$L100</f>
        <v>109480.11447752987</v>
      </c>
      <c r="Q100" s="29">
        <f>'Table Thresholds_nominal'!C100*'Table A0'!$L100</f>
        <v>150782.2955358779</v>
      </c>
      <c r="R100" s="29">
        <f>'Table Thresholds_nominal'!D100*'Table A0'!$L100</f>
        <v>360908.89396263176</v>
      </c>
      <c r="S100" s="29">
        <f>'Table Thresholds_nominal'!E100*'Table A0'!$L100</f>
        <v>531825.67826586019</v>
      </c>
      <c r="T100" s="29">
        <f>'Table Thresholds_nominal'!F100*'Table A0'!$L100</f>
        <v>1543643.4465665421</v>
      </c>
      <c r="U100" s="29">
        <f>'Table Thresholds_nominal'!G100*'Table A0'!$L100</f>
        <v>7150165.0507181371</v>
      </c>
    </row>
    <row r="101" spans="1:21" ht="12.75" customHeight="1">
      <c r="A101" s="28">
        <f>A100+1</f>
        <v>2008</v>
      </c>
      <c r="B101" s="29">
        <f>'Table A1'!B101*'Table A0'!$G101/(10)</f>
        <v>233716.69125098796</v>
      </c>
      <c r="C101" s="29">
        <f>'Table A1'!C101*'Table A0'!$G101/(5)</f>
        <v>342023.17610426608</v>
      </c>
      <c r="D101" s="29">
        <f>'Table A1'!D101*'Table A0'!$G101/(1)</f>
        <v>905569.53025778092</v>
      </c>
      <c r="E101" s="29">
        <f>'Table A1'!E101*'Table A0'!$G101/(0.5)</f>
        <v>1409916.6084633823</v>
      </c>
      <c r="F101" s="29">
        <f>'Table A1'!F101*'Table A0'!$G101/(0.1)</f>
        <v>3982496.7455869126</v>
      </c>
      <c r="G101" s="29">
        <f>'Table A1'!G101*'Table A0'!$G101/(0.01)</f>
        <v>17103721.544431828</v>
      </c>
      <c r="H101" s="29"/>
      <c r="I101" s="29">
        <f>(100-'Table A1'!B101)*'Table A0'!$G101/(90)</f>
        <v>30981.239161543497</v>
      </c>
      <c r="J101" s="29">
        <f>'Table A1'!I101*'Table A0'!$G101/(5)</f>
        <v>125410.20639770983</v>
      </c>
      <c r="K101" s="29">
        <f>'Table A1'!J101*'Table A0'!$G101/(4)</f>
        <v>201136.58756588734</v>
      </c>
      <c r="L101" s="29">
        <f>'Table A1'!K101*'Table A0'!$G101/(0.5)</f>
        <v>401222.45205217955</v>
      </c>
      <c r="M101" s="29">
        <f>'Table A1'!L101*'Table A0'!$G101/(0.4)</f>
        <v>766771.57418249955</v>
      </c>
      <c r="N101" s="29">
        <f>'Table A1'!M101*'Table A0'!$G101/(0.09)</f>
        <v>2524582.8790485896</v>
      </c>
      <c r="P101" s="29">
        <f>'Table Thresholds_nominal'!B101*'Table A0'!$L101</f>
        <v>107540</v>
      </c>
      <c r="Q101" s="29">
        <f>'Table Thresholds_nominal'!C101*'Table A0'!$L101</f>
        <v>147909</v>
      </c>
      <c r="R101" s="29">
        <f>'Table Thresholds_nominal'!D101*'Table A0'!$L101</f>
        <v>341810</v>
      </c>
      <c r="S101" s="29">
        <f>'Table Thresholds_nominal'!E101*'Table A0'!$L101</f>
        <v>497162</v>
      </c>
      <c r="T101" s="29">
        <f>'Table Thresholds_nominal'!F101*'Table A0'!$L101</f>
        <v>1401549</v>
      </c>
      <c r="U101" s="29">
        <f>'Table Thresholds_nominal'!G101*'Table A0'!$L101</f>
        <v>6414011</v>
      </c>
    </row>
    <row r="102" spans="1:21" ht="12.75" customHeight="1">
      <c r="A102" s="109"/>
      <c r="B102" s="109"/>
      <c r="C102" s="109"/>
      <c r="D102" s="109"/>
      <c r="E102" s="109"/>
      <c r="F102" s="109"/>
      <c r="G102" s="109"/>
      <c r="H102" s="109"/>
      <c r="I102" s="109"/>
      <c r="J102" s="32"/>
      <c r="K102" s="32"/>
      <c r="L102" s="32"/>
      <c r="M102" s="32"/>
      <c r="N102" s="32"/>
      <c r="O102" s="109"/>
      <c r="P102" s="109"/>
      <c r="Q102" s="109"/>
      <c r="R102" s="109"/>
      <c r="S102" s="109"/>
      <c r="T102" s="109"/>
      <c r="U102" s="109"/>
    </row>
    <row r="103" spans="1:21" ht="12.75" customHeight="1">
      <c r="J103" s="30"/>
      <c r="K103" s="30"/>
      <c r="L103" s="30"/>
      <c r="M103" s="30"/>
      <c r="N103" s="30"/>
    </row>
    <row r="104" spans="1:21" ht="12.75" customHeight="1">
      <c r="J104" s="30"/>
      <c r="K104" s="30"/>
      <c r="L104" s="30"/>
      <c r="M104" s="30"/>
      <c r="N104" s="30"/>
    </row>
    <row r="105" spans="1:21" ht="12.75" customHeight="1">
      <c r="B105" s="110"/>
      <c r="J105" s="30"/>
      <c r="K105" s="30"/>
      <c r="L105" s="30"/>
      <c r="M105" s="30"/>
      <c r="N105" s="30"/>
    </row>
    <row r="106" spans="1:21" ht="12.75" customHeight="1">
      <c r="J106" s="30"/>
      <c r="K106" s="30"/>
      <c r="L106" s="30"/>
      <c r="M106" s="30"/>
      <c r="N106" s="30"/>
    </row>
    <row r="107" spans="1:21" ht="12.75" customHeight="1">
      <c r="J107" s="30"/>
      <c r="K107" s="30"/>
      <c r="L107" s="30"/>
      <c r="M107" s="30"/>
      <c r="N107" s="30"/>
    </row>
    <row r="108" spans="1:21" ht="12.75" customHeight="1">
      <c r="J108" s="30"/>
      <c r="K108" s="30"/>
      <c r="L108" s="30"/>
      <c r="M108" s="30"/>
      <c r="N108" s="30"/>
    </row>
    <row r="109" spans="1:21" ht="12.75" customHeight="1">
      <c r="J109" s="30"/>
      <c r="K109" s="30"/>
      <c r="L109" s="30"/>
      <c r="M109" s="30"/>
      <c r="N109" s="30"/>
    </row>
    <row r="110" spans="1:21" ht="12.75" customHeight="1">
      <c r="J110" s="30"/>
      <c r="K110" s="30"/>
      <c r="L110" s="30"/>
      <c r="M110" s="30"/>
      <c r="N110" s="30"/>
    </row>
    <row r="111" spans="1:21" ht="12.75" customHeight="1">
      <c r="J111" s="30"/>
      <c r="K111" s="30"/>
      <c r="L111" s="30"/>
      <c r="M111" s="30"/>
      <c r="N111" s="30"/>
    </row>
    <row r="112" spans="1:21" ht="12.75" customHeight="1">
      <c r="J112" s="30"/>
      <c r="K112" s="30"/>
      <c r="L112" s="30"/>
      <c r="M112" s="30"/>
      <c r="N112" s="30"/>
    </row>
    <row r="113" spans="10:14" ht="12.75" customHeight="1">
      <c r="J113" s="30"/>
      <c r="K113" s="30"/>
      <c r="L113" s="30"/>
      <c r="M113" s="30"/>
      <c r="N113" s="30"/>
    </row>
    <row r="114" spans="10:14" ht="12.75" customHeight="1">
      <c r="J114" s="30"/>
      <c r="K114" s="30"/>
      <c r="L114" s="30"/>
      <c r="M114" s="30"/>
      <c r="N114" s="30"/>
    </row>
    <row r="115" spans="10:14" ht="12.75" customHeight="1">
      <c r="J115" s="30"/>
      <c r="K115" s="30"/>
      <c r="L115" s="30"/>
      <c r="M115" s="30"/>
      <c r="N115" s="30"/>
    </row>
    <row r="116" spans="10:14" ht="12.75" customHeight="1">
      <c r="J116" s="30"/>
      <c r="K116" s="30"/>
      <c r="L116" s="30"/>
      <c r="M116" s="30"/>
      <c r="N116" s="30"/>
    </row>
    <row r="117" spans="10:14" ht="12.75" customHeight="1">
      <c r="J117" s="30"/>
      <c r="K117" s="30"/>
      <c r="L117" s="30"/>
      <c r="M117" s="30"/>
      <c r="N117" s="30"/>
    </row>
    <row r="118" spans="10:14" ht="12.75" customHeight="1">
      <c r="J118" s="30"/>
      <c r="K118" s="30"/>
      <c r="L118" s="30"/>
      <c r="M118" s="30"/>
      <c r="N118" s="30"/>
    </row>
    <row r="119" spans="10:14" ht="12.75" customHeight="1">
      <c r="J119" s="30"/>
      <c r="K119" s="30"/>
      <c r="L119" s="30"/>
      <c r="M119" s="30"/>
      <c r="N119" s="30"/>
    </row>
    <row r="120" spans="10:14" ht="12.75" customHeight="1">
      <c r="J120" s="30"/>
      <c r="K120" s="30"/>
      <c r="L120" s="30"/>
      <c r="M120" s="30"/>
      <c r="N120" s="30"/>
    </row>
    <row r="121" spans="10:14" ht="12.75" customHeight="1">
      <c r="J121" s="30"/>
      <c r="K121" s="30"/>
      <c r="L121" s="30"/>
      <c r="M121" s="30"/>
      <c r="N121" s="30"/>
    </row>
    <row r="122" spans="10:14" ht="12.75" customHeight="1">
      <c r="J122" s="30"/>
      <c r="K122" s="30"/>
      <c r="L122" s="30"/>
      <c r="M122" s="30"/>
      <c r="N122" s="30"/>
    </row>
    <row r="123" spans="10:14" ht="12.75" customHeight="1">
      <c r="J123" s="30"/>
      <c r="K123" s="30"/>
      <c r="L123" s="30"/>
      <c r="M123" s="30"/>
      <c r="N123" s="30"/>
    </row>
    <row r="124" spans="10:14" ht="12.75" customHeight="1">
      <c r="J124" s="30"/>
      <c r="K124" s="30"/>
      <c r="L124" s="30"/>
      <c r="M124" s="30"/>
      <c r="N124" s="30"/>
    </row>
    <row r="125" spans="10:14" ht="12.75" customHeight="1">
      <c r="J125" s="30"/>
      <c r="K125" s="30"/>
      <c r="L125" s="30"/>
      <c r="M125" s="30"/>
      <c r="N125" s="30"/>
    </row>
    <row r="126" spans="10:14" ht="12.75" customHeight="1">
      <c r="J126" s="30"/>
      <c r="K126" s="30"/>
      <c r="L126" s="30"/>
      <c r="M126" s="30"/>
      <c r="N126" s="30"/>
    </row>
    <row r="127" spans="10:14" ht="12.75" customHeight="1">
      <c r="J127" s="30"/>
      <c r="K127" s="30"/>
      <c r="L127" s="30"/>
      <c r="M127" s="30"/>
      <c r="N127" s="30"/>
    </row>
    <row r="128" spans="10:14" ht="12.75" customHeight="1">
      <c r="J128" s="30"/>
      <c r="K128" s="30"/>
      <c r="L128" s="30"/>
      <c r="M128" s="30"/>
      <c r="N128" s="30"/>
    </row>
    <row r="129" spans="10:14" ht="12.75" customHeight="1">
      <c r="J129" s="30"/>
      <c r="K129" s="30"/>
      <c r="L129" s="30"/>
      <c r="M129" s="30"/>
      <c r="N129" s="30"/>
    </row>
    <row r="130" spans="10:14" ht="12.75" customHeight="1">
      <c r="J130" s="30"/>
      <c r="K130" s="30"/>
      <c r="L130" s="30"/>
      <c r="M130" s="30"/>
      <c r="N130" s="30"/>
    </row>
    <row r="131" spans="10:14" ht="12.75" customHeight="1">
      <c r="J131" s="30"/>
      <c r="K131" s="30"/>
      <c r="L131" s="30"/>
      <c r="M131" s="30"/>
      <c r="N131" s="30"/>
    </row>
    <row r="132" spans="10:14" ht="12.75" customHeight="1">
      <c r="J132" s="30"/>
      <c r="K132" s="30"/>
      <c r="L132" s="30"/>
      <c r="M132" s="30"/>
      <c r="N132" s="30"/>
    </row>
    <row r="133" spans="10:14" ht="12.75" customHeight="1">
      <c r="J133" s="30"/>
      <c r="K133" s="30"/>
      <c r="L133" s="30"/>
      <c r="M133" s="30"/>
      <c r="N133" s="30"/>
    </row>
    <row r="134" spans="10:14" ht="12.75" customHeight="1">
      <c r="J134" s="30"/>
      <c r="K134" s="30"/>
      <c r="L134" s="30"/>
      <c r="M134" s="30"/>
      <c r="N134" s="30"/>
    </row>
    <row r="135" spans="10:14" ht="12.75" customHeight="1">
      <c r="J135" s="30"/>
      <c r="K135" s="30"/>
      <c r="L135" s="30"/>
      <c r="M135" s="30"/>
      <c r="N135" s="30"/>
    </row>
    <row r="136" spans="10:14" ht="12.75" customHeight="1">
      <c r="J136" s="30"/>
      <c r="K136" s="30"/>
      <c r="L136" s="30"/>
      <c r="M136" s="30"/>
      <c r="N136" s="30"/>
    </row>
    <row r="137" spans="10:14" ht="12.75" customHeight="1">
      <c r="J137" s="30"/>
      <c r="K137" s="30"/>
      <c r="L137" s="30"/>
      <c r="M137" s="30"/>
      <c r="N137" s="30"/>
    </row>
    <row r="138" spans="10:14" ht="12.75" customHeight="1">
      <c r="J138" s="30"/>
      <c r="K138" s="30"/>
      <c r="L138" s="30"/>
      <c r="M138" s="30"/>
      <c r="N138" s="30"/>
    </row>
    <row r="139" spans="10:14" ht="12.75" customHeight="1">
      <c r="J139" s="30"/>
      <c r="K139" s="30"/>
      <c r="L139" s="30"/>
      <c r="M139" s="30"/>
      <c r="N139" s="30"/>
    </row>
    <row r="140" spans="10:14" ht="12.75" customHeight="1">
      <c r="J140" s="30"/>
      <c r="K140" s="30"/>
      <c r="L140" s="30"/>
      <c r="M140" s="30"/>
      <c r="N140" s="30"/>
    </row>
    <row r="141" spans="10:14" ht="12.75" customHeight="1">
      <c r="J141" s="30"/>
      <c r="K141" s="30"/>
      <c r="L141" s="30"/>
      <c r="M141" s="30"/>
      <c r="N141" s="30"/>
    </row>
    <row r="142" spans="10:14" ht="12.75" customHeight="1">
      <c r="J142" s="30"/>
      <c r="K142" s="30"/>
      <c r="L142" s="30"/>
      <c r="M142" s="30"/>
      <c r="N142" s="30"/>
    </row>
    <row r="143" spans="10:14" ht="12.75" customHeight="1">
      <c r="J143" s="30"/>
      <c r="K143" s="30"/>
      <c r="L143" s="30"/>
      <c r="M143" s="30"/>
      <c r="N143" s="30"/>
    </row>
    <row r="144" spans="10:14" ht="12.75" customHeight="1">
      <c r="J144" s="30"/>
      <c r="K144" s="30"/>
      <c r="L144" s="30"/>
      <c r="M144" s="30"/>
      <c r="N144" s="30"/>
    </row>
    <row r="145" spans="10:14" ht="12.75" customHeight="1">
      <c r="J145" s="30"/>
      <c r="K145" s="30"/>
      <c r="L145" s="30"/>
      <c r="M145" s="30"/>
      <c r="N145" s="30"/>
    </row>
    <row r="146" spans="10:14" ht="12.75" customHeight="1">
      <c r="J146" s="30"/>
      <c r="K146" s="30"/>
      <c r="L146" s="30"/>
      <c r="M146" s="30"/>
      <c r="N146" s="30"/>
    </row>
    <row r="147" spans="10:14" ht="12.75" customHeight="1">
      <c r="J147" s="30"/>
      <c r="K147" s="30"/>
      <c r="L147" s="30"/>
      <c r="M147" s="30"/>
      <c r="N147" s="30"/>
    </row>
    <row r="148" spans="10:14" ht="12.75" customHeight="1">
      <c r="J148" s="30"/>
      <c r="K148" s="30"/>
      <c r="L148" s="30"/>
      <c r="M148" s="30"/>
      <c r="N148" s="30"/>
    </row>
    <row r="149" spans="10:14" ht="12.75" customHeight="1">
      <c r="J149" s="30"/>
      <c r="K149" s="30"/>
      <c r="L149" s="30"/>
      <c r="M149" s="30"/>
      <c r="N149" s="30"/>
    </row>
    <row r="150" spans="10:14" ht="12.75" customHeight="1">
      <c r="J150" s="30"/>
      <c r="K150" s="30"/>
      <c r="L150" s="30"/>
      <c r="M150" s="30"/>
      <c r="N150" s="30"/>
    </row>
    <row r="151" spans="10:14" ht="12.75" customHeight="1">
      <c r="J151" s="30"/>
      <c r="K151" s="30"/>
      <c r="L151" s="30"/>
      <c r="M151" s="30"/>
      <c r="N151" s="30"/>
    </row>
    <row r="152" spans="10:14" ht="12.75" customHeight="1">
      <c r="J152" s="30"/>
      <c r="K152" s="30"/>
      <c r="L152" s="30"/>
      <c r="M152" s="30"/>
      <c r="N152" s="30"/>
    </row>
    <row r="153" spans="10:14" ht="12.75" customHeight="1">
      <c r="J153" s="30"/>
      <c r="K153" s="30"/>
      <c r="L153" s="30"/>
      <c r="M153" s="30"/>
      <c r="N153" s="30"/>
    </row>
    <row r="154" spans="10:14" ht="12.75" customHeight="1">
      <c r="J154" s="30"/>
      <c r="K154" s="30"/>
      <c r="L154" s="30"/>
      <c r="M154" s="30"/>
      <c r="N154" s="30"/>
    </row>
    <row r="155" spans="10:14" ht="12.75" customHeight="1">
      <c r="J155" s="30"/>
      <c r="K155" s="30"/>
      <c r="L155" s="30"/>
      <c r="M155" s="30"/>
      <c r="N155" s="30"/>
    </row>
    <row r="156" spans="10:14" ht="12.75" customHeight="1">
      <c r="J156" s="30"/>
      <c r="K156" s="30"/>
      <c r="L156" s="30"/>
      <c r="M156" s="30"/>
      <c r="N156" s="30"/>
    </row>
    <row r="157" spans="10:14" ht="12.75" customHeight="1">
      <c r="J157" s="30"/>
      <c r="K157" s="30"/>
      <c r="L157" s="30"/>
      <c r="M157" s="30"/>
      <c r="N157" s="30"/>
    </row>
    <row r="158" spans="10:14" ht="12.75" customHeight="1">
      <c r="J158" s="30"/>
      <c r="K158" s="30"/>
      <c r="L158" s="30"/>
      <c r="M158" s="30"/>
      <c r="N158" s="30"/>
    </row>
    <row r="159" spans="10:14" ht="12.75" customHeight="1">
      <c r="J159" s="30"/>
      <c r="K159" s="30"/>
      <c r="L159" s="30"/>
      <c r="M159" s="30"/>
      <c r="N159" s="30"/>
    </row>
    <row r="160" spans="10:14" ht="12.75" customHeight="1">
      <c r="J160" s="30"/>
      <c r="K160" s="30"/>
      <c r="L160" s="30"/>
      <c r="M160" s="30"/>
      <c r="N160" s="30"/>
    </row>
    <row r="161" spans="10:14" ht="12.75" customHeight="1">
      <c r="J161" s="30"/>
      <c r="K161" s="30"/>
      <c r="L161" s="30"/>
      <c r="M161" s="30"/>
      <c r="N161" s="30"/>
    </row>
    <row r="162" spans="10:14" ht="12.75" customHeight="1">
      <c r="J162" s="30"/>
      <c r="K162" s="30"/>
      <c r="L162" s="30"/>
      <c r="M162" s="30"/>
      <c r="N162" s="30"/>
    </row>
    <row r="163" spans="10:14" ht="12.75" customHeight="1">
      <c r="J163" s="30"/>
      <c r="K163" s="30"/>
      <c r="L163" s="30"/>
      <c r="M163" s="30"/>
      <c r="N163" s="30"/>
    </row>
    <row r="164" spans="10:14" ht="12.75" customHeight="1">
      <c r="J164" s="30"/>
      <c r="K164" s="30"/>
      <c r="L164" s="30"/>
      <c r="M164" s="30"/>
      <c r="N164" s="30"/>
    </row>
    <row r="165" spans="10:14" ht="12.75" customHeight="1">
      <c r="J165" s="30"/>
      <c r="K165" s="30"/>
      <c r="L165" s="30"/>
      <c r="M165" s="30"/>
      <c r="N165" s="30"/>
    </row>
    <row r="166" spans="10:14" ht="12.75" customHeight="1">
      <c r="J166" s="30"/>
      <c r="K166" s="30"/>
      <c r="L166" s="30"/>
      <c r="M166" s="30"/>
      <c r="N166" s="30"/>
    </row>
    <row r="167" spans="10:14" ht="12.75" customHeight="1">
      <c r="J167" s="30"/>
      <c r="K167" s="30"/>
      <c r="L167" s="30"/>
      <c r="M167" s="30"/>
      <c r="N167" s="30"/>
    </row>
    <row r="168" spans="10:14" ht="12.75" customHeight="1">
      <c r="J168" s="30"/>
      <c r="K168" s="30"/>
      <c r="L168" s="30"/>
      <c r="M168" s="30"/>
      <c r="N168" s="30"/>
    </row>
    <row r="169" spans="10:14" ht="12.75" customHeight="1">
      <c r="J169" s="30"/>
      <c r="K169" s="30"/>
      <c r="L169" s="30"/>
      <c r="M169" s="30"/>
      <c r="N169" s="30"/>
    </row>
    <row r="170" spans="10:14" ht="12.75" customHeight="1">
      <c r="J170" s="30"/>
      <c r="K170" s="30"/>
      <c r="L170" s="30"/>
      <c r="M170" s="30"/>
      <c r="N170" s="30"/>
    </row>
    <row r="171" spans="10:14" ht="12.75" customHeight="1">
      <c r="J171" s="30"/>
      <c r="K171" s="30"/>
      <c r="L171" s="30"/>
      <c r="M171" s="30"/>
      <c r="N171" s="30"/>
    </row>
    <row r="172" spans="10:14" ht="12.75" customHeight="1">
      <c r="J172" s="30"/>
      <c r="K172" s="30"/>
      <c r="L172" s="30"/>
      <c r="M172" s="30"/>
      <c r="N172" s="30"/>
    </row>
    <row r="173" spans="10:14" ht="12.75" customHeight="1">
      <c r="J173" s="30"/>
      <c r="K173" s="30"/>
      <c r="L173" s="30"/>
      <c r="M173" s="30"/>
      <c r="N173" s="30"/>
    </row>
    <row r="174" spans="10:14" ht="12.75" customHeight="1">
      <c r="J174" s="30"/>
      <c r="K174" s="30"/>
      <c r="L174" s="30"/>
      <c r="M174" s="30"/>
      <c r="N174" s="30"/>
    </row>
    <row r="175" spans="10:14" ht="12.75" customHeight="1">
      <c r="J175" s="30"/>
      <c r="K175" s="30"/>
      <c r="L175" s="30"/>
      <c r="M175" s="30"/>
      <c r="N175" s="30"/>
    </row>
    <row r="176" spans="10:14" ht="12.75" customHeight="1">
      <c r="J176" s="30"/>
      <c r="K176" s="30"/>
      <c r="L176" s="30"/>
      <c r="M176" s="30"/>
      <c r="N176"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9" fitToHeight="2" orientation="landscape" verticalDpi="1200"/>
  <headerFooter alignWithMargins="0"/>
</worksheet>
</file>

<file path=xl/worksheets/sheet12.xml><?xml version="1.0" encoding="utf-8"?>
<worksheet xmlns="http://schemas.openxmlformats.org/spreadsheetml/2006/main" xmlns:r="http://schemas.openxmlformats.org/officeDocument/2006/relationships">
  <sheetPr>
    <pageSetUpPr fitToPage="1"/>
  </sheetPr>
  <dimension ref="A1:AB176"/>
  <sheetViews>
    <sheetView workbookViewId="0">
      <selection activeCell="P48" sqref="P48"/>
    </sheetView>
  </sheetViews>
  <sheetFormatPr defaultColWidth="5.33203125" defaultRowHeight="12" customHeight="1"/>
  <cols>
    <col min="1" max="3" width="5.33203125" style="27" customWidth="1"/>
    <col min="4" max="4" width="6.6640625" style="27" customWidth="1"/>
    <col min="5" max="5" width="6.109375" style="27" customWidth="1"/>
    <col min="6" max="6" width="6" style="27" customWidth="1"/>
    <col min="7" max="7" width="7.33203125" style="27" customWidth="1"/>
    <col min="8" max="8" width="2.33203125" style="27" customWidth="1"/>
    <col min="9" max="12" width="5.33203125" style="27" customWidth="1"/>
    <col min="13" max="13" width="5.88671875" style="27" customWidth="1"/>
    <col min="14" max="14" width="6.33203125" style="27" customWidth="1"/>
    <col min="15" max="15" width="2.33203125" style="27" customWidth="1"/>
    <col min="16" max="19" width="5.33203125" style="27" customWidth="1"/>
    <col min="20" max="21" width="6.33203125" style="27" customWidth="1"/>
    <col min="22" max="26" width="5.33203125" style="27" customWidth="1"/>
    <col min="27" max="28" width="6.33203125" style="27" customWidth="1"/>
    <col min="29" max="16384" width="5.33203125" style="27"/>
  </cols>
  <sheetData>
    <row r="1" spans="1:28" ht="12" customHeight="1">
      <c r="A1" s="254" t="s">
        <v>422</v>
      </c>
      <c r="B1" s="255"/>
      <c r="C1" s="255"/>
      <c r="D1" s="255"/>
      <c r="E1" s="255"/>
      <c r="F1" s="255"/>
      <c r="G1" s="255"/>
      <c r="H1" s="255"/>
      <c r="I1" s="255"/>
      <c r="J1" s="255"/>
      <c r="K1" s="255"/>
      <c r="L1" s="255"/>
      <c r="M1" s="255"/>
      <c r="N1" s="255"/>
      <c r="O1" s="256"/>
      <c r="P1" s="256"/>
      <c r="Q1" s="256"/>
      <c r="R1" s="256"/>
      <c r="S1" s="256"/>
      <c r="T1" s="256"/>
      <c r="U1" s="256"/>
    </row>
    <row r="2" spans="1:28" ht="12" customHeight="1">
      <c r="A2" s="251" t="s">
        <v>466</v>
      </c>
      <c r="B2" s="252"/>
      <c r="C2" s="252"/>
      <c r="D2" s="252"/>
      <c r="E2" s="252"/>
      <c r="F2" s="252"/>
      <c r="G2" s="252"/>
      <c r="H2" s="252"/>
      <c r="I2" s="252"/>
      <c r="J2" s="252"/>
      <c r="K2" s="252"/>
      <c r="L2" s="252"/>
      <c r="M2" s="252"/>
      <c r="N2" s="252"/>
      <c r="O2" s="253"/>
      <c r="P2" s="253"/>
      <c r="Q2" s="253"/>
      <c r="R2" s="253"/>
      <c r="S2" s="253"/>
      <c r="T2" s="253"/>
      <c r="U2" s="253"/>
    </row>
    <row r="3" spans="1:28" ht="12" customHeight="1">
      <c r="A3" s="153"/>
      <c r="B3" s="154"/>
      <c r="C3" s="154"/>
      <c r="D3" s="154"/>
      <c r="E3" s="154"/>
      <c r="F3" s="154"/>
      <c r="G3" s="154"/>
      <c r="H3" s="155"/>
      <c r="I3" s="155"/>
      <c r="J3" s="155"/>
      <c r="K3" s="155"/>
      <c r="L3" s="155"/>
      <c r="M3" s="155"/>
      <c r="N3" s="155"/>
      <c r="O3" s="155"/>
      <c r="P3" s="155"/>
      <c r="Q3" s="155"/>
      <c r="R3" s="155"/>
      <c r="S3" s="155"/>
      <c r="T3" s="155"/>
      <c r="U3" s="155"/>
      <c r="W3" s="155"/>
      <c r="X3" s="155"/>
      <c r="Y3" s="155"/>
      <c r="Z3" s="155"/>
      <c r="AA3" s="155"/>
      <c r="AB3" s="155"/>
    </row>
    <row r="4" spans="1:28" ht="12" customHeight="1">
      <c r="B4" s="63" t="s">
        <v>52</v>
      </c>
      <c r="C4" s="63" t="s">
        <v>145</v>
      </c>
      <c r="D4" s="63" t="s">
        <v>55</v>
      </c>
      <c r="E4" s="63" t="s">
        <v>90</v>
      </c>
      <c r="F4" s="63" t="s">
        <v>91</v>
      </c>
      <c r="G4" s="63" t="s">
        <v>92</v>
      </c>
      <c r="H4" s="108"/>
      <c r="I4" s="63" t="s">
        <v>177</v>
      </c>
      <c r="J4" s="63" t="s">
        <v>53</v>
      </c>
      <c r="K4" s="63" t="s">
        <v>54</v>
      </c>
      <c r="L4" s="63" t="s">
        <v>88</v>
      </c>
      <c r="M4" s="63" t="s">
        <v>89</v>
      </c>
      <c r="N4" s="63" t="s">
        <v>93</v>
      </c>
      <c r="O4" s="108"/>
      <c r="P4" s="63" t="s">
        <v>84</v>
      </c>
      <c r="Q4" s="63" t="s">
        <v>85</v>
      </c>
      <c r="R4" s="63" t="s">
        <v>86</v>
      </c>
      <c r="S4" s="63" t="s">
        <v>97</v>
      </c>
      <c r="T4" s="63" t="s">
        <v>98</v>
      </c>
      <c r="U4" s="63" t="s">
        <v>99</v>
      </c>
      <c r="W4" s="162"/>
      <c r="X4" s="162"/>
      <c r="Y4" s="162"/>
      <c r="Z4" s="162"/>
      <c r="AA4" s="162"/>
      <c r="AB4" s="162"/>
    </row>
    <row r="5" spans="1:28" ht="12" customHeight="1">
      <c r="A5" s="31"/>
      <c r="B5" s="33" t="s">
        <v>58</v>
      </c>
      <c r="C5" s="33" t="s">
        <v>59</v>
      </c>
      <c r="D5" s="33" t="s">
        <v>60</v>
      </c>
      <c r="E5" s="33" t="s">
        <v>62</v>
      </c>
      <c r="F5" s="33" t="s">
        <v>63</v>
      </c>
      <c r="G5" s="33" t="s">
        <v>65</v>
      </c>
      <c r="H5" s="109"/>
      <c r="I5" s="33" t="s">
        <v>66</v>
      </c>
      <c r="J5" s="33" t="s">
        <v>67</v>
      </c>
      <c r="K5" s="33" t="s">
        <v>96</v>
      </c>
      <c r="L5" s="33" t="s">
        <v>112</v>
      </c>
      <c r="M5" s="33" t="s">
        <v>113</v>
      </c>
      <c r="N5" s="33" t="s">
        <v>157</v>
      </c>
      <c r="O5" s="109"/>
      <c r="P5" s="33" t="s">
        <v>158</v>
      </c>
      <c r="Q5" s="33" t="s">
        <v>173</v>
      </c>
      <c r="R5" s="33" t="s">
        <v>174</v>
      </c>
      <c r="S5" s="33" t="s">
        <v>175</v>
      </c>
      <c r="T5" s="33" t="s">
        <v>176</v>
      </c>
      <c r="U5" s="33" t="s">
        <v>178</v>
      </c>
      <c r="W5" s="163"/>
      <c r="X5" s="163"/>
      <c r="Y5" s="163"/>
      <c r="Z5" s="163"/>
      <c r="AA5" s="163"/>
      <c r="AB5" s="163"/>
    </row>
    <row r="6" spans="1:28" ht="12" customHeight="1">
      <c r="A6" s="28">
        <v>1913</v>
      </c>
      <c r="B6" s="29"/>
      <c r="C6" s="29"/>
      <c r="D6" s="29">
        <f>'Table A2'!D6*'Table A0'!$J6/(1)</f>
        <v>262248.65276838402</v>
      </c>
      <c r="E6" s="29">
        <f>'Table A2'!E6*'Table A0'!$J6/(0.5)</f>
        <v>430065.08782519051</v>
      </c>
      <c r="F6" s="29">
        <f>'Table A2'!F6*'Table A0'!$J6/(0.1)</f>
        <v>1258178.5174983698</v>
      </c>
      <c r="G6" s="29">
        <f>'Table A2'!G6*'Table A0'!$J6/(0.01)</f>
        <v>4022815.1682013739</v>
      </c>
      <c r="H6" s="29"/>
      <c r="I6" s="29"/>
      <c r="J6" s="29"/>
      <c r="K6" s="29"/>
      <c r="L6" s="29">
        <f>'Table A2'!K6*'Table A0'!$J6/(0.5)</f>
        <v>94432.217711577585</v>
      </c>
      <c r="M6" s="29">
        <f>'Table A2'!L6*'Table A0'!$J6/(0.4)</f>
        <v>223036.73040689566</v>
      </c>
      <c r="N6" s="29">
        <f>'Table A2'!M6*'Table A0'!$J6/(0.09)</f>
        <v>950996.66742025828</v>
      </c>
      <c r="O6" s="29"/>
      <c r="P6" s="29"/>
      <c r="Q6" s="29"/>
      <c r="R6" s="29">
        <f>'Table Thresholds_nominal'!K6*'Table A0'!$L6</f>
        <v>75102.858765360361</v>
      </c>
      <c r="S6" s="29">
        <f>'Table Thresholds_nominal'!L6*'Table A0'!$L6</f>
        <v>123162.18676392554</v>
      </c>
      <c r="T6" s="29">
        <f>'Table Thresholds_nominal'!M6*'Table A0'!$L6</f>
        <v>389361.97754346876</v>
      </c>
      <c r="U6" s="29">
        <f>'Table Thresholds_nominal'!N6*'Table A0'!$L6</f>
        <v>1637723.2398949175</v>
      </c>
      <c r="W6" s="29"/>
      <c r="X6" s="29"/>
      <c r="Y6" s="29"/>
      <c r="Z6" s="29"/>
      <c r="AA6" s="29"/>
      <c r="AB6" s="29"/>
    </row>
    <row r="7" spans="1:28" ht="12" customHeight="1">
      <c r="A7" s="28">
        <v>1914</v>
      </c>
      <c r="B7" s="29"/>
      <c r="C7" s="29"/>
      <c r="D7" s="29">
        <f>'Table A2'!D7*'Table A0'!$J7/(1)</f>
        <v>259035.81009245993</v>
      </c>
      <c r="E7" s="29">
        <f>'Table A2'!E7*'Table A0'!$J7/(0.5)</f>
        <v>430261.1109693679</v>
      </c>
      <c r="F7" s="29">
        <f>'Table A2'!F7*'Table A0'!$J7/(0.1)</f>
        <v>1227327.1347446241</v>
      </c>
      <c r="G7" s="29">
        <f>'Table A2'!G7*'Table A0'!$J7/(0.01)</f>
        <v>3893407.9892580113</v>
      </c>
      <c r="H7" s="29"/>
      <c r="I7" s="29"/>
      <c r="J7" s="29"/>
      <c r="K7" s="29"/>
      <c r="L7" s="29">
        <f>'Table A2'!K7*'Table A0'!$J7/(0.5)</f>
        <v>87810.509215551923</v>
      </c>
      <c r="M7" s="29">
        <f>'Table A2'!L7*'Table A0'!$J7/(0.4)</f>
        <v>230994.60502555381</v>
      </c>
      <c r="N7" s="29">
        <f>'Table A2'!M7*'Table A0'!$J7/(0.09)</f>
        <v>931095.92868758109</v>
      </c>
      <c r="O7" s="29"/>
      <c r="P7" s="29"/>
      <c r="Q7" s="29"/>
      <c r="R7" s="29">
        <f>'Table Thresholds_nominal'!K7*'Table A0'!$L7</f>
        <v>69405.823570250781</v>
      </c>
      <c r="S7" s="29">
        <f>'Table Thresholds_nominal'!L7*'Table A0'!$L7</f>
        <v>115283.77773876481</v>
      </c>
      <c r="T7" s="29">
        <f>'Table Thresholds_nominal'!M7*'Table A0'!$L7</f>
        <v>372918.67406751832</v>
      </c>
      <c r="U7" s="29">
        <f>'Table Thresholds_nominal'!N7*'Table A0'!$L7</f>
        <v>1627217.0433035523</v>
      </c>
      <c r="W7" s="29"/>
      <c r="X7" s="29"/>
      <c r="Y7" s="29"/>
      <c r="Z7" s="29"/>
      <c r="AA7" s="29"/>
      <c r="AB7" s="29"/>
    </row>
    <row r="8" spans="1:28" ht="12" customHeight="1">
      <c r="A8" s="28">
        <v>1915</v>
      </c>
      <c r="B8" s="29"/>
      <c r="C8" s="29"/>
      <c r="D8" s="29">
        <f>'Table A2'!D8*'Table A0'!$J8/(1)</f>
        <v>253181.58030915496</v>
      </c>
      <c r="E8" s="29">
        <f>'Table A2'!E8*'Table A0'!$J8/(0.5)</f>
        <v>419954.46741999523</v>
      </c>
      <c r="F8" s="29">
        <f>'Table A2'!F8*'Table A0'!$J8/(0.1)</f>
        <v>1327918.5252018964</v>
      </c>
      <c r="G8" s="29">
        <f>'Table A2'!G8*'Table A0'!$J8/(0.01)</f>
        <v>6280021.3473465433</v>
      </c>
      <c r="H8" s="29"/>
      <c r="I8" s="29"/>
      <c r="J8" s="29"/>
      <c r="K8" s="29"/>
      <c r="L8" s="29">
        <f>'Table A2'!K8*'Table A0'!$J8/(0.5)</f>
        <v>86408.693198314737</v>
      </c>
      <c r="M8" s="29">
        <f>'Table A2'!L8*'Table A0'!$J8/(0.4)</f>
        <v>192963.45297451981</v>
      </c>
      <c r="N8" s="29">
        <f>'Table A2'!M8*'Table A0'!$J8/(0.09)</f>
        <v>777684.87829693593</v>
      </c>
      <c r="O8" s="29"/>
      <c r="P8" s="29"/>
      <c r="Q8" s="29"/>
      <c r="R8" s="29">
        <f>'Table Thresholds_nominal'!K8*'Table A0'!$L8</f>
        <v>58508.654893581435</v>
      </c>
      <c r="S8" s="29">
        <f>'Table Thresholds_nominal'!L8*'Table A0'!$L8</f>
        <v>111327.90398683392</v>
      </c>
      <c r="T8" s="29">
        <f>'Table Thresholds_nominal'!M8*'Table A0'!$L8</f>
        <v>410289.29213980027</v>
      </c>
      <c r="U8" s="29">
        <f>'Table Thresholds_nominal'!N8*'Table A0'!$L8</f>
        <v>2081751.4059539882</v>
      </c>
      <c r="W8" s="29"/>
      <c r="X8" s="29"/>
      <c r="Y8" s="29"/>
      <c r="Z8" s="29"/>
      <c r="AA8" s="29"/>
      <c r="AB8" s="29"/>
    </row>
    <row r="9" spans="1:28" ht="12" customHeight="1">
      <c r="A9" s="28">
        <v>1916</v>
      </c>
      <c r="B9" s="29"/>
      <c r="C9" s="29"/>
      <c r="D9" s="29">
        <f>'Table A2'!D9*'Table A0'!$J9/(1)</f>
        <v>300728.42614667962</v>
      </c>
      <c r="E9" s="29">
        <f>'Table A2'!E9*'Table A0'!$J9/(0.5)</f>
        <v>507380.49059024081</v>
      </c>
      <c r="F9" s="29">
        <f>'Table A2'!F9*'Table A0'!$J9/(0.1)</f>
        <v>1612212.2155798797</v>
      </c>
      <c r="G9" s="29">
        <f>'Table A2'!G9*'Table A0'!$J9/(0.01)</f>
        <v>7187820.0365612097</v>
      </c>
      <c r="H9" s="29"/>
      <c r="I9" s="29"/>
      <c r="J9" s="29"/>
      <c r="K9" s="29"/>
      <c r="L9" s="29">
        <f>'Table A2'!K9*'Table A0'!$J9/(0.5)</f>
        <v>94076.361703118397</v>
      </c>
      <c r="M9" s="29">
        <f>'Table A2'!L9*'Table A0'!$J9/(0.4)</f>
        <v>231172.55934283108</v>
      </c>
      <c r="N9" s="29">
        <f>'Table A2'!M9*'Table A0'!$J9/(0.09)</f>
        <v>992700.23547084327</v>
      </c>
      <c r="O9" s="29"/>
      <c r="P9" s="29"/>
      <c r="Q9" s="29"/>
      <c r="R9" s="29">
        <f>'Table Thresholds_nominal'!K9*'Table A0'!$L9</f>
        <v>70976.015582890235</v>
      </c>
      <c r="S9" s="29">
        <f>'Table Thresholds_nominal'!L9*'Table A0'!$L9</f>
        <v>129037.08817489467</v>
      </c>
      <c r="T9" s="29">
        <f>'Table Thresholds_nominal'!M9*'Table A0'!$L9</f>
        <v>491536.88561751629</v>
      </c>
      <c r="U9" s="29">
        <f>'Table Thresholds_nominal'!N9*'Table A0'!$L9</f>
        <v>2685313.1345194932</v>
      </c>
      <c r="W9" s="29"/>
      <c r="X9" s="29"/>
      <c r="Y9" s="29"/>
      <c r="Z9" s="29"/>
      <c r="AA9" s="29"/>
      <c r="AB9" s="29"/>
    </row>
    <row r="10" spans="1:28" ht="12" customHeight="1">
      <c r="A10" s="28">
        <v>1917</v>
      </c>
      <c r="B10" s="29">
        <f>'Table A2'!B10*'Table A0'!$J10/(10)</f>
        <v>65093.07074667672</v>
      </c>
      <c r="C10" s="29">
        <f>'Table A2'!C10*'Table A0'!$J10/(5)</f>
        <v>98420.0346349053</v>
      </c>
      <c r="D10" s="29">
        <f>'Table A2'!D10*'Table A0'!$J10/(1)</f>
        <v>285258.798165788</v>
      </c>
      <c r="E10" s="29">
        <f>'Table A2'!E10*'Table A0'!$J10/(0.5)</f>
        <v>461022.13295184786</v>
      </c>
      <c r="F10" s="29">
        <f>'Table A2'!F10*'Table A0'!$J10/(0.1)</f>
        <v>1350399.7627510342</v>
      </c>
      <c r="G10" s="29">
        <f>'Table A2'!G10*'Table A0'!$J10/(0.01)</f>
        <v>5357676.7513383077</v>
      </c>
      <c r="H10" s="29"/>
      <c r="I10" s="29">
        <f>(100-'Table A2'!B10)*'Table A0'!$J10/(90)</f>
        <v>10654.752399215919</v>
      </c>
      <c r="J10" s="29">
        <f>'Table A2'!I10*'Table A0'!$J10/(5)</f>
        <v>31766.106858448133</v>
      </c>
      <c r="K10" s="29">
        <f>'Table A2'!J10*'Table A0'!$J10/(4)</f>
        <v>51710.343752184628</v>
      </c>
      <c r="L10" s="29">
        <f>'Table A2'!K10*'Table A0'!$J10/(0.5)</f>
        <v>109495.46337972813</v>
      </c>
      <c r="M10" s="29">
        <f>'Table A2'!L10*'Table A0'!$J10/(0.4)</f>
        <v>238677.72550205127</v>
      </c>
      <c r="N10" s="29">
        <f>'Table A2'!M10*'Table A0'!$J10/(0.09)</f>
        <v>905146.7640191149</v>
      </c>
      <c r="O10" s="29"/>
      <c r="P10" s="29">
        <f>'Table Thresholds_nominal'!I10*'Table A0'!$L10</f>
        <v>25327.657708149392</v>
      </c>
      <c r="Q10" s="29">
        <f>'Table Thresholds_nominal'!J10*'Table A0'!$L10</f>
        <v>35698.539220459294</v>
      </c>
      <c r="R10" s="29">
        <f>'Table Thresholds_nominal'!K10*'Table A0'!$L10</f>
        <v>88272.598749735815</v>
      </c>
      <c r="S10" s="29">
        <f>'Table Thresholds_nominal'!L10*'Table A0'!$L10</f>
        <v>142912.50898817711</v>
      </c>
      <c r="T10" s="29">
        <f>'Table Thresholds_nominal'!M10*'Table A0'!$L10</f>
        <v>494726.30925628816</v>
      </c>
      <c r="U10" s="29">
        <f>'Table Thresholds_nominal'!N10*'Table A0'!$L10</f>
        <v>2240320.9773121118</v>
      </c>
      <c r="W10" s="29"/>
      <c r="X10" s="29"/>
      <c r="Y10" s="29"/>
      <c r="Z10" s="29"/>
      <c r="AA10" s="29"/>
      <c r="AB10" s="29"/>
    </row>
    <row r="11" spans="1:28" ht="12" customHeight="1">
      <c r="A11" s="28">
        <v>1918</v>
      </c>
      <c r="B11" s="29">
        <f>'Table A2'!B11*'Table A0'!$J11/(10)</f>
        <v>60986.194963637274</v>
      </c>
      <c r="C11" s="29">
        <f>'Table A2'!C11*'Table A0'!$J11/(5)</f>
        <v>89699.22184419955</v>
      </c>
      <c r="D11" s="29">
        <f>'Table A2'!D11*'Table A0'!$J11/(1)</f>
        <v>243251.82915439919</v>
      </c>
      <c r="E11" s="29">
        <f>'Table A2'!E11*'Table A0'!$J11/(0.5)</f>
        <v>378814.18457946874</v>
      </c>
      <c r="F11" s="29">
        <f>'Table A2'!F11*'Table A0'!$J11/(0.1)</f>
        <v>1026265.6970446082</v>
      </c>
      <c r="G11" s="29">
        <f>'Table A2'!G11*'Table A0'!$J11/(0.01)</f>
        <v>3712950.5890771672</v>
      </c>
      <c r="H11" s="29"/>
      <c r="I11" s="29">
        <f>(100-'Table A2'!B11)*'Table A0'!$J11/(90)</f>
        <v>10130.291816695211</v>
      </c>
      <c r="J11" s="29">
        <f>'Table A2'!I11*'Table A0'!$J11/(5)</f>
        <v>32273.168083074986</v>
      </c>
      <c r="K11" s="29">
        <f>'Table A2'!J11*'Table A0'!$J11/(4)</f>
        <v>51311.070016649646</v>
      </c>
      <c r="L11" s="29">
        <f>'Table A2'!K11*'Table A0'!$J11/(0.5)</f>
        <v>107689.47372932962</v>
      </c>
      <c r="M11" s="29">
        <f>'Table A2'!L11*'Table A0'!$J11/(0.4)</f>
        <v>216951.30646318386</v>
      </c>
      <c r="N11" s="29">
        <f>'Table A2'!M11*'Table A0'!$J11/(0.09)</f>
        <v>727745.15348543506</v>
      </c>
      <c r="O11" s="29"/>
      <c r="P11" s="29">
        <f>'Table Thresholds_nominal'!I11*'Table A0'!$L11</f>
        <v>27000.989410358121</v>
      </c>
      <c r="Q11" s="29">
        <f>'Table Thresholds_nominal'!J11*'Table A0'!$L11</f>
        <v>36275.55549935325</v>
      </c>
      <c r="R11" s="29">
        <f>'Table Thresholds_nominal'!K11*'Table A0'!$L11</f>
        <v>88140.322814553583</v>
      </c>
      <c r="S11" s="29">
        <f>'Table Thresholds_nominal'!L11*'Table A0'!$L11</f>
        <v>136709.72312541778</v>
      </c>
      <c r="T11" s="29">
        <f>'Table Thresholds_nominal'!M11*'Table A0'!$L11</f>
        <v>419360.75201184012</v>
      </c>
      <c r="U11" s="29">
        <f>'Table Thresholds_nominal'!N11*'Table A0'!$L11</f>
        <v>1686920.8172017054</v>
      </c>
      <c r="W11" s="29"/>
      <c r="X11" s="29"/>
      <c r="Y11" s="29"/>
      <c r="Z11" s="29"/>
      <c r="AA11" s="29"/>
      <c r="AB11" s="29"/>
    </row>
    <row r="12" spans="1:28" ht="12" customHeight="1">
      <c r="A12" s="28">
        <v>1919</v>
      </c>
      <c r="B12" s="29">
        <f>'Table A2'!B12*'Table A0'!$J12/(10)</f>
        <v>60255.476411723983</v>
      </c>
      <c r="C12" s="29">
        <f>'Table A2'!C12*'Table A0'!$J12/(5)</f>
        <v>89933.120989748204</v>
      </c>
      <c r="D12" s="29">
        <f>'Table A2'!D12*'Table A0'!$J12/(1)</f>
        <v>243803.1776561563</v>
      </c>
      <c r="E12" s="29">
        <f>'Table A2'!E12*'Table A0'!$J12/(0.5)</f>
        <v>374849.92274715321</v>
      </c>
      <c r="F12" s="29">
        <f>'Table A2'!F12*'Table A0'!$J12/(0.1)</f>
        <v>982694.41360142082</v>
      </c>
      <c r="G12" s="29">
        <f>'Table A2'!G12*'Table A0'!$J12/(0.01)</f>
        <v>3352422.9222903056</v>
      </c>
      <c r="H12" s="29"/>
      <c r="I12" s="29">
        <f>(100-'Table A2'!B12)*'Table A0'!$J12/(90)</f>
        <v>10074.023942433743</v>
      </c>
      <c r="J12" s="29">
        <f>'Table A2'!I12*'Table A0'!$J12/(5)</f>
        <v>30577.831833699765</v>
      </c>
      <c r="K12" s="29">
        <f>'Table A2'!J12*'Table A0'!$J12/(4)</f>
        <v>51465.60682314619</v>
      </c>
      <c r="L12" s="29">
        <f>'Table A2'!K12*'Table A0'!$J12/(0.5)</f>
        <v>112756.43256515941</v>
      </c>
      <c r="M12" s="29">
        <f>'Table A2'!L12*'Table A0'!$J12/(0.4)</f>
        <v>222888.8000335863</v>
      </c>
      <c r="N12" s="29">
        <f>'Table A2'!M12*'Table A0'!$J12/(0.09)</f>
        <v>719391.24596932251</v>
      </c>
      <c r="O12" s="29"/>
      <c r="P12" s="29">
        <f>'Table Thresholds_nominal'!I12*'Table A0'!$L12</f>
        <v>25777.19322101591</v>
      </c>
      <c r="Q12" s="29">
        <f>'Table Thresholds_nominal'!J12*'Table A0'!$L12</f>
        <v>36287.231786113945</v>
      </c>
      <c r="R12" s="29">
        <f>'Table Thresholds_nominal'!K12*'Table A0'!$L12</f>
        <v>92219.514778299417</v>
      </c>
      <c r="S12" s="29">
        <f>'Table Thresholds_nominal'!L12*'Table A0'!$L12</f>
        <v>142580.7335925551</v>
      </c>
      <c r="T12" s="29">
        <f>'Table Thresholds_nominal'!M12*'Table A0'!$L12</f>
        <v>450756.96008080244</v>
      </c>
      <c r="U12" s="29">
        <f>'Table Thresholds_nominal'!N12*'Table A0'!$L12</f>
        <v>1583980.2957690873</v>
      </c>
      <c r="W12" s="29"/>
      <c r="X12" s="29"/>
      <c r="Y12" s="29"/>
      <c r="Z12" s="29"/>
      <c r="AA12" s="29"/>
      <c r="AB12" s="29"/>
    </row>
    <row r="13" spans="1:28" ht="12" customHeight="1">
      <c r="A13" s="28">
        <v>1920</v>
      </c>
      <c r="B13" s="29">
        <f>'Table A2'!B13*'Table A0'!$J13/(10)</f>
        <v>52072.804419610358</v>
      </c>
      <c r="C13" s="29">
        <f>'Table A2'!C13*'Table A0'!$J13/(5)</f>
        <v>75440.192899366506</v>
      </c>
      <c r="D13" s="29">
        <f>'Table A2'!D13*'Table A0'!$J13/(1)</f>
        <v>197564.71767212605</v>
      </c>
      <c r="E13" s="29">
        <f>'Table A2'!E13*'Table A0'!$J13/(0.5)</f>
        <v>297208.83770761627</v>
      </c>
      <c r="F13" s="29">
        <f>'Table A2'!F13*'Table A0'!$J13/(0.1)</f>
        <v>719550.53698533506</v>
      </c>
      <c r="G13" s="29">
        <f>'Table A2'!G13*'Table A0'!$J13/(0.01)</f>
        <v>2218970.8362268773</v>
      </c>
      <c r="H13" s="29"/>
      <c r="I13" s="29">
        <f>(100-'Table A2'!B13)*'Table A0'!$J13/(90)</f>
        <v>9169.9654672991128</v>
      </c>
      <c r="J13" s="29">
        <f>'Table A2'!I13*'Table A0'!$J13/(5)</f>
        <v>28705.415939854214</v>
      </c>
      <c r="K13" s="29">
        <f>'Table A2'!J13*'Table A0'!$J13/(4)</f>
        <v>44909.061706176617</v>
      </c>
      <c r="L13" s="29">
        <f>'Table A2'!K13*'Table A0'!$J13/(0.5)</f>
        <v>97920.597636635866</v>
      </c>
      <c r="M13" s="29">
        <f>'Table A2'!L13*'Table A0'!$J13/(0.4)</f>
        <v>191623.41288818652</v>
      </c>
      <c r="N13" s="29">
        <f>'Table A2'!M13*'Table A0'!$J13/(0.09)</f>
        <v>552948.28151405265</v>
      </c>
      <c r="O13" s="29"/>
      <c r="P13" s="29">
        <f>'Table Thresholds_nominal'!I13*'Table A0'!$L13</f>
        <v>26352.87777620268</v>
      </c>
      <c r="Q13" s="29">
        <f>'Table Thresholds_nominal'!J13*'Table A0'!$L13</f>
        <v>32645.502223974097</v>
      </c>
      <c r="R13" s="29">
        <f>'Table Thresholds_nominal'!K13*'Table A0'!$L13</f>
        <v>79868.66855098636</v>
      </c>
      <c r="S13" s="29">
        <f>'Table Thresholds_nominal'!L13*'Table A0'!$L13</f>
        <v>125423.29921798942</v>
      </c>
      <c r="T13" s="29">
        <f>'Table Thresholds_nominal'!M13*'Table A0'!$L13</f>
        <v>351956.35148931068</v>
      </c>
      <c r="U13" s="29">
        <f>'Table Thresholds_nominal'!N13*'Table A0'!$L13</f>
        <v>1127179.3232562086</v>
      </c>
      <c r="W13" s="29"/>
      <c r="X13" s="29"/>
      <c r="Y13" s="29"/>
      <c r="Z13" s="29"/>
      <c r="AA13" s="29"/>
      <c r="AB13" s="29"/>
    </row>
    <row r="14" spans="1:28" ht="12" customHeight="1">
      <c r="A14" s="28">
        <v>1921</v>
      </c>
      <c r="B14" s="29">
        <f>'Table A2'!B14*'Table A0'!$J14/(10)</f>
        <v>50650.593489456056</v>
      </c>
      <c r="C14" s="29">
        <f>'Table A2'!C14*'Table A0'!$J14/(5)</f>
        <v>72223.113776315426</v>
      </c>
      <c r="D14" s="29">
        <f>'Table A2'!D14*'Table A0'!$J14/(1)</f>
        <v>183597.80824498867</v>
      </c>
      <c r="E14" s="29">
        <f>'Table A2'!E14*'Table A0'!$J14/(0.5)</f>
        <v>274648.37175505591</v>
      </c>
      <c r="F14" s="29">
        <f>'Table A2'!F14*'Table A0'!$J14/(0.1)</f>
        <v>659752.19751820341</v>
      </c>
      <c r="G14" s="29">
        <f>'Table A2'!G14*'Table A0'!$J14/(0.01)</f>
        <v>1973908.7818229506</v>
      </c>
      <c r="H14" s="29"/>
      <c r="I14" s="29">
        <f>(100-'Table A2'!B14)*'Table A0'!$J14/(90)</f>
        <v>7434.5518081813298</v>
      </c>
      <c r="J14" s="29">
        <f>'Table A2'!I14*'Table A0'!$J14/(5)</f>
        <v>29078.073202596686</v>
      </c>
      <c r="K14" s="29">
        <f>'Table A2'!J14*'Table A0'!$J14/(4)</f>
        <v>44379.440159147111</v>
      </c>
      <c r="L14" s="29">
        <f>'Table A2'!K14*'Table A0'!$J14/(0.5)</f>
        <v>92547.244734921405</v>
      </c>
      <c r="M14" s="29">
        <f>'Table A2'!L14*'Table A0'!$J14/(0.4)</f>
        <v>178372.41531426905</v>
      </c>
      <c r="N14" s="29">
        <f>'Table A2'!M14*'Table A0'!$J14/(0.09)</f>
        <v>513734.79926212056</v>
      </c>
      <c r="O14" s="29"/>
      <c r="P14" s="29">
        <f>'Table Thresholds_nominal'!I14*'Table A0'!$L14</f>
        <v>25430.746424872814</v>
      </c>
      <c r="Q14" s="29">
        <f>'Table Thresholds_nominal'!J14*'Table A0'!$L14</f>
        <v>32059.206828229329</v>
      </c>
      <c r="R14" s="29">
        <f>'Table Thresholds_nominal'!K14*'Table A0'!$L14</f>
        <v>76257.624890594176</v>
      </c>
      <c r="S14" s="29">
        <f>'Table Thresholds_nominal'!L14*'Table A0'!$L14</f>
        <v>117210.79154201499</v>
      </c>
      <c r="T14" s="29">
        <f>'Table Thresholds_nominal'!M14*'Table A0'!$L14</f>
        <v>326976.57865216408</v>
      </c>
      <c r="U14" s="29">
        <f>'Table Thresholds_nominal'!N14*'Table A0'!$L14</f>
        <v>1034236.5644128392</v>
      </c>
      <c r="W14" s="29"/>
      <c r="X14" s="29"/>
      <c r="Y14" s="29"/>
      <c r="Z14" s="29"/>
      <c r="AA14" s="29"/>
      <c r="AB14" s="29"/>
    </row>
    <row r="15" spans="1:28" ht="12" customHeight="1">
      <c r="A15" s="28">
        <v>1922</v>
      </c>
      <c r="B15" s="29">
        <f>'Table A2'!B15*'Table A0'!$J15/(10)</f>
        <v>58019.114110126662</v>
      </c>
      <c r="C15" s="29">
        <f>'Table A2'!C15*'Table A0'!$J15/(5)</f>
        <v>84449.60097163677</v>
      </c>
      <c r="D15" s="29">
        <f>'Table A2'!D15*'Table A0'!$J15/(1)</f>
        <v>223538.89962520171</v>
      </c>
      <c r="E15" s="29">
        <f>'Table A2'!E15*'Table A0'!$J15/(0.5)</f>
        <v>340259.60842449043</v>
      </c>
      <c r="F15" s="29">
        <f>'Table A2'!F15*'Table A0'!$J15/(0.1)</f>
        <v>852406.87942272343</v>
      </c>
      <c r="G15" s="29">
        <f>'Table A2'!G15*'Table A0'!$J15/(0.01)</f>
        <v>2804592.3728275504</v>
      </c>
      <c r="H15" s="29"/>
      <c r="I15" s="29">
        <f>(100-'Table A2'!B15)*'Table A0'!$J15/(90)</f>
        <v>8472.2402729733731</v>
      </c>
      <c r="J15" s="29">
        <f>'Table A2'!I15*'Table A0'!$J15/(5)</f>
        <v>31588.627248616562</v>
      </c>
      <c r="K15" s="29">
        <f>'Table A2'!J15*'Table A0'!$J15/(4)</f>
        <v>49677.276308245528</v>
      </c>
      <c r="L15" s="29">
        <f>'Table A2'!K15*'Table A0'!$J15/(0.5)</f>
        <v>106818.19082591299</v>
      </c>
      <c r="M15" s="29">
        <f>'Table A2'!L15*'Table A0'!$J15/(0.4)</f>
        <v>212222.79067493221</v>
      </c>
      <c r="N15" s="29">
        <f>'Table A2'!M15*'Table A0'!$J15/(0.09)</f>
        <v>635497.3801555204</v>
      </c>
      <c r="O15" s="29"/>
      <c r="P15" s="29">
        <f>'Table Thresholds_nominal'!I15*'Table A0'!$L15</f>
        <v>27157.990682734158</v>
      </c>
      <c r="Q15" s="29">
        <f>'Table Thresholds_nominal'!J15*'Table A0'!$L15</f>
        <v>35778.29112612101</v>
      </c>
      <c r="R15" s="29">
        <f>'Table Thresholds_nominal'!K15*'Table A0'!$L15</f>
        <v>86384.456277303732</v>
      </c>
      <c r="S15" s="29">
        <f>'Table Thresholds_nominal'!L15*'Table A0'!$L15</f>
        <v>135637.31481217267</v>
      </c>
      <c r="T15" s="29">
        <f>'Table Thresholds_nominal'!M15*'Table A0'!$L15</f>
        <v>392709.52964618331</v>
      </c>
      <c r="U15" s="29">
        <f>'Table Thresholds_nominal'!N15*'Table A0'!$L15</f>
        <v>1266349.7263357472</v>
      </c>
      <c r="W15" s="29"/>
      <c r="X15" s="29"/>
      <c r="Y15" s="29"/>
      <c r="Z15" s="29"/>
      <c r="AA15" s="29"/>
      <c r="AB15" s="29"/>
    </row>
    <row r="16" spans="1:28" ht="12" customHeight="1">
      <c r="A16" s="28">
        <v>1923</v>
      </c>
      <c r="B16" s="29">
        <f>'Table A2'!B16*'Table A0'!$J16/(10)</f>
        <v>61241.100766130083</v>
      </c>
      <c r="C16" s="29">
        <f>'Table A2'!C16*'Table A0'!$J16/(5)</f>
        <v>87646.426418081843</v>
      </c>
      <c r="D16" s="29">
        <f>'Table A2'!D16*'Table A0'!$J16/(1)</f>
        <v>228433.52643738902</v>
      </c>
      <c r="E16" s="29">
        <f>'Table A2'!E16*'Table A0'!$J16/(0.5)</f>
        <v>345775.0259594302</v>
      </c>
      <c r="F16" s="29">
        <f>'Table A2'!F16*'Table A0'!$J16/(0.1)</f>
        <v>845071.43491437251</v>
      </c>
      <c r="G16" s="29">
        <f>'Table A2'!G16*'Table A0'!$J16/(0.01)</f>
        <v>2729136.7646906744</v>
      </c>
      <c r="H16" s="29"/>
      <c r="I16" s="29">
        <f>(100-'Table A2'!B16)*'Table A0'!$J16/(90)</f>
        <v>9801.1028245107045</v>
      </c>
      <c r="J16" s="29">
        <f>'Table A2'!I16*'Table A0'!$J16/(5)</f>
        <v>34835.77511417833</v>
      </c>
      <c r="K16" s="29">
        <f>'Table A2'!J16*'Table A0'!$J16/(4)</f>
        <v>52449.651413255051</v>
      </c>
      <c r="L16" s="29">
        <f>'Table A2'!K16*'Table A0'!$J16/(0.5)</f>
        <v>111092.02691534784</v>
      </c>
      <c r="M16" s="29">
        <f>'Table A2'!L16*'Table A0'!$J16/(0.4)</f>
        <v>220950.92372069458</v>
      </c>
      <c r="N16" s="29">
        <f>'Table A2'!M16*'Table A0'!$J16/(0.09)</f>
        <v>635730.84271700575</v>
      </c>
      <c r="O16" s="29"/>
      <c r="P16" s="29">
        <f>'Table Thresholds_nominal'!I16*'Table A0'!$L16</f>
        <v>29565.920009140002</v>
      </c>
      <c r="Q16" s="29">
        <f>'Table Thresholds_nominal'!J16*'Table A0'!$L16</f>
        <v>40425.385555323744</v>
      </c>
      <c r="R16" s="29">
        <f>'Table Thresholds_nominal'!K16*'Table A0'!$L16</f>
        <v>89049.253199370811</v>
      </c>
      <c r="S16" s="29">
        <f>'Table Thresholds_nominal'!L16*'Table A0'!$L16</f>
        <v>141547.52937672261</v>
      </c>
      <c r="T16" s="29">
        <f>'Table Thresholds_nominal'!M16*'Table A0'!$L16</f>
        <v>400637.66865294916</v>
      </c>
      <c r="U16" s="29">
        <f>'Table Thresholds_nominal'!N16*'Table A0'!$L16</f>
        <v>1250097.2026975567</v>
      </c>
      <c r="W16" s="29"/>
      <c r="X16" s="29"/>
      <c r="Y16" s="29"/>
      <c r="Z16" s="29"/>
      <c r="AA16" s="29"/>
      <c r="AB16" s="29"/>
    </row>
    <row r="17" spans="1:28" ht="12" customHeight="1">
      <c r="A17" s="28">
        <v>1924</v>
      </c>
      <c r="B17" s="29">
        <f>'Table A2'!B17*'Table A0'!$J17/(10)</f>
        <v>64938.799897558325</v>
      </c>
      <c r="C17" s="29">
        <f>'Table A2'!C17*'Table A0'!$J17/(5)</f>
        <v>93394.655894928699</v>
      </c>
      <c r="D17" s="29">
        <f>'Table A2'!D17*'Table A0'!$J17/(1)</f>
        <v>249967.40336500676</v>
      </c>
      <c r="E17" s="29">
        <f>'Table A2'!E17*'Table A0'!$J17/(0.5)</f>
        <v>381538.38780899183</v>
      </c>
      <c r="F17" s="29">
        <f>'Table A2'!F17*'Table A0'!$J17/(0.1)</f>
        <v>948936.31731595704</v>
      </c>
      <c r="G17" s="29">
        <f>'Table A2'!G17*'Table A0'!$J17/(0.01)</f>
        <v>3120861.8079650886</v>
      </c>
      <c r="H17" s="29"/>
      <c r="I17" s="29">
        <f>(100-'Table A2'!B17)*'Table A0'!$J17/(90)</f>
        <v>9312.2576846572319</v>
      </c>
      <c r="J17" s="29">
        <f>'Table A2'!I17*'Table A0'!$J17/(5)</f>
        <v>36482.943900187929</v>
      </c>
      <c r="K17" s="29">
        <f>'Table A2'!J17*'Table A0'!$J17/(4)</f>
        <v>54251.469027409199</v>
      </c>
      <c r="L17" s="29">
        <f>'Table A2'!K17*'Table A0'!$J17/(0.5)</f>
        <v>118396.4189210217</v>
      </c>
      <c r="M17" s="29">
        <f>'Table A2'!L17*'Table A0'!$J17/(0.4)</f>
        <v>239688.90543225047</v>
      </c>
      <c r="N17" s="29">
        <f>'Table A2'!M17*'Table A0'!$J17/(0.09)</f>
        <v>707611.26279938687</v>
      </c>
      <c r="O17" s="29"/>
      <c r="P17" s="29">
        <f>'Table Thresholds_nominal'!I17*'Table A0'!$L17</f>
        <v>30740.569741728701</v>
      </c>
      <c r="Q17" s="29">
        <f>'Table Thresholds_nominal'!J17*'Table A0'!$L17</f>
        <v>41336.856712711909</v>
      </c>
      <c r="R17" s="29">
        <f>'Table Thresholds_nominal'!K17*'Table A0'!$L17</f>
        <v>94929.292200922748</v>
      </c>
      <c r="S17" s="29">
        <f>'Table Thresholds_nominal'!L17*'Table A0'!$L17</f>
        <v>151349.88663149558</v>
      </c>
      <c r="T17" s="29">
        <f>'Table Thresholds_nominal'!M17*'Table A0'!$L17</f>
        <v>433701.11521596054</v>
      </c>
      <c r="U17" s="29">
        <f>'Table Thresholds_nominal'!N17*'Table A0'!$L17</f>
        <v>1440759.6200233204</v>
      </c>
      <c r="W17" s="29"/>
      <c r="X17" s="29"/>
      <c r="Y17" s="29"/>
      <c r="Z17" s="29"/>
      <c r="AA17" s="29"/>
      <c r="AB17" s="29"/>
    </row>
    <row r="18" spans="1:28" ht="12" customHeight="1">
      <c r="A18" s="28">
        <v>1925</v>
      </c>
      <c r="B18" s="29">
        <f>'Table A2'!B18*'Table A0'!$J18/(10)</f>
        <v>68808.61484329532</v>
      </c>
      <c r="C18" s="29">
        <f>'Table A2'!C18*'Table A0'!$J18/(5)</f>
        <v>102667.02722851667</v>
      </c>
      <c r="D18" s="29">
        <f>'Table A2'!D18*'Table A0'!$J18/(1)</f>
        <v>287555.31519547896</v>
      </c>
      <c r="E18" s="29">
        <f>'Table A2'!E18*'Table A0'!$J18/(0.5)</f>
        <v>442715.43686035497</v>
      </c>
      <c r="F18" s="29">
        <f>'Table A2'!F18*'Table A0'!$J18/(0.1)</f>
        <v>1138287.9122077215</v>
      </c>
      <c r="G18" s="29">
        <f>'Table A2'!G18*'Table A0'!$J18/(0.01)</f>
        <v>4063000.1804046957</v>
      </c>
      <c r="H18" s="29"/>
      <c r="I18" s="29">
        <f>(100-'Table A2'!B18)*'Table A0'!$J18/(90)</f>
        <v>9514.5335905231113</v>
      </c>
      <c r="J18" s="29">
        <f>'Table A2'!I18*'Table A0'!$J18/(5)</f>
        <v>34950.20245807396</v>
      </c>
      <c r="K18" s="29">
        <f>'Table A2'!J18*'Table A0'!$J18/(4)</f>
        <v>56444.955236776084</v>
      </c>
      <c r="L18" s="29">
        <f>'Table A2'!K18*'Table A0'!$J18/(0.5)</f>
        <v>132395.19353060296</v>
      </c>
      <c r="M18" s="29">
        <f>'Table A2'!L18*'Table A0'!$J18/(0.4)</f>
        <v>268822.31802351325</v>
      </c>
      <c r="N18" s="29">
        <f>'Table A2'!M18*'Table A0'!$J18/(0.09)</f>
        <v>813319.88240805792</v>
      </c>
      <c r="O18" s="29"/>
      <c r="P18" s="29">
        <f>'Table Thresholds_nominal'!I18*'Table A0'!$L18</f>
        <v>31506.738491984986</v>
      </c>
      <c r="Q18" s="29">
        <f>'Table Thresholds_nominal'!J18*'Table A0'!$L18</f>
        <v>41813.775089315655</v>
      </c>
      <c r="R18" s="29">
        <f>'Table Thresholds_nominal'!K18*'Table A0'!$L18</f>
        <v>105024.2262238027</v>
      </c>
      <c r="S18" s="29">
        <f>'Table Thresholds_nominal'!L18*'Table A0'!$L18</f>
        <v>168697.7289485712</v>
      </c>
      <c r="T18" s="29">
        <f>'Table Thresholds_nominal'!M18*'Table A0'!$L18</f>
        <v>483149.49265495111</v>
      </c>
      <c r="U18" s="29">
        <f>'Table Thresholds_nominal'!N18*'Table A0'!$L18</f>
        <v>1676870.4549194204</v>
      </c>
      <c r="W18" s="29"/>
      <c r="X18" s="29"/>
      <c r="Y18" s="29"/>
      <c r="Z18" s="29"/>
      <c r="AA18" s="29"/>
      <c r="AB18" s="29"/>
    </row>
    <row r="19" spans="1:28" ht="12" customHeight="1">
      <c r="A19" s="28">
        <v>1926</v>
      </c>
      <c r="B19" s="29">
        <f>'Table A2'!B19*'Table A0'!$J19/(10)</f>
        <v>68452.309031329176</v>
      </c>
      <c r="C19" s="29">
        <f>'Table A2'!C19*'Table A0'!$J19/(5)</f>
        <v>102737.59178319377</v>
      </c>
      <c r="D19" s="29">
        <f>'Table A2'!D19*'Table A0'!$J19/(1)</f>
        <v>288643.9451558888</v>
      </c>
      <c r="E19" s="29">
        <f>'Table A2'!E19*'Table A0'!$J19/(0.5)</f>
        <v>444381.29928947886</v>
      </c>
      <c r="F19" s="29">
        <f>'Table A2'!F19*'Table A0'!$J19/(0.1)</f>
        <v>1164899.6573681552</v>
      </c>
      <c r="G19" s="29">
        <f>'Table A2'!G19*'Table A0'!$J19/(0.01)</f>
        <v>4299063.0355206085</v>
      </c>
      <c r="H19" s="29"/>
      <c r="I19" s="29">
        <f>(100-'Table A2'!B19)*'Table A0'!$J19/(90)</f>
        <v>9544.1812335603918</v>
      </c>
      <c r="J19" s="29">
        <f>'Table A2'!I19*'Table A0'!$J19/(5)</f>
        <v>34167.02627946459</v>
      </c>
      <c r="K19" s="29">
        <f>'Table A2'!J19*'Table A0'!$J19/(4)</f>
        <v>56261.003440020009</v>
      </c>
      <c r="L19" s="29">
        <f>'Table A2'!K19*'Table A0'!$J19/(0.5)</f>
        <v>132906.59102229876</v>
      </c>
      <c r="M19" s="29">
        <f>'Table A2'!L19*'Table A0'!$J19/(0.4)</f>
        <v>264251.70976980974</v>
      </c>
      <c r="N19" s="29">
        <f>'Table A2'!M19*'Table A0'!$J19/(0.09)</f>
        <v>816659.28201788256</v>
      </c>
      <c r="O19" s="29"/>
      <c r="P19" s="29">
        <f>'Table Thresholds_nominal'!I19*'Table A0'!$L19</f>
        <v>30725.638175932927</v>
      </c>
      <c r="Q19" s="29">
        <f>'Table Thresholds_nominal'!J19*'Table A0'!$L19</f>
        <v>40346.439947020132</v>
      </c>
      <c r="R19" s="29">
        <f>'Table Thresholds_nominal'!K19*'Table A0'!$L19</f>
        <v>106441.0426302007</v>
      </c>
      <c r="S19" s="29">
        <f>'Table Thresholds_nominal'!L19*'Table A0'!$L19</f>
        <v>168309.1775892922</v>
      </c>
      <c r="T19" s="29">
        <f>'Table Thresholds_nominal'!M19*'Table A0'!$L19</f>
        <v>480950.16671903408</v>
      </c>
      <c r="U19" s="29">
        <f>'Table Thresholds_nominal'!N19*'Table A0'!$L19</f>
        <v>1727066.4317320294</v>
      </c>
      <c r="W19" s="29"/>
      <c r="X19" s="29"/>
      <c r="Y19" s="29"/>
      <c r="Z19" s="29"/>
      <c r="AA19" s="29"/>
      <c r="AB19" s="29"/>
    </row>
    <row r="20" spans="1:28" ht="12" customHeight="1">
      <c r="A20" s="28">
        <v>1927</v>
      </c>
      <c r="B20" s="29">
        <f>'Table A2'!B20*'Table A0'!$J20/(10)</f>
        <v>70560.472693959266</v>
      </c>
      <c r="C20" s="29">
        <f>'Table A2'!C20*'Table A0'!$J20/(5)</f>
        <v>106775.41367804601</v>
      </c>
      <c r="D20" s="29">
        <f>'Table A2'!D20*'Table A0'!$J20/(1)</f>
        <v>305929.5906396085</v>
      </c>
      <c r="E20" s="29">
        <f>'Table A2'!E20*'Table A0'!$J20/(0.5)</f>
        <v>474870.05871562223</v>
      </c>
      <c r="F20" s="29">
        <f>'Table A2'!F20*'Table A0'!$J20/(0.1)</f>
        <v>1268439.6339973339</v>
      </c>
      <c r="G20" s="29">
        <f>'Table A2'!G20*'Table A0'!$J20/(0.01)</f>
        <v>4781478.8114606533</v>
      </c>
      <c r="H20" s="29"/>
      <c r="I20" s="29">
        <f>(100-'Table A2'!B20)*'Table A0'!$J20/(90)</f>
        <v>9596.5559809772676</v>
      </c>
      <c r="J20" s="29">
        <f>'Table A2'!I20*'Table A0'!$J20/(5)</f>
        <v>34345.531709872521</v>
      </c>
      <c r="K20" s="29">
        <f>'Table A2'!J20*'Table A0'!$J20/(4)</f>
        <v>56986.86943765539</v>
      </c>
      <c r="L20" s="29">
        <f>'Table A2'!K20*'Table A0'!$J20/(0.5)</f>
        <v>136989.12256359472</v>
      </c>
      <c r="M20" s="29">
        <f>'Table A2'!L20*'Table A0'!$J20/(0.4)</f>
        <v>276477.66489519429</v>
      </c>
      <c r="N20" s="29">
        <f>'Table A2'!M20*'Table A0'!$J20/(0.09)</f>
        <v>878101.94761252077</v>
      </c>
      <c r="O20" s="29"/>
      <c r="P20" s="29">
        <f>'Table Thresholds_nominal'!I20*'Table A0'!$L20</f>
        <v>31453.167164730978</v>
      </c>
      <c r="Q20" s="29">
        <f>'Table Thresholds_nominal'!J20*'Table A0'!$L20</f>
        <v>41566.726891388877</v>
      </c>
      <c r="R20" s="29">
        <f>'Table Thresholds_nominal'!K20*'Table A0'!$L20</f>
        <v>109261.31197748432</v>
      </c>
      <c r="S20" s="29">
        <f>'Table Thresholds_nominal'!L20*'Table A0'!$L20</f>
        <v>173192.00065277689</v>
      </c>
      <c r="T20" s="29">
        <f>'Table Thresholds_nominal'!M20*'Table A0'!$L20</f>
        <v>504791.40522491257</v>
      </c>
      <c r="U20" s="29">
        <f>'Table Thresholds_nominal'!N20*'Table A0'!$L20</f>
        <v>1950692.5431590928</v>
      </c>
      <c r="W20" s="29"/>
      <c r="X20" s="29"/>
      <c r="Y20" s="29"/>
      <c r="Z20" s="29"/>
      <c r="AA20" s="29"/>
      <c r="AB20" s="29"/>
    </row>
    <row r="21" spans="1:28" ht="12" customHeight="1">
      <c r="A21" s="28">
        <v>1928</v>
      </c>
      <c r="B21" s="29">
        <f>'Table A2'!B21*'Table A0'!$J21/(10)</f>
        <v>76433.403315699339</v>
      </c>
      <c r="C21" s="29">
        <f>'Table A2'!C21*'Table A0'!$J21/(5)</f>
        <v>117541.1338463721</v>
      </c>
      <c r="D21" s="29">
        <f>'Table A2'!D21*'Table A0'!$J21/(1)</f>
        <v>348425.12868193589</v>
      </c>
      <c r="E21" s="29">
        <f>'Table A2'!E21*'Table A0'!$J21/(0.5)</f>
        <v>550519.21970417164</v>
      </c>
      <c r="F21" s="29">
        <f>'Table A2'!F21*'Table A0'!$J21/(0.1)</f>
        <v>1542318.9127292244</v>
      </c>
      <c r="G21" s="29">
        <f>'Table A2'!G21*'Table A0'!$J21/(0.01)</f>
        <v>6167505.1026913114</v>
      </c>
      <c r="H21" s="29"/>
      <c r="I21" s="29">
        <f>(100-'Table A2'!B21)*'Table A0'!$J21/(90)</f>
        <v>9862.9075094042928</v>
      </c>
      <c r="J21" s="29">
        <f>'Table A2'!I21*'Table A0'!$J21/(5)</f>
        <v>35325.67278502656</v>
      </c>
      <c r="K21" s="29">
        <f>'Table A2'!J21*'Table A0'!$J21/(4)</f>
        <v>59820.135137481164</v>
      </c>
      <c r="L21" s="29">
        <f>'Table A2'!K21*'Table A0'!$J21/(0.5)</f>
        <v>146331.03765970006</v>
      </c>
      <c r="M21" s="29">
        <f>'Table A2'!L21*'Table A0'!$J21/(0.4)</f>
        <v>302569.29644790845</v>
      </c>
      <c r="N21" s="29">
        <f>'Table A2'!M21*'Table A0'!$J21/(0.09)</f>
        <v>1028409.3360667706</v>
      </c>
      <c r="O21" s="29"/>
      <c r="P21" s="29">
        <f>'Table Thresholds_nominal'!I21*'Table A0'!$L21</f>
        <v>32346.869107630246</v>
      </c>
      <c r="Q21" s="29">
        <f>'Table Thresholds_nominal'!J21*'Table A0'!$L21</f>
        <v>43032.542328455158</v>
      </c>
      <c r="R21" s="29">
        <f>'Table Thresholds_nominal'!K21*'Table A0'!$L21</f>
        <v>115627.24422286901</v>
      </c>
      <c r="S21" s="29">
        <f>'Table Thresholds_nominal'!L21*'Table A0'!$L21</f>
        <v>183835.5627179608</v>
      </c>
      <c r="T21" s="29">
        <f>'Table Thresholds_nominal'!M21*'Table A0'!$L21</f>
        <v>561006.80106823088</v>
      </c>
      <c r="U21" s="29">
        <f>'Table Thresholds_nominal'!N21*'Table A0'!$L21</f>
        <v>2400739.1336873956</v>
      </c>
      <c r="W21" s="29"/>
      <c r="X21" s="29"/>
      <c r="Y21" s="29"/>
      <c r="Z21" s="29"/>
      <c r="AA21" s="29"/>
      <c r="AB21" s="29"/>
    </row>
    <row r="22" spans="1:28" ht="12" customHeight="1">
      <c r="A22" s="28">
        <v>1929</v>
      </c>
      <c r="B22" s="29">
        <f>'Table A2'!B22*'Table A0'!$J22/(10)</f>
        <v>74905.893504994194</v>
      </c>
      <c r="C22" s="29">
        <f>'Table A2'!C22*'Table A0'!$J22/(5)</f>
        <v>115068.73981917505</v>
      </c>
      <c r="D22" s="29">
        <f>'Table A2'!D22*'Table A0'!$J22/(1)</f>
        <v>336523.21028765553</v>
      </c>
      <c r="E22" s="29">
        <f>'Table A2'!E22*'Table A0'!$J22/(0.5)</f>
        <v>529914.97728865547</v>
      </c>
      <c r="F22" s="29">
        <f>'Table A2'!F22*'Table A0'!$J22/(0.1)</f>
        <v>1494365.0860415627</v>
      </c>
      <c r="G22" s="29">
        <f>'Table A2'!G22*'Table A0'!$J22/(0.01)</f>
        <v>6148599.8170766262</v>
      </c>
      <c r="H22" s="29"/>
      <c r="I22" s="29">
        <f>(100-'Table A2'!B22)*'Table A0'!$J22/(90)</f>
        <v>10604.169263382199</v>
      </c>
      <c r="J22" s="29">
        <f>'Table A2'!I22*'Table A0'!$J22/(5)</f>
        <v>34743.047190813348</v>
      </c>
      <c r="K22" s="29">
        <f>'Table A2'!J22*'Table A0'!$J22/(4)</f>
        <v>59705.122202054918</v>
      </c>
      <c r="L22" s="29">
        <f>'Table A2'!K22*'Table A0'!$J22/(0.5)</f>
        <v>143131.44328665556</v>
      </c>
      <c r="M22" s="29">
        <f>'Table A2'!L22*'Table A0'!$J22/(0.4)</f>
        <v>288802.4501004286</v>
      </c>
      <c r="N22" s="29">
        <f>'Table A2'!M22*'Table A0'!$J22/(0.09)</f>
        <v>977227.89370433381</v>
      </c>
      <c r="O22" s="29"/>
      <c r="P22" s="29">
        <f>'Table Thresholds_nominal'!I22*'Table A0'!$L22</f>
        <v>31491.178776382592</v>
      </c>
      <c r="Q22" s="29">
        <f>'Table Thresholds_nominal'!J22*'Table A0'!$L22</f>
        <v>42281.927483094092</v>
      </c>
      <c r="R22" s="29">
        <f>'Table Thresholds_nominal'!K22*'Table A0'!$L22</f>
        <v>114841.5783380263</v>
      </c>
      <c r="S22" s="29">
        <f>'Table Thresholds_nominal'!L22*'Table A0'!$L22</f>
        <v>179404.20166211133</v>
      </c>
      <c r="T22" s="29">
        <f>'Table Thresholds_nominal'!M22*'Table A0'!$L22</f>
        <v>517925.63167681417</v>
      </c>
      <c r="U22" s="29">
        <f>'Table Thresholds_nominal'!N22*'Table A0'!$L22</f>
        <v>2217890.2898650123</v>
      </c>
      <c r="W22" s="29"/>
      <c r="X22" s="29"/>
      <c r="Y22" s="29"/>
      <c r="Z22" s="29"/>
      <c r="AA22" s="29"/>
      <c r="AB22" s="29"/>
    </row>
    <row r="23" spans="1:28" ht="12" customHeight="1">
      <c r="A23" s="28">
        <v>1930</v>
      </c>
      <c r="B23" s="29">
        <f>'Table A2'!B23*'Table A0'!$J23/(10)</f>
        <v>63587.771625348134</v>
      </c>
      <c r="C23" s="29">
        <f>'Table A2'!C23*'Table A0'!$J23/(5)</f>
        <v>92529.190505075996</v>
      </c>
      <c r="D23" s="29">
        <f>'Table A2'!D23*'Table A0'!$J23/(1)</f>
        <v>245785.04791121575</v>
      </c>
      <c r="E23" s="29">
        <f>'Table A2'!E23*'Table A0'!$J23/(0.5)</f>
        <v>373567.68955505308</v>
      </c>
      <c r="F23" s="29">
        <f>'Table A2'!F23*'Table A0'!$J23/(0.1)</f>
        <v>976810.58952243556</v>
      </c>
      <c r="G23" s="29">
        <f>'Table A2'!G23*'Table A0'!$J23/(0.01)</f>
        <v>3720953.1270474079</v>
      </c>
      <c r="H23" s="29"/>
      <c r="I23" s="29">
        <f>(100-'Table A2'!B23)*'Table A0'!$J23/(90)</f>
        <v>9272.6523586729709</v>
      </c>
      <c r="J23" s="29">
        <f>'Table A2'!I23*'Table A0'!$J23/(5)</f>
        <v>34646.352745620257</v>
      </c>
      <c r="K23" s="29">
        <f>'Table A2'!J23*'Table A0'!$J23/(4)</f>
        <v>54215.226153541073</v>
      </c>
      <c r="L23" s="29">
        <f>'Table A2'!K23*'Table A0'!$J23/(0.5)</f>
        <v>118002.40626737841</v>
      </c>
      <c r="M23" s="29">
        <f>'Table A2'!L23*'Table A0'!$J23/(0.4)</f>
        <v>222756.96456320744</v>
      </c>
      <c r="N23" s="29">
        <f>'Table A2'!M23*'Table A0'!$J23/(0.09)</f>
        <v>671905.86313077202</v>
      </c>
      <c r="O23" s="29"/>
      <c r="P23" s="29">
        <f>'Table Thresholds_nominal'!I23*'Table A0'!$L23</f>
        <v>30751.922631409539</v>
      </c>
      <c r="Q23" s="29">
        <f>'Table Thresholds_nominal'!J23*'Table A0'!$L23</f>
        <v>39674.986439080945</v>
      </c>
      <c r="R23" s="29">
        <f>'Table Thresholds_nominal'!K23*'Table A0'!$L23</f>
        <v>97070.677612573098</v>
      </c>
      <c r="S23" s="29">
        <f>'Table Thresholds_nominal'!L23*'Table A0'!$L23</f>
        <v>146520.66497554278</v>
      </c>
      <c r="T23" s="29">
        <f>'Table Thresholds_nominal'!M23*'Table A0'!$L23</f>
        <v>398399.89076167933</v>
      </c>
      <c r="U23" s="29">
        <f>'Table Thresholds_nominal'!N23*'Table A0'!$L23</f>
        <v>1468103.566694383</v>
      </c>
      <c r="W23" s="29"/>
      <c r="X23" s="29"/>
      <c r="Y23" s="29"/>
      <c r="Z23" s="29"/>
      <c r="AA23" s="29"/>
      <c r="AB23" s="29"/>
    </row>
    <row r="24" spans="1:28" ht="12" customHeight="1">
      <c r="A24" s="28">
        <v>1931</v>
      </c>
      <c r="B24" s="29">
        <f>'Table A2'!B24*'Table A0'!$J24/(10)</f>
        <v>58360.14302199315</v>
      </c>
      <c r="C24" s="29">
        <f>'Table A2'!C24*'Table A0'!$J24/(5)</f>
        <v>81742.050608013218</v>
      </c>
      <c r="D24" s="29">
        <f>'Table A2'!D24*'Table A0'!$J24/(1)</f>
        <v>202348.70779137008</v>
      </c>
      <c r="E24" s="29">
        <f>'Table A2'!E24*'Table A0'!$J24/(0.5)</f>
        <v>300817.60049643554</v>
      </c>
      <c r="F24" s="29">
        <f>'Table A2'!F24*'Table A0'!$J24/(0.1)</f>
        <v>758505.74650370772</v>
      </c>
      <c r="G24" s="29">
        <f>'Table A2'!G24*'Table A0'!$J24/(0.01)</f>
        <v>2801911.4040733236</v>
      </c>
      <c r="H24" s="29"/>
      <c r="I24" s="29">
        <f>(100-'Table A2'!B24)*'Table A0'!$J24/(90)</f>
        <v>8119.874069836128</v>
      </c>
      <c r="J24" s="29">
        <f>'Table A2'!I24*'Table A0'!$J24/(5)</f>
        <v>34978.235435973096</v>
      </c>
      <c r="K24" s="29">
        <f>'Table A2'!J24*'Table A0'!$J24/(4)</f>
        <v>51590.386312174</v>
      </c>
      <c r="L24" s="29">
        <f>'Table A2'!K24*'Table A0'!$J24/(0.5)</f>
        <v>103879.81508630465</v>
      </c>
      <c r="M24" s="29">
        <f>'Table A2'!L24*'Table A0'!$J24/(0.4)</f>
        <v>186395.56399461746</v>
      </c>
      <c r="N24" s="29">
        <f>'Table A2'!M24*'Table A0'!$J24/(0.09)</f>
        <v>531460.67344041716</v>
      </c>
      <c r="O24" s="29"/>
      <c r="P24" s="29">
        <f>'Table Thresholds_nominal'!I24*'Table A0'!$L24</f>
        <v>30036.407118836873</v>
      </c>
      <c r="Q24" s="29">
        <f>'Table Thresholds_nominal'!J24*'Table A0'!$L24</f>
        <v>37836.496751255298</v>
      </c>
      <c r="R24" s="29">
        <f>'Table Thresholds_nominal'!K24*'Table A0'!$L24</f>
        <v>86597.440784520557</v>
      </c>
      <c r="S24" s="29">
        <f>'Table Thresholds_nominal'!L24*'Table A0'!$L24</f>
        <v>128028.13954406582</v>
      </c>
      <c r="T24" s="29">
        <f>'Table Thresholds_nominal'!M24*'Table A0'!$L24</f>
        <v>322642.49140334851</v>
      </c>
      <c r="U24" s="29">
        <f>'Table Thresholds_nominal'!N24*'Table A0'!$L24</f>
        <v>1156601.3843889795</v>
      </c>
      <c r="W24" s="29"/>
      <c r="X24" s="29"/>
      <c r="Y24" s="29"/>
      <c r="Z24" s="29"/>
      <c r="AA24" s="29"/>
      <c r="AB24" s="29"/>
    </row>
    <row r="25" spans="1:28" ht="12" customHeight="1">
      <c r="A25" s="28">
        <v>1932</v>
      </c>
      <c r="B25" s="29">
        <f>'Table A2'!B25*'Table A0'!$J25/(10)</f>
        <v>50881.266082730137</v>
      </c>
      <c r="C25" s="29">
        <f>'Table A2'!C25*'Table A0'!$J25/(5)</f>
        <v>71695.303182367963</v>
      </c>
      <c r="D25" s="29">
        <f>'Table A2'!D25*'Table A0'!$J25/(1)</f>
        <v>170802.2473905473</v>
      </c>
      <c r="E25" s="29">
        <f>'Table A2'!E25*'Table A0'!$J25/(0.5)</f>
        <v>255390.73259681975</v>
      </c>
      <c r="F25" s="29">
        <f>'Table A2'!F25*'Table A0'!$J25/(0.1)</f>
        <v>653670.41361463675</v>
      </c>
      <c r="G25" s="29">
        <f>'Table A2'!G25*'Table A0'!$J25/(0.01)</f>
        <v>2138290.5531851775</v>
      </c>
      <c r="H25" s="29"/>
      <c r="I25" s="29">
        <f>(100-'Table A2'!B25)*'Table A0'!$J25/(90)</f>
        <v>6541.0308062719669</v>
      </c>
      <c r="J25" s="29">
        <f>'Table A2'!I25*'Table A0'!$J25/(5)</f>
        <v>30067.228983092326</v>
      </c>
      <c r="K25" s="29">
        <f>'Table A2'!J25*'Table A0'!$J25/(4)</f>
        <v>46918.567130323114</v>
      </c>
      <c r="L25" s="29">
        <f>'Table A2'!K25*'Table A0'!$J25/(0.5)</f>
        <v>86213.762184274849</v>
      </c>
      <c r="M25" s="29">
        <f>'Table A2'!L25*'Table A0'!$J25/(0.4)</f>
        <v>155820.81234236548</v>
      </c>
      <c r="N25" s="29">
        <f>'Table A2'!M25*'Table A0'!$J25/(0.09)</f>
        <v>488712.62032902113</v>
      </c>
      <c r="O25" s="29"/>
      <c r="P25" s="29">
        <f>'Table Thresholds_nominal'!I25*'Table A0'!$L25</f>
        <v>20569.135454846655</v>
      </c>
      <c r="Q25" s="29">
        <f>'Table Thresholds_nominal'!J25*'Table A0'!$L25</f>
        <v>35133.914655522371</v>
      </c>
      <c r="R25" s="29">
        <f>'Table Thresholds_nominal'!K25*'Table A0'!$L25</f>
        <v>73423.191821573491</v>
      </c>
      <c r="S25" s="29">
        <f>'Table Thresholds_nominal'!L25*'Table A0'!$L25</f>
        <v>105987.0733097241</v>
      </c>
      <c r="T25" s="29">
        <f>'Table Thresholds_nominal'!M25*'Table A0'!$L25</f>
        <v>280797.55270585802</v>
      </c>
      <c r="U25" s="29">
        <f>'Table Thresholds_nominal'!N25*'Table A0'!$L25</f>
        <v>1060906.4629165865</v>
      </c>
      <c r="W25" s="29"/>
      <c r="X25" s="29"/>
      <c r="Y25" s="29"/>
      <c r="Z25" s="29"/>
      <c r="AA25" s="29"/>
      <c r="AB25" s="29"/>
    </row>
    <row r="26" spans="1:28" ht="12" customHeight="1">
      <c r="A26" s="28">
        <v>1933</v>
      </c>
      <c r="B26" s="29">
        <f>'Table A2'!B26*'Table A0'!$J26/(10)</f>
        <v>48937.138510720521</v>
      </c>
      <c r="C26" s="29">
        <f>'Table A2'!C26*'Table A0'!$J26/(5)</f>
        <v>70990.225939648124</v>
      </c>
      <c r="D26" s="29">
        <f>'Table A2'!D26*'Table A0'!$J26/(1)</f>
        <v>174352.4222288217</v>
      </c>
      <c r="E26" s="29">
        <f>'Table A2'!E26*'Table A0'!$J26/(0.5)</f>
        <v>261973.64222131742</v>
      </c>
      <c r="F26" s="29">
        <f>'Table A2'!F26*'Table A0'!$J26/(0.1)</f>
        <v>681436.46794784663</v>
      </c>
      <c r="G26" s="29">
        <f>'Table A2'!G26*'Table A0'!$J26/(0.01)</f>
        <v>2321724.3182901405</v>
      </c>
      <c r="H26" s="29"/>
      <c r="I26" s="29">
        <f>(100-'Table A2'!B26)*'Table A0'!$J26/(90)</f>
        <v>6600.7781553285231</v>
      </c>
      <c r="J26" s="29">
        <f>'Table A2'!I26*'Table A0'!$J26/(5)</f>
        <v>26884.051081792924</v>
      </c>
      <c r="K26" s="29">
        <f>'Table A2'!J26*'Table A0'!$J26/(4)</f>
        <v>45149.676867354719</v>
      </c>
      <c r="L26" s="29">
        <f>'Table A2'!K26*'Table A0'!$J26/(0.5)</f>
        <v>86731.202236325989</v>
      </c>
      <c r="M26" s="29">
        <f>'Table A2'!L26*'Table A0'!$J26/(0.4)</f>
        <v>157107.93578968511</v>
      </c>
      <c r="N26" s="29">
        <f>'Table A2'!M26*'Table A0'!$J26/(0.09)</f>
        <v>499182.26235425839</v>
      </c>
      <c r="O26" s="29"/>
      <c r="P26" s="29">
        <f>'Table Thresholds_nominal'!I26*'Table A0'!$L26</f>
        <v>20080.759554871227</v>
      </c>
      <c r="Q26" s="29">
        <f>'Table Thresholds_nominal'!J26*'Table A0'!$L26</f>
        <v>32639.27633781988</v>
      </c>
      <c r="R26" s="29">
        <f>'Table Thresholds_nominal'!K26*'Table A0'!$L26</f>
        <v>72612.866441756458</v>
      </c>
      <c r="S26" s="29">
        <f>'Table Thresholds_nominal'!L26*'Table A0'!$L26</f>
        <v>105416.74761670044</v>
      </c>
      <c r="T26" s="29">
        <f>'Table Thresholds_nominal'!M26*'Table A0'!$L26</f>
        <v>281737.56070862035</v>
      </c>
      <c r="U26" s="29">
        <f>'Table Thresholds_nominal'!N26*'Table A0'!$L26</f>
        <v>1068883.164041417</v>
      </c>
      <c r="W26" s="29"/>
      <c r="X26" s="29"/>
      <c r="Y26" s="29"/>
      <c r="Z26" s="29"/>
      <c r="AA26" s="29"/>
      <c r="AB26" s="29"/>
    </row>
    <row r="27" spans="1:28" ht="12" customHeight="1">
      <c r="A27" s="28">
        <v>1934</v>
      </c>
      <c r="B27" s="29">
        <f>'Table A2'!B27*'Table A0'!$J27/(10)</f>
        <v>53437.114838178793</v>
      </c>
      <c r="C27" s="29">
        <f>'Table A2'!C27*'Table A0'!$J27/(5)</f>
        <v>78326.50956348647</v>
      </c>
      <c r="D27" s="29">
        <f>'Table A2'!D27*'Table A0'!$J27/(1)</f>
        <v>189279.52479615333</v>
      </c>
      <c r="E27" s="29">
        <f>'Table A2'!E27*'Table A0'!$J27/(0.5)</f>
        <v>282020.96660060447</v>
      </c>
      <c r="F27" s="29">
        <f>'Table A2'!F27*'Table A0'!$J27/(0.1)</f>
        <v>697069.29027750122</v>
      </c>
      <c r="G27" s="29">
        <f>'Table A2'!G27*'Table A0'!$J27/(0.01)</f>
        <v>2287684.5236347471</v>
      </c>
      <c r="H27" s="29"/>
      <c r="I27" s="29">
        <f>(100-'Table A2'!B27)*'Table A0'!$J27/(90)</f>
        <v>7206.0713130579279</v>
      </c>
      <c r="J27" s="29">
        <f>'Table A2'!I27*'Table A0'!$J27/(5)</f>
        <v>28547.720112871117</v>
      </c>
      <c r="K27" s="29">
        <f>'Table A2'!J27*'Table A0'!$J27/(4)</f>
        <v>50588.255755319748</v>
      </c>
      <c r="L27" s="29">
        <f>'Table A2'!K27*'Table A0'!$J27/(0.5)</f>
        <v>96538.082991702191</v>
      </c>
      <c r="M27" s="29">
        <f>'Table A2'!L27*'Table A0'!$J27/(0.4)</f>
        <v>178258.88568138026</v>
      </c>
      <c r="N27" s="29">
        <f>'Table A2'!M27*'Table A0'!$J27/(0.09)</f>
        <v>520334.26434891851</v>
      </c>
      <c r="O27" s="29"/>
      <c r="P27" s="29">
        <f>'Table Thresholds_nominal'!I27*'Table A0'!$L27</f>
        <v>24255.103096372412</v>
      </c>
      <c r="Q27" s="29">
        <f>'Table Thresholds_nominal'!J27*'Table A0'!$L27</f>
        <v>34606.595597092004</v>
      </c>
      <c r="R27" s="29">
        <f>'Table Thresholds_nominal'!K27*'Table A0'!$L27</f>
        <v>80290.031411284421</v>
      </c>
      <c r="S27" s="29">
        <f>'Table Thresholds_nominal'!L27*'Table A0'!$L27</f>
        <v>119539.95528231522</v>
      </c>
      <c r="T27" s="29">
        <f>'Table Thresholds_nominal'!M27*'Table A0'!$L27</f>
        <v>324902.48670150613</v>
      </c>
      <c r="U27" s="29">
        <f>'Table Thresholds_nominal'!N27*'Table A0'!$L27</f>
        <v>1097113.8890056054</v>
      </c>
      <c r="W27" s="29"/>
      <c r="X27" s="29"/>
      <c r="Y27" s="29"/>
      <c r="Z27" s="29"/>
      <c r="AA27" s="29"/>
      <c r="AB27" s="29"/>
    </row>
    <row r="28" spans="1:28" ht="12" customHeight="1">
      <c r="A28" s="28">
        <v>1935</v>
      </c>
      <c r="B28" s="29">
        <f>'Table A2'!B28*'Table A0'!$J28/(10)</f>
        <v>56339.269465211</v>
      </c>
      <c r="C28" s="29">
        <f>'Table A2'!C28*'Table A0'!$J28/(5)</f>
        <v>81100.048609804246</v>
      </c>
      <c r="D28" s="29">
        <f>'Table A2'!D28*'Table A0'!$J28/(1)</f>
        <v>206592.75485654047</v>
      </c>
      <c r="E28" s="29">
        <f>'Table A2'!E28*'Table A0'!$J28/(0.5)</f>
        <v>309862.73874487705</v>
      </c>
      <c r="F28" s="29">
        <f>'Table A2'!F28*'Table A0'!$J28/(0.1)</f>
        <v>771656.80625286908</v>
      </c>
      <c r="G28" s="29">
        <f>'Table A2'!G28*'Table A0'!$J28/(0.01)</f>
        <v>2555939.6273496016</v>
      </c>
      <c r="H28" s="29"/>
      <c r="I28" s="29">
        <f>(100-'Table A2'!B28)*'Table A0'!$J28/(90)</f>
        <v>8115.8368088134966</v>
      </c>
      <c r="J28" s="29">
        <f>'Table A2'!I28*'Table A0'!$J28/(5)</f>
        <v>31578.490320617759</v>
      </c>
      <c r="K28" s="29">
        <f>'Table A2'!J28*'Table A0'!$J28/(4)</f>
        <v>49726.872048120189</v>
      </c>
      <c r="L28" s="29">
        <f>'Table A2'!K28*'Table A0'!$J28/(0.5)</f>
        <v>103322.77096820387</v>
      </c>
      <c r="M28" s="29">
        <f>'Table A2'!L28*'Table A0'!$J28/(0.4)</f>
        <v>194414.22186787904</v>
      </c>
      <c r="N28" s="29">
        <f>'Table A2'!M28*'Table A0'!$J28/(0.09)</f>
        <v>573403.15946434322</v>
      </c>
      <c r="O28" s="29"/>
      <c r="P28" s="29">
        <f>'Table Thresholds_nominal'!I28*'Table A0'!$L28</f>
        <v>26682.885695118515</v>
      </c>
      <c r="Q28" s="29">
        <f>'Table Thresholds_nominal'!J28*'Table A0'!$L28</f>
        <v>38512.399826835906</v>
      </c>
      <c r="R28" s="29">
        <f>'Table Thresholds_nominal'!K28*'Table A0'!$L28</f>
        <v>85592.558078480477</v>
      </c>
      <c r="S28" s="29">
        <f>'Table Thresholds_nominal'!L28*'Table A0'!$L28</f>
        <v>127956.72139446205</v>
      </c>
      <c r="T28" s="29">
        <f>'Table Thresholds_nominal'!M28*'Table A0'!$L28</f>
        <v>351347.8237040079</v>
      </c>
      <c r="U28" s="29">
        <f>'Table Thresholds_nominal'!N28*'Table A0'!$L28</f>
        <v>1218803.8379456634</v>
      </c>
      <c r="W28" s="29"/>
      <c r="X28" s="29"/>
      <c r="Y28" s="29"/>
      <c r="Z28" s="29"/>
      <c r="AA28" s="29"/>
      <c r="AB28" s="29"/>
    </row>
    <row r="29" spans="1:28" ht="12" customHeight="1">
      <c r="A29" s="28">
        <v>1936</v>
      </c>
      <c r="B29" s="29">
        <f>'Table A2'!B29*'Table A0'!$J29/(10)</f>
        <v>65138.511180808455</v>
      </c>
      <c r="C29" s="29">
        <f>'Table A2'!C29*'Table A0'!$J29/(5)</f>
        <v>95856.949957293575</v>
      </c>
      <c r="D29" s="29">
        <f>'Table A2'!D29*'Table A0'!$J29/(1)</f>
        <v>262058.95939483697</v>
      </c>
      <c r="E29" s="29">
        <f>'Table A2'!E29*'Table A0'!$J29/(0.5)</f>
        <v>398994.57968591922</v>
      </c>
      <c r="F29" s="29">
        <f>'Table A2'!F29*'Table A0'!$J29/(0.1)</f>
        <v>997846.12238080567</v>
      </c>
      <c r="G29" s="29">
        <f>'Table A2'!G29*'Table A0'!$J29/(0.01)</f>
        <v>3252004.9819447105</v>
      </c>
      <c r="H29" s="29"/>
      <c r="I29" s="29">
        <f>(100-'Table A2'!B29)*'Table A0'!$J29/(90)</f>
        <v>8793.084855252333</v>
      </c>
      <c r="J29" s="29">
        <f>'Table A2'!I29*'Table A0'!$J29/(5)</f>
        <v>34420.072404323335</v>
      </c>
      <c r="K29" s="29">
        <f>'Table A2'!J29*'Table A0'!$J29/(4)</f>
        <v>54306.447597907718</v>
      </c>
      <c r="L29" s="29">
        <f>'Table A2'!K29*'Table A0'!$J29/(0.5)</f>
        <v>125123.33910375473</v>
      </c>
      <c r="M29" s="29">
        <f>'Table A2'!L29*'Table A0'!$J29/(0.4)</f>
        <v>249281.69401219758</v>
      </c>
      <c r="N29" s="29">
        <f>'Table A2'!M29*'Table A0'!$J29/(0.09)</f>
        <v>747384.02687370509</v>
      </c>
      <c r="O29" s="29"/>
      <c r="P29" s="29">
        <f>'Table Thresholds_nominal'!I29*'Table A0'!$L29</f>
        <v>29287.26432745791</v>
      </c>
      <c r="Q29" s="29">
        <f>'Table Thresholds_nominal'!J29*'Table A0'!$L29</f>
        <v>42523.094857249976</v>
      </c>
      <c r="R29" s="29">
        <f>'Table Thresholds_nominal'!K29*'Table A0'!$L29</f>
        <v>101970.39360202705</v>
      </c>
      <c r="S29" s="29">
        <f>'Table Thresholds_nominal'!L29*'Table A0'!$L29</f>
        <v>158476.0278988074</v>
      </c>
      <c r="T29" s="29">
        <f>'Table Thresholds_nominal'!M29*'Table A0'!$L29</f>
        <v>454242.96849477937</v>
      </c>
      <c r="U29" s="29">
        <f>'Table Thresholds_nominal'!N29*'Table A0'!$L29</f>
        <v>1584182.6421927048</v>
      </c>
      <c r="W29" s="29"/>
      <c r="X29" s="29"/>
      <c r="Y29" s="29"/>
      <c r="Z29" s="29"/>
      <c r="AA29" s="29"/>
      <c r="AB29" s="29"/>
    </row>
    <row r="30" spans="1:28" ht="12" customHeight="1">
      <c r="A30" s="28">
        <v>1937</v>
      </c>
      <c r="B30" s="29">
        <f>'Table A2'!B30*'Table A0'!$J30/(10)</f>
        <v>64319.590559688615</v>
      </c>
      <c r="C30" s="29">
        <f>'Table A2'!C30*'Table A0'!$J30/(5)</f>
        <v>93338.392312026917</v>
      </c>
      <c r="D30" s="29">
        <f>'Table A2'!D30*'Table A0'!$J30/(1)</f>
        <v>246217.80445472829</v>
      </c>
      <c r="E30" s="29">
        <f>'Table A2'!E30*'Table A0'!$J30/(0.5)</f>
        <v>371781.66331065161</v>
      </c>
      <c r="F30" s="29">
        <f>'Table A2'!F30*'Table A0'!$J30/(0.1)</f>
        <v>920824.0291274417</v>
      </c>
      <c r="G30" s="29">
        <f>'Table A2'!G30*'Table A0'!$J30/(0.01)</f>
        <v>2992483.2039444214</v>
      </c>
      <c r="H30" s="29"/>
      <c r="I30" s="29">
        <f>(100-'Table A2'!B30)*'Table A0'!$J30/(90)</f>
        <v>9266.2349924488299</v>
      </c>
      <c r="J30" s="29">
        <f>'Table A2'!I30*'Table A0'!$J30/(5)</f>
        <v>35300.788807350313</v>
      </c>
      <c r="K30" s="29">
        <f>'Table A2'!J30*'Table A0'!$J30/(4)</f>
        <v>55118.53927635157</v>
      </c>
      <c r="L30" s="29">
        <f>'Table A2'!K30*'Table A0'!$J30/(0.5)</f>
        <v>120653.94559880499</v>
      </c>
      <c r="M30" s="29">
        <f>'Table A2'!L30*'Table A0'!$J30/(0.4)</f>
        <v>234521.07185645407</v>
      </c>
      <c r="N30" s="29">
        <f>'Table A2'!M30*'Table A0'!$J30/(0.09)</f>
        <v>690639.67636999965</v>
      </c>
      <c r="O30" s="29"/>
      <c r="P30" s="29">
        <f>'Table Thresholds_nominal'!I30*'Table A0'!$L30</f>
        <v>30731.423819144056</v>
      </c>
      <c r="Q30" s="29">
        <f>'Table Thresholds_nominal'!J30*'Table A0'!$L30</f>
        <v>41320.06730403415</v>
      </c>
      <c r="R30" s="29">
        <f>'Table Thresholds_nominal'!K30*'Table A0'!$L30</f>
        <v>99163.669838372298</v>
      </c>
      <c r="S30" s="29">
        <f>'Table Thresholds_nominal'!L30*'Table A0'!$L30</f>
        <v>152504.27247374118</v>
      </c>
      <c r="T30" s="29">
        <f>'Table Thresholds_nominal'!M30*'Table A0'!$L30</f>
        <v>427328.88270316512</v>
      </c>
      <c r="U30" s="29">
        <f>'Table Thresholds_nominal'!N30*'Table A0'!$L30</f>
        <v>1444211.9273591479</v>
      </c>
      <c r="W30" s="29"/>
      <c r="X30" s="29"/>
      <c r="Y30" s="29"/>
      <c r="Z30" s="29"/>
      <c r="AA30" s="29"/>
      <c r="AB30" s="29"/>
    </row>
    <row r="31" spans="1:28" ht="12" customHeight="1">
      <c r="A31" s="28">
        <v>1938</v>
      </c>
      <c r="B31" s="29">
        <f>'Table A2'!B31*'Table A0'!$J31/(10)</f>
        <v>58862.084662440349</v>
      </c>
      <c r="C31" s="29">
        <f>'Table A2'!C31*'Table A0'!$J31/(5)</f>
        <v>83008.410096239881</v>
      </c>
      <c r="D31" s="29">
        <f>'Table A2'!D31*'Table A0'!$J31/(1)</f>
        <v>205029.19394635112</v>
      </c>
      <c r="E31" s="29">
        <f>'Table A2'!E31*'Table A0'!$J31/(0.5)</f>
        <v>302520.76943609235</v>
      </c>
      <c r="F31" s="29">
        <f>'Table A2'!F31*'Table A0'!$J31/(0.1)</f>
        <v>730988.88383333187</v>
      </c>
      <c r="G31" s="29">
        <f>'Table A2'!G31*'Table A0'!$J31/(0.01)</f>
        <v>2451099.1370423161</v>
      </c>
      <c r="H31" s="29"/>
      <c r="I31" s="29">
        <f>(100-'Table A2'!B31)*'Table A0'!$J31/(90)</f>
        <v>8625.3470209220559</v>
      </c>
      <c r="J31" s="29">
        <f>'Table A2'!I31*'Table A0'!$J31/(5)</f>
        <v>34715.759228640825</v>
      </c>
      <c r="K31" s="29">
        <f>'Table A2'!J31*'Table A0'!$J31/(4)</f>
        <v>52503.214133712077</v>
      </c>
      <c r="L31" s="29">
        <f>'Table A2'!K31*'Table A0'!$J31/(0.5)</f>
        <v>107537.6184566099</v>
      </c>
      <c r="M31" s="29">
        <f>'Table A2'!L31*'Table A0'!$J31/(0.4)</f>
        <v>195403.74083678241</v>
      </c>
      <c r="N31" s="29">
        <f>'Table A2'!M31*'Table A0'!$J31/(0.09)</f>
        <v>539865.52236566704</v>
      </c>
      <c r="O31" s="29"/>
      <c r="P31" s="29">
        <f>'Table Thresholds_nominal'!I31*'Table A0'!$L31</f>
        <v>30050.560354195786</v>
      </c>
      <c r="Q31" s="29">
        <f>'Table Thresholds_nominal'!J31*'Table A0'!$L31</f>
        <v>40061.657595606426</v>
      </c>
      <c r="R31" s="29">
        <f>'Table Thresholds_nominal'!K31*'Table A0'!$L31</f>
        <v>90094.483972848568</v>
      </c>
      <c r="S31" s="29">
        <f>'Table Thresholds_nominal'!L31*'Table A0'!$L31</f>
        <v>132762.85910072227</v>
      </c>
      <c r="T31" s="29">
        <f>'Table Thresholds_nominal'!M31*'Table A0'!$L31</f>
        <v>341698.77151790651</v>
      </c>
      <c r="U31" s="29">
        <f>'Table Thresholds_nominal'!N31*'Table A0'!$L31</f>
        <v>1085460.1249868558</v>
      </c>
      <c r="W31" s="29"/>
      <c r="X31" s="29"/>
      <c r="Y31" s="29"/>
      <c r="Z31" s="29"/>
      <c r="AA31" s="29"/>
      <c r="AB31" s="29"/>
    </row>
    <row r="32" spans="1:28" ht="12" customHeight="1">
      <c r="A32" s="28">
        <v>1939</v>
      </c>
      <c r="B32" s="29">
        <f>'Table A2'!B32*'Table A0'!$J32/(10)</f>
        <v>64895.238699964924</v>
      </c>
      <c r="C32" s="29">
        <f>'Table A2'!C32*'Table A0'!$J32/(5)</f>
        <v>91436.598177125357</v>
      </c>
      <c r="D32" s="29">
        <f>'Table A2'!D32*'Table A0'!$J32/(1)</f>
        <v>226774.80364935746</v>
      </c>
      <c r="E32" s="29">
        <f>'Table A2'!E32*'Table A0'!$J32/(0.5)</f>
        <v>335401.03462427389</v>
      </c>
      <c r="F32" s="29">
        <f>'Table A2'!F32*'Table A0'!$J32/(0.1)</f>
        <v>805779.07944462472</v>
      </c>
      <c r="G32" s="29">
        <f>'Table A2'!G32*'Table A0'!$J32/(0.01)</f>
        <v>2571891.9452782944</v>
      </c>
      <c r="H32" s="29"/>
      <c r="I32" s="29">
        <f>(100-'Table A2'!B32)*'Table A0'!$J32/(90)</f>
        <v>8900.9904486851356</v>
      </c>
      <c r="J32" s="29">
        <f>'Table A2'!I32*'Table A0'!$J32/(5)</f>
        <v>38353.879222804477</v>
      </c>
      <c r="K32" s="29">
        <f>'Table A2'!J32*'Table A0'!$J32/(4)</f>
        <v>57602.046809067346</v>
      </c>
      <c r="L32" s="29">
        <f>'Table A2'!K32*'Table A0'!$J32/(0.5)</f>
        <v>118148.57267444103</v>
      </c>
      <c r="M32" s="29">
        <f>'Table A2'!L32*'Table A0'!$J32/(0.4)</f>
        <v>217806.52341918615</v>
      </c>
      <c r="N32" s="29">
        <f>'Table A2'!M32*'Table A0'!$J32/(0.09)</f>
        <v>609544.31657421694</v>
      </c>
      <c r="O32" s="29"/>
      <c r="P32" s="29">
        <f>'Table Thresholds_nominal'!I32*'Table A0'!$L32</f>
        <v>33912.241606553922</v>
      </c>
      <c r="Q32" s="29">
        <f>'Table Thresholds_nominal'!J32*'Table A0'!$L32</f>
        <v>44963.34359066077</v>
      </c>
      <c r="R32" s="29">
        <f>'Table Thresholds_nominal'!K32*'Table A0'!$L32</f>
        <v>98743.198283541031</v>
      </c>
      <c r="S32" s="29">
        <f>'Table Thresholds_nominal'!L32*'Table A0'!$L32</f>
        <v>146026.03184617517</v>
      </c>
      <c r="T32" s="29">
        <f>'Table Thresholds_nominal'!M32*'Table A0'!$L32</f>
        <v>381764.83908770187</v>
      </c>
      <c r="U32" s="29">
        <f>'Table Thresholds_nominal'!N32*'Table A0'!$L32</f>
        <v>1254843.3899721047</v>
      </c>
      <c r="W32" s="29"/>
      <c r="X32" s="29"/>
      <c r="Y32" s="29"/>
      <c r="Z32" s="29"/>
      <c r="AA32" s="29"/>
      <c r="AB32" s="29"/>
    </row>
    <row r="33" spans="1:28" ht="12" customHeight="1">
      <c r="A33" s="28">
        <v>1940</v>
      </c>
      <c r="B33" s="29">
        <f>'Table A2'!B33*'Table A0'!$J33/(10)</f>
        <v>67570.018226967935</v>
      </c>
      <c r="C33" s="29">
        <f>'Table A2'!C33*'Table A0'!$J33/(5)</f>
        <v>95525.175034462271</v>
      </c>
      <c r="D33" s="29">
        <f>'Table A2'!D33*'Table A0'!$J33/(1)</f>
        <v>241917.7466039554</v>
      </c>
      <c r="E33" s="29">
        <f>'Table A2'!E33*'Table A0'!$J33/(0.5)</f>
        <v>359239.34820887202</v>
      </c>
      <c r="F33" s="29">
        <f>'Table A2'!F33*'Table A0'!$J33/(0.1)</f>
        <v>861304.63872836239</v>
      </c>
      <c r="G33" s="29">
        <f>'Table A2'!G33*'Table A0'!$J33/(0.01)</f>
        <v>2764069.9026748361</v>
      </c>
      <c r="H33" s="29"/>
      <c r="I33" s="29">
        <f>(100-'Table A2'!B33)*'Table A0'!$J33/(90)</f>
        <v>9341.9950512624473</v>
      </c>
      <c r="J33" s="29">
        <f>'Table A2'!I33*'Table A0'!$J33/(5)</f>
        <v>39614.861419473593</v>
      </c>
      <c r="K33" s="29">
        <f>'Table A2'!J33*'Table A0'!$J33/(4)</f>
        <v>58927.032142088989</v>
      </c>
      <c r="L33" s="29">
        <f>'Table A2'!K33*'Table A0'!$J33/(0.5)</f>
        <v>124596.14499903879</v>
      </c>
      <c r="M33" s="29">
        <f>'Table A2'!L33*'Table A0'!$J33/(0.4)</f>
        <v>233723.02557899943</v>
      </c>
      <c r="N33" s="29">
        <f>'Table A2'!M33*'Table A0'!$J33/(0.09)</f>
        <v>649886.27606764308</v>
      </c>
      <c r="O33" s="29"/>
      <c r="P33" s="29">
        <f>'Table Thresholds_nominal'!I33*'Table A0'!$L33</f>
        <v>37525.378373366162</v>
      </c>
      <c r="Q33" s="29">
        <f>'Table Thresholds_nominal'!J33*'Table A0'!$L33</f>
        <v>44434.689250951524</v>
      </c>
      <c r="R33" s="29">
        <f>'Table Thresholds_nominal'!K33*'Table A0'!$L33</f>
        <v>103326.05051761982</v>
      </c>
      <c r="S33" s="29">
        <f>'Table Thresholds_nominal'!L33*'Table A0'!$L33</f>
        <v>157749.27948741568</v>
      </c>
      <c r="T33" s="29">
        <f>'Table Thresholds_nominal'!M33*'Table A0'!$L33</f>
        <v>412841.14287134632</v>
      </c>
      <c r="U33" s="29">
        <f>'Table Thresholds_nominal'!N33*'Table A0'!$L33</f>
        <v>1335442.0520751243</v>
      </c>
      <c r="W33" s="29"/>
      <c r="X33" s="29"/>
      <c r="Y33" s="29"/>
      <c r="Z33" s="29"/>
      <c r="AA33" s="29"/>
      <c r="AB33" s="29"/>
    </row>
    <row r="34" spans="1:28" ht="12" customHeight="1">
      <c r="A34" s="28">
        <v>1941</v>
      </c>
      <c r="B34" s="29">
        <f>'Table A2'!B34*'Table A0'!$J34/(10)</f>
        <v>72994.454313967595</v>
      </c>
      <c r="C34" s="29">
        <f>'Table A2'!C34*'Table A0'!$J34/(5)</f>
        <v>103709.34679336808</v>
      </c>
      <c r="D34" s="29">
        <f>'Table A2'!D34*'Table A0'!$J34/(1)</f>
        <v>269999.95626504871</v>
      </c>
      <c r="E34" s="29">
        <f>'Table A2'!E34*'Table A0'!$J34/(0.5)</f>
        <v>402071.61066570535</v>
      </c>
      <c r="F34" s="29">
        <f>'Table A2'!F34*'Table A0'!$J34/(0.1)</f>
        <v>962263.28100735962</v>
      </c>
      <c r="G34" s="29">
        <f>'Table A2'!G34*'Table A0'!$J34/(0.01)</f>
        <v>3024203.8218701151</v>
      </c>
      <c r="H34" s="29"/>
      <c r="I34" s="29">
        <f>(100-'Table A2'!B34)*'Table A0'!$J34/(90)</f>
        <v>11588.455330902627</v>
      </c>
      <c r="J34" s="29">
        <f>'Table A2'!I34*'Table A0'!$J34/(5)</f>
        <v>42279.56183456711</v>
      </c>
      <c r="K34" s="29">
        <f>'Table A2'!J34*'Table A0'!$J34/(4)</f>
        <v>62136.694425447939</v>
      </c>
      <c r="L34" s="29">
        <f>'Table A2'!K34*'Table A0'!$J34/(0.5)</f>
        <v>137928.30186439207</v>
      </c>
      <c r="M34" s="29">
        <f>'Table A2'!L34*'Table A0'!$J34/(0.4)</f>
        <v>262023.69308029173</v>
      </c>
      <c r="N34" s="29">
        <f>'Table A2'!M34*'Table A0'!$J34/(0.09)</f>
        <v>733158.77646705357</v>
      </c>
      <c r="O34" s="29"/>
      <c r="P34" s="29">
        <f>'Table Thresholds_nominal'!I34*'Table A0'!$L34</f>
        <v>38750.600029487512</v>
      </c>
      <c r="Q34" s="29">
        <f>'Table Thresholds_nominal'!J34*'Table A0'!$L34</f>
        <v>48259.571721178101</v>
      </c>
      <c r="R34" s="29">
        <f>'Table Thresholds_nominal'!K34*'Table A0'!$L34</f>
        <v>112772.92038371541</v>
      </c>
      <c r="S34" s="29">
        <f>'Table Thresholds_nominal'!L34*'Table A0'!$L34</f>
        <v>175389.46646616774</v>
      </c>
      <c r="T34" s="29">
        <f>'Table Thresholds_nominal'!M34*'Table A0'!$L34</f>
        <v>466085.12048061838</v>
      </c>
      <c r="U34" s="29">
        <f>'Table Thresholds_nominal'!N34*'Table A0'!$L34</f>
        <v>1493397.0989322644</v>
      </c>
      <c r="W34" s="29"/>
      <c r="X34" s="29"/>
      <c r="Y34" s="29"/>
      <c r="Z34" s="29"/>
      <c r="AA34" s="29"/>
      <c r="AB34" s="29"/>
    </row>
    <row r="35" spans="1:28" ht="12" customHeight="1">
      <c r="A35" s="28">
        <v>1942</v>
      </c>
      <c r="B35" s="29">
        <f>'Table A2'!B35*'Table A0'!$J35/(10)</f>
        <v>72989.009477050757</v>
      </c>
      <c r="C35" s="29">
        <f>'Table A2'!C35*'Table A0'!$J35/(5)</f>
        <v>103656.24354435844</v>
      </c>
      <c r="D35" s="29">
        <f>'Table A2'!D35*'Table A0'!$J35/(1)</f>
        <v>267701.98269194009</v>
      </c>
      <c r="E35" s="29">
        <f>'Table A2'!E35*'Table A0'!$J35/(0.5)</f>
        <v>398505.89095775707</v>
      </c>
      <c r="F35" s="29">
        <f>'Table A2'!F35*'Table A0'!$J35/(0.1)</f>
        <v>935965.08043054387</v>
      </c>
      <c r="G35" s="29">
        <f>'Table A2'!G35*'Table A0'!$J35/(0.01)</f>
        <v>2802231.2330718557</v>
      </c>
      <c r="H35" s="29"/>
      <c r="I35" s="29">
        <f>(100-'Table A2'!B35)*'Table A0'!$J35/(90)</f>
        <v>14667.610249258676</v>
      </c>
      <c r="J35" s="29">
        <f>'Table A2'!I35*'Table A0'!$J35/(5)</f>
        <v>42321.775409743081</v>
      </c>
      <c r="K35" s="29">
        <f>'Table A2'!J35*'Table A0'!$J35/(4)</f>
        <v>62644.808757463019</v>
      </c>
      <c r="L35" s="29">
        <f>'Table A2'!K35*'Table A0'!$J35/(0.5)</f>
        <v>136898.07442612312</v>
      </c>
      <c r="M35" s="29">
        <f>'Table A2'!L35*'Table A0'!$J35/(0.4)</f>
        <v>264141.0935895603</v>
      </c>
      <c r="N35" s="29">
        <f>'Table A2'!M35*'Table A0'!$J35/(0.09)</f>
        <v>728602.1745815092</v>
      </c>
      <c r="O35" s="29"/>
      <c r="P35" s="29">
        <f>'Table Thresholds_nominal'!I35*'Table A0'!$L35</f>
        <v>39304.915732146503</v>
      </c>
      <c r="Q35" s="29">
        <f>'Table Thresholds_nominal'!J35*'Table A0'!$L35</f>
        <v>48057.000469294398</v>
      </c>
      <c r="R35" s="29">
        <f>'Table Thresholds_nominal'!K35*'Table A0'!$L35</f>
        <v>111060.4015058041</v>
      </c>
      <c r="S35" s="29">
        <f>'Table Thresholds_nominal'!L35*'Table A0'!$L35</f>
        <v>174330.08171731807</v>
      </c>
      <c r="T35" s="29">
        <f>'Table Thresholds_nominal'!M35*'Table A0'!$L35</f>
        <v>463648.45028477104</v>
      </c>
      <c r="U35" s="29">
        <f>'Table Thresholds_nominal'!N35*'Table A0'!$L35</f>
        <v>1451295.3663492904</v>
      </c>
      <c r="W35" s="29"/>
      <c r="X35" s="29"/>
      <c r="Y35" s="29"/>
      <c r="Z35" s="29"/>
      <c r="AA35" s="29"/>
      <c r="AB35" s="29"/>
    </row>
    <row r="36" spans="1:28" ht="12" customHeight="1">
      <c r="A36" s="28">
        <v>1943</v>
      </c>
      <c r="B36" s="29">
        <f>'Table A2'!B36*'Table A0'!$J36/(10)</f>
        <v>78673.472137118297</v>
      </c>
      <c r="C36" s="29">
        <f>'Table A2'!C36*'Table A0'!$J36/(5)</f>
        <v>111555.47929919945</v>
      </c>
      <c r="D36" s="29">
        <f>'Table A2'!D36*'Table A0'!$J36/(1)</f>
        <v>281062.87014149304</v>
      </c>
      <c r="E36" s="29">
        <f>'Table A2'!E36*'Table A0'!$J36/(0.5)</f>
        <v>413417.34574033192</v>
      </c>
      <c r="F36" s="29">
        <f>'Table A2'!F36*'Table A0'!$J36/(0.1)</f>
        <v>937747.48290086305</v>
      </c>
      <c r="G36" s="29">
        <f>'Table A2'!G36*'Table A0'!$J36/(0.01)</f>
        <v>2461230.0021950994</v>
      </c>
      <c r="H36" s="29"/>
      <c r="I36" s="29">
        <f>(100-'Table A2'!B36)*'Table A0'!$J36/(90)</f>
        <v>17764.204256603014</v>
      </c>
      <c r="J36" s="29">
        <f>'Table A2'!I36*'Table A0'!$J36/(5)</f>
        <v>45791.464975037161</v>
      </c>
      <c r="K36" s="29">
        <f>'Table A2'!J36*'Table A0'!$J36/(4)</f>
        <v>69178.631588626027</v>
      </c>
      <c r="L36" s="29">
        <f>'Table A2'!K36*'Table A0'!$J36/(0.5)</f>
        <v>148708.39454265413</v>
      </c>
      <c r="M36" s="29">
        <f>'Table A2'!L36*'Table A0'!$J36/(0.4)</f>
        <v>282334.81145019905</v>
      </c>
      <c r="N36" s="29">
        <f>'Table A2'!M36*'Table A0'!$J36/(0.09)</f>
        <v>768471.64742372592</v>
      </c>
      <c r="O36" s="29"/>
      <c r="P36" s="29">
        <f>'Table Thresholds_nominal'!I36*'Table A0'!$L36</f>
        <v>40424.918312052869</v>
      </c>
      <c r="Q36" s="29">
        <f>'Table Thresholds_nominal'!J36*'Table A0'!$L36</f>
        <v>52946.188022445065</v>
      </c>
      <c r="R36" s="29">
        <f>'Table Thresholds_nominal'!K36*'Table A0'!$L36</f>
        <v>120733.96925100667</v>
      </c>
      <c r="S36" s="29">
        <f>'Table Thresholds_nominal'!L36*'Table A0'!$L36</f>
        <v>190308.16541024679</v>
      </c>
      <c r="T36" s="29">
        <f>'Table Thresholds_nominal'!M36*'Table A0'!$L36</f>
        <v>491579.6852056944</v>
      </c>
      <c r="U36" s="29">
        <f>'Table Thresholds_nominal'!N36*'Table A0'!$L36</f>
        <v>1311886.0770309598</v>
      </c>
      <c r="W36" s="29"/>
      <c r="X36" s="29"/>
      <c r="Y36" s="29"/>
      <c r="Z36" s="29"/>
      <c r="AA36" s="29"/>
      <c r="AB36" s="29"/>
    </row>
    <row r="37" spans="1:28" ht="12" customHeight="1">
      <c r="A37" s="28">
        <v>1944</v>
      </c>
      <c r="B37" s="29">
        <f>'Table A2'!B37*'Table A0'!$J37/(10)</f>
        <v>75103.746736435598</v>
      </c>
      <c r="C37" s="29">
        <f>'Table A2'!C37*'Table A0'!$J37/(5)</f>
        <v>104286.52606627264</v>
      </c>
      <c r="D37" s="29">
        <f>'Table A2'!D37*'Table A0'!$J37/(1)</f>
        <v>254775.87922705911</v>
      </c>
      <c r="E37" s="29">
        <f>'Table A2'!E37*'Table A0'!$J37/(0.5)</f>
        <v>368794.16647460457</v>
      </c>
      <c r="F37" s="29">
        <f>'Table A2'!F37*'Table A0'!$J37/(0.1)</f>
        <v>815519.79129543435</v>
      </c>
      <c r="G37" s="29">
        <f>'Table A2'!G37*'Table A0'!$J37/(0.01)</f>
        <v>2305333.5247996426</v>
      </c>
      <c r="H37" s="29"/>
      <c r="I37" s="29">
        <f>(100-'Table A2'!B37)*'Table A0'!$J37/(90)</f>
        <v>17851.620910996229</v>
      </c>
      <c r="J37" s="29">
        <f>'Table A2'!I37*'Table A0'!$J37/(5)</f>
        <v>45920.967406598575</v>
      </c>
      <c r="K37" s="29">
        <f>'Table A2'!J37*'Table A0'!$J37/(4)</f>
        <v>66664.187776076025</v>
      </c>
      <c r="L37" s="29">
        <f>'Table A2'!K37*'Table A0'!$J37/(0.5)</f>
        <v>140757.59197951367</v>
      </c>
      <c r="M37" s="29">
        <f>'Table A2'!L37*'Table A0'!$J37/(0.4)</f>
        <v>257112.76026939703</v>
      </c>
      <c r="N37" s="29">
        <f>'Table A2'!M37*'Table A0'!$J37/(0.09)</f>
        <v>649984.9320171891</v>
      </c>
      <c r="O37" s="29"/>
      <c r="P37" s="29">
        <f>'Table Thresholds_nominal'!I37*'Table A0'!$L37</f>
        <v>44090.21215326785</v>
      </c>
      <c r="Q37" s="29">
        <f>'Table Thresholds_nominal'!J37*'Table A0'!$L37</f>
        <v>52989.939109767838</v>
      </c>
      <c r="R37" s="29">
        <f>'Table Thresholds_nominal'!K37*'Table A0'!$L37</f>
        <v>123778.31707583232</v>
      </c>
      <c r="S37" s="29">
        <f>'Table Thresholds_nominal'!L37*'Table A0'!$L37</f>
        <v>187899.88747900669</v>
      </c>
      <c r="T37" s="29">
        <f>'Table Thresholds_nominal'!M37*'Table A0'!$L37</f>
        <v>465529.04438191699</v>
      </c>
      <c r="U37" s="29">
        <f>'Table Thresholds_nominal'!N37*'Table A0'!$L37</f>
        <v>1323665.9450284918</v>
      </c>
      <c r="W37" s="29"/>
      <c r="X37" s="29"/>
      <c r="Y37" s="29"/>
      <c r="Z37" s="29"/>
      <c r="AA37" s="29"/>
      <c r="AB37" s="29"/>
    </row>
    <row r="38" spans="1:28" ht="12" customHeight="1">
      <c r="A38" s="28">
        <v>1945</v>
      </c>
      <c r="B38" s="29">
        <f>'Table A2'!B38*'Table A0'!$J38/(10)</f>
        <v>78184.070680783465</v>
      </c>
      <c r="C38" s="29">
        <f>'Table A2'!C38*'Table A0'!$J38/(5)</f>
        <v>111160.71729370215</v>
      </c>
      <c r="D38" s="29">
        <f>'Table A2'!D38*'Table A0'!$J38/(1)</f>
        <v>273097.82331236784</v>
      </c>
      <c r="E38" s="29">
        <f>'Table A2'!E38*'Table A0'!$J38/(0.5)</f>
        <v>391169.21982392302</v>
      </c>
      <c r="F38" s="29">
        <f>'Table A2'!F38*'Table A0'!$J38/(0.1)</f>
        <v>845214.24083020049</v>
      </c>
      <c r="G38" s="29">
        <f>'Table A2'!G38*'Table A0'!$J38/(0.01)</f>
        <v>2226837.8114394462</v>
      </c>
      <c r="H38" s="29"/>
      <c r="I38" s="29">
        <f>(100-'Table A2'!B38)*'Table A0'!$J38/(90)</f>
        <v>17447.682530420781</v>
      </c>
      <c r="J38" s="29">
        <f>'Table A2'!I38*'Table A0'!$J38/(5)</f>
        <v>45207.424067864777</v>
      </c>
      <c r="K38" s="29">
        <f>'Table A2'!J38*'Table A0'!$J38/(4)</f>
        <v>70676.44078903574</v>
      </c>
      <c r="L38" s="29">
        <f>'Table A2'!K38*'Table A0'!$J38/(0.5)</f>
        <v>155026.42680081271</v>
      </c>
      <c r="M38" s="29">
        <f>'Table A2'!L38*'Table A0'!$J38/(0.4)</f>
        <v>277657.96457235358</v>
      </c>
      <c r="N38" s="29">
        <f>'Table A2'!M38*'Table A0'!$J38/(0.09)</f>
        <v>691700.51076250675</v>
      </c>
      <c r="O38" s="29"/>
      <c r="P38" s="29">
        <f>'Table Thresholds_nominal'!I38*'Table A0'!$L38</f>
        <v>42894.373543704649</v>
      </c>
      <c r="Q38" s="29">
        <f>'Table Thresholds_nominal'!J38*'Table A0'!$L38</f>
        <v>53887.491410631519</v>
      </c>
      <c r="R38" s="29">
        <f>'Table Thresholds_nominal'!K38*'Table A0'!$L38</f>
        <v>136143.17276918265</v>
      </c>
      <c r="S38" s="29">
        <f>'Table Thresholds_nominal'!L38*'Table A0'!$L38</f>
        <v>209939.7373255844</v>
      </c>
      <c r="T38" s="29">
        <f>'Table Thresholds_nominal'!M38*'Table A0'!$L38</f>
        <v>488021.49939092831</v>
      </c>
      <c r="U38" s="29">
        <f>'Table Thresholds_nominal'!N38*'Table A0'!$L38</f>
        <v>1248756.6092373922</v>
      </c>
      <c r="W38" s="29"/>
      <c r="X38" s="29"/>
      <c r="Y38" s="29"/>
      <c r="Z38" s="29"/>
      <c r="AA38" s="29"/>
      <c r="AB38" s="29"/>
    </row>
    <row r="39" spans="1:28" ht="12" customHeight="1">
      <c r="A39" s="28">
        <v>1946</v>
      </c>
      <c r="B39" s="29">
        <f>'Table A2'!B39*'Table A0'!$J39/(10)</f>
        <v>84467.742925076818</v>
      </c>
      <c r="C39" s="29">
        <f>'Table A2'!C39*'Table A0'!$J39/(5)</f>
        <v>121560.53774953957</v>
      </c>
      <c r="D39" s="29">
        <f>'Table A2'!D39*'Table A0'!$J39/(1)</f>
        <v>292941.29154977563</v>
      </c>
      <c r="E39" s="29">
        <f>'Table A2'!E39*'Table A0'!$J39/(0.5)</f>
        <v>415208.57575648319</v>
      </c>
      <c r="F39" s="29">
        <f>'Table A2'!F39*'Table A0'!$J39/(0.1)</f>
        <v>889301.61363743548</v>
      </c>
      <c r="G39" s="29">
        <f>'Table A2'!G39*'Table A0'!$J39/(0.01)</f>
        <v>2518382.563592996</v>
      </c>
      <c r="H39" s="29"/>
      <c r="I39" s="29">
        <f>(100-'Table A2'!B39)*'Table A0'!$J39/(90)</f>
        <v>17218.462262360412</v>
      </c>
      <c r="J39" s="29">
        <f>'Table A2'!I39*'Table A0'!$J39/(5)</f>
        <v>47374.948100614056</v>
      </c>
      <c r="K39" s="29">
        <f>'Table A2'!J39*'Table A0'!$J39/(4)</f>
        <v>78715.349299480542</v>
      </c>
      <c r="L39" s="29">
        <f>'Table A2'!K39*'Table A0'!$J39/(0.5)</f>
        <v>170674.00734306814</v>
      </c>
      <c r="M39" s="29">
        <f>'Table A2'!L39*'Table A0'!$J39/(0.4)</f>
        <v>296685.31628624513</v>
      </c>
      <c r="N39" s="29">
        <f>'Table A2'!M39*'Table A0'!$J39/(0.09)</f>
        <v>708292.6191979287</v>
      </c>
      <c r="O39" s="29"/>
      <c r="P39" s="29">
        <f>'Table Thresholds_nominal'!I39*'Table A0'!$L39</f>
        <v>42658.894408349057</v>
      </c>
      <c r="Q39" s="29">
        <f>'Table Thresholds_nominal'!J39*'Table A0'!$L39</f>
        <v>55999.034373203227</v>
      </c>
      <c r="R39" s="29">
        <f>'Table Thresholds_nominal'!K39*'Table A0'!$L39</f>
        <v>141727.19838291852</v>
      </c>
      <c r="S39" s="29">
        <f>'Table Thresholds_nominal'!L39*'Table A0'!$L39</f>
        <v>211343.42277923622</v>
      </c>
      <c r="T39" s="29">
        <f>'Table Thresholds_nominal'!M39*'Table A0'!$L39</f>
        <v>487927.73919273983</v>
      </c>
      <c r="U39" s="29">
        <f>'Table Thresholds_nominal'!N39*'Table A0'!$L39</f>
        <v>1283092.4572487101</v>
      </c>
      <c r="W39" s="29"/>
      <c r="X39" s="29"/>
      <c r="Y39" s="29"/>
      <c r="Z39" s="29"/>
      <c r="AA39" s="29"/>
      <c r="AB39" s="29"/>
    </row>
    <row r="40" spans="1:28" ht="12" customHeight="1">
      <c r="A40" s="28">
        <v>1947</v>
      </c>
      <c r="B40" s="29">
        <f>'Table A2'!B40*'Table A0'!$J40/(10)</f>
        <v>75912.148492634034</v>
      </c>
      <c r="C40" s="29">
        <f>'Table A2'!C40*'Table A0'!$J40/(5)</f>
        <v>107943.9212766689</v>
      </c>
      <c r="D40" s="29">
        <f>'Table A2'!D40*'Table A0'!$J40/(1)</f>
        <v>255941.30013112372</v>
      </c>
      <c r="E40" s="29">
        <f>'Table A2'!E40*'Table A0'!$J40/(0.5)</f>
        <v>362434.58896910114</v>
      </c>
      <c r="F40" s="29">
        <f>'Table A2'!F40*'Table A0'!$J40/(0.1)</f>
        <v>782305.92863947246</v>
      </c>
      <c r="G40" s="29">
        <f>'Table A2'!G40*'Table A0'!$J40/(0.01)</f>
        <v>2271266.1971340943</v>
      </c>
      <c r="H40" s="29"/>
      <c r="I40" s="29">
        <f>(100-'Table A2'!B40)*'Table A0'!$J40/(90)</f>
        <v>16834.626464859157</v>
      </c>
      <c r="J40" s="29">
        <f>'Table A2'!I40*'Table A0'!$J40/(5)</f>
        <v>43880.375708599167</v>
      </c>
      <c r="K40" s="29">
        <f>'Table A2'!J40*'Table A0'!$J40/(4)</f>
        <v>70944.576563055205</v>
      </c>
      <c r="L40" s="29">
        <f>'Table A2'!K40*'Table A0'!$J40/(0.5)</f>
        <v>149448.01129314629</v>
      </c>
      <c r="M40" s="29">
        <f>'Table A2'!L40*'Table A0'!$J40/(0.4)</f>
        <v>257466.75405150824</v>
      </c>
      <c r="N40" s="29">
        <f>'Table A2'!M40*'Table A0'!$J40/(0.09)</f>
        <v>616865.89880673692</v>
      </c>
      <c r="O40" s="29"/>
      <c r="P40" s="29">
        <f>'Table Thresholds_nominal'!I40*'Table A0'!$L40</f>
        <v>38805.541080080591</v>
      </c>
      <c r="Q40" s="29">
        <f>'Table Thresholds_nominal'!J40*'Table A0'!$L40</f>
        <v>49820.992092114517</v>
      </c>
      <c r="R40" s="29">
        <f>'Table Thresholds_nominal'!K40*'Table A0'!$L40</f>
        <v>123946.20719975652</v>
      </c>
      <c r="S40" s="29">
        <f>'Table Thresholds_nominal'!L40*'Table A0'!$L40</f>
        <v>183592.76553281338</v>
      </c>
      <c r="T40" s="29">
        <f>'Table Thresholds_nominal'!M40*'Table A0'!$L40</f>
        <v>419392.97287137521</v>
      </c>
      <c r="U40" s="29">
        <f>'Table Thresholds_nominal'!N40*'Table A0'!$L40</f>
        <v>1138411.3190205016</v>
      </c>
      <c r="W40" s="29"/>
      <c r="X40" s="29"/>
      <c r="Y40" s="29"/>
      <c r="Z40" s="29"/>
      <c r="AA40" s="29"/>
      <c r="AB40" s="29"/>
    </row>
    <row r="41" spans="1:28" ht="12" customHeight="1">
      <c r="A41" s="28">
        <v>1948</v>
      </c>
      <c r="B41" s="29">
        <f>'Table A2'!B41*'Table A0'!$J41/(10)</f>
        <v>78705.114883128903</v>
      </c>
      <c r="C41" s="29">
        <f>'Table A2'!C41*'Table A0'!$J41/(5)</f>
        <v>111507.17805567244</v>
      </c>
      <c r="D41" s="29">
        <f>'Table A2'!D41*'Table A0'!$J41/(1)</f>
        <v>267264.45087248005</v>
      </c>
      <c r="E41" s="29">
        <f>'Table A2'!E41*'Table A0'!$J41/(0.5)</f>
        <v>382681.58803340595</v>
      </c>
      <c r="F41" s="29">
        <f>'Table A2'!F41*'Table A0'!$J41/(0.1)</f>
        <v>835642.26680922345</v>
      </c>
      <c r="G41" s="29">
        <f>'Table A2'!G41*'Table A0'!$J41/(0.01)</f>
        <v>2387691.2835835367</v>
      </c>
      <c r="H41" s="29"/>
      <c r="I41" s="29">
        <f>(100-'Table A2'!B41)*'Table A0'!$J41/(90)</f>
        <v>16912.241403319706</v>
      </c>
      <c r="J41" s="29">
        <f>'Table A2'!I41*'Table A0'!$J41/(5)</f>
        <v>45903.051710585351</v>
      </c>
      <c r="K41" s="29">
        <f>'Table A2'!J41*'Table A0'!$J41/(4)</f>
        <v>72567.859851470537</v>
      </c>
      <c r="L41" s="29">
        <f>'Table A2'!K41*'Table A0'!$J41/(0.5)</f>
        <v>151847.31371155416</v>
      </c>
      <c r="M41" s="29">
        <f>'Table A2'!L41*'Table A0'!$J41/(0.4)</f>
        <v>269441.4183394516</v>
      </c>
      <c r="N41" s="29">
        <f>'Table A2'!M41*'Table A0'!$J41/(0.09)</f>
        <v>663192.37605652201</v>
      </c>
      <c r="O41" s="29"/>
      <c r="P41" s="29">
        <f>'Table Thresholds_nominal'!I41*'Table A0'!$L41</f>
        <v>40676.849814261914</v>
      </c>
      <c r="Q41" s="29">
        <f>'Table Thresholds_nominal'!J41*'Table A0'!$L41</f>
        <v>54199.631445249812</v>
      </c>
      <c r="R41" s="29">
        <f>'Table Thresholds_nominal'!K41*'Table A0'!$L41</f>
        <v>126211.91260949471</v>
      </c>
      <c r="S41" s="29">
        <f>'Table Thresholds_nominal'!L41*'Table A0'!$L41</f>
        <v>190597.40307833746</v>
      </c>
      <c r="T41" s="29">
        <f>'Table Thresholds_nominal'!M41*'Table A0'!$L41</f>
        <v>444412.3812313354</v>
      </c>
      <c r="U41" s="29">
        <f>'Table Thresholds_nominal'!N41*'Table A0'!$L41</f>
        <v>1253098.6526977427</v>
      </c>
      <c r="W41" s="29"/>
      <c r="X41" s="29"/>
      <c r="Y41" s="29"/>
      <c r="Z41" s="29"/>
      <c r="AA41" s="29"/>
      <c r="AB41" s="29"/>
    </row>
    <row r="42" spans="1:28" ht="12" customHeight="1">
      <c r="A42" s="28">
        <v>1949</v>
      </c>
      <c r="B42" s="29">
        <f>'Table A2'!B42*'Table A0'!$J42/(10)</f>
        <v>76998.813366681294</v>
      </c>
      <c r="C42" s="29">
        <f>'Table A2'!C42*'Table A0'!$J42/(5)</f>
        <v>107657.27005137852</v>
      </c>
      <c r="D42" s="29">
        <f>'Table A2'!D42*'Table A0'!$J42/(1)</f>
        <v>253458.13517273768</v>
      </c>
      <c r="E42" s="29">
        <f>'Table A2'!E42*'Table A0'!$J42/(0.5)</f>
        <v>361509.20704771887</v>
      </c>
      <c r="F42" s="29">
        <f>'Table A2'!F42*'Table A0'!$J42/(0.1)</f>
        <v>788579.48666307505</v>
      </c>
      <c r="G42" s="29">
        <f>'Table A2'!G42*'Table A0'!$J42/(0.01)</f>
        <v>2307543.1111373021</v>
      </c>
      <c r="H42" s="29"/>
      <c r="I42" s="29">
        <f>(100-'Table A2'!B42)*'Table A0'!$J42/(90)</f>
        <v>16605.724458975023</v>
      </c>
      <c r="J42" s="29">
        <f>'Table A2'!I42*'Table A0'!$J42/(5)</f>
        <v>46340.356681984049</v>
      </c>
      <c r="K42" s="29">
        <f>'Table A2'!J42*'Table A0'!$J42/(4)</f>
        <v>71207.053771038743</v>
      </c>
      <c r="L42" s="29">
        <f>'Table A2'!K42*'Table A0'!$J42/(0.5)</f>
        <v>145407.06329775645</v>
      </c>
      <c r="M42" s="29">
        <f>'Table A2'!L42*'Table A0'!$J42/(0.4)</f>
        <v>254741.63714387984</v>
      </c>
      <c r="N42" s="29">
        <f>'Table A2'!M42*'Table A0'!$J42/(0.09)</f>
        <v>619805.75061038323</v>
      </c>
      <c r="O42" s="29"/>
      <c r="P42" s="29">
        <f>'Table Thresholds_nominal'!I42*'Table A0'!$L42</f>
        <v>41134.428189761369</v>
      </c>
      <c r="Q42" s="29">
        <f>'Table Thresholds_nominal'!J42*'Table A0'!$L42</f>
        <v>54432.631603560949</v>
      </c>
      <c r="R42" s="29">
        <f>'Table Thresholds_nominal'!K42*'Table A0'!$L42</f>
        <v>120433.7230961584</v>
      </c>
      <c r="S42" s="29">
        <f>'Table Thresholds_nominal'!L42*'Table A0'!$L42</f>
        <v>179074.7867365499</v>
      </c>
      <c r="T42" s="29">
        <f>'Table Thresholds_nominal'!M42*'Table A0'!$L42</f>
        <v>417433.04488731181</v>
      </c>
      <c r="U42" s="29">
        <f>'Table Thresholds_nominal'!N42*'Table A0'!$L42</f>
        <v>1183710.258889063</v>
      </c>
      <c r="W42" s="29"/>
      <c r="X42" s="29"/>
      <c r="Y42" s="29"/>
      <c r="Z42" s="29"/>
      <c r="AA42" s="29"/>
      <c r="AB42" s="29"/>
    </row>
    <row r="43" spans="1:28" ht="12" customHeight="1">
      <c r="A43" s="28">
        <v>1950</v>
      </c>
      <c r="B43" s="29">
        <f>'Table A2'!B43*'Table A0'!$J43/(10)</f>
        <v>85150.861188396899</v>
      </c>
      <c r="C43" s="29">
        <f>'Table A2'!C43*'Table A0'!$J43/(5)</f>
        <v>120822.18373453684</v>
      </c>
      <c r="D43" s="29">
        <f>'Table A2'!D43*'Table A0'!$J43/(1)</f>
        <v>294848.21379324573</v>
      </c>
      <c r="E43" s="29">
        <f>'Table A2'!E43*'Table A0'!$J43/(0.5)</f>
        <v>423755.1127019109</v>
      </c>
      <c r="F43" s="29">
        <f>'Table A2'!F43*'Table A0'!$J43/(0.1)</f>
        <v>944841.06564353895</v>
      </c>
      <c r="G43" s="29">
        <f>'Table A2'!G43*'Table A0'!$J43/(0.01)</f>
        <v>2280316.6648364333</v>
      </c>
      <c r="H43" s="29"/>
      <c r="I43" s="29">
        <f>(100-'Table A2'!B43)*'Table A0'!$J43/(90)</f>
        <v>18037.733976622825</v>
      </c>
      <c r="J43" s="29">
        <f>'Table A2'!I43*'Table A0'!$J43/(5)</f>
        <v>49479.538642256957</v>
      </c>
      <c r="K43" s="29">
        <f>'Table A2'!J43*'Table A0'!$J43/(4)</f>
        <v>77315.676219859612</v>
      </c>
      <c r="L43" s="29">
        <f>'Table A2'!K43*'Table A0'!$J43/(0.5)</f>
        <v>165941.31488458061</v>
      </c>
      <c r="M43" s="29">
        <f>'Table A2'!L43*'Table A0'!$J43/(0.4)</f>
        <v>293483.62446650385</v>
      </c>
      <c r="N43" s="29">
        <f>'Table A2'!M43*'Table A0'!$J43/(0.09)</f>
        <v>796454.88795543974</v>
      </c>
      <c r="O43" s="29"/>
      <c r="P43" s="29">
        <f>'Table Thresholds_nominal'!I43*'Table A0'!$L43</f>
        <v>45295.656485956068</v>
      </c>
      <c r="Q43" s="29">
        <f>'Table Thresholds_nominal'!J43*'Table A0'!$L43</f>
        <v>56299.388435928122</v>
      </c>
      <c r="R43" s="29">
        <f>'Table Thresholds_nominal'!K43*'Table A0'!$L43</f>
        <v>134867.70252903414</v>
      </c>
      <c r="S43" s="29">
        <f>'Table Thresholds_nominal'!L43*'Table A0'!$L43</f>
        <v>206146.53207479173</v>
      </c>
      <c r="T43" s="29">
        <f>'Table Thresholds_nominal'!M43*'Table A0'!$L43</f>
        <v>484419.93755046988</v>
      </c>
      <c r="U43" s="29">
        <f>'Table Thresholds_nominal'!N43*'Table A0'!$L43</f>
        <v>1120658.8681130491</v>
      </c>
      <c r="W43" s="29"/>
      <c r="X43" s="29"/>
      <c r="Y43" s="29"/>
      <c r="Z43" s="29"/>
      <c r="AA43" s="29"/>
      <c r="AB43" s="29"/>
    </row>
    <row r="44" spans="1:28" ht="12" customHeight="1">
      <c r="A44" s="28">
        <v>1951</v>
      </c>
      <c r="B44" s="29">
        <f>'Table A2'!B44*'Table A0'!$J44/(10)</f>
        <v>84352.709136598089</v>
      </c>
      <c r="C44" s="29">
        <f>'Table A2'!C44*'Table A0'!$J44/(5)</f>
        <v>117845.13566763455</v>
      </c>
      <c r="D44" s="29">
        <f>'Table A2'!D44*'Table A0'!$J44/(1)</f>
        <v>279145.94462996133</v>
      </c>
      <c r="E44" s="29">
        <f>'Table A2'!E44*'Table A0'!$J44/(0.5)</f>
        <v>396230.69947724987</v>
      </c>
      <c r="F44" s="29">
        <f>'Table A2'!F44*'Table A0'!$J44/(0.1)</f>
        <v>855934.44993132621</v>
      </c>
      <c r="G44" s="29">
        <f>'Table A2'!G44*'Table A0'!$J44/(0.01)</f>
        <v>2459067.641843468</v>
      </c>
      <c r="H44" s="29"/>
      <c r="I44" s="29">
        <f>(100-'Table A2'!B44)*'Table A0'!$J44/(90)</f>
        <v>18878.702308319869</v>
      </c>
      <c r="J44" s="29">
        <f>'Table A2'!I44*'Table A0'!$J44/(5)</f>
        <v>50860.282605561646</v>
      </c>
      <c r="K44" s="29">
        <f>'Table A2'!J44*'Table A0'!$J44/(4)</f>
        <v>77519.933427052849</v>
      </c>
      <c r="L44" s="29">
        <f>'Table A2'!K44*'Table A0'!$J44/(0.5)</f>
        <v>162061.18978267277</v>
      </c>
      <c r="M44" s="29">
        <f>'Table A2'!L44*'Table A0'!$J44/(0.4)</f>
        <v>281304.76186373079</v>
      </c>
      <c r="N44" s="29">
        <f>'Table A2'!M44*'Table A0'!$J44/(0.09)</f>
        <v>677808.539718866</v>
      </c>
      <c r="O44" s="29"/>
      <c r="P44" s="29">
        <f>'Table Thresholds_nominal'!I44*'Table A0'!$L44</f>
        <v>45558.653095650428</v>
      </c>
      <c r="Q44" s="29">
        <f>'Table Thresholds_nominal'!J44*'Table A0'!$L44</f>
        <v>57087.357213871939</v>
      </c>
      <c r="R44" s="29">
        <f>'Table Thresholds_nominal'!K44*'Table A0'!$L44</f>
        <v>136422.15282455075</v>
      </c>
      <c r="S44" s="29">
        <f>'Table Thresholds_nominal'!L44*'Table A0'!$L44</f>
        <v>198859.72691968069</v>
      </c>
      <c r="T44" s="29">
        <f>'Table Thresholds_nominal'!M44*'Table A0'!$L44</f>
        <v>457340.36991797003</v>
      </c>
      <c r="U44" s="29">
        <f>'Table Thresholds_nominal'!N44*'Table A0'!$L44</f>
        <v>1260352.1714087015</v>
      </c>
      <c r="W44" s="29"/>
      <c r="X44" s="29"/>
      <c r="Y44" s="29"/>
      <c r="Z44" s="29"/>
      <c r="AA44" s="29"/>
      <c r="AB44" s="29"/>
    </row>
    <row r="45" spans="1:28" ht="12" customHeight="1">
      <c r="A45" s="28">
        <v>1952</v>
      </c>
      <c r="B45" s="29">
        <f>'Table A2'!B45*'Table A0'!$J45/(10)</f>
        <v>84372.282177188536</v>
      </c>
      <c r="C45" s="29">
        <f>'Table A2'!C45*'Table A0'!$J45/(5)</f>
        <v>115914.12626033097</v>
      </c>
      <c r="D45" s="29">
        <f>'Table A2'!D45*'Table A0'!$J45/(1)</f>
        <v>264266.23037640733</v>
      </c>
      <c r="E45" s="29">
        <f>'Table A2'!E45*'Table A0'!$J45/(0.5)</f>
        <v>371851.79505775712</v>
      </c>
      <c r="F45" s="29">
        <f>'Table A2'!F45*'Table A0'!$J45/(0.1)</f>
        <v>778326.04077720817</v>
      </c>
      <c r="G45" s="29">
        <f>'Table A2'!G45*'Table A0'!$J45/(0.01)</f>
        <v>2168677.1153208851</v>
      </c>
      <c r="H45" s="29"/>
      <c r="I45" s="29">
        <f>(100-'Table A2'!B45)*'Table A0'!$J45/(90)</f>
        <v>19603.489951232823</v>
      </c>
      <c r="J45" s="29">
        <f>'Table A2'!I45*'Table A0'!$J45/(5)</f>
        <v>52830.438094046105</v>
      </c>
      <c r="K45" s="29">
        <f>'Table A2'!J45*'Table A0'!$J45/(4)</f>
        <v>78826.100231311881</v>
      </c>
      <c r="L45" s="29">
        <f>'Table A2'!K45*'Table A0'!$J45/(0.5)</f>
        <v>156680.66569505757</v>
      </c>
      <c r="M45" s="29">
        <f>'Table A2'!L45*'Table A0'!$J45/(0.4)</f>
        <v>270233.23362789431</v>
      </c>
      <c r="N45" s="29">
        <f>'Table A2'!M45*'Table A0'!$J45/(0.09)</f>
        <v>623842.58805013308</v>
      </c>
      <c r="O45" s="29"/>
      <c r="P45" s="29">
        <f>'Table Thresholds_nominal'!I45*'Table A0'!$L45</f>
        <v>48628.016979876826</v>
      </c>
      <c r="Q45" s="29">
        <f>'Table Thresholds_nominal'!J45*'Table A0'!$L45</f>
        <v>60312.3946284384</v>
      </c>
      <c r="R45" s="29">
        <f>'Table Thresholds_nominal'!K45*'Table A0'!$L45</f>
        <v>133218.4204023999</v>
      </c>
      <c r="S45" s="29">
        <f>'Table Thresholds_nominal'!L45*'Table A0'!$L45</f>
        <v>197311.7694632232</v>
      </c>
      <c r="T45" s="29">
        <f>'Table Thresholds_nominal'!M45*'Table A0'!$L45</f>
        <v>429079.23829232721</v>
      </c>
      <c r="U45" s="29">
        <f>'Table Thresholds_nominal'!N45*'Table A0'!$L45</f>
        <v>1117079.8626707017</v>
      </c>
      <c r="W45" s="29"/>
      <c r="X45" s="29"/>
      <c r="Y45" s="29"/>
      <c r="Z45" s="29"/>
      <c r="AA45" s="29"/>
      <c r="AB45" s="29"/>
    </row>
    <row r="46" spans="1:28" ht="12" customHeight="1">
      <c r="A46" s="28">
        <v>1953</v>
      </c>
      <c r="B46" s="29">
        <f>'Table A2'!B46*'Table A0'!$J46/(10)</f>
        <v>85639.017220265494</v>
      </c>
      <c r="C46" s="29">
        <f>'Table A2'!C46*'Table A0'!$J46/(5)</f>
        <v>115527.63214302008</v>
      </c>
      <c r="D46" s="29">
        <f>'Table A2'!D46*'Table A0'!$J46/(1)</f>
        <v>254070.58500803399</v>
      </c>
      <c r="E46" s="29">
        <f>'Table A2'!E46*'Table A0'!$J46/(0.5)</f>
        <v>353818.18100880453</v>
      </c>
      <c r="F46" s="29">
        <f>'Table A2'!F46*'Table A0'!$J46/(0.1)</f>
        <v>729909.47788402578</v>
      </c>
      <c r="G46" s="29">
        <f>'Table A2'!G46*'Table A0'!$J46/(0.01)</f>
        <v>2026138.0585153748</v>
      </c>
      <c r="H46" s="29"/>
      <c r="I46" s="29">
        <f>(100-'Table A2'!B46)*'Table A0'!$J46/(90)</f>
        <v>20601.395889946754</v>
      </c>
      <c r="J46" s="29">
        <f>'Table A2'!I46*'Table A0'!$J46/(5)</f>
        <v>55750.402297510918</v>
      </c>
      <c r="K46" s="29">
        <f>'Table A2'!J46*'Table A0'!$J46/(4)</f>
        <v>80891.893926766585</v>
      </c>
      <c r="L46" s="29">
        <f>'Table A2'!K46*'Table A0'!$J46/(0.5)</f>
        <v>154322.98900726347</v>
      </c>
      <c r="M46" s="29">
        <f>'Table A2'!L46*'Table A0'!$J46/(0.4)</f>
        <v>259795.35678999915</v>
      </c>
      <c r="N46" s="29">
        <f>'Table A2'!M46*'Table A0'!$J46/(0.09)</f>
        <v>585884.08003609825</v>
      </c>
      <c r="O46" s="29"/>
      <c r="P46" s="29">
        <f>'Table Thresholds_nominal'!I46*'Table A0'!$L46</f>
        <v>49922.772037172741</v>
      </c>
      <c r="Q46" s="29">
        <f>'Table Thresholds_nominal'!J46*'Table A0'!$L46</f>
        <v>61806.510180126003</v>
      </c>
      <c r="R46" s="29">
        <f>'Table Thresholds_nominal'!K46*'Table A0'!$L46</f>
        <v>132189.17951347624</v>
      </c>
      <c r="S46" s="29">
        <f>'Table Thresholds_nominal'!L46*'Table A0'!$L46</f>
        <v>192001.88681319664</v>
      </c>
      <c r="T46" s="29">
        <f>'Table Thresholds_nominal'!M46*'Table A0'!$L46</f>
        <v>406343.48444141721</v>
      </c>
      <c r="U46" s="29">
        <f>'Table Thresholds_nominal'!N46*'Table A0'!$L46</f>
        <v>1015719.590245595</v>
      </c>
      <c r="W46" s="29"/>
      <c r="X46" s="29"/>
      <c r="Y46" s="29"/>
      <c r="Z46" s="29"/>
      <c r="AA46" s="29"/>
      <c r="AB46" s="29"/>
    </row>
    <row r="47" spans="1:28" ht="12" customHeight="1">
      <c r="A47" s="28">
        <v>1954</v>
      </c>
      <c r="B47" s="29">
        <f>'Table A2'!B47*'Table A0'!$J47/(10)</f>
        <v>88058.922692394422</v>
      </c>
      <c r="C47" s="29">
        <f>'Table A2'!C47*'Table A0'!$J47/(5)</f>
        <v>120189.90445449385</v>
      </c>
      <c r="D47" s="29">
        <f>'Table A2'!D47*'Table A0'!$J47/(1)</f>
        <v>268377.60357920156</v>
      </c>
      <c r="E47" s="29">
        <f>'Table A2'!E47*'Table A0'!$J47/(0.5)</f>
        <v>374641.61079450406</v>
      </c>
      <c r="F47" s="29">
        <f>'Table A2'!F47*'Table A0'!$J47/(0.1)</f>
        <v>783396.64036484563</v>
      </c>
      <c r="G47" s="29">
        <f>'Table A2'!G47*'Table A0'!$J47/(0.01)</f>
        <v>2242959.0632149973</v>
      </c>
      <c r="H47" s="29"/>
      <c r="I47" s="29">
        <f>(100-'Table A2'!B47)*'Table A0'!$J47/(90)</f>
        <v>20290.540604213817</v>
      </c>
      <c r="J47" s="29">
        <f>'Table A2'!I47*'Table A0'!$J47/(5)</f>
        <v>55927.940930295001</v>
      </c>
      <c r="K47" s="29">
        <f>'Table A2'!J47*'Table A0'!$J47/(4)</f>
        <v>83142.979673316921</v>
      </c>
      <c r="L47" s="29">
        <f>'Table A2'!K47*'Table A0'!$J47/(0.5)</f>
        <v>162113.59636389907</v>
      </c>
      <c r="M47" s="29">
        <f>'Table A2'!L47*'Table A0'!$J47/(0.4)</f>
        <v>272452.85340191866</v>
      </c>
      <c r="N47" s="29">
        <f>'Table A2'!M47*'Table A0'!$J47/(0.09)</f>
        <v>621223.03782593994</v>
      </c>
      <c r="O47" s="29"/>
      <c r="P47" s="29">
        <f>'Table Thresholds_nominal'!I47*'Table A0'!$L47</f>
        <v>50079.660443216977</v>
      </c>
      <c r="Q47" s="29">
        <f>'Table Thresholds_nominal'!J47*'Table A0'!$L47</f>
        <v>63060.980085438729</v>
      </c>
      <c r="R47" s="29">
        <f>'Table Thresholds_nominal'!K47*'Table A0'!$L47</f>
        <v>138045.12351152103</v>
      </c>
      <c r="S47" s="29">
        <f>'Table Thresholds_nominal'!L47*'Table A0'!$L47</f>
        <v>199163.44996795928</v>
      </c>
      <c r="T47" s="29">
        <f>'Table Thresholds_nominal'!M47*'Table A0'!$L47</f>
        <v>433331.09083632682</v>
      </c>
      <c r="U47" s="29">
        <f>'Table Thresholds_nominal'!N47*'Table A0'!$L47</f>
        <v>1098945.612005217</v>
      </c>
      <c r="W47" s="29"/>
      <c r="X47" s="29"/>
      <c r="Y47" s="29"/>
      <c r="Z47" s="29"/>
      <c r="AA47" s="29"/>
      <c r="AB47" s="29"/>
    </row>
    <row r="48" spans="1:28" ht="12" customHeight="1">
      <c r="A48" s="28">
        <v>1955</v>
      </c>
      <c r="B48" s="29">
        <f>'Table A2'!B48*'Table A0'!$J48/(10)</f>
        <v>94889.864059581276</v>
      </c>
      <c r="C48" s="29">
        <f>'Table A2'!C48*'Table A0'!$J48/(5)</f>
        <v>129608.97637164197</v>
      </c>
      <c r="D48" s="29">
        <f>'Table A2'!D48*'Table A0'!$J48/(1)</f>
        <v>289602.09387502301</v>
      </c>
      <c r="E48" s="29">
        <f>'Table A2'!E48*'Table A0'!$J48/(0.5)</f>
        <v>403883.95399197587</v>
      </c>
      <c r="F48" s="29">
        <f>'Table A2'!F48*'Table A0'!$J48/(0.1)</f>
        <v>855707.42116780928</v>
      </c>
      <c r="G48" s="29">
        <f>'Table A2'!G48*'Table A0'!$J48/(0.01)</f>
        <v>2573105.6905720774</v>
      </c>
      <c r="H48" s="29"/>
      <c r="I48" s="29">
        <f>(100-'Table A2'!B48)*'Table A0'!$J48/(90)</f>
        <v>21881.70639520765</v>
      </c>
      <c r="J48" s="29">
        <f>'Table A2'!I48*'Table A0'!$J48/(5)</f>
        <v>60170.751747520582</v>
      </c>
      <c r="K48" s="29">
        <f>'Table A2'!J48*'Table A0'!$J48/(4)</f>
        <v>89610.696995796723</v>
      </c>
      <c r="L48" s="29">
        <f>'Table A2'!K48*'Table A0'!$J48/(0.5)</f>
        <v>175320.23375807013</v>
      </c>
      <c r="M48" s="29">
        <f>'Table A2'!L48*'Table A0'!$J48/(0.4)</f>
        <v>290928.08719801751</v>
      </c>
      <c r="N48" s="29">
        <f>'Table A2'!M48*'Table A0'!$J48/(0.09)</f>
        <v>664885.39123400173</v>
      </c>
      <c r="O48" s="29"/>
      <c r="P48" s="29">
        <f>'Table Thresholds_nominal'!I48*'Table A0'!$L48</f>
        <v>54689.183925039222</v>
      </c>
      <c r="Q48" s="29">
        <f>'Table Thresholds_nominal'!J48*'Table A0'!$L48</f>
        <v>69350.721363710618</v>
      </c>
      <c r="R48" s="29">
        <f>'Table Thresholds_nominal'!K48*'Table A0'!$L48</f>
        <v>148057.67555307888</v>
      </c>
      <c r="S48" s="29">
        <f>'Table Thresholds_nominal'!L48*'Table A0'!$L48</f>
        <v>213783.77919690288</v>
      </c>
      <c r="T48" s="29">
        <f>'Table Thresholds_nominal'!M48*'Table A0'!$L48</f>
        <v>458881.33703280694</v>
      </c>
      <c r="U48" s="29">
        <f>'Table Thresholds_nominal'!N48*'Table A0'!$L48</f>
        <v>1188417.7454036167</v>
      </c>
      <c r="W48" s="29"/>
      <c r="X48" s="29"/>
      <c r="Y48" s="29"/>
      <c r="Z48" s="29"/>
      <c r="AA48" s="29"/>
      <c r="AB48" s="29"/>
    </row>
    <row r="49" spans="1:28" ht="12" customHeight="1">
      <c r="A49" s="28">
        <v>1956</v>
      </c>
      <c r="B49" s="29">
        <f>'Table A2'!B49*'Table A0'!$J49/(10)</f>
        <v>98521.117520735046</v>
      </c>
      <c r="C49" s="29">
        <f>'Table A2'!C49*'Table A0'!$J49/(5)</f>
        <v>133997.73843561459</v>
      </c>
      <c r="D49" s="29">
        <f>'Table A2'!D49*'Table A0'!$J49/(1)</f>
        <v>295934.87632992212</v>
      </c>
      <c r="E49" s="29">
        <f>'Table A2'!E49*'Table A0'!$J49/(0.5)</f>
        <v>412631.23073411378</v>
      </c>
      <c r="F49" s="29">
        <f>'Table A2'!F49*'Table A0'!$J49/(0.1)</f>
        <v>852178.47503593448</v>
      </c>
      <c r="G49" s="29">
        <f>'Table A2'!G49*'Table A0'!$J49/(0.01)</f>
        <v>2506773.1453263485</v>
      </c>
      <c r="H49" s="29"/>
      <c r="I49" s="29">
        <f>(100-'Table A2'!B49)*'Table A0'!$J49/(90)</f>
        <v>23010.749109705845</v>
      </c>
      <c r="J49" s="29">
        <f>'Table A2'!I49*'Table A0'!$J49/(5)</f>
        <v>63044.496605855515</v>
      </c>
      <c r="K49" s="29">
        <f>'Table A2'!J49*'Table A0'!$J49/(4)</f>
        <v>93513.453962037718</v>
      </c>
      <c r="L49" s="29">
        <f>'Table A2'!K49*'Table A0'!$J49/(0.5)</f>
        <v>179238.52192573043</v>
      </c>
      <c r="M49" s="29">
        <f>'Table A2'!L49*'Table A0'!$J49/(0.4)</f>
        <v>302744.41965865862</v>
      </c>
      <c r="N49" s="29">
        <f>'Table A2'!M49*'Table A0'!$J49/(0.09)</f>
        <v>668334.62278144422</v>
      </c>
      <c r="O49" s="29"/>
      <c r="P49" s="29">
        <f>'Table Thresholds_nominal'!I49*'Table A0'!$L49</f>
        <v>56395.034579619991</v>
      </c>
      <c r="Q49" s="29">
        <f>'Table Thresholds_nominal'!J49*'Table A0'!$L49</f>
        <v>71418.050982141038</v>
      </c>
      <c r="R49" s="29">
        <f>'Table Thresholds_nominal'!K49*'Table A0'!$L49</f>
        <v>151374.64646779903</v>
      </c>
      <c r="S49" s="29">
        <f>'Table Thresholds_nominal'!L49*'Table A0'!$L49</f>
        <v>217386.34748413769</v>
      </c>
      <c r="T49" s="29">
        <f>'Table Thresholds_nominal'!M49*'Table A0'!$L49</f>
        <v>471801.35223880928</v>
      </c>
      <c r="U49" s="29">
        <f>'Table Thresholds_nominal'!N49*'Table A0'!$L49</f>
        <v>1172945.5380974845</v>
      </c>
      <c r="W49" s="29"/>
      <c r="X49" s="29"/>
      <c r="Y49" s="29"/>
      <c r="Z49" s="29"/>
      <c r="AA49" s="29"/>
      <c r="AB49" s="29"/>
    </row>
    <row r="50" spans="1:28" ht="12" customHeight="1">
      <c r="A50" s="28">
        <v>1957</v>
      </c>
      <c r="B50" s="29">
        <f>'Table A2'!B50*'Table A0'!$J50/(10)</f>
        <v>97510.574847774027</v>
      </c>
      <c r="C50" s="29">
        <f>'Table A2'!C50*'Table A0'!$J50/(5)</f>
        <v>131856.72024475285</v>
      </c>
      <c r="D50" s="29">
        <f>'Table A2'!D50*'Table A0'!$J50/(1)</f>
        <v>286744.25188727491</v>
      </c>
      <c r="E50" s="29">
        <f>'Table A2'!E50*'Table A0'!$J50/(0.5)</f>
        <v>396752.31912543392</v>
      </c>
      <c r="F50" s="29">
        <f>'Table A2'!F50*'Table A0'!$J50/(0.1)</f>
        <v>809538.83295006421</v>
      </c>
      <c r="G50" s="29">
        <f>'Table A2'!G50*'Table A0'!$J50/(0.01)</f>
        <v>2331360.4922116706</v>
      </c>
      <c r="H50" s="29"/>
      <c r="I50" s="29">
        <f>(100-'Table A2'!B50)*'Table A0'!$J50/(90)</f>
        <v>22996.028190471676</v>
      </c>
      <c r="J50" s="29">
        <f>'Table A2'!I50*'Table A0'!$J50/(5)</f>
        <v>63164.429450795193</v>
      </c>
      <c r="K50" s="29">
        <f>'Table A2'!J50*'Table A0'!$J50/(4)</f>
        <v>93134.837334122349</v>
      </c>
      <c r="L50" s="29">
        <f>'Table A2'!K50*'Table A0'!$J50/(0.5)</f>
        <v>176736.18464911584</v>
      </c>
      <c r="M50" s="29">
        <f>'Table A2'!L50*'Table A0'!$J50/(0.4)</f>
        <v>293555.69066927634</v>
      </c>
      <c r="N50" s="29">
        <f>'Table A2'!M50*'Table A0'!$J50/(0.09)</f>
        <v>640447.53747655242</v>
      </c>
      <c r="O50" s="29"/>
      <c r="P50" s="29">
        <f>'Table Thresholds_nominal'!I50*'Table A0'!$L50</f>
        <v>57163.318176386492</v>
      </c>
      <c r="Q50" s="29">
        <f>'Table Thresholds_nominal'!J50*'Table A0'!$L50</f>
        <v>72285.691064110797</v>
      </c>
      <c r="R50" s="29">
        <f>'Table Thresholds_nominal'!K50*'Table A0'!$L50</f>
        <v>149190.30289964264</v>
      </c>
      <c r="S50" s="29">
        <f>'Table Thresholds_nominal'!L50*'Table A0'!$L50</f>
        <v>212458.76631718187</v>
      </c>
      <c r="T50" s="29">
        <f>'Table Thresholds_nominal'!M50*'Table A0'!$L50</f>
        <v>457747.45938651537</v>
      </c>
      <c r="U50" s="29">
        <f>'Table Thresholds_nominal'!N50*'Table A0'!$L50</f>
        <v>1135535.9610868073</v>
      </c>
      <c r="W50" s="29"/>
      <c r="X50" s="29"/>
      <c r="Y50" s="29"/>
      <c r="Z50" s="29"/>
      <c r="AA50" s="29"/>
      <c r="AB50" s="29"/>
    </row>
    <row r="51" spans="1:28" ht="12" customHeight="1">
      <c r="A51" s="28">
        <v>1958</v>
      </c>
      <c r="B51" s="29">
        <f>'Table A2'!B51*'Table A0'!$J51/(10)</f>
        <v>96356.210478049557</v>
      </c>
      <c r="C51" s="29">
        <f>'Table A2'!C51*'Table A0'!$J51/(5)</f>
        <v>129640.62450193141</v>
      </c>
      <c r="D51" s="29">
        <f>'Table A2'!D51*'Table A0'!$J51/(1)</f>
        <v>277525.7424846784</v>
      </c>
      <c r="E51" s="29">
        <f>'Table A2'!E51*'Table A0'!$J51/(0.5)</f>
        <v>383003.07397385535</v>
      </c>
      <c r="F51" s="29">
        <f>'Table A2'!F51*'Table A0'!$J51/(0.1)</f>
        <v>780241.54322246765</v>
      </c>
      <c r="G51" s="29">
        <f>'Table A2'!G51*'Table A0'!$J51/(0.01)</f>
        <v>2253454.0495088627</v>
      </c>
      <c r="H51" s="29"/>
      <c r="I51" s="29">
        <f>(100-'Table A2'!B51)*'Table A0'!$J51/(90)</f>
        <v>22272.863142387079</v>
      </c>
      <c r="J51" s="29">
        <f>'Table A2'!I51*'Table A0'!$J51/(5)</f>
        <v>63071.79645416767</v>
      </c>
      <c r="K51" s="29">
        <f>'Table A2'!J51*'Table A0'!$J51/(4)</f>
        <v>92669.345006244679</v>
      </c>
      <c r="L51" s="29">
        <f>'Table A2'!K51*'Table A0'!$J51/(0.5)</f>
        <v>172048.41099550141</v>
      </c>
      <c r="M51" s="29">
        <f>'Table A2'!L51*'Table A0'!$J51/(0.4)</f>
        <v>283693.45666170225</v>
      </c>
      <c r="N51" s="29">
        <f>'Table A2'!M51*'Table A0'!$J51/(0.09)</f>
        <v>616551.26474620181</v>
      </c>
      <c r="O51" s="29"/>
      <c r="P51" s="29">
        <f>'Table Thresholds_nominal'!I51*'Table A0'!$L51</f>
        <v>57081.600637843301</v>
      </c>
      <c r="Q51" s="29">
        <f>'Table Thresholds_nominal'!J51*'Table A0'!$L51</f>
        <v>73074.909022854496</v>
      </c>
      <c r="R51" s="29">
        <f>'Table Thresholds_nominal'!K51*'Table A0'!$L51</f>
        <v>146294.42322488374</v>
      </c>
      <c r="S51" s="29">
        <f>'Table Thresholds_nominal'!L51*'Table A0'!$L51</f>
        <v>206592.60100280531</v>
      </c>
      <c r="T51" s="29">
        <f>'Table Thresholds_nominal'!M51*'Table A0'!$L51</f>
        <v>440884.61522222293</v>
      </c>
      <c r="U51" s="29">
        <f>'Table Thresholds_nominal'!N51*'Table A0'!$L51</f>
        <v>1102949.290201853</v>
      </c>
      <c r="W51" s="29"/>
      <c r="X51" s="29"/>
      <c r="Y51" s="29"/>
      <c r="Z51" s="29"/>
      <c r="AA51" s="29"/>
      <c r="AB51" s="29"/>
    </row>
    <row r="52" spans="1:28" ht="12" customHeight="1">
      <c r="A52" s="28">
        <v>1959</v>
      </c>
      <c r="B52" s="29">
        <f>'Table A2'!B52*'Table A0'!$J52/(10)</f>
        <v>103477.28588518765</v>
      </c>
      <c r="C52" s="29">
        <f>'Table A2'!C52*'Table A0'!$J52/(5)</f>
        <v>139506.15773987694</v>
      </c>
      <c r="D52" s="29">
        <f>'Table A2'!D52*'Table A0'!$J52/(1)</f>
        <v>301732.72436157445</v>
      </c>
      <c r="E52" s="29">
        <f>'Table A2'!E52*'Table A0'!$J52/(0.5)</f>
        <v>420823.35082765442</v>
      </c>
      <c r="F52" s="29">
        <f>'Table A2'!F52*'Table A0'!$J52/(0.1)</f>
        <v>845370.32588545291</v>
      </c>
      <c r="G52" s="29">
        <f>'Table A2'!G52*'Table A0'!$J52/(0.01)</f>
        <v>2463315.0028313743</v>
      </c>
      <c r="H52" s="29"/>
      <c r="I52" s="29">
        <f>(100-'Table A2'!B52)*'Table A0'!$J52/(90)</f>
        <v>23818.185860917503</v>
      </c>
      <c r="J52" s="29">
        <f>'Table A2'!I52*'Table A0'!$J52/(5)</f>
        <v>67448.414030498388</v>
      </c>
      <c r="K52" s="29">
        <f>'Table A2'!J52*'Table A0'!$J52/(4)</f>
        <v>98949.516084452553</v>
      </c>
      <c r="L52" s="29">
        <f>'Table A2'!K52*'Table A0'!$J52/(0.5)</f>
        <v>182642.09789549452</v>
      </c>
      <c r="M52" s="29">
        <f>'Table A2'!L52*'Table A0'!$J52/(0.4)</f>
        <v>314686.60706320481</v>
      </c>
      <c r="N52" s="29">
        <f>'Table A2'!M52*'Table A0'!$J52/(0.09)</f>
        <v>665598.69511368393</v>
      </c>
      <c r="O52" s="29"/>
      <c r="P52" s="29">
        <f>'Table Thresholds_nominal'!I52*'Table A0'!$L52</f>
        <v>60097.459645955736</v>
      </c>
      <c r="Q52" s="29">
        <f>'Table Thresholds_nominal'!J52*'Table A0'!$L52</f>
        <v>80019.738034331516</v>
      </c>
      <c r="R52" s="29">
        <f>'Table Thresholds_nominal'!K52*'Table A0'!$L52</f>
        <v>158889.39937102562</v>
      </c>
      <c r="S52" s="29">
        <f>'Table Thresholds_nominal'!L52*'Table A0'!$L52</f>
        <v>236396.47495828697</v>
      </c>
      <c r="T52" s="29">
        <f>'Table Thresholds_nominal'!M52*'Table A0'!$L52</f>
        <v>481183.1674931189</v>
      </c>
      <c r="U52" s="29">
        <f>'Table Thresholds_nominal'!N52*'Table A0'!$L52</f>
        <v>1163890.7060074098</v>
      </c>
      <c r="W52" s="29"/>
      <c r="X52" s="29"/>
      <c r="Y52" s="29"/>
      <c r="Z52" s="29"/>
      <c r="AA52" s="29"/>
      <c r="AB52" s="29"/>
    </row>
    <row r="53" spans="1:28" ht="12" customHeight="1">
      <c r="A53" s="28">
        <v>1960</v>
      </c>
      <c r="B53" s="29">
        <f>'Table A2'!B53*'Table A0'!$J53/(10)</f>
        <v>102714.39280896074</v>
      </c>
      <c r="C53" s="29">
        <f>'Table A2'!C53*'Table A0'!$J53/(5)</f>
        <v>135924.88707245243</v>
      </c>
      <c r="D53" s="29">
        <f>'Table A2'!D53*'Table A0'!$J53/(1)</f>
        <v>287554.0301438637</v>
      </c>
      <c r="E53" s="29">
        <f>'Table A2'!E53*'Table A0'!$J53/(0.5)</f>
        <v>392746.16737580026</v>
      </c>
      <c r="F53" s="29">
        <f>'Table A2'!F53*'Table A0'!$J53/(0.1)</f>
        <v>804888.93875023175</v>
      </c>
      <c r="G53" s="29">
        <f>'Table A2'!G53*'Table A0'!$J53/(0.01)</f>
        <v>2422346.8313562982</v>
      </c>
      <c r="H53" s="29"/>
      <c r="I53" s="29">
        <f>(100-'Table A2'!B53)*'Table A0'!$J53/(90)</f>
        <v>24046.090677643002</v>
      </c>
      <c r="J53" s="29">
        <f>'Table A2'!I53*'Table A0'!$J53/(5)</f>
        <v>69503.898545469041</v>
      </c>
      <c r="K53" s="29">
        <f>'Table A2'!J53*'Table A0'!$J53/(4)</f>
        <v>98017.601304599637</v>
      </c>
      <c r="L53" s="29">
        <f>'Table A2'!K53*'Table A0'!$J53/(0.5)</f>
        <v>182361.89291192711</v>
      </c>
      <c r="M53" s="29">
        <f>'Table A2'!L53*'Table A0'!$J53/(0.4)</f>
        <v>289710.47453219234</v>
      </c>
      <c r="N53" s="29">
        <f>'Table A2'!M53*'Table A0'!$J53/(0.09)</f>
        <v>625171.39512733556</v>
      </c>
      <c r="O53" s="29"/>
      <c r="P53" s="29">
        <f>'Table Thresholds_nominal'!I53*'Table A0'!$L53</f>
        <v>61509.547205540708</v>
      </c>
      <c r="Q53" s="29">
        <f>'Table Thresholds_nominal'!J53*'Table A0'!$L53</f>
        <v>72916.19095343184</v>
      </c>
      <c r="R53" s="29">
        <f>'Table Thresholds_nominal'!K53*'Table A0'!$L53</f>
        <v>155964.91138803208</v>
      </c>
      <c r="S53" s="29">
        <f>'Table Thresholds_nominal'!L53*'Table A0'!$L53</f>
        <v>215856.79496145301</v>
      </c>
      <c r="T53" s="29">
        <f>'Table Thresholds_nominal'!M53*'Table A0'!$L53</f>
        <v>448857.00406377035</v>
      </c>
      <c r="U53" s="29">
        <f>'Table Thresholds_nominal'!N53*'Table A0'!$L53</f>
        <v>1146109.4681738941</v>
      </c>
      <c r="W53" s="29"/>
      <c r="X53" s="29"/>
      <c r="Y53" s="29"/>
      <c r="Z53" s="29"/>
      <c r="AA53" s="29"/>
      <c r="AB53" s="29"/>
    </row>
    <row r="54" spans="1:28" ht="12" customHeight="1">
      <c r="A54" s="28">
        <v>1961</v>
      </c>
      <c r="B54" s="29">
        <f>'Table A2'!B54*'Table A0'!$J54/(10)</f>
        <v>106425.9886555627</v>
      </c>
      <c r="C54" s="29">
        <f>'Table A2'!C54*'Table A0'!$J54/(5)</f>
        <v>142723.06217180321</v>
      </c>
      <c r="D54" s="29">
        <f>'Table A2'!D54*'Table A0'!$J54/(1)</f>
        <v>302127.51476659591</v>
      </c>
      <c r="E54" s="29">
        <f>'Table A2'!E54*'Table A0'!$J54/(0.5)</f>
        <v>412797.72189816856</v>
      </c>
      <c r="F54" s="29">
        <f>'Table A2'!F54*'Table A0'!$J54/(0.1)</f>
        <v>866799.55042637745</v>
      </c>
      <c r="G54" s="29">
        <f>'Table A2'!G54*'Table A0'!$J54/(0.01)</f>
        <v>2668839.4637680235</v>
      </c>
      <c r="H54" s="29"/>
      <c r="I54" s="29">
        <f>(100-'Table A2'!B54)*'Table A0'!$J54/(90)</f>
        <v>24488.386806104776</v>
      </c>
      <c r="J54" s="29">
        <f>'Table A2'!I54*'Table A0'!$J54/(5)</f>
        <v>70128.915139322184</v>
      </c>
      <c r="K54" s="29">
        <f>'Table A2'!J54*'Table A0'!$J54/(4)</f>
        <v>102871.94902310504</v>
      </c>
      <c r="L54" s="29">
        <f>'Table A2'!K54*'Table A0'!$J54/(0.5)</f>
        <v>191457.30763502329</v>
      </c>
      <c r="M54" s="29">
        <f>'Table A2'!L54*'Table A0'!$J54/(0.4)</f>
        <v>299297.26476611628</v>
      </c>
      <c r="N54" s="29">
        <f>'Table A2'!M54*'Table A0'!$J54/(0.09)</f>
        <v>666572.89338841685</v>
      </c>
      <c r="O54" s="29"/>
      <c r="P54" s="29">
        <f>'Table Thresholds_nominal'!I54*'Table A0'!$L54</f>
        <v>62617.321245588973</v>
      </c>
      <c r="Q54" s="29">
        <f>'Table Thresholds_nominal'!J54*'Table A0'!$L54</f>
        <v>80088.734774774333</v>
      </c>
      <c r="R54" s="29">
        <f>'Table Thresholds_nominal'!K54*'Table A0'!$L54</f>
        <v>161539.53460888594</v>
      </c>
      <c r="S54" s="29">
        <f>'Table Thresholds_nominal'!L54*'Table A0'!$L54</f>
        <v>219868.56416801826</v>
      </c>
      <c r="T54" s="29">
        <f>'Table Thresholds_nominal'!M54*'Table A0'!$L54</f>
        <v>469559.58764897712</v>
      </c>
      <c r="U54" s="29">
        <f>'Table Thresholds_nominal'!N54*'Table A0'!$L54</f>
        <v>1241917.836453595</v>
      </c>
      <c r="W54" s="29"/>
      <c r="X54" s="29"/>
      <c r="Y54" s="29"/>
      <c r="Z54" s="29"/>
      <c r="AA54" s="29"/>
      <c r="AB54" s="29"/>
    </row>
    <row r="55" spans="1:28" ht="12" customHeight="1">
      <c r="A55" s="28">
        <v>1962</v>
      </c>
      <c r="B55" s="29">
        <f>'Table A2'!B55*'Table A0'!$J55/(10)</f>
        <v>108445.37467628384</v>
      </c>
      <c r="C55" s="29">
        <f>'Table A2'!C55*'Table A0'!$J55/(5)</f>
        <v>144133.74738036055</v>
      </c>
      <c r="D55" s="29">
        <f>'Table A2'!D55*'Table A0'!$J55/(1)</f>
        <v>298147.47955812624</v>
      </c>
      <c r="E55" s="29">
        <f>'Table A2'!E55*'Table A0'!$J55/(0.5)</f>
        <v>404960.60608788603</v>
      </c>
      <c r="F55" s="29">
        <f>'Table A2'!F55*'Table A0'!$J55/(0.1)</f>
        <v>815330.53185307828</v>
      </c>
      <c r="G55" s="29">
        <f>'Table A2'!G55*'Table A0'!$J55/(0.01)</f>
        <v>2450074.7954489626</v>
      </c>
      <c r="H55" s="29"/>
      <c r="I55" s="29">
        <f>(100-'Table A2'!B55)*'Table A0'!$J55/(90)</f>
        <v>25098.141159512248</v>
      </c>
      <c r="J55" s="29">
        <f>'Table A2'!I55*'Table A0'!$J55/(5)</f>
        <v>72757.001972207145</v>
      </c>
      <c r="K55" s="29">
        <f>'Table A2'!J55*'Table A0'!$J55/(4)</f>
        <v>105630.31433591913</v>
      </c>
      <c r="L55" s="29">
        <f>'Table A2'!K55*'Table A0'!$J55/(0.5)</f>
        <v>191334.35302836649</v>
      </c>
      <c r="M55" s="29">
        <f>'Table A2'!L55*'Table A0'!$J55/(0.4)</f>
        <v>302368.12464658794</v>
      </c>
      <c r="N55" s="29">
        <f>'Table A2'!M55*'Table A0'!$J55/(0.09)</f>
        <v>633692.28034242452</v>
      </c>
      <c r="O55" s="29"/>
      <c r="P55" s="29">
        <f>'Table Thresholds_nominal'!I55*'Table A0'!$L55</f>
        <v>65559.375873651545</v>
      </c>
      <c r="Q55" s="29">
        <f>'Table Thresholds_nominal'!J55*'Table A0'!$L55</f>
        <v>81769.256274783591</v>
      </c>
      <c r="R55" s="29">
        <f>'Table Thresholds_nominal'!K55*'Table A0'!$L55</f>
        <v>163557.66888388354</v>
      </c>
      <c r="S55" s="29">
        <f>'Table Thresholds_nominal'!L55*'Table A0'!$L55</f>
        <v>226562.73438616045</v>
      </c>
      <c r="T55" s="29">
        <f>'Table Thresholds_nominal'!M55*'Table A0'!$L55</f>
        <v>463556.30740729911</v>
      </c>
      <c r="U55" s="29">
        <f>'Table Thresholds_nominal'!N55*'Table A0'!$L55</f>
        <v>1137268.5118298917</v>
      </c>
      <c r="W55" s="29"/>
      <c r="X55" s="29"/>
      <c r="Y55" s="29"/>
      <c r="Z55" s="29"/>
      <c r="AA55" s="29"/>
      <c r="AB55" s="29"/>
    </row>
    <row r="56" spans="1:28" ht="12" customHeight="1">
      <c r="A56" s="28">
        <v>1963</v>
      </c>
      <c r="B56" s="29">
        <f>'Table A2'!B56*'Table A0'!$J56/(10)</f>
        <v>111575.00924708534</v>
      </c>
      <c r="C56" s="29">
        <f>'Table A2'!C56*'Table A0'!$J56/(5)</f>
        <v>148123.48502108027</v>
      </c>
      <c r="D56" s="29">
        <f>'Table A2'!D56*'Table A0'!$J56/(1)</f>
        <v>304357.03193857917</v>
      </c>
      <c r="E56" s="29">
        <f>'Table A2'!E56*'Table A0'!$J56/(0.5)</f>
        <v>411891.7676107703</v>
      </c>
      <c r="F56" s="29">
        <f>'Table A2'!F56*'Table A0'!$J56/(0.1)</f>
        <v>826317.02882430225</v>
      </c>
      <c r="G56" s="29">
        <f>'Table A2'!G56*'Table A0'!$J56/(0.01)</f>
        <v>2512058.0434751925</v>
      </c>
      <c r="H56" s="29"/>
      <c r="I56" s="29">
        <f>(100-'Table A2'!B56)*'Table A0'!$J56/(90)</f>
        <v>25768.17146873429</v>
      </c>
      <c r="J56" s="29">
        <f>'Table A2'!I56*'Table A0'!$J56/(5)</f>
        <v>75026.533473090414</v>
      </c>
      <c r="K56" s="29">
        <f>'Table A2'!J56*'Table A0'!$J56/(4)</f>
        <v>109065.09829170554</v>
      </c>
      <c r="L56" s="29">
        <f>'Table A2'!K56*'Table A0'!$J56/(0.5)</f>
        <v>196822.29626638806</v>
      </c>
      <c r="M56" s="29">
        <f>'Table A2'!L56*'Table A0'!$J56/(0.4)</f>
        <v>308285.45230738731</v>
      </c>
      <c r="N56" s="29">
        <f>'Table A2'!M56*'Table A0'!$J56/(0.09)</f>
        <v>639012.47164087009</v>
      </c>
      <c r="O56" s="29"/>
      <c r="P56" s="29">
        <f>'Table Thresholds_nominal'!I56*'Table A0'!$L56</f>
        <v>67931.533154103905</v>
      </c>
      <c r="Q56" s="29">
        <f>'Table Thresholds_nominal'!J56*'Table A0'!$L56</f>
        <v>85417.640493139377</v>
      </c>
      <c r="R56" s="29">
        <f>'Table Thresholds_nominal'!K56*'Table A0'!$L56</f>
        <v>168236.30712124397</v>
      </c>
      <c r="S56" s="29">
        <f>'Table Thresholds_nominal'!L56*'Table A0'!$L56</f>
        <v>231193.40404287959</v>
      </c>
      <c r="T56" s="29">
        <f>'Table Thresholds_nominal'!M56*'Table A0'!$L56</f>
        <v>470920.51693303615</v>
      </c>
      <c r="U56" s="29">
        <f>'Table Thresholds_nominal'!N56*'Table A0'!$L56</f>
        <v>1146234.0997465169</v>
      </c>
      <c r="W56" s="29"/>
      <c r="X56" s="29"/>
      <c r="Y56" s="29"/>
      <c r="Z56" s="29"/>
      <c r="AA56" s="29"/>
      <c r="AB56" s="29"/>
    </row>
    <row r="57" spans="1:28" ht="12" customHeight="1">
      <c r="A57" s="28">
        <v>1964</v>
      </c>
      <c r="B57" s="29">
        <f>'Table A2'!B57*'Table A0'!$J57/(10)</f>
        <v>118447.07289678692</v>
      </c>
      <c r="C57" s="29">
        <f>'Table A2'!C57*'Table A0'!$J57/(5)</f>
        <v>158083.59334228019</v>
      </c>
      <c r="D57" s="29">
        <f>'Table A2'!D57*'Table A0'!$J57/(1)</f>
        <v>329439.50788644509</v>
      </c>
      <c r="E57" s="29">
        <f>'Table A2'!E57*'Table A0'!$J57/(0.5)</f>
        <v>446016.04704235704</v>
      </c>
      <c r="F57" s="29">
        <f>'Table A2'!F57*'Table A0'!$J57/(0.1)</f>
        <v>898998.04381696158</v>
      </c>
      <c r="G57" s="29">
        <f>'Table A2'!G57*'Table A0'!$J57/(0.01)</f>
        <v>2742179.0931034898</v>
      </c>
      <c r="H57" s="29"/>
      <c r="I57" s="29">
        <f>(100-'Table A2'!B57)*'Table A0'!$J57/(90)</f>
        <v>27047.431290120025</v>
      </c>
      <c r="J57" s="29">
        <f>'Table A2'!I57*'Table A0'!$J57/(5)</f>
        <v>78810.552451293654</v>
      </c>
      <c r="K57" s="29">
        <f>'Table A2'!J57*'Table A0'!$J57/(4)</f>
        <v>115244.61470623896</v>
      </c>
      <c r="L57" s="29">
        <f>'Table A2'!K57*'Table A0'!$J57/(0.5)</f>
        <v>212862.96873053312</v>
      </c>
      <c r="M57" s="29">
        <f>'Table A2'!L57*'Table A0'!$J57/(0.4)</f>
        <v>332770.54784870578</v>
      </c>
      <c r="N57" s="29">
        <f>'Table A2'!M57*'Table A0'!$J57/(0.09)</f>
        <v>694200.14945179177</v>
      </c>
      <c r="O57" s="29"/>
      <c r="P57" s="29">
        <f>'Table Thresholds_nominal'!I57*'Table A0'!$L57</f>
        <v>71661.217498255355</v>
      </c>
      <c r="Q57" s="29">
        <f>'Table Thresholds_nominal'!J57*'Table A0'!$L57</f>
        <v>87739.636820026863</v>
      </c>
      <c r="R57" s="29">
        <f>'Table Thresholds_nominal'!K57*'Table A0'!$L57</f>
        <v>184068.47486055252</v>
      </c>
      <c r="S57" s="29">
        <f>'Table Thresholds_nominal'!L57*'Table A0'!$L57</f>
        <v>248271.30710484175</v>
      </c>
      <c r="T57" s="29">
        <f>'Table Thresholds_nominal'!M57*'Table A0'!$L57</f>
        <v>483664.56913958798</v>
      </c>
      <c r="U57" s="29">
        <f>'Table Thresholds_nominal'!N57*'Table A0'!$L57</f>
        <v>1229930.3405228434</v>
      </c>
      <c r="W57" s="29"/>
      <c r="X57" s="29"/>
      <c r="Y57" s="29"/>
      <c r="Z57" s="29"/>
      <c r="AA57" s="29"/>
      <c r="AB57" s="29"/>
    </row>
    <row r="58" spans="1:28" ht="12" customHeight="1">
      <c r="A58" s="28">
        <v>1965</v>
      </c>
      <c r="B58" s="29">
        <f>'Table A2'!B58*'Table A0'!$J58/(10)</f>
        <v>124668.21703996693</v>
      </c>
      <c r="C58" s="29">
        <f>'Table A2'!C58*'Table A0'!$J58/(5)</f>
        <v>167001.04994462398</v>
      </c>
      <c r="D58" s="29">
        <f>'Table A2'!D58*'Table A0'!$J58/(1)</f>
        <v>353112.24501218717</v>
      </c>
      <c r="E58" s="29">
        <f>'Table A2'!E58*'Table A0'!$J58/(0.5)</f>
        <v>480496.56671048509</v>
      </c>
      <c r="F58" s="29">
        <f>'Table A2'!F58*'Table A0'!$J58/(0.1)</f>
        <v>994259.17053646501</v>
      </c>
      <c r="G58" s="29">
        <f>'Table A2'!G58*'Table A0'!$J58/(0.01)</f>
        <v>3116625.5105537884</v>
      </c>
      <c r="H58" s="29"/>
      <c r="I58" s="29">
        <f>(100-'Table A2'!B58)*'Table A0'!$J58/(90)</f>
        <v>28318.587586736419</v>
      </c>
      <c r="J58" s="29">
        <f>'Table A2'!I58*'Table A0'!$J58/(5)</f>
        <v>82335.384135309912</v>
      </c>
      <c r="K58" s="29">
        <f>'Table A2'!J58*'Table A0'!$J58/(4)</f>
        <v>120473.25117773317</v>
      </c>
      <c r="L58" s="29">
        <f>'Table A2'!K58*'Table A0'!$J58/(0.5)</f>
        <v>225727.92331388925</v>
      </c>
      <c r="M58" s="29">
        <f>'Table A2'!L58*'Table A0'!$J58/(0.4)</f>
        <v>352055.91575399</v>
      </c>
      <c r="N58" s="29">
        <f>'Table A2'!M58*'Table A0'!$J58/(0.09)</f>
        <v>758440.68831231818</v>
      </c>
      <c r="O58" s="29"/>
      <c r="P58" s="29">
        <f>'Table Thresholds_nominal'!I58*'Table A0'!$L58</f>
        <v>75411.645294397633</v>
      </c>
      <c r="Q58" s="29">
        <f>'Table Thresholds_nominal'!J58*'Table A0'!$L58</f>
        <v>92431.524572285969</v>
      </c>
      <c r="R58" s="29">
        <f>'Table Thresholds_nominal'!K58*'Table A0'!$L58</f>
        <v>194399.37877579487</v>
      </c>
      <c r="S58" s="29">
        <f>'Table Thresholds_nominal'!L58*'Table A0'!$L58</f>
        <v>262497.01710871159</v>
      </c>
      <c r="T58" s="29">
        <f>'Table Thresholds_nominal'!M58*'Table A0'!$L58</f>
        <v>500891.71421753138</v>
      </c>
      <c r="U58" s="29">
        <f>'Table Thresholds_nominal'!N58*'Table A0'!$L58</f>
        <v>1338977.2085682647</v>
      </c>
      <c r="W58" s="29"/>
      <c r="X58" s="29"/>
      <c r="Y58" s="29"/>
      <c r="Z58" s="29"/>
      <c r="AA58" s="29"/>
      <c r="AB58" s="29"/>
    </row>
    <row r="59" spans="1:28" ht="12" customHeight="1">
      <c r="A59" s="28">
        <v>1966</v>
      </c>
      <c r="B59" s="29">
        <f>'Table A2'!B59*'Table A0'!$J59/(10)</f>
        <v>129480.4801266654</v>
      </c>
      <c r="C59" s="29">
        <f>'Table A2'!C59*'Table A0'!$J59/(5)</f>
        <v>174243.34485664748</v>
      </c>
      <c r="D59" s="29">
        <f>'Table A2'!D59*'Table A0'!$J59/(1)</f>
        <v>371696.15196498437</v>
      </c>
      <c r="E59" s="29">
        <f>'Table A2'!E59*'Table A0'!$J59/(0.5)</f>
        <v>511433.12124584446</v>
      </c>
      <c r="F59" s="29">
        <f>'Table A2'!F59*'Table A0'!$J59/(0.1)</f>
        <v>1085211.6600574336</v>
      </c>
      <c r="G59" s="29">
        <f>'Table A2'!G59*'Table A0'!$J59/(0.01)</f>
        <v>3293108.7193569238</v>
      </c>
      <c r="H59" s="29"/>
      <c r="I59" s="29">
        <f>(100-'Table A2'!B59)*'Table A0'!$J59/(90)</f>
        <v>29450.537810434056</v>
      </c>
      <c r="J59" s="29">
        <f>'Table A2'!I59*'Table A0'!$J59/(5)</f>
        <v>84717.615396683264</v>
      </c>
      <c r="K59" s="29">
        <f>'Table A2'!J59*'Table A0'!$J59/(4)</f>
        <v>124880.14307956329</v>
      </c>
      <c r="L59" s="29">
        <f>'Table A2'!K59*'Table A0'!$J59/(0.5)</f>
        <v>231959.18268412421</v>
      </c>
      <c r="M59" s="29">
        <f>'Table A2'!L59*'Table A0'!$J59/(0.4)</f>
        <v>367988.48654294718</v>
      </c>
      <c r="N59" s="29">
        <f>'Table A2'!M59*'Table A0'!$J59/(0.09)</f>
        <v>839889.76457971253</v>
      </c>
      <c r="O59" s="29"/>
      <c r="P59" s="29">
        <f>'Table Thresholds_nominal'!I59*'Table A0'!$L59</f>
        <v>76351.220014594044</v>
      </c>
      <c r="Q59" s="29">
        <f>'Table Thresholds_nominal'!J59*'Table A0'!$L59</f>
        <v>96761.929683006369</v>
      </c>
      <c r="R59" s="29">
        <f>'Table Thresholds_nominal'!K59*'Table A0'!$L59</f>
        <v>197626.90240891845</v>
      </c>
      <c r="S59" s="29">
        <f>'Table Thresholds_nominal'!L59*'Table A0'!$L59</f>
        <v>280129.411355438</v>
      </c>
      <c r="T59" s="29">
        <f>'Table Thresholds_nominal'!M59*'Table A0'!$L59</f>
        <v>574195.86838195042</v>
      </c>
      <c r="U59" s="29">
        <f>'Table Thresholds_nominal'!N59*'Table A0'!$L59</f>
        <v>1493086.6346141936</v>
      </c>
      <c r="W59" s="29"/>
      <c r="X59" s="29"/>
      <c r="Y59" s="29"/>
      <c r="Z59" s="29"/>
      <c r="AA59" s="29"/>
      <c r="AB59" s="29"/>
    </row>
    <row r="60" spans="1:28" ht="12" customHeight="1">
      <c r="A60" s="28">
        <v>1967</v>
      </c>
      <c r="B60" s="29">
        <f>'Table A2'!B60*'Table A0'!$J60/(10)</f>
        <v>136491.5669466512</v>
      </c>
      <c r="C60" s="29">
        <f>'Table A2'!C60*'Table A0'!$J60/(5)</f>
        <v>185275.26156850831</v>
      </c>
      <c r="D60" s="29">
        <f>'Table A2'!D60*'Table A0'!$J60/(1)</f>
        <v>401903.78693918278</v>
      </c>
      <c r="E60" s="29">
        <f>'Table A2'!E60*'Table A0'!$J60/(0.5)</f>
        <v>557146.36242618028</v>
      </c>
      <c r="F60" s="29">
        <f>'Table A2'!F60*'Table A0'!$J60/(0.1)</f>
        <v>1174764.428621738</v>
      </c>
      <c r="G60" s="29">
        <f>'Table A2'!G60*'Table A0'!$J60/(0.01)</f>
        <v>3427496.7315806146</v>
      </c>
      <c r="H60" s="29"/>
      <c r="I60" s="29">
        <f>(100-'Table A2'!B60)*'Table A0'!$J60/(90)</f>
        <v>30255.354734649907</v>
      </c>
      <c r="J60" s="29">
        <f>'Table A2'!I60*'Table A0'!$J60/(5)</f>
        <v>87707.87232479408</v>
      </c>
      <c r="K60" s="29">
        <f>'Table A2'!J60*'Table A0'!$J60/(4)</f>
        <v>131118.1302258397</v>
      </c>
      <c r="L60" s="29">
        <f>'Table A2'!K60*'Table A0'!$J60/(0.5)</f>
        <v>246661.21145218523</v>
      </c>
      <c r="M60" s="29">
        <f>'Table A2'!L60*'Table A0'!$J60/(0.4)</f>
        <v>402741.84587729088</v>
      </c>
      <c r="N60" s="29">
        <f>'Table A2'!M60*'Table A0'!$J60/(0.09)</f>
        <v>924460.83940408507</v>
      </c>
      <c r="O60" s="29"/>
      <c r="P60" s="29">
        <f>'Table Thresholds_nominal'!I60*'Table A0'!$L60</f>
        <v>78523.367371667686</v>
      </c>
      <c r="Q60" s="29">
        <f>'Table Thresholds_nominal'!J60*'Table A0'!$L60</f>
        <v>100941.56844490895</v>
      </c>
      <c r="R60" s="29">
        <f>'Table Thresholds_nominal'!K60*'Table A0'!$L60</f>
        <v>210653.29493726886</v>
      </c>
      <c r="S60" s="29">
        <f>'Table Thresholds_nominal'!L60*'Table A0'!$L60</f>
        <v>302602.88568401546</v>
      </c>
      <c r="T60" s="29">
        <f>'Table Thresholds_nominal'!M60*'Table A0'!$L60</f>
        <v>625846.92976418312</v>
      </c>
      <c r="U60" s="29">
        <f>'Table Thresholds_nominal'!N60*'Table A0'!$L60</f>
        <v>1574163.2755402375</v>
      </c>
      <c r="W60" s="29"/>
      <c r="X60" s="29"/>
      <c r="Y60" s="29"/>
      <c r="Z60" s="29"/>
      <c r="AA60" s="29"/>
      <c r="AB60" s="29"/>
    </row>
    <row r="61" spans="1:28" ht="12" customHeight="1">
      <c r="A61" s="28">
        <v>1968</v>
      </c>
      <c r="B61" s="29">
        <f>'Table A2'!B61*'Table A0'!$J61/(10)</f>
        <v>143323.44263433368</v>
      </c>
      <c r="C61" s="29">
        <f>'Table A2'!C61*'Table A0'!$J61/(5)</f>
        <v>195129.51720077317</v>
      </c>
      <c r="D61" s="29">
        <f>'Table A2'!D61*'Table A0'!$J61/(1)</f>
        <v>429757.93734799186</v>
      </c>
      <c r="E61" s="29">
        <f>'Table A2'!E61*'Table A0'!$J61/(0.5)</f>
        <v>600319.03359094111</v>
      </c>
      <c r="F61" s="29">
        <f>'Table A2'!F61*'Table A0'!$J61/(0.1)</f>
        <v>1280192.6807460135</v>
      </c>
      <c r="G61" s="29">
        <f>'Table A2'!G61*'Table A0'!$J61/(0.01)</f>
        <v>3717770.3791605439</v>
      </c>
      <c r="H61" s="29"/>
      <c r="I61" s="29">
        <f>(100-'Table A2'!B61)*'Table A0'!$J61/(90)</f>
        <v>31489.222921192671</v>
      </c>
      <c r="J61" s="29">
        <f>'Table A2'!I61*'Table A0'!$J61/(5)</f>
        <v>91517.368067894175</v>
      </c>
      <c r="K61" s="29">
        <f>'Table A2'!J61*'Table A0'!$J61/(4)</f>
        <v>136472.41216396849</v>
      </c>
      <c r="L61" s="29">
        <f>'Table A2'!K61*'Table A0'!$J61/(0.5)</f>
        <v>259196.84110504255</v>
      </c>
      <c r="M61" s="29">
        <f>'Table A2'!L61*'Table A0'!$J61/(0.4)</f>
        <v>430350.62180217303</v>
      </c>
      <c r="N61" s="29">
        <f>'Table A2'!M61*'Table A0'!$J61/(0.09)</f>
        <v>1009350.7142555101</v>
      </c>
      <c r="O61" s="29"/>
      <c r="P61" s="29">
        <f>'Table Thresholds_nominal'!I61*'Table A0'!$L61</f>
        <v>82295.227027593006</v>
      </c>
      <c r="Q61" s="29">
        <f>'Table Thresholds_nominal'!J61*'Table A0'!$L61</f>
        <v>105331.25294539645</v>
      </c>
      <c r="R61" s="29">
        <f>'Table Thresholds_nominal'!K61*'Table A0'!$L61</f>
        <v>222924.50196964794</v>
      </c>
      <c r="S61" s="29">
        <f>'Table Thresholds_nominal'!L61*'Table A0'!$L61</f>
        <v>318965.89881724177</v>
      </c>
      <c r="T61" s="29">
        <f>'Table Thresholds_nominal'!M61*'Table A0'!$L61</f>
        <v>681726.27739646717</v>
      </c>
      <c r="U61" s="29">
        <f>'Table Thresholds_nominal'!N61*'Table A0'!$L61</f>
        <v>1642742.8952738098</v>
      </c>
      <c r="W61" s="29"/>
      <c r="X61" s="29"/>
      <c r="Y61" s="29"/>
      <c r="Z61" s="29"/>
      <c r="AA61" s="29"/>
      <c r="AB61" s="29"/>
    </row>
    <row r="62" spans="1:28" ht="12" customHeight="1">
      <c r="A62" s="28">
        <v>1969</v>
      </c>
      <c r="B62" s="29">
        <f>'Table A2'!B62*'Table A0'!$J62/(10)</f>
        <v>140332.53838350048</v>
      </c>
      <c r="C62" s="29">
        <f>'Table A2'!C62*'Table A0'!$J62/(5)</f>
        <v>188278.08118564545</v>
      </c>
      <c r="D62" s="29">
        <f>'Table A2'!D62*'Table A0'!$J62/(1)</f>
        <v>400746.91759960668</v>
      </c>
      <c r="E62" s="29">
        <f>'Table A2'!E62*'Table A0'!$J62/(0.5)</f>
        <v>557460.94060043467</v>
      </c>
      <c r="F62" s="29">
        <f>'Table A2'!F62*'Table A0'!$J62/(0.1)</f>
        <v>1187717.5803087407</v>
      </c>
      <c r="G62" s="29">
        <f>'Table A2'!G62*'Table A0'!$J62/(0.01)</f>
        <v>3699567.0200150264</v>
      </c>
      <c r="H62" s="29"/>
      <c r="I62" s="29">
        <f>(100-'Table A2'!B62)*'Table A0'!$J62/(90)</f>
        <v>31774.976050040623</v>
      </c>
      <c r="J62" s="29">
        <f>'Table A2'!I62*'Table A0'!$J62/(5)</f>
        <v>92386.995581355528</v>
      </c>
      <c r="K62" s="29">
        <f>'Table A2'!J62*'Table A0'!$J62/(4)</f>
        <v>135160.87208215511</v>
      </c>
      <c r="L62" s="29">
        <f>'Table A2'!K62*'Table A0'!$J62/(0.5)</f>
        <v>244032.89459877869</v>
      </c>
      <c r="M62" s="29">
        <f>'Table A2'!L62*'Table A0'!$J62/(0.4)</f>
        <v>399896.78067335818</v>
      </c>
      <c r="N62" s="29">
        <f>'Table A2'!M62*'Table A0'!$J62/(0.09)</f>
        <v>908623.1981191535</v>
      </c>
      <c r="O62" s="29"/>
      <c r="P62" s="29">
        <f>'Table Thresholds_nominal'!I62*'Table A0'!$L62</f>
        <v>83227.926118093557</v>
      </c>
      <c r="Q62" s="29">
        <f>'Table Thresholds_nominal'!J62*'Table A0'!$L62</f>
        <v>106022.67305355526</v>
      </c>
      <c r="R62" s="29">
        <f>'Table Thresholds_nominal'!K62*'Table A0'!$L62</f>
        <v>209501.64625853888</v>
      </c>
      <c r="S62" s="29">
        <f>'Table Thresholds_nominal'!L62*'Table A0'!$L62</f>
        <v>304864.90120302507</v>
      </c>
      <c r="T62" s="29">
        <f>'Table Thresholds_nominal'!M62*'Table A0'!$L62</f>
        <v>613194.37324867013</v>
      </c>
      <c r="U62" s="29">
        <f>'Table Thresholds_nominal'!N62*'Table A0'!$L62</f>
        <v>1569524.4263596141</v>
      </c>
      <c r="W62" s="29"/>
      <c r="X62" s="29"/>
      <c r="Y62" s="29"/>
      <c r="Z62" s="29"/>
      <c r="AA62" s="29"/>
      <c r="AB62" s="29"/>
    </row>
    <row r="63" spans="1:28" ht="12" customHeight="1">
      <c r="A63" s="28">
        <v>1970</v>
      </c>
      <c r="B63" s="29">
        <f>'Table A2'!B63*'Table A0'!$J63/(10)</f>
        <v>134000.50895298368</v>
      </c>
      <c r="C63" s="29">
        <f>'Table A2'!C63*'Table A0'!$J63/(5)</f>
        <v>176142.08471013018</v>
      </c>
      <c r="D63" s="29">
        <f>'Table A2'!D63*'Table A0'!$J63/(1)</f>
        <v>354353.57572427893</v>
      </c>
      <c r="E63" s="29">
        <f>'Table A2'!E63*'Table A0'!$J63/(0.5)</f>
        <v>479261.08241371973</v>
      </c>
      <c r="F63" s="29">
        <f>'Table A2'!F63*'Table A0'!$J63/(0.1)</f>
        <v>960354.18287713162</v>
      </c>
      <c r="G63" s="29">
        <f>'Table A2'!G63*'Table A0'!$J63/(0.01)</f>
        <v>2792124.5230866158</v>
      </c>
      <c r="H63" s="29"/>
      <c r="I63" s="29">
        <f>(100-'Table A2'!B63)*'Table A0'!$J63/(90)</f>
        <v>31772.708026929096</v>
      </c>
      <c r="J63" s="29">
        <f>'Table A2'!I63*'Table A0'!$J63/(5)</f>
        <v>91858.933195837206</v>
      </c>
      <c r="K63" s="29">
        <f>'Table A2'!J63*'Table A0'!$J63/(4)</f>
        <v>131589.21195659298</v>
      </c>
      <c r="L63" s="29">
        <f>'Table A2'!K63*'Table A0'!$J63/(0.5)</f>
        <v>229446.06903483809</v>
      </c>
      <c r="M63" s="29">
        <f>'Table A2'!L63*'Table A0'!$J63/(0.4)</f>
        <v>358987.80729786673</v>
      </c>
      <c r="N63" s="29">
        <f>'Table A2'!M63*'Table A0'!$J63/(0.09)</f>
        <v>756824.14507607778</v>
      </c>
      <c r="O63" s="29"/>
      <c r="P63" s="29">
        <f>'Table Thresholds_nominal'!I63*'Table A0'!$L63</f>
        <v>82735.584327047574</v>
      </c>
      <c r="Q63" s="29">
        <f>'Table Thresholds_nominal'!J63*'Table A0'!$L63</f>
        <v>104296.82580032732</v>
      </c>
      <c r="R63" s="29">
        <f>'Table Thresholds_nominal'!K63*'Table A0'!$L63</f>
        <v>198278.7718145593</v>
      </c>
      <c r="S63" s="29">
        <f>'Table Thresholds_nominal'!L63*'Table A0'!$L63</f>
        <v>276056.63899679418</v>
      </c>
      <c r="T63" s="29">
        <f>'Table Thresholds_nominal'!M63*'Table A0'!$L63</f>
        <v>534821.29247015005</v>
      </c>
      <c r="U63" s="29">
        <f>'Table Thresholds_nominal'!N63*'Table A0'!$L63</f>
        <v>1322342.6881460201</v>
      </c>
      <c r="W63" s="29"/>
      <c r="X63" s="29"/>
      <c r="Y63" s="29"/>
      <c r="Z63" s="29"/>
      <c r="AA63" s="29"/>
      <c r="AB63" s="29"/>
    </row>
    <row r="64" spans="1:28" ht="12" customHeight="1">
      <c r="A64" s="28">
        <v>1971</v>
      </c>
      <c r="B64" s="29">
        <f>'Table A2'!B64*'Table A0'!$J64/(10)</f>
        <v>137099.28121921845</v>
      </c>
      <c r="C64" s="29">
        <f>'Table A2'!C64*'Table A0'!$J64/(5)</f>
        <v>180872.47986446525</v>
      </c>
      <c r="D64" s="29">
        <f>'Table A2'!D64*'Table A0'!$J64/(1)</f>
        <v>365936.22123158968</v>
      </c>
      <c r="E64" s="29">
        <f>'Table A2'!E64*'Table A0'!$J64/(0.5)</f>
        <v>495899.96633884287</v>
      </c>
      <c r="F64" s="29">
        <f>'Table A2'!F64*'Table A0'!$J64/(0.1)</f>
        <v>1005952.2442451067</v>
      </c>
      <c r="G64" s="29">
        <f>'Table A2'!G64*'Table A0'!$J64/(0.01)</f>
        <v>2930498.3731509671</v>
      </c>
      <c r="H64" s="29"/>
      <c r="I64" s="29">
        <f>(100-'Table A2'!B64)*'Table A0'!$J64/(90)</f>
        <v>31754.570191715859</v>
      </c>
      <c r="J64" s="29">
        <f>'Table A2'!I64*'Table A0'!$J64/(5)</f>
        <v>93326.082573971697</v>
      </c>
      <c r="K64" s="29">
        <f>'Table A2'!J64*'Table A0'!$J64/(4)</f>
        <v>134606.54452268413</v>
      </c>
      <c r="L64" s="29">
        <f>'Table A2'!K64*'Table A0'!$J64/(0.5)</f>
        <v>235972.47612433651</v>
      </c>
      <c r="M64" s="29">
        <f>'Table A2'!L64*'Table A0'!$J64/(0.4)</f>
        <v>368386.89686227689</v>
      </c>
      <c r="N64" s="29">
        <f>'Table A2'!M64*'Table A0'!$J64/(0.09)</f>
        <v>792113.78547778877</v>
      </c>
      <c r="O64" s="29"/>
      <c r="P64" s="29">
        <f>'Table Thresholds_nominal'!I64*'Table A0'!$L64</f>
        <v>83833.758693097479</v>
      </c>
      <c r="Q64" s="29">
        <f>'Table Thresholds_nominal'!J64*'Table A0'!$L64</f>
        <v>106737.28066860039</v>
      </c>
      <c r="R64" s="29">
        <f>'Table Thresholds_nominal'!K64*'Table A0'!$L64</f>
        <v>205303.40682639164</v>
      </c>
      <c r="S64" s="29">
        <f>'Table Thresholds_nominal'!L64*'Table A0'!$L64</f>
        <v>282255.01313900459</v>
      </c>
      <c r="T64" s="29">
        <f>'Table Thresholds_nominal'!M64*'Table A0'!$L64</f>
        <v>553648.79253948899</v>
      </c>
      <c r="U64" s="29">
        <f>'Table Thresholds_nominal'!N64*'Table A0'!$L64</f>
        <v>1355268.8787593134</v>
      </c>
      <c r="W64" s="29"/>
      <c r="X64" s="29"/>
      <c r="Y64" s="29"/>
      <c r="Z64" s="29"/>
      <c r="AA64" s="29"/>
      <c r="AB64" s="29"/>
    </row>
    <row r="65" spans="1:28" ht="12" customHeight="1">
      <c r="A65" s="28">
        <v>1972</v>
      </c>
      <c r="B65" s="29">
        <f>'Table A2'!B65*'Table A0'!$J65/(10)</f>
        <v>143913.410003361</v>
      </c>
      <c r="C65" s="29">
        <f>'Table A2'!C65*'Table A0'!$J65/(5)</f>
        <v>189825.37736265367</v>
      </c>
      <c r="D65" s="29">
        <f>'Table A2'!D65*'Table A0'!$J65/(1)</f>
        <v>385885.77242201293</v>
      </c>
      <c r="E65" s="29">
        <f>'Table A2'!E65*'Table A0'!$J65/(0.5)</f>
        <v>522629.63094630279</v>
      </c>
      <c r="F65" s="29">
        <f>'Table A2'!F65*'Table A0'!$J65/(0.1)</f>
        <v>1061697.4715003688</v>
      </c>
      <c r="G65" s="29">
        <f>'Table A2'!G65*'Table A0'!$J65/(0.01)</f>
        <v>3180611.4448266872</v>
      </c>
      <c r="H65" s="29"/>
      <c r="I65" s="29">
        <f>(100-'Table A2'!B65)*'Table A0'!$J65/(90)</f>
        <v>33287.885060020613</v>
      </c>
      <c r="J65" s="29">
        <f>'Table A2'!I65*'Table A0'!$J65/(5)</f>
        <v>98001.442644068331</v>
      </c>
      <c r="K65" s="29">
        <f>'Table A2'!J65*'Table A0'!$J65/(4)</f>
        <v>140810.27859781389</v>
      </c>
      <c r="L65" s="29">
        <f>'Table A2'!K65*'Table A0'!$J65/(0.5)</f>
        <v>249141.91389772308</v>
      </c>
      <c r="M65" s="29">
        <f>'Table A2'!L65*'Table A0'!$J65/(0.4)</f>
        <v>387862.67080778623</v>
      </c>
      <c r="N65" s="29">
        <f>'Table A2'!M65*'Table A0'!$J65/(0.09)</f>
        <v>826262.58557522239</v>
      </c>
      <c r="O65" s="29"/>
      <c r="P65" s="29">
        <f>'Table Thresholds_nominal'!I65*'Table A0'!$L65</f>
        <v>88409.693086488536</v>
      </c>
      <c r="Q65" s="29">
        <f>'Table Thresholds_nominal'!J65*'Table A0'!$L65</f>
        <v>111717.19617935309</v>
      </c>
      <c r="R65" s="29">
        <f>'Table Thresholds_nominal'!K65*'Table A0'!$L65</f>
        <v>216908.1967409224</v>
      </c>
      <c r="S65" s="29">
        <f>'Table Thresholds_nominal'!L65*'Table A0'!$L65</f>
        <v>298124.60453041218</v>
      </c>
      <c r="T65" s="29">
        <f>'Table Thresholds_nominal'!M65*'Table A0'!$L65</f>
        <v>575662.87346272729</v>
      </c>
      <c r="U65" s="29">
        <f>'Table Thresholds_nominal'!N65*'Table A0'!$L65</f>
        <v>1453790.3171477742</v>
      </c>
      <c r="W65" s="29"/>
      <c r="X65" s="29"/>
      <c r="Y65" s="29"/>
      <c r="Z65" s="29"/>
      <c r="AA65" s="29"/>
      <c r="AB65" s="29"/>
    </row>
    <row r="66" spans="1:28" ht="12" customHeight="1">
      <c r="A66" s="28">
        <v>1973</v>
      </c>
      <c r="B66" s="29">
        <f>'Table A2'!B66*'Table A0'!$J66/(10)</f>
        <v>145382.06521501282</v>
      </c>
      <c r="C66" s="29">
        <f>'Table A2'!C66*'Table A0'!$J66/(5)</f>
        <v>191182.49115955309</v>
      </c>
      <c r="D66" s="29">
        <f>'Table A2'!D66*'Table A0'!$J66/(1)</f>
        <v>375733.12395243219</v>
      </c>
      <c r="E66" s="29">
        <f>'Table A2'!E66*'Table A0'!$J66/(0.5)</f>
        <v>503272.33213329827</v>
      </c>
      <c r="F66" s="29">
        <f>'Table A2'!F66*'Table A0'!$J66/(0.1)</f>
        <v>985755.81844779837</v>
      </c>
      <c r="G66" s="29">
        <f>'Table A2'!G66*'Table A0'!$J66/(0.01)</f>
        <v>2695169.1943431958</v>
      </c>
      <c r="H66" s="29"/>
      <c r="I66" s="29">
        <f>(100-'Table A2'!B66)*'Table A0'!$J66/(90)</f>
        <v>33899.116408907204</v>
      </c>
      <c r="J66" s="29">
        <f>'Table A2'!I66*'Table A0'!$J66/(5)</f>
        <v>99581.639270472529</v>
      </c>
      <c r="K66" s="29">
        <f>'Table A2'!J66*'Table A0'!$J66/(4)</f>
        <v>145044.8329613333</v>
      </c>
      <c r="L66" s="29">
        <f>'Table A2'!K66*'Table A0'!$J66/(0.5)</f>
        <v>248193.91577156616</v>
      </c>
      <c r="M66" s="29">
        <f>'Table A2'!L66*'Table A0'!$J66/(0.4)</f>
        <v>382651.46055467322</v>
      </c>
      <c r="N66" s="29">
        <f>'Table A2'!M66*'Table A0'!$J66/(0.09)</f>
        <v>795820.99890386523</v>
      </c>
      <c r="O66" s="29"/>
      <c r="P66" s="29">
        <f>'Table Thresholds_nominal'!I66*'Table A0'!$L66</f>
        <v>89398.106539491055</v>
      </c>
      <c r="Q66" s="29">
        <f>'Table Thresholds_nominal'!J66*'Table A0'!$L66</f>
        <v>114304.26734901647</v>
      </c>
      <c r="R66" s="29">
        <f>'Table Thresholds_nominal'!K66*'Table A0'!$L66</f>
        <v>217216.2493435466</v>
      </c>
      <c r="S66" s="29">
        <f>'Table Thresholds_nominal'!L66*'Table A0'!$L66</f>
        <v>295264.08727667085</v>
      </c>
      <c r="T66" s="29">
        <f>'Table Thresholds_nominal'!M66*'Table A0'!$L66</f>
        <v>561944.78203846607</v>
      </c>
      <c r="U66" s="29">
        <f>'Table Thresholds_nominal'!N66*'Table A0'!$L66</f>
        <v>1357941.4218044546</v>
      </c>
      <c r="W66" s="29"/>
      <c r="X66" s="29"/>
      <c r="Y66" s="29"/>
      <c r="Z66" s="29"/>
      <c r="AA66" s="29"/>
      <c r="AB66" s="29"/>
    </row>
    <row r="67" spans="1:28" ht="12" customHeight="1">
      <c r="A67" s="28">
        <v>1974</v>
      </c>
      <c r="B67" s="29">
        <f>'Table A2'!B67*'Table A0'!$J67/(10)</f>
        <v>140781.18357489712</v>
      </c>
      <c r="C67" s="29">
        <f>'Table A2'!C67*'Table A0'!$J67/(5)</f>
        <v>185120.17583504511</v>
      </c>
      <c r="D67" s="29">
        <f>'Table A2'!D67*'Table A0'!$J67/(1)</f>
        <v>368893.41642430186</v>
      </c>
      <c r="E67" s="29">
        <f>'Table A2'!E67*'Table A0'!$J67/(0.5)</f>
        <v>497605.08356715058</v>
      </c>
      <c r="F67" s="29">
        <f>'Table A2'!F67*'Table A0'!$J67/(0.1)</f>
        <v>997647.67230719305</v>
      </c>
      <c r="G67" s="29">
        <f>'Table A2'!G67*'Table A0'!$J67/(0.01)</f>
        <v>2753827.4218225926</v>
      </c>
      <c r="H67" s="29"/>
      <c r="I67" s="29">
        <f>(100-'Table A2'!B67)*'Table A0'!$J67/(90)</f>
        <v>32414.830251298401</v>
      </c>
      <c r="J67" s="29">
        <f>'Table A2'!I67*'Table A0'!$J67/(5)</f>
        <v>96442.191314749158</v>
      </c>
      <c r="K67" s="29">
        <f>'Table A2'!J67*'Table A0'!$J67/(4)</f>
        <v>139176.8656877309</v>
      </c>
      <c r="L67" s="29">
        <f>'Table A2'!K67*'Table A0'!$J67/(0.5)</f>
        <v>240181.74928145309</v>
      </c>
      <c r="M67" s="29">
        <f>'Table A2'!L67*'Table A0'!$J67/(0.4)</f>
        <v>372594.43638213997</v>
      </c>
      <c r="N67" s="29">
        <f>'Table A2'!M67*'Table A0'!$J67/(0.09)</f>
        <v>802516.58902770432</v>
      </c>
      <c r="O67" s="29"/>
      <c r="P67" s="29">
        <f>'Table Thresholds_nominal'!I67*'Table A0'!$L67</f>
        <v>86877.18367209367</v>
      </c>
      <c r="Q67" s="29">
        <f>'Table Thresholds_nominal'!J67*'Table A0'!$L67</f>
        <v>111985.38237397716</v>
      </c>
      <c r="R67" s="29">
        <f>'Table Thresholds_nominal'!K67*'Table A0'!$L67</f>
        <v>209563.7598575817</v>
      </c>
      <c r="S67" s="29">
        <f>'Table Thresholds_nominal'!L67*'Table A0'!$L67</f>
        <v>284058.49121233087</v>
      </c>
      <c r="T67" s="29">
        <f>'Table Thresholds_nominal'!M67*'Table A0'!$L67</f>
        <v>577308.19532803725</v>
      </c>
      <c r="U67" s="29">
        <f>'Table Thresholds_nominal'!N67*'Table A0'!$L67</f>
        <v>1448259.9661361242</v>
      </c>
      <c r="W67" s="29"/>
      <c r="X67" s="29"/>
      <c r="Y67" s="29"/>
      <c r="Z67" s="29"/>
      <c r="AA67" s="29"/>
      <c r="AB67" s="29"/>
    </row>
    <row r="68" spans="1:28" ht="12" customHeight="1">
      <c r="A68" s="28">
        <v>1975</v>
      </c>
      <c r="B68" s="29">
        <f>'Table A2'!B68*'Table A0'!$J68/(10)</f>
        <v>134096.54252754862</v>
      </c>
      <c r="C68" s="29">
        <f>'Table A2'!C68*'Table A0'!$J68/(5)</f>
        <v>174638.05243319302</v>
      </c>
      <c r="D68" s="29">
        <f>'Table A2'!D68*'Table A0'!$J68/(1)</f>
        <v>342569.59737900132</v>
      </c>
      <c r="E68" s="29">
        <f>'Table A2'!E68*'Table A0'!$J68/(0.5)</f>
        <v>459593.67207118048</v>
      </c>
      <c r="F68" s="29">
        <f>'Table A2'!F68*'Table A0'!$J68/(0.1)</f>
        <v>913011.08390620584</v>
      </c>
      <c r="G68" s="29">
        <f>'Table A2'!G68*'Table A0'!$J68/(0.01)</f>
        <v>2633107.0279465429</v>
      </c>
      <c r="H68" s="29"/>
      <c r="I68" s="29">
        <f>(100-'Table A2'!B68)*'Table A0'!$J68/(90)</f>
        <v>30595.605549328222</v>
      </c>
      <c r="J68" s="29">
        <f>'Table A2'!I68*'Table A0'!$J68/(5)</f>
        <v>93555.032621904204</v>
      </c>
      <c r="K68" s="29">
        <f>'Table A2'!J68*'Table A0'!$J68/(4)</f>
        <v>132655.16619674096</v>
      </c>
      <c r="L68" s="29">
        <f>'Table A2'!K68*'Table A0'!$J68/(0.5)</f>
        <v>225545.52268682217</v>
      </c>
      <c r="M68" s="29">
        <f>'Table A2'!L68*'Table A0'!$J68/(0.4)</f>
        <v>346239.3191124241</v>
      </c>
      <c r="N68" s="29">
        <f>'Table A2'!M68*'Table A0'!$J68/(0.09)</f>
        <v>721889.31234616844</v>
      </c>
      <c r="O68" s="29"/>
      <c r="P68" s="29">
        <f>'Table Thresholds_nominal'!I68*'Table A0'!$L68</f>
        <v>84125.669870680489</v>
      </c>
      <c r="Q68" s="29">
        <f>'Table Thresholds_nominal'!J68*'Table A0'!$L68</f>
        <v>106095.62019186065</v>
      </c>
      <c r="R68" s="29">
        <f>'Table Thresholds_nominal'!K68*'Table A0'!$L68</f>
        <v>196681.24993240065</v>
      </c>
      <c r="S68" s="29">
        <f>'Table Thresholds_nominal'!L68*'Table A0'!$L68</f>
        <v>265650.98731318209</v>
      </c>
      <c r="T68" s="29">
        <f>'Table Thresholds_nominal'!M68*'Table A0'!$L68</f>
        <v>512863.10886659991</v>
      </c>
      <c r="U68" s="29">
        <f>'Table Thresholds_nominal'!N68*'Table A0'!$L68</f>
        <v>1316975.9620563299</v>
      </c>
      <c r="W68" s="29"/>
      <c r="X68" s="29"/>
      <c r="Y68" s="29"/>
      <c r="Z68" s="29"/>
      <c r="AA68" s="29"/>
      <c r="AB68" s="29"/>
    </row>
    <row r="69" spans="1:28" ht="12" customHeight="1">
      <c r="A69" s="28">
        <v>1976</v>
      </c>
      <c r="B69" s="29">
        <f>'Table A2'!B69*'Table A0'!$J69/(10)</f>
        <v>137581.35801934576</v>
      </c>
      <c r="C69" s="29">
        <f>'Table A2'!C69*'Table A0'!$J69/(5)</f>
        <v>179093.24844330081</v>
      </c>
      <c r="D69" s="29">
        <f>'Table A2'!D69*'Table A0'!$J69/(1)</f>
        <v>351005.54678351188</v>
      </c>
      <c r="E69" s="29">
        <f>'Table A2'!E69*'Table A0'!$J69/(0.5)</f>
        <v>472418.29872307502</v>
      </c>
      <c r="F69" s="29">
        <f>'Table A2'!F69*'Table A0'!$J69/(0.1)</f>
        <v>945729.36421572347</v>
      </c>
      <c r="G69" s="29">
        <f>'Table A2'!G69*'Table A0'!$J69/(0.01)</f>
        <v>2745787.1247993903</v>
      </c>
      <c r="H69" s="29"/>
      <c r="I69" s="29">
        <f>(100-'Table A2'!B69)*'Table A0'!$J69/(90)</f>
        <v>31555.89931568348</v>
      </c>
      <c r="J69" s="29">
        <f>'Table A2'!I69*'Table A0'!$J69/(5)</f>
        <v>96069.467595390728</v>
      </c>
      <c r="K69" s="29">
        <f>'Table A2'!J69*'Table A0'!$J69/(4)</f>
        <v>136115.17385824805</v>
      </c>
      <c r="L69" s="29">
        <f>'Table A2'!K69*'Table A0'!$J69/(0.5)</f>
        <v>229592.79484394874</v>
      </c>
      <c r="M69" s="29">
        <f>'Table A2'!L69*'Table A0'!$J69/(0.4)</f>
        <v>354090.5323499128</v>
      </c>
      <c r="N69" s="29">
        <f>'Table A2'!M69*'Table A0'!$J69/(0.09)</f>
        <v>745722.94637309387</v>
      </c>
      <c r="O69" s="29"/>
      <c r="P69" s="29">
        <f>'Table Thresholds_nominal'!I69*'Table A0'!$L69</f>
        <v>86463.449449265725</v>
      </c>
      <c r="Q69" s="29">
        <f>'Table Thresholds_nominal'!J69*'Table A0'!$L69</f>
        <v>108943.7839735935</v>
      </c>
      <c r="R69" s="29">
        <f>'Table Thresholds_nominal'!K69*'Table A0'!$L69</f>
        <v>200334.62228362134</v>
      </c>
      <c r="S69" s="29">
        <f>'Table Thresholds_nominal'!L69*'Table A0'!$L69</f>
        <v>270990.14225179673</v>
      </c>
      <c r="T69" s="29">
        <f>'Table Thresholds_nominal'!M69*'Table A0'!$L69</f>
        <v>526609.22383265151</v>
      </c>
      <c r="U69" s="29">
        <f>'Table Thresholds_nominal'!N69*'Table A0'!$L69</f>
        <v>1366882.7825830027</v>
      </c>
      <c r="W69" s="29"/>
      <c r="X69" s="29"/>
      <c r="Y69" s="29"/>
      <c r="Z69" s="29"/>
      <c r="AA69" s="29"/>
      <c r="AB69" s="29"/>
    </row>
    <row r="70" spans="1:28" ht="12" customHeight="1">
      <c r="A70" s="28">
        <v>1977</v>
      </c>
      <c r="B70" s="29">
        <f>'Table A2'!B70*'Table A0'!$J70/(10)</f>
        <v>139305.87793069874</v>
      </c>
      <c r="C70" s="29">
        <f>'Table A2'!C70*'Table A0'!$J70/(5)</f>
        <v>181292.01543359848</v>
      </c>
      <c r="D70" s="29">
        <f>'Table A2'!D70*'Table A0'!$J70/(1)</f>
        <v>356434.37855795573</v>
      </c>
      <c r="E70" s="29">
        <f>'Table A2'!E70*'Table A0'!$J70/(0.5)</f>
        <v>480256.6658848041</v>
      </c>
      <c r="F70" s="29">
        <f>'Table A2'!F70*'Table A0'!$J70/(0.1)</f>
        <v>966012.85902350396</v>
      </c>
      <c r="G70" s="29">
        <f>'Table A2'!G70*'Table A0'!$J70/(0.01)</f>
        <v>2758646.4580610427</v>
      </c>
      <c r="H70" s="29"/>
      <c r="I70" s="29">
        <f>(100-'Table A2'!B70)*'Table A0'!$J70/(90)</f>
        <v>31873.197640294478</v>
      </c>
      <c r="J70" s="29">
        <f>'Table A2'!I70*'Table A0'!$J70/(5)</f>
        <v>97319.74042779897</v>
      </c>
      <c r="K70" s="29">
        <f>'Table A2'!J70*'Table A0'!$J70/(4)</f>
        <v>137506.42465250919</v>
      </c>
      <c r="L70" s="29">
        <f>'Table A2'!K70*'Table A0'!$J70/(0.5)</f>
        <v>232612.0912311073</v>
      </c>
      <c r="M70" s="29">
        <f>'Table A2'!L70*'Table A0'!$J70/(0.4)</f>
        <v>358817.61760012916</v>
      </c>
      <c r="N70" s="29">
        <f>'Table A2'!M70*'Table A0'!$J70/(0.09)</f>
        <v>766831.34801933309</v>
      </c>
      <c r="O70" s="29"/>
      <c r="P70" s="29">
        <f>'Table Thresholds_nominal'!I70*'Table A0'!$L70</f>
        <v>87452.217854509086</v>
      </c>
      <c r="Q70" s="29">
        <f>'Table Thresholds_nominal'!J70*'Table A0'!$L70</f>
        <v>110584.24572959755</v>
      </c>
      <c r="R70" s="29">
        <f>'Table Thresholds_nominal'!K70*'Table A0'!$L70</f>
        <v>202763.21393030565</v>
      </c>
      <c r="S70" s="29">
        <f>'Table Thresholds_nominal'!L70*'Table A0'!$L70</f>
        <v>273770.42554619658</v>
      </c>
      <c r="T70" s="29">
        <f>'Table Thresholds_nominal'!M70*'Table A0'!$L70</f>
        <v>536594.91644040379</v>
      </c>
      <c r="U70" s="29">
        <f>'Table Thresholds_nominal'!N70*'Table A0'!$L70</f>
        <v>1351769.3255888519</v>
      </c>
      <c r="W70" s="29"/>
      <c r="X70" s="29"/>
      <c r="Y70" s="29"/>
      <c r="Z70" s="29"/>
      <c r="AA70" s="29"/>
      <c r="AB70" s="29"/>
    </row>
    <row r="71" spans="1:28" ht="12" customHeight="1">
      <c r="A71" s="28">
        <v>1978</v>
      </c>
      <c r="B71" s="29">
        <f>'Table A2'!B71*'Table A0'!$J71/(10)</f>
        <v>141710.16823690172</v>
      </c>
      <c r="C71" s="29">
        <f>'Table A2'!C71*'Table A0'!$J71/(5)</f>
        <v>184380.50311667906</v>
      </c>
      <c r="D71" s="29">
        <f>'Table A2'!D71*'Table A0'!$J71/(1)</f>
        <v>363055.59140771575</v>
      </c>
      <c r="E71" s="29">
        <f>'Table A2'!E71*'Table A0'!$J71/(0.5)</f>
        <v>490243.16590734717</v>
      </c>
      <c r="F71" s="29">
        <f>'Table A2'!F71*'Table A0'!$J71/(0.1)</f>
        <v>988375.22431415017</v>
      </c>
      <c r="G71" s="29">
        <f>'Table A2'!G71*'Table A0'!$J71/(0.01)</f>
        <v>2811292.2692030622</v>
      </c>
      <c r="H71" s="29"/>
      <c r="I71" s="29">
        <f>(100-'Table A2'!B71)*'Table A0'!$J71/(90)</f>
        <v>32508.778832496319</v>
      </c>
      <c r="J71" s="29">
        <f>'Table A2'!I71*'Table A0'!$J71/(5)</f>
        <v>99039.833357124386</v>
      </c>
      <c r="K71" s="29">
        <f>'Table A2'!J71*'Table A0'!$J71/(4)</f>
        <v>139711.73104391989</v>
      </c>
      <c r="L71" s="29">
        <f>'Table A2'!K71*'Table A0'!$J71/(0.5)</f>
        <v>235868.0169080843</v>
      </c>
      <c r="M71" s="29">
        <f>'Table A2'!L71*'Table A0'!$J71/(0.4)</f>
        <v>365710.15130564634</v>
      </c>
      <c r="N71" s="29">
        <f>'Table A2'!M71*'Table A0'!$J71/(0.09)</f>
        <v>785828.88599316019</v>
      </c>
      <c r="O71" s="29"/>
      <c r="P71" s="29">
        <f>'Table Thresholds_nominal'!I71*'Table A0'!$L71</f>
        <v>88993.335197725566</v>
      </c>
      <c r="Q71" s="29">
        <f>'Table Thresholds_nominal'!J71*'Table A0'!$L71</f>
        <v>112026.75914716534</v>
      </c>
      <c r="R71" s="29">
        <f>'Table Thresholds_nominal'!K71*'Table A0'!$L71</f>
        <v>205989.88127925721</v>
      </c>
      <c r="S71" s="29">
        <f>'Table Thresholds_nominal'!L71*'Table A0'!$L71</f>
        <v>278404.24874660402</v>
      </c>
      <c r="T71" s="29">
        <f>'Table Thresholds_nominal'!M71*'Table A0'!$L71</f>
        <v>550154.01640686684</v>
      </c>
      <c r="U71" s="29">
        <f>'Table Thresholds_nominal'!N71*'Table A0'!$L71</f>
        <v>1430945.8979287427</v>
      </c>
      <c r="W71" s="29"/>
      <c r="X71" s="29"/>
      <c r="Y71" s="29"/>
      <c r="Z71" s="29"/>
      <c r="AA71" s="29"/>
      <c r="AB71" s="29"/>
    </row>
    <row r="72" spans="1:28" ht="12" customHeight="1">
      <c r="A72" s="28">
        <v>1979</v>
      </c>
      <c r="B72" s="29">
        <f>'Table A2'!B72*'Table A0'!$J72/(10)</f>
        <v>144964.8913727935</v>
      </c>
      <c r="C72" s="29">
        <f>'Table A2'!C72*'Table A0'!$J72/(5)</f>
        <v>191181.52688275388</v>
      </c>
      <c r="D72" s="29">
        <f>'Table A2'!D72*'Table A0'!$J72/(1)</f>
        <v>395047.85079079669</v>
      </c>
      <c r="E72" s="29">
        <f>'Table A2'!E72*'Table A0'!$J72/(0.5)</f>
        <v>548083.60769857676</v>
      </c>
      <c r="F72" s="29">
        <f>'Table A2'!F72*'Table A0'!$J72/(0.1)</f>
        <v>1205334.0715874184</v>
      </c>
      <c r="G72" s="29">
        <f>'Table A2'!G72*'Table A0'!$J72/(0.01)</f>
        <v>3947042.6613015383</v>
      </c>
      <c r="H72" s="29"/>
      <c r="I72" s="29">
        <f>(100-'Table A2'!B72)*'Table A0'!$J72/(90)</f>
        <v>32685.585795118292</v>
      </c>
      <c r="J72" s="29">
        <f>'Table A2'!I72*'Table A0'!$J72/(5)</f>
        <v>98748.255862833088</v>
      </c>
      <c r="K72" s="29">
        <f>'Table A2'!J72*'Table A0'!$J72/(4)</f>
        <v>140214.9459057432</v>
      </c>
      <c r="L72" s="29">
        <f>'Table A2'!K72*'Table A0'!$J72/(0.5)</f>
        <v>242012.09388301664</v>
      </c>
      <c r="M72" s="29">
        <f>'Table A2'!L72*'Table A0'!$J72/(0.4)</f>
        <v>383770.99172636622</v>
      </c>
      <c r="N72" s="29">
        <f>'Table A2'!M72*'Table A0'!$J72/(0.09)</f>
        <v>900699.78384140518</v>
      </c>
      <c r="O72" s="29"/>
      <c r="P72" s="29">
        <f>'Table Thresholds_nominal'!I72*'Table A0'!$L72</f>
        <v>89046.011096381364</v>
      </c>
      <c r="Q72" s="29">
        <f>'Table Thresholds_nominal'!J72*'Table A0'!$L72</f>
        <v>112859.81739129221</v>
      </c>
      <c r="R72" s="29">
        <f>'Table Thresholds_nominal'!K72*'Table A0'!$L72</f>
        <v>209794.52191749189</v>
      </c>
      <c r="S72" s="29">
        <f>'Table Thresholds_nominal'!L72*'Table A0'!$L72</f>
        <v>291159.34551311948</v>
      </c>
      <c r="T72" s="29">
        <f>'Table Thresholds_nominal'!M72*'Table A0'!$L72</f>
        <v>610816.63575751835</v>
      </c>
      <c r="U72" s="29">
        <f>'Table Thresholds_nominal'!N72*'Table A0'!$L72</f>
        <v>1784593.9707674554</v>
      </c>
      <c r="W72" s="29"/>
      <c r="X72" s="29"/>
      <c r="Y72" s="29"/>
      <c r="Z72" s="29"/>
      <c r="AA72" s="29"/>
      <c r="AB72" s="29"/>
    </row>
    <row r="73" spans="1:28" ht="12" customHeight="1">
      <c r="A73" s="28">
        <v>1980</v>
      </c>
      <c r="B73" s="29">
        <f>'Table A2'!B73*'Table A0'!$J73/(10)</f>
        <v>142899.6394283268</v>
      </c>
      <c r="C73" s="29">
        <f>'Table A2'!C73*'Table A0'!$J73/(5)</f>
        <v>188310.92831417013</v>
      </c>
      <c r="D73" s="29">
        <f>'Table A2'!D73*'Table A0'!$J73/(1)</f>
        <v>389945.80873218493</v>
      </c>
      <c r="E73" s="29">
        <f>'Table A2'!E73*'Table A0'!$J73/(0.5)</f>
        <v>542168.92414351192</v>
      </c>
      <c r="F73" s="29">
        <f>'Table A2'!F73*'Table A0'!$J73/(0.1)</f>
        <v>1179502.6068782671</v>
      </c>
      <c r="G73" s="29">
        <f>'Table A2'!G73*'Table A0'!$J73/(0.01)</f>
        <v>3724035.7540139067</v>
      </c>
      <c r="H73" s="29"/>
      <c r="I73" s="29">
        <f>(100-'Table A2'!B73)*'Table A0'!$J73/(90)</f>
        <v>31456.701655485707</v>
      </c>
      <c r="J73" s="29">
        <f>'Table A2'!I73*'Table A0'!$J73/(5)</f>
        <v>97488.350542483473</v>
      </c>
      <c r="K73" s="29">
        <f>'Table A2'!J73*'Table A0'!$J73/(4)</f>
        <v>137902.20820966642</v>
      </c>
      <c r="L73" s="29">
        <f>'Table A2'!K73*'Table A0'!$J73/(0.5)</f>
        <v>237722.69332085797</v>
      </c>
      <c r="M73" s="29">
        <f>'Table A2'!L73*'Table A0'!$J73/(0.4)</f>
        <v>382835.50345982314</v>
      </c>
      <c r="N73" s="29">
        <f>'Table A2'!M73*'Table A0'!$J73/(0.09)</f>
        <v>896776.7016409738</v>
      </c>
      <c r="O73" s="29"/>
      <c r="P73" s="29">
        <f>'Table Thresholds_nominal'!I73*'Table A0'!$L73</f>
        <v>88023.389817555595</v>
      </c>
      <c r="Q73" s="29">
        <f>'Table Thresholds_nominal'!J73*'Table A0'!$L73</f>
        <v>111020.32913451502</v>
      </c>
      <c r="R73" s="29">
        <f>'Table Thresholds_nominal'!K73*'Table A0'!$L73</f>
        <v>207343.68956794211</v>
      </c>
      <c r="S73" s="29">
        <f>'Table Thresholds_nominal'!L73*'Table A0'!$L73</f>
        <v>288527.67502215161</v>
      </c>
      <c r="T73" s="29">
        <f>'Table Thresholds_nominal'!M73*'Table A0'!$L73</f>
        <v>609122.19250030315</v>
      </c>
      <c r="U73" s="29">
        <f>'Table Thresholds_nominal'!N73*'Table A0'!$L73</f>
        <v>1781940.2116736574</v>
      </c>
      <c r="W73" s="29"/>
      <c r="X73" s="29"/>
      <c r="Y73" s="29"/>
      <c r="Z73" s="29"/>
      <c r="AA73" s="29"/>
      <c r="AB73" s="29"/>
    </row>
    <row r="74" spans="1:28" ht="12" customHeight="1">
      <c r="A74" s="28">
        <v>1981</v>
      </c>
      <c r="B74" s="29">
        <f>'Table A2'!B74*'Table A0'!$J74/(10)</f>
        <v>140376.1113663135</v>
      </c>
      <c r="C74" s="29">
        <f>'Table A2'!C74*'Table A0'!$J74/(5)</f>
        <v>183863.31887587841</v>
      </c>
      <c r="D74" s="29">
        <f>'Table A2'!D74*'Table A0'!$J74/(1)</f>
        <v>376230.4105877704</v>
      </c>
      <c r="E74" s="29">
        <f>'Table A2'!E74*'Table A0'!$J74/(0.5)</f>
        <v>523771.56594248366</v>
      </c>
      <c r="F74" s="29">
        <f>'Table A2'!F74*'Table A0'!$J74/(0.1)</f>
        <v>1146802.9674909159</v>
      </c>
      <c r="G74" s="29">
        <f>'Table A2'!G74*'Table A0'!$J74/(0.01)</f>
        <v>3617917.6133841937</v>
      </c>
      <c r="H74" s="29"/>
      <c r="I74" s="29">
        <f>(100-'Table A2'!B74)*'Table A0'!$J74/(90)</f>
        <v>31209.567314988861</v>
      </c>
      <c r="J74" s="29">
        <f>'Table A2'!I74*'Table A0'!$J74/(5)</f>
        <v>96888.903856748628</v>
      </c>
      <c r="K74" s="29">
        <f>'Table A2'!J74*'Table A0'!$J74/(4)</f>
        <v>135771.5459479054</v>
      </c>
      <c r="L74" s="29">
        <f>'Table A2'!K74*'Table A0'!$J74/(0.5)</f>
        <v>228689.25523305716</v>
      </c>
      <c r="M74" s="29">
        <f>'Table A2'!L74*'Table A0'!$J74/(0.4)</f>
        <v>368013.71555537556</v>
      </c>
      <c r="N74" s="29">
        <f>'Table A2'!M74*'Table A0'!$J74/(0.09)</f>
        <v>872234.67350277421</v>
      </c>
      <c r="O74" s="29"/>
      <c r="P74" s="29">
        <f>'Table Thresholds_nominal'!I74*'Table A0'!$L74</f>
        <v>86946.689302079903</v>
      </c>
      <c r="Q74" s="29">
        <f>'Table Thresholds_nominal'!J74*'Table A0'!$L74</f>
        <v>109942.13345910471</v>
      </c>
      <c r="R74" s="29">
        <f>'Table Thresholds_nominal'!K74*'Table A0'!$L74</f>
        <v>199185.53931534319</v>
      </c>
      <c r="S74" s="29">
        <f>'Table Thresholds_nominal'!L74*'Table A0'!$L74</f>
        <v>273125.59906034468</v>
      </c>
      <c r="T74" s="29">
        <f>'Table Thresholds_nominal'!M74*'Table A0'!$L74</f>
        <v>584011.14959246037</v>
      </c>
      <c r="U74" s="29">
        <f>'Table Thresholds_nominal'!N74*'Table A0'!$L74</f>
        <v>1698601.9079587408</v>
      </c>
      <c r="W74" s="29"/>
      <c r="X74" s="29"/>
      <c r="Y74" s="29"/>
      <c r="Z74" s="29"/>
      <c r="AA74" s="29"/>
      <c r="AB74" s="29"/>
    </row>
    <row r="75" spans="1:28" ht="12" customHeight="1">
      <c r="A75" s="28">
        <v>1982</v>
      </c>
      <c r="B75" s="29">
        <f>'Table A2'!B75*'Table A0'!$J75/(10)</f>
        <v>141830.16678974073</v>
      </c>
      <c r="C75" s="29">
        <f>'Table A2'!C75*'Table A0'!$J75/(5)</f>
        <v>188312.65950452356</v>
      </c>
      <c r="D75" s="29">
        <f>'Table A2'!D75*'Table A0'!$J75/(1)</f>
        <v>403787.46652664489</v>
      </c>
      <c r="E75" s="29">
        <f>'Table A2'!E75*'Table A0'!$J75/(0.5)</f>
        <v>576484.64361730311</v>
      </c>
      <c r="F75" s="29">
        <f>'Table A2'!F75*'Table A0'!$J75/(0.1)</f>
        <v>1358349.4733979239</v>
      </c>
      <c r="G75" s="29">
        <f>'Table A2'!G75*'Table A0'!$J75/(0.01)</f>
        <v>4689423.5186159229</v>
      </c>
      <c r="H75" s="29"/>
      <c r="I75" s="29">
        <f>(100-'Table A2'!B75)*'Table A0'!$J75/(90)</f>
        <v>30222.766470147944</v>
      </c>
      <c r="J75" s="29">
        <f>'Table A2'!I75*'Table A0'!$J75/(5)</f>
        <v>95347.674074957889</v>
      </c>
      <c r="K75" s="29">
        <f>'Table A2'!J75*'Table A0'!$J75/(4)</f>
        <v>134443.95774899324</v>
      </c>
      <c r="L75" s="29">
        <f>'Table A2'!K75*'Table A0'!$J75/(0.5)</f>
        <v>231090.28943598669</v>
      </c>
      <c r="M75" s="29">
        <f>'Table A2'!L75*'Table A0'!$J75/(0.4)</f>
        <v>381018.43617214792</v>
      </c>
      <c r="N75" s="29">
        <f>'Table A2'!M75*'Table A0'!$J75/(0.09)</f>
        <v>988230.1350403683</v>
      </c>
      <c r="O75" s="29"/>
      <c r="P75" s="29">
        <f>'Table Thresholds_nominal'!I75*'Table A0'!$L75</f>
        <v>86259.357534891926</v>
      </c>
      <c r="Q75" s="29">
        <f>'Table Thresholds_nominal'!J75*'Table A0'!$L75</f>
        <v>108933.32934119097</v>
      </c>
      <c r="R75" s="29">
        <f>'Table Thresholds_nominal'!K75*'Table A0'!$L75</f>
        <v>201215.47732954347</v>
      </c>
      <c r="S75" s="29">
        <f>'Table Thresholds_nominal'!L75*'Table A0'!$L75</f>
        <v>280551.82061999547</v>
      </c>
      <c r="T75" s="29">
        <f>'Table Thresholds_nominal'!M75*'Table A0'!$L75</f>
        <v>638094.44615521375</v>
      </c>
      <c r="U75" s="29">
        <f>'Table Thresholds_nominal'!N75*'Table A0'!$L75</f>
        <v>2121090.4810338388</v>
      </c>
      <c r="W75" s="29"/>
      <c r="X75" s="29"/>
      <c r="Y75" s="29"/>
      <c r="Z75" s="29"/>
      <c r="AA75" s="29"/>
      <c r="AB75" s="29"/>
    </row>
    <row r="76" spans="1:28" ht="12" customHeight="1">
      <c r="A76" s="28">
        <v>1983</v>
      </c>
      <c r="B76" s="29">
        <f>'Table A2'!B76*'Table A0'!$J76/(10)</f>
        <v>145553.35273259628</v>
      </c>
      <c r="C76" s="29">
        <f>'Table A2'!C76*'Table A0'!$J76/(5)</f>
        <v>195185.39547592605</v>
      </c>
      <c r="D76" s="29">
        <f>'Table A2'!D76*'Table A0'!$J76/(1)</f>
        <v>427827.32098046364</v>
      </c>
      <c r="E76" s="29">
        <f>'Table A2'!E76*'Table A0'!$J76/(0.5)</f>
        <v>616352.08036826772</v>
      </c>
      <c r="F76" s="29">
        <f>'Table A2'!F76*'Table A0'!$J76/(0.1)</f>
        <v>1473520.9687649505</v>
      </c>
      <c r="G76" s="29">
        <f>'Table A2'!G76*'Table A0'!$J76/(0.01)</f>
        <v>5176848.5153102707</v>
      </c>
      <c r="H76" s="29"/>
      <c r="I76" s="29">
        <f>(100-'Table A2'!B76)*'Table A0'!$J76/(90)</f>
        <v>30058.911927882422</v>
      </c>
      <c r="J76" s="29">
        <f>'Table A2'!I76*'Table A0'!$J76/(5)</f>
        <v>95921.309989266461</v>
      </c>
      <c r="K76" s="29">
        <f>'Table A2'!J76*'Table A0'!$J76/(4)</f>
        <v>137024.91409979167</v>
      </c>
      <c r="L76" s="29">
        <f>'Table A2'!K76*'Table A0'!$J76/(0.5)</f>
        <v>239302.56159265965</v>
      </c>
      <c r="M76" s="29">
        <f>'Table A2'!L76*'Table A0'!$J76/(0.4)</f>
        <v>402059.85826909693</v>
      </c>
      <c r="N76" s="29">
        <f>'Table A2'!M76*'Table A0'!$J76/(0.09)</f>
        <v>1062040.130259915</v>
      </c>
      <c r="O76" s="29"/>
      <c r="P76" s="29">
        <f>'Table Thresholds_nominal'!I76*'Table A0'!$L76</f>
        <v>86639.388158045229</v>
      </c>
      <c r="Q76" s="29">
        <f>'Table Thresholds_nominal'!J76*'Table A0'!$L76</f>
        <v>110430.84920543076</v>
      </c>
      <c r="R76" s="29">
        <f>'Table Thresholds_nominal'!K76*'Table A0'!$L76</f>
        <v>208244.69993988273</v>
      </c>
      <c r="S76" s="29">
        <f>'Table Thresholds_nominal'!L76*'Table A0'!$L76</f>
        <v>292892.22058221541</v>
      </c>
      <c r="T76" s="29">
        <f>'Table Thresholds_nominal'!M76*'Table A0'!$L76</f>
        <v>667697.20717961795</v>
      </c>
      <c r="U76" s="29">
        <f>'Table Thresholds_nominal'!N76*'Table A0'!$L76</f>
        <v>2306238.3793495148</v>
      </c>
      <c r="W76" s="29"/>
      <c r="X76" s="29"/>
      <c r="Y76" s="29"/>
      <c r="Z76" s="29"/>
      <c r="AA76" s="29"/>
      <c r="AB76" s="29"/>
    </row>
    <row r="77" spans="1:28" ht="12" customHeight="1">
      <c r="A77" s="28">
        <v>1984</v>
      </c>
      <c r="B77" s="29">
        <f>'Table A2'!B77*'Table A0'!$J77/(10)</f>
        <v>152156.91996419517</v>
      </c>
      <c r="C77" s="29">
        <f>'Table A2'!C77*'Table A0'!$J77/(5)</f>
        <v>205289.59618757997</v>
      </c>
      <c r="D77" s="29">
        <f>'Table A2'!D77*'Table A0'!$J77/(1)</f>
        <v>457734.97453575919</v>
      </c>
      <c r="E77" s="29">
        <f>'Table A2'!E77*'Table A0'!$J77/(0.5)</f>
        <v>670560.19479871495</v>
      </c>
      <c r="F77" s="29">
        <f>'Table A2'!F77*'Table A0'!$J77/(0.1)</f>
        <v>1665377.0995004545</v>
      </c>
      <c r="G77" s="29">
        <f>'Table A2'!G77*'Table A0'!$J77/(0.01)</f>
        <v>5963404.4923207769</v>
      </c>
      <c r="H77" s="29"/>
      <c r="I77" s="29">
        <f>(100-'Table A2'!B77)*'Table A0'!$J77/(90)</f>
        <v>30941.434285434396</v>
      </c>
      <c r="J77" s="29">
        <f>'Table A2'!I77*'Table A0'!$J77/(5)</f>
        <v>99024.243740810372</v>
      </c>
      <c r="K77" s="29">
        <f>'Table A2'!J77*'Table A0'!$J77/(4)</f>
        <v>142178.25160053518</v>
      </c>
      <c r="L77" s="29">
        <f>'Table A2'!K77*'Table A0'!$J77/(0.5)</f>
        <v>244909.75427280337</v>
      </c>
      <c r="M77" s="29">
        <f>'Table A2'!L77*'Table A0'!$J77/(0.4)</f>
        <v>421855.96862328012</v>
      </c>
      <c r="N77" s="29">
        <f>'Table A2'!M77*'Table A0'!$J77/(0.09)</f>
        <v>1187818.5002981964</v>
      </c>
      <c r="O77" s="29"/>
      <c r="P77" s="29">
        <f>'Table Thresholds_nominal'!I77*'Table A0'!$L77</f>
        <v>89322.931588351566</v>
      </c>
      <c r="Q77" s="29">
        <f>'Table Thresholds_nominal'!J77*'Table A0'!$L77</f>
        <v>114738.41765171652</v>
      </c>
      <c r="R77" s="29">
        <f>'Table Thresholds_nominal'!K77*'Table A0'!$L77</f>
        <v>213798.77268919814</v>
      </c>
      <c r="S77" s="29">
        <f>'Table Thresholds_nominal'!L77*'Table A0'!$L77</f>
        <v>304856.73372386023</v>
      </c>
      <c r="T77" s="29">
        <f>'Table Thresholds_nominal'!M77*'Table A0'!$L77</f>
        <v>724069.20162411011</v>
      </c>
      <c r="U77" s="29">
        <f>'Table Thresholds_nominal'!N77*'Table A0'!$L77</f>
        <v>2614924.3835334131</v>
      </c>
      <c r="W77" s="29"/>
      <c r="X77" s="29"/>
      <c r="Y77" s="29"/>
      <c r="Z77" s="29"/>
      <c r="AA77" s="29"/>
      <c r="AB77" s="29"/>
    </row>
    <row r="78" spans="1:28" ht="12" customHeight="1">
      <c r="A78" s="28">
        <v>1985</v>
      </c>
      <c r="B78" s="29">
        <f>'Table A2'!B78*'Table A0'!$J78/(10)</f>
        <v>159184.19835406027</v>
      </c>
      <c r="C78" s="29">
        <f>'Table A2'!C78*'Table A0'!$J78/(5)</f>
        <v>216460.45802609558</v>
      </c>
      <c r="D78" s="29">
        <f>'Table A2'!D78*'Table A0'!$J78/(1)</f>
        <v>490923.67685746081</v>
      </c>
      <c r="E78" s="29">
        <f>'Table A2'!E78*'Table A0'!$J78/(0.5)</f>
        <v>723426.75342649198</v>
      </c>
      <c r="F78" s="29">
        <f>'Table A2'!F78*'Table A0'!$J78/(0.1)</f>
        <v>1801549.6405916302</v>
      </c>
      <c r="G78" s="29">
        <f>'Table A2'!G78*'Table A0'!$J78/(0.01)</f>
        <v>6288818.661799198</v>
      </c>
      <c r="H78" s="29"/>
      <c r="I78" s="29">
        <f>(100-'Table A2'!B78)*'Table A0'!$J78/(90)</f>
        <v>31483.725752827257</v>
      </c>
      <c r="J78" s="29">
        <f>'Table A2'!I78*'Table A0'!$J78/(5)</f>
        <v>101907.93868202498</v>
      </c>
      <c r="K78" s="29">
        <f>'Table A2'!J78*'Table A0'!$J78/(4)</f>
        <v>147844.65331825425</v>
      </c>
      <c r="L78" s="29">
        <f>'Table A2'!K78*'Table A0'!$J78/(0.5)</f>
        <v>258420.60028842956</v>
      </c>
      <c r="M78" s="29">
        <f>'Table A2'!L78*'Table A0'!$J78/(0.4)</f>
        <v>453896.03163520747</v>
      </c>
      <c r="N78" s="29">
        <f>'Table A2'!M78*'Table A0'!$J78/(0.09)</f>
        <v>1302964.1937907895</v>
      </c>
      <c r="O78" s="29"/>
      <c r="P78" s="29">
        <f>'Table Thresholds_nominal'!I78*'Table A0'!$L78</f>
        <v>91620.191444955344</v>
      </c>
      <c r="Q78" s="29">
        <f>'Table Thresholds_nominal'!J78*'Table A0'!$L78</f>
        <v>118919.49515156602</v>
      </c>
      <c r="R78" s="29">
        <f>'Table Thresholds_nominal'!K78*'Table A0'!$L78</f>
        <v>226310.11442065035</v>
      </c>
      <c r="S78" s="29">
        <f>'Table Thresholds_nominal'!L78*'Table A0'!$L78</f>
        <v>319993.25377659278</v>
      </c>
      <c r="T78" s="29">
        <f>'Table Thresholds_nominal'!M78*'Table A0'!$L78</f>
        <v>814434.91953207622</v>
      </c>
      <c r="U78" s="29">
        <f>'Table Thresholds_nominal'!N78*'Table A0'!$L78</f>
        <v>2761724.1484401035</v>
      </c>
      <c r="W78" s="29"/>
      <c r="X78" s="29"/>
      <c r="Y78" s="29"/>
      <c r="Z78" s="29"/>
      <c r="AA78" s="29"/>
      <c r="AB78" s="29"/>
    </row>
    <row r="79" spans="1:28" ht="12" customHeight="1">
      <c r="A79" s="28">
        <v>1986</v>
      </c>
      <c r="B79" s="29">
        <f>'Table A2'!B79*'Table A0'!$J79/(10)</f>
        <v>179552.82542581524</v>
      </c>
      <c r="C79" s="29">
        <f>'Table A2'!C79*'Table A0'!$J79/(5)</f>
        <v>252554.37500360858</v>
      </c>
      <c r="D79" s="29">
        <f>'Table A2'!D79*'Table A0'!$J79/(1)</f>
        <v>623233.58736520912</v>
      </c>
      <c r="E79" s="29">
        <f>'Table A2'!E79*'Table A0'!$J79/(0.5)</f>
        <v>947059.59161628026</v>
      </c>
      <c r="F79" s="29">
        <f>'Table A2'!F79*'Table A0'!$J79/(0.1)</f>
        <v>2319790.9203061867</v>
      </c>
      <c r="G79" s="29">
        <f>'Table A2'!G79*'Table A0'!$J79/(0.01)</f>
        <v>9180353.290358061</v>
      </c>
      <c r="H79" s="29"/>
      <c r="I79" s="29">
        <f>(100-'Table A2'!B79)*'Table A0'!$J79/(90)</f>
        <v>32739.45826501288</v>
      </c>
      <c r="J79" s="29">
        <f>'Table A2'!I79*'Table A0'!$J79/(5)</f>
        <v>106551.27584802192</v>
      </c>
      <c r="K79" s="29">
        <f>'Table A2'!J79*'Table A0'!$J79/(4)</f>
        <v>159884.57191320849</v>
      </c>
      <c r="L79" s="29">
        <f>'Table A2'!K79*'Table A0'!$J79/(0.5)</f>
        <v>299407.58311413787</v>
      </c>
      <c r="M79" s="29">
        <f>'Table A2'!L79*'Table A0'!$J79/(0.4)</f>
        <v>603876.75944380369</v>
      </c>
      <c r="N79" s="29">
        <f>'Table A2'!M79*'Table A0'!$J79/(0.09)</f>
        <v>1557506.2125226455</v>
      </c>
      <c r="O79" s="29"/>
      <c r="P79" s="29">
        <f>'Table Thresholds_nominal'!I79*'Table A0'!$L79</f>
        <v>95587.853077866035</v>
      </c>
      <c r="Q79" s="29">
        <f>'Table Thresholds_nominal'!J79*'Table A0'!$L79</f>
        <v>127146.66503610565</v>
      </c>
      <c r="R79" s="29">
        <f>'Table Thresholds_nominal'!K79*'Table A0'!$L79</f>
        <v>257513.45137948901</v>
      </c>
      <c r="S79" s="29">
        <f>'Table Thresholds_nominal'!L79*'Table A0'!$L79</f>
        <v>422859.68619716476</v>
      </c>
      <c r="T79" s="29">
        <f>'Table Thresholds_nominal'!M79*'Table A0'!$L79</f>
        <v>883674.93860336777</v>
      </c>
      <c r="U79" s="29">
        <f>'Table Thresholds_nominal'!N79*'Table A0'!$L79</f>
        <v>3799536.0762743913</v>
      </c>
      <c r="W79" s="29"/>
      <c r="X79" s="29"/>
      <c r="Y79" s="29"/>
      <c r="Z79" s="29"/>
      <c r="AA79" s="29"/>
      <c r="AB79" s="29"/>
    </row>
    <row r="80" spans="1:28" ht="12" customHeight="1">
      <c r="A80" s="28">
        <v>1987</v>
      </c>
      <c r="B80" s="29">
        <f>'Table A2'!B80*'Table A0'!$J80/(10)</f>
        <v>168544.25457818422</v>
      </c>
      <c r="C80" s="29">
        <f>'Table A2'!C80*'Table A0'!$J80/(5)</f>
        <v>231020.39421090967</v>
      </c>
      <c r="D80" s="29">
        <f>'Table A2'!D80*'Table A0'!$J80/(1)</f>
        <v>530876.43741240306</v>
      </c>
      <c r="E80" s="29">
        <f>'Table A2'!E80*'Table A0'!$J80/(0.5)</f>
        <v>780335.95744211227</v>
      </c>
      <c r="F80" s="29">
        <f>'Table A2'!F80*'Table A0'!$J80/(0.1)</f>
        <v>1918006.9511193377</v>
      </c>
      <c r="G80" s="29">
        <f>'Table A2'!G80*'Table A0'!$J80/(0.01)</f>
        <v>6794896.881267692</v>
      </c>
      <c r="H80" s="29"/>
      <c r="I80" s="29">
        <f>(100-'Table A2'!B80)*'Table A0'!$J80/(90)</f>
        <v>31473.504565182349</v>
      </c>
      <c r="J80" s="29">
        <f>'Table A2'!I80*'Table A0'!$J80/(5)</f>
        <v>106068.11494545871</v>
      </c>
      <c r="K80" s="29">
        <f>'Table A2'!J80*'Table A0'!$J80/(4)</f>
        <v>156056.38341053636</v>
      </c>
      <c r="L80" s="29">
        <f>'Table A2'!K80*'Table A0'!$J80/(0.5)</f>
        <v>281416.91738269385</v>
      </c>
      <c r="M80" s="29">
        <f>'Table A2'!L80*'Table A0'!$J80/(0.4)</f>
        <v>495918.20902280585</v>
      </c>
      <c r="N80" s="29">
        <f>'Table A2'!M80*'Table A0'!$J80/(0.09)</f>
        <v>1376130.2922139652</v>
      </c>
      <c r="O80" s="29"/>
      <c r="P80" s="29">
        <f>'Table Thresholds_nominal'!I80*'Table A0'!$L80</f>
        <v>94949.723361679658</v>
      </c>
      <c r="Q80" s="29">
        <f>'Table Thresholds_nominal'!J80*'Table A0'!$L80</f>
        <v>122000.59614039636</v>
      </c>
      <c r="R80" s="29">
        <f>'Table Thresholds_nominal'!K80*'Table A0'!$L80</f>
        <v>240297.0201284432</v>
      </c>
      <c r="S80" s="29">
        <f>'Table Thresholds_nominal'!L80*'Table A0'!$L80</f>
        <v>347023.09652070695</v>
      </c>
      <c r="T80" s="29">
        <f>'Table Thresholds_nominal'!M80*'Table A0'!$L80</f>
        <v>829700.0198428916</v>
      </c>
      <c r="U80" s="29">
        <f>'Table Thresholds_nominal'!N80*'Table A0'!$L80</f>
        <v>2899607.4433898227</v>
      </c>
      <c r="W80" s="29"/>
      <c r="X80" s="29"/>
      <c r="Y80" s="29"/>
      <c r="Z80" s="29"/>
      <c r="AA80" s="29"/>
      <c r="AB80" s="29"/>
    </row>
    <row r="81" spans="1:28" ht="12" customHeight="1">
      <c r="A81" s="28">
        <v>1988</v>
      </c>
      <c r="B81" s="29">
        <f>'Table A2'!B81*'Table A0'!$J81/(10)</f>
        <v>188800.32334496794</v>
      </c>
      <c r="C81" s="29">
        <f>'Table A2'!C81*'Table A0'!$J81/(5)</f>
        <v>269644.24378061359</v>
      </c>
      <c r="D81" s="29">
        <f>'Table A2'!D81*'Table A0'!$J81/(1)</f>
        <v>695474.02757418889</v>
      </c>
      <c r="E81" s="29">
        <f>'Table A2'!E81*'Table A0'!$J81/(0.5)</f>
        <v>1072521.6440251833</v>
      </c>
      <c r="F81" s="29">
        <f>'Table A2'!F81*'Table A0'!$J81/(0.1)</f>
        <v>2895164.0536338859</v>
      </c>
      <c r="G81" s="29">
        <f>'Table A2'!G81*'Table A0'!$J81/(0.01)</f>
        <v>11336127.594043063</v>
      </c>
      <c r="H81" s="29"/>
      <c r="I81" s="29">
        <f>(100-'Table A2'!B81)*'Table A0'!$J81/(90)</f>
        <v>31757.857015500842</v>
      </c>
      <c r="J81" s="29">
        <f>'Table A2'!I81*'Table A0'!$J81/(5)</f>
        <v>107956.40290932229</v>
      </c>
      <c r="K81" s="29">
        <f>'Table A2'!J81*'Table A0'!$J81/(4)</f>
        <v>163186.79783221975</v>
      </c>
      <c r="L81" s="29">
        <f>'Table A2'!K81*'Table A0'!$J81/(0.5)</f>
        <v>318426.4111231945</v>
      </c>
      <c r="M81" s="29">
        <f>'Table A2'!L81*'Table A0'!$J81/(0.4)</f>
        <v>616861.04162300762</v>
      </c>
      <c r="N81" s="29">
        <f>'Table A2'!M81*'Table A0'!$J81/(0.09)</f>
        <v>1957279.2158106442</v>
      </c>
      <c r="O81" s="29"/>
      <c r="P81" s="29">
        <f>'Table Thresholds_nominal'!I81*'Table A0'!$L81</f>
        <v>96167.711367812924</v>
      </c>
      <c r="Q81" s="29">
        <f>'Table Thresholds_nominal'!J81*'Table A0'!$L81</f>
        <v>125476.07707856632</v>
      </c>
      <c r="R81" s="29">
        <f>'Table Thresholds_nominal'!K81*'Table A0'!$L81</f>
        <v>266089.08985513198</v>
      </c>
      <c r="S81" s="29">
        <f>'Table Thresholds_nominal'!L81*'Table A0'!$L81</f>
        <v>404451.39771246281</v>
      </c>
      <c r="T81" s="29">
        <f>'Table Thresholds_nominal'!M81*'Table A0'!$L81</f>
        <v>1105716.2639151004</v>
      </c>
      <c r="U81" s="29">
        <f>'Table Thresholds_nominal'!N81*'Table A0'!$L81</f>
        <v>4533959.8279340751</v>
      </c>
      <c r="W81" s="29"/>
      <c r="X81" s="29"/>
      <c r="Y81" s="29"/>
      <c r="Z81" s="29"/>
      <c r="AA81" s="29"/>
      <c r="AB81" s="29"/>
    </row>
    <row r="82" spans="1:28" ht="12" customHeight="1">
      <c r="A82" s="28">
        <v>1989</v>
      </c>
      <c r="B82" s="29">
        <f>'Table A2'!B82*'Table A0'!$J82/(10)</f>
        <v>185127.55543648009</v>
      </c>
      <c r="C82" s="29">
        <f>'Table A2'!C82*'Table A0'!$J82/(5)</f>
        <v>261579.09225521632</v>
      </c>
      <c r="D82" s="29">
        <f>'Table A2'!D82*'Table A0'!$J82/(1)</f>
        <v>649980.35287889035</v>
      </c>
      <c r="E82" s="29">
        <f>'Table A2'!E82*'Table A0'!$J82/(0.5)</f>
        <v>982113.48328386107</v>
      </c>
      <c r="F82" s="29">
        <f>'Table A2'!F82*'Table A0'!$J82/(0.1)</f>
        <v>2574044.7341311942</v>
      </c>
      <c r="G82" s="29">
        <f>'Table A2'!G82*'Table A0'!$J82/(0.01)</f>
        <v>9874825.0045133922</v>
      </c>
      <c r="H82" s="29"/>
      <c r="I82" s="29">
        <f>(100-'Table A2'!B82)*'Table A0'!$J82/(90)</f>
        <v>31713.309067712373</v>
      </c>
      <c r="J82" s="29">
        <f>'Table A2'!I82*'Table A0'!$J82/(5)</f>
        <v>108676.01861774389</v>
      </c>
      <c r="K82" s="29">
        <f>'Table A2'!J82*'Table A0'!$J82/(4)</f>
        <v>164478.77709929782</v>
      </c>
      <c r="L82" s="29">
        <f>'Table A2'!K82*'Table A0'!$J82/(0.5)</f>
        <v>317847.22247391957</v>
      </c>
      <c r="M82" s="29">
        <f>'Table A2'!L82*'Table A0'!$J82/(0.4)</f>
        <v>584130.67057202768</v>
      </c>
      <c r="N82" s="29">
        <f>'Table A2'!M82*'Table A0'!$J82/(0.09)</f>
        <v>1762846.92631095</v>
      </c>
      <c r="O82" s="29"/>
      <c r="P82" s="29">
        <f>'Table Thresholds_nominal'!I82*'Table A0'!$L82</f>
        <v>96545.296792360357</v>
      </c>
      <c r="Q82" s="29">
        <f>'Table Thresholds_nominal'!J82*'Table A0'!$L82</f>
        <v>126727.85361025455</v>
      </c>
      <c r="R82" s="29">
        <f>'Table Thresholds_nominal'!K82*'Table A0'!$L82</f>
        <v>266708.08614212129</v>
      </c>
      <c r="S82" s="29">
        <f>'Table Thresholds_nominal'!L82*'Table A0'!$L82</f>
        <v>398285.71649072808</v>
      </c>
      <c r="T82" s="29">
        <f>'Table Thresholds_nominal'!M82*'Table A0'!$L82</f>
        <v>1031046.3834609661</v>
      </c>
      <c r="U82" s="29">
        <f>'Table Thresholds_nominal'!N82*'Table A0'!$L82</f>
        <v>4008864.0485958792</v>
      </c>
      <c r="W82" s="29"/>
      <c r="X82" s="29"/>
      <c r="Y82" s="29"/>
      <c r="Z82" s="29"/>
      <c r="AA82" s="29"/>
      <c r="AB82" s="29"/>
    </row>
    <row r="83" spans="1:28" ht="12" customHeight="1">
      <c r="A83" s="28">
        <v>1990</v>
      </c>
      <c r="B83" s="29">
        <f>'Table A2'!B83*'Table A0'!$J83/(10)</f>
        <v>181872.39366122376</v>
      </c>
      <c r="C83" s="29">
        <f>'Table A2'!C83*'Table A0'!$J83/(5)</f>
        <v>256889.97574175266</v>
      </c>
      <c r="D83" s="29">
        <f>'Table A2'!D83*'Table A0'!$J83/(1)</f>
        <v>637794.25691552344</v>
      </c>
      <c r="E83" s="29">
        <f>'Table A2'!E83*'Table A0'!$J83/(0.5)</f>
        <v>966088.78442110529</v>
      </c>
      <c r="F83" s="29">
        <f>'Table A2'!F83*'Table A0'!$J83/(0.1)</f>
        <v>2493299.7382088844</v>
      </c>
      <c r="G83" s="29">
        <f>'Table A2'!G83*'Table A0'!$J83/(0.01)</f>
        <v>9607170.8199586477</v>
      </c>
      <c r="H83" s="29"/>
      <c r="I83" s="29">
        <f>(100-'Table A2'!B83)*'Table A0'!$J83/(90)</f>
        <v>31107.793691220162</v>
      </c>
      <c r="J83" s="29">
        <f>'Table A2'!I83*'Table A0'!$J83/(5)</f>
        <v>106854.81158069483</v>
      </c>
      <c r="K83" s="29">
        <f>'Table A2'!J83*'Table A0'!$J83/(4)</f>
        <v>161663.90544830993</v>
      </c>
      <c r="L83" s="29">
        <f>'Table A2'!K83*'Table A0'!$J83/(0.5)</f>
        <v>309499.72940994159</v>
      </c>
      <c r="M83" s="29">
        <f>'Table A2'!L83*'Table A0'!$J83/(0.4)</f>
        <v>584286.04597416043</v>
      </c>
      <c r="N83" s="29">
        <f>'Table A2'!M83*'Table A0'!$J83/(0.09)</f>
        <v>1702869.6180144663</v>
      </c>
      <c r="O83" s="29"/>
      <c r="P83" s="29">
        <f>'Table Thresholds_nominal'!I83*'Table A0'!$L83</f>
        <v>94906.747200312908</v>
      </c>
      <c r="Q83" s="29">
        <f>'Table Thresholds_nominal'!J83*'Table A0'!$L83</f>
        <v>124139.45907890309</v>
      </c>
      <c r="R83" s="29">
        <f>'Table Thresholds_nominal'!K83*'Table A0'!$L83</f>
        <v>258926.94976151898</v>
      </c>
      <c r="S83" s="29">
        <f>'Table Thresholds_nominal'!L83*'Table A0'!$L83</f>
        <v>392169.13440339471</v>
      </c>
      <c r="T83" s="29">
        <f>'Table Thresholds_nominal'!M83*'Table A0'!$L83</f>
        <v>1003737.2804545744</v>
      </c>
      <c r="U83" s="29">
        <f>'Table Thresholds_nominal'!N83*'Table A0'!$L83</f>
        <v>3968206.4154830775</v>
      </c>
      <c r="W83" s="29"/>
      <c r="X83" s="29"/>
      <c r="Y83" s="29"/>
      <c r="Z83" s="29"/>
      <c r="AA83" s="29"/>
      <c r="AB83" s="29"/>
    </row>
    <row r="84" spans="1:28" ht="12" customHeight="1">
      <c r="A84" s="28">
        <v>1991</v>
      </c>
      <c r="B84" s="29">
        <f>'Table A2'!B84*'Table A0'!$J84/(10)</f>
        <v>173121.49382891864</v>
      </c>
      <c r="C84" s="29">
        <f>'Table A2'!C84*'Table A0'!$J84/(5)</f>
        <v>240874.07126004426</v>
      </c>
      <c r="D84" s="29">
        <f>'Table A2'!D84*'Table A0'!$J84/(1)</f>
        <v>567722.88956241903</v>
      </c>
      <c r="E84" s="29">
        <f>'Table A2'!E84*'Table A0'!$J84/(0.5)</f>
        <v>837394.76938946883</v>
      </c>
      <c r="F84" s="29">
        <f>'Table A2'!F84*'Table A0'!$J84/(0.1)</f>
        <v>2083136.2395037331</v>
      </c>
      <c r="G84" s="29">
        <f>'Table A2'!G84*'Table A0'!$J84/(0.01)</f>
        <v>7661785.6580947991</v>
      </c>
      <c r="H84" s="29"/>
      <c r="I84" s="29">
        <f>(100-'Table A2'!B84)*'Table A0'!$J84/(90)</f>
        <v>30366.956059135988</v>
      </c>
      <c r="J84" s="29">
        <f>'Table A2'!I84*'Table A0'!$J84/(5)</f>
        <v>105368.91639779306</v>
      </c>
      <c r="K84" s="29">
        <f>'Table A2'!J84*'Table A0'!$J84/(4)</f>
        <v>159161.86668445056</v>
      </c>
      <c r="L84" s="29">
        <f>'Table A2'!K84*'Table A0'!$J84/(0.5)</f>
        <v>298051.00973536912</v>
      </c>
      <c r="M84" s="29">
        <f>'Table A2'!L84*'Table A0'!$J84/(0.4)</f>
        <v>525959.40186090278</v>
      </c>
      <c r="N84" s="29">
        <f>'Table A2'!M84*'Table A0'!$J84/(0.09)</f>
        <v>1463286.3041047256</v>
      </c>
      <c r="O84" s="29"/>
      <c r="P84" s="29">
        <f>'Table Thresholds_nominal'!I84*'Table A0'!$L84</f>
        <v>94808.461156329824</v>
      </c>
      <c r="Q84" s="29">
        <f>'Table Thresholds_nominal'!J84*'Table A0'!$L84</f>
        <v>125108.51724066632</v>
      </c>
      <c r="R84" s="29">
        <f>'Table Thresholds_nominal'!K84*'Table A0'!$L84</f>
        <v>251020.82680758028</v>
      </c>
      <c r="S84" s="29">
        <f>'Table Thresholds_nominal'!L84*'Table A0'!$L84</f>
        <v>367645.38423120847</v>
      </c>
      <c r="T84" s="29">
        <f>'Table Thresholds_nominal'!M84*'Table A0'!$L84</f>
        <v>889512.28934406198</v>
      </c>
      <c r="U84" s="29">
        <f>'Table Thresholds_nominal'!N84*'Table A0'!$L84</f>
        <v>3370381.667225319</v>
      </c>
      <c r="W84" s="29"/>
      <c r="X84" s="29"/>
      <c r="Y84" s="29"/>
      <c r="Z84" s="29"/>
      <c r="AA84" s="29"/>
      <c r="AB84" s="29"/>
    </row>
    <row r="85" spans="1:28" ht="12" customHeight="1">
      <c r="A85" s="28">
        <v>1992</v>
      </c>
      <c r="B85" s="29">
        <f>'Table A2'!B85*'Table A0'!$J85/(10)</f>
        <v>181990.95123938334</v>
      </c>
      <c r="C85" s="29">
        <f>'Table A2'!C85*'Table A0'!$J85/(5)</f>
        <v>257873.98250120785</v>
      </c>
      <c r="D85" s="29">
        <f>'Table A2'!D85*'Table A0'!$J85/(1)</f>
        <v>642134.93224092969</v>
      </c>
      <c r="E85" s="29">
        <f>'Table A2'!E85*'Table A0'!$J85/(0.5)</f>
        <v>973156.46570008353</v>
      </c>
      <c r="F85" s="29">
        <f>'Table A2'!F85*'Table A0'!$J85/(0.1)</f>
        <v>2558230.453001644</v>
      </c>
      <c r="G85" s="29">
        <f>'Table A2'!G85*'Table A0'!$J85/(0.01)</f>
        <v>9927763.9531756174</v>
      </c>
      <c r="H85" s="29"/>
      <c r="I85" s="29">
        <f>(100-'Table A2'!B85)*'Table A0'!$J85/(90)</f>
        <v>29937.971387496644</v>
      </c>
      <c r="J85" s="29">
        <f>'Table A2'!I85*'Table A0'!$J85/(5)</f>
        <v>106107.91997755882</v>
      </c>
      <c r="K85" s="29">
        <f>'Table A2'!J85*'Table A0'!$J85/(4)</f>
        <v>161808.74506627739</v>
      </c>
      <c r="L85" s="29">
        <f>'Table A2'!K85*'Table A0'!$J85/(0.5)</f>
        <v>311113.39878177579</v>
      </c>
      <c r="M85" s="29">
        <f>'Table A2'!L85*'Table A0'!$J85/(0.4)</f>
        <v>576887.96887469327</v>
      </c>
      <c r="N85" s="29">
        <f>'Table A2'!M85*'Table A0'!$J85/(0.09)</f>
        <v>1739393.3974267582</v>
      </c>
      <c r="O85" s="29"/>
      <c r="P85" s="29">
        <f>'Table Thresholds_nominal'!I85*'Table A0'!$L85</f>
        <v>94767.303881396132</v>
      </c>
      <c r="Q85" s="29">
        <f>'Table Thresholds_nominal'!J85*'Table A0'!$L85</f>
        <v>124353.42442050483</v>
      </c>
      <c r="R85" s="29">
        <f>'Table Thresholds_nominal'!K85*'Table A0'!$L85</f>
        <v>262196.07570663106</v>
      </c>
      <c r="S85" s="29">
        <f>'Table Thresholds_nominal'!L85*'Table A0'!$L85</f>
        <v>396471.17610952386</v>
      </c>
      <c r="T85" s="29">
        <f>'Table Thresholds_nominal'!M85*'Table A0'!$L85</f>
        <v>1019343.1826026216</v>
      </c>
      <c r="U85" s="29">
        <f>'Table Thresholds_nominal'!N85*'Table A0'!$L85</f>
        <v>4128987.4234739258</v>
      </c>
      <c r="W85" s="29"/>
      <c r="X85" s="29"/>
      <c r="Y85" s="29"/>
      <c r="Z85" s="29"/>
      <c r="AA85" s="29"/>
      <c r="AB85" s="29"/>
    </row>
    <row r="86" spans="1:28" ht="12" customHeight="1">
      <c r="A86" s="28">
        <v>1993</v>
      </c>
      <c r="B86" s="29">
        <f>'Table A2'!B86*'Table A0'!$J86/(10)</f>
        <v>179207.56526740565</v>
      </c>
      <c r="C86" s="29">
        <f>'Table A2'!C86*'Table A0'!$J86/(5)</f>
        <v>252540.73751075985</v>
      </c>
      <c r="D86" s="29">
        <f>'Table A2'!D86*'Table A0'!$J86/(1)</f>
        <v>612279.60843832046</v>
      </c>
      <c r="E86" s="29">
        <f>'Table A2'!E86*'Table A0'!$J86/(0.5)</f>
        <v>917198.67855357123</v>
      </c>
      <c r="F86" s="29">
        <f>'Table A2'!F86*'Table A0'!$J86/(0.1)</f>
        <v>2358372.0849086191</v>
      </c>
      <c r="G86" s="29">
        <f>'Table A2'!G86*'Table A0'!$J86/(0.01)</f>
        <v>8806904.7373274863</v>
      </c>
      <c r="H86" s="29"/>
      <c r="I86" s="29">
        <f>(100-'Table A2'!B86)*'Table A0'!$J86/(90)</f>
        <v>29802.443589137863</v>
      </c>
      <c r="J86" s="29">
        <f>'Table A2'!I86*'Table A0'!$J86/(5)</f>
        <v>105874.39302405149</v>
      </c>
      <c r="K86" s="29">
        <f>'Table A2'!J86*'Table A0'!$J86/(4)</f>
        <v>162606.01977886967</v>
      </c>
      <c r="L86" s="29">
        <f>'Table A2'!K86*'Table A0'!$J86/(0.5)</f>
        <v>307360.53832306969</v>
      </c>
      <c r="M86" s="29">
        <f>'Table A2'!L86*'Table A0'!$J86/(0.4)</f>
        <v>556905.32696480921</v>
      </c>
      <c r="N86" s="29">
        <f>'Table A2'!M86*'Table A0'!$J86/(0.09)</f>
        <v>1641868.4568620785</v>
      </c>
      <c r="O86" s="29"/>
      <c r="P86" s="29">
        <f>'Table Thresholds_nominal'!I86*'Table A0'!$L86</f>
        <v>94662.785931678241</v>
      </c>
      <c r="Q86" s="29">
        <f>'Table Thresholds_nominal'!J86*'Table A0'!$L86</f>
        <v>124547.22061825442</v>
      </c>
      <c r="R86" s="29">
        <f>'Table Thresholds_nominal'!K86*'Table A0'!$L86</f>
        <v>262975.12347935449</v>
      </c>
      <c r="S86" s="29">
        <f>'Table Thresholds_nominal'!L86*'Table A0'!$L86</f>
        <v>383898.34464319929</v>
      </c>
      <c r="T86" s="29">
        <f>'Table Thresholds_nominal'!M86*'Table A0'!$L86</f>
        <v>970744.55870115815</v>
      </c>
      <c r="U86" s="29">
        <f>'Table Thresholds_nominal'!N86*'Table A0'!$L86</f>
        <v>3643616.6914547174</v>
      </c>
      <c r="W86" s="29"/>
      <c r="X86" s="29"/>
      <c r="Y86" s="29"/>
      <c r="Z86" s="29"/>
      <c r="AA86" s="29"/>
      <c r="AB86" s="29"/>
    </row>
    <row r="87" spans="1:28" ht="12" customHeight="1">
      <c r="A87" s="28">
        <v>1994</v>
      </c>
      <c r="B87" s="29">
        <f>'Table A2'!B87*'Table A0'!$J87/(10)</f>
        <v>182343.41929240298</v>
      </c>
      <c r="C87" s="29">
        <f>'Table A2'!C87*'Table A0'!$J87/(5)</f>
        <v>256500.24980704937</v>
      </c>
      <c r="D87" s="29">
        <f>'Table A2'!D87*'Table A0'!$J87/(1)</f>
        <v>619967.91145042842</v>
      </c>
      <c r="E87" s="29">
        <f>'Table A2'!E87*'Table A0'!$J87/(0.5)</f>
        <v>924189.00500936701</v>
      </c>
      <c r="F87" s="29">
        <f>'Table A2'!F87*'Table A0'!$J87/(0.1)</f>
        <v>2351735.1487608426</v>
      </c>
      <c r="G87" s="29">
        <f>'Table A2'!G87*'Table A0'!$J87/(0.01)</f>
        <v>8780498.039343629</v>
      </c>
      <c r="H87" s="29"/>
      <c r="I87" s="29">
        <f>(100-'Table A2'!B87)*'Table A0'!$J87/(90)</f>
        <v>30223.110508841157</v>
      </c>
      <c r="J87" s="29">
        <f>'Table A2'!I87*'Table A0'!$J87/(5)</f>
        <v>108186.58877775664</v>
      </c>
      <c r="K87" s="29">
        <f>'Table A2'!J87*'Table A0'!$J87/(4)</f>
        <v>165633.33439620459</v>
      </c>
      <c r="L87" s="29">
        <f>'Table A2'!K87*'Table A0'!$J87/(0.5)</f>
        <v>315746.81789148983</v>
      </c>
      <c r="M87" s="29">
        <f>'Table A2'!L87*'Table A0'!$J87/(0.4)</f>
        <v>567302.46907149802</v>
      </c>
      <c r="N87" s="29">
        <f>'Table A2'!M87*'Table A0'!$J87/(0.09)</f>
        <v>1637428.160918311</v>
      </c>
      <c r="O87" s="29"/>
      <c r="P87" s="29">
        <f>'Table Thresholds_nominal'!I87*'Table A0'!$L87</f>
        <v>96373.106373412375</v>
      </c>
      <c r="Q87" s="29">
        <f>'Table Thresholds_nominal'!J87*'Table A0'!$L87</f>
        <v>127244.32853380586</v>
      </c>
      <c r="R87" s="29">
        <f>'Table Thresholds_nominal'!K87*'Table A0'!$L87</f>
        <v>269833.36180146568</v>
      </c>
      <c r="S87" s="29">
        <f>'Table Thresholds_nominal'!L87*'Table A0'!$L87</f>
        <v>394296.91799666057</v>
      </c>
      <c r="T87" s="29">
        <f>'Table Thresholds_nominal'!M87*'Table A0'!$L87</f>
        <v>973465.14992186287</v>
      </c>
      <c r="U87" s="29">
        <f>'Table Thresholds_nominal'!N87*'Table A0'!$L87</f>
        <v>3701238.3355288822</v>
      </c>
      <c r="W87" s="29"/>
      <c r="X87" s="29"/>
      <c r="Y87" s="29"/>
      <c r="Z87" s="29"/>
      <c r="AA87" s="29"/>
      <c r="AB87" s="29"/>
    </row>
    <row r="88" spans="1:28" ht="12" customHeight="1">
      <c r="A88" s="28">
        <v>1995</v>
      </c>
      <c r="B88" s="29">
        <f>'Table A2'!B88*'Table A0'!$J88/(10)</f>
        <v>194851.63542532502</v>
      </c>
      <c r="C88" s="29">
        <f>'Table A2'!C88*'Table A0'!$J88/(5)</f>
        <v>277763.82826209761</v>
      </c>
      <c r="D88" s="29">
        <f>'Table A2'!D88*'Table A0'!$J88/(1)</f>
        <v>686333.40281747945</v>
      </c>
      <c r="E88" s="29">
        <f>'Table A2'!E88*'Table A0'!$J88/(0.5)</f>
        <v>1027269.7671779993</v>
      </c>
      <c r="F88" s="29">
        <f>'Table A2'!F88*'Table A0'!$J88/(0.1)</f>
        <v>2620998.1901396797</v>
      </c>
      <c r="G88" s="29">
        <f>'Table A2'!G88*'Table A0'!$J88/(0.01)</f>
        <v>9527060.7807119489</v>
      </c>
      <c r="H88" s="29"/>
      <c r="I88" s="29">
        <f>(100-'Table A2'!B88)*'Table A0'!$J88/(90)</f>
        <v>30521.445145020018</v>
      </c>
      <c r="J88" s="29">
        <f>'Table A2'!I88*'Table A0'!$J88/(5)</f>
        <v>111939.44258855241</v>
      </c>
      <c r="K88" s="29">
        <f>'Table A2'!J88*'Table A0'!$J88/(4)</f>
        <v>175621.43462325219</v>
      </c>
      <c r="L88" s="29">
        <f>'Table A2'!K88*'Table A0'!$J88/(0.5)</f>
        <v>345397.03845695971</v>
      </c>
      <c r="M88" s="29">
        <f>'Table A2'!L88*'Table A0'!$J88/(0.4)</f>
        <v>628837.66143757908</v>
      </c>
      <c r="N88" s="29">
        <f>'Table A2'!M88*'Table A0'!$J88/(0.09)</f>
        <v>1853657.9022983164</v>
      </c>
      <c r="O88" s="29"/>
      <c r="P88" s="29">
        <f>'Table Thresholds_nominal'!I88*'Table A0'!$L88</f>
        <v>98802.136361272816</v>
      </c>
      <c r="Q88" s="29">
        <f>'Table Thresholds_nominal'!J88*'Table A0'!$L88</f>
        <v>131711.78038341473</v>
      </c>
      <c r="R88" s="29">
        <f>'Table Thresholds_nominal'!K88*'Table A0'!$L88</f>
        <v>285553.48041235394</v>
      </c>
      <c r="S88" s="29">
        <f>'Table Thresholds_nominal'!L88*'Table A0'!$L88</f>
        <v>422304.62598864449</v>
      </c>
      <c r="T88" s="29">
        <f>'Table Thresholds_nominal'!M88*'Table A0'!$L88</f>
        <v>1059055.6633130517</v>
      </c>
      <c r="U88" s="29">
        <f>'Table Thresholds_nominal'!N88*'Table A0'!$L88</f>
        <v>4108967.0785509902</v>
      </c>
      <c r="W88" s="29"/>
      <c r="X88" s="29"/>
      <c r="Y88" s="29"/>
      <c r="Z88" s="29"/>
      <c r="AA88" s="29"/>
      <c r="AB88" s="29"/>
    </row>
    <row r="89" spans="1:28" ht="12" customHeight="1">
      <c r="A89" s="28">
        <f t="shared" ref="A89:A98" si="0">A88+1</f>
        <v>1996</v>
      </c>
      <c r="B89" s="29">
        <f>'Table A2'!B89*'Table A0'!$J89/(10)</f>
        <v>208374.23031152776</v>
      </c>
      <c r="C89" s="29">
        <f>'Table A2'!C89*'Table A0'!$J89/(5)</f>
        <v>301979.61279336229</v>
      </c>
      <c r="D89" s="29">
        <f>'Table A2'!D89*'Table A0'!$J89/(1)</f>
        <v>772935.04900528281</v>
      </c>
      <c r="E89" s="29">
        <f>'Table A2'!E89*'Table A0'!$J89/(0.5)</f>
        <v>1174240.4274418473</v>
      </c>
      <c r="F89" s="29">
        <f>'Table A2'!F89*'Table A0'!$J89/(0.1)</f>
        <v>3097890.0960069019</v>
      </c>
      <c r="G89" s="29">
        <f>'Table A2'!G89*'Table A0'!$J89/(0.01)</f>
        <v>11782427.43305603</v>
      </c>
      <c r="H89" s="29"/>
      <c r="I89" s="29">
        <f>(100-'Table A2'!B89)*'Table A0'!$J89/(90)</f>
        <v>31079.230016274276</v>
      </c>
      <c r="J89" s="29">
        <f>'Table A2'!I89*'Table A0'!$J89/(5)</f>
        <v>114768.84782969326</v>
      </c>
      <c r="K89" s="29">
        <f>'Table A2'!J89*'Table A0'!$J89/(4)</f>
        <v>184240.75374038212</v>
      </c>
      <c r="L89" s="29">
        <f>'Table A2'!K89*'Table A0'!$J89/(0.5)</f>
        <v>371629.6705687184</v>
      </c>
      <c r="M89" s="29">
        <f>'Table A2'!L89*'Table A0'!$J89/(0.4)</f>
        <v>693328.01030058356</v>
      </c>
      <c r="N89" s="29">
        <f>'Table A2'!M89*'Table A0'!$J89/(0.09)</f>
        <v>2132941.5030014436</v>
      </c>
      <c r="O89" s="29"/>
      <c r="P89" s="29">
        <f>'Table Thresholds_nominal'!I89*'Table A0'!$L89</f>
        <v>98736.437191586971</v>
      </c>
      <c r="Q89" s="29">
        <f>'Table Thresholds_nominal'!J89*'Table A0'!$L89</f>
        <v>135206.69592186622</v>
      </c>
      <c r="R89" s="29">
        <f>'Table Thresholds_nominal'!K89*'Table A0'!$L89</f>
        <v>301883.53479801858</v>
      </c>
      <c r="S89" s="29">
        <f>'Table Thresholds_nominal'!L89*'Table A0'!$L89</f>
        <v>464642.58575519326</v>
      </c>
      <c r="T89" s="29">
        <f>'Table Thresholds_nominal'!M89*'Table A0'!$L89</f>
        <v>1228309.2660264636</v>
      </c>
      <c r="U89" s="29">
        <f>'Table Thresholds_nominal'!N89*'Table A0'!$L89</f>
        <v>5218954.2623568187</v>
      </c>
      <c r="W89" s="29"/>
      <c r="X89" s="29"/>
      <c r="Y89" s="29"/>
      <c r="Z89" s="29"/>
      <c r="AA89" s="29"/>
      <c r="AB89" s="29"/>
    </row>
    <row r="90" spans="1:28" ht="12" customHeight="1">
      <c r="A90" s="28">
        <f t="shared" si="0"/>
        <v>1997</v>
      </c>
      <c r="B90" s="29">
        <f>'Table A2'!B90*'Table A0'!$J90/(10)</f>
        <v>225977.62511688672</v>
      </c>
      <c r="C90" s="29">
        <f>'Table A2'!C90*'Table A0'!$J90/(5)</f>
        <v>332592.47148603678</v>
      </c>
      <c r="D90" s="29">
        <f>'Table A2'!D90*'Table A0'!$J90/(1)</f>
        <v>876968.94066541467</v>
      </c>
      <c r="E90" s="29">
        <f>'Table A2'!E90*'Table A0'!$J90/(0.5)</f>
        <v>1351518.3391732643</v>
      </c>
      <c r="F90" s="29">
        <f>'Table A2'!F90*'Table A0'!$J90/(0.1)</f>
        <v>3689620.282599384</v>
      </c>
      <c r="G90" s="29">
        <f>'Table A2'!G90*'Table A0'!$J90/(0.01)</f>
        <v>13858019.645251535</v>
      </c>
      <c r="H90" s="29"/>
      <c r="I90" s="29">
        <f>(100-'Table A2'!B90)*'Table A0'!$J90/(90)</f>
        <v>32260.225977456099</v>
      </c>
      <c r="J90" s="29">
        <f>'Table A2'!I90*'Table A0'!$J90/(5)</f>
        <v>119362.77874773662</v>
      </c>
      <c r="K90" s="29">
        <f>'Table A2'!J90*'Table A0'!$J90/(4)</f>
        <v>196498.35419119234</v>
      </c>
      <c r="L90" s="29">
        <f>'Table A2'!K90*'Table A0'!$J90/(0.5)</f>
        <v>402419.54215756507</v>
      </c>
      <c r="M90" s="29">
        <f>'Table A2'!L90*'Table A0'!$J90/(0.4)</f>
        <v>766992.85331673431</v>
      </c>
      <c r="N90" s="29">
        <f>'Table A2'!M90*'Table A0'!$J90/(0.09)</f>
        <v>2559798.1311935894</v>
      </c>
      <c r="O90" s="29"/>
      <c r="P90" s="29">
        <f>'Table Thresholds_nominal'!I90*'Table A0'!$L90</f>
        <v>102625.51980787037</v>
      </c>
      <c r="Q90" s="29">
        <f>'Table Thresholds_nominal'!J90*'Table A0'!$L90</f>
        <v>141012.15082744314</v>
      </c>
      <c r="R90" s="29">
        <f>'Table Thresholds_nominal'!K90*'Table A0'!$L90</f>
        <v>322251.94187194988</v>
      </c>
      <c r="S90" s="29">
        <f>'Table Thresholds_nominal'!L90*'Table A0'!$L90</f>
        <v>502936.9684490597</v>
      </c>
      <c r="T90" s="29">
        <f>'Table Thresholds_nominal'!M90*'Table A0'!$L90</f>
        <v>1415456.3301476911</v>
      </c>
      <c r="U90" s="29">
        <f>'Table Thresholds_nominal'!N90*'Table A0'!$L90</f>
        <v>6169650.4208491743</v>
      </c>
      <c r="W90" s="29"/>
      <c r="X90" s="29"/>
      <c r="Y90" s="29"/>
      <c r="Z90" s="29"/>
      <c r="AA90" s="29"/>
      <c r="AB90" s="29"/>
    </row>
    <row r="91" spans="1:28" ht="12" customHeight="1">
      <c r="A91" s="28">
        <f t="shared" si="0"/>
        <v>1998</v>
      </c>
      <c r="B91" s="29">
        <f>'Table A2'!B91*'Table A0'!$J91/(10)</f>
        <v>242938.14455134454</v>
      </c>
      <c r="C91" s="29">
        <f>'Table A2'!C91*'Table A0'!$J91/(5)</f>
        <v>360586.74570162361</v>
      </c>
      <c r="D91" s="29">
        <f>'Table A2'!D91*'Table A0'!$J91/(1)</f>
        <v>969167.25580941315</v>
      </c>
      <c r="E91" s="29">
        <f>'Table A2'!E91*'Table A0'!$J91/(0.5)</f>
        <v>1503211.6066708225</v>
      </c>
      <c r="F91" s="29">
        <f>'Table A2'!F91*'Table A0'!$J91/(0.1)</f>
        <v>4153495.705212377</v>
      </c>
      <c r="G91" s="29">
        <f>'Table A2'!G91*'Table A0'!$J91/(0.01)</f>
        <v>15977511.502181858</v>
      </c>
      <c r="H91" s="29"/>
      <c r="I91" s="29">
        <f>(100-'Table A2'!B91)*'Table A0'!$J91/(90)</f>
        <v>33866.627911549687</v>
      </c>
      <c r="J91" s="29">
        <f>'Table A2'!I91*'Table A0'!$J91/(5)</f>
        <v>125289.54340106549</v>
      </c>
      <c r="K91" s="29">
        <f>'Table A2'!J91*'Table A0'!$J91/(4)</f>
        <v>208441.61817467623</v>
      </c>
      <c r="L91" s="29">
        <f>'Table A2'!K91*'Table A0'!$J91/(0.5)</f>
        <v>435122.90494800371</v>
      </c>
      <c r="M91" s="29">
        <f>'Table A2'!L91*'Table A0'!$J91/(0.4)</f>
        <v>840640.58203543385</v>
      </c>
      <c r="N91" s="29">
        <f>'Table A2'!M91*'Table A0'!$J91/(0.09)</f>
        <v>2839716.1722157686</v>
      </c>
      <c r="O91" s="29"/>
      <c r="P91" s="29">
        <f>'Table Thresholds_nominal'!I91*'Table A0'!$L91</f>
        <v>106940.22466025237</v>
      </c>
      <c r="Q91" s="29">
        <f>'Table Thresholds_nominal'!J91*'Table A0'!$L91</f>
        <v>148423.9480982486</v>
      </c>
      <c r="R91" s="29">
        <f>'Table Thresholds_nominal'!K91*'Table A0'!$L91</f>
        <v>346875.71915153653</v>
      </c>
      <c r="S91" s="29">
        <f>'Table Thresholds_nominal'!L91*'Table A0'!$L91</f>
        <v>546020.17584828159</v>
      </c>
      <c r="T91" s="29">
        <f>'Table Thresholds_nominal'!M91*'Table A0'!$L91</f>
        <v>1535271.9197318535</v>
      </c>
      <c r="U91" s="29">
        <f>'Table Thresholds_nominal'!N91*'Table A0'!$L91</f>
        <v>7048028.7540545026</v>
      </c>
      <c r="W91" s="29"/>
      <c r="X91" s="29"/>
      <c r="Y91" s="29"/>
      <c r="Z91" s="29"/>
      <c r="AA91" s="29"/>
      <c r="AB91" s="29"/>
    </row>
    <row r="92" spans="1:28" ht="12" customHeight="1">
      <c r="A92" s="28">
        <f t="shared" si="0"/>
        <v>1999</v>
      </c>
      <c r="B92" s="29">
        <f>'Table A2'!B92*'Table A0'!$J92/(10)</f>
        <v>258203.80447124265</v>
      </c>
      <c r="C92" s="29">
        <f>'Table A2'!C92*'Table A0'!$J92/(5)</f>
        <v>386367.75380786491</v>
      </c>
      <c r="D92" s="29">
        <f>'Table A2'!D92*'Table A0'!$J92/(1)</f>
        <v>1053605.0729673717</v>
      </c>
      <c r="E92" s="29">
        <f>'Table A2'!E92*'Table A0'!$J92/(0.5)</f>
        <v>1644945.6529601661</v>
      </c>
      <c r="F92" s="29">
        <f>'Table A2'!F92*'Table A0'!$J92/(0.1)</f>
        <v>4587077.2968785269</v>
      </c>
      <c r="G92" s="29">
        <f>'Table A2'!G92*'Table A0'!$J92/(0.01)</f>
        <v>17778079.718642514</v>
      </c>
      <c r="H92" s="29"/>
      <c r="I92" s="29">
        <f>(100-'Table A2'!B92)*'Table A0'!$J92/(90)</f>
        <v>35051.965931944738</v>
      </c>
      <c r="J92" s="29">
        <f>'Table A2'!I92*'Table A0'!$J92/(5)</f>
        <v>130039.85513462042</v>
      </c>
      <c r="K92" s="29">
        <f>'Table A2'!J92*'Table A0'!$J92/(4)</f>
        <v>219558.42401798826</v>
      </c>
      <c r="L92" s="29">
        <f>'Table A2'!K92*'Table A0'!$J92/(0.5)</f>
        <v>462264.49297457695</v>
      </c>
      <c r="M92" s="29">
        <f>'Table A2'!L92*'Table A0'!$J92/(0.4)</f>
        <v>909412.74198057572</v>
      </c>
      <c r="N92" s="29">
        <f>'Table A2'!M92*'Table A0'!$J92/(0.09)</f>
        <v>3121410.3611269733</v>
      </c>
      <c r="P92" s="29">
        <f>'Table Thresholds_nominal'!I92*'Table A0'!$L92</f>
        <v>111182.65008479766</v>
      </c>
      <c r="Q92" s="29">
        <f>'Table Thresholds_nominal'!J92*'Table A0'!$L92</f>
        <v>155703.094365873</v>
      </c>
      <c r="R92" s="29">
        <f>'Table Thresholds_nominal'!K92*'Table A0'!$L92</f>
        <v>368694.31114460592</v>
      </c>
      <c r="S92" s="29">
        <f>'Table Thresholds_nominal'!L92*'Table A0'!$L92</f>
        <v>584688.25974374276</v>
      </c>
      <c r="T92" s="29">
        <f>'Table Thresholds_nominal'!M92*'Table A0'!$L92</f>
        <v>1686577.831380517</v>
      </c>
      <c r="U92" s="29">
        <f>'Table Thresholds_nominal'!N92*'Table A0'!$L92</f>
        <v>7775870.0691699171</v>
      </c>
      <c r="W92" s="29"/>
      <c r="X92" s="29"/>
      <c r="Y92" s="29"/>
      <c r="Z92" s="29"/>
      <c r="AA92" s="29"/>
      <c r="AB92" s="29"/>
    </row>
    <row r="93" spans="1:28" ht="12" customHeight="1">
      <c r="A93" s="28">
        <f t="shared" si="0"/>
        <v>2000</v>
      </c>
      <c r="B93" s="29">
        <f>'Table A2'!B93*'Table A0'!$J93/(10)</f>
        <v>266442.47192949266</v>
      </c>
      <c r="C93" s="29">
        <f>'Table A2'!C93*'Table A0'!$J93/(5)</f>
        <v>403034.38693374972</v>
      </c>
      <c r="D93" s="29">
        <f>'Table A2'!D93*'Table A0'!$J93/(1)</f>
        <v>1135030.5770917917</v>
      </c>
      <c r="E93" s="29">
        <f>'Table A2'!E93*'Table A0'!$J93/(0.5)</f>
        <v>1797224.8868260388</v>
      </c>
      <c r="F93" s="29">
        <f>'Table A2'!F93*'Table A0'!$J93/(0.1)</f>
        <v>5165433.2715434162</v>
      </c>
      <c r="G93" s="29">
        <f>'Table A2'!G93*'Table A0'!$J93/(0.01)</f>
        <v>20206426.702826142</v>
      </c>
      <c r="H93" s="29"/>
      <c r="I93" s="29">
        <f>(100-'Table A2'!B93)*'Table A0'!$J93/(90)</f>
        <v>35756.518816264179</v>
      </c>
      <c r="J93" s="29">
        <f>'Table A2'!I93*'Table A0'!$J93/(5)</f>
        <v>129850.55692523559</v>
      </c>
      <c r="K93" s="29">
        <f>'Table A2'!J93*'Table A0'!$J93/(4)</f>
        <v>220035.33939423921</v>
      </c>
      <c r="L93" s="29">
        <f>'Table A2'!K93*'Table A0'!$J93/(0.5)</f>
        <v>472836.26735754474</v>
      </c>
      <c r="M93" s="29">
        <f>'Table A2'!L93*'Table A0'!$J93/(0.4)</f>
        <v>955172.79064669413</v>
      </c>
      <c r="N93" s="29">
        <f>'Table A2'!M93*'Table A0'!$J93/(0.09)</f>
        <v>3494211.7791786692</v>
      </c>
      <c r="P93" s="29">
        <f>'Table Thresholds_nominal'!I93*'Table A0'!$L93</f>
        <v>112232.88184408135</v>
      </c>
      <c r="Q93" s="29">
        <f>'Table Thresholds_nominal'!J93*'Table A0'!$L93</f>
        <v>157913.68505245479</v>
      </c>
      <c r="R93" s="29">
        <f>'Table Thresholds_nominal'!K93*'Table A0'!$L93</f>
        <v>377666.24826063914</v>
      </c>
      <c r="S93" s="29">
        <f>'Table Thresholds_nominal'!L93*'Table A0'!$L93</f>
        <v>608604.11975807964</v>
      </c>
      <c r="T93" s="29">
        <f>'Table Thresholds_nominal'!M93*'Table A0'!$L93</f>
        <v>1846827.9660103463</v>
      </c>
      <c r="U93" s="29">
        <f>'Table Thresholds_nominal'!N93*'Table A0'!$L93</f>
        <v>9047392.5553782918</v>
      </c>
      <c r="W93" s="29"/>
      <c r="X93" s="29"/>
      <c r="Y93" s="29"/>
      <c r="Z93" s="29"/>
      <c r="AA93" s="29"/>
      <c r="AB93" s="29"/>
    </row>
    <row r="94" spans="1:28" ht="12" customHeight="1">
      <c r="A94" s="28">
        <f t="shared" si="0"/>
        <v>2001</v>
      </c>
      <c r="B94" s="29">
        <f>'Table A2'!B94*'Table A0'!$J94/(10)</f>
        <v>236223.73925477447</v>
      </c>
      <c r="C94" s="29">
        <f>'Table A2'!C94*'Table A0'!$J94/(5)</f>
        <v>346594.33773851075</v>
      </c>
      <c r="D94" s="29">
        <f>'Table A2'!D94*'Table A0'!$J94/(1)</f>
        <v>917565.09453741089</v>
      </c>
      <c r="E94" s="29">
        <f>'Table A2'!E94*'Table A0'!$J94/(0.5)</f>
        <v>1421459.4340435162</v>
      </c>
      <c r="F94" s="29">
        <f>'Table A2'!F94*'Table A0'!$J94/(0.1)</f>
        <v>3882132.5091675296</v>
      </c>
      <c r="G94" s="29">
        <f>'Table A2'!G94*'Table A0'!$J94/(0.01)</f>
        <v>15022664.793619663</v>
      </c>
      <c r="H94" s="29"/>
      <c r="I94" s="29">
        <f>(100-'Table A2'!B94)*'Table A0'!$J94/(90)</f>
        <v>34583.274167754491</v>
      </c>
      <c r="J94" s="29">
        <f>'Table A2'!I94*'Table A0'!$J94/(5)</f>
        <v>125853.14077103822</v>
      </c>
      <c r="K94" s="29">
        <f>'Table A2'!J94*'Table A0'!$J94/(4)</f>
        <v>203851.64853878572</v>
      </c>
      <c r="L94" s="29">
        <f>'Table A2'!K94*'Table A0'!$J94/(0.5)</f>
        <v>413670.75503130548</v>
      </c>
      <c r="M94" s="29">
        <f>'Table A2'!L94*'Table A0'!$J94/(0.4)</f>
        <v>806291.16526251275</v>
      </c>
      <c r="N94" s="29">
        <f>'Table A2'!M94*'Table A0'!$J94/(0.09)</f>
        <v>2644295.5886728484</v>
      </c>
      <c r="P94" s="29">
        <f>'Table Thresholds_nominal'!I94*'Table A0'!$L94</f>
        <v>108554.3443111477</v>
      </c>
      <c r="Q94" s="29">
        <f>'Table Thresholds_nominal'!J94*'Table A0'!$L94</f>
        <v>149850.77433647867</v>
      </c>
      <c r="R94" s="29">
        <f>'Table Thresholds_nominal'!K94*'Table A0'!$L94</f>
        <v>339587.69952962449</v>
      </c>
      <c r="S94" s="29">
        <f>'Table Thresholds_nominal'!L94*'Table A0'!$L94</f>
        <v>523188.02026119456</v>
      </c>
      <c r="T94" s="29">
        <f>'Table Thresholds_nominal'!M94*'Table A0'!$L94</f>
        <v>1488809.6099464323</v>
      </c>
      <c r="U94" s="29">
        <f>'Table Thresholds_nominal'!N94*'Table A0'!$L94</f>
        <v>6633611.7304513631</v>
      </c>
      <c r="W94" s="29"/>
      <c r="X94" s="29"/>
      <c r="Y94" s="29"/>
      <c r="Z94" s="29"/>
      <c r="AA94" s="29"/>
      <c r="AB94" s="29"/>
    </row>
    <row r="95" spans="1:28" ht="12" customHeight="1">
      <c r="A95" s="28">
        <f t="shared" si="0"/>
        <v>2002</v>
      </c>
      <c r="B95" s="29">
        <f>'Table A2'!B95*'Table A0'!$J95/(10)</f>
        <v>220861.14744032966</v>
      </c>
      <c r="C95" s="29">
        <f>'Table A2'!C95*'Table A0'!$J95/(5)</f>
        <v>319517.27186651214</v>
      </c>
      <c r="D95" s="29">
        <f>'Table A2'!D95*'Table A0'!$J95/(1)</f>
        <v>820966.01251536724</v>
      </c>
      <c r="E95" s="29">
        <f>'Table A2'!E95*'Table A0'!$J95/(0.5)</f>
        <v>1256841.3261810215</v>
      </c>
      <c r="F95" s="29">
        <f>'Table A2'!F95*'Table A0'!$J95/(0.1)</f>
        <v>3353965.512230712</v>
      </c>
      <c r="G95" s="29">
        <f>'Table A2'!G95*'Table A0'!$J95/(0.01)</f>
        <v>12841549.329225194</v>
      </c>
      <c r="H95" s="29"/>
      <c r="I95" s="29">
        <f>(100-'Table A2'!B95)*'Table A0'!$J95/(90)</f>
        <v>33156.549189135294</v>
      </c>
      <c r="J95" s="29">
        <f>'Table A2'!I95*'Table A0'!$J95/(5)</f>
        <v>122205.02301414711</v>
      </c>
      <c r="K95" s="29">
        <f>'Table A2'!J95*'Table A0'!$J95/(4)</f>
        <v>194155.08670429839</v>
      </c>
      <c r="L95" s="29">
        <f>'Table A2'!K95*'Table A0'!$J95/(0.5)</f>
        <v>385090.69884971308</v>
      </c>
      <c r="M95" s="29">
        <f>'Table A2'!L95*'Table A0'!$J95/(0.4)</f>
        <v>732560.27966859867</v>
      </c>
      <c r="N95" s="29">
        <f>'Table A2'!M95*'Table A0'!$J95/(0.09)</f>
        <v>2299789.5325646596</v>
      </c>
      <c r="O95" s="29"/>
      <c r="P95" s="29">
        <f>'Table Thresholds_nominal'!I95*'Table A0'!$L95</f>
        <v>106462.31629006909</v>
      </c>
      <c r="Q95" s="29">
        <f>'Table Thresholds_nominal'!J95*'Table A0'!$L95</f>
        <v>145491.3943754464</v>
      </c>
      <c r="R95" s="29">
        <f>'Table Thresholds_nominal'!K95*'Table A0'!$L95</f>
        <v>322073.38221562788</v>
      </c>
      <c r="S95" s="29">
        <f>'Table Thresholds_nominal'!L95*'Table A0'!$L95</f>
        <v>485236.88054556929</v>
      </c>
      <c r="T95" s="29">
        <f>'Table Thresholds_nominal'!M95*'Table A0'!$L95</f>
        <v>1316029.7848917043</v>
      </c>
      <c r="U95" s="29">
        <f>'Table Thresholds_nominal'!N95*'Table A0'!$L95</f>
        <v>5561179.1716769719</v>
      </c>
      <c r="W95" s="29"/>
      <c r="X95" s="29"/>
      <c r="Y95" s="29"/>
      <c r="Z95" s="29"/>
      <c r="AA95" s="29"/>
      <c r="AB95" s="29"/>
    </row>
    <row r="96" spans="1:28" ht="12" customHeight="1">
      <c r="A96" s="28">
        <f t="shared" si="0"/>
        <v>2003</v>
      </c>
      <c r="B96" s="29">
        <f>'Table A2'!B96*'Table A0'!$J96/(10)</f>
        <v>222116.25062982895</v>
      </c>
      <c r="C96" s="29">
        <f>'Table A2'!C96*'Table A0'!$J96/(5)</f>
        <v>322588.19246343191</v>
      </c>
      <c r="D96" s="29">
        <f>'Table A2'!D96*'Table A0'!$J96/(1)</f>
        <v>839047.32474164502</v>
      </c>
      <c r="E96" s="29">
        <f>'Table A2'!E96*'Table A0'!$J96/(0.5)</f>
        <v>1291922.2406063825</v>
      </c>
      <c r="F96" s="29">
        <f>'Table A2'!F96*'Table A0'!$J96/(0.1)</f>
        <v>3495170.064300355</v>
      </c>
      <c r="G96" s="29">
        <f>'Table A2'!G96*'Table A0'!$J96/(0.01)</f>
        <v>13825798.275031537</v>
      </c>
      <c r="H96" s="29"/>
      <c r="I96" s="29">
        <f>(100-'Table A2'!B96)*'Table A0'!$J96/(90)</f>
        <v>32684.113696642267</v>
      </c>
      <c r="J96" s="29">
        <f>'Table A2'!I96*'Table A0'!$J96/(5)</f>
        <v>121644.30879622597</v>
      </c>
      <c r="K96" s="29">
        <f>'Table A2'!J96*'Table A0'!$J96/(4)</f>
        <v>193473.40939387862</v>
      </c>
      <c r="L96" s="29">
        <f>'Table A2'!K96*'Table A0'!$J96/(0.5)</f>
        <v>386172.4088769076</v>
      </c>
      <c r="M96" s="29">
        <f>'Table A2'!L96*'Table A0'!$J96/(0.4)</f>
        <v>741110.28468288924</v>
      </c>
      <c r="N96" s="29">
        <f>'Table A2'!M96*'Table A0'!$J96/(0.09)</f>
        <v>2347322.4853302236</v>
      </c>
      <c r="O96" s="29"/>
      <c r="P96" s="29">
        <f>'Table Thresholds_nominal'!I96*'Table A0'!$L96</f>
        <v>105798.56725156812</v>
      </c>
      <c r="Q96" s="29">
        <f>'Table Thresholds_nominal'!J96*'Table A0'!$L96</f>
        <v>144724.29384228817</v>
      </c>
      <c r="R96" s="29">
        <f>'Table Thresholds_nominal'!K96*'Table A0'!$L96</f>
        <v>322497.31293222087</v>
      </c>
      <c r="S96" s="29">
        <f>'Table Thresholds_nominal'!L96*'Table A0'!$L96</f>
        <v>486995.19627592032</v>
      </c>
      <c r="T96" s="29">
        <f>'Table Thresholds_nominal'!M96*'Table A0'!$L96</f>
        <v>1331717.7857121683</v>
      </c>
      <c r="U96" s="29">
        <f>'Table Thresholds_nominal'!N96*'Table A0'!$L96</f>
        <v>5696273.8593989415</v>
      </c>
      <c r="W96" s="29"/>
      <c r="X96" s="29"/>
      <c r="Y96" s="29"/>
      <c r="Z96" s="29"/>
      <c r="AA96" s="29"/>
      <c r="AB96" s="29"/>
    </row>
    <row r="97" spans="1:28" ht="12" customHeight="1">
      <c r="A97" s="28">
        <f t="shared" si="0"/>
        <v>2004</v>
      </c>
      <c r="B97" s="29">
        <f>'Table A2'!B97*'Table A0'!$J97/(10)</f>
        <v>240227.31308526685</v>
      </c>
      <c r="C97" s="29">
        <f>'Table A2'!C97*'Table A0'!$J97/(5)</f>
        <v>355888.29584412312</v>
      </c>
      <c r="D97" s="29">
        <f>'Table A2'!D97*'Table A0'!$J97/(1)</f>
        <v>968409.06363805686</v>
      </c>
      <c r="E97" s="29">
        <f>'Table A2'!E97*'Table A0'!$J97/(0.5)</f>
        <v>1514071.8899132411</v>
      </c>
      <c r="F97" s="29">
        <f>'Table A2'!F97*'Table A0'!$J97/(0.1)</f>
        <v>4226377.0174352406</v>
      </c>
      <c r="G97" s="29">
        <f>'Table A2'!G97*'Table A0'!$J97/(0.01)</f>
        <v>17289724.162235077</v>
      </c>
      <c r="H97" s="29"/>
      <c r="I97" s="29">
        <f>(100-'Table A2'!B97)*'Table A0'!$J97/(90)</f>
        <v>33605.642628647816</v>
      </c>
      <c r="J97" s="29">
        <f>'Table A2'!I97*'Table A0'!$J97/(5)</f>
        <v>124566.33032641056</v>
      </c>
      <c r="K97" s="29">
        <f>'Table A2'!J97*'Table A0'!$J97/(4)</f>
        <v>202758.10389563968</v>
      </c>
      <c r="L97" s="29">
        <f>'Table A2'!K97*'Table A0'!$J97/(0.5)</f>
        <v>422746.23736287269</v>
      </c>
      <c r="M97" s="29">
        <f>'Table A2'!L97*'Table A0'!$J97/(0.4)</f>
        <v>835995.60803274112</v>
      </c>
      <c r="N97" s="29">
        <f>'Table A2'!M97*'Table A0'!$J97/(0.09)</f>
        <v>2774894.0013463707</v>
      </c>
      <c r="O97" s="29"/>
      <c r="P97" s="29">
        <f>'Table Thresholds_nominal'!I97*'Table A0'!$L97</f>
        <v>107652.12550788838</v>
      </c>
      <c r="Q97" s="29">
        <f>'Table Thresholds_nominal'!J97*'Table A0'!$L97</f>
        <v>149083.00546935515</v>
      </c>
      <c r="R97" s="29">
        <f>'Table Thresholds_nominal'!K97*'Table A0'!$L97</f>
        <v>350368.37256728008</v>
      </c>
      <c r="S97" s="29">
        <f>'Table Thresholds_nominal'!L97*'Table A0'!$L97</f>
        <v>535037.16191461997</v>
      </c>
      <c r="T97" s="29">
        <f>'Table Thresholds_nominal'!M97*'Table A0'!$L97</f>
        <v>1546858.8569524349</v>
      </c>
      <c r="U97" s="29">
        <f>'Table Thresholds_nominal'!N97*'Table A0'!$L97</f>
        <v>6901739.6804875303</v>
      </c>
      <c r="W97" s="29"/>
      <c r="X97" s="29"/>
      <c r="Y97" s="29"/>
      <c r="Z97" s="29"/>
      <c r="AA97" s="29"/>
      <c r="AB97" s="29"/>
    </row>
    <row r="98" spans="1:28" ht="12" customHeight="1">
      <c r="A98" s="28">
        <f t="shared" si="0"/>
        <v>2005</v>
      </c>
      <c r="B98" s="29">
        <f>'Table A2'!B98*'Table A0'!$J98/(10)</f>
        <v>258355.02841770748</v>
      </c>
      <c r="C98" s="29">
        <f>'Table A2'!C98*'Table A0'!$J98/(5)</f>
        <v>389724.87249538669</v>
      </c>
      <c r="D98" s="29">
        <f>'Table A2'!D98*'Table A0'!$J98/(1)</f>
        <v>1100243.687657044</v>
      </c>
      <c r="E98" s="29">
        <f>'Table A2'!E98*'Table A0'!$J98/(0.5)</f>
        <v>1744686.7002606136</v>
      </c>
      <c r="F98" s="29">
        <f>'Table A2'!F98*'Table A0'!$J98/(0.1)</f>
        <v>4974945.9710658835</v>
      </c>
      <c r="G98" s="29">
        <f>'Table A2'!G98*'Table A0'!$J98/(0.01)</f>
        <v>20648688.299402352</v>
      </c>
      <c r="H98" s="29"/>
      <c r="I98" s="29">
        <f>(100-'Table A2'!B98)*'Table A0'!$J98/(90)</f>
        <v>34237.608637637299</v>
      </c>
      <c r="J98" s="29">
        <f>'Table A2'!I98*'Table A0'!$J98/(5)</f>
        <v>126985.18434002828</v>
      </c>
      <c r="K98" s="29">
        <f>'Table A2'!J98*'Table A0'!$J98/(4)</f>
        <v>212095.16870497237</v>
      </c>
      <c r="L98" s="29">
        <f>'Table A2'!K98*'Table A0'!$J98/(0.5)</f>
        <v>455800.67505347438</v>
      </c>
      <c r="M98" s="29">
        <f>'Table A2'!L98*'Table A0'!$J98/(0.4)</f>
        <v>937121.88255929598</v>
      </c>
      <c r="N98" s="29">
        <f>'Table A2'!M98*'Table A0'!$J98/(0.09)</f>
        <v>3233419.0456951652</v>
      </c>
      <c r="O98" s="29"/>
      <c r="P98" s="29">
        <f>'Table Thresholds_nominal'!I98*'Table A0'!$L98</f>
        <v>109769.26832710806</v>
      </c>
      <c r="Q98" s="29">
        <f>'Table Thresholds_nominal'!J98*'Table A0'!$L98</f>
        <v>153461.47581336903</v>
      </c>
      <c r="R98" s="29">
        <f>'Table Thresholds_nominal'!K98*'Table A0'!$L98</f>
        <v>377859.23618933256</v>
      </c>
      <c r="S98" s="29">
        <f>'Table Thresholds_nominal'!L98*'Table A0'!$L98</f>
        <v>586706.59836360789</v>
      </c>
      <c r="T98" s="29">
        <f>'Table Thresholds_nominal'!M98*'Table A0'!$L98</f>
        <v>1762404.9316208875</v>
      </c>
      <c r="U98" s="29">
        <f>'Table Thresholds_nominal'!N98*'Table A0'!$L98</f>
        <v>8226960.225905532</v>
      </c>
      <c r="W98" s="29"/>
      <c r="X98" s="29"/>
      <c r="Y98" s="29"/>
      <c r="Z98" s="29"/>
      <c r="AA98" s="29"/>
      <c r="AB98" s="29"/>
    </row>
    <row r="99" spans="1:28" ht="12" customHeight="1">
      <c r="A99" s="28">
        <f>A98+1</f>
        <v>2006</v>
      </c>
      <c r="B99" s="29">
        <f>'Table A2'!B99*'Table A0'!$J99/(10)</f>
        <v>269085.41090424458</v>
      </c>
      <c r="C99" s="29">
        <f>'Table A2'!C99*'Table A0'!$J99/(5)</f>
        <v>407125.18600740295</v>
      </c>
      <c r="D99" s="29">
        <f>'Table A2'!D99*'Table A0'!$J99/(1)</f>
        <v>1163887.5701428326</v>
      </c>
      <c r="E99" s="29">
        <f>'Table A2'!E99*'Table A0'!$J99/(0.5)</f>
        <v>1852778.3148664662</v>
      </c>
      <c r="F99" s="29">
        <f>'Table A2'!F99*'Table A0'!$J99/(0.1)</f>
        <v>5286592.5747084152</v>
      </c>
      <c r="G99" s="29">
        <f>'Table A2'!G99*'Table A0'!$J99/(0.01)</f>
        <v>21860319.015620414</v>
      </c>
      <c r="H99" s="29"/>
      <c r="I99" s="29">
        <f>(100-'Table A2'!B99)*'Table A0'!$J99/(90)</f>
        <v>34700.672475238825</v>
      </c>
      <c r="J99" s="29">
        <f>'Table A2'!I99*'Table A0'!$J99/(5)</f>
        <v>131045.63580108625</v>
      </c>
      <c r="K99" s="29">
        <f>'Table A2'!J99*'Table A0'!$J99/(4)</f>
        <v>217934.58997354555</v>
      </c>
      <c r="L99" s="29">
        <f>'Table A2'!K99*'Table A0'!$J99/(0.5)</f>
        <v>474996.82541919878</v>
      </c>
      <c r="M99" s="29">
        <f>'Table A2'!L99*'Table A0'!$J99/(0.4)</f>
        <v>994324.74990597891</v>
      </c>
      <c r="N99" s="29">
        <f>'Table A2'!M99*'Table A0'!$J99/(0.09)</f>
        <v>3445067.4146070825</v>
      </c>
      <c r="O99" s="29"/>
      <c r="P99" s="29">
        <f>'Table Thresholds_nominal'!I99*'Table A0'!$L99</f>
        <v>111772.22893843595</v>
      </c>
      <c r="Q99" s="29">
        <f>'Table Thresholds_nominal'!J99*'Table A0'!$L99</f>
        <v>156772.64452737861</v>
      </c>
      <c r="R99" s="29">
        <f>'Table Thresholds_nominal'!K99*'Table A0'!$L99</f>
        <v>392922.04546710808</v>
      </c>
      <c r="S99" s="29">
        <f>'Table Thresholds_nominal'!L99*'Table A0'!$L99</f>
        <v>616387.48218279297</v>
      </c>
      <c r="T99" s="29">
        <f>'Table Thresholds_nominal'!M99*'Table A0'!$L99</f>
        <v>1883501.4124982527</v>
      </c>
      <c r="U99" s="29">
        <f>'Table Thresholds_nominal'!N99*'Table A0'!$L99</f>
        <v>8568364.8857391942</v>
      </c>
      <c r="W99" s="29"/>
      <c r="X99" s="29"/>
      <c r="Y99" s="29"/>
      <c r="Z99" s="29"/>
      <c r="AA99" s="29"/>
      <c r="AB99" s="29"/>
    </row>
    <row r="100" spans="1:28" ht="12" customHeight="1">
      <c r="A100" s="28">
        <f>A99+1</f>
        <v>2007</v>
      </c>
      <c r="B100" s="29">
        <f>'Table A2'!B100*'Table A0'!$J100/(10)</f>
        <v>279295.61771999736</v>
      </c>
      <c r="C100" s="29">
        <f>'Table A2'!C100*'Table A0'!$J100/(5)</f>
        <v>424709.7124559955</v>
      </c>
      <c r="D100" s="29">
        <f>'Table A2'!D100*'Table A0'!$J100/(1)</f>
        <v>1225298.0703574319</v>
      </c>
      <c r="E100" s="29">
        <f>'Table A2'!E100*'Table A0'!$J100/(0.5)</f>
        <v>1960476.9125718914</v>
      </c>
      <c r="F100" s="29">
        <f>'Table A2'!F100*'Table A0'!$J100/(0.1)</f>
        <v>5673446.5634114593</v>
      </c>
      <c r="G100" s="29">
        <f>'Table A2'!G100*'Table A0'!$J100/(0.01)</f>
        <v>24475818.773191508</v>
      </c>
      <c r="H100" s="29"/>
      <c r="I100" s="29">
        <f>(100-'Table A2'!B100)*'Table A0'!$J100/(90)</f>
        <v>35950.784602516731</v>
      </c>
      <c r="J100" s="29">
        <f>'Table A2'!I100*'Table A0'!$J100/(5)</f>
        <v>133881.52298399925</v>
      </c>
      <c r="K100" s="29">
        <f>'Table A2'!J100*'Table A0'!$J100/(4)</f>
        <v>224562.6229806364</v>
      </c>
      <c r="L100" s="29">
        <f>'Table A2'!K100*'Table A0'!$J100/(0.5)</f>
        <v>490119.22814297251</v>
      </c>
      <c r="M100" s="29">
        <f>'Table A2'!L100*'Table A0'!$J100/(0.4)</f>
        <v>1032234.4998619993</v>
      </c>
      <c r="N100" s="29">
        <f>'Table A2'!M100*'Table A0'!$J100/(0.09)</f>
        <v>3584294.0956581216</v>
      </c>
      <c r="O100" s="29"/>
      <c r="P100" s="29">
        <f>'Table Thresholds_nominal'!I100*'Table A0'!$L100</f>
        <v>114169.5085607354</v>
      </c>
      <c r="Q100" s="29">
        <f>'Table Thresholds_nominal'!J100*'Table A0'!$L100</f>
        <v>160202.61952233507</v>
      </c>
      <c r="R100" s="29">
        <f>'Table Thresholds_nominal'!K100*'Table A0'!$L100</f>
        <v>404943.09358451254</v>
      </c>
      <c r="S100" s="29">
        <f>'Table Thresholds_nominal'!L100*'Table A0'!$L100</f>
        <v>638920.59827724239</v>
      </c>
      <c r="T100" s="29">
        <f>'Table Thresholds_nominal'!M100*'Table A0'!$L100</f>
        <v>1956215.6318980234</v>
      </c>
      <c r="U100" s="29">
        <f>'Table Thresholds_nominal'!N100*'Table A0'!$L100</f>
        <v>8932141.0327092428</v>
      </c>
      <c r="W100" s="29"/>
      <c r="X100" s="29"/>
      <c r="Y100" s="29"/>
      <c r="Z100" s="29"/>
      <c r="AA100" s="29"/>
      <c r="AB100" s="29"/>
    </row>
    <row r="101" spans="1:28" ht="12" customHeight="1">
      <c r="A101" s="28">
        <f>A100+1</f>
        <v>2008</v>
      </c>
      <c r="B101" s="29">
        <f>'Table A2'!B101*'Table A0'!$J101/(10)</f>
        <v>250674.96350432676</v>
      </c>
      <c r="C101" s="29">
        <f>'Table A2'!C101*'Table A0'!$J101/(5)</f>
        <v>374035.37629489426</v>
      </c>
      <c r="D101" s="29">
        <f>'Table A2'!D101*'Table A0'!$J101/(1)</f>
        <v>1038015.5199192211</v>
      </c>
      <c r="E101" s="29">
        <f>'Table A2'!E101*'Table A0'!$J101/(0.5)</f>
        <v>1647376.4177253922</v>
      </c>
      <c r="F101" s="29">
        <f>'Table A2'!F101*'Table A0'!$J101/(0.1)</f>
        <v>4760173.7306117164</v>
      </c>
      <c r="G101" s="29">
        <f>'Table A2'!G101*'Table A0'!$J101/(0.01)</f>
        <v>20514806.230625808</v>
      </c>
      <c r="H101" s="29"/>
      <c r="I101" s="29">
        <f>(100-'Table A2'!B101)*'Table A0'!$J101/(90)</f>
        <v>32497.316680102915</v>
      </c>
      <c r="J101" s="29">
        <f>'Table A2'!I101*'Table A0'!$J101/(5)</f>
        <v>127314.55071375929</v>
      </c>
      <c r="K101" s="29">
        <f>'Table A2'!J101*'Table A0'!$J101/(4)</f>
        <v>208040.34038881256</v>
      </c>
      <c r="L101" s="29">
        <f>'Table A2'!K101*'Table A0'!$J101/(0.5)</f>
        <v>428654.62211304985</v>
      </c>
      <c r="M101" s="29">
        <f>'Table A2'!L101*'Table A0'!$J101/(0.4)</f>
        <v>869177.08950381109</v>
      </c>
      <c r="N101" s="29">
        <f>'Table A2'!M101*'Table A0'!$J101/(0.09)</f>
        <v>3009659.0083879288</v>
      </c>
      <c r="O101" s="29"/>
      <c r="P101" s="29">
        <f>'Table Thresholds_nominal'!I101*'Table A0'!$L101</f>
        <v>109174</v>
      </c>
      <c r="Q101" s="29">
        <f>'Table Thresholds_nominal'!J101*'Table A0'!$L101</f>
        <v>151570</v>
      </c>
      <c r="R101" s="29">
        <f>'Table Thresholds_nominal'!K101*'Table A0'!$L101</f>
        <v>359379</v>
      </c>
      <c r="S101" s="29">
        <f>'Table Thresholds_nominal'!L101*'Table A0'!$L101</f>
        <v>547369</v>
      </c>
      <c r="T101" s="29">
        <f>'Table Thresholds_nominal'!M101*'Table A0'!$L101</f>
        <v>1629752</v>
      </c>
      <c r="U101" s="29">
        <f>'Table Thresholds_nominal'!N101*'Table A0'!$L101</f>
        <v>7693506</v>
      </c>
      <c r="W101" s="29"/>
      <c r="X101" s="29"/>
      <c r="Y101" s="29"/>
      <c r="Z101" s="29"/>
      <c r="AA101" s="29"/>
      <c r="AB101" s="29"/>
    </row>
    <row r="102" spans="1:28" ht="12" customHeight="1">
      <c r="A102" s="109"/>
      <c r="B102" s="109"/>
      <c r="C102" s="109"/>
      <c r="D102" s="109"/>
      <c r="E102" s="109"/>
      <c r="F102" s="109"/>
      <c r="G102" s="109"/>
      <c r="H102" s="109"/>
      <c r="I102" s="109"/>
      <c r="J102" s="32"/>
      <c r="K102" s="32"/>
      <c r="L102" s="32"/>
      <c r="M102" s="32"/>
      <c r="N102" s="32"/>
      <c r="O102" s="109"/>
      <c r="P102" s="109"/>
      <c r="Q102" s="109"/>
      <c r="R102" s="109"/>
      <c r="S102" s="109"/>
      <c r="T102" s="109"/>
      <c r="U102" s="109"/>
      <c r="W102" s="164"/>
      <c r="X102" s="164"/>
      <c r="Y102" s="164"/>
      <c r="Z102" s="164"/>
      <c r="AA102" s="164"/>
      <c r="AB102" s="164"/>
    </row>
    <row r="103" spans="1:28" ht="12" customHeight="1">
      <c r="J103" s="30"/>
      <c r="K103" s="30"/>
      <c r="L103" s="30"/>
      <c r="M103" s="30"/>
      <c r="N103" s="30"/>
    </row>
    <row r="104" spans="1:28" ht="12" customHeight="1">
      <c r="J104" s="30"/>
      <c r="K104" s="30"/>
      <c r="L104" s="30"/>
      <c r="M104" s="30"/>
      <c r="N104" s="30"/>
    </row>
    <row r="105" spans="1:28" ht="12" customHeight="1">
      <c r="J105" s="30"/>
      <c r="K105" s="30"/>
      <c r="L105" s="30"/>
      <c r="M105" s="30"/>
      <c r="N105" s="30"/>
    </row>
    <row r="106" spans="1:28" ht="12" customHeight="1">
      <c r="J106" s="30"/>
      <c r="K106" s="30"/>
      <c r="L106" s="30"/>
      <c r="M106" s="30"/>
      <c r="N106" s="30"/>
    </row>
    <row r="107" spans="1:28" ht="12" customHeight="1">
      <c r="J107" s="30"/>
      <c r="K107" s="30"/>
      <c r="L107" s="30"/>
      <c r="M107" s="30"/>
      <c r="N107" s="30"/>
    </row>
    <row r="108" spans="1:28" ht="12" customHeight="1">
      <c r="J108" s="30"/>
      <c r="K108" s="30"/>
      <c r="L108" s="30"/>
      <c r="M108" s="30"/>
      <c r="N108" s="30"/>
    </row>
    <row r="109" spans="1:28" ht="12" customHeight="1">
      <c r="J109" s="30"/>
      <c r="K109" s="30"/>
      <c r="L109" s="30"/>
      <c r="M109" s="30"/>
      <c r="N109" s="30"/>
    </row>
    <row r="110" spans="1:28" ht="12" customHeight="1">
      <c r="J110" s="30"/>
      <c r="K110" s="30"/>
      <c r="L110" s="30"/>
      <c r="M110" s="30"/>
      <c r="N110" s="30"/>
    </row>
    <row r="111" spans="1:28" ht="12" customHeight="1">
      <c r="J111" s="30"/>
      <c r="K111" s="30"/>
      <c r="L111" s="30"/>
      <c r="M111" s="30"/>
      <c r="N111" s="30"/>
    </row>
    <row r="112" spans="1:28" ht="12" customHeight="1">
      <c r="J112" s="30"/>
      <c r="K112" s="30"/>
      <c r="L112" s="30"/>
      <c r="M112" s="30"/>
      <c r="N112" s="30"/>
    </row>
    <row r="113" spans="10:14" ht="12" customHeight="1">
      <c r="J113" s="30"/>
      <c r="K113" s="30"/>
      <c r="L113" s="30"/>
      <c r="M113" s="30"/>
      <c r="N113" s="30"/>
    </row>
    <row r="114" spans="10:14" ht="12" customHeight="1">
      <c r="J114" s="30"/>
      <c r="K114" s="30"/>
      <c r="L114" s="30"/>
      <c r="M114" s="30"/>
      <c r="N114" s="30"/>
    </row>
    <row r="115" spans="10:14" ht="12" customHeight="1">
      <c r="J115" s="30"/>
      <c r="K115" s="30"/>
      <c r="L115" s="30"/>
      <c r="M115" s="30"/>
      <c r="N115" s="30"/>
    </row>
    <row r="116" spans="10:14" ht="12" customHeight="1">
      <c r="J116" s="30"/>
      <c r="K116" s="30"/>
      <c r="L116" s="30"/>
      <c r="M116" s="30"/>
      <c r="N116" s="30"/>
    </row>
    <row r="117" spans="10:14" ht="12" customHeight="1">
      <c r="J117" s="30"/>
      <c r="K117" s="30"/>
      <c r="L117" s="30"/>
      <c r="M117" s="30"/>
      <c r="N117" s="30"/>
    </row>
    <row r="118" spans="10:14" ht="12" customHeight="1">
      <c r="J118" s="30"/>
      <c r="K118" s="30"/>
      <c r="L118" s="30"/>
      <c r="M118" s="30"/>
      <c r="N118" s="30"/>
    </row>
    <row r="119" spans="10:14" ht="12" customHeight="1">
      <c r="J119" s="30"/>
      <c r="K119" s="30"/>
      <c r="L119" s="30"/>
      <c r="M119" s="30"/>
      <c r="N119" s="30"/>
    </row>
    <row r="120" spans="10:14" ht="12" customHeight="1">
      <c r="J120" s="30"/>
      <c r="K120" s="30"/>
      <c r="L120" s="30"/>
      <c r="M120" s="30"/>
      <c r="N120" s="30"/>
    </row>
    <row r="121" spans="10:14" ht="12" customHeight="1">
      <c r="J121" s="30"/>
      <c r="K121" s="30"/>
      <c r="L121" s="30"/>
      <c r="M121" s="30"/>
      <c r="N121" s="30"/>
    </row>
    <row r="122" spans="10:14" ht="12" customHeight="1">
      <c r="J122" s="30"/>
      <c r="K122" s="30"/>
      <c r="L122" s="30"/>
      <c r="M122" s="30"/>
      <c r="N122" s="30"/>
    </row>
    <row r="123" spans="10:14" ht="12" customHeight="1">
      <c r="J123" s="30"/>
      <c r="K123" s="30"/>
      <c r="L123" s="30"/>
      <c r="M123" s="30"/>
      <c r="N123" s="30"/>
    </row>
    <row r="124" spans="10:14" ht="12" customHeight="1">
      <c r="J124" s="30"/>
      <c r="K124" s="30"/>
      <c r="L124" s="30"/>
      <c r="M124" s="30"/>
      <c r="N124" s="30"/>
    </row>
    <row r="125" spans="10:14" ht="12" customHeight="1">
      <c r="J125" s="30"/>
      <c r="K125" s="30"/>
      <c r="L125" s="30"/>
      <c r="M125" s="30"/>
      <c r="N125" s="30"/>
    </row>
    <row r="126" spans="10:14" ht="12" customHeight="1">
      <c r="J126" s="30"/>
      <c r="K126" s="30"/>
      <c r="L126" s="30"/>
      <c r="M126" s="30"/>
      <c r="N126" s="30"/>
    </row>
    <row r="127" spans="10:14" ht="12" customHeight="1">
      <c r="J127" s="30"/>
      <c r="K127" s="30"/>
      <c r="L127" s="30"/>
      <c r="M127" s="30"/>
      <c r="N127" s="30"/>
    </row>
    <row r="128" spans="10:14" ht="12" customHeight="1">
      <c r="J128" s="30"/>
      <c r="K128" s="30"/>
      <c r="L128" s="30"/>
      <c r="M128" s="30"/>
      <c r="N128" s="30"/>
    </row>
    <row r="129" spans="10:14" ht="12" customHeight="1">
      <c r="J129" s="30"/>
      <c r="K129" s="30"/>
      <c r="L129" s="30"/>
      <c r="M129" s="30"/>
      <c r="N129" s="30"/>
    </row>
    <row r="130" spans="10:14" ht="12" customHeight="1">
      <c r="J130" s="30"/>
      <c r="K130" s="30"/>
      <c r="L130" s="30"/>
      <c r="M130" s="30"/>
      <c r="N130" s="30"/>
    </row>
    <row r="131" spans="10:14" ht="12" customHeight="1">
      <c r="J131" s="30"/>
      <c r="K131" s="30"/>
      <c r="L131" s="30"/>
      <c r="M131" s="30"/>
      <c r="N131" s="30"/>
    </row>
    <row r="132" spans="10:14" ht="12" customHeight="1">
      <c r="J132" s="30"/>
      <c r="K132" s="30"/>
      <c r="L132" s="30"/>
      <c r="M132" s="30"/>
      <c r="N132" s="30"/>
    </row>
    <row r="133" spans="10:14" ht="12" customHeight="1">
      <c r="J133" s="30"/>
      <c r="K133" s="30"/>
      <c r="L133" s="30"/>
      <c r="M133" s="30"/>
      <c r="N133" s="30"/>
    </row>
    <row r="134" spans="10:14" ht="12" customHeight="1">
      <c r="J134" s="30"/>
      <c r="K134" s="30"/>
      <c r="L134" s="30"/>
      <c r="M134" s="30"/>
      <c r="N134" s="30"/>
    </row>
    <row r="135" spans="10:14" ht="12" customHeight="1">
      <c r="J135" s="30"/>
      <c r="K135" s="30"/>
      <c r="L135" s="30"/>
      <c r="M135" s="30"/>
      <c r="N135" s="30"/>
    </row>
    <row r="136" spans="10:14" ht="12" customHeight="1">
      <c r="J136" s="30"/>
      <c r="K136" s="30"/>
      <c r="L136" s="30"/>
      <c r="M136" s="30"/>
      <c r="N136" s="30"/>
    </row>
    <row r="137" spans="10:14" ht="12" customHeight="1">
      <c r="J137" s="30"/>
      <c r="K137" s="30"/>
      <c r="L137" s="30"/>
      <c r="M137" s="30"/>
      <c r="N137" s="30"/>
    </row>
    <row r="138" spans="10:14" ht="12" customHeight="1">
      <c r="J138" s="30"/>
      <c r="K138" s="30"/>
      <c r="L138" s="30"/>
      <c r="M138" s="30"/>
      <c r="N138" s="30"/>
    </row>
    <row r="139" spans="10:14" ht="12" customHeight="1">
      <c r="J139" s="30"/>
      <c r="K139" s="30"/>
      <c r="L139" s="30"/>
      <c r="M139" s="30"/>
      <c r="N139" s="30"/>
    </row>
    <row r="140" spans="10:14" ht="12" customHeight="1">
      <c r="J140" s="30"/>
      <c r="K140" s="30"/>
      <c r="L140" s="30"/>
      <c r="M140" s="30"/>
      <c r="N140" s="30"/>
    </row>
    <row r="141" spans="10:14" ht="12" customHeight="1">
      <c r="J141" s="30"/>
      <c r="K141" s="30"/>
      <c r="L141" s="30"/>
      <c r="M141" s="30"/>
      <c r="N141" s="30"/>
    </row>
    <row r="142" spans="10:14" ht="12" customHeight="1">
      <c r="J142" s="30"/>
      <c r="K142" s="30"/>
      <c r="L142" s="30"/>
      <c r="M142" s="30"/>
      <c r="N142" s="30"/>
    </row>
    <row r="143" spans="10:14" ht="12" customHeight="1">
      <c r="J143" s="30"/>
      <c r="K143" s="30"/>
      <c r="L143" s="30"/>
      <c r="M143" s="30"/>
      <c r="N143" s="30"/>
    </row>
    <row r="144" spans="10:14" ht="12" customHeight="1">
      <c r="J144" s="30"/>
      <c r="K144" s="30"/>
      <c r="L144" s="30"/>
      <c r="M144" s="30"/>
      <c r="N144" s="30"/>
    </row>
    <row r="145" spans="10:14" ht="12" customHeight="1">
      <c r="J145" s="30"/>
      <c r="K145" s="30"/>
      <c r="L145" s="30"/>
      <c r="M145" s="30"/>
      <c r="N145" s="30"/>
    </row>
    <row r="146" spans="10:14" ht="12" customHeight="1">
      <c r="J146" s="30"/>
      <c r="K146" s="30"/>
      <c r="L146" s="30"/>
      <c r="M146" s="30"/>
      <c r="N146" s="30"/>
    </row>
    <row r="147" spans="10:14" ht="12" customHeight="1">
      <c r="J147" s="30"/>
      <c r="K147" s="30"/>
      <c r="L147" s="30"/>
      <c r="M147" s="30"/>
      <c r="N147" s="30"/>
    </row>
    <row r="148" spans="10:14" ht="12" customHeight="1">
      <c r="J148" s="30"/>
      <c r="K148" s="30"/>
      <c r="L148" s="30"/>
      <c r="M148" s="30"/>
      <c r="N148" s="30"/>
    </row>
    <row r="149" spans="10:14" ht="12" customHeight="1">
      <c r="J149" s="30"/>
      <c r="K149" s="30"/>
      <c r="L149" s="30"/>
      <c r="M149" s="30"/>
      <c r="N149" s="30"/>
    </row>
    <row r="150" spans="10:14" ht="12" customHeight="1">
      <c r="J150" s="30"/>
      <c r="K150" s="30"/>
      <c r="L150" s="30"/>
      <c r="M150" s="30"/>
      <c r="N150" s="30"/>
    </row>
    <row r="151" spans="10:14" ht="12" customHeight="1">
      <c r="J151" s="30"/>
      <c r="K151" s="30"/>
      <c r="L151" s="30"/>
      <c r="M151" s="30"/>
      <c r="N151" s="30"/>
    </row>
    <row r="152" spans="10:14" ht="12" customHeight="1">
      <c r="J152" s="30"/>
      <c r="K152" s="30"/>
      <c r="L152" s="30"/>
      <c r="M152" s="30"/>
      <c r="N152" s="30"/>
    </row>
    <row r="153" spans="10:14" ht="12" customHeight="1">
      <c r="J153" s="30"/>
      <c r="K153" s="30"/>
      <c r="L153" s="30"/>
      <c r="M153" s="30"/>
      <c r="N153" s="30"/>
    </row>
    <row r="154" spans="10:14" ht="12" customHeight="1">
      <c r="J154" s="30"/>
      <c r="K154" s="30"/>
      <c r="L154" s="30"/>
      <c r="M154" s="30"/>
      <c r="N154" s="30"/>
    </row>
    <row r="155" spans="10:14" ht="12" customHeight="1">
      <c r="J155" s="30"/>
      <c r="K155" s="30"/>
      <c r="L155" s="30"/>
      <c r="M155" s="30"/>
      <c r="N155" s="30"/>
    </row>
    <row r="156" spans="10:14" ht="12" customHeight="1">
      <c r="J156" s="30"/>
      <c r="K156" s="30"/>
      <c r="L156" s="30"/>
      <c r="M156" s="30"/>
      <c r="N156" s="30"/>
    </row>
    <row r="157" spans="10:14" ht="12" customHeight="1">
      <c r="J157" s="30"/>
      <c r="K157" s="30"/>
      <c r="L157" s="30"/>
      <c r="M157" s="30"/>
      <c r="N157" s="30"/>
    </row>
    <row r="158" spans="10:14" ht="12" customHeight="1">
      <c r="J158" s="30"/>
      <c r="K158" s="30"/>
      <c r="L158" s="30"/>
      <c r="M158" s="30"/>
      <c r="N158" s="30"/>
    </row>
    <row r="159" spans="10:14" ht="12" customHeight="1">
      <c r="J159" s="30"/>
      <c r="K159" s="30"/>
      <c r="L159" s="30"/>
      <c r="M159" s="30"/>
      <c r="N159" s="30"/>
    </row>
    <row r="160" spans="10:14" ht="12" customHeight="1">
      <c r="J160" s="30"/>
      <c r="K160" s="30"/>
      <c r="L160" s="30"/>
      <c r="M160" s="30"/>
      <c r="N160" s="30"/>
    </row>
    <row r="161" spans="10:14" ht="12" customHeight="1">
      <c r="J161" s="30"/>
      <c r="K161" s="30"/>
      <c r="L161" s="30"/>
      <c r="M161" s="30"/>
      <c r="N161" s="30"/>
    </row>
    <row r="162" spans="10:14" ht="12" customHeight="1">
      <c r="J162" s="30"/>
      <c r="K162" s="30"/>
      <c r="L162" s="30"/>
      <c r="M162" s="30"/>
      <c r="N162" s="30"/>
    </row>
    <row r="163" spans="10:14" ht="12" customHeight="1">
      <c r="J163" s="30"/>
      <c r="K163" s="30"/>
      <c r="L163" s="30"/>
      <c r="M163" s="30"/>
      <c r="N163" s="30"/>
    </row>
    <row r="164" spans="10:14" ht="12" customHeight="1">
      <c r="J164" s="30"/>
      <c r="K164" s="30"/>
      <c r="L164" s="30"/>
      <c r="M164" s="30"/>
      <c r="N164" s="30"/>
    </row>
    <row r="165" spans="10:14" ht="12" customHeight="1">
      <c r="J165" s="30"/>
      <c r="K165" s="30"/>
      <c r="L165" s="30"/>
      <c r="M165" s="30"/>
      <c r="N165" s="30"/>
    </row>
    <row r="166" spans="10:14" ht="12" customHeight="1">
      <c r="J166" s="30"/>
      <c r="K166" s="30"/>
      <c r="L166" s="30"/>
      <c r="M166" s="30"/>
      <c r="N166" s="30"/>
    </row>
    <row r="167" spans="10:14" ht="12" customHeight="1">
      <c r="J167" s="30"/>
      <c r="K167" s="30"/>
      <c r="L167" s="30"/>
      <c r="M167" s="30"/>
      <c r="N167" s="30"/>
    </row>
    <row r="168" spans="10:14" ht="12" customHeight="1">
      <c r="J168" s="30"/>
      <c r="K168" s="30"/>
      <c r="L168" s="30"/>
      <c r="M168" s="30"/>
      <c r="N168" s="30"/>
    </row>
    <row r="169" spans="10:14" ht="12" customHeight="1">
      <c r="J169" s="30"/>
      <c r="K169" s="30"/>
      <c r="L169" s="30"/>
      <c r="M169" s="30"/>
      <c r="N169" s="30"/>
    </row>
    <row r="170" spans="10:14" ht="12" customHeight="1">
      <c r="J170" s="30"/>
      <c r="K170" s="30"/>
      <c r="L170" s="30"/>
      <c r="M170" s="30"/>
      <c r="N170" s="30"/>
    </row>
    <row r="171" spans="10:14" ht="12" customHeight="1">
      <c r="J171" s="30"/>
      <c r="K171" s="30"/>
      <c r="L171" s="30"/>
      <c r="M171" s="30"/>
      <c r="N171" s="30"/>
    </row>
    <row r="172" spans="10:14" ht="12" customHeight="1">
      <c r="J172" s="30"/>
      <c r="K172" s="30"/>
      <c r="L172" s="30"/>
      <c r="M172" s="30"/>
      <c r="N172" s="30"/>
    </row>
    <row r="173" spans="10:14" ht="12" customHeight="1">
      <c r="J173" s="30"/>
      <c r="K173" s="30"/>
      <c r="L173" s="30"/>
      <c r="M173" s="30"/>
      <c r="N173" s="30"/>
    </row>
    <row r="174" spans="10:14" ht="12" customHeight="1">
      <c r="J174" s="30"/>
      <c r="K174" s="30"/>
      <c r="L174" s="30"/>
      <c r="M174" s="30"/>
      <c r="N174" s="30"/>
    </row>
    <row r="175" spans="10:14" ht="12" customHeight="1">
      <c r="J175" s="30"/>
      <c r="K175" s="30"/>
      <c r="L175" s="30"/>
      <c r="M175" s="30"/>
      <c r="N175" s="30"/>
    </row>
    <row r="176" spans="10:14" ht="12" customHeight="1">
      <c r="J176" s="30"/>
      <c r="K176" s="30"/>
      <c r="L176" s="30"/>
      <c r="M176" s="30"/>
      <c r="N176"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85" fitToHeight="2" orientation="landscape" verticalDpi="1200"/>
  <headerFooter alignWithMargins="0"/>
</worksheet>
</file>

<file path=xl/worksheets/sheet13.xml><?xml version="1.0" encoding="utf-8"?>
<worksheet xmlns="http://schemas.openxmlformats.org/spreadsheetml/2006/main" xmlns:r="http://schemas.openxmlformats.org/officeDocument/2006/relationships">
  <sheetPr>
    <pageSetUpPr fitToPage="1"/>
  </sheetPr>
  <dimension ref="A1:U176"/>
  <sheetViews>
    <sheetView workbookViewId="0">
      <selection activeCell="P10" sqref="P10"/>
    </sheetView>
  </sheetViews>
  <sheetFormatPr defaultColWidth="5.33203125" defaultRowHeight="12" customHeight="1"/>
  <cols>
    <col min="1" max="3" width="5.33203125" style="27" customWidth="1"/>
    <col min="4" max="4" width="5.88671875" style="27" customWidth="1"/>
    <col min="5" max="5" width="6.33203125" style="27" customWidth="1"/>
    <col min="6" max="6" width="6" style="27" customWidth="1"/>
    <col min="7" max="7" width="6.6640625" style="27" customWidth="1"/>
    <col min="8" max="8" width="2.33203125" style="27" customWidth="1"/>
    <col min="9" max="12" width="5.33203125" style="27" customWidth="1"/>
    <col min="13" max="13" width="6.5546875" style="27" customWidth="1"/>
    <col min="14" max="14" width="6.33203125" style="27" customWidth="1"/>
    <col min="15" max="15" width="5.33203125" style="27" customWidth="1"/>
    <col min="16" max="19" width="5.33203125" style="164" customWidth="1"/>
    <col min="20" max="20" width="6" style="164" customWidth="1"/>
    <col min="21" max="21" width="6.33203125" style="164" customWidth="1"/>
    <col min="22" max="16384" width="5.33203125" style="27"/>
  </cols>
  <sheetData>
    <row r="1" spans="1:21" ht="12" customHeight="1">
      <c r="A1" s="254" t="s">
        <v>438</v>
      </c>
      <c r="B1" s="255"/>
      <c r="C1" s="255"/>
      <c r="D1" s="255"/>
      <c r="E1" s="255"/>
      <c r="F1" s="255"/>
      <c r="G1" s="255"/>
      <c r="H1" s="255"/>
      <c r="I1" s="255"/>
      <c r="J1" s="255"/>
      <c r="K1" s="255"/>
      <c r="L1" s="255"/>
      <c r="M1" s="255"/>
      <c r="N1" s="255"/>
    </row>
    <row r="2" spans="1:21" ht="12" customHeight="1">
      <c r="A2" s="251" t="s">
        <v>146</v>
      </c>
      <c r="B2" s="252"/>
      <c r="C2" s="252"/>
      <c r="D2" s="252"/>
      <c r="E2" s="252"/>
      <c r="F2" s="252"/>
      <c r="G2" s="252"/>
      <c r="H2" s="252"/>
      <c r="I2" s="252"/>
      <c r="J2" s="252"/>
      <c r="K2" s="252"/>
      <c r="L2" s="252"/>
      <c r="M2" s="252"/>
      <c r="N2" s="252"/>
    </row>
    <row r="3" spans="1:21" ht="12" customHeight="1">
      <c r="A3" s="153"/>
      <c r="B3" s="154" t="s">
        <v>436</v>
      </c>
      <c r="C3" s="154"/>
      <c r="D3" s="154"/>
      <c r="E3" s="154"/>
      <c r="F3" s="154"/>
      <c r="G3" s="154"/>
      <c r="H3" s="155"/>
      <c r="I3" s="154" t="s">
        <v>435</v>
      </c>
      <c r="J3" s="155"/>
      <c r="K3" s="155"/>
      <c r="L3" s="155"/>
      <c r="M3" s="155"/>
      <c r="N3" s="155"/>
      <c r="P3" s="165"/>
      <c r="Q3" s="165"/>
      <c r="R3" s="165"/>
      <c r="S3" s="165"/>
      <c r="T3" s="165"/>
      <c r="U3" s="165"/>
    </row>
    <row r="4" spans="1:21" ht="12" customHeight="1">
      <c r="B4" s="63" t="s">
        <v>84</v>
      </c>
      <c r="C4" s="63" t="s">
        <v>85</v>
      </c>
      <c r="D4" s="63" t="s">
        <v>86</v>
      </c>
      <c r="E4" s="63" t="s">
        <v>97</v>
      </c>
      <c r="F4" s="63" t="s">
        <v>98</v>
      </c>
      <c r="G4" s="63" t="s">
        <v>99</v>
      </c>
      <c r="H4" s="108"/>
      <c r="I4" s="63" t="s">
        <v>84</v>
      </c>
      <c r="J4" s="63" t="s">
        <v>85</v>
      </c>
      <c r="K4" s="63" t="s">
        <v>86</v>
      </c>
      <c r="L4" s="63" t="s">
        <v>97</v>
      </c>
      <c r="M4" s="63" t="s">
        <v>98</v>
      </c>
      <c r="N4" s="63" t="s">
        <v>99</v>
      </c>
      <c r="P4" s="162"/>
      <c r="Q4" s="162"/>
      <c r="R4" s="162"/>
      <c r="S4" s="162"/>
      <c r="T4" s="162"/>
      <c r="U4" s="162"/>
    </row>
    <row r="5" spans="1:21" ht="12" customHeight="1">
      <c r="A5" s="31"/>
      <c r="B5" s="33" t="s">
        <v>58</v>
      </c>
      <c r="C5" s="33" t="s">
        <v>59</v>
      </c>
      <c r="D5" s="33" t="s">
        <v>60</v>
      </c>
      <c r="E5" s="33" t="s">
        <v>62</v>
      </c>
      <c r="F5" s="33" t="s">
        <v>63</v>
      </c>
      <c r="G5" s="33" t="s">
        <v>65</v>
      </c>
      <c r="H5" s="109"/>
      <c r="I5" s="33" t="s">
        <v>66</v>
      </c>
      <c r="J5" s="33" t="s">
        <v>67</v>
      </c>
      <c r="K5" s="33" t="s">
        <v>96</v>
      </c>
      <c r="L5" s="33" t="s">
        <v>112</v>
      </c>
      <c r="M5" s="33" t="s">
        <v>113</v>
      </c>
      <c r="N5" s="33" t="s">
        <v>157</v>
      </c>
      <c r="P5" s="163"/>
      <c r="Q5" s="163"/>
      <c r="R5" s="163"/>
      <c r="S5" s="163"/>
      <c r="T5" s="163"/>
      <c r="U5" s="163"/>
    </row>
    <row r="6" spans="1:21" ht="12" customHeight="1">
      <c r="A6" s="28">
        <v>1913</v>
      </c>
      <c r="B6" s="228"/>
      <c r="C6" s="228"/>
      <c r="D6" s="228">
        <f>'Table A4'!D6/'Table A4'!R6</f>
        <v>3.4918597917519065</v>
      </c>
      <c r="E6" s="228">
        <f>'Table A4'!E6/'Table A4'!S6</f>
        <v>3.491859791751907</v>
      </c>
      <c r="F6" s="228">
        <f>'Table A4'!F6/'Table A4'!T6</f>
        <v>3.2313851635857427</v>
      </c>
      <c r="G6" s="228">
        <f>'Table A4'!G6/'Table A4'!U6</f>
        <v>2.4563461457990265</v>
      </c>
      <c r="H6" s="29"/>
      <c r="I6" s="228"/>
      <c r="J6" s="228"/>
      <c r="K6" s="228">
        <f t="shared" ref="K6:K37" si="0">D6/(D6-1)</f>
        <v>1.4013066880046843</v>
      </c>
      <c r="L6" s="228">
        <f t="shared" ref="L6:L37" si="1">E6/(E6-1)</f>
        <v>1.4013066880046843</v>
      </c>
      <c r="M6" s="228">
        <f t="shared" ref="M6:M37" si="2">F6/(F6-1)</f>
        <v>1.4481521237655994</v>
      </c>
      <c r="N6" s="228">
        <f t="shared" ref="N6:N37" si="3">G6/(G6-1)</f>
        <v>1.6866499443724956</v>
      </c>
      <c r="P6" s="166"/>
      <c r="Q6" s="166"/>
      <c r="R6" s="166"/>
      <c r="S6" s="166"/>
      <c r="T6" s="166"/>
      <c r="U6" s="166"/>
    </row>
    <row r="7" spans="1:21" ht="12" customHeight="1">
      <c r="A7" s="28">
        <v>1914</v>
      </c>
      <c r="B7" s="228"/>
      <c r="C7" s="228"/>
      <c r="D7" s="228">
        <f>'Table A4'!D7/'Table A4'!R7</f>
        <v>3.7321912883905277</v>
      </c>
      <c r="E7" s="228">
        <f>'Table A4'!E7/'Table A4'!S7</f>
        <v>3.7321912883905282</v>
      </c>
      <c r="F7" s="228">
        <f>'Table A4'!F7/'Table A4'!T7</f>
        <v>3.2911388463276907</v>
      </c>
      <c r="G7" s="228">
        <f>'Table A4'!G7/'Table A4'!U7</f>
        <v>2.3926789639282977</v>
      </c>
      <c r="H7" s="29"/>
      <c r="I7" s="228"/>
      <c r="J7" s="228"/>
      <c r="K7" s="228">
        <f t="shared" si="0"/>
        <v>1.3660065838907924</v>
      </c>
      <c r="L7" s="228">
        <f t="shared" si="1"/>
        <v>1.3660065838907924</v>
      </c>
      <c r="M7" s="228">
        <f t="shared" si="2"/>
        <v>1.4364641634891886</v>
      </c>
      <c r="N7" s="228">
        <f t="shared" si="3"/>
        <v>1.7180405720923098</v>
      </c>
      <c r="P7" s="166"/>
      <c r="Q7" s="166"/>
      <c r="R7" s="166"/>
      <c r="S7" s="166"/>
      <c r="T7" s="166"/>
      <c r="U7" s="166"/>
    </row>
    <row r="8" spans="1:21" ht="12" customHeight="1">
      <c r="A8" s="28">
        <v>1915</v>
      </c>
      <c r="B8" s="228"/>
      <c r="C8" s="228"/>
      <c r="D8" s="228">
        <f>'Table A4'!D8/'Table A4'!R8</f>
        <v>4.3272507686244372</v>
      </c>
      <c r="E8" s="228">
        <f>'Table A4'!E8/'Table A4'!S8</f>
        <v>3.772072355137869</v>
      </c>
      <c r="F8" s="228">
        <f>'Table A4'!F8/'Table A4'!T8</f>
        <v>3.2363544324170208</v>
      </c>
      <c r="G8" s="228">
        <f>'Table A4'!G8/'Table A4'!U8</f>
        <v>3.0169075103664067</v>
      </c>
      <c r="H8" s="29"/>
      <c r="I8" s="228"/>
      <c r="J8" s="228"/>
      <c r="K8" s="228">
        <f t="shared" si="0"/>
        <v>1.3005484315849818</v>
      </c>
      <c r="L8" s="228">
        <f t="shared" si="1"/>
        <v>1.3607409446389667</v>
      </c>
      <c r="M8" s="228">
        <f t="shared" si="2"/>
        <v>1.4471563118549209</v>
      </c>
      <c r="N8" s="228">
        <f t="shared" si="3"/>
        <v>1.4958085558510972</v>
      </c>
      <c r="P8" s="166"/>
      <c r="Q8" s="166"/>
      <c r="R8" s="166"/>
      <c r="S8" s="166"/>
      <c r="T8" s="166"/>
      <c r="U8" s="166"/>
    </row>
    <row r="9" spans="1:21" ht="12" customHeight="1">
      <c r="A9" s="28">
        <v>1916</v>
      </c>
      <c r="B9" s="228"/>
      <c r="C9" s="228"/>
      <c r="D9" s="228">
        <f>'Table A4'!D9/'Table A4'!R9</f>
        <v>4.1452490204696524</v>
      </c>
      <c r="E9" s="228">
        <f>'Table A4'!E9/'Table A4'!S9</f>
        <v>3.8980217200282814</v>
      </c>
      <c r="F9" s="228">
        <f>'Table A4'!F9/'Table A4'!T9</f>
        <v>3.2835934666008333</v>
      </c>
      <c r="G9" s="228">
        <f>'Table A4'!G9/'Table A4'!U9</f>
        <v>2.6767157781944819</v>
      </c>
      <c r="H9" s="29"/>
      <c r="I9" s="228"/>
      <c r="J9" s="228"/>
      <c r="K9" s="228">
        <f t="shared" si="0"/>
        <v>1.3179398494338228</v>
      </c>
      <c r="L9" s="228">
        <f t="shared" si="1"/>
        <v>1.3450629762672175</v>
      </c>
      <c r="M9" s="228">
        <f t="shared" si="2"/>
        <v>1.4379063150362383</v>
      </c>
      <c r="N9" s="228">
        <f t="shared" si="3"/>
        <v>1.5964040018021528</v>
      </c>
      <c r="P9" s="166"/>
      <c r="Q9" s="166"/>
      <c r="R9" s="166"/>
      <c r="S9" s="166"/>
      <c r="T9" s="166"/>
      <c r="U9" s="166"/>
    </row>
    <row r="10" spans="1:21" ht="12" customHeight="1">
      <c r="A10" s="28">
        <v>1917</v>
      </c>
      <c r="B10" s="228">
        <f>'Table A4'!B10/'Table A4'!P10</f>
        <v>2.5384723959582041</v>
      </c>
      <c r="C10" s="228">
        <f>'Table A4'!C10/'Table A4'!Q10</f>
        <v>2.7602821295185374</v>
      </c>
      <c r="D10" s="228">
        <f>'Table A4'!D10/'Table A4'!R10</f>
        <v>3.2435232085507235</v>
      </c>
      <c r="E10" s="228">
        <f>'Table A4'!E10/'Table A4'!S10</f>
        <v>3.2363812712637339</v>
      </c>
      <c r="F10" s="228">
        <f>'Table A4'!F10/'Table A4'!T10</f>
        <v>2.737626180571294</v>
      </c>
      <c r="G10" s="228">
        <f>'Table A4'!G10/'Table A4'!U10</f>
        <v>2.3914772952607573</v>
      </c>
      <c r="H10" s="29"/>
      <c r="I10" s="228">
        <f t="shared" ref="I10:I37" si="4">B10/(B10-1)</f>
        <v>1.6499954127400327</v>
      </c>
      <c r="J10" s="228">
        <f t="shared" ref="J10:J37" si="5">C10/(C10-1)</f>
        <v>1.5680907527440016</v>
      </c>
      <c r="K10" s="228">
        <f t="shared" si="0"/>
        <v>1.4457275040386064</v>
      </c>
      <c r="L10" s="228">
        <f t="shared" si="1"/>
        <v>1.4471509455250089</v>
      </c>
      <c r="M10" s="228">
        <f t="shared" si="2"/>
        <v>1.5754977745968477</v>
      </c>
      <c r="N10" s="228">
        <f t="shared" si="3"/>
        <v>1.7186606661897448</v>
      </c>
      <c r="P10" s="166"/>
      <c r="Q10" s="166"/>
      <c r="R10" s="166"/>
      <c r="S10" s="166"/>
      <c r="T10" s="166"/>
      <c r="U10" s="166"/>
    </row>
    <row r="11" spans="1:21" ht="12" customHeight="1">
      <c r="A11" s="28">
        <v>1918</v>
      </c>
      <c r="B11" s="228">
        <f>'Table A4'!B11/'Table A4'!P11</f>
        <v>2.2485513499130567</v>
      </c>
      <c r="C11" s="228">
        <f>'Table A4'!C11/'Table A4'!Q11</f>
        <v>2.4713959356125201</v>
      </c>
      <c r="D11" s="228">
        <f>'Table A4'!D11/'Table A4'!R11</f>
        <v>2.7740959566936887</v>
      </c>
      <c r="E11" s="228">
        <f>'Table A4'!E11/'Table A4'!S11</f>
        <v>2.7858245685345966</v>
      </c>
      <c r="F11" s="228">
        <f>'Table A4'!F11/'Table A4'!T11</f>
        <v>2.4524938981900597</v>
      </c>
      <c r="G11" s="228">
        <f>'Table A4'!G11/'Table A4'!U11</f>
        <v>2.201022449433208</v>
      </c>
      <c r="H11" s="29"/>
      <c r="I11" s="228">
        <f t="shared" si="4"/>
        <v>1.8009282117789032</v>
      </c>
      <c r="J11" s="228">
        <f t="shared" si="5"/>
        <v>1.6796267243892549</v>
      </c>
      <c r="K11" s="228">
        <f t="shared" si="0"/>
        <v>1.5636673688517164</v>
      </c>
      <c r="L11" s="228">
        <f t="shared" si="1"/>
        <v>1.5599654174433131</v>
      </c>
      <c r="M11" s="228">
        <f t="shared" si="2"/>
        <v>1.6884710505469878</v>
      </c>
      <c r="N11" s="228">
        <f t="shared" si="3"/>
        <v>1.8326239034681862</v>
      </c>
      <c r="P11" s="166"/>
      <c r="Q11" s="166"/>
      <c r="R11" s="166"/>
      <c r="S11" s="166"/>
      <c r="T11" s="166"/>
      <c r="U11" s="166"/>
    </row>
    <row r="12" spans="1:21" ht="12" customHeight="1">
      <c r="A12" s="28">
        <v>1919</v>
      </c>
      <c r="B12" s="228">
        <f>'Table A4'!B12/'Table A4'!P12</f>
        <v>2.3017329607302708</v>
      </c>
      <c r="C12" s="228">
        <f>'Table A4'!C12/'Table A4'!Q12</f>
        <v>2.4741577318296075</v>
      </c>
      <c r="D12" s="228">
        <f>'Table A4'!D12/'Table A4'!R12</f>
        <v>2.6697803157852547</v>
      </c>
      <c r="E12" s="228">
        <f>'Table A4'!E12/'Table A4'!S12</f>
        <v>2.6470236197842962</v>
      </c>
      <c r="F12" s="228">
        <f>'Table A4'!F12/'Table A4'!T12</f>
        <v>2.1896024075341489</v>
      </c>
      <c r="G12" s="228">
        <f>'Table A4'!G12/'Table A4'!U12</f>
        <v>2.1164549402823014</v>
      </c>
      <c r="H12" s="29"/>
      <c r="I12" s="228">
        <f t="shared" si="4"/>
        <v>1.7682067137940496</v>
      </c>
      <c r="J12" s="228">
        <f t="shared" si="5"/>
        <v>1.6783534613754523</v>
      </c>
      <c r="K12" s="228">
        <f t="shared" si="0"/>
        <v>1.5988811764916069</v>
      </c>
      <c r="L12" s="228">
        <f t="shared" si="1"/>
        <v>1.6071558343109651</v>
      </c>
      <c r="M12" s="228">
        <f t="shared" si="2"/>
        <v>1.8406169941038</v>
      </c>
      <c r="N12" s="228">
        <f t="shared" si="3"/>
        <v>1.8956922164249144</v>
      </c>
      <c r="P12" s="166"/>
      <c r="Q12" s="166"/>
      <c r="R12" s="166"/>
      <c r="S12" s="166"/>
      <c r="T12" s="166"/>
      <c r="U12" s="166"/>
    </row>
    <row r="13" spans="1:21" ht="12" customHeight="1">
      <c r="A13" s="28">
        <v>1920</v>
      </c>
      <c r="B13" s="228">
        <f>'Table A4'!B13/'Table A4'!P13</f>
        <v>1.9519273253680587</v>
      </c>
      <c r="C13" s="228">
        <f>'Table A4'!C13/'Table A4'!Q13</f>
        <v>2.3235908522716104</v>
      </c>
      <c r="D13" s="228">
        <f>'Table A4'!D13/'Table A4'!R13</f>
        <v>2.5282649735573424</v>
      </c>
      <c r="E13" s="228">
        <f>'Table A4'!E13/'Table A4'!S13</f>
        <v>2.3984311278221</v>
      </c>
      <c r="F13" s="228">
        <f>'Table A4'!F13/'Table A4'!T13</f>
        <v>2.0528196170288817</v>
      </c>
      <c r="G13" s="228">
        <f>'Table A4'!G13/'Table A4'!U13</f>
        <v>1.9686049863092674</v>
      </c>
      <c r="H13" s="29"/>
      <c r="I13" s="228">
        <f t="shared" si="4"/>
        <v>2.0505003621083722</v>
      </c>
      <c r="J13" s="228">
        <f t="shared" si="5"/>
        <v>1.755520482998014</v>
      </c>
      <c r="K13" s="228">
        <f t="shared" si="0"/>
        <v>1.6543367919192049</v>
      </c>
      <c r="L13" s="228">
        <f t="shared" si="1"/>
        <v>1.7150870572778139</v>
      </c>
      <c r="M13" s="228">
        <f t="shared" si="2"/>
        <v>1.9498303259413594</v>
      </c>
      <c r="N13" s="228">
        <f t="shared" si="3"/>
        <v>2.032412607961434</v>
      </c>
      <c r="P13" s="166"/>
      <c r="Q13" s="166"/>
      <c r="R13" s="166"/>
      <c r="S13" s="166"/>
      <c r="T13" s="166"/>
      <c r="U13" s="166"/>
    </row>
    <row r="14" spans="1:21" ht="12" customHeight="1">
      <c r="A14" s="28">
        <v>1921</v>
      </c>
      <c r="B14" s="228">
        <f>'Table A4'!B14/'Table A4'!P14</f>
        <v>1.9756539558135315</v>
      </c>
      <c r="C14" s="228">
        <f>'Table A4'!C14/'Table A4'!Q14</f>
        <v>2.2509998527484774</v>
      </c>
      <c r="D14" s="228">
        <f>'Table A4'!D14/'Table A4'!R14</f>
        <v>2.4235517485563802</v>
      </c>
      <c r="E14" s="228">
        <f>'Table A4'!E14/'Table A4'!S14</f>
        <v>2.3548018666029868</v>
      </c>
      <c r="F14" s="228">
        <f>'Table A4'!F14/'Table A4'!T14</f>
        <v>2.0244913912492493</v>
      </c>
      <c r="G14" s="228">
        <f>'Table A4'!G14/'Table A4'!U14</f>
        <v>1.9085660377358491</v>
      </c>
      <c r="H14" s="29"/>
      <c r="I14" s="228">
        <f t="shared" si="4"/>
        <v>2.0249535647771428</v>
      </c>
      <c r="J14" s="228">
        <f t="shared" si="5"/>
        <v>1.7993606056811082</v>
      </c>
      <c r="K14" s="228">
        <f t="shared" si="0"/>
        <v>1.7024683163180385</v>
      </c>
      <c r="L14" s="228">
        <f t="shared" si="1"/>
        <v>1.7381153101799214</v>
      </c>
      <c r="M14" s="228">
        <f t="shared" si="2"/>
        <v>1.9760940975605614</v>
      </c>
      <c r="N14" s="228">
        <f t="shared" si="3"/>
        <v>2.1006354612285585</v>
      </c>
      <c r="P14" s="166"/>
      <c r="Q14" s="166"/>
      <c r="R14" s="166"/>
      <c r="S14" s="166"/>
      <c r="T14" s="166"/>
      <c r="U14" s="166"/>
    </row>
    <row r="15" spans="1:21" ht="12" customHeight="1">
      <c r="A15" s="28">
        <v>1922</v>
      </c>
      <c r="B15" s="228">
        <f>'Table A4'!B15/'Table A4'!P15</f>
        <v>2.0997092653142309</v>
      </c>
      <c r="C15" s="228">
        <f>'Table A4'!C15/'Table A4'!Q15</f>
        <v>2.3368383475133938</v>
      </c>
      <c r="D15" s="228">
        <f>'Table A4'!D15/'Table A4'!R15</f>
        <v>2.5722278046098253</v>
      </c>
      <c r="E15" s="228">
        <f>'Table A4'!E15/'Table A4'!S15</f>
        <v>2.4955168543765063</v>
      </c>
      <c r="F15" s="228">
        <f>'Table A4'!F15/'Table A4'!T15</f>
        <v>2.1600100200144734</v>
      </c>
      <c r="G15" s="228">
        <f>'Table A4'!G15/'Table A4'!U15</f>
        <v>2.214706028280824</v>
      </c>
      <c r="H15" s="29"/>
      <c r="I15" s="228">
        <f t="shared" si="4"/>
        <v>1.9093312492136365</v>
      </c>
      <c r="J15" s="228">
        <f t="shared" si="5"/>
        <v>1.7480335987219884</v>
      </c>
      <c r="K15" s="228">
        <f t="shared" si="0"/>
        <v>1.6360401444803139</v>
      </c>
      <c r="L15" s="228">
        <f t="shared" si="1"/>
        <v>1.6686651488236879</v>
      </c>
      <c r="M15" s="228">
        <f t="shared" si="2"/>
        <v>1.8620615190785361</v>
      </c>
      <c r="N15" s="228">
        <f t="shared" si="3"/>
        <v>1.8232444531581868</v>
      </c>
      <c r="P15" s="166"/>
      <c r="Q15" s="166"/>
      <c r="R15" s="166"/>
      <c r="S15" s="166"/>
      <c r="T15" s="166"/>
      <c r="U15" s="166"/>
    </row>
    <row r="16" spans="1:21" ht="12" customHeight="1">
      <c r="A16" s="28">
        <v>1923</v>
      </c>
      <c r="B16" s="228">
        <f>'Table A4'!B16/'Table A4'!P16</f>
        <v>2.0541493125178918</v>
      </c>
      <c r="C16" s="228">
        <f>'Table A4'!C16/'Table A4'!Q16</f>
        <v>2.1527542240549358</v>
      </c>
      <c r="D16" s="228">
        <f>'Table A4'!D16/'Table A4'!R16</f>
        <v>2.5494130839394176</v>
      </c>
      <c r="E16" s="228">
        <f>'Table A4'!E16/'Table A4'!S16</f>
        <v>2.4298612666964283</v>
      </c>
      <c r="F16" s="228">
        <f>'Table A4'!F16/'Table A4'!T16</f>
        <v>2.0947778022615764</v>
      </c>
      <c r="G16" s="228">
        <f>'Table A4'!G16/'Table A4'!U16</f>
        <v>2.1831396461023438</v>
      </c>
      <c r="H16" s="29"/>
      <c r="I16" s="228">
        <f t="shared" si="4"/>
        <v>1.948632217585426</v>
      </c>
      <c r="J16" s="228">
        <f t="shared" si="5"/>
        <v>1.8674876041506865</v>
      </c>
      <c r="K16" s="228">
        <f t="shared" si="0"/>
        <v>1.6454056767466281</v>
      </c>
      <c r="L16" s="228">
        <f t="shared" si="1"/>
        <v>1.6993685494470483</v>
      </c>
      <c r="M16" s="228">
        <f t="shared" si="2"/>
        <v>1.9134273620950426</v>
      </c>
      <c r="N16" s="228">
        <f t="shared" si="3"/>
        <v>1.8452087657567162</v>
      </c>
      <c r="P16" s="166"/>
      <c r="Q16" s="166"/>
      <c r="R16" s="166"/>
      <c r="S16" s="166"/>
      <c r="T16" s="166"/>
      <c r="U16" s="166"/>
    </row>
    <row r="17" spans="1:21" ht="12" customHeight="1">
      <c r="A17" s="28">
        <v>1924</v>
      </c>
      <c r="B17" s="228">
        <f>'Table A4'!B17/'Table A4'!P17</f>
        <v>2.0811246763761284</v>
      </c>
      <c r="C17" s="228">
        <f>'Table A4'!C17/'Table A4'!Q17</f>
        <v>2.2223137418153063</v>
      </c>
      <c r="D17" s="228">
        <f>'Table A4'!D17/'Table A4'!R17</f>
        <v>2.6092096864978362</v>
      </c>
      <c r="E17" s="228">
        <f>'Table A4'!E17/'Table A4'!S17</f>
        <v>2.506398145161707</v>
      </c>
      <c r="F17" s="228">
        <f>'Table A4'!F17/'Table A4'!T17</f>
        <v>2.1823547757594421</v>
      </c>
      <c r="G17" s="228">
        <f>'Table A4'!G17/'Table A4'!U17</f>
        <v>2.1661224846894127</v>
      </c>
      <c r="H17" s="29"/>
      <c r="I17" s="228">
        <f t="shared" si="4"/>
        <v>1.9249627002798104</v>
      </c>
      <c r="J17" s="228">
        <f t="shared" si="5"/>
        <v>1.818120557586844</v>
      </c>
      <c r="K17" s="228">
        <f t="shared" si="0"/>
        <v>1.6214230552988562</v>
      </c>
      <c r="L17" s="228">
        <f t="shared" si="1"/>
        <v>1.6638351243406857</v>
      </c>
      <c r="M17" s="228">
        <f t="shared" si="2"/>
        <v>1.8457698319505553</v>
      </c>
      <c r="N17" s="228">
        <f t="shared" si="3"/>
        <v>1.8575428508835776</v>
      </c>
      <c r="P17" s="166"/>
      <c r="Q17" s="166"/>
      <c r="R17" s="166"/>
      <c r="S17" s="166"/>
      <c r="T17" s="166"/>
      <c r="U17" s="166"/>
    </row>
    <row r="18" spans="1:21" ht="12" customHeight="1">
      <c r="A18" s="28">
        <v>1925</v>
      </c>
      <c r="B18" s="228">
        <f>'Table A4'!B18/'Table A4'!P18</f>
        <v>2.0935244010761052</v>
      </c>
      <c r="C18" s="228">
        <f>'Table A4'!C18/'Table A4'!Q18</f>
        <v>2.3589581063112517</v>
      </c>
      <c r="D18" s="228">
        <f>'Table A4'!D18/'Table A4'!R18</f>
        <v>2.6484490210609524</v>
      </c>
      <c r="E18" s="228">
        <f>'Table A4'!E18/'Table A4'!S18</f>
        <v>2.5669554837234099</v>
      </c>
      <c r="F18" s="228">
        <f>'Table A4'!F18/'Table A4'!T18</f>
        <v>2.321231633899937</v>
      </c>
      <c r="G18" s="228">
        <f>'Table A4'!G18/'Table A4'!U18</f>
        <v>2.4229660487398461</v>
      </c>
      <c r="H18" s="29"/>
      <c r="I18" s="228">
        <f t="shared" si="4"/>
        <v>1.9144743354752116</v>
      </c>
      <c r="J18" s="228">
        <f t="shared" si="5"/>
        <v>1.7358578571008303</v>
      </c>
      <c r="K18" s="228">
        <f t="shared" si="0"/>
        <v>1.6066308312988615</v>
      </c>
      <c r="L18" s="228">
        <f t="shared" si="1"/>
        <v>1.638180222978507</v>
      </c>
      <c r="M18" s="228">
        <f t="shared" si="2"/>
        <v>1.7568695559069052</v>
      </c>
      <c r="N18" s="228">
        <f t="shared" si="3"/>
        <v>1.702757455728183</v>
      </c>
      <c r="P18" s="166"/>
      <c r="Q18" s="166"/>
      <c r="R18" s="166"/>
      <c r="S18" s="166"/>
      <c r="T18" s="166"/>
      <c r="U18" s="166"/>
    </row>
    <row r="19" spans="1:21" ht="12" customHeight="1">
      <c r="A19" s="28">
        <v>1926</v>
      </c>
      <c r="B19" s="228">
        <f>'Table A4'!B19/'Table A4'!P19</f>
        <v>2.1651706429654616</v>
      </c>
      <c r="C19" s="228">
        <f>'Table A4'!C19/'Table A4'!Q19</f>
        <v>2.4786319280902656</v>
      </c>
      <c r="D19" s="228">
        <f>'Table A4'!D19/'Table A4'!R19</f>
        <v>2.6373251808504334</v>
      </c>
      <c r="E19" s="228">
        <f>'Table A4'!E19/'Table A4'!S19</f>
        <v>2.5851360329110857</v>
      </c>
      <c r="F19" s="228">
        <f>'Table A4'!F19/'Table A4'!T19</f>
        <v>2.3847912696279239</v>
      </c>
      <c r="G19" s="228">
        <f>'Table A4'!G19/'Table A4'!U19</f>
        <v>2.4892285302593664</v>
      </c>
      <c r="H19" s="29"/>
      <c r="I19" s="228">
        <f t="shared" si="4"/>
        <v>1.8582433878139191</v>
      </c>
      <c r="J19" s="228">
        <f t="shared" si="5"/>
        <v>1.6763008298431341</v>
      </c>
      <c r="K19" s="228">
        <f t="shared" si="0"/>
        <v>1.6107522266777794</v>
      </c>
      <c r="L19" s="228">
        <f t="shared" si="1"/>
        <v>1.6308606827664567</v>
      </c>
      <c r="M19" s="228">
        <f t="shared" si="2"/>
        <v>1.7221304913835047</v>
      </c>
      <c r="N19" s="228">
        <f t="shared" si="3"/>
        <v>1.67148861284966</v>
      </c>
      <c r="P19" s="166"/>
      <c r="Q19" s="166"/>
      <c r="R19" s="166"/>
      <c r="S19" s="166"/>
      <c r="T19" s="166"/>
      <c r="U19" s="166"/>
    </row>
    <row r="20" spans="1:21" ht="12" customHeight="1">
      <c r="A20" s="28">
        <v>1927</v>
      </c>
      <c r="B20" s="228">
        <f>'Table A4'!B20/'Table A4'!P20</f>
        <v>2.1707642557802664</v>
      </c>
      <c r="C20" s="228">
        <f>'Table A4'!C20/'Table A4'!Q20</f>
        <v>2.4854405596881977</v>
      </c>
      <c r="D20" s="228">
        <f>'Table A4'!D20/'Table A4'!R20</f>
        <v>2.6944193074490865</v>
      </c>
      <c r="E20" s="228">
        <f>'Table A4'!E20/'Table A4'!S20</f>
        <v>2.6681442596883547</v>
      </c>
      <c r="F20" s="228">
        <f>'Table A4'!F20/'Table A4'!T20</f>
        <v>2.4815018679145</v>
      </c>
      <c r="G20" s="228">
        <f>'Table A4'!G20/'Table A4'!U20</f>
        <v>2.4511698823214756</v>
      </c>
      <c r="H20" s="29"/>
      <c r="I20" s="228">
        <f t="shared" si="4"/>
        <v>1.8541429199455197</v>
      </c>
      <c r="J20" s="228">
        <f t="shared" si="5"/>
        <v>1.6732009527260421</v>
      </c>
      <c r="K20" s="228">
        <f t="shared" si="0"/>
        <v>1.5901726896074382</v>
      </c>
      <c r="L20" s="228">
        <f t="shared" si="1"/>
        <v>1.5994685376831987</v>
      </c>
      <c r="M20" s="228">
        <f t="shared" si="2"/>
        <v>1.6749907115592726</v>
      </c>
      <c r="N20" s="228">
        <f t="shared" si="3"/>
        <v>1.6890991965739208</v>
      </c>
      <c r="P20" s="166"/>
      <c r="Q20" s="166"/>
      <c r="R20" s="166"/>
      <c r="S20" s="166"/>
      <c r="T20" s="166"/>
      <c r="U20" s="166"/>
    </row>
    <row r="21" spans="1:21" ht="12" customHeight="1">
      <c r="A21" s="28">
        <v>1928</v>
      </c>
      <c r="B21" s="228">
        <f>'Table A4'!B21/'Table A4'!P21</f>
        <v>2.2230587566310929</v>
      </c>
      <c r="C21" s="228">
        <f>'Table A4'!C21/'Table A4'!Q21</f>
        <v>2.5485891826357125</v>
      </c>
      <c r="D21" s="228">
        <f>'Table A4'!D21/'Table A4'!R21</f>
        <v>2.8033542712315977</v>
      </c>
      <c r="E21" s="228">
        <f>'Table A4'!E21/'Table A4'!S21</f>
        <v>2.8612373406186928</v>
      </c>
      <c r="F21" s="228">
        <f>'Table A4'!F21/'Table A4'!T21</f>
        <v>2.721388268990375</v>
      </c>
      <c r="G21" s="228">
        <f>'Table A4'!G21/'Table A4'!U21</f>
        <v>2.5690026109660575</v>
      </c>
      <c r="H21" s="29"/>
      <c r="I21" s="228">
        <f t="shared" si="4"/>
        <v>1.8176222070920725</v>
      </c>
      <c r="J21" s="228">
        <f t="shared" si="5"/>
        <v>1.6457490541797477</v>
      </c>
      <c r="K21" s="228">
        <f t="shared" si="0"/>
        <v>1.5545222122756011</v>
      </c>
      <c r="L21" s="228">
        <f t="shared" si="1"/>
        <v>1.5372769921258891</v>
      </c>
      <c r="M21" s="228">
        <f t="shared" si="2"/>
        <v>1.5809264638398621</v>
      </c>
      <c r="N21" s="228">
        <f t="shared" si="3"/>
        <v>1.6373475690931358</v>
      </c>
      <c r="P21" s="166"/>
      <c r="Q21" s="166"/>
      <c r="R21" s="166"/>
      <c r="S21" s="166"/>
      <c r="T21" s="166"/>
      <c r="U21" s="166"/>
    </row>
    <row r="22" spans="1:21" ht="12" customHeight="1">
      <c r="A22" s="28">
        <v>1929</v>
      </c>
      <c r="B22" s="228">
        <f>'Table A4'!B22/'Table A4'!P22</f>
        <v>2.2538215507976727</v>
      </c>
      <c r="C22" s="228">
        <f>'Table A4'!C22/'Table A4'!Q22</f>
        <v>2.5517536031054013</v>
      </c>
      <c r="D22" s="228">
        <f>'Table A4'!D22/'Table A4'!R22</f>
        <v>2.7296246621749272</v>
      </c>
      <c r="E22" s="228">
        <f>'Table A4'!E22/'Table A4'!S22</f>
        <v>2.777020595825245</v>
      </c>
      <c r="F22" s="228">
        <f>'Table A4'!F22/'Table A4'!T22</f>
        <v>2.8038752535885143</v>
      </c>
      <c r="G22" s="228">
        <f>'Table A4'!G22/'Table A4'!U22</f>
        <v>2.7722741044377126</v>
      </c>
      <c r="H22" s="29"/>
      <c r="I22" s="228">
        <f t="shared" si="4"/>
        <v>1.7975616620752826</v>
      </c>
      <c r="J22" s="228">
        <f t="shared" si="5"/>
        <v>1.6444322075352551</v>
      </c>
      <c r="K22" s="228">
        <f t="shared" si="0"/>
        <v>1.5781601187060688</v>
      </c>
      <c r="L22" s="228">
        <f t="shared" si="1"/>
        <v>1.5627396791850923</v>
      </c>
      <c r="M22" s="228">
        <f t="shared" si="2"/>
        <v>1.5543620591338918</v>
      </c>
      <c r="N22" s="228">
        <f t="shared" si="3"/>
        <v>1.5642468044282962</v>
      </c>
      <c r="P22" s="166"/>
      <c r="Q22" s="166"/>
      <c r="R22" s="166"/>
      <c r="S22" s="166"/>
      <c r="T22" s="166"/>
      <c r="U22" s="166"/>
    </row>
    <row r="23" spans="1:21" ht="12" customHeight="1">
      <c r="A23" s="28">
        <v>1930</v>
      </c>
      <c r="B23" s="228">
        <f>'Table A4'!B23/'Table A4'!P23</f>
        <v>2.040240657254448</v>
      </c>
      <c r="C23" s="228">
        <f>'Table A4'!C23/'Table A4'!Q23</f>
        <v>2.3097052289984763</v>
      </c>
      <c r="D23" s="228">
        <f>'Table A4'!D23/'Table A4'!R23</f>
        <v>2.4920518703284285</v>
      </c>
      <c r="E23" s="228">
        <f>'Table A4'!E23/'Table A4'!S23</f>
        <v>2.5105790017836846</v>
      </c>
      <c r="F23" s="228">
        <f>'Table A4'!F23/'Table A4'!T23</f>
        <v>2.4213790780390894</v>
      </c>
      <c r="G23" s="228">
        <f>'Table A4'!G23/'Table A4'!U23</f>
        <v>2.5345304047081596</v>
      </c>
      <c r="H23" s="29"/>
      <c r="I23" s="228">
        <f t="shared" si="4"/>
        <v>1.9613160118537791</v>
      </c>
      <c r="J23" s="228">
        <f t="shared" si="5"/>
        <v>1.7635305852483265</v>
      </c>
      <c r="K23" s="228">
        <f t="shared" si="0"/>
        <v>1.6702179863089353</v>
      </c>
      <c r="L23" s="228">
        <f t="shared" si="1"/>
        <v>1.6619978159495166</v>
      </c>
      <c r="M23" s="228">
        <f t="shared" si="2"/>
        <v>1.7035420849022087</v>
      </c>
      <c r="N23" s="228">
        <f t="shared" si="3"/>
        <v>1.6516651588862994</v>
      </c>
      <c r="P23" s="166"/>
      <c r="Q23" s="166"/>
      <c r="R23" s="166"/>
      <c r="S23" s="166"/>
      <c r="T23" s="166"/>
      <c r="U23" s="166"/>
    </row>
    <row r="24" spans="1:21" ht="12" customHeight="1">
      <c r="A24" s="28">
        <v>1931</v>
      </c>
      <c r="B24" s="228">
        <f>'Table A4'!B24/'Table A4'!P24</f>
        <v>1.9305509539563002</v>
      </c>
      <c r="C24" s="228">
        <f>'Table A4'!C24/'Table A4'!Q24</f>
        <v>2.1489736288444212</v>
      </c>
      <c r="D24" s="228">
        <f>'Table A4'!D24/'Table A4'!R24</f>
        <v>2.3206221253896526</v>
      </c>
      <c r="E24" s="228">
        <f>'Table A4'!E24/'Table A4'!S24</f>
        <v>2.334900259358943</v>
      </c>
      <c r="F24" s="228">
        <f>'Table A4'!F24/'Table A4'!T24</f>
        <v>2.3365673607795623</v>
      </c>
      <c r="G24" s="228">
        <f>'Table A4'!G24/'Table A4'!U24</f>
        <v>2.4225385183621793</v>
      </c>
      <c r="H24" s="29"/>
      <c r="I24" s="228">
        <f t="shared" si="4"/>
        <v>2.0746321797301186</v>
      </c>
      <c r="J24" s="228">
        <f t="shared" si="5"/>
        <v>1.8703419947120534</v>
      </c>
      <c r="K24" s="228">
        <f t="shared" si="0"/>
        <v>1.7572188749336208</v>
      </c>
      <c r="L24" s="228">
        <f t="shared" si="1"/>
        <v>1.7491196387063619</v>
      </c>
      <c r="M24" s="228">
        <f t="shared" si="2"/>
        <v>1.7481852612476958</v>
      </c>
      <c r="N24" s="228">
        <f t="shared" si="3"/>
        <v>1.7029686627757092</v>
      </c>
      <c r="P24" s="166"/>
      <c r="Q24" s="166"/>
      <c r="R24" s="166"/>
      <c r="S24" s="166"/>
      <c r="T24" s="166"/>
      <c r="U24" s="166"/>
    </row>
    <row r="25" spans="1:21" ht="12" customHeight="1">
      <c r="A25" s="28">
        <v>1932</v>
      </c>
      <c r="B25" s="228">
        <f>'Table A4'!B25/'Table A4'!P25</f>
        <v>2.4683383302158162</v>
      </c>
      <c r="C25" s="228">
        <f>'Table A4'!C25/'Table A4'!Q25</f>
        <v>2.0346697932857594</v>
      </c>
      <c r="D25" s="228">
        <f>'Table A4'!D25/'Table A4'!R25</f>
        <v>2.3126152613217799</v>
      </c>
      <c r="E25" s="228">
        <f>'Table A4'!E25/'Table A4'!S25</f>
        <v>2.402960797872181</v>
      </c>
      <c r="F25" s="228">
        <f>'Table A4'!F25/'Table A4'!T25</f>
        <v>2.3265629505792487</v>
      </c>
      <c r="G25" s="228">
        <f>'Table A4'!G25/'Table A4'!U25</f>
        <v>2.0155316495166828</v>
      </c>
      <c r="H25" s="29"/>
      <c r="I25" s="228">
        <f t="shared" si="4"/>
        <v>1.681041950224796</v>
      </c>
      <c r="J25" s="228">
        <f t="shared" si="5"/>
        <v>1.9664919247563419</v>
      </c>
      <c r="K25" s="228">
        <f t="shared" si="0"/>
        <v>1.7618378587134649</v>
      </c>
      <c r="L25" s="228">
        <f t="shared" si="1"/>
        <v>1.7127782911088201</v>
      </c>
      <c r="M25" s="228">
        <f t="shared" si="2"/>
        <v>1.7538277769353849</v>
      </c>
      <c r="N25" s="228">
        <f t="shared" si="3"/>
        <v>1.9847058931899615</v>
      </c>
      <c r="P25" s="166"/>
      <c r="Q25" s="166"/>
      <c r="R25" s="166"/>
      <c r="S25" s="166"/>
      <c r="T25" s="166"/>
      <c r="U25" s="166"/>
    </row>
    <row r="26" spans="1:21" ht="12" customHeight="1">
      <c r="A26" s="28">
        <v>1933</v>
      </c>
      <c r="B26" s="228">
        <f>'Table A4'!B26/'Table A4'!P26</f>
        <v>2.4035551700315745</v>
      </c>
      <c r="C26" s="228">
        <f>'Table A4'!C26/'Table A4'!Q26</f>
        <v>2.1507328320878325</v>
      </c>
      <c r="D26" s="228">
        <f>'Table A4'!D26/'Table A4'!R26</f>
        <v>2.3592453056093117</v>
      </c>
      <c r="E26" s="228">
        <f>'Table A4'!E26/'Table A4'!S26</f>
        <v>2.4533530813687734</v>
      </c>
      <c r="F26" s="228">
        <f>'Table A4'!F26/'Table A4'!T26</f>
        <v>2.4077089976197996</v>
      </c>
      <c r="G26" s="228">
        <f>'Table A4'!G26/'Table A4'!U26</f>
        <v>2.1721029916045884</v>
      </c>
      <c r="H26" s="29"/>
      <c r="I26" s="228">
        <f t="shared" si="4"/>
        <v>1.7124764464923057</v>
      </c>
      <c r="J26" s="228">
        <f t="shared" si="5"/>
        <v>1.8690114439384247</v>
      </c>
      <c r="K26" s="228">
        <f t="shared" si="0"/>
        <v>1.735702375335207</v>
      </c>
      <c r="L26" s="228">
        <f t="shared" si="1"/>
        <v>1.6880640450138904</v>
      </c>
      <c r="M26" s="228">
        <f t="shared" si="2"/>
        <v>1.7103740913007111</v>
      </c>
      <c r="N26" s="228">
        <f t="shared" si="3"/>
        <v>1.8531673472064238</v>
      </c>
      <c r="P26" s="166"/>
      <c r="Q26" s="166"/>
      <c r="R26" s="166"/>
      <c r="S26" s="166"/>
      <c r="T26" s="166"/>
      <c r="U26" s="166"/>
    </row>
    <row r="27" spans="1:21" ht="12" customHeight="1">
      <c r="A27" s="28">
        <v>1934</v>
      </c>
      <c r="B27" s="228">
        <f>'Table A4'!B27/'Table A4'!P27</f>
        <v>2.1852233342699132</v>
      </c>
      <c r="C27" s="228">
        <f>'Table A4'!C27/'Table A4'!Q27</f>
        <v>2.2529766824518704</v>
      </c>
      <c r="D27" s="228">
        <f>'Table A4'!D27/'Table A4'!R27</f>
        <v>2.3426415803934191</v>
      </c>
      <c r="E27" s="228">
        <f>'Table A4'!E27/'Table A4'!S27</f>
        <v>2.356243366583255</v>
      </c>
      <c r="F27" s="228">
        <f>'Table A4'!F27/'Table A4'!T27</f>
        <v>2.1513245424158707</v>
      </c>
      <c r="G27" s="228">
        <f>'Table A4'!G27/'Table A4'!U27</f>
        <v>2.0851841787439609</v>
      </c>
      <c r="H27" s="29"/>
      <c r="I27" s="228">
        <f t="shared" si="4"/>
        <v>1.8437228420042802</v>
      </c>
      <c r="J27" s="228">
        <f t="shared" si="5"/>
        <v>1.7980994491000133</v>
      </c>
      <c r="K27" s="228">
        <f t="shared" si="0"/>
        <v>1.7448004103276626</v>
      </c>
      <c r="L27" s="228">
        <f t="shared" si="1"/>
        <v>1.7373307952239216</v>
      </c>
      <c r="M27" s="228">
        <f t="shared" si="2"/>
        <v>1.86856482525914</v>
      </c>
      <c r="N27" s="228">
        <f t="shared" si="3"/>
        <v>1.9215025611204941</v>
      </c>
      <c r="P27" s="166"/>
      <c r="Q27" s="166"/>
      <c r="R27" s="166"/>
      <c r="S27" s="166"/>
      <c r="T27" s="166"/>
      <c r="U27" s="166"/>
    </row>
    <row r="28" spans="1:21" ht="12" customHeight="1">
      <c r="A28" s="28">
        <v>1935</v>
      </c>
      <c r="B28" s="228">
        <f>'Table A4'!B28/'Table A4'!P28</f>
        <v>2.0702764001774159</v>
      </c>
      <c r="C28" s="228">
        <f>'Table A4'!C28/'Table A4'!Q28</f>
        <v>2.0838215880403772</v>
      </c>
      <c r="D28" s="228">
        <f>'Table A4'!D28/'Table A4'!R28</f>
        <v>2.3833612107178461</v>
      </c>
      <c r="E28" s="228">
        <f>'Table A4'!E28/'Table A4'!S28</f>
        <v>2.4151102167351222</v>
      </c>
      <c r="F28" s="228">
        <f>'Table A4'!F28/'Table A4'!T28</f>
        <v>2.2112506512021675</v>
      </c>
      <c r="G28" s="228">
        <f>'Table A4'!G28/'Table A4'!U28</f>
        <v>2.0970885943858923</v>
      </c>
      <c r="H28" s="29"/>
      <c r="I28" s="228">
        <f t="shared" si="4"/>
        <v>1.9343380829795309</v>
      </c>
      <c r="J28" s="228">
        <f t="shared" si="5"/>
        <v>1.9226610828153623</v>
      </c>
      <c r="K28" s="228">
        <f t="shared" si="0"/>
        <v>1.7228769986120152</v>
      </c>
      <c r="L28" s="228">
        <f t="shared" si="1"/>
        <v>1.7066587380784759</v>
      </c>
      <c r="M28" s="228">
        <f t="shared" si="2"/>
        <v>1.8255929513907787</v>
      </c>
      <c r="N28" s="228">
        <f t="shared" si="3"/>
        <v>1.9115034146898238</v>
      </c>
      <c r="P28" s="166"/>
      <c r="Q28" s="166"/>
      <c r="R28" s="166"/>
      <c r="S28" s="166"/>
      <c r="T28" s="166"/>
      <c r="U28" s="166"/>
    </row>
    <row r="29" spans="1:21" ht="12" customHeight="1">
      <c r="A29" s="28">
        <v>1936</v>
      </c>
      <c r="B29" s="228">
        <f>'Table A4'!B29/'Table A4'!P29</f>
        <v>2.171183971281875</v>
      </c>
      <c r="C29" s="228">
        <f>'Table A4'!C29/'Table A4'!Q29</f>
        <v>2.2216086122805523</v>
      </c>
      <c r="D29" s="228">
        <f>'Table A4'!D29/'Table A4'!R29</f>
        <v>2.5352544068122835</v>
      </c>
      <c r="E29" s="228">
        <f>'Table A4'!E29/'Table A4'!S29</f>
        <v>2.5178750708186852</v>
      </c>
      <c r="F29" s="228">
        <f>'Table A4'!F29/'Table A4'!T29</f>
        <v>2.2236906953306197</v>
      </c>
      <c r="G29" s="228">
        <f>'Table A4'!G29/'Table A4'!U29</f>
        <v>2.0527967516697032</v>
      </c>
      <c r="H29" s="29"/>
      <c r="I29" s="228">
        <f t="shared" si="4"/>
        <v>1.853836821985779</v>
      </c>
      <c r="J29" s="228">
        <f t="shared" si="5"/>
        <v>1.818592788187009</v>
      </c>
      <c r="K29" s="228">
        <f t="shared" si="0"/>
        <v>1.6513578437311534</v>
      </c>
      <c r="L29" s="228">
        <f t="shared" si="1"/>
        <v>1.6588157478998831</v>
      </c>
      <c r="M29" s="228">
        <f t="shared" si="2"/>
        <v>1.8171999703975992</v>
      </c>
      <c r="N29" s="228">
        <f t="shared" si="3"/>
        <v>1.949850955005352</v>
      </c>
      <c r="P29" s="166"/>
      <c r="Q29" s="166"/>
      <c r="R29" s="166"/>
      <c r="S29" s="166"/>
      <c r="T29" s="166"/>
      <c r="U29" s="166"/>
    </row>
    <row r="30" spans="1:21" ht="12" customHeight="1">
      <c r="A30" s="28">
        <v>1937</v>
      </c>
      <c r="B30" s="228">
        <f>'Table A4'!B30/'Table A4'!P30</f>
        <v>2.0801566704882744</v>
      </c>
      <c r="C30" s="228">
        <f>'Table A4'!C30/'Table A4'!Q30</f>
        <v>2.2430734511528634</v>
      </c>
      <c r="D30" s="228">
        <f>'Table A4'!D30/'Table A4'!R30</f>
        <v>2.4800839387113474</v>
      </c>
      <c r="E30" s="228">
        <f>'Table A4'!E30/'Table A4'!S30</f>
        <v>2.4422201003094877</v>
      </c>
      <c r="F30" s="228">
        <f>'Table A4'!F30/'Table A4'!T30</f>
        <v>2.1617418622243387</v>
      </c>
      <c r="G30" s="228">
        <f>'Table A4'!G30/'Table A4'!U30</f>
        <v>2.072052686489307</v>
      </c>
      <c r="H30" s="29"/>
      <c r="I30" s="228">
        <f t="shared" si="4"/>
        <v>1.9257916257166283</v>
      </c>
      <c r="J30" s="228">
        <f t="shared" si="5"/>
        <v>1.804457692401499</v>
      </c>
      <c r="K30" s="228">
        <f t="shared" si="0"/>
        <v>1.6756373566695562</v>
      </c>
      <c r="L30" s="228">
        <f t="shared" si="1"/>
        <v>1.6933754423374137</v>
      </c>
      <c r="M30" s="228">
        <f t="shared" si="2"/>
        <v>1.8607764190276674</v>
      </c>
      <c r="N30" s="228">
        <f t="shared" si="3"/>
        <v>1.9327899762788145</v>
      </c>
      <c r="P30" s="166"/>
      <c r="Q30" s="166"/>
      <c r="R30" s="166"/>
      <c r="S30" s="166"/>
      <c r="T30" s="166"/>
      <c r="U30" s="166"/>
    </row>
    <row r="31" spans="1:21" ht="12" customHeight="1">
      <c r="A31" s="28">
        <v>1938</v>
      </c>
      <c r="B31" s="228">
        <f>'Table A4'!B31/'Table A4'!P31</f>
        <v>1.9376601820464709</v>
      </c>
      <c r="C31" s="228">
        <f>'Table A4'!C31/'Table A4'!Q31</f>
        <v>2.0478130403328807</v>
      </c>
      <c r="D31" s="228">
        <f>'Table A4'!D31/'Table A4'!R31</f>
        <v>2.246493234572934</v>
      </c>
      <c r="E31" s="228">
        <f>'Table A4'!E31/'Table A4'!S31</f>
        <v>2.2498918323033346</v>
      </c>
      <c r="F31" s="228">
        <f>'Table A4'!F31/'Table A4'!T31</f>
        <v>2.1010725112285766</v>
      </c>
      <c r="G31" s="228">
        <f>'Table A4'!G31/'Table A4'!U31</f>
        <v>2.2581199259364761</v>
      </c>
      <c r="H31" s="29"/>
      <c r="I31" s="228">
        <f t="shared" si="4"/>
        <v>2.0664844462281322</v>
      </c>
      <c r="J31" s="228">
        <f t="shared" si="5"/>
        <v>1.9543687294465328</v>
      </c>
      <c r="K31" s="228">
        <f t="shared" si="0"/>
        <v>1.8022506438573764</v>
      </c>
      <c r="L31" s="228">
        <f t="shared" si="1"/>
        <v>1.8000692333169126</v>
      </c>
      <c r="M31" s="228">
        <f t="shared" si="2"/>
        <v>1.9082053995555661</v>
      </c>
      <c r="N31" s="228">
        <f t="shared" si="3"/>
        <v>1.7948367873242723</v>
      </c>
      <c r="P31" s="166"/>
      <c r="Q31" s="166"/>
      <c r="R31" s="166"/>
      <c r="S31" s="166"/>
      <c r="T31" s="166"/>
      <c r="U31" s="166"/>
    </row>
    <row r="32" spans="1:21" ht="12" customHeight="1">
      <c r="A32" s="28">
        <v>1939</v>
      </c>
      <c r="B32" s="228">
        <f>'Table A4'!B32/'Table A4'!P32</f>
        <v>1.8975000347148669</v>
      </c>
      <c r="C32" s="228">
        <f>'Table A4'!C32/'Table A4'!Q32</f>
        <v>2.0174661034401247</v>
      </c>
      <c r="D32" s="228">
        <f>'Table A4'!D32/'Table A4'!R32</f>
        <v>2.286425176346885</v>
      </c>
      <c r="E32" s="228">
        <f>'Table A4'!E32/'Table A4'!S32</f>
        <v>2.2930038449840855</v>
      </c>
      <c r="F32" s="228">
        <f>'Table A4'!F32/'Table A4'!T32</f>
        <v>2.1114748945546751</v>
      </c>
      <c r="G32" s="228">
        <f>'Table A4'!G32/'Table A4'!U32</f>
        <v>2.0495720548326495</v>
      </c>
      <c r="H32" s="29"/>
      <c r="I32" s="228">
        <f t="shared" si="4"/>
        <v>2.1142060850367508</v>
      </c>
      <c r="J32" s="228">
        <f t="shared" si="5"/>
        <v>1.9828337245033809</v>
      </c>
      <c r="K32" s="228">
        <f t="shared" si="0"/>
        <v>1.7773479704740711</v>
      </c>
      <c r="L32" s="228">
        <f t="shared" si="1"/>
        <v>1.7733929051172375</v>
      </c>
      <c r="M32" s="228">
        <f t="shared" si="2"/>
        <v>1.8997054318538262</v>
      </c>
      <c r="N32" s="228">
        <f t="shared" si="3"/>
        <v>1.95276926952809</v>
      </c>
      <c r="P32" s="166"/>
      <c r="Q32" s="166"/>
      <c r="R32" s="166"/>
      <c r="S32" s="166"/>
      <c r="T32" s="166"/>
      <c r="U32" s="166"/>
    </row>
    <row r="33" spans="1:21" ht="12" customHeight="1">
      <c r="A33" s="28">
        <v>1940</v>
      </c>
      <c r="B33" s="228">
        <f>'Table A4'!B33/'Table A4'!P33</f>
        <v>1.78484754979786</v>
      </c>
      <c r="C33" s="228">
        <f>'Table A4'!C33/'Table A4'!Q33</f>
        <v>2.134104499550685</v>
      </c>
      <c r="D33" s="228">
        <f>'Table A4'!D33/'Table A4'!R33</f>
        <v>2.3292863954925225</v>
      </c>
      <c r="E33" s="228">
        <f>'Table A4'!E33/'Table A4'!S33</f>
        <v>2.2703294432996026</v>
      </c>
      <c r="F33" s="228">
        <f>'Table A4'!F33/'Table A4'!T33</f>
        <v>2.0783268091734972</v>
      </c>
      <c r="G33" s="228">
        <f>'Table A4'!G33/'Table A4'!U33</f>
        <v>2.0697789906943447</v>
      </c>
      <c r="H33" s="29"/>
      <c r="I33" s="228">
        <f t="shared" si="4"/>
        <v>2.2741327921040884</v>
      </c>
      <c r="J33" s="228">
        <f t="shared" si="5"/>
        <v>1.8817529605042436</v>
      </c>
      <c r="K33" s="228">
        <f t="shared" si="0"/>
        <v>1.7522833329152394</v>
      </c>
      <c r="L33" s="228">
        <f t="shared" si="1"/>
        <v>1.7871973725198098</v>
      </c>
      <c r="M33" s="228">
        <f t="shared" si="2"/>
        <v>1.9273626432106123</v>
      </c>
      <c r="N33" s="228">
        <f t="shared" si="3"/>
        <v>1.9347725172196042</v>
      </c>
      <c r="P33" s="166"/>
      <c r="Q33" s="166"/>
      <c r="R33" s="166"/>
      <c r="S33" s="166"/>
      <c r="T33" s="166"/>
      <c r="U33" s="166"/>
    </row>
    <row r="34" spans="1:21" ht="12" customHeight="1">
      <c r="A34" s="28">
        <v>1941</v>
      </c>
      <c r="B34" s="228">
        <f>'Table A4'!B34/'Table A4'!P34</f>
        <v>1.861957868608296</v>
      </c>
      <c r="C34" s="228">
        <f>'Table A4'!C34/'Table A4'!Q34</f>
        <v>2.1335168075482698</v>
      </c>
      <c r="D34" s="228">
        <f>'Table A4'!D34/'Table A4'!R34</f>
        <v>2.3779229768951176</v>
      </c>
      <c r="E34" s="228">
        <f>'Table A4'!E34/'Table A4'!S34</f>
        <v>2.2741351053372143</v>
      </c>
      <c r="F34" s="228">
        <f>'Table A4'!F34/'Table A4'!T34</f>
        <v>2.0457816121253996</v>
      </c>
      <c r="G34" s="228">
        <f>'Table A4'!G34/'Table A4'!U34</f>
        <v>2.0250500178635233</v>
      </c>
      <c r="H34" s="29"/>
      <c r="I34" s="228">
        <f t="shared" si="4"/>
        <v>2.1601495112685551</v>
      </c>
      <c r="J34" s="228">
        <f t="shared" si="5"/>
        <v>1.8822101210505571</v>
      </c>
      <c r="K34" s="228">
        <f t="shared" si="0"/>
        <v>1.7257299695033073</v>
      </c>
      <c r="L34" s="228">
        <f t="shared" si="1"/>
        <v>1.7848461248819754</v>
      </c>
      <c r="M34" s="228">
        <f t="shared" si="2"/>
        <v>1.9562225883544127</v>
      </c>
      <c r="N34" s="228">
        <f t="shared" si="3"/>
        <v>1.975562150698037</v>
      </c>
      <c r="P34" s="166"/>
      <c r="Q34" s="166"/>
      <c r="R34" s="166"/>
      <c r="S34" s="166"/>
      <c r="T34" s="166"/>
      <c r="U34" s="166"/>
    </row>
    <row r="35" spans="1:21" ht="12" customHeight="1">
      <c r="A35" s="28">
        <v>1942</v>
      </c>
      <c r="B35" s="228">
        <f>'Table A4'!B35/'Table A4'!P35</f>
        <v>1.8398768672685257</v>
      </c>
      <c r="C35" s="228">
        <f>'Table A4'!C35/'Table A4'!Q35</f>
        <v>2.1458068600296953</v>
      </c>
      <c r="D35" s="228">
        <f>'Table A4'!D35/'Table A4'!R35</f>
        <v>2.402690156685078</v>
      </c>
      <c r="E35" s="228">
        <f>'Table A4'!E35/'Table A4'!S35</f>
        <v>2.272499436245361</v>
      </c>
      <c r="F35" s="228">
        <f>'Table A4'!F35/'Table A4'!T35</f>
        <v>2.006723194032805</v>
      </c>
      <c r="G35" s="228">
        <f>'Table A4'!G35/'Table A4'!U35</f>
        <v>1.9308483290488432</v>
      </c>
      <c r="H35" s="29"/>
      <c r="I35" s="228">
        <f t="shared" si="4"/>
        <v>2.1906507238998398</v>
      </c>
      <c r="J35" s="228">
        <f t="shared" si="5"/>
        <v>1.8727474366614314</v>
      </c>
      <c r="K35" s="228">
        <f t="shared" si="0"/>
        <v>1.7129158176765569</v>
      </c>
      <c r="L35" s="228">
        <f t="shared" si="1"/>
        <v>1.7858549650525597</v>
      </c>
      <c r="M35" s="228">
        <f t="shared" si="2"/>
        <v>1.993321705437348</v>
      </c>
      <c r="N35" s="228">
        <f t="shared" si="3"/>
        <v>2.0742888704777687</v>
      </c>
      <c r="P35" s="166"/>
      <c r="Q35" s="166"/>
      <c r="R35" s="166"/>
      <c r="S35" s="166"/>
      <c r="T35" s="166"/>
      <c r="U35" s="166"/>
    </row>
    <row r="36" spans="1:21" ht="12" customHeight="1">
      <c r="A36" s="28">
        <v>1943</v>
      </c>
      <c r="B36" s="228">
        <f>'Table A4'!B36/'Table A4'!P36</f>
        <v>1.9176262003179876</v>
      </c>
      <c r="C36" s="228">
        <f>'Table A4'!C36/'Table A4'!Q36</f>
        <v>2.0858718482237171</v>
      </c>
      <c r="D36" s="228">
        <f>'Table A4'!D36/'Table A4'!R36</f>
        <v>2.3145691281313727</v>
      </c>
      <c r="E36" s="228">
        <f>'Table A4'!E36/'Table A4'!S36</f>
        <v>2.1534002169730471</v>
      </c>
      <c r="F36" s="228">
        <f>'Table A4'!F36/'Table A4'!T36</f>
        <v>1.893847097837243</v>
      </c>
      <c r="G36" s="228">
        <f>'Table A4'!G36/'Table A4'!U36</f>
        <v>1.8761004063442122</v>
      </c>
      <c r="H36" s="29"/>
      <c r="I36" s="228">
        <f t="shared" si="4"/>
        <v>2.0897683606390784</v>
      </c>
      <c r="J36" s="228">
        <f t="shared" si="5"/>
        <v>1.9209189847179597</v>
      </c>
      <c r="K36" s="228">
        <f t="shared" si="0"/>
        <v>1.7607055259402562</v>
      </c>
      <c r="L36" s="228">
        <f t="shared" si="1"/>
        <v>1.8670017443072566</v>
      </c>
      <c r="M36" s="228">
        <f t="shared" si="2"/>
        <v>2.1187595757927782</v>
      </c>
      <c r="N36" s="228">
        <f t="shared" si="3"/>
        <v>2.1414216826731032</v>
      </c>
      <c r="P36" s="166"/>
      <c r="Q36" s="166"/>
      <c r="R36" s="166"/>
      <c r="S36" s="166"/>
      <c r="T36" s="166"/>
      <c r="U36" s="166"/>
    </row>
    <row r="37" spans="1:21" ht="12" customHeight="1">
      <c r="A37" s="28">
        <v>1944</v>
      </c>
      <c r="B37" s="228">
        <f>'Table A4'!B37/'Table A4'!P37</f>
        <v>1.6764738534623789</v>
      </c>
      <c r="C37" s="228">
        <f>'Table A4'!C37/'Table A4'!Q37</f>
        <v>1.9499285944427811</v>
      </c>
      <c r="D37" s="228">
        <f>'Table A4'!D37/'Table A4'!R37</f>
        <v>2.0396242263782711</v>
      </c>
      <c r="E37" s="228">
        <f>'Table A4'!E37/'Table A4'!S37</f>
        <v>1.9446107167399262</v>
      </c>
      <c r="F37" s="228">
        <f>'Table A4'!F37/'Table A4'!T37</f>
        <v>1.7381054182384155</v>
      </c>
      <c r="G37" s="228">
        <f>'Table A4'!G37/'Table A4'!U37</f>
        <v>1.739955704071674</v>
      </c>
      <c r="H37" s="29"/>
      <c r="I37" s="228">
        <f t="shared" si="4"/>
        <v>2.4782537342451976</v>
      </c>
      <c r="J37" s="228">
        <f t="shared" si="5"/>
        <v>2.0527107046257411</v>
      </c>
      <c r="K37" s="228">
        <f t="shared" si="0"/>
        <v>1.9618860109519478</v>
      </c>
      <c r="L37" s="228">
        <f t="shared" si="1"/>
        <v>2.0586371531451975</v>
      </c>
      <c r="M37" s="228">
        <f t="shared" si="2"/>
        <v>2.354820023387215</v>
      </c>
      <c r="N37" s="228">
        <f t="shared" si="3"/>
        <v>2.3514322472242708</v>
      </c>
      <c r="P37" s="166"/>
      <c r="Q37" s="166"/>
      <c r="R37" s="166"/>
      <c r="S37" s="166"/>
      <c r="T37" s="166"/>
      <c r="U37" s="166"/>
    </row>
    <row r="38" spans="1:21" ht="12" customHeight="1">
      <c r="A38" s="28">
        <v>1945</v>
      </c>
      <c r="B38" s="228">
        <f>'Table A4'!B38/'Table A4'!P38</f>
        <v>1.7621430840580217</v>
      </c>
      <c r="C38" s="228">
        <f>'Table A4'!C38/'Table A4'!Q38</f>
        <v>2.0266158801685519</v>
      </c>
      <c r="D38" s="228">
        <f>'Table A4'!D38/'Table A4'!R38</f>
        <v>1.9641042680608711</v>
      </c>
      <c r="E38" s="228">
        <f>'Table A4'!E38/'Table A4'!S38</f>
        <v>1.8258670978823393</v>
      </c>
      <c r="F38" s="228">
        <f>'Table A4'!F38/'Table A4'!T38</f>
        <v>1.7075799311984918</v>
      </c>
      <c r="G38" s="228">
        <f>'Table A4'!G38/'Table A4'!U38</f>
        <v>1.7793929480120187</v>
      </c>
      <c r="H38" s="29"/>
      <c r="I38" s="228">
        <f t="shared" ref="I38:I69" si="6">B38/(B38-1)</f>
        <v>2.3120895812312723</v>
      </c>
      <c r="J38" s="228">
        <f t="shared" ref="J38:J69" si="7">C38/(C38-1)</f>
        <v>1.9740741589111381</v>
      </c>
      <c r="K38" s="228">
        <f t="shared" ref="K38:K69" si="8">D38/(D38-1)</f>
        <v>2.037232209345289</v>
      </c>
      <c r="L38" s="228">
        <f t="shared" ref="L38:L69" si="9">E38/(E38-1)</f>
        <v>2.2108485766828179</v>
      </c>
      <c r="M38" s="228">
        <f t="shared" ref="M38:M69" si="10">F38/(F38-1)</f>
        <v>2.4132678951284134</v>
      </c>
      <c r="N38" s="228">
        <f t="shared" ref="N38:N69" si="11">G38/(G38-1)</f>
        <v>2.2830498435361508</v>
      </c>
      <c r="P38" s="166"/>
      <c r="Q38" s="166"/>
      <c r="R38" s="166"/>
      <c r="S38" s="166"/>
      <c r="T38" s="166"/>
      <c r="U38" s="166"/>
    </row>
    <row r="39" spans="1:21" ht="12" customHeight="1">
      <c r="A39" s="28">
        <v>1946</v>
      </c>
      <c r="B39" s="228">
        <f>'Table A4'!B39/'Table A4'!P39</f>
        <v>1.9296421471115293</v>
      </c>
      <c r="C39" s="228">
        <f>'Table A4'!C39/'Table A4'!Q39</f>
        <v>2.1496939940177886</v>
      </c>
      <c r="D39" s="228">
        <f>'Table A4'!D39/'Table A4'!R39</f>
        <v>2.0336635554528697</v>
      </c>
      <c r="E39" s="228">
        <f>'Table A4'!E39/'Table A4'!S39</f>
        <v>1.9174943724429232</v>
      </c>
      <c r="F39" s="228">
        <f>'Table A4'!F39/'Table A4'!T39</f>
        <v>1.7819004994421299</v>
      </c>
      <c r="G39" s="228">
        <f>'Table A4'!G39/'Table A4'!U39</f>
        <v>1.9622312288283581</v>
      </c>
      <c r="H39" s="29"/>
      <c r="I39" s="228">
        <f t="shared" si="6"/>
        <v>2.0756827270655469</v>
      </c>
      <c r="J39" s="228">
        <f t="shared" si="7"/>
        <v>1.8697966634628931</v>
      </c>
      <c r="K39" s="228">
        <f t="shared" si="8"/>
        <v>1.9674327731927039</v>
      </c>
      <c r="L39" s="228">
        <f t="shared" si="9"/>
        <v>2.0899249412695546</v>
      </c>
      <c r="M39" s="228">
        <f t="shared" si="10"/>
        <v>2.2789351083846086</v>
      </c>
      <c r="N39" s="228">
        <f t="shared" si="11"/>
        <v>2.039251242362639</v>
      </c>
      <c r="P39" s="166"/>
      <c r="Q39" s="166"/>
      <c r="R39" s="166"/>
      <c r="S39" s="166"/>
      <c r="T39" s="166"/>
      <c r="U39" s="166"/>
    </row>
    <row r="40" spans="1:21" ht="12" customHeight="1">
      <c r="A40" s="28">
        <v>1947</v>
      </c>
      <c r="B40" s="228">
        <f>'Table A4'!B40/'Table A4'!P40</f>
        <v>1.9209779886742704</v>
      </c>
      <c r="C40" s="228">
        <f>'Table A4'!C40/'Table A4'!Q40</f>
        <v>2.1499560390466761</v>
      </c>
      <c r="D40" s="228">
        <f>'Table A4'!D40/'Table A4'!R40</f>
        <v>2.0342274335599524</v>
      </c>
      <c r="E40" s="228">
        <f>'Table A4'!E40/'Table A4'!S40</f>
        <v>1.9336882525861601</v>
      </c>
      <c r="F40" s="228">
        <f>'Table A4'!F40/'Table A4'!T40</f>
        <v>1.8361237004724389</v>
      </c>
      <c r="G40" s="228">
        <f>'Table A4'!G40/'Table A4'!U40</f>
        <v>1.9951191271431754</v>
      </c>
      <c r="H40" s="29"/>
      <c r="I40" s="228">
        <f t="shared" si="6"/>
        <v>2.0858022800734686</v>
      </c>
      <c r="J40" s="228">
        <f t="shared" si="7"/>
        <v>1.8695984594585102</v>
      </c>
      <c r="K40" s="228">
        <f t="shared" si="8"/>
        <v>1.9669053126524241</v>
      </c>
      <c r="L40" s="228">
        <f t="shared" si="9"/>
        <v>2.0710212934886645</v>
      </c>
      <c r="M40" s="228">
        <f t="shared" si="10"/>
        <v>2.1959952808836363</v>
      </c>
      <c r="N40" s="228">
        <f t="shared" si="11"/>
        <v>2.0049048126236269</v>
      </c>
      <c r="P40" s="166"/>
      <c r="Q40" s="166"/>
      <c r="R40" s="166"/>
      <c r="S40" s="166"/>
      <c r="T40" s="166"/>
      <c r="U40" s="166"/>
    </row>
    <row r="41" spans="1:21" ht="12" customHeight="1">
      <c r="A41" s="28">
        <v>1948</v>
      </c>
      <c r="B41" s="228">
        <f>'Table A4'!B41/'Table A4'!P41</f>
        <v>1.8979748203308739</v>
      </c>
      <c r="C41" s="228">
        <f>'Table A4'!C41/'Table A4'!Q41</f>
        <v>2.042572821847771</v>
      </c>
      <c r="D41" s="228">
        <f>'Table A4'!D41/'Table A4'!R41</f>
        <v>2.0899625822659287</v>
      </c>
      <c r="E41" s="228">
        <f>'Table A4'!E41/'Table A4'!S41</f>
        <v>1.978017440283903</v>
      </c>
      <c r="F41" s="228">
        <f>'Table A4'!F41/'Table A4'!T41</f>
        <v>1.8589413212043004</v>
      </c>
      <c r="G41" s="228">
        <f>'Table A4'!G41/'Table A4'!U41</f>
        <v>1.9054296151728971</v>
      </c>
      <c r="H41" s="29"/>
      <c r="I41" s="228">
        <f t="shared" si="6"/>
        <v>2.113616971611223</v>
      </c>
      <c r="J41" s="228">
        <f t="shared" si="7"/>
        <v>1.959165613225637</v>
      </c>
      <c r="K41" s="228">
        <f t="shared" si="8"/>
        <v>1.9174626874998726</v>
      </c>
      <c r="L41" s="228">
        <f t="shared" si="9"/>
        <v>2.0224766541072272</v>
      </c>
      <c r="M41" s="228">
        <f t="shared" si="10"/>
        <v>2.1642238827186993</v>
      </c>
      <c r="N41" s="228">
        <f t="shared" si="11"/>
        <v>2.1044480799416352</v>
      </c>
      <c r="P41" s="166"/>
      <c r="Q41" s="166"/>
      <c r="R41" s="166"/>
      <c r="S41" s="166"/>
      <c r="T41" s="166"/>
      <c r="U41" s="166"/>
    </row>
    <row r="42" spans="1:21" ht="12" customHeight="1">
      <c r="A42" s="28">
        <v>1949</v>
      </c>
      <c r="B42" s="228">
        <f>'Table A4'!B42/'Table A4'!P42</f>
        <v>1.8462015055964083</v>
      </c>
      <c r="C42" s="228">
        <f>'Table A4'!C42/'Table A4'!Q42</f>
        <v>1.9618092061815111</v>
      </c>
      <c r="D42" s="228">
        <f>'Table A4'!D42/'Table A4'!R42</f>
        <v>2.0805543670175282</v>
      </c>
      <c r="E42" s="228">
        <f>'Table A4'!E42/'Table A4'!S42</f>
        <v>1.9945897333320877</v>
      </c>
      <c r="F42" s="228">
        <f>'Table A4'!F42/'Table A4'!T42</f>
        <v>1.8716940798047608</v>
      </c>
      <c r="G42" s="228">
        <f>'Table A4'!G42/'Table A4'!U42</f>
        <v>1.9494154872856979</v>
      </c>
      <c r="H42" s="29"/>
      <c r="I42" s="228">
        <f t="shared" si="6"/>
        <v>2.1817516198995577</v>
      </c>
      <c r="J42" s="228">
        <f t="shared" si="7"/>
        <v>2.039707245026392</v>
      </c>
      <c r="K42" s="228">
        <f t="shared" si="8"/>
        <v>1.9254508893986808</v>
      </c>
      <c r="L42" s="228">
        <f t="shared" si="9"/>
        <v>2.0054396968786183</v>
      </c>
      <c r="M42" s="228">
        <f t="shared" si="10"/>
        <v>2.1471914553142049</v>
      </c>
      <c r="N42" s="228">
        <f t="shared" si="11"/>
        <v>2.0532796371996409</v>
      </c>
      <c r="P42" s="166"/>
      <c r="Q42" s="166"/>
      <c r="R42" s="166"/>
      <c r="S42" s="166"/>
      <c r="T42" s="166"/>
      <c r="U42" s="166"/>
    </row>
    <row r="43" spans="1:21" ht="12" customHeight="1">
      <c r="A43" s="28">
        <v>1950</v>
      </c>
      <c r="B43" s="228">
        <f>'Table A4'!B43/'Table A4'!P43</f>
        <v>1.8500207681616792</v>
      </c>
      <c r="C43" s="228">
        <f>'Table A4'!C43/'Table A4'!Q43</f>
        <v>2.0961866309460588</v>
      </c>
      <c r="D43" s="228">
        <f>'Table A4'!D43/'Table A4'!R43</f>
        <v>2.1672254523842529</v>
      </c>
      <c r="E43" s="228">
        <f>'Table A4'!E43/'Table A4'!S43</f>
        <v>2.012713319074682</v>
      </c>
      <c r="F43" s="228">
        <f>'Table A4'!F43/'Table A4'!T43</f>
        <v>1.932088642382588</v>
      </c>
      <c r="G43" s="228">
        <f>'Table A4'!G43/'Table A4'!U43</f>
        <v>2.0347999999999997</v>
      </c>
      <c r="H43" s="29"/>
      <c r="I43" s="228">
        <f t="shared" si="6"/>
        <v>2.1764418440771482</v>
      </c>
      <c r="J43" s="228">
        <f t="shared" si="7"/>
        <v>1.912253417227826</v>
      </c>
      <c r="K43" s="228">
        <f t="shared" si="8"/>
        <v>1.8567325172333529</v>
      </c>
      <c r="L43" s="228">
        <f t="shared" si="9"/>
        <v>1.9874462803685666</v>
      </c>
      <c r="M43" s="228">
        <f t="shared" si="10"/>
        <v>2.0728593338974908</v>
      </c>
      <c r="N43" s="228">
        <f t="shared" si="11"/>
        <v>1.9663703131039818</v>
      </c>
      <c r="P43" s="166"/>
      <c r="Q43" s="166"/>
      <c r="R43" s="166"/>
      <c r="S43" s="166"/>
      <c r="T43" s="166"/>
      <c r="U43" s="166"/>
    </row>
    <row r="44" spans="1:21" ht="12" customHeight="1">
      <c r="A44" s="28">
        <v>1951</v>
      </c>
      <c r="B44" s="228">
        <f>'Table A4'!B44/'Table A4'!P44</f>
        <v>1.8049222302197712</v>
      </c>
      <c r="C44" s="228">
        <f>'Table A4'!C44/'Table A4'!Q44</f>
        <v>2.0266393308313444</v>
      </c>
      <c r="D44" s="228">
        <f>'Table A4'!D44/'Table A4'!R44</f>
        <v>2.0104058056879319</v>
      </c>
      <c r="E44" s="228">
        <f>'Table A4'!E44/'Table A4'!S44</f>
        <v>1.9532425410446637</v>
      </c>
      <c r="F44" s="228">
        <f>'Table A4'!F44/'Table A4'!T44</f>
        <v>1.8463167175643054</v>
      </c>
      <c r="G44" s="228">
        <f>'Table A4'!G44/'Table A4'!U44</f>
        <v>1.9510956521739129</v>
      </c>
      <c r="H44" s="29"/>
      <c r="I44" s="228">
        <f t="shared" si="6"/>
        <v>2.2423560469027746</v>
      </c>
      <c r="J44" s="228">
        <f t="shared" si="7"/>
        <v>1.9740519089505635</v>
      </c>
      <c r="K44" s="228">
        <f t="shared" si="8"/>
        <v>1.9897013599591828</v>
      </c>
      <c r="L44" s="228">
        <f t="shared" si="9"/>
        <v>2.0490509570671223</v>
      </c>
      <c r="M44" s="228">
        <f t="shared" si="10"/>
        <v>2.1815907440396476</v>
      </c>
      <c r="N44" s="228">
        <f t="shared" si="11"/>
        <v>2.0514189584552374</v>
      </c>
      <c r="P44" s="166"/>
      <c r="Q44" s="166"/>
      <c r="R44" s="166"/>
      <c r="S44" s="166"/>
      <c r="T44" s="166"/>
      <c r="U44" s="166"/>
    </row>
    <row r="45" spans="1:21" ht="12" customHeight="1">
      <c r="A45" s="28">
        <v>1952</v>
      </c>
      <c r="B45" s="228">
        <f>'Table A4'!B45/'Table A4'!P45</f>
        <v>1.7036052301634514</v>
      </c>
      <c r="C45" s="228">
        <f>'Table A4'!C45/'Table A4'!Q45</f>
        <v>1.8895924765860928</v>
      </c>
      <c r="D45" s="228">
        <f>'Table A4'!D45/'Table A4'!R45</f>
        <v>1.9449049338723741</v>
      </c>
      <c r="E45" s="228">
        <f>'Table A4'!E45/'Table A4'!S45</f>
        <v>1.8408777139934522</v>
      </c>
      <c r="F45" s="228">
        <f>'Table A4'!F45/'Table A4'!T45</f>
        <v>1.7939368122360535</v>
      </c>
      <c r="G45" s="228">
        <f>'Table A4'!G45/'Table A4'!U45</f>
        <v>1.9413805474355574</v>
      </c>
      <c r="H45" s="29"/>
      <c r="I45" s="228">
        <f t="shared" si="6"/>
        <v>2.4212515159497809</v>
      </c>
      <c r="J45" s="228">
        <f t="shared" si="7"/>
        <v>2.1241102261089346</v>
      </c>
      <c r="K45" s="228">
        <f t="shared" si="8"/>
        <v>2.0583075229608947</v>
      </c>
      <c r="L45" s="228">
        <f t="shared" si="9"/>
        <v>2.1892335631668161</v>
      </c>
      <c r="M45" s="228">
        <f t="shared" si="10"/>
        <v>2.2595460804791094</v>
      </c>
      <c r="N45" s="228">
        <f t="shared" si="11"/>
        <v>2.0622696663152107</v>
      </c>
      <c r="P45" s="166"/>
      <c r="Q45" s="166"/>
      <c r="R45" s="166"/>
      <c r="S45" s="166"/>
      <c r="T45" s="166"/>
      <c r="U45" s="166"/>
    </row>
    <row r="46" spans="1:21" ht="12" customHeight="1">
      <c r="A46" s="28">
        <v>1953</v>
      </c>
      <c r="B46" s="228">
        <f>'Table A4'!B46/'Table A4'!P46</f>
        <v>1.6891573760753746</v>
      </c>
      <c r="C46" s="228">
        <f>'Table A4'!C46/'Table A4'!Q46</f>
        <v>1.844284330147824</v>
      </c>
      <c r="D46" s="228">
        <f>'Table A4'!D46/'Table A4'!R46</f>
        <v>1.8809603897083829</v>
      </c>
      <c r="E46" s="228">
        <f>'Table A4'!E46/'Table A4'!S46</f>
        <v>1.8046654462727205</v>
      </c>
      <c r="F46" s="228">
        <f>'Table A4'!F46/'Table A4'!T46</f>
        <v>1.7736784975523157</v>
      </c>
      <c r="G46" s="228">
        <f>'Table A4'!G46/'Table A4'!U46</f>
        <v>1.9947809198259794</v>
      </c>
      <c r="H46" s="29"/>
      <c r="I46" s="228">
        <f t="shared" si="6"/>
        <v>2.451047372800125</v>
      </c>
      <c r="J46" s="228">
        <f t="shared" si="7"/>
        <v>2.1844351059138005</v>
      </c>
      <c r="K46" s="228">
        <f t="shared" si="8"/>
        <v>2.1351248156923628</v>
      </c>
      <c r="L46" s="228">
        <f t="shared" si="9"/>
        <v>2.2427525061901017</v>
      </c>
      <c r="M46" s="228">
        <f t="shared" si="10"/>
        <v>2.2925265509687769</v>
      </c>
      <c r="N46" s="228">
        <f t="shared" si="11"/>
        <v>2.0052464618791981</v>
      </c>
      <c r="P46" s="166"/>
      <c r="Q46" s="166"/>
      <c r="R46" s="166"/>
      <c r="S46" s="166"/>
      <c r="T46" s="166"/>
      <c r="U46" s="166"/>
    </row>
    <row r="47" spans="1:21" ht="12" customHeight="1">
      <c r="A47" s="28">
        <v>1954</v>
      </c>
      <c r="B47" s="228">
        <f>'Table A4'!B47/'Table A4'!P47</f>
        <v>1.6986198109372079</v>
      </c>
      <c r="C47" s="228">
        <f>'Table A4'!C47/'Table A4'!Q47</f>
        <v>1.8686101041013621</v>
      </c>
      <c r="D47" s="228">
        <f>'Table A4'!D47/'Table A4'!R47</f>
        <v>1.8875161674014864</v>
      </c>
      <c r="E47" s="228">
        <f>'Table A4'!E47/'Table A4'!S47</f>
        <v>1.8140001542892066</v>
      </c>
      <c r="F47" s="228">
        <f>'Table A4'!F47/'Table A4'!T47</f>
        <v>1.7797741819682416</v>
      </c>
      <c r="G47" s="228">
        <f>'Table A4'!G47/'Table A4'!U47</f>
        <v>2.0410100724842315</v>
      </c>
      <c r="H47" s="29"/>
      <c r="I47" s="228">
        <f t="shared" si="6"/>
        <v>2.4313937056243602</v>
      </c>
      <c r="J47" s="228">
        <f t="shared" si="7"/>
        <v>2.1512645262566568</v>
      </c>
      <c r="K47" s="228">
        <f t="shared" si="8"/>
        <v>2.1267400377931698</v>
      </c>
      <c r="L47" s="228">
        <f t="shared" si="9"/>
        <v>2.2285009956456463</v>
      </c>
      <c r="M47" s="228">
        <f t="shared" si="10"/>
        <v>2.2824225565866807</v>
      </c>
      <c r="N47" s="228">
        <f t="shared" si="11"/>
        <v>1.9606054988628818</v>
      </c>
      <c r="P47" s="166"/>
      <c r="Q47" s="166"/>
      <c r="R47" s="166"/>
      <c r="S47" s="166"/>
      <c r="T47" s="166"/>
      <c r="U47" s="166"/>
    </row>
    <row r="48" spans="1:21" ht="12" customHeight="1">
      <c r="A48" s="28">
        <v>1955</v>
      </c>
      <c r="B48" s="228">
        <f>'Table A4'!B48/'Table A4'!P48</f>
        <v>1.6815388100797477</v>
      </c>
      <c r="C48" s="228">
        <f>'Table A4'!C48/'Table A4'!Q48</f>
        <v>1.8117514519588074</v>
      </c>
      <c r="D48" s="228">
        <f>'Table A4'!D48/'Table A4'!R48</f>
        <v>1.8771806571891967</v>
      </c>
      <c r="E48" s="228">
        <f>'Table A4'!E48/'Table A4'!S48</f>
        <v>1.8016280520751318</v>
      </c>
      <c r="F48" s="228">
        <f>'Table A4'!F48/'Table A4'!T48</f>
        <v>1.8359918246803975</v>
      </c>
      <c r="G48" s="228">
        <f>'Table A4'!G48/'Table A4'!U48</f>
        <v>2.1651525320317271</v>
      </c>
      <c r="H48" s="29"/>
      <c r="I48" s="228">
        <f t="shared" si="6"/>
        <v>2.4672678726586219</v>
      </c>
      <c r="J48" s="228">
        <f t="shared" si="7"/>
        <v>2.2319041716364496</v>
      </c>
      <c r="K48" s="228">
        <f t="shared" si="8"/>
        <v>2.1400160181419876</v>
      </c>
      <c r="L48" s="228">
        <f t="shared" si="9"/>
        <v>2.2474613349811716</v>
      </c>
      <c r="M48" s="228">
        <f t="shared" si="10"/>
        <v>2.196183946394815</v>
      </c>
      <c r="N48" s="228">
        <f t="shared" si="11"/>
        <v>1.8582567282038658</v>
      </c>
      <c r="P48" s="166"/>
      <c r="Q48" s="166"/>
      <c r="R48" s="166"/>
      <c r="S48" s="166"/>
      <c r="T48" s="166"/>
      <c r="U48" s="166"/>
    </row>
    <row r="49" spans="1:21" ht="12" customHeight="1">
      <c r="A49" s="28">
        <v>1956</v>
      </c>
      <c r="B49" s="228">
        <f>'Table A4'!B49/'Table A4'!P49</f>
        <v>1.6998764386278731</v>
      </c>
      <c r="C49" s="228">
        <f>'Table A4'!C49/'Table A4'!Q49</f>
        <v>1.8238676838480767</v>
      </c>
      <c r="D49" s="228">
        <f>'Table A4'!D49/'Table A4'!R49</f>
        <v>1.8280175339662175</v>
      </c>
      <c r="E49" s="228">
        <f>'Table A4'!E49/'Table A4'!S49</f>
        <v>1.820003107822062</v>
      </c>
      <c r="F49" s="228">
        <f>'Table A4'!F49/'Table A4'!T49</f>
        <v>1.7852005942396918</v>
      </c>
      <c r="G49" s="228">
        <f>'Table A4'!G49/'Table A4'!U49</f>
        <v>2.1371607324516781</v>
      </c>
      <c r="H49" s="29"/>
      <c r="I49" s="228">
        <f t="shared" si="6"/>
        <v>2.4288236391562594</v>
      </c>
      <c r="J49" s="228">
        <f t="shared" si="7"/>
        <v>2.2137871403442526</v>
      </c>
      <c r="K49" s="228">
        <f t="shared" si="8"/>
        <v>2.2077038939139171</v>
      </c>
      <c r="L49" s="228">
        <f t="shared" si="9"/>
        <v>2.2195075731554383</v>
      </c>
      <c r="M49" s="228">
        <f t="shared" si="10"/>
        <v>2.273559912379203</v>
      </c>
      <c r="N49" s="228">
        <f t="shared" si="11"/>
        <v>1.8793831614674519</v>
      </c>
      <c r="P49" s="166"/>
      <c r="Q49" s="166"/>
      <c r="R49" s="166"/>
      <c r="S49" s="166"/>
      <c r="T49" s="166"/>
      <c r="U49" s="166"/>
    </row>
    <row r="50" spans="1:21" ht="12" customHeight="1">
      <c r="A50" s="28">
        <v>1957</v>
      </c>
      <c r="B50" s="228">
        <f>'Table A4'!B50/'Table A4'!P50</f>
        <v>1.6641889629147968</v>
      </c>
      <c r="C50" s="228">
        <f>'Table A4'!C50/'Table A4'!Q50</f>
        <v>1.7904901424195185</v>
      </c>
      <c r="D50" s="228">
        <f>'Table A4'!D50/'Table A4'!R50</f>
        <v>1.8333041981606546</v>
      </c>
      <c r="E50" s="228">
        <f>'Table A4'!E50/'Table A4'!S50</f>
        <v>1.8062099005574097</v>
      </c>
      <c r="F50" s="228">
        <f>'Table A4'!F50/'Table A4'!T50</f>
        <v>1.7515110074405889</v>
      </c>
      <c r="G50" s="228">
        <f>'Table A4'!G50/'Table A4'!U50</f>
        <v>2.053092611862644</v>
      </c>
      <c r="H50" s="29"/>
      <c r="I50" s="228">
        <f t="shared" si="6"/>
        <v>2.5055956299115461</v>
      </c>
      <c r="J50" s="228">
        <f t="shared" si="7"/>
        <v>2.2650379129829719</v>
      </c>
      <c r="K50" s="228">
        <f t="shared" si="8"/>
        <v>2.2000419561155358</v>
      </c>
      <c r="L50" s="228">
        <f t="shared" si="9"/>
        <v>2.2403717683305611</v>
      </c>
      <c r="M50" s="228">
        <f t="shared" si="10"/>
        <v>2.3306524988977699</v>
      </c>
      <c r="N50" s="228">
        <f t="shared" si="11"/>
        <v>1.9495840999503955</v>
      </c>
      <c r="P50" s="166"/>
      <c r="Q50" s="166"/>
      <c r="R50" s="166"/>
      <c r="S50" s="166"/>
      <c r="T50" s="166"/>
      <c r="U50" s="166"/>
    </row>
    <row r="51" spans="1:21" ht="12" customHeight="1">
      <c r="A51" s="28">
        <v>1958</v>
      </c>
      <c r="B51" s="228">
        <f>'Table A4'!B51/'Table A4'!P51</f>
        <v>1.6347834031182751</v>
      </c>
      <c r="C51" s="228">
        <f>'Table A4'!C51/'Table A4'!Q51</f>
        <v>1.7356995132916966</v>
      </c>
      <c r="D51" s="228">
        <f>'Table A4'!D51/'Table A4'!R51</f>
        <v>1.7965340336055891</v>
      </c>
      <c r="E51" s="228">
        <f>'Table A4'!E51/'Table A4'!S51</f>
        <v>1.7887077337229935</v>
      </c>
      <c r="F51" s="228">
        <f>'Table A4'!F51/'Table A4'!T51</f>
        <v>1.7485516966543619</v>
      </c>
      <c r="G51" s="228">
        <f>'Table A4'!G51/'Table A4'!U51</f>
        <v>2.0431166414699384</v>
      </c>
      <c r="H51" s="29"/>
      <c r="I51" s="228">
        <f t="shared" si="6"/>
        <v>2.5753404942341827</v>
      </c>
      <c r="J51" s="228">
        <f t="shared" si="7"/>
        <v>2.3592505933920758</v>
      </c>
      <c r="K51" s="228">
        <f t="shared" si="8"/>
        <v>2.2554391373252471</v>
      </c>
      <c r="L51" s="228">
        <f t="shared" si="9"/>
        <v>2.2678967851369078</v>
      </c>
      <c r="M51" s="228">
        <f t="shared" si="10"/>
        <v>2.3359130765042435</v>
      </c>
      <c r="N51" s="228">
        <f t="shared" si="11"/>
        <v>1.9586655607284922</v>
      </c>
      <c r="P51" s="166"/>
      <c r="Q51" s="166"/>
      <c r="R51" s="166"/>
      <c r="S51" s="166"/>
      <c r="T51" s="166"/>
      <c r="U51" s="166"/>
    </row>
    <row r="52" spans="1:21" ht="12" customHeight="1">
      <c r="A52" s="28">
        <v>1959</v>
      </c>
      <c r="B52" s="228">
        <f>'Table A4'!B52/'Table A4'!P52</f>
        <v>1.632902959695987</v>
      </c>
      <c r="C52" s="228">
        <f>'Table A4'!C52/'Table A4'!Q52</f>
        <v>1.6941336197152868</v>
      </c>
      <c r="D52" s="228">
        <f>'Table A4'!D52/'Table A4'!R52</f>
        <v>1.7656827172634828</v>
      </c>
      <c r="E52" s="228">
        <f>'Table A4'!E52/'Table A4'!S52</f>
        <v>1.6941007894652738</v>
      </c>
      <c r="F52" s="228">
        <f>'Table A4'!F52/'Table A4'!T52</f>
        <v>1.7319446060372796</v>
      </c>
      <c r="G52" s="228">
        <f>'Table A4'!G52/'Table A4'!U52</f>
        <v>2.1164487267721968</v>
      </c>
      <c r="H52" s="29"/>
      <c r="I52" s="228">
        <f t="shared" si="6"/>
        <v>2.5800210516954243</v>
      </c>
      <c r="J52" s="228">
        <f t="shared" si="7"/>
        <v>2.4406448147694828</v>
      </c>
      <c r="K52" s="228">
        <f t="shared" si="8"/>
        <v>2.306023993298369</v>
      </c>
      <c r="L52" s="228">
        <f t="shared" si="9"/>
        <v>2.440712955780366</v>
      </c>
      <c r="M52" s="228">
        <f t="shared" si="10"/>
        <v>2.3662236072944949</v>
      </c>
      <c r="N52" s="228">
        <f t="shared" si="11"/>
        <v>1.8956972013315241</v>
      </c>
      <c r="P52" s="166"/>
      <c r="Q52" s="166"/>
      <c r="R52" s="166"/>
      <c r="S52" s="166"/>
      <c r="T52" s="166"/>
      <c r="U52" s="166"/>
    </row>
    <row r="53" spans="1:21" ht="12" customHeight="1">
      <c r="A53" s="28">
        <v>1960</v>
      </c>
      <c r="B53" s="228">
        <f>'Table A4'!B53/'Table A4'!P53</f>
        <v>1.604711729926902</v>
      </c>
      <c r="C53" s="228">
        <f>'Table A4'!C53/'Table A4'!Q53</f>
        <v>1.8147437081756161</v>
      </c>
      <c r="D53" s="228">
        <f>'Table A4'!D53/'Table A4'!R53</f>
        <v>1.7228984482296024</v>
      </c>
      <c r="E53" s="228">
        <f>'Table A4'!E53/'Table A4'!S53</f>
        <v>1.7310288126200315</v>
      </c>
      <c r="F53" s="228">
        <f>'Table A4'!F53/'Table A4'!T53</f>
        <v>1.7518794882743418</v>
      </c>
      <c r="G53" s="228">
        <f>'Table A4'!G53/'Table A4'!U53</f>
        <v>2.1135388011546952</v>
      </c>
      <c r="H53" s="29"/>
      <c r="I53" s="228">
        <f t="shared" si="6"/>
        <v>2.6536805067778007</v>
      </c>
      <c r="J53" s="228">
        <f t="shared" si="7"/>
        <v>2.227379837322355</v>
      </c>
      <c r="K53" s="228">
        <f t="shared" si="8"/>
        <v>2.3833201640548913</v>
      </c>
      <c r="L53" s="228">
        <f t="shared" si="9"/>
        <v>2.3679351384468239</v>
      </c>
      <c r="M53" s="228">
        <f t="shared" si="10"/>
        <v>2.3300003731916217</v>
      </c>
      <c r="N53" s="228">
        <f t="shared" si="11"/>
        <v>1.8980378581896205</v>
      </c>
      <c r="P53" s="166"/>
      <c r="Q53" s="166"/>
      <c r="R53" s="166"/>
      <c r="S53" s="166"/>
      <c r="T53" s="166"/>
      <c r="U53" s="166"/>
    </row>
    <row r="54" spans="1:21" ht="12" customHeight="1">
      <c r="A54" s="28">
        <v>1961</v>
      </c>
      <c r="B54" s="228">
        <f>'Table A4'!B54/'Table A4'!P54</f>
        <v>1.6253232498614878</v>
      </c>
      <c r="C54" s="228">
        <f>'Table A4'!C54/'Table A4'!Q54</f>
        <v>1.709206823405101</v>
      </c>
      <c r="D54" s="228">
        <f>'Table A4'!D54/'Table A4'!R54</f>
        <v>1.6872951288133633</v>
      </c>
      <c r="E54" s="228">
        <f>'Table A4'!E54/'Table A4'!S54</f>
        <v>1.7553381991908088</v>
      </c>
      <c r="F54" s="228">
        <f>'Table A4'!F54/'Table A4'!T54</f>
        <v>1.7890879552888785</v>
      </c>
      <c r="G54" s="228">
        <f>'Table A4'!G54/'Table A4'!U54</f>
        <v>2.1489662080940297</v>
      </c>
      <c r="H54" s="29"/>
      <c r="I54" s="228">
        <f t="shared" si="6"/>
        <v>2.5991729081263251</v>
      </c>
      <c r="J54" s="228">
        <f t="shared" si="7"/>
        <v>2.4100259148646082</v>
      </c>
      <c r="K54" s="228">
        <f t="shared" si="8"/>
        <v>2.4549790302261147</v>
      </c>
      <c r="L54" s="228">
        <f t="shared" si="9"/>
        <v>2.3239102710167399</v>
      </c>
      <c r="M54" s="228">
        <f t="shared" si="10"/>
        <v>2.2672858498187423</v>
      </c>
      <c r="N54" s="228">
        <f t="shared" si="11"/>
        <v>1.8703476159310697</v>
      </c>
      <c r="P54" s="166"/>
      <c r="Q54" s="166"/>
      <c r="R54" s="166"/>
      <c r="S54" s="166"/>
      <c r="T54" s="166"/>
      <c r="U54" s="166"/>
    </row>
    <row r="55" spans="1:21" ht="12" customHeight="1">
      <c r="A55" s="28">
        <v>1962</v>
      </c>
      <c r="B55" s="228">
        <f>'Table A4'!B55/'Table A4'!P55</f>
        <v>1.6018109321696239</v>
      </c>
      <c r="C55" s="228">
        <f>'Table A4'!C55/'Table A4'!Q55</f>
        <v>1.7084254142450188</v>
      </c>
      <c r="D55" s="228">
        <f>'Table A4'!D55/'Table A4'!R55</f>
        <v>1.683623682741473</v>
      </c>
      <c r="E55" s="228">
        <f>'Table A4'!E55/'Table A4'!S55</f>
        <v>1.6880574823121737</v>
      </c>
      <c r="F55" s="228">
        <f>'Table A4'!F55/'Table A4'!T55</f>
        <v>1.7161452032176157</v>
      </c>
      <c r="G55" s="228">
        <f>'Table A4'!G55/'Table A4'!U55</f>
        <v>2.1544472318062207</v>
      </c>
      <c r="H55" s="29"/>
      <c r="I55" s="228">
        <f t="shared" si="6"/>
        <v>2.6616514365979382</v>
      </c>
      <c r="J55" s="228">
        <f t="shared" si="7"/>
        <v>2.4115812051515926</v>
      </c>
      <c r="K55" s="228">
        <f t="shared" si="8"/>
        <v>2.4627930910611409</v>
      </c>
      <c r="L55" s="228">
        <f t="shared" si="9"/>
        <v>2.4533669434704253</v>
      </c>
      <c r="M55" s="228">
        <f t="shared" si="10"/>
        <v>2.3963648649841325</v>
      </c>
      <c r="N55" s="228">
        <f t="shared" si="11"/>
        <v>1.8662154253992396</v>
      </c>
      <c r="P55" s="166"/>
      <c r="Q55" s="166"/>
      <c r="R55" s="166"/>
      <c r="S55" s="166"/>
      <c r="T55" s="166"/>
      <c r="U55" s="166"/>
    </row>
    <row r="56" spans="1:21" ht="12" customHeight="1">
      <c r="A56" s="28">
        <v>1963</v>
      </c>
      <c r="B56" s="228">
        <f>'Table A4'!B56/'Table A4'!P56</f>
        <v>1.5904849427548944</v>
      </c>
      <c r="C56" s="228">
        <f>'Table A4'!C56/'Table A4'!Q56</f>
        <v>1.6766134784737765</v>
      </c>
      <c r="D56" s="228">
        <f>'Table A4'!D56/'Table A4'!R56</f>
        <v>1.6850589124764266</v>
      </c>
      <c r="E56" s="228">
        <f>'Table A4'!E56/'Table A4'!S56</f>
        <v>1.6891408695426935</v>
      </c>
      <c r="F56" s="228">
        <f>'Table A4'!F56/'Table A4'!T56</f>
        <v>1.7184191119159122</v>
      </c>
      <c r="G56" s="228">
        <f>'Table A4'!G56/'Table A4'!U56</f>
        <v>2.1917156401221023</v>
      </c>
      <c r="H56" s="29"/>
      <c r="I56" s="228">
        <f t="shared" si="6"/>
        <v>2.693523285004563</v>
      </c>
      <c r="J56" s="228">
        <f t="shared" si="7"/>
        <v>2.4779486838714475</v>
      </c>
      <c r="K56" s="228">
        <f t="shared" si="8"/>
        <v>2.4597284726726487</v>
      </c>
      <c r="L56" s="228">
        <f t="shared" si="9"/>
        <v>2.4510821287722919</v>
      </c>
      <c r="M56" s="228">
        <f t="shared" si="10"/>
        <v>2.3919451520897814</v>
      </c>
      <c r="N56" s="228">
        <f t="shared" si="11"/>
        <v>1.8391263539157217</v>
      </c>
      <c r="P56" s="166"/>
      <c r="Q56" s="166"/>
      <c r="R56" s="166"/>
      <c r="S56" s="166"/>
      <c r="T56" s="166"/>
      <c r="U56" s="166"/>
    </row>
    <row r="57" spans="1:21" ht="12" customHeight="1">
      <c r="A57" s="28">
        <v>1964</v>
      </c>
      <c r="B57" s="228">
        <f>'Table A4'!B57/'Table A4'!P57</f>
        <v>1.5794341813922801</v>
      </c>
      <c r="C57" s="228">
        <f>'Table A4'!C57/'Table A4'!Q57</f>
        <v>1.719712607259863</v>
      </c>
      <c r="D57" s="228">
        <f>'Table A4'!D57/'Table A4'!R57</f>
        <v>1.7257997964675911</v>
      </c>
      <c r="E57" s="228">
        <f>'Table A4'!E57/'Table A4'!S57</f>
        <v>1.7000034519871396</v>
      </c>
      <c r="F57" s="228">
        <f>'Table A4'!F57/'Table A4'!T57</f>
        <v>1.7692792426616044</v>
      </c>
      <c r="G57" s="228">
        <f>'Table A4'!G57/'Table A4'!U57</f>
        <v>2.2297360443319461</v>
      </c>
      <c r="H57" s="29"/>
      <c r="I57" s="228">
        <f t="shared" si="6"/>
        <v>2.7258215550852953</v>
      </c>
      <c r="J57" s="228">
        <f t="shared" si="7"/>
        <v>2.3894434944071157</v>
      </c>
      <c r="K57" s="228">
        <f t="shared" si="8"/>
        <v>2.3777904111669899</v>
      </c>
      <c r="L57" s="228">
        <f t="shared" si="9"/>
        <v>2.4285643837344559</v>
      </c>
      <c r="M57" s="228">
        <f t="shared" si="10"/>
        <v>2.2999180850637959</v>
      </c>
      <c r="N57" s="228">
        <f t="shared" si="11"/>
        <v>1.8131826375336098</v>
      </c>
      <c r="P57" s="166"/>
      <c r="Q57" s="166"/>
      <c r="R57" s="166"/>
      <c r="S57" s="166"/>
      <c r="T57" s="166"/>
      <c r="U57" s="166"/>
    </row>
    <row r="58" spans="1:21" ht="12" customHeight="1">
      <c r="A58" s="28">
        <v>1965</v>
      </c>
      <c r="B58" s="228">
        <f>'Table A4'!B58/'Table A4'!P58</f>
        <v>1.5906210370681868</v>
      </c>
      <c r="C58" s="228">
        <f>'Table A4'!C58/'Table A4'!Q58</f>
        <v>1.7084625223184089</v>
      </c>
      <c r="D58" s="228">
        <f>'Table A4'!D58/'Table A4'!R58</f>
        <v>1.7717069364131941</v>
      </c>
      <c r="E58" s="228">
        <f>'Table A4'!E58/'Table A4'!S58</f>
        <v>1.7189091506888532</v>
      </c>
      <c r="F58" s="228">
        <f>'Table A4'!F58/'Table A4'!T58</f>
        <v>1.8518369083822701</v>
      </c>
      <c r="G58" s="228">
        <f>'Table A4'!G58/'Table A4'!U58</f>
        <v>2.3278641751542359</v>
      </c>
      <c r="H58" s="29"/>
      <c r="I58" s="228">
        <f t="shared" si="6"/>
        <v>2.6931330535802616</v>
      </c>
      <c r="J58" s="228">
        <f t="shared" si="7"/>
        <v>2.4115072689061221</v>
      </c>
      <c r="K58" s="228">
        <f t="shared" si="8"/>
        <v>2.2958287049328416</v>
      </c>
      <c r="L58" s="228">
        <f t="shared" si="9"/>
        <v>2.3909963436156123</v>
      </c>
      <c r="M58" s="228">
        <f t="shared" si="10"/>
        <v>2.1739336370140472</v>
      </c>
      <c r="N58" s="228">
        <f t="shared" si="11"/>
        <v>1.753089072445114</v>
      </c>
      <c r="P58" s="166"/>
      <c r="Q58" s="166"/>
      <c r="R58" s="166"/>
      <c r="S58" s="166"/>
      <c r="T58" s="166"/>
      <c r="U58" s="166"/>
    </row>
    <row r="59" spans="1:21" ht="12" customHeight="1">
      <c r="A59" s="28">
        <v>1966</v>
      </c>
      <c r="B59" s="228">
        <f>'Table A4'!B59/'Table A4'!P59</f>
        <v>1.6146982746136731</v>
      </c>
      <c r="C59" s="228">
        <f>'Table A4'!C59/'Table A4'!Q59</f>
        <v>1.7170494678678392</v>
      </c>
      <c r="D59" s="228">
        <f>'Table A4'!D59/'Table A4'!R59</f>
        <v>1.764974099263219</v>
      </c>
      <c r="E59" s="228">
        <f>'Table A4'!E59/'Table A4'!S59</f>
        <v>1.710838532836968</v>
      </c>
      <c r="F59" s="228">
        <f>'Table A4'!F59/'Table A4'!T59</f>
        <v>1.8283177748153379</v>
      </c>
      <c r="G59" s="228">
        <f>'Table A4'!G59/'Table A4'!U59</f>
        <v>2.2057823049662195</v>
      </c>
      <c r="H59" s="29"/>
      <c r="I59" s="228">
        <f t="shared" si="6"/>
        <v>2.6268143921966955</v>
      </c>
      <c r="J59" s="228">
        <f t="shared" si="7"/>
        <v>2.3946039217817425</v>
      </c>
      <c r="K59" s="228">
        <f t="shared" si="8"/>
        <v>2.3072338017236729</v>
      </c>
      <c r="L59" s="228">
        <f t="shared" si="9"/>
        <v>2.4067892408828544</v>
      </c>
      <c r="M59" s="228">
        <f t="shared" si="10"/>
        <v>2.2072661367467772</v>
      </c>
      <c r="N59" s="228">
        <f t="shared" si="11"/>
        <v>1.8293370999734611</v>
      </c>
      <c r="P59" s="166"/>
      <c r="Q59" s="166"/>
      <c r="R59" s="166"/>
      <c r="S59" s="166"/>
      <c r="T59" s="166"/>
      <c r="U59" s="166"/>
    </row>
    <row r="60" spans="1:21" ht="12" customHeight="1">
      <c r="A60" s="28">
        <v>1967</v>
      </c>
      <c r="B60" s="228">
        <f>'Table A4'!B60/'Table A4'!P60</f>
        <v>1.631212362852102</v>
      </c>
      <c r="C60" s="228">
        <f>'Table A4'!C60/'Table A4'!Q60</f>
        <v>1.731603603701823</v>
      </c>
      <c r="D60" s="228">
        <f>'Table A4'!D60/'Table A4'!R60</f>
        <v>1.76440021789921</v>
      </c>
      <c r="E60" s="228">
        <f>'Table A4'!E60/'Table A4'!S60</f>
        <v>1.7278494116850425</v>
      </c>
      <c r="F60" s="228">
        <f>'Table A4'!F60/'Table A4'!T60</f>
        <v>1.8367927886792363</v>
      </c>
      <c r="G60" s="228">
        <f>'Table A4'!G60/'Table A4'!U60</f>
        <v>2.1775929991488301</v>
      </c>
      <c r="H60" s="29"/>
      <c r="I60" s="228">
        <f t="shared" si="6"/>
        <v>2.584252874074819</v>
      </c>
      <c r="J60" s="228">
        <f t="shared" si="7"/>
        <v>2.3668604076580881</v>
      </c>
      <c r="K60" s="228">
        <f t="shared" si="8"/>
        <v>2.3082152210111682</v>
      </c>
      <c r="L60" s="228">
        <f t="shared" si="9"/>
        <v>2.373910569886843</v>
      </c>
      <c r="M60" s="228">
        <f t="shared" si="10"/>
        <v>2.1950389792177392</v>
      </c>
      <c r="N60" s="228">
        <f t="shared" si="11"/>
        <v>1.849189831056065</v>
      </c>
      <c r="P60" s="166"/>
      <c r="Q60" s="166"/>
      <c r="R60" s="166"/>
      <c r="S60" s="166"/>
      <c r="T60" s="166"/>
      <c r="U60" s="166"/>
    </row>
    <row r="61" spans="1:21" ht="12" customHeight="1">
      <c r="A61" s="28">
        <v>1968</v>
      </c>
      <c r="B61" s="228">
        <f>'Table A4'!B61/'Table A4'!P61</f>
        <v>1.6159492810340725</v>
      </c>
      <c r="C61" s="228">
        <f>'Table A4'!C61/'Table A4'!Q61</f>
        <v>1.7224770226541712</v>
      </c>
      <c r="D61" s="228">
        <f>'Table A4'!D61/'Table A4'!R61</f>
        <v>1.750939061802038</v>
      </c>
      <c r="E61" s="228">
        <f>'Table A4'!E61/'Table A4'!S61</f>
        <v>1.7541260502242104</v>
      </c>
      <c r="F61" s="228">
        <f>'Table A4'!F61/'Table A4'!T61</f>
        <v>1.828295773202034</v>
      </c>
      <c r="G61" s="228">
        <f>'Table A4'!G61/'Table A4'!U61</f>
        <v>2.2634421486380991</v>
      </c>
      <c r="H61" s="29"/>
      <c r="I61" s="228">
        <f t="shared" si="6"/>
        <v>2.623510296693865</v>
      </c>
      <c r="J61" s="228">
        <f t="shared" si="7"/>
        <v>2.3841270637594669</v>
      </c>
      <c r="K61" s="228">
        <f t="shared" si="8"/>
        <v>2.3316659777962374</v>
      </c>
      <c r="L61" s="228">
        <f t="shared" si="9"/>
        <v>2.3260382660202343</v>
      </c>
      <c r="M61" s="228">
        <f t="shared" si="10"/>
        <v>2.2072982047634868</v>
      </c>
      <c r="N61" s="228">
        <f t="shared" si="11"/>
        <v>1.7914885545633641</v>
      </c>
      <c r="P61" s="166"/>
      <c r="Q61" s="166"/>
      <c r="R61" s="166"/>
      <c r="S61" s="166"/>
      <c r="T61" s="166"/>
      <c r="U61" s="166"/>
    </row>
    <row r="62" spans="1:21" ht="12" customHeight="1">
      <c r="A62" s="28">
        <v>1969</v>
      </c>
      <c r="B62" s="228">
        <f>'Table A4'!B62/'Table A4'!P62</f>
        <v>1.5854279490029768</v>
      </c>
      <c r="C62" s="228">
        <f>'Table A4'!C62/'Table A4'!Q62</f>
        <v>1.6657579319333333</v>
      </c>
      <c r="D62" s="228">
        <f>'Table A4'!D62/'Table A4'!R62</f>
        <v>1.7207617897208638</v>
      </c>
      <c r="E62" s="228">
        <f>'Table A4'!E62/'Table A4'!S62</f>
        <v>1.6854217404575613</v>
      </c>
      <c r="F62" s="228">
        <f>'Table A4'!F62/'Table A4'!T62</f>
        <v>1.8356012719740282</v>
      </c>
      <c r="G62" s="228">
        <f>'Table A4'!G62/'Table A4'!U62</f>
        <v>2.3573510241852307</v>
      </c>
      <c r="H62" s="29"/>
      <c r="I62" s="228">
        <f t="shared" si="6"/>
        <v>2.7081521333292464</v>
      </c>
      <c r="J62" s="228">
        <f t="shared" si="7"/>
        <v>2.5020474440252505</v>
      </c>
      <c r="K62" s="228">
        <f t="shared" si="8"/>
        <v>2.3874209402627731</v>
      </c>
      <c r="L62" s="228">
        <f t="shared" si="9"/>
        <v>2.4589557654422198</v>
      </c>
      <c r="M62" s="228">
        <f t="shared" si="10"/>
        <v>2.1967430322809292</v>
      </c>
      <c r="N62" s="228">
        <f t="shared" si="11"/>
        <v>1.7367291011551447</v>
      </c>
      <c r="P62" s="166"/>
      <c r="Q62" s="166"/>
      <c r="R62" s="166"/>
      <c r="S62" s="166"/>
      <c r="T62" s="166"/>
      <c r="U62" s="166"/>
    </row>
    <row r="63" spans="1:21" ht="12" customHeight="1">
      <c r="A63" s="28">
        <v>1970</v>
      </c>
      <c r="B63" s="228">
        <f>'Table A4'!B63/'Table A4'!P63</f>
        <v>1.5724724388078208</v>
      </c>
      <c r="C63" s="228">
        <f>'Table A4'!C63/'Table A4'!Q63</f>
        <v>1.6353717850344272</v>
      </c>
      <c r="D63" s="228">
        <f>'Table A4'!D63/'Table A4'!R63</f>
        <v>1.7053960950541702</v>
      </c>
      <c r="E63" s="228">
        <f>'Table A4'!E63/'Table A4'!S63</f>
        <v>1.6668122045445481</v>
      </c>
      <c r="F63" s="228">
        <f>'Table A4'!F63/'Table A4'!T63</f>
        <v>1.7473760109125902</v>
      </c>
      <c r="G63" s="228">
        <f>'Table A4'!G63/'Table A4'!U63</f>
        <v>2.1116089325980543</v>
      </c>
      <c r="H63" s="29"/>
      <c r="I63" s="228">
        <f t="shared" si="6"/>
        <v>2.7468089853941429</v>
      </c>
      <c r="J63" s="228">
        <f t="shared" si="7"/>
        <v>2.57388166039796</v>
      </c>
      <c r="K63" s="228">
        <f t="shared" si="8"/>
        <v>2.4176432319535395</v>
      </c>
      <c r="L63" s="228">
        <f t="shared" si="9"/>
        <v>2.4996726112459635</v>
      </c>
      <c r="M63" s="228">
        <f t="shared" si="10"/>
        <v>2.3380145808786943</v>
      </c>
      <c r="N63" s="228">
        <f t="shared" si="11"/>
        <v>1.8995969451799908</v>
      </c>
      <c r="P63" s="166"/>
      <c r="Q63" s="166"/>
      <c r="R63" s="166"/>
      <c r="S63" s="166"/>
      <c r="T63" s="166"/>
      <c r="U63" s="166"/>
    </row>
    <row r="64" spans="1:21" ht="12" customHeight="1">
      <c r="A64" s="28">
        <v>1971</v>
      </c>
      <c r="B64" s="228">
        <f>'Table A4'!B64/'Table A4'!P64</f>
        <v>1.5700877220383744</v>
      </c>
      <c r="C64" s="228">
        <f>'Table A4'!C64/'Table A4'!Q64</f>
        <v>1.6270281444437291</v>
      </c>
      <c r="D64" s="228">
        <f>'Table A4'!D64/'Table A4'!R64</f>
        <v>1.6803280825799678</v>
      </c>
      <c r="E64" s="228">
        <f>'Table A4'!E64/'Table A4'!S64</f>
        <v>1.667225579345027</v>
      </c>
      <c r="F64" s="228">
        <f>'Table A4'!F64/'Table A4'!T64</f>
        <v>1.7654697112328792</v>
      </c>
      <c r="G64" s="228">
        <f>'Table A4'!G64/'Table A4'!U64</f>
        <v>2.1624445030378445</v>
      </c>
      <c r="H64" s="29"/>
      <c r="I64" s="228">
        <f t="shared" si="6"/>
        <v>2.7541160094177344</v>
      </c>
      <c r="J64" s="228">
        <f t="shared" si="7"/>
        <v>2.5948247440904817</v>
      </c>
      <c r="K64" s="228">
        <f t="shared" si="8"/>
        <v>2.4698790563043631</v>
      </c>
      <c r="L64" s="228">
        <f t="shared" si="9"/>
        <v>2.4987434998844567</v>
      </c>
      <c r="M64" s="228">
        <f t="shared" si="10"/>
        <v>2.3063874185033164</v>
      </c>
      <c r="N64" s="228">
        <f t="shared" si="11"/>
        <v>1.860256121807687</v>
      </c>
      <c r="P64" s="166"/>
      <c r="Q64" s="166"/>
      <c r="R64" s="166"/>
      <c r="S64" s="166"/>
      <c r="T64" s="166"/>
      <c r="U64" s="166"/>
    </row>
    <row r="65" spans="1:21" ht="12" customHeight="1">
      <c r="A65" s="28">
        <v>1972</v>
      </c>
      <c r="B65" s="228">
        <f>'Table A4'!B65/'Table A4'!P65</f>
        <v>1.5575258397502905</v>
      </c>
      <c r="C65" s="228">
        <f>'Table A4'!C65/'Table A4'!Q65</f>
        <v>1.6282419668174761</v>
      </c>
      <c r="D65" s="228">
        <f>'Table A4'!D65/'Table A4'!R65</f>
        <v>1.6773233026510677</v>
      </c>
      <c r="E65" s="228">
        <f>'Table A4'!E65/'Table A4'!S65</f>
        <v>1.6672477384379532</v>
      </c>
      <c r="F65" s="228">
        <f>'Table A4'!F65/'Table A4'!T65</f>
        <v>1.7738172703289186</v>
      </c>
      <c r="G65" s="228">
        <f>'Table A4'!G65/'Table A4'!U65</f>
        <v>2.1879690321017931</v>
      </c>
      <c r="H65" s="29"/>
      <c r="I65" s="228">
        <f t="shared" si="6"/>
        <v>2.7936388391395255</v>
      </c>
      <c r="J65" s="228">
        <f t="shared" si="7"/>
        <v>2.5917433931797986</v>
      </c>
      <c r="K65" s="228">
        <f t="shared" si="8"/>
        <v>2.4763998168761714</v>
      </c>
      <c r="L65" s="228">
        <f t="shared" si="9"/>
        <v>2.4986937270720913</v>
      </c>
      <c r="M65" s="228">
        <f t="shared" si="10"/>
        <v>2.2922947552914401</v>
      </c>
      <c r="N65" s="228">
        <f t="shared" si="11"/>
        <v>1.8417727844561469</v>
      </c>
      <c r="P65" s="166"/>
      <c r="Q65" s="166"/>
      <c r="R65" s="166"/>
      <c r="S65" s="166"/>
      <c r="T65" s="166"/>
      <c r="U65" s="166"/>
    </row>
    <row r="66" spans="1:21" ht="12" customHeight="1">
      <c r="A66" s="28">
        <v>1973</v>
      </c>
      <c r="B66" s="228">
        <f>'Table A4'!B66/'Table A4'!P66</f>
        <v>1.5724731375984826</v>
      </c>
      <c r="C66" s="228">
        <f>'Table A4'!C66/'Table A4'!Q66</f>
        <v>1.6278802053563015</v>
      </c>
      <c r="D66" s="228">
        <f>'Table A4'!D66/'Table A4'!R66</f>
        <v>1.6557587982316708</v>
      </c>
      <c r="E66" s="228">
        <f>'Table A4'!E66/'Table A4'!S66</f>
        <v>1.6510676091521697</v>
      </c>
      <c r="F66" s="228">
        <f>'Table A4'!F66/'Table A4'!T66</f>
        <v>1.7284014678151818</v>
      </c>
      <c r="G66" s="228">
        <f>'Table A4'!G66/'Table A4'!U66</f>
        <v>1.9848649297819529</v>
      </c>
      <c r="H66" s="29"/>
      <c r="I66" s="228">
        <f t="shared" si="6"/>
        <v>2.7468068531477075</v>
      </c>
      <c r="J66" s="228">
        <f t="shared" si="7"/>
        <v>2.5926604971286404</v>
      </c>
      <c r="K66" s="228">
        <f t="shared" si="8"/>
        <v>2.5249509464403914</v>
      </c>
      <c r="L66" s="228">
        <f t="shared" si="9"/>
        <v>2.5359387964365414</v>
      </c>
      <c r="M66" s="228">
        <f t="shared" si="10"/>
        <v>2.3728692818254058</v>
      </c>
      <c r="N66" s="228">
        <f t="shared" si="11"/>
        <v>2.0153676608440083</v>
      </c>
      <c r="P66" s="166"/>
      <c r="Q66" s="166"/>
      <c r="R66" s="166"/>
      <c r="S66" s="166"/>
      <c r="T66" s="166"/>
      <c r="U66" s="166"/>
    </row>
    <row r="67" spans="1:21" ht="12" customHeight="1">
      <c r="A67" s="28">
        <v>1974</v>
      </c>
      <c r="B67" s="228">
        <f>'Table A4'!B67/'Table A4'!P67</f>
        <v>1.5863167048444304</v>
      </c>
      <c r="C67" s="228">
        <f>'Table A4'!C67/'Table A4'!Q67</f>
        <v>1.6198109098187967</v>
      </c>
      <c r="D67" s="228">
        <f>'Table A4'!D67/'Table A4'!R67</f>
        <v>1.7150460904390255</v>
      </c>
      <c r="E67" s="228">
        <f>'Table A4'!E67/'Table A4'!S67</f>
        <v>1.7189153225191218</v>
      </c>
      <c r="F67" s="228">
        <f>'Table A4'!F67/'Table A4'!T67</f>
        <v>1.7073546500618362</v>
      </c>
      <c r="G67" s="228">
        <f>'Table A4'!G67/'Table A4'!U67</f>
        <v>1.9015555886627957</v>
      </c>
      <c r="H67" s="29"/>
      <c r="I67" s="228">
        <f t="shared" si="6"/>
        <v>2.7055628668559488</v>
      </c>
      <c r="J67" s="228">
        <f t="shared" si="7"/>
        <v>2.6133952858176577</v>
      </c>
      <c r="K67" s="228">
        <f t="shared" si="8"/>
        <v>2.3985112475561094</v>
      </c>
      <c r="L67" s="228">
        <f t="shared" si="9"/>
        <v>2.3909844020237889</v>
      </c>
      <c r="M67" s="228">
        <f t="shared" si="10"/>
        <v>2.4137179983372996</v>
      </c>
      <c r="N67" s="228">
        <f t="shared" si="11"/>
        <v>2.109193944971512</v>
      </c>
      <c r="P67" s="166"/>
      <c r="Q67" s="166"/>
      <c r="R67" s="166"/>
      <c r="S67" s="166"/>
      <c r="T67" s="166"/>
      <c r="U67" s="166"/>
    </row>
    <row r="68" spans="1:21" ht="12" customHeight="1">
      <c r="A68" s="28">
        <v>1975</v>
      </c>
      <c r="B68" s="228">
        <f>'Table A4'!B68/'Table A4'!P68</f>
        <v>1.5643046991761984</v>
      </c>
      <c r="C68" s="228">
        <f>'Table A4'!C68/'Table A4'!Q68</f>
        <v>1.6154224993238067</v>
      </c>
      <c r="D68" s="228">
        <f>'Table A4'!D68/'Table A4'!R68</f>
        <v>1.7018375592942934</v>
      </c>
      <c r="E68" s="228">
        <f>'Table A4'!E68/'Table A4'!S68</f>
        <v>1.6925337391704567</v>
      </c>
      <c r="F68" s="228">
        <f>'Table A4'!F68/'Table A4'!T68</f>
        <v>1.7465096203705779</v>
      </c>
      <c r="G68" s="228">
        <f>'Table A4'!G68/'Table A4'!U68</f>
        <v>1.999440687776626</v>
      </c>
      <c r="H68" s="29"/>
      <c r="I68" s="228">
        <f t="shared" si="6"/>
        <v>2.7720922782671353</v>
      </c>
      <c r="J68" s="228">
        <f t="shared" si="7"/>
        <v>2.6248999688811288</v>
      </c>
      <c r="K68" s="228">
        <f t="shared" si="8"/>
        <v>2.4248311261732884</v>
      </c>
      <c r="L68" s="228">
        <f t="shared" si="9"/>
        <v>2.4439729697470596</v>
      </c>
      <c r="M68" s="228">
        <f t="shared" si="10"/>
        <v>2.3395674653242726</v>
      </c>
      <c r="N68" s="228">
        <f t="shared" si="11"/>
        <v>2.0005596252286049</v>
      </c>
      <c r="P68" s="166"/>
      <c r="Q68" s="166"/>
      <c r="R68" s="166"/>
      <c r="S68" s="166"/>
      <c r="T68" s="166"/>
      <c r="U68" s="166"/>
    </row>
    <row r="69" spans="1:21" ht="12" customHeight="1">
      <c r="A69" s="28">
        <v>1976</v>
      </c>
      <c r="B69" s="228">
        <f>'Table A4'!B69/'Table A4'!P69</f>
        <v>1.5564090694671493</v>
      </c>
      <c r="C69" s="228">
        <f>'Table A4'!C69/'Table A4'!Q69</f>
        <v>1.6082021289816333</v>
      </c>
      <c r="D69" s="228">
        <f>'Table A4'!D69/'Table A4'!R69</f>
        <v>1.7005882364214877</v>
      </c>
      <c r="E69" s="228">
        <f>'Table A4'!E69/'Table A4'!S69</f>
        <v>1.7026187122696843</v>
      </c>
      <c r="F69" s="228">
        <f>'Table A4'!F69/'Table A4'!T69</f>
        <v>1.7660102435515428</v>
      </c>
      <c r="G69" s="228">
        <f>'Table A4'!G69/'Table A4'!U69</f>
        <v>2.0088874637378389</v>
      </c>
      <c r="H69" s="29"/>
      <c r="I69" s="228">
        <f t="shared" si="6"/>
        <v>2.7972388569396611</v>
      </c>
      <c r="J69" s="228">
        <f t="shared" si="7"/>
        <v>2.6441902327346152</v>
      </c>
      <c r="K69" s="228">
        <f t="shared" si="8"/>
        <v>2.4273719540423175</v>
      </c>
      <c r="L69" s="228">
        <f t="shared" si="9"/>
        <v>2.423247036461182</v>
      </c>
      <c r="M69" s="228">
        <f t="shared" si="10"/>
        <v>2.3054655710132326</v>
      </c>
      <c r="N69" s="228">
        <f t="shared" si="11"/>
        <v>1.9911908274636383</v>
      </c>
      <c r="P69" s="166"/>
      <c r="Q69" s="166"/>
      <c r="R69" s="166"/>
      <c r="S69" s="166"/>
      <c r="T69" s="166"/>
      <c r="U69" s="166"/>
    </row>
    <row r="70" spans="1:21" ht="12" customHeight="1">
      <c r="A70" s="28">
        <v>1977</v>
      </c>
      <c r="B70" s="228">
        <f>'Table A4'!B70/'Table A4'!P70</f>
        <v>1.5556681639931564</v>
      </c>
      <c r="C70" s="228">
        <f>'Table A4'!C70/'Table A4'!Q70</f>
        <v>1.6023645874833079</v>
      </c>
      <c r="D70" s="228">
        <f>'Table A4'!D70/'Table A4'!R70</f>
        <v>1.7114753225480064</v>
      </c>
      <c r="E70" s="228">
        <f>'Table A4'!E70/'Table A4'!S70</f>
        <v>1.7154631035641785</v>
      </c>
      <c r="F70" s="228">
        <f>'Table A4'!F70/'Table A4'!T70</f>
        <v>1.7798206637121075</v>
      </c>
      <c r="G70" s="228">
        <f>'Table A4'!G70/'Table A4'!U70</f>
        <v>2.0408565316389424</v>
      </c>
      <c r="H70" s="29"/>
      <c r="I70" s="228">
        <f t="shared" ref="I70:I100" si="12">B70/(B70-1)</f>
        <v>2.7996352226007963</v>
      </c>
      <c r="J70" s="228">
        <f t="shared" ref="J70:J100" si="13">C70/(C70-1)</f>
        <v>2.6601241520156775</v>
      </c>
      <c r="K70" s="228">
        <f t="shared" ref="K70:K100" si="14">D70/(D70-1)</f>
        <v>2.4055301263558944</v>
      </c>
      <c r="L70" s="228">
        <f t="shared" ref="L70:L100" si="15">E70/(E70-1)</f>
        <v>2.3976961146121463</v>
      </c>
      <c r="M70" s="228">
        <f t="shared" ref="M70:M100" si="16">F70/(F70-1)</f>
        <v>2.2823461169133341</v>
      </c>
      <c r="N70" s="228">
        <f t="shared" ref="N70:N100" si="17">G70/(G70-1)</f>
        <v>1.9607472015623428</v>
      </c>
      <c r="P70" s="166"/>
      <c r="Q70" s="166"/>
      <c r="R70" s="166"/>
      <c r="S70" s="166"/>
      <c r="T70" s="166"/>
      <c r="U70" s="166"/>
    </row>
    <row r="71" spans="1:21" ht="12" customHeight="1">
      <c r="A71" s="28">
        <v>1978</v>
      </c>
      <c r="B71" s="228">
        <f>'Table A4'!B71/'Table A4'!P71</f>
        <v>1.5591265805284795</v>
      </c>
      <c r="C71" s="228">
        <f>'Table A4'!C71/'Table A4'!Q71</f>
        <v>1.612379967299423</v>
      </c>
      <c r="D71" s="228">
        <f>'Table A4'!D71/'Table A4'!R71</f>
        <v>1.7178680685866581</v>
      </c>
      <c r="E71" s="228">
        <f>'Table A4'!E71/'Table A4'!S71</f>
        <v>1.7289237379753957</v>
      </c>
      <c r="F71" s="228">
        <f>'Table A4'!F71/'Table A4'!T71</f>
        <v>1.7836003282766395</v>
      </c>
      <c r="G71" s="228">
        <f>'Table A4'!G71/'Table A4'!U71</f>
        <v>1.9647164884282979</v>
      </c>
      <c r="H71" s="29"/>
      <c r="I71" s="228">
        <f t="shared" si="12"/>
        <v>2.7885037750392985</v>
      </c>
      <c r="J71" s="228">
        <f t="shared" si="13"/>
        <v>2.632973077826124</v>
      </c>
      <c r="K71" s="228">
        <f t="shared" si="14"/>
        <v>2.3930136243123399</v>
      </c>
      <c r="L71" s="228">
        <f t="shared" si="15"/>
        <v>2.3718856279499492</v>
      </c>
      <c r="M71" s="228">
        <f t="shared" si="16"/>
        <v>2.2761607721621111</v>
      </c>
      <c r="N71" s="228">
        <f t="shared" si="17"/>
        <v>2.0365739696531833</v>
      </c>
      <c r="P71" s="166"/>
      <c r="Q71" s="166"/>
      <c r="R71" s="166"/>
      <c r="S71" s="166"/>
      <c r="T71" s="166"/>
      <c r="U71" s="166"/>
    </row>
    <row r="72" spans="1:21" ht="12" customHeight="1">
      <c r="A72" s="28">
        <v>1979</v>
      </c>
      <c r="B72" s="228">
        <f>'Table A4'!B72/'Table A4'!P72</f>
        <v>1.5574700989166756</v>
      </c>
      <c r="C72" s="228">
        <f>'Table A4'!C72/'Table A4'!Q72</f>
        <v>1.6177601444618794</v>
      </c>
      <c r="D72" s="228">
        <f>'Table A4'!D72/'Table A4'!R72</f>
        <v>1.7499938221685505</v>
      </c>
      <c r="E72" s="228">
        <f>'Table A4'!E72/'Table A4'!S72</f>
        <v>1.7595870083817271</v>
      </c>
      <c r="F72" s="228">
        <f>'Table A4'!F72/'Table A4'!T72</f>
        <v>1.8565513157329212</v>
      </c>
      <c r="G72" s="228">
        <f>'Table A4'!G72/'Table A4'!U72</f>
        <v>2.2117704007542618</v>
      </c>
      <c r="H72" s="29"/>
      <c r="I72" s="228">
        <f t="shared" si="12"/>
        <v>2.7938181831515032</v>
      </c>
      <c r="J72" s="228">
        <f t="shared" si="13"/>
        <v>2.6187512402100386</v>
      </c>
      <c r="K72" s="228">
        <f t="shared" si="14"/>
        <v>2.3333443162352663</v>
      </c>
      <c r="L72" s="228">
        <f t="shared" si="15"/>
        <v>2.3165048756303297</v>
      </c>
      <c r="M72" s="228">
        <f t="shared" si="16"/>
        <v>2.1674723762981261</v>
      </c>
      <c r="N72" s="228">
        <f t="shared" si="17"/>
        <v>1.8252388401115871</v>
      </c>
      <c r="P72" s="166"/>
      <c r="Q72" s="166"/>
      <c r="R72" s="166"/>
      <c r="S72" s="166"/>
      <c r="T72" s="166"/>
      <c r="U72" s="166"/>
    </row>
    <row r="73" spans="1:21" ht="12" customHeight="1">
      <c r="A73" s="28">
        <v>1980</v>
      </c>
      <c r="B73" s="228">
        <f>'Table A4'!B73/'Table A4'!P73</f>
        <v>1.5560424818842873</v>
      </c>
      <c r="C73" s="228">
        <f>'Table A4'!C73/'Table A4'!Q73</f>
        <v>1.619055388188732</v>
      </c>
      <c r="D73" s="228">
        <f>'Table A4'!D73/'Table A4'!R73</f>
        <v>1.7551925543816635</v>
      </c>
      <c r="E73" s="228">
        <f>'Table A4'!E73/'Table A4'!S73</f>
        <v>1.7846082568570114</v>
      </c>
      <c r="F73" s="228">
        <f>'Table A4'!F73/'Table A4'!T73</f>
        <v>1.8754171714406422</v>
      </c>
      <c r="G73" s="228">
        <f>'Table A4'!G73/'Table A4'!U73</f>
        <v>2.08985054137769</v>
      </c>
      <c r="H73" s="29"/>
      <c r="I73" s="228">
        <f t="shared" si="12"/>
        <v>2.7984237402351941</v>
      </c>
      <c r="J73" s="228">
        <f t="shared" si="13"/>
        <v>2.615364342318153</v>
      </c>
      <c r="K73" s="228">
        <f t="shared" si="14"/>
        <v>2.3241655974995408</v>
      </c>
      <c r="L73" s="228">
        <f t="shared" si="15"/>
        <v>2.2745213821809704</v>
      </c>
      <c r="M73" s="228">
        <f t="shared" si="16"/>
        <v>2.142312525529213</v>
      </c>
      <c r="N73" s="228">
        <f t="shared" si="17"/>
        <v>1.9175570062440772</v>
      </c>
      <c r="P73" s="166"/>
      <c r="Q73" s="166"/>
      <c r="R73" s="166"/>
      <c r="S73" s="166"/>
      <c r="T73" s="166"/>
      <c r="U73" s="166"/>
    </row>
    <row r="74" spans="1:21" ht="12" customHeight="1">
      <c r="A74" s="28">
        <v>1981</v>
      </c>
      <c r="B74" s="228">
        <f>'Table A4'!B74/'Table A4'!P74</f>
        <v>1.5519496053876001</v>
      </c>
      <c r="C74" s="228">
        <f>'Table A4'!C74/'Table A4'!Q74</f>
        <v>1.6008956068087516</v>
      </c>
      <c r="D74" s="228">
        <f>'Table A4'!D74/'Table A4'!R74</f>
        <v>1.7703649535771748</v>
      </c>
      <c r="E74" s="228">
        <f>'Table A4'!E74/'Table A4'!S74</f>
        <v>1.8284406093470695</v>
      </c>
      <c r="F74" s="228">
        <f>'Table A4'!F74/'Table A4'!T74</f>
        <v>1.9063701281428898</v>
      </c>
      <c r="G74" s="228">
        <f>'Table A4'!G74/'Table A4'!U74</f>
        <v>2.1303484993676389</v>
      </c>
      <c r="H74" s="29"/>
      <c r="I74" s="228">
        <f t="shared" si="12"/>
        <v>2.8117596067448258</v>
      </c>
      <c r="J74" s="228">
        <f t="shared" si="13"/>
        <v>2.6641825779203478</v>
      </c>
      <c r="K74" s="228">
        <f t="shared" si="14"/>
        <v>2.2980860504576683</v>
      </c>
      <c r="L74" s="228">
        <f t="shared" si="15"/>
        <v>2.2070871330029851</v>
      </c>
      <c r="M74" s="228">
        <f t="shared" si="16"/>
        <v>2.1033020274498164</v>
      </c>
      <c r="N74" s="228">
        <f t="shared" si="17"/>
        <v>1.88468291023471</v>
      </c>
      <c r="P74" s="166"/>
      <c r="Q74" s="166"/>
      <c r="R74" s="166"/>
      <c r="S74" s="166"/>
      <c r="T74" s="166"/>
      <c r="U74" s="166"/>
    </row>
    <row r="75" spans="1:21" ht="12" customHeight="1">
      <c r="A75" s="28">
        <v>1982</v>
      </c>
      <c r="B75" s="228">
        <f>'Table A4'!B75/'Table A4'!P75</f>
        <v>1.5527152097717296</v>
      </c>
      <c r="C75" s="228">
        <f>'Table A4'!C75/'Table A4'!Q75</f>
        <v>1.6240882600317372</v>
      </c>
      <c r="D75" s="228">
        <f>'Table A4'!D75/'Table A4'!R75</f>
        <v>1.8123712263299963</v>
      </c>
      <c r="E75" s="228">
        <f>'Table A4'!E75/'Table A4'!S75</f>
        <v>1.8974851022887884</v>
      </c>
      <c r="F75" s="228">
        <f>'Table A4'!F75/'Table A4'!T75</f>
        <v>2.0380788412046429</v>
      </c>
      <c r="G75" s="228">
        <f>'Table A4'!G75/'Table A4'!U75</f>
        <v>2.2105903976517487</v>
      </c>
      <c r="H75" s="29"/>
      <c r="I75" s="228">
        <f t="shared" si="12"/>
        <v>2.8092500121590613</v>
      </c>
      <c r="J75" s="228">
        <f t="shared" si="13"/>
        <v>2.6023374641739716</v>
      </c>
      <c r="K75" s="228">
        <f t="shared" si="14"/>
        <v>2.2309643271311366</v>
      </c>
      <c r="L75" s="228">
        <f t="shared" si="15"/>
        <v>2.1142246232831896</v>
      </c>
      <c r="M75" s="228">
        <f t="shared" si="16"/>
        <v>1.963317968064493</v>
      </c>
      <c r="N75" s="228">
        <f t="shared" si="17"/>
        <v>1.8260432281139494</v>
      </c>
      <c r="P75" s="166"/>
      <c r="Q75" s="166"/>
      <c r="R75" s="166"/>
      <c r="S75" s="166"/>
      <c r="T75" s="166"/>
      <c r="U75" s="166"/>
    </row>
    <row r="76" spans="1:21" ht="12" customHeight="1">
      <c r="A76" s="28">
        <v>1983</v>
      </c>
      <c r="B76" s="228">
        <f>'Table A4'!B76/'Table A4'!P76</f>
        <v>1.5663606188356569</v>
      </c>
      <c r="C76" s="228">
        <f>'Table A4'!C76/'Table A4'!Q76</f>
        <v>1.6389204364170249</v>
      </c>
      <c r="D76" s="228">
        <f>'Table A4'!D76/'Table A4'!R76</f>
        <v>1.8583314417273653</v>
      </c>
      <c r="E76" s="228">
        <f>'Table A4'!E76/'Table A4'!S76</f>
        <v>1.958642407964386</v>
      </c>
      <c r="F76" s="228">
        <f>'Table A4'!F76/'Table A4'!T76</f>
        <v>2.1494332228016764</v>
      </c>
      <c r="G76" s="228">
        <f>'Table A4'!G76/'Table A4'!U76</f>
        <v>2.2443685969116558</v>
      </c>
      <c r="H76" s="29"/>
      <c r="I76" s="228">
        <f t="shared" si="12"/>
        <v>2.7656594875113907</v>
      </c>
      <c r="J76" s="228">
        <f t="shared" si="13"/>
        <v>2.5651401066584412</v>
      </c>
      <c r="K76" s="228">
        <f t="shared" si="14"/>
        <v>2.1650511112438466</v>
      </c>
      <c r="L76" s="228">
        <f t="shared" si="15"/>
        <v>2.0431418344233636</v>
      </c>
      <c r="M76" s="228">
        <f t="shared" si="16"/>
        <v>1.8699939937028776</v>
      </c>
      <c r="N76" s="228">
        <f t="shared" si="17"/>
        <v>1.8036204083595941</v>
      </c>
      <c r="P76" s="166"/>
      <c r="Q76" s="166"/>
      <c r="R76" s="166"/>
      <c r="S76" s="166"/>
      <c r="T76" s="166"/>
      <c r="U76" s="166"/>
    </row>
    <row r="77" spans="1:21" ht="12" customHeight="1">
      <c r="A77" s="28">
        <v>1984</v>
      </c>
      <c r="B77" s="228">
        <f>'Table A4'!B77/'Table A4'!P77</f>
        <v>1.5873675481020733</v>
      </c>
      <c r="C77" s="228">
        <f>'Table A4'!C77/'Table A4'!Q77</f>
        <v>1.6576193536365196</v>
      </c>
      <c r="D77" s="228">
        <f>'Table A4'!D77/'Table A4'!R77</f>
        <v>1.9058582529154944</v>
      </c>
      <c r="E77" s="228">
        <f>'Table A4'!E77/'Table A4'!S77</f>
        <v>2.0313259365925642</v>
      </c>
      <c r="F77" s="228">
        <f>'Table A4'!F77/'Table A4'!T77</f>
        <v>2.2589448571688613</v>
      </c>
      <c r="G77" s="228">
        <f>'Table A4'!G77/'Table A4'!U77</f>
        <v>2.2797804220768936</v>
      </c>
      <c r="H77" s="29"/>
      <c r="I77" s="228">
        <f t="shared" si="12"/>
        <v>2.7025114908565211</v>
      </c>
      <c r="J77" s="228">
        <f t="shared" si="13"/>
        <v>2.5206365117908645</v>
      </c>
      <c r="K77" s="228">
        <f t="shared" si="14"/>
        <v>2.1039254726459813</v>
      </c>
      <c r="L77" s="228">
        <f t="shared" si="15"/>
        <v>1.9696255708490538</v>
      </c>
      <c r="M77" s="228">
        <f t="shared" si="16"/>
        <v>1.7943159657118093</v>
      </c>
      <c r="N77" s="228">
        <f t="shared" si="17"/>
        <v>1.7813840427228513</v>
      </c>
      <c r="P77" s="166"/>
      <c r="Q77" s="166"/>
      <c r="R77" s="166"/>
      <c r="S77" s="166"/>
      <c r="T77" s="166"/>
      <c r="U77" s="166"/>
    </row>
    <row r="78" spans="1:21" ht="12" customHeight="1">
      <c r="A78" s="28">
        <v>1985</v>
      </c>
      <c r="B78" s="228">
        <f>'Table A4'!B78/'Table A4'!P78</f>
        <v>1.6035175771781303</v>
      </c>
      <c r="C78" s="228">
        <f>'Table A4'!C78/'Table A4'!Q78</f>
        <v>1.6748886214377734</v>
      </c>
      <c r="D78" s="228">
        <f>'Table A4'!D78/'Table A4'!R78</f>
        <v>1.9226353886959269</v>
      </c>
      <c r="E78" s="228">
        <f>'Table A4'!E78/'Table A4'!S78</f>
        <v>2.0819532499318854</v>
      </c>
      <c r="F78" s="228">
        <f>'Table A4'!F78/'Table A4'!T78</f>
        <v>2.1591168852430203</v>
      </c>
      <c r="G78" s="228">
        <f>'Table A4'!G78/'Table A4'!U78</f>
        <v>2.2762015975030327</v>
      </c>
      <c r="H78" s="29"/>
      <c r="I78" s="228">
        <f t="shared" si="12"/>
        <v>2.6569525690961715</v>
      </c>
      <c r="J78" s="228">
        <f t="shared" si="13"/>
        <v>2.4817259740868263</v>
      </c>
      <c r="K78" s="228">
        <f t="shared" si="14"/>
        <v>2.0838517709725202</v>
      </c>
      <c r="L78" s="228">
        <f t="shared" si="15"/>
        <v>1.9242543520831008</v>
      </c>
      <c r="M78" s="228">
        <f t="shared" si="16"/>
        <v>1.8627257636664831</v>
      </c>
      <c r="N78" s="228">
        <f t="shared" si="17"/>
        <v>1.7835752611159255</v>
      </c>
      <c r="P78" s="166"/>
      <c r="Q78" s="166"/>
      <c r="R78" s="166"/>
      <c r="S78" s="166"/>
      <c r="T78" s="166"/>
      <c r="U78" s="166"/>
    </row>
    <row r="79" spans="1:21" ht="12" customHeight="1">
      <c r="A79" s="28">
        <v>1986</v>
      </c>
      <c r="B79" s="228">
        <f>'Table A4'!B79/'Table A4'!P79</f>
        <v>1.607012406383626</v>
      </c>
      <c r="C79" s="228">
        <f>'Table A4'!C79/'Table A4'!Q79</f>
        <v>1.6870566491336094</v>
      </c>
      <c r="D79" s="228">
        <f>'Table A4'!D79/'Table A4'!R79</f>
        <v>1.9290008366116569</v>
      </c>
      <c r="E79" s="228">
        <f>'Table A4'!E79/'Table A4'!S79</f>
        <v>2.0735687513306553</v>
      </c>
      <c r="F79" s="228">
        <f>'Table A4'!F79/'Table A4'!T79</f>
        <v>2.4298512003449964</v>
      </c>
      <c r="G79" s="228">
        <f>'Table A4'!G79/'Table A4'!U79</f>
        <v>2.4143441941641068</v>
      </c>
      <c r="H79" s="29"/>
      <c r="I79" s="228">
        <f t="shared" si="12"/>
        <v>2.6474127867627302</v>
      </c>
      <c r="J79" s="228">
        <f t="shared" si="13"/>
        <v>2.4554840583538748</v>
      </c>
      <c r="K79" s="228">
        <f t="shared" si="14"/>
        <v>2.0764252954252425</v>
      </c>
      <c r="L79" s="228">
        <f t="shared" si="15"/>
        <v>1.9314727154274292</v>
      </c>
      <c r="M79" s="228">
        <f t="shared" si="16"/>
        <v>1.699373473098962</v>
      </c>
      <c r="N79" s="228">
        <f t="shared" si="17"/>
        <v>1.7070414713237545</v>
      </c>
      <c r="P79" s="166"/>
      <c r="Q79" s="166"/>
      <c r="R79" s="166"/>
      <c r="S79" s="166"/>
      <c r="T79" s="166"/>
      <c r="U79" s="166"/>
    </row>
    <row r="80" spans="1:21" ht="12" customHeight="1">
      <c r="A80" s="28">
        <v>1987</v>
      </c>
      <c r="B80" s="228">
        <f>'Table A4'!B80/'Table A4'!P80</f>
        <v>1.698252440221472</v>
      </c>
      <c r="C80" s="228">
        <f>'Table A4'!C80/'Table A4'!Q80</f>
        <v>1.8226548841053869</v>
      </c>
      <c r="D80" s="228">
        <f>'Table A4'!D80/'Table A4'!R80</f>
        <v>2.1077909888084889</v>
      </c>
      <c r="E80" s="228">
        <f>'Table A4'!E80/'Table A4'!S80</f>
        <v>2.1976747285637006</v>
      </c>
      <c r="F80" s="228">
        <f>'Table A4'!F80/'Table A4'!T80</f>
        <v>2.2925047520032105</v>
      </c>
      <c r="G80" s="228">
        <f>'Table A4'!G80/'Table A4'!U80</f>
        <v>2.3423125225705186</v>
      </c>
      <c r="H80" s="29"/>
      <c r="I80" s="228">
        <f t="shared" si="12"/>
        <v>2.4321468030714213</v>
      </c>
      <c r="J80" s="228">
        <f t="shared" si="13"/>
        <v>2.2155765671864582</v>
      </c>
      <c r="K80" s="228">
        <f t="shared" si="14"/>
        <v>1.9026973590709326</v>
      </c>
      <c r="L80" s="228">
        <f t="shared" si="15"/>
        <v>1.8349512402246644</v>
      </c>
      <c r="M80" s="228">
        <f t="shared" si="16"/>
        <v>1.7736915461626992</v>
      </c>
      <c r="N80" s="228">
        <f t="shared" si="17"/>
        <v>1.7449829925485665</v>
      </c>
      <c r="P80" s="166"/>
      <c r="Q80" s="166"/>
      <c r="R80" s="166"/>
      <c r="S80" s="166"/>
      <c r="T80" s="166"/>
      <c r="U80" s="166"/>
    </row>
    <row r="81" spans="1:21" ht="12" customHeight="1">
      <c r="A81" s="28">
        <v>1988</v>
      </c>
      <c r="B81" s="228">
        <f>'Table A4'!B81/'Table A4'!P81</f>
        <v>1.8557186325103887</v>
      </c>
      <c r="C81" s="228">
        <f>'Table A4'!C81/'Table A4'!Q81</f>
        <v>2.0333521254837161</v>
      </c>
      <c r="D81" s="228">
        <f>'Table A4'!D81/'Table A4'!R81</f>
        <v>2.4582972219364705</v>
      </c>
      <c r="E81" s="228">
        <f>'Table A4'!E81/'Table A4'!S81</f>
        <v>2.558354093108187</v>
      </c>
      <c r="F81" s="228">
        <f>'Table A4'!F81/'Table A4'!T81</f>
        <v>2.5758501341748472</v>
      </c>
      <c r="G81" s="228">
        <f>'Table A4'!G81/'Table A4'!U81</f>
        <v>2.4991713101526929</v>
      </c>
      <c r="H81" s="29"/>
      <c r="I81" s="228">
        <f t="shared" si="12"/>
        <v>2.1686084210487957</v>
      </c>
      <c r="J81" s="228">
        <f t="shared" si="13"/>
        <v>1.9677243364955543</v>
      </c>
      <c r="K81" s="228">
        <f t="shared" si="14"/>
        <v>1.6857312658609482</v>
      </c>
      <c r="L81" s="228">
        <f t="shared" si="15"/>
        <v>1.641702681324158</v>
      </c>
      <c r="M81" s="228">
        <f t="shared" si="16"/>
        <v>1.6345781101345807</v>
      </c>
      <c r="N81" s="228">
        <f t="shared" si="17"/>
        <v>1.6670351768525695</v>
      </c>
      <c r="P81" s="166"/>
      <c r="Q81" s="166"/>
      <c r="R81" s="166"/>
      <c r="S81" s="166"/>
      <c r="T81" s="166"/>
      <c r="U81" s="166"/>
    </row>
    <row r="82" spans="1:21" ht="12" customHeight="1">
      <c r="A82" s="28">
        <v>1989</v>
      </c>
      <c r="B82" s="228">
        <f>'Table A4'!B82/'Table A4'!P82</f>
        <v>1.8330335715729114</v>
      </c>
      <c r="C82" s="228">
        <f>'Table A4'!C82/'Table A4'!Q82</f>
        <v>1.9693577552317885</v>
      </c>
      <c r="D82" s="228">
        <f>'Table A4'!D82/'Table A4'!R82</f>
        <v>2.3186982845785185</v>
      </c>
      <c r="E82" s="228">
        <f>'Table A4'!E82/'Table A4'!S82</f>
        <v>2.3727399901808823</v>
      </c>
      <c r="F82" s="228">
        <f>'Table A4'!F82/'Table A4'!T82</f>
        <v>2.4307657761090349</v>
      </c>
      <c r="G82" s="228">
        <f>'Table A4'!G82/'Table A4'!U82</f>
        <v>2.4622114084113136</v>
      </c>
      <c r="H82" s="29"/>
      <c r="I82" s="228">
        <f t="shared" si="12"/>
        <v>2.200431812263973</v>
      </c>
      <c r="J82" s="228">
        <f t="shared" si="13"/>
        <v>2.0316108728720952</v>
      </c>
      <c r="K82" s="228">
        <f t="shared" si="14"/>
        <v>1.7583235768897807</v>
      </c>
      <c r="L82" s="228">
        <f t="shared" si="15"/>
        <v>1.7284700723756381</v>
      </c>
      <c r="M82" s="228">
        <f t="shared" si="16"/>
        <v>1.6989264187737969</v>
      </c>
      <c r="N82" s="228">
        <f t="shared" si="17"/>
        <v>1.6838956352327299</v>
      </c>
      <c r="P82" s="166"/>
      <c r="Q82" s="166"/>
      <c r="R82" s="166"/>
      <c r="S82" s="166"/>
      <c r="T82" s="166"/>
      <c r="U82" s="166"/>
    </row>
    <row r="83" spans="1:21" ht="12" customHeight="1">
      <c r="A83" s="28">
        <v>1990</v>
      </c>
      <c r="B83" s="228">
        <f>'Table A4'!B83/'Table A4'!P83</f>
        <v>1.8549841420461586</v>
      </c>
      <c r="C83" s="228">
        <f>'Table A4'!C83/'Table A4'!Q83</f>
        <v>2.0023455017278446</v>
      </c>
      <c r="D83" s="228">
        <f>'Table A4'!D83/'Table A4'!R83</f>
        <v>2.3734630692078147</v>
      </c>
      <c r="E83" s="228">
        <f>'Table A4'!E83/'Table A4'!S83</f>
        <v>2.4037505319754451</v>
      </c>
      <c r="F83" s="228">
        <f>'Table A4'!F83/'Table A4'!T83</f>
        <v>2.4333987792874692</v>
      </c>
      <c r="G83" s="228">
        <f>'Table A4'!G83/'Table A4'!U83</f>
        <v>2.4203704325785633</v>
      </c>
      <c r="H83" s="29"/>
      <c r="I83" s="228">
        <f t="shared" si="12"/>
        <v>2.1696123364426243</v>
      </c>
      <c r="J83" s="228">
        <f t="shared" si="13"/>
        <v>1.9976599867772127</v>
      </c>
      <c r="K83" s="228">
        <f t="shared" si="14"/>
        <v>1.728086559019588</v>
      </c>
      <c r="L83" s="228">
        <f t="shared" si="15"/>
        <v>1.7123772901391088</v>
      </c>
      <c r="M83" s="228">
        <f t="shared" si="16"/>
        <v>1.6976425642674902</v>
      </c>
      <c r="N83" s="228">
        <f t="shared" si="17"/>
        <v>1.7040416901558446</v>
      </c>
      <c r="P83" s="166"/>
      <c r="Q83" s="166"/>
      <c r="R83" s="166"/>
      <c r="S83" s="166"/>
      <c r="T83" s="166"/>
      <c r="U83" s="166"/>
    </row>
    <row r="84" spans="1:21" ht="12" customHeight="1">
      <c r="A84" s="28">
        <v>1991</v>
      </c>
      <c r="B84" s="228">
        <f>'Table A4'!B84/'Table A4'!P84</f>
        <v>1.7839101157139594</v>
      </c>
      <c r="C84" s="228">
        <f>'Table A4'!C84/'Table A4'!Q84</f>
        <v>1.8852951055709242</v>
      </c>
      <c r="D84" s="228">
        <f>'Table A4'!D84/'Table A4'!R84</f>
        <v>2.2105628597415143</v>
      </c>
      <c r="E84" s="228">
        <f>'Table A4'!E84/'Table A4'!S84</f>
        <v>2.2411250083114096</v>
      </c>
      <c r="F84" s="228">
        <f>'Table A4'!F84/'Table A4'!T84</f>
        <v>2.3455931952776612</v>
      </c>
      <c r="G84" s="228">
        <f>'Table A4'!G84/'Table A4'!U84</f>
        <v>2.2724079280985596</v>
      </c>
      <c r="H84" s="29"/>
      <c r="I84" s="228">
        <f t="shared" si="12"/>
        <v>2.2756564559563479</v>
      </c>
      <c r="J84" s="228">
        <f t="shared" si="13"/>
        <v>2.1295668457978234</v>
      </c>
      <c r="K84" s="228">
        <f t="shared" si="14"/>
        <v>1.8260620189632493</v>
      </c>
      <c r="L84" s="228">
        <f t="shared" si="15"/>
        <v>1.8057206109806232</v>
      </c>
      <c r="M84" s="228">
        <f t="shared" si="16"/>
        <v>1.7431666595145432</v>
      </c>
      <c r="N84" s="228">
        <f t="shared" si="17"/>
        <v>1.7859114816223787</v>
      </c>
      <c r="P84" s="166"/>
      <c r="Q84" s="166"/>
      <c r="R84" s="166"/>
      <c r="S84" s="166"/>
      <c r="T84" s="166"/>
      <c r="U84" s="166"/>
    </row>
    <row r="85" spans="1:21" ht="12" customHeight="1">
      <c r="A85" s="28">
        <v>1992</v>
      </c>
      <c r="B85" s="228">
        <f>'Table A4'!B85/'Table A4'!P85</f>
        <v>1.8664584488028493</v>
      </c>
      <c r="C85" s="228">
        <f>'Table A4'!C85/'Table A4'!Q85</f>
        <v>2.0143658862214373</v>
      </c>
      <c r="D85" s="228">
        <f>'Table A4'!D85/'Table A4'!R85</f>
        <v>2.3733751094840101</v>
      </c>
      <c r="E85" s="228">
        <f>'Table A4'!E85/'Table A4'!S85</f>
        <v>2.4020147148735771</v>
      </c>
      <c r="F85" s="228">
        <f>'Table A4'!F85/'Table A4'!T85</f>
        <v>2.5033388887824026</v>
      </c>
      <c r="G85" s="228">
        <f>'Table A4'!G85/'Table A4'!U85</f>
        <v>2.4032402190399158</v>
      </c>
      <c r="H85" s="29"/>
      <c r="I85" s="228">
        <f t="shared" si="12"/>
        <v>2.1541234335952977</v>
      </c>
      <c r="J85" s="228">
        <f t="shared" si="13"/>
        <v>1.985837569641709</v>
      </c>
      <c r="K85" s="228">
        <f t="shared" si="14"/>
        <v>1.7281331903384425</v>
      </c>
      <c r="L85" s="228">
        <f t="shared" si="15"/>
        <v>1.7132592756632887</v>
      </c>
      <c r="M85" s="228">
        <f t="shared" si="16"/>
        <v>1.6651860119243831</v>
      </c>
      <c r="N85" s="228">
        <f t="shared" si="17"/>
        <v>1.7126363586444171</v>
      </c>
      <c r="P85" s="166"/>
      <c r="Q85" s="166"/>
      <c r="R85" s="166"/>
      <c r="S85" s="166"/>
      <c r="T85" s="166"/>
      <c r="U85" s="166"/>
    </row>
    <row r="86" spans="1:21" ht="12" customHeight="1">
      <c r="A86" s="28">
        <v>1993</v>
      </c>
      <c r="B86" s="228">
        <f>'Table A4'!B86/'Table A4'!P86</f>
        <v>1.8282544309220548</v>
      </c>
      <c r="C86" s="228">
        <f>'Table A4'!C86/'Table A4'!Q86</f>
        <v>1.961219890130568</v>
      </c>
      <c r="D86" s="228">
        <f>'Table A4'!D86/'Table A4'!R86</f>
        <v>2.2226024456815341</v>
      </c>
      <c r="E86" s="228">
        <f>'Table A4'!E86/'Table A4'!S86</f>
        <v>2.3148056137976538</v>
      </c>
      <c r="F86" s="228">
        <f>'Table A4'!F86/'Table A4'!T86</f>
        <v>2.4090417220519162</v>
      </c>
      <c r="G86" s="228">
        <f>'Table A4'!G86/'Table A4'!U86</f>
        <v>2.4157765532566113</v>
      </c>
      <c r="H86" s="29"/>
      <c r="I86" s="228">
        <f t="shared" si="12"/>
        <v>2.2073584669951591</v>
      </c>
      <c r="J86" s="228">
        <f t="shared" si="13"/>
        <v>2.0403446810325203</v>
      </c>
      <c r="K86" s="228">
        <f t="shared" si="14"/>
        <v>1.8179273675855887</v>
      </c>
      <c r="L86" s="228">
        <f t="shared" si="15"/>
        <v>1.7605687027085497</v>
      </c>
      <c r="M86" s="228">
        <f t="shared" si="16"/>
        <v>1.7097021928802438</v>
      </c>
      <c r="N86" s="228">
        <f t="shared" si="17"/>
        <v>1.7063261485011674</v>
      </c>
      <c r="P86" s="166"/>
      <c r="Q86" s="166"/>
      <c r="R86" s="166"/>
      <c r="S86" s="166"/>
      <c r="T86" s="166"/>
      <c r="U86" s="166"/>
    </row>
    <row r="87" spans="1:21" ht="12" customHeight="1">
      <c r="A87" s="28">
        <v>1994</v>
      </c>
      <c r="B87" s="228">
        <f>'Table A4'!B87/'Table A4'!P87</f>
        <v>1.8367296202764958</v>
      </c>
      <c r="C87" s="228">
        <f>'Table A4'!C87/'Table A4'!Q87</f>
        <v>1.9537952248905543</v>
      </c>
      <c r="D87" s="228">
        <f>'Table A4'!D87/'Table A4'!R87</f>
        <v>2.2077786384037026</v>
      </c>
      <c r="E87" s="228">
        <f>'Table A4'!E87/'Table A4'!S87</f>
        <v>2.2914224495903652</v>
      </c>
      <c r="F87" s="228">
        <f>'Table A4'!F87/'Table A4'!T87</f>
        <v>2.3947587464054205</v>
      </c>
      <c r="G87" s="228">
        <f>'Table A4'!G87/'Table A4'!U87</f>
        <v>2.3710188400694707</v>
      </c>
      <c r="H87" s="29"/>
      <c r="I87" s="228">
        <f t="shared" si="12"/>
        <v>2.1951291979714447</v>
      </c>
      <c r="J87" s="228">
        <f t="shared" si="13"/>
        <v>2.0484430765678741</v>
      </c>
      <c r="K87" s="228">
        <f t="shared" si="14"/>
        <v>1.8279662913410031</v>
      </c>
      <c r="L87" s="228">
        <f t="shared" si="15"/>
        <v>1.7743399538371016</v>
      </c>
      <c r="M87" s="228">
        <f t="shared" si="16"/>
        <v>1.716969872085194</v>
      </c>
      <c r="N87" s="228">
        <f t="shared" si="17"/>
        <v>1.7293845793901192</v>
      </c>
      <c r="P87" s="166"/>
      <c r="Q87" s="166"/>
      <c r="R87" s="166"/>
      <c r="S87" s="166"/>
      <c r="T87" s="166"/>
      <c r="U87" s="166"/>
    </row>
    <row r="88" spans="1:21" ht="12" customHeight="1">
      <c r="A88" s="28">
        <v>1995</v>
      </c>
      <c r="B88" s="228">
        <f>'Table A4'!B88/'Table A4'!P88</f>
        <v>1.888512472621158</v>
      </c>
      <c r="C88" s="228">
        <f>'Table A4'!C88/'Table A4'!Q88</f>
        <v>2.0233108837746636</v>
      </c>
      <c r="D88" s="228">
        <f>'Table A4'!D88/'Table A4'!R88</f>
        <v>2.3032274075340604</v>
      </c>
      <c r="E88" s="228">
        <f>'Table A4'!E88/'Table A4'!S88</f>
        <v>2.3664383312371928</v>
      </c>
      <c r="F88" s="228">
        <f>'Table A4'!F88/'Table A4'!T88</f>
        <v>2.4653460477774192</v>
      </c>
      <c r="G88" s="228">
        <f>'Table A4'!G88/'Table A4'!U88</f>
        <v>2.303801004215396</v>
      </c>
      <c r="H88" s="29"/>
      <c r="I88" s="228">
        <f t="shared" si="12"/>
        <v>2.1254766036653914</v>
      </c>
      <c r="J88" s="228">
        <f t="shared" si="13"/>
        <v>1.977220135010509</v>
      </c>
      <c r="K88" s="228">
        <f t="shared" si="14"/>
        <v>1.7673257899725874</v>
      </c>
      <c r="L88" s="228">
        <f t="shared" si="15"/>
        <v>1.7318295872852056</v>
      </c>
      <c r="M88" s="228">
        <f t="shared" si="16"/>
        <v>1.6824326591775107</v>
      </c>
      <c r="N88" s="228">
        <f t="shared" si="17"/>
        <v>1.7669882112123254</v>
      </c>
      <c r="P88" s="166"/>
      <c r="Q88" s="166"/>
      <c r="R88" s="166"/>
      <c r="S88" s="166"/>
      <c r="T88" s="166"/>
      <c r="U88" s="166"/>
    </row>
    <row r="89" spans="1:21" ht="12" customHeight="1">
      <c r="A89" s="28">
        <v>1996</v>
      </c>
      <c r="B89" s="228">
        <f>'Table A4'!B89/'Table A4'!P89</f>
        <v>1.9780616687023223</v>
      </c>
      <c r="C89" s="228">
        <f>'Table A4'!C89/'Table A4'!Q89</f>
        <v>2.0708384383572471</v>
      </c>
      <c r="D89" s="228">
        <f>'Table A4'!D89/'Table A4'!R89</f>
        <v>2.3235089785100969</v>
      </c>
      <c r="E89" s="228">
        <f>'Table A4'!E89/'Table A4'!S89</f>
        <v>2.3510397200188073</v>
      </c>
      <c r="F89" s="228">
        <f>'Table A4'!F89/'Table A4'!T89</f>
        <v>2.384535279314862</v>
      </c>
      <c r="G89" s="228">
        <f>'Table A4'!G89/'Table A4'!U89</f>
        <v>2.1928468320705505</v>
      </c>
      <c r="H89" s="29"/>
      <c r="I89" s="228">
        <f t="shared" si="12"/>
        <v>2.0224304172218357</v>
      </c>
      <c r="J89" s="228">
        <f t="shared" si="13"/>
        <v>1.9338476881107116</v>
      </c>
      <c r="K89" s="228">
        <f t="shared" si="14"/>
        <v>1.7555672203491373</v>
      </c>
      <c r="L89" s="228">
        <f t="shared" si="15"/>
        <v>1.7401706886797372</v>
      </c>
      <c r="M89" s="228">
        <f t="shared" si="16"/>
        <v>1.7222640079600215</v>
      </c>
      <c r="N89" s="228">
        <f t="shared" si="17"/>
        <v>1.8383305996329755</v>
      </c>
      <c r="P89" s="166"/>
      <c r="Q89" s="166"/>
      <c r="R89" s="166"/>
      <c r="S89" s="166"/>
      <c r="T89" s="166"/>
      <c r="U89" s="166"/>
    </row>
    <row r="90" spans="1:21" ht="12" customHeight="1">
      <c r="A90" s="28">
        <v>1997</v>
      </c>
      <c r="B90" s="228">
        <f>'Table A4'!B90/'Table A4'!P90</f>
        <v>2.0206029144993951</v>
      </c>
      <c r="C90" s="228">
        <f>'Table A4'!C90/'Table A4'!Q90</f>
        <v>2.1422678791117646</v>
      </c>
      <c r="D90" s="228">
        <f>'Table A4'!D90/'Table A4'!R90</f>
        <v>2.4283437501134695</v>
      </c>
      <c r="E90" s="228">
        <f>'Table A4'!E90/'Table A4'!S90</f>
        <v>2.4658219774635626</v>
      </c>
      <c r="F90" s="228">
        <f>'Table A4'!F90/'Table A4'!T90</f>
        <v>2.457715087038093</v>
      </c>
      <c r="G90" s="228">
        <f>'Table A4'!G90/'Table A4'!U90</f>
        <v>2.2323670532550759</v>
      </c>
      <c r="H90" s="29"/>
      <c r="I90" s="228">
        <f t="shared" si="12"/>
        <v>1.97981299660554</v>
      </c>
      <c r="J90" s="228">
        <f t="shared" si="13"/>
        <v>1.8754513877932091</v>
      </c>
      <c r="K90" s="228">
        <f t="shared" si="14"/>
        <v>1.7001115802274898</v>
      </c>
      <c r="L90" s="228">
        <f t="shared" si="15"/>
        <v>1.6822110838659861</v>
      </c>
      <c r="M90" s="228">
        <f t="shared" si="16"/>
        <v>1.6860051109382996</v>
      </c>
      <c r="N90" s="228">
        <f t="shared" si="17"/>
        <v>1.8114465551141439</v>
      </c>
      <c r="P90" s="166"/>
      <c r="Q90" s="166"/>
      <c r="R90" s="166"/>
      <c r="S90" s="166"/>
      <c r="T90" s="166"/>
      <c r="U90" s="166"/>
    </row>
    <row r="91" spans="1:21" ht="12" customHeight="1">
      <c r="A91" s="47">
        <v>1998</v>
      </c>
      <c r="B91" s="228">
        <f>'Table A4'!B91/'Table A4'!P91</f>
        <v>2.069752319956776</v>
      </c>
      <c r="C91" s="228">
        <f>'Table A4'!C91/'Table A4'!Q91</f>
        <v>2.1919368814665985</v>
      </c>
      <c r="D91" s="228">
        <f>'Table A4'!D91/'Table A4'!R91</f>
        <v>2.4874731035503128</v>
      </c>
      <c r="E91" s="228">
        <f>'Table A4'!E91/'Table A4'!S91</f>
        <v>2.5428025113153145</v>
      </c>
      <c r="F91" s="228">
        <f>'Table A4'!F91/'Table A4'!T91</f>
        <v>2.5784013921022679</v>
      </c>
      <c r="G91" s="228">
        <f>'Table A4'!G91/'Table A4'!U91</f>
        <v>2.254265504703802</v>
      </c>
      <c r="H91" s="29"/>
      <c r="I91" s="228">
        <f t="shared" si="12"/>
        <v>1.9347958226820257</v>
      </c>
      <c r="J91" s="228">
        <f t="shared" si="13"/>
        <v>1.8389705994914487</v>
      </c>
      <c r="K91" s="228">
        <f t="shared" si="14"/>
        <v>1.6722810635117986</v>
      </c>
      <c r="L91" s="228">
        <f t="shared" si="15"/>
        <v>1.6481710994542336</v>
      </c>
      <c r="M91" s="228">
        <f t="shared" si="16"/>
        <v>1.6335524062533315</v>
      </c>
      <c r="N91" s="228">
        <f t="shared" si="17"/>
        <v>1.7972793609086399</v>
      </c>
      <c r="P91" s="166"/>
      <c r="Q91" s="166"/>
      <c r="R91" s="166"/>
      <c r="S91" s="166"/>
      <c r="T91" s="166"/>
      <c r="U91" s="166"/>
    </row>
    <row r="92" spans="1:21" ht="12" customHeight="1">
      <c r="A92" s="47">
        <v>1999</v>
      </c>
      <c r="B92" s="228">
        <f>'Table A4'!B92/'Table A4'!P92</f>
        <v>2.1145545723294923</v>
      </c>
      <c r="C92" s="228">
        <f>'Table A4'!C92/'Table A4'!Q92</f>
        <v>2.2429794032837727</v>
      </c>
      <c r="D92" s="228">
        <f>'Table A4'!D92/'Table A4'!R92</f>
        <v>2.5666968165907278</v>
      </c>
      <c r="E92" s="228">
        <f>'Table A4'!E92/'Table A4'!S92</f>
        <v>2.6373792444057536</v>
      </c>
      <c r="F92" s="228">
        <f>'Table A4'!F92/'Table A4'!T92</f>
        <v>2.6533060815607561</v>
      </c>
      <c r="G92" s="228">
        <f>'Table A4'!G92/'Table A4'!U92</f>
        <v>2.3107641854703176</v>
      </c>
      <c r="H92" s="29"/>
      <c r="I92" s="228">
        <f t="shared" si="12"/>
        <v>1.8972194137698744</v>
      </c>
      <c r="J92" s="228">
        <f t="shared" si="13"/>
        <v>1.8045185602900129</v>
      </c>
      <c r="K92" s="228">
        <f t="shared" si="14"/>
        <v>1.6382855887689165</v>
      </c>
      <c r="L92" s="228">
        <f t="shared" si="15"/>
        <v>1.6107320606491047</v>
      </c>
      <c r="M92" s="228">
        <f t="shared" si="16"/>
        <v>1.6048486793540242</v>
      </c>
      <c r="N92" s="228">
        <f t="shared" si="17"/>
        <v>1.7629137346632555</v>
      </c>
      <c r="P92" s="166"/>
      <c r="Q92" s="166"/>
      <c r="R92" s="166"/>
      <c r="S92" s="166"/>
      <c r="T92" s="166"/>
      <c r="U92" s="166"/>
    </row>
    <row r="93" spans="1:21" ht="12" customHeight="1">
      <c r="A93" s="47">
        <v>2000</v>
      </c>
      <c r="B93" s="228">
        <f>'Table A4'!B93/'Table A4'!P93</f>
        <v>2.1563508834829306</v>
      </c>
      <c r="C93" s="228">
        <f>'Table A4'!C93/'Table A4'!Q93</f>
        <v>2.2920330781125275</v>
      </c>
      <c r="D93" s="228">
        <f>'Table A4'!D93/'Table A4'!R93</f>
        <v>2.6742145123666501</v>
      </c>
      <c r="E93" s="228">
        <f>'Table A4'!E93/'Table A4'!S93</f>
        <v>2.7626844494826641</v>
      </c>
      <c r="F93" s="228">
        <f>'Table A4'!F93/'Table A4'!T93</f>
        <v>2.7225352653662394</v>
      </c>
      <c r="G93" s="228">
        <f>'Table A4'!G93/'Table A4'!U93</f>
        <v>2.2748742136077555</v>
      </c>
      <c r="H93" s="29"/>
      <c r="I93" s="228">
        <f t="shared" si="12"/>
        <v>1.8647894114872801</v>
      </c>
      <c r="J93" s="228">
        <f t="shared" si="13"/>
        <v>1.7739739925705731</v>
      </c>
      <c r="K93" s="228">
        <f t="shared" si="14"/>
        <v>1.5972950255857068</v>
      </c>
      <c r="L93" s="228">
        <f t="shared" si="15"/>
        <v>1.5673165156097526</v>
      </c>
      <c r="M93" s="228">
        <f t="shared" si="16"/>
        <v>1.5805396383495136</v>
      </c>
      <c r="N93" s="228">
        <f t="shared" si="17"/>
        <v>1.78439111037481</v>
      </c>
      <c r="P93" s="166"/>
      <c r="Q93" s="166"/>
      <c r="R93" s="166"/>
      <c r="S93" s="166"/>
      <c r="T93" s="166"/>
      <c r="U93" s="166"/>
    </row>
    <row r="94" spans="1:21" ht="12" customHeight="1">
      <c r="A94" s="47">
        <v>2001</v>
      </c>
      <c r="B94" s="228">
        <f>'Table A4'!B94/'Table A4'!P94</f>
        <v>2.0686194962628215</v>
      </c>
      <c r="C94" s="228">
        <f>'Table A4'!C94/'Table A4'!Q94</f>
        <v>2.1788173938916149</v>
      </c>
      <c r="D94" s="228">
        <f>'Table A4'!D94/'Table A4'!R94</f>
        <v>2.5038654203269255</v>
      </c>
      <c r="E94" s="228">
        <f>'Table A4'!E94/'Table A4'!S94</f>
        <v>2.5857048021833355</v>
      </c>
      <c r="F94" s="228">
        <f>'Table A4'!F94/'Table A4'!T94</f>
        <v>2.5392844011717939</v>
      </c>
      <c r="G94" s="228">
        <f>'Table A4'!G94/'Table A4'!U94</f>
        <v>2.2490117690134719</v>
      </c>
      <c r="H94" s="29"/>
      <c r="I94" s="228">
        <f t="shared" si="12"/>
        <v>1.9357867823834416</v>
      </c>
      <c r="J94" s="228">
        <f t="shared" si="13"/>
        <v>1.8483078084712619</v>
      </c>
      <c r="K94" s="228">
        <f t="shared" si="14"/>
        <v>1.6649531178013321</v>
      </c>
      <c r="L94" s="228">
        <f t="shared" si="15"/>
        <v>1.6306344022059551</v>
      </c>
      <c r="M94" s="228">
        <f t="shared" si="16"/>
        <v>1.6496525263549355</v>
      </c>
      <c r="N94" s="228">
        <f t="shared" si="17"/>
        <v>1.8006329682464457</v>
      </c>
      <c r="P94" s="166"/>
      <c r="Q94" s="166"/>
      <c r="R94" s="166"/>
      <c r="S94" s="166"/>
      <c r="T94" s="166"/>
      <c r="U94" s="166"/>
    </row>
    <row r="95" spans="1:21" ht="12" customHeight="1">
      <c r="A95" s="47">
        <v>2002</v>
      </c>
      <c r="B95" s="228">
        <f>'Table A4'!B95/'Table A4'!P95</f>
        <v>1.9907813968524897</v>
      </c>
      <c r="C95" s="228">
        <f>'Table A4'!C95/'Table A4'!Q95</f>
        <v>2.0908011962291724</v>
      </c>
      <c r="D95" s="228">
        <f>'Table A4'!D95/'Table A4'!R95</f>
        <v>2.396954493599174</v>
      </c>
      <c r="E95" s="228">
        <f>'Table A4'!E95/'Table A4'!S95</f>
        <v>2.4908987882619025</v>
      </c>
      <c r="F95" s="228">
        <f>'Table A4'!F95/'Table A4'!T95</f>
        <v>2.4874298839684457</v>
      </c>
      <c r="G95" s="228">
        <f>'Table A4'!G95/'Table A4'!U95</f>
        <v>2.30900165736483</v>
      </c>
      <c r="H95" s="29"/>
      <c r="I95" s="228">
        <f t="shared" si="12"/>
        <v>2.0093043765020173</v>
      </c>
      <c r="J95" s="228">
        <f t="shared" si="13"/>
        <v>1.9167573371361655</v>
      </c>
      <c r="K95" s="228">
        <f t="shared" si="14"/>
        <v>1.715842931592966</v>
      </c>
      <c r="L95" s="228">
        <f t="shared" si="15"/>
        <v>1.6707363423145614</v>
      </c>
      <c r="M95" s="228">
        <f t="shared" si="16"/>
        <v>1.6723005976806191</v>
      </c>
      <c r="N95" s="228">
        <f t="shared" si="17"/>
        <v>1.7639409731635591</v>
      </c>
      <c r="P95" s="166"/>
      <c r="Q95" s="166"/>
      <c r="R95" s="166"/>
      <c r="S95" s="166"/>
      <c r="T95" s="166"/>
      <c r="U95" s="166"/>
    </row>
    <row r="96" spans="1:21" ht="12" customHeight="1">
      <c r="A96" s="47">
        <f t="shared" ref="A96:A101" si="18">A95+1</f>
        <v>2003</v>
      </c>
      <c r="B96" s="228">
        <f>'Table A4'!B96/'Table A4'!P96</f>
        <v>1.9991147271066485</v>
      </c>
      <c r="C96" s="228">
        <f>'Table A4'!C96/'Table A4'!Q96</f>
        <v>2.1033546719827467</v>
      </c>
      <c r="D96" s="228">
        <f>'Table A4'!D96/'Table A4'!R96</f>
        <v>2.4250351916467991</v>
      </c>
      <c r="E96" s="228">
        <f>'Table A4'!E96/'Table A4'!S96</f>
        <v>2.5467760991491404</v>
      </c>
      <c r="F96" s="228">
        <f>'Table A4'!F96/'Table A4'!T96</f>
        <v>2.5720596655977221</v>
      </c>
      <c r="G96" s="228">
        <f>'Table A4'!G96/'Table A4'!U96</f>
        <v>2.4268306985272763</v>
      </c>
      <c r="H96" s="29"/>
      <c r="I96" s="228">
        <f t="shared" si="12"/>
        <v>2.0008860572958573</v>
      </c>
      <c r="J96" s="228">
        <f t="shared" si="13"/>
        <v>1.9063268823641117</v>
      </c>
      <c r="K96" s="228">
        <f t="shared" si="14"/>
        <v>1.701737055942022</v>
      </c>
      <c r="L96" s="228">
        <f t="shared" si="15"/>
        <v>1.6465059814087415</v>
      </c>
      <c r="M96" s="228">
        <f t="shared" si="16"/>
        <v>1.6361081718993051</v>
      </c>
      <c r="N96" s="228">
        <f t="shared" si="17"/>
        <v>1.7008539983280178</v>
      </c>
      <c r="P96" s="166"/>
      <c r="Q96" s="166"/>
      <c r="R96" s="166"/>
      <c r="S96" s="166"/>
      <c r="T96" s="166"/>
      <c r="U96" s="166"/>
    </row>
    <row r="97" spans="1:21" ht="12" customHeight="1">
      <c r="A97" s="47">
        <f t="shared" si="18"/>
        <v>2004</v>
      </c>
      <c r="B97" s="228">
        <f>'Table A4'!B97/'Table A4'!P97</f>
        <v>2.0932120422099487</v>
      </c>
      <c r="C97" s="228">
        <f>'Table A4'!C97/'Table A4'!Q97</f>
        <v>2.2164717469371222</v>
      </c>
      <c r="D97" s="228">
        <f>'Table A4'!D97/'Table A4'!R97</f>
        <v>2.5245750264083866</v>
      </c>
      <c r="E97" s="228">
        <f>'Table A4'!E97/'Table A4'!S97</f>
        <v>2.6954695964623707</v>
      </c>
      <c r="F97" s="228">
        <f>'Table A4'!F97/'Table A4'!T97</f>
        <v>2.7138941286810714</v>
      </c>
      <c r="G97" s="228">
        <f>'Table A4'!G97/'Table A4'!U97</f>
        <v>2.5048704150749326</v>
      </c>
      <c r="H97" s="29"/>
      <c r="I97" s="228">
        <f t="shared" si="12"/>
        <v>1.914735624370256</v>
      </c>
      <c r="J97" s="228">
        <f t="shared" si="13"/>
        <v>1.8220495071240554</v>
      </c>
      <c r="K97" s="228">
        <f t="shared" si="14"/>
        <v>1.6559204910733798</v>
      </c>
      <c r="L97" s="228">
        <f t="shared" si="15"/>
        <v>1.5898070965628159</v>
      </c>
      <c r="M97" s="228">
        <f t="shared" si="16"/>
        <v>1.5834666116567835</v>
      </c>
      <c r="N97" s="228">
        <f t="shared" si="17"/>
        <v>1.6645090434249825</v>
      </c>
      <c r="P97" s="166"/>
      <c r="Q97" s="166"/>
      <c r="R97" s="166"/>
      <c r="S97" s="166"/>
      <c r="T97" s="166"/>
      <c r="U97" s="166"/>
    </row>
    <row r="98" spans="1:21" ht="12" customHeight="1">
      <c r="A98" s="47">
        <f t="shared" si="18"/>
        <v>2005</v>
      </c>
      <c r="B98" s="228">
        <f>'Table A4'!B98/'Table A4'!P98</f>
        <v>2.1810230495645109</v>
      </c>
      <c r="C98" s="228">
        <f>'Table A4'!C98/'Table A4'!Q98</f>
        <v>2.3333969047510346</v>
      </c>
      <c r="D98" s="228">
        <f>'Table A4'!D98/'Table A4'!R98</f>
        <v>2.6615541846457167</v>
      </c>
      <c r="E98" s="228">
        <f>'Table A4'!E98/'Table A4'!S98</f>
        <v>2.855697268840022</v>
      </c>
      <c r="F98" s="228">
        <f>'Table A4'!F98/'Table A4'!T98</f>
        <v>2.8238884054531028</v>
      </c>
      <c r="G98" s="228">
        <f>'Table A4'!G98/'Table A4'!U98</f>
        <v>2.5097887845552824</v>
      </c>
      <c r="H98" s="29"/>
      <c r="I98" s="228">
        <f t="shared" si="12"/>
        <v>1.8467235253103138</v>
      </c>
      <c r="J98" s="228">
        <f t="shared" si="13"/>
        <v>1.7499642427823958</v>
      </c>
      <c r="K98" s="228">
        <f t="shared" si="14"/>
        <v>1.6018461565929756</v>
      </c>
      <c r="L98" s="228">
        <f t="shared" si="15"/>
        <v>1.5388810000378403</v>
      </c>
      <c r="M98" s="228">
        <f t="shared" si="16"/>
        <v>1.5482791584233868</v>
      </c>
      <c r="N98" s="228">
        <f t="shared" si="17"/>
        <v>1.6623443028784692</v>
      </c>
      <c r="P98" s="166"/>
      <c r="Q98" s="166"/>
      <c r="R98" s="166"/>
      <c r="S98" s="166"/>
      <c r="T98" s="166"/>
      <c r="U98" s="166"/>
    </row>
    <row r="99" spans="1:21" ht="12" customHeight="1">
      <c r="A99" s="47">
        <f t="shared" si="18"/>
        <v>2006</v>
      </c>
      <c r="B99" s="228">
        <f>'Table A4'!B99/'Table A4'!P99</f>
        <v>2.2213005059848121</v>
      </c>
      <c r="C99" s="228">
        <f>'Table A4'!C99/'Table A4'!Q99</f>
        <v>2.3736563227736371</v>
      </c>
      <c r="D99" s="228">
        <f>'Table A4'!D99/'Table A4'!R99</f>
        <v>2.6908409014342518</v>
      </c>
      <c r="E99" s="228">
        <f>'Table A4'!E99/'Table A4'!S99</f>
        <v>2.8748102942768381</v>
      </c>
      <c r="F99" s="228">
        <f>'Table A4'!F99/'Table A4'!T99</f>
        <v>2.7992810731849378</v>
      </c>
      <c r="G99" s="228">
        <f>'Table A4'!G99/'Table A4'!U99</f>
        <v>2.5515051068895849</v>
      </c>
      <c r="H99" s="29"/>
      <c r="I99" s="228">
        <f t="shared" si="12"/>
        <v>1.8187993004994594</v>
      </c>
      <c r="J99" s="228">
        <f t="shared" si="13"/>
        <v>1.7279841277771983</v>
      </c>
      <c r="K99" s="228">
        <f t="shared" si="14"/>
        <v>1.5914216997895854</v>
      </c>
      <c r="L99" s="228">
        <f t="shared" si="15"/>
        <v>1.5333872995324711</v>
      </c>
      <c r="M99" s="228">
        <f t="shared" si="16"/>
        <v>1.5557775352073722</v>
      </c>
      <c r="N99" s="228">
        <f t="shared" si="17"/>
        <v>1.6445354227707139</v>
      </c>
      <c r="P99" s="166"/>
      <c r="Q99" s="166"/>
      <c r="R99" s="166"/>
      <c r="S99" s="166"/>
      <c r="T99" s="166"/>
      <c r="U99" s="166"/>
    </row>
    <row r="100" spans="1:21" ht="12" customHeight="1">
      <c r="A100" s="47">
        <f t="shared" si="18"/>
        <v>2007</v>
      </c>
      <c r="B100" s="228">
        <f>'Table A4'!B100/'Table A4'!P100</f>
        <v>2.2478506858028964</v>
      </c>
      <c r="C100" s="228">
        <f>'Table A4'!C100/'Table A4'!Q100</f>
        <v>2.4127816916706575</v>
      </c>
      <c r="D100" s="228">
        <f>'Table A4'!D100/'Table A4'!R100</f>
        <v>2.7401789159043273</v>
      </c>
      <c r="E100" s="228">
        <f>'Table A4'!E100/'Table A4'!S100</f>
        <v>2.9259370394260986</v>
      </c>
      <c r="F100" s="228">
        <f>'Table A4'!F100/'Table A4'!T100</f>
        <v>2.8843314272653959</v>
      </c>
      <c r="G100" s="228">
        <f>'Table A4'!G100/'Table A4'!U100</f>
        <v>2.7402255233397348</v>
      </c>
      <c r="H100" s="29"/>
      <c r="I100" s="228">
        <f t="shared" si="12"/>
        <v>1.8013779303703925</v>
      </c>
      <c r="J100" s="228">
        <f t="shared" si="13"/>
        <v>1.707823442146585</v>
      </c>
      <c r="K100" s="228">
        <f t="shared" si="14"/>
        <v>1.574653554792856</v>
      </c>
      <c r="L100" s="228">
        <f t="shared" si="15"/>
        <v>1.519227773041836</v>
      </c>
      <c r="M100" s="228">
        <f t="shared" si="16"/>
        <v>1.5306922049542171</v>
      </c>
      <c r="N100" s="228">
        <f t="shared" si="17"/>
        <v>1.5746381641850999</v>
      </c>
      <c r="P100" s="166"/>
      <c r="Q100" s="166"/>
      <c r="R100" s="166"/>
      <c r="S100" s="166"/>
      <c r="T100" s="166"/>
      <c r="U100" s="166"/>
    </row>
    <row r="101" spans="1:21" ht="12" customHeight="1">
      <c r="A101" s="47">
        <f t="shared" si="18"/>
        <v>2008</v>
      </c>
      <c r="B101" s="228">
        <f>'Table A4'!B101/'Table A4'!P101</f>
        <v>2.1733000860236933</v>
      </c>
      <c r="C101" s="228">
        <f>'Table A4'!C101/'Table A4'!Q101</f>
        <v>2.3123892129908667</v>
      </c>
      <c r="D101" s="228">
        <f>'Table A4'!D101/'Table A4'!R101</f>
        <v>2.6493359768812526</v>
      </c>
      <c r="E101" s="228">
        <f>'Table A4'!E101/'Table A4'!S101</f>
        <v>2.8359299553533504</v>
      </c>
      <c r="F101" s="228">
        <f>'Table A4'!F101/'Table A4'!T101</f>
        <v>2.8414966195166294</v>
      </c>
      <c r="G101" s="228">
        <f>'Table A4'!G101/'Table A4'!U101</f>
        <v>2.6666186797047633</v>
      </c>
      <c r="H101" s="29"/>
      <c r="I101" s="228">
        <f t="shared" ref="I101:N101" si="19">B101/(B101-1)</f>
        <v>1.8522968777655116</v>
      </c>
      <c r="J101" s="228">
        <f t="shared" si="19"/>
        <v>1.7619690790669118</v>
      </c>
      <c r="K101" s="228">
        <f t="shared" si="19"/>
        <v>1.606304606227599</v>
      </c>
      <c r="L101" s="228">
        <f t="shared" si="19"/>
        <v>1.5446830893978938</v>
      </c>
      <c r="M101" s="228">
        <f t="shared" si="19"/>
        <v>1.5430365656943144</v>
      </c>
      <c r="N101" s="228">
        <f t="shared" si="19"/>
        <v>1.6000172758036932</v>
      </c>
      <c r="P101" s="166"/>
      <c r="Q101" s="166"/>
      <c r="R101" s="166"/>
      <c r="S101" s="166"/>
      <c r="T101" s="166"/>
      <c r="U101" s="166"/>
    </row>
    <row r="102" spans="1:21" ht="12" customHeight="1">
      <c r="A102" s="109"/>
      <c r="B102" s="109"/>
      <c r="C102" s="109"/>
      <c r="D102" s="109"/>
      <c r="E102" s="109"/>
      <c r="F102" s="109"/>
      <c r="G102" s="109"/>
      <c r="H102" s="109"/>
      <c r="I102" s="109"/>
      <c r="J102" s="32"/>
      <c r="K102" s="32"/>
      <c r="L102" s="32"/>
      <c r="M102" s="32"/>
      <c r="N102" s="32"/>
    </row>
    <row r="103" spans="1:21" ht="12" customHeight="1">
      <c r="J103" s="30"/>
      <c r="K103" s="30"/>
      <c r="L103" s="30"/>
      <c r="M103" s="30"/>
      <c r="N103" s="30"/>
    </row>
    <row r="104" spans="1:21" ht="12" customHeight="1">
      <c r="J104" s="30"/>
      <c r="K104" s="30"/>
      <c r="L104" s="30"/>
      <c r="M104" s="30"/>
      <c r="N104" s="30"/>
    </row>
    <row r="105" spans="1:21" ht="12" customHeight="1">
      <c r="J105" s="30"/>
      <c r="K105" s="30"/>
      <c r="L105" s="30"/>
      <c r="M105" s="30"/>
      <c r="N105" s="30"/>
    </row>
    <row r="106" spans="1:21" ht="12" customHeight="1">
      <c r="J106" s="30"/>
      <c r="K106" s="30"/>
      <c r="L106" s="30"/>
      <c r="M106" s="30"/>
      <c r="N106" s="30"/>
    </row>
    <row r="107" spans="1:21" ht="12" customHeight="1">
      <c r="J107" s="30"/>
      <c r="K107" s="30"/>
      <c r="L107" s="30"/>
      <c r="M107" s="30"/>
      <c r="N107" s="30"/>
    </row>
    <row r="108" spans="1:21" ht="12" customHeight="1">
      <c r="J108" s="30"/>
      <c r="K108" s="30"/>
      <c r="L108" s="30"/>
      <c r="M108" s="30"/>
      <c r="N108" s="30"/>
    </row>
    <row r="109" spans="1:21" ht="12" customHeight="1">
      <c r="J109" s="30"/>
      <c r="K109" s="30"/>
      <c r="L109" s="30"/>
      <c r="M109" s="30"/>
      <c r="N109" s="30"/>
    </row>
    <row r="110" spans="1:21" ht="12" customHeight="1">
      <c r="J110" s="30"/>
      <c r="K110" s="30"/>
      <c r="L110" s="30"/>
      <c r="M110" s="30"/>
      <c r="N110" s="30"/>
    </row>
    <row r="111" spans="1:21" ht="12" customHeight="1">
      <c r="J111" s="30"/>
      <c r="K111" s="30"/>
      <c r="L111" s="30"/>
      <c r="M111" s="30"/>
      <c r="N111" s="30"/>
    </row>
    <row r="112" spans="1:21" ht="12" customHeight="1">
      <c r="J112" s="30"/>
      <c r="K112" s="30"/>
      <c r="L112" s="30"/>
      <c r="M112" s="30"/>
      <c r="N112" s="30"/>
    </row>
    <row r="113" spans="10:14" ht="12" customHeight="1">
      <c r="J113" s="30"/>
      <c r="K113" s="30"/>
      <c r="L113" s="30"/>
      <c r="M113" s="30"/>
      <c r="N113" s="30"/>
    </row>
    <row r="114" spans="10:14" ht="12" customHeight="1">
      <c r="J114" s="30"/>
      <c r="K114" s="30"/>
      <c r="L114" s="30"/>
      <c r="M114" s="30"/>
      <c r="N114" s="30"/>
    </row>
    <row r="115" spans="10:14" ht="12" customHeight="1">
      <c r="J115" s="30"/>
      <c r="K115" s="30"/>
      <c r="L115" s="30"/>
      <c r="M115" s="30"/>
      <c r="N115" s="30"/>
    </row>
    <row r="116" spans="10:14" ht="12" customHeight="1">
      <c r="J116" s="30"/>
      <c r="K116" s="30"/>
      <c r="L116" s="30"/>
      <c r="M116" s="30"/>
      <c r="N116" s="30"/>
    </row>
    <row r="117" spans="10:14" ht="12" customHeight="1">
      <c r="J117" s="30"/>
      <c r="K117" s="30"/>
      <c r="L117" s="30"/>
      <c r="M117" s="30"/>
      <c r="N117" s="30"/>
    </row>
    <row r="118" spans="10:14" ht="12" customHeight="1">
      <c r="J118" s="30"/>
      <c r="K118" s="30"/>
      <c r="L118" s="30"/>
      <c r="M118" s="30"/>
      <c r="N118" s="30"/>
    </row>
    <row r="119" spans="10:14" ht="12" customHeight="1">
      <c r="J119" s="30"/>
      <c r="K119" s="30"/>
      <c r="L119" s="30"/>
      <c r="M119" s="30"/>
      <c r="N119" s="30"/>
    </row>
    <row r="120" spans="10:14" ht="12" customHeight="1">
      <c r="J120" s="30"/>
      <c r="K120" s="30"/>
      <c r="L120" s="30"/>
      <c r="M120" s="30"/>
      <c r="N120" s="30"/>
    </row>
    <row r="121" spans="10:14" ht="12" customHeight="1">
      <c r="J121" s="30"/>
      <c r="K121" s="30"/>
      <c r="L121" s="30"/>
      <c r="M121" s="30"/>
      <c r="N121" s="30"/>
    </row>
    <row r="122" spans="10:14" ht="12" customHeight="1">
      <c r="J122" s="30"/>
      <c r="K122" s="30"/>
      <c r="L122" s="30"/>
      <c r="M122" s="30"/>
      <c r="N122" s="30"/>
    </row>
    <row r="123" spans="10:14" ht="12" customHeight="1">
      <c r="J123" s="30"/>
      <c r="K123" s="30"/>
      <c r="L123" s="30"/>
      <c r="M123" s="30"/>
      <c r="N123" s="30"/>
    </row>
    <row r="124" spans="10:14" ht="12" customHeight="1">
      <c r="J124" s="30"/>
      <c r="K124" s="30"/>
      <c r="L124" s="30"/>
      <c r="M124" s="30"/>
      <c r="N124" s="30"/>
    </row>
    <row r="125" spans="10:14" ht="12" customHeight="1">
      <c r="J125" s="30"/>
      <c r="K125" s="30"/>
      <c r="L125" s="30"/>
      <c r="M125" s="30"/>
      <c r="N125" s="30"/>
    </row>
    <row r="126" spans="10:14" ht="12" customHeight="1">
      <c r="J126" s="30"/>
      <c r="K126" s="30"/>
      <c r="L126" s="30"/>
      <c r="M126" s="30"/>
      <c r="N126" s="30"/>
    </row>
    <row r="127" spans="10:14" ht="12" customHeight="1">
      <c r="J127" s="30"/>
      <c r="K127" s="30"/>
      <c r="L127" s="30"/>
      <c r="M127" s="30"/>
      <c r="N127" s="30"/>
    </row>
    <row r="128" spans="10:14" ht="12" customHeight="1">
      <c r="J128" s="30"/>
      <c r="K128" s="30"/>
      <c r="L128" s="30"/>
      <c r="M128" s="30"/>
      <c r="N128" s="30"/>
    </row>
    <row r="129" spans="10:14" ht="12" customHeight="1">
      <c r="J129" s="30"/>
      <c r="K129" s="30"/>
      <c r="L129" s="30"/>
      <c r="M129" s="30"/>
      <c r="N129" s="30"/>
    </row>
    <row r="130" spans="10:14" ht="12" customHeight="1">
      <c r="J130" s="30"/>
      <c r="K130" s="30"/>
      <c r="L130" s="30"/>
      <c r="M130" s="30"/>
      <c r="N130" s="30"/>
    </row>
    <row r="131" spans="10:14" ht="12" customHeight="1">
      <c r="J131" s="30"/>
      <c r="K131" s="30"/>
      <c r="L131" s="30"/>
      <c r="M131" s="30"/>
      <c r="N131" s="30"/>
    </row>
    <row r="132" spans="10:14" ht="12" customHeight="1">
      <c r="J132" s="30"/>
      <c r="K132" s="30"/>
      <c r="L132" s="30"/>
      <c r="M132" s="30"/>
      <c r="N132" s="30"/>
    </row>
    <row r="133" spans="10:14" ht="12" customHeight="1">
      <c r="J133" s="30"/>
      <c r="K133" s="30"/>
      <c r="L133" s="30"/>
      <c r="M133" s="30"/>
      <c r="N133" s="30"/>
    </row>
    <row r="134" spans="10:14" ht="12" customHeight="1">
      <c r="J134" s="30"/>
      <c r="K134" s="30"/>
      <c r="L134" s="30"/>
      <c r="M134" s="30"/>
      <c r="N134" s="30"/>
    </row>
    <row r="135" spans="10:14" ht="12" customHeight="1">
      <c r="J135" s="30"/>
      <c r="K135" s="30"/>
      <c r="L135" s="30"/>
      <c r="M135" s="30"/>
      <c r="N135" s="30"/>
    </row>
    <row r="136" spans="10:14" ht="12" customHeight="1">
      <c r="J136" s="30"/>
      <c r="K136" s="30"/>
      <c r="L136" s="30"/>
      <c r="M136" s="30"/>
      <c r="N136" s="30"/>
    </row>
    <row r="137" spans="10:14" ht="12" customHeight="1">
      <c r="J137" s="30"/>
      <c r="K137" s="30"/>
      <c r="L137" s="30"/>
      <c r="M137" s="30"/>
      <c r="N137" s="30"/>
    </row>
    <row r="138" spans="10:14" ht="12" customHeight="1">
      <c r="J138" s="30"/>
      <c r="K138" s="30"/>
      <c r="L138" s="30"/>
      <c r="M138" s="30"/>
      <c r="N138" s="30"/>
    </row>
    <row r="139" spans="10:14" ht="12" customHeight="1">
      <c r="J139" s="30"/>
      <c r="K139" s="30"/>
      <c r="L139" s="30"/>
      <c r="M139" s="30"/>
      <c r="N139" s="30"/>
    </row>
    <row r="140" spans="10:14" ht="12" customHeight="1">
      <c r="J140" s="30"/>
      <c r="K140" s="30"/>
      <c r="L140" s="30"/>
      <c r="M140" s="30"/>
      <c r="N140" s="30"/>
    </row>
    <row r="141" spans="10:14" ht="12" customHeight="1">
      <c r="J141" s="30"/>
      <c r="K141" s="30"/>
      <c r="L141" s="30"/>
      <c r="M141" s="30"/>
      <c r="N141" s="30"/>
    </row>
    <row r="142" spans="10:14" ht="12" customHeight="1">
      <c r="J142" s="30"/>
      <c r="K142" s="30"/>
      <c r="L142" s="30"/>
      <c r="M142" s="30"/>
      <c r="N142" s="30"/>
    </row>
    <row r="143" spans="10:14" ht="12" customHeight="1">
      <c r="J143" s="30"/>
      <c r="K143" s="30"/>
      <c r="L143" s="30"/>
      <c r="M143" s="30"/>
      <c r="N143" s="30"/>
    </row>
    <row r="144" spans="10:14" ht="12" customHeight="1">
      <c r="J144" s="30"/>
      <c r="K144" s="30"/>
      <c r="L144" s="30"/>
      <c r="M144" s="30"/>
      <c r="N144" s="30"/>
    </row>
    <row r="145" spans="10:14" ht="12" customHeight="1">
      <c r="J145" s="30"/>
      <c r="K145" s="30"/>
      <c r="L145" s="30"/>
      <c r="M145" s="30"/>
      <c r="N145" s="30"/>
    </row>
    <row r="146" spans="10:14" ht="12" customHeight="1">
      <c r="J146" s="30"/>
      <c r="K146" s="30"/>
      <c r="L146" s="30"/>
      <c r="M146" s="30"/>
      <c r="N146" s="30"/>
    </row>
    <row r="147" spans="10:14" ht="12" customHeight="1">
      <c r="J147" s="30"/>
      <c r="K147" s="30"/>
      <c r="L147" s="30"/>
      <c r="M147" s="30"/>
      <c r="N147" s="30"/>
    </row>
    <row r="148" spans="10:14" ht="12" customHeight="1">
      <c r="J148" s="30"/>
      <c r="K148" s="30"/>
      <c r="L148" s="30"/>
      <c r="M148" s="30"/>
      <c r="N148" s="30"/>
    </row>
    <row r="149" spans="10:14" ht="12" customHeight="1">
      <c r="J149" s="30"/>
      <c r="K149" s="30"/>
      <c r="L149" s="30"/>
      <c r="M149" s="30"/>
      <c r="N149" s="30"/>
    </row>
    <row r="150" spans="10:14" ht="12" customHeight="1">
      <c r="J150" s="30"/>
      <c r="K150" s="30"/>
      <c r="L150" s="30"/>
      <c r="M150" s="30"/>
      <c r="N150" s="30"/>
    </row>
    <row r="151" spans="10:14" ht="12" customHeight="1">
      <c r="J151" s="30"/>
      <c r="K151" s="30"/>
      <c r="L151" s="30"/>
      <c r="M151" s="30"/>
      <c r="N151" s="30"/>
    </row>
    <row r="152" spans="10:14" ht="12" customHeight="1">
      <c r="J152" s="30"/>
      <c r="K152" s="30"/>
      <c r="L152" s="30"/>
      <c r="M152" s="30"/>
      <c r="N152" s="30"/>
    </row>
    <row r="153" spans="10:14" ht="12" customHeight="1">
      <c r="J153" s="30"/>
      <c r="K153" s="30"/>
      <c r="L153" s="30"/>
      <c r="M153" s="30"/>
      <c r="N153" s="30"/>
    </row>
    <row r="154" spans="10:14" ht="12" customHeight="1">
      <c r="J154" s="30"/>
      <c r="K154" s="30"/>
      <c r="L154" s="30"/>
      <c r="M154" s="30"/>
      <c r="N154" s="30"/>
    </row>
    <row r="155" spans="10:14" ht="12" customHeight="1">
      <c r="J155" s="30"/>
      <c r="K155" s="30"/>
      <c r="L155" s="30"/>
      <c r="M155" s="30"/>
      <c r="N155" s="30"/>
    </row>
    <row r="156" spans="10:14" ht="12" customHeight="1">
      <c r="J156" s="30"/>
      <c r="K156" s="30"/>
      <c r="L156" s="30"/>
      <c r="M156" s="30"/>
      <c r="N156" s="30"/>
    </row>
    <row r="157" spans="10:14" ht="12" customHeight="1">
      <c r="J157" s="30"/>
      <c r="K157" s="30"/>
      <c r="L157" s="30"/>
      <c r="M157" s="30"/>
      <c r="N157" s="30"/>
    </row>
    <row r="158" spans="10:14" ht="12" customHeight="1">
      <c r="J158" s="30"/>
      <c r="K158" s="30"/>
      <c r="L158" s="30"/>
      <c r="M158" s="30"/>
      <c r="N158" s="30"/>
    </row>
    <row r="159" spans="10:14" ht="12" customHeight="1">
      <c r="J159" s="30"/>
      <c r="K159" s="30"/>
      <c r="L159" s="30"/>
      <c r="M159" s="30"/>
      <c r="N159" s="30"/>
    </row>
    <row r="160" spans="10:14" ht="12" customHeight="1">
      <c r="J160" s="30"/>
      <c r="K160" s="30"/>
      <c r="L160" s="30"/>
      <c r="M160" s="30"/>
      <c r="N160" s="30"/>
    </row>
    <row r="161" spans="10:14" ht="12" customHeight="1">
      <c r="J161" s="30"/>
      <c r="K161" s="30"/>
      <c r="L161" s="30"/>
      <c r="M161" s="30"/>
      <c r="N161" s="30"/>
    </row>
    <row r="162" spans="10:14" ht="12" customHeight="1">
      <c r="J162" s="30"/>
      <c r="K162" s="30"/>
      <c r="L162" s="30"/>
      <c r="M162" s="30"/>
      <c r="N162" s="30"/>
    </row>
    <row r="163" spans="10:14" ht="12" customHeight="1">
      <c r="J163" s="30"/>
      <c r="K163" s="30"/>
      <c r="L163" s="30"/>
      <c r="M163" s="30"/>
      <c r="N163" s="30"/>
    </row>
    <row r="164" spans="10:14" ht="12" customHeight="1">
      <c r="J164" s="30"/>
      <c r="K164" s="30"/>
      <c r="L164" s="30"/>
      <c r="M164" s="30"/>
      <c r="N164" s="30"/>
    </row>
    <row r="165" spans="10:14" ht="12" customHeight="1">
      <c r="J165" s="30"/>
      <c r="K165" s="30"/>
      <c r="L165" s="30"/>
      <c r="M165" s="30"/>
      <c r="N165" s="30"/>
    </row>
    <row r="166" spans="10:14" ht="12" customHeight="1">
      <c r="J166" s="30"/>
      <c r="K166" s="30"/>
      <c r="L166" s="30"/>
      <c r="M166" s="30"/>
      <c r="N166" s="30"/>
    </row>
    <row r="167" spans="10:14" ht="12" customHeight="1">
      <c r="J167" s="30"/>
      <c r="K167" s="30"/>
      <c r="L167" s="30"/>
      <c r="M167" s="30"/>
      <c r="N167" s="30"/>
    </row>
    <row r="168" spans="10:14" ht="12" customHeight="1">
      <c r="J168" s="30"/>
      <c r="K168" s="30"/>
      <c r="L168" s="30"/>
      <c r="M168" s="30"/>
      <c r="N168" s="30"/>
    </row>
    <row r="169" spans="10:14" ht="12" customHeight="1">
      <c r="J169" s="30"/>
      <c r="K169" s="30"/>
      <c r="L169" s="30"/>
      <c r="M169" s="30"/>
      <c r="N169" s="30"/>
    </row>
    <row r="170" spans="10:14" ht="12" customHeight="1">
      <c r="J170" s="30"/>
      <c r="K170" s="30"/>
      <c r="L170" s="30"/>
      <c r="M170" s="30"/>
      <c r="N170" s="30"/>
    </row>
    <row r="171" spans="10:14" ht="12" customHeight="1">
      <c r="J171" s="30"/>
      <c r="K171" s="30"/>
      <c r="L171" s="30"/>
      <c r="M171" s="30"/>
      <c r="N171" s="30"/>
    </row>
    <row r="172" spans="10:14" ht="12" customHeight="1">
      <c r="J172" s="30"/>
      <c r="K172" s="30"/>
      <c r="L172" s="30"/>
      <c r="M172" s="30"/>
      <c r="N172" s="30"/>
    </row>
    <row r="173" spans="10:14" ht="12" customHeight="1">
      <c r="J173" s="30"/>
      <c r="K173" s="30"/>
      <c r="L173" s="30"/>
      <c r="M173" s="30"/>
      <c r="N173" s="30"/>
    </row>
    <row r="174" spans="10:14" ht="12" customHeight="1">
      <c r="J174" s="30"/>
      <c r="K174" s="30"/>
      <c r="L174" s="30"/>
      <c r="M174" s="30"/>
      <c r="N174" s="30"/>
    </row>
    <row r="175" spans="10:14" ht="12" customHeight="1">
      <c r="J175" s="30"/>
      <c r="K175" s="30"/>
      <c r="L175" s="30"/>
      <c r="M175" s="30"/>
      <c r="N175" s="30"/>
    </row>
    <row r="176" spans="10:14" ht="12" customHeight="1">
      <c r="J176" s="30"/>
      <c r="K176" s="30"/>
      <c r="L176" s="30"/>
      <c r="M176" s="30"/>
      <c r="N176" s="30"/>
    </row>
  </sheetData>
  <mergeCells count="2">
    <mergeCell ref="A2:N2"/>
    <mergeCell ref="A1:N1"/>
  </mergeCells>
  <phoneticPr fontId="4" type="noConversion"/>
  <printOptions horizontalCentered="1" verticalCentered="1"/>
  <pageMargins left="0.78740157480314965" right="0.78740157480314965" top="0.59055118110236227" bottom="0.78740157480314965" header="0.51181102362204722" footer="0.51181102362204722"/>
  <pageSetup scale="85" fitToHeight="2" orientation="landscape" verticalDpi="1200"/>
  <headerFooter alignWithMargins="0"/>
</worksheet>
</file>

<file path=xl/worksheets/sheet14.xml><?xml version="1.0" encoding="utf-8"?>
<worksheet xmlns="http://schemas.openxmlformats.org/spreadsheetml/2006/main" xmlns:r="http://schemas.openxmlformats.org/officeDocument/2006/relationships">
  <sheetPr>
    <pageSetUpPr fitToPage="1"/>
  </sheetPr>
  <dimension ref="A1:AB176"/>
  <sheetViews>
    <sheetView tabSelected="1" topLeftCell="A17" workbookViewId="0">
      <selection activeCell="E17" sqref="A1:U65536"/>
    </sheetView>
  </sheetViews>
  <sheetFormatPr defaultColWidth="5.33203125" defaultRowHeight="12" customHeight="1"/>
  <cols>
    <col min="1" max="3" width="5.33203125" style="27" customWidth="1"/>
    <col min="4" max="4" width="5.88671875" style="27" customWidth="1"/>
    <col min="5" max="5" width="6.33203125" style="27" customWidth="1"/>
    <col min="6" max="6" width="6" style="27" customWidth="1"/>
    <col min="7" max="7" width="6.6640625" style="27" customWidth="1"/>
    <col min="8" max="8" width="2.33203125" style="27" customWidth="1"/>
    <col min="9" max="12" width="5.33203125" style="27" customWidth="1"/>
    <col min="13" max="13" width="6.5546875" style="27" customWidth="1"/>
    <col min="14" max="14" width="6.33203125" style="27" customWidth="1"/>
    <col min="15" max="15" width="2.33203125" style="27" customWidth="1"/>
    <col min="16" max="19" width="5.33203125" style="27" customWidth="1"/>
    <col min="20" max="20" width="6" style="27" customWidth="1"/>
    <col min="21" max="21" width="7" style="27" customWidth="1"/>
    <col min="22" max="22" width="5.33203125" style="27" customWidth="1"/>
    <col min="23" max="26" width="5.33203125" style="164" customWidth="1"/>
    <col min="27" max="27" width="6" style="164" customWidth="1"/>
    <col min="28" max="28" width="6.33203125" style="164" customWidth="1"/>
    <col min="29" max="16384" width="5.33203125" style="27"/>
  </cols>
  <sheetData>
    <row r="1" spans="1:28" ht="12" customHeight="1">
      <c r="A1" s="254" t="s">
        <v>421</v>
      </c>
      <c r="B1" s="255"/>
      <c r="C1" s="255"/>
      <c r="D1" s="255"/>
      <c r="E1" s="255"/>
      <c r="F1" s="255"/>
      <c r="G1" s="255"/>
      <c r="H1" s="255"/>
      <c r="I1" s="255"/>
      <c r="J1" s="255"/>
      <c r="K1" s="255"/>
      <c r="L1" s="255"/>
      <c r="M1" s="255"/>
      <c r="N1" s="255"/>
      <c r="O1" s="256"/>
      <c r="P1" s="256"/>
      <c r="Q1" s="256"/>
      <c r="R1" s="256"/>
      <c r="S1" s="256"/>
      <c r="T1" s="256"/>
      <c r="U1" s="256"/>
    </row>
    <row r="2" spans="1:28" ht="12" customHeight="1">
      <c r="A2" s="251" t="s">
        <v>469</v>
      </c>
      <c r="B2" s="252"/>
      <c r="C2" s="252"/>
      <c r="D2" s="252"/>
      <c r="E2" s="252"/>
      <c r="F2" s="252"/>
      <c r="G2" s="252"/>
      <c r="H2" s="252"/>
      <c r="I2" s="252"/>
      <c r="J2" s="252"/>
      <c r="K2" s="252"/>
      <c r="L2" s="252"/>
      <c r="M2" s="252"/>
      <c r="N2" s="252"/>
      <c r="O2" s="253"/>
      <c r="P2" s="253"/>
      <c r="Q2" s="253"/>
      <c r="R2" s="253"/>
      <c r="S2" s="253"/>
      <c r="T2" s="253"/>
      <c r="U2" s="253"/>
    </row>
    <row r="3" spans="1:28" ht="12" customHeight="1">
      <c r="A3" s="153"/>
      <c r="B3" s="154"/>
      <c r="C3" s="154"/>
      <c r="D3" s="154"/>
      <c r="E3" s="154"/>
      <c r="F3" s="154"/>
      <c r="G3" s="154"/>
      <c r="H3" s="155"/>
      <c r="I3" s="155"/>
      <c r="J3" s="155"/>
      <c r="K3" s="155"/>
      <c r="L3" s="155"/>
      <c r="M3" s="155"/>
      <c r="N3" s="155"/>
      <c r="O3" s="155"/>
      <c r="P3" s="155"/>
      <c r="Q3" s="155"/>
      <c r="R3" s="155"/>
      <c r="S3" s="155"/>
      <c r="T3" s="155"/>
      <c r="U3" s="155"/>
      <c r="W3" s="165"/>
      <c r="X3" s="165"/>
      <c r="Y3" s="165"/>
      <c r="Z3" s="165"/>
      <c r="AA3" s="165"/>
      <c r="AB3" s="165"/>
    </row>
    <row r="4" spans="1:28" ht="12" customHeight="1">
      <c r="B4" s="63" t="s">
        <v>52</v>
      </c>
      <c r="C4" s="63" t="s">
        <v>145</v>
      </c>
      <c r="D4" s="63" t="s">
        <v>55</v>
      </c>
      <c r="E4" s="63" t="s">
        <v>90</v>
      </c>
      <c r="F4" s="63" t="s">
        <v>91</v>
      </c>
      <c r="G4" s="63" t="s">
        <v>92</v>
      </c>
      <c r="H4" s="108"/>
      <c r="I4" s="63" t="s">
        <v>177</v>
      </c>
      <c r="J4" s="63" t="s">
        <v>53</v>
      </c>
      <c r="K4" s="63" t="s">
        <v>54</v>
      </c>
      <c r="L4" s="63" t="s">
        <v>88</v>
      </c>
      <c r="M4" s="63" t="s">
        <v>89</v>
      </c>
      <c r="N4" s="63" t="s">
        <v>93</v>
      </c>
      <c r="O4" s="108"/>
      <c r="P4" s="63" t="s">
        <v>84</v>
      </c>
      <c r="Q4" s="63" t="s">
        <v>85</v>
      </c>
      <c r="R4" s="63" t="s">
        <v>86</v>
      </c>
      <c r="S4" s="63" t="s">
        <v>97</v>
      </c>
      <c r="T4" s="63" t="s">
        <v>98</v>
      </c>
      <c r="U4" s="63" t="s">
        <v>99</v>
      </c>
      <c r="W4" s="162"/>
      <c r="X4" s="162"/>
      <c r="Y4" s="162"/>
      <c r="Z4" s="162"/>
      <c r="AA4" s="162"/>
      <c r="AB4" s="162"/>
    </row>
    <row r="5" spans="1:28" ht="12" customHeight="1">
      <c r="A5" s="31"/>
      <c r="B5" s="33" t="s">
        <v>58</v>
      </c>
      <c r="C5" s="33" t="s">
        <v>59</v>
      </c>
      <c r="D5" s="33" t="s">
        <v>60</v>
      </c>
      <c r="E5" s="33" t="s">
        <v>62</v>
      </c>
      <c r="F5" s="33" t="s">
        <v>63</v>
      </c>
      <c r="G5" s="33" t="s">
        <v>65</v>
      </c>
      <c r="H5" s="109"/>
      <c r="I5" s="33" t="s">
        <v>66</v>
      </c>
      <c r="J5" s="33" t="s">
        <v>67</v>
      </c>
      <c r="K5" s="33" t="s">
        <v>96</v>
      </c>
      <c r="L5" s="33" t="s">
        <v>112</v>
      </c>
      <c r="M5" s="33" t="s">
        <v>113</v>
      </c>
      <c r="N5" s="33" t="s">
        <v>157</v>
      </c>
      <c r="O5" s="109"/>
      <c r="P5" s="33" t="s">
        <v>158</v>
      </c>
      <c r="Q5" s="33" t="s">
        <v>173</v>
      </c>
      <c r="R5" s="33" t="s">
        <v>174</v>
      </c>
      <c r="S5" s="33" t="s">
        <v>175</v>
      </c>
      <c r="T5" s="33" t="s">
        <v>176</v>
      </c>
      <c r="U5" s="33" t="s">
        <v>178</v>
      </c>
      <c r="W5" s="163"/>
      <c r="X5" s="163"/>
      <c r="Y5" s="163"/>
      <c r="Z5" s="163"/>
      <c r="AA5" s="163"/>
      <c r="AB5" s="163"/>
    </row>
    <row r="6" spans="1:28" ht="12" customHeight="1">
      <c r="A6" s="28">
        <v>1913</v>
      </c>
      <c r="B6" s="29"/>
      <c r="C6" s="29"/>
      <c r="D6" s="29">
        <f>'Table A3'!D6*'Table A0'!$J6/(1)</f>
        <v>262248.65276838402</v>
      </c>
      <c r="E6" s="29">
        <f>'Table A3'!E6*'Table A0'!$J6/(0.5)</f>
        <v>430065.08782519051</v>
      </c>
      <c r="F6" s="29">
        <f>'Table A3'!F6*'Table A0'!$J6/(0.1)</f>
        <v>1258178.5174983698</v>
      </c>
      <c r="G6" s="29">
        <f>'Table A3'!G6*'Table A0'!$J6/(0.01)</f>
        <v>4022815.1682013739</v>
      </c>
      <c r="H6" s="29"/>
      <c r="I6" s="29"/>
      <c r="J6" s="29"/>
      <c r="K6" s="29"/>
      <c r="L6" s="29">
        <f>'Table A3'!K6*'Table A0'!$J6/(0.5)</f>
        <v>94432.217711577585</v>
      </c>
      <c r="M6" s="29">
        <f>'Table A3'!L6*'Table A0'!$J6/(0.4)</f>
        <v>223036.73040689566</v>
      </c>
      <c r="N6" s="29">
        <f>'Table A3'!M6*'Table A0'!$J6/(0.09)</f>
        <v>950996.66742025828</v>
      </c>
      <c r="O6" s="29"/>
      <c r="P6" s="29"/>
      <c r="Q6" s="29"/>
      <c r="R6" s="29">
        <f>'Table Thresholds_nominal'!R6*'Table A0'!$L6</f>
        <v>75102.858765360361</v>
      </c>
      <c r="S6" s="29">
        <f>'Table Thresholds_nominal'!S6*'Table A0'!$L6</f>
        <v>123162.18676392554</v>
      </c>
      <c r="T6" s="29">
        <f>'Table Thresholds_nominal'!T6*'Table A0'!$L6</f>
        <v>389361.97754346876</v>
      </c>
      <c r="U6" s="29">
        <f>'Table Thresholds_nominal'!U6*'Table A0'!$L6</f>
        <v>1637723.2398949175</v>
      </c>
      <c r="W6" s="166"/>
      <c r="X6" s="166"/>
      <c r="Y6" s="166"/>
      <c r="Z6" s="166"/>
      <c r="AA6" s="166"/>
      <c r="AB6" s="166"/>
    </row>
    <row r="7" spans="1:28" ht="12" customHeight="1">
      <c r="A7" s="28">
        <v>1914</v>
      </c>
      <c r="B7" s="29"/>
      <c r="C7" s="29"/>
      <c r="D7" s="29">
        <f>'Table A3'!D7*'Table A0'!$J7/(1)</f>
        <v>259035.81009245993</v>
      </c>
      <c r="E7" s="29">
        <f>'Table A3'!E7*'Table A0'!$J7/(0.5)</f>
        <v>430261.1109693679</v>
      </c>
      <c r="F7" s="29">
        <f>'Table A3'!F7*'Table A0'!$J7/(0.1)</f>
        <v>1227327.1347446241</v>
      </c>
      <c r="G7" s="29">
        <f>'Table A3'!G7*'Table A0'!$J7/(0.01)</f>
        <v>3893407.9892580113</v>
      </c>
      <c r="H7" s="29"/>
      <c r="I7" s="29"/>
      <c r="J7" s="29"/>
      <c r="K7" s="29"/>
      <c r="L7" s="29">
        <f>'Table A3'!K7*'Table A0'!$J7/(0.5)</f>
        <v>87810.509215551923</v>
      </c>
      <c r="M7" s="29">
        <f>'Table A3'!L7*'Table A0'!$J7/(0.4)</f>
        <v>230994.60502555381</v>
      </c>
      <c r="N7" s="29">
        <f>'Table A3'!M7*'Table A0'!$J7/(0.09)</f>
        <v>931095.92868758109</v>
      </c>
      <c r="O7" s="29"/>
      <c r="P7" s="29"/>
      <c r="Q7" s="29"/>
      <c r="R7" s="29">
        <f>'Table Thresholds_nominal'!R7*'Table A0'!$L7</f>
        <v>69405.823570250781</v>
      </c>
      <c r="S7" s="29">
        <f>'Table Thresholds_nominal'!S7*'Table A0'!$L7</f>
        <v>115283.77773876481</v>
      </c>
      <c r="T7" s="29">
        <f>'Table Thresholds_nominal'!T7*'Table A0'!$L7</f>
        <v>372918.67406751832</v>
      </c>
      <c r="U7" s="29">
        <f>'Table Thresholds_nominal'!U7*'Table A0'!$L7</f>
        <v>1627217.0433035525</v>
      </c>
      <c r="W7" s="166"/>
      <c r="X7" s="166"/>
      <c r="Y7" s="166"/>
      <c r="Z7" s="166"/>
      <c r="AA7" s="166"/>
      <c r="AB7" s="166"/>
    </row>
    <row r="8" spans="1:28" ht="12" customHeight="1">
      <c r="A8" s="28">
        <v>1915</v>
      </c>
      <c r="B8" s="29"/>
      <c r="C8" s="29"/>
      <c r="D8" s="29">
        <f>'Table A3'!D8*'Table A0'!$J8/(1)</f>
        <v>253181.58030915496</v>
      </c>
      <c r="E8" s="29">
        <f>'Table A3'!E8*'Table A0'!$J8/(0.5)</f>
        <v>419954.46741999523</v>
      </c>
      <c r="F8" s="29">
        <f>'Table A3'!F8*'Table A0'!$J8/(0.1)</f>
        <v>1327918.5252018964</v>
      </c>
      <c r="G8" s="29">
        <f>'Table A3'!G8*'Table A0'!$J8/(0.01)</f>
        <v>6280021.3473465433</v>
      </c>
      <c r="H8" s="29"/>
      <c r="I8" s="29"/>
      <c r="J8" s="29"/>
      <c r="K8" s="29"/>
      <c r="L8" s="29">
        <f>'Table A3'!K8*'Table A0'!$J8/(0.5)</f>
        <v>86408.693198314737</v>
      </c>
      <c r="M8" s="29">
        <f>'Table A3'!L8*'Table A0'!$J8/(0.4)</f>
        <v>192963.45297451981</v>
      </c>
      <c r="N8" s="29">
        <f>'Table A3'!M8*'Table A0'!$J8/(0.09)</f>
        <v>777684.87829693593</v>
      </c>
      <c r="O8" s="29"/>
      <c r="P8" s="29"/>
      <c r="Q8" s="29"/>
      <c r="R8" s="29">
        <f>'Table Thresholds_nominal'!R8*'Table A0'!$L8</f>
        <v>58508.654893581443</v>
      </c>
      <c r="S8" s="29">
        <f>'Table Thresholds_nominal'!S8*'Table A0'!$L8</f>
        <v>111327.90398683392</v>
      </c>
      <c r="T8" s="29">
        <f>'Table Thresholds_nominal'!T8*'Table A0'!$L8</f>
        <v>410289.29213980027</v>
      </c>
      <c r="U8" s="29">
        <f>'Table Thresholds_nominal'!U8*'Table A0'!$L8</f>
        <v>2081751.4059539884</v>
      </c>
      <c r="W8" s="166"/>
      <c r="X8" s="166"/>
      <c r="Y8" s="166"/>
      <c r="Z8" s="166"/>
      <c r="AA8" s="166"/>
      <c r="AB8" s="166"/>
    </row>
    <row r="9" spans="1:28" ht="12" customHeight="1">
      <c r="A9" s="28">
        <v>1916</v>
      </c>
      <c r="B9" s="29"/>
      <c r="C9" s="29"/>
      <c r="D9" s="29">
        <f>'Table A3'!D9*'Table A0'!$J9/(1)</f>
        <v>307437.02897859528</v>
      </c>
      <c r="E9" s="29">
        <f>'Table A3'!E9*'Table A0'!$J9/(0.5)</f>
        <v>521297.73729156231</v>
      </c>
      <c r="F9" s="29">
        <f>'Table A3'!F9*'Table A0'!$J9/(0.1)</f>
        <v>1673987.6283123957</v>
      </c>
      <c r="G9" s="29">
        <f>'Table A3'!G9*'Table A0'!$J9/(0.01)</f>
        <v>7611967.4155055257</v>
      </c>
      <c r="H9" s="29"/>
      <c r="I9" s="29"/>
      <c r="J9" s="29"/>
      <c r="K9" s="29"/>
      <c r="L9" s="29">
        <f>'Table A3'!K9*'Table A0'!$J9/(0.5)</f>
        <v>93576.320665628256</v>
      </c>
      <c r="M9" s="29">
        <f>'Table A3'!L9*'Table A0'!$J9/(0.4)</f>
        <v>233125.26453635399</v>
      </c>
      <c r="N9" s="29">
        <f>'Table A3'!M9*'Table A0'!$J9/(0.09)</f>
        <v>1014212.0964020481</v>
      </c>
      <c r="O9" s="29"/>
      <c r="P9" s="29"/>
      <c r="Q9" s="29"/>
      <c r="R9" s="29">
        <f>'Table Thresholds_nominal'!R9*'Table A0'!$L9</f>
        <v>70598.759066731756</v>
      </c>
      <c r="S9" s="29">
        <f>'Table Thresholds_nominal'!S9*'Table A0'!$L9</f>
        <v>130127.05920325757</v>
      </c>
      <c r="T9" s="29">
        <f>'Table Thresholds_nominal'!T9*'Table A0'!$L9</f>
        <v>502188.51311606925</v>
      </c>
      <c r="U9" s="29">
        <f>'Table Thresholds_nominal'!U9*'Table A0'!$L9</f>
        <v>2843771.2653377084</v>
      </c>
      <c r="W9" s="166"/>
      <c r="X9" s="166"/>
      <c r="Y9" s="166"/>
      <c r="Z9" s="166"/>
      <c r="AA9" s="166"/>
      <c r="AB9" s="166"/>
    </row>
    <row r="10" spans="1:28" ht="12" customHeight="1">
      <c r="A10" s="28">
        <v>1917</v>
      </c>
      <c r="B10" s="29">
        <f>'Table A3'!B10*'Table A0'!$J10/(10)</f>
        <v>65211.593558075314</v>
      </c>
      <c r="C10" s="29">
        <f>'Table A3'!C10*'Table A0'!$J10/(5)</f>
        <v>98657.080257702502</v>
      </c>
      <c r="D10" s="29">
        <f>'Table A3'!D10*'Table A0'!$J10/(1)</f>
        <v>285542.97276259208</v>
      </c>
      <c r="E10" s="29">
        <f>'Table A3'!E10*'Table A0'!$J10/(0.5)</f>
        <v>461790.78733746841</v>
      </c>
      <c r="F10" s="29">
        <f>'Table A3'!F10*'Table A0'!$J10/(0.1)</f>
        <v>1352528.5061989799</v>
      </c>
      <c r="G10" s="29">
        <f>'Table A3'!G10*'Table A0'!$J10/(0.01)</f>
        <v>5417500.4230397698</v>
      </c>
      <c r="H10" s="29"/>
      <c r="I10" s="29">
        <f>(100-'Table A3'!B10)*'Table A0'!$J10/(90)</f>
        <v>10641.583197949407</v>
      </c>
      <c r="J10" s="29">
        <f>'Table A3'!I10*'Table A0'!$J10/(5)</f>
        <v>31766.106858448133</v>
      </c>
      <c r="K10" s="29">
        <f>'Table A3'!J10*'Table A0'!$J10/(4)</f>
        <v>51935.607131480116</v>
      </c>
      <c r="L10" s="29">
        <f>'Table A3'!K10*'Table A0'!$J10/(0.5)</f>
        <v>109295.15818771566</v>
      </c>
      <c r="M10" s="29">
        <f>'Table A3'!L10*'Table A0'!$J10/(0.4)</f>
        <v>239106.35762209052</v>
      </c>
      <c r="N10" s="29">
        <f>'Table A3'!M10*'Table A0'!$J10/(0.09)</f>
        <v>900864.95988333679</v>
      </c>
      <c r="O10" s="29"/>
      <c r="P10" s="29">
        <f>'Table Thresholds_nominal'!P10*'Table A0'!$L10</f>
        <v>25327.657708149389</v>
      </c>
      <c r="Q10" s="29">
        <f>'Table Thresholds_nominal'!Q10*'Table A0'!$L10</f>
        <v>35854.051116091825</v>
      </c>
      <c r="R10" s="29">
        <f>'Table Thresholds_nominal'!R10*'Table A0'!$L10</f>
        <v>88111.117540412393</v>
      </c>
      <c r="S10" s="29">
        <f>'Table Thresholds_nominal'!S10*'Table A0'!$L10</f>
        <v>143169.16005010117</v>
      </c>
      <c r="T10" s="29">
        <f>'Table Thresholds_nominal'!T10*'Table A0'!$L10</f>
        <v>492386.00242290192</v>
      </c>
      <c r="U10" s="29">
        <f>'Table Thresholds_nominal'!U10*'Table A0'!$L10</f>
        <v>2265336.3399166465</v>
      </c>
      <c r="W10" s="166"/>
      <c r="X10" s="166"/>
      <c r="Y10" s="166"/>
      <c r="Z10" s="166"/>
      <c r="AA10" s="166"/>
      <c r="AB10" s="166"/>
    </row>
    <row r="11" spans="1:28" ht="12" customHeight="1">
      <c r="A11" s="28">
        <v>1918</v>
      </c>
      <c r="B11" s="29">
        <f>'Table A3'!B11*'Table A0'!$J11/(10)</f>
        <v>61026.40761556795</v>
      </c>
      <c r="C11" s="29">
        <f>'Table A3'!C11*'Table A0'!$J11/(5)</f>
        <v>89753.597407371592</v>
      </c>
      <c r="D11" s="29">
        <f>'Table A3'!D11*'Table A0'!$J11/(1)</f>
        <v>242867.88666241046</v>
      </c>
      <c r="E11" s="29">
        <f>'Table A3'!E11*'Table A0'!$J11/(0.5)</f>
        <v>378252.1620859456</v>
      </c>
      <c r="F11" s="29">
        <f>'Table A3'!F11*'Table A0'!$J11/(0.1)</f>
        <v>1021972.0219090348</v>
      </c>
      <c r="G11" s="29">
        <f>'Table A3'!G11*'Table A0'!$J11/(0.01)</f>
        <v>3734322.9937940682</v>
      </c>
      <c r="H11" s="29"/>
      <c r="I11" s="29">
        <f>(100-'Table A3'!B11)*'Table A0'!$J11/(90)</f>
        <v>10125.823744258469</v>
      </c>
      <c r="J11" s="29">
        <f>'Table A3'!I11*'Table A0'!$J11/(5)</f>
        <v>32299.21782376432</v>
      </c>
      <c r="K11" s="29">
        <f>'Table A3'!J11*'Table A0'!$J11/(4)</f>
        <v>51475.025093611875</v>
      </c>
      <c r="L11" s="29">
        <f>'Table A3'!K11*'Table A0'!$J11/(0.5)</f>
        <v>107483.61123887532</v>
      </c>
      <c r="M11" s="29">
        <f>'Table A3'!L11*'Table A0'!$J11/(0.4)</f>
        <v>217322.19713017324</v>
      </c>
      <c r="N11" s="29">
        <f>'Table A3'!M11*'Table A0'!$J11/(0.09)</f>
        <v>720599.69169958681</v>
      </c>
      <c r="O11" s="29"/>
      <c r="P11" s="29">
        <f>'Table Thresholds_nominal'!P11*'Table A0'!$L11</f>
        <v>27022.783638017652</v>
      </c>
      <c r="Q11" s="29">
        <f>'Table Thresholds_nominal'!Q11*'Table A0'!$L11</f>
        <v>36391.467357979724</v>
      </c>
      <c r="R11" s="29">
        <f>'Table Thresholds_nominal'!R11*'Table A0'!$L11</f>
        <v>87971.831078679228</v>
      </c>
      <c r="S11" s="29">
        <f>'Table Thresholds_nominal'!S11*'Table A0'!$L11</f>
        <v>136943.43621625158</v>
      </c>
      <c r="T11" s="29">
        <f>'Table Thresholds_nominal'!T11*'Table A0'!$L11</f>
        <v>415243.20315063011</v>
      </c>
      <c r="U11" s="29">
        <f>'Table Thresholds_nominal'!U11*'Table A0'!$L11</f>
        <v>1696631.0337978173</v>
      </c>
      <c r="W11" s="166"/>
      <c r="X11" s="166"/>
      <c r="Y11" s="166"/>
      <c r="Z11" s="166"/>
      <c r="AA11" s="166"/>
      <c r="AB11" s="166"/>
    </row>
    <row r="12" spans="1:28" ht="12" customHeight="1">
      <c r="A12" s="28">
        <v>1919</v>
      </c>
      <c r="B12" s="29">
        <f>'Table A3'!B12*'Table A0'!$J12/(10)</f>
        <v>60845.042789256819</v>
      </c>
      <c r="C12" s="29">
        <f>'Table A3'!C12*'Table A0'!$J12/(5)</f>
        <v>91059.203975006501</v>
      </c>
      <c r="D12" s="29">
        <f>'Table A3'!D12*'Table A0'!$J12/(1)</f>
        <v>247674.24305564535</v>
      </c>
      <c r="E12" s="29">
        <f>'Table A3'!E12*'Table A0'!$J12/(0.5)</f>
        <v>381478.51435310661</v>
      </c>
      <c r="F12" s="29">
        <f>'Table A3'!F12*'Table A0'!$J12/(0.1)</f>
        <v>1000568.1631203901</v>
      </c>
      <c r="G12" s="29">
        <f>'Table A3'!G12*'Table A0'!$J12/(0.01)</f>
        <v>3450869.3246229994</v>
      </c>
      <c r="H12" s="29"/>
      <c r="I12" s="29">
        <f>(100-'Table A3'!B12)*'Table A0'!$J12/(90)</f>
        <v>10008.516567152317</v>
      </c>
      <c r="J12" s="29">
        <f>'Table A3'!I12*'Table A0'!$J12/(5)</f>
        <v>30630.881603507143</v>
      </c>
      <c r="K12" s="29">
        <f>'Table A3'!J12*'Table A0'!$J12/(4)</f>
        <v>51905.444204846775</v>
      </c>
      <c r="L12" s="29">
        <f>'Table A3'!K12*'Table A0'!$J12/(0.5)</f>
        <v>113869.9717581841</v>
      </c>
      <c r="M12" s="29">
        <f>'Table A3'!L12*'Table A0'!$J12/(0.4)</f>
        <v>226706.1021612857</v>
      </c>
      <c r="N12" s="29">
        <f>'Table A3'!M12*'Table A0'!$J12/(0.09)</f>
        <v>728312.47850898909</v>
      </c>
      <c r="O12" s="29"/>
      <c r="P12" s="29">
        <f>'Table Thresholds_nominal'!P12*'Table A0'!$L12</f>
        <v>25821.914317465529</v>
      </c>
      <c r="Q12" s="29">
        <f>'Table Thresholds_nominal'!Q12*'Table A0'!$L12</f>
        <v>36597.351145491419</v>
      </c>
      <c r="R12" s="29">
        <f>'Table Thresholds_nominal'!R12*'Table A0'!$L12</f>
        <v>93130.239264088857</v>
      </c>
      <c r="S12" s="29">
        <f>'Table Thresholds_nominal'!S12*'Table A0'!$L12</f>
        <v>145022.6406674273</v>
      </c>
      <c r="T12" s="29">
        <f>'Table Thresholds_nominal'!T12*'Table A0'!$L12</f>
        <v>456346.83580181689</v>
      </c>
      <c r="U12" s="29">
        <f>'Table Thresholds_nominal'!U12*'Table A0'!$L12</f>
        <v>1630495.0598961054</v>
      </c>
      <c r="W12" s="166"/>
      <c r="X12" s="166"/>
      <c r="Y12" s="166"/>
      <c r="Z12" s="166"/>
      <c r="AA12" s="166"/>
      <c r="AB12" s="166"/>
    </row>
    <row r="13" spans="1:28" ht="12" customHeight="1">
      <c r="A13" s="28">
        <v>1920</v>
      </c>
      <c r="B13" s="29">
        <f>'Table A3'!B13*'Table A0'!$J13/(10)</f>
        <v>52513.969825751905</v>
      </c>
      <c r="C13" s="29">
        <f>'Table A3'!C13*'Table A0'!$J13/(5)</f>
        <v>76249.67345190332</v>
      </c>
      <c r="D13" s="29">
        <f>'Table A3'!D13*'Table A0'!$J13/(1)</f>
        <v>199613.0666719478</v>
      </c>
      <c r="E13" s="29">
        <f>'Table A3'!E13*'Table A0'!$J13/(0.5)</f>
        <v>299974.9770798934</v>
      </c>
      <c r="F13" s="29">
        <f>'Table A3'!F13*'Table A0'!$J13/(0.1)</f>
        <v>721095.82885798835</v>
      </c>
      <c r="G13" s="29">
        <f>'Table A3'!G13*'Table A0'!$J13/(0.01)</f>
        <v>2238302.3850055435</v>
      </c>
      <c r="H13" s="29"/>
      <c r="I13" s="29">
        <f>(100-'Table A3'!B13)*'Table A0'!$J13/(90)</f>
        <v>9120.9470888389405</v>
      </c>
      <c r="J13" s="29">
        <f>'Table A3'!I13*'Table A0'!$J13/(5)</f>
        <v>28778.266199600497</v>
      </c>
      <c r="K13" s="29">
        <f>'Table A3'!J13*'Table A0'!$J13/(4)</f>
        <v>45408.825146892203</v>
      </c>
      <c r="L13" s="29">
        <f>'Table A3'!K13*'Table A0'!$J13/(0.5)</f>
        <v>99251.156264002158</v>
      </c>
      <c r="M13" s="29">
        <f>'Table A3'!L13*'Table A0'!$J13/(0.4)</f>
        <v>194694.76413536965</v>
      </c>
      <c r="N13" s="29">
        <f>'Table A3'!M13*'Table A0'!$J13/(0.09)</f>
        <v>552517.32261937112</v>
      </c>
      <c r="O13" s="29"/>
      <c r="P13" s="29">
        <f>'Table Thresholds_nominal'!P13*'Table A0'!$L13</f>
        <v>26419.757628948271</v>
      </c>
      <c r="Q13" s="29">
        <f>'Table Thresholds_nominal'!Q13*'Table A0'!$L13</f>
        <v>33008.792568851153</v>
      </c>
      <c r="R13" s="29">
        <f>'Table Thresholds_nominal'!R13*'Table A0'!$L13</f>
        <v>80953.935068569481</v>
      </c>
      <c r="S13" s="29">
        <f>'Table Thresholds_nominal'!S13*'Table A0'!$L13</f>
        <v>127433.59117904415</v>
      </c>
      <c r="T13" s="29">
        <f>'Table Thresholds_nominal'!T13*'Table A0'!$L13</f>
        <v>351682.04243494733</v>
      </c>
      <c r="U13" s="29">
        <f>'Table Thresholds_nominal'!U13*'Table A0'!$L13</f>
        <v>1136999.2459492367</v>
      </c>
      <c r="W13" s="166"/>
      <c r="X13" s="166"/>
      <c r="Y13" s="166"/>
      <c r="Z13" s="166"/>
      <c r="AA13" s="166"/>
      <c r="AB13" s="166"/>
    </row>
    <row r="14" spans="1:28" ht="12" customHeight="1">
      <c r="A14" s="28">
        <v>1921</v>
      </c>
      <c r="B14" s="29">
        <f>'Table A3'!B14*'Table A0'!$J14/(10)</f>
        <v>50764.323736147053</v>
      </c>
      <c r="C14" s="29">
        <f>'Table A3'!C14*'Table A0'!$J14/(5)</f>
        <v>72427.617823324428</v>
      </c>
      <c r="D14" s="29">
        <f>'Table A3'!D14*'Table A0'!$J14/(1)</f>
        <v>183841.77828414089</v>
      </c>
      <c r="E14" s="29">
        <f>'Table A3'!E14*'Table A0'!$J14/(0.5)</f>
        <v>275049.36960938573</v>
      </c>
      <c r="F14" s="29">
        <f>'Table A3'!F14*'Table A0'!$J14/(0.1)</f>
        <v>658574.29762369639</v>
      </c>
      <c r="G14" s="29">
        <f>'Table A3'!G14*'Table A0'!$J14/(0.01)</f>
        <v>1984906.3526010569</v>
      </c>
      <c r="H14" s="29"/>
      <c r="I14" s="29">
        <f>(100-'Table A3'!B14)*'Table A0'!$J14/(90)</f>
        <v>7421.9151141045522</v>
      </c>
      <c r="J14" s="29">
        <f>'Table A3'!I14*'Table A0'!$J14/(5)</f>
        <v>29101.029648969678</v>
      </c>
      <c r="K14" s="29">
        <f>'Table A3'!J14*'Table A0'!$J14/(4)</f>
        <v>44574.077708120305</v>
      </c>
      <c r="L14" s="29">
        <f>'Table A3'!K14*'Table A0'!$J14/(0.5)</f>
        <v>92634.18695889604</v>
      </c>
      <c r="M14" s="29">
        <f>'Table A3'!L14*'Table A0'!$J14/(0.4)</f>
        <v>179168.13760580806</v>
      </c>
      <c r="N14" s="29">
        <f>'Table A3'!M14*'Table A0'!$J14/(0.09)</f>
        <v>511204.06929287873</v>
      </c>
      <c r="O14" s="29"/>
      <c r="P14" s="29">
        <f>'Table Thresholds_nominal'!P14*'Table A0'!$L14</f>
        <v>25450.823393606624</v>
      </c>
      <c r="Q14" s="29">
        <f>'Table Thresholds_nominal'!Q14*'Table A0'!$L14</f>
        <v>32199.810797470382</v>
      </c>
      <c r="R14" s="29">
        <f>'Table Thresholds_nominal'!R14*'Table A0'!$L14</f>
        <v>76329.264057400214</v>
      </c>
      <c r="S14" s="29">
        <f>'Table Thresholds_nominal'!S14*'Table A0'!$L14</f>
        <v>117733.67081947837</v>
      </c>
      <c r="T14" s="29">
        <f>'Table Thresholds_nominal'!T14*'Table A0'!$L14</f>
        <v>325365.8459783725</v>
      </c>
      <c r="U14" s="29">
        <f>'Table Thresholds_nominal'!U14*'Table A0'!$L14</f>
        <v>1039998.7809464382</v>
      </c>
      <c r="W14" s="166"/>
      <c r="X14" s="166"/>
      <c r="Y14" s="166"/>
      <c r="Z14" s="166"/>
      <c r="AA14" s="166"/>
      <c r="AB14" s="166"/>
    </row>
    <row r="15" spans="1:28" ht="12" customHeight="1">
      <c r="A15" s="28">
        <v>1922</v>
      </c>
      <c r="B15" s="29">
        <f>'Table A3'!B15*'Table A0'!$J15/(10)</f>
        <v>58704.511760472938</v>
      </c>
      <c r="C15" s="29">
        <f>'Table A3'!C15*'Table A0'!$J15/(5)</f>
        <v>85784.599944521571</v>
      </c>
      <c r="D15" s="29">
        <f>'Table A3'!D15*'Table A0'!$J15/(1)</f>
        <v>229031.54275060681</v>
      </c>
      <c r="E15" s="29">
        <f>'Table A3'!E15*'Table A0'!$J15/(0.5)</f>
        <v>350652.36558794032</v>
      </c>
      <c r="F15" s="29">
        <f>'Table A3'!F15*'Table A0'!$J15/(0.1)</f>
        <v>890936.96156585077</v>
      </c>
      <c r="G15" s="29">
        <f>'Table A3'!G15*'Table A0'!$J15/(0.01)</f>
        <v>3053499.1738539329</v>
      </c>
      <c r="H15" s="29"/>
      <c r="I15" s="29">
        <f>(100-'Table A3'!B15)*'Table A0'!$J15/(90)</f>
        <v>8396.0849784904549</v>
      </c>
      <c r="J15" s="29">
        <f>'Table A3'!I15*'Table A0'!$J15/(5)</f>
        <v>31624.423576424295</v>
      </c>
      <c r="K15" s="29">
        <f>'Table A3'!J15*'Table A0'!$J15/(4)</f>
        <v>49972.864243000266</v>
      </c>
      <c r="L15" s="29">
        <f>'Table A3'!K15*'Table A0'!$J15/(0.5)</f>
        <v>107410.71991327325</v>
      </c>
      <c r="M15" s="29">
        <f>'Table A3'!L15*'Table A0'!$J15/(0.4)</f>
        <v>215581.21659346274</v>
      </c>
      <c r="N15" s="29">
        <f>'Table A3'!M15*'Table A0'!$J15/(0.09)</f>
        <v>650652.27131161944</v>
      </c>
      <c r="O15" s="29"/>
      <c r="P15" s="29">
        <f>'Table Thresholds_nominal'!P15*'Table A0'!$L15</f>
        <v>27188.766199803234</v>
      </c>
      <c r="Q15" s="29">
        <f>'Table Thresholds_nominal'!Q15*'Table A0'!$L15</f>
        <v>35991.177821385914</v>
      </c>
      <c r="R15" s="29">
        <f>'Table Thresholds_nominal'!R15*'Table A0'!$L15</f>
        <v>86863.637797271032</v>
      </c>
      <c r="S15" s="29">
        <f>'Table Thresholds_nominal'!S15*'Table A0'!$L15</f>
        <v>137783.77548275545</v>
      </c>
      <c r="T15" s="29">
        <f>'Table Thresholds_nominal'!T15*'Table A0'!$L15</f>
        <v>402074.58820282802</v>
      </c>
      <c r="U15" s="29">
        <f>'Table Thresholds_nominal'!U15*'Table A0'!$L15</f>
        <v>1378737.9159410275</v>
      </c>
      <c r="W15" s="166"/>
      <c r="X15" s="166"/>
      <c r="Y15" s="166"/>
      <c r="Z15" s="166"/>
      <c r="AA15" s="166"/>
      <c r="AB15" s="166"/>
    </row>
    <row r="16" spans="1:28" ht="12" customHeight="1">
      <c r="A16" s="28">
        <v>1923</v>
      </c>
      <c r="B16" s="29">
        <f>'Table A3'!B16*'Table A0'!$J16/(10)</f>
        <v>61964.264461417799</v>
      </c>
      <c r="C16" s="29">
        <f>'Table A3'!C16*'Table A0'!$J16/(5)</f>
        <v>89003.630705054296</v>
      </c>
      <c r="D16" s="29">
        <f>'Table A3'!D16*'Table A0'!$J16/(1)</f>
        <v>233778.66445341747</v>
      </c>
      <c r="E16" s="29">
        <f>'Table A3'!E16*'Table A0'!$J16/(0.5)</f>
        <v>355928.47310010321</v>
      </c>
      <c r="F16" s="29">
        <f>'Table A3'!F16*'Table A0'!$J16/(0.1)</f>
        <v>882719.12053291104</v>
      </c>
      <c r="G16" s="29">
        <f>'Table A3'!G16*'Table A0'!$J16/(0.01)</f>
        <v>2985981.7698163637</v>
      </c>
      <c r="H16" s="29"/>
      <c r="I16" s="29">
        <f>(100-'Table A3'!B16)*'Table A0'!$J16/(90)</f>
        <v>9720.7513028120702</v>
      </c>
      <c r="J16" s="29">
        <f>'Table A3'!I16*'Table A0'!$J16/(5)</f>
        <v>34924.898217781301</v>
      </c>
      <c r="K16" s="29">
        <f>'Table A3'!J16*'Table A0'!$J16/(4)</f>
        <v>52809.872267963496</v>
      </c>
      <c r="L16" s="29">
        <f>'Table A3'!K16*'Table A0'!$J16/(0.5)</f>
        <v>111628.85580673172</v>
      </c>
      <c r="M16" s="29">
        <f>'Table A3'!L16*'Table A0'!$J16/(0.4)</f>
        <v>224230.81124190128</v>
      </c>
      <c r="N16" s="29">
        <f>'Table A3'!M16*'Table A0'!$J16/(0.09)</f>
        <v>649023.27061252738</v>
      </c>
      <c r="O16" s="29"/>
      <c r="P16" s="29">
        <f>'Table Thresholds_nominal'!P16*'Table A0'!$L16</f>
        <v>29641.560827909085</v>
      </c>
      <c r="Q16" s="29">
        <f>'Table Thresholds_nominal'!Q16*'Table A0'!$L16</f>
        <v>40703.024520393708</v>
      </c>
      <c r="R16" s="29">
        <f>'Table Thresholds_nominal'!R16*'Table A0'!$L16</f>
        <v>89479.565015627537</v>
      </c>
      <c r="S16" s="29">
        <f>'Table Thresholds_nominal'!S16*'Table A0'!$L16</f>
        <v>143648.71984672593</v>
      </c>
      <c r="T16" s="29">
        <f>'Table Thresholds_nominal'!T16*'Table A0'!$L16</f>
        <v>409014.55862739054</v>
      </c>
      <c r="U16" s="29">
        <f>'Table Thresholds_nominal'!U16*'Table A0'!$L16</f>
        <v>1367746.573219615</v>
      </c>
      <c r="W16" s="166"/>
      <c r="X16" s="166"/>
      <c r="Y16" s="166"/>
      <c r="Z16" s="166"/>
      <c r="AA16" s="166"/>
      <c r="AB16" s="166"/>
    </row>
    <row r="17" spans="1:28" ht="12" customHeight="1">
      <c r="A17" s="28">
        <v>1924</v>
      </c>
      <c r="B17" s="29">
        <f>'Table A3'!B17*'Table A0'!$J17/(10)</f>
        <v>66055.08488778687</v>
      </c>
      <c r="C17" s="29">
        <f>'Table A3'!C17*'Table A0'!$J17/(5)</f>
        <v>95532.859655310778</v>
      </c>
      <c r="D17" s="29">
        <f>'Table A3'!D17*'Table A0'!$J17/(1)</f>
        <v>259166.78411447941</v>
      </c>
      <c r="E17" s="29">
        <f>'Table A3'!E17*'Table A0'!$J17/(0.5)</f>
        <v>398667.05838273017</v>
      </c>
      <c r="F17" s="29">
        <f>'Table A3'!F17*'Table A0'!$J17/(0.1)</f>
        <v>1009563.5775017748</v>
      </c>
      <c r="G17" s="29">
        <f>'Table A3'!G17*'Table A0'!$J17/(0.01)</f>
        <v>3458342.9474903508</v>
      </c>
      <c r="H17" s="29"/>
      <c r="I17" s="29">
        <f>(100-'Table A3'!B17)*'Table A0'!$J17/(90)</f>
        <v>9188.2260190762809</v>
      </c>
      <c r="J17" s="29">
        <f>'Table A3'!I17*'Table A0'!$J17/(5)</f>
        <v>36577.310120262948</v>
      </c>
      <c r="K17" s="29">
        <f>'Table A3'!J17*'Table A0'!$J17/(4)</f>
        <v>54624.378540518635</v>
      </c>
      <c r="L17" s="29">
        <f>'Table A3'!K17*'Table A0'!$J17/(0.5)</f>
        <v>119666.50984622863</v>
      </c>
      <c r="M17" s="29">
        <f>'Table A3'!L17*'Table A0'!$J17/(0.4)</f>
        <v>245942.92860296898</v>
      </c>
      <c r="N17" s="29">
        <f>'Table A3'!M17*'Table A0'!$J17/(0.09)</f>
        <v>737476.9808363776</v>
      </c>
      <c r="O17" s="29"/>
      <c r="P17" s="29">
        <f>'Table Thresholds_nominal'!P17*'Table A0'!$L17</f>
        <v>30820.082825360776</v>
      </c>
      <c r="Q17" s="29">
        <f>'Table Thresholds_nominal'!Q17*'Table A0'!$L17</f>
        <v>41620.99477176473</v>
      </c>
      <c r="R17" s="29">
        <f>'Table Thresholds_nominal'!R17*'Table A0'!$L17</f>
        <v>95947.640844061287</v>
      </c>
      <c r="S17" s="29">
        <f>'Table Thresholds_nominal'!S17*'Table A0'!$L17</f>
        <v>155298.94591804047</v>
      </c>
      <c r="T17" s="29">
        <f>'Table Thresholds_nominal'!T17*'Table A0'!$L17</f>
        <v>452006.07430907292</v>
      </c>
      <c r="U17" s="29">
        <f>'Table Thresholds_nominal'!U17*'Table A0'!$L17</f>
        <v>1596559.2767420171</v>
      </c>
      <c r="W17" s="166"/>
      <c r="X17" s="166"/>
      <c r="Y17" s="166"/>
      <c r="Z17" s="166"/>
      <c r="AA17" s="166"/>
      <c r="AB17" s="166"/>
    </row>
    <row r="18" spans="1:28" ht="12" customHeight="1">
      <c r="A18" s="28">
        <v>1925</v>
      </c>
      <c r="B18" s="29">
        <f>'Table A3'!B18*'Table A0'!$J18/(10)</f>
        <v>71588.966222404459</v>
      </c>
      <c r="C18" s="29">
        <f>'Table A3'!C18*'Table A0'!$J18/(5)</f>
        <v>108137.00708619478</v>
      </c>
      <c r="D18" s="29">
        <f>'Table A3'!D18*'Table A0'!$J18/(1)</f>
        <v>312654.95304086199</v>
      </c>
      <c r="E18" s="29">
        <f>'Table A3'!E18*'Table A0'!$J18/(0.5)</f>
        <v>489901.94337619288</v>
      </c>
      <c r="F18" s="29">
        <f>'Table A3'!F18*'Table A0'!$J18/(0.1)</f>
        <v>1316426.7923529015</v>
      </c>
      <c r="G18" s="29">
        <f>'Table A3'!G18*'Table A0'!$J18/(0.01)</f>
        <v>5113255.0997930532</v>
      </c>
      <c r="H18" s="29"/>
      <c r="I18" s="29">
        <f>(100-'Table A3'!B18)*'Table A0'!$J18/(90)</f>
        <v>9205.605659510984</v>
      </c>
      <c r="J18" s="29">
        <f>'Table A3'!I18*'Table A0'!$J18/(5)</f>
        <v>35040.925358614142</v>
      </c>
      <c r="K18" s="29">
        <f>'Table A3'!J18*'Table A0'!$J18/(4)</f>
        <v>57007.520597527953</v>
      </c>
      <c r="L18" s="29">
        <f>'Table A3'!K18*'Table A0'!$J18/(0.5)</f>
        <v>135407.96270553116</v>
      </c>
      <c r="M18" s="29">
        <f>'Table A3'!L18*'Table A0'!$J18/(0.4)</f>
        <v>283270.7311320157</v>
      </c>
      <c r="N18" s="29">
        <f>'Table A3'!M18*'Table A0'!$J18/(0.09)</f>
        <v>894556.98041510675</v>
      </c>
      <c r="O18" s="29"/>
      <c r="P18" s="29">
        <f>'Table Thresholds_nominal'!P18*'Table A0'!$L18</f>
        <v>31588.522931030315</v>
      </c>
      <c r="Q18" s="29">
        <f>'Table Thresholds_nominal'!Q18*'Table A0'!$L18</f>
        <v>42230.517052682299</v>
      </c>
      <c r="R18" s="29">
        <f>'Table Thresholds_nominal'!R18*'Table A0'!$L18</f>
        <v>107414.14494328128</v>
      </c>
      <c r="S18" s="29">
        <f>'Table Thresholds_nominal'!S18*'Table A0'!$L18</f>
        <v>177764.73832575363</v>
      </c>
      <c r="T18" s="29">
        <f>'Table Thresholds_nominal'!T18*'Table A0'!$L18</f>
        <v>531408.07274850155</v>
      </c>
      <c r="U18" s="29">
        <f>'Table Thresholds_nominal'!U18*'Table A0'!$L18</f>
        <v>2110328.8271217807</v>
      </c>
      <c r="W18" s="166"/>
      <c r="X18" s="166"/>
      <c r="Y18" s="166"/>
      <c r="Z18" s="166"/>
      <c r="AA18" s="166"/>
      <c r="AB18" s="166"/>
    </row>
    <row r="19" spans="1:28" ht="12" customHeight="1">
      <c r="A19" s="28">
        <v>1926</v>
      </c>
      <c r="B19" s="29">
        <f>'Table A3'!B19*'Table A0'!$J19/(10)</f>
        <v>70554.030242978202</v>
      </c>
      <c r="C19" s="29">
        <f>'Table A3'!C19*'Table A0'!$J19/(5)</f>
        <v>106852.71590626577</v>
      </c>
      <c r="D19" s="29">
        <f>'Table A3'!D19*'Table A0'!$J19/(1)</f>
        <v>307296.0890127499</v>
      </c>
      <c r="E19" s="29">
        <f>'Table A3'!E19*'Table A0'!$J19/(0.5)</f>
        <v>479958.93737792538</v>
      </c>
      <c r="F19" s="29">
        <f>'Table A3'!F19*'Table A0'!$J19/(0.1)</f>
        <v>1305646.8775909573</v>
      </c>
      <c r="G19" s="29">
        <f>'Table A3'!G19*'Table A0'!$J19/(0.01)</f>
        <v>5192359.1996295508</v>
      </c>
      <c r="H19" s="29"/>
      <c r="I19" s="29">
        <f>(100-'Table A3'!B19)*'Table A0'!$J19/(90)</f>
        <v>9310.6566544882789</v>
      </c>
      <c r="J19" s="29">
        <f>'Table A3'!I19*'Table A0'!$J19/(5)</f>
        <v>34255.344579690616</v>
      </c>
      <c r="K19" s="29">
        <f>'Table A3'!J19*'Table A0'!$J19/(4)</f>
        <v>56741.872629644749</v>
      </c>
      <c r="L19" s="29">
        <f>'Table A3'!K19*'Table A0'!$J19/(0.5)</f>
        <v>134633.24064757436</v>
      </c>
      <c r="M19" s="29">
        <f>'Table A3'!L19*'Table A0'!$J19/(0.4)</f>
        <v>273536.95232466736</v>
      </c>
      <c r="N19" s="29">
        <f>'Table A3'!M19*'Table A0'!$J19/(0.09)</f>
        <v>873789.95292000263</v>
      </c>
      <c r="O19" s="29"/>
      <c r="P19" s="29">
        <f>'Table Thresholds_nominal'!P19*'Table A0'!$L19</f>
        <v>30805.060836683762</v>
      </c>
      <c r="Q19" s="29">
        <f>'Table Thresholds_nominal'!Q19*'Table A0'!$L19</f>
        <v>40691.285554017704</v>
      </c>
      <c r="R19" s="29">
        <f>'Table Thresholds_nominal'!R19*'Table A0'!$L19</f>
        <v>107823.8663484056</v>
      </c>
      <c r="S19" s="29">
        <f>'Table Thresholds_nominal'!S19*'Table A0'!$L19</f>
        <v>174223.20380121921</v>
      </c>
      <c r="T19" s="29">
        <f>'Table Thresholds_nominal'!T19*'Table A0'!$L19</f>
        <v>514595.78405317134</v>
      </c>
      <c r="U19" s="29">
        <f>'Table Thresholds_nominal'!U19*'Table A0'!$L19</f>
        <v>2085931.0973301951</v>
      </c>
      <c r="W19" s="166"/>
      <c r="X19" s="166"/>
      <c r="Y19" s="166"/>
      <c r="Z19" s="166"/>
      <c r="AA19" s="166"/>
      <c r="AB19" s="166"/>
    </row>
    <row r="20" spans="1:28" ht="12" customHeight="1">
      <c r="A20" s="28">
        <v>1927</v>
      </c>
      <c r="B20" s="29">
        <f>'Table A3'!B20*'Table A0'!$J20/(10)</f>
        <v>73236.563872844679</v>
      </c>
      <c r="C20" s="29">
        <f>'Table A3'!C20*'Table A0'!$J20/(5)</f>
        <v>112019.48787472751</v>
      </c>
      <c r="D20" s="29">
        <f>'Table A3'!D20*'Table A0'!$J20/(1)</f>
        <v>329944.75607784168</v>
      </c>
      <c r="E20" s="29">
        <f>'Table A3'!E20*'Table A0'!$J20/(0.5)</f>
        <v>520909.27278206864</v>
      </c>
      <c r="F20" s="29">
        <f>'Table A3'!F20*'Table A0'!$J20/(0.1)</f>
        <v>1452216.2426721766</v>
      </c>
      <c r="G20" s="29">
        <f>'Table A3'!G20*'Table A0'!$J20/(0.01)</f>
        <v>5891468.4037160026</v>
      </c>
      <c r="H20" s="29"/>
      <c r="I20" s="29">
        <f>(100-'Table A3'!B20)*'Table A0'!$J20/(90)</f>
        <v>9299.2125166566657</v>
      </c>
      <c r="J20" s="29">
        <f>'Table A3'!I20*'Table A0'!$J20/(5)</f>
        <v>34453.639870961852</v>
      </c>
      <c r="K20" s="29">
        <f>'Table A3'!J20*'Table A0'!$J20/(4)</f>
        <v>57538.170823948953</v>
      </c>
      <c r="L20" s="29">
        <f>'Table A3'!K20*'Table A0'!$J20/(0.5)</f>
        <v>138980.23937361472</v>
      </c>
      <c r="M20" s="29">
        <f>'Table A3'!L20*'Table A0'!$J20/(0.4)</f>
        <v>288082.53030954162</v>
      </c>
      <c r="N20" s="29">
        <f>'Table A3'!M20*'Table A0'!$J20/(0.09)</f>
        <v>958966.00255619606</v>
      </c>
      <c r="O20" s="29"/>
      <c r="P20" s="29">
        <f>'Table Thresholds_nominal'!P20*'Table A0'!$L20</f>
        <v>31552.171136814981</v>
      </c>
      <c r="Q20" s="29">
        <f>'Table Thresholds_nominal'!Q20*'Table A0'!$L20</f>
        <v>41968.851001469673</v>
      </c>
      <c r="R20" s="29">
        <f>'Table Thresholds_nominal'!R20*'Table A0'!$L20</f>
        <v>110849.40912630878</v>
      </c>
      <c r="S20" s="29">
        <f>'Table Thresholds_nominal'!S20*'Table A0'!$L20</f>
        <v>180461.55661918348</v>
      </c>
      <c r="T20" s="29">
        <f>'Table Thresholds_nominal'!T20*'Table A0'!$L20</f>
        <v>551277.44256737281</v>
      </c>
      <c r="U20" s="29">
        <f>'Table Thresholds_nominal'!U20*'Table A0'!$L20</f>
        <v>2403533.2867815178</v>
      </c>
      <c r="W20" s="166"/>
      <c r="X20" s="166"/>
      <c r="Y20" s="166"/>
      <c r="Z20" s="166"/>
      <c r="AA20" s="166"/>
      <c r="AB20" s="166"/>
    </row>
    <row r="21" spans="1:28" ht="12" customHeight="1">
      <c r="A21" s="28">
        <v>1928</v>
      </c>
      <c r="B21" s="29">
        <f>'Table A3'!B21*'Table A0'!$J21/(10)</f>
        <v>81424.740063422854</v>
      </c>
      <c r="C21" s="29">
        <f>'Table A3'!C21*'Table A0'!$J21/(5)</f>
        <v>127414.07740254227</v>
      </c>
      <c r="D21" s="29">
        <f>'Table A3'!D21*'Table A0'!$J21/(1)</f>
        <v>395491.8945538624</v>
      </c>
      <c r="E21" s="29">
        <f>'Table A3'!E21*'Table A0'!$J21/(0.5)</f>
        <v>640941.68294298311</v>
      </c>
      <c r="F21" s="29">
        <f>'Table A3'!F21*'Table A0'!$J21/(0.1)</f>
        <v>1906551.6585485772</v>
      </c>
      <c r="G21" s="29">
        <f>'Table A3'!G21*'Table A0'!$J21/(0.01)</f>
        <v>8300477.7332259547</v>
      </c>
      <c r="H21" s="29"/>
      <c r="I21" s="29">
        <f>(100-'Table A3'!B21)*'Table A0'!$J21/(90)</f>
        <v>9308.3145374350133</v>
      </c>
      <c r="J21" s="29">
        <f>'Table A3'!I21*'Table A0'!$J21/(5)</f>
        <v>35435.402724303436</v>
      </c>
      <c r="K21" s="29">
        <f>'Table A3'!J21*'Table A0'!$J21/(4)</f>
        <v>60394.623114712223</v>
      </c>
      <c r="L21" s="29">
        <f>'Table A3'!K21*'Table A0'!$J21/(0.5)</f>
        <v>150042.10616474174</v>
      </c>
      <c r="M21" s="29">
        <f>'Table A3'!L21*'Table A0'!$J21/(0.4)</f>
        <v>324539.1890415845</v>
      </c>
      <c r="N21" s="29">
        <f>'Table A3'!M21*'Table A0'!$J21/(0.09)</f>
        <v>1196115.428028869</v>
      </c>
      <c r="O21" s="29"/>
      <c r="P21" s="29">
        <f>'Table Thresholds_nominal'!P21*'Table A0'!$L21</f>
        <v>32447.346174396305</v>
      </c>
      <c r="Q21" s="29">
        <f>'Table Thresholds_nominal'!Q21*'Table A0'!$L21</f>
        <v>43445.809168133281</v>
      </c>
      <c r="R21" s="29">
        <f>'Table Thresholds_nominal'!R21*'Table A0'!$L21</f>
        <v>118559.6407343879</v>
      </c>
      <c r="S21" s="29">
        <f>'Table Thresholds_nominal'!S21*'Table A0'!$L21</f>
        <v>197184.06706135164</v>
      </c>
      <c r="T21" s="29">
        <f>'Table Thresholds_nominal'!T21*'Table A0'!$L21</f>
        <v>652492.0247741373</v>
      </c>
      <c r="U21" s="29">
        <f>'Table Thresholds_nominal'!U21*'Table A0'!$L21</f>
        <v>3231011.7933685603</v>
      </c>
      <c r="W21" s="166"/>
      <c r="X21" s="166"/>
      <c r="Y21" s="166"/>
      <c r="Z21" s="166"/>
      <c r="AA21" s="166"/>
      <c r="AB21" s="166"/>
    </row>
    <row r="22" spans="1:28" ht="12" customHeight="1">
      <c r="A22" s="28">
        <v>1929</v>
      </c>
      <c r="B22" s="29">
        <f>'Table A3'!B22*'Table A0'!$J22/(10)</f>
        <v>79566.708030492853</v>
      </c>
      <c r="C22" s="29">
        <f>'Table A3'!C22*'Table A0'!$J22/(5)</f>
        <v>124292.88420632438</v>
      </c>
      <c r="D22" s="29">
        <f>'Table A3'!D22*'Table A0'!$J22/(1)</f>
        <v>380766.6566812165</v>
      </c>
      <c r="E22" s="29">
        <f>'Table A3'!E22*'Table A0'!$J22/(0.5)</f>
        <v>615501.82798273407</v>
      </c>
      <c r="F22" s="29">
        <f>'Table A3'!F22*'Table A0'!$J22/(0.1)</f>
        <v>1859074.3894589427</v>
      </c>
      <c r="G22" s="29">
        <f>'Table A3'!G22*'Table A0'!$J22/(0.01)</f>
        <v>8500585.5381948408</v>
      </c>
      <c r="H22" s="29"/>
      <c r="I22" s="29">
        <f>(100-'Table A3'!B22)*'Table A0'!$J22/(90)</f>
        <v>10086.300982771236</v>
      </c>
      <c r="J22" s="29">
        <f>'Table A3'!I22*'Table A0'!$J22/(5)</f>
        <v>34840.531854661342</v>
      </c>
      <c r="K22" s="29">
        <f>'Table A3'!J22*'Table A0'!$J22/(4)</f>
        <v>60174.441087601328</v>
      </c>
      <c r="L22" s="29">
        <f>'Table A3'!K22*'Table A0'!$J22/(0.5)</f>
        <v>146031.48537969898</v>
      </c>
      <c r="M22" s="29">
        <f>'Table A3'!L22*'Table A0'!$J22/(0.4)</f>
        <v>304608.68761368189</v>
      </c>
      <c r="N22" s="29">
        <f>'Table A3'!M22*'Table A0'!$J22/(0.09)</f>
        <v>1121128.7062660651</v>
      </c>
      <c r="O22" s="29"/>
      <c r="P22" s="29">
        <f>'Table Thresholds_nominal'!P22*'Table A0'!$L22</f>
        <v>31579.539102416547</v>
      </c>
      <c r="Q22" s="29">
        <f>'Table Thresholds_nominal'!Q22*'Table A0'!$L22</f>
        <v>42614.289370202583</v>
      </c>
      <c r="R22" s="29">
        <f>'Table Thresholds_nominal'!R22*'Table A0'!$L22</f>
        <v>117168.42842466186</v>
      </c>
      <c r="S22" s="29">
        <f>'Table Thresholds_nominal'!S22*'Table A0'!$L22</f>
        <v>189223.04295435391</v>
      </c>
      <c r="T22" s="29">
        <f>'Table Thresholds_nominal'!T22*'Table A0'!$L22</f>
        <v>594192.30368340644</v>
      </c>
      <c r="U22" s="29">
        <f>'Table Thresholds_nominal'!U22*'Table A0'!$L22</f>
        <v>3066286.0950825699</v>
      </c>
      <c r="W22" s="166"/>
      <c r="X22" s="166"/>
      <c r="Y22" s="166"/>
      <c r="Z22" s="166"/>
      <c r="AA22" s="166"/>
      <c r="AB22" s="166"/>
    </row>
    <row r="23" spans="1:28" ht="12" customHeight="1">
      <c r="A23" s="28">
        <v>1930</v>
      </c>
      <c r="B23" s="29">
        <f>'Table A3'!B23*'Table A0'!$J23/(10)</f>
        <v>64500.485654233511</v>
      </c>
      <c r="C23" s="29">
        <f>'Table A3'!C23*'Table A0'!$J23/(5)</f>
        <v>94292.155118532261</v>
      </c>
      <c r="D23" s="29">
        <f>'Table A3'!D23*'Table A0'!$J23/(1)</f>
        <v>253253.83778742299</v>
      </c>
      <c r="E23" s="29">
        <f>'Table A3'!E23*'Table A0'!$J23/(0.5)</f>
        <v>388313.68925638293</v>
      </c>
      <c r="F23" s="29">
        <f>'Table A3'!F23*'Table A0'!$J23/(0.1)</f>
        <v>1040210.2253746988</v>
      </c>
      <c r="G23" s="29">
        <f>'Table A3'!G23*'Table A0'!$J23/(0.01)</f>
        <v>4182676.3876822018</v>
      </c>
      <c r="H23" s="29"/>
      <c r="I23" s="29">
        <f>(100-'Table A3'!B23)*'Table A0'!$J23/(90)</f>
        <v>9171.2396887968171</v>
      </c>
      <c r="J23" s="29">
        <f>'Table A3'!I23*'Table A0'!$J23/(5)</f>
        <v>34708.816189934761</v>
      </c>
      <c r="K23" s="29">
        <f>'Table A3'!J23*'Table A0'!$J23/(4)</f>
        <v>54551.734451309581</v>
      </c>
      <c r="L23" s="29">
        <f>'Table A3'!K23*'Table A0'!$J23/(0.5)</f>
        <v>118193.98631846302</v>
      </c>
      <c r="M23" s="29">
        <f>'Table A3'!L23*'Table A0'!$J23/(0.4)</f>
        <v>225339.55522680396</v>
      </c>
      <c r="N23" s="29">
        <f>'Table A3'!M23*'Table A0'!$J23/(0.09)</f>
        <v>691047.31845164287</v>
      </c>
      <c r="O23" s="29"/>
      <c r="P23" s="29">
        <f>'Table Thresholds_nominal'!P23*'Table A0'!$L23</f>
        <v>30807.364859945246</v>
      </c>
      <c r="Q23" s="29">
        <f>'Table Thresholds_nominal'!Q23*'Table A0'!$L23</f>
        <v>39921.244973773639</v>
      </c>
      <c r="R23" s="29">
        <f>'Table Thresholds_nominal'!R23*'Table A0'!$L23</f>
        <v>97228.274444401221</v>
      </c>
      <c r="S23" s="29">
        <f>'Table Thresholds_nominal'!S23*'Table A0'!$L23</f>
        <v>148219.39032014323</v>
      </c>
      <c r="T23" s="29">
        <f>'Table Thresholds_nominal'!T23*'Table A0'!$L23</f>
        <v>409749.62608519779</v>
      </c>
      <c r="U23" s="29">
        <f>'Table Thresholds_nominal'!U23*'Table A0'!$L23</f>
        <v>1650276.6666016066</v>
      </c>
      <c r="W23" s="166"/>
      <c r="X23" s="166"/>
      <c r="Y23" s="166"/>
      <c r="Z23" s="166"/>
      <c r="AA23" s="166"/>
      <c r="AB23" s="166"/>
    </row>
    <row r="24" spans="1:28" ht="12" customHeight="1">
      <c r="A24" s="28">
        <v>1931</v>
      </c>
      <c r="B24" s="29">
        <f>'Table A3'!B24*'Table A0'!$J24/(10)</f>
        <v>58547.140962990139</v>
      </c>
      <c r="C24" s="29">
        <f>'Table A3'!C24*'Table A0'!$J24/(5)</f>
        <v>82099.084625973599</v>
      </c>
      <c r="D24" s="29">
        <f>'Table A3'!D24*'Table A0'!$J24/(1)</f>
        <v>203710.20700886386</v>
      </c>
      <c r="E24" s="29">
        <f>'Table A3'!E24*'Table A0'!$J24/(0.5)</f>
        <v>304038.89718098089</v>
      </c>
      <c r="F24" s="29">
        <f>'Table A3'!F24*'Table A0'!$J24/(0.1)</f>
        <v>774622.24182805012</v>
      </c>
      <c r="G24" s="29">
        <f>'Table A3'!G24*'Table A0'!$J24/(0.01)</f>
        <v>2957248.1028744322</v>
      </c>
      <c r="H24" s="29"/>
      <c r="I24" s="29">
        <f>(100-'Table A3'!B24)*'Table A0'!$J24/(90)</f>
        <v>8099.0965208364623</v>
      </c>
      <c r="J24" s="29">
        <f>'Table A3'!I24*'Table A0'!$J24/(5)</f>
        <v>34995.197300006686</v>
      </c>
      <c r="K24" s="29">
        <f>'Table A3'!J24*'Table A0'!$J24/(4)</f>
        <v>51696.304030251042</v>
      </c>
      <c r="L24" s="29">
        <f>'Table A3'!K24*'Table A0'!$J24/(0.5)</f>
        <v>103381.51683674681</v>
      </c>
      <c r="M24" s="29">
        <f>'Table A3'!L24*'Table A0'!$J24/(0.4)</f>
        <v>186393.06101921355</v>
      </c>
      <c r="N24" s="29">
        <f>'Table A3'!M24*'Table A0'!$J24/(0.09)</f>
        <v>532108.25726734113</v>
      </c>
      <c r="O24" s="29"/>
      <c r="P24" s="29">
        <f>'Table Thresholds_nominal'!P24*'Table A0'!$L24</f>
        <v>30050.972560668273</v>
      </c>
      <c r="Q24" s="29">
        <f>'Table Thresholds_nominal'!Q24*'Table A0'!$L24</f>
        <v>37914.177026252139</v>
      </c>
      <c r="R24" s="29">
        <f>'Table Thresholds_nominal'!R24*'Table A0'!$L24</f>
        <v>86182.043884523548</v>
      </c>
      <c r="S24" s="29">
        <f>'Table Thresholds_nominal'!S24*'Table A0'!$L24</f>
        <v>128026.42034390129</v>
      </c>
      <c r="T24" s="29">
        <f>'Table Thresholds_nominal'!T24*'Table A0'!$L24</f>
        <v>323035.63066981337</v>
      </c>
      <c r="U24" s="29">
        <f>'Table Thresholds_nominal'!U24*'Table A0'!$L24</f>
        <v>1220722.8411269009</v>
      </c>
      <c r="W24" s="166"/>
      <c r="X24" s="166"/>
      <c r="Y24" s="166"/>
      <c r="Z24" s="166"/>
      <c r="AA24" s="166"/>
      <c r="AB24" s="166"/>
    </row>
    <row r="25" spans="1:28" ht="12" customHeight="1">
      <c r="A25" s="28">
        <v>1932</v>
      </c>
      <c r="B25" s="29">
        <f>'Table A3'!B25*'Table A0'!$J25/(10)</f>
        <v>50891.559373071941</v>
      </c>
      <c r="C25" s="29">
        <f>'Table A3'!C25*'Table A0'!$J25/(5)</f>
        <v>71706.885666191418</v>
      </c>
      <c r="D25" s="29">
        <f>'Table A3'!D25*'Table A0'!$J25/(1)</f>
        <v>170727.17747272053</v>
      </c>
      <c r="E25" s="29">
        <f>'Table A3'!E25*'Table A0'!$J25/(0.5)</f>
        <v>255126.25820969982</v>
      </c>
      <c r="F25" s="29">
        <f>'Table A3'!F25*'Table A0'!$J25/(0.1)</f>
        <v>655156.86643543805</v>
      </c>
      <c r="G25" s="29">
        <f>'Table A3'!G25*'Table A0'!$J25/(0.01)</f>
        <v>2183452.4615545501</v>
      </c>
      <c r="H25" s="29"/>
      <c r="I25" s="29">
        <f>(100-'Table A3'!B25)*'Table A0'!$J25/(90)</f>
        <v>6539.8871073451</v>
      </c>
      <c r="J25" s="29">
        <f>'Table A3'!I25*'Table A0'!$J25/(5)</f>
        <v>30076.233079952461</v>
      </c>
      <c r="K25" s="29">
        <f>'Table A3'!J25*'Table A0'!$J25/(4)</f>
        <v>46951.812714559142</v>
      </c>
      <c r="L25" s="29">
        <f>'Table A3'!K25*'Table A0'!$J25/(0.5)</f>
        <v>86328.096735741216</v>
      </c>
      <c r="M25" s="29">
        <f>'Table A3'!L25*'Table A0'!$J25/(0.4)</f>
        <v>155118.60615326528</v>
      </c>
      <c r="N25" s="29">
        <f>'Table A3'!M25*'Table A0'!$J25/(0.09)</f>
        <v>485346.24475553678</v>
      </c>
      <c r="O25" s="29"/>
      <c r="P25" s="29">
        <f>'Table Thresholds_nominal'!P25*'Table A0'!$L25</f>
        <v>20575.295200663903</v>
      </c>
      <c r="Q25" s="29">
        <f>'Table Thresholds_nominal'!Q25*'Table A0'!$L25</f>
        <v>35158.809864192692</v>
      </c>
      <c r="R25" s="29">
        <f>'Table Thresholds_nominal'!R25*'Table A0'!$L25</f>
        <v>73520.56383610412</v>
      </c>
      <c r="S25" s="29">
        <f>'Table Thresholds_nominal'!S25*'Table A0'!$L25</f>
        <v>105509.44276907989</v>
      </c>
      <c r="T25" s="29">
        <f>'Table Thresholds_nominal'!T25*'Table A0'!$L25</f>
        <v>278863.34846556885</v>
      </c>
      <c r="U25" s="29">
        <f>'Table Thresholds_nominal'!U25*'Table A0'!$L25</f>
        <v>1083313.4086870498</v>
      </c>
      <c r="W25" s="166"/>
      <c r="X25" s="166"/>
      <c r="Y25" s="166"/>
      <c r="Z25" s="166"/>
      <c r="AA25" s="166"/>
      <c r="AB25" s="166"/>
    </row>
    <row r="26" spans="1:28" ht="12" customHeight="1">
      <c r="A26" s="28">
        <v>1933</v>
      </c>
      <c r="B26" s="29">
        <f>'Table A3'!B26*'Table A0'!$J26/(10)</f>
        <v>49406.89453957948</v>
      </c>
      <c r="C26" s="29">
        <f>'Table A3'!C26*'Table A0'!$J26/(5)</f>
        <v>71911.756593029393</v>
      </c>
      <c r="D26" s="29">
        <f>'Table A3'!D26*'Table A0'!$J26/(1)</f>
        <v>178335.40396798079</v>
      </c>
      <c r="E26" s="29">
        <f>'Table A3'!E26*'Table A0'!$J26/(0.5)</f>
        <v>270094.56711539993</v>
      </c>
      <c r="F26" s="29">
        <f>'Table A3'!F26*'Table A0'!$J26/(0.1)</f>
        <v>716032.01182980672</v>
      </c>
      <c r="G26" s="29">
        <f>'Table A3'!G26*'Table A0'!$J26/(0.01)</f>
        <v>2539870.4725009282</v>
      </c>
      <c r="H26" s="29"/>
      <c r="I26" s="29">
        <f>(100-'Table A3'!B26)*'Table A0'!$J26/(90)</f>
        <v>6548.5830410108601</v>
      </c>
      <c r="J26" s="29">
        <f>'Table A3'!I26*'Table A0'!$J26/(5)</f>
        <v>26902.032486129581</v>
      </c>
      <c r="K26" s="29">
        <f>'Table A3'!J26*'Table A0'!$J26/(4)</f>
        <v>45305.844749291537</v>
      </c>
      <c r="L26" s="29">
        <f>'Table A3'!K26*'Table A0'!$J26/(0.5)</f>
        <v>86576.240820561652</v>
      </c>
      <c r="M26" s="29">
        <f>'Table A3'!L26*'Table A0'!$J26/(0.4)</f>
        <v>158610.20593679824</v>
      </c>
      <c r="N26" s="29">
        <f>'Table A3'!M26*'Table A0'!$J26/(0.09)</f>
        <v>513383.29397745995</v>
      </c>
      <c r="O26" s="29"/>
      <c r="P26" s="29">
        <f>'Table Thresholds_nominal'!P26*'Table A0'!$L26</f>
        <v>20094.190575956727</v>
      </c>
      <c r="Q26" s="29">
        <f>'Table Thresholds_nominal'!Q26*'Table A0'!$L26</f>
        <v>32752.172088294519</v>
      </c>
      <c r="R26" s="29">
        <f>'Table Thresholds_nominal'!R26*'Table A0'!$L26</f>
        <v>72483.130057428891</v>
      </c>
      <c r="S26" s="29">
        <f>'Table Thresholds_nominal'!S26*'Table A0'!$L26</f>
        <v>106424.7452850189</v>
      </c>
      <c r="T26" s="29">
        <f>'Table Thresholds_nominal'!T26*'Table A0'!$L26</f>
        <v>289752.59712076624</v>
      </c>
      <c r="U26" s="29">
        <f>'Table Thresholds_nominal'!U26*'Table A0'!$L26</f>
        <v>1169314.0161022751</v>
      </c>
      <c r="W26" s="166"/>
      <c r="X26" s="166"/>
      <c r="Y26" s="166"/>
      <c r="Z26" s="166"/>
      <c r="AA26" s="166"/>
      <c r="AB26" s="166"/>
    </row>
    <row r="27" spans="1:28" ht="12" customHeight="1">
      <c r="A27" s="28">
        <v>1934</v>
      </c>
      <c r="B27" s="29">
        <f>'Table A3'!B27*'Table A0'!$J27/(10)</f>
        <v>54158.156058048495</v>
      </c>
      <c r="C27" s="29">
        <f>'Table A3'!C27*'Table A0'!$J27/(5)</f>
        <v>79760.527877263812</v>
      </c>
      <c r="D27" s="29">
        <f>'Table A3'!D27*'Table A0'!$J27/(1)</f>
        <v>193962.86408894294</v>
      </c>
      <c r="E27" s="29">
        <f>'Table A3'!E27*'Table A0'!$J27/(0.5)</f>
        <v>290880.78235508536</v>
      </c>
      <c r="F27" s="29">
        <f>'Table A3'!F27*'Table A0'!$J27/(0.1)</f>
        <v>725023.73860469786</v>
      </c>
      <c r="G27" s="29">
        <f>'Table A3'!G27*'Table A0'!$J27/(0.01)</f>
        <v>2452475.9808203699</v>
      </c>
      <c r="H27" s="29"/>
      <c r="I27" s="29">
        <f>(100-'Table A3'!B27)*'Table A0'!$J27/(90)</f>
        <v>7125.955621961295</v>
      </c>
      <c r="J27" s="29">
        <f>'Table A3'!I27*'Table A0'!$J27/(5)</f>
        <v>28555.78423883317</v>
      </c>
      <c r="K27" s="29">
        <f>'Table A3'!J27*'Table A0'!$J27/(4)</f>
        <v>51209.943824344024</v>
      </c>
      <c r="L27" s="29">
        <f>'Table A3'!K27*'Table A0'!$J27/(0.5)</f>
        <v>97044.945822800481</v>
      </c>
      <c r="M27" s="29">
        <f>'Table A3'!L27*'Table A0'!$J27/(0.4)</f>
        <v>182345.04329268227</v>
      </c>
      <c r="N27" s="29">
        <f>'Table A3'!M27*'Table A0'!$J27/(0.09)</f>
        <v>533084.60058073432</v>
      </c>
      <c r="O27" s="29"/>
      <c r="P27" s="29">
        <f>'Table Thresholds_nominal'!P27*'Table A0'!$L27</f>
        <v>24261.954648994411</v>
      </c>
      <c r="Q27" s="29">
        <f>'Table Thresholds_nominal'!Q27*'Table A0'!$L27</f>
        <v>35031.882203064721</v>
      </c>
      <c r="R27" s="29">
        <f>'Table Thresholds_nominal'!R27*'Table A0'!$L27</f>
        <v>80711.585593519456</v>
      </c>
      <c r="S27" s="29">
        <f>'Table Thresholds_nominal'!S27*'Table A0'!$L27</f>
        <v>122280.12218207138</v>
      </c>
      <c r="T27" s="29">
        <f>'Table Thresholds_nominal'!T27*'Table A0'!$L27</f>
        <v>332863.93808349589</v>
      </c>
      <c r="U27" s="29">
        <f>'Table Thresholds_nominal'!U27*'Table A0'!$L27</f>
        <v>1176143.5780208404</v>
      </c>
      <c r="W27" s="166"/>
      <c r="X27" s="166"/>
      <c r="Y27" s="166"/>
      <c r="Z27" s="166"/>
      <c r="AA27" s="166"/>
      <c r="AB27" s="166"/>
    </row>
    <row r="28" spans="1:28" ht="12" customHeight="1">
      <c r="A28" s="28">
        <v>1935</v>
      </c>
      <c r="B28" s="29">
        <f>'Table A3'!B28*'Table A0'!$J28/(10)</f>
        <v>57567.116056302584</v>
      </c>
      <c r="C28" s="29">
        <f>'Table A3'!C28*'Table A0'!$J28/(5)</f>
        <v>83541.23057599389</v>
      </c>
      <c r="D28" s="29">
        <f>'Table A3'!D28*'Table A0'!$J28/(1)</f>
        <v>215760.78041738181</v>
      </c>
      <c r="E28" s="29">
        <f>'Table A3'!E28*'Table A0'!$J28/(0.5)</f>
        <v>326925.39726951014</v>
      </c>
      <c r="F28" s="29">
        <f>'Table A3'!F28*'Table A0'!$J28/(0.1)</f>
        <v>827045.68139005546</v>
      </c>
      <c r="G28" s="29">
        <f>'Table A3'!G28*'Table A0'!$J28/(0.01)</f>
        <v>2830806.4272498898</v>
      </c>
      <c r="H28" s="29"/>
      <c r="I28" s="29">
        <f>(100-'Table A3'!B28)*'Table A0'!$J28/(90)</f>
        <v>7979.4094098033202</v>
      </c>
      <c r="J28" s="29">
        <f>'Table A3'!I28*'Table A0'!$J28/(5)</f>
        <v>31593.001536611286</v>
      </c>
      <c r="K28" s="29">
        <f>'Table A3'!J28*'Table A0'!$J28/(4)</f>
        <v>50486.343115646909</v>
      </c>
      <c r="L28" s="29">
        <f>'Table A3'!K28*'Table A0'!$J28/(0.5)</f>
        <v>104596.16356525349</v>
      </c>
      <c r="M28" s="29">
        <f>'Table A3'!L28*'Table A0'!$J28/(0.4)</f>
        <v>201895.32623937374</v>
      </c>
      <c r="N28" s="29">
        <f>'Table A3'!M28*'Table A0'!$J28/(0.09)</f>
        <v>604405.5985167406</v>
      </c>
      <c r="O28" s="29"/>
      <c r="P28" s="29">
        <f>'Table Thresholds_nominal'!P28*'Table A0'!$L28</f>
        <v>26695.14724130775</v>
      </c>
      <c r="Q28" s="29">
        <f>'Table Thresholds_nominal'!Q28*'Table A0'!$L28</f>
        <v>39100.593940095227</v>
      </c>
      <c r="R28" s="29">
        <f>'Table Thresholds_nominal'!R28*'Table A0'!$L28</f>
        <v>86647.436192940062</v>
      </c>
      <c r="S28" s="29">
        <f>'Table Thresholds_nominal'!S28*'Table A0'!$L28</f>
        <v>132880.52572620881</v>
      </c>
      <c r="T28" s="29">
        <f>'Table Thresholds_nominal'!T28*'Table A0'!$L28</f>
        <v>370344.29993680626</v>
      </c>
      <c r="U28" s="29">
        <f>'Table Thresholds_nominal'!U28*'Table A0'!$L28</f>
        <v>1349874.5045050704</v>
      </c>
      <c r="W28" s="166"/>
      <c r="X28" s="166"/>
      <c r="Y28" s="166"/>
      <c r="Z28" s="166"/>
      <c r="AA28" s="166"/>
      <c r="AB28" s="166"/>
    </row>
    <row r="29" spans="1:28" ht="12" customHeight="1">
      <c r="A29" s="28">
        <v>1936</v>
      </c>
      <c r="B29" s="29">
        <f>'Table A3'!B29*'Table A0'!$J29/(10)</f>
        <v>67223.763031380688</v>
      </c>
      <c r="C29" s="29">
        <f>'Table A3'!C29*'Table A0'!$J29/(5)</f>
        <v>99950.905999604511</v>
      </c>
      <c r="D29" s="29">
        <f>'Table A3'!D29*'Table A0'!$J29/(1)</f>
        <v>278283.6019259718</v>
      </c>
      <c r="E29" s="29">
        <f>'Table A3'!E29*'Table A0'!$J29/(0.5)</f>
        <v>428739.02603234968</v>
      </c>
      <c r="F29" s="29">
        <f>'Table A3'!F29*'Table A0'!$J29/(0.1)</f>
        <v>1091483.5715334031</v>
      </c>
      <c r="G29" s="29">
        <f>'Table A3'!G29*'Table A0'!$J29/(0.01)</f>
        <v>3660170.5288968994</v>
      </c>
      <c r="H29" s="29"/>
      <c r="I29" s="29">
        <f>(100-'Table A3'!B29)*'Table A0'!$J29/(90)</f>
        <v>8561.3902051887508</v>
      </c>
      <c r="J29" s="29">
        <f>'Table A3'!I29*'Table A0'!$J29/(5)</f>
        <v>34496.620063156864</v>
      </c>
      <c r="K29" s="29">
        <f>'Table A3'!J29*'Table A0'!$J29/(4)</f>
        <v>55367.732018012692</v>
      </c>
      <c r="L29" s="29">
        <f>'Table A3'!K29*'Table A0'!$J29/(0.5)</f>
        <v>127828.17781959388</v>
      </c>
      <c r="M29" s="29">
        <f>'Table A3'!L29*'Table A0'!$J29/(0.4)</f>
        <v>263052.88965708634</v>
      </c>
      <c r="N29" s="29">
        <f>'Table A3'!M29*'Table A0'!$J29/(0.09)</f>
        <v>806073.90960412577</v>
      </c>
      <c r="O29" s="29"/>
      <c r="P29" s="29">
        <f>'Table Thresholds_nominal'!P29*'Table A0'!$L29</f>
        <v>29352.397006191728</v>
      </c>
      <c r="Q29" s="29">
        <f>'Table Thresholds_nominal'!Q29*'Table A0'!$L29</f>
        <v>43354.10296149546</v>
      </c>
      <c r="R29" s="29">
        <f>'Table Thresholds_nominal'!R29*'Table A0'!$L29</f>
        <v>104174.72630653877</v>
      </c>
      <c r="S29" s="29">
        <f>'Table Thresholds_nominal'!S29*'Table A0'!$L29</f>
        <v>167230.79986017154</v>
      </c>
      <c r="T29" s="29">
        <f>'Table Thresholds_nominal'!T29*'Table A0'!$L29</f>
        <v>489913.34087829513</v>
      </c>
      <c r="U29" s="29">
        <f>'Table Thresholds_nominal'!U29*'Table A0'!$L29</f>
        <v>1783016.5241248521</v>
      </c>
      <c r="W29" s="166"/>
      <c r="X29" s="166"/>
      <c r="Y29" s="166"/>
      <c r="Z29" s="166"/>
      <c r="AA29" s="166"/>
      <c r="AB29" s="166"/>
    </row>
    <row r="30" spans="1:28" ht="12" customHeight="1">
      <c r="A30" s="28">
        <v>1937</v>
      </c>
      <c r="B30" s="29">
        <f>'Table A3'!B30*'Table A0'!$J30/(10)</f>
        <v>65336.74193109219</v>
      </c>
      <c r="C30" s="29">
        <f>'Table A3'!C30*'Table A0'!$J30/(5)</f>
        <v>95331.889743209307</v>
      </c>
      <c r="D30" s="29">
        <f>'Table A3'!D30*'Table A0'!$J30/(1)</f>
        <v>253322.70936162336</v>
      </c>
      <c r="E30" s="29">
        <f>'Table A3'!E30*'Table A0'!$J30/(0.5)</f>
        <v>384759.48489847803</v>
      </c>
      <c r="F30" s="29">
        <f>'Table A3'!F30*'Table A0'!$J30/(0.1)</f>
        <v>959333.91292591079</v>
      </c>
      <c r="G30" s="29">
        <f>'Table A3'!G30*'Table A0'!$J30/(0.01)</f>
        <v>3211903.9228486922</v>
      </c>
      <c r="H30" s="29"/>
      <c r="I30" s="29">
        <f>(100-'Table A3'!B30)*'Table A0'!$J30/(90)</f>
        <v>9153.2181734039896</v>
      </c>
      <c r="J30" s="29">
        <f>'Table A3'!I30*'Table A0'!$J30/(5)</f>
        <v>35341.594118975081</v>
      </c>
      <c r="K30" s="29">
        <f>'Table A3'!J30*'Table A0'!$J30/(4)</f>
        <v>55834.18483860579</v>
      </c>
      <c r="L30" s="29">
        <f>'Table A3'!K30*'Table A0'!$J30/(0.5)</f>
        <v>121885.93382476867</v>
      </c>
      <c r="M30" s="29">
        <f>'Table A3'!L30*'Table A0'!$J30/(0.4)</f>
        <v>241115.87789161984</v>
      </c>
      <c r="N30" s="29">
        <f>'Table A3'!M30*'Table A0'!$J30/(0.09)</f>
        <v>709048.35626782407</v>
      </c>
      <c r="O30" s="29"/>
      <c r="P30" s="29">
        <f>'Table Thresholds_nominal'!P30*'Table A0'!$L30</f>
        <v>30766.947255531126</v>
      </c>
      <c r="Q30" s="29">
        <f>'Table Thresholds_nominal'!Q30*'Table A0'!$L30</f>
        <v>41856.556898758703</v>
      </c>
      <c r="R30" s="29">
        <f>'Table Thresholds_nominal'!R30*'Table A0'!$L30</f>
        <v>100176.22249943856</v>
      </c>
      <c r="S30" s="29">
        <f>'Table Thresholds_nominal'!S30*'Table A0'!$L30</f>
        <v>156792.74040771864</v>
      </c>
      <c r="T30" s="29">
        <f>'Table Thresholds_nominal'!T30*'Table A0'!$L30</f>
        <v>438719.13565550669</v>
      </c>
      <c r="U30" s="29">
        <f>'Table Thresholds_nominal'!U30*'Table A0'!$L30</f>
        <v>1550107.2650284029</v>
      </c>
      <c r="W30" s="166"/>
      <c r="X30" s="166"/>
      <c r="Y30" s="166"/>
      <c r="Z30" s="166"/>
      <c r="AA30" s="166"/>
      <c r="AB30" s="166"/>
    </row>
    <row r="31" spans="1:28" ht="12" customHeight="1">
      <c r="A31" s="28">
        <v>1938</v>
      </c>
      <c r="B31" s="29">
        <f>'Table A3'!B31*'Table A0'!$J31/(10)</f>
        <v>60157.837410222062</v>
      </c>
      <c r="C31" s="29">
        <f>'Table A3'!C31*'Table A0'!$J31/(5)</f>
        <v>85564.934530380109</v>
      </c>
      <c r="D31" s="29">
        <f>'Table A3'!D31*'Table A0'!$J31/(1)</f>
        <v>215039.27395304397</v>
      </c>
      <c r="E31" s="29">
        <f>'Table A3'!E31*'Table A0'!$J31/(0.5)</f>
        <v>321458.4153185403</v>
      </c>
      <c r="F31" s="29">
        <f>'Table A3'!F31*'Table A0'!$J31/(0.1)</f>
        <v>803089.69406377955</v>
      </c>
      <c r="G31" s="29">
        <f>'Table A3'!G31*'Table A0'!$J31/(0.01)</f>
        <v>2995294.2051429139</v>
      </c>
      <c r="H31" s="29"/>
      <c r="I31" s="29">
        <f>(100-'Table A3'!B31)*'Table A0'!$J31/(90)</f>
        <v>8481.3744933907547</v>
      </c>
      <c r="J31" s="29">
        <f>'Table A3'!I31*'Table A0'!$J31/(5)</f>
        <v>34750.740290064015</v>
      </c>
      <c r="K31" s="29">
        <f>'Table A3'!J31*'Table A0'!$J31/(4)</f>
        <v>53196.349674714154</v>
      </c>
      <c r="L31" s="29">
        <f>'Table A3'!K31*'Table A0'!$J31/(0.5)</f>
        <v>108620.13258754765</v>
      </c>
      <c r="M31" s="29">
        <f>'Table A3'!L31*'Table A0'!$J31/(0.4)</f>
        <v>201050.59563223043</v>
      </c>
      <c r="N31" s="29">
        <f>'Table A3'!M31*'Table A0'!$J31/(0.09)</f>
        <v>559511.41505498684</v>
      </c>
      <c r="O31" s="29"/>
      <c r="P31" s="29">
        <f>'Table Thresholds_nominal'!P31*'Table A0'!$L31</f>
        <v>30080.840564708509</v>
      </c>
      <c r="Q31" s="29">
        <f>'Table Thresholds_nominal'!Q31*'Table A0'!$L31</f>
        <v>40590.54252520814</v>
      </c>
      <c r="R31" s="29">
        <f>'Table Thresholds_nominal'!R31*'Table A0'!$L31</f>
        <v>91001.40894868382</v>
      </c>
      <c r="S31" s="29">
        <f>'Table Thresholds_nominal'!S31*'Table A0'!$L31</f>
        <v>136599.49285379102</v>
      </c>
      <c r="T31" s="29">
        <f>'Table Thresholds_nominal'!T31*'Table A0'!$L31</f>
        <v>354133.30774814653</v>
      </c>
      <c r="U31" s="29">
        <f>'Table Thresholds_nominal'!U31*'Table A0'!$L31</f>
        <v>1326454.8843218419</v>
      </c>
      <c r="W31" s="166"/>
      <c r="X31" s="166"/>
      <c r="Y31" s="166"/>
      <c r="Z31" s="166"/>
      <c r="AA31" s="166"/>
      <c r="AB31" s="166"/>
    </row>
    <row r="32" spans="1:28" ht="12" customHeight="1">
      <c r="A32" s="28">
        <v>1939</v>
      </c>
      <c r="B32" s="29">
        <f>'Table A3'!B32*'Table A0'!$J32/(10)</f>
        <v>66002.824419139142</v>
      </c>
      <c r="C32" s="29">
        <f>'Table A3'!C32*'Table A0'!$J32/(5)</f>
        <v>93610.949317200546</v>
      </c>
      <c r="D32" s="29">
        <f>'Table A3'!D32*'Table A0'!$J32/(1)</f>
        <v>234550.84982713807</v>
      </c>
      <c r="E32" s="29">
        <f>'Table A3'!E32*'Table A0'!$J32/(0.5)</f>
        <v>349685.18299933407</v>
      </c>
      <c r="F32" s="29">
        <f>'Table A3'!F32*'Table A0'!$J32/(0.1)</f>
        <v>851410.96707649657</v>
      </c>
      <c r="G32" s="29">
        <f>'Table A3'!G32*'Table A0'!$J32/(0.01)</f>
        <v>2847071.1963214651</v>
      </c>
      <c r="H32" s="29"/>
      <c r="I32" s="29">
        <f>(100-'Table A3'!B32)*'Table A0'!$J32/(90)</f>
        <v>8777.9253687768887</v>
      </c>
      <c r="J32" s="29">
        <f>'Table A3'!I32*'Table A0'!$J32/(5)</f>
        <v>38394.699521077746</v>
      </c>
      <c r="K32" s="29">
        <f>'Table A3'!J32*'Table A0'!$J32/(4)</f>
        <v>58375.974189716158</v>
      </c>
      <c r="L32" s="29">
        <f>'Table A3'!K32*'Table A0'!$J32/(0.5)</f>
        <v>119416.51665494202</v>
      </c>
      <c r="M32" s="29">
        <f>'Table A3'!L32*'Table A0'!$J32/(0.4)</f>
        <v>224253.73698004347</v>
      </c>
      <c r="N32" s="29">
        <f>'Table A3'!M32*'Table A0'!$J32/(0.09)</f>
        <v>629670.94160483335</v>
      </c>
      <c r="O32" s="29"/>
      <c r="P32" s="29">
        <f>'Table Thresholds_nominal'!P32*'Table A0'!$L32</f>
        <v>33948.334639267872</v>
      </c>
      <c r="Q32" s="29">
        <f>'Table Thresholds_nominal'!Q32*'Table A0'!$L32</f>
        <v>45567.460365289953</v>
      </c>
      <c r="R32" s="29">
        <f>'Table Thresholds_nominal'!R32*'Table A0'!$L32</f>
        <v>99802.888138822018</v>
      </c>
      <c r="S32" s="29">
        <f>'Table Thresholds_nominal'!S32*'Table A0'!$L32</f>
        <v>150348.49656384077</v>
      </c>
      <c r="T32" s="29">
        <f>'Table Thresholds_nominal'!T32*'Table A0'!$L32</f>
        <v>394370.38319214963</v>
      </c>
      <c r="U32" s="29">
        <f>'Table Thresholds_nominal'!U32*'Table A0'!$L32</f>
        <v>1389105.1986234915</v>
      </c>
      <c r="W32" s="166"/>
      <c r="X32" s="166"/>
      <c r="Y32" s="166"/>
      <c r="Z32" s="166"/>
      <c r="AA32" s="166"/>
      <c r="AB32" s="166"/>
    </row>
    <row r="33" spans="1:28" ht="12" customHeight="1">
      <c r="A33" s="28">
        <v>1940</v>
      </c>
      <c r="B33" s="29">
        <f>'Table A3'!B33*'Table A0'!$J33/(10)</f>
        <v>68686.117548582377</v>
      </c>
      <c r="C33" s="29">
        <f>'Table A3'!C33*'Table A0'!$J33/(5)</f>
        <v>97728.751847908512</v>
      </c>
      <c r="D33" s="29">
        <f>'Table A3'!D33*'Table A0'!$J33/(1)</f>
        <v>249886.64913525808</v>
      </c>
      <c r="E33" s="29">
        <f>'Table A3'!E33*'Table A0'!$J33/(0.5)</f>
        <v>374064.56838765304</v>
      </c>
      <c r="F33" s="29">
        <f>'Table A3'!F33*'Table A0'!$J33/(0.1)</f>
        <v>910672.86598343635</v>
      </c>
      <c r="G33" s="29">
        <f>'Table A3'!G33*'Table A0'!$J33/(0.01)</f>
        <v>3099098.8270022972</v>
      </c>
      <c r="H33" s="29"/>
      <c r="I33" s="29">
        <f>(100-'Table A3'!B33)*'Table A0'!$J33/(90)</f>
        <v>9217.9840155275106</v>
      </c>
      <c r="J33" s="29">
        <f>'Table A3'!I33*'Table A0'!$J33/(5)</f>
        <v>39643.483249256235</v>
      </c>
      <c r="K33" s="29">
        <f>'Table A3'!J33*'Table A0'!$J33/(4)</f>
        <v>59689.277526071121</v>
      </c>
      <c r="L33" s="29">
        <f>'Table A3'!K33*'Table A0'!$J33/(0.5)</f>
        <v>125708.72988286309</v>
      </c>
      <c r="M33" s="29">
        <f>'Table A3'!L33*'Table A0'!$J33/(0.4)</f>
        <v>239912.49398870723</v>
      </c>
      <c r="N33" s="29">
        <f>'Table A3'!M33*'Table A0'!$J33/(0.09)</f>
        <v>667514.42587022961</v>
      </c>
      <c r="O33" s="29"/>
      <c r="P33" s="29">
        <f>'Table Thresholds_nominal'!P33*'Table A0'!$L33</f>
        <v>37552.490546773952</v>
      </c>
      <c r="Q33" s="29">
        <f>'Table Thresholds_nominal'!Q33*'Table A0'!$L33</f>
        <v>45009.470222247524</v>
      </c>
      <c r="R33" s="29">
        <f>'Table Thresholds_nominal'!R33*'Table A0'!$L33</f>
        <v>104248.70347700352</v>
      </c>
      <c r="S33" s="29">
        <f>'Table Thresholds_nominal'!S33*'Table A0'!$L33</f>
        <v>161926.80619717293</v>
      </c>
      <c r="T33" s="29">
        <f>'Table Thresholds_nominal'!T33*'Table A0'!$L33</f>
        <v>424039.44906615157</v>
      </c>
      <c r="U33" s="29">
        <f>'Table Thresholds_nominal'!U33*'Table A0'!$L33</f>
        <v>1497309.0561532115</v>
      </c>
      <c r="W33" s="166"/>
      <c r="X33" s="166"/>
      <c r="Y33" s="166"/>
      <c r="Z33" s="166"/>
      <c r="AA33" s="166"/>
      <c r="AB33" s="166"/>
    </row>
    <row r="34" spans="1:28" ht="12" customHeight="1">
      <c r="A34" s="28">
        <v>1941</v>
      </c>
      <c r="B34" s="29">
        <f>'Table A3'!B34*'Table A0'!$J34/(10)</f>
        <v>74338.530579045269</v>
      </c>
      <c r="C34" s="29">
        <f>'Table A3'!C34*'Table A0'!$J34/(5)</f>
        <v>106345.72708863702</v>
      </c>
      <c r="D34" s="29">
        <f>'Table A3'!D34*'Table A0'!$J34/(1)</f>
        <v>279863.18959718989</v>
      </c>
      <c r="E34" s="29">
        <f>'Table A3'!E34*'Table A0'!$J34/(0.5)</f>
        <v>420600.22662250203</v>
      </c>
      <c r="F34" s="29">
        <f>'Table A3'!F34*'Table A0'!$J34/(0.1)</f>
        <v>1029437.7665677024</v>
      </c>
      <c r="G34" s="29">
        <f>'Table A3'!G34*'Table A0'!$J34/(0.01)</f>
        <v>3505350.3522129655</v>
      </c>
      <c r="H34" s="29"/>
      <c r="I34" s="29">
        <f>(100-'Table A3'!B34)*'Table A0'!$J34/(90)</f>
        <v>11439.113523671773</v>
      </c>
      <c r="J34" s="29">
        <f>'Table A3'!I34*'Table A0'!$J34/(5)</f>
        <v>42331.334069453515</v>
      </c>
      <c r="K34" s="29">
        <f>'Table A3'!J34*'Table A0'!$J34/(4)</f>
        <v>62966.361461498818</v>
      </c>
      <c r="L34" s="29">
        <f>'Table A3'!K34*'Table A0'!$J34/(0.5)</f>
        <v>139126.15257187773</v>
      </c>
      <c r="M34" s="29">
        <f>'Table A3'!L34*'Table A0'!$J34/(0.4)</f>
        <v>268390.84163620195</v>
      </c>
      <c r="N34" s="29">
        <f>'Table A3'!M34*'Table A0'!$J34/(0.09)</f>
        <v>754336.36816267332</v>
      </c>
      <c r="O34" s="29"/>
      <c r="P34" s="29">
        <f>'Table Thresholds_nominal'!P34*'Table A0'!$L34</f>
        <v>38771.077448776137</v>
      </c>
      <c r="Q34" s="29">
        <f>'Table Thresholds_nominal'!Q34*'Table A0'!$L34</f>
        <v>48903.947419004027</v>
      </c>
      <c r="R34" s="29">
        <f>'Table Thresholds_nominal'!R34*'Table A0'!$L34</f>
        <v>113752.30692470004</v>
      </c>
      <c r="S34" s="29">
        <f>'Table Thresholds_nominal'!S34*'Table A0'!$L34</f>
        <v>179651.41230398061</v>
      </c>
      <c r="T34" s="29">
        <f>'Table Thresholds_nominal'!T34*'Table A0'!$L34</f>
        <v>479548.18018032832</v>
      </c>
      <c r="U34" s="29">
        <f>'Table Thresholds_nominal'!U34*'Table A0'!$L34</f>
        <v>1730994.4550955815</v>
      </c>
      <c r="W34" s="166"/>
      <c r="X34" s="166"/>
      <c r="Y34" s="166"/>
      <c r="Z34" s="166"/>
      <c r="AA34" s="166"/>
      <c r="AB34" s="166"/>
    </row>
    <row r="35" spans="1:28" ht="12" customHeight="1">
      <c r="A35" s="28">
        <v>1942</v>
      </c>
      <c r="B35" s="29">
        <f>'Table A3'!B35*'Table A0'!$J35/(10)</f>
        <v>74061.215892368069</v>
      </c>
      <c r="C35" s="29">
        <f>'Table A3'!C35*'Table A0'!$J35/(5)</f>
        <v>105790.8252469919</v>
      </c>
      <c r="D35" s="29">
        <f>'Table A3'!D35*'Table A0'!$J35/(1)</f>
        <v>275284.34572146652</v>
      </c>
      <c r="E35" s="29">
        <f>'Table A3'!E35*'Table A0'!$J35/(0.5)</f>
        <v>412732.40775707155</v>
      </c>
      <c r="F35" s="29">
        <f>'Table A3'!F35*'Table A0'!$J35/(0.1)</f>
        <v>986364.53927958244</v>
      </c>
      <c r="G35" s="29">
        <f>'Table A3'!G35*'Table A0'!$J35/(0.01)</f>
        <v>3168792.8231479321</v>
      </c>
      <c r="H35" s="29"/>
      <c r="I35" s="29">
        <f>(100-'Table A3'!B35)*'Table A0'!$J35/(90)</f>
        <v>14548.476203112306</v>
      </c>
      <c r="J35" s="29">
        <f>'Table A3'!I35*'Table A0'!$J35/(5)</f>
        <v>42331.606537744243</v>
      </c>
      <c r="K35" s="29">
        <f>'Table A3'!J35*'Table A0'!$J35/(4)</f>
        <v>63417.445128373234</v>
      </c>
      <c r="L35" s="29">
        <f>'Table A3'!K35*'Table A0'!$J35/(0.5)</f>
        <v>137836.28368586148</v>
      </c>
      <c r="M35" s="29">
        <f>'Table A3'!L35*'Table A0'!$J35/(0.4)</f>
        <v>269324.37487644376</v>
      </c>
      <c r="N35" s="29">
        <f>'Table A3'!M35*'Table A0'!$J35/(0.09)</f>
        <v>743872.50773865485</v>
      </c>
      <c r="O35" s="29"/>
      <c r="P35" s="29">
        <f>'Table Thresholds_nominal'!P35*'Table A0'!$L35</f>
        <v>39310.8976283761</v>
      </c>
      <c r="Q35" s="29">
        <f>'Table Thresholds_nominal'!Q35*'Table A0'!$L35</f>
        <v>48649.716564624541</v>
      </c>
      <c r="R35" s="29">
        <f>'Table Thresholds_nominal'!R35*'Table A0'!$L35</f>
        <v>111821.53636850974</v>
      </c>
      <c r="S35" s="29">
        <f>'Table Thresholds_nominal'!S35*'Table A0'!$L35</f>
        <v>177750.98771125762</v>
      </c>
      <c r="T35" s="29">
        <f>'Table Thresholds_nominal'!T35*'Table A0'!$L35</f>
        <v>473365.77827340813</v>
      </c>
      <c r="U35" s="29">
        <f>'Table Thresholds_nominal'!U35*'Table A0'!$L35</f>
        <v>1641140.2053049465</v>
      </c>
      <c r="W35" s="166"/>
      <c r="X35" s="166"/>
      <c r="Y35" s="166"/>
      <c r="Z35" s="166"/>
      <c r="AA35" s="166"/>
      <c r="AB35" s="166"/>
    </row>
    <row r="36" spans="1:28" ht="12" customHeight="1">
      <c r="A36" s="28">
        <v>1943</v>
      </c>
      <c r="B36" s="29">
        <f>'Table A3'!B36*'Table A0'!$J36/(10)</f>
        <v>80367.702983343581</v>
      </c>
      <c r="C36" s="29">
        <f>'Table A3'!C36*'Table A0'!$J36/(5)</f>
        <v>114898.7083789147</v>
      </c>
      <c r="D36" s="29">
        <f>'Table A3'!D36*'Table A0'!$J36/(1)</f>
        <v>293644.12182290026</v>
      </c>
      <c r="E36" s="29">
        <f>'Table A3'!E36*'Table A0'!$J36/(0.5)</f>
        <v>436445.27408921829</v>
      </c>
      <c r="F36" s="29">
        <f>'Table A3'!F36*'Table A0'!$J36/(0.1)</f>
        <v>1016913.9218675119</v>
      </c>
      <c r="G36" s="29">
        <f>'Table A3'!G36*'Table A0'!$J36/(0.01)</f>
        <v>2946406.4281052044</v>
      </c>
      <c r="H36" s="29"/>
      <c r="I36" s="29">
        <f>(100-'Table A3'!B36)*'Table A0'!$J36/(90)</f>
        <v>17575.956384800207</v>
      </c>
      <c r="J36" s="29">
        <f>'Table A3'!I36*'Table A0'!$J36/(5)</f>
        <v>45836.697587772462</v>
      </c>
      <c r="K36" s="29">
        <f>'Table A3'!J36*'Table A0'!$J36/(4)</f>
        <v>70212.355017918322</v>
      </c>
      <c r="L36" s="29">
        <f>'Table A3'!K36*'Table A0'!$J36/(0.5)</f>
        <v>150842.96955658216</v>
      </c>
      <c r="M36" s="29">
        <f>'Table A3'!L36*'Table A0'!$J36/(0.4)</f>
        <v>291328.1121446449</v>
      </c>
      <c r="N36" s="29">
        <f>'Table A3'!M36*'Table A0'!$J36/(0.09)</f>
        <v>802525.86561887956</v>
      </c>
      <c r="O36" s="29"/>
      <c r="P36" s="29">
        <f>'Table Thresholds_nominal'!P36*'Table A0'!$L36</f>
        <v>40464.849873007792</v>
      </c>
      <c r="Q36" s="29">
        <f>'Table Thresholds_nominal'!Q36*'Table A0'!$L36</f>
        <v>53737.353065662166</v>
      </c>
      <c r="R36" s="29">
        <f>'Table Thresholds_nominal'!R36*'Table A0'!$L36</f>
        <v>122466.99659548273</v>
      </c>
      <c r="S36" s="29">
        <f>'Table Thresholds_nominal'!S36*'Table A0'!$L36</f>
        <v>196370.11203082697</v>
      </c>
      <c r="T36" s="29">
        <f>'Table Thresholds_nominal'!T36*'Table A0'!$L36</f>
        <v>513363.6533148904</v>
      </c>
      <c r="U36" s="29">
        <f>'Table Thresholds_nominal'!U36*'Table A0'!$L36</f>
        <v>1570495.0641989366</v>
      </c>
      <c r="W36" s="166"/>
      <c r="X36" s="166"/>
      <c r="Y36" s="166"/>
      <c r="Z36" s="166"/>
      <c r="AA36" s="166"/>
      <c r="AB36" s="166"/>
    </row>
    <row r="37" spans="1:28" ht="12" customHeight="1">
      <c r="A37" s="28">
        <v>1944</v>
      </c>
      <c r="B37" s="29">
        <f>'Table A3'!B37*'Table A0'!$J37/(10)</f>
        <v>76654.25294976322</v>
      </c>
      <c r="C37" s="29">
        <f>'Table A3'!C37*'Table A0'!$J37/(5)</f>
        <v>107345.80476060409</v>
      </c>
      <c r="D37" s="29">
        <f>'Table A3'!D37*'Table A0'!$J37/(1)</f>
        <v>265968.71051944303</v>
      </c>
      <c r="E37" s="29">
        <f>'Table A3'!E37*'Table A0'!$J37/(0.5)</f>
        <v>389371.1190569317</v>
      </c>
      <c r="F37" s="29">
        <f>'Table A3'!F37*'Table A0'!$J37/(0.1)</f>
        <v>885453.58160984935</v>
      </c>
      <c r="G37" s="29">
        <f>'Table A3'!G37*'Table A0'!$J37/(0.01)</f>
        <v>2744902.3885268648</v>
      </c>
      <c r="H37" s="29"/>
      <c r="I37" s="29">
        <f>(100-'Table A3'!B37)*'Table A0'!$J37/(90)</f>
        <v>17679.342442848716</v>
      </c>
      <c r="J37" s="29">
        <f>'Table A3'!I37*'Table A0'!$J37/(5)</f>
        <v>45962.701138922348</v>
      </c>
      <c r="K37" s="29">
        <f>'Table A3'!J37*'Table A0'!$J37/(4)</f>
        <v>67690.078320894361</v>
      </c>
      <c r="L37" s="29">
        <f>'Table A3'!K37*'Table A0'!$J37/(0.5)</f>
        <v>142566.30198195437</v>
      </c>
      <c r="M37" s="29">
        <f>'Table A3'!L37*'Table A0'!$J37/(0.4)</f>
        <v>265350.50341870234</v>
      </c>
      <c r="N37" s="29">
        <f>'Table A3'!M37*'Table A0'!$J37/(0.09)</f>
        <v>678848.15861906984</v>
      </c>
      <c r="O37" s="29"/>
      <c r="P37" s="29">
        <f>'Table Thresholds_nominal'!P37*'Table A0'!$L37</f>
        <v>44130.282065031992</v>
      </c>
      <c r="Q37" s="29">
        <f>'Table Thresholds_nominal'!Q37*'Table A0'!$L37</f>
        <v>53805.397593801419</v>
      </c>
      <c r="R37" s="29">
        <f>'Table Thresholds_nominal'!R37*'Table A0'!$L37</f>
        <v>125368.84641802876</v>
      </c>
      <c r="S37" s="29">
        <f>'Table Thresholds_nominal'!S37*'Table A0'!$L37</f>
        <v>193920.09047948639</v>
      </c>
      <c r="T37" s="29">
        <f>'Table Thresholds_nominal'!T37*'Table A0'!$L37</f>
        <v>486201.324054697</v>
      </c>
      <c r="U37" s="29">
        <f>'Table Thresholds_nominal'!U37*'Table A0'!$L37</f>
        <v>1576055.6010810416</v>
      </c>
      <c r="W37" s="166"/>
      <c r="X37" s="166"/>
      <c r="Y37" s="166"/>
      <c r="Z37" s="166"/>
      <c r="AA37" s="166"/>
      <c r="AB37" s="166"/>
    </row>
    <row r="38" spans="1:28" ht="12" customHeight="1">
      <c r="A38" s="28">
        <v>1945</v>
      </c>
      <c r="B38" s="29">
        <f>'Table A3'!B38*'Table A0'!$J38/(10)</f>
        <v>80968.174668699285</v>
      </c>
      <c r="C38" s="29">
        <f>'Table A3'!C38*'Table A0'!$J38/(5)</f>
        <v>116640.26958884191</v>
      </c>
      <c r="D38" s="29">
        <f>'Table A3'!D38*'Table A0'!$J38/(1)</f>
        <v>294387.94420728582</v>
      </c>
      <c r="E38" s="29">
        <f>'Table A3'!E38*'Table A0'!$J38/(0.5)</f>
        <v>429878.62698522705</v>
      </c>
      <c r="F38" s="29">
        <f>'Table A3'!F38*'Table A0'!$J38/(0.1)</f>
        <v>978294.35293508263</v>
      </c>
      <c r="G38" s="29">
        <f>'Table A3'!G38*'Table A0'!$J38/(0.01)</f>
        <v>2971663.6674144142</v>
      </c>
      <c r="H38" s="29"/>
      <c r="I38" s="29">
        <f>(100-'Table A3'!B38)*'Table A0'!$J38/(90)</f>
        <v>17138.337642874583</v>
      </c>
      <c r="J38" s="29">
        <f>'Table A3'!I38*'Table A0'!$J38/(5)</f>
        <v>45296.079748556629</v>
      </c>
      <c r="K38" s="29">
        <f>'Table A3'!J38*'Table A0'!$J38/(4)</f>
        <v>72203.350934230955</v>
      </c>
      <c r="L38" s="29">
        <f>'Table A3'!K38*'Table A0'!$J38/(0.5)</f>
        <v>158897.26142934459</v>
      </c>
      <c r="M38" s="29">
        <f>'Table A3'!L38*'Table A0'!$J38/(0.4)</f>
        <v>292774.69549776305</v>
      </c>
      <c r="N38" s="29">
        <f>'Table A3'!M38*'Table A0'!$J38/(0.09)</f>
        <v>756808.87354849034</v>
      </c>
      <c r="O38" s="29"/>
      <c r="P38" s="29">
        <f>'Table Thresholds_nominal'!P38*'Table A0'!$L38</f>
        <v>42978.493131643554</v>
      </c>
      <c r="Q38" s="29">
        <f>'Table Thresholds_nominal'!Q38*'Table A0'!$L38</f>
        <v>55051.689217077648</v>
      </c>
      <c r="R38" s="29">
        <f>'Table Thresholds_nominal'!R38*'Table A0'!$L38</f>
        <v>139542.5138910049</v>
      </c>
      <c r="S38" s="29">
        <f>'Table Thresholds_nominal'!S38*'Table A0'!$L38</f>
        <v>221369.63642676795</v>
      </c>
      <c r="T38" s="29">
        <f>'Table Thresholds_nominal'!T38*'Table A0'!$L38</f>
        <v>533957.97093506181</v>
      </c>
      <c r="U38" s="29">
        <f>'Table Thresholds_nominal'!U38*'Table A0'!$L38</f>
        <v>1666436.8756679369</v>
      </c>
      <c r="W38" s="166"/>
      <c r="X38" s="166"/>
      <c r="Y38" s="166"/>
      <c r="Z38" s="166"/>
      <c r="AA38" s="166"/>
      <c r="AB38" s="166"/>
    </row>
    <row r="39" spans="1:28" ht="12" customHeight="1">
      <c r="A39" s="28">
        <v>1946</v>
      </c>
      <c r="B39" s="29">
        <f>'Table A3'!B39*'Table A0'!$J39/(10)</f>
        <v>87871.167992156115</v>
      </c>
      <c r="C39" s="29">
        <f>'Table A3'!C39*'Table A0'!$J39/(5)</f>
        <v>128170.81878717647</v>
      </c>
      <c r="D39" s="29">
        <f>'Table A3'!D39*'Table A0'!$J39/(1)</f>
        <v>317897.65121961146</v>
      </c>
      <c r="E39" s="29">
        <f>'Table A3'!E39*'Table A0'!$J39/(0.5)</f>
        <v>460308.42206797062</v>
      </c>
      <c r="F39" s="29">
        <f>'Table A3'!F39*'Table A0'!$J39/(0.1)</f>
        <v>1051531.5314957716</v>
      </c>
      <c r="G39" s="29">
        <f>'Table A3'!G39*'Table A0'!$J39/(0.01)</f>
        <v>3526472.130883154</v>
      </c>
      <c r="H39" s="29"/>
      <c r="I39" s="29">
        <f>(100-'Table A3'!B39)*'Table A0'!$J39/(90)</f>
        <v>16840.303921573821</v>
      </c>
      <c r="J39" s="29">
        <f>'Table A3'!I39*'Table A0'!$J39/(5)</f>
        <v>47571.517197135763</v>
      </c>
      <c r="K39" s="29">
        <f>'Table A3'!J39*'Table A0'!$J39/(4)</f>
        <v>80739.1106790677</v>
      </c>
      <c r="L39" s="29">
        <f>'Table A3'!K39*'Table A0'!$J39/(0.5)</f>
        <v>175486.88037125234</v>
      </c>
      <c r="M39" s="29">
        <f>'Table A3'!L39*'Table A0'!$J39/(0.4)</f>
        <v>312502.64471102034</v>
      </c>
      <c r="N39" s="29">
        <f>'Table A3'!M39*'Table A0'!$J39/(0.09)</f>
        <v>776538.1315638402</v>
      </c>
      <c r="O39" s="29"/>
      <c r="P39" s="29">
        <f>'Table Thresholds_nominal'!P39*'Table A0'!$L39</f>
        <v>42835.895559139863</v>
      </c>
      <c r="Q39" s="29">
        <f>'Table Thresholds_nominal'!Q39*'Table A0'!$L39</f>
        <v>57438.76225432448</v>
      </c>
      <c r="R39" s="29">
        <f>'Table Thresholds_nominal'!R39*'Table A0'!$L39</f>
        <v>145723.79412163672</v>
      </c>
      <c r="S39" s="29">
        <f>'Table Thresholds_nominal'!S39*'Table A0'!$L39</f>
        <v>222610.8773683607</v>
      </c>
      <c r="T39" s="29">
        <f>'Table Thresholds_nominal'!T39*'Table A0'!$L39</f>
        <v>534940.62293061789</v>
      </c>
      <c r="U39" s="29">
        <f>'Table Thresholds_nominal'!U39*'Table A0'!$L39</f>
        <v>1796704.7013613407</v>
      </c>
      <c r="W39" s="166"/>
      <c r="X39" s="166"/>
      <c r="Y39" s="166"/>
      <c r="Z39" s="166"/>
      <c r="AA39" s="166"/>
      <c r="AB39" s="166"/>
    </row>
    <row r="40" spans="1:28" ht="12" customHeight="1">
      <c r="A40" s="28">
        <v>1947</v>
      </c>
      <c r="B40" s="29">
        <f>'Table A3'!B40*'Table A0'!$J40/(10)</f>
        <v>78115.250803391304</v>
      </c>
      <c r="C40" s="29">
        <f>'Table A3'!C40*'Table A0'!$J40/(5)</f>
        <v>112248.53909689272</v>
      </c>
      <c r="D40" s="29">
        <f>'Table A3'!D40*'Table A0'!$J40/(1)</f>
        <v>271886.392422918</v>
      </c>
      <c r="E40" s="29">
        <f>'Table A3'!E40*'Table A0'!$J40/(0.5)</f>
        <v>391790.27705050365</v>
      </c>
      <c r="F40" s="29">
        <f>'Table A3'!F40*'Table A0'!$J40/(0.1)</f>
        <v>891094.28618447587</v>
      </c>
      <c r="G40" s="29">
        <f>'Table A3'!G40*'Table A0'!$J40/(0.01)</f>
        <v>2964505.9219500725</v>
      </c>
      <c r="H40" s="29"/>
      <c r="I40" s="29">
        <f>(100-'Table A3'!B40)*'Table A0'!$J40/(90)</f>
        <v>16589.837319219459</v>
      </c>
      <c r="J40" s="29">
        <f>'Table A3'!I40*'Table A0'!$J40/(5)</f>
        <v>43981.962509889905</v>
      </c>
      <c r="K40" s="29">
        <f>'Table A3'!J40*'Table A0'!$J40/(4)</f>
        <v>72339.075765386398</v>
      </c>
      <c r="L40" s="29">
        <f>'Table A3'!K40*'Table A0'!$J40/(0.5)</f>
        <v>151982.50779533232</v>
      </c>
      <c r="M40" s="29">
        <f>'Table A3'!L40*'Table A0'!$J40/(0.4)</f>
        <v>266964.27476701053</v>
      </c>
      <c r="N40" s="29">
        <f>'Table A3'!M40*'Table A0'!$J40/(0.09)</f>
        <v>660715.21554385405</v>
      </c>
      <c r="O40" s="29"/>
      <c r="P40" s="29">
        <f>'Table Thresholds_nominal'!P40*'Table A0'!$L40</f>
        <v>38895.379207649472</v>
      </c>
      <c r="Q40" s="29">
        <f>'Table Thresholds_nominal'!Q40*'Table A0'!$L40</f>
        <v>50800.282364853767</v>
      </c>
      <c r="R40" s="29">
        <f>'Table Thresholds_nominal'!R40*'Table A0'!$L40</f>
        <v>126048.21729603549</v>
      </c>
      <c r="S40" s="29">
        <f>'Table Thresholds_nominal'!S40*'Table A0'!$L40</f>
        <v>190365.19757083646</v>
      </c>
      <c r="T40" s="29">
        <f>'Table Thresholds_nominal'!T40*'Table A0'!$L40</f>
        <v>449205.11735906958</v>
      </c>
      <c r="U40" s="29">
        <f>'Table Thresholds_nominal'!U40*'Table A0'!$L40</f>
        <v>1485879.1545921215</v>
      </c>
      <c r="W40" s="166"/>
      <c r="X40" s="166"/>
      <c r="Y40" s="166"/>
      <c r="Z40" s="166"/>
      <c r="AA40" s="166"/>
      <c r="AB40" s="166"/>
    </row>
    <row r="41" spans="1:28" ht="12" customHeight="1">
      <c r="A41" s="28">
        <v>1948</v>
      </c>
      <c r="B41" s="29">
        <f>'Table A3'!B41*'Table A0'!$J41/(10)</f>
        <v>80851.543435606131</v>
      </c>
      <c r="C41" s="29">
        <f>'Table A3'!C41*'Table A0'!$J41/(5)</f>
        <v>115712.65916317012</v>
      </c>
      <c r="D41" s="29">
        <f>'Table A3'!D41*'Table A0'!$J41/(1)</f>
        <v>282700.35028422199</v>
      </c>
      <c r="E41" s="29">
        <f>'Table A3'!E41*'Table A0'!$J41/(0.5)</f>
        <v>411043.33780171856</v>
      </c>
      <c r="F41" s="29">
        <f>'Table A3'!F41*'Table A0'!$J41/(0.1)</f>
        <v>936394.46911518963</v>
      </c>
      <c r="G41" s="29">
        <f>'Table A3'!G41*'Table A0'!$J41/(0.01)</f>
        <v>3014597.3066499736</v>
      </c>
      <c r="H41" s="29"/>
      <c r="I41" s="29">
        <f>(100-'Table A3'!B41)*'Table A0'!$J41/(90)</f>
        <v>16673.749341933348</v>
      </c>
      <c r="J41" s="29">
        <f>'Table A3'!I41*'Table A0'!$J41/(5)</f>
        <v>45990.427708042131</v>
      </c>
      <c r="K41" s="29">
        <f>'Table A3'!J41*'Table A0'!$J41/(4)</f>
        <v>73965.736382907155</v>
      </c>
      <c r="L41" s="29">
        <f>'Table A3'!K41*'Table A0'!$J41/(0.5)</f>
        <v>154357.36276672545</v>
      </c>
      <c r="M41" s="29">
        <f>'Table A3'!L41*'Table A0'!$J41/(0.4)</f>
        <v>279705.55497335072</v>
      </c>
      <c r="N41" s="29">
        <f>'Table A3'!M41*'Table A0'!$J41/(0.09)</f>
        <v>705483.0427224359</v>
      </c>
      <c r="O41" s="29"/>
      <c r="P41" s="29">
        <f>'Table Thresholds_nominal'!P41*'Table A0'!$L41</f>
        <v>40754.277788949265</v>
      </c>
      <c r="Q41" s="29">
        <f>'Table Thresholds_nominal'!Q41*'Table A0'!$L41</f>
        <v>55243.680325358735</v>
      </c>
      <c r="R41" s="29">
        <f>'Table Thresholds_nominal'!R41*'Table A0'!$L41</f>
        <v>128298.20629657694</v>
      </c>
      <c r="S41" s="29">
        <f>'Table Thresholds_nominal'!S41*'Table A0'!$L41</f>
        <v>197858.04548186655</v>
      </c>
      <c r="T41" s="29">
        <f>'Table Thresholds_nominal'!T41*'Table A0'!$L41</f>
        <v>472751.81418533792</v>
      </c>
      <c r="U41" s="29">
        <f>'Table Thresholds_nominal'!U41*'Table A0'!$L41</f>
        <v>1582108.9809063515</v>
      </c>
      <c r="W41" s="166"/>
      <c r="X41" s="166"/>
      <c r="Y41" s="166"/>
      <c r="Z41" s="166"/>
      <c r="AA41" s="166"/>
      <c r="AB41" s="166"/>
    </row>
    <row r="42" spans="1:28" ht="12" customHeight="1">
      <c r="A42" s="28">
        <v>1949</v>
      </c>
      <c r="B42" s="29">
        <f>'Table A3'!B42*'Table A0'!$J42/(10)</f>
        <v>78693.746885632936</v>
      </c>
      <c r="C42" s="29">
        <f>'Table A3'!C42*'Table A0'!$J42/(5)</f>
        <v>110985.16645196639</v>
      </c>
      <c r="D42" s="29">
        <f>'Table A3'!D42*'Table A0'!$J42/(1)</f>
        <v>265557.40211819648</v>
      </c>
      <c r="E42" s="29">
        <f>'Table A3'!E42*'Table A0'!$J42/(0.5)</f>
        <v>383885.93245973962</v>
      </c>
      <c r="F42" s="29">
        <f>'Table A3'!F42*'Table A0'!$J42/(0.1)</f>
        <v>867614.91379451018</v>
      </c>
      <c r="G42" s="29">
        <f>'Table A3'!G42*'Table A0'!$J42/(0.01)</f>
        <v>2813645.7100386284</v>
      </c>
      <c r="H42" s="29"/>
      <c r="I42" s="29">
        <f>(100-'Table A3'!B42)*'Table A0'!$J42/(90)</f>
        <v>16417.398512424839</v>
      </c>
      <c r="J42" s="29">
        <f>'Table A3'!I42*'Table A0'!$J42/(5)</f>
        <v>46402.327319299489</v>
      </c>
      <c r="K42" s="29">
        <f>'Table A3'!J42*'Table A0'!$J42/(4)</f>
        <v>72342.107535408853</v>
      </c>
      <c r="L42" s="29">
        <f>'Table A3'!K42*'Table A0'!$J42/(0.5)</f>
        <v>147228.8717766534</v>
      </c>
      <c r="M42" s="29">
        <f>'Table A3'!L42*'Table A0'!$J42/(0.4)</f>
        <v>262953.68712604692</v>
      </c>
      <c r="N42" s="29">
        <f>'Table A3'!M42*'Table A0'!$J42/(0.09)</f>
        <v>651389.26976738591</v>
      </c>
      <c r="O42" s="29"/>
      <c r="P42" s="29">
        <f>'Table Thresholds_nominal'!P42*'Table A0'!$L42</f>
        <v>41189.436975041484</v>
      </c>
      <c r="Q42" s="29">
        <f>'Table Thresholds_nominal'!Q42*'Table A0'!$L42</f>
        <v>55300.297939045842</v>
      </c>
      <c r="R42" s="29">
        <f>'Table Thresholds_nominal'!R42*'Table A0'!$L42</f>
        <v>121942.6400146745</v>
      </c>
      <c r="S42" s="29">
        <f>'Table Thresholds_nominal'!S42*'Table A0'!$L42</f>
        <v>184847.58114783742</v>
      </c>
      <c r="T42" s="29">
        <f>'Table Thresholds_nominal'!T42*'Table A0'!$L42</f>
        <v>438704.23276670941</v>
      </c>
      <c r="U42" s="29">
        <f>'Table Thresholds_nominal'!U42*'Table A0'!$L42</f>
        <v>1443327.8736059784</v>
      </c>
      <c r="W42" s="166"/>
      <c r="X42" s="166"/>
      <c r="Y42" s="166"/>
      <c r="Z42" s="166"/>
      <c r="AA42" s="166"/>
      <c r="AB42" s="166"/>
    </row>
    <row r="43" spans="1:28" ht="12" customHeight="1">
      <c r="A43" s="28">
        <v>1950</v>
      </c>
      <c r="B43" s="29">
        <f>'Table A3'!B43*'Table A0'!$J43/(10)</f>
        <v>88015.942964759306</v>
      </c>
      <c r="C43" s="29">
        <f>'Table A3'!C43*'Table A0'!$J43/(5)</f>
        <v>126385.67554555989</v>
      </c>
      <c r="D43" s="29">
        <f>'Table A3'!D43*'Table A0'!$J43/(1)</f>
        <v>317271.27134851634</v>
      </c>
      <c r="E43" s="29">
        <f>'Table A3'!E43*'Table A0'!$J43/(0.5)</f>
        <v>463793.72958766751</v>
      </c>
      <c r="F43" s="29">
        <f>'Table A3'!F43*'Table A0'!$J43/(0.1)</f>
        <v>1086593.7788863422</v>
      </c>
      <c r="G43" s="29">
        <f>'Table A3'!G43*'Table A0'!$J43/(0.01)</f>
        <v>3018854.4552134736</v>
      </c>
      <c r="H43" s="29"/>
      <c r="I43" s="29">
        <f>(100-'Table A3'!B43)*'Table A0'!$J43/(90)</f>
        <v>17719.391557027</v>
      </c>
      <c r="J43" s="29">
        <f>'Table A3'!I43*'Table A0'!$J43/(5)</f>
        <v>49646.2103839587</v>
      </c>
      <c r="K43" s="29">
        <f>'Table A3'!J43*'Table A0'!$J43/(4)</f>
        <v>78664.276594820782</v>
      </c>
      <c r="L43" s="29">
        <f>'Table A3'!K43*'Table A0'!$J43/(0.5)</f>
        <v>170748.8131093652</v>
      </c>
      <c r="M43" s="29">
        <f>'Table A3'!L43*'Table A0'!$J43/(0.4)</f>
        <v>308093.71726299881</v>
      </c>
      <c r="N43" s="29">
        <f>'Table A3'!M43*'Table A0'!$J43/(0.09)</f>
        <v>871898.14818332775</v>
      </c>
      <c r="O43" s="29"/>
      <c r="P43" s="29">
        <f>'Table Thresholds_nominal'!P43*'Table A0'!$L43</f>
        <v>45448.234827735214</v>
      </c>
      <c r="Q43" s="29">
        <f>'Table Thresholds_nominal'!Q43*'Table A0'!$L43</f>
        <v>57281.406314668173</v>
      </c>
      <c r="R43" s="29">
        <f>'Table Thresholds_nominal'!R43*'Table A0'!$L43</f>
        <v>138774.96480991994</v>
      </c>
      <c r="S43" s="29">
        <f>'Table Thresholds_nominal'!S43*'Table A0'!$L43</f>
        <v>216408.84217390959</v>
      </c>
      <c r="T43" s="29">
        <f>'Table Thresholds_nominal'!T43*'Table A0'!$L43</f>
        <v>530306.05107789661</v>
      </c>
      <c r="U43" s="29">
        <f>'Table Thresholds_nominal'!U43*'Table A0'!$L43</f>
        <v>1483612.3723282251</v>
      </c>
      <c r="W43" s="166"/>
      <c r="X43" s="166"/>
      <c r="Y43" s="166"/>
      <c r="Z43" s="166"/>
      <c r="AA43" s="166"/>
      <c r="AB43" s="166"/>
    </row>
    <row r="44" spans="1:28" ht="12" customHeight="1">
      <c r="A44" s="28">
        <v>1951</v>
      </c>
      <c r="B44" s="29">
        <f>'Table A3'!B44*'Table A0'!$J44/(10)</f>
        <v>87001.898821981609</v>
      </c>
      <c r="C44" s="29">
        <f>'Table A3'!C44*'Table A0'!$J44/(5)</f>
        <v>123067.27325386794</v>
      </c>
      <c r="D44" s="29">
        <f>'Table A3'!D44*'Table A0'!$J44/(1)</f>
        <v>299700.14938227623</v>
      </c>
      <c r="E44" s="29">
        <f>'Table A3'!E44*'Table A0'!$J44/(0.5)</f>
        <v>433721.72743458825</v>
      </c>
      <c r="F44" s="29">
        <f>'Table A3'!F44*'Table A0'!$J44/(0.1)</f>
        <v>989178.62354292267</v>
      </c>
      <c r="G44" s="29">
        <f>'Table A3'!G44*'Table A0'!$J44/(0.01)</f>
        <v>3257261.1685109972</v>
      </c>
      <c r="H44" s="29"/>
      <c r="I44" s="29">
        <f>(100-'Table A3'!B44)*'Table A0'!$J44/(90)</f>
        <v>18584.34789883281</v>
      </c>
      <c r="J44" s="29">
        <f>'Table A3'!I44*'Table A0'!$J44/(5)</f>
        <v>50936.524390095277</v>
      </c>
      <c r="K44" s="29">
        <f>'Table A3'!J44*'Table A0'!$J44/(4)</f>
        <v>78909.05422176588</v>
      </c>
      <c r="L44" s="29">
        <f>'Table A3'!K44*'Table A0'!$J44/(0.5)</f>
        <v>165678.57132996418</v>
      </c>
      <c r="M44" s="29">
        <f>'Table A3'!L44*'Table A0'!$J44/(0.4)</f>
        <v>294857.50340750458</v>
      </c>
      <c r="N44" s="29">
        <f>'Table A3'!M44*'Table A0'!$J44/(0.09)</f>
        <v>737169.45187980332</v>
      </c>
      <c r="O44" s="29"/>
      <c r="P44" s="29">
        <f>'Table Thresholds_nominal'!P44*'Table A0'!$L44</f>
        <v>45626.94750604326</v>
      </c>
      <c r="Q44" s="29">
        <f>'Table Thresholds_nominal'!Q44*'Table A0'!$L44</f>
        <v>58110.335840338674</v>
      </c>
      <c r="R44" s="29">
        <f>'Table Thresholds_nominal'!R44*'Table A0'!$L44</f>
        <v>139467.2432557088</v>
      </c>
      <c r="S44" s="29">
        <f>'Table Thresholds_nominal'!S44*'Table A0'!$L44</f>
        <v>208440.4196337038</v>
      </c>
      <c r="T44" s="29">
        <f>'Table Thresholds_nominal'!T44*'Table A0'!$L44</f>
        <v>497393.18710084475</v>
      </c>
      <c r="U44" s="29">
        <f>'Table Thresholds_nominal'!U44*'Table A0'!$L44</f>
        <v>1669452.3227919419</v>
      </c>
      <c r="W44" s="166"/>
      <c r="X44" s="166"/>
      <c r="Y44" s="166"/>
      <c r="Z44" s="166"/>
      <c r="AA44" s="166"/>
      <c r="AB44" s="166"/>
    </row>
    <row r="45" spans="1:28" ht="12" customHeight="1">
      <c r="A45" s="28">
        <v>1952</v>
      </c>
      <c r="B45" s="29">
        <f>'Table A3'!B45*'Table A0'!$J45/(10)</f>
        <v>86616.841630278359</v>
      </c>
      <c r="C45" s="29">
        <f>'Table A3'!C45*'Table A0'!$J45/(5)</f>
        <v>120329.83222773908</v>
      </c>
      <c r="D45" s="29">
        <f>'Table A3'!D45*'Table A0'!$J45/(1)</f>
        <v>281430.02941027313</v>
      </c>
      <c r="E45" s="29">
        <f>'Table A3'!E45*'Table A0'!$J45/(0.5)</f>
        <v>403534.7745694358</v>
      </c>
      <c r="F45" s="29">
        <f>'Table A3'!F45*'Table A0'!$J45/(0.1)</f>
        <v>894079.03754849685</v>
      </c>
      <c r="G45" s="29">
        <f>'Table A3'!G45*'Table A0'!$J45/(0.01)</f>
        <v>2838768.0641816463</v>
      </c>
      <c r="H45" s="29"/>
      <c r="I45" s="29">
        <f>(100-'Table A3'!B45)*'Table A0'!$J45/(90)</f>
        <v>19354.094456445066</v>
      </c>
      <c r="J45" s="29">
        <f>'Table A3'!I45*'Table A0'!$J45/(5)</f>
        <v>52903.85103281762</v>
      </c>
      <c r="K45" s="29">
        <f>'Table A3'!J45*'Table A0'!$J45/(4)</f>
        <v>80054.782932105591</v>
      </c>
      <c r="L45" s="29">
        <f>'Table A3'!K45*'Table A0'!$J45/(0.5)</f>
        <v>159325.28425111048</v>
      </c>
      <c r="M45" s="29">
        <f>'Table A3'!L45*'Table A0'!$J45/(0.4)</f>
        <v>280898.70882467047</v>
      </c>
      <c r="N45" s="29">
        <f>'Table A3'!M45*'Table A0'!$J45/(0.09)</f>
        <v>678002.47903370252</v>
      </c>
      <c r="O45" s="29"/>
      <c r="P45" s="29">
        <f>'Table Thresholds_nominal'!P45*'Table A0'!$L45</f>
        <v>48695.590253200266</v>
      </c>
      <c r="Q45" s="29">
        <f>'Table Thresholds_nominal'!Q45*'Table A0'!$L45</f>
        <v>61252.49943770776</v>
      </c>
      <c r="R45" s="29">
        <f>'Table Thresholds_nominal'!R45*'Table A0'!$L45</f>
        <v>135467.01888161447</v>
      </c>
      <c r="S45" s="29">
        <f>'Table Thresholds_nominal'!S45*'Table A0'!$L45</f>
        <v>205099.20461688674</v>
      </c>
      <c r="T45" s="29">
        <f>'Table Thresholds_nominal'!T45*'Table A0'!$L45</f>
        <v>466330.43789679877</v>
      </c>
      <c r="U45" s="29">
        <f>'Table Thresholds_nominal'!U45*'Table A0'!$L45</f>
        <v>1462241.9432045312</v>
      </c>
      <c r="W45" s="166"/>
      <c r="X45" s="166"/>
      <c r="Y45" s="166"/>
      <c r="Z45" s="166"/>
      <c r="AA45" s="166"/>
      <c r="AB45" s="166"/>
    </row>
    <row r="46" spans="1:28" ht="12" customHeight="1">
      <c r="A46" s="28">
        <v>1953</v>
      </c>
      <c r="B46" s="29">
        <f>'Table A3'!B46*'Table A0'!$J46/(10)</f>
        <v>87568.501377841356</v>
      </c>
      <c r="C46" s="29">
        <f>'Table A3'!C46*'Table A0'!$J46/(5)</f>
        <v>119333.43363398458</v>
      </c>
      <c r="D46" s="29">
        <f>'Table A3'!D46*'Table A0'!$J46/(1)</f>
        <v>268392.15860814799</v>
      </c>
      <c r="E46" s="29">
        <f>'Table A3'!E46*'Table A0'!$J46/(0.5)</f>
        <v>380677.94042934931</v>
      </c>
      <c r="F46" s="29">
        <f>'Table A3'!F46*'Table A0'!$J46/(0.1)</f>
        <v>828104.56978707889</v>
      </c>
      <c r="G46" s="29">
        <f>'Table A3'!G46*'Table A0'!$J46/(0.01)</f>
        <v>2620407.4955831766</v>
      </c>
      <c r="H46" s="29"/>
      <c r="I46" s="29">
        <f>(100-'Table A3'!B46)*'Table A0'!$J46/(90)</f>
        <v>20387.008761327212</v>
      </c>
      <c r="J46" s="29">
        <f>'Table A3'!I46*'Table A0'!$J46/(5)</f>
        <v>55803.569121698129</v>
      </c>
      <c r="K46" s="29">
        <f>'Table A3'!J46*'Table A0'!$J46/(4)</f>
        <v>82068.752390443711</v>
      </c>
      <c r="L46" s="29">
        <f>'Table A3'!K46*'Table A0'!$J46/(0.5)</f>
        <v>156106.37678694673</v>
      </c>
      <c r="M46" s="29">
        <f>'Table A3'!L46*'Table A0'!$J46/(0.4)</f>
        <v>268821.28308991686</v>
      </c>
      <c r="N46" s="29">
        <f>'Table A3'!M46*'Table A0'!$J46/(0.09)</f>
        <v>628959.80025417916</v>
      </c>
      <c r="O46" s="29"/>
      <c r="P46" s="29">
        <f>'Table Thresholds_nominal'!P46*'Table A0'!$L46</f>
        <v>49970.381294405968</v>
      </c>
      <c r="Q46" s="29">
        <f>'Table Thresholds_nominal'!Q46*'Table A0'!$L46</f>
        <v>62705.704290745787</v>
      </c>
      <c r="R46" s="29">
        <f>'Table Thresholds_nominal'!R46*'Table A0'!$L46</f>
        <v>133716.78449875535</v>
      </c>
      <c r="S46" s="29">
        <f>'Table Thresholds_nominal'!S46*'Table A0'!$L46</f>
        <v>198672.50210530093</v>
      </c>
      <c r="T46" s="29">
        <f>'Table Thresholds_nominal'!T46*'Table A0'!$L46</f>
        <v>436218.91346341802</v>
      </c>
      <c r="U46" s="29">
        <f>'Table Thresholds_nominal'!U46*'Table A0'!$L46</f>
        <v>1313631.7224308399</v>
      </c>
      <c r="W46" s="166"/>
      <c r="X46" s="166"/>
      <c r="Y46" s="166"/>
      <c r="Z46" s="166"/>
      <c r="AA46" s="166"/>
      <c r="AB46" s="166"/>
    </row>
    <row r="47" spans="1:28" ht="12" customHeight="1">
      <c r="A47" s="28">
        <v>1954</v>
      </c>
      <c r="B47" s="29">
        <f>'Table A3'!B47*'Table A0'!$J47/(10)</f>
        <v>91044.134714557935</v>
      </c>
      <c r="C47" s="29">
        <f>'Table A3'!C47*'Table A0'!$J47/(5)</f>
        <v>126121.43577031358</v>
      </c>
      <c r="D47" s="29">
        <f>'Table A3'!D47*'Table A0'!$J47/(1)</f>
        <v>291612.07851883001</v>
      </c>
      <c r="E47" s="29">
        <f>'Table A3'!E47*'Table A0'!$J47/(0.5)</f>
        <v>417532.82934147498</v>
      </c>
      <c r="F47" s="29">
        <f>'Table A3'!F47*'Table A0'!$J47/(0.1)</f>
        <v>944903.54529664887</v>
      </c>
      <c r="G47" s="29">
        <f>'Table A3'!G47*'Table A0'!$J47/(0.01)</f>
        <v>3163495.6604106035</v>
      </c>
      <c r="H47" s="29"/>
      <c r="I47" s="29">
        <f>(100-'Table A3'!B47)*'Table A0'!$J47/(90)</f>
        <v>19958.850379528983</v>
      </c>
      <c r="J47" s="29">
        <f>'Table A3'!I47*'Table A0'!$J47/(5)</f>
        <v>55966.833658802301</v>
      </c>
      <c r="K47" s="29">
        <f>'Table A3'!J47*'Table A0'!$J47/(4)</f>
        <v>84748.775083184475</v>
      </c>
      <c r="L47" s="29">
        <f>'Table A3'!K47*'Table A0'!$J47/(0.5)</f>
        <v>165691.32769618506</v>
      </c>
      <c r="M47" s="29">
        <f>'Table A3'!L47*'Table A0'!$J47/(0.4)</f>
        <v>285690.15035268146</v>
      </c>
      <c r="N47" s="29">
        <f>'Table A3'!M47*'Table A0'!$J47/(0.09)</f>
        <v>698393.31028398743</v>
      </c>
      <c r="O47" s="29"/>
      <c r="P47" s="29">
        <f>'Table Thresholds_nominal'!P47*'Table A0'!$L47</f>
        <v>50114.486231632472</v>
      </c>
      <c r="Q47" s="29">
        <f>'Table Thresholds_nominal'!Q47*'Table A0'!$L47</f>
        <v>64278.918542309417</v>
      </c>
      <c r="R47" s="29">
        <f>'Table Thresholds_nominal'!R47*'Table A0'!$L47</f>
        <v>141091.6808314131</v>
      </c>
      <c r="S47" s="29">
        <f>'Table Thresholds_nominal'!S47*'Table A0'!$L47</f>
        <v>208839.93415979523</v>
      </c>
      <c r="T47" s="29">
        <f>'Table Thresholds_nominal'!T47*'Table A0'!$L47</f>
        <v>487160.83685059438</v>
      </c>
      <c r="U47" s="29">
        <f>'Table Thresholds_nominal'!U47*'Table A0'!$L47</f>
        <v>1549965.7268031652</v>
      </c>
      <c r="W47" s="166"/>
      <c r="X47" s="166"/>
      <c r="Y47" s="166"/>
      <c r="Z47" s="166"/>
      <c r="AA47" s="166"/>
      <c r="AB47" s="166"/>
    </row>
    <row r="48" spans="1:28" ht="12" customHeight="1">
      <c r="A48" s="28">
        <v>1955</v>
      </c>
      <c r="B48" s="29">
        <f>'Table A3'!B48*'Table A0'!$J48/(10)</f>
        <v>99039.055467748811</v>
      </c>
      <c r="C48" s="29">
        <f>'Table A3'!C48*'Table A0'!$J48/(5)</f>
        <v>137718.69445985596</v>
      </c>
      <c r="D48" s="29">
        <f>'Table A3'!D48*'Table A0'!$J48/(1)</f>
        <v>322687.06719464558</v>
      </c>
      <c r="E48" s="29">
        <f>'Table A3'!E48*'Table A0'!$J48/(0.5)</f>
        <v>464726.54217436351</v>
      </c>
      <c r="F48" s="29">
        <f>'Table A3'!F48*'Table A0'!$J48/(0.1)</f>
        <v>1084121.5780015809</v>
      </c>
      <c r="G48" s="29">
        <f>'Table A3'!G48*'Table A0'!$J48/(0.01)</f>
        <v>3841992.0504639987</v>
      </c>
      <c r="H48" s="29"/>
      <c r="I48" s="29">
        <f>(100-'Table A3'!B48)*'Table A0'!$J48/(90)</f>
        <v>21420.685127633475</v>
      </c>
      <c r="J48" s="29">
        <f>'Table A3'!I48*'Table A0'!$J48/(5)</f>
        <v>60359.416475641672</v>
      </c>
      <c r="K48" s="29">
        <f>'Table A3'!J48*'Table A0'!$J48/(4)</f>
        <v>91476.601276158573</v>
      </c>
      <c r="L48" s="29">
        <f>'Table A3'!K48*'Table A0'!$J48/(0.5)</f>
        <v>180647.59221492769</v>
      </c>
      <c r="M48" s="29">
        <f>'Table A3'!L48*'Table A0'!$J48/(0.4)</f>
        <v>309877.7832175591</v>
      </c>
      <c r="N48" s="29">
        <f>'Table A3'!M48*'Table A0'!$J48/(0.09)</f>
        <v>777691.52550575708</v>
      </c>
      <c r="O48" s="29"/>
      <c r="P48" s="29">
        <f>'Table Thresholds_nominal'!P48*'Table A0'!$L48</f>
        <v>54860.66125774198</v>
      </c>
      <c r="Q48" s="29">
        <f>'Table Thresholds_nominal'!Q48*'Table A0'!$L48</f>
        <v>70794.765570227595</v>
      </c>
      <c r="R48" s="29">
        <f>'Table Thresholds_nominal'!R48*'Table A0'!$L48</f>
        <v>152556.62181303429</v>
      </c>
      <c r="S48" s="29">
        <f>'Table Thresholds_nominal'!S48*'Table A0'!$L48</f>
        <v>227708.65550811557</v>
      </c>
      <c r="T48" s="29">
        <f>'Table Thresholds_nominal'!T48*'Table A0'!$L48</f>
        <v>536736.30332113546</v>
      </c>
      <c r="U48" s="29">
        <f>'Table Thresholds_nominal'!U48*'Table A0'!$L48</f>
        <v>1774467.1535260228</v>
      </c>
      <c r="W48" s="166"/>
      <c r="X48" s="166"/>
      <c r="Y48" s="166"/>
      <c r="Z48" s="166"/>
      <c r="AA48" s="166"/>
      <c r="AB48" s="166"/>
    </row>
    <row r="49" spans="1:28" ht="12" customHeight="1">
      <c r="A49" s="28">
        <v>1956</v>
      </c>
      <c r="B49" s="29">
        <f>'Table A3'!B49*'Table A0'!$J49/(10)</f>
        <v>102266.27530808639</v>
      </c>
      <c r="C49" s="29">
        <f>'Table A3'!C49*'Table A0'!$J49/(5)</f>
        <v>141359.89567121561</v>
      </c>
      <c r="D49" s="29">
        <f>'Table A3'!D49*'Table A0'!$J49/(1)</f>
        <v>326157.8769713224</v>
      </c>
      <c r="E49" s="29">
        <f>'Table A3'!E49*'Table A0'!$J49/(0.5)</f>
        <v>470900.45938784699</v>
      </c>
      <c r="F49" s="29">
        <f>'Table A3'!F49*'Table A0'!$J49/(0.1)</f>
        <v>1065478.4397997132</v>
      </c>
      <c r="G49" s="29">
        <f>'Table A3'!G49*'Table A0'!$J49/(0.01)</f>
        <v>3660098.124407215</v>
      </c>
      <c r="H49" s="29"/>
      <c r="I49" s="29">
        <f>(100-'Table A3'!B49)*'Table A0'!$J49/(90)</f>
        <v>22594.620466666813</v>
      </c>
      <c r="J49" s="29">
        <f>'Table A3'!I49*'Table A0'!$J49/(5)</f>
        <v>63172.654944957161</v>
      </c>
      <c r="K49" s="29">
        <f>'Table A3'!J49*'Table A0'!$J49/(4)</f>
        <v>95160.400346188908</v>
      </c>
      <c r="L49" s="29">
        <f>'Table A3'!K49*'Table A0'!$J49/(0.5)</f>
        <v>181415.29455479782</v>
      </c>
      <c r="M49" s="29">
        <f>'Table A3'!L49*'Table A0'!$J49/(0.4)</f>
        <v>322255.96428488032</v>
      </c>
      <c r="N49" s="29">
        <f>'Table A3'!M49*'Table A0'!$J49/(0.09)</f>
        <v>777187.36373221327</v>
      </c>
      <c r="O49" s="29"/>
      <c r="P49" s="29">
        <f>'Table Thresholds_nominal'!P49*'Table A0'!$L49</f>
        <v>56509.675735540222</v>
      </c>
      <c r="Q49" s="29">
        <f>'Table Thresholds_nominal'!Q49*'Table A0'!$L49</f>
        <v>72675.85609835363</v>
      </c>
      <c r="R49" s="29">
        <f>'Table Thresholds_nominal'!R49*'Table A0'!$L49</f>
        <v>153213.02464468669</v>
      </c>
      <c r="S49" s="29">
        <f>'Table Thresholds_nominal'!S49*'Table A0'!$L49</f>
        <v>231396.65830952112</v>
      </c>
      <c r="T49" s="29">
        <f>'Table Thresholds_nominal'!T49*'Table A0'!$L49</f>
        <v>548644.40155105211</v>
      </c>
      <c r="U49" s="29">
        <f>'Table Thresholds_nominal'!U49*'Table A0'!$L49</f>
        <v>1712598.4343762833</v>
      </c>
      <c r="W49" s="166"/>
      <c r="X49" s="166"/>
      <c r="Y49" s="166"/>
      <c r="Z49" s="166"/>
      <c r="AA49" s="166"/>
      <c r="AB49" s="166"/>
    </row>
    <row r="50" spans="1:28" ht="12" customHeight="1">
      <c r="A50" s="28">
        <v>1957</v>
      </c>
      <c r="B50" s="29">
        <f>'Table A3'!B50*'Table A0'!$J50/(10)</f>
        <v>100441.95193071068</v>
      </c>
      <c r="C50" s="29">
        <f>'Table A3'!C50*'Table A0'!$J50/(5)</f>
        <v>137649.92301085065</v>
      </c>
      <c r="D50" s="29">
        <f>'Table A3'!D50*'Table A0'!$J50/(1)</f>
        <v>309375.94504866499</v>
      </c>
      <c r="E50" s="29">
        <f>'Table A3'!E50*'Table A0'!$J50/(0.5)</f>
        <v>440206.68391059089</v>
      </c>
      <c r="F50" s="29">
        <f>'Table A3'!F50*'Table A0'!$J50/(0.1)</f>
        <v>969238.44659256656</v>
      </c>
      <c r="G50" s="29">
        <f>'Table A3'!G50*'Table A0'!$J50/(0.01)</f>
        <v>3205715.9522082969</v>
      </c>
      <c r="H50" s="29"/>
      <c r="I50" s="29">
        <f>(100-'Table A3'!B50)*'Table A0'!$J50/(90)</f>
        <v>22670.319625700937</v>
      </c>
      <c r="J50" s="29">
        <f>'Table A3'!I50*'Table A0'!$J50/(5)</f>
        <v>63233.980850570719</v>
      </c>
      <c r="K50" s="29">
        <f>'Table A3'!J50*'Table A0'!$J50/(4)</f>
        <v>94718.417501397067</v>
      </c>
      <c r="L50" s="29">
        <f>'Table A3'!K50*'Table A0'!$J50/(0.5)</f>
        <v>178545.20618673906</v>
      </c>
      <c r="M50" s="29">
        <f>'Table A3'!L50*'Table A0'!$J50/(0.4)</f>
        <v>307948.7432400969</v>
      </c>
      <c r="N50" s="29">
        <f>'Table A3'!M50*'Table A0'!$J50/(0.09)</f>
        <v>720740.94596859673</v>
      </c>
      <c r="O50" s="29"/>
      <c r="P50" s="29">
        <f>'Table Thresholds_nominal'!P50*'Table A0'!$L50</f>
        <v>57226.261653111425</v>
      </c>
      <c r="Q50" s="29">
        <f>'Table Thresholds_nominal'!Q50*'Table A0'!$L50</f>
        <v>73514.771288261589</v>
      </c>
      <c r="R50" s="29">
        <f>'Table Thresholds_nominal'!R50*'Table A0'!$L50</f>
        <v>150717.37259216659</v>
      </c>
      <c r="S50" s="29">
        <f>'Table Thresholds_nominal'!S50*'Table A0'!$L50</f>
        <v>222875.6319748128</v>
      </c>
      <c r="T50" s="29">
        <f>'Table Thresholds_nominal'!T50*'Table A0'!$L50</f>
        <v>515135.61624871992</v>
      </c>
      <c r="U50" s="29">
        <f>'Table Thresholds_nominal'!U50*'Table A0'!$L50</f>
        <v>1561408.3523002644</v>
      </c>
      <c r="W50" s="166"/>
      <c r="X50" s="166"/>
      <c r="Y50" s="166"/>
      <c r="Z50" s="166"/>
      <c r="AA50" s="166"/>
      <c r="AB50" s="166"/>
    </row>
    <row r="51" spans="1:28" ht="12" customHeight="1">
      <c r="A51" s="28">
        <v>1958</v>
      </c>
      <c r="B51" s="29">
        <f>'Table A3'!B51*'Table A0'!$J51/(10)</f>
        <v>99614.657642676917</v>
      </c>
      <c r="C51" s="29">
        <f>'Table A3'!C51*'Table A0'!$J51/(5)</f>
        <v>136098.25402041862</v>
      </c>
      <c r="D51" s="29">
        <f>'Table A3'!D51*'Table A0'!$J51/(1)</f>
        <v>302918.75027936214</v>
      </c>
      <c r="E51" s="29">
        <f>'Table A3'!E51*'Table A0'!$J51/(0.5)</f>
        <v>431461.60290494823</v>
      </c>
      <c r="F51" s="29">
        <f>'Table A3'!F51*'Table A0'!$J51/(0.1)</f>
        <v>955274.3221257918</v>
      </c>
      <c r="G51" s="29">
        <f>'Table A3'!G51*'Table A0'!$J51/(0.01)</f>
        <v>3209913.9693036862</v>
      </c>
      <c r="H51" s="29"/>
      <c r="I51" s="29">
        <f>(100-'Table A3'!B51)*'Table A0'!$J51/(90)</f>
        <v>21910.813457428481</v>
      </c>
      <c r="J51" s="29">
        <f>'Table A3'!I51*'Table A0'!$J51/(5)</f>
        <v>63131.061264935204</v>
      </c>
      <c r="K51" s="29">
        <f>'Table A3'!J51*'Table A0'!$J51/(4)</f>
        <v>94393.129955682743</v>
      </c>
      <c r="L51" s="29">
        <f>'Table A3'!K51*'Table A0'!$J51/(0.5)</f>
        <v>174375.8976537761</v>
      </c>
      <c r="M51" s="29">
        <f>'Table A3'!L51*'Table A0'!$J51/(0.4)</f>
        <v>300508.42309973727</v>
      </c>
      <c r="N51" s="29">
        <f>'Table A3'!M51*'Table A0'!$J51/(0.09)</f>
        <v>704758.80577269255</v>
      </c>
      <c r="O51" s="29"/>
      <c r="P51" s="29">
        <f>'Table Thresholds_nominal'!P51*'Table A0'!$L51</f>
        <v>57135.236818359699</v>
      </c>
      <c r="Q51" s="29">
        <f>'Table Thresholds_nominal'!Q51*'Table A0'!$L51</f>
        <v>74434.208889996793</v>
      </c>
      <c r="R51" s="29">
        <f>'Table Thresholds_nominal'!R51*'Table A0'!$L51</f>
        <v>148273.50757832665</v>
      </c>
      <c r="S51" s="29">
        <f>'Table Thresholds_nominal'!S51*'Table A0'!$L51</f>
        <v>218837.67599708342</v>
      </c>
      <c r="T51" s="29">
        <f>'Table Thresholds_nominal'!T51*'Table A0'!$L51</f>
        <v>503960.22630084335</v>
      </c>
      <c r="U51" s="29">
        <f>'Table Thresholds_nominal'!U51*'Table A0'!$L51</f>
        <v>1571086.9874733561</v>
      </c>
      <c r="W51" s="166"/>
      <c r="X51" s="166"/>
      <c r="Y51" s="166"/>
      <c r="Z51" s="166"/>
      <c r="AA51" s="166"/>
      <c r="AB51" s="166"/>
    </row>
    <row r="52" spans="1:28" ht="12" customHeight="1">
      <c r="A52" s="28">
        <v>1959</v>
      </c>
      <c r="B52" s="29">
        <f>'Table A3'!B52*'Table A0'!$J52/(10)</f>
        <v>108077.45095726781</v>
      </c>
      <c r="C52" s="29">
        <f>'Table A3'!C52*'Table A0'!$J52/(5)</f>
        <v>148684.76637759397</v>
      </c>
      <c r="D52" s="29">
        <f>'Table A3'!D52*'Table A0'!$J52/(1)</f>
        <v>338419.4000756095</v>
      </c>
      <c r="E52" s="29">
        <f>'Table A3'!E52*'Table A0'!$J52/(0.5)</f>
        <v>490475.75313176558</v>
      </c>
      <c r="F52" s="29">
        <f>'Table A3'!F52*'Table A0'!$J52/(0.1)</f>
        <v>1096490.8348525921</v>
      </c>
      <c r="G52" s="29">
        <f>'Table A3'!G52*'Table A0'!$J52/(0.01)</f>
        <v>3795418.148665756</v>
      </c>
      <c r="H52" s="29"/>
      <c r="I52" s="29">
        <f>(100-'Table A3'!B52)*'Table A0'!$J52/(90)</f>
        <v>23307.056408464159</v>
      </c>
      <c r="J52" s="29">
        <f>'Table A3'!I52*'Table A0'!$J52/(5)</f>
        <v>67470.135536941641</v>
      </c>
      <c r="K52" s="29">
        <f>'Table A3'!J52*'Table A0'!$J52/(4)</f>
        <v>101251.10795309008</v>
      </c>
      <c r="L52" s="29">
        <f>'Table A3'!K52*'Table A0'!$J52/(0.5)</f>
        <v>186363.04701945343</v>
      </c>
      <c r="M52" s="29">
        <f>'Table A3'!L52*'Table A0'!$J52/(0.4)</f>
        <v>338971.98270155903</v>
      </c>
      <c r="N52" s="29">
        <f>'Table A3'!M52*'Table A0'!$J52/(0.09)</f>
        <v>796610.02220668504</v>
      </c>
      <c r="O52" s="29"/>
      <c r="P52" s="29">
        <f>'Table Thresholds_nominal'!P52*'Table A0'!$L52</f>
        <v>60116.813805363148</v>
      </c>
      <c r="Q52" s="29">
        <f>'Table Thresholds_nominal'!Q52*'Table A0'!$L52</f>
        <v>81881.018267709645</v>
      </c>
      <c r="R52" s="29">
        <f>'Table Thresholds_nominal'!R52*'Table A0'!$L52</f>
        <v>162126.43715261231</v>
      </c>
      <c r="S52" s="29">
        <f>'Table Thresholds_nominal'!S52*'Table A0'!$L52</f>
        <v>254639.94978399415</v>
      </c>
      <c r="T52" s="29">
        <f>'Table Thresholds_nominal'!T52*'Table A0'!$L52</f>
        <v>575895.56072778429</v>
      </c>
      <c r="U52" s="29">
        <f>'Table Thresholds_nominal'!U52*'Table A0'!$L52</f>
        <v>1793295.5807789222</v>
      </c>
      <c r="W52" s="166"/>
      <c r="X52" s="166"/>
      <c r="Y52" s="166"/>
      <c r="Z52" s="166"/>
      <c r="AA52" s="166"/>
      <c r="AB52" s="166"/>
    </row>
    <row r="53" spans="1:28" ht="12" customHeight="1">
      <c r="A53" s="28">
        <v>1960</v>
      </c>
      <c r="B53" s="29">
        <f>'Table A3'!B53*'Table A0'!$J53/(10)</f>
        <v>106828.80909592341</v>
      </c>
      <c r="C53" s="29">
        <f>'Table A3'!C53*'Table A0'!$J53/(5)</f>
        <v>144082.44832901441</v>
      </c>
      <c r="D53" s="29">
        <f>'Table A3'!D53*'Table A0'!$J53/(1)</f>
        <v>320232.75633850123</v>
      </c>
      <c r="E53" s="29">
        <f>'Table A3'!E53*'Table A0'!$J53/(0.5)</f>
        <v>455030.71909621177</v>
      </c>
      <c r="F53" s="29">
        <f>'Table A3'!F53*'Table A0'!$J53/(0.1)</f>
        <v>1036865.3480851641</v>
      </c>
      <c r="G53" s="29">
        <f>'Table A3'!G53*'Table A0'!$J53/(0.01)</f>
        <v>3749525.5704200002</v>
      </c>
      <c r="H53" s="29"/>
      <c r="I53" s="29">
        <f>(100-'Table A3'!B53)*'Table A0'!$J53/(90)</f>
        <v>23588.933312424928</v>
      </c>
      <c r="J53" s="29">
        <f>'Table A3'!I53*'Table A0'!$J53/(5)</f>
        <v>69575.169862832408</v>
      </c>
      <c r="K53" s="29">
        <f>'Table A3'!J53*'Table A0'!$J53/(4)</f>
        <v>100044.87132664269</v>
      </c>
      <c r="L53" s="29">
        <f>'Table A3'!K53*'Table A0'!$J53/(0.5)</f>
        <v>185434.79358079066</v>
      </c>
      <c r="M53" s="29">
        <f>'Table A3'!L53*'Table A0'!$J53/(0.4)</f>
        <v>309572.06184897368</v>
      </c>
      <c r="N53" s="29">
        <f>'Table A3'!M53*'Table A0'!$J53/(0.09)</f>
        <v>735458.6567146267</v>
      </c>
      <c r="O53" s="29"/>
      <c r="P53" s="29">
        <f>'Table Thresholds_nominal'!P53*'Table A0'!$L53</f>
        <v>61572.620882722942</v>
      </c>
      <c r="Q53" s="29">
        <f>'Table Thresholds_nominal'!Q53*'Table A0'!$L53</f>
        <v>74424.295682317155</v>
      </c>
      <c r="R53" s="29">
        <f>'Table Thresholds_nominal'!R53*'Table A0'!$L53</f>
        <v>158593.00804172823</v>
      </c>
      <c r="S53" s="29">
        <f>'Table Thresholds_nominal'!S53*'Table A0'!$L53</f>
        <v>230655.21945048912</v>
      </c>
      <c r="T53" s="29">
        <f>'Table Thresholds_nominal'!T53*'Table A0'!$L53</f>
        <v>528040.42513566057</v>
      </c>
      <c r="U53" s="29">
        <f>'Table Thresholds_nominal'!U53*'Table A0'!$L53</f>
        <v>1774050.9747781833</v>
      </c>
      <c r="W53" s="166"/>
      <c r="X53" s="166"/>
      <c r="Y53" s="166"/>
      <c r="Z53" s="166"/>
      <c r="AA53" s="166"/>
      <c r="AB53" s="166"/>
    </row>
    <row r="54" spans="1:28" ht="12" customHeight="1">
      <c r="A54" s="28">
        <v>1961</v>
      </c>
      <c r="B54" s="29">
        <f>'Table A3'!B54*'Table A0'!$J54/(10)</f>
        <v>111951.95199750378</v>
      </c>
      <c r="C54" s="29">
        <f>'Table A3'!C54*'Table A0'!$J54/(5)</f>
        <v>153615.0248499029</v>
      </c>
      <c r="D54" s="29">
        <f>'Table A3'!D54*'Table A0'!$J54/(1)</f>
        <v>347759.48848011199</v>
      </c>
      <c r="E54" s="29">
        <f>'Table A3'!E54*'Table A0'!$J54/(0.5)</f>
        <v>500451.33637015295</v>
      </c>
      <c r="F54" s="29">
        <f>'Table A3'!F54*'Table A0'!$J54/(0.1)</f>
        <v>1193317.2875177576</v>
      </c>
      <c r="G54" s="29">
        <f>'Table A3'!G54*'Table A0'!$J54/(0.01)</f>
        <v>4517630.0448784186</v>
      </c>
      <c r="H54" s="29"/>
      <c r="I54" s="29">
        <f>(100-'Table A3'!B54)*'Table A0'!$J54/(90)</f>
        <v>23874.390879222439</v>
      </c>
      <c r="J54" s="29">
        <f>'Table A3'!I54*'Table A0'!$J54/(5)</f>
        <v>70288.879145104642</v>
      </c>
      <c r="K54" s="29">
        <f>'Table A3'!J54*'Table A0'!$J54/(4)</f>
        <v>105078.90894235065</v>
      </c>
      <c r="L54" s="29">
        <f>'Table A3'!K54*'Table A0'!$J54/(0.5)</f>
        <v>195067.64059007101</v>
      </c>
      <c r="M54" s="29">
        <f>'Table A3'!L54*'Table A0'!$J54/(0.4)</f>
        <v>327234.8485832517</v>
      </c>
      <c r="N54" s="29">
        <f>'Table A3'!M54*'Table A0'!$J54/(0.09)</f>
        <v>823949.20336657332</v>
      </c>
      <c r="O54" s="29"/>
      <c r="P54" s="29">
        <f>'Table Thresholds_nominal'!P54*'Table A0'!$L54</f>
        <v>62760.151311017929</v>
      </c>
      <c r="Q54" s="29">
        <f>'Table Thresholds_nominal'!Q54*'Table A0'!$L54</f>
        <v>81806.915768811086</v>
      </c>
      <c r="R54" s="29">
        <f>'Table Thresholds_nominal'!R54*'Table A0'!$L54</f>
        <v>164585.7046012755</v>
      </c>
      <c r="S54" s="29">
        <f>'Table Thresholds_nominal'!S54*'Table A0'!$L54</f>
        <v>240391.96068150582</v>
      </c>
      <c r="T54" s="29">
        <f>'Table Thresholds_nominal'!T54*'Table A0'!$L54</f>
        <v>580421.51430701162</v>
      </c>
      <c r="U54" s="29">
        <f>'Table Thresholds_nominal'!U54*'Table A0'!$L54</f>
        <v>2102234.1011519278</v>
      </c>
      <c r="W54" s="166"/>
      <c r="X54" s="166"/>
      <c r="Y54" s="166"/>
      <c r="Z54" s="166"/>
      <c r="AA54" s="166"/>
      <c r="AB54" s="166"/>
    </row>
    <row r="55" spans="1:28" ht="12" customHeight="1">
      <c r="A55" s="28">
        <v>1962</v>
      </c>
      <c r="B55" s="29">
        <f>'Table A3'!B55*'Table A0'!$J55/(10)</f>
        <v>112671.77932843007</v>
      </c>
      <c r="C55" s="29">
        <f>'Table A3'!C55*'Table A0'!$J55/(5)</f>
        <v>152493.22001985216</v>
      </c>
      <c r="D55" s="29">
        <f>'Table A3'!D55*'Table A0'!$J55/(1)</f>
        <v>332653.86749189923</v>
      </c>
      <c r="E55" s="29">
        <f>'Table A3'!E55*'Table A0'!$J55/(0.5)</f>
        <v>471782.89094142109</v>
      </c>
      <c r="F55" s="29">
        <f>'Table A3'!F55*'Table A0'!$J55/(0.1)</f>
        <v>1067938.5768839824</v>
      </c>
      <c r="G55" s="29">
        <f>'Table A3'!G55*'Table A0'!$J55/(0.01)</f>
        <v>3880686.9179550163</v>
      </c>
      <c r="H55" s="29"/>
      <c r="I55" s="29">
        <f>(100-'Table A3'!B55)*'Table A0'!$J55/(90)</f>
        <v>24628.540642607113</v>
      </c>
      <c r="J55" s="29">
        <f>'Table A3'!I55*'Table A0'!$J55/(5)</f>
        <v>72850.338637007968</v>
      </c>
      <c r="K55" s="29">
        <f>'Table A3'!J55*'Table A0'!$J55/(4)</f>
        <v>107453.05815184041</v>
      </c>
      <c r="L55" s="29">
        <f>'Table A3'!K55*'Table A0'!$J55/(0.5)</f>
        <v>193524.84404237734</v>
      </c>
      <c r="M55" s="29">
        <f>'Table A3'!L55*'Table A0'!$J55/(0.4)</f>
        <v>322743.96945578075</v>
      </c>
      <c r="N55" s="29">
        <f>'Table A3'!M55*'Table A0'!$J55/(0.09)</f>
        <v>755410.9834316452</v>
      </c>
      <c r="O55" s="29"/>
      <c r="P55" s="29">
        <f>'Table Thresholds_nominal'!P55*'Table A0'!$L55</f>
        <v>65643.479029699854</v>
      </c>
      <c r="Q55" s="29">
        <f>'Table Thresholds_nominal'!Q55*'Table A0'!$L55</f>
        <v>83180.256584158458</v>
      </c>
      <c r="R55" s="29">
        <f>'Table Thresholds_nominal'!R55*'Table A0'!$L55</f>
        <v>165430.15857688483</v>
      </c>
      <c r="S55" s="29">
        <f>'Table Thresholds_nominal'!S55*'Table A0'!$L55</f>
        <v>241830.24024774742</v>
      </c>
      <c r="T55" s="29">
        <f>'Table Thresholds_nominal'!T55*'Table A0'!$L55</f>
        <v>552595.53716713679</v>
      </c>
      <c r="U55" s="29">
        <f>'Table Thresholds_nominal'!U55*'Table A0'!$L55</f>
        <v>1801325.8388104446</v>
      </c>
      <c r="W55" s="166"/>
      <c r="X55" s="166"/>
      <c r="Y55" s="166"/>
      <c r="Z55" s="166"/>
      <c r="AA55" s="166"/>
      <c r="AB55" s="166"/>
    </row>
    <row r="56" spans="1:28" ht="12" customHeight="1">
      <c r="A56" s="28">
        <v>1963</v>
      </c>
      <c r="B56" s="29">
        <f>'Table A3'!B56*'Table A0'!$J56/(10)</f>
        <v>116046.9647034877</v>
      </c>
      <c r="C56" s="29">
        <f>'Table A3'!C56*'Table A0'!$J56/(5)</f>
        <v>156932.22047447067</v>
      </c>
      <c r="D56" s="29">
        <f>'Table A3'!D56*'Table A0'!$J56/(1)</f>
        <v>340620.77670647932</v>
      </c>
      <c r="E56" s="29">
        <f>'Table A3'!E56*'Table A0'!$J56/(0.5)</f>
        <v>480731.41087426228</v>
      </c>
      <c r="F56" s="29">
        <f>'Table A3'!F56*'Table A0'!$J56/(0.1)</f>
        <v>1080581.4207701562</v>
      </c>
      <c r="G56" s="29">
        <f>'Table A3'!G56*'Table A0'!$J56/(0.01)</f>
        <v>3937408.7415451389</v>
      </c>
      <c r="H56" s="29"/>
      <c r="I56" s="29">
        <f>(100-'Table A3'!B56)*'Table A0'!$J56/(90)</f>
        <v>25271.287529134024</v>
      </c>
      <c r="J56" s="29">
        <f>'Table A3'!I56*'Table A0'!$J56/(5)</f>
        <v>75161.708932504727</v>
      </c>
      <c r="K56" s="29">
        <f>'Table A3'!J56*'Table A0'!$J56/(4)</f>
        <v>111010.08141646849</v>
      </c>
      <c r="L56" s="29">
        <f>'Table A3'!K56*'Table A0'!$J56/(0.5)</f>
        <v>200510.14253869638</v>
      </c>
      <c r="M56" s="29">
        <f>'Table A3'!L56*'Table A0'!$J56/(0.4)</f>
        <v>330768.90840028878</v>
      </c>
      <c r="N56" s="29">
        <f>'Table A3'!M56*'Table A0'!$J56/(0.09)</f>
        <v>763156.16290626931</v>
      </c>
      <c r="O56" s="29"/>
      <c r="P56" s="29">
        <f>'Table Thresholds_nominal'!P56*'Table A0'!$L56</f>
        <v>68053.925536875002</v>
      </c>
      <c r="Q56" s="29">
        <f>'Table Thresholds_nominal'!Q56*'Table A0'!$L56</f>
        <v>86940.913033286677</v>
      </c>
      <c r="R56" s="29">
        <f>'Table Thresholds_nominal'!R56*'Table A0'!$L56</f>
        <v>171388.53961651123</v>
      </c>
      <c r="S56" s="29">
        <f>'Table Thresholds_nominal'!S56*'Table A0'!$L56</f>
        <v>248054.48752853036</v>
      </c>
      <c r="T56" s="29">
        <f>'Table Thresholds_nominal'!T56*'Table A0'!$L56</f>
        <v>562408.26382247917</v>
      </c>
      <c r="U56" s="29">
        <f>'Table Thresholds_nominal'!U56*'Table A0'!$L56</f>
        <v>1796611.4182439381</v>
      </c>
      <c r="W56" s="166"/>
      <c r="X56" s="166"/>
      <c r="Y56" s="166"/>
      <c r="Z56" s="166"/>
      <c r="AA56" s="166"/>
      <c r="AB56" s="166"/>
    </row>
    <row r="57" spans="1:28" ht="12" customHeight="1">
      <c r="A57" s="28">
        <v>1964</v>
      </c>
      <c r="B57" s="29">
        <f>'Table A3'!B57*'Table A0'!$J57/(10)</f>
        <v>124568.44746461103</v>
      </c>
      <c r="C57" s="29">
        <f>'Table A3'!C57*'Table A0'!$J57/(5)</f>
        <v>170089.73893315761</v>
      </c>
      <c r="D57" s="29">
        <f>'Table A3'!D57*'Table A0'!$J57/(1)</f>
        <v>379211.46343377669</v>
      </c>
      <c r="E57" s="29">
        <f>'Table A3'!E57*'Table A0'!$J57/(0.5)</f>
        <v>534506.5411959315</v>
      </c>
      <c r="F57" s="29">
        <f>'Table A3'!F57*'Table A0'!$J57/(0.1)</f>
        <v>1220409.5532930321</v>
      </c>
      <c r="G57" s="29">
        <f>'Table A3'!G57*'Table A0'!$J57/(0.01)</f>
        <v>4712199.9767741738</v>
      </c>
      <c r="H57" s="29"/>
      <c r="I57" s="29">
        <f>(100-'Table A3'!B57)*'Table A0'!$J57/(90)</f>
        <v>26367.278560361789</v>
      </c>
      <c r="J57" s="29">
        <f>'Table A3'!I57*'Table A0'!$J57/(5)</f>
        <v>79047.155996064452</v>
      </c>
      <c r="K57" s="29">
        <f>'Table A3'!J57*'Table A0'!$J57/(4)</f>
        <v>117809.30780800285</v>
      </c>
      <c r="L57" s="29">
        <f>'Table A3'!K57*'Table A0'!$J57/(0.5)</f>
        <v>223916.38567162192</v>
      </c>
      <c r="M57" s="29">
        <f>'Table A3'!L57*'Table A0'!$J57/(0.4)</f>
        <v>363030.78817165637</v>
      </c>
      <c r="N57" s="29">
        <f>'Table A3'!M57*'Table A0'!$J57/(0.09)</f>
        <v>832432.83957290521</v>
      </c>
      <c r="O57" s="29"/>
      <c r="P57" s="29">
        <f>'Table Thresholds_nominal'!P57*'Table A0'!$L57</f>
        <v>71876.357445322166</v>
      </c>
      <c r="Q57" s="29">
        <f>'Table Thresholds_nominal'!Q57*'Table A0'!$L57</f>
        <v>89692.224729467882</v>
      </c>
      <c r="R57" s="29">
        <f>'Table Thresholds_nominal'!R57*'Table A0'!$L57</f>
        <v>193626.66908511773</v>
      </c>
      <c r="S57" s="29">
        <f>'Table Thresholds_nominal'!S57*'Table A0'!$L57</f>
        <v>270847.67231160065</v>
      </c>
      <c r="T57" s="29">
        <f>'Table Thresholds_nominal'!T57*'Table A0'!$L57</f>
        <v>579974.33594276756</v>
      </c>
      <c r="U57" s="29">
        <f>'Table Thresholds_nominal'!U57*'Table A0'!$L57</f>
        <v>2113529.9793589609</v>
      </c>
      <c r="W57" s="166"/>
      <c r="X57" s="166"/>
      <c r="Y57" s="166"/>
      <c r="Z57" s="166"/>
      <c r="AA57" s="166"/>
      <c r="AB57" s="166"/>
    </row>
    <row r="58" spans="1:28" ht="12" customHeight="1">
      <c r="A58" s="28">
        <v>1965</v>
      </c>
      <c r="B58" s="29">
        <f>'Table A3'!B58*'Table A0'!$J58/(10)</f>
        <v>132006.33568351329</v>
      </c>
      <c r="C58" s="29">
        <f>'Table A3'!C58*'Table A0'!$J58/(5)</f>
        <v>181238.73784833224</v>
      </c>
      <c r="D58" s="29">
        <f>'Table A3'!D58*'Table A0'!$J58/(1)</f>
        <v>413386.76107046742</v>
      </c>
      <c r="E58" s="29">
        <f>'Table A3'!E58*'Table A0'!$J58/(0.5)</f>
        <v>586385.37145965791</v>
      </c>
      <c r="F58" s="29">
        <f>'Table A3'!F58*'Table A0'!$J58/(0.1)</f>
        <v>1387256.798285889</v>
      </c>
      <c r="G58" s="29">
        <f>'Table A3'!G58*'Table A0'!$J58/(0.01)</f>
        <v>5652617.5960951932</v>
      </c>
      <c r="H58" s="29"/>
      <c r="I58" s="29">
        <f>(100-'Table A3'!B58)*'Table A0'!$J58/(90)</f>
        <v>27503.241070786826</v>
      </c>
      <c r="J58" s="29">
        <f>'Table A3'!I58*'Table A0'!$J58/(5)</f>
        <v>82773.933518694335</v>
      </c>
      <c r="K58" s="29">
        <f>'Table A3'!J58*'Table A0'!$J58/(4)</f>
        <v>123201.73204279845</v>
      </c>
      <c r="L58" s="29">
        <f>'Table A3'!K58*'Table A0'!$J58/(0.5)</f>
        <v>240388.15068127686</v>
      </c>
      <c r="M58" s="29">
        <f>'Table A3'!L58*'Table A0'!$J58/(0.4)</f>
        <v>386167.51475310011</v>
      </c>
      <c r="N58" s="29">
        <f>'Table A3'!M58*'Table A0'!$J58/(0.09)</f>
        <v>913327.82075152197</v>
      </c>
      <c r="O58" s="29"/>
      <c r="P58" s="29">
        <f>'Table Thresholds_nominal'!P58*'Table A0'!$L58</f>
        <v>75813.316227146424</v>
      </c>
      <c r="Q58" s="29">
        <f>'Table Thresholds_nominal'!Q58*'Table A0'!$L58</f>
        <v>94524.915791156833</v>
      </c>
      <c r="R58" s="29">
        <f>'Table Thresholds_nominal'!R58*'Table A0'!$L58</f>
        <v>207024.92838034724</v>
      </c>
      <c r="S58" s="29">
        <f>'Table Thresholds_nominal'!S58*'Table A0'!$L58</f>
        <v>287931.0251324026</v>
      </c>
      <c r="T58" s="29">
        <f>'Table Thresholds_nominal'!T58*'Table A0'!$L58</f>
        <v>603182.7469551675</v>
      </c>
      <c r="U58" s="29">
        <f>'Table Thresholds_nominal'!U58*'Table A0'!$L58</f>
        <v>2428500.3457404552</v>
      </c>
      <c r="W58" s="166"/>
      <c r="X58" s="166"/>
      <c r="Y58" s="166"/>
      <c r="Z58" s="166"/>
      <c r="AA58" s="166"/>
      <c r="AB58" s="166"/>
    </row>
    <row r="59" spans="1:28" ht="12" customHeight="1">
      <c r="A59" s="28">
        <v>1966</v>
      </c>
      <c r="B59" s="29">
        <f>'Table A3'!B59*'Table A0'!$J59/(10)</f>
        <v>132848.00687777254</v>
      </c>
      <c r="C59" s="29">
        <f>'Table A3'!C59*'Table A0'!$J59/(5)</f>
        <v>180855.27123816326</v>
      </c>
      <c r="D59" s="29">
        <f>'Table A3'!D59*'Table A0'!$J59/(1)</f>
        <v>401449.82068180497</v>
      </c>
      <c r="E59" s="29">
        <f>'Table A3'!E59*'Table A0'!$J59/(0.5)</f>
        <v>569622.99848801072</v>
      </c>
      <c r="F59" s="29">
        <f>'Table A3'!F59*'Table A0'!$J59/(0.1)</f>
        <v>1335615.2854222101</v>
      </c>
      <c r="G59" s="29">
        <f>'Table A3'!G59*'Table A0'!$J59/(0.01)</f>
        <v>5089028.5891548777</v>
      </c>
      <c r="H59" s="29"/>
      <c r="I59" s="29">
        <f>(100-'Table A3'!B59)*'Table A0'!$J59/(90)</f>
        <v>29076.368171422146</v>
      </c>
      <c r="J59" s="29">
        <f>'Table A3'!I59*'Table A0'!$J59/(5)</f>
        <v>84840.742517381834</v>
      </c>
      <c r="K59" s="29">
        <f>'Table A3'!J59*'Table A0'!$J59/(4)</f>
        <v>125706.63387725281</v>
      </c>
      <c r="L59" s="29">
        <f>'Table A3'!K59*'Table A0'!$J59/(0.5)</f>
        <v>233276.6428755993</v>
      </c>
      <c r="M59" s="29">
        <f>'Table A3'!L59*'Table A0'!$J59/(0.4)</f>
        <v>378124.92675446073</v>
      </c>
      <c r="N59" s="29">
        <f>'Table A3'!M59*'Table A0'!$J59/(0.09)</f>
        <v>918569.3627852475</v>
      </c>
      <c r="O59" s="29"/>
      <c r="P59" s="29">
        <f>'Table Thresholds_nominal'!P59*'Table A0'!$L59</f>
        <v>76462.187560578503</v>
      </c>
      <c r="Q59" s="29">
        <f>'Table Thresholds_nominal'!Q59*'Table A0'!$L59</f>
        <v>97402.326486513586</v>
      </c>
      <c r="R59" s="29">
        <f>'Table Thresholds_nominal'!R59*'Table A0'!$L59</f>
        <v>198749.36530810385</v>
      </c>
      <c r="S59" s="29">
        <f>'Table Thresholds_nominal'!S59*'Table A0'!$L59</f>
        <v>287845.72622269543</v>
      </c>
      <c r="T59" s="29">
        <f>'Table Thresholds_nominal'!T59*'Table A0'!$L59</f>
        <v>627985.66571110021</v>
      </c>
      <c r="U59" s="29">
        <f>'Table Thresholds_nominal'!U59*'Table A0'!$L59</f>
        <v>2307351.8724035555</v>
      </c>
      <c r="W59" s="166"/>
      <c r="X59" s="166"/>
      <c r="Y59" s="166"/>
      <c r="Z59" s="166"/>
      <c r="AA59" s="166"/>
      <c r="AB59" s="166"/>
    </row>
    <row r="60" spans="1:28" ht="12" customHeight="1">
      <c r="A60" s="28">
        <v>1967</v>
      </c>
      <c r="B60" s="29">
        <f>'Table A3'!B60*'Table A0'!$J60/(10)</f>
        <v>140805.85253177868</v>
      </c>
      <c r="C60" s="29">
        <f>'Table A3'!C60*'Table A0'!$J60/(5)</f>
        <v>193784.32344277643</v>
      </c>
      <c r="D60" s="29">
        <f>'Table A3'!D60*'Table A0'!$J60/(1)</f>
        <v>438939.71776552656</v>
      </c>
      <c r="E60" s="29">
        <f>'Table A3'!E60*'Table A0'!$J60/(0.5)</f>
        <v>627477.58311447757</v>
      </c>
      <c r="F60" s="29">
        <f>'Table A3'!F60*'Table A0'!$J60/(0.1)</f>
        <v>1503122.1948105751</v>
      </c>
      <c r="G60" s="29">
        <f>'Table A3'!G60*'Table A0'!$J60/(0.01)</f>
        <v>5789884.7890722826</v>
      </c>
      <c r="H60" s="29"/>
      <c r="I60" s="29">
        <f>(100-'Table A3'!B60)*'Table A0'!$J60/(90)</f>
        <v>29775.989669635735</v>
      </c>
      <c r="J60" s="29">
        <f>'Table A3'!I60*'Table A0'!$J60/(5)</f>
        <v>87827.381620780943</v>
      </c>
      <c r="K60" s="29">
        <f>'Table A3'!J60*'Table A0'!$J60/(4)</f>
        <v>132495.47486208891</v>
      </c>
      <c r="L60" s="29">
        <f>'Table A3'!K60*'Table A0'!$J60/(0.5)</f>
        <v>250401.85241657551</v>
      </c>
      <c r="M60" s="29">
        <f>'Table A3'!L60*'Table A0'!$J60/(0.4)</f>
        <v>408566.43019045307</v>
      </c>
      <c r="N60" s="29">
        <f>'Table A3'!M60*'Table A0'!$J60/(0.09)</f>
        <v>1026815.2398926079</v>
      </c>
      <c r="O60" s="29"/>
      <c r="P60" s="29">
        <f>'Table Thresholds_nominal'!P60*'Table A0'!$L60</f>
        <v>78630.362013133374</v>
      </c>
      <c r="Q60" s="29">
        <f>'Table Thresholds_nominal'!Q60*'Table A0'!$L60</f>
        <v>102001.92011124756</v>
      </c>
      <c r="R60" s="29">
        <f>'Table Thresholds_nominal'!R60*'Table A0'!$L60</f>
        <v>213847.87238901752</v>
      </c>
      <c r="S60" s="29">
        <f>'Table Thresholds_nominal'!S60*'Table A0'!$L60</f>
        <v>306979.22759910341</v>
      </c>
      <c r="T60" s="29">
        <f>'Table Thresholds_nominal'!T60*'Table A0'!$L60</f>
        <v>695139.41308331222</v>
      </c>
      <c r="U60" s="29">
        <f>'Table Thresholds_nominal'!U60*'Table A0'!$L60</f>
        <v>2659148.8536193389</v>
      </c>
      <c r="W60" s="166"/>
      <c r="X60" s="166"/>
      <c r="Y60" s="166"/>
      <c r="Z60" s="166"/>
      <c r="AA60" s="166"/>
      <c r="AB60" s="166"/>
    </row>
    <row r="61" spans="1:28" ht="12" customHeight="1">
      <c r="A61" s="28">
        <v>1968</v>
      </c>
      <c r="B61" s="29">
        <f>'Table A3'!B61*'Table A0'!$J61/(10)</f>
        <v>148702.08993281057</v>
      </c>
      <c r="C61" s="29">
        <f>'Table A3'!C61*'Table A0'!$J61/(5)</f>
        <v>206116.4232085477</v>
      </c>
      <c r="D61" s="29">
        <f>'Table A3'!D61*'Table A0'!$J61/(1)</f>
        <v>478481.47872416227</v>
      </c>
      <c r="E61" s="29">
        <f>'Table A3'!E61*'Table A0'!$J61/(0.5)</f>
        <v>694626.18030030781</v>
      </c>
      <c r="F61" s="29">
        <f>'Table A3'!F61*'Table A0'!$J61/(0.1)</f>
        <v>1716661.0115752423</v>
      </c>
      <c r="G61" s="29">
        <f>'Table A3'!G61*'Table A0'!$J61/(0.01)</f>
        <v>6891327.2729642065</v>
      </c>
      <c r="H61" s="29"/>
      <c r="I61" s="29">
        <f>(100-'Table A3'!B61)*'Table A0'!$J61/(90)</f>
        <v>30891.595443584127</v>
      </c>
      <c r="J61" s="29">
        <f>'Table A3'!I61*'Table A0'!$J61/(5)</f>
        <v>91287.756657073463</v>
      </c>
      <c r="K61" s="29">
        <f>'Table A3'!J61*'Table A0'!$J61/(4)</f>
        <v>138025.15932964408</v>
      </c>
      <c r="L61" s="29">
        <f>'Table A3'!K61*'Table A0'!$J61/(0.5)</f>
        <v>262336.77714801673</v>
      </c>
      <c r="M61" s="29">
        <f>'Table A3'!L61*'Table A0'!$J61/(0.4)</f>
        <v>439117.47248157422</v>
      </c>
      <c r="N61" s="29">
        <f>'Table A3'!M61*'Table A0'!$J61/(0.09)</f>
        <v>1141698.0936431354</v>
      </c>
      <c r="O61" s="29"/>
      <c r="P61" s="29">
        <f>'Table Thresholds_nominal'!P61*'Table A0'!$L61</f>
        <v>82088.753397717606</v>
      </c>
      <c r="Q61" s="29">
        <f>'Table Thresholds_nominal'!Q61*'Table A0'!$L61</f>
        <v>106529.68420248829</v>
      </c>
      <c r="R61" s="29">
        <f>'Table Thresholds_nominal'!R61*'Table A0'!$L61</f>
        <v>225625.03132645789</v>
      </c>
      <c r="S61" s="29">
        <f>'Table Thresholds_nominal'!S61*'Table A0'!$L61</f>
        <v>325463.68519208569</v>
      </c>
      <c r="T61" s="29">
        <f>'Table Thresholds_nominal'!T61*'Table A0'!$L61</f>
        <v>771115.1141989982</v>
      </c>
      <c r="U61" s="29">
        <f>'Table Thresholds_nominal'!U61*'Table A0'!$L61</f>
        <v>3045018.320691647</v>
      </c>
      <c r="W61" s="166"/>
      <c r="X61" s="166"/>
      <c r="Y61" s="166"/>
      <c r="Z61" s="166"/>
      <c r="AA61" s="166"/>
      <c r="AB61" s="166"/>
    </row>
    <row r="62" spans="1:28" ht="12" customHeight="1">
      <c r="A62" s="28">
        <v>1969</v>
      </c>
      <c r="B62" s="29">
        <f>'Table A3'!B62*'Table A0'!$J62/(10)</f>
        <v>144643.168567235</v>
      </c>
      <c r="C62" s="29">
        <f>'Table A3'!C62*'Table A0'!$J62/(5)</f>
        <v>196817.59761789843</v>
      </c>
      <c r="D62" s="29">
        <f>'Table A3'!D62*'Table A0'!$J62/(1)</f>
        <v>441291.90946684469</v>
      </c>
      <c r="E62" s="29">
        <f>'Table A3'!E62*'Table A0'!$J62/(0.5)</f>
        <v>634839.74967609497</v>
      </c>
      <c r="F62" s="29">
        <f>'Table A3'!F62*'Table A0'!$J62/(0.1)</f>
        <v>1574649.7728568094</v>
      </c>
      <c r="G62" s="29">
        <f>'Table A3'!G62*'Table A0'!$J62/(0.01)</f>
        <v>6642593.9196040723</v>
      </c>
      <c r="H62" s="29"/>
      <c r="I62" s="29">
        <f>(100-'Table A3'!B62)*'Table A0'!$J62/(90)</f>
        <v>31296.017140736789</v>
      </c>
      <c r="J62" s="29">
        <f>'Table A3'!I62*'Table A0'!$J62/(5)</f>
        <v>92468.739516571601</v>
      </c>
      <c r="K62" s="29">
        <f>'Table A3'!J62*'Table A0'!$J62/(4)</f>
        <v>135699.01965566183</v>
      </c>
      <c r="L62" s="29">
        <f>'Table A3'!K62*'Table A0'!$J62/(0.5)</f>
        <v>247744.06925759441</v>
      </c>
      <c r="M62" s="29">
        <f>'Table A3'!L62*'Table A0'!$J62/(0.4)</f>
        <v>399887.24388091633</v>
      </c>
      <c r="N62" s="29">
        <f>'Table A3'!M62*'Table A0'!$J62/(0.09)</f>
        <v>1011544.867662669</v>
      </c>
      <c r="O62" s="29"/>
      <c r="P62" s="29">
        <f>'Table Thresholds_nominal'!P62*'Table A0'!$L62</f>
        <v>83301.566116428439</v>
      </c>
      <c r="Q62" s="29">
        <f>'Table Thresholds_nominal'!Q62*'Table A0'!$L62</f>
        <v>106444.8059042947</v>
      </c>
      <c r="R62" s="29">
        <f>'Table Thresholds_nominal'!R62*'Table A0'!$L62</f>
        <v>212687.68067350239</v>
      </c>
      <c r="S62" s="29">
        <f>'Table Thresholds_nominal'!S62*'Table A0'!$L62</f>
        <v>304857.63074368139</v>
      </c>
      <c r="T62" s="29">
        <f>'Table Thresholds_nominal'!T62*'Table A0'!$L62</f>
        <v>682652.19556718681</v>
      </c>
      <c r="U62" s="29">
        <f>'Table Thresholds_nominal'!U62*'Table A0'!$L62</f>
        <v>2818090.1588759692</v>
      </c>
      <c r="W62" s="166"/>
      <c r="X62" s="166"/>
      <c r="Y62" s="166"/>
      <c r="Z62" s="166"/>
      <c r="AA62" s="166"/>
      <c r="AB62" s="166"/>
    </row>
    <row r="63" spans="1:28" ht="12" customHeight="1">
      <c r="A63" s="28">
        <v>1970</v>
      </c>
      <c r="B63" s="29">
        <f>'Table A3'!B63*'Table A0'!$J63/(10)</f>
        <v>137019.46827430755</v>
      </c>
      <c r="C63" s="29">
        <f>'Table A3'!C63*'Table A0'!$J63/(5)</f>
        <v>181947.77571267606</v>
      </c>
      <c r="D63" s="29">
        <f>'Table A3'!D63*'Table A0'!$J63/(1)</f>
        <v>379021.31171731831</v>
      </c>
      <c r="E63" s="29">
        <f>'Table A3'!E63*'Table A0'!$J63/(0.5)</f>
        <v>525030.56997067912</v>
      </c>
      <c r="F63" s="29">
        <f>'Table A3'!F63*'Table A0'!$J63/(0.1)</f>
        <v>1165519.5619857667</v>
      </c>
      <c r="G63" s="29">
        <f>'Table A3'!G63*'Table A0'!$J63/(0.01)</f>
        <v>4183906.0551307136</v>
      </c>
      <c r="H63" s="29"/>
      <c r="I63" s="29">
        <f>(100-'Table A3'!B63)*'Table A0'!$J63/(90)</f>
        <v>31437.268102337555</v>
      </c>
      <c r="J63" s="29">
        <f>'Table A3'!I63*'Table A0'!$J63/(5)</f>
        <v>92091.160835939023</v>
      </c>
      <c r="K63" s="29">
        <f>'Table A3'!J63*'Table A0'!$J63/(4)</f>
        <v>132679.39171151552</v>
      </c>
      <c r="L63" s="29">
        <f>'Table A3'!K63*'Table A0'!$J63/(0.5)</f>
        <v>233012.05346395748</v>
      </c>
      <c r="M63" s="29">
        <f>'Table A3'!L63*'Table A0'!$J63/(0.4)</f>
        <v>364908.32196690724</v>
      </c>
      <c r="N63" s="29">
        <f>'Table A3'!M63*'Table A0'!$J63/(0.09)</f>
        <v>830143.28496966162</v>
      </c>
      <c r="O63" s="29"/>
      <c r="P63" s="29">
        <f>'Table Thresholds_nominal'!P63*'Table A0'!$L63</f>
        <v>82944.747321132803</v>
      </c>
      <c r="Q63" s="29">
        <f>'Table Thresholds_nominal'!Q63*'Table A0'!$L63</f>
        <v>105160.89578220171</v>
      </c>
      <c r="R63" s="29">
        <f>'Table Thresholds_nominal'!R63*'Table A0'!$L63</f>
        <v>201360.36312658241</v>
      </c>
      <c r="S63" s="29">
        <f>'Table Thresholds_nominal'!S63*'Table A0'!$L63</f>
        <v>280609.43256649462</v>
      </c>
      <c r="T63" s="29">
        <f>'Table Thresholds_nominal'!T63*'Table A0'!$L63</f>
        <v>586633.37776870315</v>
      </c>
      <c r="U63" s="29">
        <f>'Table Thresholds_nominal'!U63*'Table A0'!$L63</f>
        <v>1981486.690205303</v>
      </c>
      <c r="W63" s="166"/>
      <c r="X63" s="166"/>
      <c r="Y63" s="166"/>
      <c r="Z63" s="166"/>
      <c r="AA63" s="166"/>
      <c r="AB63" s="166"/>
    </row>
    <row r="64" spans="1:28" ht="12" customHeight="1">
      <c r="A64" s="28">
        <v>1971</v>
      </c>
      <c r="B64" s="29">
        <f>'Table A3'!B64*'Table A0'!$J64/(10)</f>
        <v>140978.79599853948</v>
      </c>
      <c r="C64" s="29">
        <f>'Table A3'!C64*'Table A0'!$J64/(5)</f>
        <v>188250.48565013817</v>
      </c>
      <c r="D64" s="29">
        <f>'Table A3'!D64*'Table A0'!$J64/(1)</f>
        <v>397477.07225632441</v>
      </c>
      <c r="E64" s="29">
        <f>'Table A3'!E64*'Table A0'!$J64/(0.5)</f>
        <v>555146.68885518238</v>
      </c>
      <c r="F64" s="29">
        <f>'Table A3'!F64*'Table A0'!$J64/(0.1)</f>
        <v>1263484.7278866644</v>
      </c>
      <c r="G64" s="29">
        <f>'Table A3'!G64*'Table A0'!$J64/(0.01)</f>
        <v>4709780.4257025588</v>
      </c>
      <c r="H64" s="29"/>
      <c r="I64" s="29">
        <f>(100-'Table A3'!B64)*'Table A0'!$J64/(90)</f>
        <v>31323.512994013527</v>
      </c>
      <c r="J64" s="29">
        <f>'Table A3'!I64*'Table A0'!$J64/(5)</f>
        <v>93707.106346940782</v>
      </c>
      <c r="K64" s="29">
        <f>'Table A3'!J64*'Table A0'!$J64/(4)</f>
        <v>135943.83899859159</v>
      </c>
      <c r="L64" s="29">
        <f>'Table A3'!K64*'Table A0'!$J64/(0.5)</f>
        <v>239807.45565746649</v>
      </c>
      <c r="M64" s="29">
        <f>'Table A3'!L64*'Table A0'!$J64/(0.4)</f>
        <v>378062.1790973118</v>
      </c>
      <c r="N64" s="29">
        <f>'Table A3'!M64*'Table A0'!$J64/(0.09)</f>
        <v>880562.98368489847</v>
      </c>
      <c r="O64" s="29"/>
      <c r="P64" s="29">
        <f>'Table Thresholds_nominal'!P64*'Table A0'!$L64</f>
        <v>84176.028015439413</v>
      </c>
      <c r="Q64" s="29">
        <f>'Table Thresholds_nominal'!Q64*'Table A0'!$L64</f>
        <v>107797.69846862387</v>
      </c>
      <c r="R64" s="29">
        <f>'Table Thresholds_nominal'!R64*'Table A0'!$L64</f>
        <v>208639.95851323404</v>
      </c>
      <c r="S64" s="29">
        <f>'Table Thresholds_nominal'!S64*'Table A0'!$L64</f>
        <v>289668.13488039578</v>
      </c>
      <c r="T64" s="29">
        <f>'Table Thresholds_nominal'!T64*'Table A0'!$L64</f>
        <v>615470.45589927328</v>
      </c>
      <c r="U64" s="29">
        <f>'Table Thresholds_nominal'!U64*'Table A0'!$L64</f>
        <v>2178134.2365603293</v>
      </c>
      <c r="W64" s="166"/>
      <c r="X64" s="166"/>
      <c r="Y64" s="166"/>
      <c r="Z64" s="166"/>
      <c r="AA64" s="166"/>
      <c r="AB64" s="166"/>
    </row>
    <row r="65" spans="1:28" ht="12" customHeight="1">
      <c r="A65" s="28">
        <v>1972</v>
      </c>
      <c r="B65" s="29">
        <f>'Table A3'!B65*'Table A0'!$J65/(10)</f>
        <v>148955.09994719981</v>
      </c>
      <c r="C65" s="29">
        <f>'Table A3'!C65*'Table A0'!$J65/(5)</f>
        <v>199741.02041759901</v>
      </c>
      <c r="D65" s="29">
        <f>'Table A3'!D65*'Table A0'!$J65/(1)</f>
        <v>427436.58213026618</v>
      </c>
      <c r="E65" s="29">
        <f>'Table A3'!E65*'Table A0'!$J65/(0.5)</f>
        <v>601398.84759738133</v>
      </c>
      <c r="F65" s="29">
        <f>'Table A3'!F65*'Table A0'!$J65/(0.1)</f>
        <v>1386320.9601276182</v>
      </c>
      <c r="G65" s="29">
        <f>'Table A3'!G65*'Table A0'!$J65/(0.01)</f>
        <v>5225179.6614051228</v>
      </c>
      <c r="H65" s="29"/>
      <c r="I65" s="29">
        <f>(100-'Table A3'!B65)*'Table A0'!$J65/(90)</f>
        <v>32727.697288482967</v>
      </c>
      <c r="J65" s="29">
        <f>'Table A3'!I65*'Table A0'!$J65/(5)</f>
        <v>98169.179476800637</v>
      </c>
      <c r="K65" s="29">
        <f>'Table A3'!J65*'Table A0'!$J65/(4)</f>
        <v>142817.1299894322</v>
      </c>
      <c r="L65" s="29">
        <f>'Table A3'!K65*'Table A0'!$J65/(0.5)</f>
        <v>253474.31666315102</v>
      </c>
      <c r="M65" s="29">
        <f>'Table A3'!L65*'Table A0'!$J65/(0.4)</f>
        <v>405168.31946482213</v>
      </c>
      <c r="N65" s="29">
        <f>'Table A3'!M65*'Table A0'!$J65/(0.09)</f>
        <v>959781.10443011788</v>
      </c>
      <c r="O65" s="29"/>
      <c r="P65" s="29">
        <f>'Table Thresholds_nominal'!P65*'Table A0'!$L65</f>
        <v>88561.012919146786</v>
      </c>
      <c r="Q65" s="29">
        <f>'Table Thresholds_nominal'!Q65*'Table A0'!$L65</f>
        <v>113309.40814607043</v>
      </c>
      <c r="R65" s="29">
        <f>'Table Thresholds_nominal'!R65*'Table A0'!$L65</f>
        <v>220680.0778214786</v>
      </c>
      <c r="S65" s="29">
        <f>'Table Thresholds_nominal'!S65*'Table A0'!$L65</f>
        <v>311426.32199467905</v>
      </c>
      <c r="T65" s="29">
        <f>'Table Thresholds_nominal'!T65*'Table A0'!$L65</f>
        <v>668686.15149362979</v>
      </c>
      <c r="U65" s="29">
        <f>'Table Thresholds_nominal'!U65*'Table A0'!$L65</f>
        <v>2388319.2678136704</v>
      </c>
      <c r="W65" s="166"/>
      <c r="X65" s="166"/>
      <c r="Y65" s="166"/>
      <c r="Z65" s="166"/>
      <c r="AA65" s="166"/>
      <c r="AB65" s="166"/>
    </row>
    <row r="66" spans="1:28" ht="12" customHeight="1">
      <c r="A66" s="28">
        <v>1973</v>
      </c>
      <c r="B66" s="29">
        <f>'Table A3'!B66*'Table A0'!$J66/(10)</f>
        <v>150155.19865170738</v>
      </c>
      <c r="C66" s="29">
        <f>'Table A3'!C66*'Table A0'!$J66/(5)</f>
        <v>200133.24422042459</v>
      </c>
      <c r="D66" s="29">
        <f>'Table A3'!D66*'Table A0'!$J66/(1)</f>
        <v>412745.20969406026</v>
      </c>
      <c r="E66" s="29">
        <f>'Table A3'!E66*'Table A0'!$J66/(0.5)</f>
        <v>567944.22987906111</v>
      </c>
      <c r="F66" s="29">
        <f>'Table A3'!F66*'Table A0'!$J66/(0.1)</f>
        <v>1243347.1226396242</v>
      </c>
      <c r="G66" s="29">
        <f>'Table A3'!G66*'Table A0'!$J66/(0.01)</f>
        <v>4240744.0883038109</v>
      </c>
      <c r="H66" s="29"/>
      <c r="I66" s="29">
        <f>(100-'Table A3'!B66)*'Table A0'!$J66/(90)</f>
        <v>33368.768249274479</v>
      </c>
      <c r="J66" s="29">
        <f>'Table A3'!I66*'Table A0'!$J66/(5)</f>
        <v>100177.15308299019</v>
      </c>
      <c r="K66" s="29">
        <f>'Table A3'!J66*'Table A0'!$J66/(4)</f>
        <v>146980.25285201566</v>
      </c>
      <c r="L66" s="29">
        <f>'Table A3'!K66*'Table A0'!$J66/(0.5)</f>
        <v>257546.18950905936</v>
      </c>
      <c r="M66" s="29">
        <f>'Table A3'!L66*'Table A0'!$J66/(0.4)</f>
        <v>399093.50668892037</v>
      </c>
      <c r="N66" s="29">
        <f>'Table A3'!M66*'Table A0'!$J66/(0.09)</f>
        <v>910303.01534360356</v>
      </c>
      <c r="O66" s="29"/>
      <c r="P66" s="29">
        <f>'Table Thresholds_nominal'!P66*'Table A0'!$L66</f>
        <v>89932.721229982286</v>
      </c>
      <c r="Q66" s="29">
        <f>'Table Thresholds_nominal'!Q66*'Table A0'!$L66</f>
        <v>115829.49750096636</v>
      </c>
      <c r="R66" s="29">
        <f>'Table Thresholds_nominal'!R66*'Table A0'!$L66</f>
        <v>225401.24379748866</v>
      </c>
      <c r="S66" s="29">
        <f>'Table Thresholds_nominal'!S66*'Table A0'!$L66</f>
        <v>307951.20922768128</v>
      </c>
      <c r="T66" s="29">
        <f>'Table Thresholds_nominal'!T66*'Table A0'!$L66</f>
        <v>642782.77433090634</v>
      </c>
      <c r="U66" s="29">
        <f>'Table Thresholds_nominal'!U66*'Table A0'!$L66</f>
        <v>2136668.1056116344</v>
      </c>
      <c r="W66" s="166"/>
      <c r="X66" s="166"/>
      <c r="Y66" s="166"/>
      <c r="Z66" s="166"/>
      <c r="AA66" s="166"/>
      <c r="AB66" s="166"/>
    </row>
    <row r="67" spans="1:28" ht="12" customHeight="1">
      <c r="A67" s="28">
        <v>1974</v>
      </c>
      <c r="B67" s="29">
        <f>'Table A3'!B67*'Table A0'!$J67/(10)</f>
        <v>144065.10122852589</v>
      </c>
      <c r="C67" s="29">
        <f>'Table A3'!C67*'Table A0'!$J67/(5)</f>
        <v>191325.84426352577</v>
      </c>
      <c r="D67" s="29">
        <f>'Table A3'!D67*'Table A0'!$J67/(1)</f>
        <v>394558.4333281889</v>
      </c>
      <c r="E67" s="29">
        <f>'Table A3'!E67*'Table A0'!$J67/(0.5)</f>
        <v>545561.67532429483</v>
      </c>
      <c r="F67" s="29">
        <f>'Table A3'!F67*'Table A0'!$J67/(0.1)</f>
        <v>1180000.7304167512</v>
      </c>
      <c r="G67" s="29">
        <f>'Table A3'!G67*'Table A0'!$J67/(0.01)</f>
        <v>3801173.3423376759</v>
      </c>
      <c r="H67" s="29"/>
      <c r="I67" s="29">
        <f>(100-'Table A3'!B67)*'Table A0'!$J67/(90)</f>
        <v>32049.950512006319</v>
      </c>
      <c r="J67" s="29">
        <f>'Table A3'!I67*'Table A0'!$J67/(5)</f>
        <v>96804.358193526001</v>
      </c>
      <c r="K67" s="29">
        <f>'Table A3'!J67*'Table A0'!$J67/(4)</f>
        <v>140517.69699735998</v>
      </c>
      <c r="L67" s="29">
        <f>'Table A3'!K67*'Table A0'!$J67/(0.5)</f>
        <v>243555.1913320829</v>
      </c>
      <c r="M67" s="29">
        <f>'Table A3'!L67*'Table A0'!$J67/(0.4)</f>
        <v>386951.9115511807</v>
      </c>
      <c r="N67" s="29">
        <f>'Table A3'!M67*'Table A0'!$J67/(0.09)</f>
        <v>888759.32909220411</v>
      </c>
      <c r="O67" s="29"/>
      <c r="P67" s="29">
        <f>'Table Thresholds_nominal'!P67*'Table A0'!$L67</f>
        <v>87203.431323858065</v>
      </c>
      <c r="Q67" s="29">
        <f>'Table Thresholds_nominal'!Q67*'Table A0'!$L67</f>
        <v>113064.25066265326</v>
      </c>
      <c r="R67" s="29">
        <f>'Table Thresholds_nominal'!R67*'Table A0'!$L67</f>
        <v>212507.16085248094</v>
      </c>
      <c r="S67" s="29">
        <f>'Table Thresholds_nominal'!S67*'Table A0'!$L67</f>
        <v>295004.34100476681</v>
      </c>
      <c r="T67" s="29">
        <f>'Table Thresholds_nominal'!T67*'Table A0'!$L67</f>
        <v>639348.83262763929</v>
      </c>
      <c r="U67" s="29">
        <f>'Table Thresholds_nominal'!U67*'Table A0'!$L67</f>
        <v>1999067.6003974194</v>
      </c>
      <c r="W67" s="166"/>
      <c r="X67" s="166"/>
      <c r="Y67" s="166"/>
      <c r="Z67" s="166"/>
      <c r="AA67" s="166"/>
      <c r="AB67" s="166"/>
    </row>
    <row r="68" spans="1:28" ht="12" customHeight="1">
      <c r="A68" s="28">
        <v>1975</v>
      </c>
      <c r="B68" s="29">
        <f>'Table A3'!B68*'Table A0'!$J68/(10)</f>
        <v>136893.41007100706</v>
      </c>
      <c r="C68" s="29">
        <f>'Table A3'!C68*'Table A0'!$J68/(5)</f>
        <v>180007.7393857874</v>
      </c>
      <c r="D68" s="29">
        <f>'Table A3'!D68*'Table A0'!$J68/(1)</f>
        <v>363297.78393939836</v>
      </c>
      <c r="E68" s="29">
        <f>'Table A3'!E68*'Table A0'!$J68/(0.5)</f>
        <v>496908.88884258183</v>
      </c>
      <c r="F68" s="29">
        <f>'Table A3'!F68*'Table A0'!$J68/(0.1)</f>
        <v>1050057.5935356664</v>
      </c>
      <c r="G68" s="29">
        <f>'Table A3'!G68*'Table A0'!$J68/(0.01)</f>
        <v>3466386.8491185387</v>
      </c>
      <c r="H68" s="29"/>
      <c r="I68" s="29">
        <f>(100-'Table A3'!B68)*'Table A0'!$J68/(90)</f>
        <v>30284.842488943945</v>
      </c>
      <c r="J68" s="29">
        <f>'Table A3'!I68*'Table A0'!$J68/(5)</f>
        <v>93779.080756226744</v>
      </c>
      <c r="K68" s="29">
        <f>'Table A3'!J68*'Table A0'!$J68/(4)</f>
        <v>134185.22824738466</v>
      </c>
      <c r="L68" s="29">
        <f>'Table A3'!K68*'Table A0'!$J68/(0.5)</f>
        <v>229686.67903621495</v>
      </c>
      <c r="M68" s="29">
        <f>'Table A3'!L68*'Table A0'!$J68/(0.4)</f>
        <v>358621.71266931063</v>
      </c>
      <c r="N68" s="29">
        <f>'Table A3'!M68*'Table A0'!$J68/(0.09)</f>
        <v>781576.56513756956</v>
      </c>
      <c r="O68" s="29"/>
      <c r="P68" s="29">
        <f>'Table Thresholds_nominal'!P68*'Table A0'!$L68</f>
        <v>84327.136310859321</v>
      </c>
      <c r="Q68" s="29">
        <f>'Table Thresholds_nominal'!Q68*'Table A0'!$L68</f>
        <v>107319.34096240583</v>
      </c>
      <c r="R68" s="29">
        <f>'Table Thresholds_nominal'!R68*'Table A0'!$L68</f>
        <v>200292.44024671719</v>
      </c>
      <c r="S68" s="29">
        <f>'Table Thresholds_nominal'!S68*'Table A0'!$L68</f>
        <v>275151.33834818174</v>
      </c>
      <c r="T68" s="29">
        <f>'Table Thresholds_nominal'!T68*'Table A0'!$L68</f>
        <v>555267.65690848255</v>
      </c>
      <c r="U68" s="29">
        <f>'Table Thresholds_nominal'!U68*'Table A0'!$L68</f>
        <v>1733749.5616490298</v>
      </c>
      <c r="W68" s="166"/>
      <c r="X68" s="166"/>
      <c r="Y68" s="166"/>
      <c r="Z68" s="166"/>
      <c r="AA68" s="166"/>
      <c r="AB68" s="166"/>
    </row>
    <row r="69" spans="1:28" ht="12" customHeight="1">
      <c r="A69" s="28">
        <v>1976</v>
      </c>
      <c r="B69" s="29">
        <f>'Table A3'!B69*'Table A0'!$J69/(10)</f>
        <v>140866.59858247926</v>
      </c>
      <c r="C69" s="29">
        <f>'Table A3'!C69*'Table A0'!$J69/(5)</f>
        <v>185282.62754935463</v>
      </c>
      <c r="D69" s="29">
        <f>'Table A3'!D69*'Table A0'!$J69/(1)</f>
        <v>373561.1404242735</v>
      </c>
      <c r="E69" s="29">
        <f>'Table A3'!E69*'Table A0'!$J69/(0.5)</f>
        <v>511710.62275152962</v>
      </c>
      <c r="F69" s="29">
        <f>'Table A3'!F69*'Table A0'!$J69/(0.1)</f>
        <v>1093903.94690803</v>
      </c>
      <c r="G69" s="29">
        <f>'Table A3'!G69*'Table A0'!$J69/(0.01)</f>
        <v>3625370.5874512712</v>
      </c>
      <c r="H69" s="29"/>
      <c r="I69" s="29">
        <f>(100-'Table A3'!B69)*'Table A0'!$J69/(90)</f>
        <v>31190.872586446432</v>
      </c>
      <c r="J69" s="29">
        <f>'Table A3'!I69*'Table A0'!$J69/(5)</f>
        <v>96450.569615603919</v>
      </c>
      <c r="K69" s="29">
        <f>'Table A3'!J69*'Table A0'!$J69/(4)</f>
        <v>138212.99933062491</v>
      </c>
      <c r="L69" s="29">
        <f>'Table A3'!K69*'Table A0'!$J69/(0.5)</f>
        <v>235411.65809701738</v>
      </c>
      <c r="M69" s="29">
        <f>'Table A3'!L69*'Table A0'!$J69/(0.4)</f>
        <v>366162.29171240446</v>
      </c>
      <c r="N69" s="29">
        <f>'Table A3'!M69*'Table A0'!$J69/(0.09)</f>
        <v>812629.87573655881</v>
      </c>
      <c r="O69" s="29"/>
      <c r="P69" s="29">
        <f>'Table Thresholds_nominal'!P69*'Table A0'!$L69</f>
        <v>86806.444951213241</v>
      </c>
      <c r="Q69" s="29">
        <f>'Table Thresholds_nominal'!Q69*'Table A0'!$L69</f>
        <v>110622.84030947955</v>
      </c>
      <c r="R69" s="29">
        <f>'Table Thresholds_nominal'!R69*'Table A0'!$L69</f>
        <v>205411.95832422283</v>
      </c>
      <c r="S69" s="29">
        <f>'Table Thresholds_nominal'!S69*'Table A0'!$L69</f>
        <v>280228.81848852342</v>
      </c>
      <c r="T69" s="29">
        <f>'Table Thresholds_nominal'!T69*'Table A0'!$L69</f>
        <v>573857.07414017385</v>
      </c>
      <c r="U69" s="29">
        <f>'Table Thresholds_nominal'!U69*'Table A0'!$L69</f>
        <v>1804749.0250476068</v>
      </c>
      <c r="W69" s="166"/>
      <c r="X69" s="166"/>
      <c r="Y69" s="166"/>
      <c r="Z69" s="166"/>
      <c r="AA69" s="166"/>
      <c r="AB69" s="166"/>
    </row>
    <row r="70" spans="1:28" ht="12" customHeight="1">
      <c r="A70" s="28">
        <v>1977</v>
      </c>
      <c r="B70" s="29">
        <f>'Table A3'!B70*'Table A0'!$J70/(10)</f>
        <v>143120.38718400375</v>
      </c>
      <c r="C70" s="29">
        <f>'Table A3'!C70*'Table A0'!$J70/(5)</f>
        <v>188572.75266055897</v>
      </c>
      <c r="D70" s="29">
        <f>'Table A3'!D70*'Table A0'!$J70/(1)</f>
        <v>384618.62649302755</v>
      </c>
      <c r="E70" s="29">
        <f>'Table A3'!E70*'Table A0'!$J70/(0.5)</f>
        <v>529898.35761085886</v>
      </c>
      <c r="F70" s="29">
        <f>'Table A3'!F70*'Table A0'!$J70/(0.1)</f>
        <v>1154025.0446720554</v>
      </c>
      <c r="G70" s="29">
        <f>'Table A3'!G70*'Table A0'!$J70/(0.01)</f>
        <v>3936182.1475917292</v>
      </c>
      <c r="H70" s="29"/>
      <c r="I70" s="29">
        <f>(100-'Table A3'!B70)*'Table A0'!$J70/(90)</f>
        <v>31449.363278816138</v>
      </c>
      <c r="J70" s="29">
        <f>'Table A3'!I70*'Table A0'!$J70/(5)</f>
        <v>97668.021707448526</v>
      </c>
      <c r="K70" s="29">
        <f>'Table A3'!J70*'Table A0'!$J70/(4)</f>
        <v>139561.28420244181</v>
      </c>
      <c r="L70" s="29">
        <f>'Table A3'!K70*'Table A0'!$J70/(0.5)</f>
        <v>239338.89537519624</v>
      </c>
      <c r="M70" s="29">
        <f>'Table A3'!L70*'Table A0'!$J70/(0.4)</f>
        <v>373866.6858455597</v>
      </c>
      <c r="N70" s="29">
        <f>'Table A3'!M70*'Table A0'!$J70/(0.09)</f>
        <v>844896.47768098081</v>
      </c>
      <c r="O70" s="29"/>
      <c r="P70" s="29">
        <f>'Table Thresholds_nominal'!P70*'Table A0'!$L70</f>
        <v>87765.185914315618</v>
      </c>
      <c r="Q70" s="29">
        <f>'Table Thresholds_nominal'!Q70*'Table A0'!$L70</f>
        <v>112236.78737617006</v>
      </c>
      <c r="R70" s="29">
        <f>'Table Thresholds_nominal'!R70*'Table A0'!$L70</f>
        <v>208626.83185539491</v>
      </c>
      <c r="S70" s="29">
        <f>'Table Thresholds_nominal'!S70*'Table A0'!$L70</f>
        <v>285252.55355646776</v>
      </c>
      <c r="T70" s="29">
        <f>'Table Thresholds_nominal'!T70*'Table A0'!$L70</f>
        <v>591221.46742309118</v>
      </c>
      <c r="U70" s="29">
        <f>'Table Thresholds_nominal'!U70*'Table A0'!$L70</f>
        <v>1928775.7122689669</v>
      </c>
      <c r="W70" s="166"/>
      <c r="X70" s="166"/>
      <c r="Y70" s="166"/>
      <c r="Z70" s="166"/>
      <c r="AA70" s="166"/>
      <c r="AB70" s="166"/>
    </row>
    <row r="71" spans="1:28" ht="12" customHeight="1">
      <c r="A71" s="28">
        <v>1978</v>
      </c>
      <c r="B71" s="29">
        <f>'Table A3'!B71*'Table A0'!$J71/(10)</f>
        <v>145426.39789360392</v>
      </c>
      <c r="C71" s="29">
        <f>'Table A3'!C71*'Table A0'!$J71/(5)</f>
        <v>191399.70535622619</v>
      </c>
      <c r="D71" s="29">
        <f>'Table A3'!D71*'Table A0'!$J71/(1)</f>
        <v>388711.45407502336</v>
      </c>
      <c r="E71" s="29">
        <f>'Table A3'!E71*'Table A0'!$J71/(0.5)</f>
        <v>535155.57461320143</v>
      </c>
      <c r="F71" s="29">
        <f>'Table A3'!F71*'Table A0'!$J71/(0.1)</f>
        <v>1149983.4122564816</v>
      </c>
      <c r="G71" s="29">
        <f>'Table A3'!G71*'Table A0'!$J71/(0.01)</f>
        <v>3719150.2122913362</v>
      </c>
      <c r="H71" s="29"/>
      <c r="I71" s="29">
        <f>(100-'Table A3'!B71)*'Table A0'!$J71/(90)</f>
        <v>32095.864426196076</v>
      </c>
      <c r="J71" s="29">
        <f>'Table A3'!I71*'Table A0'!$J71/(5)</f>
        <v>99453.09043098164</v>
      </c>
      <c r="K71" s="29">
        <f>'Table A3'!J71*'Table A0'!$J71/(4)</f>
        <v>142071.76817652688</v>
      </c>
      <c r="L71" s="29">
        <f>'Table A3'!K71*'Table A0'!$J71/(0.5)</f>
        <v>242267.33353684531</v>
      </c>
      <c r="M71" s="29">
        <f>'Table A3'!L71*'Table A0'!$J71/(0.4)</f>
        <v>381448.61520238133</v>
      </c>
      <c r="N71" s="29">
        <f>'Table A3'!M71*'Table A0'!$J71/(0.09)</f>
        <v>864520.43447483121</v>
      </c>
      <c r="O71" s="29"/>
      <c r="P71" s="29">
        <f>'Table Thresholds_nominal'!P71*'Table A0'!$L71</f>
        <v>89364.671901857582</v>
      </c>
      <c r="Q71" s="29">
        <f>'Table Thresholds_nominal'!Q71*'Table A0'!$L71</f>
        <v>113919.13646907982</v>
      </c>
      <c r="R71" s="29">
        <f>'Table Thresholds_nominal'!R71*'Table A0'!$L71</f>
        <v>211578.57655853522</v>
      </c>
      <c r="S71" s="29">
        <f>'Table Thresholds_nominal'!S71*'Table A0'!$L71</f>
        <v>290385.47268023784</v>
      </c>
      <c r="T71" s="29">
        <f>'Table Thresholds_nominal'!T71*'Table A0'!$L71</f>
        <v>605245.4901693163</v>
      </c>
      <c r="U71" s="29">
        <f>'Table Thresholds_nominal'!U71*'Table A0'!$L71</f>
        <v>1893044.9880146186</v>
      </c>
      <c r="W71" s="166"/>
      <c r="X71" s="166"/>
      <c r="Y71" s="166"/>
      <c r="Z71" s="166"/>
      <c r="AA71" s="166"/>
      <c r="AB71" s="166"/>
    </row>
    <row r="72" spans="1:28" ht="12" customHeight="1">
      <c r="A72" s="28">
        <v>1979</v>
      </c>
      <c r="B72" s="29">
        <f>'Table A3'!B72*'Table A0'!$J72/(10)</f>
        <v>150238.1567658844</v>
      </c>
      <c r="C72" s="29">
        <f>'Table A3'!C72*'Table A0'!$J72/(5)</f>
        <v>201399.09363214989</v>
      </c>
      <c r="D72" s="29">
        <f>'Table A3'!D72*'Table A0'!$J72/(1)</f>
        <v>437277.55464125163</v>
      </c>
      <c r="E72" s="29">
        <f>'Table A3'!E72*'Table A0'!$J72/(0.5)</f>
        <v>624323.13196749438</v>
      </c>
      <c r="F72" s="29">
        <f>'Table A3'!F72*'Table A0'!$J72/(0.1)</f>
        <v>1510302.0094676078</v>
      </c>
      <c r="G72" s="29">
        <f>'Table A3'!G72*'Table A0'!$J72/(0.01)</f>
        <v>6028696.1578388372</v>
      </c>
      <c r="H72" s="29"/>
      <c r="I72" s="29">
        <f>(100-'Table A3'!B72)*'Table A0'!$J72/(90)</f>
        <v>32099.667418108191</v>
      </c>
      <c r="J72" s="29">
        <f>'Table A3'!I72*'Table A0'!$J72/(5)</f>
        <v>99077.219899618911</v>
      </c>
      <c r="K72" s="29">
        <f>'Table A3'!J72*'Table A0'!$J72/(4)</f>
        <v>142429.47837987446</v>
      </c>
      <c r="L72" s="29">
        <f>'Table A3'!K72*'Table A0'!$J72/(0.5)</f>
        <v>250231.97731500884</v>
      </c>
      <c r="M72" s="29">
        <f>'Table A3'!L72*'Table A0'!$J72/(0.4)</f>
        <v>402828.41259246593</v>
      </c>
      <c r="N72" s="29">
        <f>'Table A3'!M72*'Table A0'!$J72/(0.09)</f>
        <v>1008258.2152041382</v>
      </c>
      <c r="O72" s="29"/>
      <c r="P72" s="29">
        <f>'Table Thresholds_nominal'!P72*'Table A0'!$L72</f>
        <v>89342.653654915484</v>
      </c>
      <c r="Q72" s="29">
        <f>'Table Thresholds_nominal'!Q72*'Table A0'!$L72</f>
        <v>114642.30733216878</v>
      </c>
      <c r="R72" s="29">
        <f>'Table Thresholds_nominal'!R72*'Table A0'!$L72</f>
        <v>216920.14315056079</v>
      </c>
      <c r="S72" s="29">
        <f>'Table Thresholds_nominal'!S72*'Table A0'!$L72</f>
        <v>305617.82806173788</v>
      </c>
      <c r="T72" s="29">
        <f>'Table Thresholds_nominal'!T72*'Table A0'!$L72</f>
        <v>683758.23113810353</v>
      </c>
      <c r="U72" s="29">
        <f>'Table Thresholds_nominal'!U72*'Table A0'!$L72</f>
        <v>2725781.233720033</v>
      </c>
      <c r="W72" s="166"/>
      <c r="X72" s="166"/>
      <c r="Y72" s="166"/>
      <c r="Z72" s="166"/>
      <c r="AA72" s="166"/>
      <c r="AB72" s="166"/>
    </row>
    <row r="73" spans="1:28" ht="12" customHeight="1">
      <c r="A73" s="28">
        <v>1980</v>
      </c>
      <c r="B73" s="29">
        <f>'Table A3'!B73*'Table A0'!$J73/(10)</f>
        <v>147540.49546601664</v>
      </c>
      <c r="C73" s="29">
        <f>'Table A3'!C73*'Table A0'!$J73/(5)</f>
        <v>197393.94543511371</v>
      </c>
      <c r="D73" s="29">
        <f>'Table A3'!D73*'Table A0'!$J73/(1)</f>
        <v>426905.60140322248</v>
      </c>
      <c r="E73" s="29">
        <f>'Table A3'!E73*'Table A0'!$J73/(0.5)</f>
        <v>609112.67134003283</v>
      </c>
      <c r="F73" s="29">
        <f>'Table A3'!F73*'Table A0'!$J73/(0.1)</f>
        <v>1452487.9595332269</v>
      </c>
      <c r="G73" s="29">
        <f>'Table A3'!G73*'Table A0'!$J73/(0.01)</f>
        <v>5437924.0113428039</v>
      </c>
      <c r="H73" s="29"/>
      <c r="I73" s="29">
        <f>(100-'Table A3'!B73)*'Table A0'!$J73/(90)</f>
        <v>30941.050984631282</v>
      </c>
      <c r="J73" s="29">
        <f>'Table A3'!I73*'Table A0'!$J73/(5)</f>
        <v>97687.0454969196</v>
      </c>
      <c r="K73" s="29">
        <f>'Table A3'!J73*'Table A0'!$J73/(4)</f>
        <v>140016.03144308654</v>
      </c>
      <c r="L73" s="29">
        <f>'Table A3'!K73*'Table A0'!$J73/(0.5)</f>
        <v>244698.53146641213</v>
      </c>
      <c r="M73" s="29">
        <f>'Table A3'!L73*'Table A0'!$J73/(0.4)</f>
        <v>398268.84929173428</v>
      </c>
      <c r="N73" s="29">
        <f>'Table A3'!M73*'Table A0'!$J73/(0.09)</f>
        <v>1009661.7315543852</v>
      </c>
      <c r="O73" s="29"/>
      <c r="P73" s="29">
        <f>'Table Thresholds_nominal'!P73*'Table A0'!$L73</f>
        <v>88202.793852312461</v>
      </c>
      <c r="Q73" s="29">
        <f>'Table Thresholds_nominal'!Q73*'Table A0'!$L73</f>
        <v>112722.09558302384</v>
      </c>
      <c r="R73" s="29">
        <f>'Table Thresholds_nominal'!R73*'Table A0'!$L73</f>
        <v>213428.07300951675</v>
      </c>
      <c r="S73" s="29">
        <f>'Table Thresholds_nominal'!S73*'Table A0'!$L73</f>
        <v>300159.16518032982</v>
      </c>
      <c r="T73" s="29">
        <f>'Table Thresholds_nominal'!T73*'Table A0'!$L73</f>
        <v>685797.66454980813</v>
      </c>
      <c r="U73" s="29">
        <f>'Table Thresholds_nominal'!U73*'Table A0'!$L73</f>
        <v>2602030.7279255185</v>
      </c>
      <c r="W73" s="166"/>
      <c r="X73" s="166"/>
      <c r="Y73" s="166"/>
      <c r="Z73" s="166"/>
      <c r="AA73" s="166"/>
      <c r="AB73" s="166"/>
    </row>
    <row r="74" spans="1:28" ht="12" customHeight="1">
      <c r="A74" s="28">
        <v>1981</v>
      </c>
      <c r="B74" s="29">
        <f>'Table A3'!B74*'Table A0'!$J74/(10)</f>
        <v>145518.54854418137</v>
      </c>
      <c r="C74" s="29">
        <f>'Table A3'!C74*'Table A0'!$J74/(5)</f>
        <v>194086.6558257828</v>
      </c>
      <c r="D74" s="29">
        <f>'Table A3'!D74*'Table A0'!$J74/(1)</f>
        <v>421979.40803241922</v>
      </c>
      <c r="E74" s="29">
        <f>'Table A3'!E74*'Table A0'!$J74/(0.5)</f>
        <v>609426.99052719097</v>
      </c>
      <c r="F74" s="29">
        <f>'Table A3'!F74*'Table A0'!$J74/(0.1)</f>
        <v>1502302.2388122987</v>
      </c>
      <c r="G74" s="29">
        <f>'Table A3'!G74*'Table A0'!$J74/(0.01)</f>
        <v>5753875.1643742975</v>
      </c>
      <c r="H74" s="29"/>
      <c r="I74" s="29">
        <f>(100-'Table A3'!B74)*'Table A0'!$J74/(90)</f>
        <v>30638.185406336881</v>
      </c>
      <c r="J74" s="29">
        <f>'Table A3'!I74*'Table A0'!$J74/(5)</f>
        <v>96950.44126257993</v>
      </c>
      <c r="K74" s="29">
        <f>'Table A3'!J74*'Table A0'!$J74/(4)</f>
        <v>137113.46777412368</v>
      </c>
      <c r="L74" s="29">
        <f>'Table A3'!K74*'Table A0'!$J74/(0.5)</f>
        <v>234531.82553764744</v>
      </c>
      <c r="M74" s="29">
        <f>'Table A3'!L74*'Table A0'!$J74/(0.4)</f>
        <v>386208.17845591402</v>
      </c>
      <c r="N74" s="29">
        <f>'Table A3'!M74*'Table A0'!$J74/(0.09)</f>
        <v>1029905.2470831877</v>
      </c>
      <c r="O74" s="29"/>
      <c r="P74" s="29">
        <f>'Table Thresholds_nominal'!P74*'Table A0'!$L74</f>
        <v>87001.912072617008</v>
      </c>
      <c r="Q74" s="29">
        <f>'Table Thresholds_nominal'!Q74*'Table A0'!$L74</f>
        <v>111028.76576839863</v>
      </c>
      <c r="R74" s="29">
        <f>'Table Thresholds_nominal'!R74*'Table A0'!$L74</f>
        <v>204274.34646512239</v>
      </c>
      <c r="S74" s="29">
        <f>'Table Thresholds_nominal'!S74*'Table A0'!$L74</f>
        <v>286628.82834024093</v>
      </c>
      <c r="T74" s="29">
        <f>'Table Thresholds_nominal'!T74*'Table A0'!$L74</f>
        <v>689580.64336621086</v>
      </c>
      <c r="U74" s="29">
        <f>'Table Thresholds_nominal'!U74*'Table A0'!$L74</f>
        <v>2701427.8313597199</v>
      </c>
      <c r="W74" s="166"/>
      <c r="X74" s="166"/>
      <c r="Y74" s="166"/>
      <c r="Z74" s="166"/>
      <c r="AA74" s="166"/>
      <c r="AB74" s="166"/>
    </row>
    <row r="75" spans="1:28" ht="12" customHeight="1">
      <c r="A75" s="28">
        <v>1982</v>
      </c>
      <c r="B75" s="29">
        <f>'Table A3'!B75*'Table A0'!$J75/(10)</f>
        <v>146216.89160466343</v>
      </c>
      <c r="C75" s="29">
        <f>'Table A3'!C75*'Table A0'!$J75/(5)</f>
        <v>197240.90867943908</v>
      </c>
      <c r="D75" s="29">
        <f>'Table A3'!D75*'Table A0'!$J75/(1)</f>
        <v>446767.93442482635</v>
      </c>
      <c r="E75" s="29">
        <f>'Table A3'!E75*'Table A0'!$J75/(0.5)</f>
        <v>659242.33454174909</v>
      </c>
      <c r="F75" s="29">
        <f>'Table A3'!F75*'Table A0'!$J75/(0.1)</f>
        <v>1728079.8192250826</v>
      </c>
      <c r="G75" s="29">
        <f>'Table A3'!G75*'Table A0'!$J75/(0.01)</f>
        <v>7175042.8705581641</v>
      </c>
      <c r="H75" s="29"/>
      <c r="I75" s="29">
        <f>(100-'Table A3'!B75)*'Table A0'!$J75/(90)</f>
        <v>29735.352601823197</v>
      </c>
      <c r="J75" s="29">
        <f>'Table A3'!I75*'Table A0'!$J75/(5)</f>
        <v>95192.874529887791</v>
      </c>
      <c r="K75" s="29">
        <f>'Table A3'!J75*'Table A0'!$J75/(4)</f>
        <v>134859.15224309225</v>
      </c>
      <c r="L75" s="29">
        <f>'Table A3'!K75*'Table A0'!$J75/(0.5)</f>
        <v>234293.53430790361</v>
      </c>
      <c r="M75" s="29">
        <f>'Table A3'!L75*'Table A0'!$J75/(0.4)</f>
        <v>392032.96337091568</v>
      </c>
      <c r="N75" s="29">
        <f>'Table A3'!M75*'Table A0'!$J75/(0.09)</f>
        <v>1122861.7024102961</v>
      </c>
      <c r="O75" s="29"/>
      <c r="P75" s="29">
        <f>'Table Thresholds_nominal'!P75*'Table A0'!$L75</f>
        <v>86119.313119189101</v>
      </c>
      <c r="Q75" s="29">
        <f>'Table Thresholds_nominal'!Q75*'Table A0'!$L75</f>
        <v>109269.7410276929</v>
      </c>
      <c r="R75" s="29">
        <f>'Table Thresholds_nominal'!R75*'Table A0'!$L75</f>
        <v>204004.61419669318</v>
      </c>
      <c r="S75" s="29">
        <f>'Table Thresholds_nominal'!S75*'Table A0'!$L75</f>
        <v>288662.04670230142</v>
      </c>
      <c r="T75" s="29">
        <f>'Table Thresholds_nominal'!T75*'Table A0'!$L75</f>
        <v>725025.26557655598</v>
      </c>
      <c r="U75" s="29">
        <f>'Table Thresholds_nominal'!U75*'Table A0'!$L75</f>
        <v>3245370.1554860771</v>
      </c>
      <c r="W75" s="166"/>
      <c r="X75" s="166"/>
      <c r="Y75" s="166"/>
      <c r="Z75" s="166"/>
      <c r="AA75" s="166"/>
      <c r="AB75" s="166"/>
    </row>
    <row r="76" spans="1:28" ht="12" customHeight="1">
      <c r="A76" s="28">
        <v>1983</v>
      </c>
      <c r="B76" s="29">
        <f>'Table A3'!B76*'Table A0'!$J76/(10)</f>
        <v>151379.03037617897</v>
      </c>
      <c r="C76" s="29">
        <f>'Table A3'!C76*'Table A0'!$J76/(5)</f>
        <v>206806.85742694192</v>
      </c>
      <c r="D76" s="29">
        <f>'Table A3'!D76*'Table A0'!$J76/(1)</f>
        <v>480794.04453695507</v>
      </c>
      <c r="E76" s="29">
        <f>'Table A3'!E76*'Table A0'!$J76/(0.5)</f>
        <v>718205.08709682641</v>
      </c>
      <c r="F76" s="29">
        <f>'Table A3'!F76*'Table A0'!$J76/(0.1)</f>
        <v>1922668.9265346655</v>
      </c>
      <c r="G76" s="29">
        <f>'Table A3'!G76*'Table A0'!$J76/(0.01)</f>
        <v>7839707.9193798937</v>
      </c>
      <c r="H76" s="29"/>
      <c r="I76" s="29">
        <f>(100-'Table A3'!B76)*'Table A0'!$J76/(90)</f>
        <v>29411.614411928789</v>
      </c>
      <c r="J76" s="29">
        <f>'Table A3'!I76*'Table A0'!$J76/(5)</f>
        <v>95951.203325416049</v>
      </c>
      <c r="K76" s="29">
        <f>'Table A3'!J76*'Table A0'!$J76/(4)</f>
        <v>138310.06064943864</v>
      </c>
      <c r="L76" s="29">
        <f>'Table A3'!K76*'Table A0'!$J76/(0.5)</f>
        <v>243383.00197708371</v>
      </c>
      <c r="M76" s="29">
        <f>'Table A3'!L76*'Table A0'!$J76/(0.4)</f>
        <v>417089.12723736663</v>
      </c>
      <c r="N76" s="29">
        <f>'Table A3'!M76*'Table A0'!$J76/(0.09)</f>
        <v>1265220.1495518626</v>
      </c>
      <c r="O76" s="29"/>
      <c r="P76" s="29">
        <f>'Table Thresholds_nominal'!P76*'Table A0'!$L76</f>
        <v>86666.388835520294</v>
      </c>
      <c r="Q76" s="29">
        <f>'Table Thresholds_nominal'!Q76*'Table A0'!$L76</f>
        <v>111466.57198448383</v>
      </c>
      <c r="R76" s="29">
        <f>'Table Thresholds_nominal'!R76*'Table A0'!$L76</f>
        <v>211795.56073226914</v>
      </c>
      <c r="S76" s="29">
        <f>'Table Thresholds_nominal'!S76*'Table A0'!$L76</f>
        <v>303840.72954502178</v>
      </c>
      <c r="T76" s="29">
        <f>'Table Thresholds_nominal'!T76*'Table A0'!$L76</f>
        <v>795435.06526105723</v>
      </c>
      <c r="U76" s="29">
        <f>'Table Thresholds_nominal'!U76*'Table A0'!$L76</f>
        <v>3492517.7418448403</v>
      </c>
      <c r="W76" s="166"/>
      <c r="X76" s="166"/>
      <c r="Y76" s="166"/>
      <c r="Z76" s="166"/>
      <c r="AA76" s="166"/>
      <c r="AB76" s="166"/>
    </row>
    <row r="77" spans="1:28" ht="12" customHeight="1">
      <c r="A77" s="28">
        <v>1984</v>
      </c>
      <c r="B77" s="29">
        <f>'Table A3'!B77*'Table A0'!$J77/(10)</f>
        <v>158194.18073998959</v>
      </c>
      <c r="C77" s="29">
        <f>'Table A3'!C77*'Table A0'!$J77/(5)</f>
        <v>217782.4853746703</v>
      </c>
      <c r="D77" s="29">
        <f>'Table A3'!D77*'Table A0'!$J77/(1)</f>
        <v>516297.04264862358</v>
      </c>
      <c r="E77" s="29">
        <f>'Table A3'!E77*'Table A0'!$J77/(0.5)</f>
        <v>778506.83854102297</v>
      </c>
      <c r="F77" s="29">
        <f>'Table A3'!F77*'Table A0'!$J77/(0.1)</f>
        <v>2145011.6639062134</v>
      </c>
      <c r="G77" s="29">
        <f>'Table A3'!G77*'Table A0'!$J77/(0.01)</f>
        <v>9273777.6716695987</v>
      </c>
      <c r="H77" s="29"/>
      <c r="I77" s="29">
        <f>(100-'Table A3'!B77)*'Table A0'!$J77/(90)</f>
        <v>30270.627532568345</v>
      </c>
      <c r="J77" s="29">
        <f>'Table A3'!I77*'Table A0'!$J77/(5)</f>
        <v>98605.876105308911</v>
      </c>
      <c r="K77" s="29">
        <f>'Table A3'!J77*'Table A0'!$J77/(4)</f>
        <v>143153.84605618197</v>
      </c>
      <c r="L77" s="29">
        <f>'Table A3'!K77*'Table A0'!$J77/(0.5)</f>
        <v>254087.24675622419</v>
      </c>
      <c r="M77" s="29">
        <f>'Table A3'!L77*'Table A0'!$J77/(0.4)</f>
        <v>436880.63219972537</v>
      </c>
      <c r="N77" s="29">
        <f>'Table A3'!M77*'Table A0'!$J77/(0.09)</f>
        <v>1352926.5519325039</v>
      </c>
      <c r="O77" s="29"/>
      <c r="P77" s="29">
        <f>'Table Thresholds_nominal'!P77*'Table A0'!$L77</f>
        <v>88945.551037155514</v>
      </c>
      <c r="Q77" s="29">
        <f>'Table Thresholds_nominal'!Q77*'Table A0'!$L77</f>
        <v>115525.72627909512</v>
      </c>
      <c r="R77" s="29">
        <f>'Table Thresholds_nominal'!R77*'Table A0'!$L77</f>
        <v>221810.44472384555</v>
      </c>
      <c r="S77" s="29">
        <f>'Table Thresholds_nominal'!S77*'Table A0'!$L77</f>
        <v>315714.3965374573</v>
      </c>
      <c r="T77" s="29">
        <f>'Table Thresholds_nominal'!T77*'Table A0'!$L77</f>
        <v>824715.60096757277</v>
      </c>
      <c r="U77" s="29">
        <f>'Table Thresholds_nominal'!U77*'Table A0'!$L77</f>
        <v>4066507.2094881665</v>
      </c>
      <c r="W77" s="166"/>
      <c r="X77" s="166"/>
      <c r="Y77" s="166"/>
      <c r="Z77" s="166"/>
      <c r="AA77" s="166"/>
      <c r="AB77" s="166"/>
    </row>
    <row r="78" spans="1:28" ht="12" customHeight="1">
      <c r="A78" s="28">
        <v>1985</v>
      </c>
      <c r="B78" s="29">
        <f>'Table A3'!B78*'Table A0'!$J78/(10)</f>
        <v>166220.98172831052</v>
      </c>
      <c r="C78" s="29">
        <f>'Table A3'!C78*'Table A0'!$J78/(5)</f>
        <v>231155.40862087891</v>
      </c>
      <c r="D78" s="29">
        <f>'Table A3'!D78*'Table A0'!$J78/(1)</f>
        <v>560649.38102908316</v>
      </c>
      <c r="E78" s="29">
        <f>'Table A3'!E78*'Table A0'!$J78/(0.5)</f>
        <v>851898.73399932799</v>
      </c>
      <c r="F78" s="29">
        <f>'Table A3'!F78*'Table A0'!$J78/(0.1)</f>
        <v>2353428.4423022442</v>
      </c>
      <c r="G78" s="29">
        <f>'Table A3'!G78*'Table A0'!$J78/(0.01)</f>
        <v>9895949.1358611248</v>
      </c>
      <c r="H78" s="29"/>
      <c r="I78" s="29">
        <f>(100-'Table A3'!B78)*'Table A0'!$J78/(90)</f>
        <v>30701.86093346612</v>
      </c>
      <c r="J78" s="29">
        <f>'Table A3'!I78*'Table A0'!$J78/(5)</f>
        <v>101286.55483574212</v>
      </c>
      <c r="K78" s="29">
        <f>'Table A3'!J78*'Table A0'!$J78/(4)</f>
        <v>148781.91551882785</v>
      </c>
      <c r="L78" s="29">
        <f>'Table A3'!K78*'Table A0'!$J78/(0.5)</f>
        <v>269400.02805883833</v>
      </c>
      <c r="M78" s="29">
        <f>'Table A3'!L78*'Table A0'!$J78/(0.4)</f>
        <v>476516.30692359887</v>
      </c>
      <c r="N78" s="29">
        <f>'Table A3'!M78*'Table A0'!$J78/(0.09)</f>
        <v>1515370.5874623687</v>
      </c>
      <c r="O78" s="29"/>
      <c r="P78" s="29">
        <f>'Table Thresholds_nominal'!P78*'Table A0'!$L78</f>
        <v>91061.537156648425</v>
      </c>
      <c r="Q78" s="29">
        <f>'Table Thresholds_nominal'!Q78*'Table A0'!$L78</f>
        <v>119673.38611221468</v>
      </c>
      <c r="R78" s="29">
        <f>'Table Thresholds_nominal'!R78*'Table A0'!$L78</f>
        <v>235925.27494663442</v>
      </c>
      <c r="S78" s="29">
        <f>'Table Thresholds_nominal'!S78*'Table A0'!$L78</f>
        <v>335940.37599481922</v>
      </c>
      <c r="T78" s="29">
        <f>'Table Thresholds_nominal'!T78*'Table A0'!$L78</f>
        <v>947202.33168537368</v>
      </c>
      <c r="U78" s="29">
        <f>'Table Thresholds_nominal'!U78*'Table A0'!$L78</f>
        <v>4345789.4351852275</v>
      </c>
      <c r="W78" s="166"/>
      <c r="X78" s="166"/>
      <c r="Y78" s="166"/>
      <c r="Z78" s="166"/>
      <c r="AA78" s="166"/>
      <c r="AB78" s="166"/>
    </row>
    <row r="79" spans="1:28" ht="12" customHeight="1">
      <c r="A79" s="28">
        <v>1986</v>
      </c>
      <c r="B79" s="29">
        <f>'Table A3'!B79*'Table A0'!$J79/(10)</f>
        <v>192665.52281428216</v>
      </c>
      <c r="C79" s="29">
        <f>'Table A3'!C79*'Table A0'!$J79/(5)</f>
        <v>279664.50730816054</v>
      </c>
      <c r="D79" s="29">
        <f>'Table A3'!D79*'Table A0'!$J79/(1)</f>
        <v>754799.53835832409</v>
      </c>
      <c r="E79" s="29">
        <f>'Table A3'!E79*'Table A0'!$J79/(0.5)</f>
        <v>1197093.8896339608</v>
      </c>
      <c r="F79" s="29">
        <f>'Table A3'!F79*'Table A0'!$J79/(0.1)</f>
        <v>3508141.1667186301</v>
      </c>
      <c r="G79" s="29">
        <f>'Table A3'!G79*'Table A0'!$J79/(0.01)</f>
        <v>15859735.013160735</v>
      </c>
      <c r="H79" s="29"/>
      <c r="I79" s="29">
        <f>(100-'Table A3'!B79)*'Table A0'!$J79/(90)</f>
        <v>31282.491888516557</v>
      </c>
      <c r="J79" s="29">
        <f>'Table A3'!I79*'Table A0'!$J79/(5)</f>
        <v>105666.53832040382</v>
      </c>
      <c r="K79" s="29">
        <f>'Table A3'!J79*'Table A0'!$J79/(4)</f>
        <v>160880.74954561959</v>
      </c>
      <c r="L79" s="29">
        <f>'Table A3'!K79*'Table A0'!$J79/(0.5)</f>
        <v>312505.18708268745</v>
      </c>
      <c r="M79" s="29">
        <f>'Table A3'!L79*'Table A0'!$J79/(0.4)</f>
        <v>619332.0703627934</v>
      </c>
      <c r="N79" s="29">
        <f>'Table A3'!M79*'Table A0'!$J79/(0.09)</f>
        <v>2135741.8504472855</v>
      </c>
      <c r="O79" s="29"/>
      <c r="P79" s="29">
        <f>'Table Thresholds_nominal'!P79*'Table A0'!$L79</f>
        <v>94794.149200278902</v>
      </c>
      <c r="Q79" s="29">
        <f>'Table Thresholds_nominal'!Q79*'Table A0'!$L79</f>
        <v>127938.86569830214</v>
      </c>
      <c r="R79" s="29">
        <f>'Table Thresholds_nominal'!R79*'Table A0'!$L79</f>
        <v>268778.39386244927</v>
      </c>
      <c r="S79" s="29">
        <f>'Table Thresholds_nominal'!S79*'Table A0'!$L79</f>
        <v>433682.13932701072</v>
      </c>
      <c r="T79" s="29">
        <f>'Table Thresholds_nominal'!T79*'Table A0'!$L79</f>
        <v>1211745.7595946556</v>
      </c>
      <c r="U79" s="29">
        <f>'Table Thresholds_nominal'!U79*'Table A0'!$L79</f>
        <v>6563977.8161855498</v>
      </c>
      <c r="W79" s="166"/>
      <c r="X79" s="166"/>
      <c r="Y79" s="166"/>
      <c r="Z79" s="166"/>
      <c r="AA79" s="166"/>
      <c r="AB79" s="166"/>
    </row>
    <row r="80" spans="1:28" ht="12" customHeight="1">
      <c r="A80" s="28">
        <v>1987</v>
      </c>
      <c r="B80" s="29">
        <f>'Table A3'!B80*'Table A0'!$J80/(10)</f>
        <v>172796.64286917128</v>
      </c>
      <c r="C80" s="29">
        <f>'Table A3'!C80*'Table A0'!$J80/(5)</f>
        <v>239808.54224670451</v>
      </c>
      <c r="D80" s="29">
        <f>'Table A3'!D80*'Table A0'!$J80/(1)</f>
        <v>572083.36965547956</v>
      </c>
      <c r="E80" s="29">
        <f>'Table A3'!E80*'Table A0'!$J80/(0.5)</f>
        <v>853769.12662256707</v>
      </c>
      <c r="F80" s="29">
        <f>'Table A3'!F80*'Table A0'!$J80/(0.1)</f>
        <v>2213408.9763415488</v>
      </c>
      <c r="G80" s="29">
        <f>'Table A3'!G80*'Table A0'!$J80/(0.01)</f>
        <v>8619547.4702225756</v>
      </c>
      <c r="H80" s="29"/>
      <c r="I80" s="29">
        <f>(100-'Table A3'!B80)*'Table A0'!$J80/(90)</f>
        <v>31001.016977294898</v>
      </c>
      <c r="J80" s="29">
        <f>'Table A3'!I80*'Table A0'!$J80/(5)</f>
        <v>105784.7434916381</v>
      </c>
      <c r="K80" s="29">
        <f>'Table A3'!J80*'Table A0'!$J80/(4)</f>
        <v>156739.83539451074</v>
      </c>
      <c r="L80" s="29">
        <f>'Table A3'!K80*'Table A0'!$J80/(0.5)</f>
        <v>290397.61268839194</v>
      </c>
      <c r="M80" s="29">
        <f>'Table A3'!L80*'Table A0'!$J80/(0.4)</f>
        <v>513859.1641928216</v>
      </c>
      <c r="N80" s="29">
        <f>'Table A3'!M80*'Table A0'!$J80/(0.09)</f>
        <v>1501615.8103547683</v>
      </c>
      <c r="O80" s="29"/>
      <c r="P80" s="29">
        <f>'Table Thresholds_nominal'!P80*'Table A0'!$L80</f>
        <v>94696.0557900188</v>
      </c>
      <c r="Q80" s="29">
        <f>'Table Thresholds_nominal'!Q80*'Table A0'!$L80</f>
        <v>122534.90013781025</v>
      </c>
      <c r="R80" s="29">
        <f>'Table Thresholds_nominal'!R80*'Table A0'!$L80</f>
        <v>247965.47993786616</v>
      </c>
      <c r="S80" s="29">
        <f>'Table Thresholds_nominal'!S80*'Table A0'!$L80</f>
        <v>359577.43653961073</v>
      </c>
      <c r="T80" s="29">
        <f>'Table Thresholds_nominal'!T80*'Table A0'!$L80</f>
        <v>905358.07161349489</v>
      </c>
      <c r="U80" s="29">
        <f>'Table Thresholds_nominal'!U80*'Table A0'!$L80</f>
        <v>3678246.254510697</v>
      </c>
      <c r="W80" s="166"/>
      <c r="X80" s="166"/>
      <c r="Y80" s="166"/>
      <c r="Z80" s="166"/>
      <c r="AA80" s="166"/>
      <c r="AB80" s="166"/>
    </row>
    <row r="81" spans="1:28" ht="12" customHeight="1">
      <c r="A81" s="28">
        <v>1988</v>
      </c>
      <c r="B81" s="29">
        <f>'Table A3'!B81*'Table A0'!$J81/(10)</f>
        <v>192832.54382130096</v>
      </c>
      <c r="C81" s="29">
        <f>'Table A3'!C81*'Table A0'!$J81/(5)</f>
        <v>278027.20214937878</v>
      </c>
      <c r="D81" s="29">
        <f>'Table A3'!D81*'Table A0'!$J81/(1)</f>
        <v>735346.45774445601</v>
      </c>
      <c r="E81" s="29">
        <f>'Table A3'!E81*'Table A0'!$J81/(0.5)</f>
        <v>1147772.2586264713</v>
      </c>
      <c r="F81" s="29">
        <f>'Table A3'!F81*'Table A0'!$J81/(0.1)</f>
        <v>3226962.9459461691</v>
      </c>
      <c r="G81" s="29">
        <f>'Table A3'!G81*'Table A0'!$J81/(0.01)</f>
        <v>13586358.633616654</v>
      </c>
      <c r="H81" s="29"/>
      <c r="I81" s="29">
        <f>(100-'Table A3'!B81)*'Table A0'!$J81/(90)</f>
        <v>31309.832518130508</v>
      </c>
      <c r="J81" s="29">
        <f>'Table A3'!I81*'Table A0'!$J81/(5)</f>
        <v>107637.88549322312</v>
      </c>
      <c r="K81" s="29">
        <f>'Table A3'!J81*'Table A0'!$J81/(4)</f>
        <v>163697.38825060951</v>
      </c>
      <c r="L81" s="29">
        <f>'Table A3'!K81*'Table A0'!$J81/(0.5)</f>
        <v>322920.65686244081</v>
      </c>
      <c r="M81" s="29">
        <f>'Table A3'!L81*'Table A0'!$J81/(0.4)</f>
        <v>627974.58679654659</v>
      </c>
      <c r="N81" s="29">
        <f>'Table A3'!M81*'Table A0'!$J81/(0.09)</f>
        <v>2075918.9806494485</v>
      </c>
      <c r="O81" s="29"/>
      <c r="P81" s="29">
        <f>'Table Thresholds_nominal'!P81*'Table A0'!$L81</f>
        <v>95883.975617903037</v>
      </c>
      <c r="Q81" s="29">
        <f>'Table Thresholds_nominal'!Q81*'Table A0'!$L81</f>
        <v>125868.67552123773</v>
      </c>
      <c r="R81" s="29">
        <f>'Table Thresholds_nominal'!R81*'Table A0'!$L81</f>
        <v>269844.65068980993</v>
      </c>
      <c r="S81" s="29">
        <f>'Table Thresholds_nominal'!S81*'Table A0'!$L81</f>
        <v>411738.1099145367</v>
      </c>
      <c r="T81" s="29">
        <f>'Table Thresholds_nominal'!T81*'Table A0'!$L81</f>
        <v>1172738.8514282452</v>
      </c>
      <c r="U81" s="29">
        <f>'Table Thresholds_nominal'!U81*'Table A0'!$L81</f>
        <v>5433954.7382205669</v>
      </c>
      <c r="W81" s="166"/>
      <c r="X81" s="166"/>
      <c r="Y81" s="166"/>
      <c r="Z81" s="166"/>
      <c r="AA81" s="166"/>
      <c r="AB81" s="166"/>
    </row>
    <row r="82" spans="1:28" ht="12" customHeight="1">
      <c r="A82" s="28">
        <v>1989</v>
      </c>
      <c r="B82" s="29">
        <f>'Table A3'!B82*'Table A0'!$J82/(10)</f>
        <v>188616.16946604539</v>
      </c>
      <c r="C82" s="29">
        <f>'Table A3'!C82*'Table A0'!$J82/(5)</f>
        <v>268661.78225478006</v>
      </c>
      <c r="D82" s="29">
        <f>'Table A3'!D82*'Table A0'!$J82/(1)</f>
        <v>681655.76298802381</v>
      </c>
      <c r="E82" s="29">
        <f>'Table A3'!E82*'Table A0'!$J82/(0.5)</f>
        <v>1042631.8971019243</v>
      </c>
      <c r="F82" s="29">
        <f>'Table A3'!F82*'Table A0'!$J82/(0.1)</f>
        <v>2823005.2215136359</v>
      </c>
      <c r="G82" s="29">
        <f>'Table A3'!G82*'Table A0'!$J82/(0.01)</f>
        <v>11550503.080058945</v>
      </c>
      <c r="H82" s="29"/>
      <c r="I82" s="29">
        <f>(100-'Table A3'!B82)*'Table A0'!$J82/(90)</f>
        <v>31325.685286649565</v>
      </c>
      <c r="J82" s="29">
        <f>'Table A3'!I82*'Table A0'!$J82/(5)</f>
        <v>108570.55667731076</v>
      </c>
      <c r="K82" s="29">
        <f>'Table A3'!J82*'Table A0'!$J82/(4)</f>
        <v>165413.28707146912</v>
      </c>
      <c r="L82" s="29">
        <f>'Table A3'!K82*'Table A0'!$J82/(0.5)</f>
        <v>320679.62887412327</v>
      </c>
      <c r="M82" s="29">
        <f>'Table A3'!L82*'Table A0'!$J82/(0.4)</f>
        <v>597538.56599899626</v>
      </c>
      <c r="N82" s="29">
        <f>'Table A3'!M82*'Table A0'!$J82/(0.09)</f>
        <v>1853283.2372308241</v>
      </c>
      <c r="O82" s="29"/>
      <c r="P82" s="29">
        <f>'Table Thresholds_nominal'!P82*'Table A0'!$L82</f>
        <v>96451.606809336357</v>
      </c>
      <c r="Q82" s="29">
        <f>'Table Thresholds_nominal'!Q82*'Table A0'!$L82</f>
        <v>127447.87624806356</v>
      </c>
      <c r="R82" s="29">
        <f>'Table Thresholds_nominal'!R82*'Table A0'!$L82</f>
        <v>269084.7804680785</v>
      </c>
      <c r="S82" s="29">
        <f>'Table Thresholds_nominal'!S82*'Table A0'!$L82</f>
        <v>407427.8031946047</v>
      </c>
      <c r="T82" s="29">
        <f>'Table Thresholds_nominal'!T82*'Table A0'!$L82</f>
        <v>1083940.386857288</v>
      </c>
      <c r="U82" s="29">
        <f>'Table Thresholds_nominal'!U82*'Table A0'!$L82</f>
        <v>4689135.9107306087</v>
      </c>
      <c r="W82" s="166"/>
      <c r="X82" s="166"/>
      <c r="Y82" s="166"/>
      <c r="Z82" s="166"/>
      <c r="AA82" s="166"/>
      <c r="AB82" s="166"/>
    </row>
    <row r="83" spans="1:28" ht="12" customHeight="1">
      <c r="A83" s="28">
        <v>1990</v>
      </c>
      <c r="B83" s="29">
        <f>'Table A3'!B83*'Table A0'!$J83/(10)</f>
        <v>184624.56910175682</v>
      </c>
      <c r="C83" s="29">
        <f>'Table A3'!C83*'Table A0'!$J83/(5)</f>
        <v>262383.12590881658</v>
      </c>
      <c r="D83" s="29">
        <f>'Table A3'!D83*'Table A0'!$J83/(1)</f>
        <v>661803.78743017337</v>
      </c>
      <c r="E83" s="29">
        <f>'Table A3'!E83*'Table A0'!$J83/(0.5)</f>
        <v>1010906.0413477849</v>
      </c>
      <c r="F83" s="29">
        <f>'Table A3'!F83*'Table A0'!$J83/(0.1)</f>
        <v>2690008.2776169819</v>
      </c>
      <c r="G83" s="29">
        <f>'Table A3'!G83*'Table A0'!$J83/(0.01)</f>
        <v>10777213.405645253</v>
      </c>
      <c r="H83" s="29"/>
      <c r="I83" s="29">
        <f>(100-'Table A3'!B83)*'Table A0'!$J83/(90)</f>
        <v>30801.996420049818</v>
      </c>
      <c r="J83" s="29">
        <f>'Table A3'!I83*'Table A0'!$J83/(5)</f>
        <v>106866.01229469704</v>
      </c>
      <c r="K83" s="29">
        <f>'Table A3'!J83*'Table A0'!$J83/(4)</f>
        <v>162527.96052847733</v>
      </c>
      <c r="L83" s="29">
        <f>'Table A3'!K83*'Table A0'!$J83/(0.5)</f>
        <v>312701.53351256193</v>
      </c>
      <c r="M83" s="29">
        <f>'Table A3'!L83*'Table A0'!$J83/(0.4)</f>
        <v>591130.48228048568</v>
      </c>
      <c r="N83" s="29">
        <f>'Table A3'!M83*'Table A0'!$J83/(0.09)</f>
        <v>1791429.9300582854</v>
      </c>
      <c r="O83" s="29"/>
      <c r="P83" s="29">
        <f>'Table Thresholds_nominal'!P83*'Table A0'!$L83</f>
        <v>94916.695496665154</v>
      </c>
      <c r="Q83" s="29">
        <f>'Table Thresholds_nominal'!Q83*'Table A0'!$L83</f>
        <v>124802.9549283254</v>
      </c>
      <c r="R83" s="29">
        <f>'Table Thresholds_nominal'!R83*'Table A0'!$L83</f>
        <v>261605.57365436002</v>
      </c>
      <c r="S83" s="29">
        <f>'Table Thresholds_nominal'!S83*'Table A0'!$L83</f>
        <v>396763.07718232169</v>
      </c>
      <c r="T83" s="29">
        <f>'Table Thresholds_nominal'!T83*'Table A0'!$L83</f>
        <v>1055938.1570376665</v>
      </c>
      <c r="U83" s="29">
        <f>'Table Thresholds_nominal'!U83*'Table A0'!$L83</f>
        <v>4451488.1830211701</v>
      </c>
      <c r="W83" s="166"/>
      <c r="X83" s="166"/>
      <c r="Y83" s="166"/>
      <c r="Z83" s="166"/>
      <c r="AA83" s="166"/>
      <c r="AB83" s="166"/>
    </row>
    <row r="84" spans="1:28" ht="12" customHeight="1">
      <c r="A84" s="28">
        <v>1991</v>
      </c>
      <c r="B84" s="29">
        <f>'Table A3'!B84*'Table A0'!$J84/(10)</f>
        <v>176540.64356246142</v>
      </c>
      <c r="C84" s="29">
        <f>'Table A3'!C84*'Table A0'!$J84/(5)</f>
        <v>247523.51075197221</v>
      </c>
      <c r="D84" s="29">
        <f>'Table A3'!D84*'Table A0'!$J84/(1)</f>
        <v>596453.41033206496</v>
      </c>
      <c r="E84" s="29">
        <f>'Table A3'!E84*'Table A0'!$J84/(0.5)</f>
        <v>891566.80293315707</v>
      </c>
      <c r="F84" s="29">
        <f>'Table A3'!F84*'Table A0'!$J84/(0.1)</f>
        <v>2286950.9666035501</v>
      </c>
      <c r="G84" s="29">
        <f>'Table A3'!G84*'Table A0'!$J84/(0.01)</f>
        <v>8736648.277389504</v>
      </c>
      <c r="H84" s="29"/>
      <c r="I84" s="29">
        <f>(100-'Table A3'!B84)*'Table A0'!$J84/(90)</f>
        <v>29987.05053318679</v>
      </c>
      <c r="J84" s="29">
        <f>'Table A3'!I84*'Table A0'!$J84/(5)</f>
        <v>105557.77637295067</v>
      </c>
      <c r="K84" s="29">
        <f>'Table A3'!J84*'Table A0'!$J84/(4)</f>
        <v>160291.03585694905</v>
      </c>
      <c r="L84" s="29">
        <f>'Table A3'!K84*'Table A0'!$J84/(0.5)</f>
        <v>301340.0177309729</v>
      </c>
      <c r="M84" s="29">
        <f>'Table A3'!L84*'Table A0'!$J84/(0.4)</f>
        <v>542720.76201555866</v>
      </c>
      <c r="N84" s="29">
        <f>'Table A3'!M84*'Table A0'!$J84/(0.09)</f>
        <v>1570317.932071778</v>
      </c>
      <c r="O84" s="29"/>
      <c r="P84" s="29">
        <f>'Table Thresholds_nominal'!P84*'Table A0'!$L84</f>
        <v>94978.392899303348</v>
      </c>
      <c r="Q84" s="29">
        <f>'Table Thresholds_nominal'!Q84*'Table A0'!$L84</f>
        <v>125996.09592912969</v>
      </c>
      <c r="R84" s="29">
        <f>'Table Thresholds_nominal'!R84*'Table A0'!$L84</f>
        <v>253790.85435141003</v>
      </c>
      <c r="S84" s="29">
        <f>'Table Thresholds_nominal'!S84*'Table A0'!$L84</f>
        <v>379361.56740522024</v>
      </c>
      <c r="T84" s="29">
        <f>'Table Thresholds_nominal'!T84*'Table A0'!$L84</f>
        <v>954575.39296098845</v>
      </c>
      <c r="U84" s="29">
        <f>'Table Thresholds_nominal'!U84*'Table A0'!$L84</f>
        <v>3843208.4243963733</v>
      </c>
      <c r="W84" s="166"/>
      <c r="X84" s="166"/>
      <c r="Y84" s="166"/>
      <c r="Z84" s="166"/>
      <c r="AA84" s="166"/>
      <c r="AB84" s="166"/>
    </row>
    <row r="85" spans="1:28" ht="12" customHeight="1">
      <c r="A85" s="28">
        <v>1992</v>
      </c>
      <c r="B85" s="29">
        <f>'Table A3'!B85*'Table A0'!$J85/(10)</f>
        <v>184286.72065789255</v>
      </c>
      <c r="C85" s="29">
        <f>'Table A3'!C85*'Table A0'!$J85/(5)</f>
        <v>262414.6704195101</v>
      </c>
      <c r="D85" s="29">
        <f>'Table A3'!D85*'Table A0'!$J85/(1)</f>
        <v>662289.84343560692</v>
      </c>
      <c r="E85" s="29">
        <f>'Table A3'!E85*'Table A0'!$J85/(0.5)</f>
        <v>1011124.1545979822</v>
      </c>
      <c r="F85" s="29">
        <f>'Table A3'!F85*'Table A0'!$J85/(0.1)</f>
        <v>2722818.4251180482</v>
      </c>
      <c r="G85" s="29">
        <f>'Table A3'!G85*'Table A0'!$J85/(0.01)</f>
        <v>11119159.10146817</v>
      </c>
      <c r="H85" s="29"/>
      <c r="I85" s="29">
        <f>(100-'Table A3'!B85)*'Table A0'!$J85/(90)</f>
        <v>29682.885896551175</v>
      </c>
      <c r="J85" s="29">
        <f>'Table A3'!I85*'Table A0'!$J85/(5)</f>
        <v>106158.77089627502</v>
      </c>
      <c r="K85" s="29">
        <f>'Table A3'!J85*'Table A0'!$J85/(4)</f>
        <v>162445.87716548584</v>
      </c>
      <c r="L85" s="29">
        <f>'Table A3'!K85*'Table A0'!$J85/(0.5)</f>
        <v>313455.53227323177</v>
      </c>
      <c r="M85" s="29">
        <f>'Table A3'!L85*'Table A0'!$J85/(0.4)</f>
        <v>583200.58696796559</v>
      </c>
      <c r="N85" s="29">
        <f>'Table A3'!M85*'Table A0'!$J85/(0.09)</f>
        <v>1789891.6833013678</v>
      </c>
      <c r="O85" s="29"/>
      <c r="P85" s="29">
        <f>'Table Thresholds_nominal'!P85*'Table A0'!$L85</f>
        <v>94812.719948996382</v>
      </c>
      <c r="Q85" s="29">
        <f>'Table Thresholds_nominal'!Q85*'Table A0'!$L85</f>
        <v>124843.0738415688</v>
      </c>
      <c r="R85" s="29">
        <f>'Table Thresholds_nominal'!R85*'Table A0'!$L85</f>
        <v>264169.94829664321</v>
      </c>
      <c r="S85" s="29">
        <f>'Table Thresholds_nominal'!S85*'Table A0'!$L85</f>
        <v>400809.57672594144</v>
      </c>
      <c r="T85" s="29">
        <f>'Table Thresholds_nominal'!T85*'Table A0'!$L85</f>
        <v>1048936.8809089127</v>
      </c>
      <c r="U85" s="29">
        <f>'Table Thresholds_nominal'!U85*'Table A0'!$L85</f>
        <v>4624492.3132849159</v>
      </c>
      <c r="W85" s="166"/>
      <c r="X85" s="166"/>
      <c r="Y85" s="166"/>
      <c r="Z85" s="166"/>
      <c r="AA85" s="166"/>
      <c r="AB85" s="166"/>
    </row>
    <row r="86" spans="1:28" ht="12" customHeight="1">
      <c r="A86" s="28">
        <v>1993</v>
      </c>
      <c r="B86" s="29">
        <f>'Table A3'!B86*'Table A0'!$J86/(10)</f>
        <v>182036.22023469335</v>
      </c>
      <c r="C86" s="29">
        <f>'Table A3'!C86*'Table A0'!$J86/(5)</f>
        <v>258013.95109932372</v>
      </c>
      <c r="D86" s="29">
        <f>'Table A3'!D86*'Table A0'!$J86/(1)</f>
        <v>637001.11775986338</v>
      </c>
      <c r="E86" s="29">
        <f>'Table A3'!E86*'Table A0'!$J86/(0.5)</f>
        <v>964363.87018529256</v>
      </c>
      <c r="F86" s="29">
        <f>'Table A3'!F86*'Table A0'!$J86/(0.1)</f>
        <v>2564080.7575090122</v>
      </c>
      <c r="G86" s="29">
        <f>'Table A3'!G86*'Table A0'!$J86/(0.01)</f>
        <v>10371533.737750683</v>
      </c>
      <c r="H86" s="29"/>
      <c r="I86" s="29">
        <f>(100-'Table A3'!B86)*'Table A0'!$J86/(90)</f>
        <v>29488.148592772563</v>
      </c>
      <c r="J86" s="29">
        <f>'Table A3'!I86*'Table A0'!$J86/(5)</f>
        <v>106058.48937006299</v>
      </c>
      <c r="K86" s="29">
        <f>'Table A3'!J86*'Table A0'!$J86/(4)</f>
        <v>163267.1594341888</v>
      </c>
      <c r="L86" s="29">
        <f>'Table A3'!K86*'Table A0'!$J86/(0.5)</f>
        <v>309638.36533443414</v>
      </c>
      <c r="M86" s="29">
        <f>'Table A3'!L86*'Table A0'!$J86/(0.4)</f>
        <v>564434.64835436258</v>
      </c>
      <c r="N86" s="29">
        <f>'Table A3'!M86*'Table A0'!$J86/(0.09)</f>
        <v>1696585.9819266044</v>
      </c>
      <c r="O86" s="29"/>
      <c r="P86" s="29">
        <f>'Table Thresholds_nominal'!P86*'Table A0'!$L86</f>
        <v>94827.387328631041</v>
      </c>
      <c r="Q86" s="29">
        <f>'Table Thresholds_nominal'!Q86*'Table A0'!$L86</f>
        <v>125053.6170396322</v>
      </c>
      <c r="R86" s="29">
        <f>'Table Thresholds_nominal'!R86*'Table A0'!$L86</f>
        <v>264924.01334936294</v>
      </c>
      <c r="S86" s="29">
        <f>'Table Thresholds_nominal'!S86*'Table A0'!$L86</f>
        <v>389088.62363278918</v>
      </c>
      <c r="T86" s="29">
        <f>'Table Thresholds_nominal'!T86*'Table A0'!$L86</f>
        <v>1003095.9565856754</v>
      </c>
      <c r="U86" s="29">
        <f>'Table Thresholds_nominal'!U86*'Table A0'!$L86</f>
        <v>4290939.2766205538</v>
      </c>
      <c r="W86" s="166"/>
      <c r="X86" s="166"/>
      <c r="Y86" s="166"/>
      <c r="Z86" s="166"/>
      <c r="AA86" s="166"/>
      <c r="AB86" s="166"/>
    </row>
    <row r="87" spans="1:28" ht="12" customHeight="1">
      <c r="A87" s="28">
        <v>1994</v>
      </c>
      <c r="B87" s="29">
        <f>'Table A3'!B87*'Table A0'!$J87/(10)</f>
        <v>185293.45587752038</v>
      </c>
      <c r="C87" s="29">
        <f>'Table A3'!C87*'Table A0'!$J87/(5)</f>
        <v>262547.53895028174</v>
      </c>
      <c r="D87" s="29">
        <f>'Table A3'!D87*'Table A0'!$J87/(1)</f>
        <v>646629.72465720156</v>
      </c>
      <c r="E87" s="29">
        <f>'Table A3'!E87*'Table A0'!$J87/(0.5)</f>
        <v>975423.0221751217</v>
      </c>
      <c r="F87" s="29">
        <f>'Table A3'!F87*'Table A0'!$J87/(0.1)</f>
        <v>2591618.5742759472</v>
      </c>
      <c r="G87" s="29">
        <f>'Table A3'!G87*'Table A0'!$J87/(0.01)</f>
        <v>10426195.386576917</v>
      </c>
      <c r="H87" s="29"/>
      <c r="I87" s="29">
        <f>(100-'Table A3'!B87)*'Table A0'!$J87/(90)</f>
        <v>29895.32866605034</v>
      </c>
      <c r="J87" s="29">
        <f>'Table A3'!I87*'Table A0'!$J87/(5)</f>
        <v>108039.372804759</v>
      </c>
      <c r="K87" s="29">
        <f>'Table A3'!J87*'Table A0'!$J87/(4)</f>
        <v>166526.99252355177</v>
      </c>
      <c r="L87" s="29">
        <f>'Table A3'!K87*'Table A0'!$J87/(0.5)</f>
        <v>317836.42713928153</v>
      </c>
      <c r="M87" s="29">
        <f>'Table A3'!L87*'Table A0'!$J87/(0.4)</f>
        <v>571374.13414991519</v>
      </c>
      <c r="N87" s="29">
        <f>'Table A3'!M87*'Table A0'!$J87/(0.09)</f>
        <v>1721110.0395758394</v>
      </c>
      <c r="O87" s="29"/>
      <c r="P87" s="29">
        <f>'Table Thresholds_nominal'!P87*'Table A0'!$L87</f>
        <v>96241.965713688725</v>
      </c>
      <c r="Q87" s="29">
        <f>'Table Thresholds_nominal'!Q87*'Table A0'!$L87</f>
        <v>127930.86261082366</v>
      </c>
      <c r="R87" s="29">
        <f>'Table Thresholds_nominal'!R87*'Table A0'!$L87</f>
        <v>271619.11626115686</v>
      </c>
      <c r="S87" s="29">
        <f>'Table Thresholds_nominal'!S87*'Table A0'!$L87</f>
        <v>397126.88098653115</v>
      </c>
      <c r="T87" s="29">
        <f>'Table Thresholds_nominal'!T87*'Table A0'!$L87</f>
        <v>1023214.7477957681</v>
      </c>
      <c r="U87" s="29">
        <f>'Table Thresholds_nominal'!U87*'Table A0'!$L87</f>
        <v>4394948.2006145511</v>
      </c>
      <c r="W87" s="166"/>
      <c r="X87" s="166"/>
      <c r="Y87" s="166"/>
      <c r="Z87" s="166"/>
      <c r="AA87" s="166"/>
      <c r="AB87" s="166"/>
    </row>
    <row r="88" spans="1:28" ht="12" customHeight="1">
      <c r="A88" s="28">
        <v>1995</v>
      </c>
      <c r="B88" s="29">
        <f>'Table A3'!B88*'Table A0'!$J88/(10)</f>
        <v>197744.03041838494</v>
      </c>
      <c r="C88" s="29">
        <f>'Table A3'!C88*'Table A0'!$J88/(5)</f>
        <v>283830.34503325575</v>
      </c>
      <c r="D88" s="29">
        <f>'Table A3'!D88*'Table A0'!$J88/(1)</f>
        <v>715304.30721225159</v>
      </c>
      <c r="E88" s="29">
        <f>'Table A3'!E88*'Table A0'!$J88/(0.5)</f>
        <v>1086526.300964389</v>
      </c>
      <c r="F88" s="29">
        <f>'Table A3'!F88*'Table A0'!$J88/(0.1)</f>
        <v>2913994.0465795156</v>
      </c>
      <c r="G88" s="29">
        <f>'Table A3'!G88*'Table A0'!$J88/(0.01)</f>
        <v>11564884.525822343</v>
      </c>
      <c r="H88" s="29"/>
      <c r="I88" s="29">
        <f>(100-'Table A3'!B88)*'Table A0'!$J88/(90)</f>
        <v>30200.067923568913</v>
      </c>
      <c r="J88" s="29">
        <f>'Table A3'!I88*'Table A0'!$J88/(5)</f>
        <v>111657.71580351409</v>
      </c>
      <c r="K88" s="29">
        <f>'Table A3'!J88*'Table A0'!$J88/(4)</f>
        <v>175961.85448850683</v>
      </c>
      <c r="L88" s="29">
        <f>'Table A3'!K88*'Table A0'!$J88/(0.5)</f>
        <v>344082.31346011418</v>
      </c>
      <c r="M88" s="29">
        <f>'Table A3'!L88*'Table A0'!$J88/(0.4)</f>
        <v>629659.36456060736</v>
      </c>
      <c r="N88" s="29">
        <f>'Table A3'!M88*'Table A0'!$J88/(0.09)</f>
        <v>1952783.9933303124</v>
      </c>
      <c r="O88" s="29"/>
      <c r="P88" s="29">
        <f>'Table Thresholds_nominal'!P88*'Table A0'!$L88</f>
        <v>98763.753135998646</v>
      </c>
      <c r="Q88" s="29">
        <f>'Table Thresholds_nominal'!Q88*'Table A0'!$L88</f>
        <v>131954.15382412903</v>
      </c>
      <c r="R88" s="29">
        <f>'Table Thresholds_nominal'!R88*'Table A0'!$L88</f>
        <v>285015.30595184927</v>
      </c>
      <c r="S88" s="29">
        <f>'Table Thresholds_nominal'!S88*'Table A0'!$L88</f>
        <v>423273.22772570857</v>
      </c>
      <c r="T88" s="29">
        <f>'Table Thresholds_nominal'!T88*'Table A0'!$L88</f>
        <v>1116971.0176095087</v>
      </c>
      <c r="U88" s="29">
        <f>'Table Thresholds_nominal'!U88*'Table A0'!$L88</f>
        <v>4993434.1624267828</v>
      </c>
      <c r="W88" s="166"/>
      <c r="X88" s="166"/>
      <c r="Y88" s="166"/>
      <c r="Z88" s="166"/>
      <c r="AA88" s="166"/>
      <c r="AB88" s="166"/>
    </row>
    <row r="89" spans="1:28" ht="12" customHeight="1">
      <c r="A89" s="28">
        <v>1996</v>
      </c>
      <c r="B89" s="29">
        <f>'Table A3'!B89*'Table A0'!$J89/(10)</f>
        <v>212239.8817311551</v>
      </c>
      <c r="C89" s="29">
        <f>'Table A3'!C89*'Table A0'!$J89/(5)</f>
        <v>310003.76801289176</v>
      </c>
      <c r="D89" s="29">
        <f>'Table A3'!D89*'Table A0'!$J89/(1)</f>
        <v>814471.27827425837</v>
      </c>
      <c r="E89" s="29">
        <f>'Table A3'!E89*'Table A0'!$J89/(0.5)</f>
        <v>1259948.5574022715</v>
      </c>
      <c r="F89" s="29">
        <f>'Table A3'!F89*'Table A0'!$J89/(0.1)</f>
        <v>3533752.0553158927</v>
      </c>
      <c r="G89" s="29">
        <f>'Table A3'!G89*'Table A0'!$J89/(0.01)</f>
        <v>14925709.648005525</v>
      </c>
      <c r="H89" s="29"/>
      <c r="I89" s="29">
        <f>(100-'Table A3'!B89)*'Table A0'!$J89/(90)</f>
        <v>30649.713191871237</v>
      </c>
      <c r="J89" s="29">
        <f>'Table A3'!I89*'Table A0'!$J89/(5)</f>
        <v>114475.99544941843</v>
      </c>
      <c r="K89" s="29">
        <f>'Table A3'!J89*'Table A0'!$J89/(4)</f>
        <v>183886.89044755007</v>
      </c>
      <c r="L89" s="29">
        <f>'Table A3'!K89*'Table A0'!$J89/(0.5)</f>
        <v>368993.99914624525</v>
      </c>
      <c r="M89" s="29">
        <f>'Table A3'!L89*'Table A0'!$J89/(0.4)</f>
        <v>691497.68292386609</v>
      </c>
      <c r="N89" s="29">
        <f>'Table A3'!M89*'Table A0'!$J89/(0.09)</f>
        <v>2267978.9894614895</v>
      </c>
      <c r="O89" s="29"/>
      <c r="P89" s="29">
        <f>'Table Thresholds_nominal'!P89*'Table A0'!$L89</f>
        <v>97923.693374060182</v>
      </c>
      <c r="Q89" s="29">
        <f>'Table Thresholds_nominal'!Q89*'Table A0'!$L89</f>
        <v>133491.81319052013</v>
      </c>
      <c r="R89" s="29">
        <f>'Table Thresholds_nominal'!R89*'Table A0'!$L89</f>
        <v>303356.57226633985</v>
      </c>
      <c r="S89" s="29">
        <f>'Table Thresholds_nominal'!S89*'Table A0'!$L89</f>
        <v>458436.5808076188</v>
      </c>
      <c r="T89" s="29">
        <f>'Table Thresholds_nominal'!T89*'Table A0'!$L89</f>
        <v>1252142.6589032225</v>
      </c>
      <c r="U89" s="29">
        <f>'Table Thresholds_nominal'!U89*'Table A0'!$L89</f>
        <v>6037766.908451817</v>
      </c>
      <c r="W89" s="166"/>
      <c r="X89" s="166"/>
      <c r="Y89" s="166"/>
      <c r="Z89" s="166"/>
      <c r="AA89" s="166"/>
      <c r="AB89" s="166"/>
    </row>
    <row r="90" spans="1:28" ht="12" customHeight="1">
      <c r="A90" s="28">
        <v>1997</v>
      </c>
      <c r="B90" s="29">
        <f>'Table A3'!B90*'Table A0'!$J90/(10)</f>
        <v>230505.74852556241</v>
      </c>
      <c r="C90" s="29">
        <f>'Table A3'!C90*'Table A0'!$J90/(5)</f>
        <v>342226.99632137187</v>
      </c>
      <c r="D90" s="29">
        <f>'Table A3'!D90*'Table A0'!$J90/(1)</f>
        <v>930149.86553355586</v>
      </c>
      <c r="E90" s="29">
        <f>'Table A3'!E90*'Table A0'!$J90/(0.5)</f>
        <v>1462114.0101126414</v>
      </c>
      <c r="F90" s="29">
        <f>'Table A3'!F90*'Table A0'!$J90/(0.1)</f>
        <v>4226076.4082110208</v>
      </c>
      <c r="G90" s="29">
        <f>'Table A3'!G90*'Table A0'!$J90/(0.01)</f>
        <v>18205431.173307341</v>
      </c>
      <c r="H90" s="29"/>
      <c r="I90" s="29">
        <f>(100-'Table A3'!B90)*'Table A0'!$J90/(90)</f>
        <v>31757.101154269909</v>
      </c>
      <c r="J90" s="29">
        <f>'Table A3'!I90*'Table A0'!$J90/(5)</f>
        <v>118784.50072975291</v>
      </c>
      <c r="K90" s="29">
        <f>'Table A3'!J90*'Table A0'!$J90/(4)</f>
        <v>195246.27901832588</v>
      </c>
      <c r="L90" s="29">
        <f>'Table A3'!K90*'Table A0'!$J90/(0.5)</f>
        <v>398185.72095447028</v>
      </c>
      <c r="M90" s="29">
        <f>'Table A3'!L90*'Table A0'!$J90/(0.4)</f>
        <v>771123.41058804654</v>
      </c>
      <c r="N90" s="29">
        <f>'Table A3'!M90*'Table A0'!$J90/(0.09)</f>
        <v>2672814.7676447639</v>
      </c>
      <c r="O90" s="29"/>
      <c r="P90" s="29">
        <f>'Table Thresholds_nominal'!P90*'Table A0'!$L90</f>
        <v>101812.57047075953</v>
      </c>
      <c r="Q90" s="29">
        <f>'Table Thresholds_nominal'!Q90*'Table A0'!$L90</f>
        <v>139437.21060925751</v>
      </c>
      <c r="R90" s="29">
        <f>'Table Thresholds_nominal'!R90*'Table A0'!$L90</f>
        <v>326891.64770170295</v>
      </c>
      <c r="S90" s="29">
        <f>'Table Thresholds_nominal'!S90*'Table A0'!$L90</f>
        <v>498897.64563312277</v>
      </c>
      <c r="T90" s="29">
        <f>'Table Thresholds_nominal'!T90*'Table A0'!$L90</f>
        <v>1439179.2672955499</v>
      </c>
      <c r="U90" s="29">
        <f>'Table Thresholds_nominal'!U90*'Table A0'!$L90</f>
        <v>7244597.0393601814</v>
      </c>
      <c r="W90" s="166"/>
      <c r="X90" s="166"/>
      <c r="Y90" s="166"/>
      <c r="Z90" s="166"/>
      <c r="AA90" s="166"/>
      <c r="AB90" s="166"/>
    </row>
    <row r="91" spans="1:28" ht="12" customHeight="1">
      <c r="A91" s="47">
        <v>1998</v>
      </c>
      <c r="B91" s="29">
        <f>'Table A3'!B91*'Table A0'!$J91/(10)</f>
        <v>248623.66287128447</v>
      </c>
      <c r="C91" s="29">
        <f>'Table A3'!C91*'Table A0'!$J91/(5)</f>
        <v>373502.40292553342</v>
      </c>
      <c r="D91" s="29">
        <f>'Table A3'!D91*'Table A0'!$J91/(1)</f>
        <v>1045521.9045377009</v>
      </c>
      <c r="E91" s="29">
        <f>'Table A3'!E91*'Table A0'!$J91/(0.5)</f>
        <v>1662822.4003539146</v>
      </c>
      <c r="F91" s="29">
        <f>'Table A3'!F91*'Table A0'!$J91/(0.1)</f>
        <v>4927449.2106146039</v>
      </c>
      <c r="G91" s="29">
        <f>'Table A3'!G91*'Table A0'!$J91/(0.01)</f>
        <v>21487753.727480095</v>
      </c>
      <c r="H91" s="29"/>
      <c r="I91" s="29">
        <f>(100-'Table A3'!B91)*'Table A0'!$J91/(90)</f>
        <v>33234.903653778587</v>
      </c>
      <c r="J91" s="29">
        <f>'Table A3'!I91*'Table A0'!$J91/(5)</f>
        <v>123744.92281703551</v>
      </c>
      <c r="K91" s="29">
        <f>'Table A3'!J91*'Table A0'!$J91/(4)</f>
        <v>205497.52752249155</v>
      </c>
      <c r="L91" s="29">
        <f>'Table A3'!K91*'Table A0'!$J91/(0.5)</f>
        <v>428221.40872148715</v>
      </c>
      <c r="M91" s="29">
        <f>'Table A3'!L91*'Table A0'!$J91/(0.4)</f>
        <v>846665.69778874202</v>
      </c>
      <c r="N91" s="29">
        <f>'Table A3'!M91*'Table A0'!$J91/(0.09)</f>
        <v>3087415.3754073279</v>
      </c>
      <c r="O91" s="29"/>
      <c r="P91" s="29">
        <f>'Table Thresholds_nominal'!P91*'Table A0'!$L91</f>
        <v>105621.3926082039</v>
      </c>
      <c r="Q91" s="29">
        <f>'Table Thresholds_nominal'!Q91*'Table A0'!$L91</f>
        <v>146157.74073921557</v>
      </c>
      <c r="R91" s="29">
        <f>'Table Thresholds_nominal'!R91*'Table A0'!$L91</f>
        <v>345773.86235566449</v>
      </c>
      <c r="S91" s="29">
        <f>'Table Thresholds_nominal'!S91*'Table A0'!$L91</f>
        <v>540919.50939300505</v>
      </c>
      <c r="T91" s="29">
        <f>'Table Thresholds_nominal'!T91*'Table A0'!$L91</f>
        <v>1610733.4923976189</v>
      </c>
      <c r="U91" s="29">
        <f>'Table Thresholds_nominal'!U91*'Table A0'!$L91</f>
        <v>8514875.5999245159</v>
      </c>
      <c r="W91" s="166"/>
      <c r="X91" s="166"/>
      <c r="Y91" s="166"/>
      <c r="Z91" s="166"/>
      <c r="AA91" s="166"/>
      <c r="AB91" s="166"/>
    </row>
    <row r="92" spans="1:28" ht="12" customHeight="1">
      <c r="A92" s="47">
        <v>1999</v>
      </c>
      <c r="B92" s="29">
        <f>'Table A3'!B92*'Table A0'!$J92/(10)</f>
        <v>266579.40833998035</v>
      </c>
      <c r="C92" s="29">
        <f>'Table A3'!C92*'Table A0'!$J92/(5)</f>
        <v>404059.78280182864</v>
      </c>
      <c r="D92" s="29">
        <f>'Table A3'!D92*'Table A0'!$J92/(1)</f>
        <v>1149867.1503080691</v>
      </c>
      <c r="E92" s="29">
        <f>'Table A3'!E92*'Table A0'!$J92/(0.5)</f>
        <v>1839879.2279325679</v>
      </c>
      <c r="F92" s="29">
        <f>'Table A3'!F92*'Table A0'!$J92/(0.1)</f>
        <v>5519867.1523968466</v>
      </c>
      <c r="G92" s="29">
        <f>'Table A3'!G92*'Table A0'!$J92/(0.01)</f>
        <v>24174516.919767529</v>
      </c>
      <c r="H92" s="29"/>
      <c r="I92" s="29">
        <f>(100-'Table A3'!B92)*'Table A0'!$J92/(90)</f>
        <v>34121.343279862769</v>
      </c>
      <c r="J92" s="29">
        <f>'Table A3'!I92*'Table A0'!$J92/(5)</f>
        <v>129099.03387813208</v>
      </c>
      <c r="K92" s="29">
        <f>'Table A3'!J92*'Table A0'!$J92/(4)</f>
        <v>217607.94092526851</v>
      </c>
      <c r="L92" s="29">
        <f>'Table A3'!K92*'Table A0'!$J92/(0.5)</f>
        <v>459855.07268357009</v>
      </c>
      <c r="M92" s="29">
        <f>'Table A3'!L92*'Table A0'!$J92/(0.4)</f>
        <v>919882.24681649823</v>
      </c>
      <c r="N92" s="29">
        <f>'Table A3'!M92*'Table A0'!$J92/(0.09)</f>
        <v>3447128.2893556603</v>
      </c>
      <c r="P92" s="29">
        <f>'Table Thresholds_nominal'!P92*'Table A0'!$L92</f>
        <v>109639.73373138218</v>
      </c>
      <c r="Q92" s="29">
        <f>'Table Thresholds_nominal'!Q92*'Table A0'!$L92</f>
        <v>152087.17336692612</v>
      </c>
      <c r="R92" s="29">
        <f>'Table Thresholds_nominal'!R92*'Table A0'!$L92</f>
        <v>371153.43451188639</v>
      </c>
      <c r="S92" s="29">
        <f>'Table Thresholds_nominal'!S92*'Table A0'!$L92</f>
        <v>580567.26417807909</v>
      </c>
      <c r="T92" s="29">
        <f>'Table Thresholds_nominal'!T92*'Table A0'!$L92</f>
        <v>1779224.8123082574</v>
      </c>
      <c r="U92" s="29">
        <f>'Table Thresholds_nominal'!U92*'Table A0'!$L92</f>
        <v>9538621.9463236984</v>
      </c>
      <c r="W92" s="166"/>
      <c r="X92" s="166"/>
      <c r="Y92" s="166"/>
      <c r="Z92" s="166"/>
      <c r="AA92" s="166"/>
      <c r="AB92" s="166"/>
    </row>
    <row r="93" spans="1:28" ht="12" customHeight="1">
      <c r="A93" s="47">
        <v>2000</v>
      </c>
      <c r="B93" s="29">
        <f>'Table A3'!B93*'Table A0'!$J93/(10)</f>
        <v>280048.72082720354</v>
      </c>
      <c r="C93" s="29">
        <f>'Table A3'!C93*'Table A0'!$J93/(5)</f>
        <v>430670.42555089016</v>
      </c>
      <c r="D93" s="29">
        <f>'Table A3'!D93*'Table A0'!$J93/(1)</f>
        <v>1265975.2811398003</v>
      </c>
      <c r="E93" s="29">
        <f>'Table A3'!E93*'Table A0'!$J93/(0.5)</f>
        <v>2053584.7341940629</v>
      </c>
      <c r="F93" s="29">
        <f>'Table A3'!F93*'Table A0'!$J93/(0.1)</f>
        <v>6398407.6636576401</v>
      </c>
      <c r="G93" s="29">
        <f>'Table A3'!G93*'Table A0'!$J93/(0.01)</f>
        <v>29841980.396924902</v>
      </c>
      <c r="H93" s="29"/>
      <c r="I93" s="29">
        <f>(100-'Table A3'!B93)*'Table A0'!$J93/(90)</f>
        <v>34244.71338318519</v>
      </c>
      <c r="J93" s="29">
        <f>'Table A3'!I93*'Table A0'!$J93/(5)</f>
        <v>129427.01610351694</v>
      </c>
      <c r="K93" s="29">
        <f>'Table A3'!J93*'Table A0'!$J93/(4)</f>
        <v>221844.21165366258</v>
      </c>
      <c r="L93" s="29">
        <f>'Table A3'!K93*'Table A0'!$J93/(0.5)</f>
        <v>478365.828085538</v>
      </c>
      <c r="M93" s="29">
        <f>'Table A3'!L93*'Table A0'!$J93/(0.4)</f>
        <v>967379.00182816817</v>
      </c>
      <c r="N93" s="29">
        <f>'Table A3'!M93*'Table A0'!$J93/(0.09)</f>
        <v>3793566.2488501682</v>
      </c>
      <c r="P93" s="29">
        <f>'Table Thresholds_nominal'!P93*'Table A0'!$L93</f>
        <v>112496.03289933621</v>
      </c>
      <c r="Q93" s="29">
        <f>'Table Thresholds_nominal'!Q93*'Table A0'!$L93</f>
        <v>159448.40130711152</v>
      </c>
      <c r="R93" s="29">
        <f>'Table Thresholds_nominal'!R93*'Table A0'!$L93</f>
        <v>392204.31635313237</v>
      </c>
      <c r="S93" s="29">
        <f>'Table Thresholds_nominal'!S93*'Table A0'!$L93</f>
        <v>603760.0904934092</v>
      </c>
      <c r="T93" s="29">
        <f>'Table Thresholds_nominal'!T93*'Table A0'!$L93</f>
        <v>1934848.7934338783</v>
      </c>
      <c r="U93" s="29">
        <f>'Table Thresholds_nominal'!U93*'Table A0'!$L93</f>
        <v>10942446.858883834</v>
      </c>
      <c r="W93" s="166"/>
      <c r="X93" s="166"/>
      <c r="Y93" s="166"/>
      <c r="Z93" s="166"/>
      <c r="AA93" s="166"/>
      <c r="AB93" s="166"/>
    </row>
    <row r="94" spans="1:28" ht="12" customHeight="1">
      <c r="A94" s="47">
        <v>2001</v>
      </c>
      <c r="B94" s="29">
        <f>'Table A3'!B94*'Table A0'!$J94/(10)</f>
        <v>245393.91546808096</v>
      </c>
      <c r="C94" s="29">
        <f>'Table A3'!C94*'Table A0'!$J94/(5)</f>
        <v>365208.42676850595</v>
      </c>
      <c r="D94" s="29">
        <f>'Table A3'!D94*'Table A0'!$J94/(1)</f>
        <v>997496.18272503722</v>
      </c>
      <c r="E94" s="29">
        <f>'Table A3'!E94*'Table A0'!$J94/(0.5)</f>
        <v>1568401.2427391254</v>
      </c>
      <c r="F94" s="29">
        <f>'Table A3'!F94*'Table A0'!$J94/(0.1)</f>
        <v>4581803.2674126429</v>
      </c>
      <c r="G94" s="29">
        <f>'Table A3'!G94*'Table A0'!$J94/(0.01)</f>
        <v>20256508.650288902</v>
      </c>
      <c r="H94" s="29"/>
      <c r="I94" s="29">
        <f>(100-'Table A3'!B94)*'Table A0'!$J94/(90)</f>
        <v>33564.365699609327</v>
      </c>
      <c r="J94" s="29">
        <f>'Table A3'!I94*'Table A0'!$J94/(5)</f>
        <v>125579.4041676559</v>
      </c>
      <c r="K94" s="29">
        <f>'Table A3'!J94*'Table A0'!$J94/(4)</f>
        <v>207136.48777937313</v>
      </c>
      <c r="L94" s="29">
        <f>'Table A3'!K94*'Table A0'!$J94/(0.5)</f>
        <v>426591.12271094887</v>
      </c>
      <c r="M94" s="29">
        <f>'Table A3'!L94*'Table A0'!$J94/(0.4)</f>
        <v>815050.73657074594</v>
      </c>
      <c r="N94" s="29">
        <f>'Table A3'!M94*'Table A0'!$J94/(0.09)</f>
        <v>2840169.3359819483</v>
      </c>
      <c r="P94" s="29">
        <f>'Table Thresholds_nominal'!P94*'Table A0'!$L94</f>
        <v>109441.06055254731</v>
      </c>
      <c r="Q94" s="29">
        <f>'Table Thresholds_nominal'!Q94*'Table A0'!$L94</f>
        <v>152508.08122441641</v>
      </c>
      <c r="R94" s="29">
        <f>'Table Thresholds_nominal'!R94*'Table A0'!$L94</f>
        <v>353045.1314426242</v>
      </c>
      <c r="S94" s="29">
        <f>'Table Thresholds_nominal'!S94*'Table A0'!$L94</f>
        <v>532870.15196964599</v>
      </c>
      <c r="T94" s="29">
        <f>'Table Thresholds_nominal'!T94*'Table A0'!$L94</f>
        <v>1543354.0534563537</v>
      </c>
      <c r="U94" s="29">
        <f>'Table Thresholds_nominal'!U94*'Table A0'!$L94</f>
        <v>7605601.8740757946</v>
      </c>
      <c r="W94" s="166"/>
      <c r="X94" s="166"/>
      <c r="Y94" s="166"/>
      <c r="Z94" s="166"/>
      <c r="AA94" s="166"/>
      <c r="AB94" s="166"/>
    </row>
    <row r="95" spans="1:28" ht="12" customHeight="1">
      <c r="A95" s="47">
        <v>2002</v>
      </c>
      <c r="B95" s="29">
        <f>'Table A3'!B95*'Table A0'!$J95/(10)</f>
        <v>227544.15350046422</v>
      </c>
      <c r="C95" s="29">
        <f>'Table A3'!C95*'Table A0'!$J95/(5)</f>
        <v>333049.45041562698</v>
      </c>
      <c r="D95" s="29">
        <f>'Table A3'!D95*'Table A0'!$J95/(1)</f>
        <v>875749.00702540588</v>
      </c>
      <c r="E95" s="29">
        <f>'Table A3'!E95*'Table A0'!$J95/(0.5)</f>
        <v>1354048.6870557063</v>
      </c>
      <c r="F95" s="29">
        <f>'Table A3'!F95*'Table A0'!$J95/(0.1)</f>
        <v>3811961.7317364393</v>
      </c>
      <c r="G95" s="29">
        <f>'Table A3'!G95*'Table A0'!$J95/(0.01)</f>
        <v>16315466.232278835</v>
      </c>
      <c r="H95" s="29"/>
      <c r="I95" s="29">
        <f>(100-'Table A3'!B95)*'Table A0'!$J95/(90)</f>
        <v>32413.992960231451</v>
      </c>
      <c r="J95" s="29">
        <f>'Table A3'!I95*'Table A0'!$J95/(5)</f>
        <v>122038.85658530143</v>
      </c>
      <c r="K95" s="29">
        <f>'Table A3'!J95*'Table A0'!$J95/(4)</f>
        <v>197374.56126318226</v>
      </c>
      <c r="L95" s="29">
        <f>'Table A3'!K95*'Table A0'!$J95/(0.5)</f>
        <v>397449.32699510548</v>
      </c>
      <c r="M95" s="29">
        <f>'Table A3'!L95*'Table A0'!$J95/(0.4)</f>
        <v>739570.42588552297</v>
      </c>
      <c r="N95" s="29">
        <f>'Table A3'!M95*'Table A0'!$J95/(0.09)</f>
        <v>2422683.4538983954</v>
      </c>
      <c r="O95" s="29"/>
      <c r="P95" s="29">
        <f>'Table Thresholds_nominal'!P95*'Table A0'!$L95</f>
        <v>106313.00667265286</v>
      </c>
      <c r="Q95" s="29">
        <f>'Table Thresholds_nominal'!Q95*'Table A0'!$L95</f>
        <v>146573.03427566026</v>
      </c>
      <c r="R95" s="29">
        <f>'Table Thresholds_nominal'!R95*'Table A0'!$L95</f>
        <v>329830.64371284127</v>
      </c>
      <c r="S95" s="29">
        <f>'Table Thresholds_nominal'!S95*'Table A0'!$L95</f>
        <v>495154.00253899471</v>
      </c>
      <c r="T95" s="29">
        <f>'Table Thresholds_nominal'!T95*'Table A0'!$L95</f>
        <v>1355212.7316667854</v>
      </c>
      <c r="U95" s="29">
        <f>'Table Thresholds_nominal'!U95*'Table A0'!$L95</f>
        <v>6359718.9191250559</v>
      </c>
      <c r="W95" s="166"/>
      <c r="X95" s="166"/>
      <c r="Y95" s="166"/>
      <c r="Z95" s="166"/>
      <c r="AA95" s="166"/>
      <c r="AB95" s="166"/>
    </row>
    <row r="96" spans="1:28" ht="12" customHeight="1">
      <c r="A96" s="47">
        <f t="shared" ref="A96:A101" si="0">A95+1</f>
        <v>2003</v>
      </c>
      <c r="B96" s="29">
        <f>'Table A3'!B96*'Table A0'!$J96/(10)</f>
        <v>229881.00066927905</v>
      </c>
      <c r="C96" s="29">
        <f>'Table A3'!C96*'Table A0'!$J96/(5)</f>
        <v>338313.87638641399</v>
      </c>
      <c r="D96" s="29">
        <f>'Table A3'!D96*'Table A0'!$J96/(1)</f>
        <v>904923.79449123517</v>
      </c>
      <c r="E96" s="29">
        <f>'Table A3'!E96*'Table A0'!$J96/(0.5)</f>
        <v>1411594.3854963118</v>
      </c>
      <c r="F96" s="29">
        <f>'Table A3'!F96*'Table A0'!$J96/(0.1)</f>
        <v>4061521.8457682268</v>
      </c>
      <c r="G96" s="29">
        <f>'Table A3'!G96*'Table A0'!$J96/(0.01)</f>
        <v>18028262.724574357</v>
      </c>
      <c r="H96" s="29"/>
      <c r="I96" s="29">
        <f>(100-'Table A3'!B96)*'Table A0'!$J96/(90)</f>
        <v>31821.363692258918</v>
      </c>
      <c r="J96" s="29">
        <f>'Table A3'!I96*'Table A0'!$J96/(5)</f>
        <v>121448.12495214411</v>
      </c>
      <c r="K96" s="29">
        <f>'Table A3'!J96*'Table A0'!$J96/(4)</f>
        <v>196661.39686020871</v>
      </c>
      <c r="L96" s="29">
        <f>'Table A3'!K96*'Table A0'!$J96/(0.5)</f>
        <v>398253.20348615857</v>
      </c>
      <c r="M96" s="29">
        <f>'Table A3'!L96*'Table A0'!$J96/(0.4)</f>
        <v>749112.52042833308</v>
      </c>
      <c r="N96" s="29">
        <f>'Table A3'!M96*'Table A0'!$J96/(0.09)</f>
        <v>2509661.748123101</v>
      </c>
      <c r="O96" s="29"/>
      <c r="P96" s="29">
        <f>'Table Thresholds_nominal'!P96*'Table A0'!$L96</f>
        <v>105624.10446431734</v>
      </c>
      <c r="Q96" s="29">
        <f>'Table Thresholds_nominal'!Q96*'Table A0'!$L96</f>
        <v>145773.35112510342</v>
      </c>
      <c r="R96" s="29">
        <f>'Table Thresholds_nominal'!R96*'Table A0'!$L96</f>
        <v>329994.65166538383</v>
      </c>
      <c r="S96" s="29">
        <f>'Table Thresholds_nominal'!S96*'Table A0'!$L96</f>
        <v>496893.96396300592</v>
      </c>
      <c r="T96" s="29">
        <f>'Table Thresholds_nominal'!T96*'Table A0'!$L96</f>
        <v>1382123.8478717837</v>
      </c>
      <c r="U96" s="29">
        <f>'Table Thresholds_nominal'!U96*'Table A0'!$L96</f>
        <v>6681786.7778669214</v>
      </c>
      <c r="W96" s="166"/>
      <c r="X96" s="166"/>
      <c r="Y96" s="166"/>
      <c r="Z96" s="166"/>
      <c r="AA96" s="166"/>
      <c r="AB96" s="166"/>
    </row>
    <row r="97" spans="1:28" ht="12" customHeight="1">
      <c r="A97" s="47">
        <f t="shared" si="0"/>
        <v>2004</v>
      </c>
      <c r="B97" s="29">
        <f>'Table A3'!B97*'Table A0'!$J97/(10)</f>
        <v>251797.21010782965</v>
      </c>
      <c r="C97" s="29">
        <f>'Table A3'!C97*'Table A0'!$J97/(5)</f>
        <v>379331.98962342495</v>
      </c>
      <c r="D97" s="29">
        <f>'Table A3'!D97*'Table A0'!$J97/(1)</f>
        <v>1071952.0444966399</v>
      </c>
      <c r="E97" s="29">
        <f>'Table A3'!E97*'Table A0'!$J97/(0.5)</f>
        <v>1708567.7197859674</v>
      </c>
      <c r="F97" s="29">
        <f>'Table A3'!F97*'Table A0'!$J97/(0.1)</f>
        <v>5136448.1856734147</v>
      </c>
      <c r="G97" s="29">
        <f>'Table A3'!G97*'Table A0'!$J97/(0.01)</f>
        <v>23563082.960585278</v>
      </c>
      <c r="H97" s="29"/>
      <c r="I97" s="29">
        <f>(100-'Table A3'!B97)*'Table A0'!$J97/(90)</f>
        <v>32320.098515029724</v>
      </c>
      <c r="J97" s="29">
        <f>'Table A3'!I97*'Table A0'!$J97/(5)</f>
        <v>124262.43059223439</v>
      </c>
      <c r="K97" s="29">
        <f>'Table A3'!J97*'Table A0'!$J97/(4)</f>
        <v>206176.97590512125</v>
      </c>
      <c r="L97" s="29">
        <f>'Table A3'!K97*'Table A0'!$J97/(0.5)</f>
        <v>435336.36920731247</v>
      </c>
      <c r="M97" s="29">
        <f>'Table A3'!L97*'Table A0'!$J97/(0.4)</f>
        <v>851597.6033141053</v>
      </c>
      <c r="N97" s="29">
        <f>'Table A3'!M97*'Table A0'!$J97/(0.09)</f>
        <v>3089044.321794319</v>
      </c>
      <c r="O97" s="29"/>
      <c r="P97" s="29">
        <f>'Table Thresholds_nominal'!P97*'Table A0'!$L97</f>
        <v>107387.68278336269</v>
      </c>
      <c r="Q97" s="29">
        <f>'Table Thresholds_nominal'!Q97*'Table A0'!$L97</f>
        <v>150112.28038421166</v>
      </c>
      <c r="R97" s="29">
        <f>'Table Thresholds_nominal'!R97*'Table A0'!$L97</f>
        <v>358374.60402016173</v>
      </c>
      <c r="S97" s="29">
        <f>'Table Thresholds_nominal'!S97*'Table A0'!$L97</f>
        <v>547093.24250646646</v>
      </c>
      <c r="T97" s="29">
        <f>'Table Thresholds_nominal'!T97*'Table A0'!$L97</f>
        <v>1642881.2017778417</v>
      </c>
      <c r="U97" s="29">
        <f>'Table Thresholds_nominal'!U97*'Table A0'!$L97</f>
        <v>8579319.8711447325</v>
      </c>
      <c r="W97" s="166"/>
      <c r="X97" s="166"/>
      <c r="Y97" s="166"/>
      <c r="Z97" s="166"/>
      <c r="AA97" s="166"/>
      <c r="AB97" s="166"/>
    </row>
    <row r="98" spans="1:28" ht="12" customHeight="1">
      <c r="A98" s="47">
        <f t="shared" si="0"/>
        <v>2005</v>
      </c>
      <c r="B98" s="29">
        <f>'Table A3'!B98*'Table A0'!$J98/(10)</f>
        <v>273808.97126565524</v>
      </c>
      <c r="C98" s="29">
        <f>'Table A3'!C98*'Table A0'!$J98/(5)</f>
        <v>421006.64390534547</v>
      </c>
      <c r="D98" s="29">
        <f>'Table A3'!D98*'Table A0'!$J98/(1)</f>
        <v>1241527.1680924608</v>
      </c>
      <c r="E98" s="29">
        <f>'Table A3'!E98*'Table A0'!$J98/(0.5)</f>
        <v>2013431.2195812305</v>
      </c>
      <c r="F98" s="29">
        <f>'Table A3'!F98*'Table A0'!$J98/(0.1)</f>
        <v>6222364.6716223713</v>
      </c>
      <c r="G98" s="29">
        <f>'Table A3'!G98*'Table A0'!$J98/(0.01)</f>
        <v>29049786.995702405</v>
      </c>
      <c r="H98" s="29"/>
      <c r="I98" s="29">
        <f>(100-'Table A3'!B98)*'Table A0'!$J98/(90)</f>
        <v>32520.503876754214</v>
      </c>
      <c r="J98" s="29">
        <f>'Table A3'!I98*'Table A0'!$J98/(5)</f>
        <v>126611.29862596509</v>
      </c>
      <c r="K98" s="29">
        <f>'Table A3'!J98*'Table A0'!$J98/(4)</f>
        <v>215876.51285856657</v>
      </c>
      <c r="L98" s="29">
        <f>'Table A3'!K98*'Table A0'!$J98/(0.5)</f>
        <v>469623.11660369136</v>
      </c>
      <c r="M98" s="29">
        <f>'Table A3'!L98*'Table A0'!$J98/(0.4)</f>
        <v>961197.85657094512</v>
      </c>
      <c r="N98" s="29">
        <f>'Table A3'!M98*'Table A0'!$J98/(0.09)</f>
        <v>3685984.4133912567</v>
      </c>
      <c r="O98" s="29"/>
      <c r="P98" s="29">
        <f>'Table Thresholds_nominal'!P98*'Table A0'!$L98</f>
        <v>109441.71738626399</v>
      </c>
      <c r="Q98" s="29">
        <f>'Table Thresholds_nominal'!Q98*'Table A0'!$L98</f>
        <v>154538.97503628035</v>
      </c>
      <c r="R98" s="29">
        <f>'Table Thresholds_nominal'!R98*'Table A0'!$L98</f>
        <v>386555.32766595035</v>
      </c>
      <c r="S98" s="29">
        <f>'Table Thresholds_nominal'!S98*'Table A0'!$L98</f>
        <v>602090.46393207228</v>
      </c>
      <c r="T98" s="29">
        <f>'Table Thresholds_nominal'!T98*'Table A0'!$L98</f>
        <v>1900154.9909249479</v>
      </c>
      <c r="U98" s="29">
        <f>'Table Thresholds_nominal'!U98*'Table A0'!$L98</f>
        <v>10571739.701695969</v>
      </c>
      <c r="W98" s="166"/>
      <c r="X98" s="166"/>
      <c r="Y98" s="166"/>
      <c r="Z98" s="166"/>
      <c r="AA98" s="166"/>
      <c r="AB98" s="166"/>
    </row>
    <row r="99" spans="1:28" ht="12" customHeight="1">
      <c r="A99" s="47">
        <f t="shared" si="0"/>
        <v>2006</v>
      </c>
      <c r="B99" s="29">
        <f>'Table A3'!B99*'Table A0'!$J99/(10)</f>
        <v>286742.26964106353</v>
      </c>
      <c r="C99" s="29">
        <f>'Table A3'!C99*'Table A0'!$J99/(5)</f>
        <v>442822.62184674048</v>
      </c>
      <c r="D99" s="29">
        <f>'Table A3'!D99*'Table A0'!$J99/(1)</f>
        <v>1326909.7364188954</v>
      </c>
      <c r="E99" s="29">
        <f>'Table A3'!E99*'Table A0'!$J99/(0.5)</f>
        <v>2164520.4174243296</v>
      </c>
      <c r="F99" s="29">
        <f>'Table A3'!F99*'Table A0'!$J99/(0.1)</f>
        <v>6737164.2753459932</v>
      </c>
      <c r="G99" s="29">
        <f>'Table A3'!G99*'Table A0'!$J99/(0.01)</f>
        <v>31743973.889704112</v>
      </c>
      <c r="H99" s="29"/>
      <c r="I99" s="29">
        <f>(100-'Table A3'!B99)*'Table A0'!$J99/(90)</f>
        <v>32738.79928225894</v>
      </c>
      <c r="J99" s="29">
        <f>'Table A3'!I99*'Table A0'!$J99/(5)</f>
        <v>130661.91743538649</v>
      </c>
      <c r="K99" s="29">
        <f>'Table A3'!J99*'Table A0'!$J99/(4)</f>
        <v>221800.84320370178</v>
      </c>
      <c r="L99" s="29">
        <f>'Table A3'!K99*'Table A0'!$J99/(0.5)</f>
        <v>489299.05541346141</v>
      </c>
      <c r="M99" s="29">
        <f>'Table A3'!L99*'Table A0'!$J99/(0.4)</f>
        <v>1021359.4529439138</v>
      </c>
      <c r="N99" s="29">
        <f>'Table A3'!M99*'Table A0'!$J99/(0.09)</f>
        <v>3958629.8737506466</v>
      </c>
      <c r="O99" s="29"/>
      <c r="P99" s="29">
        <f>'Table Thresholds_nominal'!P99*'Table A0'!$L99</f>
        <v>111447.60146545149</v>
      </c>
      <c r="Q99" s="29">
        <f>'Table Thresholds_nominal'!Q99*'Table A0'!$L99</f>
        <v>157870.39795576033</v>
      </c>
      <c r="R99" s="29">
        <f>'Table Thresholds_nominal'!R99*'Table A0'!$L99</f>
        <v>401916.57574654289</v>
      </c>
      <c r="S99" s="29">
        <f>'Table Thresholds_nominal'!S99*'Table A0'!$L99</f>
        <v>632896.49774970056</v>
      </c>
      <c r="T99" s="29">
        <f>'Table Thresholds_nominal'!T99*'Table A0'!$L99</f>
        <v>2039463.5561966996</v>
      </c>
      <c r="U99" s="29">
        <f>'Table Thresholds_nominal'!U99*'Table A0'!$L99</f>
        <v>11193633.666885784</v>
      </c>
      <c r="W99" s="166"/>
      <c r="X99" s="166"/>
      <c r="Y99" s="166"/>
      <c r="Z99" s="166"/>
      <c r="AA99" s="166"/>
      <c r="AB99" s="166"/>
    </row>
    <row r="100" spans="1:28" ht="12" customHeight="1">
      <c r="A100" s="47">
        <f t="shared" si="0"/>
        <v>2007</v>
      </c>
      <c r="B100" s="29">
        <f>'Table A3'!B100*'Table A0'!$J100/(10)</f>
        <v>299858.92260555312</v>
      </c>
      <c r="C100" s="29">
        <f>'Table A3'!C100*'Table A0'!$J100/(5)</f>
        <v>466222.14794175822</v>
      </c>
      <c r="D100" s="29">
        <f>'Table A3'!D100*'Table A0'!$J100/(1)</f>
        <v>1416884.6517889656</v>
      </c>
      <c r="E100" s="29">
        <f>'Table A3'!E100*'Table A0'!$J100/(0.5)</f>
        <v>2328699.3289922206</v>
      </c>
      <c r="F100" s="29">
        <f>'Table A3'!F100*'Table A0'!$J100/(0.1)</f>
        <v>7400016.6364760045</v>
      </c>
      <c r="G100" s="29">
        <f>'Table A3'!G100*'Table A0'!$J100/(0.01)</f>
        <v>36388187.713050231</v>
      </c>
      <c r="H100" s="29"/>
      <c r="I100" s="29">
        <f>(100-'Table A3'!B100)*'Table A0'!$J100/(90)</f>
        <v>33665.972948566094</v>
      </c>
      <c r="J100" s="29">
        <f>'Table A3'!I100*'Table A0'!$J100/(5)</f>
        <v>133495.69726934802</v>
      </c>
      <c r="K100" s="29">
        <f>'Table A3'!J100*'Table A0'!$J100/(4)</f>
        <v>228556.52197995639</v>
      </c>
      <c r="L100" s="29">
        <f>'Table A3'!K100*'Table A0'!$J100/(0.5)</f>
        <v>505069.9745857105</v>
      </c>
      <c r="M100" s="29">
        <f>'Table A3'!L100*'Table A0'!$J100/(0.4)</f>
        <v>1060870.0021212746</v>
      </c>
      <c r="N100" s="29">
        <f>'Table A3'!M100*'Table A0'!$J100/(0.09)</f>
        <v>4179108.7390788682</v>
      </c>
      <c r="O100" s="29"/>
      <c r="P100" s="29">
        <f>'Table Thresholds_nominal'!P100*'Table A0'!$L100</f>
        <v>113839.29879136884</v>
      </c>
      <c r="Q100" s="29">
        <f>'Table Thresholds_nominal'!Q100*'Table A0'!$L100</f>
        <v>161328.24024558457</v>
      </c>
      <c r="R100" s="29">
        <f>'Table Thresholds_nominal'!R100*'Table A0'!$L100</f>
        <v>414225.31096931634</v>
      </c>
      <c r="S100" s="29">
        <f>'Table Thresholds_nominal'!S100*'Table A0'!$L100</f>
        <v>656366.6810921086</v>
      </c>
      <c r="T100" s="29">
        <f>'Table Thresholds_nominal'!T100*'Table A0'!$L100</f>
        <v>2131874.7684550164</v>
      </c>
      <c r="U100" s="29">
        <f>'Table Thresholds_nominal'!U100*'Table A0'!$L100</f>
        <v>11917297.574721957</v>
      </c>
      <c r="W100" s="166"/>
      <c r="X100" s="166"/>
      <c r="Y100" s="166"/>
      <c r="Z100" s="166"/>
      <c r="AA100" s="166"/>
      <c r="AB100" s="166"/>
    </row>
    <row r="101" spans="1:28" ht="12" customHeight="1">
      <c r="A101" s="47">
        <f t="shared" si="0"/>
        <v>2008</v>
      </c>
      <c r="B101" s="29">
        <f>'Table A3'!B101*'Table A0'!$J101/(10)</f>
        <v>261950.77439518701</v>
      </c>
      <c r="C101" s="29">
        <f>'Table A3'!C101*'Table A0'!$J101/(5)</f>
        <v>396717.35427188483</v>
      </c>
      <c r="D101" s="29">
        <f>'Table A3'!D101*'Table A0'!$J101/(1)</f>
        <v>1137683.6942194549</v>
      </c>
      <c r="E101" s="29">
        <f>'Table A3'!E101*'Table A0'!$J101/(0.5)</f>
        <v>1832264.9546834286</v>
      </c>
      <c r="F101" s="29">
        <f>'Table A3'!F101*'Table A0'!$J101/(0.1)</f>
        <v>5648768.4617026309</v>
      </c>
      <c r="G101" s="29">
        <f>'Table A3'!G101*'Table A0'!$J101/(0.01)</f>
        <v>27342211.957895231</v>
      </c>
      <c r="H101" s="29"/>
      <c r="I101" s="29">
        <f>(100-'Table A3'!B101)*'Table A0'!$J101/(90)</f>
        <v>31244.448803340663</v>
      </c>
      <c r="J101" s="29">
        <f>'Table A3'!I101*'Table A0'!$J101/(5)</f>
        <v>127184.19451848922</v>
      </c>
      <c r="K101" s="29">
        <f>'Table A3'!J101*'Table A0'!$J101/(4)</f>
        <v>211475.76928499228</v>
      </c>
      <c r="L101" s="29">
        <f>'Table A3'!K101*'Table A0'!$J101/(0.5)</f>
        <v>443102.43375548144</v>
      </c>
      <c r="M101" s="29">
        <f>'Table A3'!L101*'Table A0'!$J101/(0.4)</f>
        <v>878139.07792862772</v>
      </c>
      <c r="N101" s="29">
        <f>'Table A3'!M101*'Table A0'!$J101/(0.09)</f>
        <v>3238385.8510145647</v>
      </c>
      <c r="O101" s="29"/>
      <c r="P101" s="29">
        <f>'Table Thresholds_nominal'!P101*'Table A0'!$L101</f>
        <v>109062</v>
      </c>
      <c r="Q101" s="29">
        <f>'Table Thresholds_nominal'!Q101*'Table A0'!$L101</f>
        <v>152726</v>
      </c>
      <c r="R101" s="29">
        <f>'Table Thresholds_nominal'!R101*'Table A0'!$L101</f>
        <v>368238</v>
      </c>
      <c r="S101" s="29">
        <f>'Table Thresholds_nominal'!S101*'Table A0'!$L101</f>
        <v>558726</v>
      </c>
      <c r="T101" s="29">
        <f>'Table Thresholds_nominal'!T101*'Table A0'!$L101</f>
        <v>1695136</v>
      </c>
      <c r="U101" s="29">
        <f>'Table Thresholds_nominal'!U101*'Table A0'!$L101</f>
        <v>9141190</v>
      </c>
      <c r="W101" s="166"/>
      <c r="X101" s="166"/>
      <c r="Y101" s="166"/>
      <c r="Z101" s="166"/>
      <c r="AA101" s="166"/>
      <c r="AB101" s="166"/>
    </row>
    <row r="102" spans="1:28" ht="12" customHeight="1">
      <c r="A102" s="109"/>
      <c r="B102" s="109"/>
      <c r="C102" s="109"/>
      <c r="D102" s="109"/>
      <c r="E102" s="109"/>
      <c r="F102" s="109"/>
      <c r="G102" s="109"/>
      <c r="H102" s="109"/>
      <c r="I102" s="109"/>
      <c r="J102" s="32"/>
      <c r="K102" s="32"/>
      <c r="L102" s="32"/>
      <c r="M102" s="32"/>
      <c r="N102" s="32"/>
      <c r="O102" s="109"/>
      <c r="P102" s="109"/>
      <c r="Q102" s="109"/>
      <c r="R102" s="109"/>
      <c r="S102" s="109"/>
      <c r="T102" s="109"/>
      <c r="U102" s="109"/>
    </row>
    <row r="103" spans="1:28" ht="12" customHeight="1">
      <c r="J103" s="30"/>
      <c r="K103" s="30"/>
      <c r="L103" s="30"/>
      <c r="M103" s="30"/>
      <c r="N103" s="30"/>
    </row>
    <row r="104" spans="1:28" ht="12" customHeight="1">
      <c r="J104" s="30"/>
      <c r="K104" s="30"/>
      <c r="L104" s="30"/>
      <c r="M104" s="30"/>
      <c r="N104" s="30"/>
    </row>
    <row r="105" spans="1:28" ht="12" customHeight="1">
      <c r="J105" s="30"/>
      <c r="K105" s="30"/>
      <c r="L105" s="30"/>
      <c r="M105" s="30"/>
      <c r="N105" s="30"/>
    </row>
    <row r="106" spans="1:28" ht="12" customHeight="1">
      <c r="J106" s="30"/>
      <c r="K106" s="30"/>
      <c r="L106" s="30"/>
      <c r="M106" s="30"/>
      <c r="N106" s="30"/>
    </row>
    <row r="107" spans="1:28" ht="12" customHeight="1">
      <c r="J107" s="30"/>
      <c r="K107" s="30"/>
      <c r="L107" s="30"/>
      <c r="M107" s="30"/>
      <c r="N107" s="30"/>
    </row>
    <row r="108" spans="1:28" ht="12" customHeight="1">
      <c r="J108" s="30"/>
      <c r="K108" s="30"/>
      <c r="L108" s="30"/>
      <c r="M108" s="30"/>
      <c r="N108" s="30"/>
    </row>
    <row r="109" spans="1:28" ht="12" customHeight="1">
      <c r="J109" s="30"/>
      <c r="K109" s="30"/>
      <c r="L109" s="30"/>
      <c r="M109" s="30"/>
      <c r="N109" s="30"/>
    </row>
    <row r="110" spans="1:28" ht="12" customHeight="1">
      <c r="J110" s="30"/>
      <c r="K110" s="30"/>
      <c r="L110" s="30"/>
      <c r="M110" s="30"/>
      <c r="N110" s="30"/>
    </row>
    <row r="111" spans="1:28" ht="12" customHeight="1">
      <c r="J111" s="30"/>
      <c r="K111" s="30"/>
      <c r="L111" s="30"/>
      <c r="M111" s="30"/>
      <c r="N111" s="30"/>
    </row>
    <row r="112" spans="1:28" ht="12" customHeight="1">
      <c r="J112" s="30"/>
      <c r="K112" s="30"/>
      <c r="L112" s="30"/>
      <c r="M112" s="30"/>
      <c r="N112" s="30"/>
    </row>
    <row r="113" spans="10:14" ht="12" customHeight="1">
      <c r="J113" s="30"/>
      <c r="K113" s="30"/>
      <c r="L113" s="30"/>
      <c r="M113" s="30"/>
      <c r="N113" s="30"/>
    </row>
    <row r="114" spans="10:14" ht="12" customHeight="1">
      <c r="J114" s="30"/>
      <c r="K114" s="30"/>
      <c r="L114" s="30"/>
      <c r="M114" s="30"/>
      <c r="N114" s="30"/>
    </row>
    <row r="115" spans="10:14" ht="12" customHeight="1">
      <c r="J115" s="30"/>
      <c r="K115" s="30"/>
      <c r="L115" s="30"/>
      <c r="M115" s="30"/>
      <c r="N115" s="30"/>
    </row>
    <row r="116" spans="10:14" ht="12" customHeight="1">
      <c r="J116" s="30"/>
      <c r="K116" s="30"/>
      <c r="L116" s="30"/>
      <c r="M116" s="30"/>
      <c r="N116" s="30"/>
    </row>
    <row r="117" spans="10:14" ht="12" customHeight="1">
      <c r="J117" s="30"/>
      <c r="K117" s="30"/>
      <c r="L117" s="30"/>
      <c r="M117" s="30"/>
      <c r="N117" s="30"/>
    </row>
    <row r="118" spans="10:14" ht="12" customHeight="1">
      <c r="J118" s="30"/>
      <c r="K118" s="30"/>
      <c r="L118" s="30"/>
      <c r="M118" s="30"/>
      <c r="N118" s="30"/>
    </row>
    <row r="119" spans="10:14" ht="12" customHeight="1">
      <c r="J119" s="30"/>
      <c r="K119" s="30"/>
      <c r="L119" s="30"/>
      <c r="M119" s="30"/>
      <c r="N119" s="30"/>
    </row>
    <row r="120" spans="10:14" ht="12" customHeight="1">
      <c r="J120" s="30"/>
      <c r="K120" s="30"/>
      <c r="L120" s="30"/>
      <c r="M120" s="30"/>
      <c r="N120" s="30"/>
    </row>
    <row r="121" spans="10:14" ht="12" customHeight="1">
      <c r="J121" s="30"/>
      <c r="K121" s="30"/>
      <c r="L121" s="30"/>
      <c r="M121" s="30"/>
      <c r="N121" s="30"/>
    </row>
    <row r="122" spans="10:14" ht="12" customHeight="1">
      <c r="J122" s="30"/>
      <c r="K122" s="30"/>
      <c r="L122" s="30"/>
      <c r="M122" s="30"/>
      <c r="N122" s="30"/>
    </row>
    <row r="123" spans="10:14" ht="12" customHeight="1">
      <c r="J123" s="30"/>
      <c r="K123" s="30"/>
      <c r="L123" s="30"/>
      <c r="M123" s="30"/>
      <c r="N123" s="30"/>
    </row>
    <row r="124" spans="10:14" ht="12" customHeight="1">
      <c r="J124" s="30"/>
      <c r="K124" s="30"/>
      <c r="L124" s="30"/>
      <c r="M124" s="30"/>
      <c r="N124" s="30"/>
    </row>
    <row r="125" spans="10:14" ht="12" customHeight="1">
      <c r="J125" s="30"/>
      <c r="K125" s="30"/>
      <c r="L125" s="30"/>
      <c r="M125" s="30"/>
      <c r="N125" s="30"/>
    </row>
    <row r="126" spans="10:14" ht="12" customHeight="1">
      <c r="J126" s="30"/>
      <c r="K126" s="30"/>
      <c r="L126" s="30"/>
      <c r="M126" s="30"/>
      <c r="N126" s="30"/>
    </row>
    <row r="127" spans="10:14" ht="12" customHeight="1">
      <c r="J127" s="30"/>
      <c r="K127" s="30"/>
      <c r="L127" s="30"/>
      <c r="M127" s="30"/>
      <c r="N127" s="30"/>
    </row>
    <row r="128" spans="10:14" ht="12" customHeight="1">
      <c r="J128" s="30"/>
      <c r="K128" s="30"/>
      <c r="L128" s="30"/>
      <c r="M128" s="30"/>
      <c r="N128" s="30"/>
    </row>
    <row r="129" spans="10:14" ht="12" customHeight="1">
      <c r="J129" s="30"/>
      <c r="K129" s="30"/>
      <c r="L129" s="30"/>
      <c r="M129" s="30"/>
      <c r="N129" s="30"/>
    </row>
    <row r="130" spans="10:14" ht="12" customHeight="1">
      <c r="J130" s="30"/>
      <c r="K130" s="30"/>
      <c r="L130" s="30"/>
      <c r="M130" s="30"/>
      <c r="N130" s="30"/>
    </row>
    <row r="131" spans="10:14" ht="12" customHeight="1">
      <c r="J131" s="30"/>
      <c r="K131" s="30"/>
      <c r="L131" s="30"/>
      <c r="M131" s="30"/>
      <c r="N131" s="30"/>
    </row>
    <row r="132" spans="10:14" ht="12" customHeight="1">
      <c r="J132" s="30"/>
      <c r="K132" s="30"/>
      <c r="L132" s="30"/>
      <c r="M132" s="30"/>
      <c r="N132" s="30"/>
    </row>
    <row r="133" spans="10:14" ht="12" customHeight="1">
      <c r="J133" s="30"/>
      <c r="K133" s="30"/>
      <c r="L133" s="30"/>
      <c r="M133" s="30"/>
      <c r="N133" s="30"/>
    </row>
    <row r="134" spans="10:14" ht="12" customHeight="1">
      <c r="J134" s="30"/>
      <c r="K134" s="30"/>
      <c r="L134" s="30"/>
      <c r="M134" s="30"/>
      <c r="N134" s="30"/>
    </row>
    <row r="135" spans="10:14" ht="12" customHeight="1">
      <c r="J135" s="30"/>
      <c r="K135" s="30"/>
      <c r="L135" s="30"/>
      <c r="M135" s="30"/>
      <c r="N135" s="30"/>
    </row>
    <row r="136" spans="10:14" ht="12" customHeight="1">
      <c r="J136" s="30"/>
      <c r="K136" s="30"/>
      <c r="L136" s="30"/>
      <c r="M136" s="30"/>
      <c r="N136" s="30"/>
    </row>
    <row r="137" spans="10:14" ht="12" customHeight="1">
      <c r="J137" s="30"/>
      <c r="K137" s="30"/>
      <c r="L137" s="30"/>
      <c r="M137" s="30"/>
      <c r="N137" s="30"/>
    </row>
    <row r="138" spans="10:14" ht="12" customHeight="1">
      <c r="J138" s="30"/>
      <c r="K138" s="30"/>
      <c r="L138" s="30"/>
      <c r="M138" s="30"/>
      <c r="N138" s="30"/>
    </row>
    <row r="139" spans="10:14" ht="12" customHeight="1">
      <c r="J139" s="30"/>
      <c r="K139" s="30"/>
      <c r="L139" s="30"/>
      <c r="M139" s="30"/>
      <c r="N139" s="30"/>
    </row>
    <row r="140" spans="10:14" ht="12" customHeight="1">
      <c r="J140" s="30"/>
      <c r="K140" s="30"/>
      <c r="L140" s="30"/>
      <c r="M140" s="30"/>
      <c r="N140" s="30"/>
    </row>
    <row r="141" spans="10:14" ht="12" customHeight="1">
      <c r="J141" s="30"/>
      <c r="K141" s="30"/>
      <c r="L141" s="30"/>
      <c r="M141" s="30"/>
      <c r="N141" s="30"/>
    </row>
    <row r="142" spans="10:14" ht="12" customHeight="1">
      <c r="J142" s="30"/>
      <c r="K142" s="30"/>
      <c r="L142" s="30"/>
      <c r="M142" s="30"/>
      <c r="N142" s="30"/>
    </row>
    <row r="143" spans="10:14" ht="12" customHeight="1">
      <c r="J143" s="30"/>
      <c r="K143" s="30"/>
      <c r="L143" s="30"/>
      <c r="M143" s="30"/>
      <c r="N143" s="30"/>
    </row>
    <row r="144" spans="10:14" ht="12" customHeight="1">
      <c r="J144" s="30"/>
      <c r="K144" s="30"/>
      <c r="L144" s="30"/>
      <c r="M144" s="30"/>
      <c r="N144" s="30"/>
    </row>
    <row r="145" spans="10:14" ht="12" customHeight="1">
      <c r="J145" s="30"/>
      <c r="K145" s="30"/>
      <c r="L145" s="30"/>
      <c r="M145" s="30"/>
      <c r="N145" s="30"/>
    </row>
    <row r="146" spans="10:14" ht="12" customHeight="1">
      <c r="J146" s="30"/>
      <c r="K146" s="30"/>
      <c r="L146" s="30"/>
      <c r="M146" s="30"/>
      <c r="N146" s="30"/>
    </row>
    <row r="147" spans="10:14" ht="12" customHeight="1">
      <c r="J147" s="30"/>
      <c r="K147" s="30"/>
      <c r="L147" s="30"/>
      <c r="M147" s="30"/>
      <c r="N147" s="30"/>
    </row>
    <row r="148" spans="10:14" ht="12" customHeight="1">
      <c r="J148" s="30"/>
      <c r="K148" s="30"/>
      <c r="L148" s="30"/>
      <c r="M148" s="30"/>
      <c r="N148" s="30"/>
    </row>
    <row r="149" spans="10:14" ht="12" customHeight="1">
      <c r="J149" s="30"/>
      <c r="K149" s="30"/>
      <c r="L149" s="30"/>
      <c r="M149" s="30"/>
      <c r="N149" s="30"/>
    </row>
    <row r="150" spans="10:14" ht="12" customHeight="1">
      <c r="J150" s="30"/>
      <c r="K150" s="30"/>
      <c r="L150" s="30"/>
      <c r="M150" s="30"/>
      <c r="N150" s="30"/>
    </row>
    <row r="151" spans="10:14" ht="12" customHeight="1">
      <c r="J151" s="30"/>
      <c r="K151" s="30"/>
      <c r="L151" s="30"/>
      <c r="M151" s="30"/>
      <c r="N151" s="30"/>
    </row>
    <row r="152" spans="10:14" ht="12" customHeight="1">
      <c r="J152" s="30"/>
      <c r="K152" s="30"/>
      <c r="L152" s="30"/>
      <c r="M152" s="30"/>
      <c r="N152" s="30"/>
    </row>
    <row r="153" spans="10:14" ht="12" customHeight="1">
      <c r="J153" s="30"/>
      <c r="K153" s="30"/>
      <c r="L153" s="30"/>
      <c r="M153" s="30"/>
      <c r="N153" s="30"/>
    </row>
    <row r="154" spans="10:14" ht="12" customHeight="1">
      <c r="J154" s="30"/>
      <c r="K154" s="30"/>
      <c r="L154" s="30"/>
      <c r="M154" s="30"/>
      <c r="N154" s="30"/>
    </row>
    <row r="155" spans="10:14" ht="12" customHeight="1">
      <c r="J155" s="30"/>
      <c r="K155" s="30"/>
      <c r="L155" s="30"/>
      <c r="M155" s="30"/>
      <c r="N155" s="30"/>
    </row>
    <row r="156" spans="10:14" ht="12" customHeight="1">
      <c r="J156" s="30"/>
      <c r="K156" s="30"/>
      <c r="L156" s="30"/>
      <c r="M156" s="30"/>
      <c r="N156" s="30"/>
    </row>
    <row r="157" spans="10:14" ht="12" customHeight="1">
      <c r="J157" s="30"/>
      <c r="K157" s="30"/>
      <c r="L157" s="30"/>
      <c r="M157" s="30"/>
      <c r="N157" s="30"/>
    </row>
    <row r="158" spans="10:14" ht="12" customHeight="1">
      <c r="J158" s="30"/>
      <c r="K158" s="30"/>
      <c r="L158" s="30"/>
      <c r="M158" s="30"/>
      <c r="N158" s="30"/>
    </row>
    <row r="159" spans="10:14" ht="12" customHeight="1">
      <c r="J159" s="30"/>
      <c r="K159" s="30"/>
      <c r="L159" s="30"/>
      <c r="M159" s="30"/>
      <c r="N159" s="30"/>
    </row>
    <row r="160" spans="10:14" ht="12" customHeight="1">
      <c r="J160" s="30"/>
      <c r="K160" s="30"/>
      <c r="L160" s="30"/>
      <c r="M160" s="30"/>
      <c r="N160" s="30"/>
    </row>
    <row r="161" spans="10:14" ht="12" customHeight="1">
      <c r="J161" s="30"/>
      <c r="K161" s="30"/>
      <c r="L161" s="30"/>
      <c r="M161" s="30"/>
      <c r="N161" s="30"/>
    </row>
    <row r="162" spans="10:14" ht="12" customHeight="1">
      <c r="J162" s="30"/>
      <c r="K162" s="30"/>
      <c r="L162" s="30"/>
      <c r="M162" s="30"/>
      <c r="N162" s="30"/>
    </row>
    <row r="163" spans="10:14" ht="12" customHeight="1">
      <c r="J163" s="30"/>
      <c r="K163" s="30"/>
      <c r="L163" s="30"/>
      <c r="M163" s="30"/>
      <c r="N163" s="30"/>
    </row>
    <row r="164" spans="10:14" ht="12" customHeight="1">
      <c r="J164" s="30"/>
      <c r="K164" s="30"/>
      <c r="L164" s="30"/>
      <c r="M164" s="30"/>
      <c r="N164" s="30"/>
    </row>
    <row r="165" spans="10:14" ht="12" customHeight="1">
      <c r="J165" s="30"/>
      <c r="K165" s="30"/>
      <c r="L165" s="30"/>
      <c r="M165" s="30"/>
      <c r="N165" s="30"/>
    </row>
    <row r="166" spans="10:14" ht="12" customHeight="1">
      <c r="J166" s="30"/>
      <c r="K166" s="30"/>
      <c r="L166" s="30"/>
      <c r="M166" s="30"/>
      <c r="N166" s="30"/>
    </row>
    <row r="167" spans="10:14" ht="12" customHeight="1">
      <c r="J167" s="30"/>
      <c r="K167" s="30"/>
      <c r="L167" s="30"/>
      <c r="M167" s="30"/>
      <c r="N167" s="30"/>
    </row>
    <row r="168" spans="10:14" ht="12" customHeight="1">
      <c r="J168" s="30"/>
      <c r="K168" s="30"/>
      <c r="L168" s="30"/>
      <c r="M168" s="30"/>
      <c r="N168" s="30"/>
    </row>
    <row r="169" spans="10:14" ht="12" customHeight="1">
      <c r="J169" s="30"/>
      <c r="K169" s="30"/>
      <c r="L169" s="30"/>
      <c r="M169" s="30"/>
      <c r="N169" s="30"/>
    </row>
    <row r="170" spans="10:14" ht="12" customHeight="1">
      <c r="J170" s="30"/>
      <c r="K170" s="30"/>
      <c r="L170" s="30"/>
      <c r="M170" s="30"/>
      <c r="N170" s="30"/>
    </row>
    <row r="171" spans="10:14" ht="12" customHeight="1">
      <c r="J171" s="30"/>
      <c r="K171" s="30"/>
      <c r="L171" s="30"/>
      <c r="M171" s="30"/>
      <c r="N171" s="30"/>
    </row>
    <row r="172" spans="10:14" ht="12" customHeight="1">
      <c r="J172" s="30"/>
      <c r="K172" s="30"/>
      <c r="L172" s="30"/>
      <c r="M172" s="30"/>
      <c r="N172" s="30"/>
    </row>
    <row r="173" spans="10:14" ht="12" customHeight="1">
      <c r="J173" s="30"/>
      <c r="K173" s="30"/>
      <c r="L173" s="30"/>
      <c r="M173" s="30"/>
      <c r="N173" s="30"/>
    </row>
    <row r="174" spans="10:14" ht="12" customHeight="1">
      <c r="J174" s="30"/>
      <c r="K174" s="30"/>
      <c r="L174" s="30"/>
      <c r="M174" s="30"/>
      <c r="N174" s="30"/>
    </row>
    <row r="175" spans="10:14" ht="12" customHeight="1">
      <c r="J175" s="30"/>
      <c r="K175" s="30"/>
      <c r="L175" s="30"/>
      <c r="M175" s="30"/>
      <c r="N175" s="30"/>
    </row>
    <row r="176" spans="10:14" ht="12" customHeight="1">
      <c r="J176" s="30"/>
      <c r="K176" s="30"/>
      <c r="L176" s="30"/>
      <c r="M176" s="30"/>
      <c r="N176"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85" fitToHeight="2" orientation="landscape" verticalDpi="1200"/>
  <headerFooter alignWithMargins="0"/>
</worksheet>
</file>

<file path=xl/worksheets/sheet15.xml><?xml version="1.0" encoding="utf-8"?>
<worksheet xmlns="http://schemas.openxmlformats.org/spreadsheetml/2006/main" xmlns:r="http://schemas.openxmlformats.org/officeDocument/2006/relationships">
  <sheetPr>
    <pageSetUpPr fitToPage="1"/>
  </sheetPr>
  <dimension ref="A1:U176"/>
  <sheetViews>
    <sheetView topLeftCell="A55" workbookViewId="0">
      <selection activeCell="I6" sqref="I6:J9"/>
    </sheetView>
  </sheetViews>
  <sheetFormatPr defaultColWidth="5.33203125" defaultRowHeight="12" customHeight="1"/>
  <cols>
    <col min="1" max="3" width="5.33203125" style="27" customWidth="1"/>
    <col min="4" max="4" width="5.88671875" style="27" customWidth="1"/>
    <col min="5" max="5" width="6.33203125" style="27" customWidth="1"/>
    <col min="6" max="6" width="6" style="27" customWidth="1"/>
    <col min="7" max="7" width="6.6640625" style="27" customWidth="1"/>
    <col min="8" max="8" width="2.33203125" style="27" customWidth="1"/>
    <col min="9" max="12" width="5.33203125" style="27" customWidth="1"/>
    <col min="13" max="13" width="6.5546875" style="27" customWidth="1"/>
    <col min="14" max="14" width="6.33203125" style="27" customWidth="1"/>
    <col min="15" max="15" width="5.33203125" style="27" customWidth="1"/>
    <col min="16" max="19" width="5.33203125" style="164" customWidth="1"/>
    <col min="20" max="20" width="6" style="164" customWidth="1"/>
    <col min="21" max="21" width="6.33203125" style="164" customWidth="1"/>
    <col min="22" max="16384" width="5.33203125" style="27"/>
  </cols>
  <sheetData>
    <row r="1" spans="1:21" ht="12" customHeight="1">
      <c r="A1" s="254" t="s">
        <v>437</v>
      </c>
      <c r="B1" s="255"/>
      <c r="C1" s="255"/>
      <c r="D1" s="255"/>
      <c r="E1" s="255"/>
      <c r="F1" s="255"/>
      <c r="G1" s="255"/>
      <c r="H1" s="255"/>
      <c r="I1" s="255"/>
      <c r="J1" s="255"/>
      <c r="K1" s="255"/>
      <c r="L1" s="255"/>
      <c r="M1" s="255"/>
      <c r="N1" s="255"/>
    </row>
    <row r="2" spans="1:21" ht="12" customHeight="1">
      <c r="A2" s="251" t="s">
        <v>468</v>
      </c>
      <c r="B2" s="252"/>
      <c r="C2" s="252"/>
      <c r="D2" s="252"/>
      <c r="E2" s="252"/>
      <c r="F2" s="252"/>
      <c r="G2" s="252"/>
      <c r="H2" s="252"/>
      <c r="I2" s="252"/>
      <c r="J2" s="252"/>
      <c r="K2" s="252"/>
      <c r="L2" s="252"/>
      <c r="M2" s="252"/>
      <c r="N2" s="252"/>
    </row>
    <row r="3" spans="1:21" ht="12" customHeight="1">
      <c r="A3" s="153"/>
      <c r="B3" s="154" t="s">
        <v>436</v>
      </c>
      <c r="C3" s="154"/>
      <c r="D3" s="154"/>
      <c r="E3" s="154"/>
      <c r="F3" s="154"/>
      <c r="G3" s="154"/>
      <c r="H3" s="155"/>
      <c r="I3" s="154" t="s">
        <v>435</v>
      </c>
      <c r="J3" s="155"/>
      <c r="K3" s="155"/>
      <c r="L3" s="155"/>
      <c r="M3" s="155"/>
      <c r="N3" s="155"/>
      <c r="P3" s="165"/>
      <c r="Q3" s="165"/>
      <c r="R3" s="165"/>
      <c r="S3" s="165"/>
      <c r="T3" s="165"/>
      <c r="U3" s="165"/>
    </row>
    <row r="4" spans="1:21" ht="12" customHeight="1">
      <c r="B4" s="63" t="s">
        <v>84</v>
      </c>
      <c r="C4" s="63" t="s">
        <v>85</v>
      </c>
      <c r="D4" s="63" t="s">
        <v>86</v>
      </c>
      <c r="E4" s="63" t="s">
        <v>97</v>
      </c>
      <c r="F4" s="63" t="s">
        <v>98</v>
      </c>
      <c r="G4" s="63" t="s">
        <v>99</v>
      </c>
      <c r="H4" s="108"/>
      <c r="I4" s="63" t="s">
        <v>84</v>
      </c>
      <c r="J4" s="63" t="s">
        <v>85</v>
      </c>
      <c r="K4" s="63" t="s">
        <v>86</v>
      </c>
      <c r="L4" s="63" t="s">
        <v>97</v>
      </c>
      <c r="M4" s="63" t="s">
        <v>98</v>
      </c>
      <c r="N4" s="63" t="s">
        <v>99</v>
      </c>
      <c r="P4" s="162"/>
      <c r="Q4" s="162"/>
      <c r="R4" s="162"/>
      <c r="S4" s="162"/>
      <c r="T4" s="162"/>
      <c r="U4" s="162"/>
    </row>
    <row r="5" spans="1:21" ht="12" customHeight="1">
      <c r="A5" s="31"/>
      <c r="B5" s="33" t="s">
        <v>58</v>
      </c>
      <c r="C5" s="33" t="s">
        <v>59</v>
      </c>
      <c r="D5" s="33" t="s">
        <v>60</v>
      </c>
      <c r="E5" s="33" t="s">
        <v>62</v>
      </c>
      <c r="F5" s="33" t="s">
        <v>63</v>
      </c>
      <c r="G5" s="33" t="s">
        <v>65</v>
      </c>
      <c r="H5" s="109"/>
      <c r="I5" s="33" t="s">
        <v>66</v>
      </c>
      <c r="J5" s="33" t="s">
        <v>67</v>
      </c>
      <c r="K5" s="33" t="s">
        <v>96</v>
      </c>
      <c r="L5" s="33" t="s">
        <v>112</v>
      </c>
      <c r="M5" s="33" t="s">
        <v>113</v>
      </c>
      <c r="N5" s="33" t="s">
        <v>157</v>
      </c>
      <c r="P5" s="163"/>
      <c r="Q5" s="163"/>
      <c r="R5" s="163"/>
      <c r="S5" s="163"/>
      <c r="T5" s="163"/>
      <c r="U5" s="163"/>
    </row>
    <row r="6" spans="1:21" ht="12" customHeight="1">
      <c r="A6" s="28">
        <v>1913</v>
      </c>
      <c r="B6" s="228"/>
      <c r="C6" s="228"/>
      <c r="D6" s="228">
        <f>'Table A6'!D6/'Table A6'!R6</f>
        <v>3.4918597917519056</v>
      </c>
      <c r="E6" s="228">
        <f>'Table A6'!E6/'Table A6'!S6</f>
        <v>3.491859791751907</v>
      </c>
      <c r="F6" s="228">
        <f>'Table A6'!F6/'Table A6'!T6</f>
        <v>3.2313851635857418</v>
      </c>
      <c r="G6" s="228">
        <f>'Table A6'!G6/'Table A6'!U6</f>
        <v>2.4563461457990257</v>
      </c>
      <c r="H6" s="29"/>
      <c r="I6" s="228"/>
      <c r="J6" s="228"/>
      <c r="K6" s="228">
        <f t="shared" ref="K6:K69" si="0">D6/(D6-1)</f>
        <v>1.4013066880046845</v>
      </c>
      <c r="L6" s="228">
        <f t="shared" ref="L6:L69" si="1">E6/(E6-1)</f>
        <v>1.4013066880046843</v>
      </c>
      <c r="M6" s="228">
        <f t="shared" ref="M6:M69" si="2">F6/(F6-1)</f>
        <v>1.4481521237655997</v>
      </c>
      <c r="N6" s="228">
        <f t="shared" ref="N6:N69" si="3">G6/(G6-1)</f>
        <v>1.686649944372496</v>
      </c>
      <c r="P6" s="166"/>
      <c r="Q6" s="166"/>
      <c r="R6" s="166"/>
      <c r="S6" s="166"/>
      <c r="T6" s="166"/>
      <c r="U6" s="166"/>
    </row>
    <row r="7" spans="1:21" ht="12" customHeight="1">
      <c r="A7" s="28">
        <v>1914</v>
      </c>
      <c r="B7" s="228"/>
      <c r="C7" s="228"/>
      <c r="D7" s="228">
        <f>'Table A6'!D7/'Table A6'!R7</f>
        <v>3.7321912883905277</v>
      </c>
      <c r="E7" s="228">
        <f>'Table A6'!E7/'Table A6'!S7</f>
        <v>3.7321912883905282</v>
      </c>
      <c r="F7" s="228">
        <f>'Table A6'!F7/'Table A6'!T7</f>
        <v>3.2911388463276903</v>
      </c>
      <c r="G7" s="228">
        <f>'Table A6'!G7/'Table A6'!U7</f>
        <v>2.3926789639282973</v>
      </c>
      <c r="H7" s="29"/>
      <c r="I7" s="228"/>
      <c r="J7" s="228"/>
      <c r="K7" s="228">
        <f t="shared" si="0"/>
        <v>1.3660065838907924</v>
      </c>
      <c r="L7" s="228">
        <f t="shared" si="1"/>
        <v>1.3660065838907924</v>
      </c>
      <c r="M7" s="228">
        <f t="shared" si="2"/>
        <v>1.4364641634891886</v>
      </c>
      <c r="N7" s="228">
        <f t="shared" si="3"/>
        <v>1.71804057209231</v>
      </c>
      <c r="P7" s="166"/>
      <c r="Q7" s="166"/>
      <c r="R7" s="166"/>
      <c r="S7" s="166"/>
      <c r="T7" s="166"/>
      <c r="U7" s="166"/>
    </row>
    <row r="8" spans="1:21" ht="12" customHeight="1">
      <c r="A8" s="28">
        <v>1915</v>
      </c>
      <c r="B8" s="228"/>
      <c r="C8" s="228"/>
      <c r="D8" s="228">
        <f>'Table A6'!D8/'Table A6'!R8</f>
        <v>4.3272500584683522</v>
      </c>
      <c r="E8" s="228">
        <f>'Table A6'!E8/'Table A6'!S8</f>
        <v>3.7722300733305887</v>
      </c>
      <c r="F8" s="228">
        <f>'Table A6'!F8/'Table A6'!T8</f>
        <v>3.2365419976630223</v>
      </c>
      <c r="G8" s="228">
        <f>'Table A6'!G8/'Table A6'!U8</f>
        <v>3.0167009035685726</v>
      </c>
      <c r="H8" s="29"/>
      <c r="I8" s="228"/>
      <c r="J8" s="228"/>
      <c r="K8" s="228">
        <f t="shared" si="0"/>
        <v>1.3005484957329401</v>
      </c>
      <c r="L8" s="228">
        <f t="shared" si="1"/>
        <v>1.3607204213027633</v>
      </c>
      <c r="M8" s="228">
        <f t="shared" si="2"/>
        <v>1.4471188115603939</v>
      </c>
      <c r="N8" s="228">
        <f t="shared" si="3"/>
        <v>1.4958593504026749</v>
      </c>
      <c r="P8" s="166"/>
      <c r="Q8" s="166"/>
      <c r="R8" s="166"/>
      <c r="S8" s="166"/>
      <c r="T8" s="166"/>
      <c r="U8" s="166"/>
    </row>
    <row r="9" spans="1:21" ht="12" customHeight="1">
      <c r="A9" s="28">
        <v>1916</v>
      </c>
      <c r="B9" s="228"/>
      <c r="C9" s="228"/>
      <c r="D9" s="228">
        <f>'Table A6'!D9/'Table A6'!R9</f>
        <v>4.354708681040667</v>
      </c>
      <c r="E9" s="228">
        <f>'Table A6'!E9/'Table A6'!S9</f>
        <v>4.0060671507015222</v>
      </c>
      <c r="F9" s="228">
        <f>'Table A6'!F9/'Table A6'!T9</f>
        <v>3.3333849432862119</v>
      </c>
      <c r="G9" s="228">
        <f>'Table A6'!G9/'Table A6'!U9</f>
        <v>2.6767157781944801</v>
      </c>
      <c r="H9" s="29"/>
      <c r="I9" s="228"/>
      <c r="J9" s="228"/>
      <c r="K9" s="228">
        <f t="shared" si="0"/>
        <v>1.2980884765498593</v>
      </c>
      <c r="L9" s="228">
        <f t="shared" si="1"/>
        <v>1.3326605660710644</v>
      </c>
      <c r="M9" s="228">
        <f t="shared" si="2"/>
        <v>1.4285619494019939</v>
      </c>
      <c r="N9" s="228">
        <f t="shared" si="3"/>
        <v>1.5964040018021535</v>
      </c>
      <c r="P9" s="166"/>
      <c r="Q9" s="166"/>
      <c r="R9" s="166"/>
      <c r="S9" s="166"/>
      <c r="T9" s="166"/>
      <c r="U9" s="166"/>
    </row>
    <row r="10" spans="1:21" ht="12" customHeight="1">
      <c r="A10" s="28">
        <v>1917</v>
      </c>
      <c r="B10" s="228">
        <f>'Table A6'!B10/'Table A6'!P10</f>
        <v>2.574718685379775</v>
      </c>
      <c r="C10" s="228">
        <f>'Table A6'!C10/'Table A6'!Q10</f>
        <v>2.7516299326472415</v>
      </c>
      <c r="D10" s="228">
        <f>'Table A6'!D10/'Table A6'!R10</f>
        <v>3.240714460710671</v>
      </c>
      <c r="E10" s="228">
        <f>'Table A6'!E10/'Table A6'!S10</f>
        <v>3.2254906515891242</v>
      </c>
      <c r="F10" s="228">
        <f>'Table A6'!F10/'Table A6'!T10</f>
        <v>2.7468865880499105</v>
      </c>
      <c r="G10" s="228">
        <f>'Table A6'!G10/'Table A6'!U10</f>
        <v>2.3914772952607595</v>
      </c>
      <c r="H10" s="29"/>
      <c r="I10" s="228">
        <f t="shared" ref="I10:I70" si="4">B10/(B10-1)</f>
        <v>1.6350340599145363</v>
      </c>
      <c r="J10" s="228">
        <f t="shared" ref="J10:J69" si="5">C10/(C10-1)</f>
        <v>1.570896843769219</v>
      </c>
      <c r="K10" s="228">
        <f t="shared" si="0"/>
        <v>1.4462862259044096</v>
      </c>
      <c r="L10" s="228">
        <f t="shared" si="1"/>
        <v>1.4493391150782613</v>
      </c>
      <c r="M10" s="228">
        <f t="shared" si="2"/>
        <v>1.5724470076310579</v>
      </c>
      <c r="N10" s="228">
        <f t="shared" si="3"/>
        <v>1.7186606661897437</v>
      </c>
      <c r="P10" s="166"/>
      <c r="Q10" s="166"/>
      <c r="R10" s="166"/>
      <c r="S10" s="166"/>
      <c r="T10" s="166"/>
      <c r="U10" s="166"/>
    </row>
    <row r="11" spans="1:21" ht="12" customHeight="1">
      <c r="A11" s="28">
        <v>1918</v>
      </c>
      <c r="B11" s="228">
        <f>'Table A6'!B11/'Table A6'!P11</f>
        <v>2.258331652025348</v>
      </c>
      <c r="C11" s="228">
        <f>'Table A6'!C11/'Table A6'!Q11</f>
        <v>2.4663363124238216</v>
      </c>
      <c r="D11" s="228">
        <f>'Table A6'!D11/'Table A6'!R11</f>
        <v>2.760746067058637</v>
      </c>
      <c r="E11" s="228">
        <f>'Table A6'!E11/'Table A6'!S11</f>
        <v>2.7621050890576164</v>
      </c>
      <c r="F11" s="228">
        <f>'Table A6'!F11/'Table A6'!T11</f>
        <v>2.4611408787787261</v>
      </c>
      <c r="G11" s="228">
        <f>'Table A6'!G11/'Table A6'!U11</f>
        <v>2.2010224494332085</v>
      </c>
      <c r="H11" s="29"/>
      <c r="I11" s="228">
        <f t="shared" si="4"/>
        <v>1.7947030485885416</v>
      </c>
      <c r="J11" s="228">
        <f t="shared" si="5"/>
        <v>1.6819717901870834</v>
      </c>
      <c r="K11" s="228">
        <f t="shared" si="0"/>
        <v>1.5679410669765237</v>
      </c>
      <c r="L11" s="228">
        <f t="shared" si="1"/>
        <v>1.5675030429285042</v>
      </c>
      <c r="M11" s="228">
        <f t="shared" si="2"/>
        <v>1.6843967029625753</v>
      </c>
      <c r="N11" s="228">
        <f t="shared" si="3"/>
        <v>1.8326239034681859</v>
      </c>
      <c r="P11" s="166"/>
      <c r="Q11" s="166"/>
      <c r="R11" s="166"/>
      <c r="S11" s="166"/>
      <c r="T11" s="166"/>
      <c r="U11" s="166"/>
    </row>
    <row r="12" spans="1:21" ht="12" customHeight="1">
      <c r="A12" s="28">
        <v>1919</v>
      </c>
      <c r="B12" s="228">
        <f>'Table A6'!B12/'Table A6'!P12</f>
        <v>2.3563335406198838</v>
      </c>
      <c r="C12" s="228">
        <f>'Table A6'!C12/'Table A6'!Q12</f>
        <v>2.4881364668443897</v>
      </c>
      <c r="D12" s="228">
        <f>'Table A6'!D12/'Table A6'!R12</f>
        <v>2.6594395656314913</v>
      </c>
      <c r="E12" s="228">
        <f>'Table A6'!E12/'Table A6'!S12</f>
        <v>2.6304755767613623</v>
      </c>
      <c r="F12" s="228">
        <f>'Table A6'!F12/'Table A6'!T12</f>
        <v>2.1925607555980045</v>
      </c>
      <c r="G12" s="228">
        <f>'Table A6'!G12/'Table A6'!U12</f>
        <v>2.1164549402823014</v>
      </c>
      <c r="H12" s="29"/>
      <c r="I12" s="228">
        <f t="shared" si="4"/>
        <v>1.7372817747638762</v>
      </c>
      <c r="J12" s="228">
        <f t="shared" si="5"/>
        <v>1.6719813822723606</v>
      </c>
      <c r="K12" s="228">
        <f t="shared" si="0"/>
        <v>1.6026130874006581</v>
      </c>
      <c r="L12" s="228">
        <f t="shared" si="1"/>
        <v>1.6133179878635868</v>
      </c>
      <c r="M12" s="228">
        <f t="shared" si="2"/>
        <v>1.8385317018909904</v>
      </c>
      <c r="N12" s="228">
        <f t="shared" si="3"/>
        <v>1.8956922164249144</v>
      </c>
      <c r="P12" s="166"/>
      <c r="Q12" s="166"/>
      <c r="R12" s="166"/>
      <c r="S12" s="166"/>
      <c r="T12" s="166"/>
      <c r="U12" s="166"/>
    </row>
    <row r="13" spans="1:21" ht="12" customHeight="1">
      <c r="A13" s="28">
        <v>1920</v>
      </c>
      <c r="B13" s="228">
        <f>'Table A6'!B13/'Table A6'!P13</f>
        <v>1.9876779553879049</v>
      </c>
      <c r="C13" s="228">
        <f>'Table A6'!C13/'Table A6'!Q13</f>
        <v>2.3099806905344535</v>
      </c>
      <c r="D13" s="228">
        <f>'Table A6'!D13/'Table A6'!R13</f>
        <v>2.4657611332033684</v>
      </c>
      <c r="E13" s="228">
        <f>'Table A6'!E13/'Table A6'!S13</f>
        <v>2.3539709922984802</v>
      </c>
      <c r="F13" s="228">
        <f>'Table A6'!F13/'Table A6'!T13</f>
        <v>2.0504198163355856</v>
      </c>
      <c r="G13" s="228">
        <f>'Table A6'!G13/'Table A6'!U13</f>
        <v>1.9686049863092665</v>
      </c>
      <c r="H13" s="29"/>
      <c r="I13" s="228">
        <f t="shared" si="4"/>
        <v>2.012475771626649</v>
      </c>
      <c r="J13" s="228">
        <f t="shared" si="5"/>
        <v>1.7633700307384028</v>
      </c>
      <c r="K13" s="228">
        <f t="shared" si="0"/>
        <v>1.6822394026880327</v>
      </c>
      <c r="L13" s="228">
        <f t="shared" si="1"/>
        <v>1.7385682600942693</v>
      </c>
      <c r="M13" s="228">
        <f t="shared" si="2"/>
        <v>1.9520003187759003</v>
      </c>
      <c r="N13" s="228">
        <f t="shared" si="3"/>
        <v>2.0324126079614353</v>
      </c>
      <c r="P13" s="166"/>
      <c r="Q13" s="166"/>
      <c r="R13" s="166"/>
      <c r="S13" s="166"/>
      <c r="T13" s="166"/>
      <c r="U13" s="166"/>
    </row>
    <row r="14" spans="1:21" ht="12" customHeight="1">
      <c r="A14" s="28">
        <v>1921</v>
      </c>
      <c r="B14" s="228">
        <f>'Table A6'!B14/'Table A6'!P14</f>
        <v>1.9946043768823334</v>
      </c>
      <c r="C14" s="228">
        <f>'Table A6'!C14/'Table A6'!Q14</f>
        <v>2.2493181180124928</v>
      </c>
      <c r="D14" s="228">
        <f>'Table A6'!D14/'Table A6'!R14</f>
        <v>2.4085359731215332</v>
      </c>
      <c r="E14" s="228">
        <f>'Table A6'!E14/'Table A6'!S14</f>
        <v>2.3361997268489172</v>
      </c>
      <c r="F14" s="228">
        <f>'Table A6'!F14/'Table A6'!T14</f>
        <v>2.0241039610146196</v>
      </c>
      <c r="G14" s="228">
        <f>'Table A6'!G14/'Table A6'!U14</f>
        <v>1.9085660377358491</v>
      </c>
      <c r="H14" s="29"/>
      <c r="I14" s="228">
        <f t="shared" si="4"/>
        <v>2.0054248938000652</v>
      </c>
      <c r="J14" s="228">
        <f t="shared" si="5"/>
        <v>1.8004366426630181</v>
      </c>
      <c r="K14" s="228">
        <f t="shared" si="0"/>
        <v>1.7099570185515713</v>
      </c>
      <c r="L14" s="228">
        <f t="shared" si="1"/>
        <v>1.7483911124261657</v>
      </c>
      <c r="M14" s="228">
        <f t="shared" si="2"/>
        <v>1.9764633651150623</v>
      </c>
      <c r="N14" s="228">
        <f t="shared" si="3"/>
        <v>2.1006354612285585</v>
      </c>
      <c r="P14" s="166"/>
      <c r="Q14" s="166"/>
      <c r="R14" s="166"/>
      <c r="S14" s="166"/>
      <c r="T14" s="166"/>
      <c r="U14" s="166"/>
    </row>
    <row r="15" spans="1:21" ht="12" customHeight="1">
      <c r="A15" s="28">
        <v>1922</v>
      </c>
      <c r="B15" s="228">
        <f>'Table A6'!B15/'Table A6'!P15</f>
        <v>2.159145851969472</v>
      </c>
      <c r="C15" s="228">
        <f>'Table A6'!C15/'Table A6'!Q15</f>
        <v>2.3834896532213086</v>
      </c>
      <c r="D15" s="228">
        <f>'Table A6'!D15/'Table A6'!R15</f>
        <v>2.6366791508909406</v>
      </c>
      <c r="E15" s="228">
        <f>'Table A6'!E15/'Table A6'!S15</f>
        <v>2.5449467062384774</v>
      </c>
      <c r="F15" s="228">
        <f>'Table A6'!F15/'Table A6'!T15</f>
        <v>2.2158499634311988</v>
      </c>
      <c r="G15" s="228">
        <f>'Table A6'!G15/'Table A6'!U15</f>
        <v>2.2147060282808235</v>
      </c>
      <c r="H15" s="29"/>
      <c r="I15" s="228">
        <f t="shared" si="4"/>
        <v>1.8627042043940616</v>
      </c>
      <c r="J15" s="228">
        <f t="shared" si="5"/>
        <v>1.7228098870646458</v>
      </c>
      <c r="K15" s="228">
        <f t="shared" si="0"/>
        <v>1.6109933027836527</v>
      </c>
      <c r="L15" s="228">
        <f t="shared" si="1"/>
        <v>1.6472715181449376</v>
      </c>
      <c r="M15" s="228">
        <f t="shared" si="2"/>
        <v>1.8224699017779646</v>
      </c>
      <c r="N15" s="228">
        <f t="shared" si="3"/>
        <v>1.8232444531581871</v>
      </c>
      <c r="P15" s="166"/>
      <c r="Q15" s="166"/>
      <c r="R15" s="166"/>
      <c r="S15" s="166"/>
      <c r="T15" s="166"/>
      <c r="U15" s="166"/>
    </row>
    <row r="16" spans="1:21" ht="12" customHeight="1">
      <c r="A16" s="28">
        <v>1923</v>
      </c>
      <c r="B16" s="228">
        <f>'Table A6'!B16/'Table A6'!P16</f>
        <v>2.0904521466047492</v>
      </c>
      <c r="C16" s="228">
        <f>'Table A6'!C16/'Table A6'!Q16</f>
        <v>2.1866588970669789</v>
      </c>
      <c r="D16" s="228">
        <f>'Table A6'!D16/'Table A6'!R16</f>
        <v>2.6126486467897805</v>
      </c>
      <c r="E16" s="228">
        <f>'Table A6'!E16/'Table A6'!S16</f>
        <v>2.4777698922752744</v>
      </c>
      <c r="F16" s="228">
        <f>'Table A6'!F16/'Table A6'!T16</f>
        <v>2.1581606373504716</v>
      </c>
      <c r="G16" s="228">
        <f>'Table A6'!G16/'Table A6'!U16</f>
        <v>2.1831396461023438</v>
      </c>
      <c r="H16" s="29"/>
      <c r="I16" s="228">
        <f t="shared" si="4"/>
        <v>1.9170507877063816</v>
      </c>
      <c r="J16" s="228">
        <f t="shared" si="5"/>
        <v>1.842702146734553</v>
      </c>
      <c r="K16" s="228">
        <f t="shared" si="0"/>
        <v>1.6200978756225979</v>
      </c>
      <c r="L16" s="228">
        <f t="shared" si="1"/>
        <v>1.6766953402064055</v>
      </c>
      <c r="M16" s="228">
        <f t="shared" si="2"/>
        <v>1.8634380825510559</v>
      </c>
      <c r="N16" s="228">
        <f t="shared" si="3"/>
        <v>1.8452087657567162</v>
      </c>
      <c r="P16" s="166"/>
      <c r="Q16" s="166"/>
      <c r="R16" s="166"/>
      <c r="S16" s="166"/>
      <c r="T16" s="166"/>
      <c r="U16" s="166"/>
    </row>
    <row r="17" spans="1:21" ht="12" customHeight="1">
      <c r="A17" s="28">
        <v>1924</v>
      </c>
      <c r="B17" s="228">
        <f>'Table A6'!B17/'Table A6'!P17</f>
        <v>2.1432481301910205</v>
      </c>
      <c r="C17" s="228">
        <f>'Table A6'!C17/'Table A6'!Q17</f>
        <v>2.2953045735494846</v>
      </c>
      <c r="D17" s="228">
        <f>'Table A6'!D17/'Table A6'!R17</f>
        <v>2.7011272172464325</v>
      </c>
      <c r="E17" s="228">
        <f>'Table A6'!E17/'Table A6'!S17</f>
        <v>2.5670944256964114</v>
      </c>
      <c r="F17" s="228">
        <f>'Table A6'!F17/'Table A6'!T17</f>
        <v>2.2335177221787839</v>
      </c>
      <c r="G17" s="228">
        <f>'Table A6'!G17/'Table A6'!U17</f>
        <v>2.1661224846894132</v>
      </c>
      <c r="H17" s="29"/>
      <c r="I17" s="228">
        <f t="shared" si="4"/>
        <v>1.8747007526991661</v>
      </c>
      <c r="J17" s="228">
        <f t="shared" si="5"/>
        <v>1.7720191995151608</v>
      </c>
      <c r="K17" s="228">
        <f t="shared" si="0"/>
        <v>1.5878455120003736</v>
      </c>
      <c r="L17" s="228">
        <f t="shared" si="1"/>
        <v>1.6381236405429771</v>
      </c>
      <c r="M17" s="228">
        <f t="shared" si="2"/>
        <v>1.8106896090910494</v>
      </c>
      <c r="N17" s="228">
        <f t="shared" si="3"/>
        <v>1.8575428508835772</v>
      </c>
      <c r="P17" s="166"/>
      <c r="Q17" s="166"/>
      <c r="R17" s="166"/>
      <c r="S17" s="166"/>
      <c r="T17" s="166"/>
      <c r="U17" s="166"/>
    </row>
    <row r="18" spans="1:21" ht="12" customHeight="1">
      <c r="A18" s="28">
        <v>1925</v>
      </c>
      <c r="B18" s="228">
        <f>'Table A6'!B18/'Table A6'!P18</f>
        <v>2.2662967299455636</v>
      </c>
      <c r="C18" s="228">
        <f>'Table A6'!C18/'Table A6'!Q18</f>
        <v>2.5606365877854289</v>
      </c>
      <c r="D18" s="228">
        <f>'Table A6'!D18/'Table A6'!R18</f>
        <v>2.9107428375094879</v>
      </c>
      <c r="E18" s="228">
        <f>'Table A6'!E18/'Table A6'!S18</f>
        <v>2.7559005683030811</v>
      </c>
      <c r="F18" s="228">
        <f>'Table A6'!F18/'Table A6'!T18</f>
        <v>2.477242744063326</v>
      </c>
      <c r="G18" s="228">
        <f>'Table A6'!G18/'Table A6'!U18</f>
        <v>2.4229660487398452</v>
      </c>
      <c r="H18" s="29"/>
      <c r="I18" s="228">
        <f t="shared" si="4"/>
        <v>1.7897043215479114</v>
      </c>
      <c r="J18" s="228">
        <f t="shared" si="5"/>
        <v>1.64076416497387</v>
      </c>
      <c r="K18" s="228">
        <f t="shared" si="0"/>
        <v>1.5233566654649489</v>
      </c>
      <c r="L18" s="228">
        <f t="shared" si="1"/>
        <v>1.5695083298289547</v>
      </c>
      <c r="M18" s="228">
        <f t="shared" si="2"/>
        <v>1.6769368162536273</v>
      </c>
      <c r="N18" s="228">
        <f t="shared" si="3"/>
        <v>1.7027574557281835</v>
      </c>
      <c r="P18" s="166"/>
      <c r="Q18" s="166"/>
      <c r="R18" s="166"/>
      <c r="S18" s="166"/>
      <c r="T18" s="166"/>
      <c r="U18" s="166"/>
    </row>
    <row r="19" spans="1:21" ht="12" customHeight="1">
      <c r="A19" s="28">
        <v>1926</v>
      </c>
      <c r="B19" s="228">
        <f>'Table A6'!B19/'Table A6'!P19</f>
        <v>2.2903389354440082</v>
      </c>
      <c r="C19" s="228">
        <f>'Table A6'!C19/'Table A6'!Q19</f>
        <v>2.6259361052729271</v>
      </c>
      <c r="D19" s="228">
        <f>'Table A6'!D19/'Table A6'!R19</f>
        <v>2.84998209969396</v>
      </c>
      <c r="E19" s="228">
        <f>'Table A6'!E19/'Table A6'!S19</f>
        <v>2.7548508287422888</v>
      </c>
      <c r="F19" s="228">
        <f>'Table A6'!F19/'Table A6'!T19</f>
        <v>2.5372280886313083</v>
      </c>
      <c r="G19" s="228">
        <f>'Table A6'!G19/'Table A6'!U19</f>
        <v>2.4892285302593673</v>
      </c>
      <c r="H19" s="29"/>
      <c r="I19" s="228">
        <f t="shared" si="4"/>
        <v>1.7749901770234484</v>
      </c>
      <c r="J19" s="228">
        <f t="shared" si="5"/>
        <v>1.6150303180776846</v>
      </c>
      <c r="K19" s="228">
        <f t="shared" si="0"/>
        <v>1.5405457707755272</v>
      </c>
      <c r="L19" s="228">
        <f t="shared" si="1"/>
        <v>1.5698490057509364</v>
      </c>
      <c r="M19" s="228">
        <f t="shared" si="2"/>
        <v>1.6505215507025788</v>
      </c>
      <c r="N19" s="228">
        <f t="shared" si="3"/>
        <v>1.6714886128496598</v>
      </c>
      <c r="P19" s="166"/>
      <c r="Q19" s="166"/>
      <c r="R19" s="166"/>
      <c r="S19" s="166"/>
      <c r="T19" s="166"/>
      <c r="U19" s="166"/>
    </row>
    <row r="20" spans="1:21" ht="12" customHeight="1">
      <c r="A20" s="28">
        <v>1927</v>
      </c>
      <c r="B20" s="228">
        <f>'Table A6'!B20/'Table A6'!P20</f>
        <v>2.3211259711821377</v>
      </c>
      <c r="C20" s="228">
        <f>'Table A6'!C20/'Table A6'!Q20</f>
        <v>2.6691101900980034</v>
      </c>
      <c r="D20" s="228">
        <f>'Table A6'!D20/'Table A6'!R20</f>
        <v>2.9765134399758679</v>
      </c>
      <c r="E20" s="228">
        <f>'Table A6'!E20/'Table A6'!S20</f>
        <v>2.8865387317993179</v>
      </c>
      <c r="F20" s="228">
        <f>'Table A6'!F20/'Table A6'!T20</f>
        <v>2.6342747417870234</v>
      </c>
      <c r="G20" s="228">
        <f>'Table A6'!G20/'Table A6'!U20</f>
        <v>2.4511698823214756</v>
      </c>
      <c r="H20" s="29"/>
      <c r="I20" s="228">
        <f t="shared" si="4"/>
        <v>1.7569300897969664</v>
      </c>
      <c r="J20" s="228">
        <f t="shared" si="5"/>
        <v>1.5991216193709081</v>
      </c>
      <c r="K20" s="228">
        <f t="shared" si="0"/>
        <v>1.5059414116669045</v>
      </c>
      <c r="L20" s="228">
        <f t="shared" si="1"/>
        <v>1.5300712798227223</v>
      </c>
      <c r="M20" s="228">
        <f t="shared" si="2"/>
        <v>1.6118922200966861</v>
      </c>
      <c r="N20" s="228">
        <f t="shared" si="3"/>
        <v>1.6890991965739208</v>
      </c>
      <c r="P20" s="166"/>
      <c r="Q20" s="166"/>
      <c r="R20" s="166"/>
      <c r="S20" s="166"/>
      <c r="T20" s="166"/>
      <c r="U20" s="166"/>
    </row>
    <row r="21" spans="1:21" ht="12" customHeight="1">
      <c r="A21" s="28">
        <v>1928</v>
      </c>
      <c r="B21" s="228">
        <f>'Table A6'!B21/'Table A6'!P21</f>
        <v>2.5094422091034936</v>
      </c>
      <c r="C21" s="228">
        <f>'Table A6'!C21/'Table A6'!Q21</f>
        <v>2.9327127251665552</v>
      </c>
      <c r="D21" s="228">
        <f>'Table A6'!D21/'Table A6'!R21</f>
        <v>3.3358054402331794</v>
      </c>
      <c r="E21" s="228">
        <f>'Table A6'!E21/'Table A6'!S21</f>
        <v>3.2504739987108655</v>
      </c>
      <c r="F21" s="228">
        <f>'Table A6'!F21/'Table A6'!T21</f>
        <v>2.9219539644312706</v>
      </c>
      <c r="G21" s="228">
        <f>'Table A6'!G21/'Table A6'!U21</f>
        <v>2.5690026109660575</v>
      </c>
      <c r="H21" s="29"/>
      <c r="I21" s="228">
        <f t="shared" si="4"/>
        <v>1.6624963804304453</v>
      </c>
      <c r="J21" s="228">
        <f t="shared" si="5"/>
        <v>1.5174074692936184</v>
      </c>
      <c r="K21" s="228">
        <f t="shared" si="0"/>
        <v>1.4281178486767168</v>
      </c>
      <c r="L21" s="228">
        <f t="shared" si="1"/>
        <v>1.4443508347898388</v>
      </c>
      <c r="M21" s="228">
        <f t="shared" si="2"/>
        <v>1.5203038254331509</v>
      </c>
      <c r="N21" s="228">
        <f t="shared" si="3"/>
        <v>1.6373475690931358</v>
      </c>
      <c r="P21" s="166"/>
      <c r="Q21" s="166"/>
      <c r="R21" s="166"/>
      <c r="S21" s="166"/>
      <c r="T21" s="166"/>
      <c r="U21" s="166"/>
    </row>
    <row r="22" spans="1:21" ht="12" customHeight="1">
      <c r="A22" s="28">
        <v>1929</v>
      </c>
      <c r="B22" s="228">
        <f>'Table A6'!B22/'Table A6'!P22</f>
        <v>2.5195652087399907</v>
      </c>
      <c r="C22" s="228">
        <f>'Table A6'!C22/'Table A6'!Q22</f>
        <v>2.9166949876027819</v>
      </c>
      <c r="D22" s="228">
        <f>'Table A6'!D22/'Table A6'!R22</f>
        <v>3.2497376793446171</v>
      </c>
      <c r="E22" s="228">
        <f>'Table A6'!E22/'Table A6'!S22</f>
        <v>3.2527847474221785</v>
      </c>
      <c r="F22" s="228">
        <f>'Table A6'!F22/'Table A6'!T22</f>
        <v>3.1287419543042119</v>
      </c>
      <c r="G22" s="228">
        <f>'Table A6'!G22/'Table A6'!U22</f>
        <v>2.7722741044377122</v>
      </c>
      <c r="H22" s="29"/>
      <c r="I22" s="228">
        <f t="shared" si="4"/>
        <v>1.6580829794261944</v>
      </c>
      <c r="J22" s="228">
        <f t="shared" si="5"/>
        <v>1.521731421257956</v>
      </c>
      <c r="K22" s="228">
        <f t="shared" si="0"/>
        <v>1.4444962669120229</v>
      </c>
      <c r="L22" s="228">
        <f t="shared" si="1"/>
        <v>1.443895050845085</v>
      </c>
      <c r="M22" s="228">
        <f t="shared" si="2"/>
        <v>1.4697610238657857</v>
      </c>
      <c r="N22" s="228">
        <f t="shared" si="3"/>
        <v>1.5642468044282964</v>
      </c>
      <c r="P22" s="166"/>
      <c r="Q22" s="166"/>
      <c r="R22" s="166"/>
      <c r="S22" s="166"/>
      <c r="T22" s="166"/>
      <c r="U22" s="166"/>
    </row>
    <row r="23" spans="1:21" ht="12" customHeight="1">
      <c r="A23" s="28">
        <v>1930</v>
      </c>
      <c r="B23" s="228">
        <f>'Table A6'!B23/'Table A6'!P23</f>
        <v>2.093670975997528</v>
      </c>
      <c r="C23" s="228">
        <f>'Table A6'!C23/'Table A6'!Q23</f>
        <v>2.3619542722296796</v>
      </c>
      <c r="D23" s="228">
        <f>'Table A6'!D23/'Table A6'!R23</f>
        <v>2.6047344688014911</v>
      </c>
      <c r="E23" s="228">
        <f>'Table A6'!E23/'Table A6'!S23</f>
        <v>2.6198575531693478</v>
      </c>
      <c r="F23" s="228">
        <f>'Table A6'!F23/'Table A6'!T23</f>
        <v>2.5386483822157571</v>
      </c>
      <c r="G23" s="228">
        <f>'Table A6'!G23/'Table A6'!U23</f>
        <v>2.5345304047081592</v>
      </c>
      <c r="H23" s="29"/>
      <c r="I23" s="228">
        <f t="shared" si="4"/>
        <v>1.9143517766738836</v>
      </c>
      <c r="J23" s="228">
        <f t="shared" si="5"/>
        <v>1.7342390419341189</v>
      </c>
      <c r="K23" s="228">
        <f t="shared" si="0"/>
        <v>1.623156054438625</v>
      </c>
      <c r="L23" s="228">
        <f t="shared" si="1"/>
        <v>1.6173382332560295</v>
      </c>
      <c r="M23" s="228">
        <f t="shared" si="2"/>
        <v>1.6499210680999987</v>
      </c>
      <c r="N23" s="228">
        <f t="shared" si="3"/>
        <v>1.6516651588862994</v>
      </c>
      <c r="P23" s="166"/>
      <c r="Q23" s="166"/>
      <c r="R23" s="166"/>
      <c r="S23" s="166"/>
      <c r="T23" s="166"/>
      <c r="U23" s="166"/>
    </row>
    <row r="24" spans="1:21" ht="12" customHeight="1">
      <c r="A24" s="28">
        <v>1931</v>
      </c>
      <c r="B24" s="228">
        <f>'Table A6'!B24/'Table A6'!P24</f>
        <v>1.9482611035231057</v>
      </c>
      <c r="C24" s="228">
        <f>'Table A6'!C24/'Table A6'!Q24</f>
        <v>2.1653927650632481</v>
      </c>
      <c r="D24" s="228">
        <f>'Table A6'!D24/'Table A6'!R24</f>
        <v>2.3637198403163637</v>
      </c>
      <c r="E24" s="228">
        <f>'Table A6'!E24/'Table A6'!S24</f>
        <v>2.3748137014553667</v>
      </c>
      <c r="F24" s="228">
        <f>'Table A6'!F24/'Table A6'!T24</f>
        <v>2.3979467534954995</v>
      </c>
      <c r="G24" s="228">
        <f>'Table A6'!G24/'Table A6'!U24</f>
        <v>2.4225385183621793</v>
      </c>
      <c r="H24" s="29"/>
      <c r="I24" s="228">
        <f t="shared" si="4"/>
        <v>2.0545618672796628</v>
      </c>
      <c r="J24" s="228">
        <f t="shared" si="5"/>
        <v>1.8580798079227205</v>
      </c>
      <c r="K24" s="228">
        <f t="shared" si="0"/>
        <v>1.7332884441778116</v>
      </c>
      <c r="L24" s="228">
        <f t="shared" si="1"/>
        <v>1.7273712786986397</v>
      </c>
      <c r="M24" s="228">
        <f t="shared" si="2"/>
        <v>1.7153348276674685</v>
      </c>
      <c r="N24" s="228">
        <f t="shared" si="3"/>
        <v>1.7029686627757092</v>
      </c>
      <c r="P24" s="166"/>
      <c r="Q24" s="166"/>
      <c r="R24" s="166"/>
      <c r="S24" s="166"/>
      <c r="T24" s="166"/>
      <c r="U24" s="166"/>
    </row>
    <row r="25" spans="1:21" ht="12" customHeight="1">
      <c r="A25" s="28">
        <v>1932</v>
      </c>
      <c r="B25" s="228">
        <f>'Table A6'!B25/'Table A6'!P25</f>
        <v>2.4734303385076015</v>
      </c>
      <c r="C25" s="228">
        <f>'Table A6'!C25/'Table A6'!Q25</f>
        <v>2.0395140206159517</v>
      </c>
      <c r="D25" s="228">
        <f>'Table A6'!D25/'Table A6'!R25</f>
        <v>2.3221690444773313</v>
      </c>
      <c r="E25" s="228">
        <f>'Table A6'!E25/'Table A6'!S25</f>
        <v>2.4180419450046222</v>
      </c>
      <c r="F25" s="228">
        <f>'Table A6'!F25/'Table A6'!T25</f>
        <v>2.3493832016304932</v>
      </c>
      <c r="G25" s="228">
        <f>'Table A6'!G25/'Table A6'!U25</f>
        <v>2.0155316495166833</v>
      </c>
      <c r="H25" s="29"/>
      <c r="I25" s="228">
        <f t="shared" si="4"/>
        <v>1.6786883464153952</v>
      </c>
      <c r="J25" s="228">
        <f t="shared" si="5"/>
        <v>1.9619879868551093</v>
      </c>
      <c r="K25" s="228">
        <f t="shared" si="0"/>
        <v>1.7563329395563876</v>
      </c>
      <c r="L25" s="228">
        <f t="shared" si="1"/>
        <v>1.705197757741038</v>
      </c>
      <c r="M25" s="228">
        <f t="shared" si="2"/>
        <v>1.7410793307576937</v>
      </c>
      <c r="N25" s="228">
        <f t="shared" si="3"/>
        <v>1.984705893189961</v>
      </c>
      <c r="P25" s="166"/>
      <c r="Q25" s="166"/>
      <c r="R25" s="166"/>
      <c r="S25" s="166"/>
      <c r="T25" s="166"/>
      <c r="U25" s="166"/>
    </row>
    <row r="26" spans="1:21" ht="12" customHeight="1">
      <c r="A26" s="28">
        <v>1933</v>
      </c>
      <c r="B26" s="228">
        <f>'Table A6'!B26/'Table A6'!P26</f>
        <v>2.4587651019243464</v>
      </c>
      <c r="C26" s="228">
        <f>'Table A6'!C26/'Table A6'!Q26</f>
        <v>2.1956332056135701</v>
      </c>
      <c r="D26" s="228">
        <f>'Table A6'!D26/'Table A6'!R26</f>
        <v>2.4603711763921399</v>
      </c>
      <c r="E26" s="228">
        <f>'Table A6'!E26/'Table A6'!S26</f>
        <v>2.5378925398604677</v>
      </c>
      <c r="F26" s="228">
        <f>'Table A6'!F26/'Table A6'!T26</f>
        <v>2.471184103075946</v>
      </c>
      <c r="G26" s="228">
        <f>'Table A6'!G26/'Table A6'!U26</f>
        <v>2.1721029916045889</v>
      </c>
      <c r="H26" s="29"/>
      <c r="I26" s="228">
        <f t="shared" si="4"/>
        <v>1.6855113264505976</v>
      </c>
      <c r="J26" s="228">
        <f t="shared" si="5"/>
        <v>1.8363769049779979</v>
      </c>
      <c r="K26" s="228">
        <f t="shared" si="0"/>
        <v>1.6847574206925318</v>
      </c>
      <c r="L26" s="228">
        <f t="shared" si="1"/>
        <v>1.6502404908542763</v>
      </c>
      <c r="M26" s="228">
        <f t="shared" si="2"/>
        <v>1.6797245823341918</v>
      </c>
      <c r="N26" s="228">
        <f t="shared" si="3"/>
        <v>1.8531673472064236</v>
      </c>
      <c r="P26" s="166"/>
      <c r="Q26" s="166"/>
      <c r="R26" s="166"/>
      <c r="S26" s="166"/>
      <c r="T26" s="166"/>
      <c r="U26" s="166"/>
    </row>
    <row r="27" spans="1:21" ht="12" customHeight="1">
      <c r="A27" s="28">
        <v>1934</v>
      </c>
      <c r="B27" s="228">
        <f>'Table A6'!B27/'Table A6'!P27</f>
        <v>2.2322255911187763</v>
      </c>
      <c r="C27" s="228">
        <f>'Table A6'!C27/'Table A6'!Q27</f>
        <v>2.2767982438090657</v>
      </c>
      <c r="D27" s="228">
        <f>'Table A6'!D27/'Table A6'!R27</f>
        <v>2.4031601245672558</v>
      </c>
      <c r="E27" s="228">
        <f>'Table A6'!E27/'Table A6'!S27</f>
        <v>2.3788067689527881</v>
      </c>
      <c r="F27" s="228">
        <f>'Table A6'!F27/'Table A6'!T27</f>
        <v>2.1781384393248158</v>
      </c>
      <c r="G27" s="228">
        <f>'Table A6'!G27/'Table A6'!U27</f>
        <v>2.0851841787439609</v>
      </c>
      <c r="H27" s="29"/>
      <c r="I27" s="228">
        <f t="shared" si="4"/>
        <v>1.8115397109161389</v>
      </c>
      <c r="J27" s="228">
        <f t="shared" si="5"/>
        <v>1.7832090973251224</v>
      </c>
      <c r="K27" s="228">
        <f t="shared" si="0"/>
        <v>1.7126770369906335</v>
      </c>
      <c r="L27" s="228">
        <f t="shared" si="1"/>
        <v>1.7252647887415768</v>
      </c>
      <c r="M27" s="228">
        <f t="shared" si="2"/>
        <v>1.8487966834976493</v>
      </c>
      <c r="N27" s="228">
        <f t="shared" si="3"/>
        <v>1.9215025611204941</v>
      </c>
      <c r="P27" s="166"/>
      <c r="Q27" s="166"/>
      <c r="R27" s="166"/>
      <c r="S27" s="166"/>
      <c r="T27" s="166"/>
      <c r="U27" s="166"/>
    </row>
    <row r="28" spans="1:21" ht="12" customHeight="1">
      <c r="A28" s="28">
        <v>1935</v>
      </c>
      <c r="B28" s="228">
        <f>'Table A6'!B28/'Table A6'!P28</f>
        <v>2.1564637024074518</v>
      </c>
      <c r="C28" s="228">
        <f>'Table A6'!C28/'Table A6'!Q28</f>
        <v>2.1365719074238294</v>
      </c>
      <c r="D28" s="228">
        <f>'Table A6'!D28/'Table A6'!R28</f>
        <v>2.4900999948451075</v>
      </c>
      <c r="E28" s="228">
        <f>'Table A6'!E28/'Table A6'!S28</f>
        <v>2.4602957843733808</v>
      </c>
      <c r="F28" s="228">
        <f>'Table A6'!F28/'Table A6'!T28</f>
        <v>2.2331805337119497</v>
      </c>
      <c r="G28" s="228">
        <f>'Table A6'!G28/'Table A6'!U28</f>
        <v>2.0970885943858915</v>
      </c>
      <c r="H28" s="29"/>
      <c r="I28" s="228">
        <f t="shared" si="4"/>
        <v>1.8647050468754569</v>
      </c>
      <c r="J28" s="228">
        <f t="shared" si="5"/>
        <v>1.8798387444456679</v>
      </c>
      <c r="K28" s="228">
        <f t="shared" si="0"/>
        <v>1.6710959019256608</v>
      </c>
      <c r="L28" s="228">
        <f t="shared" si="1"/>
        <v>1.6847927732867518</v>
      </c>
      <c r="M28" s="228">
        <f t="shared" si="2"/>
        <v>1.8109112758939991</v>
      </c>
      <c r="N28" s="228">
        <f t="shared" si="3"/>
        <v>1.9115034146898247</v>
      </c>
      <c r="P28" s="166"/>
      <c r="Q28" s="166"/>
      <c r="R28" s="166"/>
      <c r="S28" s="166"/>
      <c r="T28" s="166"/>
      <c r="U28" s="166"/>
    </row>
    <row r="29" spans="1:21" ht="12" customHeight="1">
      <c r="A29" s="28">
        <v>1936</v>
      </c>
      <c r="B29" s="228">
        <f>'Table A6'!B29/'Table A6'!P29</f>
        <v>2.2902307779906423</v>
      </c>
      <c r="C29" s="228">
        <f>'Table A6'!C29/'Table A6'!Q29</f>
        <v>2.3054543669920924</v>
      </c>
      <c r="D29" s="228">
        <f>'Table A6'!D29/'Table A6'!R29</f>
        <v>2.6713158919862185</v>
      </c>
      <c r="E29" s="228">
        <f>'Table A6'!E29/'Table A6'!S29</f>
        <v>2.5637563558317953</v>
      </c>
      <c r="F29" s="228">
        <f>'Table A6'!F29/'Table A6'!T29</f>
        <v>2.2279115109962904</v>
      </c>
      <c r="G29" s="228">
        <f>'Table A6'!G29/'Table A6'!U29</f>
        <v>2.0527967516697019</v>
      </c>
      <c r="H29" s="29"/>
      <c r="I29" s="228">
        <f t="shared" si="4"/>
        <v>1.7750551428926249</v>
      </c>
      <c r="J29" s="228">
        <f t="shared" si="5"/>
        <v>1.766016817810421</v>
      </c>
      <c r="K29" s="228">
        <f t="shared" si="0"/>
        <v>1.598330934801071</v>
      </c>
      <c r="L29" s="228">
        <f t="shared" si="1"/>
        <v>1.6394858100948078</v>
      </c>
      <c r="M29" s="228">
        <f t="shared" si="2"/>
        <v>1.8143909321190663</v>
      </c>
      <c r="N29" s="228">
        <f t="shared" si="3"/>
        <v>1.9498509550053531</v>
      </c>
      <c r="P29" s="166"/>
      <c r="Q29" s="166"/>
      <c r="R29" s="166"/>
      <c r="S29" s="166"/>
      <c r="T29" s="166"/>
      <c r="U29" s="166"/>
    </row>
    <row r="30" spans="1:21" ht="12" customHeight="1">
      <c r="A30" s="28">
        <v>1937</v>
      </c>
      <c r="B30" s="228">
        <f>'Table A6'!B30/'Table A6'!P30</f>
        <v>2.123601714152719</v>
      </c>
      <c r="C30" s="228">
        <f>'Table A6'!C30/'Table A6'!Q30</f>
        <v>2.2775855638053324</v>
      </c>
      <c r="D30" s="228">
        <f>'Table A6'!D30/'Table A6'!R30</f>
        <v>2.5287708304537349</v>
      </c>
      <c r="E30" s="228">
        <f>'Table A6'!E30/'Table A6'!S30</f>
        <v>2.4539368589257529</v>
      </c>
      <c r="F30" s="228">
        <f>'Table A6'!F30/'Table A6'!T30</f>
        <v>2.1866698645194358</v>
      </c>
      <c r="G30" s="228">
        <f>'Table A6'!G30/'Table A6'!U30</f>
        <v>2.0720526864893056</v>
      </c>
      <c r="H30" s="29"/>
      <c r="I30" s="228">
        <f t="shared" si="4"/>
        <v>1.8899950822468048</v>
      </c>
      <c r="J30" s="228">
        <f t="shared" si="5"/>
        <v>1.7827264398804459</v>
      </c>
      <c r="K30" s="228">
        <f t="shared" si="0"/>
        <v>1.6541202775979202</v>
      </c>
      <c r="L30" s="228">
        <f t="shared" si="1"/>
        <v>1.6877877769319736</v>
      </c>
      <c r="M30" s="228">
        <f t="shared" si="2"/>
        <v>1.8426943583040838</v>
      </c>
      <c r="N30" s="228">
        <f t="shared" si="3"/>
        <v>1.9327899762788157</v>
      </c>
      <c r="P30" s="166"/>
      <c r="Q30" s="166"/>
      <c r="R30" s="166"/>
      <c r="S30" s="166"/>
      <c r="T30" s="166"/>
      <c r="U30" s="166"/>
    </row>
    <row r="31" spans="1:21" ht="12" customHeight="1">
      <c r="A31" s="28">
        <v>1938</v>
      </c>
      <c r="B31" s="228">
        <f>'Table A6'!B31/'Table A6'!P31</f>
        <v>1.9998722203527961</v>
      </c>
      <c r="C31" s="228">
        <f>'Table A6'!C31/'Table A6'!Q31</f>
        <v>2.108001746397977</v>
      </c>
      <c r="D31" s="228">
        <f>'Table A6'!D31/'Table A6'!R31</f>
        <v>2.3630323578210284</v>
      </c>
      <c r="E31" s="228">
        <f>'Table A6'!E31/'Table A6'!S31</f>
        <v>2.3532914259250775</v>
      </c>
      <c r="F31" s="228">
        <f>'Table A6'!F31/'Table A6'!T31</f>
        <v>2.267760971625191</v>
      </c>
      <c r="G31" s="228">
        <f>'Table A6'!G31/'Table A6'!U31</f>
        <v>2.2581199259364757</v>
      </c>
      <c r="H31" s="29"/>
      <c r="I31" s="228">
        <f t="shared" si="4"/>
        <v>2.0001277959769288</v>
      </c>
      <c r="J31" s="228">
        <f t="shared" si="5"/>
        <v>1.9025256532770982</v>
      </c>
      <c r="K31" s="228">
        <f t="shared" si="0"/>
        <v>1.7336582981776167</v>
      </c>
      <c r="L31" s="228">
        <f t="shared" si="1"/>
        <v>1.7389391381951778</v>
      </c>
      <c r="M31" s="228">
        <f t="shared" si="2"/>
        <v>1.7887922269117198</v>
      </c>
      <c r="N31" s="228">
        <f t="shared" si="3"/>
        <v>1.7948367873242725</v>
      </c>
      <c r="P31" s="166"/>
      <c r="Q31" s="166"/>
      <c r="R31" s="166"/>
      <c r="S31" s="166"/>
      <c r="T31" s="166"/>
      <c r="U31" s="166"/>
    </row>
    <row r="32" spans="1:21" ht="12" customHeight="1">
      <c r="A32" s="28">
        <v>1939</v>
      </c>
      <c r="B32" s="228">
        <f>'Table A6'!B32/'Table A6'!P32</f>
        <v>1.9442139097684632</v>
      </c>
      <c r="C32" s="228">
        <f>'Table A6'!C32/'Table A6'!Q32</f>
        <v>2.0543376472327322</v>
      </c>
      <c r="D32" s="228">
        <f>'Table A6'!D32/'Table A6'!R32</f>
        <v>2.3501409047490367</v>
      </c>
      <c r="E32" s="228">
        <f>'Table A6'!E32/'Table A6'!S32</f>
        <v>2.3258309260901138</v>
      </c>
      <c r="F32" s="228">
        <f>'Table A6'!F32/'Table A6'!T32</f>
        <v>2.1589120364083283</v>
      </c>
      <c r="G32" s="228">
        <f>'Table A6'!G32/'Table A6'!U32</f>
        <v>2.0495720548326495</v>
      </c>
      <c r="H32" s="29"/>
      <c r="I32" s="228">
        <f t="shared" si="4"/>
        <v>2.0590820466150688</v>
      </c>
      <c r="J32" s="228">
        <f t="shared" si="5"/>
        <v>1.9484627648691579</v>
      </c>
      <c r="K32" s="228">
        <f t="shared" si="0"/>
        <v>1.7406634348182195</v>
      </c>
      <c r="L32" s="228">
        <f t="shared" si="1"/>
        <v>1.7542439841473665</v>
      </c>
      <c r="M32" s="228">
        <f t="shared" si="2"/>
        <v>1.8628782587323671</v>
      </c>
      <c r="N32" s="228">
        <f t="shared" si="3"/>
        <v>1.95276926952809</v>
      </c>
      <c r="P32" s="166"/>
      <c r="Q32" s="166"/>
      <c r="R32" s="166"/>
      <c r="S32" s="166"/>
      <c r="T32" s="166"/>
      <c r="U32" s="166"/>
    </row>
    <row r="33" spans="1:21" ht="12" customHeight="1">
      <c r="A33" s="28">
        <v>1940</v>
      </c>
      <c r="B33" s="228">
        <f>'Table A6'!B33/'Table A6'!P33</f>
        <v>1.8290695649874291</v>
      </c>
      <c r="C33" s="228">
        <f>'Table A6'!C33/'Table A6'!Q33</f>
        <v>2.1712930937721326</v>
      </c>
      <c r="D33" s="228">
        <f>'Table A6'!D33/'Table A6'!R33</f>
        <v>2.3970240473099138</v>
      </c>
      <c r="E33" s="228">
        <f>'Table A6'!E33/'Table A6'!S33</f>
        <v>2.3100842730892066</v>
      </c>
      <c r="F33" s="228">
        <f>'Table A6'!F33/'Table A6'!T33</f>
        <v>2.1476135486662429</v>
      </c>
      <c r="G33" s="228">
        <f>'Table A6'!G33/'Table A6'!U33</f>
        <v>2.0697789906943456</v>
      </c>
      <c r="H33" s="29"/>
      <c r="I33" s="228">
        <f t="shared" si="4"/>
        <v>2.2061714025350367</v>
      </c>
      <c r="J33" s="228">
        <f t="shared" si="5"/>
        <v>1.8537572750296976</v>
      </c>
      <c r="K33" s="228">
        <f t="shared" si="0"/>
        <v>1.7158072918827585</v>
      </c>
      <c r="L33" s="228">
        <f t="shared" si="1"/>
        <v>1.7633096744547423</v>
      </c>
      <c r="M33" s="228">
        <f t="shared" si="2"/>
        <v>1.8713734698951581</v>
      </c>
      <c r="N33" s="228">
        <f t="shared" si="3"/>
        <v>1.9347725172196033</v>
      </c>
      <c r="P33" s="166"/>
      <c r="Q33" s="166"/>
      <c r="R33" s="166"/>
      <c r="S33" s="166"/>
      <c r="T33" s="166"/>
      <c r="U33" s="166"/>
    </row>
    <row r="34" spans="1:21" ht="12" customHeight="1">
      <c r="A34" s="28">
        <v>1941</v>
      </c>
      <c r="B34" s="228">
        <f>'Table A6'!B34/'Table A6'!P34</f>
        <v>1.9173707689001009</v>
      </c>
      <c r="C34" s="228">
        <f>'Table A6'!C34/'Table A6'!Q34</f>
        <v>2.1745837033865119</v>
      </c>
      <c r="D34" s="228">
        <f>'Table A6'!D34/'Table A6'!R34</f>
        <v>2.4602858365101055</v>
      </c>
      <c r="E34" s="228">
        <f>'Table A6'!E34/'Table A6'!S34</f>
        <v>2.3412018933133796</v>
      </c>
      <c r="F34" s="228">
        <f>'Table A6'!F34/'Table A6'!T34</f>
        <v>2.1466826673820236</v>
      </c>
      <c r="G34" s="228">
        <f>'Table A6'!G34/'Table A6'!U34</f>
        <v>2.0250500178635225</v>
      </c>
      <c r="H34" s="29"/>
      <c r="I34" s="228">
        <f t="shared" si="4"/>
        <v>2.0900717941982925</v>
      </c>
      <c r="J34" s="228">
        <f t="shared" si="5"/>
        <v>1.8513654643060693</v>
      </c>
      <c r="K34" s="228">
        <f t="shared" si="0"/>
        <v>1.684797438280899</v>
      </c>
      <c r="L34" s="228">
        <f t="shared" si="1"/>
        <v>1.7455999018384507</v>
      </c>
      <c r="M34" s="228">
        <f t="shared" si="2"/>
        <v>1.8720808541417018</v>
      </c>
      <c r="N34" s="228">
        <f t="shared" si="3"/>
        <v>1.9755621506980379</v>
      </c>
      <c r="P34" s="166"/>
      <c r="Q34" s="166"/>
      <c r="R34" s="166"/>
      <c r="S34" s="166"/>
      <c r="T34" s="166"/>
      <c r="U34" s="166"/>
    </row>
    <row r="35" spans="1:21" ht="12" customHeight="1">
      <c r="A35" s="28">
        <v>1942</v>
      </c>
      <c r="B35" s="228">
        <f>'Table A6'!B35/'Table A6'!P35</f>
        <v>1.8839868932147676</v>
      </c>
      <c r="C35" s="228">
        <f>'Table A6'!C35/'Table A6'!Q35</f>
        <v>2.1745414509550769</v>
      </c>
      <c r="D35" s="228">
        <f>'Table A6'!D35/'Table A6'!R35</f>
        <v>2.4618186680449674</v>
      </c>
      <c r="E35" s="228">
        <f>'Table A6'!E35/'Table A6'!S35</f>
        <v>2.3219697008239559</v>
      </c>
      <c r="F35" s="228">
        <f>'Table A6'!F35/'Table A6'!T35</f>
        <v>2.0837259146136984</v>
      </c>
      <c r="G35" s="228">
        <f>'Table A6'!G35/'Table A6'!U35</f>
        <v>1.9308483290488436</v>
      </c>
      <c r="H35" s="29"/>
      <c r="I35" s="228">
        <f t="shared" si="4"/>
        <v>2.1312384919682814</v>
      </c>
      <c r="J35" s="228">
        <f t="shared" si="5"/>
        <v>1.8513960909483878</v>
      </c>
      <c r="K35" s="228">
        <f t="shared" si="0"/>
        <v>1.6840793744530553</v>
      </c>
      <c r="L35" s="228">
        <f t="shared" si="1"/>
        <v>1.7564469891985581</v>
      </c>
      <c r="M35" s="228">
        <f t="shared" si="2"/>
        <v>1.9227425371261486</v>
      </c>
      <c r="N35" s="228">
        <f t="shared" si="3"/>
        <v>2.0742888704777682</v>
      </c>
      <c r="P35" s="166"/>
      <c r="Q35" s="166"/>
      <c r="R35" s="166"/>
      <c r="S35" s="166"/>
      <c r="T35" s="166"/>
      <c r="U35" s="166"/>
    </row>
    <row r="36" spans="1:21" ht="12" customHeight="1">
      <c r="A36" s="28">
        <v>1943</v>
      </c>
      <c r="B36" s="228">
        <f>'Table A6'!B36/'Table A6'!P36</f>
        <v>1.9861114828193918</v>
      </c>
      <c r="C36" s="228">
        <f>'Table A6'!C36/'Table A6'!Q36</f>
        <v>2.1381534784290346</v>
      </c>
      <c r="D36" s="228">
        <f>'Table A6'!D36/'Table A6'!R36</f>
        <v>2.3977408606894137</v>
      </c>
      <c r="E36" s="228">
        <f>'Table A6'!E36/'Table A6'!S36</f>
        <v>2.2225646743059522</v>
      </c>
      <c r="F36" s="228">
        <f>'Table A6'!F36/'Table A6'!T36</f>
        <v>1.9808841457728807</v>
      </c>
      <c r="G36" s="228">
        <f>'Table A6'!G36/'Table A6'!U36</f>
        <v>1.8761004063442122</v>
      </c>
      <c r="H36" s="29"/>
      <c r="I36" s="228">
        <f t="shared" si="4"/>
        <v>2.0140841247897243</v>
      </c>
      <c r="J36" s="228">
        <f t="shared" si="5"/>
        <v>1.8786161259905612</v>
      </c>
      <c r="K36" s="228">
        <f t="shared" si="0"/>
        <v>1.7154401993419337</v>
      </c>
      <c r="L36" s="228">
        <f t="shared" si="1"/>
        <v>1.817952637612156</v>
      </c>
      <c r="M36" s="228">
        <f t="shared" si="2"/>
        <v>2.0194883914777284</v>
      </c>
      <c r="N36" s="228">
        <f t="shared" si="3"/>
        <v>2.1414216826731032</v>
      </c>
      <c r="P36" s="166"/>
      <c r="Q36" s="166"/>
      <c r="R36" s="166"/>
      <c r="S36" s="166"/>
      <c r="T36" s="166"/>
      <c r="U36" s="166"/>
    </row>
    <row r="37" spans="1:21" ht="12" customHeight="1">
      <c r="A37" s="28">
        <v>1944</v>
      </c>
      <c r="B37" s="228">
        <f>'Table A6'!B37/'Table A6'!P37</f>
        <v>1.7369989350351924</v>
      </c>
      <c r="C37" s="228">
        <f>'Table A6'!C37/'Table A6'!Q37</f>
        <v>1.9950750214876347</v>
      </c>
      <c r="D37" s="228">
        <f>'Table A6'!D37/'Table A6'!R37</f>
        <v>2.1214896532795664</v>
      </c>
      <c r="E37" s="228">
        <f>'Table A6'!E37/'Table A6'!S37</f>
        <v>2.0078946853529902</v>
      </c>
      <c r="F37" s="228">
        <f>'Table A6'!F37/'Table A6'!T37</f>
        <v>1.8211665369924763</v>
      </c>
      <c r="G37" s="228">
        <f>'Table A6'!G37/'Table A6'!U37</f>
        <v>1.7416278884095793</v>
      </c>
      <c r="H37" s="29"/>
      <c r="I37" s="228">
        <f t="shared" si="4"/>
        <v>2.3568540637745277</v>
      </c>
      <c r="J37" s="228">
        <f t="shared" si="5"/>
        <v>2.004949353974339</v>
      </c>
      <c r="K37" s="228">
        <f t="shared" si="0"/>
        <v>1.8916711777729782</v>
      </c>
      <c r="L37" s="228">
        <f t="shared" si="1"/>
        <v>1.9921671525133349</v>
      </c>
      <c r="M37" s="228">
        <f t="shared" si="2"/>
        <v>2.21777977420086</v>
      </c>
      <c r="N37" s="228">
        <f t="shared" si="3"/>
        <v>2.3483851074485611</v>
      </c>
      <c r="P37" s="166"/>
      <c r="Q37" s="166"/>
      <c r="R37" s="166"/>
      <c r="S37" s="166"/>
      <c r="T37" s="166"/>
      <c r="U37" s="166"/>
    </row>
    <row r="38" spans="1:21" ht="12" customHeight="1">
      <c r="A38" s="28">
        <v>1945</v>
      </c>
      <c r="B38" s="228">
        <f>'Table A6'!B38/'Table A6'!P38</f>
        <v>1.8839230687007327</v>
      </c>
      <c r="C38" s="228">
        <f>'Table A6'!C38/'Table A6'!Q38</f>
        <v>2.1187409732135665</v>
      </c>
      <c r="D38" s="228">
        <f>'Table A6'!D38/'Table A6'!R38</f>
        <v>2.1096649042544051</v>
      </c>
      <c r="E38" s="228">
        <f>'Table A6'!E38/'Table A6'!S38</f>
        <v>1.9419042011546903</v>
      </c>
      <c r="F38" s="228">
        <f>'Table A6'!F38/'Table A6'!T38</f>
        <v>1.8321560987691661</v>
      </c>
      <c r="G38" s="228">
        <f>'Table A6'!G38/'Table A6'!U38</f>
        <v>1.7832440645093861</v>
      </c>
      <c r="H38" s="29"/>
      <c r="I38" s="228">
        <f t="shared" si="4"/>
        <v>2.1313201741299581</v>
      </c>
      <c r="J38" s="228">
        <f t="shared" si="5"/>
        <v>1.8938619608500753</v>
      </c>
      <c r="K38" s="228">
        <f t="shared" si="0"/>
        <v>1.9011729542549693</v>
      </c>
      <c r="L38" s="228">
        <f t="shared" si="1"/>
        <v>2.0616790951501112</v>
      </c>
      <c r="M38" s="228">
        <f t="shared" si="2"/>
        <v>2.201697615963027</v>
      </c>
      <c r="N38" s="228">
        <f t="shared" si="3"/>
        <v>2.2767412423691802</v>
      </c>
      <c r="P38" s="166"/>
      <c r="Q38" s="166"/>
      <c r="R38" s="166"/>
      <c r="S38" s="166"/>
      <c r="T38" s="166"/>
      <c r="U38" s="166"/>
    </row>
    <row r="39" spans="1:21" ht="12" customHeight="1">
      <c r="A39" s="28">
        <v>1946</v>
      </c>
      <c r="B39" s="228">
        <f>'Table A6'!B39/'Table A6'!P39</f>
        <v>2.0513442486766711</v>
      </c>
      <c r="C39" s="228">
        <f>'Table A6'!C39/'Table A6'!Q39</f>
        <v>2.2314342050002423</v>
      </c>
      <c r="D39" s="228">
        <f>'Table A6'!D39/'Table A6'!R39</f>
        <v>2.1815081959385436</v>
      </c>
      <c r="E39" s="228">
        <f>'Table A6'!E39/'Table A6'!S39</f>
        <v>2.0677714741956876</v>
      </c>
      <c r="F39" s="228">
        <f>'Table A6'!F39/'Table A6'!T39</f>
        <v>1.9656976614246697</v>
      </c>
      <c r="G39" s="228">
        <f>'Table A6'!G39/'Table A6'!U39</f>
        <v>1.962744422169759</v>
      </c>
      <c r="H39" s="29"/>
      <c r="I39" s="228">
        <f t="shared" si="4"/>
        <v>1.951163238167424</v>
      </c>
      <c r="J39" s="228">
        <f t="shared" si="5"/>
        <v>1.8120612501581466</v>
      </c>
      <c r="K39" s="228">
        <f t="shared" si="0"/>
        <v>1.8463758469365839</v>
      </c>
      <c r="L39" s="228">
        <f t="shared" si="1"/>
        <v>1.93652998246021</v>
      </c>
      <c r="M39" s="228">
        <f t="shared" si="2"/>
        <v>2.0355207845535475</v>
      </c>
      <c r="N39" s="228">
        <f t="shared" si="3"/>
        <v>2.038697266867854</v>
      </c>
      <c r="P39" s="166"/>
      <c r="Q39" s="166"/>
      <c r="R39" s="166"/>
      <c r="S39" s="166"/>
      <c r="T39" s="166"/>
      <c r="U39" s="166"/>
    </row>
    <row r="40" spans="1:21" ht="12" customHeight="1">
      <c r="A40" s="28">
        <v>1947</v>
      </c>
      <c r="B40" s="228">
        <f>'Table A6'!B40/'Table A6'!P40</f>
        <v>2.0083426976340815</v>
      </c>
      <c r="C40" s="228">
        <f>'Table A6'!C40/'Table A6'!Q40</f>
        <v>2.2096046295709568</v>
      </c>
      <c r="D40" s="228">
        <f>'Table A6'!D40/'Table A6'!R40</f>
        <v>2.1570030759290195</v>
      </c>
      <c r="E40" s="228">
        <f>'Table A6'!E40/'Table A6'!S40</f>
        <v>2.0580982346035981</v>
      </c>
      <c r="F40" s="228">
        <f>'Table A6'!F40/'Table A6'!T40</f>
        <v>1.9837135681430464</v>
      </c>
      <c r="G40" s="228">
        <f>'Table A6'!G40/'Table A6'!U40</f>
        <v>1.9951191271431752</v>
      </c>
      <c r="H40" s="29"/>
      <c r="I40" s="228">
        <f t="shared" si="4"/>
        <v>1.9917263271171037</v>
      </c>
      <c r="J40" s="228">
        <f t="shared" si="5"/>
        <v>1.8267164125807762</v>
      </c>
      <c r="K40" s="228">
        <f t="shared" si="0"/>
        <v>1.8643019373107947</v>
      </c>
      <c r="L40" s="228">
        <f t="shared" si="1"/>
        <v>1.9450918329663751</v>
      </c>
      <c r="M40" s="228">
        <f t="shared" si="2"/>
        <v>2.0165560711820794</v>
      </c>
      <c r="N40" s="228">
        <f t="shared" si="3"/>
        <v>2.0049048126236273</v>
      </c>
      <c r="P40" s="166"/>
      <c r="Q40" s="166"/>
      <c r="R40" s="166"/>
      <c r="S40" s="166"/>
      <c r="T40" s="166"/>
      <c r="U40" s="166"/>
    </row>
    <row r="41" spans="1:21" ht="12" customHeight="1">
      <c r="A41" s="28">
        <v>1948</v>
      </c>
      <c r="B41" s="228">
        <f>'Table A6'!B41/'Table A6'!P41</f>
        <v>1.9838786949999503</v>
      </c>
      <c r="C41" s="228">
        <f>'Table A6'!C41/'Table A6'!Q41</f>
        <v>2.0945863577820694</v>
      </c>
      <c r="D41" s="228">
        <f>'Table A6'!D41/'Table A6'!R41</f>
        <v>2.2034629979995644</v>
      </c>
      <c r="E41" s="228">
        <f>'Table A6'!E41/'Table A6'!S41</f>
        <v>2.0774658761065656</v>
      </c>
      <c r="F41" s="228">
        <f>'Table A6'!F41/'Table A6'!T41</f>
        <v>1.9807316249622786</v>
      </c>
      <c r="G41" s="228">
        <f>'Table A6'!G41/'Table A6'!U41</f>
        <v>1.9054296151728971</v>
      </c>
      <c r="H41" s="29"/>
      <c r="I41" s="228">
        <f t="shared" si="4"/>
        <v>2.0163854599982476</v>
      </c>
      <c r="J41" s="228">
        <f t="shared" si="5"/>
        <v>1.9135871216468228</v>
      </c>
      <c r="K41" s="228">
        <f t="shared" si="0"/>
        <v>1.8309353936616521</v>
      </c>
      <c r="L41" s="228">
        <f t="shared" si="1"/>
        <v>1.9281036385240438</v>
      </c>
      <c r="M41" s="228">
        <f t="shared" si="2"/>
        <v>2.0196469396390295</v>
      </c>
      <c r="N41" s="228">
        <f t="shared" si="3"/>
        <v>2.1044480799416352</v>
      </c>
      <c r="P41" s="166"/>
      <c r="Q41" s="166"/>
      <c r="R41" s="166"/>
      <c r="S41" s="166"/>
      <c r="T41" s="166"/>
      <c r="U41" s="166"/>
    </row>
    <row r="42" spans="1:21" ht="12" customHeight="1">
      <c r="A42" s="28">
        <v>1949</v>
      </c>
      <c r="B42" s="228">
        <f>'Table A6'!B42/'Table A6'!P42</f>
        <v>1.9105322302248751</v>
      </c>
      <c r="C42" s="228">
        <f>'Table A6'!C42/'Table A6'!Q42</f>
        <v>2.0069542224582335</v>
      </c>
      <c r="D42" s="228">
        <f>'Table A6'!D42/'Table A6'!R42</f>
        <v>2.1777239043392815</v>
      </c>
      <c r="E42" s="228">
        <f>'Table A6'!E42/'Table A6'!S42</f>
        <v>2.0767701155511213</v>
      </c>
      <c r="F42" s="228">
        <f>'Table A6'!F42/'Table A6'!T42</f>
        <v>1.9776761858960303</v>
      </c>
      <c r="G42" s="228">
        <f>'Table A6'!G42/'Table A6'!U42</f>
        <v>1.9494154872856977</v>
      </c>
      <c r="H42" s="29"/>
      <c r="I42" s="228">
        <f t="shared" si="4"/>
        <v>2.098258762079217</v>
      </c>
      <c r="J42" s="228">
        <f t="shared" si="5"/>
        <v>1.9930938047598068</v>
      </c>
      <c r="K42" s="228">
        <f t="shared" si="0"/>
        <v>1.8490954427566051</v>
      </c>
      <c r="L42" s="228">
        <f t="shared" si="1"/>
        <v>1.9287033374697362</v>
      </c>
      <c r="M42" s="228">
        <f t="shared" si="2"/>
        <v>2.0228335459388429</v>
      </c>
      <c r="N42" s="228">
        <f t="shared" si="3"/>
        <v>2.0532796371996409</v>
      </c>
      <c r="P42" s="166"/>
      <c r="Q42" s="166"/>
      <c r="R42" s="166"/>
      <c r="S42" s="166"/>
      <c r="T42" s="166"/>
      <c r="U42" s="166"/>
    </row>
    <row r="43" spans="1:21" ht="12" customHeight="1">
      <c r="A43" s="28">
        <v>1950</v>
      </c>
      <c r="B43" s="228">
        <f>'Table A6'!B43/'Table A6'!P43</f>
        <v>1.9366196134650921</v>
      </c>
      <c r="C43" s="228">
        <f>'Table A6'!C43/'Table A6'!Q43</f>
        <v>2.2063996622442565</v>
      </c>
      <c r="D43" s="228">
        <f>'Table A6'!D43/'Table A6'!R43</f>
        <v>2.2862284402887996</v>
      </c>
      <c r="E43" s="228">
        <f>'Table A6'!E43/'Table A6'!S43</f>
        <v>2.1431366894655604</v>
      </c>
      <c r="F43" s="228">
        <f>'Table A6'!F43/'Table A6'!T43</f>
        <v>2.0489937398936684</v>
      </c>
      <c r="G43" s="228">
        <f>'Table A6'!G43/'Table A6'!U43</f>
        <v>2.0348000000000011</v>
      </c>
      <c r="H43" s="29"/>
      <c r="I43" s="228">
        <f t="shared" si="4"/>
        <v>2.067669292446725</v>
      </c>
      <c r="J43" s="228">
        <f t="shared" si="5"/>
        <v>1.8289126989141453</v>
      </c>
      <c r="K43" s="228">
        <f t="shared" si="0"/>
        <v>1.7774668703294012</v>
      </c>
      <c r="L43" s="228">
        <f t="shared" si="1"/>
        <v>1.874786024467048</v>
      </c>
      <c r="M43" s="228">
        <f t="shared" si="2"/>
        <v>1.9532945354863274</v>
      </c>
      <c r="N43" s="228">
        <f t="shared" si="3"/>
        <v>1.9663703131039805</v>
      </c>
      <c r="P43" s="166"/>
      <c r="Q43" s="166"/>
      <c r="R43" s="166"/>
      <c r="S43" s="166"/>
      <c r="T43" s="166"/>
      <c r="U43" s="166"/>
    </row>
    <row r="44" spans="1:21" ht="12" customHeight="1">
      <c r="A44" s="28">
        <v>1951</v>
      </c>
      <c r="B44" s="228">
        <f>'Table A6'!B44/'Table A6'!P44</f>
        <v>1.9068095407973165</v>
      </c>
      <c r="C44" s="228">
        <f>'Table A6'!C44/'Table A6'!Q44</f>
        <v>2.1178207193983871</v>
      </c>
      <c r="D44" s="228">
        <f>'Table A6'!D44/'Table A6'!R44</f>
        <v>2.1488927606662838</v>
      </c>
      <c r="E44" s="228">
        <f>'Table A6'!E44/'Table A6'!S44</f>
        <v>2.0807947335587573</v>
      </c>
      <c r="F44" s="228">
        <f>'Table A6'!F44/'Table A6'!T44</f>
        <v>1.9887257187991401</v>
      </c>
      <c r="G44" s="228">
        <f>'Table A6'!G44/'Table A6'!U44</f>
        <v>1.9510956521739127</v>
      </c>
      <c r="H44" s="29"/>
      <c r="I44" s="228">
        <f t="shared" si="4"/>
        <v>2.1027674004408308</v>
      </c>
      <c r="J44" s="228">
        <f t="shared" si="5"/>
        <v>1.894597839032901</v>
      </c>
      <c r="K44" s="228">
        <f t="shared" si="0"/>
        <v>1.8704032562796065</v>
      </c>
      <c r="L44" s="228">
        <f t="shared" si="1"/>
        <v>1.9252450710111044</v>
      </c>
      <c r="M44" s="228">
        <f t="shared" si="2"/>
        <v>2.0114028400257991</v>
      </c>
      <c r="N44" s="228">
        <f t="shared" si="3"/>
        <v>2.0514189584552374</v>
      </c>
      <c r="P44" s="166"/>
      <c r="Q44" s="166"/>
      <c r="R44" s="166"/>
      <c r="S44" s="166"/>
      <c r="T44" s="166"/>
      <c r="U44" s="166"/>
    </row>
    <row r="45" spans="1:21" ht="12" customHeight="1">
      <c r="A45" s="28">
        <v>1952</v>
      </c>
      <c r="B45" s="228">
        <f>'Table A6'!B45/'Table A6'!P45</f>
        <v>1.7787409738725966</v>
      </c>
      <c r="C45" s="228">
        <f>'Table A6'!C45/'Table A6'!Q45</f>
        <v>1.9644885242619605</v>
      </c>
      <c r="D45" s="228">
        <f>'Table A6'!D45/'Table A6'!R45</f>
        <v>2.0774800518509728</v>
      </c>
      <c r="E45" s="228">
        <f>'Table A6'!E45/'Table A6'!S45</f>
        <v>1.9675101876831509</v>
      </c>
      <c r="F45" s="228">
        <f>'Table A6'!F45/'Table A6'!T45</f>
        <v>1.9172650225897563</v>
      </c>
      <c r="G45" s="228">
        <f>'Table A6'!G45/'Table A6'!U45</f>
        <v>1.9413805474355577</v>
      </c>
      <c r="H45" s="29"/>
      <c r="I45" s="228">
        <f t="shared" si="4"/>
        <v>2.2841240329593879</v>
      </c>
      <c r="J45" s="228">
        <f t="shared" si="5"/>
        <v>2.0368189717604088</v>
      </c>
      <c r="K45" s="228">
        <f t="shared" si="0"/>
        <v>1.9280914280335195</v>
      </c>
      <c r="L45" s="228">
        <f t="shared" si="1"/>
        <v>2.0335808477579453</v>
      </c>
      <c r="M45" s="228">
        <f t="shared" si="2"/>
        <v>2.0901974624265671</v>
      </c>
      <c r="N45" s="228">
        <f t="shared" si="3"/>
        <v>2.0622696663152107</v>
      </c>
      <c r="P45" s="166"/>
      <c r="Q45" s="166"/>
      <c r="R45" s="166"/>
      <c r="S45" s="166"/>
      <c r="T45" s="166"/>
      <c r="U45" s="166"/>
    </row>
    <row r="46" spans="1:21" ht="12" customHeight="1">
      <c r="A46" s="28">
        <v>1953</v>
      </c>
      <c r="B46" s="228">
        <f>'Table A6'!B46/'Table A6'!P46</f>
        <v>1.7524081087539027</v>
      </c>
      <c r="C46" s="228">
        <f>'Table A6'!C46/'Table A6'!Q46</f>
        <v>1.9030714188405344</v>
      </c>
      <c r="D46" s="228">
        <f>'Table A6'!D46/'Table A6'!R46</f>
        <v>2.0071688054288068</v>
      </c>
      <c r="E46" s="228">
        <f>'Table A6'!E46/'Table A6'!S46</f>
        <v>1.916107847816712</v>
      </c>
      <c r="F46" s="228">
        <f>'Table A6'!F46/'Table A6'!T46</f>
        <v>1.8983692458729784</v>
      </c>
      <c r="G46" s="228">
        <f>'Table A6'!G46/'Table A6'!U46</f>
        <v>1.9947809198259796</v>
      </c>
      <c r="H46" s="29"/>
      <c r="I46" s="228">
        <f t="shared" si="4"/>
        <v>2.3290659528592075</v>
      </c>
      <c r="J46" s="228">
        <f t="shared" si="5"/>
        <v>2.107332132472882</v>
      </c>
      <c r="K46" s="228">
        <f t="shared" si="0"/>
        <v>1.9928822205471757</v>
      </c>
      <c r="L46" s="228">
        <f t="shared" si="1"/>
        <v>2.0915745371936523</v>
      </c>
      <c r="M46" s="228">
        <f t="shared" si="2"/>
        <v>2.113128042387808</v>
      </c>
      <c r="N46" s="228">
        <f t="shared" si="3"/>
        <v>2.0052464618791981</v>
      </c>
      <c r="P46" s="166"/>
      <c r="Q46" s="166"/>
      <c r="R46" s="166"/>
      <c r="S46" s="166"/>
      <c r="T46" s="166"/>
      <c r="U46" s="166"/>
    </row>
    <row r="47" spans="1:21" ht="12" customHeight="1">
      <c r="A47" s="28">
        <v>1954</v>
      </c>
      <c r="B47" s="228">
        <f>'Table A6'!B47/'Table A6'!P47</f>
        <v>1.8167228991183491</v>
      </c>
      <c r="C47" s="228">
        <f>'Table A6'!C47/'Table A6'!Q47</f>
        <v>1.9620964171526691</v>
      </c>
      <c r="D47" s="228">
        <f>'Table A6'!D47/'Table A6'!R47</f>
        <v>2.0668268802274028</v>
      </c>
      <c r="E47" s="228">
        <f>'Table A6'!E47/'Table A6'!S47</f>
        <v>1.9992959249929518</v>
      </c>
      <c r="F47" s="228">
        <f>'Table A6'!F47/'Table A6'!T47</f>
        <v>1.9396131088970068</v>
      </c>
      <c r="G47" s="228">
        <f>'Table A6'!G47/'Table A6'!U47</f>
        <v>2.0410100724842319</v>
      </c>
      <c r="H47" s="29"/>
      <c r="I47" s="228">
        <f t="shared" si="4"/>
        <v>2.2244054881765876</v>
      </c>
      <c r="J47" s="228">
        <f t="shared" si="5"/>
        <v>2.0393968651910241</v>
      </c>
      <c r="K47" s="228">
        <f t="shared" si="0"/>
        <v>1.9373592084470554</v>
      </c>
      <c r="L47" s="228">
        <f t="shared" si="1"/>
        <v>2.000704571077935</v>
      </c>
      <c r="M47" s="228">
        <f t="shared" si="2"/>
        <v>2.0642678252689346</v>
      </c>
      <c r="N47" s="228">
        <f t="shared" si="3"/>
        <v>1.9606054988628814</v>
      </c>
      <c r="P47" s="166"/>
      <c r="Q47" s="166"/>
      <c r="R47" s="166"/>
      <c r="S47" s="166"/>
      <c r="T47" s="166"/>
      <c r="U47" s="166"/>
    </row>
    <row r="48" spans="1:21" ht="12" customHeight="1">
      <c r="A48" s="28">
        <v>1955</v>
      </c>
      <c r="B48" s="228">
        <f>'Table A6'!B48/'Table A6'!P48</f>
        <v>1.8052836622302351</v>
      </c>
      <c r="C48" s="228">
        <f>'Table A6'!C48/'Table A6'!Q48</f>
        <v>1.945323123123285</v>
      </c>
      <c r="D48" s="228">
        <f>'Table A6'!D48/'Table A6'!R48</f>
        <v>2.1151954163622908</v>
      </c>
      <c r="E48" s="228">
        <f>'Table A6'!E48/'Table A6'!S48</f>
        <v>2.0408822015893926</v>
      </c>
      <c r="F48" s="228">
        <f>'Table A6'!F48/'Table A6'!T48</f>
        <v>2.0198402293517654</v>
      </c>
      <c r="G48" s="228">
        <f>'Table A6'!G48/'Table A6'!U48</f>
        <v>2.1651525320317266</v>
      </c>
      <c r="H48" s="29"/>
      <c r="I48" s="228">
        <f t="shared" si="4"/>
        <v>2.2417984455694748</v>
      </c>
      <c r="J48" s="228">
        <f t="shared" si="5"/>
        <v>2.0578393520049167</v>
      </c>
      <c r="K48" s="228">
        <f t="shared" si="0"/>
        <v>1.8967038290580029</v>
      </c>
      <c r="L48" s="228">
        <f t="shared" si="1"/>
        <v>1.9607235078792136</v>
      </c>
      <c r="M48" s="228">
        <f t="shared" si="2"/>
        <v>1.9805457474800967</v>
      </c>
      <c r="N48" s="228">
        <f t="shared" si="3"/>
        <v>1.858256728203866</v>
      </c>
      <c r="P48" s="166"/>
      <c r="Q48" s="166"/>
      <c r="R48" s="166"/>
      <c r="S48" s="166"/>
      <c r="T48" s="166"/>
      <c r="U48" s="166"/>
    </row>
    <row r="49" spans="1:21" ht="12" customHeight="1">
      <c r="A49" s="28">
        <v>1956</v>
      </c>
      <c r="B49" s="228">
        <f>'Table A6'!B49/'Table A6'!P49</f>
        <v>1.8097126549917326</v>
      </c>
      <c r="C49" s="228">
        <f>'Table A6'!C49/'Table A6'!Q49</f>
        <v>1.9450736910468664</v>
      </c>
      <c r="D49" s="228">
        <f>'Table A6'!D49/'Table A6'!R49</f>
        <v>2.1287868817139319</v>
      </c>
      <c r="E49" s="228">
        <f>'Table A6'!E49/'Table A6'!S49</f>
        <v>2.0350356951048121</v>
      </c>
      <c r="F49" s="228">
        <f>'Table A6'!F49/'Table A6'!T49</f>
        <v>1.9420200712657212</v>
      </c>
      <c r="G49" s="228">
        <f>'Table A6'!G49/'Table A6'!U49</f>
        <v>2.1371607324516781</v>
      </c>
      <c r="H49" s="29"/>
      <c r="I49" s="228">
        <f t="shared" si="4"/>
        <v>2.2350060158195384</v>
      </c>
      <c r="J49" s="228">
        <f t="shared" si="5"/>
        <v>2.058118546176321</v>
      </c>
      <c r="K49" s="228">
        <f t="shared" si="0"/>
        <v>1.8859068228022069</v>
      </c>
      <c r="L49" s="228">
        <f t="shared" si="1"/>
        <v>1.9661502542660965</v>
      </c>
      <c r="M49" s="228">
        <f t="shared" si="2"/>
        <v>2.0615485067705359</v>
      </c>
      <c r="N49" s="228">
        <f t="shared" si="3"/>
        <v>1.8793831614674519</v>
      </c>
      <c r="P49" s="166"/>
      <c r="Q49" s="166"/>
      <c r="R49" s="166"/>
      <c r="S49" s="166"/>
      <c r="T49" s="166"/>
      <c r="U49" s="166"/>
    </row>
    <row r="50" spans="1:21" ht="12" customHeight="1">
      <c r="A50" s="28">
        <v>1957</v>
      </c>
      <c r="B50" s="228">
        <f>'Table A6'!B50/'Table A6'!P50</f>
        <v>1.7551723462133506</v>
      </c>
      <c r="C50" s="228">
        <f>'Table A6'!C50/'Table A6'!Q50</f>
        <v>1.8724117697531324</v>
      </c>
      <c r="D50" s="228">
        <f>'Table A6'!D50/'Table A6'!R50</f>
        <v>2.0526893464751423</v>
      </c>
      <c r="E50" s="228">
        <f>'Table A6'!E50/'Table A6'!S50</f>
        <v>1.9751225381173061</v>
      </c>
      <c r="F50" s="228">
        <f>'Table A6'!F50/'Table A6'!T50</f>
        <v>1.8815209354978764</v>
      </c>
      <c r="G50" s="228">
        <f>'Table A6'!G50/'Table A6'!U50</f>
        <v>2.0530926118626436</v>
      </c>
      <c r="H50" s="29"/>
      <c r="I50" s="228">
        <f t="shared" si="4"/>
        <v>2.324201031743661</v>
      </c>
      <c r="J50" s="228">
        <f t="shared" si="5"/>
        <v>2.1462477177296351</v>
      </c>
      <c r="K50" s="228">
        <f t="shared" si="0"/>
        <v>1.9499478676671622</v>
      </c>
      <c r="L50" s="228">
        <f t="shared" si="1"/>
        <v>2.0255121391519935</v>
      </c>
      <c r="M50" s="228">
        <f t="shared" si="2"/>
        <v>2.1344030070428306</v>
      </c>
      <c r="N50" s="228">
        <f t="shared" si="3"/>
        <v>1.9495840999503959</v>
      </c>
      <c r="P50" s="166"/>
      <c r="Q50" s="166"/>
      <c r="R50" s="166"/>
      <c r="S50" s="166"/>
      <c r="T50" s="166"/>
      <c r="U50" s="166"/>
    </row>
    <row r="51" spans="1:21" ht="12" customHeight="1">
      <c r="A51" s="28">
        <v>1958</v>
      </c>
      <c r="B51" s="228">
        <f>'Table A6'!B51/'Table A6'!P51</f>
        <v>1.7434890129074776</v>
      </c>
      <c r="C51" s="228">
        <f>'Table A6'!C51/'Table A6'!Q51</f>
        <v>1.8284368981680525</v>
      </c>
      <c r="D51" s="228">
        <f>'Table A6'!D51/'Table A6'!R51</f>
        <v>2.0429728494777999</v>
      </c>
      <c r="E51" s="228">
        <f>'Table A6'!E51/'Table A6'!S51</f>
        <v>1.9716056704545637</v>
      </c>
      <c r="F51" s="228">
        <f>'Table A6'!F51/'Table A6'!T51</f>
        <v>1.8955351479573561</v>
      </c>
      <c r="G51" s="228">
        <f>'Table A6'!G51/'Table A6'!U51</f>
        <v>2.0431166414699384</v>
      </c>
      <c r="H51" s="29"/>
      <c r="I51" s="228">
        <f t="shared" si="4"/>
        <v>2.3450097884962875</v>
      </c>
      <c r="J51" s="228">
        <f t="shared" si="5"/>
        <v>2.2070925404352826</v>
      </c>
      <c r="K51" s="228">
        <f t="shared" si="0"/>
        <v>1.95879772949093</v>
      </c>
      <c r="L51" s="228">
        <f t="shared" si="1"/>
        <v>2.0292241290977153</v>
      </c>
      <c r="M51" s="228">
        <f t="shared" si="2"/>
        <v>2.1166507560098782</v>
      </c>
      <c r="N51" s="228">
        <f t="shared" si="3"/>
        <v>1.9586655607284922</v>
      </c>
      <c r="P51" s="166"/>
      <c r="Q51" s="166"/>
      <c r="R51" s="166"/>
      <c r="S51" s="166"/>
      <c r="T51" s="166"/>
      <c r="U51" s="166"/>
    </row>
    <row r="52" spans="1:21" ht="12" customHeight="1">
      <c r="A52" s="28">
        <v>1959</v>
      </c>
      <c r="B52" s="228">
        <f>'Table A6'!B52/'Table A6'!P52</f>
        <v>1.7977907363351646</v>
      </c>
      <c r="C52" s="228">
        <f>'Table A6'!C52/'Table A6'!Q52</f>
        <v>1.8158636705209228</v>
      </c>
      <c r="D52" s="228">
        <f>'Table A6'!D52/'Table A6'!R52</f>
        <v>2.0873794923220923</v>
      </c>
      <c r="E52" s="228">
        <f>'Table A6'!E52/'Table A6'!S52</f>
        <v>1.9261539815249968</v>
      </c>
      <c r="F52" s="228">
        <f>'Table A6'!F52/'Table A6'!T52</f>
        <v>1.9039751469292607</v>
      </c>
      <c r="G52" s="228">
        <f>'Table A6'!G52/'Table A6'!U52</f>
        <v>2.1164487267721963</v>
      </c>
      <c r="H52" s="29"/>
      <c r="I52" s="228">
        <f t="shared" si="4"/>
        <v>2.2534615337773038</v>
      </c>
      <c r="J52" s="228">
        <f t="shared" si="5"/>
        <v>2.2256949734770117</v>
      </c>
      <c r="K52" s="228">
        <f t="shared" si="0"/>
        <v>1.9196421369548786</v>
      </c>
      <c r="L52" s="228">
        <f t="shared" si="1"/>
        <v>2.0797340614499209</v>
      </c>
      <c r="M52" s="228">
        <f t="shared" si="2"/>
        <v>2.10622510297648</v>
      </c>
      <c r="N52" s="228">
        <f t="shared" si="3"/>
        <v>1.8956972013315243</v>
      </c>
      <c r="P52" s="166"/>
      <c r="Q52" s="166"/>
      <c r="R52" s="166"/>
      <c r="S52" s="166"/>
      <c r="T52" s="166"/>
      <c r="U52" s="166"/>
    </row>
    <row r="53" spans="1:21" ht="12" customHeight="1">
      <c r="A53" s="28">
        <v>1960</v>
      </c>
      <c r="B53" s="228">
        <f>'Table A6'!B53/'Table A6'!P53</f>
        <v>1.7350050649849662</v>
      </c>
      <c r="C53" s="228">
        <f>'Table A6'!C53/'Table A6'!Q53</f>
        <v>1.9359598503160265</v>
      </c>
      <c r="D53" s="228">
        <f>'Table A6'!D53/'Table A6'!R53</f>
        <v>2.0192110629129574</v>
      </c>
      <c r="E53" s="228">
        <f>'Table A6'!E53/'Table A6'!S53</f>
        <v>1.9727744300791146</v>
      </c>
      <c r="F53" s="228">
        <f>'Table A6'!F53/'Table A6'!T53</f>
        <v>1.9636097895701445</v>
      </c>
      <c r="G53" s="228">
        <f>'Table A6'!G53/'Table A6'!U53</f>
        <v>2.1135388011546956</v>
      </c>
      <c r="H53" s="29"/>
      <c r="I53" s="228">
        <f t="shared" si="4"/>
        <v>2.3605348420564338</v>
      </c>
      <c r="J53" s="228">
        <f t="shared" si="5"/>
        <v>2.0684218982922724</v>
      </c>
      <c r="K53" s="228">
        <f t="shared" si="0"/>
        <v>1.9811510455370733</v>
      </c>
      <c r="L53" s="228">
        <f t="shared" si="1"/>
        <v>2.0279875468341322</v>
      </c>
      <c r="M53" s="228">
        <f t="shared" si="2"/>
        <v>2.0377644673432478</v>
      </c>
      <c r="N53" s="228">
        <f t="shared" si="3"/>
        <v>1.89803785818962</v>
      </c>
      <c r="P53" s="166"/>
      <c r="Q53" s="166"/>
      <c r="R53" s="166"/>
      <c r="S53" s="166"/>
      <c r="T53" s="166"/>
      <c r="U53" s="166"/>
    </row>
    <row r="54" spans="1:21" ht="12" customHeight="1">
      <c r="A54" s="28">
        <v>1961</v>
      </c>
      <c r="B54" s="228">
        <f>'Table A6'!B54/'Table A6'!P54</f>
        <v>1.7838062792855303</v>
      </c>
      <c r="C54" s="228">
        <f>'Table A6'!C54/'Table A6'!Q54</f>
        <v>1.8777755328659962</v>
      </c>
      <c r="D54" s="228">
        <f>'Table A6'!D54/'Table A6'!R54</f>
        <v>2.1129386013359568</v>
      </c>
      <c r="E54" s="228">
        <f>'Table A6'!E54/'Table A6'!S54</f>
        <v>2.0818139464871646</v>
      </c>
      <c r="F54" s="228">
        <f>'Table A6'!F54/'Table A6'!T54</f>
        <v>2.0559494403692233</v>
      </c>
      <c r="G54" s="228">
        <f>'Table A6'!G54/'Table A6'!U54</f>
        <v>2.1489662080940293</v>
      </c>
      <c r="H54" s="29"/>
      <c r="I54" s="228">
        <f t="shared" si="4"/>
        <v>2.2758254512984237</v>
      </c>
      <c r="J54" s="228">
        <f t="shared" si="5"/>
        <v>2.1392434199378201</v>
      </c>
      <c r="K54" s="228">
        <f t="shared" si="0"/>
        <v>1.8985221635763314</v>
      </c>
      <c r="L54" s="228">
        <f t="shared" si="1"/>
        <v>1.9243733668318581</v>
      </c>
      <c r="M54" s="228">
        <f t="shared" si="2"/>
        <v>1.9470150385707292</v>
      </c>
      <c r="N54" s="228">
        <f t="shared" si="3"/>
        <v>1.8703476159310699</v>
      </c>
      <c r="P54" s="166"/>
      <c r="Q54" s="166"/>
      <c r="R54" s="166"/>
      <c r="S54" s="166"/>
      <c r="T54" s="166"/>
      <c r="U54" s="166"/>
    </row>
    <row r="55" spans="1:21" ht="12" customHeight="1">
      <c r="A55" s="28">
        <v>1962</v>
      </c>
      <c r="B55" s="228">
        <f>'Table A6'!B55/'Table A6'!P55</f>
        <v>1.7164199855625057</v>
      </c>
      <c r="C55" s="228">
        <f>'Table A6'!C55/'Table A6'!Q55</f>
        <v>1.8332862422174139</v>
      </c>
      <c r="D55" s="228">
        <f>'Table A6'!D55/'Table A6'!R55</f>
        <v>2.0108417374048275</v>
      </c>
      <c r="E55" s="228">
        <f>'Table A6'!E55/'Table A6'!S55</f>
        <v>1.950884597633838</v>
      </c>
      <c r="F55" s="228">
        <f>'Table A6'!F55/'Table A6'!T55</f>
        <v>1.9325863222832653</v>
      </c>
      <c r="G55" s="228">
        <f>'Table A6'!G55/'Table A6'!U55</f>
        <v>2.1543503314856878</v>
      </c>
      <c r="H55" s="29"/>
      <c r="I55" s="228">
        <f t="shared" si="4"/>
        <v>2.3958292902937903</v>
      </c>
      <c r="J55" s="228">
        <f t="shared" si="5"/>
        <v>2.2000678150391071</v>
      </c>
      <c r="K55" s="228">
        <f t="shared" si="0"/>
        <v>1.9892745451600942</v>
      </c>
      <c r="L55" s="228">
        <f t="shared" si="1"/>
        <v>2.0516523271997249</v>
      </c>
      <c r="M55" s="228">
        <f t="shared" si="2"/>
        <v>2.072286796520546</v>
      </c>
      <c r="N55" s="228">
        <f t="shared" si="3"/>
        <v>1.8662881386389574</v>
      </c>
      <c r="P55" s="166"/>
      <c r="Q55" s="166"/>
      <c r="R55" s="166"/>
      <c r="S55" s="166"/>
      <c r="T55" s="166"/>
      <c r="U55" s="166"/>
    </row>
    <row r="56" spans="1:21" ht="12" customHeight="1">
      <c r="A56" s="28">
        <v>1963</v>
      </c>
      <c r="B56" s="228">
        <f>'Table A6'!B56/'Table A6'!P56</f>
        <v>1.7052207317652481</v>
      </c>
      <c r="C56" s="228">
        <f>'Table A6'!C56/'Table A6'!Q56</f>
        <v>1.8050445411631084</v>
      </c>
      <c r="D56" s="228">
        <f>'Table A6'!D56/'Table A6'!R56</f>
        <v>1.9874186306075776</v>
      </c>
      <c r="E56" s="228">
        <f>'Table A6'!E56/'Table A6'!S56</f>
        <v>1.9380073130866873</v>
      </c>
      <c r="F56" s="228">
        <f>'Table A6'!F56/'Table A6'!T56</f>
        <v>1.9213469827520802</v>
      </c>
      <c r="G56" s="228">
        <f>'Table A6'!G56/'Table A6'!U56</f>
        <v>2.1915750404134022</v>
      </c>
      <c r="H56" s="29"/>
      <c r="I56" s="228">
        <f t="shared" si="4"/>
        <v>2.417995749354795</v>
      </c>
      <c r="J56" s="228">
        <f t="shared" si="5"/>
        <v>2.2421672949365319</v>
      </c>
      <c r="K56" s="228">
        <f t="shared" si="0"/>
        <v>2.0127416771391897</v>
      </c>
      <c r="L56" s="228">
        <f t="shared" si="1"/>
        <v>2.0660897692890199</v>
      </c>
      <c r="M56" s="228">
        <f t="shared" si="2"/>
        <v>2.0853674226109491</v>
      </c>
      <c r="N56" s="228">
        <f t="shared" si="3"/>
        <v>1.839225366497323</v>
      </c>
      <c r="P56" s="166"/>
      <c r="Q56" s="166"/>
      <c r="R56" s="166"/>
      <c r="S56" s="166"/>
      <c r="T56" s="166"/>
      <c r="U56" s="166"/>
    </row>
    <row r="57" spans="1:21" ht="12" customHeight="1">
      <c r="A57" s="28">
        <v>1964</v>
      </c>
      <c r="B57" s="228">
        <f>'Table A6'!B57/'Table A6'!P57</f>
        <v>1.733093494051543</v>
      </c>
      <c r="C57" s="228">
        <f>'Table A6'!C57/'Table A6'!Q57</f>
        <v>1.8963710560886062</v>
      </c>
      <c r="D57" s="228">
        <f>'Table A6'!D57/'Table A6'!R57</f>
        <v>1.958467112126359</v>
      </c>
      <c r="E57" s="228">
        <f>'Table A6'!E57/'Table A6'!S57</f>
        <v>1.9734581310375843</v>
      </c>
      <c r="F57" s="228">
        <f>'Table A6'!F57/'Table A6'!T57</f>
        <v>2.1042475117613884</v>
      </c>
      <c r="G57" s="228">
        <f>'Table A6'!G57/'Table A6'!U57</f>
        <v>2.2295401639883039</v>
      </c>
      <c r="H57" s="29"/>
      <c r="I57" s="228">
        <f t="shared" si="4"/>
        <v>2.3640824916796919</v>
      </c>
      <c r="J57" s="228">
        <f t="shared" si="5"/>
        <v>2.11560942670727</v>
      </c>
      <c r="K57" s="228">
        <f t="shared" si="0"/>
        <v>2.0433326165793004</v>
      </c>
      <c r="L57" s="228">
        <f t="shared" si="1"/>
        <v>2.0272655475527492</v>
      </c>
      <c r="M57" s="228">
        <f t="shared" si="2"/>
        <v>1.9055940713915642</v>
      </c>
      <c r="N57" s="228">
        <f t="shared" si="3"/>
        <v>1.8133121871808269</v>
      </c>
      <c r="P57" s="166"/>
      <c r="Q57" s="166"/>
      <c r="R57" s="166"/>
      <c r="S57" s="166"/>
      <c r="T57" s="166"/>
      <c r="U57" s="166"/>
    </row>
    <row r="58" spans="1:21" ht="12" customHeight="1">
      <c r="A58" s="28">
        <v>1965</v>
      </c>
      <c r="B58" s="228">
        <f>'Table A6'!B58/'Table A6'!P58</f>
        <v>1.7412024991494286</v>
      </c>
      <c r="C58" s="228">
        <f>'Table A6'!C58/'Table A6'!Q58</f>
        <v>1.9173647110012852</v>
      </c>
      <c r="D58" s="228">
        <f>'Table A6'!D58/'Table A6'!R58</f>
        <v>1.9967970249021953</v>
      </c>
      <c r="E58" s="228">
        <f>'Table A6'!E58/'Table A6'!S58</f>
        <v>2.0365480628216903</v>
      </c>
      <c r="F58" s="228">
        <f>'Table A6'!F58/'Table A6'!T58</f>
        <v>2.2998946924272672</v>
      </c>
      <c r="G58" s="228">
        <f>'Table A6'!G58/'Table A6'!U58</f>
        <v>2.3276165498636967</v>
      </c>
      <c r="H58" s="29"/>
      <c r="I58" s="228">
        <f t="shared" si="4"/>
        <v>2.3491589695765409</v>
      </c>
      <c r="J58" s="228">
        <f t="shared" si="5"/>
        <v>2.0900789925835714</v>
      </c>
      <c r="K58" s="228">
        <f t="shared" si="0"/>
        <v>2.0032132671123479</v>
      </c>
      <c r="L58" s="228">
        <f t="shared" si="1"/>
        <v>1.9647405999465195</v>
      </c>
      <c r="M58" s="228">
        <f t="shared" si="2"/>
        <v>1.7692930864520418</v>
      </c>
      <c r="N58" s="228">
        <f t="shared" si="3"/>
        <v>1.7532295376271618</v>
      </c>
      <c r="P58" s="166"/>
      <c r="Q58" s="166"/>
      <c r="R58" s="166"/>
      <c r="S58" s="166"/>
      <c r="T58" s="166"/>
      <c r="U58" s="166"/>
    </row>
    <row r="59" spans="1:21" ht="12" customHeight="1">
      <c r="A59" s="28">
        <v>1966</v>
      </c>
      <c r="B59" s="228">
        <f>'Table A6'!B59/'Table A6'!P59</f>
        <v>1.7374340326389615</v>
      </c>
      <c r="C59" s="228">
        <f>'Table A6'!C59/'Table A6'!Q59</f>
        <v>1.8567859491857686</v>
      </c>
      <c r="D59" s="228">
        <f>'Table A6'!D59/'Table A6'!R59</f>
        <v>2.019879761927653</v>
      </c>
      <c r="E59" s="228">
        <f>'Table A6'!E59/'Table A6'!S59</f>
        <v>1.9789176860917324</v>
      </c>
      <c r="F59" s="228">
        <f>'Table A6'!F59/'Table A6'!T59</f>
        <v>2.126824477609413</v>
      </c>
      <c r="G59" s="228">
        <f>'Table A6'!G59/'Table A6'!U59</f>
        <v>2.2055710921341465</v>
      </c>
      <c r="H59" s="29"/>
      <c r="I59" s="228">
        <f t="shared" si="4"/>
        <v>2.3560534986721824</v>
      </c>
      <c r="J59" s="228">
        <f t="shared" si="5"/>
        <v>2.1671526604169133</v>
      </c>
      <c r="K59" s="228">
        <f t="shared" si="0"/>
        <v>1.9805077395691442</v>
      </c>
      <c r="L59" s="228">
        <f t="shared" si="1"/>
        <v>2.0215363499993932</v>
      </c>
      <c r="M59" s="228">
        <f t="shared" si="2"/>
        <v>1.8874496604134174</v>
      </c>
      <c r="N59" s="228">
        <f t="shared" si="3"/>
        <v>1.8294823976160237</v>
      </c>
      <c r="P59" s="166"/>
      <c r="Q59" s="166"/>
      <c r="R59" s="166"/>
      <c r="S59" s="166"/>
      <c r="T59" s="166"/>
      <c r="U59" s="166"/>
    </row>
    <row r="60" spans="1:21" ht="12" customHeight="1">
      <c r="A60" s="28">
        <v>1967</v>
      </c>
      <c r="B60" s="228">
        <f>'Table A6'!B60/'Table A6'!P60</f>
        <v>1.7907313272735581</v>
      </c>
      <c r="C60" s="228">
        <f>'Table A6'!C60/'Table A6'!Q60</f>
        <v>1.8998105450507907</v>
      </c>
      <c r="D60" s="228">
        <f>'Table A6'!D60/'Table A6'!R60</f>
        <v>2.0525793072518264</v>
      </c>
      <c r="E60" s="228">
        <f>'Table A6'!E60/'Table A6'!S60</f>
        <v>2.0440392270903942</v>
      </c>
      <c r="F60" s="228">
        <f>'Table A6'!F60/'Table A6'!T60</f>
        <v>2.1623319963162935</v>
      </c>
      <c r="G60" s="228">
        <f>'Table A6'!G60/'Table A6'!U60</f>
        <v>2.1773451234938324</v>
      </c>
      <c r="H60" s="29"/>
      <c r="I60" s="228">
        <f t="shared" si="4"/>
        <v>2.2646520575427314</v>
      </c>
      <c r="J60" s="228">
        <f t="shared" si="5"/>
        <v>2.111345055356685</v>
      </c>
      <c r="K60" s="228">
        <f t="shared" si="0"/>
        <v>1.9500471775479746</v>
      </c>
      <c r="L60" s="228">
        <f t="shared" si="1"/>
        <v>1.9578184172129949</v>
      </c>
      <c r="M60" s="228">
        <f t="shared" si="2"/>
        <v>1.8603393894078781</v>
      </c>
      <c r="N60" s="228">
        <f t="shared" si="3"/>
        <v>1.8493686176169384</v>
      </c>
      <c r="P60" s="166"/>
      <c r="Q60" s="166"/>
      <c r="R60" s="166"/>
      <c r="S60" s="166"/>
      <c r="T60" s="166"/>
      <c r="U60" s="166"/>
    </row>
    <row r="61" spans="1:21" ht="12" customHeight="1">
      <c r="A61" s="28">
        <v>1968</v>
      </c>
      <c r="B61" s="228">
        <f>'Table A6'!B61/'Table A6'!P61</f>
        <v>1.811479450934689</v>
      </c>
      <c r="C61" s="228">
        <f>'Table A6'!C61/'Table A6'!Q61</f>
        <v>1.9348261918881506</v>
      </c>
      <c r="D61" s="228">
        <f>'Table A6'!D61/'Table A6'!R61</f>
        <v>2.1206932400680545</v>
      </c>
      <c r="E61" s="228">
        <f>'Table A6'!E61/'Table A6'!S61</f>
        <v>2.1342663157345676</v>
      </c>
      <c r="F61" s="228">
        <f>'Table A6'!F61/'Table A6'!T61</f>
        <v>2.2262058932127626</v>
      </c>
      <c r="G61" s="228">
        <f>'Table A6'!G61/'Table A6'!U61</f>
        <v>2.2631480494340366</v>
      </c>
      <c r="H61" s="29"/>
      <c r="I61" s="228">
        <f t="shared" si="4"/>
        <v>2.232317095458384</v>
      </c>
      <c r="J61" s="228">
        <f t="shared" si="5"/>
        <v>2.069717567476594</v>
      </c>
      <c r="K61" s="228">
        <f t="shared" si="0"/>
        <v>1.8923048379762464</v>
      </c>
      <c r="L61" s="228">
        <f t="shared" si="1"/>
        <v>1.8816271682654926</v>
      </c>
      <c r="M61" s="228">
        <f t="shared" si="2"/>
        <v>1.815523726916624</v>
      </c>
      <c r="N61" s="228">
        <f t="shared" si="3"/>
        <v>1.7916728371215536</v>
      </c>
      <c r="P61" s="166"/>
      <c r="Q61" s="166"/>
      <c r="R61" s="166"/>
      <c r="S61" s="166"/>
      <c r="T61" s="166"/>
      <c r="U61" s="166"/>
    </row>
    <row r="62" spans="1:21" ht="12" customHeight="1">
      <c r="A62" s="28">
        <v>1969</v>
      </c>
      <c r="B62" s="228">
        <f>'Table A6'!B62/'Table A6'!P62</f>
        <v>1.7363799423058985</v>
      </c>
      <c r="C62" s="228">
        <f>'Table A6'!C62/'Table A6'!Q62</f>
        <v>1.8490108178210083</v>
      </c>
      <c r="D62" s="228">
        <f>'Table A6'!D62/'Table A6'!R62</f>
        <v>2.0748353081355635</v>
      </c>
      <c r="E62" s="228">
        <f>'Table A6'!E62/'Table A6'!S62</f>
        <v>2.0824138406096071</v>
      </c>
      <c r="F62" s="228">
        <f>'Table A6'!F62/'Table A6'!T62</f>
        <v>2.3066647746565874</v>
      </c>
      <c r="G62" s="228">
        <f>'Table A6'!G62/'Table A6'!U62</f>
        <v>2.3571261191492732</v>
      </c>
      <c r="H62" s="29"/>
      <c r="I62" s="228">
        <f t="shared" si="4"/>
        <v>2.3579946200986983</v>
      </c>
      <c r="J62" s="228">
        <f t="shared" si="5"/>
        <v>2.1778412936675018</v>
      </c>
      <c r="K62" s="228">
        <f t="shared" si="0"/>
        <v>1.9303750932174206</v>
      </c>
      <c r="L62" s="228">
        <f t="shared" si="1"/>
        <v>1.9238610617144434</v>
      </c>
      <c r="M62" s="228">
        <f t="shared" si="2"/>
        <v>1.7653072305885158</v>
      </c>
      <c r="N62" s="228">
        <f t="shared" si="3"/>
        <v>1.7368511930393464</v>
      </c>
      <c r="P62" s="166"/>
      <c r="Q62" s="166"/>
      <c r="R62" s="166"/>
      <c r="S62" s="166"/>
      <c r="T62" s="166"/>
      <c r="U62" s="166"/>
    </row>
    <row r="63" spans="1:21" ht="12" customHeight="1">
      <c r="A63" s="28">
        <v>1970</v>
      </c>
      <c r="B63" s="228">
        <f>'Table A6'!B63/'Table A6'!P63</f>
        <v>1.6519366530084962</v>
      </c>
      <c r="C63" s="228">
        <f>'Table A6'!C63/'Table A6'!Q63</f>
        <v>1.7301847265499462</v>
      </c>
      <c r="D63" s="228">
        <f>'Table A6'!D63/'Table A6'!R63</f>
        <v>1.8823034773683429</v>
      </c>
      <c r="E63" s="228">
        <f>'Table A6'!E63/'Table A6'!S63</f>
        <v>1.871036782935888</v>
      </c>
      <c r="F63" s="228">
        <f>'Table A6'!F63/'Table A6'!T63</f>
        <v>1.9867938070944642</v>
      </c>
      <c r="G63" s="228">
        <f>'Table A6'!G63/'Table A6'!U63</f>
        <v>2.1114984399401728</v>
      </c>
      <c r="H63" s="29"/>
      <c r="I63" s="228">
        <f t="shared" si="4"/>
        <v>2.5338913610475706</v>
      </c>
      <c r="J63" s="228">
        <f t="shared" si="5"/>
        <v>2.3695164574653669</v>
      </c>
      <c r="K63" s="228">
        <f t="shared" si="0"/>
        <v>2.1333968704087076</v>
      </c>
      <c r="L63" s="228">
        <f t="shared" si="1"/>
        <v>2.1480571424658241</v>
      </c>
      <c r="M63" s="228">
        <f t="shared" si="2"/>
        <v>2.0133829304669235</v>
      </c>
      <c r="N63" s="228">
        <f t="shared" si="3"/>
        <v>1.8996863729775686</v>
      </c>
      <c r="P63" s="166"/>
      <c r="Q63" s="166"/>
      <c r="R63" s="166"/>
      <c r="S63" s="166"/>
      <c r="T63" s="166"/>
      <c r="U63" s="166"/>
    </row>
    <row r="64" spans="1:21" ht="12" customHeight="1">
      <c r="A64" s="28">
        <v>1971</v>
      </c>
      <c r="B64" s="228">
        <f>'Table A6'!B64/'Table A6'!P64</f>
        <v>1.6748093171215137</v>
      </c>
      <c r="C64" s="228">
        <f>'Table A6'!C64/'Table A6'!Q64</f>
        <v>1.7463312141578913</v>
      </c>
      <c r="D64" s="228">
        <f>'Table A6'!D64/'Table A6'!R64</f>
        <v>1.9050860395522577</v>
      </c>
      <c r="E64" s="228">
        <f>'Table A6'!E64/'Table A6'!S64</f>
        <v>1.9164920887290655</v>
      </c>
      <c r="F64" s="228">
        <f>'Table A6'!F64/'Table A6'!T64</f>
        <v>2.0528763253803426</v>
      </c>
      <c r="G64" s="228">
        <f>'Table A6'!G64/'Table A6'!U64</f>
        <v>2.162300351671695</v>
      </c>
      <c r="H64" s="29"/>
      <c r="I64" s="228">
        <f t="shared" si="4"/>
        <v>2.481900108115918</v>
      </c>
      <c r="J64" s="228">
        <f t="shared" si="5"/>
        <v>2.3398876812734293</v>
      </c>
      <c r="K64" s="228">
        <f t="shared" si="0"/>
        <v>2.1048673344853444</v>
      </c>
      <c r="L64" s="228">
        <f t="shared" si="1"/>
        <v>2.0911168926583295</v>
      </c>
      <c r="M64" s="228">
        <f t="shared" si="2"/>
        <v>1.9497791676897651</v>
      </c>
      <c r="N64" s="228">
        <f t="shared" si="3"/>
        <v>1.8603628129009302</v>
      </c>
      <c r="P64" s="166"/>
      <c r="Q64" s="166"/>
      <c r="R64" s="166"/>
      <c r="S64" s="166"/>
      <c r="T64" s="166"/>
      <c r="U64" s="166"/>
    </row>
    <row r="65" spans="1:21" ht="12" customHeight="1">
      <c r="A65" s="28">
        <v>1972</v>
      </c>
      <c r="B65" s="228">
        <f>'Table A6'!B65/'Table A6'!P65</f>
        <v>1.6819489190259238</v>
      </c>
      <c r="C65" s="228">
        <f>'Table A6'!C65/'Table A6'!Q65</f>
        <v>1.7627929020695889</v>
      </c>
      <c r="D65" s="228">
        <f>'Table A6'!D65/'Table A6'!R65</f>
        <v>1.9369060694098783</v>
      </c>
      <c r="E65" s="228">
        <f>'Table A6'!E65/'Table A6'!S65</f>
        <v>1.9311111653807371</v>
      </c>
      <c r="F65" s="228">
        <f>'Table A6'!F65/'Table A6'!T65</f>
        <v>2.0732012425126842</v>
      </c>
      <c r="G65" s="228">
        <f>'Table A6'!G65/'Table A6'!U65</f>
        <v>2.1878061831274294</v>
      </c>
      <c r="H65" s="29"/>
      <c r="I65" s="228">
        <f t="shared" si="4"/>
        <v>2.4663854903214322</v>
      </c>
      <c r="J65" s="228">
        <f t="shared" si="5"/>
        <v>2.310971821167747</v>
      </c>
      <c r="K65" s="228">
        <f t="shared" si="0"/>
        <v>2.0673428560771967</v>
      </c>
      <c r="L65" s="228">
        <f t="shared" si="1"/>
        <v>2.0739856175938924</v>
      </c>
      <c r="M65" s="228">
        <f t="shared" si="2"/>
        <v>1.9317916904929235</v>
      </c>
      <c r="N65" s="228">
        <f t="shared" si="3"/>
        <v>1.8418881920340355</v>
      </c>
      <c r="P65" s="166"/>
      <c r="Q65" s="166"/>
      <c r="R65" s="166"/>
      <c r="S65" s="166"/>
      <c r="T65" s="166"/>
      <c r="U65" s="166"/>
    </row>
    <row r="66" spans="1:21" ht="12" customHeight="1">
      <c r="A66" s="28">
        <v>1973</v>
      </c>
      <c r="B66" s="228">
        <f>'Table A6'!B66/'Table A6'!P66</f>
        <v>1.6696392213877298</v>
      </c>
      <c r="C66" s="228">
        <f>'Table A6'!C66/'Table A6'!Q66</f>
        <v>1.7278262319903002</v>
      </c>
      <c r="D66" s="228">
        <f>'Table A6'!D66/'Table A6'!R66</f>
        <v>1.831157640216442</v>
      </c>
      <c r="E66" s="228">
        <f>'Table A6'!E66/'Table A6'!S66</f>
        <v>1.8442669256062445</v>
      </c>
      <c r="F66" s="228">
        <f>'Table A6'!F66/'Table A6'!T66</f>
        <v>1.9343192946230785</v>
      </c>
      <c r="G66" s="228">
        <f>'Table A6'!G66/'Table A6'!U66</f>
        <v>1.9847462865974086</v>
      </c>
      <c r="H66" s="29"/>
      <c r="I66" s="228">
        <f t="shared" si="4"/>
        <v>2.4933414412728778</v>
      </c>
      <c r="J66" s="228">
        <f t="shared" si="5"/>
        <v>2.3739543259734104</v>
      </c>
      <c r="K66" s="228">
        <f t="shared" si="0"/>
        <v>2.2031411992309784</v>
      </c>
      <c r="L66" s="228">
        <f t="shared" si="1"/>
        <v>2.1844595230139188</v>
      </c>
      <c r="M66" s="228">
        <f t="shared" si="2"/>
        <v>2.0702979225141855</v>
      </c>
      <c r="N66" s="228">
        <f t="shared" si="3"/>
        <v>2.0154899933213231</v>
      </c>
      <c r="P66" s="166"/>
      <c r="Q66" s="166"/>
      <c r="R66" s="166"/>
      <c r="S66" s="166"/>
      <c r="T66" s="166"/>
      <c r="U66" s="166"/>
    </row>
    <row r="67" spans="1:21" ht="12" customHeight="1">
      <c r="A67" s="28">
        <v>1974</v>
      </c>
      <c r="B67" s="228">
        <f>'Table A6'!B67/'Table A6'!P67</f>
        <v>1.6520577119665587</v>
      </c>
      <c r="C67" s="228">
        <f>'Table A6'!C67/'Table A6'!Q67</f>
        <v>1.6921869038373545</v>
      </c>
      <c r="D67" s="228">
        <f>'Table A6'!D67/'Table A6'!R67</f>
        <v>1.8566830018593352</v>
      </c>
      <c r="E67" s="228">
        <f>'Table A6'!E67/'Table A6'!S67</f>
        <v>1.8493343978130796</v>
      </c>
      <c r="F67" s="228">
        <f>'Table A6'!F67/'Table A6'!T67</f>
        <v>1.8456289746664649</v>
      </c>
      <c r="G67" s="228">
        <f>'Table A6'!G67/'Table A6'!U67</f>
        <v>1.9014731375677307</v>
      </c>
      <c r="H67" s="29"/>
      <c r="I67" s="228">
        <f t="shared" si="4"/>
        <v>2.5336065836627752</v>
      </c>
      <c r="J67" s="228">
        <f t="shared" si="5"/>
        <v>2.4446965038722741</v>
      </c>
      <c r="K67" s="228">
        <f t="shared" si="0"/>
        <v>2.1672929167844011</v>
      </c>
      <c r="L67" s="228">
        <f t="shared" si="1"/>
        <v>2.1773925588965475</v>
      </c>
      <c r="M67" s="228">
        <f t="shared" si="2"/>
        <v>2.1825517218049706</v>
      </c>
      <c r="N67" s="228">
        <f t="shared" si="3"/>
        <v>2.1092953947558604</v>
      </c>
      <c r="P67" s="166"/>
      <c r="Q67" s="166"/>
      <c r="R67" s="166"/>
      <c r="S67" s="166"/>
      <c r="T67" s="166"/>
      <c r="U67" s="166"/>
    </row>
    <row r="68" spans="1:21" ht="12" customHeight="1">
      <c r="A68" s="28">
        <v>1975</v>
      </c>
      <c r="B68" s="228">
        <f>'Table A6'!B68/'Table A6'!P68</f>
        <v>1.6233613052667895</v>
      </c>
      <c r="C68" s="228">
        <f>'Table A6'!C68/'Table A6'!Q68</f>
        <v>1.6773093998857527</v>
      </c>
      <c r="D68" s="228">
        <f>'Table A6'!D68/'Table A6'!R68</f>
        <v>1.8138367253995891</v>
      </c>
      <c r="E68" s="228">
        <f>'Table A6'!E68/'Table A6'!S68</f>
        <v>1.8059475626238237</v>
      </c>
      <c r="F68" s="228">
        <f>'Table A6'!F68/'Table A6'!T68</f>
        <v>1.8910836611337756</v>
      </c>
      <c r="G68" s="228">
        <f>'Table A6'!G68/'Table A6'!U68</f>
        <v>1.9993584574126939</v>
      </c>
      <c r="H68" s="29"/>
      <c r="I68" s="228">
        <f t="shared" si="4"/>
        <v>2.6042060865039014</v>
      </c>
      <c r="J68" s="228">
        <f t="shared" si="5"/>
        <v>2.4764301221401595</v>
      </c>
      <c r="K68" s="228">
        <f t="shared" si="0"/>
        <v>2.2287476944580078</v>
      </c>
      <c r="L68" s="228">
        <f t="shared" si="1"/>
        <v>2.2407755124222026</v>
      </c>
      <c r="M68" s="228">
        <f t="shared" si="2"/>
        <v>2.1222290831005073</v>
      </c>
      <c r="N68" s="228">
        <f t="shared" si="3"/>
        <v>2.0006419544284109</v>
      </c>
      <c r="P68" s="166"/>
      <c r="Q68" s="166"/>
      <c r="R68" s="166"/>
      <c r="S68" s="166"/>
      <c r="T68" s="166"/>
      <c r="U68" s="166"/>
    </row>
    <row r="69" spans="1:21" ht="12" customHeight="1">
      <c r="A69" s="28">
        <v>1976</v>
      </c>
      <c r="B69" s="228">
        <f>'Table A6'!B69/'Table A6'!P69</f>
        <v>1.6227665890666156</v>
      </c>
      <c r="C69" s="228">
        <f>'Table A6'!C69/'Table A6'!Q69</f>
        <v>1.6749039080085641</v>
      </c>
      <c r="D69" s="228">
        <f>'Table A6'!D69/'Table A6'!R69</f>
        <v>1.8185949030028892</v>
      </c>
      <c r="E69" s="228">
        <f>'Table A6'!E69/'Table A6'!S69</f>
        <v>1.8260456776414178</v>
      </c>
      <c r="F69" s="228">
        <f>'Table A6'!F69/'Table A6'!T69</f>
        <v>1.9062306560340951</v>
      </c>
      <c r="G69" s="228">
        <f>'Table A6'!G69/'Table A6'!U69</f>
        <v>2.0087948723815705</v>
      </c>
      <c r="H69" s="29"/>
      <c r="I69" s="228">
        <f t="shared" si="4"/>
        <v>2.6057380366194192</v>
      </c>
      <c r="J69" s="228">
        <f t="shared" si="5"/>
        <v>2.4816924129994971</v>
      </c>
      <c r="K69" s="228">
        <f t="shared" si="0"/>
        <v>2.2216054562905954</v>
      </c>
      <c r="L69" s="228">
        <f t="shared" si="1"/>
        <v>2.2105868078085811</v>
      </c>
      <c r="M69" s="228">
        <f t="shared" si="2"/>
        <v>2.1034718295409078</v>
      </c>
      <c r="N69" s="228">
        <f t="shared" si="3"/>
        <v>1.9912818030480195</v>
      </c>
      <c r="P69" s="166"/>
      <c r="Q69" s="166"/>
      <c r="R69" s="166"/>
      <c r="S69" s="166"/>
      <c r="T69" s="166"/>
      <c r="U69" s="166"/>
    </row>
    <row r="70" spans="1:21" ht="12" customHeight="1">
      <c r="A70" s="28">
        <v>1977</v>
      </c>
      <c r="B70" s="228">
        <f>'Table A6'!B70/'Table A6'!P70</f>
        <v>1.6307193529303399</v>
      </c>
      <c r="C70" s="228">
        <f>'Table A6'!C70/'Table A6'!Q70</f>
        <v>1.6801331993630855</v>
      </c>
      <c r="D70" s="228">
        <f>'Table A6'!D70/'Table A6'!R70</f>
        <v>1.8435721957356734</v>
      </c>
      <c r="E70" s="228">
        <f>'Table A6'!E70/'Table A6'!S70</f>
        <v>1.8576463242982388</v>
      </c>
      <c r="F70" s="228">
        <f>'Table A6'!F70/'Table A6'!T70</f>
        <v>1.9519335955475539</v>
      </c>
      <c r="G70" s="228">
        <f>'Table A6'!G70/'Table A6'!U70</f>
        <v>2.0407671677705315</v>
      </c>
      <c r="H70" s="29"/>
      <c r="I70" s="228">
        <f t="shared" si="4"/>
        <v>2.5854912257789011</v>
      </c>
      <c r="J70" s="228">
        <f t="shared" ref="J70:J100" si="6">C70/(C70-1)</f>
        <v>2.4703002308025188</v>
      </c>
      <c r="K70" s="228">
        <f t="shared" ref="K70:K100" si="7">D70/(D70-1)</f>
        <v>2.1854349930629318</v>
      </c>
      <c r="L70" s="228">
        <f t="shared" ref="L70:L100" si="8">E70/(E70-1)</f>
        <v>2.165981794206651</v>
      </c>
      <c r="M70" s="228">
        <f t="shared" ref="M70:M100" si="9">F70/(F70-1)</f>
        <v>2.0504934426910295</v>
      </c>
      <c r="N70" s="228">
        <f t="shared" ref="N70:N100" si="10">G70/(G70-1)</f>
        <v>1.9608296946397143</v>
      </c>
      <c r="P70" s="166"/>
      <c r="Q70" s="166"/>
      <c r="R70" s="166"/>
      <c r="S70" s="166"/>
      <c r="T70" s="166"/>
      <c r="U70" s="166"/>
    </row>
    <row r="71" spans="1:21" ht="12" customHeight="1">
      <c r="A71" s="28">
        <v>1978</v>
      </c>
      <c r="B71" s="228">
        <f>'Table A6'!B71/'Table A6'!P71</f>
        <v>1.627336561514092</v>
      </c>
      <c r="C71" s="228">
        <f>'Table A6'!C71/'Table A6'!Q71</f>
        <v>1.680136553775373</v>
      </c>
      <c r="D71" s="228">
        <f>'Table A6'!D71/'Table A6'!R71</f>
        <v>1.8371966594996099</v>
      </c>
      <c r="E71" s="228">
        <f>'Table A6'!E71/'Table A6'!S71</f>
        <v>1.8429144188025401</v>
      </c>
      <c r="F71" s="228">
        <f>'Table A6'!F71/'Table A6'!T71</f>
        <v>1.9000280562764307</v>
      </c>
      <c r="G71" s="228">
        <f>'Table A6'!G71/'Table A6'!U71</f>
        <v>1.9646391056938874</v>
      </c>
      <c r="H71" s="29"/>
      <c r="I71" s="228">
        <f t="shared" ref="I71:I100" si="11">B71/(B71-1)</f>
        <v>2.5940406814270092</v>
      </c>
      <c r="J71" s="228">
        <f t="shared" si="6"/>
        <v>2.4702929793276005</v>
      </c>
      <c r="K71" s="228">
        <f t="shared" si="7"/>
        <v>2.1944624822054322</v>
      </c>
      <c r="L71" s="228">
        <f t="shared" si="8"/>
        <v>2.1863600594478125</v>
      </c>
      <c r="M71" s="228">
        <f t="shared" si="9"/>
        <v>2.111076474812541</v>
      </c>
      <c r="N71" s="228">
        <f t="shared" si="10"/>
        <v>2.0366571229565453</v>
      </c>
      <c r="P71" s="166"/>
      <c r="Q71" s="166"/>
      <c r="R71" s="166"/>
      <c r="S71" s="166"/>
      <c r="T71" s="166"/>
      <c r="U71" s="166"/>
    </row>
    <row r="72" spans="1:21" ht="12" customHeight="1">
      <c r="A72" s="28">
        <v>1979</v>
      </c>
      <c r="B72" s="228">
        <f>'Table A6'!B72/'Table A6'!P72</f>
        <v>1.6815949674628736</v>
      </c>
      <c r="C72" s="228">
        <f>'Table A6'!C72/'Table A6'!Q72</f>
        <v>1.7567606437700947</v>
      </c>
      <c r="D72" s="228">
        <f>'Table A6'!D72/'Table A6'!R72</f>
        <v>2.0158457775760561</v>
      </c>
      <c r="E72" s="228">
        <f>'Table A6'!E72/'Table A6'!S72</f>
        <v>2.0428230117562869</v>
      </c>
      <c r="F72" s="228">
        <f>'Table A6'!F72/'Table A6'!T72</f>
        <v>2.2088246118130628</v>
      </c>
      <c r="G72" s="228">
        <f>'Table A6'!G72/'Table A6'!U72</f>
        <v>2.2117314783956905</v>
      </c>
      <c r="H72" s="29"/>
      <c r="I72" s="228">
        <f t="shared" si="11"/>
        <v>2.4671469827929293</v>
      </c>
      <c r="J72" s="228">
        <f t="shared" si="6"/>
        <v>2.3214217840638685</v>
      </c>
      <c r="K72" s="228">
        <f t="shared" si="7"/>
        <v>1.9844013944578613</v>
      </c>
      <c r="L72" s="228">
        <f t="shared" si="8"/>
        <v>1.9589354940641692</v>
      </c>
      <c r="M72" s="228">
        <f t="shared" si="9"/>
        <v>1.827249867538802</v>
      </c>
      <c r="N72" s="228">
        <f t="shared" si="10"/>
        <v>1.8252653478343082</v>
      </c>
      <c r="P72" s="166"/>
      <c r="Q72" s="166"/>
      <c r="R72" s="166"/>
      <c r="S72" s="166"/>
      <c r="T72" s="166"/>
      <c r="U72" s="166"/>
    </row>
    <row r="73" spans="1:21" ht="12" customHeight="1">
      <c r="A73" s="28">
        <v>1980</v>
      </c>
      <c r="B73" s="228">
        <f>'Table A6'!B73/'Table A6'!P73</f>
        <v>1.6727417468550911</v>
      </c>
      <c r="C73" s="228">
        <f>'Table A6'!C73/'Table A6'!Q73</f>
        <v>1.7511557464767504</v>
      </c>
      <c r="D73" s="228">
        <f>'Table A6'!D73/'Table A6'!R73</f>
        <v>2.0002317192086854</v>
      </c>
      <c r="E73" s="228">
        <f>'Table A6'!E73/'Table A6'!S73</f>
        <v>2.0292989253687779</v>
      </c>
      <c r="F73" s="228">
        <f>'Table A6'!F73/'Table A6'!T73</f>
        <v>2.1179540768583873</v>
      </c>
      <c r="G73" s="228">
        <f>'Table A6'!G73/'Table A6'!U73</f>
        <v>2.089876938416563</v>
      </c>
      <c r="H73" s="29"/>
      <c r="I73" s="228">
        <f t="shared" si="11"/>
        <v>2.4864545045327779</v>
      </c>
      <c r="J73" s="228">
        <f t="shared" si="6"/>
        <v>2.3312818342806243</v>
      </c>
      <c r="K73" s="228">
        <f t="shared" si="7"/>
        <v>1.9997683344726673</v>
      </c>
      <c r="L73" s="228">
        <f t="shared" si="8"/>
        <v>1.9715350665908054</v>
      </c>
      <c r="M73" s="228">
        <f t="shared" si="9"/>
        <v>1.894491125082834</v>
      </c>
      <c r="N73" s="228">
        <f t="shared" si="10"/>
        <v>1.9175347828286546</v>
      </c>
      <c r="P73" s="166"/>
      <c r="Q73" s="166"/>
      <c r="R73" s="166"/>
      <c r="S73" s="166"/>
      <c r="T73" s="166"/>
      <c r="U73" s="166"/>
    </row>
    <row r="74" spans="1:21" ht="12" customHeight="1">
      <c r="A74" s="28">
        <v>1981</v>
      </c>
      <c r="B74" s="228">
        <f>'Table A6'!B74/'Table A6'!P74</f>
        <v>1.6725902348298147</v>
      </c>
      <c r="C74" s="228">
        <f>'Table A6'!C74/'Table A6'!Q74</f>
        <v>1.7480754152544526</v>
      </c>
      <c r="D74" s="228">
        <f>'Table A6'!D74/'Table A6'!R74</f>
        <v>2.0657484179222063</v>
      </c>
      <c r="E74" s="228">
        <f>'Table A6'!E74/'Table A6'!S74</f>
        <v>2.1261887509925366</v>
      </c>
      <c r="F74" s="228">
        <f>'Table A6'!F74/'Table A6'!T74</f>
        <v>2.1785736784587808</v>
      </c>
      <c r="G74" s="228">
        <f>'Table A6'!G74/'Table A6'!U74</f>
        <v>2.1299385079179323</v>
      </c>
      <c r="H74" s="29"/>
      <c r="I74" s="228">
        <f t="shared" si="11"/>
        <v>2.4867893528859062</v>
      </c>
      <c r="J74" s="228">
        <f t="shared" si="6"/>
        <v>2.3367636198281652</v>
      </c>
      <c r="K74" s="228">
        <f t="shared" si="7"/>
        <v>1.9383077499187003</v>
      </c>
      <c r="L74" s="228">
        <f t="shared" si="8"/>
        <v>1.8879506202833909</v>
      </c>
      <c r="M74" s="228">
        <f t="shared" si="9"/>
        <v>1.848483228734328</v>
      </c>
      <c r="N74" s="228">
        <f t="shared" si="10"/>
        <v>1.8850039121532711</v>
      </c>
      <c r="P74" s="166"/>
      <c r="Q74" s="166"/>
      <c r="R74" s="166"/>
      <c r="S74" s="166"/>
      <c r="T74" s="166"/>
      <c r="U74" s="166"/>
    </row>
    <row r="75" spans="1:21" ht="12" customHeight="1">
      <c r="A75" s="28">
        <v>1982</v>
      </c>
      <c r="B75" s="228">
        <f>'Table A6'!B75/'Table A6'!P75</f>
        <v>1.6978408943218033</v>
      </c>
      <c r="C75" s="228">
        <f>'Table A6'!C75/'Table A6'!Q75</f>
        <v>1.8050826040619159</v>
      </c>
      <c r="D75" s="228">
        <f>'Table A6'!D75/'Table A6'!R75</f>
        <v>2.1899893597213951</v>
      </c>
      <c r="E75" s="228">
        <f>'Table A6'!E75/'Table A6'!S75</f>
        <v>2.2837859776613754</v>
      </c>
      <c r="F75" s="228">
        <f>'Table A6'!F75/'Table A6'!T75</f>
        <v>2.3834753094443899</v>
      </c>
      <c r="G75" s="228">
        <f>'Table A6'!G75/'Table A6'!U75</f>
        <v>2.2108550109235594</v>
      </c>
      <c r="H75" s="29"/>
      <c r="I75" s="228">
        <f t="shared" si="11"/>
        <v>2.432991399811629</v>
      </c>
      <c r="J75" s="228">
        <f t="shared" si="6"/>
        <v>2.2421085674372536</v>
      </c>
      <c r="K75" s="228">
        <f t="shared" si="7"/>
        <v>1.8403436483113798</v>
      </c>
      <c r="L75" s="228">
        <f t="shared" si="8"/>
        <v>1.7789460372683479</v>
      </c>
      <c r="M75" s="228">
        <f t="shared" si="9"/>
        <v>1.7228173811078744</v>
      </c>
      <c r="N75" s="228">
        <f t="shared" si="10"/>
        <v>1.8258627093901745</v>
      </c>
      <c r="P75" s="166"/>
      <c r="Q75" s="166"/>
      <c r="R75" s="166"/>
      <c r="S75" s="166"/>
      <c r="T75" s="166"/>
      <c r="U75" s="166"/>
    </row>
    <row r="76" spans="1:21" ht="12" customHeight="1">
      <c r="A76" s="28">
        <v>1983</v>
      </c>
      <c r="B76" s="228">
        <f>'Table A6'!B76/'Table A6'!P76</f>
        <v>1.7466867191556059</v>
      </c>
      <c r="C76" s="228">
        <f>'Table A6'!C76/'Table A6'!Q76</f>
        <v>1.8553262538272861</v>
      </c>
      <c r="D76" s="228">
        <f>'Table A6'!D76/'Table A6'!R76</f>
        <v>2.2700855621082967</v>
      </c>
      <c r="E76" s="228">
        <f>'Table A6'!E76/'Table A6'!S76</f>
        <v>2.3637551429404593</v>
      </c>
      <c r="F76" s="228">
        <f>'Table A6'!F76/'Table A6'!T76</f>
        <v>2.4171287016416061</v>
      </c>
      <c r="G76" s="228">
        <f>'Table A6'!G76/'Table A6'!U76</f>
        <v>2.2447152738696619</v>
      </c>
      <c r="H76" s="29"/>
      <c r="I76" s="228">
        <f t="shared" si="11"/>
        <v>2.339249747378465</v>
      </c>
      <c r="J76" s="228">
        <f t="shared" si="6"/>
        <v>2.1691445171071853</v>
      </c>
      <c r="K76" s="228">
        <f t="shared" si="7"/>
        <v>1.7873485297636449</v>
      </c>
      <c r="L76" s="228">
        <f t="shared" si="8"/>
        <v>1.7332694620266296</v>
      </c>
      <c r="M76" s="228">
        <f t="shared" si="9"/>
        <v>1.7056522098815705</v>
      </c>
      <c r="N76" s="228">
        <f t="shared" si="10"/>
        <v>1.8033965847395179</v>
      </c>
      <c r="P76" s="166"/>
      <c r="Q76" s="166"/>
      <c r="R76" s="166"/>
      <c r="S76" s="166"/>
      <c r="T76" s="166"/>
      <c r="U76" s="166"/>
    </row>
    <row r="77" spans="1:21" ht="12" customHeight="1">
      <c r="A77" s="28">
        <v>1984</v>
      </c>
      <c r="B77" s="228">
        <f>'Table A6'!B77/'Table A6'!P77</f>
        <v>1.7785507975987087</v>
      </c>
      <c r="C77" s="228">
        <f>'Table A6'!C77/'Table A6'!Q77</f>
        <v>1.8851427503561948</v>
      </c>
      <c r="D77" s="228">
        <f>'Table A6'!D77/'Table A6'!R77</f>
        <v>2.3276498241163281</v>
      </c>
      <c r="E77" s="228">
        <f>'Table A6'!E77/'Table A6'!S77</f>
        <v>2.4658578990352078</v>
      </c>
      <c r="F77" s="228">
        <f>'Table A6'!F77/'Table A6'!T77</f>
        <v>2.6009107398837163</v>
      </c>
      <c r="G77" s="228">
        <f>'Table A6'!G77/'Table A6'!U77</f>
        <v>2.2805265536063928</v>
      </c>
      <c r="H77" s="29"/>
      <c r="I77" s="228">
        <f t="shared" si="11"/>
        <v>2.2844377053935454</v>
      </c>
      <c r="J77" s="228">
        <f t="shared" si="6"/>
        <v>2.1297612725151791</v>
      </c>
      <c r="K77" s="228">
        <f t="shared" si="7"/>
        <v>1.7532106597954706</v>
      </c>
      <c r="L77" s="228">
        <f t="shared" si="8"/>
        <v>1.6821943659465053</v>
      </c>
      <c r="M77" s="228">
        <f t="shared" si="9"/>
        <v>1.6246444446194646</v>
      </c>
      <c r="N77" s="228">
        <f t="shared" si="10"/>
        <v>1.7809287493364852</v>
      </c>
      <c r="P77" s="166"/>
      <c r="Q77" s="166"/>
      <c r="R77" s="166"/>
      <c r="S77" s="166"/>
      <c r="T77" s="166"/>
      <c r="U77" s="166"/>
    </row>
    <row r="78" spans="1:21" ht="12" customHeight="1">
      <c r="A78" s="28">
        <v>1985</v>
      </c>
      <c r="B78" s="228">
        <f>'Table A6'!B78/'Table A6'!P78</f>
        <v>1.8253698204365825</v>
      </c>
      <c r="C78" s="228">
        <f>'Table A6'!C78/'Table A6'!Q78</f>
        <v>1.9315523369927077</v>
      </c>
      <c r="D78" s="228">
        <f>'Table A6'!D78/'Table A6'!R78</f>
        <v>2.3763854091338894</v>
      </c>
      <c r="E78" s="228">
        <f>'Table A6'!E78/'Table A6'!S78</f>
        <v>2.5358628937548899</v>
      </c>
      <c r="F78" s="228">
        <f>'Table A6'!F78/'Table A6'!T78</f>
        <v>2.4846100601491847</v>
      </c>
      <c r="G78" s="228">
        <f>'Table A6'!G78/'Table A6'!U78</f>
        <v>2.2771349793755795</v>
      </c>
      <c r="H78" s="29"/>
      <c r="I78" s="228">
        <f t="shared" si="11"/>
        <v>2.2115781014031337</v>
      </c>
      <c r="J78" s="228">
        <f t="shared" si="6"/>
        <v>2.0734769913500073</v>
      </c>
      <c r="K78" s="228">
        <f t="shared" si="7"/>
        <v>1.7265406864704158</v>
      </c>
      <c r="L78" s="228">
        <f t="shared" si="8"/>
        <v>1.651099785056459</v>
      </c>
      <c r="M78" s="228">
        <f t="shared" si="9"/>
        <v>1.6735775452710542</v>
      </c>
      <c r="N78" s="228">
        <f t="shared" si="10"/>
        <v>1.7830025926381898</v>
      </c>
      <c r="P78" s="166"/>
      <c r="Q78" s="166"/>
      <c r="R78" s="166"/>
      <c r="S78" s="166"/>
      <c r="T78" s="166"/>
      <c r="U78" s="166"/>
    </row>
    <row r="79" spans="1:21" ht="12" customHeight="1">
      <c r="A79" s="28">
        <v>1986</v>
      </c>
      <c r="B79" s="228">
        <f>'Table A6'!B79/'Table A6'!P79</f>
        <v>2.0324621766183362</v>
      </c>
      <c r="C79" s="228">
        <f>'Table A6'!C79/'Table A6'!Q79</f>
        <v>2.1859229858083067</v>
      </c>
      <c r="D79" s="228">
        <f>'Table A6'!D79/'Table A6'!R79</f>
        <v>2.8082597247180598</v>
      </c>
      <c r="E79" s="228">
        <f>'Table A6'!E79/'Table A6'!S79</f>
        <v>2.7603024913398895</v>
      </c>
      <c r="F79" s="228">
        <f>'Table A6'!F79/'Table A6'!T79</f>
        <v>2.8951132190403936</v>
      </c>
      <c r="G79" s="228">
        <f>'Table A6'!G79/'Table A6'!U79</f>
        <v>2.4161774243132839</v>
      </c>
      <c r="H79" s="29"/>
      <c r="I79" s="228">
        <f t="shared" si="11"/>
        <v>1.9685584834452137</v>
      </c>
      <c r="J79" s="228">
        <f t="shared" si="6"/>
        <v>1.843225076136302</v>
      </c>
      <c r="K79" s="228">
        <f t="shared" si="7"/>
        <v>1.5530179024232362</v>
      </c>
      <c r="L79" s="228">
        <f t="shared" si="8"/>
        <v>1.5680841815083895</v>
      </c>
      <c r="M79" s="228">
        <f t="shared" si="9"/>
        <v>1.527672959036378</v>
      </c>
      <c r="N79" s="228">
        <f t="shared" si="10"/>
        <v>1.7061262118939005</v>
      </c>
      <c r="P79" s="166"/>
      <c r="Q79" s="166"/>
      <c r="R79" s="166"/>
      <c r="S79" s="166"/>
      <c r="T79" s="166"/>
      <c r="U79" s="166"/>
    </row>
    <row r="80" spans="1:21" ht="12" customHeight="1">
      <c r="A80" s="28">
        <v>1987</v>
      </c>
      <c r="B80" s="228">
        <f>'Table A6'!B80/'Table A6'!P80</f>
        <v>1.8247501591020274</v>
      </c>
      <c r="C80" s="228">
        <f>'Table A6'!C80/'Table A6'!Q80</f>
        <v>1.957063187524543</v>
      </c>
      <c r="D80" s="228">
        <f>'Table A6'!D80/'Table A6'!R80</f>
        <v>2.3071089161234424</v>
      </c>
      <c r="E80" s="228">
        <f>'Table A6'!E80/'Table A6'!S80</f>
        <v>2.3743679103972828</v>
      </c>
      <c r="F80" s="228">
        <f>'Table A6'!F80/'Table A6'!T80</f>
        <v>2.4447884718108219</v>
      </c>
      <c r="G80" s="228">
        <f>'Table A6'!G80/'Table A6'!U80</f>
        <v>2.3433851008893916</v>
      </c>
      <c r="H80" s="29"/>
      <c r="I80" s="228">
        <f t="shared" si="11"/>
        <v>2.2124883990186572</v>
      </c>
      <c r="J80" s="228">
        <f t="shared" si="6"/>
        <v>2.0448630905828837</v>
      </c>
      <c r="K80" s="228">
        <f t="shared" si="7"/>
        <v>1.7650471874721423</v>
      </c>
      <c r="L80" s="228">
        <f t="shared" si="8"/>
        <v>1.72760720941959</v>
      </c>
      <c r="M80" s="228">
        <f t="shared" si="9"/>
        <v>1.6921428427143059</v>
      </c>
      <c r="N80" s="228">
        <f t="shared" si="10"/>
        <v>1.7443881872278824</v>
      </c>
      <c r="P80" s="166"/>
      <c r="Q80" s="166"/>
      <c r="R80" s="166"/>
      <c r="S80" s="166"/>
      <c r="T80" s="166"/>
      <c r="U80" s="166"/>
    </row>
    <row r="81" spans="1:21" ht="12" customHeight="1">
      <c r="A81" s="28">
        <v>1988</v>
      </c>
      <c r="B81" s="228">
        <f>'Table A6'!B81/'Table A6'!P81</f>
        <v>2.0111029249531462</v>
      </c>
      <c r="C81" s="228">
        <f>'Table A6'!C81/'Table A6'!Q81</f>
        <v>2.2088673055312116</v>
      </c>
      <c r="D81" s="228">
        <f>'Table A6'!D81/'Table A6'!R81</f>
        <v>2.7250733185359555</v>
      </c>
      <c r="E81" s="228">
        <f>'Table A6'!E81/'Table A6'!S81</f>
        <v>2.7876269672115392</v>
      </c>
      <c r="F81" s="228">
        <f>'Table A6'!F81/'Table A6'!T81</f>
        <v>2.7516466620135787</v>
      </c>
      <c r="G81" s="228">
        <f>'Table A6'!G81/'Table A6'!U81</f>
        <v>2.5002708502621278</v>
      </c>
      <c r="H81" s="29"/>
      <c r="I81" s="228">
        <f t="shared" si="11"/>
        <v>1.9890189963067699</v>
      </c>
      <c r="J81" s="228">
        <f t="shared" si="6"/>
        <v>1.8272206514515428</v>
      </c>
      <c r="K81" s="228">
        <f t="shared" si="7"/>
        <v>1.5796855062651398</v>
      </c>
      <c r="L81" s="228">
        <f t="shared" si="8"/>
        <v>1.5594008248599356</v>
      </c>
      <c r="M81" s="228">
        <f t="shared" si="9"/>
        <v>1.5708913913325793</v>
      </c>
      <c r="N81" s="228">
        <f t="shared" si="10"/>
        <v>1.6665463105047196</v>
      </c>
      <c r="P81" s="166"/>
      <c r="Q81" s="166"/>
      <c r="R81" s="166"/>
      <c r="S81" s="166"/>
      <c r="T81" s="166"/>
      <c r="U81" s="166"/>
    </row>
    <row r="82" spans="1:21" ht="12" customHeight="1">
      <c r="A82" s="28">
        <v>1989</v>
      </c>
      <c r="B82" s="228">
        <f>'Table A6'!B82/'Table A6'!P82</f>
        <v>1.955552382231414</v>
      </c>
      <c r="C82" s="228">
        <f>'Table A6'!C82/'Table A6'!Q82</f>
        <v>2.1080130180581342</v>
      </c>
      <c r="D82" s="228">
        <f>'Table A6'!D82/'Table A6'!R82</f>
        <v>2.5332378955148247</v>
      </c>
      <c r="E82" s="228">
        <f>'Table A6'!E82/'Table A6'!S82</f>
        <v>2.5590592711806646</v>
      </c>
      <c r="F82" s="228">
        <f>'Table A6'!F82/'Table A6'!T82</f>
        <v>2.6043915843919136</v>
      </c>
      <c r="G82" s="228">
        <f>'Table A6'!G82/'Table A6'!U82</f>
        <v>2.4632476643781636</v>
      </c>
      <c r="H82" s="29"/>
      <c r="I82" s="228">
        <f t="shared" si="11"/>
        <v>2.0465151033005555</v>
      </c>
      <c r="J82" s="228">
        <f t="shared" si="6"/>
        <v>1.9025164720109209</v>
      </c>
      <c r="K82" s="228">
        <f t="shared" si="7"/>
        <v>1.6522145082151285</v>
      </c>
      <c r="L82" s="228">
        <f t="shared" si="8"/>
        <v>1.6414124327952633</v>
      </c>
      <c r="M82" s="228">
        <f t="shared" si="9"/>
        <v>1.6232892329580584</v>
      </c>
      <c r="N82" s="228">
        <f t="shared" si="10"/>
        <v>1.6834113078355537</v>
      </c>
      <c r="P82" s="166"/>
      <c r="Q82" s="166"/>
      <c r="R82" s="166"/>
      <c r="S82" s="166"/>
      <c r="T82" s="166"/>
      <c r="U82" s="166"/>
    </row>
    <row r="83" spans="1:21" ht="12" customHeight="1">
      <c r="A83" s="28">
        <v>1990</v>
      </c>
      <c r="B83" s="228">
        <f>'Table A6'!B83/'Table A6'!P83</f>
        <v>1.9451221740883669</v>
      </c>
      <c r="C83" s="228">
        <f>'Table A6'!C83/'Table A6'!Q83</f>
        <v>2.1023791148174635</v>
      </c>
      <c r="D83" s="228">
        <f>'Table A6'!D83/'Table A6'!R83</f>
        <v>2.5297770922287972</v>
      </c>
      <c r="E83" s="228">
        <f>'Table A6'!E83/'Table A6'!S83</f>
        <v>2.5478833578136872</v>
      </c>
      <c r="F83" s="228">
        <f>'Table A6'!F83/'Table A6'!T83</f>
        <v>2.5475055141141434</v>
      </c>
      <c r="G83" s="228">
        <f>'Table A6'!G83/'Table A6'!U83</f>
        <v>2.4210360586267785</v>
      </c>
      <c r="H83" s="29"/>
      <c r="I83" s="228">
        <f t="shared" si="11"/>
        <v>2.0580642666272921</v>
      </c>
      <c r="J83" s="228">
        <f t="shared" si="6"/>
        <v>1.9071289419026993</v>
      </c>
      <c r="K83" s="228">
        <f t="shared" si="7"/>
        <v>1.6536900082240462</v>
      </c>
      <c r="L83" s="228">
        <f t="shared" si="8"/>
        <v>1.6460435115811654</v>
      </c>
      <c r="M83" s="228">
        <f t="shared" si="9"/>
        <v>1.6462012515492985</v>
      </c>
      <c r="N83" s="228">
        <f t="shared" si="10"/>
        <v>1.7037119107071443</v>
      </c>
      <c r="P83" s="166"/>
      <c r="Q83" s="166"/>
      <c r="R83" s="166"/>
      <c r="S83" s="166"/>
      <c r="T83" s="166"/>
      <c r="U83" s="166"/>
    </row>
    <row r="84" spans="1:21" ht="12" customHeight="1">
      <c r="A84" s="28">
        <v>1991</v>
      </c>
      <c r="B84" s="228">
        <f>'Table A6'!B84/'Table A6'!P84</f>
        <v>1.8587453227349389</v>
      </c>
      <c r="C84" s="228">
        <f>'Table A6'!C84/'Table A6'!Q84</f>
        <v>1.9645331780057635</v>
      </c>
      <c r="D84" s="228">
        <f>'Table A6'!D84/'Table A6'!R84</f>
        <v>2.3501769275979867</v>
      </c>
      <c r="E84" s="228">
        <f>'Table A6'!E84/'Table A6'!S84</f>
        <v>2.3501769275979867</v>
      </c>
      <c r="F84" s="228">
        <f>'Table A6'!F84/'Table A6'!T84</f>
        <v>2.3957782522653117</v>
      </c>
      <c r="G84" s="228">
        <f>'Table A6'!G84/'Table A6'!U84</f>
        <v>2.2732694438141774</v>
      </c>
      <c r="H84" s="29"/>
      <c r="I84" s="228">
        <f t="shared" si="11"/>
        <v>2.1644896030585552</v>
      </c>
      <c r="J84" s="228">
        <f t="shared" si="6"/>
        <v>2.0367709714947977</v>
      </c>
      <c r="K84" s="228">
        <f t="shared" si="7"/>
        <v>1.7406436738472757</v>
      </c>
      <c r="L84" s="228">
        <f t="shared" si="8"/>
        <v>1.7406436738472757</v>
      </c>
      <c r="M84" s="228">
        <f t="shared" si="9"/>
        <v>1.716446182176163</v>
      </c>
      <c r="N84" s="228">
        <f t="shared" si="10"/>
        <v>1.7853797205754207</v>
      </c>
      <c r="P84" s="166"/>
      <c r="Q84" s="166"/>
      <c r="R84" s="166"/>
      <c r="S84" s="166"/>
      <c r="T84" s="166"/>
      <c r="U84" s="166"/>
    </row>
    <row r="85" spans="1:21" ht="12" customHeight="1">
      <c r="A85" s="28">
        <v>1992</v>
      </c>
      <c r="B85" s="228">
        <f>'Table A6'!B85/'Table A6'!P85</f>
        <v>1.9436919514283302</v>
      </c>
      <c r="C85" s="228">
        <f>'Table A6'!C85/'Table A6'!Q85</f>
        <v>2.1019561786224967</v>
      </c>
      <c r="D85" s="228">
        <f>'Table A6'!D85/'Table A6'!R85</f>
        <v>2.5070597458417363</v>
      </c>
      <c r="E85" s="228">
        <f>'Table A6'!E85/'Table A6'!S85</f>
        <v>2.5227045792105685</v>
      </c>
      <c r="F85" s="228">
        <f>'Table A6'!F85/'Table A6'!T85</f>
        <v>2.5957886262505165</v>
      </c>
      <c r="G85" s="228">
        <f>'Table A6'!G85/'Table A6'!U85</f>
        <v>2.4044064403622931</v>
      </c>
      <c r="H85" s="29"/>
      <c r="I85" s="228">
        <f t="shared" si="11"/>
        <v>2.0596678275007481</v>
      </c>
      <c r="J85" s="228">
        <f t="shared" si="6"/>
        <v>1.9074771024470798</v>
      </c>
      <c r="K85" s="228">
        <f t="shared" si="7"/>
        <v>1.6635437000816919</v>
      </c>
      <c r="L85" s="228">
        <f t="shared" si="8"/>
        <v>1.6567262052357132</v>
      </c>
      <c r="M85" s="228">
        <f t="shared" si="9"/>
        <v>1.6266494092952721</v>
      </c>
      <c r="N85" s="228">
        <f t="shared" si="10"/>
        <v>1.712044584288599</v>
      </c>
      <c r="P85" s="166"/>
      <c r="Q85" s="166"/>
      <c r="R85" s="166"/>
      <c r="S85" s="166"/>
      <c r="T85" s="166"/>
      <c r="U85" s="166"/>
    </row>
    <row r="86" spans="1:21" ht="12" customHeight="1">
      <c r="A86" s="28">
        <v>1993</v>
      </c>
      <c r="B86" s="228">
        <f>'Table A6'!B86/'Table A6'!P86</f>
        <v>1.9196587121380231</v>
      </c>
      <c r="C86" s="228">
        <f>'Table A6'!C86/'Table A6'!Q86</f>
        <v>2.0632266159686812</v>
      </c>
      <c r="D86" s="228">
        <f>'Table A6'!D86/'Table A6'!R86</f>
        <v>2.4044672648071037</v>
      </c>
      <c r="E86" s="228">
        <f>'Table A6'!E86/'Table A6'!S86</f>
        <v>2.4785198322720219</v>
      </c>
      <c r="F86" s="228">
        <f>'Table A6'!F86/'Table A6'!T86</f>
        <v>2.5561669755270433</v>
      </c>
      <c r="G86" s="228">
        <f>'Table A6'!G86/'Table A6'!U86</f>
        <v>2.4170777233461731</v>
      </c>
      <c r="H86" s="29"/>
      <c r="I86" s="228">
        <f t="shared" si="11"/>
        <v>2.0873598942755618</v>
      </c>
      <c r="J86" s="228">
        <f t="shared" si="6"/>
        <v>1.9405332644808964</v>
      </c>
      <c r="K86" s="228">
        <f t="shared" si="7"/>
        <v>1.7120137471750505</v>
      </c>
      <c r="L86" s="228">
        <f t="shared" si="8"/>
        <v>1.6763521044308978</v>
      </c>
      <c r="M86" s="228">
        <f t="shared" si="9"/>
        <v>1.642604563473222</v>
      </c>
      <c r="N86" s="228">
        <f t="shared" si="10"/>
        <v>1.7056775951841798</v>
      </c>
      <c r="P86" s="166"/>
      <c r="Q86" s="166"/>
      <c r="R86" s="166"/>
      <c r="S86" s="166"/>
      <c r="T86" s="166"/>
      <c r="U86" s="166"/>
    </row>
    <row r="87" spans="1:21" ht="12" customHeight="1">
      <c r="A87" s="28">
        <v>1994</v>
      </c>
      <c r="B87" s="228">
        <f>'Table A6'!B87/'Table A6'!P87</f>
        <v>1.9252875240386496</v>
      </c>
      <c r="C87" s="228">
        <f>'Table A6'!C87/'Table A6'!Q87</f>
        <v>2.0522611478746393</v>
      </c>
      <c r="D87" s="228">
        <f>'Table A6'!D87/'Table A6'!R87</f>
        <v>2.3806488054231014</v>
      </c>
      <c r="E87" s="228">
        <f>'Table A6'!E87/'Table A6'!S87</f>
        <v>2.4561999423257475</v>
      </c>
      <c r="F87" s="228">
        <f>'Table A6'!F87/'Table A6'!T87</f>
        <v>2.5328198013749015</v>
      </c>
      <c r="G87" s="228">
        <f>'Table A6'!G87/'Table A6'!U87</f>
        <v>2.3723135997641585</v>
      </c>
      <c r="H87" s="29"/>
      <c r="I87" s="228">
        <f t="shared" si="11"/>
        <v>2.080745145719948</v>
      </c>
      <c r="J87" s="228">
        <f t="shared" si="6"/>
        <v>1.9503344317328484</v>
      </c>
      <c r="K87" s="228">
        <f t="shared" si="7"/>
        <v>1.7242971536802574</v>
      </c>
      <c r="L87" s="228">
        <f t="shared" si="8"/>
        <v>1.6867188844980074</v>
      </c>
      <c r="M87" s="228">
        <f t="shared" si="9"/>
        <v>1.6523924071851268</v>
      </c>
      <c r="N87" s="228">
        <f t="shared" si="10"/>
        <v>1.7286964147056889</v>
      </c>
      <c r="P87" s="166"/>
      <c r="Q87" s="166"/>
      <c r="R87" s="166"/>
      <c r="S87" s="166"/>
      <c r="T87" s="166"/>
      <c r="U87" s="166"/>
    </row>
    <row r="88" spans="1:21" ht="12" customHeight="1">
      <c r="A88" s="28">
        <v>1995</v>
      </c>
      <c r="B88" s="228">
        <f>'Table A6'!B88/'Table A6'!P88</f>
        <v>2.0021923442509268</v>
      </c>
      <c r="C88" s="228">
        <f>'Table A6'!C88/'Table A6'!Q88</f>
        <v>2.1509769628893243</v>
      </c>
      <c r="D88" s="228">
        <f>'Table A6'!D88/'Table A6'!R88</f>
        <v>2.509704890491375</v>
      </c>
      <c r="E88" s="228">
        <f>'Table A6'!E88/'Table A6'!S88</f>
        <v>2.5669620230941814</v>
      </c>
      <c r="F88" s="228">
        <f>'Table A6'!F88/'Table A6'!T88</f>
        <v>2.6088358611272788</v>
      </c>
      <c r="G88" s="228">
        <f>'Table A6'!G88/'Table A6'!U88</f>
        <v>2.3160182250609407</v>
      </c>
      <c r="H88" s="29"/>
      <c r="I88" s="228">
        <f t="shared" si="11"/>
        <v>1.9978124516082134</v>
      </c>
      <c r="J88" s="228">
        <f t="shared" si="6"/>
        <v>1.8688271201273019</v>
      </c>
      <c r="K88" s="228">
        <f t="shared" si="7"/>
        <v>1.6623811092474652</v>
      </c>
      <c r="L88" s="228">
        <f t="shared" si="8"/>
        <v>1.6381775596739498</v>
      </c>
      <c r="M88" s="228">
        <f t="shared" si="9"/>
        <v>1.6215674477191975</v>
      </c>
      <c r="N88" s="228">
        <f t="shared" si="10"/>
        <v>1.7598678961711895</v>
      </c>
      <c r="P88" s="166"/>
      <c r="Q88" s="166"/>
      <c r="R88" s="166"/>
      <c r="S88" s="166"/>
      <c r="T88" s="166"/>
      <c r="U88" s="166"/>
    </row>
    <row r="89" spans="1:21" ht="12" customHeight="1">
      <c r="A89" s="28">
        <v>1996</v>
      </c>
      <c r="B89" s="228">
        <f>'Table A6'!B89/'Table A6'!P89</f>
        <v>2.1674007016914363</v>
      </c>
      <c r="C89" s="228">
        <f>'Table A6'!C89/'Table A6'!Q89</f>
        <v>2.3222680148216504</v>
      </c>
      <c r="D89" s="228">
        <f>'Table A6'!D89/'Table A6'!R89</f>
        <v>2.684864455678158</v>
      </c>
      <c r="E89" s="228">
        <f>'Table A6'!E89/'Table A6'!S89</f>
        <v>2.7483595553885443</v>
      </c>
      <c r="F89" s="228">
        <f>'Table A6'!F89/'Table A6'!T89</f>
        <v>2.8221640962309986</v>
      </c>
      <c r="G89" s="228">
        <f>'Table A6'!G89/'Table A6'!U89</f>
        <v>2.4720579436599555</v>
      </c>
      <c r="H89" s="29"/>
      <c r="I89" s="228">
        <f t="shared" si="11"/>
        <v>1.8566039051981973</v>
      </c>
      <c r="J89" s="228">
        <f t="shared" si="6"/>
        <v>1.7562763288461467</v>
      </c>
      <c r="K89" s="228">
        <f t="shared" si="7"/>
        <v>1.5935195538311122</v>
      </c>
      <c r="L89" s="228">
        <f t="shared" si="8"/>
        <v>1.5719647294047399</v>
      </c>
      <c r="M89" s="228">
        <f t="shared" si="9"/>
        <v>1.5487979935881848</v>
      </c>
      <c r="N89" s="228">
        <f t="shared" si="10"/>
        <v>1.6793210853600742</v>
      </c>
      <c r="P89" s="166"/>
      <c r="Q89" s="166"/>
      <c r="R89" s="166"/>
      <c r="S89" s="166"/>
      <c r="T89" s="166"/>
      <c r="U89" s="166"/>
    </row>
    <row r="90" spans="1:21" ht="12" customHeight="1">
      <c r="A90" s="28">
        <v>1997</v>
      </c>
      <c r="B90" s="228">
        <f>'Table A6'!B90/'Table A6'!P90</f>
        <v>2.2640205178962987</v>
      </c>
      <c r="C90" s="228">
        <f>'Table A6'!C90/'Table A6'!Q90</f>
        <v>2.4543448253593416</v>
      </c>
      <c r="D90" s="228">
        <f>'Table A6'!D90/'Table A6'!R90</f>
        <v>2.8454378448431377</v>
      </c>
      <c r="E90" s="228">
        <f>'Table A6'!E90/'Table A6'!S90</f>
        <v>2.9306893366016094</v>
      </c>
      <c r="F90" s="228">
        <f>'Table A6'!F90/'Table A6'!T90</f>
        <v>2.936448922136365</v>
      </c>
      <c r="G90" s="228">
        <f>'Table A6'!G90/'Table A6'!U90</f>
        <v>2.5129667080717555</v>
      </c>
      <c r="H90" s="29"/>
      <c r="I90" s="228">
        <f t="shared" si="11"/>
        <v>1.7911263985368637</v>
      </c>
      <c r="J90" s="228">
        <f t="shared" si="6"/>
        <v>1.6875948417205104</v>
      </c>
      <c r="K90" s="228">
        <f t="shared" si="7"/>
        <v>1.5418768249466566</v>
      </c>
      <c r="L90" s="228">
        <f t="shared" si="8"/>
        <v>1.5179497193267746</v>
      </c>
      <c r="M90" s="228">
        <f t="shared" si="9"/>
        <v>1.5164091800039639</v>
      </c>
      <c r="N90" s="228">
        <f t="shared" si="10"/>
        <v>1.6609530762738851</v>
      </c>
      <c r="P90" s="166"/>
      <c r="Q90" s="166"/>
      <c r="R90" s="166"/>
      <c r="S90" s="166"/>
      <c r="T90" s="166"/>
      <c r="U90" s="166"/>
    </row>
    <row r="91" spans="1:21" ht="12" customHeight="1">
      <c r="A91" s="47">
        <v>1998</v>
      </c>
      <c r="B91" s="228">
        <f>'Table A6'!B91/'Table A6'!P91</f>
        <v>2.3539138874407644</v>
      </c>
      <c r="C91" s="228">
        <f>'Table A6'!C91/'Table A6'!Q91</f>
        <v>2.5554746607089487</v>
      </c>
      <c r="D91" s="228">
        <f>'Table A6'!D91/'Table A6'!R91</f>
        <v>3.0237158396381987</v>
      </c>
      <c r="E91" s="228">
        <f>'Table A6'!E91/'Table A6'!S91</f>
        <v>3.0740662362499318</v>
      </c>
      <c r="F91" s="228">
        <f>'Table A6'!F91/'Table A6'!T91</f>
        <v>3.0591337635128992</v>
      </c>
      <c r="G91" s="228">
        <f>'Table A6'!G91/'Table A6'!U91</f>
        <v>2.5235546280524148</v>
      </c>
      <c r="H91" s="29"/>
      <c r="I91" s="228">
        <f t="shared" si="11"/>
        <v>1.7385994111414649</v>
      </c>
      <c r="J91" s="228">
        <f t="shared" si="6"/>
        <v>1.6428905756293217</v>
      </c>
      <c r="K91" s="228">
        <f t="shared" si="7"/>
        <v>1.4941405213188332</v>
      </c>
      <c r="L91" s="228">
        <f t="shared" si="8"/>
        <v>1.4821446791439388</v>
      </c>
      <c r="M91" s="228">
        <f t="shared" si="9"/>
        <v>1.4856411068186224</v>
      </c>
      <c r="N91" s="228">
        <f t="shared" si="10"/>
        <v>1.6563597928078999</v>
      </c>
      <c r="P91" s="166"/>
      <c r="Q91" s="166"/>
      <c r="R91" s="166"/>
      <c r="S91" s="166"/>
      <c r="T91" s="166"/>
      <c r="U91" s="166"/>
    </row>
    <row r="92" spans="1:21" ht="12" customHeight="1">
      <c r="A92" s="47">
        <v>1999</v>
      </c>
      <c r="B92" s="228">
        <f>'Table A6'!B92/'Table A6'!P92</f>
        <v>2.4314124019408974</v>
      </c>
      <c r="C92" s="228">
        <f>'Table A6'!C92/'Table A6'!Q92</f>
        <v>2.6567643664925797</v>
      </c>
      <c r="D92" s="228">
        <f>'Table A6'!D92/'Table A6'!R92</f>
        <v>3.0980910949141278</v>
      </c>
      <c r="E92" s="228">
        <f>'Table A6'!E92/'Table A6'!S92</f>
        <v>3.1691060475780053</v>
      </c>
      <c r="F92" s="228">
        <f>'Table A6'!F92/'Table A6'!T92</f>
        <v>3.1024000532207667</v>
      </c>
      <c r="G92" s="228">
        <f>'Table A6'!G92/'Table A6'!U92</f>
        <v>2.5343825403505673</v>
      </c>
      <c r="H92" s="29"/>
      <c r="I92" s="228">
        <f t="shared" si="11"/>
        <v>1.698610685951909</v>
      </c>
      <c r="J92" s="228">
        <f t="shared" si="6"/>
        <v>1.603586134651743</v>
      </c>
      <c r="K92" s="228">
        <f t="shared" si="7"/>
        <v>1.4766237283138217</v>
      </c>
      <c r="L92" s="228">
        <f t="shared" si="8"/>
        <v>1.4610194144802586</v>
      </c>
      <c r="M92" s="228">
        <f t="shared" si="9"/>
        <v>1.4756468677158052</v>
      </c>
      <c r="N92" s="228">
        <f t="shared" si="10"/>
        <v>1.6517279581215292</v>
      </c>
      <c r="P92" s="166"/>
      <c r="Q92" s="166"/>
      <c r="R92" s="166"/>
      <c r="S92" s="166"/>
      <c r="T92" s="166"/>
      <c r="U92" s="166"/>
    </row>
    <row r="93" spans="1:21" ht="12" customHeight="1">
      <c r="A93" s="47">
        <v>2000</v>
      </c>
      <c r="B93" s="228">
        <f>'Table A6'!B93/'Table A6'!P93</f>
        <v>2.4894097472556829</v>
      </c>
      <c r="C93" s="228">
        <f>'Table A6'!C93/'Table A6'!Q93</f>
        <v>2.7010018414758603</v>
      </c>
      <c r="D93" s="228">
        <f>'Table A6'!D93/'Table A6'!R93</f>
        <v>3.2278463758668665</v>
      </c>
      <c r="E93" s="228">
        <f>'Table A6'!E93/'Table A6'!S93</f>
        <v>3.4013257360482663</v>
      </c>
      <c r="F93" s="228">
        <f>'Table A6'!F93/'Table A6'!T93</f>
        <v>3.3069290403319052</v>
      </c>
      <c r="G93" s="228">
        <f>'Table A6'!G93/'Table A6'!U93</f>
        <v>2.7271761774832952</v>
      </c>
      <c r="H93" s="29"/>
      <c r="I93" s="228">
        <f t="shared" si="11"/>
        <v>1.6714069125991378</v>
      </c>
      <c r="J93" s="228">
        <f t="shared" si="6"/>
        <v>1.5878888403391487</v>
      </c>
      <c r="K93" s="228">
        <f t="shared" si="7"/>
        <v>1.4488639839948096</v>
      </c>
      <c r="L93" s="228">
        <f t="shared" si="8"/>
        <v>1.416436631227568</v>
      </c>
      <c r="M93" s="228">
        <f t="shared" si="9"/>
        <v>1.4334767054023156</v>
      </c>
      <c r="N93" s="228">
        <f t="shared" si="10"/>
        <v>1.578979731793847</v>
      </c>
      <c r="P93" s="166"/>
      <c r="Q93" s="166"/>
      <c r="R93" s="166"/>
      <c r="S93" s="166"/>
      <c r="T93" s="166"/>
      <c r="U93" s="166"/>
    </row>
    <row r="94" spans="1:21" ht="12" customHeight="1">
      <c r="A94" s="47">
        <v>2001</v>
      </c>
      <c r="B94" s="228">
        <f>'Table A6'!B94/'Table A6'!P94</f>
        <v>2.242247235444661</v>
      </c>
      <c r="C94" s="228">
        <f>'Table A6'!C94/'Table A6'!Q94</f>
        <v>2.394682457719076</v>
      </c>
      <c r="D94" s="228">
        <f>'Table A6'!D94/'Table A6'!R94</f>
        <v>2.8254069915906692</v>
      </c>
      <c r="E94" s="228">
        <f>'Table A6'!E94/'Table A6'!S94</f>
        <v>2.943308490711761</v>
      </c>
      <c r="F94" s="228">
        <f>'Table A6'!F94/'Table A6'!T94</f>
        <v>2.9687311587070107</v>
      </c>
      <c r="G94" s="228">
        <f>'Table A6'!G94/'Table A6'!U94</f>
        <v>2.6633669478985711</v>
      </c>
      <c r="H94" s="29"/>
      <c r="I94" s="228">
        <f t="shared" si="11"/>
        <v>1.804992735316534</v>
      </c>
      <c r="J94" s="228">
        <f t="shared" si="6"/>
        <v>1.7170090901089008</v>
      </c>
      <c r="K94" s="228">
        <f t="shared" si="7"/>
        <v>1.5478230359622951</v>
      </c>
      <c r="L94" s="228">
        <f t="shared" si="8"/>
        <v>1.5145863380825024</v>
      </c>
      <c r="M94" s="228">
        <f t="shared" si="9"/>
        <v>1.5079413690271264</v>
      </c>
      <c r="N94" s="228">
        <f t="shared" si="10"/>
        <v>1.6011902552610886</v>
      </c>
      <c r="P94" s="166"/>
      <c r="Q94" s="166"/>
      <c r="R94" s="166"/>
      <c r="S94" s="166"/>
      <c r="T94" s="166"/>
      <c r="U94" s="166"/>
    </row>
    <row r="95" spans="1:21" ht="12" customHeight="1">
      <c r="A95" s="47">
        <v>2002</v>
      </c>
      <c r="B95" s="228">
        <f>'Table A6'!B95/'Table A6'!P95</f>
        <v>2.1403228130034244</v>
      </c>
      <c r="C95" s="228">
        <f>'Table A6'!C95/'Table A6'!Q95</f>
        <v>2.2722423129295399</v>
      </c>
      <c r="D95" s="228">
        <f>'Table A6'!D95/'Table A6'!R95</f>
        <v>2.6551474937782151</v>
      </c>
      <c r="E95" s="228">
        <f>'Table A6'!E95/'Table A6'!S95</f>
        <v>2.7346011142241982</v>
      </c>
      <c r="F95" s="228">
        <f>'Table A6'!F95/'Table A6'!T95</f>
        <v>2.8128142856568958</v>
      </c>
      <c r="G95" s="228">
        <f>'Table A6'!G95/'Table A6'!U95</f>
        <v>2.5654382591052389</v>
      </c>
      <c r="H95" s="29"/>
      <c r="I95" s="228">
        <f t="shared" si="11"/>
        <v>1.8769446586499159</v>
      </c>
      <c r="J95" s="228">
        <f t="shared" si="6"/>
        <v>1.7860137882832565</v>
      </c>
      <c r="K95" s="228">
        <f t="shared" si="7"/>
        <v>1.6041757630416937</v>
      </c>
      <c r="L95" s="228">
        <f t="shared" si="8"/>
        <v>1.5765014168385629</v>
      </c>
      <c r="M95" s="228">
        <f t="shared" si="9"/>
        <v>1.5516284861124854</v>
      </c>
      <c r="N95" s="228">
        <f t="shared" si="10"/>
        <v>1.6387987480078405</v>
      </c>
      <c r="P95" s="166"/>
      <c r="Q95" s="166"/>
      <c r="R95" s="166"/>
      <c r="S95" s="166"/>
      <c r="T95" s="166"/>
      <c r="U95" s="166"/>
    </row>
    <row r="96" spans="1:21" ht="12" customHeight="1">
      <c r="A96" s="47">
        <f t="shared" ref="A96:A101" si="12">A95+1</f>
        <v>2003</v>
      </c>
      <c r="B96" s="228">
        <f>'Table A6'!B96/'Table A6'!P96</f>
        <v>2.176406624559255</v>
      </c>
      <c r="C96" s="228">
        <f>'Table A6'!C96/'Table A6'!Q96</f>
        <v>2.3208211499238383</v>
      </c>
      <c r="D96" s="228">
        <f>'Table A6'!D96/'Table A6'!R96</f>
        <v>2.7422377602920434</v>
      </c>
      <c r="E96" s="228">
        <f>'Table A6'!E96/'Table A6'!S96</f>
        <v>2.8408362505313223</v>
      </c>
      <c r="F96" s="228">
        <f>'Table A6'!F96/'Table A6'!T96</f>
        <v>2.9386091933962524</v>
      </c>
      <c r="G96" s="228">
        <f>'Table A6'!G96/'Table A6'!U96</f>
        <v>2.6981200274591313</v>
      </c>
      <c r="H96" s="29"/>
      <c r="I96" s="228">
        <f t="shared" si="11"/>
        <v>1.8500462162686764</v>
      </c>
      <c r="J96" s="228">
        <f t="shared" si="6"/>
        <v>1.7571047753571045</v>
      </c>
      <c r="K96" s="228">
        <f t="shared" si="7"/>
        <v>1.5739744728253247</v>
      </c>
      <c r="L96" s="228">
        <f t="shared" si="8"/>
        <v>1.5432313709116545</v>
      </c>
      <c r="M96" s="228">
        <f t="shared" si="9"/>
        <v>1.5158337242010591</v>
      </c>
      <c r="N96" s="228">
        <f t="shared" si="10"/>
        <v>1.5888865238202763</v>
      </c>
      <c r="P96" s="166"/>
      <c r="Q96" s="166"/>
      <c r="R96" s="166"/>
      <c r="S96" s="166"/>
      <c r="T96" s="166"/>
      <c r="U96" s="166"/>
    </row>
    <row r="97" spans="1:21" ht="12" customHeight="1">
      <c r="A97" s="47">
        <f t="shared" si="12"/>
        <v>2004</v>
      </c>
      <c r="B97" s="228">
        <f>'Table A6'!B97/'Table A6'!P97</f>
        <v>2.3447494496718946</v>
      </c>
      <c r="C97" s="228">
        <f>'Table A6'!C97/'Table A6'!Q97</f>
        <v>2.5269883893078338</v>
      </c>
      <c r="D97" s="228">
        <f>'Table A6'!D97/'Table A6'!R97</f>
        <v>2.9911495749747186</v>
      </c>
      <c r="E97" s="228">
        <f>'Table A6'!E97/'Table A6'!S97</f>
        <v>3.1229918175525131</v>
      </c>
      <c r="F97" s="228">
        <f>'Table A6'!F97/'Table A6'!T97</f>
        <v>3.1264878921951351</v>
      </c>
      <c r="G97" s="228">
        <f>'Table A6'!G97/'Table A6'!U97</f>
        <v>2.7464977777359958</v>
      </c>
      <c r="H97" s="29"/>
      <c r="I97" s="228">
        <f t="shared" si="11"/>
        <v>1.7436329497989309</v>
      </c>
      <c r="J97" s="228">
        <f t="shared" si="6"/>
        <v>1.6548838268857358</v>
      </c>
      <c r="K97" s="228">
        <f t="shared" si="7"/>
        <v>1.5022224410301757</v>
      </c>
      <c r="L97" s="228">
        <f t="shared" si="8"/>
        <v>1.4710333745670523</v>
      </c>
      <c r="M97" s="228">
        <f t="shared" si="9"/>
        <v>1.4702589672249289</v>
      </c>
      <c r="N97" s="228">
        <f t="shared" si="10"/>
        <v>1.5725744474157368</v>
      </c>
      <c r="P97" s="166"/>
      <c r="Q97" s="166"/>
      <c r="R97" s="166"/>
      <c r="S97" s="166"/>
      <c r="T97" s="166"/>
      <c r="U97" s="166"/>
    </row>
    <row r="98" spans="1:21" ht="12" customHeight="1">
      <c r="A98" s="47">
        <f t="shared" si="12"/>
        <v>2005</v>
      </c>
      <c r="B98" s="228">
        <f>'Table A6'!B98/'Table A6'!P98</f>
        <v>2.5018701990875463</v>
      </c>
      <c r="C98" s="228">
        <f>'Table A6'!C98/'Table A6'!Q98</f>
        <v>2.7242748556246594</v>
      </c>
      <c r="D98" s="228">
        <f>'Table A6'!D98/'Table A6'!R98</f>
        <v>3.2117709399813315</v>
      </c>
      <c r="E98" s="228">
        <f>'Table A6'!E98/'Table A6'!S98</f>
        <v>3.3440676114219032</v>
      </c>
      <c r="F98" s="228">
        <f>'Table A6'!F98/'Table A6'!T98</f>
        <v>3.2746616467288701</v>
      </c>
      <c r="G98" s="228">
        <f>'Table A6'!G98/'Table A6'!U98</f>
        <v>2.7478719506347757</v>
      </c>
      <c r="H98" s="29"/>
      <c r="I98" s="228">
        <f t="shared" si="11"/>
        <v>1.6658365021208523</v>
      </c>
      <c r="J98" s="228">
        <f t="shared" si="6"/>
        <v>1.5799539422256008</v>
      </c>
      <c r="K98" s="228">
        <f t="shared" si="7"/>
        <v>1.4521263852071591</v>
      </c>
      <c r="L98" s="228">
        <f t="shared" si="8"/>
        <v>1.4266088551061049</v>
      </c>
      <c r="M98" s="228">
        <f t="shared" si="9"/>
        <v>1.4396258236639603</v>
      </c>
      <c r="N98" s="228">
        <f t="shared" si="10"/>
        <v>1.5721242907049509</v>
      </c>
      <c r="P98" s="166"/>
      <c r="Q98" s="166"/>
      <c r="R98" s="166"/>
      <c r="S98" s="166"/>
      <c r="T98" s="166"/>
      <c r="U98" s="166"/>
    </row>
    <row r="99" spans="1:21" ht="12" customHeight="1">
      <c r="A99" s="47">
        <f t="shared" si="12"/>
        <v>2006</v>
      </c>
      <c r="B99" s="228">
        <f>'Table A6'!B99/'Table A6'!P99</f>
        <v>2.5728886568272444</v>
      </c>
      <c r="C99" s="228">
        <f>'Table A6'!C99/'Table A6'!Q99</f>
        <v>2.8049756482582104</v>
      </c>
      <c r="D99" s="228">
        <f>'Table A6'!D99/'Table A6'!R99</f>
        <v>3.3014556166393914</v>
      </c>
      <c r="E99" s="228">
        <f>'Table A6'!E99/'Table A6'!S99</f>
        <v>3.4200227448254252</v>
      </c>
      <c r="F99" s="228">
        <f>'Table A6'!F99/'Table A6'!T99</f>
        <v>3.3034001783830922</v>
      </c>
      <c r="G99" s="228">
        <f>'Table A6'!G99/'Table A6'!U99</f>
        <v>2.8358953700273903</v>
      </c>
      <c r="H99" s="29"/>
      <c r="I99" s="228">
        <f t="shared" si="11"/>
        <v>1.6357729109809667</v>
      </c>
      <c r="J99" s="228">
        <f t="shared" si="6"/>
        <v>1.5540240949870949</v>
      </c>
      <c r="K99" s="228">
        <f t="shared" si="7"/>
        <v>1.4345076189043393</v>
      </c>
      <c r="L99" s="228">
        <f t="shared" si="8"/>
        <v>1.4132192567769184</v>
      </c>
      <c r="M99" s="228">
        <f t="shared" si="9"/>
        <v>1.4341408016656341</v>
      </c>
      <c r="N99" s="228">
        <f t="shared" si="10"/>
        <v>1.5446933503542093</v>
      </c>
      <c r="P99" s="166"/>
      <c r="Q99" s="166"/>
      <c r="R99" s="166"/>
      <c r="S99" s="166"/>
      <c r="T99" s="166"/>
      <c r="U99" s="166"/>
    </row>
    <row r="100" spans="1:21" ht="12" customHeight="1">
      <c r="A100" s="47">
        <f t="shared" si="12"/>
        <v>2007</v>
      </c>
      <c r="B100" s="228">
        <f>'Table A6'!B100/'Table A6'!P100</f>
        <v>2.6340545469723859</v>
      </c>
      <c r="C100" s="228">
        <f>'Table A6'!C100/'Table A6'!Q100</f>
        <v>2.889897932513513</v>
      </c>
      <c r="D100" s="228">
        <f>'Table A6'!D100/'Table A6'!R100</f>
        <v>3.4205651230567149</v>
      </c>
      <c r="E100" s="228">
        <f>'Table A6'!E100/'Table A6'!S100</f>
        <v>3.5478634063471479</v>
      </c>
      <c r="F100" s="228">
        <f>'Table A6'!F100/'Table A6'!T100</f>
        <v>3.4711310185629922</v>
      </c>
      <c r="G100" s="228">
        <f>'Table A6'!G100/'Table A6'!U100</f>
        <v>3.0533925569026672</v>
      </c>
      <c r="H100" s="29"/>
      <c r="I100" s="228">
        <f t="shared" si="11"/>
        <v>1.6119746748068007</v>
      </c>
      <c r="J100" s="228">
        <f t="shared" si="6"/>
        <v>1.5291291041680897</v>
      </c>
      <c r="K100" s="228">
        <f t="shared" si="7"/>
        <v>1.413126666361775</v>
      </c>
      <c r="L100" s="228">
        <f t="shared" si="8"/>
        <v>1.3924857186255883</v>
      </c>
      <c r="M100" s="228">
        <f t="shared" si="9"/>
        <v>1.4046729989175233</v>
      </c>
      <c r="N100" s="228">
        <f t="shared" si="10"/>
        <v>1.4869989406742556</v>
      </c>
      <c r="P100" s="166"/>
      <c r="Q100" s="166"/>
      <c r="R100" s="166"/>
      <c r="S100" s="166"/>
      <c r="T100" s="166"/>
      <c r="U100" s="166"/>
    </row>
    <row r="101" spans="1:21" ht="12" customHeight="1">
      <c r="A101" s="47">
        <f t="shared" si="12"/>
        <v>2008</v>
      </c>
      <c r="B101" s="228">
        <f>'Table A6'!B101/'Table A6'!P101</f>
        <v>2.4018519227154003</v>
      </c>
      <c r="C101" s="228">
        <f>'Table A6'!C101/'Table A6'!Q101</f>
        <v>2.5975757518162252</v>
      </c>
      <c r="D101" s="228">
        <f>'Table A6'!D101/'Table A6'!R101</f>
        <v>3.0895336554604764</v>
      </c>
      <c r="E101" s="228">
        <f>'Table A6'!E101/'Table A6'!S101</f>
        <v>3.2793622539195035</v>
      </c>
      <c r="F101" s="228">
        <f>'Table A6'!F101/'Table A6'!T101</f>
        <v>3.3323393885225912</v>
      </c>
      <c r="G101" s="228">
        <f>'Table A6'!G101/'Table A6'!U101</f>
        <v>2.99109984125647</v>
      </c>
      <c r="H101" s="29"/>
      <c r="I101" s="228">
        <f t="shared" ref="I101:N101" si="13">B101/(B101-1)</f>
        <v>1.7133421039670087</v>
      </c>
      <c r="J101" s="228">
        <f t="shared" si="13"/>
        <v>1.6259484089334335</v>
      </c>
      <c r="K101" s="228">
        <f t="shared" si="13"/>
        <v>1.4785756847642768</v>
      </c>
      <c r="L101" s="228">
        <f t="shared" si="13"/>
        <v>1.4387192067783163</v>
      </c>
      <c r="M101" s="228">
        <f t="shared" si="13"/>
        <v>1.4287540676631307</v>
      </c>
      <c r="N101" s="228">
        <f t="shared" si="13"/>
        <v>1.5022349855489701</v>
      </c>
      <c r="P101" s="166"/>
      <c r="Q101" s="166"/>
      <c r="R101" s="166"/>
      <c r="S101" s="166"/>
      <c r="T101" s="166"/>
      <c r="U101" s="166"/>
    </row>
    <row r="102" spans="1:21" ht="12" customHeight="1">
      <c r="A102" s="109"/>
      <c r="B102" s="109"/>
      <c r="C102" s="109"/>
      <c r="D102" s="109"/>
      <c r="E102" s="109"/>
      <c r="F102" s="109"/>
      <c r="G102" s="109"/>
      <c r="H102" s="109"/>
      <c r="I102" s="109"/>
      <c r="J102" s="32"/>
      <c r="K102" s="32"/>
      <c r="L102" s="32"/>
      <c r="M102" s="32"/>
      <c r="N102" s="32"/>
    </row>
    <row r="103" spans="1:21" ht="12" customHeight="1">
      <c r="J103" s="30"/>
      <c r="K103" s="30"/>
      <c r="L103" s="30"/>
      <c r="M103" s="30"/>
      <c r="N103" s="30"/>
    </row>
    <row r="104" spans="1:21" ht="12" customHeight="1">
      <c r="J104" s="30"/>
      <c r="K104" s="30"/>
      <c r="L104" s="30"/>
      <c r="M104" s="30"/>
      <c r="N104" s="30"/>
    </row>
    <row r="105" spans="1:21" ht="12" customHeight="1">
      <c r="J105" s="30"/>
      <c r="K105" s="30"/>
      <c r="L105" s="30"/>
      <c r="M105" s="30"/>
      <c r="N105" s="30"/>
    </row>
    <row r="106" spans="1:21" ht="12" customHeight="1">
      <c r="J106" s="30"/>
      <c r="K106" s="30"/>
      <c r="L106" s="30"/>
      <c r="M106" s="30"/>
      <c r="N106" s="30"/>
    </row>
    <row r="107" spans="1:21" ht="12" customHeight="1">
      <c r="J107" s="30"/>
      <c r="K107" s="30"/>
      <c r="L107" s="30"/>
      <c r="M107" s="30"/>
      <c r="N107" s="30"/>
    </row>
    <row r="108" spans="1:21" ht="12" customHeight="1">
      <c r="J108" s="30"/>
      <c r="K108" s="30"/>
      <c r="L108" s="30"/>
      <c r="M108" s="30"/>
      <c r="N108" s="30"/>
    </row>
    <row r="109" spans="1:21" ht="12" customHeight="1">
      <c r="J109" s="30"/>
      <c r="K109" s="30"/>
      <c r="L109" s="30"/>
      <c r="M109" s="30"/>
      <c r="N109" s="30"/>
    </row>
    <row r="110" spans="1:21" ht="12" customHeight="1">
      <c r="J110" s="30"/>
      <c r="K110" s="30"/>
      <c r="L110" s="30"/>
      <c r="M110" s="30"/>
      <c r="N110" s="30"/>
    </row>
    <row r="111" spans="1:21" ht="12" customHeight="1">
      <c r="J111" s="30"/>
      <c r="K111" s="30"/>
      <c r="L111" s="30"/>
      <c r="M111" s="30"/>
      <c r="N111" s="30"/>
    </row>
    <row r="112" spans="1:21" ht="12" customHeight="1">
      <c r="J112" s="30"/>
      <c r="K112" s="30"/>
      <c r="L112" s="30"/>
      <c r="M112" s="30"/>
      <c r="N112" s="30"/>
    </row>
    <row r="113" spans="10:14" ht="12" customHeight="1">
      <c r="J113" s="30"/>
      <c r="K113" s="30"/>
      <c r="L113" s="30"/>
      <c r="M113" s="30"/>
      <c r="N113" s="30"/>
    </row>
    <row r="114" spans="10:14" ht="12" customHeight="1">
      <c r="J114" s="30"/>
      <c r="K114" s="30"/>
      <c r="L114" s="30"/>
      <c r="M114" s="30"/>
      <c r="N114" s="30"/>
    </row>
    <row r="115" spans="10:14" ht="12" customHeight="1">
      <c r="J115" s="30"/>
      <c r="K115" s="30"/>
      <c r="L115" s="30"/>
      <c r="M115" s="30"/>
      <c r="N115" s="30"/>
    </row>
    <row r="116" spans="10:14" ht="12" customHeight="1">
      <c r="J116" s="30"/>
      <c r="K116" s="30"/>
      <c r="L116" s="30"/>
      <c r="M116" s="30"/>
      <c r="N116" s="30"/>
    </row>
    <row r="117" spans="10:14" ht="12" customHeight="1">
      <c r="J117" s="30"/>
      <c r="K117" s="30"/>
      <c r="L117" s="30"/>
      <c r="M117" s="30"/>
      <c r="N117" s="30"/>
    </row>
    <row r="118" spans="10:14" ht="12" customHeight="1">
      <c r="J118" s="30"/>
      <c r="K118" s="30"/>
      <c r="L118" s="30"/>
      <c r="M118" s="30"/>
      <c r="N118" s="30"/>
    </row>
    <row r="119" spans="10:14" ht="12" customHeight="1">
      <c r="J119" s="30"/>
      <c r="K119" s="30"/>
      <c r="L119" s="30"/>
      <c r="M119" s="30"/>
      <c r="N119" s="30"/>
    </row>
    <row r="120" spans="10:14" ht="12" customHeight="1">
      <c r="J120" s="30"/>
      <c r="K120" s="30"/>
      <c r="L120" s="30"/>
      <c r="M120" s="30"/>
      <c r="N120" s="30"/>
    </row>
    <row r="121" spans="10:14" ht="12" customHeight="1">
      <c r="J121" s="30"/>
      <c r="K121" s="30"/>
      <c r="L121" s="30"/>
      <c r="M121" s="30"/>
      <c r="N121" s="30"/>
    </row>
    <row r="122" spans="10:14" ht="12" customHeight="1">
      <c r="J122" s="30"/>
      <c r="K122" s="30"/>
      <c r="L122" s="30"/>
      <c r="M122" s="30"/>
      <c r="N122" s="30"/>
    </row>
    <row r="123" spans="10:14" ht="12" customHeight="1">
      <c r="J123" s="30"/>
      <c r="K123" s="30"/>
      <c r="L123" s="30"/>
      <c r="M123" s="30"/>
      <c r="N123" s="30"/>
    </row>
    <row r="124" spans="10:14" ht="12" customHeight="1">
      <c r="J124" s="30"/>
      <c r="K124" s="30"/>
      <c r="L124" s="30"/>
      <c r="M124" s="30"/>
      <c r="N124" s="30"/>
    </row>
    <row r="125" spans="10:14" ht="12" customHeight="1">
      <c r="J125" s="30"/>
      <c r="K125" s="30"/>
      <c r="L125" s="30"/>
      <c r="M125" s="30"/>
      <c r="N125" s="30"/>
    </row>
    <row r="126" spans="10:14" ht="12" customHeight="1">
      <c r="J126" s="30"/>
      <c r="K126" s="30"/>
      <c r="L126" s="30"/>
      <c r="M126" s="30"/>
      <c r="N126" s="30"/>
    </row>
    <row r="127" spans="10:14" ht="12" customHeight="1">
      <c r="J127" s="30"/>
      <c r="K127" s="30"/>
      <c r="L127" s="30"/>
      <c r="M127" s="30"/>
      <c r="N127" s="30"/>
    </row>
    <row r="128" spans="10:14" ht="12" customHeight="1">
      <c r="J128" s="30"/>
      <c r="K128" s="30"/>
      <c r="L128" s="30"/>
      <c r="M128" s="30"/>
      <c r="N128" s="30"/>
    </row>
    <row r="129" spans="10:14" ht="12" customHeight="1">
      <c r="J129" s="30"/>
      <c r="K129" s="30"/>
      <c r="L129" s="30"/>
      <c r="M129" s="30"/>
      <c r="N129" s="30"/>
    </row>
    <row r="130" spans="10:14" ht="12" customHeight="1">
      <c r="J130" s="30"/>
      <c r="K130" s="30"/>
      <c r="L130" s="30"/>
      <c r="M130" s="30"/>
      <c r="N130" s="30"/>
    </row>
    <row r="131" spans="10:14" ht="12" customHeight="1">
      <c r="J131" s="30"/>
      <c r="K131" s="30"/>
      <c r="L131" s="30"/>
      <c r="M131" s="30"/>
      <c r="N131" s="30"/>
    </row>
    <row r="132" spans="10:14" ht="12" customHeight="1">
      <c r="J132" s="30"/>
      <c r="K132" s="30"/>
      <c r="L132" s="30"/>
      <c r="M132" s="30"/>
      <c r="N132" s="30"/>
    </row>
    <row r="133" spans="10:14" ht="12" customHeight="1">
      <c r="J133" s="30"/>
      <c r="K133" s="30"/>
      <c r="L133" s="30"/>
      <c r="M133" s="30"/>
      <c r="N133" s="30"/>
    </row>
    <row r="134" spans="10:14" ht="12" customHeight="1">
      <c r="J134" s="30"/>
      <c r="K134" s="30"/>
      <c r="L134" s="30"/>
      <c r="M134" s="30"/>
      <c r="N134" s="30"/>
    </row>
    <row r="135" spans="10:14" ht="12" customHeight="1">
      <c r="J135" s="30"/>
      <c r="K135" s="30"/>
      <c r="L135" s="30"/>
      <c r="M135" s="30"/>
      <c r="N135" s="30"/>
    </row>
    <row r="136" spans="10:14" ht="12" customHeight="1">
      <c r="J136" s="30"/>
      <c r="K136" s="30"/>
      <c r="L136" s="30"/>
      <c r="M136" s="30"/>
      <c r="N136" s="30"/>
    </row>
    <row r="137" spans="10:14" ht="12" customHeight="1">
      <c r="J137" s="30"/>
      <c r="K137" s="30"/>
      <c r="L137" s="30"/>
      <c r="M137" s="30"/>
      <c r="N137" s="30"/>
    </row>
    <row r="138" spans="10:14" ht="12" customHeight="1">
      <c r="J138" s="30"/>
      <c r="K138" s="30"/>
      <c r="L138" s="30"/>
      <c r="M138" s="30"/>
      <c r="N138" s="30"/>
    </row>
    <row r="139" spans="10:14" ht="12" customHeight="1">
      <c r="J139" s="30"/>
      <c r="K139" s="30"/>
      <c r="L139" s="30"/>
      <c r="M139" s="30"/>
      <c r="N139" s="30"/>
    </row>
    <row r="140" spans="10:14" ht="12" customHeight="1">
      <c r="J140" s="30"/>
      <c r="K140" s="30"/>
      <c r="L140" s="30"/>
      <c r="M140" s="30"/>
      <c r="N140" s="30"/>
    </row>
    <row r="141" spans="10:14" ht="12" customHeight="1">
      <c r="J141" s="30"/>
      <c r="K141" s="30"/>
      <c r="L141" s="30"/>
      <c r="M141" s="30"/>
      <c r="N141" s="30"/>
    </row>
    <row r="142" spans="10:14" ht="12" customHeight="1">
      <c r="J142" s="30"/>
      <c r="K142" s="30"/>
      <c r="L142" s="30"/>
      <c r="M142" s="30"/>
      <c r="N142" s="30"/>
    </row>
    <row r="143" spans="10:14" ht="12" customHeight="1">
      <c r="J143" s="30"/>
      <c r="K143" s="30"/>
      <c r="L143" s="30"/>
      <c r="M143" s="30"/>
      <c r="N143" s="30"/>
    </row>
    <row r="144" spans="10:14" ht="12" customHeight="1">
      <c r="J144" s="30"/>
      <c r="K144" s="30"/>
      <c r="L144" s="30"/>
      <c r="M144" s="30"/>
      <c r="N144" s="30"/>
    </row>
    <row r="145" spans="10:14" ht="12" customHeight="1">
      <c r="J145" s="30"/>
      <c r="K145" s="30"/>
      <c r="L145" s="30"/>
      <c r="M145" s="30"/>
      <c r="N145" s="30"/>
    </row>
    <row r="146" spans="10:14" ht="12" customHeight="1">
      <c r="J146" s="30"/>
      <c r="K146" s="30"/>
      <c r="L146" s="30"/>
      <c r="M146" s="30"/>
      <c r="N146" s="30"/>
    </row>
    <row r="147" spans="10:14" ht="12" customHeight="1">
      <c r="J147" s="30"/>
      <c r="K147" s="30"/>
      <c r="L147" s="30"/>
      <c r="M147" s="30"/>
      <c r="N147" s="30"/>
    </row>
    <row r="148" spans="10:14" ht="12" customHeight="1">
      <c r="J148" s="30"/>
      <c r="K148" s="30"/>
      <c r="L148" s="30"/>
      <c r="M148" s="30"/>
      <c r="N148" s="30"/>
    </row>
    <row r="149" spans="10:14" ht="12" customHeight="1">
      <c r="J149" s="30"/>
      <c r="K149" s="30"/>
      <c r="L149" s="30"/>
      <c r="M149" s="30"/>
      <c r="N149" s="30"/>
    </row>
    <row r="150" spans="10:14" ht="12" customHeight="1">
      <c r="J150" s="30"/>
      <c r="K150" s="30"/>
      <c r="L150" s="30"/>
      <c r="M150" s="30"/>
      <c r="N150" s="30"/>
    </row>
    <row r="151" spans="10:14" ht="12" customHeight="1">
      <c r="J151" s="30"/>
      <c r="K151" s="30"/>
      <c r="L151" s="30"/>
      <c r="M151" s="30"/>
      <c r="N151" s="30"/>
    </row>
    <row r="152" spans="10:14" ht="12" customHeight="1">
      <c r="J152" s="30"/>
      <c r="K152" s="30"/>
      <c r="L152" s="30"/>
      <c r="M152" s="30"/>
      <c r="N152" s="30"/>
    </row>
    <row r="153" spans="10:14" ht="12" customHeight="1">
      <c r="J153" s="30"/>
      <c r="K153" s="30"/>
      <c r="L153" s="30"/>
      <c r="M153" s="30"/>
      <c r="N153" s="30"/>
    </row>
    <row r="154" spans="10:14" ht="12" customHeight="1">
      <c r="J154" s="30"/>
      <c r="K154" s="30"/>
      <c r="L154" s="30"/>
      <c r="M154" s="30"/>
      <c r="N154" s="30"/>
    </row>
    <row r="155" spans="10:14" ht="12" customHeight="1">
      <c r="J155" s="30"/>
      <c r="K155" s="30"/>
      <c r="L155" s="30"/>
      <c r="M155" s="30"/>
      <c r="N155" s="30"/>
    </row>
    <row r="156" spans="10:14" ht="12" customHeight="1">
      <c r="J156" s="30"/>
      <c r="K156" s="30"/>
      <c r="L156" s="30"/>
      <c r="M156" s="30"/>
      <c r="N156" s="30"/>
    </row>
    <row r="157" spans="10:14" ht="12" customHeight="1">
      <c r="J157" s="30"/>
      <c r="K157" s="30"/>
      <c r="L157" s="30"/>
      <c r="M157" s="30"/>
      <c r="N157" s="30"/>
    </row>
    <row r="158" spans="10:14" ht="12" customHeight="1">
      <c r="J158" s="30"/>
      <c r="K158" s="30"/>
      <c r="L158" s="30"/>
      <c r="M158" s="30"/>
      <c r="N158" s="30"/>
    </row>
    <row r="159" spans="10:14" ht="12" customHeight="1">
      <c r="J159" s="30"/>
      <c r="K159" s="30"/>
      <c r="L159" s="30"/>
      <c r="M159" s="30"/>
      <c r="N159" s="30"/>
    </row>
    <row r="160" spans="10:14" ht="12" customHeight="1">
      <c r="J160" s="30"/>
      <c r="K160" s="30"/>
      <c r="L160" s="30"/>
      <c r="M160" s="30"/>
      <c r="N160" s="30"/>
    </row>
    <row r="161" spans="10:14" ht="12" customHeight="1">
      <c r="J161" s="30"/>
      <c r="K161" s="30"/>
      <c r="L161" s="30"/>
      <c r="M161" s="30"/>
      <c r="N161" s="30"/>
    </row>
    <row r="162" spans="10:14" ht="12" customHeight="1">
      <c r="J162" s="30"/>
      <c r="K162" s="30"/>
      <c r="L162" s="30"/>
      <c r="M162" s="30"/>
      <c r="N162" s="30"/>
    </row>
    <row r="163" spans="10:14" ht="12" customHeight="1">
      <c r="J163" s="30"/>
      <c r="K163" s="30"/>
      <c r="L163" s="30"/>
      <c r="M163" s="30"/>
      <c r="N163" s="30"/>
    </row>
    <row r="164" spans="10:14" ht="12" customHeight="1">
      <c r="J164" s="30"/>
      <c r="K164" s="30"/>
      <c r="L164" s="30"/>
      <c r="M164" s="30"/>
      <c r="N164" s="30"/>
    </row>
    <row r="165" spans="10:14" ht="12" customHeight="1">
      <c r="J165" s="30"/>
      <c r="K165" s="30"/>
      <c r="L165" s="30"/>
      <c r="M165" s="30"/>
      <c r="N165" s="30"/>
    </row>
    <row r="166" spans="10:14" ht="12" customHeight="1">
      <c r="J166" s="30"/>
      <c r="K166" s="30"/>
      <c r="L166" s="30"/>
      <c r="M166" s="30"/>
      <c r="N166" s="30"/>
    </row>
    <row r="167" spans="10:14" ht="12" customHeight="1">
      <c r="J167" s="30"/>
      <c r="K167" s="30"/>
      <c r="L167" s="30"/>
      <c r="M167" s="30"/>
      <c r="N167" s="30"/>
    </row>
    <row r="168" spans="10:14" ht="12" customHeight="1">
      <c r="J168" s="30"/>
      <c r="K168" s="30"/>
      <c r="L168" s="30"/>
      <c r="M168" s="30"/>
      <c r="N168" s="30"/>
    </row>
    <row r="169" spans="10:14" ht="12" customHeight="1">
      <c r="J169" s="30"/>
      <c r="K169" s="30"/>
      <c r="L169" s="30"/>
      <c r="M169" s="30"/>
      <c r="N169" s="30"/>
    </row>
    <row r="170" spans="10:14" ht="12" customHeight="1">
      <c r="J170" s="30"/>
      <c r="K170" s="30"/>
      <c r="L170" s="30"/>
      <c r="M170" s="30"/>
      <c r="N170" s="30"/>
    </row>
    <row r="171" spans="10:14" ht="12" customHeight="1">
      <c r="J171" s="30"/>
      <c r="K171" s="30"/>
      <c r="L171" s="30"/>
      <c r="M171" s="30"/>
      <c r="N171" s="30"/>
    </row>
    <row r="172" spans="10:14" ht="12" customHeight="1">
      <c r="J172" s="30"/>
      <c r="K172" s="30"/>
      <c r="L172" s="30"/>
      <c r="M172" s="30"/>
      <c r="N172" s="30"/>
    </row>
    <row r="173" spans="10:14" ht="12" customHeight="1">
      <c r="J173" s="30"/>
      <c r="K173" s="30"/>
      <c r="L173" s="30"/>
      <c r="M173" s="30"/>
      <c r="N173" s="30"/>
    </row>
    <row r="174" spans="10:14" ht="12" customHeight="1">
      <c r="J174" s="30"/>
      <c r="K174" s="30"/>
      <c r="L174" s="30"/>
      <c r="M174" s="30"/>
      <c r="N174" s="30"/>
    </row>
    <row r="175" spans="10:14" ht="12" customHeight="1">
      <c r="J175" s="30"/>
      <c r="K175" s="30"/>
      <c r="L175" s="30"/>
      <c r="M175" s="30"/>
      <c r="N175" s="30"/>
    </row>
    <row r="176" spans="10:14" ht="12" customHeight="1">
      <c r="J176" s="30"/>
      <c r="K176" s="30"/>
      <c r="L176" s="30"/>
      <c r="M176" s="30"/>
      <c r="N176" s="30"/>
    </row>
  </sheetData>
  <mergeCells count="2">
    <mergeCell ref="A2:N2"/>
    <mergeCell ref="A1:N1"/>
  </mergeCells>
  <phoneticPr fontId="4" type="noConversion"/>
  <printOptions horizontalCentered="1" verticalCentered="1"/>
  <pageMargins left="0.78740157480314965" right="0.78740157480314965" top="0.59055118110236227" bottom="0.78740157480314965" header="0.51181102362204722" footer="0.51181102362204722"/>
  <pageSetup scale="85" fitToHeight="2" orientation="landscape" verticalDpi="1200"/>
  <headerFooter alignWithMargins="0"/>
</worksheet>
</file>

<file path=xl/worksheets/sheet16.xml><?xml version="1.0" encoding="utf-8"?>
<worksheet xmlns="http://schemas.openxmlformats.org/spreadsheetml/2006/main" xmlns:r="http://schemas.openxmlformats.org/officeDocument/2006/relationships">
  <sheetPr>
    <pageSetUpPr fitToPage="1"/>
  </sheetPr>
  <dimension ref="A1:CA2408"/>
  <sheetViews>
    <sheetView topLeftCell="A67" workbookViewId="0">
      <selection activeCell="W99" sqref="W99:AA99"/>
    </sheetView>
  </sheetViews>
  <sheetFormatPr defaultColWidth="8.88671875" defaultRowHeight="12.75"/>
  <cols>
    <col min="1" max="28" width="3.6640625" style="111" customWidth="1"/>
    <col min="29" max="16384" width="8.88671875" style="111"/>
  </cols>
  <sheetData>
    <row r="1" spans="1:79">
      <c r="C1" s="112"/>
    </row>
    <row r="2" spans="1:79">
      <c r="A2" s="258" t="s">
        <v>420</v>
      </c>
      <c r="B2" s="259"/>
      <c r="C2" s="259"/>
      <c r="D2" s="259"/>
      <c r="E2" s="259"/>
      <c r="F2" s="259"/>
      <c r="G2" s="259"/>
      <c r="H2" s="259"/>
      <c r="I2" s="259"/>
      <c r="J2" s="259"/>
      <c r="K2" s="259"/>
      <c r="L2" s="259"/>
      <c r="M2" s="259"/>
      <c r="N2" s="259"/>
      <c r="O2" s="259"/>
      <c r="P2" s="259"/>
      <c r="Q2" s="259"/>
      <c r="R2" s="259"/>
      <c r="S2" s="259"/>
      <c r="T2" s="259"/>
      <c r="U2" s="259"/>
      <c r="V2" s="259"/>
      <c r="W2" s="259"/>
      <c r="X2" s="259"/>
      <c r="Y2" s="259"/>
      <c r="Z2" s="259"/>
      <c r="AA2" s="259"/>
      <c r="AB2" s="259"/>
    </row>
    <row r="3" spans="1:79" ht="15">
      <c r="A3" s="258" t="s">
        <v>183</v>
      </c>
      <c r="B3" s="260"/>
      <c r="C3" s="260"/>
      <c r="D3" s="260"/>
      <c r="E3" s="260"/>
      <c r="F3" s="260"/>
      <c r="G3" s="260"/>
      <c r="H3" s="260"/>
      <c r="I3" s="260"/>
      <c r="J3" s="260"/>
      <c r="K3" s="260"/>
      <c r="L3" s="260"/>
      <c r="M3" s="260"/>
      <c r="N3" s="260"/>
      <c r="O3" s="260"/>
      <c r="P3" s="260"/>
      <c r="Q3" s="260"/>
      <c r="R3" s="260"/>
      <c r="S3" s="260"/>
      <c r="T3" s="260"/>
      <c r="U3" s="260"/>
      <c r="V3" s="260"/>
      <c r="W3" s="260"/>
      <c r="X3" s="260"/>
      <c r="Y3" s="260"/>
      <c r="Z3" s="260"/>
      <c r="AA3" s="260"/>
      <c r="AB3" s="260"/>
    </row>
    <row r="4" spans="1:79" ht="15">
      <c r="A4" s="257"/>
      <c r="B4" s="238"/>
      <c r="C4" s="238"/>
      <c r="D4" s="238"/>
      <c r="E4" s="238"/>
      <c r="F4" s="238"/>
      <c r="G4" s="238"/>
      <c r="H4" s="238"/>
      <c r="I4" s="238"/>
      <c r="J4" s="238"/>
      <c r="K4" s="238"/>
      <c r="L4" s="238"/>
      <c r="M4" s="238"/>
      <c r="N4" s="238"/>
      <c r="O4" s="238"/>
      <c r="P4" s="238"/>
      <c r="Q4" s="238"/>
      <c r="R4" s="238"/>
      <c r="S4" s="238"/>
      <c r="T4" s="238"/>
      <c r="U4" s="238"/>
      <c r="V4" s="238"/>
      <c r="W4" s="238"/>
      <c r="X4" s="238"/>
      <c r="Y4" s="238"/>
      <c r="Z4" s="238"/>
      <c r="AA4" s="238"/>
      <c r="AB4" s="238"/>
    </row>
    <row r="5" spans="1:79">
      <c r="A5" s="261" t="s">
        <v>52</v>
      </c>
      <c r="B5" s="262"/>
      <c r="C5" s="262"/>
      <c r="D5" s="262"/>
      <c r="E5" s="262"/>
      <c r="F5" s="262"/>
      <c r="G5" s="262"/>
      <c r="H5" s="261" t="s">
        <v>145</v>
      </c>
      <c r="I5" s="262"/>
      <c r="J5" s="262"/>
      <c r="K5" s="262"/>
      <c r="L5" s="262"/>
      <c r="M5" s="262"/>
      <c r="N5" s="262"/>
      <c r="O5" s="261" t="s">
        <v>55</v>
      </c>
      <c r="P5" s="262"/>
      <c r="Q5" s="262"/>
      <c r="R5" s="262"/>
      <c r="S5" s="262"/>
      <c r="T5" s="262"/>
      <c r="U5" s="262"/>
      <c r="V5" s="261" t="s">
        <v>90</v>
      </c>
      <c r="W5" s="262"/>
      <c r="X5" s="262"/>
      <c r="Y5" s="262"/>
      <c r="Z5" s="262"/>
      <c r="AA5" s="262"/>
      <c r="AB5" s="262"/>
    </row>
    <row r="6" spans="1:79" s="118" customFormat="1">
      <c r="A6" s="114"/>
      <c r="B6" s="115" t="s">
        <v>101</v>
      </c>
      <c r="C6" s="115" t="s">
        <v>102</v>
      </c>
      <c r="D6" s="115" t="s">
        <v>180</v>
      </c>
      <c r="E6" s="115" t="s">
        <v>179</v>
      </c>
      <c r="F6" s="115" t="s">
        <v>181</v>
      </c>
      <c r="G6" s="116"/>
      <c r="H6" s="114"/>
      <c r="I6" s="115" t="s">
        <v>101</v>
      </c>
      <c r="J6" s="115" t="s">
        <v>102</v>
      </c>
      <c r="K6" s="115" t="s">
        <v>180</v>
      </c>
      <c r="L6" s="115" t="s">
        <v>179</v>
      </c>
      <c r="M6" s="115" t="s">
        <v>181</v>
      </c>
      <c r="N6" s="116"/>
      <c r="O6" s="114"/>
      <c r="P6" s="115" t="s">
        <v>101</v>
      </c>
      <c r="Q6" s="115" t="s">
        <v>102</v>
      </c>
      <c r="R6" s="115" t="s">
        <v>180</v>
      </c>
      <c r="S6" s="115" t="s">
        <v>179</v>
      </c>
      <c r="T6" s="115" t="s">
        <v>181</v>
      </c>
      <c r="U6" s="116"/>
      <c r="V6" s="114"/>
      <c r="W6" s="115" t="s">
        <v>101</v>
      </c>
      <c r="X6" s="115" t="s">
        <v>102</v>
      </c>
      <c r="Y6" s="115" t="s">
        <v>180</v>
      </c>
      <c r="Z6" s="115" t="s">
        <v>179</v>
      </c>
      <c r="AA6" s="115" t="s">
        <v>181</v>
      </c>
      <c r="AB6" s="117"/>
    </row>
    <row r="7" spans="1:79">
      <c r="A7" s="35">
        <v>1916</v>
      </c>
      <c r="B7" s="35"/>
      <c r="C7" s="35"/>
      <c r="D7" s="35"/>
      <c r="E7" s="35"/>
      <c r="F7" s="35"/>
      <c r="G7" s="36"/>
      <c r="H7" s="35">
        <v>1916</v>
      </c>
      <c r="I7" s="35"/>
      <c r="J7" s="35"/>
      <c r="K7" s="35"/>
      <c r="L7" s="35"/>
      <c r="M7" s="35"/>
      <c r="N7" s="36"/>
      <c r="O7" s="35">
        <v>1916</v>
      </c>
      <c r="P7" s="36">
        <v>19.485416343402076</v>
      </c>
      <c r="Q7" s="36">
        <v>32.782703633199127</v>
      </c>
      <c r="R7" s="36">
        <v>32.395369350420211</v>
      </c>
      <c r="S7" s="36">
        <v>9.3079251280783506</v>
      </c>
      <c r="T7" s="36">
        <v>6.0285285668184958</v>
      </c>
      <c r="U7" s="36"/>
      <c r="V7" s="35">
        <v>1916</v>
      </c>
      <c r="W7" s="36">
        <v>16.482153997242378</v>
      </c>
      <c r="X7" s="36">
        <v>31.700661079430169</v>
      </c>
      <c r="Y7" s="36">
        <v>36.728611817163781</v>
      </c>
      <c r="Z7" s="36">
        <v>9.5034480873944833</v>
      </c>
      <c r="AA7" s="36">
        <v>5.5850354381007001</v>
      </c>
      <c r="AB7" s="36"/>
      <c r="AC7" s="118"/>
      <c r="AD7" s="118"/>
      <c r="AE7" s="118"/>
      <c r="AF7" s="118"/>
      <c r="AG7" s="118"/>
      <c r="AH7" s="118"/>
      <c r="AI7" s="118"/>
      <c r="AJ7" s="118"/>
      <c r="AK7" s="118"/>
      <c r="AL7" s="118"/>
      <c r="AM7" s="118"/>
      <c r="AN7" s="118"/>
      <c r="AO7" s="118"/>
      <c r="AP7" s="118"/>
      <c r="AQ7" s="118"/>
      <c r="AR7" s="118"/>
      <c r="AS7" s="118"/>
      <c r="AT7" s="118"/>
      <c r="AU7" s="118"/>
      <c r="AV7" s="118"/>
      <c r="AW7" s="118"/>
      <c r="AX7" s="118"/>
      <c r="AY7" s="118"/>
      <c r="AZ7" s="118"/>
      <c r="BA7" s="118"/>
      <c r="BB7" s="118"/>
      <c r="BC7" s="118"/>
      <c r="BD7" s="118"/>
      <c r="BE7" s="118"/>
      <c r="BF7" s="118"/>
      <c r="BG7" s="118"/>
      <c r="BH7" s="118"/>
      <c r="BI7" s="118"/>
      <c r="BJ7" s="118"/>
      <c r="BK7" s="118"/>
      <c r="BL7" s="118"/>
      <c r="BM7" s="118"/>
      <c r="BN7" s="118"/>
      <c r="BO7" s="118"/>
      <c r="BP7" s="118"/>
      <c r="BQ7" s="118"/>
      <c r="BR7" s="118"/>
      <c r="BS7" s="118"/>
      <c r="BT7" s="118"/>
      <c r="BU7" s="118"/>
      <c r="BV7" s="118"/>
      <c r="BW7" s="118"/>
      <c r="BX7" s="118"/>
      <c r="BY7" s="118"/>
      <c r="BZ7" s="118"/>
      <c r="CA7" s="118"/>
    </row>
    <row r="8" spans="1:79">
      <c r="A8" s="35">
        <v>1917</v>
      </c>
      <c r="B8" s="36"/>
      <c r="C8" s="36"/>
      <c r="D8" s="36"/>
      <c r="E8" s="36"/>
      <c r="F8" s="36"/>
      <c r="G8" s="36"/>
      <c r="H8" s="35">
        <v>1917</v>
      </c>
      <c r="I8" s="36">
        <v>31.416962035541957</v>
      </c>
      <c r="J8" s="36">
        <v>31.418143289083797</v>
      </c>
      <c r="K8" s="36">
        <v>23.536732098899648</v>
      </c>
      <c r="L8" s="36">
        <v>7.745257117768193</v>
      </c>
      <c r="M8" s="36">
        <v>5.8829424463138809</v>
      </c>
      <c r="N8" s="36"/>
      <c r="O8" s="35">
        <v>1917</v>
      </c>
      <c r="P8" s="36">
        <v>24.373827191635041</v>
      </c>
      <c r="Q8" s="36">
        <v>22.224942308127325</v>
      </c>
      <c r="R8" s="36">
        <v>37.344322015846132</v>
      </c>
      <c r="S8" s="36">
        <v>11.429625673532998</v>
      </c>
      <c r="T8" s="36">
        <v>4.6273445087298288</v>
      </c>
      <c r="U8" s="36"/>
      <c r="V8" s="35">
        <v>1917</v>
      </c>
      <c r="W8" s="36">
        <v>21.712129500546364</v>
      </c>
      <c r="X8" s="36">
        <v>19.030634000195551</v>
      </c>
      <c r="Y8" s="36">
        <v>43.11255230389925</v>
      </c>
      <c r="Z8" s="36">
        <v>12.03514479436307</v>
      </c>
      <c r="AA8" s="36">
        <v>4.1096275779464628</v>
      </c>
      <c r="AB8" s="36"/>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row>
    <row r="9" spans="1:79">
      <c r="A9" s="35">
        <v>1918</v>
      </c>
      <c r="B9" s="36">
        <v>46.101319150069919</v>
      </c>
      <c r="C9" s="36">
        <v>25.812515908418312</v>
      </c>
      <c r="D9" s="36">
        <v>14.417128906978295</v>
      </c>
      <c r="E9" s="36">
        <v>8.0467409368306004</v>
      </c>
      <c r="F9" s="36">
        <v>5.6255420593540899</v>
      </c>
      <c r="G9" s="36"/>
      <c r="H9" s="35">
        <v>1918</v>
      </c>
      <c r="I9" s="36">
        <v>38.154410552612205</v>
      </c>
      <c r="J9" s="36">
        <v>28.215557675902186</v>
      </c>
      <c r="K9" s="36">
        <v>18.981883417552918</v>
      </c>
      <c r="L9" s="36">
        <v>8.9876718314558524</v>
      </c>
      <c r="M9" s="36">
        <v>5.6650952458527533</v>
      </c>
      <c r="N9" s="36"/>
      <c r="O9" s="35">
        <v>1918</v>
      </c>
      <c r="P9" s="36">
        <v>27.607133963896626</v>
      </c>
      <c r="Q9" s="36">
        <v>26.74381006138492</v>
      </c>
      <c r="R9" s="36">
        <v>29.777259538923552</v>
      </c>
      <c r="S9" s="36">
        <v>10.895558890715899</v>
      </c>
      <c r="T9" s="36">
        <v>4.9844762957788369</v>
      </c>
      <c r="U9" s="36"/>
      <c r="V9" s="35">
        <v>1918</v>
      </c>
      <c r="W9" s="36">
        <v>25.724412557566811</v>
      </c>
      <c r="X9" s="36">
        <v>24.157831826779066</v>
      </c>
      <c r="Y9" s="36">
        <v>34.508915323154874</v>
      </c>
      <c r="Z9" s="36">
        <v>11.316926753136206</v>
      </c>
      <c r="AA9" s="36">
        <v>4.3024575824058191</v>
      </c>
      <c r="AB9" s="36"/>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row>
    <row r="10" spans="1:79">
      <c r="A10" s="35">
        <v>1919</v>
      </c>
      <c r="B10" s="36">
        <v>47.663893974832462</v>
      </c>
      <c r="C10" s="36">
        <v>28.331294844452909</v>
      </c>
      <c r="D10" s="36">
        <v>12.102305088707492</v>
      </c>
      <c r="E10" s="36">
        <v>7.0555932838857629</v>
      </c>
      <c r="F10" s="36">
        <v>4.8469413420408936</v>
      </c>
      <c r="G10" s="36"/>
      <c r="H10" s="35">
        <v>1919</v>
      </c>
      <c r="I10" s="36">
        <v>39.410445653647692</v>
      </c>
      <c r="J10" s="36">
        <v>31.66248456775725</v>
      </c>
      <c r="K10" s="36">
        <v>15.750885135675116</v>
      </c>
      <c r="L10" s="36">
        <v>8.1708756680660279</v>
      </c>
      <c r="M10" s="36">
        <v>5.00535874430616</v>
      </c>
      <c r="N10" s="36"/>
      <c r="O10" s="35">
        <v>1919</v>
      </c>
      <c r="P10" s="36">
        <v>28.685937364860301</v>
      </c>
      <c r="Q10" s="36">
        <v>31.822528069838981</v>
      </c>
      <c r="R10" s="36">
        <v>24.862355190143553</v>
      </c>
      <c r="S10" s="36">
        <v>10.237066545066774</v>
      </c>
      <c r="T10" s="36">
        <v>4.3922086539620988</v>
      </c>
      <c r="U10" s="36"/>
      <c r="V10" s="35">
        <v>1919</v>
      </c>
      <c r="W10" s="36">
        <v>26.003625294664761</v>
      </c>
      <c r="X10" s="36">
        <v>30.445904758947602</v>
      </c>
      <c r="Y10" s="36">
        <v>28.716173305832243</v>
      </c>
      <c r="Z10" s="36">
        <v>10.791313496769925</v>
      </c>
      <c r="AA10" s="36">
        <v>4.0430755702713892</v>
      </c>
      <c r="AB10" s="36"/>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row>
    <row r="11" spans="1:79">
      <c r="A11" s="35">
        <v>1920</v>
      </c>
      <c r="B11" s="36">
        <v>52.045352030141935</v>
      </c>
      <c r="C11" s="36">
        <v>22.444274339236372</v>
      </c>
      <c r="D11" s="36">
        <v>13.78488578074146</v>
      </c>
      <c r="E11" s="36">
        <v>7.3699877636053319</v>
      </c>
      <c r="F11" s="36">
        <v>4.3555132611093557</v>
      </c>
      <c r="G11" s="36"/>
      <c r="H11" s="35">
        <v>1920</v>
      </c>
      <c r="I11" s="36">
        <v>44.665050895192024</v>
      </c>
      <c r="J11" s="36">
        <v>25.373221723227484</v>
      </c>
      <c r="K11" s="36">
        <v>17.109867186380139</v>
      </c>
      <c r="L11" s="36">
        <v>8.2010148182725047</v>
      </c>
      <c r="M11" s="36">
        <v>4.6508658472656723</v>
      </c>
      <c r="N11" s="36"/>
      <c r="O11" s="35">
        <v>1920</v>
      </c>
      <c r="P11" s="36">
        <v>32.056092739019292</v>
      </c>
      <c r="Q11" s="36">
        <v>26.577029204780633</v>
      </c>
      <c r="R11" s="36">
        <v>27.331265419277383</v>
      </c>
      <c r="S11" s="36">
        <v>9.5981287648252334</v>
      </c>
      <c r="T11" s="36">
        <v>4.4375026901282988</v>
      </c>
      <c r="U11" s="36"/>
      <c r="V11" s="35">
        <v>1920</v>
      </c>
      <c r="W11" s="36">
        <v>28.787255198508205</v>
      </c>
      <c r="X11" s="36">
        <v>25.802385543676174</v>
      </c>
      <c r="Y11" s="36">
        <v>31.248167442292683</v>
      </c>
      <c r="Z11" s="36">
        <v>10.005259283835628</v>
      </c>
      <c r="AA11" s="36">
        <v>4.1569179076311586</v>
      </c>
      <c r="AB11" s="36"/>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row>
    <row r="12" spans="1:79">
      <c r="A12" s="35">
        <v>1921</v>
      </c>
      <c r="B12" s="36">
        <v>57.981625225507244</v>
      </c>
      <c r="C12" s="36">
        <v>17.624200292924225</v>
      </c>
      <c r="D12" s="36">
        <v>11.93604527609889</v>
      </c>
      <c r="E12" s="36">
        <v>7.4470832113244763</v>
      </c>
      <c r="F12" s="36">
        <v>5.0110276147061645</v>
      </c>
      <c r="G12" s="36"/>
      <c r="H12" s="35">
        <v>1921</v>
      </c>
      <c r="I12" s="36">
        <v>48.963857092896305</v>
      </c>
      <c r="J12" s="36">
        <v>20.543561593915108</v>
      </c>
      <c r="K12" s="36">
        <v>16.436206599807701</v>
      </c>
      <c r="L12" s="36">
        <v>8.6627273659346802</v>
      </c>
      <c r="M12" s="36">
        <v>5.3936224051419712</v>
      </c>
      <c r="N12" s="36"/>
      <c r="O12" s="35">
        <v>1921</v>
      </c>
      <c r="P12" s="36">
        <v>35.507459058955121</v>
      </c>
      <c r="Q12" s="36">
        <v>22.462196407246402</v>
      </c>
      <c r="R12" s="36">
        <v>26.359937293994484</v>
      </c>
      <c r="S12" s="36">
        <v>10.246436689944685</v>
      </c>
      <c r="T12" s="36">
        <v>5.4239491118701819</v>
      </c>
      <c r="U12" s="36"/>
      <c r="V12" s="35">
        <v>1921</v>
      </c>
      <c r="W12" s="36">
        <v>31.519203337645727</v>
      </c>
      <c r="X12" s="36">
        <v>21.97040804171548</v>
      </c>
      <c r="Y12" s="36">
        <v>30.676584858242407</v>
      </c>
      <c r="Z12" s="36">
        <v>10.650382457073542</v>
      </c>
      <c r="AA12" s="36">
        <v>5.1834168221660812</v>
      </c>
      <c r="AB12" s="36"/>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row>
    <row r="13" spans="1:79">
      <c r="A13" s="35">
        <v>1922</v>
      </c>
      <c r="B13" s="36">
        <v>54.32867483870897</v>
      </c>
      <c r="C13" s="36">
        <v>19.096697162380082</v>
      </c>
      <c r="D13" s="36">
        <v>12.551359951109673</v>
      </c>
      <c r="E13" s="36">
        <v>7.6887889591424523</v>
      </c>
      <c r="F13" s="36">
        <v>6.3344458407187849</v>
      </c>
      <c r="G13" s="36"/>
      <c r="H13" s="35">
        <v>1922</v>
      </c>
      <c r="I13" s="36">
        <v>45.673630584542039</v>
      </c>
      <c r="J13" s="36">
        <v>21.606384755903793</v>
      </c>
      <c r="K13" s="36">
        <v>16.89515373561218</v>
      </c>
      <c r="L13" s="36">
        <v>8.8235586406652224</v>
      </c>
      <c r="M13" s="36">
        <v>7.0012780290930499</v>
      </c>
      <c r="N13" s="36"/>
      <c r="O13" s="35">
        <v>1922</v>
      </c>
      <c r="P13" s="36">
        <v>32.000507827040238</v>
      </c>
      <c r="Q13" s="36">
        <v>22.149340144268159</v>
      </c>
      <c r="R13" s="36">
        <v>27.353429958696573</v>
      </c>
      <c r="S13" s="36">
        <v>10.519427163168016</v>
      </c>
      <c r="T13" s="36">
        <v>7.9772667262487715</v>
      </c>
      <c r="U13" s="36"/>
      <c r="V13" s="35">
        <v>1922</v>
      </c>
      <c r="W13" s="36">
        <v>28.033384373518103</v>
      </c>
      <c r="X13" s="36">
        <v>21.207634675519699</v>
      </c>
      <c r="Y13" s="36">
        <v>31.943242140140935</v>
      </c>
      <c r="Z13" s="36">
        <v>10.85091734023565</v>
      </c>
      <c r="AA13" s="36">
        <v>7.9648025946850014</v>
      </c>
      <c r="AB13" s="36"/>
      <c r="AC13" s="118"/>
      <c r="AD13" s="118"/>
      <c r="AE13" s="118"/>
      <c r="AF13" s="118"/>
      <c r="AG13" s="118"/>
      <c r="AH13" s="118"/>
      <c r="AI13" s="118"/>
      <c r="AJ13" s="118"/>
      <c r="AK13" s="118"/>
      <c r="AL13" s="118"/>
      <c r="AM13" s="118"/>
      <c r="AN13" s="118"/>
      <c r="AO13" s="118"/>
      <c r="AP13" s="118"/>
      <c r="AQ13" s="118"/>
      <c r="AR13" s="118"/>
      <c r="AS13" s="118"/>
      <c r="AT13" s="118"/>
      <c r="AU13" s="118"/>
      <c r="AV13" s="118"/>
      <c r="AW13" s="118"/>
      <c r="AX13" s="118"/>
      <c r="AY13" s="118"/>
      <c r="AZ13" s="118"/>
      <c r="BA13" s="118"/>
      <c r="BB13" s="118"/>
      <c r="BC13" s="118"/>
      <c r="BD13" s="118"/>
      <c r="BE13" s="118"/>
      <c r="BF13" s="118"/>
      <c r="BG13" s="118"/>
      <c r="BH13" s="118"/>
      <c r="BI13" s="118"/>
      <c r="BJ13" s="118"/>
      <c r="BK13" s="118"/>
      <c r="BL13" s="118"/>
      <c r="BM13" s="118"/>
      <c r="BN13" s="118"/>
      <c r="BO13" s="118"/>
      <c r="BP13" s="118"/>
      <c r="BQ13" s="118"/>
      <c r="BR13" s="118"/>
      <c r="BS13" s="118"/>
      <c r="BT13" s="118"/>
      <c r="BU13" s="118"/>
      <c r="BV13" s="118"/>
      <c r="BW13" s="118"/>
      <c r="BX13" s="118"/>
      <c r="BY13" s="118"/>
      <c r="BZ13" s="118"/>
      <c r="CA13" s="118"/>
    </row>
    <row r="14" spans="1:79">
      <c r="A14" s="35">
        <v>1923</v>
      </c>
      <c r="B14" s="36">
        <v>45.64433211060004</v>
      </c>
      <c r="C14" s="36">
        <v>24.349315785452671</v>
      </c>
      <c r="D14" s="36">
        <v>13.961782361927037</v>
      </c>
      <c r="E14" s="36">
        <v>8.3292572257049908</v>
      </c>
      <c r="F14" s="36">
        <v>7.7153025565297737</v>
      </c>
      <c r="G14" s="36"/>
      <c r="H14" s="35">
        <v>1923</v>
      </c>
      <c r="I14" s="36">
        <v>39.643433500793307</v>
      </c>
      <c r="J14" s="36">
        <v>25.445924538958177</v>
      </c>
      <c r="K14" s="36">
        <v>17.833925470833847</v>
      </c>
      <c r="L14" s="36">
        <v>9.1123206178897291</v>
      </c>
      <c r="M14" s="36">
        <v>7.9643807575431529</v>
      </c>
      <c r="N14" s="36"/>
      <c r="O14" s="35">
        <v>1923</v>
      </c>
      <c r="P14" s="36">
        <v>32.181410763118002</v>
      </c>
      <c r="Q14" s="36">
        <v>20.934475111606233</v>
      </c>
      <c r="R14" s="36">
        <v>29.002889432930694</v>
      </c>
      <c r="S14" s="36">
        <v>9.9010112639609016</v>
      </c>
      <c r="T14" s="36">
        <v>7.9801709337197364</v>
      </c>
      <c r="U14" s="36"/>
      <c r="V14" s="35">
        <v>1923</v>
      </c>
      <c r="W14" s="36">
        <v>28.12758735099446</v>
      </c>
      <c r="X14" s="36">
        <v>20.004572413320115</v>
      </c>
      <c r="Y14" s="36">
        <v>33.963772184626521</v>
      </c>
      <c r="Z14" s="36">
        <v>10.107118308099169</v>
      </c>
      <c r="AA14" s="36">
        <v>7.7968847066662734</v>
      </c>
      <c r="AB14" s="36"/>
      <c r="AC14" s="118"/>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18"/>
      <c r="BC14" s="118"/>
      <c r="BD14" s="118"/>
      <c r="BE14" s="118"/>
      <c r="BF14" s="118"/>
      <c r="BG14" s="118"/>
      <c r="BH14" s="118"/>
      <c r="BI14" s="118"/>
      <c r="BJ14" s="118"/>
      <c r="BK14" s="118"/>
      <c r="BL14" s="118"/>
      <c r="BM14" s="118"/>
      <c r="BN14" s="118"/>
      <c r="BO14" s="118"/>
      <c r="BP14" s="118"/>
      <c r="BQ14" s="118"/>
      <c r="BR14" s="118"/>
      <c r="BS14" s="118"/>
      <c r="BT14" s="118"/>
      <c r="BU14" s="118"/>
      <c r="BV14" s="118"/>
      <c r="BW14" s="118"/>
      <c r="BX14" s="118"/>
      <c r="BY14" s="118"/>
      <c r="BZ14" s="118"/>
      <c r="CA14" s="118"/>
    </row>
    <row r="15" spans="1:79">
      <c r="A15" s="35">
        <v>1924</v>
      </c>
      <c r="B15" s="36">
        <v>44.305686257696934</v>
      </c>
      <c r="C15" s="36">
        <v>25.085696195865488</v>
      </c>
      <c r="D15" s="36">
        <v>13.755408516236759</v>
      </c>
      <c r="E15" s="36">
        <v>8.570874913598729</v>
      </c>
      <c r="F15" s="36">
        <v>8.2823341166020708</v>
      </c>
      <c r="G15" s="36"/>
      <c r="H15" s="35">
        <v>1924</v>
      </c>
      <c r="I15" s="36">
        <v>39.352285153301615</v>
      </c>
      <c r="J15" s="36">
        <v>25.745759473417589</v>
      </c>
      <c r="K15" s="36">
        <v>17.43907494691403</v>
      </c>
      <c r="L15" s="36">
        <v>9.1571921438037691</v>
      </c>
      <c r="M15" s="36">
        <v>8.3056882825630023</v>
      </c>
      <c r="N15" s="36"/>
      <c r="O15" s="35">
        <v>1924</v>
      </c>
      <c r="P15" s="36">
        <v>31.437353482036265</v>
      </c>
      <c r="Q15" s="36">
        <v>22.338548274232934</v>
      </c>
      <c r="R15" s="36">
        <v>28.966065822470178</v>
      </c>
      <c r="S15" s="36">
        <v>9.7773398625391614</v>
      </c>
      <c r="T15" s="36">
        <v>7.4806925587215005</v>
      </c>
      <c r="U15" s="36"/>
      <c r="V15" s="35">
        <v>1924</v>
      </c>
      <c r="W15" s="36">
        <v>27.556596414311056</v>
      </c>
      <c r="X15" s="36">
        <v>20.548449616083353</v>
      </c>
      <c r="Y15" s="36">
        <v>34.469791637346511</v>
      </c>
      <c r="Z15" s="36">
        <v>10.14969950278387</v>
      </c>
      <c r="AA15" s="36">
        <v>7.2754628294752193</v>
      </c>
      <c r="AB15" s="36"/>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18"/>
      <c r="BC15" s="118"/>
      <c r="BD15" s="118"/>
      <c r="BE15" s="118"/>
      <c r="BF15" s="118"/>
      <c r="BG15" s="118"/>
      <c r="BH15" s="118"/>
      <c r="BI15" s="118"/>
      <c r="BJ15" s="118"/>
      <c r="BK15" s="118"/>
      <c r="BL15" s="118"/>
      <c r="BM15" s="118"/>
      <c r="BN15" s="118"/>
      <c r="BO15" s="118"/>
      <c r="BP15" s="118"/>
      <c r="BQ15" s="118"/>
      <c r="BR15" s="118"/>
      <c r="BS15" s="118"/>
      <c r="BT15" s="118"/>
      <c r="BU15" s="118"/>
      <c r="BV15" s="118"/>
      <c r="BW15" s="118"/>
      <c r="BX15" s="118"/>
      <c r="BY15" s="118"/>
      <c r="BZ15" s="118"/>
      <c r="CA15" s="118"/>
    </row>
    <row r="16" spans="1:79">
      <c r="A16" s="35">
        <v>1925</v>
      </c>
      <c r="B16" s="36">
        <v>43.185052723884496</v>
      </c>
      <c r="C16" s="36">
        <v>25.688002587617401</v>
      </c>
      <c r="D16" s="36">
        <v>14.756435421972872</v>
      </c>
      <c r="E16" s="36">
        <v>8.2514022847680071</v>
      </c>
      <c r="F16" s="36">
        <v>8.1191057608446737</v>
      </c>
      <c r="G16" s="36"/>
      <c r="H16" s="35">
        <v>1925</v>
      </c>
      <c r="I16" s="36">
        <v>39.256012548616035</v>
      </c>
      <c r="J16" s="36">
        <v>25.988370504519388</v>
      </c>
      <c r="K16" s="36">
        <v>18.285650742082002</v>
      </c>
      <c r="L16" s="36">
        <v>8.5548072513441742</v>
      </c>
      <c r="M16" s="36">
        <v>7.9151573681701217</v>
      </c>
      <c r="N16" s="36"/>
      <c r="O16" s="35">
        <v>1925</v>
      </c>
      <c r="P16" s="36">
        <v>29.739134831078921</v>
      </c>
      <c r="Q16" s="36">
        <v>23.672149284483304</v>
      </c>
      <c r="R16" s="36">
        <v>29.533967160007258</v>
      </c>
      <c r="S16" s="36">
        <v>9.5335134195104736</v>
      </c>
      <c r="T16" s="36">
        <v>7.5212317330818559</v>
      </c>
      <c r="U16" s="36"/>
      <c r="V16" s="35">
        <v>1925</v>
      </c>
      <c r="W16" s="36">
        <v>25.897496315586643</v>
      </c>
      <c r="X16" s="36">
        <v>22.170707418528735</v>
      </c>
      <c r="Y16" s="36">
        <v>34.8377530915498</v>
      </c>
      <c r="Z16" s="36">
        <v>9.8084219533550119</v>
      </c>
      <c r="AA16" s="36">
        <v>7.2856222194817395</v>
      </c>
      <c r="AB16" s="36"/>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row>
    <row r="17" spans="1:79">
      <c r="A17" s="35">
        <v>1926</v>
      </c>
      <c r="B17" s="36">
        <v>43.21479835266026</v>
      </c>
      <c r="C17" s="36">
        <v>23.705558408145443</v>
      </c>
      <c r="D17" s="36">
        <v>16.665714110385167</v>
      </c>
      <c r="E17" s="36">
        <v>8.5797591186406272</v>
      </c>
      <c r="F17" s="36">
        <v>7.8341618544668856</v>
      </c>
      <c r="G17" s="36"/>
      <c r="H17" s="35">
        <v>1926</v>
      </c>
      <c r="I17" s="36">
        <v>39.149083637440327</v>
      </c>
      <c r="J17" s="36">
        <v>24.166025019337564</v>
      </c>
      <c r="K17" s="36">
        <v>20.277246908870488</v>
      </c>
      <c r="L17" s="36">
        <v>8.8451832471922049</v>
      </c>
      <c r="M17" s="36">
        <v>7.562450729047443</v>
      </c>
      <c r="N17" s="36"/>
      <c r="O17" s="35">
        <v>1926</v>
      </c>
      <c r="P17" s="36">
        <v>29.385879191237002</v>
      </c>
      <c r="Q17" s="36">
        <v>21.344522032536936</v>
      </c>
      <c r="R17" s="36">
        <v>32.214807929602621</v>
      </c>
      <c r="S17" s="36">
        <v>9.8816270049273083</v>
      </c>
      <c r="T17" s="36">
        <v>7.1731443954568022</v>
      </c>
      <c r="U17" s="36"/>
      <c r="V17" s="35">
        <v>1926</v>
      </c>
      <c r="W17" s="36">
        <v>25.680421987076951</v>
      </c>
      <c r="X17" s="36">
        <v>19.440555814499564</v>
      </c>
      <c r="Y17" s="36">
        <v>37.795189910962755</v>
      </c>
      <c r="Z17" s="36">
        <v>10.096924440861661</v>
      </c>
      <c r="AA17" s="36">
        <v>6.9868821390426286</v>
      </c>
      <c r="AB17" s="36"/>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row>
    <row r="18" spans="1:79">
      <c r="A18" s="35">
        <v>1927</v>
      </c>
      <c r="B18" s="36">
        <v>44.171540744282908</v>
      </c>
      <c r="C18" s="36">
        <v>22.483979707213781</v>
      </c>
      <c r="D18" s="36">
        <v>17.212023039178305</v>
      </c>
      <c r="E18" s="36">
        <v>8.9833333658206094</v>
      </c>
      <c r="F18" s="36">
        <v>7.1491229910206853</v>
      </c>
      <c r="G18" s="36"/>
      <c r="H18" s="35">
        <v>1927</v>
      </c>
      <c r="I18" s="36">
        <v>39.791583171119257</v>
      </c>
      <c r="J18" s="36">
        <v>22.811462171286824</v>
      </c>
      <c r="K18" s="36">
        <v>20.981981024170594</v>
      </c>
      <c r="L18" s="36">
        <v>9.3819485093962545</v>
      </c>
      <c r="M18" s="36">
        <v>7.0330249338156205</v>
      </c>
      <c r="N18" s="36"/>
      <c r="O18" s="35">
        <v>1927</v>
      </c>
      <c r="P18" s="36">
        <v>29.185900771221252</v>
      </c>
      <c r="Q18" s="36">
        <v>20.674618168461123</v>
      </c>
      <c r="R18" s="36">
        <v>32.791555974560737</v>
      </c>
      <c r="S18" s="36">
        <v>10.337795049649367</v>
      </c>
      <c r="T18" s="36">
        <v>7.0101297549839208</v>
      </c>
      <c r="U18" s="36"/>
      <c r="V18" s="35">
        <v>1927</v>
      </c>
      <c r="W18" s="36">
        <v>25.275656930744251</v>
      </c>
      <c r="X18" s="36">
        <v>19.081824094927743</v>
      </c>
      <c r="Y18" s="36">
        <v>38.339559676774734</v>
      </c>
      <c r="Z18" s="36">
        <v>10.500289802611825</v>
      </c>
      <c r="AA18" s="36">
        <v>6.8026691255883955</v>
      </c>
      <c r="AB18" s="36"/>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row>
    <row r="19" spans="1:79">
      <c r="A19" s="35">
        <v>1928</v>
      </c>
      <c r="B19" s="36">
        <v>45.504385545454497</v>
      </c>
      <c r="C19" s="36">
        <v>20.914140622997337</v>
      </c>
      <c r="D19" s="36">
        <v>18.234506815838962</v>
      </c>
      <c r="E19" s="36">
        <v>8.90754431535591</v>
      </c>
      <c r="F19" s="36">
        <v>6.4394227003533118</v>
      </c>
      <c r="G19" s="36"/>
      <c r="H19" s="35">
        <v>1928</v>
      </c>
      <c r="I19" s="36">
        <v>40.568989530980538</v>
      </c>
      <c r="J19" s="36">
        <v>21.431836997996079</v>
      </c>
      <c r="K19" s="36">
        <v>22.245313038758489</v>
      </c>
      <c r="L19" s="36">
        <v>9.278677126280515</v>
      </c>
      <c r="M19" s="36">
        <v>6.4751833059843831</v>
      </c>
      <c r="N19" s="36"/>
      <c r="O19" s="35">
        <v>1928</v>
      </c>
      <c r="P19" s="36">
        <v>28.586480830190226</v>
      </c>
      <c r="Q19" s="36">
        <v>21.344237575655054</v>
      </c>
      <c r="R19" s="36">
        <v>32.916919064934376</v>
      </c>
      <c r="S19" s="36">
        <v>10.473099693473381</v>
      </c>
      <c r="T19" s="36">
        <v>6.6792628357469592</v>
      </c>
      <c r="U19" s="36"/>
      <c r="V19" s="35">
        <v>1928</v>
      </c>
      <c r="W19" s="36">
        <v>24.484074790972443</v>
      </c>
      <c r="X19" s="36">
        <v>20.167300480148999</v>
      </c>
      <c r="Y19" s="36">
        <v>38.213811092637933</v>
      </c>
      <c r="Z19" s="36">
        <v>10.710433712858002</v>
      </c>
      <c r="AA19" s="36">
        <v>6.4243799233826238</v>
      </c>
      <c r="AB19" s="36"/>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18"/>
      <c r="BC19" s="118"/>
      <c r="BD19" s="118"/>
      <c r="BE19" s="118"/>
      <c r="BF19" s="118"/>
      <c r="BG19" s="118"/>
      <c r="BH19" s="118"/>
      <c r="BI19" s="118"/>
      <c r="BJ19" s="118"/>
      <c r="BK19" s="118"/>
      <c r="BL19" s="118"/>
      <c r="BM19" s="118"/>
      <c r="BN19" s="118"/>
      <c r="BO19" s="118"/>
      <c r="BP19" s="118"/>
      <c r="BQ19" s="118"/>
      <c r="BR19" s="118"/>
      <c r="BS19" s="118"/>
      <c r="BT19" s="118"/>
      <c r="BU19" s="118"/>
      <c r="BV19" s="118"/>
      <c r="BW19" s="118"/>
      <c r="BX19" s="118"/>
      <c r="BY19" s="118"/>
      <c r="BZ19" s="118"/>
      <c r="CA19" s="118"/>
    </row>
    <row r="20" spans="1:79">
      <c r="A20" s="35">
        <v>1929</v>
      </c>
      <c r="B20" s="36">
        <v>45.216239100144413</v>
      </c>
      <c r="C20" s="36">
        <v>20.209933333071064</v>
      </c>
      <c r="D20" s="36">
        <v>18.974341824728519</v>
      </c>
      <c r="E20" s="36">
        <v>8.7677156394647167</v>
      </c>
      <c r="F20" s="36">
        <v>6.8317693171551266</v>
      </c>
      <c r="G20" s="36"/>
      <c r="H20" s="35">
        <v>1929</v>
      </c>
      <c r="I20" s="36">
        <v>40.444879023454021</v>
      </c>
      <c r="J20" s="36">
        <v>20.671621030006538</v>
      </c>
      <c r="K20" s="36">
        <v>22.984159731359423</v>
      </c>
      <c r="L20" s="36">
        <v>9.1289525646685998</v>
      </c>
      <c r="M20" s="36">
        <v>6.7703866510388773</v>
      </c>
      <c r="N20" s="36"/>
      <c r="O20" s="35">
        <v>1929</v>
      </c>
      <c r="P20" s="36">
        <v>28.37230195878174</v>
      </c>
      <c r="Q20" s="36">
        <v>20.335508616934732</v>
      </c>
      <c r="R20" s="36">
        <v>33.815055140913337</v>
      </c>
      <c r="S20" s="36">
        <v>10.427707819492058</v>
      </c>
      <c r="T20" s="36">
        <v>7.0494249028372611</v>
      </c>
      <c r="U20" s="36"/>
      <c r="V20" s="35">
        <v>1929</v>
      </c>
      <c r="W20" s="36">
        <v>24.172021403155291</v>
      </c>
      <c r="X20" s="36">
        <v>18.856349585403159</v>
      </c>
      <c r="Y20" s="36">
        <v>39.251717750136201</v>
      </c>
      <c r="Z20" s="36">
        <v>10.775761598549702</v>
      </c>
      <c r="AA20" s="36">
        <v>6.9441476225155521</v>
      </c>
      <c r="AB20" s="36"/>
      <c r="AC20" s="118"/>
      <c r="AD20" s="118"/>
      <c r="AE20" s="118"/>
      <c r="AF20" s="118"/>
      <c r="AG20" s="118"/>
      <c r="AH20" s="118"/>
      <c r="AI20" s="118"/>
      <c r="AJ20" s="118"/>
      <c r="AK20" s="118"/>
      <c r="AL20" s="118"/>
      <c r="AM20" s="118"/>
      <c r="AN20" s="118"/>
      <c r="AO20" s="118"/>
      <c r="AP20" s="118"/>
      <c r="AQ20" s="118"/>
      <c r="AR20" s="118"/>
      <c r="AS20" s="118"/>
      <c r="AT20" s="118"/>
      <c r="AU20" s="118"/>
      <c r="AV20" s="118"/>
      <c r="AW20" s="118"/>
      <c r="AX20" s="118"/>
      <c r="AY20" s="118"/>
      <c r="AZ20" s="118"/>
      <c r="BA20" s="118"/>
      <c r="BB20" s="118"/>
      <c r="BC20" s="118"/>
      <c r="BD20" s="118"/>
      <c r="BE20" s="118"/>
      <c r="BF20" s="118"/>
      <c r="BG20" s="118"/>
      <c r="BH20" s="118"/>
      <c r="BI20" s="118"/>
      <c r="BJ20" s="118"/>
      <c r="BK20" s="118"/>
      <c r="BL20" s="118"/>
      <c r="BM20" s="118"/>
      <c r="BN20" s="118"/>
      <c r="BO20" s="118"/>
      <c r="BP20" s="118"/>
      <c r="BQ20" s="118"/>
      <c r="BR20" s="118"/>
      <c r="BS20" s="118"/>
      <c r="BT20" s="118"/>
      <c r="BU20" s="118"/>
      <c r="BV20" s="118"/>
      <c r="BW20" s="118"/>
      <c r="BX20" s="118"/>
      <c r="BY20" s="118"/>
      <c r="BZ20" s="118"/>
      <c r="CA20" s="118"/>
    </row>
    <row r="21" spans="1:79">
      <c r="A21" s="35">
        <v>1930</v>
      </c>
      <c r="B21" s="36">
        <v>49.1392088013828</v>
      </c>
      <c r="C21" s="36">
        <v>15.770709408966674</v>
      </c>
      <c r="D21" s="36">
        <v>19.122471333264681</v>
      </c>
      <c r="E21" s="36">
        <v>9.3688865103385996</v>
      </c>
      <c r="F21" s="36">
        <v>6.5987239460472376</v>
      </c>
      <c r="G21" s="36"/>
      <c r="H21" s="35">
        <v>1930</v>
      </c>
      <c r="I21" s="36">
        <v>44.469159952621332</v>
      </c>
      <c r="J21" s="36">
        <v>15.578225053025729</v>
      </c>
      <c r="K21" s="36">
        <v>23.777090323749526</v>
      </c>
      <c r="L21" s="36">
        <v>9.5411866975018196</v>
      </c>
      <c r="M21" s="36">
        <v>6.6343379731015863</v>
      </c>
      <c r="N21" s="36"/>
      <c r="O21" s="35">
        <v>1930</v>
      </c>
      <c r="P21" s="36">
        <v>32.442943398561283</v>
      </c>
      <c r="Q21" s="36">
        <v>15.500935578391196</v>
      </c>
      <c r="R21" s="36">
        <v>34.93082593121887</v>
      </c>
      <c r="S21" s="36">
        <v>10.25798110944285</v>
      </c>
      <c r="T21" s="36">
        <v>6.8673139823857969</v>
      </c>
      <c r="U21" s="36"/>
      <c r="V21" s="35">
        <v>1930</v>
      </c>
      <c r="W21" s="36">
        <v>27.803005450489607</v>
      </c>
      <c r="X21" s="36">
        <v>13.878474944721185</v>
      </c>
      <c r="Y21" s="36">
        <v>40.865301448773174</v>
      </c>
      <c r="Z21" s="36">
        <v>10.56850657340326</v>
      </c>
      <c r="AA21" s="36">
        <v>6.8847115826127592</v>
      </c>
      <c r="AB21" s="36"/>
      <c r="AC21" s="118"/>
      <c r="AD21" s="118"/>
      <c r="AE21" s="118"/>
      <c r="AF21" s="118"/>
      <c r="AG21" s="118"/>
      <c r="AH21" s="118"/>
      <c r="AI21" s="118"/>
      <c r="AJ21" s="118"/>
      <c r="AK21" s="118"/>
      <c r="AL21" s="118"/>
      <c r="AM21" s="118"/>
      <c r="AN21" s="118"/>
      <c r="AO21" s="118"/>
      <c r="AP21" s="118"/>
      <c r="AQ21" s="118"/>
      <c r="AR21" s="118"/>
      <c r="AS21" s="118"/>
      <c r="AT21" s="118"/>
      <c r="AU21" s="118"/>
      <c r="AV21" s="118"/>
      <c r="AW21" s="118"/>
      <c r="AX21" s="118"/>
      <c r="AY21" s="118"/>
      <c r="AZ21" s="118"/>
      <c r="BA21" s="118"/>
      <c r="BB21" s="118"/>
      <c r="BC21" s="118"/>
      <c r="BD21" s="118"/>
      <c r="BE21" s="118"/>
      <c r="BF21" s="118"/>
      <c r="BG21" s="118"/>
      <c r="BH21" s="118"/>
      <c r="BI21" s="118"/>
      <c r="BJ21" s="118"/>
      <c r="BK21" s="118"/>
      <c r="BL21" s="118"/>
      <c r="BM21" s="118"/>
      <c r="BN21" s="118"/>
      <c r="BO21" s="118"/>
      <c r="BP21" s="118"/>
      <c r="BQ21" s="118"/>
      <c r="BR21" s="118"/>
      <c r="BS21" s="118"/>
      <c r="BT21" s="118"/>
      <c r="BU21" s="118"/>
      <c r="BV21" s="118"/>
      <c r="BW21" s="118"/>
      <c r="BX21" s="118"/>
      <c r="BY21" s="118"/>
      <c r="BZ21" s="118"/>
      <c r="CA21" s="118"/>
    </row>
    <row r="22" spans="1:79">
      <c r="A22" s="35">
        <v>1931</v>
      </c>
      <c r="B22" s="36">
        <v>51.574598108935028</v>
      </c>
      <c r="C22" s="36">
        <v>13.992826458388992</v>
      </c>
      <c r="D22" s="36">
        <v>18.114876090728441</v>
      </c>
      <c r="E22" s="36">
        <v>9.5793990948393475</v>
      </c>
      <c r="F22" s="36">
        <v>6.7383526911023859</v>
      </c>
      <c r="G22" s="36"/>
      <c r="H22" s="35">
        <v>1931</v>
      </c>
      <c r="I22" s="36">
        <v>47.212911871135972</v>
      </c>
      <c r="J22" s="36">
        <v>13.762385395959322</v>
      </c>
      <c r="K22" s="36">
        <v>22.360495306396984</v>
      </c>
      <c r="L22" s="36">
        <v>9.9454941761133124</v>
      </c>
      <c r="M22" s="36">
        <v>6.7187812274302106</v>
      </c>
      <c r="N22" s="36"/>
      <c r="O22" s="35">
        <v>1931</v>
      </c>
      <c r="P22" s="36">
        <v>36.970376859588356</v>
      </c>
      <c r="Q22" s="36">
        <v>14.295677212034928</v>
      </c>
      <c r="R22" s="36">
        <v>31.35964676474088</v>
      </c>
      <c r="S22" s="36">
        <v>10.511342442804146</v>
      </c>
      <c r="T22" s="36">
        <v>6.8630437537792348</v>
      </c>
      <c r="U22" s="36"/>
      <c r="V22" s="35">
        <v>1931</v>
      </c>
      <c r="W22" s="36">
        <v>31.643107876339062</v>
      </c>
      <c r="X22" s="36">
        <v>13.132006914328795</v>
      </c>
      <c r="Y22" s="36">
        <v>37.216832009754192</v>
      </c>
      <c r="Z22" s="36">
        <v>10.932680072861702</v>
      </c>
      <c r="AA22" s="36">
        <v>7.0754553742327913</v>
      </c>
      <c r="AB22" s="36"/>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row>
    <row r="23" spans="1:79">
      <c r="A23" s="35">
        <v>1932</v>
      </c>
      <c r="B23" s="36">
        <v>58.124025583157554</v>
      </c>
      <c r="C23" s="36">
        <v>11.294510173962651</v>
      </c>
      <c r="D23" s="36">
        <v>15.406806820043755</v>
      </c>
      <c r="E23" s="36">
        <v>8.9004101674515717</v>
      </c>
      <c r="F23" s="36">
        <v>6.2742375168355364</v>
      </c>
      <c r="G23" s="36"/>
      <c r="H23" s="35">
        <v>1932</v>
      </c>
      <c r="I23" s="36">
        <v>53.16758977743342</v>
      </c>
      <c r="J23" s="36">
        <v>11.367358530311956</v>
      </c>
      <c r="K23" s="36">
        <v>18.783661417950928</v>
      </c>
      <c r="L23" s="36">
        <v>9.9098163093631477</v>
      </c>
      <c r="M23" s="36">
        <v>6.7715592254217363</v>
      </c>
      <c r="N23" s="36"/>
      <c r="O23" s="35">
        <v>1932</v>
      </c>
      <c r="P23" s="36">
        <v>43.328633945269907</v>
      </c>
      <c r="Q23" s="36">
        <v>12.225377182291478</v>
      </c>
      <c r="R23" s="36">
        <v>27.147943612213954</v>
      </c>
      <c r="S23" s="36">
        <v>10.355663033178077</v>
      </c>
      <c r="T23" s="36">
        <v>6.9423673746790246</v>
      </c>
      <c r="U23" s="36"/>
      <c r="V23" s="35">
        <v>1932</v>
      </c>
      <c r="W23" s="36">
        <v>36.671718187496118</v>
      </c>
      <c r="X23" s="36">
        <v>12.075408818325723</v>
      </c>
      <c r="Y23" s="36">
        <v>32.438826989480596</v>
      </c>
      <c r="Z23" s="36">
        <v>11.29012312871849</v>
      </c>
      <c r="AA23" s="36">
        <v>7.5239006567445932</v>
      </c>
      <c r="AB23" s="36"/>
      <c r="AC23" s="118"/>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18"/>
      <c r="BC23" s="118"/>
      <c r="BD23" s="118"/>
      <c r="BE23" s="118"/>
      <c r="BF23" s="118"/>
      <c r="BG23" s="118"/>
      <c r="BH23" s="118"/>
      <c r="BI23" s="118"/>
      <c r="BJ23" s="118"/>
      <c r="BK23" s="118"/>
      <c r="BL23" s="118"/>
      <c r="BM23" s="118"/>
      <c r="BN23" s="118"/>
      <c r="BO23" s="118"/>
      <c r="BP23" s="118"/>
      <c r="BQ23" s="118"/>
      <c r="BR23" s="118"/>
      <c r="BS23" s="118"/>
      <c r="BT23" s="118"/>
      <c r="BU23" s="118"/>
      <c r="BV23" s="118"/>
      <c r="BW23" s="118"/>
      <c r="BX23" s="118"/>
      <c r="BY23" s="118"/>
      <c r="BZ23" s="118"/>
      <c r="CA23" s="118"/>
    </row>
    <row r="24" spans="1:79">
      <c r="A24" s="35">
        <v>1933</v>
      </c>
      <c r="B24" s="36">
        <v>59.045108300777358</v>
      </c>
      <c r="C24" s="36">
        <v>15.571088163574398</v>
      </c>
      <c r="D24" s="36">
        <v>11.674881625754669</v>
      </c>
      <c r="E24" s="36">
        <v>7.965653772383785</v>
      </c>
      <c r="F24" s="36">
        <v>5.7429107733952849</v>
      </c>
      <c r="G24" s="36"/>
      <c r="H24" s="35">
        <v>1933</v>
      </c>
      <c r="I24" s="36">
        <v>53.767469181705216</v>
      </c>
      <c r="J24" s="36">
        <v>15.73371147560175</v>
      </c>
      <c r="K24" s="36">
        <v>15.074949595724251</v>
      </c>
      <c r="L24" s="36">
        <v>8.7918016391553806</v>
      </c>
      <c r="M24" s="36">
        <v>6.6314782881881236</v>
      </c>
      <c r="N24" s="36"/>
      <c r="O24" s="35">
        <v>1933</v>
      </c>
      <c r="P24" s="36">
        <v>44.335826570649523</v>
      </c>
      <c r="Q24" s="36">
        <v>16.550341438475183</v>
      </c>
      <c r="R24" s="36">
        <v>23.15542807312351</v>
      </c>
      <c r="S24" s="36">
        <v>9.4658646260200712</v>
      </c>
      <c r="T24" s="36">
        <v>6.4919513168531431</v>
      </c>
      <c r="U24" s="36"/>
      <c r="V24" s="35">
        <v>1933</v>
      </c>
      <c r="W24" s="36">
        <v>37.92729155209328</v>
      </c>
      <c r="X24" s="36">
        <v>17.225037715108588</v>
      </c>
      <c r="Y24" s="36">
        <v>28.001214261089419</v>
      </c>
      <c r="Z24" s="36">
        <v>10.078935178468635</v>
      </c>
      <c r="AA24" s="36">
        <v>6.7665968733863506</v>
      </c>
      <c r="AB24" s="36"/>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c r="BC24" s="118"/>
      <c r="BD24" s="118"/>
      <c r="BE24" s="118"/>
      <c r="BF24" s="118"/>
      <c r="BG24" s="118"/>
      <c r="BH24" s="118"/>
      <c r="BI24" s="118"/>
      <c r="BJ24" s="118"/>
      <c r="BK24" s="118"/>
      <c r="BL24" s="118"/>
      <c r="BM24" s="118"/>
      <c r="BN24" s="118"/>
      <c r="BO24" s="118"/>
      <c r="BP24" s="118"/>
      <c r="BQ24" s="118"/>
      <c r="BR24" s="118"/>
      <c r="BS24" s="118"/>
      <c r="BT24" s="118"/>
      <c r="BU24" s="118"/>
      <c r="BV24" s="118"/>
      <c r="BW24" s="118"/>
      <c r="BX24" s="118"/>
      <c r="BY24" s="118"/>
      <c r="BZ24" s="118"/>
      <c r="CA24" s="118"/>
    </row>
    <row r="25" spans="1:79">
      <c r="A25" s="35">
        <v>1934</v>
      </c>
      <c r="B25" s="36">
        <v>60.235869052562776</v>
      </c>
      <c r="C25" s="36">
        <v>15.362529361426308</v>
      </c>
      <c r="D25" s="36">
        <v>12.385085434227207</v>
      </c>
      <c r="E25" s="36">
        <v>6.5349000595663158</v>
      </c>
      <c r="F25" s="36">
        <v>5.4815579252886542</v>
      </c>
      <c r="G25" s="36"/>
      <c r="H25" s="35">
        <v>1934</v>
      </c>
      <c r="I25" s="36">
        <v>52.857840837185236</v>
      </c>
      <c r="J25" s="36">
        <v>16.333024767417299</v>
      </c>
      <c r="K25" s="36">
        <v>16.685541177626945</v>
      </c>
      <c r="L25" s="36">
        <v>7.6209360632454555</v>
      </c>
      <c r="M25" s="36">
        <v>6.5025458554754669</v>
      </c>
      <c r="N25" s="36"/>
      <c r="O25" s="35">
        <v>1934</v>
      </c>
      <c r="P25" s="36">
        <v>42.64100974940429</v>
      </c>
      <c r="Q25" s="36">
        <v>17.075056139475418</v>
      </c>
      <c r="R25" s="36">
        <v>26.111549003314174</v>
      </c>
      <c r="S25" s="36">
        <v>7.8393576723542315</v>
      </c>
      <c r="T25" s="36">
        <v>6.3328909745731528</v>
      </c>
      <c r="U25" s="36"/>
      <c r="V25" s="35">
        <v>1934</v>
      </c>
      <c r="W25" s="36">
        <v>36.307295369152897</v>
      </c>
      <c r="X25" s="36">
        <v>16.757174923911315</v>
      </c>
      <c r="Y25" s="36">
        <v>31.509077747651443</v>
      </c>
      <c r="Z25" s="36">
        <v>8.8483770848599512</v>
      </c>
      <c r="AA25" s="36">
        <v>6.577882038267389</v>
      </c>
      <c r="AB25" s="36"/>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c r="BC25" s="118"/>
      <c r="BD25" s="118"/>
      <c r="BE25" s="118"/>
      <c r="BF25" s="118"/>
      <c r="BG25" s="118"/>
      <c r="BH25" s="118"/>
      <c r="BI25" s="118"/>
      <c r="BJ25" s="118"/>
      <c r="BK25" s="118"/>
      <c r="BL25" s="118"/>
      <c r="BM25" s="118"/>
      <c r="BN25" s="118"/>
      <c r="BO25" s="118"/>
      <c r="BP25" s="118"/>
      <c r="BQ25" s="118"/>
      <c r="BR25" s="118"/>
      <c r="BS25" s="118"/>
      <c r="BT25" s="118"/>
      <c r="BU25" s="118"/>
      <c r="BV25" s="118"/>
      <c r="BW25" s="118"/>
      <c r="BX25" s="118"/>
      <c r="BY25" s="118"/>
      <c r="BZ25" s="118"/>
      <c r="CA25" s="118"/>
    </row>
    <row r="26" spans="1:79">
      <c r="A26" s="35">
        <v>1935</v>
      </c>
      <c r="B26" s="36">
        <v>60.042619142886451</v>
      </c>
      <c r="C26" s="36">
        <v>15.852001535510775</v>
      </c>
      <c r="D26" s="36">
        <v>12.5328733963429</v>
      </c>
      <c r="E26" s="36">
        <v>5.9766318426235934</v>
      </c>
      <c r="F26" s="36">
        <v>5.5959429211517886</v>
      </c>
      <c r="G26" s="36"/>
      <c r="H26" s="35">
        <v>1935</v>
      </c>
      <c r="I26" s="36">
        <v>52.428407179792821</v>
      </c>
      <c r="J26" s="36">
        <v>17.316406933367329</v>
      </c>
      <c r="K26" s="36">
        <v>16.892160777659729</v>
      </c>
      <c r="L26" s="36">
        <v>6.7573433033811616</v>
      </c>
      <c r="M26" s="36">
        <v>6.6057869739413348</v>
      </c>
      <c r="N26" s="36"/>
      <c r="O26" s="35">
        <v>1935</v>
      </c>
      <c r="P26" s="36">
        <v>41.749494570516489</v>
      </c>
      <c r="Q26" s="36">
        <v>18.380053690794313</v>
      </c>
      <c r="R26" s="36">
        <v>26.638334069390144</v>
      </c>
      <c r="S26" s="36">
        <v>6.8028472176284929</v>
      </c>
      <c r="T26" s="36">
        <v>6.4294051030480377</v>
      </c>
      <c r="U26" s="36"/>
      <c r="V26" s="35">
        <v>1935</v>
      </c>
      <c r="W26" s="36">
        <v>35.743145120266696</v>
      </c>
      <c r="X26" s="36">
        <v>17.425061045397733</v>
      </c>
      <c r="Y26" s="36">
        <v>32.408682215470925</v>
      </c>
      <c r="Z26" s="36">
        <v>7.7399259710914619</v>
      </c>
      <c r="AA26" s="36">
        <v>6.6832906136734875</v>
      </c>
      <c r="AB26" s="36"/>
      <c r="AC26" s="118"/>
      <c r="AD26" s="118"/>
      <c r="AE26" s="118"/>
      <c r="AF26" s="118"/>
      <c r="AG26" s="118"/>
      <c r="AH26" s="118"/>
      <c r="AI26" s="118"/>
      <c r="AJ26" s="118"/>
      <c r="AK26" s="118"/>
      <c r="AL26" s="118"/>
      <c r="AM26" s="118"/>
      <c r="AN26" s="118"/>
      <c r="AO26" s="118"/>
      <c r="AP26" s="118"/>
      <c r="AQ26" s="118"/>
      <c r="AR26" s="118"/>
      <c r="AS26" s="118"/>
      <c r="AT26" s="118"/>
      <c r="AU26" s="118"/>
      <c r="AV26" s="118"/>
      <c r="AW26" s="118"/>
      <c r="AX26" s="118"/>
      <c r="AY26" s="118"/>
      <c r="AZ26" s="118"/>
      <c r="BA26" s="118"/>
      <c r="BB26" s="118"/>
      <c r="BC26" s="118"/>
      <c r="BD26" s="118"/>
      <c r="BE26" s="118"/>
      <c r="BF26" s="118"/>
      <c r="BG26" s="118"/>
      <c r="BH26" s="118"/>
      <c r="BI26" s="118"/>
      <c r="BJ26" s="118"/>
      <c r="BK26" s="118"/>
      <c r="BL26" s="118"/>
      <c r="BM26" s="118"/>
      <c r="BN26" s="118"/>
      <c r="BO26" s="118"/>
      <c r="BP26" s="118"/>
      <c r="BQ26" s="118"/>
      <c r="BR26" s="118"/>
      <c r="BS26" s="118"/>
      <c r="BT26" s="118"/>
      <c r="BU26" s="118"/>
      <c r="BV26" s="118"/>
      <c r="BW26" s="118"/>
      <c r="BX26" s="118"/>
      <c r="BY26" s="118"/>
      <c r="BZ26" s="118"/>
      <c r="CA26" s="118"/>
    </row>
    <row r="27" spans="1:79">
      <c r="A27" s="35">
        <v>1936</v>
      </c>
      <c r="B27" s="36">
        <v>56.47938319689171</v>
      </c>
      <c r="C27" s="36">
        <v>17.013152554850258</v>
      </c>
      <c r="D27" s="36">
        <v>15.691375537378754</v>
      </c>
      <c r="E27" s="36">
        <v>4.697182822925166</v>
      </c>
      <c r="F27" s="36">
        <v>6.1189354667799627</v>
      </c>
      <c r="G27" s="36"/>
      <c r="H27" s="35">
        <v>1936</v>
      </c>
      <c r="I27" s="36">
        <v>48.030035345657524</v>
      </c>
      <c r="J27" s="36">
        <v>18.496275500780921</v>
      </c>
      <c r="K27" s="36">
        <v>21.512237765672687</v>
      </c>
      <c r="L27" s="36">
        <v>5.0118287565532018</v>
      </c>
      <c r="M27" s="36">
        <v>6.9496597667591207</v>
      </c>
      <c r="N27" s="36"/>
      <c r="O27" s="35">
        <v>1936</v>
      </c>
      <c r="P27" s="36">
        <v>36.126582156477127</v>
      </c>
      <c r="Q27" s="36">
        <v>19.017908430946637</v>
      </c>
      <c r="R27" s="36">
        <v>33.670776845039363</v>
      </c>
      <c r="S27" s="36">
        <v>4.7727387572727542</v>
      </c>
      <c r="T27" s="36">
        <v>6.4120408508040079</v>
      </c>
      <c r="U27" s="36"/>
      <c r="V27" s="35">
        <v>1936</v>
      </c>
      <c r="W27" s="36">
        <v>30.709415829500415</v>
      </c>
      <c r="X27" s="36">
        <v>17.621872432168566</v>
      </c>
      <c r="Y27" s="36">
        <v>39.777847744725442</v>
      </c>
      <c r="Z27" s="36">
        <v>5.4208661137344087</v>
      </c>
      <c r="AA27" s="36">
        <v>6.4700598064110615</v>
      </c>
      <c r="AB27" s="36"/>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row>
    <row r="28" spans="1:79">
      <c r="A28" s="35">
        <v>1937</v>
      </c>
      <c r="B28" s="36">
        <v>59.595747531296148</v>
      </c>
      <c r="C28" s="36">
        <v>15.841364405412904</v>
      </c>
      <c r="D28" s="36">
        <v>15.747672549578972</v>
      </c>
      <c r="E28" s="36">
        <v>3.7900627413092964</v>
      </c>
      <c r="F28" s="36">
        <v>5.0250654877610827</v>
      </c>
      <c r="G28" s="36"/>
      <c r="H28" s="35">
        <v>1937</v>
      </c>
      <c r="I28" s="36">
        <v>53.78986393676778</v>
      </c>
      <c r="J28" s="36">
        <v>16.75748123664486</v>
      </c>
      <c r="K28" s="36">
        <v>20.336878720468786</v>
      </c>
      <c r="L28" s="36">
        <v>3.9093937776716143</v>
      </c>
      <c r="M28" s="36">
        <v>5.206331064419853</v>
      </c>
      <c r="N28" s="36"/>
      <c r="O28" s="35">
        <v>1937</v>
      </c>
      <c r="P28" s="36">
        <v>36.269824844092511</v>
      </c>
      <c r="Q28" s="36">
        <v>18.420335974071804</v>
      </c>
      <c r="R28" s="36">
        <v>34.004763590700826</v>
      </c>
      <c r="S28" s="36">
        <v>4.8743266745208915</v>
      </c>
      <c r="T28" s="36">
        <v>6.4306489201554147</v>
      </c>
      <c r="U28" s="36"/>
      <c r="V28" s="35">
        <v>1937</v>
      </c>
      <c r="W28" s="36">
        <v>31.662153361292297</v>
      </c>
      <c r="X28" s="36">
        <v>16.757414837351373</v>
      </c>
      <c r="Y28" s="36">
        <v>40.100295179273871</v>
      </c>
      <c r="Z28" s="36">
        <v>4.9655706163753042</v>
      </c>
      <c r="AA28" s="36">
        <v>6.5144055587599343</v>
      </c>
      <c r="AB28" s="36"/>
      <c r="AC28" s="118"/>
      <c r="AD28" s="118"/>
      <c r="AE28" s="118"/>
      <c r="AF28" s="118"/>
      <c r="AG28" s="118"/>
      <c r="AH28" s="118"/>
      <c r="AI28" s="118"/>
      <c r="AJ28" s="118"/>
      <c r="AK28" s="118"/>
      <c r="AL28" s="118"/>
      <c r="AM28" s="118"/>
      <c r="AN28" s="118"/>
      <c r="AO28" s="118"/>
      <c r="AP28" s="118"/>
      <c r="AQ28" s="118"/>
      <c r="AR28" s="118"/>
      <c r="AS28" s="118"/>
      <c r="AT28" s="118"/>
      <c r="AU28" s="118"/>
      <c r="AV28" s="118"/>
      <c r="AW28" s="118"/>
      <c r="AX28" s="118"/>
      <c r="AY28" s="118"/>
      <c r="AZ28" s="118"/>
      <c r="BA28" s="118"/>
      <c r="BB28" s="118"/>
      <c r="BC28" s="118"/>
      <c r="BD28" s="118"/>
      <c r="BE28" s="118"/>
      <c r="BF28" s="118"/>
      <c r="BG28" s="118"/>
      <c r="BH28" s="118"/>
      <c r="BI28" s="118"/>
      <c r="BJ28" s="118"/>
      <c r="BK28" s="118"/>
      <c r="BL28" s="118"/>
      <c r="BM28" s="118"/>
      <c r="BN28" s="118"/>
      <c r="BO28" s="118"/>
      <c r="BP28" s="118"/>
      <c r="BQ28" s="118"/>
      <c r="BR28" s="118"/>
      <c r="BS28" s="118"/>
      <c r="BT28" s="118"/>
      <c r="BU28" s="118"/>
      <c r="BV28" s="118"/>
      <c r="BW28" s="118"/>
      <c r="BX28" s="118"/>
      <c r="BY28" s="118"/>
      <c r="BZ28" s="118"/>
      <c r="CA28" s="118"/>
    </row>
    <row r="29" spans="1:79">
      <c r="A29" s="35">
        <v>1938</v>
      </c>
      <c r="B29" s="36">
        <v>63.087585391069965</v>
      </c>
      <c r="C29" s="36">
        <v>16.59057965482976</v>
      </c>
      <c r="D29" s="36">
        <v>11.501560719176293</v>
      </c>
      <c r="E29" s="36">
        <v>3.9014057781787099</v>
      </c>
      <c r="F29" s="36">
        <v>4.9188684567452965</v>
      </c>
      <c r="G29" s="36"/>
      <c r="H29" s="35">
        <v>1938</v>
      </c>
      <c r="I29" s="36">
        <v>58.21640159600075</v>
      </c>
      <c r="J29" s="36">
        <v>17.361196704314171</v>
      </c>
      <c r="K29" s="36">
        <v>15.306318471193492</v>
      </c>
      <c r="L29" s="36">
        <v>4.0416666759852955</v>
      </c>
      <c r="M29" s="36">
        <v>5.0744165525062899</v>
      </c>
      <c r="N29" s="36"/>
      <c r="O29" s="35">
        <v>1938</v>
      </c>
      <c r="P29" s="36">
        <v>42.296358670992348</v>
      </c>
      <c r="Q29" s="36">
        <v>20.082372955633772</v>
      </c>
      <c r="R29" s="36">
        <v>26.165871821899525</v>
      </c>
      <c r="S29" s="36">
        <v>5.1516193382457471</v>
      </c>
      <c r="T29" s="36">
        <v>6.3037772132286127</v>
      </c>
      <c r="U29" s="36"/>
      <c r="V29" s="35">
        <v>1938</v>
      </c>
      <c r="W29" s="36">
        <v>37.928457028910564</v>
      </c>
      <c r="X29" s="36">
        <v>19.009559684565421</v>
      </c>
      <c r="Y29" s="36">
        <v>31.354150039958633</v>
      </c>
      <c r="Z29" s="36">
        <v>5.319308634127518</v>
      </c>
      <c r="AA29" s="36">
        <v>6.3885246124378732</v>
      </c>
      <c r="AB29" s="36"/>
      <c r="AC29" s="118"/>
      <c r="AD29" s="118"/>
      <c r="AE29" s="118"/>
      <c r="AF29" s="118"/>
      <c r="AG29" s="118"/>
      <c r="AH29" s="118"/>
      <c r="AI29" s="118"/>
      <c r="AJ29" s="118"/>
      <c r="AK29" s="118"/>
      <c r="AL29" s="118"/>
      <c r="AM29" s="118"/>
      <c r="AN29" s="118"/>
      <c r="AO29" s="118"/>
      <c r="AP29" s="118"/>
      <c r="AQ29" s="118"/>
      <c r="AR29" s="118"/>
      <c r="AS29" s="118"/>
      <c r="AT29" s="118"/>
      <c r="AU29" s="118"/>
      <c r="AV29" s="118"/>
      <c r="AW29" s="118"/>
      <c r="AX29" s="118"/>
      <c r="AY29" s="118"/>
      <c r="AZ29" s="118"/>
      <c r="BA29" s="118"/>
      <c r="BB29" s="118"/>
      <c r="BC29" s="118"/>
      <c r="BD29" s="118"/>
      <c r="BE29" s="118"/>
      <c r="BF29" s="118"/>
      <c r="BG29" s="118"/>
      <c r="BH29" s="118"/>
      <c r="BI29" s="118"/>
      <c r="BJ29" s="118"/>
      <c r="BK29" s="118"/>
      <c r="BL29" s="118"/>
      <c r="BM29" s="118"/>
      <c r="BN29" s="118"/>
      <c r="BO29" s="118"/>
      <c r="BP29" s="118"/>
      <c r="BQ29" s="118"/>
      <c r="BR29" s="118"/>
      <c r="BS29" s="118"/>
      <c r="BT29" s="118"/>
      <c r="BU29" s="118"/>
      <c r="BV29" s="118"/>
      <c r="BW29" s="118"/>
      <c r="BX29" s="118"/>
      <c r="BY29" s="118"/>
      <c r="BZ29" s="118"/>
      <c r="CA29" s="118"/>
    </row>
    <row r="30" spans="1:79">
      <c r="A30" s="35">
        <v>1939</v>
      </c>
      <c r="B30" s="36">
        <v>62.413037084167009</v>
      </c>
      <c r="C30" s="36">
        <v>16.750411912313968</v>
      </c>
      <c r="D30" s="36">
        <v>12.849668049659453</v>
      </c>
      <c r="E30" s="36">
        <v>3.3929028940424382</v>
      </c>
      <c r="F30" s="36">
        <v>4.5939800598171425</v>
      </c>
      <c r="G30" s="36"/>
      <c r="H30" s="35">
        <v>1939</v>
      </c>
      <c r="I30" s="36">
        <v>56.354438552450766</v>
      </c>
      <c r="J30" s="36">
        <v>18.356199314656159</v>
      </c>
      <c r="K30" s="36">
        <v>16.57409772564332</v>
      </c>
      <c r="L30" s="36">
        <v>3.704432280210229</v>
      </c>
      <c r="M30" s="36">
        <v>5.0108321270395209</v>
      </c>
      <c r="N30" s="36"/>
      <c r="O30" s="35">
        <v>1939</v>
      </c>
      <c r="P30" s="36">
        <v>39.546469353461724</v>
      </c>
      <c r="Q30" s="36">
        <v>21.19073489162659</v>
      </c>
      <c r="R30" s="36">
        <v>28.197244592863914</v>
      </c>
      <c r="S30" s="36">
        <v>4.7460689723559248</v>
      </c>
      <c r="T30" s="36">
        <v>6.3194821896918523</v>
      </c>
      <c r="U30" s="36"/>
      <c r="V30" s="35">
        <v>1939</v>
      </c>
      <c r="W30" s="36">
        <v>35.079589451293096</v>
      </c>
      <c r="X30" s="36">
        <v>19.83415512129227</v>
      </c>
      <c r="Y30" s="36">
        <v>33.78054867871812</v>
      </c>
      <c r="Z30" s="36">
        <v>4.8878265023823637</v>
      </c>
      <c r="AA30" s="36">
        <v>6.4178802463141515</v>
      </c>
      <c r="AB30" s="36"/>
      <c r="AC30" s="118"/>
      <c r="AD30" s="118"/>
      <c r="AE30" s="118"/>
      <c r="AF30" s="118"/>
      <c r="AG30" s="118"/>
      <c r="AH30" s="118"/>
      <c r="AI30" s="118"/>
      <c r="AJ30" s="118"/>
      <c r="AK30" s="118"/>
      <c r="AL30" s="118"/>
      <c r="AM30" s="118"/>
      <c r="AN30" s="118"/>
      <c r="AO30" s="118"/>
      <c r="AP30" s="118"/>
      <c r="AQ30" s="118"/>
      <c r="AR30" s="118"/>
      <c r="AS30" s="118"/>
      <c r="AT30" s="118"/>
      <c r="AU30" s="118"/>
      <c r="AV30" s="118"/>
      <c r="AW30" s="118"/>
      <c r="AX30" s="118"/>
      <c r="AY30" s="118"/>
      <c r="AZ30" s="118"/>
      <c r="BA30" s="118"/>
      <c r="BB30" s="118"/>
      <c r="BC30" s="118"/>
      <c r="BD30" s="118"/>
      <c r="BE30" s="118"/>
      <c r="BF30" s="118"/>
      <c r="BG30" s="118"/>
      <c r="BH30" s="118"/>
      <c r="BI30" s="118"/>
      <c r="BJ30" s="118"/>
      <c r="BK30" s="118"/>
      <c r="BL30" s="118"/>
      <c r="BM30" s="118"/>
      <c r="BN30" s="118"/>
      <c r="BO30" s="118"/>
      <c r="BP30" s="118"/>
      <c r="BQ30" s="118"/>
      <c r="BR30" s="118"/>
      <c r="BS30" s="118"/>
      <c r="BT30" s="118"/>
      <c r="BU30" s="118"/>
      <c r="BV30" s="118"/>
      <c r="BW30" s="118"/>
      <c r="BX30" s="118"/>
      <c r="BY30" s="118"/>
      <c r="BZ30" s="118"/>
      <c r="CA30" s="118"/>
    </row>
    <row r="31" spans="1:79">
      <c r="A31" s="35">
        <v>1940</v>
      </c>
      <c r="B31" s="36">
        <v>63.381100716783401</v>
      </c>
      <c r="C31" s="36">
        <v>16.795005371371655</v>
      </c>
      <c r="D31" s="36">
        <v>12.680135632301768</v>
      </c>
      <c r="E31" s="36">
        <v>2.8317063990610754</v>
      </c>
      <c r="F31" s="36">
        <v>4.3120518804821142</v>
      </c>
      <c r="G31" s="36"/>
      <c r="H31" s="35">
        <v>1940</v>
      </c>
      <c r="I31" s="36">
        <v>55.169384089376308</v>
      </c>
      <c r="J31" s="36">
        <v>19.630743553444702</v>
      </c>
      <c r="K31" s="36">
        <v>16.85612190429228</v>
      </c>
      <c r="L31" s="36">
        <v>3.3615868322075202</v>
      </c>
      <c r="M31" s="36">
        <v>4.9821636206791888</v>
      </c>
      <c r="N31" s="36"/>
      <c r="O31" s="35">
        <v>1940</v>
      </c>
      <c r="P31" s="36">
        <v>39.371912062907739</v>
      </c>
      <c r="Q31" s="36">
        <v>22.411305233081535</v>
      </c>
      <c r="R31" s="36">
        <v>27.939168617825697</v>
      </c>
      <c r="S31" s="36">
        <v>4.0956521120026066</v>
      </c>
      <c r="T31" s="36">
        <v>6.1819619741824177</v>
      </c>
      <c r="U31" s="36"/>
      <c r="V31" s="35">
        <v>1940</v>
      </c>
      <c r="W31" s="36">
        <v>35.36622209908208</v>
      </c>
      <c r="X31" s="36">
        <v>21.03037077964267</v>
      </c>
      <c r="Y31" s="36">
        <v>33.178112712383978</v>
      </c>
      <c r="Z31" s="36">
        <v>4.1749150150886418</v>
      </c>
      <c r="AA31" s="36">
        <v>6.2503793938026346</v>
      </c>
      <c r="AB31" s="36"/>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row>
    <row r="32" spans="1:79">
      <c r="A32" s="35">
        <v>1941</v>
      </c>
      <c r="B32" s="36">
        <v>61.385505197564733</v>
      </c>
      <c r="C32" s="36">
        <v>20.949744629541815</v>
      </c>
      <c r="D32" s="36">
        <v>11.48164298685481</v>
      </c>
      <c r="E32" s="36">
        <v>2.2913933563863043</v>
      </c>
      <c r="F32" s="36">
        <v>3.8917138296523044</v>
      </c>
      <c r="G32" s="36"/>
      <c r="H32" s="35">
        <v>1941</v>
      </c>
      <c r="I32" s="36">
        <v>52.154761448190513</v>
      </c>
      <c r="J32" s="36">
        <v>24.69334525894568</v>
      </c>
      <c r="K32" s="36">
        <v>15.648401854384286</v>
      </c>
      <c r="L32" s="36">
        <v>2.8164977559478341</v>
      </c>
      <c r="M32" s="36">
        <v>4.6869936825316882</v>
      </c>
      <c r="N32" s="36"/>
      <c r="O32" s="35">
        <v>1941</v>
      </c>
      <c r="P32" s="36">
        <v>38.3529566107565</v>
      </c>
      <c r="Q32" s="36">
        <v>28.894260812941873</v>
      </c>
      <c r="R32" s="36">
        <v>24.292306304379977</v>
      </c>
      <c r="S32" s="36">
        <v>3.1518036268731167</v>
      </c>
      <c r="T32" s="36">
        <v>5.3086726450485306</v>
      </c>
      <c r="U32" s="36"/>
      <c r="V32" s="35">
        <v>1941</v>
      </c>
      <c r="W32" s="36">
        <v>35.216660566284311</v>
      </c>
      <c r="X32" s="36">
        <v>28.094368797735299</v>
      </c>
      <c r="Y32" s="36">
        <v>28.273655014295038</v>
      </c>
      <c r="Z32" s="36">
        <v>3.1222059361809453</v>
      </c>
      <c r="AA32" s="36">
        <v>5.2931096855044091</v>
      </c>
      <c r="AB32" s="36"/>
      <c r="AC32" s="118"/>
      <c r="AD32" s="118"/>
      <c r="AE32" s="118"/>
      <c r="AF32" s="118"/>
      <c r="AG32" s="118"/>
      <c r="AH32" s="118"/>
      <c r="AI32" s="118"/>
      <c r="AJ32" s="118"/>
      <c r="AK32" s="118"/>
      <c r="AL32" s="118"/>
      <c r="AM32" s="118"/>
      <c r="AN32" s="118"/>
      <c r="AO32" s="118"/>
      <c r="AP32" s="118"/>
      <c r="AQ32" s="118"/>
      <c r="AR32" s="118"/>
      <c r="AS32" s="118"/>
      <c r="AT32" s="118"/>
      <c r="AU32" s="118"/>
      <c r="AV32" s="118"/>
      <c r="AW32" s="118"/>
      <c r="AX32" s="118"/>
      <c r="AY32" s="118"/>
      <c r="AZ32" s="118"/>
      <c r="BA32" s="118"/>
      <c r="BB32" s="118"/>
      <c r="BC32" s="118"/>
      <c r="BD32" s="118"/>
      <c r="BE32" s="118"/>
      <c r="BF32" s="118"/>
      <c r="BG32" s="118"/>
      <c r="BH32" s="118"/>
      <c r="BI32" s="118"/>
      <c r="BJ32" s="118"/>
      <c r="BK32" s="118"/>
      <c r="BL32" s="118"/>
      <c r="BM32" s="118"/>
      <c r="BN32" s="118"/>
      <c r="BO32" s="118"/>
      <c r="BP32" s="118"/>
      <c r="BQ32" s="118"/>
      <c r="BR32" s="118"/>
      <c r="BS32" s="118"/>
      <c r="BT32" s="118"/>
      <c r="BU32" s="118"/>
      <c r="BV32" s="118"/>
      <c r="BW32" s="118"/>
      <c r="BX32" s="118"/>
      <c r="BY32" s="118"/>
      <c r="BZ32" s="118"/>
      <c r="CA32" s="118"/>
    </row>
    <row r="33" spans="1:79">
      <c r="A33" s="35">
        <v>1942</v>
      </c>
      <c r="B33" s="36">
        <v>60.138684071629804</v>
      </c>
      <c r="C33" s="36">
        <v>25.387800813367576</v>
      </c>
      <c r="D33" s="36">
        <v>8.9198307235757408</v>
      </c>
      <c r="E33" s="36">
        <v>1.8111715854241479</v>
      </c>
      <c r="F33" s="36">
        <v>3.7425128060027104</v>
      </c>
      <c r="G33" s="36"/>
      <c r="H33" s="35">
        <v>1942</v>
      </c>
      <c r="I33" s="36">
        <v>51.985350358366105</v>
      </c>
      <c r="J33" s="36">
        <v>29.884101972676962</v>
      </c>
      <c r="K33" s="36">
        <v>11.813998515912756</v>
      </c>
      <c r="L33" s="36">
        <v>2.2802633730283324</v>
      </c>
      <c r="M33" s="36">
        <v>4.0362857800158434</v>
      </c>
      <c r="N33" s="36"/>
      <c r="O33" s="35">
        <v>1942</v>
      </c>
      <c r="P33" s="36">
        <v>35.710586657504692</v>
      </c>
      <c r="Q33" s="36">
        <v>37.761268637823939</v>
      </c>
      <c r="R33" s="36">
        <v>19.007406426145394</v>
      </c>
      <c r="S33" s="36">
        <v>2.8002803599877621</v>
      </c>
      <c r="T33" s="36">
        <v>4.7204579185382185</v>
      </c>
      <c r="U33" s="36"/>
      <c r="V33" s="35">
        <v>1942</v>
      </c>
      <c r="W33" s="36">
        <v>32.703774541009416</v>
      </c>
      <c r="X33" s="36">
        <v>38.039194879976414</v>
      </c>
      <c r="Y33" s="36">
        <v>21.866980851662479</v>
      </c>
      <c r="Z33" s="36">
        <v>2.7805682931958704</v>
      </c>
      <c r="AA33" s="36">
        <v>4.6094814341558337</v>
      </c>
      <c r="AB33" s="36"/>
      <c r="AC33" s="118"/>
      <c r="AD33" s="118"/>
      <c r="AE33" s="118"/>
      <c r="AF33" s="118"/>
      <c r="AG33" s="118"/>
      <c r="AH33" s="118"/>
      <c r="AI33" s="118"/>
      <c r="AJ33" s="118"/>
      <c r="AK33" s="118"/>
      <c r="AL33" s="118"/>
      <c r="AM33" s="118"/>
      <c r="AN33" s="118"/>
      <c r="AO33" s="118"/>
      <c r="AP33" s="118"/>
      <c r="AQ33" s="118"/>
      <c r="AR33" s="118"/>
      <c r="AS33" s="118"/>
      <c r="AT33" s="118"/>
      <c r="AU33" s="118"/>
      <c r="AV33" s="118"/>
      <c r="AW33" s="118"/>
      <c r="AX33" s="118"/>
      <c r="AY33" s="118"/>
      <c r="AZ33" s="118"/>
      <c r="BA33" s="118"/>
      <c r="BB33" s="118"/>
      <c r="BC33" s="118"/>
      <c r="BD33" s="118"/>
      <c r="BE33" s="118"/>
      <c r="BF33" s="118"/>
      <c r="BG33" s="118"/>
      <c r="BH33" s="118"/>
      <c r="BI33" s="118"/>
      <c r="BJ33" s="118"/>
      <c r="BK33" s="118"/>
      <c r="BL33" s="118"/>
      <c r="BM33" s="118"/>
      <c r="BN33" s="118"/>
      <c r="BO33" s="118"/>
      <c r="BP33" s="118"/>
      <c r="BQ33" s="118"/>
      <c r="BR33" s="118"/>
      <c r="BS33" s="118"/>
      <c r="BT33" s="118"/>
      <c r="BU33" s="118"/>
      <c r="BV33" s="118"/>
      <c r="BW33" s="118"/>
      <c r="BX33" s="118"/>
      <c r="BY33" s="118"/>
      <c r="BZ33" s="118"/>
      <c r="CA33" s="118"/>
    </row>
    <row r="34" spans="1:79">
      <c r="A34" s="35">
        <v>1943</v>
      </c>
      <c r="B34" s="36">
        <v>57.007848210074748</v>
      </c>
      <c r="C34" s="36">
        <v>30.039126204198457</v>
      </c>
      <c r="D34" s="36">
        <v>7.8996823736680684</v>
      </c>
      <c r="E34" s="36">
        <v>1.572918350306173</v>
      </c>
      <c r="F34" s="36">
        <v>3.4804248617525593</v>
      </c>
      <c r="G34" s="36"/>
      <c r="H34" s="35">
        <v>1943</v>
      </c>
      <c r="I34" s="36">
        <v>47.683881874994221</v>
      </c>
      <c r="J34" s="36">
        <v>36.173582020623215</v>
      </c>
      <c r="K34" s="36">
        <v>10.550405213651283</v>
      </c>
      <c r="L34" s="36">
        <v>1.9821323577515877</v>
      </c>
      <c r="M34" s="36">
        <v>3.6099985329796915</v>
      </c>
      <c r="N34" s="36"/>
      <c r="O34" s="35">
        <v>1943</v>
      </c>
      <c r="P34" s="36">
        <v>30.002174610142603</v>
      </c>
      <c r="Q34" s="36">
        <v>46.561227377452262</v>
      </c>
      <c r="R34" s="36">
        <v>16.84490278569719</v>
      </c>
      <c r="S34" s="36">
        <v>2.5220331214130152</v>
      </c>
      <c r="T34" s="36">
        <v>4.0696621052949311</v>
      </c>
      <c r="U34" s="36"/>
      <c r="V34" s="35">
        <v>1943</v>
      </c>
      <c r="W34" s="36">
        <v>27.341473076793989</v>
      </c>
      <c r="X34" s="36">
        <v>46.988662969074298</v>
      </c>
      <c r="Y34" s="36">
        <v>19.237755630766394</v>
      </c>
      <c r="Z34" s="36">
        <v>2.5415101485194422</v>
      </c>
      <c r="AA34" s="36">
        <v>3.8905981748458904</v>
      </c>
      <c r="AB34" s="36"/>
      <c r="AC34" s="118"/>
      <c r="AD34" s="118"/>
      <c r="AE34" s="118"/>
      <c r="AF34" s="118"/>
      <c r="AG34" s="118"/>
      <c r="AH34" s="118"/>
      <c r="AI34" s="118"/>
      <c r="AJ34" s="118"/>
      <c r="AK34" s="118"/>
      <c r="AL34" s="118"/>
      <c r="AM34" s="118"/>
      <c r="AN34" s="118"/>
      <c r="AO34" s="118"/>
      <c r="AP34" s="118"/>
      <c r="AQ34" s="118"/>
      <c r="AR34" s="118"/>
      <c r="AS34" s="118"/>
      <c r="AT34" s="118"/>
      <c r="AU34" s="118"/>
      <c r="AV34" s="118"/>
      <c r="AW34" s="118"/>
      <c r="AX34" s="118"/>
      <c r="AY34" s="118"/>
      <c r="AZ34" s="118"/>
      <c r="BA34" s="118"/>
      <c r="BB34" s="118"/>
      <c r="BC34" s="118"/>
      <c r="BD34" s="118"/>
      <c r="BE34" s="118"/>
      <c r="BF34" s="118"/>
      <c r="BG34" s="118"/>
      <c r="BH34" s="118"/>
      <c r="BI34" s="118"/>
      <c r="BJ34" s="118"/>
      <c r="BK34" s="118"/>
      <c r="BL34" s="118"/>
      <c r="BM34" s="118"/>
      <c r="BN34" s="118"/>
      <c r="BO34" s="118"/>
      <c r="BP34" s="118"/>
      <c r="BQ34" s="118"/>
      <c r="BR34" s="118"/>
      <c r="BS34" s="118"/>
      <c r="BT34" s="118"/>
      <c r="BU34" s="118"/>
      <c r="BV34" s="118"/>
      <c r="BW34" s="118"/>
      <c r="BX34" s="118"/>
      <c r="BY34" s="118"/>
      <c r="BZ34" s="118"/>
      <c r="CA34" s="118"/>
    </row>
    <row r="35" spans="1:79">
      <c r="A35" s="35">
        <v>1944</v>
      </c>
      <c r="B35" s="36">
        <v>61.053374085200488</v>
      </c>
      <c r="C35" s="36">
        <v>27.59443640551514</v>
      </c>
      <c r="D35" s="36">
        <v>6.8727171383718391</v>
      </c>
      <c r="E35" s="36">
        <v>1.5381416277649362</v>
      </c>
      <c r="F35" s="36">
        <v>2.9401131312691207</v>
      </c>
      <c r="G35" s="36"/>
      <c r="H35" s="35">
        <v>1944</v>
      </c>
      <c r="I35" s="36">
        <v>48.877637194394516</v>
      </c>
      <c r="J35" s="36">
        <v>35.99858640327259</v>
      </c>
      <c r="K35" s="36">
        <v>9.6231955317693298</v>
      </c>
      <c r="L35" s="36">
        <v>1.9291311484790468</v>
      </c>
      <c r="M35" s="36">
        <v>3.5697491147099449</v>
      </c>
      <c r="N35" s="36"/>
      <c r="O35" s="35">
        <v>1944</v>
      </c>
      <c r="P35" s="36">
        <v>30.796966555438765</v>
      </c>
      <c r="Q35" s="36">
        <v>46.803668686647512</v>
      </c>
      <c r="R35" s="36">
        <v>15.721107744262898</v>
      </c>
      <c r="S35" s="36">
        <v>2.435877615358677</v>
      </c>
      <c r="T35" s="36">
        <v>4.2388663790834586</v>
      </c>
      <c r="U35" s="36"/>
      <c r="V35" s="35">
        <v>1944</v>
      </c>
      <c r="W35" s="36">
        <v>28.121343548654927</v>
      </c>
      <c r="X35" s="36">
        <v>46.86433538138207</v>
      </c>
      <c r="Y35" s="36">
        <v>18.316785462427525</v>
      </c>
      <c r="Z35" s="36">
        <v>2.4896790716907553</v>
      </c>
      <c r="AA35" s="36">
        <v>4.202854337481611</v>
      </c>
      <c r="AB35" s="36"/>
      <c r="AC35" s="118"/>
      <c r="AD35" s="118"/>
      <c r="AE35" s="118"/>
      <c r="AF35" s="118"/>
      <c r="AG35" s="118"/>
      <c r="AH35" s="118"/>
      <c r="AI35" s="118"/>
      <c r="AJ35" s="118"/>
      <c r="AK35" s="118"/>
      <c r="AL35" s="118"/>
      <c r="AM35" s="118"/>
      <c r="AN35" s="118"/>
      <c r="AO35" s="118"/>
      <c r="AP35" s="118"/>
      <c r="AQ35" s="118"/>
      <c r="AR35" s="118"/>
      <c r="AS35" s="118"/>
      <c r="AT35" s="118"/>
      <c r="AU35" s="118"/>
      <c r="AV35" s="118"/>
      <c r="AW35" s="118"/>
      <c r="AX35" s="118"/>
      <c r="AY35" s="118"/>
      <c r="AZ35" s="118"/>
      <c r="BA35" s="118"/>
      <c r="BB35" s="118"/>
      <c r="BC35" s="118"/>
      <c r="BD35" s="118"/>
      <c r="BE35" s="118"/>
      <c r="BF35" s="118"/>
      <c r="BG35" s="118"/>
      <c r="BH35" s="118"/>
      <c r="BI35" s="118"/>
      <c r="BJ35" s="118"/>
      <c r="BK35" s="118"/>
      <c r="BL35" s="118"/>
      <c r="BM35" s="118"/>
      <c r="BN35" s="118"/>
      <c r="BO35" s="118"/>
      <c r="BP35" s="118"/>
      <c r="BQ35" s="118"/>
      <c r="BR35" s="118"/>
      <c r="BS35" s="118"/>
      <c r="BT35" s="118"/>
      <c r="BU35" s="118"/>
      <c r="BV35" s="118"/>
      <c r="BW35" s="118"/>
      <c r="BX35" s="118"/>
      <c r="BY35" s="118"/>
      <c r="BZ35" s="118"/>
      <c r="CA35" s="118"/>
    </row>
    <row r="36" spans="1:79">
      <c r="A36" s="35">
        <v>1945</v>
      </c>
      <c r="B36" s="36">
        <v>57.386995173577546</v>
      </c>
      <c r="C36" s="36">
        <v>31.257245568526628</v>
      </c>
      <c r="D36" s="36">
        <v>6.809401515594895</v>
      </c>
      <c r="E36" s="36">
        <v>1.5368089854645355</v>
      </c>
      <c r="F36" s="36">
        <v>3.0095438433232991</v>
      </c>
      <c r="G36" s="36"/>
      <c r="H36" s="35">
        <v>1945</v>
      </c>
      <c r="I36" s="36">
        <v>45.216012552019038</v>
      </c>
      <c r="J36" s="36">
        <v>39.797654022950177</v>
      </c>
      <c r="K36" s="36">
        <v>9.4465550050204108</v>
      </c>
      <c r="L36" s="36">
        <v>1.9293656961062275</v>
      </c>
      <c r="M36" s="36">
        <v>3.610411211794152</v>
      </c>
      <c r="N36" s="36"/>
      <c r="O36" s="35">
        <v>1945</v>
      </c>
      <c r="P36" s="36">
        <v>29.676729550265918</v>
      </c>
      <c r="Q36" s="36">
        <v>48.697143250711527</v>
      </c>
      <c r="R36" s="36">
        <v>14.976388146213234</v>
      </c>
      <c r="S36" s="36">
        <v>2.4477534777174506</v>
      </c>
      <c r="T36" s="36">
        <v>4.201924555914248</v>
      </c>
      <c r="U36" s="36"/>
      <c r="V36" s="35">
        <v>1945</v>
      </c>
      <c r="W36" s="36">
        <v>27.357771799478435</v>
      </c>
      <c r="X36" s="36">
        <v>48.198275996894189</v>
      </c>
      <c r="Y36" s="36">
        <v>17.650848201553643</v>
      </c>
      <c r="Z36" s="36">
        <v>2.556414698095216</v>
      </c>
      <c r="AA36" s="36">
        <v>4.2365876423724877</v>
      </c>
      <c r="AB36" s="36"/>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row>
    <row r="37" spans="1:79">
      <c r="A37" s="35">
        <v>1946</v>
      </c>
      <c r="B37" s="36">
        <v>53.971420818592229</v>
      </c>
      <c r="C37" s="36">
        <v>33.554456526726455</v>
      </c>
      <c r="D37" s="36">
        <v>7.8430298401480671</v>
      </c>
      <c r="E37" s="36">
        <v>1.5173179012258124</v>
      </c>
      <c r="F37" s="36">
        <v>3.1139853104363939</v>
      </c>
      <c r="G37" s="36"/>
      <c r="H37" s="35">
        <v>1946</v>
      </c>
      <c r="I37" s="36">
        <v>43.360497609549455</v>
      </c>
      <c r="J37" s="36">
        <v>40.594221278327097</v>
      </c>
      <c r="K37" s="36">
        <v>10.509169667330355</v>
      </c>
      <c r="L37" s="36">
        <v>1.8920468533973054</v>
      </c>
      <c r="M37" s="36">
        <v>3.6443604769213738</v>
      </c>
      <c r="N37" s="36"/>
      <c r="O37" s="35">
        <v>1946</v>
      </c>
      <c r="P37" s="36">
        <v>31.511674231489529</v>
      </c>
      <c r="Q37" s="36">
        <v>45.2406371790413</v>
      </c>
      <c r="R37" s="36">
        <v>16.638833676335793</v>
      </c>
      <c r="S37" s="36">
        <v>2.3775901513352586</v>
      </c>
      <c r="T37" s="36">
        <v>4.2328846552045931</v>
      </c>
      <c r="U37" s="36"/>
      <c r="V37" s="35">
        <v>1946</v>
      </c>
      <c r="W37" s="36">
        <v>29.255190651496097</v>
      </c>
      <c r="X37" s="36">
        <v>44.115432066389289</v>
      </c>
      <c r="Y37" s="36">
        <v>19.795052364993097</v>
      </c>
      <c r="Z37" s="36">
        <v>2.5224929168553025</v>
      </c>
      <c r="AA37" s="36">
        <v>4.314163431992843</v>
      </c>
      <c r="AB37" s="36"/>
      <c r="AC37" s="118"/>
      <c r="AD37" s="118"/>
      <c r="AE37" s="118"/>
      <c r="AF37" s="118"/>
      <c r="AG37" s="118"/>
      <c r="AH37" s="118"/>
      <c r="AI37" s="118"/>
      <c r="AJ37" s="118"/>
      <c r="AK37" s="118"/>
      <c r="AL37" s="118"/>
      <c r="AM37" s="118"/>
      <c r="AN37" s="118"/>
      <c r="AO37" s="118"/>
      <c r="AP37" s="118"/>
      <c r="AQ37" s="118"/>
      <c r="AR37" s="118"/>
      <c r="AS37" s="118"/>
      <c r="AT37" s="118"/>
      <c r="AU37" s="118"/>
      <c r="AV37" s="118"/>
      <c r="AW37" s="118"/>
      <c r="AX37" s="118"/>
      <c r="AY37" s="118"/>
      <c r="AZ37" s="118"/>
      <c r="BA37" s="118"/>
      <c r="BB37" s="118"/>
      <c r="BC37" s="118"/>
      <c r="BD37" s="118"/>
      <c r="BE37" s="118"/>
      <c r="BF37" s="118"/>
      <c r="BG37" s="118"/>
      <c r="BH37" s="118"/>
      <c r="BI37" s="118"/>
      <c r="BJ37" s="118"/>
      <c r="BK37" s="118"/>
      <c r="BL37" s="118"/>
      <c r="BM37" s="118"/>
      <c r="BN37" s="118"/>
      <c r="BO37" s="118"/>
      <c r="BP37" s="118"/>
      <c r="BQ37" s="118"/>
      <c r="BR37" s="118"/>
      <c r="BS37" s="118"/>
      <c r="BT37" s="118"/>
      <c r="BU37" s="118"/>
      <c r="BV37" s="118"/>
      <c r="BW37" s="118"/>
      <c r="BX37" s="118"/>
      <c r="BY37" s="118"/>
      <c r="BZ37" s="118"/>
      <c r="CA37" s="118"/>
    </row>
    <row r="38" spans="1:79">
      <c r="A38" s="35">
        <v>1947</v>
      </c>
      <c r="B38" s="36">
        <v>56.434261396511303</v>
      </c>
      <c r="C38" s="36">
        <v>30.291221114733073</v>
      </c>
      <c r="D38" s="36">
        <v>8.5391232180878269</v>
      </c>
      <c r="E38" s="36">
        <v>1.4068047373026831</v>
      </c>
      <c r="F38" s="36">
        <v>3.3285605117103452</v>
      </c>
      <c r="G38" s="36"/>
      <c r="H38" s="35">
        <v>1947</v>
      </c>
      <c r="I38" s="36">
        <v>45.926185478388895</v>
      </c>
      <c r="J38" s="36">
        <v>36.626288333556133</v>
      </c>
      <c r="K38" s="36">
        <v>11.691046898489445</v>
      </c>
      <c r="L38" s="36">
        <v>1.7683259048587192</v>
      </c>
      <c r="M38" s="36">
        <v>3.9881202209625011</v>
      </c>
      <c r="N38" s="36"/>
      <c r="O38" s="35">
        <v>1947</v>
      </c>
      <c r="P38" s="36">
        <v>34.401760599960816</v>
      </c>
      <c r="Q38" s="36">
        <v>39.384126958111885</v>
      </c>
      <c r="R38" s="36">
        <v>19.210046157326687</v>
      </c>
      <c r="S38" s="36">
        <v>2.2302104357327335</v>
      </c>
      <c r="T38" s="36">
        <v>4.7738241241934825</v>
      </c>
      <c r="U38" s="36"/>
      <c r="V38" s="35">
        <v>1947</v>
      </c>
      <c r="W38" s="36">
        <v>31.913151412801291</v>
      </c>
      <c r="X38" s="36">
        <v>37.666908963276114</v>
      </c>
      <c r="Y38" s="36">
        <v>23.115637022629073</v>
      </c>
      <c r="Z38" s="36">
        <v>2.3426791254603372</v>
      </c>
      <c r="AA38" s="36">
        <v>4.9616052045320282</v>
      </c>
      <c r="AB38" s="36"/>
      <c r="AC38" s="118"/>
      <c r="AD38" s="118"/>
      <c r="AE38" s="118"/>
      <c r="AF38" s="118"/>
      <c r="AG38" s="118"/>
      <c r="AH38" s="118"/>
      <c r="AI38" s="118"/>
      <c r="AJ38" s="118"/>
      <c r="AK38" s="118"/>
      <c r="AL38" s="118"/>
      <c r="AM38" s="118"/>
      <c r="AN38" s="118"/>
      <c r="AO38" s="118"/>
      <c r="AP38" s="118"/>
      <c r="AQ38" s="118"/>
      <c r="AR38" s="118"/>
      <c r="AS38" s="118"/>
      <c r="AT38" s="118"/>
      <c r="AU38" s="118"/>
      <c r="AV38" s="118"/>
      <c r="AW38" s="118"/>
      <c r="AX38" s="118"/>
      <c r="AY38" s="118"/>
      <c r="AZ38" s="118"/>
      <c r="BA38" s="118"/>
      <c r="BB38" s="118"/>
      <c r="BC38" s="118"/>
      <c r="BD38" s="118"/>
      <c r="BE38" s="118"/>
      <c r="BF38" s="118"/>
      <c r="BG38" s="118"/>
      <c r="BH38" s="118"/>
      <c r="BI38" s="118"/>
      <c r="BJ38" s="118"/>
      <c r="BK38" s="118"/>
      <c r="BL38" s="118"/>
      <c r="BM38" s="118"/>
      <c r="BN38" s="118"/>
      <c r="BO38" s="118"/>
      <c r="BP38" s="118"/>
      <c r="BQ38" s="118"/>
      <c r="BR38" s="118"/>
      <c r="BS38" s="118"/>
      <c r="BT38" s="118"/>
      <c r="BU38" s="118"/>
      <c r="BV38" s="118"/>
      <c r="BW38" s="118"/>
      <c r="BX38" s="118"/>
      <c r="BY38" s="118"/>
      <c r="BZ38" s="118"/>
      <c r="CA38" s="118"/>
    </row>
    <row r="39" spans="1:79">
      <c r="A39" s="35">
        <v>1948</v>
      </c>
      <c r="B39" s="36">
        <v>59.662760428049886</v>
      </c>
      <c r="C39" s="36">
        <v>27.044494159014238</v>
      </c>
      <c r="D39" s="36">
        <v>8.6178323689697152</v>
      </c>
      <c r="E39" s="36">
        <v>1.3882383987720484</v>
      </c>
      <c r="F39" s="36">
        <v>3.2892994453622042</v>
      </c>
      <c r="G39" s="36"/>
      <c r="H39" s="35">
        <v>1948</v>
      </c>
      <c r="I39" s="36">
        <v>49.062690591439178</v>
      </c>
      <c r="J39" s="36">
        <v>33.353361784365767</v>
      </c>
      <c r="K39" s="36">
        <v>11.901429475532314</v>
      </c>
      <c r="L39" s="36">
        <v>1.7264720043876136</v>
      </c>
      <c r="M39" s="36">
        <v>3.9598145018270707</v>
      </c>
      <c r="N39" s="36"/>
      <c r="O39" s="35">
        <v>1948</v>
      </c>
      <c r="P39" s="36">
        <v>35.135233497582448</v>
      </c>
      <c r="Q39" s="36">
        <v>37.647549932704926</v>
      </c>
      <c r="R39" s="36">
        <v>20.081881446606623</v>
      </c>
      <c r="S39" s="36">
        <v>2.2138475842817482</v>
      </c>
      <c r="T39" s="36">
        <v>4.9238750280809072</v>
      </c>
      <c r="U39" s="36"/>
      <c r="V39" s="35">
        <v>1948</v>
      </c>
      <c r="W39" s="36">
        <v>32.381350306969907</v>
      </c>
      <c r="X39" s="36">
        <v>35.698677860622226</v>
      </c>
      <c r="Y39" s="36">
        <v>24.459263224905911</v>
      </c>
      <c r="Z39" s="36">
        <v>2.3209738016948842</v>
      </c>
      <c r="AA39" s="36">
        <v>5.143167749563518</v>
      </c>
      <c r="AB39" s="36"/>
      <c r="AC39" s="118"/>
      <c r="AD39" s="118"/>
      <c r="AE39" s="118"/>
      <c r="AF39" s="118"/>
      <c r="AG39" s="118"/>
      <c r="AH39" s="118"/>
      <c r="AI39" s="118"/>
      <c r="AJ39" s="118"/>
      <c r="AK39" s="118"/>
      <c r="AL39" s="118"/>
      <c r="AM39" s="118"/>
      <c r="AN39" s="118"/>
      <c r="AO39" s="118"/>
      <c r="AP39" s="118"/>
      <c r="AQ39" s="118"/>
      <c r="AR39" s="118"/>
      <c r="AS39" s="118"/>
      <c r="AT39" s="118"/>
      <c r="AU39" s="118"/>
      <c r="AV39" s="118"/>
      <c r="AW39" s="118"/>
      <c r="AX39" s="118"/>
      <c r="AY39" s="118"/>
      <c r="AZ39" s="118"/>
      <c r="BA39" s="118"/>
      <c r="BB39" s="118"/>
      <c r="BC39" s="118"/>
      <c r="BD39" s="118"/>
      <c r="BE39" s="118"/>
      <c r="BF39" s="118"/>
      <c r="BG39" s="118"/>
      <c r="BH39" s="118"/>
      <c r="BI39" s="118"/>
      <c r="BJ39" s="118"/>
      <c r="BK39" s="118"/>
      <c r="BL39" s="118"/>
      <c r="BM39" s="118"/>
      <c r="BN39" s="118"/>
      <c r="BO39" s="118"/>
      <c r="BP39" s="118"/>
      <c r="BQ39" s="118"/>
      <c r="BR39" s="118"/>
      <c r="BS39" s="118"/>
      <c r="BT39" s="118"/>
      <c r="BU39" s="118"/>
      <c r="BV39" s="118"/>
      <c r="BW39" s="118"/>
      <c r="BX39" s="118"/>
      <c r="BY39" s="118"/>
      <c r="BZ39" s="118"/>
      <c r="CA39" s="118"/>
    </row>
    <row r="40" spans="1:79">
      <c r="A40" s="35">
        <v>1949</v>
      </c>
      <c r="B40" s="36">
        <v>62.917370443208654</v>
      </c>
      <c r="C40" s="36">
        <v>23.068902932425949</v>
      </c>
      <c r="D40" s="36">
        <v>8.875285534612809</v>
      </c>
      <c r="E40" s="36">
        <v>1.5578588481221425</v>
      </c>
      <c r="F40" s="36">
        <v>3.582412230863135</v>
      </c>
      <c r="G40" s="36"/>
      <c r="H40" s="35">
        <v>1949</v>
      </c>
      <c r="I40" s="36">
        <v>53.026165469613112</v>
      </c>
      <c r="J40" s="36">
        <v>28.488866227682074</v>
      </c>
      <c r="K40" s="36">
        <v>12.281758135097862</v>
      </c>
      <c r="L40" s="36">
        <v>1.8825189883325937</v>
      </c>
      <c r="M40" s="36">
        <v>4.3233442789906604</v>
      </c>
      <c r="N40" s="36"/>
      <c r="O40" s="35">
        <v>1949</v>
      </c>
      <c r="P40" s="36">
        <v>37.585300041288114</v>
      </c>
      <c r="Q40" s="36">
        <v>33.323824918160902</v>
      </c>
      <c r="R40" s="36">
        <v>21.142758545477104</v>
      </c>
      <c r="S40" s="36">
        <v>2.4815450653536106</v>
      </c>
      <c r="T40" s="36">
        <v>5.4665619614749295</v>
      </c>
      <c r="U40" s="36"/>
      <c r="V40" s="35">
        <v>1949</v>
      </c>
      <c r="W40" s="36">
        <v>34.431949888606795</v>
      </c>
      <c r="X40" s="36">
        <v>31.612864005775542</v>
      </c>
      <c r="Y40" s="36">
        <v>25.670147649419352</v>
      </c>
      <c r="Z40" s="36">
        <v>2.5886320334022668</v>
      </c>
      <c r="AA40" s="36">
        <v>5.696362719069092</v>
      </c>
      <c r="AB40" s="36"/>
      <c r="AC40" s="118"/>
      <c r="AD40" s="118"/>
      <c r="AE40" s="118"/>
      <c r="AF40" s="118"/>
      <c r="AG40" s="118"/>
      <c r="AH40" s="118"/>
      <c r="AI40" s="118"/>
      <c r="AJ40" s="118"/>
      <c r="AK40" s="118"/>
      <c r="AL40" s="118"/>
      <c r="AM40" s="118"/>
      <c r="AN40" s="118"/>
      <c r="AO40" s="118"/>
      <c r="AP40" s="118"/>
      <c r="AQ40" s="118"/>
      <c r="AR40" s="118"/>
      <c r="AS40" s="118"/>
      <c r="AT40" s="118"/>
      <c r="AU40" s="118"/>
      <c r="AV40" s="118"/>
      <c r="AW40" s="118"/>
      <c r="AX40" s="118"/>
      <c r="AY40" s="118"/>
      <c r="AZ40" s="118"/>
      <c r="BA40" s="118"/>
      <c r="BB40" s="118"/>
      <c r="BC40" s="118"/>
      <c r="BD40" s="118"/>
      <c r="BE40" s="118"/>
      <c r="BF40" s="118"/>
      <c r="BG40" s="118"/>
      <c r="BH40" s="118"/>
      <c r="BI40" s="118"/>
      <c r="BJ40" s="118"/>
      <c r="BK40" s="118"/>
      <c r="BL40" s="118"/>
      <c r="BM40" s="118"/>
      <c r="BN40" s="118"/>
      <c r="BO40" s="118"/>
      <c r="BP40" s="118"/>
      <c r="BQ40" s="118"/>
      <c r="BR40" s="118"/>
      <c r="BS40" s="118"/>
      <c r="BT40" s="118"/>
      <c r="BU40" s="118"/>
      <c r="BV40" s="118"/>
      <c r="BW40" s="118"/>
      <c r="BX40" s="118"/>
      <c r="BY40" s="118"/>
      <c r="BZ40" s="118"/>
      <c r="CA40" s="118"/>
    </row>
    <row r="41" spans="1:79">
      <c r="A41" s="35">
        <v>1950</v>
      </c>
      <c r="B41" s="36">
        <v>63.09225747834757</v>
      </c>
      <c r="C41" s="36">
        <v>23.00570863749595</v>
      </c>
      <c r="D41" s="36">
        <v>8.8526133452358948</v>
      </c>
      <c r="E41" s="36">
        <v>1.5279168821101847</v>
      </c>
      <c r="F41" s="36">
        <v>3.5224335641731175</v>
      </c>
      <c r="G41" s="36"/>
      <c r="H41" s="35">
        <v>1950</v>
      </c>
      <c r="I41" s="36">
        <v>52.708212993696698</v>
      </c>
      <c r="J41" s="36">
        <v>28.794341804546704</v>
      </c>
      <c r="K41" s="36">
        <v>12.335152546108528</v>
      </c>
      <c r="L41" s="36">
        <v>1.8856132350384431</v>
      </c>
      <c r="M41" s="36">
        <v>4.2780310038036893</v>
      </c>
      <c r="N41" s="36"/>
      <c r="O41" s="35">
        <v>1950</v>
      </c>
      <c r="P41" s="36">
        <v>35.974823753389359</v>
      </c>
      <c r="Q41" s="36">
        <v>34.587429397556008</v>
      </c>
      <c r="R41" s="36">
        <v>21.455658708231724</v>
      </c>
      <c r="S41" s="36">
        <v>2.4718069820477915</v>
      </c>
      <c r="T41" s="36">
        <v>5.5102762500521658</v>
      </c>
      <c r="U41" s="36"/>
      <c r="V41" s="35">
        <v>1950</v>
      </c>
      <c r="W41" s="36">
        <v>32.671887839967425</v>
      </c>
      <c r="X41" s="36">
        <v>33.137807939793298</v>
      </c>
      <c r="Y41" s="36">
        <v>25.88336640795411</v>
      </c>
      <c r="Z41" s="36">
        <v>2.5684613498198554</v>
      </c>
      <c r="AA41" s="36">
        <v>5.7384537387547772</v>
      </c>
      <c r="AB41" s="36"/>
      <c r="AC41" s="118"/>
      <c r="AD41" s="118"/>
      <c r="AE41" s="118"/>
      <c r="AF41" s="118"/>
      <c r="AG41" s="118"/>
      <c r="AH41" s="118"/>
      <c r="AI41" s="118"/>
      <c r="AJ41" s="118"/>
      <c r="AK41" s="118"/>
      <c r="AL41" s="118"/>
      <c r="AM41" s="118"/>
      <c r="AN41" s="118"/>
      <c r="AO41" s="118"/>
      <c r="AP41" s="118"/>
      <c r="AQ41" s="118"/>
      <c r="AR41" s="118"/>
      <c r="AS41" s="118"/>
      <c r="AT41" s="118"/>
      <c r="AU41" s="118"/>
      <c r="AV41" s="118"/>
      <c r="AW41" s="118"/>
      <c r="AX41" s="118"/>
      <c r="AY41" s="118"/>
      <c r="AZ41" s="118"/>
      <c r="BA41" s="118"/>
      <c r="BB41" s="118"/>
      <c r="BC41" s="118"/>
      <c r="BD41" s="118"/>
      <c r="BE41" s="118"/>
      <c r="BF41" s="118"/>
      <c r="BG41" s="118"/>
      <c r="BH41" s="118"/>
      <c r="BI41" s="118"/>
      <c r="BJ41" s="118"/>
      <c r="BK41" s="118"/>
      <c r="BL41" s="118"/>
      <c r="BM41" s="118"/>
      <c r="BN41" s="118"/>
      <c r="BO41" s="118"/>
      <c r="BP41" s="118"/>
      <c r="BQ41" s="118"/>
      <c r="BR41" s="118"/>
      <c r="BS41" s="118"/>
      <c r="BT41" s="118"/>
      <c r="BU41" s="118"/>
      <c r="BV41" s="118"/>
      <c r="BW41" s="118"/>
      <c r="BX41" s="118"/>
      <c r="BY41" s="118"/>
      <c r="BZ41" s="118"/>
      <c r="CA41" s="118"/>
    </row>
    <row r="42" spans="1:79">
      <c r="A42" s="35">
        <v>1951</v>
      </c>
      <c r="B42" s="36">
        <v>64.03239636861575</v>
      </c>
      <c r="C42" s="36">
        <v>22.466049197574606</v>
      </c>
      <c r="D42" s="36">
        <v>8.646616389526427</v>
      </c>
      <c r="E42" s="36">
        <v>1.466027543354951</v>
      </c>
      <c r="F42" s="36">
        <v>3.3889105009282599</v>
      </c>
      <c r="G42" s="36"/>
      <c r="H42" s="35">
        <v>1951</v>
      </c>
      <c r="I42" s="36">
        <v>53.374095013483711</v>
      </c>
      <c r="J42" s="36">
        <v>28.502668181943815</v>
      </c>
      <c r="K42" s="36">
        <v>12.131437992011222</v>
      </c>
      <c r="L42" s="36">
        <v>1.8493196435760975</v>
      </c>
      <c r="M42" s="36">
        <v>4.1424791689851572</v>
      </c>
      <c r="N42" s="36"/>
      <c r="O42" s="35">
        <v>1951</v>
      </c>
      <c r="P42" s="36">
        <v>37.070975757061547</v>
      </c>
      <c r="Q42" s="36">
        <v>34.40077836749095</v>
      </c>
      <c r="R42" s="36">
        <v>20.854671262213611</v>
      </c>
      <c r="S42" s="36">
        <v>2.3553988627634945</v>
      </c>
      <c r="T42" s="36">
        <v>5.318175750470405</v>
      </c>
      <c r="U42" s="36"/>
      <c r="V42" s="35">
        <v>1951</v>
      </c>
      <c r="W42" s="36">
        <v>33.788140334776344</v>
      </c>
      <c r="X42" s="36">
        <v>33.270674057688822</v>
      </c>
      <c r="Y42" s="36">
        <v>24.974223257605097</v>
      </c>
      <c r="Z42" s="36">
        <v>2.4354356553954002</v>
      </c>
      <c r="AA42" s="36">
        <v>5.5315266945343353</v>
      </c>
      <c r="AB42" s="36"/>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row>
    <row r="43" spans="1:79">
      <c r="A43" s="35">
        <v>1952</v>
      </c>
      <c r="B43" s="36">
        <v>65.735587808185812</v>
      </c>
      <c r="C43" s="36">
        <v>21.593708097240469</v>
      </c>
      <c r="D43" s="36">
        <v>8.0058097740889878</v>
      </c>
      <c r="E43" s="36">
        <v>1.4685109275268238</v>
      </c>
      <c r="F43" s="36">
        <v>3.1963833929579013</v>
      </c>
      <c r="G43" s="36"/>
      <c r="H43" s="35">
        <v>1952</v>
      </c>
      <c r="I43" s="36">
        <v>55.730126261061848</v>
      </c>
      <c r="J43" s="36">
        <v>27.299845258844311</v>
      </c>
      <c r="K43" s="36">
        <v>11.174578038852145</v>
      </c>
      <c r="L43" s="36">
        <v>1.8774343198189518</v>
      </c>
      <c r="M43" s="36">
        <v>3.9180161214227458</v>
      </c>
      <c r="N43" s="36"/>
      <c r="O43" s="35">
        <v>1952</v>
      </c>
      <c r="P43" s="36">
        <v>37.665248849919323</v>
      </c>
      <c r="Q43" s="36">
        <v>34.398326427159589</v>
      </c>
      <c r="R43" s="36">
        <v>20.026745166145545</v>
      </c>
      <c r="S43" s="36">
        <v>2.5163032823846896</v>
      </c>
      <c r="T43" s="36">
        <v>5.3933762743908611</v>
      </c>
      <c r="U43" s="36"/>
      <c r="V43" s="35">
        <v>1952</v>
      </c>
      <c r="W43" s="36">
        <v>34.710616791532765</v>
      </c>
      <c r="X43" s="36">
        <v>32.725069915516258</v>
      </c>
      <c r="Y43" s="36">
        <v>24.379531330908257</v>
      </c>
      <c r="Z43" s="36">
        <v>2.5739196561380524</v>
      </c>
      <c r="AA43" s="36">
        <v>5.6108623059046714</v>
      </c>
      <c r="AB43" s="36"/>
      <c r="AC43" s="118"/>
      <c r="AD43" s="118"/>
      <c r="AE43" s="118"/>
      <c r="AF43" s="118"/>
      <c r="AG43" s="118"/>
      <c r="AH43" s="118"/>
      <c r="AI43" s="118"/>
      <c r="AJ43" s="118"/>
      <c r="AK43" s="118"/>
      <c r="AL43" s="118"/>
      <c r="AM43" s="118"/>
      <c r="AN43" s="118"/>
      <c r="AO43" s="118"/>
      <c r="AP43" s="118"/>
      <c r="AQ43" s="118"/>
      <c r="AR43" s="118"/>
      <c r="AS43" s="118"/>
      <c r="AT43" s="118"/>
      <c r="AU43" s="118"/>
      <c r="AV43" s="118"/>
      <c r="AW43" s="118"/>
      <c r="AX43" s="118"/>
      <c r="AY43" s="118"/>
      <c r="AZ43" s="118"/>
      <c r="BA43" s="118"/>
      <c r="BB43" s="118"/>
      <c r="BC43" s="118"/>
      <c r="BD43" s="118"/>
      <c r="BE43" s="118"/>
      <c r="BF43" s="118"/>
      <c r="BG43" s="118"/>
      <c r="BH43" s="118"/>
      <c r="BI43" s="118"/>
      <c r="BJ43" s="118"/>
      <c r="BK43" s="118"/>
      <c r="BL43" s="118"/>
      <c r="BM43" s="118"/>
      <c r="BN43" s="118"/>
      <c r="BO43" s="118"/>
      <c r="BP43" s="118"/>
      <c r="BQ43" s="118"/>
      <c r="BR43" s="118"/>
      <c r="BS43" s="118"/>
      <c r="BT43" s="118"/>
      <c r="BU43" s="118"/>
      <c r="BV43" s="118"/>
      <c r="BW43" s="118"/>
      <c r="BX43" s="118"/>
      <c r="BY43" s="118"/>
      <c r="BZ43" s="118"/>
      <c r="CA43" s="118"/>
    </row>
    <row r="44" spans="1:79">
      <c r="A44" s="35">
        <v>1953</v>
      </c>
      <c r="B44" s="36">
        <v>68.201364756093753</v>
      </c>
      <c r="C44" s="36">
        <v>19.890047283069226</v>
      </c>
      <c r="D44" s="36">
        <v>7.4149842964231691</v>
      </c>
      <c r="E44" s="36">
        <v>1.4787213367686098</v>
      </c>
      <c r="F44" s="36">
        <v>3.0148823276452403</v>
      </c>
      <c r="G44" s="36"/>
      <c r="H44" s="35">
        <v>1953</v>
      </c>
      <c r="I44" s="36">
        <v>58.144882426707355</v>
      </c>
      <c r="J44" s="36">
        <v>25.659480849573757</v>
      </c>
      <c r="K44" s="36">
        <v>10.524813097523994</v>
      </c>
      <c r="L44" s="36">
        <v>1.8780235597227344</v>
      </c>
      <c r="M44" s="36">
        <v>3.7928000664721555</v>
      </c>
      <c r="N44" s="36"/>
      <c r="O44" s="35">
        <v>1953</v>
      </c>
      <c r="P44" s="36">
        <v>40.437801560835261</v>
      </c>
      <c r="Q44" s="36">
        <v>32.707466996750128</v>
      </c>
      <c r="R44" s="36">
        <v>19.123015531605741</v>
      </c>
      <c r="S44" s="36">
        <v>2.5606539414959344</v>
      </c>
      <c r="T44" s="36">
        <v>5.1710619693129374</v>
      </c>
      <c r="U44" s="36"/>
      <c r="V44" s="35">
        <v>1953</v>
      </c>
      <c r="W44" s="36">
        <v>37.475364169422157</v>
      </c>
      <c r="X44" s="36">
        <v>30.960045653372774</v>
      </c>
      <c r="Y44" s="36">
        <v>23.439844142434755</v>
      </c>
      <c r="Z44" s="36">
        <v>2.6694857219419288</v>
      </c>
      <c r="AA44" s="36">
        <v>5.4552603128283677</v>
      </c>
      <c r="AB44" s="36"/>
      <c r="AC44" s="118"/>
      <c r="AD44" s="118"/>
      <c r="AE44" s="118"/>
      <c r="AF44" s="118"/>
      <c r="AG44" s="118"/>
      <c r="AH44" s="118"/>
      <c r="AI44" s="118"/>
      <c r="AJ44" s="118"/>
      <c r="AK44" s="118"/>
      <c r="AL44" s="118"/>
      <c r="AM44" s="118"/>
      <c r="AN44" s="118"/>
      <c r="AO44" s="118"/>
      <c r="AP44" s="118"/>
      <c r="AQ44" s="118"/>
      <c r="AR44" s="118"/>
      <c r="AS44" s="118"/>
      <c r="AT44" s="118"/>
      <c r="AU44" s="118"/>
      <c r="AV44" s="118"/>
      <c r="AW44" s="118"/>
      <c r="AX44" s="118"/>
      <c r="AY44" s="118"/>
      <c r="AZ44" s="118"/>
      <c r="BA44" s="118"/>
      <c r="BB44" s="118"/>
      <c r="BC44" s="118"/>
      <c r="BD44" s="118"/>
      <c r="BE44" s="118"/>
      <c r="BF44" s="118"/>
      <c r="BG44" s="118"/>
      <c r="BH44" s="118"/>
      <c r="BI44" s="118"/>
      <c r="BJ44" s="118"/>
      <c r="BK44" s="118"/>
      <c r="BL44" s="118"/>
      <c r="BM44" s="118"/>
      <c r="BN44" s="118"/>
      <c r="BO44" s="118"/>
      <c r="BP44" s="118"/>
      <c r="BQ44" s="118"/>
      <c r="BR44" s="118"/>
      <c r="BS44" s="118"/>
      <c r="BT44" s="118"/>
      <c r="BU44" s="118"/>
      <c r="BV44" s="118"/>
      <c r="BW44" s="118"/>
      <c r="BX44" s="118"/>
      <c r="BY44" s="118"/>
      <c r="BZ44" s="118"/>
      <c r="CA44" s="118"/>
    </row>
    <row r="45" spans="1:79">
      <c r="A45" s="35">
        <v>1954</v>
      </c>
      <c r="B45" s="36">
        <v>67.003021130560001</v>
      </c>
      <c r="C45" s="36">
        <v>20.549439872635528</v>
      </c>
      <c r="D45" s="36">
        <v>7.6580986613257229</v>
      </c>
      <c r="E45" s="36">
        <v>1.4792297614099514</v>
      </c>
      <c r="F45" s="36">
        <v>3.3102105740687691</v>
      </c>
      <c r="G45" s="36"/>
      <c r="H45" s="35">
        <v>1954</v>
      </c>
      <c r="I45" s="36">
        <v>58.347020060461602</v>
      </c>
      <c r="J45" s="36">
        <v>25.08613712718677</v>
      </c>
      <c r="K45" s="36">
        <v>10.888828573192706</v>
      </c>
      <c r="L45" s="36">
        <v>1.7997267985494898</v>
      </c>
      <c r="M45" s="36">
        <v>3.8782874406094234</v>
      </c>
      <c r="N45" s="36"/>
      <c r="O45" s="35">
        <v>1954</v>
      </c>
      <c r="P45" s="36">
        <v>39.399161018096372</v>
      </c>
      <c r="Q45" s="36">
        <v>32.907480356303829</v>
      </c>
      <c r="R45" s="36">
        <v>19.79200052468725</v>
      </c>
      <c r="S45" s="36">
        <v>2.8696809165570887</v>
      </c>
      <c r="T45" s="36">
        <v>5.0316771843554555</v>
      </c>
      <c r="U45" s="36"/>
      <c r="V45" s="35">
        <v>1954</v>
      </c>
      <c r="W45" s="36">
        <v>36.36532500725847</v>
      </c>
      <c r="X45" s="36">
        <v>31.141583176815605</v>
      </c>
      <c r="Y45" s="36">
        <v>24.147620721295482</v>
      </c>
      <c r="Z45" s="36">
        <v>3.0041197095686849</v>
      </c>
      <c r="AA45" s="36">
        <v>5.3413513850617536</v>
      </c>
      <c r="AB45" s="36"/>
      <c r="AC45" s="118"/>
      <c r="AD45" s="118"/>
      <c r="AE45" s="118"/>
      <c r="AF45" s="118"/>
      <c r="AG45" s="118"/>
      <c r="AH45" s="118"/>
      <c r="AI45" s="118"/>
      <c r="AJ45" s="118"/>
      <c r="AK45" s="118"/>
      <c r="AL45" s="118"/>
      <c r="AM45" s="118"/>
      <c r="AN45" s="118"/>
      <c r="AO45" s="118"/>
      <c r="AP45" s="118"/>
      <c r="AQ45" s="118"/>
      <c r="AR45" s="118"/>
      <c r="AS45" s="118"/>
      <c r="AT45" s="118"/>
      <c r="AU45" s="118"/>
      <c r="AV45" s="118"/>
      <c r="AW45" s="118"/>
      <c r="AX45" s="118"/>
      <c r="AY45" s="118"/>
      <c r="AZ45" s="118"/>
      <c r="BA45" s="118"/>
      <c r="BB45" s="118"/>
      <c r="BC45" s="118"/>
      <c r="BD45" s="118"/>
      <c r="BE45" s="118"/>
      <c r="BF45" s="118"/>
      <c r="BG45" s="118"/>
      <c r="BH45" s="118"/>
      <c r="BI45" s="118"/>
      <c r="BJ45" s="118"/>
      <c r="BK45" s="118"/>
      <c r="BL45" s="118"/>
      <c r="BM45" s="118"/>
      <c r="BN45" s="118"/>
      <c r="BO45" s="118"/>
      <c r="BP45" s="118"/>
      <c r="BQ45" s="118"/>
      <c r="BR45" s="118"/>
      <c r="BS45" s="118"/>
      <c r="BT45" s="118"/>
      <c r="BU45" s="118"/>
      <c r="BV45" s="118"/>
      <c r="BW45" s="118"/>
      <c r="BX45" s="118"/>
      <c r="BY45" s="118"/>
      <c r="BZ45" s="118"/>
      <c r="CA45" s="118"/>
    </row>
    <row r="46" spans="1:79">
      <c r="A46" s="35">
        <v>1955</v>
      </c>
      <c r="B46" s="36">
        <v>67.602752885083959</v>
      </c>
      <c r="C46" s="36">
        <v>20.425095704494186</v>
      </c>
      <c r="D46" s="36">
        <v>7.9751370877002881</v>
      </c>
      <c r="E46" s="36">
        <v>1.463689263735479</v>
      </c>
      <c r="F46" s="36">
        <v>2.5333250589860801</v>
      </c>
      <c r="G46" s="36"/>
      <c r="H46" s="35">
        <v>1955</v>
      </c>
      <c r="I46" s="36">
        <v>60.013894669113242</v>
      </c>
      <c r="J46" s="36">
        <v>24.434520589083018</v>
      </c>
      <c r="K46" s="36">
        <v>10.944615230905095</v>
      </c>
      <c r="L46" s="36">
        <v>1.7299254883780819</v>
      </c>
      <c r="M46" s="36">
        <v>2.877044022520554</v>
      </c>
      <c r="N46" s="36"/>
      <c r="O46" s="35">
        <v>1955</v>
      </c>
      <c r="P46" s="36">
        <v>39.15639532533249</v>
      </c>
      <c r="Q46" s="36">
        <v>33.19633233159756</v>
      </c>
      <c r="R46" s="36">
        <v>21.39665847262809</v>
      </c>
      <c r="S46" s="36">
        <v>2.8729599818610017</v>
      </c>
      <c r="T46" s="36">
        <v>3.37765388858086</v>
      </c>
      <c r="U46" s="36"/>
      <c r="V46" s="35">
        <v>1955</v>
      </c>
      <c r="W46" s="36">
        <v>36.772633372279884</v>
      </c>
      <c r="X46" s="36">
        <v>30.646625437542166</v>
      </c>
      <c r="Y46" s="36">
        <v>26.494660225902749</v>
      </c>
      <c r="Z46" s="36">
        <v>2.9805154621231473</v>
      </c>
      <c r="AA46" s="36">
        <v>3.1055655021520483</v>
      </c>
      <c r="AB46" s="36"/>
      <c r="AC46" s="118"/>
      <c r="AD46" s="118"/>
      <c r="AE46" s="118"/>
      <c r="AF46" s="118"/>
      <c r="AG46" s="118"/>
      <c r="AH46" s="118"/>
      <c r="AI46" s="118"/>
      <c r="AJ46" s="118"/>
      <c r="AK46" s="118"/>
      <c r="AL46" s="118"/>
      <c r="AM46" s="118"/>
      <c r="AN46" s="118"/>
      <c r="AO46" s="118"/>
      <c r="AP46" s="118"/>
      <c r="AQ46" s="118"/>
      <c r="AR46" s="118"/>
      <c r="AS46" s="118"/>
      <c r="AT46" s="118"/>
      <c r="AU46" s="118"/>
      <c r="AV46" s="118"/>
      <c r="AW46" s="118"/>
      <c r="AX46" s="118"/>
      <c r="AY46" s="118"/>
      <c r="AZ46" s="118"/>
      <c r="BA46" s="118"/>
      <c r="BB46" s="118"/>
      <c r="BC46" s="118"/>
      <c r="BD46" s="118"/>
      <c r="BE46" s="118"/>
      <c r="BF46" s="118"/>
      <c r="BG46" s="118"/>
      <c r="BH46" s="118"/>
      <c r="BI46" s="118"/>
      <c r="BJ46" s="118"/>
      <c r="BK46" s="118"/>
      <c r="BL46" s="118"/>
      <c r="BM46" s="118"/>
      <c r="BN46" s="118"/>
      <c r="BO46" s="118"/>
      <c r="BP46" s="118"/>
      <c r="BQ46" s="118"/>
      <c r="BR46" s="118"/>
      <c r="BS46" s="118"/>
      <c r="BT46" s="118"/>
      <c r="BU46" s="118"/>
      <c r="BV46" s="118"/>
      <c r="BW46" s="118"/>
      <c r="BX46" s="118"/>
      <c r="BY46" s="118"/>
      <c r="BZ46" s="118"/>
      <c r="CA46" s="118"/>
    </row>
    <row r="47" spans="1:79">
      <c r="A47" s="35">
        <v>1956</v>
      </c>
      <c r="B47" s="36">
        <v>66.986380605024792</v>
      </c>
      <c r="C47" s="36">
        <v>20.832815021887782</v>
      </c>
      <c r="D47" s="36">
        <v>7.8842794711710305</v>
      </c>
      <c r="E47" s="36">
        <v>1.4846258812423401</v>
      </c>
      <c r="F47" s="36">
        <v>2.8118990206740553</v>
      </c>
      <c r="G47" s="36"/>
      <c r="H47" s="35">
        <v>1956</v>
      </c>
      <c r="I47" s="36">
        <v>58.575265154247681</v>
      </c>
      <c r="J47" s="36">
        <v>25.267418255031846</v>
      </c>
      <c r="K47" s="36">
        <v>11.071577553661729</v>
      </c>
      <c r="L47" s="36">
        <v>1.9229562641323679</v>
      </c>
      <c r="M47" s="36">
        <v>3.162782772926378</v>
      </c>
      <c r="N47" s="36"/>
      <c r="O47" s="35">
        <v>1956</v>
      </c>
      <c r="P47" s="36">
        <v>39.33567718928699</v>
      </c>
      <c r="Q47" s="36">
        <v>31.963597246658676</v>
      </c>
      <c r="R47" s="36">
        <v>21.571187881877165</v>
      </c>
      <c r="S47" s="36">
        <v>2.9153801769840633</v>
      </c>
      <c r="T47" s="36">
        <v>4.2141575051931044</v>
      </c>
      <c r="U47" s="36"/>
      <c r="V47" s="35">
        <v>1956</v>
      </c>
      <c r="W47" s="36">
        <v>36.365576127399365</v>
      </c>
      <c r="X47" s="36">
        <v>28.089257978613283</v>
      </c>
      <c r="Y47" s="36">
        <v>28.149235005814948</v>
      </c>
      <c r="Z47" s="36">
        <v>2.9921726586695803</v>
      </c>
      <c r="AA47" s="36">
        <v>4.4037582295028201</v>
      </c>
      <c r="AB47" s="36"/>
      <c r="AC47" s="118"/>
      <c r="AD47" s="118"/>
      <c r="AE47" s="118"/>
      <c r="AF47" s="118"/>
      <c r="AG47" s="118"/>
      <c r="AH47" s="118"/>
      <c r="AI47" s="118"/>
      <c r="AJ47" s="118"/>
      <c r="AK47" s="118"/>
      <c r="AL47" s="118"/>
      <c r="AM47" s="118"/>
      <c r="AN47" s="118"/>
      <c r="AO47" s="118"/>
      <c r="AP47" s="118"/>
      <c r="AQ47" s="118"/>
      <c r="AR47" s="118"/>
      <c r="AS47" s="118"/>
      <c r="AT47" s="118"/>
      <c r="AU47" s="118"/>
      <c r="AV47" s="118"/>
      <c r="AW47" s="118"/>
      <c r="AX47" s="118"/>
      <c r="AY47" s="118"/>
      <c r="AZ47" s="118"/>
      <c r="BA47" s="118"/>
      <c r="BB47" s="118"/>
      <c r="BC47" s="118"/>
      <c r="BD47" s="118"/>
      <c r="BE47" s="118"/>
      <c r="BF47" s="118"/>
      <c r="BG47" s="118"/>
      <c r="BH47" s="118"/>
      <c r="BI47" s="118"/>
      <c r="BJ47" s="118"/>
      <c r="BK47" s="118"/>
      <c r="BL47" s="118"/>
      <c r="BM47" s="118"/>
      <c r="BN47" s="118"/>
      <c r="BO47" s="118"/>
      <c r="BP47" s="118"/>
      <c r="BQ47" s="118"/>
      <c r="BR47" s="118"/>
      <c r="BS47" s="118"/>
      <c r="BT47" s="118"/>
      <c r="BU47" s="118"/>
      <c r="BV47" s="118"/>
      <c r="BW47" s="118"/>
      <c r="BX47" s="118"/>
      <c r="BY47" s="118"/>
      <c r="BZ47" s="118"/>
      <c r="CA47" s="118"/>
    </row>
    <row r="48" spans="1:79">
      <c r="A48" s="35">
        <v>1957</v>
      </c>
      <c r="B48" s="36">
        <v>67.929958896880208</v>
      </c>
      <c r="C48" s="36">
        <v>19.654418560019273</v>
      </c>
      <c r="D48" s="36">
        <v>8.2810391782588493</v>
      </c>
      <c r="E48" s="36">
        <v>1.8894539998694138</v>
      </c>
      <c r="F48" s="36">
        <v>2.2451293649722466</v>
      </c>
      <c r="G48" s="36"/>
      <c r="H48" s="35">
        <v>1957</v>
      </c>
      <c r="I48" s="36">
        <v>57.488545006070645</v>
      </c>
      <c r="J48" s="36">
        <v>25.374002580611204</v>
      </c>
      <c r="K48" s="36">
        <v>11.802431568591487</v>
      </c>
      <c r="L48" s="36">
        <v>2.4091164895535173</v>
      </c>
      <c r="M48" s="36">
        <v>2.925904355173143</v>
      </c>
      <c r="N48" s="36"/>
      <c r="O48" s="35">
        <v>1957</v>
      </c>
      <c r="P48" s="36">
        <v>40.171140737685775</v>
      </c>
      <c r="Q48" s="36">
        <v>31.755059635718744</v>
      </c>
      <c r="R48" s="36">
        <v>21.100228496020637</v>
      </c>
      <c r="S48" s="36">
        <v>3.0763398794173291</v>
      </c>
      <c r="T48" s="36">
        <v>3.8972312511575149</v>
      </c>
      <c r="U48" s="36"/>
      <c r="V48" s="35">
        <v>1957</v>
      </c>
      <c r="W48" s="36">
        <v>36.5272921610702</v>
      </c>
      <c r="X48" s="36">
        <v>28.654563962282786</v>
      </c>
      <c r="Y48" s="36">
        <v>27.630152502818017</v>
      </c>
      <c r="Z48" s="36">
        <v>3.21900257043175</v>
      </c>
      <c r="AA48" s="36">
        <v>3.9689888033972367</v>
      </c>
      <c r="AB48" s="36"/>
      <c r="AC48" s="118"/>
      <c r="AD48" s="118"/>
      <c r="AE48" s="118"/>
      <c r="AF48" s="118"/>
      <c r="AG48" s="118"/>
      <c r="AH48" s="118"/>
      <c r="AI48" s="118"/>
      <c r="AJ48" s="118"/>
      <c r="AK48" s="118"/>
      <c r="AL48" s="118"/>
      <c r="AM48" s="118"/>
      <c r="AN48" s="118"/>
      <c r="AO48" s="118"/>
      <c r="AP48" s="118"/>
      <c r="AQ48" s="118"/>
      <c r="AR48" s="118"/>
      <c r="AS48" s="118"/>
      <c r="AT48" s="118"/>
      <c r="AU48" s="118"/>
      <c r="AV48" s="118"/>
      <c r="AW48" s="118"/>
      <c r="AX48" s="118"/>
      <c r="AY48" s="118"/>
      <c r="AZ48" s="118"/>
      <c r="BA48" s="118"/>
      <c r="BB48" s="118"/>
      <c r="BC48" s="118"/>
      <c r="BD48" s="118"/>
      <c r="BE48" s="118"/>
      <c r="BF48" s="118"/>
      <c r="BG48" s="118"/>
      <c r="BH48" s="118"/>
      <c r="BI48" s="118"/>
      <c r="BJ48" s="118"/>
      <c r="BK48" s="118"/>
      <c r="BL48" s="118"/>
      <c r="BM48" s="118"/>
      <c r="BN48" s="118"/>
      <c r="BO48" s="118"/>
      <c r="BP48" s="118"/>
      <c r="BQ48" s="118"/>
      <c r="BR48" s="118"/>
      <c r="BS48" s="118"/>
      <c r="BT48" s="118"/>
      <c r="BU48" s="118"/>
      <c r="BV48" s="118"/>
      <c r="BW48" s="118"/>
      <c r="BX48" s="118"/>
      <c r="BY48" s="118"/>
      <c r="BZ48" s="118"/>
      <c r="CA48" s="118"/>
    </row>
    <row r="49" spans="1:79">
      <c r="A49" s="35">
        <v>1958</v>
      </c>
      <c r="B49" s="36">
        <v>68.94123601850481</v>
      </c>
      <c r="C49" s="36">
        <v>19.071104126725576</v>
      </c>
      <c r="D49" s="36">
        <v>7.7868105648433295</v>
      </c>
      <c r="E49" s="36">
        <v>2.0094099629587534</v>
      </c>
      <c r="F49" s="36">
        <v>2.1914393269675223</v>
      </c>
      <c r="G49" s="36"/>
      <c r="H49" s="35">
        <v>1958</v>
      </c>
      <c r="I49" s="36">
        <v>58.498422300332166</v>
      </c>
      <c r="J49" s="36">
        <v>24.688271135397674</v>
      </c>
      <c r="K49" s="36">
        <v>11.345449476658787</v>
      </c>
      <c r="L49" s="36">
        <v>2.5612923732538682</v>
      </c>
      <c r="M49" s="36">
        <v>2.9065647143575082</v>
      </c>
      <c r="N49" s="36"/>
      <c r="O49" s="35">
        <v>1958</v>
      </c>
      <c r="P49" s="36">
        <v>40.823013706202367</v>
      </c>
      <c r="Q49" s="36">
        <v>31.648752668202192</v>
      </c>
      <c r="R49" s="36">
        <v>20.210055814220738</v>
      </c>
      <c r="S49" s="36">
        <v>3.3301329458578133</v>
      </c>
      <c r="T49" s="36">
        <v>3.9880448655168874</v>
      </c>
      <c r="U49" s="36"/>
      <c r="V49" s="35">
        <v>1958</v>
      </c>
      <c r="W49" s="36">
        <v>37.149335811130079</v>
      </c>
      <c r="X49" s="36">
        <v>28.349248610128324</v>
      </c>
      <c r="Y49" s="36">
        <v>26.918013381049789</v>
      </c>
      <c r="Z49" s="36">
        <v>3.4666091313276342</v>
      </c>
      <c r="AA49" s="36">
        <v>4.1167930663641776</v>
      </c>
      <c r="AB49" s="36"/>
      <c r="AC49" s="118"/>
      <c r="AD49" s="118"/>
      <c r="AE49" s="118"/>
      <c r="AF49" s="118"/>
      <c r="AG49" s="118"/>
      <c r="AH49" s="118"/>
      <c r="AI49" s="118"/>
      <c r="AJ49" s="118"/>
      <c r="AK49" s="118"/>
      <c r="AL49" s="118"/>
      <c r="AM49" s="118"/>
      <c r="AN49" s="118"/>
      <c r="AO49" s="118"/>
      <c r="AP49" s="118"/>
      <c r="AQ49" s="118"/>
      <c r="AR49" s="118"/>
      <c r="AS49" s="118"/>
      <c r="AT49" s="118"/>
      <c r="AU49" s="118"/>
      <c r="AV49" s="118"/>
      <c r="AW49" s="118"/>
      <c r="AX49" s="118"/>
      <c r="AY49" s="118"/>
      <c r="AZ49" s="118"/>
      <c r="BA49" s="118"/>
      <c r="BB49" s="118"/>
      <c r="BC49" s="118"/>
      <c r="BD49" s="118"/>
      <c r="BE49" s="118"/>
      <c r="BF49" s="118"/>
      <c r="BG49" s="118"/>
      <c r="BH49" s="118"/>
      <c r="BI49" s="118"/>
      <c r="BJ49" s="118"/>
      <c r="BK49" s="118"/>
      <c r="BL49" s="118"/>
      <c r="BM49" s="118"/>
      <c r="BN49" s="118"/>
      <c r="BO49" s="118"/>
      <c r="BP49" s="118"/>
      <c r="BQ49" s="118"/>
      <c r="BR49" s="118"/>
      <c r="BS49" s="118"/>
      <c r="BT49" s="118"/>
      <c r="BU49" s="118"/>
      <c r="BV49" s="118"/>
      <c r="BW49" s="118"/>
      <c r="BX49" s="118"/>
      <c r="BY49" s="118"/>
      <c r="BZ49" s="118"/>
      <c r="CA49" s="118"/>
    </row>
    <row r="50" spans="1:79">
      <c r="A50" s="35">
        <v>1959</v>
      </c>
      <c r="B50" s="36">
        <v>68.579979548755261</v>
      </c>
      <c r="C50" s="36">
        <v>19.174704595962982</v>
      </c>
      <c r="D50" s="36">
        <v>8.0580217295506333</v>
      </c>
      <c r="E50" s="36">
        <v>2.1623897226587747</v>
      </c>
      <c r="F50" s="36">
        <v>2.0249044030723429</v>
      </c>
      <c r="G50" s="36"/>
      <c r="H50" s="35">
        <v>1959</v>
      </c>
      <c r="I50" s="36">
        <v>57.534203744920788</v>
      </c>
      <c r="J50" s="36">
        <v>25.372237640161632</v>
      </c>
      <c r="K50" s="36">
        <v>11.612577177532426</v>
      </c>
      <c r="L50" s="36">
        <v>2.7644373334927481</v>
      </c>
      <c r="M50" s="36">
        <v>2.716544103892411</v>
      </c>
      <c r="N50" s="36"/>
      <c r="O50" s="35">
        <v>1959</v>
      </c>
      <c r="P50" s="36">
        <v>40.631403063440544</v>
      </c>
      <c r="Q50" s="36">
        <v>32.16958898701764</v>
      </c>
      <c r="R50" s="36">
        <v>19.993966663149028</v>
      </c>
      <c r="S50" s="36">
        <v>3.5396561004112965</v>
      </c>
      <c r="T50" s="36">
        <v>3.6653851859814854</v>
      </c>
      <c r="U50" s="36"/>
      <c r="V50" s="35">
        <v>1959</v>
      </c>
      <c r="W50" s="36">
        <v>36.626347741131099</v>
      </c>
      <c r="X50" s="36">
        <v>29.380507534981319</v>
      </c>
      <c r="Y50" s="36">
        <v>26.437456913180274</v>
      </c>
      <c r="Z50" s="36">
        <v>3.696037025453093</v>
      </c>
      <c r="AA50" s="36">
        <v>3.8596507852541988</v>
      </c>
      <c r="AB50" s="36"/>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row>
    <row r="51" spans="1:79">
      <c r="A51" s="35">
        <v>1960</v>
      </c>
      <c r="B51" s="36">
        <v>70.080722247511588</v>
      </c>
      <c r="C51" s="36">
        <v>17.745276841041619</v>
      </c>
      <c r="D51" s="36">
        <v>7.8055021854801065</v>
      </c>
      <c r="E51" s="36">
        <v>2.3162627883745062</v>
      </c>
      <c r="F51" s="36">
        <v>2.0522359375921702</v>
      </c>
      <c r="G51" s="36"/>
      <c r="H51" s="35">
        <v>1960</v>
      </c>
      <c r="I51" s="36">
        <v>59.042642679408623</v>
      </c>
      <c r="J51" s="36">
        <v>23.74055298843097</v>
      </c>
      <c r="K51" s="36">
        <v>11.391609734334827</v>
      </c>
      <c r="L51" s="36">
        <v>2.9813665922351511</v>
      </c>
      <c r="M51" s="36">
        <v>2.8438280055904332</v>
      </c>
      <c r="N51" s="36"/>
      <c r="O51" s="35">
        <v>1960</v>
      </c>
      <c r="P51" s="36">
        <v>42.472646003226075</v>
      </c>
      <c r="Q51" s="36">
        <v>30.085221305840967</v>
      </c>
      <c r="R51" s="36">
        <v>19.661657379906675</v>
      </c>
      <c r="S51" s="36">
        <v>3.7805839836354669</v>
      </c>
      <c r="T51" s="36">
        <v>3.9998913273908197</v>
      </c>
      <c r="U51" s="36"/>
      <c r="V51" s="35">
        <v>1960</v>
      </c>
      <c r="W51" s="36">
        <v>38.185217278498712</v>
      </c>
      <c r="X51" s="36">
        <v>26.741740144625069</v>
      </c>
      <c r="Y51" s="36">
        <v>26.786274281843472</v>
      </c>
      <c r="Z51" s="36">
        <v>3.9939566792299392</v>
      </c>
      <c r="AA51" s="36">
        <v>4.2928116158028145</v>
      </c>
      <c r="AB51" s="36"/>
      <c r="AC51" s="118"/>
      <c r="AD51" s="118"/>
      <c r="AE51" s="118"/>
      <c r="AF51" s="118"/>
      <c r="AG51" s="118"/>
      <c r="AH51" s="118"/>
      <c r="AI51" s="118"/>
      <c r="AJ51" s="118"/>
      <c r="AK51" s="118"/>
      <c r="AL51" s="118"/>
      <c r="AM51" s="118"/>
      <c r="AN51" s="118"/>
      <c r="AO51" s="118"/>
      <c r="AP51" s="118"/>
      <c r="AQ51" s="118"/>
      <c r="AR51" s="118"/>
      <c r="AS51" s="118"/>
      <c r="AT51" s="118"/>
      <c r="AU51" s="118"/>
      <c r="AV51" s="118"/>
      <c r="AW51" s="118"/>
      <c r="AX51" s="118"/>
      <c r="AY51" s="118"/>
      <c r="AZ51" s="118"/>
      <c r="BA51" s="118"/>
      <c r="BB51" s="118"/>
      <c r="BC51" s="118"/>
      <c r="BD51" s="118"/>
      <c r="BE51" s="118"/>
      <c r="BF51" s="118"/>
      <c r="BG51" s="118"/>
      <c r="BH51" s="118"/>
      <c r="BI51" s="118"/>
      <c r="BJ51" s="118"/>
      <c r="BK51" s="118"/>
      <c r="BL51" s="118"/>
      <c r="BM51" s="118"/>
      <c r="BN51" s="118"/>
      <c r="BO51" s="118"/>
      <c r="BP51" s="118"/>
      <c r="BQ51" s="118"/>
      <c r="BR51" s="118"/>
      <c r="BS51" s="118"/>
      <c r="BT51" s="118"/>
      <c r="BU51" s="118"/>
      <c r="BV51" s="118"/>
      <c r="BW51" s="118"/>
      <c r="BX51" s="118"/>
      <c r="BY51" s="118"/>
      <c r="BZ51" s="118"/>
      <c r="CA51" s="118"/>
    </row>
    <row r="52" spans="1:79">
      <c r="A52" s="35">
        <v>1961</v>
      </c>
      <c r="B52" s="36">
        <v>70.584768968445999</v>
      </c>
      <c r="C52" s="36">
        <v>17.597299108587411</v>
      </c>
      <c r="D52" s="36">
        <v>7.4478956732670474</v>
      </c>
      <c r="E52" s="36">
        <v>2.4713189864930798</v>
      </c>
      <c r="F52" s="36">
        <v>1.8987172632064808</v>
      </c>
      <c r="G52" s="36"/>
      <c r="H52" s="35">
        <v>1961</v>
      </c>
      <c r="I52" s="36">
        <v>61.09318700624771</v>
      </c>
      <c r="J52" s="36">
        <v>22.883797028745896</v>
      </c>
      <c r="K52" s="36">
        <v>10.500619747715444</v>
      </c>
      <c r="L52" s="36">
        <v>3.0523701402218251</v>
      </c>
      <c r="M52" s="36">
        <v>2.4700260770691123</v>
      </c>
      <c r="N52" s="36"/>
      <c r="O52" s="35">
        <v>1961</v>
      </c>
      <c r="P52" s="36">
        <v>41.985182242384752</v>
      </c>
      <c r="Q52" s="36">
        <v>30.855489717746735</v>
      </c>
      <c r="R52" s="36">
        <v>19.734500029486178</v>
      </c>
      <c r="S52" s="36">
        <v>3.9161881536143288</v>
      </c>
      <c r="T52" s="36">
        <v>3.5086398567680024</v>
      </c>
      <c r="U52" s="36"/>
      <c r="V52" s="35">
        <v>1961</v>
      </c>
      <c r="W52" s="36">
        <v>37.781521452017998</v>
      </c>
      <c r="X52" s="36">
        <v>27.572075202005305</v>
      </c>
      <c r="Y52" s="36">
        <v>26.891409254178249</v>
      </c>
      <c r="Z52" s="36">
        <v>4.0797688407540234</v>
      </c>
      <c r="AA52" s="36">
        <v>3.6752252510444232</v>
      </c>
      <c r="AB52" s="36"/>
      <c r="AC52" s="118"/>
      <c r="AD52" s="118"/>
      <c r="AE52" s="118"/>
      <c r="AF52" s="118"/>
      <c r="AG52" s="118"/>
      <c r="AH52" s="118"/>
      <c r="AI52" s="118"/>
      <c r="AJ52" s="118"/>
      <c r="AK52" s="118"/>
      <c r="AL52" s="118"/>
      <c r="AM52" s="118"/>
      <c r="AN52" s="118"/>
      <c r="AO52" s="118"/>
      <c r="AP52" s="118"/>
      <c r="AQ52" s="118"/>
      <c r="AR52" s="118"/>
      <c r="AS52" s="118"/>
      <c r="AT52" s="118"/>
      <c r="AU52" s="118"/>
      <c r="AV52" s="118"/>
      <c r="AW52" s="118"/>
      <c r="AX52" s="118"/>
      <c r="AY52" s="118"/>
      <c r="AZ52" s="118"/>
      <c r="BA52" s="118"/>
      <c r="BB52" s="118"/>
      <c r="BC52" s="118"/>
      <c r="BD52" s="118"/>
      <c r="BE52" s="118"/>
      <c r="BF52" s="118"/>
      <c r="BG52" s="118"/>
      <c r="BH52" s="118"/>
      <c r="BI52" s="118"/>
      <c r="BJ52" s="118"/>
      <c r="BK52" s="118"/>
      <c r="BL52" s="118"/>
      <c r="BM52" s="118"/>
      <c r="BN52" s="118"/>
      <c r="BO52" s="118"/>
      <c r="BP52" s="118"/>
      <c r="BQ52" s="118"/>
      <c r="BR52" s="118"/>
      <c r="BS52" s="118"/>
      <c r="BT52" s="118"/>
      <c r="BU52" s="118"/>
      <c r="BV52" s="118"/>
      <c r="BW52" s="118"/>
      <c r="BX52" s="118"/>
      <c r="BY52" s="118"/>
      <c r="BZ52" s="118"/>
      <c r="CA52" s="118"/>
    </row>
    <row r="53" spans="1:79">
      <c r="A53" s="35">
        <v>1962</v>
      </c>
      <c r="B53" s="36">
        <v>70.704800271243528</v>
      </c>
      <c r="C53" s="36">
        <v>17.506197622616696</v>
      </c>
      <c r="D53" s="36">
        <v>7.248889264650173</v>
      </c>
      <c r="E53" s="36">
        <v>2.7208926375230615</v>
      </c>
      <c r="F53" s="36">
        <v>1.8192202039665364</v>
      </c>
      <c r="G53" s="36"/>
      <c r="H53" s="35">
        <v>1962</v>
      </c>
      <c r="I53" s="36">
        <v>60.984019420426868</v>
      </c>
      <c r="J53" s="36">
        <v>22.948684791699694</v>
      </c>
      <c r="K53" s="36">
        <v>10.340252584269951</v>
      </c>
      <c r="L53" s="36">
        <v>3.3400181550764194</v>
      </c>
      <c r="M53" s="36">
        <v>2.3870250485270703</v>
      </c>
      <c r="N53" s="36"/>
      <c r="O53" s="35">
        <v>1962</v>
      </c>
      <c r="P53" s="36">
        <v>42.13721784300018</v>
      </c>
      <c r="Q53" s="36">
        <v>30.821984992180372</v>
      </c>
      <c r="R53" s="36">
        <v>19.365494130150907</v>
      </c>
      <c r="S53" s="36">
        <v>4.264713881137201</v>
      </c>
      <c r="T53" s="36">
        <v>3.4105891535313453</v>
      </c>
      <c r="U53" s="36"/>
      <c r="V53" s="35">
        <v>1962</v>
      </c>
      <c r="W53" s="36">
        <v>38.062490936783291</v>
      </c>
      <c r="X53" s="36">
        <v>27.121684105157549</v>
      </c>
      <c r="Y53" s="36">
        <v>26.801092255282423</v>
      </c>
      <c r="Z53" s="36">
        <v>4.4013844759790333</v>
      </c>
      <c r="AA53" s="36">
        <v>3.6133482267976951</v>
      </c>
      <c r="AB53" s="36"/>
      <c r="AC53" s="118"/>
      <c r="AD53" s="118"/>
      <c r="AE53" s="118"/>
      <c r="AF53" s="118"/>
      <c r="AG53" s="118"/>
      <c r="AH53" s="118"/>
      <c r="AI53" s="118"/>
      <c r="AJ53" s="118"/>
      <c r="AK53" s="118"/>
      <c r="AL53" s="118"/>
      <c r="AM53" s="118"/>
      <c r="AN53" s="118"/>
      <c r="AO53" s="118"/>
      <c r="AP53" s="118"/>
      <c r="AQ53" s="118"/>
      <c r="AR53" s="118"/>
      <c r="AS53" s="118"/>
      <c r="AT53" s="118"/>
      <c r="AU53" s="118"/>
      <c r="AV53" s="118"/>
      <c r="AW53" s="118"/>
      <c r="AX53" s="118"/>
      <c r="AY53" s="118"/>
      <c r="AZ53" s="118"/>
      <c r="BA53" s="118"/>
      <c r="BB53" s="118"/>
      <c r="BC53" s="118"/>
      <c r="BD53" s="118"/>
      <c r="BE53" s="118"/>
      <c r="BF53" s="118"/>
      <c r="BG53" s="118"/>
      <c r="BH53" s="118"/>
      <c r="BI53" s="118"/>
      <c r="BJ53" s="118"/>
      <c r="BK53" s="118"/>
      <c r="BL53" s="118"/>
      <c r="BM53" s="118"/>
      <c r="BN53" s="118"/>
      <c r="BO53" s="118"/>
      <c r="BP53" s="118"/>
      <c r="BQ53" s="118"/>
      <c r="BR53" s="118"/>
      <c r="BS53" s="118"/>
      <c r="BT53" s="118"/>
      <c r="BU53" s="118"/>
      <c r="BV53" s="118"/>
      <c r="BW53" s="118"/>
      <c r="BX53" s="118"/>
      <c r="BY53" s="118"/>
      <c r="BZ53" s="118"/>
      <c r="CA53" s="118"/>
    </row>
    <row r="54" spans="1:79">
      <c r="A54" s="35">
        <v>1963</v>
      </c>
      <c r="B54" s="36">
        <v>70.782952463106923</v>
      </c>
      <c r="C54" s="36">
        <v>16.978444534962712</v>
      </c>
      <c r="D54" s="36">
        <v>7.3865772545577695</v>
      </c>
      <c r="E54" s="36">
        <v>3.1392477682611521</v>
      </c>
      <c r="F54" s="36">
        <v>1.7127779791114366</v>
      </c>
      <c r="G54" s="36"/>
      <c r="H54" s="35">
        <v>1963</v>
      </c>
      <c r="I54" s="36">
        <v>61.512148440241155</v>
      </c>
      <c r="J54" s="36">
        <v>22.103679200254625</v>
      </c>
      <c r="K54" s="36">
        <v>10.387566064657857</v>
      </c>
      <c r="L54" s="36">
        <v>3.7469958730761528</v>
      </c>
      <c r="M54" s="36">
        <v>2.2496104217702015</v>
      </c>
      <c r="N54" s="36"/>
      <c r="O54" s="35">
        <v>1963</v>
      </c>
      <c r="P54" s="36">
        <v>42.383951698832924</v>
      </c>
      <c r="Q54" s="36">
        <v>29.940394884655298</v>
      </c>
      <c r="R54" s="36">
        <v>19.856667339985325</v>
      </c>
      <c r="S54" s="36">
        <v>4.614872359561911</v>
      </c>
      <c r="T54" s="36">
        <v>3.2041137169645317</v>
      </c>
      <c r="U54" s="36"/>
      <c r="V54" s="35">
        <v>1963</v>
      </c>
      <c r="W54" s="36">
        <v>37.857694873006061</v>
      </c>
      <c r="X54" s="36">
        <v>26.593465284921685</v>
      </c>
      <c r="Y54" s="36">
        <v>27.335954841714287</v>
      </c>
      <c r="Z54" s="36">
        <v>4.7894749532089325</v>
      </c>
      <c r="AA54" s="36">
        <v>3.4234100471490252</v>
      </c>
      <c r="AB54" s="36"/>
      <c r="AC54" s="118"/>
      <c r="AD54" s="118"/>
      <c r="AE54" s="118"/>
      <c r="AF54" s="118"/>
      <c r="AG54" s="118"/>
      <c r="AH54" s="118"/>
      <c r="AI54" s="118"/>
      <c r="AJ54" s="118"/>
      <c r="AK54" s="118"/>
      <c r="AL54" s="118"/>
      <c r="AM54" s="118"/>
      <c r="AN54" s="118"/>
      <c r="AO54" s="118"/>
      <c r="AP54" s="118"/>
      <c r="AQ54" s="118"/>
      <c r="AR54" s="118"/>
      <c r="AS54" s="118"/>
      <c r="AT54" s="118"/>
      <c r="AU54" s="118"/>
      <c r="AV54" s="118"/>
      <c r="AW54" s="118"/>
      <c r="AX54" s="118"/>
      <c r="AY54" s="118"/>
      <c r="AZ54" s="118"/>
      <c r="BA54" s="118"/>
      <c r="BB54" s="118"/>
      <c r="BC54" s="118"/>
      <c r="BD54" s="118"/>
      <c r="BE54" s="118"/>
      <c r="BF54" s="118"/>
      <c r="BG54" s="118"/>
      <c r="BH54" s="118"/>
      <c r="BI54" s="118"/>
      <c r="BJ54" s="118"/>
      <c r="BK54" s="118"/>
      <c r="BL54" s="118"/>
      <c r="BM54" s="118"/>
      <c r="BN54" s="118"/>
      <c r="BO54" s="118"/>
      <c r="BP54" s="118"/>
      <c r="BQ54" s="118"/>
      <c r="BR54" s="118"/>
      <c r="BS54" s="118"/>
      <c r="BT54" s="118"/>
      <c r="BU54" s="118"/>
      <c r="BV54" s="118"/>
      <c r="BW54" s="118"/>
      <c r="BX54" s="118"/>
      <c r="BY54" s="118"/>
      <c r="BZ54" s="118"/>
      <c r="CA54" s="118"/>
    </row>
    <row r="55" spans="1:79">
      <c r="A55" s="35">
        <v>1964</v>
      </c>
      <c r="B55" s="36">
        <v>68.953836860608817</v>
      </c>
      <c r="C55" s="36">
        <v>18.413999705892369</v>
      </c>
      <c r="D55" s="36">
        <v>8.0201959067929671</v>
      </c>
      <c r="E55" s="36">
        <v>3.2900203716655261</v>
      </c>
      <c r="F55" s="36">
        <v>1.3219471550403186</v>
      </c>
      <c r="G55" s="36"/>
      <c r="H55" s="35">
        <v>1964</v>
      </c>
      <c r="I55" s="36">
        <v>59.77065070128031</v>
      </c>
      <c r="J55" s="36">
        <v>23.631736093258109</v>
      </c>
      <c r="K55" s="36">
        <v>11.006867686551603</v>
      </c>
      <c r="L55" s="36">
        <v>3.880122193623909</v>
      </c>
      <c r="M55" s="36">
        <v>1.7106233252860767</v>
      </c>
      <c r="N55" s="36"/>
      <c r="O55" s="35">
        <v>1964</v>
      </c>
      <c r="P55" s="36">
        <v>42.680575536615741</v>
      </c>
      <c r="Q55" s="36">
        <v>28.455241136676062</v>
      </c>
      <c r="R55" s="36">
        <v>21.813522336304711</v>
      </c>
      <c r="S55" s="36">
        <v>4.6896924079976428</v>
      </c>
      <c r="T55" s="36">
        <v>2.3609685824058366</v>
      </c>
      <c r="U55" s="36"/>
      <c r="V55" s="35">
        <v>1964</v>
      </c>
      <c r="W55" s="36">
        <v>37.599562924982877</v>
      </c>
      <c r="X55" s="36">
        <v>26.966940608483405</v>
      </c>
      <c r="Y55" s="36">
        <v>28.135365765607208</v>
      </c>
      <c r="Z55" s="36">
        <v>4.8222039817170597</v>
      </c>
      <c r="AA55" s="36">
        <v>2.4759267192094394</v>
      </c>
      <c r="AB55" s="36"/>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118"/>
      <c r="AY55" s="118"/>
      <c r="AZ55" s="118"/>
      <c r="BA55" s="118"/>
      <c r="BB55" s="118"/>
      <c r="BC55" s="118"/>
      <c r="BD55" s="118"/>
      <c r="BE55" s="118"/>
      <c r="BF55" s="118"/>
      <c r="BG55" s="118"/>
      <c r="BH55" s="118"/>
      <c r="BI55" s="118"/>
      <c r="BJ55" s="118"/>
      <c r="BK55" s="118"/>
      <c r="BL55" s="118"/>
      <c r="BM55" s="118"/>
      <c r="BN55" s="118"/>
      <c r="BO55" s="118"/>
      <c r="BP55" s="118"/>
      <c r="BQ55" s="118"/>
      <c r="BR55" s="118"/>
      <c r="BS55" s="118"/>
      <c r="BT55" s="118"/>
      <c r="BU55" s="118"/>
      <c r="BV55" s="118"/>
      <c r="BW55" s="118"/>
      <c r="BX55" s="118"/>
      <c r="BY55" s="118"/>
      <c r="BZ55" s="118"/>
      <c r="CA55" s="118"/>
    </row>
    <row r="56" spans="1:79">
      <c r="A56" s="35">
        <v>1965</v>
      </c>
      <c r="B56" s="36">
        <v>68.10356880166853</v>
      </c>
      <c r="C56" s="36">
        <v>19.406724692985634</v>
      </c>
      <c r="D56" s="36">
        <v>7.7969856048244077</v>
      </c>
      <c r="E56" s="36">
        <v>3.4910550957520199</v>
      </c>
      <c r="F56" s="36">
        <v>1.201665804769426</v>
      </c>
      <c r="G56" s="36"/>
      <c r="H56" s="35">
        <v>1965</v>
      </c>
      <c r="I56" s="36">
        <v>59.854696087301051</v>
      </c>
      <c r="J56" s="36">
        <v>23.948712601816833</v>
      </c>
      <c r="K56" s="36">
        <v>10.676149964220238</v>
      </c>
      <c r="L56" s="36">
        <v>4.0299118401395493</v>
      </c>
      <c r="M56" s="36">
        <v>1.4905295065223398</v>
      </c>
      <c r="N56" s="36"/>
      <c r="O56" s="35">
        <v>1965</v>
      </c>
      <c r="P56" s="36">
        <v>42.312589121122237</v>
      </c>
      <c r="Q56" s="36">
        <v>28.837706604948192</v>
      </c>
      <c r="R56" s="36">
        <v>21.86738048290038</v>
      </c>
      <c r="S56" s="36">
        <v>4.9047492814174367</v>
      </c>
      <c r="T56" s="36">
        <v>2.0775745096117504</v>
      </c>
      <c r="U56" s="36"/>
      <c r="V56" s="35">
        <v>1965</v>
      </c>
      <c r="W56" s="36">
        <v>37.487498232801983</v>
      </c>
      <c r="X56" s="36">
        <v>27.674880726413843</v>
      </c>
      <c r="Y56" s="36">
        <v>27.619722386057568</v>
      </c>
      <c r="Z56" s="36">
        <v>5.0489213596729785</v>
      </c>
      <c r="AA56" s="36">
        <v>2.1689772950536113</v>
      </c>
      <c r="AB56" s="36"/>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row>
    <row r="57" spans="1:79">
      <c r="A57" s="35">
        <v>1966</v>
      </c>
      <c r="B57" s="36">
        <v>69.922258714413601</v>
      </c>
      <c r="C57" s="36">
        <v>18.048825489656551</v>
      </c>
      <c r="D57" s="36">
        <v>6.9391647011209843</v>
      </c>
      <c r="E57" s="36">
        <v>3.4206424361873302</v>
      </c>
      <c r="F57" s="36">
        <v>1.6691086586215285</v>
      </c>
      <c r="G57" s="36"/>
      <c r="H57" s="35">
        <v>1966</v>
      </c>
      <c r="I57" s="36">
        <v>60.188245321038117</v>
      </c>
      <c r="J57" s="36">
        <v>23.679801710234091</v>
      </c>
      <c r="K57" s="36">
        <v>9.8896229577781991</v>
      </c>
      <c r="L57" s="36">
        <v>4.0310103175903942</v>
      </c>
      <c r="M57" s="36">
        <v>2.2113196933592052</v>
      </c>
      <c r="N57" s="36"/>
      <c r="O57" s="35">
        <v>1966</v>
      </c>
      <c r="P57" s="36">
        <v>40.873218318560355</v>
      </c>
      <c r="Q57" s="36">
        <v>32.56384780639069</v>
      </c>
      <c r="R57" s="36">
        <v>18.490361869411164</v>
      </c>
      <c r="S57" s="36">
        <v>4.8848579221270239</v>
      </c>
      <c r="T57" s="36">
        <v>3.1897393148217503</v>
      </c>
      <c r="U57" s="36"/>
      <c r="V57" s="35">
        <v>1966</v>
      </c>
      <c r="W57" s="36">
        <v>37.160127969136866</v>
      </c>
      <c r="X57" s="36">
        <v>31.551537274112594</v>
      </c>
      <c r="Y57" s="36">
        <v>22.927229884487527</v>
      </c>
      <c r="Z57" s="36">
        <v>4.9101520332652804</v>
      </c>
      <c r="AA57" s="36">
        <v>3.4524744231419033</v>
      </c>
      <c r="AB57" s="36"/>
      <c r="AC57" s="118"/>
      <c r="AD57" s="118"/>
      <c r="AE57" s="118"/>
      <c r="AF57" s="118"/>
      <c r="AG57" s="118"/>
      <c r="AH57" s="118"/>
      <c r="AI57" s="118"/>
      <c r="AJ57" s="118"/>
      <c r="AK57" s="118"/>
      <c r="AL57" s="118"/>
      <c r="AM57" s="118"/>
      <c r="AN57" s="118"/>
      <c r="AO57" s="118"/>
      <c r="AP57" s="118"/>
      <c r="AQ57" s="118"/>
      <c r="AR57" s="118"/>
      <c r="AS57" s="118"/>
      <c r="AT57" s="118"/>
      <c r="AU57" s="118"/>
      <c r="AV57" s="118"/>
      <c r="AW57" s="118"/>
      <c r="AX57" s="118"/>
      <c r="AY57" s="118"/>
      <c r="AZ57" s="118"/>
      <c r="BA57" s="118"/>
      <c r="BB57" s="118"/>
      <c r="BC57" s="118"/>
      <c r="BD57" s="118"/>
      <c r="BE57" s="118"/>
      <c r="BF57" s="118"/>
      <c r="BG57" s="118"/>
      <c r="BH57" s="118"/>
      <c r="BI57" s="118"/>
      <c r="BJ57" s="118"/>
      <c r="BK57" s="118"/>
      <c r="BL57" s="118"/>
      <c r="BM57" s="118"/>
      <c r="BN57" s="118"/>
      <c r="BO57" s="118"/>
      <c r="BP57" s="118"/>
      <c r="BQ57" s="118"/>
      <c r="BR57" s="118"/>
      <c r="BS57" s="118"/>
      <c r="BT57" s="118"/>
      <c r="BU57" s="118"/>
      <c r="BV57" s="118"/>
      <c r="BW57" s="118"/>
      <c r="BX57" s="118"/>
      <c r="BY57" s="118"/>
      <c r="BZ57" s="118"/>
      <c r="CA57" s="118"/>
    </row>
    <row r="58" spans="1:79">
      <c r="A58" s="35">
        <v>1967</v>
      </c>
      <c r="B58" s="36">
        <v>70.266743983763419</v>
      </c>
      <c r="C58" s="36">
        <v>17.961728037112206</v>
      </c>
      <c r="D58" s="36">
        <v>6.7459166908282597</v>
      </c>
      <c r="E58" s="36">
        <v>3.5614187687252348</v>
      </c>
      <c r="F58" s="36">
        <v>1.4690248381173285</v>
      </c>
      <c r="G58" s="36"/>
      <c r="H58" s="35">
        <v>1967</v>
      </c>
      <c r="I58" s="36">
        <v>60.877581120943958</v>
      </c>
      <c r="J58" s="36">
        <v>23.565634218289084</v>
      </c>
      <c r="K58" s="36">
        <v>9.4026548672566381</v>
      </c>
      <c r="L58" s="36">
        <v>4.2441002949852509</v>
      </c>
      <c r="M58" s="36">
        <v>1.9100294985250736</v>
      </c>
      <c r="N58" s="36"/>
      <c r="O58" s="35">
        <v>1967</v>
      </c>
      <c r="P58" s="36">
        <v>41.754287320775937</v>
      </c>
      <c r="Q58" s="36">
        <v>33.078436885015464</v>
      </c>
      <c r="R58" s="36">
        <v>17.50726267453847</v>
      </c>
      <c r="S58" s="36">
        <v>5.0117139911910797</v>
      </c>
      <c r="T58" s="36">
        <v>2.6501733670696277</v>
      </c>
      <c r="U58" s="36"/>
      <c r="V58" s="35">
        <v>1967</v>
      </c>
      <c r="W58" s="36">
        <v>37.984704716045883</v>
      </c>
      <c r="X58" s="36">
        <v>32.464240192607278</v>
      </c>
      <c r="Y58" s="36">
        <v>21.669735164990794</v>
      </c>
      <c r="Z58" s="36">
        <v>5.0361138648916581</v>
      </c>
      <c r="AA58" s="36">
        <v>2.8452060614643822</v>
      </c>
      <c r="AB58" s="36"/>
      <c r="AC58" s="118"/>
      <c r="AD58" s="118"/>
      <c r="AE58" s="118"/>
      <c r="AF58" s="118"/>
      <c r="AG58" s="118"/>
      <c r="AH58" s="118"/>
      <c r="AI58" s="118"/>
      <c r="AJ58" s="118"/>
      <c r="AK58" s="118"/>
      <c r="AL58" s="118"/>
      <c r="AM58" s="118"/>
      <c r="AN58" s="118"/>
      <c r="AO58" s="118"/>
      <c r="AP58" s="118"/>
      <c r="AQ58" s="118"/>
      <c r="AR58" s="118"/>
      <c r="AS58" s="118"/>
      <c r="AT58" s="118"/>
      <c r="AU58" s="118"/>
      <c r="AV58" s="118"/>
      <c r="AW58" s="118"/>
      <c r="AX58" s="118"/>
      <c r="AY58" s="118"/>
      <c r="AZ58" s="118"/>
      <c r="BA58" s="118"/>
      <c r="BB58" s="118"/>
      <c r="BC58" s="118"/>
      <c r="BD58" s="118"/>
      <c r="BE58" s="118"/>
      <c r="BF58" s="118"/>
      <c r="BG58" s="118"/>
      <c r="BH58" s="118"/>
      <c r="BI58" s="118"/>
      <c r="BJ58" s="118"/>
      <c r="BK58" s="118"/>
      <c r="BL58" s="118"/>
      <c r="BM58" s="118"/>
      <c r="BN58" s="118"/>
      <c r="BO58" s="118"/>
      <c r="BP58" s="118"/>
      <c r="BQ58" s="118"/>
      <c r="BR58" s="118"/>
      <c r="BS58" s="118"/>
      <c r="BT58" s="118"/>
      <c r="BU58" s="118"/>
      <c r="BV58" s="118"/>
      <c r="BW58" s="118"/>
      <c r="BX58" s="118"/>
      <c r="BY58" s="118"/>
      <c r="BZ58" s="118"/>
      <c r="CA58" s="118"/>
    </row>
    <row r="59" spans="1:79">
      <c r="A59" s="35">
        <v>1968</v>
      </c>
      <c r="B59" s="36">
        <v>70.752202394398012</v>
      </c>
      <c r="C59" s="36">
        <v>17.339055793991417</v>
      </c>
      <c r="D59" s="36">
        <v>6.6862435057601086</v>
      </c>
      <c r="E59" s="36">
        <v>3.7768240343347639</v>
      </c>
      <c r="F59" s="36">
        <v>1.4456742715156989</v>
      </c>
      <c r="G59" s="36"/>
      <c r="H59" s="35">
        <v>1968</v>
      </c>
      <c r="I59" s="36">
        <v>61.249134948096888</v>
      </c>
      <c r="J59" s="36">
        <v>22.823529411764703</v>
      </c>
      <c r="K59" s="36">
        <v>9.5397923875432511</v>
      </c>
      <c r="L59" s="36">
        <v>4.5051903114186844</v>
      </c>
      <c r="M59" s="36">
        <v>1.8823529411764706</v>
      </c>
      <c r="N59" s="36"/>
      <c r="O59" s="35">
        <v>1968</v>
      </c>
      <c r="P59" s="36">
        <v>41.966766355801731</v>
      </c>
      <c r="Q59" s="36">
        <v>31.53303013679237</v>
      </c>
      <c r="R59" s="36">
        <v>18.338671716009838</v>
      </c>
      <c r="S59" s="36">
        <v>5.4150666265550624</v>
      </c>
      <c r="T59" s="36">
        <v>2.7446955352244777</v>
      </c>
      <c r="U59" s="36"/>
      <c r="V59" s="35">
        <v>1968</v>
      </c>
      <c r="W59" s="36">
        <v>37.284572224379659</v>
      </c>
      <c r="X59" s="36">
        <v>31.139440523856074</v>
      </c>
      <c r="Y59" s="36">
        <v>23.171793189335403</v>
      </c>
      <c r="Z59" s="36">
        <v>5.618865246327517</v>
      </c>
      <c r="AA59" s="36">
        <v>2.7853288161013428</v>
      </c>
      <c r="AB59" s="36"/>
      <c r="AC59" s="118"/>
      <c r="AD59" s="118"/>
      <c r="AE59" s="118"/>
      <c r="AF59" s="118"/>
      <c r="AG59" s="118"/>
      <c r="AH59" s="118"/>
      <c r="AI59" s="118"/>
      <c r="AJ59" s="118"/>
      <c r="AK59" s="118"/>
      <c r="AL59" s="118"/>
      <c r="AM59" s="118"/>
      <c r="AN59" s="118"/>
      <c r="AO59" s="118"/>
      <c r="AP59" s="118"/>
      <c r="AQ59" s="118"/>
      <c r="AR59" s="118"/>
      <c r="AS59" s="118"/>
      <c r="AT59" s="118"/>
      <c r="AU59" s="118"/>
      <c r="AV59" s="118"/>
      <c r="AW59" s="118"/>
      <c r="AX59" s="118"/>
      <c r="AY59" s="118"/>
      <c r="AZ59" s="118"/>
      <c r="BA59" s="118"/>
      <c r="BB59" s="118"/>
      <c r="BC59" s="118"/>
      <c r="BD59" s="118"/>
      <c r="BE59" s="118"/>
      <c r="BF59" s="118"/>
      <c r="BG59" s="118"/>
      <c r="BH59" s="118"/>
      <c r="BI59" s="118"/>
      <c r="BJ59" s="118"/>
      <c r="BK59" s="118"/>
      <c r="BL59" s="118"/>
      <c r="BM59" s="118"/>
      <c r="BN59" s="118"/>
      <c r="BO59" s="118"/>
      <c r="BP59" s="118"/>
      <c r="BQ59" s="118"/>
      <c r="BR59" s="118"/>
      <c r="BS59" s="118"/>
      <c r="BT59" s="118"/>
      <c r="BU59" s="118"/>
      <c r="BV59" s="118"/>
      <c r="BW59" s="118"/>
      <c r="BX59" s="118"/>
      <c r="BY59" s="118"/>
      <c r="BZ59" s="118"/>
      <c r="CA59" s="118"/>
    </row>
    <row r="60" spans="1:79">
      <c r="A60" s="35">
        <v>1969</v>
      </c>
      <c r="B60" s="36">
        <v>72.183694181326103</v>
      </c>
      <c r="C60" s="36">
        <v>16.546853856562922</v>
      </c>
      <c r="D60" s="36">
        <v>6.0977672530446547</v>
      </c>
      <c r="E60" s="36">
        <v>3.8396481732070362</v>
      </c>
      <c r="F60" s="36">
        <v>1.3320365358592692</v>
      </c>
      <c r="G60" s="36"/>
      <c r="H60" s="35">
        <v>1969</v>
      </c>
      <c r="I60" s="36">
        <v>63.274769773365556</v>
      </c>
      <c r="J60" s="36">
        <v>21.850303703219904</v>
      </c>
      <c r="K60" s="36">
        <v>8.6277839461824826</v>
      </c>
      <c r="L60" s="36">
        <v>4.5359545424857943</v>
      </c>
      <c r="M60" s="36">
        <v>1.7079224087257527</v>
      </c>
      <c r="N60" s="36"/>
      <c r="O60" s="35">
        <v>1969</v>
      </c>
      <c r="P60" s="36">
        <v>43.857603402153785</v>
      </c>
      <c r="Q60" s="36">
        <v>31.118389464297962</v>
      </c>
      <c r="R60" s="36">
        <v>16.576925715069621</v>
      </c>
      <c r="S60" s="36">
        <v>5.9331915769257151</v>
      </c>
      <c r="T60" s="36">
        <v>2.5156046368063651</v>
      </c>
      <c r="U60" s="36"/>
      <c r="V60" s="35">
        <v>1969</v>
      </c>
      <c r="W60" s="36">
        <v>39.928892853863005</v>
      </c>
      <c r="X60" s="36">
        <v>29.740367080802379</v>
      </c>
      <c r="Y60" s="36">
        <v>21.018590189312938</v>
      </c>
      <c r="Z60" s="36">
        <v>6.482295370163861</v>
      </c>
      <c r="AA60" s="36">
        <v>2.8285425658921848</v>
      </c>
      <c r="AB60" s="36"/>
      <c r="AC60" s="118"/>
      <c r="AD60" s="118"/>
      <c r="AE60" s="118"/>
      <c r="AF60" s="118"/>
      <c r="AG60" s="118"/>
      <c r="AH60" s="118"/>
      <c r="AI60" s="118"/>
      <c r="AJ60" s="118"/>
      <c r="AK60" s="118"/>
      <c r="AL60" s="118"/>
      <c r="AM60" s="118"/>
      <c r="AN60" s="118"/>
      <c r="AO60" s="118"/>
      <c r="AP60" s="118"/>
      <c r="AQ60" s="118"/>
      <c r="AR60" s="118"/>
      <c r="AS60" s="118"/>
      <c r="AT60" s="118"/>
      <c r="AU60" s="118"/>
      <c r="AV60" s="118"/>
      <c r="AW60" s="118"/>
      <c r="AX60" s="118"/>
      <c r="AY60" s="118"/>
      <c r="AZ60" s="118"/>
      <c r="BA60" s="118"/>
      <c r="BB60" s="118"/>
      <c r="BC60" s="118"/>
      <c r="BD60" s="118"/>
      <c r="BE60" s="118"/>
      <c r="BF60" s="118"/>
      <c r="BG60" s="118"/>
      <c r="BH60" s="118"/>
      <c r="BI60" s="118"/>
      <c r="BJ60" s="118"/>
      <c r="BK60" s="118"/>
      <c r="BL60" s="118"/>
      <c r="BM60" s="118"/>
      <c r="BN60" s="118"/>
      <c r="BO60" s="118"/>
      <c r="BP60" s="118"/>
      <c r="BQ60" s="118"/>
      <c r="BR60" s="118"/>
      <c r="BS60" s="118"/>
      <c r="BT60" s="118"/>
      <c r="BU60" s="118"/>
      <c r="BV60" s="118"/>
      <c r="BW60" s="118"/>
      <c r="BX60" s="118"/>
      <c r="BY60" s="118"/>
      <c r="BZ60" s="118"/>
      <c r="CA60" s="118"/>
    </row>
    <row r="61" spans="1:79">
      <c r="A61" s="35">
        <v>1970</v>
      </c>
      <c r="B61" s="36">
        <v>73.703184458241537</v>
      </c>
      <c r="C61" s="36">
        <v>15.157220108151414</v>
      </c>
      <c r="D61" s="36">
        <v>5.6158622070899265</v>
      </c>
      <c r="E61" s="36">
        <v>4.1978770278389748</v>
      </c>
      <c r="F61" s="36">
        <v>1.3258561986781494</v>
      </c>
      <c r="G61" s="36"/>
      <c r="H61" s="35">
        <v>1970</v>
      </c>
      <c r="I61" s="36">
        <v>65.176076020122977</v>
      </c>
      <c r="J61" s="36">
        <v>20.169554686044346</v>
      </c>
      <c r="K61" s="36">
        <v>7.8597602633376811</v>
      </c>
      <c r="L61" s="36">
        <v>5.0338488292652626</v>
      </c>
      <c r="M61" s="36">
        <v>1.7607602012297374</v>
      </c>
      <c r="N61" s="36"/>
      <c r="O61" s="35">
        <v>1970</v>
      </c>
      <c r="P61" s="36">
        <v>45.613285805805148</v>
      </c>
      <c r="Q61" s="36">
        <v>30.047472772968447</v>
      </c>
      <c r="R61" s="36">
        <v>14.925176996238317</v>
      </c>
      <c r="S61" s="36">
        <v>6.5032770997256764</v>
      </c>
      <c r="T61" s="36">
        <v>2.9107873252624143</v>
      </c>
      <c r="U61" s="36"/>
      <c r="V61" s="35">
        <v>1970</v>
      </c>
      <c r="W61" s="36">
        <v>40.965562199907225</v>
      </c>
      <c r="X61" s="36">
        <v>29.984830819762557</v>
      </c>
      <c r="Y61" s="36">
        <v>18.788471423019544</v>
      </c>
      <c r="Z61" s="36">
        <v>7.0354908671505765</v>
      </c>
      <c r="AA61" s="36">
        <v>3.2243910389007984</v>
      </c>
      <c r="AB61" s="36"/>
      <c r="AC61" s="118"/>
      <c r="AD61" s="118"/>
      <c r="AE61" s="118"/>
      <c r="AF61" s="118"/>
      <c r="AG61" s="118"/>
      <c r="AH61" s="118"/>
      <c r="AI61" s="118"/>
      <c r="AJ61" s="118"/>
      <c r="AK61" s="118"/>
      <c r="AL61" s="118"/>
      <c r="AM61" s="118"/>
      <c r="AN61" s="118"/>
      <c r="AO61" s="118"/>
      <c r="AP61" s="118"/>
      <c r="AQ61" s="118"/>
      <c r="AR61" s="118"/>
      <c r="AS61" s="118"/>
      <c r="AT61" s="118"/>
      <c r="AU61" s="118"/>
      <c r="AV61" s="118"/>
      <c r="AW61" s="118"/>
      <c r="AX61" s="118"/>
      <c r="AY61" s="118"/>
      <c r="AZ61" s="118"/>
      <c r="BA61" s="118"/>
      <c r="BB61" s="118"/>
      <c r="BC61" s="118"/>
      <c r="BD61" s="118"/>
      <c r="BE61" s="118"/>
      <c r="BF61" s="118"/>
      <c r="BG61" s="118"/>
      <c r="BH61" s="118"/>
      <c r="BI61" s="118"/>
      <c r="BJ61" s="118"/>
      <c r="BK61" s="118"/>
      <c r="BL61" s="118"/>
      <c r="BM61" s="118"/>
      <c r="BN61" s="118"/>
      <c r="BO61" s="118"/>
      <c r="BP61" s="118"/>
      <c r="BQ61" s="118"/>
      <c r="BR61" s="118"/>
      <c r="BS61" s="118"/>
      <c r="BT61" s="118"/>
      <c r="BU61" s="118"/>
      <c r="BV61" s="118"/>
      <c r="BW61" s="118"/>
      <c r="BX61" s="118"/>
      <c r="BY61" s="118"/>
      <c r="BZ61" s="118"/>
      <c r="CA61" s="118"/>
    </row>
    <row r="62" spans="1:79">
      <c r="A62" s="35">
        <v>1971</v>
      </c>
      <c r="B62" s="36">
        <v>74.830738629843552</v>
      </c>
      <c r="C62" s="36">
        <v>14.313582985885324</v>
      </c>
      <c r="D62" s="36">
        <v>5.1409555139042959</v>
      </c>
      <c r="E62" s="36">
        <v>4.3874077190835026</v>
      </c>
      <c r="F62" s="36">
        <v>1.3234900355735761</v>
      </c>
      <c r="G62" s="36"/>
      <c r="H62" s="35">
        <v>1971</v>
      </c>
      <c r="I62" s="36">
        <v>66.343350193394826</v>
      </c>
      <c r="J62" s="36">
        <v>19.152038083903598</v>
      </c>
      <c r="K62" s="36">
        <v>7.4085093722106521</v>
      </c>
      <c r="L62" s="36">
        <v>5.2662897947039573</v>
      </c>
      <c r="M62" s="36">
        <v>1.8298125557869682</v>
      </c>
      <c r="N62" s="36"/>
      <c r="O62" s="35">
        <v>1971</v>
      </c>
      <c r="P62" s="36">
        <v>47.564834396018504</v>
      </c>
      <c r="Q62" s="36">
        <v>28.7608719848627</v>
      </c>
      <c r="R62" s="36">
        <v>13.955891940023216</v>
      </c>
      <c r="S62" s="36">
        <v>6.7577236806538297</v>
      </c>
      <c r="T62" s="36">
        <v>2.9590879458110062</v>
      </c>
      <c r="U62" s="36"/>
      <c r="V62" s="35">
        <v>1971</v>
      </c>
      <c r="W62" s="36">
        <v>42.45808010544043</v>
      </c>
      <c r="X62" s="36">
        <v>29.116936369627297</v>
      </c>
      <c r="Y62" s="36">
        <v>17.782089770813503</v>
      </c>
      <c r="Z62" s="36">
        <v>7.1538405213443648</v>
      </c>
      <c r="AA62" s="36">
        <v>3.4890532327744008</v>
      </c>
      <c r="AB62" s="36"/>
      <c r="AC62" s="118"/>
      <c r="AD62" s="118"/>
      <c r="AE62" s="118"/>
      <c r="AF62" s="118"/>
      <c r="AG62" s="118"/>
      <c r="AH62" s="118"/>
      <c r="AI62" s="118"/>
      <c r="AJ62" s="118"/>
      <c r="AK62" s="118"/>
      <c r="AL62" s="118"/>
      <c r="AM62" s="118"/>
      <c r="AN62" s="118"/>
      <c r="AO62" s="118"/>
      <c r="AP62" s="118"/>
      <c r="AQ62" s="118"/>
      <c r="AR62" s="118"/>
      <c r="AS62" s="118"/>
      <c r="AT62" s="118"/>
      <c r="AU62" s="118"/>
      <c r="AV62" s="118"/>
      <c r="AW62" s="118"/>
      <c r="AX62" s="118"/>
      <c r="AY62" s="118"/>
      <c r="AZ62" s="118"/>
      <c r="BA62" s="118"/>
      <c r="BB62" s="118"/>
      <c r="BC62" s="118"/>
      <c r="BD62" s="118"/>
      <c r="BE62" s="118"/>
      <c r="BF62" s="118"/>
      <c r="BG62" s="118"/>
      <c r="BH62" s="118"/>
      <c r="BI62" s="118"/>
      <c r="BJ62" s="118"/>
      <c r="BK62" s="118"/>
      <c r="BL62" s="118"/>
      <c r="BM62" s="118"/>
      <c r="BN62" s="118"/>
      <c r="BO62" s="118"/>
      <c r="BP62" s="118"/>
      <c r="BQ62" s="118"/>
      <c r="BR62" s="118"/>
      <c r="BS62" s="118"/>
      <c r="BT62" s="118"/>
      <c r="BU62" s="118"/>
      <c r="BV62" s="118"/>
      <c r="BW62" s="118"/>
      <c r="BX62" s="118"/>
      <c r="BY62" s="118"/>
      <c r="BZ62" s="118"/>
      <c r="CA62" s="118"/>
    </row>
    <row r="63" spans="1:79">
      <c r="A63" s="35">
        <v>1972</v>
      </c>
      <c r="B63" s="36">
        <v>74.585121602288979</v>
      </c>
      <c r="C63" s="36">
        <v>14.499284692417739</v>
      </c>
      <c r="D63" s="36">
        <v>5.0822603719599426</v>
      </c>
      <c r="E63" s="36">
        <v>4.4134477825464948</v>
      </c>
      <c r="F63" s="36">
        <v>1.4198855507868384</v>
      </c>
      <c r="G63" s="36"/>
      <c r="H63" s="35">
        <v>1972</v>
      </c>
      <c r="I63" s="36">
        <v>66.21248850622753</v>
      </c>
      <c r="J63" s="36">
        <v>19.323469586781464</v>
      </c>
      <c r="K63" s="36">
        <v>7.1776867563877502</v>
      </c>
      <c r="L63" s="36">
        <v>5.3331104238067368</v>
      </c>
      <c r="M63" s="36">
        <v>1.9504583577140626</v>
      </c>
      <c r="N63" s="36"/>
      <c r="O63" s="35">
        <v>1972</v>
      </c>
      <c r="P63" s="36">
        <v>49.267702781385758</v>
      </c>
      <c r="Q63" s="36">
        <v>27.224138188441497</v>
      </c>
      <c r="R63" s="36">
        <v>13.630731102850062</v>
      </c>
      <c r="S63" s="36">
        <v>6.6466609934160426</v>
      </c>
      <c r="T63" s="36">
        <v>3.2292739732162854</v>
      </c>
      <c r="U63" s="36"/>
      <c r="V63" s="35">
        <v>1972</v>
      </c>
      <c r="W63" s="36">
        <v>46.2125660598943</v>
      </c>
      <c r="X63" s="36">
        <v>26.440076911563217</v>
      </c>
      <c r="Y63" s="36">
        <v>16.856067147939619</v>
      </c>
      <c r="Z63" s="36">
        <v>6.9842147076094081</v>
      </c>
      <c r="AA63" s="36">
        <v>3.5070751729934484</v>
      </c>
      <c r="AB63" s="36"/>
      <c r="AC63" s="118"/>
      <c r="AD63" s="118"/>
      <c r="AE63" s="118"/>
      <c r="AF63" s="118"/>
      <c r="AG63" s="118"/>
      <c r="AH63" s="118"/>
      <c r="AI63" s="118"/>
      <c r="AJ63" s="118"/>
      <c r="AK63" s="118"/>
      <c r="AL63" s="118"/>
      <c r="AM63" s="118"/>
      <c r="AN63" s="118"/>
      <c r="AO63" s="118"/>
      <c r="AP63" s="118"/>
      <c r="AQ63" s="118"/>
      <c r="AR63" s="118"/>
      <c r="AS63" s="118"/>
      <c r="AT63" s="118"/>
      <c r="AU63" s="118"/>
      <c r="AV63" s="118"/>
      <c r="AW63" s="118"/>
      <c r="AX63" s="118"/>
      <c r="AY63" s="118"/>
      <c r="AZ63" s="118"/>
      <c r="BA63" s="118"/>
      <c r="BB63" s="118"/>
      <c r="BC63" s="118"/>
      <c r="BD63" s="118"/>
      <c r="BE63" s="118"/>
      <c r="BF63" s="118"/>
      <c r="BG63" s="118"/>
      <c r="BH63" s="118"/>
      <c r="BI63" s="118"/>
      <c r="BJ63" s="118"/>
      <c r="BK63" s="118"/>
      <c r="BL63" s="118"/>
      <c r="BM63" s="118"/>
      <c r="BN63" s="118"/>
      <c r="BO63" s="118"/>
      <c r="BP63" s="118"/>
      <c r="BQ63" s="118"/>
      <c r="BR63" s="118"/>
      <c r="BS63" s="118"/>
      <c r="BT63" s="118"/>
      <c r="BU63" s="118"/>
      <c r="BV63" s="118"/>
      <c r="BW63" s="118"/>
      <c r="BX63" s="118"/>
      <c r="BY63" s="118"/>
      <c r="BZ63" s="118"/>
      <c r="CA63" s="118"/>
    </row>
    <row r="64" spans="1:79">
      <c r="A64" s="35">
        <v>1973</v>
      </c>
      <c r="B64" s="36">
        <v>73.209305377825899</v>
      </c>
      <c r="C64" s="36">
        <v>15.375529087508614</v>
      </c>
      <c r="D64" s="36">
        <v>5.1186140368146464</v>
      </c>
      <c r="E64" s="36">
        <v>4.7511237982741088</v>
      </c>
      <c r="F64" s="36">
        <v>1.54542769957673</v>
      </c>
      <c r="G64" s="36"/>
      <c r="H64" s="35">
        <v>1973</v>
      </c>
      <c r="I64" s="36">
        <v>64.923563790419323</v>
      </c>
      <c r="J64" s="36">
        <v>20.166909118750482</v>
      </c>
      <c r="K64" s="36">
        <v>7.1204348824745427</v>
      </c>
      <c r="L64" s="36">
        <v>5.678483015593498</v>
      </c>
      <c r="M64" s="36">
        <v>2.108057065564148</v>
      </c>
      <c r="N64" s="36"/>
      <c r="O64" s="35">
        <v>1973</v>
      </c>
      <c r="P64" s="36">
        <v>49.126227015069823</v>
      </c>
      <c r="Q64" s="36">
        <v>27.240425826074937</v>
      </c>
      <c r="R64" s="36">
        <v>13.341628646481405</v>
      </c>
      <c r="S64" s="36">
        <v>7.1229088898105903</v>
      </c>
      <c r="T64" s="36">
        <v>3.1674270703719065</v>
      </c>
      <c r="U64" s="36"/>
      <c r="V64" s="35">
        <v>1973</v>
      </c>
      <c r="W64" s="36">
        <v>45.657536440813715</v>
      </c>
      <c r="X64" s="36">
        <v>26.708313310908217</v>
      </c>
      <c r="Y64" s="36">
        <v>16.640504031181589</v>
      </c>
      <c r="Z64" s="36">
        <v>7.5102781782262804</v>
      </c>
      <c r="AA64" s="36">
        <v>3.4844359015430615</v>
      </c>
      <c r="AB64" s="36"/>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row>
    <row r="65" spans="1:79">
      <c r="A65" s="35">
        <v>1974</v>
      </c>
      <c r="B65" s="36">
        <v>72.656085293497583</v>
      </c>
      <c r="C65" s="36">
        <v>14.923350299671718</v>
      </c>
      <c r="D65" s="36">
        <v>5.2465138692286848</v>
      </c>
      <c r="E65" s="36">
        <v>5.3790320151793516</v>
      </c>
      <c r="F65" s="36">
        <v>1.798030298467006</v>
      </c>
      <c r="G65" s="36"/>
      <c r="H65" s="35">
        <v>1974</v>
      </c>
      <c r="I65" s="36">
        <v>64.816491399122498</v>
      </c>
      <c r="J65" s="36">
        <v>19.520857998467861</v>
      </c>
      <c r="K65" s="36">
        <v>7.0269517375861827</v>
      </c>
      <c r="L65" s="36">
        <v>6.272488799127145</v>
      </c>
      <c r="M65" s="36">
        <v>2.3608886412702836</v>
      </c>
      <c r="N65" s="36"/>
      <c r="O65" s="35">
        <v>1974</v>
      </c>
      <c r="P65" s="36">
        <v>49.382941434204767</v>
      </c>
      <c r="Q65" s="36">
        <v>26.152572902974537</v>
      </c>
      <c r="R65" s="36">
        <v>12.949710335426706</v>
      </c>
      <c r="S65" s="36">
        <v>7.9085730977070252</v>
      </c>
      <c r="T65" s="36">
        <v>3.6062022296869674</v>
      </c>
      <c r="U65" s="36"/>
      <c r="V65" s="35">
        <v>1974</v>
      </c>
      <c r="W65" s="36">
        <v>45.599992631346254</v>
      </c>
      <c r="X65" s="36">
        <v>25.546201458993444</v>
      </c>
      <c r="Y65" s="36">
        <v>16.072875985557438</v>
      </c>
      <c r="Z65" s="36">
        <v>8.6019821678579333</v>
      </c>
      <c r="AA65" s="36">
        <v>4.1789477562449342</v>
      </c>
      <c r="AB65" s="36"/>
      <c r="AC65" s="118"/>
      <c r="AD65" s="118"/>
      <c r="AE65" s="118"/>
      <c r="AF65" s="118"/>
      <c r="AG65" s="118"/>
      <c r="AH65" s="118"/>
      <c r="AI65" s="118"/>
      <c r="AJ65" s="118"/>
      <c r="AK65" s="118"/>
      <c r="AL65" s="118"/>
      <c r="AM65" s="118"/>
      <c r="AN65" s="118"/>
      <c r="AO65" s="118"/>
      <c r="AP65" s="118"/>
      <c r="AQ65" s="118"/>
      <c r="AR65" s="118"/>
      <c r="AS65" s="118"/>
      <c r="AT65" s="118"/>
      <c r="AU65" s="118"/>
      <c r="AV65" s="118"/>
      <c r="AW65" s="118"/>
      <c r="AX65" s="118"/>
      <c r="AY65" s="118"/>
      <c r="AZ65" s="118"/>
      <c r="BA65" s="118"/>
      <c r="BB65" s="118"/>
      <c r="BC65" s="118"/>
      <c r="BD65" s="118"/>
      <c r="BE65" s="118"/>
      <c r="BF65" s="118"/>
      <c r="BG65" s="118"/>
      <c r="BH65" s="118"/>
      <c r="BI65" s="118"/>
      <c r="BJ65" s="118"/>
      <c r="BK65" s="118"/>
      <c r="BL65" s="118"/>
      <c r="BM65" s="118"/>
      <c r="BN65" s="118"/>
      <c r="BO65" s="118"/>
      <c r="BP65" s="118"/>
      <c r="BQ65" s="118"/>
      <c r="BR65" s="118"/>
      <c r="BS65" s="118"/>
      <c r="BT65" s="118"/>
      <c r="BU65" s="118"/>
      <c r="BV65" s="118"/>
      <c r="BW65" s="118"/>
      <c r="BX65" s="118"/>
      <c r="BY65" s="118"/>
      <c r="BZ65" s="118"/>
      <c r="CA65" s="118"/>
    </row>
    <row r="66" spans="1:79">
      <c r="A66" s="35">
        <v>1975</v>
      </c>
      <c r="B66" s="36">
        <v>75.463070155128506</v>
      </c>
      <c r="C66" s="36">
        <v>13.003588793702244</v>
      </c>
      <c r="D66" s="36">
        <v>4.8535540634406109</v>
      </c>
      <c r="E66" s="36">
        <v>5.0358879370224594</v>
      </c>
      <c r="F66" s="36">
        <v>1.6467932391757352</v>
      </c>
      <c r="G66" s="36"/>
      <c r="H66" s="35">
        <v>1975</v>
      </c>
      <c r="I66" s="36">
        <v>68.114540219542917</v>
      </c>
      <c r="J66" s="36">
        <v>17.106802231419831</v>
      </c>
      <c r="K66" s="36">
        <v>6.750494871333454</v>
      </c>
      <c r="L66" s="36">
        <v>5.7697498650350907</v>
      </c>
      <c r="M66" s="36">
        <v>2.2561633975166453</v>
      </c>
      <c r="N66" s="36"/>
      <c r="O66" s="35">
        <v>1975</v>
      </c>
      <c r="P66" s="36">
        <v>52.858691637775955</v>
      </c>
      <c r="Q66" s="36">
        <v>23.410414954072696</v>
      </c>
      <c r="R66" s="36">
        <v>12.672599687861133</v>
      </c>
      <c r="S66" s="36">
        <v>7.3269237642517604</v>
      </c>
      <c r="T66" s="36">
        <v>3.7313699560384577</v>
      </c>
      <c r="U66" s="36"/>
      <c r="V66" s="35">
        <v>1975</v>
      </c>
      <c r="W66" s="36">
        <v>49.665292812174457</v>
      </c>
      <c r="X66" s="36">
        <v>22.598849585579057</v>
      </c>
      <c r="Y66" s="36">
        <v>15.71900901308936</v>
      </c>
      <c r="Z66" s="36">
        <v>7.6860365052765074</v>
      </c>
      <c r="AA66" s="36">
        <v>4.332623760134064</v>
      </c>
      <c r="AB66" s="36"/>
      <c r="AC66" s="118"/>
      <c r="AD66" s="118"/>
      <c r="AE66" s="118"/>
      <c r="AF66" s="118"/>
      <c r="AG66" s="118"/>
      <c r="AH66" s="118"/>
      <c r="AI66" s="118"/>
      <c r="AJ66" s="118"/>
      <c r="AK66" s="118"/>
      <c r="AL66" s="118"/>
      <c r="AM66" s="118"/>
      <c r="AN66" s="118"/>
      <c r="AO66" s="118"/>
      <c r="AP66" s="118"/>
      <c r="AQ66" s="118"/>
      <c r="AR66" s="118"/>
      <c r="AS66" s="118"/>
      <c r="AT66" s="118"/>
      <c r="AU66" s="118"/>
      <c r="AV66" s="118"/>
      <c r="AW66" s="118"/>
      <c r="AX66" s="118"/>
      <c r="AY66" s="118"/>
      <c r="AZ66" s="118"/>
      <c r="BA66" s="118"/>
      <c r="BB66" s="118"/>
      <c r="BC66" s="118"/>
      <c r="BD66" s="118"/>
      <c r="BE66" s="118"/>
      <c r="BF66" s="118"/>
      <c r="BG66" s="118"/>
      <c r="BH66" s="118"/>
      <c r="BI66" s="118"/>
      <c r="BJ66" s="118"/>
      <c r="BK66" s="118"/>
      <c r="BL66" s="118"/>
      <c r="BM66" s="118"/>
      <c r="BN66" s="118"/>
      <c r="BO66" s="118"/>
      <c r="BP66" s="118"/>
      <c r="BQ66" s="118"/>
      <c r="BR66" s="118"/>
      <c r="BS66" s="118"/>
      <c r="BT66" s="118"/>
      <c r="BU66" s="118"/>
      <c r="BV66" s="118"/>
      <c r="BW66" s="118"/>
      <c r="BX66" s="118"/>
      <c r="BY66" s="118"/>
      <c r="BZ66" s="118"/>
      <c r="CA66" s="118"/>
    </row>
    <row r="67" spans="1:79">
      <c r="A67" s="35">
        <v>1976</v>
      </c>
      <c r="B67" s="36">
        <v>76.109160548994581</v>
      </c>
      <c r="C67" s="36">
        <v>12.440153207788063</v>
      </c>
      <c r="D67" s="36">
        <v>4.9047771039472288</v>
      </c>
      <c r="E67" s="36">
        <v>5.072348122140653</v>
      </c>
      <c r="F67" s="36">
        <v>1.4762208745611236</v>
      </c>
      <c r="G67" s="36"/>
      <c r="H67" s="35">
        <v>1976</v>
      </c>
      <c r="I67" s="36">
        <v>69.221519643412464</v>
      </c>
      <c r="J67" s="36">
        <v>16.160464393075568</v>
      </c>
      <c r="K67" s="36">
        <v>6.8373587643827092</v>
      </c>
      <c r="L67" s="36">
        <v>5.8132061780864515</v>
      </c>
      <c r="M67" s="36">
        <v>1.9653778376697417</v>
      </c>
      <c r="N67" s="36"/>
      <c r="O67" s="35">
        <v>1976</v>
      </c>
      <c r="P67" s="36">
        <v>54.700646532636618</v>
      </c>
      <c r="Q67" s="36">
        <v>21.973253033389426</v>
      </c>
      <c r="R67" s="36">
        <v>12.776769108139227</v>
      </c>
      <c r="S67" s="36">
        <v>6.9524399964573558</v>
      </c>
      <c r="T67" s="36">
        <v>3.5968913293773803</v>
      </c>
      <c r="U67" s="36"/>
      <c r="V67" s="35">
        <v>1976</v>
      </c>
      <c r="W67" s="36">
        <v>51.989030678768806</v>
      </c>
      <c r="X67" s="36">
        <v>20.93340175139009</v>
      </c>
      <c r="Y67" s="36">
        <v>15.902150962759828</v>
      </c>
      <c r="Z67" s="36">
        <v>7.0232256870546861</v>
      </c>
      <c r="AA67" s="36">
        <v>4.1521909200265821</v>
      </c>
      <c r="AB67" s="36"/>
      <c r="AC67" s="118"/>
      <c r="AD67" s="118"/>
      <c r="AE67" s="118"/>
      <c r="AF67" s="118"/>
      <c r="AG67" s="118"/>
      <c r="AH67" s="118"/>
      <c r="AI67" s="118"/>
      <c r="AJ67" s="118"/>
      <c r="AK67" s="118"/>
      <c r="AL67" s="118"/>
      <c r="AM67" s="118"/>
      <c r="AN67" s="118"/>
      <c r="AO67" s="118"/>
      <c r="AP67" s="118"/>
      <c r="AQ67" s="118"/>
      <c r="AR67" s="118"/>
      <c r="AS67" s="118"/>
      <c r="AT67" s="118"/>
      <c r="AU67" s="118"/>
      <c r="AV67" s="118"/>
      <c r="AW67" s="118"/>
      <c r="AX67" s="118"/>
      <c r="AY67" s="118"/>
      <c r="AZ67" s="118"/>
      <c r="BA67" s="118"/>
      <c r="BB67" s="118"/>
      <c r="BC67" s="118"/>
      <c r="BD67" s="118"/>
      <c r="BE67" s="118"/>
      <c r="BF67" s="118"/>
      <c r="BG67" s="118"/>
      <c r="BH67" s="118"/>
      <c r="BI67" s="118"/>
      <c r="BJ67" s="118"/>
      <c r="BK67" s="118"/>
      <c r="BL67" s="118"/>
      <c r="BM67" s="118"/>
      <c r="BN67" s="118"/>
      <c r="BO67" s="118"/>
      <c r="BP67" s="118"/>
      <c r="BQ67" s="118"/>
      <c r="BR67" s="118"/>
      <c r="BS67" s="118"/>
      <c r="BT67" s="118"/>
      <c r="BU67" s="118"/>
      <c r="BV67" s="118"/>
      <c r="BW67" s="118"/>
      <c r="BX67" s="118"/>
      <c r="BY67" s="118"/>
      <c r="BZ67" s="118"/>
      <c r="CA67" s="118"/>
    </row>
    <row r="68" spans="1:79">
      <c r="A68" s="35">
        <v>1977</v>
      </c>
      <c r="B68" s="36">
        <v>76.625290341916639</v>
      </c>
      <c r="C68" s="36">
        <v>11.943355228652065</v>
      </c>
      <c r="D68" s="36">
        <v>4.9776467943754845</v>
      </c>
      <c r="E68" s="36">
        <v>5.0850420839681316</v>
      </c>
      <c r="F68" s="36">
        <v>1.3686655510876897</v>
      </c>
      <c r="G68" s="36"/>
      <c r="H68" s="35">
        <v>1977</v>
      </c>
      <c r="I68" s="36">
        <v>69.81146759538494</v>
      </c>
      <c r="J68" s="36">
        <v>15.6429363581532</v>
      </c>
      <c r="K68" s="36">
        <v>6.9070179193338133</v>
      </c>
      <c r="L68" s="36">
        <v>5.7493628032764565</v>
      </c>
      <c r="M68" s="36">
        <v>1.88726968500107</v>
      </c>
      <c r="N68" s="36"/>
      <c r="O68" s="35">
        <v>1977</v>
      </c>
      <c r="P68" s="36">
        <v>56.064</v>
      </c>
      <c r="Q68" s="36">
        <v>21.004387096774192</v>
      </c>
      <c r="R68" s="36">
        <v>12.819612903225806</v>
      </c>
      <c r="S68" s="36">
        <v>6.7313548387096782</v>
      </c>
      <c r="T68" s="36">
        <v>3.3796129032258064</v>
      </c>
      <c r="U68" s="36"/>
      <c r="V68" s="35">
        <v>1977</v>
      </c>
      <c r="W68" s="36">
        <v>53.271444659951193</v>
      </c>
      <c r="X68" s="36">
        <v>20.104955264969028</v>
      </c>
      <c r="Y68" s="36">
        <v>15.70887818306951</v>
      </c>
      <c r="Z68" s="36">
        <v>6.8870049427516733</v>
      </c>
      <c r="AA68" s="36">
        <v>4.0277169492585871</v>
      </c>
      <c r="AB68" s="36"/>
      <c r="AC68" s="118"/>
      <c r="AD68" s="118"/>
      <c r="AE68" s="118"/>
      <c r="AF68" s="118"/>
      <c r="AG68" s="118"/>
      <c r="AH68" s="118"/>
      <c r="AI68" s="118"/>
      <c r="AJ68" s="118"/>
      <c r="AK68" s="118"/>
      <c r="AL68" s="118"/>
      <c r="AM68" s="118"/>
      <c r="AN68" s="118"/>
      <c r="AO68" s="118"/>
      <c r="AP68" s="118"/>
      <c r="AQ68" s="118"/>
      <c r="AR68" s="118"/>
      <c r="AS68" s="118"/>
      <c r="AT68" s="118"/>
      <c r="AU68" s="118"/>
      <c r="AV68" s="118"/>
      <c r="AW68" s="118"/>
      <c r="AX68" s="118"/>
      <c r="AY68" s="118"/>
      <c r="AZ68" s="118"/>
      <c r="BA68" s="118"/>
      <c r="BB68" s="118"/>
      <c r="BC68" s="118"/>
      <c r="BD68" s="118"/>
      <c r="BE68" s="118"/>
      <c r="BF68" s="118"/>
      <c r="BG68" s="118"/>
      <c r="BH68" s="118"/>
      <c r="BI68" s="118"/>
      <c r="BJ68" s="118"/>
      <c r="BK68" s="118"/>
      <c r="BL68" s="118"/>
      <c r="BM68" s="118"/>
      <c r="BN68" s="118"/>
      <c r="BO68" s="118"/>
      <c r="BP68" s="118"/>
      <c r="BQ68" s="118"/>
      <c r="BR68" s="118"/>
      <c r="BS68" s="118"/>
      <c r="BT68" s="118"/>
      <c r="BU68" s="118"/>
      <c r="BV68" s="118"/>
      <c r="BW68" s="118"/>
      <c r="BX68" s="118"/>
      <c r="BY68" s="118"/>
      <c r="BZ68" s="118"/>
      <c r="CA68" s="118"/>
    </row>
    <row r="69" spans="1:79">
      <c r="A69" s="35">
        <v>1978</v>
      </c>
      <c r="B69" s="36">
        <v>76.918515815640049</v>
      </c>
      <c r="C69" s="36">
        <v>11.854318228465871</v>
      </c>
      <c r="D69" s="36">
        <v>4.8689821888754592</v>
      </c>
      <c r="E69" s="36">
        <v>4.9693265524869439</v>
      </c>
      <c r="F69" s="36">
        <v>1.3888572145316884</v>
      </c>
      <c r="G69" s="36"/>
      <c r="H69" s="35">
        <v>1978</v>
      </c>
      <c r="I69" s="36">
        <v>70.483252909452162</v>
      </c>
      <c r="J69" s="36">
        <v>15.22317627022424</v>
      </c>
      <c r="K69" s="36">
        <v>6.725447062162929</v>
      </c>
      <c r="L69" s="36">
        <v>5.6805279591257456</v>
      </c>
      <c r="M69" s="36">
        <v>1.889369855237014</v>
      </c>
      <c r="N69" s="36"/>
      <c r="O69" s="35">
        <v>1978</v>
      </c>
      <c r="P69" s="36">
        <v>58.102356385814915</v>
      </c>
      <c r="Q69" s="36">
        <v>19.596636139979982</v>
      </c>
      <c r="R69" s="36">
        <v>12.3965164030271</v>
      </c>
      <c r="S69" s="36">
        <v>6.486375244384992</v>
      </c>
      <c r="T69" s="36">
        <v>3.4171803818486262</v>
      </c>
      <c r="U69" s="36"/>
      <c r="V69" s="35">
        <v>1978</v>
      </c>
      <c r="W69" s="36">
        <v>54.973784944562766</v>
      </c>
      <c r="X69" s="36">
        <v>18.864226532041801</v>
      </c>
      <c r="Y69" s="36">
        <v>15.431858544834467</v>
      </c>
      <c r="Z69" s="36">
        <v>6.6956294089760915</v>
      </c>
      <c r="AA69" s="36">
        <v>4.0345005695848757</v>
      </c>
      <c r="AB69" s="36"/>
      <c r="AC69" s="118"/>
      <c r="AD69" s="118"/>
      <c r="AE69" s="118"/>
      <c r="AF69" s="118"/>
      <c r="AG69" s="118"/>
      <c r="AH69" s="118"/>
      <c r="AI69" s="118"/>
      <c r="AJ69" s="118"/>
      <c r="AK69" s="118"/>
      <c r="AL69" s="118"/>
      <c r="AM69" s="118"/>
      <c r="AN69" s="118"/>
      <c r="AO69" s="118"/>
      <c r="AP69" s="118"/>
      <c r="AQ69" s="118"/>
      <c r="AR69" s="118"/>
      <c r="AS69" s="118"/>
      <c r="AT69" s="118"/>
      <c r="AU69" s="118"/>
      <c r="AV69" s="118"/>
      <c r="AW69" s="118"/>
      <c r="AX69" s="118"/>
      <c r="AY69" s="118"/>
      <c r="AZ69" s="118"/>
      <c r="BA69" s="118"/>
      <c r="BB69" s="118"/>
      <c r="BC69" s="118"/>
      <c r="BD69" s="118"/>
      <c r="BE69" s="118"/>
      <c r="BF69" s="118"/>
      <c r="BG69" s="118"/>
      <c r="BH69" s="118"/>
      <c r="BI69" s="118"/>
      <c r="BJ69" s="118"/>
      <c r="BK69" s="118"/>
      <c r="BL69" s="118"/>
      <c r="BM69" s="118"/>
      <c r="BN69" s="118"/>
      <c r="BO69" s="118"/>
      <c r="BP69" s="118"/>
      <c r="BQ69" s="118"/>
      <c r="BR69" s="118"/>
      <c r="BS69" s="118"/>
      <c r="BT69" s="118"/>
      <c r="BU69" s="118"/>
      <c r="BV69" s="118"/>
      <c r="BW69" s="118"/>
      <c r="BX69" s="118"/>
      <c r="BY69" s="118"/>
      <c r="BZ69" s="118"/>
      <c r="CA69" s="118"/>
    </row>
    <row r="70" spans="1:79">
      <c r="A70" s="35">
        <v>1979</v>
      </c>
      <c r="B70" s="36">
        <v>77.490705543255771</v>
      </c>
      <c r="C70" s="36">
        <v>10.56226241697648</v>
      </c>
      <c r="D70" s="36">
        <v>4.9229291114917082</v>
      </c>
      <c r="E70" s="36">
        <v>5.6957266385396217</v>
      </c>
      <c r="F70" s="36">
        <v>1.3304649317014077</v>
      </c>
      <c r="G70" s="36"/>
      <c r="H70" s="35">
        <v>1979</v>
      </c>
      <c r="I70" s="36">
        <v>71.013245893123823</v>
      </c>
      <c r="J70" s="36">
        <v>13.57217063827024</v>
      </c>
      <c r="K70" s="36">
        <v>6.8015063956885919</v>
      </c>
      <c r="L70" s="36">
        <v>6.6667748847477428</v>
      </c>
      <c r="M70" s="36">
        <v>1.9463021881695994</v>
      </c>
      <c r="N70" s="36"/>
      <c r="O70" s="35">
        <v>1979</v>
      </c>
      <c r="P70" s="36">
        <v>59.031135422576348</v>
      </c>
      <c r="Q70" s="36">
        <v>16.997891563714571</v>
      </c>
      <c r="R70" s="36">
        <v>12.499894154804949</v>
      </c>
      <c r="S70" s="36">
        <v>8.0137514077410934</v>
      </c>
      <c r="T70" s="36">
        <v>3.4581742127234389</v>
      </c>
      <c r="U70" s="36"/>
      <c r="V70" s="35">
        <v>1979</v>
      </c>
      <c r="W70" s="36">
        <v>56.324938328265738</v>
      </c>
      <c r="X70" s="36">
        <v>15.70573499321133</v>
      </c>
      <c r="Y70" s="36">
        <v>15.555300581977193</v>
      </c>
      <c r="Z70" s="36">
        <v>8.3064017491187467</v>
      </c>
      <c r="AA70" s="36">
        <v>4.1069869134810908</v>
      </c>
      <c r="AB70" s="36"/>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row>
    <row r="71" spans="1:79">
      <c r="A71" s="35">
        <v>1980</v>
      </c>
      <c r="B71" s="36">
        <v>78.140119623604704</v>
      </c>
      <c r="C71" s="36">
        <v>8.2536477580098282</v>
      </c>
      <c r="D71" s="36">
        <v>5.0973370414111017</v>
      </c>
      <c r="E71" s="36">
        <v>7.1602727722960875</v>
      </c>
      <c r="F71" s="36">
        <v>1.3486228046782736</v>
      </c>
      <c r="G71" s="36"/>
      <c r="H71" s="35">
        <v>1980</v>
      </c>
      <c r="I71" s="36">
        <v>72.34432505136202</v>
      </c>
      <c r="J71" s="36">
        <v>10.330047149592799</v>
      </c>
      <c r="K71" s="36">
        <v>7.0000147804366142</v>
      </c>
      <c r="L71" s="36">
        <v>8.4292830010198507</v>
      </c>
      <c r="M71" s="36">
        <v>1.8963300175887197</v>
      </c>
      <c r="N71" s="36"/>
      <c r="O71" s="35">
        <v>1980</v>
      </c>
      <c r="P71" s="36">
        <v>60.503968131426994</v>
      </c>
      <c r="Q71" s="36">
        <v>13.337244850693267</v>
      </c>
      <c r="R71" s="36">
        <v>12.542846555291357</v>
      </c>
      <c r="S71" s="36">
        <v>10.043850168298183</v>
      </c>
      <c r="T71" s="36">
        <v>3.5713182842849647</v>
      </c>
      <c r="U71" s="36"/>
      <c r="V71" s="35">
        <v>1980</v>
      </c>
      <c r="W71" s="36">
        <v>57.705744892529097</v>
      </c>
      <c r="X71" s="36">
        <v>12.501446056315219</v>
      </c>
      <c r="Y71" s="36">
        <v>15.268040998588649</v>
      </c>
      <c r="Z71" s="36">
        <v>10.324263668124292</v>
      </c>
      <c r="AA71" s="36">
        <v>4.2531408343166515</v>
      </c>
      <c r="AB71" s="36"/>
      <c r="AC71" s="118"/>
      <c r="AD71" s="118"/>
      <c r="AE71" s="118"/>
      <c r="AF71" s="118"/>
      <c r="AG71" s="118"/>
      <c r="AH71" s="118"/>
      <c r="AI71" s="118"/>
      <c r="AJ71" s="118"/>
      <c r="AK71" s="118"/>
      <c r="AL71" s="118"/>
      <c r="AM71" s="118"/>
      <c r="AN71" s="118"/>
      <c r="AO71" s="118"/>
      <c r="AP71" s="118"/>
      <c r="AQ71" s="118"/>
      <c r="AR71" s="118"/>
      <c r="AS71" s="118"/>
      <c r="AT71" s="118"/>
      <c r="AU71" s="118"/>
      <c r="AV71" s="118"/>
      <c r="AW71" s="118"/>
      <c r="AX71" s="118"/>
      <c r="AY71" s="118"/>
      <c r="AZ71" s="118"/>
      <c r="BA71" s="118"/>
      <c r="BB71" s="118"/>
      <c r="BC71" s="118"/>
      <c r="BD71" s="118"/>
      <c r="BE71" s="118"/>
      <c r="BF71" s="118"/>
      <c r="BG71" s="118"/>
      <c r="BH71" s="118"/>
      <c r="BI71" s="118"/>
      <c r="BJ71" s="118"/>
      <c r="BK71" s="118"/>
      <c r="BL71" s="118"/>
      <c r="BM71" s="118"/>
      <c r="BN71" s="118"/>
      <c r="BO71" s="118"/>
      <c r="BP71" s="118"/>
      <c r="BQ71" s="118"/>
      <c r="BR71" s="118"/>
      <c r="BS71" s="118"/>
      <c r="BT71" s="118"/>
      <c r="BU71" s="118"/>
      <c r="BV71" s="118"/>
      <c r="BW71" s="118"/>
      <c r="BX71" s="118"/>
      <c r="BY71" s="118"/>
      <c r="BZ71" s="118"/>
      <c r="CA71" s="118"/>
    </row>
    <row r="72" spans="1:79">
      <c r="A72" s="35">
        <v>1981</v>
      </c>
      <c r="B72" s="36">
        <v>79.005592450192225</v>
      </c>
      <c r="C72" s="36">
        <v>5.6553652569031803</v>
      </c>
      <c r="D72" s="36">
        <v>4.9598042642432718</v>
      </c>
      <c r="E72" s="36">
        <v>9.2555050681579871</v>
      </c>
      <c r="F72" s="36">
        <v>1.1254806011883955</v>
      </c>
      <c r="G72" s="36"/>
      <c r="H72" s="35">
        <v>1981</v>
      </c>
      <c r="I72" s="36">
        <v>73.842453397474443</v>
      </c>
      <c r="J72" s="36">
        <v>6.7867490296834863</v>
      </c>
      <c r="K72" s="36">
        <v>6.8769474662439185</v>
      </c>
      <c r="L72" s="36">
        <v>10.756846881320724</v>
      </c>
      <c r="M72" s="36">
        <v>1.7370032252774286</v>
      </c>
      <c r="N72" s="36"/>
      <c r="O72" s="35">
        <v>1981</v>
      </c>
      <c r="P72" s="36">
        <v>62.692221491212216</v>
      </c>
      <c r="Q72" s="36">
        <v>7.8385158729584941</v>
      </c>
      <c r="R72" s="36">
        <v>12.407730069333487</v>
      </c>
      <c r="S72" s="36">
        <v>13.328079700976742</v>
      </c>
      <c r="T72" s="36">
        <v>3.7334528655190615</v>
      </c>
      <c r="U72" s="36"/>
      <c r="V72" s="35">
        <v>1981</v>
      </c>
      <c r="W72" s="36">
        <v>59.755582279715277</v>
      </c>
      <c r="X72" s="36">
        <v>6.5811854692798555</v>
      </c>
      <c r="Y72" s="36">
        <v>15.078926555508607</v>
      </c>
      <c r="Z72" s="36">
        <v>13.95759525898961</v>
      </c>
      <c r="AA72" s="36">
        <v>4.6261687305662988</v>
      </c>
      <c r="AB72" s="36"/>
      <c r="AC72" s="118"/>
      <c r="AD72" s="118"/>
      <c r="AE72" s="118"/>
      <c r="AF72" s="118"/>
      <c r="AG72" s="118"/>
      <c r="AH72" s="118"/>
      <c r="AI72" s="118"/>
      <c r="AJ72" s="118"/>
      <c r="AK72" s="118"/>
      <c r="AL72" s="118"/>
      <c r="AM72" s="118"/>
      <c r="AN72" s="118"/>
      <c r="AO72" s="118"/>
      <c r="AP72" s="118"/>
      <c r="AQ72" s="118"/>
      <c r="AR72" s="118"/>
      <c r="AS72" s="118"/>
      <c r="AT72" s="118"/>
      <c r="AU72" s="118"/>
      <c r="AV72" s="118"/>
      <c r="AW72" s="118"/>
      <c r="AX72" s="118"/>
      <c r="AY72" s="118"/>
      <c r="AZ72" s="118"/>
      <c r="BA72" s="118"/>
      <c r="BB72" s="118"/>
      <c r="BC72" s="118"/>
      <c r="BD72" s="118"/>
      <c r="BE72" s="118"/>
      <c r="BF72" s="118"/>
      <c r="BG72" s="118"/>
      <c r="BH72" s="118"/>
      <c r="BI72" s="118"/>
      <c r="BJ72" s="118"/>
      <c r="BK72" s="118"/>
      <c r="BL72" s="118"/>
      <c r="BM72" s="118"/>
      <c r="BN72" s="118"/>
      <c r="BO72" s="118"/>
      <c r="BP72" s="118"/>
      <c r="BQ72" s="118"/>
      <c r="BR72" s="118"/>
      <c r="BS72" s="118"/>
      <c r="BT72" s="118"/>
      <c r="BU72" s="118"/>
      <c r="BV72" s="118"/>
      <c r="BW72" s="118"/>
      <c r="BX72" s="118"/>
      <c r="BY72" s="118"/>
      <c r="BZ72" s="118"/>
      <c r="CA72" s="118"/>
    </row>
    <row r="73" spans="1:79">
      <c r="A73" s="35">
        <v>1982</v>
      </c>
      <c r="B73" s="36">
        <v>79.351699672920773</v>
      </c>
      <c r="C73" s="36">
        <v>5.0721689746635645</v>
      </c>
      <c r="D73" s="36">
        <v>5.3406668510894511</v>
      </c>
      <c r="E73" s="36">
        <v>9.0036287894813931</v>
      </c>
      <c r="F73" s="36">
        <v>1.2302084519876979</v>
      </c>
      <c r="G73" s="36"/>
      <c r="H73" s="35">
        <v>1982</v>
      </c>
      <c r="I73" s="36">
        <v>73.913318650160761</v>
      </c>
      <c r="J73" s="36">
        <v>6.4707222601959442</v>
      </c>
      <c r="K73" s="36">
        <v>7.1833624465203405</v>
      </c>
      <c r="L73" s="36">
        <v>10.546568441305283</v>
      </c>
      <c r="M73" s="36">
        <v>1.8860282018176755</v>
      </c>
      <c r="N73" s="36"/>
      <c r="O73" s="35">
        <v>1982</v>
      </c>
      <c r="P73" s="36">
        <v>62.610687724411363</v>
      </c>
      <c r="Q73" s="36">
        <v>8.2169840425881073</v>
      </c>
      <c r="R73" s="36">
        <v>12.343855641545723</v>
      </c>
      <c r="S73" s="36">
        <v>12.92872005933978</v>
      </c>
      <c r="T73" s="36">
        <v>3.8997525321150301</v>
      </c>
      <c r="U73" s="36"/>
      <c r="V73" s="35">
        <v>1982</v>
      </c>
      <c r="W73" s="36">
        <v>59.337613993195596</v>
      </c>
      <c r="X73" s="36">
        <v>7.6013259368190145</v>
      </c>
      <c r="Y73" s="36">
        <v>14.948821362531122</v>
      </c>
      <c r="Z73" s="36">
        <v>13.090471406453993</v>
      </c>
      <c r="AA73" s="36">
        <v>5.0212819654149863</v>
      </c>
      <c r="AB73" s="36"/>
      <c r="AC73" s="118"/>
      <c r="AD73" s="118"/>
      <c r="AE73" s="118"/>
      <c r="AF73" s="118"/>
      <c r="AG73" s="118"/>
      <c r="AH73" s="118"/>
      <c r="AI73" s="118"/>
      <c r="AJ73" s="118"/>
      <c r="AK73" s="118"/>
      <c r="AL73" s="118"/>
      <c r="AM73" s="118"/>
      <c r="AN73" s="118"/>
      <c r="AO73" s="118"/>
      <c r="AP73" s="118"/>
      <c r="AQ73" s="118"/>
      <c r="AR73" s="118"/>
      <c r="AS73" s="118"/>
      <c r="AT73" s="118"/>
      <c r="AU73" s="118"/>
      <c r="AV73" s="118"/>
      <c r="AW73" s="118"/>
      <c r="AX73" s="118"/>
      <c r="AY73" s="118"/>
      <c r="AZ73" s="118"/>
      <c r="BA73" s="118"/>
      <c r="BB73" s="118"/>
      <c r="BC73" s="118"/>
      <c r="BD73" s="118"/>
      <c r="BE73" s="118"/>
      <c r="BF73" s="118"/>
      <c r="BG73" s="118"/>
      <c r="BH73" s="118"/>
      <c r="BI73" s="118"/>
      <c r="BJ73" s="118"/>
      <c r="BK73" s="118"/>
      <c r="BL73" s="118"/>
      <c r="BM73" s="118"/>
      <c r="BN73" s="118"/>
      <c r="BO73" s="118"/>
      <c r="BP73" s="118"/>
      <c r="BQ73" s="118"/>
      <c r="BR73" s="118"/>
      <c r="BS73" s="118"/>
      <c r="BT73" s="118"/>
      <c r="BU73" s="118"/>
      <c r="BV73" s="118"/>
      <c r="BW73" s="118"/>
      <c r="BX73" s="118"/>
      <c r="BY73" s="118"/>
      <c r="BZ73" s="118"/>
      <c r="CA73" s="118"/>
    </row>
    <row r="74" spans="1:79">
      <c r="A74" s="35">
        <v>1983</v>
      </c>
      <c r="B74" s="36">
        <v>81.042735042735046</v>
      </c>
      <c r="C74" s="36">
        <v>5.9129759129759139</v>
      </c>
      <c r="D74" s="36">
        <v>4.596736596736597</v>
      </c>
      <c r="E74" s="36">
        <v>7.6689976689976689</v>
      </c>
      <c r="F74" s="36">
        <v>0.7785547785547785</v>
      </c>
      <c r="G74" s="36"/>
      <c r="H74" s="35">
        <v>1983</v>
      </c>
      <c r="I74" s="36">
        <v>76.410850188756626</v>
      </c>
      <c r="J74" s="36">
        <v>7.2873321995875093</v>
      </c>
      <c r="K74" s="36">
        <v>6.2536937197718032</v>
      </c>
      <c r="L74" s="36">
        <v>8.7744690089372934</v>
      </c>
      <c r="M74" s="36">
        <v>1.2736548829467742</v>
      </c>
      <c r="N74" s="36"/>
      <c r="O74" s="35">
        <v>1983</v>
      </c>
      <c r="P74" s="36">
        <v>65.527563295697206</v>
      </c>
      <c r="Q74" s="36">
        <v>9.8091892264241931</v>
      </c>
      <c r="R74" s="36">
        <v>11.005279077194762</v>
      </c>
      <c r="S74" s="36">
        <v>10.684651850181918</v>
      </c>
      <c r="T74" s="36">
        <v>2.9739427755546788</v>
      </c>
      <c r="U74" s="36"/>
      <c r="V74" s="35">
        <v>1983</v>
      </c>
      <c r="W74" s="36">
        <v>61.806620449015199</v>
      </c>
      <c r="X74" s="36">
        <v>9.9550066571782736</v>
      </c>
      <c r="Y74" s="36">
        <v>13.021899820944858</v>
      </c>
      <c r="Z74" s="36">
        <v>11.28736054359304</v>
      </c>
      <c r="AA74" s="36">
        <v>3.9286534135255491</v>
      </c>
      <c r="AB74" s="36"/>
      <c r="AC74" s="118"/>
      <c r="AD74" s="118"/>
      <c r="AE74" s="118"/>
      <c r="AF74" s="118"/>
      <c r="AG74" s="118"/>
      <c r="AH74" s="118"/>
      <c r="AI74" s="118"/>
      <c r="AJ74" s="118"/>
      <c r="AK74" s="118"/>
      <c r="AL74" s="118"/>
      <c r="AM74" s="118"/>
      <c r="AN74" s="118"/>
      <c r="AO74" s="118"/>
      <c r="AP74" s="118"/>
      <c r="AQ74" s="118"/>
      <c r="AR74" s="118"/>
      <c r="AS74" s="118"/>
      <c r="AT74" s="118"/>
      <c r="AU74" s="118"/>
      <c r="AV74" s="118"/>
      <c r="AW74" s="118"/>
      <c r="AX74" s="118"/>
      <c r="AY74" s="118"/>
      <c r="AZ74" s="118"/>
      <c r="BA74" s="118"/>
      <c r="BB74" s="118"/>
      <c r="BC74" s="118"/>
      <c r="BD74" s="118"/>
      <c r="BE74" s="118"/>
      <c r="BF74" s="118"/>
      <c r="BG74" s="118"/>
      <c r="BH74" s="118"/>
      <c r="BI74" s="118"/>
      <c r="BJ74" s="118"/>
      <c r="BK74" s="118"/>
      <c r="BL74" s="118"/>
      <c r="BM74" s="118"/>
      <c r="BN74" s="118"/>
      <c r="BO74" s="118"/>
      <c r="BP74" s="118"/>
      <c r="BQ74" s="118"/>
      <c r="BR74" s="118"/>
      <c r="BS74" s="118"/>
      <c r="BT74" s="118"/>
      <c r="BU74" s="118"/>
      <c r="BV74" s="118"/>
      <c r="BW74" s="118"/>
      <c r="BX74" s="118"/>
      <c r="BY74" s="118"/>
      <c r="BZ74" s="118"/>
      <c r="CA74" s="118"/>
    </row>
    <row r="75" spans="1:79">
      <c r="A75" s="35">
        <v>1984</v>
      </c>
      <c r="B75" s="36">
        <v>80.579685091548185</v>
      </c>
      <c r="C75" s="36">
        <v>6.1641960902948849</v>
      </c>
      <c r="D75" s="36">
        <v>4.0969791261506545</v>
      </c>
      <c r="E75" s="36">
        <v>8.575709120244321</v>
      </c>
      <c r="F75" s="36">
        <v>0.58487114107495286</v>
      </c>
      <c r="G75" s="36"/>
      <c r="H75" s="35">
        <v>1984</v>
      </c>
      <c r="I75" s="36">
        <v>75.524553323098147</v>
      </c>
      <c r="J75" s="36">
        <v>7.7453663529359407</v>
      </c>
      <c r="K75" s="36">
        <v>5.5503637941392432</v>
      </c>
      <c r="L75" s="36">
        <v>10.069421266938122</v>
      </c>
      <c r="M75" s="36">
        <v>1.1102952628885479</v>
      </c>
      <c r="N75" s="36"/>
      <c r="O75" s="35">
        <v>1984</v>
      </c>
      <c r="P75" s="36">
        <v>66.073409867989042</v>
      </c>
      <c r="Q75" s="36">
        <v>9.8968593619092911</v>
      </c>
      <c r="R75" s="36">
        <v>8.9452709281525262</v>
      </c>
      <c r="S75" s="36">
        <v>12.430654620383578</v>
      </c>
      <c r="T75" s="36">
        <v>2.6532391368340016</v>
      </c>
      <c r="U75" s="36"/>
      <c r="V75" s="35">
        <v>1984</v>
      </c>
      <c r="W75" s="36">
        <v>63.543453752267048</v>
      </c>
      <c r="X75" s="36">
        <v>10.044850742610656</v>
      </c>
      <c r="Y75" s="36">
        <v>10.271555315915887</v>
      </c>
      <c r="Z75" s="36">
        <v>12.901736842965216</v>
      </c>
      <c r="AA75" s="36">
        <v>3.2384033462411974</v>
      </c>
      <c r="AB75" s="36"/>
      <c r="AC75" s="118"/>
      <c r="AD75" s="118"/>
      <c r="AE75" s="118"/>
      <c r="AF75" s="118"/>
      <c r="AG75" s="118"/>
      <c r="AH75" s="118"/>
      <c r="AI75" s="118"/>
      <c r="AJ75" s="118"/>
      <c r="AK75" s="118"/>
      <c r="AL75" s="118"/>
      <c r="AM75" s="118"/>
      <c r="AN75" s="118"/>
      <c r="AO75" s="118"/>
      <c r="AP75" s="118"/>
      <c r="AQ75" s="118"/>
      <c r="AR75" s="118"/>
      <c r="AS75" s="118"/>
      <c r="AT75" s="118"/>
      <c r="AU75" s="118"/>
      <c r="AV75" s="118"/>
      <c r="AW75" s="118"/>
      <c r="AX75" s="118"/>
      <c r="AY75" s="118"/>
      <c r="AZ75" s="118"/>
      <c r="BA75" s="118"/>
      <c r="BB75" s="118"/>
      <c r="BC75" s="118"/>
      <c r="BD75" s="118"/>
      <c r="BE75" s="118"/>
      <c r="BF75" s="118"/>
      <c r="BG75" s="118"/>
      <c r="BH75" s="118"/>
      <c r="BI75" s="118"/>
      <c r="BJ75" s="118"/>
      <c r="BK75" s="118"/>
      <c r="BL75" s="118"/>
      <c r="BM75" s="118"/>
      <c r="BN75" s="118"/>
      <c r="BO75" s="118"/>
      <c r="BP75" s="118"/>
      <c r="BQ75" s="118"/>
      <c r="BR75" s="118"/>
      <c r="BS75" s="118"/>
      <c r="BT75" s="118"/>
      <c r="BU75" s="118"/>
      <c r="BV75" s="118"/>
      <c r="BW75" s="118"/>
      <c r="BX75" s="118"/>
      <c r="BY75" s="118"/>
      <c r="BZ75" s="118"/>
      <c r="CA75" s="118"/>
    </row>
    <row r="76" spans="1:79">
      <c r="A76" s="35">
        <v>1985</v>
      </c>
      <c r="B76" s="36">
        <v>80.318067192711297</v>
      </c>
      <c r="C76" s="36">
        <v>6.5769136907182952</v>
      </c>
      <c r="D76" s="36">
        <v>4.192087637951138</v>
      </c>
      <c r="E76" s="36">
        <v>8.2892703164402501</v>
      </c>
      <c r="F76" s="36">
        <v>0.6236611621790179</v>
      </c>
      <c r="G76" s="36"/>
      <c r="H76" s="35">
        <v>1985</v>
      </c>
      <c r="I76" s="36">
        <v>75.183599487483988</v>
      </c>
      <c r="J76" s="36">
        <v>8.3627613362917597</v>
      </c>
      <c r="K76" s="36">
        <v>5.6668437555340265</v>
      </c>
      <c r="L76" s="36">
        <v>9.6096753023531978</v>
      </c>
      <c r="M76" s="36">
        <v>1.176078419117264</v>
      </c>
      <c r="N76" s="36"/>
      <c r="O76" s="35">
        <v>1985</v>
      </c>
      <c r="P76" s="36">
        <v>63.645517568600582</v>
      </c>
      <c r="Q76" s="36">
        <v>11.001924242823629</v>
      </c>
      <c r="R76" s="36">
        <v>9.6444104699897188</v>
      </c>
      <c r="S76" s="36">
        <v>12.30302870548541</v>
      </c>
      <c r="T76" s="36">
        <v>3.4051190131006668</v>
      </c>
      <c r="U76" s="36"/>
      <c r="V76" s="35">
        <v>1985</v>
      </c>
      <c r="W76" s="36">
        <v>59.287345198312494</v>
      </c>
      <c r="X76" s="36">
        <v>11.684030665477145</v>
      </c>
      <c r="Y76" s="36">
        <v>11.169537144844481</v>
      </c>
      <c r="Z76" s="36">
        <v>13.165514947151951</v>
      </c>
      <c r="AA76" s="36">
        <v>4.6931940181150109</v>
      </c>
      <c r="AB76" s="36"/>
      <c r="AC76" s="118"/>
      <c r="AD76" s="118"/>
      <c r="AE76" s="118"/>
      <c r="AF76" s="118"/>
      <c r="AG76" s="118"/>
      <c r="AH76" s="118"/>
      <c r="AI76" s="118"/>
      <c r="AJ76" s="118"/>
      <c r="AK76" s="118"/>
      <c r="AL76" s="118"/>
      <c r="AM76" s="118"/>
      <c r="AN76" s="118"/>
      <c r="AO76" s="118"/>
      <c r="AP76" s="118"/>
      <c r="AQ76" s="118"/>
      <c r="AR76" s="118"/>
      <c r="AS76" s="118"/>
      <c r="AT76" s="118"/>
      <c r="AU76" s="118"/>
      <c r="AV76" s="118"/>
      <c r="AW76" s="118"/>
      <c r="AX76" s="118"/>
      <c r="AY76" s="118"/>
      <c r="AZ76" s="118"/>
      <c r="BA76" s="118"/>
      <c r="BB76" s="118"/>
      <c r="BC76" s="118"/>
      <c r="BD76" s="118"/>
      <c r="BE76" s="118"/>
      <c r="BF76" s="118"/>
      <c r="BG76" s="118"/>
      <c r="BH76" s="118"/>
      <c r="BI76" s="118"/>
      <c r="BJ76" s="118"/>
      <c r="BK76" s="118"/>
      <c r="BL76" s="118"/>
      <c r="BM76" s="118"/>
      <c r="BN76" s="118"/>
      <c r="BO76" s="118"/>
      <c r="BP76" s="118"/>
      <c r="BQ76" s="118"/>
      <c r="BR76" s="118"/>
      <c r="BS76" s="118"/>
      <c r="BT76" s="118"/>
      <c r="BU76" s="118"/>
      <c r="BV76" s="118"/>
      <c r="BW76" s="118"/>
      <c r="BX76" s="118"/>
      <c r="BY76" s="118"/>
      <c r="BZ76" s="118"/>
      <c r="CA76" s="118"/>
    </row>
    <row r="77" spans="1:79">
      <c r="A77" s="35">
        <v>1986</v>
      </c>
      <c r="B77" s="36">
        <v>81.19444734915821</v>
      </c>
      <c r="C77" s="36">
        <v>7.081982641430514</v>
      </c>
      <c r="D77" s="36">
        <v>4.5814597929520025</v>
      </c>
      <c r="E77" s="36">
        <v>6.9434277946251175</v>
      </c>
      <c r="F77" s="36">
        <v>0.19868242183415247</v>
      </c>
      <c r="G77" s="36"/>
      <c r="H77" s="35">
        <v>1986</v>
      </c>
      <c r="I77" s="36">
        <v>76.398516846687087</v>
      </c>
      <c r="J77" s="36">
        <v>8.8223440270836697</v>
      </c>
      <c r="K77" s="36">
        <v>6.1180074157665647</v>
      </c>
      <c r="L77" s="36">
        <v>8.0847976785426408</v>
      </c>
      <c r="M77" s="36">
        <v>0.57532645494115753</v>
      </c>
      <c r="N77" s="36"/>
      <c r="O77" s="35">
        <v>1986</v>
      </c>
      <c r="P77" s="36">
        <v>65.742805343113758</v>
      </c>
      <c r="Q77" s="36">
        <v>11.13687040240065</v>
      </c>
      <c r="R77" s="36">
        <v>10.765936607831287</v>
      </c>
      <c r="S77" s="36">
        <v>10.626315460437201</v>
      </c>
      <c r="T77" s="36">
        <v>1.7280721862171005</v>
      </c>
      <c r="U77" s="36"/>
      <c r="V77" s="35">
        <v>1986</v>
      </c>
      <c r="W77" s="36">
        <v>61.486381056405293</v>
      </c>
      <c r="X77" s="36">
        <v>11.25518060275766</v>
      </c>
      <c r="Y77" s="36">
        <v>13.051503468958247</v>
      </c>
      <c r="Z77" s="36">
        <v>11.733946315825529</v>
      </c>
      <c r="AA77" s="36">
        <v>2.4729885560532656</v>
      </c>
      <c r="AB77" s="36"/>
      <c r="AC77" s="118"/>
      <c r="AD77" s="118"/>
      <c r="AE77" s="118"/>
      <c r="AF77" s="118"/>
      <c r="AG77" s="118"/>
      <c r="AH77" s="118"/>
      <c r="AI77" s="118"/>
      <c r="AJ77" s="118"/>
      <c r="AK77" s="118"/>
      <c r="AL77" s="118"/>
      <c r="AM77" s="118"/>
      <c r="AN77" s="118"/>
      <c r="AO77" s="118"/>
      <c r="AP77" s="118"/>
      <c r="AQ77" s="118"/>
      <c r="AR77" s="118"/>
      <c r="AS77" s="118"/>
      <c r="AT77" s="118"/>
      <c r="AU77" s="118"/>
      <c r="AV77" s="118"/>
      <c r="AW77" s="118"/>
      <c r="AX77" s="118"/>
      <c r="AY77" s="118"/>
      <c r="AZ77" s="118"/>
      <c r="BA77" s="118"/>
      <c r="BB77" s="118"/>
      <c r="BC77" s="118"/>
      <c r="BD77" s="118"/>
      <c r="BE77" s="118"/>
      <c r="BF77" s="118"/>
      <c r="BG77" s="118"/>
      <c r="BH77" s="118"/>
      <c r="BI77" s="118"/>
      <c r="BJ77" s="118"/>
      <c r="BK77" s="118"/>
      <c r="BL77" s="118"/>
      <c r="BM77" s="118"/>
      <c r="BN77" s="118"/>
      <c r="BO77" s="118"/>
      <c r="BP77" s="118"/>
      <c r="BQ77" s="118"/>
      <c r="BR77" s="118"/>
      <c r="BS77" s="118"/>
      <c r="BT77" s="118"/>
      <c r="BU77" s="118"/>
      <c r="BV77" s="118"/>
      <c r="BW77" s="118"/>
      <c r="BX77" s="118"/>
      <c r="BY77" s="118"/>
      <c r="BZ77" s="118"/>
      <c r="CA77" s="118"/>
    </row>
    <row r="78" spans="1:79">
      <c r="A78" s="35">
        <v>1987</v>
      </c>
      <c r="B78" s="36">
        <v>79.480131744188796</v>
      </c>
      <c r="C78" s="36">
        <v>9.7339051726180603</v>
      </c>
      <c r="D78" s="36">
        <v>3.98668341113191</v>
      </c>
      <c r="E78" s="36">
        <v>6.6867284316280831</v>
      </c>
      <c r="F78" s="36">
        <v>0.11255124043314456</v>
      </c>
      <c r="G78" s="36"/>
      <c r="H78" s="35">
        <v>1987</v>
      </c>
      <c r="I78" s="36">
        <v>74.1685183539241</v>
      </c>
      <c r="J78" s="36">
        <v>12.457559328059729</v>
      </c>
      <c r="K78" s="36">
        <v>5.0564394276064348</v>
      </c>
      <c r="L78" s="36">
        <v>7.8713003288596566</v>
      </c>
      <c r="M78" s="36">
        <v>0.44618256155008446</v>
      </c>
      <c r="N78" s="36"/>
      <c r="O78" s="35">
        <v>1987</v>
      </c>
      <c r="P78" s="36">
        <v>63.884552126034215</v>
      </c>
      <c r="Q78" s="36">
        <v>17.232022842448885</v>
      </c>
      <c r="R78" s="36">
        <v>7.1624769363066365</v>
      </c>
      <c r="S78" s="36">
        <v>10.363007923057014</v>
      </c>
      <c r="T78" s="36">
        <v>1.3583576145670704</v>
      </c>
      <c r="U78" s="36"/>
      <c r="V78" s="35">
        <v>1987</v>
      </c>
      <c r="W78" s="36">
        <v>61.237735227894014</v>
      </c>
      <c r="X78" s="36">
        <v>17.777379321697108</v>
      </c>
      <c r="Y78" s="36">
        <v>7.9543918025173275</v>
      </c>
      <c r="Z78" s="36">
        <v>11.292996513835899</v>
      </c>
      <c r="AA78" s="36">
        <v>1.7377910770659786</v>
      </c>
      <c r="AB78" s="36"/>
      <c r="AC78" s="118"/>
      <c r="AD78" s="118"/>
      <c r="AE78" s="118"/>
      <c r="AF78" s="118"/>
      <c r="AG78" s="118"/>
      <c r="AH78" s="118"/>
      <c r="AI78" s="118"/>
      <c r="AJ78" s="118"/>
      <c r="AK78" s="118"/>
      <c r="AL78" s="118"/>
      <c r="AM78" s="118"/>
      <c r="AN78" s="118"/>
      <c r="AO78" s="118"/>
      <c r="AP78" s="118"/>
      <c r="AQ78" s="118"/>
      <c r="AR78" s="118"/>
      <c r="AS78" s="118"/>
      <c r="AT78" s="118"/>
      <c r="AU78" s="118"/>
      <c r="AV78" s="118"/>
      <c r="AW78" s="118"/>
      <c r="AX78" s="118"/>
      <c r="AY78" s="118"/>
      <c r="AZ78" s="118"/>
      <c r="BA78" s="118"/>
      <c r="BB78" s="118"/>
      <c r="BC78" s="118"/>
      <c r="BD78" s="118"/>
      <c r="BE78" s="118"/>
      <c r="BF78" s="118"/>
      <c r="BG78" s="118"/>
      <c r="BH78" s="118"/>
      <c r="BI78" s="118"/>
      <c r="BJ78" s="118"/>
      <c r="BK78" s="118"/>
      <c r="BL78" s="118"/>
      <c r="BM78" s="118"/>
      <c r="BN78" s="118"/>
      <c r="BO78" s="118"/>
      <c r="BP78" s="118"/>
      <c r="BQ78" s="118"/>
      <c r="BR78" s="118"/>
      <c r="BS78" s="118"/>
      <c r="BT78" s="118"/>
      <c r="BU78" s="118"/>
      <c r="BV78" s="118"/>
      <c r="BW78" s="118"/>
      <c r="BX78" s="118"/>
      <c r="BY78" s="118"/>
      <c r="BZ78" s="118"/>
      <c r="CA78" s="118"/>
    </row>
    <row r="79" spans="1:79">
      <c r="A79" s="35">
        <v>1988</v>
      </c>
      <c r="B79" s="36">
        <v>76.30322487703485</v>
      </c>
      <c r="C79" s="36">
        <v>12.260500915807453</v>
      </c>
      <c r="D79" s="36">
        <v>4.2940050626659261</v>
      </c>
      <c r="E79" s="36">
        <v>6.8284250169784535</v>
      </c>
      <c r="F79" s="36">
        <v>0.31384412751332552</v>
      </c>
      <c r="G79" s="36"/>
      <c r="H79" s="35">
        <v>1988</v>
      </c>
      <c r="I79" s="36">
        <v>70.507337463833338</v>
      </c>
      <c r="J79" s="36">
        <v>15.545159058960037</v>
      </c>
      <c r="K79" s="36">
        <v>5.3113866430638099</v>
      </c>
      <c r="L79" s="36">
        <v>7.9838151836783267</v>
      </c>
      <c r="M79" s="36">
        <v>0.65304543797927816</v>
      </c>
      <c r="N79" s="36"/>
      <c r="O79" s="35">
        <v>1988</v>
      </c>
      <c r="P79" s="36">
        <v>59.763471177944858</v>
      </c>
      <c r="Q79" s="36">
        <v>21.17512531328321</v>
      </c>
      <c r="R79" s="36">
        <v>7.621553884711779</v>
      </c>
      <c r="S79" s="36">
        <v>9.9868421052631575</v>
      </c>
      <c r="T79" s="36">
        <v>1.4526942355889723</v>
      </c>
      <c r="U79" s="36"/>
      <c r="V79" s="35">
        <v>1988</v>
      </c>
      <c r="W79" s="36">
        <v>56.935073727143752</v>
      </c>
      <c r="X79" s="36">
        <v>22.50030819763931</v>
      </c>
      <c r="Y79" s="36">
        <v>8.4508837436715005</v>
      </c>
      <c r="Z79" s="36">
        <v>10.469317096715553</v>
      </c>
      <c r="AA79" s="36">
        <v>1.6442082872778103</v>
      </c>
      <c r="AB79" s="36"/>
      <c r="AC79" s="118"/>
      <c r="AD79" s="118"/>
      <c r="AE79" s="118"/>
      <c r="AF79" s="118"/>
      <c r="AG79" s="118"/>
      <c r="AH79" s="118"/>
      <c r="AI79" s="118"/>
      <c r="AJ79" s="118"/>
      <c r="AK79" s="118"/>
      <c r="AL79" s="118"/>
      <c r="AM79" s="118"/>
      <c r="AN79" s="118"/>
      <c r="AO79" s="118"/>
      <c r="AP79" s="118"/>
      <c r="AQ79" s="118"/>
      <c r="AR79" s="118"/>
      <c r="AS79" s="118"/>
      <c r="AT79" s="118"/>
      <c r="AU79" s="118"/>
      <c r="AV79" s="118"/>
      <c r="AW79" s="118"/>
      <c r="AX79" s="118"/>
      <c r="AY79" s="118"/>
      <c r="AZ79" s="118"/>
      <c r="BA79" s="118"/>
      <c r="BB79" s="118"/>
      <c r="BC79" s="118"/>
      <c r="BD79" s="118"/>
      <c r="BE79" s="118"/>
      <c r="BF79" s="118"/>
      <c r="BG79" s="118"/>
      <c r="BH79" s="118"/>
      <c r="BI79" s="118"/>
      <c r="BJ79" s="118"/>
      <c r="BK79" s="118"/>
      <c r="BL79" s="118"/>
      <c r="BM79" s="118"/>
      <c r="BN79" s="118"/>
      <c r="BO79" s="118"/>
      <c r="BP79" s="118"/>
      <c r="BQ79" s="118"/>
      <c r="BR79" s="118"/>
      <c r="BS79" s="118"/>
      <c r="BT79" s="118"/>
      <c r="BU79" s="118"/>
      <c r="BV79" s="118"/>
      <c r="BW79" s="118"/>
      <c r="BX79" s="118"/>
      <c r="BY79" s="118"/>
      <c r="BZ79" s="118"/>
      <c r="CA79" s="118"/>
    </row>
    <row r="80" spans="1:79">
      <c r="A80" s="35">
        <v>1989</v>
      </c>
      <c r="B80" s="36">
        <v>74.975960346964058</v>
      </c>
      <c r="C80" s="36">
        <v>12.469888475836431</v>
      </c>
      <c r="D80" s="36">
        <v>4.1972738537794303</v>
      </c>
      <c r="E80" s="36">
        <v>7.8869888475836429</v>
      </c>
      <c r="F80" s="36">
        <v>0.46889714993804216</v>
      </c>
      <c r="G80" s="36"/>
      <c r="H80" s="35">
        <v>1989</v>
      </c>
      <c r="I80" s="36">
        <v>68.8275315886101</v>
      </c>
      <c r="J80" s="36">
        <v>15.904100219590337</v>
      </c>
      <c r="K80" s="36">
        <v>5.2161704884985065</v>
      </c>
      <c r="L80" s="36">
        <v>9.1385579034522468</v>
      </c>
      <c r="M80" s="36">
        <v>0.91435976817020048</v>
      </c>
      <c r="N80" s="36"/>
      <c r="O80" s="35">
        <v>1989</v>
      </c>
      <c r="P80" s="36">
        <v>56.724612302256233</v>
      </c>
      <c r="Q80" s="36">
        <v>22.320546656155649</v>
      </c>
      <c r="R80" s="36">
        <v>7.3532481857583978</v>
      </c>
      <c r="S80" s="36">
        <v>11.772239065474723</v>
      </c>
      <c r="T80" s="36">
        <v>1.8296653818709823</v>
      </c>
      <c r="U80" s="36"/>
      <c r="V80" s="35">
        <v>1989</v>
      </c>
      <c r="W80" s="36">
        <v>52.904423751995495</v>
      </c>
      <c r="X80" s="36">
        <v>23.802597424594655</v>
      </c>
      <c r="Y80" s="36">
        <v>8.2292712051728305</v>
      </c>
      <c r="Z80" s="36">
        <v>12.834046841719703</v>
      </c>
      <c r="AA80" s="36">
        <v>2.2296607765173166</v>
      </c>
      <c r="AB80" s="36"/>
      <c r="AC80" s="118"/>
      <c r="AD80" s="118"/>
      <c r="AE80" s="118"/>
      <c r="AF80" s="118"/>
      <c r="AG80" s="118"/>
      <c r="AH80" s="118"/>
      <c r="AI80" s="118"/>
      <c r="AJ80" s="118"/>
      <c r="AK80" s="118"/>
      <c r="AL80" s="118"/>
      <c r="AM80" s="118"/>
      <c r="AN80" s="118"/>
      <c r="AO80" s="118"/>
      <c r="AP80" s="118"/>
      <c r="AQ80" s="118"/>
      <c r="AR80" s="118"/>
      <c r="AS80" s="118"/>
      <c r="AT80" s="118"/>
      <c r="AU80" s="118"/>
      <c r="AV80" s="118"/>
      <c r="AW80" s="118"/>
      <c r="AX80" s="118"/>
      <c r="AY80" s="118"/>
      <c r="AZ80" s="118"/>
      <c r="BA80" s="118"/>
      <c r="BB80" s="118"/>
      <c r="BC80" s="118"/>
      <c r="BD80" s="118"/>
      <c r="BE80" s="118"/>
      <c r="BF80" s="118"/>
      <c r="BG80" s="118"/>
      <c r="BH80" s="118"/>
      <c r="BI80" s="118"/>
      <c r="BJ80" s="118"/>
      <c r="BK80" s="118"/>
      <c r="BL80" s="118"/>
      <c r="BM80" s="118"/>
      <c r="BN80" s="118"/>
      <c r="BO80" s="118"/>
      <c r="BP80" s="118"/>
      <c r="BQ80" s="118"/>
      <c r="BR80" s="118"/>
      <c r="BS80" s="118"/>
      <c r="BT80" s="118"/>
      <c r="BU80" s="118"/>
      <c r="BV80" s="118"/>
      <c r="BW80" s="118"/>
      <c r="BX80" s="118"/>
      <c r="BY80" s="118"/>
      <c r="BZ80" s="118"/>
      <c r="CA80" s="118"/>
    </row>
    <row r="81" spans="1:79">
      <c r="A81" s="35">
        <v>1990</v>
      </c>
      <c r="B81" s="36">
        <v>75.605347392204862</v>
      </c>
      <c r="C81" s="36">
        <v>12.338542647335718</v>
      </c>
      <c r="D81" s="36">
        <v>3.8825080022594616</v>
      </c>
      <c r="E81" s="36">
        <v>7.5899077386556204</v>
      </c>
      <c r="F81" s="36">
        <v>0.58086989267557898</v>
      </c>
      <c r="G81" s="36"/>
      <c r="H81" s="35">
        <v>1990</v>
      </c>
      <c r="I81" s="36">
        <v>69.796381628131414</v>
      </c>
      <c r="J81" s="36">
        <v>15.726732727099728</v>
      </c>
      <c r="K81" s="36">
        <v>4.7268550612350309</v>
      </c>
      <c r="L81" s="36">
        <v>8.7869890850765948</v>
      </c>
      <c r="M81" s="36">
        <v>0.96372113254223923</v>
      </c>
      <c r="N81" s="36"/>
      <c r="O81" s="35">
        <v>1990</v>
      </c>
      <c r="P81" s="36">
        <v>57.859836734929438</v>
      </c>
      <c r="Q81" s="36">
        <v>22.296733832920218</v>
      </c>
      <c r="R81" s="36">
        <v>6.7617363000753121</v>
      </c>
      <c r="S81" s="36">
        <v>11.10566060602563</v>
      </c>
      <c r="T81" s="36">
        <v>1.9763210822009909</v>
      </c>
      <c r="U81" s="36"/>
      <c r="V81" s="35">
        <v>1990</v>
      </c>
      <c r="W81" s="36">
        <v>54.065436013149444</v>
      </c>
      <c r="X81" s="36">
        <v>23.994047734832421</v>
      </c>
      <c r="Y81" s="36">
        <v>7.5405084712793471</v>
      </c>
      <c r="Z81" s="36">
        <v>12.097298138458248</v>
      </c>
      <c r="AA81" s="36">
        <v>2.302515123811006</v>
      </c>
      <c r="AB81" s="36"/>
      <c r="AC81" s="118"/>
      <c r="AD81" s="118"/>
      <c r="AE81" s="118"/>
      <c r="AF81" s="118"/>
      <c r="AG81" s="118"/>
      <c r="AH81" s="118"/>
      <c r="AI81" s="118"/>
      <c r="AJ81" s="118"/>
      <c r="AK81" s="118"/>
      <c r="AL81" s="118"/>
      <c r="AM81" s="118"/>
      <c r="AN81" s="118"/>
      <c r="AO81" s="118"/>
      <c r="AP81" s="118"/>
      <c r="AQ81" s="118"/>
      <c r="AR81" s="118"/>
      <c r="AS81" s="118"/>
      <c r="AT81" s="118"/>
      <c r="AU81" s="118"/>
      <c r="AV81" s="118"/>
      <c r="AW81" s="118"/>
      <c r="AX81" s="118"/>
      <c r="AY81" s="118"/>
      <c r="AZ81" s="118"/>
      <c r="BA81" s="118"/>
      <c r="BB81" s="118"/>
      <c r="BC81" s="118"/>
      <c r="BD81" s="118"/>
      <c r="BE81" s="118"/>
      <c r="BF81" s="118"/>
      <c r="BG81" s="118"/>
      <c r="BH81" s="118"/>
      <c r="BI81" s="118"/>
      <c r="BJ81" s="118"/>
      <c r="BK81" s="118"/>
      <c r="BL81" s="118"/>
      <c r="BM81" s="118"/>
      <c r="BN81" s="118"/>
      <c r="BO81" s="118"/>
      <c r="BP81" s="118"/>
      <c r="BQ81" s="118"/>
      <c r="BR81" s="118"/>
      <c r="BS81" s="118"/>
      <c r="BT81" s="118"/>
      <c r="BU81" s="118"/>
      <c r="BV81" s="118"/>
      <c r="BW81" s="118"/>
      <c r="BX81" s="118"/>
      <c r="BY81" s="118"/>
      <c r="BZ81" s="118"/>
      <c r="CA81" s="118"/>
    </row>
    <row r="82" spans="1:79">
      <c r="A82" s="35">
        <v>1991</v>
      </c>
      <c r="B82" s="36">
        <v>76.181813170153532</v>
      </c>
      <c r="C82" s="36">
        <v>12.461754734143719</v>
      </c>
      <c r="D82" s="36">
        <v>3.6697079118314546</v>
      </c>
      <c r="E82" s="36">
        <v>7.0159963982836722</v>
      </c>
      <c r="F82" s="36">
        <v>0.67072778558762181</v>
      </c>
      <c r="G82" s="36"/>
      <c r="H82" s="35">
        <v>1991</v>
      </c>
      <c r="I82" s="36">
        <v>70.129499648387238</v>
      </c>
      <c r="J82" s="36">
        <v>16.018283864290737</v>
      </c>
      <c r="K82" s="36">
        <v>4.5298340122334704</v>
      </c>
      <c r="L82" s="36">
        <v>8.2184510462138594</v>
      </c>
      <c r="M82" s="36">
        <v>1.1039314288747064</v>
      </c>
      <c r="N82" s="36"/>
      <c r="O82" s="35">
        <v>1991</v>
      </c>
      <c r="P82" s="36">
        <v>57.356189652031333</v>
      </c>
      <c r="Q82" s="36">
        <v>22.977204408817634</v>
      </c>
      <c r="R82" s="36">
        <v>6.5762206230643114</v>
      </c>
      <c r="S82" s="36">
        <v>10.995001366369101</v>
      </c>
      <c r="T82" s="36">
        <v>2.0956686099471673</v>
      </c>
      <c r="U82" s="36"/>
      <c r="V82" s="35">
        <v>1991</v>
      </c>
      <c r="W82" s="36">
        <v>53.051151545018442</v>
      </c>
      <c r="X82" s="36">
        <v>24.843111135066877</v>
      </c>
      <c r="Y82" s="36">
        <v>7.2756007977269403</v>
      </c>
      <c r="Z82" s="36">
        <v>12.436570698165074</v>
      </c>
      <c r="AA82" s="36">
        <v>2.3933733223479043</v>
      </c>
      <c r="AB82" s="36"/>
      <c r="AC82" s="118"/>
      <c r="AD82" s="118"/>
      <c r="AE82" s="118"/>
      <c r="AF82" s="118"/>
      <c r="AG82" s="118"/>
      <c r="AH82" s="118"/>
      <c r="AI82" s="118"/>
      <c r="AJ82" s="118"/>
      <c r="AK82" s="118"/>
      <c r="AL82" s="118"/>
      <c r="AM82" s="118"/>
      <c r="AN82" s="118"/>
      <c r="AO82" s="118"/>
      <c r="AP82" s="118"/>
      <c r="AQ82" s="118"/>
      <c r="AR82" s="118"/>
      <c r="AS82" s="118"/>
      <c r="AT82" s="118"/>
      <c r="AU82" s="118"/>
      <c r="AV82" s="118"/>
      <c r="AW82" s="118"/>
      <c r="AX82" s="118"/>
      <c r="AY82" s="118"/>
      <c r="AZ82" s="118"/>
      <c r="BA82" s="118"/>
      <c r="BB82" s="118"/>
      <c r="BC82" s="118"/>
      <c r="BD82" s="118"/>
      <c r="BE82" s="118"/>
      <c r="BF82" s="118"/>
      <c r="BG82" s="118"/>
      <c r="BH82" s="118"/>
      <c r="BI82" s="118"/>
      <c r="BJ82" s="118"/>
      <c r="BK82" s="118"/>
      <c r="BL82" s="118"/>
      <c r="BM82" s="118"/>
      <c r="BN82" s="118"/>
      <c r="BO82" s="118"/>
      <c r="BP82" s="118"/>
      <c r="BQ82" s="118"/>
      <c r="BR82" s="118"/>
      <c r="BS82" s="118"/>
      <c r="BT82" s="118"/>
      <c r="BU82" s="118"/>
      <c r="BV82" s="118"/>
      <c r="BW82" s="118"/>
      <c r="BX82" s="118"/>
      <c r="BY82" s="118"/>
      <c r="BZ82" s="118"/>
      <c r="CA82" s="118"/>
    </row>
    <row r="83" spans="1:79">
      <c r="A83" s="35">
        <v>1992</v>
      </c>
      <c r="B83" s="36">
        <v>78.103466368183561</v>
      </c>
      <c r="C83" s="36">
        <v>12.984889293084752</v>
      </c>
      <c r="D83" s="36">
        <v>3.2608695652173911</v>
      </c>
      <c r="E83" s="36">
        <v>4.7745636433593335</v>
      </c>
      <c r="F83" s="36">
        <v>0.87621113015495466</v>
      </c>
      <c r="G83" s="36"/>
      <c r="H83" s="35">
        <v>1992</v>
      </c>
      <c r="I83" s="36">
        <v>72.572809455838524</v>
      </c>
      <c r="J83" s="36">
        <v>16.735532016127014</v>
      </c>
      <c r="K83" s="36">
        <v>3.9522450103924069</v>
      </c>
      <c r="L83" s="36">
        <v>5.4315979265269325</v>
      </c>
      <c r="M83" s="36">
        <v>1.3078155911151177</v>
      </c>
      <c r="N83" s="36"/>
      <c r="O83" s="35">
        <v>1992</v>
      </c>
      <c r="P83" s="36">
        <v>61.585769877997471</v>
      </c>
      <c r="Q83" s="36">
        <v>23.589082877576779</v>
      </c>
      <c r="R83" s="36">
        <v>5.4414703407656715</v>
      </c>
      <c r="S83" s="36">
        <v>7.1318889356331514</v>
      </c>
      <c r="T83" s="36">
        <v>2.2517879680269246</v>
      </c>
      <c r="U83" s="36"/>
      <c r="V83" s="35">
        <v>1992</v>
      </c>
      <c r="W83" s="36">
        <v>58.589193430940753</v>
      </c>
      <c r="X83" s="36">
        <v>25.133968653455966</v>
      </c>
      <c r="Y83" s="36">
        <v>5.944991551844808</v>
      </c>
      <c r="Z83" s="36">
        <v>7.8601423814607179</v>
      </c>
      <c r="AA83" s="36">
        <v>2.4717039822977571</v>
      </c>
      <c r="AB83" s="36"/>
      <c r="AC83" s="118"/>
      <c r="AD83" s="118"/>
      <c r="AE83" s="118"/>
      <c r="AF83" s="118"/>
      <c r="AG83" s="118"/>
      <c r="AH83" s="118"/>
      <c r="AI83" s="118"/>
      <c r="AJ83" s="118"/>
      <c r="AK83" s="118"/>
      <c r="AL83" s="118"/>
      <c r="AM83" s="118"/>
      <c r="AN83" s="118"/>
      <c r="AO83" s="118"/>
      <c r="AP83" s="118"/>
      <c r="AQ83" s="118"/>
      <c r="AR83" s="118"/>
      <c r="AS83" s="118"/>
      <c r="AT83" s="118"/>
      <c r="AU83" s="118"/>
      <c r="AV83" s="118"/>
      <c r="AW83" s="118"/>
      <c r="AX83" s="118"/>
      <c r="AY83" s="118"/>
      <c r="AZ83" s="118"/>
      <c r="BA83" s="118"/>
      <c r="BB83" s="118"/>
      <c r="BC83" s="118"/>
      <c r="BD83" s="118"/>
      <c r="BE83" s="118"/>
      <c r="BF83" s="118"/>
      <c r="BG83" s="118"/>
      <c r="BH83" s="118"/>
      <c r="BI83" s="118"/>
      <c r="BJ83" s="118"/>
      <c r="BK83" s="118"/>
      <c r="BL83" s="118"/>
      <c r="BM83" s="118"/>
      <c r="BN83" s="118"/>
      <c r="BO83" s="118"/>
      <c r="BP83" s="118"/>
      <c r="BQ83" s="118"/>
      <c r="BR83" s="118"/>
      <c r="BS83" s="118"/>
      <c r="BT83" s="118"/>
      <c r="BU83" s="118"/>
      <c r="BV83" s="118"/>
      <c r="BW83" s="118"/>
      <c r="BX83" s="118"/>
      <c r="BY83" s="118"/>
      <c r="BZ83" s="118"/>
      <c r="CA83" s="118"/>
    </row>
    <row r="84" spans="1:79">
      <c r="A84" s="35">
        <v>1993</v>
      </c>
      <c r="B84" s="36">
        <v>78.812263549229826</v>
      </c>
      <c r="C84" s="36">
        <v>13.112806130027174</v>
      </c>
      <c r="D84" s="36">
        <v>3.1978191921574797</v>
      </c>
      <c r="E84" s="36">
        <v>3.9029121123954815</v>
      </c>
      <c r="F84" s="36">
        <v>0.97332529509929844</v>
      </c>
      <c r="G84" s="36"/>
      <c r="H84" s="35">
        <v>1993</v>
      </c>
      <c r="I84" s="36">
        <v>73.43000353517499</v>
      </c>
      <c r="J84" s="36">
        <v>16.757360739356596</v>
      </c>
      <c r="K84" s="36">
        <v>3.8394525529013683</v>
      </c>
      <c r="L84" s="36">
        <v>4.5401747386495632</v>
      </c>
      <c r="M84" s="36">
        <v>1.4336397151659006</v>
      </c>
      <c r="N84" s="36"/>
      <c r="O84" s="35">
        <v>1993</v>
      </c>
      <c r="P84" s="36">
        <v>62.074343715650777</v>
      </c>
      <c r="Q84" s="36">
        <v>23.823046497030031</v>
      </c>
      <c r="R84" s="36">
        <v>5.327299290881232</v>
      </c>
      <c r="S84" s="36">
        <v>6.1877259682198575</v>
      </c>
      <c r="T84" s="36">
        <v>2.5875845282181031</v>
      </c>
      <c r="U84" s="36"/>
      <c r="V84" s="35">
        <v>1993</v>
      </c>
      <c r="W84" s="36">
        <v>58.692176028106843</v>
      </c>
      <c r="X84" s="36">
        <v>25.700043541582211</v>
      </c>
      <c r="Y84" s="36">
        <v>5.8188069606474189</v>
      </c>
      <c r="Z84" s="36">
        <v>6.8367791240634812</v>
      </c>
      <c r="AA84" s="36">
        <v>2.9521943456000481</v>
      </c>
      <c r="AB84" s="36"/>
      <c r="AC84" s="118"/>
      <c r="AD84" s="118"/>
      <c r="AE84" s="118"/>
      <c r="AF84" s="118"/>
      <c r="AG84" s="118"/>
      <c r="AH84" s="118"/>
      <c r="AI84" s="118"/>
      <c r="AJ84" s="118"/>
      <c r="AK84" s="118"/>
      <c r="AL84" s="118"/>
      <c r="AM84" s="118"/>
      <c r="AN84" s="118"/>
      <c r="AO84" s="118"/>
      <c r="AP84" s="118"/>
      <c r="AQ84" s="118"/>
      <c r="AR84" s="118"/>
      <c r="AS84" s="118"/>
      <c r="AT84" s="118"/>
      <c r="AU84" s="118"/>
      <c r="AV84" s="118"/>
      <c r="AW84" s="118"/>
      <c r="AX84" s="118"/>
      <c r="AY84" s="118"/>
      <c r="AZ84" s="118"/>
      <c r="BA84" s="118"/>
      <c r="BB84" s="118"/>
      <c r="BC84" s="118"/>
      <c r="BD84" s="118"/>
      <c r="BE84" s="118"/>
      <c r="BF84" s="118"/>
      <c r="BG84" s="118"/>
      <c r="BH84" s="118"/>
      <c r="BI84" s="118"/>
      <c r="BJ84" s="118"/>
      <c r="BK84" s="118"/>
      <c r="BL84" s="118"/>
      <c r="BM84" s="118"/>
      <c r="BN84" s="118"/>
      <c r="BO84" s="118"/>
      <c r="BP84" s="118"/>
      <c r="BQ84" s="118"/>
      <c r="BR84" s="118"/>
      <c r="BS84" s="118"/>
      <c r="BT84" s="118"/>
      <c r="BU84" s="118"/>
      <c r="BV84" s="118"/>
      <c r="BW84" s="118"/>
      <c r="BX84" s="118"/>
      <c r="BY84" s="118"/>
      <c r="BZ84" s="118"/>
      <c r="CA84" s="118"/>
    </row>
    <row r="85" spans="1:79">
      <c r="A85" s="35">
        <v>1994</v>
      </c>
      <c r="B85" s="36">
        <v>77.876887379359047</v>
      </c>
      <c r="C85" s="36">
        <v>14.08598715405051</v>
      </c>
      <c r="D85" s="36">
        <v>3.1887883781148063</v>
      </c>
      <c r="E85" s="36">
        <v>3.7041396240373947</v>
      </c>
      <c r="F85" s="36">
        <v>1.144197464438242</v>
      </c>
      <c r="G85" s="36"/>
      <c r="H85" s="35">
        <v>1994</v>
      </c>
      <c r="I85" s="36">
        <v>71.964817928531104</v>
      </c>
      <c r="J85" s="36">
        <v>18.151302331510291</v>
      </c>
      <c r="K85" s="36">
        <v>3.8963719247555284</v>
      </c>
      <c r="L85" s="36">
        <v>4.3795487516920293</v>
      </c>
      <c r="M85" s="36">
        <v>1.608566069575035</v>
      </c>
      <c r="N85" s="36"/>
      <c r="O85" s="35">
        <v>1994</v>
      </c>
      <c r="P85" s="36">
        <v>59.117976565486153</v>
      </c>
      <c r="Q85" s="36">
        <v>26.79706343662269</v>
      </c>
      <c r="R85" s="36">
        <v>5.3161286921221542</v>
      </c>
      <c r="S85" s="36">
        <v>6.0597593283336186</v>
      </c>
      <c r="T85" s="36">
        <v>2.709071977435384</v>
      </c>
      <c r="U85" s="36"/>
      <c r="V85" s="35">
        <v>1994</v>
      </c>
      <c r="W85" s="36">
        <v>54.692757104286507</v>
      </c>
      <c r="X85" s="36">
        <v>29.283476156506506</v>
      </c>
      <c r="Y85" s="36">
        <v>5.9830418175415154</v>
      </c>
      <c r="Z85" s="36">
        <v>6.940032327099682</v>
      </c>
      <c r="AA85" s="36">
        <v>3.1005119962435552</v>
      </c>
      <c r="AB85" s="36"/>
      <c r="AC85" s="118"/>
      <c r="AD85" s="118"/>
      <c r="AE85" s="118"/>
      <c r="AF85" s="118"/>
      <c r="AG85" s="118"/>
      <c r="AH85" s="118"/>
      <c r="AI85" s="118"/>
      <c r="AJ85" s="118"/>
      <c r="AK85" s="118"/>
      <c r="AL85" s="118"/>
      <c r="AM85" s="118"/>
      <c r="AN85" s="118"/>
      <c r="AO85" s="118"/>
      <c r="AP85" s="118"/>
      <c r="AQ85" s="118"/>
      <c r="AR85" s="118"/>
      <c r="AS85" s="118"/>
      <c r="AT85" s="118"/>
      <c r="AU85" s="118"/>
      <c r="AV85" s="118"/>
      <c r="AW85" s="118"/>
      <c r="AX85" s="118"/>
      <c r="AY85" s="118"/>
      <c r="AZ85" s="118"/>
      <c r="BA85" s="118"/>
      <c r="BB85" s="118"/>
      <c r="BC85" s="118"/>
      <c r="BD85" s="118"/>
      <c r="BE85" s="118"/>
      <c r="BF85" s="118"/>
      <c r="BG85" s="118"/>
      <c r="BH85" s="118"/>
      <c r="BI85" s="118"/>
      <c r="BJ85" s="118"/>
      <c r="BK85" s="118"/>
      <c r="BL85" s="118"/>
      <c r="BM85" s="118"/>
      <c r="BN85" s="118"/>
      <c r="BO85" s="118"/>
      <c r="BP85" s="118"/>
      <c r="BQ85" s="118"/>
      <c r="BR85" s="118"/>
      <c r="BS85" s="118"/>
      <c r="BT85" s="118"/>
      <c r="BU85" s="118"/>
      <c r="BV85" s="118"/>
      <c r="BW85" s="118"/>
      <c r="BX85" s="118"/>
      <c r="BY85" s="118"/>
      <c r="BZ85" s="118"/>
      <c r="CA85" s="118"/>
    </row>
    <row r="86" spans="1:79">
      <c r="A86" s="35">
        <f>A85+1</f>
        <v>1995</v>
      </c>
      <c r="B86" s="36">
        <v>77.640756090164771</v>
      </c>
      <c r="C86" s="36">
        <v>14.363691499039726</v>
      </c>
      <c r="D86" s="36">
        <v>3.1032042858586881</v>
      </c>
      <c r="E86" s="36">
        <v>3.7804508238148187</v>
      </c>
      <c r="F86" s="36">
        <v>1.1118973011220057</v>
      </c>
      <c r="G86" s="36"/>
      <c r="H86" s="35">
        <f t="shared" ref="H86:H97" si="0">H85+1</f>
        <v>1995</v>
      </c>
      <c r="I86" s="36">
        <v>71.696202531645568</v>
      </c>
      <c r="J86" s="36">
        <v>18.592405063291139</v>
      </c>
      <c r="K86" s="36">
        <v>3.7367088607594936</v>
      </c>
      <c r="L86" s="36">
        <v>4.4253164556962021</v>
      </c>
      <c r="M86" s="36">
        <v>1.549367088607595</v>
      </c>
      <c r="N86" s="36"/>
      <c r="O86" s="35">
        <f t="shared" ref="O86:O97" si="1">O85+1</f>
        <v>1995</v>
      </c>
      <c r="P86" s="36">
        <v>59.239296247330408</v>
      </c>
      <c r="Q86" s="36">
        <v>27.255161191904808</v>
      </c>
      <c r="R86" s="36">
        <v>5.1255974778806053</v>
      </c>
      <c r="S86" s="36">
        <v>5.9391843791314951</v>
      </c>
      <c r="T86" s="36">
        <v>2.4407607037526691</v>
      </c>
      <c r="U86" s="36"/>
      <c r="V86" s="35">
        <f t="shared" ref="V86:V97" si="2">V85+1</f>
        <v>1995</v>
      </c>
      <c r="W86" s="36">
        <v>55.535186882574592</v>
      </c>
      <c r="X86" s="36">
        <v>29.595681841328034</v>
      </c>
      <c r="Y86" s="36">
        <v>5.6421224157246153</v>
      </c>
      <c r="Z86" s="36">
        <v>6.5281596903961701</v>
      </c>
      <c r="AA86" s="36">
        <v>2.6988491699765755</v>
      </c>
      <c r="AB86" s="36"/>
      <c r="AC86" s="118"/>
      <c r="AD86" s="118"/>
      <c r="AE86" s="118"/>
      <c r="AF86" s="118"/>
      <c r="AG86" s="118"/>
      <c r="AH86" s="118"/>
      <c r="AI86" s="118"/>
      <c r="AJ86" s="118"/>
      <c r="AK86" s="118"/>
      <c r="AL86" s="118"/>
      <c r="AM86" s="118"/>
      <c r="AN86" s="118"/>
      <c r="AO86" s="118"/>
      <c r="AP86" s="118"/>
      <c r="AQ86" s="118"/>
      <c r="AR86" s="118"/>
      <c r="AS86" s="118"/>
      <c r="AT86" s="118"/>
      <c r="AU86" s="118"/>
      <c r="AV86" s="118"/>
      <c r="AW86" s="118"/>
      <c r="AX86" s="118"/>
      <c r="AY86" s="118"/>
      <c r="AZ86" s="118"/>
      <c r="BA86" s="118"/>
      <c r="BB86" s="118"/>
      <c r="BC86" s="118"/>
      <c r="BD86" s="118"/>
      <c r="BE86" s="118"/>
      <c r="BF86" s="118"/>
      <c r="BG86" s="118"/>
      <c r="BH86" s="118"/>
      <c r="BI86" s="118"/>
      <c r="BJ86" s="118"/>
      <c r="BK86" s="118"/>
      <c r="BL86" s="118"/>
      <c r="BM86" s="118"/>
      <c r="BN86" s="118"/>
      <c r="BO86" s="118"/>
      <c r="BP86" s="118"/>
      <c r="BQ86" s="118"/>
      <c r="BR86" s="118"/>
      <c r="BS86" s="118"/>
      <c r="BT86" s="118"/>
      <c r="BU86" s="118"/>
      <c r="BV86" s="118"/>
      <c r="BW86" s="118"/>
      <c r="BX86" s="118"/>
      <c r="BY86" s="118"/>
      <c r="BZ86" s="118"/>
      <c r="CA86" s="118"/>
    </row>
    <row r="87" spans="1:79">
      <c r="A87" s="35">
        <f t="shared" ref="A87:A96" si="3">A86+1</f>
        <v>1996</v>
      </c>
      <c r="B87" s="36">
        <v>77.119757453259211</v>
      </c>
      <c r="C87" s="36">
        <v>14.633653360282969</v>
      </c>
      <c r="D87" s="36">
        <v>3.2137443153107625</v>
      </c>
      <c r="E87" s="36">
        <v>3.8201111672561892</v>
      </c>
      <c r="F87" s="36">
        <v>1.2127337038908537</v>
      </c>
      <c r="G87" s="36"/>
      <c r="H87" s="35">
        <f t="shared" si="0"/>
        <v>1996</v>
      </c>
      <c r="I87" s="36">
        <v>71.47338595426028</v>
      </c>
      <c r="J87" s="36">
        <v>18.76138433515483</v>
      </c>
      <c r="K87" s="36">
        <v>3.815017202995346</v>
      </c>
      <c r="L87" s="36">
        <v>4.3209876543209882</v>
      </c>
      <c r="M87" s="36">
        <v>1.6292248532685694</v>
      </c>
      <c r="N87" s="36"/>
      <c r="O87" s="35">
        <f t="shared" si="1"/>
        <v>1996</v>
      </c>
      <c r="P87" s="36">
        <v>59.664292980671426</v>
      </c>
      <c r="Q87" s="36">
        <v>27.049847405900309</v>
      </c>
      <c r="R87" s="36">
        <v>5.1881993896236018</v>
      </c>
      <c r="S87" s="36">
        <v>5.676500508647</v>
      </c>
      <c r="T87" s="36">
        <v>2.4211597151576809</v>
      </c>
      <c r="U87" s="36"/>
      <c r="V87" s="35">
        <f t="shared" si="2"/>
        <v>1996</v>
      </c>
      <c r="W87" s="36">
        <v>56.133564084291955</v>
      </c>
      <c r="X87" s="36">
        <v>29.308765143031653</v>
      </c>
      <c r="Y87" s="36">
        <v>5.5787437646340212</v>
      </c>
      <c r="Z87" s="36">
        <v>6.2506362618344689</v>
      </c>
      <c r="AA87" s="36">
        <v>2.7282907462078789</v>
      </c>
      <c r="AB87" s="36"/>
      <c r="AC87" s="118"/>
      <c r="AD87" s="118"/>
      <c r="AE87" s="118"/>
      <c r="AF87" s="118"/>
      <c r="AG87" s="118"/>
      <c r="AH87" s="118"/>
      <c r="AI87" s="118"/>
      <c r="AJ87" s="118"/>
      <c r="AK87" s="118"/>
      <c r="AL87" s="118"/>
      <c r="AM87" s="118"/>
      <c r="AN87" s="118"/>
      <c r="AO87" s="118"/>
      <c r="AP87" s="118"/>
      <c r="AQ87" s="118"/>
      <c r="AR87" s="118"/>
      <c r="AS87" s="118"/>
      <c r="AT87" s="118"/>
      <c r="AU87" s="118"/>
      <c r="AV87" s="118"/>
      <c r="AW87" s="118"/>
      <c r="AX87" s="118"/>
      <c r="AY87" s="118"/>
      <c r="AZ87" s="118"/>
      <c r="BA87" s="118"/>
      <c r="BB87" s="118"/>
      <c r="BC87" s="118"/>
      <c r="BD87" s="118"/>
      <c r="BE87" s="118"/>
      <c r="BF87" s="118"/>
      <c r="BG87" s="118"/>
      <c r="BH87" s="118"/>
      <c r="BI87" s="118"/>
      <c r="BJ87" s="118"/>
      <c r="BK87" s="118"/>
      <c r="BL87" s="118"/>
      <c r="BM87" s="118"/>
      <c r="BN87" s="118"/>
      <c r="BO87" s="118"/>
      <c r="BP87" s="118"/>
      <c r="BQ87" s="118"/>
      <c r="BR87" s="118"/>
      <c r="BS87" s="118"/>
      <c r="BT87" s="118"/>
      <c r="BU87" s="118"/>
      <c r="BV87" s="118"/>
      <c r="BW87" s="118"/>
      <c r="BX87" s="118"/>
      <c r="BY87" s="118"/>
      <c r="BZ87" s="118"/>
      <c r="CA87" s="118"/>
    </row>
    <row r="88" spans="1:79">
      <c r="A88" s="35">
        <f t="shared" si="3"/>
        <v>1997</v>
      </c>
      <c r="B88" s="36">
        <v>76.919186810963893</v>
      </c>
      <c r="C88" s="36">
        <v>14.736522706584402</v>
      </c>
      <c r="D88" s="36">
        <v>3.4388591079194901</v>
      </c>
      <c r="E88" s="36">
        <v>3.651259229290988</v>
      </c>
      <c r="F88" s="36">
        <v>1.2541721452412258</v>
      </c>
      <c r="G88" s="36"/>
      <c r="H88" s="35">
        <f t="shared" si="0"/>
        <v>1997</v>
      </c>
      <c r="I88" s="36">
        <v>71.27519497619771</v>
      </c>
      <c r="J88" s="36">
        <v>18.717714980249163</v>
      </c>
      <c r="K88" s="36">
        <v>4.0514534589283908</v>
      </c>
      <c r="L88" s="36">
        <v>4.2641547655221306</v>
      </c>
      <c r="M88" s="36">
        <v>1.6914818191026031</v>
      </c>
      <c r="N88" s="36"/>
      <c r="O88" s="35">
        <f t="shared" si="1"/>
        <v>1997</v>
      </c>
      <c r="P88" s="36">
        <v>60.280801709227795</v>
      </c>
      <c r="Q88" s="36">
        <v>26.686336351612574</v>
      </c>
      <c r="R88" s="36">
        <v>5.1378573608708917</v>
      </c>
      <c r="S88" s="36">
        <v>5.3820327601994098</v>
      </c>
      <c r="T88" s="36">
        <v>2.5129718180893277</v>
      </c>
      <c r="U88" s="36"/>
      <c r="V88" s="35">
        <f t="shared" si="2"/>
        <v>1997</v>
      </c>
      <c r="W88" s="36">
        <v>56.886532776022015</v>
      </c>
      <c r="X88" s="36">
        <v>28.91222346824345</v>
      </c>
      <c r="Y88" s="36">
        <v>5.5153430522989089</v>
      </c>
      <c r="Z88" s="36">
        <v>5.9027423794474458</v>
      </c>
      <c r="AA88" s="36">
        <v>2.7831583239881739</v>
      </c>
      <c r="AB88" s="36"/>
      <c r="AC88" s="118"/>
      <c r="AD88" s="118"/>
      <c r="AE88" s="118"/>
      <c r="AF88" s="118"/>
      <c r="AG88" s="118"/>
      <c r="AH88" s="118"/>
      <c r="AI88" s="118"/>
      <c r="AJ88" s="118"/>
      <c r="AK88" s="118"/>
      <c r="AL88" s="118"/>
      <c r="AM88" s="118"/>
      <c r="AN88" s="118"/>
      <c r="AO88" s="118"/>
      <c r="AP88" s="118"/>
      <c r="AQ88" s="118"/>
      <c r="AR88" s="118"/>
      <c r="AS88" s="118"/>
      <c r="AT88" s="118"/>
      <c r="AU88" s="118"/>
      <c r="AV88" s="118"/>
      <c r="AW88" s="118"/>
      <c r="AX88" s="118"/>
      <c r="AY88" s="118"/>
      <c r="AZ88" s="118"/>
      <c r="BA88" s="118"/>
      <c r="BB88" s="118"/>
      <c r="BC88" s="118"/>
      <c r="BD88" s="118"/>
      <c r="BE88" s="118"/>
      <c r="BF88" s="118"/>
      <c r="BG88" s="118"/>
      <c r="BH88" s="118"/>
      <c r="BI88" s="118"/>
      <c r="BJ88" s="118"/>
      <c r="BK88" s="118"/>
      <c r="BL88" s="118"/>
      <c r="BM88" s="118"/>
      <c r="BN88" s="118"/>
      <c r="BO88" s="118"/>
      <c r="BP88" s="118"/>
      <c r="BQ88" s="118"/>
      <c r="BR88" s="118"/>
      <c r="BS88" s="118"/>
      <c r="BT88" s="118"/>
      <c r="BU88" s="118"/>
      <c r="BV88" s="118"/>
      <c r="BW88" s="118"/>
      <c r="BX88" s="118"/>
      <c r="BY88" s="118"/>
      <c r="BZ88" s="118"/>
      <c r="CA88" s="118"/>
    </row>
    <row r="89" spans="1:79">
      <c r="A89" s="35">
        <f t="shared" si="3"/>
        <v>1998</v>
      </c>
      <c r="B89" s="36">
        <v>77.071739350399682</v>
      </c>
      <c r="C89" s="36">
        <v>15.056157037336844</v>
      </c>
      <c r="D89" s="36">
        <v>3.136699382778509</v>
      </c>
      <c r="E89" s="36">
        <v>3.5110796316907829</v>
      </c>
      <c r="F89" s="36">
        <v>1.2243245977941923</v>
      </c>
      <c r="G89" s="36"/>
      <c r="H89" s="35">
        <f t="shared" si="0"/>
        <v>1998</v>
      </c>
      <c r="I89" s="36">
        <v>71.606690319310687</v>
      </c>
      <c r="J89" s="36">
        <v>19.026862645717181</v>
      </c>
      <c r="K89" s="36">
        <v>3.6898124683223514</v>
      </c>
      <c r="L89" s="36">
        <v>4.0344652812975159</v>
      </c>
      <c r="M89" s="36">
        <v>1.6421692853522554</v>
      </c>
      <c r="N89" s="36"/>
      <c r="O89" s="35">
        <f t="shared" si="1"/>
        <v>1998</v>
      </c>
      <c r="P89" s="36">
        <v>61.100356597045341</v>
      </c>
      <c r="Q89" s="36">
        <v>26.622516556291394</v>
      </c>
      <c r="R89" s="36">
        <v>4.7478349465104435</v>
      </c>
      <c r="S89" s="36">
        <v>5.1553744268976054</v>
      </c>
      <c r="T89" s="36">
        <v>2.3739174732552217</v>
      </c>
      <c r="U89" s="36"/>
      <c r="V89" s="35">
        <f t="shared" si="2"/>
        <v>1998</v>
      </c>
      <c r="W89" s="36">
        <v>58.130039808104513</v>
      </c>
      <c r="X89" s="36">
        <v>28.580177605389402</v>
      </c>
      <c r="Y89" s="36">
        <v>5.0831887312442587</v>
      </c>
      <c r="Z89" s="36">
        <v>5.675206695927324</v>
      </c>
      <c r="AA89" s="36">
        <v>2.5313871593344897</v>
      </c>
      <c r="AB89" s="36"/>
      <c r="AC89" s="118"/>
      <c r="AD89" s="118"/>
      <c r="AE89" s="118"/>
      <c r="AF89" s="118"/>
      <c r="AG89" s="118"/>
      <c r="AH89" s="118"/>
      <c r="AI89" s="118"/>
      <c r="AJ89" s="118"/>
      <c r="AK89" s="118"/>
      <c r="AL89" s="118"/>
      <c r="AM89" s="118"/>
      <c r="AN89" s="118"/>
      <c r="AO89" s="118"/>
      <c r="AP89" s="118"/>
      <c r="AQ89" s="118"/>
      <c r="AR89" s="118"/>
      <c r="AS89" s="118"/>
      <c r="AT89" s="118"/>
      <c r="AU89" s="118"/>
      <c r="AV89" s="118"/>
      <c r="AW89" s="118"/>
      <c r="AX89" s="118"/>
      <c r="AY89" s="118"/>
      <c r="AZ89" s="118"/>
      <c r="BA89" s="118"/>
      <c r="BB89" s="118"/>
      <c r="BC89" s="118"/>
      <c r="BD89" s="118"/>
      <c r="BE89" s="118"/>
      <c r="BF89" s="118"/>
      <c r="BG89" s="118"/>
      <c r="BH89" s="118"/>
      <c r="BI89" s="118"/>
      <c r="BJ89" s="118"/>
      <c r="BK89" s="118"/>
      <c r="BL89" s="118"/>
      <c r="BM89" s="118"/>
      <c r="BN89" s="118"/>
      <c r="BO89" s="118"/>
      <c r="BP89" s="118"/>
      <c r="BQ89" s="118"/>
      <c r="BR89" s="118"/>
      <c r="BS89" s="118"/>
      <c r="BT89" s="118"/>
      <c r="BU89" s="118"/>
      <c r="BV89" s="118"/>
      <c r="BW89" s="118"/>
      <c r="BX89" s="118"/>
      <c r="BY89" s="118"/>
      <c r="BZ89" s="118"/>
      <c r="CA89" s="118"/>
    </row>
    <row r="90" spans="1:79">
      <c r="A90" s="35">
        <f t="shared" si="3"/>
        <v>1999</v>
      </c>
      <c r="B90" s="36">
        <v>77.071095807170337</v>
      </c>
      <c r="C90" s="36">
        <v>15.191411788535548</v>
      </c>
      <c r="D90" s="36">
        <v>3.2104516913105128</v>
      </c>
      <c r="E90" s="36">
        <v>3.2610897306056312</v>
      </c>
      <c r="F90" s="36">
        <v>1.2659509823779624</v>
      </c>
      <c r="G90" s="36"/>
      <c r="H90" s="35">
        <f t="shared" si="0"/>
        <v>1999</v>
      </c>
      <c r="I90" s="36">
        <v>71.926977687626774</v>
      </c>
      <c r="J90" s="36">
        <v>18.874239350912777</v>
      </c>
      <c r="K90" s="36">
        <v>3.7728194726166326</v>
      </c>
      <c r="L90" s="36">
        <v>3.7829614604462471</v>
      </c>
      <c r="M90" s="36">
        <v>1.6430020283975657</v>
      </c>
      <c r="N90" s="36"/>
      <c r="O90" s="35">
        <f t="shared" si="1"/>
        <v>1999</v>
      </c>
      <c r="P90" s="36">
        <v>62.143439282803591</v>
      </c>
      <c r="Q90" s="36">
        <v>26.079869600651996</v>
      </c>
      <c r="R90" s="36">
        <v>4.7269763651181744</v>
      </c>
      <c r="S90" s="36">
        <v>4.7881010594947027</v>
      </c>
      <c r="T90" s="36">
        <v>2.2616136919315406</v>
      </c>
      <c r="U90" s="36"/>
      <c r="V90" s="35">
        <f t="shared" si="2"/>
        <v>1999</v>
      </c>
      <c r="W90" s="36">
        <v>59.509954058192953</v>
      </c>
      <c r="X90" s="36">
        <v>27.861153649821336</v>
      </c>
      <c r="Y90" s="36">
        <v>4.9821337417049509</v>
      </c>
      <c r="Z90" s="36">
        <v>5.2271567126084735</v>
      </c>
      <c r="AA90" s="36">
        <v>2.4196018376722819</v>
      </c>
      <c r="AB90" s="36"/>
      <c r="AC90" s="118"/>
      <c r="AD90" s="118"/>
      <c r="AE90" s="118"/>
      <c r="AF90" s="118"/>
      <c r="AG90" s="118"/>
      <c r="AH90" s="118"/>
      <c r="AI90" s="118"/>
      <c r="AJ90" s="118"/>
      <c r="AK90" s="118"/>
      <c r="AL90" s="118"/>
      <c r="AM90" s="118"/>
      <c r="AN90" s="118"/>
      <c r="AO90" s="118"/>
      <c r="AP90" s="118"/>
      <c r="AQ90" s="118"/>
      <c r="AR90" s="118"/>
      <c r="AS90" s="118"/>
      <c r="AT90" s="118"/>
      <c r="AU90" s="118"/>
      <c r="AV90" s="118"/>
      <c r="AW90" s="118"/>
      <c r="AX90" s="118"/>
      <c r="AY90" s="118"/>
      <c r="AZ90" s="118"/>
      <c r="BA90" s="118"/>
      <c r="BB90" s="118"/>
      <c r="BC90" s="118"/>
      <c r="BD90" s="118"/>
      <c r="BE90" s="118"/>
      <c r="BF90" s="118"/>
      <c r="BG90" s="118"/>
      <c r="BH90" s="118"/>
      <c r="BI90" s="118"/>
      <c r="BJ90" s="118"/>
      <c r="BK90" s="118"/>
      <c r="BL90" s="118"/>
      <c r="BM90" s="118"/>
      <c r="BN90" s="118"/>
      <c r="BO90" s="118"/>
      <c r="BP90" s="118"/>
      <c r="BQ90" s="118"/>
      <c r="BR90" s="118"/>
      <c r="BS90" s="118"/>
      <c r="BT90" s="118"/>
      <c r="BU90" s="118"/>
      <c r="BV90" s="118"/>
      <c r="BW90" s="118"/>
      <c r="BX90" s="118"/>
      <c r="BY90" s="118"/>
      <c r="BZ90" s="118"/>
      <c r="CA90" s="118"/>
    </row>
    <row r="91" spans="1:79">
      <c r="A91" s="35">
        <f t="shared" si="3"/>
        <v>2000</v>
      </c>
      <c r="B91" s="36">
        <v>76.9100508018727</v>
      </c>
      <c r="C91" s="36">
        <v>14.762426536507622</v>
      </c>
      <c r="D91" s="36">
        <v>3.4465584221536014</v>
      </c>
      <c r="E91" s="36">
        <v>3.6158979978085473</v>
      </c>
      <c r="F91" s="36">
        <v>1.2650662416575358</v>
      </c>
      <c r="G91" s="36"/>
      <c r="H91" s="35">
        <f t="shared" si="0"/>
        <v>2000</v>
      </c>
      <c r="I91" s="36">
        <v>72.21004384216819</v>
      </c>
      <c r="J91" s="36">
        <v>18.134715025906736</v>
      </c>
      <c r="K91" s="36">
        <v>3.945795137504982</v>
      </c>
      <c r="L91" s="36">
        <v>4.0952570745316867</v>
      </c>
      <c r="M91" s="36">
        <v>1.6141889198884019</v>
      </c>
      <c r="N91" s="36"/>
      <c r="O91" s="35">
        <f t="shared" si="1"/>
        <v>2000</v>
      </c>
      <c r="P91" s="36">
        <v>63.006300630063002</v>
      </c>
      <c r="Q91" s="36">
        <v>24.68246824682468</v>
      </c>
      <c r="R91" s="36">
        <v>5.0105010501050105</v>
      </c>
      <c r="S91" s="36">
        <v>5.1305130513051305</v>
      </c>
      <c r="T91" s="36">
        <v>2.1702170217021699</v>
      </c>
      <c r="U91" s="36"/>
      <c r="V91" s="35">
        <f t="shared" si="2"/>
        <v>2000</v>
      </c>
      <c r="W91" s="36">
        <v>60.876541971717977</v>
      </c>
      <c r="X91" s="36">
        <v>26.085648380302878</v>
      </c>
      <c r="Y91" s="36">
        <v>5.2351820278808541</v>
      </c>
      <c r="Z91" s="36">
        <v>5.5260254738742347</v>
      </c>
      <c r="AA91" s="36">
        <v>2.2766021462240498</v>
      </c>
      <c r="AB91" s="36"/>
      <c r="AC91" s="118"/>
      <c r="AD91" s="118"/>
      <c r="AE91" s="118"/>
      <c r="AF91" s="118"/>
      <c r="AG91" s="118"/>
      <c r="AH91" s="118"/>
      <c r="AI91" s="118"/>
      <c r="AJ91" s="118"/>
      <c r="AK91" s="118"/>
      <c r="AL91" s="118"/>
      <c r="AM91" s="118"/>
      <c r="AN91" s="118"/>
      <c r="AO91" s="118"/>
      <c r="AP91" s="118"/>
      <c r="AQ91" s="118"/>
      <c r="AR91" s="118"/>
      <c r="AS91" s="118"/>
      <c r="AT91" s="118"/>
      <c r="AU91" s="118"/>
      <c r="AV91" s="118"/>
      <c r="AW91" s="118"/>
      <c r="AX91" s="118"/>
      <c r="AY91" s="118"/>
      <c r="AZ91" s="118"/>
      <c r="BA91" s="118"/>
      <c r="BB91" s="118"/>
      <c r="BC91" s="118"/>
      <c r="BD91" s="118"/>
      <c r="BE91" s="118"/>
      <c r="BF91" s="118"/>
      <c r="BG91" s="118"/>
      <c r="BH91" s="118"/>
      <c r="BI91" s="118"/>
      <c r="BJ91" s="118"/>
      <c r="BK91" s="118"/>
      <c r="BL91" s="118"/>
      <c r="BM91" s="118"/>
      <c r="BN91" s="118"/>
      <c r="BO91" s="118"/>
      <c r="BP91" s="118"/>
      <c r="BQ91" s="118"/>
      <c r="BR91" s="118"/>
      <c r="BS91" s="118"/>
      <c r="BT91" s="118"/>
      <c r="BU91" s="118"/>
      <c r="BV91" s="118"/>
      <c r="BW91" s="118"/>
      <c r="BX91" s="118"/>
      <c r="BY91" s="118"/>
      <c r="BZ91" s="118"/>
      <c r="CA91" s="118"/>
    </row>
    <row r="92" spans="1:79">
      <c r="A92" s="35">
        <f t="shared" si="3"/>
        <v>2001</v>
      </c>
      <c r="B92" s="36">
        <v>77.63262863980853</v>
      </c>
      <c r="C92" s="36">
        <v>14.928201037096132</v>
      </c>
      <c r="D92" s="36">
        <v>2.7024331870761871</v>
      </c>
      <c r="E92" s="36">
        <v>3.400478659752693</v>
      </c>
      <c r="F92" s="36">
        <v>1.336258476266454</v>
      </c>
      <c r="G92" s="36"/>
      <c r="H92" s="35">
        <f t="shared" si="0"/>
        <v>2001</v>
      </c>
      <c r="I92" s="36">
        <v>72.34021338119453</v>
      </c>
      <c r="J92" s="36">
        <v>18.795493070096722</v>
      </c>
      <c r="K92" s="36">
        <v>3.2007179180376903</v>
      </c>
      <c r="L92" s="36">
        <v>3.9186359557283876</v>
      </c>
      <c r="M92" s="36">
        <v>1.7449396749426662</v>
      </c>
      <c r="N92" s="36"/>
      <c r="O92" s="35">
        <f t="shared" si="1"/>
        <v>2001</v>
      </c>
      <c r="P92" s="36">
        <v>61.676167616761681</v>
      </c>
      <c r="Q92" s="36">
        <v>26.522652265226522</v>
      </c>
      <c r="R92" s="36">
        <v>4.2304230423042313</v>
      </c>
      <c r="S92" s="36">
        <v>5.0805080508050811</v>
      </c>
      <c r="T92" s="36">
        <v>2.4902490249024907</v>
      </c>
      <c r="U92" s="36"/>
      <c r="V92" s="35">
        <f t="shared" si="2"/>
        <v>2001</v>
      </c>
      <c r="W92" s="36">
        <v>58.239775461106653</v>
      </c>
      <c r="X92" s="36">
        <v>28.849238171611866</v>
      </c>
      <c r="Y92" s="36">
        <v>4.6010425020048116</v>
      </c>
      <c r="Z92" s="36">
        <v>5.6034482758620685</v>
      </c>
      <c r="AA92" s="36">
        <v>2.7064955894145948</v>
      </c>
      <c r="AB92" s="36"/>
      <c r="AC92" s="118"/>
      <c r="AD92" s="118"/>
      <c r="AE92" s="118"/>
      <c r="AF92" s="118"/>
      <c r="AG92" s="118"/>
      <c r="AH92" s="118"/>
      <c r="AI92" s="118"/>
      <c r="AJ92" s="118"/>
      <c r="AK92" s="118"/>
      <c r="AL92" s="118"/>
      <c r="AM92" s="118"/>
      <c r="AN92" s="118"/>
      <c r="AO92" s="118"/>
      <c r="AP92" s="118"/>
      <c r="AQ92" s="118"/>
      <c r="AR92" s="118"/>
      <c r="AS92" s="118"/>
      <c r="AT92" s="118"/>
      <c r="AU92" s="118"/>
      <c r="AV92" s="118"/>
      <c r="AW92" s="118"/>
      <c r="AX92" s="118"/>
      <c r="AY92" s="118"/>
      <c r="AZ92" s="118"/>
      <c r="BA92" s="118"/>
      <c r="BB92" s="118"/>
      <c r="BC92" s="118"/>
      <c r="BD92" s="118"/>
      <c r="BE92" s="118"/>
      <c r="BF92" s="118"/>
      <c r="BG92" s="118"/>
      <c r="BH92" s="118"/>
      <c r="BI92" s="118"/>
      <c r="BJ92" s="118"/>
      <c r="BK92" s="118"/>
      <c r="BL92" s="118"/>
      <c r="BM92" s="118"/>
      <c r="BN92" s="118"/>
      <c r="BO92" s="118"/>
      <c r="BP92" s="118"/>
      <c r="BQ92" s="118"/>
      <c r="BR92" s="118"/>
      <c r="BS92" s="118"/>
      <c r="BT92" s="118"/>
      <c r="BU92" s="118"/>
      <c r="BV92" s="118"/>
      <c r="BW92" s="118"/>
      <c r="BX92" s="118"/>
      <c r="BY92" s="118"/>
      <c r="BZ92" s="118"/>
      <c r="CA92" s="118"/>
    </row>
    <row r="93" spans="1:79">
      <c r="A93" s="35">
        <f t="shared" si="3"/>
        <v>2002</v>
      </c>
      <c r="B93" s="36">
        <v>77.77</v>
      </c>
      <c r="C93" s="36">
        <v>15.17</v>
      </c>
      <c r="D93" s="36">
        <v>2.62</v>
      </c>
      <c r="E93" s="36">
        <v>2.96</v>
      </c>
      <c r="F93" s="36">
        <v>1.48</v>
      </c>
      <c r="G93" s="36"/>
      <c r="H93" s="35">
        <f t="shared" si="0"/>
        <v>2002</v>
      </c>
      <c r="I93" s="36">
        <v>72.930000000000007</v>
      </c>
      <c r="J93" s="36">
        <v>18.77</v>
      </c>
      <c r="K93" s="36">
        <v>3.07</v>
      </c>
      <c r="L93" s="36">
        <v>3.39</v>
      </c>
      <c r="M93" s="36">
        <v>1.85</v>
      </c>
      <c r="N93" s="36"/>
      <c r="O93" s="35">
        <f t="shared" si="1"/>
        <v>2002</v>
      </c>
      <c r="P93" s="36">
        <v>61.15</v>
      </c>
      <c r="Q93" s="36">
        <v>27.4</v>
      </c>
      <c r="R93" s="36">
        <v>4.21</v>
      </c>
      <c r="S93" s="36">
        <v>4.58</v>
      </c>
      <c r="T93" s="36">
        <v>2.65</v>
      </c>
      <c r="U93" s="36"/>
      <c r="V93" s="35">
        <f t="shared" si="2"/>
        <v>2002</v>
      </c>
      <c r="W93" s="36">
        <v>56.91</v>
      </c>
      <c r="X93" s="36">
        <v>30.26</v>
      </c>
      <c r="Y93" s="36">
        <v>4.7300000000000004</v>
      </c>
      <c r="Z93" s="36">
        <v>5.19</v>
      </c>
      <c r="AA93" s="36">
        <v>2.9</v>
      </c>
      <c r="AB93" s="36"/>
      <c r="AC93" s="118"/>
      <c r="AD93" s="118"/>
      <c r="AE93" s="118"/>
      <c r="AF93" s="118"/>
      <c r="AG93" s="118"/>
      <c r="AH93" s="118"/>
      <c r="AI93" s="118"/>
      <c r="AJ93" s="118"/>
      <c r="AK93" s="118"/>
      <c r="AL93" s="118"/>
      <c r="AM93" s="118"/>
      <c r="AN93" s="118"/>
      <c r="AO93" s="118"/>
      <c r="AP93" s="118"/>
      <c r="AQ93" s="118"/>
      <c r="AR93" s="118"/>
      <c r="AS93" s="118"/>
      <c r="AT93" s="118"/>
      <c r="AU93" s="118"/>
      <c r="AV93" s="118"/>
      <c r="AW93" s="118"/>
      <c r="AX93" s="118"/>
      <c r="AY93" s="118"/>
      <c r="AZ93" s="118"/>
      <c r="BA93" s="118"/>
      <c r="BB93" s="118"/>
      <c r="BC93" s="118"/>
      <c r="BD93" s="118"/>
      <c r="BE93" s="118"/>
      <c r="BF93" s="118"/>
      <c r="BG93" s="118"/>
      <c r="BH93" s="118"/>
      <c r="BI93" s="118"/>
      <c r="BJ93" s="118"/>
      <c r="BK93" s="118"/>
      <c r="BL93" s="118"/>
      <c r="BM93" s="118"/>
      <c r="BN93" s="118"/>
      <c r="BO93" s="118"/>
      <c r="BP93" s="118"/>
      <c r="BQ93" s="118"/>
      <c r="BR93" s="118"/>
      <c r="BS93" s="118"/>
      <c r="BT93" s="118"/>
      <c r="BU93" s="118"/>
      <c r="BV93" s="118"/>
      <c r="BW93" s="118"/>
      <c r="BX93" s="118"/>
      <c r="BY93" s="118"/>
      <c r="BZ93" s="118"/>
      <c r="CA93" s="118"/>
    </row>
    <row r="94" spans="1:79">
      <c r="A94" s="35">
        <f t="shared" si="3"/>
        <v>2003</v>
      </c>
      <c r="B94" s="36">
        <v>77.56</v>
      </c>
      <c r="C94" s="36">
        <v>15.34</v>
      </c>
      <c r="D94" s="36">
        <v>3</v>
      </c>
      <c r="E94" s="36">
        <v>2.57</v>
      </c>
      <c r="F94" s="36">
        <v>1.53</v>
      </c>
      <c r="G94" s="36"/>
      <c r="H94" s="35">
        <f t="shared" si="0"/>
        <v>2003</v>
      </c>
      <c r="I94" s="36">
        <v>72.56</v>
      </c>
      <c r="J94" s="36">
        <v>18.97</v>
      </c>
      <c r="K94" s="36">
        <v>3.59</v>
      </c>
      <c r="L94" s="36">
        <v>2.98</v>
      </c>
      <c r="M94" s="36">
        <v>1.91</v>
      </c>
      <c r="N94" s="36"/>
      <c r="O94" s="35">
        <f t="shared" si="1"/>
        <v>2003</v>
      </c>
      <c r="P94" s="36">
        <v>60.16</v>
      </c>
      <c r="Q94" s="36">
        <v>27.71</v>
      </c>
      <c r="R94" s="36">
        <v>5.19</v>
      </c>
      <c r="S94" s="36">
        <v>4.18</v>
      </c>
      <c r="T94" s="36">
        <v>2.77</v>
      </c>
      <c r="U94" s="36"/>
      <c r="V94" s="35">
        <f t="shared" si="2"/>
        <v>2003</v>
      </c>
      <c r="W94" s="36">
        <v>55.58</v>
      </c>
      <c r="X94" s="36">
        <v>30.68</v>
      </c>
      <c r="Y94" s="36">
        <v>5.93</v>
      </c>
      <c r="Z94" s="36">
        <v>4.78</v>
      </c>
      <c r="AA94" s="36">
        <v>3.04</v>
      </c>
      <c r="AB94" s="36"/>
      <c r="AC94" s="118"/>
      <c r="AD94" s="118"/>
      <c r="AE94" s="118"/>
      <c r="AF94" s="118"/>
      <c r="AG94" s="118"/>
      <c r="AH94" s="118"/>
      <c r="AI94" s="118"/>
      <c r="AJ94" s="118"/>
      <c r="AK94" s="118"/>
      <c r="AL94" s="118"/>
      <c r="AM94" s="118"/>
      <c r="AN94" s="118"/>
      <c r="AO94" s="118"/>
      <c r="AP94" s="118"/>
      <c r="AQ94" s="118"/>
      <c r="AR94" s="118"/>
      <c r="AS94" s="118"/>
      <c r="AT94" s="118"/>
      <c r="AU94" s="118"/>
      <c r="AV94" s="118"/>
      <c r="AW94" s="118"/>
      <c r="AX94" s="118"/>
      <c r="AY94" s="118"/>
      <c r="AZ94" s="118"/>
      <c r="BA94" s="118"/>
      <c r="BB94" s="118"/>
      <c r="BC94" s="118"/>
      <c r="BD94" s="118"/>
      <c r="BE94" s="118"/>
      <c r="BF94" s="118"/>
      <c r="BG94" s="118"/>
      <c r="BH94" s="118"/>
      <c r="BI94" s="118"/>
      <c r="BJ94" s="118"/>
      <c r="BK94" s="118"/>
      <c r="BL94" s="118"/>
      <c r="BM94" s="118"/>
      <c r="BN94" s="118"/>
      <c r="BO94" s="118"/>
      <c r="BP94" s="118"/>
      <c r="BQ94" s="118"/>
      <c r="BR94" s="118"/>
      <c r="BS94" s="118"/>
      <c r="BT94" s="118"/>
      <c r="BU94" s="118"/>
      <c r="BV94" s="118"/>
      <c r="BW94" s="118"/>
      <c r="BX94" s="118"/>
      <c r="BY94" s="118"/>
      <c r="BZ94" s="118"/>
      <c r="CA94" s="118"/>
    </row>
    <row r="95" spans="1:79">
      <c r="A95" s="35">
        <f t="shared" si="3"/>
        <v>2004</v>
      </c>
      <c r="B95" s="36">
        <v>75.84</v>
      </c>
      <c r="C95" s="36">
        <v>16.39</v>
      </c>
      <c r="D95" s="36">
        <v>3.74</v>
      </c>
      <c r="E95" s="36">
        <v>2.52</v>
      </c>
      <c r="F95" s="36">
        <v>1.5</v>
      </c>
      <c r="G95" s="36"/>
      <c r="H95" s="35">
        <f t="shared" si="0"/>
        <v>2004</v>
      </c>
      <c r="I95" s="36">
        <v>70.680000000000007</v>
      </c>
      <c r="J95" s="36">
        <v>20.059999999999999</v>
      </c>
      <c r="K95" s="36">
        <v>4.4800000000000004</v>
      </c>
      <c r="L95" s="36">
        <v>2.94</v>
      </c>
      <c r="M95" s="36">
        <v>1.84</v>
      </c>
      <c r="N95" s="36"/>
      <c r="O95" s="35">
        <f t="shared" si="1"/>
        <v>2004</v>
      </c>
      <c r="P95" s="36">
        <v>58.4</v>
      </c>
      <c r="Q95" s="36">
        <v>28.44</v>
      </c>
      <c r="R95" s="36">
        <v>6.49</v>
      </c>
      <c r="S95" s="36">
        <v>4.0999999999999996</v>
      </c>
      <c r="T95" s="36">
        <v>2.57</v>
      </c>
      <c r="U95" s="36"/>
      <c r="V95" s="35">
        <f t="shared" si="2"/>
        <v>2004</v>
      </c>
      <c r="W95" s="36">
        <v>53.36</v>
      </c>
      <c r="X95" s="36">
        <v>31.6</v>
      </c>
      <c r="Y95" s="36">
        <v>7.53</v>
      </c>
      <c r="Z95" s="36">
        <v>4.71</v>
      </c>
      <c r="AA95" s="36">
        <v>2.8</v>
      </c>
      <c r="AB95" s="36"/>
      <c r="AC95" s="118"/>
      <c r="AD95" s="118"/>
      <c r="AE95" s="118"/>
      <c r="AF95" s="118"/>
      <c r="AG95" s="118"/>
      <c r="AH95" s="118"/>
      <c r="AI95" s="118"/>
      <c r="AJ95" s="118"/>
      <c r="AK95" s="118"/>
      <c r="AL95" s="118"/>
      <c r="AM95" s="118"/>
      <c r="AN95" s="118"/>
      <c r="AO95" s="118"/>
      <c r="AP95" s="118"/>
      <c r="AQ95" s="118"/>
      <c r="AR95" s="118"/>
      <c r="AS95" s="118"/>
      <c r="AT95" s="118"/>
      <c r="AU95" s="118"/>
      <c r="AV95" s="118"/>
      <c r="AW95" s="118"/>
      <c r="AX95" s="118"/>
      <c r="AY95" s="118"/>
      <c r="AZ95" s="118"/>
      <c r="BA95" s="118"/>
      <c r="BB95" s="118"/>
      <c r="BC95" s="118"/>
      <c r="BD95" s="118"/>
      <c r="BE95" s="118"/>
      <c r="BF95" s="118"/>
      <c r="BG95" s="118"/>
      <c r="BH95" s="118"/>
      <c r="BI95" s="118"/>
      <c r="BJ95" s="118"/>
      <c r="BK95" s="118"/>
      <c r="BL95" s="118"/>
      <c r="BM95" s="118"/>
      <c r="BN95" s="118"/>
      <c r="BO95" s="118"/>
      <c r="BP95" s="118"/>
      <c r="BQ95" s="118"/>
      <c r="BR95" s="118"/>
      <c r="BS95" s="118"/>
      <c r="BT95" s="118"/>
      <c r="BU95" s="118"/>
      <c r="BV95" s="118"/>
      <c r="BW95" s="118"/>
      <c r="BX95" s="118"/>
      <c r="BY95" s="118"/>
      <c r="BZ95" s="118"/>
      <c r="CA95" s="118"/>
    </row>
    <row r="96" spans="1:79">
      <c r="A96" s="35">
        <f t="shared" si="3"/>
        <v>2005</v>
      </c>
      <c r="B96" s="36">
        <v>72.989999999999995</v>
      </c>
      <c r="C96" s="36">
        <v>18.28</v>
      </c>
      <c r="D96" s="36">
        <v>3.96</v>
      </c>
      <c r="E96" s="36">
        <v>3.2</v>
      </c>
      <c r="F96" s="36">
        <v>1.57</v>
      </c>
      <c r="G96" s="36"/>
      <c r="H96" s="35">
        <f t="shared" si="0"/>
        <v>2005</v>
      </c>
      <c r="I96" s="36">
        <v>67.53</v>
      </c>
      <c r="J96" s="36">
        <v>22.17</v>
      </c>
      <c r="K96" s="36">
        <v>4.6900000000000004</v>
      </c>
      <c r="L96" s="36">
        <v>3.72</v>
      </c>
      <c r="M96" s="36">
        <v>1.89</v>
      </c>
      <c r="N96" s="36"/>
      <c r="O96" s="35">
        <f t="shared" si="1"/>
        <v>2005</v>
      </c>
      <c r="P96" s="36">
        <v>54.75</v>
      </c>
      <c r="Q96" s="36">
        <v>30.88</v>
      </c>
      <c r="R96" s="36">
        <v>6.55</v>
      </c>
      <c r="S96" s="36">
        <v>5.2</v>
      </c>
      <c r="T96" s="36">
        <v>2.61</v>
      </c>
      <c r="U96" s="36"/>
      <c r="V96" s="35">
        <f t="shared" si="2"/>
        <v>2005</v>
      </c>
      <c r="W96" s="36">
        <v>49.59</v>
      </c>
      <c r="X96" s="36">
        <v>34.159999999999997</v>
      </c>
      <c r="Y96" s="36">
        <v>7.43</v>
      </c>
      <c r="Z96" s="36">
        <v>5.95</v>
      </c>
      <c r="AA96" s="36">
        <v>2.87</v>
      </c>
      <c r="AB96" s="36"/>
      <c r="AC96" s="118"/>
      <c r="AD96" s="118"/>
      <c r="AE96" s="118"/>
      <c r="AF96" s="118"/>
      <c r="AG96" s="118"/>
      <c r="AH96" s="118"/>
      <c r="AI96" s="118"/>
      <c r="AJ96" s="118"/>
      <c r="AK96" s="118"/>
      <c r="AL96" s="118"/>
      <c r="AM96" s="118"/>
      <c r="AN96" s="118"/>
      <c r="AO96" s="118"/>
      <c r="AP96" s="118"/>
      <c r="AQ96" s="118"/>
      <c r="AR96" s="118"/>
      <c r="AS96" s="118"/>
      <c r="AT96" s="118"/>
      <c r="AU96" s="118"/>
      <c r="AV96" s="118"/>
      <c r="AW96" s="118"/>
      <c r="AX96" s="118"/>
      <c r="AY96" s="118"/>
      <c r="AZ96" s="118"/>
      <c r="BA96" s="118"/>
      <c r="BB96" s="118"/>
      <c r="BC96" s="118"/>
      <c r="BD96" s="118"/>
      <c r="BE96" s="118"/>
      <c r="BF96" s="118"/>
      <c r="BG96" s="118"/>
      <c r="BH96" s="118"/>
      <c r="BI96" s="118"/>
      <c r="BJ96" s="118"/>
      <c r="BK96" s="118"/>
      <c r="BL96" s="118"/>
      <c r="BM96" s="118"/>
      <c r="BN96" s="118"/>
      <c r="BO96" s="118"/>
      <c r="BP96" s="118"/>
      <c r="BQ96" s="118"/>
      <c r="BR96" s="118"/>
      <c r="BS96" s="118"/>
      <c r="BT96" s="118"/>
      <c r="BU96" s="118"/>
      <c r="BV96" s="118"/>
      <c r="BW96" s="118"/>
      <c r="BX96" s="118"/>
      <c r="BY96" s="118"/>
      <c r="BZ96" s="118"/>
      <c r="CA96" s="118"/>
    </row>
    <row r="97" spans="1:79">
      <c r="A97" s="35">
        <v>2006</v>
      </c>
      <c r="B97" s="36">
        <v>72.22</v>
      </c>
      <c r="C97" s="36">
        <v>17.66</v>
      </c>
      <c r="D97" s="36">
        <v>4.5</v>
      </c>
      <c r="E97" s="36">
        <v>4.13</v>
      </c>
      <c r="F97" s="36">
        <v>1.49</v>
      </c>
      <c r="G97" s="36"/>
      <c r="H97" s="35">
        <f t="shared" si="0"/>
        <v>2006</v>
      </c>
      <c r="I97" s="36">
        <v>66.47</v>
      </c>
      <c r="J97" s="36">
        <v>21.6</v>
      </c>
      <c r="K97" s="36">
        <v>5.33</v>
      </c>
      <c r="L97" s="36">
        <v>4.8</v>
      </c>
      <c r="M97" s="36">
        <v>1.8</v>
      </c>
      <c r="N97" s="36"/>
      <c r="O97" s="35">
        <f t="shared" si="1"/>
        <v>2006</v>
      </c>
      <c r="P97" s="36">
        <v>53.48</v>
      </c>
      <c r="Q97" s="36">
        <v>30.08</v>
      </c>
      <c r="R97" s="36">
        <v>7.38</v>
      </c>
      <c r="S97" s="36">
        <v>6.66</v>
      </c>
      <c r="T97" s="36">
        <v>2.4</v>
      </c>
      <c r="U97" s="36"/>
      <c r="V97" s="35">
        <f t="shared" si="2"/>
        <v>2006</v>
      </c>
      <c r="W97" s="36">
        <v>48.37</v>
      </c>
      <c r="X97" s="36">
        <v>33.11</v>
      </c>
      <c r="Y97" s="36">
        <v>8.33</v>
      </c>
      <c r="Z97" s="36">
        <v>7.61</v>
      </c>
      <c r="AA97" s="36">
        <v>2.57</v>
      </c>
      <c r="AB97" s="36"/>
      <c r="AC97" s="118"/>
      <c r="AD97" s="118"/>
      <c r="AE97" s="118"/>
      <c r="AF97" s="118"/>
      <c r="AG97" s="118"/>
      <c r="AH97" s="118"/>
      <c r="AI97" s="118"/>
      <c r="AJ97" s="118"/>
      <c r="AK97" s="118"/>
      <c r="AL97" s="118"/>
      <c r="AM97" s="118"/>
      <c r="AN97" s="118"/>
      <c r="AO97" s="118"/>
      <c r="AP97" s="118"/>
      <c r="AQ97" s="118"/>
      <c r="AR97" s="118"/>
      <c r="AS97" s="118"/>
      <c r="AT97" s="118"/>
      <c r="AU97" s="118"/>
      <c r="AV97" s="118"/>
      <c r="AW97" s="118"/>
      <c r="AX97" s="118"/>
      <c r="AY97" s="118"/>
      <c r="AZ97" s="118"/>
      <c r="BA97" s="118"/>
      <c r="BB97" s="118"/>
      <c r="BC97" s="118"/>
      <c r="BD97" s="118"/>
      <c r="BE97" s="118"/>
      <c r="BF97" s="118"/>
      <c r="BG97" s="118"/>
      <c r="BH97" s="118"/>
      <c r="BI97" s="118"/>
      <c r="BJ97" s="118"/>
      <c r="BK97" s="118"/>
      <c r="BL97" s="118"/>
      <c r="BM97" s="118"/>
      <c r="BN97" s="118"/>
      <c r="BO97" s="118"/>
      <c r="BP97" s="118"/>
      <c r="BQ97" s="118"/>
      <c r="BR97" s="118"/>
      <c r="BS97" s="118"/>
      <c r="BT97" s="118"/>
      <c r="BU97" s="118"/>
      <c r="BV97" s="118"/>
      <c r="BW97" s="118"/>
      <c r="BX97" s="118"/>
      <c r="BY97" s="118"/>
      <c r="BZ97" s="118"/>
      <c r="CA97" s="118"/>
    </row>
    <row r="98" spans="1:79">
      <c r="A98" s="35">
        <f>A97+1</f>
        <v>2007</v>
      </c>
      <c r="B98" s="36">
        <v>72.25</v>
      </c>
      <c r="C98" s="36">
        <v>16.54</v>
      </c>
      <c r="D98" s="36">
        <v>5.09</v>
      </c>
      <c r="E98" s="36">
        <v>4.6900000000000004</v>
      </c>
      <c r="F98" s="36">
        <v>1.44</v>
      </c>
      <c r="G98" s="36"/>
      <c r="H98" s="35">
        <f>H97+1</f>
        <v>2007</v>
      </c>
      <c r="I98" s="36">
        <v>66.430000000000007</v>
      </c>
      <c r="J98" s="36">
        <v>20.29</v>
      </c>
      <c r="K98" s="36">
        <v>6.06</v>
      </c>
      <c r="L98" s="36">
        <v>5.46</v>
      </c>
      <c r="M98" s="36">
        <v>1.76</v>
      </c>
      <c r="N98" s="36"/>
      <c r="O98" s="35">
        <f>O97+1</f>
        <v>2007</v>
      </c>
      <c r="P98" s="36">
        <v>54.28</v>
      </c>
      <c r="Q98" s="36">
        <v>27.65</v>
      </c>
      <c r="R98" s="36">
        <v>8.35</v>
      </c>
      <c r="S98" s="36">
        <v>7.46</v>
      </c>
      <c r="T98" s="36">
        <v>2.2599999999999998</v>
      </c>
      <c r="U98" s="36"/>
      <c r="V98" s="35">
        <f>V97+1</f>
        <v>2007</v>
      </c>
      <c r="W98" s="36">
        <v>49.83</v>
      </c>
      <c r="X98" s="36">
        <v>29.93</v>
      </c>
      <c r="Y98" s="36">
        <v>9.3800000000000008</v>
      </c>
      <c r="Z98" s="36">
        <v>8.4600000000000009</v>
      </c>
      <c r="AA98" s="36">
        <v>2.4</v>
      </c>
      <c r="AB98" s="36"/>
      <c r="AC98" s="118"/>
      <c r="AD98" s="118"/>
      <c r="AE98" s="118"/>
      <c r="AF98" s="118"/>
      <c r="AG98" s="118"/>
      <c r="AH98" s="118"/>
      <c r="AI98" s="118"/>
      <c r="AJ98" s="118"/>
      <c r="AK98" s="118"/>
      <c r="AL98" s="118"/>
      <c r="AM98" s="118"/>
      <c r="AN98" s="118"/>
      <c r="AO98" s="118"/>
      <c r="AP98" s="118"/>
      <c r="AQ98" s="118"/>
      <c r="AR98" s="118"/>
      <c r="AS98" s="118"/>
      <c r="AT98" s="118"/>
      <c r="AU98" s="118"/>
      <c r="AV98" s="118"/>
      <c r="AW98" s="118"/>
      <c r="AX98" s="118"/>
      <c r="AY98" s="118"/>
      <c r="AZ98" s="118"/>
      <c r="BA98" s="118"/>
      <c r="BB98" s="118"/>
      <c r="BC98" s="118"/>
      <c r="BD98" s="118"/>
      <c r="BE98" s="118"/>
      <c r="BF98" s="118"/>
      <c r="BG98" s="118"/>
      <c r="BH98" s="118"/>
      <c r="BI98" s="118"/>
      <c r="BJ98" s="118"/>
      <c r="BK98" s="118"/>
      <c r="BL98" s="118"/>
      <c r="BM98" s="118"/>
      <c r="BN98" s="118"/>
      <c r="BO98" s="118"/>
      <c r="BP98" s="118"/>
      <c r="BQ98" s="118"/>
      <c r="BR98" s="118"/>
      <c r="BS98" s="118"/>
      <c r="BT98" s="118"/>
      <c r="BU98" s="118"/>
      <c r="BV98" s="118"/>
      <c r="BW98" s="118"/>
      <c r="BX98" s="118"/>
      <c r="BY98" s="118"/>
      <c r="BZ98" s="118"/>
      <c r="CA98" s="118"/>
    </row>
    <row r="99" spans="1:79">
      <c r="A99" s="35">
        <f>A98+1</f>
        <v>2008</v>
      </c>
      <c r="B99" s="36">
        <v>74.099999999999994</v>
      </c>
      <c r="C99" s="36">
        <v>16.2</v>
      </c>
      <c r="D99" s="36">
        <v>4.3899999999999997</v>
      </c>
      <c r="E99" s="36">
        <v>3.54</v>
      </c>
      <c r="F99" s="36">
        <v>1.76</v>
      </c>
      <c r="G99" s="36"/>
      <c r="H99" s="35">
        <f>H98+1</f>
        <v>2008</v>
      </c>
      <c r="I99" s="36">
        <v>68.45</v>
      </c>
      <c r="J99" s="36">
        <v>20.04</v>
      </c>
      <c r="K99" s="36">
        <v>5.28</v>
      </c>
      <c r="L99" s="36">
        <v>4.0999999999999996</v>
      </c>
      <c r="M99" s="36">
        <v>2.13</v>
      </c>
      <c r="N99" s="36"/>
      <c r="O99" s="35">
        <f>O98+1</f>
        <v>2008</v>
      </c>
      <c r="P99" s="36">
        <v>55.71</v>
      </c>
      <c r="Q99" s="36">
        <v>28.33</v>
      </c>
      <c r="R99" s="36">
        <v>7.52</v>
      </c>
      <c r="S99" s="36">
        <v>5.56</v>
      </c>
      <c r="T99" s="36">
        <v>2.89</v>
      </c>
      <c r="U99" s="36"/>
      <c r="V99" s="35">
        <f>V98+1</f>
        <v>2008</v>
      </c>
      <c r="W99" s="36">
        <v>50.2</v>
      </c>
      <c r="X99" s="36">
        <v>31.69</v>
      </c>
      <c r="Y99" s="36">
        <v>8.66</v>
      </c>
      <c r="Z99" s="36">
        <v>6.29</v>
      </c>
      <c r="AA99" s="36">
        <v>3.17</v>
      </c>
      <c r="AB99" s="36"/>
      <c r="AC99" s="118"/>
      <c r="AD99" s="118"/>
      <c r="AE99" s="118"/>
      <c r="AF99" s="118"/>
      <c r="AG99" s="118"/>
      <c r="AH99" s="118"/>
      <c r="AI99" s="118"/>
      <c r="AJ99" s="118"/>
      <c r="AK99" s="118"/>
      <c r="AL99" s="118"/>
      <c r="AM99" s="118"/>
      <c r="AN99" s="118"/>
      <c r="AO99" s="118"/>
      <c r="AP99" s="118"/>
      <c r="AQ99" s="118"/>
      <c r="AR99" s="118"/>
      <c r="AS99" s="118"/>
      <c r="AT99" s="118"/>
      <c r="AU99" s="118"/>
      <c r="AV99" s="118"/>
      <c r="AW99" s="118"/>
      <c r="AX99" s="118"/>
      <c r="AY99" s="118"/>
      <c r="AZ99" s="118"/>
      <c r="BA99" s="118"/>
      <c r="BB99" s="118"/>
      <c r="BC99" s="118"/>
      <c r="BD99" s="118"/>
      <c r="BE99" s="118"/>
      <c r="BF99" s="118"/>
      <c r="BG99" s="118"/>
      <c r="BH99" s="118"/>
      <c r="BI99" s="118"/>
      <c r="BJ99" s="118"/>
      <c r="BK99" s="118"/>
      <c r="BL99" s="118"/>
      <c r="BM99" s="118"/>
      <c r="BN99" s="118"/>
      <c r="BO99" s="118"/>
      <c r="BP99" s="118"/>
      <c r="BQ99" s="118"/>
      <c r="BR99" s="118"/>
      <c r="BS99" s="118"/>
      <c r="BT99" s="118"/>
      <c r="BU99" s="118"/>
      <c r="BV99" s="118"/>
      <c r="BW99" s="118"/>
      <c r="BX99" s="118"/>
      <c r="BY99" s="118"/>
      <c r="BZ99" s="118"/>
      <c r="CA99" s="118"/>
    </row>
    <row r="100" spans="1:79" ht="7.5" customHeight="1">
      <c r="A100" s="59"/>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c r="AA100" s="59"/>
      <c r="AB100" s="35"/>
      <c r="AC100" s="118"/>
      <c r="AD100" s="118"/>
      <c r="AE100" s="118"/>
      <c r="AF100" s="118"/>
      <c r="AG100" s="118"/>
      <c r="AH100" s="118"/>
      <c r="AI100" s="118"/>
      <c r="AJ100" s="118"/>
      <c r="AK100" s="118"/>
      <c r="AL100" s="118"/>
      <c r="AM100" s="118"/>
      <c r="AN100" s="118"/>
      <c r="AO100" s="118"/>
      <c r="AP100" s="118"/>
      <c r="AQ100" s="118"/>
      <c r="AR100" s="118"/>
      <c r="AS100" s="118"/>
      <c r="AT100" s="118"/>
      <c r="AU100" s="118"/>
      <c r="AV100" s="118"/>
      <c r="AW100" s="118"/>
      <c r="AX100" s="118"/>
      <c r="AY100" s="118"/>
      <c r="AZ100" s="118"/>
      <c r="BA100" s="118"/>
      <c r="BB100" s="118"/>
      <c r="BC100" s="118"/>
      <c r="BD100" s="118"/>
      <c r="BE100" s="118"/>
      <c r="BF100" s="118"/>
      <c r="BG100" s="118"/>
      <c r="BH100" s="118"/>
      <c r="BI100" s="118"/>
      <c r="BJ100" s="118"/>
      <c r="BK100" s="118"/>
      <c r="BL100" s="118"/>
      <c r="BM100" s="118"/>
      <c r="BN100" s="118"/>
      <c r="BO100" s="118"/>
      <c r="BP100" s="118"/>
      <c r="BQ100" s="118"/>
      <c r="BR100" s="118"/>
      <c r="BS100" s="118"/>
      <c r="BT100" s="118"/>
      <c r="BU100" s="118"/>
      <c r="BV100" s="118"/>
      <c r="BW100" s="118"/>
      <c r="BX100" s="118"/>
      <c r="BY100" s="118"/>
      <c r="BZ100" s="118"/>
      <c r="CA100" s="118"/>
    </row>
    <row r="101" spans="1:79">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118"/>
      <c r="AD101" s="118"/>
      <c r="AE101" s="118"/>
      <c r="AF101" s="118"/>
      <c r="AG101" s="118"/>
      <c r="AH101" s="118"/>
      <c r="AI101" s="118"/>
      <c r="AJ101" s="118"/>
      <c r="AK101" s="118"/>
      <c r="AL101" s="118"/>
      <c r="AM101" s="118"/>
      <c r="AN101" s="118"/>
      <c r="AO101" s="118"/>
      <c r="AP101" s="118"/>
      <c r="AQ101" s="118"/>
      <c r="AR101" s="118"/>
      <c r="AS101" s="118"/>
      <c r="AT101" s="118"/>
      <c r="AU101" s="118"/>
      <c r="AV101" s="118"/>
      <c r="AW101" s="118"/>
      <c r="AX101" s="118"/>
      <c r="AY101" s="118"/>
      <c r="AZ101" s="118"/>
      <c r="BA101" s="118"/>
      <c r="BB101" s="118"/>
      <c r="BC101" s="118"/>
      <c r="BD101" s="118"/>
      <c r="BE101" s="118"/>
      <c r="BF101" s="118"/>
      <c r="BG101" s="118"/>
      <c r="BH101" s="118"/>
      <c r="BI101" s="118"/>
      <c r="BJ101" s="118"/>
      <c r="BK101" s="118"/>
      <c r="BL101" s="118"/>
      <c r="BM101" s="118"/>
      <c r="BN101" s="118"/>
      <c r="BO101" s="118"/>
      <c r="BP101" s="118"/>
      <c r="BQ101" s="118"/>
      <c r="BR101" s="118"/>
      <c r="BS101" s="118"/>
      <c r="BT101" s="118"/>
      <c r="BU101" s="118"/>
      <c r="BV101" s="118"/>
      <c r="BW101" s="118"/>
      <c r="BX101" s="118"/>
      <c r="BY101" s="118"/>
      <c r="BZ101" s="118"/>
      <c r="CA101" s="118"/>
    </row>
    <row r="102" spans="1:79">
      <c r="A102" s="119" t="s">
        <v>196</v>
      </c>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118"/>
      <c r="AD102" s="118"/>
      <c r="AE102" s="118"/>
      <c r="AF102" s="118"/>
      <c r="AG102" s="118"/>
      <c r="AH102" s="118"/>
      <c r="AI102" s="118"/>
      <c r="AJ102" s="118"/>
      <c r="AK102" s="118"/>
      <c r="AL102" s="118"/>
      <c r="AM102" s="118"/>
      <c r="AN102" s="118"/>
      <c r="AO102" s="118"/>
      <c r="AP102" s="118"/>
      <c r="AQ102" s="118"/>
      <c r="AR102" s="118"/>
      <c r="AS102" s="118"/>
      <c r="AT102" s="118"/>
      <c r="AU102" s="118"/>
      <c r="AV102" s="118"/>
      <c r="AW102" s="118"/>
      <c r="AX102" s="118"/>
      <c r="AY102" s="118"/>
      <c r="AZ102" s="118"/>
      <c r="BA102" s="118"/>
      <c r="BB102" s="118"/>
      <c r="BC102" s="118"/>
      <c r="BD102" s="118"/>
      <c r="BE102" s="118"/>
      <c r="BF102" s="118"/>
      <c r="BG102" s="118"/>
      <c r="BH102" s="118"/>
      <c r="BI102" s="118"/>
      <c r="BJ102" s="118"/>
      <c r="BK102" s="118"/>
      <c r="BL102" s="118"/>
      <c r="BM102" s="118"/>
      <c r="BN102" s="118"/>
      <c r="BO102" s="118"/>
      <c r="BP102" s="118"/>
      <c r="BQ102" s="118"/>
      <c r="BR102" s="118"/>
      <c r="BS102" s="118"/>
      <c r="BT102" s="118"/>
      <c r="BU102" s="118"/>
      <c r="BV102" s="118"/>
      <c r="BW102" s="118"/>
      <c r="BX102" s="118"/>
      <c r="BY102" s="118"/>
      <c r="BZ102" s="118"/>
      <c r="CA102" s="118"/>
    </row>
    <row r="103" spans="1:79">
      <c r="A103" s="60" t="s">
        <v>266</v>
      </c>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118"/>
      <c r="AD103" s="118"/>
      <c r="AE103" s="118"/>
      <c r="AF103" s="118"/>
      <c r="AG103" s="118"/>
      <c r="AH103" s="118"/>
      <c r="AI103" s="118"/>
      <c r="AJ103" s="118"/>
      <c r="AK103" s="118"/>
      <c r="AL103" s="118"/>
      <c r="AM103" s="118"/>
      <c r="AN103" s="118"/>
      <c r="AO103" s="118"/>
      <c r="AP103" s="118"/>
      <c r="AQ103" s="118"/>
      <c r="AR103" s="118"/>
      <c r="AS103" s="118"/>
      <c r="AT103" s="118"/>
      <c r="AU103" s="118"/>
      <c r="AV103" s="118"/>
      <c r="AW103" s="118"/>
      <c r="AX103" s="118"/>
      <c r="AY103" s="118"/>
      <c r="AZ103" s="118"/>
      <c r="BA103" s="118"/>
      <c r="BB103" s="118"/>
      <c r="BC103" s="118"/>
      <c r="BD103" s="118"/>
      <c r="BE103" s="118"/>
      <c r="BF103" s="118"/>
      <c r="BG103" s="118"/>
      <c r="BH103" s="118"/>
      <c r="BI103" s="118"/>
      <c r="BJ103" s="118"/>
      <c r="BK103" s="118"/>
      <c r="BL103" s="118"/>
      <c r="BM103" s="118"/>
      <c r="BN103" s="118"/>
      <c r="BO103" s="118"/>
      <c r="BP103" s="118"/>
      <c r="BQ103" s="118"/>
      <c r="BR103" s="118"/>
      <c r="BS103" s="118"/>
      <c r="BT103" s="118"/>
      <c r="BU103" s="118"/>
      <c r="BV103" s="118"/>
      <c r="BW103" s="118"/>
      <c r="BX103" s="118"/>
      <c r="BY103" s="118"/>
      <c r="BZ103" s="118"/>
      <c r="CA103" s="118"/>
    </row>
    <row r="104" spans="1:79">
      <c r="A104" s="60" t="s">
        <v>267</v>
      </c>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118"/>
      <c r="AD104" s="118"/>
      <c r="AE104" s="118"/>
      <c r="AF104" s="118"/>
      <c r="AG104" s="118"/>
      <c r="AH104" s="118"/>
      <c r="AI104" s="118"/>
      <c r="AJ104" s="118"/>
      <c r="AK104" s="118"/>
      <c r="AL104" s="118"/>
      <c r="AM104" s="118"/>
      <c r="AN104" s="118"/>
      <c r="AO104" s="118"/>
      <c r="AP104" s="118"/>
      <c r="AQ104" s="118"/>
      <c r="AR104" s="118"/>
      <c r="AS104" s="118"/>
      <c r="AT104" s="118"/>
      <c r="AU104" s="118"/>
      <c r="AV104" s="118"/>
      <c r="AW104" s="118"/>
      <c r="AX104" s="118"/>
      <c r="AY104" s="118"/>
      <c r="AZ104" s="118"/>
      <c r="BA104" s="118"/>
      <c r="BB104" s="118"/>
      <c r="BC104" s="118"/>
      <c r="BD104" s="118"/>
      <c r="BE104" s="118"/>
      <c r="BF104" s="118"/>
      <c r="BG104" s="118"/>
      <c r="BH104" s="118"/>
      <c r="BI104" s="118"/>
      <c r="BJ104" s="118"/>
      <c r="BK104" s="118"/>
      <c r="BL104" s="118"/>
      <c r="BM104" s="118"/>
      <c r="BN104" s="118"/>
      <c r="BO104" s="118"/>
      <c r="BP104" s="118"/>
      <c r="BQ104" s="118"/>
      <c r="BR104" s="118"/>
      <c r="BS104" s="118"/>
      <c r="BT104" s="118"/>
      <c r="BU104" s="118"/>
      <c r="BV104" s="118"/>
      <c r="BW104" s="118"/>
      <c r="BX104" s="118"/>
      <c r="BY104" s="118"/>
      <c r="BZ104" s="118"/>
      <c r="CA104" s="118"/>
    </row>
    <row r="105" spans="1:79">
      <c r="A105" s="60" t="s">
        <v>268</v>
      </c>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118"/>
      <c r="AD105" s="118"/>
      <c r="AE105" s="118"/>
      <c r="AF105" s="118"/>
      <c r="AG105" s="118"/>
      <c r="AH105" s="118"/>
      <c r="AI105" s="118"/>
      <c r="AJ105" s="118"/>
      <c r="AK105" s="118"/>
      <c r="AL105" s="118"/>
      <c r="AM105" s="118"/>
      <c r="AN105" s="118"/>
      <c r="AO105" s="118"/>
      <c r="AP105" s="118"/>
      <c r="AQ105" s="118"/>
      <c r="AR105" s="118"/>
      <c r="AS105" s="118"/>
      <c r="AT105" s="118"/>
      <c r="AU105" s="118"/>
      <c r="AV105" s="118"/>
      <c r="AW105" s="118"/>
      <c r="AX105" s="118"/>
      <c r="AY105" s="118"/>
      <c r="AZ105" s="118"/>
      <c r="BA105" s="118"/>
      <c r="BB105" s="118"/>
      <c r="BC105" s="118"/>
      <c r="BD105" s="118"/>
      <c r="BE105" s="118"/>
      <c r="BF105" s="118"/>
      <c r="BG105" s="118"/>
      <c r="BH105" s="118"/>
      <c r="BI105" s="118"/>
      <c r="BJ105" s="118"/>
      <c r="BK105" s="118"/>
      <c r="BL105" s="118"/>
      <c r="BM105" s="118"/>
      <c r="BN105" s="118"/>
      <c r="BO105" s="118"/>
      <c r="BP105" s="118"/>
      <c r="BQ105" s="118"/>
      <c r="BR105" s="118"/>
      <c r="BS105" s="118"/>
      <c r="BT105" s="118"/>
      <c r="BU105" s="118"/>
      <c r="BV105" s="118"/>
      <c r="BW105" s="118"/>
      <c r="BX105" s="118"/>
      <c r="BY105" s="118"/>
      <c r="BZ105" s="118"/>
      <c r="CA105" s="118"/>
    </row>
    <row r="106" spans="1:79">
      <c r="A106" s="60" t="s">
        <v>269</v>
      </c>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118"/>
      <c r="AD106" s="118"/>
      <c r="AE106" s="118"/>
      <c r="AF106" s="118"/>
      <c r="AG106" s="118"/>
      <c r="AH106" s="118"/>
      <c r="AI106" s="118"/>
      <c r="AJ106" s="118"/>
      <c r="AK106" s="118"/>
      <c r="AL106" s="118"/>
      <c r="AM106" s="118"/>
      <c r="AN106" s="118"/>
      <c r="AO106" s="118"/>
      <c r="AP106" s="118"/>
      <c r="AQ106" s="118"/>
      <c r="AR106" s="118"/>
      <c r="AS106" s="118"/>
      <c r="AT106" s="118"/>
      <c r="AU106" s="118"/>
      <c r="AV106" s="118"/>
      <c r="AW106" s="118"/>
      <c r="AX106" s="118"/>
      <c r="AY106" s="118"/>
      <c r="AZ106" s="118"/>
      <c r="BA106" s="118"/>
      <c r="BB106" s="118"/>
      <c r="BC106" s="118"/>
      <c r="BD106" s="118"/>
      <c r="BE106" s="118"/>
      <c r="BF106" s="118"/>
      <c r="BG106" s="118"/>
      <c r="BH106" s="118"/>
      <c r="BI106" s="118"/>
      <c r="BJ106" s="118"/>
      <c r="BK106" s="118"/>
      <c r="BL106" s="118"/>
      <c r="BM106" s="118"/>
      <c r="BN106" s="118"/>
      <c r="BO106" s="118"/>
      <c r="BP106" s="118"/>
      <c r="BQ106" s="118"/>
      <c r="BR106" s="118"/>
      <c r="BS106" s="118"/>
      <c r="BT106" s="118"/>
      <c r="BU106" s="118"/>
      <c r="BV106" s="118"/>
      <c r="BW106" s="118"/>
      <c r="BX106" s="118"/>
      <c r="BY106" s="118"/>
      <c r="BZ106" s="118"/>
      <c r="CA106" s="118"/>
    </row>
    <row r="107" spans="1:79">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118"/>
      <c r="AD107" s="118"/>
      <c r="AE107" s="118"/>
      <c r="AF107" s="118"/>
      <c r="AG107" s="118"/>
      <c r="AH107" s="118"/>
      <c r="AI107" s="118"/>
      <c r="AJ107" s="118"/>
      <c r="AK107" s="118"/>
      <c r="AL107" s="118"/>
      <c r="AM107" s="118"/>
      <c r="AN107" s="118"/>
      <c r="AO107" s="118"/>
      <c r="AP107" s="118"/>
      <c r="AQ107" s="118"/>
      <c r="AR107" s="118"/>
      <c r="AS107" s="118"/>
      <c r="AT107" s="118"/>
      <c r="AU107" s="118"/>
      <c r="AV107" s="118"/>
      <c r="AW107" s="118"/>
      <c r="AX107" s="118"/>
      <c r="AY107" s="118"/>
      <c r="AZ107" s="118"/>
      <c r="BA107" s="118"/>
      <c r="BB107" s="118"/>
      <c r="BC107" s="118"/>
      <c r="BD107" s="118"/>
      <c r="BE107" s="118"/>
      <c r="BF107" s="118"/>
      <c r="BG107" s="118"/>
      <c r="BH107" s="118"/>
      <c r="BI107" s="118"/>
      <c r="BJ107" s="118"/>
      <c r="BK107" s="118"/>
      <c r="BL107" s="118"/>
      <c r="BM107" s="118"/>
      <c r="BN107" s="118"/>
      <c r="BO107" s="118"/>
      <c r="BP107" s="118"/>
      <c r="BQ107" s="118"/>
      <c r="BR107" s="118"/>
      <c r="BS107" s="118"/>
      <c r="BT107" s="118"/>
      <c r="BU107" s="118"/>
      <c r="BV107" s="118"/>
      <c r="BW107" s="118"/>
      <c r="BX107" s="118"/>
      <c r="BY107" s="118"/>
      <c r="BZ107" s="118"/>
      <c r="CA107" s="118"/>
    </row>
    <row r="108" spans="1:79">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118"/>
      <c r="AD108" s="118"/>
      <c r="AE108" s="118"/>
      <c r="AF108" s="118"/>
      <c r="AG108" s="118"/>
      <c r="AH108" s="118"/>
      <c r="AI108" s="118"/>
      <c r="AJ108" s="118"/>
      <c r="AK108" s="118"/>
      <c r="AL108" s="118"/>
      <c r="AM108" s="118"/>
      <c r="AN108" s="118"/>
      <c r="AO108" s="118"/>
      <c r="AP108" s="118"/>
      <c r="AQ108" s="118"/>
      <c r="AR108" s="118"/>
      <c r="AS108" s="118"/>
      <c r="AT108" s="118"/>
      <c r="AU108" s="118"/>
      <c r="AV108" s="118"/>
      <c r="AW108" s="118"/>
      <c r="AX108" s="118"/>
      <c r="AY108" s="118"/>
      <c r="AZ108" s="118"/>
      <c r="BA108" s="118"/>
      <c r="BB108" s="118"/>
      <c r="BC108" s="118"/>
      <c r="BD108" s="118"/>
      <c r="BE108" s="118"/>
      <c r="BF108" s="118"/>
      <c r="BG108" s="118"/>
      <c r="BH108" s="118"/>
      <c r="BI108" s="118"/>
      <c r="BJ108" s="118"/>
      <c r="BK108" s="118"/>
      <c r="BL108" s="118"/>
      <c r="BM108" s="118"/>
      <c r="BN108" s="118"/>
      <c r="BO108" s="118"/>
      <c r="BP108" s="118"/>
      <c r="BQ108" s="118"/>
      <c r="BR108" s="118"/>
      <c r="BS108" s="118"/>
      <c r="BT108" s="118"/>
      <c r="BU108" s="118"/>
      <c r="BV108" s="118"/>
      <c r="BW108" s="118"/>
      <c r="BX108" s="118"/>
      <c r="BY108" s="118"/>
      <c r="BZ108" s="118"/>
      <c r="CA108" s="118"/>
    </row>
    <row r="109" spans="1:79">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118"/>
      <c r="AD109" s="118"/>
      <c r="AE109" s="118"/>
      <c r="AF109" s="118"/>
      <c r="AG109" s="118"/>
      <c r="AH109" s="118"/>
      <c r="AI109" s="118"/>
      <c r="AJ109" s="118"/>
      <c r="AK109" s="118"/>
      <c r="AL109" s="118"/>
      <c r="AM109" s="118"/>
      <c r="AN109" s="118"/>
      <c r="AO109" s="118"/>
      <c r="AP109" s="118"/>
      <c r="AQ109" s="118"/>
      <c r="AR109" s="118"/>
      <c r="AS109" s="118"/>
      <c r="AT109" s="118"/>
      <c r="AU109" s="118"/>
      <c r="AV109" s="118"/>
      <c r="AW109" s="118"/>
      <c r="AX109" s="118"/>
      <c r="AY109" s="118"/>
      <c r="AZ109" s="118"/>
      <c r="BA109" s="118"/>
      <c r="BB109" s="118"/>
      <c r="BC109" s="118"/>
      <c r="BD109" s="118"/>
      <c r="BE109" s="118"/>
      <c r="BF109" s="118"/>
      <c r="BG109" s="118"/>
      <c r="BH109" s="118"/>
      <c r="BI109" s="118"/>
      <c r="BJ109" s="118"/>
      <c r="BK109" s="118"/>
      <c r="BL109" s="118"/>
      <c r="BM109" s="118"/>
      <c r="BN109" s="118"/>
      <c r="BO109" s="118"/>
      <c r="BP109" s="118"/>
      <c r="BQ109" s="118"/>
      <c r="BR109" s="118"/>
      <c r="BS109" s="118"/>
      <c r="BT109" s="118"/>
      <c r="BU109" s="118"/>
      <c r="BV109" s="118"/>
      <c r="BW109" s="118"/>
      <c r="BX109" s="118"/>
      <c r="BY109" s="118"/>
      <c r="BZ109" s="118"/>
      <c r="CA109" s="118"/>
    </row>
    <row r="110" spans="1:79">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118"/>
      <c r="AD110" s="118"/>
      <c r="AE110" s="118"/>
      <c r="AF110" s="118"/>
      <c r="AG110" s="118"/>
      <c r="AH110" s="118"/>
      <c r="AI110" s="118"/>
      <c r="AJ110" s="118"/>
      <c r="AK110" s="118"/>
      <c r="AL110" s="118"/>
      <c r="AM110" s="118"/>
      <c r="AN110" s="118"/>
      <c r="AO110" s="118"/>
      <c r="AP110" s="118"/>
      <c r="AQ110" s="118"/>
      <c r="AR110" s="118"/>
      <c r="AS110" s="118"/>
      <c r="AT110" s="118"/>
      <c r="AU110" s="118"/>
      <c r="AV110" s="118"/>
      <c r="AW110" s="118"/>
      <c r="AX110" s="118"/>
      <c r="AY110" s="118"/>
      <c r="AZ110" s="118"/>
      <c r="BA110" s="118"/>
      <c r="BB110" s="118"/>
      <c r="BC110" s="118"/>
      <c r="BD110" s="118"/>
      <c r="BE110" s="118"/>
      <c r="BF110" s="118"/>
      <c r="BG110" s="118"/>
      <c r="BH110" s="118"/>
      <c r="BI110" s="118"/>
      <c r="BJ110" s="118"/>
      <c r="BK110" s="118"/>
      <c r="BL110" s="118"/>
      <c r="BM110" s="118"/>
      <c r="BN110" s="118"/>
      <c r="BO110" s="118"/>
      <c r="BP110" s="118"/>
      <c r="BQ110" s="118"/>
      <c r="BR110" s="118"/>
      <c r="BS110" s="118"/>
      <c r="BT110" s="118"/>
      <c r="BU110" s="118"/>
      <c r="BV110" s="118"/>
      <c r="BW110" s="118"/>
      <c r="BX110" s="118"/>
      <c r="BY110" s="118"/>
      <c r="BZ110" s="118"/>
      <c r="CA110" s="118"/>
    </row>
    <row r="111" spans="1:79">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118"/>
      <c r="AD111" s="118"/>
      <c r="AE111" s="118"/>
      <c r="AF111" s="118"/>
      <c r="AG111" s="118"/>
      <c r="AH111" s="118"/>
      <c r="AI111" s="118"/>
      <c r="AJ111" s="118"/>
      <c r="AK111" s="118"/>
      <c r="AL111" s="118"/>
      <c r="AM111" s="118"/>
      <c r="AN111" s="118"/>
      <c r="AO111" s="118"/>
      <c r="AP111" s="118"/>
      <c r="AQ111" s="118"/>
      <c r="AR111" s="118"/>
      <c r="AS111" s="118"/>
      <c r="AT111" s="118"/>
      <c r="AU111" s="118"/>
      <c r="AV111" s="118"/>
      <c r="AW111" s="118"/>
      <c r="AX111" s="118"/>
      <c r="AY111" s="118"/>
      <c r="AZ111" s="118"/>
      <c r="BA111" s="118"/>
      <c r="BB111" s="118"/>
      <c r="BC111" s="118"/>
      <c r="BD111" s="118"/>
      <c r="BE111" s="118"/>
      <c r="BF111" s="118"/>
      <c r="BG111" s="118"/>
      <c r="BH111" s="118"/>
      <c r="BI111" s="118"/>
      <c r="BJ111" s="118"/>
      <c r="BK111" s="118"/>
      <c r="BL111" s="118"/>
      <c r="BM111" s="118"/>
      <c r="BN111" s="118"/>
      <c r="BO111" s="118"/>
      <c r="BP111" s="118"/>
      <c r="BQ111" s="118"/>
      <c r="BR111" s="118"/>
      <c r="BS111" s="118"/>
      <c r="BT111" s="118"/>
      <c r="BU111" s="118"/>
      <c r="BV111" s="118"/>
      <c r="BW111" s="118"/>
      <c r="BX111" s="118"/>
      <c r="BY111" s="118"/>
      <c r="BZ111" s="118"/>
      <c r="CA111" s="118"/>
    </row>
    <row r="112" spans="1:79">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118"/>
      <c r="AD112" s="118"/>
      <c r="AE112" s="118"/>
      <c r="AF112" s="118"/>
      <c r="AG112" s="118"/>
      <c r="AH112" s="118"/>
      <c r="AI112" s="118"/>
      <c r="AJ112" s="118"/>
      <c r="AK112" s="118"/>
      <c r="AL112" s="118"/>
      <c r="AM112" s="118"/>
      <c r="AN112" s="118"/>
      <c r="AO112" s="118"/>
      <c r="AP112" s="118"/>
      <c r="AQ112" s="118"/>
      <c r="AR112" s="118"/>
      <c r="AS112" s="118"/>
      <c r="AT112" s="118"/>
      <c r="AU112" s="118"/>
      <c r="AV112" s="118"/>
      <c r="AW112" s="118"/>
      <c r="AX112" s="118"/>
      <c r="AY112" s="118"/>
      <c r="AZ112" s="118"/>
      <c r="BA112" s="118"/>
      <c r="BB112" s="118"/>
      <c r="BC112" s="118"/>
      <c r="BD112" s="118"/>
      <c r="BE112" s="118"/>
      <c r="BF112" s="118"/>
      <c r="BG112" s="118"/>
      <c r="BH112" s="118"/>
      <c r="BI112" s="118"/>
      <c r="BJ112" s="118"/>
      <c r="BK112" s="118"/>
      <c r="BL112" s="118"/>
      <c r="BM112" s="118"/>
      <c r="BN112" s="118"/>
      <c r="BO112" s="118"/>
      <c r="BP112" s="118"/>
      <c r="BQ112" s="118"/>
      <c r="BR112" s="118"/>
      <c r="BS112" s="118"/>
      <c r="BT112" s="118"/>
      <c r="BU112" s="118"/>
      <c r="BV112" s="118"/>
      <c r="BW112" s="118"/>
      <c r="BX112" s="118"/>
      <c r="BY112" s="118"/>
      <c r="BZ112" s="118"/>
      <c r="CA112" s="118"/>
    </row>
    <row r="113" spans="1:79">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118"/>
      <c r="AD113" s="118"/>
      <c r="AE113" s="118"/>
      <c r="AF113" s="118"/>
      <c r="AG113" s="118"/>
      <c r="AH113" s="118"/>
      <c r="AI113" s="118"/>
      <c r="AJ113" s="118"/>
      <c r="AK113" s="118"/>
      <c r="AL113" s="118"/>
      <c r="AM113" s="118"/>
      <c r="AN113" s="118"/>
      <c r="AO113" s="118"/>
      <c r="AP113" s="118"/>
      <c r="AQ113" s="118"/>
      <c r="AR113" s="118"/>
      <c r="AS113" s="118"/>
      <c r="AT113" s="118"/>
      <c r="AU113" s="118"/>
      <c r="AV113" s="118"/>
      <c r="AW113" s="118"/>
      <c r="AX113" s="118"/>
      <c r="AY113" s="118"/>
      <c r="AZ113" s="118"/>
      <c r="BA113" s="118"/>
      <c r="BB113" s="118"/>
      <c r="BC113" s="118"/>
      <c r="BD113" s="118"/>
      <c r="BE113" s="118"/>
      <c r="BF113" s="118"/>
      <c r="BG113" s="118"/>
      <c r="BH113" s="118"/>
      <c r="BI113" s="118"/>
      <c r="BJ113" s="118"/>
      <c r="BK113" s="118"/>
      <c r="BL113" s="118"/>
      <c r="BM113" s="118"/>
      <c r="BN113" s="118"/>
      <c r="BO113" s="118"/>
      <c r="BP113" s="118"/>
      <c r="BQ113" s="118"/>
      <c r="BR113" s="118"/>
      <c r="BS113" s="118"/>
      <c r="BT113" s="118"/>
      <c r="BU113" s="118"/>
      <c r="BV113" s="118"/>
      <c r="BW113" s="118"/>
      <c r="BX113" s="118"/>
      <c r="BY113" s="118"/>
      <c r="BZ113" s="118"/>
      <c r="CA113" s="118"/>
    </row>
    <row r="114" spans="1:79">
      <c r="A114" s="35"/>
      <c r="B114" s="35"/>
      <c r="C114" s="35"/>
      <c r="D114" s="35"/>
      <c r="E114" s="35"/>
      <c r="F114" s="35"/>
      <c r="G114" s="35"/>
      <c r="H114" s="118"/>
      <c r="I114" s="118"/>
      <c r="J114" s="118"/>
      <c r="K114" s="118"/>
      <c r="L114" s="118"/>
      <c r="M114" s="118"/>
      <c r="N114" s="118"/>
      <c r="O114" s="118"/>
      <c r="P114" s="118"/>
      <c r="Q114" s="118"/>
      <c r="R114" s="118"/>
      <c r="S114" s="118"/>
      <c r="T114" s="118"/>
      <c r="U114" s="118"/>
      <c r="V114" s="118"/>
      <c r="W114" s="118"/>
      <c r="X114" s="118"/>
      <c r="Y114" s="118"/>
      <c r="Z114" s="118"/>
      <c r="AA114" s="118"/>
      <c r="AB114" s="118"/>
      <c r="AC114" s="118"/>
      <c r="AD114" s="118"/>
      <c r="AE114" s="118"/>
      <c r="AF114" s="118"/>
      <c r="AG114" s="118"/>
      <c r="AH114" s="118"/>
      <c r="AI114" s="118"/>
      <c r="AJ114" s="118"/>
      <c r="AK114" s="118"/>
      <c r="AL114" s="118"/>
      <c r="AM114" s="118"/>
      <c r="AN114" s="118"/>
      <c r="AO114" s="118"/>
      <c r="AP114" s="118"/>
      <c r="AQ114" s="118"/>
      <c r="AR114" s="118"/>
      <c r="AS114" s="118"/>
      <c r="AT114" s="118"/>
      <c r="AU114" s="118"/>
      <c r="AV114" s="118"/>
      <c r="AW114" s="118"/>
      <c r="AX114" s="118"/>
      <c r="AY114" s="118"/>
      <c r="AZ114" s="118"/>
      <c r="BA114" s="118"/>
      <c r="BB114" s="118"/>
      <c r="BC114" s="118"/>
      <c r="BD114" s="118"/>
      <c r="BE114" s="118"/>
      <c r="BF114" s="118"/>
      <c r="BG114" s="118"/>
      <c r="BH114" s="118"/>
      <c r="BI114" s="118"/>
      <c r="BJ114" s="118"/>
      <c r="BK114" s="118"/>
      <c r="BL114" s="118"/>
      <c r="BM114" s="118"/>
      <c r="BN114" s="118"/>
      <c r="BO114" s="118"/>
      <c r="BP114" s="118"/>
      <c r="BQ114" s="118"/>
      <c r="BR114" s="118"/>
      <c r="BS114" s="118"/>
      <c r="BT114" s="118"/>
      <c r="BU114" s="118"/>
      <c r="BV114" s="118"/>
      <c r="BW114" s="118"/>
      <c r="BX114" s="118"/>
      <c r="BY114" s="118"/>
      <c r="BZ114" s="118"/>
      <c r="CA114" s="118"/>
    </row>
    <row r="115" spans="1:79">
      <c r="A115" s="35"/>
      <c r="B115" s="35"/>
      <c r="C115" s="35"/>
      <c r="D115" s="35"/>
      <c r="E115" s="35"/>
      <c r="F115" s="35"/>
      <c r="G115" s="35"/>
      <c r="H115" s="118"/>
      <c r="I115" s="118"/>
      <c r="J115" s="118"/>
      <c r="K115" s="118"/>
      <c r="L115" s="118"/>
      <c r="M115" s="118"/>
      <c r="N115" s="118"/>
      <c r="O115" s="118"/>
      <c r="P115" s="118"/>
      <c r="Q115" s="118"/>
      <c r="R115" s="118"/>
      <c r="S115" s="118"/>
      <c r="T115" s="118"/>
      <c r="U115" s="118"/>
      <c r="V115" s="118"/>
      <c r="W115" s="118"/>
      <c r="X115" s="118"/>
      <c r="Y115" s="118"/>
      <c r="Z115" s="118"/>
      <c r="AA115" s="118"/>
      <c r="AB115" s="118"/>
      <c r="AC115" s="118"/>
      <c r="AD115" s="118"/>
      <c r="AE115" s="118"/>
      <c r="AF115" s="118"/>
      <c r="AG115" s="118"/>
      <c r="AH115" s="118"/>
      <c r="AI115" s="118"/>
      <c r="AJ115" s="118"/>
      <c r="AK115" s="118"/>
      <c r="AL115" s="118"/>
      <c r="AM115" s="118"/>
      <c r="AN115" s="118"/>
      <c r="AO115" s="118"/>
      <c r="AP115" s="118"/>
      <c r="AQ115" s="118"/>
      <c r="AR115" s="118"/>
      <c r="AS115" s="118"/>
      <c r="AT115" s="118"/>
      <c r="AU115" s="118"/>
      <c r="AV115" s="118"/>
      <c r="AW115" s="118"/>
      <c r="AX115" s="118"/>
      <c r="AY115" s="118"/>
      <c r="AZ115" s="118"/>
      <c r="BA115" s="118"/>
      <c r="BB115" s="118"/>
      <c r="BC115" s="118"/>
      <c r="BD115" s="118"/>
      <c r="BE115" s="118"/>
      <c r="BF115" s="118"/>
      <c r="BG115" s="118"/>
      <c r="BH115" s="118"/>
      <c r="BI115" s="118"/>
      <c r="BJ115" s="118"/>
      <c r="BK115" s="118"/>
      <c r="BL115" s="118"/>
      <c r="BM115" s="118"/>
      <c r="BN115" s="118"/>
      <c r="BO115" s="118"/>
      <c r="BP115" s="118"/>
      <c r="BQ115" s="118"/>
      <c r="BR115" s="118"/>
      <c r="BS115" s="118"/>
      <c r="BT115" s="118"/>
      <c r="BU115" s="118"/>
      <c r="BV115" s="118"/>
      <c r="BW115" s="118"/>
      <c r="BX115" s="118"/>
      <c r="BY115" s="118"/>
      <c r="BZ115" s="118"/>
      <c r="CA115" s="118"/>
    </row>
    <row r="116" spans="1:79">
      <c r="A116" s="35"/>
      <c r="B116" s="35"/>
      <c r="C116" s="35"/>
      <c r="D116" s="35"/>
      <c r="E116" s="35"/>
      <c r="F116" s="35"/>
      <c r="G116" s="35"/>
      <c r="H116" s="118"/>
      <c r="I116" s="118"/>
      <c r="J116" s="118"/>
      <c r="K116" s="118"/>
      <c r="L116" s="118"/>
      <c r="M116" s="118"/>
      <c r="N116" s="118"/>
      <c r="O116" s="118"/>
      <c r="P116" s="118"/>
      <c r="Q116" s="118"/>
      <c r="R116" s="118"/>
      <c r="S116" s="118"/>
      <c r="T116" s="118"/>
      <c r="U116" s="118"/>
      <c r="V116" s="118"/>
      <c r="W116" s="118"/>
      <c r="X116" s="118"/>
      <c r="Y116" s="118"/>
      <c r="Z116" s="118"/>
      <c r="AA116" s="118"/>
      <c r="AB116" s="118"/>
      <c r="AC116" s="118"/>
      <c r="AD116" s="118"/>
      <c r="AE116" s="118"/>
      <c r="AF116" s="118"/>
      <c r="AG116" s="118"/>
      <c r="AH116" s="118"/>
      <c r="AI116" s="118"/>
      <c r="AJ116" s="118"/>
      <c r="AK116" s="118"/>
      <c r="AL116" s="118"/>
      <c r="AM116" s="118"/>
      <c r="AN116" s="118"/>
      <c r="AO116" s="118"/>
      <c r="AP116" s="118"/>
      <c r="AQ116" s="118"/>
      <c r="AR116" s="118"/>
      <c r="AS116" s="118"/>
      <c r="AT116" s="118"/>
      <c r="AU116" s="118"/>
      <c r="AV116" s="118"/>
      <c r="AW116" s="118"/>
      <c r="AX116" s="118"/>
      <c r="AY116" s="118"/>
      <c r="AZ116" s="118"/>
      <c r="BA116" s="118"/>
      <c r="BB116" s="118"/>
      <c r="BC116" s="118"/>
      <c r="BD116" s="118"/>
      <c r="BE116" s="118"/>
      <c r="BF116" s="118"/>
      <c r="BG116" s="118"/>
      <c r="BH116" s="118"/>
      <c r="BI116" s="118"/>
      <c r="BJ116" s="118"/>
      <c r="BK116" s="118"/>
      <c r="BL116" s="118"/>
      <c r="BM116" s="118"/>
      <c r="BN116" s="118"/>
      <c r="BO116" s="118"/>
      <c r="BP116" s="118"/>
      <c r="BQ116" s="118"/>
      <c r="BR116" s="118"/>
      <c r="BS116" s="118"/>
      <c r="BT116" s="118"/>
      <c r="BU116" s="118"/>
      <c r="BV116" s="118"/>
      <c r="BW116" s="118"/>
      <c r="BX116" s="118"/>
      <c r="BY116" s="118"/>
      <c r="BZ116" s="118"/>
      <c r="CA116" s="118"/>
    </row>
    <row r="117" spans="1:79">
      <c r="A117" s="35"/>
      <c r="B117" s="35"/>
      <c r="C117" s="35"/>
      <c r="D117" s="35"/>
      <c r="E117" s="35"/>
      <c r="F117" s="35"/>
      <c r="G117" s="35"/>
      <c r="H117" s="118"/>
      <c r="I117" s="118"/>
      <c r="J117" s="118"/>
      <c r="K117" s="118"/>
      <c r="L117" s="118"/>
      <c r="M117" s="118"/>
      <c r="N117" s="118"/>
      <c r="O117" s="118"/>
      <c r="P117" s="118"/>
      <c r="Q117" s="118"/>
      <c r="R117" s="118"/>
      <c r="S117" s="118"/>
      <c r="T117" s="118"/>
      <c r="U117" s="118"/>
      <c r="V117" s="118"/>
      <c r="W117" s="118"/>
      <c r="X117" s="118"/>
      <c r="Y117" s="118"/>
      <c r="Z117" s="118"/>
      <c r="AA117" s="118"/>
      <c r="AB117" s="118"/>
      <c r="AC117" s="118"/>
      <c r="AD117" s="118"/>
      <c r="AE117" s="118"/>
      <c r="AF117" s="118"/>
      <c r="AG117" s="118"/>
      <c r="AH117" s="118"/>
      <c r="AI117" s="118"/>
      <c r="AJ117" s="118"/>
      <c r="AK117" s="118"/>
      <c r="AL117" s="118"/>
      <c r="AM117" s="118"/>
      <c r="AN117" s="118"/>
      <c r="AO117" s="118"/>
      <c r="AP117" s="118"/>
      <c r="AQ117" s="118"/>
      <c r="AR117" s="118"/>
      <c r="AS117" s="118"/>
      <c r="AT117" s="118"/>
      <c r="AU117" s="118"/>
      <c r="AV117" s="118"/>
      <c r="AW117" s="118"/>
      <c r="AX117" s="118"/>
      <c r="AY117" s="118"/>
      <c r="AZ117" s="118"/>
      <c r="BA117" s="118"/>
      <c r="BB117" s="118"/>
      <c r="BC117" s="118"/>
      <c r="BD117" s="118"/>
      <c r="BE117" s="118"/>
      <c r="BF117" s="118"/>
      <c r="BG117" s="118"/>
      <c r="BH117" s="118"/>
      <c r="BI117" s="118"/>
      <c r="BJ117" s="118"/>
      <c r="BK117" s="118"/>
      <c r="BL117" s="118"/>
      <c r="BM117" s="118"/>
      <c r="BN117" s="118"/>
      <c r="BO117" s="118"/>
      <c r="BP117" s="118"/>
      <c r="BQ117" s="118"/>
      <c r="BR117" s="118"/>
      <c r="BS117" s="118"/>
      <c r="BT117" s="118"/>
      <c r="BU117" s="118"/>
      <c r="BV117" s="118"/>
      <c r="BW117" s="118"/>
      <c r="BX117" s="118"/>
      <c r="BY117" s="118"/>
      <c r="BZ117" s="118"/>
      <c r="CA117" s="118"/>
    </row>
    <row r="118" spans="1:79">
      <c r="A118" s="35"/>
      <c r="B118" s="35"/>
      <c r="C118" s="35"/>
      <c r="D118" s="35"/>
      <c r="E118" s="35"/>
      <c r="F118" s="35"/>
      <c r="G118" s="35"/>
      <c r="H118" s="118"/>
      <c r="I118" s="118"/>
      <c r="J118" s="118"/>
      <c r="K118" s="118"/>
      <c r="L118" s="118"/>
      <c r="M118" s="118"/>
      <c r="N118" s="118"/>
      <c r="O118" s="118"/>
      <c r="P118" s="118"/>
      <c r="Q118" s="118"/>
      <c r="R118" s="118"/>
      <c r="S118" s="118"/>
      <c r="T118" s="118"/>
      <c r="U118" s="118"/>
      <c r="V118" s="118"/>
      <c r="W118" s="118"/>
      <c r="X118" s="118"/>
      <c r="Y118" s="118"/>
      <c r="Z118" s="118"/>
      <c r="AA118" s="118"/>
      <c r="AB118" s="118"/>
      <c r="AC118" s="118"/>
      <c r="AD118" s="118"/>
      <c r="AE118" s="118"/>
      <c r="AF118" s="118"/>
      <c r="AG118" s="118"/>
      <c r="AH118" s="118"/>
      <c r="AI118" s="118"/>
      <c r="AJ118" s="118"/>
      <c r="AK118" s="118"/>
      <c r="AL118" s="118"/>
      <c r="AM118" s="118"/>
      <c r="AN118" s="118"/>
      <c r="AO118" s="118"/>
      <c r="AP118" s="118"/>
      <c r="AQ118" s="118"/>
      <c r="AR118" s="118"/>
      <c r="AS118" s="118"/>
      <c r="AT118" s="118"/>
      <c r="AU118" s="118"/>
      <c r="AV118" s="118"/>
      <c r="AW118" s="118"/>
      <c r="AX118" s="118"/>
      <c r="AY118" s="118"/>
      <c r="AZ118" s="118"/>
      <c r="BA118" s="118"/>
      <c r="BB118" s="118"/>
      <c r="BC118" s="118"/>
      <c r="BD118" s="118"/>
      <c r="BE118" s="118"/>
      <c r="BF118" s="118"/>
      <c r="BG118" s="118"/>
      <c r="BH118" s="118"/>
      <c r="BI118" s="118"/>
      <c r="BJ118" s="118"/>
      <c r="BK118" s="118"/>
      <c r="BL118" s="118"/>
      <c r="BM118" s="118"/>
      <c r="BN118" s="118"/>
      <c r="BO118" s="118"/>
      <c r="BP118" s="118"/>
      <c r="BQ118" s="118"/>
      <c r="BR118" s="118"/>
      <c r="BS118" s="118"/>
      <c r="BT118" s="118"/>
      <c r="BU118" s="118"/>
      <c r="BV118" s="118"/>
      <c r="BW118" s="118"/>
      <c r="BX118" s="118"/>
      <c r="BY118" s="118"/>
      <c r="BZ118" s="118"/>
      <c r="CA118" s="118"/>
    </row>
    <row r="119" spans="1:79">
      <c r="A119" s="35"/>
      <c r="B119" s="35"/>
      <c r="C119" s="35"/>
      <c r="D119" s="35"/>
      <c r="E119" s="35"/>
      <c r="F119" s="35"/>
      <c r="G119" s="35"/>
      <c r="H119" s="118"/>
      <c r="I119" s="118"/>
      <c r="J119" s="118"/>
      <c r="K119" s="118"/>
      <c r="L119" s="118"/>
      <c r="M119" s="118"/>
      <c r="N119" s="118"/>
      <c r="O119" s="118"/>
      <c r="P119" s="118"/>
      <c r="Q119" s="118"/>
      <c r="R119" s="118"/>
      <c r="S119" s="118"/>
      <c r="T119" s="118"/>
      <c r="U119" s="118"/>
      <c r="V119" s="118"/>
      <c r="W119" s="118"/>
      <c r="X119" s="118"/>
      <c r="Y119" s="118"/>
      <c r="Z119" s="118"/>
      <c r="AA119" s="118"/>
      <c r="AB119" s="118"/>
      <c r="AC119" s="118"/>
      <c r="AD119" s="118"/>
      <c r="AE119" s="118"/>
      <c r="AF119" s="118"/>
      <c r="AG119" s="118"/>
      <c r="AH119" s="118"/>
      <c r="AI119" s="118"/>
      <c r="AJ119" s="118"/>
      <c r="AK119" s="118"/>
      <c r="AL119" s="118"/>
      <c r="AM119" s="118"/>
      <c r="AN119" s="118"/>
      <c r="AO119" s="118"/>
      <c r="AP119" s="118"/>
      <c r="AQ119" s="118"/>
      <c r="AR119" s="118"/>
      <c r="AS119" s="118"/>
      <c r="AT119" s="118"/>
      <c r="AU119" s="118"/>
      <c r="AV119" s="118"/>
      <c r="AW119" s="118"/>
      <c r="AX119" s="118"/>
      <c r="AY119" s="118"/>
      <c r="AZ119" s="118"/>
      <c r="BA119" s="118"/>
      <c r="BB119" s="118"/>
      <c r="BC119" s="118"/>
      <c r="BD119" s="118"/>
      <c r="BE119" s="118"/>
      <c r="BF119" s="118"/>
      <c r="BG119" s="118"/>
      <c r="BH119" s="118"/>
      <c r="BI119" s="118"/>
      <c r="BJ119" s="118"/>
      <c r="BK119" s="118"/>
      <c r="BL119" s="118"/>
      <c r="BM119" s="118"/>
      <c r="BN119" s="118"/>
      <c r="BO119" s="118"/>
      <c r="BP119" s="118"/>
      <c r="BQ119" s="118"/>
      <c r="BR119" s="118"/>
      <c r="BS119" s="118"/>
      <c r="BT119" s="118"/>
      <c r="BU119" s="118"/>
      <c r="BV119" s="118"/>
      <c r="BW119" s="118"/>
      <c r="BX119" s="118"/>
      <c r="BY119" s="118"/>
      <c r="BZ119" s="118"/>
      <c r="CA119" s="118"/>
    </row>
    <row r="120" spans="1:79">
      <c r="A120" s="35"/>
      <c r="B120" s="35"/>
      <c r="C120" s="35"/>
      <c r="D120" s="35"/>
      <c r="E120" s="35"/>
      <c r="F120" s="35"/>
      <c r="G120" s="35"/>
      <c r="H120" s="118"/>
      <c r="I120" s="118"/>
      <c r="J120" s="118"/>
      <c r="K120" s="118"/>
      <c r="L120" s="118"/>
      <c r="M120" s="118"/>
      <c r="N120" s="118"/>
      <c r="O120" s="118"/>
      <c r="P120" s="118"/>
      <c r="Q120" s="118"/>
      <c r="R120" s="118"/>
      <c r="S120" s="118"/>
      <c r="T120" s="118"/>
      <c r="U120" s="118"/>
      <c r="V120" s="118"/>
      <c r="W120" s="118"/>
      <c r="X120" s="118"/>
      <c r="Y120" s="118"/>
      <c r="Z120" s="118"/>
      <c r="AA120" s="118"/>
      <c r="AB120" s="118"/>
      <c r="AC120" s="118"/>
      <c r="AD120" s="118"/>
      <c r="AE120" s="118"/>
      <c r="AF120" s="118"/>
      <c r="AG120" s="118"/>
      <c r="AH120" s="118"/>
      <c r="AI120" s="118"/>
      <c r="AJ120" s="118"/>
      <c r="AK120" s="118"/>
      <c r="AL120" s="118"/>
      <c r="AM120" s="118"/>
      <c r="AN120" s="118"/>
      <c r="AO120" s="118"/>
      <c r="AP120" s="118"/>
      <c r="AQ120" s="118"/>
      <c r="AR120" s="118"/>
      <c r="AS120" s="118"/>
      <c r="AT120" s="118"/>
      <c r="AU120" s="118"/>
      <c r="AV120" s="118"/>
      <c r="AW120" s="118"/>
      <c r="AX120" s="118"/>
      <c r="AY120" s="118"/>
      <c r="AZ120" s="118"/>
      <c r="BA120" s="118"/>
      <c r="BB120" s="118"/>
      <c r="BC120" s="118"/>
      <c r="BD120" s="118"/>
      <c r="BE120" s="118"/>
      <c r="BF120" s="118"/>
      <c r="BG120" s="118"/>
      <c r="BH120" s="118"/>
      <c r="BI120" s="118"/>
      <c r="BJ120" s="118"/>
      <c r="BK120" s="118"/>
      <c r="BL120" s="118"/>
      <c r="BM120" s="118"/>
      <c r="BN120" s="118"/>
      <c r="BO120" s="118"/>
      <c r="BP120" s="118"/>
      <c r="BQ120" s="118"/>
      <c r="BR120" s="118"/>
      <c r="BS120" s="118"/>
      <c r="BT120" s="118"/>
      <c r="BU120" s="118"/>
      <c r="BV120" s="118"/>
      <c r="BW120" s="118"/>
      <c r="BX120" s="118"/>
      <c r="BY120" s="118"/>
      <c r="BZ120" s="118"/>
      <c r="CA120" s="118"/>
    </row>
    <row r="121" spans="1:79">
      <c r="A121" s="35"/>
      <c r="B121" s="35"/>
      <c r="C121" s="35"/>
      <c r="D121" s="35"/>
      <c r="E121" s="35"/>
      <c r="F121" s="35"/>
      <c r="G121" s="35"/>
      <c r="H121" s="118"/>
      <c r="I121" s="118"/>
      <c r="J121" s="118"/>
      <c r="K121" s="118"/>
      <c r="L121" s="118"/>
      <c r="M121" s="118"/>
      <c r="N121" s="118"/>
      <c r="O121" s="118"/>
      <c r="P121" s="118"/>
      <c r="Q121" s="118"/>
      <c r="R121" s="118"/>
      <c r="S121" s="118"/>
      <c r="T121" s="118"/>
      <c r="U121" s="118"/>
      <c r="V121" s="118"/>
      <c r="W121" s="118"/>
      <c r="X121" s="118"/>
      <c r="Y121" s="118"/>
      <c r="Z121" s="118"/>
      <c r="AA121" s="118"/>
      <c r="AB121" s="118"/>
      <c r="AC121" s="118"/>
      <c r="AD121" s="118"/>
      <c r="AE121" s="118"/>
      <c r="AF121" s="118"/>
      <c r="AG121" s="118"/>
      <c r="AH121" s="118"/>
      <c r="AI121" s="118"/>
      <c r="AJ121" s="118"/>
      <c r="AK121" s="118"/>
      <c r="AL121" s="118"/>
      <c r="AM121" s="118"/>
      <c r="AN121" s="118"/>
      <c r="AO121" s="118"/>
      <c r="AP121" s="118"/>
      <c r="AQ121" s="118"/>
      <c r="AR121" s="118"/>
      <c r="AS121" s="118"/>
      <c r="AT121" s="118"/>
      <c r="AU121" s="118"/>
      <c r="AV121" s="118"/>
      <c r="AW121" s="118"/>
      <c r="AX121" s="118"/>
      <c r="AY121" s="118"/>
      <c r="AZ121" s="118"/>
      <c r="BA121" s="118"/>
      <c r="BB121" s="118"/>
      <c r="BC121" s="118"/>
      <c r="BD121" s="118"/>
      <c r="BE121" s="118"/>
      <c r="BF121" s="118"/>
      <c r="BG121" s="118"/>
      <c r="BH121" s="118"/>
      <c r="BI121" s="118"/>
      <c r="BJ121" s="118"/>
      <c r="BK121" s="118"/>
      <c r="BL121" s="118"/>
      <c r="BM121" s="118"/>
      <c r="BN121" s="118"/>
      <c r="BO121" s="118"/>
      <c r="BP121" s="118"/>
      <c r="BQ121" s="118"/>
      <c r="BR121" s="118"/>
      <c r="BS121" s="118"/>
      <c r="BT121" s="118"/>
      <c r="BU121" s="118"/>
      <c r="BV121" s="118"/>
      <c r="BW121" s="118"/>
      <c r="BX121" s="118"/>
      <c r="BY121" s="118"/>
      <c r="BZ121" s="118"/>
      <c r="CA121" s="118"/>
    </row>
    <row r="122" spans="1:79">
      <c r="A122" s="35"/>
      <c r="B122" s="35"/>
      <c r="C122" s="35"/>
      <c r="D122" s="35"/>
      <c r="E122" s="35"/>
      <c r="F122" s="35"/>
      <c r="G122" s="35"/>
      <c r="H122" s="118"/>
      <c r="I122" s="118"/>
      <c r="J122" s="118"/>
      <c r="K122" s="118"/>
      <c r="L122" s="118"/>
      <c r="M122" s="118"/>
      <c r="N122" s="118"/>
      <c r="O122" s="118"/>
      <c r="P122" s="118"/>
      <c r="Q122" s="118"/>
      <c r="R122" s="118"/>
      <c r="S122" s="118"/>
      <c r="T122" s="118"/>
      <c r="U122" s="118"/>
      <c r="V122" s="118"/>
      <c r="W122" s="118"/>
      <c r="X122" s="118"/>
      <c r="Y122" s="118"/>
      <c r="Z122" s="118"/>
      <c r="AA122" s="118"/>
      <c r="AB122" s="118"/>
      <c r="AC122" s="118"/>
      <c r="AD122" s="118"/>
      <c r="AE122" s="118"/>
      <c r="AF122" s="118"/>
      <c r="AG122" s="118"/>
      <c r="AH122" s="118"/>
      <c r="AI122" s="118"/>
      <c r="AJ122" s="118"/>
      <c r="AK122" s="118"/>
      <c r="AL122" s="118"/>
      <c r="AM122" s="118"/>
      <c r="AN122" s="118"/>
      <c r="AO122" s="118"/>
      <c r="AP122" s="118"/>
      <c r="AQ122" s="118"/>
      <c r="AR122" s="118"/>
      <c r="AS122" s="118"/>
      <c r="AT122" s="118"/>
      <c r="AU122" s="118"/>
      <c r="AV122" s="118"/>
      <c r="AW122" s="118"/>
      <c r="AX122" s="118"/>
      <c r="AY122" s="118"/>
      <c r="AZ122" s="118"/>
      <c r="BA122" s="118"/>
      <c r="BB122" s="118"/>
      <c r="BC122" s="118"/>
      <c r="BD122" s="118"/>
      <c r="BE122" s="118"/>
      <c r="BF122" s="118"/>
      <c r="BG122" s="118"/>
      <c r="BH122" s="118"/>
      <c r="BI122" s="118"/>
      <c r="BJ122" s="118"/>
      <c r="BK122" s="118"/>
      <c r="BL122" s="118"/>
      <c r="BM122" s="118"/>
      <c r="BN122" s="118"/>
      <c r="BO122" s="118"/>
      <c r="BP122" s="118"/>
      <c r="BQ122" s="118"/>
      <c r="BR122" s="118"/>
      <c r="BS122" s="118"/>
      <c r="BT122" s="118"/>
      <c r="BU122" s="118"/>
      <c r="BV122" s="118"/>
      <c r="BW122" s="118"/>
      <c r="BX122" s="118"/>
      <c r="BY122" s="118"/>
      <c r="BZ122" s="118"/>
      <c r="CA122" s="118"/>
    </row>
    <row r="123" spans="1:79">
      <c r="A123" s="35"/>
      <c r="B123" s="35"/>
      <c r="C123" s="35"/>
      <c r="D123" s="35"/>
      <c r="E123" s="35"/>
      <c r="F123" s="35"/>
      <c r="G123" s="35"/>
      <c r="H123" s="118"/>
      <c r="I123" s="118"/>
      <c r="J123" s="118"/>
      <c r="K123" s="118"/>
      <c r="L123" s="118"/>
      <c r="M123" s="118"/>
      <c r="N123" s="118"/>
      <c r="O123" s="118"/>
      <c r="P123" s="118"/>
      <c r="Q123" s="118"/>
      <c r="R123" s="118"/>
      <c r="S123" s="118"/>
      <c r="T123" s="118"/>
      <c r="U123" s="118"/>
      <c r="V123" s="118"/>
      <c r="W123" s="118"/>
      <c r="X123" s="118"/>
      <c r="Y123" s="118"/>
      <c r="Z123" s="118"/>
      <c r="AA123" s="118"/>
      <c r="AB123" s="118"/>
      <c r="AC123" s="118"/>
      <c r="AD123" s="118"/>
      <c r="AE123" s="118"/>
      <c r="AF123" s="118"/>
      <c r="AG123" s="118"/>
      <c r="AH123" s="118"/>
      <c r="AI123" s="118"/>
      <c r="AJ123" s="118"/>
      <c r="AK123" s="118"/>
      <c r="AL123" s="118"/>
      <c r="AM123" s="118"/>
      <c r="AN123" s="118"/>
      <c r="AO123" s="118"/>
      <c r="AP123" s="118"/>
      <c r="AQ123" s="118"/>
      <c r="AR123" s="118"/>
      <c r="AS123" s="118"/>
      <c r="AT123" s="118"/>
      <c r="AU123" s="118"/>
      <c r="AV123" s="118"/>
      <c r="AW123" s="118"/>
      <c r="AX123" s="118"/>
      <c r="AY123" s="118"/>
      <c r="AZ123" s="118"/>
      <c r="BA123" s="118"/>
      <c r="BB123" s="118"/>
      <c r="BC123" s="118"/>
      <c r="BD123" s="118"/>
      <c r="BE123" s="118"/>
      <c r="BF123" s="118"/>
      <c r="BG123" s="118"/>
      <c r="BH123" s="118"/>
      <c r="BI123" s="118"/>
      <c r="BJ123" s="118"/>
      <c r="BK123" s="118"/>
      <c r="BL123" s="118"/>
      <c r="BM123" s="118"/>
      <c r="BN123" s="118"/>
      <c r="BO123" s="118"/>
      <c r="BP123" s="118"/>
      <c r="BQ123" s="118"/>
      <c r="BR123" s="118"/>
      <c r="BS123" s="118"/>
      <c r="BT123" s="118"/>
      <c r="BU123" s="118"/>
      <c r="BV123" s="118"/>
      <c r="BW123" s="118"/>
      <c r="BX123" s="118"/>
      <c r="BY123" s="118"/>
      <c r="BZ123" s="118"/>
      <c r="CA123" s="118"/>
    </row>
    <row r="124" spans="1:79">
      <c r="A124" s="35"/>
      <c r="B124" s="35"/>
      <c r="C124" s="35"/>
      <c r="D124" s="35"/>
      <c r="E124" s="35"/>
      <c r="F124" s="35"/>
      <c r="G124" s="35"/>
      <c r="H124" s="118"/>
      <c r="I124" s="118"/>
      <c r="J124" s="118"/>
      <c r="K124" s="118"/>
      <c r="L124" s="118"/>
      <c r="M124" s="118"/>
      <c r="N124" s="118"/>
      <c r="O124" s="118"/>
      <c r="P124" s="118"/>
      <c r="Q124" s="118"/>
      <c r="R124" s="118"/>
      <c r="S124" s="118"/>
      <c r="T124" s="118"/>
      <c r="U124" s="118"/>
      <c r="V124" s="118"/>
      <c r="W124" s="118"/>
      <c r="X124" s="118"/>
      <c r="Y124" s="118"/>
      <c r="Z124" s="118"/>
      <c r="AA124" s="118"/>
      <c r="AB124" s="118"/>
      <c r="AC124" s="118"/>
      <c r="AD124" s="118"/>
      <c r="AE124" s="118"/>
      <c r="AF124" s="118"/>
      <c r="AG124" s="118"/>
      <c r="AH124" s="118"/>
      <c r="AI124" s="118"/>
      <c r="AJ124" s="118"/>
      <c r="AK124" s="118"/>
      <c r="AL124" s="118"/>
      <c r="AM124" s="118"/>
      <c r="AN124" s="118"/>
      <c r="AO124" s="118"/>
      <c r="AP124" s="118"/>
      <c r="AQ124" s="118"/>
      <c r="AR124" s="118"/>
      <c r="AS124" s="118"/>
      <c r="AT124" s="118"/>
      <c r="AU124" s="118"/>
      <c r="AV124" s="118"/>
      <c r="AW124" s="118"/>
      <c r="AX124" s="118"/>
      <c r="AY124" s="118"/>
      <c r="AZ124" s="118"/>
      <c r="BA124" s="118"/>
      <c r="BB124" s="118"/>
      <c r="BC124" s="118"/>
      <c r="BD124" s="118"/>
      <c r="BE124" s="118"/>
      <c r="BF124" s="118"/>
      <c r="BG124" s="118"/>
      <c r="BH124" s="118"/>
      <c r="BI124" s="118"/>
      <c r="BJ124" s="118"/>
      <c r="BK124" s="118"/>
      <c r="BL124" s="118"/>
      <c r="BM124" s="118"/>
      <c r="BN124" s="118"/>
      <c r="BO124" s="118"/>
      <c r="BP124" s="118"/>
      <c r="BQ124" s="118"/>
      <c r="BR124" s="118"/>
      <c r="BS124" s="118"/>
      <c r="BT124" s="118"/>
      <c r="BU124" s="118"/>
      <c r="BV124" s="118"/>
      <c r="BW124" s="118"/>
      <c r="BX124" s="118"/>
      <c r="BY124" s="118"/>
      <c r="BZ124" s="118"/>
      <c r="CA124" s="118"/>
    </row>
    <row r="125" spans="1:79">
      <c r="A125" s="35"/>
      <c r="B125" s="35"/>
      <c r="C125" s="35"/>
      <c r="D125" s="35"/>
      <c r="E125" s="35"/>
      <c r="F125" s="35"/>
      <c r="G125" s="35"/>
      <c r="H125" s="118"/>
      <c r="I125" s="118"/>
      <c r="J125" s="118"/>
      <c r="K125" s="118"/>
      <c r="L125" s="118"/>
      <c r="M125" s="118"/>
      <c r="N125" s="118"/>
      <c r="O125" s="118"/>
      <c r="P125" s="118"/>
      <c r="Q125" s="118"/>
      <c r="R125" s="118"/>
      <c r="S125" s="118"/>
      <c r="T125" s="118"/>
      <c r="U125" s="118"/>
      <c r="V125" s="118"/>
      <c r="W125" s="118"/>
      <c r="X125" s="118"/>
      <c r="Y125" s="118"/>
      <c r="Z125" s="118"/>
      <c r="AA125" s="118"/>
      <c r="AB125" s="118"/>
      <c r="AC125" s="118"/>
      <c r="AD125" s="118"/>
      <c r="AE125" s="118"/>
      <c r="AF125" s="118"/>
      <c r="AG125" s="118"/>
      <c r="AH125" s="118"/>
      <c r="AI125" s="118"/>
      <c r="AJ125" s="118"/>
      <c r="AK125" s="118"/>
      <c r="AL125" s="118"/>
      <c r="AM125" s="118"/>
      <c r="AN125" s="118"/>
      <c r="AO125" s="118"/>
      <c r="AP125" s="118"/>
      <c r="AQ125" s="118"/>
      <c r="AR125" s="118"/>
      <c r="AS125" s="118"/>
      <c r="AT125" s="118"/>
      <c r="AU125" s="118"/>
      <c r="AV125" s="118"/>
      <c r="AW125" s="118"/>
      <c r="AX125" s="118"/>
      <c r="AY125" s="118"/>
      <c r="AZ125" s="118"/>
      <c r="BA125" s="118"/>
      <c r="BB125" s="118"/>
      <c r="BC125" s="118"/>
      <c r="BD125" s="118"/>
      <c r="BE125" s="118"/>
      <c r="BF125" s="118"/>
      <c r="BG125" s="118"/>
      <c r="BH125" s="118"/>
      <c r="BI125" s="118"/>
      <c r="BJ125" s="118"/>
      <c r="BK125" s="118"/>
      <c r="BL125" s="118"/>
      <c r="BM125" s="118"/>
      <c r="BN125" s="118"/>
      <c r="BO125" s="118"/>
      <c r="BP125" s="118"/>
      <c r="BQ125" s="118"/>
      <c r="BR125" s="118"/>
      <c r="BS125" s="118"/>
      <c r="BT125" s="118"/>
      <c r="BU125" s="118"/>
      <c r="BV125" s="118"/>
      <c r="BW125" s="118"/>
      <c r="BX125" s="118"/>
      <c r="BY125" s="118"/>
      <c r="BZ125" s="118"/>
      <c r="CA125" s="118"/>
    </row>
    <row r="126" spans="1:79">
      <c r="A126" s="35"/>
      <c r="B126" s="35"/>
      <c r="C126" s="35"/>
      <c r="D126" s="35"/>
      <c r="E126" s="35"/>
      <c r="F126" s="35"/>
      <c r="G126" s="35"/>
      <c r="H126" s="118"/>
      <c r="I126" s="118"/>
      <c r="J126" s="118"/>
      <c r="K126" s="118"/>
      <c r="L126" s="118"/>
      <c r="M126" s="118"/>
      <c r="N126" s="118"/>
      <c r="O126" s="118"/>
      <c r="P126" s="118"/>
      <c r="Q126" s="118"/>
      <c r="R126" s="118"/>
      <c r="S126" s="118"/>
      <c r="T126" s="118"/>
      <c r="U126" s="118"/>
      <c r="V126" s="118"/>
      <c r="W126" s="118"/>
      <c r="X126" s="118"/>
      <c r="Y126" s="118"/>
      <c r="Z126" s="118"/>
      <c r="AA126" s="118"/>
      <c r="AB126" s="118"/>
      <c r="AC126" s="118"/>
      <c r="AD126" s="118"/>
      <c r="AE126" s="118"/>
      <c r="AF126" s="118"/>
      <c r="AG126" s="118"/>
      <c r="AH126" s="118"/>
      <c r="AI126" s="118"/>
      <c r="AJ126" s="118"/>
      <c r="AK126" s="118"/>
      <c r="AL126" s="118"/>
      <c r="AM126" s="118"/>
      <c r="AN126" s="118"/>
      <c r="AO126" s="118"/>
      <c r="AP126" s="118"/>
      <c r="AQ126" s="118"/>
      <c r="AR126" s="118"/>
      <c r="AS126" s="118"/>
      <c r="AT126" s="118"/>
      <c r="AU126" s="118"/>
      <c r="AV126" s="118"/>
      <c r="AW126" s="118"/>
      <c r="AX126" s="118"/>
      <c r="AY126" s="118"/>
      <c r="AZ126" s="118"/>
      <c r="BA126" s="118"/>
      <c r="BB126" s="118"/>
      <c r="BC126" s="118"/>
      <c r="BD126" s="118"/>
      <c r="BE126" s="118"/>
      <c r="BF126" s="118"/>
      <c r="BG126" s="118"/>
      <c r="BH126" s="118"/>
      <c r="BI126" s="118"/>
      <c r="BJ126" s="118"/>
      <c r="BK126" s="118"/>
      <c r="BL126" s="118"/>
      <c r="BM126" s="118"/>
      <c r="BN126" s="118"/>
      <c r="BO126" s="118"/>
      <c r="BP126" s="118"/>
      <c r="BQ126" s="118"/>
      <c r="BR126" s="118"/>
      <c r="BS126" s="118"/>
      <c r="BT126" s="118"/>
      <c r="BU126" s="118"/>
      <c r="BV126" s="118"/>
      <c r="BW126" s="118"/>
      <c r="BX126" s="118"/>
      <c r="BY126" s="118"/>
      <c r="BZ126" s="118"/>
      <c r="CA126" s="118"/>
    </row>
    <row r="127" spans="1:79">
      <c r="A127" s="35"/>
      <c r="B127" s="35"/>
      <c r="C127" s="35"/>
      <c r="D127" s="35"/>
      <c r="E127" s="35"/>
      <c r="F127" s="35"/>
      <c r="G127" s="35"/>
      <c r="H127" s="118"/>
      <c r="I127" s="118"/>
      <c r="J127" s="118"/>
      <c r="K127" s="118"/>
      <c r="L127" s="118"/>
      <c r="M127" s="118"/>
      <c r="N127" s="118"/>
      <c r="O127" s="118"/>
      <c r="P127" s="118"/>
      <c r="Q127" s="118"/>
      <c r="R127" s="118"/>
      <c r="S127" s="118"/>
      <c r="T127" s="118"/>
      <c r="U127" s="118"/>
      <c r="V127" s="118"/>
      <c r="W127" s="118"/>
      <c r="X127" s="118"/>
      <c r="Y127" s="118"/>
      <c r="Z127" s="118"/>
      <c r="AA127" s="118"/>
      <c r="AB127" s="118"/>
      <c r="AC127" s="118"/>
      <c r="AD127" s="118"/>
      <c r="AE127" s="118"/>
      <c r="AF127" s="118"/>
      <c r="AG127" s="118"/>
      <c r="AH127" s="118"/>
      <c r="AI127" s="118"/>
      <c r="AJ127" s="118"/>
      <c r="AK127" s="118"/>
      <c r="AL127" s="118"/>
      <c r="AM127" s="118"/>
      <c r="AN127" s="118"/>
      <c r="AO127" s="118"/>
      <c r="AP127" s="118"/>
      <c r="AQ127" s="118"/>
      <c r="AR127" s="118"/>
      <c r="AS127" s="118"/>
      <c r="AT127" s="118"/>
      <c r="AU127" s="118"/>
      <c r="AV127" s="118"/>
      <c r="AW127" s="118"/>
      <c r="AX127" s="118"/>
      <c r="AY127" s="118"/>
      <c r="AZ127" s="118"/>
      <c r="BA127" s="118"/>
      <c r="BB127" s="118"/>
      <c r="BC127" s="118"/>
      <c r="BD127" s="118"/>
      <c r="BE127" s="118"/>
      <c r="BF127" s="118"/>
      <c r="BG127" s="118"/>
      <c r="BH127" s="118"/>
      <c r="BI127" s="118"/>
      <c r="BJ127" s="118"/>
      <c r="BK127" s="118"/>
      <c r="BL127" s="118"/>
      <c r="BM127" s="118"/>
      <c r="BN127" s="118"/>
      <c r="BO127" s="118"/>
      <c r="BP127" s="118"/>
      <c r="BQ127" s="118"/>
      <c r="BR127" s="118"/>
      <c r="BS127" s="118"/>
      <c r="BT127" s="118"/>
      <c r="BU127" s="118"/>
      <c r="BV127" s="118"/>
      <c r="BW127" s="118"/>
      <c r="BX127" s="118"/>
      <c r="BY127" s="118"/>
      <c r="BZ127" s="118"/>
      <c r="CA127" s="118"/>
    </row>
    <row r="128" spans="1:79">
      <c r="A128" s="35"/>
      <c r="B128" s="35"/>
      <c r="C128" s="35"/>
      <c r="D128" s="35"/>
      <c r="E128" s="35"/>
      <c r="F128" s="35"/>
      <c r="G128" s="35"/>
      <c r="H128" s="118"/>
      <c r="I128" s="118"/>
      <c r="J128" s="118"/>
      <c r="K128" s="118"/>
      <c r="L128" s="118"/>
      <c r="M128" s="118"/>
      <c r="N128" s="118"/>
      <c r="O128" s="118"/>
      <c r="P128" s="118"/>
      <c r="Q128" s="118"/>
      <c r="R128" s="118"/>
      <c r="S128" s="118"/>
      <c r="T128" s="118"/>
      <c r="U128" s="118"/>
      <c r="V128" s="118"/>
      <c r="W128" s="118"/>
      <c r="X128" s="118"/>
      <c r="Y128" s="118"/>
      <c r="Z128" s="118"/>
      <c r="AA128" s="118"/>
      <c r="AB128" s="118"/>
      <c r="AC128" s="118"/>
      <c r="AD128" s="118"/>
      <c r="AE128" s="118"/>
      <c r="AF128" s="118"/>
      <c r="AG128" s="118"/>
      <c r="AH128" s="118"/>
      <c r="AI128" s="118"/>
      <c r="AJ128" s="118"/>
      <c r="AK128" s="118"/>
      <c r="AL128" s="118"/>
      <c r="AM128" s="118"/>
      <c r="AN128" s="118"/>
      <c r="AO128" s="118"/>
      <c r="AP128" s="118"/>
      <c r="AQ128" s="118"/>
      <c r="AR128" s="118"/>
      <c r="AS128" s="118"/>
      <c r="AT128" s="118"/>
      <c r="AU128" s="118"/>
      <c r="AV128" s="118"/>
      <c r="AW128" s="118"/>
      <c r="AX128" s="118"/>
      <c r="AY128" s="118"/>
      <c r="AZ128" s="118"/>
      <c r="BA128" s="118"/>
      <c r="BB128" s="118"/>
      <c r="BC128" s="118"/>
      <c r="BD128" s="118"/>
      <c r="BE128" s="118"/>
      <c r="BF128" s="118"/>
      <c r="BG128" s="118"/>
      <c r="BH128" s="118"/>
      <c r="BI128" s="118"/>
      <c r="BJ128" s="118"/>
      <c r="BK128" s="118"/>
      <c r="BL128" s="118"/>
      <c r="BM128" s="118"/>
      <c r="BN128" s="118"/>
      <c r="BO128" s="118"/>
      <c r="BP128" s="118"/>
      <c r="BQ128" s="118"/>
      <c r="BR128" s="118"/>
      <c r="BS128" s="118"/>
      <c r="BT128" s="118"/>
      <c r="BU128" s="118"/>
      <c r="BV128" s="118"/>
      <c r="BW128" s="118"/>
      <c r="BX128" s="118"/>
      <c r="BY128" s="118"/>
      <c r="BZ128" s="118"/>
      <c r="CA128" s="118"/>
    </row>
    <row r="129" spans="1:79">
      <c r="A129" s="35"/>
      <c r="B129" s="35"/>
      <c r="C129" s="35"/>
      <c r="D129" s="35"/>
      <c r="E129" s="35"/>
      <c r="F129" s="35"/>
      <c r="G129" s="35"/>
      <c r="H129" s="118"/>
      <c r="I129" s="118"/>
      <c r="J129" s="118"/>
      <c r="K129" s="118"/>
      <c r="L129" s="118"/>
      <c r="M129" s="118"/>
      <c r="N129" s="118"/>
      <c r="O129" s="118"/>
      <c r="P129" s="118"/>
      <c r="Q129" s="118"/>
      <c r="R129" s="118"/>
      <c r="S129" s="118"/>
      <c r="T129" s="118"/>
      <c r="U129" s="118"/>
      <c r="V129" s="118"/>
      <c r="W129" s="118"/>
      <c r="X129" s="118"/>
      <c r="Y129" s="118"/>
      <c r="Z129" s="118"/>
      <c r="AA129" s="118"/>
      <c r="AB129" s="118"/>
      <c r="AC129" s="118"/>
      <c r="AD129" s="118"/>
      <c r="AE129" s="118"/>
      <c r="AF129" s="118"/>
      <c r="AG129" s="118"/>
      <c r="AH129" s="118"/>
      <c r="AI129" s="118"/>
      <c r="AJ129" s="118"/>
      <c r="AK129" s="118"/>
      <c r="AL129" s="118"/>
      <c r="AM129" s="118"/>
      <c r="AN129" s="118"/>
      <c r="AO129" s="118"/>
      <c r="AP129" s="118"/>
      <c r="AQ129" s="118"/>
      <c r="AR129" s="118"/>
      <c r="AS129" s="118"/>
      <c r="AT129" s="118"/>
      <c r="AU129" s="118"/>
      <c r="AV129" s="118"/>
      <c r="AW129" s="118"/>
      <c r="AX129" s="118"/>
      <c r="AY129" s="118"/>
      <c r="AZ129" s="118"/>
      <c r="BA129" s="118"/>
      <c r="BB129" s="118"/>
      <c r="BC129" s="118"/>
      <c r="BD129" s="118"/>
      <c r="BE129" s="118"/>
      <c r="BF129" s="118"/>
      <c r="BG129" s="118"/>
      <c r="BH129" s="118"/>
      <c r="BI129" s="118"/>
      <c r="BJ129" s="118"/>
      <c r="BK129" s="118"/>
      <c r="BL129" s="118"/>
      <c r="BM129" s="118"/>
      <c r="BN129" s="118"/>
      <c r="BO129" s="118"/>
      <c r="BP129" s="118"/>
      <c r="BQ129" s="118"/>
      <c r="BR129" s="118"/>
      <c r="BS129" s="118"/>
      <c r="BT129" s="118"/>
      <c r="BU129" s="118"/>
      <c r="BV129" s="118"/>
      <c r="BW129" s="118"/>
      <c r="BX129" s="118"/>
      <c r="BY129" s="118"/>
      <c r="BZ129" s="118"/>
      <c r="CA129" s="118"/>
    </row>
    <row r="130" spans="1:79">
      <c r="A130" s="35"/>
      <c r="B130" s="35"/>
      <c r="C130" s="35"/>
      <c r="D130" s="35"/>
      <c r="E130" s="35"/>
      <c r="F130" s="35"/>
      <c r="G130" s="35"/>
      <c r="H130" s="118"/>
      <c r="I130" s="118"/>
      <c r="J130" s="118"/>
      <c r="K130" s="118"/>
      <c r="L130" s="118"/>
      <c r="M130" s="118"/>
      <c r="N130" s="118"/>
      <c r="O130" s="118"/>
      <c r="P130" s="118"/>
      <c r="Q130" s="118"/>
      <c r="R130" s="118"/>
      <c r="S130" s="118"/>
      <c r="T130" s="118"/>
      <c r="U130" s="118"/>
      <c r="V130" s="118"/>
      <c r="W130" s="118"/>
      <c r="X130" s="118"/>
      <c r="Y130" s="118"/>
      <c r="Z130" s="118"/>
      <c r="AA130" s="118"/>
      <c r="AB130" s="118"/>
      <c r="AC130" s="118"/>
      <c r="AD130" s="118"/>
      <c r="AE130" s="118"/>
      <c r="AF130" s="118"/>
      <c r="AG130" s="118"/>
      <c r="AH130" s="118"/>
      <c r="AI130" s="118"/>
      <c r="AJ130" s="118"/>
      <c r="AK130" s="118"/>
      <c r="AL130" s="118"/>
      <c r="AM130" s="118"/>
      <c r="AN130" s="118"/>
      <c r="AO130" s="118"/>
      <c r="AP130" s="118"/>
      <c r="AQ130" s="118"/>
      <c r="AR130" s="118"/>
      <c r="AS130" s="118"/>
      <c r="AT130" s="118"/>
      <c r="AU130" s="118"/>
      <c r="AV130" s="118"/>
      <c r="AW130" s="118"/>
      <c r="AX130" s="118"/>
      <c r="AY130" s="118"/>
      <c r="AZ130" s="118"/>
      <c r="BA130" s="118"/>
      <c r="BB130" s="118"/>
      <c r="BC130" s="118"/>
      <c r="BD130" s="118"/>
      <c r="BE130" s="118"/>
      <c r="BF130" s="118"/>
      <c r="BG130" s="118"/>
      <c r="BH130" s="118"/>
      <c r="BI130" s="118"/>
      <c r="BJ130" s="118"/>
      <c r="BK130" s="118"/>
      <c r="BL130" s="118"/>
      <c r="BM130" s="118"/>
      <c r="BN130" s="118"/>
      <c r="BO130" s="118"/>
      <c r="BP130" s="118"/>
      <c r="BQ130" s="118"/>
      <c r="BR130" s="118"/>
      <c r="BS130" s="118"/>
      <c r="BT130" s="118"/>
      <c r="BU130" s="118"/>
      <c r="BV130" s="118"/>
      <c r="BW130" s="118"/>
      <c r="BX130" s="118"/>
      <c r="BY130" s="118"/>
      <c r="BZ130" s="118"/>
      <c r="CA130" s="118"/>
    </row>
    <row r="131" spans="1:79">
      <c r="A131" s="35"/>
      <c r="B131" s="35"/>
      <c r="C131" s="35"/>
      <c r="D131" s="35"/>
      <c r="E131" s="35"/>
      <c r="F131" s="35"/>
      <c r="G131" s="35"/>
      <c r="H131" s="118"/>
      <c r="I131" s="118"/>
      <c r="J131" s="118"/>
      <c r="K131" s="118"/>
      <c r="L131" s="118"/>
      <c r="M131" s="118"/>
      <c r="N131" s="118"/>
      <c r="O131" s="118"/>
      <c r="P131" s="118"/>
      <c r="Q131" s="118"/>
      <c r="R131" s="118"/>
      <c r="S131" s="118"/>
      <c r="T131" s="118"/>
      <c r="U131" s="118"/>
      <c r="V131" s="118"/>
      <c r="W131" s="118"/>
      <c r="X131" s="118"/>
      <c r="Y131" s="118"/>
      <c r="Z131" s="118"/>
      <c r="AA131" s="118"/>
      <c r="AB131" s="118"/>
      <c r="AC131" s="118"/>
      <c r="AD131" s="118"/>
      <c r="AE131" s="118"/>
      <c r="AF131" s="118"/>
      <c r="AG131" s="118"/>
      <c r="AH131" s="118"/>
      <c r="AI131" s="118"/>
      <c r="AJ131" s="118"/>
      <c r="AK131" s="118"/>
      <c r="AL131" s="118"/>
      <c r="AM131" s="118"/>
      <c r="AN131" s="118"/>
      <c r="AO131" s="118"/>
      <c r="AP131" s="118"/>
      <c r="AQ131" s="118"/>
      <c r="AR131" s="118"/>
      <c r="AS131" s="118"/>
      <c r="AT131" s="118"/>
      <c r="AU131" s="118"/>
      <c r="AV131" s="118"/>
      <c r="AW131" s="118"/>
      <c r="AX131" s="118"/>
      <c r="AY131" s="118"/>
      <c r="AZ131" s="118"/>
      <c r="BA131" s="118"/>
      <c r="BB131" s="118"/>
      <c r="BC131" s="118"/>
      <c r="BD131" s="118"/>
      <c r="BE131" s="118"/>
      <c r="BF131" s="118"/>
      <c r="BG131" s="118"/>
      <c r="BH131" s="118"/>
      <c r="BI131" s="118"/>
      <c r="BJ131" s="118"/>
      <c r="BK131" s="118"/>
      <c r="BL131" s="118"/>
      <c r="BM131" s="118"/>
      <c r="BN131" s="118"/>
      <c r="BO131" s="118"/>
      <c r="BP131" s="118"/>
      <c r="BQ131" s="118"/>
      <c r="BR131" s="118"/>
      <c r="BS131" s="118"/>
      <c r="BT131" s="118"/>
      <c r="BU131" s="118"/>
      <c r="BV131" s="118"/>
      <c r="BW131" s="118"/>
      <c r="BX131" s="118"/>
      <c r="BY131" s="118"/>
      <c r="BZ131" s="118"/>
      <c r="CA131" s="118"/>
    </row>
    <row r="132" spans="1:79">
      <c r="A132" s="35"/>
      <c r="B132" s="35"/>
      <c r="C132" s="35"/>
      <c r="D132" s="35"/>
      <c r="E132" s="35"/>
      <c r="F132" s="35"/>
      <c r="G132" s="35"/>
      <c r="H132" s="118"/>
      <c r="I132" s="118"/>
      <c r="J132" s="118"/>
      <c r="K132" s="118"/>
      <c r="L132" s="118"/>
      <c r="M132" s="118"/>
      <c r="N132" s="118"/>
      <c r="O132" s="118"/>
      <c r="P132" s="118"/>
      <c r="Q132" s="118"/>
      <c r="R132" s="118"/>
      <c r="S132" s="118"/>
      <c r="T132" s="118"/>
      <c r="U132" s="118"/>
      <c r="V132" s="118"/>
      <c r="W132" s="118"/>
      <c r="X132" s="118"/>
      <c r="Y132" s="118"/>
      <c r="Z132" s="118"/>
      <c r="AA132" s="118"/>
      <c r="AB132" s="118"/>
      <c r="AC132" s="118"/>
      <c r="AD132" s="118"/>
      <c r="AE132" s="118"/>
      <c r="AF132" s="118"/>
      <c r="AG132" s="118"/>
      <c r="AH132" s="118"/>
      <c r="AI132" s="118"/>
      <c r="AJ132" s="118"/>
      <c r="AK132" s="118"/>
      <c r="AL132" s="118"/>
      <c r="AM132" s="118"/>
      <c r="AN132" s="118"/>
      <c r="AO132" s="118"/>
      <c r="AP132" s="118"/>
      <c r="AQ132" s="118"/>
      <c r="AR132" s="118"/>
      <c r="AS132" s="118"/>
      <c r="AT132" s="118"/>
      <c r="AU132" s="118"/>
      <c r="AV132" s="118"/>
      <c r="AW132" s="118"/>
      <c r="AX132" s="118"/>
      <c r="AY132" s="118"/>
      <c r="AZ132" s="118"/>
      <c r="BA132" s="118"/>
      <c r="BB132" s="118"/>
      <c r="BC132" s="118"/>
      <c r="BD132" s="118"/>
      <c r="BE132" s="118"/>
      <c r="BF132" s="118"/>
      <c r="BG132" s="118"/>
      <c r="BH132" s="118"/>
      <c r="BI132" s="118"/>
      <c r="BJ132" s="118"/>
      <c r="BK132" s="118"/>
      <c r="BL132" s="118"/>
      <c r="BM132" s="118"/>
      <c r="BN132" s="118"/>
      <c r="BO132" s="118"/>
      <c r="BP132" s="118"/>
      <c r="BQ132" s="118"/>
      <c r="BR132" s="118"/>
      <c r="BS132" s="118"/>
      <c r="BT132" s="118"/>
      <c r="BU132" s="118"/>
      <c r="BV132" s="118"/>
      <c r="BW132" s="118"/>
      <c r="BX132" s="118"/>
      <c r="BY132" s="118"/>
      <c r="BZ132" s="118"/>
      <c r="CA132" s="118"/>
    </row>
    <row r="133" spans="1:79">
      <c r="A133" s="35"/>
      <c r="B133" s="35"/>
      <c r="C133" s="35"/>
      <c r="D133" s="35"/>
      <c r="E133" s="35"/>
      <c r="F133" s="35"/>
      <c r="G133" s="35"/>
      <c r="H133" s="118"/>
      <c r="I133" s="118"/>
      <c r="J133" s="118"/>
      <c r="K133" s="118"/>
      <c r="L133" s="118"/>
      <c r="M133" s="118"/>
      <c r="N133" s="118"/>
      <c r="O133" s="118"/>
      <c r="P133" s="118"/>
      <c r="Q133" s="118"/>
      <c r="R133" s="118"/>
      <c r="S133" s="118"/>
      <c r="T133" s="118"/>
      <c r="U133" s="118"/>
      <c r="V133" s="118"/>
      <c r="W133" s="118"/>
      <c r="X133" s="118"/>
      <c r="Y133" s="118"/>
      <c r="Z133" s="118"/>
      <c r="AA133" s="118"/>
      <c r="AB133" s="118"/>
      <c r="AC133" s="118"/>
      <c r="AD133" s="118"/>
      <c r="AE133" s="118"/>
      <c r="AF133" s="118"/>
      <c r="AG133" s="118"/>
      <c r="AH133" s="118"/>
      <c r="AI133" s="118"/>
      <c r="AJ133" s="118"/>
      <c r="AK133" s="118"/>
      <c r="AL133" s="118"/>
      <c r="AM133" s="118"/>
      <c r="AN133" s="118"/>
      <c r="AO133" s="118"/>
      <c r="AP133" s="118"/>
      <c r="AQ133" s="118"/>
      <c r="AR133" s="118"/>
      <c r="AS133" s="118"/>
      <c r="AT133" s="118"/>
      <c r="AU133" s="118"/>
      <c r="AV133" s="118"/>
      <c r="AW133" s="118"/>
      <c r="AX133" s="118"/>
      <c r="AY133" s="118"/>
      <c r="AZ133" s="118"/>
      <c r="BA133" s="118"/>
      <c r="BB133" s="118"/>
      <c r="BC133" s="118"/>
      <c r="BD133" s="118"/>
      <c r="BE133" s="118"/>
      <c r="BF133" s="118"/>
      <c r="BG133" s="118"/>
      <c r="BH133" s="118"/>
      <c r="BI133" s="118"/>
      <c r="BJ133" s="118"/>
      <c r="BK133" s="118"/>
      <c r="BL133" s="118"/>
      <c r="BM133" s="118"/>
      <c r="BN133" s="118"/>
      <c r="BO133" s="118"/>
      <c r="BP133" s="118"/>
      <c r="BQ133" s="118"/>
      <c r="BR133" s="118"/>
      <c r="BS133" s="118"/>
      <c r="BT133" s="118"/>
      <c r="BU133" s="118"/>
      <c r="BV133" s="118"/>
      <c r="BW133" s="118"/>
      <c r="BX133" s="118"/>
      <c r="BY133" s="118"/>
      <c r="BZ133" s="118"/>
      <c r="CA133" s="118"/>
    </row>
    <row r="134" spans="1:79">
      <c r="A134" s="35"/>
      <c r="B134" s="35"/>
      <c r="C134" s="35"/>
      <c r="D134" s="35"/>
      <c r="E134" s="35"/>
      <c r="F134" s="35"/>
      <c r="G134" s="35"/>
      <c r="H134" s="118"/>
      <c r="I134" s="118"/>
      <c r="J134" s="118"/>
      <c r="K134" s="118"/>
      <c r="L134" s="118"/>
      <c r="M134" s="118"/>
      <c r="N134" s="118"/>
      <c r="O134" s="118"/>
      <c r="P134" s="118"/>
      <c r="Q134" s="118"/>
      <c r="R134" s="118"/>
      <c r="S134" s="118"/>
      <c r="T134" s="118"/>
      <c r="U134" s="118"/>
      <c r="V134" s="118"/>
      <c r="W134" s="118"/>
      <c r="X134" s="118"/>
      <c r="Y134" s="118"/>
      <c r="Z134" s="118"/>
      <c r="AA134" s="118"/>
      <c r="AB134" s="118"/>
      <c r="AC134" s="118"/>
      <c r="AD134" s="118"/>
      <c r="AE134" s="118"/>
      <c r="AF134" s="118"/>
      <c r="AG134" s="118"/>
      <c r="AH134" s="118"/>
      <c r="AI134" s="118"/>
      <c r="AJ134" s="118"/>
      <c r="AK134" s="118"/>
      <c r="AL134" s="118"/>
      <c r="AM134" s="118"/>
      <c r="AN134" s="118"/>
      <c r="AO134" s="118"/>
      <c r="AP134" s="118"/>
      <c r="AQ134" s="118"/>
      <c r="AR134" s="118"/>
      <c r="AS134" s="118"/>
      <c r="AT134" s="118"/>
      <c r="AU134" s="118"/>
      <c r="AV134" s="118"/>
      <c r="AW134" s="118"/>
      <c r="AX134" s="118"/>
      <c r="AY134" s="118"/>
      <c r="AZ134" s="118"/>
      <c r="BA134" s="118"/>
      <c r="BB134" s="118"/>
      <c r="BC134" s="118"/>
      <c r="BD134" s="118"/>
      <c r="BE134" s="118"/>
      <c r="BF134" s="118"/>
      <c r="BG134" s="118"/>
      <c r="BH134" s="118"/>
      <c r="BI134" s="118"/>
      <c r="BJ134" s="118"/>
      <c r="BK134" s="118"/>
      <c r="BL134" s="118"/>
      <c r="BM134" s="118"/>
      <c r="BN134" s="118"/>
      <c r="BO134" s="118"/>
      <c r="BP134" s="118"/>
      <c r="BQ134" s="118"/>
      <c r="BR134" s="118"/>
      <c r="BS134" s="118"/>
      <c r="BT134" s="118"/>
      <c r="BU134" s="118"/>
      <c r="BV134" s="118"/>
      <c r="BW134" s="118"/>
      <c r="BX134" s="118"/>
      <c r="BY134" s="118"/>
      <c r="BZ134" s="118"/>
      <c r="CA134" s="118"/>
    </row>
    <row r="135" spans="1:79">
      <c r="A135" s="35"/>
      <c r="B135" s="35"/>
      <c r="C135" s="35"/>
      <c r="D135" s="35"/>
      <c r="E135" s="35"/>
      <c r="F135" s="35"/>
      <c r="G135" s="35"/>
      <c r="H135" s="118"/>
      <c r="I135" s="118"/>
      <c r="J135" s="118"/>
      <c r="K135" s="118"/>
      <c r="L135" s="118"/>
      <c r="M135" s="118"/>
      <c r="N135" s="118"/>
      <c r="O135" s="118"/>
      <c r="P135" s="118"/>
      <c r="Q135" s="118"/>
      <c r="R135" s="118"/>
      <c r="S135" s="118"/>
      <c r="T135" s="118"/>
      <c r="U135" s="118"/>
      <c r="V135" s="118"/>
      <c r="W135" s="118"/>
      <c r="X135" s="118"/>
      <c r="Y135" s="118"/>
      <c r="Z135" s="118"/>
      <c r="AA135" s="118"/>
      <c r="AB135" s="118"/>
      <c r="AC135" s="118"/>
      <c r="AD135" s="118"/>
      <c r="AE135" s="118"/>
      <c r="AF135" s="118"/>
      <c r="AG135" s="118"/>
      <c r="AH135" s="118"/>
      <c r="AI135" s="118"/>
      <c r="AJ135" s="118"/>
      <c r="AK135" s="118"/>
      <c r="AL135" s="118"/>
      <c r="AM135" s="118"/>
      <c r="AN135" s="118"/>
      <c r="AO135" s="118"/>
      <c r="AP135" s="118"/>
      <c r="AQ135" s="118"/>
      <c r="AR135" s="118"/>
      <c r="AS135" s="118"/>
      <c r="AT135" s="118"/>
      <c r="AU135" s="118"/>
      <c r="AV135" s="118"/>
      <c r="AW135" s="118"/>
      <c r="AX135" s="118"/>
      <c r="AY135" s="118"/>
      <c r="AZ135" s="118"/>
      <c r="BA135" s="118"/>
      <c r="BB135" s="118"/>
      <c r="BC135" s="118"/>
      <c r="BD135" s="118"/>
      <c r="BE135" s="118"/>
      <c r="BF135" s="118"/>
      <c r="BG135" s="118"/>
      <c r="BH135" s="118"/>
      <c r="BI135" s="118"/>
      <c r="BJ135" s="118"/>
      <c r="BK135" s="118"/>
      <c r="BL135" s="118"/>
      <c r="BM135" s="118"/>
      <c r="BN135" s="118"/>
      <c r="BO135" s="118"/>
      <c r="BP135" s="118"/>
      <c r="BQ135" s="118"/>
      <c r="BR135" s="118"/>
      <c r="BS135" s="118"/>
      <c r="BT135" s="118"/>
      <c r="BU135" s="118"/>
      <c r="BV135" s="118"/>
      <c r="BW135" s="118"/>
      <c r="BX135" s="118"/>
      <c r="BY135" s="118"/>
      <c r="BZ135" s="118"/>
      <c r="CA135" s="118"/>
    </row>
    <row r="136" spans="1:79">
      <c r="A136" s="35"/>
      <c r="B136" s="35"/>
      <c r="C136" s="35"/>
      <c r="D136" s="35"/>
      <c r="E136" s="35"/>
      <c r="F136" s="35"/>
      <c r="G136" s="35"/>
      <c r="H136" s="118"/>
      <c r="I136" s="118"/>
      <c r="J136" s="118"/>
      <c r="K136" s="118"/>
      <c r="L136" s="118"/>
      <c r="M136" s="118"/>
      <c r="N136" s="118"/>
      <c r="O136" s="118"/>
      <c r="P136" s="118"/>
      <c r="Q136" s="118"/>
      <c r="R136" s="118"/>
      <c r="S136" s="118"/>
      <c r="T136" s="118"/>
      <c r="U136" s="118"/>
      <c r="V136" s="118"/>
      <c r="W136" s="118"/>
      <c r="X136" s="118"/>
      <c r="Y136" s="118"/>
      <c r="Z136" s="118"/>
      <c r="AA136" s="118"/>
      <c r="AB136" s="118"/>
      <c r="AC136" s="118"/>
      <c r="AD136" s="118"/>
      <c r="AE136" s="118"/>
      <c r="AF136" s="118"/>
      <c r="AG136" s="118"/>
      <c r="AH136" s="118"/>
      <c r="AI136" s="118"/>
      <c r="AJ136" s="118"/>
      <c r="AK136" s="118"/>
      <c r="AL136" s="118"/>
      <c r="AM136" s="118"/>
      <c r="AN136" s="118"/>
      <c r="AO136" s="118"/>
      <c r="AP136" s="118"/>
      <c r="AQ136" s="118"/>
      <c r="AR136" s="118"/>
      <c r="AS136" s="118"/>
      <c r="AT136" s="118"/>
      <c r="AU136" s="118"/>
      <c r="AV136" s="118"/>
      <c r="AW136" s="118"/>
      <c r="AX136" s="118"/>
      <c r="AY136" s="118"/>
      <c r="AZ136" s="118"/>
      <c r="BA136" s="118"/>
      <c r="BB136" s="118"/>
      <c r="BC136" s="118"/>
      <c r="BD136" s="118"/>
      <c r="BE136" s="118"/>
      <c r="BF136" s="118"/>
      <c r="BG136" s="118"/>
      <c r="BH136" s="118"/>
      <c r="BI136" s="118"/>
      <c r="BJ136" s="118"/>
      <c r="BK136" s="118"/>
      <c r="BL136" s="118"/>
      <c r="BM136" s="118"/>
      <c r="BN136" s="118"/>
      <c r="BO136" s="118"/>
      <c r="BP136" s="118"/>
      <c r="BQ136" s="118"/>
      <c r="BR136" s="118"/>
      <c r="BS136" s="118"/>
      <c r="BT136" s="118"/>
      <c r="BU136" s="118"/>
      <c r="BV136" s="118"/>
      <c r="BW136" s="118"/>
      <c r="BX136" s="118"/>
      <c r="BY136" s="118"/>
      <c r="BZ136" s="118"/>
      <c r="CA136" s="118"/>
    </row>
    <row r="137" spans="1:79">
      <c r="A137" s="35"/>
      <c r="B137" s="35"/>
      <c r="C137" s="35"/>
      <c r="D137" s="35"/>
      <c r="E137" s="35"/>
      <c r="F137" s="35"/>
      <c r="G137" s="35"/>
      <c r="H137" s="118"/>
      <c r="I137" s="118"/>
      <c r="J137" s="118"/>
      <c r="K137" s="118"/>
      <c r="L137" s="118"/>
      <c r="M137" s="118"/>
      <c r="N137" s="118"/>
      <c r="O137" s="118"/>
      <c r="P137" s="118"/>
      <c r="Q137" s="118"/>
      <c r="R137" s="118"/>
      <c r="S137" s="118"/>
      <c r="T137" s="118"/>
      <c r="U137" s="118"/>
      <c r="V137" s="118"/>
      <c r="W137" s="118"/>
      <c r="X137" s="118"/>
      <c r="Y137" s="118"/>
      <c r="Z137" s="118"/>
      <c r="AA137" s="118"/>
      <c r="AB137" s="118"/>
      <c r="AC137" s="118"/>
      <c r="AD137" s="118"/>
      <c r="AE137" s="118"/>
      <c r="AF137" s="118"/>
      <c r="AG137" s="118"/>
      <c r="AH137" s="118"/>
      <c r="AI137" s="118"/>
      <c r="AJ137" s="118"/>
      <c r="AK137" s="118"/>
      <c r="AL137" s="118"/>
      <c r="AM137" s="118"/>
      <c r="AN137" s="118"/>
      <c r="AO137" s="118"/>
      <c r="AP137" s="118"/>
      <c r="AQ137" s="118"/>
      <c r="AR137" s="118"/>
      <c r="AS137" s="118"/>
      <c r="AT137" s="118"/>
      <c r="AU137" s="118"/>
      <c r="AV137" s="118"/>
      <c r="AW137" s="118"/>
      <c r="AX137" s="118"/>
      <c r="AY137" s="118"/>
      <c r="AZ137" s="118"/>
      <c r="BA137" s="118"/>
      <c r="BB137" s="118"/>
      <c r="BC137" s="118"/>
      <c r="BD137" s="118"/>
      <c r="BE137" s="118"/>
      <c r="BF137" s="118"/>
      <c r="BG137" s="118"/>
      <c r="BH137" s="118"/>
      <c r="BI137" s="118"/>
      <c r="BJ137" s="118"/>
      <c r="BK137" s="118"/>
      <c r="BL137" s="118"/>
      <c r="BM137" s="118"/>
      <c r="BN137" s="118"/>
      <c r="BO137" s="118"/>
      <c r="BP137" s="118"/>
      <c r="BQ137" s="118"/>
      <c r="BR137" s="118"/>
      <c r="BS137" s="118"/>
      <c r="BT137" s="118"/>
      <c r="BU137" s="118"/>
      <c r="BV137" s="118"/>
      <c r="BW137" s="118"/>
      <c r="BX137" s="118"/>
      <c r="BY137" s="118"/>
      <c r="BZ137" s="118"/>
      <c r="CA137" s="118"/>
    </row>
    <row r="138" spans="1:79">
      <c r="A138" s="35"/>
      <c r="B138" s="35"/>
      <c r="C138" s="35"/>
      <c r="D138" s="35"/>
      <c r="E138" s="35"/>
      <c r="F138" s="35"/>
      <c r="G138" s="35"/>
      <c r="H138" s="118"/>
      <c r="I138" s="118"/>
      <c r="J138" s="118"/>
      <c r="K138" s="118"/>
      <c r="L138" s="118"/>
      <c r="M138" s="118"/>
      <c r="N138" s="118"/>
      <c r="O138" s="118"/>
      <c r="P138" s="118"/>
      <c r="Q138" s="118"/>
      <c r="R138" s="118"/>
      <c r="S138" s="118"/>
      <c r="T138" s="118"/>
      <c r="U138" s="118"/>
      <c r="V138" s="118"/>
      <c r="W138" s="118"/>
      <c r="X138" s="118"/>
      <c r="Y138" s="118"/>
      <c r="Z138" s="118"/>
      <c r="AA138" s="118"/>
      <c r="AB138" s="118"/>
      <c r="AC138" s="118"/>
      <c r="AD138" s="118"/>
      <c r="AE138" s="118"/>
      <c r="AF138" s="118"/>
      <c r="AG138" s="118"/>
      <c r="AH138" s="118"/>
      <c r="AI138" s="118"/>
      <c r="AJ138" s="118"/>
      <c r="AK138" s="118"/>
      <c r="AL138" s="118"/>
      <c r="AM138" s="118"/>
      <c r="AN138" s="118"/>
      <c r="AO138" s="118"/>
      <c r="AP138" s="118"/>
      <c r="AQ138" s="118"/>
      <c r="AR138" s="118"/>
      <c r="AS138" s="118"/>
      <c r="AT138" s="118"/>
      <c r="AU138" s="118"/>
      <c r="AV138" s="118"/>
      <c r="AW138" s="118"/>
      <c r="AX138" s="118"/>
      <c r="AY138" s="118"/>
      <c r="AZ138" s="118"/>
      <c r="BA138" s="118"/>
      <c r="BB138" s="118"/>
      <c r="BC138" s="118"/>
      <c r="BD138" s="118"/>
      <c r="BE138" s="118"/>
      <c r="BF138" s="118"/>
      <c r="BG138" s="118"/>
      <c r="BH138" s="118"/>
      <c r="BI138" s="118"/>
      <c r="BJ138" s="118"/>
      <c r="BK138" s="118"/>
      <c r="BL138" s="118"/>
      <c r="BM138" s="118"/>
      <c r="BN138" s="118"/>
      <c r="BO138" s="118"/>
      <c r="BP138" s="118"/>
      <c r="BQ138" s="118"/>
      <c r="BR138" s="118"/>
      <c r="BS138" s="118"/>
      <c r="BT138" s="118"/>
      <c r="BU138" s="118"/>
      <c r="BV138" s="118"/>
      <c r="BW138" s="118"/>
      <c r="BX138" s="118"/>
      <c r="BY138" s="118"/>
      <c r="BZ138" s="118"/>
      <c r="CA138" s="118"/>
    </row>
    <row r="139" spans="1:79">
      <c r="A139" s="35"/>
      <c r="B139" s="35"/>
      <c r="C139" s="35"/>
      <c r="D139" s="35"/>
      <c r="E139" s="35"/>
      <c r="F139" s="35"/>
      <c r="G139" s="35"/>
      <c r="H139" s="118"/>
      <c r="I139" s="118"/>
      <c r="J139" s="118"/>
      <c r="K139" s="118"/>
      <c r="L139" s="118"/>
      <c r="M139" s="118"/>
      <c r="N139" s="118"/>
      <c r="O139" s="118"/>
      <c r="P139" s="118"/>
      <c r="Q139" s="118"/>
      <c r="R139" s="118"/>
      <c r="S139" s="118"/>
      <c r="T139" s="118"/>
      <c r="U139" s="118"/>
      <c r="V139" s="118"/>
      <c r="W139" s="118"/>
      <c r="X139" s="118"/>
      <c r="Y139" s="118"/>
      <c r="Z139" s="118"/>
      <c r="AA139" s="118"/>
      <c r="AB139" s="118"/>
      <c r="AC139" s="118"/>
      <c r="AD139" s="118"/>
      <c r="AE139" s="118"/>
      <c r="AF139" s="118"/>
      <c r="AG139" s="118"/>
      <c r="AH139" s="118"/>
      <c r="AI139" s="118"/>
      <c r="AJ139" s="118"/>
      <c r="AK139" s="118"/>
      <c r="AL139" s="118"/>
      <c r="AM139" s="118"/>
      <c r="AN139" s="118"/>
      <c r="AO139" s="118"/>
      <c r="AP139" s="118"/>
      <c r="AQ139" s="118"/>
      <c r="AR139" s="118"/>
      <c r="AS139" s="118"/>
      <c r="AT139" s="118"/>
      <c r="AU139" s="118"/>
      <c r="AV139" s="118"/>
      <c r="AW139" s="118"/>
      <c r="AX139" s="118"/>
      <c r="AY139" s="118"/>
      <c r="AZ139" s="118"/>
      <c r="BA139" s="118"/>
      <c r="BB139" s="118"/>
      <c r="BC139" s="118"/>
      <c r="BD139" s="118"/>
      <c r="BE139" s="118"/>
      <c r="BF139" s="118"/>
      <c r="BG139" s="118"/>
      <c r="BH139" s="118"/>
      <c r="BI139" s="118"/>
      <c r="BJ139" s="118"/>
      <c r="BK139" s="118"/>
      <c r="BL139" s="118"/>
      <c r="BM139" s="118"/>
      <c r="BN139" s="118"/>
      <c r="BO139" s="118"/>
      <c r="BP139" s="118"/>
      <c r="BQ139" s="118"/>
      <c r="BR139" s="118"/>
      <c r="BS139" s="118"/>
      <c r="BT139" s="118"/>
      <c r="BU139" s="118"/>
      <c r="BV139" s="118"/>
      <c r="BW139" s="118"/>
      <c r="BX139" s="118"/>
      <c r="BY139" s="118"/>
      <c r="BZ139" s="118"/>
      <c r="CA139" s="118"/>
    </row>
    <row r="140" spans="1:79">
      <c r="A140" s="35"/>
      <c r="B140" s="35"/>
      <c r="C140" s="35"/>
      <c r="D140" s="35"/>
      <c r="E140" s="35"/>
      <c r="F140" s="35"/>
      <c r="G140" s="35"/>
      <c r="H140" s="118"/>
      <c r="I140" s="118"/>
      <c r="J140" s="118"/>
      <c r="K140" s="118"/>
      <c r="L140" s="118"/>
      <c r="M140" s="118"/>
      <c r="N140" s="118"/>
      <c r="O140" s="118"/>
      <c r="P140" s="118"/>
      <c r="Q140" s="118"/>
      <c r="R140" s="118"/>
      <c r="S140" s="118"/>
      <c r="T140" s="118"/>
      <c r="U140" s="118"/>
      <c r="V140" s="118"/>
      <c r="W140" s="118"/>
      <c r="X140" s="118"/>
      <c r="Y140" s="118"/>
      <c r="Z140" s="118"/>
      <c r="AA140" s="118"/>
      <c r="AB140" s="118"/>
      <c r="AC140" s="118"/>
      <c r="AD140" s="118"/>
      <c r="AE140" s="118"/>
      <c r="AF140" s="118"/>
      <c r="AG140" s="118"/>
      <c r="AH140" s="118"/>
      <c r="AI140" s="118"/>
      <c r="AJ140" s="118"/>
      <c r="AK140" s="118"/>
      <c r="AL140" s="118"/>
      <c r="AM140" s="118"/>
      <c r="AN140" s="118"/>
      <c r="AO140" s="118"/>
      <c r="AP140" s="118"/>
      <c r="AQ140" s="118"/>
      <c r="AR140" s="118"/>
      <c r="AS140" s="118"/>
      <c r="AT140" s="118"/>
      <c r="AU140" s="118"/>
      <c r="AV140" s="118"/>
      <c r="AW140" s="118"/>
      <c r="AX140" s="118"/>
      <c r="AY140" s="118"/>
      <c r="AZ140" s="118"/>
      <c r="BA140" s="118"/>
      <c r="BB140" s="118"/>
      <c r="BC140" s="118"/>
      <c r="BD140" s="118"/>
      <c r="BE140" s="118"/>
      <c r="BF140" s="118"/>
      <c r="BG140" s="118"/>
      <c r="BH140" s="118"/>
      <c r="BI140" s="118"/>
      <c r="BJ140" s="118"/>
      <c r="BK140" s="118"/>
      <c r="BL140" s="118"/>
      <c r="BM140" s="118"/>
      <c r="BN140" s="118"/>
      <c r="BO140" s="118"/>
      <c r="BP140" s="118"/>
      <c r="BQ140" s="118"/>
      <c r="BR140" s="118"/>
      <c r="BS140" s="118"/>
      <c r="BT140" s="118"/>
      <c r="BU140" s="118"/>
      <c r="BV140" s="118"/>
      <c r="BW140" s="118"/>
      <c r="BX140" s="118"/>
      <c r="BY140" s="118"/>
      <c r="BZ140" s="118"/>
      <c r="CA140" s="118"/>
    </row>
    <row r="141" spans="1:79">
      <c r="A141" s="35"/>
      <c r="B141" s="35"/>
      <c r="C141" s="35"/>
      <c r="D141" s="35"/>
      <c r="E141" s="35"/>
      <c r="F141" s="35"/>
      <c r="G141" s="35"/>
      <c r="H141" s="118"/>
      <c r="I141" s="118"/>
      <c r="J141" s="118"/>
      <c r="K141" s="118"/>
      <c r="L141" s="118"/>
      <c r="M141" s="118"/>
      <c r="N141" s="118"/>
      <c r="O141" s="118"/>
      <c r="P141" s="118"/>
      <c r="Q141" s="118"/>
      <c r="R141" s="118"/>
      <c r="S141" s="118"/>
      <c r="T141" s="118"/>
      <c r="U141" s="118"/>
      <c r="V141" s="118"/>
      <c r="W141" s="118"/>
      <c r="X141" s="118"/>
      <c r="Y141" s="118"/>
      <c r="Z141" s="118"/>
      <c r="AA141" s="118"/>
      <c r="AB141" s="118"/>
      <c r="AC141" s="118"/>
      <c r="AD141" s="118"/>
      <c r="AE141" s="118"/>
      <c r="AF141" s="118"/>
      <c r="AG141" s="118"/>
      <c r="AH141" s="118"/>
      <c r="AI141" s="118"/>
      <c r="AJ141" s="118"/>
      <c r="AK141" s="118"/>
      <c r="AL141" s="118"/>
      <c r="AM141" s="118"/>
      <c r="AN141" s="118"/>
      <c r="AO141" s="118"/>
      <c r="AP141" s="118"/>
      <c r="AQ141" s="118"/>
      <c r="AR141" s="118"/>
      <c r="AS141" s="118"/>
      <c r="AT141" s="118"/>
      <c r="AU141" s="118"/>
      <c r="AV141" s="118"/>
      <c r="AW141" s="118"/>
      <c r="AX141" s="118"/>
      <c r="AY141" s="118"/>
      <c r="AZ141" s="118"/>
      <c r="BA141" s="118"/>
      <c r="BB141" s="118"/>
      <c r="BC141" s="118"/>
      <c r="BD141" s="118"/>
      <c r="BE141" s="118"/>
      <c r="BF141" s="118"/>
      <c r="BG141" s="118"/>
      <c r="BH141" s="118"/>
      <c r="BI141" s="118"/>
      <c r="BJ141" s="118"/>
      <c r="BK141" s="118"/>
      <c r="BL141" s="118"/>
      <c r="BM141" s="118"/>
      <c r="BN141" s="118"/>
      <c r="BO141" s="118"/>
      <c r="BP141" s="118"/>
      <c r="BQ141" s="118"/>
      <c r="BR141" s="118"/>
      <c r="BS141" s="118"/>
      <c r="BT141" s="118"/>
      <c r="BU141" s="118"/>
      <c r="BV141" s="118"/>
      <c r="BW141" s="118"/>
      <c r="BX141" s="118"/>
      <c r="BY141" s="118"/>
      <c r="BZ141" s="118"/>
      <c r="CA141" s="118"/>
    </row>
    <row r="142" spans="1:79">
      <c r="A142" s="35"/>
      <c r="B142" s="35"/>
      <c r="C142" s="35"/>
      <c r="D142" s="35"/>
      <c r="E142" s="35"/>
      <c r="F142" s="35"/>
      <c r="G142" s="35"/>
      <c r="H142" s="118"/>
      <c r="I142" s="118"/>
      <c r="J142" s="118"/>
      <c r="K142" s="118"/>
      <c r="L142" s="118"/>
      <c r="M142" s="118"/>
      <c r="N142" s="118"/>
      <c r="O142" s="118"/>
      <c r="P142" s="118"/>
      <c r="Q142" s="118"/>
      <c r="R142" s="118"/>
      <c r="S142" s="118"/>
      <c r="T142" s="118"/>
      <c r="U142" s="118"/>
      <c r="V142" s="118"/>
      <c r="W142" s="118"/>
      <c r="X142" s="118"/>
      <c r="Y142" s="118"/>
      <c r="Z142" s="118"/>
      <c r="AA142" s="118"/>
      <c r="AB142" s="118"/>
      <c r="AC142" s="118"/>
      <c r="AD142" s="118"/>
      <c r="AE142" s="118"/>
      <c r="AF142" s="118"/>
      <c r="AG142" s="118"/>
      <c r="AH142" s="118"/>
      <c r="AI142" s="118"/>
      <c r="AJ142" s="118"/>
      <c r="AK142" s="118"/>
      <c r="AL142" s="118"/>
      <c r="AM142" s="118"/>
      <c r="AN142" s="118"/>
      <c r="AO142" s="118"/>
      <c r="AP142" s="118"/>
      <c r="AQ142" s="118"/>
      <c r="AR142" s="118"/>
      <c r="AS142" s="118"/>
      <c r="AT142" s="118"/>
      <c r="AU142" s="118"/>
      <c r="AV142" s="118"/>
      <c r="AW142" s="118"/>
      <c r="AX142" s="118"/>
      <c r="AY142" s="118"/>
      <c r="AZ142" s="118"/>
      <c r="BA142" s="118"/>
      <c r="BB142" s="118"/>
      <c r="BC142" s="118"/>
      <c r="BD142" s="118"/>
      <c r="BE142" s="118"/>
      <c r="BF142" s="118"/>
      <c r="BG142" s="118"/>
      <c r="BH142" s="118"/>
      <c r="BI142" s="118"/>
      <c r="BJ142" s="118"/>
      <c r="BK142" s="118"/>
      <c r="BL142" s="118"/>
      <c r="BM142" s="118"/>
      <c r="BN142" s="118"/>
      <c r="BO142" s="118"/>
      <c r="BP142" s="118"/>
      <c r="BQ142" s="118"/>
      <c r="BR142" s="118"/>
      <c r="BS142" s="118"/>
      <c r="BT142" s="118"/>
      <c r="BU142" s="118"/>
      <c r="BV142" s="118"/>
      <c r="BW142" s="118"/>
      <c r="BX142" s="118"/>
      <c r="BY142" s="118"/>
      <c r="BZ142" s="118"/>
      <c r="CA142" s="118"/>
    </row>
    <row r="143" spans="1:79">
      <c r="A143" s="35"/>
      <c r="B143" s="35"/>
      <c r="C143" s="35"/>
      <c r="D143" s="35"/>
      <c r="E143" s="35"/>
      <c r="F143" s="35"/>
      <c r="G143" s="35"/>
      <c r="H143" s="118"/>
      <c r="I143" s="118"/>
      <c r="J143" s="118"/>
      <c r="K143" s="118"/>
      <c r="L143" s="118"/>
      <c r="M143" s="118"/>
      <c r="N143" s="118"/>
      <c r="O143" s="118"/>
      <c r="P143" s="118"/>
      <c r="Q143" s="118"/>
      <c r="R143" s="118"/>
      <c r="S143" s="118"/>
      <c r="T143" s="118"/>
      <c r="U143" s="118"/>
      <c r="V143" s="118"/>
      <c r="W143" s="118"/>
      <c r="X143" s="118"/>
      <c r="Y143" s="118"/>
      <c r="Z143" s="118"/>
      <c r="AA143" s="118"/>
      <c r="AB143" s="118"/>
      <c r="AC143" s="118"/>
      <c r="AD143" s="118"/>
      <c r="AE143" s="118"/>
      <c r="AF143" s="118"/>
      <c r="AG143" s="118"/>
      <c r="AH143" s="118"/>
      <c r="AI143" s="118"/>
      <c r="AJ143" s="118"/>
      <c r="AK143" s="118"/>
      <c r="AL143" s="118"/>
      <c r="AM143" s="118"/>
      <c r="AN143" s="118"/>
      <c r="AO143" s="118"/>
      <c r="AP143" s="118"/>
      <c r="AQ143" s="118"/>
      <c r="AR143" s="118"/>
      <c r="AS143" s="118"/>
      <c r="AT143" s="118"/>
      <c r="AU143" s="118"/>
      <c r="AV143" s="118"/>
      <c r="AW143" s="118"/>
      <c r="AX143" s="118"/>
      <c r="AY143" s="118"/>
      <c r="AZ143" s="118"/>
      <c r="BA143" s="118"/>
      <c r="BB143" s="118"/>
      <c r="BC143" s="118"/>
      <c r="BD143" s="118"/>
      <c r="BE143" s="118"/>
      <c r="BF143" s="118"/>
      <c r="BG143" s="118"/>
      <c r="BH143" s="118"/>
      <c r="BI143" s="118"/>
      <c r="BJ143" s="118"/>
      <c r="BK143" s="118"/>
      <c r="BL143" s="118"/>
      <c r="BM143" s="118"/>
      <c r="BN143" s="118"/>
      <c r="BO143" s="118"/>
      <c r="BP143" s="118"/>
      <c r="BQ143" s="118"/>
      <c r="BR143" s="118"/>
      <c r="BS143" s="118"/>
      <c r="BT143" s="118"/>
      <c r="BU143" s="118"/>
      <c r="BV143" s="118"/>
      <c r="BW143" s="118"/>
      <c r="BX143" s="118"/>
      <c r="BY143" s="118"/>
      <c r="BZ143" s="118"/>
      <c r="CA143" s="118"/>
    </row>
    <row r="144" spans="1:79">
      <c r="A144" s="35"/>
      <c r="B144" s="35"/>
      <c r="C144" s="35"/>
      <c r="D144" s="35"/>
      <c r="E144" s="35"/>
      <c r="F144" s="35"/>
      <c r="G144" s="35"/>
      <c r="H144" s="118"/>
      <c r="I144" s="118"/>
      <c r="J144" s="118"/>
      <c r="K144" s="118"/>
      <c r="L144" s="118"/>
      <c r="M144" s="118"/>
      <c r="N144" s="118"/>
      <c r="O144" s="118"/>
      <c r="P144" s="118"/>
      <c r="Q144" s="118"/>
      <c r="R144" s="118"/>
      <c r="S144" s="118"/>
      <c r="T144" s="118"/>
      <c r="U144" s="118"/>
      <c r="V144" s="118"/>
      <c r="W144" s="118"/>
      <c r="X144" s="118"/>
      <c r="Y144" s="118"/>
      <c r="Z144" s="118"/>
      <c r="AA144" s="118"/>
      <c r="AB144" s="118"/>
      <c r="AC144" s="118"/>
      <c r="AD144" s="118"/>
      <c r="AE144" s="118"/>
      <c r="AF144" s="118"/>
      <c r="AG144" s="118"/>
      <c r="AH144" s="118"/>
      <c r="AI144" s="118"/>
      <c r="AJ144" s="118"/>
      <c r="AK144" s="118"/>
      <c r="AL144" s="118"/>
      <c r="AM144" s="118"/>
      <c r="AN144" s="118"/>
      <c r="AO144" s="118"/>
      <c r="AP144" s="118"/>
      <c r="AQ144" s="118"/>
      <c r="AR144" s="118"/>
      <c r="AS144" s="118"/>
      <c r="AT144" s="118"/>
      <c r="AU144" s="118"/>
      <c r="AV144" s="118"/>
      <c r="AW144" s="118"/>
      <c r="AX144" s="118"/>
      <c r="AY144" s="118"/>
      <c r="AZ144" s="118"/>
      <c r="BA144" s="118"/>
      <c r="BB144" s="118"/>
      <c r="BC144" s="118"/>
      <c r="BD144" s="118"/>
      <c r="BE144" s="118"/>
      <c r="BF144" s="118"/>
      <c r="BG144" s="118"/>
      <c r="BH144" s="118"/>
      <c r="BI144" s="118"/>
      <c r="BJ144" s="118"/>
      <c r="BK144" s="118"/>
      <c r="BL144" s="118"/>
      <c r="BM144" s="118"/>
      <c r="BN144" s="118"/>
      <c r="BO144" s="118"/>
      <c r="BP144" s="118"/>
      <c r="BQ144" s="118"/>
      <c r="BR144" s="118"/>
      <c r="BS144" s="118"/>
      <c r="BT144" s="118"/>
      <c r="BU144" s="118"/>
      <c r="BV144" s="118"/>
      <c r="BW144" s="118"/>
      <c r="BX144" s="118"/>
      <c r="BY144" s="118"/>
      <c r="BZ144" s="118"/>
      <c r="CA144" s="118"/>
    </row>
    <row r="145" spans="1:79">
      <c r="A145" s="35"/>
      <c r="B145" s="35"/>
      <c r="C145" s="35"/>
      <c r="D145" s="35"/>
      <c r="E145" s="35"/>
      <c r="F145" s="35"/>
      <c r="G145" s="35"/>
      <c r="H145" s="118"/>
      <c r="I145" s="118"/>
      <c r="J145" s="118"/>
      <c r="K145" s="118"/>
      <c r="L145" s="118"/>
      <c r="M145" s="118"/>
      <c r="N145" s="118"/>
      <c r="O145" s="118"/>
      <c r="P145" s="118"/>
      <c r="Q145" s="118"/>
      <c r="R145" s="118"/>
      <c r="S145" s="118"/>
      <c r="T145" s="118"/>
      <c r="U145" s="118"/>
      <c r="V145" s="118"/>
      <c r="W145" s="118"/>
      <c r="X145" s="118"/>
      <c r="Y145" s="118"/>
      <c r="Z145" s="118"/>
      <c r="AA145" s="118"/>
      <c r="AB145" s="118"/>
      <c r="AC145" s="118"/>
      <c r="AD145" s="118"/>
      <c r="AE145" s="118"/>
      <c r="AF145" s="118"/>
      <c r="AG145" s="118"/>
      <c r="AH145" s="118"/>
      <c r="AI145" s="118"/>
      <c r="AJ145" s="118"/>
      <c r="AK145" s="118"/>
      <c r="AL145" s="118"/>
      <c r="AM145" s="118"/>
      <c r="AN145" s="118"/>
      <c r="AO145" s="118"/>
      <c r="AP145" s="118"/>
      <c r="AQ145" s="118"/>
      <c r="AR145" s="118"/>
      <c r="AS145" s="118"/>
      <c r="AT145" s="118"/>
      <c r="AU145" s="118"/>
      <c r="AV145" s="118"/>
      <c r="AW145" s="118"/>
      <c r="AX145" s="118"/>
      <c r="AY145" s="118"/>
      <c r="AZ145" s="118"/>
      <c r="BA145" s="118"/>
      <c r="BB145" s="118"/>
      <c r="BC145" s="118"/>
      <c r="BD145" s="118"/>
      <c r="BE145" s="118"/>
      <c r="BF145" s="118"/>
      <c r="BG145" s="118"/>
      <c r="BH145" s="118"/>
      <c r="BI145" s="118"/>
      <c r="BJ145" s="118"/>
      <c r="BK145" s="118"/>
      <c r="BL145" s="118"/>
      <c r="BM145" s="118"/>
      <c r="BN145" s="118"/>
      <c r="BO145" s="118"/>
      <c r="BP145" s="118"/>
      <c r="BQ145" s="118"/>
      <c r="BR145" s="118"/>
      <c r="BS145" s="118"/>
      <c r="BT145" s="118"/>
      <c r="BU145" s="118"/>
      <c r="BV145" s="118"/>
      <c r="BW145" s="118"/>
      <c r="BX145" s="118"/>
      <c r="BY145" s="118"/>
      <c r="BZ145" s="118"/>
      <c r="CA145" s="118"/>
    </row>
    <row r="146" spans="1:79">
      <c r="A146" s="35"/>
      <c r="B146" s="35"/>
      <c r="C146" s="35"/>
      <c r="D146" s="35"/>
      <c r="E146" s="35"/>
      <c r="F146" s="35"/>
      <c r="G146" s="35"/>
      <c r="H146" s="118"/>
      <c r="I146" s="118"/>
      <c r="J146" s="118"/>
      <c r="K146" s="118"/>
      <c r="L146" s="118"/>
      <c r="M146" s="118"/>
      <c r="N146" s="118"/>
      <c r="O146" s="118"/>
      <c r="P146" s="118"/>
      <c r="Q146" s="118"/>
      <c r="R146" s="118"/>
      <c r="S146" s="118"/>
      <c r="T146" s="118"/>
      <c r="U146" s="118"/>
      <c r="V146" s="118"/>
      <c r="W146" s="118"/>
      <c r="X146" s="118"/>
      <c r="Y146" s="118"/>
      <c r="Z146" s="118"/>
      <c r="AA146" s="118"/>
      <c r="AB146" s="118"/>
      <c r="AC146" s="118"/>
      <c r="AD146" s="118"/>
      <c r="AE146" s="118"/>
      <c r="AF146" s="118"/>
      <c r="AG146" s="118"/>
      <c r="AH146" s="118"/>
      <c r="AI146" s="118"/>
      <c r="AJ146" s="118"/>
      <c r="AK146" s="118"/>
      <c r="AL146" s="118"/>
      <c r="AM146" s="118"/>
      <c r="AN146" s="118"/>
      <c r="AO146" s="118"/>
      <c r="AP146" s="118"/>
      <c r="AQ146" s="118"/>
      <c r="AR146" s="118"/>
      <c r="AS146" s="118"/>
      <c r="AT146" s="118"/>
      <c r="AU146" s="118"/>
      <c r="AV146" s="118"/>
      <c r="AW146" s="118"/>
      <c r="AX146" s="118"/>
      <c r="AY146" s="118"/>
      <c r="AZ146" s="118"/>
      <c r="BA146" s="118"/>
      <c r="BB146" s="118"/>
      <c r="BC146" s="118"/>
      <c r="BD146" s="118"/>
      <c r="BE146" s="118"/>
      <c r="BF146" s="118"/>
      <c r="BG146" s="118"/>
      <c r="BH146" s="118"/>
      <c r="BI146" s="118"/>
      <c r="BJ146" s="118"/>
      <c r="BK146" s="118"/>
      <c r="BL146" s="118"/>
      <c r="BM146" s="118"/>
      <c r="BN146" s="118"/>
      <c r="BO146" s="118"/>
      <c r="BP146" s="118"/>
      <c r="BQ146" s="118"/>
      <c r="BR146" s="118"/>
      <c r="BS146" s="118"/>
      <c r="BT146" s="118"/>
      <c r="BU146" s="118"/>
      <c r="BV146" s="118"/>
      <c r="BW146" s="118"/>
      <c r="BX146" s="118"/>
      <c r="BY146" s="118"/>
      <c r="BZ146" s="118"/>
      <c r="CA146" s="118"/>
    </row>
    <row r="147" spans="1:79">
      <c r="A147" s="35"/>
      <c r="B147" s="35"/>
      <c r="C147" s="35"/>
      <c r="D147" s="35"/>
      <c r="E147" s="35"/>
      <c r="F147" s="35"/>
      <c r="G147" s="35"/>
      <c r="H147" s="118"/>
      <c r="I147" s="118"/>
      <c r="J147" s="118"/>
      <c r="K147" s="118"/>
      <c r="L147" s="118"/>
      <c r="M147" s="118"/>
      <c r="N147" s="118"/>
      <c r="O147" s="118"/>
      <c r="P147" s="118"/>
      <c r="Q147" s="118"/>
      <c r="R147" s="118"/>
      <c r="S147" s="118"/>
      <c r="T147" s="118"/>
      <c r="U147" s="118"/>
      <c r="V147" s="118"/>
      <c r="W147" s="118"/>
      <c r="X147" s="118"/>
      <c r="Y147" s="118"/>
      <c r="Z147" s="118"/>
      <c r="AA147" s="118"/>
      <c r="AB147" s="118"/>
      <c r="AC147" s="118"/>
      <c r="AD147" s="118"/>
      <c r="AE147" s="118"/>
      <c r="AF147" s="118"/>
      <c r="AG147" s="118"/>
      <c r="AH147" s="118"/>
      <c r="AI147" s="118"/>
      <c r="AJ147" s="118"/>
      <c r="AK147" s="118"/>
      <c r="AL147" s="118"/>
      <c r="AM147" s="118"/>
      <c r="AN147" s="118"/>
      <c r="AO147" s="118"/>
      <c r="AP147" s="118"/>
      <c r="AQ147" s="118"/>
      <c r="AR147" s="118"/>
      <c r="AS147" s="118"/>
      <c r="AT147" s="118"/>
      <c r="AU147" s="118"/>
      <c r="AV147" s="118"/>
      <c r="AW147" s="118"/>
      <c r="AX147" s="118"/>
      <c r="AY147" s="118"/>
      <c r="AZ147" s="118"/>
      <c r="BA147" s="118"/>
      <c r="BB147" s="118"/>
      <c r="BC147" s="118"/>
      <c r="BD147" s="118"/>
      <c r="BE147" s="118"/>
      <c r="BF147" s="118"/>
      <c r="BG147" s="118"/>
      <c r="BH147" s="118"/>
      <c r="BI147" s="118"/>
      <c r="BJ147" s="118"/>
      <c r="BK147" s="118"/>
      <c r="BL147" s="118"/>
      <c r="BM147" s="118"/>
      <c r="BN147" s="118"/>
      <c r="BO147" s="118"/>
      <c r="BP147" s="118"/>
      <c r="BQ147" s="118"/>
      <c r="BR147" s="118"/>
      <c r="BS147" s="118"/>
      <c r="BT147" s="118"/>
      <c r="BU147" s="118"/>
      <c r="BV147" s="118"/>
      <c r="BW147" s="118"/>
      <c r="BX147" s="118"/>
      <c r="BY147" s="118"/>
      <c r="BZ147" s="118"/>
      <c r="CA147" s="118"/>
    </row>
    <row r="148" spans="1:79">
      <c r="A148" s="35"/>
      <c r="B148" s="35"/>
      <c r="C148" s="35"/>
      <c r="D148" s="35"/>
      <c r="E148" s="35"/>
      <c r="F148" s="35"/>
      <c r="G148" s="35"/>
      <c r="H148" s="118"/>
      <c r="I148" s="118"/>
      <c r="J148" s="118"/>
      <c r="K148" s="118"/>
      <c r="L148" s="118"/>
      <c r="M148" s="118"/>
      <c r="N148" s="118"/>
      <c r="O148" s="118"/>
      <c r="P148" s="118"/>
      <c r="Q148" s="118"/>
      <c r="R148" s="118"/>
      <c r="S148" s="118"/>
      <c r="T148" s="118"/>
      <c r="U148" s="118"/>
      <c r="V148" s="118"/>
      <c r="W148" s="118"/>
      <c r="X148" s="118"/>
      <c r="Y148" s="118"/>
      <c r="Z148" s="118"/>
      <c r="AA148" s="118"/>
      <c r="AB148" s="118"/>
      <c r="AC148" s="118"/>
      <c r="AD148" s="118"/>
      <c r="AE148" s="118"/>
      <c r="AF148" s="118"/>
      <c r="AG148" s="118"/>
      <c r="AH148" s="118"/>
      <c r="AI148" s="118"/>
      <c r="AJ148" s="118"/>
      <c r="AK148" s="118"/>
      <c r="AL148" s="118"/>
      <c r="AM148" s="118"/>
      <c r="AN148" s="118"/>
      <c r="AO148" s="118"/>
      <c r="AP148" s="118"/>
      <c r="AQ148" s="118"/>
      <c r="AR148" s="118"/>
      <c r="AS148" s="118"/>
      <c r="AT148" s="118"/>
      <c r="AU148" s="118"/>
      <c r="AV148" s="118"/>
      <c r="AW148" s="118"/>
      <c r="AX148" s="118"/>
      <c r="AY148" s="118"/>
      <c r="AZ148" s="118"/>
      <c r="BA148" s="118"/>
      <c r="BB148" s="118"/>
      <c r="BC148" s="118"/>
      <c r="BD148" s="118"/>
      <c r="BE148" s="118"/>
      <c r="BF148" s="118"/>
      <c r="BG148" s="118"/>
      <c r="BH148" s="118"/>
      <c r="BI148" s="118"/>
      <c r="BJ148" s="118"/>
      <c r="BK148" s="118"/>
      <c r="BL148" s="118"/>
      <c r="BM148" s="118"/>
      <c r="BN148" s="118"/>
      <c r="BO148" s="118"/>
      <c r="BP148" s="118"/>
      <c r="BQ148" s="118"/>
      <c r="BR148" s="118"/>
      <c r="BS148" s="118"/>
      <c r="BT148" s="118"/>
      <c r="BU148" s="118"/>
      <c r="BV148" s="118"/>
      <c r="BW148" s="118"/>
      <c r="BX148" s="118"/>
      <c r="BY148" s="118"/>
      <c r="BZ148" s="118"/>
      <c r="CA148" s="118"/>
    </row>
    <row r="149" spans="1:79">
      <c r="A149" s="35"/>
      <c r="B149" s="35"/>
      <c r="C149" s="35"/>
      <c r="D149" s="35"/>
      <c r="E149" s="35"/>
      <c r="F149" s="35"/>
      <c r="G149" s="35"/>
      <c r="H149" s="118"/>
      <c r="I149" s="118"/>
      <c r="J149" s="118"/>
      <c r="K149" s="118"/>
      <c r="L149" s="118"/>
      <c r="M149" s="118"/>
      <c r="N149" s="118"/>
      <c r="O149" s="118"/>
      <c r="P149" s="118"/>
      <c r="Q149" s="118"/>
      <c r="R149" s="118"/>
      <c r="S149" s="118"/>
      <c r="T149" s="118"/>
      <c r="U149" s="118"/>
      <c r="V149" s="118"/>
      <c r="W149" s="118"/>
      <c r="X149" s="118"/>
      <c r="Y149" s="118"/>
      <c r="Z149" s="118"/>
      <c r="AA149" s="118"/>
      <c r="AB149" s="118"/>
      <c r="AC149" s="118"/>
      <c r="AD149" s="118"/>
      <c r="AE149" s="118"/>
      <c r="AF149" s="118"/>
      <c r="AG149" s="118"/>
      <c r="AH149" s="118"/>
      <c r="AI149" s="118"/>
      <c r="AJ149" s="118"/>
      <c r="AK149" s="118"/>
      <c r="AL149" s="118"/>
      <c r="AM149" s="118"/>
      <c r="AN149" s="118"/>
      <c r="AO149" s="118"/>
      <c r="AP149" s="118"/>
      <c r="AQ149" s="118"/>
      <c r="AR149" s="118"/>
      <c r="AS149" s="118"/>
      <c r="AT149" s="118"/>
      <c r="AU149" s="118"/>
      <c r="AV149" s="118"/>
      <c r="AW149" s="118"/>
      <c r="AX149" s="118"/>
      <c r="AY149" s="118"/>
      <c r="AZ149" s="118"/>
      <c r="BA149" s="118"/>
      <c r="BB149" s="118"/>
      <c r="BC149" s="118"/>
      <c r="BD149" s="118"/>
      <c r="BE149" s="118"/>
      <c r="BF149" s="118"/>
      <c r="BG149" s="118"/>
      <c r="BH149" s="118"/>
      <c r="BI149" s="118"/>
      <c r="BJ149" s="118"/>
      <c r="BK149" s="118"/>
      <c r="BL149" s="118"/>
      <c r="BM149" s="118"/>
      <c r="BN149" s="118"/>
      <c r="BO149" s="118"/>
      <c r="BP149" s="118"/>
      <c r="BQ149" s="118"/>
      <c r="BR149" s="118"/>
      <c r="BS149" s="118"/>
      <c r="BT149" s="118"/>
      <c r="BU149" s="118"/>
      <c r="BV149" s="118"/>
      <c r="BW149" s="118"/>
      <c r="BX149" s="118"/>
      <c r="BY149" s="118"/>
      <c r="BZ149" s="118"/>
      <c r="CA149" s="118"/>
    </row>
    <row r="150" spans="1:79">
      <c r="A150" s="35"/>
      <c r="B150" s="35"/>
      <c r="C150" s="35"/>
      <c r="D150" s="35"/>
      <c r="E150" s="35"/>
      <c r="F150" s="35"/>
      <c r="G150" s="35"/>
      <c r="H150" s="118"/>
      <c r="I150" s="118"/>
      <c r="J150" s="118"/>
      <c r="K150" s="118"/>
      <c r="L150" s="118"/>
      <c r="M150" s="118"/>
      <c r="N150" s="118"/>
      <c r="O150" s="118"/>
      <c r="P150" s="118"/>
      <c r="Q150" s="118"/>
      <c r="R150" s="118"/>
      <c r="S150" s="118"/>
      <c r="T150" s="118"/>
      <c r="U150" s="118"/>
      <c r="V150" s="118"/>
      <c r="W150" s="118"/>
      <c r="X150" s="118"/>
      <c r="Y150" s="118"/>
      <c r="Z150" s="118"/>
      <c r="AA150" s="118"/>
      <c r="AB150" s="118"/>
      <c r="AC150" s="118"/>
      <c r="AD150" s="118"/>
      <c r="AE150" s="118"/>
      <c r="AF150" s="118"/>
      <c r="AG150" s="118"/>
      <c r="AH150" s="118"/>
      <c r="AI150" s="118"/>
      <c r="AJ150" s="118"/>
      <c r="AK150" s="118"/>
      <c r="AL150" s="118"/>
      <c r="AM150" s="118"/>
      <c r="AN150" s="118"/>
      <c r="AO150" s="118"/>
      <c r="AP150" s="118"/>
      <c r="AQ150" s="118"/>
      <c r="AR150" s="118"/>
      <c r="AS150" s="118"/>
      <c r="AT150" s="118"/>
      <c r="AU150" s="118"/>
      <c r="AV150" s="118"/>
      <c r="AW150" s="118"/>
      <c r="AX150" s="118"/>
      <c r="AY150" s="118"/>
      <c r="AZ150" s="118"/>
      <c r="BA150" s="118"/>
      <c r="BB150" s="118"/>
      <c r="BC150" s="118"/>
      <c r="BD150" s="118"/>
      <c r="BE150" s="118"/>
      <c r="BF150" s="118"/>
      <c r="BG150" s="118"/>
      <c r="BH150" s="118"/>
      <c r="BI150" s="118"/>
      <c r="BJ150" s="118"/>
      <c r="BK150" s="118"/>
      <c r="BL150" s="118"/>
      <c r="BM150" s="118"/>
      <c r="BN150" s="118"/>
      <c r="BO150" s="118"/>
      <c r="BP150" s="118"/>
      <c r="BQ150" s="118"/>
      <c r="BR150" s="118"/>
      <c r="BS150" s="118"/>
      <c r="BT150" s="118"/>
      <c r="BU150" s="118"/>
      <c r="BV150" s="118"/>
      <c r="BW150" s="118"/>
      <c r="BX150" s="118"/>
      <c r="BY150" s="118"/>
      <c r="BZ150" s="118"/>
      <c r="CA150" s="118"/>
    </row>
    <row r="151" spans="1:79">
      <c r="A151" s="35"/>
      <c r="B151" s="35"/>
      <c r="C151" s="35"/>
      <c r="D151" s="35"/>
      <c r="E151" s="35"/>
      <c r="F151" s="35"/>
      <c r="G151" s="35"/>
      <c r="H151" s="118"/>
      <c r="I151" s="118"/>
      <c r="J151" s="118"/>
      <c r="K151" s="118"/>
      <c r="L151" s="118"/>
      <c r="M151" s="118"/>
      <c r="N151" s="118"/>
      <c r="O151" s="118"/>
      <c r="P151" s="118"/>
      <c r="Q151" s="118"/>
      <c r="R151" s="118"/>
      <c r="S151" s="118"/>
      <c r="T151" s="118"/>
      <c r="U151" s="118"/>
      <c r="V151" s="118"/>
      <c r="W151" s="118"/>
      <c r="X151" s="118"/>
      <c r="Y151" s="118"/>
      <c r="Z151" s="118"/>
      <c r="AA151" s="118"/>
      <c r="AB151" s="118"/>
      <c r="AC151" s="118"/>
      <c r="AD151" s="118"/>
      <c r="AE151" s="118"/>
      <c r="AF151" s="118"/>
      <c r="AG151" s="118"/>
      <c r="AH151" s="118"/>
      <c r="AI151" s="118"/>
      <c r="AJ151" s="118"/>
      <c r="AK151" s="118"/>
      <c r="AL151" s="118"/>
      <c r="AM151" s="118"/>
      <c r="AN151" s="118"/>
      <c r="AO151" s="118"/>
      <c r="AP151" s="118"/>
      <c r="AQ151" s="118"/>
      <c r="AR151" s="118"/>
      <c r="AS151" s="118"/>
      <c r="AT151" s="118"/>
      <c r="AU151" s="118"/>
      <c r="AV151" s="118"/>
      <c r="AW151" s="118"/>
      <c r="AX151" s="118"/>
      <c r="AY151" s="118"/>
      <c r="AZ151" s="118"/>
      <c r="BA151" s="118"/>
      <c r="BB151" s="118"/>
      <c r="BC151" s="118"/>
      <c r="BD151" s="118"/>
      <c r="BE151" s="118"/>
      <c r="BF151" s="118"/>
      <c r="BG151" s="118"/>
      <c r="BH151" s="118"/>
      <c r="BI151" s="118"/>
      <c r="BJ151" s="118"/>
      <c r="BK151" s="118"/>
      <c r="BL151" s="118"/>
      <c r="BM151" s="118"/>
      <c r="BN151" s="118"/>
      <c r="BO151" s="118"/>
      <c r="BP151" s="118"/>
      <c r="BQ151" s="118"/>
      <c r="BR151" s="118"/>
      <c r="BS151" s="118"/>
      <c r="BT151" s="118"/>
      <c r="BU151" s="118"/>
      <c r="BV151" s="118"/>
      <c r="BW151" s="118"/>
      <c r="BX151" s="118"/>
      <c r="BY151" s="118"/>
      <c r="BZ151" s="118"/>
      <c r="CA151" s="118"/>
    </row>
    <row r="152" spans="1:79">
      <c r="A152" s="35"/>
      <c r="B152" s="35"/>
      <c r="C152" s="35"/>
      <c r="D152" s="35"/>
      <c r="E152" s="35"/>
      <c r="F152" s="35"/>
      <c r="G152" s="35"/>
      <c r="H152" s="118"/>
      <c r="I152" s="118"/>
      <c r="J152" s="118"/>
      <c r="K152" s="118"/>
      <c r="L152" s="118"/>
      <c r="M152" s="118"/>
      <c r="N152" s="118"/>
      <c r="O152" s="118"/>
      <c r="P152" s="118"/>
      <c r="Q152" s="118"/>
      <c r="R152" s="118"/>
      <c r="S152" s="118"/>
      <c r="T152" s="118"/>
      <c r="U152" s="118"/>
      <c r="V152" s="118"/>
      <c r="W152" s="118"/>
      <c r="X152" s="118"/>
      <c r="Y152" s="118"/>
      <c r="Z152" s="118"/>
      <c r="AA152" s="118"/>
      <c r="AB152" s="118"/>
      <c r="AC152" s="118"/>
      <c r="AD152" s="118"/>
      <c r="AE152" s="118"/>
      <c r="AF152" s="118"/>
      <c r="AG152" s="118"/>
      <c r="AH152" s="118"/>
      <c r="AI152" s="118"/>
      <c r="AJ152" s="118"/>
      <c r="AK152" s="118"/>
      <c r="AL152" s="118"/>
      <c r="AM152" s="118"/>
      <c r="AN152" s="118"/>
      <c r="AO152" s="118"/>
      <c r="AP152" s="118"/>
      <c r="AQ152" s="118"/>
      <c r="AR152" s="118"/>
      <c r="AS152" s="118"/>
      <c r="AT152" s="118"/>
      <c r="AU152" s="118"/>
      <c r="AV152" s="118"/>
      <c r="AW152" s="118"/>
      <c r="AX152" s="118"/>
      <c r="AY152" s="118"/>
      <c r="AZ152" s="118"/>
      <c r="BA152" s="118"/>
      <c r="BB152" s="118"/>
      <c r="BC152" s="118"/>
      <c r="BD152" s="118"/>
      <c r="BE152" s="118"/>
      <c r="BF152" s="118"/>
      <c r="BG152" s="118"/>
      <c r="BH152" s="118"/>
      <c r="BI152" s="118"/>
      <c r="BJ152" s="118"/>
      <c r="BK152" s="118"/>
      <c r="BL152" s="118"/>
      <c r="BM152" s="118"/>
      <c r="BN152" s="118"/>
      <c r="BO152" s="118"/>
      <c r="BP152" s="118"/>
      <c r="BQ152" s="118"/>
      <c r="BR152" s="118"/>
      <c r="BS152" s="118"/>
      <c r="BT152" s="118"/>
      <c r="BU152" s="118"/>
      <c r="BV152" s="118"/>
      <c r="BW152" s="118"/>
      <c r="BX152" s="118"/>
      <c r="BY152" s="118"/>
      <c r="BZ152" s="118"/>
      <c r="CA152" s="118"/>
    </row>
    <row r="153" spans="1:79">
      <c r="A153" s="35"/>
      <c r="B153" s="35"/>
      <c r="C153" s="35"/>
      <c r="D153" s="35"/>
      <c r="E153" s="35"/>
      <c r="F153" s="35"/>
      <c r="G153" s="35"/>
      <c r="H153" s="118"/>
      <c r="I153" s="118"/>
      <c r="J153" s="118"/>
      <c r="K153" s="118"/>
      <c r="L153" s="118"/>
      <c r="M153" s="118"/>
      <c r="N153" s="118"/>
      <c r="O153" s="118"/>
      <c r="P153" s="118"/>
      <c r="Q153" s="118"/>
      <c r="R153" s="118"/>
      <c r="S153" s="118"/>
      <c r="T153" s="118"/>
      <c r="U153" s="118"/>
      <c r="V153" s="118"/>
      <c r="W153" s="118"/>
      <c r="X153" s="118"/>
      <c r="Y153" s="118"/>
      <c r="Z153" s="118"/>
      <c r="AA153" s="118"/>
      <c r="AB153" s="118"/>
      <c r="AC153" s="118"/>
      <c r="AD153" s="118"/>
      <c r="AE153" s="118"/>
      <c r="AF153" s="118"/>
      <c r="AG153" s="118"/>
      <c r="AH153" s="118"/>
      <c r="AI153" s="118"/>
      <c r="AJ153" s="118"/>
      <c r="AK153" s="118"/>
      <c r="AL153" s="118"/>
      <c r="AM153" s="118"/>
      <c r="AN153" s="118"/>
      <c r="AO153" s="118"/>
      <c r="AP153" s="118"/>
      <c r="AQ153" s="118"/>
      <c r="AR153" s="118"/>
      <c r="AS153" s="118"/>
      <c r="AT153" s="118"/>
      <c r="AU153" s="118"/>
      <c r="AV153" s="118"/>
      <c r="AW153" s="118"/>
      <c r="AX153" s="118"/>
      <c r="AY153" s="118"/>
      <c r="AZ153" s="118"/>
      <c r="BA153" s="118"/>
      <c r="BB153" s="118"/>
      <c r="BC153" s="118"/>
      <c r="BD153" s="118"/>
      <c r="BE153" s="118"/>
      <c r="BF153" s="118"/>
      <c r="BG153" s="118"/>
      <c r="BH153" s="118"/>
      <c r="BI153" s="118"/>
      <c r="BJ153" s="118"/>
      <c r="BK153" s="118"/>
      <c r="BL153" s="118"/>
      <c r="BM153" s="118"/>
      <c r="BN153" s="118"/>
      <c r="BO153" s="118"/>
      <c r="BP153" s="118"/>
      <c r="BQ153" s="118"/>
      <c r="BR153" s="118"/>
      <c r="BS153" s="118"/>
      <c r="BT153" s="118"/>
      <c r="BU153" s="118"/>
      <c r="BV153" s="118"/>
      <c r="BW153" s="118"/>
      <c r="BX153" s="118"/>
      <c r="BY153" s="118"/>
      <c r="BZ153" s="118"/>
      <c r="CA153" s="118"/>
    </row>
    <row r="154" spans="1:79">
      <c r="A154" s="35"/>
      <c r="B154" s="35"/>
      <c r="C154" s="35"/>
      <c r="D154" s="35"/>
      <c r="E154" s="35"/>
      <c r="F154" s="35"/>
      <c r="G154" s="35"/>
      <c r="H154" s="118"/>
      <c r="I154" s="118"/>
      <c r="J154" s="118"/>
      <c r="K154" s="118"/>
      <c r="L154" s="118"/>
      <c r="M154" s="118"/>
      <c r="N154" s="118"/>
      <c r="O154" s="118"/>
      <c r="P154" s="118"/>
      <c r="Q154" s="118"/>
      <c r="R154" s="118"/>
      <c r="S154" s="118"/>
      <c r="T154" s="118"/>
      <c r="U154" s="118"/>
      <c r="V154" s="118"/>
      <c r="W154" s="118"/>
      <c r="X154" s="118"/>
      <c r="Y154" s="118"/>
      <c r="Z154" s="118"/>
      <c r="AA154" s="118"/>
      <c r="AB154" s="118"/>
      <c r="AC154" s="118"/>
      <c r="AD154" s="118"/>
      <c r="AE154" s="118"/>
      <c r="AF154" s="118"/>
      <c r="AG154" s="118"/>
      <c r="AH154" s="118"/>
      <c r="AI154" s="118"/>
      <c r="AJ154" s="118"/>
      <c r="AK154" s="118"/>
      <c r="AL154" s="118"/>
      <c r="AM154" s="118"/>
      <c r="AN154" s="118"/>
      <c r="AO154" s="118"/>
      <c r="AP154" s="118"/>
      <c r="AQ154" s="118"/>
      <c r="AR154" s="118"/>
      <c r="AS154" s="118"/>
      <c r="AT154" s="118"/>
      <c r="AU154" s="118"/>
      <c r="AV154" s="118"/>
      <c r="AW154" s="118"/>
      <c r="AX154" s="118"/>
      <c r="AY154" s="118"/>
      <c r="AZ154" s="118"/>
      <c r="BA154" s="118"/>
      <c r="BB154" s="118"/>
      <c r="BC154" s="118"/>
      <c r="BD154" s="118"/>
      <c r="BE154" s="118"/>
      <c r="BF154" s="118"/>
      <c r="BG154" s="118"/>
      <c r="BH154" s="118"/>
      <c r="BI154" s="118"/>
      <c r="BJ154" s="118"/>
      <c r="BK154" s="118"/>
      <c r="BL154" s="118"/>
      <c r="BM154" s="118"/>
      <c r="BN154" s="118"/>
      <c r="BO154" s="118"/>
      <c r="BP154" s="118"/>
      <c r="BQ154" s="118"/>
      <c r="BR154" s="118"/>
      <c r="BS154" s="118"/>
      <c r="BT154" s="118"/>
      <c r="BU154" s="118"/>
      <c r="BV154" s="118"/>
      <c r="BW154" s="118"/>
      <c r="BX154" s="118"/>
      <c r="BY154" s="118"/>
      <c r="BZ154" s="118"/>
      <c r="CA154" s="118"/>
    </row>
    <row r="155" spans="1:79">
      <c r="A155" s="35"/>
      <c r="B155" s="35"/>
      <c r="C155" s="35"/>
      <c r="D155" s="35"/>
      <c r="E155" s="35"/>
      <c r="F155" s="35"/>
      <c r="G155" s="35"/>
      <c r="H155" s="118"/>
      <c r="I155" s="118"/>
      <c r="J155" s="118"/>
      <c r="K155" s="118"/>
      <c r="L155" s="118"/>
      <c r="M155" s="118"/>
      <c r="N155" s="118"/>
      <c r="O155" s="118"/>
      <c r="P155" s="118"/>
      <c r="Q155" s="118"/>
      <c r="R155" s="118"/>
      <c r="S155" s="118"/>
      <c r="T155" s="118"/>
      <c r="U155" s="118"/>
      <c r="V155" s="118"/>
      <c r="W155" s="118"/>
      <c r="X155" s="118"/>
      <c r="Y155" s="118"/>
      <c r="Z155" s="118"/>
      <c r="AA155" s="118"/>
      <c r="AB155" s="118"/>
      <c r="AC155" s="118"/>
      <c r="AD155" s="118"/>
      <c r="AE155" s="118"/>
      <c r="AF155" s="118"/>
      <c r="AG155" s="118"/>
      <c r="AH155" s="118"/>
      <c r="AI155" s="118"/>
      <c r="AJ155" s="118"/>
      <c r="AK155" s="118"/>
      <c r="AL155" s="118"/>
      <c r="AM155" s="118"/>
      <c r="AN155" s="118"/>
      <c r="AO155" s="118"/>
      <c r="AP155" s="118"/>
      <c r="AQ155" s="118"/>
      <c r="AR155" s="118"/>
      <c r="AS155" s="118"/>
      <c r="AT155" s="118"/>
      <c r="AU155" s="118"/>
      <c r="AV155" s="118"/>
      <c r="AW155" s="118"/>
      <c r="AX155" s="118"/>
      <c r="AY155" s="118"/>
      <c r="AZ155" s="118"/>
      <c r="BA155" s="118"/>
      <c r="BB155" s="118"/>
      <c r="BC155" s="118"/>
      <c r="BD155" s="118"/>
      <c r="BE155" s="118"/>
      <c r="BF155" s="118"/>
      <c r="BG155" s="118"/>
      <c r="BH155" s="118"/>
      <c r="BI155" s="118"/>
      <c r="BJ155" s="118"/>
      <c r="BK155" s="118"/>
      <c r="BL155" s="118"/>
      <c r="BM155" s="118"/>
      <c r="BN155" s="118"/>
      <c r="BO155" s="118"/>
      <c r="BP155" s="118"/>
      <c r="BQ155" s="118"/>
      <c r="BR155" s="118"/>
      <c r="BS155" s="118"/>
      <c r="BT155" s="118"/>
      <c r="BU155" s="118"/>
      <c r="BV155" s="118"/>
      <c r="BW155" s="118"/>
      <c r="BX155" s="118"/>
      <c r="BY155" s="118"/>
      <c r="BZ155" s="118"/>
      <c r="CA155" s="118"/>
    </row>
    <row r="156" spans="1:79">
      <c r="A156" s="35"/>
      <c r="B156" s="35"/>
      <c r="C156" s="35"/>
      <c r="D156" s="35"/>
      <c r="E156" s="35"/>
      <c r="F156" s="35"/>
      <c r="G156" s="35"/>
      <c r="H156" s="118"/>
      <c r="I156" s="118"/>
      <c r="J156" s="118"/>
      <c r="K156" s="118"/>
      <c r="L156" s="118"/>
      <c r="M156" s="118"/>
      <c r="N156" s="118"/>
      <c r="O156" s="118"/>
      <c r="P156" s="118"/>
      <c r="Q156" s="118"/>
      <c r="R156" s="118"/>
      <c r="S156" s="118"/>
      <c r="T156" s="118"/>
      <c r="U156" s="118"/>
      <c r="V156" s="118"/>
      <c r="W156" s="118"/>
      <c r="X156" s="118"/>
      <c r="Y156" s="118"/>
      <c r="Z156" s="118"/>
      <c r="AA156" s="118"/>
      <c r="AB156" s="118"/>
      <c r="AC156" s="118"/>
      <c r="AD156" s="118"/>
      <c r="AE156" s="118"/>
      <c r="AF156" s="118"/>
      <c r="AG156" s="118"/>
      <c r="AH156" s="118"/>
      <c r="AI156" s="118"/>
      <c r="AJ156" s="118"/>
      <c r="AK156" s="118"/>
      <c r="AL156" s="118"/>
      <c r="AM156" s="118"/>
      <c r="AN156" s="118"/>
      <c r="AO156" s="118"/>
      <c r="AP156" s="118"/>
      <c r="AQ156" s="118"/>
      <c r="AR156" s="118"/>
      <c r="AS156" s="118"/>
      <c r="AT156" s="118"/>
      <c r="AU156" s="118"/>
      <c r="AV156" s="118"/>
      <c r="AW156" s="118"/>
      <c r="AX156" s="118"/>
      <c r="AY156" s="118"/>
      <c r="AZ156" s="118"/>
      <c r="BA156" s="118"/>
      <c r="BB156" s="118"/>
      <c r="BC156" s="118"/>
      <c r="BD156" s="118"/>
      <c r="BE156" s="118"/>
      <c r="BF156" s="118"/>
      <c r="BG156" s="118"/>
      <c r="BH156" s="118"/>
      <c r="BI156" s="118"/>
      <c r="BJ156" s="118"/>
      <c r="BK156" s="118"/>
      <c r="BL156" s="118"/>
      <c r="BM156" s="118"/>
      <c r="BN156" s="118"/>
      <c r="BO156" s="118"/>
      <c r="BP156" s="118"/>
      <c r="BQ156" s="118"/>
      <c r="BR156" s="118"/>
      <c r="BS156" s="118"/>
      <c r="BT156" s="118"/>
      <c r="BU156" s="118"/>
      <c r="BV156" s="118"/>
      <c r="BW156" s="118"/>
      <c r="BX156" s="118"/>
      <c r="BY156" s="118"/>
      <c r="BZ156" s="118"/>
      <c r="CA156" s="118"/>
    </row>
    <row r="157" spans="1:79">
      <c r="A157" s="35"/>
      <c r="B157" s="35"/>
      <c r="C157" s="35"/>
      <c r="D157" s="35"/>
      <c r="E157" s="35"/>
      <c r="F157" s="35"/>
      <c r="G157" s="35"/>
      <c r="H157" s="118"/>
      <c r="I157" s="118"/>
      <c r="J157" s="118"/>
      <c r="K157" s="118"/>
      <c r="L157" s="118"/>
      <c r="M157" s="118"/>
      <c r="N157" s="118"/>
      <c r="O157" s="118"/>
      <c r="P157" s="118"/>
      <c r="Q157" s="118"/>
      <c r="R157" s="118"/>
      <c r="S157" s="118"/>
      <c r="T157" s="118"/>
      <c r="U157" s="118"/>
      <c r="V157" s="118"/>
      <c r="W157" s="118"/>
      <c r="X157" s="118"/>
      <c r="Y157" s="118"/>
      <c r="Z157" s="118"/>
      <c r="AA157" s="118"/>
      <c r="AB157" s="118"/>
      <c r="AC157" s="118"/>
      <c r="AD157" s="118"/>
      <c r="AE157" s="118"/>
      <c r="AF157" s="118"/>
      <c r="AG157" s="118"/>
      <c r="AH157" s="118"/>
      <c r="AI157" s="118"/>
      <c r="AJ157" s="118"/>
      <c r="AK157" s="118"/>
      <c r="AL157" s="118"/>
      <c r="AM157" s="118"/>
      <c r="AN157" s="118"/>
      <c r="AO157" s="118"/>
      <c r="AP157" s="118"/>
      <c r="AQ157" s="118"/>
      <c r="AR157" s="118"/>
      <c r="AS157" s="118"/>
      <c r="AT157" s="118"/>
      <c r="AU157" s="118"/>
      <c r="AV157" s="118"/>
      <c r="AW157" s="118"/>
      <c r="AX157" s="118"/>
      <c r="AY157" s="118"/>
      <c r="AZ157" s="118"/>
      <c r="BA157" s="118"/>
      <c r="BB157" s="118"/>
      <c r="BC157" s="118"/>
      <c r="BD157" s="118"/>
      <c r="BE157" s="118"/>
      <c r="BF157" s="118"/>
      <c r="BG157" s="118"/>
      <c r="BH157" s="118"/>
      <c r="BI157" s="118"/>
      <c r="BJ157" s="118"/>
      <c r="BK157" s="118"/>
      <c r="BL157" s="118"/>
      <c r="BM157" s="118"/>
      <c r="BN157" s="118"/>
      <c r="BO157" s="118"/>
      <c r="BP157" s="118"/>
      <c r="BQ157" s="118"/>
      <c r="BR157" s="118"/>
      <c r="BS157" s="118"/>
      <c r="BT157" s="118"/>
      <c r="BU157" s="118"/>
      <c r="BV157" s="118"/>
      <c r="BW157" s="118"/>
      <c r="BX157" s="118"/>
      <c r="BY157" s="118"/>
      <c r="BZ157" s="118"/>
      <c r="CA157" s="118"/>
    </row>
    <row r="158" spans="1:79">
      <c r="A158" s="35"/>
      <c r="B158" s="35"/>
      <c r="C158" s="35"/>
      <c r="D158" s="35"/>
      <c r="E158" s="35"/>
      <c r="F158" s="35"/>
      <c r="G158" s="35"/>
      <c r="H158" s="118"/>
      <c r="I158" s="118"/>
      <c r="J158" s="118"/>
      <c r="K158" s="118"/>
      <c r="L158" s="118"/>
      <c r="M158" s="118"/>
      <c r="N158" s="118"/>
      <c r="O158" s="118"/>
      <c r="P158" s="118"/>
      <c r="Q158" s="118"/>
      <c r="R158" s="118"/>
      <c r="S158" s="118"/>
      <c r="T158" s="118"/>
      <c r="U158" s="118"/>
      <c r="V158" s="118"/>
      <c r="W158" s="118"/>
      <c r="X158" s="118"/>
      <c r="Y158" s="118"/>
      <c r="Z158" s="118"/>
      <c r="AA158" s="118"/>
      <c r="AB158" s="118"/>
      <c r="AC158" s="118"/>
      <c r="AD158" s="118"/>
      <c r="AE158" s="118"/>
      <c r="AF158" s="118"/>
      <c r="AG158" s="118"/>
      <c r="AH158" s="118"/>
      <c r="AI158" s="118"/>
      <c r="AJ158" s="118"/>
      <c r="AK158" s="118"/>
      <c r="AL158" s="118"/>
      <c r="AM158" s="118"/>
      <c r="AN158" s="118"/>
      <c r="AO158" s="118"/>
      <c r="AP158" s="118"/>
      <c r="AQ158" s="118"/>
      <c r="AR158" s="118"/>
      <c r="AS158" s="118"/>
      <c r="AT158" s="118"/>
      <c r="AU158" s="118"/>
      <c r="AV158" s="118"/>
      <c r="AW158" s="118"/>
      <c r="AX158" s="118"/>
      <c r="AY158" s="118"/>
      <c r="AZ158" s="118"/>
      <c r="BA158" s="118"/>
      <c r="BB158" s="118"/>
      <c r="BC158" s="118"/>
      <c r="BD158" s="118"/>
      <c r="BE158" s="118"/>
      <c r="BF158" s="118"/>
      <c r="BG158" s="118"/>
      <c r="BH158" s="118"/>
      <c r="BI158" s="118"/>
      <c r="BJ158" s="118"/>
      <c r="BK158" s="118"/>
      <c r="BL158" s="118"/>
      <c r="BM158" s="118"/>
      <c r="BN158" s="118"/>
      <c r="BO158" s="118"/>
      <c r="BP158" s="118"/>
      <c r="BQ158" s="118"/>
      <c r="BR158" s="118"/>
      <c r="BS158" s="118"/>
      <c r="BT158" s="118"/>
      <c r="BU158" s="118"/>
      <c r="BV158" s="118"/>
      <c r="BW158" s="118"/>
      <c r="BX158" s="118"/>
      <c r="BY158" s="118"/>
      <c r="BZ158" s="118"/>
      <c r="CA158" s="118"/>
    </row>
    <row r="159" spans="1:79">
      <c r="A159" s="35"/>
      <c r="B159" s="35"/>
      <c r="C159" s="35"/>
      <c r="D159" s="35"/>
      <c r="E159" s="35"/>
      <c r="F159" s="35"/>
      <c r="G159" s="35"/>
      <c r="H159" s="118"/>
      <c r="I159" s="118"/>
      <c r="J159" s="118"/>
      <c r="K159" s="118"/>
      <c r="L159" s="118"/>
      <c r="M159" s="118"/>
      <c r="N159" s="118"/>
      <c r="O159" s="118"/>
      <c r="P159" s="118"/>
      <c r="Q159" s="118"/>
      <c r="R159" s="118"/>
      <c r="S159" s="118"/>
      <c r="T159" s="118"/>
      <c r="U159" s="118"/>
      <c r="V159" s="118"/>
      <c r="W159" s="118"/>
      <c r="X159" s="118"/>
      <c r="Y159" s="118"/>
      <c r="Z159" s="118"/>
      <c r="AA159" s="118"/>
      <c r="AB159" s="118"/>
      <c r="AC159" s="118"/>
      <c r="AD159" s="118"/>
      <c r="AE159" s="118"/>
      <c r="AF159" s="118"/>
      <c r="AG159" s="118"/>
      <c r="AH159" s="118"/>
      <c r="AI159" s="118"/>
      <c r="AJ159" s="118"/>
      <c r="AK159" s="118"/>
      <c r="AL159" s="118"/>
      <c r="AM159" s="118"/>
      <c r="AN159" s="118"/>
      <c r="AO159" s="118"/>
      <c r="AP159" s="118"/>
      <c r="AQ159" s="118"/>
      <c r="AR159" s="118"/>
      <c r="AS159" s="118"/>
      <c r="AT159" s="118"/>
      <c r="AU159" s="118"/>
      <c r="AV159" s="118"/>
      <c r="AW159" s="118"/>
      <c r="AX159" s="118"/>
      <c r="AY159" s="118"/>
      <c r="AZ159" s="118"/>
      <c r="BA159" s="118"/>
      <c r="BB159" s="118"/>
      <c r="BC159" s="118"/>
      <c r="BD159" s="118"/>
      <c r="BE159" s="118"/>
      <c r="BF159" s="118"/>
      <c r="BG159" s="118"/>
      <c r="BH159" s="118"/>
      <c r="BI159" s="118"/>
      <c r="BJ159" s="118"/>
      <c r="BK159" s="118"/>
      <c r="BL159" s="118"/>
      <c r="BM159" s="118"/>
      <c r="BN159" s="118"/>
      <c r="BO159" s="118"/>
      <c r="BP159" s="118"/>
      <c r="BQ159" s="118"/>
      <c r="BR159" s="118"/>
      <c r="BS159" s="118"/>
      <c r="BT159" s="118"/>
      <c r="BU159" s="118"/>
      <c r="BV159" s="118"/>
      <c r="BW159" s="118"/>
      <c r="BX159" s="118"/>
      <c r="BY159" s="118"/>
      <c r="BZ159" s="118"/>
      <c r="CA159" s="118"/>
    </row>
    <row r="160" spans="1:79">
      <c r="A160" s="35"/>
      <c r="B160" s="35"/>
      <c r="C160" s="35"/>
      <c r="D160" s="35"/>
      <c r="E160" s="35"/>
      <c r="F160" s="35"/>
      <c r="G160" s="35"/>
      <c r="H160" s="118"/>
      <c r="I160" s="118"/>
      <c r="J160" s="118"/>
      <c r="K160" s="118"/>
      <c r="L160" s="118"/>
      <c r="M160" s="118"/>
      <c r="N160" s="118"/>
      <c r="O160" s="118"/>
      <c r="P160" s="118"/>
      <c r="Q160" s="118"/>
      <c r="R160" s="118"/>
      <c r="S160" s="118"/>
      <c r="T160" s="118"/>
      <c r="U160" s="118"/>
      <c r="V160" s="118"/>
      <c r="W160" s="118"/>
      <c r="X160" s="118"/>
      <c r="Y160" s="118"/>
      <c r="Z160" s="118"/>
      <c r="AA160" s="118"/>
      <c r="AB160" s="118"/>
      <c r="AC160" s="118"/>
      <c r="AD160" s="118"/>
      <c r="AE160" s="118"/>
      <c r="AF160" s="118"/>
      <c r="AG160" s="118"/>
      <c r="AH160" s="118"/>
      <c r="AI160" s="118"/>
      <c r="AJ160" s="118"/>
      <c r="AK160" s="118"/>
      <c r="AL160" s="118"/>
      <c r="AM160" s="118"/>
      <c r="AN160" s="118"/>
      <c r="AO160" s="118"/>
      <c r="AP160" s="118"/>
      <c r="AQ160" s="118"/>
      <c r="AR160" s="118"/>
      <c r="AS160" s="118"/>
      <c r="AT160" s="118"/>
      <c r="AU160" s="118"/>
      <c r="AV160" s="118"/>
      <c r="AW160" s="118"/>
      <c r="AX160" s="118"/>
      <c r="AY160" s="118"/>
      <c r="AZ160" s="118"/>
      <c r="BA160" s="118"/>
      <c r="BB160" s="118"/>
      <c r="BC160" s="118"/>
      <c r="BD160" s="118"/>
      <c r="BE160" s="118"/>
      <c r="BF160" s="118"/>
      <c r="BG160" s="118"/>
      <c r="BH160" s="118"/>
      <c r="BI160" s="118"/>
      <c r="BJ160" s="118"/>
      <c r="BK160" s="118"/>
      <c r="BL160" s="118"/>
      <c r="BM160" s="118"/>
      <c r="BN160" s="118"/>
      <c r="BO160" s="118"/>
      <c r="BP160" s="118"/>
      <c r="BQ160" s="118"/>
      <c r="BR160" s="118"/>
      <c r="BS160" s="118"/>
      <c r="BT160" s="118"/>
      <c r="BU160" s="118"/>
      <c r="BV160" s="118"/>
      <c r="BW160" s="118"/>
      <c r="BX160" s="118"/>
      <c r="BY160" s="118"/>
      <c r="BZ160" s="118"/>
      <c r="CA160" s="118"/>
    </row>
    <row r="161" spans="1:79">
      <c r="A161" s="35"/>
      <c r="B161" s="35"/>
      <c r="C161" s="35"/>
      <c r="D161" s="35"/>
      <c r="E161" s="35"/>
      <c r="F161" s="35"/>
      <c r="G161" s="35"/>
      <c r="H161" s="118"/>
      <c r="I161" s="118"/>
      <c r="J161" s="118"/>
      <c r="K161" s="118"/>
      <c r="L161" s="118"/>
      <c r="M161" s="118"/>
      <c r="N161" s="118"/>
      <c r="O161" s="118"/>
      <c r="P161" s="118"/>
      <c r="Q161" s="118"/>
      <c r="R161" s="118"/>
      <c r="S161" s="118"/>
      <c r="T161" s="118"/>
      <c r="U161" s="118"/>
      <c r="V161" s="118"/>
      <c r="W161" s="118"/>
      <c r="X161" s="118"/>
      <c r="Y161" s="118"/>
      <c r="Z161" s="118"/>
      <c r="AA161" s="118"/>
      <c r="AB161" s="118"/>
      <c r="AC161" s="118"/>
      <c r="AD161" s="118"/>
      <c r="AE161" s="118"/>
      <c r="AF161" s="118"/>
      <c r="AG161" s="118"/>
      <c r="AH161" s="118"/>
      <c r="AI161" s="118"/>
      <c r="AJ161" s="118"/>
      <c r="AK161" s="118"/>
      <c r="AL161" s="118"/>
      <c r="AM161" s="118"/>
      <c r="AN161" s="118"/>
      <c r="AO161" s="118"/>
      <c r="AP161" s="118"/>
      <c r="AQ161" s="118"/>
      <c r="AR161" s="118"/>
      <c r="AS161" s="118"/>
      <c r="AT161" s="118"/>
      <c r="AU161" s="118"/>
      <c r="AV161" s="118"/>
      <c r="AW161" s="118"/>
      <c r="AX161" s="118"/>
      <c r="AY161" s="118"/>
      <c r="AZ161" s="118"/>
      <c r="BA161" s="118"/>
      <c r="BB161" s="118"/>
      <c r="BC161" s="118"/>
      <c r="BD161" s="118"/>
      <c r="BE161" s="118"/>
      <c r="BF161" s="118"/>
      <c r="BG161" s="118"/>
      <c r="BH161" s="118"/>
      <c r="BI161" s="118"/>
      <c r="BJ161" s="118"/>
      <c r="BK161" s="118"/>
      <c r="BL161" s="118"/>
      <c r="BM161" s="118"/>
      <c r="BN161" s="118"/>
      <c r="BO161" s="118"/>
      <c r="BP161" s="118"/>
      <c r="BQ161" s="118"/>
      <c r="BR161" s="118"/>
      <c r="BS161" s="118"/>
      <c r="BT161" s="118"/>
      <c r="BU161" s="118"/>
      <c r="BV161" s="118"/>
      <c r="BW161" s="118"/>
      <c r="BX161" s="118"/>
      <c r="BY161" s="118"/>
      <c r="BZ161" s="118"/>
      <c r="CA161" s="118"/>
    </row>
    <row r="162" spans="1:79">
      <c r="A162" s="35"/>
      <c r="B162" s="35"/>
      <c r="C162" s="35"/>
      <c r="D162" s="35"/>
      <c r="E162" s="35"/>
      <c r="F162" s="35"/>
      <c r="G162" s="35"/>
      <c r="H162" s="118"/>
      <c r="I162" s="118"/>
      <c r="J162" s="118"/>
      <c r="K162" s="118"/>
      <c r="L162" s="118"/>
      <c r="M162" s="118"/>
      <c r="N162" s="118"/>
      <c r="O162" s="118"/>
      <c r="P162" s="118"/>
      <c r="Q162" s="118"/>
      <c r="R162" s="118"/>
      <c r="S162" s="118"/>
      <c r="T162" s="118"/>
      <c r="U162" s="118"/>
      <c r="V162" s="118"/>
      <c r="W162" s="118"/>
      <c r="X162" s="118"/>
      <c r="Y162" s="118"/>
      <c r="Z162" s="118"/>
      <c r="AA162" s="118"/>
      <c r="AB162" s="118"/>
      <c r="AC162" s="118"/>
      <c r="AD162" s="118"/>
      <c r="AE162" s="118"/>
      <c r="AF162" s="118"/>
      <c r="AG162" s="118"/>
      <c r="AH162" s="118"/>
      <c r="AI162" s="118"/>
      <c r="AJ162" s="118"/>
      <c r="AK162" s="118"/>
      <c r="AL162" s="118"/>
      <c r="AM162" s="118"/>
      <c r="AN162" s="118"/>
      <c r="AO162" s="118"/>
      <c r="AP162" s="118"/>
      <c r="AQ162" s="118"/>
      <c r="AR162" s="118"/>
      <c r="AS162" s="118"/>
      <c r="AT162" s="118"/>
      <c r="AU162" s="118"/>
      <c r="AV162" s="118"/>
      <c r="AW162" s="118"/>
      <c r="AX162" s="118"/>
      <c r="AY162" s="118"/>
      <c r="AZ162" s="118"/>
      <c r="BA162" s="118"/>
      <c r="BB162" s="118"/>
      <c r="BC162" s="118"/>
      <c r="BD162" s="118"/>
      <c r="BE162" s="118"/>
      <c r="BF162" s="118"/>
      <c r="BG162" s="118"/>
      <c r="BH162" s="118"/>
      <c r="BI162" s="118"/>
      <c r="BJ162" s="118"/>
      <c r="BK162" s="118"/>
      <c r="BL162" s="118"/>
      <c r="BM162" s="118"/>
      <c r="BN162" s="118"/>
      <c r="BO162" s="118"/>
      <c r="BP162" s="118"/>
      <c r="BQ162" s="118"/>
      <c r="BR162" s="118"/>
      <c r="BS162" s="118"/>
      <c r="BT162" s="118"/>
      <c r="BU162" s="118"/>
      <c r="BV162" s="118"/>
      <c r="BW162" s="118"/>
      <c r="BX162" s="118"/>
      <c r="BY162" s="118"/>
      <c r="BZ162" s="118"/>
      <c r="CA162" s="118"/>
    </row>
    <row r="163" spans="1:79">
      <c r="A163" s="35"/>
      <c r="B163" s="35"/>
      <c r="C163" s="35"/>
      <c r="D163" s="35"/>
      <c r="E163" s="35"/>
      <c r="F163" s="35"/>
      <c r="G163" s="35"/>
      <c r="H163" s="118"/>
      <c r="I163" s="118"/>
      <c r="J163" s="118"/>
      <c r="K163" s="118"/>
      <c r="L163" s="118"/>
      <c r="M163" s="118"/>
      <c r="N163" s="118"/>
      <c r="O163" s="118"/>
      <c r="P163" s="118"/>
      <c r="Q163" s="118"/>
      <c r="R163" s="118"/>
      <c r="S163" s="118"/>
      <c r="T163" s="118"/>
      <c r="U163" s="118"/>
      <c r="V163" s="118"/>
      <c r="W163" s="118"/>
      <c r="X163" s="118"/>
      <c r="Y163" s="118"/>
      <c r="Z163" s="118"/>
      <c r="AA163" s="118"/>
      <c r="AB163" s="118"/>
      <c r="AC163" s="118"/>
      <c r="AD163" s="118"/>
      <c r="AE163" s="118"/>
      <c r="AF163" s="118"/>
      <c r="AG163" s="118"/>
      <c r="AH163" s="118"/>
      <c r="AI163" s="118"/>
      <c r="AJ163" s="118"/>
      <c r="AK163" s="118"/>
      <c r="AL163" s="118"/>
      <c r="AM163" s="118"/>
      <c r="AN163" s="118"/>
      <c r="AO163" s="118"/>
      <c r="AP163" s="118"/>
      <c r="AQ163" s="118"/>
      <c r="AR163" s="118"/>
      <c r="AS163" s="118"/>
      <c r="AT163" s="118"/>
      <c r="AU163" s="118"/>
      <c r="AV163" s="118"/>
      <c r="AW163" s="118"/>
      <c r="AX163" s="118"/>
      <c r="AY163" s="118"/>
      <c r="AZ163" s="118"/>
      <c r="BA163" s="118"/>
      <c r="BB163" s="118"/>
      <c r="BC163" s="118"/>
      <c r="BD163" s="118"/>
      <c r="BE163" s="118"/>
      <c r="BF163" s="118"/>
      <c r="BG163" s="118"/>
      <c r="BH163" s="118"/>
      <c r="BI163" s="118"/>
      <c r="BJ163" s="118"/>
      <c r="BK163" s="118"/>
      <c r="BL163" s="118"/>
      <c r="BM163" s="118"/>
      <c r="BN163" s="118"/>
      <c r="BO163" s="118"/>
      <c r="BP163" s="118"/>
      <c r="BQ163" s="118"/>
      <c r="BR163" s="118"/>
      <c r="BS163" s="118"/>
      <c r="BT163" s="118"/>
      <c r="BU163" s="118"/>
      <c r="BV163" s="118"/>
      <c r="BW163" s="118"/>
      <c r="BX163" s="118"/>
      <c r="BY163" s="118"/>
      <c r="BZ163" s="118"/>
      <c r="CA163" s="118"/>
    </row>
    <row r="164" spans="1:79">
      <c r="A164" s="35"/>
      <c r="B164" s="35"/>
      <c r="C164" s="35"/>
      <c r="D164" s="35"/>
      <c r="E164" s="35"/>
      <c r="F164" s="35"/>
      <c r="G164" s="35"/>
      <c r="H164" s="118"/>
      <c r="I164" s="118"/>
      <c r="J164" s="118"/>
      <c r="K164" s="118"/>
      <c r="L164" s="118"/>
      <c r="M164" s="118"/>
      <c r="N164" s="118"/>
      <c r="O164" s="118"/>
      <c r="P164" s="118"/>
      <c r="Q164" s="118"/>
      <c r="R164" s="118"/>
      <c r="S164" s="118"/>
      <c r="T164" s="118"/>
      <c r="U164" s="118"/>
      <c r="V164" s="118"/>
      <c r="W164" s="118"/>
      <c r="X164" s="118"/>
      <c r="Y164" s="118"/>
      <c r="Z164" s="118"/>
      <c r="AA164" s="118"/>
      <c r="AB164" s="118"/>
      <c r="AC164" s="118"/>
      <c r="AD164" s="118"/>
      <c r="AE164" s="118"/>
      <c r="AF164" s="118"/>
      <c r="AG164" s="118"/>
      <c r="AH164" s="118"/>
      <c r="AI164" s="118"/>
      <c r="AJ164" s="118"/>
      <c r="AK164" s="118"/>
      <c r="AL164" s="118"/>
      <c r="AM164" s="118"/>
      <c r="AN164" s="118"/>
      <c r="AO164" s="118"/>
      <c r="AP164" s="118"/>
      <c r="AQ164" s="118"/>
      <c r="AR164" s="118"/>
      <c r="AS164" s="118"/>
      <c r="AT164" s="118"/>
      <c r="AU164" s="118"/>
      <c r="AV164" s="118"/>
      <c r="AW164" s="118"/>
      <c r="AX164" s="118"/>
      <c r="AY164" s="118"/>
      <c r="AZ164" s="118"/>
      <c r="BA164" s="118"/>
      <c r="BB164" s="118"/>
      <c r="BC164" s="118"/>
      <c r="BD164" s="118"/>
      <c r="BE164" s="118"/>
      <c r="BF164" s="118"/>
      <c r="BG164" s="118"/>
      <c r="BH164" s="118"/>
      <c r="BI164" s="118"/>
      <c r="BJ164" s="118"/>
      <c r="BK164" s="118"/>
      <c r="BL164" s="118"/>
      <c r="BM164" s="118"/>
      <c r="BN164" s="118"/>
      <c r="BO164" s="118"/>
      <c r="BP164" s="118"/>
      <c r="BQ164" s="118"/>
      <c r="BR164" s="118"/>
      <c r="BS164" s="118"/>
      <c r="BT164" s="118"/>
      <c r="BU164" s="118"/>
      <c r="BV164" s="118"/>
      <c r="BW164" s="118"/>
      <c r="BX164" s="118"/>
      <c r="BY164" s="118"/>
      <c r="BZ164" s="118"/>
      <c r="CA164" s="118"/>
    </row>
    <row r="165" spans="1:79">
      <c r="A165" s="35"/>
      <c r="B165" s="35"/>
      <c r="C165" s="35"/>
      <c r="D165" s="35"/>
      <c r="E165" s="35"/>
      <c r="F165" s="35"/>
      <c r="G165" s="35"/>
      <c r="H165" s="118"/>
      <c r="I165" s="118"/>
      <c r="J165" s="118"/>
      <c r="K165" s="118"/>
      <c r="L165" s="118"/>
      <c r="M165" s="118"/>
      <c r="N165" s="118"/>
      <c r="O165" s="118"/>
      <c r="P165" s="118"/>
      <c r="Q165" s="118"/>
      <c r="R165" s="118"/>
      <c r="S165" s="118"/>
      <c r="T165" s="118"/>
      <c r="U165" s="118"/>
      <c r="V165" s="118"/>
      <c r="W165" s="118"/>
      <c r="X165" s="118"/>
      <c r="Y165" s="118"/>
      <c r="Z165" s="118"/>
      <c r="AA165" s="118"/>
      <c r="AB165" s="118"/>
      <c r="AC165" s="118"/>
      <c r="AD165" s="118"/>
      <c r="AE165" s="118"/>
      <c r="AF165" s="118"/>
      <c r="AG165" s="118"/>
      <c r="AH165" s="118"/>
      <c r="AI165" s="118"/>
      <c r="AJ165" s="118"/>
      <c r="AK165" s="118"/>
      <c r="AL165" s="118"/>
      <c r="AM165" s="118"/>
      <c r="AN165" s="118"/>
      <c r="AO165" s="118"/>
      <c r="AP165" s="118"/>
      <c r="AQ165" s="118"/>
      <c r="AR165" s="118"/>
      <c r="AS165" s="118"/>
      <c r="AT165" s="118"/>
      <c r="AU165" s="118"/>
      <c r="AV165" s="118"/>
      <c r="AW165" s="118"/>
      <c r="AX165" s="118"/>
      <c r="AY165" s="118"/>
      <c r="AZ165" s="118"/>
      <c r="BA165" s="118"/>
      <c r="BB165" s="118"/>
      <c r="BC165" s="118"/>
      <c r="BD165" s="118"/>
      <c r="BE165" s="118"/>
      <c r="BF165" s="118"/>
      <c r="BG165" s="118"/>
      <c r="BH165" s="118"/>
      <c r="BI165" s="118"/>
      <c r="BJ165" s="118"/>
      <c r="BK165" s="118"/>
      <c r="BL165" s="118"/>
      <c r="BM165" s="118"/>
      <c r="BN165" s="118"/>
      <c r="BO165" s="118"/>
      <c r="BP165" s="118"/>
      <c r="BQ165" s="118"/>
      <c r="BR165" s="118"/>
      <c r="BS165" s="118"/>
      <c r="BT165" s="118"/>
      <c r="BU165" s="118"/>
      <c r="BV165" s="118"/>
      <c r="BW165" s="118"/>
      <c r="BX165" s="118"/>
      <c r="BY165" s="118"/>
      <c r="BZ165" s="118"/>
      <c r="CA165" s="118"/>
    </row>
    <row r="166" spans="1:79">
      <c r="A166" s="35"/>
      <c r="B166" s="35"/>
      <c r="C166" s="35"/>
      <c r="D166" s="35"/>
      <c r="E166" s="35"/>
      <c r="F166" s="35"/>
      <c r="G166" s="35"/>
      <c r="H166" s="118"/>
      <c r="I166" s="118"/>
      <c r="J166" s="118"/>
      <c r="K166" s="118"/>
      <c r="L166" s="118"/>
      <c r="M166" s="118"/>
      <c r="N166" s="118"/>
      <c r="O166" s="118"/>
      <c r="P166" s="118"/>
      <c r="Q166" s="118"/>
      <c r="R166" s="118"/>
      <c r="S166" s="118"/>
      <c r="T166" s="118"/>
      <c r="U166" s="118"/>
      <c r="V166" s="118"/>
      <c r="W166" s="118"/>
      <c r="X166" s="118"/>
      <c r="Y166" s="118"/>
      <c r="Z166" s="118"/>
      <c r="AA166" s="118"/>
      <c r="AB166" s="118"/>
      <c r="AC166" s="118"/>
      <c r="AD166" s="118"/>
      <c r="AE166" s="118"/>
      <c r="AF166" s="118"/>
      <c r="AG166" s="118"/>
      <c r="AH166" s="118"/>
      <c r="AI166" s="118"/>
      <c r="AJ166" s="118"/>
      <c r="AK166" s="118"/>
      <c r="AL166" s="118"/>
      <c r="AM166" s="118"/>
      <c r="AN166" s="118"/>
      <c r="AO166" s="118"/>
      <c r="AP166" s="118"/>
      <c r="AQ166" s="118"/>
      <c r="AR166" s="118"/>
      <c r="AS166" s="118"/>
      <c r="AT166" s="118"/>
      <c r="AU166" s="118"/>
      <c r="AV166" s="118"/>
      <c r="AW166" s="118"/>
      <c r="AX166" s="118"/>
      <c r="AY166" s="118"/>
      <c r="AZ166" s="118"/>
      <c r="BA166" s="118"/>
      <c r="BB166" s="118"/>
      <c r="BC166" s="118"/>
      <c r="BD166" s="118"/>
      <c r="BE166" s="118"/>
      <c r="BF166" s="118"/>
      <c r="BG166" s="118"/>
      <c r="BH166" s="118"/>
      <c r="BI166" s="118"/>
      <c r="BJ166" s="118"/>
      <c r="BK166" s="118"/>
      <c r="BL166" s="118"/>
      <c r="BM166" s="118"/>
      <c r="BN166" s="118"/>
      <c r="BO166" s="118"/>
      <c r="BP166" s="118"/>
      <c r="BQ166" s="118"/>
      <c r="BR166" s="118"/>
      <c r="BS166" s="118"/>
      <c r="BT166" s="118"/>
      <c r="BU166" s="118"/>
      <c r="BV166" s="118"/>
      <c r="BW166" s="118"/>
      <c r="BX166" s="118"/>
      <c r="BY166" s="118"/>
      <c r="BZ166" s="118"/>
      <c r="CA166" s="118"/>
    </row>
    <row r="167" spans="1:79">
      <c r="A167" s="35"/>
      <c r="B167" s="35"/>
      <c r="C167" s="35"/>
      <c r="D167" s="35"/>
      <c r="E167" s="35"/>
      <c r="F167" s="35"/>
      <c r="G167" s="35"/>
      <c r="H167" s="118"/>
      <c r="I167" s="118"/>
      <c r="J167" s="118"/>
      <c r="K167" s="118"/>
      <c r="L167" s="118"/>
      <c r="M167" s="118"/>
      <c r="N167" s="118"/>
      <c r="O167" s="118"/>
      <c r="P167" s="118"/>
      <c r="Q167" s="118"/>
      <c r="R167" s="118"/>
      <c r="S167" s="118"/>
      <c r="T167" s="118"/>
      <c r="U167" s="118"/>
      <c r="V167" s="118"/>
      <c r="W167" s="118"/>
      <c r="X167" s="118"/>
      <c r="Y167" s="118"/>
      <c r="Z167" s="118"/>
      <c r="AA167" s="118"/>
      <c r="AB167" s="118"/>
      <c r="AC167" s="118"/>
      <c r="AD167" s="118"/>
      <c r="AE167" s="118"/>
      <c r="AF167" s="118"/>
      <c r="AG167" s="118"/>
      <c r="AH167" s="118"/>
      <c r="AI167" s="118"/>
      <c r="AJ167" s="118"/>
      <c r="AK167" s="118"/>
      <c r="AL167" s="118"/>
      <c r="AM167" s="118"/>
      <c r="AN167" s="118"/>
      <c r="AO167" s="118"/>
      <c r="AP167" s="118"/>
      <c r="AQ167" s="118"/>
      <c r="AR167" s="118"/>
      <c r="AS167" s="118"/>
      <c r="AT167" s="118"/>
      <c r="AU167" s="118"/>
      <c r="AV167" s="118"/>
      <c r="AW167" s="118"/>
      <c r="AX167" s="118"/>
      <c r="AY167" s="118"/>
      <c r="AZ167" s="118"/>
      <c r="BA167" s="118"/>
      <c r="BB167" s="118"/>
      <c r="BC167" s="118"/>
      <c r="BD167" s="118"/>
      <c r="BE167" s="118"/>
      <c r="BF167" s="118"/>
      <c r="BG167" s="118"/>
      <c r="BH167" s="118"/>
      <c r="BI167" s="118"/>
      <c r="BJ167" s="118"/>
      <c r="BK167" s="118"/>
      <c r="BL167" s="118"/>
      <c r="BM167" s="118"/>
      <c r="BN167" s="118"/>
      <c r="BO167" s="118"/>
      <c r="BP167" s="118"/>
      <c r="BQ167" s="118"/>
      <c r="BR167" s="118"/>
      <c r="BS167" s="118"/>
      <c r="BT167" s="118"/>
      <c r="BU167" s="118"/>
      <c r="BV167" s="118"/>
      <c r="BW167" s="118"/>
      <c r="BX167" s="118"/>
      <c r="BY167" s="118"/>
      <c r="BZ167" s="118"/>
      <c r="CA167" s="118"/>
    </row>
    <row r="168" spans="1:79">
      <c r="A168" s="35"/>
      <c r="B168" s="35"/>
      <c r="C168" s="35"/>
      <c r="D168" s="35"/>
      <c r="E168" s="35"/>
      <c r="F168" s="35"/>
      <c r="G168" s="35"/>
      <c r="H168" s="118"/>
      <c r="I168" s="118"/>
      <c r="J168" s="118"/>
      <c r="K168" s="118"/>
      <c r="L168" s="118"/>
      <c r="M168" s="118"/>
      <c r="N168" s="118"/>
      <c r="O168" s="118"/>
      <c r="P168" s="118"/>
      <c r="Q168" s="118"/>
      <c r="R168" s="118"/>
      <c r="S168" s="118"/>
      <c r="T168" s="118"/>
      <c r="U168" s="118"/>
      <c r="V168" s="118"/>
      <c r="W168" s="118"/>
      <c r="X168" s="118"/>
      <c r="Y168" s="118"/>
      <c r="Z168" s="118"/>
      <c r="AA168" s="118"/>
      <c r="AB168" s="118"/>
      <c r="AC168" s="118"/>
      <c r="AD168" s="118"/>
      <c r="AE168" s="118"/>
      <c r="AF168" s="118"/>
      <c r="AG168" s="118"/>
      <c r="AH168" s="118"/>
      <c r="AI168" s="118"/>
      <c r="AJ168" s="118"/>
      <c r="AK168" s="118"/>
      <c r="AL168" s="118"/>
      <c r="AM168" s="118"/>
      <c r="AN168" s="118"/>
      <c r="AO168" s="118"/>
      <c r="AP168" s="118"/>
      <c r="AQ168" s="118"/>
      <c r="AR168" s="118"/>
      <c r="AS168" s="118"/>
      <c r="AT168" s="118"/>
      <c r="AU168" s="118"/>
      <c r="AV168" s="118"/>
      <c r="AW168" s="118"/>
      <c r="AX168" s="118"/>
      <c r="AY168" s="118"/>
      <c r="AZ168" s="118"/>
      <c r="BA168" s="118"/>
      <c r="BB168" s="118"/>
      <c r="BC168" s="118"/>
      <c r="BD168" s="118"/>
      <c r="BE168" s="118"/>
      <c r="BF168" s="118"/>
      <c r="BG168" s="118"/>
      <c r="BH168" s="118"/>
      <c r="BI168" s="118"/>
      <c r="BJ168" s="118"/>
      <c r="BK168" s="118"/>
      <c r="BL168" s="118"/>
      <c r="BM168" s="118"/>
      <c r="BN168" s="118"/>
      <c r="BO168" s="118"/>
      <c r="BP168" s="118"/>
      <c r="BQ168" s="118"/>
      <c r="BR168" s="118"/>
      <c r="BS168" s="118"/>
      <c r="BT168" s="118"/>
      <c r="BU168" s="118"/>
      <c r="BV168" s="118"/>
      <c r="BW168" s="118"/>
      <c r="BX168" s="118"/>
      <c r="BY168" s="118"/>
      <c r="BZ168" s="118"/>
      <c r="CA168" s="118"/>
    </row>
    <row r="169" spans="1:79">
      <c r="A169" s="35"/>
      <c r="B169" s="35"/>
      <c r="C169" s="35"/>
      <c r="D169" s="35"/>
      <c r="E169" s="35"/>
      <c r="F169" s="35"/>
      <c r="G169" s="35"/>
      <c r="H169" s="118"/>
      <c r="I169" s="118"/>
      <c r="J169" s="118"/>
      <c r="K169" s="118"/>
      <c r="L169" s="118"/>
      <c r="M169" s="118"/>
      <c r="N169" s="118"/>
      <c r="O169" s="118"/>
      <c r="P169" s="118"/>
      <c r="Q169" s="118"/>
      <c r="R169" s="118"/>
      <c r="S169" s="118"/>
      <c r="T169" s="118"/>
      <c r="U169" s="118"/>
      <c r="V169" s="118"/>
      <c r="W169" s="118"/>
      <c r="X169" s="118"/>
      <c r="Y169" s="118"/>
      <c r="Z169" s="118"/>
      <c r="AA169" s="118"/>
      <c r="AB169" s="118"/>
      <c r="AC169" s="118"/>
      <c r="AD169" s="118"/>
      <c r="AE169" s="118"/>
      <c r="AF169" s="118"/>
      <c r="AG169" s="118"/>
      <c r="AH169" s="118"/>
      <c r="AI169" s="118"/>
      <c r="AJ169" s="118"/>
      <c r="AK169" s="118"/>
      <c r="AL169" s="118"/>
      <c r="AM169" s="118"/>
      <c r="AN169" s="118"/>
      <c r="AO169" s="118"/>
      <c r="AP169" s="118"/>
      <c r="AQ169" s="118"/>
      <c r="AR169" s="118"/>
      <c r="AS169" s="118"/>
      <c r="AT169" s="118"/>
      <c r="AU169" s="118"/>
      <c r="AV169" s="118"/>
      <c r="AW169" s="118"/>
      <c r="AX169" s="118"/>
      <c r="AY169" s="118"/>
      <c r="AZ169" s="118"/>
      <c r="BA169" s="118"/>
      <c r="BB169" s="118"/>
      <c r="BC169" s="118"/>
      <c r="BD169" s="118"/>
      <c r="BE169" s="118"/>
      <c r="BF169" s="118"/>
      <c r="BG169" s="118"/>
      <c r="BH169" s="118"/>
      <c r="BI169" s="118"/>
      <c r="BJ169" s="118"/>
      <c r="BK169" s="118"/>
      <c r="BL169" s="118"/>
      <c r="BM169" s="118"/>
      <c r="BN169" s="118"/>
      <c r="BO169" s="118"/>
      <c r="BP169" s="118"/>
      <c r="BQ169" s="118"/>
      <c r="BR169" s="118"/>
      <c r="BS169" s="118"/>
      <c r="BT169" s="118"/>
      <c r="BU169" s="118"/>
      <c r="BV169" s="118"/>
      <c r="BW169" s="118"/>
      <c r="BX169" s="118"/>
      <c r="BY169" s="118"/>
      <c r="BZ169" s="118"/>
      <c r="CA169" s="118"/>
    </row>
    <row r="170" spans="1:79">
      <c r="A170" s="35"/>
      <c r="B170" s="35"/>
      <c r="C170" s="35"/>
      <c r="D170" s="35"/>
      <c r="E170" s="35"/>
      <c r="F170" s="35"/>
      <c r="G170" s="35"/>
      <c r="H170" s="118"/>
      <c r="I170" s="118"/>
      <c r="J170" s="118"/>
      <c r="K170" s="118"/>
      <c r="L170" s="118"/>
      <c r="M170" s="118"/>
      <c r="N170" s="118"/>
      <c r="O170" s="118"/>
      <c r="P170" s="118"/>
      <c r="Q170" s="118"/>
      <c r="R170" s="118"/>
      <c r="S170" s="118"/>
      <c r="T170" s="118"/>
      <c r="U170" s="118"/>
      <c r="V170" s="118"/>
      <c r="W170" s="118"/>
      <c r="X170" s="118"/>
      <c r="Y170" s="118"/>
      <c r="Z170" s="118"/>
      <c r="AA170" s="118"/>
      <c r="AB170" s="118"/>
      <c r="AC170" s="118"/>
      <c r="AD170" s="118"/>
      <c r="AE170" s="118"/>
      <c r="AF170" s="118"/>
      <c r="AG170" s="118"/>
      <c r="AH170" s="118"/>
      <c r="AI170" s="118"/>
      <c r="AJ170" s="118"/>
      <c r="AK170" s="118"/>
      <c r="AL170" s="118"/>
      <c r="AM170" s="118"/>
      <c r="AN170" s="118"/>
      <c r="AO170" s="118"/>
      <c r="AP170" s="118"/>
      <c r="AQ170" s="118"/>
      <c r="AR170" s="118"/>
      <c r="AS170" s="118"/>
      <c r="AT170" s="118"/>
      <c r="AU170" s="118"/>
      <c r="AV170" s="118"/>
      <c r="AW170" s="118"/>
      <c r="AX170" s="118"/>
      <c r="AY170" s="118"/>
      <c r="AZ170" s="118"/>
      <c r="BA170" s="118"/>
      <c r="BB170" s="118"/>
      <c r="BC170" s="118"/>
      <c r="BD170" s="118"/>
      <c r="BE170" s="118"/>
      <c r="BF170" s="118"/>
      <c r="BG170" s="118"/>
      <c r="BH170" s="118"/>
      <c r="BI170" s="118"/>
      <c r="BJ170" s="118"/>
      <c r="BK170" s="118"/>
      <c r="BL170" s="118"/>
      <c r="BM170" s="118"/>
      <c r="BN170" s="118"/>
      <c r="BO170" s="118"/>
      <c r="BP170" s="118"/>
      <c r="BQ170" s="118"/>
      <c r="BR170" s="118"/>
      <c r="BS170" s="118"/>
      <c r="BT170" s="118"/>
      <c r="BU170" s="118"/>
      <c r="BV170" s="118"/>
      <c r="BW170" s="118"/>
      <c r="BX170" s="118"/>
      <c r="BY170" s="118"/>
      <c r="BZ170" s="118"/>
      <c r="CA170" s="118"/>
    </row>
    <row r="171" spans="1:79">
      <c r="A171" s="35"/>
      <c r="B171" s="35"/>
      <c r="C171" s="35"/>
      <c r="D171" s="35"/>
      <c r="E171" s="35"/>
      <c r="F171" s="35"/>
      <c r="G171" s="35"/>
      <c r="H171" s="118"/>
      <c r="I171" s="118"/>
      <c r="J171" s="118"/>
      <c r="K171" s="118"/>
      <c r="L171" s="118"/>
      <c r="M171" s="118"/>
      <c r="N171" s="118"/>
      <c r="O171" s="118"/>
      <c r="P171" s="118"/>
      <c r="Q171" s="118"/>
      <c r="R171" s="118"/>
      <c r="S171" s="118"/>
      <c r="T171" s="118"/>
      <c r="U171" s="118"/>
      <c r="V171" s="118"/>
      <c r="W171" s="118"/>
      <c r="X171" s="118"/>
      <c r="Y171" s="118"/>
      <c r="Z171" s="118"/>
      <c r="AA171" s="118"/>
      <c r="AB171" s="118"/>
      <c r="AC171" s="118"/>
      <c r="AD171" s="118"/>
      <c r="AE171" s="118"/>
      <c r="AF171" s="118"/>
      <c r="AG171" s="118"/>
      <c r="AH171" s="118"/>
      <c r="AI171" s="118"/>
      <c r="AJ171" s="118"/>
      <c r="AK171" s="118"/>
      <c r="AL171" s="118"/>
      <c r="AM171" s="118"/>
      <c r="AN171" s="118"/>
      <c r="AO171" s="118"/>
      <c r="AP171" s="118"/>
      <c r="AQ171" s="118"/>
      <c r="AR171" s="118"/>
      <c r="AS171" s="118"/>
      <c r="AT171" s="118"/>
      <c r="AU171" s="118"/>
      <c r="AV171" s="118"/>
      <c r="AW171" s="118"/>
      <c r="AX171" s="118"/>
      <c r="AY171" s="118"/>
      <c r="AZ171" s="118"/>
      <c r="BA171" s="118"/>
      <c r="BB171" s="118"/>
      <c r="BC171" s="118"/>
      <c r="BD171" s="118"/>
      <c r="BE171" s="118"/>
      <c r="BF171" s="118"/>
      <c r="BG171" s="118"/>
      <c r="BH171" s="118"/>
      <c r="BI171" s="118"/>
      <c r="BJ171" s="118"/>
      <c r="BK171" s="118"/>
      <c r="BL171" s="118"/>
      <c r="BM171" s="118"/>
      <c r="BN171" s="118"/>
      <c r="BO171" s="118"/>
      <c r="BP171" s="118"/>
      <c r="BQ171" s="118"/>
      <c r="BR171" s="118"/>
      <c r="BS171" s="118"/>
      <c r="BT171" s="118"/>
      <c r="BU171" s="118"/>
      <c r="BV171" s="118"/>
      <c r="BW171" s="118"/>
      <c r="BX171" s="118"/>
      <c r="BY171" s="118"/>
      <c r="BZ171" s="118"/>
      <c r="CA171" s="118"/>
    </row>
    <row r="172" spans="1:79">
      <c r="A172" s="35"/>
      <c r="B172" s="35"/>
      <c r="C172" s="35"/>
      <c r="D172" s="35"/>
      <c r="E172" s="35"/>
      <c r="F172" s="35"/>
      <c r="G172" s="35"/>
      <c r="H172" s="118"/>
      <c r="I172" s="118"/>
      <c r="J172" s="118"/>
      <c r="K172" s="118"/>
      <c r="L172" s="118"/>
      <c r="M172" s="118"/>
      <c r="N172" s="118"/>
      <c r="O172" s="118"/>
      <c r="P172" s="118"/>
      <c r="Q172" s="118"/>
      <c r="R172" s="118"/>
      <c r="S172" s="118"/>
      <c r="T172" s="118"/>
      <c r="U172" s="118"/>
      <c r="V172" s="118"/>
      <c r="W172" s="118"/>
      <c r="X172" s="118"/>
      <c r="Y172" s="118"/>
      <c r="Z172" s="118"/>
      <c r="AA172" s="118"/>
      <c r="AB172" s="118"/>
      <c r="AC172" s="118"/>
      <c r="AD172" s="118"/>
      <c r="AE172" s="118"/>
      <c r="AF172" s="118"/>
      <c r="AG172" s="118"/>
      <c r="AH172" s="118"/>
      <c r="AI172" s="118"/>
      <c r="AJ172" s="118"/>
      <c r="AK172" s="118"/>
      <c r="AL172" s="118"/>
      <c r="AM172" s="118"/>
      <c r="AN172" s="118"/>
      <c r="AO172" s="118"/>
      <c r="AP172" s="118"/>
      <c r="AQ172" s="118"/>
      <c r="AR172" s="118"/>
      <c r="AS172" s="118"/>
      <c r="AT172" s="118"/>
      <c r="AU172" s="118"/>
      <c r="AV172" s="118"/>
      <c r="AW172" s="118"/>
      <c r="AX172" s="118"/>
      <c r="AY172" s="118"/>
      <c r="AZ172" s="118"/>
      <c r="BA172" s="118"/>
      <c r="BB172" s="118"/>
      <c r="BC172" s="118"/>
      <c r="BD172" s="118"/>
      <c r="BE172" s="118"/>
      <c r="BF172" s="118"/>
      <c r="BG172" s="118"/>
      <c r="BH172" s="118"/>
      <c r="BI172" s="118"/>
      <c r="BJ172" s="118"/>
      <c r="BK172" s="118"/>
      <c r="BL172" s="118"/>
      <c r="BM172" s="118"/>
      <c r="BN172" s="118"/>
      <c r="BO172" s="118"/>
      <c r="BP172" s="118"/>
      <c r="BQ172" s="118"/>
      <c r="BR172" s="118"/>
      <c r="BS172" s="118"/>
      <c r="BT172" s="118"/>
      <c r="BU172" s="118"/>
      <c r="BV172" s="118"/>
      <c r="BW172" s="118"/>
      <c r="BX172" s="118"/>
      <c r="BY172" s="118"/>
      <c r="BZ172" s="118"/>
      <c r="CA172" s="118"/>
    </row>
    <row r="173" spans="1:79">
      <c r="A173" s="35"/>
      <c r="B173" s="35"/>
      <c r="C173" s="35"/>
      <c r="D173" s="35"/>
      <c r="E173" s="35"/>
      <c r="F173" s="35"/>
      <c r="G173" s="35"/>
      <c r="H173" s="118"/>
      <c r="I173" s="118"/>
      <c r="J173" s="118"/>
      <c r="K173" s="118"/>
      <c r="L173" s="118"/>
      <c r="M173" s="118"/>
      <c r="N173" s="118"/>
      <c r="O173" s="118"/>
      <c r="P173" s="118"/>
      <c r="Q173" s="118"/>
      <c r="R173" s="118"/>
      <c r="S173" s="118"/>
      <c r="T173" s="118"/>
      <c r="U173" s="118"/>
      <c r="V173" s="118"/>
      <c r="W173" s="118"/>
      <c r="X173" s="118"/>
      <c r="Y173" s="118"/>
      <c r="Z173" s="118"/>
      <c r="AA173" s="118"/>
      <c r="AB173" s="118"/>
      <c r="AC173" s="118"/>
      <c r="AD173" s="118"/>
      <c r="AE173" s="118"/>
      <c r="AF173" s="118"/>
      <c r="AG173" s="118"/>
      <c r="AH173" s="118"/>
      <c r="AI173" s="118"/>
      <c r="AJ173" s="118"/>
      <c r="AK173" s="118"/>
      <c r="AL173" s="118"/>
      <c r="AM173" s="118"/>
      <c r="AN173" s="118"/>
      <c r="AO173" s="118"/>
      <c r="AP173" s="118"/>
      <c r="AQ173" s="118"/>
      <c r="AR173" s="118"/>
      <c r="AS173" s="118"/>
      <c r="AT173" s="118"/>
      <c r="AU173" s="118"/>
      <c r="AV173" s="118"/>
      <c r="AW173" s="118"/>
      <c r="AX173" s="118"/>
      <c r="AY173" s="118"/>
      <c r="AZ173" s="118"/>
      <c r="BA173" s="118"/>
      <c r="BB173" s="118"/>
      <c r="BC173" s="118"/>
      <c r="BD173" s="118"/>
      <c r="BE173" s="118"/>
      <c r="BF173" s="118"/>
      <c r="BG173" s="118"/>
      <c r="BH173" s="118"/>
      <c r="BI173" s="118"/>
      <c r="BJ173" s="118"/>
      <c r="BK173" s="118"/>
      <c r="BL173" s="118"/>
      <c r="BM173" s="118"/>
      <c r="BN173" s="118"/>
      <c r="BO173" s="118"/>
      <c r="BP173" s="118"/>
      <c r="BQ173" s="118"/>
      <c r="BR173" s="118"/>
      <c r="BS173" s="118"/>
      <c r="BT173" s="118"/>
      <c r="BU173" s="118"/>
      <c r="BV173" s="118"/>
      <c r="BW173" s="118"/>
      <c r="BX173" s="118"/>
      <c r="BY173" s="118"/>
      <c r="BZ173" s="118"/>
      <c r="CA173" s="118"/>
    </row>
    <row r="174" spans="1:79">
      <c r="A174" s="35"/>
      <c r="B174" s="35"/>
      <c r="C174" s="35"/>
      <c r="D174" s="35"/>
      <c r="E174" s="35"/>
      <c r="F174" s="35"/>
      <c r="G174" s="35"/>
      <c r="H174" s="118"/>
      <c r="I174" s="118"/>
      <c r="J174" s="118"/>
      <c r="K174" s="118"/>
      <c r="L174" s="118"/>
      <c r="M174" s="118"/>
      <c r="N174" s="118"/>
      <c r="O174" s="118"/>
      <c r="P174" s="118"/>
      <c r="Q174" s="118"/>
      <c r="R174" s="118"/>
      <c r="S174" s="118"/>
      <c r="T174" s="118"/>
      <c r="U174" s="118"/>
      <c r="V174" s="118"/>
      <c r="W174" s="118"/>
      <c r="X174" s="118"/>
      <c r="Y174" s="118"/>
      <c r="Z174" s="118"/>
      <c r="AA174" s="118"/>
      <c r="AB174" s="118"/>
      <c r="AC174" s="118"/>
      <c r="AD174" s="118"/>
      <c r="AE174" s="118"/>
      <c r="AF174" s="118"/>
      <c r="AG174" s="118"/>
      <c r="AH174" s="118"/>
      <c r="AI174" s="118"/>
      <c r="AJ174" s="118"/>
      <c r="AK174" s="118"/>
      <c r="AL174" s="118"/>
      <c r="AM174" s="118"/>
      <c r="AN174" s="118"/>
      <c r="AO174" s="118"/>
      <c r="AP174" s="118"/>
      <c r="AQ174" s="118"/>
      <c r="AR174" s="118"/>
      <c r="AS174" s="118"/>
      <c r="AT174" s="118"/>
      <c r="AU174" s="118"/>
      <c r="AV174" s="118"/>
      <c r="AW174" s="118"/>
      <c r="AX174" s="118"/>
      <c r="AY174" s="118"/>
      <c r="AZ174" s="118"/>
      <c r="BA174" s="118"/>
      <c r="BB174" s="118"/>
      <c r="BC174" s="118"/>
      <c r="BD174" s="118"/>
      <c r="BE174" s="118"/>
      <c r="BF174" s="118"/>
      <c r="BG174" s="118"/>
      <c r="BH174" s="118"/>
      <c r="BI174" s="118"/>
      <c r="BJ174" s="118"/>
      <c r="BK174" s="118"/>
      <c r="BL174" s="118"/>
      <c r="BM174" s="118"/>
      <c r="BN174" s="118"/>
      <c r="BO174" s="118"/>
      <c r="BP174" s="118"/>
      <c r="BQ174" s="118"/>
      <c r="BR174" s="118"/>
      <c r="BS174" s="118"/>
      <c r="BT174" s="118"/>
      <c r="BU174" s="118"/>
      <c r="BV174" s="118"/>
      <c r="BW174" s="118"/>
      <c r="BX174" s="118"/>
      <c r="BY174" s="118"/>
      <c r="BZ174" s="118"/>
      <c r="CA174" s="118"/>
    </row>
    <row r="175" spans="1:79">
      <c r="A175" s="35"/>
      <c r="B175" s="35"/>
      <c r="C175" s="35"/>
      <c r="D175" s="35"/>
      <c r="E175" s="35"/>
      <c r="F175" s="35"/>
      <c r="G175" s="35"/>
      <c r="H175" s="118"/>
      <c r="I175" s="118"/>
      <c r="J175" s="118"/>
      <c r="K175" s="118"/>
      <c r="L175" s="118"/>
      <c r="M175" s="118"/>
      <c r="N175" s="118"/>
      <c r="O175" s="118"/>
      <c r="P175" s="118"/>
      <c r="Q175" s="118"/>
      <c r="R175" s="118"/>
      <c r="S175" s="118"/>
      <c r="T175" s="118"/>
      <c r="U175" s="118"/>
      <c r="V175" s="118"/>
      <c r="W175" s="118"/>
      <c r="X175" s="118"/>
      <c r="Y175" s="118"/>
      <c r="Z175" s="118"/>
      <c r="AA175" s="118"/>
      <c r="AB175" s="118"/>
      <c r="AC175" s="118"/>
      <c r="AD175" s="118"/>
      <c r="AE175" s="118"/>
      <c r="AF175" s="118"/>
      <c r="AG175" s="118"/>
      <c r="AH175" s="118"/>
      <c r="AI175" s="118"/>
      <c r="AJ175" s="118"/>
      <c r="AK175" s="118"/>
      <c r="AL175" s="118"/>
      <c r="AM175" s="118"/>
      <c r="AN175" s="118"/>
      <c r="AO175" s="118"/>
      <c r="AP175" s="118"/>
      <c r="AQ175" s="118"/>
      <c r="AR175" s="118"/>
      <c r="AS175" s="118"/>
      <c r="AT175" s="118"/>
      <c r="AU175" s="118"/>
      <c r="AV175" s="118"/>
      <c r="AW175" s="118"/>
      <c r="AX175" s="118"/>
      <c r="AY175" s="118"/>
      <c r="AZ175" s="118"/>
      <c r="BA175" s="118"/>
      <c r="BB175" s="118"/>
      <c r="BC175" s="118"/>
      <c r="BD175" s="118"/>
      <c r="BE175" s="118"/>
      <c r="BF175" s="118"/>
      <c r="BG175" s="118"/>
      <c r="BH175" s="118"/>
      <c r="BI175" s="118"/>
      <c r="BJ175" s="118"/>
      <c r="BK175" s="118"/>
      <c r="BL175" s="118"/>
      <c r="BM175" s="118"/>
      <c r="BN175" s="118"/>
      <c r="BO175" s="118"/>
      <c r="BP175" s="118"/>
      <c r="BQ175" s="118"/>
      <c r="BR175" s="118"/>
      <c r="BS175" s="118"/>
      <c r="BT175" s="118"/>
      <c r="BU175" s="118"/>
      <c r="BV175" s="118"/>
      <c r="BW175" s="118"/>
      <c r="BX175" s="118"/>
      <c r="BY175" s="118"/>
      <c r="BZ175" s="118"/>
      <c r="CA175" s="118"/>
    </row>
    <row r="176" spans="1:79">
      <c r="A176" s="35"/>
      <c r="B176" s="35"/>
      <c r="C176" s="35"/>
      <c r="D176" s="35"/>
      <c r="E176" s="35"/>
      <c r="F176" s="35"/>
      <c r="G176" s="35"/>
      <c r="H176" s="118"/>
      <c r="I176" s="118"/>
      <c r="J176" s="118"/>
      <c r="K176" s="118"/>
      <c r="L176" s="118"/>
      <c r="M176" s="118"/>
      <c r="N176" s="118"/>
      <c r="O176" s="118"/>
      <c r="P176" s="118"/>
      <c r="Q176" s="118"/>
      <c r="R176" s="118"/>
      <c r="S176" s="118"/>
      <c r="T176" s="118"/>
      <c r="U176" s="118"/>
      <c r="V176" s="118"/>
      <c r="W176" s="118"/>
      <c r="X176" s="118"/>
      <c r="Y176" s="118"/>
      <c r="Z176" s="118"/>
      <c r="AA176" s="118"/>
      <c r="AB176" s="118"/>
      <c r="AC176" s="118"/>
      <c r="AD176" s="118"/>
      <c r="AE176" s="118"/>
      <c r="AF176" s="118"/>
      <c r="AG176" s="118"/>
      <c r="AH176" s="118"/>
      <c r="AI176" s="118"/>
      <c r="AJ176" s="118"/>
      <c r="AK176" s="118"/>
      <c r="AL176" s="118"/>
      <c r="AM176" s="118"/>
      <c r="AN176" s="118"/>
      <c r="AO176" s="118"/>
      <c r="AP176" s="118"/>
      <c r="AQ176" s="118"/>
      <c r="AR176" s="118"/>
      <c r="AS176" s="118"/>
      <c r="AT176" s="118"/>
      <c r="AU176" s="118"/>
      <c r="AV176" s="118"/>
      <c r="AW176" s="118"/>
      <c r="AX176" s="118"/>
      <c r="AY176" s="118"/>
      <c r="AZ176" s="118"/>
      <c r="BA176" s="118"/>
      <c r="BB176" s="118"/>
      <c r="BC176" s="118"/>
      <c r="BD176" s="118"/>
      <c r="BE176" s="118"/>
      <c r="BF176" s="118"/>
      <c r="BG176" s="118"/>
      <c r="BH176" s="118"/>
      <c r="BI176" s="118"/>
      <c r="BJ176" s="118"/>
      <c r="BK176" s="118"/>
      <c r="BL176" s="118"/>
      <c r="BM176" s="118"/>
      <c r="BN176" s="118"/>
      <c r="BO176" s="118"/>
      <c r="BP176" s="118"/>
      <c r="BQ176" s="118"/>
      <c r="BR176" s="118"/>
      <c r="BS176" s="118"/>
      <c r="BT176" s="118"/>
      <c r="BU176" s="118"/>
      <c r="BV176" s="118"/>
      <c r="BW176" s="118"/>
      <c r="BX176" s="118"/>
      <c r="BY176" s="118"/>
      <c r="BZ176" s="118"/>
      <c r="CA176" s="118"/>
    </row>
    <row r="177" spans="1:79">
      <c r="A177" s="35"/>
      <c r="B177" s="35"/>
      <c r="C177" s="35"/>
      <c r="D177" s="35"/>
      <c r="E177" s="35"/>
      <c r="F177" s="35"/>
      <c r="G177" s="35"/>
      <c r="H177" s="118"/>
      <c r="I177" s="118"/>
      <c r="J177" s="118"/>
      <c r="K177" s="118"/>
      <c r="L177" s="118"/>
      <c r="M177" s="118"/>
      <c r="N177" s="118"/>
      <c r="O177" s="118"/>
      <c r="P177" s="118"/>
      <c r="Q177" s="118"/>
      <c r="R177" s="118"/>
      <c r="S177" s="118"/>
      <c r="T177" s="118"/>
      <c r="U177" s="118"/>
      <c r="V177" s="118"/>
      <c r="W177" s="118"/>
      <c r="X177" s="118"/>
      <c r="Y177" s="118"/>
      <c r="Z177" s="118"/>
      <c r="AA177" s="118"/>
      <c r="AB177" s="118"/>
      <c r="AC177" s="118"/>
      <c r="AD177" s="118"/>
      <c r="AE177" s="118"/>
      <c r="AF177" s="118"/>
      <c r="AG177" s="118"/>
      <c r="AH177" s="118"/>
      <c r="AI177" s="118"/>
      <c r="AJ177" s="118"/>
      <c r="AK177" s="118"/>
      <c r="AL177" s="118"/>
      <c r="AM177" s="118"/>
      <c r="AN177" s="118"/>
      <c r="AO177" s="118"/>
      <c r="AP177" s="118"/>
      <c r="AQ177" s="118"/>
      <c r="AR177" s="118"/>
      <c r="AS177" s="118"/>
      <c r="AT177" s="118"/>
      <c r="AU177" s="118"/>
      <c r="AV177" s="118"/>
      <c r="AW177" s="118"/>
      <c r="AX177" s="118"/>
      <c r="AY177" s="118"/>
      <c r="AZ177" s="118"/>
      <c r="BA177" s="118"/>
      <c r="BB177" s="118"/>
      <c r="BC177" s="118"/>
      <c r="BD177" s="118"/>
      <c r="BE177" s="118"/>
      <c r="BF177" s="118"/>
      <c r="BG177" s="118"/>
      <c r="BH177" s="118"/>
      <c r="BI177" s="118"/>
      <c r="BJ177" s="118"/>
      <c r="BK177" s="118"/>
      <c r="BL177" s="118"/>
      <c r="BM177" s="118"/>
      <c r="BN177" s="118"/>
      <c r="BO177" s="118"/>
      <c r="BP177" s="118"/>
      <c r="BQ177" s="118"/>
      <c r="BR177" s="118"/>
      <c r="BS177" s="118"/>
      <c r="BT177" s="118"/>
      <c r="BU177" s="118"/>
      <c r="BV177" s="118"/>
      <c r="BW177" s="118"/>
      <c r="BX177" s="118"/>
      <c r="BY177" s="118"/>
      <c r="BZ177" s="118"/>
      <c r="CA177" s="118"/>
    </row>
    <row r="178" spans="1:79">
      <c r="A178" s="35"/>
      <c r="B178" s="35"/>
      <c r="C178" s="35"/>
      <c r="D178" s="35"/>
      <c r="E178" s="35"/>
      <c r="F178" s="35"/>
      <c r="G178" s="35"/>
      <c r="H178" s="118"/>
      <c r="I178" s="118"/>
      <c r="J178" s="118"/>
      <c r="K178" s="118"/>
      <c r="L178" s="118"/>
      <c r="M178" s="118"/>
      <c r="N178" s="118"/>
      <c r="O178" s="118"/>
      <c r="P178" s="118"/>
      <c r="Q178" s="118"/>
      <c r="R178" s="118"/>
      <c r="S178" s="118"/>
      <c r="T178" s="118"/>
      <c r="U178" s="118"/>
      <c r="V178" s="118"/>
      <c r="W178" s="118"/>
      <c r="X178" s="118"/>
      <c r="Y178" s="118"/>
      <c r="Z178" s="118"/>
      <c r="AA178" s="118"/>
      <c r="AB178" s="118"/>
      <c r="AC178" s="118"/>
      <c r="AD178" s="118"/>
      <c r="AE178" s="118"/>
      <c r="AF178" s="118"/>
      <c r="AG178" s="118"/>
      <c r="AH178" s="118"/>
      <c r="AI178" s="118"/>
      <c r="AJ178" s="118"/>
      <c r="AK178" s="118"/>
      <c r="AL178" s="118"/>
      <c r="AM178" s="118"/>
      <c r="AN178" s="118"/>
      <c r="AO178" s="118"/>
      <c r="AP178" s="118"/>
      <c r="AQ178" s="118"/>
      <c r="AR178" s="118"/>
      <c r="AS178" s="118"/>
      <c r="AT178" s="118"/>
      <c r="AU178" s="118"/>
      <c r="AV178" s="118"/>
      <c r="AW178" s="118"/>
      <c r="AX178" s="118"/>
      <c r="AY178" s="118"/>
      <c r="AZ178" s="118"/>
      <c r="BA178" s="118"/>
      <c r="BB178" s="118"/>
      <c r="BC178" s="118"/>
      <c r="BD178" s="118"/>
      <c r="BE178" s="118"/>
      <c r="BF178" s="118"/>
      <c r="BG178" s="118"/>
      <c r="BH178" s="118"/>
      <c r="BI178" s="118"/>
      <c r="BJ178" s="118"/>
      <c r="BK178" s="118"/>
      <c r="BL178" s="118"/>
      <c r="BM178" s="118"/>
      <c r="BN178" s="118"/>
      <c r="BO178" s="118"/>
      <c r="BP178" s="118"/>
      <c r="BQ178" s="118"/>
      <c r="BR178" s="118"/>
      <c r="BS178" s="118"/>
      <c r="BT178" s="118"/>
      <c r="BU178" s="118"/>
      <c r="BV178" s="118"/>
      <c r="BW178" s="118"/>
      <c r="BX178" s="118"/>
      <c r="BY178" s="118"/>
      <c r="BZ178" s="118"/>
      <c r="CA178" s="118"/>
    </row>
    <row r="179" spans="1:79">
      <c r="A179" s="35"/>
      <c r="B179" s="35"/>
      <c r="C179" s="35"/>
      <c r="D179" s="35"/>
      <c r="E179" s="35"/>
      <c r="F179" s="35"/>
      <c r="G179" s="35"/>
      <c r="H179" s="118"/>
      <c r="I179" s="118"/>
      <c r="J179" s="118"/>
      <c r="K179" s="118"/>
      <c r="L179" s="118"/>
      <c r="M179" s="118"/>
      <c r="N179" s="118"/>
      <c r="O179" s="118"/>
      <c r="P179" s="118"/>
      <c r="Q179" s="118"/>
      <c r="R179" s="118"/>
      <c r="S179" s="118"/>
      <c r="T179" s="118"/>
      <c r="U179" s="118"/>
      <c r="V179" s="118"/>
      <c r="W179" s="118"/>
      <c r="X179" s="118"/>
      <c r="Y179" s="118"/>
      <c r="Z179" s="118"/>
      <c r="AA179" s="118"/>
      <c r="AB179" s="118"/>
      <c r="AC179" s="118"/>
      <c r="AD179" s="118"/>
      <c r="AE179" s="118"/>
      <c r="AF179" s="118"/>
      <c r="AG179" s="118"/>
      <c r="AH179" s="118"/>
      <c r="AI179" s="118"/>
      <c r="AJ179" s="118"/>
      <c r="AK179" s="118"/>
      <c r="AL179" s="118"/>
      <c r="AM179" s="118"/>
      <c r="AN179" s="118"/>
      <c r="AO179" s="118"/>
      <c r="AP179" s="118"/>
      <c r="AQ179" s="118"/>
      <c r="AR179" s="118"/>
      <c r="AS179" s="118"/>
      <c r="AT179" s="118"/>
      <c r="AU179" s="118"/>
      <c r="AV179" s="118"/>
      <c r="AW179" s="118"/>
      <c r="AX179" s="118"/>
      <c r="AY179" s="118"/>
      <c r="AZ179" s="118"/>
      <c r="BA179" s="118"/>
      <c r="BB179" s="118"/>
      <c r="BC179" s="118"/>
      <c r="BD179" s="118"/>
      <c r="BE179" s="118"/>
      <c r="BF179" s="118"/>
      <c r="BG179" s="118"/>
      <c r="BH179" s="118"/>
      <c r="BI179" s="118"/>
      <c r="BJ179" s="118"/>
      <c r="BK179" s="118"/>
      <c r="BL179" s="118"/>
      <c r="BM179" s="118"/>
      <c r="BN179" s="118"/>
      <c r="BO179" s="118"/>
      <c r="BP179" s="118"/>
      <c r="BQ179" s="118"/>
      <c r="BR179" s="118"/>
      <c r="BS179" s="118"/>
      <c r="BT179" s="118"/>
      <c r="BU179" s="118"/>
      <c r="BV179" s="118"/>
      <c r="BW179" s="118"/>
      <c r="BX179" s="118"/>
      <c r="BY179" s="118"/>
      <c r="BZ179" s="118"/>
      <c r="CA179" s="118"/>
    </row>
    <row r="180" spans="1:79">
      <c r="A180" s="35"/>
      <c r="B180" s="35"/>
      <c r="C180" s="35"/>
      <c r="D180" s="35"/>
      <c r="E180" s="35"/>
      <c r="F180" s="35"/>
      <c r="G180" s="35"/>
      <c r="H180" s="118"/>
      <c r="I180" s="118"/>
      <c r="J180" s="118"/>
      <c r="K180" s="118"/>
      <c r="L180" s="118"/>
      <c r="M180" s="118"/>
      <c r="N180" s="118"/>
      <c r="O180" s="118"/>
      <c r="P180" s="118"/>
      <c r="Q180" s="118"/>
      <c r="R180" s="118"/>
      <c r="S180" s="118"/>
      <c r="T180" s="118"/>
      <c r="U180" s="118"/>
      <c r="V180" s="118"/>
      <c r="W180" s="118"/>
      <c r="X180" s="118"/>
      <c r="Y180" s="118"/>
      <c r="Z180" s="118"/>
      <c r="AA180" s="118"/>
      <c r="AB180" s="118"/>
      <c r="AC180" s="118"/>
      <c r="AD180" s="118"/>
      <c r="AE180" s="118"/>
      <c r="AF180" s="118"/>
      <c r="AG180" s="118"/>
      <c r="AH180" s="118"/>
      <c r="AI180" s="118"/>
      <c r="AJ180" s="118"/>
      <c r="AK180" s="118"/>
      <c r="AL180" s="118"/>
      <c r="AM180" s="118"/>
      <c r="AN180" s="118"/>
      <c r="AO180" s="118"/>
      <c r="AP180" s="118"/>
      <c r="AQ180" s="118"/>
      <c r="AR180" s="118"/>
      <c r="AS180" s="118"/>
      <c r="AT180" s="118"/>
      <c r="AU180" s="118"/>
      <c r="AV180" s="118"/>
      <c r="AW180" s="118"/>
      <c r="AX180" s="118"/>
      <c r="AY180" s="118"/>
      <c r="AZ180" s="118"/>
      <c r="BA180" s="118"/>
      <c r="BB180" s="118"/>
      <c r="BC180" s="118"/>
      <c r="BD180" s="118"/>
      <c r="BE180" s="118"/>
      <c r="BF180" s="118"/>
      <c r="BG180" s="118"/>
      <c r="BH180" s="118"/>
      <c r="BI180" s="118"/>
      <c r="BJ180" s="118"/>
      <c r="BK180" s="118"/>
      <c r="BL180" s="118"/>
      <c r="BM180" s="118"/>
      <c r="BN180" s="118"/>
      <c r="BO180" s="118"/>
      <c r="BP180" s="118"/>
      <c r="BQ180" s="118"/>
      <c r="BR180" s="118"/>
      <c r="BS180" s="118"/>
      <c r="BT180" s="118"/>
      <c r="BU180" s="118"/>
      <c r="BV180" s="118"/>
      <c r="BW180" s="118"/>
      <c r="BX180" s="118"/>
      <c r="BY180" s="118"/>
      <c r="BZ180" s="118"/>
      <c r="CA180" s="118"/>
    </row>
    <row r="181" spans="1:79">
      <c r="A181" s="35"/>
      <c r="B181" s="35"/>
      <c r="C181" s="35"/>
      <c r="D181" s="35"/>
      <c r="E181" s="35"/>
      <c r="F181" s="35"/>
      <c r="G181" s="35"/>
      <c r="H181" s="118"/>
      <c r="I181" s="118"/>
      <c r="J181" s="118"/>
      <c r="K181" s="118"/>
      <c r="L181" s="118"/>
      <c r="M181" s="118"/>
      <c r="N181" s="118"/>
      <c r="O181" s="118"/>
      <c r="P181" s="118"/>
      <c r="Q181" s="118"/>
      <c r="R181" s="118"/>
      <c r="S181" s="118"/>
      <c r="T181" s="118"/>
      <c r="U181" s="118"/>
      <c r="V181" s="118"/>
      <c r="W181" s="118"/>
      <c r="X181" s="118"/>
      <c r="Y181" s="118"/>
      <c r="Z181" s="118"/>
      <c r="AA181" s="118"/>
      <c r="AB181" s="118"/>
      <c r="AC181" s="118"/>
      <c r="AD181" s="118"/>
      <c r="AE181" s="118"/>
      <c r="AF181" s="118"/>
      <c r="AG181" s="118"/>
      <c r="AH181" s="118"/>
      <c r="AI181" s="118"/>
      <c r="AJ181" s="118"/>
      <c r="AK181" s="118"/>
      <c r="AL181" s="118"/>
      <c r="AM181" s="118"/>
      <c r="AN181" s="118"/>
      <c r="AO181" s="118"/>
      <c r="AP181" s="118"/>
      <c r="AQ181" s="118"/>
      <c r="AR181" s="118"/>
      <c r="AS181" s="118"/>
      <c r="AT181" s="118"/>
      <c r="AU181" s="118"/>
      <c r="AV181" s="118"/>
      <c r="AW181" s="118"/>
      <c r="AX181" s="118"/>
      <c r="AY181" s="118"/>
      <c r="AZ181" s="118"/>
      <c r="BA181" s="118"/>
      <c r="BB181" s="118"/>
      <c r="BC181" s="118"/>
      <c r="BD181" s="118"/>
      <c r="BE181" s="118"/>
      <c r="BF181" s="118"/>
      <c r="BG181" s="118"/>
      <c r="BH181" s="118"/>
      <c r="BI181" s="118"/>
      <c r="BJ181" s="118"/>
      <c r="BK181" s="118"/>
      <c r="BL181" s="118"/>
      <c r="BM181" s="118"/>
      <c r="BN181" s="118"/>
      <c r="BO181" s="118"/>
      <c r="BP181" s="118"/>
      <c r="BQ181" s="118"/>
      <c r="BR181" s="118"/>
      <c r="BS181" s="118"/>
      <c r="BT181" s="118"/>
      <c r="BU181" s="118"/>
      <c r="BV181" s="118"/>
      <c r="BW181" s="118"/>
      <c r="BX181" s="118"/>
      <c r="BY181" s="118"/>
      <c r="BZ181" s="118"/>
      <c r="CA181" s="118"/>
    </row>
    <row r="182" spans="1:79">
      <c r="A182" s="35"/>
      <c r="B182" s="35"/>
      <c r="C182" s="35"/>
      <c r="D182" s="35"/>
      <c r="E182" s="35"/>
      <c r="F182" s="35"/>
      <c r="G182" s="35"/>
      <c r="H182" s="118"/>
      <c r="I182" s="118"/>
      <c r="J182" s="118"/>
      <c r="K182" s="118"/>
      <c r="L182" s="118"/>
      <c r="M182" s="118"/>
      <c r="N182" s="118"/>
      <c r="O182" s="118"/>
      <c r="P182" s="118"/>
      <c r="Q182" s="118"/>
      <c r="R182" s="118"/>
      <c r="S182" s="118"/>
      <c r="T182" s="118"/>
      <c r="U182" s="118"/>
      <c r="V182" s="118"/>
      <c r="W182" s="118"/>
      <c r="X182" s="118"/>
      <c r="Y182" s="118"/>
      <c r="Z182" s="118"/>
      <c r="AA182" s="118"/>
      <c r="AB182" s="118"/>
      <c r="AC182" s="118"/>
      <c r="AD182" s="118"/>
      <c r="AE182" s="118"/>
      <c r="AF182" s="118"/>
      <c r="AG182" s="118"/>
      <c r="AH182" s="118"/>
      <c r="AI182" s="118"/>
      <c r="AJ182" s="118"/>
      <c r="AK182" s="118"/>
      <c r="AL182" s="118"/>
      <c r="AM182" s="118"/>
      <c r="AN182" s="118"/>
      <c r="AO182" s="118"/>
      <c r="AP182" s="118"/>
      <c r="AQ182" s="118"/>
      <c r="AR182" s="118"/>
      <c r="AS182" s="118"/>
      <c r="AT182" s="118"/>
      <c r="AU182" s="118"/>
      <c r="AV182" s="118"/>
      <c r="AW182" s="118"/>
      <c r="AX182" s="118"/>
      <c r="AY182" s="118"/>
      <c r="AZ182" s="118"/>
      <c r="BA182" s="118"/>
      <c r="BB182" s="118"/>
      <c r="BC182" s="118"/>
      <c r="BD182" s="118"/>
      <c r="BE182" s="118"/>
      <c r="BF182" s="118"/>
      <c r="BG182" s="118"/>
      <c r="BH182" s="118"/>
      <c r="BI182" s="118"/>
      <c r="BJ182" s="118"/>
      <c r="BK182" s="118"/>
      <c r="BL182" s="118"/>
      <c r="BM182" s="118"/>
      <c r="BN182" s="118"/>
      <c r="BO182" s="118"/>
      <c r="BP182" s="118"/>
      <c r="BQ182" s="118"/>
      <c r="BR182" s="118"/>
      <c r="BS182" s="118"/>
      <c r="BT182" s="118"/>
      <c r="BU182" s="118"/>
      <c r="BV182" s="118"/>
      <c r="BW182" s="118"/>
      <c r="BX182" s="118"/>
      <c r="BY182" s="118"/>
      <c r="BZ182" s="118"/>
      <c r="CA182" s="118"/>
    </row>
    <row r="183" spans="1:79">
      <c r="A183" s="35"/>
      <c r="B183" s="35"/>
      <c r="C183" s="35"/>
      <c r="D183" s="35"/>
      <c r="E183" s="35"/>
      <c r="F183" s="35"/>
      <c r="G183" s="35"/>
      <c r="H183" s="118"/>
      <c r="I183" s="118"/>
      <c r="J183" s="118"/>
      <c r="K183" s="118"/>
      <c r="L183" s="118"/>
      <c r="M183" s="118"/>
      <c r="N183" s="118"/>
      <c r="O183" s="118"/>
      <c r="P183" s="118"/>
      <c r="Q183" s="118"/>
      <c r="R183" s="118"/>
      <c r="S183" s="118"/>
      <c r="T183" s="118"/>
      <c r="U183" s="118"/>
      <c r="V183" s="118"/>
      <c r="W183" s="118"/>
      <c r="X183" s="118"/>
      <c r="Y183" s="118"/>
      <c r="Z183" s="118"/>
      <c r="AA183" s="118"/>
      <c r="AB183" s="118"/>
      <c r="AC183" s="118"/>
      <c r="AD183" s="118"/>
      <c r="AE183" s="118"/>
      <c r="AF183" s="118"/>
      <c r="AG183" s="118"/>
      <c r="AH183" s="118"/>
      <c r="AI183" s="118"/>
      <c r="AJ183" s="118"/>
      <c r="AK183" s="118"/>
      <c r="AL183" s="118"/>
      <c r="AM183" s="118"/>
      <c r="AN183" s="118"/>
      <c r="AO183" s="118"/>
      <c r="AP183" s="118"/>
      <c r="AQ183" s="118"/>
      <c r="AR183" s="118"/>
      <c r="AS183" s="118"/>
      <c r="AT183" s="118"/>
      <c r="AU183" s="118"/>
      <c r="AV183" s="118"/>
      <c r="AW183" s="118"/>
      <c r="AX183" s="118"/>
      <c r="AY183" s="118"/>
      <c r="AZ183" s="118"/>
      <c r="BA183" s="118"/>
      <c r="BB183" s="118"/>
      <c r="BC183" s="118"/>
      <c r="BD183" s="118"/>
      <c r="BE183" s="118"/>
      <c r="BF183" s="118"/>
      <c r="BG183" s="118"/>
      <c r="BH183" s="118"/>
      <c r="BI183" s="118"/>
      <c r="BJ183" s="118"/>
      <c r="BK183" s="118"/>
      <c r="BL183" s="118"/>
      <c r="BM183" s="118"/>
      <c r="BN183" s="118"/>
      <c r="BO183" s="118"/>
      <c r="BP183" s="118"/>
      <c r="BQ183" s="118"/>
      <c r="BR183" s="118"/>
      <c r="BS183" s="118"/>
      <c r="BT183" s="118"/>
      <c r="BU183" s="118"/>
      <c r="BV183" s="118"/>
      <c r="BW183" s="118"/>
      <c r="BX183" s="118"/>
      <c r="BY183" s="118"/>
      <c r="BZ183" s="118"/>
      <c r="CA183" s="118"/>
    </row>
    <row r="184" spans="1:79">
      <c r="A184" s="35"/>
      <c r="B184" s="35"/>
      <c r="C184" s="35"/>
      <c r="D184" s="35"/>
      <c r="E184" s="35"/>
      <c r="F184" s="35"/>
      <c r="G184" s="35"/>
      <c r="H184" s="118"/>
      <c r="I184" s="118"/>
      <c r="J184" s="118"/>
      <c r="K184" s="118"/>
      <c r="L184" s="118"/>
      <c r="M184" s="118"/>
      <c r="N184" s="118"/>
      <c r="O184" s="118"/>
      <c r="P184" s="118"/>
      <c r="Q184" s="118"/>
      <c r="R184" s="118"/>
      <c r="S184" s="118"/>
      <c r="T184" s="118"/>
      <c r="U184" s="118"/>
      <c r="V184" s="118"/>
      <c r="W184" s="118"/>
      <c r="X184" s="118"/>
      <c r="Y184" s="118"/>
      <c r="Z184" s="118"/>
      <c r="AA184" s="118"/>
      <c r="AB184" s="118"/>
      <c r="AC184" s="118"/>
      <c r="AD184" s="118"/>
      <c r="AE184" s="118"/>
      <c r="AF184" s="118"/>
      <c r="AG184" s="118"/>
      <c r="AH184" s="118"/>
      <c r="AI184" s="118"/>
      <c r="AJ184" s="118"/>
      <c r="AK184" s="118"/>
      <c r="AL184" s="118"/>
      <c r="AM184" s="118"/>
      <c r="AN184" s="118"/>
      <c r="AO184" s="118"/>
      <c r="AP184" s="118"/>
      <c r="AQ184" s="118"/>
      <c r="AR184" s="118"/>
      <c r="AS184" s="118"/>
      <c r="AT184" s="118"/>
      <c r="AU184" s="118"/>
      <c r="AV184" s="118"/>
      <c r="AW184" s="118"/>
      <c r="AX184" s="118"/>
      <c r="AY184" s="118"/>
      <c r="AZ184" s="118"/>
      <c r="BA184" s="118"/>
      <c r="BB184" s="118"/>
      <c r="BC184" s="118"/>
      <c r="BD184" s="118"/>
      <c r="BE184" s="118"/>
      <c r="BF184" s="118"/>
      <c r="BG184" s="118"/>
      <c r="BH184" s="118"/>
      <c r="BI184" s="118"/>
      <c r="BJ184" s="118"/>
      <c r="BK184" s="118"/>
      <c r="BL184" s="118"/>
      <c r="BM184" s="118"/>
      <c r="BN184" s="118"/>
      <c r="BO184" s="118"/>
      <c r="BP184" s="118"/>
      <c r="BQ184" s="118"/>
      <c r="BR184" s="118"/>
      <c r="BS184" s="118"/>
      <c r="BT184" s="118"/>
      <c r="BU184" s="118"/>
      <c r="BV184" s="118"/>
      <c r="BW184" s="118"/>
      <c r="BX184" s="118"/>
      <c r="BY184" s="118"/>
      <c r="BZ184" s="118"/>
      <c r="CA184" s="118"/>
    </row>
    <row r="185" spans="1:79">
      <c r="A185" s="35"/>
      <c r="B185" s="35"/>
      <c r="C185" s="35"/>
      <c r="D185" s="35"/>
      <c r="E185" s="35"/>
      <c r="F185" s="35"/>
      <c r="G185" s="35"/>
      <c r="H185" s="118"/>
      <c r="I185" s="118"/>
      <c r="J185" s="118"/>
      <c r="K185" s="118"/>
      <c r="L185" s="118"/>
      <c r="M185" s="118"/>
      <c r="N185" s="118"/>
      <c r="O185" s="118"/>
      <c r="P185" s="118"/>
      <c r="Q185" s="118"/>
      <c r="R185" s="118"/>
      <c r="S185" s="118"/>
      <c r="T185" s="118"/>
      <c r="U185" s="118"/>
      <c r="V185" s="118"/>
      <c r="W185" s="118"/>
      <c r="X185" s="118"/>
      <c r="Y185" s="118"/>
      <c r="Z185" s="118"/>
      <c r="AA185" s="118"/>
      <c r="AB185" s="118"/>
      <c r="AC185" s="118"/>
      <c r="AD185" s="118"/>
      <c r="AE185" s="118"/>
      <c r="AF185" s="118"/>
      <c r="AG185" s="118"/>
      <c r="AH185" s="118"/>
      <c r="AI185" s="118"/>
      <c r="AJ185" s="118"/>
      <c r="AK185" s="118"/>
      <c r="AL185" s="118"/>
      <c r="AM185" s="118"/>
      <c r="AN185" s="118"/>
      <c r="AO185" s="118"/>
      <c r="AP185" s="118"/>
      <c r="AQ185" s="118"/>
      <c r="AR185" s="118"/>
      <c r="AS185" s="118"/>
      <c r="AT185" s="118"/>
      <c r="AU185" s="118"/>
      <c r="AV185" s="118"/>
      <c r="AW185" s="118"/>
      <c r="AX185" s="118"/>
      <c r="AY185" s="118"/>
      <c r="AZ185" s="118"/>
      <c r="BA185" s="118"/>
      <c r="BB185" s="118"/>
      <c r="BC185" s="118"/>
      <c r="BD185" s="118"/>
      <c r="BE185" s="118"/>
      <c r="BF185" s="118"/>
      <c r="BG185" s="118"/>
      <c r="BH185" s="118"/>
      <c r="BI185" s="118"/>
      <c r="BJ185" s="118"/>
      <c r="BK185" s="118"/>
      <c r="BL185" s="118"/>
      <c r="BM185" s="118"/>
      <c r="BN185" s="118"/>
      <c r="BO185" s="118"/>
      <c r="BP185" s="118"/>
      <c r="BQ185" s="118"/>
      <c r="BR185" s="118"/>
      <c r="BS185" s="118"/>
      <c r="BT185" s="118"/>
      <c r="BU185" s="118"/>
      <c r="BV185" s="118"/>
      <c r="BW185" s="118"/>
      <c r="BX185" s="118"/>
      <c r="BY185" s="118"/>
      <c r="BZ185" s="118"/>
      <c r="CA185" s="118"/>
    </row>
    <row r="186" spans="1:79">
      <c r="A186" s="35"/>
      <c r="B186" s="35"/>
      <c r="C186" s="35"/>
      <c r="D186" s="35"/>
      <c r="E186" s="35"/>
      <c r="F186" s="35"/>
      <c r="G186" s="35"/>
      <c r="H186" s="118"/>
      <c r="I186" s="118"/>
      <c r="J186" s="118"/>
      <c r="K186" s="118"/>
      <c r="L186" s="118"/>
      <c r="M186" s="118"/>
      <c r="N186" s="118"/>
      <c r="O186" s="118"/>
      <c r="P186" s="118"/>
      <c r="Q186" s="118"/>
      <c r="R186" s="118"/>
      <c r="S186" s="118"/>
      <c r="T186" s="118"/>
      <c r="U186" s="118"/>
      <c r="V186" s="118"/>
      <c r="W186" s="118"/>
      <c r="X186" s="118"/>
      <c r="Y186" s="118"/>
      <c r="Z186" s="118"/>
      <c r="AA186" s="118"/>
      <c r="AB186" s="118"/>
      <c r="AC186" s="118"/>
      <c r="AD186" s="118"/>
      <c r="AE186" s="118"/>
      <c r="AF186" s="118"/>
      <c r="AG186" s="118"/>
      <c r="AH186" s="118"/>
      <c r="AI186" s="118"/>
      <c r="AJ186" s="118"/>
      <c r="AK186" s="118"/>
      <c r="AL186" s="118"/>
      <c r="AM186" s="118"/>
      <c r="AN186" s="118"/>
      <c r="AO186" s="118"/>
      <c r="AP186" s="118"/>
      <c r="AQ186" s="118"/>
      <c r="AR186" s="118"/>
      <c r="AS186" s="118"/>
      <c r="AT186" s="118"/>
      <c r="AU186" s="118"/>
      <c r="AV186" s="118"/>
      <c r="AW186" s="118"/>
      <c r="AX186" s="118"/>
      <c r="AY186" s="118"/>
      <c r="AZ186" s="118"/>
      <c r="BA186" s="118"/>
      <c r="BB186" s="118"/>
      <c r="BC186" s="118"/>
      <c r="BD186" s="118"/>
      <c r="BE186" s="118"/>
      <c r="BF186" s="118"/>
      <c r="BG186" s="118"/>
      <c r="BH186" s="118"/>
      <c r="BI186" s="118"/>
      <c r="BJ186" s="118"/>
      <c r="BK186" s="118"/>
      <c r="BL186" s="118"/>
      <c r="BM186" s="118"/>
      <c r="BN186" s="118"/>
      <c r="BO186" s="118"/>
      <c r="BP186" s="118"/>
      <c r="BQ186" s="118"/>
      <c r="BR186" s="118"/>
      <c r="BS186" s="118"/>
      <c r="BT186" s="118"/>
      <c r="BU186" s="118"/>
      <c r="BV186" s="118"/>
      <c r="BW186" s="118"/>
      <c r="BX186" s="118"/>
      <c r="BY186" s="118"/>
      <c r="BZ186" s="118"/>
      <c r="CA186" s="118"/>
    </row>
    <row r="187" spans="1:79">
      <c r="A187" s="35"/>
      <c r="B187" s="35"/>
      <c r="C187" s="35"/>
      <c r="D187" s="35"/>
      <c r="E187" s="35"/>
      <c r="F187" s="35"/>
      <c r="G187" s="35"/>
      <c r="H187" s="118"/>
      <c r="I187" s="118"/>
      <c r="J187" s="118"/>
      <c r="K187" s="118"/>
      <c r="L187" s="118"/>
      <c r="M187" s="118"/>
      <c r="N187" s="118"/>
      <c r="O187" s="118"/>
      <c r="P187" s="118"/>
      <c r="Q187" s="118"/>
      <c r="R187" s="118"/>
      <c r="S187" s="118"/>
      <c r="T187" s="118"/>
      <c r="U187" s="118"/>
      <c r="V187" s="118"/>
      <c r="W187" s="118"/>
      <c r="X187" s="118"/>
      <c r="Y187" s="118"/>
      <c r="Z187" s="118"/>
      <c r="AA187" s="118"/>
      <c r="AB187" s="118"/>
      <c r="AC187" s="118"/>
      <c r="AD187" s="118"/>
      <c r="AE187" s="118"/>
      <c r="AF187" s="118"/>
      <c r="AG187" s="118"/>
      <c r="AH187" s="118"/>
      <c r="AI187" s="118"/>
      <c r="AJ187" s="118"/>
      <c r="AK187" s="118"/>
      <c r="AL187" s="118"/>
      <c r="AM187" s="118"/>
      <c r="AN187" s="118"/>
      <c r="AO187" s="118"/>
      <c r="AP187" s="118"/>
      <c r="AQ187" s="118"/>
      <c r="AR187" s="118"/>
      <c r="AS187" s="118"/>
      <c r="AT187" s="118"/>
      <c r="AU187" s="118"/>
      <c r="AV187" s="118"/>
      <c r="AW187" s="118"/>
      <c r="AX187" s="118"/>
      <c r="AY187" s="118"/>
      <c r="AZ187" s="118"/>
      <c r="BA187" s="118"/>
      <c r="BB187" s="118"/>
      <c r="BC187" s="118"/>
      <c r="BD187" s="118"/>
      <c r="BE187" s="118"/>
      <c r="BF187" s="118"/>
      <c r="BG187" s="118"/>
      <c r="BH187" s="118"/>
      <c r="BI187" s="118"/>
      <c r="BJ187" s="118"/>
      <c r="BK187" s="118"/>
      <c r="BL187" s="118"/>
      <c r="BM187" s="118"/>
      <c r="BN187" s="118"/>
      <c r="BO187" s="118"/>
      <c r="BP187" s="118"/>
      <c r="BQ187" s="118"/>
      <c r="BR187" s="118"/>
      <c r="BS187" s="118"/>
      <c r="BT187" s="118"/>
      <c r="BU187" s="118"/>
      <c r="BV187" s="118"/>
      <c r="BW187" s="118"/>
      <c r="BX187" s="118"/>
      <c r="BY187" s="118"/>
      <c r="BZ187" s="118"/>
      <c r="CA187" s="118"/>
    </row>
    <row r="188" spans="1:79">
      <c r="A188" s="35"/>
      <c r="B188" s="35"/>
      <c r="C188" s="35"/>
      <c r="D188" s="35"/>
      <c r="E188" s="35"/>
      <c r="F188" s="35"/>
      <c r="G188" s="35"/>
      <c r="H188" s="118"/>
      <c r="I188" s="118"/>
      <c r="J188" s="118"/>
      <c r="K188" s="118"/>
      <c r="L188" s="118"/>
      <c r="M188" s="118"/>
      <c r="N188" s="118"/>
      <c r="O188" s="118"/>
      <c r="P188" s="118"/>
      <c r="Q188" s="118"/>
      <c r="R188" s="118"/>
      <c r="S188" s="118"/>
      <c r="T188" s="118"/>
      <c r="U188" s="118"/>
      <c r="V188" s="118"/>
      <c r="W188" s="118"/>
      <c r="X188" s="118"/>
      <c r="Y188" s="118"/>
      <c r="Z188" s="118"/>
      <c r="AA188" s="118"/>
      <c r="AB188" s="118"/>
      <c r="AC188" s="118"/>
      <c r="AD188" s="118"/>
      <c r="AE188" s="118"/>
      <c r="AF188" s="118"/>
      <c r="AG188" s="118"/>
      <c r="AH188" s="118"/>
      <c r="AI188" s="118"/>
      <c r="AJ188" s="118"/>
      <c r="AK188" s="118"/>
      <c r="AL188" s="118"/>
      <c r="AM188" s="118"/>
      <c r="AN188" s="118"/>
      <c r="AO188" s="118"/>
      <c r="AP188" s="118"/>
      <c r="AQ188" s="118"/>
      <c r="AR188" s="118"/>
      <c r="AS188" s="118"/>
      <c r="AT188" s="118"/>
      <c r="AU188" s="118"/>
      <c r="AV188" s="118"/>
      <c r="AW188" s="118"/>
      <c r="AX188" s="118"/>
      <c r="AY188" s="118"/>
      <c r="AZ188" s="118"/>
      <c r="BA188" s="118"/>
      <c r="BB188" s="118"/>
      <c r="BC188" s="118"/>
      <c r="BD188" s="118"/>
      <c r="BE188" s="118"/>
      <c r="BF188" s="118"/>
      <c r="BG188" s="118"/>
      <c r="BH188" s="118"/>
      <c r="BI188" s="118"/>
      <c r="BJ188" s="118"/>
      <c r="BK188" s="118"/>
      <c r="BL188" s="118"/>
      <c r="BM188" s="118"/>
      <c r="BN188" s="118"/>
      <c r="BO188" s="118"/>
      <c r="BP188" s="118"/>
      <c r="BQ188" s="118"/>
      <c r="BR188" s="118"/>
      <c r="BS188" s="118"/>
      <c r="BT188" s="118"/>
      <c r="BU188" s="118"/>
      <c r="BV188" s="118"/>
      <c r="BW188" s="118"/>
      <c r="BX188" s="118"/>
      <c r="BY188" s="118"/>
      <c r="BZ188" s="118"/>
      <c r="CA188" s="118"/>
    </row>
    <row r="189" spans="1:79">
      <c r="A189" s="35"/>
      <c r="B189" s="35"/>
      <c r="C189" s="35"/>
      <c r="D189" s="35"/>
      <c r="E189" s="35"/>
      <c r="F189" s="35"/>
      <c r="G189" s="35"/>
      <c r="H189" s="118"/>
      <c r="I189" s="118"/>
      <c r="J189" s="118"/>
      <c r="K189" s="118"/>
      <c r="L189" s="118"/>
      <c r="M189" s="118"/>
      <c r="N189" s="118"/>
      <c r="O189" s="118"/>
      <c r="P189" s="118"/>
      <c r="Q189" s="118"/>
      <c r="R189" s="118"/>
      <c r="S189" s="118"/>
      <c r="T189" s="118"/>
      <c r="U189" s="118"/>
      <c r="V189" s="118"/>
      <c r="W189" s="118"/>
      <c r="X189" s="118"/>
      <c r="Y189" s="118"/>
      <c r="Z189" s="118"/>
      <c r="AA189" s="118"/>
      <c r="AB189" s="118"/>
      <c r="AC189" s="118"/>
      <c r="AD189" s="118"/>
      <c r="AE189" s="118"/>
      <c r="AF189" s="118"/>
      <c r="AG189" s="118"/>
      <c r="AH189" s="118"/>
      <c r="AI189" s="118"/>
      <c r="AJ189" s="118"/>
      <c r="AK189" s="118"/>
      <c r="AL189" s="118"/>
      <c r="AM189" s="118"/>
      <c r="AN189" s="118"/>
      <c r="AO189" s="118"/>
      <c r="AP189" s="118"/>
      <c r="AQ189" s="118"/>
      <c r="AR189" s="118"/>
      <c r="AS189" s="118"/>
      <c r="AT189" s="118"/>
      <c r="AU189" s="118"/>
      <c r="AV189" s="118"/>
      <c r="AW189" s="118"/>
      <c r="AX189" s="118"/>
      <c r="AY189" s="118"/>
      <c r="AZ189" s="118"/>
      <c r="BA189" s="118"/>
      <c r="BB189" s="118"/>
      <c r="BC189" s="118"/>
      <c r="BD189" s="118"/>
      <c r="BE189" s="118"/>
      <c r="BF189" s="118"/>
      <c r="BG189" s="118"/>
      <c r="BH189" s="118"/>
      <c r="BI189" s="118"/>
      <c r="BJ189" s="118"/>
      <c r="BK189" s="118"/>
      <c r="BL189" s="118"/>
      <c r="BM189" s="118"/>
      <c r="BN189" s="118"/>
      <c r="BO189" s="118"/>
      <c r="BP189" s="118"/>
      <c r="BQ189" s="118"/>
      <c r="BR189" s="118"/>
      <c r="BS189" s="118"/>
      <c r="BT189" s="118"/>
      <c r="BU189" s="118"/>
      <c r="BV189" s="118"/>
      <c r="BW189" s="118"/>
      <c r="BX189" s="118"/>
      <c r="BY189" s="118"/>
      <c r="BZ189" s="118"/>
      <c r="CA189" s="118"/>
    </row>
    <row r="190" spans="1:79">
      <c r="A190" s="35"/>
      <c r="B190" s="35"/>
      <c r="C190" s="35"/>
      <c r="D190" s="35"/>
      <c r="E190" s="35"/>
      <c r="F190" s="35"/>
      <c r="G190" s="35"/>
      <c r="H190" s="118"/>
      <c r="I190" s="118"/>
      <c r="J190" s="118"/>
      <c r="K190" s="118"/>
      <c r="L190" s="118"/>
      <c r="M190" s="118"/>
      <c r="N190" s="118"/>
      <c r="O190" s="118"/>
      <c r="P190" s="118"/>
      <c r="Q190" s="118"/>
      <c r="R190" s="118"/>
      <c r="S190" s="118"/>
      <c r="T190" s="118"/>
      <c r="U190" s="118"/>
      <c r="V190" s="118"/>
      <c r="W190" s="118"/>
      <c r="X190" s="118"/>
      <c r="Y190" s="118"/>
      <c r="Z190" s="118"/>
      <c r="AA190" s="118"/>
      <c r="AB190" s="118"/>
      <c r="AC190" s="118"/>
      <c r="AD190" s="118"/>
      <c r="AE190" s="118"/>
      <c r="AF190" s="118"/>
      <c r="AG190" s="118"/>
      <c r="AH190" s="118"/>
      <c r="AI190" s="118"/>
      <c r="AJ190" s="118"/>
      <c r="AK190" s="118"/>
      <c r="AL190" s="118"/>
      <c r="AM190" s="118"/>
      <c r="AN190" s="118"/>
      <c r="AO190" s="118"/>
      <c r="AP190" s="118"/>
      <c r="AQ190" s="118"/>
      <c r="AR190" s="118"/>
      <c r="AS190" s="118"/>
      <c r="AT190" s="118"/>
      <c r="AU190" s="118"/>
      <c r="AV190" s="118"/>
      <c r="AW190" s="118"/>
      <c r="AX190" s="118"/>
      <c r="AY190" s="118"/>
      <c r="AZ190" s="118"/>
      <c r="BA190" s="118"/>
      <c r="BB190" s="118"/>
      <c r="BC190" s="118"/>
      <c r="BD190" s="118"/>
      <c r="BE190" s="118"/>
      <c r="BF190" s="118"/>
      <c r="BG190" s="118"/>
      <c r="BH190" s="118"/>
      <c r="BI190" s="118"/>
      <c r="BJ190" s="118"/>
      <c r="BK190" s="118"/>
      <c r="BL190" s="118"/>
      <c r="BM190" s="118"/>
      <c r="BN190" s="118"/>
      <c r="BO190" s="118"/>
      <c r="BP190" s="118"/>
      <c r="BQ190" s="118"/>
      <c r="BR190" s="118"/>
      <c r="BS190" s="118"/>
      <c r="BT190" s="118"/>
      <c r="BU190" s="118"/>
      <c r="BV190" s="118"/>
      <c r="BW190" s="118"/>
      <c r="BX190" s="118"/>
      <c r="BY190" s="118"/>
      <c r="BZ190" s="118"/>
      <c r="CA190" s="118"/>
    </row>
    <row r="191" spans="1:79">
      <c r="A191" s="35"/>
      <c r="B191" s="35"/>
      <c r="C191" s="35"/>
      <c r="D191" s="35"/>
      <c r="E191" s="35"/>
      <c r="F191" s="35"/>
      <c r="G191" s="35"/>
      <c r="H191" s="118"/>
      <c r="I191" s="118"/>
      <c r="J191" s="118"/>
      <c r="K191" s="118"/>
      <c r="L191" s="118"/>
      <c r="M191" s="118"/>
      <c r="N191" s="118"/>
      <c r="O191" s="118"/>
      <c r="P191" s="118"/>
      <c r="Q191" s="118"/>
      <c r="R191" s="118"/>
      <c r="S191" s="118"/>
      <c r="T191" s="118"/>
      <c r="U191" s="118"/>
      <c r="V191" s="118"/>
      <c r="W191" s="118"/>
      <c r="X191" s="118"/>
      <c r="Y191" s="118"/>
      <c r="Z191" s="118"/>
      <c r="AA191" s="118"/>
      <c r="AB191" s="118"/>
      <c r="AC191" s="118"/>
      <c r="AD191" s="118"/>
      <c r="AE191" s="118"/>
      <c r="AF191" s="118"/>
      <c r="AG191" s="118"/>
      <c r="AH191" s="118"/>
      <c r="AI191" s="118"/>
      <c r="AJ191" s="118"/>
      <c r="AK191" s="118"/>
      <c r="AL191" s="118"/>
      <c r="AM191" s="118"/>
      <c r="AN191" s="118"/>
      <c r="AO191" s="118"/>
      <c r="AP191" s="118"/>
      <c r="AQ191" s="118"/>
      <c r="AR191" s="118"/>
      <c r="AS191" s="118"/>
      <c r="AT191" s="118"/>
      <c r="AU191" s="118"/>
      <c r="AV191" s="118"/>
      <c r="AW191" s="118"/>
      <c r="AX191" s="118"/>
      <c r="AY191" s="118"/>
      <c r="AZ191" s="118"/>
      <c r="BA191" s="118"/>
      <c r="BB191" s="118"/>
      <c r="BC191" s="118"/>
      <c r="BD191" s="118"/>
      <c r="BE191" s="118"/>
      <c r="BF191" s="118"/>
      <c r="BG191" s="118"/>
      <c r="BH191" s="118"/>
      <c r="BI191" s="118"/>
      <c r="BJ191" s="118"/>
      <c r="BK191" s="118"/>
      <c r="BL191" s="118"/>
      <c r="BM191" s="118"/>
      <c r="BN191" s="118"/>
      <c r="BO191" s="118"/>
      <c r="BP191" s="118"/>
      <c r="BQ191" s="118"/>
      <c r="BR191" s="118"/>
      <c r="BS191" s="118"/>
      <c r="BT191" s="118"/>
      <c r="BU191" s="118"/>
      <c r="BV191" s="118"/>
      <c r="BW191" s="118"/>
      <c r="BX191" s="118"/>
      <c r="BY191" s="118"/>
      <c r="BZ191" s="118"/>
      <c r="CA191" s="118"/>
    </row>
    <row r="192" spans="1:79">
      <c r="A192" s="35"/>
      <c r="B192" s="35"/>
      <c r="C192" s="35"/>
      <c r="D192" s="35"/>
      <c r="E192" s="35"/>
      <c r="F192" s="35"/>
      <c r="G192" s="35"/>
      <c r="H192" s="118"/>
      <c r="I192" s="118"/>
      <c r="J192" s="118"/>
      <c r="K192" s="118"/>
      <c r="L192" s="118"/>
      <c r="M192" s="118"/>
      <c r="N192" s="118"/>
      <c r="O192" s="118"/>
      <c r="P192" s="118"/>
      <c r="Q192" s="118"/>
      <c r="R192" s="118"/>
      <c r="S192" s="118"/>
      <c r="T192" s="118"/>
      <c r="U192" s="118"/>
      <c r="V192" s="118"/>
      <c r="W192" s="118"/>
      <c r="X192" s="118"/>
      <c r="Y192" s="118"/>
      <c r="Z192" s="118"/>
      <c r="AA192" s="118"/>
      <c r="AB192" s="118"/>
      <c r="AC192" s="118"/>
      <c r="AD192" s="118"/>
      <c r="AE192" s="118"/>
      <c r="AF192" s="118"/>
      <c r="AG192" s="118"/>
      <c r="AH192" s="118"/>
      <c r="AI192" s="118"/>
      <c r="AJ192" s="118"/>
      <c r="AK192" s="118"/>
      <c r="AL192" s="118"/>
      <c r="AM192" s="118"/>
      <c r="AN192" s="118"/>
      <c r="AO192" s="118"/>
      <c r="AP192" s="118"/>
      <c r="AQ192" s="118"/>
      <c r="AR192" s="118"/>
      <c r="AS192" s="118"/>
      <c r="AT192" s="118"/>
      <c r="AU192" s="118"/>
      <c r="AV192" s="118"/>
      <c r="AW192" s="118"/>
      <c r="AX192" s="118"/>
      <c r="AY192" s="118"/>
      <c r="AZ192" s="118"/>
      <c r="BA192" s="118"/>
      <c r="BB192" s="118"/>
      <c r="BC192" s="118"/>
      <c r="BD192" s="118"/>
      <c r="BE192" s="118"/>
      <c r="BF192" s="118"/>
      <c r="BG192" s="118"/>
      <c r="BH192" s="118"/>
      <c r="BI192" s="118"/>
      <c r="BJ192" s="118"/>
      <c r="BK192" s="118"/>
      <c r="BL192" s="118"/>
      <c r="BM192" s="118"/>
      <c r="BN192" s="118"/>
      <c r="BO192" s="118"/>
      <c r="BP192" s="118"/>
      <c r="BQ192" s="118"/>
      <c r="BR192" s="118"/>
      <c r="BS192" s="118"/>
      <c r="BT192" s="118"/>
      <c r="BU192" s="118"/>
      <c r="BV192" s="118"/>
      <c r="BW192" s="118"/>
      <c r="BX192" s="118"/>
      <c r="BY192" s="118"/>
      <c r="BZ192" s="118"/>
      <c r="CA192" s="118"/>
    </row>
    <row r="193" spans="1:79">
      <c r="A193" s="35"/>
      <c r="B193" s="35"/>
      <c r="C193" s="35"/>
      <c r="D193" s="35"/>
      <c r="E193" s="35"/>
      <c r="F193" s="35"/>
      <c r="G193" s="35"/>
      <c r="H193" s="118"/>
      <c r="I193" s="118"/>
      <c r="J193" s="118"/>
      <c r="K193" s="118"/>
      <c r="L193" s="118"/>
      <c r="M193" s="118"/>
      <c r="N193" s="118"/>
      <c r="O193" s="118"/>
      <c r="P193" s="118"/>
      <c r="Q193" s="118"/>
      <c r="R193" s="118"/>
      <c r="S193" s="118"/>
      <c r="T193" s="118"/>
      <c r="U193" s="118"/>
      <c r="V193" s="118"/>
      <c r="W193" s="118"/>
      <c r="X193" s="118"/>
      <c r="Y193" s="118"/>
      <c r="Z193" s="118"/>
      <c r="AA193" s="118"/>
      <c r="AB193" s="118"/>
      <c r="AC193" s="118"/>
      <c r="AD193" s="118"/>
      <c r="AE193" s="118"/>
      <c r="AF193" s="118"/>
      <c r="AG193" s="118"/>
      <c r="AH193" s="118"/>
      <c r="AI193" s="118"/>
      <c r="AJ193" s="118"/>
      <c r="AK193" s="118"/>
      <c r="AL193" s="118"/>
      <c r="AM193" s="118"/>
      <c r="AN193" s="118"/>
      <c r="AO193" s="118"/>
      <c r="AP193" s="118"/>
      <c r="AQ193" s="118"/>
      <c r="AR193" s="118"/>
      <c r="AS193" s="118"/>
      <c r="AT193" s="118"/>
      <c r="AU193" s="118"/>
      <c r="AV193" s="118"/>
      <c r="AW193" s="118"/>
      <c r="AX193" s="118"/>
      <c r="AY193" s="118"/>
      <c r="AZ193" s="118"/>
      <c r="BA193" s="118"/>
      <c r="BB193" s="118"/>
      <c r="BC193" s="118"/>
      <c r="BD193" s="118"/>
      <c r="BE193" s="118"/>
      <c r="BF193" s="118"/>
      <c r="BG193" s="118"/>
      <c r="BH193" s="118"/>
      <c r="BI193" s="118"/>
      <c r="BJ193" s="118"/>
      <c r="BK193" s="118"/>
      <c r="BL193" s="118"/>
      <c r="BM193" s="118"/>
      <c r="BN193" s="118"/>
      <c r="BO193" s="118"/>
      <c r="BP193" s="118"/>
      <c r="BQ193" s="118"/>
      <c r="BR193" s="118"/>
      <c r="BS193" s="118"/>
      <c r="BT193" s="118"/>
      <c r="BU193" s="118"/>
      <c r="BV193" s="118"/>
      <c r="BW193" s="118"/>
      <c r="BX193" s="118"/>
      <c r="BY193" s="118"/>
      <c r="BZ193" s="118"/>
      <c r="CA193" s="118"/>
    </row>
    <row r="194" spans="1:79">
      <c r="A194" s="35"/>
      <c r="B194" s="35"/>
      <c r="C194" s="35"/>
      <c r="D194" s="35"/>
      <c r="E194" s="35"/>
      <c r="F194" s="35"/>
      <c r="G194" s="35"/>
      <c r="H194" s="118"/>
      <c r="I194" s="118"/>
      <c r="J194" s="118"/>
      <c r="K194" s="118"/>
      <c r="L194" s="118"/>
      <c r="M194" s="118"/>
      <c r="N194" s="118"/>
      <c r="O194" s="118"/>
      <c r="P194" s="118"/>
      <c r="Q194" s="118"/>
      <c r="R194" s="118"/>
      <c r="S194" s="118"/>
      <c r="T194" s="118"/>
      <c r="U194" s="118"/>
      <c r="V194" s="118"/>
      <c r="W194" s="118"/>
      <c r="X194" s="118"/>
      <c r="Y194" s="118"/>
      <c r="Z194" s="118"/>
      <c r="AA194" s="118"/>
      <c r="AB194" s="118"/>
      <c r="AC194" s="118"/>
      <c r="AD194" s="118"/>
      <c r="AE194" s="118"/>
      <c r="AF194" s="118"/>
      <c r="AG194" s="118"/>
      <c r="AH194" s="118"/>
      <c r="AI194" s="118"/>
      <c r="AJ194" s="118"/>
      <c r="AK194" s="118"/>
      <c r="AL194" s="118"/>
      <c r="AM194" s="118"/>
      <c r="AN194" s="118"/>
      <c r="AO194" s="118"/>
      <c r="AP194" s="118"/>
      <c r="AQ194" s="118"/>
      <c r="AR194" s="118"/>
      <c r="AS194" s="118"/>
      <c r="AT194" s="118"/>
      <c r="AU194" s="118"/>
      <c r="AV194" s="118"/>
      <c r="AW194" s="118"/>
      <c r="AX194" s="118"/>
      <c r="AY194" s="118"/>
      <c r="AZ194" s="118"/>
      <c r="BA194" s="118"/>
      <c r="BB194" s="118"/>
      <c r="BC194" s="118"/>
      <c r="BD194" s="118"/>
      <c r="BE194" s="118"/>
      <c r="BF194" s="118"/>
      <c r="BG194" s="118"/>
      <c r="BH194" s="118"/>
      <c r="BI194" s="118"/>
      <c r="BJ194" s="118"/>
      <c r="BK194" s="118"/>
      <c r="BL194" s="118"/>
      <c r="BM194" s="118"/>
      <c r="BN194" s="118"/>
      <c r="BO194" s="118"/>
      <c r="BP194" s="118"/>
      <c r="BQ194" s="118"/>
      <c r="BR194" s="118"/>
      <c r="BS194" s="118"/>
      <c r="BT194" s="118"/>
      <c r="BU194" s="118"/>
      <c r="BV194" s="118"/>
      <c r="BW194" s="118"/>
      <c r="BX194" s="118"/>
      <c r="BY194" s="118"/>
      <c r="BZ194" s="118"/>
      <c r="CA194" s="118"/>
    </row>
    <row r="195" spans="1:79">
      <c r="A195" s="35"/>
      <c r="B195" s="35"/>
      <c r="C195" s="35"/>
      <c r="D195" s="35"/>
      <c r="E195" s="35"/>
      <c r="F195" s="35"/>
      <c r="G195" s="35"/>
      <c r="H195" s="118"/>
      <c r="I195" s="118"/>
      <c r="J195" s="118"/>
      <c r="K195" s="118"/>
      <c r="L195" s="118"/>
      <c r="M195" s="118"/>
      <c r="N195" s="118"/>
      <c r="O195" s="118"/>
      <c r="P195" s="118"/>
      <c r="Q195" s="118"/>
      <c r="R195" s="118"/>
      <c r="S195" s="118"/>
      <c r="T195" s="118"/>
      <c r="U195" s="118"/>
      <c r="V195" s="118"/>
      <c r="W195" s="118"/>
      <c r="X195" s="118"/>
      <c r="Y195" s="118"/>
      <c r="Z195" s="118"/>
      <c r="AA195" s="118"/>
      <c r="AB195" s="118"/>
      <c r="AC195" s="118"/>
      <c r="AD195" s="118"/>
      <c r="AE195" s="118"/>
      <c r="AF195" s="118"/>
      <c r="AG195" s="118"/>
      <c r="AH195" s="118"/>
      <c r="AI195" s="118"/>
      <c r="AJ195" s="118"/>
      <c r="AK195" s="118"/>
      <c r="AL195" s="118"/>
      <c r="AM195" s="118"/>
      <c r="AN195" s="118"/>
      <c r="AO195" s="118"/>
      <c r="AP195" s="118"/>
      <c r="AQ195" s="118"/>
      <c r="AR195" s="118"/>
      <c r="AS195" s="118"/>
      <c r="AT195" s="118"/>
      <c r="AU195" s="118"/>
      <c r="AV195" s="118"/>
      <c r="AW195" s="118"/>
      <c r="AX195" s="118"/>
      <c r="AY195" s="118"/>
      <c r="AZ195" s="118"/>
      <c r="BA195" s="118"/>
      <c r="BB195" s="118"/>
      <c r="BC195" s="118"/>
      <c r="BD195" s="118"/>
      <c r="BE195" s="118"/>
      <c r="BF195" s="118"/>
      <c r="BG195" s="118"/>
      <c r="BH195" s="118"/>
      <c r="BI195" s="118"/>
      <c r="BJ195" s="118"/>
      <c r="BK195" s="118"/>
      <c r="BL195" s="118"/>
      <c r="BM195" s="118"/>
      <c r="BN195" s="118"/>
      <c r="BO195" s="118"/>
      <c r="BP195" s="118"/>
      <c r="BQ195" s="118"/>
      <c r="BR195" s="118"/>
      <c r="BS195" s="118"/>
      <c r="BT195" s="118"/>
      <c r="BU195" s="118"/>
      <c r="BV195" s="118"/>
      <c r="BW195" s="118"/>
      <c r="BX195" s="118"/>
      <c r="BY195" s="118"/>
      <c r="BZ195" s="118"/>
      <c r="CA195" s="118"/>
    </row>
    <row r="196" spans="1:79">
      <c r="A196" s="35"/>
      <c r="B196" s="35"/>
      <c r="C196" s="35"/>
      <c r="D196" s="35"/>
      <c r="E196" s="35"/>
      <c r="F196" s="35"/>
      <c r="G196" s="35"/>
      <c r="H196" s="118"/>
      <c r="I196" s="118"/>
      <c r="J196" s="118"/>
      <c r="K196" s="118"/>
      <c r="L196" s="118"/>
      <c r="M196" s="118"/>
      <c r="N196" s="118"/>
      <c r="O196" s="118"/>
      <c r="P196" s="118"/>
      <c r="Q196" s="118"/>
      <c r="R196" s="118"/>
      <c r="S196" s="118"/>
      <c r="T196" s="118"/>
      <c r="U196" s="118"/>
      <c r="V196" s="118"/>
      <c r="W196" s="118"/>
      <c r="X196" s="118"/>
      <c r="Y196" s="118"/>
      <c r="Z196" s="118"/>
      <c r="AA196" s="118"/>
      <c r="AB196" s="118"/>
      <c r="AC196" s="118"/>
      <c r="AD196" s="118"/>
      <c r="AE196" s="118"/>
      <c r="AF196" s="118"/>
      <c r="AG196" s="118"/>
      <c r="AH196" s="118"/>
      <c r="AI196" s="118"/>
      <c r="AJ196" s="118"/>
      <c r="AK196" s="118"/>
      <c r="AL196" s="118"/>
      <c r="AM196" s="118"/>
      <c r="AN196" s="118"/>
      <c r="AO196" s="118"/>
      <c r="AP196" s="118"/>
      <c r="AQ196" s="118"/>
      <c r="AR196" s="118"/>
      <c r="AS196" s="118"/>
      <c r="AT196" s="118"/>
      <c r="AU196" s="118"/>
      <c r="AV196" s="118"/>
      <c r="AW196" s="118"/>
      <c r="AX196" s="118"/>
      <c r="AY196" s="118"/>
      <c r="AZ196" s="118"/>
      <c r="BA196" s="118"/>
      <c r="BB196" s="118"/>
      <c r="BC196" s="118"/>
      <c r="BD196" s="118"/>
      <c r="BE196" s="118"/>
      <c r="BF196" s="118"/>
      <c r="BG196" s="118"/>
      <c r="BH196" s="118"/>
      <c r="BI196" s="118"/>
      <c r="BJ196" s="118"/>
      <c r="BK196" s="118"/>
      <c r="BL196" s="118"/>
      <c r="BM196" s="118"/>
      <c r="BN196" s="118"/>
      <c r="BO196" s="118"/>
      <c r="BP196" s="118"/>
      <c r="BQ196" s="118"/>
      <c r="BR196" s="118"/>
      <c r="BS196" s="118"/>
      <c r="BT196" s="118"/>
      <c r="BU196" s="118"/>
      <c r="BV196" s="118"/>
      <c r="BW196" s="118"/>
      <c r="BX196" s="118"/>
      <c r="BY196" s="118"/>
      <c r="BZ196" s="118"/>
      <c r="CA196" s="118"/>
    </row>
    <row r="197" spans="1:79">
      <c r="A197" s="35"/>
      <c r="B197" s="35"/>
      <c r="C197" s="35"/>
      <c r="D197" s="35"/>
      <c r="E197" s="35"/>
      <c r="F197" s="35"/>
      <c r="G197" s="35"/>
      <c r="H197" s="118"/>
      <c r="I197" s="118"/>
      <c r="J197" s="118"/>
      <c r="K197" s="118"/>
      <c r="L197" s="118"/>
      <c r="M197" s="118"/>
      <c r="N197" s="118"/>
      <c r="O197" s="118"/>
      <c r="P197" s="118"/>
      <c r="Q197" s="118"/>
      <c r="R197" s="118"/>
      <c r="S197" s="118"/>
      <c r="T197" s="118"/>
      <c r="U197" s="118"/>
      <c r="V197" s="118"/>
      <c r="W197" s="118"/>
      <c r="X197" s="118"/>
      <c r="Y197" s="118"/>
      <c r="Z197" s="118"/>
      <c r="AA197" s="118"/>
      <c r="AB197" s="118"/>
      <c r="AC197" s="118"/>
      <c r="AD197" s="118"/>
      <c r="AE197" s="118"/>
      <c r="AF197" s="118"/>
      <c r="AG197" s="118"/>
      <c r="AH197" s="118"/>
      <c r="AI197" s="118"/>
      <c r="AJ197" s="118"/>
      <c r="AK197" s="118"/>
      <c r="AL197" s="118"/>
      <c r="AM197" s="118"/>
      <c r="AN197" s="118"/>
      <c r="AO197" s="118"/>
      <c r="AP197" s="118"/>
      <c r="AQ197" s="118"/>
      <c r="AR197" s="118"/>
      <c r="AS197" s="118"/>
      <c r="AT197" s="118"/>
      <c r="AU197" s="118"/>
      <c r="AV197" s="118"/>
      <c r="AW197" s="118"/>
      <c r="AX197" s="118"/>
      <c r="AY197" s="118"/>
      <c r="AZ197" s="118"/>
      <c r="BA197" s="118"/>
      <c r="BB197" s="118"/>
      <c r="BC197" s="118"/>
      <c r="BD197" s="118"/>
      <c r="BE197" s="118"/>
      <c r="BF197" s="118"/>
      <c r="BG197" s="118"/>
      <c r="BH197" s="118"/>
      <c r="BI197" s="118"/>
      <c r="BJ197" s="118"/>
      <c r="BK197" s="118"/>
      <c r="BL197" s="118"/>
      <c r="BM197" s="118"/>
      <c r="BN197" s="118"/>
      <c r="BO197" s="118"/>
      <c r="BP197" s="118"/>
      <c r="BQ197" s="118"/>
      <c r="BR197" s="118"/>
      <c r="BS197" s="118"/>
      <c r="BT197" s="118"/>
      <c r="BU197" s="118"/>
      <c r="BV197" s="118"/>
      <c r="BW197" s="118"/>
      <c r="BX197" s="118"/>
      <c r="BY197" s="118"/>
      <c r="BZ197" s="118"/>
      <c r="CA197" s="118"/>
    </row>
    <row r="198" spans="1:79">
      <c r="A198" s="35"/>
      <c r="B198" s="35"/>
      <c r="C198" s="35"/>
      <c r="D198" s="35"/>
      <c r="E198" s="35"/>
      <c r="F198" s="35"/>
      <c r="G198" s="35"/>
      <c r="H198" s="118"/>
      <c r="I198" s="118"/>
      <c r="J198" s="118"/>
      <c r="K198" s="118"/>
      <c r="L198" s="118"/>
      <c r="M198" s="118"/>
      <c r="N198" s="118"/>
      <c r="O198" s="118"/>
      <c r="P198" s="118"/>
      <c r="Q198" s="118"/>
      <c r="R198" s="118"/>
      <c r="S198" s="118"/>
      <c r="T198" s="118"/>
      <c r="U198" s="118"/>
      <c r="V198" s="118"/>
      <c r="W198" s="118"/>
      <c r="X198" s="118"/>
      <c r="Y198" s="118"/>
      <c r="Z198" s="118"/>
      <c r="AA198" s="118"/>
      <c r="AB198" s="118"/>
      <c r="AC198" s="118"/>
      <c r="AD198" s="118"/>
      <c r="AE198" s="118"/>
      <c r="AF198" s="118"/>
      <c r="AG198" s="118"/>
      <c r="AH198" s="118"/>
      <c r="AI198" s="118"/>
      <c r="AJ198" s="118"/>
      <c r="AK198" s="118"/>
      <c r="AL198" s="118"/>
      <c r="AM198" s="118"/>
      <c r="AN198" s="118"/>
      <c r="AO198" s="118"/>
      <c r="AP198" s="118"/>
      <c r="AQ198" s="118"/>
      <c r="AR198" s="118"/>
      <c r="AS198" s="118"/>
      <c r="AT198" s="118"/>
      <c r="AU198" s="118"/>
      <c r="AV198" s="118"/>
      <c r="AW198" s="118"/>
      <c r="AX198" s="118"/>
      <c r="AY198" s="118"/>
      <c r="AZ198" s="118"/>
      <c r="BA198" s="118"/>
      <c r="BB198" s="118"/>
      <c r="BC198" s="118"/>
      <c r="BD198" s="118"/>
      <c r="BE198" s="118"/>
      <c r="BF198" s="118"/>
      <c r="BG198" s="118"/>
      <c r="BH198" s="118"/>
      <c r="BI198" s="118"/>
      <c r="BJ198" s="118"/>
      <c r="BK198" s="118"/>
      <c r="BL198" s="118"/>
      <c r="BM198" s="118"/>
      <c r="BN198" s="118"/>
      <c r="BO198" s="118"/>
      <c r="BP198" s="118"/>
      <c r="BQ198" s="118"/>
      <c r="BR198" s="118"/>
      <c r="BS198" s="118"/>
      <c r="BT198" s="118"/>
      <c r="BU198" s="118"/>
      <c r="BV198" s="118"/>
      <c r="BW198" s="118"/>
      <c r="BX198" s="118"/>
      <c r="BY198" s="118"/>
      <c r="BZ198" s="118"/>
      <c r="CA198" s="118"/>
    </row>
    <row r="199" spans="1:79">
      <c r="A199" s="35"/>
      <c r="B199" s="35"/>
      <c r="C199" s="35"/>
      <c r="D199" s="35"/>
      <c r="E199" s="35"/>
      <c r="F199" s="35"/>
      <c r="G199" s="35"/>
      <c r="H199" s="118"/>
      <c r="I199" s="118"/>
      <c r="J199" s="118"/>
      <c r="K199" s="118"/>
      <c r="L199" s="118"/>
      <c r="M199" s="118"/>
      <c r="N199" s="118"/>
      <c r="O199" s="118"/>
      <c r="P199" s="118"/>
      <c r="Q199" s="118"/>
      <c r="R199" s="118"/>
      <c r="S199" s="118"/>
      <c r="T199" s="118"/>
      <c r="U199" s="118"/>
      <c r="V199" s="118"/>
      <c r="W199" s="118"/>
      <c r="X199" s="118"/>
      <c r="Y199" s="118"/>
      <c r="Z199" s="118"/>
      <c r="AA199" s="118"/>
      <c r="AB199" s="118"/>
      <c r="AC199" s="118"/>
      <c r="AD199" s="118"/>
      <c r="AE199" s="118"/>
      <c r="AF199" s="118"/>
      <c r="AG199" s="118"/>
      <c r="AH199" s="118"/>
      <c r="AI199" s="118"/>
      <c r="AJ199" s="118"/>
      <c r="AK199" s="118"/>
      <c r="AL199" s="118"/>
      <c r="AM199" s="118"/>
      <c r="AN199" s="118"/>
      <c r="AO199" s="118"/>
      <c r="AP199" s="118"/>
      <c r="AQ199" s="118"/>
      <c r="AR199" s="118"/>
      <c r="AS199" s="118"/>
      <c r="AT199" s="118"/>
      <c r="AU199" s="118"/>
      <c r="AV199" s="118"/>
      <c r="AW199" s="118"/>
      <c r="AX199" s="118"/>
      <c r="AY199" s="118"/>
      <c r="AZ199" s="118"/>
      <c r="BA199" s="118"/>
      <c r="BB199" s="118"/>
      <c r="BC199" s="118"/>
      <c r="BD199" s="118"/>
      <c r="BE199" s="118"/>
      <c r="BF199" s="118"/>
      <c r="BG199" s="118"/>
      <c r="BH199" s="118"/>
      <c r="BI199" s="118"/>
      <c r="BJ199" s="118"/>
      <c r="BK199" s="118"/>
      <c r="BL199" s="118"/>
      <c r="BM199" s="118"/>
      <c r="BN199" s="118"/>
      <c r="BO199" s="118"/>
      <c r="BP199" s="118"/>
      <c r="BQ199" s="118"/>
      <c r="BR199" s="118"/>
      <c r="BS199" s="118"/>
      <c r="BT199" s="118"/>
      <c r="BU199" s="118"/>
      <c r="BV199" s="118"/>
      <c r="BW199" s="118"/>
      <c r="BX199" s="118"/>
      <c r="BY199" s="118"/>
      <c r="BZ199" s="118"/>
      <c r="CA199" s="118"/>
    </row>
    <row r="200" spans="1:79">
      <c r="A200" s="35"/>
      <c r="B200" s="35"/>
      <c r="C200" s="35"/>
      <c r="D200" s="35"/>
      <c r="E200" s="35"/>
      <c r="F200" s="35"/>
      <c r="G200" s="35"/>
      <c r="H200" s="118"/>
      <c r="I200" s="118"/>
      <c r="J200" s="118"/>
      <c r="K200" s="118"/>
      <c r="L200" s="118"/>
      <c r="M200" s="118"/>
      <c r="N200" s="118"/>
      <c r="O200" s="118"/>
      <c r="P200" s="118"/>
      <c r="Q200" s="118"/>
      <c r="R200" s="118"/>
      <c r="S200" s="118"/>
      <c r="T200" s="118"/>
      <c r="U200" s="118"/>
      <c r="V200" s="118"/>
      <c r="W200" s="118"/>
      <c r="X200" s="118"/>
      <c r="Y200" s="118"/>
      <c r="Z200" s="118"/>
      <c r="AA200" s="118"/>
      <c r="AB200" s="118"/>
      <c r="AC200" s="118"/>
      <c r="AD200" s="118"/>
      <c r="AE200" s="118"/>
      <c r="AF200" s="118"/>
      <c r="AG200" s="118"/>
      <c r="AH200" s="118"/>
      <c r="AI200" s="118"/>
      <c r="AJ200" s="118"/>
      <c r="AK200" s="118"/>
      <c r="AL200" s="118"/>
      <c r="AM200" s="118"/>
      <c r="AN200" s="118"/>
      <c r="AO200" s="118"/>
      <c r="AP200" s="118"/>
      <c r="AQ200" s="118"/>
      <c r="AR200" s="118"/>
      <c r="AS200" s="118"/>
      <c r="AT200" s="118"/>
      <c r="AU200" s="118"/>
      <c r="AV200" s="118"/>
      <c r="AW200" s="118"/>
      <c r="AX200" s="118"/>
      <c r="AY200" s="118"/>
      <c r="AZ200" s="118"/>
      <c r="BA200" s="118"/>
      <c r="BB200" s="118"/>
      <c r="BC200" s="118"/>
      <c r="BD200" s="118"/>
      <c r="BE200" s="118"/>
      <c r="BF200" s="118"/>
      <c r="BG200" s="118"/>
      <c r="BH200" s="118"/>
      <c r="BI200" s="118"/>
      <c r="BJ200" s="118"/>
      <c r="BK200" s="118"/>
      <c r="BL200" s="118"/>
      <c r="BM200" s="118"/>
      <c r="BN200" s="118"/>
      <c r="BO200" s="118"/>
      <c r="BP200" s="118"/>
      <c r="BQ200" s="118"/>
      <c r="BR200" s="118"/>
      <c r="BS200" s="118"/>
      <c r="BT200" s="118"/>
      <c r="BU200" s="118"/>
      <c r="BV200" s="118"/>
      <c r="BW200" s="118"/>
      <c r="BX200" s="118"/>
      <c r="BY200" s="118"/>
      <c r="BZ200" s="118"/>
      <c r="CA200" s="118"/>
    </row>
    <row r="201" spans="1:79">
      <c r="A201" s="35"/>
      <c r="B201" s="35"/>
      <c r="C201" s="35"/>
      <c r="D201" s="35"/>
      <c r="E201" s="35"/>
      <c r="F201" s="35"/>
      <c r="G201" s="35"/>
      <c r="H201" s="118"/>
      <c r="I201" s="118"/>
      <c r="J201" s="118"/>
      <c r="K201" s="118"/>
      <c r="L201" s="118"/>
      <c r="M201" s="118"/>
      <c r="N201" s="118"/>
      <c r="O201" s="118"/>
      <c r="P201" s="118"/>
      <c r="Q201" s="118"/>
      <c r="R201" s="118"/>
      <c r="S201" s="118"/>
      <c r="T201" s="118"/>
      <c r="U201" s="118"/>
      <c r="V201" s="118"/>
      <c r="W201" s="118"/>
      <c r="X201" s="118"/>
      <c r="Y201" s="118"/>
      <c r="Z201" s="118"/>
      <c r="AA201" s="118"/>
      <c r="AB201" s="118"/>
      <c r="AC201" s="118"/>
      <c r="AD201" s="118"/>
      <c r="AE201" s="118"/>
      <c r="AF201" s="118"/>
      <c r="AG201" s="118"/>
      <c r="AH201" s="118"/>
      <c r="AI201" s="118"/>
      <c r="AJ201" s="118"/>
      <c r="AK201" s="118"/>
      <c r="AL201" s="118"/>
      <c r="AM201" s="118"/>
      <c r="AN201" s="118"/>
      <c r="AO201" s="118"/>
      <c r="AP201" s="118"/>
      <c r="AQ201" s="118"/>
      <c r="AR201" s="118"/>
      <c r="AS201" s="118"/>
      <c r="AT201" s="118"/>
      <c r="AU201" s="118"/>
      <c r="AV201" s="118"/>
      <c r="AW201" s="118"/>
      <c r="AX201" s="118"/>
      <c r="AY201" s="118"/>
      <c r="AZ201" s="118"/>
      <c r="BA201" s="118"/>
      <c r="BB201" s="118"/>
      <c r="BC201" s="118"/>
      <c r="BD201" s="118"/>
      <c r="BE201" s="118"/>
      <c r="BF201" s="118"/>
      <c r="BG201" s="118"/>
      <c r="BH201" s="118"/>
      <c r="BI201" s="118"/>
      <c r="BJ201" s="118"/>
      <c r="BK201" s="118"/>
      <c r="BL201" s="118"/>
      <c r="BM201" s="118"/>
      <c r="BN201" s="118"/>
      <c r="BO201" s="118"/>
      <c r="BP201" s="118"/>
      <c r="BQ201" s="118"/>
      <c r="BR201" s="118"/>
      <c r="BS201" s="118"/>
      <c r="BT201" s="118"/>
      <c r="BU201" s="118"/>
      <c r="BV201" s="118"/>
      <c r="BW201" s="118"/>
      <c r="BX201" s="118"/>
      <c r="BY201" s="118"/>
      <c r="BZ201" s="118"/>
      <c r="CA201" s="118"/>
    </row>
    <row r="202" spans="1:79">
      <c r="A202" s="35"/>
      <c r="B202" s="35"/>
      <c r="C202" s="35"/>
      <c r="D202" s="35"/>
      <c r="E202" s="35"/>
      <c r="F202" s="35"/>
      <c r="G202" s="35"/>
      <c r="H202" s="118"/>
      <c r="I202" s="118"/>
      <c r="J202" s="118"/>
      <c r="K202" s="118"/>
      <c r="L202" s="118"/>
      <c r="M202" s="118"/>
      <c r="N202" s="118"/>
      <c r="O202" s="118"/>
      <c r="P202" s="118"/>
      <c r="Q202" s="118"/>
      <c r="R202" s="118"/>
      <c r="S202" s="118"/>
      <c r="T202" s="118"/>
      <c r="U202" s="118"/>
      <c r="V202" s="118"/>
      <c r="W202" s="118"/>
      <c r="X202" s="118"/>
      <c r="Y202" s="118"/>
      <c r="Z202" s="118"/>
      <c r="AA202" s="118"/>
      <c r="AB202" s="118"/>
      <c r="AC202" s="118"/>
      <c r="AD202" s="118"/>
      <c r="AE202" s="118"/>
      <c r="AF202" s="118"/>
      <c r="AG202" s="118"/>
      <c r="AH202" s="118"/>
      <c r="AI202" s="118"/>
      <c r="AJ202" s="118"/>
      <c r="AK202" s="118"/>
      <c r="AL202" s="118"/>
      <c r="AM202" s="118"/>
      <c r="AN202" s="118"/>
      <c r="AO202" s="118"/>
      <c r="AP202" s="118"/>
      <c r="AQ202" s="118"/>
      <c r="AR202" s="118"/>
      <c r="AS202" s="118"/>
      <c r="AT202" s="118"/>
      <c r="AU202" s="118"/>
      <c r="AV202" s="118"/>
      <c r="AW202" s="118"/>
      <c r="AX202" s="118"/>
      <c r="AY202" s="118"/>
      <c r="AZ202" s="118"/>
      <c r="BA202" s="118"/>
      <c r="BB202" s="118"/>
      <c r="BC202" s="118"/>
      <c r="BD202" s="118"/>
      <c r="BE202" s="118"/>
      <c r="BF202" s="118"/>
      <c r="BG202" s="118"/>
      <c r="BH202" s="118"/>
      <c r="BI202" s="118"/>
      <c r="BJ202" s="118"/>
      <c r="BK202" s="118"/>
      <c r="BL202" s="118"/>
      <c r="BM202" s="118"/>
      <c r="BN202" s="118"/>
      <c r="BO202" s="118"/>
      <c r="BP202" s="118"/>
      <c r="BQ202" s="118"/>
      <c r="BR202" s="118"/>
      <c r="BS202" s="118"/>
      <c r="BT202" s="118"/>
      <c r="BU202" s="118"/>
      <c r="BV202" s="118"/>
      <c r="BW202" s="118"/>
      <c r="BX202" s="118"/>
      <c r="BY202" s="118"/>
      <c r="BZ202" s="118"/>
      <c r="CA202" s="118"/>
    </row>
    <row r="203" spans="1:79">
      <c r="A203" s="35"/>
      <c r="B203" s="35"/>
      <c r="C203" s="35"/>
      <c r="D203" s="35"/>
      <c r="E203" s="35"/>
      <c r="F203" s="35"/>
      <c r="G203" s="35"/>
      <c r="H203" s="118"/>
      <c r="I203" s="118"/>
      <c r="J203" s="118"/>
      <c r="K203" s="118"/>
      <c r="L203" s="118"/>
      <c r="M203" s="118"/>
      <c r="N203" s="118"/>
      <c r="O203" s="118"/>
      <c r="P203" s="118"/>
      <c r="Q203" s="118"/>
      <c r="R203" s="118"/>
      <c r="S203" s="118"/>
      <c r="T203" s="118"/>
      <c r="U203" s="118"/>
      <c r="V203" s="118"/>
      <c r="W203" s="118"/>
      <c r="X203" s="118"/>
      <c r="Y203" s="118"/>
      <c r="Z203" s="118"/>
      <c r="AA203" s="118"/>
      <c r="AB203" s="118"/>
      <c r="AC203" s="118"/>
      <c r="AD203" s="118"/>
      <c r="AE203" s="118"/>
      <c r="AF203" s="118"/>
      <c r="AG203" s="118"/>
      <c r="AH203" s="118"/>
      <c r="AI203" s="118"/>
      <c r="AJ203" s="118"/>
      <c r="AK203" s="118"/>
      <c r="AL203" s="118"/>
      <c r="AM203" s="118"/>
      <c r="AN203" s="118"/>
      <c r="AO203" s="118"/>
      <c r="AP203" s="118"/>
      <c r="AQ203" s="118"/>
      <c r="AR203" s="118"/>
      <c r="AS203" s="118"/>
      <c r="AT203" s="118"/>
      <c r="AU203" s="118"/>
      <c r="AV203" s="118"/>
      <c r="AW203" s="118"/>
      <c r="AX203" s="118"/>
      <c r="AY203" s="118"/>
      <c r="AZ203" s="118"/>
      <c r="BA203" s="118"/>
      <c r="BB203" s="118"/>
      <c r="BC203" s="118"/>
      <c r="BD203" s="118"/>
      <c r="BE203" s="118"/>
      <c r="BF203" s="118"/>
      <c r="BG203" s="118"/>
      <c r="BH203" s="118"/>
      <c r="BI203" s="118"/>
      <c r="BJ203" s="118"/>
      <c r="BK203" s="118"/>
      <c r="BL203" s="118"/>
      <c r="BM203" s="118"/>
      <c r="BN203" s="118"/>
      <c r="BO203" s="118"/>
      <c r="BP203" s="118"/>
      <c r="BQ203" s="118"/>
      <c r="BR203" s="118"/>
      <c r="BS203" s="118"/>
      <c r="BT203" s="118"/>
      <c r="BU203" s="118"/>
      <c r="BV203" s="118"/>
      <c r="BW203" s="118"/>
      <c r="BX203" s="118"/>
      <c r="BY203" s="118"/>
      <c r="BZ203" s="118"/>
      <c r="CA203" s="118"/>
    </row>
    <row r="204" spans="1:79">
      <c r="A204" s="35"/>
      <c r="B204" s="35"/>
      <c r="C204" s="35"/>
      <c r="D204" s="35"/>
      <c r="E204" s="35"/>
      <c r="F204" s="35"/>
      <c r="G204" s="35"/>
      <c r="H204" s="118"/>
      <c r="I204" s="118"/>
      <c r="J204" s="118"/>
      <c r="K204" s="118"/>
      <c r="L204" s="118"/>
      <c r="M204" s="118"/>
      <c r="N204" s="118"/>
      <c r="O204" s="118"/>
      <c r="P204" s="118"/>
      <c r="Q204" s="118"/>
      <c r="R204" s="118"/>
      <c r="S204" s="118"/>
      <c r="T204" s="118"/>
      <c r="U204" s="118"/>
      <c r="V204" s="118"/>
      <c r="W204" s="118"/>
      <c r="X204" s="118"/>
      <c r="Y204" s="118"/>
      <c r="Z204" s="118"/>
      <c r="AA204" s="118"/>
      <c r="AB204" s="118"/>
      <c r="AC204" s="118"/>
      <c r="AD204" s="118"/>
      <c r="AE204" s="118"/>
      <c r="AF204" s="118"/>
      <c r="AG204" s="118"/>
      <c r="AH204" s="118"/>
      <c r="AI204" s="118"/>
      <c r="AJ204" s="118"/>
      <c r="AK204" s="118"/>
      <c r="AL204" s="118"/>
      <c r="AM204" s="118"/>
      <c r="AN204" s="118"/>
      <c r="AO204" s="118"/>
      <c r="AP204" s="118"/>
      <c r="AQ204" s="118"/>
      <c r="AR204" s="118"/>
      <c r="AS204" s="118"/>
      <c r="AT204" s="118"/>
      <c r="AU204" s="118"/>
      <c r="AV204" s="118"/>
      <c r="AW204" s="118"/>
      <c r="AX204" s="118"/>
      <c r="AY204" s="118"/>
      <c r="AZ204" s="118"/>
      <c r="BA204" s="118"/>
      <c r="BB204" s="118"/>
      <c r="BC204" s="118"/>
      <c r="BD204" s="118"/>
      <c r="BE204" s="118"/>
      <c r="BF204" s="118"/>
      <c r="BG204" s="118"/>
      <c r="BH204" s="118"/>
      <c r="BI204" s="118"/>
      <c r="BJ204" s="118"/>
      <c r="BK204" s="118"/>
      <c r="BL204" s="118"/>
      <c r="BM204" s="118"/>
      <c r="BN204" s="118"/>
      <c r="BO204" s="118"/>
      <c r="BP204" s="118"/>
      <c r="BQ204" s="118"/>
      <c r="BR204" s="118"/>
      <c r="BS204" s="118"/>
      <c r="BT204" s="118"/>
      <c r="BU204" s="118"/>
      <c r="BV204" s="118"/>
      <c r="BW204" s="118"/>
      <c r="BX204" s="118"/>
      <c r="BY204" s="118"/>
      <c r="BZ204" s="118"/>
      <c r="CA204" s="118"/>
    </row>
    <row r="205" spans="1:79">
      <c r="A205" s="35"/>
      <c r="B205" s="35"/>
      <c r="C205" s="35"/>
      <c r="D205" s="35"/>
      <c r="E205" s="35"/>
      <c r="F205" s="35"/>
      <c r="G205" s="35"/>
      <c r="H205" s="118"/>
      <c r="I205" s="118"/>
      <c r="J205" s="118"/>
      <c r="K205" s="118"/>
      <c r="L205" s="118"/>
      <c r="M205" s="118"/>
      <c r="N205" s="118"/>
      <c r="O205" s="118"/>
      <c r="P205" s="118"/>
      <c r="Q205" s="118"/>
      <c r="R205" s="118"/>
      <c r="S205" s="118"/>
      <c r="T205" s="118"/>
      <c r="U205" s="118"/>
      <c r="V205" s="118"/>
      <c r="W205" s="118"/>
      <c r="X205" s="118"/>
      <c r="Y205" s="118"/>
      <c r="Z205" s="118"/>
      <c r="AA205" s="118"/>
      <c r="AB205" s="118"/>
      <c r="AC205" s="118"/>
      <c r="AD205" s="118"/>
      <c r="AE205" s="118"/>
      <c r="AF205" s="118"/>
      <c r="AG205" s="118"/>
      <c r="AH205" s="118"/>
      <c r="AI205" s="118"/>
      <c r="AJ205" s="118"/>
      <c r="AK205" s="118"/>
      <c r="AL205" s="118"/>
      <c r="AM205" s="118"/>
      <c r="AN205" s="118"/>
      <c r="AO205" s="118"/>
      <c r="AP205" s="118"/>
      <c r="AQ205" s="118"/>
      <c r="AR205" s="118"/>
      <c r="AS205" s="118"/>
      <c r="AT205" s="118"/>
      <c r="AU205" s="118"/>
      <c r="AV205" s="118"/>
      <c r="AW205" s="118"/>
      <c r="AX205" s="118"/>
      <c r="AY205" s="118"/>
      <c r="AZ205" s="118"/>
      <c r="BA205" s="118"/>
      <c r="BB205" s="118"/>
      <c r="BC205" s="118"/>
      <c r="BD205" s="118"/>
      <c r="BE205" s="118"/>
      <c r="BF205" s="118"/>
      <c r="BG205" s="118"/>
      <c r="BH205" s="118"/>
      <c r="BI205" s="118"/>
      <c r="BJ205" s="118"/>
      <c r="BK205" s="118"/>
      <c r="BL205" s="118"/>
      <c r="BM205" s="118"/>
      <c r="BN205" s="118"/>
      <c r="BO205" s="118"/>
      <c r="BP205" s="118"/>
      <c r="BQ205" s="118"/>
      <c r="BR205" s="118"/>
      <c r="BS205" s="118"/>
      <c r="BT205" s="118"/>
      <c r="BU205" s="118"/>
      <c r="BV205" s="118"/>
      <c r="BW205" s="118"/>
      <c r="BX205" s="118"/>
      <c r="BY205" s="118"/>
      <c r="BZ205" s="118"/>
      <c r="CA205" s="118"/>
    </row>
    <row r="206" spans="1:79">
      <c r="A206" s="35"/>
      <c r="B206" s="35"/>
      <c r="C206" s="35"/>
      <c r="D206" s="35"/>
      <c r="E206" s="35"/>
      <c r="F206" s="35"/>
      <c r="G206" s="35"/>
      <c r="H206" s="118"/>
      <c r="I206" s="118"/>
      <c r="J206" s="118"/>
      <c r="K206" s="118"/>
      <c r="L206" s="118"/>
      <c r="M206" s="118"/>
      <c r="N206" s="118"/>
      <c r="O206" s="118"/>
      <c r="P206" s="118"/>
      <c r="Q206" s="118"/>
      <c r="R206" s="118"/>
      <c r="S206" s="118"/>
      <c r="T206" s="118"/>
      <c r="U206" s="118"/>
      <c r="V206" s="118"/>
      <c r="W206" s="118"/>
      <c r="X206" s="118"/>
      <c r="Y206" s="118"/>
      <c r="Z206" s="118"/>
      <c r="AA206" s="118"/>
      <c r="AB206" s="118"/>
      <c r="AC206" s="118"/>
      <c r="AD206" s="118"/>
      <c r="AE206" s="118"/>
      <c r="AF206" s="118"/>
      <c r="AG206" s="118"/>
      <c r="AH206" s="118"/>
      <c r="AI206" s="118"/>
      <c r="AJ206" s="118"/>
      <c r="AK206" s="118"/>
      <c r="AL206" s="118"/>
      <c r="AM206" s="118"/>
      <c r="AN206" s="118"/>
      <c r="AO206" s="118"/>
      <c r="AP206" s="118"/>
      <c r="AQ206" s="118"/>
      <c r="AR206" s="118"/>
      <c r="AS206" s="118"/>
      <c r="AT206" s="118"/>
      <c r="AU206" s="118"/>
      <c r="AV206" s="118"/>
      <c r="AW206" s="118"/>
      <c r="AX206" s="118"/>
      <c r="AY206" s="118"/>
      <c r="AZ206" s="118"/>
      <c r="BA206" s="118"/>
      <c r="BB206" s="118"/>
      <c r="BC206" s="118"/>
      <c r="BD206" s="118"/>
      <c r="BE206" s="118"/>
      <c r="BF206" s="118"/>
      <c r="BG206" s="118"/>
      <c r="BH206" s="118"/>
      <c r="BI206" s="118"/>
      <c r="BJ206" s="118"/>
      <c r="BK206" s="118"/>
      <c r="BL206" s="118"/>
      <c r="BM206" s="118"/>
      <c r="BN206" s="118"/>
      <c r="BO206" s="118"/>
      <c r="BP206" s="118"/>
      <c r="BQ206" s="118"/>
      <c r="BR206" s="118"/>
      <c r="BS206" s="118"/>
      <c r="BT206" s="118"/>
      <c r="BU206" s="118"/>
      <c r="BV206" s="118"/>
      <c r="BW206" s="118"/>
      <c r="BX206" s="118"/>
      <c r="BY206" s="118"/>
      <c r="BZ206" s="118"/>
      <c r="CA206" s="118"/>
    </row>
    <row r="207" spans="1:79">
      <c r="A207" s="35"/>
      <c r="B207" s="35"/>
      <c r="C207" s="35"/>
      <c r="D207" s="35"/>
      <c r="E207" s="35"/>
      <c r="F207" s="35"/>
      <c r="G207" s="35"/>
      <c r="H207" s="118"/>
      <c r="I207" s="118"/>
      <c r="J207" s="118"/>
      <c r="K207" s="118"/>
      <c r="L207" s="118"/>
      <c r="M207" s="118"/>
      <c r="N207" s="118"/>
      <c r="O207" s="118"/>
      <c r="P207" s="118"/>
      <c r="Q207" s="118"/>
      <c r="R207" s="118"/>
      <c r="S207" s="118"/>
      <c r="T207" s="118"/>
      <c r="U207" s="118"/>
      <c r="V207" s="118"/>
      <c r="W207" s="118"/>
      <c r="X207" s="118"/>
      <c r="Y207" s="118"/>
      <c r="Z207" s="118"/>
      <c r="AA207" s="118"/>
      <c r="AB207" s="118"/>
      <c r="AC207" s="118"/>
      <c r="AD207" s="118"/>
      <c r="AE207" s="118"/>
      <c r="AF207" s="118"/>
      <c r="AG207" s="118"/>
      <c r="AH207" s="118"/>
      <c r="AI207" s="118"/>
      <c r="AJ207" s="118"/>
      <c r="AK207" s="118"/>
      <c r="AL207" s="118"/>
      <c r="AM207" s="118"/>
      <c r="AN207" s="118"/>
      <c r="AO207" s="118"/>
      <c r="AP207" s="118"/>
      <c r="AQ207" s="118"/>
      <c r="AR207" s="118"/>
      <c r="AS207" s="118"/>
      <c r="AT207" s="118"/>
      <c r="AU207" s="118"/>
      <c r="AV207" s="118"/>
      <c r="AW207" s="118"/>
      <c r="AX207" s="118"/>
      <c r="AY207" s="118"/>
      <c r="AZ207" s="118"/>
      <c r="BA207" s="118"/>
      <c r="BB207" s="118"/>
      <c r="BC207" s="118"/>
      <c r="BD207" s="118"/>
      <c r="BE207" s="118"/>
      <c r="BF207" s="118"/>
      <c r="BG207" s="118"/>
      <c r="BH207" s="118"/>
      <c r="BI207" s="118"/>
      <c r="BJ207" s="118"/>
      <c r="BK207" s="118"/>
      <c r="BL207" s="118"/>
      <c r="BM207" s="118"/>
      <c r="BN207" s="118"/>
      <c r="BO207" s="118"/>
      <c r="BP207" s="118"/>
      <c r="BQ207" s="118"/>
      <c r="BR207" s="118"/>
      <c r="BS207" s="118"/>
      <c r="BT207" s="118"/>
      <c r="BU207" s="118"/>
      <c r="BV207" s="118"/>
      <c r="BW207" s="118"/>
      <c r="BX207" s="118"/>
      <c r="BY207" s="118"/>
      <c r="BZ207" s="118"/>
      <c r="CA207" s="118"/>
    </row>
    <row r="208" spans="1:79">
      <c r="A208" s="35"/>
      <c r="B208" s="35"/>
      <c r="C208" s="35"/>
      <c r="D208" s="35"/>
      <c r="E208" s="35"/>
      <c r="F208" s="35"/>
      <c r="G208" s="35"/>
      <c r="H208" s="118"/>
      <c r="I208" s="118"/>
      <c r="J208" s="118"/>
      <c r="K208" s="118"/>
      <c r="L208" s="118"/>
      <c r="M208" s="118"/>
      <c r="N208" s="118"/>
      <c r="O208" s="118"/>
      <c r="P208" s="118"/>
      <c r="Q208" s="118"/>
      <c r="R208" s="118"/>
      <c r="S208" s="118"/>
      <c r="T208" s="118"/>
      <c r="U208" s="118"/>
      <c r="V208" s="118"/>
      <c r="W208" s="118"/>
      <c r="X208" s="118"/>
      <c r="Y208" s="118"/>
      <c r="Z208" s="118"/>
      <c r="AA208" s="118"/>
      <c r="AB208" s="118"/>
      <c r="AC208" s="118"/>
      <c r="AD208" s="118"/>
      <c r="AE208" s="118"/>
      <c r="AF208" s="118"/>
      <c r="AG208" s="118"/>
      <c r="AH208" s="118"/>
      <c r="AI208" s="118"/>
      <c r="AJ208" s="118"/>
      <c r="AK208" s="118"/>
      <c r="AL208" s="118"/>
      <c r="AM208" s="118"/>
      <c r="AN208" s="118"/>
      <c r="AO208" s="118"/>
      <c r="AP208" s="118"/>
      <c r="AQ208" s="118"/>
      <c r="AR208" s="118"/>
      <c r="AS208" s="118"/>
      <c r="AT208" s="118"/>
      <c r="AU208" s="118"/>
      <c r="AV208" s="118"/>
      <c r="AW208" s="118"/>
      <c r="AX208" s="118"/>
      <c r="AY208" s="118"/>
      <c r="AZ208" s="118"/>
      <c r="BA208" s="118"/>
      <c r="BB208" s="118"/>
      <c r="BC208" s="118"/>
      <c r="BD208" s="118"/>
      <c r="BE208" s="118"/>
      <c r="BF208" s="118"/>
      <c r="BG208" s="118"/>
      <c r="BH208" s="118"/>
      <c r="BI208" s="118"/>
      <c r="BJ208" s="118"/>
      <c r="BK208" s="118"/>
      <c r="BL208" s="118"/>
      <c r="BM208" s="118"/>
      <c r="BN208" s="118"/>
      <c r="BO208" s="118"/>
      <c r="BP208" s="118"/>
      <c r="BQ208" s="118"/>
      <c r="BR208" s="118"/>
      <c r="BS208" s="118"/>
      <c r="BT208" s="118"/>
      <c r="BU208" s="118"/>
      <c r="BV208" s="118"/>
      <c r="BW208" s="118"/>
      <c r="BX208" s="118"/>
      <c r="BY208" s="118"/>
      <c r="BZ208" s="118"/>
      <c r="CA208" s="118"/>
    </row>
    <row r="209" spans="1:79">
      <c r="A209" s="35"/>
      <c r="B209" s="35"/>
      <c r="C209" s="35"/>
      <c r="D209" s="35"/>
      <c r="E209" s="35"/>
      <c r="F209" s="35"/>
      <c r="G209" s="35"/>
      <c r="H209" s="118"/>
      <c r="I209" s="118"/>
      <c r="J209" s="118"/>
      <c r="K209" s="118"/>
      <c r="L209" s="118"/>
      <c r="M209" s="118"/>
      <c r="N209" s="118"/>
      <c r="O209" s="118"/>
      <c r="P209" s="118"/>
      <c r="Q209" s="118"/>
      <c r="R209" s="118"/>
      <c r="S209" s="118"/>
      <c r="T209" s="118"/>
      <c r="U209" s="118"/>
      <c r="V209" s="118"/>
      <c r="W209" s="118"/>
      <c r="X209" s="118"/>
      <c r="Y209" s="118"/>
      <c r="Z209" s="118"/>
      <c r="AA209" s="118"/>
      <c r="AB209" s="118"/>
      <c r="AC209" s="118"/>
      <c r="AD209" s="118"/>
      <c r="AE209" s="118"/>
      <c r="AF209" s="118"/>
      <c r="AG209" s="118"/>
      <c r="AH209" s="118"/>
      <c r="AI209" s="118"/>
      <c r="AJ209" s="118"/>
      <c r="AK209" s="118"/>
      <c r="AL209" s="118"/>
      <c r="AM209" s="118"/>
      <c r="AN209" s="118"/>
      <c r="AO209" s="118"/>
      <c r="AP209" s="118"/>
      <c r="AQ209" s="118"/>
      <c r="AR209" s="118"/>
      <c r="AS209" s="118"/>
      <c r="AT209" s="118"/>
      <c r="AU209" s="118"/>
      <c r="AV209" s="118"/>
      <c r="AW209" s="118"/>
      <c r="AX209" s="118"/>
      <c r="AY209" s="118"/>
      <c r="AZ209" s="118"/>
      <c r="BA209" s="118"/>
      <c r="BB209" s="118"/>
      <c r="BC209" s="118"/>
      <c r="BD209" s="118"/>
      <c r="BE209" s="118"/>
      <c r="BF209" s="118"/>
      <c r="BG209" s="118"/>
      <c r="BH209" s="118"/>
      <c r="BI209" s="118"/>
      <c r="BJ209" s="118"/>
      <c r="BK209" s="118"/>
      <c r="BL209" s="118"/>
      <c r="BM209" s="118"/>
      <c r="BN209" s="118"/>
      <c r="BO209" s="118"/>
      <c r="BP209" s="118"/>
      <c r="BQ209" s="118"/>
      <c r="BR209" s="118"/>
      <c r="BS209" s="118"/>
      <c r="BT209" s="118"/>
      <c r="BU209" s="118"/>
      <c r="BV209" s="118"/>
      <c r="BW209" s="118"/>
      <c r="BX209" s="118"/>
      <c r="BY209" s="118"/>
      <c r="BZ209" s="118"/>
      <c r="CA209" s="118"/>
    </row>
    <row r="210" spans="1:79">
      <c r="A210" s="35"/>
      <c r="B210" s="35"/>
      <c r="C210" s="35"/>
      <c r="D210" s="35"/>
      <c r="E210" s="35"/>
      <c r="F210" s="35"/>
      <c r="G210" s="35"/>
      <c r="H210" s="118"/>
      <c r="I210" s="118"/>
      <c r="J210" s="118"/>
      <c r="K210" s="118"/>
      <c r="L210" s="118"/>
      <c r="M210" s="118"/>
      <c r="N210" s="118"/>
      <c r="O210" s="118"/>
      <c r="P210" s="118"/>
      <c r="Q210" s="118"/>
      <c r="R210" s="118"/>
      <c r="S210" s="118"/>
      <c r="T210" s="118"/>
      <c r="U210" s="118"/>
      <c r="V210" s="118"/>
      <c r="W210" s="118"/>
      <c r="X210" s="118"/>
      <c r="Y210" s="118"/>
      <c r="Z210" s="118"/>
      <c r="AA210" s="118"/>
      <c r="AB210" s="118"/>
      <c r="AC210" s="118"/>
      <c r="AD210" s="118"/>
      <c r="AE210" s="118"/>
      <c r="AF210" s="118"/>
      <c r="AG210" s="118"/>
      <c r="AH210" s="118"/>
      <c r="AI210" s="118"/>
      <c r="AJ210" s="118"/>
      <c r="AK210" s="118"/>
      <c r="AL210" s="118"/>
      <c r="AM210" s="118"/>
      <c r="AN210" s="118"/>
      <c r="AO210" s="118"/>
      <c r="AP210" s="118"/>
      <c r="AQ210" s="118"/>
      <c r="AR210" s="118"/>
      <c r="AS210" s="118"/>
      <c r="AT210" s="118"/>
      <c r="AU210" s="118"/>
      <c r="AV210" s="118"/>
      <c r="AW210" s="118"/>
      <c r="AX210" s="118"/>
      <c r="AY210" s="118"/>
      <c r="AZ210" s="118"/>
      <c r="BA210" s="118"/>
      <c r="BB210" s="118"/>
      <c r="BC210" s="118"/>
      <c r="BD210" s="118"/>
      <c r="BE210" s="118"/>
      <c r="BF210" s="118"/>
      <c r="BG210" s="118"/>
      <c r="BH210" s="118"/>
      <c r="BI210" s="118"/>
      <c r="BJ210" s="118"/>
      <c r="BK210" s="118"/>
      <c r="BL210" s="118"/>
      <c r="BM210" s="118"/>
      <c r="BN210" s="118"/>
      <c r="BO210" s="118"/>
      <c r="BP210" s="118"/>
      <c r="BQ210" s="118"/>
      <c r="BR210" s="118"/>
      <c r="BS210" s="118"/>
      <c r="BT210" s="118"/>
      <c r="BU210" s="118"/>
      <c r="BV210" s="118"/>
      <c r="BW210" s="118"/>
      <c r="BX210" s="118"/>
      <c r="BY210" s="118"/>
      <c r="BZ210" s="118"/>
      <c r="CA210" s="118"/>
    </row>
    <row r="211" spans="1:79">
      <c r="A211" s="35"/>
      <c r="B211" s="35"/>
      <c r="C211" s="35"/>
      <c r="D211" s="35"/>
      <c r="E211" s="35"/>
      <c r="F211" s="35"/>
      <c r="G211" s="35"/>
      <c r="H211" s="118"/>
      <c r="I211" s="118"/>
      <c r="J211" s="118"/>
      <c r="K211" s="118"/>
      <c r="L211" s="118"/>
      <c r="M211" s="118"/>
      <c r="N211" s="118"/>
      <c r="O211" s="118"/>
      <c r="P211" s="118"/>
      <c r="Q211" s="118"/>
      <c r="R211" s="118"/>
      <c r="S211" s="118"/>
      <c r="T211" s="118"/>
      <c r="U211" s="118"/>
      <c r="V211" s="118"/>
      <c r="W211" s="118"/>
      <c r="X211" s="118"/>
      <c r="Y211" s="118"/>
      <c r="Z211" s="118"/>
      <c r="AA211" s="118"/>
      <c r="AB211" s="118"/>
      <c r="AC211" s="118"/>
      <c r="AD211" s="118"/>
      <c r="AE211" s="118"/>
      <c r="AF211" s="118"/>
      <c r="AG211" s="118"/>
      <c r="AH211" s="118"/>
      <c r="AI211" s="118"/>
      <c r="AJ211" s="118"/>
      <c r="AK211" s="118"/>
      <c r="AL211" s="118"/>
      <c r="AM211" s="118"/>
      <c r="AN211" s="118"/>
      <c r="AO211" s="118"/>
      <c r="AP211" s="118"/>
      <c r="AQ211" s="118"/>
      <c r="AR211" s="118"/>
      <c r="AS211" s="118"/>
      <c r="AT211" s="118"/>
      <c r="AU211" s="118"/>
      <c r="AV211" s="118"/>
      <c r="AW211" s="118"/>
      <c r="AX211" s="118"/>
      <c r="AY211" s="118"/>
      <c r="AZ211" s="118"/>
      <c r="BA211" s="118"/>
      <c r="BB211" s="118"/>
      <c r="BC211" s="118"/>
      <c r="BD211" s="118"/>
      <c r="BE211" s="118"/>
      <c r="BF211" s="118"/>
      <c r="BG211" s="118"/>
      <c r="BH211" s="118"/>
      <c r="BI211" s="118"/>
      <c r="BJ211" s="118"/>
      <c r="BK211" s="118"/>
      <c r="BL211" s="118"/>
      <c r="BM211" s="118"/>
      <c r="BN211" s="118"/>
      <c r="BO211" s="118"/>
      <c r="BP211" s="118"/>
      <c r="BQ211" s="118"/>
      <c r="BR211" s="118"/>
      <c r="BS211" s="118"/>
      <c r="BT211" s="118"/>
      <c r="BU211" s="118"/>
      <c r="BV211" s="118"/>
      <c r="BW211" s="118"/>
      <c r="BX211" s="118"/>
      <c r="BY211" s="118"/>
      <c r="BZ211" s="118"/>
      <c r="CA211" s="118"/>
    </row>
    <row r="212" spans="1:79">
      <c r="A212" s="35"/>
      <c r="B212" s="35"/>
      <c r="C212" s="35"/>
      <c r="D212" s="35"/>
      <c r="E212" s="35"/>
      <c r="F212" s="35"/>
      <c r="G212" s="35"/>
      <c r="H212" s="118"/>
      <c r="I212" s="118"/>
      <c r="J212" s="118"/>
      <c r="K212" s="118"/>
      <c r="L212" s="118"/>
      <c r="M212" s="118"/>
      <c r="N212" s="118"/>
      <c r="O212" s="118"/>
      <c r="P212" s="118"/>
      <c r="Q212" s="118"/>
      <c r="R212" s="118"/>
      <c r="S212" s="118"/>
      <c r="T212" s="118"/>
      <c r="U212" s="118"/>
      <c r="V212" s="118"/>
      <c r="W212" s="118"/>
      <c r="X212" s="118"/>
      <c r="Y212" s="118"/>
      <c r="Z212" s="118"/>
      <c r="AA212" s="118"/>
      <c r="AB212" s="118"/>
      <c r="AC212" s="118"/>
      <c r="AD212" s="118"/>
      <c r="AE212" s="118"/>
      <c r="AF212" s="118"/>
      <c r="AG212" s="118"/>
      <c r="AH212" s="118"/>
      <c r="AI212" s="118"/>
      <c r="AJ212" s="118"/>
      <c r="AK212" s="118"/>
      <c r="AL212" s="118"/>
      <c r="AM212" s="118"/>
      <c r="AN212" s="118"/>
      <c r="AO212" s="118"/>
      <c r="AP212" s="118"/>
      <c r="AQ212" s="118"/>
      <c r="AR212" s="118"/>
      <c r="AS212" s="118"/>
      <c r="AT212" s="118"/>
      <c r="AU212" s="118"/>
      <c r="AV212" s="118"/>
      <c r="AW212" s="118"/>
      <c r="AX212" s="118"/>
      <c r="AY212" s="118"/>
      <c r="AZ212" s="118"/>
      <c r="BA212" s="118"/>
      <c r="BB212" s="118"/>
      <c r="BC212" s="118"/>
      <c r="BD212" s="118"/>
      <c r="BE212" s="118"/>
      <c r="BF212" s="118"/>
      <c r="BG212" s="118"/>
      <c r="BH212" s="118"/>
      <c r="BI212" s="118"/>
      <c r="BJ212" s="118"/>
      <c r="BK212" s="118"/>
      <c r="BL212" s="118"/>
      <c r="BM212" s="118"/>
      <c r="BN212" s="118"/>
      <c r="BO212" s="118"/>
      <c r="BP212" s="118"/>
      <c r="BQ212" s="118"/>
      <c r="BR212" s="118"/>
      <c r="BS212" s="118"/>
      <c r="BT212" s="118"/>
      <c r="BU212" s="118"/>
      <c r="BV212" s="118"/>
      <c r="BW212" s="118"/>
      <c r="BX212" s="118"/>
      <c r="BY212" s="118"/>
      <c r="BZ212" s="118"/>
      <c r="CA212" s="118"/>
    </row>
    <row r="213" spans="1:79">
      <c r="A213" s="35"/>
      <c r="B213" s="35"/>
      <c r="C213" s="35"/>
      <c r="D213" s="35"/>
      <c r="E213" s="35"/>
      <c r="F213" s="35"/>
      <c r="G213" s="35"/>
      <c r="H213" s="118"/>
      <c r="I213" s="118"/>
      <c r="J213" s="118"/>
      <c r="K213" s="118"/>
      <c r="L213" s="118"/>
      <c r="M213" s="118"/>
      <c r="N213" s="118"/>
      <c r="O213" s="118"/>
      <c r="P213" s="118"/>
      <c r="Q213" s="118"/>
      <c r="R213" s="118"/>
      <c r="S213" s="118"/>
      <c r="T213" s="118"/>
      <c r="U213" s="118"/>
      <c r="V213" s="118"/>
      <c r="W213" s="118"/>
      <c r="X213" s="118"/>
      <c r="Y213" s="118"/>
      <c r="Z213" s="118"/>
      <c r="AA213" s="118"/>
      <c r="AB213" s="118"/>
      <c r="AC213" s="118"/>
      <c r="AD213" s="118"/>
      <c r="AE213" s="118"/>
      <c r="AF213" s="118"/>
      <c r="AG213" s="118"/>
      <c r="AH213" s="118"/>
      <c r="AI213" s="118"/>
      <c r="AJ213" s="118"/>
      <c r="AK213" s="118"/>
      <c r="AL213" s="118"/>
      <c r="AM213" s="118"/>
      <c r="AN213" s="118"/>
      <c r="AO213" s="118"/>
      <c r="AP213" s="118"/>
      <c r="AQ213" s="118"/>
      <c r="AR213" s="118"/>
      <c r="AS213" s="118"/>
      <c r="AT213" s="118"/>
      <c r="AU213" s="118"/>
      <c r="AV213" s="118"/>
      <c r="AW213" s="118"/>
      <c r="AX213" s="118"/>
      <c r="AY213" s="118"/>
      <c r="AZ213" s="118"/>
      <c r="BA213" s="118"/>
      <c r="BB213" s="118"/>
      <c r="BC213" s="118"/>
      <c r="BD213" s="118"/>
      <c r="BE213" s="118"/>
      <c r="BF213" s="118"/>
      <c r="BG213" s="118"/>
      <c r="BH213" s="118"/>
      <c r="BI213" s="118"/>
      <c r="BJ213" s="118"/>
      <c r="BK213" s="118"/>
      <c r="BL213" s="118"/>
      <c r="BM213" s="118"/>
      <c r="BN213" s="118"/>
      <c r="BO213" s="118"/>
      <c r="BP213" s="118"/>
      <c r="BQ213" s="118"/>
      <c r="BR213" s="118"/>
      <c r="BS213" s="118"/>
      <c r="BT213" s="118"/>
      <c r="BU213" s="118"/>
      <c r="BV213" s="118"/>
      <c r="BW213" s="118"/>
      <c r="BX213" s="118"/>
      <c r="BY213" s="118"/>
      <c r="BZ213" s="118"/>
      <c r="CA213" s="118"/>
    </row>
    <row r="214" spans="1:79">
      <c r="A214" s="35"/>
      <c r="B214" s="35"/>
      <c r="C214" s="35"/>
      <c r="D214" s="35"/>
      <c r="E214" s="35"/>
      <c r="F214" s="35"/>
      <c r="G214" s="35"/>
      <c r="H214" s="118"/>
      <c r="I214" s="118"/>
      <c r="J214" s="118"/>
      <c r="K214" s="118"/>
      <c r="L214" s="118"/>
      <c r="M214" s="118"/>
      <c r="N214" s="118"/>
      <c r="O214" s="118"/>
      <c r="P214" s="118"/>
      <c r="Q214" s="118"/>
      <c r="R214" s="118"/>
      <c r="S214" s="118"/>
      <c r="T214" s="118"/>
      <c r="U214" s="118"/>
      <c r="V214" s="118"/>
      <c r="W214" s="118"/>
      <c r="X214" s="118"/>
      <c r="Y214" s="118"/>
      <c r="Z214" s="118"/>
      <c r="AA214" s="118"/>
      <c r="AB214" s="118"/>
      <c r="AC214" s="118"/>
      <c r="AD214" s="118"/>
      <c r="AE214" s="118"/>
      <c r="AF214" s="118"/>
      <c r="AG214" s="118"/>
      <c r="AH214" s="118"/>
      <c r="AI214" s="118"/>
      <c r="AJ214" s="118"/>
      <c r="AK214" s="118"/>
      <c r="AL214" s="118"/>
      <c r="AM214" s="118"/>
      <c r="AN214" s="118"/>
      <c r="AO214" s="118"/>
      <c r="AP214" s="118"/>
      <c r="AQ214" s="118"/>
      <c r="AR214" s="118"/>
      <c r="AS214" s="118"/>
      <c r="AT214" s="118"/>
      <c r="AU214" s="118"/>
      <c r="AV214" s="118"/>
      <c r="AW214" s="118"/>
      <c r="AX214" s="118"/>
      <c r="AY214" s="118"/>
      <c r="AZ214" s="118"/>
      <c r="BA214" s="118"/>
      <c r="BB214" s="118"/>
      <c r="BC214" s="118"/>
      <c r="BD214" s="118"/>
      <c r="BE214" s="118"/>
      <c r="BF214" s="118"/>
      <c r="BG214" s="118"/>
      <c r="BH214" s="118"/>
      <c r="BI214" s="118"/>
      <c r="BJ214" s="118"/>
      <c r="BK214" s="118"/>
      <c r="BL214" s="118"/>
      <c r="BM214" s="118"/>
      <c r="BN214" s="118"/>
      <c r="BO214" s="118"/>
      <c r="BP214" s="118"/>
      <c r="BQ214" s="118"/>
      <c r="BR214" s="118"/>
      <c r="BS214" s="118"/>
      <c r="BT214" s="118"/>
      <c r="BU214" s="118"/>
      <c r="BV214" s="118"/>
      <c r="BW214" s="118"/>
      <c r="BX214" s="118"/>
      <c r="BY214" s="118"/>
      <c r="BZ214" s="118"/>
      <c r="CA214" s="118"/>
    </row>
    <row r="215" spans="1:79">
      <c r="A215" s="35"/>
      <c r="B215" s="35"/>
      <c r="C215" s="35"/>
      <c r="D215" s="35"/>
      <c r="E215" s="35"/>
      <c r="F215" s="35"/>
      <c r="G215" s="35"/>
      <c r="H215" s="118"/>
      <c r="I215" s="118"/>
      <c r="J215" s="118"/>
      <c r="K215" s="118"/>
      <c r="L215" s="118"/>
      <c r="M215" s="118"/>
      <c r="N215" s="118"/>
      <c r="O215" s="118"/>
      <c r="P215" s="118"/>
      <c r="Q215" s="118"/>
      <c r="R215" s="118"/>
      <c r="S215" s="118"/>
      <c r="T215" s="118"/>
      <c r="U215" s="118"/>
      <c r="V215" s="118"/>
      <c r="W215" s="118"/>
      <c r="X215" s="118"/>
      <c r="Y215" s="118"/>
      <c r="Z215" s="118"/>
      <c r="AA215" s="118"/>
      <c r="AB215" s="118"/>
      <c r="AC215" s="118"/>
      <c r="AD215" s="118"/>
      <c r="AE215" s="118"/>
      <c r="AF215" s="118"/>
      <c r="AG215" s="118"/>
      <c r="AH215" s="118"/>
      <c r="AI215" s="118"/>
      <c r="AJ215" s="118"/>
      <c r="AK215" s="118"/>
      <c r="AL215" s="118"/>
      <c r="AM215" s="118"/>
      <c r="AN215" s="118"/>
      <c r="AO215" s="118"/>
      <c r="AP215" s="118"/>
      <c r="AQ215" s="118"/>
      <c r="AR215" s="118"/>
      <c r="AS215" s="118"/>
      <c r="AT215" s="118"/>
      <c r="AU215" s="118"/>
      <c r="AV215" s="118"/>
      <c r="AW215" s="118"/>
      <c r="AX215" s="118"/>
      <c r="AY215" s="118"/>
      <c r="AZ215" s="118"/>
      <c r="BA215" s="118"/>
      <c r="BB215" s="118"/>
      <c r="BC215" s="118"/>
      <c r="BD215" s="118"/>
      <c r="BE215" s="118"/>
      <c r="BF215" s="118"/>
      <c r="BG215" s="118"/>
      <c r="BH215" s="118"/>
      <c r="BI215" s="118"/>
      <c r="BJ215" s="118"/>
      <c r="BK215" s="118"/>
      <c r="BL215" s="118"/>
      <c r="BM215" s="118"/>
      <c r="BN215" s="118"/>
      <c r="BO215" s="118"/>
      <c r="BP215" s="118"/>
      <c r="BQ215" s="118"/>
      <c r="BR215" s="118"/>
      <c r="BS215" s="118"/>
      <c r="BT215" s="118"/>
      <c r="BU215" s="118"/>
      <c r="BV215" s="118"/>
      <c r="BW215" s="118"/>
      <c r="BX215" s="118"/>
      <c r="BY215" s="118"/>
      <c r="BZ215" s="118"/>
      <c r="CA215" s="118"/>
    </row>
    <row r="216" spans="1:79">
      <c r="A216" s="35"/>
      <c r="B216" s="35"/>
      <c r="C216" s="35"/>
      <c r="D216" s="35"/>
      <c r="E216" s="35"/>
      <c r="F216" s="35"/>
      <c r="G216" s="35"/>
      <c r="H216" s="118"/>
      <c r="I216" s="118"/>
      <c r="J216" s="118"/>
      <c r="K216" s="118"/>
      <c r="L216" s="118"/>
      <c r="M216" s="118"/>
      <c r="N216" s="118"/>
      <c r="O216" s="118"/>
      <c r="P216" s="118"/>
      <c r="Q216" s="118"/>
      <c r="R216" s="118"/>
      <c r="S216" s="118"/>
      <c r="T216" s="118"/>
      <c r="U216" s="118"/>
      <c r="V216" s="118"/>
      <c r="W216" s="118"/>
      <c r="X216" s="118"/>
      <c r="Y216" s="118"/>
      <c r="Z216" s="118"/>
      <c r="AA216" s="118"/>
      <c r="AB216" s="118"/>
      <c r="AC216" s="118"/>
      <c r="AD216" s="118"/>
      <c r="AE216" s="118"/>
      <c r="AF216" s="118"/>
      <c r="AG216" s="118"/>
      <c r="AH216" s="118"/>
      <c r="AI216" s="118"/>
      <c r="AJ216" s="118"/>
      <c r="AK216" s="118"/>
      <c r="AL216" s="118"/>
      <c r="AM216" s="118"/>
      <c r="AN216" s="118"/>
      <c r="AO216" s="118"/>
      <c r="AP216" s="118"/>
      <c r="AQ216" s="118"/>
      <c r="AR216" s="118"/>
      <c r="AS216" s="118"/>
      <c r="AT216" s="118"/>
      <c r="AU216" s="118"/>
      <c r="AV216" s="118"/>
      <c r="AW216" s="118"/>
      <c r="AX216" s="118"/>
      <c r="AY216" s="118"/>
      <c r="AZ216" s="118"/>
      <c r="BA216" s="118"/>
      <c r="BB216" s="118"/>
      <c r="BC216" s="118"/>
      <c r="BD216" s="118"/>
      <c r="BE216" s="118"/>
      <c r="BF216" s="118"/>
      <c r="BG216" s="118"/>
      <c r="BH216" s="118"/>
      <c r="BI216" s="118"/>
      <c r="BJ216" s="118"/>
      <c r="BK216" s="118"/>
      <c r="BL216" s="118"/>
      <c r="BM216" s="118"/>
      <c r="BN216" s="118"/>
      <c r="BO216" s="118"/>
      <c r="BP216" s="118"/>
      <c r="BQ216" s="118"/>
      <c r="BR216" s="118"/>
      <c r="BS216" s="118"/>
      <c r="BT216" s="118"/>
      <c r="BU216" s="118"/>
      <c r="BV216" s="118"/>
      <c r="BW216" s="118"/>
      <c r="BX216" s="118"/>
      <c r="BY216" s="118"/>
      <c r="BZ216" s="118"/>
      <c r="CA216" s="118"/>
    </row>
    <row r="217" spans="1:79">
      <c r="A217" s="35"/>
      <c r="B217" s="35"/>
      <c r="C217" s="35"/>
      <c r="D217" s="35"/>
      <c r="E217" s="35"/>
      <c r="F217" s="35"/>
      <c r="G217" s="35"/>
      <c r="H217" s="118"/>
      <c r="I217" s="118"/>
      <c r="J217" s="118"/>
      <c r="K217" s="118"/>
      <c r="L217" s="118"/>
      <c r="M217" s="118"/>
      <c r="N217" s="118"/>
      <c r="O217" s="118"/>
      <c r="P217" s="118"/>
      <c r="Q217" s="118"/>
      <c r="R217" s="118"/>
      <c r="S217" s="118"/>
      <c r="T217" s="118"/>
      <c r="U217" s="118"/>
      <c r="V217" s="118"/>
      <c r="W217" s="118"/>
      <c r="X217" s="118"/>
      <c r="Y217" s="118"/>
      <c r="Z217" s="118"/>
      <c r="AA217" s="118"/>
      <c r="AB217" s="118"/>
      <c r="AC217" s="118"/>
      <c r="AD217" s="118"/>
      <c r="AE217" s="118"/>
      <c r="AF217" s="118"/>
      <c r="AG217" s="118"/>
      <c r="AH217" s="118"/>
      <c r="AI217" s="118"/>
      <c r="AJ217" s="118"/>
      <c r="AK217" s="118"/>
      <c r="AL217" s="118"/>
      <c r="AM217" s="118"/>
      <c r="AN217" s="118"/>
      <c r="AO217" s="118"/>
      <c r="AP217" s="118"/>
      <c r="AQ217" s="118"/>
      <c r="AR217" s="118"/>
      <c r="AS217" s="118"/>
      <c r="AT217" s="118"/>
      <c r="AU217" s="118"/>
      <c r="AV217" s="118"/>
      <c r="AW217" s="118"/>
      <c r="AX217" s="118"/>
      <c r="AY217" s="118"/>
      <c r="AZ217" s="118"/>
      <c r="BA217" s="118"/>
      <c r="BB217" s="118"/>
      <c r="BC217" s="118"/>
      <c r="BD217" s="118"/>
      <c r="BE217" s="118"/>
      <c r="BF217" s="118"/>
      <c r="BG217" s="118"/>
      <c r="BH217" s="118"/>
      <c r="BI217" s="118"/>
      <c r="BJ217" s="118"/>
      <c r="BK217" s="118"/>
      <c r="BL217" s="118"/>
      <c r="BM217" s="118"/>
      <c r="BN217" s="118"/>
      <c r="BO217" s="118"/>
      <c r="BP217" s="118"/>
      <c r="BQ217" s="118"/>
      <c r="BR217" s="118"/>
      <c r="BS217" s="118"/>
      <c r="BT217" s="118"/>
      <c r="BU217" s="118"/>
      <c r="BV217" s="118"/>
      <c r="BW217" s="118"/>
      <c r="BX217" s="118"/>
      <c r="BY217" s="118"/>
      <c r="BZ217" s="118"/>
      <c r="CA217" s="118"/>
    </row>
    <row r="218" spans="1:79">
      <c r="A218" s="35"/>
      <c r="B218" s="35"/>
      <c r="C218" s="35"/>
      <c r="D218" s="35"/>
      <c r="E218" s="35"/>
      <c r="F218" s="35"/>
      <c r="G218" s="35"/>
      <c r="H218" s="118"/>
      <c r="I218" s="118"/>
      <c r="J218" s="118"/>
      <c r="K218" s="118"/>
      <c r="L218" s="118"/>
      <c r="M218" s="118"/>
      <c r="N218" s="118"/>
      <c r="O218" s="118"/>
      <c r="P218" s="118"/>
      <c r="Q218" s="118"/>
      <c r="R218" s="118"/>
      <c r="S218" s="118"/>
      <c r="T218" s="118"/>
      <c r="U218" s="118"/>
      <c r="V218" s="118"/>
      <c r="W218" s="118"/>
      <c r="X218" s="118"/>
      <c r="Y218" s="118"/>
      <c r="Z218" s="118"/>
      <c r="AA218" s="118"/>
      <c r="AB218" s="118"/>
      <c r="AC218" s="118"/>
      <c r="AD218" s="118"/>
      <c r="AE218" s="118"/>
      <c r="AF218" s="118"/>
      <c r="AG218" s="118"/>
      <c r="AH218" s="118"/>
      <c r="AI218" s="118"/>
      <c r="AJ218" s="118"/>
      <c r="AK218" s="118"/>
      <c r="AL218" s="118"/>
      <c r="AM218" s="118"/>
      <c r="AN218" s="118"/>
      <c r="AO218" s="118"/>
      <c r="AP218" s="118"/>
      <c r="AQ218" s="118"/>
      <c r="AR218" s="118"/>
      <c r="AS218" s="118"/>
      <c r="AT218" s="118"/>
      <c r="AU218" s="118"/>
      <c r="AV218" s="118"/>
      <c r="AW218" s="118"/>
      <c r="AX218" s="118"/>
      <c r="AY218" s="118"/>
      <c r="AZ218" s="118"/>
      <c r="BA218" s="118"/>
      <c r="BB218" s="118"/>
      <c r="BC218" s="118"/>
      <c r="BD218" s="118"/>
      <c r="BE218" s="118"/>
      <c r="BF218" s="118"/>
      <c r="BG218" s="118"/>
      <c r="BH218" s="118"/>
      <c r="BI218" s="118"/>
      <c r="BJ218" s="118"/>
      <c r="BK218" s="118"/>
      <c r="BL218" s="118"/>
      <c r="BM218" s="118"/>
      <c r="BN218" s="118"/>
      <c r="BO218" s="118"/>
      <c r="BP218" s="118"/>
      <c r="BQ218" s="118"/>
      <c r="BR218" s="118"/>
      <c r="BS218" s="118"/>
      <c r="BT218" s="118"/>
      <c r="BU218" s="118"/>
      <c r="BV218" s="118"/>
      <c r="BW218" s="118"/>
      <c r="BX218" s="118"/>
      <c r="BY218" s="118"/>
      <c r="BZ218" s="118"/>
      <c r="CA218" s="118"/>
    </row>
    <row r="219" spans="1:79">
      <c r="A219" s="35"/>
      <c r="B219" s="35"/>
      <c r="C219" s="35"/>
      <c r="D219" s="35"/>
      <c r="E219" s="35"/>
      <c r="F219" s="35"/>
      <c r="G219" s="35"/>
      <c r="H219" s="118"/>
      <c r="I219" s="118"/>
      <c r="J219" s="118"/>
      <c r="K219" s="118"/>
      <c r="L219" s="118"/>
      <c r="M219" s="118"/>
      <c r="N219" s="118"/>
      <c r="O219" s="118"/>
      <c r="P219" s="118"/>
      <c r="Q219" s="118"/>
      <c r="R219" s="118"/>
      <c r="S219" s="118"/>
      <c r="T219" s="118"/>
      <c r="U219" s="118"/>
      <c r="V219" s="118"/>
      <c r="W219" s="118"/>
      <c r="X219" s="118"/>
      <c r="Y219" s="118"/>
      <c r="Z219" s="118"/>
      <c r="AA219" s="118"/>
      <c r="AB219" s="118"/>
      <c r="AC219" s="118"/>
      <c r="AD219" s="118"/>
      <c r="AE219" s="118"/>
      <c r="AF219" s="118"/>
      <c r="AG219" s="118"/>
      <c r="AH219" s="118"/>
      <c r="AI219" s="118"/>
      <c r="AJ219" s="118"/>
      <c r="AK219" s="118"/>
      <c r="AL219" s="118"/>
      <c r="AM219" s="118"/>
      <c r="AN219" s="118"/>
      <c r="AO219" s="118"/>
      <c r="AP219" s="118"/>
      <c r="AQ219" s="118"/>
      <c r="AR219" s="118"/>
      <c r="AS219" s="118"/>
      <c r="AT219" s="118"/>
      <c r="AU219" s="118"/>
      <c r="AV219" s="118"/>
      <c r="AW219" s="118"/>
      <c r="AX219" s="118"/>
      <c r="AY219" s="118"/>
      <c r="AZ219" s="118"/>
      <c r="BA219" s="118"/>
      <c r="BB219" s="118"/>
      <c r="BC219" s="118"/>
      <c r="BD219" s="118"/>
      <c r="BE219" s="118"/>
      <c r="BF219" s="118"/>
      <c r="BG219" s="118"/>
      <c r="BH219" s="118"/>
      <c r="BI219" s="118"/>
      <c r="BJ219" s="118"/>
      <c r="BK219" s="118"/>
      <c r="BL219" s="118"/>
      <c r="BM219" s="118"/>
      <c r="BN219" s="118"/>
      <c r="BO219" s="118"/>
      <c r="BP219" s="118"/>
      <c r="BQ219" s="118"/>
      <c r="BR219" s="118"/>
      <c r="BS219" s="118"/>
      <c r="BT219" s="118"/>
      <c r="BU219" s="118"/>
      <c r="BV219" s="118"/>
      <c r="BW219" s="118"/>
      <c r="BX219" s="118"/>
      <c r="BY219" s="118"/>
      <c r="BZ219" s="118"/>
      <c r="CA219" s="118"/>
    </row>
    <row r="220" spans="1:79">
      <c r="A220" s="35"/>
      <c r="B220" s="35"/>
      <c r="C220" s="35"/>
      <c r="D220" s="35"/>
      <c r="E220" s="35"/>
      <c r="F220" s="35"/>
      <c r="G220" s="35"/>
      <c r="H220" s="118"/>
      <c r="I220" s="118"/>
      <c r="J220" s="118"/>
      <c r="K220" s="118"/>
      <c r="L220" s="118"/>
      <c r="M220" s="118"/>
      <c r="N220" s="118"/>
      <c r="O220" s="118"/>
      <c r="P220" s="118"/>
      <c r="Q220" s="118"/>
      <c r="R220" s="118"/>
      <c r="S220" s="118"/>
      <c r="T220" s="118"/>
      <c r="U220" s="118"/>
      <c r="V220" s="118"/>
      <c r="W220" s="118"/>
      <c r="X220" s="118"/>
      <c r="Y220" s="118"/>
      <c r="Z220" s="118"/>
      <c r="AA220" s="118"/>
      <c r="AB220" s="118"/>
      <c r="AC220" s="118"/>
      <c r="AD220" s="118"/>
      <c r="AE220" s="118"/>
      <c r="AF220" s="118"/>
      <c r="AG220" s="118"/>
      <c r="AH220" s="118"/>
      <c r="AI220" s="118"/>
      <c r="AJ220" s="118"/>
      <c r="AK220" s="118"/>
      <c r="AL220" s="118"/>
      <c r="AM220" s="118"/>
      <c r="AN220" s="118"/>
      <c r="AO220" s="118"/>
      <c r="AP220" s="118"/>
      <c r="AQ220" s="118"/>
      <c r="AR220" s="118"/>
      <c r="AS220" s="118"/>
      <c r="AT220" s="118"/>
      <c r="AU220" s="118"/>
      <c r="AV220" s="118"/>
      <c r="AW220" s="118"/>
      <c r="AX220" s="118"/>
      <c r="AY220" s="118"/>
      <c r="AZ220" s="118"/>
      <c r="BA220" s="118"/>
      <c r="BB220" s="118"/>
      <c r="BC220" s="118"/>
      <c r="BD220" s="118"/>
      <c r="BE220" s="118"/>
      <c r="BF220" s="118"/>
      <c r="BG220" s="118"/>
      <c r="BH220" s="118"/>
      <c r="BI220" s="118"/>
      <c r="BJ220" s="118"/>
      <c r="BK220" s="118"/>
      <c r="BL220" s="118"/>
      <c r="BM220" s="118"/>
      <c r="BN220" s="118"/>
      <c r="BO220" s="118"/>
      <c r="BP220" s="118"/>
      <c r="BQ220" s="118"/>
      <c r="BR220" s="118"/>
      <c r="BS220" s="118"/>
      <c r="BT220" s="118"/>
      <c r="BU220" s="118"/>
      <c r="BV220" s="118"/>
      <c r="BW220" s="118"/>
      <c r="BX220" s="118"/>
      <c r="BY220" s="118"/>
      <c r="BZ220" s="118"/>
      <c r="CA220" s="118"/>
    </row>
    <row r="221" spans="1:79">
      <c r="A221" s="35"/>
      <c r="B221" s="35"/>
      <c r="C221" s="35"/>
      <c r="D221" s="35"/>
      <c r="E221" s="35"/>
      <c r="F221" s="35"/>
      <c r="G221" s="35"/>
      <c r="H221" s="118"/>
      <c r="I221" s="118"/>
      <c r="J221" s="118"/>
      <c r="K221" s="118"/>
      <c r="L221" s="118"/>
      <c r="M221" s="118"/>
      <c r="N221" s="118"/>
      <c r="O221" s="118"/>
      <c r="P221" s="118"/>
      <c r="Q221" s="118"/>
      <c r="R221" s="118"/>
      <c r="S221" s="118"/>
      <c r="T221" s="118"/>
      <c r="U221" s="118"/>
      <c r="V221" s="118"/>
      <c r="W221" s="118"/>
      <c r="X221" s="118"/>
      <c r="Y221" s="118"/>
      <c r="Z221" s="118"/>
      <c r="AA221" s="118"/>
      <c r="AB221" s="118"/>
      <c r="AC221" s="118"/>
      <c r="AD221" s="118"/>
      <c r="AE221" s="118"/>
      <c r="AF221" s="118"/>
      <c r="AG221" s="118"/>
      <c r="AH221" s="118"/>
      <c r="AI221" s="118"/>
      <c r="AJ221" s="118"/>
      <c r="AK221" s="118"/>
      <c r="AL221" s="118"/>
      <c r="AM221" s="118"/>
      <c r="AN221" s="118"/>
      <c r="AO221" s="118"/>
      <c r="AP221" s="118"/>
      <c r="AQ221" s="118"/>
      <c r="AR221" s="118"/>
      <c r="AS221" s="118"/>
      <c r="AT221" s="118"/>
      <c r="AU221" s="118"/>
      <c r="AV221" s="118"/>
      <c r="AW221" s="118"/>
      <c r="AX221" s="118"/>
      <c r="AY221" s="118"/>
      <c r="AZ221" s="118"/>
      <c r="BA221" s="118"/>
      <c r="BB221" s="118"/>
      <c r="BC221" s="118"/>
      <c r="BD221" s="118"/>
      <c r="BE221" s="118"/>
      <c r="BF221" s="118"/>
      <c r="BG221" s="118"/>
      <c r="BH221" s="118"/>
      <c r="BI221" s="118"/>
      <c r="BJ221" s="118"/>
      <c r="BK221" s="118"/>
      <c r="BL221" s="118"/>
      <c r="BM221" s="118"/>
      <c r="BN221" s="118"/>
      <c r="BO221" s="118"/>
      <c r="BP221" s="118"/>
      <c r="BQ221" s="118"/>
      <c r="BR221" s="118"/>
      <c r="BS221" s="118"/>
      <c r="BT221" s="118"/>
      <c r="BU221" s="118"/>
      <c r="BV221" s="118"/>
      <c r="BW221" s="118"/>
      <c r="BX221" s="118"/>
      <c r="BY221" s="118"/>
      <c r="BZ221" s="118"/>
      <c r="CA221" s="118"/>
    </row>
    <row r="222" spans="1:79">
      <c r="A222" s="35"/>
      <c r="B222" s="35"/>
      <c r="C222" s="35"/>
      <c r="D222" s="35"/>
      <c r="E222" s="35"/>
      <c r="F222" s="35"/>
      <c r="G222" s="35"/>
      <c r="H222" s="118"/>
      <c r="I222" s="118"/>
      <c r="J222" s="118"/>
      <c r="K222" s="118"/>
      <c r="L222" s="118"/>
      <c r="M222" s="118"/>
      <c r="N222" s="118"/>
      <c r="O222" s="118"/>
      <c r="P222" s="118"/>
      <c r="Q222" s="118"/>
      <c r="R222" s="118"/>
      <c r="S222" s="118"/>
      <c r="T222" s="118"/>
      <c r="U222" s="118"/>
      <c r="V222" s="118"/>
      <c r="W222" s="118"/>
      <c r="X222" s="118"/>
      <c r="Y222" s="118"/>
      <c r="Z222" s="118"/>
      <c r="AA222" s="118"/>
      <c r="AB222" s="118"/>
      <c r="AC222" s="118"/>
      <c r="AD222" s="118"/>
      <c r="AE222" s="118"/>
      <c r="AF222" s="118"/>
      <c r="AG222" s="118"/>
      <c r="AH222" s="118"/>
      <c r="AI222" s="118"/>
      <c r="AJ222" s="118"/>
      <c r="AK222" s="118"/>
      <c r="AL222" s="118"/>
      <c r="AM222" s="118"/>
      <c r="AN222" s="118"/>
      <c r="AO222" s="118"/>
      <c r="AP222" s="118"/>
      <c r="AQ222" s="118"/>
      <c r="AR222" s="118"/>
      <c r="AS222" s="118"/>
      <c r="AT222" s="118"/>
      <c r="AU222" s="118"/>
      <c r="AV222" s="118"/>
      <c r="AW222" s="118"/>
      <c r="AX222" s="118"/>
      <c r="AY222" s="118"/>
      <c r="AZ222" s="118"/>
      <c r="BA222" s="118"/>
      <c r="BB222" s="118"/>
      <c r="BC222" s="118"/>
      <c r="BD222" s="118"/>
      <c r="BE222" s="118"/>
      <c r="BF222" s="118"/>
      <c r="BG222" s="118"/>
      <c r="BH222" s="118"/>
      <c r="BI222" s="118"/>
      <c r="BJ222" s="118"/>
      <c r="BK222" s="118"/>
      <c r="BL222" s="118"/>
      <c r="BM222" s="118"/>
      <c r="BN222" s="118"/>
      <c r="BO222" s="118"/>
      <c r="BP222" s="118"/>
      <c r="BQ222" s="118"/>
      <c r="BR222" s="118"/>
      <c r="BS222" s="118"/>
      <c r="BT222" s="118"/>
      <c r="BU222" s="118"/>
      <c r="BV222" s="118"/>
      <c r="BW222" s="118"/>
      <c r="BX222" s="118"/>
      <c r="BY222" s="118"/>
      <c r="BZ222" s="118"/>
      <c r="CA222" s="118"/>
    </row>
    <row r="223" spans="1:79">
      <c r="A223" s="35"/>
      <c r="B223" s="35"/>
      <c r="C223" s="35"/>
      <c r="D223" s="35"/>
      <c r="E223" s="35"/>
      <c r="F223" s="35"/>
      <c r="G223" s="35"/>
      <c r="H223" s="118"/>
      <c r="I223" s="118"/>
      <c r="J223" s="118"/>
      <c r="K223" s="118"/>
      <c r="L223" s="118"/>
      <c r="M223" s="118"/>
      <c r="N223" s="118"/>
      <c r="O223" s="118"/>
      <c r="P223" s="118"/>
      <c r="Q223" s="118"/>
      <c r="R223" s="118"/>
      <c r="S223" s="118"/>
      <c r="T223" s="118"/>
      <c r="U223" s="118"/>
      <c r="V223" s="118"/>
      <c r="W223" s="118"/>
      <c r="X223" s="118"/>
      <c r="Y223" s="118"/>
      <c r="Z223" s="118"/>
      <c r="AA223" s="118"/>
      <c r="AB223" s="118"/>
      <c r="AC223" s="118"/>
      <c r="AD223" s="118"/>
      <c r="AE223" s="118"/>
      <c r="AF223" s="118"/>
      <c r="AG223" s="118"/>
      <c r="AH223" s="118"/>
      <c r="AI223" s="118"/>
      <c r="AJ223" s="118"/>
      <c r="AK223" s="118"/>
      <c r="AL223" s="118"/>
      <c r="AM223" s="118"/>
      <c r="AN223" s="118"/>
      <c r="AO223" s="118"/>
      <c r="AP223" s="118"/>
      <c r="AQ223" s="118"/>
      <c r="AR223" s="118"/>
      <c r="AS223" s="118"/>
      <c r="AT223" s="118"/>
      <c r="AU223" s="118"/>
      <c r="AV223" s="118"/>
      <c r="AW223" s="118"/>
      <c r="AX223" s="118"/>
      <c r="AY223" s="118"/>
      <c r="AZ223" s="118"/>
      <c r="BA223" s="118"/>
      <c r="BB223" s="118"/>
      <c r="BC223" s="118"/>
      <c r="BD223" s="118"/>
      <c r="BE223" s="118"/>
      <c r="BF223" s="118"/>
      <c r="BG223" s="118"/>
      <c r="BH223" s="118"/>
      <c r="BI223" s="118"/>
      <c r="BJ223" s="118"/>
      <c r="BK223" s="118"/>
      <c r="BL223" s="118"/>
      <c r="BM223" s="118"/>
      <c r="BN223" s="118"/>
      <c r="BO223" s="118"/>
      <c r="BP223" s="118"/>
      <c r="BQ223" s="118"/>
      <c r="BR223" s="118"/>
      <c r="BS223" s="118"/>
      <c r="BT223" s="118"/>
      <c r="BU223" s="118"/>
      <c r="BV223" s="118"/>
      <c r="BW223" s="118"/>
      <c r="BX223" s="118"/>
      <c r="BY223" s="118"/>
      <c r="BZ223" s="118"/>
      <c r="CA223" s="118"/>
    </row>
    <row r="224" spans="1:79">
      <c r="A224" s="35"/>
      <c r="B224" s="35"/>
      <c r="C224" s="35"/>
      <c r="D224" s="35"/>
      <c r="E224" s="35"/>
      <c r="F224" s="35"/>
      <c r="G224" s="35"/>
      <c r="H224" s="118"/>
      <c r="I224" s="118"/>
      <c r="J224" s="118"/>
      <c r="K224" s="118"/>
      <c r="L224" s="118"/>
      <c r="M224" s="118"/>
      <c r="N224" s="118"/>
      <c r="O224" s="118"/>
      <c r="P224" s="118"/>
      <c r="Q224" s="118"/>
      <c r="R224" s="118"/>
      <c r="S224" s="118"/>
      <c r="T224" s="118"/>
      <c r="U224" s="118"/>
      <c r="V224" s="118"/>
      <c r="W224" s="118"/>
      <c r="X224" s="118"/>
      <c r="Y224" s="118"/>
      <c r="Z224" s="118"/>
      <c r="AA224" s="118"/>
      <c r="AB224" s="118"/>
      <c r="AC224" s="118"/>
      <c r="AD224" s="118"/>
      <c r="AE224" s="118"/>
      <c r="AF224" s="118"/>
      <c r="AG224" s="118"/>
      <c r="AH224" s="118"/>
      <c r="AI224" s="118"/>
      <c r="AJ224" s="118"/>
      <c r="AK224" s="118"/>
      <c r="AL224" s="118"/>
      <c r="AM224" s="118"/>
      <c r="AN224" s="118"/>
      <c r="AO224" s="118"/>
      <c r="AP224" s="118"/>
      <c r="AQ224" s="118"/>
      <c r="AR224" s="118"/>
      <c r="AS224" s="118"/>
      <c r="AT224" s="118"/>
      <c r="AU224" s="118"/>
      <c r="AV224" s="118"/>
      <c r="AW224" s="118"/>
      <c r="AX224" s="118"/>
      <c r="AY224" s="118"/>
      <c r="AZ224" s="118"/>
      <c r="BA224" s="118"/>
      <c r="BB224" s="118"/>
      <c r="BC224" s="118"/>
      <c r="BD224" s="118"/>
      <c r="BE224" s="118"/>
      <c r="BF224" s="118"/>
      <c r="BG224" s="118"/>
      <c r="BH224" s="118"/>
      <c r="BI224" s="118"/>
      <c r="BJ224" s="118"/>
      <c r="BK224" s="118"/>
      <c r="BL224" s="118"/>
      <c r="BM224" s="118"/>
      <c r="BN224" s="118"/>
      <c r="BO224" s="118"/>
      <c r="BP224" s="118"/>
      <c r="BQ224" s="118"/>
      <c r="BR224" s="118"/>
      <c r="BS224" s="118"/>
      <c r="BT224" s="118"/>
      <c r="BU224" s="118"/>
      <c r="BV224" s="118"/>
      <c r="BW224" s="118"/>
      <c r="BX224" s="118"/>
      <c r="BY224" s="118"/>
      <c r="BZ224" s="118"/>
      <c r="CA224" s="118"/>
    </row>
    <row r="225" spans="1:79">
      <c r="A225" s="35"/>
      <c r="B225" s="35"/>
      <c r="C225" s="35"/>
      <c r="D225" s="35"/>
      <c r="E225" s="35"/>
      <c r="F225" s="35"/>
      <c r="G225" s="35"/>
      <c r="H225" s="118"/>
      <c r="I225" s="118"/>
      <c r="J225" s="118"/>
      <c r="K225" s="118"/>
      <c r="L225" s="118"/>
      <c r="M225" s="118"/>
      <c r="N225" s="118"/>
      <c r="O225" s="118"/>
      <c r="P225" s="118"/>
      <c r="Q225" s="118"/>
      <c r="R225" s="118"/>
      <c r="S225" s="118"/>
      <c r="T225" s="118"/>
      <c r="U225" s="118"/>
      <c r="V225" s="118"/>
      <c r="W225" s="118"/>
      <c r="X225" s="118"/>
      <c r="Y225" s="118"/>
      <c r="Z225" s="118"/>
      <c r="AA225" s="118"/>
      <c r="AB225" s="118"/>
      <c r="AC225" s="118"/>
      <c r="AD225" s="118"/>
      <c r="AE225" s="118"/>
      <c r="AF225" s="118"/>
      <c r="AG225" s="118"/>
      <c r="AH225" s="118"/>
      <c r="AI225" s="118"/>
      <c r="AJ225" s="118"/>
      <c r="AK225" s="118"/>
      <c r="AL225" s="118"/>
      <c r="AM225" s="118"/>
      <c r="AN225" s="118"/>
      <c r="AO225" s="118"/>
      <c r="AP225" s="118"/>
      <c r="AQ225" s="118"/>
      <c r="AR225" s="118"/>
      <c r="AS225" s="118"/>
      <c r="AT225" s="118"/>
      <c r="AU225" s="118"/>
      <c r="AV225" s="118"/>
      <c r="AW225" s="118"/>
      <c r="AX225" s="118"/>
      <c r="AY225" s="118"/>
      <c r="AZ225" s="118"/>
      <c r="BA225" s="118"/>
      <c r="BB225" s="118"/>
      <c r="BC225" s="118"/>
      <c r="BD225" s="118"/>
      <c r="BE225" s="118"/>
      <c r="BF225" s="118"/>
      <c r="BG225" s="118"/>
      <c r="BH225" s="118"/>
      <c r="BI225" s="118"/>
      <c r="BJ225" s="118"/>
      <c r="BK225" s="118"/>
      <c r="BL225" s="118"/>
      <c r="BM225" s="118"/>
      <c r="BN225" s="118"/>
      <c r="BO225" s="118"/>
      <c r="BP225" s="118"/>
      <c r="BQ225" s="118"/>
      <c r="BR225" s="118"/>
      <c r="BS225" s="118"/>
      <c r="BT225" s="118"/>
      <c r="BU225" s="118"/>
      <c r="BV225" s="118"/>
      <c r="BW225" s="118"/>
      <c r="BX225" s="118"/>
      <c r="BY225" s="118"/>
      <c r="BZ225" s="118"/>
      <c r="CA225" s="118"/>
    </row>
    <row r="226" spans="1:79">
      <c r="A226" s="35"/>
      <c r="B226" s="35"/>
      <c r="C226" s="35"/>
      <c r="D226" s="35"/>
      <c r="E226" s="35"/>
      <c r="F226" s="35"/>
      <c r="G226" s="35"/>
      <c r="H226" s="118"/>
      <c r="I226" s="118"/>
      <c r="J226" s="118"/>
      <c r="K226" s="118"/>
      <c r="L226" s="118"/>
      <c r="M226" s="118"/>
      <c r="N226" s="118"/>
      <c r="O226" s="118"/>
      <c r="P226" s="118"/>
      <c r="Q226" s="118"/>
      <c r="R226" s="118"/>
      <c r="S226" s="118"/>
      <c r="T226" s="118"/>
      <c r="U226" s="118"/>
      <c r="V226" s="118"/>
      <c r="W226" s="118"/>
      <c r="X226" s="118"/>
      <c r="Y226" s="118"/>
      <c r="Z226" s="118"/>
      <c r="AA226" s="118"/>
      <c r="AB226" s="118"/>
      <c r="AC226" s="118"/>
      <c r="AD226" s="118"/>
      <c r="AE226" s="118"/>
      <c r="AF226" s="118"/>
      <c r="AG226" s="118"/>
      <c r="AH226" s="118"/>
      <c r="AI226" s="118"/>
      <c r="AJ226" s="118"/>
      <c r="AK226" s="118"/>
      <c r="AL226" s="118"/>
      <c r="AM226" s="118"/>
      <c r="AN226" s="118"/>
      <c r="AO226" s="118"/>
      <c r="AP226" s="118"/>
      <c r="AQ226" s="118"/>
      <c r="AR226" s="118"/>
      <c r="AS226" s="118"/>
      <c r="AT226" s="118"/>
      <c r="AU226" s="118"/>
      <c r="AV226" s="118"/>
      <c r="AW226" s="118"/>
      <c r="AX226" s="118"/>
      <c r="AY226" s="118"/>
      <c r="AZ226" s="118"/>
      <c r="BA226" s="118"/>
      <c r="BB226" s="118"/>
      <c r="BC226" s="118"/>
      <c r="BD226" s="118"/>
      <c r="BE226" s="118"/>
      <c r="BF226" s="118"/>
      <c r="BG226" s="118"/>
      <c r="BH226" s="118"/>
      <c r="BI226" s="118"/>
      <c r="BJ226" s="118"/>
      <c r="BK226" s="118"/>
      <c r="BL226" s="118"/>
      <c r="BM226" s="118"/>
      <c r="BN226" s="118"/>
      <c r="BO226" s="118"/>
      <c r="BP226" s="118"/>
      <c r="BQ226" s="118"/>
      <c r="BR226" s="118"/>
      <c r="BS226" s="118"/>
      <c r="BT226" s="118"/>
      <c r="BU226" s="118"/>
      <c r="BV226" s="118"/>
      <c r="BW226" s="118"/>
      <c r="BX226" s="118"/>
      <c r="BY226" s="118"/>
      <c r="BZ226" s="118"/>
      <c r="CA226" s="118"/>
    </row>
    <row r="227" spans="1:79">
      <c r="A227" s="35"/>
      <c r="B227" s="35"/>
      <c r="C227" s="35"/>
      <c r="D227" s="35"/>
      <c r="E227" s="35"/>
      <c r="F227" s="35"/>
      <c r="G227" s="35"/>
      <c r="H227" s="118"/>
      <c r="I227" s="118"/>
      <c r="J227" s="118"/>
      <c r="K227" s="118"/>
      <c r="L227" s="118"/>
      <c r="M227" s="118"/>
      <c r="N227" s="118"/>
      <c r="O227" s="118"/>
      <c r="P227" s="118"/>
      <c r="Q227" s="118"/>
      <c r="R227" s="118"/>
      <c r="S227" s="118"/>
      <c r="T227" s="118"/>
      <c r="U227" s="118"/>
      <c r="V227" s="118"/>
      <c r="W227" s="118"/>
      <c r="X227" s="118"/>
      <c r="Y227" s="118"/>
      <c r="Z227" s="118"/>
      <c r="AA227" s="118"/>
      <c r="AB227" s="118"/>
      <c r="AC227" s="118"/>
      <c r="AD227" s="118"/>
      <c r="AE227" s="118"/>
      <c r="AF227" s="118"/>
      <c r="AG227" s="118"/>
      <c r="AH227" s="118"/>
      <c r="AI227" s="118"/>
      <c r="AJ227" s="118"/>
      <c r="AK227" s="118"/>
      <c r="AL227" s="118"/>
      <c r="AM227" s="118"/>
      <c r="AN227" s="118"/>
      <c r="AO227" s="118"/>
      <c r="AP227" s="118"/>
      <c r="AQ227" s="118"/>
      <c r="AR227" s="118"/>
      <c r="AS227" s="118"/>
      <c r="AT227" s="118"/>
      <c r="AU227" s="118"/>
      <c r="AV227" s="118"/>
      <c r="AW227" s="118"/>
      <c r="AX227" s="118"/>
      <c r="AY227" s="118"/>
      <c r="AZ227" s="118"/>
      <c r="BA227" s="118"/>
      <c r="BB227" s="118"/>
      <c r="BC227" s="118"/>
      <c r="BD227" s="118"/>
      <c r="BE227" s="118"/>
      <c r="BF227" s="118"/>
      <c r="BG227" s="118"/>
      <c r="BH227" s="118"/>
      <c r="BI227" s="118"/>
      <c r="BJ227" s="118"/>
      <c r="BK227" s="118"/>
      <c r="BL227" s="118"/>
      <c r="BM227" s="118"/>
      <c r="BN227" s="118"/>
      <c r="BO227" s="118"/>
      <c r="BP227" s="118"/>
      <c r="BQ227" s="118"/>
      <c r="BR227" s="118"/>
      <c r="BS227" s="118"/>
      <c r="BT227" s="118"/>
      <c r="BU227" s="118"/>
      <c r="BV227" s="118"/>
      <c r="BW227" s="118"/>
      <c r="BX227" s="118"/>
      <c r="BY227" s="118"/>
      <c r="BZ227" s="118"/>
      <c r="CA227" s="118"/>
    </row>
    <row r="228" spans="1:79">
      <c r="A228" s="35"/>
      <c r="B228" s="35"/>
      <c r="C228" s="35"/>
      <c r="D228" s="35"/>
      <c r="E228" s="35"/>
      <c r="F228" s="35"/>
      <c r="G228" s="35"/>
      <c r="H228" s="118"/>
      <c r="I228" s="118"/>
      <c r="J228" s="118"/>
      <c r="K228" s="118"/>
      <c r="L228" s="118"/>
      <c r="M228" s="118"/>
      <c r="N228" s="118"/>
      <c r="O228" s="118"/>
      <c r="P228" s="118"/>
      <c r="Q228" s="118"/>
      <c r="R228" s="118"/>
      <c r="S228" s="118"/>
      <c r="T228" s="118"/>
      <c r="U228" s="118"/>
      <c r="V228" s="118"/>
      <c r="W228" s="118"/>
      <c r="X228" s="118"/>
      <c r="Y228" s="118"/>
      <c r="Z228" s="118"/>
      <c r="AA228" s="118"/>
      <c r="AB228" s="118"/>
      <c r="AC228" s="118"/>
      <c r="AD228" s="118"/>
      <c r="AE228" s="118"/>
      <c r="AF228" s="118"/>
      <c r="AG228" s="118"/>
      <c r="AH228" s="118"/>
      <c r="AI228" s="118"/>
      <c r="AJ228" s="118"/>
      <c r="AK228" s="118"/>
      <c r="AL228" s="118"/>
      <c r="AM228" s="118"/>
      <c r="AN228" s="118"/>
      <c r="AO228" s="118"/>
      <c r="AP228" s="118"/>
      <c r="AQ228" s="118"/>
      <c r="AR228" s="118"/>
      <c r="AS228" s="118"/>
      <c r="AT228" s="118"/>
      <c r="AU228" s="118"/>
      <c r="AV228" s="118"/>
      <c r="AW228" s="118"/>
      <c r="AX228" s="118"/>
      <c r="AY228" s="118"/>
      <c r="AZ228" s="118"/>
      <c r="BA228" s="118"/>
      <c r="BB228" s="118"/>
      <c r="BC228" s="118"/>
      <c r="BD228" s="118"/>
      <c r="BE228" s="118"/>
      <c r="BF228" s="118"/>
      <c r="BG228" s="118"/>
      <c r="BH228" s="118"/>
      <c r="BI228" s="118"/>
      <c r="BJ228" s="118"/>
      <c r="BK228" s="118"/>
      <c r="BL228" s="118"/>
      <c r="BM228" s="118"/>
      <c r="BN228" s="118"/>
      <c r="BO228" s="118"/>
      <c r="BP228" s="118"/>
      <c r="BQ228" s="118"/>
      <c r="BR228" s="118"/>
      <c r="BS228" s="118"/>
      <c r="BT228" s="118"/>
      <c r="BU228" s="118"/>
      <c r="BV228" s="118"/>
      <c r="BW228" s="118"/>
      <c r="BX228" s="118"/>
      <c r="BY228" s="118"/>
      <c r="BZ228" s="118"/>
      <c r="CA228" s="118"/>
    </row>
    <row r="229" spans="1:79">
      <c r="A229" s="35"/>
      <c r="B229" s="35"/>
      <c r="C229" s="35"/>
      <c r="D229" s="35"/>
      <c r="E229" s="35"/>
      <c r="F229" s="35"/>
      <c r="G229" s="35"/>
      <c r="H229" s="118"/>
      <c r="I229" s="118"/>
      <c r="J229" s="118"/>
      <c r="K229" s="118"/>
      <c r="L229" s="118"/>
      <c r="M229" s="118"/>
      <c r="N229" s="118"/>
      <c r="O229" s="118"/>
      <c r="P229" s="118"/>
      <c r="Q229" s="118"/>
      <c r="R229" s="118"/>
      <c r="S229" s="118"/>
      <c r="T229" s="118"/>
      <c r="U229" s="118"/>
      <c r="V229" s="118"/>
      <c r="W229" s="118"/>
      <c r="X229" s="118"/>
      <c r="Y229" s="118"/>
      <c r="Z229" s="118"/>
      <c r="AA229" s="118"/>
      <c r="AB229" s="118"/>
      <c r="AC229" s="118"/>
      <c r="AD229" s="118"/>
      <c r="AE229" s="118"/>
      <c r="AF229" s="118"/>
      <c r="AG229" s="118"/>
      <c r="AH229" s="118"/>
      <c r="AI229" s="118"/>
      <c r="AJ229" s="118"/>
      <c r="AK229" s="118"/>
      <c r="AL229" s="118"/>
      <c r="AM229" s="118"/>
      <c r="AN229" s="118"/>
      <c r="AO229" s="118"/>
      <c r="AP229" s="118"/>
      <c r="AQ229" s="118"/>
      <c r="AR229" s="118"/>
      <c r="AS229" s="118"/>
      <c r="AT229" s="118"/>
      <c r="AU229" s="118"/>
      <c r="AV229" s="118"/>
      <c r="AW229" s="118"/>
      <c r="AX229" s="118"/>
      <c r="AY229" s="118"/>
      <c r="AZ229" s="118"/>
      <c r="BA229" s="118"/>
      <c r="BB229" s="118"/>
      <c r="BC229" s="118"/>
      <c r="BD229" s="118"/>
      <c r="BE229" s="118"/>
      <c r="BF229" s="118"/>
      <c r="BG229" s="118"/>
      <c r="BH229" s="118"/>
      <c r="BI229" s="118"/>
      <c r="BJ229" s="118"/>
      <c r="BK229" s="118"/>
      <c r="BL229" s="118"/>
      <c r="BM229" s="118"/>
      <c r="BN229" s="118"/>
      <c r="BO229" s="118"/>
      <c r="BP229" s="118"/>
      <c r="BQ229" s="118"/>
      <c r="BR229" s="118"/>
      <c r="BS229" s="118"/>
      <c r="BT229" s="118"/>
      <c r="BU229" s="118"/>
      <c r="BV229" s="118"/>
      <c r="BW229" s="118"/>
      <c r="BX229" s="118"/>
      <c r="BY229" s="118"/>
      <c r="BZ229" s="118"/>
      <c r="CA229" s="118"/>
    </row>
    <row r="230" spans="1:79">
      <c r="A230" s="35"/>
      <c r="B230" s="35"/>
      <c r="C230" s="35"/>
      <c r="D230" s="35"/>
      <c r="E230" s="35"/>
      <c r="F230" s="35"/>
      <c r="G230" s="35"/>
      <c r="H230" s="118"/>
      <c r="I230" s="118"/>
      <c r="J230" s="118"/>
      <c r="K230" s="118"/>
      <c r="L230" s="118"/>
      <c r="M230" s="118"/>
      <c r="N230" s="118"/>
      <c r="O230" s="118"/>
      <c r="P230" s="118"/>
      <c r="Q230" s="118"/>
      <c r="R230" s="118"/>
      <c r="S230" s="118"/>
      <c r="T230" s="118"/>
      <c r="U230" s="118"/>
      <c r="V230" s="118"/>
      <c r="W230" s="118"/>
      <c r="X230" s="118"/>
      <c r="Y230" s="118"/>
      <c r="Z230" s="118"/>
      <c r="AA230" s="118"/>
      <c r="AB230" s="118"/>
      <c r="AC230" s="118"/>
      <c r="AD230" s="118"/>
      <c r="AE230" s="118"/>
      <c r="AF230" s="118"/>
      <c r="AG230" s="118"/>
      <c r="AH230" s="118"/>
      <c r="AI230" s="118"/>
      <c r="AJ230" s="118"/>
      <c r="AK230" s="118"/>
      <c r="AL230" s="118"/>
      <c r="AM230" s="118"/>
      <c r="AN230" s="118"/>
      <c r="AO230" s="118"/>
      <c r="AP230" s="118"/>
      <c r="AQ230" s="118"/>
      <c r="AR230" s="118"/>
      <c r="AS230" s="118"/>
      <c r="AT230" s="118"/>
      <c r="AU230" s="118"/>
      <c r="AV230" s="118"/>
      <c r="AW230" s="118"/>
      <c r="AX230" s="118"/>
      <c r="AY230" s="118"/>
      <c r="AZ230" s="118"/>
      <c r="BA230" s="118"/>
      <c r="BB230" s="118"/>
      <c r="BC230" s="118"/>
      <c r="BD230" s="118"/>
      <c r="BE230" s="118"/>
      <c r="BF230" s="118"/>
      <c r="BG230" s="118"/>
      <c r="BH230" s="118"/>
      <c r="BI230" s="118"/>
      <c r="BJ230" s="118"/>
      <c r="BK230" s="118"/>
      <c r="BL230" s="118"/>
      <c r="BM230" s="118"/>
      <c r="BN230" s="118"/>
      <c r="BO230" s="118"/>
      <c r="BP230" s="118"/>
      <c r="BQ230" s="118"/>
      <c r="BR230" s="118"/>
      <c r="BS230" s="118"/>
      <c r="BT230" s="118"/>
      <c r="BU230" s="118"/>
      <c r="BV230" s="118"/>
      <c r="BW230" s="118"/>
      <c r="BX230" s="118"/>
      <c r="BY230" s="118"/>
      <c r="BZ230" s="118"/>
      <c r="CA230" s="118"/>
    </row>
    <row r="231" spans="1:79">
      <c r="A231" s="35"/>
      <c r="B231" s="35"/>
      <c r="C231" s="35"/>
      <c r="D231" s="35"/>
      <c r="E231" s="35"/>
      <c r="F231" s="35"/>
      <c r="G231" s="35"/>
      <c r="H231" s="118"/>
      <c r="I231" s="118"/>
      <c r="J231" s="118"/>
      <c r="K231" s="118"/>
      <c r="L231" s="118"/>
      <c r="M231" s="118"/>
      <c r="N231" s="118"/>
      <c r="O231" s="118"/>
      <c r="P231" s="118"/>
      <c r="Q231" s="118"/>
      <c r="R231" s="118"/>
      <c r="S231" s="118"/>
      <c r="T231" s="118"/>
      <c r="U231" s="118"/>
      <c r="V231" s="118"/>
      <c r="W231" s="118"/>
      <c r="X231" s="118"/>
      <c r="Y231" s="118"/>
      <c r="Z231" s="118"/>
      <c r="AA231" s="118"/>
      <c r="AB231" s="118"/>
      <c r="AC231" s="118"/>
      <c r="AD231" s="118"/>
      <c r="AE231" s="118"/>
      <c r="AF231" s="118"/>
      <c r="AG231" s="118"/>
      <c r="AH231" s="118"/>
      <c r="AI231" s="118"/>
      <c r="AJ231" s="118"/>
      <c r="AK231" s="118"/>
      <c r="AL231" s="118"/>
      <c r="AM231" s="118"/>
      <c r="AN231" s="118"/>
      <c r="AO231" s="118"/>
      <c r="AP231" s="118"/>
      <c r="AQ231" s="118"/>
      <c r="AR231" s="118"/>
      <c r="AS231" s="118"/>
      <c r="AT231" s="118"/>
      <c r="AU231" s="118"/>
      <c r="AV231" s="118"/>
      <c r="AW231" s="118"/>
      <c r="AX231" s="118"/>
      <c r="AY231" s="118"/>
      <c r="AZ231" s="118"/>
      <c r="BA231" s="118"/>
      <c r="BB231" s="118"/>
      <c r="BC231" s="118"/>
      <c r="BD231" s="118"/>
      <c r="BE231" s="118"/>
      <c r="BF231" s="118"/>
      <c r="BG231" s="118"/>
      <c r="BH231" s="118"/>
      <c r="BI231" s="118"/>
      <c r="BJ231" s="118"/>
      <c r="BK231" s="118"/>
      <c r="BL231" s="118"/>
      <c r="BM231" s="118"/>
      <c r="BN231" s="118"/>
      <c r="BO231" s="118"/>
      <c r="BP231" s="118"/>
      <c r="BQ231" s="118"/>
      <c r="BR231" s="118"/>
      <c r="BS231" s="118"/>
      <c r="BT231" s="118"/>
      <c r="BU231" s="118"/>
      <c r="BV231" s="118"/>
      <c r="BW231" s="118"/>
      <c r="BX231" s="118"/>
      <c r="BY231" s="118"/>
      <c r="BZ231" s="118"/>
      <c r="CA231" s="118"/>
    </row>
    <row r="232" spans="1:79">
      <c r="A232" s="35"/>
      <c r="B232" s="35"/>
      <c r="C232" s="35"/>
      <c r="D232" s="35"/>
      <c r="E232" s="35"/>
      <c r="F232" s="35"/>
      <c r="G232" s="35"/>
      <c r="H232" s="118"/>
      <c r="I232" s="118"/>
      <c r="J232" s="118"/>
      <c r="K232" s="118"/>
      <c r="L232" s="118"/>
      <c r="M232" s="118"/>
      <c r="N232" s="118"/>
      <c r="O232" s="118"/>
      <c r="P232" s="118"/>
      <c r="Q232" s="118"/>
      <c r="R232" s="118"/>
      <c r="S232" s="118"/>
      <c r="T232" s="118"/>
      <c r="U232" s="118"/>
      <c r="V232" s="118"/>
      <c r="W232" s="118"/>
      <c r="X232" s="118"/>
      <c r="Y232" s="118"/>
      <c r="Z232" s="118"/>
      <c r="AA232" s="118"/>
      <c r="AB232" s="118"/>
      <c r="AC232" s="118"/>
      <c r="AD232" s="118"/>
      <c r="AE232" s="118"/>
      <c r="AF232" s="118"/>
      <c r="AG232" s="118"/>
      <c r="AH232" s="118"/>
      <c r="AI232" s="118"/>
      <c r="AJ232" s="118"/>
      <c r="AK232" s="118"/>
      <c r="AL232" s="118"/>
      <c r="AM232" s="118"/>
      <c r="AN232" s="118"/>
      <c r="AO232" s="118"/>
      <c r="AP232" s="118"/>
      <c r="AQ232" s="118"/>
      <c r="AR232" s="118"/>
      <c r="AS232" s="118"/>
      <c r="AT232" s="118"/>
      <c r="AU232" s="118"/>
      <c r="AV232" s="118"/>
      <c r="AW232" s="118"/>
      <c r="AX232" s="118"/>
      <c r="AY232" s="118"/>
      <c r="AZ232" s="118"/>
      <c r="BA232" s="118"/>
      <c r="BB232" s="118"/>
      <c r="BC232" s="118"/>
      <c r="BD232" s="118"/>
      <c r="BE232" s="118"/>
      <c r="BF232" s="118"/>
      <c r="BG232" s="118"/>
      <c r="BH232" s="118"/>
      <c r="BI232" s="118"/>
      <c r="BJ232" s="118"/>
      <c r="BK232" s="118"/>
      <c r="BL232" s="118"/>
      <c r="BM232" s="118"/>
      <c r="BN232" s="118"/>
      <c r="BO232" s="118"/>
      <c r="BP232" s="118"/>
      <c r="BQ232" s="118"/>
      <c r="BR232" s="118"/>
      <c r="BS232" s="118"/>
      <c r="BT232" s="118"/>
      <c r="BU232" s="118"/>
      <c r="BV232" s="118"/>
      <c r="BW232" s="118"/>
      <c r="BX232" s="118"/>
      <c r="BY232" s="118"/>
      <c r="BZ232" s="118"/>
      <c r="CA232" s="118"/>
    </row>
    <row r="233" spans="1:79">
      <c r="A233" s="35"/>
      <c r="B233" s="35"/>
      <c r="C233" s="35"/>
      <c r="D233" s="35"/>
      <c r="E233" s="35"/>
      <c r="F233" s="35"/>
      <c r="G233" s="35"/>
      <c r="H233" s="118"/>
      <c r="I233" s="118"/>
      <c r="J233" s="118"/>
      <c r="K233" s="118"/>
      <c r="L233" s="118"/>
      <c r="M233" s="118"/>
      <c r="N233" s="118"/>
      <c r="O233" s="118"/>
      <c r="P233" s="118"/>
      <c r="Q233" s="118"/>
      <c r="R233" s="118"/>
      <c r="S233" s="118"/>
      <c r="T233" s="118"/>
      <c r="U233" s="118"/>
      <c r="V233" s="118"/>
      <c r="W233" s="118"/>
      <c r="X233" s="118"/>
      <c r="Y233" s="118"/>
      <c r="Z233" s="118"/>
      <c r="AA233" s="118"/>
      <c r="AB233" s="118"/>
      <c r="AC233" s="118"/>
      <c r="AD233" s="118"/>
      <c r="AE233" s="118"/>
      <c r="AF233" s="118"/>
      <c r="AG233" s="118"/>
      <c r="AH233" s="118"/>
      <c r="AI233" s="118"/>
      <c r="AJ233" s="118"/>
      <c r="AK233" s="118"/>
      <c r="AL233" s="118"/>
      <c r="AM233" s="118"/>
      <c r="AN233" s="118"/>
      <c r="AO233" s="118"/>
      <c r="AP233" s="118"/>
      <c r="AQ233" s="118"/>
      <c r="AR233" s="118"/>
      <c r="AS233" s="118"/>
      <c r="AT233" s="118"/>
      <c r="AU233" s="118"/>
      <c r="AV233" s="118"/>
      <c r="AW233" s="118"/>
      <c r="AX233" s="118"/>
      <c r="AY233" s="118"/>
      <c r="AZ233" s="118"/>
      <c r="BA233" s="118"/>
      <c r="BB233" s="118"/>
      <c r="BC233" s="118"/>
      <c r="BD233" s="118"/>
      <c r="BE233" s="118"/>
      <c r="BF233" s="118"/>
      <c r="BG233" s="118"/>
      <c r="BH233" s="118"/>
      <c r="BI233" s="118"/>
      <c r="BJ233" s="118"/>
      <c r="BK233" s="118"/>
      <c r="BL233" s="118"/>
      <c r="BM233" s="118"/>
      <c r="BN233" s="118"/>
      <c r="BO233" s="118"/>
      <c r="BP233" s="118"/>
      <c r="BQ233" s="118"/>
      <c r="BR233" s="118"/>
      <c r="BS233" s="118"/>
      <c r="BT233" s="118"/>
      <c r="BU233" s="118"/>
      <c r="BV233" s="118"/>
      <c r="BW233" s="118"/>
      <c r="BX233" s="118"/>
      <c r="BY233" s="118"/>
      <c r="BZ233" s="118"/>
      <c r="CA233" s="118"/>
    </row>
    <row r="234" spans="1:79">
      <c r="A234" s="35"/>
      <c r="B234" s="35"/>
      <c r="C234" s="35"/>
      <c r="D234" s="35"/>
      <c r="E234" s="35"/>
      <c r="F234" s="35"/>
      <c r="G234" s="35"/>
      <c r="H234" s="118"/>
      <c r="I234" s="118"/>
      <c r="J234" s="118"/>
      <c r="K234" s="118"/>
      <c r="L234" s="118"/>
      <c r="M234" s="118"/>
      <c r="N234" s="118"/>
      <c r="O234" s="118"/>
      <c r="P234" s="118"/>
      <c r="Q234" s="118"/>
      <c r="R234" s="118"/>
      <c r="S234" s="118"/>
      <c r="T234" s="118"/>
      <c r="U234" s="118"/>
      <c r="V234" s="118"/>
      <c r="W234" s="118"/>
      <c r="X234" s="118"/>
      <c r="Y234" s="118"/>
      <c r="Z234" s="118"/>
      <c r="AA234" s="118"/>
      <c r="AB234" s="118"/>
      <c r="AC234" s="118"/>
      <c r="AD234" s="118"/>
      <c r="AE234" s="118"/>
      <c r="AF234" s="118"/>
      <c r="AG234" s="118"/>
      <c r="AH234" s="118"/>
      <c r="AI234" s="118"/>
      <c r="AJ234" s="118"/>
      <c r="AK234" s="118"/>
      <c r="AL234" s="118"/>
      <c r="AM234" s="118"/>
      <c r="AN234" s="118"/>
      <c r="AO234" s="118"/>
      <c r="AP234" s="118"/>
      <c r="AQ234" s="118"/>
      <c r="AR234" s="118"/>
      <c r="AS234" s="118"/>
      <c r="AT234" s="118"/>
      <c r="AU234" s="118"/>
      <c r="AV234" s="118"/>
      <c r="AW234" s="118"/>
      <c r="AX234" s="118"/>
      <c r="AY234" s="118"/>
      <c r="AZ234" s="118"/>
      <c r="BA234" s="118"/>
      <c r="BB234" s="118"/>
      <c r="BC234" s="118"/>
      <c r="BD234" s="118"/>
      <c r="BE234" s="118"/>
      <c r="BF234" s="118"/>
      <c r="BG234" s="118"/>
      <c r="BH234" s="118"/>
      <c r="BI234" s="118"/>
      <c r="BJ234" s="118"/>
      <c r="BK234" s="118"/>
      <c r="BL234" s="118"/>
      <c r="BM234" s="118"/>
      <c r="BN234" s="118"/>
      <c r="BO234" s="118"/>
      <c r="BP234" s="118"/>
      <c r="BQ234" s="118"/>
      <c r="BR234" s="118"/>
      <c r="BS234" s="118"/>
      <c r="BT234" s="118"/>
      <c r="BU234" s="118"/>
      <c r="BV234" s="118"/>
      <c r="BW234" s="118"/>
      <c r="BX234" s="118"/>
      <c r="BY234" s="118"/>
      <c r="BZ234" s="118"/>
      <c r="CA234" s="118"/>
    </row>
    <row r="235" spans="1:79">
      <c r="A235" s="35"/>
      <c r="B235" s="35"/>
      <c r="C235" s="35"/>
      <c r="D235" s="35"/>
      <c r="E235" s="35"/>
      <c r="F235" s="35"/>
      <c r="G235" s="35"/>
      <c r="H235" s="118"/>
      <c r="I235" s="118"/>
      <c r="J235" s="118"/>
      <c r="K235" s="118"/>
      <c r="L235" s="118"/>
      <c r="M235" s="118"/>
      <c r="N235" s="118"/>
      <c r="O235" s="118"/>
      <c r="P235" s="118"/>
      <c r="Q235" s="118"/>
      <c r="R235" s="118"/>
      <c r="S235" s="118"/>
      <c r="T235" s="118"/>
      <c r="U235" s="118"/>
      <c r="V235" s="118"/>
      <c r="W235" s="118"/>
      <c r="X235" s="118"/>
      <c r="Y235" s="118"/>
      <c r="Z235" s="118"/>
      <c r="AA235" s="118"/>
      <c r="AB235" s="118"/>
      <c r="AC235" s="118"/>
      <c r="AD235" s="118"/>
      <c r="AE235" s="118"/>
      <c r="AF235" s="118"/>
      <c r="AG235" s="118"/>
      <c r="AH235" s="118"/>
      <c r="AI235" s="118"/>
      <c r="AJ235" s="118"/>
      <c r="AK235" s="118"/>
      <c r="AL235" s="118"/>
      <c r="AM235" s="118"/>
      <c r="AN235" s="118"/>
      <c r="AO235" s="118"/>
      <c r="AP235" s="118"/>
      <c r="AQ235" s="118"/>
      <c r="AR235" s="118"/>
      <c r="AS235" s="118"/>
      <c r="AT235" s="118"/>
      <c r="AU235" s="118"/>
      <c r="AV235" s="118"/>
      <c r="AW235" s="118"/>
      <c r="AX235" s="118"/>
      <c r="AY235" s="118"/>
      <c r="AZ235" s="118"/>
      <c r="BA235" s="118"/>
      <c r="BB235" s="118"/>
      <c r="BC235" s="118"/>
      <c r="BD235" s="118"/>
      <c r="BE235" s="118"/>
      <c r="BF235" s="118"/>
      <c r="BG235" s="118"/>
      <c r="BH235" s="118"/>
      <c r="BI235" s="118"/>
      <c r="BJ235" s="118"/>
      <c r="BK235" s="118"/>
      <c r="BL235" s="118"/>
      <c r="BM235" s="118"/>
      <c r="BN235" s="118"/>
      <c r="BO235" s="118"/>
      <c r="BP235" s="118"/>
      <c r="BQ235" s="118"/>
      <c r="BR235" s="118"/>
      <c r="BS235" s="118"/>
      <c r="BT235" s="118"/>
      <c r="BU235" s="118"/>
      <c r="BV235" s="118"/>
      <c r="BW235" s="118"/>
      <c r="BX235" s="118"/>
      <c r="BY235" s="118"/>
      <c r="BZ235" s="118"/>
      <c r="CA235" s="118"/>
    </row>
    <row r="236" spans="1:79">
      <c r="A236" s="35"/>
      <c r="B236" s="35"/>
      <c r="C236" s="35"/>
      <c r="D236" s="35"/>
      <c r="E236" s="35"/>
      <c r="F236" s="35"/>
      <c r="G236" s="35"/>
      <c r="H236" s="118"/>
      <c r="I236" s="118"/>
      <c r="J236" s="118"/>
      <c r="K236" s="118"/>
      <c r="L236" s="118"/>
      <c r="M236" s="118"/>
      <c r="N236" s="118"/>
      <c r="O236" s="118"/>
      <c r="P236" s="118"/>
      <c r="Q236" s="118"/>
      <c r="R236" s="118"/>
      <c r="S236" s="118"/>
      <c r="T236" s="118"/>
      <c r="U236" s="118"/>
      <c r="V236" s="118"/>
      <c r="W236" s="118"/>
      <c r="X236" s="118"/>
      <c r="Y236" s="118"/>
      <c r="Z236" s="118"/>
      <c r="AA236" s="118"/>
      <c r="AB236" s="118"/>
      <c r="AC236" s="118"/>
      <c r="AD236" s="118"/>
      <c r="AE236" s="118"/>
      <c r="AF236" s="118"/>
      <c r="AG236" s="118"/>
      <c r="AH236" s="118"/>
      <c r="AI236" s="118"/>
      <c r="AJ236" s="118"/>
      <c r="AK236" s="118"/>
      <c r="AL236" s="118"/>
      <c r="AM236" s="118"/>
      <c r="AN236" s="118"/>
      <c r="AO236" s="118"/>
      <c r="AP236" s="118"/>
      <c r="AQ236" s="118"/>
      <c r="AR236" s="118"/>
      <c r="AS236" s="118"/>
      <c r="AT236" s="118"/>
      <c r="AU236" s="118"/>
      <c r="AV236" s="118"/>
      <c r="AW236" s="118"/>
      <c r="AX236" s="118"/>
      <c r="AY236" s="118"/>
      <c r="AZ236" s="118"/>
      <c r="BA236" s="118"/>
      <c r="BB236" s="118"/>
      <c r="BC236" s="118"/>
      <c r="BD236" s="118"/>
      <c r="BE236" s="118"/>
      <c r="BF236" s="118"/>
      <c r="BG236" s="118"/>
      <c r="BH236" s="118"/>
      <c r="BI236" s="118"/>
      <c r="BJ236" s="118"/>
      <c r="BK236" s="118"/>
      <c r="BL236" s="118"/>
      <c r="BM236" s="118"/>
      <c r="BN236" s="118"/>
      <c r="BO236" s="118"/>
      <c r="BP236" s="118"/>
      <c r="BQ236" s="118"/>
      <c r="BR236" s="118"/>
      <c r="BS236" s="118"/>
      <c r="BT236" s="118"/>
      <c r="BU236" s="118"/>
      <c r="BV236" s="118"/>
      <c r="BW236" s="118"/>
      <c r="BX236" s="118"/>
      <c r="BY236" s="118"/>
      <c r="BZ236" s="118"/>
      <c r="CA236" s="118"/>
    </row>
    <row r="237" spans="1:79">
      <c r="A237" s="35"/>
      <c r="B237" s="35"/>
      <c r="C237" s="35"/>
      <c r="D237" s="35"/>
      <c r="E237" s="35"/>
      <c r="F237" s="35"/>
      <c r="G237" s="35"/>
      <c r="H237" s="118"/>
      <c r="I237" s="118"/>
      <c r="J237" s="118"/>
      <c r="K237" s="118"/>
      <c r="L237" s="118"/>
      <c r="M237" s="118"/>
      <c r="N237" s="118"/>
      <c r="O237" s="118"/>
      <c r="P237" s="118"/>
      <c r="Q237" s="118"/>
      <c r="R237" s="118"/>
      <c r="S237" s="118"/>
      <c r="T237" s="118"/>
      <c r="U237" s="118"/>
      <c r="V237" s="118"/>
      <c r="W237" s="118"/>
      <c r="X237" s="118"/>
      <c r="Y237" s="118"/>
      <c r="Z237" s="118"/>
      <c r="AA237" s="118"/>
      <c r="AB237" s="118"/>
      <c r="AC237" s="118"/>
      <c r="AD237" s="118"/>
      <c r="AE237" s="118"/>
      <c r="AF237" s="118"/>
      <c r="AG237" s="118"/>
      <c r="AH237" s="118"/>
      <c r="AI237" s="118"/>
      <c r="AJ237" s="118"/>
      <c r="AK237" s="118"/>
      <c r="AL237" s="118"/>
      <c r="AM237" s="118"/>
      <c r="AN237" s="118"/>
      <c r="AO237" s="118"/>
      <c r="AP237" s="118"/>
      <c r="AQ237" s="118"/>
      <c r="AR237" s="118"/>
      <c r="AS237" s="118"/>
      <c r="AT237" s="118"/>
      <c r="AU237" s="118"/>
      <c r="AV237" s="118"/>
      <c r="AW237" s="118"/>
      <c r="AX237" s="118"/>
      <c r="AY237" s="118"/>
      <c r="AZ237" s="118"/>
      <c r="BA237" s="118"/>
      <c r="BB237" s="118"/>
      <c r="BC237" s="118"/>
      <c r="BD237" s="118"/>
      <c r="BE237" s="118"/>
      <c r="BF237" s="118"/>
      <c r="BG237" s="118"/>
      <c r="BH237" s="118"/>
      <c r="BI237" s="118"/>
      <c r="BJ237" s="118"/>
      <c r="BK237" s="118"/>
      <c r="BL237" s="118"/>
      <c r="BM237" s="118"/>
      <c r="BN237" s="118"/>
      <c r="BO237" s="118"/>
      <c r="BP237" s="118"/>
      <c r="BQ237" s="118"/>
      <c r="BR237" s="118"/>
      <c r="BS237" s="118"/>
      <c r="BT237" s="118"/>
      <c r="BU237" s="118"/>
      <c r="BV237" s="118"/>
      <c r="BW237" s="118"/>
      <c r="BX237" s="118"/>
      <c r="BY237" s="118"/>
      <c r="BZ237" s="118"/>
      <c r="CA237" s="118"/>
    </row>
    <row r="238" spans="1:79">
      <c r="A238" s="35"/>
      <c r="B238" s="35"/>
      <c r="C238" s="35"/>
      <c r="D238" s="35"/>
      <c r="E238" s="35"/>
      <c r="F238" s="35"/>
      <c r="G238" s="35"/>
      <c r="H238" s="118"/>
      <c r="I238" s="118"/>
      <c r="J238" s="118"/>
      <c r="K238" s="118"/>
      <c r="L238" s="118"/>
      <c r="M238" s="118"/>
      <c r="N238" s="118"/>
      <c r="O238" s="118"/>
      <c r="P238" s="118"/>
      <c r="Q238" s="118"/>
      <c r="R238" s="118"/>
      <c r="S238" s="118"/>
      <c r="T238" s="118"/>
      <c r="U238" s="118"/>
      <c r="V238" s="118"/>
      <c r="W238" s="118"/>
      <c r="X238" s="118"/>
      <c r="Y238" s="118"/>
      <c r="Z238" s="118"/>
      <c r="AA238" s="118"/>
      <c r="AB238" s="118"/>
      <c r="AC238" s="118"/>
      <c r="AD238" s="118"/>
      <c r="AE238" s="118"/>
      <c r="AF238" s="118"/>
      <c r="AG238" s="118"/>
      <c r="AH238" s="118"/>
      <c r="AI238" s="118"/>
      <c r="AJ238" s="118"/>
      <c r="AK238" s="118"/>
      <c r="AL238" s="118"/>
      <c r="AM238" s="118"/>
      <c r="AN238" s="118"/>
      <c r="AO238" s="118"/>
      <c r="AP238" s="118"/>
      <c r="AQ238" s="118"/>
      <c r="AR238" s="118"/>
      <c r="AS238" s="118"/>
      <c r="AT238" s="118"/>
      <c r="AU238" s="118"/>
      <c r="AV238" s="118"/>
      <c r="AW238" s="118"/>
      <c r="AX238" s="118"/>
      <c r="AY238" s="118"/>
      <c r="AZ238" s="118"/>
      <c r="BA238" s="118"/>
      <c r="BB238" s="118"/>
      <c r="BC238" s="118"/>
      <c r="BD238" s="118"/>
      <c r="BE238" s="118"/>
      <c r="BF238" s="118"/>
      <c r="BG238" s="118"/>
      <c r="BH238" s="118"/>
      <c r="BI238" s="118"/>
      <c r="BJ238" s="118"/>
      <c r="BK238" s="118"/>
      <c r="BL238" s="118"/>
      <c r="BM238" s="118"/>
      <c r="BN238" s="118"/>
      <c r="BO238" s="118"/>
      <c r="BP238" s="118"/>
      <c r="BQ238" s="118"/>
      <c r="BR238" s="118"/>
      <c r="BS238" s="118"/>
      <c r="BT238" s="118"/>
      <c r="BU238" s="118"/>
      <c r="BV238" s="118"/>
      <c r="BW238" s="118"/>
      <c r="BX238" s="118"/>
      <c r="BY238" s="118"/>
      <c r="BZ238" s="118"/>
      <c r="CA238" s="118"/>
    </row>
    <row r="239" spans="1:79">
      <c r="A239" s="35"/>
      <c r="B239" s="35"/>
      <c r="C239" s="35"/>
      <c r="D239" s="35"/>
      <c r="E239" s="35"/>
      <c r="F239" s="35"/>
      <c r="G239" s="35"/>
      <c r="H239" s="118"/>
      <c r="I239" s="118"/>
      <c r="J239" s="118"/>
      <c r="K239" s="118"/>
      <c r="L239" s="118"/>
      <c r="M239" s="118"/>
      <c r="N239" s="118"/>
      <c r="O239" s="118"/>
      <c r="P239" s="118"/>
      <c r="Q239" s="118"/>
      <c r="R239" s="118"/>
      <c r="S239" s="118"/>
      <c r="T239" s="118"/>
      <c r="U239" s="118"/>
      <c r="V239" s="118"/>
      <c r="W239" s="118"/>
      <c r="X239" s="118"/>
      <c r="Y239" s="118"/>
      <c r="Z239" s="118"/>
      <c r="AA239" s="118"/>
      <c r="AB239" s="118"/>
      <c r="AC239" s="118"/>
      <c r="AD239" s="118"/>
      <c r="AE239" s="118"/>
      <c r="AF239" s="118"/>
      <c r="AG239" s="118"/>
      <c r="AH239" s="118"/>
      <c r="AI239" s="118"/>
      <c r="AJ239" s="118"/>
      <c r="AK239" s="118"/>
      <c r="AL239" s="118"/>
      <c r="AM239" s="118"/>
      <c r="AN239" s="118"/>
      <c r="AO239" s="118"/>
      <c r="AP239" s="118"/>
      <c r="AQ239" s="118"/>
      <c r="AR239" s="118"/>
      <c r="AS239" s="118"/>
      <c r="AT239" s="118"/>
      <c r="AU239" s="118"/>
      <c r="AV239" s="118"/>
      <c r="AW239" s="118"/>
      <c r="AX239" s="118"/>
      <c r="AY239" s="118"/>
      <c r="AZ239" s="118"/>
      <c r="BA239" s="118"/>
      <c r="BB239" s="118"/>
      <c r="BC239" s="118"/>
      <c r="BD239" s="118"/>
      <c r="BE239" s="118"/>
      <c r="BF239" s="118"/>
      <c r="BG239" s="118"/>
      <c r="BH239" s="118"/>
      <c r="BI239" s="118"/>
      <c r="BJ239" s="118"/>
      <c r="BK239" s="118"/>
      <c r="BL239" s="118"/>
      <c r="BM239" s="118"/>
      <c r="BN239" s="118"/>
      <c r="BO239" s="118"/>
      <c r="BP239" s="118"/>
      <c r="BQ239" s="118"/>
      <c r="BR239" s="118"/>
      <c r="BS239" s="118"/>
      <c r="BT239" s="118"/>
      <c r="BU239" s="118"/>
      <c r="BV239" s="118"/>
      <c r="BW239" s="118"/>
      <c r="BX239" s="118"/>
      <c r="BY239" s="118"/>
      <c r="BZ239" s="118"/>
      <c r="CA239" s="118"/>
    </row>
    <row r="240" spans="1:79">
      <c r="A240" s="35"/>
      <c r="B240" s="35"/>
      <c r="C240" s="35"/>
      <c r="D240" s="35"/>
      <c r="E240" s="35"/>
      <c r="F240" s="35"/>
      <c r="G240" s="35"/>
      <c r="H240" s="118"/>
      <c r="I240" s="118"/>
      <c r="J240" s="118"/>
      <c r="K240" s="118"/>
      <c r="L240" s="118"/>
      <c r="M240" s="118"/>
      <c r="N240" s="118"/>
      <c r="O240" s="118"/>
      <c r="P240" s="118"/>
      <c r="Q240" s="118"/>
      <c r="R240" s="118"/>
      <c r="S240" s="118"/>
      <c r="T240" s="118"/>
      <c r="U240" s="118"/>
      <c r="V240" s="118"/>
      <c r="W240" s="118"/>
      <c r="X240" s="118"/>
      <c r="Y240" s="118"/>
      <c r="Z240" s="118"/>
      <c r="AA240" s="118"/>
      <c r="AB240" s="118"/>
      <c r="AC240" s="118"/>
      <c r="AD240" s="118"/>
      <c r="AE240" s="118"/>
      <c r="AF240" s="118"/>
      <c r="AG240" s="118"/>
      <c r="AH240" s="118"/>
      <c r="AI240" s="118"/>
      <c r="AJ240" s="118"/>
      <c r="AK240" s="118"/>
      <c r="AL240" s="118"/>
      <c r="AM240" s="118"/>
      <c r="AN240" s="118"/>
      <c r="AO240" s="118"/>
      <c r="AP240" s="118"/>
      <c r="AQ240" s="118"/>
      <c r="AR240" s="118"/>
      <c r="AS240" s="118"/>
      <c r="AT240" s="118"/>
      <c r="AU240" s="118"/>
      <c r="AV240" s="118"/>
      <c r="AW240" s="118"/>
      <c r="AX240" s="118"/>
      <c r="AY240" s="118"/>
      <c r="AZ240" s="118"/>
      <c r="BA240" s="118"/>
      <c r="BB240" s="118"/>
      <c r="BC240" s="118"/>
      <c r="BD240" s="118"/>
      <c r="BE240" s="118"/>
      <c r="BF240" s="118"/>
      <c r="BG240" s="118"/>
      <c r="BH240" s="118"/>
      <c r="BI240" s="118"/>
      <c r="BJ240" s="118"/>
      <c r="BK240" s="118"/>
      <c r="BL240" s="118"/>
      <c r="BM240" s="118"/>
      <c r="BN240" s="118"/>
      <c r="BO240" s="118"/>
      <c r="BP240" s="118"/>
      <c r="BQ240" s="118"/>
      <c r="BR240" s="118"/>
      <c r="BS240" s="118"/>
      <c r="BT240" s="118"/>
      <c r="BU240" s="118"/>
      <c r="BV240" s="118"/>
      <c r="BW240" s="118"/>
      <c r="BX240" s="118"/>
      <c r="BY240" s="118"/>
      <c r="BZ240" s="118"/>
      <c r="CA240" s="118"/>
    </row>
    <row r="241" spans="1:79">
      <c r="A241" s="35"/>
      <c r="B241" s="35"/>
      <c r="C241" s="35"/>
      <c r="D241" s="35"/>
      <c r="E241" s="35"/>
      <c r="F241" s="35"/>
      <c r="G241" s="35"/>
      <c r="H241" s="118"/>
      <c r="I241" s="118"/>
      <c r="J241" s="118"/>
      <c r="K241" s="118"/>
      <c r="L241" s="118"/>
      <c r="M241" s="118"/>
      <c r="N241" s="118"/>
      <c r="O241" s="118"/>
      <c r="P241" s="118"/>
      <c r="Q241" s="118"/>
      <c r="R241" s="118"/>
      <c r="S241" s="118"/>
      <c r="T241" s="118"/>
      <c r="U241" s="118"/>
      <c r="V241" s="118"/>
      <c r="W241" s="118"/>
      <c r="X241" s="118"/>
      <c r="Y241" s="118"/>
      <c r="Z241" s="118"/>
      <c r="AA241" s="118"/>
      <c r="AB241" s="118"/>
      <c r="AC241" s="118"/>
      <c r="AD241" s="118"/>
      <c r="AE241" s="118"/>
      <c r="AF241" s="118"/>
      <c r="AG241" s="118"/>
      <c r="AH241" s="118"/>
      <c r="AI241" s="118"/>
      <c r="AJ241" s="118"/>
      <c r="AK241" s="118"/>
      <c r="AL241" s="118"/>
      <c r="AM241" s="118"/>
      <c r="AN241" s="118"/>
      <c r="AO241" s="118"/>
      <c r="AP241" s="118"/>
      <c r="AQ241" s="118"/>
      <c r="AR241" s="118"/>
      <c r="AS241" s="118"/>
      <c r="AT241" s="118"/>
      <c r="AU241" s="118"/>
      <c r="AV241" s="118"/>
      <c r="AW241" s="118"/>
      <c r="AX241" s="118"/>
      <c r="AY241" s="118"/>
      <c r="AZ241" s="118"/>
      <c r="BA241" s="118"/>
      <c r="BB241" s="118"/>
      <c r="BC241" s="118"/>
      <c r="BD241" s="118"/>
      <c r="BE241" s="118"/>
      <c r="BF241" s="118"/>
      <c r="BG241" s="118"/>
      <c r="BH241" s="118"/>
      <c r="BI241" s="118"/>
      <c r="BJ241" s="118"/>
      <c r="BK241" s="118"/>
      <c r="BL241" s="118"/>
      <c r="BM241" s="118"/>
      <c r="BN241" s="118"/>
      <c r="BO241" s="118"/>
      <c r="BP241" s="118"/>
      <c r="BQ241" s="118"/>
      <c r="BR241" s="118"/>
      <c r="BS241" s="118"/>
      <c r="BT241" s="118"/>
      <c r="BU241" s="118"/>
      <c r="BV241" s="118"/>
      <c r="BW241" s="118"/>
      <c r="BX241" s="118"/>
      <c r="BY241" s="118"/>
      <c r="BZ241" s="118"/>
      <c r="CA241" s="118"/>
    </row>
    <row r="242" spans="1:79">
      <c r="A242" s="35"/>
      <c r="B242" s="35"/>
      <c r="C242" s="35"/>
      <c r="D242" s="35"/>
      <c r="E242" s="35"/>
      <c r="F242" s="35"/>
      <c r="G242" s="35"/>
      <c r="H242" s="118"/>
      <c r="I242" s="118"/>
      <c r="J242" s="118"/>
      <c r="K242" s="118"/>
      <c r="L242" s="118"/>
      <c r="M242" s="118"/>
      <c r="N242" s="118"/>
      <c r="O242" s="118"/>
      <c r="P242" s="118"/>
      <c r="Q242" s="118"/>
      <c r="R242" s="118"/>
      <c r="S242" s="118"/>
      <c r="T242" s="118"/>
      <c r="U242" s="118"/>
      <c r="V242" s="118"/>
      <c r="W242" s="118"/>
      <c r="X242" s="118"/>
      <c r="Y242" s="118"/>
      <c r="Z242" s="118"/>
      <c r="AA242" s="118"/>
      <c r="AB242" s="118"/>
      <c r="AC242" s="118"/>
      <c r="AD242" s="118"/>
      <c r="AE242" s="118"/>
      <c r="AF242" s="118"/>
      <c r="AG242" s="118"/>
      <c r="AH242" s="118"/>
      <c r="AI242" s="118"/>
      <c r="AJ242" s="118"/>
      <c r="AK242" s="118"/>
      <c r="AL242" s="118"/>
      <c r="AM242" s="118"/>
      <c r="AN242" s="118"/>
      <c r="AO242" s="118"/>
      <c r="AP242" s="118"/>
      <c r="AQ242" s="118"/>
      <c r="AR242" s="118"/>
      <c r="AS242" s="118"/>
      <c r="AT242" s="118"/>
      <c r="AU242" s="118"/>
      <c r="AV242" s="118"/>
      <c r="AW242" s="118"/>
      <c r="AX242" s="118"/>
      <c r="AY242" s="118"/>
      <c r="AZ242" s="118"/>
      <c r="BA242" s="118"/>
      <c r="BB242" s="118"/>
      <c r="BC242" s="118"/>
      <c r="BD242" s="118"/>
      <c r="BE242" s="118"/>
      <c r="BF242" s="118"/>
      <c r="BG242" s="118"/>
      <c r="BH242" s="118"/>
      <c r="BI242" s="118"/>
      <c r="BJ242" s="118"/>
      <c r="BK242" s="118"/>
      <c r="BL242" s="118"/>
      <c r="BM242" s="118"/>
      <c r="BN242" s="118"/>
      <c r="BO242" s="118"/>
      <c r="BP242" s="118"/>
      <c r="BQ242" s="118"/>
      <c r="BR242" s="118"/>
      <c r="BS242" s="118"/>
      <c r="BT242" s="118"/>
      <c r="BU242" s="118"/>
      <c r="BV242" s="118"/>
      <c r="BW242" s="118"/>
      <c r="BX242" s="118"/>
      <c r="BY242" s="118"/>
      <c r="BZ242" s="118"/>
      <c r="CA242" s="118"/>
    </row>
    <row r="243" spans="1:79">
      <c r="A243" s="35"/>
      <c r="B243" s="35"/>
      <c r="C243" s="35"/>
      <c r="D243" s="35"/>
      <c r="E243" s="35"/>
      <c r="F243" s="35"/>
      <c r="G243" s="35"/>
      <c r="H243" s="118"/>
      <c r="I243" s="118"/>
      <c r="J243" s="118"/>
      <c r="K243" s="118"/>
      <c r="L243" s="118"/>
      <c r="M243" s="118"/>
      <c r="N243" s="118"/>
      <c r="O243" s="118"/>
      <c r="P243" s="118"/>
      <c r="Q243" s="118"/>
      <c r="R243" s="118"/>
      <c r="S243" s="118"/>
      <c r="T243" s="118"/>
      <c r="U243" s="118"/>
      <c r="V243" s="118"/>
      <c r="W243" s="118"/>
      <c r="X243" s="118"/>
      <c r="Y243" s="118"/>
      <c r="Z243" s="118"/>
      <c r="AA243" s="118"/>
      <c r="AB243" s="118"/>
      <c r="AC243" s="118"/>
      <c r="AD243" s="118"/>
      <c r="AE243" s="118"/>
      <c r="AF243" s="118"/>
      <c r="AG243" s="118"/>
      <c r="AH243" s="118"/>
      <c r="AI243" s="118"/>
      <c r="AJ243" s="118"/>
      <c r="AK243" s="118"/>
      <c r="AL243" s="118"/>
      <c r="AM243" s="118"/>
      <c r="AN243" s="118"/>
      <c r="AO243" s="118"/>
      <c r="AP243" s="118"/>
      <c r="AQ243" s="118"/>
      <c r="AR243" s="118"/>
      <c r="AS243" s="118"/>
      <c r="AT243" s="118"/>
      <c r="AU243" s="118"/>
      <c r="AV243" s="118"/>
      <c r="AW243" s="118"/>
      <c r="AX243" s="118"/>
      <c r="AY243" s="118"/>
      <c r="AZ243" s="118"/>
      <c r="BA243" s="118"/>
      <c r="BB243" s="118"/>
      <c r="BC243" s="118"/>
      <c r="BD243" s="118"/>
      <c r="BE243" s="118"/>
      <c r="BF243" s="118"/>
      <c r="BG243" s="118"/>
      <c r="BH243" s="118"/>
      <c r="BI243" s="118"/>
      <c r="BJ243" s="118"/>
      <c r="BK243" s="118"/>
      <c r="BL243" s="118"/>
      <c r="BM243" s="118"/>
      <c r="BN243" s="118"/>
      <c r="BO243" s="118"/>
      <c r="BP243" s="118"/>
      <c r="BQ243" s="118"/>
      <c r="BR243" s="118"/>
      <c r="BS243" s="118"/>
      <c r="BT243" s="118"/>
      <c r="BU243" s="118"/>
      <c r="BV243" s="118"/>
      <c r="BW243" s="118"/>
      <c r="BX243" s="118"/>
      <c r="BY243" s="118"/>
      <c r="BZ243" s="118"/>
      <c r="CA243" s="118"/>
    </row>
    <row r="244" spans="1:79">
      <c r="A244" s="35"/>
      <c r="B244" s="35"/>
      <c r="C244" s="35"/>
      <c r="D244" s="35"/>
      <c r="E244" s="35"/>
      <c r="F244" s="35"/>
      <c r="G244" s="35"/>
      <c r="H244" s="118"/>
      <c r="I244" s="118"/>
      <c r="J244" s="118"/>
      <c r="K244" s="118"/>
      <c r="L244" s="118"/>
      <c r="M244" s="118"/>
      <c r="N244" s="118"/>
      <c r="O244" s="118"/>
      <c r="P244" s="118"/>
      <c r="Q244" s="118"/>
      <c r="R244" s="118"/>
      <c r="S244" s="118"/>
      <c r="T244" s="118"/>
      <c r="U244" s="118"/>
      <c r="V244" s="118"/>
      <c r="W244" s="118"/>
      <c r="X244" s="118"/>
      <c r="Y244" s="118"/>
      <c r="Z244" s="118"/>
      <c r="AA244" s="118"/>
      <c r="AB244" s="118"/>
      <c r="AC244" s="118"/>
      <c r="AD244" s="118"/>
      <c r="AE244" s="118"/>
      <c r="AF244" s="118"/>
      <c r="AG244" s="118"/>
      <c r="AH244" s="118"/>
      <c r="AI244" s="118"/>
      <c r="AJ244" s="118"/>
      <c r="AK244" s="118"/>
      <c r="AL244" s="118"/>
      <c r="AM244" s="118"/>
      <c r="AN244" s="118"/>
      <c r="AO244" s="118"/>
      <c r="AP244" s="118"/>
      <c r="AQ244" s="118"/>
      <c r="AR244" s="118"/>
      <c r="AS244" s="118"/>
      <c r="AT244" s="118"/>
      <c r="AU244" s="118"/>
      <c r="AV244" s="118"/>
      <c r="AW244" s="118"/>
      <c r="AX244" s="118"/>
      <c r="AY244" s="118"/>
      <c r="AZ244" s="118"/>
      <c r="BA244" s="118"/>
      <c r="BB244" s="118"/>
      <c r="BC244" s="118"/>
      <c r="BD244" s="118"/>
      <c r="BE244" s="118"/>
      <c r="BF244" s="118"/>
      <c r="BG244" s="118"/>
      <c r="BH244" s="118"/>
      <c r="BI244" s="118"/>
      <c r="BJ244" s="118"/>
      <c r="BK244" s="118"/>
      <c r="BL244" s="118"/>
      <c r="BM244" s="118"/>
      <c r="BN244" s="118"/>
      <c r="BO244" s="118"/>
      <c r="BP244" s="118"/>
      <c r="BQ244" s="118"/>
      <c r="BR244" s="118"/>
      <c r="BS244" s="118"/>
      <c r="BT244" s="118"/>
      <c r="BU244" s="118"/>
      <c r="BV244" s="118"/>
      <c r="BW244" s="118"/>
      <c r="BX244" s="118"/>
      <c r="BY244" s="118"/>
      <c r="BZ244" s="118"/>
      <c r="CA244" s="118"/>
    </row>
    <row r="245" spans="1:79">
      <c r="A245" s="35"/>
      <c r="B245" s="35"/>
      <c r="C245" s="35"/>
      <c r="D245" s="35"/>
      <c r="E245" s="35"/>
      <c r="F245" s="35"/>
      <c r="G245" s="35"/>
      <c r="H245" s="118"/>
      <c r="I245" s="118"/>
      <c r="J245" s="118"/>
      <c r="K245" s="118"/>
      <c r="L245" s="118"/>
      <c r="M245" s="118"/>
      <c r="N245" s="118"/>
      <c r="O245" s="118"/>
      <c r="P245" s="118"/>
      <c r="Q245" s="118"/>
      <c r="R245" s="118"/>
      <c r="S245" s="118"/>
      <c r="T245" s="118"/>
      <c r="U245" s="118"/>
      <c r="V245" s="118"/>
      <c r="W245" s="118"/>
      <c r="X245" s="118"/>
      <c r="Y245" s="118"/>
      <c r="Z245" s="118"/>
      <c r="AA245" s="118"/>
      <c r="AB245" s="118"/>
      <c r="AC245" s="118"/>
      <c r="AD245" s="118"/>
      <c r="AE245" s="118"/>
      <c r="AF245" s="118"/>
      <c r="AG245" s="118"/>
      <c r="AH245" s="118"/>
      <c r="AI245" s="118"/>
      <c r="AJ245" s="118"/>
      <c r="AK245" s="118"/>
      <c r="AL245" s="118"/>
      <c r="AM245" s="118"/>
      <c r="AN245" s="118"/>
      <c r="AO245" s="118"/>
      <c r="AP245" s="118"/>
      <c r="AQ245" s="118"/>
      <c r="AR245" s="118"/>
      <c r="AS245" s="118"/>
      <c r="AT245" s="118"/>
      <c r="AU245" s="118"/>
      <c r="AV245" s="118"/>
      <c r="AW245" s="118"/>
      <c r="AX245" s="118"/>
      <c r="AY245" s="118"/>
      <c r="AZ245" s="118"/>
      <c r="BA245" s="118"/>
      <c r="BB245" s="118"/>
      <c r="BC245" s="118"/>
      <c r="BD245" s="118"/>
      <c r="BE245" s="118"/>
      <c r="BF245" s="118"/>
      <c r="BG245" s="118"/>
      <c r="BH245" s="118"/>
      <c r="BI245" s="118"/>
      <c r="BJ245" s="118"/>
      <c r="BK245" s="118"/>
      <c r="BL245" s="118"/>
      <c r="BM245" s="118"/>
      <c r="BN245" s="118"/>
      <c r="BO245" s="118"/>
      <c r="BP245" s="118"/>
      <c r="BQ245" s="118"/>
      <c r="BR245" s="118"/>
      <c r="BS245" s="118"/>
      <c r="BT245" s="118"/>
      <c r="BU245" s="118"/>
      <c r="BV245" s="118"/>
      <c r="BW245" s="118"/>
      <c r="BX245" s="118"/>
      <c r="BY245" s="118"/>
      <c r="BZ245" s="118"/>
      <c r="CA245" s="118"/>
    </row>
    <row r="246" spans="1:79">
      <c r="A246" s="35"/>
      <c r="B246" s="35"/>
      <c r="C246" s="35"/>
      <c r="D246" s="35"/>
      <c r="E246" s="35"/>
      <c r="F246" s="35"/>
      <c r="G246" s="35"/>
      <c r="H246" s="118"/>
      <c r="I246" s="118"/>
      <c r="J246" s="118"/>
      <c r="K246" s="118"/>
      <c r="L246" s="118"/>
      <c r="M246" s="118"/>
      <c r="N246" s="118"/>
      <c r="O246" s="118"/>
      <c r="P246" s="118"/>
      <c r="Q246" s="118"/>
      <c r="R246" s="118"/>
      <c r="S246" s="118"/>
      <c r="T246" s="118"/>
      <c r="U246" s="118"/>
      <c r="V246" s="118"/>
      <c r="W246" s="118"/>
      <c r="X246" s="118"/>
      <c r="Y246" s="118"/>
      <c r="Z246" s="118"/>
      <c r="AA246" s="118"/>
      <c r="AB246" s="118"/>
      <c r="AC246" s="118"/>
      <c r="AD246" s="118"/>
      <c r="AE246" s="118"/>
      <c r="AF246" s="118"/>
      <c r="AG246" s="118"/>
      <c r="AH246" s="118"/>
      <c r="AI246" s="118"/>
      <c r="AJ246" s="118"/>
      <c r="AK246" s="118"/>
      <c r="AL246" s="118"/>
      <c r="AM246" s="118"/>
      <c r="AN246" s="118"/>
      <c r="AO246" s="118"/>
      <c r="AP246" s="118"/>
      <c r="AQ246" s="118"/>
      <c r="AR246" s="118"/>
      <c r="AS246" s="118"/>
      <c r="AT246" s="118"/>
      <c r="AU246" s="118"/>
      <c r="AV246" s="118"/>
      <c r="AW246" s="118"/>
      <c r="AX246" s="118"/>
      <c r="AY246" s="118"/>
      <c r="AZ246" s="118"/>
      <c r="BA246" s="118"/>
      <c r="BB246" s="118"/>
      <c r="BC246" s="118"/>
      <c r="BD246" s="118"/>
      <c r="BE246" s="118"/>
      <c r="BF246" s="118"/>
      <c r="BG246" s="118"/>
      <c r="BH246" s="118"/>
      <c r="BI246" s="118"/>
      <c r="BJ246" s="118"/>
      <c r="BK246" s="118"/>
      <c r="BL246" s="118"/>
      <c r="BM246" s="118"/>
      <c r="BN246" s="118"/>
      <c r="BO246" s="118"/>
      <c r="BP246" s="118"/>
      <c r="BQ246" s="118"/>
      <c r="BR246" s="118"/>
      <c r="BS246" s="118"/>
      <c r="BT246" s="118"/>
      <c r="BU246" s="118"/>
      <c r="BV246" s="118"/>
      <c r="BW246" s="118"/>
      <c r="BX246" s="118"/>
      <c r="BY246" s="118"/>
      <c r="BZ246" s="118"/>
      <c r="CA246" s="118"/>
    </row>
    <row r="247" spans="1:79">
      <c r="A247" s="35"/>
      <c r="B247" s="35"/>
      <c r="C247" s="35"/>
      <c r="D247" s="35"/>
      <c r="E247" s="35"/>
      <c r="F247" s="35"/>
      <c r="G247" s="35"/>
      <c r="H247" s="118"/>
      <c r="I247" s="118"/>
      <c r="J247" s="118"/>
      <c r="K247" s="118"/>
      <c r="L247" s="118"/>
      <c r="M247" s="118"/>
      <c r="N247" s="118"/>
      <c r="O247" s="118"/>
      <c r="P247" s="118"/>
      <c r="Q247" s="118"/>
      <c r="R247" s="118"/>
      <c r="S247" s="118"/>
      <c r="T247" s="118"/>
      <c r="U247" s="118"/>
      <c r="V247" s="118"/>
      <c r="W247" s="118"/>
      <c r="X247" s="118"/>
      <c r="Y247" s="118"/>
      <c r="Z247" s="118"/>
      <c r="AA247" s="118"/>
      <c r="AB247" s="118"/>
      <c r="AC247" s="118"/>
      <c r="AD247" s="118"/>
      <c r="AE247" s="118"/>
      <c r="AF247" s="118"/>
      <c r="AG247" s="118"/>
      <c r="AH247" s="118"/>
      <c r="AI247" s="118"/>
      <c r="AJ247" s="118"/>
      <c r="AK247" s="118"/>
      <c r="AL247" s="118"/>
      <c r="AM247" s="118"/>
      <c r="AN247" s="118"/>
      <c r="AO247" s="118"/>
      <c r="AP247" s="118"/>
      <c r="AQ247" s="118"/>
      <c r="AR247" s="118"/>
      <c r="AS247" s="118"/>
      <c r="AT247" s="118"/>
      <c r="AU247" s="118"/>
      <c r="AV247" s="118"/>
      <c r="AW247" s="118"/>
      <c r="AX247" s="118"/>
      <c r="AY247" s="118"/>
      <c r="AZ247" s="118"/>
      <c r="BA247" s="118"/>
      <c r="BB247" s="118"/>
      <c r="BC247" s="118"/>
      <c r="BD247" s="118"/>
      <c r="BE247" s="118"/>
      <c r="BF247" s="118"/>
      <c r="BG247" s="118"/>
      <c r="BH247" s="118"/>
      <c r="BI247" s="118"/>
      <c r="BJ247" s="118"/>
      <c r="BK247" s="118"/>
      <c r="BL247" s="118"/>
      <c r="BM247" s="118"/>
      <c r="BN247" s="118"/>
      <c r="BO247" s="118"/>
      <c r="BP247" s="118"/>
      <c r="BQ247" s="118"/>
      <c r="BR247" s="118"/>
      <c r="BS247" s="118"/>
      <c r="BT247" s="118"/>
      <c r="BU247" s="118"/>
      <c r="BV247" s="118"/>
      <c r="BW247" s="118"/>
      <c r="BX247" s="118"/>
      <c r="BY247" s="118"/>
      <c r="BZ247" s="118"/>
      <c r="CA247" s="118"/>
    </row>
    <row r="248" spans="1:79">
      <c r="A248" s="35"/>
      <c r="B248" s="35"/>
      <c r="C248" s="35"/>
      <c r="D248" s="35"/>
      <c r="E248" s="35"/>
      <c r="F248" s="35"/>
      <c r="G248" s="35"/>
      <c r="H248" s="118"/>
      <c r="I248" s="118"/>
      <c r="J248" s="118"/>
      <c r="K248" s="118"/>
      <c r="L248" s="118"/>
      <c r="M248" s="118"/>
      <c r="N248" s="118"/>
      <c r="O248" s="118"/>
      <c r="P248" s="118"/>
      <c r="Q248" s="118"/>
      <c r="R248" s="118"/>
      <c r="S248" s="118"/>
      <c r="T248" s="118"/>
      <c r="U248" s="118"/>
      <c r="V248" s="118"/>
      <c r="W248" s="118"/>
      <c r="X248" s="118"/>
      <c r="Y248" s="118"/>
      <c r="Z248" s="118"/>
      <c r="AA248" s="118"/>
      <c r="AB248" s="118"/>
      <c r="AC248" s="118"/>
      <c r="AD248" s="118"/>
      <c r="AE248" s="118"/>
      <c r="AF248" s="118"/>
      <c r="AG248" s="118"/>
      <c r="AH248" s="118"/>
      <c r="AI248" s="118"/>
      <c r="AJ248" s="118"/>
      <c r="AK248" s="118"/>
      <c r="AL248" s="118"/>
      <c r="AM248" s="118"/>
      <c r="AN248" s="118"/>
      <c r="AO248" s="118"/>
      <c r="AP248" s="118"/>
      <c r="AQ248" s="118"/>
      <c r="AR248" s="118"/>
      <c r="AS248" s="118"/>
      <c r="AT248" s="118"/>
      <c r="AU248" s="118"/>
      <c r="AV248" s="118"/>
      <c r="AW248" s="118"/>
      <c r="AX248" s="118"/>
      <c r="AY248" s="118"/>
      <c r="AZ248" s="118"/>
      <c r="BA248" s="118"/>
      <c r="BB248" s="118"/>
      <c r="BC248" s="118"/>
      <c r="BD248" s="118"/>
      <c r="BE248" s="118"/>
      <c r="BF248" s="118"/>
      <c r="BG248" s="118"/>
      <c r="BH248" s="118"/>
      <c r="BI248" s="118"/>
      <c r="BJ248" s="118"/>
      <c r="BK248" s="118"/>
      <c r="BL248" s="118"/>
      <c r="BM248" s="118"/>
      <c r="BN248" s="118"/>
      <c r="BO248" s="118"/>
      <c r="BP248" s="118"/>
      <c r="BQ248" s="118"/>
      <c r="BR248" s="118"/>
      <c r="BS248" s="118"/>
      <c r="BT248" s="118"/>
      <c r="BU248" s="118"/>
      <c r="BV248" s="118"/>
      <c r="BW248" s="118"/>
      <c r="BX248" s="118"/>
      <c r="BY248" s="118"/>
      <c r="BZ248" s="118"/>
      <c r="CA248" s="118"/>
    </row>
    <row r="249" spans="1:79">
      <c r="A249" s="35"/>
      <c r="B249" s="35"/>
      <c r="C249" s="35"/>
      <c r="D249" s="35"/>
      <c r="E249" s="35"/>
      <c r="F249" s="35"/>
      <c r="G249" s="35"/>
      <c r="H249" s="118"/>
      <c r="I249" s="118"/>
      <c r="J249" s="118"/>
      <c r="K249" s="118"/>
      <c r="L249" s="118"/>
      <c r="M249" s="118"/>
      <c r="N249" s="118"/>
      <c r="O249" s="118"/>
      <c r="P249" s="118"/>
      <c r="Q249" s="118"/>
      <c r="R249" s="118"/>
      <c r="S249" s="118"/>
      <c r="T249" s="118"/>
      <c r="U249" s="118"/>
      <c r="V249" s="118"/>
      <c r="W249" s="118"/>
      <c r="X249" s="118"/>
      <c r="Y249" s="118"/>
      <c r="Z249" s="118"/>
      <c r="AA249" s="118"/>
      <c r="AB249" s="118"/>
      <c r="AC249" s="118"/>
      <c r="AD249" s="118"/>
      <c r="AE249" s="118"/>
      <c r="AF249" s="118"/>
      <c r="AG249" s="118"/>
      <c r="AH249" s="118"/>
      <c r="AI249" s="118"/>
      <c r="AJ249" s="118"/>
      <c r="AK249" s="118"/>
      <c r="AL249" s="118"/>
      <c r="AM249" s="118"/>
      <c r="AN249" s="118"/>
      <c r="AO249" s="118"/>
      <c r="AP249" s="118"/>
      <c r="AQ249" s="118"/>
      <c r="AR249" s="118"/>
      <c r="AS249" s="118"/>
      <c r="AT249" s="118"/>
      <c r="AU249" s="118"/>
      <c r="AV249" s="118"/>
      <c r="AW249" s="118"/>
      <c r="AX249" s="118"/>
      <c r="AY249" s="118"/>
      <c r="AZ249" s="118"/>
      <c r="BA249" s="118"/>
      <c r="BB249" s="118"/>
      <c r="BC249" s="118"/>
      <c r="BD249" s="118"/>
      <c r="BE249" s="118"/>
      <c r="BF249" s="118"/>
      <c r="BG249" s="118"/>
      <c r="BH249" s="118"/>
      <c r="BI249" s="118"/>
      <c r="BJ249" s="118"/>
      <c r="BK249" s="118"/>
      <c r="BL249" s="118"/>
      <c r="BM249" s="118"/>
      <c r="BN249" s="118"/>
      <c r="BO249" s="118"/>
      <c r="BP249" s="118"/>
      <c r="BQ249" s="118"/>
      <c r="BR249" s="118"/>
      <c r="BS249" s="118"/>
      <c r="BT249" s="118"/>
      <c r="BU249" s="118"/>
      <c r="BV249" s="118"/>
      <c r="BW249" s="118"/>
      <c r="BX249" s="118"/>
      <c r="BY249" s="118"/>
      <c r="BZ249" s="118"/>
      <c r="CA249" s="118"/>
    </row>
    <row r="250" spans="1:79">
      <c r="A250" s="35"/>
      <c r="B250" s="35"/>
      <c r="C250" s="35"/>
      <c r="D250" s="35"/>
      <c r="E250" s="35"/>
      <c r="F250" s="35"/>
      <c r="G250" s="35"/>
      <c r="H250" s="118"/>
      <c r="I250" s="118"/>
      <c r="J250" s="118"/>
      <c r="K250" s="118"/>
      <c r="L250" s="118"/>
      <c r="M250" s="118"/>
      <c r="N250" s="118"/>
      <c r="O250" s="118"/>
      <c r="P250" s="118"/>
      <c r="Q250" s="118"/>
      <c r="R250" s="118"/>
      <c r="S250" s="118"/>
      <c r="T250" s="118"/>
      <c r="U250" s="118"/>
      <c r="V250" s="118"/>
      <c r="W250" s="118"/>
      <c r="X250" s="118"/>
      <c r="Y250" s="118"/>
      <c r="Z250" s="118"/>
      <c r="AA250" s="118"/>
      <c r="AB250" s="118"/>
      <c r="AC250" s="118"/>
      <c r="AD250" s="118"/>
      <c r="AE250" s="118"/>
      <c r="AF250" s="118"/>
      <c r="AG250" s="118"/>
      <c r="AH250" s="118"/>
      <c r="AI250" s="118"/>
      <c r="AJ250" s="118"/>
      <c r="AK250" s="118"/>
      <c r="AL250" s="118"/>
      <c r="AM250" s="118"/>
      <c r="AN250" s="118"/>
      <c r="AO250" s="118"/>
      <c r="AP250" s="118"/>
      <c r="AQ250" s="118"/>
      <c r="AR250" s="118"/>
      <c r="AS250" s="118"/>
      <c r="AT250" s="118"/>
      <c r="AU250" s="118"/>
      <c r="AV250" s="118"/>
      <c r="AW250" s="118"/>
      <c r="AX250" s="118"/>
      <c r="AY250" s="118"/>
      <c r="AZ250" s="118"/>
      <c r="BA250" s="118"/>
      <c r="BB250" s="118"/>
      <c r="BC250" s="118"/>
      <c r="BD250" s="118"/>
      <c r="BE250" s="118"/>
      <c r="BF250" s="118"/>
      <c r="BG250" s="118"/>
      <c r="BH250" s="118"/>
      <c r="BI250" s="118"/>
      <c r="BJ250" s="118"/>
      <c r="BK250" s="118"/>
      <c r="BL250" s="118"/>
      <c r="BM250" s="118"/>
      <c r="BN250" s="118"/>
      <c r="BO250" s="118"/>
      <c r="BP250" s="118"/>
      <c r="BQ250" s="118"/>
      <c r="BR250" s="118"/>
      <c r="BS250" s="118"/>
      <c r="BT250" s="118"/>
      <c r="BU250" s="118"/>
      <c r="BV250" s="118"/>
      <c r="BW250" s="118"/>
      <c r="BX250" s="118"/>
      <c r="BY250" s="118"/>
      <c r="BZ250" s="118"/>
      <c r="CA250" s="118"/>
    </row>
    <row r="251" spans="1:79">
      <c r="A251" s="35"/>
      <c r="B251" s="35"/>
      <c r="C251" s="35"/>
      <c r="D251" s="35"/>
      <c r="E251" s="35"/>
      <c r="F251" s="35"/>
      <c r="G251" s="35"/>
      <c r="H251" s="118"/>
      <c r="I251" s="118"/>
      <c r="J251" s="118"/>
      <c r="K251" s="118"/>
      <c r="L251" s="118"/>
      <c r="M251" s="118"/>
      <c r="N251" s="118"/>
      <c r="O251" s="118"/>
      <c r="P251" s="118"/>
      <c r="Q251" s="118"/>
      <c r="R251" s="118"/>
      <c r="S251" s="118"/>
      <c r="T251" s="118"/>
      <c r="U251" s="118"/>
      <c r="V251" s="118"/>
      <c r="W251" s="118"/>
      <c r="X251" s="118"/>
      <c r="Y251" s="118"/>
      <c r="Z251" s="118"/>
      <c r="AA251" s="118"/>
      <c r="AB251" s="118"/>
      <c r="AC251" s="118"/>
      <c r="AD251" s="118"/>
      <c r="AE251" s="118"/>
      <c r="AF251" s="118"/>
      <c r="AG251" s="118"/>
      <c r="AH251" s="118"/>
      <c r="AI251" s="118"/>
      <c r="AJ251" s="118"/>
      <c r="AK251" s="118"/>
      <c r="AL251" s="118"/>
      <c r="AM251" s="118"/>
      <c r="AN251" s="118"/>
      <c r="AO251" s="118"/>
      <c r="AP251" s="118"/>
      <c r="AQ251" s="118"/>
      <c r="AR251" s="118"/>
      <c r="AS251" s="118"/>
      <c r="AT251" s="118"/>
      <c r="AU251" s="118"/>
      <c r="AV251" s="118"/>
      <c r="AW251" s="118"/>
      <c r="AX251" s="118"/>
      <c r="AY251" s="118"/>
      <c r="AZ251" s="118"/>
      <c r="BA251" s="118"/>
      <c r="BB251" s="118"/>
      <c r="BC251" s="118"/>
      <c r="BD251" s="118"/>
      <c r="BE251" s="118"/>
      <c r="BF251" s="118"/>
      <c r="BG251" s="118"/>
      <c r="BH251" s="118"/>
      <c r="BI251" s="118"/>
      <c r="BJ251" s="118"/>
      <c r="BK251" s="118"/>
      <c r="BL251" s="118"/>
      <c r="BM251" s="118"/>
      <c r="BN251" s="118"/>
      <c r="BO251" s="118"/>
      <c r="BP251" s="118"/>
      <c r="BQ251" s="118"/>
      <c r="BR251" s="118"/>
      <c r="BS251" s="118"/>
      <c r="BT251" s="118"/>
      <c r="BU251" s="118"/>
      <c r="BV251" s="118"/>
      <c r="BW251" s="118"/>
      <c r="BX251" s="118"/>
      <c r="BY251" s="118"/>
      <c r="BZ251" s="118"/>
      <c r="CA251" s="118"/>
    </row>
    <row r="252" spans="1:79">
      <c r="A252" s="35"/>
      <c r="B252" s="35"/>
      <c r="C252" s="35"/>
      <c r="D252" s="35"/>
      <c r="E252" s="35"/>
      <c r="F252" s="35"/>
      <c r="G252" s="35"/>
      <c r="H252" s="118"/>
      <c r="I252" s="118"/>
      <c r="J252" s="118"/>
      <c r="K252" s="118"/>
      <c r="L252" s="118"/>
      <c r="M252" s="118"/>
      <c r="N252" s="118"/>
      <c r="O252" s="118"/>
      <c r="P252" s="118"/>
      <c r="Q252" s="118"/>
      <c r="R252" s="118"/>
      <c r="S252" s="118"/>
      <c r="T252" s="118"/>
      <c r="U252" s="118"/>
      <c r="V252" s="118"/>
      <c r="W252" s="118"/>
      <c r="X252" s="118"/>
      <c r="Y252" s="118"/>
      <c r="Z252" s="118"/>
      <c r="AA252" s="118"/>
      <c r="AB252" s="118"/>
      <c r="AC252" s="118"/>
      <c r="AD252" s="118"/>
      <c r="AE252" s="118"/>
      <c r="AF252" s="118"/>
      <c r="AG252" s="118"/>
      <c r="AH252" s="118"/>
      <c r="AI252" s="118"/>
      <c r="AJ252" s="118"/>
      <c r="AK252" s="118"/>
      <c r="AL252" s="118"/>
      <c r="AM252" s="118"/>
      <c r="AN252" s="118"/>
      <c r="AO252" s="118"/>
      <c r="AP252" s="118"/>
      <c r="AQ252" s="118"/>
      <c r="AR252" s="118"/>
      <c r="AS252" s="118"/>
      <c r="AT252" s="118"/>
      <c r="AU252" s="118"/>
      <c r="AV252" s="118"/>
      <c r="AW252" s="118"/>
      <c r="AX252" s="118"/>
      <c r="AY252" s="118"/>
      <c r="AZ252" s="118"/>
      <c r="BA252" s="118"/>
      <c r="BB252" s="118"/>
      <c r="BC252" s="118"/>
      <c r="BD252" s="118"/>
      <c r="BE252" s="118"/>
      <c r="BF252" s="118"/>
      <c r="BG252" s="118"/>
      <c r="BH252" s="118"/>
      <c r="BI252" s="118"/>
      <c r="BJ252" s="118"/>
      <c r="BK252" s="118"/>
      <c r="BL252" s="118"/>
      <c r="BM252" s="118"/>
      <c r="BN252" s="118"/>
      <c r="BO252" s="118"/>
      <c r="BP252" s="118"/>
      <c r="BQ252" s="118"/>
      <c r="BR252" s="118"/>
      <c r="BS252" s="118"/>
      <c r="BT252" s="118"/>
      <c r="BU252" s="118"/>
      <c r="BV252" s="118"/>
      <c r="BW252" s="118"/>
      <c r="BX252" s="118"/>
      <c r="BY252" s="118"/>
      <c r="BZ252" s="118"/>
      <c r="CA252" s="118"/>
    </row>
    <row r="253" spans="1:79">
      <c r="A253" s="35"/>
      <c r="B253" s="35"/>
      <c r="C253" s="35"/>
      <c r="D253" s="35"/>
      <c r="E253" s="35"/>
      <c r="F253" s="35"/>
      <c r="G253" s="35"/>
      <c r="H253" s="118"/>
      <c r="I253" s="118"/>
      <c r="J253" s="118"/>
      <c r="K253" s="118"/>
      <c r="L253" s="118"/>
      <c r="M253" s="118"/>
      <c r="N253" s="118"/>
      <c r="O253" s="118"/>
      <c r="P253" s="118"/>
      <c r="Q253" s="118"/>
      <c r="R253" s="118"/>
      <c r="S253" s="118"/>
      <c r="T253" s="118"/>
      <c r="U253" s="118"/>
      <c r="V253" s="118"/>
      <c r="W253" s="118"/>
      <c r="X253" s="118"/>
      <c r="Y253" s="118"/>
      <c r="Z253" s="118"/>
      <c r="AA253" s="118"/>
      <c r="AB253" s="118"/>
      <c r="AC253" s="118"/>
      <c r="AD253" s="118"/>
      <c r="AE253" s="118"/>
      <c r="AF253" s="118"/>
      <c r="AG253" s="118"/>
      <c r="AH253" s="118"/>
      <c r="AI253" s="118"/>
      <c r="AJ253" s="118"/>
      <c r="AK253" s="118"/>
      <c r="AL253" s="118"/>
      <c r="AM253" s="118"/>
      <c r="AN253" s="118"/>
      <c r="AO253" s="118"/>
      <c r="AP253" s="118"/>
      <c r="AQ253" s="118"/>
      <c r="AR253" s="118"/>
      <c r="AS253" s="118"/>
      <c r="AT253" s="118"/>
      <c r="AU253" s="118"/>
      <c r="AV253" s="118"/>
      <c r="AW253" s="118"/>
      <c r="AX253" s="118"/>
      <c r="AY253" s="118"/>
      <c r="AZ253" s="118"/>
      <c r="BA253" s="118"/>
      <c r="BB253" s="118"/>
      <c r="BC253" s="118"/>
      <c r="BD253" s="118"/>
      <c r="BE253" s="118"/>
      <c r="BF253" s="118"/>
      <c r="BG253" s="118"/>
      <c r="BH253" s="118"/>
      <c r="BI253" s="118"/>
      <c r="BJ253" s="118"/>
      <c r="BK253" s="118"/>
      <c r="BL253" s="118"/>
      <c r="BM253" s="118"/>
      <c r="BN253" s="118"/>
      <c r="BO253" s="118"/>
      <c r="BP253" s="118"/>
      <c r="BQ253" s="118"/>
      <c r="BR253" s="118"/>
      <c r="BS253" s="118"/>
      <c r="BT253" s="118"/>
      <c r="BU253" s="118"/>
      <c r="BV253" s="118"/>
      <c r="BW253" s="118"/>
      <c r="BX253" s="118"/>
      <c r="BY253" s="118"/>
      <c r="BZ253" s="118"/>
      <c r="CA253" s="118"/>
    </row>
    <row r="254" spans="1:79">
      <c r="A254" s="35"/>
      <c r="B254" s="35"/>
      <c r="C254" s="35"/>
      <c r="D254" s="35"/>
      <c r="E254" s="35"/>
      <c r="F254" s="35"/>
      <c r="G254" s="35"/>
      <c r="H254" s="118"/>
      <c r="I254" s="118"/>
      <c r="J254" s="118"/>
      <c r="K254" s="118"/>
      <c r="L254" s="118"/>
      <c r="M254" s="118"/>
      <c r="N254" s="118"/>
      <c r="O254" s="118"/>
      <c r="P254" s="118"/>
      <c r="Q254" s="118"/>
      <c r="R254" s="118"/>
      <c r="S254" s="118"/>
      <c r="T254" s="118"/>
      <c r="U254" s="118"/>
      <c r="V254" s="118"/>
      <c r="W254" s="118"/>
      <c r="X254" s="118"/>
      <c r="Y254" s="118"/>
      <c r="Z254" s="118"/>
      <c r="AA254" s="118"/>
      <c r="AB254" s="118"/>
      <c r="AC254" s="118"/>
      <c r="AD254" s="118"/>
      <c r="AE254" s="118"/>
      <c r="AF254" s="118"/>
      <c r="AG254" s="118"/>
      <c r="AH254" s="118"/>
      <c r="AI254" s="118"/>
      <c r="AJ254" s="118"/>
      <c r="AK254" s="118"/>
      <c r="AL254" s="118"/>
      <c r="AM254" s="118"/>
      <c r="AN254" s="118"/>
      <c r="AO254" s="118"/>
      <c r="AP254" s="118"/>
      <c r="AQ254" s="118"/>
      <c r="AR254" s="118"/>
      <c r="AS254" s="118"/>
      <c r="AT254" s="118"/>
      <c r="AU254" s="118"/>
      <c r="AV254" s="118"/>
      <c r="AW254" s="118"/>
      <c r="AX254" s="118"/>
      <c r="AY254" s="118"/>
      <c r="AZ254" s="118"/>
      <c r="BA254" s="118"/>
      <c r="BB254" s="118"/>
      <c r="BC254" s="118"/>
      <c r="BD254" s="118"/>
      <c r="BE254" s="118"/>
      <c r="BF254" s="118"/>
      <c r="BG254" s="118"/>
      <c r="BH254" s="118"/>
      <c r="BI254" s="118"/>
      <c r="BJ254" s="118"/>
      <c r="BK254" s="118"/>
      <c r="BL254" s="118"/>
      <c r="BM254" s="118"/>
      <c r="BN254" s="118"/>
      <c r="BO254" s="118"/>
      <c r="BP254" s="118"/>
      <c r="BQ254" s="118"/>
      <c r="BR254" s="118"/>
      <c r="BS254" s="118"/>
      <c r="BT254" s="118"/>
      <c r="BU254" s="118"/>
      <c r="BV254" s="118"/>
      <c r="BW254" s="118"/>
      <c r="BX254" s="118"/>
      <c r="BY254" s="118"/>
      <c r="BZ254" s="118"/>
      <c r="CA254" s="118"/>
    </row>
    <row r="255" spans="1:79">
      <c r="A255" s="35"/>
      <c r="B255" s="35"/>
      <c r="C255" s="35"/>
      <c r="D255" s="35"/>
      <c r="E255" s="35"/>
      <c r="F255" s="35"/>
      <c r="G255" s="35"/>
      <c r="H255" s="118"/>
      <c r="I255" s="118"/>
      <c r="J255" s="118"/>
      <c r="K255" s="118"/>
      <c r="L255" s="118"/>
      <c r="M255" s="118"/>
      <c r="N255" s="118"/>
      <c r="O255" s="118"/>
      <c r="P255" s="118"/>
      <c r="Q255" s="118"/>
      <c r="R255" s="118"/>
      <c r="S255" s="118"/>
      <c r="T255" s="118"/>
      <c r="U255" s="118"/>
      <c r="V255" s="118"/>
      <c r="W255" s="118"/>
      <c r="X255" s="118"/>
      <c r="Y255" s="118"/>
      <c r="Z255" s="118"/>
      <c r="AA255" s="118"/>
      <c r="AB255" s="118"/>
      <c r="AC255" s="118"/>
      <c r="AD255" s="118"/>
      <c r="AE255" s="118"/>
      <c r="AF255" s="118"/>
      <c r="AG255" s="118"/>
      <c r="AH255" s="118"/>
      <c r="AI255" s="118"/>
      <c r="AJ255" s="118"/>
      <c r="AK255" s="118"/>
      <c r="AL255" s="118"/>
      <c r="AM255" s="118"/>
      <c r="AN255" s="118"/>
      <c r="AO255" s="118"/>
      <c r="AP255" s="118"/>
      <c r="AQ255" s="118"/>
      <c r="AR255" s="118"/>
      <c r="AS255" s="118"/>
      <c r="AT255" s="118"/>
      <c r="AU255" s="118"/>
      <c r="AV255" s="118"/>
      <c r="AW255" s="118"/>
      <c r="AX255" s="118"/>
      <c r="AY255" s="118"/>
      <c r="AZ255" s="118"/>
      <c r="BA255" s="118"/>
      <c r="BB255" s="118"/>
      <c r="BC255" s="118"/>
      <c r="BD255" s="118"/>
      <c r="BE255" s="118"/>
      <c r="BF255" s="118"/>
      <c r="BG255" s="118"/>
      <c r="BH255" s="118"/>
      <c r="BI255" s="118"/>
      <c r="BJ255" s="118"/>
      <c r="BK255" s="118"/>
      <c r="BL255" s="118"/>
      <c r="BM255" s="118"/>
      <c r="BN255" s="118"/>
      <c r="BO255" s="118"/>
      <c r="BP255" s="118"/>
      <c r="BQ255" s="118"/>
      <c r="BR255" s="118"/>
      <c r="BS255" s="118"/>
      <c r="BT255" s="118"/>
      <c r="BU255" s="118"/>
      <c r="BV255" s="118"/>
      <c r="BW255" s="118"/>
      <c r="BX255" s="118"/>
      <c r="BY255" s="118"/>
      <c r="BZ255" s="118"/>
      <c r="CA255" s="118"/>
    </row>
    <row r="256" spans="1:79">
      <c r="A256" s="35"/>
      <c r="B256" s="35"/>
      <c r="C256" s="35"/>
      <c r="D256" s="35"/>
      <c r="E256" s="35"/>
      <c r="F256" s="35"/>
      <c r="G256" s="35"/>
      <c r="H256" s="118"/>
      <c r="I256" s="118"/>
      <c r="J256" s="118"/>
      <c r="K256" s="118"/>
      <c r="L256" s="118"/>
      <c r="M256" s="118"/>
      <c r="N256" s="118"/>
      <c r="O256" s="118"/>
      <c r="P256" s="118"/>
      <c r="Q256" s="118"/>
      <c r="R256" s="118"/>
      <c r="S256" s="118"/>
      <c r="T256" s="118"/>
      <c r="U256" s="118"/>
      <c r="V256" s="118"/>
      <c r="W256" s="118"/>
      <c r="X256" s="118"/>
      <c r="Y256" s="118"/>
      <c r="Z256" s="118"/>
      <c r="AA256" s="118"/>
      <c r="AB256" s="118"/>
      <c r="AC256" s="118"/>
      <c r="AD256" s="118"/>
      <c r="AE256" s="118"/>
      <c r="AF256" s="118"/>
      <c r="AG256" s="118"/>
      <c r="AH256" s="118"/>
      <c r="AI256" s="118"/>
      <c r="AJ256" s="118"/>
      <c r="AK256" s="118"/>
      <c r="AL256" s="118"/>
      <c r="AM256" s="118"/>
      <c r="AN256" s="118"/>
      <c r="AO256" s="118"/>
      <c r="AP256" s="118"/>
      <c r="AQ256" s="118"/>
      <c r="AR256" s="118"/>
      <c r="AS256" s="118"/>
      <c r="AT256" s="118"/>
      <c r="AU256" s="118"/>
      <c r="AV256" s="118"/>
      <c r="AW256" s="118"/>
      <c r="AX256" s="118"/>
      <c r="AY256" s="118"/>
      <c r="AZ256" s="118"/>
      <c r="BA256" s="118"/>
      <c r="BB256" s="118"/>
      <c r="BC256" s="118"/>
      <c r="BD256" s="118"/>
      <c r="BE256" s="118"/>
      <c r="BF256" s="118"/>
      <c r="BG256" s="118"/>
      <c r="BH256" s="118"/>
      <c r="BI256" s="118"/>
      <c r="BJ256" s="118"/>
      <c r="BK256" s="118"/>
      <c r="BL256" s="118"/>
      <c r="BM256" s="118"/>
      <c r="BN256" s="118"/>
      <c r="BO256" s="118"/>
      <c r="BP256" s="118"/>
      <c r="BQ256" s="118"/>
      <c r="BR256" s="118"/>
      <c r="BS256" s="118"/>
      <c r="BT256" s="118"/>
      <c r="BU256" s="118"/>
      <c r="BV256" s="118"/>
      <c r="BW256" s="118"/>
      <c r="BX256" s="118"/>
      <c r="BY256" s="118"/>
      <c r="BZ256" s="118"/>
      <c r="CA256" s="118"/>
    </row>
    <row r="257" spans="1:79">
      <c r="A257" s="35"/>
      <c r="B257" s="35"/>
      <c r="C257" s="35"/>
      <c r="D257" s="35"/>
      <c r="E257" s="35"/>
      <c r="F257" s="35"/>
      <c r="G257" s="35"/>
      <c r="H257" s="118"/>
      <c r="I257" s="118"/>
      <c r="J257" s="118"/>
      <c r="K257" s="118"/>
      <c r="L257" s="118"/>
      <c r="M257" s="118"/>
      <c r="N257" s="118"/>
      <c r="O257" s="118"/>
      <c r="P257" s="118"/>
      <c r="Q257" s="118"/>
      <c r="R257" s="118"/>
      <c r="S257" s="118"/>
      <c r="T257" s="118"/>
      <c r="U257" s="118"/>
      <c r="V257" s="118"/>
      <c r="W257" s="118"/>
      <c r="X257" s="118"/>
      <c r="Y257" s="118"/>
      <c r="Z257" s="118"/>
      <c r="AA257" s="118"/>
      <c r="AB257" s="118"/>
      <c r="AC257" s="118"/>
      <c r="AD257" s="118"/>
      <c r="AE257" s="118"/>
      <c r="AF257" s="118"/>
      <c r="AG257" s="118"/>
      <c r="AH257" s="118"/>
      <c r="AI257" s="118"/>
      <c r="AJ257" s="118"/>
      <c r="AK257" s="118"/>
      <c r="AL257" s="118"/>
      <c r="AM257" s="118"/>
      <c r="AN257" s="118"/>
      <c r="AO257" s="118"/>
      <c r="AP257" s="118"/>
      <c r="AQ257" s="118"/>
      <c r="AR257" s="118"/>
      <c r="AS257" s="118"/>
      <c r="AT257" s="118"/>
      <c r="AU257" s="118"/>
      <c r="AV257" s="118"/>
      <c r="AW257" s="118"/>
      <c r="AX257" s="118"/>
      <c r="AY257" s="118"/>
      <c r="AZ257" s="118"/>
      <c r="BA257" s="118"/>
      <c r="BB257" s="118"/>
      <c r="BC257" s="118"/>
      <c r="BD257" s="118"/>
      <c r="BE257" s="118"/>
      <c r="BF257" s="118"/>
      <c r="BG257" s="118"/>
      <c r="BH257" s="118"/>
      <c r="BI257" s="118"/>
      <c r="BJ257" s="118"/>
      <c r="BK257" s="118"/>
      <c r="BL257" s="118"/>
      <c r="BM257" s="118"/>
      <c r="BN257" s="118"/>
      <c r="BO257" s="118"/>
      <c r="BP257" s="118"/>
      <c r="BQ257" s="118"/>
      <c r="BR257" s="118"/>
      <c r="BS257" s="118"/>
      <c r="BT257" s="118"/>
      <c r="BU257" s="118"/>
      <c r="BV257" s="118"/>
      <c r="BW257" s="118"/>
      <c r="BX257" s="118"/>
      <c r="BY257" s="118"/>
      <c r="BZ257" s="118"/>
      <c r="CA257" s="118"/>
    </row>
    <row r="258" spans="1:79">
      <c r="A258" s="35"/>
      <c r="B258" s="35"/>
      <c r="C258" s="35"/>
      <c r="D258" s="35"/>
      <c r="E258" s="35"/>
      <c r="F258" s="35"/>
      <c r="G258" s="35"/>
      <c r="H258" s="118"/>
      <c r="I258" s="118"/>
      <c r="J258" s="118"/>
      <c r="K258" s="118"/>
      <c r="L258" s="118"/>
      <c r="M258" s="118"/>
      <c r="N258" s="118"/>
      <c r="O258" s="118"/>
      <c r="P258" s="118"/>
      <c r="Q258" s="118"/>
      <c r="R258" s="118"/>
      <c r="S258" s="118"/>
      <c r="T258" s="118"/>
      <c r="U258" s="118"/>
      <c r="V258" s="118"/>
      <c r="W258" s="118"/>
      <c r="X258" s="118"/>
      <c r="Y258" s="118"/>
      <c r="Z258" s="118"/>
      <c r="AA258" s="118"/>
      <c r="AB258" s="118"/>
      <c r="AC258" s="118"/>
      <c r="AD258" s="118"/>
      <c r="AE258" s="118"/>
      <c r="AF258" s="118"/>
      <c r="AG258" s="118"/>
      <c r="AH258" s="118"/>
      <c r="AI258" s="118"/>
      <c r="AJ258" s="118"/>
      <c r="AK258" s="118"/>
      <c r="AL258" s="118"/>
      <c r="AM258" s="118"/>
      <c r="AN258" s="118"/>
      <c r="AO258" s="118"/>
      <c r="AP258" s="118"/>
      <c r="AQ258" s="118"/>
      <c r="AR258" s="118"/>
      <c r="AS258" s="118"/>
      <c r="AT258" s="118"/>
      <c r="AU258" s="118"/>
      <c r="AV258" s="118"/>
      <c r="AW258" s="118"/>
      <c r="AX258" s="118"/>
      <c r="AY258" s="118"/>
      <c r="AZ258" s="118"/>
      <c r="BA258" s="118"/>
      <c r="BB258" s="118"/>
      <c r="BC258" s="118"/>
      <c r="BD258" s="118"/>
      <c r="BE258" s="118"/>
      <c r="BF258" s="118"/>
      <c r="BG258" s="118"/>
      <c r="BH258" s="118"/>
      <c r="BI258" s="118"/>
      <c r="BJ258" s="118"/>
      <c r="BK258" s="118"/>
      <c r="BL258" s="118"/>
      <c r="BM258" s="118"/>
      <c r="BN258" s="118"/>
      <c r="BO258" s="118"/>
      <c r="BP258" s="118"/>
      <c r="BQ258" s="118"/>
      <c r="BR258" s="118"/>
      <c r="BS258" s="118"/>
      <c r="BT258" s="118"/>
      <c r="BU258" s="118"/>
      <c r="BV258" s="118"/>
      <c r="BW258" s="118"/>
      <c r="BX258" s="118"/>
      <c r="BY258" s="118"/>
      <c r="BZ258" s="118"/>
      <c r="CA258" s="118"/>
    </row>
    <row r="259" spans="1:79">
      <c r="A259" s="35"/>
      <c r="B259" s="35"/>
      <c r="C259" s="35"/>
      <c r="D259" s="35"/>
      <c r="E259" s="35"/>
      <c r="F259" s="35"/>
      <c r="G259" s="35"/>
      <c r="H259" s="118"/>
      <c r="I259" s="118"/>
      <c r="J259" s="118"/>
      <c r="K259" s="118"/>
      <c r="L259" s="118"/>
      <c r="M259" s="118"/>
      <c r="N259" s="118"/>
      <c r="O259" s="118"/>
      <c r="P259" s="118"/>
      <c r="Q259" s="118"/>
      <c r="R259" s="118"/>
      <c r="S259" s="118"/>
      <c r="T259" s="118"/>
      <c r="U259" s="118"/>
      <c r="V259" s="118"/>
      <c r="W259" s="118"/>
      <c r="X259" s="118"/>
      <c r="Y259" s="118"/>
      <c r="Z259" s="118"/>
      <c r="AA259" s="118"/>
      <c r="AB259" s="118"/>
      <c r="AC259" s="118"/>
      <c r="AD259" s="118"/>
      <c r="AE259" s="118"/>
      <c r="AF259" s="118"/>
      <c r="AG259" s="118"/>
      <c r="AH259" s="118"/>
      <c r="AI259" s="118"/>
      <c r="AJ259" s="118"/>
      <c r="AK259" s="118"/>
      <c r="AL259" s="118"/>
      <c r="AM259" s="118"/>
      <c r="AN259" s="118"/>
      <c r="AO259" s="118"/>
      <c r="AP259" s="118"/>
      <c r="AQ259" s="118"/>
      <c r="AR259" s="118"/>
      <c r="AS259" s="118"/>
      <c r="AT259" s="118"/>
      <c r="AU259" s="118"/>
      <c r="AV259" s="118"/>
      <c r="AW259" s="118"/>
      <c r="AX259" s="118"/>
      <c r="AY259" s="118"/>
      <c r="AZ259" s="118"/>
      <c r="BA259" s="118"/>
      <c r="BB259" s="118"/>
      <c r="BC259" s="118"/>
      <c r="BD259" s="118"/>
      <c r="BE259" s="118"/>
      <c r="BF259" s="118"/>
      <c r="BG259" s="118"/>
      <c r="BH259" s="118"/>
      <c r="BI259" s="118"/>
      <c r="BJ259" s="118"/>
      <c r="BK259" s="118"/>
      <c r="BL259" s="118"/>
      <c r="BM259" s="118"/>
      <c r="BN259" s="118"/>
      <c r="BO259" s="118"/>
      <c r="BP259" s="118"/>
      <c r="BQ259" s="118"/>
      <c r="BR259" s="118"/>
      <c r="BS259" s="118"/>
      <c r="BT259" s="118"/>
      <c r="BU259" s="118"/>
      <c r="BV259" s="118"/>
      <c r="BW259" s="118"/>
      <c r="BX259" s="118"/>
      <c r="BY259" s="118"/>
      <c r="BZ259" s="118"/>
      <c r="CA259" s="118"/>
    </row>
    <row r="260" spans="1:79">
      <c r="A260" s="35"/>
      <c r="B260" s="35"/>
      <c r="C260" s="35"/>
      <c r="D260" s="35"/>
      <c r="E260" s="35"/>
      <c r="F260" s="35"/>
      <c r="G260" s="35"/>
      <c r="H260" s="118"/>
      <c r="I260" s="118"/>
      <c r="J260" s="118"/>
      <c r="K260" s="118"/>
      <c r="L260" s="118"/>
      <c r="M260" s="118"/>
      <c r="N260" s="118"/>
      <c r="O260" s="118"/>
      <c r="P260" s="118"/>
      <c r="Q260" s="118"/>
      <c r="R260" s="118"/>
      <c r="S260" s="118"/>
      <c r="T260" s="118"/>
      <c r="U260" s="118"/>
      <c r="V260" s="118"/>
      <c r="W260" s="118"/>
      <c r="X260" s="118"/>
      <c r="Y260" s="118"/>
      <c r="Z260" s="118"/>
      <c r="AA260" s="118"/>
      <c r="AB260" s="118"/>
      <c r="AC260" s="118"/>
      <c r="AD260" s="118"/>
      <c r="AE260" s="118"/>
      <c r="AF260" s="118"/>
      <c r="AG260" s="118"/>
      <c r="AH260" s="118"/>
      <c r="AI260" s="118"/>
      <c r="AJ260" s="118"/>
      <c r="AK260" s="118"/>
      <c r="AL260" s="118"/>
      <c r="AM260" s="118"/>
      <c r="AN260" s="118"/>
      <c r="AO260" s="118"/>
      <c r="AP260" s="118"/>
      <c r="AQ260" s="118"/>
      <c r="AR260" s="118"/>
      <c r="AS260" s="118"/>
      <c r="AT260" s="118"/>
      <c r="AU260" s="118"/>
      <c r="AV260" s="118"/>
      <c r="AW260" s="118"/>
      <c r="AX260" s="118"/>
      <c r="AY260" s="118"/>
      <c r="AZ260" s="118"/>
      <c r="BA260" s="118"/>
      <c r="BB260" s="118"/>
      <c r="BC260" s="118"/>
      <c r="BD260" s="118"/>
      <c r="BE260" s="118"/>
      <c r="BF260" s="118"/>
      <c r="BG260" s="118"/>
      <c r="BH260" s="118"/>
      <c r="BI260" s="118"/>
      <c r="BJ260" s="118"/>
      <c r="BK260" s="118"/>
      <c r="BL260" s="118"/>
      <c r="BM260" s="118"/>
      <c r="BN260" s="118"/>
      <c r="BO260" s="118"/>
      <c r="BP260" s="118"/>
      <c r="BQ260" s="118"/>
      <c r="BR260" s="118"/>
      <c r="BS260" s="118"/>
      <c r="BT260" s="118"/>
      <c r="BU260" s="118"/>
      <c r="BV260" s="118"/>
      <c r="BW260" s="118"/>
      <c r="BX260" s="118"/>
      <c r="BY260" s="118"/>
      <c r="BZ260" s="118"/>
      <c r="CA260" s="118"/>
    </row>
    <row r="261" spans="1:79">
      <c r="A261" s="35"/>
      <c r="B261" s="35"/>
      <c r="C261" s="35"/>
      <c r="D261" s="35"/>
      <c r="E261" s="35"/>
      <c r="F261" s="35"/>
      <c r="G261" s="35"/>
      <c r="H261" s="118"/>
      <c r="I261" s="118"/>
      <c r="J261" s="118"/>
      <c r="K261" s="118"/>
      <c r="L261" s="118"/>
      <c r="M261" s="118"/>
      <c r="N261" s="118"/>
      <c r="O261" s="118"/>
      <c r="P261" s="118"/>
      <c r="Q261" s="118"/>
      <c r="R261" s="118"/>
      <c r="S261" s="118"/>
      <c r="T261" s="118"/>
      <c r="U261" s="118"/>
      <c r="V261" s="118"/>
      <c r="W261" s="118"/>
      <c r="X261" s="118"/>
      <c r="Y261" s="118"/>
      <c r="Z261" s="118"/>
      <c r="AA261" s="118"/>
      <c r="AB261" s="118"/>
      <c r="AC261" s="118"/>
      <c r="AD261" s="118"/>
      <c r="AE261" s="118"/>
      <c r="AF261" s="118"/>
      <c r="AG261" s="118"/>
      <c r="AH261" s="118"/>
      <c r="AI261" s="118"/>
      <c r="AJ261" s="118"/>
      <c r="AK261" s="118"/>
      <c r="AL261" s="118"/>
      <c r="AM261" s="118"/>
      <c r="AN261" s="118"/>
      <c r="AO261" s="118"/>
      <c r="AP261" s="118"/>
      <c r="AQ261" s="118"/>
      <c r="AR261" s="118"/>
      <c r="AS261" s="118"/>
      <c r="AT261" s="118"/>
      <c r="AU261" s="118"/>
      <c r="AV261" s="118"/>
      <c r="AW261" s="118"/>
      <c r="AX261" s="118"/>
      <c r="AY261" s="118"/>
      <c r="AZ261" s="118"/>
      <c r="BA261" s="118"/>
      <c r="BB261" s="118"/>
      <c r="BC261" s="118"/>
      <c r="BD261" s="118"/>
      <c r="BE261" s="118"/>
      <c r="BF261" s="118"/>
      <c r="BG261" s="118"/>
      <c r="BH261" s="118"/>
      <c r="BI261" s="118"/>
      <c r="BJ261" s="118"/>
      <c r="BK261" s="118"/>
      <c r="BL261" s="118"/>
      <c r="BM261" s="118"/>
      <c r="BN261" s="118"/>
      <c r="BO261" s="118"/>
      <c r="BP261" s="118"/>
      <c r="BQ261" s="118"/>
      <c r="BR261" s="118"/>
      <c r="BS261" s="118"/>
      <c r="BT261" s="118"/>
      <c r="BU261" s="118"/>
      <c r="BV261" s="118"/>
      <c r="BW261" s="118"/>
      <c r="BX261" s="118"/>
      <c r="BY261" s="118"/>
      <c r="BZ261" s="118"/>
      <c r="CA261" s="118"/>
    </row>
    <row r="262" spans="1:79">
      <c r="A262" s="35"/>
      <c r="B262" s="35"/>
      <c r="C262" s="35"/>
      <c r="D262" s="35"/>
      <c r="E262" s="35"/>
      <c r="F262" s="35"/>
      <c r="G262" s="35"/>
      <c r="H262" s="118"/>
      <c r="I262" s="118"/>
      <c r="J262" s="118"/>
      <c r="K262" s="118"/>
      <c r="L262" s="118"/>
      <c r="M262" s="118"/>
      <c r="N262" s="118"/>
      <c r="O262" s="118"/>
      <c r="P262" s="118"/>
      <c r="Q262" s="118"/>
      <c r="R262" s="118"/>
      <c r="S262" s="118"/>
      <c r="T262" s="118"/>
      <c r="U262" s="118"/>
      <c r="V262" s="118"/>
      <c r="W262" s="118"/>
      <c r="X262" s="118"/>
      <c r="Y262" s="118"/>
      <c r="Z262" s="118"/>
      <c r="AA262" s="118"/>
      <c r="AB262" s="118"/>
      <c r="AC262" s="118"/>
      <c r="AD262" s="118"/>
      <c r="AE262" s="118"/>
      <c r="AF262" s="118"/>
      <c r="AG262" s="118"/>
      <c r="AH262" s="118"/>
      <c r="AI262" s="118"/>
      <c r="AJ262" s="118"/>
      <c r="AK262" s="118"/>
      <c r="AL262" s="118"/>
      <c r="AM262" s="118"/>
      <c r="AN262" s="118"/>
      <c r="AO262" s="118"/>
      <c r="AP262" s="118"/>
      <c r="AQ262" s="118"/>
      <c r="AR262" s="118"/>
      <c r="AS262" s="118"/>
      <c r="AT262" s="118"/>
      <c r="AU262" s="118"/>
      <c r="AV262" s="118"/>
      <c r="AW262" s="118"/>
      <c r="AX262" s="118"/>
      <c r="AY262" s="118"/>
      <c r="AZ262" s="118"/>
      <c r="BA262" s="118"/>
      <c r="BB262" s="118"/>
      <c r="BC262" s="118"/>
      <c r="BD262" s="118"/>
      <c r="BE262" s="118"/>
      <c r="BF262" s="118"/>
      <c r="BG262" s="118"/>
      <c r="BH262" s="118"/>
      <c r="BI262" s="118"/>
      <c r="BJ262" s="118"/>
      <c r="BK262" s="118"/>
      <c r="BL262" s="118"/>
      <c r="BM262" s="118"/>
      <c r="BN262" s="118"/>
      <c r="BO262" s="118"/>
      <c r="BP262" s="118"/>
      <c r="BQ262" s="118"/>
      <c r="BR262" s="118"/>
      <c r="BS262" s="118"/>
      <c r="BT262" s="118"/>
      <c r="BU262" s="118"/>
      <c r="BV262" s="118"/>
      <c r="BW262" s="118"/>
      <c r="BX262" s="118"/>
      <c r="BY262" s="118"/>
      <c r="BZ262" s="118"/>
      <c r="CA262" s="118"/>
    </row>
    <row r="263" spans="1:79">
      <c r="A263" s="35"/>
      <c r="B263" s="35"/>
      <c r="C263" s="35"/>
      <c r="D263" s="35"/>
      <c r="E263" s="35"/>
      <c r="F263" s="35"/>
      <c r="G263" s="35"/>
      <c r="H263" s="118"/>
      <c r="I263" s="118"/>
      <c r="J263" s="118"/>
      <c r="K263" s="118"/>
      <c r="L263" s="118"/>
      <c r="M263" s="118"/>
      <c r="N263" s="118"/>
      <c r="O263" s="118"/>
      <c r="P263" s="118"/>
      <c r="Q263" s="118"/>
      <c r="R263" s="118"/>
      <c r="S263" s="118"/>
      <c r="T263" s="118"/>
      <c r="U263" s="118"/>
      <c r="V263" s="118"/>
      <c r="W263" s="118"/>
      <c r="X263" s="118"/>
      <c r="Y263" s="118"/>
      <c r="Z263" s="118"/>
      <c r="AA263" s="118"/>
      <c r="AB263" s="118"/>
      <c r="AC263" s="118"/>
      <c r="AD263" s="118"/>
      <c r="AE263" s="118"/>
      <c r="AF263" s="118"/>
      <c r="AG263" s="118"/>
      <c r="AH263" s="118"/>
      <c r="AI263" s="118"/>
      <c r="AJ263" s="118"/>
      <c r="AK263" s="118"/>
      <c r="AL263" s="118"/>
      <c r="AM263" s="118"/>
      <c r="AN263" s="118"/>
      <c r="AO263" s="118"/>
      <c r="AP263" s="118"/>
      <c r="AQ263" s="118"/>
      <c r="AR263" s="118"/>
      <c r="AS263" s="118"/>
      <c r="AT263" s="118"/>
      <c r="AU263" s="118"/>
      <c r="AV263" s="118"/>
      <c r="AW263" s="118"/>
      <c r="AX263" s="118"/>
      <c r="AY263" s="118"/>
      <c r="AZ263" s="118"/>
      <c r="BA263" s="118"/>
      <c r="BB263" s="118"/>
      <c r="BC263" s="118"/>
      <c r="BD263" s="118"/>
      <c r="BE263" s="118"/>
      <c r="BF263" s="118"/>
      <c r="BG263" s="118"/>
      <c r="BH263" s="118"/>
      <c r="BI263" s="118"/>
      <c r="BJ263" s="118"/>
      <c r="BK263" s="118"/>
      <c r="BL263" s="118"/>
      <c r="BM263" s="118"/>
      <c r="BN263" s="118"/>
      <c r="BO263" s="118"/>
      <c r="BP263" s="118"/>
      <c r="BQ263" s="118"/>
      <c r="BR263" s="118"/>
      <c r="BS263" s="118"/>
      <c r="BT263" s="118"/>
      <c r="BU263" s="118"/>
      <c r="BV263" s="118"/>
      <c r="BW263" s="118"/>
      <c r="BX263" s="118"/>
      <c r="BY263" s="118"/>
      <c r="BZ263" s="118"/>
      <c r="CA263" s="118"/>
    </row>
    <row r="264" spans="1:79">
      <c r="A264" s="35"/>
      <c r="B264" s="35"/>
      <c r="C264" s="35"/>
      <c r="D264" s="35"/>
      <c r="E264" s="35"/>
      <c r="F264" s="35"/>
      <c r="G264" s="35"/>
      <c r="H264" s="118"/>
      <c r="I264" s="118"/>
      <c r="J264" s="118"/>
      <c r="K264" s="118"/>
      <c r="L264" s="118"/>
      <c r="M264" s="118"/>
      <c r="N264" s="118"/>
      <c r="O264" s="118"/>
      <c r="P264" s="118"/>
      <c r="Q264" s="118"/>
      <c r="R264" s="118"/>
      <c r="S264" s="118"/>
      <c r="T264" s="118"/>
      <c r="U264" s="118"/>
      <c r="V264" s="118"/>
      <c r="W264" s="118"/>
      <c r="X264" s="118"/>
      <c r="Y264" s="118"/>
      <c r="Z264" s="118"/>
      <c r="AA264" s="118"/>
      <c r="AB264" s="118"/>
      <c r="AC264" s="118"/>
      <c r="AD264" s="118"/>
      <c r="AE264" s="118"/>
      <c r="AF264" s="118"/>
      <c r="AG264" s="118"/>
      <c r="AH264" s="118"/>
      <c r="AI264" s="118"/>
      <c r="AJ264" s="118"/>
      <c r="AK264" s="118"/>
      <c r="AL264" s="118"/>
      <c r="AM264" s="118"/>
      <c r="AN264" s="118"/>
      <c r="AO264" s="118"/>
      <c r="AP264" s="118"/>
      <c r="AQ264" s="118"/>
      <c r="AR264" s="118"/>
      <c r="AS264" s="118"/>
      <c r="AT264" s="118"/>
      <c r="AU264" s="118"/>
      <c r="AV264" s="118"/>
      <c r="AW264" s="118"/>
      <c r="AX264" s="118"/>
      <c r="AY264" s="118"/>
      <c r="AZ264" s="118"/>
      <c r="BA264" s="118"/>
      <c r="BB264" s="118"/>
      <c r="BC264" s="118"/>
      <c r="BD264" s="118"/>
      <c r="BE264" s="118"/>
      <c r="BF264" s="118"/>
      <c r="BG264" s="118"/>
      <c r="BH264" s="118"/>
      <c r="BI264" s="118"/>
      <c r="BJ264" s="118"/>
      <c r="BK264" s="118"/>
      <c r="BL264" s="118"/>
      <c r="BM264" s="118"/>
      <c r="BN264" s="118"/>
      <c r="BO264" s="118"/>
      <c r="BP264" s="118"/>
      <c r="BQ264" s="118"/>
      <c r="BR264" s="118"/>
      <c r="BS264" s="118"/>
      <c r="BT264" s="118"/>
      <c r="BU264" s="118"/>
      <c r="BV264" s="118"/>
      <c r="BW264" s="118"/>
      <c r="BX264" s="118"/>
      <c r="BY264" s="118"/>
      <c r="BZ264" s="118"/>
      <c r="CA264" s="118"/>
    </row>
    <row r="265" spans="1:79">
      <c r="A265" s="35"/>
      <c r="B265" s="35"/>
      <c r="C265" s="35"/>
      <c r="D265" s="35"/>
      <c r="E265" s="35"/>
      <c r="F265" s="35"/>
      <c r="G265" s="35"/>
      <c r="H265" s="118"/>
      <c r="I265" s="118"/>
      <c r="J265" s="118"/>
      <c r="K265" s="118"/>
      <c r="L265" s="118"/>
      <c r="M265" s="118"/>
      <c r="N265" s="118"/>
      <c r="O265" s="118"/>
      <c r="P265" s="118"/>
      <c r="Q265" s="118"/>
      <c r="R265" s="118"/>
      <c r="S265" s="118"/>
      <c r="T265" s="118"/>
      <c r="U265" s="118"/>
      <c r="V265" s="118"/>
      <c r="W265" s="118"/>
      <c r="X265" s="118"/>
      <c r="Y265" s="118"/>
      <c r="Z265" s="118"/>
      <c r="AA265" s="118"/>
      <c r="AB265" s="118"/>
      <c r="AC265" s="118"/>
      <c r="AD265" s="118"/>
      <c r="AE265" s="118"/>
      <c r="AF265" s="118"/>
      <c r="AG265" s="118"/>
      <c r="AH265" s="118"/>
      <c r="AI265" s="118"/>
      <c r="AJ265" s="118"/>
      <c r="AK265" s="118"/>
      <c r="AL265" s="118"/>
      <c r="AM265" s="118"/>
      <c r="AN265" s="118"/>
      <c r="AO265" s="118"/>
      <c r="AP265" s="118"/>
      <c r="AQ265" s="118"/>
      <c r="AR265" s="118"/>
      <c r="AS265" s="118"/>
      <c r="AT265" s="118"/>
      <c r="AU265" s="118"/>
      <c r="AV265" s="118"/>
      <c r="AW265" s="118"/>
      <c r="AX265" s="118"/>
      <c r="AY265" s="118"/>
      <c r="AZ265" s="118"/>
      <c r="BA265" s="118"/>
      <c r="BB265" s="118"/>
      <c r="BC265" s="118"/>
      <c r="BD265" s="118"/>
      <c r="BE265" s="118"/>
      <c r="BF265" s="118"/>
      <c r="BG265" s="118"/>
      <c r="BH265" s="118"/>
      <c r="BI265" s="118"/>
      <c r="BJ265" s="118"/>
      <c r="BK265" s="118"/>
      <c r="BL265" s="118"/>
      <c r="BM265" s="118"/>
      <c r="BN265" s="118"/>
      <c r="BO265" s="118"/>
      <c r="BP265" s="118"/>
      <c r="BQ265" s="118"/>
      <c r="BR265" s="118"/>
      <c r="BS265" s="118"/>
      <c r="BT265" s="118"/>
      <c r="BU265" s="118"/>
      <c r="BV265" s="118"/>
      <c r="BW265" s="118"/>
      <c r="BX265" s="118"/>
      <c r="BY265" s="118"/>
      <c r="BZ265" s="118"/>
      <c r="CA265" s="118"/>
    </row>
    <row r="266" spans="1:79">
      <c r="A266" s="35"/>
      <c r="B266" s="35"/>
      <c r="C266" s="35"/>
      <c r="D266" s="35"/>
      <c r="E266" s="35"/>
      <c r="F266" s="35"/>
      <c r="G266" s="35"/>
      <c r="H266" s="118"/>
      <c r="I266" s="118"/>
      <c r="J266" s="118"/>
      <c r="K266" s="118"/>
      <c r="L266" s="118"/>
      <c r="M266" s="118"/>
      <c r="N266" s="118"/>
      <c r="O266" s="118"/>
      <c r="P266" s="118"/>
      <c r="Q266" s="118"/>
      <c r="R266" s="118"/>
      <c r="S266" s="118"/>
      <c r="T266" s="118"/>
      <c r="U266" s="118"/>
      <c r="V266" s="118"/>
      <c r="W266" s="118"/>
      <c r="X266" s="118"/>
      <c r="Y266" s="118"/>
      <c r="Z266" s="118"/>
      <c r="AA266" s="118"/>
      <c r="AB266" s="118"/>
      <c r="AC266" s="118"/>
      <c r="AD266" s="118"/>
      <c r="AE266" s="118"/>
      <c r="AF266" s="118"/>
      <c r="AG266" s="118"/>
      <c r="AH266" s="118"/>
      <c r="AI266" s="118"/>
      <c r="AJ266" s="118"/>
      <c r="AK266" s="118"/>
      <c r="AL266" s="118"/>
      <c r="AM266" s="118"/>
      <c r="AN266" s="118"/>
      <c r="AO266" s="118"/>
      <c r="AP266" s="118"/>
      <c r="AQ266" s="118"/>
      <c r="AR266" s="118"/>
      <c r="AS266" s="118"/>
      <c r="AT266" s="118"/>
      <c r="AU266" s="118"/>
      <c r="AV266" s="118"/>
      <c r="AW266" s="118"/>
      <c r="AX266" s="118"/>
      <c r="AY266" s="118"/>
      <c r="AZ266" s="118"/>
      <c r="BA266" s="118"/>
      <c r="BB266" s="118"/>
      <c r="BC266" s="118"/>
      <c r="BD266" s="118"/>
      <c r="BE266" s="118"/>
      <c r="BF266" s="118"/>
      <c r="BG266" s="118"/>
      <c r="BH266" s="118"/>
      <c r="BI266" s="118"/>
      <c r="BJ266" s="118"/>
      <c r="BK266" s="118"/>
      <c r="BL266" s="118"/>
      <c r="BM266" s="118"/>
      <c r="BN266" s="118"/>
      <c r="BO266" s="118"/>
      <c r="BP266" s="118"/>
      <c r="BQ266" s="118"/>
      <c r="BR266" s="118"/>
      <c r="BS266" s="118"/>
      <c r="BT266" s="118"/>
      <c r="BU266" s="118"/>
      <c r="BV266" s="118"/>
      <c r="BW266" s="118"/>
      <c r="BX266" s="118"/>
      <c r="BY266" s="118"/>
      <c r="BZ266" s="118"/>
      <c r="CA266" s="118"/>
    </row>
    <row r="267" spans="1:79">
      <c r="A267" s="35"/>
      <c r="B267" s="35"/>
      <c r="C267" s="35"/>
      <c r="D267" s="35"/>
      <c r="E267" s="35"/>
      <c r="F267" s="35"/>
      <c r="G267" s="35"/>
      <c r="H267" s="118"/>
      <c r="I267" s="118"/>
      <c r="J267" s="118"/>
      <c r="K267" s="118"/>
      <c r="L267" s="118"/>
      <c r="M267" s="118"/>
      <c r="N267" s="118"/>
      <c r="O267" s="118"/>
      <c r="P267" s="118"/>
      <c r="Q267" s="118"/>
      <c r="R267" s="118"/>
      <c r="S267" s="118"/>
      <c r="T267" s="118"/>
      <c r="U267" s="118"/>
      <c r="V267" s="118"/>
      <c r="W267" s="118"/>
      <c r="X267" s="118"/>
      <c r="Y267" s="118"/>
      <c r="Z267" s="118"/>
      <c r="AA267" s="118"/>
      <c r="AB267" s="118"/>
      <c r="AC267" s="118"/>
      <c r="AD267" s="118"/>
      <c r="AE267" s="118"/>
      <c r="AF267" s="118"/>
      <c r="AG267" s="118"/>
      <c r="AH267" s="118"/>
      <c r="AI267" s="118"/>
      <c r="AJ267" s="118"/>
      <c r="AK267" s="118"/>
      <c r="AL267" s="118"/>
      <c r="AM267" s="118"/>
      <c r="AN267" s="118"/>
      <c r="AO267" s="118"/>
      <c r="AP267" s="118"/>
      <c r="AQ267" s="118"/>
      <c r="AR267" s="118"/>
      <c r="AS267" s="118"/>
      <c r="AT267" s="118"/>
      <c r="AU267" s="118"/>
      <c r="AV267" s="118"/>
      <c r="AW267" s="118"/>
      <c r="AX267" s="118"/>
      <c r="AY267" s="118"/>
      <c r="AZ267" s="118"/>
      <c r="BA267" s="118"/>
      <c r="BB267" s="118"/>
      <c r="BC267" s="118"/>
      <c r="BD267" s="118"/>
      <c r="BE267" s="118"/>
      <c r="BF267" s="118"/>
      <c r="BG267" s="118"/>
      <c r="BH267" s="118"/>
      <c r="BI267" s="118"/>
      <c r="BJ267" s="118"/>
      <c r="BK267" s="118"/>
      <c r="BL267" s="118"/>
      <c r="BM267" s="118"/>
      <c r="BN267" s="118"/>
      <c r="BO267" s="118"/>
      <c r="BP267" s="118"/>
      <c r="BQ267" s="118"/>
      <c r="BR267" s="118"/>
      <c r="BS267" s="118"/>
      <c r="BT267" s="118"/>
      <c r="BU267" s="118"/>
      <c r="BV267" s="118"/>
      <c r="BW267" s="118"/>
      <c r="BX267" s="118"/>
      <c r="BY267" s="118"/>
      <c r="BZ267" s="118"/>
      <c r="CA267" s="118"/>
    </row>
    <row r="268" spans="1:79">
      <c r="A268" s="35"/>
      <c r="B268" s="35"/>
      <c r="C268" s="35"/>
      <c r="D268" s="35"/>
      <c r="E268" s="35"/>
      <c r="F268" s="35"/>
      <c r="G268" s="35"/>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8"/>
      <c r="AF268" s="118"/>
      <c r="AG268" s="118"/>
      <c r="AH268" s="118"/>
      <c r="AI268" s="118"/>
      <c r="AJ268" s="118"/>
      <c r="AK268" s="118"/>
      <c r="AL268" s="118"/>
      <c r="AM268" s="118"/>
      <c r="AN268" s="118"/>
      <c r="AO268" s="118"/>
      <c r="AP268" s="118"/>
      <c r="AQ268" s="118"/>
      <c r="AR268" s="118"/>
      <c r="AS268" s="118"/>
      <c r="AT268" s="118"/>
      <c r="AU268" s="118"/>
      <c r="AV268" s="118"/>
      <c r="AW268" s="118"/>
      <c r="AX268" s="118"/>
      <c r="AY268" s="118"/>
      <c r="AZ268" s="118"/>
      <c r="BA268" s="118"/>
      <c r="BB268" s="118"/>
      <c r="BC268" s="118"/>
      <c r="BD268" s="118"/>
      <c r="BE268" s="118"/>
      <c r="BF268" s="118"/>
      <c r="BG268" s="118"/>
      <c r="BH268" s="118"/>
      <c r="BI268" s="118"/>
      <c r="BJ268" s="118"/>
      <c r="BK268" s="118"/>
      <c r="BL268" s="118"/>
      <c r="BM268" s="118"/>
      <c r="BN268" s="118"/>
      <c r="BO268" s="118"/>
      <c r="BP268" s="118"/>
      <c r="BQ268" s="118"/>
      <c r="BR268" s="118"/>
      <c r="BS268" s="118"/>
      <c r="BT268" s="118"/>
      <c r="BU268" s="118"/>
      <c r="BV268" s="118"/>
      <c r="BW268" s="118"/>
      <c r="BX268" s="118"/>
      <c r="BY268" s="118"/>
      <c r="BZ268" s="118"/>
      <c r="CA268" s="118"/>
    </row>
    <row r="269" spans="1:79">
      <c r="A269" s="35"/>
      <c r="B269" s="35"/>
      <c r="C269" s="35"/>
      <c r="D269" s="35"/>
      <c r="E269" s="35"/>
      <c r="F269" s="35"/>
      <c r="G269" s="35"/>
      <c r="H269" s="118"/>
      <c r="I269" s="118"/>
      <c r="J269" s="118"/>
      <c r="K269" s="118"/>
      <c r="L269" s="118"/>
      <c r="M269" s="118"/>
      <c r="N269" s="118"/>
      <c r="O269" s="118"/>
      <c r="P269" s="118"/>
      <c r="Q269" s="118"/>
      <c r="R269" s="118"/>
      <c r="S269" s="118"/>
      <c r="T269" s="118"/>
      <c r="U269" s="118"/>
      <c r="V269" s="118"/>
      <c r="W269" s="118"/>
      <c r="X269" s="118"/>
      <c r="Y269" s="118"/>
      <c r="Z269" s="118"/>
      <c r="AA269" s="118"/>
      <c r="AB269" s="118"/>
      <c r="AC269" s="118"/>
      <c r="AD269" s="118"/>
      <c r="AE269" s="118"/>
      <c r="AF269" s="118"/>
      <c r="AG269" s="118"/>
      <c r="AH269" s="118"/>
      <c r="AI269" s="118"/>
      <c r="AJ269" s="118"/>
      <c r="AK269" s="118"/>
      <c r="AL269" s="118"/>
      <c r="AM269" s="118"/>
      <c r="AN269" s="118"/>
      <c r="AO269" s="118"/>
      <c r="AP269" s="118"/>
      <c r="AQ269" s="118"/>
      <c r="AR269" s="118"/>
      <c r="AS269" s="118"/>
      <c r="AT269" s="118"/>
      <c r="AU269" s="118"/>
      <c r="AV269" s="118"/>
      <c r="AW269" s="118"/>
      <c r="AX269" s="118"/>
      <c r="AY269" s="118"/>
      <c r="AZ269" s="118"/>
      <c r="BA269" s="118"/>
      <c r="BB269" s="118"/>
      <c r="BC269" s="118"/>
      <c r="BD269" s="118"/>
      <c r="BE269" s="118"/>
      <c r="BF269" s="118"/>
      <c r="BG269" s="118"/>
      <c r="BH269" s="118"/>
      <c r="BI269" s="118"/>
      <c r="BJ269" s="118"/>
      <c r="BK269" s="118"/>
      <c r="BL269" s="118"/>
      <c r="BM269" s="118"/>
      <c r="BN269" s="118"/>
      <c r="BO269" s="118"/>
      <c r="BP269" s="118"/>
      <c r="BQ269" s="118"/>
      <c r="BR269" s="118"/>
      <c r="BS269" s="118"/>
      <c r="BT269" s="118"/>
      <c r="BU269" s="118"/>
      <c r="BV269" s="118"/>
      <c r="BW269" s="118"/>
      <c r="BX269" s="118"/>
      <c r="BY269" s="118"/>
      <c r="BZ269" s="118"/>
      <c r="CA269" s="118"/>
    </row>
    <row r="270" spans="1:79">
      <c r="A270" s="35"/>
      <c r="B270" s="35"/>
      <c r="C270" s="35"/>
      <c r="D270" s="35"/>
      <c r="E270" s="35"/>
      <c r="F270" s="35"/>
      <c r="G270" s="35"/>
      <c r="H270" s="118"/>
      <c r="I270" s="118"/>
      <c r="J270" s="118"/>
      <c r="K270" s="118"/>
      <c r="L270" s="118"/>
      <c r="M270" s="118"/>
      <c r="N270" s="118"/>
      <c r="O270" s="118"/>
      <c r="P270" s="118"/>
      <c r="Q270" s="118"/>
      <c r="R270" s="118"/>
      <c r="S270" s="118"/>
      <c r="T270" s="118"/>
      <c r="U270" s="118"/>
      <c r="V270" s="118"/>
      <c r="W270" s="118"/>
      <c r="X270" s="118"/>
      <c r="Y270" s="118"/>
      <c r="Z270" s="118"/>
      <c r="AA270" s="118"/>
      <c r="AB270" s="118"/>
      <c r="AC270" s="118"/>
      <c r="AD270" s="118"/>
      <c r="AE270" s="118"/>
      <c r="AF270" s="118"/>
      <c r="AG270" s="118"/>
      <c r="AH270" s="118"/>
      <c r="AI270" s="118"/>
      <c r="AJ270" s="118"/>
      <c r="AK270" s="118"/>
      <c r="AL270" s="118"/>
      <c r="AM270" s="118"/>
      <c r="AN270" s="118"/>
      <c r="AO270" s="118"/>
      <c r="AP270" s="118"/>
      <c r="AQ270" s="118"/>
      <c r="AR270" s="118"/>
      <c r="AS270" s="118"/>
      <c r="AT270" s="118"/>
      <c r="AU270" s="118"/>
      <c r="AV270" s="118"/>
      <c r="AW270" s="118"/>
      <c r="AX270" s="118"/>
      <c r="AY270" s="118"/>
      <c r="AZ270" s="118"/>
      <c r="BA270" s="118"/>
      <c r="BB270" s="118"/>
      <c r="BC270" s="118"/>
      <c r="BD270" s="118"/>
      <c r="BE270" s="118"/>
      <c r="BF270" s="118"/>
      <c r="BG270" s="118"/>
      <c r="BH270" s="118"/>
      <c r="BI270" s="118"/>
      <c r="BJ270" s="118"/>
      <c r="BK270" s="118"/>
      <c r="BL270" s="118"/>
      <c r="BM270" s="118"/>
      <c r="BN270" s="118"/>
      <c r="BO270" s="118"/>
      <c r="BP270" s="118"/>
      <c r="BQ270" s="118"/>
      <c r="BR270" s="118"/>
      <c r="BS270" s="118"/>
      <c r="BT270" s="118"/>
      <c r="BU270" s="118"/>
      <c r="BV270" s="118"/>
      <c r="BW270" s="118"/>
      <c r="BX270" s="118"/>
      <c r="BY270" s="118"/>
      <c r="BZ270" s="118"/>
      <c r="CA270" s="118"/>
    </row>
    <row r="271" spans="1:79">
      <c r="A271" s="35"/>
      <c r="B271" s="35"/>
      <c r="C271" s="35"/>
      <c r="D271" s="35"/>
      <c r="E271" s="35"/>
      <c r="F271" s="35"/>
      <c r="G271" s="35"/>
      <c r="H271" s="118"/>
      <c r="I271" s="118"/>
      <c r="J271" s="118"/>
      <c r="K271" s="118"/>
      <c r="L271" s="118"/>
      <c r="M271" s="118"/>
      <c r="N271" s="118"/>
      <c r="O271" s="118"/>
      <c r="P271" s="118"/>
      <c r="Q271" s="118"/>
      <c r="R271" s="118"/>
      <c r="S271" s="118"/>
      <c r="T271" s="118"/>
      <c r="U271" s="118"/>
      <c r="V271" s="118"/>
      <c r="W271" s="118"/>
      <c r="X271" s="118"/>
      <c r="Y271" s="118"/>
      <c r="Z271" s="118"/>
      <c r="AA271" s="118"/>
      <c r="AB271" s="118"/>
      <c r="AC271" s="118"/>
      <c r="AD271" s="118"/>
      <c r="AE271" s="118"/>
      <c r="AF271" s="118"/>
      <c r="AG271" s="118"/>
      <c r="AH271" s="118"/>
      <c r="AI271" s="118"/>
      <c r="AJ271" s="118"/>
      <c r="AK271" s="118"/>
      <c r="AL271" s="118"/>
      <c r="AM271" s="118"/>
      <c r="AN271" s="118"/>
      <c r="AO271" s="118"/>
      <c r="AP271" s="118"/>
      <c r="AQ271" s="118"/>
      <c r="AR271" s="118"/>
      <c r="AS271" s="118"/>
      <c r="AT271" s="118"/>
      <c r="AU271" s="118"/>
      <c r="AV271" s="118"/>
      <c r="AW271" s="118"/>
      <c r="AX271" s="118"/>
      <c r="AY271" s="118"/>
      <c r="AZ271" s="118"/>
      <c r="BA271" s="118"/>
      <c r="BB271" s="118"/>
      <c r="BC271" s="118"/>
      <c r="BD271" s="118"/>
      <c r="BE271" s="118"/>
      <c r="BF271" s="118"/>
      <c r="BG271" s="118"/>
      <c r="BH271" s="118"/>
      <c r="BI271" s="118"/>
      <c r="BJ271" s="118"/>
      <c r="BK271" s="118"/>
      <c r="BL271" s="118"/>
      <c r="BM271" s="118"/>
      <c r="BN271" s="118"/>
      <c r="BO271" s="118"/>
      <c r="BP271" s="118"/>
      <c r="BQ271" s="118"/>
      <c r="BR271" s="118"/>
      <c r="BS271" s="118"/>
      <c r="BT271" s="118"/>
      <c r="BU271" s="118"/>
      <c r="BV271" s="118"/>
      <c r="BW271" s="118"/>
      <c r="BX271" s="118"/>
      <c r="BY271" s="118"/>
      <c r="BZ271" s="118"/>
      <c r="CA271" s="118"/>
    </row>
    <row r="272" spans="1:79">
      <c r="A272" s="35"/>
      <c r="B272" s="35"/>
      <c r="C272" s="35"/>
      <c r="D272" s="35"/>
      <c r="E272" s="35"/>
      <c r="F272" s="35"/>
      <c r="G272" s="35"/>
      <c r="H272" s="118"/>
      <c r="I272" s="118"/>
      <c r="J272" s="118"/>
      <c r="K272" s="118"/>
      <c r="L272" s="118"/>
      <c r="M272" s="118"/>
      <c r="N272" s="118"/>
      <c r="O272" s="118"/>
      <c r="P272" s="118"/>
      <c r="Q272" s="118"/>
      <c r="R272" s="118"/>
      <c r="S272" s="118"/>
      <c r="T272" s="118"/>
      <c r="U272" s="118"/>
      <c r="V272" s="118"/>
      <c r="W272" s="118"/>
      <c r="X272" s="118"/>
      <c r="Y272" s="118"/>
      <c r="Z272" s="118"/>
      <c r="AA272" s="118"/>
      <c r="AB272" s="118"/>
      <c r="AC272" s="118"/>
      <c r="AD272" s="118"/>
      <c r="AE272" s="118"/>
      <c r="AF272" s="118"/>
      <c r="AG272" s="118"/>
      <c r="AH272" s="118"/>
      <c r="AI272" s="118"/>
      <c r="AJ272" s="118"/>
      <c r="AK272" s="118"/>
      <c r="AL272" s="118"/>
      <c r="AM272" s="118"/>
      <c r="AN272" s="118"/>
      <c r="AO272" s="118"/>
      <c r="AP272" s="118"/>
      <c r="AQ272" s="118"/>
      <c r="AR272" s="118"/>
      <c r="AS272" s="118"/>
      <c r="AT272" s="118"/>
      <c r="AU272" s="118"/>
      <c r="AV272" s="118"/>
      <c r="AW272" s="118"/>
      <c r="AX272" s="118"/>
      <c r="AY272" s="118"/>
      <c r="AZ272" s="118"/>
      <c r="BA272" s="118"/>
      <c r="BB272" s="118"/>
      <c r="BC272" s="118"/>
      <c r="BD272" s="118"/>
      <c r="BE272" s="118"/>
      <c r="BF272" s="118"/>
      <c r="BG272" s="118"/>
      <c r="BH272" s="118"/>
      <c r="BI272" s="118"/>
      <c r="BJ272" s="118"/>
      <c r="BK272" s="118"/>
      <c r="BL272" s="118"/>
      <c r="BM272" s="118"/>
      <c r="BN272" s="118"/>
      <c r="BO272" s="118"/>
      <c r="BP272" s="118"/>
      <c r="BQ272" s="118"/>
      <c r="BR272" s="118"/>
      <c r="BS272" s="118"/>
      <c r="BT272" s="118"/>
      <c r="BU272" s="118"/>
      <c r="BV272" s="118"/>
      <c r="BW272" s="118"/>
      <c r="BX272" s="118"/>
      <c r="BY272" s="118"/>
      <c r="BZ272" s="118"/>
      <c r="CA272" s="118"/>
    </row>
    <row r="273" spans="1:79">
      <c r="A273" s="35"/>
      <c r="B273" s="35"/>
      <c r="C273" s="35"/>
      <c r="D273" s="35"/>
      <c r="E273" s="35"/>
      <c r="F273" s="35"/>
      <c r="G273" s="35"/>
      <c r="H273" s="118"/>
      <c r="I273" s="118"/>
      <c r="J273" s="118"/>
      <c r="K273" s="118"/>
      <c r="L273" s="118"/>
      <c r="M273" s="118"/>
      <c r="N273" s="118"/>
      <c r="O273" s="118"/>
      <c r="P273" s="118"/>
      <c r="Q273" s="118"/>
      <c r="R273" s="118"/>
      <c r="S273" s="118"/>
      <c r="T273" s="118"/>
      <c r="U273" s="118"/>
      <c r="V273" s="118"/>
      <c r="W273" s="118"/>
      <c r="X273" s="118"/>
      <c r="Y273" s="118"/>
      <c r="Z273" s="118"/>
      <c r="AA273" s="118"/>
      <c r="AB273" s="118"/>
      <c r="AC273" s="118"/>
      <c r="AD273" s="118"/>
      <c r="AE273" s="118"/>
      <c r="AF273" s="118"/>
      <c r="AG273" s="118"/>
      <c r="AH273" s="118"/>
      <c r="AI273" s="118"/>
      <c r="AJ273" s="118"/>
      <c r="AK273" s="118"/>
      <c r="AL273" s="118"/>
      <c r="AM273" s="118"/>
      <c r="AN273" s="118"/>
      <c r="AO273" s="118"/>
      <c r="AP273" s="118"/>
      <c r="AQ273" s="118"/>
      <c r="AR273" s="118"/>
      <c r="AS273" s="118"/>
      <c r="AT273" s="118"/>
      <c r="AU273" s="118"/>
      <c r="AV273" s="118"/>
      <c r="AW273" s="118"/>
      <c r="AX273" s="118"/>
      <c r="AY273" s="118"/>
      <c r="AZ273" s="118"/>
      <c r="BA273" s="118"/>
      <c r="BB273" s="118"/>
      <c r="BC273" s="118"/>
      <c r="BD273" s="118"/>
      <c r="BE273" s="118"/>
      <c r="BF273" s="118"/>
      <c r="BG273" s="118"/>
      <c r="BH273" s="118"/>
      <c r="BI273" s="118"/>
      <c r="BJ273" s="118"/>
      <c r="BK273" s="118"/>
      <c r="BL273" s="118"/>
      <c r="BM273" s="118"/>
      <c r="BN273" s="118"/>
      <c r="BO273" s="118"/>
      <c r="BP273" s="118"/>
      <c r="BQ273" s="118"/>
      <c r="BR273" s="118"/>
      <c r="BS273" s="118"/>
      <c r="BT273" s="118"/>
      <c r="BU273" s="118"/>
      <c r="BV273" s="118"/>
      <c r="BW273" s="118"/>
      <c r="BX273" s="118"/>
      <c r="BY273" s="118"/>
      <c r="BZ273" s="118"/>
      <c r="CA273" s="118"/>
    </row>
    <row r="274" spans="1:79">
      <c r="A274" s="35"/>
      <c r="B274" s="35"/>
      <c r="C274" s="35"/>
      <c r="D274" s="35"/>
      <c r="E274" s="35"/>
      <c r="F274" s="35"/>
      <c r="G274" s="35"/>
      <c r="H274" s="118"/>
      <c r="I274" s="118"/>
      <c r="J274" s="118"/>
      <c r="K274" s="118"/>
      <c r="L274" s="118"/>
      <c r="M274" s="118"/>
      <c r="N274" s="118"/>
      <c r="O274" s="118"/>
      <c r="P274" s="118"/>
      <c r="Q274" s="118"/>
      <c r="R274" s="118"/>
      <c r="S274" s="118"/>
      <c r="T274" s="118"/>
      <c r="U274" s="118"/>
      <c r="V274" s="118"/>
      <c r="W274" s="118"/>
      <c r="X274" s="118"/>
      <c r="Y274" s="118"/>
      <c r="Z274" s="118"/>
      <c r="AA274" s="118"/>
      <c r="AB274" s="118"/>
      <c r="AC274" s="118"/>
      <c r="AD274" s="118"/>
      <c r="AE274" s="118"/>
      <c r="AF274" s="118"/>
      <c r="AG274" s="118"/>
      <c r="AH274" s="118"/>
      <c r="AI274" s="118"/>
      <c r="AJ274" s="118"/>
      <c r="AK274" s="118"/>
      <c r="AL274" s="118"/>
      <c r="AM274" s="118"/>
      <c r="AN274" s="118"/>
      <c r="AO274" s="118"/>
      <c r="AP274" s="118"/>
      <c r="AQ274" s="118"/>
      <c r="AR274" s="118"/>
      <c r="AS274" s="118"/>
      <c r="AT274" s="118"/>
      <c r="AU274" s="118"/>
      <c r="AV274" s="118"/>
      <c r="AW274" s="118"/>
      <c r="AX274" s="118"/>
      <c r="AY274" s="118"/>
      <c r="AZ274" s="118"/>
      <c r="BA274" s="118"/>
      <c r="BB274" s="118"/>
      <c r="BC274" s="118"/>
      <c r="BD274" s="118"/>
      <c r="BE274" s="118"/>
      <c r="BF274" s="118"/>
      <c r="BG274" s="118"/>
      <c r="BH274" s="118"/>
      <c r="BI274" s="118"/>
      <c r="BJ274" s="118"/>
      <c r="BK274" s="118"/>
      <c r="BL274" s="118"/>
      <c r="BM274" s="118"/>
      <c r="BN274" s="118"/>
      <c r="BO274" s="118"/>
      <c r="BP274" s="118"/>
      <c r="BQ274" s="118"/>
      <c r="BR274" s="118"/>
      <c r="BS274" s="118"/>
      <c r="BT274" s="118"/>
      <c r="BU274" s="118"/>
      <c r="BV274" s="118"/>
      <c r="BW274" s="118"/>
      <c r="BX274" s="118"/>
      <c r="BY274" s="118"/>
      <c r="BZ274" s="118"/>
      <c r="CA274" s="118"/>
    </row>
    <row r="275" spans="1:79">
      <c r="A275" s="35"/>
      <c r="B275" s="35"/>
      <c r="C275" s="35"/>
      <c r="D275" s="35"/>
      <c r="E275" s="35"/>
      <c r="F275" s="35"/>
      <c r="G275" s="35"/>
      <c r="H275" s="118"/>
      <c r="I275" s="118"/>
      <c r="J275" s="118"/>
      <c r="K275" s="118"/>
      <c r="L275" s="118"/>
      <c r="M275" s="118"/>
      <c r="N275" s="118"/>
      <c r="O275" s="118"/>
      <c r="P275" s="118"/>
      <c r="Q275" s="118"/>
      <c r="R275" s="118"/>
      <c r="S275" s="118"/>
      <c r="T275" s="118"/>
      <c r="U275" s="118"/>
      <c r="V275" s="118"/>
      <c r="W275" s="118"/>
      <c r="X275" s="118"/>
      <c r="Y275" s="118"/>
      <c r="Z275" s="118"/>
      <c r="AA275" s="118"/>
      <c r="AB275" s="118"/>
      <c r="AC275" s="118"/>
      <c r="AD275" s="118"/>
      <c r="AE275" s="118"/>
      <c r="AF275" s="118"/>
      <c r="AG275" s="118"/>
      <c r="AH275" s="118"/>
      <c r="AI275" s="118"/>
      <c r="AJ275" s="118"/>
      <c r="AK275" s="118"/>
      <c r="AL275" s="118"/>
      <c r="AM275" s="118"/>
      <c r="AN275" s="118"/>
      <c r="AO275" s="118"/>
      <c r="AP275" s="118"/>
      <c r="AQ275" s="118"/>
      <c r="AR275" s="118"/>
      <c r="AS275" s="118"/>
      <c r="AT275" s="118"/>
      <c r="AU275" s="118"/>
      <c r="AV275" s="118"/>
      <c r="AW275" s="118"/>
      <c r="AX275" s="118"/>
      <c r="AY275" s="118"/>
      <c r="AZ275" s="118"/>
      <c r="BA275" s="118"/>
      <c r="BB275" s="118"/>
      <c r="BC275" s="118"/>
      <c r="BD275" s="118"/>
      <c r="BE275" s="118"/>
      <c r="BF275" s="118"/>
      <c r="BG275" s="118"/>
      <c r="BH275" s="118"/>
      <c r="BI275" s="118"/>
      <c r="BJ275" s="118"/>
      <c r="BK275" s="118"/>
      <c r="BL275" s="118"/>
      <c r="BM275" s="118"/>
      <c r="BN275" s="118"/>
      <c r="BO275" s="118"/>
      <c r="BP275" s="118"/>
      <c r="BQ275" s="118"/>
      <c r="BR275" s="118"/>
      <c r="BS275" s="118"/>
      <c r="BT275" s="118"/>
      <c r="BU275" s="118"/>
      <c r="BV275" s="118"/>
      <c r="BW275" s="118"/>
      <c r="BX275" s="118"/>
      <c r="BY275" s="118"/>
      <c r="BZ275" s="118"/>
      <c r="CA275" s="118"/>
    </row>
    <row r="276" spans="1:79">
      <c r="A276" s="35"/>
      <c r="B276" s="35"/>
      <c r="C276" s="35"/>
      <c r="D276" s="35"/>
      <c r="E276" s="35"/>
      <c r="F276" s="35"/>
      <c r="G276" s="35"/>
      <c r="H276" s="118"/>
      <c r="I276" s="118"/>
      <c r="J276" s="118"/>
      <c r="K276" s="118"/>
      <c r="L276" s="118"/>
      <c r="M276" s="118"/>
      <c r="N276" s="118"/>
      <c r="O276" s="118"/>
      <c r="P276" s="118"/>
      <c r="Q276" s="118"/>
      <c r="R276" s="118"/>
      <c r="S276" s="118"/>
      <c r="T276" s="118"/>
      <c r="U276" s="118"/>
      <c r="V276" s="118"/>
      <c r="W276" s="118"/>
      <c r="X276" s="118"/>
      <c r="Y276" s="118"/>
      <c r="Z276" s="118"/>
      <c r="AA276" s="118"/>
      <c r="AB276" s="118"/>
      <c r="AC276" s="118"/>
      <c r="AD276" s="118"/>
      <c r="AE276" s="118"/>
      <c r="AF276" s="118"/>
      <c r="AG276" s="118"/>
      <c r="AH276" s="118"/>
      <c r="AI276" s="118"/>
      <c r="AJ276" s="118"/>
      <c r="AK276" s="118"/>
      <c r="AL276" s="118"/>
      <c r="AM276" s="118"/>
      <c r="AN276" s="118"/>
      <c r="AO276" s="118"/>
      <c r="AP276" s="118"/>
      <c r="AQ276" s="118"/>
      <c r="AR276" s="118"/>
      <c r="AS276" s="118"/>
      <c r="AT276" s="118"/>
      <c r="AU276" s="118"/>
      <c r="AV276" s="118"/>
      <c r="AW276" s="118"/>
      <c r="AX276" s="118"/>
      <c r="AY276" s="118"/>
      <c r="AZ276" s="118"/>
      <c r="BA276" s="118"/>
      <c r="BB276" s="118"/>
      <c r="BC276" s="118"/>
      <c r="BD276" s="118"/>
      <c r="BE276" s="118"/>
      <c r="BF276" s="118"/>
      <c r="BG276" s="118"/>
      <c r="BH276" s="118"/>
      <c r="BI276" s="118"/>
      <c r="BJ276" s="118"/>
      <c r="BK276" s="118"/>
      <c r="BL276" s="118"/>
      <c r="BM276" s="118"/>
      <c r="BN276" s="118"/>
      <c r="BO276" s="118"/>
      <c r="BP276" s="118"/>
      <c r="BQ276" s="118"/>
      <c r="BR276" s="118"/>
      <c r="BS276" s="118"/>
      <c r="BT276" s="118"/>
      <c r="BU276" s="118"/>
      <c r="BV276" s="118"/>
      <c r="BW276" s="118"/>
      <c r="BX276" s="118"/>
      <c r="BY276" s="118"/>
      <c r="BZ276" s="118"/>
      <c r="CA276" s="118"/>
    </row>
    <row r="277" spans="1:79">
      <c r="A277" s="35"/>
      <c r="B277" s="35"/>
      <c r="C277" s="35"/>
      <c r="D277" s="35"/>
      <c r="E277" s="35"/>
      <c r="F277" s="35"/>
      <c r="G277" s="35"/>
      <c r="H277" s="118"/>
      <c r="I277" s="118"/>
      <c r="J277" s="118"/>
      <c r="K277" s="118"/>
      <c r="L277" s="118"/>
      <c r="M277" s="118"/>
      <c r="N277" s="118"/>
      <c r="O277" s="118"/>
      <c r="P277" s="118"/>
      <c r="Q277" s="118"/>
      <c r="R277" s="118"/>
      <c r="S277" s="118"/>
      <c r="T277" s="118"/>
      <c r="U277" s="118"/>
      <c r="V277" s="118"/>
      <c r="W277" s="118"/>
      <c r="X277" s="118"/>
      <c r="Y277" s="118"/>
      <c r="Z277" s="118"/>
      <c r="AA277" s="118"/>
      <c r="AB277" s="118"/>
      <c r="AC277" s="118"/>
      <c r="AD277" s="118"/>
      <c r="AE277" s="118"/>
      <c r="AF277" s="118"/>
      <c r="AG277" s="118"/>
      <c r="AH277" s="118"/>
      <c r="AI277" s="118"/>
      <c r="AJ277" s="118"/>
      <c r="AK277" s="118"/>
      <c r="AL277" s="118"/>
      <c r="AM277" s="118"/>
      <c r="AN277" s="118"/>
      <c r="AO277" s="118"/>
      <c r="AP277" s="118"/>
      <c r="AQ277" s="118"/>
      <c r="AR277" s="118"/>
      <c r="AS277" s="118"/>
      <c r="AT277" s="118"/>
      <c r="AU277" s="118"/>
      <c r="AV277" s="118"/>
      <c r="AW277" s="118"/>
      <c r="AX277" s="118"/>
      <c r="AY277" s="118"/>
      <c r="AZ277" s="118"/>
      <c r="BA277" s="118"/>
      <c r="BB277" s="118"/>
      <c r="BC277" s="118"/>
      <c r="BD277" s="118"/>
      <c r="BE277" s="118"/>
      <c r="BF277" s="118"/>
      <c r="BG277" s="118"/>
      <c r="BH277" s="118"/>
      <c r="BI277" s="118"/>
      <c r="BJ277" s="118"/>
      <c r="BK277" s="118"/>
      <c r="BL277" s="118"/>
      <c r="BM277" s="118"/>
      <c r="BN277" s="118"/>
      <c r="BO277" s="118"/>
      <c r="BP277" s="118"/>
      <c r="BQ277" s="118"/>
      <c r="BR277" s="118"/>
      <c r="BS277" s="118"/>
      <c r="BT277" s="118"/>
      <c r="BU277" s="118"/>
      <c r="BV277" s="118"/>
      <c r="BW277" s="118"/>
      <c r="BX277" s="118"/>
      <c r="BY277" s="118"/>
      <c r="BZ277" s="118"/>
      <c r="CA277" s="118"/>
    </row>
    <row r="278" spans="1:79">
      <c r="A278" s="35"/>
      <c r="B278" s="35"/>
      <c r="C278" s="35"/>
      <c r="D278" s="35"/>
      <c r="E278" s="35"/>
      <c r="F278" s="35"/>
      <c r="G278" s="35"/>
      <c r="H278" s="118"/>
      <c r="I278" s="118"/>
      <c r="J278" s="118"/>
      <c r="K278" s="118"/>
      <c r="L278" s="118"/>
      <c r="M278" s="118"/>
      <c r="N278" s="118"/>
      <c r="O278" s="118"/>
      <c r="P278" s="118"/>
      <c r="Q278" s="118"/>
      <c r="R278" s="118"/>
      <c r="S278" s="118"/>
      <c r="T278" s="118"/>
      <c r="U278" s="118"/>
      <c r="V278" s="118"/>
      <c r="W278" s="118"/>
      <c r="X278" s="118"/>
      <c r="Y278" s="118"/>
      <c r="Z278" s="118"/>
      <c r="AA278" s="118"/>
      <c r="AB278" s="118"/>
      <c r="AC278" s="118"/>
      <c r="AD278" s="118"/>
      <c r="AE278" s="118"/>
      <c r="AF278" s="118"/>
      <c r="AG278" s="118"/>
      <c r="AH278" s="118"/>
      <c r="AI278" s="118"/>
      <c r="AJ278" s="118"/>
      <c r="AK278" s="118"/>
      <c r="AL278" s="118"/>
      <c r="AM278" s="118"/>
      <c r="AN278" s="118"/>
      <c r="AO278" s="118"/>
      <c r="AP278" s="118"/>
      <c r="AQ278" s="118"/>
      <c r="AR278" s="118"/>
      <c r="AS278" s="118"/>
      <c r="AT278" s="118"/>
      <c r="AU278" s="118"/>
      <c r="AV278" s="118"/>
      <c r="AW278" s="118"/>
      <c r="AX278" s="118"/>
      <c r="AY278" s="118"/>
      <c r="AZ278" s="118"/>
      <c r="BA278" s="118"/>
      <c r="BB278" s="118"/>
      <c r="BC278" s="118"/>
      <c r="BD278" s="118"/>
      <c r="BE278" s="118"/>
      <c r="BF278" s="118"/>
      <c r="BG278" s="118"/>
      <c r="BH278" s="118"/>
      <c r="BI278" s="118"/>
      <c r="BJ278" s="118"/>
      <c r="BK278" s="118"/>
      <c r="BL278" s="118"/>
      <c r="BM278" s="118"/>
      <c r="BN278" s="118"/>
      <c r="BO278" s="118"/>
      <c r="BP278" s="118"/>
      <c r="BQ278" s="118"/>
      <c r="BR278" s="118"/>
      <c r="BS278" s="118"/>
      <c r="BT278" s="118"/>
      <c r="BU278" s="118"/>
      <c r="BV278" s="118"/>
      <c r="BW278" s="118"/>
      <c r="BX278" s="118"/>
      <c r="BY278" s="118"/>
      <c r="BZ278" s="118"/>
      <c r="CA278" s="118"/>
    </row>
    <row r="279" spans="1:79">
      <c r="A279" s="35"/>
      <c r="B279" s="35"/>
      <c r="C279" s="35"/>
      <c r="D279" s="35"/>
      <c r="E279" s="35"/>
      <c r="F279" s="35"/>
      <c r="G279" s="35"/>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8"/>
      <c r="AF279" s="118"/>
      <c r="AG279" s="118"/>
      <c r="AH279" s="118"/>
      <c r="AI279" s="118"/>
      <c r="AJ279" s="118"/>
      <c r="AK279" s="118"/>
      <c r="AL279" s="118"/>
      <c r="AM279" s="118"/>
      <c r="AN279" s="118"/>
      <c r="AO279" s="118"/>
      <c r="AP279" s="118"/>
      <c r="AQ279" s="118"/>
      <c r="AR279" s="118"/>
      <c r="AS279" s="118"/>
      <c r="AT279" s="118"/>
      <c r="AU279" s="118"/>
      <c r="AV279" s="118"/>
      <c r="AW279" s="118"/>
      <c r="AX279" s="118"/>
      <c r="AY279" s="118"/>
      <c r="AZ279" s="118"/>
      <c r="BA279" s="118"/>
      <c r="BB279" s="118"/>
      <c r="BC279" s="118"/>
      <c r="BD279" s="118"/>
      <c r="BE279" s="118"/>
      <c r="BF279" s="118"/>
      <c r="BG279" s="118"/>
      <c r="BH279" s="118"/>
      <c r="BI279" s="118"/>
      <c r="BJ279" s="118"/>
      <c r="BK279" s="118"/>
      <c r="BL279" s="118"/>
      <c r="BM279" s="118"/>
      <c r="BN279" s="118"/>
      <c r="BO279" s="118"/>
      <c r="BP279" s="118"/>
      <c r="BQ279" s="118"/>
      <c r="BR279" s="118"/>
      <c r="BS279" s="118"/>
      <c r="BT279" s="118"/>
      <c r="BU279" s="118"/>
      <c r="BV279" s="118"/>
      <c r="BW279" s="118"/>
      <c r="BX279" s="118"/>
      <c r="BY279" s="118"/>
      <c r="BZ279" s="118"/>
      <c r="CA279" s="118"/>
    </row>
    <row r="280" spans="1:79">
      <c r="A280" s="35"/>
      <c r="B280" s="35"/>
      <c r="C280" s="35"/>
      <c r="D280" s="35"/>
      <c r="E280" s="35"/>
      <c r="F280" s="35"/>
      <c r="G280" s="35"/>
      <c r="H280" s="118"/>
      <c r="I280" s="118"/>
      <c r="J280" s="118"/>
      <c r="K280" s="118"/>
      <c r="L280" s="118"/>
      <c r="M280" s="118"/>
      <c r="N280" s="118"/>
      <c r="O280" s="118"/>
      <c r="P280" s="118"/>
      <c r="Q280" s="118"/>
      <c r="R280" s="118"/>
      <c r="S280" s="118"/>
      <c r="T280" s="118"/>
      <c r="U280" s="118"/>
      <c r="V280" s="118"/>
      <c r="W280" s="118"/>
      <c r="X280" s="118"/>
      <c r="Y280" s="118"/>
      <c r="Z280" s="118"/>
      <c r="AA280" s="118"/>
      <c r="AB280" s="118"/>
      <c r="AC280" s="118"/>
      <c r="AD280" s="118"/>
      <c r="AE280" s="118"/>
      <c r="AF280" s="118"/>
      <c r="AG280" s="118"/>
      <c r="AH280" s="118"/>
      <c r="AI280" s="118"/>
      <c r="AJ280" s="118"/>
      <c r="AK280" s="118"/>
      <c r="AL280" s="118"/>
      <c r="AM280" s="118"/>
      <c r="AN280" s="118"/>
      <c r="AO280" s="118"/>
      <c r="AP280" s="118"/>
      <c r="AQ280" s="118"/>
      <c r="AR280" s="118"/>
      <c r="AS280" s="118"/>
      <c r="AT280" s="118"/>
      <c r="AU280" s="118"/>
      <c r="AV280" s="118"/>
      <c r="AW280" s="118"/>
      <c r="AX280" s="118"/>
      <c r="AY280" s="118"/>
      <c r="AZ280" s="118"/>
      <c r="BA280" s="118"/>
      <c r="BB280" s="118"/>
      <c r="BC280" s="118"/>
      <c r="BD280" s="118"/>
      <c r="BE280" s="118"/>
      <c r="BF280" s="118"/>
      <c r="BG280" s="118"/>
      <c r="BH280" s="118"/>
      <c r="BI280" s="118"/>
      <c r="BJ280" s="118"/>
      <c r="BK280" s="118"/>
      <c r="BL280" s="118"/>
      <c r="BM280" s="118"/>
      <c r="BN280" s="118"/>
      <c r="BO280" s="118"/>
      <c r="BP280" s="118"/>
      <c r="BQ280" s="118"/>
      <c r="BR280" s="118"/>
      <c r="BS280" s="118"/>
      <c r="BT280" s="118"/>
      <c r="BU280" s="118"/>
      <c r="BV280" s="118"/>
      <c r="BW280" s="118"/>
      <c r="BX280" s="118"/>
      <c r="BY280" s="118"/>
      <c r="BZ280" s="118"/>
      <c r="CA280" s="118"/>
    </row>
    <row r="281" spans="1:79">
      <c r="A281" s="35"/>
      <c r="B281" s="35"/>
      <c r="C281" s="35"/>
      <c r="D281" s="35"/>
      <c r="E281" s="35"/>
      <c r="F281" s="35"/>
      <c r="G281" s="35"/>
      <c r="H281" s="118"/>
      <c r="I281" s="118"/>
      <c r="J281" s="118"/>
      <c r="K281" s="118"/>
      <c r="L281" s="118"/>
      <c r="M281" s="118"/>
      <c r="N281" s="118"/>
      <c r="O281" s="118"/>
      <c r="P281" s="118"/>
      <c r="Q281" s="118"/>
      <c r="R281" s="118"/>
      <c r="S281" s="118"/>
      <c r="T281" s="118"/>
      <c r="U281" s="118"/>
      <c r="V281" s="118"/>
      <c r="W281" s="118"/>
      <c r="X281" s="118"/>
      <c r="Y281" s="118"/>
      <c r="Z281" s="118"/>
      <c r="AA281" s="118"/>
      <c r="AB281" s="118"/>
      <c r="AC281" s="118"/>
      <c r="AD281" s="118"/>
      <c r="AE281" s="118"/>
      <c r="AF281" s="118"/>
      <c r="AG281" s="118"/>
      <c r="AH281" s="118"/>
      <c r="AI281" s="118"/>
      <c r="AJ281" s="118"/>
      <c r="AK281" s="118"/>
      <c r="AL281" s="118"/>
      <c r="AM281" s="118"/>
      <c r="AN281" s="118"/>
      <c r="AO281" s="118"/>
      <c r="AP281" s="118"/>
      <c r="AQ281" s="118"/>
      <c r="AR281" s="118"/>
      <c r="AS281" s="118"/>
      <c r="AT281" s="118"/>
      <c r="AU281" s="118"/>
      <c r="AV281" s="118"/>
      <c r="AW281" s="118"/>
      <c r="AX281" s="118"/>
      <c r="AY281" s="118"/>
      <c r="AZ281" s="118"/>
      <c r="BA281" s="118"/>
      <c r="BB281" s="118"/>
      <c r="BC281" s="118"/>
      <c r="BD281" s="118"/>
      <c r="BE281" s="118"/>
      <c r="BF281" s="118"/>
      <c r="BG281" s="118"/>
      <c r="BH281" s="118"/>
      <c r="BI281" s="118"/>
      <c r="BJ281" s="118"/>
      <c r="BK281" s="118"/>
      <c r="BL281" s="118"/>
      <c r="BM281" s="118"/>
      <c r="BN281" s="118"/>
      <c r="BO281" s="118"/>
      <c r="BP281" s="118"/>
      <c r="BQ281" s="118"/>
      <c r="BR281" s="118"/>
      <c r="BS281" s="118"/>
      <c r="BT281" s="118"/>
      <c r="BU281" s="118"/>
      <c r="BV281" s="118"/>
      <c r="BW281" s="118"/>
      <c r="BX281" s="118"/>
      <c r="BY281" s="118"/>
      <c r="BZ281" s="118"/>
      <c r="CA281" s="118"/>
    </row>
    <row r="282" spans="1:79">
      <c r="A282" s="35"/>
      <c r="B282" s="35"/>
      <c r="C282" s="35"/>
      <c r="D282" s="35"/>
      <c r="E282" s="35"/>
      <c r="F282" s="35"/>
      <c r="G282" s="35"/>
      <c r="H282" s="118"/>
      <c r="I282" s="118"/>
      <c r="J282" s="118"/>
      <c r="K282" s="118"/>
      <c r="L282" s="118"/>
      <c r="M282" s="118"/>
      <c r="N282" s="118"/>
      <c r="O282" s="118"/>
      <c r="P282" s="118"/>
      <c r="Q282" s="118"/>
      <c r="R282" s="118"/>
      <c r="S282" s="118"/>
      <c r="T282" s="118"/>
      <c r="U282" s="118"/>
      <c r="V282" s="118"/>
      <c r="W282" s="118"/>
      <c r="X282" s="118"/>
      <c r="Y282" s="118"/>
      <c r="Z282" s="118"/>
      <c r="AA282" s="118"/>
      <c r="AB282" s="118"/>
      <c r="AC282" s="118"/>
      <c r="AD282" s="118"/>
      <c r="AE282" s="118"/>
      <c r="AF282" s="118"/>
      <c r="AG282" s="118"/>
      <c r="AH282" s="118"/>
      <c r="AI282" s="118"/>
      <c r="AJ282" s="118"/>
      <c r="AK282" s="118"/>
      <c r="AL282" s="118"/>
      <c r="AM282" s="118"/>
      <c r="AN282" s="118"/>
      <c r="AO282" s="118"/>
      <c r="AP282" s="118"/>
      <c r="AQ282" s="118"/>
      <c r="AR282" s="118"/>
      <c r="AS282" s="118"/>
      <c r="AT282" s="118"/>
      <c r="AU282" s="118"/>
      <c r="AV282" s="118"/>
      <c r="AW282" s="118"/>
      <c r="AX282" s="118"/>
      <c r="AY282" s="118"/>
      <c r="AZ282" s="118"/>
      <c r="BA282" s="118"/>
      <c r="BB282" s="118"/>
      <c r="BC282" s="118"/>
      <c r="BD282" s="118"/>
      <c r="BE282" s="118"/>
      <c r="BF282" s="118"/>
      <c r="BG282" s="118"/>
      <c r="BH282" s="118"/>
      <c r="BI282" s="118"/>
      <c r="BJ282" s="118"/>
      <c r="BK282" s="118"/>
      <c r="BL282" s="118"/>
      <c r="BM282" s="118"/>
      <c r="BN282" s="118"/>
      <c r="BO282" s="118"/>
      <c r="BP282" s="118"/>
      <c r="BQ282" s="118"/>
      <c r="BR282" s="118"/>
      <c r="BS282" s="118"/>
      <c r="BT282" s="118"/>
      <c r="BU282" s="118"/>
      <c r="BV282" s="118"/>
      <c r="BW282" s="118"/>
      <c r="BX282" s="118"/>
      <c r="BY282" s="118"/>
      <c r="BZ282" s="118"/>
      <c r="CA282" s="118"/>
    </row>
    <row r="283" spans="1:79">
      <c r="A283" s="35"/>
      <c r="B283" s="35"/>
      <c r="C283" s="35"/>
      <c r="D283" s="35"/>
      <c r="E283" s="35"/>
      <c r="F283" s="35"/>
      <c r="G283" s="35"/>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8"/>
      <c r="AF283" s="118"/>
      <c r="AG283" s="118"/>
      <c r="AH283" s="118"/>
      <c r="AI283" s="118"/>
      <c r="AJ283" s="118"/>
      <c r="AK283" s="118"/>
      <c r="AL283" s="118"/>
      <c r="AM283" s="118"/>
      <c r="AN283" s="118"/>
      <c r="AO283" s="118"/>
      <c r="AP283" s="118"/>
      <c r="AQ283" s="118"/>
      <c r="AR283" s="118"/>
      <c r="AS283" s="118"/>
      <c r="AT283" s="118"/>
      <c r="AU283" s="118"/>
      <c r="AV283" s="118"/>
      <c r="AW283" s="118"/>
      <c r="AX283" s="118"/>
      <c r="AY283" s="118"/>
      <c r="AZ283" s="118"/>
      <c r="BA283" s="118"/>
      <c r="BB283" s="118"/>
      <c r="BC283" s="118"/>
      <c r="BD283" s="118"/>
      <c r="BE283" s="118"/>
      <c r="BF283" s="118"/>
      <c r="BG283" s="118"/>
      <c r="BH283" s="118"/>
      <c r="BI283" s="118"/>
      <c r="BJ283" s="118"/>
      <c r="BK283" s="118"/>
      <c r="BL283" s="118"/>
      <c r="BM283" s="118"/>
      <c r="BN283" s="118"/>
      <c r="BO283" s="118"/>
      <c r="BP283" s="118"/>
      <c r="BQ283" s="118"/>
      <c r="BR283" s="118"/>
      <c r="BS283" s="118"/>
      <c r="BT283" s="118"/>
      <c r="BU283" s="118"/>
      <c r="BV283" s="118"/>
      <c r="BW283" s="118"/>
      <c r="BX283" s="118"/>
      <c r="BY283" s="118"/>
      <c r="BZ283" s="118"/>
      <c r="CA283" s="118"/>
    </row>
    <row r="284" spans="1:79">
      <c r="A284" s="35"/>
      <c r="B284" s="35"/>
      <c r="C284" s="35"/>
      <c r="D284" s="35"/>
      <c r="E284" s="35"/>
      <c r="F284" s="35"/>
      <c r="G284" s="35"/>
      <c r="H284" s="118"/>
      <c r="I284" s="118"/>
      <c r="J284" s="118"/>
      <c r="K284" s="118"/>
      <c r="L284" s="118"/>
      <c r="M284" s="118"/>
      <c r="N284" s="118"/>
      <c r="O284" s="118"/>
      <c r="P284" s="118"/>
      <c r="Q284" s="118"/>
      <c r="R284" s="118"/>
      <c r="S284" s="118"/>
      <c r="T284" s="118"/>
      <c r="U284" s="118"/>
      <c r="V284" s="118"/>
      <c r="W284" s="118"/>
      <c r="X284" s="118"/>
      <c r="Y284" s="118"/>
      <c r="Z284" s="118"/>
      <c r="AA284" s="118"/>
      <c r="AB284" s="118"/>
      <c r="AC284" s="118"/>
      <c r="AD284" s="118"/>
      <c r="AE284" s="118"/>
      <c r="AF284" s="118"/>
      <c r="AG284" s="118"/>
      <c r="AH284" s="118"/>
      <c r="AI284" s="118"/>
      <c r="AJ284" s="118"/>
      <c r="AK284" s="118"/>
      <c r="AL284" s="118"/>
      <c r="AM284" s="118"/>
      <c r="AN284" s="118"/>
      <c r="AO284" s="118"/>
      <c r="AP284" s="118"/>
      <c r="AQ284" s="118"/>
      <c r="AR284" s="118"/>
      <c r="AS284" s="118"/>
      <c r="AT284" s="118"/>
      <c r="AU284" s="118"/>
      <c r="AV284" s="118"/>
      <c r="AW284" s="118"/>
      <c r="AX284" s="118"/>
      <c r="AY284" s="118"/>
      <c r="AZ284" s="118"/>
      <c r="BA284" s="118"/>
      <c r="BB284" s="118"/>
      <c r="BC284" s="118"/>
      <c r="BD284" s="118"/>
      <c r="BE284" s="118"/>
      <c r="BF284" s="118"/>
      <c r="BG284" s="118"/>
      <c r="BH284" s="118"/>
      <c r="BI284" s="118"/>
      <c r="BJ284" s="118"/>
      <c r="BK284" s="118"/>
      <c r="BL284" s="118"/>
      <c r="BM284" s="118"/>
      <c r="BN284" s="118"/>
      <c r="BO284" s="118"/>
      <c r="BP284" s="118"/>
      <c r="BQ284" s="118"/>
      <c r="BR284" s="118"/>
      <c r="BS284" s="118"/>
      <c r="BT284" s="118"/>
      <c r="BU284" s="118"/>
      <c r="BV284" s="118"/>
      <c r="BW284" s="118"/>
      <c r="BX284" s="118"/>
      <c r="BY284" s="118"/>
      <c r="BZ284" s="118"/>
      <c r="CA284" s="118"/>
    </row>
    <row r="285" spans="1:79">
      <c r="A285" s="35"/>
      <c r="B285" s="35"/>
      <c r="C285" s="35"/>
      <c r="D285" s="35"/>
      <c r="E285" s="35"/>
      <c r="F285" s="35"/>
      <c r="G285" s="35"/>
      <c r="H285" s="118"/>
      <c r="I285" s="118"/>
      <c r="J285" s="118"/>
      <c r="K285" s="118"/>
      <c r="L285" s="118"/>
      <c r="M285" s="118"/>
      <c r="N285" s="118"/>
      <c r="O285" s="118"/>
      <c r="P285" s="118"/>
      <c r="Q285" s="118"/>
      <c r="R285" s="118"/>
      <c r="S285" s="118"/>
      <c r="T285" s="118"/>
      <c r="U285" s="118"/>
      <c r="V285" s="118"/>
      <c r="W285" s="118"/>
      <c r="X285" s="118"/>
      <c r="Y285" s="118"/>
      <c r="Z285" s="118"/>
      <c r="AA285" s="118"/>
      <c r="AB285" s="118"/>
      <c r="AC285" s="118"/>
      <c r="AD285" s="118"/>
      <c r="AE285" s="118"/>
      <c r="AF285" s="118"/>
      <c r="AG285" s="118"/>
      <c r="AH285" s="118"/>
      <c r="AI285" s="118"/>
      <c r="AJ285" s="118"/>
      <c r="AK285" s="118"/>
      <c r="AL285" s="118"/>
      <c r="AM285" s="118"/>
      <c r="AN285" s="118"/>
      <c r="AO285" s="118"/>
      <c r="AP285" s="118"/>
      <c r="AQ285" s="118"/>
      <c r="AR285" s="118"/>
      <c r="AS285" s="118"/>
      <c r="AT285" s="118"/>
      <c r="AU285" s="118"/>
      <c r="AV285" s="118"/>
      <c r="AW285" s="118"/>
      <c r="AX285" s="118"/>
      <c r="AY285" s="118"/>
      <c r="AZ285" s="118"/>
      <c r="BA285" s="118"/>
      <c r="BB285" s="118"/>
      <c r="BC285" s="118"/>
      <c r="BD285" s="118"/>
      <c r="BE285" s="118"/>
      <c r="BF285" s="118"/>
      <c r="BG285" s="118"/>
      <c r="BH285" s="118"/>
      <c r="BI285" s="118"/>
      <c r="BJ285" s="118"/>
      <c r="BK285" s="118"/>
      <c r="BL285" s="118"/>
      <c r="BM285" s="118"/>
      <c r="BN285" s="118"/>
      <c r="BO285" s="118"/>
      <c r="BP285" s="118"/>
      <c r="BQ285" s="118"/>
      <c r="BR285" s="118"/>
      <c r="BS285" s="118"/>
      <c r="BT285" s="118"/>
      <c r="BU285" s="118"/>
      <c r="BV285" s="118"/>
      <c r="BW285" s="118"/>
      <c r="BX285" s="118"/>
      <c r="BY285" s="118"/>
      <c r="BZ285" s="118"/>
      <c r="CA285" s="118"/>
    </row>
    <row r="286" spans="1:79">
      <c r="A286" s="35"/>
      <c r="B286" s="35"/>
      <c r="C286" s="35"/>
      <c r="D286" s="35"/>
      <c r="E286" s="35"/>
      <c r="F286" s="35"/>
      <c r="G286" s="35"/>
      <c r="H286" s="118"/>
      <c r="I286" s="118"/>
      <c r="J286" s="118"/>
      <c r="K286" s="118"/>
      <c r="L286" s="118"/>
      <c r="M286" s="118"/>
      <c r="N286" s="118"/>
      <c r="O286" s="118"/>
      <c r="P286" s="118"/>
      <c r="Q286" s="118"/>
      <c r="R286" s="118"/>
      <c r="S286" s="118"/>
      <c r="T286" s="118"/>
      <c r="U286" s="118"/>
      <c r="V286" s="118"/>
      <c r="W286" s="118"/>
      <c r="X286" s="118"/>
      <c r="Y286" s="118"/>
      <c r="Z286" s="118"/>
      <c r="AA286" s="118"/>
      <c r="AB286" s="118"/>
      <c r="AC286" s="118"/>
      <c r="AD286" s="118"/>
      <c r="AE286" s="118"/>
      <c r="AF286" s="118"/>
      <c r="AG286" s="118"/>
      <c r="AH286" s="118"/>
      <c r="AI286" s="118"/>
      <c r="AJ286" s="118"/>
      <c r="AK286" s="118"/>
      <c r="AL286" s="118"/>
      <c r="AM286" s="118"/>
      <c r="AN286" s="118"/>
      <c r="AO286" s="118"/>
      <c r="AP286" s="118"/>
      <c r="AQ286" s="118"/>
      <c r="AR286" s="118"/>
      <c r="AS286" s="118"/>
      <c r="AT286" s="118"/>
      <c r="AU286" s="118"/>
      <c r="AV286" s="118"/>
      <c r="AW286" s="118"/>
      <c r="AX286" s="118"/>
      <c r="AY286" s="118"/>
      <c r="AZ286" s="118"/>
      <c r="BA286" s="118"/>
      <c r="BB286" s="118"/>
      <c r="BC286" s="118"/>
      <c r="BD286" s="118"/>
      <c r="BE286" s="118"/>
      <c r="BF286" s="118"/>
      <c r="BG286" s="118"/>
      <c r="BH286" s="118"/>
      <c r="BI286" s="118"/>
      <c r="BJ286" s="118"/>
      <c r="BK286" s="118"/>
      <c r="BL286" s="118"/>
      <c r="BM286" s="118"/>
      <c r="BN286" s="118"/>
      <c r="BO286" s="118"/>
      <c r="BP286" s="118"/>
      <c r="BQ286" s="118"/>
      <c r="BR286" s="118"/>
      <c r="BS286" s="118"/>
      <c r="BT286" s="118"/>
      <c r="BU286" s="118"/>
      <c r="BV286" s="118"/>
      <c r="BW286" s="118"/>
      <c r="BX286" s="118"/>
      <c r="BY286" s="118"/>
      <c r="BZ286" s="118"/>
      <c r="CA286" s="118"/>
    </row>
    <row r="287" spans="1:79">
      <c r="A287" s="35"/>
      <c r="B287" s="35"/>
      <c r="C287" s="35"/>
      <c r="D287" s="35"/>
      <c r="E287" s="35"/>
      <c r="F287" s="35"/>
      <c r="G287" s="35"/>
      <c r="H287" s="118"/>
      <c r="I287" s="118"/>
      <c r="J287" s="118"/>
      <c r="K287" s="118"/>
      <c r="L287" s="118"/>
      <c r="M287" s="118"/>
      <c r="N287" s="118"/>
      <c r="O287" s="118"/>
      <c r="P287" s="118"/>
      <c r="Q287" s="118"/>
      <c r="R287" s="118"/>
      <c r="S287" s="118"/>
      <c r="T287" s="118"/>
      <c r="U287" s="118"/>
      <c r="V287" s="118"/>
      <c r="W287" s="118"/>
      <c r="X287" s="118"/>
      <c r="Y287" s="118"/>
      <c r="Z287" s="118"/>
      <c r="AA287" s="118"/>
      <c r="AB287" s="118"/>
      <c r="AC287" s="118"/>
      <c r="AD287" s="118"/>
      <c r="AE287" s="118"/>
      <c r="AF287" s="118"/>
      <c r="AG287" s="118"/>
      <c r="AH287" s="118"/>
      <c r="AI287" s="118"/>
      <c r="AJ287" s="118"/>
      <c r="AK287" s="118"/>
      <c r="AL287" s="118"/>
      <c r="AM287" s="118"/>
      <c r="AN287" s="118"/>
      <c r="AO287" s="118"/>
      <c r="AP287" s="118"/>
      <c r="AQ287" s="118"/>
      <c r="AR287" s="118"/>
      <c r="AS287" s="118"/>
      <c r="AT287" s="118"/>
      <c r="AU287" s="118"/>
      <c r="AV287" s="118"/>
      <c r="AW287" s="118"/>
      <c r="AX287" s="118"/>
      <c r="AY287" s="118"/>
      <c r="AZ287" s="118"/>
      <c r="BA287" s="118"/>
      <c r="BB287" s="118"/>
      <c r="BC287" s="118"/>
      <c r="BD287" s="118"/>
      <c r="BE287" s="118"/>
      <c r="BF287" s="118"/>
      <c r="BG287" s="118"/>
      <c r="BH287" s="118"/>
      <c r="BI287" s="118"/>
      <c r="BJ287" s="118"/>
      <c r="BK287" s="118"/>
      <c r="BL287" s="118"/>
      <c r="BM287" s="118"/>
      <c r="BN287" s="118"/>
      <c r="BO287" s="118"/>
      <c r="BP287" s="118"/>
      <c r="BQ287" s="118"/>
      <c r="BR287" s="118"/>
      <c r="BS287" s="118"/>
      <c r="BT287" s="118"/>
      <c r="BU287" s="118"/>
      <c r="BV287" s="118"/>
      <c r="BW287" s="118"/>
      <c r="BX287" s="118"/>
      <c r="BY287" s="118"/>
      <c r="BZ287" s="118"/>
      <c r="CA287" s="118"/>
    </row>
    <row r="288" spans="1:79">
      <c r="A288" s="35"/>
      <c r="B288" s="35"/>
      <c r="C288" s="35"/>
      <c r="D288" s="35"/>
      <c r="E288" s="35"/>
      <c r="F288" s="35"/>
      <c r="G288" s="35"/>
      <c r="H288" s="118"/>
      <c r="I288" s="118"/>
      <c r="J288" s="118"/>
      <c r="K288" s="118"/>
      <c r="L288" s="118"/>
      <c r="M288" s="118"/>
      <c r="N288" s="118"/>
      <c r="O288" s="118"/>
      <c r="P288" s="118"/>
      <c r="Q288" s="118"/>
      <c r="R288" s="118"/>
      <c r="S288" s="118"/>
      <c r="T288" s="118"/>
      <c r="U288" s="118"/>
      <c r="V288" s="118"/>
      <c r="W288" s="118"/>
      <c r="X288" s="118"/>
      <c r="Y288" s="118"/>
      <c r="Z288" s="118"/>
      <c r="AA288" s="118"/>
      <c r="AB288" s="118"/>
      <c r="AC288" s="118"/>
      <c r="AD288" s="118"/>
      <c r="AE288" s="118"/>
      <c r="AF288" s="118"/>
      <c r="AG288" s="118"/>
      <c r="AH288" s="118"/>
      <c r="AI288" s="118"/>
      <c r="AJ288" s="118"/>
      <c r="AK288" s="118"/>
      <c r="AL288" s="118"/>
      <c r="AM288" s="118"/>
      <c r="AN288" s="118"/>
      <c r="AO288" s="118"/>
      <c r="AP288" s="118"/>
      <c r="AQ288" s="118"/>
      <c r="AR288" s="118"/>
      <c r="AS288" s="118"/>
      <c r="AT288" s="118"/>
      <c r="AU288" s="118"/>
      <c r="AV288" s="118"/>
      <c r="AW288" s="118"/>
      <c r="AX288" s="118"/>
      <c r="AY288" s="118"/>
      <c r="AZ288" s="118"/>
      <c r="BA288" s="118"/>
      <c r="BB288" s="118"/>
      <c r="BC288" s="118"/>
      <c r="BD288" s="118"/>
      <c r="BE288" s="118"/>
      <c r="BF288" s="118"/>
      <c r="BG288" s="118"/>
      <c r="BH288" s="118"/>
      <c r="BI288" s="118"/>
      <c r="BJ288" s="118"/>
      <c r="BK288" s="118"/>
      <c r="BL288" s="118"/>
      <c r="BM288" s="118"/>
      <c r="BN288" s="118"/>
      <c r="BO288" s="118"/>
      <c r="BP288" s="118"/>
      <c r="BQ288" s="118"/>
      <c r="BR288" s="118"/>
      <c r="BS288" s="118"/>
      <c r="BT288" s="118"/>
      <c r="BU288" s="118"/>
      <c r="BV288" s="118"/>
      <c r="BW288" s="118"/>
      <c r="BX288" s="118"/>
      <c r="BY288" s="118"/>
      <c r="BZ288" s="118"/>
      <c r="CA288" s="118"/>
    </row>
    <row r="289" spans="1:79">
      <c r="A289" s="35"/>
      <c r="B289" s="35"/>
      <c r="C289" s="35"/>
      <c r="D289" s="35"/>
      <c r="E289" s="35"/>
      <c r="F289" s="35"/>
      <c r="G289" s="35"/>
      <c r="H289" s="118"/>
      <c r="I289" s="118"/>
      <c r="J289" s="118"/>
      <c r="K289" s="118"/>
      <c r="L289" s="118"/>
      <c r="M289" s="118"/>
      <c r="N289" s="118"/>
      <c r="O289" s="118"/>
      <c r="P289" s="118"/>
      <c r="Q289" s="118"/>
      <c r="R289" s="118"/>
      <c r="S289" s="118"/>
      <c r="T289" s="118"/>
      <c r="U289" s="118"/>
      <c r="V289" s="118"/>
      <c r="W289" s="118"/>
      <c r="X289" s="118"/>
      <c r="Y289" s="118"/>
      <c r="Z289" s="118"/>
      <c r="AA289" s="118"/>
      <c r="AB289" s="118"/>
      <c r="AC289" s="118"/>
      <c r="AD289" s="118"/>
      <c r="AE289" s="118"/>
      <c r="AF289" s="118"/>
      <c r="AG289" s="118"/>
      <c r="AH289" s="118"/>
      <c r="AI289" s="118"/>
      <c r="AJ289" s="118"/>
      <c r="AK289" s="118"/>
      <c r="AL289" s="118"/>
      <c r="AM289" s="118"/>
      <c r="AN289" s="118"/>
      <c r="AO289" s="118"/>
      <c r="AP289" s="118"/>
      <c r="AQ289" s="118"/>
      <c r="AR289" s="118"/>
      <c r="AS289" s="118"/>
      <c r="AT289" s="118"/>
      <c r="AU289" s="118"/>
      <c r="AV289" s="118"/>
      <c r="AW289" s="118"/>
      <c r="AX289" s="118"/>
      <c r="AY289" s="118"/>
      <c r="AZ289" s="118"/>
      <c r="BA289" s="118"/>
      <c r="BB289" s="118"/>
      <c r="BC289" s="118"/>
      <c r="BD289" s="118"/>
      <c r="BE289" s="118"/>
      <c r="BF289" s="118"/>
      <c r="BG289" s="118"/>
      <c r="BH289" s="118"/>
      <c r="BI289" s="118"/>
      <c r="BJ289" s="118"/>
      <c r="BK289" s="118"/>
      <c r="BL289" s="118"/>
      <c r="BM289" s="118"/>
      <c r="BN289" s="118"/>
      <c r="BO289" s="118"/>
      <c r="BP289" s="118"/>
      <c r="BQ289" s="118"/>
      <c r="BR289" s="118"/>
      <c r="BS289" s="118"/>
      <c r="BT289" s="118"/>
      <c r="BU289" s="118"/>
      <c r="BV289" s="118"/>
      <c r="BW289" s="118"/>
      <c r="BX289" s="118"/>
      <c r="BY289" s="118"/>
      <c r="BZ289" s="118"/>
      <c r="CA289" s="118"/>
    </row>
    <row r="290" spans="1:79">
      <c r="A290" s="35"/>
      <c r="B290" s="35"/>
      <c r="C290" s="35"/>
      <c r="D290" s="35"/>
      <c r="E290" s="35"/>
      <c r="F290" s="35"/>
      <c r="G290" s="35"/>
      <c r="H290" s="118"/>
      <c r="I290" s="118"/>
      <c r="J290" s="118"/>
      <c r="K290" s="118"/>
      <c r="L290" s="118"/>
      <c r="M290" s="118"/>
      <c r="N290" s="118"/>
      <c r="O290" s="118"/>
      <c r="P290" s="118"/>
      <c r="Q290" s="118"/>
      <c r="R290" s="118"/>
      <c r="S290" s="118"/>
      <c r="T290" s="118"/>
      <c r="U290" s="118"/>
      <c r="V290" s="118"/>
      <c r="W290" s="118"/>
      <c r="X290" s="118"/>
      <c r="Y290" s="118"/>
      <c r="Z290" s="118"/>
      <c r="AA290" s="118"/>
      <c r="AB290" s="118"/>
      <c r="AC290" s="118"/>
      <c r="AD290" s="118"/>
      <c r="AE290" s="118"/>
      <c r="AF290" s="118"/>
      <c r="AG290" s="118"/>
      <c r="AH290" s="118"/>
      <c r="AI290" s="118"/>
      <c r="AJ290" s="118"/>
      <c r="AK290" s="118"/>
      <c r="AL290" s="118"/>
      <c r="AM290" s="118"/>
      <c r="AN290" s="118"/>
      <c r="AO290" s="118"/>
      <c r="AP290" s="118"/>
      <c r="AQ290" s="118"/>
      <c r="AR290" s="118"/>
      <c r="AS290" s="118"/>
      <c r="AT290" s="118"/>
      <c r="AU290" s="118"/>
      <c r="AV290" s="118"/>
      <c r="AW290" s="118"/>
      <c r="AX290" s="118"/>
      <c r="AY290" s="118"/>
      <c r="AZ290" s="118"/>
      <c r="BA290" s="118"/>
      <c r="BB290" s="118"/>
      <c r="BC290" s="118"/>
      <c r="BD290" s="118"/>
      <c r="BE290" s="118"/>
      <c r="BF290" s="118"/>
      <c r="BG290" s="118"/>
      <c r="BH290" s="118"/>
      <c r="BI290" s="118"/>
      <c r="BJ290" s="118"/>
      <c r="BK290" s="118"/>
      <c r="BL290" s="118"/>
      <c r="BM290" s="118"/>
      <c r="BN290" s="118"/>
      <c r="BO290" s="118"/>
      <c r="BP290" s="118"/>
      <c r="BQ290" s="118"/>
      <c r="BR290" s="118"/>
      <c r="BS290" s="118"/>
      <c r="BT290" s="118"/>
      <c r="BU290" s="118"/>
      <c r="BV290" s="118"/>
      <c r="BW290" s="118"/>
      <c r="BX290" s="118"/>
      <c r="BY290" s="118"/>
      <c r="BZ290" s="118"/>
      <c r="CA290" s="118"/>
    </row>
    <row r="291" spans="1:79">
      <c r="A291" s="35"/>
      <c r="B291" s="35"/>
      <c r="C291" s="35"/>
      <c r="D291" s="35"/>
      <c r="E291" s="35"/>
      <c r="F291" s="35"/>
      <c r="G291" s="35"/>
      <c r="H291" s="118"/>
      <c r="I291" s="118"/>
      <c r="J291" s="118"/>
      <c r="K291" s="118"/>
      <c r="L291" s="118"/>
      <c r="M291" s="118"/>
      <c r="N291" s="118"/>
      <c r="O291" s="118"/>
      <c r="P291" s="118"/>
      <c r="Q291" s="118"/>
      <c r="R291" s="118"/>
      <c r="S291" s="118"/>
      <c r="T291" s="118"/>
      <c r="U291" s="118"/>
      <c r="V291" s="118"/>
      <c r="W291" s="118"/>
      <c r="X291" s="118"/>
      <c r="Y291" s="118"/>
      <c r="Z291" s="118"/>
      <c r="AA291" s="118"/>
      <c r="AB291" s="118"/>
      <c r="AC291" s="118"/>
      <c r="AD291" s="118"/>
      <c r="AE291" s="118"/>
      <c r="AF291" s="118"/>
      <c r="AG291" s="118"/>
      <c r="AH291" s="118"/>
      <c r="AI291" s="118"/>
      <c r="AJ291" s="118"/>
      <c r="AK291" s="118"/>
      <c r="AL291" s="118"/>
      <c r="AM291" s="118"/>
      <c r="AN291" s="118"/>
      <c r="AO291" s="118"/>
      <c r="AP291" s="118"/>
      <c r="AQ291" s="118"/>
      <c r="AR291" s="118"/>
      <c r="AS291" s="118"/>
      <c r="AT291" s="118"/>
      <c r="AU291" s="118"/>
      <c r="AV291" s="118"/>
      <c r="AW291" s="118"/>
      <c r="AX291" s="118"/>
      <c r="AY291" s="118"/>
      <c r="AZ291" s="118"/>
      <c r="BA291" s="118"/>
      <c r="BB291" s="118"/>
      <c r="BC291" s="118"/>
      <c r="BD291" s="118"/>
      <c r="BE291" s="118"/>
      <c r="BF291" s="118"/>
      <c r="BG291" s="118"/>
      <c r="BH291" s="118"/>
      <c r="BI291" s="118"/>
      <c r="BJ291" s="118"/>
      <c r="BK291" s="118"/>
      <c r="BL291" s="118"/>
      <c r="BM291" s="118"/>
      <c r="BN291" s="118"/>
      <c r="BO291" s="118"/>
      <c r="BP291" s="118"/>
      <c r="BQ291" s="118"/>
      <c r="BR291" s="118"/>
      <c r="BS291" s="118"/>
      <c r="BT291" s="118"/>
      <c r="BU291" s="118"/>
      <c r="BV291" s="118"/>
      <c r="BW291" s="118"/>
      <c r="BX291" s="118"/>
      <c r="BY291" s="118"/>
      <c r="BZ291" s="118"/>
      <c r="CA291" s="118"/>
    </row>
    <row r="292" spans="1:79">
      <c r="A292" s="35"/>
      <c r="B292" s="35"/>
      <c r="C292" s="35"/>
      <c r="D292" s="35"/>
      <c r="E292" s="35"/>
      <c r="F292" s="35"/>
      <c r="G292" s="35"/>
      <c r="H292" s="118"/>
      <c r="I292" s="118"/>
      <c r="J292" s="118"/>
      <c r="K292" s="118"/>
      <c r="L292" s="118"/>
      <c r="M292" s="118"/>
      <c r="N292" s="118"/>
      <c r="O292" s="118"/>
      <c r="P292" s="118"/>
      <c r="Q292" s="118"/>
      <c r="R292" s="118"/>
      <c r="S292" s="118"/>
      <c r="T292" s="118"/>
      <c r="U292" s="118"/>
      <c r="V292" s="118"/>
      <c r="W292" s="118"/>
      <c r="X292" s="118"/>
      <c r="Y292" s="118"/>
      <c r="Z292" s="118"/>
      <c r="AA292" s="118"/>
      <c r="AB292" s="118"/>
      <c r="AC292" s="118"/>
      <c r="AD292" s="118"/>
      <c r="AE292" s="118"/>
      <c r="AF292" s="118"/>
      <c r="AG292" s="118"/>
      <c r="AH292" s="118"/>
      <c r="AI292" s="118"/>
      <c r="AJ292" s="118"/>
      <c r="AK292" s="118"/>
      <c r="AL292" s="118"/>
      <c r="AM292" s="118"/>
      <c r="AN292" s="118"/>
      <c r="AO292" s="118"/>
      <c r="AP292" s="118"/>
      <c r="AQ292" s="118"/>
      <c r="AR292" s="118"/>
      <c r="AS292" s="118"/>
      <c r="AT292" s="118"/>
      <c r="AU292" s="118"/>
      <c r="AV292" s="118"/>
      <c r="AW292" s="118"/>
      <c r="AX292" s="118"/>
      <c r="AY292" s="118"/>
      <c r="AZ292" s="118"/>
      <c r="BA292" s="118"/>
      <c r="BB292" s="118"/>
      <c r="BC292" s="118"/>
      <c r="BD292" s="118"/>
      <c r="BE292" s="118"/>
      <c r="BF292" s="118"/>
      <c r="BG292" s="118"/>
      <c r="BH292" s="118"/>
      <c r="BI292" s="118"/>
      <c r="BJ292" s="118"/>
      <c r="BK292" s="118"/>
      <c r="BL292" s="118"/>
      <c r="BM292" s="118"/>
      <c r="BN292" s="118"/>
      <c r="BO292" s="118"/>
      <c r="BP292" s="118"/>
      <c r="BQ292" s="118"/>
      <c r="BR292" s="118"/>
      <c r="BS292" s="118"/>
      <c r="BT292" s="118"/>
      <c r="BU292" s="118"/>
      <c r="BV292" s="118"/>
      <c r="BW292" s="118"/>
      <c r="BX292" s="118"/>
      <c r="BY292" s="118"/>
      <c r="BZ292" s="118"/>
      <c r="CA292" s="118"/>
    </row>
    <row r="293" spans="1:79">
      <c r="A293" s="35"/>
      <c r="B293" s="35"/>
      <c r="C293" s="35"/>
      <c r="D293" s="35"/>
      <c r="E293" s="35"/>
      <c r="F293" s="35"/>
      <c r="G293" s="35"/>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8"/>
      <c r="AH293" s="118"/>
      <c r="AI293" s="118"/>
      <c r="AJ293" s="118"/>
      <c r="AK293" s="118"/>
      <c r="AL293" s="118"/>
      <c r="AM293" s="118"/>
      <c r="AN293" s="118"/>
      <c r="AO293" s="118"/>
      <c r="AP293" s="118"/>
      <c r="AQ293" s="118"/>
      <c r="AR293" s="118"/>
      <c r="AS293" s="118"/>
      <c r="AT293" s="118"/>
      <c r="AU293" s="118"/>
      <c r="AV293" s="118"/>
      <c r="AW293" s="118"/>
      <c r="AX293" s="118"/>
      <c r="AY293" s="118"/>
      <c r="AZ293" s="118"/>
      <c r="BA293" s="118"/>
      <c r="BB293" s="118"/>
      <c r="BC293" s="118"/>
      <c r="BD293" s="118"/>
      <c r="BE293" s="118"/>
      <c r="BF293" s="118"/>
      <c r="BG293" s="118"/>
      <c r="BH293" s="118"/>
      <c r="BI293" s="118"/>
      <c r="BJ293" s="118"/>
      <c r="BK293" s="118"/>
      <c r="BL293" s="118"/>
      <c r="BM293" s="118"/>
      <c r="BN293" s="118"/>
      <c r="BO293" s="118"/>
      <c r="BP293" s="118"/>
      <c r="BQ293" s="118"/>
      <c r="BR293" s="118"/>
      <c r="BS293" s="118"/>
      <c r="BT293" s="118"/>
      <c r="BU293" s="118"/>
      <c r="BV293" s="118"/>
      <c r="BW293" s="118"/>
      <c r="BX293" s="118"/>
      <c r="BY293" s="118"/>
      <c r="BZ293" s="118"/>
      <c r="CA293" s="118"/>
    </row>
    <row r="294" spans="1:79">
      <c r="A294" s="35"/>
      <c r="B294" s="35"/>
      <c r="C294" s="35"/>
      <c r="D294" s="35"/>
      <c r="E294" s="35"/>
      <c r="F294" s="35"/>
      <c r="G294" s="35"/>
      <c r="H294" s="118"/>
      <c r="I294" s="118"/>
      <c r="J294" s="118"/>
      <c r="K294" s="118"/>
      <c r="L294" s="118"/>
      <c r="M294" s="118"/>
      <c r="N294" s="118"/>
      <c r="O294" s="118"/>
      <c r="P294" s="118"/>
      <c r="Q294" s="118"/>
      <c r="R294" s="118"/>
      <c r="S294" s="118"/>
      <c r="T294" s="118"/>
      <c r="U294" s="118"/>
      <c r="V294" s="118"/>
      <c r="W294" s="118"/>
      <c r="X294" s="118"/>
      <c r="Y294" s="118"/>
      <c r="Z294" s="118"/>
      <c r="AA294" s="118"/>
      <c r="AB294" s="118"/>
      <c r="AC294" s="118"/>
      <c r="AD294" s="118"/>
      <c r="AE294" s="118"/>
      <c r="AF294" s="118"/>
      <c r="AG294" s="118"/>
      <c r="AH294" s="118"/>
      <c r="AI294" s="118"/>
      <c r="AJ294" s="118"/>
      <c r="AK294" s="118"/>
      <c r="AL294" s="118"/>
      <c r="AM294" s="118"/>
      <c r="AN294" s="118"/>
      <c r="AO294" s="118"/>
      <c r="AP294" s="118"/>
      <c r="AQ294" s="118"/>
      <c r="AR294" s="118"/>
      <c r="AS294" s="118"/>
      <c r="AT294" s="118"/>
      <c r="AU294" s="118"/>
      <c r="AV294" s="118"/>
      <c r="AW294" s="118"/>
      <c r="AX294" s="118"/>
      <c r="AY294" s="118"/>
      <c r="AZ294" s="118"/>
      <c r="BA294" s="118"/>
      <c r="BB294" s="118"/>
      <c r="BC294" s="118"/>
      <c r="BD294" s="118"/>
      <c r="BE294" s="118"/>
      <c r="BF294" s="118"/>
      <c r="BG294" s="118"/>
      <c r="BH294" s="118"/>
      <c r="BI294" s="118"/>
      <c r="BJ294" s="118"/>
      <c r="BK294" s="118"/>
      <c r="BL294" s="118"/>
      <c r="BM294" s="118"/>
      <c r="BN294" s="118"/>
      <c r="BO294" s="118"/>
      <c r="BP294" s="118"/>
      <c r="BQ294" s="118"/>
      <c r="BR294" s="118"/>
      <c r="BS294" s="118"/>
      <c r="BT294" s="118"/>
      <c r="BU294" s="118"/>
      <c r="BV294" s="118"/>
      <c r="BW294" s="118"/>
      <c r="BX294" s="118"/>
      <c r="BY294" s="118"/>
      <c r="BZ294" s="118"/>
      <c r="CA294" s="118"/>
    </row>
    <row r="295" spans="1:79">
      <c r="A295" s="35"/>
      <c r="B295" s="35"/>
      <c r="C295" s="35"/>
      <c r="D295" s="35"/>
      <c r="E295" s="35"/>
      <c r="F295" s="35"/>
      <c r="G295" s="35"/>
      <c r="H295" s="118"/>
      <c r="I295" s="118"/>
      <c r="J295" s="118"/>
      <c r="K295" s="118"/>
      <c r="L295" s="118"/>
      <c r="M295" s="118"/>
      <c r="N295" s="118"/>
      <c r="O295" s="118"/>
      <c r="P295" s="118"/>
      <c r="Q295" s="118"/>
      <c r="R295" s="118"/>
      <c r="S295" s="118"/>
      <c r="T295" s="118"/>
      <c r="U295" s="118"/>
      <c r="V295" s="118"/>
      <c r="W295" s="118"/>
      <c r="X295" s="118"/>
      <c r="Y295" s="118"/>
      <c r="Z295" s="118"/>
      <c r="AA295" s="118"/>
      <c r="AB295" s="118"/>
      <c r="AC295" s="118"/>
      <c r="AD295" s="118"/>
      <c r="AE295" s="118"/>
      <c r="AF295" s="118"/>
      <c r="AG295" s="118"/>
      <c r="AH295" s="118"/>
      <c r="AI295" s="118"/>
      <c r="AJ295" s="118"/>
      <c r="AK295" s="118"/>
      <c r="AL295" s="118"/>
      <c r="AM295" s="118"/>
      <c r="AN295" s="118"/>
      <c r="AO295" s="118"/>
      <c r="AP295" s="118"/>
      <c r="AQ295" s="118"/>
      <c r="AR295" s="118"/>
      <c r="AS295" s="118"/>
      <c r="AT295" s="118"/>
      <c r="AU295" s="118"/>
      <c r="AV295" s="118"/>
      <c r="AW295" s="118"/>
      <c r="AX295" s="118"/>
      <c r="AY295" s="118"/>
      <c r="AZ295" s="118"/>
      <c r="BA295" s="118"/>
      <c r="BB295" s="118"/>
      <c r="BC295" s="118"/>
      <c r="BD295" s="118"/>
      <c r="BE295" s="118"/>
      <c r="BF295" s="118"/>
      <c r="BG295" s="118"/>
      <c r="BH295" s="118"/>
      <c r="BI295" s="118"/>
      <c r="BJ295" s="118"/>
      <c r="BK295" s="118"/>
      <c r="BL295" s="118"/>
      <c r="BM295" s="118"/>
      <c r="BN295" s="118"/>
      <c r="BO295" s="118"/>
      <c r="BP295" s="118"/>
      <c r="BQ295" s="118"/>
      <c r="BR295" s="118"/>
      <c r="BS295" s="118"/>
      <c r="BT295" s="118"/>
      <c r="BU295" s="118"/>
      <c r="BV295" s="118"/>
      <c r="BW295" s="118"/>
      <c r="BX295" s="118"/>
      <c r="BY295" s="118"/>
      <c r="BZ295" s="118"/>
      <c r="CA295" s="118"/>
    </row>
    <row r="296" spans="1:79">
      <c r="A296" s="35"/>
      <c r="B296" s="35"/>
      <c r="C296" s="35"/>
      <c r="D296" s="35"/>
      <c r="E296" s="35"/>
      <c r="F296" s="35"/>
      <c r="G296" s="35"/>
      <c r="H296" s="118"/>
      <c r="I296" s="118"/>
      <c r="J296" s="118"/>
      <c r="K296" s="118"/>
      <c r="L296" s="118"/>
      <c r="M296" s="118"/>
      <c r="N296" s="118"/>
      <c r="O296" s="118"/>
      <c r="P296" s="118"/>
      <c r="Q296" s="118"/>
      <c r="R296" s="118"/>
      <c r="S296" s="118"/>
      <c r="T296" s="118"/>
      <c r="U296" s="118"/>
      <c r="V296" s="118"/>
      <c r="W296" s="118"/>
      <c r="X296" s="118"/>
      <c r="Y296" s="118"/>
      <c r="Z296" s="118"/>
      <c r="AA296" s="118"/>
      <c r="AB296" s="118"/>
      <c r="AC296" s="118"/>
      <c r="AD296" s="118"/>
      <c r="AE296" s="118"/>
      <c r="AF296" s="118"/>
      <c r="AG296" s="118"/>
      <c r="AH296" s="118"/>
      <c r="AI296" s="118"/>
      <c r="AJ296" s="118"/>
      <c r="AK296" s="118"/>
      <c r="AL296" s="118"/>
      <c r="AM296" s="118"/>
      <c r="AN296" s="118"/>
      <c r="AO296" s="118"/>
      <c r="AP296" s="118"/>
      <c r="AQ296" s="118"/>
      <c r="AR296" s="118"/>
      <c r="AS296" s="118"/>
      <c r="AT296" s="118"/>
      <c r="AU296" s="118"/>
      <c r="AV296" s="118"/>
      <c r="AW296" s="118"/>
      <c r="AX296" s="118"/>
      <c r="AY296" s="118"/>
      <c r="AZ296" s="118"/>
      <c r="BA296" s="118"/>
      <c r="BB296" s="118"/>
      <c r="BC296" s="118"/>
      <c r="BD296" s="118"/>
      <c r="BE296" s="118"/>
      <c r="BF296" s="118"/>
      <c r="BG296" s="118"/>
      <c r="BH296" s="118"/>
      <c r="BI296" s="118"/>
      <c r="BJ296" s="118"/>
      <c r="BK296" s="118"/>
      <c r="BL296" s="118"/>
      <c r="BM296" s="118"/>
      <c r="BN296" s="118"/>
      <c r="BO296" s="118"/>
      <c r="BP296" s="118"/>
      <c r="BQ296" s="118"/>
      <c r="BR296" s="118"/>
      <c r="BS296" s="118"/>
      <c r="BT296" s="118"/>
      <c r="BU296" s="118"/>
      <c r="BV296" s="118"/>
      <c r="BW296" s="118"/>
      <c r="BX296" s="118"/>
      <c r="BY296" s="118"/>
      <c r="BZ296" s="118"/>
      <c r="CA296" s="118"/>
    </row>
    <row r="297" spans="1:79">
      <c r="A297" s="35"/>
      <c r="B297" s="35"/>
      <c r="C297" s="35"/>
      <c r="D297" s="35"/>
      <c r="E297" s="35"/>
      <c r="F297" s="35"/>
      <c r="G297" s="35"/>
      <c r="H297" s="118"/>
      <c r="I297" s="118"/>
      <c r="J297" s="118"/>
      <c r="K297" s="118"/>
      <c r="L297" s="118"/>
      <c r="M297" s="118"/>
      <c r="N297" s="118"/>
      <c r="O297" s="118"/>
      <c r="P297" s="118"/>
      <c r="Q297" s="118"/>
      <c r="R297" s="118"/>
      <c r="S297" s="118"/>
      <c r="T297" s="118"/>
      <c r="U297" s="118"/>
      <c r="V297" s="118"/>
      <c r="W297" s="118"/>
      <c r="X297" s="118"/>
      <c r="Y297" s="118"/>
      <c r="Z297" s="118"/>
      <c r="AA297" s="118"/>
      <c r="AB297" s="118"/>
      <c r="AC297" s="118"/>
      <c r="AD297" s="118"/>
      <c r="AE297" s="118"/>
      <c r="AF297" s="118"/>
      <c r="AG297" s="118"/>
      <c r="AH297" s="118"/>
      <c r="AI297" s="118"/>
      <c r="AJ297" s="118"/>
      <c r="AK297" s="118"/>
      <c r="AL297" s="118"/>
      <c r="AM297" s="118"/>
      <c r="AN297" s="118"/>
      <c r="AO297" s="118"/>
      <c r="AP297" s="118"/>
      <c r="AQ297" s="118"/>
      <c r="AR297" s="118"/>
      <c r="AS297" s="118"/>
      <c r="AT297" s="118"/>
      <c r="AU297" s="118"/>
      <c r="AV297" s="118"/>
      <c r="AW297" s="118"/>
      <c r="AX297" s="118"/>
      <c r="AY297" s="118"/>
      <c r="AZ297" s="118"/>
      <c r="BA297" s="118"/>
      <c r="BB297" s="118"/>
      <c r="BC297" s="118"/>
      <c r="BD297" s="118"/>
      <c r="BE297" s="118"/>
      <c r="BF297" s="118"/>
      <c r="BG297" s="118"/>
      <c r="BH297" s="118"/>
      <c r="BI297" s="118"/>
      <c r="BJ297" s="118"/>
      <c r="BK297" s="118"/>
      <c r="BL297" s="118"/>
      <c r="BM297" s="118"/>
      <c r="BN297" s="118"/>
      <c r="BO297" s="118"/>
      <c r="BP297" s="118"/>
      <c r="BQ297" s="118"/>
      <c r="BR297" s="118"/>
      <c r="BS297" s="118"/>
      <c r="BT297" s="118"/>
      <c r="BU297" s="118"/>
      <c r="BV297" s="118"/>
      <c r="BW297" s="118"/>
      <c r="BX297" s="118"/>
      <c r="BY297" s="118"/>
      <c r="BZ297" s="118"/>
      <c r="CA297" s="118"/>
    </row>
    <row r="298" spans="1:79">
      <c r="A298" s="35"/>
      <c r="B298" s="35"/>
      <c r="C298" s="35"/>
      <c r="D298" s="35"/>
      <c r="E298" s="35"/>
      <c r="F298" s="35"/>
      <c r="G298" s="35"/>
      <c r="H298" s="118"/>
      <c r="I298" s="118"/>
      <c r="J298" s="118"/>
      <c r="K298" s="118"/>
      <c r="L298" s="118"/>
      <c r="M298" s="118"/>
      <c r="N298" s="118"/>
      <c r="O298" s="118"/>
      <c r="P298" s="118"/>
      <c r="Q298" s="118"/>
      <c r="R298" s="118"/>
      <c r="S298" s="118"/>
      <c r="T298" s="118"/>
      <c r="U298" s="118"/>
      <c r="V298" s="118"/>
      <c r="W298" s="118"/>
      <c r="X298" s="118"/>
      <c r="Y298" s="118"/>
      <c r="Z298" s="118"/>
      <c r="AA298" s="118"/>
      <c r="AB298" s="118"/>
      <c r="AC298" s="118"/>
      <c r="AD298" s="118"/>
      <c r="AE298" s="118"/>
      <c r="AF298" s="118"/>
      <c r="AG298" s="118"/>
      <c r="AH298" s="118"/>
      <c r="AI298" s="118"/>
      <c r="AJ298" s="118"/>
      <c r="AK298" s="118"/>
      <c r="AL298" s="118"/>
      <c r="AM298" s="118"/>
      <c r="AN298" s="118"/>
      <c r="AO298" s="118"/>
      <c r="AP298" s="118"/>
      <c r="AQ298" s="118"/>
      <c r="AR298" s="118"/>
      <c r="AS298" s="118"/>
      <c r="AT298" s="118"/>
      <c r="AU298" s="118"/>
      <c r="AV298" s="118"/>
      <c r="AW298" s="118"/>
      <c r="AX298" s="118"/>
      <c r="AY298" s="118"/>
      <c r="AZ298" s="118"/>
      <c r="BA298" s="118"/>
      <c r="BB298" s="118"/>
      <c r="BC298" s="118"/>
      <c r="BD298" s="118"/>
      <c r="BE298" s="118"/>
      <c r="BF298" s="118"/>
      <c r="BG298" s="118"/>
      <c r="BH298" s="118"/>
      <c r="BI298" s="118"/>
      <c r="BJ298" s="118"/>
      <c r="BK298" s="118"/>
      <c r="BL298" s="118"/>
      <c r="BM298" s="118"/>
      <c r="BN298" s="118"/>
      <c r="BO298" s="118"/>
      <c r="BP298" s="118"/>
      <c r="BQ298" s="118"/>
      <c r="BR298" s="118"/>
      <c r="BS298" s="118"/>
      <c r="BT298" s="118"/>
      <c r="BU298" s="118"/>
      <c r="BV298" s="118"/>
      <c r="BW298" s="118"/>
      <c r="BX298" s="118"/>
      <c r="BY298" s="118"/>
      <c r="BZ298" s="118"/>
      <c r="CA298" s="118"/>
    </row>
    <row r="299" spans="1:79">
      <c r="A299" s="35"/>
      <c r="B299" s="35"/>
      <c r="C299" s="35"/>
      <c r="D299" s="35"/>
      <c r="E299" s="35"/>
      <c r="F299" s="35"/>
      <c r="G299" s="35"/>
      <c r="H299" s="118"/>
      <c r="I299" s="118"/>
      <c r="J299" s="118"/>
      <c r="K299" s="118"/>
      <c r="L299" s="118"/>
      <c r="M299" s="118"/>
      <c r="N299" s="118"/>
      <c r="O299" s="118"/>
      <c r="P299" s="118"/>
      <c r="Q299" s="118"/>
      <c r="R299" s="118"/>
      <c r="S299" s="118"/>
      <c r="T299" s="118"/>
      <c r="U299" s="118"/>
      <c r="V299" s="118"/>
      <c r="W299" s="118"/>
      <c r="X299" s="118"/>
      <c r="Y299" s="118"/>
      <c r="Z299" s="118"/>
      <c r="AA299" s="118"/>
      <c r="AB299" s="118"/>
      <c r="AC299" s="118"/>
      <c r="AD299" s="118"/>
      <c r="AE299" s="118"/>
      <c r="AF299" s="118"/>
      <c r="AG299" s="118"/>
      <c r="AH299" s="118"/>
      <c r="AI299" s="118"/>
      <c r="AJ299" s="118"/>
      <c r="AK299" s="118"/>
      <c r="AL299" s="118"/>
      <c r="AM299" s="118"/>
      <c r="AN299" s="118"/>
      <c r="AO299" s="118"/>
      <c r="AP299" s="118"/>
      <c r="AQ299" s="118"/>
      <c r="AR299" s="118"/>
      <c r="AS299" s="118"/>
      <c r="AT299" s="118"/>
      <c r="AU299" s="118"/>
      <c r="AV299" s="118"/>
      <c r="AW299" s="118"/>
      <c r="AX299" s="118"/>
      <c r="AY299" s="118"/>
      <c r="AZ299" s="118"/>
      <c r="BA299" s="118"/>
      <c r="BB299" s="118"/>
      <c r="BC299" s="118"/>
      <c r="BD299" s="118"/>
      <c r="BE299" s="118"/>
      <c r="BF299" s="118"/>
      <c r="BG299" s="118"/>
      <c r="BH299" s="118"/>
      <c r="BI299" s="118"/>
      <c r="BJ299" s="118"/>
      <c r="BK299" s="118"/>
      <c r="BL299" s="118"/>
      <c r="BM299" s="118"/>
      <c r="BN299" s="118"/>
      <c r="BO299" s="118"/>
      <c r="BP299" s="118"/>
      <c r="BQ299" s="118"/>
      <c r="BR299" s="118"/>
      <c r="BS299" s="118"/>
      <c r="BT299" s="118"/>
      <c r="BU299" s="118"/>
      <c r="BV299" s="118"/>
      <c r="BW299" s="118"/>
      <c r="BX299" s="118"/>
      <c r="BY299" s="118"/>
      <c r="BZ299" s="118"/>
      <c r="CA299" s="118"/>
    </row>
    <row r="300" spans="1:79">
      <c r="A300" s="35"/>
      <c r="B300" s="35"/>
      <c r="C300" s="35"/>
      <c r="D300" s="35"/>
      <c r="E300" s="35"/>
      <c r="F300" s="35"/>
      <c r="G300" s="35"/>
      <c r="H300" s="118"/>
      <c r="I300" s="118"/>
      <c r="J300" s="118"/>
      <c r="K300" s="118"/>
      <c r="L300" s="118"/>
      <c r="M300" s="118"/>
      <c r="N300" s="118"/>
      <c r="O300" s="118"/>
      <c r="P300" s="118"/>
      <c r="Q300" s="118"/>
      <c r="R300" s="118"/>
      <c r="S300" s="118"/>
      <c r="T300" s="118"/>
      <c r="U300" s="118"/>
      <c r="V300" s="118"/>
      <c r="W300" s="118"/>
      <c r="X300" s="118"/>
      <c r="Y300" s="118"/>
      <c r="Z300" s="118"/>
      <c r="AA300" s="118"/>
      <c r="AB300" s="118"/>
      <c r="AC300" s="118"/>
      <c r="AD300" s="118"/>
      <c r="AE300" s="118"/>
      <c r="AF300" s="118"/>
      <c r="AG300" s="118"/>
      <c r="AH300" s="118"/>
      <c r="AI300" s="118"/>
      <c r="AJ300" s="118"/>
      <c r="AK300" s="118"/>
      <c r="AL300" s="118"/>
      <c r="AM300" s="118"/>
      <c r="AN300" s="118"/>
      <c r="AO300" s="118"/>
      <c r="AP300" s="118"/>
      <c r="AQ300" s="118"/>
      <c r="AR300" s="118"/>
      <c r="AS300" s="118"/>
      <c r="AT300" s="118"/>
      <c r="AU300" s="118"/>
      <c r="AV300" s="118"/>
      <c r="AW300" s="118"/>
      <c r="AX300" s="118"/>
      <c r="AY300" s="118"/>
      <c r="AZ300" s="118"/>
      <c r="BA300" s="118"/>
      <c r="BB300" s="118"/>
      <c r="BC300" s="118"/>
      <c r="BD300" s="118"/>
      <c r="BE300" s="118"/>
      <c r="BF300" s="118"/>
      <c r="BG300" s="118"/>
      <c r="BH300" s="118"/>
      <c r="BI300" s="118"/>
      <c r="BJ300" s="118"/>
      <c r="BK300" s="118"/>
      <c r="BL300" s="118"/>
      <c r="BM300" s="118"/>
      <c r="BN300" s="118"/>
      <c r="BO300" s="118"/>
      <c r="BP300" s="118"/>
      <c r="BQ300" s="118"/>
      <c r="BR300" s="118"/>
      <c r="BS300" s="118"/>
      <c r="BT300" s="118"/>
      <c r="BU300" s="118"/>
      <c r="BV300" s="118"/>
      <c r="BW300" s="118"/>
      <c r="BX300" s="118"/>
      <c r="BY300" s="118"/>
      <c r="BZ300" s="118"/>
      <c r="CA300" s="118"/>
    </row>
    <row r="301" spans="1:79">
      <c r="A301" s="35"/>
      <c r="B301" s="35"/>
      <c r="C301" s="35"/>
      <c r="D301" s="35"/>
      <c r="E301" s="35"/>
      <c r="F301" s="35"/>
      <c r="G301" s="35"/>
      <c r="H301" s="118"/>
      <c r="I301" s="118"/>
      <c r="J301" s="118"/>
      <c r="K301" s="118"/>
      <c r="L301" s="118"/>
      <c r="M301" s="118"/>
      <c r="N301" s="118"/>
      <c r="O301" s="118"/>
      <c r="P301" s="118"/>
      <c r="Q301" s="118"/>
      <c r="R301" s="118"/>
      <c r="S301" s="118"/>
      <c r="T301" s="118"/>
      <c r="U301" s="118"/>
      <c r="V301" s="118"/>
      <c r="W301" s="118"/>
      <c r="X301" s="118"/>
      <c r="Y301" s="118"/>
      <c r="Z301" s="118"/>
      <c r="AA301" s="118"/>
      <c r="AB301" s="118"/>
      <c r="AC301" s="118"/>
      <c r="AD301" s="118"/>
      <c r="AE301" s="118"/>
      <c r="AF301" s="118"/>
      <c r="AG301" s="118"/>
      <c r="AH301" s="118"/>
      <c r="AI301" s="118"/>
      <c r="AJ301" s="118"/>
      <c r="AK301" s="118"/>
      <c r="AL301" s="118"/>
      <c r="AM301" s="118"/>
      <c r="AN301" s="118"/>
      <c r="AO301" s="118"/>
      <c r="AP301" s="118"/>
      <c r="AQ301" s="118"/>
      <c r="AR301" s="118"/>
      <c r="AS301" s="118"/>
      <c r="AT301" s="118"/>
      <c r="AU301" s="118"/>
      <c r="AV301" s="118"/>
      <c r="AW301" s="118"/>
      <c r="AX301" s="118"/>
      <c r="AY301" s="118"/>
      <c r="AZ301" s="118"/>
      <c r="BA301" s="118"/>
      <c r="BB301" s="118"/>
      <c r="BC301" s="118"/>
      <c r="BD301" s="118"/>
      <c r="BE301" s="118"/>
      <c r="BF301" s="118"/>
      <c r="BG301" s="118"/>
      <c r="BH301" s="118"/>
      <c r="BI301" s="118"/>
      <c r="BJ301" s="118"/>
      <c r="BK301" s="118"/>
      <c r="BL301" s="118"/>
      <c r="BM301" s="118"/>
      <c r="BN301" s="118"/>
      <c r="BO301" s="118"/>
      <c r="BP301" s="118"/>
      <c r="BQ301" s="118"/>
      <c r="BR301" s="118"/>
      <c r="BS301" s="118"/>
      <c r="BT301" s="118"/>
      <c r="BU301" s="118"/>
      <c r="BV301" s="118"/>
      <c r="BW301" s="118"/>
      <c r="BX301" s="118"/>
      <c r="BY301" s="118"/>
      <c r="BZ301" s="118"/>
      <c r="CA301" s="118"/>
    </row>
    <row r="302" spans="1:79">
      <c r="A302" s="35"/>
      <c r="B302" s="35"/>
      <c r="C302" s="35"/>
      <c r="D302" s="35"/>
      <c r="E302" s="35"/>
      <c r="F302" s="35"/>
      <c r="G302" s="35"/>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8"/>
      <c r="AH302" s="118"/>
      <c r="AI302" s="118"/>
      <c r="AJ302" s="118"/>
      <c r="AK302" s="118"/>
      <c r="AL302" s="118"/>
      <c r="AM302" s="118"/>
      <c r="AN302" s="118"/>
      <c r="AO302" s="118"/>
      <c r="AP302" s="118"/>
      <c r="AQ302" s="118"/>
      <c r="AR302" s="118"/>
      <c r="AS302" s="118"/>
      <c r="AT302" s="118"/>
      <c r="AU302" s="118"/>
      <c r="AV302" s="118"/>
      <c r="AW302" s="118"/>
      <c r="AX302" s="118"/>
      <c r="AY302" s="118"/>
      <c r="AZ302" s="118"/>
      <c r="BA302" s="118"/>
      <c r="BB302" s="118"/>
      <c r="BC302" s="118"/>
      <c r="BD302" s="118"/>
      <c r="BE302" s="118"/>
      <c r="BF302" s="118"/>
      <c r="BG302" s="118"/>
      <c r="BH302" s="118"/>
      <c r="BI302" s="118"/>
      <c r="BJ302" s="118"/>
      <c r="BK302" s="118"/>
      <c r="BL302" s="118"/>
      <c r="BM302" s="118"/>
      <c r="BN302" s="118"/>
      <c r="BO302" s="118"/>
      <c r="BP302" s="118"/>
      <c r="BQ302" s="118"/>
      <c r="BR302" s="118"/>
      <c r="BS302" s="118"/>
      <c r="BT302" s="118"/>
      <c r="BU302" s="118"/>
      <c r="BV302" s="118"/>
      <c r="BW302" s="118"/>
      <c r="BX302" s="118"/>
      <c r="BY302" s="118"/>
      <c r="BZ302" s="118"/>
      <c r="CA302" s="118"/>
    </row>
    <row r="303" spans="1:79">
      <c r="A303" s="35"/>
      <c r="B303" s="35"/>
      <c r="C303" s="35"/>
      <c r="D303" s="35"/>
      <c r="E303" s="35"/>
      <c r="F303" s="35"/>
      <c r="G303" s="35"/>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c r="BO303" s="118"/>
      <c r="BP303" s="118"/>
      <c r="BQ303" s="118"/>
      <c r="BR303" s="118"/>
      <c r="BS303" s="118"/>
      <c r="BT303" s="118"/>
      <c r="BU303" s="118"/>
      <c r="BV303" s="118"/>
      <c r="BW303" s="118"/>
      <c r="BX303" s="118"/>
      <c r="BY303" s="118"/>
      <c r="BZ303" s="118"/>
      <c r="CA303" s="118"/>
    </row>
    <row r="304" spans="1:79">
      <c r="A304" s="35"/>
      <c r="B304" s="35"/>
      <c r="C304" s="35"/>
      <c r="D304" s="35"/>
      <c r="E304" s="35"/>
      <c r="F304" s="35"/>
      <c r="G304" s="35"/>
      <c r="H304" s="118"/>
      <c r="I304" s="118"/>
      <c r="J304" s="118"/>
      <c r="K304" s="118"/>
      <c r="L304" s="118"/>
      <c r="M304" s="118"/>
      <c r="N304" s="118"/>
      <c r="O304" s="118"/>
      <c r="P304" s="118"/>
      <c r="Q304" s="118"/>
      <c r="R304" s="118"/>
      <c r="S304" s="118"/>
      <c r="T304" s="118"/>
      <c r="U304" s="118"/>
      <c r="V304" s="118"/>
      <c r="W304" s="118"/>
      <c r="X304" s="118"/>
      <c r="Y304" s="118"/>
      <c r="Z304" s="118"/>
      <c r="AA304" s="118"/>
      <c r="AB304" s="118"/>
      <c r="AC304" s="118"/>
      <c r="AD304" s="118"/>
      <c r="AE304" s="118"/>
      <c r="AF304" s="118"/>
      <c r="AG304" s="118"/>
      <c r="AH304" s="118"/>
      <c r="AI304" s="118"/>
      <c r="AJ304" s="118"/>
      <c r="AK304" s="118"/>
      <c r="AL304" s="118"/>
      <c r="AM304" s="118"/>
      <c r="AN304" s="118"/>
      <c r="AO304" s="118"/>
      <c r="AP304" s="118"/>
      <c r="AQ304" s="118"/>
      <c r="AR304" s="118"/>
      <c r="AS304" s="118"/>
      <c r="AT304" s="118"/>
      <c r="AU304" s="118"/>
      <c r="AV304" s="118"/>
      <c r="AW304" s="118"/>
      <c r="AX304" s="118"/>
      <c r="AY304" s="118"/>
      <c r="AZ304" s="118"/>
      <c r="BA304" s="118"/>
      <c r="BB304" s="118"/>
      <c r="BC304" s="118"/>
      <c r="BD304" s="118"/>
      <c r="BE304" s="118"/>
      <c r="BF304" s="118"/>
      <c r="BG304" s="118"/>
      <c r="BH304" s="118"/>
      <c r="BI304" s="118"/>
      <c r="BJ304" s="118"/>
      <c r="BK304" s="118"/>
      <c r="BL304" s="118"/>
      <c r="BM304" s="118"/>
      <c r="BN304" s="118"/>
      <c r="BO304" s="118"/>
      <c r="BP304" s="118"/>
      <c r="BQ304" s="118"/>
      <c r="BR304" s="118"/>
      <c r="BS304" s="118"/>
      <c r="BT304" s="118"/>
      <c r="BU304" s="118"/>
      <c r="BV304" s="118"/>
      <c r="BW304" s="118"/>
      <c r="BX304" s="118"/>
      <c r="BY304" s="118"/>
      <c r="BZ304" s="118"/>
      <c r="CA304" s="118"/>
    </row>
    <row r="305" spans="1:79">
      <c r="A305" s="35"/>
      <c r="B305" s="35"/>
      <c r="C305" s="35"/>
      <c r="D305" s="35"/>
      <c r="E305" s="35"/>
      <c r="F305" s="35"/>
      <c r="G305" s="35"/>
      <c r="H305" s="118"/>
      <c r="I305" s="118"/>
      <c r="J305" s="118"/>
      <c r="K305" s="118"/>
      <c r="L305" s="118"/>
      <c r="M305" s="118"/>
      <c r="N305" s="118"/>
      <c r="O305" s="118"/>
      <c r="P305" s="118"/>
      <c r="Q305" s="118"/>
      <c r="R305" s="118"/>
      <c r="S305" s="118"/>
      <c r="T305" s="118"/>
      <c r="U305" s="118"/>
      <c r="V305" s="118"/>
      <c r="W305" s="118"/>
      <c r="X305" s="118"/>
      <c r="Y305" s="118"/>
      <c r="Z305" s="118"/>
      <c r="AA305" s="118"/>
      <c r="AB305" s="118"/>
      <c r="AC305" s="118"/>
      <c r="AD305" s="118"/>
      <c r="AE305" s="118"/>
      <c r="AF305" s="118"/>
      <c r="AG305" s="118"/>
      <c r="AH305" s="118"/>
      <c r="AI305" s="118"/>
      <c r="AJ305" s="118"/>
      <c r="AK305" s="118"/>
      <c r="AL305" s="118"/>
      <c r="AM305" s="118"/>
      <c r="AN305" s="118"/>
      <c r="AO305" s="118"/>
      <c r="AP305" s="118"/>
      <c r="AQ305" s="118"/>
      <c r="AR305" s="118"/>
      <c r="AS305" s="118"/>
      <c r="AT305" s="118"/>
      <c r="AU305" s="118"/>
      <c r="AV305" s="118"/>
      <c r="AW305" s="118"/>
      <c r="AX305" s="118"/>
      <c r="AY305" s="118"/>
      <c r="AZ305" s="118"/>
      <c r="BA305" s="118"/>
      <c r="BB305" s="118"/>
      <c r="BC305" s="118"/>
      <c r="BD305" s="118"/>
      <c r="BE305" s="118"/>
      <c r="BF305" s="118"/>
      <c r="BG305" s="118"/>
      <c r="BH305" s="118"/>
      <c r="BI305" s="118"/>
      <c r="BJ305" s="118"/>
      <c r="BK305" s="118"/>
      <c r="BL305" s="118"/>
      <c r="BM305" s="118"/>
      <c r="BN305" s="118"/>
      <c r="BO305" s="118"/>
      <c r="BP305" s="118"/>
      <c r="BQ305" s="118"/>
      <c r="BR305" s="118"/>
      <c r="BS305" s="118"/>
      <c r="BT305" s="118"/>
      <c r="BU305" s="118"/>
      <c r="BV305" s="118"/>
      <c r="BW305" s="118"/>
      <c r="BX305" s="118"/>
      <c r="BY305" s="118"/>
      <c r="BZ305" s="118"/>
      <c r="CA305" s="118"/>
    </row>
    <row r="306" spans="1:79">
      <c r="A306" s="35"/>
      <c r="B306" s="35"/>
      <c r="C306" s="35"/>
      <c r="D306" s="35"/>
      <c r="E306" s="35"/>
      <c r="F306" s="35"/>
      <c r="G306" s="35"/>
      <c r="H306" s="118"/>
      <c r="I306" s="118"/>
      <c r="J306" s="118"/>
      <c r="K306" s="118"/>
      <c r="L306" s="118"/>
      <c r="M306" s="118"/>
      <c r="N306" s="118"/>
      <c r="O306" s="118"/>
      <c r="P306" s="118"/>
      <c r="Q306" s="118"/>
      <c r="R306" s="118"/>
      <c r="S306" s="118"/>
      <c r="T306" s="118"/>
      <c r="U306" s="118"/>
      <c r="V306" s="118"/>
      <c r="W306" s="118"/>
      <c r="X306" s="118"/>
      <c r="Y306" s="118"/>
      <c r="Z306" s="118"/>
      <c r="AA306" s="118"/>
      <c r="AB306" s="118"/>
      <c r="AC306" s="118"/>
      <c r="AD306" s="118"/>
      <c r="AE306" s="118"/>
      <c r="AF306" s="118"/>
      <c r="AG306" s="118"/>
      <c r="AH306" s="118"/>
      <c r="AI306" s="118"/>
      <c r="AJ306" s="118"/>
      <c r="AK306" s="118"/>
      <c r="AL306" s="118"/>
      <c r="AM306" s="118"/>
      <c r="AN306" s="118"/>
      <c r="AO306" s="118"/>
      <c r="AP306" s="118"/>
      <c r="AQ306" s="118"/>
      <c r="AR306" s="118"/>
      <c r="AS306" s="118"/>
      <c r="AT306" s="118"/>
      <c r="AU306" s="118"/>
      <c r="AV306" s="118"/>
      <c r="AW306" s="118"/>
      <c r="AX306" s="118"/>
      <c r="AY306" s="118"/>
      <c r="AZ306" s="118"/>
      <c r="BA306" s="118"/>
      <c r="BB306" s="118"/>
      <c r="BC306" s="118"/>
      <c r="BD306" s="118"/>
      <c r="BE306" s="118"/>
      <c r="BF306" s="118"/>
      <c r="BG306" s="118"/>
      <c r="BH306" s="118"/>
      <c r="BI306" s="118"/>
      <c r="BJ306" s="118"/>
      <c r="BK306" s="118"/>
      <c r="BL306" s="118"/>
      <c r="BM306" s="118"/>
      <c r="BN306" s="118"/>
      <c r="BO306" s="118"/>
      <c r="BP306" s="118"/>
      <c r="BQ306" s="118"/>
      <c r="BR306" s="118"/>
      <c r="BS306" s="118"/>
      <c r="BT306" s="118"/>
      <c r="BU306" s="118"/>
      <c r="BV306" s="118"/>
      <c r="BW306" s="118"/>
      <c r="BX306" s="118"/>
      <c r="BY306" s="118"/>
      <c r="BZ306" s="118"/>
      <c r="CA306" s="118"/>
    </row>
    <row r="307" spans="1:79">
      <c r="A307" s="35"/>
      <c r="B307" s="35"/>
      <c r="C307" s="35"/>
      <c r="D307" s="35"/>
      <c r="E307" s="35"/>
      <c r="F307" s="35"/>
      <c r="G307" s="35"/>
      <c r="H307" s="118"/>
      <c r="I307" s="118"/>
      <c r="J307" s="118"/>
      <c r="K307" s="118"/>
      <c r="L307" s="118"/>
      <c r="M307" s="118"/>
      <c r="N307" s="118"/>
      <c r="O307" s="118"/>
      <c r="P307" s="118"/>
      <c r="Q307" s="118"/>
      <c r="R307" s="118"/>
      <c r="S307" s="118"/>
      <c r="T307" s="118"/>
      <c r="U307" s="118"/>
      <c r="V307" s="118"/>
      <c r="W307" s="118"/>
      <c r="X307" s="118"/>
      <c r="Y307" s="118"/>
      <c r="Z307" s="118"/>
      <c r="AA307" s="118"/>
      <c r="AB307" s="118"/>
      <c r="AC307" s="118"/>
      <c r="AD307" s="118"/>
      <c r="AE307" s="118"/>
      <c r="AF307" s="118"/>
      <c r="AG307" s="118"/>
      <c r="AH307" s="118"/>
      <c r="AI307" s="118"/>
      <c r="AJ307" s="118"/>
      <c r="AK307" s="118"/>
      <c r="AL307" s="118"/>
      <c r="AM307" s="118"/>
      <c r="AN307" s="118"/>
      <c r="AO307" s="118"/>
      <c r="AP307" s="118"/>
      <c r="AQ307" s="118"/>
      <c r="AR307" s="118"/>
      <c r="AS307" s="118"/>
      <c r="AT307" s="118"/>
      <c r="AU307" s="118"/>
      <c r="AV307" s="118"/>
      <c r="AW307" s="118"/>
      <c r="AX307" s="118"/>
      <c r="AY307" s="118"/>
      <c r="AZ307" s="118"/>
      <c r="BA307" s="118"/>
      <c r="BB307" s="118"/>
      <c r="BC307" s="118"/>
      <c r="BD307" s="118"/>
      <c r="BE307" s="118"/>
      <c r="BF307" s="118"/>
      <c r="BG307" s="118"/>
      <c r="BH307" s="118"/>
      <c r="BI307" s="118"/>
      <c r="BJ307" s="118"/>
      <c r="BK307" s="118"/>
      <c r="BL307" s="118"/>
      <c r="BM307" s="118"/>
      <c r="BN307" s="118"/>
      <c r="BO307" s="118"/>
      <c r="BP307" s="118"/>
      <c r="BQ307" s="118"/>
      <c r="BR307" s="118"/>
      <c r="BS307" s="118"/>
      <c r="BT307" s="118"/>
      <c r="BU307" s="118"/>
      <c r="BV307" s="118"/>
      <c r="BW307" s="118"/>
      <c r="BX307" s="118"/>
      <c r="BY307" s="118"/>
      <c r="BZ307" s="118"/>
      <c r="CA307" s="118"/>
    </row>
    <row r="308" spans="1:79">
      <c r="A308" s="35"/>
      <c r="B308" s="35"/>
      <c r="C308" s="35"/>
      <c r="D308" s="35"/>
      <c r="E308" s="35"/>
      <c r="F308" s="35"/>
      <c r="G308" s="35"/>
      <c r="H308" s="118"/>
      <c r="I308" s="118"/>
      <c r="J308" s="118"/>
      <c r="K308" s="118"/>
      <c r="L308" s="118"/>
      <c r="M308" s="118"/>
      <c r="N308" s="118"/>
      <c r="O308" s="118"/>
      <c r="P308" s="118"/>
      <c r="Q308" s="118"/>
      <c r="R308" s="118"/>
      <c r="S308" s="118"/>
      <c r="T308" s="118"/>
      <c r="U308" s="118"/>
      <c r="V308" s="118"/>
      <c r="W308" s="118"/>
      <c r="X308" s="118"/>
      <c r="Y308" s="118"/>
      <c r="Z308" s="118"/>
      <c r="AA308" s="118"/>
      <c r="AB308" s="118"/>
      <c r="AC308" s="118"/>
      <c r="AD308" s="118"/>
      <c r="AE308" s="118"/>
      <c r="AF308" s="118"/>
      <c r="AG308" s="118"/>
      <c r="AH308" s="118"/>
      <c r="AI308" s="118"/>
      <c r="AJ308" s="118"/>
      <c r="AK308" s="118"/>
      <c r="AL308" s="118"/>
      <c r="AM308" s="118"/>
      <c r="AN308" s="118"/>
      <c r="AO308" s="118"/>
      <c r="AP308" s="118"/>
      <c r="AQ308" s="118"/>
      <c r="AR308" s="118"/>
      <c r="AS308" s="118"/>
      <c r="AT308" s="118"/>
      <c r="AU308" s="118"/>
      <c r="AV308" s="118"/>
      <c r="AW308" s="118"/>
      <c r="AX308" s="118"/>
      <c r="AY308" s="118"/>
      <c r="AZ308" s="118"/>
      <c r="BA308" s="118"/>
      <c r="BB308" s="118"/>
      <c r="BC308" s="118"/>
      <c r="BD308" s="118"/>
      <c r="BE308" s="118"/>
      <c r="BF308" s="118"/>
      <c r="BG308" s="118"/>
      <c r="BH308" s="118"/>
      <c r="BI308" s="118"/>
      <c r="BJ308" s="118"/>
      <c r="BK308" s="118"/>
      <c r="BL308" s="118"/>
      <c r="BM308" s="118"/>
      <c r="BN308" s="118"/>
      <c r="BO308" s="118"/>
      <c r="BP308" s="118"/>
      <c r="BQ308" s="118"/>
      <c r="BR308" s="118"/>
      <c r="BS308" s="118"/>
      <c r="BT308" s="118"/>
      <c r="BU308" s="118"/>
      <c r="BV308" s="118"/>
      <c r="BW308" s="118"/>
      <c r="BX308" s="118"/>
      <c r="BY308" s="118"/>
      <c r="BZ308" s="118"/>
      <c r="CA308" s="118"/>
    </row>
    <row r="309" spans="1:79">
      <c r="A309" s="35"/>
      <c r="B309" s="35"/>
      <c r="C309" s="35"/>
      <c r="D309" s="35"/>
      <c r="E309" s="35"/>
      <c r="F309" s="35"/>
      <c r="G309" s="35"/>
      <c r="H309" s="118"/>
      <c r="I309" s="118"/>
      <c r="J309" s="118"/>
      <c r="K309" s="118"/>
      <c r="L309" s="118"/>
      <c r="M309" s="118"/>
      <c r="N309" s="118"/>
      <c r="O309" s="118"/>
      <c r="P309" s="118"/>
      <c r="Q309" s="118"/>
      <c r="R309" s="118"/>
      <c r="S309" s="118"/>
      <c r="T309" s="118"/>
      <c r="U309" s="118"/>
      <c r="V309" s="118"/>
      <c r="W309" s="118"/>
      <c r="X309" s="118"/>
      <c r="Y309" s="118"/>
      <c r="Z309" s="118"/>
      <c r="AA309" s="118"/>
      <c r="AB309" s="118"/>
      <c r="AC309" s="118"/>
      <c r="AD309" s="118"/>
      <c r="AE309" s="118"/>
      <c r="AF309" s="118"/>
      <c r="AG309" s="118"/>
      <c r="AH309" s="118"/>
      <c r="AI309" s="118"/>
      <c r="AJ309" s="118"/>
      <c r="AK309" s="118"/>
      <c r="AL309" s="118"/>
      <c r="AM309" s="118"/>
      <c r="AN309" s="118"/>
      <c r="AO309" s="118"/>
      <c r="AP309" s="118"/>
      <c r="AQ309" s="118"/>
      <c r="AR309" s="118"/>
      <c r="AS309" s="118"/>
      <c r="AT309" s="118"/>
      <c r="AU309" s="118"/>
      <c r="AV309" s="118"/>
      <c r="AW309" s="118"/>
      <c r="AX309" s="118"/>
      <c r="AY309" s="118"/>
      <c r="AZ309" s="118"/>
      <c r="BA309" s="118"/>
      <c r="BB309" s="118"/>
      <c r="BC309" s="118"/>
      <c r="BD309" s="118"/>
      <c r="BE309" s="118"/>
      <c r="BF309" s="118"/>
      <c r="BG309" s="118"/>
      <c r="BH309" s="118"/>
      <c r="BI309" s="118"/>
      <c r="BJ309" s="118"/>
      <c r="BK309" s="118"/>
      <c r="BL309" s="118"/>
      <c r="BM309" s="118"/>
      <c r="BN309" s="118"/>
      <c r="BO309" s="118"/>
      <c r="BP309" s="118"/>
      <c r="BQ309" s="118"/>
      <c r="BR309" s="118"/>
      <c r="BS309" s="118"/>
      <c r="BT309" s="118"/>
      <c r="BU309" s="118"/>
      <c r="BV309" s="118"/>
      <c r="BW309" s="118"/>
      <c r="BX309" s="118"/>
      <c r="BY309" s="118"/>
      <c r="BZ309" s="118"/>
      <c r="CA309" s="118"/>
    </row>
    <row r="310" spans="1:79">
      <c r="A310" s="35"/>
      <c r="B310" s="35"/>
      <c r="C310" s="35"/>
      <c r="D310" s="35"/>
      <c r="E310" s="35"/>
      <c r="F310" s="35"/>
      <c r="G310" s="35"/>
      <c r="H310" s="118"/>
      <c r="I310" s="118"/>
      <c r="J310" s="118"/>
      <c r="K310" s="118"/>
      <c r="L310" s="118"/>
      <c r="M310" s="118"/>
      <c r="N310" s="118"/>
      <c r="O310" s="118"/>
      <c r="P310" s="118"/>
      <c r="Q310" s="118"/>
      <c r="R310" s="118"/>
      <c r="S310" s="118"/>
      <c r="T310" s="118"/>
      <c r="U310" s="118"/>
      <c r="V310" s="118"/>
      <c r="W310" s="118"/>
      <c r="X310" s="118"/>
      <c r="Y310" s="118"/>
      <c r="Z310" s="118"/>
      <c r="AA310" s="118"/>
      <c r="AB310" s="118"/>
      <c r="AC310" s="118"/>
      <c r="AD310" s="118"/>
      <c r="AE310" s="118"/>
      <c r="AF310" s="118"/>
      <c r="AG310" s="118"/>
      <c r="AH310" s="118"/>
      <c r="AI310" s="118"/>
      <c r="AJ310" s="118"/>
      <c r="AK310" s="118"/>
      <c r="AL310" s="118"/>
      <c r="AM310" s="118"/>
      <c r="AN310" s="118"/>
      <c r="AO310" s="118"/>
      <c r="AP310" s="118"/>
      <c r="AQ310" s="118"/>
      <c r="AR310" s="118"/>
      <c r="AS310" s="118"/>
      <c r="AT310" s="118"/>
      <c r="AU310" s="118"/>
      <c r="AV310" s="118"/>
      <c r="AW310" s="118"/>
      <c r="AX310" s="118"/>
      <c r="AY310" s="118"/>
      <c r="AZ310" s="118"/>
      <c r="BA310" s="118"/>
      <c r="BB310" s="118"/>
      <c r="BC310" s="118"/>
      <c r="BD310" s="118"/>
      <c r="BE310" s="118"/>
      <c r="BF310" s="118"/>
      <c r="BG310" s="118"/>
      <c r="BH310" s="118"/>
      <c r="BI310" s="118"/>
      <c r="BJ310" s="118"/>
      <c r="BK310" s="118"/>
      <c r="BL310" s="118"/>
      <c r="BM310" s="118"/>
      <c r="BN310" s="118"/>
      <c r="BO310" s="118"/>
      <c r="BP310" s="118"/>
      <c r="BQ310" s="118"/>
      <c r="BR310" s="118"/>
      <c r="BS310" s="118"/>
      <c r="BT310" s="118"/>
      <c r="BU310" s="118"/>
      <c r="BV310" s="118"/>
      <c r="BW310" s="118"/>
      <c r="BX310" s="118"/>
      <c r="BY310" s="118"/>
      <c r="BZ310" s="118"/>
      <c r="CA310" s="118"/>
    </row>
    <row r="311" spans="1:79">
      <c r="A311" s="35"/>
      <c r="B311" s="35"/>
      <c r="C311" s="35"/>
      <c r="D311" s="35"/>
      <c r="E311" s="35"/>
      <c r="F311" s="35"/>
      <c r="G311" s="35"/>
      <c r="H311" s="118"/>
      <c r="I311" s="118"/>
      <c r="J311" s="118"/>
      <c r="K311" s="118"/>
      <c r="L311" s="118"/>
      <c r="M311" s="118"/>
      <c r="N311" s="118"/>
      <c r="O311" s="118"/>
      <c r="P311" s="118"/>
      <c r="Q311" s="118"/>
      <c r="R311" s="118"/>
      <c r="S311" s="118"/>
      <c r="T311" s="118"/>
      <c r="U311" s="118"/>
      <c r="V311" s="118"/>
      <c r="W311" s="118"/>
      <c r="X311" s="118"/>
      <c r="Y311" s="118"/>
      <c r="Z311" s="118"/>
      <c r="AA311" s="118"/>
      <c r="AB311" s="118"/>
      <c r="AC311" s="118"/>
      <c r="AD311" s="118"/>
      <c r="AE311" s="118"/>
      <c r="AF311" s="118"/>
      <c r="AG311" s="118"/>
      <c r="AH311" s="118"/>
      <c r="AI311" s="118"/>
      <c r="AJ311" s="118"/>
      <c r="AK311" s="118"/>
      <c r="AL311" s="118"/>
      <c r="AM311" s="118"/>
      <c r="AN311" s="118"/>
      <c r="AO311" s="118"/>
      <c r="AP311" s="118"/>
      <c r="AQ311" s="118"/>
      <c r="AR311" s="118"/>
      <c r="AS311" s="118"/>
      <c r="AT311" s="118"/>
      <c r="AU311" s="118"/>
      <c r="AV311" s="118"/>
      <c r="AW311" s="118"/>
      <c r="AX311" s="118"/>
      <c r="AY311" s="118"/>
      <c r="AZ311" s="118"/>
      <c r="BA311" s="118"/>
      <c r="BB311" s="118"/>
      <c r="BC311" s="118"/>
      <c r="BD311" s="118"/>
      <c r="BE311" s="118"/>
      <c r="BF311" s="118"/>
      <c r="BG311" s="118"/>
      <c r="BH311" s="118"/>
      <c r="BI311" s="118"/>
      <c r="BJ311" s="118"/>
      <c r="BK311" s="118"/>
      <c r="BL311" s="118"/>
      <c r="BM311" s="118"/>
      <c r="BN311" s="118"/>
      <c r="BO311" s="118"/>
      <c r="BP311" s="118"/>
      <c r="BQ311" s="118"/>
      <c r="BR311" s="118"/>
      <c r="BS311" s="118"/>
      <c r="BT311" s="118"/>
      <c r="BU311" s="118"/>
      <c r="BV311" s="118"/>
      <c r="BW311" s="118"/>
      <c r="BX311" s="118"/>
      <c r="BY311" s="118"/>
      <c r="BZ311" s="118"/>
      <c r="CA311" s="118"/>
    </row>
    <row r="312" spans="1:79">
      <c r="A312" s="35"/>
      <c r="B312" s="35"/>
      <c r="C312" s="35"/>
      <c r="D312" s="35"/>
      <c r="E312" s="35"/>
      <c r="F312" s="35"/>
      <c r="G312" s="35"/>
      <c r="H312" s="118"/>
      <c r="I312" s="118"/>
      <c r="J312" s="118"/>
      <c r="K312" s="118"/>
      <c r="L312" s="118"/>
      <c r="M312" s="118"/>
      <c r="N312" s="118"/>
      <c r="O312" s="118"/>
      <c r="P312" s="118"/>
      <c r="Q312" s="118"/>
      <c r="R312" s="118"/>
      <c r="S312" s="118"/>
      <c r="T312" s="118"/>
      <c r="U312" s="118"/>
      <c r="V312" s="118"/>
      <c r="W312" s="118"/>
      <c r="X312" s="118"/>
      <c r="Y312" s="118"/>
      <c r="Z312" s="118"/>
      <c r="AA312" s="118"/>
      <c r="AB312" s="118"/>
      <c r="AC312" s="118"/>
      <c r="AD312" s="118"/>
      <c r="AE312" s="118"/>
      <c r="AF312" s="118"/>
      <c r="AG312" s="118"/>
      <c r="AH312" s="118"/>
      <c r="AI312" s="118"/>
      <c r="AJ312" s="118"/>
      <c r="AK312" s="118"/>
      <c r="AL312" s="118"/>
      <c r="AM312" s="118"/>
      <c r="AN312" s="118"/>
      <c r="AO312" s="118"/>
      <c r="AP312" s="118"/>
      <c r="AQ312" s="118"/>
      <c r="AR312" s="118"/>
      <c r="AS312" s="118"/>
      <c r="AT312" s="118"/>
      <c r="AU312" s="118"/>
      <c r="AV312" s="118"/>
      <c r="AW312" s="118"/>
      <c r="AX312" s="118"/>
      <c r="AY312" s="118"/>
      <c r="AZ312" s="118"/>
      <c r="BA312" s="118"/>
      <c r="BB312" s="118"/>
      <c r="BC312" s="118"/>
      <c r="BD312" s="118"/>
      <c r="BE312" s="118"/>
      <c r="BF312" s="118"/>
      <c r="BG312" s="118"/>
      <c r="BH312" s="118"/>
      <c r="BI312" s="118"/>
      <c r="BJ312" s="118"/>
      <c r="BK312" s="118"/>
      <c r="BL312" s="118"/>
      <c r="BM312" s="118"/>
      <c r="BN312" s="118"/>
      <c r="BO312" s="118"/>
      <c r="BP312" s="118"/>
      <c r="BQ312" s="118"/>
      <c r="BR312" s="118"/>
      <c r="BS312" s="118"/>
      <c r="BT312" s="118"/>
      <c r="BU312" s="118"/>
      <c r="BV312" s="118"/>
      <c r="BW312" s="118"/>
      <c r="BX312" s="118"/>
      <c r="BY312" s="118"/>
      <c r="BZ312" s="118"/>
      <c r="CA312" s="118"/>
    </row>
    <row r="313" spans="1:79">
      <c r="A313" s="35"/>
      <c r="B313" s="35"/>
      <c r="C313" s="35"/>
      <c r="D313" s="35"/>
      <c r="E313" s="35"/>
      <c r="F313" s="35"/>
      <c r="G313" s="35"/>
      <c r="H313" s="118"/>
      <c r="I313" s="118"/>
      <c r="J313" s="118"/>
      <c r="K313" s="118"/>
      <c r="L313" s="118"/>
      <c r="M313" s="118"/>
      <c r="N313" s="118"/>
      <c r="O313" s="118"/>
      <c r="P313" s="118"/>
      <c r="Q313" s="118"/>
      <c r="R313" s="118"/>
      <c r="S313" s="118"/>
      <c r="T313" s="118"/>
      <c r="U313" s="118"/>
      <c r="V313" s="118"/>
      <c r="W313" s="118"/>
      <c r="X313" s="118"/>
      <c r="Y313" s="118"/>
      <c r="Z313" s="118"/>
      <c r="AA313" s="118"/>
      <c r="AB313" s="118"/>
      <c r="AC313" s="118"/>
      <c r="AD313" s="118"/>
      <c r="AE313" s="118"/>
      <c r="AF313" s="118"/>
      <c r="AG313" s="118"/>
      <c r="AH313" s="118"/>
      <c r="AI313" s="118"/>
      <c r="AJ313" s="118"/>
      <c r="AK313" s="118"/>
      <c r="AL313" s="118"/>
      <c r="AM313" s="118"/>
      <c r="AN313" s="118"/>
      <c r="AO313" s="118"/>
      <c r="AP313" s="118"/>
      <c r="AQ313" s="118"/>
      <c r="AR313" s="118"/>
      <c r="AS313" s="118"/>
      <c r="AT313" s="118"/>
      <c r="AU313" s="118"/>
      <c r="AV313" s="118"/>
      <c r="AW313" s="118"/>
      <c r="AX313" s="118"/>
      <c r="AY313" s="118"/>
      <c r="AZ313" s="118"/>
      <c r="BA313" s="118"/>
      <c r="BB313" s="118"/>
      <c r="BC313" s="118"/>
      <c r="BD313" s="118"/>
      <c r="BE313" s="118"/>
      <c r="BF313" s="118"/>
      <c r="BG313" s="118"/>
      <c r="BH313" s="118"/>
      <c r="BI313" s="118"/>
      <c r="BJ313" s="118"/>
      <c r="BK313" s="118"/>
      <c r="BL313" s="118"/>
      <c r="BM313" s="118"/>
      <c r="BN313" s="118"/>
      <c r="BO313" s="118"/>
      <c r="BP313" s="118"/>
      <c r="BQ313" s="118"/>
      <c r="BR313" s="118"/>
      <c r="BS313" s="118"/>
      <c r="BT313" s="118"/>
      <c r="BU313" s="118"/>
      <c r="BV313" s="118"/>
      <c r="BW313" s="118"/>
      <c r="BX313" s="118"/>
      <c r="BY313" s="118"/>
      <c r="BZ313" s="118"/>
      <c r="CA313" s="118"/>
    </row>
    <row r="314" spans="1:79">
      <c r="A314" s="35"/>
      <c r="B314" s="35"/>
      <c r="C314" s="35"/>
      <c r="D314" s="35"/>
      <c r="E314" s="35"/>
      <c r="F314" s="35"/>
      <c r="G314" s="35"/>
      <c r="H314" s="118"/>
      <c r="I314" s="118"/>
      <c r="J314" s="118"/>
      <c r="K314" s="118"/>
      <c r="L314" s="118"/>
      <c r="M314" s="118"/>
      <c r="N314" s="118"/>
      <c r="O314" s="118"/>
      <c r="P314" s="118"/>
      <c r="Q314" s="118"/>
      <c r="R314" s="118"/>
      <c r="S314" s="118"/>
      <c r="T314" s="118"/>
      <c r="U314" s="118"/>
      <c r="V314" s="118"/>
      <c r="W314" s="118"/>
      <c r="X314" s="118"/>
      <c r="Y314" s="118"/>
      <c r="Z314" s="118"/>
      <c r="AA314" s="118"/>
      <c r="AB314" s="118"/>
      <c r="AC314" s="118"/>
      <c r="AD314" s="118"/>
      <c r="AE314" s="118"/>
      <c r="AF314" s="118"/>
      <c r="AG314" s="118"/>
      <c r="AH314" s="118"/>
      <c r="AI314" s="118"/>
      <c r="AJ314" s="118"/>
      <c r="AK314" s="118"/>
      <c r="AL314" s="118"/>
      <c r="AM314" s="118"/>
      <c r="AN314" s="118"/>
      <c r="AO314" s="118"/>
      <c r="AP314" s="118"/>
      <c r="AQ314" s="118"/>
      <c r="AR314" s="118"/>
      <c r="AS314" s="118"/>
      <c r="AT314" s="118"/>
      <c r="AU314" s="118"/>
      <c r="AV314" s="118"/>
      <c r="AW314" s="118"/>
      <c r="AX314" s="118"/>
      <c r="AY314" s="118"/>
      <c r="AZ314" s="118"/>
      <c r="BA314" s="118"/>
      <c r="BB314" s="118"/>
      <c r="BC314" s="118"/>
      <c r="BD314" s="118"/>
      <c r="BE314" s="118"/>
      <c r="BF314" s="118"/>
      <c r="BG314" s="118"/>
      <c r="BH314" s="118"/>
      <c r="BI314" s="118"/>
      <c r="BJ314" s="118"/>
      <c r="BK314" s="118"/>
      <c r="BL314" s="118"/>
      <c r="BM314" s="118"/>
      <c r="BN314" s="118"/>
      <c r="BO314" s="118"/>
      <c r="BP314" s="118"/>
      <c r="BQ314" s="118"/>
      <c r="BR314" s="118"/>
      <c r="BS314" s="118"/>
      <c r="BT314" s="118"/>
      <c r="BU314" s="118"/>
      <c r="BV314" s="118"/>
      <c r="BW314" s="118"/>
      <c r="BX314" s="118"/>
      <c r="BY314" s="118"/>
      <c r="BZ314" s="118"/>
      <c r="CA314" s="118"/>
    </row>
    <row r="315" spans="1:79">
      <c r="A315" s="35"/>
      <c r="B315" s="35"/>
      <c r="C315" s="35"/>
      <c r="D315" s="35"/>
      <c r="E315" s="35"/>
      <c r="F315" s="35"/>
      <c r="G315" s="35"/>
      <c r="H315" s="118"/>
      <c r="I315" s="118"/>
      <c r="J315" s="118"/>
      <c r="K315" s="118"/>
      <c r="L315" s="118"/>
      <c r="M315" s="118"/>
      <c r="N315" s="118"/>
      <c r="O315" s="118"/>
      <c r="P315" s="118"/>
      <c r="Q315" s="118"/>
      <c r="R315" s="118"/>
      <c r="S315" s="118"/>
      <c r="T315" s="118"/>
      <c r="U315" s="118"/>
      <c r="V315" s="118"/>
      <c r="W315" s="118"/>
      <c r="X315" s="118"/>
      <c r="Y315" s="118"/>
      <c r="Z315" s="118"/>
      <c r="AA315" s="118"/>
      <c r="AB315" s="118"/>
      <c r="AC315" s="118"/>
      <c r="AD315" s="118"/>
      <c r="AE315" s="118"/>
      <c r="AF315" s="118"/>
      <c r="AG315" s="118"/>
      <c r="AH315" s="118"/>
      <c r="AI315" s="118"/>
      <c r="AJ315" s="118"/>
      <c r="AK315" s="118"/>
      <c r="AL315" s="118"/>
      <c r="AM315" s="118"/>
      <c r="AN315" s="118"/>
      <c r="AO315" s="118"/>
      <c r="AP315" s="118"/>
      <c r="AQ315" s="118"/>
      <c r="AR315" s="118"/>
      <c r="AS315" s="118"/>
      <c r="AT315" s="118"/>
      <c r="AU315" s="118"/>
      <c r="AV315" s="118"/>
      <c r="AW315" s="118"/>
      <c r="AX315" s="118"/>
      <c r="AY315" s="118"/>
      <c r="AZ315" s="118"/>
      <c r="BA315" s="118"/>
      <c r="BB315" s="118"/>
      <c r="BC315" s="118"/>
      <c r="BD315" s="118"/>
      <c r="BE315" s="118"/>
      <c r="BF315" s="118"/>
      <c r="BG315" s="118"/>
      <c r="BH315" s="118"/>
      <c r="BI315" s="118"/>
      <c r="BJ315" s="118"/>
      <c r="BK315" s="118"/>
      <c r="BL315" s="118"/>
      <c r="BM315" s="118"/>
      <c r="BN315" s="118"/>
      <c r="BO315" s="118"/>
      <c r="BP315" s="118"/>
      <c r="BQ315" s="118"/>
      <c r="BR315" s="118"/>
      <c r="BS315" s="118"/>
      <c r="BT315" s="118"/>
      <c r="BU315" s="118"/>
      <c r="BV315" s="118"/>
      <c r="BW315" s="118"/>
      <c r="BX315" s="118"/>
      <c r="BY315" s="118"/>
      <c r="BZ315" s="118"/>
      <c r="CA315" s="118"/>
    </row>
    <row r="316" spans="1:79">
      <c r="A316" s="35"/>
      <c r="B316" s="35"/>
      <c r="C316" s="35"/>
      <c r="D316" s="35"/>
      <c r="E316" s="35"/>
      <c r="F316" s="35"/>
      <c r="G316" s="35"/>
      <c r="H316" s="118"/>
      <c r="I316" s="118"/>
      <c r="J316" s="118"/>
      <c r="K316" s="118"/>
      <c r="L316" s="118"/>
      <c r="M316" s="118"/>
      <c r="N316" s="118"/>
      <c r="O316" s="118"/>
      <c r="P316" s="118"/>
      <c r="Q316" s="118"/>
      <c r="R316" s="118"/>
      <c r="S316" s="118"/>
      <c r="T316" s="118"/>
      <c r="U316" s="118"/>
      <c r="V316" s="118"/>
      <c r="W316" s="118"/>
      <c r="X316" s="118"/>
      <c r="Y316" s="118"/>
      <c r="Z316" s="118"/>
      <c r="AA316" s="118"/>
      <c r="AB316" s="118"/>
      <c r="AC316" s="118"/>
      <c r="AD316" s="118"/>
      <c r="AE316" s="118"/>
      <c r="AF316" s="118"/>
      <c r="AG316" s="118"/>
      <c r="AH316" s="118"/>
      <c r="AI316" s="118"/>
      <c r="AJ316" s="118"/>
      <c r="AK316" s="118"/>
      <c r="AL316" s="118"/>
      <c r="AM316" s="118"/>
      <c r="AN316" s="118"/>
      <c r="AO316" s="118"/>
      <c r="AP316" s="118"/>
      <c r="AQ316" s="118"/>
      <c r="AR316" s="118"/>
      <c r="AS316" s="118"/>
      <c r="AT316" s="118"/>
      <c r="AU316" s="118"/>
      <c r="AV316" s="118"/>
      <c r="AW316" s="118"/>
      <c r="AX316" s="118"/>
      <c r="AY316" s="118"/>
      <c r="AZ316" s="118"/>
      <c r="BA316" s="118"/>
      <c r="BB316" s="118"/>
      <c r="BC316" s="118"/>
      <c r="BD316" s="118"/>
      <c r="BE316" s="118"/>
      <c r="BF316" s="118"/>
      <c r="BG316" s="118"/>
      <c r="BH316" s="118"/>
      <c r="BI316" s="118"/>
      <c r="BJ316" s="118"/>
      <c r="BK316" s="118"/>
      <c r="BL316" s="118"/>
      <c r="BM316" s="118"/>
      <c r="BN316" s="118"/>
      <c r="BO316" s="118"/>
      <c r="BP316" s="118"/>
      <c r="BQ316" s="118"/>
      <c r="BR316" s="118"/>
      <c r="BS316" s="118"/>
      <c r="BT316" s="118"/>
      <c r="BU316" s="118"/>
      <c r="BV316" s="118"/>
      <c r="BW316" s="118"/>
      <c r="BX316" s="118"/>
      <c r="BY316" s="118"/>
      <c r="BZ316" s="118"/>
      <c r="CA316" s="118"/>
    </row>
    <row r="317" spans="1:79">
      <c r="A317" s="35"/>
      <c r="B317" s="35"/>
      <c r="C317" s="35"/>
      <c r="D317" s="35"/>
      <c r="E317" s="35"/>
      <c r="F317" s="35"/>
      <c r="G317" s="35"/>
      <c r="H317" s="118"/>
      <c r="I317" s="118"/>
      <c r="J317" s="118"/>
      <c r="K317" s="118"/>
      <c r="L317" s="118"/>
      <c r="M317" s="118"/>
      <c r="N317" s="118"/>
      <c r="O317" s="118"/>
      <c r="P317" s="118"/>
      <c r="Q317" s="118"/>
      <c r="R317" s="118"/>
      <c r="S317" s="118"/>
      <c r="T317" s="118"/>
      <c r="U317" s="118"/>
      <c r="V317" s="118"/>
      <c r="W317" s="118"/>
      <c r="X317" s="118"/>
      <c r="Y317" s="118"/>
      <c r="Z317" s="118"/>
      <c r="AA317" s="118"/>
      <c r="AB317" s="118"/>
      <c r="AC317" s="118"/>
      <c r="AD317" s="118"/>
      <c r="AE317" s="118"/>
      <c r="AF317" s="118"/>
      <c r="AG317" s="118"/>
      <c r="AH317" s="118"/>
      <c r="AI317" s="118"/>
      <c r="AJ317" s="118"/>
      <c r="AK317" s="118"/>
      <c r="AL317" s="118"/>
      <c r="AM317" s="118"/>
      <c r="AN317" s="118"/>
      <c r="AO317" s="118"/>
      <c r="AP317" s="118"/>
      <c r="AQ317" s="118"/>
      <c r="AR317" s="118"/>
      <c r="AS317" s="118"/>
      <c r="AT317" s="118"/>
      <c r="AU317" s="118"/>
      <c r="AV317" s="118"/>
      <c r="AW317" s="118"/>
      <c r="AX317" s="118"/>
      <c r="AY317" s="118"/>
      <c r="AZ317" s="118"/>
      <c r="BA317" s="118"/>
      <c r="BB317" s="118"/>
      <c r="BC317" s="118"/>
      <c r="BD317" s="118"/>
      <c r="BE317" s="118"/>
      <c r="BF317" s="118"/>
      <c r="BG317" s="118"/>
      <c r="BH317" s="118"/>
      <c r="BI317" s="118"/>
      <c r="BJ317" s="118"/>
      <c r="BK317" s="118"/>
      <c r="BL317" s="118"/>
      <c r="BM317" s="118"/>
      <c r="BN317" s="118"/>
      <c r="BO317" s="118"/>
      <c r="BP317" s="118"/>
      <c r="BQ317" s="118"/>
      <c r="BR317" s="118"/>
      <c r="BS317" s="118"/>
      <c r="BT317" s="118"/>
      <c r="BU317" s="118"/>
      <c r="BV317" s="118"/>
      <c r="BW317" s="118"/>
      <c r="BX317" s="118"/>
      <c r="BY317" s="118"/>
      <c r="BZ317" s="118"/>
      <c r="CA317" s="118"/>
    </row>
    <row r="318" spans="1:79">
      <c r="A318" s="35"/>
      <c r="B318" s="35"/>
      <c r="C318" s="35"/>
      <c r="D318" s="35"/>
      <c r="E318" s="35"/>
      <c r="F318" s="35"/>
      <c r="G318" s="35"/>
      <c r="H318" s="118"/>
      <c r="I318" s="118"/>
      <c r="J318" s="118"/>
      <c r="K318" s="118"/>
      <c r="L318" s="118"/>
      <c r="M318" s="118"/>
      <c r="N318" s="118"/>
      <c r="O318" s="118"/>
      <c r="P318" s="118"/>
      <c r="Q318" s="118"/>
      <c r="R318" s="118"/>
      <c r="S318" s="118"/>
      <c r="T318" s="118"/>
      <c r="U318" s="118"/>
      <c r="V318" s="118"/>
      <c r="W318" s="118"/>
      <c r="X318" s="118"/>
      <c r="Y318" s="118"/>
      <c r="Z318" s="118"/>
      <c r="AA318" s="118"/>
      <c r="AB318" s="118"/>
      <c r="AC318" s="118"/>
      <c r="AD318" s="118"/>
      <c r="AE318" s="118"/>
      <c r="AF318" s="118"/>
      <c r="AG318" s="118"/>
      <c r="AH318" s="118"/>
      <c r="AI318" s="118"/>
      <c r="AJ318" s="118"/>
      <c r="AK318" s="118"/>
      <c r="AL318" s="118"/>
      <c r="AM318" s="118"/>
      <c r="AN318" s="118"/>
      <c r="AO318" s="118"/>
      <c r="AP318" s="118"/>
      <c r="AQ318" s="118"/>
      <c r="AR318" s="118"/>
      <c r="AS318" s="118"/>
      <c r="AT318" s="118"/>
      <c r="AU318" s="118"/>
      <c r="AV318" s="118"/>
      <c r="AW318" s="118"/>
      <c r="AX318" s="118"/>
      <c r="AY318" s="118"/>
      <c r="AZ318" s="118"/>
      <c r="BA318" s="118"/>
      <c r="BB318" s="118"/>
      <c r="BC318" s="118"/>
      <c r="BD318" s="118"/>
      <c r="BE318" s="118"/>
      <c r="BF318" s="118"/>
      <c r="BG318" s="118"/>
      <c r="BH318" s="118"/>
      <c r="BI318" s="118"/>
      <c r="BJ318" s="118"/>
      <c r="BK318" s="118"/>
      <c r="BL318" s="118"/>
      <c r="BM318" s="118"/>
      <c r="BN318" s="118"/>
      <c r="BO318" s="118"/>
      <c r="BP318" s="118"/>
      <c r="BQ318" s="118"/>
      <c r="BR318" s="118"/>
      <c r="BS318" s="118"/>
      <c r="BT318" s="118"/>
      <c r="BU318" s="118"/>
      <c r="BV318" s="118"/>
      <c r="BW318" s="118"/>
      <c r="BX318" s="118"/>
      <c r="BY318" s="118"/>
      <c r="BZ318" s="118"/>
      <c r="CA318" s="118"/>
    </row>
    <row r="319" spans="1:79">
      <c r="A319" s="35"/>
      <c r="B319" s="35"/>
      <c r="C319" s="35"/>
      <c r="D319" s="35"/>
      <c r="E319" s="35"/>
      <c r="F319" s="35"/>
      <c r="G319" s="35"/>
      <c r="H319" s="118"/>
      <c r="I319" s="118"/>
      <c r="J319" s="118"/>
      <c r="K319" s="118"/>
      <c r="L319" s="118"/>
      <c r="M319" s="118"/>
      <c r="N319" s="118"/>
      <c r="O319" s="118"/>
      <c r="P319" s="118"/>
      <c r="Q319" s="118"/>
      <c r="R319" s="118"/>
      <c r="S319" s="118"/>
      <c r="T319" s="118"/>
      <c r="U319" s="118"/>
      <c r="V319" s="118"/>
      <c r="W319" s="118"/>
      <c r="X319" s="118"/>
      <c r="Y319" s="118"/>
      <c r="Z319" s="118"/>
      <c r="AA319" s="118"/>
      <c r="AB319" s="118"/>
      <c r="AC319" s="118"/>
      <c r="AD319" s="118"/>
      <c r="AE319" s="118"/>
      <c r="AF319" s="118"/>
      <c r="AG319" s="118"/>
      <c r="AH319" s="118"/>
      <c r="AI319" s="118"/>
      <c r="AJ319" s="118"/>
      <c r="AK319" s="118"/>
      <c r="AL319" s="118"/>
      <c r="AM319" s="118"/>
      <c r="AN319" s="118"/>
      <c r="AO319" s="118"/>
      <c r="AP319" s="118"/>
      <c r="AQ319" s="118"/>
      <c r="AR319" s="118"/>
      <c r="AS319" s="118"/>
      <c r="AT319" s="118"/>
      <c r="AU319" s="118"/>
      <c r="AV319" s="118"/>
      <c r="AW319" s="118"/>
      <c r="AX319" s="118"/>
      <c r="AY319" s="118"/>
      <c r="AZ319" s="118"/>
      <c r="BA319" s="118"/>
      <c r="BB319" s="118"/>
      <c r="BC319" s="118"/>
      <c r="BD319" s="118"/>
      <c r="BE319" s="118"/>
      <c r="BF319" s="118"/>
      <c r="BG319" s="118"/>
      <c r="BH319" s="118"/>
      <c r="BI319" s="118"/>
      <c r="BJ319" s="118"/>
      <c r="BK319" s="118"/>
      <c r="BL319" s="118"/>
      <c r="BM319" s="118"/>
      <c r="BN319" s="118"/>
      <c r="BO319" s="118"/>
      <c r="BP319" s="118"/>
      <c r="BQ319" s="118"/>
      <c r="BR319" s="118"/>
      <c r="BS319" s="118"/>
      <c r="BT319" s="118"/>
      <c r="BU319" s="118"/>
      <c r="BV319" s="118"/>
      <c r="BW319" s="118"/>
      <c r="BX319" s="118"/>
      <c r="BY319" s="118"/>
      <c r="BZ319" s="118"/>
      <c r="CA319" s="118"/>
    </row>
    <row r="320" spans="1:79">
      <c r="A320" s="35"/>
      <c r="B320" s="35"/>
      <c r="C320" s="35"/>
      <c r="D320" s="35"/>
      <c r="E320" s="35"/>
      <c r="F320" s="35"/>
      <c r="G320" s="35"/>
      <c r="H320" s="118"/>
      <c r="I320" s="118"/>
      <c r="J320" s="118"/>
      <c r="K320" s="118"/>
      <c r="L320" s="118"/>
      <c r="M320" s="118"/>
      <c r="N320" s="118"/>
      <c r="O320" s="118"/>
      <c r="P320" s="118"/>
      <c r="Q320" s="118"/>
      <c r="R320" s="118"/>
      <c r="S320" s="118"/>
      <c r="T320" s="118"/>
      <c r="U320" s="118"/>
      <c r="V320" s="118"/>
      <c r="W320" s="118"/>
      <c r="X320" s="118"/>
      <c r="Y320" s="118"/>
      <c r="Z320" s="118"/>
      <c r="AA320" s="118"/>
      <c r="AB320" s="118"/>
      <c r="AC320" s="118"/>
      <c r="AD320" s="118"/>
      <c r="AE320" s="118"/>
      <c r="AF320" s="118"/>
      <c r="AG320" s="118"/>
      <c r="AH320" s="118"/>
      <c r="AI320" s="118"/>
      <c r="AJ320" s="118"/>
      <c r="AK320" s="118"/>
      <c r="AL320" s="118"/>
      <c r="AM320" s="118"/>
      <c r="AN320" s="118"/>
      <c r="AO320" s="118"/>
      <c r="AP320" s="118"/>
      <c r="AQ320" s="118"/>
      <c r="AR320" s="118"/>
      <c r="AS320" s="118"/>
      <c r="AT320" s="118"/>
      <c r="AU320" s="118"/>
      <c r="AV320" s="118"/>
      <c r="AW320" s="118"/>
      <c r="AX320" s="118"/>
      <c r="AY320" s="118"/>
      <c r="AZ320" s="118"/>
      <c r="BA320" s="118"/>
      <c r="BB320" s="118"/>
      <c r="BC320" s="118"/>
      <c r="BD320" s="118"/>
      <c r="BE320" s="118"/>
      <c r="BF320" s="118"/>
      <c r="BG320" s="118"/>
      <c r="BH320" s="118"/>
      <c r="BI320" s="118"/>
      <c r="BJ320" s="118"/>
      <c r="BK320" s="118"/>
      <c r="BL320" s="118"/>
      <c r="BM320" s="118"/>
      <c r="BN320" s="118"/>
      <c r="BO320" s="118"/>
      <c r="BP320" s="118"/>
      <c r="BQ320" s="118"/>
      <c r="BR320" s="118"/>
      <c r="BS320" s="118"/>
      <c r="BT320" s="118"/>
      <c r="BU320" s="118"/>
      <c r="BV320" s="118"/>
      <c r="BW320" s="118"/>
      <c r="BX320" s="118"/>
      <c r="BY320" s="118"/>
      <c r="BZ320" s="118"/>
      <c r="CA320" s="118"/>
    </row>
    <row r="321" spans="1:79">
      <c r="A321" s="35"/>
      <c r="B321" s="35"/>
      <c r="C321" s="35"/>
      <c r="D321" s="35"/>
      <c r="E321" s="35"/>
      <c r="F321" s="35"/>
      <c r="G321" s="35"/>
      <c r="H321" s="118"/>
      <c r="I321" s="118"/>
      <c r="J321" s="118"/>
      <c r="K321" s="118"/>
      <c r="L321" s="118"/>
      <c r="M321" s="118"/>
      <c r="N321" s="118"/>
      <c r="O321" s="118"/>
      <c r="P321" s="118"/>
      <c r="Q321" s="118"/>
      <c r="R321" s="118"/>
      <c r="S321" s="118"/>
      <c r="T321" s="118"/>
      <c r="U321" s="118"/>
      <c r="V321" s="118"/>
      <c r="W321" s="118"/>
      <c r="X321" s="118"/>
      <c r="Y321" s="118"/>
      <c r="Z321" s="118"/>
      <c r="AA321" s="118"/>
      <c r="AB321" s="118"/>
      <c r="AC321" s="118"/>
      <c r="AD321" s="118"/>
      <c r="AE321" s="118"/>
      <c r="AF321" s="118"/>
      <c r="AG321" s="118"/>
      <c r="AH321" s="118"/>
      <c r="AI321" s="118"/>
      <c r="AJ321" s="118"/>
      <c r="AK321" s="118"/>
      <c r="AL321" s="118"/>
      <c r="AM321" s="118"/>
      <c r="AN321" s="118"/>
      <c r="AO321" s="118"/>
      <c r="AP321" s="118"/>
      <c r="AQ321" s="118"/>
      <c r="AR321" s="118"/>
      <c r="AS321" s="118"/>
      <c r="AT321" s="118"/>
      <c r="AU321" s="118"/>
      <c r="AV321" s="118"/>
      <c r="AW321" s="118"/>
      <c r="AX321" s="118"/>
      <c r="AY321" s="118"/>
      <c r="AZ321" s="118"/>
      <c r="BA321" s="118"/>
      <c r="BB321" s="118"/>
      <c r="BC321" s="118"/>
      <c r="BD321" s="118"/>
      <c r="BE321" s="118"/>
      <c r="BF321" s="118"/>
      <c r="BG321" s="118"/>
      <c r="BH321" s="118"/>
      <c r="BI321" s="118"/>
      <c r="BJ321" s="118"/>
      <c r="BK321" s="118"/>
      <c r="BL321" s="118"/>
      <c r="BM321" s="118"/>
      <c r="BN321" s="118"/>
      <c r="BO321" s="118"/>
      <c r="BP321" s="118"/>
      <c r="BQ321" s="118"/>
      <c r="BR321" s="118"/>
      <c r="BS321" s="118"/>
      <c r="BT321" s="118"/>
      <c r="BU321" s="118"/>
      <c r="BV321" s="118"/>
      <c r="BW321" s="118"/>
      <c r="BX321" s="118"/>
      <c r="BY321" s="118"/>
      <c r="BZ321" s="118"/>
      <c r="CA321" s="118"/>
    </row>
    <row r="322" spans="1:79">
      <c r="A322" s="35"/>
      <c r="B322" s="35"/>
      <c r="C322" s="35"/>
      <c r="D322" s="35"/>
      <c r="E322" s="35"/>
      <c r="F322" s="35"/>
      <c r="G322" s="35"/>
      <c r="H322" s="118"/>
      <c r="I322" s="118"/>
      <c r="J322" s="118"/>
      <c r="K322" s="118"/>
      <c r="L322" s="118"/>
      <c r="M322" s="118"/>
      <c r="N322" s="118"/>
      <c r="O322" s="118"/>
      <c r="P322" s="118"/>
      <c r="Q322" s="118"/>
      <c r="R322" s="118"/>
      <c r="S322" s="118"/>
      <c r="T322" s="118"/>
      <c r="U322" s="118"/>
      <c r="V322" s="118"/>
      <c r="W322" s="118"/>
      <c r="X322" s="118"/>
      <c r="Y322" s="118"/>
      <c r="Z322" s="118"/>
      <c r="AA322" s="118"/>
      <c r="AB322" s="118"/>
      <c r="AC322" s="118"/>
      <c r="AD322" s="118"/>
      <c r="AE322" s="118"/>
      <c r="AF322" s="118"/>
      <c r="AG322" s="118"/>
      <c r="AH322" s="118"/>
      <c r="AI322" s="118"/>
      <c r="AJ322" s="118"/>
      <c r="AK322" s="118"/>
      <c r="AL322" s="118"/>
      <c r="AM322" s="118"/>
      <c r="AN322" s="118"/>
      <c r="AO322" s="118"/>
      <c r="AP322" s="118"/>
      <c r="AQ322" s="118"/>
      <c r="AR322" s="118"/>
      <c r="AS322" s="118"/>
      <c r="AT322" s="118"/>
      <c r="AU322" s="118"/>
      <c r="AV322" s="118"/>
      <c r="AW322" s="118"/>
      <c r="AX322" s="118"/>
      <c r="AY322" s="118"/>
      <c r="AZ322" s="118"/>
      <c r="BA322" s="118"/>
      <c r="BB322" s="118"/>
      <c r="BC322" s="118"/>
      <c r="BD322" s="118"/>
      <c r="BE322" s="118"/>
      <c r="BF322" s="118"/>
      <c r="BG322" s="118"/>
      <c r="BH322" s="118"/>
      <c r="BI322" s="118"/>
      <c r="BJ322" s="118"/>
      <c r="BK322" s="118"/>
      <c r="BL322" s="118"/>
      <c r="BM322" s="118"/>
      <c r="BN322" s="118"/>
      <c r="BO322" s="118"/>
      <c r="BP322" s="118"/>
      <c r="BQ322" s="118"/>
      <c r="BR322" s="118"/>
      <c r="BS322" s="118"/>
      <c r="BT322" s="118"/>
      <c r="BU322" s="118"/>
      <c r="BV322" s="118"/>
      <c r="BW322" s="118"/>
      <c r="BX322" s="118"/>
      <c r="BY322" s="118"/>
      <c r="BZ322" s="118"/>
      <c r="CA322" s="118"/>
    </row>
    <row r="323" spans="1:79">
      <c r="A323" s="35"/>
      <c r="B323" s="35"/>
      <c r="C323" s="35"/>
      <c r="D323" s="35"/>
      <c r="E323" s="35"/>
      <c r="F323" s="35"/>
      <c r="G323" s="35"/>
      <c r="H323" s="118"/>
      <c r="I323" s="118"/>
      <c r="J323" s="118"/>
      <c r="K323" s="118"/>
      <c r="L323" s="118"/>
      <c r="M323" s="118"/>
      <c r="N323" s="118"/>
      <c r="O323" s="118"/>
      <c r="P323" s="118"/>
      <c r="Q323" s="118"/>
      <c r="R323" s="118"/>
      <c r="S323" s="118"/>
      <c r="T323" s="118"/>
      <c r="U323" s="118"/>
      <c r="V323" s="118"/>
      <c r="W323" s="118"/>
      <c r="X323" s="118"/>
      <c r="Y323" s="118"/>
      <c r="Z323" s="118"/>
      <c r="AA323" s="118"/>
      <c r="AB323" s="118"/>
      <c r="AC323" s="118"/>
      <c r="AD323" s="118"/>
      <c r="AE323" s="118"/>
      <c r="AF323" s="118"/>
      <c r="AG323" s="118"/>
      <c r="AH323" s="118"/>
      <c r="AI323" s="118"/>
      <c r="AJ323" s="118"/>
      <c r="AK323" s="118"/>
      <c r="AL323" s="118"/>
      <c r="AM323" s="118"/>
      <c r="AN323" s="118"/>
      <c r="AO323" s="118"/>
      <c r="AP323" s="118"/>
      <c r="AQ323" s="118"/>
      <c r="AR323" s="118"/>
      <c r="AS323" s="118"/>
      <c r="AT323" s="118"/>
      <c r="AU323" s="118"/>
      <c r="AV323" s="118"/>
      <c r="AW323" s="118"/>
      <c r="AX323" s="118"/>
      <c r="AY323" s="118"/>
      <c r="AZ323" s="118"/>
      <c r="BA323" s="118"/>
      <c r="BB323" s="118"/>
      <c r="BC323" s="118"/>
      <c r="BD323" s="118"/>
      <c r="BE323" s="118"/>
      <c r="BF323" s="118"/>
      <c r="BG323" s="118"/>
      <c r="BH323" s="118"/>
      <c r="BI323" s="118"/>
      <c r="BJ323" s="118"/>
      <c r="BK323" s="118"/>
      <c r="BL323" s="118"/>
      <c r="BM323" s="118"/>
      <c r="BN323" s="118"/>
      <c r="BO323" s="118"/>
      <c r="BP323" s="118"/>
      <c r="BQ323" s="118"/>
      <c r="BR323" s="118"/>
      <c r="BS323" s="118"/>
      <c r="BT323" s="118"/>
      <c r="BU323" s="118"/>
      <c r="BV323" s="118"/>
      <c r="BW323" s="118"/>
      <c r="BX323" s="118"/>
      <c r="BY323" s="118"/>
      <c r="BZ323" s="118"/>
      <c r="CA323" s="118"/>
    </row>
    <row r="324" spans="1:79">
      <c r="A324" s="35"/>
      <c r="B324" s="35"/>
      <c r="C324" s="35"/>
      <c r="D324" s="35"/>
      <c r="E324" s="35"/>
      <c r="F324" s="35"/>
      <c r="G324" s="35"/>
      <c r="H324" s="118"/>
      <c r="I324" s="118"/>
      <c r="J324" s="118"/>
      <c r="K324" s="118"/>
      <c r="L324" s="118"/>
      <c r="M324" s="118"/>
      <c r="N324" s="118"/>
      <c r="O324" s="118"/>
      <c r="P324" s="118"/>
      <c r="Q324" s="118"/>
      <c r="R324" s="118"/>
      <c r="S324" s="118"/>
      <c r="T324" s="118"/>
      <c r="U324" s="118"/>
      <c r="V324" s="118"/>
      <c r="W324" s="118"/>
      <c r="X324" s="118"/>
      <c r="Y324" s="118"/>
      <c r="Z324" s="118"/>
      <c r="AA324" s="118"/>
      <c r="AB324" s="118"/>
      <c r="AC324" s="118"/>
      <c r="AD324" s="118"/>
      <c r="AE324" s="118"/>
      <c r="AF324" s="118"/>
      <c r="AG324" s="118"/>
      <c r="AH324" s="118"/>
      <c r="AI324" s="118"/>
      <c r="AJ324" s="118"/>
      <c r="AK324" s="118"/>
      <c r="AL324" s="118"/>
      <c r="AM324" s="118"/>
      <c r="AN324" s="118"/>
      <c r="AO324" s="118"/>
      <c r="AP324" s="118"/>
      <c r="AQ324" s="118"/>
      <c r="AR324" s="118"/>
      <c r="AS324" s="118"/>
      <c r="AT324" s="118"/>
      <c r="AU324" s="118"/>
      <c r="AV324" s="118"/>
      <c r="AW324" s="118"/>
      <c r="AX324" s="118"/>
      <c r="AY324" s="118"/>
      <c r="AZ324" s="118"/>
      <c r="BA324" s="118"/>
      <c r="BB324" s="118"/>
      <c r="BC324" s="118"/>
      <c r="BD324" s="118"/>
      <c r="BE324" s="118"/>
      <c r="BF324" s="118"/>
      <c r="BG324" s="118"/>
      <c r="BH324" s="118"/>
      <c r="BI324" s="118"/>
      <c r="BJ324" s="118"/>
      <c r="BK324" s="118"/>
      <c r="BL324" s="118"/>
      <c r="BM324" s="118"/>
      <c r="BN324" s="118"/>
      <c r="BO324" s="118"/>
      <c r="BP324" s="118"/>
      <c r="BQ324" s="118"/>
      <c r="BR324" s="118"/>
      <c r="BS324" s="118"/>
      <c r="BT324" s="118"/>
      <c r="BU324" s="118"/>
      <c r="BV324" s="118"/>
      <c r="BW324" s="118"/>
      <c r="BX324" s="118"/>
      <c r="BY324" s="118"/>
      <c r="BZ324" s="118"/>
      <c r="CA324" s="118"/>
    </row>
    <row r="325" spans="1:79">
      <c r="A325" s="35"/>
      <c r="B325" s="35"/>
      <c r="C325" s="35"/>
      <c r="D325" s="35"/>
      <c r="E325" s="35"/>
      <c r="F325" s="35"/>
      <c r="G325" s="35"/>
      <c r="H325" s="118"/>
      <c r="I325" s="118"/>
      <c r="J325" s="118"/>
      <c r="K325" s="118"/>
      <c r="L325" s="118"/>
      <c r="M325" s="118"/>
      <c r="N325" s="118"/>
      <c r="O325" s="118"/>
      <c r="P325" s="118"/>
      <c r="Q325" s="118"/>
      <c r="R325" s="118"/>
      <c r="S325" s="118"/>
      <c r="T325" s="118"/>
      <c r="U325" s="118"/>
      <c r="V325" s="118"/>
      <c r="W325" s="118"/>
      <c r="X325" s="118"/>
      <c r="Y325" s="118"/>
      <c r="Z325" s="118"/>
      <c r="AA325" s="118"/>
      <c r="AB325" s="118"/>
      <c r="AC325" s="118"/>
      <c r="AD325" s="118"/>
      <c r="AE325" s="118"/>
      <c r="AF325" s="118"/>
      <c r="AG325" s="118"/>
      <c r="AH325" s="118"/>
      <c r="AI325" s="118"/>
      <c r="AJ325" s="118"/>
      <c r="AK325" s="118"/>
      <c r="AL325" s="118"/>
      <c r="AM325" s="118"/>
      <c r="AN325" s="118"/>
      <c r="AO325" s="118"/>
      <c r="AP325" s="118"/>
      <c r="AQ325" s="118"/>
      <c r="AR325" s="118"/>
      <c r="AS325" s="118"/>
      <c r="AT325" s="118"/>
      <c r="AU325" s="118"/>
      <c r="AV325" s="118"/>
      <c r="AW325" s="118"/>
      <c r="AX325" s="118"/>
      <c r="AY325" s="118"/>
      <c r="AZ325" s="118"/>
      <c r="BA325" s="118"/>
      <c r="BB325" s="118"/>
      <c r="BC325" s="118"/>
      <c r="BD325" s="118"/>
      <c r="BE325" s="118"/>
      <c r="BF325" s="118"/>
      <c r="BG325" s="118"/>
      <c r="BH325" s="118"/>
      <c r="BI325" s="118"/>
      <c r="BJ325" s="118"/>
      <c r="BK325" s="118"/>
      <c r="BL325" s="118"/>
      <c r="BM325" s="118"/>
      <c r="BN325" s="118"/>
      <c r="BO325" s="118"/>
      <c r="BP325" s="118"/>
      <c r="BQ325" s="118"/>
      <c r="BR325" s="118"/>
      <c r="BS325" s="118"/>
      <c r="BT325" s="118"/>
      <c r="BU325" s="118"/>
      <c r="BV325" s="118"/>
      <c r="BW325" s="118"/>
      <c r="BX325" s="118"/>
      <c r="BY325" s="118"/>
      <c r="BZ325" s="118"/>
      <c r="CA325" s="118"/>
    </row>
    <row r="326" spans="1:79">
      <c r="A326" s="35"/>
      <c r="B326" s="35"/>
      <c r="C326" s="35"/>
      <c r="D326" s="35"/>
      <c r="E326" s="35"/>
      <c r="F326" s="35"/>
      <c r="G326" s="35"/>
      <c r="H326" s="118"/>
      <c r="I326" s="118"/>
      <c r="J326" s="118"/>
      <c r="K326" s="118"/>
      <c r="L326" s="118"/>
      <c r="M326" s="118"/>
      <c r="N326" s="118"/>
      <c r="O326" s="118"/>
      <c r="P326" s="118"/>
      <c r="Q326" s="118"/>
      <c r="R326" s="118"/>
      <c r="S326" s="118"/>
      <c r="T326" s="118"/>
      <c r="U326" s="118"/>
      <c r="V326" s="118"/>
      <c r="W326" s="118"/>
      <c r="X326" s="118"/>
      <c r="Y326" s="118"/>
      <c r="Z326" s="118"/>
      <c r="AA326" s="118"/>
      <c r="AB326" s="118"/>
      <c r="AC326" s="118"/>
      <c r="AD326" s="118"/>
      <c r="AE326" s="118"/>
      <c r="AF326" s="118"/>
      <c r="AG326" s="118"/>
      <c r="AH326" s="118"/>
      <c r="AI326" s="118"/>
      <c r="AJ326" s="118"/>
      <c r="AK326" s="118"/>
      <c r="AL326" s="118"/>
      <c r="AM326" s="118"/>
      <c r="AN326" s="118"/>
      <c r="AO326" s="118"/>
      <c r="AP326" s="118"/>
      <c r="AQ326" s="118"/>
      <c r="AR326" s="118"/>
      <c r="AS326" s="118"/>
      <c r="AT326" s="118"/>
      <c r="AU326" s="118"/>
      <c r="AV326" s="118"/>
      <c r="AW326" s="118"/>
      <c r="AX326" s="118"/>
      <c r="AY326" s="118"/>
      <c r="AZ326" s="118"/>
      <c r="BA326" s="118"/>
      <c r="BB326" s="118"/>
      <c r="BC326" s="118"/>
      <c r="BD326" s="118"/>
      <c r="BE326" s="118"/>
      <c r="BF326" s="118"/>
      <c r="BG326" s="118"/>
      <c r="BH326" s="118"/>
      <c r="BI326" s="118"/>
      <c r="BJ326" s="118"/>
      <c r="BK326" s="118"/>
      <c r="BL326" s="118"/>
      <c r="BM326" s="118"/>
      <c r="BN326" s="118"/>
      <c r="BO326" s="118"/>
      <c r="BP326" s="118"/>
      <c r="BQ326" s="118"/>
      <c r="BR326" s="118"/>
      <c r="BS326" s="118"/>
      <c r="BT326" s="118"/>
      <c r="BU326" s="118"/>
      <c r="BV326" s="118"/>
      <c r="BW326" s="118"/>
      <c r="BX326" s="118"/>
      <c r="BY326" s="118"/>
      <c r="BZ326" s="118"/>
      <c r="CA326" s="118"/>
    </row>
    <row r="327" spans="1:79">
      <c r="A327" s="35"/>
      <c r="B327" s="35"/>
      <c r="C327" s="35"/>
      <c r="D327" s="35"/>
      <c r="E327" s="35"/>
      <c r="F327" s="35"/>
      <c r="G327" s="35"/>
      <c r="H327" s="118"/>
      <c r="I327" s="118"/>
      <c r="J327" s="118"/>
      <c r="K327" s="118"/>
      <c r="L327" s="118"/>
      <c r="M327" s="118"/>
      <c r="N327" s="118"/>
      <c r="O327" s="118"/>
      <c r="P327" s="118"/>
      <c r="Q327" s="118"/>
      <c r="R327" s="118"/>
      <c r="S327" s="118"/>
      <c r="T327" s="118"/>
      <c r="U327" s="118"/>
      <c r="V327" s="118"/>
      <c r="W327" s="118"/>
      <c r="X327" s="118"/>
      <c r="Y327" s="118"/>
      <c r="Z327" s="118"/>
      <c r="AA327" s="118"/>
      <c r="AB327" s="118"/>
      <c r="AC327" s="118"/>
      <c r="AD327" s="118"/>
      <c r="AE327" s="118"/>
      <c r="AF327" s="118"/>
      <c r="AG327" s="118"/>
      <c r="AH327" s="118"/>
      <c r="AI327" s="118"/>
      <c r="AJ327" s="118"/>
      <c r="AK327" s="118"/>
      <c r="AL327" s="118"/>
      <c r="AM327" s="118"/>
      <c r="AN327" s="118"/>
      <c r="AO327" s="118"/>
      <c r="AP327" s="118"/>
      <c r="AQ327" s="118"/>
      <c r="AR327" s="118"/>
      <c r="AS327" s="118"/>
      <c r="AT327" s="118"/>
      <c r="AU327" s="118"/>
      <c r="AV327" s="118"/>
      <c r="AW327" s="118"/>
      <c r="AX327" s="118"/>
      <c r="AY327" s="118"/>
      <c r="AZ327" s="118"/>
      <c r="BA327" s="118"/>
      <c r="BB327" s="118"/>
      <c r="BC327" s="118"/>
      <c r="BD327" s="118"/>
      <c r="BE327" s="118"/>
      <c r="BF327" s="118"/>
      <c r="BG327" s="118"/>
      <c r="BH327" s="118"/>
      <c r="BI327" s="118"/>
      <c r="BJ327" s="118"/>
      <c r="BK327" s="118"/>
      <c r="BL327" s="118"/>
      <c r="BM327" s="118"/>
      <c r="BN327" s="118"/>
      <c r="BO327" s="118"/>
      <c r="BP327" s="118"/>
      <c r="BQ327" s="118"/>
      <c r="BR327" s="118"/>
      <c r="BS327" s="118"/>
      <c r="BT327" s="118"/>
      <c r="BU327" s="118"/>
      <c r="BV327" s="118"/>
      <c r="BW327" s="118"/>
      <c r="BX327" s="118"/>
      <c r="BY327" s="118"/>
      <c r="BZ327" s="118"/>
      <c r="CA327" s="118"/>
    </row>
    <row r="328" spans="1:79">
      <c r="A328" s="35"/>
      <c r="B328" s="35"/>
      <c r="C328" s="35"/>
      <c r="D328" s="35"/>
      <c r="E328" s="35"/>
      <c r="F328" s="35"/>
      <c r="G328" s="35"/>
      <c r="H328" s="118"/>
      <c r="I328" s="118"/>
      <c r="J328" s="118"/>
      <c r="K328" s="118"/>
      <c r="L328" s="118"/>
      <c r="M328" s="118"/>
      <c r="N328" s="118"/>
      <c r="O328" s="118"/>
      <c r="P328" s="118"/>
      <c r="Q328" s="118"/>
      <c r="R328" s="118"/>
      <c r="S328" s="118"/>
      <c r="T328" s="118"/>
      <c r="U328" s="118"/>
      <c r="V328" s="118"/>
      <c r="W328" s="118"/>
      <c r="X328" s="118"/>
      <c r="Y328" s="118"/>
      <c r="Z328" s="118"/>
      <c r="AA328" s="118"/>
      <c r="AB328" s="118"/>
      <c r="AC328" s="118"/>
      <c r="AD328" s="118"/>
      <c r="AE328" s="118"/>
      <c r="AF328" s="118"/>
      <c r="AG328" s="118"/>
      <c r="AH328" s="118"/>
      <c r="AI328" s="118"/>
      <c r="AJ328" s="118"/>
      <c r="AK328" s="118"/>
      <c r="AL328" s="118"/>
      <c r="AM328" s="118"/>
      <c r="AN328" s="118"/>
      <c r="AO328" s="118"/>
      <c r="AP328" s="118"/>
      <c r="AQ328" s="118"/>
      <c r="AR328" s="118"/>
      <c r="AS328" s="118"/>
      <c r="AT328" s="118"/>
      <c r="AU328" s="118"/>
      <c r="AV328" s="118"/>
      <c r="AW328" s="118"/>
      <c r="AX328" s="118"/>
      <c r="AY328" s="118"/>
      <c r="AZ328" s="118"/>
      <c r="BA328" s="118"/>
      <c r="BB328" s="118"/>
      <c r="BC328" s="118"/>
      <c r="BD328" s="118"/>
      <c r="BE328" s="118"/>
      <c r="BF328" s="118"/>
      <c r="BG328" s="118"/>
      <c r="BH328" s="118"/>
      <c r="BI328" s="118"/>
      <c r="BJ328" s="118"/>
      <c r="BK328" s="118"/>
      <c r="BL328" s="118"/>
      <c r="BM328" s="118"/>
      <c r="BN328" s="118"/>
      <c r="BO328" s="118"/>
      <c r="BP328" s="118"/>
      <c r="BQ328" s="118"/>
      <c r="BR328" s="118"/>
      <c r="BS328" s="118"/>
      <c r="BT328" s="118"/>
      <c r="BU328" s="118"/>
      <c r="BV328" s="118"/>
      <c r="BW328" s="118"/>
      <c r="BX328" s="118"/>
      <c r="BY328" s="118"/>
      <c r="BZ328" s="118"/>
      <c r="CA328" s="118"/>
    </row>
    <row r="329" spans="1:79">
      <c r="A329" s="35"/>
      <c r="B329" s="35"/>
      <c r="C329" s="35"/>
      <c r="D329" s="35"/>
      <c r="E329" s="35"/>
      <c r="F329" s="35"/>
      <c r="G329" s="35"/>
      <c r="H329" s="118"/>
      <c r="I329" s="118"/>
      <c r="J329" s="118"/>
      <c r="K329" s="118"/>
      <c r="L329" s="118"/>
      <c r="M329" s="118"/>
      <c r="N329" s="118"/>
      <c r="O329" s="118"/>
      <c r="P329" s="118"/>
      <c r="Q329" s="118"/>
      <c r="R329" s="118"/>
      <c r="S329" s="118"/>
      <c r="T329" s="118"/>
      <c r="U329" s="118"/>
      <c r="V329" s="118"/>
      <c r="W329" s="118"/>
      <c r="X329" s="118"/>
      <c r="Y329" s="118"/>
      <c r="Z329" s="118"/>
      <c r="AA329" s="118"/>
      <c r="AB329" s="118"/>
      <c r="AC329" s="118"/>
      <c r="AD329" s="118"/>
      <c r="AE329" s="118"/>
      <c r="AF329" s="118"/>
      <c r="AG329" s="118"/>
      <c r="AH329" s="118"/>
      <c r="AI329" s="118"/>
      <c r="AJ329" s="118"/>
      <c r="AK329" s="118"/>
      <c r="AL329" s="118"/>
      <c r="AM329" s="118"/>
      <c r="AN329" s="118"/>
      <c r="AO329" s="118"/>
      <c r="AP329" s="118"/>
      <c r="AQ329" s="118"/>
      <c r="AR329" s="118"/>
      <c r="AS329" s="118"/>
      <c r="AT329" s="118"/>
      <c r="AU329" s="118"/>
      <c r="AV329" s="118"/>
      <c r="AW329" s="118"/>
      <c r="AX329" s="118"/>
      <c r="AY329" s="118"/>
      <c r="AZ329" s="118"/>
      <c r="BA329" s="118"/>
      <c r="BB329" s="118"/>
      <c r="BC329" s="118"/>
      <c r="BD329" s="118"/>
      <c r="BE329" s="118"/>
      <c r="BF329" s="118"/>
      <c r="BG329" s="118"/>
      <c r="BH329" s="118"/>
      <c r="BI329" s="118"/>
      <c r="BJ329" s="118"/>
      <c r="BK329" s="118"/>
      <c r="BL329" s="118"/>
      <c r="BM329" s="118"/>
      <c r="BN329" s="118"/>
      <c r="BO329" s="118"/>
      <c r="BP329" s="118"/>
      <c r="BQ329" s="118"/>
      <c r="BR329" s="118"/>
      <c r="BS329" s="118"/>
      <c r="BT329" s="118"/>
      <c r="BU329" s="118"/>
      <c r="BV329" s="118"/>
      <c r="BW329" s="118"/>
      <c r="BX329" s="118"/>
      <c r="BY329" s="118"/>
      <c r="BZ329" s="118"/>
      <c r="CA329" s="118"/>
    </row>
    <row r="330" spans="1:79">
      <c r="A330" s="35"/>
      <c r="B330" s="35"/>
      <c r="C330" s="35"/>
      <c r="D330" s="35"/>
      <c r="E330" s="35"/>
      <c r="F330" s="35"/>
      <c r="G330" s="35"/>
      <c r="H330" s="118"/>
      <c r="I330" s="118"/>
      <c r="J330" s="118"/>
      <c r="K330" s="118"/>
      <c r="L330" s="118"/>
      <c r="M330" s="118"/>
      <c r="N330" s="118"/>
      <c r="O330" s="118"/>
      <c r="P330" s="118"/>
      <c r="Q330" s="118"/>
      <c r="R330" s="118"/>
      <c r="S330" s="118"/>
      <c r="T330" s="118"/>
      <c r="U330" s="118"/>
      <c r="V330" s="118"/>
      <c r="W330" s="118"/>
      <c r="X330" s="118"/>
      <c r="Y330" s="118"/>
      <c r="Z330" s="118"/>
      <c r="AA330" s="118"/>
      <c r="AB330" s="118"/>
      <c r="AC330" s="118"/>
      <c r="AD330" s="118"/>
      <c r="AE330" s="118"/>
      <c r="AF330" s="118"/>
      <c r="AG330" s="118"/>
      <c r="AH330" s="118"/>
      <c r="AI330" s="118"/>
      <c r="AJ330" s="118"/>
      <c r="AK330" s="118"/>
      <c r="AL330" s="118"/>
      <c r="AM330" s="118"/>
      <c r="AN330" s="118"/>
      <c r="AO330" s="118"/>
      <c r="AP330" s="118"/>
      <c r="AQ330" s="118"/>
      <c r="AR330" s="118"/>
      <c r="AS330" s="118"/>
      <c r="AT330" s="118"/>
      <c r="AU330" s="118"/>
      <c r="AV330" s="118"/>
      <c r="AW330" s="118"/>
      <c r="AX330" s="118"/>
      <c r="AY330" s="118"/>
      <c r="AZ330" s="118"/>
      <c r="BA330" s="118"/>
      <c r="BB330" s="118"/>
      <c r="BC330" s="118"/>
      <c r="BD330" s="118"/>
      <c r="BE330" s="118"/>
      <c r="BF330" s="118"/>
      <c r="BG330" s="118"/>
      <c r="BH330" s="118"/>
      <c r="BI330" s="118"/>
      <c r="BJ330" s="118"/>
      <c r="BK330" s="118"/>
      <c r="BL330" s="118"/>
      <c r="BM330" s="118"/>
      <c r="BN330" s="118"/>
      <c r="BO330" s="118"/>
      <c r="BP330" s="118"/>
      <c r="BQ330" s="118"/>
      <c r="BR330" s="118"/>
      <c r="BS330" s="118"/>
      <c r="BT330" s="118"/>
      <c r="BU330" s="118"/>
      <c r="BV330" s="118"/>
      <c r="BW330" s="118"/>
      <c r="BX330" s="118"/>
      <c r="BY330" s="118"/>
      <c r="BZ330" s="118"/>
      <c r="CA330" s="118"/>
    </row>
    <row r="331" spans="1:79">
      <c r="A331" s="35"/>
      <c r="B331" s="35"/>
      <c r="C331" s="35"/>
      <c r="D331" s="35"/>
      <c r="E331" s="35"/>
      <c r="F331" s="35"/>
      <c r="G331" s="35"/>
      <c r="H331" s="118"/>
      <c r="I331" s="118"/>
      <c r="J331" s="118"/>
      <c r="K331" s="118"/>
      <c r="L331" s="118"/>
      <c r="M331" s="118"/>
      <c r="N331" s="118"/>
      <c r="O331" s="118"/>
      <c r="P331" s="118"/>
      <c r="Q331" s="118"/>
      <c r="R331" s="118"/>
      <c r="S331" s="118"/>
      <c r="T331" s="118"/>
      <c r="U331" s="118"/>
      <c r="V331" s="118"/>
      <c r="W331" s="118"/>
      <c r="X331" s="118"/>
      <c r="Y331" s="118"/>
      <c r="Z331" s="118"/>
      <c r="AA331" s="118"/>
      <c r="AB331" s="118"/>
      <c r="AC331" s="118"/>
      <c r="AD331" s="118"/>
      <c r="AE331" s="118"/>
      <c r="AF331" s="118"/>
      <c r="AG331" s="118"/>
      <c r="AH331" s="118"/>
      <c r="AI331" s="118"/>
      <c r="AJ331" s="118"/>
      <c r="AK331" s="118"/>
      <c r="AL331" s="118"/>
      <c r="AM331" s="118"/>
      <c r="AN331" s="118"/>
      <c r="AO331" s="118"/>
      <c r="AP331" s="118"/>
      <c r="AQ331" s="118"/>
      <c r="AR331" s="118"/>
      <c r="AS331" s="118"/>
      <c r="AT331" s="118"/>
      <c r="AU331" s="118"/>
      <c r="AV331" s="118"/>
      <c r="AW331" s="118"/>
      <c r="AX331" s="118"/>
      <c r="AY331" s="118"/>
      <c r="AZ331" s="118"/>
      <c r="BA331" s="118"/>
      <c r="BB331" s="118"/>
      <c r="BC331" s="118"/>
      <c r="BD331" s="118"/>
      <c r="BE331" s="118"/>
      <c r="BF331" s="118"/>
      <c r="BG331" s="118"/>
      <c r="BH331" s="118"/>
      <c r="BI331" s="118"/>
      <c r="BJ331" s="118"/>
      <c r="BK331" s="118"/>
      <c r="BL331" s="118"/>
      <c r="BM331" s="118"/>
      <c r="BN331" s="118"/>
      <c r="BO331" s="118"/>
      <c r="BP331" s="118"/>
      <c r="BQ331" s="118"/>
      <c r="BR331" s="118"/>
      <c r="BS331" s="118"/>
      <c r="BT331" s="118"/>
      <c r="BU331" s="118"/>
      <c r="BV331" s="118"/>
      <c r="BW331" s="118"/>
      <c r="BX331" s="118"/>
      <c r="BY331" s="118"/>
      <c r="BZ331" s="118"/>
      <c r="CA331" s="118"/>
    </row>
    <row r="332" spans="1:79">
      <c r="A332" s="35"/>
      <c r="B332" s="35"/>
      <c r="C332" s="35"/>
      <c r="D332" s="35"/>
      <c r="E332" s="35"/>
      <c r="F332" s="35"/>
      <c r="G332" s="35"/>
      <c r="H332" s="118"/>
      <c r="I332" s="118"/>
      <c r="J332" s="118"/>
      <c r="K332" s="118"/>
      <c r="L332" s="118"/>
      <c r="M332" s="118"/>
      <c r="N332" s="118"/>
      <c r="O332" s="118"/>
      <c r="P332" s="118"/>
      <c r="Q332" s="118"/>
      <c r="R332" s="118"/>
      <c r="S332" s="118"/>
      <c r="T332" s="118"/>
      <c r="U332" s="118"/>
      <c r="V332" s="118"/>
      <c r="W332" s="118"/>
      <c r="X332" s="118"/>
      <c r="Y332" s="118"/>
      <c r="Z332" s="118"/>
      <c r="AA332" s="118"/>
      <c r="AB332" s="118"/>
      <c r="AC332" s="118"/>
      <c r="AD332" s="118"/>
      <c r="AE332" s="118"/>
      <c r="AF332" s="118"/>
      <c r="AG332" s="118"/>
      <c r="AH332" s="118"/>
      <c r="AI332" s="118"/>
      <c r="AJ332" s="118"/>
      <c r="AK332" s="118"/>
      <c r="AL332" s="118"/>
      <c r="AM332" s="118"/>
      <c r="AN332" s="118"/>
      <c r="AO332" s="118"/>
      <c r="AP332" s="118"/>
      <c r="AQ332" s="118"/>
      <c r="AR332" s="118"/>
      <c r="AS332" s="118"/>
      <c r="AT332" s="118"/>
      <c r="AU332" s="118"/>
      <c r="AV332" s="118"/>
      <c r="AW332" s="118"/>
      <c r="AX332" s="118"/>
      <c r="AY332" s="118"/>
      <c r="AZ332" s="118"/>
      <c r="BA332" s="118"/>
      <c r="BB332" s="118"/>
      <c r="BC332" s="118"/>
      <c r="BD332" s="118"/>
      <c r="BE332" s="118"/>
      <c r="BF332" s="118"/>
      <c r="BG332" s="118"/>
      <c r="BH332" s="118"/>
      <c r="BI332" s="118"/>
      <c r="BJ332" s="118"/>
      <c r="BK332" s="118"/>
      <c r="BL332" s="118"/>
      <c r="BM332" s="118"/>
      <c r="BN332" s="118"/>
      <c r="BO332" s="118"/>
      <c r="BP332" s="118"/>
      <c r="BQ332" s="118"/>
      <c r="BR332" s="118"/>
      <c r="BS332" s="118"/>
      <c r="BT332" s="118"/>
      <c r="BU332" s="118"/>
      <c r="BV332" s="118"/>
      <c r="BW332" s="118"/>
      <c r="BX332" s="118"/>
      <c r="BY332" s="118"/>
      <c r="BZ332" s="118"/>
      <c r="CA332" s="118"/>
    </row>
    <row r="333" spans="1:79">
      <c r="A333" s="35"/>
      <c r="B333" s="35"/>
      <c r="C333" s="35"/>
      <c r="D333" s="35"/>
      <c r="E333" s="35"/>
      <c r="F333" s="35"/>
      <c r="G333" s="35"/>
      <c r="H333" s="118"/>
      <c r="I333" s="118"/>
      <c r="J333" s="118"/>
      <c r="K333" s="118"/>
      <c r="L333" s="118"/>
      <c r="M333" s="118"/>
      <c r="N333" s="118"/>
      <c r="O333" s="118"/>
      <c r="P333" s="118"/>
      <c r="Q333" s="118"/>
      <c r="R333" s="118"/>
      <c r="S333" s="118"/>
      <c r="T333" s="118"/>
      <c r="U333" s="118"/>
      <c r="V333" s="118"/>
      <c r="W333" s="118"/>
      <c r="X333" s="118"/>
      <c r="Y333" s="118"/>
      <c r="Z333" s="118"/>
      <c r="AA333" s="118"/>
      <c r="AB333" s="118"/>
      <c r="AC333" s="118"/>
      <c r="AD333" s="118"/>
      <c r="AE333" s="118"/>
      <c r="AF333" s="118"/>
      <c r="AG333" s="118"/>
      <c r="AH333" s="118"/>
      <c r="AI333" s="118"/>
      <c r="AJ333" s="118"/>
      <c r="AK333" s="118"/>
      <c r="AL333" s="118"/>
      <c r="AM333" s="118"/>
      <c r="AN333" s="118"/>
      <c r="AO333" s="118"/>
      <c r="AP333" s="118"/>
      <c r="AQ333" s="118"/>
      <c r="AR333" s="118"/>
      <c r="AS333" s="118"/>
      <c r="AT333" s="118"/>
      <c r="AU333" s="118"/>
      <c r="AV333" s="118"/>
      <c r="AW333" s="118"/>
      <c r="AX333" s="118"/>
      <c r="AY333" s="118"/>
      <c r="AZ333" s="118"/>
      <c r="BA333" s="118"/>
      <c r="BB333" s="118"/>
      <c r="BC333" s="118"/>
      <c r="BD333" s="118"/>
      <c r="BE333" s="118"/>
      <c r="BF333" s="118"/>
      <c r="BG333" s="118"/>
      <c r="BH333" s="118"/>
      <c r="BI333" s="118"/>
      <c r="BJ333" s="118"/>
      <c r="BK333" s="118"/>
      <c r="BL333" s="118"/>
      <c r="BM333" s="118"/>
      <c r="BN333" s="118"/>
      <c r="BO333" s="118"/>
      <c r="BP333" s="118"/>
      <c r="BQ333" s="118"/>
      <c r="BR333" s="118"/>
      <c r="BS333" s="118"/>
      <c r="BT333" s="118"/>
      <c r="BU333" s="118"/>
      <c r="BV333" s="118"/>
      <c r="BW333" s="118"/>
      <c r="BX333" s="118"/>
      <c r="BY333" s="118"/>
      <c r="BZ333" s="118"/>
      <c r="CA333" s="118"/>
    </row>
    <row r="334" spans="1:79">
      <c r="A334" s="35"/>
      <c r="B334" s="35"/>
      <c r="C334" s="35"/>
      <c r="D334" s="35"/>
      <c r="E334" s="35"/>
      <c r="F334" s="35"/>
      <c r="G334" s="35"/>
      <c r="H334" s="118"/>
      <c r="I334" s="118"/>
      <c r="J334" s="118"/>
      <c r="K334" s="118"/>
      <c r="L334" s="118"/>
      <c r="M334" s="118"/>
      <c r="N334" s="118"/>
      <c r="O334" s="118"/>
      <c r="P334" s="118"/>
      <c r="Q334" s="118"/>
      <c r="R334" s="118"/>
      <c r="S334" s="118"/>
      <c r="T334" s="118"/>
      <c r="U334" s="118"/>
      <c r="V334" s="118"/>
      <c r="W334" s="118"/>
      <c r="X334" s="118"/>
      <c r="Y334" s="118"/>
      <c r="Z334" s="118"/>
      <c r="AA334" s="118"/>
      <c r="AB334" s="118"/>
      <c r="AC334" s="118"/>
      <c r="AD334" s="118"/>
      <c r="AE334" s="118"/>
      <c r="AF334" s="118"/>
      <c r="AG334" s="118"/>
      <c r="AH334" s="118"/>
      <c r="AI334" s="118"/>
      <c r="AJ334" s="118"/>
      <c r="AK334" s="118"/>
      <c r="AL334" s="118"/>
      <c r="AM334" s="118"/>
      <c r="AN334" s="118"/>
      <c r="AO334" s="118"/>
      <c r="AP334" s="118"/>
      <c r="AQ334" s="118"/>
      <c r="AR334" s="118"/>
      <c r="AS334" s="118"/>
      <c r="AT334" s="118"/>
      <c r="AU334" s="118"/>
      <c r="AV334" s="118"/>
      <c r="AW334" s="118"/>
      <c r="AX334" s="118"/>
      <c r="AY334" s="118"/>
      <c r="AZ334" s="118"/>
      <c r="BA334" s="118"/>
      <c r="BB334" s="118"/>
      <c r="BC334" s="118"/>
      <c r="BD334" s="118"/>
      <c r="BE334" s="118"/>
      <c r="BF334" s="118"/>
      <c r="BG334" s="118"/>
      <c r="BH334" s="118"/>
      <c r="BI334" s="118"/>
      <c r="BJ334" s="118"/>
      <c r="BK334" s="118"/>
      <c r="BL334" s="118"/>
      <c r="BM334" s="118"/>
      <c r="BN334" s="118"/>
      <c r="BO334" s="118"/>
      <c r="BP334" s="118"/>
      <c r="BQ334" s="118"/>
      <c r="BR334" s="118"/>
      <c r="BS334" s="118"/>
      <c r="BT334" s="118"/>
      <c r="BU334" s="118"/>
      <c r="BV334" s="118"/>
      <c r="BW334" s="118"/>
      <c r="BX334" s="118"/>
      <c r="BY334" s="118"/>
      <c r="BZ334" s="118"/>
      <c r="CA334" s="118"/>
    </row>
    <row r="335" spans="1:79">
      <c r="A335" s="35"/>
      <c r="B335" s="35"/>
      <c r="C335" s="35"/>
      <c r="D335" s="35"/>
      <c r="E335" s="35"/>
      <c r="F335" s="35"/>
      <c r="G335" s="35"/>
      <c r="H335" s="118"/>
      <c r="I335" s="118"/>
      <c r="J335" s="118"/>
      <c r="K335" s="118"/>
      <c r="L335" s="118"/>
      <c r="M335" s="118"/>
      <c r="N335" s="118"/>
      <c r="O335" s="118"/>
      <c r="P335" s="118"/>
      <c r="Q335" s="118"/>
      <c r="R335" s="118"/>
      <c r="S335" s="118"/>
      <c r="T335" s="118"/>
      <c r="U335" s="118"/>
      <c r="V335" s="118"/>
      <c r="W335" s="118"/>
      <c r="X335" s="118"/>
      <c r="Y335" s="118"/>
      <c r="Z335" s="118"/>
      <c r="AA335" s="118"/>
      <c r="AB335" s="118"/>
      <c r="AC335" s="118"/>
      <c r="AD335" s="118"/>
      <c r="AE335" s="118"/>
      <c r="AF335" s="118"/>
      <c r="AG335" s="118"/>
      <c r="AH335" s="118"/>
      <c r="AI335" s="118"/>
      <c r="AJ335" s="118"/>
      <c r="AK335" s="118"/>
      <c r="AL335" s="118"/>
      <c r="AM335" s="118"/>
      <c r="AN335" s="118"/>
      <c r="AO335" s="118"/>
      <c r="AP335" s="118"/>
      <c r="AQ335" s="118"/>
      <c r="AR335" s="118"/>
      <c r="AS335" s="118"/>
      <c r="AT335" s="118"/>
      <c r="AU335" s="118"/>
      <c r="AV335" s="118"/>
      <c r="AW335" s="118"/>
      <c r="AX335" s="118"/>
      <c r="AY335" s="118"/>
      <c r="AZ335" s="118"/>
      <c r="BA335" s="118"/>
      <c r="BB335" s="118"/>
      <c r="BC335" s="118"/>
      <c r="BD335" s="118"/>
      <c r="BE335" s="118"/>
      <c r="BF335" s="118"/>
      <c r="BG335" s="118"/>
      <c r="BH335" s="118"/>
      <c r="BI335" s="118"/>
      <c r="BJ335" s="118"/>
      <c r="BK335" s="118"/>
      <c r="BL335" s="118"/>
      <c r="BM335" s="118"/>
      <c r="BN335" s="118"/>
      <c r="BO335" s="118"/>
      <c r="BP335" s="118"/>
      <c r="BQ335" s="118"/>
      <c r="BR335" s="118"/>
      <c r="BS335" s="118"/>
      <c r="BT335" s="118"/>
      <c r="BU335" s="118"/>
      <c r="BV335" s="118"/>
      <c r="BW335" s="118"/>
      <c r="BX335" s="118"/>
      <c r="BY335" s="118"/>
      <c r="BZ335" s="118"/>
      <c r="CA335" s="118"/>
    </row>
    <row r="336" spans="1:79">
      <c r="A336" s="35"/>
      <c r="B336" s="35"/>
      <c r="C336" s="35"/>
      <c r="D336" s="35"/>
      <c r="E336" s="35"/>
      <c r="F336" s="35"/>
      <c r="G336" s="35"/>
      <c r="H336" s="118"/>
      <c r="I336" s="118"/>
      <c r="J336" s="118"/>
      <c r="K336" s="118"/>
      <c r="L336" s="118"/>
      <c r="M336" s="118"/>
      <c r="N336" s="118"/>
      <c r="O336" s="118"/>
      <c r="P336" s="118"/>
      <c r="Q336" s="118"/>
      <c r="R336" s="118"/>
      <c r="S336" s="118"/>
      <c r="T336" s="118"/>
      <c r="U336" s="118"/>
      <c r="V336" s="118"/>
      <c r="W336" s="118"/>
      <c r="X336" s="118"/>
      <c r="Y336" s="118"/>
      <c r="Z336" s="118"/>
      <c r="AA336" s="118"/>
      <c r="AB336" s="118"/>
      <c r="AC336" s="118"/>
      <c r="AD336" s="118"/>
      <c r="AE336" s="118"/>
      <c r="AF336" s="118"/>
      <c r="AG336" s="118"/>
      <c r="AH336" s="118"/>
      <c r="AI336" s="118"/>
      <c r="AJ336" s="118"/>
      <c r="AK336" s="118"/>
      <c r="AL336" s="118"/>
      <c r="AM336" s="118"/>
      <c r="AN336" s="118"/>
      <c r="AO336" s="118"/>
      <c r="AP336" s="118"/>
      <c r="AQ336" s="118"/>
      <c r="AR336" s="118"/>
      <c r="AS336" s="118"/>
      <c r="AT336" s="118"/>
      <c r="AU336" s="118"/>
      <c r="AV336" s="118"/>
      <c r="AW336" s="118"/>
      <c r="AX336" s="118"/>
      <c r="AY336" s="118"/>
      <c r="AZ336" s="118"/>
      <c r="BA336" s="118"/>
      <c r="BB336" s="118"/>
      <c r="BC336" s="118"/>
      <c r="BD336" s="118"/>
      <c r="BE336" s="118"/>
      <c r="BF336" s="118"/>
      <c r="BG336" s="118"/>
      <c r="BH336" s="118"/>
      <c r="BI336" s="118"/>
      <c r="BJ336" s="118"/>
      <c r="BK336" s="118"/>
      <c r="BL336" s="118"/>
      <c r="BM336" s="118"/>
      <c r="BN336" s="118"/>
      <c r="BO336" s="118"/>
      <c r="BP336" s="118"/>
      <c r="BQ336" s="118"/>
      <c r="BR336" s="118"/>
      <c r="BS336" s="118"/>
      <c r="BT336" s="118"/>
      <c r="BU336" s="118"/>
      <c r="BV336" s="118"/>
      <c r="BW336" s="118"/>
      <c r="BX336" s="118"/>
      <c r="BY336" s="118"/>
      <c r="BZ336" s="118"/>
      <c r="CA336" s="118"/>
    </row>
    <row r="337" spans="1:79">
      <c r="A337" s="35"/>
      <c r="B337" s="35"/>
      <c r="C337" s="35"/>
      <c r="D337" s="35"/>
      <c r="E337" s="35"/>
      <c r="F337" s="35"/>
      <c r="G337" s="35"/>
      <c r="H337" s="118"/>
      <c r="I337" s="118"/>
      <c r="J337" s="118"/>
      <c r="K337" s="118"/>
      <c r="L337" s="118"/>
      <c r="M337" s="118"/>
      <c r="N337" s="118"/>
      <c r="O337" s="118"/>
      <c r="P337" s="118"/>
      <c r="Q337" s="118"/>
      <c r="R337" s="118"/>
      <c r="S337" s="118"/>
      <c r="T337" s="118"/>
      <c r="U337" s="118"/>
      <c r="V337" s="118"/>
      <c r="W337" s="118"/>
      <c r="X337" s="118"/>
      <c r="Y337" s="118"/>
      <c r="Z337" s="118"/>
      <c r="AA337" s="118"/>
      <c r="AB337" s="118"/>
      <c r="AC337" s="118"/>
      <c r="AD337" s="118"/>
      <c r="AE337" s="118"/>
      <c r="AF337" s="118"/>
      <c r="AG337" s="118"/>
      <c r="AH337" s="118"/>
      <c r="AI337" s="118"/>
      <c r="AJ337" s="118"/>
      <c r="AK337" s="118"/>
      <c r="AL337" s="118"/>
      <c r="AM337" s="118"/>
      <c r="AN337" s="118"/>
      <c r="AO337" s="118"/>
      <c r="AP337" s="118"/>
      <c r="AQ337" s="118"/>
      <c r="AR337" s="118"/>
      <c r="AS337" s="118"/>
      <c r="AT337" s="118"/>
      <c r="AU337" s="118"/>
      <c r="AV337" s="118"/>
      <c r="AW337" s="118"/>
      <c r="AX337" s="118"/>
      <c r="AY337" s="118"/>
      <c r="AZ337" s="118"/>
      <c r="BA337" s="118"/>
      <c r="BB337" s="118"/>
      <c r="BC337" s="118"/>
      <c r="BD337" s="118"/>
      <c r="BE337" s="118"/>
      <c r="BF337" s="118"/>
      <c r="BG337" s="118"/>
      <c r="BH337" s="118"/>
      <c r="BI337" s="118"/>
      <c r="BJ337" s="118"/>
      <c r="BK337" s="118"/>
      <c r="BL337" s="118"/>
      <c r="BM337" s="118"/>
      <c r="BN337" s="118"/>
      <c r="BO337" s="118"/>
      <c r="BP337" s="118"/>
      <c r="BQ337" s="118"/>
      <c r="BR337" s="118"/>
      <c r="BS337" s="118"/>
      <c r="BT337" s="118"/>
      <c r="BU337" s="118"/>
      <c r="BV337" s="118"/>
      <c r="BW337" s="118"/>
      <c r="BX337" s="118"/>
      <c r="BY337" s="118"/>
      <c r="BZ337" s="118"/>
      <c r="CA337" s="118"/>
    </row>
    <row r="338" spans="1:79">
      <c r="A338" s="35"/>
      <c r="B338" s="35"/>
      <c r="C338" s="35"/>
      <c r="D338" s="35"/>
      <c r="E338" s="35"/>
      <c r="F338" s="35"/>
      <c r="G338" s="35"/>
      <c r="H338" s="118"/>
      <c r="I338" s="118"/>
      <c r="J338" s="118"/>
      <c r="K338" s="118"/>
      <c r="L338" s="118"/>
      <c r="M338" s="118"/>
      <c r="N338" s="118"/>
      <c r="O338" s="118"/>
      <c r="P338" s="118"/>
      <c r="Q338" s="118"/>
      <c r="R338" s="118"/>
      <c r="S338" s="118"/>
      <c r="T338" s="118"/>
      <c r="U338" s="118"/>
      <c r="V338" s="118"/>
      <c r="W338" s="118"/>
      <c r="X338" s="118"/>
      <c r="Y338" s="118"/>
      <c r="Z338" s="118"/>
      <c r="AA338" s="118"/>
      <c r="AB338" s="118"/>
      <c r="AC338" s="118"/>
      <c r="AD338" s="118"/>
      <c r="AE338" s="118"/>
      <c r="AF338" s="118"/>
      <c r="AG338" s="118"/>
      <c r="AH338" s="118"/>
      <c r="AI338" s="118"/>
      <c r="AJ338" s="118"/>
      <c r="AK338" s="118"/>
      <c r="AL338" s="118"/>
      <c r="AM338" s="118"/>
      <c r="AN338" s="118"/>
      <c r="AO338" s="118"/>
      <c r="AP338" s="118"/>
      <c r="AQ338" s="118"/>
      <c r="AR338" s="118"/>
      <c r="AS338" s="118"/>
      <c r="AT338" s="118"/>
      <c r="AU338" s="118"/>
      <c r="AV338" s="118"/>
      <c r="AW338" s="118"/>
      <c r="AX338" s="118"/>
      <c r="AY338" s="118"/>
      <c r="AZ338" s="118"/>
      <c r="BA338" s="118"/>
      <c r="BB338" s="118"/>
      <c r="BC338" s="118"/>
      <c r="BD338" s="118"/>
      <c r="BE338" s="118"/>
      <c r="BF338" s="118"/>
      <c r="BG338" s="118"/>
      <c r="BH338" s="118"/>
      <c r="BI338" s="118"/>
      <c r="BJ338" s="118"/>
      <c r="BK338" s="118"/>
      <c r="BL338" s="118"/>
      <c r="BM338" s="118"/>
      <c r="BN338" s="118"/>
      <c r="BO338" s="118"/>
      <c r="BP338" s="118"/>
      <c r="BQ338" s="118"/>
      <c r="BR338" s="118"/>
      <c r="BS338" s="118"/>
      <c r="BT338" s="118"/>
      <c r="BU338" s="118"/>
      <c r="BV338" s="118"/>
      <c r="BW338" s="118"/>
      <c r="BX338" s="118"/>
      <c r="BY338" s="118"/>
      <c r="BZ338" s="118"/>
      <c r="CA338" s="118"/>
    </row>
    <row r="339" spans="1:79">
      <c r="A339" s="35"/>
      <c r="B339" s="35"/>
      <c r="C339" s="35"/>
      <c r="D339" s="35"/>
      <c r="E339" s="35"/>
      <c r="F339" s="35"/>
      <c r="G339" s="35"/>
      <c r="H339" s="118"/>
      <c r="I339" s="118"/>
      <c r="J339" s="118"/>
      <c r="K339" s="118"/>
      <c r="L339" s="118"/>
      <c r="M339" s="118"/>
      <c r="N339" s="118"/>
      <c r="O339" s="118"/>
      <c r="P339" s="118"/>
      <c r="Q339" s="118"/>
      <c r="R339" s="118"/>
      <c r="S339" s="118"/>
      <c r="T339" s="118"/>
      <c r="U339" s="118"/>
      <c r="V339" s="118"/>
      <c r="W339" s="118"/>
      <c r="X339" s="118"/>
      <c r="Y339" s="118"/>
      <c r="Z339" s="118"/>
      <c r="AA339" s="118"/>
      <c r="AB339" s="118"/>
      <c r="AC339" s="118"/>
      <c r="AD339" s="118"/>
      <c r="AE339" s="118"/>
      <c r="AF339" s="118"/>
      <c r="AG339" s="118"/>
      <c r="AH339" s="118"/>
      <c r="AI339" s="118"/>
      <c r="AJ339" s="118"/>
      <c r="AK339" s="118"/>
      <c r="AL339" s="118"/>
      <c r="AM339" s="118"/>
      <c r="AN339" s="118"/>
      <c r="AO339" s="118"/>
      <c r="AP339" s="118"/>
      <c r="AQ339" s="118"/>
      <c r="AR339" s="118"/>
      <c r="AS339" s="118"/>
      <c r="AT339" s="118"/>
      <c r="AU339" s="118"/>
      <c r="AV339" s="118"/>
      <c r="AW339" s="118"/>
      <c r="AX339" s="118"/>
      <c r="AY339" s="118"/>
      <c r="AZ339" s="118"/>
      <c r="BA339" s="118"/>
      <c r="BB339" s="118"/>
      <c r="BC339" s="118"/>
      <c r="BD339" s="118"/>
      <c r="BE339" s="118"/>
      <c r="BF339" s="118"/>
      <c r="BG339" s="118"/>
      <c r="BH339" s="118"/>
      <c r="BI339" s="118"/>
      <c r="BJ339" s="118"/>
      <c r="BK339" s="118"/>
      <c r="BL339" s="118"/>
      <c r="BM339" s="118"/>
      <c r="BN339" s="118"/>
      <c r="BO339" s="118"/>
      <c r="BP339" s="118"/>
      <c r="BQ339" s="118"/>
      <c r="BR339" s="118"/>
      <c r="BS339" s="118"/>
      <c r="BT339" s="118"/>
      <c r="BU339" s="118"/>
      <c r="BV339" s="118"/>
      <c r="BW339" s="118"/>
      <c r="BX339" s="118"/>
      <c r="BY339" s="118"/>
      <c r="BZ339" s="118"/>
      <c r="CA339" s="118"/>
    </row>
    <row r="340" spans="1:79">
      <c r="A340" s="35"/>
      <c r="B340" s="35"/>
      <c r="C340" s="35"/>
      <c r="D340" s="35"/>
      <c r="E340" s="35"/>
      <c r="F340" s="35"/>
      <c r="G340" s="35"/>
      <c r="H340" s="118"/>
      <c r="I340" s="118"/>
      <c r="J340" s="118"/>
      <c r="K340" s="118"/>
      <c r="L340" s="118"/>
      <c r="M340" s="118"/>
      <c r="N340" s="118"/>
      <c r="O340" s="118"/>
      <c r="P340" s="118"/>
      <c r="Q340" s="118"/>
      <c r="R340" s="118"/>
      <c r="S340" s="118"/>
      <c r="T340" s="118"/>
      <c r="U340" s="118"/>
      <c r="V340" s="118"/>
      <c r="W340" s="118"/>
      <c r="X340" s="118"/>
      <c r="Y340" s="118"/>
      <c r="Z340" s="118"/>
      <c r="AA340" s="118"/>
      <c r="AB340" s="118"/>
      <c r="AC340" s="118"/>
      <c r="AD340" s="118"/>
      <c r="AE340" s="118"/>
      <c r="AF340" s="118"/>
      <c r="AG340" s="118"/>
      <c r="AH340" s="118"/>
      <c r="AI340" s="118"/>
      <c r="AJ340" s="118"/>
      <c r="AK340" s="118"/>
      <c r="AL340" s="118"/>
      <c r="AM340" s="118"/>
      <c r="AN340" s="118"/>
      <c r="AO340" s="118"/>
      <c r="AP340" s="118"/>
      <c r="AQ340" s="118"/>
      <c r="AR340" s="118"/>
      <c r="AS340" s="118"/>
      <c r="AT340" s="118"/>
      <c r="AU340" s="118"/>
      <c r="AV340" s="118"/>
      <c r="AW340" s="118"/>
      <c r="AX340" s="118"/>
      <c r="AY340" s="118"/>
      <c r="AZ340" s="118"/>
      <c r="BA340" s="118"/>
      <c r="BB340" s="118"/>
      <c r="BC340" s="118"/>
      <c r="BD340" s="118"/>
      <c r="BE340" s="118"/>
      <c r="BF340" s="118"/>
      <c r="BG340" s="118"/>
      <c r="BH340" s="118"/>
      <c r="BI340" s="118"/>
      <c r="BJ340" s="118"/>
      <c r="BK340" s="118"/>
      <c r="BL340" s="118"/>
      <c r="BM340" s="118"/>
      <c r="BN340" s="118"/>
      <c r="BO340" s="118"/>
      <c r="BP340" s="118"/>
      <c r="BQ340" s="118"/>
      <c r="BR340" s="118"/>
      <c r="BS340" s="118"/>
      <c r="BT340" s="118"/>
      <c r="BU340" s="118"/>
      <c r="BV340" s="118"/>
      <c r="BW340" s="118"/>
      <c r="BX340" s="118"/>
      <c r="BY340" s="118"/>
      <c r="BZ340" s="118"/>
      <c r="CA340" s="118"/>
    </row>
    <row r="341" spans="1:79">
      <c r="A341" s="35"/>
      <c r="B341" s="35"/>
      <c r="C341" s="35"/>
      <c r="D341" s="35"/>
      <c r="E341" s="35"/>
      <c r="F341" s="35"/>
      <c r="G341" s="35"/>
      <c r="H341" s="118"/>
      <c r="I341" s="118"/>
      <c r="J341" s="118"/>
      <c r="K341" s="118"/>
      <c r="L341" s="118"/>
      <c r="M341" s="118"/>
      <c r="N341" s="118"/>
      <c r="O341" s="118"/>
      <c r="P341" s="118"/>
      <c r="Q341" s="118"/>
      <c r="R341" s="118"/>
      <c r="S341" s="118"/>
      <c r="T341" s="118"/>
      <c r="U341" s="118"/>
      <c r="V341" s="118"/>
      <c r="W341" s="118"/>
      <c r="X341" s="118"/>
      <c r="Y341" s="118"/>
      <c r="Z341" s="118"/>
      <c r="AA341" s="118"/>
      <c r="AB341" s="118"/>
      <c r="AC341" s="118"/>
      <c r="AD341" s="118"/>
      <c r="AE341" s="118"/>
      <c r="AF341" s="118"/>
      <c r="AG341" s="118"/>
      <c r="AH341" s="118"/>
      <c r="AI341" s="118"/>
      <c r="AJ341" s="118"/>
      <c r="AK341" s="118"/>
      <c r="AL341" s="118"/>
      <c r="AM341" s="118"/>
      <c r="AN341" s="118"/>
      <c r="AO341" s="118"/>
      <c r="AP341" s="118"/>
      <c r="AQ341" s="118"/>
      <c r="AR341" s="118"/>
      <c r="AS341" s="118"/>
      <c r="AT341" s="118"/>
      <c r="AU341" s="118"/>
      <c r="AV341" s="118"/>
      <c r="AW341" s="118"/>
      <c r="AX341" s="118"/>
      <c r="AY341" s="118"/>
      <c r="AZ341" s="118"/>
      <c r="BA341" s="118"/>
      <c r="BB341" s="118"/>
      <c r="BC341" s="118"/>
      <c r="BD341" s="118"/>
      <c r="BE341" s="118"/>
      <c r="BF341" s="118"/>
      <c r="BG341" s="118"/>
      <c r="BH341" s="118"/>
      <c r="BI341" s="118"/>
      <c r="BJ341" s="118"/>
      <c r="BK341" s="118"/>
      <c r="BL341" s="118"/>
      <c r="BM341" s="118"/>
      <c r="BN341" s="118"/>
      <c r="BO341" s="118"/>
      <c r="BP341" s="118"/>
      <c r="BQ341" s="118"/>
      <c r="BR341" s="118"/>
      <c r="BS341" s="118"/>
      <c r="BT341" s="118"/>
      <c r="BU341" s="118"/>
      <c r="BV341" s="118"/>
      <c r="BW341" s="118"/>
      <c r="BX341" s="118"/>
      <c r="BY341" s="118"/>
      <c r="BZ341" s="118"/>
      <c r="CA341" s="118"/>
    </row>
    <row r="342" spans="1:79">
      <c r="A342" s="35"/>
      <c r="B342" s="35"/>
      <c r="C342" s="35"/>
      <c r="D342" s="35"/>
      <c r="E342" s="35"/>
      <c r="F342" s="35"/>
      <c r="G342" s="35"/>
      <c r="H342" s="118"/>
      <c r="I342" s="118"/>
      <c r="J342" s="118"/>
      <c r="K342" s="118"/>
      <c r="L342" s="118"/>
      <c r="M342" s="118"/>
      <c r="N342" s="118"/>
      <c r="O342" s="118"/>
      <c r="P342" s="118"/>
      <c r="Q342" s="118"/>
      <c r="R342" s="118"/>
      <c r="S342" s="118"/>
      <c r="T342" s="118"/>
      <c r="U342" s="118"/>
      <c r="V342" s="118"/>
      <c r="W342" s="118"/>
      <c r="X342" s="118"/>
      <c r="Y342" s="118"/>
      <c r="Z342" s="118"/>
      <c r="AA342" s="118"/>
      <c r="AB342" s="118"/>
      <c r="AC342" s="118"/>
      <c r="AD342" s="118"/>
      <c r="AE342" s="118"/>
      <c r="AF342" s="118"/>
      <c r="AG342" s="118"/>
      <c r="AH342" s="118"/>
      <c r="AI342" s="118"/>
      <c r="AJ342" s="118"/>
      <c r="AK342" s="118"/>
      <c r="AL342" s="118"/>
      <c r="AM342" s="118"/>
      <c r="AN342" s="118"/>
      <c r="AO342" s="118"/>
      <c r="AP342" s="118"/>
      <c r="AQ342" s="118"/>
      <c r="AR342" s="118"/>
      <c r="AS342" s="118"/>
      <c r="AT342" s="118"/>
      <c r="AU342" s="118"/>
      <c r="AV342" s="118"/>
      <c r="AW342" s="118"/>
      <c r="AX342" s="118"/>
      <c r="AY342" s="118"/>
      <c r="AZ342" s="118"/>
      <c r="BA342" s="118"/>
      <c r="BB342" s="118"/>
      <c r="BC342" s="118"/>
      <c r="BD342" s="118"/>
      <c r="BE342" s="118"/>
      <c r="BF342" s="118"/>
      <c r="BG342" s="118"/>
      <c r="BH342" s="118"/>
      <c r="BI342" s="118"/>
      <c r="BJ342" s="118"/>
      <c r="BK342" s="118"/>
      <c r="BL342" s="118"/>
      <c r="BM342" s="118"/>
      <c r="BN342" s="118"/>
      <c r="BO342" s="118"/>
      <c r="BP342" s="118"/>
      <c r="BQ342" s="118"/>
      <c r="BR342" s="118"/>
      <c r="BS342" s="118"/>
      <c r="BT342" s="118"/>
      <c r="BU342" s="118"/>
      <c r="BV342" s="118"/>
      <c r="BW342" s="118"/>
      <c r="BX342" s="118"/>
      <c r="BY342" s="118"/>
      <c r="BZ342" s="118"/>
      <c r="CA342" s="118"/>
    </row>
    <row r="343" spans="1:79">
      <c r="A343" s="35"/>
      <c r="B343" s="35"/>
      <c r="C343" s="35"/>
      <c r="D343" s="35"/>
      <c r="E343" s="35"/>
      <c r="F343" s="35"/>
      <c r="G343" s="35"/>
      <c r="H343" s="118"/>
      <c r="I343" s="118"/>
      <c r="J343" s="118"/>
      <c r="K343" s="118"/>
      <c r="L343" s="118"/>
      <c r="M343" s="118"/>
      <c r="N343" s="118"/>
      <c r="O343" s="118"/>
      <c r="P343" s="118"/>
      <c r="Q343" s="118"/>
      <c r="R343" s="118"/>
      <c r="S343" s="118"/>
      <c r="T343" s="118"/>
      <c r="U343" s="118"/>
      <c r="V343" s="118"/>
      <c r="W343" s="118"/>
      <c r="X343" s="118"/>
      <c r="Y343" s="118"/>
      <c r="Z343" s="118"/>
      <c r="AA343" s="118"/>
      <c r="AB343" s="118"/>
      <c r="AC343" s="118"/>
      <c r="AD343" s="118"/>
      <c r="AE343" s="118"/>
      <c r="AF343" s="118"/>
      <c r="AG343" s="118"/>
      <c r="AH343" s="118"/>
      <c r="AI343" s="118"/>
      <c r="AJ343" s="118"/>
      <c r="AK343" s="118"/>
      <c r="AL343" s="118"/>
      <c r="AM343" s="118"/>
      <c r="AN343" s="118"/>
      <c r="AO343" s="118"/>
      <c r="AP343" s="118"/>
      <c r="AQ343" s="118"/>
      <c r="AR343" s="118"/>
      <c r="AS343" s="118"/>
      <c r="AT343" s="118"/>
      <c r="AU343" s="118"/>
      <c r="AV343" s="118"/>
      <c r="AW343" s="118"/>
      <c r="AX343" s="118"/>
      <c r="AY343" s="118"/>
      <c r="AZ343" s="118"/>
      <c r="BA343" s="118"/>
      <c r="BB343" s="118"/>
      <c r="BC343" s="118"/>
      <c r="BD343" s="118"/>
      <c r="BE343" s="118"/>
      <c r="BF343" s="118"/>
      <c r="BG343" s="118"/>
      <c r="BH343" s="118"/>
      <c r="BI343" s="118"/>
      <c r="BJ343" s="118"/>
      <c r="BK343" s="118"/>
      <c r="BL343" s="118"/>
      <c r="BM343" s="118"/>
      <c r="BN343" s="118"/>
      <c r="BO343" s="118"/>
      <c r="BP343" s="118"/>
      <c r="BQ343" s="118"/>
      <c r="BR343" s="118"/>
      <c r="BS343" s="118"/>
      <c r="BT343" s="118"/>
      <c r="BU343" s="118"/>
      <c r="BV343" s="118"/>
      <c r="BW343" s="118"/>
      <c r="BX343" s="118"/>
      <c r="BY343" s="118"/>
      <c r="BZ343" s="118"/>
      <c r="CA343" s="118"/>
    </row>
    <row r="344" spans="1:79">
      <c r="A344" s="35"/>
      <c r="B344" s="35"/>
      <c r="C344" s="35"/>
      <c r="D344" s="35"/>
      <c r="E344" s="35"/>
      <c r="F344" s="35"/>
      <c r="G344" s="35"/>
      <c r="H344" s="118"/>
      <c r="I344" s="118"/>
      <c r="J344" s="118"/>
      <c r="K344" s="118"/>
      <c r="L344" s="118"/>
      <c r="M344" s="118"/>
      <c r="N344" s="118"/>
      <c r="O344" s="118"/>
      <c r="P344" s="118"/>
      <c r="Q344" s="118"/>
      <c r="R344" s="118"/>
      <c r="S344" s="118"/>
      <c r="T344" s="118"/>
      <c r="U344" s="118"/>
      <c r="V344" s="118"/>
      <c r="W344" s="118"/>
      <c r="X344" s="118"/>
      <c r="Y344" s="118"/>
      <c r="Z344" s="118"/>
      <c r="AA344" s="118"/>
      <c r="AB344" s="118"/>
      <c r="AC344" s="118"/>
      <c r="AD344" s="118"/>
      <c r="AE344" s="118"/>
      <c r="AF344" s="118"/>
      <c r="AG344" s="118"/>
      <c r="AH344" s="118"/>
      <c r="AI344" s="118"/>
      <c r="AJ344" s="118"/>
      <c r="AK344" s="118"/>
      <c r="AL344" s="118"/>
      <c r="AM344" s="118"/>
      <c r="AN344" s="118"/>
      <c r="AO344" s="118"/>
      <c r="AP344" s="118"/>
      <c r="AQ344" s="118"/>
      <c r="AR344" s="118"/>
      <c r="AS344" s="118"/>
      <c r="AT344" s="118"/>
      <c r="AU344" s="118"/>
      <c r="AV344" s="118"/>
      <c r="AW344" s="118"/>
      <c r="AX344" s="118"/>
      <c r="AY344" s="118"/>
      <c r="AZ344" s="118"/>
      <c r="BA344" s="118"/>
      <c r="BB344" s="118"/>
      <c r="BC344" s="118"/>
      <c r="BD344" s="118"/>
      <c r="BE344" s="118"/>
      <c r="BF344" s="118"/>
      <c r="BG344" s="118"/>
      <c r="BH344" s="118"/>
      <c r="BI344" s="118"/>
      <c r="BJ344" s="118"/>
      <c r="BK344" s="118"/>
      <c r="BL344" s="118"/>
      <c r="BM344" s="118"/>
      <c r="BN344" s="118"/>
      <c r="BO344" s="118"/>
      <c r="BP344" s="118"/>
      <c r="BQ344" s="118"/>
      <c r="BR344" s="118"/>
      <c r="BS344" s="118"/>
      <c r="BT344" s="118"/>
      <c r="BU344" s="118"/>
      <c r="BV344" s="118"/>
      <c r="BW344" s="118"/>
      <c r="BX344" s="118"/>
      <c r="BY344" s="118"/>
      <c r="BZ344" s="118"/>
      <c r="CA344" s="118"/>
    </row>
    <row r="345" spans="1:79">
      <c r="A345" s="35"/>
      <c r="B345" s="35"/>
      <c r="C345" s="35"/>
      <c r="D345" s="35"/>
      <c r="E345" s="35"/>
      <c r="F345" s="35"/>
      <c r="G345" s="35"/>
      <c r="H345" s="118"/>
      <c r="I345" s="118"/>
      <c r="J345" s="118"/>
      <c r="K345" s="118"/>
      <c r="L345" s="118"/>
      <c r="M345" s="118"/>
      <c r="N345" s="118"/>
      <c r="O345" s="118"/>
      <c r="P345" s="118"/>
      <c r="Q345" s="118"/>
      <c r="R345" s="118"/>
      <c r="S345" s="118"/>
      <c r="T345" s="118"/>
      <c r="U345" s="118"/>
      <c r="V345" s="118"/>
      <c r="W345" s="118"/>
      <c r="X345" s="118"/>
      <c r="Y345" s="118"/>
      <c r="Z345" s="118"/>
      <c r="AA345" s="118"/>
      <c r="AB345" s="118"/>
      <c r="AC345" s="118"/>
      <c r="AD345" s="118"/>
      <c r="AE345" s="118"/>
      <c r="AF345" s="118"/>
      <c r="AG345" s="118"/>
      <c r="AH345" s="118"/>
      <c r="AI345" s="118"/>
      <c r="AJ345" s="118"/>
      <c r="AK345" s="118"/>
      <c r="AL345" s="118"/>
      <c r="AM345" s="118"/>
      <c r="AN345" s="118"/>
      <c r="AO345" s="118"/>
      <c r="AP345" s="118"/>
      <c r="AQ345" s="118"/>
      <c r="AR345" s="118"/>
      <c r="AS345" s="118"/>
      <c r="AT345" s="118"/>
      <c r="AU345" s="118"/>
      <c r="AV345" s="118"/>
      <c r="AW345" s="118"/>
      <c r="AX345" s="118"/>
      <c r="AY345" s="118"/>
      <c r="AZ345" s="118"/>
      <c r="BA345" s="118"/>
      <c r="BB345" s="118"/>
      <c r="BC345" s="118"/>
      <c r="BD345" s="118"/>
      <c r="BE345" s="118"/>
      <c r="BF345" s="118"/>
      <c r="BG345" s="118"/>
      <c r="BH345" s="118"/>
      <c r="BI345" s="118"/>
      <c r="BJ345" s="118"/>
      <c r="BK345" s="118"/>
      <c r="BL345" s="118"/>
      <c r="BM345" s="118"/>
      <c r="BN345" s="118"/>
      <c r="BO345" s="118"/>
      <c r="BP345" s="118"/>
      <c r="BQ345" s="118"/>
      <c r="BR345" s="118"/>
      <c r="BS345" s="118"/>
      <c r="BT345" s="118"/>
      <c r="BU345" s="118"/>
      <c r="BV345" s="118"/>
      <c r="BW345" s="118"/>
      <c r="BX345" s="118"/>
      <c r="BY345" s="118"/>
      <c r="BZ345" s="118"/>
      <c r="CA345" s="118"/>
    </row>
    <row r="346" spans="1:79">
      <c r="A346" s="35"/>
      <c r="B346" s="35"/>
      <c r="C346" s="35"/>
      <c r="D346" s="35"/>
      <c r="E346" s="35"/>
      <c r="F346" s="35"/>
      <c r="G346" s="35"/>
      <c r="H346" s="118"/>
      <c r="I346" s="118"/>
      <c r="J346" s="118"/>
      <c r="K346" s="118"/>
      <c r="L346" s="118"/>
      <c r="M346" s="118"/>
      <c r="N346" s="118"/>
      <c r="O346" s="118"/>
      <c r="P346" s="118"/>
      <c r="Q346" s="118"/>
      <c r="R346" s="118"/>
      <c r="S346" s="118"/>
      <c r="T346" s="118"/>
      <c r="U346" s="118"/>
      <c r="V346" s="118"/>
      <c r="W346" s="118"/>
      <c r="X346" s="118"/>
      <c r="Y346" s="118"/>
      <c r="Z346" s="118"/>
      <c r="AA346" s="118"/>
      <c r="AB346" s="118"/>
      <c r="AC346" s="118"/>
      <c r="AD346" s="118"/>
      <c r="AE346" s="118"/>
      <c r="AF346" s="118"/>
      <c r="AG346" s="118"/>
      <c r="AH346" s="118"/>
      <c r="AI346" s="118"/>
      <c r="AJ346" s="118"/>
      <c r="AK346" s="118"/>
      <c r="AL346" s="118"/>
      <c r="AM346" s="118"/>
      <c r="AN346" s="118"/>
      <c r="AO346" s="118"/>
      <c r="AP346" s="118"/>
      <c r="AQ346" s="118"/>
      <c r="AR346" s="118"/>
      <c r="AS346" s="118"/>
      <c r="AT346" s="118"/>
      <c r="AU346" s="118"/>
      <c r="AV346" s="118"/>
      <c r="AW346" s="118"/>
      <c r="AX346" s="118"/>
      <c r="AY346" s="118"/>
      <c r="AZ346" s="118"/>
      <c r="BA346" s="118"/>
      <c r="BB346" s="118"/>
      <c r="BC346" s="118"/>
      <c r="BD346" s="118"/>
      <c r="BE346" s="118"/>
      <c r="BF346" s="118"/>
      <c r="BG346" s="118"/>
      <c r="BH346" s="118"/>
      <c r="BI346" s="118"/>
      <c r="BJ346" s="118"/>
      <c r="BK346" s="118"/>
      <c r="BL346" s="118"/>
      <c r="BM346" s="118"/>
      <c r="BN346" s="118"/>
      <c r="BO346" s="118"/>
      <c r="BP346" s="118"/>
      <c r="BQ346" s="118"/>
      <c r="BR346" s="118"/>
      <c r="BS346" s="118"/>
      <c r="BT346" s="118"/>
      <c r="BU346" s="118"/>
      <c r="BV346" s="118"/>
      <c r="BW346" s="118"/>
      <c r="BX346" s="118"/>
      <c r="BY346" s="118"/>
      <c r="BZ346" s="118"/>
      <c r="CA346" s="118"/>
    </row>
    <row r="347" spans="1:79">
      <c r="A347" s="35"/>
      <c r="B347" s="35"/>
      <c r="C347" s="35"/>
      <c r="D347" s="35"/>
      <c r="E347" s="35"/>
      <c r="F347" s="35"/>
      <c r="G347" s="35"/>
      <c r="H347" s="118"/>
      <c r="I347" s="118"/>
      <c r="J347" s="118"/>
      <c r="K347" s="118"/>
      <c r="L347" s="118"/>
      <c r="M347" s="118"/>
      <c r="N347" s="118"/>
      <c r="O347" s="118"/>
      <c r="P347" s="118"/>
      <c r="Q347" s="118"/>
      <c r="R347" s="118"/>
      <c r="S347" s="118"/>
      <c r="T347" s="118"/>
      <c r="U347" s="118"/>
      <c r="V347" s="118"/>
      <c r="W347" s="118"/>
      <c r="X347" s="118"/>
      <c r="Y347" s="118"/>
      <c r="Z347" s="118"/>
      <c r="AA347" s="118"/>
      <c r="AB347" s="118"/>
      <c r="AC347" s="118"/>
      <c r="AD347" s="118"/>
      <c r="AE347" s="118"/>
      <c r="AF347" s="118"/>
      <c r="AG347" s="118"/>
      <c r="AH347" s="118"/>
      <c r="AI347" s="118"/>
      <c r="AJ347" s="118"/>
      <c r="AK347" s="118"/>
      <c r="AL347" s="118"/>
      <c r="AM347" s="118"/>
      <c r="AN347" s="118"/>
      <c r="AO347" s="118"/>
      <c r="AP347" s="118"/>
      <c r="AQ347" s="118"/>
      <c r="AR347" s="118"/>
      <c r="AS347" s="118"/>
      <c r="AT347" s="118"/>
      <c r="AU347" s="118"/>
      <c r="AV347" s="118"/>
      <c r="AW347" s="118"/>
      <c r="AX347" s="118"/>
      <c r="AY347" s="118"/>
      <c r="AZ347" s="118"/>
      <c r="BA347" s="118"/>
      <c r="BB347" s="118"/>
      <c r="BC347" s="118"/>
      <c r="BD347" s="118"/>
      <c r="BE347" s="118"/>
      <c r="BF347" s="118"/>
      <c r="BG347" s="118"/>
      <c r="BH347" s="118"/>
      <c r="BI347" s="118"/>
      <c r="BJ347" s="118"/>
      <c r="BK347" s="118"/>
      <c r="BL347" s="118"/>
      <c r="BM347" s="118"/>
      <c r="BN347" s="118"/>
      <c r="BO347" s="118"/>
      <c r="BP347" s="118"/>
      <c r="BQ347" s="118"/>
      <c r="BR347" s="118"/>
      <c r="BS347" s="118"/>
      <c r="BT347" s="118"/>
      <c r="BU347" s="118"/>
      <c r="BV347" s="118"/>
      <c r="BW347" s="118"/>
      <c r="BX347" s="118"/>
      <c r="BY347" s="118"/>
      <c r="BZ347" s="118"/>
      <c r="CA347" s="118"/>
    </row>
    <row r="348" spans="1:79">
      <c r="A348" s="35"/>
      <c r="B348" s="35"/>
      <c r="C348" s="35"/>
      <c r="D348" s="35"/>
      <c r="E348" s="35"/>
      <c r="F348" s="35"/>
      <c r="G348" s="35"/>
      <c r="H348" s="118"/>
      <c r="I348" s="118"/>
      <c r="J348" s="118"/>
      <c r="K348" s="118"/>
      <c r="L348" s="118"/>
      <c r="M348" s="118"/>
      <c r="N348" s="118"/>
      <c r="O348" s="118"/>
      <c r="P348" s="118"/>
      <c r="Q348" s="118"/>
      <c r="R348" s="118"/>
      <c r="S348" s="118"/>
      <c r="T348" s="118"/>
      <c r="U348" s="118"/>
      <c r="V348" s="118"/>
      <c r="W348" s="118"/>
      <c r="X348" s="118"/>
      <c r="Y348" s="118"/>
      <c r="Z348" s="118"/>
      <c r="AA348" s="118"/>
      <c r="AB348" s="118"/>
      <c r="AC348" s="118"/>
      <c r="AD348" s="118"/>
      <c r="AE348" s="118"/>
      <c r="AF348" s="118"/>
      <c r="AG348" s="118"/>
      <c r="AH348" s="118"/>
      <c r="AI348" s="118"/>
      <c r="AJ348" s="118"/>
      <c r="AK348" s="118"/>
      <c r="AL348" s="118"/>
      <c r="AM348" s="118"/>
      <c r="AN348" s="118"/>
      <c r="AO348" s="118"/>
      <c r="AP348" s="118"/>
      <c r="AQ348" s="118"/>
      <c r="AR348" s="118"/>
      <c r="AS348" s="118"/>
      <c r="AT348" s="118"/>
      <c r="AU348" s="118"/>
      <c r="AV348" s="118"/>
      <c r="AW348" s="118"/>
      <c r="AX348" s="118"/>
      <c r="AY348" s="118"/>
      <c r="AZ348" s="118"/>
      <c r="BA348" s="118"/>
      <c r="BB348" s="118"/>
      <c r="BC348" s="118"/>
      <c r="BD348" s="118"/>
      <c r="BE348" s="118"/>
      <c r="BF348" s="118"/>
      <c r="BG348" s="118"/>
      <c r="BH348" s="118"/>
      <c r="BI348" s="118"/>
      <c r="BJ348" s="118"/>
      <c r="BK348" s="118"/>
      <c r="BL348" s="118"/>
      <c r="BM348" s="118"/>
      <c r="BN348" s="118"/>
      <c r="BO348" s="118"/>
      <c r="BP348" s="118"/>
      <c r="BQ348" s="118"/>
      <c r="BR348" s="118"/>
      <c r="BS348" s="118"/>
      <c r="BT348" s="118"/>
      <c r="BU348" s="118"/>
      <c r="BV348" s="118"/>
      <c r="BW348" s="118"/>
      <c r="BX348" s="118"/>
      <c r="BY348" s="118"/>
      <c r="BZ348" s="118"/>
      <c r="CA348" s="118"/>
    </row>
    <row r="349" spans="1:79">
      <c r="A349" s="35"/>
      <c r="B349" s="35"/>
      <c r="C349" s="35"/>
      <c r="D349" s="35"/>
      <c r="E349" s="35"/>
      <c r="F349" s="35"/>
      <c r="G349" s="35"/>
      <c r="H349" s="118"/>
      <c r="I349" s="118"/>
      <c r="J349" s="118"/>
      <c r="K349" s="118"/>
      <c r="L349" s="118"/>
      <c r="M349" s="118"/>
      <c r="N349" s="118"/>
      <c r="O349" s="118"/>
      <c r="P349" s="118"/>
      <c r="Q349" s="118"/>
      <c r="R349" s="118"/>
      <c r="S349" s="118"/>
      <c r="T349" s="118"/>
      <c r="U349" s="118"/>
      <c r="V349" s="118"/>
      <c r="W349" s="118"/>
      <c r="X349" s="118"/>
      <c r="Y349" s="118"/>
      <c r="Z349" s="118"/>
      <c r="AA349" s="118"/>
      <c r="AB349" s="118"/>
      <c r="AC349" s="118"/>
      <c r="AD349" s="118"/>
      <c r="AE349" s="118"/>
      <c r="AF349" s="118"/>
      <c r="AG349" s="118"/>
      <c r="AH349" s="118"/>
      <c r="AI349" s="118"/>
      <c r="AJ349" s="118"/>
      <c r="AK349" s="118"/>
      <c r="AL349" s="118"/>
      <c r="AM349" s="118"/>
      <c r="AN349" s="118"/>
      <c r="AO349" s="118"/>
      <c r="AP349" s="118"/>
      <c r="AQ349" s="118"/>
      <c r="AR349" s="118"/>
      <c r="AS349" s="118"/>
      <c r="AT349" s="118"/>
      <c r="AU349" s="118"/>
      <c r="AV349" s="118"/>
      <c r="AW349" s="118"/>
      <c r="AX349" s="118"/>
      <c r="AY349" s="118"/>
      <c r="AZ349" s="118"/>
      <c r="BA349" s="118"/>
      <c r="BB349" s="118"/>
      <c r="BC349" s="118"/>
      <c r="BD349" s="118"/>
      <c r="BE349" s="118"/>
      <c r="BF349" s="118"/>
      <c r="BG349" s="118"/>
      <c r="BH349" s="118"/>
      <c r="BI349" s="118"/>
      <c r="BJ349" s="118"/>
      <c r="BK349" s="118"/>
      <c r="BL349" s="118"/>
      <c r="BM349" s="118"/>
      <c r="BN349" s="118"/>
      <c r="BO349" s="118"/>
      <c r="BP349" s="118"/>
      <c r="BQ349" s="118"/>
      <c r="BR349" s="118"/>
      <c r="BS349" s="118"/>
      <c r="BT349" s="118"/>
      <c r="BU349" s="118"/>
      <c r="BV349" s="118"/>
      <c r="BW349" s="118"/>
      <c r="BX349" s="118"/>
      <c r="BY349" s="118"/>
      <c r="BZ349" s="118"/>
      <c r="CA349" s="118"/>
    </row>
    <row r="350" spans="1:79">
      <c r="A350" s="35"/>
      <c r="B350" s="35"/>
      <c r="C350" s="35"/>
      <c r="D350" s="35"/>
      <c r="E350" s="35"/>
      <c r="F350" s="35"/>
      <c r="G350" s="35"/>
      <c r="H350" s="118"/>
      <c r="I350" s="118"/>
      <c r="J350" s="118"/>
      <c r="K350" s="118"/>
      <c r="L350" s="118"/>
      <c r="M350" s="118"/>
      <c r="N350" s="118"/>
      <c r="O350" s="118"/>
      <c r="P350" s="118"/>
      <c r="Q350" s="118"/>
      <c r="R350" s="118"/>
      <c r="S350" s="118"/>
      <c r="T350" s="118"/>
      <c r="U350" s="118"/>
      <c r="V350" s="118"/>
      <c r="W350" s="118"/>
      <c r="X350" s="118"/>
      <c r="Y350" s="118"/>
      <c r="Z350" s="118"/>
      <c r="AA350" s="118"/>
      <c r="AB350" s="118"/>
      <c r="AC350" s="118"/>
      <c r="AD350" s="118"/>
      <c r="AE350" s="118"/>
      <c r="AF350" s="118"/>
      <c r="AG350" s="118"/>
      <c r="AH350" s="118"/>
      <c r="AI350" s="118"/>
      <c r="AJ350" s="118"/>
      <c r="AK350" s="118"/>
      <c r="AL350" s="118"/>
      <c r="AM350" s="118"/>
      <c r="AN350" s="118"/>
      <c r="AO350" s="118"/>
      <c r="AP350" s="118"/>
      <c r="AQ350" s="118"/>
      <c r="AR350" s="118"/>
      <c r="AS350" s="118"/>
      <c r="AT350" s="118"/>
      <c r="AU350" s="118"/>
      <c r="AV350" s="118"/>
      <c r="AW350" s="118"/>
      <c r="AX350" s="118"/>
      <c r="AY350" s="118"/>
      <c r="AZ350" s="118"/>
      <c r="BA350" s="118"/>
      <c r="BB350" s="118"/>
      <c r="BC350" s="118"/>
      <c r="BD350" s="118"/>
      <c r="BE350" s="118"/>
      <c r="BF350" s="118"/>
      <c r="BG350" s="118"/>
      <c r="BH350" s="118"/>
      <c r="BI350" s="118"/>
      <c r="BJ350" s="118"/>
      <c r="BK350" s="118"/>
      <c r="BL350" s="118"/>
      <c r="BM350" s="118"/>
      <c r="BN350" s="118"/>
      <c r="BO350" s="118"/>
      <c r="BP350" s="118"/>
      <c r="BQ350" s="118"/>
      <c r="BR350" s="118"/>
      <c r="BS350" s="118"/>
      <c r="BT350" s="118"/>
      <c r="BU350" s="118"/>
      <c r="BV350" s="118"/>
      <c r="BW350" s="118"/>
      <c r="BX350" s="118"/>
      <c r="BY350" s="118"/>
      <c r="BZ350" s="118"/>
      <c r="CA350" s="118"/>
    </row>
    <row r="351" spans="1:79">
      <c r="A351" s="35"/>
      <c r="B351" s="35"/>
      <c r="C351" s="35"/>
      <c r="D351" s="35"/>
      <c r="E351" s="35"/>
      <c r="F351" s="35"/>
      <c r="G351" s="35"/>
      <c r="H351" s="118"/>
      <c r="I351" s="118"/>
      <c r="J351" s="118"/>
      <c r="K351" s="118"/>
      <c r="L351" s="118"/>
      <c r="M351" s="118"/>
      <c r="N351" s="118"/>
      <c r="O351" s="118"/>
      <c r="P351" s="118"/>
      <c r="Q351" s="118"/>
      <c r="R351" s="118"/>
      <c r="S351" s="118"/>
      <c r="T351" s="118"/>
      <c r="U351" s="118"/>
      <c r="V351" s="118"/>
      <c r="W351" s="118"/>
      <c r="X351" s="118"/>
      <c r="Y351" s="118"/>
      <c r="Z351" s="118"/>
      <c r="AA351" s="118"/>
      <c r="AB351" s="118"/>
      <c r="AC351" s="118"/>
      <c r="AD351" s="118"/>
      <c r="AE351" s="118"/>
      <c r="AF351" s="118"/>
      <c r="AG351" s="118"/>
      <c r="AH351" s="118"/>
      <c r="AI351" s="118"/>
      <c r="AJ351" s="118"/>
      <c r="AK351" s="118"/>
      <c r="AL351" s="118"/>
      <c r="AM351" s="118"/>
      <c r="AN351" s="118"/>
      <c r="AO351" s="118"/>
      <c r="AP351" s="118"/>
      <c r="AQ351" s="118"/>
      <c r="AR351" s="118"/>
      <c r="AS351" s="118"/>
      <c r="AT351" s="118"/>
      <c r="AU351" s="118"/>
      <c r="AV351" s="118"/>
      <c r="AW351" s="118"/>
      <c r="AX351" s="118"/>
      <c r="AY351" s="118"/>
      <c r="AZ351" s="118"/>
      <c r="BA351" s="118"/>
      <c r="BB351" s="118"/>
      <c r="BC351" s="118"/>
      <c r="BD351" s="118"/>
      <c r="BE351" s="118"/>
      <c r="BF351" s="118"/>
      <c r="BG351" s="118"/>
      <c r="BH351" s="118"/>
      <c r="BI351" s="118"/>
      <c r="BJ351" s="118"/>
      <c r="BK351" s="118"/>
      <c r="BL351" s="118"/>
      <c r="BM351" s="118"/>
      <c r="BN351" s="118"/>
      <c r="BO351" s="118"/>
      <c r="BP351" s="118"/>
      <c r="BQ351" s="118"/>
      <c r="BR351" s="118"/>
      <c r="BS351" s="118"/>
      <c r="BT351" s="118"/>
      <c r="BU351" s="118"/>
      <c r="BV351" s="118"/>
      <c r="BW351" s="118"/>
      <c r="BX351" s="118"/>
      <c r="BY351" s="118"/>
      <c r="BZ351" s="118"/>
      <c r="CA351" s="118"/>
    </row>
    <row r="352" spans="1:79">
      <c r="A352" s="35"/>
      <c r="B352" s="35"/>
      <c r="C352" s="35"/>
      <c r="D352" s="35"/>
      <c r="E352" s="35"/>
      <c r="F352" s="35"/>
      <c r="G352" s="35"/>
      <c r="H352" s="118"/>
      <c r="I352" s="118"/>
      <c r="J352" s="118"/>
      <c r="K352" s="118"/>
      <c r="L352" s="118"/>
      <c r="M352" s="118"/>
      <c r="N352" s="118"/>
      <c r="O352" s="118"/>
      <c r="P352" s="118"/>
      <c r="Q352" s="118"/>
      <c r="R352" s="118"/>
      <c r="S352" s="118"/>
      <c r="T352" s="118"/>
      <c r="U352" s="118"/>
      <c r="V352" s="118"/>
      <c r="W352" s="118"/>
      <c r="X352" s="118"/>
      <c r="Y352" s="118"/>
      <c r="Z352" s="118"/>
      <c r="AA352" s="118"/>
      <c r="AB352" s="118"/>
      <c r="AC352" s="118"/>
      <c r="AD352" s="118"/>
      <c r="AE352" s="118"/>
      <c r="AF352" s="118"/>
      <c r="AG352" s="118"/>
      <c r="AH352" s="118"/>
      <c r="AI352" s="118"/>
      <c r="AJ352" s="118"/>
      <c r="AK352" s="118"/>
      <c r="AL352" s="118"/>
      <c r="AM352" s="118"/>
      <c r="AN352" s="118"/>
      <c r="AO352" s="118"/>
      <c r="AP352" s="118"/>
      <c r="AQ352" s="118"/>
      <c r="AR352" s="118"/>
      <c r="AS352" s="118"/>
      <c r="AT352" s="118"/>
      <c r="AU352" s="118"/>
      <c r="AV352" s="118"/>
      <c r="AW352" s="118"/>
      <c r="AX352" s="118"/>
      <c r="AY352" s="118"/>
      <c r="AZ352" s="118"/>
      <c r="BA352" s="118"/>
      <c r="BB352" s="118"/>
      <c r="BC352" s="118"/>
      <c r="BD352" s="118"/>
      <c r="BE352" s="118"/>
      <c r="BF352" s="118"/>
      <c r="BG352" s="118"/>
      <c r="BH352" s="118"/>
      <c r="BI352" s="118"/>
      <c r="BJ352" s="118"/>
      <c r="BK352" s="118"/>
      <c r="BL352" s="118"/>
      <c r="BM352" s="118"/>
      <c r="BN352" s="118"/>
      <c r="BO352" s="118"/>
      <c r="BP352" s="118"/>
      <c r="BQ352" s="118"/>
      <c r="BR352" s="118"/>
      <c r="BS352" s="118"/>
      <c r="BT352" s="118"/>
      <c r="BU352" s="118"/>
      <c r="BV352" s="118"/>
      <c r="BW352" s="118"/>
      <c r="BX352" s="118"/>
      <c r="BY352" s="118"/>
      <c r="BZ352" s="118"/>
      <c r="CA352" s="118"/>
    </row>
    <row r="353" spans="1:79">
      <c r="A353" s="35"/>
      <c r="B353" s="35"/>
      <c r="C353" s="35"/>
      <c r="D353" s="35"/>
      <c r="E353" s="35"/>
      <c r="F353" s="35"/>
      <c r="G353" s="35"/>
      <c r="H353" s="118"/>
      <c r="I353" s="118"/>
      <c r="J353" s="118"/>
      <c r="K353" s="118"/>
      <c r="L353" s="118"/>
      <c r="M353" s="118"/>
      <c r="N353" s="118"/>
      <c r="O353" s="118"/>
      <c r="P353" s="118"/>
      <c r="Q353" s="118"/>
      <c r="R353" s="118"/>
      <c r="S353" s="118"/>
      <c r="T353" s="118"/>
      <c r="U353" s="118"/>
      <c r="V353" s="118"/>
      <c r="W353" s="118"/>
      <c r="X353" s="118"/>
      <c r="Y353" s="118"/>
      <c r="Z353" s="118"/>
      <c r="AA353" s="118"/>
      <c r="AB353" s="118"/>
      <c r="AC353" s="118"/>
      <c r="AD353" s="118"/>
      <c r="AE353" s="118"/>
      <c r="AF353" s="118"/>
      <c r="AG353" s="118"/>
      <c r="AH353" s="118"/>
      <c r="AI353" s="118"/>
      <c r="AJ353" s="118"/>
      <c r="AK353" s="118"/>
      <c r="AL353" s="118"/>
      <c r="AM353" s="118"/>
      <c r="AN353" s="118"/>
      <c r="AO353" s="118"/>
      <c r="AP353" s="118"/>
      <c r="AQ353" s="118"/>
      <c r="AR353" s="118"/>
      <c r="AS353" s="118"/>
      <c r="AT353" s="118"/>
      <c r="AU353" s="118"/>
      <c r="AV353" s="118"/>
      <c r="AW353" s="118"/>
      <c r="AX353" s="118"/>
      <c r="AY353" s="118"/>
      <c r="AZ353" s="118"/>
      <c r="BA353" s="118"/>
      <c r="BB353" s="118"/>
      <c r="BC353" s="118"/>
      <c r="BD353" s="118"/>
      <c r="BE353" s="118"/>
      <c r="BF353" s="118"/>
      <c r="BG353" s="118"/>
      <c r="BH353" s="118"/>
      <c r="BI353" s="118"/>
      <c r="BJ353" s="118"/>
      <c r="BK353" s="118"/>
      <c r="BL353" s="118"/>
      <c r="BM353" s="118"/>
      <c r="BN353" s="118"/>
      <c r="BO353" s="118"/>
      <c r="BP353" s="118"/>
      <c r="BQ353" s="118"/>
      <c r="BR353" s="118"/>
      <c r="BS353" s="118"/>
      <c r="BT353" s="118"/>
      <c r="BU353" s="118"/>
      <c r="BV353" s="118"/>
      <c r="BW353" s="118"/>
      <c r="BX353" s="118"/>
      <c r="BY353" s="118"/>
      <c r="BZ353" s="118"/>
      <c r="CA353" s="118"/>
    </row>
    <row r="354" spans="1:79">
      <c r="A354" s="35"/>
      <c r="B354" s="35"/>
      <c r="C354" s="35"/>
      <c r="D354" s="35"/>
      <c r="E354" s="35"/>
      <c r="F354" s="35"/>
      <c r="G354" s="35"/>
      <c r="H354" s="118"/>
      <c r="I354" s="118"/>
      <c r="J354" s="118"/>
      <c r="K354" s="118"/>
      <c r="L354" s="118"/>
      <c r="M354" s="118"/>
      <c r="N354" s="118"/>
      <c r="O354" s="118"/>
      <c r="P354" s="118"/>
      <c r="Q354" s="118"/>
      <c r="R354" s="118"/>
      <c r="S354" s="118"/>
      <c r="T354" s="118"/>
      <c r="U354" s="118"/>
      <c r="V354" s="118"/>
      <c r="W354" s="118"/>
      <c r="X354" s="118"/>
      <c r="Y354" s="118"/>
      <c r="Z354" s="118"/>
      <c r="AA354" s="118"/>
      <c r="AB354" s="118"/>
      <c r="AC354" s="118"/>
      <c r="AD354" s="118"/>
      <c r="AE354" s="118"/>
      <c r="AF354" s="118"/>
      <c r="AG354" s="118"/>
      <c r="AH354" s="118"/>
      <c r="AI354" s="118"/>
      <c r="AJ354" s="118"/>
      <c r="AK354" s="118"/>
      <c r="AL354" s="118"/>
      <c r="AM354" s="118"/>
      <c r="AN354" s="118"/>
      <c r="AO354" s="118"/>
      <c r="AP354" s="118"/>
      <c r="AQ354" s="118"/>
      <c r="AR354" s="118"/>
      <c r="AS354" s="118"/>
      <c r="AT354" s="118"/>
      <c r="AU354" s="118"/>
      <c r="AV354" s="118"/>
      <c r="AW354" s="118"/>
      <c r="AX354" s="118"/>
      <c r="AY354" s="118"/>
      <c r="AZ354" s="118"/>
      <c r="BA354" s="118"/>
      <c r="BB354" s="118"/>
      <c r="BC354" s="118"/>
      <c r="BD354" s="118"/>
      <c r="BE354" s="118"/>
      <c r="BF354" s="118"/>
      <c r="BG354" s="118"/>
      <c r="BH354" s="118"/>
      <c r="BI354" s="118"/>
      <c r="BJ354" s="118"/>
      <c r="BK354" s="118"/>
      <c r="BL354" s="118"/>
      <c r="BM354" s="118"/>
      <c r="BN354" s="118"/>
      <c r="BO354" s="118"/>
      <c r="BP354" s="118"/>
      <c r="BQ354" s="118"/>
      <c r="BR354" s="118"/>
      <c r="BS354" s="118"/>
      <c r="BT354" s="118"/>
      <c r="BU354" s="118"/>
      <c r="BV354" s="118"/>
      <c r="BW354" s="118"/>
      <c r="BX354" s="118"/>
      <c r="BY354" s="118"/>
      <c r="BZ354" s="118"/>
      <c r="CA354" s="118"/>
    </row>
    <row r="355" spans="1:79">
      <c r="A355" s="35"/>
      <c r="B355" s="35"/>
      <c r="C355" s="35"/>
      <c r="D355" s="35"/>
      <c r="E355" s="35"/>
      <c r="F355" s="35"/>
      <c r="G355" s="35"/>
      <c r="H355" s="118"/>
      <c r="I355" s="118"/>
      <c r="J355" s="118"/>
      <c r="K355" s="118"/>
      <c r="L355" s="118"/>
      <c r="M355" s="118"/>
      <c r="N355" s="118"/>
      <c r="O355" s="118"/>
      <c r="P355" s="118"/>
      <c r="Q355" s="118"/>
      <c r="R355" s="118"/>
      <c r="S355" s="118"/>
      <c r="T355" s="118"/>
      <c r="U355" s="118"/>
      <c r="V355" s="118"/>
      <c r="W355" s="118"/>
      <c r="X355" s="118"/>
      <c r="Y355" s="118"/>
      <c r="Z355" s="118"/>
      <c r="AA355" s="118"/>
      <c r="AB355" s="118"/>
      <c r="AC355" s="118"/>
      <c r="AD355" s="118"/>
      <c r="AE355" s="118"/>
      <c r="AF355" s="118"/>
      <c r="AG355" s="118"/>
      <c r="AH355" s="118"/>
      <c r="AI355" s="118"/>
      <c r="AJ355" s="118"/>
      <c r="AK355" s="118"/>
      <c r="AL355" s="118"/>
      <c r="AM355" s="118"/>
      <c r="AN355" s="118"/>
      <c r="AO355" s="118"/>
      <c r="AP355" s="118"/>
      <c r="AQ355" s="118"/>
      <c r="AR355" s="118"/>
      <c r="AS355" s="118"/>
      <c r="AT355" s="118"/>
      <c r="AU355" s="118"/>
      <c r="AV355" s="118"/>
      <c r="AW355" s="118"/>
      <c r="AX355" s="118"/>
      <c r="AY355" s="118"/>
      <c r="AZ355" s="118"/>
      <c r="BA355" s="118"/>
      <c r="BB355" s="118"/>
      <c r="BC355" s="118"/>
      <c r="BD355" s="118"/>
      <c r="BE355" s="118"/>
      <c r="BF355" s="118"/>
      <c r="BG355" s="118"/>
      <c r="BH355" s="118"/>
      <c r="BI355" s="118"/>
      <c r="BJ355" s="118"/>
      <c r="BK355" s="118"/>
      <c r="BL355" s="118"/>
      <c r="BM355" s="118"/>
      <c r="BN355" s="118"/>
      <c r="BO355" s="118"/>
      <c r="BP355" s="118"/>
      <c r="BQ355" s="118"/>
      <c r="BR355" s="118"/>
      <c r="BS355" s="118"/>
      <c r="BT355" s="118"/>
      <c r="BU355" s="118"/>
      <c r="BV355" s="118"/>
      <c r="BW355" s="118"/>
      <c r="BX355" s="118"/>
      <c r="BY355" s="118"/>
      <c r="BZ355" s="118"/>
      <c r="CA355" s="118"/>
    </row>
    <row r="356" spans="1:79">
      <c r="A356" s="35"/>
      <c r="B356" s="35"/>
      <c r="C356" s="35"/>
      <c r="D356" s="35"/>
      <c r="E356" s="35"/>
      <c r="F356" s="35"/>
      <c r="G356" s="35"/>
      <c r="H356" s="118"/>
      <c r="I356" s="118"/>
      <c r="J356" s="118"/>
      <c r="K356" s="118"/>
      <c r="L356" s="118"/>
      <c r="M356" s="118"/>
      <c r="N356" s="118"/>
      <c r="O356" s="118"/>
      <c r="P356" s="118"/>
      <c r="Q356" s="118"/>
      <c r="R356" s="118"/>
      <c r="S356" s="118"/>
      <c r="T356" s="118"/>
      <c r="U356" s="118"/>
      <c r="V356" s="118"/>
      <c r="W356" s="118"/>
      <c r="X356" s="118"/>
      <c r="Y356" s="118"/>
      <c r="Z356" s="118"/>
      <c r="AA356" s="118"/>
      <c r="AB356" s="118"/>
      <c r="AC356" s="118"/>
      <c r="AD356" s="118"/>
      <c r="AE356" s="118"/>
      <c r="AF356" s="118"/>
      <c r="AG356" s="118"/>
      <c r="AH356" s="118"/>
      <c r="AI356" s="118"/>
      <c r="AJ356" s="118"/>
      <c r="AK356" s="118"/>
      <c r="AL356" s="118"/>
      <c r="AM356" s="118"/>
      <c r="AN356" s="118"/>
      <c r="AO356" s="118"/>
      <c r="AP356" s="118"/>
      <c r="AQ356" s="118"/>
      <c r="AR356" s="118"/>
      <c r="AS356" s="118"/>
      <c r="AT356" s="118"/>
      <c r="AU356" s="118"/>
      <c r="AV356" s="118"/>
      <c r="AW356" s="118"/>
      <c r="AX356" s="118"/>
      <c r="AY356" s="118"/>
      <c r="AZ356" s="118"/>
      <c r="BA356" s="118"/>
      <c r="BB356" s="118"/>
      <c r="BC356" s="118"/>
      <c r="BD356" s="118"/>
      <c r="BE356" s="118"/>
      <c r="BF356" s="118"/>
      <c r="BG356" s="118"/>
      <c r="BH356" s="118"/>
      <c r="BI356" s="118"/>
      <c r="BJ356" s="118"/>
      <c r="BK356" s="118"/>
      <c r="BL356" s="118"/>
      <c r="BM356" s="118"/>
      <c r="BN356" s="118"/>
      <c r="BO356" s="118"/>
      <c r="BP356" s="118"/>
      <c r="BQ356" s="118"/>
      <c r="BR356" s="118"/>
      <c r="BS356" s="118"/>
      <c r="BT356" s="118"/>
      <c r="BU356" s="118"/>
      <c r="BV356" s="118"/>
      <c r="BW356" s="118"/>
      <c r="BX356" s="118"/>
      <c r="BY356" s="118"/>
      <c r="BZ356" s="118"/>
      <c r="CA356" s="118"/>
    </row>
    <row r="357" spans="1:79">
      <c r="A357" s="35"/>
      <c r="B357" s="35"/>
      <c r="C357" s="35"/>
      <c r="D357" s="35"/>
      <c r="E357" s="35"/>
      <c r="F357" s="35"/>
      <c r="G357" s="35"/>
      <c r="H357" s="118"/>
      <c r="I357" s="118"/>
      <c r="J357" s="118"/>
      <c r="K357" s="118"/>
      <c r="L357" s="118"/>
      <c r="M357" s="118"/>
      <c r="N357" s="118"/>
      <c r="O357" s="118"/>
      <c r="P357" s="118"/>
      <c r="Q357" s="118"/>
      <c r="R357" s="118"/>
      <c r="S357" s="118"/>
      <c r="T357" s="118"/>
      <c r="U357" s="118"/>
      <c r="V357" s="118"/>
      <c r="W357" s="118"/>
      <c r="X357" s="118"/>
      <c r="Y357" s="118"/>
      <c r="Z357" s="118"/>
      <c r="AA357" s="118"/>
      <c r="AB357" s="118"/>
      <c r="AC357" s="118"/>
      <c r="AD357" s="118"/>
      <c r="AE357" s="118"/>
      <c r="AF357" s="118"/>
      <c r="AG357" s="118"/>
      <c r="AH357" s="118"/>
      <c r="AI357" s="118"/>
      <c r="AJ357" s="118"/>
      <c r="AK357" s="118"/>
      <c r="AL357" s="118"/>
      <c r="AM357" s="118"/>
      <c r="AN357" s="118"/>
      <c r="AO357" s="118"/>
      <c r="AP357" s="118"/>
      <c r="AQ357" s="118"/>
      <c r="AR357" s="118"/>
      <c r="AS357" s="118"/>
      <c r="AT357" s="118"/>
      <c r="AU357" s="118"/>
      <c r="AV357" s="118"/>
      <c r="AW357" s="118"/>
      <c r="AX357" s="118"/>
      <c r="AY357" s="118"/>
      <c r="AZ357" s="118"/>
      <c r="BA357" s="118"/>
      <c r="BB357" s="118"/>
      <c r="BC357" s="118"/>
      <c r="BD357" s="118"/>
      <c r="BE357" s="118"/>
      <c r="BF357" s="118"/>
      <c r="BG357" s="118"/>
      <c r="BH357" s="118"/>
      <c r="BI357" s="118"/>
      <c r="BJ357" s="118"/>
      <c r="BK357" s="118"/>
      <c r="BL357" s="118"/>
      <c r="BM357" s="118"/>
      <c r="BN357" s="118"/>
      <c r="BO357" s="118"/>
      <c r="BP357" s="118"/>
      <c r="BQ357" s="118"/>
      <c r="BR357" s="118"/>
      <c r="BS357" s="118"/>
      <c r="BT357" s="118"/>
      <c r="BU357" s="118"/>
      <c r="BV357" s="118"/>
      <c r="BW357" s="118"/>
      <c r="BX357" s="118"/>
      <c r="BY357" s="118"/>
      <c r="BZ357" s="118"/>
      <c r="CA357" s="118"/>
    </row>
    <row r="358" spans="1:79">
      <c r="A358" s="35"/>
      <c r="B358" s="35"/>
      <c r="C358" s="35"/>
      <c r="D358" s="35"/>
      <c r="E358" s="35"/>
      <c r="F358" s="35"/>
      <c r="G358" s="35"/>
      <c r="H358" s="118"/>
      <c r="I358" s="118"/>
      <c r="J358" s="118"/>
      <c r="K358" s="118"/>
      <c r="L358" s="118"/>
      <c r="M358" s="118"/>
      <c r="N358" s="118"/>
      <c r="O358" s="118"/>
      <c r="P358" s="118"/>
      <c r="Q358" s="118"/>
      <c r="R358" s="118"/>
      <c r="S358" s="118"/>
      <c r="T358" s="118"/>
      <c r="U358" s="118"/>
      <c r="V358" s="118"/>
      <c r="W358" s="118"/>
      <c r="X358" s="118"/>
      <c r="Y358" s="118"/>
      <c r="Z358" s="118"/>
      <c r="AA358" s="118"/>
      <c r="AB358" s="118"/>
      <c r="AC358" s="118"/>
      <c r="AD358" s="118"/>
      <c r="AE358" s="118"/>
      <c r="AF358" s="118"/>
      <c r="AG358" s="118"/>
      <c r="AH358" s="118"/>
      <c r="AI358" s="118"/>
      <c r="AJ358" s="118"/>
      <c r="AK358" s="118"/>
      <c r="AL358" s="118"/>
      <c r="AM358" s="118"/>
      <c r="AN358" s="118"/>
      <c r="AO358" s="118"/>
      <c r="AP358" s="118"/>
      <c r="AQ358" s="118"/>
      <c r="AR358" s="118"/>
      <c r="AS358" s="118"/>
      <c r="AT358" s="118"/>
      <c r="AU358" s="118"/>
      <c r="AV358" s="118"/>
      <c r="AW358" s="118"/>
      <c r="AX358" s="118"/>
      <c r="AY358" s="118"/>
      <c r="AZ358" s="118"/>
      <c r="BA358" s="118"/>
      <c r="BB358" s="118"/>
      <c r="BC358" s="118"/>
      <c r="BD358" s="118"/>
      <c r="BE358" s="118"/>
      <c r="BF358" s="118"/>
      <c r="BG358" s="118"/>
      <c r="BH358" s="118"/>
      <c r="BI358" s="118"/>
      <c r="BJ358" s="118"/>
      <c r="BK358" s="118"/>
      <c r="BL358" s="118"/>
      <c r="BM358" s="118"/>
      <c r="BN358" s="118"/>
      <c r="BO358" s="118"/>
      <c r="BP358" s="118"/>
      <c r="BQ358" s="118"/>
      <c r="BR358" s="118"/>
      <c r="BS358" s="118"/>
      <c r="BT358" s="118"/>
      <c r="BU358" s="118"/>
      <c r="BV358" s="118"/>
      <c r="BW358" s="118"/>
      <c r="BX358" s="118"/>
      <c r="BY358" s="118"/>
      <c r="BZ358" s="118"/>
      <c r="CA358" s="118"/>
    </row>
    <row r="359" spans="1:79">
      <c r="A359" s="35"/>
      <c r="B359" s="35"/>
      <c r="C359" s="35"/>
      <c r="D359" s="35"/>
      <c r="E359" s="35"/>
      <c r="F359" s="35"/>
      <c r="G359" s="35"/>
      <c r="H359" s="118"/>
      <c r="I359" s="118"/>
      <c r="J359" s="118"/>
      <c r="K359" s="118"/>
      <c r="L359" s="118"/>
      <c r="M359" s="118"/>
      <c r="N359" s="118"/>
      <c r="O359" s="118"/>
      <c r="P359" s="118"/>
      <c r="Q359" s="118"/>
      <c r="R359" s="118"/>
      <c r="S359" s="118"/>
      <c r="T359" s="118"/>
      <c r="U359" s="118"/>
      <c r="V359" s="118"/>
      <c r="W359" s="118"/>
      <c r="X359" s="118"/>
      <c r="Y359" s="118"/>
      <c r="Z359" s="118"/>
      <c r="AA359" s="118"/>
      <c r="AB359" s="118"/>
      <c r="AC359" s="118"/>
      <c r="AD359" s="118"/>
      <c r="AE359" s="118"/>
      <c r="AF359" s="118"/>
      <c r="AG359" s="118"/>
      <c r="AH359" s="118"/>
      <c r="AI359" s="118"/>
      <c r="AJ359" s="118"/>
      <c r="AK359" s="118"/>
      <c r="AL359" s="118"/>
      <c r="AM359" s="118"/>
      <c r="AN359" s="118"/>
      <c r="AO359" s="118"/>
      <c r="AP359" s="118"/>
      <c r="AQ359" s="118"/>
      <c r="AR359" s="118"/>
      <c r="AS359" s="118"/>
      <c r="AT359" s="118"/>
      <c r="AU359" s="118"/>
      <c r="AV359" s="118"/>
      <c r="AW359" s="118"/>
      <c r="AX359" s="118"/>
      <c r="AY359" s="118"/>
      <c r="AZ359" s="118"/>
      <c r="BA359" s="118"/>
      <c r="BB359" s="118"/>
      <c r="BC359" s="118"/>
      <c r="BD359" s="118"/>
      <c r="BE359" s="118"/>
      <c r="BF359" s="118"/>
      <c r="BG359" s="118"/>
      <c r="BH359" s="118"/>
      <c r="BI359" s="118"/>
      <c r="BJ359" s="118"/>
      <c r="BK359" s="118"/>
      <c r="BL359" s="118"/>
      <c r="BM359" s="118"/>
      <c r="BN359" s="118"/>
      <c r="BO359" s="118"/>
      <c r="BP359" s="118"/>
      <c r="BQ359" s="118"/>
      <c r="BR359" s="118"/>
      <c r="BS359" s="118"/>
      <c r="BT359" s="118"/>
      <c r="BU359" s="118"/>
      <c r="BV359" s="118"/>
      <c r="BW359" s="118"/>
      <c r="BX359" s="118"/>
      <c r="BY359" s="118"/>
      <c r="BZ359" s="118"/>
      <c r="CA359" s="118"/>
    </row>
    <row r="360" spans="1:79">
      <c r="A360" s="35"/>
      <c r="B360" s="35"/>
      <c r="C360" s="35"/>
      <c r="D360" s="35"/>
      <c r="E360" s="35"/>
      <c r="F360" s="35"/>
      <c r="G360" s="35"/>
      <c r="H360" s="118"/>
      <c r="I360" s="118"/>
      <c r="J360" s="118"/>
      <c r="K360" s="118"/>
      <c r="L360" s="118"/>
      <c r="M360" s="118"/>
      <c r="N360" s="118"/>
      <c r="O360" s="118"/>
      <c r="P360" s="118"/>
      <c r="Q360" s="118"/>
      <c r="R360" s="118"/>
      <c r="S360" s="118"/>
      <c r="T360" s="118"/>
      <c r="U360" s="118"/>
      <c r="V360" s="118"/>
      <c r="W360" s="118"/>
      <c r="X360" s="118"/>
      <c r="Y360" s="118"/>
      <c r="Z360" s="118"/>
      <c r="AA360" s="118"/>
      <c r="AB360" s="118"/>
      <c r="AC360" s="118"/>
      <c r="AD360" s="118"/>
      <c r="AE360" s="118"/>
      <c r="AF360" s="118"/>
      <c r="AG360" s="118"/>
      <c r="AH360" s="118"/>
      <c r="AI360" s="118"/>
      <c r="AJ360" s="118"/>
      <c r="AK360" s="118"/>
      <c r="AL360" s="118"/>
      <c r="AM360" s="118"/>
      <c r="AN360" s="118"/>
      <c r="AO360" s="118"/>
      <c r="AP360" s="118"/>
      <c r="AQ360" s="118"/>
      <c r="AR360" s="118"/>
      <c r="AS360" s="118"/>
      <c r="AT360" s="118"/>
      <c r="AU360" s="118"/>
      <c r="AV360" s="118"/>
      <c r="AW360" s="118"/>
      <c r="AX360" s="118"/>
      <c r="AY360" s="118"/>
      <c r="AZ360" s="118"/>
      <c r="BA360" s="118"/>
      <c r="BB360" s="118"/>
      <c r="BC360" s="118"/>
      <c r="BD360" s="118"/>
      <c r="BE360" s="118"/>
      <c r="BF360" s="118"/>
      <c r="BG360" s="118"/>
      <c r="BH360" s="118"/>
      <c r="BI360" s="118"/>
      <c r="BJ360" s="118"/>
      <c r="BK360" s="118"/>
      <c r="BL360" s="118"/>
      <c r="BM360" s="118"/>
      <c r="BN360" s="118"/>
      <c r="BO360" s="118"/>
      <c r="BP360" s="118"/>
      <c r="BQ360" s="118"/>
      <c r="BR360" s="118"/>
      <c r="BS360" s="118"/>
      <c r="BT360" s="118"/>
      <c r="BU360" s="118"/>
      <c r="BV360" s="118"/>
      <c r="BW360" s="118"/>
      <c r="BX360" s="118"/>
      <c r="BY360" s="118"/>
      <c r="BZ360" s="118"/>
      <c r="CA360" s="118"/>
    </row>
    <row r="361" spans="1:79">
      <c r="A361" s="35"/>
      <c r="B361" s="35"/>
      <c r="C361" s="35"/>
      <c r="D361" s="35"/>
      <c r="E361" s="35"/>
      <c r="F361" s="35"/>
      <c r="G361" s="35"/>
      <c r="H361" s="118"/>
      <c r="I361" s="118"/>
      <c r="J361" s="118"/>
      <c r="K361" s="118"/>
      <c r="L361" s="118"/>
      <c r="M361" s="118"/>
      <c r="N361" s="118"/>
      <c r="O361" s="118"/>
      <c r="P361" s="118"/>
      <c r="Q361" s="118"/>
      <c r="R361" s="118"/>
      <c r="S361" s="118"/>
      <c r="T361" s="118"/>
      <c r="U361" s="118"/>
      <c r="V361" s="118"/>
      <c r="W361" s="118"/>
      <c r="X361" s="118"/>
      <c r="Y361" s="118"/>
      <c r="Z361" s="118"/>
      <c r="AA361" s="118"/>
      <c r="AB361" s="118"/>
      <c r="AC361" s="118"/>
      <c r="AD361" s="118"/>
      <c r="AE361" s="118"/>
      <c r="AF361" s="118"/>
      <c r="AG361" s="118"/>
      <c r="AH361" s="118"/>
      <c r="AI361" s="118"/>
      <c r="AJ361" s="118"/>
      <c r="AK361" s="118"/>
      <c r="AL361" s="118"/>
      <c r="AM361" s="118"/>
      <c r="AN361" s="118"/>
      <c r="AO361" s="118"/>
      <c r="AP361" s="118"/>
      <c r="AQ361" s="118"/>
      <c r="AR361" s="118"/>
      <c r="AS361" s="118"/>
      <c r="AT361" s="118"/>
      <c r="AU361" s="118"/>
      <c r="AV361" s="118"/>
      <c r="AW361" s="118"/>
      <c r="AX361" s="118"/>
      <c r="AY361" s="118"/>
      <c r="AZ361" s="118"/>
      <c r="BA361" s="118"/>
      <c r="BB361" s="118"/>
      <c r="BC361" s="118"/>
      <c r="BD361" s="118"/>
      <c r="BE361" s="118"/>
      <c r="BF361" s="118"/>
      <c r="BG361" s="118"/>
      <c r="BH361" s="118"/>
      <c r="BI361" s="118"/>
      <c r="BJ361" s="118"/>
      <c r="BK361" s="118"/>
      <c r="BL361" s="118"/>
      <c r="BM361" s="118"/>
      <c r="BN361" s="118"/>
      <c r="BO361" s="118"/>
      <c r="BP361" s="118"/>
      <c r="BQ361" s="118"/>
      <c r="BR361" s="118"/>
      <c r="BS361" s="118"/>
      <c r="BT361" s="118"/>
      <c r="BU361" s="118"/>
      <c r="BV361" s="118"/>
      <c r="BW361" s="118"/>
      <c r="BX361" s="118"/>
      <c r="BY361" s="118"/>
      <c r="BZ361" s="118"/>
      <c r="CA361" s="118"/>
    </row>
    <row r="362" spans="1:79">
      <c r="A362" s="35"/>
      <c r="B362" s="35"/>
      <c r="C362" s="35"/>
      <c r="D362" s="35"/>
      <c r="E362" s="35"/>
      <c r="F362" s="35"/>
      <c r="G362" s="35"/>
      <c r="H362" s="118"/>
      <c r="I362" s="118"/>
      <c r="J362" s="118"/>
      <c r="K362" s="118"/>
      <c r="L362" s="118"/>
      <c r="M362" s="118"/>
      <c r="N362" s="118"/>
      <c r="O362" s="118"/>
      <c r="P362" s="118"/>
      <c r="Q362" s="118"/>
      <c r="R362" s="118"/>
      <c r="S362" s="118"/>
      <c r="T362" s="118"/>
      <c r="U362" s="118"/>
      <c r="V362" s="118"/>
      <c r="W362" s="118"/>
      <c r="X362" s="118"/>
      <c r="Y362" s="118"/>
      <c r="Z362" s="118"/>
      <c r="AA362" s="118"/>
      <c r="AB362" s="118"/>
      <c r="AC362" s="118"/>
      <c r="AD362" s="118"/>
      <c r="AE362" s="118"/>
      <c r="AF362" s="118"/>
      <c r="AG362" s="118"/>
      <c r="AH362" s="118"/>
      <c r="AI362" s="118"/>
      <c r="AJ362" s="118"/>
      <c r="AK362" s="118"/>
      <c r="AL362" s="118"/>
      <c r="AM362" s="118"/>
      <c r="AN362" s="118"/>
      <c r="AO362" s="118"/>
      <c r="AP362" s="118"/>
      <c r="AQ362" s="118"/>
      <c r="AR362" s="118"/>
      <c r="AS362" s="118"/>
      <c r="AT362" s="118"/>
      <c r="AU362" s="118"/>
      <c r="AV362" s="118"/>
      <c r="AW362" s="118"/>
      <c r="AX362" s="118"/>
      <c r="AY362" s="118"/>
      <c r="AZ362" s="118"/>
      <c r="BA362" s="118"/>
      <c r="BB362" s="118"/>
      <c r="BC362" s="118"/>
      <c r="BD362" s="118"/>
      <c r="BE362" s="118"/>
      <c r="BF362" s="118"/>
      <c r="BG362" s="118"/>
      <c r="BH362" s="118"/>
      <c r="BI362" s="118"/>
      <c r="BJ362" s="118"/>
      <c r="BK362" s="118"/>
      <c r="BL362" s="118"/>
      <c r="BM362" s="118"/>
      <c r="BN362" s="118"/>
      <c r="BO362" s="118"/>
      <c r="BP362" s="118"/>
      <c r="BQ362" s="118"/>
      <c r="BR362" s="118"/>
      <c r="BS362" s="118"/>
      <c r="BT362" s="118"/>
      <c r="BU362" s="118"/>
      <c r="BV362" s="118"/>
      <c r="BW362" s="118"/>
      <c r="BX362" s="118"/>
      <c r="BY362" s="118"/>
      <c r="BZ362" s="118"/>
      <c r="CA362" s="118"/>
    </row>
    <row r="363" spans="1:79">
      <c r="A363" s="35"/>
      <c r="B363" s="35"/>
      <c r="C363" s="35"/>
      <c r="D363" s="35"/>
      <c r="E363" s="35"/>
      <c r="F363" s="35"/>
      <c r="G363" s="35"/>
      <c r="H363" s="118"/>
      <c r="I363" s="118"/>
      <c r="J363" s="118"/>
      <c r="K363" s="118"/>
      <c r="L363" s="118"/>
      <c r="M363" s="118"/>
      <c r="N363" s="118"/>
      <c r="O363" s="118"/>
      <c r="P363" s="118"/>
      <c r="Q363" s="118"/>
      <c r="R363" s="118"/>
      <c r="S363" s="118"/>
      <c r="T363" s="118"/>
      <c r="U363" s="118"/>
      <c r="V363" s="118"/>
      <c r="W363" s="118"/>
      <c r="X363" s="118"/>
      <c r="Y363" s="118"/>
      <c r="Z363" s="118"/>
      <c r="AA363" s="118"/>
      <c r="AB363" s="118"/>
      <c r="AC363" s="118"/>
      <c r="AD363" s="118"/>
      <c r="AE363" s="118"/>
      <c r="AF363" s="118"/>
      <c r="AG363" s="118"/>
      <c r="AH363" s="118"/>
      <c r="AI363" s="118"/>
      <c r="AJ363" s="118"/>
      <c r="AK363" s="118"/>
      <c r="AL363" s="118"/>
      <c r="AM363" s="118"/>
      <c r="AN363" s="118"/>
      <c r="AO363" s="118"/>
      <c r="AP363" s="118"/>
      <c r="AQ363" s="118"/>
      <c r="AR363" s="118"/>
      <c r="AS363" s="118"/>
      <c r="AT363" s="118"/>
      <c r="AU363" s="118"/>
      <c r="AV363" s="118"/>
      <c r="AW363" s="118"/>
      <c r="AX363" s="118"/>
      <c r="AY363" s="118"/>
      <c r="AZ363" s="118"/>
      <c r="BA363" s="118"/>
      <c r="BB363" s="118"/>
      <c r="BC363" s="118"/>
      <c r="BD363" s="118"/>
      <c r="BE363" s="118"/>
      <c r="BF363" s="118"/>
      <c r="BG363" s="118"/>
      <c r="BH363" s="118"/>
      <c r="BI363" s="118"/>
      <c r="BJ363" s="118"/>
      <c r="BK363" s="118"/>
      <c r="BL363" s="118"/>
      <c r="BM363" s="118"/>
      <c r="BN363" s="118"/>
      <c r="BO363" s="118"/>
      <c r="BP363" s="118"/>
      <c r="BQ363" s="118"/>
      <c r="BR363" s="118"/>
      <c r="BS363" s="118"/>
      <c r="BT363" s="118"/>
      <c r="BU363" s="118"/>
      <c r="BV363" s="118"/>
      <c r="BW363" s="118"/>
      <c r="BX363" s="118"/>
      <c r="BY363" s="118"/>
      <c r="BZ363" s="118"/>
      <c r="CA363" s="118"/>
    </row>
    <row r="364" spans="1:79">
      <c r="A364" s="35"/>
      <c r="B364" s="35"/>
      <c r="C364" s="35"/>
      <c r="D364" s="35"/>
      <c r="E364" s="35"/>
      <c r="F364" s="35"/>
      <c r="G364" s="35"/>
      <c r="H364" s="118"/>
      <c r="I364" s="118"/>
      <c r="J364" s="118"/>
      <c r="K364" s="118"/>
      <c r="L364" s="118"/>
      <c r="M364" s="118"/>
      <c r="N364" s="118"/>
      <c r="O364" s="118"/>
      <c r="P364" s="118"/>
      <c r="Q364" s="118"/>
      <c r="R364" s="118"/>
      <c r="S364" s="118"/>
      <c r="T364" s="118"/>
      <c r="U364" s="118"/>
      <c r="V364" s="118"/>
      <c r="W364" s="118"/>
      <c r="X364" s="118"/>
      <c r="Y364" s="118"/>
      <c r="Z364" s="118"/>
      <c r="AA364" s="118"/>
      <c r="AB364" s="118"/>
      <c r="AC364" s="118"/>
      <c r="AD364" s="118"/>
      <c r="AE364" s="118"/>
      <c r="AF364" s="118"/>
      <c r="AG364" s="118"/>
      <c r="AH364" s="118"/>
      <c r="AI364" s="118"/>
      <c r="AJ364" s="118"/>
      <c r="AK364" s="118"/>
      <c r="AL364" s="118"/>
      <c r="AM364" s="118"/>
      <c r="AN364" s="118"/>
      <c r="AO364" s="118"/>
      <c r="AP364" s="118"/>
      <c r="AQ364" s="118"/>
      <c r="AR364" s="118"/>
      <c r="AS364" s="118"/>
      <c r="AT364" s="118"/>
      <c r="AU364" s="118"/>
      <c r="AV364" s="118"/>
      <c r="AW364" s="118"/>
      <c r="AX364" s="118"/>
      <c r="AY364" s="118"/>
      <c r="AZ364" s="118"/>
      <c r="BA364" s="118"/>
      <c r="BB364" s="118"/>
      <c r="BC364" s="118"/>
      <c r="BD364" s="118"/>
      <c r="BE364" s="118"/>
      <c r="BF364" s="118"/>
      <c r="BG364" s="118"/>
      <c r="BH364" s="118"/>
      <c r="BI364" s="118"/>
      <c r="BJ364" s="118"/>
      <c r="BK364" s="118"/>
      <c r="BL364" s="118"/>
      <c r="BM364" s="118"/>
      <c r="BN364" s="118"/>
      <c r="BO364" s="118"/>
      <c r="BP364" s="118"/>
      <c r="BQ364" s="118"/>
      <c r="BR364" s="118"/>
      <c r="BS364" s="118"/>
      <c r="BT364" s="118"/>
      <c r="BU364" s="118"/>
      <c r="BV364" s="118"/>
      <c r="BW364" s="118"/>
      <c r="BX364" s="118"/>
      <c r="BY364" s="118"/>
      <c r="BZ364" s="118"/>
      <c r="CA364" s="118"/>
    </row>
    <row r="365" spans="1:79">
      <c r="A365" s="35"/>
      <c r="B365" s="35"/>
      <c r="C365" s="35"/>
      <c r="D365" s="35"/>
      <c r="E365" s="35"/>
      <c r="F365" s="35"/>
      <c r="G365" s="35"/>
      <c r="H365" s="118"/>
      <c r="I365" s="118"/>
      <c r="J365" s="118"/>
      <c r="K365" s="118"/>
      <c r="L365" s="118"/>
      <c r="M365" s="118"/>
      <c r="N365" s="118"/>
      <c r="O365" s="118"/>
      <c r="P365" s="118"/>
      <c r="Q365" s="118"/>
      <c r="R365" s="118"/>
      <c r="S365" s="118"/>
      <c r="T365" s="118"/>
      <c r="U365" s="118"/>
      <c r="V365" s="118"/>
      <c r="W365" s="118"/>
      <c r="X365" s="118"/>
      <c r="Y365" s="118"/>
      <c r="Z365" s="118"/>
      <c r="AA365" s="118"/>
      <c r="AB365" s="118"/>
      <c r="AC365" s="118"/>
      <c r="AD365" s="118"/>
      <c r="AE365" s="118"/>
      <c r="AF365" s="118"/>
      <c r="AG365" s="118"/>
      <c r="AH365" s="118"/>
      <c r="AI365" s="118"/>
      <c r="AJ365" s="118"/>
      <c r="AK365" s="118"/>
      <c r="AL365" s="118"/>
      <c r="AM365" s="118"/>
      <c r="AN365" s="118"/>
      <c r="AO365" s="118"/>
      <c r="AP365" s="118"/>
      <c r="AQ365" s="118"/>
      <c r="AR365" s="118"/>
      <c r="AS365" s="118"/>
      <c r="AT365" s="118"/>
      <c r="AU365" s="118"/>
      <c r="AV365" s="118"/>
      <c r="AW365" s="118"/>
      <c r="AX365" s="118"/>
      <c r="AY365" s="118"/>
      <c r="AZ365" s="118"/>
      <c r="BA365" s="118"/>
      <c r="BB365" s="118"/>
      <c r="BC365" s="118"/>
      <c r="BD365" s="118"/>
      <c r="BE365" s="118"/>
      <c r="BF365" s="118"/>
      <c r="BG365" s="118"/>
      <c r="BH365" s="118"/>
      <c r="BI365" s="118"/>
      <c r="BJ365" s="118"/>
      <c r="BK365" s="118"/>
      <c r="BL365" s="118"/>
      <c r="BM365" s="118"/>
      <c r="BN365" s="118"/>
      <c r="BO365" s="118"/>
      <c r="BP365" s="118"/>
      <c r="BQ365" s="118"/>
      <c r="BR365" s="118"/>
      <c r="BS365" s="118"/>
      <c r="BT365" s="118"/>
      <c r="BU365" s="118"/>
      <c r="BV365" s="118"/>
      <c r="BW365" s="118"/>
      <c r="BX365" s="118"/>
      <c r="BY365" s="118"/>
      <c r="BZ365" s="118"/>
      <c r="CA365" s="118"/>
    </row>
    <row r="366" spans="1:79">
      <c r="A366" s="35"/>
      <c r="B366" s="35"/>
      <c r="C366" s="35"/>
      <c r="D366" s="35"/>
      <c r="E366" s="35"/>
      <c r="F366" s="35"/>
      <c r="G366" s="35"/>
      <c r="H366" s="118"/>
      <c r="I366" s="118"/>
      <c r="J366" s="118"/>
      <c r="K366" s="118"/>
      <c r="L366" s="118"/>
      <c r="M366" s="118"/>
      <c r="N366" s="118"/>
      <c r="O366" s="118"/>
      <c r="P366" s="118"/>
      <c r="Q366" s="118"/>
      <c r="R366" s="118"/>
      <c r="S366" s="118"/>
      <c r="T366" s="118"/>
      <c r="U366" s="118"/>
      <c r="V366" s="118"/>
      <c r="W366" s="118"/>
      <c r="X366" s="118"/>
      <c r="Y366" s="118"/>
      <c r="Z366" s="118"/>
      <c r="AA366" s="118"/>
      <c r="AB366" s="118"/>
      <c r="AC366" s="118"/>
      <c r="AD366" s="118"/>
      <c r="AE366" s="118"/>
      <c r="AF366" s="118"/>
      <c r="AG366" s="118"/>
      <c r="AH366" s="118"/>
      <c r="AI366" s="118"/>
      <c r="AJ366" s="118"/>
      <c r="AK366" s="118"/>
      <c r="AL366" s="118"/>
      <c r="AM366" s="118"/>
      <c r="AN366" s="118"/>
      <c r="AO366" s="118"/>
      <c r="AP366" s="118"/>
      <c r="AQ366" s="118"/>
      <c r="AR366" s="118"/>
      <c r="AS366" s="118"/>
      <c r="AT366" s="118"/>
      <c r="AU366" s="118"/>
      <c r="AV366" s="118"/>
      <c r="AW366" s="118"/>
      <c r="AX366" s="118"/>
      <c r="AY366" s="118"/>
      <c r="AZ366" s="118"/>
      <c r="BA366" s="118"/>
      <c r="BB366" s="118"/>
      <c r="BC366" s="118"/>
      <c r="BD366" s="118"/>
      <c r="BE366" s="118"/>
      <c r="BF366" s="118"/>
      <c r="BG366" s="118"/>
      <c r="BH366" s="118"/>
      <c r="BI366" s="118"/>
      <c r="BJ366" s="118"/>
      <c r="BK366" s="118"/>
      <c r="BL366" s="118"/>
      <c r="BM366" s="118"/>
      <c r="BN366" s="118"/>
      <c r="BO366" s="118"/>
      <c r="BP366" s="118"/>
      <c r="BQ366" s="118"/>
      <c r="BR366" s="118"/>
      <c r="BS366" s="118"/>
      <c r="BT366" s="118"/>
      <c r="BU366" s="118"/>
      <c r="BV366" s="118"/>
      <c r="BW366" s="118"/>
      <c r="BX366" s="118"/>
      <c r="BY366" s="118"/>
      <c r="BZ366" s="118"/>
      <c r="CA366" s="118"/>
    </row>
    <row r="367" spans="1:79">
      <c r="A367" s="35"/>
      <c r="B367" s="35"/>
      <c r="C367" s="35"/>
      <c r="D367" s="35"/>
      <c r="E367" s="35"/>
      <c r="F367" s="35"/>
      <c r="G367" s="35"/>
      <c r="H367" s="118"/>
      <c r="I367" s="118"/>
      <c r="J367" s="118"/>
      <c r="K367" s="118"/>
      <c r="L367" s="118"/>
      <c r="M367" s="118"/>
      <c r="N367" s="118"/>
      <c r="O367" s="118"/>
      <c r="P367" s="118"/>
      <c r="Q367" s="118"/>
      <c r="R367" s="118"/>
      <c r="S367" s="118"/>
      <c r="T367" s="118"/>
      <c r="U367" s="118"/>
      <c r="V367" s="118"/>
      <c r="W367" s="118"/>
      <c r="X367" s="118"/>
      <c r="Y367" s="118"/>
      <c r="Z367" s="118"/>
      <c r="AA367" s="118"/>
      <c r="AB367" s="118"/>
      <c r="AC367" s="118"/>
      <c r="AD367" s="118"/>
      <c r="AE367" s="118"/>
      <c r="AF367" s="118"/>
      <c r="AG367" s="118"/>
      <c r="AH367" s="118"/>
      <c r="AI367" s="118"/>
      <c r="AJ367" s="118"/>
      <c r="AK367" s="118"/>
      <c r="AL367" s="118"/>
      <c r="AM367" s="118"/>
      <c r="AN367" s="118"/>
      <c r="AO367" s="118"/>
      <c r="AP367" s="118"/>
      <c r="AQ367" s="118"/>
      <c r="AR367" s="118"/>
      <c r="AS367" s="118"/>
      <c r="AT367" s="118"/>
      <c r="AU367" s="118"/>
      <c r="AV367" s="118"/>
      <c r="AW367" s="118"/>
      <c r="AX367" s="118"/>
      <c r="AY367" s="118"/>
      <c r="AZ367" s="118"/>
      <c r="BA367" s="118"/>
      <c r="BB367" s="118"/>
      <c r="BC367" s="118"/>
      <c r="BD367" s="118"/>
      <c r="BE367" s="118"/>
      <c r="BF367" s="118"/>
      <c r="BG367" s="118"/>
      <c r="BH367" s="118"/>
      <c r="BI367" s="118"/>
      <c r="BJ367" s="118"/>
      <c r="BK367" s="118"/>
      <c r="BL367" s="118"/>
      <c r="BM367" s="118"/>
      <c r="BN367" s="118"/>
      <c r="BO367" s="118"/>
      <c r="BP367" s="118"/>
      <c r="BQ367" s="118"/>
      <c r="BR367" s="118"/>
      <c r="BS367" s="118"/>
      <c r="BT367" s="118"/>
      <c r="BU367" s="118"/>
      <c r="BV367" s="118"/>
      <c r="BW367" s="118"/>
      <c r="BX367" s="118"/>
      <c r="BY367" s="118"/>
      <c r="BZ367" s="118"/>
      <c r="CA367" s="118"/>
    </row>
    <row r="368" spans="1:79">
      <c r="A368" s="35"/>
      <c r="B368" s="35"/>
      <c r="C368" s="35"/>
      <c r="D368" s="35"/>
      <c r="E368" s="35"/>
      <c r="F368" s="35"/>
      <c r="G368" s="35"/>
      <c r="H368" s="118"/>
      <c r="I368" s="118"/>
      <c r="J368" s="118"/>
      <c r="K368" s="118"/>
      <c r="L368" s="118"/>
      <c r="M368" s="118"/>
      <c r="N368" s="118"/>
      <c r="O368" s="118"/>
      <c r="P368" s="118"/>
      <c r="Q368" s="118"/>
      <c r="R368" s="118"/>
      <c r="S368" s="118"/>
      <c r="T368" s="118"/>
      <c r="U368" s="118"/>
      <c r="V368" s="118"/>
      <c r="W368" s="118"/>
      <c r="X368" s="118"/>
      <c r="Y368" s="118"/>
      <c r="Z368" s="118"/>
      <c r="AA368" s="118"/>
      <c r="AB368" s="118"/>
      <c r="AC368" s="118"/>
      <c r="AD368" s="118"/>
      <c r="AE368" s="118"/>
      <c r="AF368" s="118"/>
      <c r="AG368" s="118"/>
      <c r="AH368" s="118"/>
      <c r="AI368" s="118"/>
      <c r="AJ368" s="118"/>
      <c r="AK368" s="118"/>
      <c r="AL368" s="118"/>
      <c r="AM368" s="118"/>
      <c r="AN368" s="118"/>
      <c r="AO368" s="118"/>
      <c r="AP368" s="118"/>
      <c r="AQ368" s="118"/>
      <c r="AR368" s="118"/>
      <c r="AS368" s="118"/>
      <c r="AT368" s="118"/>
      <c r="AU368" s="118"/>
      <c r="AV368" s="118"/>
      <c r="AW368" s="118"/>
      <c r="AX368" s="118"/>
      <c r="AY368" s="118"/>
      <c r="AZ368" s="118"/>
      <c r="BA368" s="118"/>
      <c r="BB368" s="118"/>
      <c r="BC368" s="118"/>
      <c r="BD368" s="118"/>
      <c r="BE368" s="118"/>
      <c r="BF368" s="118"/>
      <c r="BG368" s="118"/>
      <c r="BH368" s="118"/>
      <c r="BI368" s="118"/>
      <c r="BJ368" s="118"/>
      <c r="BK368" s="118"/>
      <c r="BL368" s="118"/>
      <c r="BM368" s="118"/>
      <c r="BN368" s="118"/>
      <c r="BO368" s="118"/>
      <c r="BP368" s="118"/>
      <c r="BQ368" s="118"/>
      <c r="BR368" s="118"/>
      <c r="BS368" s="118"/>
      <c r="BT368" s="118"/>
      <c r="BU368" s="118"/>
      <c r="BV368" s="118"/>
      <c r="BW368" s="118"/>
      <c r="BX368" s="118"/>
      <c r="BY368" s="118"/>
      <c r="BZ368" s="118"/>
      <c r="CA368" s="118"/>
    </row>
    <row r="369" spans="1:79">
      <c r="A369" s="35"/>
      <c r="B369" s="35"/>
      <c r="C369" s="35"/>
      <c r="D369" s="35"/>
      <c r="E369" s="35"/>
      <c r="F369" s="35"/>
      <c r="G369" s="35"/>
      <c r="H369" s="118"/>
      <c r="I369" s="118"/>
      <c r="J369" s="118"/>
      <c r="K369" s="118"/>
      <c r="L369" s="118"/>
      <c r="M369" s="118"/>
      <c r="N369" s="118"/>
      <c r="O369" s="118"/>
      <c r="P369" s="118"/>
      <c r="Q369" s="118"/>
      <c r="R369" s="118"/>
      <c r="S369" s="118"/>
      <c r="T369" s="118"/>
      <c r="U369" s="118"/>
      <c r="V369" s="118"/>
      <c r="W369" s="118"/>
      <c r="X369" s="118"/>
      <c r="Y369" s="118"/>
      <c r="Z369" s="118"/>
      <c r="AA369" s="118"/>
      <c r="AB369" s="118"/>
      <c r="AC369" s="118"/>
      <c r="AD369" s="118"/>
      <c r="AE369" s="118"/>
      <c r="AF369" s="118"/>
      <c r="AG369" s="118"/>
      <c r="AH369" s="118"/>
      <c r="AI369" s="118"/>
      <c r="AJ369" s="118"/>
      <c r="AK369" s="118"/>
      <c r="AL369" s="118"/>
      <c r="AM369" s="118"/>
      <c r="AN369" s="118"/>
      <c r="AO369" s="118"/>
      <c r="AP369" s="118"/>
      <c r="AQ369" s="118"/>
      <c r="AR369" s="118"/>
      <c r="AS369" s="118"/>
      <c r="AT369" s="118"/>
      <c r="AU369" s="118"/>
      <c r="AV369" s="118"/>
      <c r="AW369" s="118"/>
      <c r="AX369" s="118"/>
      <c r="AY369" s="118"/>
      <c r="AZ369" s="118"/>
      <c r="BA369" s="118"/>
      <c r="BB369" s="118"/>
      <c r="BC369" s="118"/>
      <c r="BD369" s="118"/>
      <c r="BE369" s="118"/>
      <c r="BF369" s="118"/>
      <c r="BG369" s="118"/>
      <c r="BH369" s="118"/>
      <c r="BI369" s="118"/>
      <c r="BJ369" s="118"/>
      <c r="BK369" s="118"/>
      <c r="BL369" s="118"/>
      <c r="BM369" s="118"/>
      <c r="BN369" s="118"/>
      <c r="BO369" s="118"/>
      <c r="BP369" s="118"/>
      <c r="BQ369" s="118"/>
      <c r="BR369" s="118"/>
      <c r="BS369" s="118"/>
      <c r="BT369" s="118"/>
      <c r="BU369" s="118"/>
      <c r="BV369" s="118"/>
      <c r="BW369" s="118"/>
      <c r="BX369" s="118"/>
      <c r="BY369" s="118"/>
      <c r="BZ369" s="118"/>
      <c r="CA369" s="118"/>
    </row>
    <row r="370" spans="1:79">
      <c r="A370" s="35"/>
      <c r="B370" s="35"/>
      <c r="C370" s="35"/>
      <c r="D370" s="35"/>
      <c r="E370" s="35"/>
      <c r="F370" s="35"/>
      <c r="G370" s="35"/>
      <c r="H370" s="118"/>
      <c r="I370" s="118"/>
      <c r="J370" s="118"/>
      <c r="K370" s="118"/>
      <c r="L370" s="118"/>
      <c r="M370" s="118"/>
      <c r="N370" s="118"/>
      <c r="O370" s="118"/>
      <c r="P370" s="118"/>
      <c r="Q370" s="118"/>
      <c r="R370" s="118"/>
      <c r="S370" s="118"/>
      <c r="T370" s="118"/>
      <c r="U370" s="118"/>
      <c r="V370" s="118"/>
      <c r="W370" s="118"/>
      <c r="X370" s="118"/>
      <c r="Y370" s="118"/>
      <c r="Z370" s="118"/>
      <c r="AA370" s="118"/>
      <c r="AB370" s="118"/>
      <c r="AC370" s="118"/>
      <c r="AD370" s="118"/>
      <c r="AE370" s="118"/>
      <c r="AF370" s="118"/>
      <c r="AG370" s="118"/>
      <c r="AH370" s="118"/>
      <c r="AI370" s="118"/>
      <c r="AJ370" s="118"/>
      <c r="AK370" s="118"/>
      <c r="AL370" s="118"/>
      <c r="AM370" s="118"/>
      <c r="AN370" s="118"/>
      <c r="AO370" s="118"/>
      <c r="AP370" s="118"/>
      <c r="AQ370" s="118"/>
      <c r="AR370" s="118"/>
      <c r="AS370" s="118"/>
      <c r="AT370" s="118"/>
      <c r="AU370" s="118"/>
      <c r="AV370" s="118"/>
      <c r="AW370" s="118"/>
      <c r="AX370" s="118"/>
      <c r="AY370" s="118"/>
      <c r="AZ370" s="118"/>
      <c r="BA370" s="118"/>
      <c r="BB370" s="118"/>
      <c r="BC370" s="118"/>
      <c r="BD370" s="118"/>
      <c r="BE370" s="118"/>
      <c r="BF370" s="118"/>
      <c r="BG370" s="118"/>
      <c r="BH370" s="118"/>
      <c r="BI370" s="118"/>
      <c r="BJ370" s="118"/>
      <c r="BK370" s="118"/>
      <c r="BL370" s="118"/>
      <c r="BM370" s="118"/>
      <c r="BN370" s="118"/>
      <c r="BO370" s="118"/>
      <c r="BP370" s="118"/>
      <c r="BQ370" s="118"/>
      <c r="BR370" s="118"/>
      <c r="BS370" s="118"/>
      <c r="BT370" s="118"/>
      <c r="BU370" s="118"/>
      <c r="BV370" s="118"/>
      <c r="BW370" s="118"/>
      <c r="BX370" s="118"/>
      <c r="BY370" s="118"/>
      <c r="BZ370" s="118"/>
      <c r="CA370" s="118"/>
    </row>
    <row r="371" spans="1:79">
      <c r="A371" s="35"/>
      <c r="B371" s="35"/>
      <c r="C371" s="35"/>
      <c r="D371" s="35"/>
      <c r="E371" s="35"/>
      <c r="F371" s="35"/>
      <c r="G371" s="35"/>
      <c r="H371" s="118"/>
      <c r="I371" s="118"/>
      <c r="J371" s="118"/>
      <c r="K371" s="118"/>
      <c r="L371" s="118"/>
      <c r="M371" s="118"/>
      <c r="N371" s="118"/>
      <c r="O371" s="118"/>
      <c r="P371" s="118"/>
      <c r="Q371" s="118"/>
      <c r="R371" s="118"/>
      <c r="S371" s="118"/>
      <c r="T371" s="118"/>
      <c r="U371" s="118"/>
      <c r="V371" s="118"/>
      <c r="W371" s="118"/>
      <c r="X371" s="118"/>
      <c r="Y371" s="118"/>
      <c r="Z371" s="118"/>
      <c r="AA371" s="118"/>
      <c r="AB371" s="118"/>
      <c r="AC371" s="118"/>
      <c r="AD371" s="118"/>
      <c r="AE371" s="118"/>
      <c r="AF371" s="118"/>
      <c r="AG371" s="118"/>
      <c r="AH371" s="118"/>
      <c r="AI371" s="118"/>
      <c r="AJ371" s="118"/>
      <c r="AK371" s="118"/>
      <c r="AL371" s="118"/>
      <c r="AM371" s="118"/>
      <c r="AN371" s="118"/>
      <c r="AO371" s="118"/>
      <c r="AP371" s="118"/>
      <c r="AQ371" s="118"/>
      <c r="AR371" s="118"/>
      <c r="AS371" s="118"/>
      <c r="AT371" s="118"/>
      <c r="AU371" s="118"/>
      <c r="AV371" s="118"/>
      <c r="AW371" s="118"/>
      <c r="AX371" s="118"/>
      <c r="AY371" s="118"/>
      <c r="AZ371" s="118"/>
      <c r="BA371" s="118"/>
      <c r="BB371" s="118"/>
      <c r="BC371" s="118"/>
      <c r="BD371" s="118"/>
      <c r="BE371" s="118"/>
      <c r="BF371" s="118"/>
      <c r="BG371" s="118"/>
      <c r="BH371" s="118"/>
      <c r="BI371" s="118"/>
      <c r="BJ371" s="118"/>
      <c r="BK371" s="118"/>
      <c r="BL371" s="118"/>
      <c r="BM371" s="118"/>
      <c r="BN371" s="118"/>
      <c r="BO371" s="118"/>
      <c r="BP371" s="118"/>
      <c r="BQ371" s="118"/>
      <c r="BR371" s="118"/>
      <c r="BS371" s="118"/>
      <c r="BT371" s="118"/>
      <c r="BU371" s="118"/>
      <c r="BV371" s="118"/>
      <c r="BW371" s="118"/>
      <c r="BX371" s="118"/>
      <c r="BY371" s="118"/>
      <c r="BZ371" s="118"/>
      <c r="CA371" s="118"/>
    </row>
    <row r="372" spans="1:79">
      <c r="A372" s="35"/>
      <c r="B372" s="35"/>
      <c r="C372" s="35"/>
      <c r="D372" s="35"/>
      <c r="E372" s="35"/>
      <c r="F372" s="35"/>
      <c r="G372" s="35"/>
      <c r="H372" s="118"/>
      <c r="I372" s="118"/>
      <c r="J372" s="118"/>
      <c r="K372" s="118"/>
      <c r="L372" s="118"/>
      <c r="M372" s="118"/>
      <c r="N372" s="118"/>
      <c r="O372" s="118"/>
      <c r="P372" s="118"/>
      <c r="Q372" s="118"/>
      <c r="R372" s="118"/>
      <c r="S372" s="118"/>
      <c r="T372" s="118"/>
      <c r="U372" s="118"/>
      <c r="V372" s="118"/>
      <c r="W372" s="118"/>
      <c r="X372" s="118"/>
      <c r="Y372" s="118"/>
      <c r="Z372" s="118"/>
      <c r="AA372" s="118"/>
      <c r="AB372" s="118"/>
      <c r="AC372" s="118"/>
      <c r="AD372" s="118"/>
      <c r="AE372" s="118"/>
      <c r="AF372" s="118"/>
      <c r="AG372" s="118"/>
      <c r="AH372" s="118"/>
      <c r="AI372" s="118"/>
      <c r="AJ372" s="118"/>
      <c r="AK372" s="118"/>
      <c r="AL372" s="118"/>
      <c r="AM372" s="118"/>
      <c r="AN372" s="118"/>
      <c r="AO372" s="118"/>
      <c r="AP372" s="118"/>
      <c r="AQ372" s="118"/>
      <c r="AR372" s="118"/>
      <c r="AS372" s="118"/>
      <c r="AT372" s="118"/>
      <c r="AU372" s="118"/>
      <c r="AV372" s="118"/>
      <c r="AW372" s="118"/>
      <c r="AX372" s="118"/>
      <c r="AY372" s="118"/>
      <c r="AZ372" s="118"/>
      <c r="BA372" s="118"/>
      <c r="BB372" s="118"/>
      <c r="BC372" s="118"/>
      <c r="BD372" s="118"/>
      <c r="BE372" s="118"/>
      <c r="BF372" s="118"/>
      <c r="BG372" s="118"/>
      <c r="BH372" s="118"/>
      <c r="BI372" s="118"/>
      <c r="BJ372" s="118"/>
      <c r="BK372" s="118"/>
      <c r="BL372" s="118"/>
      <c r="BM372" s="118"/>
      <c r="BN372" s="118"/>
      <c r="BO372" s="118"/>
      <c r="BP372" s="118"/>
      <c r="BQ372" s="118"/>
      <c r="BR372" s="118"/>
      <c r="BS372" s="118"/>
      <c r="BT372" s="118"/>
      <c r="BU372" s="118"/>
      <c r="BV372" s="118"/>
      <c r="BW372" s="118"/>
      <c r="BX372" s="118"/>
      <c r="BY372" s="118"/>
      <c r="BZ372" s="118"/>
      <c r="CA372" s="118"/>
    </row>
    <row r="373" spans="1:79">
      <c r="A373" s="35"/>
      <c r="B373" s="35"/>
      <c r="C373" s="35"/>
      <c r="D373" s="35"/>
      <c r="E373" s="35"/>
      <c r="F373" s="35"/>
      <c r="G373" s="35"/>
      <c r="H373" s="118"/>
      <c r="I373" s="118"/>
      <c r="J373" s="118"/>
      <c r="K373" s="118"/>
      <c r="L373" s="118"/>
      <c r="M373" s="118"/>
      <c r="N373" s="118"/>
      <c r="O373" s="118"/>
      <c r="P373" s="118"/>
      <c r="Q373" s="118"/>
      <c r="R373" s="118"/>
      <c r="S373" s="118"/>
      <c r="T373" s="118"/>
      <c r="U373" s="118"/>
      <c r="V373" s="118"/>
      <c r="W373" s="118"/>
      <c r="X373" s="118"/>
      <c r="Y373" s="118"/>
      <c r="Z373" s="118"/>
      <c r="AA373" s="118"/>
      <c r="AB373" s="118"/>
      <c r="AC373" s="118"/>
      <c r="AD373" s="118"/>
      <c r="AE373" s="118"/>
      <c r="AF373" s="118"/>
      <c r="AG373" s="118"/>
      <c r="AH373" s="118"/>
      <c r="AI373" s="118"/>
      <c r="AJ373" s="118"/>
      <c r="AK373" s="118"/>
      <c r="AL373" s="118"/>
      <c r="AM373" s="118"/>
      <c r="AN373" s="118"/>
      <c r="AO373" s="118"/>
      <c r="AP373" s="118"/>
      <c r="AQ373" s="118"/>
      <c r="AR373" s="118"/>
      <c r="AS373" s="118"/>
      <c r="AT373" s="118"/>
      <c r="AU373" s="118"/>
      <c r="AV373" s="118"/>
      <c r="AW373" s="118"/>
      <c r="AX373" s="118"/>
      <c r="AY373" s="118"/>
      <c r="AZ373" s="118"/>
      <c r="BA373" s="118"/>
      <c r="BB373" s="118"/>
      <c r="BC373" s="118"/>
      <c r="BD373" s="118"/>
      <c r="BE373" s="118"/>
      <c r="BF373" s="118"/>
      <c r="BG373" s="118"/>
      <c r="BH373" s="118"/>
      <c r="BI373" s="118"/>
      <c r="BJ373" s="118"/>
      <c r="BK373" s="118"/>
      <c r="BL373" s="118"/>
      <c r="BM373" s="118"/>
      <c r="BN373" s="118"/>
      <c r="BO373" s="118"/>
      <c r="BP373" s="118"/>
      <c r="BQ373" s="118"/>
      <c r="BR373" s="118"/>
      <c r="BS373" s="118"/>
      <c r="BT373" s="118"/>
      <c r="BU373" s="118"/>
      <c r="BV373" s="118"/>
      <c r="BW373" s="118"/>
      <c r="BX373" s="118"/>
      <c r="BY373" s="118"/>
      <c r="BZ373" s="118"/>
      <c r="CA373" s="118"/>
    </row>
    <row r="374" spans="1:79">
      <c r="A374" s="35"/>
      <c r="B374" s="35"/>
      <c r="C374" s="35"/>
      <c r="D374" s="35"/>
      <c r="E374" s="35"/>
      <c r="F374" s="35"/>
      <c r="G374" s="35"/>
      <c r="H374" s="118"/>
      <c r="I374" s="118"/>
      <c r="J374" s="118"/>
      <c r="K374" s="118"/>
      <c r="L374" s="118"/>
      <c r="M374" s="118"/>
      <c r="N374" s="118"/>
      <c r="O374" s="118"/>
      <c r="P374" s="118"/>
      <c r="Q374" s="118"/>
      <c r="R374" s="118"/>
      <c r="S374" s="118"/>
      <c r="T374" s="118"/>
      <c r="U374" s="118"/>
      <c r="V374" s="118"/>
      <c r="W374" s="118"/>
      <c r="X374" s="118"/>
      <c r="Y374" s="118"/>
      <c r="Z374" s="118"/>
      <c r="AA374" s="118"/>
      <c r="AB374" s="118"/>
      <c r="AC374" s="118"/>
      <c r="AD374" s="118"/>
      <c r="AE374" s="118"/>
      <c r="AF374" s="118"/>
      <c r="AG374" s="118"/>
      <c r="AH374" s="118"/>
      <c r="AI374" s="118"/>
      <c r="AJ374" s="118"/>
      <c r="AK374" s="118"/>
      <c r="AL374" s="118"/>
      <c r="AM374" s="118"/>
      <c r="AN374" s="118"/>
      <c r="AO374" s="118"/>
      <c r="AP374" s="118"/>
      <c r="AQ374" s="118"/>
      <c r="AR374" s="118"/>
      <c r="AS374" s="118"/>
      <c r="AT374" s="118"/>
      <c r="AU374" s="118"/>
      <c r="AV374" s="118"/>
      <c r="AW374" s="118"/>
      <c r="AX374" s="118"/>
      <c r="AY374" s="118"/>
      <c r="AZ374" s="118"/>
      <c r="BA374" s="118"/>
      <c r="BB374" s="118"/>
      <c r="BC374" s="118"/>
      <c r="BD374" s="118"/>
      <c r="BE374" s="118"/>
      <c r="BF374" s="118"/>
      <c r="BG374" s="118"/>
      <c r="BH374" s="118"/>
      <c r="BI374" s="118"/>
      <c r="BJ374" s="118"/>
      <c r="BK374" s="118"/>
      <c r="BL374" s="118"/>
      <c r="BM374" s="118"/>
      <c r="BN374" s="118"/>
      <c r="BO374" s="118"/>
      <c r="BP374" s="118"/>
      <c r="BQ374" s="118"/>
      <c r="BR374" s="118"/>
      <c r="BS374" s="118"/>
      <c r="BT374" s="118"/>
      <c r="BU374" s="118"/>
      <c r="BV374" s="118"/>
      <c r="BW374" s="118"/>
      <c r="BX374" s="118"/>
      <c r="BY374" s="118"/>
      <c r="BZ374" s="118"/>
      <c r="CA374" s="118"/>
    </row>
    <row r="375" spans="1:79">
      <c r="A375" s="35"/>
      <c r="B375" s="35"/>
      <c r="C375" s="35"/>
      <c r="D375" s="35"/>
      <c r="E375" s="35"/>
      <c r="F375" s="35"/>
      <c r="G375" s="35"/>
      <c r="H375" s="118"/>
      <c r="I375" s="118"/>
      <c r="J375" s="118"/>
      <c r="K375" s="118"/>
      <c r="L375" s="118"/>
      <c r="M375" s="118"/>
      <c r="N375" s="118"/>
      <c r="O375" s="118"/>
      <c r="P375" s="118"/>
      <c r="Q375" s="118"/>
      <c r="R375" s="118"/>
      <c r="S375" s="118"/>
      <c r="T375" s="118"/>
      <c r="U375" s="118"/>
      <c r="V375" s="118"/>
      <c r="W375" s="118"/>
      <c r="X375" s="118"/>
      <c r="Y375" s="118"/>
      <c r="Z375" s="118"/>
      <c r="AA375" s="118"/>
      <c r="AB375" s="118"/>
      <c r="AC375" s="118"/>
      <c r="AD375" s="118"/>
      <c r="AE375" s="118"/>
      <c r="AF375" s="118"/>
      <c r="AG375" s="118"/>
      <c r="AH375" s="118"/>
      <c r="AI375" s="118"/>
      <c r="AJ375" s="118"/>
      <c r="AK375" s="118"/>
      <c r="AL375" s="118"/>
      <c r="AM375" s="118"/>
      <c r="AN375" s="118"/>
      <c r="AO375" s="118"/>
      <c r="AP375" s="118"/>
      <c r="AQ375" s="118"/>
      <c r="AR375" s="118"/>
      <c r="AS375" s="118"/>
      <c r="AT375" s="118"/>
      <c r="AU375" s="118"/>
      <c r="AV375" s="118"/>
      <c r="AW375" s="118"/>
      <c r="AX375" s="118"/>
      <c r="AY375" s="118"/>
      <c r="AZ375" s="118"/>
      <c r="BA375" s="118"/>
      <c r="BB375" s="118"/>
      <c r="BC375" s="118"/>
      <c r="BD375" s="118"/>
      <c r="BE375" s="118"/>
      <c r="BF375" s="118"/>
      <c r="BG375" s="118"/>
      <c r="BH375" s="118"/>
      <c r="BI375" s="118"/>
      <c r="BJ375" s="118"/>
      <c r="BK375" s="118"/>
      <c r="BL375" s="118"/>
      <c r="BM375" s="118"/>
      <c r="BN375" s="118"/>
      <c r="BO375" s="118"/>
      <c r="BP375" s="118"/>
      <c r="BQ375" s="118"/>
      <c r="BR375" s="118"/>
      <c r="BS375" s="118"/>
      <c r="BT375" s="118"/>
      <c r="BU375" s="118"/>
      <c r="BV375" s="118"/>
      <c r="BW375" s="118"/>
      <c r="BX375" s="118"/>
      <c r="BY375" s="118"/>
      <c r="BZ375" s="118"/>
      <c r="CA375" s="118"/>
    </row>
    <row r="376" spans="1:79">
      <c r="A376" s="35"/>
      <c r="B376" s="35"/>
      <c r="C376" s="35"/>
      <c r="D376" s="35"/>
      <c r="E376" s="35"/>
      <c r="F376" s="35"/>
      <c r="G376" s="35"/>
      <c r="H376" s="118"/>
      <c r="I376" s="118"/>
      <c r="J376" s="118"/>
      <c r="K376" s="118"/>
      <c r="L376" s="118"/>
      <c r="M376" s="118"/>
      <c r="N376" s="118"/>
      <c r="O376" s="118"/>
      <c r="P376" s="118"/>
      <c r="Q376" s="118"/>
      <c r="R376" s="118"/>
      <c r="S376" s="118"/>
      <c r="T376" s="118"/>
      <c r="U376" s="118"/>
      <c r="V376" s="118"/>
      <c r="W376" s="118"/>
      <c r="X376" s="118"/>
      <c r="Y376" s="118"/>
      <c r="Z376" s="118"/>
      <c r="AA376" s="118"/>
      <c r="AB376" s="118"/>
      <c r="AC376" s="118"/>
      <c r="AD376" s="118"/>
      <c r="AE376" s="118"/>
      <c r="AF376" s="118"/>
      <c r="AG376" s="118"/>
      <c r="AH376" s="118"/>
      <c r="AI376" s="118"/>
      <c r="AJ376" s="118"/>
      <c r="AK376" s="118"/>
      <c r="AL376" s="118"/>
      <c r="AM376" s="118"/>
      <c r="AN376" s="118"/>
      <c r="AO376" s="118"/>
      <c r="AP376" s="118"/>
      <c r="AQ376" s="118"/>
      <c r="AR376" s="118"/>
      <c r="AS376" s="118"/>
      <c r="AT376" s="118"/>
      <c r="AU376" s="118"/>
      <c r="AV376" s="118"/>
      <c r="AW376" s="118"/>
      <c r="AX376" s="118"/>
      <c r="AY376" s="118"/>
      <c r="AZ376" s="118"/>
      <c r="BA376" s="118"/>
      <c r="BB376" s="118"/>
      <c r="BC376" s="118"/>
      <c r="BD376" s="118"/>
      <c r="BE376" s="118"/>
      <c r="BF376" s="118"/>
      <c r="BG376" s="118"/>
      <c r="BH376" s="118"/>
      <c r="BI376" s="118"/>
      <c r="BJ376" s="118"/>
      <c r="BK376" s="118"/>
      <c r="BL376" s="118"/>
      <c r="BM376" s="118"/>
      <c r="BN376" s="118"/>
      <c r="BO376" s="118"/>
      <c r="BP376" s="118"/>
      <c r="BQ376" s="118"/>
      <c r="BR376" s="118"/>
      <c r="BS376" s="118"/>
      <c r="BT376" s="118"/>
      <c r="BU376" s="118"/>
      <c r="BV376" s="118"/>
      <c r="BW376" s="118"/>
      <c r="BX376" s="118"/>
      <c r="BY376" s="118"/>
      <c r="BZ376" s="118"/>
      <c r="CA376" s="118"/>
    </row>
    <row r="377" spans="1:79">
      <c r="A377" s="35"/>
      <c r="B377" s="35"/>
      <c r="C377" s="35"/>
      <c r="D377" s="35"/>
      <c r="E377" s="35"/>
      <c r="F377" s="35"/>
      <c r="G377" s="35"/>
      <c r="H377" s="118"/>
      <c r="I377" s="118"/>
      <c r="J377" s="118"/>
      <c r="K377" s="118"/>
      <c r="L377" s="118"/>
      <c r="M377" s="118"/>
      <c r="N377" s="118"/>
      <c r="O377" s="118"/>
      <c r="P377" s="118"/>
      <c r="Q377" s="118"/>
      <c r="R377" s="118"/>
      <c r="S377" s="118"/>
      <c r="T377" s="118"/>
      <c r="U377" s="118"/>
      <c r="V377" s="118"/>
      <c r="W377" s="118"/>
      <c r="X377" s="118"/>
      <c r="Y377" s="118"/>
      <c r="Z377" s="118"/>
      <c r="AA377" s="118"/>
      <c r="AB377" s="118"/>
      <c r="AC377" s="118"/>
      <c r="AD377" s="118"/>
      <c r="AE377" s="118"/>
      <c r="AF377" s="118"/>
      <c r="AG377" s="118"/>
      <c r="AH377" s="118"/>
      <c r="AI377" s="118"/>
      <c r="AJ377" s="118"/>
      <c r="AK377" s="118"/>
      <c r="AL377" s="118"/>
      <c r="AM377" s="118"/>
      <c r="AN377" s="118"/>
      <c r="AO377" s="118"/>
      <c r="AP377" s="118"/>
      <c r="AQ377" s="118"/>
      <c r="AR377" s="118"/>
      <c r="AS377" s="118"/>
      <c r="AT377" s="118"/>
      <c r="AU377" s="118"/>
      <c r="AV377" s="118"/>
      <c r="AW377" s="118"/>
      <c r="AX377" s="118"/>
      <c r="AY377" s="118"/>
      <c r="AZ377" s="118"/>
      <c r="BA377" s="118"/>
      <c r="BB377" s="118"/>
      <c r="BC377" s="118"/>
      <c r="BD377" s="118"/>
      <c r="BE377" s="118"/>
      <c r="BF377" s="118"/>
      <c r="BG377" s="118"/>
      <c r="BH377" s="118"/>
      <c r="BI377" s="118"/>
      <c r="BJ377" s="118"/>
      <c r="BK377" s="118"/>
      <c r="BL377" s="118"/>
      <c r="BM377" s="118"/>
      <c r="BN377" s="118"/>
      <c r="BO377" s="118"/>
      <c r="BP377" s="118"/>
      <c r="BQ377" s="118"/>
      <c r="BR377" s="118"/>
      <c r="BS377" s="118"/>
      <c r="BT377" s="118"/>
      <c r="BU377" s="118"/>
      <c r="BV377" s="118"/>
      <c r="BW377" s="118"/>
      <c r="BX377" s="118"/>
      <c r="BY377" s="118"/>
      <c r="BZ377" s="118"/>
      <c r="CA377" s="118"/>
    </row>
    <row r="378" spans="1:79">
      <c r="A378" s="35"/>
      <c r="B378" s="35"/>
      <c r="C378" s="35"/>
      <c r="D378" s="35"/>
      <c r="E378" s="35"/>
      <c r="F378" s="35"/>
      <c r="G378" s="35"/>
      <c r="H378" s="118"/>
      <c r="I378" s="118"/>
      <c r="J378" s="118"/>
      <c r="K378" s="118"/>
      <c r="L378" s="118"/>
      <c r="M378" s="118"/>
      <c r="N378" s="118"/>
      <c r="O378" s="118"/>
      <c r="P378" s="118"/>
      <c r="Q378" s="118"/>
      <c r="R378" s="118"/>
      <c r="S378" s="118"/>
      <c r="T378" s="118"/>
      <c r="U378" s="118"/>
      <c r="V378" s="118"/>
      <c r="W378" s="118"/>
      <c r="X378" s="118"/>
      <c r="Y378" s="118"/>
      <c r="Z378" s="118"/>
      <c r="AA378" s="118"/>
      <c r="AB378" s="118"/>
      <c r="AC378" s="118"/>
      <c r="AD378" s="118"/>
      <c r="AE378" s="118"/>
      <c r="AF378" s="118"/>
      <c r="AG378" s="118"/>
      <c r="AH378" s="118"/>
      <c r="AI378" s="118"/>
      <c r="AJ378" s="118"/>
      <c r="AK378" s="118"/>
      <c r="AL378" s="118"/>
      <c r="AM378" s="118"/>
      <c r="AN378" s="118"/>
      <c r="AO378" s="118"/>
      <c r="AP378" s="118"/>
      <c r="AQ378" s="118"/>
      <c r="AR378" s="118"/>
      <c r="AS378" s="118"/>
      <c r="AT378" s="118"/>
      <c r="AU378" s="118"/>
      <c r="AV378" s="118"/>
      <c r="AW378" s="118"/>
      <c r="AX378" s="118"/>
      <c r="AY378" s="118"/>
      <c r="AZ378" s="118"/>
      <c r="BA378" s="118"/>
      <c r="BB378" s="118"/>
      <c r="BC378" s="118"/>
      <c r="BD378" s="118"/>
      <c r="BE378" s="118"/>
      <c r="BF378" s="118"/>
      <c r="BG378" s="118"/>
      <c r="BH378" s="118"/>
      <c r="BI378" s="118"/>
      <c r="BJ378" s="118"/>
      <c r="BK378" s="118"/>
      <c r="BL378" s="118"/>
      <c r="BM378" s="118"/>
      <c r="BN378" s="118"/>
      <c r="BO378" s="118"/>
      <c r="BP378" s="118"/>
      <c r="BQ378" s="118"/>
      <c r="BR378" s="118"/>
      <c r="BS378" s="118"/>
      <c r="BT378" s="118"/>
      <c r="BU378" s="118"/>
      <c r="BV378" s="118"/>
      <c r="BW378" s="118"/>
      <c r="BX378" s="118"/>
      <c r="BY378" s="118"/>
      <c r="BZ378" s="118"/>
      <c r="CA378" s="118"/>
    </row>
    <row r="379" spans="1:79">
      <c r="A379" s="35"/>
      <c r="B379" s="35"/>
      <c r="C379" s="35"/>
      <c r="D379" s="35"/>
      <c r="E379" s="35"/>
      <c r="F379" s="35"/>
      <c r="G379" s="35"/>
      <c r="H379" s="118"/>
      <c r="I379" s="118"/>
      <c r="J379" s="118"/>
      <c r="K379" s="118"/>
      <c r="L379" s="118"/>
      <c r="M379" s="118"/>
      <c r="N379" s="118"/>
      <c r="O379" s="118"/>
      <c r="P379" s="118"/>
      <c r="Q379" s="118"/>
      <c r="R379" s="118"/>
      <c r="S379" s="118"/>
      <c r="T379" s="118"/>
      <c r="U379" s="118"/>
      <c r="V379" s="118"/>
      <c r="W379" s="118"/>
      <c r="X379" s="118"/>
      <c r="Y379" s="118"/>
      <c r="Z379" s="118"/>
      <c r="AA379" s="118"/>
      <c r="AB379" s="118"/>
      <c r="AC379" s="118"/>
      <c r="AD379" s="118"/>
      <c r="AE379" s="118"/>
      <c r="AF379" s="118"/>
      <c r="AG379" s="118"/>
      <c r="AH379" s="118"/>
      <c r="AI379" s="118"/>
      <c r="AJ379" s="118"/>
      <c r="AK379" s="118"/>
      <c r="AL379" s="118"/>
      <c r="AM379" s="118"/>
      <c r="AN379" s="118"/>
      <c r="AO379" s="118"/>
      <c r="AP379" s="118"/>
      <c r="AQ379" s="118"/>
      <c r="AR379" s="118"/>
      <c r="AS379" s="118"/>
      <c r="AT379" s="118"/>
      <c r="AU379" s="118"/>
      <c r="AV379" s="118"/>
      <c r="AW379" s="118"/>
      <c r="AX379" s="118"/>
      <c r="AY379" s="118"/>
      <c r="AZ379" s="118"/>
      <c r="BA379" s="118"/>
      <c r="BB379" s="118"/>
      <c r="BC379" s="118"/>
      <c r="BD379" s="118"/>
      <c r="BE379" s="118"/>
      <c r="BF379" s="118"/>
      <c r="BG379" s="118"/>
      <c r="BH379" s="118"/>
      <c r="BI379" s="118"/>
      <c r="BJ379" s="118"/>
      <c r="BK379" s="118"/>
      <c r="BL379" s="118"/>
      <c r="BM379" s="118"/>
      <c r="BN379" s="118"/>
      <c r="BO379" s="118"/>
      <c r="BP379" s="118"/>
      <c r="BQ379" s="118"/>
      <c r="BR379" s="118"/>
      <c r="BS379" s="118"/>
      <c r="BT379" s="118"/>
      <c r="BU379" s="118"/>
      <c r="BV379" s="118"/>
      <c r="BW379" s="118"/>
      <c r="BX379" s="118"/>
      <c r="BY379" s="118"/>
      <c r="BZ379" s="118"/>
      <c r="CA379" s="118"/>
    </row>
    <row r="380" spans="1:79">
      <c r="A380" s="35"/>
      <c r="B380" s="35"/>
      <c r="C380" s="35"/>
      <c r="D380" s="35"/>
      <c r="E380" s="35"/>
      <c r="F380" s="35"/>
      <c r="G380" s="35"/>
      <c r="H380" s="118"/>
      <c r="I380" s="118"/>
      <c r="J380" s="118"/>
      <c r="K380" s="118"/>
      <c r="L380" s="118"/>
      <c r="M380" s="118"/>
      <c r="N380" s="118"/>
      <c r="O380" s="118"/>
      <c r="P380" s="118"/>
      <c r="Q380" s="118"/>
      <c r="R380" s="118"/>
      <c r="S380" s="118"/>
      <c r="T380" s="118"/>
      <c r="U380" s="118"/>
      <c r="V380" s="118"/>
      <c r="W380" s="118"/>
      <c r="X380" s="118"/>
      <c r="Y380" s="118"/>
      <c r="Z380" s="118"/>
      <c r="AA380" s="118"/>
      <c r="AB380" s="118"/>
      <c r="AC380" s="118"/>
      <c r="AD380" s="118"/>
      <c r="AE380" s="118"/>
      <c r="AF380" s="118"/>
      <c r="AG380" s="118"/>
      <c r="AH380" s="118"/>
      <c r="AI380" s="118"/>
      <c r="AJ380" s="118"/>
      <c r="AK380" s="118"/>
      <c r="AL380" s="118"/>
      <c r="AM380" s="118"/>
      <c r="AN380" s="118"/>
      <c r="AO380" s="118"/>
      <c r="AP380" s="118"/>
      <c r="AQ380" s="118"/>
      <c r="AR380" s="118"/>
      <c r="AS380" s="118"/>
      <c r="AT380" s="118"/>
      <c r="AU380" s="118"/>
      <c r="AV380" s="118"/>
      <c r="AW380" s="118"/>
      <c r="AX380" s="118"/>
      <c r="AY380" s="118"/>
      <c r="AZ380" s="118"/>
      <c r="BA380" s="118"/>
      <c r="BB380" s="118"/>
      <c r="BC380" s="118"/>
      <c r="BD380" s="118"/>
      <c r="BE380" s="118"/>
      <c r="BF380" s="118"/>
      <c r="BG380" s="118"/>
      <c r="BH380" s="118"/>
      <c r="BI380" s="118"/>
      <c r="BJ380" s="118"/>
      <c r="BK380" s="118"/>
      <c r="BL380" s="118"/>
      <c r="BM380" s="118"/>
      <c r="BN380" s="118"/>
      <c r="BO380" s="118"/>
      <c r="BP380" s="118"/>
      <c r="BQ380" s="118"/>
      <c r="BR380" s="118"/>
      <c r="BS380" s="118"/>
      <c r="BT380" s="118"/>
      <c r="BU380" s="118"/>
      <c r="BV380" s="118"/>
      <c r="BW380" s="118"/>
      <c r="BX380" s="118"/>
      <c r="BY380" s="118"/>
      <c r="BZ380" s="118"/>
      <c r="CA380" s="118"/>
    </row>
    <row r="381" spans="1:79">
      <c r="A381" s="35"/>
      <c r="B381" s="35"/>
      <c r="C381" s="35"/>
      <c r="D381" s="35"/>
      <c r="E381" s="35"/>
      <c r="F381" s="35"/>
      <c r="G381" s="35"/>
      <c r="H381" s="118"/>
      <c r="I381" s="118"/>
      <c r="J381" s="118"/>
      <c r="K381" s="118"/>
      <c r="L381" s="118"/>
      <c r="M381" s="118"/>
      <c r="N381" s="118"/>
      <c r="O381" s="118"/>
      <c r="P381" s="118"/>
      <c r="Q381" s="118"/>
      <c r="R381" s="118"/>
      <c r="S381" s="118"/>
      <c r="T381" s="118"/>
      <c r="U381" s="118"/>
      <c r="V381" s="118"/>
      <c r="W381" s="118"/>
      <c r="X381" s="118"/>
      <c r="Y381" s="118"/>
      <c r="Z381" s="118"/>
      <c r="AA381" s="118"/>
      <c r="AB381" s="118"/>
      <c r="AC381" s="118"/>
      <c r="AD381" s="118"/>
      <c r="AE381" s="118"/>
      <c r="AF381" s="118"/>
      <c r="AG381" s="118"/>
      <c r="AH381" s="118"/>
      <c r="AI381" s="118"/>
      <c r="AJ381" s="118"/>
      <c r="AK381" s="118"/>
      <c r="AL381" s="118"/>
      <c r="AM381" s="118"/>
      <c r="AN381" s="118"/>
      <c r="AO381" s="118"/>
      <c r="AP381" s="118"/>
      <c r="AQ381" s="118"/>
      <c r="AR381" s="118"/>
      <c r="AS381" s="118"/>
      <c r="AT381" s="118"/>
      <c r="AU381" s="118"/>
      <c r="AV381" s="118"/>
      <c r="AW381" s="118"/>
      <c r="AX381" s="118"/>
      <c r="AY381" s="118"/>
      <c r="AZ381" s="118"/>
      <c r="BA381" s="118"/>
      <c r="BB381" s="118"/>
      <c r="BC381" s="118"/>
      <c r="BD381" s="118"/>
      <c r="BE381" s="118"/>
      <c r="BF381" s="118"/>
      <c r="BG381" s="118"/>
      <c r="BH381" s="118"/>
      <c r="BI381" s="118"/>
      <c r="BJ381" s="118"/>
      <c r="BK381" s="118"/>
      <c r="BL381" s="118"/>
      <c r="BM381" s="118"/>
      <c r="BN381" s="118"/>
      <c r="BO381" s="118"/>
      <c r="BP381" s="118"/>
      <c r="BQ381" s="118"/>
      <c r="BR381" s="118"/>
      <c r="BS381" s="118"/>
      <c r="BT381" s="118"/>
      <c r="BU381" s="118"/>
      <c r="BV381" s="118"/>
      <c r="BW381" s="118"/>
      <c r="BX381" s="118"/>
      <c r="BY381" s="118"/>
      <c r="BZ381" s="118"/>
      <c r="CA381" s="118"/>
    </row>
    <row r="382" spans="1:79">
      <c r="A382" s="35"/>
      <c r="B382" s="35"/>
      <c r="C382" s="35"/>
      <c r="D382" s="35"/>
      <c r="E382" s="35"/>
      <c r="F382" s="35"/>
      <c r="G382" s="35"/>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8"/>
      <c r="AF382" s="118"/>
      <c r="AG382" s="118"/>
      <c r="AH382" s="118"/>
      <c r="AI382" s="118"/>
      <c r="AJ382" s="118"/>
      <c r="AK382" s="118"/>
      <c r="AL382" s="118"/>
      <c r="AM382" s="118"/>
      <c r="AN382" s="118"/>
      <c r="AO382" s="118"/>
      <c r="AP382" s="118"/>
      <c r="AQ382" s="118"/>
      <c r="AR382" s="118"/>
      <c r="AS382" s="118"/>
      <c r="AT382" s="118"/>
      <c r="AU382" s="118"/>
      <c r="AV382" s="118"/>
      <c r="AW382" s="118"/>
      <c r="AX382" s="118"/>
      <c r="AY382" s="118"/>
      <c r="AZ382" s="118"/>
      <c r="BA382" s="118"/>
      <c r="BB382" s="118"/>
      <c r="BC382" s="118"/>
      <c r="BD382" s="118"/>
      <c r="BE382" s="118"/>
      <c r="BF382" s="118"/>
      <c r="BG382" s="118"/>
      <c r="BH382" s="118"/>
      <c r="BI382" s="118"/>
      <c r="BJ382" s="118"/>
      <c r="BK382" s="118"/>
      <c r="BL382" s="118"/>
      <c r="BM382" s="118"/>
      <c r="BN382" s="118"/>
      <c r="BO382" s="118"/>
      <c r="BP382" s="118"/>
      <c r="BQ382" s="118"/>
      <c r="BR382" s="118"/>
      <c r="BS382" s="118"/>
      <c r="BT382" s="118"/>
      <c r="BU382" s="118"/>
      <c r="BV382" s="118"/>
      <c r="BW382" s="118"/>
      <c r="BX382" s="118"/>
      <c r="BY382" s="118"/>
      <c r="BZ382" s="118"/>
      <c r="CA382" s="118"/>
    </row>
    <row r="383" spans="1:79">
      <c r="A383" s="35"/>
      <c r="B383" s="35"/>
      <c r="C383" s="35"/>
      <c r="D383" s="35"/>
      <c r="E383" s="35"/>
      <c r="F383" s="35"/>
      <c r="G383" s="35"/>
      <c r="H383" s="118"/>
      <c r="I383" s="118"/>
      <c r="J383" s="118"/>
      <c r="K383" s="118"/>
      <c r="L383" s="118"/>
      <c r="M383" s="118"/>
      <c r="N383" s="118"/>
      <c r="O383" s="118"/>
      <c r="P383" s="118"/>
      <c r="Q383" s="118"/>
      <c r="R383" s="118"/>
      <c r="S383" s="118"/>
      <c r="T383" s="118"/>
      <c r="U383" s="118"/>
      <c r="V383" s="118"/>
      <c r="W383" s="118"/>
      <c r="X383" s="118"/>
      <c r="Y383" s="118"/>
      <c r="Z383" s="118"/>
      <c r="AA383" s="118"/>
      <c r="AB383" s="118"/>
      <c r="AC383" s="118"/>
      <c r="AD383" s="118"/>
      <c r="AE383" s="118"/>
      <c r="AF383" s="118"/>
      <c r="AG383" s="118"/>
      <c r="AH383" s="118"/>
      <c r="AI383" s="118"/>
      <c r="AJ383" s="118"/>
      <c r="AK383" s="118"/>
      <c r="AL383" s="118"/>
      <c r="AM383" s="118"/>
      <c r="AN383" s="118"/>
      <c r="AO383" s="118"/>
      <c r="AP383" s="118"/>
      <c r="AQ383" s="118"/>
      <c r="AR383" s="118"/>
      <c r="AS383" s="118"/>
      <c r="AT383" s="118"/>
      <c r="AU383" s="118"/>
      <c r="AV383" s="118"/>
      <c r="AW383" s="118"/>
      <c r="AX383" s="118"/>
      <c r="AY383" s="118"/>
      <c r="AZ383" s="118"/>
      <c r="BA383" s="118"/>
      <c r="BB383" s="118"/>
      <c r="BC383" s="118"/>
      <c r="BD383" s="118"/>
      <c r="BE383" s="118"/>
      <c r="BF383" s="118"/>
      <c r="BG383" s="118"/>
      <c r="BH383" s="118"/>
      <c r="BI383" s="118"/>
      <c r="BJ383" s="118"/>
      <c r="BK383" s="118"/>
      <c r="BL383" s="118"/>
      <c r="BM383" s="118"/>
      <c r="BN383" s="118"/>
      <c r="BO383" s="118"/>
      <c r="BP383" s="118"/>
      <c r="BQ383" s="118"/>
      <c r="BR383" s="118"/>
      <c r="BS383" s="118"/>
      <c r="BT383" s="118"/>
      <c r="BU383" s="118"/>
      <c r="BV383" s="118"/>
      <c r="BW383" s="118"/>
      <c r="BX383" s="118"/>
      <c r="BY383" s="118"/>
      <c r="BZ383" s="118"/>
      <c r="CA383" s="118"/>
    </row>
    <row r="384" spans="1:79">
      <c r="A384" s="35"/>
      <c r="B384" s="35"/>
      <c r="C384" s="35"/>
      <c r="D384" s="35"/>
      <c r="E384" s="35"/>
      <c r="F384" s="35"/>
      <c r="G384" s="35"/>
      <c r="H384" s="118"/>
      <c r="I384" s="118"/>
      <c r="J384" s="118"/>
      <c r="K384" s="118"/>
      <c r="L384" s="118"/>
      <c r="M384" s="118"/>
      <c r="N384" s="118"/>
      <c r="O384" s="118"/>
      <c r="P384" s="118"/>
      <c r="Q384" s="118"/>
      <c r="R384" s="118"/>
      <c r="S384" s="118"/>
      <c r="T384" s="118"/>
      <c r="U384" s="118"/>
      <c r="V384" s="118"/>
      <c r="W384" s="118"/>
      <c r="X384" s="118"/>
      <c r="Y384" s="118"/>
      <c r="Z384" s="118"/>
      <c r="AA384" s="118"/>
      <c r="AB384" s="118"/>
      <c r="AC384" s="118"/>
      <c r="AD384" s="118"/>
      <c r="AE384" s="118"/>
      <c r="AF384" s="118"/>
      <c r="AG384" s="118"/>
      <c r="AH384" s="118"/>
      <c r="AI384" s="118"/>
      <c r="AJ384" s="118"/>
      <c r="AK384" s="118"/>
      <c r="AL384" s="118"/>
      <c r="AM384" s="118"/>
      <c r="AN384" s="118"/>
      <c r="AO384" s="118"/>
      <c r="AP384" s="118"/>
      <c r="AQ384" s="118"/>
      <c r="AR384" s="118"/>
      <c r="AS384" s="118"/>
      <c r="AT384" s="118"/>
      <c r="AU384" s="118"/>
      <c r="AV384" s="118"/>
      <c r="AW384" s="118"/>
      <c r="AX384" s="118"/>
      <c r="AY384" s="118"/>
      <c r="AZ384" s="118"/>
      <c r="BA384" s="118"/>
      <c r="BB384" s="118"/>
      <c r="BC384" s="118"/>
      <c r="BD384" s="118"/>
      <c r="BE384" s="118"/>
      <c r="BF384" s="118"/>
      <c r="BG384" s="118"/>
      <c r="BH384" s="118"/>
      <c r="BI384" s="118"/>
      <c r="BJ384" s="118"/>
      <c r="BK384" s="118"/>
      <c r="BL384" s="118"/>
      <c r="BM384" s="118"/>
      <c r="BN384" s="118"/>
      <c r="BO384" s="118"/>
      <c r="BP384" s="118"/>
      <c r="BQ384" s="118"/>
      <c r="BR384" s="118"/>
      <c r="BS384" s="118"/>
      <c r="BT384" s="118"/>
      <c r="BU384" s="118"/>
      <c r="BV384" s="118"/>
      <c r="BW384" s="118"/>
      <c r="BX384" s="118"/>
      <c r="BY384" s="118"/>
      <c r="BZ384" s="118"/>
      <c r="CA384" s="118"/>
    </row>
    <row r="385" spans="1:79">
      <c r="A385" s="35"/>
      <c r="B385" s="35"/>
      <c r="C385" s="35"/>
      <c r="D385" s="35"/>
      <c r="E385" s="35"/>
      <c r="F385" s="35"/>
      <c r="G385" s="35"/>
      <c r="H385" s="118"/>
      <c r="I385" s="118"/>
      <c r="J385" s="118"/>
      <c r="K385" s="118"/>
      <c r="L385" s="118"/>
      <c r="M385" s="118"/>
      <c r="N385" s="118"/>
      <c r="O385" s="118"/>
      <c r="P385" s="118"/>
      <c r="Q385" s="118"/>
      <c r="R385" s="118"/>
      <c r="S385" s="118"/>
      <c r="T385" s="118"/>
      <c r="U385" s="118"/>
      <c r="V385" s="118"/>
      <c r="W385" s="118"/>
      <c r="X385" s="118"/>
      <c r="Y385" s="118"/>
      <c r="Z385" s="118"/>
      <c r="AA385" s="118"/>
      <c r="AB385" s="118"/>
      <c r="AC385" s="118"/>
      <c r="AD385" s="118"/>
      <c r="AE385" s="118"/>
      <c r="AF385" s="118"/>
      <c r="AG385" s="118"/>
      <c r="AH385" s="118"/>
      <c r="AI385" s="118"/>
      <c r="AJ385" s="118"/>
      <c r="AK385" s="118"/>
      <c r="AL385" s="118"/>
      <c r="AM385" s="118"/>
      <c r="AN385" s="118"/>
      <c r="AO385" s="118"/>
      <c r="AP385" s="118"/>
      <c r="AQ385" s="118"/>
      <c r="AR385" s="118"/>
      <c r="AS385" s="118"/>
      <c r="AT385" s="118"/>
      <c r="AU385" s="118"/>
      <c r="AV385" s="118"/>
      <c r="AW385" s="118"/>
      <c r="AX385" s="118"/>
      <c r="AY385" s="118"/>
      <c r="AZ385" s="118"/>
      <c r="BA385" s="118"/>
      <c r="BB385" s="118"/>
      <c r="BC385" s="118"/>
      <c r="BD385" s="118"/>
      <c r="BE385" s="118"/>
      <c r="BF385" s="118"/>
      <c r="BG385" s="118"/>
      <c r="BH385" s="118"/>
      <c r="BI385" s="118"/>
      <c r="BJ385" s="118"/>
      <c r="BK385" s="118"/>
      <c r="BL385" s="118"/>
      <c r="BM385" s="118"/>
      <c r="BN385" s="118"/>
      <c r="BO385" s="118"/>
      <c r="BP385" s="118"/>
      <c r="BQ385" s="118"/>
      <c r="BR385" s="118"/>
      <c r="BS385" s="118"/>
      <c r="BT385" s="118"/>
      <c r="BU385" s="118"/>
      <c r="BV385" s="118"/>
      <c r="BW385" s="118"/>
      <c r="BX385" s="118"/>
      <c r="BY385" s="118"/>
      <c r="BZ385" s="118"/>
      <c r="CA385" s="118"/>
    </row>
    <row r="386" spans="1:79">
      <c r="A386" s="35"/>
      <c r="B386" s="35"/>
      <c r="C386" s="35"/>
      <c r="D386" s="35"/>
      <c r="E386" s="35"/>
      <c r="F386" s="35"/>
      <c r="G386" s="35"/>
      <c r="H386" s="118"/>
      <c r="I386" s="118"/>
      <c r="J386" s="118"/>
      <c r="K386" s="118"/>
      <c r="L386" s="118"/>
      <c r="M386" s="118"/>
      <c r="N386" s="118"/>
      <c r="O386" s="118"/>
      <c r="P386" s="118"/>
      <c r="Q386" s="118"/>
      <c r="R386" s="118"/>
      <c r="S386" s="118"/>
      <c r="T386" s="118"/>
      <c r="U386" s="118"/>
      <c r="V386" s="118"/>
      <c r="W386" s="118"/>
      <c r="X386" s="118"/>
      <c r="Y386" s="118"/>
      <c r="Z386" s="118"/>
      <c r="AA386" s="118"/>
      <c r="AB386" s="118"/>
      <c r="AC386" s="118"/>
      <c r="AD386" s="118"/>
      <c r="AE386" s="118"/>
      <c r="AF386" s="118"/>
      <c r="AG386" s="118"/>
      <c r="AH386" s="118"/>
      <c r="AI386" s="118"/>
      <c r="AJ386" s="118"/>
      <c r="AK386" s="118"/>
      <c r="AL386" s="118"/>
      <c r="AM386" s="118"/>
      <c r="AN386" s="118"/>
      <c r="AO386" s="118"/>
      <c r="AP386" s="118"/>
      <c r="AQ386" s="118"/>
      <c r="AR386" s="118"/>
      <c r="AS386" s="118"/>
      <c r="AT386" s="118"/>
      <c r="AU386" s="118"/>
      <c r="AV386" s="118"/>
      <c r="AW386" s="118"/>
      <c r="AX386" s="118"/>
      <c r="AY386" s="118"/>
      <c r="AZ386" s="118"/>
      <c r="BA386" s="118"/>
      <c r="BB386" s="118"/>
      <c r="BC386" s="118"/>
      <c r="BD386" s="118"/>
      <c r="BE386" s="118"/>
      <c r="BF386" s="118"/>
      <c r="BG386" s="118"/>
      <c r="BH386" s="118"/>
      <c r="BI386" s="118"/>
      <c r="BJ386" s="118"/>
      <c r="BK386" s="118"/>
      <c r="BL386" s="118"/>
      <c r="BM386" s="118"/>
      <c r="BN386" s="118"/>
      <c r="BO386" s="118"/>
      <c r="BP386" s="118"/>
      <c r="BQ386" s="118"/>
      <c r="BR386" s="118"/>
      <c r="BS386" s="118"/>
      <c r="BT386" s="118"/>
      <c r="BU386" s="118"/>
      <c r="BV386" s="118"/>
      <c r="BW386" s="118"/>
      <c r="BX386" s="118"/>
      <c r="BY386" s="118"/>
      <c r="BZ386" s="118"/>
      <c r="CA386" s="118"/>
    </row>
    <row r="387" spans="1:79">
      <c r="A387" s="35"/>
      <c r="B387" s="35"/>
      <c r="C387" s="35"/>
      <c r="D387" s="35"/>
      <c r="E387" s="35"/>
      <c r="F387" s="35"/>
      <c r="G387" s="35"/>
      <c r="H387" s="118"/>
      <c r="I387" s="118"/>
      <c r="J387" s="118"/>
      <c r="K387" s="118"/>
      <c r="L387" s="118"/>
      <c r="M387" s="118"/>
      <c r="N387" s="118"/>
      <c r="O387" s="118"/>
      <c r="P387" s="118"/>
      <c r="Q387" s="118"/>
      <c r="R387" s="118"/>
      <c r="S387" s="118"/>
      <c r="T387" s="118"/>
      <c r="U387" s="118"/>
      <c r="V387" s="118"/>
      <c r="W387" s="118"/>
      <c r="X387" s="118"/>
      <c r="Y387" s="118"/>
      <c r="Z387" s="118"/>
      <c r="AA387" s="118"/>
      <c r="AB387" s="118"/>
      <c r="AC387" s="118"/>
      <c r="AD387" s="118"/>
      <c r="AE387" s="118"/>
      <c r="AF387" s="118"/>
      <c r="AG387" s="118"/>
      <c r="AH387" s="118"/>
      <c r="AI387" s="118"/>
      <c r="AJ387" s="118"/>
      <c r="AK387" s="118"/>
      <c r="AL387" s="118"/>
      <c r="AM387" s="118"/>
      <c r="AN387" s="118"/>
      <c r="AO387" s="118"/>
      <c r="AP387" s="118"/>
      <c r="AQ387" s="118"/>
      <c r="AR387" s="118"/>
      <c r="AS387" s="118"/>
      <c r="AT387" s="118"/>
      <c r="AU387" s="118"/>
      <c r="AV387" s="118"/>
      <c r="AW387" s="118"/>
      <c r="AX387" s="118"/>
      <c r="AY387" s="118"/>
      <c r="AZ387" s="118"/>
      <c r="BA387" s="118"/>
      <c r="BB387" s="118"/>
      <c r="BC387" s="118"/>
      <c r="BD387" s="118"/>
      <c r="BE387" s="118"/>
      <c r="BF387" s="118"/>
      <c r="BG387" s="118"/>
      <c r="BH387" s="118"/>
      <c r="BI387" s="118"/>
      <c r="BJ387" s="118"/>
      <c r="BK387" s="118"/>
      <c r="BL387" s="118"/>
      <c r="BM387" s="118"/>
      <c r="BN387" s="118"/>
      <c r="BO387" s="118"/>
      <c r="BP387" s="118"/>
      <c r="BQ387" s="118"/>
      <c r="BR387" s="118"/>
      <c r="BS387" s="118"/>
      <c r="BT387" s="118"/>
      <c r="BU387" s="118"/>
      <c r="BV387" s="118"/>
      <c r="BW387" s="118"/>
      <c r="BX387" s="118"/>
      <c r="BY387" s="118"/>
      <c r="BZ387" s="118"/>
      <c r="CA387" s="118"/>
    </row>
    <row r="388" spans="1:79">
      <c r="A388" s="35"/>
      <c r="B388" s="35"/>
      <c r="C388" s="35"/>
      <c r="D388" s="35"/>
      <c r="E388" s="35"/>
      <c r="F388" s="35"/>
      <c r="G388" s="35"/>
      <c r="H388" s="118"/>
      <c r="I388" s="118"/>
      <c r="J388" s="118"/>
      <c r="K388" s="118"/>
      <c r="L388" s="118"/>
      <c r="M388" s="118"/>
      <c r="N388" s="118"/>
      <c r="O388" s="118"/>
      <c r="P388" s="118"/>
      <c r="Q388" s="118"/>
      <c r="R388" s="118"/>
      <c r="S388" s="118"/>
      <c r="T388" s="118"/>
      <c r="U388" s="118"/>
      <c r="V388" s="118"/>
      <c r="W388" s="118"/>
      <c r="X388" s="118"/>
      <c r="Y388" s="118"/>
      <c r="Z388" s="118"/>
      <c r="AA388" s="118"/>
      <c r="AB388" s="118"/>
      <c r="AC388" s="118"/>
      <c r="AD388" s="118"/>
      <c r="AE388" s="118"/>
      <c r="AF388" s="118"/>
      <c r="AG388" s="118"/>
      <c r="AH388" s="118"/>
      <c r="AI388" s="118"/>
      <c r="AJ388" s="118"/>
      <c r="AK388" s="118"/>
      <c r="AL388" s="118"/>
      <c r="AM388" s="118"/>
      <c r="AN388" s="118"/>
      <c r="AO388" s="118"/>
      <c r="AP388" s="118"/>
      <c r="AQ388" s="118"/>
      <c r="AR388" s="118"/>
      <c r="AS388" s="118"/>
      <c r="AT388" s="118"/>
      <c r="AU388" s="118"/>
      <c r="AV388" s="118"/>
      <c r="AW388" s="118"/>
      <c r="AX388" s="118"/>
      <c r="AY388" s="118"/>
      <c r="AZ388" s="118"/>
      <c r="BA388" s="118"/>
      <c r="BB388" s="118"/>
      <c r="BC388" s="118"/>
      <c r="BD388" s="118"/>
      <c r="BE388" s="118"/>
      <c r="BF388" s="118"/>
      <c r="BG388" s="118"/>
      <c r="BH388" s="118"/>
      <c r="BI388" s="118"/>
      <c r="BJ388" s="118"/>
      <c r="BK388" s="118"/>
      <c r="BL388" s="118"/>
      <c r="BM388" s="118"/>
      <c r="BN388" s="118"/>
      <c r="BO388" s="118"/>
      <c r="BP388" s="118"/>
      <c r="BQ388" s="118"/>
      <c r="BR388" s="118"/>
      <c r="BS388" s="118"/>
      <c r="BT388" s="118"/>
      <c r="BU388" s="118"/>
      <c r="BV388" s="118"/>
      <c r="BW388" s="118"/>
      <c r="BX388" s="118"/>
      <c r="BY388" s="118"/>
      <c r="BZ388" s="118"/>
      <c r="CA388" s="118"/>
    </row>
    <row r="389" spans="1:79">
      <c r="A389" s="35"/>
      <c r="B389" s="35"/>
      <c r="C389" s="35"/>
      <c r="D389" s="35"/>
      <c r="E389" s="35"/>
      <c r="F389" s="35"/>
      <c r="G389" s="35"/>
      <c r="H389" s="118"/>
      <c r="I389" s="118"/>
      <c r="J389" s="118"/>
      <c r="K389" s="118"/>
      <c r="L389" s="118"/>
      <c r="M389" s="118"/>
      <c r="N389" s="118"/>
      <c r="O389" s="118"/>
      <c r="P389" s="118"/>
      <c r="Q389" s="118"/>
      <c r="R389" s="118"/>
      <c r="S389" s="118"/>
      <c r="T389" s="118"/>
      <c r="U389" s="118"/>
      <c r="V389" s="118"/>
      <c r="W389" s="118"/>
      <c r="X389" s="118"/>
      <c r="Y389" s="118"/>
      <c r="Z389" s="118"/>
      <c r="AA389" s="118"/>
      <c r="AB389" s="118"/>
      <c r="AC389" s="118"/>
      <c r="AD389" s="118"/>
      <c r="AE389" s="118"/>
      <c r="AF389" s="118"/>
      <c r="AG389" s="118"/>
      <c r="AH389" s="118"/>
      <c r="AI389" s="118"/>
      <c r="AJ389" s="118"/>
      <c r="AK389" s="118"/>
      <c r="AL389" s="118"/>
      <c r="AM389" s="118"/>
      <c r="AN389" s="118"/>
      <c r="AO389" s="118"/>
      <c r="AP389" s="118"/>
      <c r="AQ389" s="118"/>
      <c r="AR389" s="118"/>
      <c r="AS389" s="118"/>
      <c r="AT389" s="118"/>
      <c r="AU389" s="118"/>
      <c r="AV389" s="118"/>
      <c r="AW389" s="118"/>
      <c r="AX389" s="118"/>
      <c r="AY389" s="118"/>
      <c r="AZ389" s="118"/>
      <c r="BA389" s="118"/>
      <c r="BB389" s="118"/>
      <c r="BC389" s="118"/>
      <c r="BD389" s="118"/>
      <c r="BE389" s="118"/>
      <c r="BF389" s="118"/>
      <c r="BG389" s="118"/>
      <c r="BH389" s="118"/>
      <c r="BI389" s="118"/>
      <c r="BJ389" s="118"/>
      <c r="BK389" s="118"/>
      <c r="BL389" s="118"/>
      <c r="BM389" s="118"/>
      <c r="BN389" s="118"/>
      <c r="BO389" s="118"/>
      <c r="BP389" s="118"/>
      <c r="BQ389" s="118"/>
      <c r="BR389" s="118"/>
      <c r="BS389" s="118"/>
      <c r="BT389" s="118"/>
      <c r="BU389" s="118"/>
      <c r="BV389" s="118"/>
      <c r="BW389" s="118"/>
      <c r="BX389" s="118"/>
      <c r="BY389" s="118"/>
      <c r="BZ389" s="118"/>
      <c r="CA389" s="118"/>
    </row>
    <row r="390" spans="1:79">
      <c r="A390" s="35"/>
      <c r="B390" s="35"/>
      <c r="C390" s="35"/>
      <c r="D390" s="35"/>
      <c r="E390" s="35"/>
      <c r="F390" s="35"/>
      <c r="G390" s="35"/>
      <c r="H390" s="118"/>
      <c r="I390" s="118"/>
      <c r="J390" s="118"/>
      <c r="K390" s="118"/>
      <c r="L390" s="118"/>
      <c r="M390" s="118"/>
      <c r="N390" s="118"/>
      <c r="O390" s="118"/>
      <c r="P390" s="118"/>
      <c r="Q390" s="118"/>
      <c r="R390" s="118"/>
      <c r="S390" s="118"/>
      <c r="T390" s="118"/>
      <c r="U390" s="118"/>
      <c r="V390" s="118"/>
      <c r="W390" s="118"/>
      <c r="X390" s="118"/>
      <c r="Y390" s="118"/>
      <c r="Z390" s="118"/>
      <c r="AA390" s="118"/>
      <c r="AB390" s="118"/>
      <c r="AC390" s="118"/>
      <c r="AD390" s="118"/>
      <c r="AE390" s="118"/>
      <c r="AF390" s="118"/>
      <c r="AG390" s="118"/>
      <c r="AH390" s="118"/>
      <c r="AI390" s="118"/>
      <c r="AJ390" s="118"/>
      <c r="AK390" s="118"/>
      <c r="AL390" s="118"/>
      <c r="AM390" s="118"/>
      <c r="AN390" s="118"/>
      <c r="AO390" s="118"/>
      <c r="AP390" s="118"/>
      <c r="AQ390" s="118"/>
      <c r="AR390" s="118"/>
      <c r="AS390" s="118"/>
      <c r="AT390" s="118"/>
      <c r="AU390" s="118"/>
      <c r="AV390" s="118"/>
      <c r="AW390" s="118"/>
      <c r="AX390" s="118"/>
      <c r="AY390" s="118"/>
      <c r="AZ390" s="118"/>
      <c r="BA390" s="118"/>
      <c r="BB390" s="118"/>
      <c r="BC390" s="118"/>
      <c r="BD390" s="118"/>
      <c r="BE390" s="118"/>
      <c r="BF390" s="118"/>
      <c r="BG390" s="118"/>
      <c r="BH390" s="118"/>
      <c r="BI390" s="118"/>
      <c r="BJ390" s="118"/>
      <c r="BK390" s="118"/>
      <c r="BL390" s="118"/>
      <c r="BM390" s="118"/>
      <c r="BN390" s="118"/>
      <c r="BO390" s="118"/>
      <c r="BP390" s="118"/>
      <c r="BQ390" s="118"/>
      <c r="BR390" s="118"/>
      <c r="BS390" s="118"/>
      <c r="BT390" s="118"/>
      <c r="BU390" s="118"/>
      <c r="BV390" s="118"/>
      <c r="BW390" s="118"/>
      <c r="BX390" s="118"/>
      <c r="BY390" s="118"/>
      <c r="BZ390" s="118"/>
      <c r="CA390" s="118"/>
    </row>
    <row r="391" spans="1:79">
      <c r="A391" s="35"/>
      <c r="B391" s="35"/>
      <c r="C391" s="35"/>
      <c r="D391" s="35"/>
      <c r="E391" s="35"/>
      <c r="F391" s="35"/>
      <c r="G391" s="35"/>
      <c r="H391" s="118"/>
      <c r="I391" s="118"/>
      <c r="J391" s="118"/>
      <c r="K391" s="118"/>
      <c r="L391" s="118"/>
      <c r="M391" s="118"/>
      <c r="N391" s="118"/>
      <c r="O391" s="118"/>
      <c r="P391" s="118"/>
      <c r="Q391" s="118"/>
      <c r="R391" s="118"/>
      <c r="S391" s="118"/>
      <c r="T391" s="118"/>
      <c r="U391" s="118"/>
      <c r="V391" s="118"/>
      <c r="W391" s="118"/>
      <c r="X391" s="118"/>
      <c r="Y391" s="118"/>
      <c r="Z391" s="118"/>
      <c r="AA391" s="118"/>
      <c r="AB391" s="118"/>
      <c r="AC391" s="118"/>
      <c r="AD391" s="118"/>
      <c r="AE391" s="118"/>
      <c r="AF391" s="118"/>
      <c r="AG391" s="118"/>
      <c r="AH391" s="118"/>
      <c r="AI391" s="118"/>
      <c r="AJ391" s="118"/>
      <c r="AK391" s="118"/>
      <c r="AL391" s="118"/>
      <c r="AM391" s="118"/>
      <c r="AN391" s="118"/>
      <c r="AO391" s="118"/>
      <c r="AP391" s="118"/>
      <c r="AQ391" s="118"/>
      <c r="AR391" s="118"/>
      <c r="AS391" s="118"/>
      <c r="AT391" s="118"/>
      <c r="AU391" s="118"/>
      <c r="AV391" s="118"/>
      <c r="AW391" s="118"/>
      <c r="AX391" s="118"/>
      <c r="AY391" s="118"/>
      <c r="AZ391" s="118"/>
      <c r="BA391" s="118"/>
      <c r="BB391" s="118"/>
      <c r="BC391" s="118"/>
      <c r="BD391" s="118"/>
      <c r="BE391" s="118"/>
      <c r="BF391" s="118"/>
      <c r="BG391" s="118"/>
      <c r="BH391" s="118"/>
      <c r="BI391" s="118"/>
      <c r="BJ391" s="118"/>
      <c r="BK391" s="118"/>
      <c r="BL391" s="118"/>
      <c r="BM391" s="118"/>
      <c r="BN391" s="118"/>
      <c r="BO391" s="118"/>
      <c r="BP391" s="118"/>
      <c r="BQ391" s="118"/>
      <c r="BR391" s="118"/>
      <c r="BS391" s="118"/>
      <c r="BT391" s="118"/>
      <c r="BU391" s="118"/>
      <c r="BV391" s="118"/>
      <c r="BW391" s="118"/>
      <c r="BX391" s="118"/>
      <c r="BY391" s="118"/>
      <c r="BZ391" s="118"/>
      <c r="CA391" s="118"/>
    </row>
    <row r="392" spans="1:79">
      <c r="A392" s="35"/>
      <c r="B392" s="35"/>
      <c r="C392" s="35"/>
      <c r="D392" s="35"/>
      <c r="E392" s="35"/>
      <c r="F392" s="35"/>
      <c r="G392" s="35"/>
      <c r="H392" s="118"/>
      <c r="I392" s="118"/>
      <c r="J392" s="118"/>
      <c r="K392" s="118"/>
      <c r="L392" s="118"/>
      <c r="M392" s="118"/>
      <c r="N392" s="118"/>
      <c r="O392" s="118"/>
      <c r="P392" s="118"/>
      <c r="Q392" s="118"/>
      <c r="R392" s="118"/>
      <c r="S392" s="118"/>
      <c r="T392" s="118"/>
      <c r="U392" s="118"/>
      <c r="V392" s="118"/>
      <c r="W392" s="118"/>
      <c r="X392" s="118"/>
      <c r="Y392" s="118"/>
      <c r="Z392" s="118"/>
      <c r="AA392" s="118"/>
      <c r="AB392" s="118"/>
      <c r="AC392" s="118"/>
      <c r="AD392" s="118"/>
      <c r="AE392" s="118"/>
      <c r="AF392" s="118"/>
      <c r="AG392" s="118"/>
      <c r="AH392" s="118"/>
      <c r="AI392" s="118"/>
      <c r="AJ392" s="118"/>
      <c r="AK392" s="118"/>
      <c r="AL392" s="118"/>
      <c r="AM392" s="118"/>
      <c r="AN392" s="118"/>
      <c r="AO392" s="118"/>
      <c r="AP392" s="118"/>
      <c r="AQ392" s="118"/>
      <c r="AR392" s="118"/>
      <c r="AS392" s="118"/>
      <c r="AT392" s="118"/>
      <c r="AU392" s="118"/>
      <c r="AV392" s="118"/>
      <c r="AW392" s="118"/>
      <c r="AX392" s="118"/>
      <c r="AY392" s="118"/>
      <c r="AZ392" s="118"/>
      <c r="BA392" s="118"/>
      <c r="BB392" s="118"/>
      <c r="BC392" s="118"/>
      <c r="BD392" s="118"/>
      <c r="BE392" s="118"/>
      <c r="BF392" s="118"/>
      <c r="BG392" s="118"/>
      <c r="BH392" s="118"/>
      <c r="BI392" s="118"/>
      <c r="BJ392" s="118"/>
      <c r="BK392" s="118"/>
      <c r="BL392" s="118"/>
      <c r="BM392" s="118"/>
      <c r="BN392" s="118"/>
      <c r="BO392" s="118"/>
      <c r="BP392" s="118"/>
      <c r="BQ392" s="118"/>
      <c r="BR392" s="118"/>
      <c r="BS392" s="118"/>
      <c r="BT392" s="118"/>
      <c r="BU392" s="118"/>
      <c r="BV392" s="118"/>
      <c r="BW392" s="118"/>
      <c r="BX392" s="118"/>
      <c r="BY392" s="118"/>
      <c r="BZ392" s="118"/>
      <c r="CA392" s="118"/>
    </row>
    <row r="393" spans="1:79">
      <c r="A393" s="35"/>
      <c r="B393" s="35"/>
      <c r="C393" s="35"/>
      <c r="D393" s="35"/>
      <c r="E393" s="35"/>
      <c r="F393" s="35"/>
      <c r="G393" s="35"/>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8"/>
      <c r="AF393" s="118"/>
      <c r="AG393" s="118"/>
      <c r="AH393" s="118"/>
      <c r="AI393" s="118"/>
      <c r="AJ393" s="118"/>
      <c r="AK393" s="118"/>
      <c r="AL393" s="118"/>
      <c r="AM393" s="118"/>
      <c r="AN393" s="118"/>
      <c r="AO393" s="118"/>
      <c r="AP393" s="118"/>
      <c r="AQ393" s="118"/>
      <c r="AR393" s="118"/>
      <c r="AS393" s="118"/>
      <c r="AT393" s="118"/>
      <c r="AU393" s="118"/>
      <c r="AV393" s="118"/>
      <c r="AW393" s="118"/>
      <c r="AX393" s="118"/>
      <c r="AY393" s="118"/>
      <c r="AZ393" s="118"/>
      <c r="BA393" s="118"/>
      <c r="BB393" s="118"/>
      <c r="BC393" s="118"/>
      <c r="BD393" s="118"/>
      <c r="BE393" s="118"/>
      <c r="BF393" s="118"/>
      <c r="BG393" s="118"/>
      <c r="BH393" s="118"/>
      <c r="BI393" s="118"/>
      <c r="BJ393" s="118"/>
      <c r="BK393" s="118"/>
      <c r="BL393" s="118"/>
      <c r="BM393" s="118"/>
      <c r="BN393" s="118"/>
      <c r="BO393" s="118"/>
      <c r="BP393" s="118"/>
      <c r="BQ393" s="118"/>
      <c r="BR393" s="118"/>
      <c r="BS393" s="118"/>
      <c r="BT393" s="118"/>
      <c r="BU393" s="118"/>
      <c r="BV393" s="118"/>
      <c r="BW393" s="118"/>
      <c r="BX393" s="118"/>
      <c r="BY393" s="118"/>
      <c r="BZ393" s="118"/>
      <c r="CA393" s="118"/>
    </row>
    <row r="394" spans="1:79">
      <c r="A394" s="35"/>
      <c r="B394" s="35"/>
      <c r="C394" s="35"/>
      <c r="D394" s="35"/>
      <c r="E394" s="35"/>
      <c r="F394" s="35"/>
      <c r="G394" s="35"/>
      <c r="H394" s="118"/>
      <c r="I394" s="118"/>
      <c r="J394" s="118"/>
      <c r="K394" s="118"/>
      <c r="L394" s="118"/>
      <c r="M394" s="118"/>
      <c r="N394" s="118"/>
      <c r="O394" s="118"/>
      <c r="P394" s="118"/>
      <c r="Q394" s="118"/>
      <c r="R394" s="118"/>
      <c r="S394" s="118"/>
      <c r="T394" s="118"/>
      <c r="U394" s="118"/>
      <c r="V394" s="118"/>
      <c r="W394" s="118"/>
      <c r="X394" s="118"/>
      <c r="Y394" s="118"/>
      <c r="Z394" s="118"/>
      <c r="AA394" s="118"/>
      <c r="AB394" s="118"/>
      <c r="AC394" s="118"/>
      <c r="AD394" s="118"/>
      <c r="AE394" s="118"/>
      <c r="AF394" s="118"/>
      <c r="AG394" s="118"/>
      <c r="AH394" s="118"/>
      <c r="AI394" s="118"/>
      <c r="AJ394" s="118"/>
      <c r="AK394" s="118"/>
      <c r="AL394" s="118"/>
      <c r="AM394" s="118"/>
      <c r="AN394" s="118"/>
      <c r="AO394" s="118"/>
      <c r="AP394" s="118"/>
      <c r="AQ394" s="118"/>
      <c r="AR394" s="118"/>
      <c r="AS394" s="118"/>
      <c r="AT394" s="118"/>
      <c r="AU394" s="118"/>
      <c r="AV394" s="118"/>
      <c r="AW394" s="118"/>
      <c r="AX394" s="118"/>
      <c r="AY394" s="118"/>
      <c r="AZ394" s="118"/>
      <c r="BA394" s="118"/>
      <c r="BB394" s="118"/>
      <c r="BC394" s="118"/>
      <c r="BD394" s="118"/>
      <c r="BE394" s="118"/>
      <c r="BF394" s="118"/>
      <c r="BG394" s="118"/>
      <c r="BH394" s="118"/>
      <c r="BI394" s="118"/>
      <c r="BJ394" s="118"/>
      <c r="BK394" s="118"/>
      <c r="BL394" s="118"/>
      <c r="BM394" s="118"/>
      <c r="BN394" s="118"/>
      <c r="BO394" s="118"/>
      <c r="BP394" s="118"/>
      <c r="BQ394" s="118"/>
      <c r="BR394" s="118"/>
      <c r="BS394" s="118"/>
      <c r="BT394" s="118"/>
      <c r="BU394" s="118"/>
      <c r="BV394" s="118"/>
      <c r="BW394" s="118"/>
      <c r="BX394" s="118"/>
      <c r="BY394" s="118"/>
      <c r="BZ394" s="118"/>
      <c r="CA394" s="118"/>
    </row>
    <row r="395" spans="1:79">
      <c r="A395" s="35"/>
      <c r="B395" s="35"/>
      <c r="C395" s="35"/>
      <c r="D395" s="35"/>
      <c r="E395" s="35"/>
      <c r="F395" s="35"/>
      <c r="G395" s="35"/>
      <c r="H395" s="118"/>
      <c r="I395" s="118"/>
      <c r="J395" s="118"/>
      <c r="K395" s="118"/>
      <c r="L395" s="118"/>
      <c r="M395" s="118"/>
      <c r="N395" s="118"/>
      <c r="O395" s="118"/>
      <c r="P395" s="118"/>
      <c r="Q395" s="118"/>
      <c r="R395" s="118"/>
      <c r="S395" s="118"/>
      <c r="T395" s="118"/>
      <c r="U395" s="118"/>
      <c r="V395" s="118"/>
      <c r="W395" s="118"/>
      <c r="X395" s="118"/>
      <c r="Y395" s="118"/>
      <c r="Z395" s="118"/>
      <c r="AA395" s="118"/>
      <c r="AB395" s="118"/>
      <c r="AC395" s="118"/>
      <c r="AD395" s="118"/>
      <c r="AE395" s="118"/>
      <c r="AF395" s="118"/>
      <c r="AG395" s="118"/>
      <c r="AH395" s="118"/>
      <c r="AI395" s="118"/>
      <c r="AJ395" s="118"/>
      <c r="AK395" s="118"/>
      <c r="AL395" s="118"/>
      <c r="AM395" s="118"/>
      <c r="AN395" s="118"/>
      <c r="AO395" s="118"/>
      <c r="AP395" s="118"/>
      <c r="AQ395" s="118"/>
      <c r="AR395" s="118"/>
      <c r="AS395" s="118"/>
      <c r="AT395" s="118"/>
      <c r="AU395" s="118"/>
      <c r="AV395" s="118"/>
      <c r="AW395" s="118"/>
      <c r="AX395" s="118"/>
      <c r="AY395" s="118"/>
      <c r="AZ395" s="118"/>
      <c r="BA395" s="118"/>
      <c r="BB395" s="118"/>
      <c r="BC395" s="118"/>
      <c r="BD395" s="118"/>
      <c r="BE395" s="118"/>
      <c r="BF395" s="118"/>
      <c r="BG395" s="118"/>
      <c r="BH395" s="118"/>
      <c r="BI395" s="118"/>
      <c r="BJ395" s="118"/>
      <c r="BK395" s="118"/>
      <c r="BL395" s="118"/>
      <c r="BM395" s="118"/>
      <c r="BN395" s="118"/>
      <c r="BO395" s="118"/>
      <c r="BP395" s="118"/>
      <c r="BQ395" s="118"/>
      <c r="BR395" s="118"/>
      <c r="BS395" s="118"/>
      <c r="BT395" s="118"/>
      <c r="BU395" s="118"/>
      <c r="BV395" s="118"/>
      <c r="BW395" s="118"/>
      <c r="BX395" s="118"/>
      <c r="BY395" s="118"/>
      <c r="BZ395" s="118"/>
      <c r="CA395" s="118"/>
    </row>
    <row r="396" spans="1:79">
      <c r="A396" s="35"/>
      <c r="B396" s="35"/>
      <c r="C396" s="35"/>
      <c r="D396" s="35"/>
      <c r="E396" s="35"/>
      <c r="F396" s="35"/>
      <c r="G396" s="35"/>
      <c r="H396" s="118"/>
      <c r="I396" s="118"/>
      <c r="J396" s="118"/>
      <c r="K396" s="118"/>
      <c r="L396" s="118"/>
      <c r="M396" s="118"/>
      <c r="N396" s="118"/>
      <c r="O396" s="118"/>
      <c r="P396" s="118"/>
      <c r="Q396" s="118"/>
      <c r="R396" s="118"/>
      <c r="S396" s="118"/>
      <c r="T396" s="118"/>
      <c r="U396" s="118"/>
      <c r="V396" s="118"/>
      <c r="W396" s="118"/>
      <c r="X396" s="118"/>
      <c r="Y396" s="118"/>
      <c r="Z396" s="118"/>
      <c r="AA396" s="118"/>
      <c r="AB396" s="118"/>
      <c r="AC396" s="118"/>
      <c r="AD396" s="118"/>
      <c r="AE396" s="118"/>
      <c r="AF396" s="118"/>
      <c r="AG396" s="118"/>
      <c r="AH396" s="118"/>
      <c r="AI396" s="118"/>
      <c r="AJ396" s="118"/>
      <c r="AK396" s="118"/>
      <c r="AL396" s="118"/>
      <c r="AM396" s="118"/>
      <c r="AN396" s="118"/>
      <c r="AO396" s="118"/>
      <c r="AP396" s="118"/>
      <c r="AQ396" s="118"/>
      <c r="AR396" s="118"/>
      <c r="AS396" s="118"/>
      <c r="AT396" s="118"/>
      <c r="AU396" s="118"/>
      <c r="AV396" s="118"/>
      <c r="AW396" s="118"/>
      <c r="AX396" s="118"/>
      <c r="AY396" s="118"/>
      <c r="AZ396" s="118"/>
      <c r="BA396" s="118"/>
      <c r="BB396" s="118"/>
      <c r="BC396" s="118"/>
      <c r="BD396" s="118"/>
      <c r="BE396" s="118"/>
      <c r="BF396" s="118"/>
      <c r="BG396" s="118"/>
      <c r="BH396" s="118"/>
      <c r="BI396" s="118"/>
      <c r="BJ396" s="118"/>
      <c r="BK396" s="118"/>
      <c r="BL396" s="118"/>
      <c r="BM396" s="118"/>
      <c r="BN396" s="118"/>
      <c r="BO396" s="118"/>
      <c r="BP396" s="118"/>
      <c r="BQ396" s="118"/>
      <c r="BR396" s="118"/>
      <c r="BS396" s="118"/>
      <c r="BT396" s="118"/>
      <c r="BU396" s="118"/>
      <c r="BV396" s="118"/>
      <c r="BW396" s="118"/>
      <c r="BX396" s="118"/>
      <c r="BY396" s="118"/>
      <c r="BZ396" s="118"/>
      <c r="CA396" s="118"/>
    </row>
    <row r="397" spans="1:79">
      <c r="A397" s="35"/>
      <c r="B397" s="35"/>
      <c r="C397" s="35"/>
      <c r="D397" s="35"/>
      <c r="E397" s="35"/>
      <c r="F397" s="35"/>
      <c r="G397" s="35"/>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8"/>
      <c r="AF397" s="118"/>
      <c r="AG397" s="118"/>
      <c r="AH397" s="118"/>
      <c r="AI397" s="118"/>
      <c r="AJ397" s="118"/>
      <c r="AK397" s="118"/>
      <c r="AL397" s="118"/>
      <c r="AM397" s="118"/>
      <c r="AN397" s="118"/>
      <c r="AO397" s="118"/>
      <c r="AP397" s="118"/>
      <c r="AQ397" s="118"/>
      <c r="AR397" s="118"/>
      <c r="AS397" s="118"/>
      <c r="AT397" s="118"/>
      <c r="AU397" s="118"/>
      <c r="AV397" s="118"/>
      <c r="AW397" s="118"/>
      <c r="AX397" s="118"/>
      <c r="AY397" s="118"/>
      <c r="AZ397" s="118"/>
      <c r="BA397" s="118"/>
      <c r="BB397" s="118"/>
      <c r="BC397" s="118"/>
      <c r="BD397" s="118"/>
      <c r="BE397" s="118"/>
      <c r="BF397" s="118"/>
      <c r="BG397" s="118"/>
      <c r="BH397" s="118"/>
      <c r="BI397" s="118"/>
      <c r="BJ397" s="118"/>
      <c r="BK397" s="118"/>
      <c r="BL397" s="118"/>
      <c r="BM397" s="118"/>
      <c r="BN397" s="118"/>
      <c r="BO397" s="118"/>
      <c r="BP397" s="118"/>
      <c r="BQ397" s="118"/>
      <c r="BR397" s="118"/>
      <c r="BS397" s="118"/>
      <c r="BT397" s="118"/>
      <c r="BU397" s="118"/>
      <c r="BV397" s="118"/>
      <c r="BW397" s="118"/>
      <c r="BX397" s="118"/>
      <c r="BY397" s="118"/>
      <c r="BZ397" s="118"/>
      <c r="CA397" s="118"/>
    </row>
    <row r="398" spans="1:79">
      <c r="A398" s="35"/>
      <c r="B398" s="35"/>
      <c r="C398" s="35"/>
      <c r="D398" s="35"/>
      <c r="E398" s="35"/>
      <c r="F398" s="35"/>
      <c r="G398" s="35"/>
      <c r="H398" s="118"/>
      <c r="I398" s="118"/>
      <c r="J398" s="118"/>
      <c r="K398" s="118"/>
      <c r="L398" s="118"/>
      <c r="M398" s="118"/>
      <c r="N398" s="118"/>
      <c r="O398" s="118"/>
      <c r="P398" s="118"/>
      <c r="Q398" s="118"/>
      <c r="R398" s="118"/>
      <c r="S398" s="118"/>
      <c r="T398" s="118"/>
      <c r="U398" s="118"/>
      <c r="V398" s="118"/>
      <c r="W398" s="118"/>
      <c r="X398" s="118"/>
      <c r="Y398" s="118"/>
      <c r="Z398" s="118"/>
      <c r="AA398" s="118"/>
      <c r="AB398" s="118"/>
      <c r="AC398" s="118"/>
      <c r="AD398" s="118"/>
      <c r="AE398" s="118"/>
      <c r="AF398" s="118"/>
      <c r="AG398" s="118"/>
      <c r="AH398" s="118"/>
      <c r="AI398" s="118"/>
      <c r="AJ398" s="118"/>
      <c r="AK398" s="118"/>
      <c r="AL398" s="118"/>
      <c r="AM398" s="118"/>
      <c r="AN398" s="118"/>
      <c r="AO398" s="118"/>
      <c r="AP398" s="118"/>
      <c r="AQ398" s="118"/>
      <c r="AR398" s="118"/>
      <c r="AS398" s="118"/>
      <c r="AT398" s="118"/>
      <c r="AU398" s="118"/>
      <c r="AV398" s="118"/>
      <c r="AW398" s="118"/>
      <c r="AX398" s="118"/>
      <c r="AY398" s="118"/>
      <c r="AZ398" s="118"/>
      <c r="BA398" s="118"/>
      <c r="BB398" s="118"/>
      <c r="BC398" s="118"/>
      <c r="BD398" s="118"/>
      <c r="BE398" s="118"/>
      <c r="BF398" s="118"/>
      <c r="BG398" s="118"/>
      <c r="BH398" s="118"/>
      <c r="BI398" s="118"/>
      <c r="BJ398" s="118"/>
      <c r="BK398" s="118"/>
      <c r="BL398" s="118"/>
      <c r="BM398" s="118"/>
      <c r="BN398" s="118"/>
      <c r="BO398" s="118"/>
      <c r="BP398" s="118"/>
      <c r="BQ398" s="118"/>
      <c r="BR398" s="118"/>
      <c r="BS398" s="118"/>
      <c r="BT398" s="118"/>
      <c r="BU398" s="118"/>
      <c r="BV398" s="118"/>
      <c r="BW398" s="118"/>
      <c r="BX398" s="118"/>
      <c r="BY398" s="118"/>
      <c r="BZ398" s="118"/>
      <c r="CA398" s="118"/>
    </row>
    <row r="399" spans="1:79">
      <c r="A399" s="35"/>
      <c r="B399" s="35"/>
      <c r="C399" s="35"/>
      <c r="D399" s="35"/>
      <c r="E399" s="35"/>
      <c r="F399" s="35"/>
      <c r="G399" s="35"/>
      <c r="H399" s="118"/>
      <c r="I399" s="118"/>
      <c r="J399" s="118"/>
      <c r="K399" s="118"/>
      <c r="L399" s="118"/>
      <c r="M399" s="118"/>
      <c r="N399" s="118"/>
      <c r="O399" s="118"/>
      <c r="P399" s="118"/>
      <c r="Q399" s="118"/>
      <c r="R399" s="118"/>
      <c r="S399" s="118"/>
      <c r="T399" s="118"/>
      <c r="U399" s="118"/>
      <c r="V399" s="118"/>
      <c r="W399" s="118"/>
      <c r="X399" s="118"/>
      <c r="Y399" s="118"/>
      <c r="Z399" s="118"/>
      <c r="AA399" s="118"/>
      <c r="AB399" s="118"/>
      <c r="AC399" s="118"/>
      <c r="AD399" s="118"/>
      <c r="AE399" s="118"/>
      <c r="AF399" s="118"/>
      <c r="AG399" s="118"/>
      <c r="AH399" s="118"/>
      <c r="AI399" s="118"/>
      <c r="AJ399" s="118"/>
      <c r="AK399" s="118"/>
      <c r="AL399" s="118"/>
      <c r="AM399" s="118"/>
      <c r="AN399" s="118"/>
      <c r="AO399" s="118"/>
      <c r="AP399" s="118"/>
      <c r="AQ399" s="118"/>
      <c r="AR399" s="118"/>
      <c r="AS399" s="118"/>
      <c r="AT399" s="118"/>
      <c r="AU399" s="118"/>
      <c r="AV399" s="118"/>
      <c r="AW399" s="118"/>
      <c r="AX399" s="118"/>
      <c r="AY399" s="118"/>
      <c r="AZ399" s="118"/>
      <c r="BA399" s="118"/>
      <c r="BB399" s="118"/>
      <c r="BC399" s="118"/>
      <c r="BD399" s="118"/>
      <c r="BE399" s="118"/>
      <c r="BF399" s="118"/>
      <c r="BG399" s="118"/>
      <c r="BH399" s="118"/>
      <c r="BI399" s="118"/>
      <c r="BJ399" s="118"/>
      <c r="BK399" s="118"/>
      <c r="BL399" s="118"/>
      <c r="BM399" s="118"/>
      <c r="BN399" s="118"/>
      <c r="BO399" s="118"/>
      <c r="BP399" s="118"/>
      <c r="BQ399" s="118"/>
      <c r="BR399" s="118"/>
      <c r="BS399" s="118"/>
      <c r="BT399" s="118"/>
      <c r="BU399" s="118"/>
      <c r="BV399" s="118"/>
      <c r="BW399" s="118"/>
      <c r="BX399" s="118"/>
      <c r="BY399" s="118"/>
      <c r="BZ399" s="118"/>
      <c r="CA399" s="118"/>
    </row>
    <row r="400" spans="1:79">
      <c r="A400" s="35"/>
      <c r="B400" s="35"/>
      <c r="C400" s="35"/>
      <c r="D400" s="35"/>
      <c r="E400" s="35"/>
      <c r="F400" s="35"/>
      <c r="G400" s="35"/>
      <c r="H400" s="118"/>
      <c r="I400" s="118"/>
      <c r="J400" s="118"/>
      <c r="K400" s="118"/>
      <c r="L400" s="118"/>
      <c r="M400" s="118"/>
      <c r="N400" s="118"/>
      <c r="O400" s="118"/>
      <c r="P400" s="118"/>
      <c r="Q400" s="118"/>
      <c r="R400" s="118"/>
      <c r="S400" s="118"/>
      <c r="T400" s="118"/>
      <c r="U400" s="118"/>
      <c r="V400" s="118"/>
      <c r="W400" s="118"/>
      <c r="X400" s="118"/>
      <c r="Y400" s="118"/>
      <c r="Z400" s="118"/>
      <c r="AA400" s="118"/>
      <c r="AB400" s="118"/>
      <c r="AC400" s="118"/>
      <c r="AD400" s="118"/>
      <c r="AE400" s="118"/>
      <c r="AF400" s="118"/>
      <c r="AG400" s="118"/>
      <c r="AH400" s="118"/>
      <c r="AI400" s="118"/>
      <c r="AJ400" s="118"/>
      <c r="AK400" s="118"/>
      <c r="AL400" s="118"/>
      <c r="AM400" s="118"/>
      <c r="AN400" s="118"/>
      <c r="AO400" s="118"/>
      <c r="AP400" s="118"/>
      <c r="AQ400" s="118"/>
      <c r="AR400" s="118"/>
      <c r="AS400" s="118"/>
      <c r="AT400" s="118"/>
      <c r="AU400" s="118"/>
      <c r="AV400" s="118"/>
      <c r="AW400" s="118"/>
      <c r="AX400" s="118"/>
      <c r="AY400" s="118"/>
      <c r="AZ400" s="118"/>
      <c r="BA400" s="118"/>
      <c r="BB400" s="118"/>
      <c r="BC400" s="118"/>
      <c r="BD400" s="118"/>
      <c r="BE400" s="118"/>
      <c r="BF400" s="118"/>
      <c r="BG400" s="118"/>
      <c r="BH400" s="118"/>
      <c r="BI400" s="118"/>
      <c r="BJ400" s="118"/>
      <c r="BK400" s="118"/>
      <c r="BL400" s="118"/>
      <c r="BM400" s="118"/>
      <c r="BN400" s="118"/>
      <c r="BO400" s="118"/>
      <c r="BP400" s="118"/>
      <c r="BQ400" s="118"/>
      <c r="BR400" s="118"/>
      <c r="BS400" s="118"/>
      <c r="BT400" s="118"/>
      <c r="BU400" s="118"/>
      <c r="BV400" s="118"/>
      <c r="BW400" s="118"/>
      <c r="BX400" s="118"/>
      <c r="BY400" s="118"/>
      <c r="BZ400" s="118"/>
      <c r="CA400" s="118"/>
    </row>
    <row r="401" spans="1:79">
      <c r="A401" s="35"/>
      <c r="B401" s="35"/>
      <c r="C401" s="35"/>
      <c r="D401" s="35"/>
      <c r="E401" s="35"/>
      <c r="F401" s="35"/>
      <c r="G401" s="35"/>
      <c r="H401" s="118"/>
      <c r="I401" s="118"/>
      <c r="J401" s="118"/>
      <c r="K401" s="118"/>
      <c r="L401" s="118"/>
      <c r="M401" s="118"/>
      <c r="N401" s="118"/>
      <c r="O401" s="118"/>
      <c r="P401" s="118"/>
      <c r="Q401" s="118"/>
      <c r="R401" s="118"/>
      <c r="S401" s="118"/>
      <c r="T401" s="118"/>
      <c r="U401" s="118"/>
      <c r="V401" s="118"/>
      <c r="W401" s="118"/>
      <c r="X401" s="118"/>
      <c r="Y401" s="118"/>
      <c r="Z401" s="118"/>
      <c r="AA401" s="118"/>
      <c r="AB401" s="118"/>
      <c r="AC401" s="118"/>
      <c r="AD401" s="118"/>
      <c r="AE401" s="118"/>
      <c r="AF401" s="118"/>
      <c r="AG401" s="118"/>
      <c r="AH401" s="118"/>
      <c r="AI401" s="118"/>
      <c r="AJ401" s="118"/>
      <c r="AK401" s="118"/>
      <c r="AL401" s="118"/>
      <c r="AM401" s="118"/>
      <c r="AN401" s="118"/>
      <c r="AO401" s="118"/>
      <c r="AP401" s="118"/>
      <c r="AQ401" s="118"/>
      <c r="AR401" s="118"/>
      <c r="AS401" s="118"/>
      <c r="AT401" s="118"/>
      <c r="AU401" s="118"/>
      <c r="AV401" s="118"/>
      <c r="AW401" s="118"/>
      <c r="AX401" s="118"/>
      <c r="AY401" s="118"/>
      <c r="AZ401" s="118"/>
      <c r="BA401" s="118"/>
      <c r="BB401" s="118"/>
      <c r="BC401" s="118"/>
      <c r="BD401" s="118"/>
      <c r="BE401" s="118"/>
      <c r="BF401" s="118"/>
      <c r="BG401" s="118"/>
      <c r="BH401" s="118"/>
      <c r="BI401" s="118"/>
      <c r="BJ401" s="118"/>
      <c r="BK401" s="118"/>
      <c r="BL401" s="118"/>
      <c r="BM401" s="118"/>
      <c r="BN401" s="118"/>
      <c r="BO401" s="118"/>
      <c r="BP401" s="118"/>
      <c r="BQ401" s="118"/>
      <c r="BR401" s="118"/>
      <c r="BS401" s="118"/>
      <c r="BT401" s="118"/>
      <c r="BU401" s="118"/>
      <c r="BV401" s="118"/>
      <c r="BW401" s="118"/>
      <c r="BX401" s="118"/>
      <c r="BY401" s="118"/>
      <c r="BZ401" s="118"/>
      <c r="CA401" s="118"/>
    </row>
    <row r="402" spans="1:79">
      <c r="A402" s="35"/>
      <c r="B402" s="35"/>
      <c r="C402" s="35"/>
      <c r="D402" s="35"/>
      <c r="E402" s="35"/>
      <c r="F402" s="35"/>
      <c r="G402" s="35"/>
      <c r="H402" s="118"/>
      <c r="I402" s="118"/>
      <c r="J402" s="118"/>
      <c r="K402" s="118"/>
      <c r="L402" s="118"/>
      <c r="M402" s="118"/>
      <c r="N402" s="118"/>
      <c r="O402" s="118"/>
      <c r="P402" s="118"/>
      <c r="Q402" s="118"/>
      <c r="R402" s="118"/>
      <c r="S402" s="118"/>
      <c r="T402" s="118"/>
      <c r="U402" s="118"/>
      <c r="V402" s="118"/>
      <c r="W402" s="118"/>
      <c r="X402" s="118"/>
      <c r="Y402" s="118"/>
      <c r="Z402" s="118"/>
      <c r="AA402" s="118"/>
      <c r="AB402" s="118"/>
      <c r="AC402" s="118"/>
      <c r="AD402" s="118"/>
      <c r="AE402" s="118"/>
      <c r="AF402" s="118"/>
      <c r="AG402" s="118"/>
      <c r="AH402" s="118"/>
      <c r="AI402" s="118"/>
      <c r="AJ402" s="118"/>
      <c r="AK402" s="118"/>
      <c r="AL402" s="118"/>
      <c r="AM402" s="118"/>
      <c r="AN402" s="118"/>
      <c r="AO402" s="118"/>
      <c r="AP402" s="118"/>
      <c r="AQ402" s="118"/>
      <c r="AR402" s="118"/>
      <c r="AS402" s="118"/>
      <c r="AT402" s="118"/>
      <c r="AU402" s="118"/>
      <c r="AV402" s="118"/>
      <c r="AW402" s="118"/>
      <c r="AX402" s="118"/>
      <c r="AY402" s="118"/>
      <c r="AZ402" s="118"/>
      <c r="BA402" s="118"/>
      <c r="BB402" s="118"/>
      <c r="BC402" s="118"/>
      <c r="BD402" s="118"/>
      <c r="BE402" s="118"/>
      <c r="BF402" s="118"/>
      <c r="BG402" s="118"/>
      <c r="BH402" s="118"/>
      <c r="BI402" s="118"/>
      <c r="BJ402" s="118"/>
      <c r="BK402" s="118"/>
      <c r="BL402" s="118"/>
      <c r="BM402" s="118"/>
      <c r="BN402" s="118"/>
      <c r="BO402" s="118"/>
      <c r="BP402" s="118"/>
      <c r="BQ402" s="118"/>
      <c r="BR402" s="118"/>
      <c r="BS402" s="118"/>
      <c r="BT402" s="118"/>
      <c r="BU402" s="118"/>
      <c r="BV402" s="118"/>
      <c r="BW402" s="118"/>
      <c r="BX402" s="118"/>
      <c r="BY402" s="118"/>
      <c r="BZ402" s="118"/>
      <c r="CA402" s="118"/>
    </row>
    <row r="403" spans="1:79">
      <c r="A403" s="35"/>
      <c r="B403" s="35"/>
      <c r="C403" s="35"/>
      <c r="D403" s="35"/>
      <c r="E403" s="35"/>
      <c r="F403" s="35"/>
      <c r="G403" s="35"/>
      <c r="H403" s="118"/>
      <c r="I403" s="118"/>
      <c r="J403" s="118"/>
      <c r="K403" s="118"/>
      <c r="L403" s="118"/>
      <c r="M403" s="118"/>
      <c r="N403" s="118"/>
      <c r="O403" s="118"/>
      <c r="P403" s="118"/>
      <c r="Q403" s="118"/>
      <c r="R403" s="118"/>
      <c r="S403" s="118"/>
      <c r="T403" s="118"/>
      <c r="U403" s="118"/>
      <c r="V403" s="118"/>
      <c r="W403" s="118"/>
      <c r="X403" s="118"/>
      <c r="Y403" s="118"/>
      <c r="Z403" s="118"/>
      <c r="AA403" s="118"/>
      <c r="AB403" s="118"/>
      <c r="AC403" s="118"/>
      <c r="AD403" s="118"/>
      <c r="AE403" s="118"/>
      <c r="AF403" s="118"/>
      <c r="AG403" s="118"/>
      <c r="AH403" s="118"/>
      <c r="AI403" s="118"/>
      <c r="AJ403" s="118"/>
      <c r="AK403" s="118"/>
      <c r="AL403" s="118"/>
      <c r="AM403" s="118"/>
      <c r="AN403" s="118"/>
      <c r="AO403" s="118"/>
      <c r="AP403" s="118"/>
      <c r="AQ403" s="118"/>
      <c r="AR403" s="118"/>
      <c r="AS403" s="118"/>
      <c r="AT403" s="118"/>
      <c r="AU403" s="118"/>
      <c r="AV403" s="118"/>
      <c r="AW403" s="118"/>
      <c r="AX403" s="118"/>
      <c r="AY403" s="118"/>
      <c r="AZ403" s="118"/>
      <c r="BA403" s="118"/>
      <c r="BB403" s="118"/>
      <c r="BC403" s="118"/>
      <c r="BD403" s="118"/>
      <c r="BE403" s="118"/>
      <c r="BF403" s="118"/>
      <c r="BG403" s="118"/>
      <c r="BH403" s="118"/>
      <c r="BI403" s="118"/>
      <c r="BJ403" s="118"/>
      <c r="BK403" s="118"/>
      <c r="BL403" s="118"/>
      <c r="BM403" s="118"/>
      <c r="BN403" s="118"/>
      <c r="BO403" s="118"/>
      <c r="BP403" s="118"/>
      <c r="BQ403" s="118"/>
      <c r="BR403" s="118"/>
      <c r="BS403" s="118"/>
      <c r="BT403" s="118"/>
      <c r="BU403" s="118"/>
      <c r="BV403" s="118"/>
      <c r="BW403" s="118"/>
      <c r="BX403" s="118"/>
      <c r="BY403" s="118"/>
      <c r="BZ403" s="118"/>
      <c r="CA403" s="118"/>
    </row>
    <row r="404" spans="1:79">
      <c r="A404" s="35"/>
      <c r="B404" s="35"/>
      <c r="C404" s="35"/>
      <c r="D404" s="35"/>
      <c r="E404" s="35"/>
      <c r="F404" s="35"/>
      <c r="G404" s="35"/>
      <c r="H404" s="118"/>
      <c r="I404" s="118"/>
      <c r="J404" s="118"/>
      <c r="K404" s="118"/>
      <c r="L404" s="118"/>
      <c r="M404" s="118"/>
      <c r="N404" s="118"/>
      <c r="O404" s="118"/>
      <c r="P404" s="118"/>
      <c r="Q404" s="118"/>
      <c r="R404" s="118"/>
      <c r="S404" s="118"/>
      <c r="T404" s="118"/>
      <c r="U404" s="118"/>
      <c r="V404" s="118"/>
      <c r="W404" s="118"/>
      <c r="X404" s="118"/>
      <c r="Y404" s="118"/>
      <c r="Z404" s="118"/>
      <c r="AA404" s="118"/>
      <c r="AB404" s="118"/>
      <c r="AC404" s="118"/>
      <c r="AD404" s="118"/>
      <c r="AE404" s="118"/>
      <c r="AF404" s="118"/>
      <c r="AG404" s="118"/>
      <c r="AH404" s="118"/>
      <c r="AI404" s="118"/>
      <c r="AJ404" s="118"/>
      <c r="AK404" s="118"/>
      <c r="AL404" s="118"/>
      <c r="AM404" s="118"/>
      <c r="AN404" s="118"/>
      <c r="AO404" s="118"/>
      <c r="AP404" s="118"/>
      <c r="AQ404" s="118"/>
      <c r="AR404" s="118"/>
      <c r="AS404" s="118"/>
      <c r="AT404" s="118"/>
      <c r="AU404" s="118"/>
      <c r="AV404" s="118"/>
      <c r="AW404" s="118"/>
      <c r="AX404" s="118"/>
      <c r="AY404" s="118"/>
      <c r="AZ404" s="118"/>
      <c r="BA404" s="118"/>
      <c r="BB404" s="118"/>
      <c r="BC404" s="118"/>
      <c r="BD404" s="118"/>
      <c r="BE404" s="118"/>
      <c r="BF404" s="118"/>
      <c r="BG404" s="118"/>
      <c r="BH404" s="118"/>
      <c r="BI404" s="118"/>
      <c r="BJ404" s="118"/>
      <c r="BK404" s="118"/>
      <c r="BL404" s="118"/>
      <c r="BM404" s="118"/>
      <c r="BN404" s="118"/>
      <c r="BO404" s="118"/>
      <c r="BP404" s="118"/>
      <c r="BQ404" s="118"/>
      <c r="BR404" s="118"/>
      <c r="BS404" s="118"/>
      <c r="BT404" s="118"/>
      <c r="BU404" s="118"/>
      <c r="BV404" s="118"/>
      <c r="BW404" s="118"/>
      <c r="BX404" s="118"/>
      <c r="BY404" s="118"/>
      <c r="BZ404" s="118"/>
      <c r="CA404" s="118"/>
    </row>
    <row r="405" spans="1:79">
      <c r="A405" s="35"/>
      <c r="B405" s="35"/>
      <c r="C405" s="35"/>
      <c r="D405" s="35"/>
      <c r="E405" s="35"/>
      <c r="F405" s="35"/>
      <c r="G405" s="35"/>
      <c r="H405" s="118"/>
      <c r="I405" s="118"/>
      <c r="J405" s="118"/>
      <c r="K405" s="118"/>
      <c r="L405" s="118"/>
      <c r="M405" s="118"/>
      <c r="N405" s="118"/>
      <c r="O405" s="118"/>
      <c r="P405" s="118"/>
      <c r="Q405" s="118"/>
      <c r="R405" s="118"/>
      <c r="S405" s="118"/>
      <c r="T405" s="118"/>
      <c r="U405" s="118"/>
      <c r="V405" s="118"/>
      <c r="W405" s="118"/>
      <c r="X405" s="118"/>
      <c r="Y405" s="118"/>
      <c r="Z405" s="118"/>
      <c r="AA405" s="118"/>
      <c r="AB405" s="118"/>
      <c r="AC405" s="118"/>
      <c r="AD405" s="118"/>
      <c r="AE405" s="118"/>
      <c r="AF405" s="118"/>
      <c r="AG405" s="118"/>
      <c r="AH405" s="118"/>
      <c r="AI405" s="118"/>
      <c r="AJ405" s="118"/>
      <c r="AK405" s="118"/>
      <c r="AL405" s="118"/>
      <c r="AM405" s="118"/>
      <c r="AN405" s="118"/>
      <c r="AO405" s="118"/>
      <c r="AP405" s="118"/>
      <c r="AQ405" s="118"/>
      <c r="AR405" s="118"/>
      <c r="AS405" s="118"/>
      <c r="AT405" s="118"/>
      <c r="AU405" s="118"/>
      <c r="AV405" s="118"/>
      <c r="AW405" s="118"/>
      <c r="AX405" s="118"/>
      <c r="AY405" s="118"/>
      <c r="AZ405" s="118"/>
      <c r="BA405" s="118"/>
      <c r="BB405" s="118"/>
      <c r="BC405" s="118"/>
      <c r="BD405" s="118"/>
      <c r="BE405" s="118"/>
      <c r="BF405" s="118"/>
      <c r="BG405" s="118"/>
      <c r="BH405" s="118"/>
      <c r="BI405" s="118"/>
      <c r="BJ405" s="118"/>
      <c r="BK405" s="118"/>
      <c r="BL405" s="118"/>
      <c r="BM405" s="118"/>
      <c r="BN405" s="118"/>
      <c r="BO405" s="118"/>
      <c r="BP405" s="118"/>
      <c r="BQ405" s="118"/>
      <c r="BR405" s="118"/>
      <c r="BS405" s="118"/>
      <c r="BT405" s="118"/>
      <c r="BU405" s="118"/>
      <c r="BV405" s="118"/>
      <c r="BW405" s="118"/>
      <c r="BX405" s="118"/>
      <c r="BY405" s="118"/>
      <c r="BZ405" s="118"/>
      <c r="CA405" s="118"/>
    </row>
    <row r="406" spans="1:79">
      <c r="A406" s="35"/>
      <c r="B406" s="35"/>
      <c r="C406" s="35"/>
      <c r="D406" s="35"/>
      <c r="E406" s="35"/>
      <c r="F406" s="35"/>
      <c r="G406" s="35"/>
      <c r="H406" s="118"/>
      <c r="I406" s="118"/>
      <c r="J406" s="118"/>
      <c r="K406" s="118"/>
      <c r="L406" s="118"/>
      <c r="M406" s="118"/>
      <c r="N406" s="118"/>
      <c r="O406" s="118"/>
      <c r="P406" s="118"/>
      <c r="Q406" s="118"/>
      <c r="R406" s="118"/>
      <c r="S406" s="118"/>
      <c r="T406" s="118"/>
      <c r="U406" s="118"/>
      <c r="V406" s="118"/>
      <c r="W406" s="118"/>
      <c r="X406" s="118"/>
      <c r="Y406" s="118"/>
      <c r="Z406" s="118"/>
      <c r="AA406" s="118"/>
      <c r="AB406" s="118"/>
      <c r="AC406" s="118"/>
      <c r="AD406" s="118"/>
      <c r="AE406" s="118"/>
      <c r="AF406" s="118"/>
      <c r="AG406" s="118"/>
      <c r="AH406" s="118"/>
      <c r="AI406" s="118"/>
      <c r="AJ406" s="118"/>
      <c r="AK406" s="118"/>
      <c r="AL406" s="118"/>
      <c r="AM406" s="118"/>
      <c r="AN406" s="118"/>
      <c r="AO406" s="118"/>
      <c r="AP406" s="118"/>
      <c r="AQ406" s="118"/>
      <c r="AR406" s="118"/>
      <c r="AS406" s="118"/>
      <c r="AT406" s="118"/>
      <c r="AU406" s="118"/>
      <c r="AV406" s="118"/>
      <c r="AW406" s="118"/>
      <c r="AX406" s="118"/>
      <c r="AY406" s="118"/>
      <c r="AZ406" s="118"/>
      <c r="BA406" s="118"/>
      <c r="BB406" s="118"/>
      <c r="BC406" s="118"/>
      <c r="BD406" s="118"/>
      <c r="BE406" s="118"/>
      <c r="BF406" s="118"/>
      <c r="BG406" s="118"/>
      <c r="BH406" s="118"/>
      <c r="BI406" s="118"/>
      <c r="BJ406" s="118"/>
      <c r="BK406" s="118"/>
      <c r="BL406" s="118"/>
      <c r="BM406" s="118"/>
      <c r="BN406" s="118"/>
      <c r="BO406" s="118"/>
      <c r="BP406" s="118"/>
      <c r="BQ406" s="118"/>
      <c r="BR406" s="118"/>
      <c r="BS406" s="118"/>
      <c r="BT406" s="118"/>
      <c r="BU406" s="118"/>
      <c r="BV406" s="118"/>
      <c r="BW406" s="118"/>
      <c r="BX406" s="118"/>
      <c r="BY406" s="118"/>
      <c r="BZ406" s="118"/>
      <c r="CA406" s="118"/>
    </row>
    <row r="407" spans="1:79">
      <c r="A407" s="35"/>
      <c r="B407" s="35"/>
      <c r="C407" s="35"/>
      <c r="D407" s="35"/>
      <c r="E407" s="35"/>
      <c r="F407" s="35"/>
      <c r="G407" s="35"/>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8"/>
      <c r="AH407" s="118"/>
      <c r="AI407" s="118"/>
      <c r="AJ407" s="118"/>
      <c r="AK407" s="118"/>
      <c r="AL407" s="118"/>
      <c r="AM407" s="118"/>
      <c r="AN407" s="118"/>
      <c r="AO407" s="118"/>
      <c r="AP407" s="118"/>
      <c r="AQ407" s="118"/>
      <c r="AR407" s="118"/>
      <c r="AS407" s="118"/>
      <c r="AT407" s="118"/>
      <c r="AU407" s="118"/>
      <c r="AV407" s="118"/>
      <c r="AW407" s="118"/>
      <c r="AX407" s="118"/>
      <c r="AY407" s="118"/>
      <c r="AZ407" s="118"/>
      <c r="BA407" s="118"/>
      <c r="BB407" s="118"/>
      <c r="BC407" s="118"/>
      <c r="BD407" s="118"/>
      <c r="BE407" s="118"/>
      <c r="BF407" s="118"/>
      <c r="BG407" s="118"/>
      <c r="BH407" s="118"/>
      <c r="BI407" s="118"/>
      <c r="BJ407" s="118"/>
      <c r="BK407" s="118"/>
      <c r="BL407" s="118"/>
      <c r="BM407" s="118"/>
      <c r="BN407" s="118"/>
      <c r="BO407" s="118"/>
      <c r="BP407" s="118"/>
      <c r="BQ407" s="118"/>
      <c r="BR407" s="118"/>
      <c r="BS407" s="118"/>
      <c r="BT407" s="118"/>
      <c r="BU407" s="118"/>
      <c r="BV407" s="118"/>
      <c r="BW407" s="118"/>
      <c r="BX407" s="118"/>
      <c r="BY407" s="118"/>
      <c r="BZ407" s="118"/>
      <c r="CA407" s="118"/>
    </row>
    <row r="408" spans="1:79">
      <c r="A408" s="35"/>
      <c r="B408" s="35"/>
      <c r="C408" s="35"/>
      <c r="D408" s="35"/>
      <c r="E408" s="35"/>
      <c r="F408" s="35"/>
      <c r="G408" s="35"/>
      <c r="H408" s="118"/>
      <c r="I408" s="118"/>
      <c r="J408" s="118"/>
      <c r="K408" s="118"/>
      <c r="L408" s="118"/>
      <c r="M408" s="118"/>
      <c r="N408" s="118"/>
      <c r="O408" s="118"/>
      <c r="P408" s="118"/>
      <c r="Q408" s="118"/>
      <c r="R408" s="118"/>
      <c r="S408" s="118"/>
      <c r="T408" s="118"/>
      <c r="U408" s="118"/>
      <c r="V408" s="118"/>
      <c r="W408" s="118"/>
      <c r="X408" s="118"/>
      <c r="Y408" s="118"/>
      <c r="Z408" s="118"/>
      <c r="AA408" s="118"/>
      <c r="AB408" s="118"/>
      <c r="AC408" s="118"/>
      <c r="AD408" s="118"/>
      <c r="AE408" s="118"/>
      <c r="AF408" s="118"/>
      <c r="AG408" s="118"/>
      <c r="AH408" s="118"/>
      <c r="AI408" s="118"/>
      <c r="AJ408" s="118"/>
      <c r="AK408" s="118"/>
      <c r="AL408" s="118"/>
      <c r="AM408" s="118"/>
      <c r="AN408" s="118"/>
      <c r="AO408" s="118"/>
      <c r="AP408" s="118"/>
      <c r="AQ408" s="118"/>
      <c r="AR408" s="118"/>
      <c r="AS408" s="118"/>
      <c r="AT408" s="118"/>
      <c r="AU408" s="118"/>
      <c r="AV408" s="118"/>
      <c r="AW408" s="118"/>
      <c r="AX408" s="118"/>
      <c r="AY408" s="118"/>
      <c r="AZ408" s="118"/>
      <c r="BA408" s="118"/>
      <c r="BB408" s="118"/>
      <c r="BC408" s="118"/>
      <c r="BD408" s="118"/>
      <c r="BE408" s="118"/>
      <c r="BF408" s="118"/>
      <c r="BG408" s="118"/>
      <c r="BH408" s="118"/>
      <c r="BI408" s="118"/>
      <c r="BJ408" s="118"/>
      <c r="BK408" s="118"/>
      <c r="BL408" s="118"/>
      <c r="BM408" s="118"/>
      <c r="BN408" s="118"/>
      <c r="BO408" s="118"/>
      <c r="BP408" s="118"/>
      <c r="BQ408" s="118"/>
      <c r="BR408" s="118"/>
      <c r="BS408" s="118"/>
      <c r="BT408" s="118"/>
      <c r="BU408" s="118"/>
      <c r="BV408" s="118"/>
      <c r="BW408" s="118"/>
      <c r="BX408" s="118"/>
      <c r="BY408" s="118"/>
      <c r="BZ408" s="118"/>
      <c r="CA408" s="118"/>
    </row>
    <row r="409" spans="1:79">
      <c r="A409" s="35"/>
      <c r="B409" s="35"/>
      <c r="C409" s="35"/>
      <c r="D409" s="35"/>
      <c r="E409" s="35"/>
      <c r="F409" s="35"/>
      <c r="G409" s="35"/>
      <c r="H409" s="118"/>
      <c r="I409" s="118"/>
      <c r="J409" s="118"/>
      <c r="K409" s="118"/>
      <c r="L409" s="118"/>
      <c r="M409" s="118"/>
      <c r="N409" s="118"/>
      <c r="O409" s="118"/>
      <c r="P409" s="118"/>
      <c r="Q409" s="118"/>
      <c r="R409" s="118"/>
      <c r="S409" s="118"/>
      <c r="T409" s="118"/>
      <c r="U409" s="118"/>
      <c r="V409" s="118"/>
      <c r="W409" s="118"/>
      <c r="X409" s="118"/>
      <c r="Y409" s="118"/>
      <c r="Z409" s="118"/>
      <c r="AA409" s="118"/>
      <c r="AB409" s="118"/>
      <c r="AC409" s="118"/>
      <c r="AD409" s="118"/>
      <c r="AE409" s="118"/>
      <c r="AF409" s="118"/>
      <c r="AG409" s="118"/>
      <c r="AH409" s="118"/>
      <c r="AI409" s="118"/>
      <c r="AJ409" s="118"/>
      <c r="AK409" s="118"/>
      <c r="AL409" s="118"/>
      <c r="AM409" s="118"/>
      <c r="AN409" s="118"/>
      <c r="AO409" s="118"/>
      <c r="AP409" s="118"/>
      <c r="AQ409" s="118"/>
      <c r="AR409" s="118"/>
      <c r="AS409" s="118"/>
      <c r="AT409" s="118"/>
      <c r="AU409" s="118"/>
      <c r="AV409" s="118"/>
      <c r="AW409" s="118"/>
      <c r="AX409" s="118"/>
      <c r="AY409" s="118"/>
      <c r="AZ409" s="118"/>
      <c r="BA409" s="118"/>
      <c r="BB409" s="118"/>
      <c r="BC409" s="118"/>
      <c r="BD409" s="118"/>
      <c r="BE409" s="118"/>
      <c r="BF409" s="118"/>
      <c r="BG409" s="118"/>
      <c r="BH409" s="118"/>
      <c r="BI409" s="118"/>
      <c r="BJ409" s="118"/>
      <c r="BK409" s="118"/>
      <c r="BL409" s="118"/>
      <c r="BM409" s="118"/>
      <c r="BN409" s="118"/>
      <c r="BO409" s="118"/>
      <c r="BP409" s="118"/>
      <c r="BQ409" s="118"/>
      <c r="BR409" s="118"/>
      <c r="BS409" s="118"/>
      <c r="BT409" s="118"/>
      <c r="BU409" s="118"/>
      <c r="BV409" s="118"/>
      <c r="BW409" s="118"/>
      <c r="BX409" s="118"/>
      <c r="BY409" s="118"/>
      <c r="BZ409" s="118"/>
      <c r="CA409" s="118"/>
    </row>
    <row r="410" spans="1:79">
      <c r="A410" s="35"/>
      <c r="B410" s="35"/>
      <c r="C410" s="35"/>
      <c r="D410" s="35"/>
      <c r="E410" s="35"/>
      <c r="F410" s="35"/>
      <c r="G410" s="35"/>
      <c r="H410" s="118"/>
      <c r="I410" s="118"/>
      <c r="J410" s="118"/>
      <c r="K410" s="118"/>
      <c r="L410" s="118"/>
      <c r="M410" s="118"/>
      <c r="N410" s="118"/>
      <c r="O410" s="118"/>
      <c r="P410" s="118"/>
      <c r="Q410" s="118"/>
      <c r="R410" s="118"/>
      <c r="S410" s="118"/>
      <c r="T410" s="118"/>
      <c r="U410" s="118"/>
      <c r="V410" s="118"/>
      <c r="W410" s="118"/>
      <c r="X410" s="118"/>
      <c r="Y410" s="118"/>
      <c r="Z410" s="118"/>
      <c r="AA410" s="118"/>
      <c r="AB410" s="118"/>
      <c r="AC410" s="118"/>
      <c r="AD410" s="118"/>
      <c r="AE410" s="118"/>
      <c r="AF410" s="118"/>
      <c r="AG410" s="118"/>
      <c r="AH410" s="118"/>
      <c r="AI410" s="118"/>
      <c r="AJ410" s="118"/>
      <c r="AK410" s="118"/>
      <c r="AL410" s="118"/>
      <c r="AM410" s="118"/>
      <c r="AN410" s="118"/>
      <c r="AO410" s="118"/>
      <c r="AP410" s="118"/>
      <c r="AQ410" s="118"/>
      <c r="AR410" s="118"/>
      <c r="AS410" s="118"/>
      <c r="AT410" s="118"/>
      <c r="AU410" s="118"/>
      <c r="AV410" s="118"/>
      <c r="AW410" s="118"/>
      <c r="AX410" s="118"/>
      <c r="AY410" s="118"/>
      <c r="AZ410" s="118"/>
      <c r="BA410" s="118"/>
      <c r="BB410" s="118"/>
      <c r="BC410" s="118"/>
      <c r="BD410" s="118"/>
      <c r="BE410" s="118"/>
      <c r="BF410" s="118"/>
      <c r="BG410" s="118"/>
      <c r="BH410" s="118"/>
      <c r="BI410" s="118"/>
      <c r="BJ410" s="118"/>
      <c r="BK410" s="118"/>
      <c r="BL410" s="118"/>
      <c r="BM410" s="118"/>
      <c r="BN410" s="118"/>
      <c r="BO410" s="118"/>
      <c r="BP410" s="118"/>
      <c r="BQ410" s="118"/>
      <c r="BR410" s="118"/>
      <c r="BS410" s="118"/>
      <c r="BT410" s="118"/>
      <c r="BU410" s="118"/>
      <c r="BV410" s="118"/>
      <c r="BW410" s="118"/>
      <c r="BX410" s="118"/>
      <c r="BY410" s="118"/>
      <c r="BZ410" s="118"/>
      <c r="CA410" s="118"/>
    </row>
    <row r="411" spans="1:79">
      <c r="A411" s="35"/>
      <c r="B411" s="35"/>
      <c r="C411" s="35"/>
      <c r="D411" s="35"/>
      <c r="E411" s="35"/>
      <c r="F411" s="35"/>
      <c r="G411" s="35"/>
      <c r="H411" s="118"/>
      <c r="I411" s="118"/>
      <c r="J411" s="118"/>
      <c r="K411" s="118"/>
      <c r="L411" s="118"/>
      <c r="M411" s="118"/>
      <c r="N411" s="118"/>
      <c r="O411" s="118"/>
      <c r="P411" s="118"/>
      <c r="Q411" s="118"/>
      <c r="R411" s="118"/>
      <c r="S411" s="118"/>
      <c r="T411" s="118"/>
      <c r="U411" s="118"/>
      <c r="V411" s="118"/>
      <c r="W411" s="118"/>
      <c r="X411" s="118"/>
      <c r="Y411" s="118"/>
      <c r="Z411" s="118"/>
      <c r="AA411" s="118"/>
      <c r="AB411" s="118"/>
      <c r="AC411" s="118"/>
      <c r="AD411" s="118"/>
      <c r="AE411" s="118"/>
      <c r="AF411" s="118"/>
      <c r="AG411" s="118"/>
      <c r="AH411" s="118"/>
      <c r="AI411" s="118"/>
      <c r="AJ411" s="118"/>
      <c r="AK411" s="118"/>
      <c r="AL411" s="118"/>
      <c r="AM411" s="118"/>
      <c r="AN411" s="118"/>
      <c r="AO411" s="118"/>
      <c r="AP411" s="118"/>
      <c r="AQ411" s="118"/>
      <c r="AR411" s="118"/>
      <c r="AS411" s="118"/>
      <c r="AT411" s="118"/>
      <c r="AU411" s="118"/>
      <c r="AV411" s="118"/>
      <c r="AW411" s="118"/>
      <c r="AX411" s="118"/>
      <c r="AY411" s="118"/>
      <c r="AZ411" s="118"/>
      <c r="BA411" s="118"/>
      <c r="BB411" s="118"/>
      <c r="BC411" s="118"/>
      <c r="BD411" s="118"/>
      <c r="BE411" s="118"/>
      <c r="BF411" s="118"/>
      <c r="BG411" s="118"/>
      <c r="BH411" s="118"/>
      <c r="BI411" s="118"/>
      <c r="BJ411" s="118"/>
      <c r="BK411" s="118"/>
      <c r="BL411" s="118"/>
      <c r="BM411" s="118"/>
      <c r="BN411" s="118"/>
      <c r="BO411" s="118"/>
      <c r="BP411" s="118"/>
      <c r="BQ411" s="118"/>
      <c r="BR411" s="118"/>
      <c r="BS411" s="118"/>
      <c r="BT411" s="118"/>
      <c r="BU411" s="118"/>
      <c r="BV411" s="118"/>
      <c r="BW411" s="118"/>
      <c r="BX411" s="118"/>
      <c r="BY411" s="118"/>
      <c r="BZ411" s="118"/>
      <c r="CA411" s="118"/>
    </row>
    <row r="412" spans="1:79">
      <c r="A412" s="35"/>
      <c r="B412" s="35"/>
      <c r="C412" s="35"/>
      <c r="D412" s="35"/>
      <c r="E412" s="35"/>
      <c r="F412" s="35"/>
      <c r="G412" s="35"/>
      <c r="H412" s="118"/>
      <c r="I412" s="118"/>
      <c r="J412" s="118"/>
      <c r="K412" s="118"/>
      <c r="L412" s="118"/>
      <c r="M412" s="118"/>
      <c r="N412" s="118"/>
      <c r="O412" s="118"/>
      <c r="P412" s="118"/>
      <c r="Q412" s="118"/>
      <c r="R412" s="118"/>
      <c r="S412" s="118"/>
      <c r="T412" s="118"/>
      <c r="U412" s="118"/>
      <c r="V412" s="118"/>
      <c r="W412" s="118"/>
      <c r="X412" s="118"/>
      <c r="Y412" s="118"/>
      <c r="Z412" s="118"/>
      <c r="AA412" s="118"/>
      <c r="AB412" s="118"/>
      <c r="AC412" s="118"/>
      <c r="AD412" s="118"/>
      <c r="AE412" s="118"/>
      <c r="AF412" s="118"/>
      <c r="AG412" s="118"/>
      <c r="AH412" s="118"/>
      <c r="AI412" s="118"/>
      <c r="AJ412" s="118"/>
      <c r="AK412" s="118"/>
      <c r="AL412" s="118"/>
      <c r="AM412" s="118"/>
      <c r="AN412" s="118"/>
      <c r="AO412" s="118"/>
      <c r="AP412" s="118"/>
      <c r="AQ412" s="118"/>
      <c r="AR412" s="118"/>
      <c r="AS412" s="118"/>
      <c r="AT412" s="118"/>
      <c r="AU412" s="118"/>
      <c r="AV412" s="118"/>
      <c r="AW412" s="118"/>
      <c r="AX412" s="118"/>
      <c r="AY412" s="118"/>
      <c r="AZ412" s="118"/>
      <c r="BA412" s="118"/>
      <c r="BB412" s="118"/>
      <c r="BC412" s="118"/>
      <c r="BD412" s="118"/>
      <c r="BE412" s="118"/>
      <c r="BF412" s="118"/>
      <c r="BG412" s="118"/>
      <c r="BH412" s="118"/>
      <c r="BI412" s="118"/>
      <c r="BJ412" s="118"/>
      <c r="BK412" s="118"/>
      <c r="BL412" s="118"/>
      <c r="BM412" s="118"/>
      <c r="BN412" s="118"/>
      <c r="BO412" s="118"/>
      <c r="BP412" s="118"/>
      <c r="BQ412" s="118"/>
      <c r="BR412" s="118"/>
      <c r="BS412" s="118"/>
      <c r="BT412" s="118"/>
      <c r="BU412" s="118"/>
      <c r="BV412" s="118"/>
      <c r="BW412" s="118"/>
      <c r="BX412" s="118"/>
      <c r="BY412" s="118"/>
      <c r="BZ412" s="118"/>
      <c r="CA412" s="118"/>
    </row>
    <row r="413" spans="1:79">
      <c r="A413" s="35"/>
      <c r="B413" s="35"/>
      <c r="C413" s="35"/>
      <c r="D413" s="35"/>
      <c r="E413" s="35"/>
      <c r="F413" s="35"/>
      <c r="G413" s="35"/>
      <c r="H413" s="118"/>
      <c r="I413" s="118"/>
      <c r="J413" s="118"/>
      <c r="K413" s="118"/>
      <c r="L413" s="118"/>
      <c r="M413" s="118"/>
      <c r="N413" s="118"/>
      <c r="O413" s="118"/>
      <c r="P413" s="118"/>
      <c r="Q413" s="118"/>
      <c r="R413" s="118"/>
      <c r="S413" s="118"/>
      <c r="T413" s="118"/>
      <c r="U413" s="118"/>
      <c r="V413" s="118"/>
      <c r="W413" s="118"/>
      <c r="X413" s="118"/>
      <c r="Y413" s="118"/>
      <c r="Z413" s="118"/>
      <c r="AA413" s="118"/>
      <c r="AB413" s="118"/>
      <c r="AC413" s="118"/>
      <c r="AD413" s="118"/>
      <c r="AE413" s="118"/>
      <c r="AF413" s="118"/>
      <c r="AG413" s="118"/>
      <c r="AH413" s="118"/>
      <c r="AI413" s="118"/>
      <c r="AJ413" s="118"/>
      <c r="AK413" s="118"/>
      <c r="AL413" s="118"/>
      <c r="AM413" s="118"/>
      <c r="AN413" s="118"/>
      <c r="AO413" s="118"/>
      <c r="AP413" s="118"/>
      <c r="AQ413" s="118"/>
      <c r="AR413" s="118"/>
      <c r="AS413" s="118"/>
      <c r="AT413" s="118"/>
      <c r="AU413" s="118"/>
      <c r="AV413" s="118"/>
      <c r="AW413" s="118"/>
      <c r="AX413" s="118"/>
      <c r="AY413" s="118"/>
      <c r="AZ413" s="118"/>
      <c r="BA413" s="118"/>
      <c r="BB413" s="118"/>
      <c r="BC413" s="118"/>
      <c r="BD413" s="118"/>
      <c r="BE413" s="118"/>
      <c r="BF413" s="118"/>
      <c r="BG413" s="118"/>
      <c r="BH413" s="118"/>
      <c r="BI413" s="118"/>
      <c r="BJ413" s="118"/>
      <c r="BK413" s="118"/>
      <c r="BL413" s="118"/>
      <c r="BM413" s="118"/>
      <c r="BN413" s="118"/>
      <c r="BO413" s="118"/>
      <c r="BP413" s="118"/>
      <c r="BQ413" s="118"/>
      <c r="BR413" s="118"/>
      <c r="BS413" s="118"/>
      <c r="BT413" s="118"/>
      <c r="BU413" s="118"/>
      <c r="BV413" s="118"/>
      <c r="BW413" s="118"/>
      <c r="BX413" s="118"/>
      <c r="BY413" s="118"/>
      <c r="BZ413" s="118"/>
      <c r="CA413" s="118"/>
    </row>
    <row r="414" spans="1:79">
      <c r="A414" s="35"/>
      <c r="B414" s="35"/>
      <c r="C414" s="35"/>
      <c r="D414" s="35"/>
      <c r="E414" s="35"/>
      <c r="F414" s="35"/>
      <c r="G414" s="35"/>
      <c r="H414" s="118"/>
      <c r="I414" s="118"/>
      <c r="J414" s="118"/>
      <c r="K414" s="118"/>
      <c r="L414" s="118"/>
      <c r="M414" s="118"/>
      <c r="N414" s="118"/>
      <c r="O414" s="118"/>
      <c r="P414" s="118"/>
      <c r="Q414" s="118"/>
      <c r="R414" s="118"/>
      <c r="S414" s="118"/>
      <c r="T414" s="118"/>
      <c r="U414" s="118"/>
      <c r="V414" s="118"/>
      <c r="W414" s="118"/>
      <c r="X414" s="118"/>
      <c r="Y414" s="118"/>
      <c r="Z414" s="118"/>
      <c r="AA414" s="118"/>
      <c r="AB414" s="118"/>
      <c r="AC414" s="118"/>
      <c r="AD414" s="118"/>
      <c r="AE414" s="118"/>
      <c r="AF414" s="118"/>
      <c r="AG414" s="118"/>
      <c r="AH414" s="118"/>
      <c r="AI414" s="118"/>
      <c r="AJ414" s="118"/>
      <c r="AK414" s="118"/>
      <c r="AL414" s="118"/>
      <c r="AM414" s="118"/>
      <c r="AN414" s="118"/>
      <c r="AO414" s="118"/>
      <c r="AP414" s="118"/>
      <c r="AQ414" s="118"/>
      <c r="AR414" s="118"/>
      <c r="AS414" s="118"/>
      <c r="AT414" s="118"/>
      <c r="AU414" s="118"/>
      <c r="AV414" s="118"/>
      <c r="AW414" s="118"/>
      <c r="AX414" s="118"/>
      <c r="AY414" s="118"/>
      <c r="AZ414" s="118"/>
      <c r="BA414" s="118"/>
      <c r="BB414" s="118"/>
      <c r="BC414" s="118"/>
      <c r="BD414" s="118"/>
      <c r="BE414" s="118"/>
      <c r="BF414" s="118"/>
      <c r="BG414" s="118"/>
      <c r="BH414" s="118"/>
      <c r="BI414" s="118"/>
      <c r="BJ414" s="118"/>
      <c r="BK414" s="118"/>
      <c r="BL414" s="118"/>
      <c r="BM414" s="118"/>
      <c r="BN414" s="118"/>
      <c r="BO414" s="118"/>
      <c r="BP414" s="118"/>
      <c r="BQ414" s="118"/>
      <c r="BR414" s="118"/>
      <c r="BS414" s="118"/>
      <c r="BT414" s="118"/>
      <c r="BU414" s="118"/>
      <c r="BV414" s="118"/>
      <c r="BW414" s="118"/>
      <c r="BX414" s="118"/>
      <c r="BY414" s="118"/>
      <c r="BZ414" s="118"/>
      <c r="CA414" s="118"/>
    </row>
    <row r="415" spans="1:79">
      <c r="A415" s="35"/>
      <c r="B415" s="35"/>
      <c r="C415" s="35"/>
      <c r="D415" s="35"/>
      <c r="E415" s="35"/>
      <c r="F415" s="35"/>
      <c r="G415" s="35"/>
      <c r="H415" s="118"/>
      <c r="I415" s="118"/>
      <c r="J415" s="118"/>
      <c r="K415" s="118"/>
      <c r="L415" s="118"/>
      <c r="M415" s="118"/>
      <c r="N415" s="118"/>
      <c r="O415" s="118"/>
      <c r="P415" s="118"/>
      <c r="Q415" s="118"/>
      <c r="R415" s="118"/>
      <c r="S415" s="118"/>
      <c r="T415" s="118"/>
      <c r="U415" s="118"/>
      <c r="V415" s="118"/>
      <c r="W415" s="118"/>
      <c r="X415" s="118"/>
      <c r="Y415" s="118"/>
      <c r="Z415" s="118"/>
      <c r="AA415" s="118"/>
      <c r="AB415" s="118"/>
      <c r="AC415" s="118"/>
      <c r="AD415" s="118"/>
      <c r="AE415" s="118"/>
      <c r="AF415" s="118"/>
      <c r="AG415" s="118"/>
      <c r="AH415" s="118"/>
      <c r="AI415" s="118"/>
      <c r="AJ415" s="118"/>
      <c r="AK415" s="118"/>
      <c r="AL415" s="118"/>
      <c r="AM415" s="118"/>
      <c r="AN415" s="118"/>
      <c r="AO415" s="118"/>
      <c r="AP415" s="118"/>
      <c r="AQ415" s="118"/>
      <c r="AR415" s="118"/>
      <c r="AS415" s="118"/>
      <c r="AT415" s="118"/>
      <c r="AU415" s="118"/>
      <c r="AV415" s="118"/>
      <c r="AW415" s="118"/>
      <c r="AX415" s="118"/>
      <c r="AY415" s="118"/>
      <c r="AZ415" s="118"/>
      <c r="BA415" s="118"/>
      <c r="BB415" s="118"/>
      <c r="BC415" s="118"/>
      <c r="BD415" s="118"/>
      <c r="BE415" s="118"/>
      <c r="BF415" s="118"/>
      <c r="BG415" s="118"/>
      <c r="BH415" s="118"/>
      <c r="BI415" s="118"/>
      <c r="BJ415" s="118"/>
      <c r="BK415" s="118"/>
      <c r="BL415" s="118"/>
      <c r="BM415" s="118"/>
      <c r="BN415" s="118"/>
      <c r="BO415" s="118"/>
      <c r="BP415" s="118"/>
      <c r="BQ415" s="118"/>
      <c r="BR415" s="118"/>
      <c r="BS415" s="118"/>
      <c r="BT415" s="118"/>
      <c r="BU415" s="118"/>
      <c r="BV415" s="118"/>
      <c r="BW415" s="118"/>
      <c r="BX415" s="118"/>
      <c r="BY415" s="118"/>
      <c r="BZ415" s="118"/>
      <c r="CA415" s="118"/>
    </row>
    <row r="416" spans="1:79">
      <c r="A416" s="35"/>
      <c r="B416" s="35"/>
      <c r="C416" s="35"/>
      <c r="D416" s="35"/>
      <c r="E416" s="35"/>
      <c r="F416" s="35"/>
      <c r="G416" s="35"/>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8"/>
      <c r="AH416" s="118"/>
      <c r="AI416" s="118"/>
      <c r="AJ416" s="118"/>
      <c r="AK416" s="118"/>
      <c r="AL416" s="118"/>
      <c r="AM416" s="118"/>
      <c r="AN416" s="118"/>
      <c r="AO416" s="118"/>
      <c r="AP416" s="118"/>
      <c r="AQ416" s="118"/>
      <c r="AR416" s="118"/>
      <c r="AS416" s="118"/>
      <c r="AT416" s="118"/>
      <c r="AU416" s="118"/>
      <c r="AV416" s="118"/>
      <c r="AW416" s="118"/>
      <c r="AX416" s="118"/>
      <c r="AY416" s="118"/>
      <c r="AZ416" s="118"/>
      <c r="BA416" s="118"/>
      <c r="BB416" s="118"/>
      <c r="BC416" s="118"/>
      <c r="BD416" s="118"/>
      <c r="BE416" s="118"/>
      <c r="BF416" s="118"/>
      <c r="BG416" s="118"/>
      <c r="BH416" s="118"/>
      <c r="BI416" s="118"/>
      <c r="BJ416" s="118"/>
      <c r="BK416" s="118"/>
      <c r="BL416" s="118"/>
      <c r="BM416" s="118"/>
      <c r="BN416" s="118"/>
      <c r="BO416" s="118"/>
      <c r="BP416" s="118"/>
      <c r="BQ416" s="118"/>
      <c r="BR416" s="118"/>
      <c r="BS416" s="118"/>
      <c r="BT416" s="118"/>
      <c r="BU416" s="118"/>
      <c r="BV416" s="118"/>
      <c r="BW416" s="118"/>
      <c r="BX416" s="118"/>
      <c r="BY416" s="118"/>
      <c r="BZ416" s="118"/>
      <c r="CA416" s="118"/>
    </row>
    <row r="417" spans="1:79">
      <c r="A417" s="35"/>
      <c r="B417" s="35"/>
      <c r="C417" s="35"/>
      <c r="D417" s="35"/>
      <c r="E417" s="35"/>
      <c r="F417" s="35"/>
      <c r="G417" s="35"/>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8"/>
      <c r="AH417" s="118"/>
      <c r="AI417" s="118"/>
      <c r="AJ417" s="118"/>
      <c r="AK417" s="118"/>
      <c r="AL417" s="118"/>
      <c r="AM417" s="118"/>
      <c r="AN417" s="118"/>
      <c r="AO417" s="118"/>
      <c r="AP417" s="118"/>
      <c r="AQ417" s="118"/>
      <c r="AR417" s="118"/>
      <c r="AS417" s="118"/>
      <c r="AT417" s="118"/>
      <c r="AU417" s="118"/>
      <c r="AV417" s="118"/>
      <c r="AW417" s="118"/>
      <c r="AX417" s="118"/>
      <c r="AY417" s="118"/>
      <c r="AZ417" s="118"/>
      <c r="BA417" s="118"/>
      <c r="BB417" s="118"/>
      <c r="BC417" s="118"/>
      <c r="BD417" s="118"/>
      <c r="BE417" s="118"/>
      <c r="BF417" s="118"/>
      <c r="BG417" s="118"/>
      <c r="BH417" s="118"/>
      <c r="BI417" s="118"/>
      <c r="BJ417" s="118"/>
      <c r="BK417" s="118"/>
      <c r="BL417" s="118"/>
      <c r="BM417" s="118"/>
      <c r="BN417" s="118"/>
      <c r="BO417" s="118"/>
      <c r="BP417" s="118"/>
      <c r="BQ417" s="118"/>
      <c r="BR417" s="118"/>
      <c r="BS417" s="118"/>
      <c r="BT417" s="118"/>
      <c r="BU417" s="118"/>
      <c r="BV417" s="118"/>
      <c r="BW417" s="118"/>
      <c r="BX417" s="118"/>
      <c r="BY417" s="118"/>
      <c r="BZ417" s="118"/>
      <c r="CA417" s="118"/>
    </row>
    <row r="418" spans="1:79">
      <c r="A418" s="35"/>
      <c r="B418" s="35"/>
      <c r="C418" s="35"/>
      <c r="D418" s="35"/>
      <c r="E418" s="35"/>
      <c r="F418" s="35"/>
      <c r="G418" s="35"/>
      <c r="H418" s="118"/>
      <c r="I418" s="118"/>
      <c r="J418" s="118"/>
      <c r="K418" s="118"/>
      <c r="L418" s="118"/>
      <c r="M418" s="118"/>
      <c r="N418" s="118"/>
      <c r="O418" s="118"/>
      <c r="P418" s="118"/>
      <c r="Q418" s="118"/>
      <c r="R418" s="118"/>
      <c r="S418" s="118"/>
      <c r="T418" s="118"/>
      <c r="U418" s="118"/>
      <c r="V418" s="118"/>
      <c r="W418" s="118"/>
      <c r="X418" s="118"/>
      <c r="Y418" s="118"/>
      <c r="Z418" s="118"/>
      <c r="AA418" s="118"/>
      <c r="AB418" s="118"/>
      <c r="AC418" s="118"/>
      <c r="AD418" s="118"/>
      <c r="AE418" s="118"/>
      <c r="AF418" s="118"/>
      <c r="AG418" s="118"/>
      <c r="AH418" s="118"/>
      <c r="AI418" s="118"/>
      <c r="AJ418" s="118"/>
      <c r="AK418" s="118"/>
      <c r="AL418" s="118"/>
      <c r="AM418" s="118"/>
      <c r="AN418" s="118"/>
      <c r="AO418" s="118"/>
      <c r="AP418" s="118"/>
      <c r="AQ418" s="118"/>
      <c r="AR418" s="118"/>
      <c r="AS418" s="118"/>
      <c r="AT418" s="118"/>
      <c r="AU418" s="118"/>
      <c r="AV418" s="118"/>
      <c r="AW418" s="118"/>
      <c r="AX418" s="118"/>
      <c r="AY418" s="118"/>
      <c r="AZ418" s="118"/>
      <c r="BA418" s="118"/>
      <c r="BB418" s="118"/>
      <c r="BC418" s="118"/>
      <c r="BD418" s="118"/>
      <c r="BE418" s="118"/>
      <c r="BF418" s="118"/>
      <c r="BG418" s="118"/>
      <c r="BH418" s="118"/>
      <c r="BI418" s="118"/>
      <c r="BJ418" s="118"/>
      <c r="BK418" s="118"/>
      <c r="BL418" s="118"/>
      <c r="BM418" s="118"/>
      <c r="BN418" s="118"/>
      <c r="BO418" s="118"/>
      <c r="BP418" s="118"/>
      <c r="BQ418" s="118"/>
      <c r="BR418" s="118"/>
      <c r="BS418" s="118"/>
      <c r="BT418" s="118"/>
      <c r="BU418" s="118"/>
      <c r="BV418" s="118"/>
      <c r="BW418" s="118"/>
      <c r="BX418" s="118"/>
      <c r="BY418" s="118"/>
      <c r="BZ418" s="118"/>
      <c r="CA418" s="118"/>
    </row>
    <row r="419" spans="1:79">
      <c r="A419" s="35"/>
      <c r="B419" s="35"/>
      <c r="C419" s="35"/>
      <c r="D419" s="35"/>
      <c r="E419" s="35"/>
      <c r="F419" s="35"/>
      <c r="G419" s="35"/>
      <c r="H419" s="118"/>
      <c r="I419" s="118"/>
      <c r="J419" s="118"/>
      <c r="K419" s="118"/>
      <c r="L419" s="118"/>
      <c r="M419" s="118"/>
      <c r="N419" s="118"/>
      <c r="O419" s="118"/>
      <c r="P419" s="118"/>
      <c r="Q419" s="118"/>
      <c r="R419" s="118"/>
      <c r="S419" s="118"/>
      <c r="T419" s="118"/>
      <c r="U419" s="118"/>
      <c r="V419" s="118"/>
      <c r="W419" s="118"/>
      <c r="X419" s="118"/>
      <c r="Y419" s="118"/>
      <c r="Z419" s="118"/>
      <c r="AA419" s="118"/>
      <c r="AB419" s="118"/>
      <c r="AC419" s="118"/>
      <c r="AD419" s="118"/>
      <c r="AE419" s="118"/>
      <c r="AF419" s="118"/>
      <c r="AG419" s="118"/>
      <c r="AH419" s="118"/>
      <c r="AI419" s="118"/>
      <c r="AJ419" s="118"/>
      <c r="AK419" s="118"/>
      <c r="AL419" s="118"/>
      <c r="AM419" s="118"/>
      <c r="AN419" s="118"/>
      <c r="AO419" s="118"/>
      <c r="AP419" s="118"/>
      <c r="AQ419" s="118"/>
      <c r="AR419" s="118"/>
      <c r="AS419" s="118"/>
      <c r="AT419" s="118"/>
      <c r="AU419" s="118"/>
      <c r="AV419" s="118"/>
      <c r="AW419" s="118"/>
      <c r="AX419" s="118"/>
      <c r="AY419" s="118"/>
      <c r="AZ419" s="118"/>
      <c r="BA419" s="118"/>
      <c r="BB419" s="118"/>
      <c r="BC419" s="118"/>
      <c r="BD419" s="118"/>
      <c r="BE419" s="118"/>
      <c r="BF419" s="118"/>
      <c r="BG419" s="118"/>
      <c r="BH419" s="118"/>
      <c r="BI419" s="118"/>
      <c r="BJ419" s="118"/>
      <c r="BK419" s="118"/>
      <c r="BL419" s="118"/>
      <c r="BM419" s="118"/>
      <c r="BN419" s="118"/>
      <c r="BO419" s="118"/>
      <c r="BP419" s="118"/>
      <c r="BQ419" s="118"/>
      <c r="BR419" s="118"/>
      <c r="BS419" s="118"/>
      <c r="BT419" s="118"/>
      <c r="BU419" s="118"/>
      <c r="BV419" s="118"/>
      <c r="BW419" s="118"/>
      <c r="BX419" s="118"/>
      <c r="BY419" s="118"/>
      <c r="BZ419" s="118"/>
      <c r="CA419" s="118"/>
    </row>
    <row r="420" spans="1:79">
      <c r="A420" s="35"/>
      <c r="B420" s="35"/>
      <c r="C420" s="35"/>
      <c r="D420" s="35"/>
      <c r="E420" s="35"/>
      <c r="F420" s="35"/>
      <c r="G420" s="35"/>
      <c r="H420" s="118"/>
      <c r="I420" s="118"/>
      <c r="J420" s="118"/>
      <c r="K420" s="118"/>
      <c r="L420" s="118"/>
      <c r="M420" s="118"/>
      <c r="N420" s="118"/>
      <c r="O420" s="118"/>
      <c r="P420" s="118"/>
      <c r="Q420" s="118"/>
      <c r="R420" s="118"/>
      <c r="S420" s="118"/>
      <c r="T420" s="118"/>
      <c r="U420" s="118"/>
      <c r="V420" s="118"/>
      <c r="W420" s="118"/>
      <c r="X420" s="118"/>
      <c r="Y420" s="118"/>
      <c r="Z420" s="118"/>
      <c r="AA420" s="118"/>
      <c r="AB420" s="118"/>
      <c r="AC420" s="118"/>
      <c r="AD420" s="118"/>
      <c r="AE420" s="118"/>
      <c r="AF420" s="118"/>
      <c r="AG420" s="118"/>
      <c r="AH420" s="118"/>
      <c r="AI420" s="118"/>
      <c r="AJ420" s="118"/>
      <c r="AK420" s="118"/>
      <c r="AL420" s="118"/>
      <c r="AM420" s="118"/>
      <c r="AN420" s="118"/>
      <c r="AO420" s="118"/>
      <c r="AP420" s="118"/>
      <c r="AQ420" s="118"/>
      <c r="AR420" s="118"/>
      <c r="AS420" s="118"/>
      <c r="AT420" s="118"/>
      <c r="AU420" s="118"/>
      <c r="AV420" s="118"/>
      <c r="AW420" s="118"/>
      <c r="AX420" s="118"/>
      <c r="AY420" s="118"/>
      <c r="AZ420" s="118"/>
      <c r="BA420" s="118"/>
      <c r="BB420" s="118"/>
      <c r="BC420" s="118"/>
      <c r="BD420" s="118"/>
      <c r="BE420" s="118"/>
      <c r="BF420" s="118"/>
      <c r="BG420" s="118"/>
      <c r="BH420" s="118"/>
      <c r="BI420" s="118"/>
      <c r="BJ420" s="118"/>
      <c r="BK420" s="118"/>
      <c r="BL420" s="118"/>
      <c r="BM420" s="118"/>
      <c r="BN420" s="118"/>
      <c r="BO420" s="118"/>
      <c r="BP420" s="118"/>
      <c r="BQ420" s="118"/>
      <c r="BR420" s="118"/>
      <c r="BS420" s="118"/>
      <c r="BT420" s="118"/>
      <c r="BU420" s="118"/>
      <c r="BV420" s="118"/>
      <c r="BW420" s="118"/>
      <c r="BX420" s="118"/>
      <c r="BY420" s="118"/>
      <c r="BZ420" s="118"/>
      <c r="CA420" s="118"/>
    </row>
    <row r="421" spans="1:79">
      <c r="A421" s="35"/>
      <c r="B421" s="35"/>
      <c r="C421" s="35"/>
      <c r="D421" s="35"/>
      <c r="E421" s="35"/>
      <c r="F421" s="35"/>
      <c r="G421" s="35"/>
      <c r="H421" s="118"/>
      <c r="I421" s="118"/>
      <c r="J421" s="118"/>
      <c r="K421" s="118"/>
      <c r="L421" s="118"/>
      <c r="M421" s="118"/>
      <c r="N421" s="118"/>
      <c r="O421" s="118"/>
      <c r="P421" s="118"/>
      <c r="Q421" s="118"/>
      <c r="R421" s="118"/>
      <c r="S421" s="118"/>
      <c r="T421" s="118"/>
      <c r="U421" s="118"/>
      <c r="V421" s="118"/>
      <c r="W421" s="118"/>
      <c r="X421" s="118"/>
      <c r="Y421" s="118"/>
      <c r="Z421" s="118"/>
      <c r="AA421" s="118"/>
      <c r="AB421" s="118"/>
      <c r="AC421" s="118"/>
      <c r="AD421" s="118"/>
      <c r="AE421" s="118"/>
      <c r="AF421" s="118"/>
      <c r="AG421" s="118"/>
      <c r="AH421" s="118"/>
      <c r="AI421" s="118"/>
      <c r="AJ421" s="118"/>
      <c r="AK421" s="118"/>
      <c r="AL421" s="118"/>
      <c r="AM421" s="118"/>
      <c r="AN421" s="118"/>
      <c r="AO421" s="118"/>
      <c r="AP421" s="118"/>
      <c r="AQ421" s="118"/>
      <c r="AR421" s="118"/>
      <c r="AS421" s="118"/>
      <c r="AT421" s="118"/>
      <c r="AU421" s="118"/>
      <c r="AV421" s="118"/>
      <c r="AW421" s="118"/>
      <c r="AX421" s="118"/>
      <c r="AY421" s="118"/>
      <c r="AZ421" s="118"/>
      <c r="BA421" s="118"/>
      <c r="BB421" s="118"/>
      <c r="BC421" s="118"/>
      <c r="BD421" s="118"/>
      <c r="BE421" s="118"/>
      <c r="BF421" s="118"/>
      <c r="BG421" s="118"/>
      <c r="BH421" s="118"/>
      <c r="BI421" s="118"/>
      <c r="BJ421" s="118"/>
      <c r="BK421" s="118"/>
      <c r="BL421" s="118"/>
      <c r="BM421" s="118"/>
      <c r="BN421" s="118"/>
      <c r="BO421" s="118"/>
      <c r="BP421" s="118"/>
      <c r="BQ421" s="118"/>
      <c r="BR421" s="118"/>
      <c r="BS421" s="118"/>
      <c r="BT421" s="118"/>
      <c r="BU421" s="118"/>
      <c r="BV421" s="118"/>
      <c r="BW421" s="118"/>
      <c r="BX421" s="118"/>
      <c r="BY421" s="118"/>
      <c r="BZ421" s="118"/>
      <c r="CA421" s="118"/>
    </row>
    <row r="422" spans="1:79">
      <c r="A422" s="35"/>
      <c r="B422" s="35"/>
      <c r="C422" s="35"/>
      <c r="D422" s="35"/>
      <c r="E422" s="35"/>
      <c r="F422" s="35"/>
      <c r="G422" s="35"/>
      <c r="H422" s="118"/>
      <c r="I422" s="118"/>
      <c r="J422" s="118"/>
      <c r="K422" s="118"/>
      <c r="L422" s="118"/>
      <c r="M422" s="118"/>
      <c r="N422" s="118"/>
      <c r="O422" s="118"/>
      <c r="P422" s="118"/>
      <c r="Q422" s="118"/>
      <c r="R422" s="118"/>
      <c r="S422" s="118"/>
      <c r="T422" s="118"/>
      <c r="U422" s="118"/>
      <c r="V422" s="118"/>
      <c r="W422" s="118"/>
      <c r="X422" s="118"/>
      <c r="Y422" s="118"/>
      <c r="Z422" s="118"/>
      <c r="AA422" s="118"/>
      <c r="AB422" s="118"/>
      <c r="AC422" s="118"/>
      <c r="AD422" s="118"/>
      <c r="AE422" s="118"/>
      <c r="AF422" s="118"/>
      <c r="AG422" s="118"/>
      <c r="AH422" s="118"/>
      <c r="AI422" s="118"/>
      <c r="AJ422" s="118"/>
      <c r="AK422" s="118"/>
      <c r="AL422" s="118"/>
      <c r="AM422" s="118"/>
      <c r="AN422" s="118"/>
      <c r="AO422" s="118"/>
      <c r="AP422" s="118"/>
      <c r="AQ422" s="118"/>
      <c r="AR422" s="118"/>
      <c r="AS422" s="118"/>
      <c r="AT422" s="118"/>
      <c r="AU422" s="118"/>
      <c r="AV422" s="118"/>
      <c r="AW422" s="118"/>
      <c r="AX422" s="118"/>
      <c r="AY422" s="118"/>
      <c r="AZ422" s="118"/>
      <c r="BA422" s="118"/>
      <c r="BB422" s="118"/>
      <c r="BC422" s="118"/>
      <c r="BD422" s="118"/>
      <c r="BE422" s="118"/>
      <c r="BF422" s="118"/>
      <c r="BG422" s="118"/>
      <c r="BH422" s="118"/>
      <c r="BI422" s="118"/>
      <c r="BJ422" s="118"/>
      <c r="BK422" s="118"/>
      <c r="BL422" s="118"/>
      <c r="BM422" s="118"/>
      <c r="BN422" s="118"/>
      <c r="BO422" s="118"/>
      <c r="BP422" s="118"/>
      <c r="BQ422" s="118"/>
      <c r="BR422" s="118"/>
      <c r="BS422" s="118"/>
      <c r="BT422" s="118"/>
      <c r="BU422" s="118"/>
      <c r="BV422" s="118"/>
      <c r="BW422" s="118"/>
      <c r="BX422" s="118"/>
      <c r="BY422" s="118"/>
      <c r="BZ422" s="118"/>
      <c r="CA422" s="118"/>
    </row>
    <row r="423" spans="1:79">
      <c r="A423" s="35"/>
      <c r="B423" s="35"/>
      <c r="C423" s="35"/>
      <c r="D423" s="35"/>
      <c r="E423" s="35"/>
      <c r="F423" s="35"/>
      <c r="G423" s="35"/>
      <c r="H423" s="118"/>
      <c r="I423" s="118"/>
      <c r="J423" s="118"/>
      <c r="K423" s="118"/>
      <c r="L423" s="118"/>
      <c r="M423" s="118"/>
      <c r="N423" s="118"/>
      <c r="O423" s="118"/>
      <c r="P423" s="118"/>
      <c r="Q423" s="118"/>
      <c r="R423" s="118"/>
      <c r="S423" s="118"/>
      <c r="T423" s="118"/>
      <c r="U423" s="118"/>
      <c r="V423" s="118"/>
      <c r="W423" s="118"/>
      <c r="X423" s="118"/>
      <c r="Y423" s="118"/>
      <c r="Z423" s="118"/>
      <c r="AA423" s="118"/>
      <c r="AB423" s="118"/>
      <c r="AC423" s="118"/>
      <c r="AD423" s="118"/>
      <c r="AE423" s="118"/>
      <c r="AF423" s="118"/>
      <c r="AG423" s="118"/>
      <c r="AH423" s="118"/>
      <c r="AI423" s="118"/>
      <c r="AJ423" s="118"/>
      <c r="AK423" s="118"/>
      <c r="AL423" s="118"/>
      <c r="AM423" s="118"/>
      <c r="AN423" s="118"/>
      <c r="AO423" s="118"/>
      <c r="AP423" s="118"/>
      <c r="AQ423" s="118"/>
      <c r="AR423" s="118"/>
      <c r="AS423" s="118"/>
      <c r="AT423" s="118"/>
      <c r="AU423" s="118"/>
      <c r="AV423" s="118"/>
      <c r="AW423" s="118"/>
      <c r="AX423" s="118"/>
      <c r="AY423" s="118"/>
      <c r="AZ423" s="118"/>
      <c r="BA423" s="118"/>
      <c r="BB423" s="118"/>
      <c r="BC423" s="118"/>
      <c r="BD423" s="118"/>
      <c r="BE423" s="118"/>
      <c r="BF423" s="118"/>
      <c r="BG423" s="118"/>
      <c r="BH423" s="118"/>
      <c r="BI423" s="118"/>
      <c r="BJ423" s="118"/>
      <c r="BK423" s="118"/>
      <c r="BL423" s="118"/>
      <c r="BM423" s="118"/>
      <c r="BN423" s="118"/>
      <c r="BO423" s="118"/>
      <c r="BP423" s="118"/>
      <c r="BQ423" s="118"/>
      <c r="BR423" s="118"/>
      <c r="BS423" s="118"/>
      <c r="BT423" s="118"/>
      <c r="BU423" s="118"/>
      <c r="BV423" s="118"/>
      <c r="BW423" s="118"/>
      <c r="BX423" s="118"/>
      <c r="BY423" s="118"/>
      <c r="BZ423" s="118"/>
      <c r="CA423" s="118"/>
    </row>
    <row r="424" spans="1:79">
      <c r="A424" s="35"/>
      <c r="B424" s="35"/>
      <c r="C424" s="35"/>
      <c r="D424" s="35"/>
      <c r="E424" s="35"/>
      <c r="F424" s="35"/>
      <c r="G424" s="35"/>
      <c r="H424" s="118"/>
      <c r="I424" s="118"/>
      <c r="J424" s="118"/>
      <c r="K424" s="118"/>
      <c r="L424" s="118"/>
      <c r="M424" s="118"/>
      <c r="N424" s="118"/>
      <c r="O424" s="118"/>
      <c r="P424" s="118"/>
      <c r="Q424" s="118"/>
      <c r="R424" s="118"/>
      <c r="S424" s="118"/>
      <c r="T424" s="118"/>
      <c r="U424" s="118"/>
      <c r="V424" s="118"/>
      <c r="W424" s="118"/>
      <c r="X424" s="118"/>
      <c r="Y424" s="118"/>
      <c r="Z424" s="118"/>
      <c r="AA424" s="118"/>
      <c r="AB424" s="118"/>
      <c r="AC424" s="118"/>
      <c r="AD424" s="118"/>
      <c r="AE424" s="118"/>
      <c r="AF424" s="118"/>
      <c r="AG424" s="118"/>
      <c r="AH424" s="118"/>
      <c r="AI424" s="118"/>
      <c r="AJ424" s="118"/>
      <c r="AK424" s="118"/>
      <c r="AL424" s="118"/>
      <c r="AM424" s="118"/>
      <c r="AN424" s="118"/>
      <c r="AO424" s="118"/>
      <c r="AP424" s="118"/>
      <c r="AQ424" s="118"/>
      <c r="AR424" s="118"/>
      <c r="AS424" s="118"/>
      <c r="AT424" s="118"/>
      <c r="AU424" s="118"/>
      <c r="AV424" s="118"/>
      <c r="AW424" s="118"/>
      <c r="AX424" s="118"/>
      <c r="AY424" s="118"/>
      <c r="AZ424" s="118"/>
      <c r="BA424" s="118"/>
      <c r="BB424" s="118"/>
      <c r="BC424" s="118"/>
      <c r="BD424" s="118"/>
      <c r="BE424" s="118"/>
      <c r="BF424" s="118"/>
      <c r="BG424" s="118"/>
      <c r="BH424" s="118"/>
      <c r="BI424" s="118"/>
      <c r="BJ424" s="118"/>
      <c r="BK424" s="118"/>
      <c r="BL424" s="118"/>
      <c r="BM424" s="118"/>
      <c r="BN424" s="118"/>
      <c r="BO424" s="118"/>
      <c r="BP424" s="118"/>
      <c r="BQ424" s="118"/>
      <c r="BR424" s="118"/>
      <c r="BS424" s="118"/>
      <c r="BT424" s="118"/>
      <c r="BU424" s="118"/>
      <c r="BV424" s="118"/>
      <c r="BW424" s="118"/>
      <c r="BX424" s="118"/>
      <c r="BY424" s="118"/>
      <c r="BZ424" s="118"/>
      <c r="CA424" s="118"/>
    </row>
    <row r="425" spans="1:79">
      <c r="A425" s="35"/>
      <c r="B425" s="35"/>
      <c r="C425" s="35"/>
      <c r="D425" s="35"/>
      <c r="E425" s="35"/>
      <c r="F425" s="35"/>
      <c r="G425" s="35"/>
      <c r="H425" s="118"/>
      <c r="I425" s="118"/>
      <c r="J425" s="118"/>
      <c r="K425" s="118"/>
      <c r="L425" s="118"/>
      <c r="M425" s="118"/>
      <c r="N425" s="118"/>
      <c r="O425" s="118"/>
      <c r="P425" s="118"/>
      <c r="Q425" s="118"/>
      <c r="R425" s="118"/>
      <c r="S425" s="118"/>
      <c r="T425" s="118"/>
      <c r="U425" s="118"/>
      <c r="V425" s="118"/>
      <c r="W425" s="118"/>
      <c r="X425" s="118"/>
      <c r="Y425" s="118"/>
      <c r="Z425" s="118"/>
      <c r="AA425" s="118"/>
      <c r="AB425" s="118"/>
      <c r="AC425" s="118"/>
      <c r="AD425" s="118"/>
      <c r="AE425" s="118"/>
      <c r="AF425" s="118"/>
      <c r="AG425" s="118"/>
      <c r="AH425" s="118"/>
      <c r="AI425" s="118"/>
      <c r="AJ425" s="118"/>
      <c r="AK425" s="118"/>
      <c r="AL425" s="118"/>
      <c r="AM425" s="118"/>
      <c r="AN425" s="118"/>
      <c r="AO425" s="118"/>
      <c r="AP425" s="118"/>
      <c r="AQ425" s="118"/>
      <c r="AR425" s="118"/>
      <c r="AS425" s="118"/>
      <c r="AT425" s="118"/>
      <c r="AU425" s="118"/>
      <c r="AV425" s="118"/>
      <c r="AW425" s="118"/>
      <c r="AX425" s="118"/>
      <c r="AY425" s="118"/>
      <c r="AZ425" s="118"/>
      <c r="BA425" s="118"/>
      <c r="BB425" s="118"/>
      <c r="BC425" s="118"/>
      <c r="BD425" s="118"/>
      <c r="BE425" s="118"/>
      <c r="BF425" s="118"/>
      <c r="BG425" s="118"/>
      <c r="BH425" s="118"/>
      <c r="BI425" s="118"/>
      <c r="BJ425" s="118"/>
      <c r="BK425" s="118"/>
      <c r="BL425" s="118"/>
      <c r="BM425" s="118"/>
      <c r="BN425" s="118"/>
      <c r="BO425" s="118"/>
      <c r="BP425" s="118"/>
      <c r="BQ425" s="118"/>
      <c r="BR425" s="118"/>
      <c r="BS425" s="118"/>
      <c r="BT425" s="118"/>
      <c r="BU425" s="118"/>
      <c r="BV425" s="118"/>
      <c r="BW425" s="118"/>
      <c r="BX425" s="118"/>
      <c r="BY425" s="118"/>
      <c r="BZ425" s="118"/>
      <c r="CA425" s="118"/>
    </row>
    <row r="426" spans="1:79">
      <c r="A426" s="35"/>
      <c r="B426" s="35"/>
      <c r="C426" s="35"/>
      <c r="D426" s="35"/>
      <c r="E426" s="35"/>
      <c r="F426" s="35"/>
      <c r="G426" s="35"/>
      <c r="H426" s="118"/>
      <c r="I426" s="118"/>
      <c r="J426" s="118"/>
      <c r="K426" s="118"/>
      <c r="L426" s="118"/>
      <c r="M426" s="118"/>
      <c r="N426" s="118"/>
      <c r="O426" s="118"/>
      <c r="P426" s="118"/>
      <c r="Q426" s="118"/>
      <c r="R426" s="118"/>
      <c r="S426" s="118"/>
      <c r="T426" s="118"/>
      <c r="U426" s="118"/>
      <c r="V426" s="118"/>
      <c r="W426" s="118"/>
      <c r="X426" s="118"/>
      <c r="Y426" s="118"/>
      <c r="Z426" s="118"/>
      <c r="AA426" s="118"/>
      <c r="AB426" s="118"/>
      <c r="AC426" s="118"/>
      <c r="AD426" s="118"/>
      <c r="AE426" s="118"/>
      <c r="AF426" s="118"/>
      <c r="AG426" s="118"/>
      <c r="AH426" s="118"/>
      <c r="AI426" s="118"/>
      <c r="AJ426" s="118"/>
      <c r="AK426" s="118"/>
      <c r="AL426" s="118"/>
      <c r="AM426" s="118"/>
      <c r="AN426" s="118"/>
      <c r="AO426" s="118"/>
      <c r="AP426" s="118"/>
      <c r="AQ426" s="118"/>
      <c r="AR426" s="118"/>
      <c r="AS426" s="118"/>
      <c r="AT426" s="118"/>
      <c r="AU426" s="118"/>
      <c r="AV426" s="118"/>
      <c r="AW426" s="118"/>
      <c r="AX426" s="118"/>
      <c r="AY426" s="118"/>
      <c r="AZ426" s="118"/>
      <c r="BA426" s="118"/>
      <c r="BB426" s="118"/>
      <c r="BC426" s="118"/>
      <c r="BD426" s="118"/>
      <c r="BE426" s="118"/>
      <c r="BF426" s="118"/>
      <c r="BG426" s="118"/>
      <c r="BH426" s="118"/>
      <c r="BI426" s="118"/>
      <c r="BJ426" s="118"/>
      <c r="BK426" s="118"/>
      <c r="BL426" s="118"/>
      <c r="BM426" s="118"/>
      <c r="BN426" s="118"/>
      <c r="BO426" s="118"/>
      <c r="BP426" s="118"/>
      <c r="BQ426" s="118"/>
      <c r="BR426" s="118"/>
      <c r="BS426" s="118"/>
      <c r="BT426" s="118"/>
      <c r="BU426" s="118"/>
      <c r="BV426" s="118"/>
      <c r="BW426" s="118"/>
      <c r="BX426" s="118"/>
      <c r="BY426" s="118"/>
      <c r="BZ426" s="118"/>
      <c r="CA426" s="118"/>
    </row>
    <row r="427" spans="1:79">
      <c r="A427" s="35"/>
      <c r="B427" s="35"/>
      <c r="C427" s="35"/>
      <c r="D427" s="35"/>
      <c r="E427" s="35"/>
      <c r="F427" s="35"/>
      <c r="G427" s="35"/>
      <c r="H427" s="118"/>
      <c r="I427" s="118"/>
      <c r="J427" s="118"/>
      <c r="K427" s="118"/>
      <c r="L427" s="118"/>
      <c r="M427" s="118"/>
      <c r="N427" s="118"/>
      <c r="O427" s="118"/>
      <c r="P427" s="118"/>
      <c r="Q427" s="118"/>
      <c r="R427" s="118"/>
      <c r="S427" s="118"/>
      <c r="T427" s="118"/>
      <c r="U427" s="118"/>
      <c r="V427" s="118"/>
      <c r="W427" s="118"/>
      <c r="X427" s="118"/>
      <c r="Y427" s="118"/>
      <c r="Z427" s="118"/>
      <c r="AA427" s="118"/>
      <c r="AB427" s="118"/>
      <c r="AC427" s="118"/>
      <c r="AD427" s="118"/>
      <c r="AE427" s="118"/>
      <c r="AF427" s="118"/>
      <c r="AG427" s="118"/>
      <c r="AH427" s="118"/>
      <c r="AI427" s="118"/>
      <c r="AJ427" s="118"/>
      <c r="AK427" s="118"/>
      <c r="AL427" s="118"/>
      <c r="AM427" s="118"/>
      <c r="AN427" s="118"/>
      <c r="AO427" s="118"/>
      <c r="AP427" s="118"/>
      <c r="AQ427" s="118"/>
      <c r="AR427" s="118"/>
      <c r="AS427" s="118"/>
      <c r="AT427" s="118"/>
      <c r="AU427" s="118"/>
      <c r="AV427" s="118"/>
      <c r="AW427" s="118"/>
      <c r="AX427" s="118"/>
      <c r="AY427" s="118"/>
      <c r="AZ427" s="118"/>
      <c r="BA427" s="118"/>
      <c r="BB427" s="118"/>
      <c r="BC427" s="118"/>
      <c r="BD427" s="118"/>
      <c r="BE427" s="118"/>
      <c r="BF427" s="118"/>
      <c r="BG427" s="118"/>
      <c r="BH427" s="118"/>
      <c r="BI427" s="118"/>
      <c r="BJ427" s="118"/>
      <c r="BK427" s="118"/>
      <c r="BL427" s="118"/>
      <c r="BM427" s="118"/>
      <c r="BN427" s="118"/>
      <c r="BO427" s="118"/>
      <c r="BP427" s="118"/>
      <c r="BQ427" s="118"/>
      <c r="BR427" s="118"/>
      <c r="BS427" s="118"/>
      <c r="BT427" s="118"/>
      <c r="BU427" s="118"/>
      <c r="BV427" s="118"/>
      <c r="BW427" s="118"/>
      <c r="BX427" s="118"/>
      <c r="BY427" s="118"/>
      <c r="BZ427" s="118"/>
      <c r="CA427" s="118"/>
    </row>
    <row r="428" spans="1:79">
      <c r="A428" s="35"/>
      <c r="B428" s="35"/>
      <c r="C428" s="35"/>
      <c r="D428" s="35"/>
      <c r="E428" s="35"/>
      <c r="F428" s="35"/>
      <c r="G428" s="35"/>
      <c r="H428" s="118"/>
      <c r="I428" s="118"/>
      <c r="J428" s="118"/>
      <c r="K428" s="118"/>
      <c r="L428" s="118"/>
      <c r="M428" s="118"/>
      <c r="N428" s="118"/>
      <c r="O428" s="118"/>
      <c r="P428" s="118"/>
      <c r="Q428" s="118"/>
      <c r="R428" s="118"/>
      <c r="S428" s="118"/>
      <c r="T428" s="118"/>
      <c r="U428" s="118"/>
      <c r="V428" s="118"/>
      <c r="W428" s="118"/>
      <c r="X428" s="118"/>
      <c r="Y428" s="118"/>
      <c r="Z428" s="118"/>
      <c r="AA428" s="118"/>
      <c r="AB428" s="118"/>
      <c r="AC428" s="118"/>
      <c r="AD428" s="118"/>
      <c r="AE428" s="118"/>
      <c r="AF428" s="118"/>
      <c r="AG428" s="118"/>
      <c r="AH428" s="118"/>
      <c r="AI428" s="118"/>
      <c r="AJ428" s="118"/>
      <c r="AK428" s="118"/>
      <c r="AL428" s="118"/>
      <c r="AM428" s="118"/>
      <c r="AN428" s="118"/>
      <c r="AO428" s="118"/>
      <c r="AP428" s="118"/>
      <c r="AQ428" s="118"/>
      <c r="AR428" s="118"/>
      <c r="AS428" s="118"/>
      <c r="AT428" s="118"/>
      <c r="AU428" s="118"/>
      <c r="AV428" s="118"/>
      <c r="AW428" s="118"/>
      <c r="AX428" s="118"/>
      <c r="AY428" s="118"/>
      <c r="AZ428" s="118"/>
      <c r="BA428" s="118"/>
      <c r="BB428" s="118"/>
      <c r="BC428" s="118"/>
      <c r="BD428" s="118"/>
      <c r="BE428" s="118"/>
      <c r="BF428" s="118"/>
      <c r="BG428" s="118"/>
      <c r="BH428" s="118"/>
      <c r="BI428" s="118"/>
      <c r="BJ428" s="118"/>
      <c r="BK428" s="118"/>
      <c r="BL428" s="118"/>
      <c r="BM428" s="118"/>
      <c r="BN428" s="118"/>
      <c r="BO428" s="118"/>
      <c r="BP428" s="118"/>
      <c r="BQ428" s="118"/>
      <c r="BR428" s="118"/>
      <c r="BS428" s="118"/>
      <c r="BT428" s="118"/>
      <c r="BU428" s="118"/>
      <c r="BV428" s="118"/>
      <c r="BW428" s="118"/>
      <c r="BX428" s="118"/>
      <c r="BY428" s="118"/>
      <c r="BZ428" s="118"/>
      <c r="CA428" s="118"/>
    </row>
    <row r="429" spans="1:79">
      <c r="A429" s="35"/>
      <c r="B429" s="35"/>
      <c r="C429" s="35"/>
      <c r="D429" s="35"/>
      <c r="E429" s="35"/>
      <c r="F429" s="35"/>
      <c r="G429" s="35"/>
      <c r="H429" s="118"/>
      <c r="I429" s="118"/>
      <c r="J429" s="118"/>
      <c r="K429" s="118"/>
      <c r="L429" s="118"/>
      <c r="M429" s="118"/>
      <c r="N429" s="118"/>
      <c r="O429" s="118"/>
      <c r="P429" s="118"/>
      <c r="Q429" s="118"/>
      <c r="R429" s="118"/>
      <c r="S429" s="118"/>
      <c r="T429" s="118"/>
      <c r="U429" s="118"/>
      <c r="V429" s="118"/>
      <c r="W429" s="118"/>
      <c r="X429" s="118"/>
      <c r="Y429" s="118"/>
      <c r="Z429" s="118"/>
      <c r="AA429" s="118"/>
      <c r="AB429" s="118"/>
      <c r="AC429" s="118"/>
      <c r="AD429" s="118"/>
      <c r="AE429" s="118"/>
      <c r="AF429" s="118"/>
      <c r="AG429" s="118"/>
      <c r="AH429" s="118"/>
      <c r="AI429" s="118"/>
      <c r="AJ429" s="118"/>
      <c r="AK429" s="118"/>
      <c r="AL429" s="118"/>
      <c r="AM429" s="118"/>
      <c r="AN429" s="118"/>
      <c r="AO429" s="118"/>
      <c r="AP429" s="118"/>
      <c r="AQ429" s="118"/>
      <c r="AR429" s="118"/>
      <c r="AS429" s="118"/>
      <c r="AT429" s="118"/>
      <c r="AU429" s="118"/>
      <c r="AV429" s="118"/>
      <c r="AW429" s="118"/>
      <c r="AX429" s="118"/>
      <c r="AY429" s="118"/>
      <c r="AZ429" s="118"/>
      <c r="BA429" s="118"/>
      <c r="BB429" s="118"/>
      <c r="BC429" s="118"/>
      <c r="BD429" s="118"/>
      <c r="BE429" s="118"/>
      <c r="BF429" s="118"/>
      <c r="BG429" s="118"/>
      <c r="BH429" s="118"/>
      <c r="BI429" s="118"/>
      <c r="BJ429" s="118"/>
      <c r="BK429" s="118"/>
      <c r="BL429" s="118"/>
      <c r="BM429" s="118"/>
      <c r="BN429" s="118"/>
      <c r="BO429" s="118"/>
      <c r="BP429" s="118"/>
      <c r="BQ429" s="118"/>
      <c r="BR429" s="118"/>
      <c r="BS429" s="118"/>
      <c r="BT429" s="118"/>
      <c r="BU429" s="118"/>
      <c r="BV429" s="118"/>
      <c r="BW429" s="118"/>
      <c r="BX429" s="118"/>
      <c r="BY429" s="118"/>
      <c r="BZ429" s="118"/>
      <c r="CA429" s="118"/>
    </row>
    <row r="430" spans="1:79">
      <c r="A430" s="35"/>
      <c r="B430" s="35"/>
      <c r="C430" s="35"/>
      <c r="D430" s="35"/>
      <c r="E430" s="35"/>
      <c r="F430" s="35"/>
      <c r="G430" s="35"/>
      <c r="H430" s="118"/>
      <c r="I430" s="118"/>
      <c r="J430" s="118"/>
      <c r="K430" s="118"/>
      <c r="L430" s="118"/>
      <c r="M430" s="118"/>
      <c r="N430" s="118"/>
      <c r="O430" s="118"/>
      <c r="P430" s="118"/>
      <c r="Q430" s="118"/>
      <c r="R430" s="118"/>
      <c r="S430" s="118"/>
      <c r="T430" s="118"/>
      <c r="U430" s="118"/>
      <c r="V430" s="118"/>
      <c r="W430" s="118"/>
      <c r="X430" s="118"/>
      <c r="Y430" s="118"/>
      <c r="Z430" s="118"/>
      <c r="AA430" s="118"/>
      <c r="AB430" s="118"/>
      <c r="AC430" s="118"/>
      <c r="AD430" s="118"/>
      <c r="AE430" s="118"/>
      <c r="AF430" s="118"/>
      <c r="AG430" s="118"/>
      <c r="AH430" s="118"/>
      <c r="AI430" s="118"/>
      <c r="AJ430" s="118"/>
      <c r="AK430" s="118"/>
      <c r="AL430" s="118"/>
      <c r="AM430" s="118"/>
      <c r="AN430" s="118"/>
      <c r="AO430" s="118"/>
      <c r="AP430" s="118"/>
      <c r="AQ430" s="118"/>
      <c r="AR430" s="118"/>
      <c r="AS430" s="118"/>
      <c r="AT430" s="118"/>
      <c r="AU430" s="118"/>
      <c r="AV430" s="118"/>
      <c r="AW430" s="118"/>
      <c r="AX430" s="118"/>
      <c r="AY430" s="118"/>
      <c r="AZ430" s="118"/>
      <c r="BA430" s="118"/>
      <c r="BB430" s="118"/>
      <c r="BC430" s="118"/>
      <c r="BD430" s="118"/>
      <c r="BE430" s="118"/>
      <c r="BF430" s="118"/>
      <c r="BG430" s="118"/>
      <c r="BH430" s="118"/>
      <c r="BI430" s="118"/>
      <c r="BJ430" s="118"/>
      <c r="BK430" s="118"/>
      <c r="BL430" s="118"/>
      <c r="BM430" s="118"/>
      <c r="BN430" s="118"/>
      <c r="BO430" s="118"/>
      <c r="BP430" s="118"/>
      <c r="BQ430" s="118"/>
      <c r="BR430" s="118"/>
      <c r="BS430" s="118"/>
      <c r="BT430" s="118"/>
      <c r="BU430" s="118"/>
      <c r="BV430" s="118"/>
      <c r="BW430" s="118"/>
      <c r="BX430" s="118"/>
      <c r="BY430" s="118"/>
      <c r="BZ430" s="118"/>
      <c r="CA430" s="118"/>
    </row>
    <row r="431" spans="1:79">
      <c r="A431" s="35"/>
      <c r="B431" s="35"/>
      <c r="C431" s="35"/>
      <c r="D431" s="35"/>
      <c r="E431" s="35"/>
      <c r="F431" s="35"/>
      <c r="G431" s="35"/>
      <c r="H431" s="118"/>
      <c r="I431" s="118"/>
      <c r="J431" s="118"/>
      <c r="K431" s="118"/>
      <c r="L431" s="118"/>
      <c r="M431" s="118"/>
      <c r="N431" s="118"/>
      <c r="O431" s="118"/>
      <c r="P431" s="118"/>
      <c r="Q431" s="118"/>
      <c r="R431" s="118"/>
      <c r="S431" s="118"/>
      <c r="T431" s="118"/>
      <c r="U431" s="118"/>
      <c r="V431" s="118"/>
      <c r="W431" s="118"/>
      <c r="X431" s="118"/>
      <c r="Y431" s="118"/>
      <c r="Z431" s="118"/>
      <c r="AA431" s="118"/>
      <c r="AB431" s="118"/>
      <c r="AC431" s="118"/>
      <c r="AD431" s="118"/>
      <c r="AE431" s="118"/>
      <c r="AF431" s="118"/>
      <c r="AG431" s="118"/>
      <c r="AH431" s="118"/>
      <c r="AI431" s="118"/>
      <c r="AJ431" s="118"/>
      <c r="AK431" s="118"/>
      <c r="AL431" s="118"/>
      <c r="AM431" s="118"/>
      <c r="AN431" s="118"/>
      <c r="AO431" s="118"/>
      <c r="AP431" s="118"/>
      <c r="AQ431" s="118"/>
      <c r="AR431" s="118"/>
      <c r="AS431" s="118"/>
      <c r="AT431" s="118"/>
      <c r="AU431" s="118"/>
      <c r="AV431" s="118"/>
      <c r="AW431" s="118"/>
      <c r="AX431" s="118"/>
      <c r="AY431" s="118"/>
      <c r="AZ431" s="118"/>
      <c r="BA431" s="118"/>
      <c r="BB431" s="118"/>
      <c r="BC431" s="118"/>
      <c r="BD431" s="118"/>
      <c r="BE431" s="118"/>
      <c r="BF431" s="118"/>
      <c r="BG431" s="118"/>
      <c r="BH431" s="118"/>
      <c r="BI431" s="118"/>
      <c r="BJ431" s="118"/>
      <c r="BK431" s="118"/>
      <c r="BL431" s="118"/>
      <c r="BM431" s="118"/>
      <c r="BN431" s="118"/>
      <c r="BO431" s="118"/>
      <c r="BP431" s="118"/>
      <c r="BQ431" s="118"/>
      <c r="BR431" s="118"/>
      <c r="BS431" s="118"/>
      <c r="BT431" s="118"/>
      <c r="BU431" s="118"/>
      <c r="BV431" s="118"/>
      <c r="BW431" s="118"/>
      <c r="BX431" s="118"/>
      <c r="BY431" s="118"/>
      <c r="BZ431" s="118"/>
      <c r="CA431" s="118"/>
    </row>
    <row r="432" spans="1:79">
      <c r="A432" s="35"/>
      <c r="B432" s="35"/>
      <c r="C432" s="35"/>
      <c r="D432" s="35"/>
      <c r="E432" s="35"/>
      <c r="F432" s="35"/>
      <c r="G432" s="35"/>
      <c r="H432" s="118"/>
      <c r="I432" s="118"/>
      <c r="J432" s="118"/>
      <c r="K432" s="118"/>
      <c r="L432" s="118"/>
      <c r="M432" s="118"/>
      <c r="N432" s="118"/>
      <c r="O432" s="118"/>
      <c r="P432" s="118"/>
      <c r="Q432" s="118"/>
      <c r="R432" s="118"/>
      <c r="S432" s="118"/>
      <c r="T432" s="118"/>
      <c r="U432" s="118"/>
      <c r="V432" s="118"/>
      <c r="W432" s="118"/>
      <c r="X432" s="118"/>
      <c r="Y432" s="118"/>
      <c r="Z432" s="118"/>
      <c r="AA432" s="118"/>
      <c r="AB432" s="118"/>
      <c r="AC432" s="118"/>
      <c r="AD432" s="118"/>
      <c r="AE432" s="118"/>
      <c r="AF432" s="118"/>
      <c r="AG432" s="118"/>
      <c r="AH432" s="118"/>
      <c r="AI432" s="118"/>
      <c r="AJ432" s="118"/>
      <c r="AK432" s="118"/>
      <c r="AL432" s="118"/>
      <c r="AM432" s="118"/>
      <c r="AN432" s="118"/>
      <c r="AO432" s="118"/>
      <c r="AP432" s="118"/>
      <c r="AQ432" s="118"/>
      <c r="AR432" s="118"/>
      <c r="AS432" s="118"/>
      <c r="AT432" s="118"/>
      <c r="AU432" s="118"/>
      <c r="AV432" s="118"/>
      <c r="AW432" s="118"/>
      <c r="AX432" s="118"/>
      <c r="AY432" s="118"/>
      <c r="AZ432" s="118"/>
      <c r="BA432" s="118"/>
      <c r="BB432" s="118"/>
      <c r="BC432" s="118"/>
      <c r="BD432" s="118"/>
      <c r="BE432" s="118"/>
      <c r="BF432" s="118"/>
      <c r="BG432" s="118"/>
      <c r="BH432" s="118"/>
      <c r="BI432" s="118"/>
      <c r="BJ432" s="118"/>
      <c r="BK432" s="118"/>
      <c r="BL432" s="118"/>
      <c r="BM432" s="118"/>
      <c r="BN432" s="118"/>
      <c r="BO432" s="118"/>
      <c r="BP432" s="118"/>
      <c r="BQ432" s="118"/>
      <c r="BR432" s="118"/>
      <c r="BS432" s="118"/>
      <c r="BT432" s="118"/>
      <c r="BU432" s="118"/>
      <c r="BV432" s="118"/>
      <c r="BW432" s="118"/>
      <c r="BX432" s="118"/>
      <c r="BY432" s="118"/>
      <c r="BZ432" s="118"/>
      <c r="CA432" s="118"/>
    </row>
    <row r="433" spans="1:79">
      <c r="A433" s="35"/>
      <c r="B433" s="35"/>
      <c r="C433" s="35"/>
      <c r="D433" s="35"/>
      <c r="E433" s="35"/>
      <c r="F433" s="35"/>
      <c r="G433" s="35"/>
      <c r="H433" s="118"/>
      <c r="I433" s="118"/>
      <c r="J433" s="118"/>
      <c r="K433" s="118"/>
      <c r="L433" s="118"/>
      <c r="M433" s="118"/>
      <c r="N433" s="118"/>
      <c r="O433" s="118"/>
      <c r="P433" s="118"/>
      <c r="Q433" s="118"/>
      <c r="R433" s="118"/>
      <c r="S433" s="118"/>
      <c r="T433" s="118"/>
      <c r="U433" s="118"/>
      <c r="V433" s="118"/>
      <c r="W433" s="118"/>
      <c r="X433" s="118"/>
      <c r="Y433" s="118"/>
      <c r="Z433" s="118"/>
      <c r="AA433" s="118"/>
      <c r="AB433" s="118"/>
      <c r="AC433" s="118"/>
      <c r="AD433" s="118"/>
      <c r="AE433" s="118"/>
      <c r="AF433" s="118"/>
      <c r="AG433" s="118"/>
      <c r="AH433" s="118"/>
      <c r="AI433" s="118"/>
      <c r="AJ433" s="118"/>
      <c r="AK433" s="118"/>
      <c r="AL433" s="118"/>
      <c r="AM433" s="118"/>
      <c r="AN433" s="118"/>
      <c r="AO433" s="118"/>
      <c r="AP433" s="118"/>
      <c r="AQ433" s="118"/>
      <c r="AR433" s="118"/>
      <c r="AS433" s="118"/>
      <c r="AT433" s="118"/>
      <c r="AU433" s="118"/>
      <c r="AV433" s="118"/>
      <c r="AW433" s="118"/>
      <c r="AX433" s="118"/>
      <c r="AY433" s="118"/>
      <c r="AZ433" s="118"/>
      <c r="BA433" s="118"/>
      <c r="BB433" s="118"/>
      <c r="BC433" s="118"/>
      <c r="BD433" s="118"/>
      <c r="BE433" s="118"/>
      <c r="BF433" s="118"/>
      <c r="BG433" s="118"/>
      <c r="BH433" s="118"/>
      <c r="BI433" s="118"/>
      <c r="BJ433" s="118"/>
      <c r="BK433" s="118"/>
      <c r="BL433" s="118"/>
      <c r="BM433" s="118"/>
      <c r="BN433" s="118"/>
      <c r="BO433" s="118"/>
      <c r="BP433" s="118"/>
      <c r="BQ433" s="118"/>
      <c r="BR433" s="118"/>
      <c r="BS433" s="118"/>
      <c r="BT433" s="118"/>
      <c r="BU433" s="118"/>
      <c r="BV433" s="118"/>
      <c r="BW433" s="118"/>
      <c r="BX433" s="118"/>
      <c r="BY433" s="118"/>
      <c r="BZ433" s="118"/>
      <c r="CA433" s="118"/>
    </row>
    <row r="434" spans="1:79">
      <c r="A434" s="35"/>
      <c r="B434" s="35"/>
      <c r="C434" s="35"/>
      <c r="D434" s="35"/>
      <c r="E434" s="35"/>
      <c r="F434" s="35"/>
      <c r="G434" s="35"/>
      <c r="H434" s="118"/>
      <c r="I434" s="118"/>
      <c r="J434" s="118"/>
      <c r="K434" s="118"/>
      <c r="L434" s="118"/>
      <c r="M434" s="118"/>
      <c r="N434" s="118"/>
      <c r="O434" s="118"/>
      <c r="P434" s="118"/>
      <c r="Q434" s="118"/>
      <c r="R434" s="118"/>
      <c r="S434" s="118"/>
      <c r="T434" s="118"/>
      <c r="U434" s="118"/>
      <c r="V434" s="118"/>
      <c r="W434" s="118"/>
      <c r="X434" s="118"/>
      <c r="Y434" s="118"/>
      <c r="Z434" s="118"/>
      <c r="AA434" s="118"/>
      <c r="AB434" s="118"/>
      <c r="AC434" s="118"/>
      <c r="AD434" s="118"/>
      <c r="AE434" s="118"/>
      <c r="AF434" s="118"/>
      <c r="AG434" s="118"/>
      <c r="AH434" s="118"/>
      <c r="AI434" s="118"/>
      <c r="AJ434" s="118"/>
      <c r="AK434" s="118"/>
      <c r="AL434" s="118"/>
      <c r="AM434" s="118"/>
      <c r="AN434" s="118"/>
      <c r="AO434" s="118"/>
      <c r="AP434" s="118"/>
      <c r="AQ434" s="118"/>
      <c r="AR434" s="118"/>
      <c r="AS434" s="118"/>
      <c r="AT434" s="118"/>
      <c r="AU434" s="118"/>
      <c r="AV434" s="118"/>
      <c r="AW434" s="118"/>
      <c r="AX434" s="118"/>
      <c r="AY434" s="118"/>
      <c r="AZ434" s="118"/>
      <c r="BA434" s="118"/>
      <c r="BB434" s="118"/>
      <c r="BC434" s="118"/>
      <c r="BD434" s="118"/>
      <c r="BE434" s="118"/>
      <c r="BF434" s="118"/>
      <c r="BG434" s="118"/>
      <c r="BH434" s="118"/>
      <c r="BI434" s="118"/>
      <c r="BJ434" s="118"/>
      <c r="BK434" s="118"/>
      <c r="BL434" s="118"/>
      <c r="BM434" s="118"/>
      <c r="BN434" s="118"/>
      <c r="BO434" s="118"/>
      <c r="BP434" s="118"/>
      <c r="BQ434" s="118"/>
      <c r="BR434" s="118"/>
      <c r="BS434" s="118"/>
      <c r="BT434" s="118"/>
      <c r="BU434" s="118"/>
      <c r="BV434" s="118"/>
      <c r="BW434" s="118"/>
      <c r="BX434" s="118"/>
      <c r="BY434" s="118"/>
      <c r="BZ434" s="118"/>
      <c r="CA434" s="118"/>
    </row>
    <row r="435" spans="1:79">
      <c r="A435" s="35"/>
      <c r="B435" s="35"/>
      <c r="C435" s="35"/>
      <c r="D435" s="35"/>
      <c r="E435" s="35"/>
      <c r="F435" s="35"/>
      <c r="G435" s="35"/>
      <c r="H435" s="118"/>
      <c r="I435" s="118"/>
      <c r="J435" s="118"/>
      <c r="K435" s="118"/>
      <c r="L435" s="118"/>
      <c r="M435" s="118"/>
      <c r="N435" s="118"/>
      <c r="O435" s="118"/>
      <c r="P435" s="118"/>
      <c r="Q435" s="118"/>
      <c r="R435" s="118"/>
      <c r="S435" s="118"/>
      <c r="T435" s="118"/>
      <c r="U435" s="118"/>
      <c r="V435" s="118"/>
      <c r="W435" s="118"/>
      <c r="X435" s="118"/>
      <c r="Y435" s="118"/>
      <c r="Z435" s="118"/>
      <c r="AA435" s="118"/>
      <c r="AB435" s="118"/>
      <c r="AC435" s="118"/>
      <c r="AD435" s="118"/>
      <c r="AE435" s="118"/>
      <c r="AF435" s="118"/>
      <c r="AG435" s="118"/>
      <c r="AH435" s="118"/>
      <c r="AI435" s="118"/>
      <c r="AJ435" s="118"/>
      <c r="AK435" s="118"/>
      <c r="AL435" s="118"/>
      <c r="AM435" s="118"/>
      <c r="AN435" s="118"/>
      <c r="AO435" s="118"/>
      <c r="AP435" s="118"/>
      <c r="AQ435" s="118"/>
      <c r="AR435" s="118"/>
      <c r="AS435" s="118"/>
      <c r="AT435" s="118"/>
      <c r="AU435" s="118"/>
      <c r="AV435" s="118"/>
      <c r="AW435" s="118"/>
      <c r="AX435" s="118"/>
      <c r="AY435" s="118"/>
      <c r="AZ435" s="118"/>
      <c r="BA435" s="118"/>
      <c r="BB435" s="118"/>
      <c r="BC435" s="118"/>
      <c r="BD435" s="118"/>
      <c r="BE435" s="118"/>
      <c r="BF435" s="118"/>
      <c r="BG435" s="118"/>
      <c r="BH435" s="118"/>
      <c r="BI435" s="118"/>
      <c r="BJ435" s="118"/>
      <c r="BK435" s="118"/>
      <c r="BL435" s="118"/>
      <c r="BM435" s="118"/>
      <c r="BN435" s="118"/>
      <c r="BO435" s="118"/>
      <c r="BP435" s="118"/>
      <c r="BQ435" s="118"/>
      <c r="BR435" s="118"/>
      <c r="BS435" s="118"/>
      <c r="BT435" s="118"/>
      <c r="BU435" s="118"/>
      <c r="BV435" s="118"/>
      <c r="BW435" s="118"/>
      <c r="BX435" s="118"/>
      <c r="BY435" s="118"/>
      <c r="BZ435" s="118"/>
      <c r="CA435" s="118"/>
    </row>
    <row r="436" spans="1:79">
      <c r="A436" s="35"/>
      <c r="B436" s="35"/>
      <c r="C436" s="35"/>
      <c r="D436" s="35"/>
      <c r="E436" s="35"/>
      <c r="F436" s="35"/>
      <c r="G436" s="35"/>
      <c r="H436" s="118"/>
      <c r="I436" s="118"/>
      <c r="J436" s="118"/>
      <c r="K436" s="118"/>
      <c r="L436" s="118"/>
      <c r="M436" s="118"/>
      <c r="N436" s="118"/>
      <c r="O436" s="118"/>
      <c r="P436" s="118"/>
      <c r="Q436" s="118"/>
      <c r="R436" s="118"/>
      <c r="S436" s="118"/>
      <c r="T436" s="118"/>
      <c r="U436" s="118"/>
      <c r="V436" s="118"/>
      <c r="W436" s="118"/>
      <c r="X436" s="118"/>
      <c r="Y436" s="118"/>
      <c r="Z436" s="118"/>
      <c r="AA436" s="118"/>
      <c r="AB436" s="118"/>
      <c r="AC436" s="118"/>
      <c r="AD436" s="118"/>
      <c r="AE436" s="118"/>
      <c r="AF436" s="118"/>
      <c r="AG436" s="118"/>
      <c r="AH436" s="118"/>
      <c r="AI436" s="118"/>
      <c r="AJ436" s="118"/>
      <c r="AK436" s="118"/>
      <c r="AL436" s="118"/>
      <c r="AM436" s="118"/>
      <c r="AN436" s="118"/>
      <c r="AO436" s="118"/>
      <c r="AP436" s="118"/>
      <c r="AQ436" s="118"/>
      <c r="AR436" s="118"/>
      <c r="AS436" s="118"/>
      <c r="AT436" s="118"/>
      <c r="AU436" s="118"/>
      <c r="AV436" s="118"/>
      <c r="AW436" s="118"/>
      <c r="AX436" s="118"/>
      <c r="AY436" s="118"/>
      <c r="AZ436" s="118"/>
      <c r="BA436" s="118"/>
      <c r="BB436" s="118"/>
      <c r="BC436" s="118"/>
      <c r="BD436" s="118"/>
      <c r="BE436" s="118"/>
      <c r="BF436" s="118"/>
      <c r="BG436" s="118"/>
      <c r="BH436" s="118"/>
      <c r="BI436" s="118"/>
      <c r="BJ436" s="118"/>
      <c r="BK436" s="118"/>
      <c r="BL436" s="118"/>
      <c r="BM436" s="118"/>
      <c r="BN436" s="118"/>
      <c r="BO436" s="118"/>
      <c r="BP436" s="118"/>
      <c r="BQ436" s="118"/>
      <c r="BR436" s="118"/>
      <c r="BS436" s="118"/>
      <c r="BT436" s="118"/>
      <c r="BU436" s="118"/>
      <c r="BV436" s="118"/>
      <c r="BW436" s="118"/>
      <c r="BX436" s="118"/>
      <c r="BY436" s="118"/>
      <c r="BZ436" s="118"/>
      <c r="CA436" s="118"/>
    </row>
    <row r="437" spans="1:79">
      <c r="A437" s="35"/>
      <c r="B437" s="35"/>
      <c r="C437" s="35"/>
      <c r="D437" s="35"/>
      <c r="E437" s="35"/>
      <c r="F437" s="35"/>
      <c r="G437" s="35"/>
      <c r="H437" s="118"/>
      <c r="I437" s="118"/>
      <c r="J437" s="118"/>
      <c r="K437" s="118"/>
      <c r="L437" s="118"/>
      <c r="M437" s="118"/>
      <c r="N437" s="118"/>
      <c r="O437" s="118"/>
      <c r="P437" s="118"/>
      <c r="Q437" s="118"/>
      <c r="R437" s="118"/>
      <c r="S437" s="118"/>
      <c r="T437" s="118"/>
      <c r="U437" s="118"/>
      <c r="V437" s="118"/>
      <c r="W437" s="118"/>
      <c r="X437" s="118"/>
      <c r="Y437" s="118"/>
      <c r="Z437" s="118"/>
      <c r="AA437" s="118"/>
      <c r="AB437" s="118"/>
      <c r="AC437" s="118"/>
      <c r="AD437" s="118"/>
      <c r="AE437" s="118"/>
      <c r="AF437" s="118"/>
      <c r="AG437" s="118"/>
      <c r="AH437" s="118"/>
      <c r="AI437" s="118"/>
      <c r="AJ437" s="118"/>
      <c r="AK437" s="118"/>
      <c r="AL437" s="118"/>
      <c r="AM437" s="118"/>
      <c r="AN437" s="118"/>
      <c r="AO437" s="118"/>
      <c r="AP437" s="118"/>
      <c r="AQ437" s="118"/>
      <c r="AR437" s="118"/>
      <c r="AS437" s="118"/>
      <c r="AT437" s="118"/>
      <c r="AU437" s="118"/>
      <c r="AV437" s="118"/>
      <c r="AW437" s="118"/>
      <c r="AX437" s="118"/>
      <c r="AY437" s="118"/>
      <c r="AZ437" s="118"/>
      <c r="BA437" s="118"/>
      <c r="BB437" s="118"/>
      <c r="BC437" s="118"/>
      <c r="BD437" s="118"/>
      <c r="BE437" s="118"/>
      <c r="BF437" s="118"/>
      <c r="BG437" s="118"/>
      <c r="BH437" s="118"/>
      <c r="BI437" s="118"/>
      <c r="BJ437" s="118"/>
      <c r="BK437" s="118"/>
      <c r="BL437" s="118"/>
      <c r="BM437" s="118"/>
      <c r="BN437" s="118"/>
      <c r="BO437" s="118"/>
      <c r="BP437" s="118"/>
      <c r="BQ437" s="118"/>
      <c r="BR437" s="118"/>
      <c r="BS437" s="118"/>
      <c r="BT437" s="118"/>
      <c r="BU437" s="118"/>
      <c r="BV437" s="118"/>
      <c r="BW437" s="118"/>
      <c r="BX437" s="118"/>
      <c r="BY437" s="118"/>
      <c r="BZ437" s="118"/>
      <c r="CA437" s="118"/>
    </row>
    <row r="438" spans="1:79">
      <c r="A438" s="35"/>
      <c r="B438" s="35"/>
      <c r="C438" s="35"/>
      <c r="D438" s="35"/>
      <c r="E438" s="35"/>
      <c r="F438" s="35"/>
      <c r="G438" s="35"/>
      <c r="H438" s="118"/>
      <c r="I438" s="118"/>
      <c r="J438" s="118"/>
      <c r="K438" s="118"/>
      <c r="L438" s="118"/>
      <c r="M438" s="118"/>
      <c r="N438" s="118"/>
      <c r="O438" s="118"/>
      <c r="P438" s="118"/>
      <c r="Q438" s="118"/>
      <c r="R438" s="118"/>
      <c r="S438" s="118"/>
      <c r="T438" s="118"/>
      <c r="U438" s="118"/>
      <c r="V438" s="118"/>
      <c r="W438" s="118"/>
      <c r="X438" s="118"/>
      <c r="Y438" s="118"/>
      <c r="Z438" s="118"/>
      <c r="AA438" s="118"/>
      <c r="AB438" s="118"/>
      <c r="AC438" s="118"/>
      <c r="AD438" s="118"/>
      <c r="AE438" s="118"/>
      <c r="AF438" s="118"/>
      <c r="AG438" s="118"/>
      <c r="AH438" s="118"/>
      <c r="AI438" s="118"/>
      <c r="AJ438" s="118"/>
      <c r="AK438" s="118"/>
      <c r="AL438" s="118"/>
      <c r="AM438" s="118"/>
      <c r="AN438" s="118"/>
      <c r="AO438" s="118"/>
      <c r="AP438" s="118"/>
      <c r="AQ438" s="118"/>
      <c r="AR438" s="118"/>
      <c r="AS438" s="118"/>
      <c r="AT438" s="118"/>
      <c r="AU438" s="118"/>
      <c r="AV438" s="118"/>
      <c r="AW438" s="118"/>
      <c r="AX438" s="118"/>
      <c r="AY438" s="118"/>
      <c r="AZ438" s="118"/>
      <c r="BA438" s="118"/>
      <c r="BB438" s="118"/>
      <c r="BC438" s="118"/>
      <c r="BD438" s="118"/>
      <c r="BE438" s="118"/>
      <c r="BF438" s="118"/>
      <c r="BG438" s="118"/>
      <c r="BH438" s="118"/>
      <c r="BI438" s="118"/>
      <c r="BJ438" s="118"/>
      <c r="BK438" s="118"/>
      <c r="BL438" s="118"/>
      <c r="BM438" s="118"/>
      <c r="BN438" s="118"/>
      <c r="BO438" s="118"/>
      <c r="BP438" s="118"/>
      <c r="BQ438" s="118"/>
      <c r="BR438" s="118"/>
      <c r="BS438" s="118"/>
      <c r="BT438" s="118"/>
      <c r="BU438" s="118"/>
      <c r="BV438" s="118"/>
      <c r="BW438" s="118"/>
      <c r="BX438" s="118"/>
      <c r="BY438" s="118"/>
      <c r="BZ438" s="118"/>
      <c r="CA438" s="118"/>
    </row>
    <row r="439" spans="1:79">
      <c r="A439" s="35"/>
      <c r="B439" s="35"/>
      <c r="C439" s="35"/>
      <c r="D439" s="35"/>
      <c r="E439" s="35"/>
      <c r="F439" s="35"/>
      <c r="G439" s="35"/>
      <c r="H439" s="118"/>
      <c r="I439" s="118"/>
      <c r="J439" s="118"/>
      <c r="K439" s="118"/>
      <c r="L439" s="118"/>
      <c r="M439" s="118"/>
      <c r="N439" s="118"/>
      <c r="O439" s="118"/>
      <c r="P439" s="118"/>
      <c r="Q439" s="118"/>
      <c r="R439" s="118"/>
      <c r="S439" s="118"/>
      <c r="T439" s="118"/>
      <c r="U439" s="118"/>
      <c r="V439" s="118"/>
      <c r="W439" s="118"/>
      <c r="X439" s="118"/>
      <c r="Y439" s="118"/>
      <c r="Z439" s="118"/>
      <c r="AA439" s="118"/>
      <c r="AB439" s="118"/>
      <c r="AC439" s="118"/>
      <c r="AD439" s="118"/>
      <c r="AE439" s="118"/>
      <c r="AF439" s="118"/>
      <c r="AG439" s="118"/>
      <c r="AH439" s="118"/>
      <c r="AI439" s="118"/>
      <c r="AJ439" s="118"/>
      <c r="AK439" s="118"/>
      <c r="AL439" s="118"/>
      <c r="AM439" s="118"/>
      <c r="AN439" s="118"/>
      <c r="AO439" s="118"/>
      <c r="AP439" s="118"/>
      <c r="AQ439" s="118"/>
      <c r="AR439" s="118"/>
      <c r="AS439" s="118"/>
      <c r="AT439" s="118"/>
      <c r="AU439" s="118"/>
      <c r="AV439" s="118"/>
      <c r="AW439" s="118"/>
      <c r="AX439" s="118"/>
      <c r="AY439" s="118"/>
      <c r="AZ439" s="118"/>
      <c r="BA439" s="118"/>
      <c r="BB439" s="118"/>
      <c r="BC439" s="118"/>
      <c r="BD439" s="118"/>
      <c r="BE439" s="118"/>
      <c r="BF439" s="118"/>
      <c r="BG439" s="118"/>
      <c r="BH439" s="118"/>
      <c r="BI439" s="118"/>
      <c r="BJ439" s="118"/>
      <c r="BK439" s="118"/>
      <c r="BL439" s="118"/>
      <c r="BM439" s="118"/>
      <c r="BN439" s="118"/>
      <c r="BO439" s="118"/>
      <c r="BP439" s="118"/>
      <c r="BQ439" s="118"/>
      <c r="BR439" s="118"/>
      <c r="BS439" s="118"/>
      <c r="BT439" s="118"/>
      <c r="BU439" s="118"/>
      <c r="BV439" s="118"/>
      <c r="BW439" s="118"/>
      <c r="BX439" s="118"/>
      <c r="BY439" s="118"/>
      <c r="BZ439" s="118"/>
      <c r="CA439" s="118"/>
    </row>
    <row r="440" spans="1:79">
      <c r="A440" s="35"/>
      <c r="B440" s="35"/>
      <c r="C440" s="35"/>
      <c r="D440" s="35"/>
      <c r="E440" s="35"/>
      <c r="F440" s="35"/>
      <c r="G440" s="35"/>
      <c r="H440" s="118"/>
      <c r="I440" s="118"/>
      <c r="J440" s="118"/>
      <c r="K440" s="118"/>
      <c r="L440" s="118"/>
      <c r="M440" s="118"/>
      <c r="N440" s="118"/>
      <c r="O440" s="118"/>
      <c r="P440" s="118"/>
      <c r="Q440" s="118"/>
      <c r="R440" s="118"/>
      <c r="S440" s="118"/>
      <c r="T440" s="118"/>
      <c r="U440" s="118"/>
      <c r="V440" s="118"/>
      <c r="W440" s="118"/>
      <c r="X440" s="118"/>
      <c r="Y440" s="118"/>
      <c r="Z440" s="118"/>
      <c r="AA440" s="118"/>
      <c r="AB440" s="118"/>
      <c r="AC440" s="118"/>
      <c r="AD440" s="118"/>
      <c r="AE440" s="118"/>
      <c r="AF440" s="118"/>
      <c r="AG440" s="118"/>
      <c r="AH440" s="118"/>
      <c r="AI440" s="118"/>
      <c r="AJ440" s="118"/>
      <c r="AK440" s="118"/>
      <c r="AL440" s="118"/>
      <c r="AM440" s="118"/>
      <c r="AN440" s="118"/>
      <c r="AO440" s="118"/>
      <c r="AP440" s="118"/>
      <c r="AQ440" s="118"/>
      <c r="AR440" s="118"/>
      <c r="AS440" s="118"/>
      <c r="AT440" s="118"/>
      <c r="AU440" s="118"/>
      <c r="AV440" s="118"/>
      <c r="AW440" s="118"/>
      <c r="AX440" s="118"/>
      <c r="AY440" s="118"/>
      <c r="AZ440" s="118"/>
      <c r="BA440" s="118"/>
      <c r="BB440" s="118"/>
      <c r="BC440" s="118"/>
      <c r="BD440" s="118"/>
      <c r="BE440" s="118"/>
      <c r="BF440" s="118"/>
      <c r="BG440" s="118"/>
      <c r="BH440" s="118"/>
      <c r="BI440" s="118"/>
      <c r="BJ440" s="118"/>
      <c r="BK440" s="118"/>
      <c r="BL440" s="118"/>
      <c r="BM440" s="118"/>
      <c r="BN440" s="118"/>
      <c r="BO440" s="118"/>
      <c r="BP440" s="118"/>
      <c r="BQ440" s="118"/>
      <c r="BR440" s="118"/>
      <c r="BS440" s="118"/>
      <c r="BT440" s="118"/>
      <c r="BU440" s="118"/>
      <c r="BV440" s="118"/>
      <c r="BW440" s="118"/>
      <c r="BX440" s="118"/>
      <c r="BY440" s="118"/>
      <c r="BZ440" s="118"/>
      <c r="CA440" s="118"/>
    </row>
    <row r="441" spans="1:79">
      <c r="A441" s="35"/>
      <c r="B441" s="35"/>
      <c r="C441" s="35"/>
      <c r="D441" s="35"/>
      <c r="E441" s="35"/>
      <c r="F441" s="35"/>
      <c r="G441" s="35"/>
      <c r="H441" s="118"/>
      <c r="I441" s="118"/>
      <c r="J441" s="118"/>
      <c r="K441" s="118"/>
      <c r="L441" s="118"/>
      <c r="M441" s="118"/>
      <c r="N441" s="118"/>
      <c r="O441" s="118"/>
      <c r="P441" s="118"/>
      <c r="Q441" s="118"/>
      <c r="R441" s="118"/>
      <c r="S441" s="118"/>
      <c r="T441" s="118"/>
      <c r="U441" s="118"/>
      <c r="V441" s="118"/>
      <c r="W441" s="118"/>
      <c r="X441" s="118"/>
      <c r="Y441" s="118"/>
      <c r="Z441" s="118"/>
      <c r="AA441" s="118"/>
      <c r="AB441" s="118"/>
      <c r="AC441" s="118"/>
      <c r="AD441" s="118"/>
      <c r="AE441" s="118"/>
      <c r="AF441" s="118"/>
      <c r="AG441" s="118"/>
      <c r="AH441" s="118"/>
      <c r="AI441" s="118"/>
      <c r="AJ441" s="118"/>
      <c r="AK441" s="118"/>
      <c r="AL441" s="118"/>
      <c r="AM441" s="118"/>
      <c r="AN441" s="118"/>
      <c r="AO441" s="118"/>
      <c r="AP441" s="118"/>
      <c r="AQ441" s="118"/>
      <c r="AR441" s="118"/>
      <c r="AS441" s="118"/>
      <c r="AT441" s="118"/>
      <c r="AU441" s="118"/>
      <c r="AV441" s="118"/>
      <c r="AW441" s="118"/>
      <c r="AX441" s="118"/>
      <c r="AY441" s="118"/>
      <c r="AZ441" s="118"/>
      <c r="BA441" s="118"/>
      <c r="BB441" s="118"/>
      <c r="BC441" s="118"/>
      <c r="BD441" s="118"/>
      <c r="BE441" s="118"/>
      <c r="BF441" s="118"/>
      <c r="BG441" s="118"/>
      <c r="BH441" s="118"/>
      <c r="BI441" s="118"/>
      <c r="BJ441" s="118"/>
      <c r="BK441" s="118"/>
      <c r="BL441" s="118"/>
      <c r="BM441" s="118"/>
      <c r="BN441" s="118"/>
      <c r="BO441" s="118"/>
      <c r="BP441" s="118"/>
      <c r="BQ441" s="118"/>
      <c r="BR441" s="118"/>
      <c r="BS441" s="118"/>
      <c r="BT441" s="118"/>
      <c r="BU441" s="118"/>
      <c r="BV441" s="118"/>
      <c r="BW441" s="118"/>
      <c r="BX441" s="118"/>
      <c r="BY441" s="118"/>
      <c r="BZ441" s="118"/>
      <c r="CA441" s="118"/>
    </row>
    <row r="442" spans="1:79">
      <c r="A442" s="35"/>
      <c r="B442" s="35"/>
      <c r="C442" s="35"/>
      <c r="D442" s="35"/>
      <c r="E442" s="35"/>
      <c r="F442" s="35"/>
      <c r="G442" s="35"/>
      <c r="H442" s="118"/>
      <c r="I442" s="118"/>
      <c r="J442" s="118"/>
      <c r="K442" s="118"/>
      <c r="L442" s="118"/>
      <c r="M442" s="118"/>
      <c r="N442" s="118"/>
      <c r="O442" s="118"/>
      <c r="P442" s="118"/>
      <c r="Q442" s="118"/>
      <c r="R442" s="118"/>
      <c r="S442" s="118"/>
      <c r="T442" s="118"/>
      <c r="U442" s="118"/>
      <c r="V442" s="118"/>
      <c r="W442" s="118"/>
      <c r="X442" s="118"/>
      <c r="Y442" s="118"/>
      <c r="Z442" s="118"/>
      <c r="AA442" s="118"/>
      <c r="AB442" s="118"/>
      <c r="AC442" s="118"/>
      <c r="AD442" s="118"/>
      <c r="AE442" s="118"/>
      <c r="AF442" s="118"/>
      <c r="AG442" s="118"/>
      <c r="AH442" s="118"/>
      <c r="AI442" s="118"/>
      <c r="AJ442" s="118"/>
      <c r="AK442" s="118"/>
      <c r="AL442" s="118"/>
      <c r="AM442" s="118"/>
      <c r="AN442" s="118"/>
      <c r="AO442" s="118"/>
      <c r="AP442" s="118"/>
      <c r="AQ442" s="118"/>
      <c r="AR442" s="118"/>
      <c r="AS442" s="118"/>
      <c r="AT442" s="118"/>
      <c r="AU442" s="118"/>
      <c r="AV442" s="118"/>
      <c r="AW442" s="118"/>
      <c r="AX442" s="118"/>
      <c r="AY442" s="118"/>
      <c r="AZ442" s="118"/>
      <c r="BA442" s="118"/>
      <c r="BB442" s="118"/>
      <c r="BC442" s="118"/>
      <c r="BD442" s="118"/>
      <c r="BE442" s="118"/>
      <c r="BF442" s="118"/>
      <c r="BG442" s="118"/>
      <c r="BH442" s="118"/>
      <c r="BI442" s="118"/>
      <c r="BJ442" s="118"/>
      <c r="BK442" s="118"/>
      <c r="BL442" s="118"/>
      <c r="BM442" s="118"/>
      <c r="BN442" s="118"/>
      <c r="BO442" s="118"/>
      <c r="BP442" s="118"/>
      <c r="BQ442" s="118"/>
      <c r="BR442" s="118"/>
      <c r="BS442" s="118"/>
      <c r="BT442" s="118"/>
      <c r="BU442" s="118"/>
      <c r="BV442" s="118"/>
      <c r="BW442" s="118"/>
      <c r="BX442" s="118"/>
      <c r="BY442" s="118"/>
      <c r="BZ442" s="118"/>
      <c r="CA442" s="118"/>
    </row>
    <row r="443" spans="1:79">
      <c r="A443" s="35"/>
      <c r="B443" s="35"/>
      <c r="C443" s="35"/>
      <c r="D443" s="35"/>
      <c r="E443" s="35"/>
      <c r="F443" s="35"/>
      <c r="G443" s="35"/>
      <c r="H443" s="118"/>
      <c r="I443" s="118"/>
      <c r="J443" s="118"/>
      <c r="K443" s="118"/>
      <c r="L443" s="118"/>
      <c r="M443" s="118"/>
      <c r="N443" s="118"/>
      <c r="O443" s="118"/>
      <c r="P443" s="118"/>
      <c r="Q443" s="118"/>
      <c r="R443" s="118"/>
      <c r="S443" s="118"/>
      <c r="T443" s="118"/>
      <c r="U443" s="118"/>
      <c r="V443" s="118"/>
      <c r="W443" s="118"/>
      <c r="X443" s="118"/>
      <c r="Y443" s="118"/>
      <c r="Z443" s="118"/>
      <c r="AA443" s="118"/>
      <c r="AB443" s="118"/>
      <c r="AC443" s="118"/>
      <c r="AD443" s="118"/>
      <c r="AE443" s="118"/>
      <c r="AF443" s="118"/>
      <c r="AG443" s="118"/>
      <c r="AH443" s="118"/>
      <c r="AI443" s="118"/>
      <c r="AJ443" s="118"/>
      <c r="AK443" s="118"/>
      <c r="AL443" s="118"/>
      <c r="AM443" s="118"/>
      <c r="AN443" s="118"/>
      <c r="AO443" s="118"/>
      <c r="AP443" s="118"/>
      <c r="AQ443" s="118"/>
      <c r="AR443" s="118"/>
      <c r="AS443" s="118"/>
      <c r="AT443" s="118"/>
      <c r="AU443" s="118"/>
      <c r="AV443" s="118"/>
      <c r="AW443" s="118"/>
      <c r="AX443" s="118"/>
      <c r="AY443" s="118"/>
      <c r="AZ443" s="118"/>
      <c r="BA443" s="118"/>
      <c r="BB443" s="118"/>
      <c r="BC443" s="118"/>
      <c r="BD443" s="118"/>
      <c r="BE443" s="118"/>
      <c r="BF443" s="118"/>
      <c r="BG443" s="118"/>
      <c r="BH443" s="118"/>
      <c r="BI443" s="118"/>
      <c r="BJ443" s="118"/>
      <c r="BK443" s="118"/>
      <c r="BL443" s="118"/>
      <c r="BM443" s="118"/>
      <c r="BN443" s="118"/>
      <c r="BO443" s="118"/>
      <c r="BP443" s="118"/>
      <c r="BQ443" s="118"/>
      <c r="BR443" s="118"/>
      <c r="BS443" s="118"/>
      <c r="BT443" s="118"/>
      <c r="BU443" s="118"/>
      <c r="BV443" s="118"/>
      <c r="BW443" s="118"/>
      <c r="BX443" s="118"/>
      <c r="BY443" s="118"/>
      <c r="BZ443" s="118"/>
      <c r="CA443" s="118"/>
    </row>
    <row r="444" spans="1:79">
      <c r="A444" s="35"/>
      <c r="B444" s="35"/>
      <c r="C444" s="35"/>
      <c r="D444" s="35"/>
      <c r="E444" s="35"/>
      <c r="F444" s="35"/>
      <c r="G444" s="35"/>
      <c r="H444" s="118"/>
      <c r="I444" s="118"/>
      <c r="J444" s="118"/>
      <c r="K444" s="118"/>
      <c r="L444" s="118"/>
      <c r="M444" s="118"/>
      <c r="N444" s="118"/>
      <c r="O444" s="118"/>
      <c r="P444" s="118"/>
      <c r="Q444" s="118"/>
      <c r="R444" s="118"/>
      <c r="S444" s="118"/>
      <c r="T444" s="118"/>
      <c r="U444" s="118"/>
      <c r="V444" s="118"/>
      <c r="W444" s="118"/>
      <c r="X444" s="118"/>
      <c r="Y444" s="118"/>
      <c r="Z444" s="118"/>
      <c r="AA444" s="118"/>
      <c r="AB444" s="118"/>
      <c r="AC444" s="118"/>
      <c r="AD444" s="118"/>
      <c r="AE444" s="118"/>
      <c r="AF444" s="118"/>
      <c r="AG444" s="118"/>
      <c r="AH444" s="118"/>
      <c r="AI444" s="118"/>
      <c r="AJ444" s="118"/>
      <c r="AK444" s="118"/>
      <c r="AL444" s="118"/>
      <c r="AM444" s="118"/>
      <c r="AN444" s="118"/>
      <c r="AO444" s="118"/>
      <c r="AP444" s="118"/>
      <c r="AQ444" s="118"/>
      <c r="AR444" s="118"/>
      <c r="AS444" s="118"/>
      <c r="AT444" s="118"/>
      <c r="AU444" s="118"/>
      <c r="AV444" s="118"/>
      <c r="AW444" s="118"/>
      <c r="AX444" s="118"/>
      <c r="AY444" s="118"/>
      <c r="AZ444" s="118"/>
      <c r="BA444" s="118"/>
      <c r="BB444" s="118"/>
      <c r="BC444" s="118"/>
      <c r="BD444" s="118"/>
      <c r="BE444" s="118"/>
      <c r="BF444" s="118"/>
      <c r="BG444" s="118"/>
      <c r="BH444" s="118"/>
      <c r="BI444" s="118"/>
      <c r="BJ444" s="118"/>
      <c r="BK444" s="118"/>
      <c r="BL444" s="118"/>
      <c r="BM444" s="118"/>
      <c r="BN444" s="118"/>
      <c r="BO444" s="118"/>
      <c r="BP444" s="118"/>
      <c r="BQ444" s="118"/>
      <c r="BR444" s="118"/>
      <c r="BS444" s="118"/>
      <c r="BT444" s="118"/>
      <c r="BU444" s="118"/>
      <c r="BV444" s="118"/>
      <c r="BW444" s="118"/>
      <c r="BX444" s="118"/>
      <c r="BY444" s="118"/>
      <c r="BZ444" s="118"/>
      <c r="CA444" s="118"/>
    </row>
    <row r="445" spans="1:79">
      <c r="A445" s="35"/>
      <c r="B445" s="35"/>
      <c r="C445" s="35"/>
      <c r="D445" s="35"/>
      <c r="E445" s="35"/>
      <c r="F445" s="35"/>
      <c r="G445" s="35"/>
      <c r="H445" s="118"/>
      <c r="I445" s="118"/>
      <c r="J445" s="118"/>
      <c r="K445" s="118"/>
      <c r="L445" s="118"/>
      <c r="M445" s="118"/>
      <c r="N445" s="118"/>
      <c r="O445" s="118"/>
      <c r="P445" s="118"/>
      <c r="Q445" s="118"/>
      <c r="R445" s="118"/>
      <c r="S445" s="118"/>
      <c r="T445" s="118"/>
      <c r="U445" s="118"/>
      <c r="V445" s="118"/>
      <c r="W445" s="118"/>
      <c r="X445" s="118"/>
      <c r="Y445" s="118"/>
      <c r="Z445" s="118"/>
      <c r="AA445" s="118"/>
      <c r="AB445" s="118"/>
      <c r="AC445" s="118"/>
      <c r="AD445" s="118"/>
      <c r="AE445" s="118"/>
      <c r="AF445" s="118"/>
      <c r="AG445" s="118"/>
      <c r="AH445" s="118"/>
      <c r="AI445" s="118"/>
      <c r="AJ445" s="118"/>
      <c r="AK445" s="118"/>
      <c r="AL445" s="118"/>
      <c r="AM445" s="118"/>
      <c r="AN445" s="118"/>
      <c r="AO445" s="118"/>
      <c r="AP445" s="118"/>
      <c r="AQ445" s="118"/>
      <c r="AR445" s="118"/>
      <c r="AS445" s="118"/>
      <c r="AT445" s="118"/>
      <c r="AU445" s="118"/>
      <c r="AV445" s="118"/>
      <c r="AW445" s="118"/>
      <c r="AX445" s="118"/>
      <c r="AY445" s="118"/>
      <c r="AZ445" s="118"/>
      <c r="BA445" s="118"/>
      <c r="BB445" s="118"/>
      <c r="BC445" s="118"/>
      <c r="BD445" s="118"/>
      <c r="BE445" s="118"/>
      <c r="BF445" s="118"/>
      <c r="BG445" s="118"/>
      <c r="BH445" s="118"/>
      <c r="BI445" s="118"/>
      <c r="BJ445" s="118"/>
      <c r="BK445" s="118"/>
      <c r="BL445" s="118"/>
      <c r="BM445" s="118"/>
      <c r="BN445" s="118"/>
      <c r="BO445" s="118"/>
      <c r="BP445" s="118"/>
      <c r="BQ445" s="118"/>
      <c r="BR445" s="118"/>
      <c r="BS445" s="118"/>
      <c r="BT445" s="118"/>
      <c r="BU445" s="118"/>
      <c r="BV445" s="118"/>
      <c r="BW445" s="118"/>
      <c r="BX445" s="118"/>
      <c r="BY445" s="118"/>
      <c r="BZ445" s="118"/>
      <c r="CA445" s="118"/>
    </row>
    <row r="446" spans="1:79">
      <c r="A446" s="35"/>
      <c r="B446" s="35"/>
      <c r="C446" s="35"/>
      <c r="D446" s="35"/>
      <c r="E446" s="35"/>
      <c r="F446" s="35"/>
      <c r="G446" s="35"/>
      <c r="H446" s="118"/>
      <c r="I446" s="118"/>
      <c r="J446" s="118"/>
      <c r="K446" s="118"/>
      <c r="L446" s="118"/>
      <c r="M446" s="118"/>
      <c r="N446" s="118"/>
      <c r="O446" s="118"/>
      <c r="P446" s="118"/>
      <c r="Q446" s="118"/>
      <c r="R446" s="118"/>
      <c r="S446" s="118"/>
      <c r="T446" s="118"/>
      <c r="U446" s="118"/>
      <c r="V446" s="118"/>
      <c r="W446" s="118"/>
      <c r="X446" s="118"/>
      <c r="Y446" s="118"/>
      <c r="Z446" s="118"/>
      <c r="AA446" s="118"/>
      <c r="AB446" s="118"/>
      <c r="AC446" s="118"/>
      <c r="AD446" s="118"/>
      <c r="AE446" s="118"/>
      <c r="AF446" s="118"/>
      <c r="AG446" s="118"/>
      <c r="AH446" s="118"/>
      <c r="AI446" s="118"/>
      <c r="AJ446" s="118"/>
      <c r="AK446" s="118"/>
      <c r="AL446" s="118"/>
      <c r="AM446" s="118"/>
      <c r="AN446" s="118"/>
      <c r="AO446" s="118"/>
      <c r="AP446" s="118"/>
      <c r="AQ446" s="118"/>
      <c r="AR446" s="118"/>
      <c r="AS446" s="118"/>
      <c r="AT446" s="118"/>
      <c r="AU446" s="118"/>
      <c r="AV446" s="118"/>
      <c r="AW446" s="118"/>
      <c r="AX446" s="118"/>
      <c r="AY446" s="118"/>
      <c r="AZ446" s="118"/>
      <c r="BA446" s="118"/>
      <c r="BB446" s="118"/>
      <c r="BC446" s="118"/>
      <c r="BD446" s="118"/>
      <c r="BE446" s="118"/>
      <c r="BF446" s="118"/>
      <c r="BG446" s="118"/>
      <c r="BH446" s="118"/>
      <c r="BI446" s="118"/>
      <c r="BJ446" s="118"/>
      <c r="BK446" s="118"/>
      <c r="BL446" s="118"/>
      <c r="BM446" s="118"/>
      <c r="BN446" s="118"/>
      <c r="BO446" s="118"/>
      <c r="BP446" s="118"/>
      <c r="BQ446" s="118"/>
      <c r="BR446" s="118"/>
      <c r="BS446" s="118"/>
      <c r="BT446" s="118"/>
      <c r="BU446" s="118"/>
      <c r="BV446" s="118"/>
      <c r="BW446" s="118"/>
      <c r="BX446" s="118"/>
      <c r="BY446" s="118"/>
      <c r="BZ446" s="118"/>
      <c r="CA446" s="118"/>
    </row>
    <row r="447" spans="1:79">
      <c r="A447" s="35"/>
      <c r="B447" s="35"/>
      <c r="C447" s="35"/>
      <c r="D447" s="35"/>
      <c r="E447" s="35"/>
      <c r="F447" s="35"/>
      <c r="G447" s="35"/>
      <c r="H447" s="118"/>
      <c r="I447" s="118"/>
      <c r="J447" s="118"/>
      <c r="K447" s="118"/>
      <c r="L447" s="118"/>
      <c r="M447" s="118"/>
      <c r="N447" s="118"/>
      <c r="O447" s="118"/>
      <c r="P447" s="118"/>
      <c r="Q447" s="118"/>
      <c r="R447" s="118"/>
      <c r="S447" s="118"/>
      <c r="T447" s="118"/>
      <c r="U447" s="118"/>
      <c r="V447" s="118"/>
      <c r="W447" s="118"/>
      <c r="X447" s="118"/>
      <c r="Y447" s="118"/>
      <c r="Z447" s="118"/>
      <c r="AA447" s="118"/>
      <c r="AB447" s="118"/>
      <c r="AC447" s="118"/>
      <c r="AD447" s="118"/>
      <c r="AE447" s="118"/>
      <c r="AF447" s="118"/>
      <c r="AG447" s="118"/>
      <c r="AH447" s="118"/>
      <c r="AI447" s="118"/>
      <c r="AJ447" s="118"/>
      <c r="AK447" s="118"/>
      <c r="AL447" s="118"/>
      <c r="AM447" s="118"/>
      <c r="AN447" s="118"/>
      <c r="AO447" s="118"/>
      <c r="AP447" s="118"/>
      <c r="AQ447" s="118"/>
      <c r="AR447" s="118"/>
      <c r="AS447" s="118"/>
      <c r="AT447" s="118"/>
      <c r="AU447" s="118"/>
      <c r="AV447" s="118"/>
      <c r="AW447" s="118"/>
      <c r="AX447" s="118"/>
      <c r="AY447" s="118"/>
      <c r="AZ447" s="118"/>
      <c r="BA447" s="118"/>
      <c r="BB447" s="118"/>
      <c r="BC447" s="118"/>
      <c r="BD447" s="118"/>
      <c r="BE447" s="118"/>
      <c r="BF447" s="118"/>
      <c r="BG447" s="118"/>
      <c r="BH447" s="118"/>
      <c r="BI447" s="118"/>
      <c r="BJ447" s="118"/>
      <c r="BK447" s="118"/>
      <c r="BL447" s="118"/>
      <c r="BM447" s="118"/>
      <c r="BN447" s="118"/>
      <c r="BO447" s="118"/>
      <c r="BP447" s="118"/>
      <c r="BQ447" s="118"/>
      <c r="BR447" s="118"/>
      <c r="BS447" s="118"/>
      <c r="BT447" s="118"/>
      <c r="BU447" s="118"/>
      <c r="BV447" s="118"/>
      <c r="BW447" s="118"/>
      <c r="BX447" s="118"/>
      <c r="BY447" s="118"/>
      <c r="BZ447" s="118"/>
      <c r="CA447" s="118"/>
    </row>
    <row r="448" spans="1:79">
      <c r="A448" s="35"/>
      <c r="B448" s="35"/>
      <c r="C448" s="35"/>
      <c r="D448" s="35"/>
      <c r="E448" s="35"/>
      <c r="F448" s="35"/>
      <c r="G448" s="35"/>
      <c r="H448" s="118"/>
      <c r="I448" s="118"/>
      <c r="J448" s="118"/>
      <c r="K448" s="118"/>
      <c r="L448" s="118"/>
      <c r="M448" s="118"/>
      <c r="N448" s="118"/>
      <c r="O448" s="118"/>
      <c r="P448" s="118"/>
      <c r="Q448" s="118"/>
      <c r="R448" s="118"/>
      <c r="S448" s="118"/>
      <c r="T448" s="118"/>
      <c r="U448" s="118"/>
      <c r="V448" s="118"/>
      <c r="W448" s="118"/>
      <c r="X448" s="118"/>
      <c r="Y448" s="118"/>
      <c r="Z448" s="118"/>
      <c r="AA448" s="118"/>
      <c r="AB448" s="118"/>
      <c r="AC448" s="118"/>
      <c r="AD448" s="118"/>
      <c r="AE448" s="118"/>
      <c r="AF448" s="118"/>
      <c r="AG448" s="118"/>
      <c r="AH448" s="118"/>
      <c r="AI448" s="118"/>
      <c r="AJ448" s="118"/>
      <c r="AK448" s="118"/>
      <c r="AL448" s="118"/>
      <c r="AM448" s="118"/>
      <c r="AN448" s="118"/>
      <c r="AO448" s="118"/>
      <c r="AP448" s="118"/>
      <c r="AQ448" s="118"/>
      <c r="AR448" s="118"/>
      <c r="AS448" s="118"/>
      <c r="AT448" s="118"/>
      <c r="AU448" s="118"/>
      <c r="AV448" s="118"/>
      <c r="AW448" s="118"/>
      <c r="AX448" s="118"/>
      <c r="AY448" s="118"/>
      <c r="AZ448" s="118"/>
      <c r="BA448" s="118"/>
      <c r="BB448" s="118"/>
      <c r="BC448" s="118"/>
      <c r="BD448" s="118"/>
      <c r="BE448" s="118"/>
      <c r="BF448" s="118"/>
      <c r="BG448" s="118"/>
      <c r="BH448" s="118"/>
      <c r="BI448" s="118"/>
      <c r="BJ448" s="118"/>
      <c r="BK448" s="118"/>
      <c r="BL448" s="118"/>
      <c r="BM448" s="118"/>
      <c r="BN448" s="118"/>
      <c r="BO448" s="118"/>
      <c r="BP448" s="118"/>
      <c r="BQ448" s="118"/>
      <c r="BR448" s="118"/>
      <c r="BS448" s="118"/>
      <c r="BT448" s="118"/>
      <c r="BU448" s="118"/>
      <c r="BV448" s="118"/>
      <c r="BW448" s="118"/>
      <c r="BX448" s="118"/>
      <c r="BY448" s="118"/>
      <c r="BZ448" s="118"/>
      <c r="CA448" s="118"/>
    </row>
    <row r="449" spans="1:79">
      <c r="A449" s="35"/>
      <c r="B449" s="35"/>
      <c r="C449" s="35"/>
      <c r="D449" s="35"/>
      <c r="E449" s="35"/>
      <c r="F449" s="35"/>
      <c r="G449" s="35"/>
      <c r="H449" s="118"/>
      <c r="I449" s="118"/>
      <c r="J449" s="118"/>
      <c r="K449" s="118"/>
      <c r="L449" s="118"/>
      <c r="M449" s="118"/>
      <c r="N449" s="118"/>
      <c r="O449" s="118"/>
      <c r="P449" s="118"/>
      <c r="Q449" s="118"/>
      <c r="R449" s="118"/>
      <c r="S449" s="118"/>
      <c r="T449" s="118"/>
      <c r="U449" s="118"/>
      <c r="V449" s="118"/>
      <c r="W449" s="118"/>
      <c r="X449" s="118"/>
      <c r="Y449" s="118"/>
      <c r="Z449" s="118"/>
      <c r="AA449" s="118"/>
      <c r="AB449" s="118"/>
      <c r="AC449" s="118"/>
      <c r="AD449" s="118"/>
      <c r="AE449" s="118"/>
      <c r="AF449" s="118"/>
      <c r="AG449" s="118"/>
      <c r="AH449" s="118"/>
      <c r="AI449" s="118"/>
      <c r="AJ449" s="118"/>
      <c r="AK449" s="118"/>
      <c r="AL449" s="118"/>
      <c r="AM449" s="118"/>
      <c r="AN449" s="118"/>
      <c r="AO449" s="118"/>
      <c r="AP449" s="118"/>
      <c r="AQ449" s="118"/>
      <c r="AR449" s="118"/>
      <c r="AS449" s="118"/>
      <c r="AT449" s="118"/>
      <c r="AU449" s="118"/>
      <c r="AV449" s="118"/>
      <c r="AW449" s="118"/>
      <c r="AX449" s="118"/>
      <c r="AY449" s="118"/>
      <c r="AZ449" s="118"/>
      <c r="BA449" s="118"/>
      <c r="BB449" s="118"/>
      <c r="BC449" s="118"/>
      <c r="BD449" s="118"/>
      <c r="BE449" s="118"/>
      <c r="BF449" s="118"/>
      <c r="BG449" s="118"/>
      <c r="BH449" s="118"/>
      <c r="BI449" s="118"/>
      <c r="BJ449" s="118"/>
      <c r="BK449" s="118"/>
      <c r="BL449" s="118"/>
      <c r="BM449" s="118"/>
      <c r="BN449" s="118"/>
      <c r="BO449" s="118"/>
      <c r="BP449" s="118"/>
      <c r="BQ449" s="118"/>
      <c r="BR449" s="118"/>
      <c r="BS449" s="118"/>
      <c r="BT449" s="118"/>
      <c r="BU449" s="118"/>
      <c r="BV449" s="118"/>
      <c r="BW449" s="118"/>
      <c r="BX449" s="118"/>
      <c r="BY449" s="118"/>
      <c r="BZ449" s="118"/>
      <c r="CA449" s="118"/>
    </row>
    <row r="450" spans="1:79">
      <c r="A450" s="35"/>
      <c r="B450" s="35"/>
      <c r="C450" s="35"/>
      <c r="D450" s="35"/>
      <c r="E450" s="35"/>
      <c r="F450" s="35"/>
      <c r="G450" s="35"/>
      <c r="H450" s="118"/>
      <c r="I450" s="118"/>
      <c r="J450" s="118"/>
      <c r="K450" s="118"/>
      <c r="L450" s="118"/>
      <c r="M450" s="118"/>
      <c r="N450" s="118"/>
      <c r="O450" s="118"/>
      <c r="P450" s="118"/>
      <c r="Q450" s="118"/>
      <c r="R450" s="118"/>
      <c r="S450" s="118"/>
      <c r="T450" s="118"/>
      <c r="U450" s="118"/>
      <c r="V450" s="118"/>
      <c r="W450" s="118"/>
      <c r="X450" s="118"/>
      <c r="Y450" s="118"/>
      <c r="Z450" s="118"/>
      <c r="AA450" s="118"/>
      <c r="AB450" s="118"/>
      <c r="AC450" s="118"/>
      <c r="AD450" s="118"/>
      <c r="AE450" s="118"/>
      <c r="AF450" s="118"/>
      <c r="AG450" s="118"/>
      <c r="AH450" s="118"/>
      <c r="AI450" s="118"/>
      <c r="AJ450" s="118"/>
      <c r="AK450" s="118"/>
      <c r="AL450" s="118"/>
      <c r="AM450" s="118"/>
      <c r="AN450" s="118"/>
      <c r="AO450" s="118"/>
      <c r="AP450" s="118"/>
      <c r="AQ450" s="118"/>
      <c r="AR450" s="118"/>
      <c r="AS450" s="118"/>
      <c r="AT450" s="118"/>
      <c r="AU450" s="118"/>
      <c r="AV450" s="118"/>
      <c r="AW450" s="118"/>
      <c r="AX450" s="118"/>
      <c r="AY450" s="118"/>
      <c r="AZ450" s="118"/>
      <c r="BA450" s="118"/>
      <c r="BB450" s="118"/>
      <c r="BC450" s="118"/>
      <c r="BD450" s="118"/>
      <c r="BE450" s="118"/>
      <c r="BF450" s="118"/>
      <c r="BG450" s="118"/>
      <c r="BH450" s="118"/>
      <c r="BI450" s="118"/>
      <c r="BJ450" s="118"/>
      <c r="BK450" s="118"/>
      <c r="BL450" s="118"/>
      <c r="BM450" s="118"/>
      <c r="BN450" s="118"/>
      <c r="BO450" s="118"/>
      <c r="BP450" s="118"/>
      <c r="BQ450" s="118"/>
      <c r="BR450" s="118"/>
      <c r="BS450" s="118"/>
      <c r="BT450" s="118"/>
      <c r="BU450" s="118"/>
      <c r="BV450" s="118"/>
      <c r="BW450" s="118"/>
      <c r="BX450" s="118"/>
      <c r="BY450" s="118"/>
      <c r="BZ450" s="118"/>
      <c r="CA450" s="118"/>
    </row>
    <row r="451" spans="1:79">
      <c r="A451" s="35"/>
      <c r="B451" s="35"/>
      <c r="C451" s="35"/>
      <c r="D451" s="35"/>
      <c r="E451" s="35"/>
      <c r="F451" s="35"/>
      <c r="G451" s="35"/>
      <c r="H451" s="118"/>
      <c r="I451" s="118"/>
      <c r="J451" s="118"/>
      <c r="K451" s="118"/>
      <c r="L451" s="118"/>
      <c r="M451" s="118"/>
      <c r="N451" s="118"/>
      <c r="O451" s="118"/>
      <c r="P451" s="118"/>
      <c r="Q451" s="118"/>
      <c r="R451" s="118"/>
      <c r="S451" s="118"/>
      <c r="T451" s="118"/>
      <c r="U451" s="118"/>
      <c r="V451" s="118"/>
      <c r="W451" s="118"/>
      <c r="X451" s="118"/>
      <c r="Y451" s="118"/>
      <c r="Z451" s="118"/>
      <c r="AA451" s="118"/>
      <c r="AB451" s="118"/>
      <c r="AC451" s="118"/>
      <c r="AD451" s="118"/>
      <c r="AE451" s="118"/>
      <c r="AF451" s="118"/>
      <c r="AG451" s="118"/>
      <c r="AH451" s="118"/>
      <c r="AI451" s="118"/>
      <c r="AJ451" s="118"/>
      <c r="AK451" s="118"/>
      <c r="AL451" s="118"/>
      <c r="AM451" s="118"/>
      <c r="AN451" s="118"/>
      <c r="AO451" s="118"/>
      <c r="AP451" s="118"/>
      <c r="AQ451" s="118"/>
      <c r="AR451" s="118"/>
      <c r="AS451" s="118"/>
      <c r="AT451" s="118"/>
      <c r="AU451" s="118"/>
      <c r="AV451" s="118"/>
      <c r="AW451" s="118"/>
      <c r="AX451" s="118"/>
      <c r="AY451" s="118"/>
      <c r="AZ451" s="118"/>
      <c r="BA451" s="118"/>
      <c r="BB451" s="118"/>
      <c r="BC451" s="118"/>
      <c r="BD451" s="118"/>
      <c r="BE451" s="118"/>
      <c r="BF451" s="118"/>
      <c r="BG451" s="118"/>
      <c r="BH451" s="118"/>
      <c r="BI451" s="118"/>
      <c r="BJ451" s="118"/>
      <c r="BK451" s="118"/>
      <c r="BL451" s="118"/>
      <c r="BM451" s="118"/>
      <c r="BN451" s="118"/>
      <c r="BO451" s="118"/>
      <c r="BP451" s="118"/>
      <c r="BQ451" s="118"/>
      <c r="BR451" s="118"/>
      <c r="BS451" s="118"/>
      <c r="BT451" s="118"/>
      <c r="BU451" s="118"/>
      <c r="BV451" s="118"/>
      <c r="BW451" s="118"/>
      <c r="BX451" s="118"/>
      <c r="BY451" s="118"/>
      <c r="BZ451" s="118"/>
      <c r="CA451" s="118"/>
    </row>
    <row r="452" spans="1:79">
      <c r="A452" s="35"/>
      <c r="B452" s="35"/>
      <c r="C452" s="35"/>
      <c r="D452" s="35"/>
      <c r="E452" s="35"/>
      <c r="F452" s="35"/>
      <c r="G452" s="35"/>
      <c r="H452" s="118"/>
      <c r="I452" s="118"/>
      <c r="J452" s="118"/>
      <c r="K452" s="118"/>
      <c r="L452" s="118"/>
      <c r="M452" s="118"/>
      <c r="N452" s="118"/>
      <c r="O452" s="118"/>
      <c r="P452" s="118"/>
      <c r="Q452" s="118"/>
      <c r="R452" s="118"/>
      <c r="S452" s="118"/>
      <c r="T452" s="118"/>
      <c r="U452" s="118"/>
      <c r="V452" s="118"/>
      <c r="W452" s="118"/>
      <c r="X452" s="118"/>
      <c r="Y452" s="118"/>
      <c r="Z452" s="118"/>
      <c r="AA452" s="118"/>
      <c r="AB452" s="118"/>
      <c r="AC452" s="118"/>
      <c r="AD452" s="118"/>
      <c r="AE452" s="118"/>
      <c r="AF452" s="118"/>
      <c r="AG452" s="118"/>
      <c r="AH452" s="118"/>
      <c r="AI452" s="118"/>
      <c r="AJ452" s="118"/>
      <c r="AK452" s="118"/>
      <c r="AL452" s="118"/>
      <c r="AM452" s="118"/>
      <c r="AN452" s="118"/>
      <c r="AO452" s="118"/>
      <c r="AP452" s="118"/>
      <c r="AQ452" s="118"/>
      <c r="AR452" s="118"/>
      <c r="AS452" s="118"/>
      <c r="AT452" s="118"/>
      <c r="AU452" s="118"/>
      <c r="AV452" s="118"/>
      <c r="AW452" s="118"/>
      <c r="AX452" s="118"/>
      <c r="AY452" s="118"/>
      <c r="AZ452" s="118"/>
      <c r="BA452" s="118"/>
      <c r="BB452" s="118"/>
      <c r="BC452" s="118"/>
      <c r="BD452" s="118"/>
      <c r="BE452" s="118"/>
      <c r="BF452" s="118"/>
      <c r="BG452" s="118"/>
      <c r="BH452" s="118"/>
      <c r="BI452" s="118"/>
      <c r="BJ452" s="118"/>
      <c r="BK452" s="118"/>
      <c r="BL452" s="118"/>
      <c r="BM452" s="118"/>
      <c r="BN452" s="118"/>
      <c r="BO452" s="118"/>
      <c r="BP452" s="118"/>
      <c r="BQ452" s="118"/>
      <c r="BR452" s="118"/>
      <c r="BS452" s="118"/>
      <c r="BT452" s="118"/>
      <c r="BU452" s="118"/>
      <c r="BV452" s="118"/>
      <c r="BW452" s="118"/>
      <c r="BX452" s="118"/>
      <c r="BY452" s="118"/>
      <c r="BZ452" s="118"/>
      <c r="CA452" s="118"/>
    </row>
    <row r="453" spans="1:79">
      <c r="A453" s="35"/>
      <c r="B453" s="35"/>
      <c r="C453" s="35"/>
      <c r="D453" s="35"/>
      <c r="E453" s="35"/>
      <c r="F453" s="35"/>
      <c r="G453" s="35"/>
      <c r="H453" s="118"/>
      <c r="I453" s="118"/>
      <c r="J453" s="118"/>
      <c r="K453" s="118"/>
      <c r="L453" s="118"/>
      <c r="M453" s="118"/>
      <c r="N453" s="118"/>
      <c r="O453" s="118"/>
      <c r="P453" s="118"/>
      <c r="Q453" s="118"/>
      <c r="R453" s="118"/>
      <c r="S453" s="118"/>
      <c r="T453" s="118"/>
      <c r="U453" s="118"/>
      <c r="V453" s="118"/>
      <c r="W453" s="118"/>
      <c r="X453" s="118"/>
      <c r="Y453" s="118"/>
      <c r="Z453" s="118"/>
      <c r="AA453" s="118"/>
      <c r="AB453" s="118"/>
      <c r="AC453" s="118"/>
      <c r="AD453" s="118"/>
      <c r="AE453" s="118"/>
      <c r="AF453" s="118"/>
      <c r="AG453" s="118"/>
      <c r="AH453" s="118"/>
      <c r="AI453" s="118"/>
      <c r="AJ453" s="118"/>
      <c r="AK453" s="118"/>
      <c r="AL453" s="118"/>
      <c r="AM453" s="118"/>
      <c r="AN453" s="118"/>
      <c r="AO453" s="118"/>
      <c r="AP453" s="118"/>
      <c r="AQ453" s="118"/>
      <c r="AR453" s="118"/>
      <c r="AS453" s="118"/>
      <c r="AT453" s="118"/>
      <c r="AU453" s="118"/>
      <c r="AV453" s="118"/>
      <c r="AW453" s="118"/>
      <c r="AX453" s="118"/>
      <c r="AY453" s="118"/>
      <c r="AZ453" s="118"/>
      <c r="BA453" s="118"/>
      <c r="BB453" s="118"/>
      <c r="BC453" s="118"/>
      <c r="BD453" s="118"/>
      <c r="BE453" s="118"/>
      <c r="BF453" s="118"/>
      <c r="BG453" s="118"/>
      <c r="BH453" s="118"/>
      <c r="BI453" s="118"/>
      <c r="BJ453" s="118"/>
      <c r="BK453" s="118"/>
      <c r="BL453" s="118"/>
      <c r="BM453" s="118"/>
      <c r="BN453" s="118"/>
      <c r="BO453" s="118"/>
      <c r="BP453" s="118"/>
      <c r="BQ453" s="118"/>
      <c r="BR453" s="118"/>
      <c r="BS453" s="118"/>
      <c r="BT453" s="118"/>
      <c r="BU453" s="118"/>
      <c r="BV453" s="118"/>
      <c r="BW453" s="118"/>
      <c r="BX453" s="118"/>
      <c r="BY453" s="118"/>
      <c r="BZ453" s="118"/>
      <c r="CA453" s="118"/>
    </row>
    <row r="454" spans="1:79">
      <c r="A454" s="35"/>
      <c r="B454" s="35"/>
      <c r="C454" s="35"/>
      <c r="D454" s="35"/>
      <c r="E454" s="35"/>
      <c r="F454" s="35"/>
      <c r="G454" s="35"/>
      <c r="H454" s="118"/>
      <c r="I454" s="118"/>
      <c r="J454" s="118"/>
      <c r="K454" s="118"/>
      <c r="L454" s="118"/>
      <c r="M454" s="118"/>
      <c r="N454" s="118"/>
      <c r="O454" s="118"/>
      <c r="P454" s="118"/>
      <c r="Q454" s="118"/>
      <c r="R454" s="118"/>
      <c r="S454" s="118"/>
      <c r="T454" s="118"/>
      <c r="U454" s="118"/>
      <c r="V454" s="118"/>
      <c r="W454" s="118"/>
      <c r="X454" s="118"/>
      <c r="Y454" s="118"/>
      <c r="Z454" s="118"/>
      <c r="AA454" s="118"/>
      <c r="AB454" s="118"/>
      <c r="AC454" s="118"/>
      <c r="AD454" s="118"/>
      <c r="AE454" s="118"/>
      <c r="AF454" s="118"/>
      <c r="AG454" s="118"/>
      <c r="AH454" s="118"/>
      <c r="AI454" s="118"/>
      <c r="AJ454" s="118"/>
      <c r="AK454" s="118"/>
      <c r="AL454" s="118"/>
      <c r="AM454" s="118"/>
      <c r="AN454" s="118"/>
      <c r="AO454" s="118"/>
      <c r="AP454" s="118"/>
      <c r="AQ454" s="118"/>
      <c r="AR454" s="118"/>
      <c r="AS454" s="118"/>
      <c r="AT454" s="118"/>
      <c r="AU454" s="118"/>
      <c r="AV454" s="118"/>
      <c r="AW454" s="118"/>
      <c r="AX454" s="118"/>
      <c r="AY454" s="118"/>
      <c r="AZ454" s="118"/>
      <c r="BA454" s="118"/>
      <c r="BB454" s="118"/>
      <c r="BC454" s="118"/>
      <c r="BD454" s="118"/>
      <c r="BE454" s="118"/>
      <c r="BF454" s="118"/>
      <c r="BG454" s="118"/>
      <c r="BH454" s="118"/>
      <c r="BI454" s="118"/>
      <c r="BJ454" s="118"/>
      <c r="BK454" s="118"/>
      <c r="BL454" s="118"/>
      <c r="BM454" s="118"/>
      <c r="BN454" s="118"/>
      <c r="BO454" s="118"/>
      <c r="BP454" s="118"/>
      <c r="BQ454" s="118"/>
      <c r="BR454" s="118"/>
      <c r="BS454" s="118"/>
      <c r="BT454" s="118"/>
      <c r="BU454" s="118"/>
      <c r="BV454" s="118"/>
      <c r="BW454" s="118"/>
      <c r="BX454" s="118"/>
      <c r="BY454" s="118"/>
      <c r="BZ454" s="118"/>
      <c r="CA454" s="118"/>
    </row>
    <row r="455" spans="1:79">
      <c r="A455" s="35"/>
      <c r="B455" s="35"/>
      <c r="C455" s="35"/>
      <c r="D455" s="35"/>
      <c r="E455" s="35"/>
      <c r="F455" s="35"/>
      <c r="G455" s="35"/>
      <c r="H455" s="118"/>
      <c r="I455" s="118"/>
      <c r="J455" s="118"/>
      <c r="K455" s="118"/>
      <c r="L455" s="118"/>
      <c r="M455" s="118"/>
      <c r="N455" s="118"/>
      <c r="O455" s="118"/>
      <c r="P455" s="118"/>
      <c r="Q455" s="118"/>
      <c r="R455" s="118"/>
      <c r="S455" s="118"/>
      <c r="T455" s="118"/>
      <c r="U455" s="118"/>
      <c r="V455" s="118"/>
      <c r="W455" s="118"/>
      <c r="X455" s="118"/>
      <c r="Y455" s="118"/>
      <c r="Z455" s="118"/>
      <c r="AA455" s="118"/>
      <c r="AB455" s="118"/>
      <c r="AC455" s="118"/>
      <c r="AD455" s="118"/>
      <c r="AE455" s="118"/>
      <c r="AF455" s="118"/>
      <c r="AG455" s="118"/>
      <c r="AH455" s="118"/>
      <c r="AI455" s="118"/>
      <c r="AJ455" s="118"/>
      <c r="AK455" s="118"/>
      <c r="AL455" s="118"/>
      <c r="AM455" s="118"/>
      <c r="AN455" s="118"/>
      <c r="AO455" s="118"/>
      <c r="AP455" s="118"/>
      <c r="AQ455" s="118"/>
      <c r="AR455" s="118"/>
      <c r="AS455" s="118"/>
      <c r="AT455" s="118"/>
      <c r="AU455" s="118"/>
      <c r="AV455" s="118"/>
      <c r="AW455" s="118"/>
      <c r="AX455" s="118"/>
      <c r="AY455" s="118"/>
      <c r="AZ455" s="118"/>
      <c r="BA455" s="118"/>
      <c r="BB455" s="118"/>
      <c r="BC455" s="118"/>
      <c r="BD455" s="118"/>
      <c r="BE455" s="118"/>
      <c r="BF455" s="118"/>
      <c r="BG455" s="118"/>
      <c r="BH455" s="118"/>
      <c r="BI455" s="118"/>
      <c r="BJ455" s="118"/>
      <c r="BK455" s="118"/>
      <c r="BL455" s="118"/>
      <c r="BM455" s="118"/>
      <c r="BN455" s="118"/>
      <c r="BO455" s="118"/>
      <c r="BP455" s="118"/>
      <c r="BQ455" s="118"/>
      <c r="BR455" s="118"/>
      <c r="BS455" s="118"/>
      <c r="BT455" s="118"/>
      <c r="BU455" s="118"/>
      <c r="BV455" s="118"/>
      <c r="BW455" s="118"/>
      <c r="BX455" s="118"/>
      <c r="BY455" s="118"/>
      <c r="BZ455" s="118"/>
      <c r="CA455" s="118"/>
    </row>
    <row r="456" spans="1:79">
      <c r="A456" s="35"/>
      <c r="B456" s="35"/>
      <c r="C456" s="35"/>
      <c r="D456" s="35"/>
      <c r="E456" s="35"/>
      <c r="F456" s="35"/>
      <c r="G456" s="35"/>
      <c r="H456" s="118"/>
      <c r="I456" s="118"/>
      <c r="J456" s="118"/>
      <c r="K456" s="118"/>
      <c r="L456" s="118"/>
      <c r="M456" s="118"/>
      <c r="N456" s="118"/>
      <c r="O456" s="118"/>
      <c r="P456" s="118"/>
      <c r="Q456" s="118"/>
      <c r="R456" s="118"/>
      <c r="S456" s="118"/>
      <c r="T456" s="118"/>
      <c r="U456" s="118"/>
      <c r="V456" s="118"/>
      <c r="W456" s="118"/>
      <c r="X456" s="118"/>
      <c r="Y456" s="118"/>
      <c r="Z456" s="118"/>
      <c r="AA456" s="118"/>
      <c r="AB456" s="118"/>
      <c r="AC456" s="118"/>
      <c r="AD456" s="118"/>
      <c r="AE456" s="118"/>
      <c r="AF456" s="118"/>
      <c r="AG456" s="118"/>
      <c r="AH456" s="118"/>
      <c r="AI456" s="118"/>
      <c r="AJ456" s="118"/>
      <c r="AK456" s="118"/>
      <c r="AL456" s="118"/>
      <c r="AM456" s="118"/>
      <c r="AN456" s="118"/>
      <c r="AO456" s="118"/>
      <c r="AP456" s="118"/>
      <c r="AQ456" s="118"/>
      <c r="AR456" s="118"/>
      <c r="AS456" s="118"/>
      <c r="AT456" s="118"/>
      <c r="AU456" s="118"/>
      <c r="AV456" s="118"/>
      <c r="AW456" s="118"/>
      <c r="AX456" s="118"/>
      <c r="AY456" s="118"/>
      <c r="AZ456" s="118"/>
      <c r="BA456" s="118"/>
      <c r="BB456" s="118"/>
      <c r="BC456" s="118"/>
      <c r="BD456" s="118"/>
      <c r="BE456" s="118"/>
      <c r="BF456" s="118"/>
      <c r="BG456" s="118"/>
      <c r="BH456" s="118"/>
      <c r="BI456" s="118"/>
      <c r="BJ456" s="118"/>
      <c r="BK456" s="118"/>
      <c r="BL456" s="118"/>
      <c r="BM456" s="118"/>
      <c r="BN456" s="118"/>
      <c r="BO456" s="118"/>
      <c r="BP456" s="118"/>
      <c r="BQ456" s="118"/>
      <c r="BR456" s="118"/>
      <c r="BS456" s="118"/>
      <c r="BT456" s="118"/>
      <c r="BU456" s="118"/>
      <c r="BV456" s="118"/>
      <c r="BW456" s="118"/>
      <c r="BX456" s="118"/>
      <c r="BY456" s="118"/>
      <c r="BZ456" s="118"/>
      <c r="CA456" s="118"/>
    </row>
    <row r="457" spans="1:79">
      <c r="A457" s="35"/>
      <c r="B457" s="35"/>
      <c r="C457" s="35"/>
      <c r="D457" s="35"/>
      <c r="E457" s="35"/>
      <c r="F457" s="35"/>
      <c r="G457" s="35"/>
      <c r="H457" s="118"/>
      <c r="I457" s="118"/>
      <c r="J457" s="118"/>
      <c r="K457" s="118"/>
      <c r="L457" s="118"/>
      <c r="M457" s="118"/>
      <c r="N457" s="118"/>
      <c r="O457" s="118"/>
      <c r="P457" s="118"/>
      <c r="Q457" s="118"/>
      <c r="R457" s="118"/>
      <c r="S457" s="118"/>
      <c r="T457" s="118"/>
      <c r="U457" s="118"/>
      <c r="V457" s="118"/>
      <c r="W457" s="118"/>
      <c r="X457" s="118"/>
      <c r="Y457" s="118"/>
      <c r="Z457" s="118"/>
      <c r="AA457" s="118"/>
      <c r="AB457" s="118"/>
      <c r="AC457" s="118"/>
      <c r="AD457" s="118"/>
      <c r="AE457" s="118"/>
      <c r="AF457" s="118"/>
      <c r="AG457" s="118"/>
      <c r="AH457" s="118"/>
      <c r="AI457" s="118"/>
      <c r="AJ457" s="118"/>
      <c r="AK457" s="118"/>
      <c r="AL457" s="118"/>
      <c r="AM457" s="118"/>
      <c r="AN457" s="118"/>
      <c r="AO457" s="118"/>
      <c r="AP457" s="118"/>
      <c r="AQ457" s="118"/>
      <c r="AR457" s="118"/>
      <c r="AS457" s="118"/>
      <c r="AT457" s="118"/>
      <c r="AU457" s="118"/>
      <c r="AV457" s="118"/>
      <c r="AW457" s="118"/>
      <c r="AX457" s="118"/>
      <c r="AY457" s="118"/>
      <c r="AZ457" s="118"/>
      <c r="BA457" s="118"/>
      <c r="BB457" s="118"/>
      <c r="BC457" s="118"/>
      <c r="BD457" s="118"/>
      <c r="BE457" s="118"/>
      <c r="BF457" s="118"/>
      <c r="BG457" s="118"/>
      <c r="BH457" s="118"/>
      <c r="BI457" s="118"/>
      <c r="BJ457" s="118"/>
      <c r="BK457" s="118"/>
      <c r="BL457" s="118"/>
      <c r="BM457" s="118"/>
      <c r="BN457" s="118"/>
      <c r="BO457" s="118"/>
      <c r="BP457" s="118"/>
      <c r="BQ457" s="118"/>
      <c r="BR457" s="118"/>
      <c r="BS457" s="118"/>
      <c r="BT457" s="118"/>
      <c r="BU457" s="118"/>
      <c r="BV457" s="118"/>
      <c r="BW457" s="118"/>
      <c r="BX457" s="118"/>
      <c r="BY457" s="118"/>
      <c r="BZ457" s="118"/>
      <c r="CA457" s="118"/>
    </row>
    <row r="458" spans="1:79">
      <c r="A458" s="35"/>
      <c r="B458" s="35"/>
      <c r="C458" s="35"/>
      <c r="D458" s="35"/>
      <c r="E458" s="35"/>
      <c r="F458" s="35"/>
      <c r="G458" s="35"/>
      <c r="H458" s="118"/>
      <c r="I458" s="118"/>
      <c r="J458" s="118"/>
      <c r="K458" s="118"/>
      <c r="L458" s="118"/>
      <c r="M458" s="118"/>
      <c r="N458" s="118"/>
      <c r="O458" s="118"/>
      <c r="P458" s="118"/>
      <c r="Q458" s="118"/>
      <c r="R458" s="118"/>
      <c r="S458" s="118"/>
      <c r="T458" s="118"/>
      <c r="U458" s="118"/>
      <c r="V458" s="118"/>
      <c r="W458" s="118"/>
      <c r="X458" s="118"/>
      <c r="Y458" s="118"/>
      <c r="Z458" s="118"/>
      <c r="AA458" s="118"/>
      <c r="AB458" s="118"/>
      <c r="AC458" s="118"/>
      <c r="AD458" s="118"/>
      <c r="AE458" s="118"/>
      <c r="AF458" s="118"/>
      <c r="AG458" s="118"/>
      <c r="AH458" s="118"/>
      <c r="AI458" s="118"/>
      <c r="AJ458" s="118"/>
      <c r="AK458" s="118"/>
      <c r="AL458" s="118"/>
      <c r="AM458" s="118"/>
      <c r="AN458" s="118"/>
      <c r="AO458" s="118"/>
      <c r="AP458" s="118"/>
      <c r="AQ458" s="118"/>
      <c r="AR458" s="118"/>
      <c r="AS458" s="118"/>
      <c r="AT458" s="118"/>
      <c r="AU458" s="118"/>
      <c r="AV458" s="118"/>
      <c r="AW458" s="118"/>
      <c r="AX458" s="118"/>
      <c r="AY458" s="118"/>
      <c r="AZ458" s="118"/>
      <c r="BA458" s="118"/>
      <c r="BB458" s="118"/>
      <c r="BC458" s="118"/>
      <c r="BD458" s="118"/>
      <c r="BE458" s="118"/>
      <c r="BF458" s="118"/>
      <c r="BG458" s="118"/>
      <c r="BH458" s="118"/>
      <c r="BI458" s="118"/>
      <c r="BJ458" s="118"/>
      <c r="BK458" s="118"/>
      <c r="BL458" s="118"/>
      <c r="BM458" s="118"/>
      <c r="BN458" s="118"/>
      <c r="BO458" s="118"/>
      <c r="BP458" s="118"/>
      <c r="BQ458" s="118"/>
      <c r="BR458" s="118"/>
      <c r="BS458" s="118"/>
      <c r="BT458" s="118"/>
      <c r="BU458" s="118"/>
      <c r="BV458" s="118"/>
      <c r="BW458" s="118"/>
      <c r="BX458" s="118"/>
      <c r="BY458" s="118"/>
      <c r="BZ458" s="118"/>
      <c r="CA458" s="118"/>
    </row>
    <row r="459" spans="1:79">
      <c r="A459" s="35"/>
      <c r="B459" s="35"/>
      <c r="C459" s="35"/>
      <c r="D459" s="35"/>
      <c r="E459" s="35"/>
      <c r="F459" s="35"/>
      <c r="G459" s="35"/>
      <c r="H459" s="118"/>
      <c r="I459" s="118"/>
      <c r="J459" s="118"/>
      <c r="K459" s="118"/>
      <c r="L459" s="118"/>
      <c r="M459" s="118"/>
      <c r="N459" s="118"/>
      <c r="O459" s="118"/>
      <c r="P459" s="118"/>
      <c r="Q459" s="118"/>
      <c r="R459" s="118"/>
      <c r="S459" s="118"/>
      <c r="T459" s="118"/>
      <c r="U459" s="118"/>
      <c r="V459" s="118"/>
      <c r="W459" s="118"/>
      <c r="X459" s="118"/>
      <c r="Y459" s="118"/>
      <c r="Z459" s="118"/>
      <c r="AA459" s="118"/>
      <c r="AB459" s="118"/>
      <c r="AC459" s="118"/>
      <c r="AD459" s="118"/>
      <c r="AE459" s="118"/>
      <c r="AF459" s="118"/>
      <c r="AG459" s="118"/>
      <c r="AH459" s="118"/>
      <c r="AI459" s="118"/>
      <c r="AJ459" s="118"/>
      <c r="AK459" s="118"/>
      <c r="AL459" s="118"/>
      <c r="AM459" s="118"/>
      <c r="AN459" s="118"/>
      <c r="AO459" s="118"/>
      <c r="AP459" s="118"/>
      <c r="AQ459" s="118"/>
      <c r="AR459" s="118"/>
      <c r="AS459" s="118"/>
      <c r="AT459" s="118"/>
      <c r="AU459" s="118"/>
      <c r="AV459" s="118"/>
      <c r="AW459" s="118"/>
      <c r="AX459" s="118"/>
      <c r="AY459" s="118"/>
      <c r="AZ459" s="118"/>
      <c r="BA459" s="118"/>
      <c r="BB459" s="118"/>
      <c r="BC459" s="118"/>
      <c r="BD459" s="118"/>
      <c r="BE459" s="118"/>
      <c r="BF459" s="118"/>
      <c r="BG459" s="118"/>
      <c r="BH459" s="118"/>
      <c r="BI459" s="118"/>
      <c r="BJ459" s="118"/>
      <c r="BK459" s="118"/>
      <c r="BL459" s="118"/>
      <c r="BM459" s="118"/>
      <c r="BN459" s="118"/>
      <c r="BO459" s="118"/>
      <c r="BP459" s="118"/>
      <c r="BQ459" s="118"/>
      <c r="BR459" s="118"/>
      <c r="BS459" s="118"/>
      <c r="BT459" s="118"/>
      <c r="BU459" s="118"/>
      <c r="BV459" s="118"/>
      <c r="BW459" s="118"/>
      <c r="BX459" s="118"/>
      <c r="BY459" s="118"/>
      <c r="BZ459" s="118"/>
      <c r="CA459" s="118"/>
    </row>
    <row r="460" spans="1:79">
      <c r="A460" s="35"/>
      <c r="B460" s="35"/>
      <c r="C460" s="35"/>
      <c r="D460" s="35"/>
      <c r="E460" s="35"/>
      <c r="F460" s="35"/>
      <c r="G460" s="35"/>
      <c r="H460" s="118"/>
      <c r="I460" s="118"/>
      <c r="J460" s="118"/>
      <c r="K460" s="118"/>
      <c r="L460" s="118"/>
      <c r="M460" s="118"/>
      <c r="N460" s="118"/>
      <c r="O460" s="118"/>
      <c r="P460" s="118"/>
      <c r="Q460" s="118"/>
      <c r="R460" s="118"/>
      <c r="S460" s="118"/>
      <c r="T460" s="118"/>
      <c r="U460" s="118"/>
      <c r="V460" s="118"/>
      <c r="W460" s="118"/>
      <c r="X460" s="118"/>
      <c r="Y460" s="118"/>
      <c r="Z460" s="118"/>
      <c r="AA460" s="118"/>
      <c r="AB460" s="118"/>
      <c r="AC460" s="118"/>
      <c r="AD460" s="118"/>
      <c r="AE460" s="118"/>
      <c r="AF460" s="118"/>
      <c r="AG460" s="118"/>
      <c r="AH460" s="118"/>
      <c r="AI460" s="118"/>
      <c r="AJ460" s="118"/>
      <c r="AK460" s="118"/>
      <c r="AL460" s="118"/>
      <c r="AM460" s="118"/>
      <c r="AN460" s="118"/>
      <c r="AO460" s="118"/>
      <c r="AP460" s="118"/>
      <c r="AQ460" s="118"/>
      <c r="AR460" s="118"/>
      <c r="AS460" s="118"/>
      <c r="AT460" s="118"/>
      <c r="AU460" s="118"/>
      <c r="AV460" s="118"/>
      <c r="AW460" s="118"/>
      <c r="AX460" s="118"/>
      <c r="AY460" s="118"/>
      <c r="AZ460" s="118"/>
      <c r="BA460" s="118"/>
      <c r="BB460" s="118"/>
      <c r="BC460" s="118"/>
      <c r="BD460" s="118"/>
      <c r="BE460" s="118"/>
      <c r="BF460" s="118"/>
      <c r="BG460" s="118"/>
      <c r="BH460" s="118"/>
      <c r="BI460" s="118"/>
      <c r="BJ460" s="118"/>
      <c r="BK460" s="118"/>
      <c r="BL460" s="118"/>
      <c r="BM460" s="118"/>
      <c r="BN460" s="118"/>
      <c r="BO460" s="118"/>
      <c r="BP460" s="118"/>
      <c r="BQ460" s="118"/>
      <c r="BR460" s="118"/>
      <c r="BS460" s="118"/>
      <c r="BT460" s="118"/>
      <c r="BU460" s="118"/>
      <c r="BV460" s="118"/>
      <c r="BW460" s="118"/>
      <c r="BX460" s="118"/>
      <c r="BY460" s="118"/>
      <c r="BZ460" s="118"/>
      <c r="CA460" s="118"/>
    </row>
    <row r="461" spans="1:79">
      <c r="A461" s="35"/>
      <c r="B461" s="35"/>
      <c r="C461" s="35"/>
      <c r="D461" s="35"/>
      <c r="E461" s="35"/>
      <c r="F461" s="35"/>
      <c r="G461" s="35"/>
      <c r="H461" s="118"/>
      <c r="I461" s="118"/>
      <c r="J461" s="118"/>
      <c r="K461" s="118"/>
      <c r="L461" s="118"/>
      <c r="M461" s="118"/>
      <c r="N461" s="118"/>
      <c r="O461" s="118"/>
      <c r="P461" s="118"/>
      <c r="Q461" s="118"/>
      <c r="R461" s="118"/>
      <c r="S461" s="118"/>
      <c r="T461" s="118"/>
      <c r="U461" s="118"/>
      <c r="V461" s="118"/>
      <c r="W461" s="118"/>
      <c r="X461" s="118"/>
      <c r="Y461" s="118"/>
      <c r="Z461" s="118"/>
      <c r="AA461" s="118"/>
      <c r="AB461" s="118"/>
      <c r="AC461" s="118"/>
      <c r="AD461" s="118"/>
      <c r="AE461" s="118"/>
      <c r="AF461" s="118"/>
      <c r="AG461" s="118"/>
      <c r="AH461" s="118"/>
      <c r="AI461" s="118"/>
      <c r="AJ461" s="118"/>
      <c r="AK461" s="118"/>
      <c r="AL461" s="118"/>
      <c r="AM461" s="118"/>
      <c r="AN461" s="118"/>
      <c r="AO461" s="118"/>
      <c r="AP461" s="118"/>
      <c r="AQ461" s="118"/>
      <c r="AR461" s="118"/>
      <c r="AS461" s="118"/>
      <c r="AT461" s="118"/>
      <c r="AU461" s="118"/>
      <c r="AV461" s="118"/>
      <c r="AW461" s="118"/>
      <c r="AX461" s="118"/>
      <c r="AY461" s="118"/>
      <c r="AZ461" s="118"/>
      <c r="BA461" s="118"/>
      <c r="BB461" s="118"/>
      <c r="BC461" s="118"/>
      <c r="BD461" s="118"/>
      <c r="BE461" s="118"/>
      <c r="BF461" s="118"/>
      <c r="BG461" s="118"/>
      <c r="BH461" s="118"/>
      <c r="BI461" s="118"/>
      <c r="BJ461" s="118"/>
      <c r="BK461" s="118"/>
      <c r="BL461" s="118"/>
      <c r="BM461" s="118"/>
      <c r="BN461" s="118"/>
      <c r="BO461" s="118"/>
      <c r="BP461" s="118"/>
      <c r="BQ461" s="118"/>
      <c r="BR461" s="118"/>
      <c r="BS461" s="118"/>
      <c r="BT461" s="118"/>
      <c r="BU461" s="118"/>
      <c r="BV461" s="118"/>
      <c r="BW461" s="118"/>
      <c r="BX461" s="118"/>
      <c r="BY461" s="118"/>
      <c r="BZ461" s="118"/>
      <c r="CA461" s="118"/>
    </row>
    <row r="462" spans="1:79">
      <c r="A462" s="35"/>
      <c r="B462" s="35"/>
      <c r="C462" s="35"/>
      <c r="D462" s="35"/>
      <c r="E462" s="35"/>
      <c r="F462" s="35"/>
      <c r="G462" s="35"/>
      <c r="H462" s="118"/>
      <c r="I462" s="118"/>
      <c r="J462" s="118"/>
      <c r="K462" s="118"/>
      <c r="L462" s="118"/>
      <c r="M462" s="118"/>
      <c r="N462" s="118"/>
      <c r="O462" s="118"/>
      <c r="P462" s="118"/>
      <c r="Q462" s="118"/>
      <c r="R462" s="118"/>
      <c r="S462" s="118"/>
      <c r="T462" s="118"/>
      <c r="U462" s="118"/>
      <c r="V462" s="118"/>
      <c r="W462" s="118"/>
      <c r="X462" s="118"/>
      <c r="Y462" s="118"/>
      <c r="Z462" s="118"/>
      <c r="AA462" s="118"/>
      <c r="AB462" s="118"/>
      <c r="AC462" s="118"/>
      <c r="AD462" s="118"/>
      <c r="AE462" s="118"/>
      <c r="AF462" s="118"/>
      <c r="AG462" s="118"/>
      <c r="AH462" s="118"/>
      <c r="AI462" s="118"/>
      <c r="AJ462" s="118"/>
      <c r="AK462" s="118"/>
      <c r="AL462" s="118"/>
      <c r="AM462" s="118"/>
      <c r="AN462" s="118"/>
      <c r="AO462" s="118"/>
      <c r="AP462" s="118"/>
      <c r="AQ462" s="118"/>
      <c r="AR462" s="118"/>
      <c r="AS462" s="118"/>
      <c r="AT462" s="118"/>
      <c r="AU462" s="118"/>
      <c r="AV462" s="118"/>
      <c r="AW462" s="118"/>
      <c r="AX462" s="118"/>
      <c r="AY462" s="118"/>
      <c r="AZ462" s="118"/>
      <c r="BA462" s="118"/>
      <c r="BB462" s="118"/>
      <c r="BC462" s="118"/>
      <c r="BD462" s="118"/>
      <c r="BE462" s="118"/>
      <c r="BF462" s="118"/>
      <c r="BG462" s="118"/>
      <c r="BH462" s="118"/>
      <c r="BI462" s="118"/>
      <c r="BJ462" s="118"/>
      <c r="BK462" s="118"/>
      <c r="BL462" s="118"/>
      <c r="BM462" s="118"/>
      <c r="BN462" s="118"/>
      <c r="BO462" s="118"/>
      <c r="BP462" s="118"/>
      <c r="BQ462" s="118"/>
      <c r="BR462" s="118"/>
      <c r="BS462" s="118"/>
      <c r="BT462" s="118"/>
      <c r="BU462" s="118"/>
      <c r="BV462" s="118"/>
      <c r="BW462" s="118"/>
      <c r="BX462" s="118"/>
      <c r="BY462" s="118"/>
      <c r="BZ462" s="118"/>
      <c r="CA462" s="118"/>
    </row>
    <row r="463" spans="1:79">
      <c r="A463" s="35"/>
      <c r="B463" s="35"/>
      <c r="C463" s="35"/>
      <c r="D463" s="35"/>
      <c r="E463" s="35"/>
      <c r="F463" s="35"/>
      <c r="G463" s="35"/>
      <c r="H463" s="118"/>
      <c r="I463" s="118"/>
      <c r="J463" s="118"/>
      <c r="K463" s="118"/>
      <c r="L463" s="118"/>
      <c r="M463" s="118"/>
      <c r="N463" s="118"/>
      <c r="O463" s="118"/>
      <c r="P463" s="118"/>
      <c r="Q463" s="118"/>
      <c r="R463" s="118"/>
      <c r="S463" s="118"/>
      <c r="T463" s="118"/>
      <c r="U463" s="118"/>
      <c r="V463" s="118"/>
      <c r="W463" s="118"/>
      <c r="X463" s="118"/>
      <c r="Y463" s="118"/>
      <c r="Z463" s="118"/>
      <c r="AA463" s="118"/>
      <c r="AB463" s="118"/>
      <c r="AC463" s="118"/>
      <c r="AD463" s="118"/>
      <c r="AE463" s="118"/>
      <c r="AF463" s="118"/>
      <c r="AG463" s="118"/>
      <c r="AH463" s="118"/>
      <c r="AI463" s="118"/>
      <c r="AJ463" s="118"/>
      <c r="AK463" s="118"/>
      <c r="AL463" s="118"/>
      <c r="AM463" s="118"/>
      <c r="AN463" s="118"/>
      <c r="AO463" s="118"/>
      <c r="AP463" s="118"/>
      <c r="AQ463" s="118"/>
      <c r="AR463" s="118"/>
      <c r="AS463" s="118"/>
      <c r="AT463" s="118"/>
      <c r="AU463" s="118"/>
      <c r="AV463" s="118"/>
      <c r="AW463" s="118"/>
      <c r="AX463" s="118"/>
      <c r="AY463" s="118"/>
      <c r="AZ463" s="118"/>
      <c r="BA463" s="118"/>
      <c r="BB463" s="118"/>
      <c r="BC463" s="118"/>
      <c r="BD463" s="118"/>
      <c r="BE463" s="118"/>
      <c r="BF463" s="118"/>
      <c r="BG463" s="118"/>
      <c r="BH463" s="118"/>
      <c r="BI463" s="118"/>
      <c r="BJ463" s="118"/>
      <c r="BK463" s="118"/>
      <c r="BL463" s="118"/>
      <c r="BM463" s="118"/>
      <c r="BN463" s="118"/>
      <c r="BO463" s="118"/>
      <c r="BP463" s="118"/>
      <c r="BQ463" s="118"/>
      <c r="BR463" s="118"/>
      <c r="BS463" s="118"/>
      <c r="BT463" s="118"/>
      <c r="BU463" s="118"/>
      <c r="BV463" s="118"/>
      <c r="BW463" s="118"/>
      <c r="BX463" s="118"/>
      <c r="BY463" s="118"/>
      <c r="BZ463" s="118"/>
      <c r="CA463" s="118"/>
    </row>
    <row r="464" spans="1:79">
      <c r="A464" s="35"/>
      <c r="B464" s="35"/>
      <c r="C464" s="35"/>
      <c r="D464" s="35"/>
      <c r="E464" s="35"/>
      <c r="F464" s="35"/>
      <c r="G464" s="35"/>
      <c r="H464" s="118"/>
      <c r="I464" s="118"/>
      <c r="J464" s="118"/>
      <c r="K464" s="118"/>
      <c r="L464" s="118"/>
      <c r="M464" s="118"/>
      <c r="N464" s="118"/>
      <c r="O464" s="118"/>
      <c r="P464" s="118"/>
      <c r="Q464" s="118"/>
      <c r="R464" s="118"/>
      <c r="S464" s="118"/>
      <c r="T464" s="118"/>
      <c r="U464" s="118"/>
      <c r="V464" s="118"/>
      <c r="W464" s="118"/>
      <c r="X464" s="118"/>
      <c r="Y464" s="118"/>
      <c r="Z464" s="118"/>
      <c r="AA464" s="118"/>
      <c r="AB464" s="118"/>
      <c r="AC464" s="118"/>
      <c r="AD464" s="118"/>
      <c r="AE464" s="118"/>
      <c r="AF464" s="118"/>
      <c r="AG464" s="118"/>
      <c r="AH464" s="118"/>
      <c r="AI464" s="118"/>
      <c r="AJ464" s="118"/>
      <c r="AK464" s="118"/>
      <c r="AL464" s="118"/>
      <c r="AM464" s="118"/>
      <c r="AN464" s="118"/>
      <c r="AO464" s="118"/>
      <c r="AP464" s="118"/>
      <c r="AQ464" s="118"/>
      <c r="AR464" s="118"/>
      <c r="AS464" s="118"/>
      <c r="AT464" s="118"/>
      <c r="AU464" s="118"/>
      <c r="AV464" s="118"/>
      <c r="AW464" s="118"/>
      <c r="AX464" s="118"/>
      <c r="AY464" s="118"/>
      <c r="AZ464" s="118"/>
      <c r="BA464" s="118"/>
      <c r="BB464" s="118"/>
      <c r="BC464" s="118"/>
      <c r="BD464" s="118"/>
      <c r="BE464" s="118"/>
      <c r="BF464" s="118"/>
      <c r="BG464" s="118"/>
      <c r="BH464" s="118"/>
      <c r="BI464" s="118"/>
      <c r="BJ464" s="118"/>
      <c r="BK464" s="118"/>
      <c r="BL464" s="118"/>
      <c r="BM464" s="118"/>
      <c r="BN464" s="118"/>
      <c r="BO464" s="118"/>
      <c r="BP464" s="118"/>
      <c r="BQ464" s="118"/>
      <c r="BR464" s="118"/>
      <c r="BS464" s="118"/>
      <c r="BT464" s="118"/>
      <c r="BU464" s="118"/>
      <c r="BV464" s="118"/>
      <c r="BW464" s="118"/>
      <c r="BX464" s="118"/>
      <c r="BY464" s="118"/>
      <c r="BZ464" s="118"/>
      <c r="CA464" s="118"/>
    </row>
    <row r="465" spans="1:79">
      <c r="A465" s="35"/>
      <c r="B465" s="35"/>
      <c r="C465" s="35"/>
      <c r="D465" s="35"/>
      <c r="E465" s="35"/>
      <c r="F465" s="35"/>
      <c r="G465" s="35"/>
      <c r="H465" s="118"/>
      <c r="I465" s="118"/>
      <c r="J465" s="118"/>
      <c r="K465" s="118"/>
      <c r="L465" s="118"/>
      <c r="M465" s="118"/>
      <c r="N465" s="118"/>
      <c r="O465" s="118"/>
      <c r="P465" s="118"/>
      <c r="Q465" s="118"/>
      <c r="R465" s="118"/>
      <c r="S465" s="118"/>
      <c r="T465" s="118"/>
      <c r="U465" s="118"/>
      <c r="V465" s="118"/>
      <c r="W465" s="118"/>
      <c r="X465" s="118"/>
      <c r="Y465" s="118"/>
      <c r="Z465" s="118"/>
      <c r="AA465" s="118"/>
      <c r="AB465" s="118"/>
      <c r="AC465" s="118"/>
      <c r="AD465" s="118"/>
      <c r="AE465" s="118"/>
      <c r="AF465" s="118"/>
      <c r="AG465" s="118"/>
      <c r="AH465" s="118"/>
      <c r="AI465" s="118"/>
      <c r="AJ465" s="118"/>
      <c r="AK465" s="118"/>
      <c r="AL465" s="118"/>
      <c r="AM465" s="118"/>
      <c r="AN465" s="118"/>
      <c r="AO465" s="118"/>
      <c r="AP465" s="118"/>
      <c r="AQ465" s="118"/>
      <c r="AR465" s="118"/>
      <c r="AS465" s="118"/>
      <c r="AT465" s="118"/>
      <c r="AU465" s="118"/>
      <c r="AV465" s="118"/>
      <c r="AW465" s="118"/>
      <c r="AX465" s="118"/>
      <c r="AY465" s="118"/>
      <c r="AZ465" s="118"/>
      <c r="BA465" s="118"/>
      <c r="BB465" s="118"/>
      <c r="BC465" s="118"/>
      <c r="BD465" s="118"/>
      <c r="BE465" s="118"/>
      <c r="BF465" s="118"/>
      <c r="BG465" s="118"/>
      <c r="BH465" s="118"/>
      <c r="BI465" s="118"/>
      <c r="BJ465" s="118"/>
      <c r="BK465" s="118"/>
      <c r="BL465" s="118"/>
      <c r="BM465" s="118"/>
      <c r="BN465" s="118"/>
      <c r="BO465" s="118"/>
      <c r="BP465" s="118"/>
      <c r="BQ465" s="118"/>
      <c r="BR465" s="118"/>
      <c r="BS465" s="118"/>
      <c r="BT465" s="118"/>
      <c r="BU465" s="118"/>
      <c r="BV465" s="118"/>
      <c r="BW465" s="118"/>
      <c r="BX465" s="118"/>
      <c r="BY465" s="118"/>
      <c r="BZ465" s="118"/>
      <c r="CA465" s="118"/>
    </row>
    <row r="466" spans="1:79">
      <c r="A466" s="35"/>
      <c r="B466" s="35"/>
      <c r="C466" s="35"/>
      <c r="D466" s="35"/>
      <c r="E466" s="35"/>
      <c r="F466" s="35"/>
      <c r="G466" s="35"/>
      <c r="H466" s="118"/>
      <c r="I466" s="118"/>
      <c r="J466" s="118"/>
      <c r="K466" s="118"/>
      <c r="L466" s="118"/>
      <c r="M466" s="118"/>
      <c r="N466" s="118"/>
      <c r="O466" s="118"/>
      <c r="P466" s="118"/>
      <c r="Q466" s="118"/>
      <c r="R466" s="118"/>
      <c r="S466" s="118"/>
      <c r="T466" s="118"/>
      <c r="U466" s="118"/>
      <c r="V466" s="118"/>
      <c r="W466" s="118"/>
      <c r="X466" s="118"/>
      <c r="Y466" s="118"/>
      <c r="Z466" s="118"/>
      <c r="AA466" s="118"/>
      <c r="AB466" s="118"/>
      <c r="AC466" s="118"/>
      <c r="AD466" s="118"/>
      <c r="AE466" s="118"/>
      <c r="AF466" s="118"/>
      <c r="AG466" s="118"/>
      <c r="AH466" s="118"/>
      <c r="AI466" s="118"/>
      <c r="AJ466" s="118"/>
      <c r="AK466" s="118"/>
      <c r="AL466" s="118"/>
      <c r="AM466" s="118"/>
      <c r="AN466" s="118"/>
      <c r="AO466" s="118"/>
      <c r="AP466" s="118"/>
      <c r="AQ466" s="118"/>
      <c r="AR466" s="118"/>
      <c r="AS466" s="118"/>
      <c r="AT466" s="118"/>
      <c r="AU466" s="118"/>
      <c r="AV466" s="118"/>
      <c r="AW466" s="118"/>
      <c r="AX466" s="118"/>
      <c r="AY466" s="118"/>
      <c r="AZ466" s="118"/>
      <c r="BA466" s="118"/>
      <c r="BB466" s="118"/>
      <c r="BC466" s="118"/>
      <c r="BD466" s="118"/>
      <c r="BE466" s="118"/>
      <c r="BF466" s="118"/>
      <c r="BG466" s="118"/>
      <c r="BH466" s="118"/>
      <c r="BI466" s="118"/>
      <c r="BJ466" s="118"/>
      <c r="BK466" s="118"/>
      <c r="BL466" s="118"/>
      <c r="BM466" s="118"/>
      <c r="BN466" s="118"/>
      <c r="BO466" s="118"/>
      <c r="BP466" s="118"/>
      <c r="BQ466" s="118"/>
      <c r="BR466" s="118"/>
      <c r="BS466" s="118"/>
      <c r="BT466" s="118"/>
      <c r="BU466" s="118"/>
      <c r="BV466" s="118"/>
      <c r="BW466" s="118"/>
      <c r="BX466" s="118"/>
      <c r="BY466" s="118"/>
      <c r="BZ466" s="118"/>
      <c r="CA466" s="118"/>
    </row>
    <row r="467" spans="1:79">
      <c r="A467" s="35"/>
      <c r="B467" s="35"/>
      <c r="C467" s="35"/>
      <c r="D467" s="35"/>
      <c r="E467" s="35"/>
      <c r="F467" s="35"/>
      <c r="G467" s="35"/>
      <c r="H467" s="118"/>
      <c r="I467" s="118"/>
      <c r="J467" s="118"/>
      <c r="K467" s="118"/>
      <c r="L467" s="118"/>
      <c r="M467" s="118"/>
      <c r="N467" s="118"/>
      <c r="O467" s="118"/>
      <c r="P467" s="118"/>
      <c r="Q467" s="118"/>
      <c r="R467" s="118"/>
      <c r="S467" s="118"/>
      <c r="T467" s="118"/>
      <c r="U467" s="118"/>
      <c r="V467" s="118"/>
      <c r="W467" s="118"/>
      <c r="X467" s="118"/>
      <c r="Y467" s="118"/>
      <c r="Z467" s="118"/>
      <c r="AA467" s="118"/>
      <c r="AB467" s="118"/>
      <c r="AC467" s="118"/>
      <c r="AD467" s="118"/>
      <c r="AE467" s="118"/>
      <c r="AF467" s="118"/>
      <c r="AG467" s="118"/>
      <c r="AH467" s="118"/>
      <c r="AI467" s="118"/>
      <c r="AJ467" s="118"/>
      <c r="AK467" s="118"/>
      <c r="AL467" s="118"/>
      <c r="AM467" s="118"/>
      <c r="AN467" s="118"/>
      <c r="AO467" s="118"/>
      <c r="AP467" s="118"/>
      <c r="AQ467" s="118"/>
      <c r="AR467" s="118"/>
      <c r="AS467" s="118"/>
      <c r="AT467" s="118"/>
      <c r="AU467" s="118"/>
      <c r="AV467" s="118"/>
      <c r="AW467" s="118"/>
      <c r="AX467" s="118"/>
      <c r="AY467" s="118"/>
      <c r="AZ467" s="118"/>
      <c r="BA467" s="118"/>
      <c r="BB467" s="118"/>
      <c r="BC467" s="118"/>
      <c r="BD467" s="118"/>
      <c r="BE467" s="118"/>
      <c r="BF467" s="118"/>
      <c r="BG467" s="118"/>
      <c r="BH467" s="118"/>
      <c r="BI467" s="118"/>
      <c r="BJ467" s="118"/>
      <c r="BK467" s="118"/>
      <c r="BL467" s="118"/>
      <c r="BM467" s="118"/>
      <c r="BN467" s="118"/>
      <c r="BO467" s="118"/>
      <c r="BP467" s="118"/>
      <c r="BQ467" s="118"/>
      <c r="BR467" s="118"/>
      <c r="BS467" s="118"/>
      <c r="BT467" s="118"/>
      <c r="BU467" s="118"/>
      <c r="BV467" s="118"/>
      <c r="BW467" s="118"/>
      <c r="BX467" s="118"/>
      <c r="BY467" s="118"/>
      <c r="BZ467" s="118"/>
      <c r="CA467" s="118"/>
    </row>
    <row r="468" spans="1:79">
      <c r="A468" s="35"/>
      <c r="B468" s="35"/>
      <c r="C468" s="35"/>
      <c r="D468" s="35"/>
      <c r="E468" s="35"/>
      <c r="F468" s="35"/>
      <c r="G468" s="35"/>
      <c r="H468" s="118"/>
      <c r="I468" s="118"/>
      <c r="J468" s="118"/>
      <c r="K468" s="118"/>
      <c r="L468" s="118"/>
      <c r="M468" s="118"/>
      <c r="N468" s="118"/>
      <c r="O468" s="118"/>
      <c r="P468" s="118"/>
      <c r="Q468" s="118"/>
      <c r="R468" s="118"/>
      <c r="S468" s="118"/>
      <c r="T468" s="118"/>
      <c r="U468" s="118"/>
      <c r="V468" s="118"/>
      <c r="W468" s="118"/>
      <c r="X468" s="118"/>
      <c r="Y468" s="118"/>
      <c r="Z468" s="118"/>
      <c r="AA468" s="118"/>
      <c r="AB468" s="118"/>
      <c r="AC468" s="118"/>
      <c r="AD468" s="118"/>
      <c r="AE468" s="118"/>
      <c r="AF468" s="118"/>
      <c r="AG468" s="118"/>
      <c r="AH468" s="118"/>
      <c r="AI468" s="118"/>
      <c r="AJ468" s="118"/>
      <c r="AK468" s="118"/>
      <c r="AL468" s="118"/>
      <c r="AM468" s="118"/>
      <c r="AN468" s="118"/>
      <c r="AO468" s="118"/>
      <c r="AP468" s="118"/>
      <c r="AQ468" s="118"/>
      <c r="AR468" s="118"/>
      <c r="AS468" s="118"/>
      <c r="AT468" s="118"/>
      <c r="AU468" s="118"/>
      <c r="AV468" s="118"/>
      <c r="AW468" s="118"/>
      <c r="AX468" s="118"/>
      <c r="AY468" s="118"/>
      <c r="AZ468" s="118"/>
      <c r="BA468" s="118"/>
      <c r="BB468" s="118"/>
      <c r="BC468" s="118"/>
      <c r="BD468" s="118"/>
      <c r="BE468" s="118"/>
      <c r="BF468" s="118"/>
      <c r="BG468" s="118"/>
      <c r="BH468" s="118"/>
      <c r="BI468" s="118"/>
      <c r="BJ468" s="118"/>
      <c r="BK468" s="118"/>
      <c r="BL468" s="118"/>
      <c r="BM468" s="118"/>
      <c r="BN468" s="118"/>
      <c r="BO468" s="118"/>
      <c r="BP468" s="118"/>
      <c r="BQ468" s="118"/>
      <c r="BR468" s="118"/>
      <c r="BS468" s="118"/>
      <c r="BT468" s="118"/>
      <c r="BU468" s="118"/>
      <c r="BV468" s="118"/>
      <c r="BW468" s="118"/>
      <c r="BX468" s="118"/>
      <c r="BY468" s="118"/>
      <c r="BZ468" s="118"/>
      <c r="CA468" s="118"/>
    </row>
    <row r="469" spans="1:79">
      <c r="A469" s="35"/>
      <c r="B469" s="35"/>
      <c r="C469" s="35"/>
      <c r="D469" s="35"/>
      <c r="E469" s="35"/>
      <c r="F469" s="35"/>
      <c r="G469" s="35"/>
      <c r="H469" s="118"/>
      <c r="I469" s="118"/>
      <c r="J469" s="118"/>
      <c r="K469" s="118"/>
      <c r="L469" s="118"/>
      <c r="M469" s="118"/>
      <c r="N469" s="118"/>
      <c r="O469" s="118"/>
      <c r="P469" s="118"/>
      <c r="Q469" s="118"/>
      <c r="R469" s="118"/>
      <c r="S469" s="118"/>
      <c r="T469" s="118"/>
      <c r="U469" s="118"/>
      <c r="V469" s="118"/>
      <c r="W469" s="118"/>
      <c r="X469" s="118"/>
      <c r="Y469" s="118"/>
      <c r="Z469" s="118"/>
      <c r="AA469" s="118"/>
      <c r="AB469" s="118"/>
      <c r="AC469" s="118"/>
      <c r="AD469" s="118"/>
      <c r="AE469" s="118"/>
      <c r="AF469" s="118"/>
      <c r="AG469" s="118"/>
      <c r="AH469" s="118"/>
      <c r="AI469" s="118"/>
      <c r="AJ469" s="118"/>
      <c r="AK469" s="118"/>
      <c r="AL469" s="118"/>
      <c r="AM469" s="118"/>
      <c r="AN469" s="118"/>
      <c r="AO469" s="118"/>
      <c r="AP469" s="118"/>
      <c r="AQ469" s="118"/>
      <c r="AR469" s="118"/>
      <c r="AS469" s="118"/>
      <c r="AT469" s="118"/>
      <c r="AU469" s="118"/>
      <c r="AV469" s="118"/>
      <c r="AW469" s="118"/>
      <c r="AX469" s="118"/>
      <c r="AY469" s="118"/>
      <c r="AZ469" s="118"/>
      <c r="BA469" s="118"/>
      <c r="BB469" s="118"/>
      <c r="BC469" s="118"/>
      <c r="BD469" s="118"/>
      <c r="BE469" s="118"/>
      <c r="BF469" s="118"/>
      <c r="BG469" s="118"/>
      <c r="BH469" s="118"/>
      <c r="BI469" s="118"/>
      <c r="BJ469" s="118"/>
      <c r="BK469" s="118"/>
      <c r="BL469" s="118"/>
      <c r="BM469" s="118"/>
      <c r="BN469" s="118"/>
      <c r="BO469" s="118"/>
      <c r="BP469" s="118"/>
      <c r="BQ469" s="118"/>
      <c r="BR469" s="118"/>
      <c r="BS469" s="118"/>
      <c r="BT469" s="118"/>
      <c r="BU469" s="118"/>
      <c r="BV469" s="118"/>
      <c r="BW469" s="118"/>
      <c r="BX469" s="118"/>
      <c r="BY469" s="118"/>
      <c r="BZ469" s="118"/>
      <c r="CA469" s="118"/>
    </row>
    <row r="470" spans="1:79">
      <c r="A470" s="35"/>
      <c r="B470" s="35"/>
      <c r="C470" s="35"/>
      <c r="D470" s="35"/>
      <c r="E470" s="35"/>
      <c r="F470" s="35"/>
      <c r="G470" s="35"/>
      <c r="H470" s="118"/>
      <c r="I470" s="118"/>
      <c r="J470" s="118"/>
      <c r="K470" s="118"/>
      <c r="L470" s="118"/>
      <c r="M470" s="118"/>
      <c r="N470" s="118"/>
      <c r="O470" s="118"/>
      <c r="P470" s="118"/>
      <c r="Q470" s="118"/>
      <c r="R470" s="118"/>
      <c r="S470" s="118"/>
      <c r="T470" s="118"/>
      <c r="U470" s="118"/>
      <c r="V470" s="118"/>
      <c r="W470" s="118"/>
      <c r="X470" s="118"/>
      <c r="Y470" s="118"/>
      <c r="Z470" s="118"/>
      <c r="AA470" s="118"/>
      <c r="AB470" s="118"/>
      <c r="AC470" s="118"/>
      <c r="AD470" s="118"/>
      <c r="AE470" s="118"/>
      <c r="AF470" s="118"/>
      <c r="AG470" s="118"/>
      <c r="AH470" s="118"/>
      <c r="AI470" s="118"/>
      <c r="AJ470" s="118"/>
      <c r="AK470" s="118"/>
      <c r="AL470" s="118"/>
      <c r="AM470" s="118"/>
      <c r="AN470" s="118"/>
      <c r="AO470" s="118"/>
      <c r="AP470" s="118"/>
      <c r="AQ470" s="118"/>
      <c r="AR470" s="118"/>
      <c r="AS470" s="118"/>
      <c r="AT470" s="118"/>
      <c r="AU470" s="118"/>
      <c r="AV470" s="118"/>
      <c r="AW470" s="118"/>
      <c r="AX470" s="118"/>
      <c r="AY470" s="118"/>
      <c r="AZ470" s="118"/>
      <c r="BA470" s="118"/>
      <c r="BB470" s="118"/>
      <c r="BC470" s="118"/>
      <c r="BD470" s="118"/>
      <c r="BE470" s="118"/>
      <c r="BF470" s="118"/>
      <c r="BG470" s="118"/>
      <c r="BH470" s="118"/>
      <c r="BI470" s="118"/>
      <c r="BJ470" s="118"/>
      <c r="BK470" s="118"/>
      <c r="BL470" s="118"/>
      <c r="BM470" s="118"/>
      <c r="BN470" s="118"/>
      <c r="BO470" s="118"/>
      <c r="BP470" s="118"/>
      <c r="BQ470" s="118"/>
      <c r="BR470" s="118"/>
      <c r="BS470" s="118"/>
      <c r="BT470" s="118"/>
      <c r="BU470" s="118"/>
      <c r="BV470" s="118"/>
      <c r="BW470" s="118"/>
      <c r="BX470" s="118"/>
      <c r="BY470" s="118"/>
      <c r="BZ470" s="118"/>
      <c r="CA470" s="118"/>
    </row>
    <row r="471" spans="1:79">
      <c r="A471" s="35"/>
      <c r="B471" s="35"/>
      <c r="C471" s="35"/>
      <c r="D471" s="35"/>
      <c r="E471" s="35"/>
      <c r="F471" s="35"/>
      <c r="G471" s="35"/>
      <c r="H471" s="118"/>
      <c r="I471" s="118"/>
      <c r="J471" s="118"/>
      <c r="K471" s="118"/>
      <c r="L471" s="118"/>
      <c r="M471" s="118"/>
      <c r="N471" s="118"/>
      <c r="O471" s="118"/>
      <c r="P471" s="118"/>
      <c r="Q471" s="118"/>
      <c r="R471" s="118"/>
      <c r="S471" s="118"/>
      <c r="T471" s="118"/>
      <c r="U471" s="118"/>
      <c r="V471" s="118"/>
      <c r="W471" s="118"/>
      <c r="X471" s="118"/>
      <c r="Y471" s="118"/>
      <c r="Z471" s="118"/>
      <c r="AA471" s="118"/>
      <c r="AB471" s="118"/>
      <c r="AC471" s="118"/>
      <c r="AD471" s="118"/>
      <c r="AE471" s="118"/>
      <c r="AF471" s="118"/>
      <c r="AG471" s="118"/>
      <c r="AH471" s="118"/>
      <c r="AI471" s="118"/>
      <c r="AJ471" s="118"/>
      <c r="AK471" s="118"/>
      <c r="AL471" s="118"/>
      <c r="AM471" s="118"/>
      <c r="AN471" s="118"/>
      <c r="AO471" s="118"/>
      <c r="AP471" s="118"/>
      <c r="AQ471" s="118"/>
      <c r="AR471" s="118"/>
      <c r="AS471" s="118"/>
      <c r="AT471" s="118"/>
      <c r="AU471" s="118"/>
      <c r="AV471" s="118"/>
      <c r="AW471" s="118"/>
      <c r="AX471" s="118"/>
      <c r="AY471" s="118"/>
      <c r="AZ471" s="118"/>
      <c r="BA471" s="118"/>
      <c r="BB471" s="118"/>
      <c r="BC471" s="118"/>
      <c r="BD471" s="118"/>
      <c r="BE471" s="118"/>
      <c r="BF471" s="118"/>
      <c r="BG471" s="118"/>
      <c r="BH471" s="118"/>
      <c r="BI471" s="118"/>
      <c r="BJ471" s="118"/>
      <c r="BK471" s="118"/>
      <c r="BL471" s="118"/>
      <c r="BM471" s="118"/>
      <c r="BN471" s="118"/>
      <c r="BO471" s="118"/>
      <c r="BP471" s="118"/>
      <c r="BQ471" s="118"/>
      <c r="BR471" s="118"/>
      <c r="BS471" s="118"/>
      <c r="BT471" s="118"/>
      <c r="BU471" s="118"/>
      <c r="BV471" s="118"/>
      <c r="BW471" s="118"/>
      <c r="BX471" s="118"/>
      <c r="BY471" s="118"/>
      <c r="BZ471" s="118"/>
      <c r="CA471" s="118"/>
    </row>
    <row r="472" spans="1:79">
      <c r="A472" s="35"/>
      <c r="B472" s="35"/>
      <c r="C472" s="35"/>
      <c r="D472" s="35"/>
      <c r="E472" s="35"/>
      <c r="F472" s="35"/>
      <c r="G472" s="35"/>
      <c r="H472" s="118"/>
      <c r="I472" s="118"/>
      <c r="J472" s="118"/>
      <c r="K472" s="118"/>
      <c r="L472" s="118"/>
      <c r="M472" s="118"/>
      <c r="N472" s="118"/>
      <c r="O472" s="118"/>
      <c r="P472" s="118"/>
      <c r="Q472" s="118"/>
      <c r="R472" s="118"/>
      <c r="S472" s="118"/>
      <c r="T472" s="118"/>
      <c r="U472" s="118"/>
      <c r="V472" s="118"/>
      <c r="W472" s="118"/>
      <c r="X472" s="118"/>
      <c r="Y472" s="118"/>
      <c r="Z472" s="118"/>
      <c r="AA472" s="118"/>
      <c r="AB472" s="118"/>
      <c r="AC472" s="118"/>
      <c r="AD472" s="118"/>
      <c r="AE472" s="118"/>
      <c r="AF472" s="118"/>
      <c r="AG472" s="118"/>
      <c r="AH472" s="118"/>
      <c r="AI472" s="118"/>
      <c r="AJ472" s="118"/>
      <c r="AK472" s="118"/>
      <c r="AL472" s="118"/>
      <c r="AM472" s="118"/>
      <c r="AN472" s="118"/>
      <c r="AO472" s="118"/>
      <c r="AP472" s="118"/>
      <c r="AQ472" s="118"/>
      <c r="AR472" s="118"/>
      <c r="AS472" s="118"/>
      <c r="AT472" s="118"/>
      <c r="AU472" s="118"/>
      <c r="AV472" s="118"/>
      <c r="AW472" s="118"/>
      <c r="AX472" s="118"/>
      <c r="AY472" s="118"/>
      <c r="AZ472" s="118"/>
      <c r="BA472" s="118"/>
      <c r="BB472" s="118"/>
      <c r="BC472" s="118"/>
      <c r="BD472" s="118"/>
      <c r="BE472" s="118"/>
      <c r="BF472" s="118"/>
      <c r="BG472" s="118"/>
      <c r="BH472" s="118"/>
      <c r="BI472" s="118"/>
      <c r="BJ472" s="118"/>
      <c r="BK472" s="118"/>
      <c r="BL472" s="118"/>
      <c r="BM472" s="118"/>
      <c r="BN472" s="118"/>
      <c r="BO472" s="118"/>
      <c r="BP472" s="118"/>
      <c r="BQ472" s="118"/>
      <c r="BR472" s="118"/>
      <c r="BS472" s="118"/>
      <c r="BT472" s="118"/>
      <c r="BU472" s="118"/>
      <c r="BV472" s="118"/>
      <c r="BW472" s="118"/>
      <c r="BX472" s="118"/>
      <c r="BY472" s="118"/>
      <c r="BZ472" s="118"/>
      <c r="CA472" s="118"/>
    </row>
    <row r="473" spans="1:79">
      <c r="A473" s="35"/>
      <c r="B473" s="35"/>
      <c r="C473" s="35"/>
      <c r="D473" s="35"/>
      <c r="E473" s="35"/>
      <c r="F473" s="35"/>
      <c r="G473" s="35"/>
      <c r="H473" s="118"/>
      <c r="I473" s="118"/>
      <c r="J473" s="118"/>
      <c r="K473" s="118"/>
      <c r="L473" s="118"/>
      <c r="M473" s="118"/>
      <c r="N473" s="118"/>
      <c r="O473" s="118"/>
      <c r="P473" s="118"/>
      <c r="Q473" s="118"/>
      <c r="R473" s="118"/>
      <c r="S473" s="118"/>
      <c r="T473" s="118"/>
      <c r="U473" s="118"/>
      <c r="V473" s="118"/>
      <c r="W473" s="118"/>
      <c r="X473" s="118"/>
      <c r="Y473" s="118"/>
      <c r="Z473" s="118"/>
      <c r="AA473" s="118"/>
      <c r="AB473" s="118"/>
      <c r="AC473" s="118"/>
      <c r="AD473" s="118"/>
      <c r="AE473" s="118"/>
      <c r="AF473" s="118"/>
      <c r="AG473" s="118"/>
      <c r="AH473" s="118"/>
      <c r="AI473" s="118"/>
      <c r="AJ473" s="118"/>
      <c r="AK473" s="118"/>
      <c r="AL473" s="118"/>
      <c r="AM473" s="118"/>
      <c r="AN473" s="118"/>
      <c r="AO473" s="118"/>
      <c r="AP473" s="118"/>
      <c r="AQ473" s="118"/>
      <c r="AR473" s="118"/>
      <c r="AS473" s="118"/>
      <c r="AT473" s="118"/>
      <c r="AU473" s="118"/>
      <c r="AV473" s="118"/>
      <c r="AW473" s="118"/>
      <c r="AX473" s="118"/>
      <c r="AY473" s="118"/>
      <c r="AZ473" s="118"/>
      <c r="BA473" s="118"/>
      <c r="BB473" s="118"/>
      <c r="BC473" s="118"/>
      <c r="BD473" s="118"/>
      <c r="BE473" s="118"/>
      <c r="BF473" s="118"/>
      <c r="BG473" s="118"/>
      <c r="BH473" s="118"/>
      <c r="BI473" s="118"/>
      <c r="BJ473" s="118"/>
      <c r="BK473" s="118"/>
      <c r="BL473" s="118"/>
      <c r="BM473" s="118"/>
      <c r="BN473" s="118"/>
      <c r="BO473" s="118"/>
      <c r="BP473" s="118"/>
      <c r="BQ473" s="118"/>
      <c r="BR473" s="118"/>
      <c r="BS473" s="118"/>
      <c r="BT473" s="118"/>
      <c r="BU473" s="118"/>
      <c r="BV473" s="118"/>
      <c r="BW473" s="118"/>
      <c r="BX473" s="118"/>
      <c r="BY473" s="118"/>
      <c r="BZ473" s="118"/>
      <c r="CA473" s="118"/>
    </row>
    <row r="474" spans="1:79">
      <c r="A474" s="35"/>
      <c r="B474" s="35"/>
      <c r="C474" s="35"/>
      <c r="D474" s="35"/>
      <c r="E474" s="35"/>
      <c r="F474" s="35"/>
      <c r="G474" s="35"/>
      <c r="H474" s="118"/>
      <c r="I474" s="118"/>
      <c r="J474" s="118"/>
      <c r="K474" s="118"/>
      <c r="L474" s="118"/>
      <c r="M474" s="118"/>
      <c r="N474" s="118"/>
      <c r="O474" s="118"/>
      <c r="P474" s="118"/>
      <c r="Q474" s="118"/>
      <c r="R474" s="118"/>
      <c r="S474" s="118"/>
      <c r="T474" s="118"/>
      <c r="U474" s="118"/>
      <c r="V474" s="118"/>
      <c r="W474" s="118"/>
      <c r="X474" s="118"/>
      <c r="Y474" s="118"/>
      <c r="Z474" s="118"/>
      <c r="AA474" s="118"/>
      <c r="AB474" s="118"/>
      <c r="AC474" s="118"/>
      <c r="AD474" s="118"/>
      <c r="AE474" s="118"/>
      <c r="AF474" s="118"/>
      <c r="AG474" s="118"/>
      <c r="AH474" s="118"/>
      <c r="AI474" s="118"/>
      <c r="AJ474" s="118"/>
      <c r="AK474" s="118"/>
      <c r="AL474" s="118"/>
      <c r="AM474" s="118"/>
      <c r="AN474" s="118"/>
      <c r="AO474" s="118"/>
      <c r="AP474" s="118"/>
      <c r="AQ474" s="118"/>
      <c r="AR474" s="118"/>
      <c r="AS474" s="118"/>
      <c r="AT474" s="118"/>
      <c r="AU474" s="118"/>
      <c r="AV474" s="118"/>
      <c r="AW474" s="118"/>
      <c r="AX474" s="118"/>
      <c r="AY474" s="118"/>
      <c r="AZ474" s="118"/>
      <c r="BA474" s="118"/>
      <c r="BB474" s="118"/>
      <c r="BC474" s="118"/>
      <c r="BD474" s="118"/>
      <c r="BE474" s="118"/>
      <c r="BF474" s="118"/>
      <c r="BG474" s="118"/>
      <c r="BH474" s="118"/>
      <c r="BI474" s="118"/>
      <c r="BJ474" s="118"/>
      <c r="BK474" s="118"/>
      <c r="BL474" s="118"/>
      <c r="BM474" s="118"/>
      <c r="BN474" s="118"/>
      <c r="BO474" s="118"/>
      <c r="BP474" s="118"/>
      <c r="BQ474" s="118"/>
      <c r="BR474" s="118"/>
      <c r="BS474" s="118"/>
      <c r="BT474" s="118"/>
      <c r="BU474" s="118"/>
      <c r="BV474" s="118"/>
      <c r="BW474" s="118"/>
      <c r="BX474" s="118"/>
      <c r="BY474" s="118"/>
      <c r="BZ474" s="118"/>
      <c r="CA474" s="118"/>
    </row>
    <row r="475" spans="1:79">
      <c r="A475" s="35"/>
      <c r="B475" s="35"/>
      <c r="C475" s="35"/>
      <c r="D475" s="35"/>
      <c r="E475" s="35"/>
      <c r="F475" s="35"/>
      <c r="G475" s="35"/>
      <c r="H475" s="118"/>
      <c r="I475" s="118"/>
      <c r="J475" s="118"/>
      <c r="K475" s="118"/>
      <c r="L475" s="118"/>
      <c r="M475" s="118"/>
      <c r="N475" s="118"/>
      <c r="O475" s="118"/>
      <c r="P475" s="118"/>
      <c r="Q475" s="118"/>
      <c r="R475" s="118"/>
      <c r="S475" s="118"/>
      <c r="T475" s="118"/>
      <c r="U475" s="118"/>
      <c r="V475" s="118"/>
      <c r="W475" s="118"/>
      <c r="X475" s="118"/>
      <c r="Y475" s="118"/>
      <c r="Z475" s="118"/>
      <c r="AA475" s="118"/>
      <c r="AB475" s="118"/>
      <c r="AC475" s="118"/>
      <c r="AD475" s="118"/>
      <c r="AE475" s="118"/>
      <c r="AF475" s="118"/>
      <c r="AG475" s="118"/>
      <c r="AH475" s="118"/>
      <c r="AI475" s="118"/>
      <c r="AJ475" s="118"/>
      <c r="AK475" s="118"/>
      <c r="AL475" s="118"/>
      <c r="AM475" s="118"/>
      <c r="AN475" s="118"/>
      <c r="AO475" s="118"/>
      <c r="AP475" s="118"/>
      <c r="AQ475" s="118"/>
      <c r="AR475" s="118"/>
      <c r="AS475" s="118"/>
      <c r="AT475" s="118"/>
      <c r="AU475" s="118"/>
      <c r="AV475" s="118"/>
      <c r="AW475" s="118"/>
      <c r="AX475" s="118"/>
      <c r="AY475" s="118"/>
      <c r="AZ475" s="118"/>
      <c r="BA475" s="118"/>
      <c r="BB475" s="118"/>
      <c r="BC475" s="118"/>
      <c r="BD475" s="118"/>
      <c r="BE475" s="118"/>
      <c r="BF475" s="118"/>
      <c r="BG475" s="118"/>
      <c r="BH475" s="118"/>
      <c r="BI475" s="118"/>
      <c r="BJ475" s="118"/>
      <c r="BK475" s="118"/>
      <c r="BL475" s="118"/>
      <c r="BM475" s="118"/>
      <c r="BN475" s="118"/>
      <c r="BO475" s="118"/>
      <c r="BP475" s="118"/>
      <c r="BQ475" s="118"/>
      <c r="BR475" s="118"/>
      <c r="BS475" s="118"/>
      <c r="BT475" s="118"/>
      <c r="BU475" s="118"/>
      <c r="BV475" s="118"/>
      <c r="BW475" s="118"/>
      <c r="BX475" s="118"/>
      <c r="BY475" s="118"/>
      <c r="BZ475" s="118"/>
      <c r="CA475" s="118"/>
    </row>
    <row r="476" spans="1:79">
      <c r="A476" s="35"/>
      <c r="B476" s="35"/>
      <c r="C476" s="35"/>
      <c r="D476" s="35"/>
      <c r="E476" s="35"/>
      <c r="F476" s="35"/>
      <c r="G476" s="35"/>
      <c r="H476" s="118"/>
      <c r="I476" s="118"/>
      <c r="J476" s="118"/>
      <c r="K476" s="118"/>
      <c r="L476" s="118"/>
      <c r="M476" s="118"/>
      <c r="N476" s="118"/>
      <c r="O476" s="118"/>
      <c r="P476" s="118"/>
      <c r="Q476" s="118"/>
      <c r="R476" s="118"/>
      <c r="S476" s="118"/>
      <c r="T476" s="118"/>
      <c r="U476" s="118"/>
      <c r="V476" s="118"/>
      <c r="W476" s="118"/>
      <c r="X476" s="118"/>
      <c r="Y476" s="118"/>
      <c r="Z476" s="118"/>
      <c r="AA476" s="118"/>
      <c r="AB476" s="118"/>
      <c r="AC476" s="118"/>
      <c r="AD476" s="118"/>
      <c r="AE476" s="118"/>
      <c r="AF476" s="118"/>
      <c r="AG476" s="118"/>
      <c r="AH476" s="118"/>
      <c r="AI476" s="118"/>
      <c r="AJ476" s="118"/>
      <c r="AK476" s="118"/>
      <c r="AL476" s="118"/>
      <c r="AM476" s="118"/>
      <c r="AN476" s="118"/>
      <c r="AO476" s="118"/>
      <c r="AP476" s="118"/>
      <c r="AQ476" s="118"/>
      <c r="AR476" s="118"/>
      <c r="AS476" s="118"/>
      <c r="AT476" s="118"/>
      <c r="AU476" s="118"/>
      <c r="AV476" s="118"/>
      <c r="AW476" s="118"/>
      <c r="AX476" s="118"/>
      <c r="AY476" s="118"/>
      <c r="AZ476" s="118"/>
      <c r="BA476" s="118"/>
      <c r="BB476" s="118"/>
      <c r="BC476" s="118"/>
      <c r="BD476" s="118"/>
      <c r="BE476" s="118"/>
      <c r="BF476" s="118"/>
      <c r="BG476" s="118"/>
      <c r="BH476" s="118"/>
      <c r="BI476" s="118"/>
      <c r="BJ476" s="118"/>
      <c r="BK476" s="118"/>
      <c r="BL476" s="118"/>
      <c r="BM476" s="118"/>
      <c r="BN476" s="118"/>
      <c r="BO476" s="118"/>
      <c r="BP476" s="118"/>
      <c r="BQ476" s="118"/>
      <c r="BR476" s="118"/>
      <c r="BS476" s="118"/>
      <c r="BT476" s="118"/>
      <c r="BU476" s="118"/>
      <c r="BV476" s="118"/>
      <c r="BW476" s="118"/>
      <c r="BX476" s="118"/>
      <c r="BY476" s="118"/>
      <c r="BZ476" s="118"/>
      <c r="CA476" s="118"/>
    </row>
    <row r="477" spans="1:79">
      <c r="A477" s="35"/>
      <c r="B477" s="35"/>
      <c r="C477" s="35"/>
      <c r="D477" s="35"/>
      <c r="E477" s="35"/>
      <c r="F477" s="35"/>
      <c r="G477" s="35"/>
      <c r="H477" s="118"/>
      <c r="I477" s="118"/>
      <c r="J477" s="118"/>
      <c r="K477" s="118"/>
      <c r="L477" s="118"/>
      <c r="M477" s="118"/>
      <c r="N477" s="118"/>
      <c r="O477" s="118"/>
      <c r="P477" s="118"/>
      <c r="Q477" s="118"/>
      <c r="R477" s="118"/>
      <c r="S477" s="118"/>
      <c r="T477" s="118"/>
      <c r="U477" s="118"/>
      <c r="V477" s="118"/>
      <c r="W477" s="118"/>
      <c r="X477" s="118"/>
      <c r="Y477" s="118"/>
      <c r="Z477" s="118"/>
      <c r="AA477" s="118"/>
      <c r="AB477" s="118"/>
      <c r="AC477" s="118"/>
      <c r="AD477" s="118"/>
      <c r="AE477" s="118"/>
      <c r="AF477" s="118"/>
      <c r="AG477" s="118"/>
      <c r="AH477" s="118"/>
      <c r="AI477" s="118"/>
      <c r="AJ477" s="118"/>
      <c r="AK477" s="118"/>
      <c r="AL477" s="118"/>
      <c r="AM477" s="118"/>
      <c r="AN477" s="118"/>
      <c r="AO477" s="118"/>
      <c r="AP477" s="118"/>
      <c r="AQ477" s="118"/>
      <c r="AR477" s="118"/>
      <c r="AS477" s="118"/>
      <c r="AT477" s="118"/>
      <c r="AU477" s="118"/>
      <c r="AV477" s="118"/>
      <c r="AW477" s="118"/>
      <c r="AX477" s="118"/>
      <c r="AY477" s="118"/>
      <c r="AZ477" s="118"/>
      <c r="BA477" s="118"/>
      <c r="BB477" s="118"/>
      <c r="BC477" s="118"/>
      <c r="BD477" s="118"/>
      <c r="BE477" s="118"/>
      <c r="BF477" s="118"/>
      <c r="BG477" s="118"/>
      <c r="BH477" s="118"/>
      <c r="BI477" s="118"/>
      <c r="BJ477" s="118"/>
      <c r="BK477" s="118"/>
      <c r="BL477" s="118"/>
      <c r="BM477" s="118"/>
      <c r="BN477" s="118"/>
      <c r="BO477" s="118"/>
      <c r="BP477" s="118"/>
      <c r="BQ477" s="118"/>
      <c r="BR477" s="118"/>
      <c r="BS477" s="118"/>
      <c r="BT477" s="118"/>
      <c r="BU477" s="118"/>
      <c r="BV477" s="118"/>
      <c r="BW477" s="118"/>
      <c r="BX477" s="118"/>
      <c r="BY477" s="118"/>
      <c r="BZ477" s="118"/>
      <c r="CA477" s="118"/>
    </row>
    <row r="478" spans="1:79">
      <c r="A478" s="35"/>
      <c r="B478" s="35"/>
      <c r="C478" s="35"/>
      <c r="D478" s="35"/>
      <c r="E478" s="35"/>
      <c r="F478" s="35"/>
      <c r="G478" s="35"/>
      <c r="H478" s="118"/>
      <c r="I478" s="118"/>
      <c r="J478" s="118"/>
      <c r="K478" s="118"/>
      <c r="L478" s="118"/>
      <c r="M478" s="118"/>
      <c r="N478" s="118"/>
      <c r="O478" s="118"/>
      <c r="P478" s="118"/>
      <c r="Q478" s="118"/>
      <c r="R478" s="118"/>
      <c r="S478" s="118"/>
      <c r="T478" s="118"/>
      <c r="U478" s="118"/>
      <c r="V478" s="118"/>
      <c r="W478" s="118"/>
      <c r="X478" s="118"/>
      <c r="Y478" s="118"/>
      <c r="Z478" s="118"/>
      <c r="AA478" s="118"/>
      <c r="AB478" s="118"/>
      <c r="AC478" s="118"/>
      <c r="AD478" s="118"/>
      <c r="AE478" s="118"/>
      <c r="AF478" s="118"/>
      <c r="AG478" s="118"/>
      <c r="AH478" s="118"/>
      <c r="AI478" s="118"/>
      <c r="AJ478" s="118"/>
      <c r="AK478" s="118"/>
      <c r="AL478" s="118"/>
      <c r="AM478" s="118"/>
      <c r="AN478" s="118"/>
      <c r="AO478" s="118"/>
      <c r="AP478" s="118"/>
      <c r="AQ478" s="118"/>
      <c r="AR478" s="118"/>
      <c r="AS478" s="118"/>
      <c r="AT478" s="118"/>
      <c r="AU478" s="118"/>
      <c r="AV478" s="118"/>
      <c r="AW478" s="118"/>
      <c r="AX478" s="118"/>
      <c r="AY478" s="118"/>
      <c r="AZ478" s="118"/>
      <c r="BA478" s="118"/>
      <c r="BB478" s="118"/>
      <c r="BC478" s="118"/>
      <c r="BD478" s="118"/>
      <c r="BE478" s="118"/>
      <c r="BF478" s="118"/>
      <c r="BG478" s="118"/>
      <c r="BH478" s="118"/>
      <c r="BI478" s="118"/>
      <c r="BJ478" s="118"/>
      <c r="BK478" s="118"/>
      <c r="BL478" s="118"/>
      <c r="BM478" s="118"/>
      <c r="BN478" s="118"/>
      <c r="BO478" s="118"/>
      <c r="BP478" s="118"/>
      <c r="BQ478" s="118"/>
      <c r="BR478" s="118"/>
      <c r="BS478" s="118"/>
      <c r="BT478" s="118"/>
      <c r="BU478" s="118"/>
      <c r="BV478" s="118"/>
      <c r="BW478" s="118"/>
      <c r="BX478" s="118"/>
      <c r="BY478" s="118"/>
      <c r="BZ478" s="118"/>
      <c r="CA478" s="118"/>
    </row>
    <row r="479" spans="1:79">
      <c r="A479" s="35"/>
      <c r="B479" s="35"/>
      <c r="C479" s="35"/>
      <c r="D479" s="35"/>
      <c r="E479" s="35"/>
      <c r="F479" s="35"/>
      <c r="G479" s="35"/>
      <c r="H479" s="118"/>
      <c r="I479" s="118"/>
      <c r="J479" s="118"/>
      <c r="K479" s="118"/>
      <c r="L479" s="118"/>
      <c r="M479" s="118"/>
      <c r="N479" s="118"/>
      <c r="O479" s="118"/>
      <c r="P479" s="118"/>
      <c r="Q479" s="118"/>
      <c r="R479" s="118"/>
      <c r="S479" s="118"/>
      <c r="T479" s="118"/>
      <c r="U479" s="118"/>
      <c r="V479" s="118"/>
      <c r="W479" s="118"/>
      <c r="X479" s="118"/>
      <c r="Y479" s="118"/>
      <c r="Z479" s="118"/>
      <c r="AA479" s="118"/>
      <c r="AB479" s="118"/>
      <c r="AC479" s="118"/>
      <c r="AD479" s="118"/>
      <c r="AE479" s="118"/>
      <c r="AF479" s="118"/>
      <c r="AG479" s="118"/>
      <c r="AH479" s="118"/>
      <c r="AI479" s="118"/>
      <c r="AJ479" s="118"/>
      <c r="AK479" s="118"/>
      <c r="AL479" s="118"/>
      <c r="AM479" s="118"/>
      <c r="AN479" s="118"/>
      <c r="AO479" s="118"/>
      <c r="AP479" s="118"/>
      <c r="AQ479" s="118"/>
      <c r="AR479" s="118"/>
      <c r="AS479" s="118"/>
      <c r="AT479" s="118"/>
      <c r="AU479" s="118"/>
      <c r="AV479" s="118"/>
      <c r="AW479" s="118"/>
      <c r="AX479" s="118"/>
      <c r="AY479" s="118"/>
      <c r="AZ479" s="118"/>
      <c r="BA479" s="118"/>
      <c r="BB479" s="118"/>
      <c r="BC479" s="118"/>
      <c r="BD479" s="118"/>
      <c r="BE479" s="118"/>
      <c r="BF479" s="118"/>
      <c r="BG479" s="118"/>
      <c r="BH479" s="118"/>
      <c r="BI479" s="118"/>
      <c r="BJ479" s="118"/>
      <c r="BK479" s="118"/>
      <c r="BL479" s="118"/>
      <c r="BM479" s="118"/>
      <c r="BN479" s="118"/>
      <c r="BO479" s="118"/>
      <c r="BP479" s="118"/>
      <c r="BQ479" s="118"/>
      <c r="BR479" s="118"/>
      <c r="BS479" s="118"/>
      <c r="BT479" s="118"/>
      <c r="BU479" s="118"/>
      <c r="BV479" s="118"/>
      <c r="BW479" s="118"/>
      <c r="BX479" s="118"/>
      <c r="BY479" s="118"/>
      <c r="BZ479" s="118"/>
      <c r="CA479" s="118"/>
    </row>
    <row r="480" spans="1:79">
      <c r="A480" s="35"/>
      <c r="B480" s="35"/>
      <c r="C480" s="35"/>
      <c r="D480" s="35"/>
      <c r="E480" s="35"/>
      <c r="F480" s="35"/>
      <c r="G480" s="35"/>
      <c r="H480" s="118"/>
      <c r="I480" s="118"/>
      <c r="J480" s="118"/>
      <c r="K480" s="118"/>
      <c r="L480" s="118"/>
      <c r="M480" s="118"/>
      <c r="N480" s="118"/>
      <c r="O480" s="118"/>
      <c r="P480" s="118"/>
      <c r="Q480" s="118"/>
      <c r="R480" s="118"/>
      <c r="S480" s="118"/>
      <c r="T480" s="118"/>
      <c r="U480" s="118"/>
      <c r="V480" s="118"/>
      <c r="W480" s="118"/>
      <c r="X480" s="118"/>
      <c r="Y480" s="118"/>
      <c r="Z480" s="118"/>
      <c r="AA480" s="118"/>
      <c r="AB480" s="118"/>
      <c r="AC480" s="118"/>
      <c r="AD480" s="118"/>
      <c r="AE480" s="118"/>
      <c r="AF480" s="118"/>
      <c r="AG480" s="118"/>
      <c r="AH480" s="118"/>
      <c r="AI480" s="118"/>
      <c r="AJ480" s="118"/>
      <c r="AK480" s="118"/>
      <c r="AL480" s="118"/>
      <c r="AM480" s="118"/>
      <c r="AN480" s="118"/>
      <c r="AO480" s="118"/>
      <c r="AP480" s="118"/>
      <c r="AQ480" s="118"/>
      <c r="AR480" s="118"/>
      <c r="AS480" s="118"/>
      <c r="AT480" s="118"/>
      <c r="AU480" s="118"/>
      <c r="AV480" s="118"/>
      <c r="AW480" s="118"/>
      <c r="AX480" s="118"/>
      <c r="AY480" s="118"/>
      <c r="AZ480" s="118"/>
      <c r="BA480" s="118"/>
      <c r="BB480" s="118"/>
      <c r="BC480" s="118"/>
      <c r="BD480" s="118"/>
      <c r="BE480" s="118"/>
      <c r="BF480" s="118"/>
      <c r="BG480" s="118"/>
      <c r="BH480" s="118"/>
      <c r="BI480" s="118"/>
      <c r="BJ480" s="118"/>
      <c r="BK480" s="118"/>
      <c r="BL480" s="118"/>
      <c r="BM480" s="118"/>
      <c r="BN480" s="118"/>
      <c r="BO480" s="118"/>
      <c r="BP480" s="118"/>
      <c r="BQ480" s="118"/>
      <c r="BR480" s="118"/>
      <c r="BS480" s="118"/>
      <c r="BT480" s="118"/>
      <c r="BU480" s="118"/>
      <c r="BV480" s="118"/>
      <c r="BW480" s="118"/>
      <c r="BX480" s="118"/>
      <c r="BY480" s="118"/>
      <c r="BZ480" s="118"/>
      <c r="CA480" s="118"/>
    </row>
    <row r="481" spans="1:79">
      <c r="A481" s="35"/>
      <c r="B481" s="35"/>
      <c r="C481" s="35"/>
      <c r="D481" s="35"/>
      <c r="E481" s="35"/>
      <c r="F481" s="35"/>
      <c r="G481" s="35"/>
      <c r="H481" s="118"/>
      <c r="I481" s="118"/>
      <c r="J481" s="118"/>
      <c r="K481" s="118"/>
      <c r="L481" s="118"/>
      <c r="M481" s="118"/>
      <c r="N481" s="118"/>
      <c r="O481" s="118"/>
      <c r="P481" s="118"/>
      <c r="Q481" s="118"/>
      <c r="R481" s="118"/>
      <c r="S481" s="118"/>
      <c r="T481" s="118"/>
      <c r="U481" s="118"/>
      <c r="V481" s="118"/>
      <c r="W481" s="118"/>
      <c r="X481" s="118"/>
      <c r="Y481" s="118"/>
      <c r="Z481" s="118"/>
      <c r="AA481" s="118"/>
      <c r="AB481" s="118"/>
      <c r="AC481" s="118"/>
      <c r="AD481" s="118"/>
      <c r="AE481" s="118"/>
      <c r="AF481" s="118"/>
      <c r="AG481" s="118"/>
      <c r="AH481" s="118"/>
      <c r="AI481" s="118"/>
      <c r="AJ481" s="118"/>
      <c r="AK481" s="118"/>
      <c r="AL481" s="118"/>
      <c r="AM481" s="118"/>
      <c r="AN481" s="118"/>
      <c r="AO481" s="118"/>
      <c r="AP481" s="118"/>
      <c r="AQ481" s="118"/>
      <c r="AR481" s="118"/>
      <c r="AS481" s="118"/>
      <c r="AT481" s="118"/>
      <c r="AU481" s="118"/>
      <c r="AV481" s="118"/>
      <c r="AW481" s="118"/>
      <c r="AX481" s="118"/>
      <c r="AY481" s="118"/>
      <c r="AZ481" s="118"/>
      <c r="BA481" s="118"/>
      <c r="BB481" s="118"/>
      <c r="BC481" s="118"/>
      <c r="BD481" s="118"/>
      <c r="BE481" s="118"/>
      <c r="BF481" s="118"/>
      <c r="BG481" s="118"/>
      <c r="BH481" s="118"/>
      <c r="BI481" s="118"/>
      <c r="BJ481" s="118"/>
      <c r="BK481" s="118"/>
      <c r="BL481" s="118"/>
      <c r="BM481" s="118"/>
      <c r="BN481" s="118"/>
      <c r="BO481" s="118"/>
      <c r="BP481" s="118"/>
      <c r="BQ481" s="118"/>
      <c r="BR481" s="118"/>
      <c r="BS481" s="118"/>
      <c r="BT481" s="118"/>
      <c r="BU481" s="118"/>
      <c r="BV481" s="118"/>
      <c r="BW481" s="118"/>
      <c r="BX481" s="118"/>
      <c r="BY481" s="118"/>
      <c r="BZ481" s="118"/>
      <c r="CA481" s="118"/>
    </row>
    <row r="482" spans="1:79">
      <c r="A482" s="35"/>
      <c r="B482" s="35"/>
      <c r="C482" s="35"/>
      <c r="D482" s="35"/>
      <c r="E482" s="35"/>
      <c r="F482" s="35"/>
      <c r="G482" s="35"/>
      <c r="H482" s="118"/>
      <c r="I482" s="118"/>
      <c r="J482" s="118"/>
      <c r="K482" s="118"/>
      <c r="L482" s="118"/>
      <c r="M482" s="118"/>
      <c r="N482" s="118"/>
      <c r="O482" s="118"/>
      <c r="P482" s="118"/>
      <c r="Q482" s="118"/>
      <c r="R482" s="118"/>
      <c r="S482" s="118"/>
      <c r="T482" s="118"/>
      <c r="U482" s="118"/>
      <c r="V482" s="118"/>
      <c r="W482" s="118"/>
      <c r="X482" s="118"/>
      <c r="Y482" s="118"/>
      <c r="Z482" s="118"/>
      <c r="AA482" s="118"/>
      <c r="AB482" s="118"/>
      <c r="AC482" s="118"/>
      <c r="AD482" s="118"/>
      <c r="AE482" s="118"/>
      <c r="AF482" s="118"/>
      <c r="AG482" s="118"/>
      <c r="AH482" s="118"/>
      <c r="AI482" s="118"/>
      <c r="AJ482" s="118"/>
      <c r="AK482" s="118"/>
      <c r="AL482" s="118"/>
      <c r="AM482" s="118"/>
      <c r="AN482" s="118"/>
      <c r="AO482" s="118"/>
      <c r="AP482" s="118"/>
      <c r="AQ482" s="118"/>
      <c r="AR482" s="118"/>
      <c r="AS482" s="118"/>
      <c r="AT482" s="118"/>
      <c r="AU482" s="118"/>
      <c r="AV482" s="118"/>
      <c r="AW482" s="118"/>
      <c r="AX482" s="118"/>
      <c r="AY482" s="118"/>
      <c r="AZ482" s="118"/>
      <c r="BA482" s="118"/>
      <c r="BB482" s="118"/>
      <c r="BC482" s="118"/>
      <c r="BD482" s="118"/>
      <c r="BE482" s="118"/>
      <c r="BF482" s="118"/>
      <c r="BG482" s="118"/>
      <c r="BH482" s="118"/>
      <c r="BI482" s="118"/>
      <c r="BJ482" s="118"/>
      <c r="BK482" s="118"/>
      <c r="BL482" s="118"/>
      <c r="BM482" s="118"/>
      <c r="BN482" s="118"/>
      <c r="BO482" s="118"/>
      <c r="BP482" s="118"/>
      <c r="BQ482" s="118"/>
      <c r="BR482" s="118"/>
      <c r="BS482" s="118"/>
      <c r="BT482" s="118"/>
      <c r="BU482" s="118"/>
      <c r="BV482" s="118"/>
      <c r="BW482" s="118"/>
      <c r="BX482" s="118"/>
      <c r="BY482" s="118"/>
      <c r="BZ482" s="118"/>
      <c r="CA482" s="118"/>
    </row>
    <row r="483" spans="1:79">
      <c r="A483" s="35"/>
      <c r="B483" s="35"/>
      <c r="C483" s="35"/>
      <c r="D483" s="35"/>
      <c r="E483" s="35"/>
      <c r="F483" s="35"/>
      <c r="G483" s="35"/>
      <c r="H483" s="118"/>
      <c r="I483" s="118"/>
      <c r="J483" s="118"/>
      <c r="K483" s="118"/>
      <c r="L483" s="118"/>
      <c r="M483" s="118"/>
      <c r="N483" s="118"/>
      <c r="O483" s="118"/>
      <c r="P483" s="118"/>
      <c r="Q483" s="118"/>
      <c r="R483" s="118"/>
      <c r="S483" s="118"/>
      <c r="T483" s="118"/>
      <c r="U483" s="118"/>
      <c r="V483" s="118"/>
      <c r="W483" s="118"/>
      <c r="X483" s="118"/>
      <c r="Y483" s="118"/>
      <c r="Z483" s="118"/>
      <c r="AA483" s="118"/>
      <c r="AB483" s="118"/>
      <c r="AC483" s="118"/>
      <c r="AD483" s="118"/>
      <c r="AE483" s="118"/>
      <c r="AF483" s="118"/>
      <c r="AG483" s="118"/>
      <c r="AH483" s="118"/>
      <c r="AI483" s="118"/>
      <c r="AJ483" s="118"/>
      <c r="AK483" s="118"/>
      <c r="AL483" s="118"/>
      <c r="AM483" s="118"/>
      <c r="AN483" s="118"/>
      <c r="AO483" s="118"/>
      <c r="AP483" s="118"/>
      <c r="AQ483" s="118"/>
      <c r="AR483" s="118"/>
      <c r="AS483" s="118"/>
      <c r="AT483" s="118"/>
      <c r="AU483" s="118"/>
      <c r="AV483" s="118"/>
      <c r="AW483" s="118"/>
      <c r="AX483" s="118"/>
      <c r="AY483" s="118"/>
      <c r="AZ483" s="118"/>
      <c r="BA483" s="118"/>
      <c r="BB483" s="118"/>
      <c r="BC483" s="118"/>
      <c r="BD483" s="118"/>
      <c r="BE483" s="118"/>
      <c r="BF483" s="118"/>
      <c r="BG483" s="118"/>
      <c r="BH483" s="118"/>
      <c r="BI483" s="118"/>
      <c r="BJ483" s="118"/>
      <c r="BK483" s="118"/>
      <c r="BL483" s="118"/>
      <c r="BM483" s="118"/>
      <c r="BN483" s="118"/>
      <c r="BO483" s="118"/>
      <c r="BP483" s="118"/>
      <c r="BQ483" s="118"/>
      <c r="BR483" s="118"/>
      <c r="BS483" s="118"/>
      <c r="BT483" s="118"/>
      <c r="BU483" s="118"/>
      <c r="BV483" s="118"/>
      <c r="BW483" s="118"/>
      <c r="BX483" s="118"/>
      <c r="BY483" s="118"/>
      <c r="BZ483" s="118"/>
      <c r="CA483" s="118"/>
    </row>
    <row r="484" spans="1:79">
      <c r="A484" s="35"/>
      <c r="B484" s="35"/>
      <c r="C484" s="35"/>
      <c r="D484" s="35"/>
      <c r="E484" s="35"/>
      <c r="F484" s="35"/>
      <c r="G484" s="35"/>
      <c r="H484" s="118"/>
      <c r="I484" s="118"/>
      <c r="J484" s="118"/>
      <c r="K484" s="118"/>
      <c r="L484" s="118"/>
      <c r="M484" s="118"/>
      <c r="N484" s="118"/>
      <c r="O484" s="118"/>
      <c r="P484" s="118"/>
      <c r="Q484" s="118"/>
      <c r="R484" s="118"/>
      <c r="S484" s="118"/>
      <c r="T484" s="118"/>
      <c r="U484" s="118"/>
      <c r="V484" s="118"/>
      <c r="W484" s="118"/>
      <c r="X484" s="118"/>
      <c r="Y484" s="118"/>
      <c r="Z484" s="118"/>
      <c r="AA484" s="118"/>
      <c r="AB484" s="118"/>
      <c r="AC484" s="118"/>
      <c r="AD484" s="118"/>
      <c r="AE484" s="118"/>
      <c r="AF484" s="118"/>
      <c r="AG484" s="118"/>
      <c r="AH484" s="118"/>
      <c r="AI484" s="118"/>
      <c r="AJ484" s="118"/>
      <c r="AK484" s="118"/>
      <c r="AL484" s="118"/>
      <c r="AM484" s="118"/>
      <c r="AN484" s="118"/>
      <c r="AO484" s="118"/>
      <c r="AP484" s="118"/>
      <c r="AQ484" s="118"/>
      <c r="AR484" s="118"/>
      <c r="AS484" s="118"/>
      <c r="AT484" s="118"/>
      <c r="AU484" s="118"/>
      <c r="AV484" s="118"/>
      <c r="AW484" s="118"/>
      <c r="AX484" s="118"/>
      <c r="AY484" s="118"/>
      <c r="AZ484" s="118"/>
      <c r="BA484" s="118"/>
      <c r="BB484" s="118"/>
      <c r="BC484" s="118"/>
      <c r="BD484" s="118"/>
      <c r="BE484" s="118"/>
      <c r="BF484" s="118"/>
      <c r="BG484" s="118"/>
      <c r="BH484" s="118"/>
      <c r="BI484" s="118"/>
      <c r="BJ484" s="118"/>
      <c r="BK484" s="118"/>
      <c r="BL484" s="118"/>
      <c r="BM484" s="118"/>
      <c r="BN484" s="118"/>
      <c r="BO484" s="118"/>
      <c r="BP484" s="118"/>
      <c r="BQ484" s="118"/>
      <c r="BR484" s="118"/>
      <c r="BS484" s="118"/>
      <c r="BT484" s="118"/>
      <c r="BU484" s="118"/>
      <c r="BV484" s="118"/>
      <c r="BW484" s="118"/>
      <c r="BX484" s="118"/>
      <c r="BY484" s="118"/>
      <c r="BZ484" s="118"/>
      <c r="CA484" s="118"/>
    </row>
    <row r="485" spans="1:79">
      <c r="A485" s="35"/>
      <c r="B485" s="35"/>
      <c r="C485" s="35"/>
      <c r="D485" s="35"/>
      <c r="E485" s="35"/>
      <c r="F485" s="35"/>
      <c r="G485" s="35"/>
      <c r="H485" s="118"/>
      <c r="I485" s="118"/>
      <c r="J485" s="118"/>
      <c r="K485" s="118"/>
      <c r="L485" s="118"/>
      <c r="M485" s="118"/>
      <c r="N485" s="118"/>
      <c r="O485" s="118"/>
      <c r="P485" s="118"/>
      <c r="Q485" s="118"/>
      <c r="R485" s="118"/>
      <c r="S485" s="118"/>
      <c r="T485" s="118"/>
      <c r="U485" s="118"/>
      <c r="V485" s="118"/>
      <c r="W485" s="118"/>
      <c r="X485" s="118"/>
      <c r="Y485" s="118"/>
      <c r="Z485" s="118"/>
      <c r="AA485" s="118"/>
      <c r="AB485" s="118"/>
      <c r="AC485" s="118"/>
      <c r="AD485" s="118"/>
      <c r="AE485" s="118"/>
      <c r="AF485" s="118"/>
      <c r="AG485" s="118"/>
      <c r="AH485" s="118"/>
      <c r="AI485" s="118"/>
      <c r="AJ485" s="118"/>
      <c r="AK485" s="118"/>
      <c r="AL485" s="118"/>
      <c r="AM485" s="118"/>
      <c r="AN485" s="118"/>
      <c r="AO485" s="118"/>
      <c r="AP485" s="118"/>
      <c r="AQ485" s="118"/>
      <c r="AR485" s="118"/>
      <c r="AS485" s="118"/>
      <c r="AT485" s="118"/>
      <c r="AU485" s="118"/>
      <c r="AV485" s="118"/>
      <c r="AW485" s="118"/>
      <c r="AX485" s="118"/>
      <c r="AY485" s="118"/>
      <c r="AZ485" s="118"/>
      <c r="BA485" s="118"/>
      <c r="BB485" s="118"/>
      <c r="BC485" s="118"/>
      <c r="BD485" s="118"/>
      <c r="BE485" s="118"/>
      <c r="BF485" s="118"/>
      <c r="BG485" s="118"/>
      <c r="BH485" s="118"/>
      <c r="BI485" s="118"/>
      <c r="BJ485" s="118"/>
      <c r="BK485" s="118"/>
      <c r="BL485" s="118"/>
      <c r="BM485" s="118"/>
      <c r="BN485" s="118"/>
      <c r="BO485" s="118"/>
      <c r="BP485" s="118"/>
      <c r="BQ485" s="118"/>
      <c r="BR485" s="118"/>
      <c r="BS485" s="118"/>
      <c r="BT485" s="118"/>
      <c r="BU485" s="118"/>
      <c r="BV485" s="118"/>
      <c r="BW485" s="118"/>
      <c r="BX485" s="118"/>
      <c r="BY485" s="118"/>
      <c r="BZ485" s="118"/>
      <c r="CA485" s="118"/>
    </row>
    <row r="486" spans="1:79">
      <c r="A486" s="35"/>
      <c r="B486" s="35"/>
      <c r="C486" s="35"/>
      <c r="D486" s="35"/>
      <c r="E486" s="35"/>
      <c r="F486" s="35"/>
      <c r="G486" s="35"/>
      <c r="H486" s="118"/>
      <c r="I486" s="118"/>
      <c r="J486" s="118"/>
      <c r="K486" s="118"/>
      <c r="L486" s="118"/>
      <c r="M486" s="118"/>
      <c r="N486" s="118"/>
      <c r="O486" s="118"/>
      <c r="P486" s="118"/>
      <c r="Q486" s="118"/>
      <c r="R486" s="118"/>
      <c r="S486" s="118"/>
      <c r="T486" s="118"/>
      <c r="U486" s="118"/>
      <c r="V486" s="118"/>
      <c r="W486" s="118"/>
      <c r="X486" s="118"/>
      <c r="Y486" s="118"/>
      <c r="Z486" s="118"/>
      <c r="AA486" s="118"/>
      <c r="AB486" s="118"/>
      <c r="AC486" s="118"/>
      <c r="AD486" s="118"/>
      <c r="AE486" s="118"/>
      <c r="AF486" s="118"/>
      <c r="AG486" s="118"/>
      <c r="AH486" s="118"/>
      <c r="AI486" s="118"/>
      <c r="AJ486" s="118"/>
      <c r="AK486" s="118"/>
      <c r="AL486" s="118"/>
      <c r="AM486" s="118"/>
      <c r="AN486" s="118"/>
      <c r="AO486" s="118"/>
      <c r="AP486" s="118"/>
      <c r="AQ486" s="118"/>
      <c r="AR486" s="118"/>
      <c r="AS486" s="118"/>
      <c r="AT486" s="118"/>
      <c r="AU486" s="118"/>
      <c r="AV486" s="118"/>
      <c r="AW486" s="118"/>
      <c r="AX486" s="118"/>
      <c r="AY486" s="118"/>
      <c r="AZ486" s="118"/>
      <c r="BA486" s="118"/>
      <c r="BB486" s="118"/>
      <c r="BC486" s="118"/>
      <c r="BD486" s="118"/>
      <c r="BE486" s="118"/>
      <c r="BF486" s="118"/>
      <c r="BG486" s="118"/>
      <c r="BH486" s="118"/>
      <c r="BI486" s="118"/>
      <c r="BJ486" s="118"/>
      <c r="BK486" s="118"/>
      <c r="BL486" s="118"/>
      <c r="BM486" s="118"/>
      <c r="BN486" s="118"/>
      <c r="BO486" s="118"/>
      <c r="BP486" s="118"/>
      <c r="BQ486" s="118"/>
      <c r="BR486" s="118"/>
      <c r="BS486" s="118"/>
      <c r="BT486" s="118"/>
      <c r="BU486" s="118"/>
      <c r="BV486" s="118"/>
      <c r="BW486" s="118"/>
      <c r="BX486" s="118"/>
      <c r="BY486" s="118"/>
      <c r="BZ486" s="118"/>
      <c r="CA486" s="118"/>
    </row>
    <row r="487" spans="1:79">
      <c r="A487" s="35"/>
      <c r="B487" s="35"/>
      <c r="C487" s="35"/>
      <c r="D487" s="35"/>
      <c r="E487" s="35"/>
      <c r="F487" s="35"/>
      <c r="G487" s="35"/>
      <c r="H487" s="118"/>
      <c r="I487" s="118"/>
      <c r="J487" s="118"/>
      <c r="K487" s="118"/>
      <c r="L487" s="118"/>
      <c r="M487" s="118"/>
      <c r="N487" s="118"/>
      <c r="O487" s="118"/>
      <c r="P487" s="118"/>
      <c r="Q487" s="118"/>
      <c r="R487" s="118"/>
      <c r="S487" s="118"/>
      <c r="T487" s="118"/>
      <c r="U487" s="118"/>
      <c r="V487" s="118"/>
      <c r="W487" s="118"/>
      <c r="X487" s="118"/>
      <c r="Y487" s="118"/>
      <c r="Z487" s="118"/>
      <c r="AA487" s="118"/>
      <c r="AB487" s="118"/>
      <c r="AC487" s="118"/>
      <c r="AD487" s="118"/>
      <c r="AE487" s="118"/>
      <c r="AF487" s="118"/>
      <c r="AG487" s="118"/>
      <c r="AH487" s="118"/>
      <c r="AI487" s="118"/>
      <c r="AJ487" s="118"/>
      <c r="AK487" s="118"/>
      <c r="AL487" s="118"/>
      <c r="AM487" s="118"/>
      <c r="AN487" s="118"/>
      <c r="AO487" s="118"/>
      <c r="AP487" s="118"/>
      <c r="AQ487" s="118"/>
      <c r="AR487" s="118"/>
      <c r="AS487" s="118"/>
      <c r="AT487" s="118"/>
      <c r="AU487" s="118"/>
      <c r="AV487" s="118"/>
      <c r="AW487" s="118"/>
      <c r="AX487" s="118"/>
      <c r="AY487" s="118"/>
      <c r="AZ487" s="118"/>
      <c r="BA487" s="118"/>
      <c r="BB487" s="118"/>
      <c r="BC487" s="118"/>
      <c r="BD487" s="118"/>
      <c r="BE487" s="118"/>
      <c r="BF487" s="118"/>
      <c r="BG487" s="118"/>
      <c r="BH487" s="118"/>
      <c r="BI487" s="118"/>
      <c r="BJ487" s="118"/>
      <c r="BK487" s="118"/>
      <c r="BL487" s="118"/>
      <c r="BM487" s="118"/>
      <c r="BN487" s="118"/>
      <c r="BO487" s="118"/>
      <c r="BP487" s="118"/>
      <c r="BQ487" s="118"/>
      <c r="BR487" s="118"/>
      <c r="BS487" s="118"/>
      <c r="BT487" s="118"/>
      <c r="BU487" s="118"/>
      <c r="BV487" s="118"/>
      <c r="BW487" s="118"/>
      <c r="BX487" s="118"/>
      <c r="BY487" s="118"/>
      <c r="BZ487" s="118"/>
      <c r="CA487" s="118"/>
    </row>
    <row r="488" spans="1:79">
      <c r="A488" s="35"/>
      <c r="B488" s="35"/>
      <c r="C488" s="35"/>
      <c r="D488" s="35"/>
      <c r="E488" s="35"/>
      <c r="F488" s="35"/>
      <c r="G488" s="35"/>
      <c r="H488" s="118"/>
      <c r="I488" s="118"/>
      <c r="J488" s="118"/>
      <c r="K488" s="118"/>
      <c r="L488" s="118"/>
      <c r="M488" s="118"/>
      <c r="N488" s="118"/>
      <c r="O488" s="118"/>
      <c r="P488" s="118"/>
      <c r="Q488" s="118"/>
      <c r="R488" s="118"/>
      <c r="S488" s="118"/>
      <c r="T488" s="118"/>
      <c r="U488" s="118"/>
      <c r="V488" s="118"/>
      <c r="W488" s="118"/>
      <c r="X488" s="118"/>
      <c r="Y488" s="118"/>
      <c r="Z488" s="118"/>
      <c r="AA488" s="118"/>
      <c r="AB488" s="118"/>
      <c r="AC488" s="118"/>
      <c r="AD488" s="118"/>
      <c r="AE488" s="118"/>
      <c r="AF488" s="118"/>
      <c r="AG488" s="118"/>
      <c r="AH488" s="118"/>
      <c r="AI488" s="118"/>
      <c r="AJ488" s="118"/>
      <c r="AK488" s="118"/>
      <c r="AL488" s="118"/>
      <c r="AM488" s="118"/>
      <c r="AN488" s="118"/>
      <c r="AO488" s="118"/>
      <c r="AP488" s="118"/>
      <c r="AQ488" s="118"/>
      <c r="AR488" s="118"/>
      <c r="AS488" s="118"/>
      <c r="AT488" s="118"/>
      <c r="AU488" s="118"/>
      <c r="AV488" s="118"/>
      <c r="AW488" s="118"/>
      <c r="AX488" s="118"/>
      <c r="AY488" s="118"/>
      <c r="AZ488" s="118"/>
      <c r="BA488" s="118"/>
      <c r="BB488" s="118"/>
      <c r="BC488" s="118"/>
      <c r="BD488" s="118"/>
      <c r="BE488" s="118"/>
      <c r="BF488" s="118"/>
      <c r="BG488" s="118"/>
      <c r="BH488" s="118"/>
      <c r="BI488" s="118"/>
      <c r="BJ488" s="118"/>
      <c r="BK488" s="118"/>
      <c r="BL488" s="118"/>
      <c r="BM488" s="118"/>
      <c r="BN488" s="118"/>
      <c r="BO488" s="118"/>
      <c r="BP488" s="118"/>
      <c r="BQ488" s="118"/>
      <c r="BR488" s="118"/>
      <c r="BS488" s="118"/>
      <c r="BT488" s="118"/>
      <c r="BU488" s="118"/>
      <c r="BV488" s="118"/>
      <c r="BW488" s="118"/>
      <c r="BX488" s="118"/>
      <c r="BY488" s="118"/>
      <c r="BZ488" s="118"/>
      <c r="CA488" s="118"/>
    </row>
    <row r="489" spans="1:79">
      <c r="A489" s="35"/>
      <c r="B489" s="35"/>
      <c r="C489" s="35"/>
      <c r="D489" s="35"/>
      <c r="E489" s="35"/>
      <c r="F489" s="35"/>
      <c r="G489" s="35"/>
      <c r="H489" s="118"/>
      <c r="I489" s="118"/>
      <c r="J489" s="118"/>
      <c r="K489" s="118"/>
      <c r="L489" s="118"/>
      <c r="M489" s="118"/>
      <c r="N489" s="118"/>
      <c r="O489" s="118"/>
      <c r="P489" s="118"/>
      <c r="Q489" s="118"/>
      <c r="R489" s="118"/>
      <c r="S489" s="118"/>
      <c r="T489" s="118"/>
      <c r="U489" s="118"/>
      <c r="V489" s="118"/>
      <c r="W489" s="118"/>
      <c r="X489" s="118"/>
      <c r="Y489" s="118"/>
      <c r="Z489" s="118"/>
      <c r="AA489" s="118"/>
      <c r="AB489" s="118"/>
      <c r="AC489" s="118"/>
      <c r="AD489" s="118"/>
      <c r="AE489" s="118"/>
      <c r="AF489" s="118"/>
      <c r="AG489" s="118"/>
      <c r="AH489" s="118"/>
      <c r="AI489" s="118"/>
      <c r="AJ489" s="118"/>
      <c r="AK489" s="118"/>
      <c r="AL489" s="118"/>
      <c r="AM489" s="118"/>
      <c r="AN489" s="118"/>
      <c r="AO489" s="118"/>
      <c r="AP489" s="118"/>
      <c r="AQ489" s="118"/>
      <c r="AR489" s="118"/>
      <c r="AS489" s="118"/>
      <c r="AT489" s="118"/>
      <c r="AU489" s="118"/>
      <c r="AV489" s="118"/>
      <c r="AW489" s="118"/>
      <c r="AX489" s="118"/>
      <c r="AY489" s="118"/>
      <c r="AZ489" s="118"/>
      <c r="BA489" s="118"/>
      <c r="BB489" s="118"/>
      <c r="BC489" s="118"/>
      <c r="BD489" s="118"/>
      <c r="BE489" s="118"/>
      <c r="BF489" s="118"/>
      <c r="BG489" s="118"/>
      <c r="BH489" s="118"/>
      <c r="BI489" s="118"/>
      <c r="BJ489" s="118"/>
      <c r="BK489" s="118"/>
      <c r="BL489" s="118"/>
      <c r="BM489" s="118"/>
      <c r="BN489" s="118"/>
      <c r="BO489" s="118"/>
      <c r="BP489" s="118"/>
      <c r="BQ489" s="118"/>
      <c r="BR489" s="118"/>
      <c r="BS489" s="118"/>
      <c r="BT489" s="118"/>
      <c r="BU489" s="118"/>
      <c r="BV489" s="118"/>
      <c r="BW489" s="118"/>
      <c r="BX489" s="118"/>
      <c r="BY489" s="118"/>
      <c r="BZ489" s="118"/>
      <c r="CA489" s="118"/>
    </row>
    <row r="490" spans="1:79">
      <c r="A490" s="35"/>
      <c r="B490" s="35"/>
      <c r="C490" s="35"/>
      <c r="D490" s="35"/>
      <c r="E490" s="35"/>
      <c r="F490" s="35"/>
      <c r="G490" s="35"/>
      <c r="H490" s="118"/>
      <c r="I490" s="118"/>
      <c r="J490" s="118"/>
      <c r="K490" s="118"/>
      <c r="L490" s="118"/>
      <c r="M490" s="118"/>
      <c r="N490" s="118"/>
      <c r="O490" s="118"/>
      <c r="P490" s="118"/>
      <c r="Q490" s="118"/>
      <c r="R490" s="118"/>
      <c r="S490" s="118"/>
      <c r="T490" s="118"/>
      <c r="U490" s="118"/>
      <c r="V490" s="118"/>
      <c r="W490" s="118"/>
      <c r="X490" s="118"/>
      <c r="Y490" s="118"/>
      <c r="Z490" s="118"/>
      <c r="AA490" s="118"/>
      <c r="AB490" s="118"/>
      <c r="AC490" s="118"/>
      <c r="AD490" s="118"/>
      <c r="AE490" s="118"/>
      <c r="AF490" s="118"/>
      <c r="AG490" s="118"/>
      <c r="AH490" s="118"/>
      <c r="AI490" s="118"/>
      <c r="AJ490" s="118"/>
      <c r="AK490" s="118"/>
      <c r="AL490" s="118"/>
      <c r="AM490" s="118"/>
      <c r="AN490" s="118"/>
      <c r="AO490" s="118"/>
      <c r="AP490" s="118"/>
      <c r="AQ490" s="118"/>
      <c r="AR490" s="118"/>
      <c r="AS490" s="118"/>
      <c r="AT490" s="118"/>
      <c r="AU490" s="118"/>
      <c r="AV490" s="118"/>
      <c r="AW490" s="118"/>
      <c r="AX490" s="118"/>
      <c r="AY490" s="118"/>
      <c r="AZ490" s="118"/>
      <c r="BA490" s="118"/>
      <c r="BB490" s="118"/>
      <c r="BC490" s="118"/>
      <c r="BD490" s="118"/>
      <c r="BE490" s="118"/>
      <c r="BF490" s="118"/>
      <c r="BG490" s="118"/>
      <c r="BH490" s="118"/>
      <c r="BI490" s="118"/>
      <c r="BJ490" s="118"/>
      <c r="BK490" s="118"/>
      <c r="BL490" s="118"/>
      <c r="BM490" s="118"/>
      <c r="BN490" s="118"/>
      <c r="BO490" s="118"/>
      <c r="BP490" s="118"/>
      <c r="BQ490" s="118"/>
      <c r="BR490" s="118"/>
      <c r="BS490" s="118"/>
      <c r="BT490" s="118"/>
      <c r="BU490" s="118"/>
      <c r="BV490" s="118"/>
      <c r="BW490" s="118"/>
      <c r="BX490" s="118"/>
      <c r="BY490" s="118"/>
      <c r="BZ490" s="118"/>
      <c r="CA490" s="118"/>
    </row>
    <row r="491" spans="1:79">
      <c r="A491" s="35"/>
      <c r="B491" s="35"/>
      <c r="C491" s="35"/>
      <c r="D491" s="35"/>
      <c r="E491" s="35"/>
      <c r="F491" s="35"/>
      <c r="G491" s="35"/>
      <c r="H491" s="118"/>
      <c r="I491" s="118"/>
      <c r="J491" s="118"/>
      <c r="K491" s="118"/>
      <c r="L491" s="118"/>
      <c r="M491" s="118"/>
      <c r="N491" s="118"/>
      <c r="O491" s="118"/>
      <c r="P491" s="118"/>
      <c r="Q491" s="118"/>
      <c r="R491" s="118"/>
      <c r="S491" s="118"/>
      <c r="T491" s="118"/>
      <c r="U491" s="118"/>
      <c r="V491" s="118"/>
      <c r="W491" s="118"/>
      <c r="X491" s="118"/>
      <c r="Y491" s="118"/>
      <c r="Z491" s="118"/>
      <c r="AA491" s="118"/>
      <c r="AB491" s="118"/>
      <c r="AC491" s="118"/>
      <c r="AD491" s="118"/>
      <c r="AE491" s="118"/>
      <c r="AF491" s="118"/>
      <c r="AG491" s="118"/>
      <c r="AH491" s="118"/>
      <c r="AI491" s="118"/>
      <c r="AJ491" s="118"/>
      <c r="AK491" s="118"/>
      <c r="AL491" s="118"/>
      <c r="AM491" s="118"/>
      <c r="AN491" s="118"/>
      <c r="AO491" s="118"/>
      <c r="AP491" s="118"/>
      <c r="AQ491" s="118"/>
      <c r="AR491" s="118"/>
      <c r="AS491" s="118"/>
      <c r="AT491" s="118"/>
      <c r="AU491" s="118"/>
      <c r="AV491" s="118"/>
      <c r="AW491" s="118"/>
      <c r="AX491" s="118"/>
      <c r="AY491" s="118"/>
      <c r="AZ491" s="118"/>
      <c r="BA491" s="118"/>
      <c r="BB491" s="118"/>
      <c r="BC491" s="118"/>
      <c r="BD491" s="118"/>
      <c r="BE491" s="118"/>
      <c r="BF491" s="118"/>
      <c r="BG491" s="118"/>
      <c r="BH491" s="118"/>
      <c r="BI491" s="118"/>
      <c r="BJ491" s="118"/>
      <c r="BK491" s="118"/>
      <c r="BL491" s="118"/>
      <c r="BM491" s="118"/>
      <c r="BN491" s="118"/>
      <c r="BO491" s="118"/>
      <c r="BP491" s="118"/>
      <c r="BQ491" s="118"/>
      <c r="BR491" s="118"/>
      <c r="BS491" s="118"/>
      <c r="BT491" s="118"/>
      <c r="BU491" s="118"/>
      <c r="BV491" s="118"/>
      <c r="BW491" s="118"/>
      <c r="BX491" s="118"/>
      <c r="BY491" s="118"/>
      <c r="BZ491" s="118"/>
      <c r="CA491" s="118"/>
    </row>
    <row r="492" spans="1:79">
      <c r="A492" s="35"/>
      <c r="B492" s="35"/>
      <c r="C492" s="35"/>
      <c r="D492" s="35"/>
      <c r="E492" s="35"/>
      <c r="F492" s="35"/>
      <c r="G492" s="35"/>
      <c r="H492" s="118"/>
      <c r="I492" s="118"/>
      <c r="J492" s="118"/>
      <c r="K492" s="118"/>
      <c r="L492" s="118"/>
      <c r="M492" s="118"/>
      <c r="N492" s="118"/>
      <c r="O492" s="118"/>
      <c r="P492" s="118"/>
      <c r="Q492" s="118"/>
      <c r="R492" s="118"/>
      <c r="S492" s="118"/>
      <c r="T492" s="118"/>
      <c r="U492" s="118"/>
      <c r="V492" s="118"/>
      <c r="W492" s="118"/>
      <c r="X492" s="118"/>
      <c r="Y492" s="118"/>
      <c r="Z492" s="118"/>
      <c r="AA492" s="118"/>
      <c r="AB492" s="118"/>
      <c r="AC492" s="118"/>
      <c r="AD492" s="118"/>
      <c r="AE492" s="118"/>
      <c r="AF492" s="118"/>
      <c r="AG492" s="118"/>
      <c r="AH492" s="118"/>
      <c r="AI492" s="118"/>
      <c r="AJ492" s="118"/>
      <c r="AK492" s="118"/>
      <c r="AL492" s="118"/>
      <c r="AM492" s="118"/>
      <c r="AN492" s="118"/>
      <c r="AO492" s="118"/>
      <c r="AP492" s="118"/>
      <c r="AQ492" s="118"/>
      <c r="AR492" s="118"/>
      <c r="AS492" s="118"/>
      <c r="AT492" s="118"/>
      <c r="AU492" s="118"/>
      <c r="AV492" s="118"/>
      <c r="AW492" s="118"/>
      <c r="AX492" s="118"/>
      <c r="AY492" s="118"/>
      <c r="AZ492" s="118"/>
      <c r="BA492" s="118"/>
      <c r="BB492" s="118"/>
      <c r="BC492" s="118"/>
      <c r="BD492" s="118"/>
      <c r="BE492" s="118"/>
      <c r="BF492" s="118"/>
      <c r="BG492" s="118"/>
      <c r="BH492" s="118"/>
      <c r="BI492" s="118"/>
      <c r="BJ492" s="118"/>
      <c r="BK492" s="118"/>
      <c r="BL492" s="118"/>
      <c r="BM492" s="118"/>
      <c r="BN492" s="118"/>
      <c r="BO492" s="118"/>
      <c r="BP492" s="118"/>
      <c r="BQ492" s="118"/>
      <c r="BR492" s="118"/>
      <c r="BS492" s="118"/>
      <c r="BT492" s="118"/>
      <c r="BU492" s="118"/>
      <c r="BV492" s="118"/>
      <c r="BW492" s="118"/>
      <c r="BX492" s="118"/>
      <c r="BY492" s="118"/>
      <c r="BZ492" s="118"/>
      <c r="CA492" s="118"/>
    </row>
    <row r="493" spans="1:79">
      <c r="A493" s="35"/>
      <c r="B493" s="35"/>
      <c r="C493" s="35"/>
      <c r="D493" s="35"/>
      <c r="E493" s="35"/>
      <c r="F493" s="35"/>
      <c r="G493" s="35"/>
      <c r="H493" s="118"/>
      <c r="I493" s="118"/>
      <c r="J493" s="118"/>
      <c r="K493" s="118"/>
      <c r="L493" s="118"/>
      <c r="M493" s="118"/>
      <c r="N493" s="118"/>
      <c r="O493" s="118"/>
      <c r="P493" s="118"/>
      <c r="Q493" s="118"/>
      <c r="R493" s="118"/>
      <c r="S493" s="118"/>
      <c r="T493" s="118"/>
      <c r="U493" s="118"/>
      <c r="V493" s="118"/>
      <c r="W493" s="118"/>
      <c r="X493" s="118"/>
      <c r="Y493" s="118"/>
      <c r="Z493" s="118"/>
      <c r="AA493" s="118"/>
      <c r="AB493" s="118"/>
      <c r="AC493" s="118"/>
      <c r="AD493" s="118"/>
      <c r="AE493" s="118"/>
      <c r="AF493" s="118"/>
      <c r="AG493" s="118"/>
      <c r="AH493" s="118"/>
      <c r="AI493" s="118"/>
      <c r="AJ493" s="118"/>
      <c r="AK493" s="118"/>
      <c r="AL493" s="118"/>
      <c r="AM493" s="118"/>
      <c r="AN493" s="118"/>
      <c r="AO493" s="118"/>
      <c r="AP493" s="118"/>
      <c r="AQ493" s="118"/>
      <c r="AR493" s="118"/>
      <c r="AS493" s="118"/>
      <c r="AT493" s="118"/>
      <c r="AU493" s="118"/>
      <c r="AV493" s="118"/>
      <c r="AW493" s="118"/>
      <c r="AX493" s="118"/>
      <c r="AY493" s="118"/>
      <c r="AZ493" s="118"/>
      <c r="BA493" s="118"/>
      <c r="BB493" s="118"/>
      <c r="BC493" s="118"/>
      <c r="BD493" s="118"/>
      <c r="BE493" s="118"/>
      <c r="BF493" s="118"/>
      <c r="BG493" s="118"/>
      <c r="BH493" s="118"/>
      <c r="BI493" s="118"/>
      <c r="BJ493" s="118"/>
      <c r="BK493" s="118"/>
      <c r="BL493" s="118"/>
      <c r="BM493" s="118"/>
      <c r="BN493" s="118"/>
      <c r="BO493" s="118"/>
      <c r="BP493" s="118"/>
      <c r="BQ493" s="118"/>
      <c r="BR493" s="118"/>
      <c r="BS493" s="118"/>
      <c r="BT493" s="118"/>
      <c r="BU493" s="118"/>
      <c r="BV493" s="118"/>
      <c r="BW493" s="118"/>
      <c r="BX493" s="118"/>
      <c r="BY493" s="118"/>
      <c r="BZ493" s="118"/>
      <c r="CA493" s="118"/>
    </row>
    <row r="494" spans="1:79">
      <c r="A494" s="35"/>
      <c r="B494" s="35"/>
      <c r="C494" s="35"/>
      <c r="D494" s="35"/>
      <c r="E494" s="35"/>
      <c r="F494" s="35"/>
      <c r="G494" s="35"/>
      <c r="H494" s="118"/>
      <c r="I494" s="118"/>
      <c r="J494" s="118"/>
      <c r="K494" s="118"/>
      <c r="L494" s="118"/>
      <c r="M494" s="118"/>
      <c r="N494" s="118"/>
      <c r="O494" s="118"/>
      <c r="P494" s="118"/>
      <c r="Q494" s="118"/>
      <c r="R494" s="118"/>
      <c r="S494" s="118"/>
      <c r="T494" s="118"/>
      <c r="U494" s="118"/>
      <c r="V494" s="118"/>
      <c r="W494" s="118"/>
      <c r="X494" s="118"/>
      <c r="Y494" s="118"/>
      <c r="Z494" s="118"/>
      <c r="AA494" s="118"/>
      <c r="AB494" s="118"/>
      <c r="AC494" s="118"/>
      <c r="AD494" s="118"/>
      <c r="AE494" s="118"/>
      <c r="AF494" s="118"/>
      <c r="AG494" s="118"/>
      <c r="AH494" s="118"/>
      <c r="AI494" s="118"/>
      <c r="AJ494" s="118"/>
      <c r="AK494" s="118"/>
      <c r="AL494" s="118"/>
      <c r="AM494" s="118"/>
      <c r="AN494" s="118"/>
      <c r="AO494" s="118"/>
      <c r="AP494" s="118"/>
      <c r="AQ494" s="118"/>
      <c r="AR494" s="118"/>
      <c r="AS494" s="118"/>
      <c r="AT494" s="118"/>
      <c r="AU494" s="118"/>
      <c r="AV494" s="118"/>
      <c r="AW494" s="118"/>
      <c r="AX494" s="118"/>
      <c r="AY494" s="118"/>
      <c r="AZ494" s="118"/>
      <c r="BA494" s="118"/>
      <c r="BB494" s="118"/>
      <c r="BC494" s="118"/>
      <c r="BD494" s="118"/>
      <c r="BE494" s="118"/>
      <c r="BF494" s="118"/>
      <c r="BG494" s="118"/>
      <c r="BH494" s="118"/>
      <c r="BI494" s="118"/>
      <c r="BJ494" s="118"/>
      <c r="BK494" s="118"/>
      <c r="BL494" s="118"/>
      <c r="BM494" s="118"/>
      <c r="BN494" s="118"/>
      <c r="BO494" s="118"/>
      <c r="BP494" s="118"/>
      <c r="BQ494" s="118"/>
      <c r="BR494" s="118"/>
      <c r="BS494" s="118"/>
      <c r="BT494" s="118"/>
      <c r="BU494" s="118"/>
      <c r="BV494" s="118"/>
      <c r="BW494" s="118"/>
      <c r="BX494" s="118"/>
      <c r="BY494" s="118"/>
      <c r="BZ494" s="118"/>
      <c r="CA494" s="118"/>
    </row>
    <row r="495" spans="1:79">
      <c r="A495" s="35"/>
      <c r="B495" s="35"/>
      <c r="C495" s="35"/>
      <c r="D495" s="35"/>
      <c r="E495" s="35"/>
      <c r="F495" s="35"/>
      <c r="G495" s="35"/>
      <c r="H495" s="118"/>
      <c r="I495" s="118"/>
      <c r="J495" s="118"/>
      <c r="K495" s="118"/>
      <c r="L495" s="118"/>
      <c r="M495" s="118"/>
      <c r="N495" s="118"/>
      <c r="O495" s="118"/>
      <c r="P495" s="118"/>
      <c r="Q495" s="118"/>
      <c r="R495" s="118"/>
      <c r="S495" s="118"/>
      <c r="T495" s="118"/>
      <c r="U495" s="118"/>
      <c r="V495" s="118"/>
      <c r="W495" s="118"/>
      <c r="X495" s="118"/>
      <c r="Y495" s="118"/>
      <c r="Z495" s="118"/>
      <c r="AA495" s="118"/>
      <c r="AB495" s="118"/>
      <c r="AC495" s="118"/>
      <c r="AD495" s="118"/>
      <c r="AE495" s="118"/>
      <c r="AF495" s="118"/>
      <c r="AG495" s="118"/>
      <c r="AH495" s="118"/>
      <c r="AI495" s="118"/>
      <c r="AJ495" s="118"/>
      <c r="AK495" s="118"/>
      <c r="AL495" s="118"/>
      <c r="AM495" s="118"/>
      <c r="AN495" s="118"/>
      <c r="AO495" s="118"/>
      <c r="AP495" s="118"/>
      <c r="AQ495" s="118"/>
      <c r="AR495" s="118"/>
      <c r="AS495" s="118"/>
      <c r="AT495" s="118"/>
      <c r="AU495" s="118"/>
      <c r="AV495" s="118"/>
      <c r="AW495" s="118"/>
      <c r="AX495" s="118"/>
      <c r="AY495" s="118"/>
      <c r="AZ495" s="118"/>
      <c r="BA495" s="118"/>
      <c r="BB495" s="118"/>
      <c r="BC495" s="118"/>
      <c r="BD495" s="118"/>
      <c r="BE495" s="118"/>
      <c r="BF495" s="118"/>
      <c r="BG495" s="118"/>
      <c r="BH495" s="118"/>
      <c r="BI495" s="118"/>
      <c r="BJ495" s="118"/>
      <c r="BK495" s="118"/>
      <c r="BL495" s="118"/>
      <c r="BM495" s="118"/>
      <c r="BN495" s="118"/>
      <c r="BO495" s="118"/>
      <c r="BP495" s="118"/>
      <c r="BQ495" s="118"/>
      <c r="BR495" s="118"/>
      <c r="BS495" s="118"/>
      <c r="BT495" s="118"/>
      <c r="BU495" s="118"/>
      <c r="BV495" s="118"/>
      <c r="BW495" s="118"/>
      <c r="BX495" s="118"/>
      <c r="BY495" s="118"/>
      <c r="BZ495" s="118"/>
      <c r="CA495" s="118"/>
    </row>
    <row r="496" spans="1:79">
      <c r="A496" s="35"/>
      <c r="B496" s="35"/>
      <c r="C496" s="35"/>
      <c r="D496" s="35"/>
      <c r="E496" s="35"/>
      <c r="F496" s="35"/>
      <c r="G496" s="35"/>
      <c r="H496" s="118"/>
      <c r="I496" s="118"/>
      <c r="J496" s="118"/>
      <c r="K496" s="118"/>
      <c r="L496" s="118"/>
      <c r="M496" s="118"/>
      <c r="N496" s="118"/>
      <c r="O496" s="118"/>
      <c r="P496" s="118"/>
      <c r="Q496" s="118"/>
      <c r="R496" s="118"/>
      <c r="S496" s="118"/>
      <c r="T496" s="118"/>
      <c r="U496" s="118"/>
      <c r="V496" s="118"/>
      <c r="W496" s="118"/>
      <c r="X496" s="118"/>
      <c r="Y496" s="118"/>
      <c r="Z496" s="118"/>
      <c r="AA496" s="118"/>
      <c r="AB496" s="118"/>
      <c r="AC496" s="118"/>
      <c r="AD496" s="118"/>
      <c r="AE496" s="118"/>
      <c r="AF496" s="118"/>
      <c r="AG496" s="118"/>
      <c r="AH496" s="118"/>
      <c r="AI496" s="118"/>
      <c r="AJ496" s="118"/>
      <c r="AK496" s="118"/>
      <c r="AL496" s="118"/>
      <c r="AM496" s="118"/>
      <c r="AN496" s="118"/>
      <c r="AO496" s="118"/>
      <c r="AP496" s="118"/>
      <c r="AQ496" s="118"/>
      <c r="AR496" s="118"/>
      <c r="AS496" s="118"/>
      <c r="AT496" s="118"/>
      <c r="AU496" s="118"/>
      <c r="AV496" s="118"/>
      <c r="AW496" s="118"/>
      <c r="AX496" s="118"/>
      <c r="AY496" s="118"/>
      <c r="AZ496" s="118"/>
      <c r="BA496" s="118"/>
      <c r="BB496" s="118"/>
      <c r="BC496" s="118"/>
      <c r="BD496" s="118"/>
      <c r="BE496" s="118"/>
      <c r="BF496" s="118"/>
      <c r="BG496" s="118"/>
      <c r="BH496" s="118"/>
      <c r="BI496" s="118"/>
      <c r="BJ496" s="118"/>
      <c r="BK496" s="118"/>
      <c r="BL496" s="118"/>
      <c r="BM496" s="118"/>
      <c r="BN496" s="118"/>
      <c r="BO496" s="118"/>
      <c r="BP496" s="118"/>
      <c r="BQ496" s="118"/>
      <c r="BR496" s="118"/>
      <c r="BS496" s="118"/>
      <c r="BT496" s="118"/>
      <c r="BU496" s="118"/>
      <c r="BV496" s="118"/>
      <c r="BW496" s="118"/>
      <c r="BX496" s="118"/>
      <c r="BY496" s="118"/>
      <c r="BZ496" s="118"/>
      <c r="CA496" s="118"/>
    </row>
    <row r="497" spans="1:79">
      <c r="A497" s="35"/>
      <c r="B497" s="35"/>
      <c r="C497" s="35"/>
      <c r="D497" s="35"/>
      <c r="E497" s="35"/>
      <c r="F497" s="35"/>
      <c r="G497" s="35"/>
      <c r="H497" s="118"/>
      <c r="I497" s="118"/>
      <c r="J497" s="118"/>
      <c r="K497" s="118"/>
      <c r="L497" s="118"/>
      <c r="M497" s="118"/>
      <c r="N497" s="118"/>
      <c r="O497" s="118"/>
      <c r="P497" s="118"/>
      <c r="Q497" s="118"/>
      <c r="R497" s="118"/>
      <c r="S497" s="118"/>
      <c r="T497" s="118"/>
      <c r="U497" s="118"/>
      <c r="V497" s="118"/>
      <c r="W497" s="118"/>
      <c r="X497" s="118"/>
      <c r="Y497" s="118"/>
      <c r="Z497" s="118"/>
      <c r="AA497" s="118"/>
      <c r="AB497" s="118"/>
      <c r="AC497" s="118"/>
      <c r="AD497" s="118"/>
      <c r="AE497" s="118"/>
      <c r="AF497" s="118"/>
      <c r="AG497" s="118"/>
      <c r="AH497" s="118"/>
      <c r="AI497" s="118"/>
      <c r="AJ497" s="118"/>
      <c r="AK497" s="118"/>
      <c r="AL497" s="118"/>
      <c r="AM497" s="118"/>
      <c r="AN497" s="118"/>
      <c r="AO497" s="118"/>
      <c r="AP497" s="118"/>
      <c r="AQ497" s="118"/>
      <c r="AR497" s="118"/>
      <c r="AS497" s="118"/>
      <c r="AT497" s="118"/>
      <c r="AU497" s="118"/>
      <c r="AV497" s="118"/>
      <c r="AW497" s="118"/>
      <c r="AX497" s="118"/>
      <c r="AY497" s="118"/>
      <c r="AZ497" s="118"/>
      <c r="BA497" s="118"/>
      <c r="BB497" s="118"/>
      <c r="BC497" s="118"/>
      <c r="BD497" s="118"/>
      <c r="BE497" s="118"/>
      <c r="BF497" s="118"/>
      <c r="BG497" s="118"/>
      <c r="BH497" s="118"/>
      <c r="BI497" s="118"/>
      <c r="BJ497" s="118"/>
      <c r="BK497" s="118"/>
      <c r="BL497" s="118"/>
      <c r="BM497" s="118"/>
      <c r="BN497" s="118"/>
      <c r="BO497" s="118"/>
      <c r="BP497" s="118"/>
      <c r="BQ497" s="118"/>
      <c r="BR497" s="118"/>
      <c r="BS497" s="118"/>
      <c r="BT497" s="118"/>
      <c r="BU497" s="118"/>
      <c r="BV497" s="118"/>
      <c r="BW497" s="118"/>
      <c r="BX497" s="118"/>
      <c r="BY497" s="118"/>
      <c r="BZ497" s="118"/>
      <c r="CA497" s="118"/>
    </row>
    <row r="498" spans="1:79">
      <c r="A498" s="35"/>
      <c r="B498" s="35"/>
      <c r="C498" s="35"/>
      <c r="D498" s="35"/>
      <c r="E498" s="35"/>
      <c r="F498" s="35"/>
      <c r="G498" s="35"/>
      <c r="H498" s="118"/>
      <c r="I498" s="118"/>
      <c r="J498" s="118"/>
      <c r="K498" s="118"/>
      <c r="L498" s="118"/>
      <c r="M498" s="118"/>
      <c r="N498" s="118"/>
      <c r="O498" s="118"/>
      <c r="P498" s="118"/>
      <c r="Q498" s="118"/>
      <c r="R498" s="118"/>
      <c r="S498" s="118"/>
      <c r="T498" s="118"/>
      <c r="U498" s="118"/>
      <c r="V498" s="118"/>
      <c r="W498" s="118"/>
      <c r="X498" s="118"/>
      <c r="Y498" s="118"/>
      <c r="Z498" s="118"/>
      <c r="AA498" s="118"/>
      <c r="AB498" s="118"/>
      <c r="AC498" s="118"/>
      <c r="AD498" s="118"/>
      <c r="AE498" s="118"/>
      <c r="AF498" s="118"/>
      <c r="AG498" s="118"/>
      <c r="AH498" s="118"/>
      <c r="AI498" s="118"/>
      <c r="AJ498" s="118"/>
      <c r="AK498" s="118"/>
      <c r="AL498" s="118"/>
      <c r="AM498" s="118"/>
      <c r="AN498" s="118"/>
      <c r="AO498" s="118"/>
      <c r="AP498" s="118"/>
      <c r="AQ498" s="118"/>
      <c r="AR498" s="118"/>
      <c r="AS498" s="118"/>
      <c r="AT498" s="118"/>
      <c r="AU498" s="118"/>
      <c r="AV498" s="118"/>
      <c r="AW498" s="118"/>
      <c r="AX498" s="118"/>
      <c r="AY498" s="118"/>
      <c r="AZ498" s="118"/>
      <c r="BA498" s="118"/>
      <c r="BB498" s="118"/>
      <c r="BC498" s="118"/>
      <c r="BD498" s="118"/>
      <c r="BE498" s="118"/>
      <c r="BF498" s="118"/>
      <c r="BG498" s="118"/>
      <c r="BH498" s="118"/>
      <c r="BI498" s="118"/>
      <c r="BJ498" s="118"/>
      <c r="BK498" s="118"/>
      <c r="BL498" s="118"/>
      <c r="BM498" s="118"/>
      <c r="BN498" s="118"/>
      <c r="BO498" s="118"/>
      <c r="BP498" s="118"/>
      <c r="BQ498" s="118"/>
      <c r="BR498" s="118"/>
      <c r="BS498" s="118"/>
      <c r="BT498" s="118"/>
      <c r="BU498" s="118"/>
      <c r="BV498" s="118"/>
      <c r="BW498" s="118"/>
      <c r="BX498" s="118"/>
      <c r="BY498" s="118"/>
      <c r="BZ498" s="118"/>
      <c r="CA498" s="118"/>
    </row>
    <row r="499" spans="1:79">
      <c r="A499" s="35"/>
      <c r="B499" s="35"/>
      <c r="C499" s="35"/>
      <c r="D499" s="35"/>
      <c r="E499" s="35"/>
      <c r="F499" s="35"/>
      <c r="G499" s="35"/>
      <c r="H499" s="118"/>
      <c r="I499" s="118"/>
      <c r="J499" s="118"/>
      <c r="K499" s="118"/>
      <c r="L499" s="118"/>
      <c r="M499" s="118"/>
      <c r="N499" s="118"/>
      <c r="O499" s="118"/>
      <c r="P499" s="118"/>
      <c r="Q499" s="118"/>
      <c r="R499" s="118"/>
      <c r="S499" s="118"/>
      <c r="T499" s="118"/>
      <c r="U499" s="118"/>
      <c r="V499" s="118"/>
      <c r="W499" s="118"/>
      <c r="X499" s="118"/>
      <c r="Y499" s="118"/>
      <c r="Z499" s="118"/>
      <c r="AA499" s="118"/>
      <c r="AB499" s="118"/>
      <c r="AC499" s="118"/>
      <c r="AD499" s="118"/>
      <c r="AE499" s="118"/>
      <c r="AF499" s="118"/>
      <c r="AG499" s="118"/>
      <c r="AH499" s="118"/>
      <c r="AI499" s="118"/>
      <c r="AJ499" s="118"/>
      <c r="AK499" s="118"/>
      <c r="AL499" s="118"/>
      <c r="AM499" s="118"/>
      <c r="AN499" s="118"/>
      <c r="AO499" s="118"/>
      <c r="AP499" s="118"/>
      <c r="AQ499" s="118"/>
      <c r="AR499" s="118"/>
      <c r="AS499" s="118"/>
      <c r="AT499" s="118"/>
      <c r="AU499" s="118"/>
      <c r="AV499" s="118"/>
      <c r="AW499" s="118"/>
      <c r="AX499" s="118"/>
      <c r="AY499" s="118"/>
      <c r="AZ499" s="118"/>
      <c r="BA499" s="118"/>
      <c r="BB499" s="118"/>
      <c r="BC499" s="118"/>
      <c r="BD499" s="118"/>
      <c r="BE499" s="118"/>
      <c r="BF499" s="118"/>
      <c r="BG499" s="118"/>
      <c r="BH499" s="118"/>
      <c r="BI499" s="118"/>
      <c r="BJ499" s="118"/>
      <c r="BK499" s="118"/>
      <c r="BL499" s="118"/>
      <c r="BM499" s="118"/>
      <c r="BN499" s="118"/>
      <c r="BO499" s="118"/>
      <c r="BP499" s="118"/>
      <c r="BQ499" s="118"/>
      <c r="BR499" s="118"/>
      <c r="BS499" s="118"/>
      <c r="BT499" s="118"/>
      <c r="BU499" s="118"/>
      <c r="BV499" s="118"/>
      <c r="BW499" s="118"/>
      <c r="BX499" s="118"/>
      <c r="BY499" s="118"/>
      <c r="BZ499" s="118"/>
      <c r="CA499" s="118"/>
    </row>
    <row r="500" spans="1:79">
      <c r="A500" s="35"/>
      <c r="B500" s="35"/>
      <c r="C500" s="35"/>
      <c r="D500" s="35"/>
      <c r="E500" s="35"/>
      <c r="F500" s="35"/>
      <c r="G500" s="35"/>
      <c r="H500" s="118"/>
      <c r="I500" s="118"/>
      <c r="J500" s="118"/>
      <c r="K500" s="118"/>
      <c r="L500" s="118"/>
      <c r="M500" s="118"/>
      <c r="N500" s="118"/>
      <c r="O500" s="118"/>
      <c r="P500" s="118"/>
      <c r="Q500" s="118"/>
      <c r="R500" s="118"/>
      <c r="S500" s="118"/>
      <c r="T500" s="118"/>
      <c r="U500" s="118"/>
      <c r="V500" s="118"/>
      <c r="W500" s="118"/>
      <c r="X500" s="118"/>
      <c r="Y500" s="118"/>
      <c r="Z500" s="118"/>
      <c r="AA500" s="118"/>
      <c r="AB500" s="118"/>
      <c r="AC500" s="118"/>
      <c r="AD500" s="118"/>
      <c r="AE500" s="118"/>
      <c r="AF500" s="118"/>
      <c r="AG500" s="118"/>
      <c r="AH500" s="118"/>
      <c r="AI500" s="118"/>
      <c r="AJ500" s="118"/>
      <c r="AK500" s="118"/>
      <c r="AL500" s="118"/>
      <c r="AM500" s="118"/>
      <c r="AN500" s="118"/>
      <c r="AO500" s="118"/>
      <c r="AP500" s="118"/>
      <c r="AQ500" s="118"/>
      <c r="AR500" s="118"/>
      <c r="AS500" s="118"/>
      <c r="AT500" s="118"/>
      <c r="AU500" s="118"/>
      <c r="AV500" s="118"/>
      <c r="AW500" s="118"/>
      <c r="AX500" s="118"/>
      <c r="AY500" s="118"/>
      <c r="AZ500" s="118"/>
      <c r="BA500" s="118"/>
      <c r="BB500" s="118"/>
      <c r="BC500" s="118"/>
      <c r="BD500" s="118"/>
      <c r="BE500" s="118"/>
      <c r="BF500" s="118"/>
      <c r="BG500" s="118"/>
      <c r="BH500" s="118"/>
      <c r="BI500" s="118"/>
      <c r="BJ500" s="118"/>
      <c r="BK500" s="118"/>
      <c r="BL500" s="118"/>
      <c r="BM500" s="118"/>
      <c r="BN500" s="118"/>
      <c r="BO500" s="118"/>
      <c r="BP500" s="118"/>
      <c r="BQ500" s="118"/>
      <c r="BR500" s="118"/>
      <c r="BS500" s="118"/>
      <c r="BT500" s="118"/>
      <c r="BU500" s="118"/>
      <c r="BV500" s="118"/>
      <c r="BW500" s="118"/>
      <c r="BX500" s="118"/>
      <c r="BY500" s="118"/>
      <c r="BZ500" s="118"/>
      <c r="CA500" s="118"/>
    </row>
    <row r="501" spans="1:79">
      <c r="A501" s="34"/>
      <c r="B501" s="34"/>
      <c r="C501" s="34"/>
      <c r="D501" s="34"/>
      <c r="E501" s="34"/>
      <c r="F501" s="34"/>
      <c r="G501" s="34"/>
    </row>
    <row r="502" spans="1:79">
      <c r="A502" s="34"/>
      <c r="B502" s="34"/>
      <c r="C502" s="34"/>
      <c r="D502" s="34"/>
      <c r="E502" s="34"/>
      <c r="F502" s="34"/>
      <c r="G502" s="34"/>
    </row>
    <row r="503" spans="1:79">
      <c r="A503" s="34"/>
      <c r="B503" s="34"/>
      <c r="C503" s="34"/>
      <c r="D503" s="34"/>
      <c r="E503" s="34"/>
      <c r="F503" s="34"/>
      <c r="G503" s="34"/>
    </row>
    <row r="504" spans="1:79">
      <c r="A504" s="34"/>
      <c r="B504" s="34"/>
      <c r="C504" s="34"/>
      <c r="D504" s="34"/>
      <c r="E504" s="34"/>
      <c r="F504" s="34"/>
      <c r="G504" s="34"/>
    </row>
    <row r="505" spans="1:79">
      <c r="A505" s="34"/>
      <c r="B505" s="34"/>
      <c r="C505" s="34"/>
      <c r="D505" s="34"/>
      <c r="E505" s="34"/>
      <c r="F505" s="34"/>
      <c r="G505" s="34"/>
    </row>
    <row r="506" spans="1:79">
      <c r="A506" s="34"/>
      <c r="B506" s="34"/>
      <c r="C506" s="34"/>
      <c r="D506" s="34"/>
      <c r="E506" s="34"/>
      <c r="F506" s="34"/>
      <c r="G506" s="34"/>
    </row>
    <row r="507" spans="1:79">
      <c r="A507" s="34"/>
      <c r="B507" s="34"/>
      <c r="C507" s="34"/>
      <c r="D507" s="34"/>
      <c r="E507" s="34"/>
      <c r="F507" s="34"/>
      <c r="G507" s="34"/>
    </row>
    <row r="508" spans="1:79">
      <c r="A508" s="34"/>
      <c r="B508" s="34"/>
      <c r="C508" s="34"/>
      <c r="D508" s="34"/>
      <c r="E508" s="34"/>
      <c r="F508" s="34"/>
      <c r="G508" s="34"/>
    </row>
    <row r="509" spans="1:79">
      <c r="A509" s="34"/>
      <c r="B509" s="34"/>
      <c r="C509" s="34"/>
      <c r="D509" s="34"/>
      <c r="E509" s="34"/>
      <c r="F509" s="34"/>
      <c r="G509" s="34"/>
    </row>
    <row r="510" spans="1:79">
      <c r="A510" s="34"/>
      <c r="B510" s="34"/>
      <c r="C510" s="34"/>
      <c r="D510" s="34"/>
      <c r="E510" s="34"/>
      <c r="F510" s="34"/>
      <c r="G510" s="34"/>
    </row>
    <row r="511" spans="1:79">
      <c r="A511" s="34"/>
      <c r="B511" s="34"/>
      <c r="C511" s="34"/>
      <c r="D511" s="34"/>
      <c r="E511" s="34"/>
      <c r="F511" s="34"/>
      <c r="G511" s="34"/>
    </row>
    <row r="512" spans="1:79">
      <c r="A512" s="34"/>
      <c r="B512" s="34"/>
      <c r="C512" s="34"/>
      <c r="D512" s="34"/>
      <c r="E512" s="34"/>
      <c r="F512" s="34"/>
      <c r="G512" s="34"/>
    </row>
    <row r="513" spans="1:7">
      <c r="A513" s="34"/>
      <c r="B513" s="34"/>
      <c r="C513" s="34"/>
      <c r="D513" s="34"/>
      <c r="E513" s="34"/>
      <c r="F513" s="34"/>
      <c r="G513" s="34"/>
    </row>
    <row r="514" spans="1:7">
      <c r="A514" s="34"/>
      <c r="B514" s="34"/>
      <c r="C514" s="34"/>
      <c r="D514" s="34"/>
      <c r="E514" s="34"/>
      <c r="F514" s="34"/>
      <c r="G514" s="34"/>
    </row>
    <row r="515" spans="1:7">
      <c r="A515" s="34"/>
      <c r="B515" s="34"/>
      <c r="C515" s="34"/>
      <c r="D515" s="34"/>
      <c r="E515" s="34"/>
      <c r="F515" s="34"/>
      <c r="G515" s="34"/>
    </row>
    <row r="516" spans="1:7">
      <c r="A516" s="34"/>
      <c r="B516" s="34"/>
      <c r="C516" s="34"/>
      <c r="D516" s="34"/>
      <c r="E516" s="34"/>
      <c r="F516" s="34"/>
      <c r="G516" s="34"/>
    </row>
    <row r="517" spans="1:7">
      <c r="A517" s="34"/>
      <c r="B517" s="34"/>
      <c r="C517" s="34"/>
      <c r="D517" s="34"/>
      <c r="E517" s="34"/>
      <c r="F517" s="34"/>
      <c r="G517" s="34"/>
    </row>
    <row r="518" spans="1:7">
      <c r="A518" s="34"/>
      <c r="B518" s="34"/>
      <c r="C518" s="34"/>
      <c r="D518" s="34"/>
      <c r="E518" s="34"/>
      <c r="F518" s="34"/>
      <c r="G518" s="34"/>
    </row>
    <row r="519" spans="1:7">
      <c r="A519" s="34"/>
      <c r="B519" s="34"/>
      <c r="C519" s="34"/>
      <c r="D519" s="34"/>
      <c r="E519" s="34"/>
      <c r="F519" s="34"/>
      <c r="G519" s="34"/>
    </row>
    <row r="520" spans="1:7">
      <c r="A520" s="34"/>
      <c r="B520" s="34"/>
      <c r="C520" s="34"/>
      <c r="D520" s="34"/>
      <c r="E520" s="34"/>
      <c r="F520" s="34"/>
      <c r="G520" s="34"/>
    </row>
    <row r="521" spans="1:7">
      <c r="A521" s="34"/>
      <c r="B521" s="34"/>
      <c r="C521" s="34"/>
      <c r="D521" s="34"/>
      <c r="E521" s="34"/>
      <c r="F521" s="34"/>
      <c r="G521" s="34"/>
    </row>
    <row r="522" spans="1:7">
      <c r="A522" s="34"/>
      <c r="B522" s="34"/>
      <c r="C522" s="34"/>
      <c r="D522" s="34"/>
      <c r="E522" s="34"/>
      <c r="F522" s="34"/>
      <c r="G522" s="34"/>
    </row>
    <row r="523" spans="1:7">
      <c r="A523" s="34"/>
      <c r="B523" s="34"/>
      <c r="C523" s="34"/>
      <c r="D523" s="34"/>
      <c r="E523" s="34"/>
      <c r="F523" s="34"/>
      <c r="G523" s="34"/>
    </row>
    <row r="524" spans="1:7">
      <c r="A524" s="34"/>
      <c r="B524" s="34"/>
      <c r="C524" s="34"/>
      <c r="D524" s="34"/>
      <c r="E524" s="34"/>
      <c r="F524" s="34"/>
      <c r="G524" s="34"/>
    </row>
    <row r="525" spans="1:7">
      <c r="A525" s="34"/>
      <c r="B525" s="34"/>
      <c r="C525" s="34"/>
      <c r="D525" s="34"/>
      <c r="E525" s="34"/>
      <c r="F525" s="34"/>
      <c r="G525" s="34"/>
    </row>
    <row r="526" spans="1:7">
      <c r="A526" s="34"/>
      <c r="B526" s="34"/>
      <c r="C526" s="34"/>
      <c r="D526" s="34"/>
      <c r="E526" s="34"/>
      <c r="F526" s="34"/>
      <c r="G526" s="34"/>
    </row>
    <row r="527" spans="1:7">
      <c r="A527" s="34"/>
      <c r="B527" s="34"/>
      <c r="C527" s="34"/>
      <c r="D527" s="34"/>
      <c r="E527" s="34"/>
      <c r="F527" s="34"/>
      <c r="G527" s="34"/>
    </row>
    <row r="528" spans="1:7">
      <c r="A528" s="34"/>
      <c r="B528" s="34"/>
      <c r="C528" s="34"/>
      <c r="D528" s="34"/>
      <c r="E528" s="34"/>
      <c r="F528" s="34"/>
      <c r="G528" s="34"/>
    </row>
    <row r="529" spans="1:28">
      <c r="A529" s="34"/>
      <c r="B529" s="34"/>
      <c r="C529" s="34"/>
      <c r="D529" s="34"/>
      <c r="E529" s="34"/>
      <c r="F529" s="34"/>
      <c r="G529" s="34"/>
    </row>
    <row r="530" spans="1:28">
      <c r="A530" s="34"/>
      <c r="B530" s="34"/>
      <c r="C530" s="34"/>
      <c r="D530" s="34"/>
      <c r="E530" s="34"/>
      <c r="F530" s="34"/>
      <c r="G530" s="34"/>
    </row>
    <row r="531" spans="1:28">
      <c r="A531" s="34"/>
      <c r="B531" s="34"/>
      <c r="C531" s="34"/>
      <c r="D531" s="34"/>
      <c r="E531" s="34"/>
      <c r="F531" s="34"/>
      <c r="G531" s="34"/>
    </row>
    <row r="532" spans="1:28">
      <c r="A532" s="34"/>
      <c r="B532" s="34"/>
      <c r="C532" s="34"/>
      <c r="D532" s="34"/>
      <c r="E532" s="34"/>
      <c r="F532" s="34"/>
      <c r="G532" s="34"/>
    </row>
    <row r="533" spans="1:28">
      <c r="A533" s="34"/>
      <c r="B533" s="34"/>
      <c r="C533" s="34"/>
      <c r="D533" s="34"/>
      <c r="E533" s="34"/>
      <c r="F533" s="34"/>
      <c r="G533" s="34"/>
    </row>
    <row r="534" spans="1:28">
      <c r="A534" s="34"/>
      <c r="B534" s="34"/>
      <c r="C534" s="34"/>
      <c r="D534" s="34"/>
      <c r="E534" s="34"/>
      <c r="F534" s="34"/>
      <c r="G534" s="34"/>
    </row>
    <row r="535" spans="1:28">
      <c r="A535" s="34"/>
      <c r="B535" s="34"/>
      <c r="C535" s="34"/>
      <c r="D535" s="34"/>
      <c r="E535" s="34"/>
      <c r="F535" s="34"/>
      <c r="G535" s="34"/>
    </row>
    <row r="536" spans="1:28">
      <c r="A536" s="34"/>
      <c r="B536" s="34"/>
      <c r="C536" s="34"/>
      <c r="D536" s="34"/>
      <c r="E536" s="34"/>
      <c r="F536" s="34"/>
      <c r="G536" s="34"/>
    </row>
    <row r="537" spans="1:28">
      <c r="A537" s="34"/>
      <c r="B537" s="34"/>
      <c r="C537" s="34"/>
      <c r="D537" s="34"/>
      <c r="E537" s="34"/>
      <c r="F537" s="34"/>
      <c r="G537" s="34"/>
    </row>
    <row r="538" spans="1:28">
      <c r="A538" s="34"/>
      <c r="B538" s="34"/>
      <c r="C538" s="34"/>
      <c r="D538" s="34"/>
      <c r="E538" s="34"/>
      <c r="F538" s="34"/>
      <c r="G538" s="34"/>
    </row>
    <row r="539" spans="1:28">
      <c r="A539" s="34"/>
      <c r="B539" s="34"/>
      <c r="C539" s="34"/>
      <c r="D539" s="34"/>
      <c r="E539" s="34"/>
      <c r="F539" s="34"/>
      <c r="G539" s="34"/>
    </row>
    <row r="540" spans="1:28">
      <c r="A540" s="34"/>
      <c r="B540" s="34"/>
      <c r="C540" s="34"/>
      <c r="D540" s="34"/>
      <c r="E540" s="34"/>
      <c r="F540" s="34"/>
      <c r="G540" s="34"/>
    </row>
    <row r="541" spans="1:28">
      <c r="A541" s="34"/>
      <c r="B541" s="34"/>
      <c r="C541" s="34"/>
      <c r="D541" s="34"/>
      <c r="E541" s="34"/>
      <c r="F541" s="34"/>
      <c r="G541" s="34"/>
    </row>
    <row r="542" spans="1:28">
      <c r="A542" s="34"/>
      <c r="B542" s="34"/>
      <c r="C542" s="34"/>
      <c r="D542" s="34"/>
      <c r="E542" s="34"/>
      <c r="F542" s="34"/>
      <c r="G542" s="34"/>
    </row>
    <row r="543" spans="1:28">
      <c r="A543" s="34"/>
      <c r="B543" s="34"/>
      <c r="C543" s="34"/>
      <c r="D543" s="34"/>
      <c r="E543" s="34"/>
      <c r="F543" s="34"/>
      <c r="G543" s="34"/>
    </row>
    <row r="544" spans="1:28">
      <c r="A544" s="34"/>
      <c r="B544" s="34"/>
      <c r="C544" s="34"/>
      <c r="D544" s="34"/>
      <c r="E544" s="34"/>
      <c r="F544" s="34"/>
      <c r="G544" s="34"/>
      <c r="V544" s="34"/>
      <c r="W544" s="34"/>
      <c r="X544" s="34"/>
      <c r="Y544" s="34"/>
      <c r="Z544" s="34"/>
      <c r="AA544" s="34"/>
      <c r="AB544" s="34"/>
    </row>
    <row r="545" spans="1:28">
      <c r="A545" s="34"/>
      <c r="B545" s="34"/>
      <c r="C545" s="34"/>
      <c r="D545" s="34"/>
      <c r="E545" s="34"/>
      <c r="F545" s="34"/>
      <c r="G545" s="34"/>
      <c r="V545" s="34"/>
      <c r="W545" s="34"/>
      <c r="X545" s="34"/>
      <c r="Y545" s="34"/>
      <c r="Z545" s="34"/>
      <c r="AA545" s="34"/>
      <c r="AB545" s="34"/>
    </row>
    <row r="546" spans="1:28">
      <c r="A546" s="34"/>
      <c r="B546" s="34"/>
      <c r="C546" s="34"/>
      <c r="D546" s="34"/>
      <c r="E546" s="34"/>
      <c r="F546" s="34"/>
      <c r="G546" s="34"/>
      <c r="V546" s="34"/>
      <c r="W546" s="34"/>
      <c r="X546" s="34"/>
      <c r="Y546" s="34"/>
      <c r="Z546" s="34"/>
      <c r="AA546" s="34"/>
      <c r="AB546" s="34"/>
    </row>
    <row r="547" spans="1:28">
      <c r="A547" s="34"/>
      <c r="B547" s="34"/>
      <c r="C547" s="34"/>
      <c r="D547" s="34"/>
      <c r="E547" s="34"/>
      <c r="F547" s="34"/>
      <c r="G547" s="34"/>
      <c r="V547" s="34"/>
      <c r="W547" s="34"/>
      <c r="X547" s="34"/>
      <c r="Y547" s="34"/>
      <c r="Z547" s="34"/>
      <c r="AA547" s="34"/>
      <c r="AB547" s="34"/>
    </row>
    <row r="548" spans="1:28">
      <c r="A548" s="34"/>
      <c r="B548" s="34"/>
      <c r="C548" s="34"/>
      <c r="D548" s="34"/>
      <c r="E548" s="34"/>
      <c r="F548" s="34"/>
      <c r="G548" s="34"/>
      <c r="V548" s="34"/>
      <c r="W548" s="34"/>
      <c r="X548" s="34"/>
      <c r="Y548" s="34"/>
      <c r="Z548" s="34"/>
      <c r="AA548" s="34"/>
      <c r="AB548" s="34"/>
    </row>
    <row r="549" spans="1:28">
      <c r="A549" s="34"/>
      <c r="B549" s="34"/>
      <c r="C549" s="34"/>
      <c r="D549" s="34"/>
      <c r="E549" s="34"/>
      <c r="F549" s="34"/>
      <c r="G549" s="34"/>
      <c r="V549" s="34"/>
      <c r="W549" s="34"/>
      <c r="X549" s="34"/>
      <c r="Y549" s="34"/>
      <c r="Z549" s="34"/>
      <c r="AA549" s="34"/>
      <c r="AB549" s="34"/>
    </row>
    <row r="550" spans="1:28">
      <c r="A550" s="34"/>
      <c r="B550" s="34"/>
      <c r="C550" s="34"/>
      <c r="D550" s="34"/>
      <c r="E550" s="34"/>
      <c r="F550" s="34"/>
      <c r="G550" s="34"/>
      <c r="V550" s="34"/>
      <c r="W550" s="34"/>
      <c r="X550" s="34"/>
      <c r="Y550" s="34"/>
      <c r="Z550" s="34"/>
      <c r="AA550" s="34"/>
      <c r="AB550" s="34"/>
    </row>
    <row r="551" spans="1:28">
      <c r="A551" s="34"/>
      <c r="B551" s="34"/>
      <c r="C551" s="34"/>
      <c r="D551" s="34"/>
      <c r="E551" s="34"/>
      <c r="F551" s="34"/>
      <c r="G551" s="34"/>
      <c r="V551" s="34"/>
      <c r="W551" s="34"/>
      <c r="X551" s="34"/>
      <c r="Y551" s="34"/>
      <c r="Z551" s="34"/>
      <c r="AA551" s="34"/>
      <c r="AB551" s="34"/>
    </row>
    <row r="552" spans="1:28">
      <c r="A552" s="34"/>
      <c r="B552" s="34"/>
      <c r="C552" s="34"/>
      <c r="D552" s="34"/>
      <c r="E552" s="34"/>
      <c r="F552" s="34"/>
      <c r="G552" s="34"/>
      <c r="V552" s="34"/>
      <c r="W552" s="34"/>
      <c r="X552" s="34"/>
      <c r="Y552" s="34"/>
      <c r="Z552" s="34"/>
      <c r="AA552" s="34"/>
      <c r="AB552" s="34"/>
    </row>
    <row r="553" spans="1:28">
      <c r="A553" s="34"/>
      <c r="B553" s="34"/>
      <c r="C553" s="34"/>
      <c r="D553" s="34"/>
      <c r="E553" s="34"/>
      <c r="F553" s="34"/>
      <c r="G553" s="34"/>
      <c r="V553" s="34"/>
      <c r="W553" s="34"/>
      <c r="X553" s="34"/>
      <c r="Y553" s="34"/>
      <c r="Z553" s="34"/>
      <c r="AA553" s="34"/>
      <c r="AB553" s="34"/>
    </row>
    <row r="554" spans="1:28">
      <c r="A554" s="34"/>
      <c r="B554" s="34"/>
      <c r="C554" s="34"/>
      <c r="D554" s="34"/>
      <c r="E554" s="34"/>
      <c r="F554" s="34"/>
      <c r="G554" s="34"/>
      <c r="V554" s="34"/>
      <c r="W554" s="34"/>
      <c r="X554" s="34"/>
      <c r="Y554" s="34"/>
      <c r="Z554" s="34"/>
      <c r="AA554" s="34"/>
      <c r="AB554" s="34"/>
    </row>
    <row r="555" spans="1:28">
      <c r="A555" s="34"/>
      <c r="B555" s="34"/>
      <c r="C555" s="34"/>
      <c r="D555" s="34"/>
      <c r="E555" s="34"/>
      <c r="F555" s="34"/>
      <c r="G555" s="34"/>
      <c r="V555" s="34"/>
      <c r="W555" s="34"/>
      <c r="X555" s="34"/>
      <c r="Y555" s="34"/>
      <c r="Z555" s="34"/>
      <c r="AA555" s="34"/>
      <c r="AB555" s="34"/>
    </row>
    <row r="556" spans="1:28">
      <c r="A556" s="34"/>
      <c r="B556" s="34"/>
      <c r="C556" s="34"/>
      <c r="D556" s="34"/>
      <c r="E556" s="34"/>
      <c r="F556" s="34"/>
      <c r="G556" s="34"/>
      <c r="V556" s="34"/>
      <c r="W556" s="34"/>
      <c r="X556" s="34"/>
      <c r="Y556" s="34"/>
      <c r="Z556" s="34"/>
      <c r="AA556" s="34"/>
      <c r="AB556" s="34"/>
    </row>
    <row r="557" spans="1:28">
      <c r="A557" s="34"/>
      <c r="B557" s="34"/>
      <c r="C557" s="34"/>
      <c r="D557" s="34"/>
      <c r="E557" s="34"/>
      <c r="F557" s="34"/>
      <c r="G557" s="34"/>
      <c r="V557" s="34"/>
      <c r="W557" s="34"/>
      <c r="X557" s="34"/>
      <c r="Y557" s="34"/>
      <c r="Z557" s="34"/>
      <c r="AA557" s="34"/>
      <c r="AB557" s="34"/>
    </row>
    <row r="558" spans="1:28">
      <c r="A558" s="34"/>
      <c r="B558" s="34"/>
      <c r="C558" s="34"/>
      <c r="D558" s="34"/>
      <c r="E558" s="34"/>
      <c r="F558" s="34"/>
      <c r="G558" s="34"/>
      <c r="V558" s="34"/>
      <c r="W558" s="34"/>
      <c r="X558" s="34"/>
      <c r="Y558" s="34"/>
      <c r="Z558" s="34"/>
      <c r="AA558" s="34"/>
      <c r="AB558" s="34"/>
    </row>
    <row r="559" spans="1:28">
      <c r="A559" s="34"/>
      <c r="B559" s="34"/>
      <c r="C559" s="34"/>
      <c r="D559" s="34"/>
      <c r="E559" s="34"/>
      <c r="F559" s="34"/>
      <c r="G559" s="34"/>
      <c r="V559" s="34"/>
      <c r="W559" s="34"/>
      <c r="X559" s="34"/>
      <c r="Y559" s="34"/>
      <c r="Z559" s="34"/>
      <c r="AA559" s="34"/>
      <c r="AB559" s="34"/>
    </row>
    <row r="560" spans="1:28">
      <c r="A560" s="34"/>
      <c r="B560" s="34"/>
      <c r="C560" s="34"/>
      <c r="D560" s="34"/>
      <c r="E560" s="34"/>
      <c r="F560" s="34"/>
      <c r="G560" s="34"/>
      <c r="V560" s="34"/>
      <c r="W560" s="34"/>
      <c r="X560" s="34"/>
      <c r="Y560" s="34"/>
      <c r="Z560" s="34"/>
      <c r="AA560" s="34"/>
      <c r="AB560" s="34"/>
    </row>
    <row r="561" spans="1:28">
      <c r="A561" s="34"/>
      <c r="B561" s="34"/>
      <c r="C561" s="34"/>
      <c r="D561" s="34"/>
      <c r="E561" s="34"/>
      <c r="F561" s="34"/>
      <c r="G561" s="34"/>
      <c r="V561" s="34"/>
      <c r="W561" s="34"/>
      <c r="X561" s="34"/>
      <c r="Y561" s="34"/>
      <c r="Z561" s="34"/>
      <c r="AA561" s="34"/>
      <c r="AB561" s="34"/>
    </row>
    <row r="562" spans="1:28">
      <c r="A562" s="34"/>
      <c r="B562" s="34"/>
      <c r="C562" s="34"/>
      <c r="D562" s="34"/>
      <c r="E562" s="34"/>
      <c r="F562" s="34"/>
      <c r="G562" s="34"/>
      <c r="V562" s="34"/>
      <c r="W562" s="34"/>
      <c r="X562" s="34"/>
      <c r="Y562" s="34"/>
      <c r="Z562" s="34"/>
      <c r="AA562" s="34"/>
      <c r="AB562" s="34"/>
    </row>
    <row r="563" spans="1:28">
      <c r="A563" s="34"/>
      <c r="B563" s="34"/>
      <c r="C563" s="34"/>
      <c r="D563" s="34"/>
      <c r="E563" s="34"/>
      <c r="F563" s="34"/>
      <c r="G563" s="34"/>
      <c r="V563" s="34"/>
      <c r="W563" s="34"/>
      <c r="X563" s="34"/>
      <c r="Y563" s="34"/>
      <c r="Z563" s="34"/>
      <c r="AA563" s="34"/>
      <c r="AB563" s="34"/>
    </row>
    <row r="564" spans="1:28">
      <c r="A564" s="34"/>
      <c r="B564" s="34"/>
      <c r="C564" s="34"/>
      <c r="D564" s="34"/>
      <c r="E564" s="34"/>
      <c r="F564" s="34"/>
      <c r="G564" s="34"/>
      <c r="V564" s="34"/>
      <c r="W564" s="34"/>
      <c r="X564" s="34"/>
      <c r="Y564" s="34"/>
      <c r="Z564" s="34"/>
      <c r="AA564" s="34"/>
      <c r="AB564" s="34"/>
    </row>
    <row r="565" spans="1:28">
      <c r="A565" s="34"/>
      <c r="B565" s="34"/>
      <c r="C565" s="34"/>
      <c r="D565" s="34"/>
      <c r="E565" s="34"/>
      <c r="F565" s="34"/>
      <c r="G565" s="34"/>
      <c r="V565" s="34"/>
      <c r="W565" s="34"/>
      <c r="X565" s="34"/>
      <c r="Y565" s="34"/>
      <c r="Z565" s="34"/>
      <c r="AA565" s="34"/>
      <c r="AB565" s="34"/>
    </row>
    <row r="566" spans="1:28">
      <c r="A566" s="34"/>
      <c r="B566" s="34"/>
      <c r="C566" s="34"/>
      <c r="D566" s="34"/>
      <c r="E566" s="34"/>
      <c r="F566" s="34"/>
      <c r="G566" s="34"/>
      <c r="V566" s="34"/>
      <c r="W566" s="34"/>
      <c r="X566" s="34"/>
      <c r="Y566" s="34"/>
      <c r="Z566" s="34"/>
      <c r="AA566" s="34"/>
      <c r="AB566" s="34"/>
    </row>
    <row r="567" spans="1:28">
      <c r="A567" s="34"/>
      <c r="B567" s="34"/>
      <c r="C567" s="34"/>
      <c r="D567" s="34"/>
      <c r="E567" s="34"/>
      <c r="F567" s="34"/>
      <c r="G567" s="34"/>
      <c r="V567" s="34"/>
      <c r="W567" s="34"/>
      <c r="X567" s="34"/>
      <c r="Y567" s="34"/>
      <c r="Z567" s="34"/>
      <c r="AA567" s="34"/>
      <c r="AB567" s="34"/>
    </row>
    <row r="568" spans="1:28">
      <c r="A568" s="34"/>
      <c r="B568" s="34"/>
      <c r="C568" s="34"/>
      <c r="D568" s="34"/>
      <c r="E568" s="34"/>
      <c r="F568" s="34"/>
      <c r="G568" s="34"/>
      <c r="V568" s="34"/>
      <c r="W568" s="34"/>
      <c r="X568" s="34"/>
      <c r="Y568" s="34"/>
      <c r="Z568" s="34"/>
      <c r="AA568" s="34"/>
      <c r="AB568" s="34"/>
    </row>
    <row r="569" spans="1:28">
      <c r="A569" s="34"/>
      <c r="B569" s="34"/>
      <c r="C569" s="34"/>
      <c r="D569" s="34"/>
      <c r="E569" s="34"/>
      <c r="F569" s="34"/>
      <c r="G569" s="34"/>
      <c r="V569" s="34"/>
      <c r="W569" s="34"/>
      <c r="X569" s="34"/>
      <c r="Y569" s="34"/>
      <c r="Z569" s="34"/>
      <c r="AA569" s="34"/>
      <c r="AB569" s="34"/>
    </row>
    <row r="570" spans="1:28">
      <c r="A570" s="34"/>
      <c r="B570" s="34"/>
      <c r="C570" s="34"/>
      <c r="D570" s="34"/>
      <c r="E570" s="34"/>
      <c r="F570" s="34"/>
      <c r="G570" s="34"/>
      <c r="V570" s="34"/>
      <c r="W570" s="34"/>
      <c r="X570" s="34"/>
      <c r="Y570" s="34"/>
      <c r="Z570" s="34"/>
      <c r="AA570" s="34"/>
      <c r="AB570" s="34"/>
    </row>
    <row r="571" spans="1:28">
      <c r="A571" s="34"/>
      <c r="B571" s="34"/>
      <c r="C571" s="34"/>
      <c r="D571" s="34"/>
      <c r="E571" s="34"/>
      <c r="F571" s="34"/>
      <c r="G571" s="34"/>
      <c r="V571" s="34"/>
      <c r="W571" s="34"/>
      <c r="X571" s="34"/>
      <c r="Y571" s="34"/>
      <c r="Z571" s="34"/>
      <c r="AA571" s="34"/>
      <c r="AB571" s="34"/>
    </row>
    <row r="572" spans="1:28">
      <c r="A572" s="34"/>
      <c r="B572" s="34"/>
      <c r="C572" s="34"/>
      <c r="D572" s="34"/>
      <c r="E572" s="34"/>
      <c r="F572" s="34"/>
      <c r="G572" s="34"/>
      <c r="V572" s="34"/>
      <c r="W572" s="34"/>
      <c r="X572" s="34"/>
      <c r="Y572" s="34"/>
      <c r="Z572" s="34"/>
      <c r="AA572" s="34"/>
      <c r="AB572" s="34"/>
    </row>
    <row r="573" spans="1:28">
      <c r="A573" s="34"/>
      <c r="B573" s="34"/>
      <c r="C573" s="34"/>
      <c r="D573" s="34"/>
      <c r="E573" s="34"/>
      <c r="F573" s="34"/>
      <c r="G573" s="34"/>
      <c r="V573" s="34"/>
      <c r="W573" s="34"/>
      <c r="X573" s="34"/>
      <c r="Y573" s="34"/>
      <c r="Z573" s="34"/>
      <c r="AA573" s="34"/>
      <c r="AB573" s="34"/>
    </row>
    <row r="574" spans="1:28">
      <c r="A574" s="34"/>
      <c r="B574" s="34"/>
      <c r="C574" s="34"/>
      <c r="D574" s="34"/>
      <c r="E574" s="34"/>
      <c r="F574" s="34"/>
      <c r="G574" s="34"/>
      <c r="V574" s="34"/>
      <c r="W574" s="34"/>
      <c r="X574" s="34"/>
      <c r="Y574" s="34"/>
      <c r="Z574" s="34"/>
      <c r="AA574" s="34"/>
      <c r="AB574" s="34"/>
    </row>
    <row r="575" spans="1:28">
      <c r="A575" s="34"/>
      <c r="B575" s="34"/>
      <c r="C575" s="34"/>
      <c r="D575" s="34"/>
      <c r="E575" s="34"/>
      <c r="F575" s="34"/>
      <c r="G575" s="34"/>
      <c r="V575" s="34"/>
      <c r="W575" s="34"/>
      <c r="X575" s="34"/>
      <c r="Y575" s="34"/>
      <c r="Z575" s="34"/>
      <c r="AA575" s="34"/>
      <c r="AB575" s="34"/>
    </row>
    <row r="576" spans="1:28">
      <c r="A576" s="34"/>
      <c r="B576" s="34"/>
      <c r="C576" s="34"/>
      <c r="D576" s="34"/>
      <c r="E576" s="34"/>
      <c r="F576" s="34"/>
      <c r="G576" s="34"/>
      <c r="V576" s="34"/>
      <c r="W576" s="34"/>
      <c r="X576" s="34"/>
      <c r="Y576" s="34"/>
      <c r="Z576" s="34"/>
      <c r="AA576" s="34"/>
      <c r="AB576" s="34"/>
    </row>
    <row r="577" spans="1:28">
      <c r="A577" s="34"/>
      <c r="B577" s="34"/>
      <c r="C577" s="34"/>
      <c r="D577" s="34"/>
      <c r="E577" s="34"/>
      <c r="F577" s="34"/>
      <c r="G577" s="34"/>
      <c r="V577" s="34"/>
      <c r="W577" s="34"/>
      <c r="X577" s="34"/>
      <c r="Y577" s="34"/>
      <c r="Z577" s="34"/>
      <c r="AA577" s="34"/>
      <c r="AB577" s="34"/>
    </row>
    <row r="578" spans="1:28">
      <c r="A578" s="34"/>
      <c r="B578" s="34"/>
      <c r="C578" s="34"/>
      <c r="D578" s="34"/>
      <c r="E578" s="34"/>
      <c r="F578" s="34"/>
      <c r="G578" s="34"/>
      <c r="V578" s="34"/>
      <c r="W578" s="34"/>
      <c r="X578" s="34"/>
      <c r="Y578" s="34"/>
      <c r="Z578" s="34"/>
      <c r="AA578" s="34"/>
      <c r="AB578" s="34"/>
    </row>
    <row r="579" spans="1:28">
      <c r="A579" s="34"/>
      <c r="B579" s="34"/>
      <c r="C579" s="34"/>
      <c r="D579" s="34"/>
      <c r="E579" s="34"/>
      <c r="F579" s="34"/>
      <c r="G579" s="34"/>
      <c r="V579" s="34"/>
      <c r="W579" s="34"/>
      <c r="X579" s="34"/>
      <c r="Y579" s="34"/>
      <c r="Z579" s="34"/>
      <c r="AA579" s="34"/>
      <c r="AB579" s="34"/>
    </row>
    <row r="580" spans="1:28">
      <c r="A580" s="34"/>
      <c r="B580" s="34"/>
      <c r="C580" s="34"/>
      <c r="D580" s="34"/>
      <c r="E580" s="34"/>
      <c r="F580" s="34"/>
      <c r="G580" s="34"/>
      <c r="V580" s="34"/>
      <c r="W580" s="34"/>
      <c r="X580" s="34"/>
      <c r="Y580" s="34"/>
      <c r="Z580" s="34"/>
      <c r="AA580" s="34"/>
      <c r="AB580" s="34"/>
    </row>
    <row r="581" spans="1:28">
      <c r="A581" s="34"/>
      <c r="B581" s="34"/>
      <c r="C581" s="34"/>
      <c r="D581" s="34"/>
      <c r="E581" s="34"/>
      <c r="F581" s="34"/>
      <c r="G581" s="34"/>
      <c r="V581" s="34"/>
      <c r="W581" s="34"/>
      <c r="X581" s="34"/>
      <c r="Y581" s="34"/>
      <c r="Z581" s="34"/>
      <c r="AA581" s="34"/>
      <c r="AB581" s="34"/>
    </row>
    <row r="582" spans="1:28">
      <c r="A582" s="34"/>
      <c r="B582" s="34"/>
      <c r="C582" s="34"/>
      <c r="D582" s="34"/>
      <c r="E582" s="34"/>
      <c r="F582" s="34"/>
      <c r="G582" s="34"/>
      <c r="V582" s="34"/>
      <c r="W582" s="34"/>
      <c r="X582" s="34"/>
      <c r="Y582" s="34"/>
      <c r="Z582" s="34"/>
      <c r="AA582" s="34"/>
      <c r="AB582" s="34"/>
    </row>
    <row r="583" spans="1:28">
      <c r="A583" s="34"/>
      <c r="B583" s="34"/>
      <c r="C583" s="34"/>
      <c r="D583" s="34"/>
      <c r="E583" s="34"/>
      <c r="F583" s="34"/>
      <c r="G583" s="34"/>
      <c r="V583" s="34"/>
      <c r="W583" s="34"/>
      <c r="X583" s="34"/>
      <c r="Y583" s="34"/>
      <c r="Z583" s="34"/>
      <c r="AA583" s="34"/>
      <c r="AB583" s="34"/>
    </row>
    <row r="584" spans="1:28">
      <c r="A584" s="34"/>
      <c r="B584" s="34"/>
      <c r="C584" s="34"/>
      <c r="D584" s="34"/>
      <c r="E584" s="34"/>
      <c r="F584" s="34"/>
      <c r="G584" s="34"/>
      <c r="V584" s="34"/>
      <c r="W584" s="34"/>
      <c r="X584" s="34"/>
      <c r="Y584" s="34"/>
      <c r="Z584" s="34"/>
      <c r="AA584" s="34"/>
      <c r="AB584" s="34"/>
    </row>
    <row r="585" spans="1:28">
      <c r="A585" s="34"/>
      <c r="B585" s="34"/>
      <c r="C585" s="34"/>
      <c r="D585" s="34"/>
      <c r="E585" s="34"/>
      <c r="F585" s="34"/>
      <c r="G585" s="34"/>
      <c r="V585" s="34"/>
      <c r="W585" s="34"/>
      <c r="X585" s="34"/>
      <c r="Y585" s="34"/>
      <c r="Z585" s="34"/>
      <c r="AA585" s="34"/>
      <c r="AB585" s="34"/>
    </row>
    <row r="586" spans="1:28">
      <c r="A586" s="34"/>
      <c r="B586" s="34"/>
      <c r="C586" s="34"/>
      <c r="D586" s="34"/>
      <c r="E586" s="34"/>
      <c r="F586" s="34"/>
      <c r="G586" s="34"/>
      <c r="V586" s="34"/>
      <c r="W586" s="34"/>
      <c r="X586" s="34"/>
      <c r="Y586" s="34"/>
      <c r="Z586" s="34"/>
      <c r="AA586" s="34"/>
      <c r="AB586" s="34"/>
    </row>
    <row r="587" spans="1:28">
      <c r="A587" s="34"/>
      <c r="B587" s="34"/>
      <c r="C587" s="34"/>
      <c r="D587" s="34"/>
      <c r="E587" s="34"/>
      <c r="F587" s="34"/>
      <c r="G587" s="34"/>
      <c r="V587" s="34"/>
      <c r="W587" s="34"/>
      <c r="X587" s="34"/>
      <c r="Y587" s="34"/>
      <c r="Z587" s="34"/>
      <c r="AA587" s="34"/>
      <c r="AB587" s="34"/>
    </row>
    <row r="588" spans="1:28">
      <c r="A588" s="34"/>
      <c r="B588" s="34"/>
      <c r="C588" s="34"/>
      <c r="D588" s="34"/>
      <c r="E588" s="34"/>
      <c r="F588" s="34"/>
      <c r="G588" s="34"/>
      <c r="V588" s="34"/>
      <c r="W588" s="34"/>
      <c r="X588" s="34"/>
      <c r="Y588" s="34"/>
      <c r="Z588" s="34"/>
      <c r="AA588" s="34"/>
      <c r="AB588" s="34"/>
    </row>
    <row r="589" spans="1:28">
      <c r="A589" s="34"/>
      <c r="B589" s="34"/>
      <c r="C589" s="34"/>
      <c r="D589" s="34"/>
      <c r="E589" s="34"/>
      <c r="F589" s="34"/>
      <c r="G589" s="34"/>
      <c r="V589" s="34"/>
      <c r="W589" s="34"/>
      <c r="X589" s="34"/>
      <c r="Y589" s="34"/>
      <c r="Z589" s="34"/>
      <c r="AA589" s="34"/>
      <c r="AB589" s="34"/>
    </row>
    <row r="590" spans="1:28">
      <c r="A590" s="34"/>
      <c r="B590" s="34"/>
      <c r="C590" s="34"/>
      <c r="D590" s="34"/>
      <c r="E590" s="34"/>
      <c r="F590" s="34"/>
      <c r="G590" s="34"/>
      <c r="V590" s="34"/>
      <c r="W590" s="34"/>
      <c r="X590" s="34"/>
      <c r="Y590" s="34"/>
      <c r="Z590" s="34"/>
      <c r="AA590" s="34"/>
      <c r="AB590" s="34"/>
    </row>
    <row r="591" spans="1:28">
      <c r="A591" s="34"/>
      <c r="B591" s="34"/>
      <c r="C591" s="34"/>
      <c r="D591" s="34"/>
      <c r="E591" s="34"/>
      <c r="F591" s="34"/>
      <c r="G591" s="34"/>
      <c r="V591" s="34"/>
      <c r="W591" s="34"/>
      <c r="X591" s="34"/>
      <c r="Y591" s="34"/>
      <c r="Z591" s="34"/>
      <c r="AA591" s="34"/>
      <c r="AB591" s="34"/>
    </row>
    <row r="592" spans="1:28">
      <c r="A592" s="34"/>
      <c r="B592" s="34"/>
      <c r="C592" s="34"/>
      <c r="D592" s="34"/>
      <c r="E592" s="34"/>
      <c r="F592" s="34"/>
      <c r="G592" s="34"/>
      <c r="V592" s="34"/>
      <c r="W592" s="34"/>
      <c r="X592" s="34"/>
      <c r="Y592" s="34"/>
      <c r="Z592" s="34"/>
      <c r="AA592" s="34"/>
      <c r="AB592" s="34"/>
    </row>
    <row r="593" spans="1:28">
      <c r="A593" s="34"/>
      <c r="B593" s="34"/>
      <c r="C593" s="34"/>
      <c r="D593" s="34"/>
      <c r="E593" s="34"/>
      <c r="F593" s="34"/>
      <c r="G593" s="34"/>
      <c r="V593" s="34"/>
      <c r="W593" s="34"/>
      <c r="X593" s="34"/>
      <c r="Y593" s="34"/>
      <c r="Z593" s="34"/>
      <c r="AA593" s="34"/>
      <c r="AB593" s="34"/>
    </row>
    <row r="594" spans="1:28">
      <c r="A594" s="34"/>
      <c r="B594" s="34"/>
      <c r="C594" s="34"/>
      <c r="D594" s="34"/>
      <c r="E594" s="34"/>
      <c r="F594" s="34"/>
      <c r="G594" s="34"/>
      <c r="V594" s="34"/>
      <c r="W594" s="34"/>
      <c r="X594" s="34"/>
      <c r="Y594" s="34"/>
      <c r="Z594" s="34"/>
      <c r="AA594" s="34"/>
      <c r="AB594" s="34"/>
    </row>
    <row r="595" spans="1:28">
      <c r="A595" s="34"/>
      <c r="B595" s="34"/>
      <c r="C595" s="34"/>
      <c r="D595" s="34"/>
      <c r="E595" s="34"/>
      <c r="F595" s="34"/>
      <c r="G595" s="34"/>
      <c r="V595" s="34"/>
      <c r="W595" s="34"/>
      <c r="X595" s="34"/>
      <c r="Y595" s="34"/>
      <c r="Z595" s="34"/>
      <c r="AA595" s="34"/>
      <c r="AB595" s="34"/>
    </row>
    <row r="596" spans="1:28">
      <c r="A596" s="34"/>
      <c r="B596" s="34"/>
      <c r="C596" s="34"/>
      <c r="D596" s="34"/>
      <c r="E596" s="34"/>
      <c r="F596" s="34"/>
      <c r="G596" s="34"/>
      <c r="V596" s="34"/>
      <c r="W596" s="34"/>
      <c r="X596" s="34"/>
      <c r="Y596" s="34"/>
      <c r="Z596" s="34"/>
      <c r="AA596" s="34"/>
      <c r="AB596" s="34"/>
    </row>
    <row r="597" spans="1:28">
      <c r="A597" s="34"/>
      <c r="B597" s="34"/>
      <c r="C597" s="34"/>
      <c r="D597" s="34"/>
      <c r="E597" s="34"/>
      <c r="F597" s="34"/>
      <c r="G597" s="34"/>
      <c r="V597" s="34"/>
      <c r="W597" s="34"/>
      <c r="X597" s="34"/>
      <c r="Y597" s="34"/>
      <c r="Z597" s="34"/>
      <c r="AA597" s="34"/>
      <c r="AB597" s="34"/>
    </row>
    <row r="598" spans="1:28">
      <c r="A598" s="34"/>
      <c r="B598" s="34"/>
      <c r="C598" s="34"/>
      <c r="D598" s="34"/>
      <c r="E598" s="34"/>
      <c r="F598" s="34"/>
      <c r="G598" s="34"/>
      <c r="V598" s="34"/>
      <c r="W598" s="34"/>
      <c r="X598" s="34"/>
      <c r="Y598" s="34"/>
      <c r="Z598" s="34"/>
      <c r="AA598" s="34"/>
      <c r="AB598" s="34"/>
    </row>
    <row r="599" spans="1:28">
      <c r="A599" s="34"/>
      <c r="B599" s="34"/>
      <c r="C599" s="34"/>
      <c r="D599" s="34"/>
      <c r="E599" s="34"/>
      <c r="F599" s="34"/>
      <c r="G599" s="34"/>
      <c r="V599" s="34"/>
      <c r="W599" s="34"/>
      <c r="X599" s="34"/>
      <c r="Y599" s="34"/>
      <c r="Z599" s="34"/>
      <c r="AA599" s="34"/>
      <c r="AB599" s="34"/>
    </row>
    <row r="600" spans="1:28">
      <c r="A600" s="34"/>
      <c r="B600" s="34"/>
      <c r="C600" s="34"/>
      <c r="D600" s="34"/>
      <c r="E600" s="34"/>
      <c r="F600" s="34"/>
      <c r="G600" s="34"/>
      <c r="V600" s="34"/>
      <c r="W600" s="34"/>
      <c r="X600" s="34"/>
      <c r="Y600" s="34"/>
      <c r="Z600" s="34"/>
      <c r="AA600" s="34"/>
      <c r="AB600" s="34"/>
    </row>
    <row r="601" spans="1:28">
      <c r="A601" s="34"/>
      <c r="B601" s="34"/>
      <c r="C601" s="34"/>
      <c r="D601" s="34"/>
      <c r="E601" s="34"/>
      <c r="F601" s="34"/>
      <c r="G601" s="34"/>
      <c r="V601" s="34"/>
      <c r="W601" s="34"/>
      <c r="X601" s="34"/>
      <c r="Y601" s="34"/>
      <c r="Z601" s="34"/>
      <c r="AA601" s="34"/>
      <c r="AB601" s="34"/>
    </row>
    <row r="602" spans="1:28">
      <c r="A602" s="34"/>
      <c r="B602" s="34"/>
      <c r="C602" s="34"/>
      <c r="D602" s="34"/>
      <c r="E602" s="34"/>
      <c r="F602" s="34"/>
      <c r="G602" s="34"/>
      <c r="V602" s="34"/>
      <c r="W602" s="34"/>
      <c r="X602" s="34"/>
      <c r="Y602" s="34"/>
      <c r="Z602" s="34"/>
      <c r="AA602" s="34"/>
      <c r="AB602" s="34"/>
    </row>
    <row r="603" spans="1:28">
      <c r="A603" s="34"/>
      <c r="B603" s="34"/>
      <c r="C603" s="34"/>
      <c r="D603" s="34"/>
      <c r="E603" s="34"/>
      <c r="F603" s="34"/>
      <c r="G603" s="34"/>
      <c r="V603" s="34"/>
      <c r="W603" s="34"/>
      <c r="X603" s="34"/>
      <c r="Y603" s="34"/>
      <c r="Z603" s="34"/>
      <c r="AA603" s="34"/>
      <c r="AB603" s="34"/>
    </row>
    <row r="604" spans="1:28">
      <c r="A604" s="34"/>
      <c r="B604" s="34"/>
      <c r="C604" s="34"/>
      <c r="D604" s="34"/>
      <c r="E604" s="34"/>
      <c r="F604" s="34"/>
      <c r="G604" s="34"/>
      <c r="V604" s="34"/>
      <c r="W604" s="34"/>
      <c r="X604" s="34"/>
      <c r="Y604" s="34"/>
      <c r="Z604" s="34"/>
      <c r="AA604" s="34"/>
      <c r="AB604" s="34"/>
    </row>
    <row r="605" spans="1:28">
      <c r="A605" s="34"/>
      <c r="B605" s="34"/>
      <c r="C605" s="34"/>
      <c r="D605" s="34"/>
      <c r="E605" s="34"/>
      <c r="F605" s="34"/>
      <c r="G605" s="34"/>
      <c r="V605" s="34"/>
      <c r="W605" s="34"/>
      <c r="X605" s="34"/>
      <c r="Y605" s="34"/>
      <c r="Z605" s="34"/>
      <c r="AA605" s="34"/>
      <c r="AB605" s="34"/>
    </row>
    <row r="606" spans="1:28">
      <c r="A606" s="34"/>
      <c r="B606" s="34"/>
      <c r="C606" s="34"/>
      <c r="D606" s="34"/>
      <c r="E606" s="34"/>
      <c r="F606" s="34"/>
      <c r="G606" s="34"/>
      <c r="V606" s="34"/>
      <c r="W606" s="34"/>
      <c r="X606" s="34"/>
      <c r="Y606" s="34"/>
      <c r="Z606" s="34"/>
      <c r="AA606" s="34"/>
      <c r="AB606" s="34"/>
    </row>
    <row r="607" spans="1:28">
      <c r="A607" s="34"/>
      <c r="B607" s="34"/>
      <c r="C607" s="34"/>
      <c r="D607" s="34"/>
      <c r="E607" s="34"/>
      <c r="F607" s="34"/>
      <c r="G607" s="34"/>
      <c r="V607" s="34"/>
      <c r="W607" s="34"/>
      <c r="X607" s="34"/>
      <c r="Y607" s="34"/>
      <c r="Z607" s="34"/>
      <c r="AA607" s="34"/>
      <c r="AB607" s="34"/>
    </row>
    <row r="608" spans="1:28">
      <c r="A608" s="34"/>
      <c r="B608" s="34"/>
      <c r="C608" s="34"/>
      <c r="D608" s="34"/>
      <c r="E608" s="34"/>
      <c r="F608" s="34"/>
      <c r="G608" s="34"/>
      <c r="V608" s="34"/>
      <c r="W608" s="34"/>
      <c r="X608" s="34"/>
      <c r="Y608" s="34"/>
      <c r="Z608" s="34"/>
      <c r="AA608" s="34"/>
      <c r="AB608" s="34"/>
    </row>
    <row r="609" spans="1:28">
      <c r="A609" s="34"/>
      <c r="B609" s="34"/>
      <c r="C609" s="34"/>
      <c r="D609" s="34"/>
      <c r="E609" s="34"/>
      <c r="F609" s="34"/>
      <c r="G609" s="34"/>
      <c r="V609" s="34"/>
      <c r="W609" s="34"/>
      <c r="X609" s="34"/>
      <c r="Y609" s="34"/>
      <c r="Z609" s="34"/>
      <c r="AA609" s="34"/>
      <c r="AB609" s="34"/>
    </row>
    <row r="610" spans="1:28">
      <c r="A610" s="34"/>
      <c r="B610" s="34"/>
      <c r="C610" s="34"/>
      <c r="D610" s="34"/>
      <c r="E610" s="34"/>
      <c r="F610" s="34"/>
      <c r="G610" s="34"/>
      <c r="V610" s="34"/>
      <c r="W610" s="34"/>
      <c r="X610" s="34"/>
      <c r="Y610" s="34"/>
      <c r="Z610" s="34"/>
      <c r="AA610" s="34"/>
      <c r="AB610" s="34"/>
    </row>
    <row r="611" spans="1:28">
      <c r="A611" s="34"/>
      <c r="B611" s="34"/>
      <c r="C611" s="34"/>
      <c r="D611" s="34"/>
      <c r="E611" s="34"/>
      <c r="F611" s="34"/>
      <c r="G611" s="34"/>
      <c r="V611" s="34"/>
      <c r="W611" s="34"/>
      <c r="X611" s="34"/>
      <c r="Y611" s="34"/>
      <c r="Z611" s="34"/>
      <c r="AA611" s="34"/>
      <c r="AB611" s="34"/>
    </row>
    <row r="612" spans="1:28">
      <c r="A612" s="34"/>
      <c r="B612" s="34"/>
      <c r="C612" s="34"/>
      <c r="D612" s="34"/>
      <c r="E612" s="34"/>
      <c r="F612" s="34"/>
      <c r="G612" s="34"/>
      <c r="V612" s="34"/>
      <c r="W612" s="34"/>
      <c r="X612" s="34"/>
      <c r="Y612" s="34"/>
      <c r="Z612" s="34"/>
      <c r="AA612" s="34"/>
      <c r="AB612" s="34"/>
    </row>
    <row r="613" spans="1:28">
      <c r="A613" s="34"/>
      <c r="B613" s="34"/>
      <c r="C613" s="34"/>
      <c r="D613" s="34"/>
      <c r="E613" s="34"/>
      <c r="F613" s="34"/>
      <c r="G613" s="34"/>
      <c r="V613" s="34"/>
      <c r="W613" s="34"/>
      <c r="X613" s="34"/>
      <c r="Y613" s="34"/>
      <c r="Z613" s="34"/>
      <c r="AA613" s="34"/>
      <c r="AB613" s="34"/>
    </row>
    <row r="614" spans="1:28">
      <c r="A614" s="34"/>
      <c r="B614" s="34"/>
      <c r="C614" s="34"/>
      <c r="D614" s="34"/>
      <c r="E614" s="34"/>
      <c r="F614" s="34"/>
      <c r="G614" s="34"/>
      <c r="V614" s="34"/>
      <c r="W614" s="34"/>
      <c r="X614" s="34"/>
      <c r="Y614" s="34"/>
      <c r="Z614" s="34"/>
      <c r="AA614" s="34"/>
      <c r="AB614" s="34"/>
    </row>
    <row r="615" spans="1:28">
      <c r="A615" s="34"/>
      <c r="B615" s="34"/>
      <c r="C615" s="34"/>
      <c r="D615" s="34"/>
      <c r="E615" s="34"/>
      <c r="F615" s="34"/>
      <c r="G615" s="34"/>
      <c r="V615" s="34"/>
      <c r="W615" s="34"/>
      <c r="X615" s="34"/>
      <c r="Y615" s="34"/>
      <c r="Z615" s="34"/>
      <c r="AA615" s="34"/>
      <c r="AB615" s="34"/>
    </row>
    <row r="616" spans="1:28">
      <c r="A616" s="34"/>
      <c r="B616" s="34"/>
      <c r="C616" s="34"/>
      <c r="D616" s="34"/>
      <c r="E616" s="34"/>
      <c r="F616" s="34"/>
      <c r="G616" s="34"/>
      <c r="V616" s="34"/>
      <c r="W616" s="34"/>
      <c r="X616" s="34"/>
      <c r="Y616" s="34"/>
      <c r="Z616" s="34"/>
      <c r="AA616" s="34"/>
      <c r="AB616" s="34"/>
    </row>
    <row r="617" spans="1:28">
      <c r="A617" s="34"/>
      <c r="B617" s="34"/>
      <c r="C617" s="34"/>
      <c r="D617" s="34"/>
      <c r="E617" s="34"/>
      <c r="F617" s="34"/>
      <c r="G617" s="34"/>
      <c r="V617" s="34"/>
      <c r="W617" s="34"/>
      <c r="X617" s="34"/>
      <c r="Y617" s="34"/>
      <c r="Z617" s="34"/>
      <c r="AA617" s="34"/>
      <c r="AB617" s="34"/>
    </row>
    <row r="618" spans="1:28">
      <c r="A618" s="34"/>
      <c r="B618" s="34"/>
      <c r="C618" s="34"/>
      <c r="D618" s="34"/>
      <c r="E618" s="34"/>
      <c r="F618" s="34"/>
      <c r="G618" s="34"/>
      <c r="V618" s="34"/>
      <c r="W618" s="34"/>
      <c r="X618" s="34"/>
      <c r="Y618" s="34"/>
      <c r="Z618" s="34"/>
      <c r="AA618" s="34"/>
      <c r="AB618" s="34"/>
    </row>
    <row r="619" spans="1:28">
      <c r="A619" s="34"/>
      <c r="B619" s="34"/>
      <c r="C619" s="34"/>
      <c r="D619" s="34"/>
      <c r="E619" s="34"/>
      <c r="F619" s="34"/>
      <c r="G619" s="34"/>
      <c r="V619" s="34"/>
      <c r="W619" s="34"/>
      <c r="X619" s="34"/>
      <c r="Y619" s="34"/>
      <c r="Z619" s="34"/>
      <c r="AA619" s="34"/>
      <c r="AB619" s="34"/>
    </row>
    <row r="620" spans="1:28">
      <c r="A620" s="34"/>
      <c r="B620" s="34"/>
      <c r="C620" s="34"/>
      <c r="D620" s="34"/>
      <c r="E620" s="34"/>
      <c r="F620" s="34"/>
      <c r="G620" s="34"/>
      <c r="V620" s="34"/>
      <c r="W620" s="34"/>
      <c r="X620" s="34"/>
      <c r="Y620" s="34"/>
      <c r="Z620" s="34"/>
      <c r="AA620" s="34"/>
      <c r="AB620" s="34"/>
    </row>
    <row r="621" spans="1:28">
      <c r="A621" s="34"/>
      <c r="B621" s="34"/>
      <c r="C621" s="34"/>
      <c r="D621" s="34"/>
      <c r="E621" s="34"/>
      <c r="F621" s="34"/>
      <c r="G621" s="34"/>
      <c r="V621" s="34"/>
      <c r="W621" s="34"/>
      <c r="X621" s="34"/>
      <c r="Y621" s="34"/>
      <c r="Z621" s="34"/>
      <c r="AA621" s="34"/>
      <c r="AB621" s="34"/>
    </row>
    <row r="622" spans="1:28">
      <c r="A622" s="34"/>
      <c r="B622" s="34"/>
      <c r="C622" s="34"/>
      <c r="D622" s="34"/>
      <c r="E622" s="34"/>
      <c r="F622" s="34"/>
      <c r="G622" s="34"/>
      <c r="V622" s="34"/>
      <c r="W622" s="34"/>
      <c r="X622" s="34"/>
      <c r="Y622" s="34"/>
      <c r="Z622" s="34"/>
      <c r="AA622" s="34"/>
      <c r="AB622" s="34"/>
    </row>
    <row r="623" spans="1:28">
      <c r="A623" s="34"/>
      <c r="B623" s="34"/>
      <c r="C623" s="34"/>
      <c r="D623" s="34"/>
      <c r="E623" s="34"/>
      <c r="F623" s="34"/>
      <c r="G623" s="34"/>
      <c r="V623" s="34"/>
      <c r="W623" s="34"/>
      <c r="X623" s="34"/>
      <c r="Y623" s="34"/>
      <c r="Z623" s="34"/>
      <c r="AA623" s="34"/>
      <c r="AB623" s="34"/>
    </row>
    <row r="624" spans="1:28">
      <c r="A624" s="34"/>
      <c r="B624" s="34"/>
      <c r="C624" s="34"/>
      <c r="D624" s="34"/>
      <c r="E624" s="34"/>
      <c r="F624" s="34"/>
      <c r="G624" s="34"/>
      <c r="V624" s="34"/>
      <c r="W624" s="34"/>
      <c r="X624" s="34"/>
      <c r="Y624" s="34"/>
      <c r="Z624" s="34"/>
      <c r="AA624" s="34"/>
      <c r="AB624" s="34"/>
    </row>
    <row r="625" spans="1:28">
      <c r="A625" s="34"/>
      <c r="B625" s="34"/>
      <c r="C625" s="34"/>
      <c r="D625" s="34"/>
      <c r="E625" s="34"/>
      <c r="F625" s="34"/>
      <c r="G625" s="34"/>
      <c r="V625" s="34"/>
      <c r="W625" s="34"/>
      <c r="X625" s="34"/>
      <c r="Y625" s="34"/>
      <c r="Z625" s="34"/>
      <c r="AA625" s="34"/>
      <c r="AB625" s="34"/>
    </row>
    <row r="626" spans="1:28">
      <c r="A626" s="34"/>
      <c r="B626" s="34"/>
      <c r="C626" s="34"/>
      <c r="D626" s="34"/>
      <c r="E626" s="34"/>
      <c r="F626" s="34"/>
      <c r="G626" s="34"/>
      <c r="V626" s="34"/>
      <c r="W626" s="34"/>
      <c r="X626" s="34"/>
      <c r="Y626" s="34"/>
      <c r="Z626" s="34"/>
      <c r="AA626" s="34"/>
      <c r="AB626" s="34"/>
    </row>
    <row r="627" spans="1:28">
      <c r="A627" s="34"/>
      <c r="B627" s="34"/>
      <c r="C627" s="34"/>
      <c r="D627" s="34"/>
      <c r="E627" s="34"/>
      <c r="F627" s="34"/>
      <c r="G627" s="34"/>
      <c r="V627" s="34"/>
      <c r="W627" s="34"/>
      <c r="X627" s="34"/>
      <c r="Y627" s="34"/>
      <c r="Z627" s="34"/>
      <c r="AA627" s="34"/>
      <c r="AB627" s="34"/>
    </row>
    <row r="628" spans="1:28">
      <c r="A628" s="34"/>
      <c r="B628" s="34"/>
      <c r="C628" s="34"/>
      <c r="D628" s="34"/>
      <c r="E628" s="34"/>
      <c r="F628" s="34"/>
      <c r="G628" s="34"/>
      <c r="V628" s="34"/>
      <c r="W628" s="34"/>
      <c r="X628" s="34"/>
      <c r="Y628" s="34"/>
      <c r="Z628" s="34"/>
      <c r="AA628" s="34"/>
      <c r="AB628" s="34"/>
    </row>
    <row r="629" spans="1:28">
      <c r="A629" s="34"/>
      <c r="B629" s="34"/>
      <c r="C629" s="34"/>
      <c r="D629" s="34"/>
      <c r="E629" s="34"/>
      <c r="F629" s="34"/>
      <c r="G629" s="34"/>
      <c r="V629" s="34"/>
      <c r="W629" s="34"/>
      <c r="X629" s="34"/>
      <c r="Y629" s="34"/>
      <c r="Z629" s="34"/>
      <c r="AA629" s="34"/>
      <c r="AB629" s="34"/>
    </row>
    <row r="630" spans="1:28">
      <c r="A630" s="34"/>
      <c r="B630" s="34"/>
      <c r="C630" s="34"/>
      <c r="D630" s="34"/>
      <c r="E630" s="34"/>
      <c r="F630" s="34"/>
      <c r="G630" s="34"/>
      <c r="V630" s="34"/>
      <c r="W630" s="34"/>
      <c r="X630" s="34"/>
      <c r="Y630" s="34"/>
      <c r="Z630" s="34"/>
      <c r="AA630" s="34"/>
      <c r="AB630" s="34"/>
    </row>
    <row r="631" spans="1:28">
      <c r="A631" s="34"/>
      <c r="B631" s="34"/>
      <c r="C631" s="34"/>
      <c r="D631" s="34"/>
      <c r="E631" s="34"/>
      <c r="F631" s="34"/>
      <c r="G631" s="34"/>
      <c r="V631" s="34"/>
      <c r="W631" s="34"/>
      <c r="X631" s="34"/>
      <c r="Y631" s="34"/>
      <c r="Z631" s="34"/>
      <c r="AA631" s="34"/>
      <c r="AB631" s="34"/>
    </row>
    <row r="632" spans="1:28">
      <c r="A632" s="34"/>
      <c r="B632" s="34"/>
      <c r="C632" s="34"/>
      <c r="D632" s="34"/>
      <c r="E632" s="34"/>
      <c r="F632" s="34"/>
      <c r="G632" s="34"/>
      <c r="V632" s="34"/>
      <c r="W632" s="34"/>
      <c r="X632" s="34"/>
      <c r="Y632" s="34"/>
      <c r="Z632" s="34"/>
      <c r="AA632" s="34"/>
      <c r="AB632" s="34"/>
    </row>
    <row r="633" spans="1:28">
      <c r="A633" s="34"/>
      <c r="B633" s="34"/>
      <c r="C633" s="34"/>
      <c r="D633" s="34"/>
      <c r="E633" s="34"/>
      <c r="F633" s="34"/>
      <c r="G633" s="34"/>
      <c r="V633" s="34"/>
      <c r="W633" s="34"/>
      <c r="X633" s="34"/>
      <c r="Y633" s="34"/>
      <c r="Z633" s="34"/>
      <c r="AA633" s="34"/>
      <c r="AB633" s="34"/>
    </row>
    <row r="634" spans="1:28">
      <c r="A634" s="34"/>
      <c r="B634" s="34"/>
      <c r="C634" s="34"/>
      <c r="D634" s="34"/>
      <c r="E634" s="34"/>
      <c r="F634" s="34"/>
      <c r="G634" s="34"/>
      <c r="V634" s="34"/>
      <c r="W634" s="34"/>
      <c r="X634" s="34"/>
      <c r="Y634" s="34"/>
      <c r="Z634" s="34"/>
      <c r="AA634" s="34"/>
      <c r="AB634" s="34"/>
    </row>
    <row r="635" spans="1:28">
      <c r="A635" s="34"/>
      <c r="B635" s="34"/>
      <c r="C635" s="34"/>
      <c r="D635" s="34"/>
      <c r="E635" s="34"/>
      <c r="F635" s="34"/>
      <c r="G635" s="34"/>
      <c r="V635" s="34"/>
      <c r="W635" s="34"/>
      <c r="X635" s="34"/>
      <c r="Y635" s="34"/>
      <c r="Z635" s="34"/>
      <c r="AA635" s="34"/>
      <c r="AB635" s="34"/>
    </row>
    <row r="636" spans="1:28">
      <c r="A636" s="34"/>
      <c r="B636" s="34"/>
      <c r="C636" s="34"/>
      <c r="D636" s="34"/>
      <c r="E636" s="34"/>
      <c r="F636" s="34"/>
      <c r="G636" s="34"/>
      <c r="V636" s="34"/>
      <c r="W636" s="34"/>
      <c r="X636" s="34"/>
      <c r="Y636" s="34"/>
      <c r="Z636" s="34"/>
      <c r="AA636" s="34"/>
      <c r="AB636" s="34"/>
    </row>
    <row r="637" spans="1:28">
      <c r="A637" s="34"/>
      <c r="B637" s="34"/>
      <c r="C637" s="34"/>
      <c r="D637" s="34"/>
      <c r="E637" s="34"/>
      <c r="F637" s="34"/>
      <c r="G637" s="34"/>
      <c r="V637" s="34"/>
      <c r="W637" s="34"/>
      <c r="X637" s="34"/>
      <c r="Y637" s="34"/>
      <c r="Z637" s="34"/>
      <c r="AA637" s="34"/>
      <c r="AB637" s="34"/>
    </row>
    <row r="638" spans="1:28">
      <c r="A638" s="34"/>
      <c r="B638" s="34"/>
      <c r="C638" s="34"/>
      <c r="D638" s="34"/>
      <c r="E638" s="34"/>
      <c r="F638" s="34"/>
      <c r="G638" s="34"/>
      <c r="V638" s="34"/>
      <c r="W638" s="34"/>
      <c r="X638" s="34"/>
      <c r="Y638" s="34"/>
      <c r="Z638" s="34"/>
      <c r="AA638" s="34"/>
      <c r="AB638" s="34"/>
    </row>
    <row r="639" spans="1:28">
      <c r="A639" s="34"/>
      <c r="B639" s="34"/>
      <c r="C639" s="34"/>
      <c r="D639" s="34"/>
      <c r="E639" s="34"/>
      <c r="F639" s="34"/>
      <c r="G639" s="34"/>
      <c r="V639" s="34"/>
      <c r="W639" s="34"/>
      <c r="X639" s="34"/>
      <c r="Y639" s="34"/>
      <c r="Z639" s="34"/>
      <c r="AA639" s="34"/>
      <c r="AB639" s="34"/>
    </row>
    <row r="640" spans="1:28">
      <c r="A640" s="34"/>
      <c r="B640" s="34"/>
      <c r="C640" s="34"/>
      <c r="D640" s="34"/>
      <c r="E640" s="34"/>
      <c r="F640" s="34"/>
      <c r="G640" s="34"/>
      <c r="V640" s="34"/>
      <c r="W640" s="34"/>
      <c r="X640" s="34"/>
      <c r="Y640" s="34"/>
      <c r="Z640" s="34"/>
      <c r="AA640" s="34"/>
      <c r="AB640" s="34"/>
    </row>
    <row r="641" spans="1:28">
      <c r="A641" s="34"/>
      <c r="B641" s="34"/>
      <c r="C641" s="34"/>
      <c r="D641" s="34"/>
      <c r="E641" s="34"/>
      <c r="F641" s="34"/>
      <c r="G641" s="34"/>
      <c r="V641" s="34"/>
      <c r="W641" s="34"/>
      <c r="X641" s="34"/>
      <c r="Y641" s="34"/>
      <c r="Z641" s="34"/>
      <c r="AA641" s="34"/>
      <c r="AB641" s="34"/>
    </row>
    <row r="642" spans="1:28">
      <c r="A642" s="34"/>
      <c r="B642" s="34"/>
      <c r="C642" s="34"/>
      <c r="D642" s="34"/>
      <c r="E642" s="34"/>
      <c r="F642" s="34"/>
      <c r="G642" s="34"/>
      <c r="V642" s="34"/>
      <c r="W642" s="34"/>
      <c r="X642" s="34"/>
      <c r="Y642" s="34"/>
      <c r="Z642" s="34"/>
      <c r="AA642" s="34"/>
      <c r="AB642" s="34"/>
    </row>
    <row r="643" spans="1:28">
      <c r="A643" s="34"/>
      <c r="B643" s="34"/>
      <c r="C643" s="34"/>
      <c r="D643" s="34"/>
      <c r="E643" s="34"/>
      <c r="F643" s="34"/>
      <c r="G643" s="34"/>
      <c r="V643" s="34"/>
      <c r="W643" s="34"/>
      <c r="X643" s="34"/>
      <c r="Y643" s="34"/>
      <c r="Z643" s="34"/>
      <c r="AA643" s="34"/>
      <c r="AB643" s="34"/>
    </row>
    <row r="644" spans="1:28">
      <c r="A644" s="34"/>
      <c r="B644" s="34"/>
      <c r="C644" s="34"/>
      <c r="D644" s="34"/>
      <c r="E644" s="34"/>
      <c r="F644" s="34"/>
      <c r="G644" s="34"/>
      <c r="V644" s="34"/>
      <c r="W644" s="34"/>
      <c r="X644" s="34"/>
      <c r="Y644" s="34"/>
      <c r="Z644" s="34"/>
      <c r="AA644" s="34"/>
      <c r="AB644" s="34"/>
    </row>
    <row r="645" spans="1:28">
      <c r="A645" s="34"/>
      <c r="B645" s="34"/>
      <c r="C645" s="34"/>
      <c r="D645" s="34"/>
      <c r="E645" s="34"/>
      <c r="F645" s="34"/>
      <c r="G645" s="34"/>
      <c r="V645" s="34"/>
      <c r="W645" s="34"/>
      <c r="X645" s="34"/>
      <c r="Y645" s="34"/>
      <c r="Z645" s="34"/>
      <c r="AA645" s="34"/>
      <c r="AB645" s="34"/>
    </row>
    <row r="646" spans="1:28">
      <c r="A646" s="34"/>
      <c r="B646" s="34"/>
      <c r="C646" s="34"/>
      <c r="D646" s="34"/>
      <c r="E646" s="34"/>
      <c r="F646" s="34"/>
      <c r="G646" s="34"/>
      <c r="V646" s="34"/>
      <c r="W646" s="34"/>
      <c r="X646" s="34"/>
      <c r="Y646" s="34"/>
      <c r="Z646" s="34"/>
      <c r="AA646" s="34"/>
      <c r="AB646" s="34"/>
    </row>
    <row r="647" spans="1:28">
      <c r="A647" s="34"/>
      <c r="B647" s="34"/>
      <c r="C647" s="34"/>
      <c r="D647" s="34"/>
      <c r="E647" s="34"/>
      <c r="F647" s="34"/>
      <c r="G647" s="34"/>
      <c r="V647" s="34"/>
      <c r="W647" s="34"/>
      <c r="X647" s="34"/>
      <c r="Y647" s="34"/>
      <c r="Z647" s="34"/>
      <c r="AA647" s="34"/>
      <c r="AB647" s="34"/>
    </row>
    <row r="648" spans="1:28">
      <c r="A648" s="34"/>
      <c r="B648" s="34"/>
      <c r="C648" s="34"/>
      <c r="D648" s="34"/>
      <c r="E648" s="34"/>
      <c r="F648" s="34"/>
      <c r="G648" s="34"/>
      <c r="V648" s="34"/>
      <c r="W648" s="34"/>
      <c r="X648" s="34"/>
      <c r="Y648" s="34"/>
      <c r="Z648" s="34"/>
      <c r="AA648" s="34"/>
      <c r="AB648" s="34"/>
    </row>
    <row r="649" spans="1:28">
      <c r="A649" s="34"/>
      <c r="B649" s="34"/>
      <c r="C649" s="34"/>
      <c r="D649" s="34"/>
      <c r="E649" s="34"/>
      <c r="F649" s="34"/>
      <c r="G649" s="34"/>
      <c r="V649" s="34"/>
      <c r="W649" s="34"/>
      <c r="X649" s="34"/>
      <c r="Y649" s="34"/>
      <c r="Z649" s="34"/>
      <c r="AA649" s="34"/>
      <c r="AB649" s="34"/>
    </row>
    <row r="650" spans="1:28">
      <c r="A650" s="34"/>
      <c r="B650" s="34"/>
      <c r="C650" s="34"/>
      <c r="D650" s="34"/>
      <c r="E650" s="34"/>
      <c r="F650" s="34"/>
      <c r="G650" s="34"/>
      <c r="V650" s="34"/>
      <c r="W650" s="34"/>
      <c r="X650" s="34"/>
      <c r="Y650" s="34"/>
      <c r="Z650" s="34"/>
      <c r="AA650" s="34"/>
      <c r="AB650" s="34"/>
    </row>
    <row r="651" spans="1:28">
      <c r="A651" s="34"/>
      <c r="B651" s="34"/>
      <c r="C651" s="34"/>
      <c r="D651" s="34"/>
      <c r="E651" s="34"/>
      <c r="F651" s="34"/>
      <c r="G651" s="34"/>
      <c r="V651" s="34"/>
      <c r="W651" s="34"/>
      <c r="X651" s="34"/>
      <c r="Y651" s="34"/>
      <c r="Z651" s="34"/>
      <c r="AA651" s="34"/>
      <c r="AB651" s="34"/>
    </row>
    <row r="652" spans="1:28">
      <c r="A652" s="34"/>
      <c r="B652" s="34"/>
      <c r="C652" s="34"/>
      <c r="D652" s="34"/>
      <c r="E652" s="34"/>
      <c r="F652" s="34"/>
      <c r="G652" s="34"/>
      <c r="V652" s="34"/>
      <c r="W652" s="34"/>
      <c r="X652" s="34"/>
      <c r="Y652" s="34"/>
      <c r="Z652" s="34"/>
      <c r="AA652" s="34"/>
      <c r="AB652" s="34"/>
    </row>
    <row r="653" spans="1:28">
      <c r="A653" s="34"/>
      <c r="B653" s="34"/>
      <c r="C653" s="34"/>
      <c r="D653" s="34"/>
      <c r="E653" s="34"/>
      <c r="F653" s="34"/>
      <c r="G653" s="34"/>
      <c r="V653" s="34"/>
      <c r="W653" s="34"/>
      <c r="X653" s="34"/>
      <c r="Y653" s="34"/>
      <c r="Z653" s="34"/>
      <c r="AA653" s="34"/>
      <c r="AB653" s="34"/>
    </row>
    <row r="654" spans="1:28">
      <c r="A654" s="34"/>
      <c r="B654" s="34"/>
      <c r="C654" s="34"/>
      <c r="D654" s="34"/>
      <c r="E654" s="34"/>
      <c r="F654" s="34"/>
      <c r="G654" s="34"/>
      <c r="V654" s="34"/>
      <c r="W654" s="34"/>
      <c r="X654" s="34"/>
      <c r="Y654" s="34"/>
      <c r="Z654" s="34"/>
      <c r="AA654" s="34"/>
      <c r="AB654" s="34"/>
    </row>
    <row r="655" spans="1:28">
      <c r="A655" s="34"/>
      <c r="B655" s="34"/>
      <c r="C655" s="34"/>
      <c r="D655" s="34"/>
      <c r="E655" s="34"/>
      <c r="F655" s="34"/>
      <c r="G655" s="34"/>
      <c r="V655" s="34"/>
      <c r="W655" s="34"/>
      <c r="X655" s="34"/>
      <c r="Y655" s="34"/>
      <c r="Z655" s="34"/>
      <c r="AA655" s="34"/>
      <c r="AB655" s="34"/>
    </row>
    <row r="656" spans="1:28">
      <c r="A656" s="34"/>
      <c r="B656" s="34"/>
      <c r="C656" s="34"/>
      <c r="D656" s="34"/>
      <c r="E656" s="34"/>
      <c r="F656" s="34"/>
      <c r="G656" s="34"/>
      <c r="V656" s="34"/>
      <c r="W656" s="34"/>
      <c r="X656" s="34"/>
      <c r="Y656" s="34"/>
      <c r="Z656" s="34"/>
      <c r="AA656" s="34"/>
      <c r="AB656" s="34"/>
    </row>
    <row r="657" spans="1:28">
      <c r="A657" s="34"/>
      <c r="B657" s="34"/>
      <c r="C657" s="34"/>
      <c r="D657" s="34"/>
      <c r="E657" s="34"/>
      <c r="F657" s="34"/>
      <c r="G657" s="34"/>
      <c r="V657" s="34"/>
      <c r="W657" s="34"/>
      <c r="X657" s="34"/>
      <c r="Y657" s="34"/>
      <c r="Z657" s="34"/>
      <c r="AA657" s="34"/>
      <c r="AB657" s="34"/>
    </row>
    <row r="658" spans="1:28">
      <c r="A658" s="34"/>
      <c r="B658" s="34"/>
      <c r="C658" s="34"/>
      <c r="D658" s="34"/>
      <c r="E658" s="34"/>
      <c r="F658" s="34"/>
      <c r="G658" s="34"/>
      <c r="V658" s="34"/>
      <c r="W658" s="34"/>
      <c r="X658" s="34"/>
      <c r="Y658" s="34"/>
      <c r="Z658" s="34"/>
      <c r="AA658" s="34"/>
      <c r="AB658" s="34"/>
    </row>
    <row r="659" spans="1:28">
      <c r="A659" s="34"/>
      <c r="B659" s="34"/>
      <c r="C659" s="34"/>
      <c r="D659" s="34"/>
      <c r="E659" s="34"/>
      <c r="F659" s="34"/>
      <c r="G659" s="34"/>
      <c r="V659" s="34"/>
      <c r="W659" s="34"/>
      <c r="X659" s="34"/>
      <c r="Y659" s="34"/>
      <c r="Z659" s="34"/>
      <c r="AA659" s="34"/>
      <c r="AB659" s="34"/>
    </row>
    <row r="660" spans="1:28">
      <c r="A660" s="34"/>
      <c r="B660" s="34"/>
      <c r="C660" s="34"/>
      <c r="D660" s="34"/>
      <c r="E660" s="34"/>
      <c r="F660" s="34"/>
      <c r="G660" s="34"/>
      <c r="V660" s="34"/>
      <c r="W660" s="34"/>
      <c r="X660" s="34"/>
      <c r="Y660" s="34"/>
      <c r="Z660" s="34"/>
      <c r="AA660" s="34"/>
      <c r="AB660" s="34"/>
    </row>
    <row r="661" spans="1:28">
      <c r="A661" s="34"/>
      <c r="B661" s="34"/>
      <c r="C661" s="34"/>
      <c r="D661" s="34"/>
      <c r="E661" s="34"/>
      <c r="F661" s="34"/>
      <c r="G661" s="34"/>
      <c r="V661" s="34"/>
      <c r="W661" s="34"/>
      <c r="X661" s="34"/>
      <c r="Y661" s="34"/>
      <c r="Z661" s="34"/>
      <c r="AA661" s="34"/>
      <c r="AB661" s="34"/>
    </row>
    <row r="662" spans="1:28">
      <c r="A662" s="34"/>
      <c r="B662" s="34"/>
      <c r="C662" s="34"/>
      <c r="D662" s="34"/>
      <c r="E662" s="34"/>
      <c r="F662" s="34"/>
      <c r="G662" s="34"/>
      <c r="V662" s="34"/>
      <c r="W662" s="34"/>
      <c r="X662" s="34"/>
      <c r="Y662" s="34"/>
      <c r="Z662" s="34"/>
      <c r="AA662" s="34"/>
      <c r="AB662" s="34"/>
    </row>
    <row r="663" spans="1:28">
      <c r="A663" s="34"/>
      <c r="B663" s="34"/>
      <c r="C663" s="34"/>
      <c r="D663" s="34"/>
      <c r="E663" s="34"/>
      <c r="F663" s="34"/>
      <c r="G663" s="34"/>
      <c r="V663" s="34"/>
      <c r="W663" s="34"/>
      <c r="X663" s="34"/>
      <c r="Y663" s="34"/>
      <c r="Z663" s="34"/>
      <c r="AA663" s="34"/>
      <c r="AB663" s="34"/>
    </row>
    <row r="664" spans="1:28">
      <c r="A664" s="34"/>
      <c r="B664" s="34"/>
      <c r="C664" s="34"/>
      <c r="D664" s="34"/>
      <c r="E664" s="34"/>
      <c r="F664" s="34"/>
      <c r="G664" s="34"/>
      <c r="V664" s="34"/>
      <c r="W664" s="34"/>
      <c r="X664" s="34"/>
      <c r="Y664" s="34"/>
      <c r="Z664" s="34"/>
      <c r="AA664" s="34"/>
      <c r="AB664" s="34"/>
    </row>
    <row r="665" spans="1:28">
      <c r="A665" s="34"/>
      <c r="B665" s="34"/>
      <c r="C665" s="34"/>
      <c r="D665" s="34"/>
      <c r="E665" s="34"/>
      <c r="F665" s="34"/>
      <c r="G665" s="34"/>
      <c r="V665" s="34"/>
      <c r="W665" s="34"/>
      <c r="X665" s="34"/>
      <c r="Y665" s="34"/>
      <c r="Z665" s="34"/>
      <c r="AA665" s="34"/>
      <c r="AB665" s="34"/>
    </row>
    <row r="666" spans="1:28">
      <c r="A666" s="34"/>
      <c r="B666" s="34"/>
      <c r="C666" s="34"/>
      <c r="D666" s="34"/>
      <c r="E666" s="34"/>
      <c r="F666" s="34"/>
      <c r="G666" s="34"/>
      <c r="V666" s="34"/>
      <c r="W666" s="34"/>
      <c r="X666" s="34"/>
      <c r="Y666" s="34"/>
      <c r="Z666" s="34"/>
      <c r="AA666" s="34"/>
      <c r="AB666" s="34"/>
    </row>
    <row r="667" spans="1:28">
      <c r="A667" s="34"/>
      <c r="B667" s="34"/>
      <c r="C667" s="34"/>
      <c r="D667" s="34"/>
      <c r="E667" s="34"/>
      <c r="F667" s="34"/>
      <c r="G667" s="34"/>
      <c r="V667" s="34"/>
      <c r="W667" s="34"/>
      <c r="X667" s="34"/>
      <c r="Y667" s="34"/>
      <c r="Z667" s="34"/>
      <c r="AA667" s="34"/>
      <c r="AB667" s="34"/>
    </row>
    <row r="668" spans="1:28">
      <c r="A668" s="34"/>
      <c r="B668" s="34"/>
      <c r="C668" s="34"/>
      <c r="D668" s="34"/>
      <c r="E668" s="34"/>
      <c r="F668" s="34"/>
      <c r="G668" s="34"/>
      <c r="V668" s="34"/>
      <c r="W668" s="34"/>
      <c r="X668" s="34"/>
      <c r="Y668" s="34"/>
      <c r="Z668" s="34"/>
      <c r="AA668" s="34"/>
      <c r="AB668" s="34"/>
    </row>
    <row r="669" spans="1:28">
      <c r="A669" s="34"/>
      <c r="B669" s="34"/>
      <c r="C669" s="34"/>
      <c r="D669" s="34"/>
      <c r="E669" s="34"/>
      <c r="F669" s="34"/>
      <c r="G669" s="34"/>
      <c r="V669" s="34"/>
      <c r="W669" s="34"/>
      <c r="X669" s="34"/>
      <c r="Y669" s="34"/>
      <c r="Z669" s="34"/>
      <c r="AA669" s="34"/>
      <c r="AB669" s="34"/>
    </row>
    <row r="670" spans="1:28">
      <c r="A670" s="34"/>
      <c r="B670" s="34"/>
      <c r="C670" s="34"/>
      <c r="D670" s="34"/>
      <c r="E670" s="34"/>
      <c r="F670" s="34"/>
      <c r="G670" s="34"/>
      <c r="V670" s="34"/>
      <c r="W670" s="34"/>
      <c r="X670" s="34"/>
      <c r="Y670" s="34"/>
      <c r="Z670" s="34"/>
      <c r="AA670" s="34"/>
      <c r="AB670" s="34"/>
    </row>
    <row r="671" spans="1:28">
      <c r="A671" s="34"/>
      <c r="B671" s="34"/>
      <c r="C671" s="34"/>
      <c r="D671" s="34"/>
      <c r="E671" s="34"/>
      <c r="F671" s="34"/>
      <c r="G671" s="34"/>
      <c r="V671" s="34"/>
      <c r="W671" s="34"/>
      <c r="X671" s="34"/>
      <c r="Y671" s="34"/>
      <c r="Z671" s="34"/>
      <c r="AA671" s="34"/>
      <c r="AB671" s="34"/>
    </row>
    <row r="672" spans="1:28">
      <c r="A672" s="34"/>
      <c r="B672" s="34"/>
      <c r="C672" s="34"/>
      <c r="D672" s="34"/>
      <c r="E672" s="34"/>
      <c r="F672" s="34"/>
      <c r="G672" s="34"/>
      <c r="V672" s="34"/>
      <c r="W672" s="34"/>
      <c r="X672" s="34"/>
      <c r="Y672" s="34"/>
      <c r="Z672" s="34"/>
      <c r="AA672" s="34"/>
      <c r="AB672" s="34"/>
    </row>
    <row r="673" spans="1:28">
      <c r="A673" s="34"/>
      <c r="B673" s="34"/>
      <c r="C673" s="34"/>
      <c r="D673" s="34"/>
      <c r="E673" s="34"/>
      <c r="F673" s="34"/>
      <c r="G673" s="34"/>
      <c r="V673" s="34"/>
      <c r="W673" s="34"/>
      <c r="X673" s="34"/>
      <c r="Y673" s="34"/>
      <c r="Z673" s="34"/>
      <c r="AA673" s="34"/>
      <c r="AB673" s="34"/>
    </row>
    <row r="674" spans="1:28">
      <c r="A674" s="34"/>
      <c r="B674" s="34"/>
      <c r="C674" s="34"/>
      <c r="D674" s="34"/>
      <c r="E674" s="34"/>
      <c r="F674" s="34"/>
      <c r="G674" s="34"/>
      <c r="V674" s="34"/>
      <c r="W674" s="34"/>
      <c r="X674" s="34"/>
      <c r="Y674" s="34"/>
      <c r="Z674" s="34"/>
      <c r="AA674" s="34"/>
      <c r="AB674" s="34"/>
    </row>
    <row r="675" spans="1:28">
      <c r="A675" s="34"/>
      <c r="B675" s="34"/>
      <c r="C675" s="34"/>
      <c r="D675" s="34"/>
      <c r="E675" s="34"/>
      <c r="F675" s="34"/>
      <c r="G675" s="34"/>
      <c r="V675" s="34"/>
      <c r="W675" s="34"/>
      <c r="X675" s="34"/>
      <c r="Y675" s="34"/>
      <c r="Z675" s="34"/>
      <c r="AA675" s="34"/>
      <c r="AB675" s="34"/>
    </row>
    <row r="676" spans="1:28">
      <c r="A676" s="34"/>
      <c r="B676" s="34"/>
      <c r="C676" s="34"/>
      <c r="D676" s="34"/>
      <c r="E676" s="34"/>
      <c r="F676" s="34"/>
      <c r="G676" s="34"/>
      <c r="V676" s="34"/>
      <c r="W676" s="34"/>
      <c r="X676" s="34"/>
      <c r="Y676" s="34"/>
      <c r="Z676" s="34"/>
      <c r="AA676" s="34"/>
      <c r="AB676" s="34"/>
    </row>
    <row r="677" spans="1:28">
      <c r="A677" s="34"/>
      <c r="B677" s="34"/>
      <c r="C677" s="34"/>
      <c r="D677" s="34"/>
      <c r="E677" s="34"/>
      <c r="F677" s="34"/>
      <c r="G677" s="34"/>
      <c r="V677" s="34"/>
      <c r="W677" s="34"/>
      <c r="X677" s="34"/>
      <c r="Y677" s="34"/>
      <c r="Z677" s="34"/>
      <c r="AA677" s="34"/>
      <c r="AB677" s="34"/>
    </row>
    <row r="678" spans="1:28">
      <c r="A678" s="34"/>
      <c r="B678" s="34"/>
      <c r="C678" s="34"/>
      <c r="D678" s="34"/>
      <c r="E678" s="34"/>
      <c r="F678" s="34"/>
      <c r="G678" s="34"/>
      <c r="V678" s="34"/>
      <c r="W678" s="34"/>
      <c r="X678" s="34"/>
      <c r="Y678" s="34"/>
      <c r="Z678" s="34"/>
      <c r="AA678" s="34"/>
      <c r="AB678" s="34"/>
    </row>
    <row r="679" spans="1:28">
      <c r="A679" s="34"/>
      <c r="B679" s="34"/>
      <c r="C679" s="34"/>
      <c r="D679" s="34"/>
      <c r="E679" s="34"/>
      <c r="F679" s="34"/>
      <c r="G679" s="34"/>
      <c r="V679" s="34"/>
      <c r="W679" s="34"/>
      <c r="X679" s="34"/>
      <c r="Y679" s="34"/>
      <c r="Z679" s="34"/>
      <c r="AA679" s="34"/>
      <c r="AB679" s="34"/>
    </row>
    <row r="680" spans="1:28">
      <c r="A680" s="34"/>
      <c r="B680" s="34"/>
      <c r="C680" s="34"/>
      <c r="D680" s="34"/>
      <c r="E680" s="34"/>
      <c r="F680" s="34"/>
      <c r="G680" s="34"/>
      <c r="V680" s="34"/>
      <c r="W680" s="34"/>
      <c r="X680" s="34"/>
      <c r="Y680" s="34"/>
      <c r="Z680" s="34"/>
      <c r="AA680" s="34"/>
      <c r="AB680" s="34"/>
    </row>
    <row r="681" spans="1:28">
      <c r="A681" s="34"/>
      <c r="B681" s="34"/>
      <c r="C681" s="34"/>
      <c r="D681" s="34"/>
      <c r="E681" s="34"/>
      <c r="F681" s="34"/>
      <c r="G681" s="34"/>
      <c r="V681" s="34"/>
      <c r="W681" s="34"/>
      <c r="X681" s="34"/>
      <c r="Y681" s="34"/>
      <c r="Z681" s="34"/>
      <c r="AA681" s="34"/>
      <c r="AB681" s="34"/>
    </row>
    <row r="682" spans="1:28">
      <c r="A682" s="34"/>
      <c r="B682" s="34"/>
      <c r="C682" s="34"/>
      <c r="D682" s="34"/>
      <c r="E682" s="34"/>
      <c r="F682" s="34"/>
      <c r="G682" s="34"/>
      <c r="V682" s="34"/>
      <c r="W682" s="34"/>
      <c r="X682" s="34"/>
      <c r="Y682" s="34"/>
      <c r="Z682" s="34"/>
      <c r="AA682" s="34"/>
      <c r="AB682" s="34"/>
    </row>
    <row r="683" spans="1:28">
      <c r="A683" s="34"/>
      <c r="B683" s="34"/>
      <c r="C683" s="34"/>
      <c r="D683" s="34"/>
      <c r="E683" s="34"/>
      <c r="F683" s="34"/>
      <c r="G683" s="34"/>
      <c r="V683" s="34"/>
      <c r="W683" s="34"/>
      <c r="X683" s="34"/>
      <c r="Y683" s="34"/>
      <c r="Z683" s="34"/>
      <c r="AA683" s="34"/>
      <c r="AB683" s="34"/>
    </row>
    <row r="684" spans="1:28">
      <c r="A684" s="34"/>
      <c r="B684" s="34"/>
      <c r="C684" s="34"/>
      <c r="D684" s="34"/>
      <c r="E684" s="34"/>
      <c r="F684" s="34"/>
      <c r="G684" s="34"/>
      <c r="V684" s="34"/>
      <c r="W684" s="34"/>
      <c r="X684" s="34"/>
      <c r="Y684" s="34"/>
      <c r="Z684" s="34"/>
      <c r="AA684" s="34"/>
      <c r="AB684" s="34"/>
    </row>
    <row r="685" spans="1:28">
      <c r="A685" s="34"/>
      <c r="B685" s="34"/>
      <c r="C685" s="34"/>
      <c r="D685" s="34"/>
      <c r="E685" s="34"/>
      <c r="F685" s="34"/>
      <c r="G685" s="34"/>
      <c r="V685" s="34"/>
      <c r="W685" s="34"/>
      <c r="X685" s="34"/>
      <c r="Y685" s="34"/>
      <c r="Z685" s="34"/>
      <c r="AA685" s="34"/>
      <c r="AB685" s="34"/>
    </row>
    <row r="686" spans="1:28">
      <c r="A686" s="34"/>
      <c r="B686" s="34"/>
      <c r="C686" s="34"/>
      <c r="D686" s="34"/>
      <c r="E686" s="34"/>
      <c r="F686" s="34"/>
      <c r="G686" s="34"/>
      <c r="V686" s="34"/>
      <c r="W686" s="34"/>
      <c r="X686" s="34"/>
      <c r="Y686" s="34"/>
      <c r="Z686" s="34"/>
      <c r="AA686" s="34"/>
      <c r="AB686" s="34"/>
    </row>
    <row r="687" spans="1:28">
      <c r="A687" s="34"/>
      <c r="B687" s="34"/>
      <c r="C687" s="34"/>
      <c r="D687" s="34"/>
      <c r="E687" s="34"/>
      <c r="F687" s="34"/>
      <c r="G687" s="34"/>
      <c r="V687" s="34"/>
      <c r="W687" s="34"/>
      <c r="X687" s="34"/>
      <c r="Y687" s="34"/>
      <c r="Z687" s="34"/>
      <c r="AA687" s="34"/>
      <c r="AB687" s="34"/>
    </row>
    <row r="688" spans="1:28">
      <c r="A688" s="34"/>
      <c r="B688" s="34"/>
      <c r="C688" s="34"/>
      <c r="D688" s="34"/>
      <c r="E688" s="34"/>
      <c r="F688" s="34"/>
      <c r="G688" s="34"/>
      <c r="V688" s="34"/>
      <c r="W688" s="34"/>
      <c r="X688" s="34"/>
      <c r="Y688" s="34"/>
      <c r="Z688" s="34"/>
      <c r="AA688" s="34"/>
      <c r="AB688" s="34"/>
    </row>
    <row r="689" spans="1:28">
      <c r="A689" s="34"/>
      <c r="B689" s="34"/>
      <c r="C689" s="34"/>
      <c r="D689" s="34"/>
      <c r="E689" s="34"/>
      <c r="F689" s="34"/>
      <c r="G689" s="34"/>
      <c r="V689" s="34"/>
      <c r="W689" s="34"/>
      <c r="X689" s="34"/>
      <c r="Y689" s="34"/>
      <c r="Z689" s="34"/>
      <c r="AA689" s="34"/>
      <c r="AB689" s="34"/>
    </row>
    <row r="690" spans="1:28">
      <c r="A690" s="34"/>
      <c r="B690" s="34"/>
      <c r="C690" s="34"/>
      <c r="D690" s="34"/>
      <c r="E690" s="34"/>
      <c r="F690" s="34"/>
      <c r="G690" s="34"/>
      <c r="V690" s="34"/>
      <c r="W690" s="34"/>
      <c r="X690" s="34"/>
      <c r="Y690" s="34"/>
      <c r="Z690" s="34"/>
      <c r="AA690" s="34"/>
      <c r="AB690" s="34"/>
    </row>
    <row r="691" spans="1:28">
      <c r="A691" s="34"/>
      <c r="B691" s="34"/>
      <c r="C691" s="34"/>
      <c r="D691" s="34"/>
      <c r="E691" s="34"/>
      <c r="F691" s="34"/>
      <c r="G691" s="34"/>
      <c r="V691" s="34"/>
      <c r="W691" s="34"/>
      <c r="X691" s="34"/>
      <c r="Y691" s="34"/>
      <c r="Z691" s="34"/>
      <c r="AA691" s="34"/>
      <c r="AB691" s="34"/>
    </row>
    <row r="692" spans="1:28">
      <c r="A692" s="34"/>
      <c r="B692" s="34"/>
      <c r="C692" s="34"/>
      <c r="D692" s="34"/>
      <c r="E692" s="34"/>
      <c r="F692" s="34"/>
      <c r="G692" s="34"/>
      <c r="V692" s="34"/>
      <c r="W692" s="34"/>
      <c r="X692" s="34"/>
      <c r="Y692" s="34"/>
      <c r="Z692" s="34"/>
      <c r="AA692" s="34"/>
      <c r="AB692" s="34"/>
    </row>
    <row r="693" spans="1:28">
      <c r="A693" s="34"/>
      <c r="B693" s="34"/>
      <c r="C693" s="34"/>
      <c r="D693" s="34"/>
      <c r="E693" s="34"/>
      <c r="F693" s="34"/>
      <c r="G693" s="34"/>
      <c r="V693" s="34"/>
      <c r="W693" s="34"/>
      <c r="X693" s="34"/>
      <c r="Y693" s="34"/>
      <c r="Z693" s="34"/>
      <c r="AA693" s="34"/>
      <c r="AB693" s="34"/>
    </row>
    <row r="694" spans="1:28">
      <c r="A694" s="34"/>
      <c r="B694" s="34"/>
      <c r="C694" s="34"/>
      <c r="D694" s="34"/>
      <c r="E694" s="34"/>
      <c r="F694" s="34"/>
      <c r="G694" s="34"/>
      <c r="V694" s="34"/>
      <c r="W694" s="34"/>
      <c r="X694" s="34"/>
      <c r="Y694" s="34"/>
      <c r="Z694" s="34"/>
      <c r="AA694" s="34"/>
      <c r="AB694" s="34"/>
    </row>
    <row r="695" spans="1:28">
      <c r="A695" s="34"/>
      <c r="B695" s="34"/>
      <c r="C695" s="34"/>
      <c r="D695" s="34"/>
      <c r="E695" s="34"/>
      <c r="F695" s="34"/>
      <c r="G695" s="34"/>
      <c r="V695" s="34"/>
      <c r="W695" s="34"/>
      <c r="X695" s="34"/>
      <c r="Y695" s="34"/>
      <c r="Z695" s="34"/>
      <c r="AA695" s="34"/>
      <c r="AB695" s="34"/>
    </row>
    <row r="696" spans="1:28">
      <c r="A696" s="34"/>
      <c r="B696" s="34"/>
      <c r="C696" s="34"/>
      <c r="D696" s="34"/>
      <c r="E696" s="34"/>
      <c r="F696" s="34"/>
      <c r="G696" s="34"/>
      <c r="V696" s="34"/>
      <c r="W696" s="34"/>
      <c r="X696" s="34"/>
      <c r="Y696" s="34"/>
      <c r="Z696" s="34"/>
      <c r="AA696" s="34"/>
      <c r="AB696" s="34"/>
    </row>
    <row r="697" spans="1:28">
      <c r="A697" s="34"/>
      <c r="B697" s="34"/>
      <c r="C697" s="34"/>
      <c r="D697" s="34"/>
      <c r="E697" s="34"/>
      <c r="F697" s="34"/>
      <c r="G697" s="34"/>
      <c r="V697" s="34"/>
      <c r="W697" s="34"/>
      <c r="X697" s="34"/>
      <c r="Y697" s="34"/>
      <c r="Z697" s="34"/>
      <c r="AA697" s="34"/>
      <c r="AB697" s="34"/>
    </row>
    <row r="698" spans="1:28">
      <c r="A698" s="34"/>
      <c r="B698" s="34"/>
      <c r="C698" s="34"/>
      <c r="D698" s="34"/>
      <c r="E698" s="34"/>
      <c r="F698" s="34"/>
      <c r="G698" s="34"/>
      <c r="V698" s="34"/>
      <c r="W698" s="34"/>
      <c r="X698" s="34"/>
      <c r="Y698" s="34"/>
      <c r="Z698" s="34"/>
      <c r="AA698" s="34"/>
      <c r="AB698" s="34"/>
    </row>
    <row r="699" spans="1:28">
      <c r="A699" s="34"/>
      <c r="B699" s="34"/>
      <c r="C699" s="34"/>
      <c r="D699" s="34"/>
      <c r="E699" s="34"/>
      <c r="F699" s="34"/>
      <c r="G699" s="34"/>
      <c r="V699" s="34"/>
      <c r="W699" s="34"/>
      <c r="X699" s="34"/>
      <c r="Y699" s="34"/>
      <c r="Z699" s="34"/>
      <c r="AA699" s="34"/>
      <c r="AB699" s="34"/>
    </row>
    <row r="700" spans="1:28">
      <c r="A700" s="34"/>
      <c r="B700" s="34"/>
      <c r="C700" s="34"/>
      <c r="D700" s="34"/>
      <c r="E700" s="34"/>
      <c r="F700" s="34"/>
      <c r="G700" s="34"/>
      <c r="V700" s="34"/>
      <c r="W700" s="34"/>
      <c r="X700" s="34"/>
      <c r="Y700" s="34"/>
      <c r="Z700" s="34"/>
      <c r="AA700" s="34"/>
      <c r="AB700" s="34"/>
    </row>
    <row r="701" spans="1:28">
      <c r="A701" s="34"/>
      <c r="B701" s="34"/>
      <c r="C701" s="34"/>
      <c r="D701" s="34"/>
      <c r="E701" s="34"/>
      <c r="F701" s="34"/>
      <c r="G701" s="34"/>
      <c r="V701" s="34"/>
      <c r="W701" s="34"/>
      <c r="X701" s="34"/>
      <c r="Y701" s="34"/>
      <c r="Z701" s="34"/>
      <c r="AA701" s="34"/>
      <c r="AB701" s="34"/>
    </row>
    <row r="702" spans="1:28">
      <c r="A702" s="34"/>
      <c r="B702" s="34"/>
      <c r="C702" s="34"/>
      <c r="D702" s="34"/>
      <c r="E702" s="34"/>
      <c r="F702" s="34"/>
      <c r="G702" s="34"/>
      <c r="V702" s="34"/>
      <c r="W702" s="34"/>
      <c r="X702" s="34"/>
      <c r="Y702" s="34"/>
      <c r="Z702" s="34"/>
      <c r="AA702" s="34"/>
      <c r="AB702" s="34"/>
    </row>
    <row r="703" spans="1:28">
      <c r="A703" s="34"/>
      <c r="B703" s="34"/>
      <c r="C703" s="34"/>
      <c r="D703" s="34"/>
      <c r="E703" s="34"/>
      <c r="F703" s="34"/>
      <c r="G703" s="34"/>
      <c r="V703" s="34"/>
      <c r="W703" s="34"/>
      <c r="X703" s="34"/>
      <c r="Y703" s="34"/>
      <c r="Z703" s="34"/>
      <c r="AA703" s="34"/>
      <c r="AB703" s="34"/>
    </row>
    <row r="704" spans="1:28">
      <c r="A704" s="34"/>
      <c r="B704" s="34"/>
      <c r="C704" s="34"/>
      <c r="D704" s="34"/>
      <c r="E704" s="34"/>
      <c r="F704" s="34"/>
      <c r="G704" s="34"/>
      <c r="V704" s="34"/>
      <c r="W704" s="34"/>
      <c r="X704" s="34"/>
      <c r="Y704" s="34"/>
      <c r="Z704" s="34"/>
      <c r="AA704" s="34"/>
      <c r="AB704" s="34"/>
    </row>
    <row r="705" spans="1:28">
      <c r="A705" s="34"/>
      <c r="B705" s="34"/>
      <c r="C705" s="34"/>
      <c r="D705" s="34"/>
      <c r="E705" s="34"/>
      <c r="F705" s="34"/>
      <c r="G705" s="34"/>
      <c r="V705" s="34"/>
      <c r="W705" s="34"/>
      <c r="X705" s="34"/>
      <c r="Y705" s="34"/>
      <c r="Z705" s="34"/>
      <c r="AA705" s="34"/>
      <c r="AB705" s="34"/>
    </row>
    <row r="706" spans="1:28">
      <c r="A706" s="34"/>
      <c r="B706" s="34"/>
      <c r="C706" s="34"/>
      <c r="D706" s="34"/>
      <c r="E706" s="34"/>
      <c r="F706" s="34"/>
      <c r="G706" s="34"/>
      <c r="V706" s="34"/>
      <c r="W706" s="34"/>
      <c r="X706" s="34"/>
      <c r="Y706" s="34"/>
      <c r="Z706" s="34"/>
      <c r="AA706" s="34"/>
      <c r="AB706" s="34"/>
    </row>
    <row r="707" spans="1:28">
      <c r="A707" s="34"/>
      <c r="B707" s="34"/>
      <c r="C707" s="34"/>
      <c r="D707" s="34"/>
      <c r="E707" s="34"/>
      <c r="F707" s="34"/>
      <c r="G707" s="34"/>
      <c r="V707" s="34"/>
      <c r="W707" s="34"/>
      <c r="X707" s="34"/>
      <c r="Y707" s="34"/>
      <c r="Z707" s="34"/>
      <c r="AA707" s="34"/>
      <c r="AB707" s="34"/>
    </row>
    <row r="708" spans="1:28">
      <c r="A708" s="34"/>
      <c r="B708" s="34"/>
      <c r="C708" s="34"/>
      <c r="D708" s="34"/>
      <c r="E708" s="34"/>
      <c r="F708" s="34"/>
      <c r="G708" s="34"/>
      <c r="V708" s="34"/>
      <c r="W708" s="34"/>
      <c r="X708" s="34"/>
      <c r="Y708" s="34"/>
      <c r="Z708" s="34"/>
      <c r="AA708" s="34"/>
      <c r="AB708" s="34"/>
    </row>
    <row r="709" spans="1:28">
      <c r="A709" s="34"/>
      <c r="B709" s="34"/>
      <c r="C709" s="34"/>
      <c r="D709" s="34"/>
      <c r="E709" s="34"/>
      <c r="F709" s="34"/>
      <c r="G709" s="34"/>
      <c r="V709" s="34"/>
      <c r="W709" s="34"/>
      <c r="X709" s="34"/>
      <c r="Y709" s="34"/>
      <c r="Z709" s="34"/>
      <c r="AA709" s="34"/>
      <c r="AB709" s="34"/>
    </row>
    <row r="710" spans="1:28">
      <c r="A710" s="34"/>
      <c r="B710" s="34"/>
      <c r="C710" s="34"/>
      <c r="D710" s="34"/>
      <c r="E710" s="34"/>
      <c r="F710" s="34"/>
      <c r="G710" s="34"/>
      <c r="V710" s="34"/>
      <c r="W710" s="34"/>
      <c r="X710" s="34"/>
      <c r="Y710" s="34"/>
      <c r="Z710" s="34"/>
      <c r="AA710" s="34"/>
      <c r="AB710" s="34"/>
    </row>
    <row r="711" spans="1:28">
      <c r="A711" s="34"/>
      <c r="B711" s="34"/>
      <c r="C711" s="34"/>
      <c r="D711" s="34"/>
      <c r="E711" s="34"/>
      <c r="F711" s="34"/>
      <c r="G711" s="34"/>
      <c r="V711" s="34"/>
      <c r="W711" s="34"/>
      <c r="X711" s="34"/>
      <c r="Y711" s="34"/>
      <c r="Z711" s="34"/>
      <c r="AA711" s="34"/>
      <c r="AB711" s="34"/>
    </row>
    <row r="712" spans="1:28">
      <c r="A712" s="34"/>
      <c r="B712" s="34"/>
      <c r="C712" s="34"/>
      <c r="D712" s="34"/>
      <c r="E712" s="34"/>
      <c r="F712" s="34"/>
      <c r="G712" s="34"/>
      <c r="V712" s="34"/>
      <c r="W712" s="34"/>
      <c r="X712" s="34"/>
      <c r="Y712" s="34"/>
      <c r="Z712" s="34"/>
      <c r="AA712" s="34"/>
      <c r="AB712" s="34"/>
    </row>
    <row r="713" spans="1:28">
      <c r="A713" s="34"/>
      <c r="B713" s="34"/>
      <c r="C713" s="34"/>
      <c r="D713" s="34"/>
      <c r="E713" s="34"/>
      <c r="F713" s="34"/>
      <c r="G713" s="34"/>
      <c r="V713" s="34"/>
      <c r="W713" s="34"/>
      <c r="X713" s="34"/>
      <c r="Y713" s="34"/>
      <c r="Z713" s="34"/>
      <c r="AA713" s="34"/>
      <c r="AB713" s="34"/>
    </row>
    <row r="714" spans="1:28">
      <c r="A714" s="34"/>
      <c r="B714" s="34"/>
      <c r="C714" s="34"/>
      <c r="D714" s="34"/>
      <c r="E714" s="34"/>
      <c r="F714" s="34"/>
      <c r="G714" s="34"/>
      <c r="V714" s="34"/>
      <c r="W714" s="34"/>
      <c r="X714" s="34"/>
      <c r="Y714" s="34"/>
      <c r="Z714" s="34"/>
      <c r="AA714" s="34"/>
      <c r="AB714" s="34"/>
    </row>
    <row r="715" spans="1:28">
      <c r="A715" s="34"/>
      <c r="B715" s="34"/>
      <c r="C715" s="34"/>
      <c r="D715" s="34"/>
      <c r="E715" s="34"/>
      <c r="F715" s="34"/>
      <c r="G715" s="34"/>
      <c r="V715" s="34"/>
      <c r="W715" s="34"/>
      <c r="X715" s="34"/>
      <c r="Y715" s="34"/>
      <c r="Z715" s="34"/>
      <c r="AA715" s="34"/>
      <c r="AB715" s="34"/>
    </row>
    <row r="716" spans="1:28">
      <c r="A716" s="34"/>
      <c r="B716" s="34"/>
      <c r="C716" s="34"/>
      <c r="D716" s="34"/>
      <c r="E716" s="34"/>
      <c r="F716" s="34"/>
      <c r="G716" s="34"/>
      <c r="V716" s="34"/>
      <c r="W716" s="34"/>
      <c r="X716" s="34"/>
      <c r="Y716" s="34"/>
      <c r="Z716" s="34"/>
      <c r="AA716" s="34"/>
      <c r="AB716" s="34"/>
    </row>
    <row r="717" spans="1:28">
      <c r="A717" s="34"/>
      <c r="B717" s="34"/>
      <c r="C717" s="34"/>
      <c r="D717" s="34"/>
      <c r="E717" s="34"/>
      <c r="F717" s="34"/>
      <c r="G717" s="34"/>
      <c r="V717" s="34"/>
      <c r="W717" s="34"/>
      <c r="X717" s="34"/>
      <c r="Y717" s="34"/>
      <c r="Z717" s="34"/>
      <c r="AA717" s="34"/>
      <c r="AB717" s="34"/>
    </row>
    <row r="718" spans="1:28">
      <c r="A718" s="34"/>
      <c r="B718" s="34"/>
      <c r="C718" s="34"/>
      <c r="D718" s="34"/>
      <c r="E718" s="34"/>
      <c r="F718" s="34"/>
      <c r="G718" s="34"/>
      <c r="V718" s="34"/>
      <c r="W718" s="34"/>
      <c r="X718" s="34"/>
      <c r="Y718" s="34"/>
      <c r="Z718" s="34"/>
      <c r="AA718" s="34"/>
      <c r="AB718" s="34"/>
    </row>
    <row r="719" spans="1:28">
      <c r="A719" s="34"/>
      <c r="B719" s="34"/>
      <c r="C719" s="34"/>
      <c r="D719" s="34"/>
      <c r="E719" s="34"/>
      <c r="F719" s="34"/>
      <c r="G719" s="34"/>
      <c r="V719" s="34"/>
      <c r="W719" s="34"/>
      <c r="X719" s="34"/>
      <c r="Y719" s="34"/>
      <c r="Z719" s="34"/>
      <c r="AA719" s="34"/>
      <c r="AB719" s="34"/>
    </row>
    <row r="720" spans="1:28">
      <c r="A720" s="34"/>
      <c r="B720" s="34"/>
      <c r="C720" s="34"/>
      <c r="D720" s="34"/>
      <c r="E720" s="34"/>
      <c r="F720" s="34"/>
      <c r="G720" s="34"/>
      <c r="V720" s="34"/>
      <c r="W720" s="34"/>
      <c r="X720" s="34"/>
      <c r="Y720" s="34"/>
      <c r="Z720" s="34"/>
      <c r="AA720" s="34"/>
      <c r="AB720" s="34"/>
    </row>
    <row r="721" spans="1:28">
      <c r="A721" s="34"/>
      <c r="B721" s="34"/>
      <c r="C721" s="34"/>
      <c r="D721" s="34"/>
      <c r="E721" s="34"/>
      <c r="F721" s="34"/>
      <c r="G721" s="34"/>
      <c r="V721" s="34"/>
      <c r="W721" s="34"/>
      <c r="X721" s="34"/>
      <c r="Y721" s="34"/>
      <c r="Z721" s="34"/>
      <c r="AA721" s="34"/>
      <c r="AB721" s="34"/>
    </row>
    <row r="722" spans="1:28">
      <c r="A722" s="34"/>
      <c r="B722" s="34"/>
      <c r="C722" s="34"/>
      <c r="D722" s="34"/>
      <c r="E722" s="34"/>
      <c r="F722" s="34"/>
      <c r="G722" s="34"/>
      <c r="V722" s="34"/>
      <c r="W722" s="34"/>
      <c r="X722" s="34"/>
      <c r="Y722" s="34"/>
      <c r="Z722" s="34"/>
      <c r="AA722" s="34"/>
      <c r="AB722" s="34"/>
    </row>
    <row r="723" spans="1:28">
      <c r="A723" s="34"/>
      <c r="B723" s="34"/>
      <c r="C723" s="34"/>
      <c r="D723" s="34"/>
      <c r="E723" s="34"/>
      <c r="F723" s="34"/>
      <c r="G723" s="34"/>
      <c r="V723" s="34"/>
      <c r="W723" s="34"/>
      <c r="X723" s="34"/>
      <c r="Y723" s="34"/>
      <c r="Z723" s="34"/>
      <c r="AA723" s="34"/>
      <c r="AB723" s="34"/>
    </row>
    <row r="724" spans="1:28">
      <c r="A724" s="34"/>
      <c r="B724" s="34"/>
      <c r="C724" s="34"/>
      <c r="D724" s="34"/>
      <c r="E724" s="34"/>
      <c r="F724" s="34"/>
      <c r="G724" s="34"/>
      <c r="V724" s="34"/>
      <c r="W724" s="34"/>
      <c r="X724" s="34"/>
      <c r="Y724" s="34"/>
      <c r="Z724" s="34"/>
      <c r="AA724" s="34"/>
      <c r="AB724" s="34"/>
    </row>
    <row r="725" spans="1:28">
      <c r="A725" s="34"/>
      <c r="B725" s="34"/>
      <c r="C725" s="34"/>
      <c r="D725" s="34"/>
      <c r="E725" s="34"/>
      <c r="F725" s="34"/>
      <c r="G725" s="34"/>
      <c r="V725" s="34"/>
      <c r="W725" s="34"/>
      <c r="X725" s="34"/>
      <c r="Y725" s="34"/>
      <c r="Z725" s="34"/>
      <c r="AA725" s="34"/>
      <c r="AB725" s="34"/>
    </row>
    <row r="726" spans="1:28">
      <c r="A726" s="34"/>
      <c r="B726" s="34"/>
      <c r="C726" s="34"/>
      <c r="D726" s="34"/>
      <c r="E726" s="34"/>
      <c r="F726" s="34"/>
      <c r="G726" s="34"/>
      <c r="V726" s="34"/>
      <c r="W726" s="34"/>
      <c r="X726" s="34"/>
      <c r="Y726" s="34"/>
      <c r="Z726" s="34"/>
      <c r="AA726" s="34"/>
      <c r="AB726" s="34"/>
    </row>
    <row r="727" spans="1:28">
      <c r="A727" s="34"/>
      <c r="B727" s="34"/>
      <c r="C727" s="34"/>
      <c r="D727" s="34"/>
      <c r="E727" s="34"/>
      <c r="F727" s="34"/>
      <c r="G727" s="34"/>
      <c r="V727" s="34"/>
      <c r="W727" s="34"/>
      <c r="X727" s="34"/>
      <c r="Y727" s="34"/>
      <c r="Z727" s="34"/>
      <c r="AA727" s="34"/>
      <c r="AB727" s="34"/>
    </row>
    <row r="728" spans="1:28">
      <c r="A728" s="34"/>
      <c r="B728" s="34"/>
      <c r="C728" s="34"/>
      <c r="D728" s="34"/>
      <c r="E728" s="34"/>
      <c r="F728" s="34"/>
      <c r="G728" s="34"/>
      <c r="V728" s="34"/>
      <c r="W728" s="34"/>
      <c r="X728" s="34"/>
      <c r="Y728" s="34"/>
      <c r="Z728" s="34"/>
      <c r="AA728" s="34"/>
      <c r="AB728" s="34"/>
    </row>
    <row r="729" spans="1:28">
      <c r="A729" s="34"/>
      <c r="B729" s="34"/>
      <c r="C729" s="34"/>
      <c r="D729" s="34"/>
      <c r="E729" s="34"/>
      <c r="F729" s="34"/>
      <c r="G729" s="34"/>
      <c r="V729" s="34"/>
      <c r="W729" s="34"/>
      <c r="X729" s="34"/>
      <c r="Y729" s="34"/>
      <c r="Z729" s="34"/>
      <c r="AA729" s="34"/>
      <c r="AB729" s="34"/>
    </row>
    <row r="730" spans="1:28">
      <c r="A730" s="34"/>
      <c r="B730" s="34"/>
      <c r="C730" s="34"/>
      <c r="D730" s="34"/>
      <c r="E730" s="34"/>
      <c r="F730" s="34"/>
      <c r="G730" s="34"/>
      <c r="V730" s="34"/>
      <c r="W730" s="34"/>
      <c r="X730" s="34"/>
      <c r="Y730" s="34"/>
      <c r="Z730" s="34"/>
      <c r="AA730" s="34"/>
      <c r="AB730" s="34"/>
    </row>
    <row r="731" spans="1:28">
      <c r="A731" s="34"/>
      <c r="B731" s="34"/>
      <c r="C731" s="34"/>
      <c r="D731" s="34"/>
      <c r="E731" s="34"/>
      <c r="F731" s="34"/>
      <c r="G731" s="34"/>
      <c r="V731" s="34"/>
      <c r="W731" s="34"/>
      <c r="X731" s="34"/>
      <c r="Y731" s="34"/>
      <c r="Z731" s="34"/>
      <c r="AA731" s="34"/>
      <c r="AB731" s="34"/>
    </row>
    <row r="732" spans="1:28">
      <c r="A732" s="34"/>
      <c r="B732" s="34"/>
      <c r="C732" s="34"/>
      <c r="D732" s="34"/>
      <c r="E732" s="34"/>
      <c r="F732" s="34"/>
      <c r="G732" s="34"/>
      <c r="V732" s="34"/>
      <c r="W732" s="34"/>
      <c r="X732" s="34"/>
      <c r="Y732" s="34"/>
      <c r="Z732" s="34"/>
      <c r="AA732" s="34"/>
      <c r="AB732" s="34"/>
    </row>
    <row r="733" spans="1:28">
      <c r="A733" s="34"/>
      <c r="B733" s="34"/>
      <c r="C733" s="34"/>
      <c r="D733" s="34"/>
      <c r="E733" s="34"/>
      <c r="F733" s="34"/>
      <c r="G733" s="34"/>
      <c r="V733" s="34"/>
      <c r="W733" s="34"/>
      <c r="X733" s="34"/>
      <c r="Y733" s="34"/>
      <c r="Z733" s="34"/>
      <c r="AA733" s="34"/>
      <c r="AB733" s="34"/>
    </row>
    <row r="734" spans="1:28">
      <c r="A734" s="34"/>
      <c r="B734" s="34"/>
      <c r="C734" s="34"/>
      <c r="D734" s="34"/>
      <c r="E734" s="34"/>
      <c r="F734" s="34"/>
      <c r="G734" s="34"/>
      <c r="V734" s="34"/>
      <c r="W734" s="34"/>
      <c r="X734" s="34"/>
      <c r="Y734" s="34"/>
      <c r="Z734" s="34"/>
      <c r="AA734" s="34"/>
      <c r="AB734" s="34"/>
    </row>
    <row r="735" spans="1:28">
      <c r="A735" s="34"/>
      <c r="B735" s="34"/>
      <c r="C735" s="34"/>
      <c r="D735" s="34"/>
      <c r="E735" s="34"/>
      <c r="F735" s="34"/>
      <c r="G735" s="34"/>
      <c r="V735" s="34"/>
      <c r="W735" s="34"/>
      <c r="X735" s="34"/>
      <c r="Y735" s="34"/>
      <c r="Z735" s="34"/>
      <c r="AA735" s="34"/>
      <c r="AB735" s="34"/>
    </row>
    <row r="736" spans="1:28">
      <c r="A736" s="34"/>
      <c r="B736" s="34"/>
      <c r="C736" s="34"/>
      <c r="D736" s="34"/>
      <c r="E736" s="34"/>
      <c r="F736" s="34"/>
      <c r="G736" s="34"/>
      <c r="V736" s="34"/>
      <c r="W736" s="34"/>
      <c r="X736" s="34"/>
      <c r="Y736" s="34"/>
      <c r="Z736" s="34"/>
      <c r="AA736" s="34"/>
      <c r="AB736" s="34"/>
    </row>
    <row r="737" spans="1:28">
      <c r="A737" s="34"/>
      <c r="B737" s="34"/>
      <c r="C737" s="34"/>
      <c r="D737" s="34"/>
      <c r="E737" s="34"/>
      <c r="F737" s="34"/>
      <c r="G737" s="34"/>
      <c r="V737" s="34"/>
      <c r="W737" s="34"/>
      <c r="X737" s="34"/>
      <c r="Y737" s="34"/>
      <c r="Z737" s="34"/>
      <c r="AA737" s="34"/>
      <c r="AB737" s="34"/>
    </row>
    <row r="738" spans="1:28">
      <c r="A738" s="34"/>
      <c r="B738" s="34"/>
      <c r="C738" s="34"/>
      <c r="D738" s="34"/>
      <c r="E738" s="34"/>
      <c r="F738" s="34"/>
      <c r="G738" s="34"/>
      <c r="V738" s="34"/>
      <c r="W738" s="34"/>
      <c r="X738" s="34"/>
      <c r="Y738" s="34"/>
      <c r="Z738" s="34"/>
      <c r="AA738" s="34"/>
      <c r="AB738" s="34"/>
    </row>
    <row r="739" spans="1:28">
      <c r="A739" s="34"/>
      <c r="B739" s="34"/>
      <c r="C739" s="34"/>
      <c r="D739" s="34"/>
      <c r="E739" s="34"/>
      <c r="F739" s="34"/>
      <c r="G739" s="34"/>
      <c r="V739" s="34"/>
      <c r="W739" s="34"/>
      <c r="X739" s="34"/>
      <c r="Y739" s="34"/>
      <c r="Z739" s="34"/>
      <c r="AA739" s="34"/>
      <c r="AB739" s="34"/>
    </row>
    <row r="740" spans="1:28">
      <c r="A740" s="34"/>
      <c r="B740" s="34"/>
      <c r="C740" s="34"/>
      <c r="D740" s="34"/>
      <c r="E740" s="34"/>
      <c r="F740" s="34"/>
      <c r="G740" s="34"/>
      <c r="V740" s="34"/>
      <c r="W740" s="34"/>
      <c r="X740" s="34"/>
      <c r="Y740" s="34"/>
      <c r="Z740" s="34"/>
      <c r="AA740" s="34"/>
      <c r="AB740" s="34"/>
    </row>
    <row r="741" spans="1:28">
      <c r="A741" s="34"/>
      <c r="B741" s="34"/>
      <c r="C741" s="34"/>
      <c r="D741" s="34"/>
      <c r="E741" s="34"/>
      <c r="F741" s="34"/>
      <c r="G741" s="34"/>
      <c r="V741" s="34"/>
      <c r="W741" s="34"/>
      <c r="X741" s="34"/>
      <c r="Y741" s="34"/>
      <c r="Z741" s="34"/>
      <c r="AA741" s="34"/>
      <c r="AB741" s="34"/>
    </row>
    <row r="742" spans="1:28">
      <c r="A742" s="34"/>
      <c r="B742" s="34"/>
      <c r="C742" s="34"/>
      <c r="D742" s="34"/>
      <c r="E742" s="34"/>
      <c r="F742" s="34"/>
      <c r="G742" s="34"/>
      <c r="V742" s="34"/>
      <c r="W742" s="34"/>
      <c r="X742" s="34"/>
      <c r="Y742" s="34"/>
      <c r="Z742" s="34"/>
      <c r="AA742" s="34"/>
      <c r="AB742" s="34"/>
    </row>
    <row r="743" spans="1:28">
      <c r="A743" s="34"/>
      <c r="B743" s="34"/>
      <c r="C743" s="34"/>
      <c r="D743" s="34"/>
      <c r="E743" s="34"/>
      <c r="F743" s="34"/>
      <c r="G743" s="34"/>
      <c r="V743" s="34"/>
      <c r="W743" s="34"/>
      <c r="X743" s="34"/>
      <c r="Y743" s="34"/>
      <c r="Z743" s="34"/>
      <c r="AA743" s="34"/>
      <c r="AB743" s="34"/>
    </row>
    <row r="744" spans="1:28">
      <c r="A744" s="34"/>
      <c r="B744" s="34"/>
      <c r="C744" s="34"/>
      <c r="D744" s="34"/>
      <c r="E744" s="34"/>
      <c r="F744" s="34"/>
      <c r="G744" s="34"/>
      <c r="V744" s="34"/>
      <c r="W744" s="34"/>
      <c r="X744" s="34"/>
      <c r="Y744" s="34"/>
      <c r="Z744" s="34"/>
      <c r="AA744" s="34"/>
      <c r="AB744" s="34"/>
    </row>
    <row r="745" spans="1:28">
      <c r="A745" s="34"/>
      <c r="B745" s="34"/>
      <c r="C745" s="34"/>
      <c r="D745" s="34"/>
      <c r="E745" s="34"/>
      <c r="F745" s="34"/>
      <c r="G745" s="34"/>
      <c r="V745" s="34"/>
      <c r="W745" s="34"/>
      <c r="X745" s="34"/>
      <c r="Y745" s="34"/>
      <c r="Z745" s="34"/>
      <c r="AA745" s="34"/>
      <c r="AB745" s="34"/>
    </row>
    <row r="746" spans="1:28">
      <c r="A746" s="34"/>
      <c r="B746" s="34"/>
      <c r="C746" s="34"/>
      <c r="D746" s="34"/>
      <c r="E746" s="34"/>
      <c r="F746" s="34"/>
      <c r="G746" s="34"/>
      <c r="V746" s="34"/>
      <c r="W746" s="34"/>
      <c r="X746" s="34"/>
      <c r="Y746" s="34"/>
      <c r="Z746" s="34"/>
      <c r="AA746" s="34"/>
      <c r="AB746" s="34"/>
    </row>
    <row r="747" spans="1:28">
      <c r="A747" s="34"/>
      <c r="B747" s="34"/>
      <c r="C747" s="34"/>
      <c r="D747" s="34"/>
      <c r="E747" s="34"/>
      <c r="F747" s="34"/>
      <c r="G747" s="34"/>
      <c r="V747" s="34"/>
      <c r="W747" s="34"/>
      <c r="X747" s="34"/>
      <c r="Y747" s="34"/>
      <c r="Z747" s="34"/>
      <c r="AA747" s="34"/>
      <c r="AB747" s="34"/>
    </row>
    <row r="748" spans="1:28">
      <c r="A748" s="34"/>
      <c r="B748" s="34"/>
      <c r="C748" s="34"/>
      <c r="D748" s="34"/>
      <c r="E748" s="34"/>
      <c r="F748" s="34"/>
      <c r="G748" s="34"/>
      <c r="V748" s="34"/>
      <c r="W748" s="34"/>
      <c r="X748" s="34"/>
      <c r="Y748" s="34"/>
      <c r="Z748" s="34"/>
      <c r="AA748" s="34"/>
      <c r="AB748" s="34"/>
    </row>
    <row r="749" spans="1:28">
      <c r="A749" s="34"/>
      <c r="B749" s="34"/>
      <c r="C749" s="34"/>
      <c r="D749" s="34"/>
      <c r="E749" s="34"/>
      <c r="F749" s="34"/>
      <c r="G749" s="34"/>
      <c r="V749" s="34"/>
      <c r="W749" s="34"/>
      <c r="X749" s="34"/>
      <c r="Y749" s="34"/>
      <c r="Z749" s="34"/>
      <c r="AA749" s="34"/>
      <c r="AB749" s="34"/>
    </row>
    <row r="750" spans="1:28">
      <c r="A750" s="34"/>
      <c r="B750" s="34"/>
      <c r="C750" s="34"/>
      <c r="D750" s="34"/>
      <c r="E750" s="34"/>
      <c r="F750" s="34"/>
      <c r="G750" s="34"/>
      <c r="V750" s="34"/>
      <c r="W750" s="34"/>
      <c r="X750" s="34"/>
      <c r="Y750" s="34"/>
      <c r="Z750" s="34"/>
      <c r="AA750" s="34"/>
      <c r="AB750" s="34"/>
    </row>
    <row r="751" spans="1:28">
      <c r="A751" s="34"/>
      <c r="B751" s="34"/>
      <c r="C751" s="34"/>
      <c r="D751" s="34"/>
      <c r="E751" s="34"/>
      <c r="F751" s="34"/>
      <c r="G751" s="34"/>
      <c r="V751" s="34"/>
      <c r="W751" s="34"/>
      <c r="X751" s="34"/>
      <c r="Y751" s="34"/>
      <c r="Z751" s="34"/>
      <c r="AA751" s="34"/>
      <c r="AB751" s="34"/>
    </row>
    <row r="752" spans="1:28">
      <c r="A752" s="34"/>
      <c r="B752" s="34"/>
      <c r="C752" s="34"/>
      <c r="D752" s="34"/>
      <c r="E752" s="34"/>
      <c r="F752" s="34"/>
      <c r="G752" s="34"/>
      <c r="V752" s="34"/>
      <c r="W752" s="34"/>
      <c r="X752" s="34"/>
      <c r="Y752" s="34"/>
      <c r="Z752" s="34"/>
      <c r="AA752" s="34"/>
      <c r="AB752" s="34"/>
    </row>
    <row r="753" spans="1:28">
      <c r="A753" s="34"/>
      <c r="B753" s="34"/>
      <c r="C753" s="34"/>
      <c r="D753" s="34"/>
      <c r="E753" s="34"/>
      <c r="F753" s="34"/>
      <c r="G753" s="34"/>
      <c r="V753" s="34"/>
      <c r="W753" s="34"/>
      <c r="X753" s="34"/>
      <c r="Y753" s="34"/>
      <c r="Z753" s="34"/>
      <c r="AA753" s="34"/>
      <c r="AB753" s="34"/>
    </row>
    <row r="754" spans="1:28">
      <c r="A754" s="34"/>
      <c r="B754" s="34"/>
      <c r="C754" s="34"/>
      <c r="D754" s="34"/>
      <c r="E754" s="34"/>
      <c r="F754" s="34"/>
      <c r="G754" s="34"/>
      <c r="V754" s="34"/>
      <c r="W754" s="34"/>
      <c r="X754" s="34"/>
      <c r="Y754" s="34"/>
      <c r="Z754" s="34"/>
      <c r="AA754" s="34"/>
      <c r="AB754" s="34"/>
    </row>
    <row r="755" spans="1:28">
      <c r="A755" s="34"/>
      <c r="B755" s="34"/>
      <c r="C755" s="34"/>
      <c r="D755" s="34"/>
      <c r="E755" s="34"/>
      <c r="F755" s="34"/>
      <c r="G755" s="34"/>
      <c r="V755" s="34"/>
      <c r="W755" s="34"/>
      <c r="X755" s="34"/>
      <c r="Y755" s="34"/>
      <c r="Z755" s="34"/>
      <c r="AA755" s="34"/>
      <c r="AB755" s="34"/>
    </row>
    <row r="756" spans="1:28">
      <c r="A756" s="34"/>
      <c r="B756" s="34"/>
      <c r="C756" s="34"/>
      <c r="D756" s="34"/>
      <c r="E756" s="34"/>
      <c r="F756" s="34"/>
      <c r="G756" s="34"/>
      <c r="V756" s="34"/>
      <c r="W756" s="34"/>
      <c r="X756" s="34"/>
      <c r="Y756" s="34"/>
      <c r="Z756" s="34"/>
      <c r="AA756" s="34"/>
      <c r="AB756" s="34"/>
    </row>
    <row r="757" spans="1:28">
      <c r="A757" s="34"/>
      <c r="B757" s="34"/>
      <c r="C757" s="34"/>
      <c r="D757" s="34"/>
      <c r="E757" s="34"/>
      <c r="F757" s="34"/>
      <c r="G757" s="34"/>
      <c r="V757" s="34"/>
      <c r="W757" s="34"/>
      <c r="X757" s="34"/>
      <c r="Y757" s="34"/>
      <c r="Z757" s="34"/>
      <c r="AA757" s="34"/>
      <c r="AB757" s="34"/>
    </row>
    <row r="758" spans="1:28">
      <c r="A758" s="34"/>
      <c r="B758" s="34"/>
      <c r="C758" s="34"/>
      <c r="D758" s="34"/>
      <c r="E758" s="34"/>
      <c r="F758" s="34"/>
      <c r="G758" s="34"/>
      <c r="V758" s="34"/>
      <c r="W758" s="34"/>
      <c r="X758" s="34"/>
      <c r="Y758" s="34"/>
      <c r="Z758" s="34"/>
      <c r="AA758" s="34"/>
      <c r="AB758" s="34"/>
    </row>
    <row r="759" spans="1:28">
      <c r="A759" s="34"/>
      <c r="B759" s="34"/>
      <c r="C759" s="34"/>
      <c r="D759" s="34"/>
      <c r="E759" s="34"/>
      <c r="F759" s="34"/>
      <c r="G759" s="34"/>
      <c r="V759" s="34"/>
      <c r="W759" s="34"/>
      <c r="X759" s="34"/>
      <c r="Y759" s="34"/>
      <c r="Z759" s="34"/>
      <c r="AA759" s="34"/>
      <c r="AB759" s="34"/>
    </row>
    <row r="760" spans="1:28">
      <c r="A760" s="34"/>
      <c r="B760" s="34"/>
      <c r="C760" s="34"/>
      <c r="D760" s="34"/>
      <c r="E760" s="34"/>
      <c r="F760" s="34"/>
      <c r="G760" s="34"/>
      <c r="V760" s="34"/>
      <c r="W760" s="34"/>
      <c r="X760" s="34"/>
      <c r="Y760" s="34"/>
      <c r="Z760" s="34"/>
      <c r="AA760" s="34"/>
      <c r="AB760" s="34"/>
    </row>
    <row r="761" spans="1:28">
      <c r="A761" s="34"/>
      <c r="B761" s="34"/>
      <c r="C761" s="34"/>
      <c r="D761" s="34"/>
      <c r="E761" s="34"/>
      <c r="F761" s="34"/>
      <c r="G761" s="34"/>
      <c r="V761" s="34"/>
      <c r="W761" s="34"/>
      <c r="X761" s="34"/>
      <c r="Y761" s="34"/>
      <c r="Z761" s="34"/>
      <c r="AA761" s="34"/>
      <c r="AB761" s="34"/>
    </row>
    <row r="762" spans="1:28">
      <c r="A762" s="34"/>
      <c r="B762" s="34"/>
      <c r="C762" s="34"/>
      <c r="D762" s="34"/>
      <c r="E762" s="34"/>
      <c r="F762" s="34"/>
      <c r="G762" s="34"/>
      <c r="V762" s="34"/>
      <c r="W762" s="34"/>
      <c r="X762" s="34"/>
      <c r="Y762" s="34"/>
      <c r="Z762" s="34"/>
      <c r="AA762" s="34"/>
      <c r="AB762" s="34"/>
    </row>
    <row r="763" spans="1:28">
      <c r="A763" s="34"/>
      <c r="B763" s="34"/>
      <c r="C763" s="34"/>
      <c r="D763" s="34"/>
      <c r="E763" s="34"/>
      <c r="F763" s="34"/>
      <c r="G763" s="34"/>
      <c r="V763" s="34"/>
      <c r="W763" s="34"/>
      <c r="X763" s="34"/>
      <c r="Y763" s="34"/>
      <c r="Z763" s="34"/>
      <c r="AA763" s="34"/>
      <c r="AB763" s="34"/>
    </row>
    <row r="764" spans="1:28">
      <c r="A764" s="34"/>
      <c r="B764" s="34"/>
      <c r="C764" s="34"/>
      <c r="D764" s="34"/>
      <c r="E764" s="34"/>
      <c r="F764" s="34"/>
      <c r="G764" s="34"/>
      <c r="V764" s="34"/>
      <c r="W764" s="34"/>
      <c r="X764" s="34"/>
      <c r="Y764" s="34"/>
      <c r="Z764" s="34"/>
      <c r="AA764" s="34"/>
      <c r="AB764" s="34"/>
    </row>
    <row r="765" spans="1:28">
      <c r="A765" s="34"/>
      <c r="B765" s="34"/>
      <c r="C765" s="34"/>
      <c r="D765" s="34"/>
      <c r="E765" s="34"/>
      <c r="F765" s="34"/>
      <c r="G765" s="34"/>
      <c r="V765" s="34"/>
      <c r="W765" s="34"/>
      <c r="X765" s="34"/>
      <c r="Y765" s="34"/>
      <c r="Z765" s="34"/>
      <c r="AA765" s="34"/>
      <c r="AB765" s="34"/>
    </row>
    <row r="766" spans="1:28">
      <c r="A766" s="34"/>
      <c r="B766" s="34"/>
      <c r="C766" s="34"/>
      <c r="D766" s="34"/>
      <c r="E766" s="34"/>
      <c r="F766" s="34"/>
      <c r="G766" s="34"/>
      <c r="V766" s="34"/>
      <c r="W766" s="34"/>
      <c r="X766" s="34"/>
      <c r="Y766" s="34"/>
      <c r="Z766" s="34"/>
      <c r="AA766" s="34"/>
      <c r="AB766" s="34"/>
    </row>
    <row r="767" spans="1:28">
      <c r="A767" s="34"/>
      <c r="B767" s="34"/>
      <c r="C767" s="34"/>
      <c r="D767" s="34"/>
      <c r="E767" s="34"/>
      <c r="F767" s="34"/>
      <c r="G767" s="34"/>
      <c r="V767" s="34"/>
      <c r="W767" s="34"/>
      <c r="X767" s="34"/>
      <c r="Y767" s="34"/>
      <c r="Z767" s="34"/>
      <c r="AA767" s="34"/>
      <c r="AB767" s="34"/>
    </row>
    <row r="768" spans="1:28">
      <c r="A768" s="34"/>
      <c r="B768" s="34"/>
      <c r="C768" s="34"/>
      <c r="D768" s="34"/>
      <c r="E768" s="34"/>
      <c r="F768" s="34"/>
      <c r="G768" s="34"/>
      <c r="V768" s="34"/>
      <c r="W768" s="34"/>
      <c r="X768" s="34"/>
      <c r="Y768" s="34"/>
      <c r="Z768" s="34"/>
      <c r="AA768" s="34"/>
      <c r="AB768" s="34"/>
    </row>
    <row r="769" spans="1:28">
      <c r="A769" s="34"/>
      <c r="B769" s="34"/>
      <c r="C769" s="34"/>
      <c r="D769" s="34"/>
      <c r="E769" s="34"/>
      <c r="F769" s="34"/>
      <c r="G769" s="34"/>
      <c r="V769" s="34"/>
      <c r="W769" s="34"/>
      <c r="X769" s="34"/>
      <c r="Y769" s="34"/>
      <c r="Z769" s="34"/>
      <c r="AA769" s="34"/>
      <c r="AB769" s="34"/>
    </row>
    <row r="770" spans="1:28">
      <c r="A770" s="34"/>
      <c r="B770" s="34"/>
      <c r="C770" s="34"/>
      <c r="D770" s="34"/>
      <c r="E770" s="34"/>
      <c r="F770" s="34"/>
      <c r="G770" s="34"/>
      <c r="V770" s="34"/>
      <c r="W770" s="34"/>
      <c r="X770" s="34"/>
      <c r="Y770" s="34"/>
      <c r="Z770" s="34"/>
      <c r="AA770" s="34"/>
      <c r="AB770" s="34"/>
    </row>
    <row r="771" spans="1:28">
      <c r="A771" s="34"/>
      <c r="B771" s="34"/>
      <c r="C771" s="34"/>
      <c r="D771" s="34"/>
      <c r="E771" s="34"/>
      <c r="F771" s="34"/>
      <c r="G771" s="34"/>
      <c r="V771" s="34"/>
      <c r="W771" s="34"/>
      <c r="X771" s="34"/>
      <c r="Y771" s="34"/>
      <c r="Z771" s="34"/>
      <c r="AA771" s="34"/>
      <c r="AB771" s="34"/>
    </row>
    <row r="772" spans="1:28">
      <c r="A772" s="34"/>
      <c r="B772" s="34"/>
      <c r="C772" s="34"/>
      <c r="D772" s="34"/>
      <c r="E772" s="34"/>
      <c r="F772" s="34"/>
      <c r="G772" s="34"/>
      <c r="V772" s="34"/>
      <c r="W772" s="34"/>
      <c r="X772" s="34"/>
      <c r="Y772" s="34"/>
      <c r="Z772" s="34"/>
      <c r="AA772" s="34"/>
      <c r="AB772" s="34"/>
    </row>
    <row r="773" spans="1:28">
      <c r="A773" s="34"/>
      <c r="B773" s="34"/>
      <c r="C773" s="34"/>
      <c r="D773" s="34"/>
      <c r="E773" s="34"/>
      <c r="F773" s="34"/>
      <c r="G773" s="34"/>
      <c r="V773" s="34"/>
      <c r="W773" s="34"/>
      <c r="X773" s="34"/>
      <c r="Y773" s="34"/>
      <c r="Z773" s="34"/>
      <c r="AA773" s="34"/>
      <c r="AB773" s="34"/>
    </row>
    <row r="774" spans="1:28">
      <c r="A774" s="34"/>
      <c r="B774" s="34"/>
      <c r="C774" s="34"/>
      <c r="D774" s="34"/>
      <c r="E774" s="34"/>
      <c r="F774" s="34"/>
      <c r="G774" s="34"/>
      <c r="V774" s="34"/>
      <c r="W774" s="34"/>
      <c r="X774" s="34"/>
      <c r="Y774" s="34"/>
      <c r="Z774" s="34"/>
      <c r="AA774" s="34"/>
      <c r="AB774" s="34"/>
    </row>
    <row r="775" spans="1:28">
      <c r="A775" s="34"/>
      <c r="B775" s="34"/>
      <c r="C775" s="34"/>
      <c r="D775" s="34"/>
      <c r="E775" s="34"/>
      <c r="F775" s="34"/>
      <c r="G775" s="34"/>
      <c r="V775" s="34"/>
      <c r="W775" s="34"/>
      <c r="X775" s="34"/>
      <c r="Y775" s="34"/>
      <c r="Z775" s="34"/>
      <c r="AA775" s="34"/>
      <c r="AB775" s="34"/>
    </row>
    <row r="776" spans="1:28">
      <c r="A776" s="34"/>
      <c r="B776" s="34"/>
      <c r="C776" s="34"/>
      <c r="D776" s="34"/>
      <c r="E776" s="34"/>
      <c r="F776" s="34"/>
      <c r="G776" s="34"/>
      <c r="V776" s="34"/>
      <c r="W776" s="34"/>
      <c r="X776" s="34"/>
      <c r="Y776" s="34"/>
      <c r="Z776" s="34"/>
      <c r="AA776" s="34"/>
      <c r="AB776" s="34"/>
    </row>
    <row r="777" spans="1:28">
      <c r="A777" s="34"/>
      <c r="B777" s="34"/>
      <c r="C777" s="34"/>
      <c r="D777" s="34"/>
      <c r="E777" s="34"/>
      <c r="F777" s="34"/>
      <c r="G777" s="34"/>
      <c r="V777" s="34"/>
      <c r="W777" s="34"/>
      <c r="X777" s="34"/>
      <c r="Y777" s="34"/>
      <c r="Z777" s="34"/>
      <c r="AA777" s="34"/>
      <c r="AB777" s="34"/>
    </row>
    <row r="778" spans="1:28">
      <c r="A778" s="34"/>
      <c r="B778" s="34"/>
      <c r="C778" s="34"/>
      <c r="D778" s="34"/>
      <c r="E778" s="34"/>
      <c r="F778" s="34"/>
      <c r="G778" s="34"/>
      <c r="V778" s="34"/>
      <c r="W778" s="34"/>
      <c r="X778" s="34"/>
      <c r="Y778" s="34"/>
      <c r="Z778" s="34"/>
      <c r="AA778" s="34"/>
      <c r="AB778" s="34"/>
    </row>
    <row r="779" spans="1:28">
      <c r="A779" s="34"/>
      <c r="B779" s="34"/>
      <c r="C779" s="34"/>
      <c r="D779" s="34"/>
      <c r="E779" s="34"/>
      <c r="F779" s="34"/>
      <c r="G779" s="34"/>
      <c r="V779" s="34"/>
      <c r="W779" s="34"/>
      <c r="X779" s="34"/>
      <c r="Y779" s="34"/>
      <c r="Z779" s="34"/>
      <c r="AA779" s="34"/>
      <c r="AB779" s="34"/>
    </row>
    <row r="780" spans="1:28">
      <c r="A780" s="34"/>
      <c r="B780" s="34"/>
      <c r="C780" s="34"/>
      <c r="D780" s="34"/>
      <c r="E780" s="34"/>
      <c r="F780" s="34"/>
      <c r="G780" s="34"/>
      <c r="V780" s="34"/>
      <c r="W780" s="34"/>
      <c r="X780" s="34"/>
      <c r="Y780" s="34"/>
      <c r="Z780" s="34"/>
      <c r="AA780" s="34"/>
      <c r="AB780" s="34"/>
    </row>
    <row r="781" spans="1:28">
      <c r="A781" s="34"/>
      <c r="B781" s="34"/>
      <c r="C781" s="34"/>
      <c r="D781" s="34"/>
      <c r="E781" s="34"/>
      <c r="F781" s="34"/>
      <c r="G781" s="34"/>
      <c r="V781" s="34"/>
      <c r="W781" s="34"/>
      <c r="X781" s="34"/>
      <c r="Y781" s="34"/>
      <c r="Z781" s="34"/>
      <c r="AA781" s="34"/>
      <c r="AB781" s="34"/>
    </row>
    <row r="782" spans="1:28">
      <c r="A782" s="34"/>
      <c r="B782" s="34"/>
      <c r="C782" s="34"/>
      <c r="D782" s="34"/>
      <c r="E782" s="34"/>
      <c r="F782" s="34"/>
      <c r="G782" s="34"/>
      <c r="V782" s="34"/>
      <c r="W782" s="34"/>
      <c r="X782" s="34"/>
      <c r="Y782" s="34"/>
      <c r="Z782" s="34"/>
      <c r="AA782" s="34"/>
      <c r="AB782" s="34"/>
    </row>
    <row r="783" spans="1:28">
      <c r="A783" s="34"/>
      <c r="B783" s="34"/>
      <c r="C783" s="34"/>
      <c r="D783" s="34"/>
      <c r="E783" s="34"/>
      <c r="F783" s="34"/>
      <c r="G783" s="34"/>
      <c r="V783" s="34"/>
      <c r="W783" s="34"/>
      <c r="X783" s="34"/>
      <c r="Y783" s="34"/>
      <c r="Z783" s="34"/>
      <c r="AA783" s="34"/>
      <c r="AB783" s="34"/>
    </row>
    <row r="784" spans="1:28">
      <c r="A784" s="34"/>
      <c r="B784" s="34"/>
      <c r="C784" s="34"/>
      <c r="D784" s="34"/>
      <c r="E784" s="34"/>
      <c r="F784" s="34"/>
      <c r="G784" s="34"/>
      <c r="V784" s="34"/>
      <c r="W784" s="34"/>
      <c r="X784" s="34"/>
      <c r="Y784" s="34"/>
      <c r="Z784" s="34"/>
      <c r="AA784" s="34"/>
      <c r="AB784" s="34"/>
    </row>
    <row r="785" spans="1:28">
      <c r="A785" s="34"/>
      <c r="B785" s="34"/>
      <c r="C785" s="34"/>
      <c r="D785" s="34"/>
      <c r="E785" s="34"/>
      <c r="F785" s="34"/>
      <c r="G785" s="34"/>
      <c r="V785" s="34"/>
      <c r="W785" s="34"/>
      <c r="X785" s="34"/>
      <c r="Y785" s="34"/>
      <c r="Z785" s="34"/>
      <c r="AA785" s="34"/>
      <c r="AB785" s="34"/>
    </row>
    <row r="786" spans="1:28">
      <c r="A786" s="34"/>
      <c r="B786" s="34"/>
      <c r="C786" s="34"/>
      <c r="D786" s="34"/>
      <c r="E786" s="34"/>
      <c r="F786" s="34"/>
      <c r="G786" s="34"/>
      <c r="V786" s="34"/>
      <c r="W786" s="34"/>
      <c r="X786" s="34"/>
      <c r="Y786" s="34"/>
      <c r="Z786" s="34"/>
      <c r="AA786" s="34"/>
      <c r="AB786" s="34"/>
    </row>
    <row r="787" spans="1:28">
      <c r="A787" s="34"/>
      <c r="B787" s="34"/>
      <c r="C787" s="34"/>
      <c r="D787" s="34"/>
      <c r="E787" s="34"/>
      <c r="F787" s="34"/>
      <c r="G787" s="34"/>
      <c r="V787" s="34"/>
      <c r="W787" s="34"/>
      <c r="X787" s="34"/>
      <c r="Y787" s="34"/>
      <c r="Z787" s="34"/>
      <c r="AA787" s="34"/>
      <c r="AB787" s="34"/>
    </row>
    <row r="788" spans="1:28">
      <c r="A788" s="34"/>
      <c r="B788" s="34"/>
      <c r="C788" s="34"/>
      <c r="D788" s="34"/>
      <c r="E788" s="34"/>
      <c r="F788" s="34"/>
      <c r="G788" s="34"/>
      <c r="V788" s="34"/>
      <c r="W788" s="34"/>
      <c r="X788" s="34"/>
      <c r="Y788" s="34"/>
      <c r="Z788" s="34"/>
      <c r="AA788" s="34"/>
      <c r="AB788" s="34"/>
    </row>
    <row r="789" spans="1:28">
      <c r="A789" s="34"/>
      <c r="B789" s="34"/>
      <c r="C789" s="34"/>
      <c r="D789" s="34"/>
      <c r="E789" s="34"/>
      <c r="F789" s="34"/>
      <c r="G789" s="34"/>
      <c r="V789" s="34"/>
      <c r="W789" s="34"/>
      <c r="X789" s="34"/>
      <c r="Y789" s="34"/>
      <c r="Z789" s="34"/>
      <c r="AA789" s="34"/>
      <c r="AB789" s="34"/>
    </row>
    <row r="790" spans="1:28">
      <c r="A790" s="34"/>
      <c r="B790" s="34"/>
      <c r="C790" s="34"/>
      <c r="D790" s="34"/>
      <c r="E790" s="34"/>
      <c r="F790" s="34"/>
      <c r="G790" s="34"/>
      <c r="V790" s="34"/>
      <c r="W790" s="34"/>
      <c r="X790" s="34"/>
      <c r="Y790" s="34"/>
      <c r="Z790" s="34"/>
      <c r="AA790" s="34"/>
      <c r="AB790" s="34"/>
    </row>
    <row r="791" spans="1:28">
      <c r="A791" s="34"/>
      <c r="B791" s="34"/>
      <c r="C791" s="34"/>
      <c r="D791" s="34"/>
      <c r="E791" s="34"/>
      <c r="F791" s="34"/>
      <c r="G791" s="34"/>
      <c r="V791" s="34"/>
      <c r="W791" s="34"/>
      <c r="X791" s="34"/>
      <c r="Y791" s="34"/>
      <c r="Z791" s="34"/>
      <c r="AA791" s="34"/>
      <c r="AB791" s="34"/>
    </row>
    <row r="792" spans="1:28">
      <c r="A792" s="34"/>
      <c r="B792" s="34"/>
      <c r="C792" s="34"/>
      <c r="D792" s="34"/>
      <c r="E792" s="34"/>
      <c r="F792" s="34"/>
      <c r="G792" s="34"/>
      <c r="V792" s="34"/>
      <c r="W792" s="34"/>
      <c r="X792" s="34"/>
      <c r="Y792" s="34"/>
      <c r="Z792" s="34"/>
      <c r="AA792" s="34"/>
      <c r="AB792" s="34"/>
    </row>
    <row r="793" spans="1:28">
      <c r="A793" s="34"/>
      <c r="B793" s="34"/>
      <c r="C793" s="34"/>
      <c r="D793" s="34"/>
      <c r="E793" s="34"/>
      <c r="F793" s="34"/>
      <c r="G793" s="34"/>
      <c r="V793" s="34"/>
      <c r="W793" s="34"/>
      <c r="X793" s="34"/>
      <c r="Y793" s="34"/>
      <c r="Z793" s="34"/>
      <c r="AA793" s="34"/>
      <c r="AB793" s="34"/>
    </row>
    <row r="794" spans="1:28">
      <c r="A794" s="34"/>
      <c r="B794" s="34"/>
      <c r="C794" s="34"/>
      <c r="D794" s="34"/>
      <c r="E794" s="34"/>
      <c r="F794" s="34"/>
      <c r="G794" s="34"/>
      <c r="V794" s="34"/>
      <c r="W794" s="34"/>
      <c r="X794" s="34"/>
      <c r="Y794" s="34"/>
      <c r="Z794" s="34"/>
      <c r="AA794" s="34"/>
      <c r="AB794" s="34"/>
    </row>
    <row r="795" spans="1:28">
      <c r="A795" s="34"/>
      <c r="B795" s="34"/>
      <c r="C795" s="34"/>
      <c r="D795" s="34"/>
      <c r="E795" s="34"/>
      <c r="F795" s="34"/>
      <c r="G795" s="34"/>
      <c r="V795" s="34"/>
      <c r="W795" s="34"/>
      <c r="X795" s="34"/>
      <c r="Y795" s="34"/>
      <c r="Z795" s="34"/>
      <c r="AA795" s="34"/>
      <c r="AB795" s="34"/>
    </row>
    <row r="796" spans="1:28">
      <c r="A796" s="34"/>
      <c r="B796" s="34"/>
      <c r="C796" s="34"/>
      <c r="D796" s="34"/>
      <c r="E796" s="34"/>
      <c r="F796" s="34"/>
      <c r="G796" s="34"/>
      <c r="V796" s="34"/>
      <c r="W796" s="34"/>
      <c r="X796" s="34"/>
      <c r="Y796" s="34"/>
      <c r="Z796" s="34"/>
      <c r="AA796" s="34"/>
      <c r="AB796" s="34"/>
    </row>
    <row r="797" spans="1:28">
      <c r="A797" s="34"/>
      <c r="B797" s="34"/>
      <c r="C797" s="34"/>
      <c r="D797" s="34"/>
      <c r="E797" s="34"/>
      <c r="F797" s="34"/>
      <c r="G797" s="34"/>
      <c r="V797" s="34"/>
      <c r="W797" s="34"/>
      <c r="X797" s="34"/>
      <c r="Y797" s="34"/>
      <c r="Z797" s="34"/>
      <c r="AA797" s="34"/>
      <c r="AB797" s="34"/>
    </row>
    <row r="798" spans="1:28">
      <c r="A798" s="34"/>
      <c r="B798" s="34"/>
      <c r="C798" s="34"/>
      <c r="D798" s="34"/>
      <c r="E798" s="34"/>
      <c r="F798" s="34"/>
      <c r="G798" s="34"/>
      <c r="V798" s="34"/>
      <c r="W798" s="34"/>
      <c r="X798" s="34"/>
      <c r="Y798" s="34"/>
      <c r="Z798" s="34"/>
      <c r="AA798" s="34"/>
      <c r="AB798" s="34"/>
    </row>
    <row r="799" spans="1:28">
      <c r="A799" s="34"/>
      <c r="B799" s="34"/>
      <c r="C799" s="34"/>
      <c r="D799" s="34"/>
      <c r="E799" s="34"/>
      <c r="F799" s="34"/>
      <c r="G799" s="34"/>
      <c r="V799" s="34"/>
      <c r="W799" s="34"/>
      <c r="X799" s="34"/>
      <c r="Y799" s="34"/>
      <c r="Z799" s="34"/>
      <c r="AA799" s="34"/>
      <c r="AB799" s="34"/>
    </row>
    <row r="800" spans="1:28">
      <c r="A800" s="34"/>
      <c r="B800" s="34"/>
      <c r="C800" s="34"/>
      <c r="D800" s="34"/>
      <c r="E800" s="34"/>
      <c r="F800" s="34"/>
      <c r="G800" s="34"/>
      <c r="V800" s="34"/>
      <c r="W800" s="34"/>
      <c r="X800" s="34"/>
      <c r="Y800" s="34"/>
      <c r="Z800" s="34"/>
      <c r="AA800" s="34"/>
      <c r="AB800" s="34"/>
    </row>
    <row r="801" spans="1:28">
      <c r="A801" s="34"/>
      <c r="B801" s="34"/>
      <c r="C801" s="34"/>
      <c r="D801" s="34"/>
      <c r="E801" s="34"/>
      <c r="F801" s="34"/>
      <c r="G801" s="34"/>
      <c r="V801" s="34"/>
      <c r="W801" s="34"/>
      <c r="X801" s="34"/>
      <c r="Y801" s="34"/>
      <c r="Z801" s="34"/>
      <c r="AA801" s="34"/>
      <c r="AB801" s="34"/>
    </row>
    <row r="802" spans="1:28">
      <c r="A802" s="34"/>
      <c r="B802" s="34"/>
      <c r="C802" s="34"/>
      <c r="D802" s="34"/>
      <c r="E802" s="34"/>
      <c r="F802" s="34"/>
      <c r="G802" s="34"/>
      <c r="V802" s="34"/>
      <c r="W802" s="34"/>
      <c r="X802" s="34"/>
      <c r="Y802" s="34"/>
      <c r="Z802" s="34"/>
      <c r="AA802" s="34"/>
      <c r="AB802" s="34"/>
    </row>
    <row r="803" spans="1:28">
      <c r="A803" s="34"/>
      <c r="B803" s="34"/>
      <c r="C803" s="34"/>
      <c r="D803" s="34"/>
      <c r="E803" s="34"/>
      <c r="F803" s="34"/>
      <c r="G803" s="34"/>
      <c r="V803" s="34"/>
      <c r="W803" s="34"/>
      <c r="X803" s="34"/>
      <c r="Y803" s="34"/>
      <c r="Z803" s="34"/>
      <c r="AA803" s="34"/>
      <c r="AB803" s="34"/>
    </row>
    <row r="804" spans="1:28">
      <c r="A804" s="34"/>
      <c r="B804" s="34"/>
      <c r="C804" s="34"/>
      <c r="D804" s="34"/>
      <c r="E804" s="34"/>
      <c r="F804" s="34"/>
      <c r="G804" s="34"/>
      <c r="V804" s="34"/>
      <c r="W804" s="34"/>
      <c r="X804" s="34"/>
      <c r="Y804" s="34"/>
      <c r="Z804" s="34"/>
      <c r="AA804" s="34"/>
      <c r="AB804" s="34"/>
    </row>
    <row r="805" spans="1:28">
      <c r="A805" s="34"/>
      <c r="B805" s="34"/>
      <c r="C805" s="34"/>
      <c r="D805" s="34"/>
      <c r="E805" s="34"/>
      <c r="F805" s="34"/>
      <c r="G805" s="34"/>
      <c r="V805" s="34"/>
      <c r="W805" s="34"/>
      <c r="X805" s="34"/>
      <c r="Y805" s="34"/>
      <c r="Z805" s="34"/>
      <c r="AA805" s="34"/>
      <c r="AB805" s="34"/>
    </row>
    <row r="806" spans="1:28">
      <c r="A806" s="34"/>
      <c r="B806" s="34"/>
      <c r="C806" s="34"/>
      <c r="D806" s="34"/>
      <c r="E806" s="34"/>
      <c r="F806" s="34"/>
      <c r="G806" s="34"/>
      <c r="V806" s="34"/>
      <c r="W806" s="34"/>
      <c r="X806" s="34"/>
      <c r="Y806" s="34"/>
      <c r="Z806" s="34"/>
      <c r="AA806" s="34"/>
      <c r="AB806" s="34"/>
    </row>
    <row r="807" spans="1:28">
      <c r="A807" s="34"/>
      <c r="B807" s="34"/>
      <c r="C807" s="34"/>
      <c r="D807" s="34"/>
      <c r="E807" s="34"/>
      <c r="F807" s="34"/>
      <c r="G807" s="34"/>
      <c r="V807" s="34"/>
      <c r="W807" s="34"/>
      <c r="X807" s="34"/>
      <c r="Y807" s="34"/>
      <c r="Z807" s="34"/>
      <c r="AA807" s="34"/>
      <c r="AB807" s="34"/>
    </row>
    <row r="808" spans="1:28">
      <c r="A808" s="34"/>
      <c r="B808" s="34"/>
      <c r="C808" s="34"/>
      <c r="D808" s="34"/>
      <c r="E808" s="34"/>
      <c r="F808" s="34"/>
      <c r="G808" s="34"/>
      <c r="V808" s="34"/>
      <c r="W808" s="34"/>
      <c r="X808" s="34"/>
      <c r="Y808" s="34"/>
      <c r="Z808" s="34"/>
      <c r="AA808" s="34"/>
      <c r="AB808" s="34"/>
    </row>
    <row r="809" spans="1:28">
      <c r="A809" s="34"/>
      <c r="B809" s="34"/>
      <c r="C809" s="34"/>
      <c r="D809" s="34"/>
      <c r="E809" s="34"/>
      <c r="F809" s="34"/>
      <c r="G809" s="34"/>
      <c r="V809" s="34"/>
      <c r="W809" s="34"/>
      <c r="X809" s="34"/>
      <c r="Y809" s="34"/>
      <c r="Z809" s="34"/>
      <c r="AA809" s="34"/>
      <c r="AB809" s="34"/>
    </row>
    <row r="810" spans="1:28">
      <c r="A810" s="34"/>
      <c r="B810" s="34"/>
      <c r="C810" s="34"/>
      <c r="D810" s="34"/>
      <c r="E810" s="34"/>
      <c r="F810" s="34"/>
      <c r="G810" s="34"/>
      <c r="V810" s="34"/>
      <c r="W810" s="34"/>
      <c r="X810" s="34"/>
      <c r="Y810" s="34"/>
      <c r="Z810" s="34"/>
      <c r="AA810" s="34"/>
      <c r="AB810" s="34"/>
    </row>
    <row r="811" spans="1:28">
      <c r="A811" s="34"/>
      <c r="B811" s="34"/>
      <c r="C811" s="34"/>
      <c r="D811" s="34"/>
      <c r="E811" s="34"/>
      <c r="F811" s="34"/>
      <c r="G811" s="34"/>
      <c r="V811" s="34"/>
      <c r="W811" s="34"/>
      <c r="X811" s="34"/>
      <c r="Y811" s="34"/>
      <c r="Z811" s="34"/>
      <c r="AA811" s="34"/>
      <c r="AB811" s="34"/>
    </row>
    <row r="812" spans="1:28">
      <c r="A812" s="34"/>
      <c r="B812" s="34"/>
      <c r="C812" s="34"/>
      <c r="D812" s="34"/>
      <c r="E812" s="34"/>
      <c r="F812" s="34"/>
      <c r="G812" s="34"/>
      <c r="V812" s="34"/>
      <c r="W812" s="34"/>
      <c r="X812" s="34"/>
      <c r="Y812" s="34"/>
      <c r="Z812" s="34"/>
      <c r="AA812" s="34"/>
      <c r="AB812" s="34"/>
    </row>
    <row r="813" spans="1:28">
      <c r="A813" s="34"/>
      <c r="B813" s="34"/>
      <c r="C813" s="34"/>
      <c r="D813" s="34"/>
      <c r="E813" s="34"/>
      <c r="F813" s="34"/>
      <c r="G813" s="34"/>
      <c r="V813" s="34"/>
      <c r="W813" s="34"/>
      <c r="X813" s="34"/>
      <c r="Y813" s="34"/>
      <c r="Z813" s="34"/>
      <c r="AA813" s="34"/>
      <c r="AB813" s="34"/>
    </row>
    <row r="814" spans="1:28">
      <c r="A814" s="34"/>
      <c r="B814" s="34"/>
      <c r="C814" s="34"/>
      <c r="D814" s="34"/>
      <c r="E814" s="34"/>
      <c r="F814" s="34"/>
      <c r="G814" s="34"/>
      <c r="V814" s="34"/>
      <c r="W814" s="34"/>
      <c r="X814" s="34"/>
      <c r="Y814" s="34"/>
      <c r="Z814" s="34"/>
      <c r="AA814" s="34"/>
      <c r="AB814" s="34"/>
    </row>
    <row r="815" spans="1:28">
      <c r="A815" s="34"/>
      <c r="B815" s="34"/>
      <c r="C815" s="34"/>
      <c r="D815" s="34"/>
      <c r="E815" s="34"/>
      <c r="F815" s="34"/>
      <c r="G815" s="34"/>
      <c r="V815" s="34"/>
      <c r="W815" s="34"/>
      <c r="X815" s="34"/>
      <c r="Y815" s="34"/>
      <c r="Z815" s="34"/>
      <c r="AA815" s="34"/>
      <c r="AB815" s="34"/>
    </row>
    <row r="816" spans="1:28">
      <c r="A816" s="34"/>
      <c r="B816" s="34"/>
      <c r="C816" s="34"/>
      <c r="D816" s="34"/>
      <c r="E816" s="34"/>
      <c r="F816" s="34"/>
      <c r="G816" s="34"/>
      <c r="V816" s="34"/>
      <c r="W816" s="34"/>
      <c r="X816" s="34"/>
      <c r="Y816" s="34"/>
      <c r="Z816" s="34"/>
      <c r="AA816" s="34"/>
      <c r="AB816" s="34"/>
    </row>
    <row r="817" spans="1:28">
      <c r="A817" s="34"/>
      <c r="B817" s="34"/>
      <c r="C817" s="34"/>
      <c r="D817" s="34"/>
      <c r="E817" s="34"/>
      <c r="F817" s="34"/>
      <c r="G817" s="34"/>
      <c r="V817" s="34"/>
      <c r="W817" s="34"/>
      <c r="X817" s="34"/>
      <c r="Y817" s="34"/>
      <c r="Z817" s="34"/>
      <c r="AA817" s="34"/>
      <c r="AB817" s="34"/>
    </row>
    <row r="818" spans="1:28">
      <c r="A818" s="34"/>
      <c r="B818" s="34"/>
      <c r="C818" s="34"/>
      <c r="D818" s="34"/>
      <c r="E818" s="34"/>
      <c r="F818" s="34"/>
      <c r="G818" s="34"/>
      <c r="V818" s="34"/>
      <c r="W818" s="34"/>
      <c r="X818" s="34"/>
      <c r="Y818" s="34"/>
      <c r="Z818" s="34"/>
      <c r="AA818" s="34"/>
      <c r="AB818" s="34"/>
    </row>
    <row r="819" spans="1:28">
      <c r="A819" s="34"/>
      <c r="B819" s="34"/>
      <c r="C819" s="34"/>
      <c r="D819" s="34"/>
      <c r="E819" s="34"/>
      <c r="F819" s="34"/>
      <c r="G819" s="34"/>
      <c r="V819" s="34"/>
      <c r="W819" s="34"/>
      <c r="X819" s="34"/>
      <c r="Y819" s="34"/>
      <c r="Z819" s="34"/>
      <c r="AA819" s="34"/>
      <c r="AB819" s="34"/>
    </row>
    <row r="820" spans="1:28">
      <c r="A820" s="34"/>
      <c r="B820" s="34"/>
      <c r="C820" s="34"/>
      <c r="D820" s="34"/>
      <c r="E820" s="34"/>
      <c r="F820" s="34"/>
      <c r="G820" s="34"/>
      <c r="V820" s="34"/>
      <c r="W820" s="34"/>
      <c r="X820" s="34"/>
      <c r="Y820" s="34"/>
      <c r="Z820" s="34"/>
      <c r="AA820" s="34"/>
      <c r="AB820" s="34"/>
    </row>
    <row r="821" spans="1:28">
      <c r="A821" s="34"/>
      <c r="B821" s="34"/>
      <c r="C821" s="34"/>
      <c r="D821" s="34"/>
      <c r="E821" s="34"/>
      <c r="F821" s="34"/>
      <c r="G821" s="34"/>
      <c r="V821" s="34"/>
      <c r="W821" s="34"/>
      <c r="X821" s="34"/>
      <c r="Y821" s="34"/>
      <c r="Z821" s="34"/>
      <c r="AA821" s="34"/>
      <c r="AB821" s="34"/>
    </row>
    <row r="822" spans="1:28">
      <c r="A822" s="34"/>
      <c r="B822" s="34"/>
      <c r="C822" s="34"/>
      <c r="D822" s="34"/>
      <c r="E822" s="34"/>
      <c r="F822" s="34"/>
      <c r="G822" s="34"/>
      <c r="V822" s="34"/>
      <c r="W822" s="34"/>
      <c r="X822" s="34"/>
      <c r="Y822" s="34"/>
      <c r="Z822" s="34"/>
      <c r="AA822" s="34"/>
      <c r="AB822" s="34"/>
    </row>
    <row r="823" spans="1:28">
      <c r="A823" s="34"/>
      <c r="B823" s="34"/>
      <c r="C823" s="34"/>
      <c r="D823" s="34"/>
      <c r="E823" s="34"/>
      <c r="F823" s="34"/>
      <c r="G823" s="34"/>
      <c r="V823" s="34"/>
      <c r="W823" s="34"/>
      <c r="X823" s="34"/>
      <c r="Y823" s="34"/>
      <c r="Z823" s="34"/>
      <c r="AA823" s="34"/>
      <c r="AB823" s="34"/>
    </row>
    <row r="824" spans="1:28">
      <c r="A824" s="34"/>
      <c r="B824" s="34"/>
      <c r="C824" s="34"/>
      <c r="D824" s="34"/>
      <c r="E824" s="34"/>
      <c r="F824" s="34"/>
      <c r="G824" s="34"/>
      <c r="V824" s="34"/>
      <c r="W824" s="34"/>
      <c r="X824" s="34"/>
      <c r="Y824" s="34"/>
      <c r="Z824" s="34"/>
      <c r="AA824" s="34"/>
      <c r="AB824" s="34"/>
    </row>
    <row r="825" spans="1:28">
      <c r="A825" s="34"/>
      <c r="B825" s="34"/>
      <c r="C825" s="34"/>
      <c r="D825" s="34"/>
      <c r="E825" s="34"/>
      <c r="F825" s="34"/>
      <c r="G825" s="34"/>
      <c r="V825" s="34"/>
      <c r="W825" s="34"/>
      <c r="X825" s="34"/>
      <c r="Y825" s="34"/>
      <c r="Z825" s="34"/>
      <c r="AA825" s="34"/>
      <c r="AB825" s="34"/>
    </row>
    <row r="826" spans="1:28">
      <c r="A826" s="34"/>
      <c r="B826" s="34"/>
      <c r="C826" s="34"/>
      <c r="D826" s="34"/>
      <c r="E826" s="34"/>
      <c r="F826" s="34"/>
      <c r="G826" s="34"/>
      <c r="V826" s="34"/>
      <c r="W826" s="34"/>
      <c r="X826" s="34"/>
      <c r="Y826" s="34"/>
      <c r="Z826" s="34"/>
      <c r="AA826" s="34"/>
      <c r="AB826" s="34"/>
    </row>
    <row r="827" spans="1:28">
      <c r="A827" s="34"/>
      <c r="B827" s="34"/>
      <c r="C827" s="34"/>
      <c r="D827" s="34"/>
      <c r="E827" s="34"/>
      <c r="F827" s="34"/>
      <c r="G827" s="34"/>
      <c r="V827" s="34"/>
      <c r="W827" s="34"/>
      <c r="X827" s="34"/>
      <c r="Y827" s="34"/>
      <c r="Z827" s="34"/>
      <c r="AA827" s="34"/>
      <c r="AB827" s="34"/>
    </row>
    <row r="828" spans="1:28">
      <c r="A828" s="34"/>
      <c r="B828" s="34"/>
      <c r="C828" s="34"/>
      <c r="D828" s="34"/>
      <c r="E828" s="34"/>
      <c r="F828" s="34"/>
      <c r="G828" s="34"/>
      <c r="V828" s="34"/>
      <c r="W828" s="34"/>
      <c r="X828" s="34"/>
      <c r="Y828" s="34"/>
      <c r="Z828" s="34"/>
      <c r="AA828" s="34"/>
      <c r="AB828" s="34"/>
    </row>
    <row r="829" spans="1:28">
      <c r="A829" s="34"/>
      <c r="B829" s="34"/>
      <c r="C829" s="34"/>
      <c r="D829" s="34"/>
      <c r="E829" s="34"/>
      <c r="F829" s="34"/>
      <c r="G829" s="34"/>
      <c r="V829" s="34"/>
      <c r="W829" s="34"/>
      <c r="X829" s="34"/>
      <c r="Y829" s="34"/>
      <c r="Z829" s="34"/>
      <c r="AA829" s="34"/>
      <c r="AB829" s="34"/>
    </row>
    <row r="830" spans="1:28">
      <c r="A830" s="34"/>
      <c r="B830" s="34"/>
      <c r="C830" s="34"/>
      <c r="D830" s="34"/>
      <c r="E830" s="34"/>
      <c r="F830" s="34"/>
      <c r="G830" s="34"/>
      <c r="V830" s="34"/>
      <c r="W830" s="34"/>
      <c r="X830" s="34"/>
      <c r="Y830" s="34"/>
      <c r="Z830" s="34"/>
      <c r="AA830" s="34"/>
      <c r="AB830" s="34"/>
    </row>
    <row r="831" spans="1:28">
      <c r="A831" s="34"/>
      <c r="B831" s="34"/>
      <c r="C831" s="34"/>
      <c r="D831" s="34"/>
      <c r="E831" s="34"/>
      <c r="F831" s="34"/>
      <c r="G831" s="34"/>
      <c r="V831" s="34"/>
      <c r="W831" s="34"/>
      <c r="X831" s="34"/>
      <c r="Y831" s="34"/>
      <c r="Z831" s="34"/>
      <c r="AA831" s="34"/>
      <c r="AB831" s="34"/>
    </row>
    <row r="832" spans="1:28">
      <c r="A832" s="34"/>
      <c r="B832" s="34"/>
      <c r="C832" s="34"/>
      <c r="D832" s="34"/>
      <c r="E832" s="34"/>
      <c r="F832" s="34"/>
      <c r="G832" s="34"/>
      <c r="V832" s="34"/>
      <c r="W832" s="34"/>
      <c r="X832" s="34"/>
      <c r="Y832" s="34"/>
      <c r="Z832" s="34"/>
      <c r="AA832" s="34"/>
      <c r="AB832" s="34"/>
    </row>
    <row r="833" spans="1:28">
      <c r="A833" s="34"/>
      <c r="B833" s="34"/>
      <c r="C833" s="34"/>
      <c r="D833" s="34"/>
      <c r="E833" s="34"/>
      <c r="F833" s="34"/>
      <c r="G833" s="34"/>
      <c r="V833" s="34"/>
      <c r="W833" s="34"/>
      <c r="X833" s="34"/>
      <c r="Y833" s="34"/>
      <c r="Z833" s="34"/>
      <c r="AA833" s="34"/>
      <c r="AB833" s="34"/>
    </row>
    <row r="834" spans="1:28">
      <c r="A834" s="34"/>
      <c r="B834" s="34"/>
      <c r="C834" s="34"/>
      <c r="D834" s="34"/>
      <c r="E834" s="34"/>
      <c r="F834" s="34"/>
      <c r="G834" s="34"/>
      <c r="V834" s="34"/>
      <c r="W834" s="34"/>
      <c r="X834" s="34"/>
      <c r="Y834" s="34"/>
      <c r="Z834" s="34"/>
      <c r="AA834" s="34"/>
      <c r="AB834" s="34"/>
    </row>
    <row r="835" spans="1:28">
      <c r="A835" s="34"/>
      <c r="B835" s="34"/>
      <c r="C835" s="34"/>
      <c r="D835" s="34"/>
      <c r="E835" s="34"/>
      <c r="F835" s="34"/>
      <c r="G835" s="34"/>
      <c r="V835" s="34"/>
      <c r="W835" s="34"/>
      <c r="X835" s="34"/>
      <c r="Y835" s="34"/>
      <c r="Z835" s="34"/>
      <c r="AA835" s="34"/>
      <c r="AB835" s="34"/>
    </row>
    <row r="836" spans="1:28">
      <c r="A836" s="34"/>
      <c r="B836" s="34"/>
      <c r="C836" s="34"/>
      <c r="D836" s="34"/>
      <c r="E836" s="34"/>
      <c r="F836" s="34"/>
      <c r="G836" s="34"/>
      <c r="V836" s="34"/>
      <c r="W836" s="34"/>
      <c r="X836" s="34"/>
      <c r="Y836" s="34"/>
      <c r="Z836" s="34"/>
      <c r="AA836" s="34"/>
      <c r="AB836" s="34"/>
    </row>
    <row r="837" spans="1:28">
      <c r="A837" s="34"/>
      <c r="B837" s="34"/>
      <c r="C837" s="34"/>
      <c r="D837" s="34"/>
      <c r="E837" s="34"/>
      <c r="F837" s="34"/>
      <c r="G837" s="34"/>
      <c r="V837" s="34"/>
      <c r="W837" s="34"/>
      <c r="X837" s="34"/>
      <c r="Y837" s="34"/>
      <c r="Z837" s="34"/>
      <c r="AA837" s="34"/>
      <c r="AB837" s="34"/>
    </row>
    <row r="838" spans="1:28">
      <c r="A838" s="34"/>
      <c r="B838" s="34"/>
      <c r="C838" s="34"/>
      <c r="D838" s="34"/>
      <c r="E838" s="34"/>
      <c r="F838" s="34"/>
      <c r="G838" s="34"/>
      <c r="V838" s="34"/>
      <c r="W838" s="34"/>
      <c r="X838" s="34"/>
      <c r="Y838" s="34"/>
      <c r="Z838" s="34"/>
      <c r="AA838" s="34"/>
      <c r="AB838" s="34"/>
    </row>
    <row r="839" spans="1:28">
      <c r="A839" s="34"/>
      <c r="B839" s="34"/>
      <c r="C839" s="34"/>
      <c r="D839" s="34"/>
      <c r="E839" s="34"/>
      <c r="F839" s="34"/>
      <c r="G839" s="34"/>
      <c r="V839" s="34"/>
      <c r="W839" s="34"/>
      <c r="X839" s="34"/>
      <c r="Y839" s="34"/>
      <c r="Z839" s="34"/>
      <c r="AA839" s="34"/>
      <c r="AB839" s="34"/>
    </row>
    <row r="840" spans="1:28">
      <c r="A840" s="34"/>
      <c r="B840" s="34"/>
      <c r="C840" s="34"/>
      <c r="D840" s="34"/>
      <c r="E840" s="34"/>
      <c r="F840" s="34"/>
      <c r="G840" s="34"/>
      <c r="V840" s="34"/>
      <c r="W840" s="34"/>
      <c r="X840" s="34"/>
      <c r="Y840" s="34"/>
      <c r="Z840" s="34"/>
      <c r="AA840" s="34"/>
      <c r="AB840" s="34"/>
    </row>
    <row r="841" spans="1:28">
      <c r="A841" s="34"/>
      <c r="B841" s="34"/>
      <c r="C841" s="34"/>
      <c r="D841" s="34"/>
      <c r="E841" s="34"/>
      <c r="F841" s="34"/>
      <c r="G841" s="34"/>
      <c r="V841" s="34"/>
      <c r="W841" s="34"/>
      <c r="X841" s="34"/>
      <c r="Y841" s="34"/>
      <c r="Z841" s="34"/>
      <c r="AA841" s="34"/>
      <c r="AB841" s="34"/>
    </row>
    <row r="842" spans="1:28">
      <c r="A842" s="34"/>
      <c r="B842" s="34"/>
      <c r="C842" s="34"/>
      <c r="D842" s="34"/>
      <c r="E842" s="34"/>
      <c r="F842" s="34"/>
      <c r="G842" s="34"/>
      <c r="V842" s="34"/>
      <c r="W842" s="34"/>
      <c r="X842" s="34"/>
      <c r="Y842" s="34"/>
      <c r="Z842" s="34"/>
      <c r="AA842" s="34"/>
      <c r="AB842" s="34"/>
    </row>
    <row r="843" spans="1:28">
      <c r="A843" s="34"/>
      <c r="B843" s="34"/>
      <c r="C843" s="34"/>
      <c r="D843" s="34"/>
      <c r="E843" s="34"/>
      <c r="F843" s="34"/>
      <c r="G843" s="34"/>
      <c r="V843" s="34"/>
      <c r="W843" s="34"/>
      <c r="X843" s="34"/>
      <c r="Y843" s="34"/>
      <c r="Z843" s="34"/>
      <c r="AA843" s="34"/>
      <c r="AB843" s="34"/>
    </row>
    <row r="844" spans="1:28">
      <c r="A844" s="34"/>
      <c r="B844" s="34"/>
      <c r="C844" s="34"/>
      <c r="D844" s="34"/>
      <c r="E844" s="34"/>
      <c r="F844" s="34"/>
      <c r="G844" s="34"/>
      <c r="V844" s="34"/>
      <c r="W844" s="34"/>
      <c r="X844" s="34"/>
      <c r="Y844" s="34"/>
      <c r="Z844" s="34"/>
      <c r="AA844" s="34"/>
      <c r="AB844" s="34"/>
    </row>
    <row r="845" spans="1:28">
      <c r="A845" s="34"/>
      <c r="B845" s="34"/>
      <c r="C845" s="34"/>
      <c r="D845" s="34"/>
      <c r="E845" s="34"/>
      <c r="F845" s="34"/>
      <c r="G845" s="34"/>
      <c r="V845" s="34"/>
      <c r="W845" s="34"/>
      <c r="X845" s="34"/>
      <c r="Y845" s="34"/>
      <c r="Z845" s="34"/>
      <c r="AA845" s="34"/>
      <c r="AB845" s="34"/>
    </row>
    <row r="846" spans="1:28">
      <c r="A846" s="34"/>
      <c r="B846" s="34"/>
      <c r="C846" s="34"/>
      <c r="D846" s="34"/>
      <c r="E846" s="34"/>
      <c r="F846" s="34"/>
      <c r="G846" s="34"/>
      <c r="V846" s="34"/>
      <c r="W846" s="34"/>
      <c r="X846" s="34"/>
      <c r="Y846" s="34"/>
      <c r="Z846" s="34"/>
      <c r="AA846" s="34"/>
      <c r="AB846" s="34"/>
    </row>
    <row r="847" spans="1:28">
      <c r="A847" s="34"/>
      <c r="B847" s="34"/>
      <c r="C847" s="34"/>
      <c r="D847" s="34"/>
      <c r="E847" s="34"/>
      <c r="F847" s="34"/>
      <c r="G847" s="34"/>
      <c r="V847" s="34"/>
      <c r="W847" s="34"/>
      <c r="X847" s="34"/>
      <c r="Y847" s="34"/>
      <c r="Z847" s="34"/>
      <c r="AA847" s="34"/>
      <c r="AB847" s="34"/>
    </row>
    <row r="848" spans="1:28">
      <c r="A848" s="34"/>
      <c r="B848" s="34"/>
      <c r="C848" s="34"/>
      <c r="D848" s="34"/>
      <c r="E848" s="34"/>
      <c r="F848" s="34"/>
      <c r="G848" s="34"/>
      <c r="V848" s="34"/>
      <c r="W848" s="34"/>
      <c r="X848" s="34"/>
      <c r="Y848" s="34"/>
      <c r="Z848" s="34"/>
      <c r="AA848" s="34"/>
      <c r="AB848" s="34"/>
    </row>
    <row r="849" spans="1:28">
      <c r="A849" s="34"/>
      <c r="B849" s="34"/>
      <c r="C849" s="34"/>
      <c r="D849" s="34"/>
      <c r="E849" s="34"/>
      <c r="F849" s="34"/>
      <c r="G849" s="34"/>
      <c r="V849" s="34"/>
      <c r="W849" s="34"/>
      <c r="X849" s="34"/>
      <c r="Y849" s="34"/>
      <c r="Z849" s="34"/>
      <c r="AA849" s="34"/>
      <c r="AB849" s="34"/>
    </row>
    <row r="850" spans="1:28">
      <c r="A850" s="34"/>
      <c r="B850" s="34"/>
      <c r="C850" s="34"/>
      <c r="D850" s="34"/>
      <c r="E850" s="34"/>
      <c r="F850" s="34"/>
      <c r="G850" s="34"/>
      <c r="V850" s="34"/>
      <c r="W850" s="34"/>
      <c r="X850" s="34"/>
      <c r="Y850" s="34"/>
      <c r="Z850" s="34"/>
      <c r="AA850" s="34"/>
      <c r="AB850" s="34"/>
    </row>
    <row r="851" spans="1:28">
      <c r="A851" s="34"/>
      <c r="B851" s="34"/>
      <c r="C851" s="34"/>
      <c r="D851" s="34"/>
      <c r="E851" s="34"/>
      <c r="F851" s="34"/>
      <c r="G851" s="34"/>
      <c r="V851" s="34"/>
      <c r="W851" s="34"/>
      <c r="X851" s="34"/>
      <c r="Y851" s="34"/>
      <c r="Z851" s="34"/>
      <c r="AA851" s="34"/>
      <c r="AB851" s="34"/>
    </row>
    <row r="852" spans="1:28">
      <c r="A852" s="34"/>
      <c r="B852" s="34"/>
      <c r="C852" s="34"/>
      <c r="D852" s="34"/>
      <c r="E852" s="34"/>
      <c r="F852" s="34"/>
      <c r="G852" s="34"/>
      <c r="V852" s="34"/>
      <c r="W852" s="34"/>
      <c r="X852" s="34"/>
      <c r="Y852" s="34"/>
      <c r="Z852" s="34"/>
      <c r="AA852" s="34"/>
      <c r="AB852" s="34"/>
    </row>
    <row r="853" spans="1:28">
      <c r="A853" s="34"/>
      <c r="B853" s="34"/>
      <c r="C853" s="34"/>
      <c r="D853" s="34"/>
      <c r="E853" s="34"/>
      <c r="F853" s="34"/>
      <c r="G853" s="34"/>
      <c r="V853" s="34"/>
      <c r="W853" s="34"/>
      <c r="X853" s="34"/>
      <c r="Y853" s="34"/>
      <c r="Z853" s="34"/>
      <c r="AA853" s="34"/>
      <c r="AB853" s="34"/>
    </row>
    <row r="854" spans="1:28">
      <c r="A854" s="34"/>
      <c r="B854" s="34"/>
      <c r="C854" s="34"/>
      <c r="D854" s="34"/>
      <c r="E854" s="34"/>
      <c r="F854" s="34"/>
      <c r="G854" s="34"/>
      <c r="V854" s="34"/>
      <c r="W854" s="34"/>
      <c r="X854" s="34"/>
      <c r="Y854" s="34"/>
      <c r="Z854" s="34"/>
      <c r="AA854" s="34"/>
      <c r="AB854" s="34"/>
    </row>
    <row r="855" spans="1:28">
      <c r="A855" s="34"/>
      <c r="B855" s="34"/>
      <c r="C855" s="34"/>
      <c r="D855" s="34"/>
      <c r="E855" s="34"/>
      <c r="F855" s="34"/>
      <c r="G855" s="34"/>
      <c r="V855" s="34"/>
      <c r="W855" s="34"/>
      <c r="X855" s="34"/>
      <c r="Y855" s="34"/>
      <c r="Z855" s="34"/>
      <c r="AA855" s="34"/>
      <c r="AB855" s="34"/>
    </row>
    <row r="856" spans="1:28">
      <c r="A856" s="34"/>
      <c r="B856" s="34"/>
      <c r="C856" s="34"/>
      <c r="D856" s="34"/>
      <c r="E856" s="34"/>
      <c r="F856" s="34"/>
      <c r="G856" s="34"/>
      <c r="V856" s="34"/>
      <c r="W856" s="34"/>
      <c r="X856" s="34"/>
      <c r="Y856" s="34"/>
      <c r="Z856" s="34"/>
      <c r="AA856" s="34"/>
      <c r="AB856" s="34"/>
    </row>
    <row r="857" spans="1:28">
      <c r="A857" s="34"/>
      <c r="B857" s="34"/>
      <c r="C857" s="34"/>
      <c r="D857" s="34"/>
      <c r="E857" s="34"/>
      <c r="F857" s="34"/>
      <c r="G857" s="34"/>
      <c r="V857" s="34"/>
      <c r="W857" s="34"/>
      <c r="X857" s="34"/>
      <c r="Y857" s="34"/>
      <c r="Z857" s="34"/>
      <c r="AA857" s="34"/>
      <c r="AB857" s="34"/>
    </row>
    <row r="858" spans="1:28">
      <c r="A858" s="34"/>
      <c r="B858" s="34"/>
      <c r="C858" s="34"/>
      <c r="D858" s="34"/>
      <c r="E858" s="34"/>
      <c r="F858" s="34"/>
      <c r="G858" s="34"/>
      <c r="V858" s="34"/>
      <c r="W858" s="34"/>
      <c r="X858" s="34"/>
      <c r="Y858" s="34"/>
      <c r="Z858" s="34"/>
      <c r="AA858" s="34"/>
      <c r="AB858" s="34"/>
    </row>
    <row r="859" spans="1:28">
      <c r="A859" s="34"/>
      <c r="B859" s="34"/>
      <c r="C859" s="34"/>
      <c r="D859" s="34"/>
      <c r="E859" s="34"/>
      <c r="F859" s="34"/>
      <c r="G859" s="34"/>
      <c r="V859" s="34"/>
      <c r="W859" s="34"/>
      <c r="X859" s="34"/>
      <c r="Y859" s="34"/>
      <c r="Z859" s="34"/>
      <c r="AA859" s="34"/>
      <c r="AB859" s="34"/>
    </row>
    <row r="860" spans="1:28">
      <c r="A860" s="34"/>
      <c r="B860" s="34"/>
      <c r="C860" s="34"/>
      <c r="D860" s="34"/>
      <c r="E860" s="34"/>
      <c r="F860" s="34"/>
      <c r="G860" s="34"/>
      <c r="V860" s="34"/>
      <c r="W860" s="34"/>
      <c r="X860" s="34"/>
      <c r="Y860" s="34"/>
      <c r="Z860" s="34"/>
      <c r="AA860" s="34"/>
      <c r="AB860" s="34"/>
    </row>
    <row r="861" spans="1:28">
      <c r="A861" s="34"/>
      <c r="B861" s="34"/>
      <c r="C861" s="34"/>
      <c r="D861" s="34"/>
      <c r="E861" s="34"/>
      <c r="F861" s="34"/>
      <c r="G861" s="34"/>
      <c r="V861" s="34"/>
      <c r="W861" s="34"/>
      <c r="X861" s="34"/>
      <c r="Y861" s="34"/>
      <c r="Z861" s="34"/>
      <c r="AA861" s="34"/>
      <c r="AB861" s="34"/>
    </row>
    <row r="862" spans="1:28">
      <c r="A862" s="34"/>
      <c r="B862" s="34"/>
      <c r="C862" s="34"/>
      <c r="D862" s="34"/>
      <c r="E862" s="34"/>
      <c r="F862" s="34"/>
      <c r="G862" s="34"/>
      <c r="V862" s="34"/>
      <c r="W862" s="34"/>
      <c r="X862" s="34"/>
      <c r="Y862" s="34"/>
      <c r="Z862" s="34"/>
      <c r="AA862" s="34"/>
      <c r="AB862" s="34"/>
    </row>
    <row r="863" spans="1:28">
      <c r="A863" s="34"/>
      <c r="B863" s="34"/>
      <c r="C863" s="34"/>
      <c r="D863" s="34"/>
      <c r="E863" s="34"/>
      <c r="F863" s="34"/>
      <c r="G863" s="34"/>
      <c r="V863" s="34"/>
      <c r="W863" s="34"/>
      <c r="X863" s="34"/>
      <c r="Y863" s="34"/>
      <c r="Z863" s="34"/>
      <c r="AA863" s="34"/>
      <c r="AB863" s="34"/>
    </row>
    <row r="864" spans="1:28">
      <c r="A864" s="34"/>
      <c r="B864" s="34"/>
      <c r="C864" s="34"/>
      <c r="D864" s="34"/>
      <c r="E864" s="34"/>
      <c r="F864" s="34"/>
      <c r="G864" s="34"/>
      <c r="V864" s="34"/>
      <c r="W864" s="34"/>
      <c r="X864" s="34"/>
      <c r="Y864" s="34"/>
      <c r="Z864" s="34"/>
      <c r="AA864" s="34"/>
      <c r="AB864" s="34"/>
    </row>
    <row r="865" spans="1:28">
      <c r="A865" s="34"/>
      <c r="B865" s="34"/>
      <c r="C865" s="34"/>
      <c r="D865" s="34"/>
      <c r="E865" s="34"/>
      <c r="F865" s="34"/>
      <c r="G865" s="34"/>
      <c r="V865" s="34"/>
      <c r="W865" s="34"/>
      <c r="X865" s="34"/>
      <c r="Y865" s="34"/>
      <c r="Z865" s="34"/>
      <c r="AA865" s="34"/>
      <c r="AB865" s="34"/>
    </row>
    <row r="866" spans="1:28">
      <c r="A866" s="34"/>
      <c r="B866" s="34"/>
      <c r="C866" s="34"/>
      <c r="D866" s="34"/>
      <c r="E866" s="34"/>
      <c r="F866" s="34"/>
      <c r="G866" s="34"/>
      <c r="V866" s="34"/>
      <c r="W866" s="34"/>
      <c r="X866" s="34"/>
      <c r="Y866" s="34"/>
      <c r="Z866" s="34"/>
      <c r="AA866" s="34"/>
      <c r="AB866" s="34"/>
    </row>
    <row r="867" spans="1:28">
      <c r="A867" s="34"/>
      <c r="B867" s="34"/>
      <c r="C867" s="34"/>
      <c r="D867" s="34"/>
      <c r="E867" s="34"/>
      <c r="F867" s="34"/>
      <c r="G867" s="34"/>
      <c r="V867" s="34"/>
      <c r="W867" s="34"/>
      <c r="X867" s="34"/>
      <c r="Y867" s="34"/>
      <c r="Z867" s="34"/>
      <c r="AA867" s="34"/>
      <c r="AB867" s="34"/>
    </row>
    <row r="868" spans="1:28">
      <c r="A868" s="34"/>
      <c r="B868" s="34"/>
      <c r="C868" s="34"/>
      <c r="D868" s="34"/>
      <c r="E868" s="34"/>
      <c r="F868" s="34"/>
      <c r="G868" s="34"/>
      <c r="V868" s="34"/>
      <c r="W868" s="34"/>
      <c r="X868" s="34"/>
      <c r="Y868" s="34"/>
      <c r="Z868" s="34"/>
      <c r="AA868" s="34"/>
      <c r="AB868" s="34"/>
    </row>
    <row r="869" spans="1:28">
      <c r="A869" s="34"/>
      <c r="B869" s="34"/>
      <c r="C869" s="34"/>
      <c r="D869" s="34"/>
      <c r="E869" s="34"/>
      <c r="F869" s="34"/>
      <c r="G869" s="34"/>
      <c r="V869" s="34"/>
      <c r="W869" s="34"/>
      <c r="X869" s="34"/>
      <c r="Y869" s="34"/>
      <c r="Z869" s="34"/>
      <c r="AA869" s="34"/>
      <c r="AB869" s="34"/>
    </row>
    <row r="870" spans="1:28">
      <c r="A870" s="34"/>
      <c r="B870" s="34"/>
      <c r="C870" s="34"/>
      <c r="D870" s="34"/>
      <c r="E870" s="34"/>
      <c r="F870" s="34"/>
      <c r="G870" s="34"/>
      <c r="V870" s="34"/>
      <c r="W870" s="34"/>
      <c r="X870" s="34"/>
      <c r="Y870" s="34"/>
      <c r="Z870" s="34"/>
      <c r="AA870" s="34"/>
      <c r="AB870" s="34"/>
    </row>
    <row r="871" spans="1:28">
      <c r="A871" s="34"/>
      <c r="B871" s="34"/>
      <c r="C871" s="34"/>
      <c r="D871" s="34"/>
      <c r="E871" s="34"/>
      <c r="F871" s="34"/>
      <c r="G871" s="34"/>
      <c r="V871" s="34"/>
      <c r="W871" s="34"/>
      <c r="X871" s="34"/>
      <c r="Y871" s="34"/>
      <c r="Z871" s="34"/>
      <c r="AA871" s="34"/>
      <c r="AB871" s="34"/>
    </row>
    <row r="872" spans="1:28">
      <c r="A872" s="34"/>
      <c r="B872" s="34"/>
      <c r="C872" s="34"/>
      <c r="D872" s="34"/>
      <c r="E872" s="34"/>
      <c r="F872" s="34"/>
      <c r="G872" s="34"/>
      <c r="V872" s="34"/>
      <c r="W872" s="34"/>
      <c r="X872" s="34"/>
      <c r="Y872" s="34"/>
      <c r="Z872" s="34"/>
      <c r="AA872" s="34"/>
      <c r="AB872" s="34"/>
    </row>
    <row r="873" spans="1:28">
      <c r="A873" s="34"/>
      <c r="B873" s="34"/>
      <c r="C873" s="34"/>
      <c r="D873" s="34"/>
      <c r="E873" s="34"/>
      <c r="F873" s="34"/>
      <c r="G873" s="34"/>
      <c r="V873" s="34"/>
      <c r="W873" s="34"/>
      <c r="X873" s="34"/>
      <c r="Y873" s="34"/>
      <c r="Z873" s="34"/>
      <c r="AA873" s="34"/>
      <c r="AB873" s="34"/>
    </row>
    <row r="874" spans="1:28">
      <c r="A874" s="34"/>
      <c r="B874" s="34"/>
      <c r="C874" s="34"/>
      <c r="D874" s="34"/>
      <c r="E874" s="34"/>
      <c r="F874" s="34"/>
      <c r="G874" s="34"/>
      <c r="V874" s="34"/>
      <c r="W874" s="34"/>
      <c r="X874" s="34"/>
      <c r="Y874" s="34"/>
      <c r="Z874" s="34"/>
      <c r="AA874" s="34"/>
      <c r="AB874" s="34"/>
    </row>
    <row r="875" spans="1:28">
      <c r="A875" s="34"/>
      <c r="B875" s="34"/>
      <c r="C875" s="34"/>
      <c r="D875" s="34"/>
      <c r="E875" s="34"/>
      <c r="F875" s="34"/>
      <c r="G875" s="34"/>
      <c r="V875" s="34"/>
      <c r="W875" s="34"/>
      <c r="X875" s="34"/>
      <c r="Y875" s="34"/>
      <c r="Z875" s="34"/>
      <c r="AA875" s="34"/>
      <c r="AB875" s="34"/>
    </row>
    <row r="876" spans="1:28">
      <c r="A876" s="34"/>
      <c r="B876" s="34"/>
      <c r="C876" s="34"/>
      <c r="D876" s="34"/>
      <c r="E876" s="34"/>
      <c r="F876" s="34"/>
      <c r="G876" s="34"/>
      <c r="V876" s="34"/>
      <c r="W876" s="34"/>
      <c r="X876" s="34"/>
      <c r="Y876" s="34"/>
      <c r="Z876" s="34"/>
      <c r="AA876" s="34"/>
      <c r="AB876" s="34"/>
    </row>
    <row r="877" spans="1:28">
      <c r="A877" s="34"/>
      <c r="B877" s="34"/>
      <c r="C877" s="34"/>
      <c r="D877" s="34"/>
      <c r="E877" s="34"/>
      <c r="F877" s="34"/>
      <c r="G877" s="34"/>
      <c r="V877" s="34"/>
      <c r="W877" s="34"/>
      <c r="X877" s="34"/>
      <c r="Y877" s="34"/>
      <c r="Z877" s="34"/>
      <c r="AA877" s="34"/>
      <c r="AB877" s="34"/>
    </row>
    <row r="878" spans="1:28">
      <c r="A878" s="34"/>
      <c r="B878" s="34"/>
      <c r="C878" s="34"/>
      <c r="D878" s="34"/>
      <c r="E878" s="34"/>
      <c r="F878" s="34"/>
      <c r="G878" s="34"/>
      <c r="V878" s="34"/>
      <c r="W878" s="34"/>
      <c r="X878" s="34"/>
      <c r="Y878" s="34"/>
      <c r="Z878" s="34"/>
      <c r="AA878" s="34"/>
      <c r="AB878" s="34"/>
    </row>
    <row r="879" spans="1:28">
      <c r="A879" s="34"/>
      <c r="B879" s="34"/>
      <c r="C879" s="34"/>
      <c r="D879" s="34"/>
      <c r="E879" s="34"/>
      <c r="F879" s="34"/>
      <c r="G879" s="34"/>
      <c r="V879" s="34"/>
      <c r="W879" s="34"/>
      <c r="X879" s="34"/>
      <c r="Y879" s="34"/>
      <c r="Z879" s="34"/>
      <c r="AA879" s="34"/>
      <c r="AB879" s="34"/>
    </row>
    <row r="880" spans="1:28">
      <c r="A880" s="34"/>
      <c r="B880" s="34"/>
      <c r="C880" s="34"/>
      <c r="D880" s="34"/>
      <c r="E880" s="34"/>
      <c r="F880" s="34"/>
      <c r="G880" s="34"/>
      <c r="V880" s="34"/>
      <c r="W880" s="34"/>
      <c r="X880" s="34"/>
      <c r="Y880" s="34"/>
      <c r="Z880" s="34"/>
      <c r="AA880" s="34"/>
      <c r="AB880" s="34"/>
    </row>
    <row r="881" spans="1:28">
      <c r="A881" s="34"/>
      <c r="B881" s="34"/>
      <c r="C881" s="34"/>
      <c r="D881" s="34"/>
      <c r="E881" s="34"/>
      <c r="F881" s="34"/>
      <c r="G881" s="34"/>
      <c r="V881" s="34"/>
      <c r="W881" s="34"/>
      <c r="X881" s="34"/>
      <c r="Y881" s="34"/>
      <c r="Z881" s="34"/>
      <c r="AA881" s="34"/>
      <c r="AB881" s="34"/>
    </row>
    <row r="882" spans="1:28">
      <c r="A882" s="34"/>
      <c r="B882" s="34"/>
      <c r="C882" s="34"/>
      <c r="D882" s="34"/>
      <c r="E882" s="34"/>
      <c r="F882" s="34"/>
      <c r="G882" s="34"/>
      <c r="V882" s="34"/>
      <c r="W882" s="34"/>
      <c r="X882" s="34"/>
      <c r="Y882" s="34"/>
      <c r="Z882" s="34"/>
      <c r="AA882" s="34"/>
      <c r="AB882" s="34"/>
    </row>
    <row r="883" spans="1:28">
      <c r="A883" s="34"/>
      <c r="B883" s="34"/>
      <c r="C883" s="34"/>
      <c r="D883" s="34"/>
      <c r="E883" s="34"/>
      <c r="F883" s="34"/>
      <c r="G883" s="34"/>
      <c r="V883" s="34"/>
      <c r="W883" s="34"/>
      <c r="X883" s="34"/>
      <c r="Y883" s="34"/>
      <c r="Z883" s="34"/>
      <c r="AA883" s="34"/>
      <c r="AB883" s="34"/>
    </row>
    <row r="884" spans="1:28">
      <c r="A884" s="34"/>
      <c r="B884" s="34"/>
      <c r="C884" s="34"/>
      <c r="D884" s="34"/>
      <c r="E884" s="34"/>
      <c r="F884" s="34"/>
      <c r="G884" s="34"/>
      <c r="V884" s="34"/>
      <c r="W884" s="34"/>
      <c r="X884" s="34"/>
      <c r="Y884" s="34"/>
      <c r="Z884" s="34"/>
      <c r="AA884" s="34"/>
      <c r="AB884" s="34"/>
    </row>
    <row r="885" spans="1:28">
      <c r="A885" s="34"/>
      <c r="B885" s="34"/>
      <c r="C885" s="34"/>
      <c r="D885" s="34"/>
      <c r="E885" s="34"/>
      <c r="F885" s="34"/>
      <c r="G885" s="34"/>
      <c r="V885" s="34"/>
      <c r="W885" s="34"/>
      <c r="X885" s="34"/>
      <c r="Y885" s="34"/>
      <c r="Z885" s="34"/>
      <c r="AA885" s="34"/>
      <c r="AB885" s="34"/>
    </row>
    <row r="886" spans="1:28">
      <c r="A886" s="34"/>
      <c r="B886" s="34"/>
      <c r="C886" s="34"/>
      <c r="D886" s="34"/>
      <c r="E886" s="34"/>
      <c r="F886" s="34"/>
      <c r="G886" s="34"/>
      <c r="V886" s="34"/>
      <c r="W886" s="34"/>
      <c r="X886" s="34"/>
      <c r="Y886" s="34"/>
      <c r="Z886" s="34"/>
      <c r="AA886" s="34"/>
      <c r="AB886" s="34"/>
    </row>
    <row r="887" spans="1:28">
      <c r="A887" s="34"/>
      <c r="B887" s="34"/>
      <c r="C887" s="34"/>
      <c r="D887" s="34"/>
      <c r="E887" s="34"/>
      <c r="F887" s="34"/>
      <c r="G887" s="34"/>
      <c r="V887" s="34"/>
      <c r="W887" s="34"/>
      <c r="X887" s="34"/>
      <c r="Y887" s="34"/>
      <c r="Z887" s="34"/>
      <c r="AA887" s="34"/>
      <c r="AB887" s="34"/>
    </row>
    <row r="888" spans="1:28">
      <c r="A888" s="34"/>
      <c r="B888" s="34"/>
      <c r="C888" s="34"/>
      <c r="D888" s="34"/>
      <c r="E888" s="34"/>
      <c r="F888" s="34"/>
      <c r="G888" s="34"/>
      <c r="V888" s="34"/>
      <c r="W888" s="34"/>
      <c r="X888" s="34"/>
      <c r="Y888" s="34"/>
      <c r="Z888" s="34"/>
      <c r="AA888" s="34"/>
      <c r="AB888" s="34"/>
    </row>
    <row r="889" spans="1:28">
      <c r="A889" s="34"/>
      <c r="B889" s="34"/>
      <c r="C889" s="34"/>
      <c r="D889" s="34"/>
      <c r="E889" s="34"/>
      <c r="F889" s="34"/>
      <c r="G889" s="34"/>
      <c r="V889" s="34"/>
      <c r="W889" s="34"/>
      <c r="X889" s="34"/>
      <c r="Y889" s="34"/>
      <c r="Z889" s="34"/>
      <c r="AA889" s="34"/>
      <c r="AB889" s="34"/>
    </row>
    <row r="890" spans="1:28">
      <c r="A890" s="34"/>
      <c r="B890" s="34"/>
      <c r="C890" s="34"/>
      <c r="D890" s="34"/>
      <c r="E890" s="34"/>
      <c r="F890" s="34"/>
      <c r="G890" s="34"/>
      <c r="V890" s="34"/>
      <c r="W890" s="34"/>
      <c r="X890" s="34"/>
      <c r="Y890" s="34"/>
      <c r="Z890" s="34"/>
      <c r="AA890" s="34"/>
      <c r="AB890" s="34"/>
    </row>
    <row r="891" spans="1:28">
      <c r="A891" s="34"/>
      <c r="B891" s="34"/>
      <c r="C891" s="34"/>
      <c r="D891" s="34"/>
      <c r="E891" s="34"/>
      <c r="F891" s="34"/>
      <c r="G891" s="34"/>
      <c r="V891" s="34"/>
      <c r="W891" s="34"/>
      <c r="X891" s="34"/>
      <c r="Y891" s="34"/>
      <c r="Z891" s="34"/>
      <c r="AA891" s="34"/>
      <c r="AB891" s="34"/>
    </row>
    <row r="892" spans="1:28">
      <c r="A892" s="34"/>
      <c r="B892" s="34"/>
      <c r="C892" s="34"/>
      <c r="D892" s="34"/>
      <c r="E892" s="34"/>
      <c r="F892" s="34"/>
      <c r="G892" s="34"/>
      <c r="V892" s="34"/>
      <c r="W892" s="34"/>
      <c r="X892" s="34"/>
      <c r="Y892" s="34"/>
      <c r="Z892" s="34"/>
      <c r="AA892" s="34"/>
      <c r="AB892" s="34"/>
    </row>
    <row r="893" spans="1:28">
      <c r="A893" s="34"/>
      <c r="B893" s="34"/>
      <c r="C893" s="34"/>
      <c r="D893" s="34"/>
      <c r="E893" s="34"/>
      <c r="F893" s="34"/>
      <c r="G893" s="34"/>
      <c r="V893" s="34"/>
      <c r="W893" s="34"/>
      <c r="X893" s="34"/>
      <c r="Y893" s="34"/>
      <c r="Z893" s="34"/>
      <c r="AA893" s="34"/>
      <c r="AB893" s="34"/>
    </row>
    <row r="894" spans="1:28">
      <c r="A894" s="34"/>
      <c r="B894" s="34"/>
      <c r="C894" s="34"/>
      <c r="D894" s="34"/>
      <c r="E894" s="34"/>
      <c r="F894" s="34"/>
      <c r="G894" s="34"/>
      <c r="V894" s="34"/>
      <c r="W894" s="34"/>
      <c r="X894" s="34"/>
      <c r="Y894" s="34"/>
      <c r="Z894" s="34"/>
      <c r="AA894" s="34"/>
      <c r="AB894" s="34"/>
    </row>
    <row r="895" spans="1:28">
      <c r="A895" s="34"/>
      <c r="B895" s="34"/>
      <c r="C895" s="34"/>
      <c r="D895" s="34"/>
      <c r="E895" s="34"/>
      <c r="F895" s="34"/>
      <c r="G895" s="34"/>
      <c r="V895" s="34"/>
      <c r="W895" s="34"/>
      <c r="X895" s="34"/>
      <c r="Y895" s="34"/>
      <c r="Z895" s="34"/>
      <c r="AA895" s="34"/>
      <c r="AB895" s="34"/>
    </row>
    <row r="896" spans="1:28">
      <c r="A896" s="34"/>
      <c r="B896" s="34"/>
      <c r="C896" s="34"/>
      <c r="D896" s="34"/>
      <c r="E896" s="34"/>
      <c r="F896" s="34"/>
      <c r="G896" s="34"/>
      <c r="V896" s="34"/>
      <c r="W896" s="34"/>
      <c r="X896" s="34"/>
      <c r="Y896" s="34"/>
      <c r="Z896" s="34"/>
      <c r="AA896" s="34"/>
      <c r="AB896" s="34"/>
    </row>
    <row r="897" spans="1:28">
      <c r="A897" s="34"/>
      <c r="B897" s="34"/>
      <c r="C897" s="34"/>
      <c r="D897" s="34"/>
      <c r="E897" s="34"/>
      <c r="F897" s="34"/>
      <c r="G897" s="34"/>
      <c r="V897" s="34"/>
      <c r="W897" s="34"/>
      <c r="X897" s="34"/>
      <c r="Y897" s="34"/>
      <c r="Z897" s="34"/>
      <c r="AA897" s="34"/>
      <c r="AB897" s="34"/>
    </row>
    <row r="898" spans="1:28">
      <c r="A898" s="34"/>
      <c r="B898" s="34"/>
      <c r="C898" s="34"/>
      <c r="D898" s="34"/>
      <c r="E898" s="34"/>
      <c r="F898" s="34"/>
      <c r="G898" s="34"/>
      <c r="V898" s="34"/>
      <c r="W898" s="34"/>
      <c r="X898" s="34"/>
      <c r="Y898" s="34"/>
      <c r="Z898" s="34"/>
      <c r="AA898" s="34"/>
      <c r="AB898" s="34"/>
    </row>
    <row r="899" spans="1:28">
      <c r="A899" s="34"/>
      <c r="B899" s="34"/>
      <c r="C899" s="34"/>
      <c r="D899" s="34"/>
      <c r="E899" s="34"/>
      <c r="F899" s="34"/>
      <c r="G899" s="34"/>
      <c r="V899" s="34"/>
      <c r="W899" s="34"/>
      <c r="X899" s="34"/>
      <c r="Y899" s="34"/>
      <c r="Z899" s="34"/>
      <c r="AA899" s="34"/>
      <c r="AB899" s="34"/>
    </row>
    <row r="900" spans="1:28">
      <c r="A900" s="34"/>
      <c r="B900" s="34"/>
      <c r="C900" s="34"/>
      <c r="D900" s="34"/>
      <c r="E900" s="34"/>
      <c r="F900" s="34"/>
      <c r="G900" s="34"/>
      <c r="V900" s="34"/>
      <c r="W900" s="34"/>
      <c r="X900" s="34"/>
      <c r="Y900" s="34"/>
      <c r="Z900" s="34"/>
      <c r="AA900" s="34"/>
      <c r="AB900" s="34"/>
    </row>
    <row r="901" spans="1:28">
      <c r="A901" s="34"/>
      <c r="B901" s="34"/>
      <c r="C901" s="34"/>
      <c r="D901" s="34"/>
      <c r="E901" s="34"/>
      <c r="F901" s="34"/>
      <c r="G901" s="34"/>
      <c r="V901" s="34"/>
      <c r="W901" s="34"/>
      <c r="X901" s="34"/>
      <c r="Y901" s="34"/>
      <c r="Z901" s="34"/>
      <c r="AA901" s="34"/>
      <c r="AB901" s="34"/>
    </row>
    <row r="902" spans="1:28">
      <c r="A902" s="34"/>
      <c r="B902" s="34"/>
      <c r="C902" s="34"/>
      <c r="D902" s="34"/>
      <c r="E902" s="34"/>
      <c r="F902" s="34"/>
      <c r="G902" s="34"/>
      <c r="V902" s="34"/>
      <c r="W902" s="34"/>
      <c r="X902" s="34"/>
      <c r="Y902" s="34"/>
      <c r="Z902" s="34"/>
      <c r="AA902" s="34"/>
      <c r="AB902" s="34"/>
    </row>
    <row r="903" spans="1:28">
      <c r="A903" s="34"/>
      <c r="B903" s="34"/>
      <c r="C903" s="34"/>
      <c r="D903" s="34"/>
      <c r="E903" s="34"/>
      <c r="F903" s="34"/>
      <c r="G903" s="34"/>
      <c r="V903" s="34"/>
      <c r="W903" s="34"/>
      <c r="X903" s="34"/>
      <c r="Y903" s="34"/>
      <c r="Z903" s="34"/>
      <c r="AA903" s="34"/>
      <c r="AB903" s="34"/>
    </row>
    <row r="904" spans="1:28">
      <c r="A904" s="34"/>
      <c r="B904" s="34"/>
      <c r="C904" s="34"/>
      <c r="D904" s="34"/>
      <c r="E904" s="34"/>
      <c r="F904" s="34"/>
      <c r="G904" s="34"/>
      <c r="V904" s="34"/>
      <c r="W904" s="34"/>
      <c r="X904" s="34"/>
      <c r="Y904" s="34"/>
      <c r="Z904" s="34"/>
      <c r="AA904" s="34"/>
      <c r="AB904" s="34"/>
    </row>
    <row r="905" spans="1:28">
      <c r="A905" s="34"/>
      <c r="B905" s="34"/>
      <c r="C905" s="34"/>
      <c r="D905" s="34"/>
      <c r="E905" s="34"/>
      <c r="F905" s="34"/>
      <c r="G905" s="34"/>
      <c r="V905" s="34"/>
      <c r="W905" s="34"/>
      <c r="X905" s="34"/>
      <c r="Y905" s="34"/>
      <c r="Z905" s="34"/>
      <c r="AA905" s="34"/>
      <c r="AB905" s="34"/>
    </row>
    <row r="906" spans="1:28">
      <c r="A906" s="34"/>
      <c r="B906" s="34"/>
      <c r="C906" s="34"/>
      <c r="D906" s="34"/>
      <c r="E906" s="34"/>
      <c r="F906" s="34"/>
      <c r="G906" s="34"/>
      <c r="V906" s="34"/>
      <c r="W906" s="34"/>
      <c r="X906" s="34"/>
      <c r="Y906" s="34"/>
      <c r="Z906" s="34"/>
      <c r="AA906" s="34"/>
      <c r="AB906" s="34"/>
    </row>
    <row r="907" spans="1:28">
      <c r="A907" s="34"/>
      <c r="B907" s="34"/>
      <c r="C907" s="34"/>
      <c r="D907" s="34"/>
      <c r="E907" s="34"/>
      <c r="F907" s="34"/>
      <c r="G907" s="34"/>
      <c r="V907" s="34"/>
      <c r="W907" s="34"/>
      <c r="X907" s="34"/>
      <c r="Y907" s="34"/>
      <c r="Z907" s="34"/>
      <c r="AA907" s="34"/>
      <c r="AB907" s="34"/>
    </row>
    <row r="908" spans="1:28">
      <c r="A908" s="34"/>
      <c r="B908" s="34"/>
      <c r="C908" s="34"/>
      <c r="D908" s="34"/>
      <c r="E908" s="34"/>
      <c r="F908" s="34"/>
      <c r="G908" s="34"/>
      <c r="V908" s="34"/>
      <c r="W908" s="34"/>
      <c r="X908" s="34"/>
      <c r="Y908" s="34"/>
      <c r="Z908" s="34"/>
      <c r="AA908" s="34"/>
      <c r="AB908" s="34"/>
    </row>
    <row r="909" spans="1:28">
      <c r="A909" s="34"/>
      <c r="B909" s="34"/>
      <c r="C909" s="34"/>
      <c r="D909" s="34"/>
      <c r="E909" s="34"/>
      <c r="F909" s="34"/>
      <c r="G909" s="34"/>
      <c r="V909" s="34"/>
      <c r="W909" s="34"/>
      <c r="X909" s="34"/>
      <c r="Y909" s="34"/>
      <c r="Z909" s="34"/>
      <c r="AA909" s="34"/>
      <c r="AB909" s="34"/>
    </row>
    <row r="910" spans="1:28">
      <c r="A910" s="34"/>
      <c r="B910" s="34"/>
      <c r="C910" s="34"/>
      <c r="D910" s="34"/>
      <c r="E910" s="34"/>
      <c r="F910" s="34"/>
      <c r="G910" s="34"/>
      <c r="V910" s="34"/>
      <c r="W910" s="34"/>
      <c r="X910" s="34"/>
      <c r="Y910" s="34"/>
      <c r="Z910" s="34"/>
      <c r="AA910" s="34"/>
      <c r="AB910" s="34"/>
    </row>
    <row r="911" spans="1:28">
      <c r="A911" s="34"/>
      <c r="B911" s="34"/>
      <c r="C911" s="34"/>
      <c r="D911" s="34"/>
      <c r="E911" s="34"/>
      <c r="F911" s="34"/>
      <c r="G911" s="34"/>
      <c r="V911" s="34"/>
      <c r="W911" s="34"/>
      <c r="X911" s="34"/>
      <c r="Y911" s="34"/>
      <c r="Z911" s="34"/>
      <c r="AA911" s="34"/>
      <c r="AB911" s="34"/>
    </row>
    <row r="912" spans="1:28">
      <c r="A912" s="34"/>
      <c r="B912" s="34"/>
      <c r="C912" s="34"/>
      <c r="D912" s="34"/>
      <c r="E912" s="34"/>
      <c r="F912" s="34"/>
      <c r="G912" s="34"/>
      <c r="V912" s="34"/>
      <c r="W912" s="34"/>
      <c r="X912" s="34"/>
      <c r="Y912" s="34"/>
      <c r="Z912" s="34"/>
      <c r="AA912" s="34"/>
      <c r="AB912" s="34"/>
    </row>
    <row r="913" spans="1:28">
      <c r="A913" s="34"/>
      <c r="B913" s="34"/>
      <c r="C913" s="34"/>
      <c r="D913" s="34"/>
      <c r="E913" s="34"/>
      <c r="F913" s="34"/>
      <c r="G913" s="34"/>
      <c r="V913" s="34"/>
      <c r="W913" s="34"/>
      <c r="X913" s="34"/>
      <c r="Y913" s="34"/>
      <c r="Z913" s="34"/>
      <c r="AA913" s="34"/>
      <c r="AB913" s="34"/>
    </row>
    <row r="914" spans="1:28">
      <c r="A914" s="34"/>
      <c r="B914" s="34"/>
      <c r="C914" s="34"/>
      <c r="D914" s="34"/>
      <c r="E914" s="34"/>
      <c r="F914" s="34"/>
      <c r="G914" s="34"/>
      <c r="V914" s="34"/>
      <c r="W914" s="34"/>
      <c r="X914" s="34"/>
      <c r="Y914" s="34"/>
      <c r="Z914" s="34"/>
      <c r="AA914" s="34"/>
      <c r="AB914" s="34"/>
    </row>
    <row r="915" spans="1:28">
      <c r="A915" s="34"/>
      <c r="B915" s="34"/>
      <c r="C915" s="34"/>
      <c r="D915" s="34"/>
      <c r="E915" s="34"/>
      <c r="F915" s="34"/>
      <c r="G915" s="34"/>
      <c r="V915" s="34"/>
      <c r="W915" s="34"/>
      <c r="X915" s="34"/>
      <c r="Y915" s="34"/>
      <c r="Z915" s="34"/>
      <c r="AA915" s="34"/>
      <c r="AB915" s="34"/>
    </row>
    <row r="916" spans="1:28">
      <c r="A916" s="34"/>
      <c r="B916" s="34"/>
      <c r="C916" s="34"/>
      <c r="D916" s="34"/>
      <c r="E916" s="34"/>
      <c r="F916" s="34"/>
      <c r="G916" s="34"/>
      <c r="V916" s="34"/>
      <c r="W916" s="34"/>
      <c r="X916" s="34"/>
      <c r="Y916" s="34"/>
      <c r="Z916" s="34"/>
      <c r="AA916" s="34"/>
      <c r="AB916" s="34"/>
    </row>
    <row r="917" spans="1:28">
      <c r="A917" s="34"/>
      <c r="B917" s="34"/>
      <c r="C917" s="34"/>
      <c r="D917" s="34"/>
      <c r="E917" s="34"/>
      <c r="F917" s="34"/>
      <c r="G917" s="34"/>
      <c r="V917" s="34"/>
      <c r="W917" s="34"/>
      <c r="X917" s="34"/>
      <c r="Y917" s="34"/>
      <c r="Z917" s="34"/>
      <c r="AA917" s="34"/>
      <c r="AB917" s="34"/>
    </row>
    <row r="918" spans="1:28">
      <c r="A918" s="34"/>
      <c r="B918" s="34"/>
      <c r="C918" s="34"/>
      <c r="D918" s="34"/>
      <c r="E918" s="34"/>
      <c r="F918" s="34"/>
      <c r="G918" s="34"/>
      <c r="V918" s="34"/>
      <c r="W918" s="34"/>
      <c r="X918" s="34"/>
      <c r="Y918" s="34"/>
      <c r="Z918" s="34"/>
      <c r="AA918" s="34"/>
      <c r="AB918" s="34"/>
    </row>
    <row r="919" spans="1:28">
      <c r="A919" s="34"/>
      <c r="B919" s="34"/>
      <c r="C919" s="34"/>
      <c r="D919" s="34"/>
      <c r="E919" s="34"/>
      <c r="F919" s="34"/>
      <c r="G919" s="34"/>
      <c r="V919" s="34"/>
      <c r="W919" s="34"/>
      <c r="X919" s="34"/>
      <c r="Y919" s="34"/>
      <c r="Z919" s="34"/>
      <c r="AA919" s="34"/>
      <c r="AB919" s="34"/>
    </row>
    <row r="920" spans="1:28">
      <c r="A920" s="34"/>
      <c r="B920" s="34"/>
      <c r="C920" s="34"/>
      <c r="D920" s="34"/>
      <c r="E920" s="34"/>
      <c r="F920" s="34"/>
      <c r="G920" s="34"/>
      <c r="V920" s="34"/>
      <c r="W920" s="34"/>
      <c r="X920" s="34"/>
      <c r="Y920" s="34"/>
      <c r="Z920" s="34"/>
      <c r="AA920" s="34"/>
      <c r="AB920" s="34"/>
    </row>
    <row r="921" spans="1:28">
      <c r="A921" s="34"/>
      <c r="B921" s="34"/>
      <c r="C921" s="34"/>
      <c r="D921" s="34"/>
      <c r="E921" s="34"/>
      <c r="F921" s="34"/>
      <c r="G921" s="34"/>
      <c r="V921" s="34"/>
      <c r="W921" s="34"/>
      <c r="X921" s="34"/>
      <c r="Y921" s="34"/>
      <c r="Z921" s="34"/>
      <c r="AA921" s="34"/>
      <c r="AB921" s="34"/>
    </row>
    <row r="922" spans="1:28">
      <c r="A922" s="34"/>
      <c r="B922" s="34"/>
      <c r="C922" s="34"/>
      <c r="D922" s="34"/>
      <c r="E922" s="34"/>
      <c r="F922" s="34"/>
      <c r="G922" s="34"/>
      <c r="V922" s="34"/>
      <c r="W922" s="34"/>
      <c r="X922" s="34"/>
      <c r="Y922" s="34"/>
      <c r="Z922" s="34"/>
      <c r="AA922" s="34"/>
      <c r="AB922" s="34"/>
    </row>
    <row r="923" spans="1:28">
      <c r="A923" s="34"/>
      <c r="B923" s="34"/>
      <c r="C923" s="34"/>
      <c r="D923" s="34"/>
      <c r="E923" s="34"/>
      <c r="F923" s="34"/>
      <c r="G923" s="34"/>
      <c r="V923" s="34"/>
      <c r="W923" s="34"/>
      <c r="X923" s="34"/>
      <c r="Y923" s="34"/>
      <c r="Z923" s="34"/>
      <c r="AA923" s="34"/>
      <c r="AB923" s="34"/>
    </row>
    <row r="924" spans="1:28">
      <c r="A924" s="34"/>
      <c r="B924" s="34"/>
      <c r="C924" s="34"/>
      <c r="D924" s="34"/>
      <c r="E924" s="34"/>
      <c r="F924" s="34"/>
      <c r="G924" s="34"/>
      <c r="V924" s="34"/>
      <c r="W924" s="34"/>
      <c r="X924" s="34"/>
      <c r="Y924" s="34"/>
      <c r="Z924" s="34"/>
      <c r="AA924" s="34"/>
      <c r="AB924" s="34"/>
    </row>
    <row r="925" spans="1:28">
      <c r="A925" s="34"/>
      <c r="B925" s="34"/>
      <c r="C925" s="34"/>
      <c r="D925" s="34"/>
      <c r="E925" s="34"/>
      <c r="F925" s="34"/>
      <c r="G925" s="34"/>
      <c r="V925" s="34"/>
      <c r="W925" s="34"/>
      <c r="X925" s="34"/>
      <c r="Y925" s="34"/>
      <c r="Z925" s="34"/>
      <c r="AA925" s="34"/>
      <c r="AB925" s="34"/>
    </row>
    <row r="926" spans="1:28">
      <c r="A926" s="34"/>
      <c r="B926" s="34"/>
      <c r="C926" s="34"/>
      <c r="D926" s="34"/>
      <c r="E926" s="34"/>
      <c r="F926" s="34"/>
      <c r="G926" s="34"/>
      <c r="V926" s="34"/>
      <c r="W926" s="34"/>
      <c r="X926" s="34"/>
      <c r="Y926" s="34"/>
      <c r="Z926" s="34"/>
      <c r="AA926" s="34"/>
      <c r="AB926" s="34"/>
    </row>
    <row r="927" spans="1:28">
      <c r="A927" s="34"/>
      <c r="B927" s="34"/>
      <c r="C927" s="34"/>
      <c r="D927" s="34"/>
      <c r="E927" s="34"/>
      <c r="F927" s="34"/>
      <c r="G927" s="34"/>
      <c r="V927" s="34"/>
      <c r="W927" s="34"/>
      <c r="X927" s="34"/>
      <c r="Y927" s="34"/>
      <c r="Z927" s="34"/>
      <c r="AA927" s="34"/>
      <c r="AB927" s="34"/>
    </row>
    <row r="928" spans="1:28">
      <c r="A928" s="34"/>
      <c r="B928" s="34"/>
      <c r="C928" s="34"/>
      <c r="D928" s="34"/>
      <c r="E928" s="34"/>
      <c r="F928" s="34"/>
      <c r="G928" s="34"/>
      <c r="V928" s="34"/>
      <c r="W928" s="34"/>
      <c r="X928" s="34"/>
      <c r="Y928" s="34"/>
      <c r="Z928" s="34"/>
      <c r="AA928" s="34"/>
      <c r="AB928" s="34"/>
    </row>
    <row r="929" spans="1:28">
      <c r="A929" s="34"/>
      <c r="B929" s="34"/>
      <c r="C929" s="34"/>
      <c r="D929" s="34"/>
      <c r="E929" s="34"/>
      <c r="F929" s="34"/>
      <c r="G929" s="34"/>
      <c r="V929" s="34"/>
      <c r="W929" s="34"/>
      <c r="X929" s="34"/>
      <c r="Y929" s="34"/>
      <c r="Z929" s="34"/>
      <c r="AA929" s="34"/>
      <c r="AB929" s="34"/>
    </row>
    <row r="930" spans="1:28">
      <c r="A930" s="34"/>
      <c r="B930" s="34"/>
      <c r="C930" s="34"/>
      <c r="D930" s="34"/>
      <c r="E930" s="34"/>
      <c r="F930" s="34"/>
      <c r="G930" s="34"/>
      <c r="V930" s="34"/>
      <c r="W930" s="34"/>
      <c r="X930" s="34"/>
      <c r="Y930" s="34"/>
      <c r="Z930" s="34"/>
      <c r="AA930" s="34"/>
      <c r="AB930" s="34"/>
    </row>
    <row r="931" spans="1:28">
      <c r="A931" s="34"/>
      <c r="B931" s="34"/>
      <c r="C931" s="34"/>
      <c r="D931" s="34"/>
      <c r="E931" s="34"/>
      <c r="F931" s="34"/>
      <c r="G931" s="34"/>
      <c r="V931" s="34"/>
      <c r="W931" s="34"/>
      <c r="X931" s="34"/>
      <c r="Y931" s="34"/>
      <c r="Z931" s="34"/>
      <c r="AA931" s="34"/>
      <c r="AB931" s="34"/>
    </row>
    <row r="932" spans="1:28">
      <c r="A932" s="34"/>
      <c r="B932" s="34"/>
      <c r="C932" s="34"/>
      <c r="D932" s="34"/>
      <c r="E932" s="34"/>
      <c r="F932" s="34"/>
      <c r="G932" s="34"/>
      <c r="V932" s="34"/>
      <c r="W932" s="34"/>
      <c r="X932" s="34"/>
      <c r="Y932" s="34"/>
      <c r="Z932" s="34"/>
      <c r="AA932" s="34"/>
      <c r="AB932" s="34"/>
    </row>
    <row r="933" spans="1:28">
      <c r="A933" s="34"/>
      <c r="B933" s="34"/>
      <c r="C933" s="34"/>
      <c r="D933" s="34"/>
      <c r="E933" s="34"/>
      <c r="F933" s="34"/>
      <c r="G933" s="34"/>
      <c r="V933" s="34"/>
      <c r="W933" s="34"/>
      <c r="X933" s="34"/>
      <c r="Y933" s="34"/>
      <c r="Z933" s="34"/>
      <c r="AA933" s="34"/>
      <c r="AB933" s="34"/>
    </row>
    <row r="934" spans="1:28">
      <c r="A934" s="34"/>
      <c r="B934" s="34"/>
      <c r="C934" s="34"/>
      <c r="D934" s="34"/>
      <c r="E934" s="34"/>
      <c r="F934" s="34"/>
      <c r="G934" s="34"/>
      <c r="V934" s="34"/>
      <c r="W934" s="34"/>
      <c r="X934" s="34"/>
      <c r="Y934" s="34"/>
      <c r="Z934" s="34"/>
      <c r="AA934" s="34"/>
      <c r="AB934" s="34"/>
    </row>
    <row r="935" spans="1:28">
      <c r="A935" s="34"/>
      <c r="B935" s="34"/>
      <c r="C935" s="34"/>
      <c r="D935" s="34"/>
      <c r="E935" s="34"/>
      <c r="F935" s="34"/>
      <c r="G935" s="34"/>
      <c r="V935" s="34"/>
      <c r="W935" s="34"/>
      <c r="X935" s="34"/>
      <c r="Y935" s="34"/>
      <c r="Z935" s="34"/>
      <c r="AA935" s="34"/>
      <c r="AB935" s="34"/>
    </row>
    <row r="936" spans="1:28">
      <c r="A936" s="34"/>
      <c r="B936" s="34"/>
      <c r="C936" s="34"/>
      <c r="D936" s="34"/>
      <c r="E936" s="34"/>
      <c r="F936" s="34"/>
      <c r="G936" s="34"/>
      <c r="V936" s="34"/>
      <c r="W936" s="34"/>
      <c r="X936" s="34"/>
      <c r="Y936" s="34"/>
      <c r="Z936" s="34"/>
      <c r="AA936" s="34"/>
      <c r="AB936" s="34"/>
    </row>
    <row r="937" spans="1:28">
      <c r="A937" s="34"/>
      <c r="B937" s="34"/>
      <c r="C937" s="34"/>
      <c r="D937" s="34"/>
      <c r="E937" s="34"/>
      <c r="F937" s="34"/>
      <c r="G937" s="34"/>
      <c r="V937" s="34"/>
      <c r="W937" s="34"/>
      <c r="X937" s="34"/>
      <c r="Y937" s="34"/>
      <c r="Z937" s="34"/>
      <c r="AA937" s="34"/>
      <c r="AB937" s="34"/>
    </row>
    <row r="938" spans="1:28">
      <c r="A938" s="34"/>
      <c r="B938" s="34"/>
      <c r="C938" s="34"/>
      <c r="D938" s="34"/>
      <c r="E938" s="34"/>
      <c r="F938" s="34"/>
      <c r="G938" s="34"/>
      <c r="V938" s="34"/>
      <c r="W938" s="34"/>
      <c r="X938" s="34"/>
      <c r="Y938" s="34"/>
      <c r="Z938" s="34"/>
      <c r="AA938" s="34"/>
      <c r="AB938" s="34"/>
    </row>
    <row r="939" spans="1:28">
      <c r="A939" s="34"/>
      <c r="B939" s="34"/>
      <c r="C939" s="34"/>
      <c r="D939" s="34"/>
      <c r="E939" s="34"/>
      <c r="F939" s="34"/>
      <c r="G939" s="34"/>
      <c r="V939" s="34"/>
      <c r="W939" s="34"/>
      <c r="X939" s="34"/>
      <c r="Y939" s="34"/>
      <c r="Z939" s="34"/>
      <c r="AA939" s="34"/>
      <c r="AB939" s="34"/>
    </row>
    <row r="940" spans="1:28">
      <c r="A940" s="34"/>
      <c r="B940" s="34"/>
      <c r="C940" s="34"/>
      <c r="D940" s="34"/>
      <c r="E940" s="34"/>
      <c r="F940" s="34"/>
      <c r="G940" s="34"/>
      <c r="V940" s="34"/>
      <c r="W940" s="34"/>
      <c r="X940" s="34"/>
      <c r="Y940" s="34"/>
      <c r="Z940" s="34"/>
      <c r="AA940" s="34"/>
      <c r="AB940" s="34"/>
    </row>
    <row r="941" spans="1:28">
      <c r="A941" s="34"/>
      <c r="B941" s="34"/>
      <c r="C941" s="34"/>
      <c r="D941" s="34"/>
      <c r="E941" s="34"/>
      <c r="F941" s="34"/>
      <c r="G941" s="34"/>
      <c r="V941" s="34"/>
      <c r="W941" s="34"/>
      <c r="X941" s="34"/>
      <c r="Y941" s="34"/>
      <c r="Z941" s="34"/>
      <c r="AA941" s="34"/>
      <c r="AB941" s="34"/>
    </row>
    <row r="942" spans="1:28">
      <c r="A942" s="34"/>
      <c r="B942" s="34"/>
      <c r="C942" s="34"/>
      <c r="D942" s="34"/>
      <c r="E942" s="34"/>
      <c r="F942" s="34"/>
      <c r="G942" s="34"/>
      <c r="V942" s="34"/>
      <c r="W942" s="34"/>
      <c r="X942" s="34"/>
      <c r="Y942" s="34"/>
      <c r="Z942" s="34"/>
      <c r="AA942" s="34"/>
      <c r="AB942" s="34"/>
    </row>
    <row r="943" spans="1:28">
      <c r="A943" s="34"/>
      <c r="B943" s="34"/>
      <c r="C943" s="34"/>
      <c r="D943" s="34"/>
      <c r="E943" s="34"/>
      <c r="F943" s="34"/>
      <c r="G943" s="34"/>
      <c r="V943" s="34"/>
      <c r="W943" s="34"/>
      <c r="X943" s="34"/>
      <c r="Y943" s="34"/>
      <c r="Z943" s="34"/>
      <c r="AA943" s="34"/>
      <c r="AB943" s="34"/>
    </row>
    <row r="944" spans="1:28">
      <c r="A944" s="34"/>
      <c r="B944" s="34"/>
      <c r="C944" s="34"/>
      <c r="D944" s="34"/>
      <c r="E944" s="34"/>
      <c r="F944" s="34"/>
      <c r="G944" s="34"/>
      <c r="V944" s="34"/>
      <c r="W944" s="34"/>
      <c r="X944" s="34"/>
      <c r="Y944" s="34"/>
      <c r="Z944" s="34"/>
      <c r="AA944" s="34"/>
      <c r="AB944" s="34"/>
    </row>
    <row r="945" spans="1:28">
      <c r="A945" s="34"/>
      <c r="B945" s="34"/>
      <c r="C945" s="34"/>
      <c r="D945" s="34"/>
      <c r="E945" s="34"/>
      <c r="F945" s="34"/>
      <c r="G945" s="34"/>
      <c r="V945" s="34"/>
      <c r="W945" s="34"/>
      <c r="X945" s="34"/>
      <c r="Y945" s="34"/>
      <c r="Z945" s="34"/>
      <c r="AA945" s="34"/>
      <c r="AB945" s="34"/>
    </row>
    <row r="946" spans="1:28">
      <c r="A946" s="34"/>
      <c r="B946" s="34"/>
      <c r="C946" s="34"/>
      <c r="D946" s="34"/>
      <c r="E946" s="34"/>
      <c r="F946" s="34"/>
      <c r="G946" s="34"/>
      <c r="V946" s="34"/>
      <c r="W946" s="34"/>
      <c r="X946" s="34"/>
      <c r="Y946" s="34"/>
      <c r="Z946" s="34"/>
      <c r="AA946" s="34"/>
      <c r="AB946" s="34"/>
    </row>
    <row r="947" spans="1:28">
      <c r="A947" s="34"/>
      <c r="B947" s="34"/>
      <c r="C947" s="34"/>
      <c r="D947" s="34"/>
      <c r="E947" s="34"/>
      <c r="F947" s="34"/>
      <c r="G947" s="34"/>
      <c r="V947" s="34"/>
      <c r="W947" s="34"/>
      <c r="X947" s="34"/>
      <c r="Y947" s="34"/>
      <c r="Z947" s="34"/>
      <c r="AA947" s="34"/>
      <c r="AB947" s="34"/>
    </row>
    <row r="948" spans="1:28">
      <c r="A948" s="34"/>
      <c r="B948" s="34"/>
      <c r="C948" s="34"/>
      <c r="D948" s="34"/>
      <c r="E948" s="34"/>
      <c r="F948" s="34"/>
      <c r="G948" s="34"/>
      <c r="V948" s="34"/>
      <c r="W948" s="34"/>
      <c r="X948" s="34"/>
      <c r="Y948" s="34"/>
      <c r="Z948" s="34"/>
      <c r="AA948" s="34"/>
      <c r="AB948" s="34"/>
    </row>
    <row r="949" spans="1:28">
      <c r="A949" s="34"/>
      <c r="B949" s="34"/>
      <c r="C949" s="34"/>
      <c r="D949" s="34"/>
      <c r="E949" s="34"/>
      <c r="F949" s="34"/>
      <c r="G949" s="34"/>
      <c r="V949" s="34"/>
      <c r="W949" s="34"/>
      <c r="X949" s="34"/>
      <c r="Y949" s="34"/>
      <c r="Z949" s="34"/>
      <c r="AA949" s="34"/>
      <c r="AB949" s="34"/>
    </row>
    <row r="950" spans="1:28">
      <c r="A950" s="34"/>
      <c r="B950" s="34"/>
      <c r="C950" s="34"/>
      <c r="D950" s="34"/>
      <c r="E950" s="34"/>
      <c r="F950" s="34"/>
      <c r="G950" s="34"/>
      <c r="V950" s="34"/>
      <c r="W950" s="34"/>
      <c r="X950" s="34"/>
      <c r="Y950" s="34"/>
      <c r="Z950" s="34"/>
      <c r="AA950" s="34"/>
      <c r="AB950" s="34"/>
    </row>
    <row r="951" spans="1:28">
      <c r="A951" s="34"/>
      <c r="B951" s="34"/>
      <c r="C951" s="34"/>
      <c r="D951" s="34"/>
      <c r="E951" s="34"/>
      <c r="F951" s="34"/>
      <c r="G951" s="34"/>
      <c r="V951" s="34"/>
      <c r="W951" s="34"/>
      <c r="X951" s="34"/>
      <c r="Y951" s="34"/>
      <c r="Z951" s="34"/>
      <c r="AA951" s="34"/>
      <c r="AB951" s="34"/>
    </row>
    <row r="952" spans="1:28">
      <c r="A952" s="34"/>
      <c r="B952" s="34"/>
      <c r="C952" s="34"/>
      <c r="D952" s="34"/>
      <c r="E952" s="34"/>
      <c r="F952" s="34"/>
      <c r="G952" s="34"/>
      <c r="V952" s="34"/>
      <c r="W952" s="34"/>
      <c r="X952" s="34"/>
      <c r="Y952" s="34"/>
      <c r="Z952" s="34"/>
      <c r="AA952" s="34"/>
      <c r="AB952" s="34"/>
    </row>
    <row r="953" spans="1:28">
      <c r="A953" s="34"/>
      <c r="B953" s="34"/>
      <c r="C953" s="34"/>
      <c r="D953" s="34"/>
      <c r="E953" s="34"/>
      <c r="F953" s="34"/>
      <c r="G953" s="34"/>
      <c r="V953" s="34"/>
      <c r="W953" s="34"/>
      <c r="X953" s="34"/>
      <c r="Y953" s="34"/>
      <c r="Z953" s="34"/>
      <c r="AA953" s="34"/>
      <c r="AB953" s="34"/>
    </row>
    <row r="954" spans="1:28">
      <c r="A954" s="34"/>
      <c r="B954" s="34"/>
      <c r="C954" s="34"/>
      <c r="D954" s="34"/>
      <c r="E954" s="34"/>
      <c r="F954" s="34"/>
      <c r="G954" s="34"/>
      <c r="V954" s="34"/>
      <c r="W954" s="34"/>
      <c r="X954" s="34"/>
      <c r="Y954" s="34"/>
      <c r="Z954" s="34"/>
      <c r="AA954" s="34"/>
      <c r="AB954" s="34"/>
    </row>
    <row r="955" spans="1:28">
      <c r="A955" s="34"/>
      <c r="B955" s="34"/>
      <c r="C955" s="34"/>
      <c r="D955" s="34"/>
      <c r="E955" s="34"/>
      <c r="F955" s="34"/>
      <c r="G955" s="34"/>
      <c r="V955" s="34"/>
      <c r="W955" s="34"/>
      <c r="X955" s="34"/>
      <c r="Y955" s="34"/>
      <c r="Z955" s="34"/>
      <c r="AA955" s="34"/>
      <c r="AB955" s="34"/>
    </row>
    <row r="956" spans="1:28">
      <c r="A956" s="34"/>
      <c r="B956" s="34"/>
      <c r="C956" s="34"/>
      <c r="D956" s="34"/>
      <c r="E956" s="34"/>
      <c r="F956" s="34"/>
      <c r="G956" s="34"/>
      <c r="V956" s="34"/>
      <c r="W956" s="34"/>
      <c r="X956" s="34"/>
      <c r="Y956" s="34"/>
      <c r="Z956" s="34"/>
      <c r="AA956" s="34"/>
      <c r="AB956" s="34"/>
    </row>
    <row r="957" spans="1:28">
      <c r="A957" s="34"/>
      <c r="B957" s="34"/>
      <c r="C957" s="34"/>
      <c r="D957" s="34"/>
      <c r="E957" s="34"/>
      <c r="F957" s="34"/>
      <c r="G957" s="34"/>
      <c r="V957" s="34"/>
      <c r="W957" s="34"/>
      <c r="X957" s="34"/>
      <c r="Y957" s="34"/>
      <c r="Z957" s="34"/>
      <c r="AA957" s="34"/>
      <c r="AB957" s="34"/>
    </row>
    <row r="958" spans="1:28">
      <c r="A958" s="34"/>
      <c r="B958" s="34"/>
      <c r="C958" s="34"/>
      <c r="D958" s="34"/>
      <c r="E958" s="34"/>
      <c r="F958" s="34"/>
      <c r="G958" s="34"/>
      <c r="V958" s="34"/>
      <c r="W958" s="34"/>
      <c r="X958" s="34"/>
      <c r="Y958" s="34"/>
      <c r="Z958" s="34"/>
      <c r="AA958" s="34"/>
      <c r="AB958" s="34"/>
    </row>
    <row r="959" spans="1:28">
      <c r="A959" s="34"/>
      <c r="B959" s="34"/>
      <c r="C959" s="34"/>
      <c r="D959" s="34"/>
      <c r="E959" s="34"/>
      <c r="F959" s="34"/>
      <c r="G959" s="34"/>
      <c r="V959" s="34"/>
      <c r="W959" s="34"/>
      <c r="X959" s="34"/>
      <c r="Y959" s="34"/>
      <c r="Z959" s="34"/>
      <c r="AA959" s="34"/>
      <c r="AB959" s="34"/>
    </row>
    <row r="960" spans="1:28">
      <c r="A960" s="34"/>
      <c r="B960" s="34"/>
      <c r="C960" s="34"/>
      <c r="D960" s="34"/>
      <c r="E960" s="34"/>
      <c r="F960" s="34"/>
      <c r="G960" s="34"/>
      <c r="V960" s="34"/>
      <c r="W960" s="34"/>
      <c r="X960" s="34"/>
      <c r="Y960" s="34"/>
      <c r="Z960" s="34"/>
      <c r="AA960" s="34"/>
      <c r="AB960" s="34"/>
    </row>
    <row r="961" spans="1:28">
      <c r="A961" s="34"/>
      <c r="B961" s="34"/>
      <c r="C961" s="34"/>
      <c r="D961" s="34"/>
      <c r="E961" s="34"/>
      <c r="F961" s="34"/>
      <c r="G961" s="34"/>
      <c r="V961" s="34"/>
      <c r="W961" s="34"/>
      <c r="X961" s="34"/>
      <c r="Y961" s="34"/>
      <c r="Z961" s="34"/>
      <c r="AA961" s="34"/>
      <c r="AB961" s="34"/>
    </row>
    <row r="962" spans="1:28">
      <c r="A962" s="34"/>
      <c r="B962" s="34"/>
      <c r="C962" s="34"/>
      <c r="D962" s="34"/>
      <c r="E962" s="34"/>
      <c r="F962" s="34"/>
      <c r="G962" s="34"/>
      <c r="V962" s="34"/>
      <c r="W962" s="34"/>
      <c r="X962" s="34"/>
      <c r="Y962" s="34"/>
      <c r="Z962" s="34"/>
      <c r="AA962" s="34"/>
      <c r="AB962" s="34"/>
    </row>
    <row r="963" spans="1:28">
      <c r="A963" s="34"/>
      <c r="B963" s="34"/>
      <c r="C963" s="34"/>
      <c r="D963" s="34"/>
      <c r="E963" s="34"/>
      <c r="F963" s="34"/>
      <c r="G963" s="34"/>
      <c r="V963" s="34"/>
      <c r="W963" s="34"/>
      <c r="X963" s="34"/>
      <c r="Y963" s="34"/>
      <c r="Z963" s="34"/>
      <c r="AA963" s="34"/>
      <c r="AB963" s="34"/>
    </row>
    <row r="964" spans="1:28">
      <c r="A964" s="34"/>
      <c r="B964" s="34"/>
      <c r="C964" s="34"/>
      <c r="D964" s="34"/>
      <c r="E964" s="34"/>
      <c r="F964" s="34"/>
      <c r="G964" s="34"/>
      <c r="V964" s="34"/>
      <c r="W964" s="34"/>
      <c r="X964" s="34"/>
      <c r="Y964" s="34"/>
      <c r="Z964" s="34"/>
      <c r="AA964" s="34"/>
      <c r="AB964" s="34"/>
    </row>
    <row r="965" spans="1:28">
      <c r="A965" s="34"/>
      <c r="B965" s="34"/>
      <c r="C965" s="34"/>
      <c r="D965" s="34"/>
      <c r="E965" s="34"/>
      <c r="F965" s="34"/>
      <c r="G965" s="34"/>
      <c r="V965" s="34"/>
      <c r="W965" s="34"/>
      <c r="X965" s="34"/>
      <c r="Y965" s="34"/>
      <c r="Z965" s="34"/>
      <c r="AA965" s="34"/>
      <c r="AB965" s="34"/>
    </row>
    <row r="966" spans="1:28">
      <c r="A966" s="34"/>
      <c r="B966" s="34"/>
      <c r="C966" s="34"/>
      <c r="D966" s="34"/>
      <c r="E966" s="34"/>
      <c r="F966" s="34"/>
      <c r="G966" s="34"/>
      <c r="V966" s="34"/>
      <c r="W966" s="34"/>
      <c r="X966" s="34"/>
      <c r="Y966" s="34"/>
      <c r="Z966" s="34"/>
      <c r="AA966" s="34"/>
      <c r="AB966" s="34"/>
    </row>
    <row r="967" spans="1:28">
      <c r="A967" s="34"/>
      <c r="B967" s="34"/>
      <c r="C967" s="34"/>
      <c r="D967" s="34"/>
      <c r="E967" s="34"/>
      <c r="F967" s="34"/>
      <c r="G967" s="34"/>
      <c r="V967" s="34"/>
      <c r="W967" s="34"/>
      <c r="X967" s="34"/>
      <c r="Y967" s="34"/>
      <c r="Z967" s="34"/>
      <c r="AA967" s="34"/>
      <c r="AB967" s="34"/>
    </row>
    <row r="968" spans="1:28">
      <c r="A968" s="34"/>
      <c r="B968" s="34"/>
      <c r="C968" s="34"/>
      <c r="D968" s="34"/>
      <c r="E968" s="34"/>
      <c r="F968" s="34"/>
      <c r="G968" s="34"/>
      <c r="V968" s="34"/>
      <c r="W968" s="34"/>
      <c r="X968" s="34"/>
      <c r="Y968" s="34"/>
      <c r="Z968" s="34"/>
      <c r="AA968" s="34"/>
      <c r="AB968" s="34"/>
    </row>
    <row r="969" spans="1:28">
      <c r="A969" s="34"/>
      <c r="B969" s="34"/>
      <c r="C969" s="34"/>
      <c r="D969" s="34"/>
      <c r="E969" s="34"/>
      <c r="F969" s="34"/>
      <c r="G969" s="34"/>
      <c r="V969" s="34"/>
      <c r="W969" s="34"/>
      <c r="X969" s="34"/>
      <c r="Y969" s="34"/>
      <c r="Z969" s="34"/>
      <c r="AA969" s="34"/>
      <c r="AB969" s="34"/>
    </row>
    <row r="970" spans="1:28">
      <c r="A970" s="34"/>
      <c r="B970" s="34"/>
      <c r="C970" s="34"/>
      <c r="D970" s="34"/>
      <c r="E970" s="34"/>
      <c r="F970" s="34"/>
      <c r="G970" s="34"/>
      <c r="V970" s="34"/>
      <c r="W970" s="34"/>
      <c r="X970" s="34"/>
      <c r="Y970" s="34"/>
      <c r="Z970" s="34"/>
      <c r="AA970" s="34"/>
      <c r="AB970" s="34"/>
    </row>
    <row r="971" spans="1:28">
      <c r="A971" s="34"/>
      <c r="B971" s="34"/>
      <c r="C971" s="34"/>
      <c r="D971" s="34"/>
      <c r="E971" s="34"/>
      <c r="F971" s="34"/>
      <c r="G971" s="34"/>
      <c r="V971" s="34"/>
      <c r="W971" s="34"/>
      <c r="X971" s="34"/>
      <c r="Y971" s="34"/>
      <c r="Z971" s="34"/>
      <c r="AA971" s="34"/>
      <c r="AB971" s="34"/>
    </row>
    <row r="972" spans="1:28">
      <c r="A972" s="34"/>
      <c r="B972" s="34"/>
      <c r="C972" s="34"/>
      <c r="D972" s="34"/>
      <c r="E972" s="34"/>
      <c r="F972" s="34"/>
      <c r="G972" s="34"/>
      <c r="V972" s="34"/>
      <c r="W972" s="34"/>
      <c r="X972" s="34"/>
      <c r="Y972" s="34"/>
      <c r="Z972" s="34"/>
      <c r="AA972" s="34"/>
      <c r="AB972" s="34"/>
    </row>
    <row r="973" spans="1:28">
      <c r="A973" s="34"/>
      <c r="B973" s="34"/>
      <c r="C973" s="34"/>
      <c r="D973" s="34"/>
      <c r="E973" s="34"/>
      <c r="F973" s="34"/>
      <c r="G973" s="34"/>
      <c r="V973" s="34"/>
      <c r="W973" s="34"/>
      <c r="X973" s="34"/>
      <c r="Y973" s="34"/>
      <c r="Z973" s="34"/>
      <c r="AA973" s="34"/>
      <c r="AB973" s="34"/>
    </row>
    <row r="974" spans="1:28">
      <c r="A974" s="34"/>
      <c r="B974" s="34"/>
      <c r="C974" s="34"/>
      <c r="D974" s="34"/>
      <c r="E974" s="34"/>
      <c r="F974" s="34"/>
      <c r="G974" s="34"/>
      <c r="V974" s="34"/>
      <c r="W974" s="34"/>
      <c r="X974" s="34"/>
      <c r="Y974" s="34"/>
      <c r="Z974" s="34"/>
      <c r="AA974" s="34"/>
      <c r="AB974" s="34"/>
    </row>
    <row r="975" spans="1:28">
      <c r="A975" s="34"/>
      <c r="B975" s="34"/>
      <c r="C975" s="34"/>
      <c r="D975" s="34"/>
      <c r="E975" s="34"/>
      <c r="F975" s="34"/>
      <c r="G975" s="34"/>
      <c r="V975" s="34"/>
      <c r="W975" s="34"/>
      <c r="X975" s="34"/>
      <c r="Y975" s="34"/>
      <c r="Z975" s="34"/>
      <c r="AA975" s="34"/>
      <c r="AB975" s="34"/>
    </row>
    <row r="976" spans="1:28">
      <c r="A976" s="34"/>
      <c r="B976" s="34"/>
      <c r="C976" s="34"/>
      <c r="D976" s="34"/>
      <c r="E976" s="34"/>
      <c r="F976" s="34"/>
      <c r="G976" s="34"/>
      <c r="V976" s="34"/>
      <c r="W976" s="34"/>
      <c r="X976" s="34"/>
      <c r="Y976" s="34"/>
      <c r="Z976" s="34"/>
      <c r="AA976" s="34"/>
      <c r="AB976" s="34"/>
    </row>
    <row r="977" spans="1:28">
      <c r="A977" s="34"/>
      <c r="B977" s="34"/>
      <c r="C977" s="34"/>
      <c r="D977" s="34"/>
      <c r="E977" s="34"/>
      <c r="F977" s="34"/>
      <c r="G977" s="34"/>
      <c r="V977" s="34"/>
      <c r="W977" s="34"/>
      <c r="X977" s="34"/>
      <c r="Y977" s="34"/>
      <c r="Z977" s="34"/>
      <c r="AA977" s="34"/>
      <c r="AB977" s="34"/>
    </row>
    <row r="978" spans="1:28">
      <c r="A978" s="34"/>
      <c r="B978" s="34"/>
      <c r="C978" s="34"/>
      <c r="D978" s="34"/>
      <c r="E978" s="34"/>
      <c r="F978" s="34"/>
      <c r="G978" s="34"/>
      <c r="V978" s="34"/>
      <c r="W978" s="34"/>
      <c r="X978" s="34"/>
      <c r="Y978" s="34"/>
      <c r="Z978" s="34"/>
      <c r="AA978" s="34"/>
      <c r="AB978" s="34"/>
    </row>
    <row r="979" spans="1:28">
      <c r="A979" s="34"/>
      <c r="B979" s="34"/>
      <c r="C979" s="34"/>
      <c r="D979" s="34"/>
      <c r="E979" s="34"/>
      <c r="F979" s="34"/>
      <c r="G979" s="34"/>
      <c r="V979" s="34"/>
      <c r="W979" s="34"/>
      <c r="X979" s="34"/>
      <c r="Y979" s="34"/>
      <c r="Z979" s="34"/>
      <c r="AA979" s="34"/>
      <c r="AB979" s="34"/>
    </row>
    <row r="980" spans="1:28">
      <c r="A980" s="34"/>
      <c r="B980" s="34"/>
      <c r="C980" s="34"/>
      <c r="D980" s="34"/>
      <c r="E980" s="34"/>
      <c r="F980" s="34"/>
      <c r="G980" s="34"/>
      <c r="V980" s="34"/>
      <c r="W980" s="34"/>
      <c r="X980" s="34"/>
      <c r="Y980" s="34"/>
      <c r="Z980" s="34"/>
      <c r="AA980" s="34"/>
      <c r="AB980" s="34"/>
    </row>
    <row r="981" spans="1:28">
      <c r="A981" s="34"/>
      <c r="B981" s="34"/>
      <c r="C981" s="34"/>
      <c r="D981" s="34"/>
      <c r="E981" s="34"/>
      <c r="F981" s="34"/>
      <c r="G981" s="34"/>
      <c r="V981" s="34"/>
      <c r="W981" s="34"/>
      <c r="X981" s="34"/>
      <c r="Y981" s="34"/>
      <c r="Z981" s="34"/>
      <c r="AA981" s="34"/>
      <c r="AB981" s="34"/>
    </row>
    <row r="982" spans="1:28">
      <c r="A982" s="34"/>
      <c r="B982" s="34"/>
      <c r="C982" s="34"/>
      <c r="D982" s="34"/>
      <c r="E982" s="34"/>
      <c r="F982" s="34"/>
      <c r="G982" s="34"/>
      <c r="V982" s="34"/>
      <c r="W982" s="34"/>
      <c r="X982" s="34"/>
      <c r="Y982" s="34"/>
      <c r="Z982" s="34"/>
      <c r="AA982" s="34"/>
      <c r="AB982" s="34"/>
    </row>
    <row r="983" spans="1:28">
      <c r="A983" s="34"/>
      <c r="B983" s="34"/>
      <c r="C983" s="34"/>
      <c r="D983" s="34"/>
      <c r="E983" s="34"/>
      <c r="F983" s="34"/>
      <c r="G983" s="34"/>
      <c r="V983" s="34"/>
      <c r="W983" s="34"/>
      <c r="X983" s="34"/>
      <c r="Y983" s="34"/>
      <c r="Z983" s="34"/>
      <c r="AA983" s="34"/>
      <c r="AB983" s="34"/>
    </row>
    <row r="984" spans="1:28">
      <c r="A984" s="34"/>
      <c r="B984" s="34"/>
      <c r="C984" s="34"/>
      <c r="D984" s="34"/>
      <c r="E984" s="34"/>
      <c r="F984" s="34"/>
      <c r="G984" s="34"/>
      <c r="V984" s="34"/>
      <c r="W984" s="34"/>
      <c r="X984" s="34"/>
      <c r="Y984" s="34"/>
      <c r="Z984" s="34"/>
      <c r="AA984" s="34"/>
      <c r="AB984" s="34"/>
    </row>
    <row r="985" spans="1:28">
      <c r="A985" s="34"/>
      <c r="B985" s="34"/>
      <c r="C985" s="34"/>
      <c r="D985" s="34"/>
      <c r="E985" s="34"/>
      <c r="F985" s="34"/>
      <c r="G985" s="34"/>
      <c r="V985" s="34"/>
      <c r="W985" s="34"/>
      <c r="X985" s="34"/>
      <c r="Y985" s="34"/>
      <c r="Z985" s="34"/>
      <c r="AA985" s="34"/>
      <c r="AB985" s="34"/>
    </row>
    <row r="986" spans="1:28">
      <c r="A986" s="34"/>
      <c r="B986" s="34"/>
      <c r="C986" s="34"/>
      <c r="D986" s="34"/>
      <c r="E986" s="34"/>
      <c r="F986" s="34"/>
      <c r="G986" s="34"/>
      <c r="V986" s="34"/>
      <c r="W986" s="34"/>
      <c r="X986" s="34"/>
      <c r="Y986" s="34"/>
      <c r="Z986" s="34"/>
      <c r="AA986" s="34"/>
      <c r="AB986" s="34"/>
    </row>
    <row r="987" spans="1:28">
      <c r="A987" s="34"/>
      <c r="B987" s="34"/>
      <c r="C987" s="34"/>
      <c r="D987" s="34"/>
      <c r="E987" s="34"/>
      <c r="F987" s="34"/>
      <c r="G987" s="34"/>
      <c r="V987" s="34"/>
      <c r="W987" s="34"/>
      <c r="X987" s="34"/>
      <c r="Y987" s="34"/>
      <c r="Z987" s="34"/>
      <c r="AA987" s="34"/>
      <c r="AB987" s="34"/>
    </row>
    <row r="988" spans="1:28">
      <c r="A988" s="34"/>
      <c r="B988" s="34"/>
      <c r="C988" s="34"/>
      <c r="D988" s="34"/>
      <c r="E988" s="34"/>
      <c r="F988" s="34"/>
      <c r="G988" s="34"/>
      <c r="V988" s="34"/>
      <c r="W988" s="34"/>
      <c r="X988" s="34"/>
      <c r="Y988" s="34"/>
      <c r="Z988" s="34"/>
      <c r="AA988" s="34"/>
      <c r="AB988" s="34"/>
    </row>
    <row r="989" spans="1:28">
      <c r="A989" s="34"/>
      <c r="B989" s="34"/>
      <c r="C989" s="34"/>
      <c r="D989" s="34"/>
      <c r="E989" s="34"/>
      <c r="F989" s="34"/>
      <c r="G989" s="34"/>
      <c r="V989" s="34"/>
      <c r="W989" s="34"/>
      <c r="X989" s="34"/>
      <c r="Y989" s="34"/>
      <c r="Z989" s="34"/>
      <c r="AA989" s="34"/>
      <c r="AB989" s="34"/>
    </row>
    <row r="990" spans="1:28">
      <c r="A990" s="34"/>
      <c r="B990" s="34"/>
      <c r="C990" s="34"/>
      <c r="D990" s="34"/>
      <c r="E990" s="34"/>
      <c r="F990" s="34"/>
      <c r="G990" s="34"/>
      <c r="V990" s="34"/>
      <c r="W990" s="34"/>
      <c r="X990" s="34"/>
      <c r="Y990" s="34"/>
      <c r="Z990" s="34"/>
      <c r="AA990" s="34"/>
      <c r="AB990" s="34"/>
    </row>
    <row r="991" spans="1:28">
      <c r="A991" s="34"/>
      <c r="B991" s="34"/>
      <c r="C991" s="34"/>
      <c r="D991" s="34"/>
      <c r="E991" s="34"/>
      <c r="F991" s="34"/>
      <c r="G991" s="34"/>
      <c r="V991" s="34"/>
      <c r="W991" s="34"/>
      <c r="X991" s="34"/>
      <c r="Y991" s="34"/>
      <c r="Z991" s="34"/>
      <c r="AA991" s="34"/>
      <c r="AB991" s="34"/>
    </row>
    <row r="992" spans="1:28">
      <c r="A992" s="34"/>
      <c r="B992" s="34"/>
      <c r="C992" s="34"/>
      <c r="D992" s="34"/>
      <c r="E992" s="34"/>
      <c r="F992" s="34"/>
      <c r="G992" s="34"/>
      <c r="V992" s="34"/>
      <c r="W992" s="34"/>
      <c r="X992" s="34"/>
      <c r="Y992" s="34"/>
      <c r="Z992" s="34"/>
      <c r="AA992" s="34"/>
      <c r="AB992" s="34"/>
    </row>
    <row r="993" spans="1:28">
      <c r="A993" s="34"/>
      <c r="B993" s="34"/>
      <c r="C993" s="34"/>
      <c r="D993" s="34"/>
      <c r="E993" s="34"/>
      <c r="F993" s="34"/>
      <c r="G993" s="34"/>
      <c r="V993" s="34"/>
      <c r="W993" s="34"/>
      <c r="X993" s="34"/>
      <c r="Y993" s="34"/>
      <c r="Z993" s="34"/>
      <c r="AA993" s="34"/>
      <c r="AB993" s="34"/>
    </row>
    <row r="994" spans="1:28">
      <c r="A994" s="34"/>
      <c r="B994" s="34"/>
      <c r="C994" s="34"/>
      <c r="D994" s="34"/>
      <c r="E994" s="34"/>
      <c r="F994" s="34"/>
      <c r="G994" s="34"/>
      <c r="V994" s="34"/>
      <c r="W994" s="34"/>
      <c r="X994" s="34"/>
      <c r="Y994" s="34"/>
      <c r="Z994" s="34"/>
      <c r="AA994" s="34"/>
      <c r="AB994" s="34"/>
    </row>
    <row r="995" spans="1:28">
      <c r="A995" s="34"/>
      <c r="B995" s="34"/>
      <c r="C995" s="34"/>
      <c r="D995" s="34"/>
      <c r="E995" s="34"/>
      <c r="F995" s="34"/>
      <c r="G995" s="34"/>
      <c r="V995" s="34"/>
      <c r="W995" s="34"/>
      <c r="X995" s="34"/>
      <c r="Y995" s="34"/>
      <c r="Z995" s="34"/>
      <c r="AA995" s="34"/>
      <c r="AB995" s="34"/>
    </row>
    <row r="996" spans="1:28">
      <c r="A996" s="34"/>
      <c r="B996" s="34"/>
      <c r="C996" s="34"/>
      <c r="D996" s="34"/>
      <c r="E996" s="34"/>
      <c r="F996" s="34"/>
      <c r="G996" s="34"/>
      <c r="V996" s="34"/>
      <c r="W996" s="34"/>
      <c r="X996" s="34"/>
      <c r="Y996" s="34"/>
      <c r="Z996" s="34"/>
      <c r="AA996" s="34"/>
      <c r="AB996" s="34"/>
    </row>
    <row r="997" spans="1:28">
      <c r="A997" s="34"/>
      <c r="B997" s="34"/>
      <c r="C997" s="34"/>
      <c r="D997" s="34"/>
      <c r="E997" s="34"/>
      <c r="F997" s="34"/>
      <c r="G997" s="34"/>
      <c r="V997" s="34"/>
      <c r="W997" s="34"/>
      <c r="X997" s="34"/>
      <c r="Y997" s="34"/>
      <c r="Z997" s="34"/>
      <c r="AA997" s="34"/>
      <c r="AB997" s="34"/>
    </row>
    <row r="998" spans="1:28">
      <c r="A998" s="34"/>
      <c r="B998" s="34"/>
      <c r="C998" s="34"/>
      <c r="D998" s="34"/>
      <c r="E998" s="34"/>
      <c r="F998" s="34"/>
      <c r="G998" s="34"/>
      <c r="V998" s="34"/>
      <c r="W998" s="34"/>
      <c r="X998" s="34"/>
      <c r="Y998" s="34"/>
      <c r="Z998" s="34"/>
      <c r="AA998" s="34"/>
      <c r="AB998" s="34"/>
    </row>
    <row r="999" spans="1:28">
      <c r="A999" s="34"/>
      <c r="B999" s="34"/>
      <c r="C999" s="34"/>
      <c r="D999" s="34"/>
      <c r="E999" s="34"/>
      <c r="F999" s="34"/>
      <c r="G999" s="34"/>
      <c r="V999" s="34"/>
      <c r="W999" s="34"/>
      <c r="X999" s="34"/>
      <c r="Y999" s="34"/>
      <c r="Z999" s="34"/>
      <c r="AA999" s="34"/>
      <c r="AB999" s="34"/>
    </row>
    <row r="1000" spans="1:28">
      <c r="A1000" s="34"/>
      <c r="B1000" s="34"/>
      <c r="C1000" s="34"/>
      <c r="D1000" s="34"/>
      <c r="E1000" s="34"/>
      <c r="F1000" s="34"/>
      <c r="G1000" s="34"/>
      <c r="V1000" s="34"/>
      <c r="W1000" s="34"/>
      <c r="X1000" s="34"/>
      <c r="Y1000" s="34"/>
      <c r="Z1000" s="34"/>
      <c r="AA1000" s="34"/>
      <c r="AB1000" s="34"/>
    </row>
    <row r="1001" spans="1:28">
      <c r="A1001" s="34"/>
      <c r="B1001" s="34"/>
      <c r="C1001" s="34"/>
      <c r="D1001" s="34"/>
      <c r="E1001" s="34"/>
      <c r="F1001" s="34"/>
      <c r="G1001" s="34"/>
      <c r="V1001" s="34"/>
      <c r="W1001" s="34"/>
      <c r="X1001" s="34"/>
      <c r="Y1001" s="34"/>
      <c r="Z1001" s="34"/>
      <c r="AA1001" s="34"/>
      <c r="AB1001" s="34"/>
    </row>
    <row r="1002" spans="1:28">
      <c r="A1002" s="34"/>
      <c r="B1002" s="34"/>
      <c r="C1002" s="34"/>
      <c r="D1002" s="34"/>
      <c r="E1002" s="34"/>
      <c r="F1002" s="34"/>
      <c r="G1002" s="34"/>
      <c r="V1002" s="34"/>
      <c r="W1002" s="34"/>
      <c r="X1002" s="34"/>
      <c r="Y1002" s="34"/>
      <c r="Z1002" s="34"/>
      <c r="AA1002" s="34"/>
      <c r="AB1002" s="34"/>
    </row>
    <row r="1003" spans="1:28">
      <c r="A1003" s="34"/>
      <c r="B1003" s="34"/>
      <c r="C1003" s="34"/>
      <c r="D1003" s="34"/>
      <c r="E1003" s="34"/>
      <c r="F1003" s="34"/>
      <c r="G1003" s="34"/>
      <c r="V1003" s="34"/>
      <c r="W1003" s="34"/>
      <c r="X1003" s="34"/>
      <c r="Y1003" s="34"/>
      <c r="Z1003" s="34"/>
      <c r="AA1003" s="34"/>
      <c r="AB1003" s="34"/>
    </row>
    <row r="1004" spans="1:28">
      <c r="A1004" s="34"/>
      <c r="B1004" s="34"/>
      <c r="C1004" s="34"/>
      <c r="D1004" s="34"/>
      <c r="E1004" s="34"/>
      <c r="F1004" s="34"/>
      <c r="G1004" s="34"/>
      <c r="V1004" s="34"/>
      <c r="W1004" s="34"/>
      <c r="X1004" s="34"/>
      <c r="Y1004" s="34"/>
      <c r="Z1004" s="34"/>
      <c r="AA1004" s="34"/>
      <c r="AB1004" s="34"/>
    </row>
    <row r="1005" spans="1:28">
      <c r="A1005" s="34"/>
      <c r="B1005" s="34"/>
      <c r="C1005" s="34"/>
      <c r="D1005" s="34"/>
      <c r="E1005" s="34"/>
      <c r="F1005" s="34"/>
      <c r="G1005" s="34"/>
      <c r="V1005" s="34"/>
      <c r="W1005" s="34"/>
      <c r="X1005" s="34"/>
      <c r="Y1005" s="34"/>
      <c r="Z1005" s="34"/>
      <c r="AA1005" s="34"/>
      <c r="AB1005" s="34"/>
    </row>
    <row r="1006" spans="1:28">
      <c r="A1006" s="34"/>
      <c r="B1006" s="34"/>
      <c r="C1006" s="34"/>
      <c r="D1006" s="34"/>
      <c r="E1006" s="34"/>
      <c r="F1006" s="34"/>
      <c r="G1006" s="34"/>
      <c r="V1006" s="34"/>
      <c r="W1006" s="34"/>
      <c r="X1006" s="34"/>
      <c r="Y1006" s="34"/>
      <c r="Z1006" s="34"/>
      <c r="AA1006" s="34"/>
      <c r="AB1006" s="34"/>
    </row>
    <row r="1007" spans="1:28">
      <c r="A1007" s="34"/>
      <c r="B1007" s="34"/>
      <c r="C1007" s="34"/>
      <c r="D1007" s="34"/>
      <c r="E1007" s="34"/>
      <c r="F1007" s="34"/>
      <c r="G1007" s="34"/>
      <c r="V1007" s="34"/>
      <c r="W1007" s="34"/>
      <c r="X1007" s="34"/>
      <c r="Y1007" s="34"/>
      <c r="Z1007" s="34"/>
      <c r="AA1007" s="34"/>
      <c r="AB1007" s="34"/>
    </row>
    <row r="1008" spans="1:28">
      <c r="A1008" s="34"/>
      <c r="B1008" s="34"/>
      <c r="C1008" s="34"/>
      <c r="D1008" s="34"/>
      <c r="E1008" s="34"/>
      <c r="F1008" s="34"/>
      <c r="G1008" s="34"/>
      <c r="V1008" s="34"/>
      <c r="W1008" s="34"/>
      <c r="X1008" s="34"/>
      <c r="Y1008" s="34"/>
      <c r="Z1008" s="34"/>
      <c r="AA1008" s="34"/>
      <c r="AB1008" s="34"/>
    </row>
    <row r="1009" spans="1:28">
      <c r="A1009" s="34"/>
      <c r="B1009" s="34"/>
      <c r="C1009" s="34"/>
      <c r="D1009" s="34"/>
      <c r="E1009" s="34"/>
      <c r="F1009" s="34"/>
      <c r="G1009" s="34"/>
      <c r="V1009" s="34"/>
      <c r="W1009" s="34"/>
      <c r="X1009" s="34"/>
      <c r="Y1009" s="34"/>
      <c r="Z1009" s="34"/>
      <c r="AA1009" s="34"/>
      <c r="AB1009" s="34"/>
    </row>
    <row r="1010" spans="1:28">
      <c r="A1010" s="34"/>
      <c r="B1010" s="34"/>
      <c r="C1010" s="34"/>
      <c r="D1010" s="34"/>
      <c r="E1010" s="34"/>
      <c r="F1010" s="34"/>
      <c r="G1010" s="34"/>
      <c r="V1010" s="34"/>
      <c r="W1010" s="34"/>
      <c r="X1010" s="34"/>
      <c r="Y1010" s="34"/>
      <c r="Z1010" s="34"/>
      <c r="AA1010" s="34"/>
      <c r="AB1010" s="34"/>
    </row>
    <row r="1011" spans="1:28">
      <c r="A1011" s="34"/>
      <c r="B1011" s="34"/>
      <c r="C1011" s="34"/>
      <c r="D1011" s="34"/>
      <c r="E1011" s="34"/>
      <c r="F1011" s="34"/>
      <c r="G1011" s="34"/>
      <c r="V1011" s="34"/>
      <c r="W1011" s="34"/>
      <c r="X1011" s="34"/>
      <c r="Y1011" s="34"/>
      <c r="Z1011" s="34"/>
      <c r="AA1011" s="34"/>
      <c r="AB1011" s="34"/>
    </row>
    <row r="1012" spans="1:28">
      <c r="A1012" s="34"/>
      <c r="B1012" s="34"/>
      <c r="C1012" s="34"/>
      <c r="D1012" s="34"/>
      <c r="E1012" s="34"/>
      <c r="F1012" s="34"/>
      <c r="G1012" s="34"/>
      <c r="V1012" s="34"/>
      <c r="W1012" s="34"/>
      <c r="X1012" s="34"/>
      <c r="Y1012" s="34"/>
      <c r="Z1012" s="34"/>
      <c r="AA1012" s="34"/>
      <c r="AB1012" s="34"/>
    </row>
    <row r="1013" spans="1:28">
      <c r="A1013" s="34"/>
      <c r="B1013" s="34"/>
      <c r="C1013" s="34"/>
      <c r="D1013" s="34"/>
      <c r="E1013" s="34"/>
      <c r="F1013" s="34"/>
      <c r="G1013" s="34"/>
      <c r="V1013" s="34"/>
      <c r="W1013" s="34"/>
      <c r="X1013" s="34"/>
      <c r="Y1013" s="34"/>
      <c r="Z1013" s="34"/>
      <c r="AA1013" s="34"/>
      <c r="AB1013" s="34"/>
    </row>
    <row r="1014" spans="1:28">
      <c r="A1014" s="34"/>
      <c r="B1014" s="34"/>
      <c r="C1014" s="34"/>
      <c r="D1014" s="34"/>
      <c r="E1014" s="34"/>
      <c r="F1014" s="34"/>
      <c r="G1014" s="34"/>
      <c r="V1014" s="34"/>
      <c r="W1014" s="34"/>
      <c r="X1014" s="34"/>
      <c r="Y1014" s="34"/>
      <c r="Z1014" s="34"/>
      <c r="AA1014" s="34"/>
      <c r="AB1014" s="34"/>
    </row>
    <row r="1015" spans="1:28">
      <c r="A1015" s="34"/>
      <c r="B1015" s="34"/>
      <c r="C1015" s="34"/>
      <c r="D1015" s="34"/>
      <c r="E1015" s="34"/>
      <c r="F1015" s="34"/>
      <c r="G1015" s="34"/>
      <c r="V1015" s="34"/>
      <c r="W1015" s="34"/>
      <c r="X1015" s="34"/>
      <c r="Y1015" s="34"/>
      <c r="Z1015" s="34"/>
      <c r="AA1015" s="34"/>
      <c r="AB1015" s="34"/>
    </row>
    <row r="1016" spans="1:28">
      <c r="A1016" s="34"/>
      <c r="B1016" s="34"/>
      <c r="C1016" s="34"/>
      <c r="D1016" s="34"/>
      <c r="E1016" s="34"/>
      <c r="F1016" s="34"/>
      <c r="G1016" s="34"/>
      <c r="V1016" s="34"/>
      <c r="W1016" s="34"/>
      <c r="X1016" s="34"/>
      <c r="Y1016" s="34"/>
      <c r="Z1016" s="34"/>
      <c r="AA1016" s="34"/>
      <c r="AB1016" s="34"/>
    </row>
    <row r="1017" spans="1:28">
      <c r="A1017" s="34"/>
      <c r="B1017" s="34"/>
      <c r="C1017" s="34"/>
      <c r="D1017" s="34"/>
      <c r="E1017" s="34"/>
      <c r="F1017" s="34"/>
      <c r="G1017" s="34"/>
      <c r="V1017" s="34"/>
      <c r="W1017" s="34"/>
      <c r="X1017" s="34"/>
      <c r="Y1017" s="34"/>
      <c r="Z1017" s="34"/>
      <c r="AA1017" s="34"/>
      <c r="AB1017" s="34"/>
    </row>
    <row r="1018" spans="1:28">
      <c r="A1018" s="34"/>
      <c r="B1018" s="34"/>
      <c r="C1018" s="34"/>
      <c r="D1018" s="34"/>
      <c r="E1018" s="34"/>
      <c r="F1018" s="34"/>
      <c r="G1018" s="34"/>
      <c r="V1018" s="34"/>
      <c r="W1018" s="34"/>
      <c r="X1018" s="34"/>
      <c r="Y1018" s="34"/>
      <c r="Z1018" s="34"/>
      <c r="AA1018" s="34"/>
      <c r="AB1018" s="34"/>
    </row>
    <row r="1019" spans="1:28">
      <c r="A1019" s="34"/>
      <c r="B1019" s="34"/>
      <c r="C1019" s="34"/>
      <c r="D1019" s="34"/>
      <c r="E1019" s="34"/>
      <c r="F1019" s="34"/>
      <c r="G1019" s="34"/>
      <c r="V1019" s="34"/>
      <c r="W1019" s="34"/>
      <c r="X1019" s="34"/>
      <c r="Y1019" s="34"/>
      <c r="Z1019" s="34"/>
      <c r="AA1019" s="34"/>
      <c r="AB1019" s="34"/>
    </row>
    <row r="1020" spans="1:28">
      <c r="A1020" s="34"/>
      <c r="B1020" s="34"/>
      <c r="C1020" s="34"/>
      <c r="D1020" s="34"/>
      <c r="E1020" s="34"/>
      <c r="F1020" s="34"/>
      <c r="G1020" s="34"/>
      <c r="V1020" s="34"/>
      <c r="W1020" s="34"/>
      <c r="X1020" s="34"/>
      <c r="Y1020" s="34"/>
      <c r="Z1020" s="34"/>
      <c r="AA1020" s="34"/>
      <c r="AB1020" s="34"/>
    </row>
    <row r="1021" spans="1:28">
      <c r="A1021" s="34"/>
      <c r="B1021" s="34"/>
      <c r="C1021" s="34"/>
      <c r="D1021" s="34"/>
      <c r="E1021" s="34"/>
      <c r="F1021" s="34"/>
      <c r="G1021" s="34"/>
      <c r="V1021" s="34"/>
      <c r="W1021" s="34"/>
      <c r="X1021" s="34"/>
      <c r="Y1021" s="34"/>
      <c r="Z1021" s="34"/>
      <c r="AA1021" s="34"/>
      <c r="AB1021" s="34"/>
    </row>
    <row r="1022" spans="1:28">
      <c r="A1022" s="34"/>
      <c r="B1022" s="34"/>
      <c r="C1022" s="34"/>
      <c r="D1022" s="34"/>
      <c r="E1022" s="34"/>
      <c r="F1022" s="34"/>
      <c r="G1022" s="34"/>
      <c r="V1022" s="34"/>
      <c r="W1022" s="34"/>
      <c r="X1022" s="34"/>
      <c r="Y1022" s="34"/>
      <c r="Z1022" s="34"/>
      <c r="AA1022" s="34"/>
      <c r="AB1022" s="34"/>
    </row>
    <row r="1023" spans="1:28">
      <c r="A1023" s="34"/>
      <c r="B1023" s="34"/>
      <c r="C1023" s="34"/>
      <c r="D1023" s="34"/>
      <c r="E1023" s="34"/>
      <c r="F1023" s="34"/>
      <c r="G1023" s="34"/>
      <c r="V1023" s="34"/>
      <c r="W1023" s="34"/>
      <c r="X1023" s="34"/>
      <c r="Y1023" s="34"/>
      <c r="Z1023" s="34"/>
      <c r="AA1023" s="34"/>
      <c r="AB1023" s="34"/>
    </row>
    <row r="1024" spans="1:28">
      <c r="A1024" s="34"/>
      <c r="B1024" s="34"/>
      <c r="C1024" s="34"/>
      <c r="D1024" s="34"/>
      <c r="E1024" s="34"/>
      <c r="F1024" s="34"/>
      <c r="G1024" s="34"/>
      <c r="V1024" s="34"/>
      <c r="W1024" s="34"/>
      <c r="X1024" s="34"/>
      <c r="Y1024" s="34"/>
      <c r="Z1024" s="34"/>
      <c r="AA1024" s="34"/>
      <c r="AB1024" s="34"/>
    </row>
    <row r="1025" spans="1:28">
      <c r="A1025" s="34"/>
      <c r="B1025" s="34"/>
      <c r="C1025" s="34"/>
      <c r="D1025" s="34"/>
      <c r="E1025" s="34"/>
      <c r="F1025" s="34"/>
      <c r="G1025" s="34"/>
      <c r="V1025" s="34"/>
      <c r="W1025" s="34"/>
      <c r="X1025" s="34"/>
      <c r="Y1025" s="34"/>
      <c r="Z1025" s="34"/>
      <c r="AA1025" s="34"/>
      <c r="AB1025" s="34"/>
    </row>
    <row r="1026" spans="1:28">
      <c r="A1026" s="34"/>
      <c r="B1026" s="34"/>
      <c r="C1026" s="34"/>
      <c r="D1026" s="34"/>
      <c r="E1026" s="34"/>
      <c r="F1026" s="34"/>
      <c r="G1026" s="34"/>
      <c r="V1026" s="34"/>
      <c r="W1026" s="34"/>
      <c r="X1026" s="34"/>
      <c r="Y1026" s="34"/>
      <c r="Z1026" s="34"/>
      <c r="AA1026" s="34"/>
      <c r="AB1026" s="34"/>
    </row>
    <row r="1027" spans="1:28">
      <c r="A1027" s="34"/>
      <c r="B1027" s="34"/>
      <c r="C1027" s="34"/>
      <c r="D1027" s="34"/>
      <c r="E1027" s="34"/>
      <c r="F1027" s="34"/>
      <c r="G1027" s="34"/>
      <c r="V1027" s="34"/>
      <c r="W1027" s="34"/>
      <c r="X1027" s="34"/>
      <c r="Y1027" s="34"/>
      <c r="Z1027" s="34"/>
      <c r="AA1027" s="34"/>
      <c r="AB1027" s="34"/>
    </row>
    <row r="1028" spans="1:28">
      <c r="A1028" s="34"/>
      <c r="B1028" s="34"/>
      <c r="C1028" s="34"/>
      <c r="D1028" s="34"/>
      <c r="E1028" s="34"/>
      <c r="F1028" s="34"/>
      <c r="G1028" s="34"/>
      <c r="V1028" s="34"/>
      <c r="W1028" s="34"/>
      <c r="X1028" s="34"/>
      <c r="Y1028" s="34"/>
      <c r="Z1028" s="34"/>
      <c r="AA1028" s="34"/>
      <c r="AB1028" s="34"/>
    </row>
    <row r="1029" spans="1:28">
      <c r="A1029" s="34"/>
      <c r="B1029" s="34"/>
      <c r="C1029" s="34"/>
      <c r="D1029" s="34"/>
      <c r="E1029" s="34"/>
      <c r="F1029" s="34"/>
      <c r="G1029" s="34"/>
      <c r="V1029" s="34"/>
      <c r="W1029" s="34"/>
      <c r="X1029" s="34"/>
      <c r="Y1029" s="34"/>
      <c r="Z1029" s="34"/>
      <c r="AA1029" s="34"/>
      <c r="AB1029" s="34"/>
    </row>
    <row r="1030" spans="1:28">
      <c r="A1030" s="34"/>
      <c r="B1030" s="34"/>
      <c r="C1030" s="34"/>
      <c r="D1030" s="34"/>
      <c r="E1030" s="34"/>
      <c r="F1030" s="34"/>
      <c r="G1030" s="34"/>
      <c r="V1030" s="34"/>
      <c r="W1030" s="34"/>
      <c r="X1030" s="34"/>
      <c r="Y1030" s="34"/>
      <c r="Z1030" s="34"/>
      <c r="AA1030" s="34"/>
      <c r="AB1030" s="34"/>
    </row>
    <row r="1031" spans="1:28">
      <c r="A1031" s="34"/>
      <c r="B1031" s="34"/>
      <c r="C1031" s="34"/>
      <c r="D1031" s="34"/>
      <c r="E1031" s="34"/>
      <c r="F1031" s="34"/>
      <c r="G1031" s="34"/>
      <c r="V1031" s="34"/>
      <c r="W1031" s="34"/>
      <c r="X1031" s="34"/>
      <c r="Y1031" s="34"/>
      <c r="Z1031" s="34"/>
      <c r="AA1031" s="34"/>
      <c r="AB1031" s="34"/>
    </row>
    <row r="1032" spans="1:28">
      <c r="A1032" s="34"/>
      <c r="B1032" s="34"/>
      <c r="C1032" s="34"/>
      <c r="D1032" s="34"/>
      <c r="E1032" s="34"/>
      <c r="F1032" s="34"/>
      <c r="G1032" s="34"/>
      <c r="V1032" s="34"/>
      <c r="W1032" s="34"/>
      <c r="X1032" s="34"/>
      <c r="Y1032" s="34"/>
      <c r="Z1032" s="34"/>
      <c r="AA1032" s="34"/>
      <c r="AB1032" s="34"/>
    </row>
    <row r="1033" spans="1:28">
      <c r="A1033" s="34"/>
      <c r="B1033" s="34"/>
      <c r="C1033" s="34"/>
      <c r="D1033" s="34"/>
      <c r="E1033" s="34"/>
      <c r="F1033" s="34"/>
      <c r="G1033" s="34"/>
      <c r="V1033" s="34"/>
      <c r="W1033" s="34"/>
      <c r="X1033" s="34"/>
      <c r="Y1033" s="34"/>
      <c r="Z1033" s="34"/>
      <c r="AA1033" s="34"/>
      <c r="AB1033" s="34"/>
    </row>
    <row r="1034" spans="1:28">
      <c r="A1034" s="34"/>
      <c r="B1034" s="34"/>
      <c r="C1034" s="34"/>
      <c r="D1034" s="34"/>
      <c r="E1034" s="34"/>
      <c r="F1034" s="34"/>
      <c r="G1034" s="34"/>
      <c r="V1034" s="34"/>
      <c r="W1034" s="34"/>
      <c r="X1034" s="34"/>
      <c r="Y1034" s="34"/>
      <c r="Z1034" s="34"/>
      <c r="AA1034" s="34"/>
      <c r="AB1034" s="34"/>
    </row>
    <row r="1035" spans="1:28">
      <c r="A1035" s="34"/>
      <c r="B1035" s="34"/>
      <c r="C1035" s="34"/>
      <c r="D1035" s="34"/>
      <c r="E1035" s="34"/>
      <c r="F1035" s="34"/>
      <c r="G1035" s="34"/>
      <c r="V1035" s="34"/>
      <c r="W1035" s="34"/>
      <c r="X1035" s="34"/>
      <c r="Y1035" s="34"/>
      <c r="Z1035" s="34"/>
      <c r="AA1035" s="34"/>
      <c r="AB1035" s="34"/>
    </row>
    <row r="1036" spans="1:28">
      <c r="A1036" s="34"/>
      <c r="B1036" s="34"/>
      <c r="C1036" s="34"/>
      <c r="D1036" s="34"/>
      <c r="E1036" s="34"/>
      <c r="F1036" s="34"/>
      <c r="G1036" s="34"/>
      <c r="V1036" s="34"/>
      <c r="W1036" s="34"/>
      <c r="X1036" s="34"/>
      <c r="Y1036" s="34"/>
      <c r="Z1036" s="34"/>
      <c r="AA1036" s="34"/>
      <c r="AB1036" s="34"/>
    </row>
    <row r="1037" spans="1:28">
      <c r="A1037" s="34"/>
      <c r="B1037" s="34"/>
      <c r="C1037" s="34"/>
      <c r="D1037" s="34"/>
      <c r="E1037" s="34"/>
      <c r="F1037" s="34"/>
      <c r="G1037" s="34"/>
      <c r="V1037" s="34"/>
      <c r="W1037" s="34"/>
      <c r="X1037" s="34"/>
      <c r="Y1037" s="34"/>
      <c r="Z1037" s="34"/>
      <c r="AA1037" s="34"/>
      <c r="AB1037" s="34"/>
    </row>
    <row r="1038" spans="1:28">
      <c r="A1038" s="34"/>
      <c r="B1038" s="34"/>
      <c r="C1038" s="34"/>
      <c r="D1038" s="34"/>
      <c r="E1038" s="34"/>
      <c r="F1038" s="34"/>
      <c r="G1038" s="34"/>
      <c r="V1038" s="34"/>
      <c r="W1038" s="34"/>
      <c r="X1038" s="34"/>
      <c r="Y1038" s="34"/>
      <c r="Z1038" s="34"/>
      <c r="AA1038" s="34"/>
      <c r="AB1038" s="34"/>
    </row>
    <row r="1039" spans="1:28">
      <c r="A1039" s="34"/>
      <c r="B1039" s="34"/>
      <c r="C1039" s="34"/>
      <c r="D1039" s="34"/>
      <c r="E1039" s="34"/>
      <c r="F1039" s="34"/>
      <c r="G1039" s="34"/>
      <c r="V1039" s="34"/>
      <c r="W1039" s="34"/>
      <c r="X1039" s="34"/>
      <c r="Y1039" s="34"/>
      <c r="Z1039" s="34"/>
      <c r="AA1039" s="34"/>
      <c r="AB1039" s="34"/>
    </row>
    <row r="1040" spans="1:28">
      <c r="A1040" s="34"/>
      <c r="B1040" s="34"/>
      <c r="C1040" s="34"/>
      <c r="D1040" s="34"/>
      <c r="E1040" s="34"/>
      <c r="F1040" s="34"/>
      <c r="G1040" s="34"/>
      <c r="V1040" s="34"/>
      <c r="W1040" s="34"/>
      <c r="X1040" s="34"/>
      <c r="Y1040" s="34"/>
      <c r="Z1040" s="34"/>
      <c r="AA1040" s="34"/>
      <c r="AB1040" s="34"/>
    </row>
    <row r="1041" spans="1:28">
      <c r="A1041" s="34"/>
      <c r="B1041" s="34"/>
      <c r="C1041" s="34"/>
      <c r="D1041" s="34"/>
      <c r="E1041" s="34"/>
      <c r="F1041" s="34"/>
      <c r="G1041" s="34"/>
      <c r="V1041" s="34"/>
      <c r="W1041" s="34"/>
      <c r="X1041" s="34"/>
      <c r="Y1041" s="34"/>
      <c r="Z1041" s="34"/>
      <c r="AA1041" s="34"/>
      <c r="AB1041" s="34"/>
    </row>
    <row r="1042" spans="1:28">
      <c r="A1042" s="34"/>
      <c r="B1042" s="34"/>
      <c r="C1042" s="34"/>
      <c r="D1042" s="34"/>
      <c r="E1042" s="34"/>
      <c r="F1042" s="34"/>
      <c r="G1042" s="34"/>
      <c r="V1042" s="34"/>
      <c r="W1042" s="34"/>
      <c r="X1042" s="34"/>
      <c r="Y1042" s="34"/>
      <c r="Z1042" s="34"/>
      <c r="AA1042" s="34"/>
      <c r="AB1042" s="34"/>
    </row>
    <row r="1043" spans="1:28">
      <c r="A1043" s="34"/>
      <c r="B1043" s="34"/>
      <c r="C1043" s="34"/>
      <c r="D1043" s="34"/>
      <c r="E1043" s="34"/>
      <c r="F1043" s="34"/>
      <c r="G1043" s="34"/>
      <c r="V1043" s="34"/>
      <c r="W1043" s="34"/>
      <c r="X1043" s="34"/>
      <c r="Y1043" s="34"/>
      <c r="Z1043" s="34"/>
      <c r="AA1043" s="34"/>
      <c r="AB1043" s="34"/>
    </row>
    <row r="1044" spans="1:28">
      <c r="A1044" s="34"/>
      <c r="B1044" s="34"/>
      <c r="C1044" s="34"/>
      <c r="D1044" s="34"/>
      <c r="E1044" s="34"/>
      <c r="F1044" s="34"/>
      <c r="G1044" s="34"/>
      <c r="V1044" s="34"/>
      <c r="W1044" s="34"/>
      <c r="X1044" s="34"/>
      <c r="Y1044" s="34"/>
      <c r="Z1044" s="34"/>
      <c r="AA1044" s="34"/>
      <c r="AB1044" s="34"/>
    </row>
    <row r="1045" spans="1:28">
      <c r="A1045" s="34"/>
      <c r="B1045" s="34"/>
      <c r="C1045" s="34"/>
      <c r="D1045" s="34"/>
      <c r="E1045" s="34"/>
      <c r="F1045" s="34"/>
      <c r="G1045" s="34"/>
      <c r="V1045" s="34"/>
      <c r="W1045" s="34"/>
      <c r="X1045" s="34"/>
      <c r="Y1045" s="34"/>
      <c r="Z1045" s="34"/>
      <c r="AA1045" s="34"/>
      <c r="AB1045" s="34"/>
    </row>
    <row r="1046" spans="1:28">
      <c r="A1046" s="34"/>
      <c r="B1046" s="34"/>
      <c r="C1046" s="34"/>
      <c r="D1046" s="34"/>
      <c r="E1046" s="34"/>
      <c r="F1046" s="34"/>
      <c r="G1046" s="34"/>
      <c r="V1046" s="34"/>
      <c r="W1046" s="34"/>
      <c r="X1046" s="34"/>
      <c r="Y1046" s="34"/>
      <c r="Z1046" s="34"/>
      <c r="AA1046" s="34"/>
      <c r="AB1046" s="34"/>
    </row>
    <row r="1047" spans="1:28">
      <c r="A1047" s="34"/>
      <c r="B1047" s="34"/>
      <c r="C1047" s="34"/>
      <c r="D1047" s="34"/>
      <c r="E1047" s="34"/>
      <c r="F1047" s="34"/>
      <c r="G1047" s="34"/>
      <c r="V1047" s="34"/>
      <c r="W1047" s="34"/>
      <c r="X1047" s="34"/>
      <c r="Y1047" s="34"/>
      <c r="Z1047" s="34"/>
      <c r="AA1047" s="34"/>
      <c r="AB1047" s="34"/>
    </row>
    <row r="1048" spans="1:28">
      <c r="A1048" s="34"/>
      <c r="B1048" s="34"/>
      <c r="C1048" s="34"/>
      <c r="D1048" s="34"/>
      <c r="E1048" s="34"/>
      <c r="F1048" s="34"/>
      <c r="G1048" s="34"/>
      <c r="V1048" s="34"/>
      <c r="W1048" s="34"/>
      <c r="X1048" s="34"/>
      <c r="Y1048" s="34"/>
      <c r="Z1048" s="34"/>
      <c r="AA1048" s="34"/>
      <c r="AB1048" s="34"/>
    </row>
    <row r="1049" spans="1:28">
      <c r="A1049" s="34"/>
      <c r="B1049" s="34"/>
      <c r="C1049" s="34"/>
      <c r="D1049" s="34"/>
      <c r="E1049" s="34"/>
      <c r="F1049" s="34"/>
      <c r="G1049" s="34"/>
      <c r="V1049" s="34"/>
      <c r="W1049" s="34"/>
      <c r="X1049" s="34"/>
      <c r="Y1049" s="34"/>
      <c r="Z1049" s="34"/>
      <c r="AA1049" s="34"/>
      <c r="AB1049" s="34"/>
    </row>
    <row r="1050" spans="1:28">
      <c r="A1050" s="34"/>
      <c r="B1050" s="34"/>
      <c r="C1050" s="34"/>
      <c r="D1050" s="34"/>
      <c r="E1050" s="34"/>
      <c r="F1050" s="34"/>
      <c r="G1050" s="34"/>
      <c r="V1050" s="34"/>
      <c r="W1050" s="34"/>
      <c r="X1050" s="34"/>
      <c r="Y1050" s="34"/>
      <c r="Z1050" s="34"/>
      <c r="AA1050" s="34"/>
      <c r="AB1050" s="34"/>
    </row>
    <row r="1051" spans="1:28">
      <c r="A1051" s="34"/>
      <c r="B1051" s="34"/>
      <c r="C1051" s="34"/>
      <c r="D1051" s="34"/>
      <c r="E1051" s="34"/>
      <c r="F1051" s="34"/>
      <c r="G1051" s="34"/>
      <c r="V1051" s="34"/>
      <c r="W1051" s="34"/>
      <c r="X1051" s="34"/>
      <c r="Y1051" s="34"/>
      <c r="Z1051" s="34"/>
      <c r="AA1051" s="34"/>
      <c r="AB1051" s="34"/>
    </row>
    <row r="1052" spans="1:28">
      <c r="A1052" s="34"/>
      <c r="B1052" s="34"/>
      <c r="C1052" s="34"/>
      <c r="D1052" s="34"/>
      <c r="E1052" s="34"/>
      <c r="F1052" s="34"/>
      <c r="G1052" s="34"/>
      <c r="V1052" s="34"/>
      <c r="W1052" s="34"/>
      <c r="X1052" s="34"/>
      <c r="Y1052" s="34"/>
      <c r="Z1052" s="34"/>
      <c r="AA1052" s="34"/>
      <c r="AB1052" s="34"/>
    </row>
    <row r="1053" spans="1:28">
      <c r="A1053" s="34"/>
      <c r="B1053" s="34"/>
      <c r="C1053" s="34"/>
      <c r="D1053" s="34"/>
      <c r="E1053" s="34"/>
      <c r="F1053" s="34"/>
      <c r="G1053" s="34"/>
      <c r="V1053" s="34"/>
      <c r="W1053" s="34"/>
      <c r="X1053" s="34"/>
      <c r="Y1053" s="34"/>
      <c r="Z1053" s="34"/>
      <c r="AA1053" s="34"/>
      <c r="AB1053" s="34"/>
    </row>
    <row r="1054" spans="1:28">
      <c r="A1054" s="34"/>
      <c r="B1054" s="34"/>
      <c r="C1054" s="34"/>
      <c r="D1054" s="34"/>
      <c r="E1054" s="34"/>
      <c r="F1054" s="34"/>
      <c r="G1054" s="34"/>
      <c r="V1054" s="34"/>
      <c r="W1054" s="34"/>
      <c r="X1054" s="34"/>
      <c r="Y1054" s="34"/>
      <c r="Z1054" s="34"/>
      <c r="AA1054" s="34"/>
      <c r="AB1054" s="34"/>
    </row>
    <row r="1055" spans="1:28">
      <c r="A1055" s="34"/>
      <c r="B1055" s="34"/>
      <c r="C1055" s="34"/>
      <c r="D1055" s="34"/>
      <c r="E1055" s="34"/>
      <c r="F1055" s="34"/>
      <c r="G1055" s="34"/>
      <c r="V1055" s="34"/>
      <c r="W1055" s="34"/>
      <c r="X1055" s="34"/>
      <c r="Y1055" s="34"/>
      <c r="Z1055" s="34"/>
      <c r="AA1055" s="34"/>
      <c r="AB1055" s="34"/>
    </row>
    <row r="1056" spans="1:28">
      <c r="A1056" s="34"/>
      <c r="B1056" s="34"/>
      <c r="C1056" s="34"/>
      <c r="D1056" s="34"/>
      <c r="E1056" s="34"/>
      <c r="F1056" s="34"/>
      <c r="G1056" s="34"/>
      <c r="V1056" s="34"/>
      <c r="W1056" s="34"/>
      <c r="X1056" s="34"/>
      <c r="Y1056" s="34"/>
      <c r="Z1056" s="34"/>
      <c r="AA1056" s="34"/>
      <c r="AB1056" s="34"/>
    </row>
    <row r="1057" spans="1:28">
      <c r="A1057" s="34"/>
      <c r="B1057" s="34"/>
      <c r="C1057" s="34"/>
      <c r="D1057" s="34"/>
      <c r="E1057" s="34"/>
      <c r="F1057" s="34"/>
      <c r="G1057" s="34"/>
      <c r="V1057" s="34"/>
      <c r="W1057" s="34"/>
      <c r="X1057" s="34"/>
      <c r="Y1057" s="34"/>
      <c r="Z1057" s="34"/>
      <c r="AA1057" s="34"/>
      <c r="AB1057" s="34"/>
    </row>
    <row r="1058" spans="1:28">
      <c r="A1058" s="34"/>
      <c r="B1058" s="34"/>
      <c r="C1058" s="34"/>
      <c r="D1058" s="34"/>
      <c r="E1058" s="34"/>
      <c r="F1058" s="34"/>
      <c r="G1058" s="34"/>
      <c r="V1058" s="34"/>
      <c r="W1058" s="34"/>
      <c r="X1058" s="34"/>
      <c r="Y1058" s="34"/>
      <c r="Z1058" s="34"/>
      <c r="AA1058" s="34"/>
      <c r="AB1058" s="34"/>
    </row>
    <row r="1059" spans="1:28">
      <c r="A1059" s="34"/>
      <c r="B1059" s="34"/>
      <c r="C1059" s="34"/>
      <c r="D1059" s="34"/>
      <c r="E1059" s="34"/>
      <c r="F1059" s="34"/>
      <c r="G1059" s="34"/>
      <c r="V1059" s="34"/>
      <c r="W1059" s="34"/>
      <c r="X1059" s="34"/>
      <c r="Y1059" s="34"/>
      <c r="Z1059" s="34"/>
      <c r="AA1059" s="34"/>
      <c r="AB1059" s="34"/>
    </row>
    <row r="1060" spans="1:28">
      <c r="A1060" s="34"/>
      <c r="B1060" s="34"/>
      <c r="C1060" s="34"/>
      <c r="D1060" s="34"/>
      <c r="E1060" s="34"/>
      <c r="F1060" s="34"/>
      <c r="G1060" s="34"/>
      <c r="V1060" s="34"/>
      <c r="W1060" s="34"/>
      <c r="X1060" s="34"/>
      <c r="Y1060" s="34"/>
      <c r="Z1060" s="34"/>
      <c r="AA1060" s="34"/>
      <c r="AB1060" s="34"/>
    </row>
    <row r="1061" spans="1:28">
      <c r="A1061" s="34"/>
      <c r="B1061" s="34"/>
      <c r="C1061" s="34"/>
      <c r="D1061" s="34"/>
      <c r="E1061" s="34"/>
      <c r="F1061" s="34"/>
      <c r="G1061" s="34"/>
      <c r="V1061" s="34"/>
      <c r="W1061" s="34"/>
      <c r="X1061" s="34"/>
      <c r="Y1061" s="34"/>
      <c r="Z1061" s="34"/>
      <c r="AA1061" s="34"/>
      <c r="AB1061" s="34"/>
    </row>
    <row r="1062" spans="1:28">
      <c r="A1062" s="34"/>
      <c r="B1062" s="34"/>
      <c r="C1062" s="34"/>
      <c r="D1062" s="34"/>
      <c r="E1062" s="34"/>
      <c r="F1062" s="34"/>
      <c r="G1062" s="34"/>
      <c r="V1062" s="34"/>
      <c r="W1062" s="34"/>
      <c r="X1062" s="34"/>
      <c r="Y1062" s="34"/>
      <c r="Z1062" s="34"/>
      <c r="AA1062" s="34"/>
      <c r="AB1062" s="34"/>
    </row>
    <row r="1063" spans="1:28">
      <c r="A1063" s="34"/>
      <c r="B1063" s="34"/>
      <c r="C1063" s="34"/>
      <c r="D1063" s="34"/>
      <c r="E1063" s="34"/>
      <c r="F1063" s="34"/>
      <c r="G1063" s="34"/>
      <c r="V1063" s="34"/>
      <c r="W1063" s="34"/>
      <c r="X1063" s="34"/>
      <c r="Y1063" s="34"/>
      <c r="Z1063" s="34"/>
      <c r="AA1063" s="34"/>
      <c r="AB1063" s="34"/>
    </row>
    <row r="1064" spans="1:28">
      <c r="A1064" s="34"/>
      <c r="B1064" s="34"/>
      <c r="C1064" s="34"/>
      <c r="D1064" s="34"/>
      <c r="E1064" s="34"/>
      <c r="F1064" s="34"/>
      <c r="G1064" s="34"/>
      <c r="V1064" s="34"/>
      <c r="W1064" s="34"/>
      <c r="X1064" s="34"/>
      <c r="Y1064" s="34"/>
      <c r="Z1064" s="34"/>
      <c r="AA1064" s="34"/>
      <c r="AB1064" s="34"/>
    </row>
    <row r="1065" spans="1:28">
      <c r="A1065" s="34"/>
      <c r="B1065" s="34"/>
      <c r="C1065" s="34"/>
      <c r="D1065" s="34"/>
      <c r="E1065" s="34"/>
      <c r="F1065" s="34"/>
      <c r="G1065" s="34"/>
      <c r="V1065" s="34"/>
      <c r="W1065" s="34"/>
      <c r="X1065" s="34"/>
      <c r="Y1065" s="34"/>
      <c r="Z1065" s="34"/>
      <c r="AA1065" s="34"/>
      <c r="AB1065" s="34"/>
    </row>
    <row r="1066" spans="1:28">
      <c r="A1066" s="34"/>
      <c r="B1066" s="34"/>
      <c r="C1066" s="34"/>
      <c r="D1066" s="34"/>
      <c r="E1066" s="34"/>
      <c r="F1066" s="34"/>
      <c r="G1066" s="34"/>
      <c r="V1066" s="34"/>
      <c r="W1066" s="34"/>
      <c r="X1066" s="34"/>
      <c r="Y1066" s="34"/>
      <c r="Z1066" s="34"/>
      <c r="AA1066" s="34"/>
      <c r="AB1066" s="34"/>
    </row>
    <row r="1067" spans="1:28">
      <c r="A1067" s="34"/>
      <c r="B1067" s="34"/>
      <c r="C1067" s="34"/>
      <c r="D1067" s="34"/>
      <c r="E1067" s="34"/>
      <c r="F1067" s="34"/>
      <c r="G1067" s="34"/>
      <c r="V1067" s="34"/>
      <c r="W1067" s="34"/>
      <c r="X1067" s="34"/>
      <c r="Y1067" s="34"/>
      <c r="Z1067" s="34"/>
      <c r="AA1067" s="34"/>
      <c r="AB1067" s="34"/>
    </row>
    <row r="1068" spans="1:28">
      <c r="A1068" s="34"/>
      <c r="B1068" s="34"/>
      <c r="C1068" s="34"/>
      <c r="D1068" s="34"/>
      <c r="E1068" s="34"/>
      <c r="F1068" s="34"/>
      <c r="G1068" s="34"/>
      <c r="V1068" s="34"/>
      <c r="W1068" s="34"/>
      <c r="X1068" s="34"/>
      <c r="Y1068" s="34"/>
      <c r="Z1068" s="34"/>
      <c r="AA1068" s="34"/>
      <c r="AB1068" s="34"/>
    </row>
    <row r="1069" spans="1:28">
      <c r="A1069" s="34"/>
      <c r="B1069" s="34"/>
      <c r="C1069" s="34"/>
      <c r="D1069" s="34"/>
      <c r="E1069" s="34"/>
      <c r="F1069" s="34"/>
      <c r="G1069" s="34"/>
      <c r="V1069" s="34"/>
      <c r="W1069" s="34"/>
      <c r="X1069" s="34"/>
      <c r="Y1069" s="34"/>
      <c r="Z1069" s="34"/>
      <c r="AA1069" s="34"/>
      <c r="AB1069" s="34"/>
    </row>
    <row r="1070" spans="1:28">
      <c r="A1070" s="34"/>
      <c r="B1070" s="34"/>
      <c r="C1070" s="34"/>
      <c r="D1070" s="34"/>
      <c r="E1070" s="34"/>
      <c r="F1070" s="34"/>
      <c r="G1070" s="34"/>
      <c r="V1070" s="34"/>
      <c r="W1070" s="34"/>
      <c r="X1070" s="34"/>
      <c r="Y1070" s="34"/>
      <c r="Z1070" s="34"/>
      <c r="AA1070" s="34"/>
      <c r="AB1070" s="34"/>
    </row>
    <row r="1071" spans="1:28">
      <c r="A1071" s="34"/>
      <c r="B1071" s="34"/>
      <c r="C1071" s="34"/>
      <c r="D1071" s="34"/>
      <c r="E1071" s="34"/>
      <c r="F1071" s="34"/>
      <c r="G1071" s="34"/>
      <c r="V1071" s="34"/>
      <c r="W1071" s="34"/>
      <c r="X1071" s="34"/>
      <c r="Y1071" s="34"/>
      <c r="Z1071" s="34"/>
      <c r="AA1071" s="34"/>
      <c r="AB1071" s="34"/>
    </row>
    <row r="1072" spans="1:28">
      <c r="A1072" s="34"/>
      <c r="B1072" s="34"/>
      <c r="C1072" s="34"/>
      <c r="D1072" s="34"/>
      <c r="E1072" s="34"/>
      <c r="F1072" s="34"/>
      <c r="G1072" s="34"/>
      <c r="V1072" s="34"/>
      <c r="W1072" s="34"/>
      <c r="X1072" s="34"/>
      <c r="Y1072" s="34"/>
      <c r="Z1072" s="34"/>
      <c r="AA1072" s="34"/>
      <c r="AB1072" s="34"/>
    </row>
    <row r="1073" spans="1:28">
      <c r="A1073" s="34"/>
      <c r="B1073" s="34"/>
      <c r="C1073" s="34"/>
      <c r="D1073" s="34"/>
      <c r="E1073" s="34"/>
      <c r="F1073" s="34"/>
      <c r="G1073" s="34"/>
      <c r="V1073" s="34"/>
      <c r="W1073" s="34"/>
      <c r="X1073" s="34"/>
      <c r="Y1073" s="34"/>
      <c r="Z1073" s="34"/>
      <c r="AA1073" s="34"/>
      <c r="AB1073" s="34"/>
    </row>
    <row r="1074" spans="1:28">
      <c r="A1074" s="34"/>
      <c r="B1074" s="34"/>
      <c r="C1074" s="34"/>
      <c r="D1074" s="34"/>
      <c r="E1074" s="34"/>
      <c r="F1074" s="34"/>
      <c r="G1074" s="34"/>
      <c r="V1074" s="34"/>
      <c r="W1074" s="34"/>
      <c r="X1074" s="34"/>
      <c r="Y1074" s="34"/>
      <c r="Z1074" s="34"/>
      <c r="AA1074" s="34"/>
      <c r="AB1074" s="34"/>
    </row>
    <row r="1075" spans="1:28">
      <c r="A1075" s="34"/>
      <c r="B1075" s="34"/>
      <c r="C1075" s="34"/>
      <c r="D1075" s="34"/>
      <c r="E1075" s="34"/>
      <c r="F1075" s="34"/>
      <c r="G1075" s="34"/>
      <c r="V1075" s="34"/>
      <c r="W1075" s="34"/>
      <c r="X1075" s="34"/>
      <c r="Y1075" s="34"/>
      <c r="Z1075" s="34"/>
      <c r="AA1075" s="34"/>
      <c r="AB1075" s="34"/>
    </row>
    <row r="1076" spans="1:28">
      <c r="A1076" s="34"/>
      <c r="B1076" s="34"/>
      <c r="C1076" s="34"/>
      <c r="D1076" s="34"/>
      <c r="E1076" s="34"/>
      <c r="F1076" s="34"/>
      <c r="G1076" s="34"/>
      <c r="V1076" s="34"/>
      <c r="W1076" s="34"/>
      <c r="X1076" s="34"/>
      <c r="Y1076" s="34"/>
      <c r="Z1076" s="34"/>
      <c r="AA1076" s="34"/>
      <c r="AB1076" s="34"/>
    </row>
    <row r="1077" spans="1:28">
      <c r="A1077" s="34"/>
      <c r="B1077" s="34"/>
      <c r="C1077" s="34"/>
      <c r="D1077" s="34"/>
      <c r="E1077" s="34"/>
      <c r="F1077" s="34"/>
      <c r="G1077" s="34"/>
      <c r="V1077" s="34"/>
      <c r="W1077" s="34"/>
      <c r="X1077" s="34"/>
      <c r="Y1077" s="34"/>
      <c r="Z1077" s="34"/>
      <c r="AA1077" s="34"/>
      <c r="AB1077" s="34"/>
    </row>
    <row r="1078" spans="1:28">
      <c r="A1078" s="34"/>
      <c r="B1078" s="34"/>
      <c r="C1078" s="34"/>
      <c r="D1078" s="34"/>
      <c r="E1078" s="34"/>
      <c r="F1078" s="34"/>
      <c r="G1078" s="34"/>
      <c r="V1078" s="34"/>
      <c r="W1078" s="34"/>
      <c r="X1078" s="34"/>
      <c r="Y1078" s="34"/>
      <c r="Z1078" s="34"/>
      <c r="AA1078" s="34"/>
      <c r="AB1078" s="34"/>
    </row>
    <row r="1079" spans="1:28">
      <c r="A1079" s="34"/>
      <c r="B1079" s="34"/>
      <c r="C1079" s="34"/>
      <c r="D1079" s="34"/>
      <c r="E1079" s="34"/>
      <c r="F1079" s="34"/>
      <c r="G1079" s="34"/>
      <c r="V1079" s="34"/>
      <c r="W1079" s="34"/>
      <c r="X1079" s="34"/>
      <c r="Y1079" s="34"/>
      <c r="Z1079" s="34"/>
      <c r="AA1079" s="34"/>
      <c r="AB1079" s="34"/>
    </row>
    <row r="1080" spans="1:28">
      <c r="A1080" s="34"/>
      <c r="B1080" s="34"/>
      <c r="C1080" s="34"/>
      <c r="D1080" s="34"/>
      <c r="E1080" s="34"/>
      <c r="F1080" s="34"/>
      <c r="G1080" s="34"/>
      <c r="V1080" s="34"/>
      <c r="W1080" s="34"/>
      <c r="X1080" s="34"/>
      <c r="Y1080" s="34"/>
      <c r="Z1080" s="34"/>
      <c r="AA1080" s="34"/>
      <c r="AB1080" s="34"/>
    </row>
    <row r="1081" spans="1:28">
      <c r="A1081" s="34"/>
      <c r="B1081" s="34"/>
      <c r="C1081" s="34"/>
      <c r="D1081" s="34"/>
      <c r="E1081" s="34"/>
      <c r="F1081" s="34"/>
      <c r="G1081" s="34"/>
      <c r="V1081" s="34"/>
      <c r="W1081" s="34"/>
      <c r="X1081" s="34"/>
      <c r="Y1081" s="34"/>
      <c r="Z1081" s="34"/>
      <c r="AA1081" s="34"/>
      <c r="AB1081" s="34"/>
    </row>
    <row r="1082" spans="1:28">
      <c r="A1082" s="34"/>
      <c r="B1082" s="34"/>
      <c r="C1082" s="34"/>
      <c r="D1082" s="34"/>
      <c r="E1082" s="34"/>
      <c r="F1082" s="34"/>
      <c r="G1082" s="34"/>
      <c r="V1082" s="34"/>
      <c r="W1082" s="34"/>
      <c r="X1082" s="34"/>
      <c r="Y1082" s="34"/>
      <c r="Z1082" s="34"/>
      <c r="AA1082" s="34"/>
      <c r="AB1082" s="34"/>
    </row>
    <row r="1083" spans="1:28">
      <c r="A1083" s="34"/>
      <c r="B1083" s="34"/>
      <c r="C1083" s="34"/>
      <c r="D1083" s="34"/>
      <c r="E1083" s="34"/>
      <c r="F1083" s="34"/>
      <c r="G1083" s="34"/>
      <c r="V1083" s="34"/>
      <c r="W1083" s="34"/>
      <c r="X1083" s="34"/>
      <c r="Y1083" s="34"/>
      <c r="Z1083" s="34"/>
      <c r="AA1083" s="34"/>
      <c r="AB1083" s="34"/>
    </row>
    <row r="1084" spans="1:28">
      <c r="A1084" s="34"/>
      <c r="B1084" s="34"/>
      <c r="C1084" s="34"/>
      <c r="D1084" s="34"/>
      <c r="E1084" s="34"/>
      <c r="F1084" s="34"/>
      <c r="G1084" s="34"/>
      <c r="V1084" s="34"/>
      <c r="W1084" s="34"/>
      <c r="X1084" s="34"/>
      <c r="Y1084" s="34"/>
      <c r="Z1084" s="34"/>
      <c r="AA1084" s="34"/>
      <c r="AB1084" s="34"/>
    </row>
    <row r="1085" spans="1:28">
      <c r="A1085" s="34"/>
      <c r="B1085" s="34"/>
      <c r="C1085" s="34"/>
      <c r="D1085" s="34"/>
      <c r="E1085" s="34"/>
      <c r="F1085" s="34"/>
      <c r="G1085" s="34"/>
      <c r="V1085" s="34"/>
      <c r="W1085" s="34"/>
      <c r="X1085" s="34"/>
      <c r="Y1085" s="34"/>
      <c r="Z1085" s="34"/>
      <c r="AA1085" s="34"/>
      <c r="AB1085" s="34"/>
    </row>
    <row r="1086" spans="1:28">
      <c r="A1086" s="34"/>
      <c r="B1086" s="34"/>
      <c r="C1086" s="34"/>
      <c r="D1086" s="34"/>
      <c r="E1086" s="34"/>
      <c r="F1086" s="34"/>
      <c r="G1086" s="34"/>
      <c r="V1086" s="34"/>
      <c r="W1086" s="34"/>
      <c r="X1086" s="34"/>
      <c r="Y1086" s="34"/>
      <c r="Z1086" s="34"/>
      <c r="AA1086" s="34"/>
      <c r="AB1086" s="34"/>
    </row>
    <row r="1087" spans="1:28">
      <c r="A1087" s="34"/>
      <c r="B1087" s="34"/>
      <c r="C1087" s="34"/>
      <c r="D1087" s="34"/>
      <c r="E1087" s="34"/>
      <c r="F1087" s="34"/>
      <c r="G1087" s="34"/>
      <c r="V1087" s="34"/>
      <c r="W1087" s="34"/>
      <c r="X1087" s="34"/>
      <c r="Y1087" s="34"/>
      <c r="Z1087" s="34"/>
      <c r="AA1087" s="34"/>
      <c r="AB1087" s="34"/>
    </row>
    <row r="1088" spans="1:28">
      <c r="A1088" s="34"/>
      <c r="B1088" s="34"/>
      <c r="C1088" s="34"/>
      <c r="D1088" s="34"/>
      <c r="E1088" s="34"/>
      <c r="F1088" s="34"/>
      <c r="G1088" s="34"/>
      <c r="V1088" s="34"/>
      <c r="W1088" s="34"/>
      <c r="X1088" s="34"/>
      <c r="Y1088" s="34"/>
      <c r="Z1088" s="34"/>
      <c r="AA1088" s="34"/>
      <c r="AB1088" s="34"/>
    </row>
    <row r="1089" spans="1:28">
      <c r="A1089" s="34"/>
      <c r="B1089" s="34"/>
      <c r="C1089" s="34"/>
      <c r="D1089" s="34"/>
      <c r="E1089" s="34"/>
      <c r="F1089" s="34"/>
      <c r="G1089" s="34"/>
      <c r="V1089" s="34"/>
      <c r="W1089" s="34"/>
      <c r="X1089" s="34"/>
      <c r="Y1089" s="34"/>
      <c r="Z1089" s="34"/>
      <c r="AA1089" s="34"/>
      <c r="AB1089" s="34"/>
    </row>
    <row r="1090" spans="1:28">
      <c r="A1090" s="34"/>
      <c r="B1090" s="34"/>
      <c r="C1090" s="34"/>
      <c r="D1090" s="34"/>
      <c r="E1090" s="34"/>
      <c r="F1090" s="34"/>
      <c r="G1090" s="34"/>
      <c r="V1090" s="34"/>
      <c r="W1090" s="34"/>
      <c r="X1090" s="34"/>
      <c r="Y1090" s="34"/>
      <c r="Z1090" s="34"/>
      <c r="AA1090" s="34"/>
      <c r="AB1090" s="34"/>
    </row>
    <row r="1091" spans="1:28">
      <c r="A1091" s="34"/>
      <c r="B1091" s="34"/>
      <c r="C1091" s="34"/>
      <c r="D1091" s="34"/>
      <c r="E1091" s="34"/>
      <c r="F1091" s="34"/>
      <c r="G1091" s="34"/>
      <c r="V1091" s="34"/>
      <c r="W1091" s="34"/>
      <c r="X1091" s="34"/>
      <c r="Y1091" s="34"/>
      <c r="Z1091" s="34"/>
      <c r="AA1091" s="34"/>
      <c r="AB1091" s="34"/>
    </row>
    <row r="1092" spans="1:28">
      <c r="A1092" s="34"/>
      <c r="B1092" s="34"/>
      <c r="C1092" s="34"/>
      <c r="D1092" s="34"/>
      <c r="E1092" s="34"/>
      <c r="F1092" s="34"/>
      <c r="G1092" s="34"/>
      <c r="V1092" s="34"/>
      <c r="W1092" s="34"/>
      <c r="X1092" s="34"/>
      <c r="Y1092" s="34"/>
      <c r="Z1092" s="34"/>
      <c r="AA1092" s="34"/>
      <c r="AB1092" s="34"/>
    </row>
    <row r="1093" spans="1:28">
      <c r="A1093" s="34"/>
      <c r="B1093" s="34"/>
      <c r="C1093" s="34"/>
      <c r="D1093" s="34"/>
      <c r="E1093" s="34"/>
      <c r="F1093" s="34"/>
      <c r="G1093" s="34"/>
      <c r="V1093" s="34"/>
      <c r="W1093" s="34"/>
      <c r="X1093" s="34"/>
      <c r="Y1093" s="34"/>
      <c r="Z1093" s="34"/>
      <c r="AA1093" s="34"/>
      <c r="AB1093" s="34"/>
    </row>
    <row r="1094" spans="1:28">
      <c r="A1094" s="34"/>
      <c r="B1094" s="34"/>
      <c r="C1094" s="34"/>
      <c r="D1094" s="34"/>
      <c r="E1094" s="34"/>
      <c r="F1094" s="34"/>
      <c r="G1094" s="34"/>
      <c r="V1094" s="34"/>
      <c r="W1094" s="34"/>
      <c r="X1094" s="34"/>
      <c r="Y1094" s="34"/>
      <c r="Z1094" s="34"/>
      <c r="AA1094" s="34"/>
      <c r="AB1094" s="34"/>
    </row>
    <row r="1095" spans="1:28">
      <c r="A1095" s="34"/>
      <c r="B1095" s="34"/>
      <c r="C1095" s="34"/>
      <c r="D1095" s="34"/>
      <c r="E1095" s="34"/>
      <c r="F1095" s="34"/>
      <c r="G1095" s="34"/>
      <c r="V1095" s="34"/>
      <c r="W1095" s="34"/>
      <c r="X1095" s="34"/>
      <c r="Y1095" s="34"/>
      <c r="Z1095" s="34"/>
      <c r="AA1095" s="34"/>
      <c r="AB1095" s="34"/>
    </row>
    <row r="1096" spans="1:28">
      <c r="A1096" s="34"/>
      <c r="B1096" s="34"/>
      <c r="C1096" s="34"/>
      <c r="D1096" s="34"/>
      <c r="E1096" s="34"/>
      <c r="F1096" s="34"/>
      <c r="G1096" s="34"/>
      <c r="V1096" s="34"/>
      <c r="W1096" s="34"/>
      <c r="X1096" s="34"/>
      <c r="Y1096" s="34"/>
      <c r="Z1096" s="34"/>
      <c r="AA1096" s="34"/>
      <c r="AB1096" s="34"/>
    </row>
    <row r="1097" spans="1:28">
      <c r="A1097" s="34"/>
      <c r="B1097" s="34"/>
      <c r="C1097" s="34"/>
      <c r="D1097" s="34"/>
      <c r="E1097" s="34"/>
      <c r="F1097" s="34"/>
      <c r="G1097" s="34"/>
      <c r="V1097" s="34"/>
      <c r="W1097" s="34"/>
      <c r="X1097" s="34"/>
      <c r="Y1097" s="34"/>
      <c r="Z1097" s="34"/>
      <c r="AA1097" s="34"/>
      <c r="AB1097" s="34"/>
    </row>
    <row r="1098" spans="1:28">
      <c r="A1098" s="34"/>
      <c r="B1098" s="34"/>
      <c r="C1098" s="34"/>
      <c r="D1098" s="34"/>
      <c r="E1098" s="34"/>
      <c r="F1098" s="34"/>
      <c r="G1098" s="34"/>
      <c r="V1098" s="34"/>
      <c r="W1098" s="34"/>
      <c r="X1098" s="34"/>
      <c r="Y1098" s="34"/>
      <c r="Z1098" s="34"/>
      <c r="AA1098" s="34"/>
      <c r="AB1098" s="34"/>
    </row>
    <row r="1099" spans="1:28">
      <c r="A1099" s="34"/>
      <c r="B1099" s="34"/>
      <c r="C1099" s="34"/>
      <c r="D1099" s="34"/>
      <c r="E1099" s="34"/>
      <c r="F1099" s="34"/>
      <c r="G1099" s="34"/>
      <c r="V1099" s="34"/>
      <c r="W1099" s="34"/>
      <c r="X1099" s="34"/>
      <c r="Y1099" s="34"/>
      <c r="Z1099" s="34"/>
      <c r="AA1099" s="34"/>
      <c r="AB1099" s="34"/>
    </row>
    <row r="1100" spans="1:28">
      <c r="A1100" s="34"/>
      <c r="B1100" s="34"/>
      <c r="C1100" s="34"/>
      <c r="D1100" s="34"/>
      <c r="E1100" s="34"/>
      <c r="F1100" s="34"/>
      <c r="G1100" s="34"/>
      <c r="V1100" s="34"/>
      <c r="W1100" s="34"/>
      <c r="X1100" s="34"/>
      <c r="Y1100" s="34"/>
      <c r="Z1100" s="34"/>
      <c r="AA1100" s="34"/>
      <c r="AB1100" s="34"/>
    </row>
    <row r="1101" spans="1:28">
      <c r="A1101" s="34"/>
      <c r="B1101" s="34"/>
      <c r="C1101" s="34"/>
      <c r="D1101" s="34"/>
      <c r="E1101" s="34"/>
      <c r="F1101" s="34"/>
      <c r="G1101" s="34"/>
      <c r="V1101" s="34"/>
      <c r="W1101" s="34"/>
      <c r="X1101" s="34"/>
      <c r="Y1101" s="34"/>
      <c r="Z1101" s="34"/>
      <c r="AA1101" s="34"/>
      <c r="AB1101" s="34"/>
    </row>
    <row r="1102" spans="1:28">
      <c r="A1102" s="34"/>
      <c r="B1102" s="34"/>
      <c r="C1102" s="34"/>
      <c r="D1102" s="34"/>
      <c r="E1102" s="34"/>
      <c r="F1102" s="34"/>
      <c r="G1102" s="34"/>
      <c r="V1102" s="34"/>
      <c r="W1102" s="34"/>
      <c r="X1102" s="34"/>
      <c r="Y1102" s="34"/>
      <c r="Z1102" s="34"/>
      <c r="AA1102" s="34"/>
      <c r="AB1102" s="34"/>
    </row>
    <row r="1103" spans="1:28">
      <c r="A1103" s="34"/>
      <c r="B1103" s="34"/>
      <c r="C1103" s="34"/>
      <c r="D1103" s="34"/>
      <c r="E1103" s="34"/>
      <c r="F1103" s="34"/>
      <c r="G1103" s="34"/>
      <c r="V1103" s="34"/>
      <c r="W1103" s="34"/>
      <c r="X1103" s="34"/>
      <c r="Y1103" s="34"/>
      <c r="Z1103" s="34"/>
      <c r="AA1103" s="34"/>
      <c r="AB1103" s="34"/>
    </row>
    <row r="1104" spans="1:28">
      <c r="A1104" s="34"/>
      <c r="B1104" s="34"/>
      <c r="C1104" s="34"/>
      <c r="D1104" s="34"/>
      <c r="E1104" s="34"/>
      <c r="F1104" s="34"/>
      <c r="G1104" s="34"/>
      <c r="V1104" s="34"/>
      <c r="W1104" s="34"/>
      <c r="X1104" s="34"/>
      <c r="Y1104" s="34"/>
      <c r="Z1104" s="34"/>
      <c r="AA1104" s="34"/>
      <c r="AB1104" s="34"/>
    </row>
    <row r="1105" spans="1:28">
      <c r="A1105" s="34"/>
      <c r="B1105" s="34"/>
      <c r="C1105" s="34"/>
      <c r="D1105" s="34"/>
      <c r="E1105" s="34"/>
      <c r="F1105" s="34"/>
      <c r="G1105" s="34"/>
      <c r="V1105" s="34"/>
      <c r="W1105" s="34"/>
      <c r="X1105" s="34"/>
      <c r="Y1105" s="34"/>
      <c r="Z1105" s="34"/>
      <c r="AA1105" s="34"/>
      <c r="AB1105" s="34"/>
    </row>
    <row r="1106" spans="1:28">
      <c r="A1106" s="34"/>
      <c r="B1106" s="34"/>
      <c r="C1106" s="34"/>
      <c r="D1106" s="34"/>
      <c r="E1106" s="34"/>
      <c r="F1106" s="34"/>
      <c r="G1106" s="34"/>
      <c r="V1106" s="34"/>
      <c r="W1106" s="34"/>
      <c r="X1106" s="34"/>
      <c r="Y1106" s="34"/>
      <c r="Z1106" s="34"/>
      <c r="AA1106" s="34"/>
      <c r="AB1106" s="34"/>
    </row>
    <row r="1107" spans="1:28">
      <c r="A1107" s="34"/>
      <c r="B1107" s="34"/>
      <c r="C1107" s="34"/>
      <c r="D1107" s="34"/>
      <c r="E1107" s="34"/>
      <c r="F1107" s="34"/>
      <c r="G1107" s="34"/>
      <c r="V1107" s="34"/>
      <c r="W1107" s="34"/>
      <c r="X1107" s="34"/>
      <c r="Y1107" s="34"/>
      <c r="Z1107" s="34"/>
      <c r="AA1107" s="34"/>
      <c r="AB1107" s="34"/>
    </row>
    <row r="1108" spans="1:28">
      <c r="A1108" s="34"/>
      <c r="B1108" s="34"/>
      <c r="C1108" s="34"/>
      <c r="D1108" s="34"/>
      <c r="E1108" s="34"/>
      <c r="F1108" s="34"/>
      <c r="G1108" s="34"/>
      <c r="V1108" s="34"/>
      <c r="W1108" s="34"/>
      <c r="X1108" s="34"/>
      <c r="Y1108" s="34"/>
      <c r="Z1108" s="34"/>
      <c r="AA1108" s="34"/>
      <c r="AB1108" s="34"/>
    </row>
    <row r="1109" spans="1:28">
      <c r="A1109" s="34"/>
      <c r="B1109" s="34"/>
      <c r="C1109" s="34"/>
      <c r="D1109" s="34"/>
      <c r="E1109" s="34"/>
      <c r="F1109" s="34"/>
      <c r="G1109" s="34"/>
      <c r="V1109" s="34"/>
      <c r="W1109" s="34"/>
      <c r="X1109" s="34"/>
      <c r="Y1109" s="34"/>
      <c r="Z1109" s="34"/>
      <c r="AA1109" s="34"/>
      <c r="AB1109" s="34"/>
    </row>
    <row r="1110" spans="1:28">
      <c r="A1110" s="34"/>
      <c r="B1110" s="34"/>
      <c r="C1110" s="34"/>
      <c r="D1110" s="34"/>
      <c r="E1110" s="34"/>
      <c r="F1110" s="34"/>
      <c r="G1110" s="34"/>
      <c r="V1110" s="34"/>
      <c r="W1110" s="34"/>
      <c r="X1110" s="34"/>
      <c r="Y1110" s="34"/>
      <c r="Z1110" s="34"/>
      <c r="AA1110" s="34"/>
      <c r="AB1110" s="34"/>
    </row>
    <row r="1111" spans="1:28">
      <c r="A1111" s="34"/>
      <c r="B1111" s="34"/>
      <c r="C1111" s="34"/>
      <c r="D1111" s="34"/>
      <c r="E1111" s="34"/>
      <c r="F1111" s="34"/>
      <c r="G1111" s="34"/>
      <c r="V1111" s="34"/>
      <c r="W1111" s="34"/>
      <c r="X1111" s="34"/>
      <c r="Y1111" s="34"/>
      <c r="Z1111" s="34"/>
      <c r="AA1111" s="34"/>
      <c r="AB1111" s="34"/>
    </row>
    <row r="1112" spans="1:28">
      <c r="A1112" s="34"/>
      <c r="B1112" s="34"/>
      <c r="C1112" s="34"/>
      <c r="D1112" s="34"/>
      <c r="E1112" s="34"/>
      <c r="F1112" s="34"/>
      <c r="G1112" s="34"/>
      <c r="V1112" s="34"/>
      <c r="W1112" s="34"/>
      <c r="X1112" s="34"/>
      <c r="Y1112" s="34"/>
      <c r="Z1112" s="34"/>
      <c r="AA1112" s="34"/>
      <c r="AB1112" s="34"/>
    </row>
    <row r="1113" spans="1:28">
      <c r="A1113" s="34"/>
      <c r="B1113" s="34"/>
      <c r="C1113" s="34"/>
      <c r="D1113" s="34"/>
      <c r="E1113" s="34"/>
      <c r="F1113" s="34"/>
      <c r="G1113" s="34"/>
      <c r="V1113" s="34"/>
      <c r="W1113" s="34"/>
      <c r="X1113" s="34"/>
      <c r="Y1113" s="34"/>
      <c r="Z1113" s="34"/>
      <c r="AA1113" s="34"/>
      <c r="AB1113" s="34"/>
    </row>
    <row r="1114" spans="1:28">
      <c r="A1114" s="34"/>
      <c r="B1114" s="34"/>
      <c r="C1114" s="34"/>
      <c r="D1114" s="34"/>
      <c r="E1114" s="34"/>
      <c r="F1114" s="34"/>
      <c r="G1114" s="34"/>
      <c r="V1114" s="34"/>
      <c r="W1114" s="34"/>
      <c r="X1114" s="34"/>
      <c r="Y1114" s="34"/>
      <c r="Z1114" s="34"/>
      <c r="AA1114" s="34"/>
      <c r="AB1114" s="34"/>
    </row>
    <row r="1115" spans="1:28">
      <c r="A1115" s="34"/>
      <c r="B1115" s="34"/>
      <c r="C1115" s="34"/>
      <c r="D1115" s="34"/>
      <c r="E1115" s="34"/>
      <c r="F1115" s="34"/>
      <c r="G1115" s="34"/>
      <c r="V1115" s="34"/>
      <c r="W1115" s="34"/>
      <c r="X1115" s="34"/>
      <c r="Y1115" s="34"/>
      <c r="Z1115" s="34"/>
      <c r="AA1115" s="34"/>
      <c r="AB1115" s="34"/>
    </row>
    <row r="1116" spans="1:28">
      <c r="A1116" s="34"/>
      <c r="B1116" s="34"/>
      <c r="C1116" s="34"/>
      <c r="D1116" s="34"/>
      <c r="E1116" s="34"/>
      <c r="F1116" s="34"/>
      <c r="G1116" s="34"/>
      <c r="V1116" s="34"/>
      <c r="W1116" s="34"/>
      <c r="X1116" s="34"/>
      <c r="Y1116" s="34"/>
      <c r="Z1116" s="34"/>
      <c r="AA1116" s="34"/>
      <c r="AB1116" s="34"/>
    </row>
    <row r="1117" spans="1:28">
      <c r="A1117" s="34"/>
      <c r="B1117" s="34"/>
      <c r="C1117" s="34"/>
      <c r="D1117" s="34"/>
      <c r="E1117" s="34"/>
      <c r="F1117" s="34"/>
      <c r="G1117" s="34"/>
      <c r="V1117" s="34"/>
      <c r="W1117" s="34"/>
      <c r="X1117" s="34"/>
      <c r="Y1117" s="34"/>
      <c r="Z1117" s="34"/>
      <c r="AA1117" s="34"/>
      <c r="AB1117" s="34"/>
    </row>
    <row r="1118" spans="1:28">
      <c r="A1118" s="34"/>
      <c r="B1118" s="34"/>
      <c r="C1118" s="34"/>
      <c r="D1118" s="34"/>
      <c r="E1118" s="34"/>
      <c r="F1118" s="34"/>
      <c r="G1118" s="34"/>
      <c r="V1118" s="34"/>
      <c r="W1118" s="34"/>
      <c r="X1118" s="34"/>
      <c r="Y1118" s="34"/>
      <c r="Z1118" s="34"/>
      <c r="AA1118" s="34"/>
      <c r="AB1118" s="34"/>
    </row>
    <row r="1119" spans="1:28">
      <c r="A1119" s="34"/>
      <c r="B1119" s="34"/>
      <c r="C1119" s="34"/>
      <c r="D1119" s="34"/>
      <c r="E1119" s="34"/>
      <c r="F1119" s="34"/>
      <c r="G1119" s="34"/>
      <c r="V1119" s="34"/>
      <c r="W1119" s="34"/>
      <c r="X1119" s="34"/>
      <c r="Y1119" s="34"/>
      <c r="Z1119" s="34"/>
      <c r="AA1119" s="34"/>
      <c r="AB1119" s="34"/>
    </row>
    <row r="1120" spans="1:28">
      <c r="A1120" s="34"/>
      <c r="B1120" s="34"/>
      <c r="C1120" s="34"/>
      <c r="D1120" s="34"/>
      <c r="E1120" s="34"/>
      <c r="F1120" s="34"/>
      <c r="G1120" s="34"/>
      <c r="V1120" s="34"/>
      <c r="W1120" s="34"/>
      <c r="X1120" s="34"/>
      <c r="Y1120" s="34"/>
      <c r="Z1120" s="34"/>
      <c r="AA1120" s="34"/>
      <c r="AB1120" s="34"/>
    </row>
    <row r="1121" spans="1:28">
      <c r="A1121" s="34"/>
      <c r="B1121" s="34"/>
      <c r="C1121" s="34"/>
      <c r="D1121" s="34"/>
      <c r="E1121" s="34"/>
      <c r="F1121" s="34"/>
      <c r="G1121" s="34"/>
      <c r="V1121" s="34"/>
      <c r="W1121" s="34"/>
      <c r="X1121" s="34"/>
      <c r="Y1121" s="34"/>
      <c r="Z1121" s="34"/>
      <c r="AA1121" s="34"/>
      <c r="AB1121" s="34"/>
    </row>
    <row r="1122" spans="1:28">
      <c r="A1122" s="34"/>
      <c r="B1122" s="34"/>
      <c r="C1122" s="34"/>
      <c r="D1122" s="34"/>
      <c r="E1122" s="34"/>
      <c r="F1122" s="34"/>
      <c r="G1122" s="34"/>
      <c r="V1122" s="34"/>
      <c r="W1122" s="34"/>
      <c r="X1122" s="34"/>
      <c r="Y1122" s="34"/>
      <c r="Z1122" s="34"/>
      <c r="AA1122" s="34"/>
      <c r="AB1122" s="34"/>
    </row>
    <row r="1123" spans="1:28">
      <c r="A1123" s="34"/>
      <c r="B1123" s="34"/>
      <c r="C1123" s="34"/>
      <c r="D1123" s="34"/>
      <c r="E1123" s="34"/>
      <c r="F1123" s="34"/>
      <c r="G1123" s="34"/>
      <c r="V1123" s="34"/>
      <c r="W1123" s="34"/>
      <c r="X1123" s="34"/>
      <c r="Y1123" s="34"/>
      <c r="Z1123" s="34"/>
      <c r="AA1123" s="34"/>
      <c r="AB1123" s="34"/>
    </row>
    <row r="1124" spans="1:28">
      <c r="A1124" s="34"/>
      <c r="B1124" s="34"/>
      <c r="C1124" s="34"/>
      <c r="D1124" s="34"/>
      <c r="E1124" s="34"/>
      <c r="F1124" s="34"/>
      <c r="G1124" s="34"/>
      <c r="V1124" s="34"/>
      <c r="W1124" s="34"/>
      <c r="X1124" s="34"/>
      <c r="Y1124" s="34"/>
      <c r="Z1124" s="34"/>
      <c r="AA1124" s="34"/>
      <c r="AB1124" s="34"/>
    </row>
    <row r="1125" spans="1:28">
      <c r="A1125" s="34"/>
      <c r="B1125" s="34"/>
      <c r="C1125" s="34"/>
      <c r="D1125" s="34"/>
      <c r="E1125" s="34"/>
      <c r="F1125" s="34"/>
      <c r="G1125" s="34"/>
      <c r="V1125" s="34"/>
      <c r="W1125" s="34"/>
      <c r="X1125" s="34"/>
      <c r="Y1125" s="34"/>
      <c r="Z1125" s="34"/>
      <c r="AA1125" s="34"/>
      <c r="AB1125" s="34"/>
    </row>
    <row r="1126" spans="1:28">
      <c r="A1126" s="34"/>
      <c r="B1126" s="34"/>
      <c r="C1126" s="34"/>
      <c r="D1126" s="34"/>
      <c r="E1126" s="34"/>
      <c r="F1126" s="34"/>
      <c r="G1126" s="34"/>
      <c r="V1126" s="34"/>
      <c r="W1126" s="34"/>
      <c r="X1126" s="34"/>
      <c r="Y1126" s="34"/>
      <c r="Z1126" s="34"/>
      <c r="AA1126" s="34"/>
      <c r="AB1126" s="34"/>
    </row>
    <row r="1127" spans="1:28">
      <c r="A1127" s="34"/>
      <c r="B1127" s="34"/>
      <c r="C1127" s="34"/>
      <c r="D1127" s="34"/>
      <c r="E1127" s="34"/>
      <c r="F1127" s="34"/>
      <c r="G1127" s="34"/>
      <c r="V1127" s="34"/>
      <c r="W1127" s="34"/>
      <c r="X1127" s="34"/>
      <c r="Y1127" s="34"/>
      <c r="Z1127" s="34"/>
      <c r="AA1127" s="34"/>
      <c r="AB1127" s="34"/>
    </row>
    <row r="1128" spans="1:28">
      <c r="A1128" s="34"/>
      <c r="B1128" s="34"/>
      <c r="C1128" s="34"/>
      <c r="D1128" s="34"/>
      <c r="E1128" s="34"/>
      <c r="F1128" s="34"/>
      <c r="G1128" s="34"/>
      <c r="V1128" s="34"/>
      <c r="W1128" s="34"/>
      <c r="X1128" s="34"/>
      <c r="Y1128" s="34"/>
      <c r="Z1128" s="34"/>
      <c r="AA1128" s="34"/>
      <c r="AB1128" s="34"/>
    </row>
    <row r="1129" spans="1:28">
      <c r="A1129" s="34"/>
      <c r="B1129" s="34"/>
      <c r="C1129" s="34"/>
      <c r="D1129" s="34"/>
      <c r="E1129" s="34"/>
      <c r="F1129" s="34"/>
      <c r="G1129" s="34"/>
      <c r="V1129" s="34"/>
      <c r="W1129" s="34"/>
      <c r="X1129" s="34"/>
      <c r="Y1129" s="34"/>
      <c r="Z1129" s="34"/>
      <c r="AA1129" s="34"/>
      <c r="AB1129" s="34"/>
    </row>
    <row r="1130" spans="1:28">
      <c r="A1130" s="34"/>
      <c r="B1130" s="34"/>
      <c r="C1130" s="34"/>
      <c r="D1130" s="34"/>
      <c r="E1130" s="34"/>
      <c r="F1130" s="34"/>
      <c r="G1130" s="34"/>
      <c r="V1130" s="34"/>
      <c r="W1130" s="34"/>
      <c r="X1130" s="34"/>
      <c r="Y1130" s="34"/>
      <c r="Z1130" s="34"/>
      <c r="AA1130" s="34"/>
      <c r="AB1130" s="34"/>
    </row>
    <row r="1131" spans="1:28">
      <c r="A1131" s="34"/>
      <c r="B1131" s="34"/>
      <c r="C1131" s="34"/>
      <c r="D1131" s="34"/>
      <c r="E1131" s="34"/>
      <c r="F1131" s="34"/>
      <c r="G1131" s="34"/>
      <c r="V1131" s="34"/>
      <c r="W1131" s="34"/>
      <c r="X1131" s="34"/>
      <c r="Y1131" s="34"/>
      <c r="Z1131" s="34"/>
      <c r="AA1131" s="34"/>
      <c r="AB1131" s="34"/>
    </row>
    <row r="1132" spans="1:28">
      <c r="A1132" s="34"/>
      <c r="B1132" s="34"/>
      <c r="C1132" s="34"/>
      <c r="D1132" s="34"/>
      <c r="E1132" s="34"/>
      <c r="F1132" s="34"/>
      <c r="G1132" s="34"/>
      <c r="V1132" s="34"/>
      <c r="W1132" s="34"/>
      <c r="X1132" s="34"/>
      <c r="Y1132" s="34"/>
      <c r="Z1132" s="34"/>
      <c r="AA1132" s="34"/>
      <c r="AB1132" s="34"/>
    </row>
    <row r="1133" spans="1:28">
      <c r="A1133" s="34"/>
      <c r="B1133" s="34"/>
      <c r="C1133" s="34"/>
      <c r="D1133" s="34"/>
      <c r="E1133" s="34"/>
      <c r="F1133" s="34"/>
      <c r="G1133" s="34"/>
      <c r="V1133" s="34"/>
      <c r="W1133" s="34"/>
      <c r="X1133" s="34"/>
      <c r="Y1133" s="34"/>
      <c r="Z1133" s="34"/>
      <c r="AA1133" s="34"/>
      <c r="AB1133" s="34"/>
    </row>
    <row r="1134" spans="1:28">
      <c r="A1134" s="34"/>
      <c r="B1134" s="34"/>
      <c r="C1134" s="34"/>
      <c r="D1134" s="34"/>
      <c r="E1134" s="34"/>
      <c r="F1134" s="34"/>
      <c r="G1134" s="34"/>
      <c r="V1134" s="34"/>
      <c r="W1134" s="34"/>
      <c r="X1134" s="34"/>
      <c r="Y1134" s="34"/>
      <c r="Z1134" s="34"/>
      <c r="AA1134" s="34"/>
      <c r="AB1134" s="34"/>
    </row>
    <row r="1135" spans="1:28">
      <c r="A1135" s="34"/>
      <c r="B1135" s="34"/>
      <c r="C1135" s="34"/>
      <c r="D1135" s="34"/>
      <c r="E1135" s="34"/>
      <c r="F1135" s="34"/>
      <c r="G1135" s="34"/>
      <c r="V1135" s="34"/>
      <c r="W1135" s="34"/>
      <c r="X1135" s="34"/>
      <c r="Y1135" s="34"/>
      <c r="Z1135" s="34"/>
      <c r="AA1135" s="34"/>
      <c r="AB1135" s="34"/>
    </row>
    <row r="1136" spans="1:28">
      <c r="A1136" s="34"/>
      <c r="B1136" s="34"/>
      <c r="C1136" s="34"/>
      <c r="D1136" s="34"/>
      <c r="E1136" s="34"/>
      <c r="F1136" s="34"/>
      <c r="G1136" s="34"/>
      <c r="V1136" s="34"/>
      <c r="W1136" s="34"/>
      <c r="X1136" s="34"/>
      <c r="Y1136" s="34"/>
      <c r="Z1136" s="34"/>
      <c r="AA1136" s="34"/>
      <c r="AB1136" s="34"/>
    </row>
    <row r="1137" spans="1:28">
      <c r="A1137" s="34"/>
      <c r="B1137" s="34"/>
      <c r="C1137" s="34"/>
      <c r="D1137" s="34"/>
      <c r="E1137" s="34"/>
      <c r="F1137" s="34"/>
      <c r="G1137" s="34"/>
      <c r="V1137" s="34"/>
      <c r="W1137" s="34"/>
      <c r="X1137" s="34"/>
      <c r="Y1137" s="34"/>
      <c r="Z1137" s="34"/>
      <c r="AA1137" s="34"/>
      <c r="AB1137" s="34"/>
    </row>
    <row r="1138" spans="1:28">
      <c r="A1138" s="34"/>
      <c r="B1138" s="34"/>
      <c r="C1138" s="34"/>
      <c r="D1138" s="34"/>
      <c r="E1138" s="34"/>
      <c r="F1138" s="34"/>
      <c r="G1138" s="34"/>
      <c r="V1138" s="34"/>
      <c r="W1138" s="34"/>
      <c r="X1138" s="34"/>
      <c r="Y1138" s="34"/>
      <c r="Z1138" s="34"/>
      <c r="AA1138" s="34"/>
      <c r="AB1138" s="34"/>
    </row>
    <row r="1139" spans="1:28">
      <c r="A1139" s="34"/>
      <c r="B1139" s="34"/>
      <c r="C1139" s="34"/>
      <c r="D1139" s="34"/>
      <c r="E1139" s="34"/>
      <c r="F1139" s="34"/>
      <c r="G1139" s="34"/>
      <c r="V1139" s="34"/>
      <c r="W1139" s="34"/>
      <c r="X1139" s="34"/>
      <c r="Y1139" s="34"/>
      <c r="Z1139" s="34"/>
      <c r="AA1139" s="34"/>
      <c r="AB1139" s="34"/>
    </row>
    <row r="1140" spans="1:28">
      <c r="A1140" s="34"/>
      <c r="B1140" s="34"/>
      <c r="C1140" s="34"/>
      <c r="D1140" s="34"/>
      <c r="E1140" s="34"/>
      <c r="F1140" s="34"/>
      <c r="G1140" s="34"/>
      <c r="V1140" s="34"/>
      <c r="W1140" s="34"/>
      <c r="X1140" s="34"/>
      <c r="Y1140" s="34"/>
      <c r="Z1140" s="34"/>
      <c r="AA1140" s="34"/>
      <c r="AB1140" s="34"/>
    </row>
    <row r="1141" spans="1:28">
      <c r="A1141" s="34"/>
      <c r="B1141" s="34"/>
      <c r="C1141" s="34"/>
      <c r="D1141" s="34"/>
      <c r="E1141" s="34"/>
      <c r="F1141" s="34"/>
      <c r="G1141" s="34"/>
      <c r="V1141" s="34"/>
      <c r="W1141" s="34"/>
      <c r="X1141" s="34"/>
      <c r="Y1141" s="34"/>
      <c r="Z1141" s="34"/>
      <c r="AA1141" s="34"/>
      <c r="AB1141" s="34"/>
    </row>
    <row r="1142" spans="1:28">
      <c r="A1142" s="34"/>
      <c r="B1142" s="34"/>
      <c r="C1142" s="34"/>
      <c r="D1142" s="34"/>
      <c r="E1142" s="34"/>
      <c r="F1142" s="34"/>
      <c r="G1142" s="34"/>
      <c r="V1142" s="34"/>
      <c r="W1142" s="34"/>
      <c r="X1142" s="34"/>
      <c r="Y1142" s="34"/>
      <c r="Z1142" s="34"/>
      <c r="AA1142" s="34"/>
      <c r="AB1142" s="34"/>
    </row>
    <row r="1143" spans="1:28">
      <c r="A1143" s="34"/>
      <c r="B1143" s="34"/>
      <c r="C1143" s="34"/>
      <c r="D1143" s="34"/>
      <c r="E1143" s="34"/>
      <c r="F1143" s="34"/>
      <c r="G1143" s="34"/>
      <c r="V1143" s="34"/>
      <c r="W1143" s="34"/>
      <c r="X1143" s="34"/>
      <c r="Y1143" s="34"/>
      <c r="Z1143" s="34"/>
      <c r="AA1143" s="34"/>
      <c r="AB1143" s="34"/>
    </row>
    <row r="1144" spans="1:28">
      <c r="A1144" s="34"/>
      <c r="B1144" s="34"/>
      <c r="C1144" s="34"/>
      <c r="D1144" s="34"/>
      <c r="E1144" s="34"/>
      <c r="F1144" s="34"/>
      <c r="G1144" s="34"/>
      <c r="V1144" s="34"/>
      <c r="W1144" s="34"/>
      <c r="X1144" s="34"/>
      <c r="Y1144" s="34"/>
      <c r="Z1144" s="34"/>
      <c r="AA1144" s="34"/>
      <c r="AB1144" s="34"/>
    </row>
    <row r="1145" spans="1:28">
      <c r="A1145" s="34"/>
      <c r="B1145" s="34"/>
      <c r="C1145" s="34"/>
      <c r="D1145" s="34"/>
      <c r="E1145" s="34"/>
      <c r="F1145" s="34"/>
      <c r="G1145" s="34"/>
      <c r="V1145" s="34"/>
      <c r="W1145" s="34"/>
      <c r="X1145" s="34"/>
      <c r="Y1145" s="34"/>
      <c r="Z1145" s="34"/>
      <c r="AA1145" s="34"/>
      <c r="AB1145" s="34"/>
    </row>
    <row r="1146" spans="1:28">
      <c r="A1146" s="34"/>
      <c r="B1146" s="34"/>
      <c r="C1146" s="34"/>
      <c r="D1146" s="34"/>
      <c r="E1146" s="34"/>
      <c r="F1146" s="34"/>
      <c r="G1146" s="34"/>
      <c r="V1146" s="34"/>
      <c r="W1146" s="34"/>
      <c r="X1146" s="34"/>
      <c r="Y1146" s="34"/>
      <c r="Z1146" s="34"/>
      <c r="AA1146" s="34"/>
      <c r="AB1146" s="34"/>
    </row>
    <row r="1147" spans="1:28">
      <c r="A1147" s="34"/>
      <c r="B1147" s="34"/>
      <c r="C1147" s="34"/>
      <c r="D1147" s="34"/>
      <c r="E1147" s="34"/>
      <c r="F1147" s="34"/>
      <c r="G1147" s="34"/>
      <c r="V1147" s="34"/>
      <c r="W1147" s="34"/>
      <c r="X1147" s="34"/>
      <c r="Y1147" s="34"/>
      <c r="Z1147" s="34"/>
      <c r="AA1147" s="34"/>
      <c r="AB1147" s="34"/>
    </row>
    <row r="1148" spans="1:28">
      <c r="A1148" s="34"/>
      <c r="B1148" s="34"/>
      <c r="C1148" s="34"/>
      <c r="D1148" s="34"/>
      <c r="E1148" s="34"/>
      <c r="F1148" s="34"/>
      <c r="G1148" s="34"/>
      <c r="V1148" s="34"/>
      <c r="W1148" s="34"/>
      <c r="X1148" s="34"/>
      <c r="Y1148" s="34"/>
      <c r="Z1148" s="34"/>
      <c r="AA1148" s="34"/>
      <c r="AB1148" s="34"/>
    </row>
    <row r="1149" spans="1:28">
      <c r="A1149" s="34"/>
      <c r="B1149" s="34"/>
      <c r="C1149" s="34"/>
      <c r="D1149" s="34"/>
      <c r="E1149" s="34"/>
      <c r="F1149" s="34"/>
      <c r="G1149" s="34"/>
      <c r="V1149" s="34"/>
      <c r="W1149" s="34"/>
      <c r="X1149" s="34"/>
      <c r="Y1149" s="34"/>
      <c r="Z1149" s="34"/>
      <c r="AA1149" s="34"/>
      <c r="AB1149" s="34"/>
    </row>
    <row r="1150" spans="1:28">
      <c r="A1150" s="34"/>
      <c r="B1150" s="34"/>
      <c r="C1150" s="34"/>
      <c r="D1150" s="34"/>
      <c r="E1150" s="34"/>
      <c r="F1150" s="34"/>
      <c r="G1150" s="34"/>
      <c r="V1150" s="34"/>
      <c r="W1150" s="34"/>
      <c r="X1150" s="34"/>
      <c r="Y1150" s="34"/>
      <c r="Z1150" s="34"/>
      <c r="AA1150" s="34"/>
      <c r="AB1150" s="34"/>
    </row>
    <row r="1151" spans="1:28">
      <c r="A1151" s="34"/>
      <c r="B1151" s="34"/>
      <c r="C1151" s="34"/>
      <c r="D1151" s="34"/>
      <c r="E1151" s="34"/>
      <c r="F1151" s="34"/>
      <c r="G1151" s="34"/>
      <c r="V1151" s="34"/>
      <c r="W1151" s="34"/>
      <c r="X1151" s="34"/>
      <c r="Y1151" s="34"/>
      <c r="Z1151" s="34"/>
      <c r="AA1151" s="34"/>
      <c r="AB1151" s="34"/>
    </row>
    <row r="1152" spans="1:28">
      <c r="A1152" s="34"/>
      <c r="B1152" s="34"/>
      <c r="C1152" s="34"/>
      <c r="D1152" s="34"/>
      <c r="E1152" s="34"/>
      <c r="F1152" s="34"/>
      <c r="G1152" s="34"/>
      <c r="V1152" s="34"/>
      <c r="W1152" s="34"/>
      <c r="X1152" s="34"/>
      <c r="Y1152" s="34"/>
      <c r="Z1152" s="34"/>
      <c r="AA1152" s="34"/>
      <c r="AB1152" s="34"/>
    </row>
    <row r="1153" spans="1:28">
      <c r="A1153" s="34"/>
      <c r="B1153" s="34"/>
      <c r="C1153" s="34"/>
      <c r="D1153" s="34"/>
      <c r="E1153" s="34"/>
      <c r="F1153" s="34"/>
      <c r="G1153" s="34"/>
      <c r="V1153" s="34"/>
      <c r="W1153" s="34"/>
      <c r="X1153" s="34"/>
      <c r="Y1153" s="34"/>
      <c r="Z1153" s="34"/>
      <c r="AA1153" s="34"/>
      <c r="AB1153" s="34"/>
    </row>
    <row r="1154" spans="1:28">
      <c r="A1154" s="34"/>
      <c r="B1154" s="34"/>
      <c r="C1154" s="34"/>
      <c r="D1154" s="34"/>
      <c r="E1154" s="34"/>
      <c r="F1154" s="34"/>
      <c r="G1154" s="34"/>
      <c r="V1154" s="34"/>
      <c r="W1154" s="34"/>
      <c r="X1154" s="34"/>
      <c r="Y1154" s="34"/>
      <c r="Z1154" s="34"/>
      <c r="AA1154" s="34"/>
      <c r="AB1154" s="34"/>
    </row>
    <row r="1155" spans="1:28">
      <c r="A1155" s="34"/>
      <c r="B1155" s="34"/>
      <c r="C1155" s="34"/>
      <c r="D1155" s="34"/>
      <c r="E1155" s="34"/>
      <c r="F1155" s="34"/>
      <c r="G1155" s="34"/>
      <c r="V1155" s="34"/>
      <c r="W1155" s="34"/>
      <c r="X1155" s="34"/>
      <c r="Y1155" s="34"/>
      <c r="Z1155" s="34"/>
      <c r="AA1155" s="34"/>
      <c r="AB1155" s="34"/>
    </row>
    <row r="1156" spans="1:28">
      <c r="A1156" s="34"/>
      <c r="B1156" s="34"/>
      <c r="C1156" s="34"/>
      <c r="D1156" s="34"/>
      <c r="E1156" s="34"/>
      <c r="F1156" s="34"/>
      <c r="G1156" s="34"/>
      <c r="V1156" s="34"/>
      <c r="W1156" s="34"/>
      <c r="X1156" s="34"/>
      <c r="Y1156" s="34"/>
      <c r="Z1156" s="34"/>
      <c r="AA1156" s="34"/>
      <c r="AB1156" s="34"/>
    </row>
    <row r="1157" spans="1:28">
      <c r="A1157" s="34"/>
      <c r="B1157" s="34"/>
      <c r="C1157" s="34"/>
      <c r="D1157" s="34"/>
      <c r="E1157" s="34"/>
      <c r="F1157" s="34"/>
      <c r="G1157" s="34"/>
      <c r="V1157" s="34"/>
      <c r="W1157" s="34"/>
      <c r="X1157" s="34"/>
      <c r="Y1157" s="34"/>
      <c r="Z1157" s="34"/>
      <c r="AA1157" s="34"/>
      <c r="AB1157" s="34"/>
    </row>
    <row r="1158" spans="1:28">
      <c r="A1158" s="34"/>
      <c r="B1158" s="34"/>
      <c r="C1158" s="34"/>
      <c r="D1158" s="34"/>
      <c r="E1158" s="34"/>
      <c r="F1158" s="34"/>
      <c r="G1158" s="34"/>
      <c r="V1158" s="34"/>
      <c r="W1158" s="34"/>
      <c r="X1158" s="34"/>
      <c r="Y1158" s="34"/>
      <c r="Z1158" s="34"/>
      <c r="AA1158" s="34"/>
      <c r="AB1158" s="34"/>
    </row>
    <row r="1159" spans="1:28">
      <c r="A1159" s="34"/>
      <c r="B1159" s="34"/>
      <c r="C1159" s="34"/>
      <c r="D1159" s="34"/>
      <c r="E1159" s="34"/>
      <c r="F1159" s="34"/>
      <c r="G1159" s="34"/>
      <c r="V1159" s="34"/>
      <c r="W1159" s="34"/>
      <c r="X1159" s="34"/>
      <c r="Y1159" s="34"/>
      <c r="Z1159" s="34"/>
      <c r="AA1159" s="34"/>
      <c r="AB1159" s="34"/>
    </row>
    <row r="1160" spans="1:28">
      <c r="A1160" s="34"/>
      <c r="B1160" s="34"/>
      <c r="C1160" s="34"/>
      <c r="D1160" s="34"/>
      <c r="E1160" s="34"/>
      <c r="F1160" s="34"/>
      <c r="G1160" s="34"/>
      <c r="V1160" s="34"/>
      <c r="W1160" s="34"/>
      <c r="X1160" s="34"/>
      <c r="Y1160" s="34"/>
      <c r="Z1160" s="34"/>
      <c r="AA1160" s="34"/>
      <c r="AB1160" s="34"/>
    </row>
    <row r="1161" spans="1:28">
      <c r="A1161" s="34"/>
      <c r="B1161" s="34"/>
      <c r="C1161" s="34"/>
      <c r="D1161" s="34"/>
      <c r="E1161" s="34"/>
      <c r="F1161" s="34"/>
      <c r="G1161" s="34"/>
      <c r="V1161" s="34"/>
      <c r="W1161" s="34"/>
      <c r="X1161" s="34"/>
      <c r="Y1161" s="34"/>
      <c r="Z1161" s="34"/>
      <c r="AA1161" s="34"/>
      <c r="AB1161" s="34"/>
    </row>
    <row r="1162" spans="1:28">
      <c r="A1162" s="34"/>
      <c r="B1162" s="34"/>
      <c r="C1162" s="34"/>
      <c r="D1162" s="34"/>
      <c r="E1162" s="34"/>
      <c r="F1162" s="34"/>
      <c r="G1162" s="34"/>
      <c r="V1162" s="34"/>
      <c r="W1162" s="34"/>
      <c r="X1162" s="34"/>
      <c r="Y1162" s="34"/>
      <c r="Z1162" s="34"/>
      <c r="AA1162" s="34"/>
      <c r="AB1162" s="34"/>
    </row>
    <row r="1163" spans="1:28">
      <c r="A1163" s="34"/>
      <c r="B1163" s="34"/>
      <c r="C1163" s="34"/>
      <c r="D1163" s="34"/>
      <c r="E1163" s="34"/>
      <c r="F1163" s="34"/>
      <c r="G1163" s="34"/>
      <c r="V1163" s="34"/>
      <c r="W1163" s="34"/>
      <c r="X1163" s="34"/>
      <c r="Y1163" s="34"/>
      <c r="Z1163" s="34"/>
      <c r="AA1163" s="34"/>
      <c r="AB1163" s="34"/>
    </row>
    <row r="1164" spans="1:28">
      <c r="A1164" s="34"/>
      <c r="B1164" s="34"/>
      <c r="C1164" s="34"/>
      <c r="D1164" s="34"/>
      <c r="E1164" s="34"/>
      <c r="F1164" s="34"/>
      <c r="G1164" s="34"/>
      <c r="V1164" s="34"/>
      <c r="W1164" s="34"/>
      <c r="X1164" s="34"/>
      <c r="Y1164" s="34"/>
      <c r="Z1164" s="34"/>
      <c r="AA1164" s="34"/>
      <c r="AB1164" s="34"/>
    </row>
    <row r="1165" spans="1:28">
      <c r="A1165" s="34"/>
      <c r="B1165" s="34"/>
      <c r="C1165" s="34"/>
      <c r="D1165" s="34"/>
      <c r="E1165" s="34"/>
      <c r="F1165" s="34"/>
      <c r="G1165" s="34"/>
      <c r="V1165" s="34"/>
      <c r="W1165" s="34"/>
      <c r="X1165" s="34"/>
      <c r="Y1165" s="34"/>
      <c r="Z1165" s="34"/>
      <c r="AA1165" s="34"/>
      <c r="AB1165" s="34"/>
    </row>
    <row r="1166" spans="1:28">
      <c r="A1166" s="34"/>
      <c r="B1166" s="34"/>
      <c r="C1166" s="34"/>
      <c r="D1166" s="34"/>
      <c r="E1166" s="34"/>
      <c r="F1166" s="34"/>
      <c r="G1166" s="34"/>
      <c r="V1166" s="34"/>
      <c r="W1166" s="34"/>
      <c r="X1166" s="34"/>
      <c r="Y1166" s="34"/>
      <c r="Z1166" s="34"/>
      <c r="AA1166" s="34"/>
      <c r="AB1166" s="34"/>
    </row>
    <row r="1167" spans="1:28">
      <c r="A1167" s="34"/>
      <c r="B1167" s="34"/>
      <c r="C1167" s="34"/>
      <c r="D1167" s="34"/>
      <c r="E1167" s="34"/>
      <c r="F1167" s="34"/>
      <c r="G1167" s="34"/>
      <c r="V1167" s="34"/>
      <c r="W1167" s="34"/>
      <c r="X1167" s="34"/>
      <c r="Y1167" s="34"/>
      <c r="Z1167" s="34"/>
      <c r="AA1167" s="34"/>
      <c r="AB1167" s="34"/>
    </row>
    <row r="1168" spans="1:28">
      <c r="A1168" s="34"/>
      <c r="B1168" s="34"/>
      <c r="C1168" s="34"/>
      <c r="D1168" s="34"/>
      <c r="E1168" s="34"/>
      <c r="F1168" s="34"/>
      <c r="G1168" s="34"/>
      <c r="V1168" s="34"/>
      <c r="W1168" s="34"/>
      <c r="X1168" s="34"/>
      <c r="Y1168" s="34"/>
      <c r="Z1168" s="34"/>
      <c r="AA1168" s="34"/>
      <c r="AB1168" s="34"/>
    </row>
    <row r="1169" spans="1:28">
      <c r="A1169" s="34"/>
      <c r="B1169" s="34"/>
      <c r="C1169" s="34"/>
      <c r="D1169" s="34"/>
      <c r="E1169" s="34"/>
      <c r="F1169" s="34"/>
      <c r="G1169" s="34"/>
      <c r="V1169" s="34"/>
      <c r="W1169" s="34"/>
      <c r="X1169" s="34"/>
      <c r="Y1169" s="34"/>
      <c r="Z1169" s="34"/>
      <c r="AA1169" s="34"/>
      <c r="AB1169" s="34"/>
    </row>
    <row r="1170" spans="1:28">
      <c r="A1170" s="34"/>
      <c r="B1170" s="34"/>
      <c r="C1170" s="34"/>
      <c r="D1170" s="34"/>
      <c r="E1170" s="34"/>
      <c r="F1170" s="34"/>
      <c r="G1170" s="34"/>
      <c r="V1170" s="34"/>
      <c r="W1170" s="34"/>
      <c r="X1170" s="34"/>
      <c r="Y1170" s="34"/>
      <c r="Z1170" s="34"/>
      <c r="AA1170" s="34"/>
      <c r="AB1170" s="34"/>
    </row>
    <row r="1171" spans="1:28">
      <c r="A1171" s="34"/>
      <c r="B1171" s="34"/>
      <c r="C1171" s="34"/>
      <c r="D1171" s="34"/>
      <c r="E1171" s="34"/>
      <c r="F1171" s="34"/>
      <c r="G1171" s="34"/>
      <c r="V1171" s="34"/>
      <c r="W1171" s="34"/>
      <c r="X1171" s="34"/>
      <c r="Y1171" s="34"/>
      <c r="Z1171" s="34"/>
      <c r="AA1171" s="34"/>
      <c r="AB1171" s="34"/>
    </row>
    <row r="1172" spans="1:28">
      <c r="A1172" s="34"/>
      <c r="B1172" s="34"/>
      <c r="C1172" s="34"/>
      <c r="D1172" s="34"/>
      <c r="E1172" s="34"/>
      <c r="F1172" s="34"/>
      <c r="G1172" s="34"/>
      <c r="V1172" s="34"/>
      <c r="W1172" s="34"/>
      <c r="X1172" s="34"/>
      <c r="Y1172" s="34"/>
      <c r="Z1172" s="34"/>
      <c r="AA1172" s="34"/>
      <c r="AB1172" s="34"/>
    </row>
    <row r="1173" spans="1:28">
      <c r="A1173" s="34"/>
      <c r="B1173" s="34"/>
      <c r="C1173" s="34"/>
      <c r="D1173" s="34"/>
      <c r="E1173" s="34"/>
      <c r="F1173" s="34"/>
      <c r="G1173" s="34"/>
      <c r="V1173" s="34"/>
      <c r="W1173" s="34"/>
      <c r="X1173" s="34"/>
      <c r="Y1173" s="34"/>
      <c r="Z1173" s="34"/>
      <c r="AA1173" s="34"/>
      <c r="AB1173" s="34"/>
    </row>
    <row r="1174" spans="1:28">
      <c r="A1174" s="34"/>
      <c r="B1174" s="34"/>
      <c r="C1174" s="34"/>
      <c r="D1174" s="34"/>
      <c r="E1174" s="34"/>
      <c r="F1174" s="34"/>
      <c r="G1174" s="34"/>
      <c r="V1174" s="34"/>
      <c r="W1174" s="34"/>
      <c r="X1174" s="34"/>
      <c r="Y1174" s="34"/>
      <c r="Z1174" s="34"/>
      <c r="AA1174" s="34"/>
      <c r="AB1174" s="34"/>
    </row>
    <row r="1175" spans="1:28">
      <c r="A1175" s="34"/>
      <c r="B1175" s="34"/>
      <c r="C1175" s="34"/>
      <c r="D1175" s="34"/>
      <c r="E1175" s="34"/>
      <c r="F1175" s="34"/>
      <c r="G1175" s="34"/>
      <c r="V1175" s="34"/>
      <c r="W1175" s="34"/>
      <c r="X1175" s="34"/>
      <c r="Y1175" s="34"/>
      <c r="Z1175" s="34"/>
      <c r="AA1175" s="34"/>
      <c r="AB1175" s="34"/>
    </row>
    <row r="1176" spans="1:28">
      <c r="A1176" s="34"/>
      <c r="B1176" s="34"/>
      <c r="C1176" s="34"/>
      <c r="D1176" s="34"/>
      <c r="E1176" s="34"/>
      <c r="F1176" s="34"/>
      <c r="G1176" s="34"/>
      <c r="V1176" s="34"/>
      <c r="W1176" s="34"/>
      <c r="X1176" s="34"/>
      <c r="Y1176" s="34"/>
      <c r="Z1176" s="34"/>
      <c r="AA1176" s="34"/>
      <c r="AB1176" s="34"/>
    </row>
    <row r="1177" spans="1:28">
      <c r="A1177" s="34"/>
      <c r="B1177" s="34"/>
      <c r="C1177" s="34"/>
      <c r="D1177" s="34"/>
      <c r="E1177" s="34"/>
      <c r="F1177" s="34"/>
      <c r="G1177" s="34"/>
      <c r="V1177" s="34"/>
      <c r="W1177" s="34"/>
      <c r="X1177" s="34"/>
      <c r="Y1177" s="34"/>
      <c r="Z1177" s="34"/>
      <c r="AA1177" s="34"/>
      <c r="AB1177" s="34"/>
    </row>
    <row r="1178" spans="1:28">
      <c r="A1178" s="34"/>
      <c r="B1178" s="34"/>
      <c r="C1178" s="34"/>
      <c r="D1178" s="34"/>
      <c r="E1178" s="34"/>
      <c r="F1178" s="34"/>
      <c r="G1178" s="34"/>
      <c r="V1178" s="34"/>
      <c r="W1178" s="34"/>
      <c r="X1178" s="34"/>
      <c r="Y1178" s="34"/>
      <c r="Z1178" s="34"/>
      <c r="AA1178" s="34"/>
      <c r="AB1178" s="34"/>
    </row>
    <row r="1179" spans="1:28">
      <c r="A1179" s="34"/>
      <c r="B1179" s="34"/>
      <c r="C1179" s="34"/>
      <c r="D1179" s="34"/>
      <c r="E1179" s="34"/>
      <c r="F1179" s="34"/>
      <c r="G1179" s="34"/>
      <c r="V1179" s="34"/>
      <c r="W1179" s="34"/>
      <c r="X1179" s="34"/>
      <c r="Y1179" s="34"/>
      <c r="Z1179" s="34"/>
      <c r="AA1179" s="34"/>
      <c r="AB1179" s="34"/>
    </row>
    <row r="1180" spans="1:28">
      <c r="A1180" s="34"/>
      <c r="B1180" s="34"/>
      <c r="C1180" s="34"/>
      <c r="D1180" s="34"/>
      <c r="E1180" s="34"/>
      <c r="F1180" s="34"/>
      <c r="G1180" s="34"/>
      <c r="V1180" s="34"/>
      <c r="W1180" s="34"/>
      <c r="X1180" s="34"/>
      <c r="Y1180" s="34"/>
      <c r="Z1180" s="34"/>
      <c r="AA1180" s="34"/>
      <c r="AB1180" s="34"/>
    </row>
    <row r="1181" spans="1:28">
      <c r="A1181" s="34"/>
      <c r="B1181" s="34"/>
      <c r="C1181" s="34"/>
      <c r="D1181" s="34"/>
      <c r="E1181" s="34"/>
      <c r="F1181" s="34"/>
      <c r="G1181" s="34"/>
      <c r="V1181" s="34"/>
      <c r="W1181" s="34"/>
      <c r="X1181" s="34"/>
      <c r="Y1181" s="34"/>
      <c r="Z1181" s="34"/>
      <c r="AA1181" s="34"/>
      <c r="AB1181" s="34"/>
    </row>
    <row r="1182" spans="1:28">
      <c r="A1182" s="34"/>
      <c r="B1182" s="34"/>
      <c r="C1182" s="34"/>
      <c r="D1182" s="34"/>
      <c r="E1182" s="34"/>
      <c r="F1182" s="34"/>
      <c r="G1182" s="34"/>
      <c r="V1182" s="34"/>
      <c r="W1182" s="34"/>
      <c r="X1182" s="34"/>
      <c r="Y1182" s="34"/>
      <c r="Z1182" s="34"/>
      <c r="AA1182" s="34"/>
      <c r="AB1182" s="34"/>
    </row>
    <row r="1183" spans="1:28">
      <c r="A1183" s="34"/>
      <c r="B1183" s="34"/>
      <c r="C1183" s="34"/>
      <c r="D1183" s="34"/>
      <c r="E1183" s="34"/>
      <c r="F1183" s="34"/>
      <c r="G1183" s="34"/>
      <c r="V1183" s="34"/>
      <c r="W1183" s="34"/>
      <c r="X1183" s="34"/>
      <c r="Y1183" s="34"/>
      <c r="Z1183" s="34"/>
      <c r="AA1183" s="34"/>
      <c r="AB1183" s="34"/>
    </row>
    <row r="1184" spans="1:28">
      <c r="A1184" s="34"/>
      <c r="B1184" s="34"/>
      <c r="C1184" s="34"/>
      <c r="D1184" s="34"/>
      <c r="E1184" s="34"/>
      <c r="F1184" s="34"/>
      <c r="G1184" s="34"/>
      <c r="V1184" s="34"/>
      <c r="W1184" s="34"/>
      <c r="X1184" s="34"/>
      <c r="Y1184" s="34"/>
      <c r="Z1184" s="34"/>
      <c r="AA1184" s="34"/>
      <c r="AB1184" s="34"/>
    </row>
    <row r="1185" spans="1:28">
      <c r="A1185" s="34"/>
      <c r="B1185" s="34"/>
      <c r="C1185" s="34"/>
      <c r="D1185" s="34"/>
      <c r="E1185" s="34"/>
      <c r="F1185" s="34"/>
      <c r="G1185" s="34"/>
      <c r="V1185" s="34"/>
      <c r="W1185" s="34"/>
      <c r="X1185" s="34"/>
      <c r="Y1185" s="34"/>
      <c r="Z1185" s="34"/>
      <c r="AA1185" s="34"/>
      <c r="AB1185" s="34"/>
    </row>
    <row r="1186" spans="1:28">
      <c r="A1186" s="34"/>
      <c r="B1186" s="34"/>
      <c r="C1186" s="34"/>
      <c r="D1186" s="34"/>
      <c r="E1186" s="34"/>
      <c r="F1186" s="34"/>
      <c r="G1186" s="34"/>
      <c r="V1186" s="34"/>
      <c r="W1186" s="34"/>
      <c r="X1186" s="34"/>
      <c r="Y1186" s="34"/>
      <c r="Z1186" s="34"/>
      <c r="AA1186" s="34"/>
      <c r="AB1186" s="34"/>
    </row>
    <row r="1187" spans="1:28">
      <c r="A1187" s="34"/>
      <c r="B1187" s="34"/>
      <c r="C1187" s="34"/>
      <c r="D1187" s="34"/>
      <c r="E1187" s="34"/>
      <c r="F1187" s="34"/>
      <c r="G1187" s="34"/>
      <c r="V1187" s="34"/>
      <c r="W1187" s="34"/>
      <c r="X1187" s="34"/>
      <c r="Y1187" s="34"/>
      <c r="Z1187" s="34"/>
      <c r="AA1187" s="34"/>
      <c r="AB1187" s="34"/>
    </row>
    <row r="1188" spans="1:28">
      <c r="A1188" s="34"/>
      <c r="B1188" s="34"/>
      <c r="C1188" s="34"/>
      <c r="D1188" s="34"/>
      <c r="E1188" s="34"/>
      <c r="F1188" s="34"/>
      <c r="G1188" s="34"/>
      <c r="V1188" s="34"/>
      <c r="W1188" s="34"/>
      <c r="X1188" s="34"/>
      <c r="Y1188" s="34"/>
      <c r="Z1188" s="34"/>
      <c r="AA1188" s="34"/>
      <c r="AB1188" s="34"/>
    </row>
    <row r="1189" spans="1:28">
      <c r="A1189" s="34"/>
      <c r="B1189" s="34"/>
      <c r="C1189" s="34"/>
      <c r="D1189" s="34"/>
      <c r="E1189" s="34"/>
      <c r="F1189" s="34"/>
      <c r="G1189" s="34"/>
      <c r="V1189" s="34"/>
      <c r="W1189" s="34"/>
      <c r="X1189" s="34"/>
      <c r="Y1189" s="34"/>
      <c r="Z1189" s="34"/>
      <c r="AA1189" s="34"/>
      <c r="AB1189" s="34"/>
    </row>
    <row r="1190" spans="1:28">
      <c r="A1190" s="34"/>
      <c r="B1190" s="34"/>
      <c r="C1190" s="34"/>
      <c r="D1190" s="34"/>
      <c r="E1190" s="34"/>
      <c r="F1190" s="34"/>
      <c r="G1190" s="34"/>
      <c r="V1190" s="34"/>
      <c r="W1190" s="34"/>
      <c r="X1190" s="34"/>
      <c r="Y1190" s="34"/>
      <c r="Z1190" s="34"/>
      <c r="AA1190" s="34"/>
      <c r="AB1190" s="34"/>
    </row>
    <row r="1191" spans="1:28">
      <c r="A1191" s="34"/>
      <c r="B1191" s="34"/>
      <c r="C1191" s="34"/>
      <c r="D1191" s="34"/>
      <c r="E1191" s="34"/>
      <c r="F1191" s="34"/>
      <c r="G1191" s="34"/>
      <c r="V1191" s="34"/>
      <c r="W1191" s="34"/>
      <c r="X1191" s="34"/>
      <c r="Y1191" s="34"/>
      <c r="Z1191" s="34"/>
      <c r="AA1191" s="34"/>
      <c r="AB1191" s="34"/>
    </row>
    <row r="1192" spans="1:28">
      <c r="A1192" s="34"/>
      <c r="B1192" s="34"/>
      <c r="C1192" s="34"/>
      <c r="D1192" s="34"/>
      <c r="E1192" s="34"/>
      <c r="F1192" s="34"/>
      <c r="G1192" s="34"/>
      <c r="V1192" s="34"/>
      <c r="W1192" s="34"/>
      <c r="X1192" s="34"/>
      <c r="Y1192" s="34"/>
      <c r="Z1192" s="34"/>
      <c r="AA1192" s="34"/>
      <c r="AB1192" s="34"/>
    </row>
    <row r="1193" spans="1:28">
      <c r="A1193" s="34"/>
      <c r="B1193" s="34"/>
      <c r="C1193" s="34"/>
      <c r="D1193" s="34"/>
      <c r="E1193" s="34"/>
      <c r="F1193" s="34"/>
      <c r="G1193" s="34"/>
      <c r="V1193" s="34"/>
      <c r="W1193" s="34"/>
      <c r="X1193" s="34"/>
      <c r="Y1193" s="34"/>
      <c r="Z1193" s="34"/>
      <c r="AA1193" s="34"/>
      <c r="AB1193" s="34"/>
    </row>
    <row r="1194" spans="1:28">
      <c r="A1194" s="34"/>
      <c r="B1194" s="34"/>
      <c r="C1194" s="34"/>
      <c r="D1194" s="34"/>
      <c r="E1194" s="34"/>
      <c r="F1194" s="34"/>
      <c r="G1194" s="34"/>
      <c r="V1194" s="34"/>
      <c r="W1194" s="34"/>
      <c r="X1194" s="34"/>
      <c r="Y1194" s="34"/>
      <c r="Z1194" s="34"/>
      <c r="AA1194" s="34"/>
      <c r="AB1194" s="34"/>
    </row>
    <row r="1195" spans="1:28">
      <c r="A1195" s="34"/>
      <c r="B1195" s="34"/>
      <c r="C1195" s="34"/>
      <c r="D1195" s="34"/>
      <c r="E1195" s="34"/>
      <c r="F1195" s="34"/>
      <c r="G1195" s="34"/>
      <c r="V1195" s="34"/>
      <c r="W1195" s="34"/>
      <c r="X1195" s="34"/>
      <c r="Y1195" s="34"/>
      <c r="Z1195" s="34"/>
      <c r="AA1195" s="34"/>
      <c r="AB1195" s="34"/>
    </row>
    <row r="1196" spans="1:28">
      <c r="A1196" s="34"/>
      <c r="B1196" s="34"/>
      <c r="C1196" s="34"/>
      <c r="D1196" s="34"/>
      <c r="E1196" s="34"/>
      <c r="F1196" s="34"/>
      <c r="G1196" s="34"/>
      <c r="V1196" s="34"/>
      <c r="W1196" s="34"/>
      <c r="X1196" s="34"/>
      <c r="Y1196" s="34"/>
      <c r="Z1196" s="34"/>
      <c r="AA1196" s="34"/>
      <c r="AB1196" s="34"/>
    </row>
    <row r="1197" spans="1:28">
      <c r="A1197" s="34"/>
      <c r="B1197" s="34"/>
      <c r="C1197" s="34"/>
      <c r="D1197" s="34"/>
      <c r="E1197" s="34"/>
      <c r="F1197" s="34"/>
      <c r="G1197" s="34"/>
      <c r="V1197" s="34"/>
      <c r="W1197" s="34"/>
      <c r="X1197" s="34"/>
      <c r="Y1197" s="34"/>
      <c r="Z1197" s="34"/>
      <c r="AA1197" s="34"/>
      <c r="AB1197" s="34"/>
    </row>
    <row r="1198" spans="1:28">
      <c r="A1198" s="34"/>
      <c r="B1198" s="34"/>
      <c r="C1198" s="34"/>
      <c r="D1198" s="34"/>
      <c r="E1198" s="34"/>
      <c r="F1198" s="34"/>
      <c r="G1198" s="34"/>
      <c r="V1198" s="34"/>
      <c r="W1198" s="34"/>
      <c r="X1198" s="34"/>
      <c r="Y1198" s="34"/>
      <c r="Z1198" s="34"/>
      <c r="AA1198" s="34"/>
      <c r="AB1198" s="34"/>
    </row>
    <row r="1199" spans="1:28">
      <c r="A1199" s="34"/>
      <c r="B1199" s="34"/>
      <c r="C1199" s="34"/>
      <c r="D1199" s="34"/>
      <c r="E1199" s="34"/>
      <c r="F1199" s="34"/>
      <c r="G1199" s="34"/>
      <c r="V1199" s="34"/>
      <c r="W1199" s="34"/>
      <c r="X1199" s="34"/>
      <c r="Y1199" s="34"/>
      <c r="Z1199" s="34"/>
      <c r="AA1199" s="34"/>
      <c r="AB1199" s="34"/>
    </row>
    <row r="1200" spans="1:28">
      <c r="A1200" s="34"/>
      <c r="B1200" s="34"/>
      <c r="C1200" s="34"/>
      <c r="D1200" s="34"/>
      <c r="E1200" s="34"/>
      <c r="F1200" s="34"/>
      <c r="G1200" s="34"/>
      <c r="V1200" s="34"/>
      <c r="W1200" s="34"/>
      <c r="X1200" s="34"/>
      <c r="Y1200" s="34"/>
      <c r="Z1200" s="34"/>
      <c r="AA1200" s="34"/>
      <c r="AB1200" s="34"/>
    </row>
    <row r="1201" spans="1:28">
      <c r="A1201" s="34"/>
      <c r="B1201" s="34"/>
      <c r="C1201" s="34"/>
      <c r="D1201" s="34"/>
      <c r="E1201" s="34"/>
      <c r="F1201" s="34"/>
      <c r="G1201" s="34"/>
      <c r="V1201" s="34"/>
      <c r="W1201" s="34"/>
      <c r="X1201" s="34"/>
      <c r="Y1201" s="34"/>
      <c r="Z1201" s="34"/>
      <c r="AA1201" s="34"/>
      <c r="AB1201" s="34"/>
    </row>
    <row r="1202" spans="1:28">
      <c r="A1202" s="34"/>
      <c r="B1202" s="34"/>
      <c r="C1202" s="34"/>
      <c r="D1202" s="34"/>
      <c r="E1202" s="34"/>
      <c r="F1202" s="34"/>
      <c r="G1202" s="34"/>
      <c r="V1202" s="34"/>
      <c r="W1202" s="34"/>
      <c r="X1202" s="34"/>
      <c r="Y1202" s="34"/>
      <c r="Z1202" s="34"/>
      <c r="AA1202" s="34"/>
      <c r="AB1202" s="34"/>
    </row>
    <row r="1203" spans="1:28">
      <c r="A1203" s="34"/>
      <c r="B1203" s="34"/>
      <c r="C1203" s="34"/>
      <c r="D1203" s="34"/>
      <c r="E1203" s="34"/>
      <c r="F1203" s="34"/>
      <c r="G1203" s="34"/>
      <c r="V1203" s="34"/>
      <c r="W1203" s="34"/>
      <c r="X1203" s="34"/>
      <c r="Y1203" s="34"/>
      <c r="Z1203" s="34"/>
      <c r="AA1203" s="34"/>
      <c r="AB1203" s="34"/>
    </row>
    <row r="1204" spans="1:28">
      <c r="A1204" s="34"/>
      <c r="B1204" s="34"/>
      <c r="C1204" s="34"/>
      <c r="D1204" s="34"/>
      <c r="E1204" s="34"/>
      <c r="F1204" s="34"/>
      <c r="G1204" s="34"/>
      <c r="V1204" s="34"/>
      <c r="W1204" s="34"/>
      <c r="X1204" s="34"/>
      <c r="Y1204" s="34"/>
      <c r="Z1204" s="34"/>
      <c r="AA1204" s="34"/>
      <c r="AB1204" s="34"/>
    </row>
    <row r="1205" spans="1:28">
      <c r="A1205" s="34"/>
      <c r="B1205" s="34"/>
      <c r="C1205" s="34"/>
      <c r="D1205" s="34"/>
      <c r="E1205" s="34"/>
      <c r="F1205" s="34"/>
      <c r="G1205" s="34"/>
      <c r="V1205" s="34"/>
      <c r="W1205" s="34"/>
      <c r="X1205" s="34"/>
      <c r="Y1205" s="34"/>
      <c r="Z1205" s="34"/>
      <c r="AA1205" s="34"/>
      <c r="AB1205" s="34"/>
    </row>
    <row r="1206" spans="1:28">
      <c r="A1206" s="34"/>
      <c r="B1206" s="34"/>
      <c r="C1206" s="34"/>
      <c r="D1206" s="34"/>
      <c r="E1206" s="34"/>
      <c r="F1206" s="34"/>
      <c r="G1206" s="34"/>
      <c r="V1206" s="34"/>
      <c r="W1206" s="34"/>
      <c r="X1206" s="34"/>
      <c r="Y1206" s="34"/>
      <c r="Z1206" s="34"/>
      <c r="AA1206" s="34"/>
      <c r="AB1206" s="34"/>
    </row>
    <row r="1207" spans="1:28">
      <c r="A1207" s="34"/>
      <c r="B1207" s="34"/>
      <c r="C1207" s="34"/>
      <c r="D1207" s="34"/>
      <c r="E1207" s="34"/>
      <c r="F1207" s="34"/>
      <c r="G1207" s="34"/>
      <c r="V1207" s="34"/>
      <c r="W1207" s="34"/>
      <c r="X1207" s="34"/>
      <c r="Y1207" s="34"/>
      <c r="Z1207" s="34"/>
      <c r="AA1207" s="34"/>
      <c r="AB1207" s="34"/>
    </row>
    <row r="1208" spans="1:28">
      <c r="A1208" s="34"/>
      <c r="B1208" s="34"/>
      <c r="C1208" s="34"/>
      <c r="D1208" s="34"/>
      <c r="E1208" s="34"/>
      <c r="F1208" s="34"/>
      <c r="G1208" s="34"/>
      <c r="V1208" s="34"/>
      <c r="W1208" s="34"/>
      <c r="X1208" s="34"/>
      <c r="Y1208" s="34"/>
      <c r="Z1208" s="34"/>
      <c r="AA1208" s="34"/>
      <c r="AB1208" s="34"/>
    </row>
    <row r="1209" spans="1:28">
      <c r="A1209" s="34"/>
      <c r="B1209" s="34"/>
      <c r="C1209" s="34"/>
      <c r="D1209" s="34"/>
      <c r="E1209" s="34"/>
      <c r="F1209" s="34"/>
      <c r="G1209" s="34"/>
      <c r="V1209" s="34"/>
      <c r="W1209" s="34"/>
      <c r="X1209" s="34"/>
      <c r="Y1209" s="34"/>
      <c r="Z1209" s="34"/>
      <c r="AA1209" s="34"/>
      <c r="AB1209" s="34"/>
    </row>
    <row r="1210" spans="1:28">
      <c r="A1210" s="34"/>
      <c r="B1210" s="34"/>
      <c r="C1210" s="34"/>
      <c r="D1210" s="34"/>
      <c r="E1210" s="34"/>
      <c r="F1210" s="34"/>
      <c r="G1210" s="34"/>
      <c r="V1210" s="34"/>
      <c r="W1210" s="34"/>
      <c r="X1210" s="34"/>
      <c r="Y1210" s="34"/>
      <c r="Z1210" s="34"/>
      <c r="AA1210" s="34"/>
      <c r="AB1210" s="34"/>
    </row>
    <row r="1211" spans="1:28">
      <c r="A1211" s="34"/>
      <c r="B1211" s="34"/>
      <c r="C1211" s="34"/>
      <c r="D1211" s="34"/>
      <c r="E1211" s="34"/>
      <c r="F1211" s="34"/>
      <c r="G1211" s="34"/>
      <c r="V1211" s="34"/>
      <c r="W1211" s="34"/>
      <c r="X1211" s="34"/>
      <c r="Y1211" s="34"/>
      <c r="Z1211" s="34"/>
      <c r="AA1211" s="34"/>
      <c r="AB1211" s="34"/>
    </row>
    <row r="1212" spans="1:28">
      <c r="A1212" s="34"/>
      <c r="B1212" s="34"/>
      <c r="C1212" s="34"/>
      <c r="D1212" s="34"/>
      <c r="E1212" s="34"/>
      <c r="F1212" s="34"/>
      <c r="G1212" s="34"/>
      <c r="V1212" s="34"/>
      <c r="W1212" s="34"/>
      <c r="X1212" s="34"/>
      <c r="Y1212" s="34"/>
      <c r="Z1212" s="34"/>
      <c r="AA1212" s="34"/>
      <c r="AB1212" s="34"/>
    </row>
    <row r="1213" spans="1:28">
      <c r="A1213" s="34"/>
      <c r="B1213" s="34"/>
      <c r="C1213" s="34"/>
      <c r="D1213" s="34"/>
      <c r="E1213" s="34"/>
      <c r="F1213" s="34"/>
      <c r="G1213" s="34"/>
      <c r="V1213" s="34"/>
      <c r="W1213" s="34"/>
      <c r="X1213" s="34"/>
      <c r="Y1213" s="34"/>
      <c r="Z1213" s="34"/>
      <c r="AA1213" s="34"/>
      <c r="AB1213" s="34"/>
    </row>
    <row r="1214" spans="1:28">
      <c r="A1214" s="34"/>
      <c r="B1214" s="34"/>
      <c r="C1214" s="34"/>
      <c r="D1214" s="34"/>
      <c r="E1214" s="34"/>
      <c r="F1214" s="34"/>
      <c r="G1214" s="34"/>
      <c r="V1214" s="34"/>
      <c r="W1214" s="34"/>
      <c r="X1214" s="34"/>
      <c r="Y1214" s="34"/>
      <c r="Z1214" s="34"/>
      <c r="AA1214" s="34"/>
      <c r="AB1214" s="34"/>
    </row>
    <row r="1215" spans="1:28">
      <c r="A1215" s="34"/>
      <c r="B1215" s="34"/>
      <c r="C1215" s="34"/>
      <c r="D1215" s="34"/>
      <c r="E1215" s="34"/>
      <c r="F1215" s="34"/>
      <c r="G1215" s="34"/>
      <c r="V1215" s="34"/>
      <c r="W1215" s="34"/>
      <c r="X1215" s="34"/>
      <c r="Y1215" s="34"/>
      <c r="Z1215" s="34"/>
      <c r="AA1215" s="34"/>
      <c r="AB1215" s="34"/>
    </row>
    <row r="1216" spans="1:28">
      <c r="A1216" s="34"/>
      <c r="B1216" s="34"/>
      <c r="C1216" s="34"/>
      <c r="D1216" s="34"/>
      <c r="E1216" s="34"/>
      <c r="F1216" s="34"/>
      <c r="G1216" s="34"/>
      <c r="V1216" s="34"/>
      <c r="W1216" s="34"/>
      <c r="X1216" s="34"/>
      <c r="Y1216" s="34"/>
      <c r="Z1216" s="34"/>
      <c r="AA1216" s="34"/>
      <c r="AB1216" s="34"/>
    </row>
    <row r="1217" spans="1:28">
      <c r="A1217" s="34"/>
      <c r="B1217" s="34"/>
      <c r="C1217" s="34"/>
      <c r="D1217" s="34"/>
      <c r="E1217" s="34"/>
      <c r="F1217" s="34"/>
      <c r="G1217" s="34"/>
      <c r="V1217" s="34"/>
      <c r="W1217" s="34"/>
      <c r="X1217" s="34"/>
      <c r="Y1217" s="34"/>
      <c r="Z1217" s="34"/>
      <c r="AA1217" s="34"/>
      <c r="AB1217" s="34"/>
    </row>
    <row r="1218" spans="1:28">
      <c r="A1218" s="34"/>
      <c r="B1218" s="34"/>
      <c r="C1218" s="34"/>
      <c r="D1218" s="34"/>
      <c r="E1218" s="34"/>
      <c r="F1218" s="34"/>
      <c r="G1218" s="34"/>
      <c r="V1218" s="34"/>
      <c r="W1218" s="34"/>
      <c r="X1218" s="34"/>
      <c r="Y1218" s="34"/>
      <c r="Z1218" s="34"/>
      <c r="AA1218" s="34"/>
      <c r="AB1218" s="34"/>
    </row>
    <row r="1219" spans="1:28">
      <c r="A1219" s="34"/>
      <c r="B1219" s="34"/>
      <c r="C1219" s="34"/>
      <c r="D1219" s="34"/>
      <c r="E1219" s="34"/>
      <c r="F1219" s="34"/>
      <c r="G1219" s="34"/>
      <c r="V1219" s="34"/>
      <c r="W1219" s="34"/>
      <c r="X1219" s="34"/>
      <c r="Y1219" s="34"/>
      <c r="Z1219" s="34"/>
      <c r="AA1219" s="34"/>
      <c r="AB1219" s="34"/>
    </row>
    <row r="1220" spans="1:28">
      <c r="A1220" s="34"/>
      <c r="B1220" s="34"/>
      <c r="C1220" s="34"/>
      <c r="D1220" s="34"/>
      <c r="E1220" s="34"/>
      <c r="F1220" s="34"/>
      <c r="G1220" s="34"/>
      <c r="V1220" s="34"/>
      <c r="W1220" s="34"/>
      <c r="X1220" s="34"/>
      <c r="Y1220" s="34"/>
      <c r="Z1220" s="34"/>
      <c r="AA1220" s="34"/>
      <c r="AB1220" s="34"/>
    </row>
    <row r="1221" spans="1:28">
      <c r="A1221" s="34"/>
      <c r="B1221" s="34"/>
      <c r="C1221" s="34"/>
      <c r="D1221" s="34"/>
      <c r="E1221" s="34"/>
      <c r="F1221" s="34"/>
      <c r="G1221" s="34"/>
      <c r="V1221" s="34"/>
      <c r="W1221" s="34"/>
      <c r="X1221" s="34"/>
      <c r="Y1221" s="34"/>
      <c r="Z1221" s="34"/>
      <c r="AA1221" s="34"/>
      <c r="AB1221" s="34"/>
    </row>
    <row r="1222" spans="1:28">
      <c r="A1222" s="34"/>
      <c r="B1222" s="34"/>
      <c r="C1222" s="34"/>
      <c r="D1222" s="34"/>
      <c r="E1222" s="34"/>
      <c r="F1222" s="34"/>
      <c r="G1222" s="34"/>
      <c r="V1222" s="34"/>
      <c r="W1222" s="34"/>
      <c r="X1222" s="34"/>
      <c r="Y1222" s="34"/>
      <c r="Z1222" s="34"/>
      <c r="AA1222" s="34"/>
      <c r="AB1222" s="34"/>
    </row>
    <row r="1223" spans="1:28">
      <c r="A1223" s="34"/>
      <c r="B1223" s="34"/>
      <c r="C1223" s="34"/>
      <c r="D1223" s="34"/>
      <c r="E1223" s="34"/>
      <c r="F1223" s="34"/>
      <c r="G1223" s="34"/>
      <c r="V1223" s="34"/>
      <c r="W1223" s="34"/>
      <c r="X1223" s="34"/>
      <c r="Y1223" s="34"/>
      <c r="Z1223" s="34"/>
      <c r="AA1223" s="34"/>
      <c r="AB1223" s="34"/>
    </row>
    <row r="1224" spans="1:28">
      <c r="A1224" s="34"/>
      <c r="B1224" s="34"/>
      <c r="C1224" s="34"/>
      <c r="D1224" s="34"/>
      <c r="E1224" s="34"/>
      <c r="F1224" s="34"/>
      <c r="G1224" s="34"/>
      <c r="V1224" s="34"/>
      <c r="W1224" s="34"/>
      <c r="X1224" s="34"/>
      <c r="Y1224" s="34"/>
      <c r="Z1224" s="34"/>
      <c r="AA1224" s="34"/>
      <c r="AB1224" s="34"/>
    </row>
    <row r="1225" spans="1:28">
      <c r="A1225" s="34"/>
      <c r="B1225" s="34"/>
      <c r="C1225" s="34"/>
      <c r="D1225" s="34"/>
      <c r="E1225" s="34"/>
      <c r="F1225" s="34"/>
      <c r="G1225" s="34"/>
      <c r="V1225" s="34"/>
      <c r="W1225" s="34"/>
      <c r="X1225" s="34"/>
      <c r="Y1225" s="34"/>
      <c r="Z1225" s="34"/>
      <c r="AA1225" s="34"/>
      <c r="AB1225" s="34"/>
    </row>
    <row r="1226" spans="1:28">
      <c r="A1226" s="34"/>
      <c r="B1226" s="34"/>
      <c r="C1226" s="34"/>
      <c r="D1226" s="34"/>
      <c r="E1226" s="34"/>
      <c r="F1226" s="34"/>
      <c r="G1226" s="34"/>
      <c r="V1226" s="34"/>
      <c r="W1226" s="34"/>
      <c r="X1226" s="34"/>
      <c r="Y1226" s="34"/>
      <c r="Z1226" s="34"/>
      <c r="AA1226" s="34"/>
      <c r="AB1226" s="34"/>
    </row>
    <row r="1227" spans="1:28">
      <c r="A1227" s="34"/>
      <c r="B1227" s="34"/>
      <c r="C1227" s="34"/>
      <c r="D1227" s="34"/>
      <c r="E1227" s="34"/>
      <c r="F1227" s="34"/>
      <c r="G1227" s="34"/>
      <c r="V1227" s="34"/>
      <c r="W1227" s="34"/>
      <c r="X1227" s="34"/>
      <c r="Y1227" s="34"/>
      <c r="Z1227" s="34"/>
      <c r="AA1227" s="34"/>
      <c r="AB1227" s="34"/>
    </row>
    <row r="1228" spans="1:28">
      <c r="A1228" s="34"/>
      <c r="B1228" s="34"/>
      <c r="C1228" s="34"/>
      <c r="D1228" s="34"/>
      <c r="E1228" s="34"/>
      <c r="F1228" s="34"/>
      <c r="G1228" s="34"/>
      <c r="V1228" s="34"/>
      <c r="W1228" s="34"/>
      <c r="X1228" s="34"/>
      <c r="Y1228" s="34"/>
      <c r="Z1228" s="34"/>
      <c r="AA1228" s="34"/>
      <c r="AB1228" s="34"/>
    </row>
    <row r="1229" spans="1:28">
      <c r="A1229" s="34"/>
      <c r="B1229" s="34"/>
      <c r="C1229" s="34"/>
      <c r="D1229" s="34"/>
      <c r="E1229" s="34"/>
      <c r="F1229" s="34"/>
      <c r="G1229" s="34"/>
      <c r="V1229" s="34"/>
      <c r="W1229" s="34"/>
      <c r="X1229" s="34"/>
      <c r="Y1229" s="34"/>
      <c r="Z1229" s="34"/>
      <c r="AA1229" s="34"/>
      <c r="AB1229" s="34"/>
    </row>
    <row r="1230" spans="1:28">
      <c r="A1230" s="34"/>
      <c r="B1230" s="34"/>
      <c r="C1230" s="34"/>
      <c r="D1230" s="34"/>
      <c r="E1230" s="34"/>
      <c r="F1230" s="34"/>
      <c r="G1230" s="34"/>
      <c r="V1230" s="34"/>
      <c r="W1230" s="34"/>
      <c r="X1230" s="34"/>
      <c r="Y1230" s="34"/>
      <c r="Z1230" s="34"/>
      <c r="AA1230" s="34"/>
      <c r="AB1230" s="34"/>
    </row>
    <row r="1231" spans="1:28">
      <c r="A1231" s="34"/>
      <c r="B1231" s="34"/>
      <c r="C1231" s="34"/>
      <c r="D1231" s="34"/>
      <c r="E1231" s="34"/>
      <c r="F1231" s="34"/>
      <c r="G1231" s="34"/>
      <c r="V1231" s="34"/>
      <c r="W1231" s="34"/>
      <c r="X1231" s="34"/>
      <c r="Y1231" s="34"/>
      <c r="Z1231" s="34"/>
      <c r="AA1231" s="34"/>
      <c r="AB1231" s="34"/>
    </row>
    <row r="1232" spans="1:28">
      <c r="A1232" s="34"/>
      <c r="B1232" s="34"/>
      <c r="C1232" s="34"/>
      <c r="D1232" s="34"/>
      <c r="E1232" s="34"/>
      <c r="F1232" s="34"/>
      <c r="G1232" s="34"/>
      <c r="V1232" s="34"/>
      <c r="W1232" s="34"/>
      <c r="X1232" s="34"/>
      <c r="Y1232" s="34"/>
      <c r="Z1232" s="34"/>
      <c r="AA1232" s="34"/>
      <c r="AB1232" s="34"/>
    </row>
    <row r="1233" spans="1:28">
      <c r="A1233" s="34"/>
      <c r="B1233" s="34"/>
      <c r="C1233" s="34"/>
      <c r="D1233" s="34"/>
      <c r="E1233" s="34"/>
      <c r="F1233" s="34"/>
      <c r="G1233" s="34"/>
      <c r="V1233" s="34"/>
      <c r="W1233" s="34"/>
      <c r="X1233" s="34"/>
      <c r="Y1233" s="34"/>
      <c r="Z1233" s="34"/>
      <c r="AA1233" s="34"/>
      <c r="AB1233" s="34"/>
    </row>
    <row r="1234" spans="1:28">
      <c r="A1234" s="34"/>
      <c r="B1234" s="34"/>
      <c r="C1234" s="34"/>
      <c r="D1234" s="34"/>
      <c r="E1234" s="34"/>
      <c r="F1234" s="34"/>
      <c r="G1234" s="34"/>
      <c r="V1234" s="34"/>
      <c r="W1234" s="34"/>
      <c r="X1234" s="34"/>
      <c r="Y1234" s="34"/>
      <c r="Z1234" s="34"/>
      <c r="AA1234" s="34"/>
      <c r="AB1234" s="34"/>
    </row>
    <row r="1235" spans="1:28">
      <c r="A1235" s="34"/>
      <c r="B1235" s="34"/>
      <c r="C1235" s="34"/>
      <c r="D1235" s="34"/>
      <c r="E1235" s="34"/>
      <c r="F1235" s="34"/>
      <c r="G1235" s="34"/>
      <c r="V1235" s="34"/>
      <c r="W1235" s="34"/>
      <c r="X1235" s="34"/>
      <c r="Y1235" s="34"/>
      <c r="Z1235" s="34"/>
      <c r="AA1235" s="34"/>
      <c r="AB1235" s="34"/>
    </row>
    <row r="1236" spans="1:28">
      <c r="A1236" s="34"/>
      <c r="B1236" s="34"/>
      <c r="C1236" s="34"/>
      <c r="D1236" s="34"/>
      <c r="E1236" s="34"/>
      <c r="F1236" s="34"/>
      <c r="G1236" s="34"/>
      <c r="V1236" s="34"/>
      <c r="W1236" s="34"/>
      <c r="X1236" s="34"/>
      <c r="Y1236" s="34"/>
      <c r="Z1236" s="34"/>
      <c r="AA1236" s="34"/>
      <c r="AB1236" s="34"/>
    </row>
    <row r="1237" spans="1:28">
      <c r="A1237" s="34"/>
      <c r="B1237" s="34"/>
      <c r="C1237" s="34"/>
      <c r="D1237" s="34"/>
      <c r="E1237" s="34"/>
      <c r="F1237" s="34"/>
      <c r="G1237" s="34"/>
      <c r="V1237" s="34"/>
      <c r="W1237" s="34"/>
      <c r="X1237" s="34"/>
      <c r="Y1237" s="34"/>
      <c r="Z1237" s="34"/>
      <c r="AA1237" s="34"/>
      <c r="AB1237" s="34"/>
    </row>
    <row r="1238" spans="1:28">
      <c r="A1238" s="34"/>
      <c r="B1238" s="34"/>
      <c r="C1238" s="34"/>
      <c r="D1238" s="34"/>
      <c r="E1238" s="34"/>
      <c r="F1238" s="34"/>
      <c r="G1238" s="34"/>
      <c r="V1238" s="34"/>
      <c r="W1238" s="34"/>
      <c r="X1238" s="34"/>
      <c r="Y1238" s="34"/>
      <c r="Z1238" s="34"/>
      <c r="AA1238" s="34"/>
      <c r="AB1238" s="34"/>
    </row>
    <row r="1239" spans="1:28">
      <c r="A1239" s="34"/>
      <c r="B1239" s="34"/>
      <c r="C1239" s="34"/>
      <c r="D1239" s="34"/>
      <c r="E1239" s="34"/>
      <c r="F1239" s="34"/>
      <c r="G1239" s="34"/>
      <c r="V1239" s="34"/>
      <c r="W1239" s="34"/>
      <c r="X1239" s="34"/>
      <c r="Y1239" s="34"/>
      <c r="Z1239" s="34"/>
      <c r="AA1239" s="34"/>
      <c r="AB1239" s="34"/>
    </row>
    <row r="1240" spans="1:28">
      <c r="A1240" s="34"/>
      <c r="B1240" s="34"/>
      <c r="C1240" s="34"/>
      <c r="D1240" s="34"/>
      <c r="E1240" s="34"/>
      <c r="F1240" s="34"/>
      <c r="G1240" s="34"/>
      <c r="V1240" s="34"/>
      <c r="W1240" s="34"/>
      <c r="X1240" s="34"/>
      <c r="Y1240" s="34"/>
      <c r="Z1240" s="34"/>
      <c r="AA1240" s="34"/>
      <c r="AB1240" s="34"/>
    </row>
    <row r="1241" spans="1:28">
      <c r="A1241" s="34"/>
      <c r="B1241" s="34"/>
      <c r="C1241" s="34"/>
      <c r="D1241" s="34"/>
      <c r="E1241" s="34"/>
      <c r="F1241" s="34"/>
      <c r="G1241" s="34"/>
      <c r="V1241" s="34"/>
      <c r="W1241" s="34"/>
      <c r="X1241" s="34"/>
      <c r="Y1241" s="34"/>
      <c r="Z1241" s="34"/>
      <c r="AA1241" s="34"/>
      <c r="AB1241" s="34"/>
    </row>
    <row r="1242" spans="1:28">
      <c r="A1242" s="34"/>
      <c r="B1242" s="34"/>
      <c r="C1242" s="34"/>
      <c r="D1242" s="34"/>
      <c r="E1242" s="34"/>
      <c r="F1242" s="34"/>
      <c r="G1242" s="34"/>
      <c r="V1242" s="34"/>
      <c r="W1242" s="34"/>
      <c r="X1242" s="34"/>
      <c r="Y1242" s="34"/>
      <c r="Z1242" s="34"/>
      <c r="AA1242" s="34"/>
      <c r="AB1242" s="34"/>
    </row>
    <row r="1243" spans="1:28">
      <c r="A1243" s="34"/>
      <c r="B1243" s="34"/>
      <c r="C1243" s="34"/>
      <c r="D1243" s="34"/>
      <c r="E1243" s="34"/>
      <c r="F1243" s="34"/>
      <c r="G1243" s="34"/>
      <c r="V1243" s="34"/>
      <c r="W1243" s="34"/>
      <c r="X1243" s="34"/>
      <c r="Y1243" s="34"/>
      <c r="Z1243" s="34"/>
      <c r="AA1243" s="34"/>
      <c r="AB1243" s="34"/>
    </row>
    <row r="1244" spans="1:28">
      <c r="A1244" s="34"/>
      <c r="B1244" s="34"/>
      <c r="C1244" s="34"/>
      <c r="D1244" s="34"/>
      <c r="E1244" s="34"/>
      <c r="F1244" s="34"/>
      <c r="G1244" s="34"/>
      <c r="V1244" s="34"/>
      <c r="W1244" s="34"/>
      <c r="X1244" s="34"/>
      <c r="Y1244" s="34"/>
      <c r="Z1244" s="34"/>
      <c r="AA1244" s="34"/>
      <c r="AB1244" s="34"/>
    </row>
    <row r="1245" spans="1:28">
      <c r="A1245" s="34"/>
      <c r="B1245" s="34"/>
      <c r="C1245" s="34"/>
      <c r="D1245" s="34"/>
      <c r="E1245" s="34"/>
      <c r="F1245" s="34"/>
      <c r="G1245" s="34"/>
      <c r="V1245" s="34"/>
      <c r="W1245" s="34"/>
      <c r="X1245" s="34"/>
      <c r="Y1245" s="34"/>
      <c r="Z1245" s="34"/>
      <c r="AA1245" s="34"/>
      <c r="AB1245" s="34"/>
    </row>
    <row r="1246" spans="1:28">
      <c r="A1246" s="34"/>
      <c r="B1246" s="34"/>
      <c r="C1246" s="34"/>
      <c r="D1246" s="34"/>
      <c r="E1246" s="34"/>
      <c r="F1246" s="34"/>
      <c r="G1246" s="34"/>
      <c r="V1246" s="34"/>
      <c r="W1246" s="34"/>
      <c r="X1246" s="34"/>
      <c r="Y1246" s="34"/>
      <c r="Z1246" s="34"/>
      <c r="AA1246" s="34"/>
      <c r="AB1246" s="34"/>
    </row>
    <row r="1247" spans="1:28">
      <c r="A1247" s="34"/>
      <c r="B1247" s="34"/>
      <c r="C1247" s="34"/>
      <c r="D1247" s="34"/>
      <c r="E1247" s="34"/>
      <c r="F1247" s="34"/>
      <c r="G1247" s="34"/>
      <c r="V1247" s="34"/>
      <c r="W1247" s="34"/>
      <c r="X1247" s="34"/>
      <c r="Y1247" s="34"/>
      <c r="Z1247" s="34"/>
      <c r="AA1247" s="34"/>
      <c r="AB1247" s="34"/>
    </row>
    <row r="1248" spans="1:28">
      <c r="A1248" s="34"/>
      <c r="B1248" s="34"/>
      <c r="C1248" s="34"/>
      <c r="D1248" s="34"/>
      <c r="E1248" s="34"/>
      <c r="F1248" s="34"/>
      <c r="G1248" s="34"/>
      <c r="V1248" s="34"/>
      <c r="W1248" s="34"/>
      <c r="X1248" s="34"/>
      <c r="Y1248" s="34"/>
      <c r="Z1248" s="34"/>
      <c r="AA1248" s="34"/>
      <c r="AB1248" s="34"/>
    </row>
    <row r="1249" spans="1:28">
      <c r="A1249" s="34"/>
      <c r="B1249" s="34"/>
      <c r="C1249" s="34"/>
      <c r="D1249" s="34"/>
      <c r="E1249" s="34"/>
      <c r="F1249" s="34"/>
      <c r="G1249" s="34"/>
      <c r="V1249" s="34"/>
      <c r="W1249" s="34"/>
      <c r="X1249" s="34"/>
      <c r="Y1249" s="34"/>
      <c r="Z1249" s="34"/>
      <c r="AA1249" s="34"/>
      <c r="AB1249" s="34"/>
    </row>
    <row r="1250" spans="1:28">
      <c r="A1250" s="34"/>
      <c r="B1250" s="34"/>
      <c r="C1250" s="34"/>
      <c r="D1250" s="34"/>
      <c r="E1250" s="34"/>
      <c r="F1250" s="34"/>
      <c r="G1250" s="34"/>
      <c r="V1250" s="34"/>
      <c r="W1250" s="34"/>
      <c r="X1250" s="34"/>
      <c r="Y1250" s="34"/>
      <c r="Z1250" s="34"/>
      <c r="AA1250" s="34"/>
      <c r="AB1250" s="34"/>
    </row>
    <row r="1251" spans="1:28">
      <c r="A1251" s="34"/>
      <c r="B1251" s="34"/>
      <c r="C1251" s="34"/>
      <c r="D1251" s="34"/>
      <c r="E1251" s="34"/>
      <c r="F1251" s="34"/>
      <c r="G1251" s="34"/>
      <c r="V1251" s="34"/>
      <c r="W1251" s="34"/>
      <c r="X1251" s="34"/>
      <c r="Y1251" s="34"/>
      <c r="Z1251" s="34"/>
      <c r="AA1251" s="34"/>
      <c r="AB1251" s="34"/>
    </row>
    <row r="1252" spans="1:28">
      <c r="A1252" s="34"/>
      <c r="B1252" s="34"/>
      <c r="C1252" s="34"/>
      <c r="D1252" s="34"/>
      <c r="E1252" s="34"/>
      <c r="F1252" s="34"/>
      <c r="G1252" s="34"/>
      <c r="V1252" s="34"/>
      <c r="W1252" s="34"/>
      <c r="X1252" s="34"/>
      <c r="Y1252" s="34"/>
      <c r="Z1252" s="34"/>
      <c r="AA1252" s="34"/>
      <c r="AB1252" s="34"/>
    </row>
    <row r="1253" spans="1:28">
      <c r="A1253" s="34"/>
      <c r="B1253" s="34"/>
      <c r="C1253" s="34"/>
      <c r="D1253" s="34"/>
      <c r="E1253" s="34"/>
      <c r="F1253" s="34"/>
      <c r="G1253" s="34"/>
      <c r="V1253" s="34"/>
      <c r="W1253" s="34"/>
      <c r="X1253" s="34"/>
      <c r="Y1253" s="34"/>
      <c r="Z1253" s="34"/>
      <c r="AA1253" s="34"/>
      <c r="AB1253" s="34"/>
    </row>
    <row r="1254" spans="1:28">
      <c r="A1254" s="34"/>
      <c r="B1254" s="34"/>
      <c r="C1254" s="34"/>
      <c r="D1254" s="34"/>
      <c r="E1254" s="34"/>
      <c r="F1254" s="34"/>
      <c r="G1254" s="34"/>
      <c r="V1254" s="34"/>
      <c r="W1254" s="34"/>
      <c r="X1254" s="34"/>
      <c r="Y1254" s="34"/>
      <c r="Z1254" s="34"/>
      <c r="AA1254" s="34"/>
      <c r="AB1254" s="34"/>
    </row>
    <row r="1255" spans="1:28">
      <c r="A1255" s="34"/>
      <c r="B1255" s="34"/>
      <c r="C1255" s="34"/>
      <c r="D1255" s="34"/>
      <c r="E1255" s="34"/>
      <c r="F1255" s="34"/>
      <c r="G1255" s="34"/>
      <c r="V1255" s="34"/>
      <c r="W1255" s="34"/>
      <c r="X1255" s="34"/>
      <c r="Y1255" s="34"/>
      <c r="Z1255" s="34"/>
      <c r="AA1255" s="34"/>
      <c r="AB1255" s="34"/>
    </row>
    <row r="1256" spans="1:28">
      <c r="A1256" s="34"/>
      <c r="B1256" s="34"/>
      <c r="C1256" s="34"/>
      <c r="D1256" s="34"/>
      <c r="E1256" s="34"/>
      <c r="F1256" s="34"/>
      <c r="G1256" s="34"/>
      <c r="V1256" s="34"/>
      <c r="W1256" s="34"/>
      <c r="X1256" s="34"/>
      <c r="Y1256" s="34"/>
      <c r="Z1256" s="34"/>
      <c r="AA1256" s="34"/>
      <c r="AB1256" s="34"/>
    </row>
    <row r="1257" spans="1:28">
      <c r="A1257" s="34"/>
      <c r="B1257" s="34"/>
      <c r="C1257" s="34"/>
      <c r="D1257" s="34"/>
      <c r="E1257" s="34"/>
      <c r="F1257" s="34"/>
      <c r="G1257" s="34"/>
      <c r="V1257" s="34"/>
      <c r="W1257" s="34"/>
      <c r="X1257" s="34"/>
      <c r="Y1257" s="34"/>
      <c r="Z1257" s="34"/>
      <c r="AA1257" s="34"/>
      <c r="AB1257" s="34"/>
    </row>
    <row r="1258" spans="1:28">
      <c r="A1258" s="34"/>
      <c r="B1258" s="34"/>
      <c r="C1258" s="34"/>
      <c r="D1258" s="34"/>
      <c r="E1258" s="34"/>
      <c r="F1258" s="34"/>
      <c r="G1258" s="34"/>
      <c r="V1258" s="34"/>
      <c r="W1258" s="34"/>
      <c r="X1258" s="34"/>
      <c r="Y1258" s="34"/>
      <c r="Z1258" s="34"/>
      <c r="AA1258" s="34"/>
      <c r="AB1258" s="34"/>
    </row>
    <row r="1259" spans="1:28">
      <c r="A1259" s="34"/>
      <c r="B1259" s="34"/>
      <c r="C1259" s="34"/>
      <c r="D1259" s="34"/>
      <c r="E1259" s="34"/>
      <c r="F1259" s="34"/>
      <c r="G1259" s="34"/>
      <c r="V1259" s="34"/>
      <c r="W1259" s="34"/>
      <c r="X1259" s="34"/>
      <c r="Y1259" s="34"/>
      <c r="Z1259" s="34"/>
      <c r="AA1259" s="34"/>
      <c r="AB1259" s="34"/>
    </row>
    <row r="1260" spans="1:28">
      <c r="A1260" s="34"/>
      <c r="B1260" s="34"/>
      <c r="C1260" s="34"/>
      <c r="D1260" s="34"/>
      <c r="E1260" s="34"/>
      <c r="F1260" s="34"/>
      <c r="G1260" s="34"/>
      <c r="V1260" s="34"/>
      <c r="W1260" s="34"/>
      <c r="X1260" s="34"/>
      <c r="Y1260" s="34"/>
      <c r="Z1260" s="34"/>
      <c r="AA1260" s="34"/>
      <c r="AB1260" s="34"/>
    </row>
    <row r="1261" spans="1:28">
      <c r="A1261" s="34"/>
      <c r="B1261" s="34"/>
      <c r="C1261" s="34"/>
      <c r="D1261" s="34"/>
      <c r="E1261" s="34"/>
      <c r="F1261" s="34"/>
      <c r="G1261" s="34"/>
      <c r="V1261" s="34"/>
      <c r="W1261" s="34"/>
      <c r="X1261" s="34"/>
      <c r="Y1261" s="34"/>
      <c r="Z1261" s="34"/>
      <c r="AA1261" s="34"/>
      <c r="AB1261" s="34"/>
    </row>
    <row r="1262" spans="1:28">
      <c r="A1262" s="34"/>
      <c r="B1262" s="34"/>
      <c r="C1262" s="34"/>
      <c r="D1262" s="34"/>
      <c r="E1262" s="34"/>
      <c r="F1262" s="34"/>
      <c r="G1262" s="34"/>
      <c r="V1262" s="34"/>
      <c r="W1262" s="34"/>
      <c r="X1262" s="34"/>
      <c r="Y1262" s="34"/>
      <c r="Z1262" s="34"/>
      <c r="AA1262" s="34"/>
      <c r="AB1262" s="34"/>
    </row>
    <row r="1263" spans="1:28">
      <c r="A1263" s="34"/>
      <c r="B1263" s="34"/>
      <c r="C1263" s="34"/>
      <c r="D1263" s="34"/>
      <c r="E1263" s="34"/>
      <c r="F1263" s="34"/>
      <c r="G1263" s="34"/>
      <c r="V1263" s="34"/>
      <c r="W1263" s="34"/>
      <c r="X1263" s="34"/>
      <c r="Y1263" s="34"/>
      <c r="Z1263" s="34"/>
      <c r="AA1263" s="34"/>
      <c r="AB1263" s="34"/>
    </row>
    <row r="1264" spans="1:28">
      <c r="A1264" s="34"/>
      <c r="B1264" s="34"/>
      <c r="C1264" s="34"/>
      <c r="D1264" s="34"/>
      <c r="E1264" s="34"/>
      <c r="F1264" s="34"/>
      <c r="G1264" s="34"/>
      <c r="V1264" s="34"/>
      <c r="W1264" s="34"/>
      <c r="X1264" s="34"/>
      <c r="Y1264" s="34"/>
      <c r="Z1264" s="34"/>
      <c r="AA1264" s="34"/>
      <c r="AB1264" s="34"/>
    </row>
    <row r="1265" spans="1:28">
      <c r="A1265" s="34"/>
      <c r="B1265" s="34"/>
      <c r="C1265" s="34"/>
      <c r="D1265" s="34"/>
      <c r="E1265" s="34"/>
      <c r="F1265" s="34"/>
      <c r="G1265" s="34"/>
      <c r="V1265" s="34"/>
      <c r="W1265" s="34"/>
      <c r="X1265" s="34"/>
      <c r="Y1265" s="34"/>
      <c r="Z1265" s="34"/>
      <c r="AA1265" s="34"/>
      <c r="AB1265" s="34"/>
    </row>
    <row r="1266" spans="1:28">
      <c r="A1266" s="34"/>
      <c r="B1266" s="34"/>
      <c r="C1266" s="34"/>
      <c r="D1266" s="34"/>
      <c r="E1266" s="34"/>
      <c r="F1266" s="34"/>
      <c r="G1266" s="34"/>
      <c r="V1266" s="34"/>
      <c r="W1266" s="34"/>
      <c r="X1266" s="34"/>
      <c r="Y1266" s="34"/>
      <c r="Z1266" s="34"/>
      <c r="AA1266" s="34"/>
      <c r="AB1266" s="34"/>
    </row>
    <row r="1267" spans="1:28">
      <c r="A1267" s="34"/>
      <c r="B1267" s="34"/>
      <c r="C1267" s="34"/>
      <c r="D1267" s="34"/>
      <c r="E1267" s="34"/>
      <c r="F1267" s="34"/>
      <c r="G1267" s="34"/>
      <c r="V1267" s="34"/>
      <c r="W1267" s="34"/>
      <c r="X1267" s="34"/>
      <c r="Y1267" s="34"/>
      <c r="Z1267" s="34"/>
      <c r="AA1267" s="34"/>
      <c r="AB1267" s="34"/>
    </row>
    <row r="1268" spans="1:28">
      <c r="A1268" s="34"/>
      <c r="B1268" s="34"/>
      <c r="C1268" s="34"/>
      <c r="D1268" s="34"/>
      <c r="E1268" s="34"/>
      <c r="F1268" s="34"/>
      <c r="G1268" s="34"/>
      <c r="V1268" s="34"/>
      <c r="W1268" s="34"/>
      <c r="X1268" s="34"/>
      <c r="Y1268" s="34"/>
      <c r="Z1268" s="34"/>
      <c r="AA1268" s="34"/>
      <c r="AB1268" s="34"/>
    </row>
    <row r="1269" spans="1:28">
      <c r="A1269" s="34"/>
      <c r="B1269" s="34"/>
      <c r="C1269" s="34"/>
      <c r="D1269" s="34"/>
      <c r="E1269" s="34"/>
      <c r="F1269" s="34"/>
      <c r="G1269" s="34"/>
      <c r="V1269" s="34"/>
      <c r="W1269" s="34"/>
      <c r="X1269" s="34"/>
      <c r="Y1269" s="34"/>
      <c r="Z1269" s="34"/>
      <c r="AA1269" s="34"/>
      <c r="AB1269" s="34"/>
    </row>
    <row r="1270" spans="1:28">
      <c r="A1270" s="34"/>
      <c r="B1270" s="34"/>
      <c r="C1270" s="34"/>
      <c r="D1270" s="34"/>
      <c r="E1270" s="34"/>
      <c r="F1270" s="34"/>
      <c r="G1270" s="34"/>
      <c r="V1270" s="34"/>
      <c r="W1270" s="34"/>
      <c r="X1270" s="34"/>
      <c r="Y1270" s="34"/>
      <c r="Z1270" s="34"/>
      <c r="AA1270" s="34"/>
      <c r="AB1270" s="34"/>
    </row>
    <row r="1271" spans="1:28">
      <c r="A1271" s="34"/>
      <c r="B1271" s="34"/>
      <c r="C1271" s="34"/>
      <c r="D1271" s="34"/>
      <c r="E1271" s="34"/>
      <c r="F1271" s="34"/>
      <c r="G1271" s="34"/>
      <c r="V1271" s="34"/>
      <c r="W1271" s="34"/>
      <c r="X1271" s="34"/>
      <c r="Y1271" s="34"/>
      <c r="Z1271" s="34"/>
      <c r="AA1271" s="34"/>
      <c r="AB1271" s="34"/>
    </row>
    <row r="1272" spans="1:28">
      <c r="A1272" s="34"/>
      <c r="B1272" s="34"/>
      <c r="C1272" s="34"/>
      <c r="D1272" s="34"/>
      <c r="E1272" s="34"/>
      <c r="F1272" s="34"/>
      <c r="G1272" s="34"/>
      <c r="O1272" s="34"/>
      <c r="P1272" s="34"/>
      <c r="Q1272" s="34"/>
      <c r="R1272" s="34"/>
      <c r="S1272" s="34"/>
      <c r="T1272" s="34"/>
      <c r="U1272" s="34"/>
      <c r="V1272" s="34"/>
      <c r="W1272" s="34"/>
      <c r="X1272" s="34"/>
      <c r="Y1272" s="34"/>
      <c r="Z1272" s="34"/>
      <c r="AA1272" s="34"/>
      <c r="AB1272" s="34"/>
    </row>
    <row r="1273" spans="1:28">
      <c r="A1273" s="34"/>
      <c r="B1273" s="34"/>
      <c r="C1273" s="34"/>
      <c r="D1273" s="34"/>
      <c r="E1273" s="34"/>
      <c r="F1273" s="34"/>
      <c r="G1273" s="34"/>
      <c r="O1273" s="34"/>
      <c r="P1273" s="34"/>
      <c r="Q1273" s="34"/>
      <c r="R1273" s="34"/>
      <c r="S1273" s="34"/>
      <c r="T1273" s="34"/>
      <c r="U1273" s="34"/>
      <c r="V1273" s="34"/>
      <c r="W1273" s="34"/>
      <c r="X1273" s="34"/>
      <c r="Y1273" s="34"/>
      <c r="Z1273" s="34"/>
      <c r="AA1273" s="34"/>
      <c r="AB1273" s="34"/>
    </row>
    <row r="1274" spans="1:28">
      <c r="A1274" s="34"/>
      <c r="B1274" s="34"/>
      <c r="C1274" s="34"/>
      <c r="D1274" s="34"/>
      <c r="E1274" s="34"/>
      <c r="F1274" s="34"/>
      <c r="G1274" s="34"/>
      <c r="O1274" s="34"/>
      <c r="P1274" s="34"/>
      <c r="Q1274" s="34"/>
      <c r="R1274" s="34"/>
      <c r="S1274" s="34"/>
      <c r="T1274" s="34"/>
      <c r="U1274" s="34"/>
      <c r="V1274" s="34"/>
      <c r="W1274" s="34"/>
      <c r="X1274" s="34"/>
      <c r="Y1274" s="34"/>
      <c r="Z1274" s="34"/>
      <c r="AA1274" s="34"/>
      <c r="AB1274" s="34"/>
    </row>
    <row r="1275" spans="1:28">
      <c r="A1275" s="34"/>
      <c r="B1275" s="34"/>
      <c r="C1275" s="34"/>
      <c r="D1275" s="34"/>
      <c r="E1275" s="34"/>
      <c r="F1275" s="34"/>
      <c r="G1275" s="34"/>
      <c r="O1275" s="34"/>
      <c r="P1275" s="34"/>
      <c r="Q1275" s="34"/>
      <c r="R1275" s="34"/>
      <c r="S1275" s="34"/>
      <c r="T1275" s="34"/>
      <c r="U1275" s="34"/>
      <c r="V1275" s="34"/>
      <c r="W1275" s="34"/>
      <c r="X1275" s="34"/>
      <c r="Y1275" s="34"/>
      <c r="Z1275" s="34"/>
      <c r="AA1275" s="34"/>
      <c r="AB1275" s="34"/>
    </row>
    <row r="1276" spans="1:28">
      <c r="A1276" s="34"/>
      <c r="B1276" s="34"/>
      <c r="C1276" s="34"/>
      <c r="D1276" s="34"/>
      <c r="E1276" s="34"/>
      <c r="F1276" s="34"/>
      <c r="G1276" s="34"/>
      <c r="O1276" s="34"/>
      <c r="P1276" s="34"/>
      <c r="Q1276" s="34"/>
      <c r="R1276" s="34"/>
      <c r="S1276" s="34"/>
      <c r="T1276" s="34"/>
      <c r="U1276" s="34"/>
      <c r="V1276" s="34"/>
      <c r="W1276" s="34"/>
      <c r="X1276" s="34"/>
      <c r="Y1276" s="34"/>
      <c r="Z1276" s="34"/>
      <c r="AA1276" s="34"/>
      <c r="AB1276" s="34"/>
    </row>
    <row r="1277" spans="1:28">
      <c r="A1277" s="34"/>
      <c r="B1277" s="34"/>
      <c r="C1277" s="34"/>
      <c r="D1277" s="34"/>
      <c r="E1277" s="34"/>
      <c r="F1277" s="34"/>
      <c r="G1277" s="34"/>
      <c r="O1277" s="34"/>
      <c r="P1277" s="34"/>
      <c r="Q1277" s="34"/>
      <c r="R1277" s="34"/>
      <c r="S1277" s="34"/>
      <c r="T1277" s="34"/>
      <c r="U1277" s="34"/>
      <c r="V1277" s="34"/>
      <c r="W1277" s="34"/>
      <c r="X1277" s="34"/>
      <c r="Y1277" s="34"/>
      <c r="Z1277" s="34"/>
      <c r="AA1277" s="34"/>
      <c r="AB1277" s="34"/>
    </row>
    <row r="1278" spans="1:28">
      <c r="A1278" s="34"/>
      <c r="B1278" s="34"/>
      <c r="C1278" s="34"/>
      <c r="D1278" s="34"/>
      <c r="E1278" s="34"/>
      <c r="F1278" s="34"/>
      <c r="G1278" s="34"/>
      <c r="O1278" s="34"/>
      <c r="P1278" s="34"/>
      <c r="Q1278" s="34"/>
      <c r="R1278" s="34"/>
      <c r="S1278" s="34"/>
      <c r="T1278" s="34"/>
      <c r="U1278" s="34"/>
      <c r="V1278" s="34"/>
      <c r="W1278" s="34"/>
      <c r="X1278" s="34"/>
      <c r="Y1278" s="34"/>
      <c r="Z1278" s="34"/>
      <c r="AA1278" s="34"/>
      <c r="AB1278" s="34"/>
    </row>
    <row r="1279" spans="1:28">
      <c r="A1279" s="34"/>
      <c r="B1279" s="34"/>
      <c r="C1279" s="34"/>
      <c r="D1279" s="34"/>
      <c r="E1279" s="34"/>
      <c r="F1279" s="34"/>
      <c r="G1279" s="34"/>
      <c r="O1279" s="34"/>
      <c r="P1279" s="34"/>
      <c r="Q1279" s="34"/>
      <c r="R1279" s="34"/>
      <c r="S1279" s="34"/>
      <c r="T1279" s="34"/>
      <c r="U1279" s="34"/>
      <c r="V1279" s="34"/>
      <c r="W1279" s="34"/>
      <c r="X1279" s="34"/>
      <c r="Y1279" s="34"/>
      <c r="Z1279" s="34"/>
      <c r="AA1279" s="34"/>
      <c r="AB1279" s="34"/>
    </row>
    <row r="1280" spans="1:28">
      <c r="A1280" s="34"/>
      <c r="B1280" s="34"/>
      <c r="C1280" s="34"/>
      <c r="D1280" s="34"/>
      <c r="E1280" s="34"/>
      <c r="F1280" s="34"/>
      <c r="G1280" s="34"/>
      <c r="O1280" s="34"/>
      <c r="P1280" s="34"/>
      <c r="Q1280" s="34"/>
      <c r="R1280" s="34"/>
      <c r="S1280" s="34"/>
      <c r="T1280" s="34"/>
      <c r="U1280" s="34"/>
      <c r="V1280" s="34"/>
      <c r="W1280" s="34"/>
      <c r="X1280" s="34"/>
      <c r="Y1280" s="34"/>
      <c r="Z1280" s="34"/>
      <c r="AA1280" s="34"/>
      <c r="AB1280" s="34"/>
    </row>
    <row r="1281" spans="1:28">
      <c r="A1281" s="34"/>
      <c r="B1281" s="34"/>
      <c r="C1281" s="34"/>
      <c r="D1281" s="34"/>
      <c r="E1281" s="34"/>
      <c r="F1281" s="34"/>
      <c r="G1281" s="34"/>
      <c r="O1281" s="34"/>
      <c r="P1281" s="34"/>
      <c r="Q1281" s="34"/>
      <c r="R1281" s="34"/>
      <c r="S1281" s="34"/>
      <c r="T1281" s="34"/>
      <c r="U1281" s="34"/>
      <c r="V1281" s="34"/>
      <c r="W1281" s="34"/>
      <c r="X1281" s="34"/>
      <c r="Y1281" s="34"/>
      <c r="Z1281" s="34"/>
      <c r="AA1281" s="34"/>
      <c r="AB1281" s="34"/>
    </row>
    <row r="1282" spans="1:28">
      <c r="A1282" s="34"/>
      <c r="B1282" s="34"/>
      <c r="C1282" s="34"/>
      <c r="D1282" s="34"/>
      <c r="E1282" s="34"/>
      <c r="F1282" s="34"/>
      <c r="G1282" s="34"/>
      <c r="O1282" s="34"/>
      <c r="P1282" s="34"/>
      <c r="Q1282" s="34"/>
      <c r="R1282" s="34"/>
      <c r="S1282" s="34"/>
      <c r="T1282" s="34"/>
      <c r="U1282" s="34"/>
      <c r="V1282" s="34"/>
      <c r="W1282" s="34"/>
      <c r="X1282" s="34"/>
      <c r="Y1282" s="34"/>
      <c r="Z1282" s="34"/>
      <c r="AA1282" s="34"/>
      <c r="AB1282" s="34"/>
    </row>
    <row r="1283" spans="1:28">
      <c r="A1283" s="34"/>
      <c r="B1283" s="34"/>
      <c r="C1283" s="34"/>
      <c r="D1283" s="34"/>
      <c r="E1283" s="34"/>
      <c r="F1283" s="34"/>
      <c r="G1283" s="34"/>
      <c r="O1283" s="34"/>
      <c r="P1283" s="34"/>
      <c r="Q1283" s="34"/>
      <c r="R1283" s="34"/>
      <c r="S1283" s="34"/>
      <c r="T1283" s="34"/>
      <c r="U1283" s="34"/>
      <c r="V1283" s="34"/>
      <c r="W1283" s="34"/>
      <c r="X1283" s="34"/>
      <c r="Y1283" s="34"/>
      <c r="Z1283" s="34"/>
      <c r="AA1283" s="34"/>
      <c r="AB1283" s="34"/>
    </row>
    <row r="1284" spans="1:28">
      <c r="A1284" s="34"/>
      <c r="B1284" s="34"/>
      <c r="C1284" s="34"/>
      <c r="D1284" s="34"/>
      <c r="E1284" s="34"/>
      <c r="F1284" s="34"/>
      <c r="G1284" s="34"/>
      <c r="O1284" s="34"/>
      <c r="P1284" s="34"/>
      <c r="Q1284" s="34"/>
      <c r="R1284" s="34"/>
      <c r="S1284" s="34"/>
      <c r="T1284" s="34"/>
      <c r="U1284" s="34"/>
      <c r="V1284" s="34"/>
      <c r="W1284" s="34"/>
      <c r="X1284" s="34"/>
      <c r="Y1284" s="34"/>
      <c r="Z1284" s="34"/>
      <c r="AA1284" s="34"/>
      <c r="AB1284" s="34"/>
    </row>
    <row r="1285" spans="1:28">
      <c r="A1285" s="34"/>
      <c r="B1285" s="34"/>
      <c r="C1285" s="34"/>
      <c r="D1285" s="34"/>
      <c r="E1285" s="34"/>
      <c r="F1285" s="34"/>
      <c r="G1285" s="34"/>
      <c r="O1285" s="34"/>
      <c r="P1285" s="34"/>
      <c r="Q1285" s="34"/>
      <c r="R1285" s="34"/>
      <c r="S1285" s="34"/>
      <c r="T1285" s="34"/>
      <c r="U1285" s="34"/>
      <c r="V1285" s="34"/>
      <c r="W1285" s="34"/>
      <c r="X1285" s="34"/>
      <c r="Y1285" s="34"/>
      <c r="Z1285" s="34"/>
      <c r="AA1285" s="34"/>
      <c r="AB1285" s="34"/>
    </row>
    <row r="1286" spans="1:28">
      <c r="A1286" s="34"/>
      <c r="B1286" s="34"/>
      <c r="C1286" s="34"/>
      <c r="D1286" s="34"/>
      <c r="E1286" s="34"/>
      <c r="F1286" s="34"/>
      <c r="G1286" s="34"/>
      <c r="O1286" s="34"/>
      <c r="P1286" s="34"/>
      <c r="Q1286" s="34"/>
      <c r="R1286" s="34"/>
      <c r="S1286" s="34"/>
      <c r="T1286" s="34"/>
      <c r="U1286" s="34"/>
      <c r="V1286" s="34"/>
      <c r="W1286" s="34"/>
      <c r="X1286" s="34"/>
      <c r="Y1286" s="34"/>
      <c r="Z1286" s="34"/>
      <c r="AA1286" s="34"/>
      <c r="AB1286" s="34"/>
    </row>
    <row r="1287" spans="1:28">
      <c r="A1287" s="34"/>
      <c r="B1287" s="34"/>
      <c r="C1287" s="34"/>
      <c r="D1287" s="34"/>
      <c r="E1287" s="34"/>
      <c r="F1287" s="34"/>
      <c r="G1287" s="34"/>
      <c r="O1287" s="34"/>
      <c r="P1287" s="34"/>
      <c r="Q1287" s="34"/>
      <c r="R1287" s="34"/>
      <c r="S1287" s="34"/>
      <c r="T1287" s="34"/>
      <c r="U1287" s="34"/>
      <c r="V1287" s="34"/>
      <c r="W1287" s="34"/>
      <c r="X1287" s="34"/>
      <c r="Y1287" s="34"/>
      <c r="Z1287" s="34"/>
      <c r="AA1287" s="34"/>
      <c r="AB1287" s="34"/>
    </row>
    <row r="1288" spans="1:28">
      <c r="A1288" s="34"/>
      <c r="B1288" s="34"/>
      <c r="C1288" s="34"/>
      <c r="D1288" s="34"/>
      <c r="E1288" s="34"/>
      <c r="F1288" s="34"/>
      <c r="G1288" s="34"/>
      <c r="O1288" s="34"/>
      <c r="P1288" s="34"/>
      <c r="Q1288" s="34"/>
      <c r="R1288" s="34"/>
      <c r="S1288" s="34"/>
      <c r="T1288" s="34"/>
      <c r="U1288" s="34"/>
      <c r="V1288" s="34"/>
      <c r="W1288" s="34"/>
      <c r="X1288" s="34"/>
      <c r="Y1288" s="34"/>
      <c r="Z1288" s="34"/>
      <c r="AA1288" s="34"/>
      <c r="AB1288" s="34"/>
    </row>
    <row r="1289" spans="1:28">
      <c r="A1289" s="34"/>
      <c r="B1289" s="34"/>
      <c r="C1289" s="34"/>
      <c r="D1289" s="34"/>
      <c r="E1289" s="34"/>
      <c r="F1289" s="34"/>
      <c r="G1289" s="34"/>
      <c r="O1289" s="34"/>
      <c r="P1289" s="34"/>
      <c r="Q1289" s="34"/>
      <c r="R1289" s="34"/>
      <c r="S1289" s="34"/>
      <c r="T1289" s="34"/>
      <c r="U1289" s="34"/>
      <c r="V1289" s="34"/>
      <c r="W1289" s="34"/>
      <c r="X1289" s="34"/>
      <c r="Y1289" s="34"/>
      <c r="Z1289" s="34"/>
      <c r="AA1289" s="34"/>
      <c r="AB1289" s="34"/>
    </row>
    <row r="1290" spans="1:28">
      <c r="A1290" s="34"/>
      <c r="B1290" s="34"/>
      <c r="C1290" s="34"/>
      <c r="D1290" s="34"/>
      <c r="E1290" s="34"/>
      <c r="F1290" s="34"/>
      <c r="G1290" s="34"/>
      <c r="O1290" s="34"/>
      <c r="P1290" s="34"/>
      <c r="Q1290" s="34"/>
      <c r="R1290" s="34"/>
      <c r="S1290" s="34"/>
      <c r="T1290" s="34"/>
      <c r="U1290" s="34"/>
      <c r="V1290" s="34"/>
      <c r="W1290" s="34"/>
      <c r="X1290" s="34"/>
      <c r="Y1290" s="34"/>
      <c r="Z1290" s="34"/>
      <c r="AA1290" s="34"/>
      <c r="AB1290" s="34"/>
    </row>
    <row r="1291" spans="1:28">
      <c r="A1291" s="34"/>
      <c r="B1291" s="34"/>
      <c r="C1291" s="34"/>
      <c r="D1291" s="34"/>
      <c r="E1291" s="34"/>
      <c r="F1291" s="34"/>
      <c r="G1291" s="34"/>
      <c r="O1291" s="34"/>
      <c r="P1291" s="34"/>
      <c r="Q1291" s="34"/>
      <c r="R1291" s="34"/>
      <c r="S1291" s="34"/>
      <c r="T1291" s="34"/>
      <c r="U1291" s="34"/>
      <c r="V1291" s="34"/>
      <c r="W1291" s="34"/>
      <c r="X1291" s="34"/>
      <c r="Y1291" s="34"/>
      <c r="Z1291" s="34"/>
      <c r="AA1291" s="34"/>
      <c r="AB1291" s="34"/>
    </row>
    <row r="1292" spans="1:28">
      <c r="A1292" s="34"/>
      <c r="B1292" s="34"/>
      <c r="C1292" s="34"/>
      <c r="D1292" s="34"/>
      <c r="E1292" s="34"/>
      <c r="F1292" s="34"/>
      <c r="G1292" s="34"/>
      <c r="O1292" s="34"/>
      <c r="P1292" s="34"/>
      <c r="Q1292" s="34"/>
      <c r="R1292" s="34"/>
      <c r="S1292" s="34"/>
      <c r="T1292" s="34"/>
      <c r="U1292" s="34"/>
      <c r="V1292" s="34"/>
      <c r="W1292" s="34"/>
      <c r="X1292" s="34"/>
      <c r="Y1292" s="34"/>
      <c r="Z1292" s="34"/>
      <c r="AA1292" s="34"/>
      <c r="AB1292" s="34"/>
    </row>
    <row r="1293" spans="1:28">
      <c r="A1293" s="34"/>
      <c r="B1293" s="34"/>
      <c r="C1293" s="34"/>
      <c r="D1293" s="34"/>
      <c r="E1293" s="34"/>
      <c r="F1293" s="34"/>
      <c r="G1293" s="34"/>
      <c r="O1293" s="34"/>
      <c r="P1293" s="34"/>
      <c r="Q1293" s="34"/>
      <c r="R1293" s="34"/>
      <c r="S1293" s="34"/>
      <c r="T1293" s="34"/>
      <c r="U1293" s="34"/>
      <c r="V1293" s="34"/>
      <c r="W1293" s="34"/>
      <c r="X1293" s="34"/>
      <c r="Y1293" s="34"/>
      <c r="Z1293" s="34"/>
      <c r="AA1293" s="34"/>
      <c r="AB1293" s="34"/>
    </row>
    <row r="1294" spans="1:28">
      <c r="A1294" s="34"/>
      <c r="B1294" s="34"/>
      <c r="C1294" s="34"/>
      <c r="D1294" s="34"/>
      <c r="E1294" s="34"/>
      <c r="F1294" s="34"/>
      <c r="G1294" s="34"/>
      <c r="O1294" s="34"/>
      <c r="P1294" s="34"/>
      <c r="Q1294" s="34"/>
      <c r="R1294" s="34"/>
      <c r="S1294" s="34"/>
      <c r="T1294" s="34"/>
      <c r="U1294" s="34"/>
      <c r="V1294" s="34"/>
      <c r="W1294" s="34"/>
      <c r="X1294" s="34"/>
      <c r="Y1294" s="34"/>
      <c r="Z1294" s="34"/>
      <c r="AA1294" s="34"/>
      <c r="AB1294" s="34"/>
    </row>
    <row r="1295" spans="1:28">
      <c r="A1295" s="34"/>
      <c r="B1295" s="34"/>
      <c r="C1295" s="34"/>
      <c r="D1295" s="34"/>
      <c r="E1295" s="34"/>
      <c r="F1295" s="34"/>
      <c r="G1295" s="34"/>
      <c r="O1295" s="34"/>
      <c r="P1295" s="34"/>
      <c r="Q1295" s="34"/>
      <c r="R1295" s="34"/>
      <c r="S1295" s="34"/>
      <c r="T1295" s="34"/>
      <c r="U1295" s="34"/>
      <c r="V1295" s="34"/>
      <c r="W1295" s="34"/>
      <c r="X1295" s="34"/>
      <c r="Y1295" s="34"/>
      <c r="Z1295" s="34"/>
      <c r="AA1295" s="34"/>
      <c r="AB1295" s="34"/>
    </row>
    <row r="1296" spans="1:28">
      <c r="A1296" s="34"/>
      <c r="B1296" s="34"/>
      <c r="C1296" s="34"/>
      <c r="D1296" s="34"/>
      <c r="E1296" s="34"/>
      <c r="F1296" s="34"/>
      <c r="G1296" s="34"/>
      <c r="O1296" s="34"/>
      <c r="P1296" s="34"/>
      <c r="Q1296" s="34"/>
      <c r="R1296" s="34"/>
      <c r="S1296" s="34"/>
      <c r="T1296" s="34"/>
      <c r="U1296" s="34"/>
      <c r="V1296" s="34"/>
      <c r="W1296" s="34"/>
      <c r="X1296" s="34"/>
      <c r="Y1296" s="34"/>
      <c r="Z1296" s="34"/>
      <c r="AA1296" s="34"/>
      <c r="AB1296" s="34"/>
    </row>
    <row r="1297" spans="1:28">
      <c r="A1297" s="34"/>
      <c r="B1297" s="34"/>
      <c r="C1297" s="34"/>
      <c r="D1297" s="34"/>
      <c r="E1297" s="34"/>
      <c r="F1297" s="34"/>
      <c r="G1297" s="34"/>
      <c r="O1297" s="34"/>
      <c r="P1297" s="34"/>
      <c r="Q1297" s="34"/>
      <c r="R1297" s="34"/>
      <c r="S1297" s="34"/>
      <c r="T1297" s="34"/>
      <c r="U1297" s="34"/>
      <c r="V1297" s="34"/>
      <c r="W1297" s="34"/>
      <c r="X1297" s="34"/>
      <c r="Y1297" s="34"/>
      <c r="Z1297" s="34"/>
      <c r="AA1297" s="34"/>
      <c r="AB1297" s="34"/>
    </row>
    <row r="1298" spans="1:28">
      <c r="A1298" s="34"/>
      <c r="B1298" s="34"/>
      <c r="C1298" s="34"/>
      <c r="D1298" s="34"/>
      <c r="E1298" s="34"/>
      <c r="F1298" s="34"/>
      <c r="G1298" s="34"/>
      <c r="O1298" s="34"/>
      <c r="P1298" s="34"/>
      <c r="Q1298" s="34"/>
      <c r="R1298" s="34"/>
      <c r="S1298" s="34"/>
      <c r="T1298" s="34"/>
      <c r="U1298" s="34"/>
      <c r="V1298" s="34"/>
      <c r="W1298" s="34"/>
      <c r="X1298" s="34"/>
      <c r="Y1298" s="34"/>
      <c r="Z1298" s="34"/>
      <c r="AA1298" s="34"/>
      <c r="AB1298" s="34"/>
    </row>
    <row r="1299" spans="1:28">
      <c r="A1299" s="34"/>
      <c r="B1299" s="34"/>
      <c r="C1299" s="34"/>
      <c r="D1299" s="34"/>
      <c r="E1299" s="34"/>
      <c r="F1299" s="34"/>
      <c r="G1299" s="34"/>
      <c r="O1299" s="34"/>
      <c r="P1299" s="34"/>
      <c r="Q1299" s="34"/>
      <c r="R1299" s="34"/>
      <c r="S1299" s="34"/>
      <c r="T1299" s="34"/>
      <c r="U1299" s="34"/>
      <c r="V1299" s="34"/>
      <c r="W1299" s="34"/>
      <c r="X1299" s="34"/>
      <c r="Y1299" s="34"/>
      <c r="Z1299" s="34"/>
      <c r="AA1299" s="34"/>
      <c r="AB1299" s="34"/>
    </row>
    <row r="1300" spans="1:28">
      <c r="A1300" s="34"/>
      <c r="B1300" s="34"/>
      <c r="C1300" s="34"/>
      <c r="D1300" s="34"/>
      <c r="E1300" s="34"/>
      <c r="F1300" s="34"/>
      <c r="G1300" s="34"/>
      <c r="O1300" s="34"/>
      <c r="P1300" s="34"/>
      <c r="Q1300" s="34"/>
      <c r="R1300" s="34"/>
      <c r="S1300" s="34"/>
      <c r="T1300" s="34"/>
      <c r="U1300" s="34"/>
      <c r="V1300" s="34"/>
      <c r="W1300" s="34"/>
      <c r="X1300" s="34"/>
      <c r="Y1300" s="34"/>
      <c r="Z1300" s="34"/>
      <c r="AA1300" s="34"/>
      <c r="AB1300" s="34"/>
    </row>
    <row r="1301" spans="1:28">
      <c r="A1301" s="34"/>
      <c r="B1301" s="34"/>
      <c r="C1301" s="34"/>
      <c r="D1301" s="34"/>
      <c r="E1301" s="34"/>
      <c r="F1301" s="34"/>
      <c r="G1301" s="34"/>
      <c r="O1301" s="34"/>
      <c r="P1301" s="34"/>
      <c r="Q1301" s="34"/>
      <c r="R1301" s="34"/>
      <c r="S1301" s="34"/>
      <c r="T1301" s="34"/>
      <c r="U1301" s="34"/>
      <c r="V1301" s="34"/>
      <c r="W1301" s="34"/>
      <c r="X1301" s="34"/>
      <c r="Y1301" s="34"/>
      <c r="Z1301" s="34"/>
      <c r="AA1301" s="34"/>
      <c r="AB1301" s="34"/>
    </row>
    <row r="1302" spans="1:28">
      <c r="A1302" s="34"/>
      <c r="B1302" s="34"/>
      <c r="C1302" s="34"/>
      <c r="D1302" s="34"/>
      <c r="E1302" s="34"/>
      <c r="F1302" s="34"/>
      <c r="G1302" s="34"/>
      <c r="O1302" s="34"/>
      <c r="P1302" s="34"/>
      <c r="Q1302" s="34"/>
      <c r="R1302" s="34"/>
      <c r="S1302" s="34"/>
      <c r="T1302" s="34"/>
      <c r="U1302" s="34"/>
      <c r="V1302" s="34"/>
      <c r="W1302" s="34"/>
      <c r="X1302" s="34"/>
      <c r="Y1302" s="34"/>
      <c r="Z1302" s="34"/>
      <c r="AA1302" s="34"/>
      <c r="AB1302" s="34"/>
    </row>
    <row r="1303" spans="1:28">
      <c r="A1303" s="34"/>
      <c r="B1303" s="34"/>
      <c r="C1303" s="34"/>
      <c r="D1303" s="34"/>
      <c r="E1303" s="34"/>
      <c r="F1303" s="34"/>
      <c r="G1303" s="34"/>
      <c r="O1303" s="34"/>
      <c r="P1303" s="34"/>
      <c r="Q1303" s="34"/>
      <c r="R1303" s="34"/>
      <c r="S1303" s="34"/>
      <c r="T1303" s="34"/>
      <c r="U1303" s="34"/>
      <c r="V1303" s="34"/>
      <c r="W1303" s="34"/>
      <c r="X1303" s="34"/>
      <c r="Y1303" s="34"/>
      <c r="Z1303" s="34"/>
      <c r="AA1303" s="34"/>
      <c r="AB1303" s="34"/>
    </row>
    <row r="1304" spans="1:28">
      <c r="A1304" s="34"/>
      <c r="B1304" s="34"/>
      <c r="C1304" s="34"/>
      <c r="D1304" s="34"/>
      <c r="E1304" s="34"/>
      <c r="F1304" s="34"/>
      <c r="G1304" s="34"/>
      <c r="O1304" s="34"/>
      <c r="P1304" s="34"/>
      <c r="Q1304" s="34"/>
      <c r="R1304" s="34"/>
      <c r="S1304" s="34"/>
      <c r="T1304" s="34"/>
      <c r="U1304" s="34"/>
      <c r="V1304" s="34"/>
      <c r="W1304" s="34"/>
      <c r="X1304" s="34"/>
      <c r="Y1304" s="34"/>
      <c r="Z1304" s="34"/>
      <c r="AA1304" s="34"/>
      <c r="AB1304" s="34"/>
    </row>
    <row r="1305" spans="1:28">
      <c r="A1305" s="34"/>
      <c r="B1305" s="34"/>
      <c r="C1305" s="34"/>
      <c r="D1305" s="34"/>
      <c r="E1305" s="34"/>
      <c r="F1305" s="34"/>
      <c r="G1305" s="34"/>
      <c r="O1305" s="34"/>
      <c r="P1305" s="34"/>
      <c r="Q1305" s="34"/>
      <c r="R1305" s="34"/>
      <c r="S1305" s="34"/>
      <c r="T1305" s="34"/>
      <c r="U1305" s="34"/>
      <c r="V1305" s="34"/>
      <c r="W1305" s="34"/>
      <c r="X1305" s="34"/>
      <c r="Y1305" s="34"/>
      <c r="Z1305" s="34"/>
      <c r="AA1305" s="34"/>
      <c r="AB1305" s="34"/>
    </row>
    <row r="1306" spans="1:28">
      <c r="A1306" s="34"/>
      <c r="B1306" s="34"/>
      <c r="C1306" s="34"/>
      <c r="D1306" s="34"/>
      <c r="E1306" s="34"/>
      <c r="F1306" s="34"/>
      <c r="G1306" s="34"/>
      <c r="O1306" s="34"/>
      <c r="P1306" s="34"/>
      <c r="Q1306" s="34"/>
      <c r="R1306" s="34"/>
      <c r="S1306" s="34"/>
      <c r="T1306" s="34"/>
      <c r="U1306" s="34"/>
      <c r="V1306" s="34"/>
      <c r="W1306" s="34"/>
      <c r="X1306" s="34"/>
      <c r="Y1306" s="34"/>
      <c r="Z1306" s="34"/>
      <c r="AA1306" s="34"/>
      <c r="AB1306" s="34"/>
    </row>
    <row r="1307" spans="1:28">
      <c r="A1307" s="34"/>
      <c r="B1307" s="34"/>
      <c r="C1307" s="34"/>
      <c r="D1307" s="34"/>
      <c r="E1307" s="34"/>
      <c r="F1307" s="34"/>
      <c r="G1307" s="34"/>
      <c r="O1307" s="34"/>
      <c r="P1307" s="34"/>
      <c r="Q1307" s="34"/>
      <c r="R1307" s="34"/>
      <c r="S1307" s="34"/>
      <c r="T1307" s="34"/>
      <c r="U1307" s="34"/>
      <c r="V1307" s="34"/>
      <c r="W1307" s="34"/>
      <c r="X1307" s="34"/>
      <c r="Y1307" s="34"/>
      <c r="Z1307" s="34"/>
      <c r="AA1307" s="34"/>
      <c r="AB1307" s="34"/>
    </row>
    <row r="1308" spans="1:28">
      <c r="A1308" s="34"/>
      <c r="B1308" s="34"/>
      <c r="C1308" s="34"/>
      <c r="D1308" s="34"/>
      <c r="E1308" s="34"/>
      <c r="F1308" s="34"/>
      <c r="G1308" s="34"/>
      <c r="O1308" s="34"/>
      <c r="P1308" s="34"/>
      <c r="Q1308" s="34"/>
      <c r="R1308" s="34"/>
      <c r="S1308" s="34"/>
      <c r="T1308" s="34"/>
      <c r="U1308" s="34"/>
      <c r="V1308" s="34"/>
      <c r="W1308" s="34"/>
      <c r="X1308" s="34"/>
      <c r="Y1308" s="34"/>
      <c r="Z1308" s="34"/>
      <c r="AA1308" s="34"/>
      <c r="AB1308" s="34"/>
    </row>
    <row r="1309" spans="1:28">
      <c r="A1309" s="34"/>
      <c r="B1309" s="34"/>
      <c r="C1309" s="34"/>
      <c r="D1309" s="34"/>
      <c r="E1309" s="34"/>
      <c r="F1309" s="34"/>
      <c r="G1309" s="34"/>
      <c r="O1309" s="34"/>
      <c r="P1309" s="34"/>
      <c r="Q1309" s="34"/>
      <c r="R1309" s="34"/>
      <c r="S1309" s="34"/>
      <c r="T1309" s="34"/>
      <c r="U1309" s="34"/>
      <c r="V1309" s="34"/>
      <c r="W1309" s="34"/>
      <c r="X1309" s="34"/>
      <c r="Y1309" s="34"/>
      <c r="Z1309" s="34"/>
      <c r="AA1309" s="34"/>
      <c r="AB1309" s="34"/>
    </row>
    <row r="1310" spans="1:28">
      <c r="A1310" s="34"/>
      <c r="B1310" s="34"/>
      <c r="C1310" s="34"/>
      <c r="D1310" s="34"/>
      <c r="E1310" s="34"/>
      <c r="F1310" s="34"/>
      <c r="G1310" s="34"/>
      <c r="O1310" s="34"/>
      <c r="P1310" s="34"/>
      <c r="Q1310" s="34"/>
      <c r="R1310" s="34"/>
      <c r="S1310" s="34"/>
      <c r="T1310" s="34"/>
      <c r="U1310" s="34"/>
      <c r="V1310" s="34"/>
      <c r="W1310" s="34"/>
      <c r="X1310" s="34"/>
      <c r="Y1310" s="34"/>
      <c r="Z1310" s="34"/>
      <c r="AA1310" s="34"/>
      <c r="AB1310" s="34"/>
    </row>
    <row r="1311" spans="1:28">
      <c r="A1311" s="34"/>
      <c r="B1311" s="34"/>
      <c r="C1311" s="34"/>
      <c r="D1311" s="34"/>
      <c r="E1311" s="34"/>
      <c r="F1311" s="34"/>
      <c r="G1311" s="34"/>
      <c r="O1311" s="34"/>
      <c r="P1311" s="34"/>
      <c r="Q1311" s="34"/>
      <c r="R1311" s="34"/>
      <c r="S1311" s="34"/>
      <c r="T1311" s="34"/>
      <c r="U1311" s="34"/>
      <c r="V1311" s="34"/>
      <c r="W1311" s="34"/>
      <c r="X1311" s="34"/>
      <c r="Y1311" s="34"/>
      <c r="Z1311" s="34"/>
      <c r="AA1311" s="34"/>
      <c r="AB1311" s="34"/>
    </row>
    <row r="1312" spans="1:28">
      <c r="A1312" s="34"/>
      <c r="B1312" s="34"/>
      <c r="C1312" s="34"/>
      <c r="D1312" s="34"/>
      <c r="E1312" s="34"/>
      <c r="F1312" s="34"/>
      <c r="G1312" s="34"/>
      <c r="O1312" s="34"/>
      <c r="P1312" s="34"/>
      <c r="Q1312" s="34"/>
      <c r="R1312" s="34"/>
      <c r="S1312" s="34"/>
      <c r="T1312" s="34"/>
      <c r="U1312" s="34"/>
      <c r="V1312" s="34"/>
      <c r="W1312" s="34"/>
      <c r="X1312" s="34"/>
      <c r="Y1312" s="34"/>
      <c r="Z1312" s="34"/>
      <c r="AA1312" s="34"/>
      <c r="AB1312" s="34"/>
    </row>
    <row r="1313" spans="1:28">
      <c r="A1313" s="34"/>
      <c r="B1313" s="34"/>
      <c r="C1313" s="34"/>
      <c r="D1313" s="34"/>
      <c r="E1313" s="34"/>
      <c r="F1313" s="34"/>
      <c r="G1313" s="34"/>
      <c r="O1313" s="34"/>
      <c r="P1313" s="34"/>
      <c r="Q1313" s="34"/>
      <c r="R1313" s="34"/>
      <c r="S1313" s="34"/>
      <c r="T1313" s="34"/>
      <c r="U1313" s="34"/>
      <c r="V1313" s="34"/>
      <c r="W1313" s="34"/>
      <c r="X1313" s="34"/>
      <c r="Y1313" s="34"/>
      <c r="Z1313" s="34"/>
      <c r="AA1313" s="34"/>
      <c r="AB1313" s="34"/>
    </row>
    <row r="1314" spans="1:28">
      <c r="A1314" s="34"/>
      <c r="B1314" s="34"/>
      <c r="C1314" s="34"/>
      <c r="D1314" s="34"/>
      <c r="E1314" s="34"/>
      <c r="F1314" s="34"/>
      <c r="G1314" s="34"/>
      <c r="O1314" s="34"/>
      <c r="P1314" s="34"/>
      <c r="Q1314" s="34"/>
      <c r="R1314" s="34"/>
      <c r="S1314" s="34"/>
      <c r="T1314" s="34"/>
      <c r="U1314" s="34"/>
      <c r="V1314" s="34"/>
      <c r="W1314" s="34"/>
      <c r="X1314" s="34"/>
      <c r="Y1314" s="34"/>
      <c r="Z1314" s="34"/>
      <c r="AA1314" s="34"/>
      <c r="AB1314" s="34"/>
    </row>
    <row r="1315" spans="1:28">
      <c r="A1315" s="34"/>
      <c r="B1315" s="34"/>
      <c r="C1315" s="34"/>
      <c r="D1315" s="34"/>
      <c r="E1315" s="34"/>
      <c r="F1315" s="34"/>
      <c r="G1315" s="34"/>
      <c r="O1315" s="34"/>
      <c r="P1315" s="34"/>
      <c r="Q1315" s="34"/>
      <c r="R1315" s="34"/>
      <c r="S1315" s="34"/>
      <c r="T1315" s="34"/>
      <c r="U1315" s="34"/>
      <c r="V1315" s="34"/>
      <c r="W1315" s="34"/>
      <c r="X1315" s="34"/>
      <c r="Y1315" s="34"/>
      <c r="Z1315" s="34"/>
      <c r="AA1315" s="34"/>
      <c r="AB1315" s="34"/>
    </row>
    <row r="1316" spans="1:28">
      <c r="A1316" s="34"/>
      <c r="B1316" s="34"/>
      <c r="C1316" s="34"/>
      <c r="D1316" s="34"/>
      <c r="E1316" s="34"/>
      <c r="F1316" s="34"/>
      <c r="G1316" s="34"/>
      <c r="O1316" s="34"/>
      <c r="P1316" s="34"/>
      <c r="Q1316" s="34"/>
      <c r="R1316" s="34"/>
      <c r="S1316" s="34"/>
      <c r="T1316" s="34"/>
      <c r="U1316" s="34"/>
      <c r="V1316" s="34"/>
      <c r="W1316" s="34"/>
      <c r="X1316" s="34"/>
      <c r="Y1316" s="34"/>
      <c r="Z1316" s="34"/>
      <c r="AA1316" s="34"/>
      <c r="AB1316" s="34"/>
    </row>
    <row r="1317" spans="1:28">
      <c r="A1317" s="34"/>
      <c r="B1317" s="34"/>
      <c r="C1317" s="34"/>
      <c r="D1317" s="34"/>
      <c r="E1317" s="34"/>
      <c r="F1317" s="34"/>
      <c r="G1317" s="34"/>
      <c r="O1317" s="34"/>
      <c r="P1317" s="34"/>
      <c r="Q1317" s="34"/>
      <c r="R1317" s="34"/>
      <c r="S1317" s="34"/>
      <c r="T1317" s="34"/>
      <c r="U1317" s="34"/>
      <c r="V1317" s="34"/>
      <c r="W1317" s="34"/>
      <c r="X1317" s="34"/>
      <c r="Y1317" s="34"/>
      <c r="Z1317" s="34"/>
      <c r="AA1317" s="34"/>
      <c r="AB1317" s="34"/>
    </row>
    <row r="1318" spans="1:28">
      <c r="A1318" s="34"/>
      <c r="B1318" s="34"/>
      <c r="C1318" s="34"/>
      <c r="D1318" s="34"/>
      <c r="E1318" s="34"/>
      <c r="F1318" s="34"/>
      <c r="G1318" s="34"/>
      <c r="O1318" s="34"/>
      <c r="P1318" s="34"/>
      <c r="Q1318" s="34"/>
      <c r="R1318" s="34"/>
      <c r="S1318" s="34"/>
      <c r="T1318" s="34"/>
      <c r="U1318" s="34"/>
      <c r="V1318" s="34"/>
      <c r="W1318" s="34"/>
      <c r="X1318" s="34"/>
      <c r="Y1318" s="34"/>
      <c r="Z1318" s="34"/>
      <c r="AA1318" s="34"/>
      <c r="AB1318" s="34"/>
    </row>
    <row r="1319" spans="1:28">
      <c r="A1319" s="34"/>
      <c r="B1319" s="34"/>
      <c r="C1319" s="34"/>
      <c r="D1319" s="34"/>
      <c r="E1319" s="34"/>
      <c r="F1319" s="34"/>
      <c r="G1319" s="34"/>
      <c r="O1319" s="34"/>
      <c r="P1319" s="34"/>
      <c r="Q1319" s="34"/>
      <c r="R1319" s="34"/>
      <c r="S1319" s="34"/>
      <c r="T1319" s="34"/>
      <c r="U1319" s="34"/>
      <c r="V1319" s="34"/>
      <c r="W1319" s="34"/>
      <c r="X1319" s="34"/>
      <c r="Y1319" s="34"/>
      <c r="Z1319" s="34"/>
      <c r="AA1319" s="34"/>
      <c r="AB1319" s="34"/>
    </row>
    <row r="1320" spans="1:28">
      <c r="A1320" s="34"/>
      <c r="B1320" s="34"/>
      <c r="C1320" s="34"/>
      <c r="D1320" s="34"/>
      <c r="E1320" s="34"/>
      <c r="F1320" s="34"/>
      <c r="G1320" s="34"/>
      <c r="O1320" s="34"/>
      <c r="P1320" s="34"/>
      <c r="Q1320" s="34"/>
      <c r="R1320" s="34"/>
      <c r="S1320" s="34"/>
      <c r="T1320" s="34"/>
      <c r="U1320" s="34"/>
      <c r="V1320" s="34"/>
      <c r="W1320" s="34"/>
      <c r="X1320" s="34"/>
      <c r="Y1320" s="34"/>
      <c r="Z1320" s="34"/>
      <c r="AA1320" s="34"/>
      <c r="AB1320" s="34"/>
    </row>
    <row r="1321" spans="1:28">
      <c r="A1321" s="34"/>
      <c r="B1321" s="34"/>
      <c r="C1321" s="34"/>
      <c r="D1321" s="34"/>
      <c r="E1321" s="34"/>
      <c r="F1321" s="34"/>
      <c r="G1321" s="34"/>
      <c r="O1321" s="34"/>
      <c r="P1321" s="34"/>
      <c r="Q1321" s="34"/>
      <c r="R1321" s="34"/>
      <c r="S1321" s="34"/>
      <c r="T1321" s="34"/>
      <c r="U1321" s="34"/>
      <c r="V1321" s="34"/>
      <c r="W1321" s="34"/>
      <c r="X1321" s="34"/>
      <c r="Y1321" s="34"/>
      <c r="Z1321" s="34"/>
      <c r="AA1321" s="34"/>
      <c r="AB1321" s="34"/>
    </row>
    <row r="1322" spans="1:28">
      <c r="A1322" s="34"/>
      <c r="B1322" s="34"/>
      <c r="C1322" s="34"/>
      <c r="D1322" s="34"/>
      <c r="E1322" s="34"/>
      <c r="F1322" s="34"/>
      <c r="G1322" s="34"/>
      <c r="O1322" s="34"/>
      <c r="P1322" s="34"/>
      <c r="Q1322" s="34"/>
      <c r="R1322" s="34"/>
      <c r="S1322" s="34"/>
      <c r="T1322" s="34"/>
      <c r="U1322" s="34"/>
      <c r="V1322" s="34"/>
      <c r="W1322" s="34"/>
      <c r="X1322" s="34"/>
      <c r="Y1322" s="34"/>
      <c r="Z1322" s="34"/>
      <c r="AA1322" s="34"/>
      <c r="AB1322" s="34"/>
    </row>
    <row r="1323" spans="1:28">
      <c r="A1323" s="34"/>
      <c r="B1323" s="34"/>
      <c r="C1323" s="34"/>
      <c r="D1323" s="34"/>
      <c r="E1323" s="34"/>
      <c r="F1323" s="34"/>
      <c r="G1323" s="34"/>
      <c r="O1323" s="34"/>
      <c r="P1323" s="34"/>
      <c r="Q1323" s="34"/>
      <c r="R1323" s="34"/>
      <c r="S1323" s="34"/>
      <c r="T1323" s="34"/>
      <c r="U1323" s="34"/>
      <c r="V1323" s="34"/>
      <c r="W1323" s="34"/>
      <c r="X1323" s="34"/>
      <c r="Y1323" s="34"/>
      <c r="Z1323" s="34"/>
      <c r="AA1323" s="34"/>
      <c r="AB1323" s="34"/>
    </row>
    <row r="1324" spans="1:28">
      <c r="A1324" s="34"/>
      <c r="B1324" s="34"/>
      <c r="C1324" s="34"/>
      <c r="D1324" s="34"/>
      <c r="E1324" s="34"/>
      <c r="F1324" s="34"/>
      <c r="G1324" s="34"/>
      <c r="O1324" s="34"/>
      <c r="P1324" s="34"/>
      <c r="Q1324" s="34"/>
      <c r="R1324" s="34"/>
      <c r="S1324" s="34"/>
      <c r="T1324" s="34"/>
      <c r="U1324" s="34"/>
      <c r="V1324" s="34"/>
      <c r="W1324" s="34"/>
      <c r="X1324" s="34"/>
      <c r="Y1324" s="34"/>
      <c r="Z1324" s="34"/>
      <c r="AA1324" s="34"/>
      <c r="AB1324" s="34"/>
    </row>
    <row r="1325" spans="1:28">
      <c r="A1325" s="34"/>
      <c r="B1325" s="34"/>
      <c r="C1325" s="34"/>
      <c r="D1325" s="34"/>
      <c r="E1325" s="34"/>
      <c r="F1325" s="34"/>
      <c r="G1325" s="34"/>
      <c r="O1325" s="34"/>
      <c r="P1325" s="34"/>
      <c r="Q1325" s="34"/>
      <c r="R1325" s="34"/>
      <c r="S1325" s="34"/>
      <c r="T1325" s="34"/>
      <c r="U1325" s="34"/>
      <c r="V1325" s="34"/>
      <c r="W1325" s="34"/>
      <c r="X1325" s="34"/>
      <c r="Y1325" s="34"/>
      <c r="Z1325" s="34"/>
      <c r="AA1325" s="34"/>
      <c r="AB1325" s="34"/>
    </row>
    <row r="1326" spans="1:28">
      <c r="A1326" s="34"/>
      <c r="B1326" s="34"/>
      <c r="C1326" s="34"/>
      <c r="D1326" s="34"/>
      <c r="E1326" s="34"/>
      <c r="F1326" s="34"/>
      <c r="G1326" s="34"/>
      <c r="O1326" s="34"/>
      <c r="P1326" s="34"/>
      <c r="Q1326" s="34"/>
      <c r="R1326" s="34"/>
      <c r="S1326" s="34"/>
      <c r="T1326" s="34"/>
      <c r="U1326" s="34"/>
      <c r="V1326" s="34"/>
      <c r="W1326" s="34"/>
      <c r="X1326" s="34"/>
      <c r="Y1326" s="34"/>
      <c r="Z1326" s="34"/>
      <c r="AA1326" s="34"/>
      <c r="AB1326" s="34"/>
    </row>
    <row r="1327" spans="1:28">
      <c r="A1327" s="34"/>
      <c r="B1327" s="34"/>
      <c r="C1327" s="34"/>
      <c r="D1327" s="34"/>
      <c r="E1327" s="34"/>
      <c r="F1327" s="34"/>
      <c r="G1327" s="34"/>
      <c r="O1327" s="34"/>
      <c r="P1327" s="34"/>
      <c r="Q1327" s="34"/>
      <c r="R1327" s="34"/>
      <c r="S1327" s="34"/>
      <c r="T1327" s="34"/>
      <c r="U1327" s="34"/>
      <c r="V1327" s="34"/>
      <c r="W1327" s="34"/>
      <c r="X1327" s="34"/>
      <c r="Y1327" s="34"/>
      <c r="Z1327" s="34"/>
      <c r="AA1327" s="34"/>
      <c r="AB1327" s="34"/>
    </row>
    <row r="1328" spans="1:28">
      <c r="A1328" s="34"/>
      <c r="B1328" s="34"/>
      <c r="C1328" s="34"/>
      <c r="D1328" s="34"/>
      <c r="E1328" s="34"/>
      <c r="F1328" s="34"/>
      <c r="G1328" s="34"/>
      <c r="O1328" s="34"/>
      <c r="P1328" s="34"/>
      <c r="Q1328" s="34"/>
      <c r="R1328" s="34"/>
      <c r="S1328" s="34"/>
      <c r="T1328" s="34"/>
      <c r="U1328" s="34"/>
      <c r="V1328" s="34"/>
      <c r="W1328" s="34"/>
      <c r="X1328" s="34"/>
      <c r="Y1328" s="34"/>
      <c r="Z1328" s="34"/>
      <c r="AA1328" s="34"/>
      <c r="AB1328" s="34"/>
    </row>
    <row r="1329" spans="1:28">
      <c r="A1329" s="34"/>
      <c r="B1329" s="34"/>
      <c r="C1329" s="34"/>
      <c r="D1329" s="34"/>
      <c r="E1329" s="34"/>
      <c r="F1329" s="34"/>
      <c r="G1329" s="34"/>
      <c r="O1329" s="34"/>
      <c r="P1329" s="34"/>
      <c r="Q1329" s="34"/>
      <c r="R1329" s="34"/>
      <c r="S1329" s="34"/>
      <c r="T1329" s="34"/>
      <c r="U1329" s="34"/>
      <c r="V1329" s="34"/>
      <c r="W1329" s="34"/>
      <c r="X1329" s="34"/>
      <c r="Y1329" s="34"/>
      <c r="Z1329" s="34"/>
      <c r="AA1329" s="34"/>
      <c r="AB1329" s="34"/>
    </row>
    <row r="1330" spans="1:28">
      <c r="A1330" s="34"/>
      <c r="B1330" s="34"/>
      <c r="C1330" s="34"/>
      <c r="D1330" s="34"/>
      <c r="E1330" s="34"/>
      <c r="F1330" s="34"/>
      <c r="G1330" s="34"/>
      <c r="O1330" s="34"/>
      <c r="P1330" s="34"/>
      <c r="Q1330" s="34"/>
      <c r="R1330" s="34"/>
      <c r="S1330" s="34"/>
      <c r="T1330" s="34"/>
      <c r="U1330" s="34"/>
      <c r="V1330" s="34"/>
      <c r="W1330" s="34"/>
      <c r="X1330" s="34"/>
      <c r="Y1330" s="34"/>
      <c r="Z1330" s="34"/>
      <c r="AA1330" s="34"/>
      <c r="AB1330" s="34"/>
    </row>
    <row r="1331" spans="1:28">
      <c r="A1331" s="34"/>
      <c r="B1331" s="34"/>
      <c r="C1331" s="34"/>
      <c r="D1331" s="34"/>
      <c r="E1331" s="34"/>
      <c r="F1331" s="34"/>
      <c r="G1331" s="34"/>
      <c r="O1331" s="34"/>
      <c r="P1331" s="34"/>
      <c r="Q1331" s="34"/>
      <c r="R1331" s="34"/>
      <c r="S1331" s="34"/>
      <c r="T1331" s="34"/>
      <c r="U1331" s="34"/>
      <c r="V1331" s="34"/>
      <c r="W1331" s="34"/>
      <c r="X1331" s="34"/>
      <c r="Y1331" s="34"/>
      <c r="Z1331" s="34"/>
      <c r="AA1331" s="34"/>
      <c r="AB1331" s="34"/>
    </row>
    <row r="1332" spans="1:28">
      <c r="A1332" s="34"/>
      <c r="B1332" s="34"/>
      <c r="C1332" s="34"/>
      <c r="D1332" s="34"/>
      <c r="E1332" s="34"/>
      <c r="F1332" s="34"/>
      <c r="G1332" s="34"/>
      <c r="O1332" s="34"/>
      <c r="P1332" s="34"/>
      <c r="Q1332" s="34"/>
      <c r="R1332" s="34"/>
      <c r="S1332" s="34"/>
      <c r="T1332" s="34"/>
      <c r="U1332" s="34"/>
      <c r="V1332" s="34"/>
      <c r="W1332" s="34"/>
      <c r="X1332" s="34"/>
      <c r="Y1332" s="34"/>
      <c r="Z1332" s="34"/>
      <c r="AA1332" s="34"/>
      <c r="AB1332" s="34"/>
    </row>
    <row r="1333" spans="1:28">
      <c r="A1333" s="34"/>
      <c r="B1333" s="34"/>
      <c r="C1333" s="34"/>
      <c r="D1333" s="34"/>
      <c r="E1333" s="34"/>
      <c r="F1333" s="34"/>
      <c r="G1333" s="34"/>
      <c r="O1333" s="34"/>
      <c r="P1333" s="34"/>
      <c r="Q1333" s="34"/>
      <c r="R1333" s="34"/>
      <c r="S1333" s="34"/>
      <c r="T1333" s="34"/>
      <c r="U1333" s="34"/>
      <c r="V1333" s="34"/>
      <c r="W1333" s="34"/>
      <c r="X1333" s="34"/>
      <c r="Y1333" s="34"/>
      <c r="Z1333" s="34"/>
      <c r="AA1333" s="34"/>
      <c r="AB1333" s="34"/>
    </row>
    <row r="1334" spans="1:28">
      <c r="A1334" s="34"/>
      <c r="B1334" s="34"/>
      <c r="C1334" s="34"/>
      <c r="D1334" s="34"/>
      <c r="E1334" s="34"/>
      <c r="F1334" s="34"/>
      <c r="G1334" s="34"/>
      <c r="O1334" s="34"/>
      <c r="P1334" s="34"/>
      <c r="Q1334" s="34"/>
      <c r="R1334" s="34"/>
      <c r="S1334" s="34"/>
      <c r="T1334" s="34"/>
      <c r="U1334" s="34"/>
      <c r="V1334" s="34"/>
      <c r="W1334" s="34"/>
      <c r="X1334" s="34"/>
      <c r="Y1334" s="34"/>
      <c r="Z1334" s="34"/>
      <c r="AA1334" s="34"/>
      <c r="AB1334" s="34"/>
    </row>
    <row r="1335" spans="1:28">
      <c r="A1335" s="34"/>
      <c r="B1335" s="34"/>
      <c r="C1335" s="34"/>
      <c r="D1335" s="34"/>
      <c r="E1335" s="34"/>
      <c r="F1335" s="34"/>
      <c r="G1335" s="34"/>
      <c r="O1335" s="34"/>
      <c r="P1335" s="34"/>
      <c r="Q1335" s="34"/>
      <c r="R1335" s="34"/>
      <c r="S1335" s="34"/>
      <c r="T1335" s="34"/>
      <c r="U1335" s="34"/>
      <c r="V1335" s="34"/>
      <c r="W1335" s="34"/>
      <c r="X1335" s="34"/>
      <c r="Y1335" s="34"/>
      <c r="Z1335" s="34"/>
      <c r="AA1335" s="34"/>
      <c r="AB1335" s="34"/>
    </row>
    <row r="1336" spans="1:28">
      <c r="A1336" s="34"/>
      <c r="B1336" s="34"/>
      <c r="C1336" s="34"/>
      <c r="D1336" s="34"/>
      <c r="E1336" s="34"/>
      <c r="F1336" s="34"/>
      <c r="G1336" s="34"/>
      <c r="O1336" s="34"/>
      <c r="P1336" s="34"/>
      <c r="Q1336" s="34"/>
      <c r="R1336" s="34"/>
      <c r="S1336" s="34"/>
      <c r="T1336" s="34"/>
      <c r="U1336" s="34"/>
      <c r="V1336" s="34"/>
      <c r="W1336" s="34"/>
      <c r="X1336" s="34"/>
      <c r="Y1336" s="34"/>
      <c r="Z1336" s="34"/>
      <c r="AA1336" s="34"/>
      <c r="AB1336" s="34"/>
    </row>
    <row r="1337" spans="1:28">
      <c r="A1337" s="34"/>
      <c r="B1337" s="34"/>
      <c r="C1337" s="34"/>
      <c r="D1337" s="34"/>
      <c r="E1337" s="34"/>
      <c r="F1337" s="34"/>
      <c r="G1337" s="34"/>
      <c r="O1337" s="34"/>
      <c r="P1337" s="34"/>
      <c r="Q1337" s="34"/>
      <c r="R1337" s="34"/>
      <c r="S1337" s="34"/>
      <c r="T1337" s="34"/>
      <c r="U1337" s="34"/>
      <c r="V1337" s="34"/>
      <c r="W1337" s="34"/>
      <c r="X1337" s="34"/>
      <c r="Y1337" s="34"/>
      <c r="Z1337" s="34"/>
      <c r="AA1337" s="34"/>
      <c r="AB1337" s="34"/>
    </row>
    <row r="1338" spans="1:28">
      <c r="A1338" s="34"/>
      <c r="B1338" s="34"/>
      <c r="C1338" s="34"/>
      <c r="D1338" s="34"/>
      <c r="E1338" s="34"/>
      <c r="F1338" s="34"/>
      <c r="G1338" s="34"/>
      <c r="O1338" s="34"/>
      <c r="P1338" s="34"/>
      <c r="Q1338" s="34"/>
      <c r="R1338" s="34"/>
      <c r="S1338" s="34"/>
      <c r="T1338" s="34"/>
      <c r="U1338" s="34"/>
      <c r="V1338" s="34"/>
      <c r="W1338" s="34"/>
      <c r="X1338" s="34"/>
      <c r="Y1338" s="34"/>
      <c r="Z1338" s="34"/>
      <c r="AA1338" s="34"/>
      <c r="AB1338" s="34"/>
    </row>
    <row r="1339" spans="1:28">
      <c r="A1339" s="34"/>
      <c r="B1339" s="34"/>
      <c r="C1339" s="34"/>
      <c r="D1339" s="34"/>
      <c r="E1339" s="34"/>
      <c r="F1339" s="34"/>
      <c r="G1339" s="34"/>
      <c r="O1339" s="34"/>
      <c r="P1339" s="34"/>
      <c r="Q1339" s="34"/>
      <c r="R1339" s="34"/>
      <c r="S1339" s="34"/>
      <c r="T1339" s="34"/>
      <c r="U1339" s="34"/>
      <c r="V1339" s="34"/>
      <c r="W1339" s="34"/>
      <c r="X1339" s="34"/>
      <c r="Y1339" s="34"/>
      <c r="Z1339" s="34"/>
      <c r="AA1339" s="34"/>
      <c r="AB1339" s="34"/>
    </row>
    <row r="1340" spans="1:28">
      <c r="A1340" s="34"/>
      <c r="B1340" s="34"/>
      <c r="C1340" s="34"/>
      <c r="D1340" s="34"/>
      <c r="E1340" s="34"/>
      <c r="F1340" s="34"/>
      <c r="G1340" s="34"/>
      <c r="O1340" s="34"/>
      <c r="P1340" s="34"/>
      <c r="Q1340" s="34"/>
      <c r="R1340" s="34"/>
      <c r="S1340" s="34"/>
      <c r="T1340" s="34"/>
      <c r="U1340" s="34"/>
      <c r="V1340" s="34"/>
      <c r="W1340" s="34"/>
      <c r="X1340" s="34"/>
      <c r="Y1340" s="34"/>
      <c r="Z1340" s="34"/>
      <c r="AA1340" s="34"/>
      <c r="AB1340" s="34"/>
    </row>
    <row r="1341" spans="1:28">
      <c r="A1341" s="34"/>
      <c r="B1341" s="34"/>
      <c r="C1341" s="34"/>
      <c r="D1341" s="34"/>
      <c r="E1341" s="34"/>
      <c r="F1341" s="34"/>
      <c r="G1341" s="34"/>
      <c r="O1341" s="34"/>
      <c r="P1341" s="34"/>
      <c r="Q1341" s="34"/>
      <c r="R1341" s="34"/>
      <c r="S1341" s="34"/>
      <c r="T1341" s="34"/>
      <c r="U1341" s="34"/>
      <c r="V1341" s="34"/>
      <c r="W1341" s="34"/>
      <c r="X1341" s="34"/>
      <c r="Y1341" s="34"/>
      <c r="Z1341" s="34"/>
      <c r="AA1341" s="34"/>
      <c r="AB1341" s="34"/>
    </row>
    <row r="1342" spans="1:28">
      <c r="A1342" s="34"/>
      <c r="B1342" s="34"/>
      <c r="C1342" s="34"/>
      <c r="D1342" s="34"/>
      <c r="E1342" s="34"/>
      <c r="F1342" s="34"/>
      <c r="G1342" s="34"/>
      <c r="O1342" s="34"/>
      <c r="P1342" s="34"/>
      <c r="Q1342" s="34"/>
      <c r="R1342" s="34"/>
      <c r="S1342" s="34"/>
      <c r="T1342" s="34"/>
      <c r="U1342" s="34"/>
      <c r="V1342" s="34"/>
      <c r="W1342" s="34"/>
      <c r="X1342" s="34"/>
      <c r="Y1342" s="34"/>
      <c r="Z1342" s="34"/>
      <c r="AA1342" s="34"/>
      <c r="AB1342" s="34"/>
    </row>
    <row r="1343" spans="1:28">
      <c r="A1343" s="34"/>
      <c r="B1343" s="34"/>
      <c r="C1343" s="34"/>
      <c r="D1343" s="34"/>
      <c r="E1343" s="34"/>
      <c r="F1343" s="34"/>
      <c r="G1343" s="34"/>
      <c r="O1343" s="34"/>
      <c r="P1343" s="34"/>
      <c r="Q1343" s="34"/>
      <c r="R1343" s="34"/>
      <c r="S1343" s="34"/>
      <c r="T1343" s="34"/>
      <c r="U1343" s="34"/>
      <c r="V1343" s="34"/>
      <c r="W1343" s="34"/>
      <c r="X1343" s="34"/>
      <c r="Y1343" s="34"/>
      <c r="Z1343" s="34"/>
      <c r="AA1343" s="34"/>
      <c r="AB1343" s="34"/>
    </row>
    <row r="1344" spans="1:28">
      <c r="A1344" s="34"/>
      <c r="B1344" s="34"/>
      <c r="C1344" s="34"/>
      <c r="D1344" s="34"/>
      <c r="E1344" s="34"/>
      <c r="F1344" s="34"/>
      <c r="G1344" s="34"/>
      <c r="O1344" s="34"/>
      <c r="P1344" s="34"/>
      <c r="Q1344" s="34"/>
      <c r="R1344" s="34"/>
      <c r="S1344" s="34"/>
      <c r="T1344" s="34"/>
      <c r="U1344" s="34"/>
      <c r="V1344" s="34"/>
      <c r="W1344" s="34"/>
      <c r="X1344" s="34"/>
      <c r="Y1344" s="34"/>
      <c r="Z1344" s="34"/>
      <c r="AA1344" s="34"/>
      <c r="AB1344" s="34"/>
    </row>
    <row r="1345" spans="1:28">
      <c r="A1345" s="34"/>
      <c r="B1345" s="34"/>
      <c r="C1345" s="34"/>
      <c r="D1345" s="34"/>
      <c r="E1345" s="34"/>
      <c r="F1345" s="34"/>
      <c r="G1345" s="34"/>
      <c r="O1345" s="34"/>
      <c r="P1345" s="34"/>
      <c r="Q1345" s="34"/>
      <c r="R1345" s="34"/>
      <c r="S1345" s="34"/>
      <c r="T1345" s="34"/>
      <c r="U1345" s="34"/>
      <c r="V1345" s="34"/>
      <c r="W1345" s="34"/>
      <c r="X1345" s="34"/>
      <c r="Y1345" s="34"/>
      <c r="Z1345" s="34"/>
      <c r="AA1345" s="34"/>
      <c r="AB1345" s="34"/>
    </row>
    <row r="1346" spans="1:28">
      <c r="A1346" s="34"/>
      <c r="B1346" s="34"/>
      <c r="C1346" s="34"/>
      <c r="D1346" s="34"/>
      <c r="E1346" s="34"/>
      <c r="F1346" s="34"/>
      <c r="G1346" s="34"/>
      <c r="O1346" s="34"/>
      <c r="P1346" s="34"/>
      <c r="Q1346" s="34"/>
      <c r="R1346" s="34"/>
      <c r="S1346" s="34"/>
      <c r="T1346" s="34"/>
      <c r="U1346" s="34"/>
      <c r="V1346" s="34"/>
      <c r="W1346" s="34"/>
      <c r="X1346" s="34"/>
      <c r="Y1346" s="34"/>
      <c r="Z1346" s="34"/>
      <c r="AA1346" s="34"/>
      <c r="AB1346" s="34"/>
    </row>
    <row r="1347" spans="1:28">
      <c r="A1347" s="34"/>
      <c r="B1347" s="34"/>
      <c r="C1347" s="34"/>
      <c r="D1347" s="34"/>
      <c r="E1347" s="34"/>
      <c r="F1347" s="34"/>
      <c r="G1347" s="34"/>
      <c r="O1347" s="34"/>
      <c r="P1347" s="34"/>
      <c r="Q1347" s="34"/>
      <c r="R1347" s="34"/>
      <c r="S1347" s="34"/>
      <c r="T1347" s="34"/>
      <c r="U1347" s="34"/>
      <c r="V1347" s="34"/>
      <c r="W1347" s="34"/>
      <c r="X1347" s="34"/>
      <c r="Y1347" s="34"/>
      <c r="Z1347" s="34"/>
      <c r="AA1347" s="34"/>
      <c r="AB1347" s="34"/>
    </row>
    <row r="1348" spans="1:28">
      <c r="A1348" s="34"/>
      <c r="B1348" s="34"/>
      <c r="C1348" s="34"/>
      <c r="D1348" s="34"/>
      <c r="E1348" s="34"/>
      <c r="F1348" s="34"/>
      <c r="G1348" s="34"/>
      <c r="O1348" s="34"/>
      <c r="P1348" s="34"/>
      <c r="Q1348" s="34"/>
      <c r="R1348" s="34"/>
      <c r="S1348" s="34"/>
      <c r="T1348" s="34"/>
      <c r="U1348" s="34"/>
      <c r="V1348" s="34"/>
      <c r="W1348" s="34"/>
      <c r="X1348" s="34"/>
      <c r="Y1348" s="34"/>
      <c r="Z1348" s="34"/>
      <c r="AA1348" s="34"/>
      <c r="AB1348" s="34"/>
    </row>
    <row r="1349" spans="1:28">
      <c r="A1349" s="34"/>
      <c r="B1349" s="34"/>
      <c r="C1349" s="34"/>
      <c r="D1349" s="34"/>
      <c r="E1349" s="34"/>
      <c r="F1349" s="34"/>
      <c r="G1349" s="34"/>
      <c r="O1349" s="34"/>
      <c r="P1349" s="34"/>
      <c r="Q1349" s="34"/>
      <c r="R1349" s="34"/>
      <c r="S1349" s="34"/>
      <c r="T1349" s="34"/>
      <c r="U1349" s="34"/>
      <c r="V1349" s="34"/>
      <c r="W1349" s="34"/>
      <c r="X1349" s="34"/>
      <c r="Y1349" s="34"/>
      <c r="Z1349" s="34"/>
      <c r="AA1349" s="34"/>
      <c r="AB1349" s="34"/>
    </row>
    <row r="1350" spans="1:28">
      <c r="A1350" s="34"/>
      <c r="B1350" s="34"/>
      <c r="C1350" s="34"/>
      <c r="D1350" s="34"/>
      <c r="E1350" s="34"/>
      <c r="F1350" s="34"/>
      <c r="G1350" s="34"/>
      <c r="O1350" s="34"/>
      <c r="P1350" s="34"/>
      <c r="Q1350" s="34"/>
      <c r="R1350" s="34"/>
      <c r="S1350" s="34"/>
      <c r="T1350" s="34"/>
      <c r="U1350" s="34"/>
      <c r="V1350" s="34"/>
      <c r="W1350" s="34"/>
      <c r="X1350" s="34"/>
      <c r="Y1350" s="34"/>
      <c r="Z1350" s="34"/>
      <c r="AA1350" s="34"/>
      <c r="AB1350" s="34"/>
    </row>
    <row r="1351" spans="1:28">
      <c r="A1351" s="34"/>
      <c r="B1351" s="34"/>
      <c r="C1351" s="34"/>
      <c r="D1351" s="34"/>
      <c r="E1351" s="34"/>
      <c r="F1351" s="34"/>
      <c r="G1351" s="34"/>
      <c r="O1351" s="34"/>
      <c r="P1351" s="34"/>
      <c r="Q1351" s="34"/>
      <c r="R1351" s="34"/>
      <c r="S1351" s="34"/>
      <c r="T1351" s="34"/>
      <c r="U1351" s="34"/>
      <c r="V1351" s="34"/>
      <c r="W1351" s="34"/>
      <c r="X1351" s="34"/>
      <c r="Y1351" s="34"/>
      <c r="Z1351" s="34"/>
      <c r="AA1351" s="34"/>
      <c r="AB1351" s="34"/>
    </row>
    <row r="1352" spans="1:28">
      <c r="A1352" s="34"/>
      <c r="B1352" s="34"/>
      <c r="C1352" s="34"/>
      <c r="D1352" s="34"/>
      <c r="E1352" s="34"/>
      <c r="F1352" s="34"/>
      <c r="G1352" s="34"/>
      <c r="O1352" s="34"/>
      <c r="P1352" s="34"/>
      <c r="Q1352" s="34"/>
      <c r="R1352" s="34"/>
      <c r="S1352" s="34"/>
      <c r="T1352" s="34"/>
      <c r="U1352" s="34"/>
      <c r="V1352" s="34"/>
      <c r="W1352" s="34"/>
      <c r="X1352" s="34"/>
      <c r="Y1352" s="34"/>
      <c r="Z1352" s="34"/>
      <c r="AA1352" s="34"/>
      <c r="AB1352" s="34"/>
    </row>
    <row r="1353" spans="1:28">
      <c r="A1353" s="34"/>
      <c r="B1353" s="34"/>
      <c r="C1353" s="34"/>
      <c r="D1353" s="34"/>
      <c r="E1353" s="34"/>
      <c r="F1353" s="34"/>
      <c r="G1353" s="34"/>
      <c r="O1353" s="34"/>
      <c r="P1353" s="34"/>
      <c r="Q1353" s="34"/>
      <c r="R1353" s="34"/>
      <c r="S1353" s="34"/>
      <c r="T1353" s="34"/>
      <c r="U1353" s="34"/>
      <c r="V1353" s="34"/>
      <c r="W1353" s="34"/>
      <c r="X1353" s="34"/>
      <c r="Y1353" s="34"/>
      <c r="Z1353" s="34"/>
      <c r="AA1353" s="34"/>
      <c r="AB1353" s="34"/>
    </row>
    <row r="1354" spans="1:28">
      <c r="A1354" s="34"/>
      <c r="B1354" s="34"/>
      <c r="C1354" s="34"/>
      <c r="D1354" s="34"/>
      <c r="E1354" s="34"/>
      <c r="F1354" s="34"/>
      <c r="G1354" s="34"/>
      <c r="O1354" s="34"/>
      <c r="P1354" s="34"/>
      <c r="Q1354" s="34"/>
      <c r="R1354" s="34"/>
      <c r="S1354" s="34"/>
      <c r="T1354" s="34"/>
      <c r="U1354" s="34"/>
      <c r="V1354" s="34"/>
      <c r="W1354" s="34"/>
      <c r="X1354" s="34"/>
      <c r="Y1354" s="34"/>
      <c r="Z1354" s="34"/>
      <c r="AA1354" s="34"/>
      <c r="AB1354" s="34"/>
    </row>
    <row r="1355" spans="1:28">
      <c r="A1355" s="34"/>
      <c r="B1355" s="34"/>
      <c r="C1355" s="34"/>
      <c r="D1355" s="34"/>
      <c r="E1355" s="34"/>
      <c r="F1355" s="34"/>
      <c r="G1355" s="34"/>
      <c r="O1355" s="34"/>
      <c r="P1355" s="34"/>
      <c r="Q1355" s="34"/>
      <c r="R1355" s="34"/>
      <c r="S1355" s="34"/>
      <c r="T1355" s="34"/>
      <c r="U1355" s="34"/>
      <c r="V1355" s="34"/>
      <c r="W1355" s="34"/>
      <c r="X1355" s="34"/>
      <c r="Y1355" s="34"/>
      <c r="Z1355" s="34"/>
      <c r="AA1355" s="34"/>
      <c r="AB1355" s="34"/>
    </row>
    <row r="1356" spans="1:28">
      <c r="A1356" s="34"/>
      <c r="B1356" s="34"/>
      <c r="C1356" s="34"/>
      <c r="D1356" s="34"/>
      <c r="E1356" s="34"/>
      <c r="F1356" s="34"/>
      <c r="G1356" s="34"/>
      <c r="O1356" s="34"/>
      <c r="P1356" s="34"/>
      <c r="Q1356" s="34"/>
      <c r="R1356" s="34"/>
      <c r="S1356" s="34"/>
      <c r="T1356" s="34"/>
      <c r="U1356" s="34"/>
      <c r="V1356" s="34"/>
      <c r="W1356" s="34"/>
      <c r="X1356" s="34"/>
      <c r="Y1356" s="34"/>
      <c r="Z1356" s="34"/>
      <c r="AA1356" s="34"/>
      <c r="AB1356" s="34"/>
    </row>
    <row r="1357" spans="1:28">
      <c r="A1357" s="34"/>
      <c r="B1357" s="34"/>
      <c r="C1357" s="34"/>
      <c r="D1357" s="34"/>
      <c r="E1357" s="34"/>
      <c r="F1357" s="34"/>
      <c r="G1357" s="34"/>
      <c r="O1357" s="34"/>
      <c r="P1357" s="34"/>
      <c r="Q1357" s="34"/>
      <c r="R1357" s="34"/>
      <c r="S1357" s="34"/>
      <c r="T1357" s="34"/>
      <c r="U1357" s="34"/>
      <c r="V1357" s="34"/>
      <c r="W1357" s="34"/>
      <c r="X1357" s="34"/>
      <c r="Y1357" s="34"/>
      <c r="Z1357" s="34"/>
      <c r="AA1357" s="34"/>
      <c r="AB1357" s="34"/>
    </row>
    <row r="1358" spans="1:28">
      <c r="A1358" s="34"/>
      <c r="B1358" s="34"/>
      <c r="C1358" s="34"/>
      <c r="D1358" s="34"/>
      <c r="E1358" s="34"/>
      <c r="F1358" s="34"/>
      <c r="G1358" s="34"/>
      <c r="O1358" s="34"/>
      <c r="P1358" s="34"/>
      <c r="Q1358" s="34"/>
      <c r="R1358" s="34"/>
      <c r="S1358" s="34"/>
      <c r="T1358" s="34"/>
      <c r="U1358" s="34"/>
      <c r="V1358" s="34"/>
      <c r="W1358" s="34"/>
      <c r="X1358" s="34"/>
      <c r="Y1358" s="34"/>
      <c r="Z1358" s="34"/>
      <c r="AA1358" s="34"/>
      <c r="AB1358" s="34"/>
    </row>
    <row r="1359" spans="1:28">
      <c r="A1359" s="34"/>
      <c r="B1359" s="34"/>
      <c r="C1359" s="34"/>
      <c r="D1359" s="34"/>
      <c r="E1359" s="34"/>
      <c r="F1359" s="34"/>
      <c r="G1359" s="34"/>
      <c r="O1359" s="34"/>
      <c r="P1359" s="34"/>
      <c r="Q1359" s="34"/>
      <c r="R1359" s="34"/>
      <c r="S1359" s="34"/>
      <c r="T1359" s="34"/>
      <c r="U1359" s="34"/>
      <c r="V1359" s="34"/>
      <c r="W1359" s="34"/>
      <c r="X1359" s="34"/>
      <c r="Y1359" s="34"/>
      <c r="Z1359" s="34"/>
      <c r="AA1359" s="34"/>
      <c r="AB1359" s="34"/>
    </row>
    <row r="1360" spans="1:28">
      <c r="A1360" s="34"/>
      <c r="B1360" s="34"/>
      <c r="C1360" s="34"/>
      <c r="D1360" s="34"/>
      <c r="E1360" s="34"/>
      <c r="F1360" s="34"/>
      <c r="G1360" s="34"/>
      <c r="O1360" s="34"/>
      <c r="P1360" s="34"/>
      <c r="Q1360" s="34"/>
      <c r="R1360" s="34"/>
      <c r="S1360" s="34"/>
      <c r="T1360" s="34"/>
      <c r="U1360" s="34"/>
      <c r="V1360" s="34"/>
      <c r="W1360" s="34"/>
      <c r="X1360" s="34"/>
      <c r="Y1360" s="34"/>
      <c r="Z1360" s="34"/>
      <c r="AA1360" s="34"/>
      <c r="AB1360" s="34"/>
    </row>
    <row r="1361" spans="1:28">
      <c r="A1361" s="34"/>
      <c r="B1361" s="34"/>
      <c r="C1361" s="34"/>
      <c r="D1361" s="34"/>
      <c r="E1361" s="34"/>
      <c r="F1361" s="34"/>
      <c r="G1361" s="34"/>
      <c r="O1361" s="34"/>
      <c r="P1361" s="34"/>
      <c r="Q1361" s="34"/>
      <c r="R1361" s="34"/>
      <c r="S1361" s="34"/>
      <c r="T1361" s="34"/>
      <c r="U1361" s="34"/>
      <c r="V1361" s="34"/>
      <c r="W1361" s="34"/>
      <c r="X1361" s="34"/>
      <c r="Y1361" s="34"/>
      <c r="Z1361" s="34"/>
      <c r="AA1361" s="34"/>
      <c r="AB1361" s="34"/>
    </row>
    <row r="1362" spans="1:28">
      <c r="A1362" s="34"/>
      <c r="B1362" s="34"/>
      <c r="C1362" s="34"/>
      <c r="D1362" s="34"/>
      <c r="E1362" s="34"/>
      <c r="F1362" s="34"/>
      <c r="G1362" s="34"/>
      <c r="O1362" s="34"/>
      <c r="P1362" s="34"/>
      <c r="Q1362" s="34"/>
      <c r="R1362" s="34"/>
      <c r="S1362" s="34"/>
      <c r="T1362" s="34"/>
      <c r="U1362" s="34"/>
      <c r="V1362" s="34"/>
      <c r="W1362" s="34"/>
      <c r="X1362" s="34"/>
      <c r="Y1362" s="34"/>
      <c r="Z1362" s="34"/>
      <c r="AA1362" s="34"/>
      <c r="AB1362" s="34"/>
    </row>
    <row r="1363" spans="1:28">
      <c r="A1363" s="34"/>
      <c r="B1363" s="34"/>
      <c r="C1363" s="34"/>
      <c r="D1363" s="34"/>
      <c r="E1363" s="34"/>
      <c r="F1363" s="34"/>
      <c r="G1363" s="34"/>
      <c r="O1363" s="34"/>
      <c r="P1363" s="34"/>
      <c r="Q1363" s="34"/>
      <c r="R1363" s="34"/>
      <c r="S1363" s="34"/>
      <c r="T1363" s="34"/>
      <c r="U1363" s="34"/>
      <c r="V1363" s="34"/>
      <c r="W1363" s="34"/>
      <c r="X1363" s="34"/>
      <c r="Y1363" s="34"/>
      <c r="Z1363" s="34"/>
      <c r="AA1363" s="34"/>
      <c r="AB1363" s="34"/>
    </row>
    <row r="1364" spans="1:28">
      <c r="A1364" s="34"/>
      <c r="B1364" s="34"/>
      <c r="C1364" s="34"/>
      <c r="D1364" s="34"/>
      <c r="E1364" s="34"/>
      <c r="F1364" s="34"/>
      <c r="G1364" s="34"/>
      <c r="O1364" s="34"/>
      <c r="P1364" s="34"/>
      <c r="Q1364" s="34"/>
      <c r="R1364" s="34"/>
      <c r="S1364" s="34"/>
      <c r="T1364" s="34"/>
      <c r="U1364" s="34"/>
      <c r="V1364" s="34"/>
      <c r="W1364" s="34"/>
      <c r="X1364" s="34"/>
      <c r="Y1364" s="34"/>
      <c r="Z1364" s="34"/>
      <c r="AA1364" s="34"/>
      <c r="AB1364" s="34"/>
    </row>
    <row r="1365" spans="1:28">
      <c r="A1365" s="34"/>
      <c r="B1365" s="34"/>
      <c r="C1365" s="34"/>
      <c r="D1365" s="34"/>
      <c r="E1365" s="34"/>
      <c r="F1365" s="34"/>
      <c r="G1365" s="34"/>
      <c r="O1365" s="34"/>
      <c r="P1365" s="34"/>
      <c r="Q1365" s="34"/>
      <c r="R1365" s="34"/>
      <c r="S1365" s="34"/>
      <c r="T1365" s="34"/>
      <c r="U1365" s="34"/>
      <c r="V1365" s="34"/>
      <c r="W1365" s="34"/>
      <c r="X1365" s="34"/>
      <c r="Y1365" s="34"/>
      <c r="Z1365" s="34"/>
      <c r="AA1365" s="34"/>
      <c r="AB1365" s="34"/>
    </row>
    <row r="1366" spans="1:28">
      <c r="A1366" s="34"/>
      <c r="B1366" s="34"/>
      <c r="C1366" s="34"/>
      <c r="D1366" s="34"/>
      <c r="E1366" s="34"/>
      <c r="F1366" s="34"/>
      <c r="G1366" s="34"/>
      <c r="O1366" s="34"/>
      <c r="P1366" s="34"/>
      <c r="Q1366" s="34"/>
      <c r="R1366" s="34"/>
      <c r="S1366" s="34"/>
      <c r="T1366" s="34"/>
      <c r="U1366" s="34"/>
      <c r="V1366" s="34"/>
      <c r="W1366" s="34"/>
      <c r="X1366" s="34"/>
      <c r="Y1366" s="34"/>
      <c r="Z1366" s="34"/>
      <c r="AA1366" s="34"/>
      <c r="AB1366" s="34"/>
    </row>
    <row r="1367" spans="1:28">
      <c r="A1367" s="34"/>
      <c r="B1367" s="34"/>
      <c r="C1367" s="34"/>
      <c r="D1367" s="34"/>
      <c r="E1367" s="34"/>
      <c r="F1367" s="34"/>
      <c r="G1367" s="34"/>
      <c r="O1367" s="34"/>
      <c r="P1367" s="34"/>
      <c r="Q1367" s="34"/>
      <c r="R1367" s="34"/>
      <c r="S1367" s="34"/>
      <c r="T1367" s="34"/>
      <c r="U1367" s="34"/>
      <c r="V1367" s="34"/>
      <c r="W1367" s="34"/>
      <c r="X1367" s="34"/>
      <c r="Y1367" s="34"/>
      <c r="Z1367" s="34"/>
      <c r="AA1367" s="34"/>
      <c r="AB1367" s="34"/>
    </row>
    <row r="1368" spans="1:28">
      <c r="A1368" s="34"/>
      <c r="B1368" s="34"/>
      <c r="C1368" s="34"/>
      <c r="D1368" s="34"/>
      <c r="E1368" s="34"/>
      <c r="F1368" s="34"/>
      <c r="G1368" s="34"/>
      <c r="O1368" s="34"/>
      <c r="P1368" s="34"/>
      <c r="Q1368" s="34"/>
      <c r="R1368" s="34"/>
      <c r="S1368" s="34"/>
      <c r="T1368" s="34"/>
      <c r="U1368" s="34"/>
      <c r="V1368" s="34"/>
      <c r="W1368" s="34"/>
      <c r="X1368" s="34"/>
      <c r="Y1368" s="34"/>
      <c r="Z1368" s="34"/>
      <c r="AA1368" s="34"/>
      <c r="AB1368" s="34"/>
    </row>
    <row r="1369" spans="1:28">
      <c r="A1369" s="34"/>
      <c r="B1369" s="34"/>
      <c r="C1369" s="34"/>
      <c r="D1369" s="34"/>
      <c r="E1369" s="34"/>
      <c r="F1369" s="34"/>
      <c r="G1369" s="34"/>
      <c r="O1369" s="34"/>
      <c r="P1369" s="34"/>
      <c r="Q1369" s="34"/>
      <c r="R1369" s="34"/>
      <c r="S1369" s="34"/>
      <c r="T1369" s="34"/>
      <c r="U1369" s="34"/>
      <c r="V1369" s="34"/>
      <c r="W1369" s="34"/>
      <c r="X1369" s="34"/>
      <c r="Y1369" s="34"/>
      <c r="Z1369" s="34"/>
      <c r="AA1369" s="34"/>
      <c r="AB1369" s="34"/>
    </row>
    <row r="1370" spans="1:28">
      <c r="A1370" s="34"/>
      <c r="B1370" s="34"/>
      <c r="C1370" s="34"/>
      <c r="D1370" s="34"/>
      <c r="E1370" s="34"/>
      <c r="F1370" s="34"/>
      <c r="G1370" s="34"/>
      <c r="O1370" s="34"/>
      <c r="P1370" s="34"/>
      <c r="Q1370" s="34"/>
      <c r="R1370" s="34"/>
      <c r="S1370" s="34"/>
      <c r="T1370" s="34"/>
      <c r="U1370" s="34"/>
      <c r="V1370" s="34"/>
      <c r="W1370" s="34"/>
      <c r="X1370" s="34"/>
      <c r="Y1370" s="34"/>
      <c r="Z1370" s="34"/>
      <c r="AA1370" s="34"/>
      <c r="AB1370" s="34"/>
    </row>
    <row r="1371" spans="1:28">
      <c r="A1371" s="34"/>
      <c r="B1371" s="34"/>
      <c r="C1371" s="34"/>
      <c r="D1371" s="34"/>
      <c r="E1371" s="34"/>
      <c r="F1371" s="34"/>
      <c r="G1371" s="34"/>
      <c r="O1371" s="34"/>
      <c r="P1371" s="34"/>
      <c r="Q1371" s="34"/>
      <c r="R1371" s="34"/>
      <c r="S1371" s="34"/>
      <c r="T1371" s="34"/>
      <c r="U1371" s="34"/>
      <c r="V1371" s="34"/>
      <c r="W1371" s="34"/>
      <c r="X1371" s="34"/>
      <c r="Y1371" s="34"/>
      <c r="Z1371" s="34"/>
      <c r="AA1371" s="34"/>
      <c r="AB1371" s="34"/>
    </row>
    <row r="1372" spans="1:28">
      <c r="A1372" s="34"/>
      <c r="B1372" s="34"/>
      <c r="C1372" s="34"/>
      <c r="D1372" s="34"/>
      <c r="E1372" s="34"/>
      <c r="F1372" s="34"/>
      <c r="G1372" s="34"/>
      <c r="O1372" s="34"/>
      <c r="P1372" s="34"/>
      <c r="Q1372" s="34"/>
      <c r="R1372" s="34"/>
      <c r="S1372" s="34"/>
      <c r="T1372" s="34"/>
      <c r="U1372" s="34"/>
      <c r="V1372" s="34"/>
      <c r="W1372" s="34"/>
      <c r="X1372" s="34"/>
      <c r="Y1372" s="34"/>
      <c r="Z1372" s="34"/>
      <c r="AA1372" s="34"/>
      <c r="AB1372" s="34"/>
    </row>
    <row r="1373" spans="1:28">
      <c r="A1373" s="34"/>
      <c r="B1373" s="34"/>
      <c r="C1373" s="34"/>
      <c r="D1373" s="34"/>
      <c r="E1373" s="34"/>
      <c r="F1373" s="34"/>
      <c r="G1373" s="34"/>
      <c r="O1373" s="34"/>
      <c r="P1373" s="34"/>
      <c r="Q1373" s="34"/>
      <c r="R1373" s="34"/>
      <c r="S1373" s="34"/>
      <c r="T1373" s="34"/>
      <c r="U1373" s="34"/>
      <c r="V1373" s="34"/>
      <c r="W1373" s="34"/>
      <c r="X1373" s="34"/>
      <c r="Y1373" s="34"/>
      <c r="Z1373" s="34"/>
      <c r="AA1373" s="34"/>
      <c r="AB1373" s="34"/>
    </row>
    <row r="1374" spans="1:28">
      <c r="A1374" s="34"/>
      <c r="B1374" s="34"/>
      <c r="C1374" s="34"/>
      <c r="D1374" s="34"/>
      <c r="E1374" s="34"/>
      <c r="F1374" s="34"/>
      <c r="G1374" s="34"/>
      <c r="O1374" s="34"/>
      <c r="P1374" s="34"/>
      <c r="Q1374" s="34"/>
      <c r="R1374" s="34"/>
      <c r="S1374" s="34"/>
      <c r="T1374" s="34"/>
      <c r="U1374" s="34"/>
      <c r="V1374" s="34"/>
      <c r="W1374" s="34"/>
      <c r="X1374" s="34"/>
      <c r="Y1374" s="34"/>
      <c r="Z1374" s="34"/>
      <c r="AA1374" s="34"/>
      <c r="AB1374" s="34"/>
    </row>
    <row r="1375" spans="1:28">
      <c r="A1375" s="34"/>
      <c r="B1375" s="34"/>
      <c r="C1375" s="34"/>
      <c r="D1375" s="34"/>
      <c r="E1375" s="34"/>
      <c r="F1375" s="34"/>
      <c r="G1375" s="34"/>
      <c r="O1375" s="34"/>
      <c r="P1375" s="34"/>
      <c r="Q1375" s="34"/>
      <c r="R1375" s="34"/>
      <c r="S1375" s="34"/>
      <c r="T1375" s="34"/>
      <c r="U1375" s="34"/>
      <c r="V1375" s="34"/>
      <c r="W1375" s="34"/>
      <c r="X1375" s="34"/>
      <c r="Y1375" s="34"/>
      <c r="Z1375" s="34"/>
      <c r="AA1375" s="34"/>
      <c r="AB1375" s="34"/>
    </row>
    <row r="1376" spans="1:28">
      <c r="A1376" s="34"/>
      <c r="B1376" s="34"/>
      <c r="C1376" s="34"/>
      <c r="D1376" s="34"/>
      <c r="E1376" s="34"/>
      <c r="F1376" s="34"/>
      <c r="G1376" s="34"/>
      <c r="O1376" s="34"/>
      <c r="P1376" s="34"/>
      <c r="Q1376" s="34"/>
      <c r="R1376" s="34"/>
      <c r="S1376" s="34"/>
      <c r="T1376" s="34"/>
      <c r="U1376" s="34"/>
      <c r="V1376" s="34"/>
      <c r="W1376" s="34"/>
      <c r="X1376" s="34"/>
      <c r="Y1376" s="34"/>
      <c r="Z1376" s="34"/>
      <c r="AA1376" s="34"/>
      <c r="AB1376" s="34"/>
    </row>
    <row r="1377" spans="1:28">
      <c r="A1377" s="34"/>
      <c r="B1377" s="34"/>
      <c r="C1377" s="34"/>
      <c r="D1377" s="34"/>
      <c r="E1377" s="34"/>
      <c r="F1377" s="34"/>
      <c r="G1377" s="34"/>
      <c r="O1377" s="34"/>
      <c r="P1377" s="34"/>
      <c r="Q1377" s="34"/>
      <c r="R1377" s="34"/>
      <c r="S1377" s="34"/>
      <c r="T1377" s="34"/>
      <c r="U1377" s="34"/>
      <c r="V1377" s="34"/>
      <c r="W1377" s="34"/>
      <c r="X1377" s="34"/>
      <c r="Y1377" s="34"/>
      <c r="Z1377" s="34"/>
      <c r="AA1377" s="34"/>
      <c r="AB1377" s="34"/>
    </row>
    <row r="1378" spans="1:28">
      <c r="A1378" s="34"/>
      <c r="B1378" s="34"/>
      <c r="C1378" s="34"/>
      <c r="D1378" s="34"/>
      <c r="E1378" s="34"/>
      <c r="F1378" s="34"/>
      <c r="G1378" s="34"/>
      <c r="O1378" s="34"/>
      <c r="P1378" s="34"/>
      <c r="Q1378" s="34"/>
      <c r="R1378" s="34"/>
      <c r="S1378" s="34"/>
      <c r="T1378" s="34"/>
      <c r="U1378" s="34"/>
      <c r="V1378" s="34"/>
      <c r="W1378" s="34"/>
      <c r="X1378" s="34"/>
      <c r="Y1378" s="34"/>
      <c r="Z1378" s="34"/>
      <c r="AA1378" s="34"/>
      <c r="AB1378" s="34"/>
    </row>
    <row r="1379" spans="1:28">
      <c r="A1379" s="34"/>
      <c r="B1379" s="34"/>
      <c r="C1379" s="34"/>
      <c r="D1379" s="34"/>
      <c r="E1379" s="34"/>
      <c r="F1379" s="34"/>
      <c r="G1379" s="34"/>
      <c r="O1379" s="34"/>
      <c r="P1379" s="34"/>
      <c r="Q1379" s="34"/>
      <c r="R1379" s="34"/>
      <c r="S1379" s="34"/>
      <c r="T1379" s="34"/>
      <c r="U1379" s="34"/>
      <c r="V1379" s="34"/>
      <c r="W1379" s="34"/>
      <c r="X1379" s="34"/>
      <c r="Y1379" s="34"/>
      <c r="Z1379" s="34"/>
      <c r="AA1379" s="34"/>
      <c r="AB1379" s="34"/>
    </row>
    <row r="1380" spans="1:28">
      <c r="A1380" s="34"/>
      <c r="B1380" s="34"/>
      <c r="C1380" s="34"/>
      <c r="D1380" s="34"/>
      <c r="E1380" s="34"/>
      <c r="F1380" s="34"/>
      <c r="G1380" s="34"/>
      <c r="O1380" s="34"/>
      <c r="P1380" s="34"/>
      <c r="Q1380" s="34"/>
      <c r="R1380" s="34"/>
      <c r="S1380" s="34"/>
      <c r="T1380" s="34"/>
      <c r="U1380" s="34"/>
      <c r="V1380" s="34"/>
      <c r="W1380" s="34"/>
      <c r="X1380" s="34"/>
      <c r="Y1380" s="34"/>
      <c r="Z1380" s="34"/>
      <c r="AA1380" s="34"/>
      <c r="AB1380" s="34"/>
    </row>
    <row r="1381" spans="1:28">
      <c r="A1381" s="34"/>
      <c r="B1381" s="34"/>
      <c r="C1381" s="34"/>
      <c r="D1381" s="34"/>
      <c r="E1381" s="34"/>
      <c r="F1381" s="34"/>
      <c r="G1381" s="34"/>
      <c r="O1381" s="34"/>
      <c r="P1381" s="34"/>
      <c r="Q1381" s="34"/>
      <c r="R1381" s="34"/>
      <c r="S1381" s="34"/>
      <c r="T1381" s="34"/>
      <c r="U1381" s="34"/>
      <c r="V1381" s="34"/>
      <c r="W1381" s="34"/>
      <c r="X1381" s="34"/>
      <c r="Y1381" s="34"/>
      <c r="Z1381" s="34"/>
      <c r="AA1381" s="34"/>
      <c r="AB1381" s="34"/>
    </row>
    <row r="1382" spans="1:28">
      <c r="A1382" s="34"/>
      <c r="B1382" s="34"/>
      <c r="C1382" s="34"/>
      <c r="D1382" s="34"/>
      <c r="E1382" s="34"/>
      <c r="F1382" s="34"/>
      <c r="G1382" s="34"/>
      <c r="O1382" s="34"/>
      <c r="P1382" s="34"/>
      <c r="Q1382" s="34"/>
      <c r="R1382" s="34"/>
      <c r="S1382" s="34"/>
      <c r="T1382" s="34"/>
      <c r="U1382" s="34"/>
      <c r="V1382" s="34"/>
      <c r="W1382" s="34"/>
      <c r="X1382" s="34"/>
      <c r="Y1382" s="34"/>
      <c r="Z1382" s="34"/>
      <c r="AA1382" s="34"/>
      <c r="AB1382" s="34"/>
    </row>
    <row r="1383" spans="1:28">
      <c r="A1383" s="34"/>
      <c r="B1383" s="34"/>
      <c r="C1383" s="34"/>
      <c r="D1383" s="34"/>
      <c r="E1383" s="34"/>
      <c r="F1383" s="34"/>
      <c r="G1383" s="34"/>
      <c r="O1383" s="34"/>
      <c r="P1383" s="34"/>
      <c r="Q1383" s="34"/>
      <c r="R1383" s="34"/>
      <c r="S1383" s="34"/>
      <c r="T1383" s="34"/>
      <c r="U1383" s="34"/>
      <c r="V1383" s="34"/>
      <c r="W1383" s="34"/>
      <c r="X1383" s="34"/>
      <c r="Y1383" s="34"/>
      <c r="Z1383" s="34"/>
      <c r="AA1383" s="34"/>
      <c r="AB1383" s="34"/>
    </row>
    <row r="1384" spans="1:28">
      <c r="A1384" s="34"/>
      <c r="B1384" s="34"/>
      <c r="C1384" s="34"/>
      <c r="D1384" s="34"/>
      <c r="E1384" s="34"/>
      <c r="F1384" s="34"/>
      <c r="G1384" s="34"/>
      <c r="O1384" s="34"/>
      <c r="P1384" s="34"/>
      <c r="Q1384" s="34"/>
      <c r="R1384" s="34"/>
      <c r="S1384" s="34"/>
      <c r="T1384" s="34"/>
      <c r="U1384" s="34"/>
      <c r="V1384" s="34"/>
      <c r="W1384" s="34"/>
      <c r="X1384" s="34"/>
      <c r="Y1384" s="34"/>
      <c r="Z1384" s="34"/>
      <c r="AA1384" s="34"/>
      <c r="AB1384" s="34"/>
    </row>
    <row r="1385" spans="1:28">
      <c r="A1385" s="34"/>
      <c r="B1385" s="34"/>
      <c r="C1385" s="34"/>
      <c r="D1385" s="34"/>
      <c r="E1385" s="34"/>
      <c r="F1385" s="34"/>
      <c r="G1385" s="34"/>
      <c r="O1385" s="34"/>
      <c r="P1385" s="34"/>
      <c r="Q1385" s="34"/>
      <c r="R1385" s="34"/>
      <c r="S1385" s="34"/>
      <c r="T1385" s="34"/>
      <c r="U1385" s="34"/>
      <c r="V1385" s="34"/>
      <c r="W1385" s="34"/>
      <c r="X1385" s="34"/>
      <c r="Y1385" s="34"/>
      <c r="Z1385" s="34"/>
      <c r="AA1385" s="34"/>
      <c r="AB1385" s="34"/>
    </row>
    <row r="1386" spans="1:28">
      <c r="A1386" s="34"/>
      <c r="B1386" s="34"/>
      <c r="C1386" s="34"/>
      <c r="D1386" s="34"/>
      <c r="E1386" s="34"/>
      <c r="F1386" s="34"/>
      <c r="G1386" s="34"/>
      <c r="O1386" s="34"/>
      <c r="P1386" s="34"/>
      <c r="Q1386" s="34"/>
      <c r="R1386" s="34"/>
      <c r="S1386" s="34"/>
      <c r="T1386" s="34"/>
      <c r="U1386" s="34"/>
      <c r="V1386" s="34"/>
      <c r="W1386" s="34"/>
      <c r="X1386" s="34"/>
      <c r="Y1386" s="34"/>
      <c r="Z1386" s="34"/>
      <c r="AA1386" s="34"/>
      <c r="AB1386" s="34"/>
    </row>
    <row r="1387" spans="1:28">
      <c r="A1387" s="34"/>
      <c r="B1387" s="34"/>
      <c r="C1387" s="34"/>
      <c r="D1387" s="34"/>
      <c r="E1387" s="34"/>
      <c r="F1387" s="34"/>
      <c r="G1387" s="34"/>
      <c r="O1387" s="34"/>
      <c r="P1387" s="34"/>
      <c r="Q1387" s="34"/>
      <c r="R1387" s="34"/>
      <c r="S1387" s="34"/>
      <c r="T1387" s="34"/>
      <c r="U1387" s="34"/>
      <c r="V1387" s="34"/>
      <c r="W1387" s="34"/>
      <c r="X1387" s="34"/>
      <c r="Y1387" s="34"/>
      <c r="Z1387" s="34"/>
      <c r="AA1387" s="34"/>
      <c r="AB1387" s="34"/>
    </row>
    <row r="1388" spans="1:28">
      <c r="A1388" s="34"/>
      <c r="B1388" s="34"/>
      <c r="C1388" s="34"/>
      <c r="D1388" s="34"/>
      <c r="E1388" s="34"/>
      <c r="F1388" s="34"/>
      <c r="G1388" s="34"/>
      <c r="O1388" s="34"/>
      <c r="P1388" s="34"/>
      <c r="Q1388" s="34"/>
      <c r="R1388" s="34"/>
      <c r="S1388" s="34"/>
      <c r="T1388" s="34"/>
      <c r="U1388" s="34"/>
      <c r="V1388" s="34"/>
      <c r="W1388" s="34"/>
      <c r="X1388" s="34"/>
      <c r="Y1388" s="34"/>
      <c r="Z1388" s="34"/>
      <c r="AA1388" s="34"/>
      <c r="AB1388" s="34"/>
    </row>
    <row r="1389" spans="1:28">
      <c r="A1389" s="34"/>
      <c r="B1389" s="34"/>
      <c r="C1389" s="34"/>
      <c r="D1389" s="34"/>
      <c r="E1389" s="34"/>
      <c r="F1389" s="34"/>
      <c r="G1389" s="34"/>
      <c r="O1389" s="34"/>
      <c r="P1389" s="34"/>
      <c r="Q1389" s="34"/>
      <c r="R1389" s="34"/>
      <c r="S1389" s="34"/>
      <c r="T1389" s="34"/>
      <c r="U1389" s="34"/>
      <c r="V1389" s="34"/>
      <c r="W1389" s="34"/>
      <c r="X1389" s="34"/>
      <c r="Y1389" s="34"/>
      <c r="Z1389" s="34"/>
      <c r="AA1389" s="34"/>
      <c r="AB1389" s="34"/>
    </row>
    <row r="1390" spans="1:28">
      <c r="A1390" s="34"/>
      <c r="B1390" s="34"/>
      <c r="C1390" s="34"/>
      <c r="D1390" s="34"/>
      <c r="E1390" s="34"/>
      <c r="F1390" s="34"/>
      <c r="G1390" s="34"/>
      <c r="O1390" s="34"/>
      <c r="P1390" s="34"/>
      <c r="Q1390" s="34"/>
      <c r="R1390" s="34"/>
      <c r="S1390" s="34"/>
      <c r="T1390" s="34"/>
      <c r="U1390" s="34"/>
      <c r="V1390" s="34"/>
      <c r="W1390" s="34"/>
      <c r="X1390" s="34"/>
      <c r="Y1390" s="34"/>
      <c r="Z1390" s="34"/>
      <c r="AA1390" s="34"/>
      <c r="AB1390" s="34"/>
    </row>
    <row r="1391" spans="1:28">
      <c r="A1391" s="34"/>
      <c r="B1391" s="34"/>
      <c r="C1391" s="34"/>
      <c r="D1391" s="34"/>
      <c r="E1391" s="34"/>
      <c r="F1391" s="34"/>
      <c r="G1391" s="34"/>
      <c r="O1391" s="34"/>
      <c r="P1391" s="34"/>
      <c r="Q1391" s="34"/>
      <c r="R1391" s="34"/>
      <c r="S1391" s="34"/>
      <c r="T1391" s="34"/>
      <c r="U1391" s="34"/>
      <c r="V1391" s="34"/>
      <c r="W1391" s="34"/>
      <c r="X1391" s="34"/>
      <c r="Y1391" s="34"/>
      <c r="Z1391" s="34"/>
      <c r="AA1391" s="34"/>
      <c r="AB1391" s="34"/>
    </row>
    <row r="1392" spans="1:28">
      <c r="A1392" s="34"/>
      <c r="B1392" s="34"/>
      <c r="C1392" s="34"/>
      <c r="D1392" s="34"/>
      <c r="E1392" s="34"/>
      <c r="F1392" s="34"/>
      <c r="G1392" s="34"/>
      <c r="O1392" s="34"/>
      <c r="P1392" s="34"/>
      <c r="Q1392" s="34"/>
      <c r="R1392" s="34"/>
      <c r="S1392" s="34"/>
      <c r="T1392" s="34"/>
      <c r="U1392" s="34"/>
      <c r="V1392" s="34"/>
      <c r="W1392" s="34"/>
      <c r="X1392" s="34"/>
      <c r="Y1392" s="34"/>
      <c r="Z1392" s="34"/>
      <c r="AA1392" s="34"/>
      <c r="AB1392" s="34"/>
    </row>
    <row r="1393" spans="1:28">
      <c r="A1393" s="34"/>
      <c r="B1393" s="34"/>
      <c r="C1393" s="34"/>
      <c r="D1393" s="34"/>
      <c r="E1393" s="34"/>
      <c r="F1393" s="34"/>
      <c r="G1393" s="34"/>
      <c r="O1393" s="34"/>
      <c r="P1393" s="34"/>
      <c r="Q1393" s="34"/>
      <c r="R1393" s="34"/>
      <c r="S1393" s="34"/>
      <c r="T1393" s="34"/>
      <c r="U1393" s="34"/>
      <c r="V1393" s="34"/>
      <c r="W1393" s="34"/>
      <c r="X1393" s="34"/>
      <c r="Y1393" s="34"/>
      <c r="Z1393" s="34"/>
      <c r="AA1393" s="34"/>
      <c r="AB1393" s="34"/>
    </row>
    <row r="1394" spans="1:28">
      <c r="A1394" s="34"/>
      <c r="B1394" s="34"/>
      <c r="C1394" s="34"/>
      <c r="D1394" s="34"/>
      <c r="E1394" s="34"/>
      <c r="F1394" s="34"/>
      <c r="G1394" s="34"/>
      <c r="O1394" s="34"/>
      <c r="P1394" s="34"/>
      <c r="Q1394" s="34"/>
      <c r="R1394" s="34"/>
      <c r="S1394" s="34"/>
      <c r="T1394" s="34"/>
      <c r="U1394" s="34"/>
      <c r="V1394" s="34"/>
      <c r="W1394" s="34"/>
      <c r="X1394" s="34"/>
      <c r="Y1394" s="34"/>
      <c r="Z1394" s="34"/>
      <c r="AA1394" s="34"/>
      <c r="AB1394" s="34"/>
    </row>
    <row r="1395" spans="1:28">
      <c r="A1395" s="34"/>
      <c r="B1395" s="34"/>
      <c r="C1395" s="34"/>
      <c r="D1395" s="34"/>
      <c r="E1395" s="34"/>
      <c r="F1395" s="34"/>
      <c r="G1395" s="34"/>
      <c r="O1395" s="34"/>
      <c r="P1395" s="34"/>
      <c r="Q1395" s="34"/>
      <c r="R1395" s="34"/>
      <c r="S1395" s="34"/>
      <c r="T1395" s="34"/>
      <c r="U1395" s="34"/>
      <c r="V1395" s="34"/>
      <c r="W1395" s="34"/>
      <c r="X1395" s="34"/>
      <c r="Y1395" s="34"/>
      <c r="Z1395" s="34"/>
      <c r="AA1395" s="34"/>
      <c r="AB1395" s="34"/>
    </row>
    <row r="1396" spans="1:28">
      <c r="A1396" s="34"/>
      <c r="B1396" s="34"/>
      <c r="C1396" s="34"/>
      <c r="D1396" s="34"/>
      <c r="E1396" s="34"/>
      <c r="F1396" s="34"/>
      <c r="G1396" s="34"/>
      <c r="O1396" s="34"/>
      <c r="P1396" s="34"/>
      <c r="Q1396" s="34"/>
      <c r="R1396" s="34"/>
      <c r="S1396" s="34"/>
      <c r="T1396" s="34"/>
      <c r="U1396" s="34"/>
      <c r="V1396" s="34"/>
      <c r="W1396" s="34"/>
      <c r="X1396" s="34"/>
      <c r="Y1396" s="34"/>
      <c r="Z1396" s="34"/>
      <c r="AA1396" s="34"/>
      <c r="AB1396" s="34"/>
    </row>
    <row r="1397" spans="1:28">
      <c r="A1397" s="34"/>
      <c r="B1397" s="34"/>
      <c r="C1397" s="34"/>
      <c r="D1397" s="34"/>
      <c r="E1397" s="34"/>
      <c r="F1397" s="34"/>
      <c r="G1397" s="34"/>
      <c r="O1397" s="34"/>
      <c r="P1397" s="34"/>
      <c r="Q1397" s="34"/>
      <c r="R1397" s="34"/>
      <c r="S1397" s="34"/>
      <c r="T1397" s="34"/>
      <c r="U1397" s="34"/>
      <c r="V1397" s="34"/>
      <c r="W1397" s="34"/>
      <c r="X1397" s="34"/>
      <c r="Y1397" s="34"/>
      <c r="Z1397" s="34"/>
      <c r="AA1397" s="34"/>
      <c r="AB1397" s="34"/>
    </row>
    <row r="1398" spans="1:28">
      <c r="A1398" s="34"/>
      <c r="B1398" s="34"/>
      <c r="C1398" s="34"/>
      <c r="D1398" s="34"/>
      <c r="E1398" s="34"/>
      <c r="F1398" s="34"/>
      <c r="G1398" s="34"/>
      <c r="O1398" s="34"/>
      <c r="P1398" s="34"/>
      <c r="Q1398" s="34"/>
      <c r="R1398" s="34"/>
      <c r="S1398" s="34"/>
      <c r="T1398" s="34"/>
      <c r="U1398" s="34"/>
      <c r="V1398" s="34"/>
      <c r="W1398" s="34"/>
      <c r="X1398" s="34"/>
      <c r="Y1398" s="34"/>
      <c r="Z1398" s="34"/>
      <c r="AA1398" s="34"/>
      <c r="AB1398" s="34"/>
    </row>
    <row r="1399" spans="1:28">
      <c r="A1399" s="34"/>
      <c r="B1399" s="34"/>
      <c r="C1399" s="34"/>
      <c r="D1399" s="34"/>
      <c r="E1399" s="34"/>
      <c r="F1399" s="34"/>
      <c r="G1399" s="34"/>
      <c r="O1399" s="34"/>
      <c r="P1399" s="34"/>
      <c r="Q1399" s="34"/>
      <c r="R1399" s="34"/>
      <c r="S1399" s="34"/>
      <c r="T1399" s="34"/>
      <c r="U1399" s="34"/>
      <c r="V1399" s="34"/>
      <c r="W1399" s="34"/>
      <c r="X1399" s="34"/>
      <c r="Y1399" s="34"/>
      <c r="Z1399" s="34"/>
      <c r="AA1399" s="34"/>
      <c r="AB1399" s="34"/>
    </row>
    <row r="1400" spans="1:28">
      <c r="A1400" s="34"/>
      <c r="B1400" s="34"/>
      <c r="C1400" s="34"/>
      <c r="D1400" s="34"/>
      <c r="E1400" s="34"/>
      <c r="F1400" s="34"/>
      <c r="G1400" s="34"/>
      <c r="O1400" s="34"/>
      <c r="P1400" s="34"/>
      <c r="Q1400" s="34"/>
      <c r="R1400" s="34"/>
      <c r="S1400" s="34"/>
      <c r="T1400" s="34"/>
      <c r="U1400" s="34"/>
      <c r="V1400" s="34"/>
      <c r="W1400" s="34"/>
      <c r="X1400" s="34"/>
      <c r="Y1400" s="34"/>
      <c r="Z1400" s="34"/>
      <c r="AA1400" s="34"/>
      <c r="AB1400" s="34"/>
    </row>
    <row r="1401" spans="1:28">
      <c r="A1401" s="34"/>
      <c r="B1401" s="34"/>
      <c r="C1401" s="34"/>
      <c r="D1401" s="34"/>
      <c r="E1401" s="34"/>
      <c r="F1401" s="34"/>
      <c r="G1401" s="34"/>
      <c r="O1401" s="34"/>
      <c r="P1401" s="34"/>
      <c r="Q1401" s="34"/>
      <c r="R1401" s="34"/>
      <c r="S1401" s="34"/>
      <c r="T1401" s="34"/>
      <c r="U1401" s="34"/>
      <c r="V1401" s="34"/>
      <c r="W1401" s="34"/>
      <c r="X1401" s="34"/>
      <c r="Y1401" s="34"/>
      <c r="Z1401" s="34"/>
      <c r="AA1401" s="34"/>
      <c r="AB1401" s="34"/>
    </row>
    <row r="1402" spans="1:28">
      <c r="A1402" s="34"/>
      <c r="B1402" s="34"/>
      <c r="C1402" s="34"/>
      <c r="D1402" s="34"/>
      <c r="E1402" s="34"/>
      <c r="F1402" s="34"/>
      <c r="G1402" s="34"/>
      <c r="O1402" s="34"/>
      <c r="P1402" s="34"/>
      <c r="Q1402" s="34"/>
      <c r="R1402" s="34"/>
      <c r="S1402" s="34"/>
      <c r="T1402" s="34"/>
      <c r="U1402" s="34"/>
      <c r="V1402" s="34"/>
      <c r="W1402" s="34"/>
      <c r="X1402" s="34"/>
      <c r="Y1402" s="34"/>
      <c r="Z1402" s="34"/>
      <c r="AA1402" s="34"/>
      <c r="AB1402" s="34"/>
    </row>
    <row r="1403" spans="1:28">
      <c r="A1403" s="34"/>
      <c r="B1403" s="34"/>
      <c r="C1403" s="34"/>
      <c r="D1403" s="34"/>
      <c r="E1403" s="34"/>
      <c r="F1403" s="34"/>
      <c r="G1403" s="34"/>
      <c r="O1403" s="34"/>
      <c r="P1403" s="34"/>
      <c r="Q1403" s="34"/>
      <c r="R1403" s="34"/>
      <c r="S1403" s="34"/>
      <c r="T1403" s="34"/>
      <c r="U1403" s="34"/>
      <c r="V1403" s="34"/>
      <c r="W1403" s="34"/>
      <c r="X1403" s="34"/>
      <c r="Y1403" s="34"/>
      <c r="Z1403" s="34"/>
      <c r="AA1403" s="34"/>
      <c r="AB1403" s="34"/>
    </row>
    <row r="1404" spans="1:28">
      <c r="A1404" s="34"/>
      <c r="B1404" s="34"/>
      <c r="C1404" s="34"/>
      <c r="D1404" s="34"/>
      <c r="E1404" s="34"/>
      <c r="F1404" s="34"/>
      <c r="G1404" s="34"/>
      <c r="O1404" s="34"/>
      <c r="P1404" s="34"/>
      <c r="Q1404" s="34"/>
      <c r="R1404" s="34"/>
      <c r="S1404" s="34"/>
      <c r="T1404" s="34"/>
      <c r="U1404" s="34"/>
      <c r="V1404" s="34"/>
      <c r="W1404" s="34"/>
      <c r="X1404" s="34"/>
      <c r="Y1404" s="34"/>
      <c r="Z1404" s="34"/>
      <c r="AA1404" s="34"/>
      <c r="AB1404" s="34"/>
    </row>
    <row r="1405" spans="1:28">
      <c r="A1405" s="34"/>
      <c r="B1405" s="34"/>
      <c r="C1405" s="34"/>
      <c r="D1405" s="34"/>
      <c r="E1405" s="34"/>
      <c r="F1405" s="34"/>
      <c r="G1405" s="34"/>
      <c r="O1405" s="34"/>
      <c r="P1405" s="34"/>
      <c r="Q1405" s="34"/>
      <c r="R1405" s="34"/>
      <c r="S1405" s="34"/>
      <c r="T1405" s="34"/>
      <c r="U1405" s="34"/>
      <c r="V1405" s="34"/>
      <c r="W1405" s="34"/>
      <c r="X1405" s="34"/>
      <c r="Y1405" s="34"/>
      <c r="Z1405" s="34"/>
      <c r="AA1405" s="34"/>
      <c r="AB1405" s="34"/>
    </row>
    <row r="1406" spans="1:28">
      <c r="A1406" s="34"/>
      <c r="B1406" s="34"/>
      <c r="C1406" s="34"/>
      <c r="D1406" s="34"/>
      <c r="E1406" s="34"/>
      <c r="F1406" s="34"/>
      <c r="G1406" s="34"/>
      <c r="O1406" s="34"/>
      <c r="P1406" s="34"/>
      <c r="Q1406" s="34"/>
      <c r="R1406" s="34"/>
      <c r="S1406" s="34"/>
      <c r="T1406" s="34"/>
      <c r="U1406" s="34"/>
      <c r="V1406" s="34"/>
      <c r="W1406" s="34"/>
      <c r="X1406" s="34"/>
      <c r="Y1406" s="34"/>
      <c r="Z1406" s="34"/>
      <c r="AA1406" s="34"/>
      <c r="AB1406" s="34"/>
    </row>
    <row r="1407" spans="1:28">
      <c r="A1407" s="34"/>
      <c r="B1407" s="34"/>
      <c r="C1407" s="34"/>
      <c r="D1407" s="34"/>
      <c r="E1407" s="34"/>
      <c r="F1407" s="34"/>
      <c r="G1407" s="34"/>
      <c r="O1407" s="34"/>
      <c r="P1407" s="34"/>
      <c r="Q1407" s="34"/>
      <c r="R1407" s="34"/>
      <c r="S1407" s="34"/>
      <c r="T1407" s="34"/>
      <c r="U1407" s="34"/>
      <c r="V1407" s="34"/>
      <c r="W1407" s="34"/>
      <c r="X1407" s="34"/>
      <c r="Y1407" s="34"/>
      <c r="Z1407" s="34"/>
      <c r="AA1407" s="34"/>
      <c r="AB1407" s="34"/>
    </row>
    <row r="1408" spans="1:28">
      <c r="A1408" s="34"/>
      <c r="B1408" s="34"/>
      <c r="C1408" s="34"/>
      <c r="D1408" s="34"/>
      <c r="E1408" s="34"/>
      <c r="F1408" s="34"/>
      <c r="G1408" s="34"/>
      <c r="O1408" s="34"/>
      <c r="P1408" s="34"/>
      <c r="Q1408" s="34"/>
      <c r="R1408" s="34"/>
      <c r="S1408" s="34"/>
      <c r="T1408" s="34"/>
      <c r="U1408" s="34"/>
      <c r="V1408" s="34"/>
      <c r="W1408" s="34"/>
      <c r="X1408" s="34"/>
      <c r="Y1408" s="34"/>
      <c r="Z1408" s="34"/>
      <c r="AA1408" s="34"/>
      <c r="AB1408" s="34"/>
    </row>
    <row r="1409" spans="1:28">
      <c r="A1409" s="34"/>
      <c r="B1409" s="34"/>
      <c r="C1409" s="34"/>
      <c r="D1409" s="34"/>
      <c r="E1409" s="34"/>
      <c r="F1409" s="34"/>
      <c r="G1409" s="34"/>
      <c r="O1409" s="34"/>
      <c r="P1409" s="34"/>
      <c r="Q1409" s="34"/>
      <c r="R1409" s="34"/>
      <c r="S1409" s="34"/>
      <c r="T1409" s="34"/>
      <c r="U1409" s="34"/>
      <c r="V1409" s="34"/>
      <c r="W1409" s="34"/>
      <c r="X1409" s="34"/>
      <c r="Y1409" s="34"/>
      <c r="Z1409" s="34"/>
      <c r="AA1409" s="34"/>
      <c r="AB1409" s="34"/>
    </row>
    <row r="1410" spans="1:28">
      <c r="A1410" s="34"/>
      <c r="B1410" s="34"/>
      <c r="C1410" s="34"/>
      <c r="D1410" s="34"/>
      <c r="E1410" s="34"/>
      <c r="F1410" s="34"/>
      <c r="G1410" s="34"/>
      <c r="O1410" s="34"/>
      <c r="P1410" s="34"/>
      <c r="Q1410" s="34"/>
      <c r="R1410" s="34"/>
      <c r="S1410" s="34"/>
      <c r="T1410" s="34"/>
      <c r="U1410" s="34"/>
      <c r="V1410" s="34"/>
      <c r="W1410" s="34"/>
      <c r="X1410" s="34"/>
      <c r="Y1410" s="34"/>
      <c r="Z1410" s="34"/>
      <c r="AA1410" s="34"/>
      <c r="AB1410" s="34"/>
    </row>
    <row r="1411" spans="1:28">
      <c r="A1411" s="34"/>
      <c r="B1411" s="34"/>
      <c r="C1411" s="34"/>
      <c r="D1411" s="34"/>
      <c r="E1411" s="34"/>
      <c r="F1411" s="34"/>
      <c r="G1411" s="34"/>
      <c r="O1411" s="34"/>
      <c r="P1411" s="34"/>
      <c r="Q1411" s="34"/>
      <c r="R1411" s="34"/>
      <c r="S1411" s="34"/>
      <c r="T1411" s="34"/>
      <c r="U1411" s="34"/>
      <c r="V1411" s="34"/>
      <c r="W1411" s="34"/>
      <c r="X1411" s="34"/>
      <c r="Y1411" s="34"/>
      <c r="Z1411" s="34"/>
      <c r="AA1411" s="34"/>
      <c r="AB1411" s="34"/>
    </row>
    <row r="1412" spans="1:28">
      <c r="A1412" s="34"/>
      <c r="B1412" s="34"/>
      <c r="C1412" s="34"/>
      <c r="D1412" s="34"/>
      <c r="E1412" s="34"/>
      <c r="F1412" s="34"/>
      <c r="G1412" s="34"/>
      <c r="O1412" s="34"/>
      <c r="P1412" s="34"/>
      <c r="Q1412" s="34"/>
      <c r="R1412" s="34"/>
      <c r="S1412" s="34"/>
      <c r="T1412" s="34"/>
      <c r="U1412" s="34"/>
      <c r="V1412" s="34"/>
      <c r="W1412" s="34"/>
      <c r="X1412" s="34"/>
      <c r="Y1412" s="34"/>
      <c r="Z1412" s="34"/>
      <c r="AA1412" s="34"/>
      <c r="AB1412" s="34"/>
    </row>
    <row r="1413" spans="1:28">
      <c r="A1413" s="34"/>
      <c r="B1413" s="34"/>
      <c r="C1413" s="34"/>
      <c r="D1413" s="34"/>
      <c r="E1413" s="34"/>
      <c r="F1413" s="34"/>
      <c r="G1413" s="34"/>
      <c r="O1413" s="34"/>
      <c r="P1413" s="34"/>
      <c r="Q1413" s="34"/>
      <c r="R1413" s="34"/>
      <c r="S1413" s="34"/>
      <c r="T1413" s="34"/>
      <c r="U1413" s="34"/>
      <c r="V1413" s="34"/>
      <c r="W1413" s="34"/>
      <c r="X1413" s="34"/>
      <c r="Y1413" s="34"/>
      <c r="Z1413" s="34"/>
      <c r="AA1413" s="34"/>
      <c r="AB1413" s="34"/>
    </row>
    <row r="1414" spans="1:28">
      <c r="A1414" s="34"/>
      <c r="B1414" s="34"/>
      <c r="C1414" s="34"/>
      <c r="D1414" s="34"/>
      <c r="E1414" s="34"/>
      <c r="F1414" s="34"/>
      <c r="G1414" s="34"/>
      <c r="O1414" s="34"/>
      <c r="P1414" s="34"/>
      <c r="Q1414" s="34"/>
      <c r="R1414" s="34"/>
      <c r="S1414" s="34"/>
      <c r="T1414" s="34"/>
      <c r="U1414" s="34"/>
      <c r="V1414" s="34"/>
      <c r="W1414" s="34"/>
      <c r="X1414" s="34"/>
      <c r="Y1414" s="34"/>
      <c r="Z1414" s="34"/>
      <c r="AA1414" s="34"/>
      <c r="AB1414" s="34"/>
    </row>
    <row r="1415" spans="1:28">
      <c r="A1415" s="34"/>
      <c r="B1415" s="34"/>
      <c r="C1415" s="34"/>
      <c r="D1415" s="34"/>
      <c r="E1415" s="34"/>
      <c r="F1415" s="34"/>
      <c r="G1415" s="34"/>
      <c r="O1415" s="34"/>
      <c r="P1415" s="34"/>
      <c r="Q1415" s="34"/>
      <c r="R1415" s="34"/>
      <c r="S1415" s="34"/>
      <c r="T1415" s="34"/>
      <c r="U1415" s="34"/>
      <c r="V1415" s="34"/>
      <c r="W1415" s="34"/>
      <c r="X1415" s="34"/>
      <c r="Y1415" s="34"/>
      <c r="Z1415" s="34"/>
      <c r="AA1415" s="34"/>
      <c r="AB1415" s="34"/>
    </row>
    <row r="1416" spans="1:28">
      <c r="A1416" s="34"/>
      <c r="B1416" s="34"/>
      <c r="C1416" s="34"/>
      <c r="D1416" s="34"/>
      <c r="E1416" s="34"/>
      <c r="F1416" s="34"/>
      <c r="G1416" s="34"/>
      <c r="O1416" s="34"/>
      <c r="P1416" s="34"/>
      <c r="Q1416" s="34"/>
      <c r="R1416" s="34"/>
      <c r="S1416" s="34"/>
      <c r="T1416" s="34"/>
      <c r="U1416" s="34"/>
      <c r="V1416" s="34"/>
      <c r="W1416" s="34"/>
      <c r="X1416" s="34"/>
      <c r="Y1416" s="34"/>
      <c r="Z1416" s="34"/>
      <c r="AA1416" s="34"/>
      <c r="AB1416" s="34"/>
    </row>
    <row r="1417" spans="1:28">
      <c r="A1417" s="34"/>
      <c r="B1417" s="34"/>
      <c r="C1417" s="34"/>
      <c r="D1417" s="34"/>
      <c r="E1417" s="34"/>
      <c r="F1417" s="34"/>
      <c r="G1417" s="34"/>
      <c r="O1417" s="34"/>
      <c r="P1417" s="34"/>
      <c r="Q1417" s="34"/>
      <c r="R1417" s="34"/>
      <c r="S1417" s="34"/>
      <c r="T1417" s="34"/>
      <c r="U1417" s="34"/>
      <c r="V1417" s="34"/>
      <c r="W1417" s="34"/>
      <c r="X1417" s="34"/>
      <c r="Y1417" s="34"/>
      <c r="Z1417" s="34"/>
      <c r="AA1417" s="34"/>
      <c r="AB1417" s="34"/>
    </row>
    <row r="1418" spans="1:28">
      <c r="A1418" s="34"/>
      <c r="B1418" s="34"/>
      <c r="C1418" s="34"/>
      <c r="D1418" s="34"/>
      <c r="E1418" s="34"/>
      <c r="F1418" s="34"/>
      <c r="G1418" s="34"/>
      <c r="O1418" s="34"/>
      <c r="P1418" s="34"/>
      <c r="Q1418" s="34"/>
      <c r="R1418" s="34"/>
      <c r="S1418" s="34"/>
      <c r="T1418" s="34"/>
      <c r="U1418" s="34"/>
      <c r="V1418" s="34"/>
      <c r="W1418" s="34"/>
      <c r="X1418" s="34"/>
      <c r="Y1418" s="34"/>
      <c r="Z1418" s="34"/>
      <c r="AA1418" s="34"/>
      <c r="AB1418" s="34"/>
    </row>
    <row r="1419" spans="1:28">
      <c r="A1419" s="34"/>
      <c r="B1419" s="34"/>
      <c r="C1419" s="34"/>
      <c r="D1419" s="34"/>
      <c r="E1419" s="34"/>
      <c r="F1419" s="34"/>
      <c r="G1419" s="34"/>
      <c r="O1419" s="34"/>
      <c r="P1419" s="34"/>
      <c r="Q1419" s="34"/>
      <c r="R1419" s="34"/>
      <c r="S1419" s="34"/>
      <c r="T1419" s="34"/>
      <c r="U1419" s="34"/>
      <c r="V1419" s="34"/>
      <c r="W1419" s="34"/>
      <c r="X1419" s="34"/>
      <c r="Y1419" s="34"/>
      <c r="Z1419" s="34"/>
      <c r="AA1419" s="34"/>
      <c r="AB1419" s="34"/>
    </row>
    <row r="1420" spans="1:28">
      <c r="A1420" s="34"/>
      <c r="B1420" s="34"/>
      <c r="C1420" s="34"/>
      <c r="D1420" s="34"/>
      <c r="E1420" s="34"/>
      <c r="F1420" s="34"/>
      <c r="G1420" s="34"/>
      <c r="O1420" s="34"/>
      <c r="P1420" s="34"/>
      <c r="Q1420" s="34"/>
      <c r="R1420" s="34"/>
      <c r="S1420" s="34"/>
      <c r="T1420" s="34"/>
      <c r="U1420" s="34"/>
      <c r="V1420" s="34"/>
      <c r="W1420" s="34"/>
      <c r="X1420" s="34"/>
      <c r="Y1420" s="34"/>
      <c r="Z1420" s="34"/>
      <c r="AA1420" s="34"/>
      <c r="AB1420" s="34"/>
    </row>
    <row r="1421" spans="1:28">
      <c r="A1421" s="34"/>
      <c r="B1421" s="34"/>
      <c r="C1421" s="34"/>
      <c r="D1421" s="34"/>
      <c r="E1421" s="34"/>
      <c r="F1421" s="34"/>
      <c r="G1421" s="34"/>
      <c r="O1421" s="34"/>
      <c r="P1421" s="34"/>
      <c r="Q1421" s="34"/>
      <c r="R1421" s="34"/>
      <c r="S1421" s="34"/>
      <c r="T1421" s="34"/>
      <c r="U1421" s="34"/>
      <c r="V1421" s="34"/>
      <c r="W1421" s="34"/>
      <c r="X1421" s="34"/>
      <c r="Y1421" s="34"/>
      <c r="Z1421" s="34"/>
      <c r="AA1421" s="34"/>
      <c r="AB1421" s="34"/>
    </row>
    <row r="1422" spans="1:28">
      <c r="A1422" s="34"/>
      <c r="B1422" s="34"/>
      <c r="C1422" s="34"/>
      <c r="D1422" s="34"/>
      <c r="E1422" s="34"/>
      <c r="F1422" s="34"/>
      <c r="G1422" s="34"/>
      <c r="O1422" s="34"/>
      <c r="P1422" s="34"/>
      <c r="Q1422" s="34"/>
      <c r="R1422" s="34"/>
      <c r="S1422" s="34"/>
      <c r="T1422" s="34"/>
      <c r="U1422" s="34"/>
      <c r="V1422" s="34"/>
      <c r="W1422" s="34"/>
      <c r="X1422" s="34"/>
      <c r="Y1422" s="34"/>
      <c r="Z1422" s="34"/>
      <c r="AA1422" s="34"/>
      <c r="AB1422" s="34"/>
    </row>
    <row r="1423" spans="1:28">
      <c r="A1423" s="34"/>
      <c r="B1423" s="34"/>
      <c r="C1423" s="34"/>
      <c r="D1423" s="34"/>
      <c r="E1423" s="34"/>
      <c r="F1423" s="34"/>
      <c r="G1423" s="34"/>
      <c r="O1423" s="34"/>
      <c r="P1423" s="34"/>
      <c r="Q1423" s="34"/>
      <c r="R1423" s="34"/>
      <c r="S1423" s="34"/>
      <c r="T1423" s="34"/>
      <c r="U1423" s="34"/>
      <c r="V1423" s="34"/>
      <c r="W1423" s="34"/>
      <c r="X1423" s="34"/>
      <c r="Y1423" s="34"/>
      <c r="Z1423" s="34"/>
      <c r="AA1423" s="34"/>
      <c r="AB1423" s="34"/>
    </row>
    <row r="1424" spans="1:28">
      <c r="A1424" s="34"/>
      <c r="B1424" s="34"/>
      <c r="C1424" s="34"/>
      <c r="D1424" s="34"/>
      <c r="E1424" s="34"/>
      <c r="F1424" s="34"/>
      <c r="G1424" s="34"/>
      <c r="O1424" s="34"/>
      <c r="P1424" s="34"/>
      <c r="Q1424" s="34"/>
      <c r="R1424" s="34"/>
      <c r="S1424" s="34"/>
      <c r="T1424" s="34"/>
      <c r="U1424" s="34"/>
      <c r="V1424" s="34"/>
      <c r="W1424" s="34"/>
      <c r="X1424" s="34"/>
      <c r="Y1424" s="34"/>
      <c r="Z1424" s="34"/>
      <c r="AA1424" s="34"/>
      <c r="AB1424" s="34"/>
    </row>
    <row r="1425" spans="1:28">
      <c r="A1425" s="34"/>
      <c r="B1425" s="34"/>
      <c r="C1425" s="34"/>
      <c r="D1425" s="34"/>
      <c r="E1425" s="34"/>
      <c r="F1425" s="34"/>
      <c r="G1425" s="34"/>
      <c r="O1425" s="34"/>
      <c r="P1425" s="34"/>
      <c r="Q1425" s="34"/>
      <c r="R1425" s="34"/>
      <c r="S1425" s="34"/>
      <c r="T1425" s="34"/>
      <c r="U1425" s="34"/>
      <c r="V1425" s="34"/>
      <c r="W1425" s="34"/>
      <c r="X1425" s="34"/>
      <c r="Y1425" s="34"/>
      <c r="Z1425" s="34"/>
      <c r="AA1425" s="34"/>
      <c r="AB1425" s="34"/>
    </row>
    <row r="1426" spans="1:28">
      <c r="A1426" s="34"/>
      <c r="B1426" s="34"/>
      <c r="C1426" s="34"/>
      <c r="D1426" s="34"/>
      <c r="E1426" s="34"/>
      <c r="F1426" s="34"/>
      <c r="G1426" s="34"/>
      <c r="O1426" s="34"/>
      <c r="P1426" s="34"/>
      <c r="Q1426" s="34"/>
      <c r="R1426" s="34"/>
      <c r="S1426" s="34"/>
      <c r="T1426" s="34"/>
      <c r="U1426" s="34"/>
      <c r="V1426" s="34"/>
      <c r="W1426" s="34"/>
      <c r="X1426" s="34"/>
      <c r="Y1426" s="34"/>
      <c r="Z1426" s="34"/>
      <c r="AA1426" s="34"/>
      <c r="AB1426" s="34"/>
    </row>
    <row r="1427" spans="1:28">
      <c r="A1427" s="34"/>
      <c r="B1427" s="34"/>
      <c r="C1427" s="34"/>
      <c r="D1427" s="34"/>
      <c r="E1427" s="34"/>
      <c r="F1427" s="34"/>
      <c r="G1427" s="34"/>
      <c r="O1427" s="34"/>
      <c r="P1427" s="34"/>
      <c r="Q1427" s="34"/>
      <c r="R1427" s="34"/>
      <c r="S1427" s="34"/>
      <c r="T1427" s="34"/>
      <c r="U1427" s="34"/>
      <c r="V1427" s="34"/>
      <c r="W1427" s="34"/>
      <c r="X1427" s="34"/>
      <c r="Y1427" s="34"/>
      <c r="Z1427" s="34"/>
      <c r="AA1427" s="34"/>
      <c r="AB1427" s="34"/>
    </row>
    <row r="1428" spans="1:28">
      <c r="A1428" s="34"/>
      <c r="B1428" s="34"/>
      <c r="C1428" s="34"/>
      <c r="D1428" s="34"/>
      <c r="E1428" s="34"/>
      <c r="F1428" s="34"/>
      <c r="G1428" s="34"/>
      <c r="O1428" s="34"/>
      <c r="P1428" s="34"/>
      <c r="Q1428" s="34"/>
      <c r="R1428" s="34"/>
      <c r="S1428" s="34"/>
      <c r="T1428" s="34"/>
      <c r="U1428" s="34"/>
      <c r="V1428" s="34"/>
      <c r="W1428" s="34"/>
      <c r="X1428" s="34"/>
      <c r="Y1428" s="34"/>
      <c r="Z1428" s="34"/>
      <c r="AA1428" s="34"/>
      <c r="AB1428" s="34"/>
    </row>
    <row r="1429" spans="1:28">
      <c r="A1429" s="34"/>
      <c r="B1429" s="34"/>
      <c r="C1429" s="34"/>
      <c r="D1429" s="34"/>
      <c r="E1429" s="34"/>
      <c r="F1429" s="34"/>
      <c r="G1429" s="34"/>
      <c r="O1429" s="34"/>
      <c r="P1429" s="34"/>
      <c r="Q1429" s="34"/>
      <c r="R1429" s="34"/>
      <c r="S1429" s="34"/>
      <c r="T1429" s="34"/>
      <c r="U1429" s="34"/>
      <c r="V1429" s="34"/>
      <c r="W1429" s="34"/>
      <c r="X1429" s="34"/>
      <c r="Y1429" s="34"/>
      <c r="Z1429" s="34"/>
      <c r="AA1429" s="34"/>
      <c r="AB1429" s="34"/>
    </row>
    <row r="1430" spans="1:28">
      <c r="A1430" s="34"/>
      <c r="B1430" s="34"/>
      <c r="C1430" s="34"/>
      <c r="D1430" s="34"/>
      <c r="E1430" s="34"/>
      <c r="F1430" s="34"/>
      <c r="G1430" s="34"/>
      <c r="O1430" s="34"/>
      <c r="P1430" s="34"/>
      <c r="Q1430" s="34"/>
      <c r="R1430" s="34"/>
      <c r="S1430" s="34"/>
      <c r="T1430" s="34"/>
      <c r="U1430" s="34"/>
      <c r="V1430" s="34"/>
      <c r="W1430" s="34"/>
      <c r="X1430" s="34"/>
      <c r="Y1430" s="34"/>
      <c r="Z1430" s="34"/>
      <c r="AA1430" s="34"/>
      <c r="AB1430" s="34"/>
    </row>
    <row r="1431" spans="1:28">
      <c r="A1431" s="34"/>
      <c r="B1431" s="34"/>
      <c r="C1431" s="34"/>
      <c r="D1431" s="34"/>
      <c r="E1431" s="34"/>
      <c r="F1431" s="34"/>
      <c r="G1431" s="34"/>
      <c r="O1431" s="34"/>
      <c r="P1431" s="34"/>
      <c r="Q1431" s="34"/>
      <c r="R1431" s="34"/>
      <c r="S1431" s="34"/>
      <c r="T1431" s="34"/>
      <c r="U1431" s="34"/>
      <c r="V1431" s="34"/>
      <c r="W1431" s="34"/>
      <c r="X1431" s="34"/>
      <c r="Y1431" s="34"/>
      <c r="Z1431" s="34"/>
      <c r="AA1431" s="34"/>
      <c r="AB1431" s="34"/>
    </row>
    <row r="1432" spans="1:28">
      <c r="A1432" s="34"/>
      <c r="B1432" s="34"/>
      <c r="C1432" s="34"/>
      <c r="D1432" s="34"/>
      <c r="E1432" s="34"/>
      <c r="F1432" s="34"/>
      <c r="G1432" s="34"/>
      <c r="O1432" s="34"/>
      <c r="P1432" s="34"/>
      <c r="Q1432" s="34"/>
      <c r="R1432" s="34"/>
      <c r="S1432" s="34"/>
      <c r="T1432" s="34"/>
      <c r="U1432" s="34"/>
      <c r="V1432" s="34"/>
      <c r="W1432" s="34"/>
      <c r="X1432" s="34"/>
      <c r="Y1432" s="34"/>
      <c r="Z1432" s="34"/>
      <c r="AA1432" s="34"/>
      <c r="AB1432" s="34"/>
    </row>
    <row r="1433" spans="1:28">
      <c r="A1433" s="34"/>
      <c r="B1433" s="34"/>
      <c r="C1433" s="34"/>
      <c r="D1433" s="34"/>
      <c r="E1433" s="34"/>
      <c r="F1433" s="34"/>
      <c r="G1433" s="34"/>
      <c r="O1433" s="34"/>
      <c r="P1433" s="34"/>
      <c r="Q1433" s="34"/>
      <c r="R1433" s="34"/>
      <c r="S1433" s="34"/>
      <c r="T1433" s="34"/>
      <c r="U1433" s="34"/>
      <c r="V1433" s="34"/>
      <c r="W1433" s="34"/>
      <c r="X1433" s="34"/>
      <c r="Y1433" s="34"/>
      <c r="Z1433" s="34"/>
      <c r="AA1433" s="34"/>
      <c r="AB1433" s="34"/>
    </row>
    <row r="1434" spans="1:28">
      <c r="A1434" s="34"/>
      <c r="B1434" s="34"/>
      <c r="C1434" s="34"/>
      <c r="D1434" s="34"/>
      <c r="E1434" s="34"/>
      <c r="F1434" s="34"/>
      <c r="G1434" s="34"/>
      <c r="O1434" s="34"/>
      <c r="P1434" s="34"/>
      <c r="Q1434" s="34"/>
      <c r="R1434" s="34"/>
      <c r="S1434" s="34"/>
      <c r="T1434" s="34"/>
      <c r="U1434" s="34"/>
      <c r="V1434" s="34"/>
      <c r="W1434" s="34"/>
      <c r="X1434" s="34"/>
      <c r="Y1434" s="34"/>
      <c r="Z1434" s="34"/>
      <c r="AA1434" s="34"/>
      <c r="AB1434" s="34"/>
    </row>
    <row r="1435" spans="1:28">
      <c r="A1435" s="34"/>
      <c r="B1435" s="34"/>
      <c r="C1435" s="34"/>
      <c r="D1435" s="34"/>
      <c r="E1435" s="34"/>
      <c r="F1435" s="34"/>
      <c r="G1435" s="34"/>
      <c r="O1435" s="34"/>
      <c r="P1435" s="34"/>
      <c r="Q1435" s="34"/>
      <c r="R1435" s="34"/>
      <c r="S1435" s="34"/>
      <c r="T1435" s="34"/>
      <c r="U1435" s="34"/>
      <c r="V1435" s="34"/>
      <c r="W1435" s="34"/>
      <c r="X1435" s="34"/>
      <c r="Y1435" s="34"/>
      <c r="Z1435" s="34"/>
      <c r="AA1435" s="34"/>
      <c r="AB1435" s="34"/>
    </row>
    <row r="1436" spans="1:28">
      <c r="A1436" s="34"/>
      <c r="B1436" s="34"/>
      <c r="C1436" s="34"/>
      <c r="D1436" s="34"/>
      <c r="E1436" s="34"/>
      <c r="F1436" s="34"/>
      <c r="G1436" s="34"/>
      <c r="O1436" s="34"/>
      <c r="P1436" s="34"/>
      <c r="Q1436" s="34"/>
      <c r="R1436" s="34"/>
      <c r="S1436" s="34"/>
      <c r="T1436" s="34"/>
      <c r="U1436" s="34"/>
      <c r="V1436" s="34"/>
      <c r="W1436" s="34"/>
      <c r="X1436" s="34"/>
      <c r="Y1436" s="34"/>
      <c r="Z1436" s="34"/>
      <c r="AA1436" s="34"/>
      <c r="AB1436" s="34"/>
    </row>
    <row r="1437" spans="1:28">
      <c r="A1437" s="34"/>
      <c r="B1437" s="34"/>
      <c r="C1437" s="34"/>
      <c r="D1437" s="34"/>
      <c r="E1437" s="34"/>
      <c r="F1437" s="34"/>
      <c r="G1437" s="34"/>
      <c r="O1437" s="34"/>
      <c r="P1437" s="34"/>
      <c r="Q1437" s="34"/>
      <c r="R1437" s="34"/>
      <c r="S1437" s="34"/>
      <c r="T1437" s="34"/>
      <c r="U1437" s="34"/>
      <c r="V1437" s="34"/>
      <c r="W1437" s="34"/>
      <c r="X1437" s="34"/>
      <c r="Y1437" s="34"/>
      <c r="Z1437" s="34"/>
      <c r="AA1437" s="34"/>
      <c r="AB1437" s="34"/>
    </row>
    <row r="1438" spans="1:28">
      <c r="A1438" s="34"/>
      <c r="B1438" s="34"/>
      <c r="C1438" s="34"/>
      <c r="D1438" s="34"/>
      <c r="E1438" s="34"/>
      <c r="F1438" s="34"/>
      <c r="G1438" s="34"/>
      <c r="O1438" s="34"/>
      <c r="P1438" s="34"/>
      <c r="Q1438" s="34"/>
      <c r="R1438" s="34"/>
      <c r="S1438" s="34"/>
      <c r="T1438" s="34"/>
      <c r="U1438" s="34"/>
      <c r="V1438" s="34"/>
      <c r="W1438" s="34"/>
      <c r="X1438" s="34"/>
      <c r="Y1438" s="34"/>
      <c r="Z1438" s="34"/>
      <c r="AA1438" s="34"/>
      <c r="AB1438" s="34"/>
    </row>
    <row r="1439" spans="1:28">
      <c r="A1439" s="34"/>
      <c r="B1439" s="34"/>
      <c r="C1439" s="34"/>
      <c r="D1439" s="34"/>
      <c r="E1439" s="34"/>
      <c r="F1439" s="34"/>
      <c r="G1439" s="34"/>
      <c r="O1439" s="34"/>
      <c r="P1439" s="34"/>
      <c r="Q1439" s="34"/>
      <c r="R1439" s="34"/>
      <c r="S1439" s="34"/>
      <c r="T1439" s="34"/>
      <c r="U1439" s="34"/>
      <c r="V1439" s="34"/>
      <c r="W1439" s="34"/>
      <c r="X1439" s="34"/>
      <c r="Y1439" s="34"/>
      <c r="Z1439" s="34"/>
      <c r="AA1439" s="34"/>
      <c r="AB1439" s="34"/>
    </row>
    <row r="1440" spans="1:28">
      <c r="A1440" s="34"/>
      <c r="B1440" s="34"/>
      <c r="C1440" s="34"/>
      <c r="D1440" s="34"/>
      <c r="E1440" s="34"/>
      <c r="F1440" s="34"/>
      <c r="G1440" s="34"/>
      <c r="O1440" s="34"/>
      <c r="P1440" s="34"/>
      <c r="Q1440" s="34"/>
      <c r="R1440" s="34"/>
      <c r="S1440" s="34"/>
      <c r="T1440" s="34"/>
      <c r="U1440" s="34"/>
      <c r="V1440" s="34"/>
      <c r="W1440" s="34"/>
      <c r="X1440" s="34"/>
      <c r="Y1440" s="34"/>
      <c r="Z1440" s="34"/>
      <c r="AA1440" s="34"/>
      <c r="AB1440" s="34"/>
    </row>
    <row r="1441" spans="1:28">
      <c r="A1441" s="34"/>
      <c r="B1441" s="34"/>
      <c r="C1441" s="34"/>
      <c r="D1441" s="34"/>
      <c r="E1441" s="34"/>
      <c r="F1441" s="34"/>
      <c r="G1441" s="34"/>
      <c r="O1441" s="34"/>
      <c r="P1441" s="34"/>
      <c r="Q1441" s="34"/>
      <c r="R1441" s="34"/>
      <c r="S1441" s="34"/>
      <c r="T1441" s="34"/>
      <c r="U1441" s="34"/>
      <c r="V1441" s="34"/>
      <c r="W1441" s="34"/>
      <c r="X1441" s="34"/>
      <c r="Y1441" s="34"/>
      <c r="Z1441" s="34"/>
      <c r="AA1441" s="34"/>
      <c r="AB1441" s="34"/>
    </row>
    <row r="1442" spans="1:28">
      <c r="A1442" s="34"/>
      <c r="B1442" s="34"/>
      <c r="C1442" s="34"/>
      <c r="D1442" s="34"/>
      <c r="E1442" s="34"/>
      <c r="F1442" s="34"/>
      <c r="G1442" s="34"/>
      <c r="O1442" s="34"/>
      <c r="P1442" s="34"/>
      <c r="Q1442" s="34"/>
      <c r="R1442" s="34"/>
      <c r="S1442" s="34"/>
      <c r="T1442" s="34"/>
      <c r="U1442" s="34"/>
      <c r="V1442" s="34"/>
      <c r="W1442" s="34"/>
      <c r="X1442" s="34"/>
      <c r="Y1442" s="34"/>
      <c r="Z1442" s="34"/>
      <c r="AA1442" s="34"/>
      <c r="AB1442" s="34"/>
    </row>
    <row r="1443" spans="1:28">
      <c r="A1443" s="34"/>
      <c r="B1443" s="34"/>
      <c r="C1443" s="34"/>
      <c r="D1443" s="34"/>
      <c r="E1443" s="34"/>
      <c r="F1443" s="34"/>
      <c r="G1443" s="34"/>
      <c r="O1443" s="34"/>
      <c r="P1443" s="34"/>
      <c r="Q1443" s="34"/>
      <c r="R1443" s="34"/>
      <c r="S1443" s="34"/>
      <c r="T1443" s="34"/>
      <c r="U1443" s="34"/>
      <c r="V1443" s="34"/>
      <c r="W1443" s="34"/>
      <c r="X1443" s="34"/>
      <c r="Y1443" s="34"/>
      <c r="Z1443" s="34"/>
      <c r="AA1443" s="34"/>
      <c r="AB1443" s="34"/>
    </row>
    <row r="1444" spans="1:28">
      <c r="A1444" s="34"/>
      <c r="B1444" s="34"/>
      <c r="C1444" s="34"/>
      <c r="D1444" s="34"/>
      <c r="E1444" s="34"/>
      <c r="F1444" s="34"/>
      <c r="G1444" s="34"/>
      <c r="O1444" s="34"/>
      <c r="P1444" s="34"/>
      <c r="Q1444" s="34"/>
      <c r="R1444" s="34"/>
      <c r="S1444" s="34"/>
      <c r="T1444" s="34"/>
      <c r="U1444" s="34"/>
      <c r="V1444" s="34"/>
      <c r="W1444" s="34"/>
      <c r="X1444" s="34"/>
      <c r="Y1444" s="34"/>
      <c r="Z1444" s="34"/>
      <c r="AA1444" s="34"/>
      <c r="AB1444" s="34"/>
    </row>
    <row r="1445" spans="1:28">
      <c r="A1445" s="34"/>
      <c r="B1445" s="34"/>
      <c r="C1445" s="34"/>
      <c r="D1445" s="34"/>
      <c r="E1445" s="34"/>
      <c r="F1445" s="34"/>
      <c r="G1445" s="34"/>
      <c r="O1445" s="34"/>
      <c r="P1445" s="34"/>
      <c r="Q1445" s="34"/>
      <c r="R1445" s="34"/>
      <c r="S1445" s="34"/>
      <c r="T1445" s="34"/>
      <c r="U1445" s="34"/>
      <c r="V1445" s="34"/>
      <c r="W1445" s="34"/>
      <c r="X1445" s="34"/>
      <c r="Y1445" s="34"/>
      <c r="Z1445" s="34"/>
      <c r="AA1445" s="34"/>
      <c r="AB1445" s="34"/>
    </row>
    <row r="1446" spans="1:28">
      <c r="A1446" s="34"/>
      <c r="B1446" s="34"/>
      <c r="C1446" s="34"/>
      <c r="D1446" s="34"/>
      <c r="E1446" s="34"/>
      <c r="F1446" s="34"/>
      <c r="G1446" s="34"/>
      <c r="O1446" s="34"/>
      <c r="P1446" s="34"/>
      <c r="Q1446" s="34"/>
      <c r="R1446" s="34"/>
      <c r="S1446" s="34"/>
      <c r="T1446" s="34"/>
      <c r="U1446" s="34"/>
      <c r="V1446" s="34"/>
      <c r="W1446" s="34"/>
      <c r="X1446" s="34"/>
      <c r="Y1446" s="34"/>
      <c r="Z1446" s="34"/>
      <c r="AA1446" s="34"/>
      <c r="AB1446" s="34"/>
    </row>
    <row r="1447" spans="1:28">
      <c r="A1447" s="34"/>
      <c r="B1447" s="34"/>
      <c r="C1447" s="34"/>
      <c r="D1447" s="34"/>
      <c r="E1447" s="34"/>
      <c r="F1447" s="34"/>
      <c r="G1447" s="34"/>
      <c r="O1447" s="34"/>
      <c r="P1447" s="34"/>
      <c r="Q1447" s="34"/>
      <c r="R1447" s="34"/>
      <c r="S1447" s="34"/>
      <c r="T1447" s="34"/>
      <c r="U1447" s="34"/>
      <c r="V1447" s="34"/>
      <c r="W1447" s="34"/>
      <c r="X1447" s="34"/>
      <c r="Y1447" s="34"/>
      <c r="Z1447" s="34"/>
      <c r="AA1447" s="34"/>
      <c r="AB1447" s="34"/>
    </row>
    <row r="1448" spans="1:28">
      <c r="A1448" s="34"/>
      <c r="B1448" s="34"/>
      <c r="C1448" s="34"/>
      <c r="D1448" s="34"/>
      <c r="E1448" s="34"/>
      <c r="F1448" s="34"/>
      <c r="G1448" s="34"/>
      <c r="O1448" s="34"/>
      <c r="P1448" s="34"/>
      <c r="Q1448" s="34"/>
      <c r="R1448" s="34"/>
      <c r="S1448" s="34"/>
      <c r="T1448" s="34"/>
      <c r="U1448" s="34"/>
      <c r="V1448" s="34"/>
      <c r="W1448" s="34"/>
      <c r="X1448" s="34"/>
      <c r="Y1448" s="34"/>
      <c r="Z1448" s="34"/>
      <c r="AA1448" s="34"/>
      <c r="AB1448" s="34"/>
    </row>
    <row r="1449" spans="1:28">
      <c r="A1449" s="34"/>
      <c r="B1449" s="34"/>
      <c r="C1449" s="34"/>
      <c r="D1449" s="34"/>
      <c r="E1449" s="34"/>
      <c r="F1449" s="34"/>
      <c r="G1449" s="34"/>
      <c r="O1449" s="34"/>
      <c r="P1449" s="34"/>
      <c r="Q1449" s="34"/>
      <c r="R1449" s="34"/>
      <c r="S1449" s="34"/>
      <c r="T1449" s="34"/>
      <c r="U1449" s="34"/>
      <c r="V1449" s="34"/>
      <c r="W1449" s="34"/>
      <c r="X1449" s="34"/>
      <c r="Y1449" s="34"/>
      <c r="Z1449" s="34"/>
      <c r="AA1449" s="34"/>
      <c r="AB1449" s="34"/>
    </row>
    <row r="1450" spans="1:28">
      <c r="A1450" s="34"/>
      <c r="B1450" s="34"/>
      <c r="C1450" s="34"/>
      <c r="D1450" s="34"/>
      <c r="E1450" s="34"/>
      <c r="F1450" s="34"/>
      <c r="G1450" s="34"/>
      <c r="O1450" s="34"/>
      <c r="P1450" s="34"/>
      <c r="Q1450" s="34"/>
      <c r="R1450" s="34"/>
      <c r="S1450" s="34"/>
      <c r="T1450" s="34"/>
      <c r="U1450" s="34"/>
      <c r="V1450" s="34"/>
      <c r="W1450" s="34"/>
      <c r="X1450" s="34"/>
      <c r="Y1450" s="34"/>
      <c r="Z1450" s="34"/>
      <c r="AA1450" s="34"/>
      <c r="AB1450" s="34"/>
    </row>
    <row r="1451" spans="1:28">
      <c r="A1451" s="34"/>
      <c r="B1451" s="34"/>
      <c r="C1451" s="34"/>
      <c r="D1451" s="34"/>
      <c r="E1451" s="34"/>
      <c r="F1451" s="34"/>
      <c r="G1451" s="34"/>
      <c r="O1451" s="34"/>
      <c r="P1451" s="34"/>
      <c r="Q1451" s="34"/>
      <c r="R1451" s="34"/>
      <c r="S1451" s="34"/>
      <c r="T1451" s="34"/>
      <c r="U1451" s="34"/>
      <c r="V1451" s="34"/>
      <c r="W1451" s="34"/>
      <c r="X1451" s="34"/>
      <c r="Y1451" s="34"/>
      <c r="Z1451" s="34"/>
      <c r="AA1451" s="34"/>
      <c r="AB1451" s="34"/>
    </row>
    <row r="1452" spans="1:28">
      <c r="A1452" s="34"/>
      <c r="B1452" s="34"/>
      <c r="C1452" s="34"/>
      <c r="D1452" s="34"/>
      <c r="E1452" s="34"/>
      <c r="F1452" s="34"/>
      <c r="G1452" s="34"/>
      <c r="O1452" s="34"/>
      <c r="P1452" s="34"/>
      <c r="Q1452" s="34"/>
      <c r="R1452" s="34"/>
      <c r="S1452" s="34"/>
      <c r="T1452" s="34"/>
      <c r="U1452" s="34"/>
      <c r="V1452" s="34"/>
      <c r="W1452" s="34"/>
      <c r="X1452" s="34"/>
      <c r="Y1452" s="34"/>
      <c r="Z1452" s="34"/>
      <c r="AA1452" s="34"/>
      <c r="AB1452" s="34"/>
    </row>
    <row r="1453" spans="1:28">
      <c r="A1453" s="34"/>
      <c r="B1453" s="34"/>
      <c r="C1453" s="34"/>
      <c r="D1453" s="34"/>
      <c r="E1453" s="34"/>
      <c r="F1453" s="34"/>
      <c r="G1453" s="34"/>
      <c r="O1453" s="34"/>
      <c r="P1453" s="34"/>
      <c r="Q1453" s="34"/>
      <c r="R1453" s="34"/>
      <c r="S1453" s="34"/>
      <c r="T1453" s="34"/>
      <c r="U1453" s="34"/>
      <c r="V1453" s="34"/>
      <c r="W1453" s="34"/>
      <c r="X1453" s="34"/>
      <c r="Y1453" s="34"/>
      <c r="Z1453" s="34"/>
      <c r="AA1453" s="34"/>
      <c r="AB1453" s="34"/>
    </row>
    <row r="1454" spans="1:28">
      <c r="A1454" s="34"/>
      <c r="B1454" s="34"/>
      <c r="C1454" s="34"/>
      <c r="D1454" s="34"/>
      <c r="E1454" s="34"/>
      <c r="F1454" s="34"/>
      <c r="G1454" s="34"/>
      <c r="O1454" s="34"/>
      <c r="P1454" s="34"/>
      <c r="Q1454" s="34"/>
      <c r="R1454" s="34"/>
      <c r="S1454" s="34"/>
      <c r="T1454" s="34"/>
      <c r="U1454" s="34"/>
      <c r="V1454" s="34"/>
      <c r="W1454" s="34"/>
      <c r="X1454" s="34"/>
      <c r="Y1454" s="34"/>
      <c r="Z1454" s="34"/>
      <c r="AA1454" s="34"/>
      <c r="AB1454" s="34"/>
    </row>
    <row r="1455" spans="1:28">
      <c r="A1455" s="34"/>
      <c r="B1455" s="34"/>
      <c r="C1455" s="34"/>
      <c r="D1455" s="34"/>
      <c r="E1455" s="34"/>
      <c r="F1455" s="34"/>
      <c r="G1455" s="34"/>
      <c r="O1455" s="34"/>
      <c r="P1455" s="34"/>
      <c r="Q1455" s="34"/>
      <c r="R1455" s="34"/>
      <c r="S1455" s="34"/>
      <c r="T1455" s="34"/>
      <c r="U1455" s="34"/>
      <c r="V1455" s="34"/>
      <c r="W1455" s="34"/>
      <c r="X1455" s="34"/>
      <c r="Y1455" s="34"/>
      <c r="Z1455" s="34"/>
      <c r="AA1455" s="34"/>
      <c r="AB1455" s="34"/>
    </row>
    <row r="1456" spans="1:28">
      <c r="A1456" s="34"/>
      <c r="B1456" s="34"/>
      <c r="C1456" s="34"/>
      <c r="D1456" s="34"/>
      <c r="E1456" s="34"/>
      <c r="F1456" s="34"/>
      <c r="G1456" s="34"/>
      <c r="O1456" s="34"/>
      <c r="P1456" s="34"/>
      <c r="Q1456" s="34"/>
      <c r="R1456" s="34"/>
      <c r="S1456" s="34"/>
      <c r="T1456" s="34"/>
      <c r="U1456" s="34"/>
      <c r="V1456" s="34"/>
      <c r="W1456" s="34"/>
      <c r="X1456" s="34"/>
      <c r="Y1456" s="34"/>
      <c r="Z1456" s="34"/>
      <c r="AA1456" s="34"/>
      <c r="AB1456" s="34"/>
    </row>
    <row r="1457" spans="1:28">
      <c r="A1457" s="34"/>
      <c r="B1457" s="34"/>
      <c r="C1457" s="34"/>
      <c r="D1457" s="34"/>
      <c r="E1457" s="34"/>
      <c r="F1457" s="34"/>
      <c r="G1457" s="34"/>
      <c r="O1457" s="34"/>
      <c r="P1457" s="34"/>
      <c r="Q1457" s="34"/>
      <c r="R1457" s="34"/>
      <c r="S1457" s="34"/>
      <c r="T1457" s="34"/>
      <c r="U1457" s="34"/>
      <c r="V1457" s="34"/>
      <c r="W1457" s="34"/>
      <c r="X1457" s="34"/>
      <c r="Y1457" s="34"/>
      <c r="Z1457" s="34"/>
      <c r="AA1457" s="34"/>
      <c r="AB1457" s="34"/>
    </row>
    <row r="1458" spans="1:28">
      <c r="A1458" s="34"/>
      <c r="B1458" s="34"/>
      <c r="C1458" s="34"/>
      <c r="D1458" s="34"/>
      <c r="E1458" s="34"/>
      <c r="F1458" s="34"/>
      <c r="G1458" s="34"/>
      <c r="O1458" s="34"/>
      <c r="P1458" s="34"/>
      <c r="Q1458" s="34"/>
      <c r="R1458" s="34"/>
      <c r="S1458" s="34"/>
      <c r="T1458" s="34"/>
      <c r="U1458" s="34"/>
      <c r="V1458" s="34"/>
      <c r="W1458" s="34"/>
      <c r="X1458" s="34"/>
      <c r="Y1458" s="34"/>
      <c r="Z1458" s="34"/>
      <c r="AA1458" s="34"/>
      <c r="AB1458" s="34"/>
    </row>
    <row r="1459" spans="1:28">
      <c r="A1459" s="34"/>
      <c r="B1459" s="34"/>
      <c r="C1459" s="34"/>
      <c r="D1459" s="34"/>
      <c r="E1459" s="34"/>
      <c r="F1459" s="34"/>
      <c r="G1459" s="34"/>
      <c r="O1459" s="34"/>
      <c r="P1459" s="34"/>
      <c r="Q1459" s="34"/>
      <c r="R1459" s="34"/>
      <c r="S1459" s="34"/>
      <c r="T1459" s="34"/>
      <c r="U1459" s="34"/>
      <c r="V1459" s="34"/>
      <c r="W1459" s="34"/>
      <c r="X1459" s="34"/>
      <c r="Y1459" s="34"/>
      <c r="Z1459" s="34"/>
      <c r="AA1459" s="34"/>
      <c r="AB1459" s="34"/>
    </row>
    <row r="1460" spans="1:28">
      <c r="A1460" s="34"/>
      <c r="B1460" s="34"/>
      <c r="C1460" s="34"/>
      <c r="D1460" s="34"/>
      <c r="E1460" s="34"/>
      <c r="F1460" s="34"/>
      <c r="G1460" s="34"/>
      <c r="O1460" s="34"/>
      <c r="P1460" s="34"/>
      <c r="Q1460" s="34"/>
      <c r="R1460" s="34"/>
      <c r="S1460" s="34"/>
      <c r="T1460" s="34"/>
      <c r="U1460" s="34"/>
      <c r="V1460" s="34"/>
      <c r="W1460" s="34"/>
      <c r="X1460" s="34"/>
      <c r="Y1460" s="34"/>
      <c r="Z1460" s="34"/>
      <c r="AA1460" s="34"/>
      <c r="AB1460" s="34"/>
    </row>
    <row r="1461" spans="1:28">
      <c r="A1461" s="34"/>
      <c r="B1461" s="34"/>
      <c r="C1461" s="34"/>
      <c r="D1461" s="34"/>
      <c r="E1461" s="34"/>
      <c r="F1461" s="34"/>
      <c r="G1461" s="34"/>
      <c r="O1461" s="34"/>
      <c r="P1461" s="34"/>
      <c r="Q1461" s="34"/>
      <c r="R1461" s="34"/>
      <c r="S1461" s="34"/>
      <c r="T1461" s="34"/>
      <c r="U1461" s="34"/>
      <c r="V1461" s="34"/>
      <c r="W1461" s="34"/>
      <c r="X1461" s="34"/>
      <c r="Y1461" s="34"/>
      <c r="Z1461" s="34"/>
      <c r="AA1461" s="34"/>
      <c r="AB1461" s="34"/>
    </row>
    <row r="1462" spans="1:28">
      <c r="A1462" s="34"/>
      <c r="B1462" s="34"/>
      <c r="C1462" s="34"/>
      <c r="D1462" s="34"/>
      <c r="E1462" s="34"/>
      <c r="F1462" s="34"/>
      <c r="G1462" s="34"/>
      <c r="O1462" s="34"/>
      <c r="P1462" s="34"/>
      <c r="Q1462" s="34"/>
      <c r="R1462" s="34"/>
      <c r="S1462" s="34"/>
      <c r="T1462" s="34"/>
      <c r="U1462" s="34"/>
      <c r="V1462" s="34"/>
      <c r="W1462" s="34"/>
      <c r="X1462" s="34"/>
      <c r="Y1462" s="34"/>
      <c r="Z1462" s="34"/>
      <c r="AA1462" s="34"/>
      <c r="AB1462" s="34"/>
    </row>
    <row r="1463" spans="1:28">
      <c r="A1463" s="34"/>
      <c r="B1463" s="34"/>
      <c r="C1463" s="34"/>
      <c r="D1463" s="34"/>
      <c r="E1463" s="34"/>
      <c r="F1463" s="34"/>
      <c r="G1463" s="34"/>
      <c r="O1463" s="34"/>
      <c r="P1463" s="34"/>
      <c r="Q1463" s="34"/>
      <c r="R1463" s="34"/>
      <c r="S1463" s="34"/>
      <c r="T1463" s="34"/>
      <c r="U1463" s="34"/>
      <c r="V1463" s="34"/>
      <c r="W1463" s="34"/>
      <c r="X1463" s="34"/>
      <c r="Y1463" s="34"/>
      <c r="Z1463" s="34"/>
      <c r="AA1463" s="34"/>
      <c r="AB1463" s="34"/>
    </row>
    <row r="1464" spans="1:28">
      <c r="A1464" s="34"/>
      <c r="B1464" s="34"/>
      <c r="C1464" s="34"/>
      <c r="D1464" s="34"/>
      <c r="E1464" s="34"/>
      <c r="F1464" s="34"/>
      <c r="G1464" s="34"/>
      <c r="O1464" s="34"/>
      <c r="P1464" s="34"/>
      <c r="Q1464" s="34"/>
      <c r="R1464" s="34"/>
      <c r="S1464" s="34"/>
      <c r="T1464" s="34"/>
      <c r="U1464" s="34"/>
      <c r="V1464" s="34"/>
      <c r="W1464" s="34"/>
      <c r="X1464" s="34"/>
      <c r="Y1464" s="34"/>
      <c r="Z1464" s="34"/>
      <c r="AA1464" s="34"/>
      <c r="AB1464" s="34"/>
    </row>
    <row r="1465" spans="1:28">
      <c r="A1465" s="34"/>
      <c r="B1465" s="34"/>
      <c r="C1465" s="34"/>
      <c r="D1465" s="34"/>
      <c r="E1465" s="34"/>
      <c r="F1465" s="34"/>
      <c r="G1465" s="34"/>
      <c r="O1465" s="34"/>
      <c r="P1465" s="34"/>
      <c r="Q1465" s="34"/>
      <c r="R1465" s="34"/>
      <c r="S1465" s="34"/>
      <c r="T1465" s="34"/>
      <c r="U1465" s="34"/>
      <c r="V1465" s="34"/>
      <c r="W1465" s="34"/>
      <c r="X1465" s="34"/>
      <c r="Y1465" s="34"/>
      <c r="Z1465" s="34"/>
      <c r="AA1465" s="34"/>
      <c r="AB1465" s="34"/>
    </row>
    <row r="1466" spans="1:28">
      <c r="A1466" s="34"/>
      <c r="B1466" s="34"/>
      <c r="C1466" s="34"/>
      <c r="D1466" s="34"/>
      <c r="E1466" s="34"/>
      <c r="F1466" s="34"/>
      <c r="G1466" s="34"/>
      <c r="O1466" s="34"/>
      <c r="P1466" s="34"/>
      <c r="Q1466" s="34"/>
      <c r="R1466" s="34"/>
      <c r="S1466" s="34"/>
      <c r="T1466" s="34"/>
      <c r="U1466" s="34"/>
      <c r="V1466" s="34"/>
      <c r="W1466" s="34"/>
      <c r="X1466" s="34"/>
      <c r="Y1466" s="34"/>
      <c r="Z1466" s="34"/>
      <c r="AA1466" s="34"/>
      <c r="AB1466" s="34"/>
    </row>
    <row r="1467" spans="1:28">
      <c r="A1467" s="34"/>
      <c r="B1467" s="34"/>
      <c r="C1467" s="34"/>
      <c r="D1467" s="34"/>
      <c r="E1467" s="34"/>
      <c r="F1467" s="34"/>
      <c r="G1467" s="34"/>
      <c r="O1467" s="34"/>
      <c r="P1467" s="34"/>
      <c r="Q1467" s="34"/>
      <c r="R1467" s="34"/>
      <c r="S1467" s="34"/>
      <c r="T1467" s="34"/>
      <c r="U1467" s="34"/>
      <c r="V1467" s="34"/>
      <c r="W1467" s="34"/>
      <c r="X1467" s="34"/>
      <c r="Y1467" s="34"/>
      <c r="Z1467" s="34"/>
      <c r="AA1467" s="34"/>
      <c r="AB1467" s="34"/>
    </row>
    <row r="1468" spans="1:28">
      <c r="A1468" s="34"/>
      <c r="B1468" s="34"/>
      <c r="C1468" s="34"/>
      <c r="D1468" s="34"/>
      <c r="E1468" s="34"/>
      <c r="F1468" s="34"/>
      <c r="G1468" s="34"/>
      <c r="O1468" s="34"/>
      <c r="P1468" s="34"/>
      <c r="Q1468" s="34"/>
      <c r="R1468" s="34"/>
      <c r="S1468" s="34"/>
      <c r="T1468" s="34"/>
      <c r="U1468" s="34"/>
      <c r="V1468" s="34"/>
      <c r="W1468" s="34"/>
      <c r="X1468" s="34"/>
      <c r="Y1468" s="34"/>
      <c r="Z1468" s="34"/>
      <c r="AA1468" s="34"/>
      <c r="AB1468" s="34"/>
    </row>
    <row r="1469" spans="1:28">
      <c r="A1469" s="34"/>
      <c r="B1469" s="34"/>
      <c r="C1469" s="34"/>
      <c r="D1469" s="34"/>
      <c r="E1469" s="34"/>
      <c r="F1469" s="34"/>
      <c r="G1469" s="34"/>
      <c r="O1469" s="34"/>
      <c r="P1469" s="34"/>
      <c r="Q1469" s="34"/>
      <c r="R1469" s="34"/>
      <c r="S1469" s="34"/>
      <c r="T1469" s="34"/>
      <c r="U1469" s="34"/>
      <c r="V1469" s="34"/>
      <c r="W1469" s="34"/>
      <c r="X1469" s="34"/>
      <c r="Y1469" s="34"/>
      <c r="Z1469" s="34"/>
      <c r="AA1469" s="34"/>
      <c r="AB1469" s="34"/>
    </row>
    <row r="1470" spans="1:28">
      <c r="A1470" s="34"/>
      <c r="B1470" s="34"/>
      <c r="C1470" s="34"/>
      <c r="D1470" s="34"/>
      <c r="E1470" s="34"/>
      <c r="F1470" s="34"/>
      <c r="G1470" s="34"/>
      <c r="O1470" s="34"/>
      <c r="P1470" s="34"/>
      <c r="Q1470" s="34"/>
      <c r="R1470" s="34"/>
      <c r="S1470" s="34"/>
      <c r="T1470" s="34"/>
      <c r="U1470" s="34"/>
      <c r="V1470" s="34"/>
      <c r="W1470" s="34"/>
      <c r="X1470" s="34"/>
      <c r="Y1470" s="34"/>
      <c r="Z1470" s="34"/>
      <c r="AA1470" s="34"/>
      <c r="AB1470" s="34"/>
    </row>
    <row r="1471" spans="1:28">
      <c r="A1471" s="34"/>
      <c r="B1471" s="34"/>
      <c r="C1471" s="34"/>
      <c r="D1471" s="34"/>
      <c r="E1471" s="34"/>
      <c r="F1471" s="34"/>
      <c r="G1471" s="34"/>
      <c r="O1471" s="34"/>
      <c r="P1471" s="34"/>
      <c r="Q1471" s="34"/>
      <c r="R1471" s="34"/>
      <c r="S1471" s="34"/>
      <c r="T1471" s="34"/>
      <c r="U1471" s="34"/>
      <c r="V1471" s="34"/>
      <c r="W1471" s="34"/>
      <c r="X1471" s="34"/>
      <c r="Y1471" s="34"/>
      <c r="Z1471" s="34"/>
      <c r="AA1471" s="34"/>
      <c r="AB1471" s="34"/>
    </row>
    <row r="1472" spans="1:28">
      <c r="A1472" s="34"/>
      <c r="B1472" s="34"/>
      <c r="C1472" s="34"/>
      <c r="D1472" s="34"/>
      <c r="E1472" s="34"/>
      <c r="F1472" s="34"/>
      <c r="G1472" s="34"/>
      <c r="O1472" s="34"/>
      <c r="P1472" s="34"/>
      <c r="Q1472" s="34"/>
      <c r="R1472" s="34"/>
      <c r="S1472" s="34"/>
      <c r="T1472" s="34"/>
      <c r="U1472" s="34"/>
      <c r="V1472" s="34"/>
      <c r="W1472" s="34"/>
      <c r="X1472" s="34"/>
      <c r="Y1472" s="34"/>
      <c r="Z1472" s="34"/>
      <c r="AA1472" s="34"/>
      <c r="AB1472" s="34"/>
    </row>
    <row r="1473" spans="1:28">
      <c r="A1473" s="34"/>
      <c r="B1473" s="34"/>
      <c r="C1473" s="34"/>
      <c r="D1473" s="34"/>
      <c r="E1473" s="34"/>
      <c r="F1473" s="34"/>
      <c r="G1473" s="34"/>
      <c r="O1473" s="34"/>
      <c r="P1473" s="34"/>
      <c r="Q1473" s="34"/>
      <c r="R1473" s="34"/>
      <c r="S1473" s="34"/>
      <c r="T1473" s="34"/>
      <c r="U1473" s="34"/>
      <c r="V1473" s="34"/>
      <c r="W1473" s="34"/>
      <c r="X1473" s="34"/>
      <c r="Y1473" s="34"/>
      <c r="Z1473" s="34"/>
      <c r="AA1473" s="34"/>
      <c r="AB1473" s="34"/>
    </row>
    <row r="1474" spans="1:28">
      <c r="A1474" s="34"/>
      <c r="B1474" s="34"/>
      <c r="C1474" s="34"/>
      <c r="D1474" s="34"/>
      <c r="E1474" s="34"/>
      <c r="F1474" s="34"/>
      <c r="G1474" s="34"/>
      <c r="O1474" s="34"/>
      <c r="P1474" s="34"/>
      <c r="Q1474" s="34"/>
      <c r="R1474" s="34"/>
      <c r="S1474" s="34"/>
      <c r="T1474" s="34"/>
      <c r="U1474" s="34"/>
      <c r="V1474" s="34"/>
      <c r="W1474" s="34"/>
      <c r="X1474" s="34"/>
      <c r="Y1474" s="34"/>
      <c r="Z1474" s="34"/>
      <c r="AA1474" s="34"/>
      <c r="AB1474" s="34"/>
    </row>
    <row r="1475" spans="1:28">
      <c r="A1475" s="34"/>
      <c r="B1475" s="34"/>
      <c r="C1475" s="34"/>
      <c r="D1475" s="34"/>
      <c r="E1475" s="34"/>
      <c r="F1475" s="34"/>
      <c r="G1475" s="34"/>
      <c r="O1475" s="34"/>
      <c r="P1475" s="34"/>
      <c r="Q1475" s="34"/>
      <c r="R1475" s="34"/>
      <c r="S1475" s="34"/>
      <c r="T1475" s="34"/>
      <c r="U1475" s="34"/>
      <c r="V1475" s="34"/>
      <c r="W1475" s="34"/>
      <c r="X1475" s="34"/>
      <c r="Y1475" s="34"/>
      <c r="Z1475" s="34"/>
      <c r="AA1475" s="34"/>
      <c r="AB1475" s="34"/>
    </row>
    <row r="1476" spans="1:28">
      <c r="A1476" s="34"/>
      <c r="B1476" s="34"/>
      <c r="C1476" s="34"/>
      <c r="D1476" s="34"/>
      <c r="E1476" s="34"/>
      <c r="F1476" s="34"/>
      <c r="G1476" s="34"/>
      <c r="O1476" s="34"/>
      <c r="P1476" s="34"/>
      <c r="Q1476" s="34"/>
      <c r="R1476" s="34"/>
      <c r="S1476" s="34"/>
      <c r="T1476" s="34"/>
      <c r="U1476" s="34"/>
      <c r="V1476" s="34"/>
      <c r="W1476" s="34"/>
      <c r="X1476" s="34"/>
      <c r="Y1476" s="34"/>
      <c r="Z1476" s="34"/>
      <c r="AA1476" s="34"/>
      <c r="AB1476" s="34"/>
    </row>
    <row r="1477" spans="1:28">
      <c r="A1477" s="34"/>
      <c r="B1477" s="34"/>
      <c r="C1477" s="34"/>
      <c r="D1477" s="34"/>
      <c r="E1477" s="34"/>
      <c r="F1477" s="34"/>
      <c r="G1477" s="34"/>
      <c r="O1477" s="34"/>
      <c r="P1477" s="34"/>
      <c r="Q1477" s="34"/>
      <c r="R1477" s="34"/>
      <c r="S1477" s="34"/>
      <c r="T1477" s="34"/>
      <c r="U1477" s="34"/>
      <c r="V1477" s="34"/>
      <c r="W1477" s="34"/>
      <c r="X1477" s="34"/>
      <c r="Y1477" s="34"/>
      <c r="Z1477" s="34"/>
      <c r="AA1477" s="34"/>
      <c r="AB1477" s="34"/>
    </row>
    <row r="1478" spans="1:28">
      <c r="A1478" s="34"/>
      <c r="B1478" s="34"/>
      <c r="C1478" s="34"/>
      <c r="D1478" s="34"/>
      <c r="E1478" s="34"/>
      <c r="F1478" s="34"/>
      <c r="G1478" s="34"/>
      <c r="O1478" s="34"/>
      <c r="P1478" s="34"/>
      <c r="Q1478" s="34"/>
      <c r="R1478" s="34"/>
      <c r="S1478" s="34"/>
      <c r="T1478" s="34"/>
      <c r="U1478" s="34"/>
      <c r="V1478" s="34"/>
      <c r="W1478" s="34"/>
      <c r="X1478" s="34"/>
      <c r="Y1478" s="34"/>
      <c r="Z1478" s="34"/>
      <c r="AA1478" s="34"/>
      <c r="AB1478" s="34"/>
    </row>
    <row r="1479" spans="1:28">
      <c r="A1479" s="34"/>
      <c r="B1479" s="34"/>
      <c r="C1479" s="34"/>
      <c r="D1479" s="34"/>
      <c r="E1479" s="34"/>
      <c r="F1479" s="34"/>
      <c r="G1479" s="34"/>
      <c r="O1479" s="34"/>
      <c r="P1479" s="34"/>
      <c r="Q1479" s="34"/>
      <c r="R1479" s="34"/>
      <c r="S1479" s="34"/>
      <c r="T1479" s="34"/>
      <c r="U1479" s="34"/>
      <c r="V1479" s="34"/>
      <c r="W1479" s="34"/>
      <c r="X1479" s="34"/>
      <c r="Y1479" s="34"/>
      <c r="Z1479" s="34"/>
      <c r="AA1479" s="34"/>
      <c r="AB1479" s="34"/>
    </row>
    <row r="1480" spans="1:28">
      <c r="A1480" s="34"/>
      <c r="B1480" s="34"/>
      <c r="C1480" s="34"/>
      <c r="D1480" s="34"/>
      <c r="E1480" s="34"/>
      <c r="F1480" s="34"/>
      <c r="G1480" s="34"/>
      <c r="O1480" s="34"/>
      <c r="P1480" s="34"/>
      <c r="Q1480" s="34"/>
      <c r="R1480" s="34"/>
      <c r="S1480" s="34"/>
      <c r="T1480" s="34"/>
      <c r="U1480" s="34"/>
      <c r="V1480" s="34"/>
      <c r="W1480" s="34"/>
      <c r="X1480" s="34"/>
      <c r="Y1480" s="34"/>
      <c r="Z1480" s="34"/>
      <c r="AA1480" s="34"/>
      <c r="AB1480" s="34"/>
    </row>
    <row r="1481" spans="1:28">
      <c r="A1481" s="34"/>
      <c r="B1481" s="34"/>
      <c r="C1481" s="34"/>
      <c r="D1481" s="34"/>
      <c r="E1481" s="34"/>
      <c r="F1481" s="34"/>
      <c r="G1481" s="34"/>
      <c r="O1481" s="34"/>
      <c r="P1481" s="34"/>
      <c r="Q1481" s="34"/>
      <c r="R1481" s="34"/>
      <c r="S1481" s="34"/>
      <c r="T1481" s="34"/>
      <c r="U1481" s="34"/>
      <c r="V1481" s="34"/>
      <c r="W1481" s="34"/>
      <c r="X1481" s="34"/>
      <c r="Y1481" s="34"/>
      <c r="Z1481" s="34"/>
      <c r="AA1481" s="34"/>
      <c r="AB1481" s="34"/>
    </row>
    <row r="1482" spans="1:28">
      <c r="A1482" s="34"/>
      <c r="B1482" s="34"/>
      <c r="C1482" s="34"/>
      <c r="D1482" s="34"/>
      <c r="E1482" s="34"/>
      <c r="F1482" s="34"/>
      <c r="G1482" s="34"/>
      <c r="O1482" s="34"/>
      <c r="P1482" s="34"/>
      <c r="Q1482" s="34"/>
      <c r="R1482" s="34"/>
      <c r="S1482" s="34"/>
      <c r="T1482" s="34"/>
      <c r="U1482" s="34"/>
      <c r="V1482" s="34"/>
      <c r="W1482" s="34"/>
      <c r="X1482" s="34"/>
      <c r="Y1482" s="34"/>
      <c r="Z1482" s="34"/>
      <c r="AA1482" s="34"/>
      <c r="AB1482" s="34"/>
    </row>
    <row r="1483" spans="1:28">
      <c r="A1483" s="34"/>
      <c r="B1483" s="34"/>
      <c r="C1483" s="34"/>
      <c r="D1483" s="34"/>
      <c r="E1483" s="34"/>
      <c r="F1483" s="34"/>
      <c r="G1483" s="34"/>
      <c r="O1483" s="34"/>
      <c r="P1483" s="34"/>
      <c r="Q1483" s="34"/>
      <c r="R1483" s="34"/>
      <c r="S1483" s="34"/>
      <c r="T1483" s="34"/>
      <c r="U1483" s="34"/>
      <c r="V1483" s="34"/>
      <c r="W1483" s="34"/>
      <c r="X1483" s="34"/>
      <c r="Y1483" s="34"/>
      <c r="Z1483" s="34"/>
      <c r="AA1483" s="34"/>
      <c r="AB1483" s="34"/>
    </row>
    <row r="1484" spans="1:28">
      <c r="A1484" s="34"/>
      <c r="B1484" s="34"/>
      <c r="C1484" s="34"/>
      <c r="D1484" s="34"/>
      <c r="E1484" s="34"/>
      <c r="F1484" s="34"/>
      <c r="G1484" s="34"/>
      <c r="O1484" s="34"/>
      <c r="P1484" s="34"/>
      <c r="Q1484" s="34"/>
      <c r="R1484" s="34"/>
      <c r="S1484" s="34"/>
      <c r="T1484" s="34"/>
      <c r="U1484" s="34"/>
      <c r="V1484" s="34"/>
      <c r="W1484" s="34"/>
      <c r="X1484" s="34"/>
      <c r="Y1484" s="34"/>
      <c r="Z1484" s="34"/>
      <c r="AA1484" s="34"/>
      <c r="AB1484" s="34"/>
    </row>
    <row r="1485" spans="1:28">
      <c r="A1485" s="34"/>
      <c r="B1485" s="34"/>
      <c r="C1485" s="34"/>
      <c r="D1485" s="34"/>
      <c r="E1485" s="34"/>
      <c r="F1485" s="34"/>
      <c r="G1485" s="34"/>
      <c r="O1485" s="34"/>
      <c r="P1485" s="34"/>
      <c r="Q1485" s="34"/>
      <c r="R1485" s="34"/>
      <c r="S1485" s="34"/>
      <c r="T1485" s="34"/>
      <c r="U1485" s="34"/>
      <c r="V1485" s="34"/>
      <c r="W1485" s="34"/>
      <c r="X1485" s="34"/>
      <c r="Y1485" s="34"/>
      <c r="Z1485" s="34"/>
      <c r="AA1485" s="34"/>
      <c r="AB1485" s="34"/>
    </row>
    <row r="1486" spans="1:28">
      <c r="A1486" s="34"/>
      <c r="B1486" s="34"/>
      <c r="C1486" s="34"/>
      <c r="D1486" s="34"/>
      <c r="E1486" s="34"/>
      <c r="F1486" s="34"/>
      <c r="G1486" s="34"/>
      <c r="O1486" s="34"/>
      <c r="P1486" s="34"/>
      <c r="Q1486" s="34"/>
      <c r="R1486" s="34"/>
      <c r="S1486" s="34"/>
      <c r="T1486" s="34"/>
      <c r="U1486" s="34"/>
      <c r="V1486" s="34"/>
      <c r="W1486" s="34"/>
      <c r="X1486" s="34"/>
      <c r="Y1486" s="34"/>
      <c r="Z1486" s="34"/>
      <c r="AA1486" s="34"/>
      <c r="AB1486" s="34"/>
    </row>
    <row r="1487" spans="1:28">
      <c r="A1487" s="34"/>
      <c r="B1487" s="34"/>
      <c r="C1487" s="34"/>
      <c r="D1487" s="34"/>
      <c r="E1487" s="34"/>
      <c r="F1487" s="34"/>
      <c r="G1487" s="34"/>
      <c r="O1487" s="34"/>
      <c r="P1487" s="34"/>
      <c r="Q1487" s="34"/>
      <c r="R1487" s="34"/>
      <c r="S1487" s="34"/>
      <c r="T1487" s="34"/>
      <c r="U1487" s="34"/>
      <c r="V1487" s="34"/>
      <c r="W1487" s="34"/>
      <c r="X1487" s="34"/>
      <c r="Y1487" s="34"/>
      <c r="Z1487" s="34"/>
      <c r="AA1487" s="34"/>
      <c r="AB1487" s="34"/>
    </row>
    <row r="1488" spans="1:28">
      <c r="A1488" s="34"/>
      <c r="B1488" s="34"/>
      <c r="C1488" s="34"/>
      <c r="D1488" s="34"/>
      <c r="E1488" s="34"/>
      <c r="F1488" s="34"/>
      <c r="G1488" s="34"/>
      <c r="O1488" s="34"/>
      <c r="P1488" s="34"/>
      <c r="Q1488" s="34"/>
      <c r="R1488" s="34"/>
      <c r="S1488" s="34"/>
      <c r="T1488" s="34"/>
      <c r="U1488" s="34"/>
      <c r="V1488" s="34"/>
      <c r="W1488" s="34"/>
      <c r="X1488" s="34"/>
      <c r="Y1488" s="34"/>
      <c r="Z1488" s="34"/>
      <c r="AA1488" s="34"/>
      <c r="AB1488" s="34"/>
    </row>
    <row r="1489" spans="1:28">
      <c r="A1489" s="34"/>
      <c r="B1489" s="34"/>
      <c r="C1489" s="34"/>
      <c r="D1489" s="34"/>
      <c r="E1489" s="34"/>
      <c r="F1489" s="34"/>
      <c r="G1489" s="34"/>
      <c r="O1489" s="34"/>
      <c r="P1489" s="34"/>
      <c r="Q1489" s="34"/>
      <c r="R1489" s="34"/>
      <c r="S1489" s="34"/>
      <c r="T1489" s="34"/>
      <c r="U1489" s="34"/>
      <c r="V1489" s="34"/>
      <c r="W1489" s="34"/>
      <c r="X1489" s="34"/>
      <c r="Y1489" s="34"/>
      <c r="Z1489" s="34"/>
      <c r="AA1489" s="34"/>
      <c r="AB1489" s="34"/>
    </row>
    <row r="1490" spans="1:28">
      <c r="A1490" s="34"/>
      <c r="B1490" s="34"/>
      <c r="C1490" s="34"/>
      <c r="D1490" s="34"/>
      <c r="E1490" s="34"/>
      <c r="F1490" s="34"/>
      <c r="G1490" s="34"/>
      <c r="O1490" s="34"/>
      <c r="P1490" s="34"/>
      <c r="Q1490" s="34"/>
      <c r="R1490" s="34"/>
      <c r="S1490" s="34"/>
      <c r="T1490" s="34"/>
      <c r="U1490" s="34"/>
      <c r="V1490" s="34"/>
      <c r="W1490" s="34"/>
      <c r="X1490" s="34"/>
      <c r="Y1490" s="34"/>
      <c r="Z1490" s="34"/>
      <c r="AA1490" s="34"/>
      <c r="AB1490" s="34"/>
    </row>
    <row r="1491" spans="1:28">
      <c r="A1491" s="34"/>
      <c r="B1491" s="34"/>
      <c r="C1491" s="34"/>
      <c r="D1491" s="34"/>
      <c r="E1491" s="34"/>
      <c r="F1491" s="34"/>
      <c r="G1491" s="34"/>
      <c r="O1491" s="34"/>
      <c r="P1491" s="34"/>
      <c r="Q1491" s="34"/>
      <c r="R1491" s="34"/>
      <c r="S1491" s="34"/>
      <c r="T1491" s="34"/>
      <c r="U1491" s="34"/>
      <c r="V1491" s="34"/>
      <c r="W1491" s="34"/>
      <c r="X1491" s="34"/>
      <c r="Y1491" s="34"/>
      <c r="Z1491" s="34"/>
      <c r="AA1491" s="34"/>
      <c r="AB1491" s="34"/>
    </row>
    <row r="1492" spans="1:28">
      <c r="A1492" s="34"/>
      <c r="B1492" s="34"/>
      <c r="C1492" s="34"/>
      <c r="D1492" s="34"/>
      <c r="E1492" s="34"/>
      <c r="F1492" s="34"/>
      <c r="G1492" s="34"/>
      <c r="O1492" s="34"/>
      <c r="P1492" s="34"/>
      <c r="Q1492" s="34"/>
      <c r="R1492" s="34"/>
      <c r="S1492" s="34"/>
      <c r="T1492" s="34"/>
      <c r="U1492" s="34"/>
      <c r="V1492" s="34"/>
      <c r="W1492" s="34"/>
      <c r="X1492" s="34"/>
      <c r="Y1492" s="34"/>
      <c r="Z1492" s="34"/>
      <c r="AA1492" s="34"/>
      <c r="AB1492" s="34"/>
    </row>
    <row r="1493" spans="1:28">
      <c r="A1493" s="34"/>
      <c r="B1493" s="34"/>
      <c r="C1493" s="34"/>
      <c r="D1493" s="34"/>
      <c r="E1493" s="34"/>
      <c r="F1493" s="34"/>
      <c r="G1493" s="34"/>
      <c r="O1493" s="34"/>
      <c r="P1493" s="34"/>
      <c r="Q1493" s="34"/>
      <c r="R1493" s="34"/>
      <c r="S1493" s="34"/>
      <c r="T1493" s="34"/>
      <c r="U1493" s="34"/>
      <c r="V1493" s="34"/>
      <c r="W1493" s="34"/>
      <c r="X1493" s="34"/>
      <c r="Y1493" s="34"/>
      <c r="Z1493" s="34"/>
      <c r="AA1493" s="34"/>
      <c r="AB1493" s="34"/>
    </row>
    <row r="1494" spans="1:28">
      <c r="A1494" s="34"/>
      <c r="B1494" s="34"/>
      <c r="C1494" s="34"/>
      <c r="D1494" s="34"/>
      <c r="E1494" s="34"/>
      <c r="F1494" s="34"/>
      <c r="G1494" s="34"/>
      <c r="O1494" s="34"/>
      <c r="P1494" s="34"/>
      <c r="Q1494" s="34"/>
      <c r="R1494" s="34"/>
      <c r="S1494" s="34"/>
      <c r="T1494" s="34"/>
      <c r="U1494" s="34"/>
      <c r="V1494" s="34"/>
      <c r="W1494" s="34"/>
      <c r="X1494" s="34"/>
      <c r="Y1494" s="34"/>
      <c r="Z1494" s="34"/>
      <c r="AA1494" s="34"/>
      <c r="AB1494" s="34"/>
    </row>
    <row r="1495" spans="1:28">
      <c r="A1495" s="34"/>
      <c r="B1495" s="34"/>
      <c r="C1495" s="34"/>
      <c r="D1495" s="34"/>
      <c r="E1495" s="34"/>
      <c r="F1495" s="34"/>
      <c r="G1495" s="34"/>
      <c r="O1495" s="34"/>
      <c r="P1495" s="34"/>
      <c r="Q1495" s="34"/>
      <c r="R1495" s="34"/>
      <c r="S1495" s="34"/>
      <c r="T1495" s="34"/>
      <c r="U1495" s="34"/>
      <c r="V1495" s="34"/>
      <c r="W1495" s="34"/>
      <c r="X1495" s="34"/>
      <c r="Y1495" s="34"/>
      <c r="Z1495" s="34"/>
      <c r="AA1495" s="34"/>
      <c r="AB1495" s="34"/>
    </row>
    <row r="1496" spans="1:28">
      <c r="A1496" s="34"/>
      <c r="B1496" s="34"/>
      <c r="C1496" s="34"/>
      <c r="D1496" s="34"/>
      <c r="E1496" s="34"/>
      <c r="F1496" s="34"/>
      <c r="G1496" s="34"/>
      <c r="O1496" s="34"/>
      <c r="P1496" s="34"/>
      <c r="Q1496" s="34"/>
      <c r="R1496" s="34"/>
      <c r="S1496" s="34"/>
      <c r="T1496" s="34"/>
      <c r="U1496" s="34"/>
      <c r="V1496" s="34"/>
      <c r="W1496" s="34"/>
      <c r="X1496" s="34"/>
      <c r="Y1496" s="34"/>
      <c r="Z1496" s="34"/>
      <c r="AA1496" s="34"/>
      <c r="AB1496" s="34"/>
    </row>
    <row r="1497" spans="1:28">
      <c r="A1497" s="34"/>
      <c r="B1497" s="34"/>
      <c r="C1497" s="34"/>
      <c r="D1497" s="34"/>
      <c r="E1497" s="34"/>
      <c r="F1497" s="34"/>
      <c r="G1497" s="34"/>
      <c r="O1497" s="34"/>
      <c r="P1497" s="34"/>
      <c r="Q1497" s="34"/>
      <c r="R1497" s="34"/>
      <c r="S1497" s="34"/>
      <c r="T1497" s="34"/>
      <c r="U1497" s="34"/>
      <c r="V1497" s="34"/>
      <c r="W1497" s="34"/>
      <c r="X1497" s="34"/>
      <c r="Y1497" s="34"/>
      <c r="Z1497" s="34"/>
      <c r="AA1497" s="34"/>
      <c r="AB1497" s="34"/>
    </row>
    <row r="1498" spans="1:28">
      <c r="A1498" s="34"/>
      <c r="B1498" s="34"/>
      <c r="C1498" s="34"/>
      <c r="D1498" s="34"/>
      <c r="E1498" s="34"/>
      <c r="F1498" s="34"/>
      <c r="G1498" s="34"/>
      <c r="O1498" s="34"/>
      <c r="P1498" s="34"/>
      <c r="Q1498" s="34"/>
      <c r="R1498" s="34"/>
      <c r="S1498" s="34"/>
      <c r="T1498" s="34"/>
      <c r="U1498" s="34"/>
      <c r="V1498" s="34"/>
      <c r="W1498" s="34"/>
      <c r="X1498" s="34"/>
      <c r="Y1498" s="34"/>
      <c r="Z1498" s="34"/>
      <c r="AA1498" s="34"/>
      <c r="AB1498" s="34"/>
    </row>
    <row r="1499" spans="1:28">
      <c r="A1499" s="34"/>
      <c r="B1499" s="34"/>
      <c r="C1499" s="34"/>
      <c r="D1499" s="34"/>
      <c r="E1499" s="34"/>
      <c r="F1499" s="34"/>
      <c r="G1499" s="34"/>
      <c r="O1499" s="34"/>
      <c r="P1499" s="34"/>
      <c r="Q1499" s="34"/>
      <c r="R1499" s="34"/>
      <c r="S1499" s="34"/>
      <c r="T1499" s="34"/>
      <c r="U1499" s="34"/>
      <c r="V1499" s="34"/>
      <c r="W1499" s="34"/>
      <c r="X1499" s="34"/>
      <c r="Y1499" s="34"/>
      <c r="Z1499" s="34"/>
      <c r="AA1499" s="34"/>
      <c r="AB1499" s="34"/>
    </row>
    <row r="1500" spans="1:28">
      <c r="A1500" s="34"/>
      <c r="B1500" s="34"/>
      <c r="C1500" s="34"/>
      <c r="D1500" s="34"/>
      <c r="E1500" s="34"/>
      <c r="F1500" s="34"/>
      <c r="G1500" s="34"/>
      <c r="O1500" s="34"/>
      <c r="P1500" s="34"/>
      <c r="Q1500" s="34"/>
      <c r="R1500" s="34"/>
      <c r="S1500" s="34"/>
      <c r="T1500" s="34"/>
      <c r="U1500" s="34"/>
      <c r="V1500" s="34"/>
      <c r="W1500" s="34"/>
      <c r="X1500" s="34"/>
      <c r="Y1500" s="34"/>
      <c r="Z1500" s="34"/>
      <c r="AA1500" s="34"/>
      <c r="AB1500" s="34"/>
    </row>
    <row r="1501" spans="1:28">
      <c r="A1501" s="34"/>
      <c r="B1501" s="34"/>
      <c r="C1501" s="34"/>
      <c r="D1501" s="34"/>
      <c r="E1501" s="34"/>
      <c r="F1501" s="34"/>
      <c r="G1501" s="34"/>
      <c r="O1501" s="34"/>
      <c r="P1501" s="34"/>
      <c r="Q1501" s="34"/>
      <c r="R1501" s="34"/>
      <c r="S1501" s="34"/>
      <c r="T1501" s="34"/>
      <c r="U1501" s="34"/>
      <c r="V1501" s="34"/>
      <c r="W1501" s="34"/>
      <c r="X1501" s="34"/>
      <c r="Y1501" s="34"/>
      <c r="Z1501" s="34"/>
      <c r="AA1501" s="34"/>
      <c r="AB1501" s="34"/>
    </row>
    <row r="1502" spans="1:28">
      <c r="A1502" s="34"/>
      <c r="B1502" s="34"/>
      <c r="C1502" s="34"/>
      <c r="D1502" s="34"/>
      <c r="E1502" s="34"/>
      <c r="F1502" s="34"/>
      <c r="G1502" s="34"/>
      <c r="O1502" s="34"/>
      <c r="P1502" s="34"/>
      <c r="Q1502" s="34"/>
      <c r="R1502" s="34"/>
      <c r="S1502" s="34"/>
      <c r="T1502" s="34"/>
      <c r="U1502" s="34"/>
      <c r="V1502" s="34"/>
      <c r="W1502" s="34"/>
      <c r="X1502" s="34"/>
      <c r="Y1502" s="34"/>
      <c r="Z1502" s="34"/>
      <c r="AA1502" s="34"/>
      <c r="AB1502" s="34"/>
    </row>
    <row r="1503" spans="1:28">
      <c r="A1503" s="34"/>
      <c r="B1503" s="34"/>
      <c r="C1503" s="34"/>
      <c r="D1503" s="34"/>
      <c r="E1503" s="34"/>
      <c r="F1503" s="34"/>
      <c r="G1503" s="34"/>
      <c r="O1503" s="34"/>
      <c r="P1503" s="34"/>
      <c r="Q1503" s="34"/>
      <c r="R1503" s="34"/>
      <c r="S1503" s="34"/>
      <c r="T1503" s="34"/>
      <c r="U1503" s="34"/>
      <c r="V1503" s="34"/>
      <c r="W1503" s="34"/>
      <c r="X1503" s="34"/>
      <c r="Y1503" s="34"/>
      <c r="Z1503" s="34"/>
      <c r="AA1503" s="34"/>
      <c r="AB1503" s="34"/>
    </row>
    <row r="1504" spans="1:28">
      <c r="A1504" s="34"/>
      <c r="B1504" s="34"/>
      <c r="C1504" s="34"/>
      <c r="D1504" s="34"/>
      <c r="E1504" s="34"/>
      <c r="F1504" s="34"/>
      <c r="G1504" s="34"/>
      <c r="O1504" s="34"/>
      <c r="P1504" s="34"/>
      <c r="Q1504" s="34"/>
      <c r="R1504" s="34"/>
      <c r="S1504" s="34"/>
      <c r="T1504" s="34"/>
      <c r="U1504" s="34"/>
      <c r="V1504" s="34"/>
      <c r="W1504" s="34"/>
      <c r="X1504" s="34"/>
      <c r="Y1504" s="34"/>
      <c r="Z1504" s="34"/>
      <c r="AA1504" s="34"/>
      <c r="AB1504" s="34"/>
    </row>
    <row r="1505" spans="1:28">
      <c r="A1505" s="34"/>
      <c r="B1505" s="34"/>
      <c r="C1505" s="34"/>
      <c r="D1505" s="34"/>
      <c r="E1505" s="34"/>
      <c r="F1505" s="34"/>
      <c r="G1505" s="34"/>
      <c r="O1505" s="34"/>
      <c r="P1505" s="34"/>
      <c r="Q1505" s="34"/>
      <c r="R1505" s="34"/>
      <c r="S1505" s="34"/>
      <c r="T1505" s="34"/>
      <c r="U1505" s="34"/>
      <c r="V1505" s="34"/>
      <c r="W1505" s="34"/>
      <c r="X1505" s="34"/>
      <c r="Y1505" s="34"/>
      <c r="Z1505" s="34"/>
      <c r="AA1505" s="34"/>
      <c r="AB1505" s="34"/>
    </row>
    <row r="1506" spans="1:28">
      <c r="A1506" s="34"/>
      <c r="B1506" s="34"/>
      <c r="C1506" s="34"/>
      <c r="D1506" s="34"/>
      <c r="E1506" s="34"/>
      <c r="F1506" s="34"/>
      <c r="G1506" s="34"/>
      <c r="O1506" s="34"/>
      <c r="P1506" s="34"/>
      <c r="Q1506" s="34"/>
      <c r="R1506" s="34"/>
      <c r="S1506" s="34"/>
      <c r="T1506" s="34"/>
      <c r="U1506" s="34"/>
      <c r="V1506" s="34"/>
      <c r="W1506" s="34"/>
      <c r="X1506" s="34"/>
      <c r="Y1506" s="34"/>
      <c r="Z1506" s="34"/>
      <c r="AA1506" s="34"/>
      <c r="AB1506" s="34"/>
    </row>
    <row r="1507" spans="1:28">
      <c r="A1507" s="34"/>
      <c r="B1507" s="34"/>
      <c r="C1507" s="34"/>
      <c r="D1507" s="34"/>
      <c r="E1507" s="34"/>
      <c r="F1507" s="34"/>
      <c r="G1507" s="34"/>
      <c r="O1507" s="34"/>
      <c r="P1507" s="34"/>
      <c r="Q1507" s="34"/>
      <c r="R1507" s="34"/>
      <c r="S1507" s="34"/>
      <c r="T1507" s="34"/>
      <c r="U1507" s="34"/>
      <c r="V1507" s="34"/>
      <c r="W1507" s="34"/>
      <c r="X1507" s="34"/>
      <c r="Y1507" s="34"/>
      <c r="Z1507" s="34"/>
      <c r="AA1507" s="34"/>
      <c r="AB1507" s="34"/>
    </row>
    <row r="1508" spans="1:28">
      <c r="A1508" s="34"/>
      <c r="B1508" s="34"/>
      <c r="C1508" s="34"/>
      <c r="D1508" s="34"/>
      <c r="E1508" s="34"/>
      <c r="F1508" s="34"/>
      <c r="G1508" s="34"/>
      <c r="O1508" s="34"/>
      <c r="P1508" s="34"/>
      <c r="Q1508" s="34"/>
      <c r="R1508" s="34"/>
      <c r="S1508" s="34"/>
      <c r="T1508" s="34"/>
      <c r="U1508" s="34"/>
      <c r="V1508" s="34"/>
      <c r="W1508" s="34"/>
      <c r="X1508" s="34"/>
      <c r="Y1508" s="34"/>
      <c r="Z1508" s="34"/>
      <c r="AA1508" s="34"/>
      <c r="AB1508" s="34"/>
    </row>
    <row r="1509" spans="1:28">
      <c r="A1509" s="34"/>
      <c r="B1509" s="34"/>
      <c r="C1509" s="34"/>
      <c r="D1509" s="34"/>
      <c r="E1509" s="34"/>
      <c r="F1509" s="34"/>
      <c r="G1509" s="34"/>
      <c r="O1509" s="34"/>
      <c r="P1509" s="34"/>
      <c r="Q1509" s="34"/>
      <c r="R1509" s="34"/>
      <c r="S1509" s="34"/>
      <c r="T1509" s="34"/>
      <c r="U1509" s="34"/>
      <c r="V1509" s="34"/>
      <c r="W1509" s="34"/>
      <c r="X1509" s="34"/>
      <c r="Y1509" s="34"/>
      <c r="Z1509" s="34"/>
      <c r="AA1509" s="34"/>
      <c r="AB1509" s="34"/>
    </row>
    <row r="1510" spans="1:28">
      <c r="A1510" s="34"/>
      <c r="B1510" s="34"/>
      <c r="C1510" s="34"/>
      <c r="D1510" s="34"/>
      <c r="E1510" s="34"/>
      <c r="F1510" s="34"/>
      <c r="G1510" s="34"/>
      <c r="O1510" s="34"/>
      <c r="P1510" s="34"/>
      <c r="Q1510" s="34"/>
      <c r="R1510" s="34"/>
      <c r="S1510" s="34"/>
      <c r="T1510" s="34"/>
      <c r="U1510" s="34"/>
      <c r="V1510" s="34"/>
      <c r="W1510" s="34"/>
      <c r="X1510" s="34"/>
      <c r="Y1510" s="34"/>
      <c r="Z1510" s="34"/>
      <c r="AA1510" s="34"/>
      <c r="AB1510" s="34"/>
    </row>
    <row r="1511" spans="1:28">
      <c r="A1511" s="34"/>
      <c r="B1511" s="34"/>
      <c r="C1511" s="34"/>
      <c r="D1511" s="34"/>
      <c r="E1511" s="34"/>
      <c r="F1511" s="34"/>
      <c r="G1511" s="34"/>
      <c r="O1511" s="34"/>
      <c r="P1511" s="34"/>
      <c r="Q1511" s="34"/>
      <c r="R1511" s="34"/>
      <c r="S1511" s="34"/>
      <c r="T1511" s="34"/>
      <c r="U1511" s="34"/>
      <c r="V1511" s="34"/>
      <c r="W1511" s="34"/>
      <c r="X1511" s="34"/>
      <c r="Y1511" s="34"/>
      <c r="Z1511" s="34"/>
      <c r="AA1511" s="34"/>
      <c r="AB1511" s="34"/>
    </row>
    <row r="1512" spans="1:28">
      <c r="A1512" s="34"/>
      <c r="B1512" s="34"/>
      <c r="C1512" s="34"/>
      <c r="D1512" s="34"/>
      <c r="E1512" s="34"/>
      <c r="F1512" s="34"/>
      <c r="G1512" s="34"/>
      <c r="O1512" s="34"/>
      <c r="P1512" s="34"/>
      <c r="Q1512" s="34"/>
      <c r="R1512" s="34"/>
      <c r="S1512" s="34"/>
      <c r="T1512" s="34"/>
      <c r="U1512" s="34"/>
      <c r="V1512" s="34"/>
      <c r="W1512" s="34"/>
      <c r="X1512" s="34"/>
      <c r="Y1512" s="34"/>
      <c r="Z1512" s="34"/>
      <c r="AA1512" s="34"/>
      <c r="AB1512" s="34"/>
    </row>
    <row r="1513" spans="1:28">
      <c r="A1513" s="34"/>
      <c r="B1513" s="34"/>
      <c r="C1513" s="34"/>
      <c r="D1513" s="34"/>
      <c r="E1513" s="34"/>
      <c r="F1513" s="34"/>
      <c r="G1513" s="34"/>
      <c r="O1513" s="34"/>
      <c r="P1513" s="34"/>
      <c r="Q1513" s="34"/>
      <c r="R1513" s="34"/>
      <c r="S1513" s="34"/>
      <c r="T1513" s="34"/>
      <c r="U1513" s="34"/>
      <c r="V1513" s="34"/>
      <c r="W1513" s="34"/>
      <c r="X1513" s="34"/>
      <c r="Y1513" s="34"/>
      <c r="Z1513" s="34"/>
      <c r="AA1513" s="34"/>
      <c r="AB1513" s="34"/>
    </row>
    <row r="1514" spans="1:28">
      <c r="A1514" s="34"/>
      <c r="B1514" s="34"/>
      <c r="C1514" s="34"/>
      <c r="D1514" s="34"/>
      <c r="E1514" s="34"/>
      <c r="F1514" s="34"/>
      <c r="G1514" s="34"/>
      <c r="O1514" s="34"/>
      <c r="P1514" s="34"/>
      <c r="Q1514" s="34"/>
      <c r="R1514" s="34"/>
      <c r="S1514" s="34"/>
      <c r="T1514" s="34"/>
      <c r="U1514" s="34"/>
      <c r="V1514" s="34"/>
      <c r="W1514" s="34"/>
      <c r="X1514" s="34"/>
      <c r="Y1514" s="34"/>
      <c r="Z1514" s="34"/>
      <c r="AA1514" s="34"/>
      <c r="AB1514" s="34"/>
    </row>
    <row r="1515" spans="1:28">
      <c r="A1515" s="34"/>
      <c r="B1515" s="34"/>
      <c r="C1515" s="34"/>
      <c r="D1515" s="34"/>
      <c r="E1515" s="34"/>
      <c r="F1515" s="34"/>
      <c r="G1515" s="34"/>
      <c r="O1515" s="34"/>
      <c r="P1515" s="34"/>
      <c r="Q1515" s="34"/>
      <c r="R1515" s="34"/>
      <c r="S1515" s="34"/>
      <c r="T1515" s="34"/>
      <c r="U1515" s="34"/>
      <c r="V1515" s="34"/>
      <c r="W1515" s="34"/>
      <c r="X1515" s="34"/>
      <c r="Y1515" s="34"/>
      <c r="Z1515" s="34"/>
      <c r="AA1515" s="34"/>
      <c r="AB1515" s="34"/>
    </row>
    <row r="1516" spans="1:28">
      <c r="A1516" s="34"/>
      <c r="B1516" s="34"/>
      <c r="C1516" s="34"/>
      <c r="D1516" s="34"/>
      <c r="E1516" s="34"/>
      <c r="F1516" s="34"/>
      <c r="G1516" s="34"/>
      <c r="O1516" s="34"/>
      <c r="P1516" s="34"/>
      <c r="Q1516" s="34"/>
      <c r="R1516" s="34"/>
      <c r="S1516" s="34"/>
      <c r="T1516" s="34"/>
      <c r="U1516" s="34"/>
      <c r="V1516" s="34"/>
      <c r="W1516" s="34"/>
      <c r="X1516" s="34"/>
      <c r="Y1516" s="34"/>
      <c r="Z1516" s="34"/>
      <c r="AA1516" s="34"/>
      <c r="AB1516" s="34"/>
    </row>
    <row r="1517" spans="1:28">
      <c r="A1517" s="34"/>
      <c r="B1517" s="34"/>
      <c r="C1517" s="34"/>
      <c r="D1517" s="34"/>
      <c r="E1517" s="34"/>
      <c r="F1517" s="34"/>
      <c r="G1517" s="34"/>
      <c r="O1517" s="34"/>
      <c r="P1517" s="34"/>
      <c r="Q1517" s="34"/>
      <c r="R1517" s="34"/>
      <c r="S1517" s="34"/>
      <c r="T1517" s="34"/>
      <c r="U1517" s="34"/>
      <c r="V1517" s="34"/>
      <c r="W1517" s="34"/>
      <c r="X1517" s="34"/>
      <c r="Y1517" s="34"/>
      <c r="Z1517" s="34"/>
      <c r="AA1517" s="34"/>
      <c r="AB1517" s="34"/>
    </row>
    <row r="1518" spans="1:28">
      <c r="A1518" s="34"/>
      <c r="B1518" s="34"/>
      <c r="C1518" s="34"/>
      <c r="D1518" s="34"/>
      <c r="E1518" s="34"/>
      <c r="F1518" s="34"/>
      <c r="G1518" s="34"/>
      <c r="O1518" s="34"/>
      <c r="P1518" s="34"/>
      <c r="Q1518" s="34"/>
      <c r="R1518" s="34"/>
      <c r="S1518" s="34"/>
      <c r="T1518" s="34"/>
      <c r="U1518" s="34"/>
      <c r="V1518" s="34"/>
      <c r="W1518" s="34"/>
      <c r="X1518" s="34"/>
      <c r="Y1518" s="34"/>
      <c r="Z1518" s="34"/>
      <c r="AA1518" s="34"/>
      <c r="AB1518" s="34"/>
    </row>
    <row r="1519" spans="1:28">
      <c r="A1519" s="34"/>
      <c r="B1519" s="34"/>
      <c r="C1519" s="34"/>
      <c r="D1519" s="34"/>
      <c r="E1519" s="34"/>
      <c r="F1519" s="34"/>
      <c r="G1519" s="34"/>
      <c r="O1519" s="34"/>
      <c r="P1519" s="34"/>
      <c r="Q1519" s="34"/>
      <c r="R1519" s="34"/>
      <c r="S1519" s="34"/>
      <c r="T1519" s="34"/>
      <c r="U1519" s="34"/>
      <c r="V1519" s="34"/>
      <c r="W1519" s="34"/>
      <c r="X1519" s="34"/>
      <c r="Y1519" s="34"/>
      <c r="Z1519" s="34"/>
      <c r="AA1519" s="34"/>
      <c r="AB1519" s="34"/>
    </row>
    <row r="1520" spans="1:28">
      <c r="A1520" s="34"/>
      <c r="B1520" s="34"/>
      <c r="C1520" s="34"/>
      <c r="D1520" s="34"/>
      <c r="E1520" s="34"/>
      <c r="F1520" s="34"/>
      <c r="G1520" s="34"/>
      <c r="O1520" s="34"/>
      <c r="P1520" s="34"/>
      <c r="Q1520" s="34"/>
      <c r="R1520" s="34"/>
      <c r="S1520" s="34"/>
      <c r="T1520" s="34"/>
      <c r="U1520" s="34"/>
      <c r="V1520" s="34"/>
      <c r="W1520" s="34"/>
      <c r="X1520" s="34"/>
      <c r="Y1520" s="34"/>
      <c r="Z1520" s="34"/>
      <c r="AA1520" s="34"/>
      <c r="AB1520" s="34"/>
    </row>
    <row r="1521" spans="1:28">
      <c r="A1521" s="34"/>
      <c r="B1521" s="34"/>
      <c r="C1521" s="34"/>
      <c r="D1521" s="34"/>
      <c r="E1521" s="34"/>
      <c r="F1521" s="34"/>
      <c r="G1521" s="34"/>
      <c r="O1521" s="34"/>
      <c r="P1521" s="34"/>
      <c r="Q1521" s="34"/>
      <c r="R1521" s="34"/>
      <c r="S1521" s="34"/>
      <c r="T1521" s="34"/>
      <c r="U1521" s="34"/>
      <c r="V1521" s="34"/>
      <c r="W1521" s="34"/>
      <c r="X1521" s="34"/>
      <c r="Y1521" s="34"/>
      <c r="Z1521" s="34"/>
      <c r="AA1521" s="34"/>
      <c r="AB1521" s="34"/>
    </row>
    <row r="1522" spans="1:28">
      <c r="A1522" s="34"/>
      <c r="B1522" s="34"/>
      <c r="C1522" s="34"/>
      <c r="D1522" s="34"/>
      <c r="E1522" s="34"/>
      <c r="F1522" s="34"/>
      <c r="G1522" s="34"/>
      <c r="O1522" s="34"/>
      <c r="P1522" s="34"/>
      <c r="Q1522" s="34"/>
      <c r="R1522" s="34"/>
      <c r="S1522" s="34"/>
      <c r="T1522" s="34"/>
      <c r="U1522" s="34"/>
      <c r="V1522" s="34"/>
      <c r="W1522" s="34"/>
      <c r="X1522" s="34"/>
      <c r="Y1522" s="34"/>
      <c r="Z1522" s="34"/>
      <c r="AA1522" s="34"/>
      <c r="AB1522" s="34"/>
    </row>
    <row r="1523" spans="1:28">
      <c r="A1523" s="34"/>
      <c r="B1523" s="34"/>
      <c r="C1523" s="34"/>
      <c r="D1523" s="34"/>
      <c r="E1523" s="34"/>
      <c r="F1523" s="34"/>
      <c r="G1523" s="34"/>
      <c r="O1523" s="34"/>
      <c r="P1523" s="34"/>
      <c r="Q1523" s="34"/>
      <c r="R1523" s="34"/>
      <c r="S1523" s="34"/>
      <c r="T1523" s="34"/>
      <c r="U1523" s="34"/>
      <c r="V1523" s="34"/>
      <c r="W1523" s="34"/>
      <c r="X1523" s="34"/>
      <c r="Y1523" s="34"/>
      <c r="Z1523" s="34"/>
      <c r="AA1523" s="34"/>
      <c r="AB1523" s="34"/>
    </row>
    <row r="1524" spans="1:28">
      <c r="A1524" s="34"/>
      <c r="B1524" s="34"/>
      <c r="C1524" s="34"/>
      <c r="D1524" s="34"/>
      <c r="E1524" s="34"/>
      <c r="F1524" s="34"/>
      <c r="G1524" s="34"/>
      <c r="O1524" s="34"/>
      <c r="P1524" s="34"/>
      <c r="Q1524" s="34"/>
      <c r="R1524" s="34"/>
      <c r="S1524" s="34"/>
      <c r="T1524" s="34"/>
      <c r="U1524" s="34"/>
      <c r="V1524" s="34"/>
      <c r="W1524" s="34"/>
      <c r="X1524" s="34"/>
      <c r="Y1524" s="34"/>
      <c r="Z1524" s="34"/>
      <c r="AA1524" s="34"/>
      <c r="AB1524" s="34"/>
    </row>
    <row r="1525" spans="1:28">
      <c r="A1525" s="34"/>
      <c r="B1525" s="34"/>
      <c r="C1525" s="34"/>
      <c r="D1525" s="34"/>
      <c r="E1525" s="34"/>
      <c r="F1525" s="34"/>
      <c r="G1525" s="34"/>
      <c r="O1525" s="34"/>
      <c r="P1525" s="34"/>
      <c r="Q1525" s="34"/>
      <c r="R1525" s="34"/>
      <c r="S1525" s="34"/>
      <c r="T1525" s="34"/>
      <c r="U1525" s="34"/>
      <c r="V1525" s="34"/>
      <c r="W1525" s="34"/>
      <c r="X1525" s="34"/>
      <c r="Y1525" s="34"/>
      <c r="Z1525" s="34"/>
      <c r="AA1525" s="34"/>
      <c r="AB1525" s="34"/>
    </row>
    <row r="1526" spans="1:28">
      <c r="A1526" s="34"/>
      <c r="B1526" s="34"/>
      <c r="C1526" s="34"/>
      <c r="D1526" s="34"/>
      <c r="E1526" s="34"/>
      <c r="F1526" s="34"/>
      <c r="G1526" s="34"/>
      <c r="O1526" s="34"/>
      <c r="P1526" s="34"/>
      <c r="Q1526" s="34"/>
      <c r="R1526" s="34"/>
      <c r="S1526" s="34"/>
      <c r="T1526" s="34"/>
      <c r="U1526" s="34"/>
      <c r="V1526" s="34"/>
      <c r="W1526" s="34"/>
      <c r="X1526" s="34"/>
      <c r="Y1526" s="34"/>
      <c r="Z1526" s="34"/>
      <c r="AA1526" s="34"/>
      <c r="AB1526" s="34"/>
    </row>
    <row r="1527" spans="1:28">
      <c r="A1527" s="34"/>
      <c r="B1527" s="34"/>
      <c r="C1527" s="34"/>
      <c r="D1527" s="34"/>
      <c r="E1527" s="34"/>
      <c r="F1527" s="34"/>
      <c r="G1527" s="34"/>
      <c r="O1527" s="34"/>
      <c r="P1527" s="34"/>
      <c r="Q1527" s="34"/>
      <c r="R1527" s="34"/>
      <c r="S1527" s="34"/>
      <c r="T1527" s="34"/>
      <c r="U1527" s="34"/>
      <c r="V1527" s="34"/>
      <c r="W1527" s="34"/>
      <c r="X1527" s="34"/>
      <c r="Y1527" s="34"/>
      <c r="Z1527" s="34"/>
      <c r="AA1527" s="34"/>
      <c r="AB1527" s="34"/>
    </row>
    <row r="1528" spans="1:28">
      <c r="A1528" s="34"/>
      <c r="B1528" s="34"/>
      <c r="C1528" s="34"/>
      <c r="D1528" s="34"/>
      <c r="E1528" s="34"/>
      <c r="F1528" s="34"/>
      <c r="G1528" s="34"/>
      <c r="O1528" s="34"/>
      <c r="P1528" s="34"/>
      <c r="Q1528" s="34"/>
      <c r="R1528" s="34"/>
      <c r="S1528" s="34"/>
      <c r="T1528" s="34"/>
      <c r="U1528" s="34"/>
      <c r="V1528" s="34"/>
      <c r="W1528" s="34"/>
      <c r="X1528" s="34"/>
      <c r="Y1528" s="34"/>
      <c r="Z1528" s="34"/>
      <c r="AA1528" s="34"/>
      <c r="AB1528" s="34"/>
    </row>
    <row r="1529" spans="1:28">
      <c r="A1529" s="34"/>
      <c r="B1529" s="34"/>
      <c r="C1529" s="34"/>
      <c r="D1529" s="34"/>
      <c r="E1529" s="34"/>
      <c r="F1529" s="34"/>
      <c r="G1529" s="34"/>
      <c r="O1529" s="34"/>
      <c r="P1529" s="34"/>
      <c r="Q1529" s="34"/>
      <c r="R1529" s="34"/>
      <c r="S1529" s="34"/>
      <c r="T1529" s="34"/>
      <c r="U1529" s="34"/>
      <c r="V1529" s="34"/>
      <c r="W1529" s="34"/>
      <c r="X1529" s="34"/>
      <c r="Y1529" s="34"/>
      <c r="Z1529" s="34"/>
      <c r="AA1529" s="34"/>
      <c r="AB1529" s="34"/>
    </row>
    <row r="1530" spans="1:28">
      <c r="A1530" s="34"/>
      <c r="B1530" s="34"/>
      <c r="C1530" s="34"/>
      <c r="D1530" s="34"/>
      <c r="E1530" s="34"/>
      <c r="F1530" s="34"/>
      <c r="G1530" s="34"/>
      <c r="O1530" s="34"/>
      <c r="P1530" s="34"/>
      <c r="Q1530" s="34"/>
      <c r="R1530" s="34"/>
      <c r="S1530" s="34"/>
      <c r="T1530" s="34"/>
      <c r="U1530" s="34"/>
      <c r="V1530" s="34"/>
      <c r="W1530" s="34"/>
      <c r="X1530" s="34"/>
      <c r="Y1530" s="34"/>
      <c r="Z1530" s="34"/>
      <c r="AA1530" s="34"/>
      <c r="AB1530" s="34"/>
    </row>
    <row r="1531" spans="1:28">
      <c r="A1531" s="34"/>
      <c r="B1531" s="34"/>
      <c r="C1531" s="34"/>
      <c r="D1531" s="34"/>
      <c r="E1531" s="34"/>
      <c r="F1531" s="34"/>
      <c r="G1531" s="34"/>
      <c r="O1531" s="34"/>
      <c r="P1531" s="34"/>
      <c r="Q1531" s="34"/>
      <c r="R1531" s="34"/>
      <c r="S1531" s="34"/>
      <c r="T1531" s="34"/>
      <c r="U1531" s="34"/>
      <c r="V1531" s="34"/>
      <c r="W1531" s="34"/>
      <c r="X1531" s="34"/>
      <c r="Y1531" s="34"/>
      <c r="Z1531" s="34"/>
      <c r="AA1531" s="34"/>
      <c r="AB1531" s="34"/>
    </row>
    <row r="1532" spans="1:28">
      <c r="A1532" s="34"/>
      <c r="B1532" s="34"/>
      <c r="C1532" s="34"/>
      <c r="D1532" s="34"/>
      <c r="E1532" s="34"/>
      <c r="F1532" s="34"/>
      <c r="G1532" s="34"/>
      <c r="O1532" s="34"/>
      <c r="P1532" s="34"/>
      <c r="Q1532" s="34"/>
      <c r="R1532" s="34"/>
      <c r="S1532" s="34"/>
      <c r="T1532" s="34"/>
      <c r="U1532" s="34"/>
      <c r="V1532" s="34"/>
      <c r="W1532" s="34"/>
      <c r="X1532" s="34"/>
      <c r="Y1532" s="34"/>
      <c r="Z1532" s="34"/>
      <c r="AA1532" s="34"/>
      <c r="AB1532" s="34"/>
    </row>
    <row r="1533" spans="1:28">
      <c r="A1533" s="34"/>
      <c r="B1533" s="34"/>
      <c r="C1533" s="34"/>
      <c r="D1533" s="34"/>
      <c r="E1533" s="34"/>
      <c r="F1533" s="34"/>
      <c r="G1533" s="34"/>
      <c r="O1533" s="34"/>
      <c r="P1533" s="34"/>
      <c r="Q1533" s="34"/>
      <c r="R1533" s="34"/>
      <c r="S1533" s="34"/>
      <c r="T1533" s="34"/>
      <c r="U1533" s="34"/>
      <c r="V1533" s="34"/>
      <c r="W1533" s="34"/>
      <c r="X1533" s="34"/>
      <c r="Y1533" s="34"/>
      <c r="Z1533" s="34"/>
      <c r="AA1533" s="34"/>
      <c r="AB1533" s="34"/>
    </row>
    <row r="1534" spans="1:28">
      <c r="A1534" s="34"/>
      <c r="B1534" s="34"/>
      <c r="C1534" s="34"/>
      <c r="D1534" s="34"/>
      <c r="E1534" s="34"/>
      <c r="F1534" s="34"/>
      <c r="G1534" s="34"/>
      <c r="O1534" s="34"/>
      <c r="P1534" s="34"/>
      <c r="Q1534" s="34"/>
      <c r="R1534" s="34"/>
      <c r="S1534" s="34"/>
      <c r="T1534" s="34"/>
      <c r="U1534" s="34"/>
      <c r="V1534" s="34"/>
      <c r="W1534" s="34"/>
      <c r="X1534" s="34"/>
      <c r="Y1534" s="34"/>
      <c r="Z1534" s="34"/>
      <c r="AA1534" s="34"/>
      <c r="AB1534" s="34"/>
    </row>
    <row r="1535" spans="1:28">
      <c r="A1535" s="34"/>
      <c r="B1535" s="34"/>
      <c r="C1535" s="34"/>
      <c r="D1535" s="34"/>
      <c r="E1535" s="34"/>
      <c r="F1535" s="34"/>
      <c r="G1535" s="34"/>
      <c r="O1535" s="34"/>
      <c r="P1535" s="34"/>
      <c r="Q1535" s="34"/>
      <c r="R1535" s="34"/>
      <c r="S1535" s="34"/>
      <c r="T1535" s="34"/>
      <c r="U1535" s="34"/>
      <c r="V1535" s="34"/>
      <c r="W1535" s="34"/>
      <c r="X1535" s="34"/>
      <c r="Y1535" s="34"/>
      <c r="Z1535" s="34"/>
      <c r="AA1535" s="34"/>
      <c r="AB1535" s="34"/>
    </row>
    <row r="1536" spans="1:28">
      <c r="A1536" s="34"/>
      <c r="B1536" s="34"/>
      <c r="C1536" s="34"/>
      <c r="D1536" s="34"/>
      <c r="E1536" s="34"/>
      <c r="F1536" s="34"/>
      <c r="G1536" s="34"/>
      <c r="O1536" s="34"/>
      <c r="P1536" s="34"/>
      <c r="Q1536" s="34"/>
      <c r="R1536" s="34"/>
      <c r="S1536" s="34"/>
      <c r="T1536" s="34"/>
      <c r="U1536" s="34"/>
      <c r="V1536" s="34"/>
      <c r="W1536" s="34"/>
      <c r="X1536" s="34"/>
      <c r="Y1536" s="34"/>
      <c r="Z1536" s="34"/>
      <c r="AA1536" s="34"/>
      <c r="AB1536" s="34"/>
    </row>
    <row r="1537" spans="1:28">
      <c r="A1537" s="34"/>
      <c r="B1537" s="34"/>
      <c r="C1537" s="34"/>
      <c r="D1537" s="34"/>
      <c r="E1537" s="34"/>
      <c r="F1537" s="34"/>
      <c r="G1537" s="34"/>
      <c r="O1537" s="34"/>
      <c r="P1537" s="34"/>
      <c r="Q1537" s="34"/>
      <c r="R1537" s="34"/>
      <c r="S1537" s="34"/>
      <c r="T1537" s="34"/>
      <c r="U1537" s="34"/>
      <c r="V1537" s="34"/>
      <c r="W1537" s="34"/>
      <c r="X1537" s="34"/>
      <c r="Y1537" s="34"/>
      <c r="Z1537" s="34"/>
      <c r="AA1537" s="34"/>
      <c r="AB1537" s="34"/>
    </row>
    <row r="1538" spans="1:28">
      <c r="A1538" s="34"/>
      <c r="B1538" s="34"/>
      <c r="C1538" s="34"/>
      <c r="D1538" s="34"/>
      <c r="E1538" s="34"/>
      <c r="F1538" s="34"/>
      <c r="G1538" s="34"/>
      <c r="O1538" s="34"/>
      <c r="P1538" s="34"/>
      <c r="Q1538" s="34"/>
      <c r="R1538" s="34"/>
      <c r="S1538" s="34"/>
      <c r="T1538" s="34"/>
      <c r="U1538" s="34"/>
      <c r="V1538" s="34"/>
      <c r="W1538" s="34"/>
      <c r="X1538" s="34"/>
      <c r="Y1538" s="34"/>
      <c r="Z1538" s="34"/>
      <c r="AA1538" s="34"/>
      <c r="AB1538" s="34"/>
    </row>
    <row r="1539" spans="1:28">
      <c r="A1539" s="34"/>
      <c r="B1539" s="34"/>
      <c r="C1539" s="34"/>
      <c r="D1539" s="34"/>
      <c r="E1539" s="34"/>
      <c r="F1539" s="34"/>
      <c r="G1539" s="34"/>
      <c r="O1539" s="34"/>
      <c r="P1539" s="34"/>
      <c r="Q1539" s="34"/>
      <c r="R1539" s="34"/>
      <c r="S1539" s="34"/>
      <c r="T1539" s="34"/>
      <c r="U1539" s="34"/>
      <c r="V1539" s="34"/>
      <c r="W1539" s="34"/>
      <c r="X1539" s="34"/>
      <c r="Y1539" s="34"/>
      <c r="Z1539" s="34"/>
      <c r="AA1539" s="34"/>
      <c r="AB1539" s="34"/>
    </row>
    <row r="1540" spans="1:28">
      <c r="A1540" s="34"/>
      <c r="B1540" s="34"/>
      <c r="C1540" s="34"/>
      <c r="D1540" s="34"/>
      <c r="E1540" s="34"/>
      <c r="F1540" s="34"/>
      <c r="G1540" s="34"/>
      <c r="O1540" s="34"/>
      <c r="P1540" s="34"/>
      <c r="Q1540" s="34"/>
      <c r="R1540" s="34"/>
      <c r="S1540" s="34"/>
      <c r="T1540" s="34"/>
      <c r="U1540" s="34"/>
      <c r="V1540" s="34"/>
      <c r="W1540" s="34"/>
      <c r="X1540" s="34"/>
      <c r="Y1540" s="34"/>
      <c r="Z1540" s="34"/>
      <c r="AA1540" s="34"/>
      <c r="AB1540" s="34"/>
    </row>
    <row r="1541" spans="1:28">
      <c r="A1541" s="34"/>
      <c r="B1541" s="34"/>
      <c r="C1541" s="34"/>
      <c r="D1541" s="34"/>
      <c r="E1541" s="34"/>
      <c r="F1541" s="34"/>
      <c r="G1541" s="34"/>
      <c r="O1541" s="34"/>
      <c r="P1541" s="34"/>
      <c r="Q1541" s="34"/>
      <c r="R1541" s="34"/>
      <c r="S1541" s="34"/>
      <c r="T1541" s="34"/>
      <c r="U1541" s="34"/>
      <c r="V1541" s="34"/>
      <c r="W1541" s="34"/>
      <c r="X1541" s="34"/>
      <c r="Y1541" s="34"/>
      <c r="Z1541" s="34"/>
      <c r="AA1541" s="34"/>
      <c r="AB1541" s="34"/>
    </row>
    <row r="1542" spans="1:28">
      <c r="A1542" s="34"/>
      <c r="B1542" s="34"/>
      <c r="C1542" s="34"/>
      <c r="D1542" s="34"/>
      <c r="E1542" s="34"/>
      <c r="F1542" s="34"/>
      <c r="G1542" s="34"/>
      <c r="O1542" s="34"/>
      <c r="P1542" s="34"/>
      <c r="Q1542" s="34"/>
      <c r="R1542" s="34"/>
      <c r="S1542" s="34"/>
      <c r="T1542" s="34"/>
      <c r="U1542" s="34"/>
      <c r="V1542" s="34"/>
      <c r="W1542" s="34"/>
      <c r="X1542" s="34"/>
      <c r="Y1542" s="34"/>
      <c r="Z1542" s="34"/>
      <c r="AA1542" s="34"/>
      <c r="AB1542" s="34"/>
    </row>
    <row r="1543" spans="1:28">
      <c r="A1543" s="34"/>
      <c r="B1543" s="34"/>
      <c r="C1543" s="34"/>
      <c r="D1543" s="34"/>
      <c r="E1543" s="34"/>
      <c r="F1543" s="34"/>
      <c r="G1543" s="34"/>
      <c r="O1543" s="34"/>
      <c r="P1543" s="34"/>
      <c r="Q1543" s="34"/>
      <c r="R1543" s="34"/>
      <c r="S1543" s="34"/>
      <c r="T1543" s="34"/>
      <c r="U1543" s="34"/>
      <c r="V1543" s="34"/>
      <c r="W1543" s="34"/>
      <c r="X1543" s="34"/>
      <c r="Y1543" s="34"/>
      <c r="Z1543" s="34"/>
      <c r="AA1543" s="34"/>
      <c r="AB1543" s="34"/>
    </row>
    <row r="1544" spans="1:28">
      <c r="A1544" s="34"/>
      <c r="B1544" s="34"/>
      <c r="C1544" s="34"/>
      <c r="D1544" s="34"/>
      <c r="E1544" s="34"/>
      <c r="F1544" s="34"/>
      <c r="G1544" s="34"/>
      <c r="O1544" s="34"/>
      <c r="P1544" s="34"/>
      <c r="Q1544" s="34"/>
      <c r="R1544" s="34"/>
      <c r="S1544" s="34"/>
      <c r="T1544" s="34"/>
      <c r="U1544" s="34"/>
      <c r="V1544" s="34"/>
      <c r="W1544" s="34"/>
      <c r="X1544" s="34"/>
      <c r="Y1544" s="34"/>
      <c r="Z1544" s="34"/>
      <c r="AA1544" s="34"/>
      <c r="AB1544" s="34"/>
    </row>
    <row r="1545" spans="1:28">
      <c r="A1545" s="34"/>
      <c r="B1545" s="34"/>
      <c r="C1545" s="34"/>
      <c r="D1545" s="34"/>
      <c r="E1545" s="34"/>
      <c r="F1545" s="34"/>
      <c r="G1545" s="34"/>
      <c r="O1545" s="34"/>
      <c r="P1545" s="34"/>
      <c r="Q1545" s="34"/>
      <c r="R1545" s="34"/>
      <c r="S1545" s="34"/>
      <c r="T1545" s="34"/>
      <c r="U1545" s="34"/>
      <c r="V1545" s="34"/>
      <c r="W1545" s="34"/>
      <c r="X1545" s="34"/>
      <c r="Y1545" s="34"/>
      <c r="Z1545" s="34"/>
      <c r="AA1545" s="34"/>
      <c r="AB1545" s="34"/>
    </row>
    <row r="1546" spans="1:28">
      <c r="A1546" s="34"/>
      <c r="B1546" s="34"/>
      <c r="C1546" s="34"/>
      <c r="D1546" s="34"/>
      <c r="E1546" s="34"/>
      <c r="F1546" s="34"/>
      <c r="G1546" s="34"/>
      <c r="O1546" s="34"/>
      <c r="P1546" s="34"/>
      <c r="Q1546" s="34"/>
      <c r="R1546" s="34"/>
      <c r="S1546" s="34"/>
      <c r="T1546" s="34"/>
      <c r="U1546" s="34"/>
      <c r="V1546" s="34"/>
      <c r="W1546" s="34"/>
      <c r="X1546" s="34"/>
      <c r="Y1546" s="34"/>
      <c r="Z1546" s="34"/>
      <c r="AA1546" s="34"/>
      <c r="AB1546" s="34"/>
    </row>
    <row r="1547" spans="1:28">
      <c r="A1547" s="34"/>
      <c r="B1547" s="34"/>
      <c r="C1547" s="34"/>
      <c r="D1547" s="34"/>
      <c r="E1547" s="34"/>
      <c r="F1547" s="34"/>
      <c r="G1547" s="34"/>
      <c r="O1547" s="34"/>
      <c r="P1547" s="34"/>
      <c r="Q1547" s="34"/>
      <c r="R1547" s="34"/>
      <c r="S1547" s="34"/>
      <c r="T1547" s="34"/>
      <c r="U1547" s="34"/>
      <c r="V1547" s="34"/>
      <c r="W1547" s="34"/>
      <c r="X1547" s="34"/>
      <c r="Y1547" s="34"/>
      <c r="Z1547" s="34"/>
      <c r="AA1547" s="34"/>
      <c r="AB1547" s="34"/>
    </row>
    <row r="1548" spans="1:28">
      <c r="A1548" s="34"/>
      <c r="B1548" s="34"/>
      <c r="C1548" s="34"/>
      <c r="D1548" s="34"/>
      <c r="E1548" s="34"/>
      <c r="F1548" s="34"/>
      <c r="G1548" s="34"/>
      <c r="O1548" s="34"/>
      <c r="P1548" s="34"/>
      <c r="Q1548" s="34"/>
      <c r="R1548" s="34"/>
      <c r="S1548" s="34"/>
      <c r="T1548" s="34"/>
      <c r="U1548" s="34"/>
      <c r="V1548" s="34"/>
      <c r="W1548" s="34"/>
      <c r="X1548" s="34"/>
      <c r="Y1548" s="34"/>
      <c r="Z1548" s="34"/>
      <c r="AA1548" s="34"/>
      <c r="AB1548" s="34"/>
    </row>
    <row r="1549" spans="1:28">
      <c r="A1549" s="34"/>
      <c r="B1549" s="34"/>
      <c r="C1549" s="34"/>
      <c r="D1549" s="34"/>
      <c r="E1549" s="34"/>
      <c r="F1549" s="34"/>
      <c r="G1549" s="34"/>
      <c r="O1549" s="34"/>
      <c r="P1549" s="34"/>
      <c r="Q1549" s="34"/>
      <c r="R1549" s="34"/>
      <c r="S1549" s="34"/>
      <c r="T1549" s="34"/>
      <c r="U1549" s="34"/>
      <c r="V1549" s="34"/>
      <c r="W1549" s="34"/>
      <c r="X1549" s="34"/>
      <c r="Y1549" s="34"/>
      <c r="Z1549" s="34"/>
      <c r="AA1549" s="34"/>
      <c r="AB1549" s="34"/>
    </row>
    <row r="1550" spans="1:28">
      <c r="A1550" s="34"/>
      <c r="B1550" s="34"/>
      <c r="C1550" s="34"/>
      <c r="D1550" s="34"/>
      <c r="E1550" s="34"/>
      <c r="F1550" s="34"/>
      <c r="G1550" s="34"/>
      <c r="O1550" s="34"/>
      <c r="P1550" s="34"/>
      <c r="Q1550" s="34"/>
      <c r="R1550" s="34"/>
      <c r="S1550" s="34"/>
      <c r="T1550" s="34"/>
      <c r="U1550" s="34"/>
      <c r="V1550" s="34"/>
      <c r="W1550" s="34"/>
      <c r="X1550" s="34"/>
      <c r="Y1550" s="34"/>
      <c r="Z1550" s="34"/>
      <c r="AA1550" s="34"/>
      <c r="AB1550" s="34"/>
    </row>
    <row r="1551" spans="1:28">
      <c r="A1551" s="34"/>
      <c r="B1551" s="34"/>
      <c r="C1551" s="34"/>
      <c r="D1551" s="34"/>
      <c r="E1551" s="34"/>
      <c r="F1551" s="34"/>
      <c r="G1551" s="34"/>
      <c r="O1551" s="34"/>
      <c r="P1551" s="34"/>
      <c r="Q1551" s="34"/>
      <c r="R1551" s="34"/>
      <c r="S1551" s="34"/>
      <c r="T1551" s="34"/>
      <c r="U1551" s="34"/>
      <c r="V1551" s="34"/>
      <c r="W1551" s="34"/>
      <c r="X1551" s="34"/>
      <c r="Y1551" s="34"/>
      <c r="Z1551" s="34"/>
      <c r="AA1551" s="34"/>
      <c r="AB1551" s="34"/>
    </row>
    <row r="1552" spans="1:28">
      <c r="A1552" s="34"/>
      <c r="B1552" s="34"/>
      <c r="C1552" s="34"/>
      <c r="D1552" s="34"/>
      <c r="E1552" s="34"/>
      <c r="F1552" s="34"/>
      <c r="G1552" s="34"/>
      <c r="O1552" s="34"/>
      <c r="P1552" s="34"/>
      <c r="Q1552" s="34"/>
      <c r="R1552" s="34"/>
      <c r="S1552" s="34"/>
      <c r="T1552" s="34"/>
      <c r="U1552" s="34"/>
      <c r="V1552" s="34"/>
      <c r="W1552" s="34"/>
      <c r="X1552" s="34"/>
      <c r="Y1552" s="34"/>
      <c r="Z1552" s="34"/>
      <c r="AA1552" s="34"/>
      <c r="AB1552" s="34"/>
    </row>
    <row r="1553" spans="1:28">
      <c r="A1553" s="34"/>
      <c r="B1553" s="34"/>
      <c r="C1553" s="34"/>
      <c r="D1553" s="34"/>
      <c r="E1553" s="34"/>
      <c r="F1553" s="34"/>
      <c r="G1553" s="34"/>
      <c r="O1553" s="34"/>
      <c r="P1553" s="34"/>
      <c r="Q1553" s="34"/>
      <c r="R1553" s="34"/>
      <c r="S1553" s="34"/>
      <c r="T1553" s="34"/>
      <c r="U1553" s="34"/>
      <c r="V1553" s="34"/>
      <c r="W1553" s="34"/>
      <c r="X1553" s="34"/>
      <c r="Y1553" s="34"/>
      <c r="Z1553" s="34"/>
      <c r="AA1553" s="34"/>
      <c r="AB1553" s="34"/>
    </row>
    <row r="1554" spans="1:28">
      <c r="A1554" s="34"/>
      <c r="B1554" s="34"/>
      <c r="C1554" s="34"/>
      <c r="D1554" s="34"/>
      <c r="E1554" s="34"/>
      <c r="F1554" s="34"/>
      <c r="G1554" s="34"/>
      <c r="O1554" s="34"/>
      <c r="P1554" s="34"/>
      <c r="Q1554" s="34"/>
      <c r="R1554" s="34"/>
      <c r="S1554" s="34"/>
      <c r="T1554" s="34"/>
      <c r="U1554" s="34"/>
      <c r="V1554" s="34"/>
      <c r="W1554" s="34"/>
      <c r="X1554" s="34"/>
      <c r="Y1554" s="34"/>
      <c r="Z1554" s="34"/>
      <c r="AA1554" s="34"/>
      <c r="AB1554" s="34"/>
    </row>
    <row r="1555" spans="1:28">
      <c r="A1555" s="34"/>
      <c r="B1555" s="34"/>
      <c r="C1555" s="34"/>
      <c r="D1555" s="34"/>
      <c r="E1555" s="34"/>
      <c r="F1555" s="34"/>
      <c r="G1555" s="34"/>
      <c r="O1555" s="34"/>
      <c r="P1555" s="34"/>
      <c r="Q1555" s="34"/>
      <c r="R1555" s="34"/>
      <c r="S1555" s="34"/>
      <c r="T1555" s="34"/>
      <c r="U1555" s="34"/>
      <c r="V1555" s="34"/>
      <c r="W1555" s="34"/>
      <c r="X1555" s="34"/>
      <c r="Y1555" s="34"/>
      <c r="Z1555" s="34"/>
      <c r="AA1555" s="34"/>
      <c r="AB1555" s="34"/>
    </row>
    <row r="1556" spans="1:28">
      <c r="A1556" s="34"/>
      <c r="B1556" s="34"/>
      <c r="C1556" s="34"/>
      <c r="D1556" s="34"/>
      <c r="E1556" s="34"/>
      <c r="F1556" s="34"/>
      <c r="G1556" s="34"/>
      <c r="O1556" s="34"/>
      <c r="P1556" s="34"/>
      <c r="Q1556" s="34"/>
      <c r="R1556" s="34"/>
      <c r="S1556" s="34"/>
      <c r="T1556" s="34"/>
      <c r="U1556" s="34"/>
      <c r="V1556" s="34"/>
      <c r="W1556" s="34"/>
      <c r="X1556" s="34"/>
      <c r="Y1556" s="34"/>
      <c r="Z1556" s="34"/>
      <c r="AA1556" s="34"/>
      <c r="AB1556" s="34"/>
    </row>
    <row r="1557" spans="1:28">
      <c r="A1557" s="34"/>
      <c r="B1557" s="34"/>
      <c r="C1557" s="34"/>
      <c r="D1557" s="34"/>
      <c r="E1557" s="34"/>
      <c r="F1557" s="34"/>
      <c r="G1557" s="34"/>
      <c r="O1557" s="34"/>
      <c r="P1557" s="34"/>
      <c r="Q1557" s="34"/>
      <c r="R1557" s="34"/>
      <c r="S1557" s="34"/>
      <c r="T1557" s="34"/>
      <c r="U1557" s="34"/>
      <c r="V1557" s="34"/>
      <c r="W1557" s="34"/>
      <c r="X1557" s="34"/>
      <c r="Y1557" s="34"/>
      <c r="Z1557" s="34"/>
      <c r="AA1557" s="34"/>
      <c r="AB1557" s="34"/>
    </row>
    <row r="1558" spans="1:28">
      <c r="A1558" s="34"/>
      <c r="B1558" s="34"/>
      <c r="C1558" s="34"/>
      <c r="D1558" s="34"/>
      <c r="E1558" s="34"/>
      <c r="F1558" s="34"/>
      <c r="G1558" s="34"/>
      <c r="O1558" s="34"/>
      <c r="P1558" s="34"/>
      <c r="Q1558" s="34"/>
      <c r="R1558" s="34"/>
      <c r="S1558" s="34"/>
      <c r="T1558" s="34"/>
      <c r="U1558" s="34"/>
      <c r="V1558" s="34"/>
      <c r="W1558" s="34"/>
      <c r="X1558" s="34"/>
      <c r="Y1558" s="34"/>
      <c r="Z1558" s="34"/>
      <c r="AA1558" s="34"/>
      <c r="AB1558" s="34"/>
    </row>
    <row r="1559" spans="1:28">
      <c r="A1559" s="34"/>
      <c r="B1559" s="34"/>
      <c r="C1559" s="34"/>
      <c r="D1559" s="34"/>
      <c r="E1559" s="34"/>
      <c r="F1559" s="34"/>
      <c r="G1559" s="34"/>
      <c r="O1559" s="34"/>
      <c r="P1559" s="34"/>
      <c r="Q1559" s="34"/>
      <c r="R1559" s="34"/>
      <c r="S1559" s="34"/>
      <c r="T1559" s="34"/>
      <c r="U1559" s="34"/>
      <c r="V1559" s="34"/>
      <c r="W1559" s="34"/>
      <c r="X1559" s="34"/>
      <c r="Y1559" s="34"/>
      <c r="Z1559" s="34"/>
      <c r="AA1559" s="34"/>
      <c r="AB1559" s="34"/>
    </row>
    <row r="1560" spans="1:28">
      <c r="A1560" s="34"/>
      <c r="B1560" s="34"/>
      <c r="C1560" s="34"/>
      <c r="D1560" s="34"/>
      <c r="E1560" s="34"/>
      <c r="F1560" s="34"/>
      <c r="G1560" s="34"/>
      <c r="O1560" s="34"/>
      <c r="P1560" s="34"/>
      <c r="Q1560" s="34"/>
      <c r="R1560" s="34"/>
      <c r="S1560" s="34"/>
      <c r="T1560" s="34"/>
      <c r="U1560" s="34"/>
      <c r="V1560" s="34"/>
      <c r="W1560" s="34"/>
      <c r="X1560" s="34"/>
      <c r="Y1560" s="34"/>
      <c r="Z1560" s="34"/>
      <c r="AA1560" s="34"/>
      <c r="AB1560" s="34"/>
    </row>
    <row r="1561" spans="1:28">
      <c r="A1561" s="34"/>
      <c r="B1561" s="34"/>
      <c r="C1561" s="34"/>
      <c r="D1561" s="34"/>
      <c r="E1561" s="34"/>
      <c r="F1561" s="34"/>
      <c r="G1561" s="34"/>
      <c r="O1561" s="34"/>
      <c r="P1561" s="34"/>
      <c r="Q1561" s="34"/>
      <c r="R1561" s="34"/>
      <c r="S1561" s="34"/>
      <c r="T1561" s="34"/>
      <c r="U1561" s="34"/>
      <c r="V1561" s="34"/>
      <c r="W1561" s="34"/>
      <c r="X1561" s="34"/>
      <c r="Y1561" s="34"/>
      <c r="Z1561" s="34"/>
      <c r="AA1561" s="34"/>
      <c r="AB1561" s="34"/>
    </row>
    <row r="1562" spans="1:28">
      <c r="A1562" s="34"/>
      <c r="B1562" s="34"/>
      <c r="C1562" s="34"/>
      <c r="D1562" s="34"/>
      <c r="E1562" s="34"/>
      <c r="F1562" s="34"/>
      <c r="G1562" s="34"/>
      <c r="O1562" s="34"/>
      <c r="P1562" s="34"/>
      <c r="Q1562" s="34"/>
      <c r="R1562" s="34"/>
      <c r="S1562" s="34"/>
      <c r="T1562" s="34"/>
      <c r="U1562" s="34"/>
      <c r="V1562" s="34"/>
      <c r="W1562" s="34"/>
      <c r="X1562" s="34"/>
      <c r="Y1562" s="34"/>
      <c r="Z1562" s="34"/>
      <c r="AA1562" s="34"/>
      <c r="AB1562" s="34"/>
    </row>
    <row r="1563" spans="1:28">
      <c r="A1563" s="34"/>
      <c r="B1563" s="34"/>
      <c r="C1563" s="34"/>
      <c r="D1563" s="34"/>
      <c r="E1563" s="34"/>
      <c r="F1563" s="34"/>
      <c r="G1563" s="34"/>
      <c r="O1563" s="34"/>
      <c r="P1563" s="34"/>
      <c r="Q1563" s="34"/>
      <c r="R1563" s="34"/>
      <c r="S1563" s="34"/>
      <c r="T1563" s="34"/>
      <c r="U1563" s="34"/>
      <c r="V1563" s="34"/>
      <c r="W1563" s="34"/>
      <c r="X1563" s="34"/>
      <c r="Y1563" s="34"/>
      <c r="Z1563" s="34"/>
      <c r="AA1563" s="34"/>
      <c r="AB1563" s="34"/>
    </row>
    <row r="1564" spans="1:28">
      <c r="A1564" s="34"/>
      <c r="B1564" s="34"/>
      <c r="C1564" s="34"/>
      <c r="D1564" s="34"/>
      <c r="E1564" s="34"/>
      <c r="F1564" s="34"/>
      <c r="G1564" s="34"/>
      <c r="O1564" s="34"/>
      <c r="P1564" s="34"/>
      <c r="Q1564" s="34"/>
      <c r="R1564" s="34"/>
      <c r="S1564" s="34"/>
      <c r="T1564" s="34"/>
      <c r="U1564" s="34"/>
      <c r="V1564" s="34"/>
      <c r="W1564" s="34"/>
      <c r="X1564" s="34"/>
      <c r="Y1564" s="34"/>
      <c r="Z1564" s="34"/>
      <c r="AA1564" s="34"/>
      <c r="AB1564" s="34"/>
    </row>
    <row r="1565" spans="1:28">
      <c r="A1565" s="34"/>
      <c r="B1565" s="34"/>
      <c r="C1565" s="34"/>
      <c r="D1565" s="34"/>
      <c r="E1565" s="34"/>
      <c r="F1565" s="34"/>
      <c r="G1565" s="34"/>
      <c r="O1565" s="34"/>
      <c r="P1565" s="34"/>
      <c r="Q1565" s="34"/>
      <c r="R1565" s="34"/>
      <c r="S1565" s="34"/>
      <c r="T1565" s="34"/>
      <c r="U1565" s="34"/>
      <c r="V1565" s="34"/>
      <c r="W1565" s="34"/>
      <c r="X1565" s="34"/>
      <c r="Y1565" s="34"/>
      <c r="Z1565" s="34"/>
      <c r="AA1565" s="34"/>
      <c r="AB1565" s="34"/>
    </row>
    <row r="1566" spans="1:28">
      <c r="A1566" s="34"/>
      <c r="B1566" s="34"/>
      <c r="C1566" s="34"/>
      <c r="D1566" s="34"/>
      <c r="E1566" s="34"/>
      <c r="F1566" s="34"/>
      <c r="G1566" s="34"/>
      <c r="O1566" s="34"/>
      <c r="P1566" s="34"/>
      <c r="Q1566" s="34"/>
      <c r="R1566" s="34"/>
      <c r="S1566" s="34"/>
      <c r="T1566" s="34"/>
      <c r="U1566" s="34"/>
      <c r="V1566" s="34"/>
      <c r="W1566" s="34"/>
      <c r="X1566" s="34"/>
      <c r="Y1566" s="34"/>
      <c r="Z1566" s="34"/>
      <c r="AA1566" s="34"/>
      <c r="AB1566" s="34"/>
    </row>
    <row r="1567" spans="1:28">
      <c r="A1567" s="34"/>
      <c r="B1567" s="34"/>
      <c r="C1567" s="34"/>
      <c r="D1567" s="34"/>
      <c r="E1567" s="34"/>
      <c r="F1567" s="34"/>
      <c r="G1567" s="34"/>
      <c r="O1567" s="34"/>
      <c r="P1567" s="34"/>
      <c r="Q1567" s="34"/>
      <c r="R1567" s="34"/>
      <c r="S1567" s="34"/>
      <c r="T1567" s="34"/>
      <c r="U1567" s="34"/>
      <c r="V1567" s="34"/>
      <c r="W1567" s="34"/>
      <c r="X1567" s="34"/>
      <c r="Y1567" s="34"/>
      <c r="Z1567" s="34"/>
      <c r="AA1567" s="34"/>
      <c r="AB1567" s="34"/>
    </row>
    <row r="1568" spans="1:28">
      <c r="A1568" s="34"/>
      <c r="B1568" s="34"/>
      <c r="C1568" s="34"/>
      <c r="D1568" s="34"/>
      <c r="E1568" s="34"/>
      <c r="F1568" s="34"/>
      <c r="G1568" s="34"/>
      <c r="O1568" s="34"/>
      <c r="P1568" s="34"/>
      <c r="Q1568" s="34"/>
      <c r="R1568" s="34"/>
      <c r="S1568" s="34"/>
      <c r="T1568" s="34"/>
      <c r="U1568" s="34"/>
      <c r="V1568" s="34"/>
      <c r="W1568" s="34"/>
      <c r="X1568" s="34"/>
      <c r="Y1568" s="34"/>
      <c r="Z1568" s="34"/>
      <c r="AA1568" s="34"/>
      <c r="AB1568" s="34"/>
    </row>
    <row r="1569" spans="1:28">
      <c r="A1569" s="34"/>
      <c r="B1569" s="34"/>
      <c r="C1569" s="34"/>
      <c r="D1569" s="34"/>
      <c r="E1569" s="34"/>
      <c r="F1569" s="34"/>
      <c r="G1569" s="34"/>
      <c r="O1569" s="34"/>
      <c r="P1569" s="34"/>
      <c r="Q1569" s="34"/>
      <c r="R1569" s="34"/>
      <c r="S1569" s="34"/>
      <c r="T1569" s="34"/>
      <c r="U1569" s="34"/>
      <c r="V1569" s="34"/>
      <c r="W1569" s="34"/>
      <c r="X1569" s="34"/>
      <c r="Y1569" s="34"/>
      <c r="Z1569" s="34"/>
      <c r="AA1569" s="34"/>
      <c r="AB1569" s="34"/>
    </row>
    <row r="1570" spans="1:28">
      <c r="A1570" s="34"/>
      <c r="B1570" s="34"/>
      <c r="C1570" s="34"/>
      <c r="D1570" s="34"/>
      <c r="E1570" s="34"/>
      <c r="F1570" s="34"/>
      <c r="G1570" s="34"/>
      <c r="O1570" s="34"/>
      <c r="P1570" s="34"/>
      <c r="Q1570" s="34"/>
      <c r="R1570" s="34"/>
      <c r="S1570" s="34"/>
      <c r="T1570" s="34"/>
      <c r="U1570" s="34"/>
      <c r="V1570" s="34"/>
      <c r="W1570" s="34"/>
      <c r="X1570" s="34"/>
      <c r="Y1570" s="34"/>
      <c r="Z1570" s="34"/>
      <c r="AA1570" s="34"/>
      <c r="AB1570" s="34"/>
    </row>
    <row r="1571" spans="1:28">
      <c r="A1571" s="34"/>
      <c r="B1571" s="34"/>
      <c r="C1571" s="34"/>
      <c r="D1571" s="34"/>
      <c r="E1571" s="34"/>
      <c r="F1571" s="34"/>
      <c r="G1571" s="34"/>
      <c r="O1571" s="34"/>
      <c r="P1571" s="34"/>
      <c r="Q1571" s="34"/>
      <c r="R1571" s="34"/>
      <c r="S1571" s="34"/>
      <c r="T1571" s="34"/>
      <c r="U1571" s="34"/>
      <c r="V1571" s="34"/>
      <c r="W1571" s="34"/>
      <c r="X1571" s="34"/>
      <c r="Y1571" s="34"/>
      <c r="Z1571" s="34"/>
      <c r="AA1571" s="34"/>
      <c r="AB1571" s="34"/>
    </row>
    <row r="1572" spans="1:28">
      <c r="A1572" s="34"/>
      <c r="B1572" s="34"/>
      <c r="C1572" s="34"/>
      <c r="D1572" s="34"/>
      <c r="E1572" s="34"/>
      <c r="F1572" s="34"/>
      <c r="G1572" s="34"/>
      <c r="O1572" s="34"/>
      <c r="P1572" s="34"/>
      <c r="Q1572" s="34"/>
      <c r="R1572" s="34"/>
      <c r="S1572" s="34"/>
      <c r="T1572" s="34"/>
      <c r="U1572" s="34"/>
      <c r="V1572" s="34"/>
      <c r="W1572" s="34"/>
      <c r="X1572" s="34"/>
      <c r="Y1572" s="34"/>
      <c r="Z1572" s="34"/>
      <c r="AA1572" s="34"/>
      <c r="AB1572" s="34"/>
    </row>
    <row r="1573" spans="1:28">
      <c r="A1573" s="34"/>
      <c r="B1573" s="34"/>
      <c r="C1573" s="34"/>
      <c r="D1573" s="34"/>
      <c r="E1573" s="34"/>
      <c r="F1573" s="34"/>
      <c r="G1573" s="34"/>
      <c r="O1573" s="34"/>
      <c r="P1573" s="34"/>
      <c r="Q1573" s="34"/>
      <c r="R1573" s="34"/>
      <c r="S1573" s="34"/>
      <c r="T1573" s="34"/>
      <c r="U1573" s="34"/>
      <c r="V1573" s="34"/>
      <c r="W1573" s="34"/>
      <c r="X1573" s="34"/>
      <c r="Y1573" s="34"/>
      <c r="Z1573" s="34"/>
      <c r="AA1573" s="34"/>
      <c r="AB1573" s="34"/>
    </row>
    <row r="1574" spans="1:28">
      <c r="A1574" s="34"/>
      <c r="B1574" s="34"/>
      <c r="C1574" s="34"/>
      <c r="D1574" s="34"/>
      <c r="E1574" s="34"/>
      <c r="F1574" s="34"/>
      <c r="G1574" s="34"/>
      <c r="O1574" s="34"/>
      <c r="P1574" s="34"/>
      <c r="Q1574" s="34"/>
      <c r="R1574" s="34"/>
      <c r="S1574" s="34"/>
      <c r="T1574" s="34"/>
      <c r="U1574" s="34"/>
      <c r="V1574" s="34"/>
      <c r="W1574" s="34"/>
      <c r="X1574" s="34"/>
      <c r="Y1574" s="34"/>
      <c r="Z1574" s="34"/>
      <c r="AA1574" s="34"/>
      <c r="AB1574" s="34"/>
    </row>
    <row r="1575" spans="1:28">
      <c r="A1575" s="34"/>
      <c r="B1575" s="34"/>
      <c r="C1575" s="34"/>
      <c r="D1575" s="34"/>
      <c r="E1575" s="34"/>
      <c r="F1575" s="34"/>
      <c r="G1575" s="34"/>
      <c r="O1575" s="34"/>
      <c r="P1575" s="34"/>
      <c r="Q1575" s="34"/>
      <c r="R1575" s="34"/>
      <c r="S1575" s="34"/>
      <c r="T1575" s="34"/>
      <c r="U1575" s="34"/>
      <c r="V1575" s="34"/>
      <c r="W1575" s="34"/>
      <c r="X1575" s="34"/>
      <c r="Y1575" s="34"/>
      <c r="Z1575" s="34"/>
      <c r="AA1575" s="34"/>
      <c r="AB1575" s="34"/>
    </row>
    <row r="1576" spans="1:28">
      <c r="A1576" s="34"/>
      <c r="B1576" s="34"/>
      <c r="C1576" s="34"/>
      <c r="D1576" s="34"/>
      <c r="E1576" s="34"/>
      <c r="F1576" s="34"/>
      <c r="G1576" s="34"/>
      <c r="O1576" s="34"/>
      <c r="P1576" s="34"/>
      <c r="Q1576" s="34"/>
      <c r="R1576" s="34"/>
      <c r="S1576" s="34"/>
      <c r="T1576" s="34"/>
      <c r="U1576" s="34"/>
      <c r="V1576" s="34"/>
      <c r="W1576" s="34"/>
      <c r="X1576" s="34"/>
      <c r="Y1576" s="34"/>
      <c r="Z1576" s="34"/>
      <c r="AA1576" s="34"/>
      <c r="AB1576" s="34"/>
    </row>
    <row r="1577" spans="1:28">
      <c r="A1577" s="34"/>
      <c r="B1577" s="34"/>
      <c r="C1577" s="34"/>
      <c r="D1577" s="34"/>
      <c r="E1577" s="34"/>
      <c r="F1577" s="34"/>
      <c r="G1577" s="34"/>
      <c r="O1577" s="34"/>
      <c r="P1577" s="34"/>
      <c r="Q1577" s="34"/>
      <c r="R1577" s="34"/>
      <c r="S1577" s="34"/>
      <c r="T1577" s="34"/>
      <c r="U1577" s="34"/>
      <c r="V1577" s="34"/>
      <c r="W1577" s="34"/>
      <c r="X1577" s="34"/>
      <c r="Y1577" s="34"/>
      <c r="Z1577" s="34"/>
      <c r="AA1577" s="34"/>
      <c r="AB1577" s="34"/>
    </row>
    <row r="1578" spans="1:28">
      <c r="A1578" s="34"/>
      <c r="B1578" s="34"/>
      <c r="C1578" s="34"/>
      <c r="D1578" s="34"/>
      <c r="E1578" s="34"/>
      <c r="F1578" s="34"/>
      <c r="G1578" s="34"/>
      <c r="O1578" s="34"/>
      <c r="P1578" s="34"/>
      <c r="Q1578" s="34"/>
      <c r="R1578" s="34"/>
      <c r="S1578" s="34"/>
      <c r="T1578" s="34"/>
      <c r="U1578" s="34"/>
      <c r="V1578" s="34"/>
      <c r="W1578" s="34"/>
      <c r="X1578" s="34"/>
      <c r="Y1578" s="34"/>
      <c r="Z1578" s="34"/>
      <c r="AA1578" s="34"/>
      <c r="AB1578" s="34"/>
    </row>
    <row r="1579" spans="1:28">
      <c r="A1579" s="34"/>
      <c r="B1579" s="34"/>
      <c r="C1579" s="34"/>
      <c r="D1579" s="34"/>
      <c r="E1579" s="34"/>
      <c r="F1579" s="34"/>
      <c r="G1579" s="34"/>
      <c r="O1579" s="34"/>
      <c r="P1579" s="34"/>
      <c r="Q1579" s="34"/>
      <c r="R1579" s="34"/>
      <c r="S1579" s="34"/>
      <c r="T1579" s="34"/>
      <c r="U1579" s="34"/>
      <c r="V1579" s="34"/>
      <c r="W1579" s="34"/>
      <c r="X1579" s="34"/>
      <c r="Y1579" s="34"/>
      <c r="Z1579" s="34"/>
      <c r="AA1579" s="34"/>
      <c r="AB1579" s="34"/>
    </row>
    <row r="1580" spans="1:28">
      <c r="A1580" s="34"/>
      <c r="B1580" s="34"/>
      <c r="C1580" s="34"/>
      <c r="D1580" s="34"/>
      <c r="E1580" s="34"/>
      <c r="F1580" s="34"/>
      <c r="G1580" s="34"/>
      <c r="O1580" s="34"/>
      <c r="P1580" s="34"/>
      <c r="Q1580" s="34"/>
      <c r="R1580" s="34"/>
      <c r="S1580" s="34"/>
      <c r="T1580" s="34"/>
      <c r="U1580" s="34"/>
      <c r="V1580" s="34"/>
      <c r="W1580" s="34"/>
      <c r="X1580" s="34"/>
      <c r="Y1580" s="34"/>
      <c r="Z1580" s="34"/>
      <c r="AA1580" s="34"/>
      <c r="AB1580" s="34"/>
    </row>
    <row r="1581" spans="1:28">
      <c r="A1581" s="34"/>
      <c r="B1581" s="34"/>
      <c r="C1581" s="34"/>
      <c r="D1581" s="34"/>
      <c r="E1581" s="34"/>
      <c r="F1581" s="34"/>
      <c r="G1581" s="34"/>
      <c r="O1581" s="34"/>
      <c r="P1581" s="34"/>
      <c r="Q1581" s="34"/>
      <c r="R1581" s="34"/>
      <c r="S1581" s="34"/>
      <c r="T1581" s="34"/>
      <c r="U1581" s="34"/>
      <c r="V1581" s="34"/>
      <c r="W1581" s="34"/>
      <c r="X1581" s="34"/>
      <c r="Y1581" s="34"/>
      <c r="Z1581" s="34"/>
      <c r="AA1581" s="34"/>
      <c r="AB1581" s="34"/>
    </row>
    <row r="1582" spans="1:28">
      <c r="A1582" s="34"/>
      <c r="B1582" s="34"/>
      <c r="C1582" s="34"/>
      <c r="D1582" s="34"/>
      <c r="E1582" s="34"/>
      <c r="F1582" s="34"/>
      <c r="G1582" s="34"/>
      <c r="O1582" s="34"/>
      <c r="P1582" s="34"/>
      <c r="Q1582" s="34"/>
      <c r="R1582" s="34"/>
      <c r="S1582" s="34"/>
      <c r="T1582" s="34"/>
      <c r="U1582" s="34"/>
      <c r="V1582" s="34"/>
      <c r="W1582" s="34"/>
      <c r="X1582" s="34"/>
      <c r="Y1582" s="34"/>
      <c r="Z1582" s="34"/>
      <c r="AA1582" s="34"/>
      <c r="AB1582" s="34"/>
    </row>
    <row r="1583" spans="1:28">
      <c r="A1583" s="34"/>
      <c r="B1583" s="34"/>
      <c r="C1583" s="34"/>
      <c r="D1583" s="34"/>
      <c r="E1583" s="34"/>
      <c r="F1583" s="34"/>
      <c r="G1583" s="34"/>
      <c r="O1583" s="34"/>
      <c r="P1583" s="34"/>
      <c r="Q1583" s="34"/>
      <c r="R1583" s="34"/>
      <c r="S1583" s="34"/>
      <c r="T1583" s="34"/>
      <c r="U1583" s="34"/>
      <c r="V1583" s="34"/>
      <c r="W1583" s="34"/>
      <c r="X1583" s="34"/>
      <c r="Y1583" s="34"/>
      <c r="Z1583" s="34"/>
      <c r="AA1583" s="34"/>
      <c r="AB1583" s="34"/>
    </row>
    <row r="1584" spans="1:28">
      <c r="A1584" s="34"/>
      <c r="B1584" s="34"/>
      <c r="C1584" s="34"/>
      <c r="D1584" s="34"/>
      <c r="E1584" s="34"/>
      <c r="F1584" s="34"/>
      <c r="G1584" s="34"/>
      <c r="O1584" s="34"/>
      <c r="P1584" s="34"/>
      <c r="Q1584" s="34"/>
      <c r="R1584" s="34"/>
      <c r="S1584" s="34"/>
      <c r="T1584" s="34"/>
      <c r="U1584" s="34"/>
      <c r="V1584" s="34"/>
      <c r="W1584" s="34"/>
      <c r="X1584" s="34"/>
      <c r="Y1584" s="34"/>
      <c r="Z1584" s="34"/>
      <c r="AA1584" s="34"/>
      <c r="AB1584" s="34"/>
    </row>
    <row r="1585" spans="1:28">
      <c r="A1585" s="34"/>
      <c r="B1585" s="34"/>
      <c r="C1585" s="34"/>
      <c r="D1585" s="34"/>
      <c r="E1585" s="34"/>
      <c r="F1585" s="34"/>
      <c r="G1585" s="34"/>
      <c r="O1585" s="34"/>
      <c r="P1585" s="34"/>
      <c r="Q1585" s="34"/>
      <c r="R1585" s="34"/>
      <c r="S1585" s="34"/>
      <c r="T1585" s="34"/>
      <c r="U1585" s="34"/>
      <c r="V1585" s="34"/>
      <c r="W1585" s="34"/>
      <c r="X1585" s="34"/>
      <c r="Y1585" s="34"/>
      <c r="Z1585" s="34"/>
      <c r="AA1585" s="34"/>
      <c r="AB1585" s="34"/>
    </row>
    <row r="1586" spans="1:28">
      <c r="A1586" s="34"/>
      <c r="B1586" s="34"/>
      <c r="C1586" s="34"/>
      <c r="D1586" s="34"/>
      <c r="E1586" s="34"/>
      <c r="F1586" s="34"/>
      <c r="G1586" s="34"/>
      <c r="O1586" s="34"/>
      <c r="P1586" s="34"/>
      <c r="Q1586" s="34"/>
      <c r="R1586" s="34"/>
      <c r="S1586" s="34"/>
      <c r="T1586" s="34"/>
      <c r="U1586" s="34"/>
      <c r="V1586" s="34"/>
      <c r="W1586" s="34"/>
      <c r="X1586" s="34"/>
      <c r="Y1586" s="34"/>
      <c r="Z1586" s="34"/>
      <c r="AA1586" s="34"/>
      <c r="AB1586" s="34"/>
    </row>
    <row r="1587" spans="1:28">
      <c r="A1587" s="34"/>
      <c r="B1587" s="34"/>
      <c r="C1587" s="34"/>
      <c r="D1587" s="34"/>
      <c r="E1587" s="34"/>
      <c r="F1587" s="34"/>
      <c r="G1587" s="34"/>
      <c r="O1587" s="34"/>
      <c r="P1587" s="34"/>
      <c r="Q1587" s="34"/>
      <c r="R1587" s="34"/>
      <c r="S1587" s="34"/>
      <c r="T1587" s="34"/>
      <c r="U1587" s="34"/>
      <c r="V1587" s="34"/>
      <c r="W1587" s="34"/>
      <c r="X1587" s="34"/>
      <c r="Y1587" s="34"/>
      <c r="Z1587" s="34"/>
      <c r="AA1587" s="34"/>
      <c r="AB1587" s="34"/>
    </row>
    <row r="1588" spans="1:28">
      <c r="A1588" s="34"/>
      <c r="B1588" s="34"/>
      <c r="C1588" s="34"/>
      <c r="D1588" s="34"/>
      <c r="E1588" s="34"/>
      <c r="F1588" s="34"/>
      <c r="G1588" s="34"/>
      <c r="O1588" s="34"/>
      <c r="P1588" s="34"/>
      <c r="Q1588" s="34"/>
      <c r="R1588" s="34"/>
      <c r="S1588" s="34"/>
      <c r="T1588" s="34"/>
      <c r="U1588" s="34"/>
      <c r="V1588" s="34"/>
      <c r="W1588" s="34"/>
      <c r="X1588" s="34"/>
      <c r="Y1588" s="34"/>
      <c r="Z1588" s="34"/>
      <c r="AA1588" s="34"/>
      <c r="AB1588" s="34"/>
    </row>
    <row r="1589" spans="1:28">
      <c r="A1589" s="34"/>
      <c r="B1589" s="34"/>
      <c r="C1589" s="34"/>
      <c r="D1589" s="34"/>
      <c r="E1589" s="34"/>
      <c r="F1589" s="34"/>
      <c r="G1589" s="34"/>
      <c r="O1589" s="34"/>
      <c r="P1589" s="34"/>
      <c r="Q1589" s="34"/>
      <c r="R1589" s="34"/>
      <c r="S1589" s="34"/>
      <c r="T1589" s="34"/>
      <c r="U1589" s="34"/>
      <c r="V1589" s="34"/>
      <c r="W1589" s="34"/>
      <c r="X1589" s="34"/>
      <c r="Y1589" s="34"/>
      <c r="Z1589" s="34"/>
      <c r="AA1589" s="34"/>
      <c r="AB1589" s="34"/>
    </row>
    <row r="1590" spans="1:28">
      <c r="A1590" s="34"/>
      <c r="B1590" s="34"/>
      <c r="C1590" s="34"/>
      <c r="D1590" s="34"/>
      <c r="E1590" s="34"/>
      <c r="F1590" s="34"/>
      <c r="G1590" s="34"/>
      <c r="O1590" s="34"/>
      <c r="P1590" s="34"/>
      <c r="Q1590" s="34"/>
      <c r="R1590" s="34"/>
      <c r="S1590" s="34"/>
      <c r="T1590" s="34"/>
      <c r="U1590" s="34"/>
      <c r="V1590" s="34"/>
      <c r="W1590" s="34"/>
      <c r="X1590" s="34"/>
      <c r="Y1590" s="34"/>
      <c r="Z1590" s="34"/>
      <c r="AA1590" s="34"/>
      <c r="AB1590" s="34"/>
    </row>
    <row r="1591" spans="1:28">
      <c r="A1591" s="34"/>
      <c r="B1591" s="34"/>
      <c r="C1591" s="34"/>
      <c r="D1591" s="34"/>
      <c r="E1591" s="34"/>
      <c r="F1591" s="34"/>
      <c r="G1591" s="34"/>
      <c r="O1591" s="34"/>
      <c r="P1591" s="34"/>
      <c r="Q1591" s="34"/>
      <c r="R1591" s="34"/>
      <c r="S1591" s="34"/>
      <c r="T1591" s="34"/>
      <c r="U1591" s="34"/>
      <c r="V1591" s="34"/>
      <c r="W1591" s="34"/>
      <c r="X1591" s="34"/>
      <c r="Y1591" s="34"/>
      <c r="Z1591" s="34"/>
      <c r="AA1591" s="34"/>
      <c r="AB1591" s="34"/>
    </row>
    <row r="1592" spans="1:28">
      <c r="A1592" s="34"/>
      <c r="B1592" s="34"/>
      <c r="C1592" s="34"/>
      <c r="D1592" s="34"/>
      <c r="E1592" s="34"/>
      <c r="F1592" s="34"/>
      <c r="G1592" s="34"/>
      <c r="O1592" s="34"/>
      <c r="P1592" s="34"/>
      <c r="Q1592" s="34"/>
      <c r="R1592" s="34"/>
      <c r="S1592" s="34"/>
      <c r="T1592" s="34"/>
      <c r="U1592" s="34"/>
      <c r="V1592" s="34"/>
      <c r="W1592" s="34"/>
      <c r="X1592" s="34"/>
      <c r="Y1592" s="34"/>
      <c r="Z1592" s="34"/>
      <c r="AA1592" s="34"/>
      <c r="AB1592" s="34"/>
    </row>
    <row r="1593" spans="1:28">
      <c r="A1593" s="34"/>
      <c r="B1593" s="34"/>
      <c r="C1593" s="34"/>
      <c r="D1593" s="34"/>
      <c r="E1593" s="34"/>
      <c r="F1593" s="34"/>
      <c r="G1593" s="34"/>
      <c r="O1593" s="34"/>
      <c r="P1593" s="34"/>
      <c r="Q1593" s="34"/>
      <c r="R1593" s="34"/>
      <c r="S1593" s="34"/>
      <c r="T1593" s="34"/>
      <c r="U1593" s="34"/>
      <c r="V1593" s="34"/>
      <c r="W1593" s="34"/>
      <c r="X1593" s="34"/>
      <c r="Y1593" s="34"/>
      <c r="Z1593" s="34"/>
      <c r="AA1593" s="34"/>
      <c r="AB1593" s="34"/>
    </row>
    <row r="1594" spans="1:28">
      <c r="A1594" s="34"/>
      <c r="B1594" s="34"/>
      <c r="C1594" s="34"/>
      <c r="D1594" s="34"/>
      <c r="E1594" s="34"/>
      <c r="F1594" s="34"/>
      <c r="G1594" s="34"/>
      <c r="O1594" s="34"/>
      <c r="P1594" s="34"/>
      <c r="Q1594" s="34"/>
      <c r="R1594" s="34"/>
      <c r="S1594" s="34"/>
      <c r="T1594" s="34"/>
      <c r="U1594" s="34"/>
      <c r="V1594" s="34"/>
      <c r="W1594" s="34"/>
      <c r="X1594" s="34"/>
      <c r="Y1594" s="34"/>
      <c r="Z1594" s="34"/>
      <c r="AA1594" s="34"/>
      <c r="AB1594" s="34"/>
    </row>
    <row r="1595" spans="1:28">
      <c r="A1595" s="34"/>
      <c r="B1595" s="34"/>
      <c r="C1595" s="34"/>
      <c r="D1595" s="34"/>
      <c r="E1595" s="34"/>
      <c r="F1595" s="34"/>
      <c r="G1595" s="34"/>
      <c r="O1595" s="34"/>
      <c r="P1595" s="34"/>
      <c r="Q1595" s="34"/>
      <c r="R1595" s="34"/>
      <c r="S1595" s="34"/>
      <c r="T1595" s="34"/>
      <c r="U1595" s="34"/>
      <c r="V1595" s="34"/>
      <c r="W1595" s="34"/>
      <c r="X1595" s="34"/>
      <c r="Y1595" s="34"/>
      <c r="Z1595" s="34"/>
      <c r="AA1595" s="34"/>
      <c r="AB1595" s="34"/>
    </row>
    <row r="1596" spans="1:28">
      <c r="A1596" s="34"/>
      <c r="B1596" s="34"/>
      <c r="C1596" s="34"/>
      <c r="D1596" s="34"/>
      <c r="E1596" s="34"/>
      <c r="F1596" s="34"/>
      <c r="G1596" s="34"/>
      <c r="O1596" s="34"/>
      <c r="P1596" s="34"/>
      <c r="Q1596" s="34"/>
      <c r="R1596" s="34"/>
      <c r="S1596" s="34"/>
      <c r="T1596" s="34"/>
      <c r="U1596" s="34"/>
      <c r="V1596" s="34"/>
      <c r="W1596" s="34"/>
      <c r="X1596" s="34"/>
      <c r="Y1596" s="34"/>
      <c r="Z1596" s="34"/>
      <c r="AA1596" s="34"/>
      <c r="AB1596" s="34"/>
    </row>
    <row r="1597" spans="1:28">
      <c r="A1597" s="34"/>
      <c r="B1597" s="34"/>
      <c r="C1597" s="34"/>
      <c r="D1597" s="34"/>
      <c r="E1597" s="34"/>
      <c r="F1597" s="34"/>
      <c r="G1597" s="34"/>
      <c r="O1597" s="34"/>
      <c r="P1597" s="34"/>
      <c r="Q1597" s="34"/>
      <c r="R1597" s="34"/>
      <c r="S1597" s="34"/>
      <c r="T1597" s="34"/>
      <c r="U1597" s="34"/>
      <c r="V1597" s="34"/>
      <c r="W1597" s="34"/>
      <c r="X1597" s="34"/>
      <c r="Y1597" s="34"/>
      <c r="Z1597" s="34"/>
      <c r="AA1597" s="34"/>
      <c r="AB1597" s="34"/>
    </row>
    <row r="1598" spans="1:28">
      <c r="A1598" s="34"/>
      <c r="B1598" s="34"/>
      <c r="C1598" s="34"/>
      <c r="D1598" s="34"/>
      <c r="E1598" s="34"/>
      <c r="F1598" s="34"/>
      <c r="G1598" s="34"/>
      <c r="O1598" s="34"/>
      <c r="P1598" s="34"/>
      <c r="Q1598" s="34"/>
      <c r="R1598" s="34"/>
      <c r="S1598" s="34"/>
      <c r="T1598" s="34"/>
      <c r="U1598" s="34"/>
      <c r="V1598" s="34"/>
      <c r="W1598" s="34"/>
      <c r="X1598" s="34"/>
      <c r="Y1598" s="34"/>
      <c r="Z1598" s="34"/>
      <c r="AA1598" s="34"/>
      <c r="AB1598" s="34"/>
    </row>
    <row r="1599" spans="1:28">
      <c r="A1599" s="34"/>
      <c r="B1599" s="34"/>
      <c r="C1599" s="34"/>
      <c r="D1599" s="34"/>
      <c r="E1599" s="34"/>
      <c r="F1599" s="34"/>
      <c r="G1599" s="34"/>
      <c r="O1599" s="34"/>
      <c r="P1599" s="34"/>
      <c r="Q1599" s="34"/>
      <c r="R1599" s="34"/>
      <c r="S1599" s="34"/>
      <c r="T1599" s="34"/>
      <c r="U1599" s="34"/>
      <c r="V1599" s="34"/>
      <c r="W1599" s="34"/>
      <c r="X1599" s="34"/>
      <c r="Y1599" s="34"/>
      <c r="Z1599" s="34"/>
      <c r="AA1599" s="34"/>
      <c r="AB1599" s="34"/>
    </row>
    <row r="1600" spans="1:28">
      <c r="A1600" s="34"/>
      <c r="B1600" s="34"/>
      <c r="C1600" s="34"/>
      <c r="D1600" s="34"/>
      <c r="E1600" s="34"/>
      <c r="F1600" s="34"/>
      <c r="G1600" s="34"/>
      <c r="O1600" s="34"/>
      <c r="P1600" s="34"/>
      <c r="Q1600" s="34"/>
      <c r="R1600" s="34"/>
      <c r="S1600" s="34"/>
      <c r="T1600" s="34"/>
      <c r="U1600" s="34"/>
      <c r="V1600" s="34"/>
      <c r="W1600" s="34"/>
      <c r="X1600" s="34"/>
      <c r="Y1600" s="34"/>
      <c r="Z1600" s="34"/>
      <c r="AA1600" s="34"/>
      <c r="AB1600" s="34"/>
    </row>
    <row r="1601" spans="1:28">
      <c r="A1601" s="34"/>
      <c r="B1601" s="34"/>
      <c r="C1601" s="34"/>
      <c r="D1601" s="34"/>
      <c r="E1601" s="34"/>
      <c r="F1601" s="34"/>
      <c r="G1601" s="34"/>
      <c r="O1601" s="34"/>
      <c r="P1601" s="34"/>
      <c r="Q1601" s="34"/>
      <c r="R1601" s="34"/>
      <c r="S1601" s="34"/>
      <c r="T1601" s="34"/>
      <c r="U1601" s="34"/>
      <c r="V1601" s="34"/>
      <c r="W1601" s="34"/>
      <c r="X1601" s="34"/>
      <c r="Y1601" s="34"/>
      <c r="Z1601" s="34"/>
      <c r="AA1601" s="34"/>
      <c r="AB1601" s="34"/>
    </row>
    <row r="1602" spans="1:28">
      <c r="A1602" s="34"/>
      <c r="B1602" s="34"/>
      <c r="C1602" s="34"/>
      <c r="D1602" s="34"/>
      <c r="E1602" s="34"/>
      <c r="F1602" s="34"/>
      <c r="G1602" s="34"/>
      <c r="O1602" s="34"/>
      <c r="P1602" s="34"/>
      <c r="Q1602" s="34"/>
      <c r="R1602" s="34"/>
      <c r="S1602" s="34"/>
      <c r="T1602" s="34"/>
      <c r="U1602" s="34"/>
      <c r="V1602" s="34"/>
      <c r="W1602" s="34"/>
      <c r="X1602" s="34"/>
      <c r="Y1602" s="34"/>
      <c r="Z1602" s="34"/>
      <c r="AA1602" s="34"/>
      <c r="AB1602" s="34"/>
    </row>
    <row r="1603" spans="1:28">
      <c r="A1603" s="34"/>
      <c r="B1603" s="34"/>
      <c r="C1603" s="34"/>
      <c r="D1603" s="34"/>
      <c r="E1603" s="34"/>
      <c r="F1603" s="34"/>
      <c r="G1603" s="34"/>
      <c r="O1603" s="34"/>
      <c r="P1603" s="34"/>
      <c r="Q1603" s="34"/>
      <c r="R1603" s="34"/>
      <c r="S1603" s="34"/>
      <c r="T1603" s="34"/>
      <c r="U1603" s="34"/>
      <c r="V1603" s="34"/>
      <c r="W1603" s="34"/>
      <c r="X1603" s="34"/>
      <c r="Y1603" s="34"/>
      <c r="Z1603" s="34"/>
      <c r="AA1603" s="34"/>
      <c r="AB1603" s="34"/>
    </row>
    <row r="1604" spans="1:28">
      <c r="A1604" s="34"/>
      <c r="B1604" s="34"/>
      <c r="C1604" s="34"/>
      <c r="D1604" s="34"/>
      <c r="E1604" s="34"/>
      <c r="F1604" s="34"/>
      <c r="G1604" s="34"/>
      <c r="O1604" s="34"/>
      <c r="P1604" s="34"/>
      <c r="Q1604" s="34"/>
      <c r="R1604" s="34"/>
      <c r="S1604" s="34"/>
      <c r="T1604" s="34"/>
      <c r="U1604" s="34"/>
      <c r="V1604" s="34"/>
      <c r="W1604" s="34"/>
      <c r="X1604" s="34"/>
      <c r="Y1604" s="34"/>
      <c r="Z1604" s="34"/>
      <c r="AA1604" s="34"/>
      <c r="AB1604" s="34"/>
    </row>
    <row r="1605" spans="1:28">
      <c r="A1605" s="34"/>
      <c r="B1605" s="34"/>
      <c r="C1605" s="34"/>
      <c r="D1605" s="34"/>
      <c r="E1605" s="34"/>
      <c r="F1605" s="34"/>
      <c r="G1605" s="34"/>
      <c r="O1605" s="34"/>
      <c r="P1605" s="34"/>
      <c r="Q1605" s="34"/>
      <c r="R1605" s="34"/>
      <c r="S1605" s="34"/>
      <c r="T1605" s="34"/>
      <c r="U1605" s="34"/>
      <c r="V1605" s="34"/>
      <c r="W1605" s="34"/>
      <c r="X1605" s="34"/>
      <c r="Y1605" s="34"/>
      <c r="Z1605" s="34"/>
      <c r="AA1605" s="34"/>
      <c r="AB1605" s="34"/>
    </row>
    <row r="1606" spans="1:28">
      <c r="A1606" s="34"/>
      <c r="B1606" s="34"/>
      <c r="C1606" s="34"/>
      <c r="D1606" s="34"/>
      <c r="E1606" s="34"/>
      <c r="F1606" s="34"/>
      <c r="G1606" s="34"/>
      <c r="O1606" s="34"/>
      <c r="P1606" s="34"/>
      <c r="Q1606" s="34"/>
      <c r="R1606" s="34"/>
      <c r="S1606" s="34"/>
      <c r="T1606" s="34"/>
      <c r="U1606" s="34"/>
      <c r="V1606" s="34"/>
      <c r="W1606" s="34"/>
      <c r="X1606" s="34"/>
      <c r="Y1606" s="34"/>
      <c r="Z1606" s="34"/>
      <c r="AA1606" s="34"/>
      <c r="AB1606" s="34"/>
    </row>
    <row r="1607" spans="1:28">
      <c r="A1607" s="34"/>
      <c r="B1607" s="34"/>
      <c r="C1607" s="34"/>
      <c r="D1607" s="34"/>
      <c r="E1607" s="34"/>
      <c r="F1607" s="34"/>
      <c r="G1607" s="34"/>
      <c r="O1607" s="34"/>
      <c r="P1607" s="34"/>
      <c r="Q1607" s="34"/>
      <c r="R1607" s="34"/>
      <c r="S1607" s="34"/>
      <c r="T1607" s="34"/>
      <c r="U1607" s="34"/>
      <c r="V1607" s="34"/>
      <c r="W1607" s="34"/>
      <c r="X1607" s="34"/>
      <c r="Y1607" s="34"/>
      <c r="Z1607" s="34"/>
      <c r="AA1607" s="34"/>
      <c r="AB1607" s="34"/>
    </row>
    <row r="1608" spans="1:28">
      <c r="A1608" s="34"/>
      <c r="B1608" s="34"/>
      <c r="C1608" s="34"/>
      <c r="D1608" s="34"/>
      <c r="E1608" s="34"/>
      <c r="F1608" s="34"/>
      <c r="G1608" s="34"/>
      <c r="O1608" s="34"/>
      <c r="P1608" s="34"/>
      <c r="Q1608" s="34"/>
      <c r="R1608" s="34"/>
      <c r="S1608" s="34"/>
      <c r="T1608" s="34"/>
      <c r="U1608" s="34"/>
      <c r="V1608" s="34"/>
      <c r="W1608" s="34"/>
      <c r="X1608" s="34"/>
      <c r="Y1608" s="34"/>
      <c r="Z1608" s="34"/>
      <c r="AA1608" s="34"/>
      <c r="AB1608" s="34"/>
    </row>
    <row r="1609" spans="1:28">
      <c r="A1609" s="34"/>
      <c r="B1609" s="34"/>
      <c r="C1609" s="34"/>
      <c r="D1609" s="34"/>
      <c r="E1609" s="34"/>
      <c r="F1609" s="34"/>
      <c r="G1609" s="34"/>
      <c r="O1609" s="34"/>
      <c r="P1609" s="34"/>
      <c r="Q1609" s="34"/>
      <c r="R1609" s="34"/>
      <c r="S1609" s="34"/>
      <c r="T1609" s="34"/>
      <c r="U1609" s="34"/>
      <c r="V1609" s="34"/>
      <c r="W1609" s="34"/>
      <c r="X1609" s="34"/>
      <c r="Y1609" s="34"/>
      <c r="Z1609" s="34"/>
      <c r="AA1609" s="34"/>
      <c r="AB1609" s="34"/>
    </row>
    <row r="1610" spans="1:28">
      <c r="A1610" s="34"/>
      <c r="B1610" s="34"/>
      <c r="C1610" s="34"/>
      <c r="D1610" s="34"/>
      <c r="E1610" s="34"/>
      <c r="F1610" s="34"/>
      <c r="G1610" s="34"/>
      <c r="O1610" s="34"/>
      <c r="P1610" s="34"/>
      <c r="Q1610" s="34"/>
      <c r="R1610" s="34"/>
      <c r="S1610" s="34"/>
      <c r="T1610" s="34"/>
      <c r="U1610" s="34"/>
      <c r="V1610" s="34"/>
      <c r="W1610" s="34"/>
      <c r="X1610" s="34"/>
      <c r="Y1610" s="34"/>
      <c r="Z1610" s="34"/>
      <c r="AA1610" s="34"/>
      <c r="AB1610" s="34"/>
    </row>
    <row r="1611" spans="1:28">
      <c r="A1611" s="34"/>
      <c r="B1611" s="34"/>
      <c r="C1611" s="34"/>
      <c r="D1611" s="34"/>
      <c r="E1611" s="34"/>
      <c r="F1611" s="34"/>
      <c r="G1611" s="34"/>
      <c r="O1611" s="34"/>
      <c r="P1611" s="34"/>
      <c r="Q1611" s="34"/>
      <c r="R1611" s="34"/>
      <c r="S1611" s="34"/>
      <c r="T1611" s="34"/>
      <c r="U1611" s="34"/>
      <c r="V1611" s="34"/>
      <c r="W1611" s="34"/>
      <c r="X1611" s="34"/>
      <c r="Y1611" s="34"/>
      <c r="Z1611" s="34"/>
      <c r="AA1611" s="34"/>
      <c r="AB1611" s="34"/>
    </row>
    <row r="1612" spans="1:28">
      <c r="A1612" s="34"/>
      <c r="B1612" s="34"/>
      <c r="C1612" s="34"/>
      <c r="D1612" s="34"/>
      <c r="E1612" s="34"/>
      <c r="F1612" s="34"/>
      <c r="G1612" s="34"/>
      <c r="O1612" s="34"/>
      <c r="P1612" s="34"/>
      <c r="Q1612" s="34"/>
      <c r="R1612" s="34"/>
      <c r="S1612" s="34"/>
      <c r="T1612" s="34"/>
      <c r="U1612" s="34"/>
      <c r="V1612" s="34"/>
      <c r="W1612" s="34"/>
      <c r="X1612" s="34"/>
      <c r="Y1612" s="34"/>
      <c r="Z1612" s="34"/>
      <c r="AA1612" s="34"/>
      <c r="AB1612" s="34"/>
    </row>
    <row r="1613" spans="1:28">
      <c r="A1613" s="34"/>
      <c r="B1613" s="34"/>
      <c r="C1613" s="34"/>
      <c r="D1613" s="34"/>
      <c r="E1613" s="34"/>
      <c r="F1613" s="34"/>
      <c r="G1613" s="34"/>
      <c r="O1613" s="34"/>
      <c r="P1613" s="34"/>
      <c r="Q1613" s="34"/>
      <c r="R1613" s="34"/>
      <c r="S1613" s="34"/>
      <c r="T1613" s="34"/>
      <c r="U1613" s="34"/>
      <c r="V1613" s="34"/>
      <c r="W1613" s="34"/>
      <c r="X1613" s="34"/>
      <c r="Y1613" s="34"/>
      <c r="Z1613" s="34"/>
      <c r="AA1613" s="34"/>
      <c r="AB1613" s="34"/>
    </row>
    <row r="1614" spans="1:28">
      <c r="A1614" s="34"/>
      <c r="B1614" s="34"/>
      <c r="C1614" s="34"/>
      <c r="D1614" s="34"/>
      <c r="E1614" s="34"/>
      <c r="F1614" s="34"/>
      <c r="G1614" s="34"/>
      <c r="O1614" s="34"/>
      <c r="P1614" s="34"/>
      <c r="Q1614" s="34"/>
      <c r="R1614" s="34"/>
      <c r="S1614" s="34"/>
      <c r="T1614" s="34"/>
      <c r="U1614" s="34"/>
      <c r="V1614" s="34"/>
      <c r="W1614" s="34"/>
      <c r="X1614" s="34"/>
      <c r="Y1614" s="34"/>
      <c r="Z1614" s="34"/>
      <c r="AA1614" s="34"/>
      <c r="AB1614" s="34"/>
    </row>
    <row r="1615" spans="1:28">
      <c r="A1615" s="34"/>
      <c r="B1615" s="34"/>
      <c r="C1615" s="34"/>
      <c r="D1615" s="34"/>
      <c r="E1615" s="34"/>
      <c r="F1615" s="34"/>
      <c r="G1615" s="34"/>
      <c r="O1615" s="34"/>
      <c r="P1615" s="34"/>
      <c r="Q1615" s="34"/>
      <c r="R1615" s="34"/>
      <c r="S1615" s="34"/>
      <c r="T1615" s="34"/>
      <c r="U1615" s="34"/>
      <c r="V1615" s="34"/>
      <c r="W1615" s="34"/>
      <c r="X1615" s="34"/>
      <c r="Y1615" s="34"/>
      <c r="Z1615" s="34"/>
      <c r="AA1615" s="34"/>
      <c r="AB1615" s="34"/>
    </row>
    <row r="1616" spans="1:28">
      <c r="A1616" s="34"/>
      <c r="B1616" s="34"/>
      <c r="C1616" s="34"/>
      <c r="D1616" s="34"/>
      <c r="E1616" s="34"/>
      <c r="F1616" s="34"/>
      <c r="G1616" s="34"/>
      <c r="O1616" s="34"/>
      <c r="P1616" s="34"/>
      <c r="Q1616" s="34"/>
      <c r="R1616" s="34"/>
      <c r="S1616" s="34"/>
      <c r="T1616" s="34"/>
      <c r="U1616" s="34"/>
      <c r="V1616" s="34"/>
      <c r="W1616" s="34"/>
      <c r="X1616" s="34"/>
      <c r="Y1616" s="34"/>
      <c r="Z1616" s="34"/>
      <c r="AA1616" s="34"/>
      <c r="AB1616" s="34"/>
    </row>
    <row r="1617" spans="1:28">
      <c r="A1617" s="34"/>
      <c r="B1617" s="34"/>
      <c r="C1617" s="34"/>
      <c r="D1617" s="34"/>
      <c r="E1617" s="34"/>
      <c r="F1617" s="34"/>
      <c r="G1617" s="34"/>
      <c r="O1617" s="34"/>
      <c r="P1617" s="34"/>
      <c r="Q1617" s="34"/>
      <c r="R1617" s="34"/>
      <c r="S1617" s="34"/>
      <c r="T1617" s="34"/>
      <c r="U1617" s="34"/>
      <c r="V1617" s="34"/>
      <c r="W1617" s="34"/>
      <c r="X1617" s="34"/>
      <c r="Y1617" s="34"/>
      <c r="Z1617" s="34"/>
      <c r="AA1617" s="34"/>
      <c r="AB1617" s="34"/>
    </row>
    <row r="1618" spans="1:28">
      <c r="A1618" s="34"/>
      <c r="B1618" s="34"/>
      <c r="C1618" s="34"/>
      <c r="D1618" s="34"/>
      <c r="E1618" s="34"/>
      <c r="F1618" s="34"/>
      <c r="G1618" s="34"/>
      <c r="O1618" s="34"/>
      <c r="P1618" s="34"/>
      <c r="Q1618" s="34"/>
      <c r="R1618" s="34"/>
      <c r="S1618" s="34"/>
      <c r="T1618" s="34"/>
      <c r="U1618" s="34"/>
      <c r="V1618" s="34"/>
      <c r="W1618" s="34"/>
      <c r="X1618" s="34"/>
      <c r="Y1618" s="34"/>
      <c r="Z1618" s="34"/>
      <c r="AA1618" s="34"/>
      <c r="AB1618" s="34"/>
    </row>
    <row r="1619" spans="1:28">
      <c r="A1619" s="34"/>
      <c r="B1619" s="34"/>
      <c r="C1619" s="34"/>
      <c r="D1619" s="34"/>
      <c r="E1619" s="34"/>
      <c r="F1619" s="34"/>
      <c r="G1619" s="34"/>
      <c r="O1619" s="34"/>
      <c r="P1619" s="34"/>
      <c r="Q1619" s="34"/>
      <c r="R1619" s="34"/>
      <c r="S1619" s="34"/>
      <c r="T1619" s="34"/>
      <c r="U1619" s="34"/>
      <c r="V1619" s="34"/>
      <c r="W1619" s="34"/>
      <c r="X1619" s="34"/>
      <c r="Y1619" s="34"/>
      <c r="Z1619" s="34"/>
      <c r="AA1619" s="34"/>
      <c r="AB1619" s="34"/>
    </row>
    <row r="1620" spans="1:28">
      <c r="A1620" s="34"/>
      <c r="B1620" s="34"/>
      <c r="C1620" s="34"/>
      <c r="D1620" s="34"/>
      <c r="E1620" s="34"/>
      <c r="F1620" s="34"/>
      <c r="G1620" s="34"/>
      <c r="O1620" s="34"/>
      <c r="P1620" s="34"/>
      <c r="Q1620" s="34"/>
      <c r="R1620" s="34"/>
      <c r="S1620" s="34"/>
      <c r="T1620" s="34"/>
      <c r="U1620" s="34"/>
      <c r="V1620" s="34"/>
      <c r="W1620" s="34"/>
      <c r="X1620" s="34"/>
      <c r="Y1620" s="34"/>
      <c r="Z1620" s="34"/>
      <c r="AA1620" s="34"/>
      <c r="AB1620" s="34"/>
    </row>
    <row r="1621" spans="1:28">
      <c r="A1621" s="34"/>
      <c r="B1621" s="34"/>
      <c r="C1621" s="34"/>
      <c r="D1621" s="34"/>
      <c r="E1621" s="34"/>
      <c r="F1621" s="34"/>
      <c r="G1621" s="34"/>
      <c r="O1621" s="34"/>
      <c r="P1621" s="34"/>
      <c r="Q1621" s="34"/>
      <c r="R1621" s="34"/>
      <c r="S1621" s="34"/>
      <c r="T1621" s="34"/>
      <c r="U1621" s="34"/>
      <c r="V1621" s="34"/>
      <c r="W1621" s="34"/>
      <c r="X1621" s="34"/>
      <c r="Y1621" s="34"/>
      <c r="Z1621" s="34"/>
      <c r="AA1621" s="34"/>
      <c r="AB1621" s="34"/>
    </row>
    <row r="1622" spans="1:28">
      <c r="A1622" s="34"/>
      <c r="B1622" s="34"/>
      <c r="C1622" s="34"/>
      <c r="D1622" s="34"/>
      <c r="E1622" s="34"/>
      <c r="F1622" s="34"/>
      <c r="G1622" s="34"/>
      <c r="O1622" s="34"/>
      <c r="P1622" s="34"/>
      <c r="Q1622" s="34"/>
      <c r="R1622" s="34"/>
      <c r="S1622" s="34"/>
      <c r="T1622" s="34"/>
      <c r="U1622" s="34"/>
      <c r="V1622" s="34"/>
      <c r="W1622" s="34"/>
      <c r="X1622" s="34"/>
      <c r="Y1622" s="34"/>
      <c r="Z1622" s="34"/>
      <c r="AA1622" s="34"/>
      <c r="AB1622" s="34"/>
    </row>
    <row r="1623" spans="1:28">
      <c r="A1623" s="34"/>
      <c r="B1623" s="34"/>
      <c r="C1623" s="34"/>
      <c r="D1623" s="34"/>
      <c r="E1623" s="34"/>
      <c r="F1623" s="34"/>
      <c r="G1623" s="34"/>
      <c r="O1623" s="34"/>
      <c r="P1623" s="34"/>
      <c r="Q1623" s="34"/>
      <c r="R1623" s="34"/>
      <c r="S1623" s="34"/>
      <c r="T1623" s="34"/>
      <c r="U1623" s="34"/>
      <c r="V1623" s="34"/>
      <c r="W1623" s="34"/>
      <c r="X1623" s="34"/>
      <c r="Y1623" s="34"/>
      <c r="Z1623" s="34"/>
      <c r="AA1623" s="34"/>
      <c r="AB1623" s="34"/>
    </row>
    <row r="1624" spans="1:28">
      <c r="A1624" s="34"/>
      <c r="B1624" s="34"/>
      <c r="C1624" s="34"/>
      <c r="D1624" s="34"/>
      <c r="E1624" s="34"/>
      <c r="F1624" s="34"/>
      <c r="G1624" s="34"/>
      <c r="O1624" s="34"/>
      <c r="P1624" s="34"/>
      <c r="Q1624" s="34"/>
      <c r="R1624" s="34"/>
      <c r="S1624" s="34"/>
      <c r="T1624" s="34"/>
      <c r="U1624" s="34"/>
      <c r="V1624" s="34"/>
      <c r="W1624" s="34"/>
      <c r="X1624" s="34"/>
      <c r="Y1624" s="34"/>
      <c r="Z1624" s="34"/>
      <c r="AA1624" s="34"/>
      <c r="AB1624" s="34"/>
    </row>
    <row r="1625" spans="1:28">
      <c r="A1625" s="34"/>
      <c r="B1625" s="34"/>
      <c r="C1625" s="34"/>
      <c r="D1625" s="34"/>
      <c r="E1625" s="34"/>
      <c r="F1625" s="34"/>
      <c r="G1625" s="34"/>
      <c r="O1625" s="34"/>
      <c r="P1625" s="34"/>
      <c r="Q1625" s="34"/>
      <c r="R1625" s="34"/>
      <c r="S1625" s="34"/>
      <c r="T1625" s="34"/>
      <c r="U1625" s="34"/>
      <c r="V1625" s="34"/>
      <c r="W1625" s="34"/>
      <c r="X1625" s="34"/>
      <c r="Y1625" s="34"/>
      <c r="Z1625" s="34"/>
      <c r="AA1625" s="34"/>
      <c r="AB1625" s="34"/>
    </row>
    <row r="1626" spans="1:28">
      <c r="A1626" s="34"/>
      <c r="B1626" s="34"/>
      <c r="C1626" s="34"/>
      <c r="D1626" s="34"/>
      <c r="E1626" s="34"/>
      <c r="F1626" s="34"/>
      <c r="G1626" s="34"/>
      <c r="O1626" s="34"/>
      <c r="P1626" s="34"/>
      <c r="Q1626" s="34"/>
      <c r="R1626" s="34"/>
      <c r="S1626" s="34"/>
      <c r="T1626" s="34"/>
      <c r="U1626" s="34"/>
      <c r="V1626" s="34"/>
      <c r="W1626" s="34"/>
      <c r="X1626" s="34"/>
      <c r="Y1626" s="34"/>
      <c r="Z1626" s="34"/>
      <c r="AA1626" s="34"/>
      <c r="AB1626" s="34"/>
    </row>
    <row r="1627" spans="1:28">
      <c r="A1627" s="34"/>
      <c r="B1627" s="34"/>
      <c r="C1627" s="34"/>
      <c r="D1627" s="34"/>
      <c r="E1627" s="34"/>
      <c r="F1627" s="34"/>
      <c r="G1627" s="34"/>
      <c r="O1627" s="34"/>
      <c r="P1627" s="34"/>
      <c r="Q1627" s="34"/>
      <c r="R1627" s="34"/>
      <c r="S1627" s="34"/>
      <c r="T1627" s="34"/>
      <c r="U1627" s="34"/>
      <c r="V1627" s="34"/>
      <c r="W1627" s="34"/>
      <c r="X1627" s="34"/>
      <c r="Y1627" s="34"/>
      <c r="Z1627" s="34"/>
      <c r="AA1627" s="34"/>
      <c r="AB1627" s="34"/>
    </row>
    <row r="1628" spans="1:28">
      <c r="A1628" s="34"/>
      <c r="B1628" s="34"/>
      <c r="C1628" s="34"/>
      <c r="D1628" s="34"/>
      <c r="E1628" s="34"/>
      <c r="F1628" s="34"/>
      <c r="G1628" s="34"/>
      <c r="O1628" s="34"/>
      <c r="P1628" s="34"/>
      <c r="Q1628" s="34"/>
      <c r="R1628" s="34"/>
      <c r="S1628" s="34"/>
      <c r="T1628" s="34"/>
      <c r="U1628" s="34"/>
      <c r="V1628" s="34"/>
      <c r="W1628" s="34"/>
      <c r="X1628" s="34"/>
      <c r="Y1628" s="34"/>
      <c r="Z1628" s="34"/>
      <c r="AA1628" s="34"/>
      <c r="AB1628" s="34"/>
    </row>
    <row r="1629" spans="1:28">
      <c r="A1629" s="34"/>
      <c r="B1629" s="34"/>
      <c r="C1629" s="34"/>
      <c r="D1629" s="34"/>
      <c r="E1629" s="34"/>
      <c r="F1629" s="34"/>
      <c r="G1629" s="34"/>
      <c r="O1629" s="34"/>
      <c r="P1629" s="34"/>
      <c r="Q1629" s="34"/>
      <c r="R1629" s="34"/>
      <c r="S1629" s="34"/>
      <c r="T1629" s="34"/>
      <c r="U1629" s="34"/>
      <c r="V1629" s="34"/>
      <c r="W1629" s="34"/>
      <c r="X1629" s="34"/>
      <c r="Y1629" s="34"/>
      <c r="Z1629" s="34"/>
      <c r="AA1629" s="34"/>
      <c r="AB1629" s="34"/>
    </row>
    <row r="1630" spans="1:28">
      <c r="A1630" s="34"/>
      <c r="B1630" s="34"/>
      <c r="C1630" s="34"/>
      <c r="D1630" s="34"/>
      <c r="E1630" s="34"/>
      <c r="F1630" s="34"/>
      <c r="G1630" s="34"/>
      <c r="O1630" s="34"/>
      <c r="P1630" s="34"/>
      <c r="Q1630" s="34"/>
      <c r="R1630" s="34"/>
      <c r="S1630" s="34"/>
      <c r="T1630" s="34"/>
      <c r="U1630" s="34"/>
      <c r="V1630" s="34"/>
      <c r="W1630" s="34"/>
      <c r="X1630" s="34"/>
      <c r="Y1630" s="34"/>
      <c r="Z1630" s="34"/>
      <c r="AA1630" s="34"/>
      <c r="AB1630" s="34"/>
    </row>
    <row r="1631" spans="1:28">
      <c r="A1631" s="34"/>
      <c r="B1631" s="34"/>
      <c r="C1631" s="34"/>
      <c r="D1631" s="34"/>
      <c r="E1631" s="34"/>
      <c r="F1631" s="34"/>
      <c r="G1631" s="34"/>
      <c r="O1631" s="34"/>
      <c r="P1631" s="34"/>
      <c r="Q1631" s="34"/>
      <c r="R1631" s="34"/>
      <c r="S1631" s="34"/>
      <c r="T1631" s="34"/>
      <c r="U1631" s="34"/>
      <c r="V1631" s="34"/>
      <c r="W1631" s="34"/>
      <c r="X1631" s="34"/>
      <c r="Y1631" s="34"/>
      <c r="Z1631" s="34"/>
      <c r="AA1631" s="34"/>
      <c r="AB1631" s="34"/>
    </row>
    <row r="1632" spans="1:28">
      <c r="A1632" s="34"/>
      <c r="B1632" s="34"/>
      <c r="C1632" s="34"/>
      <c r="D1632" s="34"/>
      <c r="E1632" s="34"/>
      <c r="F1632" s="34"/>
      <c r="G1632" s="34"/>
      <c r="O1632" s="34"/>
      <c r="P1632" s="34"/>
      <c r="Q1632" s="34"/>
      <c r="R1632" s="34"/>
      <c r="S1632" s="34"/>
      <c r="T1632" s="34"/>
      <c r="U1632" s="34"/>
      <c r="V1632" s="34"/>
      <c r="W1632" s="34"/>
      <c r="X1632" s="34"/>
      <c r="Y1632" s="34"/>
      <c r="Z1632" s="34"/>
      <c r="AA1632" s="34"/>
      <c r="AB1632" s="34"/>
    </row>
    <row r="1633" spans="1:28">
      <c r="A1633" s="34"/>
      <c r="B1633" s="34"/>
      <c r="C1633" s="34"/>
      <c r="D1633" s="34"/>
      <c r="E1633" s="34"/>
      <c r="F1633" s="34"/>
      <c r="G1633" s="34"/>
      <c r="O1633" s="34"/>
      <c r="P1633" s="34"/>
      <c r="Q1633" s="34"/>
      <c r="R1633" s="34"/>
      <c r="S1633" s="34"/>
      <c r="T1633" s="34"/>
      <c r="U1633" s="34"/>
      <c r="V1633" s="34"/>
      <c r="W1633" s="34"/>
      <c r="X1633" s="34"/>
      <c r="Y1633" s="34"/>
      <c r="Z1633" s="34"/>
      <c r="AA1633" s="34"/>
      <c r="AB1633" s="34"/>
    </row>
    <row r="1634" spans="1:28">
      <c r="A1634" s="34"/>
      <c r="B1634" s="34"/>
      <c r="C1634" s="34"/>
      <c r="D1634" s="34"/>
      <c r="E1634" s="34"/>
      <c r="F1634" s="34"/>
      <c r="G1634" s="34"/>
      <c r="O1634" s="34"/>
      <c r="P1634" s="34"/>
      <c r="Q1634" s="34"/>
      <c r="R1634" s="34"/>
      <c r="S1634" s="34"/>
      <c r="T1634" s="34"/>
      <c r="U1634" s="34"/>
      <c r="V1634" s="34"/>
      <c r="W1634" s="34"/>
      <c r="X1634" s="34"/>
      <c r="Y1634" s="34"/>
      <c r="Z1634" s="34"/>
      <c r="AA1634" s="34"/>
      <c r="AB1634" s="34"/>
    </row>
    <row r="1635" spans="1:28">
      <c r="A1635" s="34"/>
      <c r="B1635" s="34"/>
      <c r="C1635" s="34"/>
      <c r="D1635" s="34"/>
      <c r="E1635" s="34"/>
      <c r="F1635" s="34"/>
      <c r="G1635" s="34"/>
      <c r="O1635" s="34"/>
      <c r="P1635" s="34"/>
      <c r="Q1635" s="34"/>
      <c r="R1635" s="34"/>
      <c r="S1635" s="34"/>
      <c r="T1635" s="34"/>
      <c r="U1635" s="34"/>
      <c r="V1635" s="34"/>
      <c r="W1635" s="34"/>
      <c r="X1635" s="34"/>
      <c r="Y1635" s="34"/>
      <c r="Z1635" s="34"/>
      <c r="AA1635" s="34"/>
      <c r="AB1635" s="34"/>
    </row>
    <row r="1636" spans="1:28">
      <c r="A1636" s="34"/>
      <c r="B1636" s="34"/>
      <c r="C1636" s="34"/>
      <c r="D1636" s="34"/>
      <c r="E1636" s="34"/>
      <c r="F1636" s="34"/>
      <c r="G1636" s="34"/>
      <c r="O1636" s="34"/>
      <c r="P1636" s="34"/>
      <c r="Q1636" s="34"/>
      <c r="R1636" s="34"/>
      <c r="S1636" s="34"/>
      <c r="T1636" s="34"/>
      <c r="U1636" s="34"/>
      <c r="V1636" s="34"/>
      <c r="W1636" s="34"/>
      <c r="X1636" s="34"/>
      <c r="Y1636" s="34"/>
      <c r="Z1636" s="34"/>
      <c r="AA1636" s="34"/>
      <c r="AB1636" s="34"/>
    </row>
    <row r="1637" spans="1:28">
      <c r="A1637" s="34"/>
      <c r="B1637" s="34"/>
      <c r="C1637" s="34"/>
      <c r="D1637" s="34"/>
      <c r="E1637" s="34"/>
      <c r="F1637" s="34"/>
      <c r="G1637" s="34"/>
      <c r="O1637" s="34"/>
      <c r="P1637" s="34"/>
      <c r="Q1637" s="34"/>
      <c r="R1637" s="34"/>
      <c r="S1637" s="34"/>
      <c r="T1637" s="34"/>
      <c r="U1637" s="34"/>
      <c r="V1637" s="34"/>
      <c r="W1637" s="34"/>
      <c r="X1637" s="34"/>
      <c r="Y1637" s="34"/>
      <c r="Z1637" s="34"/>
      <c r="AA1637" s="34"/>
      <c r="AB1637" s="34"/>
    </row>
    <row r="1638" spans="1:28">
      <c r="A1638" s="34"/>
      <c r="B1638" s="34"/>
      <c r="C1638" s="34"/>
      <c r="D1638" s="34"/>
      <c r="E1638" s="34"/>
      <c r="F1638" s="34"/>
      <c r="G1638" s="34"/>
      <c r="O1638" s="34"/>
      <c r="P1638" s="34"/>
      <c r="Q1638" s="34"/>
      <c r="R1638" s="34"/>
      <c r="S1638" s="34"/>
      <c r="T1638" s="34"/>
      <c r="U1638" s="34"/>
      <c r="V1638" s="34"/>
      <c r="W1638" s="34"/>
      <c r="X1638" s="34"/>
      <c r="Y1638" s="34"/>
      <c r="Z1638" s="34"/>
      <c r="AA1638" s="34"/>
      <c r="AB1638" s="34"/>
    </row>
    <row r="1639" spans="1:28">
      <c r="A1639" s="34"/>
      <c r="B1639" s="34"/>
      <c r="C1639" s="34"/>
      <c r="D1639" s="34"/>
      <c r="E1639" s="34"/>
      <c r="F1639" s="34"/>
      <c r="G1639" s="34"/>
      <c r="O1639" s="34"/>
      <c r="P1639" s="34"/>
      <c r="Q1639" s="34"/>
      <c r="R1639" s="34"/>
      <c r="S1639" s="34"/>
      <c r="T1639" s="34"/>
      <c r="U1639" s="34"/>
      <c r="V1639" s="34"/>
      <c r="W1639" s="34"/>
      <c r="X1639" s="34"/>
      <c r="Y1639" s="34"/>
      <c r="Z1639" s="34"/>
      <c r="AA1639" s="34"/>
      <c r="AB1639" s="34"/>
    </row>
    <row r="1640" spans="1:28">
      <c r="A1640" s="34"/>
      <c r="B1640" s="34"/>
      <c r="C1640" s="34"/>
      <c r="D1640" s="34"/>
      <c r="E1640" s="34"/>
      <c r="F1640" s="34"/>
      <c r="G1640" s="34"/>
      <c r="O1640" s="34"/>
      <c r="P1640" s="34"/>
      <c r="Q1640" s="34"/>
      <c r="R1640" s="34"/>
      <c r="S1640" s="34"/>
      <c r="T1640" s="34"/>
      <c r="U1640" s="34"/>
      <c r="V1640" s="34"/>
      <c r="W1640" s="34"/>
      <c r="X1640" s="34"/>
      <c r="Y1640" s="34"/>
      <c r="Z1640" s="34"/>
      <c r="AA1640" s="34"/>
      <c r="AB1640" s="34"/>
    </row>
    <row r="1641" spans="1:28">
      <c r="A1641" s="34"/>
      <c r="B1641" s="34"/>
      <c r="C1641" s="34"/>
      <c r="D1641" s="34"/>
      <c r="E1641" s="34"/>
      <c r="F1641" s="34"/>
      <c r="G1641" s="34"/>
      <c r="O1641" s="34"/>
      <c r="P1641" s="34"/>
      <c r="Q1641" s="34"/>
      <c r="R1641" s="34"/>
      <c r="S1641" s="34"/>
      <c r="T1641" s="34"/>
      <c r="U1641" s="34"/>
      <c r="V1641" s="34"/>
      <c r="W1641" s="34"/>
      <c r="X1641" s="34"/>
      <c r="Y1641" s="34"/>
      <c r="Z1641" s="34"/>
      <c r="AA1641" s="34"/>
      <c r="AB1641" s="34"/>
    </row>
    <row r="1642" spans="1:28">
      <c r="A1642" s="34"/>
      <c r="B1642" s="34"/>
      <c r="C1642" s="34"/>
      <c r="D1642" s="34"/>
      <c r="E1642" s="34"/>
      <c r="F1642" s="34"/>
      <c r="G1642" s="34"/>
      <c r="O1642" s="34"/>
      <c r="P1642" s="34"/>
      <c r="Q1642" s="34"/>
      <c r="R1642" s="34"/>
      <c r="S1642" s="34"/>
      <c r="T1642" s="34"/>
      <c r="U1642" s="34"/>
      <c r="V1642" s="34"/>
      <c r="W1642" s="34"/>
      <c r="X1642" s="34"/>
      <c r="Y1642" s="34"/>
      <c r="Z1642" s="34"/>
      <c r="AA1642" s="34"/>
      <c r="AB1642" s="34"/>
    </row>
    <row r="1643" spans="1:28">
      <c r="A1643" s="34"/>
      <c r="B1643" s="34"/>
      <c r="C1643" s="34"/>
      <c r="D1643" s="34"/>
      <c r="E1643" s="34"/>
      <c r="F1643" s="34"/>
      <c r="G1643" s="34"/>
      <c r="O1643" s="34"/>
      <c r="P1643" s="34"/>
      <c r="Q1643" s="34"/>
      <c r="R1643" s="34"/>
      <c r="S1643" s="34"/>
      <c r="T1643" s="34"/>
      <c r="U1643" s="34"/>
      <c r="V1643" s="34"/>
      <c r="W1643" s="34"/>
      <c r="X1643" s="34"/>
      <c r="Y1643" s="34"/>
      <c r="Z1643" s="34"/>
      <c r="AA1643" s="34"/>
      <c r="AB1643" s="34"/>
    </row>
    <row r="1644" spans="1:28">
      <c r="A1644" s="34"/>
      <c r="B1644" s="34"/>
      <c r="C1644" s="34"/>
      <c r="D1644" s="34"/>
      <c r="E1644" s="34"/>
      <c r="F1644" s="34"/>
      <c r="G1644" s="34"/>
      <c r="O1644" s="34"/>
      <c r="P1644" s="34"/>
      <c r="Q1644" s="34"/>
      <c r="R1644" s="34"/>
      <c r="S1644" s="34"/>
      <c r="T1644" s="34"/>
      <c r="U1644" s="34"/>
      <c r="V1644" s="34"/>
      <c r="W1644" s="34"/>
      <c r="X1644" s="34"/>
      <c r="Y1644" s="34"/>
      <c r="Z1644" s="34"/>
      <c r="AA1644" s="34"/>
      <c r="AB1644" s="34"/>
    </row>
    <row r="1645" spans="1:28">
      <c r="A1645" s="34"/>
      <c r="B1645" s="34"/>
      <c r="C1645" s="34"/>
      <c r="D1645" s="34"/>
      <c r="E1645" s="34"/>
      <c r="F1645" s="34"/>
      <c r="G1645" s="34"/>
      <c r="O1645" s="34"/>
      <c r="P1645" s="34"/>
      <c r="Q1645" s="34"/>
      <c r="R1645" s="34"/>
      <c r="S1645" s="34"/>
      <c r="T1645" s="34"/>
      <c r="U1645" s="34"/>
      <c r="V1645" s="34"/>
      <c r="W1645" s="34"/>
      <c r="X1645" s="34"/>
      <c r="Y1645" s="34"/>
      <c r="Z1645" s="34"/>
      <c r="AA1645" s="34"/>
      <c r="AB1645" s="34"/>
    </row>
    <row r="1646" spans="1:28">
      <c r="A1646" s="34"/>
      <c r="B1646" s="34"/>
      <c r="C1646" s="34"/>
      <c r="D1646" s="34"/>
      <c r="E1646" s="34"/>
      <c r="F1646" s="34"/>
      <c r="G1646" s="34"/>
      <c r="O1646" s="34"/>
      <c r="P1646" s="34"/>
      <c r="Q1646" s="34"/>
      <c r="R1646" s="34"/>
      <c r="S1646" s="34"/>
      <c r="T1646" s="34"/>
      <c r="U1646" s="34"/>
      <c r="V1646" s="34"/>
      <c r="W1646" s="34"/>
      <c r="X1646" s="34"/>
      <c r="Y1646" s="34"/>
      <c r="Z1646" s="34"/>
      <c r="AA1646" s="34"/>
      <c r="AB1646" s="34"/>
    </row>
    <row r="1647" spans="1:28">
      <c r="A1647" s="34"/>
      <c r="B1647" s="34"/>
      <c r="C1647" s="34"/>
      <c r="D1647" s="34"/>
      <c r="E1647" s="34"/>
      <c r="F1647" s="34"/>
      <c r="G1647" s="34"/>
      <c r="O1647" s="34"/>
      <c r="P1647" s="34"/>
      <c r="Q1647" s="34"/>
      <c r="R1647" s="34"/>
      <c r="S1647" s="34"/>
      <c r="T1647" s="34"/>
      <c r="U1647" s="34"/>
      <c r="V1647" s="34"/>
      <c r="W1647" s="34"/>
      <c r="X1647" s="34"/>
      <c r="Y1647" s="34"/>
      <c r="Z1647" s="34"/>
      <c r="AA1647" s="34"/>
      <c r="AB1647" s="34"/>
    </row>
    <row r="1648" spans="1:28">
      <c r="A1648" s="34"/>
      <c r="B1648" s="34"/>
      <c r="C1648" s="34"/>
      <c r="D1648" s="34"/>
      <c r="E1648" s="34"/>
      <c r="F1648" s="34"/>
      <c r="G1648" s="34"/>
      <c r="O1648" s="34"/>
      <c r="P1648" s="34"/>
      <c r="Q1648" s="34"/>
      <c r="R1648" s="34"/>
      <c r="S1648" s="34"/>
      <c r="T1648" s="34"/>
      <c r="U1648" s="34"/>
      <c r="V1648" s="34"/>
      <c r="W1648" s="34"/>
      <c r="X1648" s="34"/>
      <c r="Y1648" s="34"/>
      <c r="Z1648" s="34"/>
      <c r="AA1648" s="34"/>
      <c r="AB1648" s="34"/>
    </row>
    <row r="1649" spans="1:28">
      <c r="A1649" s="34"/>
      <c r="B1649" s="34"/>
      <c r="C1649" s="34"/>
      <c r="D1649" s="34"/>
      <c r="E1649" s="34"/>
      <c r="F1649" s="34"/>
      <c r="G1649" s="34"/>
      <c r="O1649" s="34"/>
      <c r="P1649" s="34"/>
      <c r="Q1649" s="34"/>
      <c r="R1649" s="34"/>
      <c r="S1649" s="34"/>
      <c r="T1649" s="34"/>
      <c r="U1649" s="34"/>
      <c r="V1649" s="34"/>
      <c r="W1649" s="34"/>
      <c r="X1649" s="34"/>
      <c r="Y1649" s="34"/>
      <c r="Z1649" s="34"/>
      <c r="AA1649" s="34"/>
      <c r="AB1649" s="34"/>
    </row>
    <row r="1650" spans="1:28">
      <c r="A1650" s="34"/>
      <c r="B1650" s="34"/>
      <c r="C1650" s="34"/>
      <c r="D1650" s="34"/>
      <c r="E1650" s="34"/>
      <c r="F1650" s="34"/>
      <c r="G1650" s="34"/>
      <c r="O1650" s="34"/>
      <c r="P1650" s="34"/>
      <c r="Q1650" s="34"/>
      <c r="R1650" s="34"/>
      <c r="S1650" s="34"/>
      <c r="T1650" s="34"/>
      <c r="U1650" s="34"/>
      <c r="V1650" s="34"/>
      <c r="W1650" s="34"/>
      <c r="X1650" s="34"/>
      <c r="Y1650" s="34"/>
      <c r="Z1650" s="34"/>
      <c r="AA1650" s="34"/>
      <c r="AB1650" s="34"/>
    </row>
    <row r="1651" spans="1:28">
      <c r="A1651" s="34"/>
      <c r="B1651" s="34"/>
      <c r="C1651" s="34"/>
      <c r="D1651" s="34"/>
      <c r="E1651" s="34"/>
      <c r="F1651" s="34"/>
      <c r="G1651" s="34"/>
      <c r="O1651" s="34"/>
      <c r="P1651" s="34"/>
      <c r="Q1651" s="34"/>
      <c r="R1651" s="34"/>
      <c r="S1651" s="34"/>
      <c r="T1651" s="34"/>
      <c r="U1651" s="34"/>
      <c r="V1651" s="34"/>
      <c r="W1651" s="34"/>
      <c r="X1651" s="34"/>
      <c r="Y1651" s="34"/>
      <c r="Z1651" s="34"/>
      <c r="AA1651" s="34"/>
      <c r="AB1651" s="34"/>
    </row>
    <row r="1652" spans="1:28">
      <c r="A1652" s="34"/>
      <c r="B1652" s="34"/>
      <c r="C1652" s="34"/>
      <c r="D1652" s="34"/>
      <c r="E1652" s="34"/>
      <c r="F1652" s="34"/>
      <c r="G1652" s="34"/>
      <c r="O1652" s="34"/>
      <c r="P1652" s="34"/>
      <c r="Q1652" s="34"/>
      <c r="R1652" s="34"/>
      <c r="S1652" s="34"/>
      <c r="T1652" s="34"/>
      <c r="U1652" s="34"/>
      <c r="V1652" s="34"/>
      <c r="W1652" s="34"/>
      <c r="X1652" s="34"/>
      <c r="Y1652" s="34"/>
      <c r="Z1652" s="34"/>
      <c r="AA1652" s="34"/>
      <c r="AB1652" s="34"/>
    </row>
    <row r="1653" spans="1:28">
      <c r="A1653" s="34"/>
      <c r="B1653" s="34"/>
      <c r="C1653" s="34"/>
      <c r="D1653" s="34"/>
      <c r="E1653" s="34"/>
      <c r="F1653" s="34"/>
      <c r="G1653" s="34"/>
      <c r="O1653" s="34"/>
      <c r="P1653" s="34"/>
      <c r="Q1653" s="34"/>
      <c r="R1653" s="34"/>
      <c r="S1653" s="34"/>
      <c r="T1653" s="34"/>
      <c r="U1653" s="34"/>
      <c r="V1653" s="34"/>
      <c r="W1653" s="34"/>
      <c r="X1653" s="34"/>
      <c r="Y1653" s="34"/>
      <c r="Z1653" s="34"/>
      <c r="AA1653" s="34"/>
      <c r="AB1653" s="34"/>
    </row>
    <row r="1654" spans="1:28">
      <c r="A1654" s="34"/>
      <c r="B1654" s="34"/>
      <c r="C1654" s="34"/>
      <c r="D1654" s="34"/>
      <c r="E1654" s="34"/>
      <c r="F1654" s="34"/>
      <c r="G1654" s="34"/>
      <c r="O1654" s="34"/>
      <c r="P1654" s="34"/>
      <c r="Q1654" s="34"/>
      <c r="R1654" s="34"/>
      <c r="S1654" s="34"/>
      <c r="T1654" s="34"/>
      <c r="U1654" s="34"/>
      <c r="V1654" s="34"/>
      <c r="W1654" s="34"/>
      <c r="X1654" s="34"/>
      <c r="Y1654" s="34"/>
      <c r="Z1654" s="34"/>
      <c r="AA1654" s="34"/>
      <c r="AB1654" s="34"/>
    </row>
    <row r="1655" spans="1:28">
      <c r="A1655" s="34"/>
      <c r="B1655" s="34"/>
      <c r="C1655" s="34"/>
      <c r="D1655" s="34"/>
      <c r="E1655" s="34"/>
      <c r="F1655" s="34"/>
      <c r="G1655" s="34"/>
      <c r="O1655" s="34"/>
      <c r="P1655" s="34"/>
      <c r="Q1655" s="34"/>
      <c r="R1655" s="34"/>
      <c r="S1655" s="34"/>
      <c r="T1655" s="34"/>
      <c r="U1655" s="34"/>
      <c r="V1655" s="34"/>
      <c r="W1655" s="34"/>
      <c r="X1655" s="34"/>
      <c r="Y1655" s="34"/>
      <c r="Z1655" s="34"/>
      <c r="AA1655" s="34"/>
      <c r="AB1655" s="34"/>
    </row>
    <row r="1656" spans="1:28">
      <c r="A1656" s="34"/>
      <c r="B1656" s="34"/>
      <c r="C1656" s="34"/>
      <c r="D1656" s="34"/>
      <c r="E1656" s="34"/>
      <c r="F1656" s="34"/>
      <c r="G1656" s="34"/>
      <c r="O1656" s="34"/>
      <c r="P1656" s="34"/>
      <c r="Q1656" s="34"/>
      <c r="R1656" s="34"/>
      <c r="S1656" s="34"/>
      <c r="T1656" s="34"/>
      <c r="U1656" s="34"/>
      <c r="V1656" s="34"/>
      <c r="W1656" s="34"/>
      <c r="X1656" s="34"/>
      <c r="Y1656" s="34"/>
      <c r="Z1656" s="34"/>
      <c r="AA1656" s="34"/>
      <c r="AB1656" s="34"/>
    </row>
    <row r="1657" spans="1:28">
      <c r="A1657" s="34"/>
      <c r="B1657" s="34"/>
      <c r="C1657" s="34"/>
      <c r="D1657" s="34"/>
      <c r="E1657" s="34"/>
      <c r="F1657" s="34"/>
      <c r="G1657" s="34"/>
      <c r="O1657" s="34"/>
      <c r="P1657" s="34"/>
      <c r="Q1657" s="34"/>
      <c r="R1657" s="34"/>
      <c r="S1657" s="34"/>
      <c r="T1657" s="34"/>
      <c r="U1657" s="34"/>
      <c r="V1657" s="34"/>
      <c r="W1657" s="34"/>
      <c r="X1657" s="34"/>
      <c r="Y1657" s="34"/>
      <c r="Z1657" s="34"/>
      <c r="AA1657" s="34"/>
      <c r="AB1657" s="34"/>
    </row>
    <row r="1658" spans="1:28">
      <c r="A1658" s="34"/>
      <c r="B1658" s="34"/>
      <c r="C1658" s="34"/>
      <c r="D1658" s="34"/>
      <c r="E1658" s="34"/>
      <c r="F1658" s="34"/>
      <c r="G1658" s="34"/>
      <c r="O1658" s="34"/>
      <c r="P1658" s="34"/>
      <c r="Q1658" s="34"/>
      <c r="R1658" s="34"/>
      <c r="S1658" s="34"/>
      <c r="T1658" s="34"/>
      <c r="U1658" s="34"/>
      <c r="V1658" s="34"/>
      <c r="W1658" s="34"/>
      <c r="X1658" s="34"/>
      <c r="Y1658" s="34"/>
      <c r="Z1658" s="34"/>
      <c r="AA1658" s="34"/>
      <c r="AB1658" s="34"/>
    </row>
    <row r="1659" spans="1:28">
      <c r="A1659" s="34"/>
      <c r="B1659" s="34"/>
      <c r="C1659" s="34"/>
      <c r="D1659" s="34"/>
      <c r="E1659" s="34"/>
      <c r="F1659" s="34"/>
      <c r="G1659" s="34"/>
      <c r="O1659" s="34"/>
      <c r="P1659" s="34"/>
      <c r="Q1659" s="34"/>
      <c r="R1659" s="34"/>
      <c r="S1659" s="34"/>
      <c r="T1659" s="34"/>
      <c r="U1659" s="34"/>
      <c r="V1659" s="34"/>
      <c r="W1659" s="34"/>
      <c r="X1659" s="34"/>
      <c r="Y1659" s="34"/>
      <c r="Z1659" s="34"/>
      <c r="AA1659" s="34"/>
      <c r="AB1659" s="34"/>
    </row>
    <row r="1660" spans="1:28">
      <c r="A1660" s="34"/>
      <c r="B1660" s="34"/>
      <c r="C1660" s="34"/>
      <c r="D1660" s="34"/>
      <c r="E1660" s="34"/>
      <c r="F1660" s="34"/>
      <c r="G1660" s="34"/>
      <c r="O1660" s="34"/>
      <c r="P1660" s="34"/>
      <c r="Q1660" s="34"/>
      <c r="R1660" s="34"/>
      <c r="S1660" s="34"/>
      <c r="T1660" s="34"/>
      <c r="U1660" s="34"/>
      <c r="V1660" s="34"/>
      <c r="W1660" s="34"/>
      <c r="X1660" s="34"/>
      <c r="Y1660" s="34"/>
      <c r="Z1660" s="34"/>
      <c r="AA1660" s="34"/>
      <c r="AB1660" s="34"/>
    </row>
    <row r="1661" spans="1:28">
      <c r="A1661" s="34"/>
      <c r="B1661" s="34"/>
      <c r="C1661" s="34"/>
      <c r="D1661" s="34"/>
      <c r="E1661" s="34"/>
      <c r="F1661" s="34"/>
      <c r="G1661" s="34"/>
      <c r="O1661" s="34"/>
      <c r="P1661" s="34"/>
      <c r="Q1661" s="34"/>
      <c r="R1661" s="34"/>
      <c r="S1661" s="34"/>
      <c r="T1661" s="34"/>
      <c r="U1661" s="34"/>
      <c r="V1661" s="34"/>
      <c r="W1661" s="34"/>
      <c r="X1661" s="34"/>
      <c r="Y1661" s="34"/>
      <c r="Z1661" s="34"/>
      <c r="AA1661" s="34"/>
      <c r="AB1661" s="34"/>
    </row>
    <row r="1662" spans="1:28">
      <c r="A1662" s="34"/>
      <c r="B1662" s="34"/>
      <c r="C1662" s="34"/>
      <c r="D1662" s="34"/>
      <c r="E1662" s="34"/>
      <c r="F1662" s="34"/>
      <c r="G1662" s="34"/>
      <c r="O1662" s="34"/>
      <c r="P1662" s="34"/>
      <c r="Q1662" s="34"/>
      <c r="R1662" s="34"/>
      <c r="S1662" s="34"/>
      <c r="T1662" s="34"/>
      <c r="U1662" s="34"/>
      <c r="V1662" s="34"/>
      <c r="W1662" s="34"/>
      <c r="X1662" s="34"/>
      <c r="Y1662" s="34"/>
      <c r="Z1662" s="34"/>
      <c r="AA1662" s="34"/>
      <c r="AB1662" s="34"/>
    </row>
    <row r="1663" spans="1:28">
      <c r="A1663" s="34"/>
      <c r="B1663" s="34"/>
      <c r="C1663" s="34"/>
      <c r="D1663" s="34"/>
      <c r="E1663" s="34"/>
      <c r="F1663" s="34"/>
      <c r="G1663" s="34"/>
      <c r="O1663" s="34"/>
      <c r="P1663" s="34"/>
      <c r="Q1663" s="34"/>
      <c r="R1663" s="34"/>
      <c r="S1663" s="34"/>
      <c r="T1663" s="34"/>
      <c r="U1663" s="34"/>
      <c r="V1663" s="34"/>
      <c r="W1663" s="34"/>
      <c r="X1663" s="34"/>
      <c r="Y1663" s="34"/>
      <c r="Z1663" s="34"/>
      <c r="AA1663" s="34"/>
      <c r="AB1663" s="34"/>
    </row>
    <row r="1664" spans="1:28">
      <c r="A1664" s="34"/>
      <c r="B1664" s="34"/>
      <c r="C1664" s="34"/>
      <c r="D1664" s="34"/>
      <c r="E1664" s="34"/>
      <c r="F1664" s="34"/>
      <c r="G1664" s="34"/>
      <c r="O1664" s="34"/>
      <c r="P1664" s="34"/>
      <c r="Q1664" s="34"/>
      <c r="R1664" s="34"/>
      <c r="S1664" s="34"/>
      <c r="T1664" s="34"/>
      <c r="U1664" s="34"/>
      <c r="V1664" s="34"/>
      <c r="W1664" s="34"/>
      <c r="X1664" s="34"/>
      <c r="Y1664" s="34"/>
      <c r="Z1664" s="34"/>
      <c r="AA1664" s="34"/>
      <c r="AB1664" s="34"/>
    </row>
    <row r="1665" spans="1:28">
      <c r="A1665" s="34"/>
      <c r="B1665" s="34"/>
      <c r="C1665" s="34"/>
      <c r="D1665" s="34"/>
      <c r="E1665" s="34"/>
      <c r="F1665" s="34"/>
      <c r="G1665" s="34"/>
      <c r="O1665" s="34"/>
      <c r="P1665" s="34"/>
      <c r="Q1665" s="34"/>
      <c r="R1665" s="34"/>
      <c r="S1665" s="34"/>
      <c r="T1665" s="34"/>
      <c r="U1665" s="34"/>
      <c r="V1665" s="34"/>
      <c r="W1665" s="34"/>
      <c r="X1665" s="34"/>
      <c r="Y1665" s="34"/>
      <c r="Z1665" s="34"/>
      <c r="AA1665" s="34"/>
      <c r="AB1665" s="34"/>
    </row>
    <row r="1666" spans="1:28">
      <c r="A1666" s="34"/>
      <c r="B1666" s="34"/>
      <c r="C1666" s="34"/>
      <c r="D1666" s="34"/>
      <c r="E1666" s="34"/>
      <c r="F1666" s="34"/>
      <c r="G1666" s="34"/>
      <c r="O1666" s="34"/>
      <c r="P1666" s="34"/>
      <c r="Q1666" s="34"/>
      <c r="R1666" s="34"/>
      <c r="S1666" s="34"/>
      <c r="T1666" s="34"/>
      <c r="U1666" s="34"/>
      <c r="V1666" s="34"/>
      <c r="W1666" s="34"/>
      <c r="X1666" s="34"/>
      <c r="Y1666" s="34"/>
      <c r="Z1666" s="34"/>
      <c r="AA1666" s="34"/>
      <c r="AB1666" s="34"/>
    </row>
    <row r="1667" spans="1:28">
      <c r="A1667" s="34"/>
      <c r="B1667" s="34"/>
      <c r="C1667" s="34"/>
      <c r="D1667" s="34"/>
      <c r="E1667" s="34"/>
      <c r="F1667" s="34"/>
      <c r="G1667" s="34"/>
      <c r="O1667" s="34"/>
      <c r="P1667" s="34"/>
      <c r="Q1667" s="34"/>
      <c r="R1667" s="34"/>
      <c r="S1667" s="34"/>
      <c r="T1667" s="34"/>
      <c r="U1667" s="34"/>
      <c r="V1667" s="34"/>
      <c r="W1667" s="34"/>
      <c r="X1667" s="34"/>
      <c r="Y1667" s="34"/>
      <c r="Z1667" s="34"/>
      <c r="AA1667" s="34"/>
      <c r="AB1667" s="34"/>
    </row>
    <row r="1668" spans="1:28">
      <c r="A1668" s="34"/>
      <c r="B1668" s="34"/>
      <c r="C1668" s="34"/>
      <c r="D1668" s="34"/>
      <c r="E1668" s="34"/>
      <c r="F1668" s="34"/>
      <c r="G1668" s="34"/>
      <c r="O1668" s="34"/>
      <c r="P1668" s="34"/>
      <c r="Q1668" s="34"/>
      <c r="R1668" s="34"/>
      <c r="S1668" s="34"/>
      <c r="T1668" s="34"/>
      <c r="U1668" s="34"/>
      <c r="V1668" s="34"/>
      <c r="W1668" s="34"/>
      <c r="X1668" s="34"/>
      <c r="Y1668" s="34"/>
      <c r="Z1668" s="34"/>
      <c r="AA1668" s="34"/>
      <c r="AB1668" s="34"/>
    </row>
    <row r="1669" spans="1:28">
      <c r="A1669" s="34"/>
      <c r="B1669" s="34"/>
      <c r="C1669" s="34"/>
      <c r="D1669" s="34"/>
      <c r="E1669" s="34"/>
      <c r="F1669" s="34"/>
      <c r="G1669" s="34"/>
      <c r="O1669" s="34"/>
      <c r="P1669" s="34"/>
      <c r="Q1669" s="34"/>
      <c r="R1669" s="34"/>
      <c r="S1669" s="34"/>
      <c r="T1669" s="34"/>
      <c r="U1669" s="34"/>
      <c r="V1669" s="34"/>
      <c r="W1669" s="34"/>
      <c r="X1669" s="34"/>
      <c r="Y1669" s="34"/>
      <c r="Z1669" s="34"/>
      <c r="AA1669" s="34"/>
      <c r="AB1669" s="34"/>
    </row>
    <row r="1670" spans="1:28">
      <c r="A1670" s="34"/>
      <c r="B1670" s="34"/>
      <c r="C1670" s="34"/>
      <c r="D1670" s="34"/>
      <c r="E1670" s="34"/>
      <c r="F1670" s="34"/>
      <c r="G1670" s="34"/>
      <c r="O1670" s="34"/>
      <c r="P1670" s="34"/>
      <c r="Q1670" s="34"/>
      <c r="R1670" s="34"/>
      <c r="S1670" s="34"/>
      <c r="T1670" s="34"/>
      <c r="U1670" s="34"/>
      <c r="V1670" s="34"/>
      <c r="W1670" s="34"/>
      <c r="X1670" s="34"/>
      <c r="Y1670" s="34"/>
      <c r="Z1670" s="34"/>
      <c r="AA1670" s="34"/>
      <c r="AB1670" s="34"/>
    </row>
    <row r="1671" spans="1:28">
      <c r="A1671" s="34"/>
      <c r="B1671" s="34"/>
      <c r="C1671" s="34"/>
      <c r="D1671" s="34"/>
      <c r="E1671" s="34"/>
      <c r="F1671" s="34"/>
      <c r="G1671" s="34"/>
      <c r="O1671" s="34"/>
      <c r="P1671" s="34"/>
      <c r="Q1671" s="34"/>
      <c r="R1671" s="34"/>
      <c r="S1671" s="34"/>
      <c r="T1671" s="34"/>
      <c r="U1671" s="34"/>
      <c r="V1671" s="34"/>
      <c r="W1671" s="34"/>
      <c r="X1671" s="34"/>
      <c r="Y1671" s="34"/>
      <c r="Z1671" s="34"/>
      <c r="AA1671" s="34"/>
      <c r="AB1671" s="34"/>
    </row>
    <row r="1672" spans="1:28">
      <c r="A1672" s="34"/>
      <c r="B1672" s="34"/>
      <c r="C1672" s="34"/>
      <c r="D1672" s="34"/>
      <c r="E1672" s="34"/>
      <c r="F1672" s="34"/>
      <c r="G1672" s="34"/>
      <c r="O1672" s="34"/>
      <c r="P1672" s="34"/>
      <c r="Q1672" s="34"/>
      <c r="R1672" s="34"/>
      <c r="S1672" s="34"/>
      <c r="T1672" s="34"/>
      <c r="U1672" s="34"/>
      <c r="V1672" s="34"/>
      <c r="W1672" s="34"/>
      <c r="X1672" s="34"/>
      <c r="Y1672" s="34"/>
      <c r="Z1672" s="34"/>
      <c r="AA1672" s="34"/>
      <c r="AB1672" s="34"/>
    </row>
    <row r="1673" spans="1:28">
      <c r="A1673" s="34"/>
      <c r="B1673" s="34"/>
      <c r="C1673" s="34"/>
      <c r="D1673" s="34"/>
      <c r="E1673" s="34"/>
      <c r="F1673" s="34"/>
      <c r="G1673" s="34"/>
      <c r="O1673" s="34"/>
      <c r="P1673" s="34"/>
      <c r="Q1673" s="34"/>
      <c r="R1673" s="34"/>
      <c r="S1673" s="34"/>
      <c r="T1673" s="34"/>
      <c r="U1673" s="34"/>
      <c r="V1673" s="34"/>
      <c r="W1673" s="34"/>
      <c r="X1673" s="34"/>
      <c r="Y1673" s="34"/>
      <c r="Z1673" s="34"/>
      <c r="AA1673" s="34"/>
      <c r="AB1673" s="34"/>
    </row>
    <row r="1674" spans="1:28">
      <c r="A1674" s="34"/>
      <c r="B1674" s="34"/>
      <c r="C1674" s="34"/>
      <c r="D1674" s="34"/>
      <c r="E1674" s="34"/>
      <c r="F1674" s="34"/>
      <c r="G1674" s="34"/>
      <c r="O1674" s="34"/>
      <c r="P1674" s="34"/>
      <c r="Q1674" s="34"/>
      <c r="R1674" s="34"/>
      <c r="S1674" s="34"/>
      <c r="T1674" s="34"/>
      <c r="U1674" s="34"/>
      <c r="V1674" s="34"/>
      <c r="W1674" s="34"/>
      <c r="X1674" s="34"/>
      <c r="Y1674" s="34"/>
      <c r="Z1674" s="34"/>
      <c r="AA1674" s="34"/>
      <c r="AB1674" s="34"/>
    </row>
    <row r="1675" spans="1:28">
      <c r="A1675" s="34"/>
      <c r="B1675" s="34"/>
      <c r="C1675" s="34"/>
      <c r="D1675" s="34"/>
      <c r="E1675" s="34"/>
      <c r="F1675" s="34"/>
      <c r="G1675" s="34"/>
      <c r="O1675" s="34"/>
      <c r="P1675" s="34"/>
      <c r="Q1675" s="34"/>
      <c r="R1675" s="34"/>
      <c r="S1675" s="34"/>
      <c r="T1675" s="34"/>
      <c r="U1675" s="34"/>
      <c r="V1675" s="34"/>
      <c r="W1675" s="34"/>
      <c r="X1675" s="34"/>
      <c r="Y1675" s="34"/>
      <c r="Z1675" s="34"/>
      <c r="AA1675" s="34"/>
      <c r="AB1675" s="34"/>
    </row>
    <row r="1676" spans="1:28">
      <c r="A1676" s="34"/>
      <c r="B1676" s="34"/>
      <c r="C1676" s="34"/>
      <c r="D1676" s="34"/>
      <c r="E1676" s="34"/>
      <c r="F1676" s="34"/>
      <c r="G1676" s="34"/>
      <c r="O1676" s="34"/>
      <c r="P1676" s="34"/>
      <c r="Q1676" s="34"/>
      <c r="R1676" s="34"/>
      <c r="S1676" s="34"/>
      <c r="T1676" s="34"/>
      <c r="U1676" s="34"/>
      <c r="V1676" s="34"/>
      <c r="W1676" s="34"/>
      <c r="X1676" s="34"/>
      <c r="Y1676" s="34"/>
      <c r="Z1676" s="34"/>
      <c r="AA1676" s="34"/>
      <c r="AB1676" s="34"/>
    </row>
    <row r="1677" spans="1:28">
      <c r="A1677" s="34"/>
      <c r="B1677" s="34"/>
      <c r="C1677" s="34"/>
      <c r="D1677" s="34"/>
      <c r="E1677" s="34"/>
      <c r="F1677" s="34"/>
      <c r="G1677" s="34"/>
      <c r="O1677" s="34"/>
      <c r="P1677" s="34"/>
      <c r="Q1677" s="34"/>
      <c r="R1677" s="34"/>
      <c r="S1677" s="34"/>
      <c r="T1677" s="34"/>
      <c r="U1677" s="34"/>
      <c r="V1677" s="34"/>
      <c r="W1677" s="34"/>
      <c r="X1677" s="34"/>
      <c r="Y1677" s="34"/>
      <c r="Z1677" s="34"/>
      <c r="AA1677" s="34"/>
      <c r="AB1677" s="34"/>
    </row>
    <row r="1678" spans="1:28">
      <c r="A1678" s="34"/>
      <c r="B1678" s="34"/>
      <c r="C1678" s="34"/>
      <c r="D1678" s="34"/>
      <c r="E1678" s="34"/>
      <c r="F1678" s="34"/>
      <c r="G1678" s="34"/>
      <c r="O1678" s="34"/>
      <c r="P1678" s="34"/>
      <c r="Q1678" s="34"/>
      <c r="R1678" s="34"/>
      <c r="S1678" s="34"/>
      <c r="T1678" s="34"/>
      <c r="U1678" s="34"/>
      <c r="V1678" s="34"/>
      <c r="W1678" s="34"/>
      <c r="X1678" s="34"/>
      <c r="Y1678" s="34"/>
      <c r="Z1678" s="34"/>
      <c r="AA1678" s="34"/>
      <c r="AB1678" s="34"/>
    </row>
    <row r="1679" spans="1:28">
      <c r="A1679" s="34"/>
      <c r="B1679" s="34"/>
      <c r="C1679" s="34"/>
      <c r="D1679" s="34"/>
      <c r="E1679" s="34"/>
      <c r="F1679" s="34"/>
      <c r="G1679" s="34"/>
      <c r="O1679" s="34"/>
      <c r="P1679" s="34"/>
      <c r="Q1679" s="34"/>
      <c r="R1679" s="34"/>
      <c r="S1679" s="34"/>
      <c r="T1679" s="34"/>
      <c r="U1679" s="34"/>
      <c r="V1679" s="34"/>
      <c r="W1679" s="34"/>
      <c r="X1679" s="34"/>
      <c r="Y1679" s="34"/>
      <c r="Z1679" s="34"/>
      <c r="AA1679" s="34"/>
      <c r="AB1679" s="34"/>
    </row>
    <row r="1680" spans="1:28">
      <c r="A1680" s="34"/>
      <c r="B1680" s="34"/>
      <c r="C1680" s="34"/>
      <c r="D1680" s="34"/>
      <c r="E1680" s="34"/>
      <c r="F1680" s="34"/>
      <c r="G1680" s="34"/>
      <c r="O1680" s="34"/>
      <c r="P1680" s="34"/>
      <c r="Q1680" s="34"/>
      <c r="R1680" s="34"/>
      <c r="S1680" s="34"/>
      <c r="T1680" s="34"/>
      <c r="U1680" s="34"/>
      <c r="V1680" s="34"/>
      <c r="W1680" s="34"/>
      <c r="X1680" s="34"/>
      <c r="Y1680" s="34"/>
      <c r="Z1680" s="34"/>
      <c r="AA1680" s="34"/>
      <c r="AB1680" s="34"/>
    </row>
    <row r="1681" spans="1:28">
      <c r="A1681" s="34"/>
      <c r="B1681" s="34"/>
      <c r="C1681" s="34"/>
      <c r="D1681" s="34"/>
      <c r="E1681" s="34"/>
      <c r="F1681" s="34"/>
      <c r="G1681" s="34"/>
      <c r="O1681" s="34"/>
      <c r="P1681" s="34"/>
      <c r="Q1681" s="34"/>
      <c r="R1681" s="34"/>
      <c r="S1681" s="34"/>
      <c r="T1681" s="34"/>
      <c r="U1681" s="34"/>
      <c r="V1681" s="34"/>
      <c r="W1681" s="34"/>
      <c r="X1681" s="34"/>
      <c r="Y1681" s="34"/>
      <c r="Z1681" s="34"/>
      <c r="AA1681" s="34"/>
      <c r="AB1681" s="34"/>
    </row>
    <row r="1682" spans="1:28">
      <c r="A1682" s="34"/>
      <c r="B1682" s="34"/>
      <c r="C1682" s="34"/>
      <c r="D1682" s="34"/>
      <c r="E1682" s="34"/>
      <c r="F1682" s="34"/>
      <c r="G1682" s="34"/>
      <c r="O1682" s="34"/>
      <c r="P1682" s="34"/>
      <c r="Q1682" s="34"/>
      <c r="R1682" s="34"/>
      <c r="S1682" s="34"/>
      <c r="T1682" s="34"/>
      <c r="U1682" s="34"/>
      <c r="V1682" s="34"/>
      <c r="W1682" s="34"/>
      <c r="X1682" s="34"/>
      <c r="Y1682" s="34"/>
      <c r="Z1682" s="34"/>
      <c r="AA1682" s="34"/>
      <c r="AB1682" s="34"/>
    </row>
    <row r="1683" spans="1:28">
      <c r="A1683" s="34"/>
      <c r="B1683" s="34"/>
      <c r="C1683" s="34"/>
      <c r="D1683" s="34"/>
      <c r="E1683" s="34"/>
      <c r="F1683" s="34"/>
      <c r="G1683" s="34"/>
      <c r="O1683" s="34"/>
      <c r="P1683" s="34"/>
      <c r="Q1683" s="34"/>
      <c r="R1683" s="34"/>
      <c r="S1683" s="34"/>
      <c r="T1683" s="34"/>
      <c r="U1683" s="34"/>
      <c r="V1683" s="34"/>
      <c r="W1683" s="34"/>
      <c r="X1683" s="34"/>
      <c r="Y1683" s="34"/>
      <c r="Z1683" s="34"/>
      <c r="AA1683" s="34"/>
      <c r="AB1683" s="34"/>
    </row>
    <row r="1684" spans="1:28">
      <c r="A1684" s="34"/>
      <c r="B1684" s="34"/>
      <c r="C1684" s="34"/>
      <c r="D1684" s="34"/>
      <c r="E1684" s="34"/>
      <c r="F1684" s="34"/>
      <c r="G1684" s="34"/>
      <c r="O1684" s="34"/>
      <c r="P1684" s="34"/>
      <c r="Q1684" s="34"/>
      <c r="R1684" s="34"/>
      <c r="S1684" s="34"/>
      <c r="T1684" s="34"/>
      <c r="U1684" s="34"/>
      <c r="V1684" s="34"/>
      <c r="W1684" s="34"/>
      <c r="X1684" s="34"/>
      <c r="Y1684" s="34"/>
      <c r="Z1684" s="34"/>
      <c r="AA1684" s="34"/>
      <c r="AB1684" s="34"/>
    </row>
    <row r="1685" spans="1:28">
      <c r="A1685" s="34"/>
      <c r="B1685" s="34"/>
      <c r="C1685" s="34"/>
      <c r="D1685" s="34"/>
      <c r="E1685" s="34"/>
      <c r="F1685" s="34"/>
      <c r="G1685" s="34"/>
      <c r="O1685" s="34"/>
      <c r="P1685" s="34"/>
      <c r="Q1685" s="34"/>
      <c r="R1685" s="34"/>
      <c r="S1685" s="34"/>
      <c r="T1685" s="34"/>
      <c r="U1685" s="34"/>
      <c r="V1685" s="34"/>
      <c r="W1685" s="34"/>
      <c r="X1685" s="34"/>
      <c r="Y1685" s="34"/>
      <c r="Z1685" s="34"/>
      <c r="AA1685" s="34"/>
      <c r="AB1685" s="34"/>
    </row>
    <row r="1686" spans="1:28">
      <c r="A1686" s="34"/>
      <c r="B1686" s="34"/>
      <c r="C1686" s="34"/>
      <c r="D1686" s="34"/>
      <c r="E1686" s="34"/>
      <c r="F1686" s="34"/>
      <c r="G1686" s="34"/>
      <c r="O1686" s="34"/>
      <c r="P1686" s="34"/>
      <c r="Q1686" s="34"/>
      <c r="R1686" s="34"/>
      <c r="S1686" s="34"/>
      <c r="T1686" s="34"/>
      <c r="U1686" s="34"/>
      <c r="V1686" s="34"/>
      <c r="W1686" s="34"/>
      <c r="X1686" s="34"/>
      <c r="Y1686" s="34"/>
      <c r="Z1686" s="34"/>
      <c r="AA1686" s="34"/>
      <c r="AB1686" s="34"/>
    </row>
    <row r="1687" spans="1:28">
      <c r="A1687" s="34"/>
      <c r="B1687" s="34"/>
      <c r="C1687" s="34"/>
      <c r="D1687" s="34"/>
      <c r="E1687" s="34"/>
      <c r="F1687" s="34"/>
      <c r="G1687" s="34"/>
      <c r="O1687" s="34"/>
      <c r="P1687" s="34"/>
      <c r="Q1687" s="34"/>
      <c r="R1687" s="34"/>
      <c r="S1687" s="34"/>
      <c r="T1687" s="34"/>
      <c r="U1687" s="34"/>
      <c r="V1687" s="34"/>
      <c r="W1687" s="34"/>
      <c r="X1687" s="34"/>
      <c r="Y1687" s="34"/>
      <c r="Z1687" s="34"/>
      <c r="AA1687" s="34"/>
      <c r="AB1687" s="34"/>
    </row>
    <row r="1688" spans="1:28">
      <c r="A1688" s="34"/>
      <c r="B1688" s="34"/>
      <c r="C1688" s="34"/>
      <c r="D1688" s="34"/>
      <c r="E1688" s="34"/>
      <c r="F1688" s="34"/>
      <c r="G1688" s="34"/>
      <c r="O1688" s="34"/>
      <c r="P1688" s="34"/>
      <c r="Q1688" s="34"/>
      <c r="R1688" s="34"/>
      <c r="S1688" s="34"/>
      <c r="T1688" s="34"/>
      <c r="U1688" s="34"/>
      <c r="V1688" s="34"/>
      <c r="W1688" s="34"/>
      <c r="X1688" s="34"/>
      <c r="Y1688" s="34"/>
      <c r="Z1688" s="34"/>
      <c r="AA1688" s="34"/>
      <c r="AB1688" s="34"/>
    </row>
    <row r="1689" spans="1:28">
      <c r="A1689" s="34"/>
      <c r="B1689" s="34"/>
      <c r="C1689" s="34"/>
      <c r="D1689" s="34"/>
      <c r="E1689" s="34"/>
      <c r="F1689" s="34"/>
      <c r="G1689" s="34"/>
      <c r="O1689" s="34"/>
      <c r="P1689" s="34"/>
      <c r="Q1689" s="34"/>
      <c r="R1689" s="34"/>
      <c r="S1689" s="34"/>
      <c r="T1689" s="34"/>
      <c r="U1689" s="34"/>
      <c r="V1689" s="34"/>
      <c r="W1689" s="34"/>
      <c r="X1689" s="34"/>
      <c r="Y1689" s="34"/>
      <c r="Z1689" s="34"/>
      <c r="AA1689" s="34"/>
      <c r="AB1689" s="34"/>
    </row>
    <row r="1690" spans="1:28">
      <c r="A1690" s="34"/>
      <c r="B1690" s="34"/>
      <c r="C1690" s="34"/>
      <c r="D1690" s="34"/>
      <c r="E1690" s="34"/>
      <c r="F1690" s="34"/>
      <c r="G1690" s="34"/>
      <c r="O1690" s="34"/>
      <c r="P1690" s="34"/>
      <c r="Q1690" s="34"/>
      <c r="R1690" s="34"/>
      <c r="S1690" s="34"/>
      <c r="T1690" s="34"/>
      <c r="U1690" s="34"/>
      <c r="V1690" s="34"/>
      <c r="W1690" s="34"/>
      <c r="X1690" s="34"/>
      <c r="Y1690" s="34"/>
      <c r="Z1690" s="34"/>
      <c r="AA1690" s="34"/>
      <c r="AB1690" s="34"/>
    </row>
    <row r="1691" spans="1:28">
      <c r="A1691" s="34"/>
      <c r="B1691" s="34"/>
      <c r="C1691" s="34"/>
      <c r="D1691" s="34"/>
      <c r="E1691" s="34"/>
      <c r="F1691" s="34"/>
      <c r="G1691" s="34"/>
      <c r="O1691" s="34"/>
      <c r="P1691" s="34"/>
      <c r="Q1691" s="34"/>
      <c r="R1691" s="34"/>
      <c r="S1691" s="34"/>
      <c r="T1691" s="34"/>
      <c r="U1691" s="34"/>
      <c r="V1691" s="34"/>
      <c r="W1691" s="34"/>
      <c r="X1691" s="34"/>
      <c r="Y1691" s="34"/>
      <c r="Z1691" s="34"/>
      <c r="AA1691" s="34"/>
      <c r="AB1691" s="34"/>
    </row>
    <row r="1692" spans="1:28">
      <c r="A1692" s="34"/>
      <c r="B1692" s="34"/>
      <c r="C1692" s="34"/>
      <c r="D1692" s="34"/>
      <c r="E1692" s="34"/>
      <c r="F1692" s="34"/>
      <c r="G1692" s="34"/>
      <c r="O1692" s="34"/>
      <c r="P1692" s="34"/>
      <c r="Q1692" s="34"/>
      <c r="R1692" s="34"/>
      <c r="S1692" s="34"/>
      <c r="T1692" s="34"/>
      <c r="U1692" s="34"/>
      <c r="V1692" s="34"/>
      <c r="W1692" s="34"/>
      <c r="X1692" s="34"/>
      <c r="Y1692" s="34"/>
      <c r="Z1692" s="34"/>
      <c r="AA1692" s="34"/>
      <c r="AB1692" s="34"/>
    </row>
    <row r="1693" spans="1:28">
      <c r="A1693" s="34"/>
      <c r="B1693" s="34"/>
      <c r="C1693" s="34"/>
      <c r="D1693" s="34"/>
      <c r="E1693" s="34"/>
      <c r="F1693" s="34"/>
      <c r="G1693" s="34"/>
      <c r="O1693" s="34"/>
      <c r="P1693" s="34"/>
      <c r="Q1693" s="34"/>
      <c r="R1693" s="34"/>
      <c r="S1693" s="34"/>
      <c r="T1693" s="34"/>
      <c r="U1693" s="34"/>
      <c r="V1693" s="34"/>
      <c r="W1693" s="34"/>
      <c r="X1693" s="34"/>
      <c r="Y1693" s="34"/>
      <c r="Z1693" s="34"/>
      <c r="AA1693" s="34"/>
      <c r="AB1693" s="34"/>
    </row>
    <row r="1694" spans="1:28">
      <c r="A1694" s="34"/>
      <c r="B1694" s="34"/>
      <c r="C1694" s="34"/>
      <c r="D1694" s="34"/>
      <c r="E1694" s="34"/>
      <c r="F1694" s="34"/>
      <c r="G1694" s="34"/>
      <c r="O1694" s="34"/>
      <c r="P1694" s="34"/>
      <c r="Q1694" s="34"/>
      <c r="R1694" s="34"/>
      <c r="S1694" s="34"/>
      <c r="T1694" s="34"/>
      <c r="U1694" s="34"/>
      <c r="V1694" s="34"/>
      <c r="W1694" s="34"/>
      <c r="X1694" s="34"/>
      <c r="Y1694" s="34"/>
      <c r="Z1694" s="34"/>
      <c r="AA1694" s="34"/>
      <c r="AB1694" s="34"/>
    </row>
    <row r="1695" spans="1:28">
      <c r="A1695" s="34"/>
      <c r="B1695" s="34"/>
      <c r="C1695" s="34"/>
      <c r="D1695" s="34"/>
      <c r="E1695" s="34"/>
      <c r="F1695" s="34"/>
      <c r="G1695" s="34"/>
      <c r="O1695" s="34"/>
      <c r="P1695" s="34"/>
      <c r="Q1695" s="34"/>
      <c r="R1695" s="34"/>
      <c r="S1695" s="34"/>
      <c r="T1695" s="34"/>
      <c r="U1695" s="34"/>
      <c r="V1695" s="34"/>
      <c r="W1695" s="34"/>
      <c r="X1695" s="34"/>
      <c r="Y1695" s="34"/>
      <c r="Z1695" s="34"/>
      <c r="AA1695" s="34"/>
      <c r="AB1695" s="34"/>
    </row>
    <row r="1696" spans="1:28">
      <c r="A1696" s="34"/>
      <c r="B1696" s="34"/>
      <c r="C1696" s="34"/>
      <c r="D1696" s="34"/>
      <c r="E1696" s="34"/>
      <c r="F1696" s="34"/>
      <c r="G1696" s="34"/>
      <c r="O1696" s="34"/>
      <c r="P1696" s="34"/>
      <c r="Q1696" s="34"/>
      <c r="R1696" s="34"/>
      <c r="S1696" s="34"/>
      <c r="T1696" s="34"/>
      <c r="U1696" s="34"/>
      <c r="V1696" s="34"/>
      <c r="W1696" s="34"/>
      <c r="X1696" s="34"/>
      <c r="Y1696" s="34"/>
      <c r="Z1696" s="34"/>
      <c r="AA1696" s="34"/>
      <c r="AB1696" s="34"/>
    </row>
    <row r="1697" spans="1:28">
      <c r="A1697" s="34"/>
      <c r="B1697" s="34"/>
      <c r="C1697" s="34"/>
      <c r="D1697" s="34"/>
      <c r="E1697" s="34"/>
      <c r="F1697" s="34"/>
      <c r="G1697" s="34"/>
      <c r="O1697" s="34"/>
      <c r="P1697" s="34"/>
      <c r="Q1697" s="34"/>
      <c r="R1697" s="34"/>
      <c r="S1697" s="34"/>
      <c r="T1697" s="34"/>
      <c r="U1697" s="34"/>
      <c r="V1697" s="34"/>
      <c r="W1697" s="34"/>
      <c r="X1697" s="34"/>
      <c r="Y1697" s="34"/>
      <c r="Z1697" s="34"/>
      <c r="AA1697" s="34"/>
      <c r="AB1697" s="34"/>
    </row>
    <row r="1698" spans="1:28">
      <c r="A1698" s="34"/>
      <c r="B1698" s="34"/>
      <c r="C1698" s="34"/>
      <c r="D1698" s="34"/>
      <c r="E1698" s="34"/>
      <c r="F1698" s="34"/>
      <c r="G1698" s="34"/>
      <c r="O1698" s="34"/>
      <c r="P1698" s="34"/>
      <c r="Q1698" s="34"/>
      <c r="R1698" s="34"/>
      <c r="S1698" s="34"/>
      <c r="T1698" s="34"/>
      <c r="U1698" s="34"/>
      <c r="V1698" s="34"/>
      <c r="W1698" s="34"/>
      <c r="X1698" s="34"/>
      <c r="Y1698" s="34"/>
      <c r="Z1698" s="34"/>
      <c r="AA1698" s="34"/>
      <c r="AB1698" s="34"/>
    </row>
    <row r="1699" spans="1:28">
      <c r="A1699" s="34"/>
      <c r="B1699" s="34"/>
      <c r="C1699" s="34"/>
      <c r="D1699" s="34"/>
      <c r="E1699" s="34"/>
      <c r="F1699" s="34"/>
      <c r="G1699" s="34"/>
      <c r="O1699" s="34"/>
      <c r="P1699" s="34"/>
      <c r="Q1699" s="34"/>
      <c r="R1699" s="34"/>
      <c r="S1699" s="34"/>
      <c r="T1699" s="34"/>
      <c r="U1699" s="34"/>
      <c r="V1699" s="34"/>
      <c r="W1699" s="34"/>
      <c r="X1699" s="34"/>
      <c r="Y1699" s="34"/>
      <c r="Z1699" s="34"/>
      <c r="AA1699" s="34"/>
      <c r="AB1699" s="34"/>
    </row>
    <row r="1700" spans="1:28">
      <c r="A1700" s="34"/>
      <c r="B1700" s="34"/>
      <c r="C1700" s="34"/>
      <c r="D1700" s="34"/>
      <c r="E1700" s="34"/>
      <c r="F1700" s="34"/>
      <c r="G1700" s="34"/>
      <c r="O1700" s="34"/>
      <c r="P1700" s="34"/>
      <c r="Q1700" s="34"/>
      <c r="R1700" s="34"/>
      <c r="S1700" s="34"/>
      <c r="T1700" s="34"/>
      <c r="U1700" s="34"/>
      <c r="V1700" s="34"/>
      <c r="W1700" s="34"/>
      <c r="X1700" s="34"/>
      <c r="Y1700" s="34"/>
      <c r="Z1700" s="34"/>
      <c r="AA1700" s="34"/>
      <c r="AB1700" s="34"/>
    </row>
    <row r="1701" spans="1:28">
      <c r="A1701" s="34"/>
      <c r="B1701" s="34"/>
      <c r="C1701" s="34"/>
      <c r="D1701" s="34"/>
      <c r="E1701" s="34"/>
      <c r="F1701" s="34"/>
      <c r="G1701" s="34"/>
      <c r="O1701" s="34"/>
      <c r="P1701" s="34"/>
      <c r="Q1701" s="34"/>
      <c r="R1701" s="34"/>
      <c r="S1701" s="34"/>
      <c r="T1701" s="34"/>
      <c r="U1701" s="34"/>
      <c r="V1701" s="34"/>
      <c r="W1701" s="34"/>
      <c r="X1701" s="34"/>
      <c r="Y1701" s="34"/>
      <c r="Z1701" s="34"/>
      <c r="AA1701" s="34"/>
      <c r="AB1701" s="34"/>
    </row>
    <row r="1702" spans="1:28">
      <c r="A1702" s="34"/>
      <c r="B1702" s="34"/>
      <c r="C1702" s="34"/>
      <c r="D1702" s="34"/>
      <c r="E1702" s="34"/>
      <c r="F1702" s="34"/>
      <c r="G1702" s="34"/>
      <c r="O1702" s="34"/>
      <c r="P1702" s="34"/>
      <c r="Q1702" s="34"/>
      <c r="R1702" s="34"/>
      <c r="S1702" s="34"/>
      <c r="T1702" s="34"/>
      <c r="U1702" s="34"/>
      <c r="V1702" s="34"/>
      <c r="W1702" s="34"/>
      <c r="X1702" s="34"/>
      <c r="Y1702" s="34"/>
      <c r="Z1702" s="34"/>
      <c r="AA1702" s="34"/>
      <c r="AB1702" s="34"/>
    </row>
    <row r="1703" spans="1:28">
      <c r="A1703" s="34"/>
      <c r="B1703" s="34"/>
      <c r="C1703" s="34"/>
      <c r="D1703" s="34"/>
      <c r="E1703" s="34"/>
      <c r="F1703" s="34"/>
      <c r="G1703" s="34"/>
      <c r="O1703" s="34"/>
      <c r="P1703" s="34"/>
      <c r="Q1703" s="34"/>
      <c r="R1703" s="34"/>
      <c r="S1703" s="34"/>
      <c r="T1703" s="34"/>
      <c r="U1703" s="34"/>
      <c r="V1703" s="34"/>
      <c r="W1703" s="34"/>
      <c r="X1703" s="34"/>
      <c r="Y1703" s="34"/>
      <c r="Z1703" s="34"/>
      <c r="AA1703" s="34"/>
      <c r="AB1703" s="34"/>
    </row>
    <row r="1704" spans="1:28">
      <c r="A1704" s="34"/>
      <c r="B1704" s="34"/>
      <c r="C1704" s="34"/>
      <c r="D1704" s="34"/>
      <c r="E1704" s="34"/>
      <c r="F1704" s="34"/>
      <c r="G1704" s="34"/>
      <c r="O1704" s="34"/>
      <c r="P1704" s="34"/>
      <c r="Q1704" s="34"/>
      <c r="R1704" s="34"/>
      <c r="S1704" s="34"/>
      <c r="T1704" s="34"/>
      <c r="U1704" s="34"/>
      <c r="V1704" s="34"/>
      <c r="W1704" s="34"/>
      <c r="X1704" s="34"/>
      <c r="Y1704" s="34"/>
      <c r="Z1704" s="34"/>
      <c r="AA1704" s="34"/>
      <c r="AB1704" s="34"/>
    </row>
    <row r="1705" spans="1:28">
      <c r="A1705" s="34"/>
      <c r="B1705" s="34"/>
      <c r="C1705" s="34"/>
      <c r="D1705" s="34"/>
      <c r="E1705" s="34"/>
      <c r="F1705" s="34"/>
      <c r="G1705" s="34"/>
      <c r="O1705" s="34"/>
      <c r="P1705" s="34"/>
      <c r="Q1705" s="34"/>
      <c r="R1705" s="34"/>
      <c r="S1705" s="34"/>
      <c r="T1705" s="34"/>
      <c r="U1705" s="34"/>
      <c r="V1705" s="34"/>
      <c r="W1705" s="34"/>
      <c r="X1705" s="34"/>
      <c r="Y1705" s="34"/>
      <c r="Z1705" s="34"/>
      <c r="AA1705" s="34"/>
      <c r="AB1705" s="34"/>
    </row>
    <row r="1706" spans="1:28">
      <c r="A1706" s="34"/>
      <c r="B1706" s="34"/>
      <c r="C1706" s="34"/>
      <c r="D1706" s="34"/>
      <c r="E1706" s="34"/>
      <c r="F1706" s="34"/>
      <c r="G1706" s="34"/>
      <c r="O1706" s="34"/>
      <c r="P1706" s="34"/>
      <c r="Q1706" s="34"/>
      <c r="R1706" s="34"/>
      <c r="S1706" s="34"/>
      <c r="T1706" s="34"/>
      <c r="U1706" s="34"/>
      <c r="V1706" s="34"/>
      <c r="W1706" s="34"/>
      <c r="X1706" s="34"/>
      <c r="Y1706" s="34"/>
      <c r="Z1706" s="34"/>
      <c r="AA1706" s="34"/>
      <c r="AB1706" s="34"/>
    </row>
    <row r="1707" spans="1:28">
      <c r="A1707" s="34"/>
      <c r="B1707" s="34"/>
      <c r="C1707" s="34"/>
      <c r="D1707" s="34"/>
      <c r="E1707" s="34"/>
      <c r="F1707" s="34"/>
      <c r="G1707" s="34"/>
      <c r="O1707" s="34"/>
      <c r="P1707" s="34"/>
      <c r="Q1707" s="34"/>
      <c r="R1707" s="34"/>
      <c r="S1707" s="34"/>
      <c r="T1707" s="34"/>
      <c r="U1707" s="34"/>
      <c r="V1707" s="34"/>
      <c r="W1707" s="34"/>
      <c r="X1707" s="34"/>
      <c r="Y1707" s="34"/>
      <c r="Z1707" s="34"/>
      <c r="AA1707" s="34"/>
      <c r="AB1707" s="34"/>
    </row>
    <row r="1708" spans="1:28">
      <c r="A1708" s="34"/>
      <c r="B1708" s="34"/>
      <c r="C1708" s="34"/>
      <c r="D1708" s="34"/>
      <c r="E1708" s="34"/>
      <c r="F1708" s="34"/>
      <c r="G1708" s="34"/>
      <c r="O1708" s="34"/>
      <c r="P1708" s="34"/>
      <c r="Q1708" s="34"/>
      <c r="R1708" s="34"/>
      <c r="S1708" s="34"/>
      <c r="T1708" s="34"/>
      <c r="U1708" s="34"/>
      <c r="V1708" s="34"/>
      <c r="W1708" s="34"/>
      <c r="X1708" s="34"/>
      <c r="Y1708" s="34"/>
      <c r="Z1708" s="34"/>
      <c r="AA1708" s="34"/>
      <c r="AB1708" s="34"/>
    </row>
    <row r="1709" spans="1:28">
      <c r="A1709" s="34"/>
      <c r="B1709" s="34"/>
      <c r="C1709" s="34"/>
      <c r="D1709" s="34"/>
      <c r="E1709" s="34"/>
      <c r="F1709" s="34"/>
      <c r="G1709" s="34"/>
      <c r="O1709" s="34"/>
      <c r="P1709" s="34"/>
      <c r="Q1709" s="34"/>
      <c r="R1709" s="34"/>
      <c r="S1709" s="34"/>
      <c r="T1709" s="34"/>
      <c r="U1709" s="34"/>
      <c r="V1709" s="34"/>
      <c r="W1709" s="34"/>
      <c r="X1709" s="34"/>
      <c r="Y1709" s="34"/>
      <c r="Z1709" s="34"/>
      <c r="AA1709" s="34"/>
      <c r="AB1709" s="34"/>
    </row>
    <row r="1710" spans="1:28">
      <c r="A1710" s="34"/>
      <c r="B1710" s="34"/>
      <c r="C1710" s="34"/>
      <c r="D1710" s="34"/>
      <c r="E1710" s="34"/>
      <c r="F1710" s="34"/>
      <c r="G1710" s="34"/>
      <c r="O1710" s="34"/>
      <c r="P1710" s="34"/>
      <c r="Q1710" s="34"/>
      <c r="R1710" s="34"/>
      <c r="S1710" s="34"/>
      <c r="T1710" s="34"/>
      <c r="U1710" s="34"/>
      <c r="V1710" s="34"/>
      <c r="W1710" s="34"/>
      <c r="X1710" s="34"/>
      <c r="Y1710" s="34"/>
      <c r="Z1710" s="34"/>
      <c r="AA1710" s="34"/>
      <c r="AB1710" s="34"/>
    </row>
    <row r="1711" spans="1:28">
      <c r="A1711" s="34"/>
      <c r="B1711" s="34"/>
      <c r="C1711" s="34"/>
      <c r="D1711" s="34"/>
      <c r="E1711" s="34"/>
      <c r="F1711" s="34"/>
      <c r="G1711" s="34"/>
      <c r="O1711" s="34"/>
      <c r="P1711" s="34"/>
      <c r="Q1711" s="34"/>
      <c r="R1711" s="34"/>
      <c r="S1711" s="34"/>
      <c r="T1711" s="34"/>
      <c r="U1711" s="34"/>
      <c r="V1711" s="34"/>
      <c r="W1711" s="34"/>
      <c r="X1711" s="34"/>
      <c r="Y1711" s="34"/>
      <c r="Z1711" s="34"/>
      <c r="AA1711" s="34"/>
      <c r="AB1711" s="34"/>
    </row>
    <row r="1712" spans="1:28">
      <c r="A1712" s="34"/>
      <c r="B1712" s="34"/>
      <c r="C1712" s="34"/>
      <c r="D1712" s="34"/>
      <c r="E1712" s="34"/>
      <c r="F1712" s="34"/>
      <c r="G1712" s="34"/>
      <c r="O1712" s="34"/>
      <c r="P1712" s="34"/>
      <c r="Q1712" s="34"/>
      <c r="R1712" s="34"/>
      <c r="S1712" s="34"/>
      <c r="T1712" s="34"/>
      <c r="U1712" s="34"/>
      <c r="V1712" s="34"/>
      <c r="W1712" s="34"/>
      <c r="X1712" s="34"/>
      <c r="Y1712" s="34"/>
      <c r="Z1712" s="34"/>
      <c r="AA1712" s="34"/>
      <c r="AB1712" s="34"/>
    </row>
    <row r="1713" spans="1:28">
      <c r="A1713" s="34"/>
      <c r="B1713" s="34"/>
      <c r="C1713" s="34"/>
      <c r="D1713" s="34"/>
      <c r="E1713" s="34"/>
      <c r="F1713" s="34"/>
      <c r="G1713" s="34"/>
      <c r="O1713" s="34"/>
      <c r="P1713" s="34"/>
      <c r="Q1713" s="34"/>
      <c r="R1713" s="34"/>
      <c r="S1713" s="34"/>
      <c r="T1713" s="34"/>
      <c r="U1713" s="34"/>
      <c r="V1713" s="34"/>
      <c r="W1713" s="34"/>
      <c r="X1713" s="34"/>
      <c r="Y1713" s="34"/>
      <c r="Z1713" s="34"/>
      <c r="AA1713" s="34"/>
      <c r="AB1713" s="34"/>
    </row>
    <row r="1714" spans="1:28">
      <c r="A1714" s="34"/>
      <c r="B1714" s="34"/>
      <c r="C1714" s="34"/>
      <c r="D1714" s="34"/>
      <c r="E1714" s="34"/>
      <c r="F1714" s="34"/>
      <c r="G1714" s="34"/>
      <c r="O1714" s="34"/>
      <c r="P1714" s="34"/>
      <c r="Q1714" s="34"/>
      <c r="R1714" s="34"/>
      <c r="S1714" s="34"/>
      <c r="T1714" s="34"/>
      <c r="U1714" s="34"/>
      <c r="V1714" s="34"/>
      <c r="W1714" s="34"/>
      <c r="X1714" s="34"/>
      <c r="Y1714" s="34"/>
      <c r="Z1714" s="34"/>
      <c r="AA1714" s="34"/>
      <c r="AB1714" s="34"/>
    </row>
    <row r="1715" spans="1:28">
      <c r="A1715" s="34"/>
      <c r="B1715" s="34"/>
      <c r="C1715" s="34"/>
      <c r="D1715" s="34"/>
      <c r="E1715" s="34"/>
      <c r="F1715" s="34"/>
      <c r="G1715" s="34"/>
      <c r="O1715" s="34"/>
      <c r="P1715" s="34"/>
      <c r="Q1715" s="34"/>
      <c r="R1715" s="34"/>
      <c r="S1715" s="34"/>
      <c r="T1715" s="34"/>
      <c r="U1715" s="34"/>
      <c r="V1715" s="34"/>
      <c r="W1715" s="34"/>
      <c r="X1715" s="34"/>
      <c r="Y1715" s="34"/>
      <c r="Z1715" s="34"/>
      <c r="AA1715" s="34"/>
      <c r="AB1715" s="34"/>
    </row>
    <row r="1716" spans="1:28">
      <c r="A1716" s="34"/>
      <c r="B1716" s="34"/>
      <c r="C1716" s="34"/>
      <c r="D1716" s="34"/>
      <c r="E1716" s="34"/>
      <c r="F1716" s="34"/>
      <c r="G1716" s="34"/>
      <c r="O1716" s="34"/>
      <c r="P1716" s="34"/>
      <c r="Q1716" s="34"/>
      <c r="R1716" s="34"/>
      <c r="S1716" s="34"/>
      <c r="T1716" s="34"/>
      <c r="U1716" s="34"/>
      <c r="V1716" s="34"/>
      <c r="W1716" s="34"/>
      <c r="X1716" s="34"/>
      <c r="Y1716" s="34"/>
      <c r="Z1716" s="34"/>
      <c r="AA1716" s="34"/>
      <c r="AB1716" s="34"/>
    </row>
    <row r="1717" spans="1:28">
      <c r="A1717" s="34"/>
      <c r="B1717" s="34"/>
      <c r="C1717" s="34"/>
      <c r="D1717" s="34"/>
      <c r="E1717" s="34"/>
      <c r="F1717" s="34"/>
      <c r="G1717" s="34"/>
      <c r="O1717" s="34"/>
      <c r="P1717" s="34"/>
      <c r="Q1717" s="34"/>
      <c r="R1717" s="34"/>
      <c r="S1717" s="34"/>
      <c r="T1717" s="34"/>
      <c r="U1717" s="34"/>
      <c r="V1717" s="34"/>
      <c r="W1717" s="34"/>
      <c r="X1717" s="34"/>
      <c r="Y1717" s="34"/>
      <c r="Z1717" s="34"/>
      <c r="AA1717" s="34"/>
      <c r="AB1717" s="34"/>
    </row>
    <row r="1718" spans="1:28">
      <c r="A1718" s="34"/>
      <c r="B1718" s="34"/>
      <c r="C1718" s="34"/>
      <c r="D1718" s="34"/>
      <c r="E1718" s="34"/>
      <c r="F1718" s="34"/>
      <c r="G1718" s="34"/>
      <c r="O1718" s="34"/>
      <c r="P1718" s="34"/>
      <c r="Q1718" s="34"/>
      <c r="R1718" s="34"/>
      <c r="S1718" s="34"/>
      <c r="T1718" s="34"/>
      <c r="U1718" s="34"/>
      <c r="V1718" s="34"/>
      <c r="W1718" s="34"/>
      <c r="X1718" s="34"/>
      <c r="Y1718" s="34"/>
      <c r="Z1718" s="34"/>
      <c r="AA1718" s="34"/>
      <c r="AB1718" s="34"/>
    </row>
    <row r="1719" spans="1:28">
      <c r="A1719" s="34"/>
      <c r="B1719" s="34"/>
      <c r="C1719" s="34"/>
      <c r="D1719" s="34"/>
      <c r="E1719" s="34"/>
      <c r="F1719" s="34"/>
      <c r="G1719" s="34"/>
      <c r="O1719" s="34"/>
      <c r="P1719" s="34"/>
      <c r="Q1719" s="34"/>
      <c r="R1719" s="34"/>
      <c r="S1719" s="34"/>
      <c r="T1719" s="34"/>
      <c r="U1719" s="34"/>
      <c r="V1719" s="34"/>
      <c r="W1719" s="34"/>
      <c r="X1719" s="34"/>
      <c r="Y1719" s="34"/>
      <c r="Z1719" s="34"/>
      <c r="AA1719" s="34"/>
      <c r="AB1719" s="34"/>
    </row>
    <row r="1720" spans="1:28">
      <c r="A1720" s="34"/>
      <c r="B1720" s="34"/>
      <c r="C1720" s="34"/>
      <c r="D1720" s="34"/>
      <c r="E1720" s="34"/>
      <c r="F1720" s="34"/>
      <c r="G1720" s="34"/>
      <c r="O1720" s="34"/>
      <c r="P1720" s="34"/>
      <c r="Q1720" s="34"/>
      <c r="R1720" s="34"/>
      <c r="S1720" s="34"/>
      <c r="T1720" s="34"/>
      <c r="U1720" s="34"/>
      <c r="V1720" s="34"/>
      <c r="W1720" s="34"/>
      <c r="X1720" s="34"/>
      <c r="Y1720" s="34"/>
      <c r="Z1720" s="34"/>
      <c r="AA1720" s="34"/>
      <c r="AB1720" s="34"/>
    </row>
    <row r="1721" spans="1:28">
      <c r="A1721" s="34"/>
      <c r="B1721" s="34"/>
      <c r="C1721" s="34"/>
      <c r="D1721" s="34"/>
      <c r="E1721" s="34"/>
      <c r="F1721" s="34"/>
      <c r="G1721" s="34"/>
      <c r="O1721" s="34"/>
      <c r="P1721" s="34"/>
      <c r="Q1721" s="34"/>
      <c r="R1721" s="34"/>
      <c r="S1721" s="34"/>
      <c r="T1721" s="34"/>
      <c r="U1721" s="34"/>
      <c r="V1721" s="34"/>
      <c r="W1721" s="34"/>
      <c r="X1721" s="34"/>
      <c r="Y1721" s="34"/>
      <c r="Z1721" s="34"/>
      <c r="AA1721" s="34"/>
      <c r="AB1721" s="34"/>
    </row>
    <row r="1722" spans="1:28">
      <c r="A1722" s="34"/>
      <c r="B1722" s="34"/>
      <c r="C1722" s="34"/>
      <c r="D1722" s="34"/>
      <c r="E1722" s="34"/>
      <c r="F1722" s="34"/>
      <c r="G1722" s="34"/>
      <c r="O1722" s="34"/>
      <c r="P1722" s="34"/>
      <c r="Q1722" s="34"/>
      <c r="R1722" s="34"/>
      <c r="S1722" s="34"/>
      <c r="T1722" s="34"/>
      <c r="U1722" s="34"/>
      <c r="V1722" s="34"/>
      <c r="W1722" s="34"/>
      <c r="X1722" s="34"/>
      <c r="Y1722" s="34"/>
      <c r="Z1722" s="34"/>
      <c r="AA1722" s="34"/>
      <c r="AB1722" s="34"/>
    </row>
    <row r="1723" spans="1:28">
      <c r="A1723" s="34"/>
      <c r="B1723" s="34"/>
      <c r="C1723" s="34"/>
      <c r="D1723" s="34"/>
      <c r="E1723" s="34"/>
      <c r="F1723" s="34"/>
      <c r="G1723" s="34"/>
      <c r="O1723" s="34"/>
      <c r="P1723" s="34"/>
      <c r="Q1723" s="34"/>
      <c r="R1723" s="34"/>
      <c r="S1723" s="34"/>
      <c r="T1723" s="34"/>
      <c r="U1723" s="34"/>
      <c r="V1723" s="34"/>
      <c r="W1723" s="34"/>
      <c r="X1723" s="34"/>
      <c r="Y1723" s="34"/>
      <c r="Z1723" s="34"/>
      <c r="AA1723" s="34"/>
      <c r="AB1723" s="34"/>
    </row>
    <row r="1724" spans="1:28">
      <c r="A1724" s="34"/>
      <c r="B1724" s="34"/>
      <c r="C1724" s="34"/>
      <c r="D1724" s="34"/>
      <c r="E1724" s="34"/>
      <c r="F1724" s="34"/>
      <c r="G1724" s="34"/>
      <c r="O1724" s="34"/>
      <c r="P1724" s="34"/>
      <c r="Q1724" s="34"/>
      <c r="R1724" s="34"/>
      <c r="S1724" s="34"/>
      <c r="T1724" s="34"/>
      <c r="U1724" s="34"/>
      <c r="V1724" s="34"/>
      <c r="W1724" s="34"/>
      <c r="X1724" s="34"/>
      <c r="Y1724" s="34"/>
      <c r="Z1724" s="34"/>
      <c r="AA1724" s="34"/>
      <c r="AB1724" s="34"/>
    </row>
    <row r="1725" spans="1:28">
      <c r="A1725" s="34"/>
      <c r="B1725" s="34"/>
      <c r="C1725" s="34"/>
      <c r="D1725" s="34"/>
      <c r="E1725" s="34"/>
      <c r="F1725" s="34"/>
      <c r="G1725" s="34"/>
      <c r="O1725" s="34"/>
      <c r="P1725" s="34"/>
      <c r="Q1725" s="34"/>
      <c r="R1725" s="34"/>
      <c r="S1725" s="34"/>
      <c r="T1725" s="34"/>
      <c r="U1725" s="34"/>
      <c r="V1725" s="34"/>
      <c r="W1725" s="34"/>
      <c r="X1725" s="34"/>
      <c r="Y1725" s="34"/>
      <c r="Z1725" s="34"/>
      <c r="AA1725" s="34"/>
      <c r="AB1725" s="34"/>
    </row>
    <row r="1726" spans="1:28">
      <c r="A1726" s="34"/>
      <c r="B1726" s="34"/>
      <c r="C1726" s="34"/>
      <c r="D1726" s="34"/>
      <c r="E1726" s="34"/>
      <c r="F1726" s="34"/>
      <c r="G1726" s="34"/>
      <c r="O1726" s="34"/>
      <c r="P1726" s="34"/>
      <c r="Q1726" s="34"/>
      <c r="R1726" s="34"/>
      <c r="S1726" s="34"/>
      <c r="T1726" s="34"/>
      <c r="U1726" s="34"/>
      <c r="V1726" s="34"/>
      <c r="W1726" s="34"/>
      <c r="X1726" s="34"/>
      <c r="Y1726" s="34"/>
      <c r="Z1726" s="34"/>
      <c r="AA1726" s="34"/>
      <c r="AB1726" s="34"/>
    </row>
    <row r="1727" spans="1:28">
      <c r="A1727" s="34"/>
      <c r="B1727" s="34"/>
      <c r="C1727" s="34"/>
      <c r="D1727" s="34"/>
      <c r="E1727" s="34"/>
      <c r="F1727" s="34"/>
      <c r="G1727" s="34"/>
      <c r="O1727" s="34"/>
      <c r="P1727" s="34"/>
      <c r="Q1727" s="34"/>
      <c r="R1727" s="34"/>
      <c r="S1727" s="34"/>
      <c r="T1727" s="34"/>
      <c r="U1727" s="34"/>
      <c r="V1727" s="34"/>
      <c r="W1727" s="34"/>
      <c r="X1727" s="34"/>
      <c r="Y1727" s="34"/>
      <c r="Z1727" s="34"/>
      <c r="AA1727" s="34"/>
      <c r="AB1727" s="34"/>
    </row>
    <row r="1728" spans="1:28">
      <c r="A1728" s="34"/>
      <c r="B1728" s="34"/>
      <c r="C1728" s="34"/>
      <c r="D1728" s="34"/>
      <c r="E1728" s="34"/>
      <c r="F1728" s="34"/>
      <c r="G1728" s="34"/>
      <c r="O1728" s="34"/>
      <c r="P1728" s="34"/>
      <c r="Q1728" s="34"/>
      <c r="R1728" s="34"/>
      <c r="S1728" s="34"/>
      <c r="T1728" s="34"/>
      <c r="U1728" s="34"/>
      <c r="V1728" s="34"/>
      <c r="W1728" s="34"/>
      <c r="X1728" s="34"/>
      <c r="Y1728" s="34"/>
      <c r="Z1728" s="34"/>
      <c r="AA1728" s="34"/>
      <c r="AB1728" s="34"/>
    </row>
    <row r="1729" spans="1:28">
      <c r="A1729" s="34"/>
      <c r="B1729" s="34"/>
      <c r="C1729" s="34"/>
      <c r="D1729" s="34"/>
      <c r="E1729" s="34"/>
      <c r="F1729" s="34"/>
      <c r="G1729" s="34"/>
      <c r="O1729" s="34"/>
      <c r="P1729" s="34"/>
      <c r="Q1729" s="34"/>
      <c r="R1729" s="34"/>
      <c r="S1729" s="34"/>
      <c r="T1729" s="34"/>
      <c r="U1729" s="34"/>
      <c r="V1729" s="34"/>
      <c r="W1729" s="34"/>
      <c r="X1729" s="34"/>
      <c r="Y1729" s="34"/>
      <c r="Z1729" s="34"/>
      <c r="AA1729" s="34"/>
      <c r="AB1729" s="34"/>
    </row>
    <row r="1730" spans="1:28">
      <c r="A1730" s="34"/>
      <c r="B1730" s="34"/>
      <c r="C1730" s="34"/>
      <c r="D1730" s="34"/>
      <c r="E1730" s="34"/>
      <c r="F1730" s="34"/>
      <c r="G1730" s="34"/>
      <c r="O1730" s="34"/>
      <c r="P1730" s="34"/>
      <c r="Q1730" s="34"/>
      <c r="R1730" s="34"/>
      <c r="S1730" s="34"/>
      <c r="T1730" s="34"/>
      <c r="U1730" s="34"/>
      <c r="V1730" s="34"/>
      <c r="W1730" s="34"/>
      <c r="X1730" s="34"/>
      <c r="Y1730" s="34"/>
      <c r="Z1730" s="34"/>
      <c r="AA1730" s="34"/>
      <c r="AB1730" s="34"/>
    </row>
    <row r="1731" spans="1:28">
      <c r="A1731" s="34"/>
      <c r="B1731" s="34"/>
      <c r="C1731" s="34"/>
      <c r="D1731" s="34"/>
      <c r="E1731" s="34"/>
      <c r="F1731" s="34"/>
      <c r="G1731" s="34"/>
      <c r="O1731" s="34"/>
      <c r="P1731" s="34"/>
      <c r="Q1731" s="34"/>
      <c r="R1731" s="34"/>
      <c r="S1731" s="34"/>
      <c r="T1731" s="34"/>
      <c r="U1731" s="34"/>
      <c r="V1731" s="34"/>
      <c r="W1731" s="34"/>
      <c r="X1731" s="34"/>
      <c r="Y1731" s="34"/>
      <c r="Z1731" s="34"/>
      <c r="AA1731" s="34"/>
      <c r="AB1731" s="34"/>
    </row>
    <row r="1732" spans="1:28">
      <c r="A1732" s="34"/>
      <c r="B1732" s="34"/>
      <c r="C1732" s="34"/>
      <c r="D1732" s="34"/>
      <c r="E1732" s="34"/>
      <c r="F1732" s="34"/>
      <c r="G1732" s="34"/>
      <c r="O1732" s="34"/>
      <c r="P1732" s="34"/>
      <c r="Q1732" s="34"/>
      <c r="R1732" s="34"/>
      <c r="S1732" s="34"/>
      <c r="T1732" s="34"/>
      <c r="U1732" s="34"/>
      <c r="V1732" s="34"/>
      <c r="W1732" s="34"/>
      <c r="X1732" s="34"/>
      <c r="Y1732" s="34"/>
      <c r="Z1732" s="34"/>
      <c r="AA1732" s="34"/>
      <c r="AB1732" s="34"/>
    </row>
    <row r="1733" spans="1:28">
      <c r="A1733" s="34"/>
      <c r="B1733" s="34"/>
      <c r="C1733" s="34"/>
      <c r="D1733" s="34"/>
      <c r="E1733" s="34"/>
      <c r="F1733" s="34"/>
      <c r="G1733" s="34"/>
      <c r="O1733" s="34"/>
      <c r="P1733" s="34"/>
      <c r="Q1733" s="34"/>
      <c r="R1733" s="34"/>
      <c r="S1733" s="34"/>
      <c r="T1733" s="34"/>
      <c r="U1733" s="34"/>
      <c r="V1733" s="34"/>
      <c r="W1733" s="34"/>
      <c r="X1733" s="34"/>
      <c r="Y1733" s="34"/>
      <c r="Z1733" s="34"/>
      <c r="AA1733" s="34"/>
      <c r="AB1733" s="34"/>
    </row>
    <row r="1734" spans="1:28">
      <c r="A1734" s="34"/>
      <c r="B1734" s="34"/>
      <c r="C1734" s="34"/>
      <c r="D1734" s="34"/>
      <c r="E1734" s="34"/>
      <c r="F1734" s="34"/>
      <c r="G1734" s="34"/>
      <c r="O1734" s="34"/>
      <c r="P1734" s="34"/>
      <c r="Q1734" s="34"/>
      <c r="R1734" s="34"/>
      <c r="S1734" s="34"/>
      <c r="T1734" s="34"/>
      <c r="U1734" s="34"/>
      <c r="V1734" s="34"/>
      <c r="W1734" s="34"/>
      <c r="X1734" s="34"/>
      <c r="Y1734" s="34"/>
      <c r="Z1734" s="34"/>
      <c r="AA1734" s="34"/>
      <c r="AB1734" s="34"/>
    </row>
    <row r="1735" spans="1:28">
      <c r="A1735" s="34"/>
      <c r="B1735" s="34"/>
      <c r="C1735" s="34"/>
      <c r="D1735" s="34"/>
      <c r="E1735" s="34"/>
      <c r="F1735" s="34"/>
      <c r="G1735" s="34"/>
      <c r="O1735" s="34"/>
      <c r="P1735" s="34"/>
      <c r="Q1735" s="34"/>
      <c r="R1735" s="34"/>
      <c r="S1735" s="34"/>
      <c r="T1735" s="34"/>
      <c r="U1735" s="34"/>
      <c r="V1735" s="34"/>
      <c r="W1735" s="34"/>
      <c r="X1735" s="34"/>
      <c r="Y1735" s="34"/>
      <c r="Z1735" s="34"/>
      <c r="AA1735" s="34"/>
      <c r="AB1735" s="34"/>
    </row>
    <row r="1736" spans="1:28">
      <c r="A1736" s="34"/>
      <c r="B1736" s="34"/>
      <c r="C1736" s="34"/>
      <c r="D1736" s="34"/>
      <c r="E1736" s="34"/>
      <c r="F1736" s="34"/>
      <c r="G1736" s="34"/>
      <c r="O1736" s="34"/>
      <c r="P1736" s="34"/>
      <c r="Q1736" s="34"/>
      <c r="R1736" s="34"/>
      <c r="S1736" s="34"/>
      <c r="T1736" s="34"/>
      <c r="U1736" s="34"/>
      <c r="V1736" s="34"/>
      <c r="W1736" s="34"/>
      <c r="X1736" s="34"/>
      <c r="Y1736" s="34"/>
      <c r="Z1736" s="34"/>
      <c r="AA1736" s="34"/>
      <c r="AB1736" s="34"/>
    </row>
    <row r="1737" spans="1:28">
      <c r="A1737" s="34"/>
      <c r="B1737" s="34"/>
      <c r="C1737" s="34"/>
      <c r="D1737" s="34"/>
      <c r="E1737" s="34"/>
      <c r="F1737" s="34"/>
      <c r="G1737" s="34"/>
      <c r="O1737" s="34"/>
      <c r="P1737" s="34"/>
      <c r="Q1737" s="34"/>
      <c r="R1737" s="34"/>
      <c r="S1737" s="34"/>
      <c r="T1737" s="34"/>
      <c r="U1737" s="34"/>
      <c r="V1737" s="34"/>
      <c r="W1737" s="34"/>
      <c r="X1737" s="34"/>
      <c r="Y1737" s="34"/>
      <c r="Z1737" s="34"/>
      <c r="AA1737" s="34"/>
      <c r="AB1737" s="34"/>
    </row>
    <row r="1738" spans="1:28">
      <c r="A1738" s="34"/>
      <c r="B1738" s="34"/>
      <c r="C1738" s="34"/>
      <c r="D1738" s="34"/>
      <c r="E1738" s="34"/>
      <c r="F1738" s="34"/>
      <c r="G1738" s="34"/>
      <c r="O1738" s="34"/>
      <c r="P1738" s="34"/>
      <c r="Q1738" s="34"/>
      <c r="R1738" s="34"/>
      <c r="S1738" s="34"/>
      <c r="T1738" s="34"/>
      <c r="U1738" s="34"/>
      <c r="V1738" s="34"/>
      <c r="W1738" s="34"/>
      <c r="X1738" s="34"/>
      <c r="Y1738" s="34"/>
      <c r="Z1738" s="34"/>
      <c r="AA1738" s="34"/>
      <c r="AB1738" s="34"/>
    </row>
    <row r="1739" spans="1:28">
      <c r="A1739" s="34"/>
      <c r="B1739" s="34"/>
      <c r="C1739" s="34"/>
      <c r="D1739" s="34"/>
      <c r="E1739" s="34"/>
      <c r="F1739" s="34"/>
      <c r="G1739" s="34"/>
      <c r="O1739" s="34"/>
      <c r="P1739" s="34"/>
      <c r="Q1739" s="34"/>
      <c r="R1739" s="34"/>
      <c r="S1739" s="34"/>
      <c r="T1739" s="34"/>
      <c r="U1739" s="34"/>
      <c r="V1739" s="34"/>
      <c r="W1739" s="34"/>
      <c r="X1739" s="34"/>
      <c r="Y1739" s="34"/>
      <c r="Z1739" s="34"/>
      <c r="AA1739" s="34"/>
      <c r="AB1739" s="34"/>
    </row>
    <row r="1740" spans="1:28">
      <c r="A1740" s="34"/>
      <c r="B1740" s="34"/>
      <c r="C1740" s="34"/>
      <c r="D1740" s="34"/>
      <c r="E1740" s="34"/>
      <c r="F1740" s="34"/>
      <c r="G1740" s="34"/>
      <c r="O1740" s="34"/>
      <c r="P1740" s="34"/>
      <c r="Q1740" s="34"/>
      <c r="R1740" s="34"/>
      <c r="S1740" s="34"/>
      <c r="T1740" s="34"/>
      <c r="U1740" s="34"/>
      <c r="V1740" s="34"/>
      <c r="W1740" s="34"/>
      <c r="X1740" s="34"/>
      <c r="Y1740" s="34"/>
      <c r="Z1740" s="34"/>
      <c r="AA1740" s="34"/>
      <c r="AB1740" s="34"/>
    </row>
    <row r="1741" spans="1:28">
      <c r="A1741" s="34"/>
      <c r="B1741" s="34"/>
      <c r="C1741" s="34"/>
      <c r="D1741" s="34"/>
      <c r="E1741" s="34"/>
      <c r="F1741" s="34"/>
      <c r="G1741" s="34"/>
      <c r="O1741" s="34"/>
      <c r="P1741" s="34"/>
      <c r="Q1741" s="34"/>
      <c r="R1741" s="34"/>
      <c r="S1741" s="34"/>
      <c r="T1741" s="34"/>
      <c r="U1741" s="34"/>
      <c r="V1741" s="34"/>
      <c r="W1741" s="34"/>
      <c r="X1741" s="34"/>
      <c r="Y1741" s="34"/>
      <c r="Z1741" s="34"/>
      <c r="AA1741" s="34"/>
      <c r="AB1741" s="34"/>
    </row>
    <row r="1742" spans="1:28">
      <c r="A1742" s="34"/>
      <c r="B1742" s="34"/>
      <c r="C1742" s="34"/>
      <c r="D1742" s="34"/>
      <c r="E1742" s="34"/>
      <c r="F1742" s="34"/>
      <c r="G1742" s="34"/>
      <c r="O1742" s="34"/>
      <c r="P1742" s="34"/>
      <c r="Q1742" s="34"/>
      <c r="R1742" s="34"/>
      <c r="S1742" s="34"/>
      <c r="T1742" s="34"/>
      <c r="U1742" s="34"/>
      <c r="V1742" s="34"/>
      <c r="W1742" s="34"/>
      <c r="X1742" s="34"/>
      <c r="Y1742" s="34"/>
      <c r="Z1742" s="34"/>
      <c r="AA1742" s="34"/>
      <c r="AB1742" s="34"/>
    </row>
    <row r="1743" spans="1:28">
      <c r="A1743" s="34"/>
      <c r="B1743" s="34"/>
      <c r="C1743" s="34"/>
      <c r="D1743" s="34"/>
      <c r="E1743" s="34"/>
      <c r="F1743" s="34"/>
      <c r="G1743" s="34"/>
      <c r="O1743" s="34"/>
      <c r="P1743" s="34"/>
      <c r="Q1743" s="34"/>
      <c r="R1743" s="34"/>
      <c r="S1743" s="34"/>
      <c r="T1743" s="34"/>
      <c r="U1743" s="34"/>
      <c r="V1743" s="34"/>
      <c r="W1743" s="34"/>
      <c r="X1743" s="34"/>
      <c r="Y1743" s="34"/>
      <c r="Z1743" s="34"/>
      <c r="AA1743" s="34"/>
      <c r="AB1743" s="34"/>
    </row>
    <row r="1744" spans="1:28">
      <c r="A1744" s="34"/>
      <c r="B1744" s="34"/>
      <c r="C1744" s="34"/>
      <c r="D1744" s="34"/>
      <c r="E1744" s="34"/>
      <c r="F1744" s="34"/>
      <c r="G1744" s="34"/>
      <c r="O1744" s="34"/>
      <c r="P1744" s="34"/>
      <c r="Q1744" s="34"/>
      <c r="R1744" s="34"/>
      <c r="S1744" s="34"/>
      <c r="T1744" s="34"/>
      <c r="U1744" s="34"/>
      <c r="V1744" s="34"/>
      <c r="W1744" s="34"/>
      <c r="X1744" s="34"/>
      <c r="Y1744" s="34"/>
      <c r="Z1744" s="34"/>
      <c r="AA1744" s="34"/>
      <c r="AB1744" s="34"/>
    </row>
    <row r="1745" spans="1:28">
      <c r="A1745" s="34"/>
      <c r="B1745" s="34"/>
      <c r="C1745" s="34"/>
      <c r="D1745" s="34"/>
      <c r="E1745" s="34"/>
      <c r="F1745" s="34"/>
      <c r="G1745" s="34"/>
      <c r="O1745" s="34"/>
      <c r="P1745" s="34"/>
      <c r="Q1745" s="34"/>
      <c r="R1745" s="34"/>
      <c r="S1745" s="34"/>
      <c r="T1745" s="34"/>
      <c r="U1745" s="34"/>
      <c r="V1745" s="34"/>
      <c r="W1745" s="34"/>
      <c r="X1745" s="34"/>
      <c r="Y1745" s="34"/>
      <c r="Z1745" s="34"/>
      <c r="AA1745" s="34"/>
      <c r="AB1745" s="34"/>
    </row>
    <row r="1746" spans="1:28">
      <c r="A1746" s="34"/>
      <c r="B1746" s="34"/>
      <c r="C1746" s="34"/>
      <c r="D1746" s="34"/>
      <c r="E1746" s="34"/>
      <c r="F1746" s="34"/>
      <c r="G1746" s="34"/>
      <c r="O1746" s="34"/>
      <c r="P1746" s="34"/>
      <c r="Q1746" s="34"/>
      <c r="R1746" s="34"/>
      <c r="S1746" s="34"/>
      <c r="T1746" s="34"/>
      <c r="U1746" s="34"/>
      <c r="V1746" s="34"/>
      <c r="W1746" s="34"/>
      <c r="X1746" s="34"/>
      <c r="Y1746" s="34"/>
      <c r="Z1746" s="34"/>
      <c r="AA1746" s="34"/>
      <c r="AB1746" s="34"/>
    </row>
    <row r="1747" spans="1:28">
      <c r="A1747" s="34"/>
      <c r="B1747" s="34"/>
      <c r="C1747" s="34"/>
      <c r="D1747" s="34"/>
      <c r="E1747" s="34"/>
      <c r="F1747" s="34"/>
      <c r="G1747" s="34"/>
      <c r="O1747" s="34"/>
      <c r="P1747" s="34"/>
      <c r="Q1747" s="34"/>
      <c r="R1747" s="34"/>
      <c r="S1747" s="34"/>
      <c r="T1747" s="34"/>
      <c r="U1747" s="34"/>
      <c r="V1747" s="34"/>
      <c r="W1747" s="34"/>
      <c r="X1747" s="34"/>
      <c r="Y1747" s="34"/>
      <c r="Z1747" s="34"/>
      <c r="AA1747" s="34"/>
      <c r="AB1747" s="34"/>
    </row>
    <row r="1748" spans="1:28">
      <c r="A1748" s="34"/>
      <c r="B1748" s="34"/>
      <c r="C1748" s="34"/>
      <c r="D1748" s="34"/>
      <c r="E1748" s="34"/>
      <c r="F1748" s="34"/>
      <c r="G1748" s="34"/>
      <c r="O1748" s="34"/>
      <c r="P1748" s="34"/>
      <c r="Q1748" s="34"/>
      <c r="R1748" s="34"/>
      <c r="S1748" s="34"/>
      <c r="T1748" s="34"/>
      <c r="U1748" s="34"/>
      <c r="V1748" s="34"/>
      <c r="W1748" s="34"/>
      <c r="X1748" s="34"/>
      <c r="Y1748" s="34"/>
      <c r="Z1748" s="34"/>
      <c r="AA1748" s="34"/>
      <c r="AB1748" s="34"/>
    </row>
    <row r="1749" spans="1:28">
      <c r="A1749" s="34"/>
      <c r="B1749" s="34"/>
      <c r="C1749" s="34"/>
      <c r="D1749" s="34"/>
      <c r="E1749" s="34"/>
      <c r="F1749" s="34"/>
      <c r="G1749" s="34"/>
      <c r="O1749" s="34"/>
      <c r="P1749" s="34"/>
      <c r="Q1749" s="34"/>
      <c r="R1749" s="34"/>
      <c r="S1749" s="34"/>
      <c r="T1749" s="34"/>
      <c r="U1749" s="34"/>
      <c r="V1749" s="34"/>
      <c r="W1749" s="34"/>
      <c r="X1749" s="34"/>
      <c r="Y1749" s="34"/>
      <c r="Z1749" s="34"/>
      <c r="AA1749" s="34"/>
      <c r="AB1749" s="34"/>
    </row>
    <row r="1750" spans="1:28">
      <c r="A1750" s="34"/>
      <c r="B1750" s="34"/>
      <c r="C1750" s="34"/>
      <c r="D1750" s="34"/>
      <c r="E1750" s="34"/>
      <c r="F1750" s="34"/>
      <c r="G1750" s="34"/>
      <c r="O1750" s="34"/>
      <c r="P1750" s="34"/>
      <c r="Q1750" s="34"/>
      <c r="R1750" s="34"/>
      <c r="S1750" s="34"/>
      <c r="T1750" s="34"/>
      <c r="U1750" s="34"/>
      <c r="V1750" s="34"/>
      <c r="W1750" s="34"/>
      <c r="X1750" s="34"/>
      <c r="Y1750" s="34"/>
      <c r="Z1750" s="34"/>
      <c r="AA1750" s="34"/>
      <c r="AB1750" s="34"/>
    </row>
    <row r="1751" spans="1:28">
      <c r="A1751" s="34"/>
      <c r="B1751" s="34"/>
      <c r="C1751" s="34"/>
      <c r="D1751" s="34"/>
      <c r="E1751" s="34"/>
      <c r="F1751" s="34"/>
      <c r="G1751" s="34"/>
      <c r="O1751" s="34"/>
      <c r="P1751" s="34"/>
      <c r="Q1751" s="34"/>
      <c r="R1751" s="34"/>
      <c r="S1751" s="34"/>
      <c r="T1751" s="34"/>
      <c r="U1751" s="34"/>
      <c r="V1751" s="34"/>
      <c r="W1751" s="34"/>
      <c r="X1751" s="34"/>
      <c r="Y1751" s="34"/>
      <c r="Z1751" s="34"/>
      <c r="AA1751" s="34"/>
      <c r="AB1751" s="34"/>
    </row>
    <row r="1752" spans="1:28">
      <c r="A1752" s="34"/>
      <c r="B1752" s="34"/>
      <c r="C1752" s="34"/>
      <c r="D1752" s="34"/>
      <c r="E1752" s="34"/>
      <c r="F1752" s="34"/>
      <c r="G1752" s="34"/>
      <c r="O1752" s="34"/>
      <c r="P1752" s="34"/>
      <c r="Q1752" s="34"/>
      <c r="R1752" s="34"/>
      <c r="S1752" s="34"/>
      <c r="T1752" s="34"/>
      <c r="U1752" s="34"/>
      <c r="V1752" s="34"/>
      <c r="W1752" s="34"/>
      <c r="X1752" s="34"/>
      <c r="Y1752" s="34"/>
      <c r="Z1752" s="34"/>
      <c r="AA1752" s="34"/>
      <c r="AB1752" s="34"/>
    </row>
    <row r="1753" spans="1:28">
      <c r="A1753" s="34"/>
      <c r="B1753" s="34"/>
      <c r="C1753" s="34"/>
      <c r="D1753" s="34"/>
      <c r="E1753" s="34"/>
      <c r="F1753" s="34"/>
      <c r="G1753" s="34"/>
      <c r="O1753" s="34"/>
      <c r="P1753" s="34"/>
      <c r="Q1753" s="34"/>
      <c r="R1753" s="34"/>
      <c r="S1753" s="34"/>
      <c r="T1753" s="34"/>
      <c r="U1753" s="34"/>
      <c r="V1753" s="34"/>
      <c r="W1753" s="34"/>
      <c r="X1753" s="34"/>
      <c r="Y1753" s="34"/>
      <c r="Z1753" s="34"/>
      <c r="AA1753" s="34"/>
      <c r="AB1753" s="34"/>
    </row>
    <row r="1754" spans="1:28">
      <c r="A1754" s="34"/>
      <c r="B1754" s="34"/>
      <c r="C1754" s="34"/>
      <c r="D1754" s="34"/>
      <c r="E1754" s="34"/>
      <c r="F1754" s="34"/>
      <c r="G1754" s="34"/>
      <c r="O1754" s="34"/>
      <c r="P1754" s="34"/>
      <c r="Q1754" s="34"/>
      <c r="R1754" s="34"/>
      <c r="S1754" s="34"/>
      <c r="T1754" s="34"/>
      <c r="U1754" s="34"/>
      <c r="V1754" s="34"/>
      <c r="W1754" s="34"/>
      <c r="X1754" s="34"/>
      <c r="Y1754" s="34"/>
      <c r="Z1754" s="34"/>
      <c r="AA1754" s="34"/>
      <c r="AB1754" s="34"/>
    </row>
    <row r="1755" spans="1:28">
      <c r="A1755" s="34"/>
      <c r="B1755" s="34"/>
      <c r="C1755" s="34"/>
      <c r="D1755" s="34"/>
      <c r="E1755" s="34"/>
      <c r="F1755" s="34"/>
      <c r="G1755" s="34"/>
      <c r="O1755" s="34"/>
      <c r="P1755" s="34"/>
      <c r="Q1755" s="34"/>
      <c r="R1755" s="34"/>
      <c r="S1755" s="34"/>
      <c r="T1755" s="34"/>
      <c r="U1755" s="34"/>
      <c r="V1755" s="34"/>
      <c r="W1755" s="34"/>
      <c r="X1755" s="34"/>
      <c r="Y1755" s="34"/>
      <c r="Z1755" s="34"/>
      <c r="AA1755" s="34"/>
      <c r="AB1755" s="34"/>
    </row>
    <row r="1756" spans="1:28">
      <c r="A1756" s="34"/>
      <c r="B1756" s="34"/>
      <c r="C1756" s="34"/>
      <c r="D1756" s="34"/>
      <c r="E1756" s="34"/>
      <c r="F1756" s="34"/>
      <c r="G1756" s="34"/>
      <c r="O1756" s="34"/>
      <c r="P1756" s="34"/>
      <c r="Q1756" s="34"/>
      <c r="R1756" s="34"/>
      <c r="S1756" s="34"/>
      <c r="T1756" s="34"/>
      <c r="U1756" s="34"/>
      <c r="V1756" s="34"/>
      <c r="W1756" s="34"/>
      <c r="X1756" s="34"/>
      <c r="Y1756" s="34"/>
      <c r="Z1756" s="34"/>
      <c r="AA1756" s="34"/>
      <c r="AB1756" s="34"/>
    </row>
    <row r="1757" spans="1:28">
      <c r="A1757" s="34"/>
      <c r="B1757" s="34"/>
      <c r="C1757" s="34"/>
      <c r="D1757" s="34"/>
      <c r="E1757" s="34"/>
      <c r="F1757" s="34"/>
      <c r="G1757" s="34"/>
      <c r="O1757" s="34"/>
      <c r="P1757" s="34"/>
      <c r="Q1757" s="34"/>
      <c r="R1757" s="34"/>
      <c r="S1757" s="34"/>
      <c r="T1757" s="34"/>
      <c r="U1757" s="34"/>
      <c r="V1757" s="34"/>
      <c r="W1757" s="34"/>
      <c r="X1757" s="34"/>
      <c r="Y1757" s="34"/>
      <c r="Z1757" s="34"/>
      <c r="AA1757" s="34"/>
      <c r="AB1757" s="34"/>
    </row>
    <row r="1758" spans="1:28">
      <c r="A1758" s="34"/>
      <c r="B1758" s="34"/>
      <c r="C1758" s="34"/>
      <c r="D1758" s="34"/>
      <c r="E1758" s="34"/>
      <c r="F1758" s="34"/>
      <c r="G1758" s="34"/>
      <c r="O1758" s="34"/>
      <c r="P1758" s="34"/>
      <c r="Q1758" s="34"/>
      <c r="R1758" s="34"/>
      <c r="S1758" s="34"/>
      <c r="T1758" s="34"/>
      <c r="U1758" s="34"/>
      <c r="V1758" s="34"/>
      <c r="W1758" s="34"/>
      <c r="X1758" s="34"/>
      <c r="Y1758" s="34"/>
      <c r="Z1758" s="34"/>
      <c r="AA1758" s="34"/>
      <c r="AB1758" s="34"/>
    </row>
    <row r="1759" spans="1:28">
      <c r="A1759" s="34"/>
      <c r="B1759" s="34"/>
      <c r="C1759" s="34"/>
      <c r="D1759" s="34"/>
      <c r="E1759" s="34"/>
      <c r="F1759" s="34"/>
      <c r="G1759" s="34"/>
      <c r="O1759" s="34"/>
      <c r="P1759" s="34"/>
      <c r="Q1759" s="34"/>
      <c r="R1759" s="34"/>
      <c r="S1759" s="34"/>
      <c r="T1759" s="34"/>
      <c r="U1759" s="34"/>
      <c r="V1759" s="34"/>
      <c r="W1759" s="34"/>
      <c r="X1759" s="34"/>
      <c r="Y1759" s="34"/>
      <c r="Z1759" s="34"/>
      <c r="AA1759" s="34"/>
      <c r="AB1759" s="34"/>
    </row>
    <row r="1760" spans="1:28">
      <c r="A1760" s="34"/>
      <c r="B1760" s="34"/>
      <c r="C1760" s="34"/>
      <c r="D1760" s="34"/>
      <c r="E1760" s="34"/>
      <c r="F1760" s="34"/>
      <c r="G1760" s="34"/>
      <c r="O1760" s="34"/>
      <c r="P1760" s="34"/>
      <c r="Q1760" s="34"/>
      <c r="R1760" s="34"/>
      <c r="S1760" s="34"/>
      <c r="T1760" s="34"/>
      <c r="U1760" s="34"/>
      <c r="V1760" s="34"/>
      <c r="W1760" s="34"/>
      <c r="X1760" s="34"/>
      <c r="Y1760" s="34"/>
      <c r="Z1760" s="34"/>
      <c r="AA1760" s="34"/>
      <c r="AB1760" s="34"/>
    </row>
    <row r="1761" spans="1:28">
      <c r="A1761" s="34"/>
      <c r="B1761" s="34"/>
      <c r="C1761" s="34"/>
      <c r="D1761" s="34"/>
      <c r="E1761" s="34"/>
      <c r="F1761" s="34"/>
      <c r="G1761" s="34"/>
      <c r="O1761" s="34"/>
      <c r="P1761" s="34"/>
      <c r="Q1761" s="34"/>
      <c r="R1761" s="34"/>
      <c r="S1761" s="34"/>
      <c r="T1761" s="34"/>
      <c r="U1761" s="34"/>
      <c r="V1761" s="34"/>
      <c r="W1761" s="34"/>
      <c r="X1761" s="34"/>
      <c r="Y1761" s="34"/>
      <c r="Z1761" s="34"/>
      <c r="AA1761" s="34"/>
      <c r="AB1761" s="34"/>
    </row>
    <row r="1762" spans="1:28">
      <c r="A1762" s="34"/>
      <c r="B1762" s="34"/>
      <c r="C1762" s="34"/>
      <c r="D1762" s="34"/>
      <c r="E1762" s="34"/>
      <c r="F1762" s="34"/>
      <c r="G1762" s="34"/>
      <c r="O1762" s="34"/>
      <c r="P1762" s="34"/>
      <c r="Q1762" s="34"/>
      <c r="R1762" s="34"/>
      <c r="S1762" s="34"/>
      <c r="T1762" s="34"/>
      <c r="U1762" s="34"/>
      <c r="V1762" s="34"/>
      <c r="W1762" s="34"/>
      <c r="X1762" s="34"/>
      <c r="Y1762" s="34"/>
      <c r="Z1762" s="34"/>
      <c r="AA1762" s="34"/>
      <c r="AB1762" s="34"/>
    </row>
    <row r="1763" spans="1:28">
      <c r="A1763" s="34"/>
      <c r="B1763" s="34"/>
      <c r="C1763" s="34"/>
      <c r="D1763" s="34"/>
      <c r="E1763" s="34"/>
      <c r="F1763" s="34"/>
      <c r="G1763" s="34"/>
      <c r="O1763" s="34"/>
      <c r="P1763" s="34"/>
      <c r="Q1763" s="34"/>
      <c r="R1763" s="34"/>
      <c r="S1763" s="34"/>
      <c r="T1763" s="34"/>
      <c r="U1763" s="34"/>
      <c r="V1763" s="34"/>
      <c r="W1763" s="34"/>
      <c r="X1763" s="34"/>
      <c r="Y1763" s="34"/>
      <c r="Z1763" s="34"/>
      <c r="AA1763" s="34"/>
      <c r="AB1763" s="34"/>
    </row>
    <row r="1764" spans="1:28">
      <c r="A1764" s="34"/>
      <c r="B1764" s="34"/>
      <c r="C1764" s="34"/>
      <c r="D1764" s="34"/>
      <c r="E1764" s="34"/>
      <c r="F1764" s="34"/>
      <c r="G1764" s="34"/>
      <c r="O1764" s="34"/>
      <c r="P1764" s="34"/>
      <c r="Q1764" s="34"/>
      <c r="R1764" s="34"/>
      <c r="S1764" s="34"/>
      <c r="T1764" s="34"/>
      <c r="U1764" s="34"/>
      <c r="V1764" s="34"/>
      <c r="W1764" s="34"/>
      <c r="X1764" s="34"/>
      <c r="Y1764" s="34"/>
      <c r="Z1764" s="34"/>
      <c r="AA1764" s="34"/>
      <c r="AB1764" s="34"/>
    </row>
    <row r="1765" spans="1:28">
      <c r="A1765" s="34"/>
      <c r="B1765" s="34"/>
      <c r="C1765" s="34"/>
      <c r="D1765" s="34"/>
      <c r="E1765" s="34"/>
      <c r="F1765" s="34"/>
      <c r="G1765" s="34"/>
      <c r="O1765" s="34"/>
      <c r="P1765" s="34"/>
      <c r="Q1765" s="34"/>
      <c r="R1765" s="34"/>
      <c r="S1765" s="34"/>
      <c r="T1765" s="34"/>
      <c r="U1765" s="34"/>
      <c r="V1765" s="34"/>
      <c r="W1765" s="34"/>
      <c r="X1765" s="34"/>
      <c r="Y1765" s="34"/>
      <c r="Z1765" s="34"/>
      <c r="AA1765" s="34"/>
      <c r="AB1765" s="34"/>
    </row>
    <row r="1766" spans="1:28">
      <c r="A1766" s="34"/>
      <c r="B1766" s="34"/>
      <c r="C1766" s="34"/>
      <c r="D1766" s="34"/>
      <c r="E1766" s="34"/>
      <c r="F1766" s="34"/>
      <c r="G1766" s="34"/>
      <c r="H1766" s="34"/>
      <c r="I1766" s="34"/>
      <c r="J1766" s="34"/>
      <c r="K1766" s="34"/>
      <c r="L1766" s="34"/>
      <c r="M1766" s="34"/>
      <c r="N1766" s="34"/>
      <c r="O1766" s="34"/>
      <c r="P1766" s="34"/>
      <c r="Q1766" s="34"/>
      <c r="R1766" s="34"/>
      <c r="S1766" s="34"/>
      <c r="T1766" s="34"/>
      <c r="U1766" s="34"/>
      <c r="V1766" s="34"/>
      <c r="W1766" s="34"/>
      <c r="X1766" s="34"/>
      <c r="Y1766" s="34"/>
      <c r="Z1766" s="34"/>
      <c r="AA1766" s="34"/>
      <c r="AB1766" s="34"/>
    </row>
    <row r="1767" spans="1:28">
      <c r="A1767" s="34"/>
      <c r="B1767" s="34"/>
      <c r="C1767" s="34"/>
      <c r="D1767" s="34"/>
      <c r="E1767" s="34"/>
      <c r="F1767" s="34"/>
      <c r="G1767" s="34"/>
      <c r="H1767" s="34"/>
      <c r="I1767" s="34"/>
      <c r="J1767" s="34"/>
      <c r="K1767" s="34"/>
      <c r="L1767" s="34"/>
      <c r="M1767" s="34"/>
      <c r="N1767" s="34"/>
      <c r="O1767" s="34"/>
      <c r="P1767" s="34"/>
      <c r="Q1767" s="34"/>
      <c r="R1767" s="34"/>
      <c r="S1767" s="34"/>
      <c r="T1767" s="34"/>
      <c r="U1767" s="34"/>
      <c r="V1767" s="34"/>
      <c r="W1767" s="34"/>
      <c r="X1767" s="34"/>
      <c r="Y1767" s="34"/>
      <c r="Z1767" s="34"/>
      <c r="AA1767" s="34"/>
      <c r="AB1767" s="34"/>
    </row>
    <row r="1768" spans="1:28">
      <c r="A1768" s="34"/>
      <c r="B1768" s="34"/>
      <c r="C1768" s="34"/>
      <c r="D1768" s="34"/>
      <c r="E1768" s="34"/>
      <c r="F1768" s="34"/>
      <c r="G1768" s="34"/>
      <c r="H1768" s="34"/>
      <c r="I1768" s="34"/>
      <c r="J1768" s="34"/>
      <c r="K1768" s="34"/>
      <c r="L1768" s="34"/>
      <c r="M1768" s="34"/>
      <c r="N1768" s="34"/>
      <c r="O1768" s="34"/>
      <c r="P1768" s="34"/>
      <c r="Q1768" s="34"/>
      <c r="R1768" s="34"/>
      <c r="S1768" s="34"/>
      <c r="T1768" s="34"/>
      <c r="U1768" s="34"/>
      <c r="V1768" s="34"/>
      <c r="W1768" s="34"/>
      <c r="X1768" s="34"/>
      <c r="Y1768" s="34"/>
      <c r="Z1768" s="34"/>
      <c r="AA1768" s="34"/>
      <c r="AB1768" s="34"/>
    </row>
    <row r="1769" spans="1:28">
      <c r="A1769" s="34"/>
      <c r="B1769" s="34"/>
      <c r="C1769" s="34"/>
      <c r="D1769" s="34"/>
      <c r="E1769" s="34"/>
      <c r="F1769" s="34"/>
      <c r="G1769" s="34"/>
      <c r="H1769" s="34"/>
      <c r="I1769" s="34"/>
      <c r="J1769" s="34"/>
      <c r="K1769" s="34"/>
      <c r="L1769" s="34"/>
      <c r="M1769" s="34"/>
      <c r="N1769" s="34"/>
      <c r="O1769" s="34"/>
      <c r="P1769" s="34"/>
      <c r="Q1769" s="34"/>
      <c r="R1769" s="34"/>
      <c r="S1769" s="34"/>
      <c r="T1769" s="34"/>
      <c r="U1769" s="34"/>
      <c r="V1769" s="34"/>
      <c r="W1769" s="34"/>
      <c r="X1769" s="34"/>
      <c r="Y1769" s="34"/>
      <c r="Z1769" s="34"/>
      <c r="AA1769" s="34"/>
      <c r="AB1769" s="34"/>
    </row>
    <row r="1770" spans="1:28">
      <c r="A1770" s="34"/>
      <c r="B1770" s="34"/>
      <c r="C1770" s="34"/>
      <c r="D1770" s="34"/>
      <c r="E1770" s="34"/>
      <c r="F1770" s="34"/>
      <c r="G1770" s="34"/>
      <c r="H1770" s="34"/>
      <c r="I1770" s="34"/>
      <c r="J1770" s="34"/>
      <c r="K1770" s="34"/>
      <c r="L1770" s="34"/>
      <c r="M1770" s="34"/>
      <c r="N1770" s="34"/>
      <c r="O1770" s="34"/>
      <c r="P1770" s="34"/>
      <c r="Q1770" s="34"/>
      <c r="R1770" s="34"/>
      <c r="S1770" s="34"/>
      <c r="T1770" s="34"/>
      <c r="U1770" s="34"/>
      <c r="V1770" s="34"/>
      <c r="W1770" s="34"/>
      <c r="X1770" s="34"/>
      <c r="Y1770" s="34"/>
      <c r="Z1770" s="34"/>
      <c r="AA1770" s="34"/>
      <c r="AB1770" s="34"/>
    </row>
    <row r="1771" spans="1:28">
      <c r="A1771" s="34"/>
      <c r="B1771" s="34"/>
      <c r="C1771" s="34"/>
      <c r="D1771" s="34"/>
      <c r="E1771" s="34"/>
      <c r="F1771" s="34"/>
      <c r="G1771" s="34"/>
      <c r="H1771" s="34"/>
      <c r="I1771" s="34"/>
      <c r="J1771" s="34"/>
      <c r="K1771" s="34"/>
      <c r="L1771" s="34"/>
      <c r="M1771" s="34"/>
      <c r="N1771" s="34"/>
      <c r="O1771" s="34"/>
      <c r="P1771" s="34"/>
      <c r="Q1771" s="34"/>
      <c r="R1771" s="34"/>
      <c r="S1771" s="34"/>
      <c r="T1771" s="34"/>
      <c r="U1771" s="34"/>
      <c r="V1771" s="34"/>
      <c r="W1771" s="34"/>
      <c r="X1771" s="34"/>
      <c r="Y1771" s="34"/>
      <c r="Z1771" s="34"/>
      <c r="AA1771" s="34"/>
      <c r="AB1771" s="34"/>
    </row>
    <row r="1772" spans="1:28">
      <c r="A1772" s="34"/>
      <c r="B1772" s="34"/>
      <c r="C1772" s="34"/>
      <c r="D1772" s="34"/>
      <c r="E1772" s="34"/>
      <c r="F1772" s="34"/>
      <c r="G1772" s="34"/>
      <c r="H1772" s="34"/>
      <c r="I1772" s="34"/>
      <c r="J1772" s="34"/>
      <c r="K1772" s="34"/>
      <c r="L1772" s="34"/>
      <c r="M1772" s="34"/>
      <c r="N1772" s="34"/>
      <c r="O1772" s="34"/>
      <c r="P1772" s="34"/>
      <c r="Q1772" s="34"/>
      <c r="R1772" s="34"/>
      <c r="S1772" s="34"/>
      <c r="T1772" s="34"/>
      <c r="U1772" s="34"/>
      <c r="V1772" s="34"/>
      <c r="W1772" s="34"/>
      <c r="X1772" s="34"/>
      <c r="Y1772" s="34"/>
      <c r="Z1772" s="34"/>
      <c r="AA1772" s="34"/>
      <c r="AB1772" s="34"/>
    </row>
    <row r="1773" spans="1:28">
      <c r="A1773" s="34"/>
      <c r="B1773" s="34"/>
      <c r="C1773" s="34"/>
      <c r="D1773" s="34"/>
      <c r="E1773" s="34"/>
      <c r="F1773" s="34"/>
      <c r="G1773" s="34"/>
      <c r="H1773" s="34"/>
      <c r="I1773" s="34"/>
      <c r="J1773" s="34"/>
      <c r="K1773" s="34"/>
      <c r="L1773" s="34"/>
      <c r="M1773" s="34"/>
      <c r="N1773" s="34"/>
      <c r="O1773" s="34"/>
      <c r="P1773" s="34"/>
      <c r="Q1773" s="34"/>
      <c r="R1773" s="34"/>
      <c r="S1773" s="34"/>
      <c r="T1773" s="34"/>
      <c r="U1773" s="34"/>
      <c r="V1773" s="34"/>
      <c r="W1773" s="34"/>
      <c r="X1773" s="34"/>
      <c r="Y1773" s="34"/>
      <c r="Z1773" s="34"/>
      <c r="AA1773" s="34"/>
      <c r="AB1773" s="34"/>
    </row>
    <row r="1774" spans="1:28">
      <c r="A1774" s="34"/>
      <c r="B1774" s="34"/>
      <c r="C1774" s="34"/>
      <c r="D1774" s="34"/>
      <c r="E1774" s="34"/>
      <c r="F1774" s="34"/>
      <c r="G1774" s="34"/>
      <c r="H1774" s="34"/>
      <c r="I1774" s="34"/>
      <c r="J1774" s="34"/>
      <c r="K1774" s="34"/>
      <c r="L1774" s="34"/>
      <c r="M1774" s="34"/>
      <c r="N1774" s="34"/>
      <c r="O1774" s="34"/>
      <c r="P1774" s="34"/>
      <c r="Q1774" s="34"/>
      <c r="R1774" s="34"/>
      <c r="S1774" s="34"/>
      <c r="T1774" s="34"/>
      <c r="U1774" s="34"/>
      <c r="V1774" s="34"/>
      <c r="W1774" s="34"/>
      <c r="X1774" s="34"/>
      <c r="Y1774" s="34"/>
      <c r="Z1774" s="34"/>
      <c r="AA1774" s="34"/>
      <c r="AB1774" s="34"/>
    </row>
    <row r="1775" spans="1:28">
      <c r="A1775" s="34"/>
      <c r="B1775" s="34"/>
      <c r="C1775" s="34"/>
      <c r="D1775" s="34"/>
      <c r="E1775" s="34"/>
      <c r="F1775" s="34"/>
      <c r="G1775" s="34"/>
      <c r="H1775" s="34"/>
      <c r="I1775" s="34"/>
      <c r="J1775" s="34"/>
      <c r="K1775" s="34"/>
      <c r="L1775" s="34"/>
      <c r="M1775" s="34"/>
      <c r="N1775" s="34"/>
      <c r="O1775" s="34"/>
      <c r="P1775" s="34"/>
      <c r="Q1775" s="34"/>
      <c r="R1775" s="34"/>
      <c r="S1775" s="34"/>
      <c r="T1775" s="34"/>
      <c r="U1775" s="34"/>
      <c r="V1775" s="34"/>
      <c r="W1775" s="34"/>
      <c r="X1775" s="34"/>
      <c r="Y1775" s="34"/>
      <c r="Z1775" s="34"/>
      <c r="AA1775" s="34"/>
      <c r="AB1775" s="34"/>
    </row>
    <row r="1776" spans="1:28">
      <c r="A1776" s="34"/>
      <c r="B1776" s="34"/>
      <c r="C1776" s="34"/>
      <c r="D1776" s="34"/>
      <c r="E1776" s="34"/>
      <c r="F1776" s="34"/>
      <c r="G1776" s="34"/>
      <c r="H1776" s="34"/>
      <c r="I1776" s="34"/>
      <c r="J1776" s="34"/>
      <c r="K1776" s="34"/>
      <c r="L1776" s="34"/>
      <c r="M1776" s="34"/>
      <c r="N1776" s="34"/>
      <c r="O1776" s="34"/>
      <c r="P1776" s="34"/>
      <c r="Q1776" s="34"/>
      <c r="R1776" s="34"/>
      <c r="S1776" s="34"/>
      <c r="T1776" s="34"/>
      <c r="U1776" s="34"/>
      <c r="V1776" s="34"/>
      <c r="W1776" s="34"/>
      <c r="X1776" s="34"/>
      <c r="Y1776" s="34"/>
      <c r="Z1776" s="34"/>
      <c r="AA1776" s="34"/>
      <c r="AB1776" s="34"/>
    </row>
    <row r="1777" spans="1:28">
      <c r="A1777" s="34"/>
      <c r="B1777" s="34"/>
      <c r="C1777" s="34"/>
      <c r="D1777" s="34"/>
      <c r="E1777" s="34"/>
      <c r="F1777" s="34"/>
      <c r="G1777" s="34"/>
      <c r="H1777" s="34"/>
      <c r="I1777" s="34"/>
      <c r="J1777" s="34"/>
      <c r="K1777" s="34"/>
      <c r="L1777" s="34"/>
      <c r="M1777" s="34"/>
      <c r="N1777" s="34"/>
      <c r="O1777" s="34"/>
      <c r="P1777" s="34"/>
      <c r="Q1777" s="34"/>
      <c r="R1777" s="34"/>
      <c r="S1777" s="34"/>
      <c r="T1777" s="34"/>
      <c r="U1777" s="34"/>
      <c r="V1777" s="34"/>
      <c r="W1777" s="34"/>
      <c r="X1777" s="34"/>
      <c r="Y1777" s="34"/>
      <c r="Z1777" s="34"/>
      <c r="AA1777" s="34"/>
      <c r="AB1777" s="34"/>
    </row>
    <row r="1778" spans="1:28">
      <c r="A1778" s="34"/>
      <c r="B1778" s="34"/>
      <c r="C1778" s="34"/>
      <c r="D1778" s="34"/>
      <c r="E1778" s="34"/>
      <c r="F1778" s="34"/>
      <c r="G1778" s="34"/>
      <c r="H1778" s="34"/>
      <c r="I1778" s="34"/>
      <c r="J1778" s="34"/>
      <c r="K1778" s="34"/>
      <c r="L1778" s="34"/>
      <c r="M1778" s="34"/>
      <c r="N1778" s="34"/>
      <c r="O1778" s="34"/>
      <c r="P1778" s="34"/>
      <c r="Q1778" s="34"/>
      <c r="R1778" s="34"/>
      <c r="S1778" s="34"/>
      <c r="T1778" s="34"/>
      <c r="U1778" s="34"/>
      <c r="V1778" s="34"/>
      <c r="W1778" s="34"/>
      <c r="X1778" s="34"/>
      <c r="Y1778" s="34"/>
      <c r="Z1778" s="34"/>
      <c r="AA1778" s="34"/>
      <c r="AB1778" s="34"/>
    </row>
    <row r="1779" spans="1:28">
      <c r="A1779" s="34"/>
      <c r="B1779" s="34"/>
      <c r="C1779" s="34"/>
      <c r="D1779" s="34"/>
      <c r="E1779" s="34"/>
      <c r="F1779" s="34"/>
      <c r="G1779" s="34"/>
      <c r="H1779" s="34"/>
      <c r="I1779" s="34"/>
      <c r="J1779" s="34"/>
      <c r="K1779" s="34"/>
      <c r="L1779" s="34"/>
      <c r="M1779" s="34"/>
      <c r="N1779" s="34"/>
      <c r="O1779" s="34"/>
      <c r="P1779" s="34"/>
      <c r="Q1779" s="34"/>
      <c r="R1779" s="34"/>
      <c r="S1779" s="34"/>
      <c r="T1779" s="34"/>
      <c r="U1779" s="34"/>
      <c r="V1779" s="34"/>
      <c r="W1779" s="34"/>
      <c r="X1779" s="34"/>
      <c r="Y1779" s="34"/>
      <c r="Z1779" s="34"/>
      <c r="AA1779" s="34"/>
      <c r="AB1779" s="34"/>
    </row>
    <row r="1780" spans="1:28">
      <c r="A1780" s="34"/>
      <c r="B1780" s="34"/>
      <c r="C1780" s="34"/>
      <c r="D1780" s="34"/>
      <c r="E1780" s="34"/>
      <c r="F1780" s="34"/>
      <c r="G1780" s="34"/>
      <c r="H1780" s="34"/>
      <c r="I1780" s="34"/>
      <c r="J1780" s="34"/>
      <c r="K1780" s="34"/>
      <c r="L1780" s="34"/>
      <c r="M1780" s="34"/>
      <c r="N1780" s="34"/>
      <c r="O1780" s="34"/>
      <c r="P1780" s="34"/>
      <c r="Q1780" s="34"/>
      <c r="R1780" s="34"/>
      <c r="S1780" s="34"/>
      <c r="T1780" s="34"/>
      <c r="U1780" s="34"/>
      <c r="V1780" s="34"/>
      <c r="W1780" s="34"/>
      <c r="X1780" s="34"/>
      <c r="Y1780" s="34"/>
      <c r="Z1780" s="34"/>
      <c r="AA1780" s="34"/>
      <c r="AB1780" s="34"/>
    </row>
    <row r="1781" spans="1:28">
      <c r="A1781" s="34"/>
      <c r="B1781" s="34"/>
      <c r="C1781" s="34"/>
      <c r="D1781" s="34"/>
      <c r="E1781" s="34"/>
      <c r="F1781" s="34"/>
      <c r="G1781" s="34"/>
      <c r="H1781" s="34"/>
      <c r="I1781" s="34"/>
      <c r="J1781" s="34"/>
      <c r="K1781" s="34"/>
      <c r="L1781" s="34"/>
      <c r="M1781" s="34"/>
      <c r="N1781" s="34"/>
      <c r="O1781" s="34"/>
      <c r="P1781" s="34"/>
      <c r="Q1781" s="34"/>
      <c r="R1781" s="34"/>
      <c r="S1781" s="34"/>
      <c r="T1781" s="34"/>
      <c r="U1781" s="34"/>
      <c r="V1781" s="34"/>
      <c r="W1781" s="34"/>
      <c r="X1781" s="34"/>
      <c r="Y1781" s="34"/>
      <c r="Z1781" s="34"/>
      <c r="AA1781" s="34"/>
      <c r="AB1781" s="34"/>
    </row>
    <row r="1782" spans="1:28">
      <c r="A1782" s="34"/>
      <c r="B1782" s="34"/>
      <c r="C1782" s="34"/>
      <c r="D1782" s="34"/>
      <c r="E1782" s="34"/>
      <c r="F1782" s="34"/>
      <c r="G1782" s="34"/>
      <c r="H1782" s="34"/>
      <c r="I1782" s="34"/>
      <c r="J1782" s="34"/>
      <c r="K1782" s="34"/>
      <c r="L1782" s="34"/>
      <c r="M1782" s="34"/>
      <c r="N1782" s="34"/>
      <c r="O1782" s="34"/>
      <c r="P1782" s="34"/>
      <c r="Q1782" s="34"/>
      <c r="R1782" s="34"/>
      <c r="S1782" s="34"/>
      <c r="T1782" s="34"/>
      <c r="U1782" s="34"/>
      <c r="V1782" s="34"/>
      <c r="W1782" s="34"/>
      <c r="X1782" s="34"/>
      <c r="Y1782" s="34"/>
      <c r="Z1782" s="34"/>
      <c r="AA1782" s="34"/>
      <c r="AB1782" s="34"/>
    </row>
    <row r="1783" spans="1:28">
      <c r="A1783" s="34"/>
      <c r="B1783" s="34"/>
      <c r="C1783" s="34"/>
      <c r="D1783" s="34"/>
      <c r="E1783" s="34"/>
      <c r="F1783" s="34"/>
      <c r="G1783" s="34"/>
      <c r="H1783" s="34"/>
      <c r="I1783" s="34"/>
      <c r="J1783" s="34"/>
      <c r="K1783" s="34"/>
      <c r="L1783" s="34"/>
      <c r="M1783" s="34"/>
      <c r="N1783" s="34"/>
      <c r="O1783" s="34"/>
      <c r="P1783" s="34"/>
      <c r="Q1783" s="34"/>
      <c r="R1783" s="34"/>
      <c r="S1783" s="34"/>
      <c r="T1783" s="34"/>
      <c r="U1783" s="34"/>
      <c r="V1783" s="34"/>
      <c r="W1783" s="34"/>
      <c r="X1783" s="34"/>
      <c r="Y1783" s="34"/>
      <c r="Z1783" s="34"/>
      <c r="AA1783" s="34"/>
      <c r="AB1783" s="34"/>
    </row>
    <row r="1784" spans="1:28">
      <c r="A1784" s="34"/>
      <c r="B1784" s="34"/>
      <c r="C1784" s="34"/>
      <c r="D1784" s="34"/>
      <c r="E1784" s="34"/>
      <c r="F1784" s="34"/>
      <c r="G1784" s="34"/>
      <c r="H1784" s="34"/>
      <c r="I1784" s="34"/>
      <c r="J1784" s="34"/>
      <c r="K1784" s="34"/>
      <c r="L1784" s="34"/>
      <c r="M1784" s="34"/>
      <c r="N1784" s="34"/>
      <c r="O1784" s="34"/>
      <c r="P1784" s="34"/>
      <c r="Q1784" s="34"/>
      <c r="R1784" s="34"/>
      <c r="S1784" s="34"/>
      <c r="T1784" s="34"/>
      <c r="U1784" s="34"/>
      <c r="V1784" s="34"/>
      <c r="W1784" s="34"/>
      <c r="X1784" s="34"/>
      <c r="Y1784" s="34"/>
      <c r="Z1784" s="34"/>
      <c r="AA1784" s="34"/>
      <c r="AB1784" s="34"/>
    </row>
    <row r="1785" spans="1:28">
      <c r="A1785" s="34"/>
      <c r="B1785" s="34"/>
      <c r="C1785" s="34"/>
      <c r="D1785" s="34"/>
      <c r="E1785" s="34"/>
      <c r="F1785" s="34"/>
      <c r="G1785" s="34"/>
      <c r="H1785" s="34"/>
      <c r="I1785" s="34"/>
      <c r="J1785" s="34"/>
      <c r="K1785" s="34"/>
      <c r="L1785" s="34"/>
      <c r="M1785" s="34"/>
      <c r="N1785" s="34"/>
      <c r="O1785" s="34"/>
      <c r="P1785" s="34"/>
      <c r="Q1785" s="34"/>
      <c r="R1785" s="34"/>
      <c r="S1785" s="34"/>
      <c r="T1785" s="34"/>
      <c r="U1785" s="34"/>
      <c r="V1785" s="34"/>
      <c r="W1785" s="34"/>
      <c r="X1785" s="34"/>
      <c r="Y1785" s="34"/>
      <c r="Z1785" s="34"/>
      <c r="AA1785" s="34"/>
      <c r="AB1785" s="34"/>
    </row>
    <row r="1786" spans="1:28">
      <c r="A1786" s="34"/>
      <c r="B1786" s="34"/>
      <c r="C1786" s="34"/>
      <c r="D1786" s="34"/>
      <c r="E1786" s="34"/>
      <c r="F1786" s="34"/>
      <c r="G1786" s="34"/>
      <c r="H1786" s="34"/>
      <c r="I1786" s="34"/>
      <c r="J1786" s="34"/>
      <c r="K1786" s="34"/>
      <c r="L1786" s="34"/>
      <c r="M1786" s="34"/>
      <c r="N1786" s="34"/>
      <c r="O1786" s="34"/>
      <c r="P1786" s="34"/>
      <c r="Q1786" s="34"/>
      <c r="R1786" s="34"/>
      <c r="S1786" s="34"/>
      <c r="T1786" s="34"/>
      <c r="U1786" s="34"/>
      <c r="V1786" s="34"/>
      <c r="W1786" s="34"/>
      <c r="X1786" s="34"/>
      <c r="Y1786" s="34"/>
      <c r="Z1786" s="34"/>
      <c r="AA1786" s="34"/>
      <c r="AB1786" s="34"/>
    </row>
    <row r="1787" spans="1:28">
      <c r="A1787" s="34"/>
      <c r="B1787" s="34"/>
      <c r="C1787" s="34"/>
      <c r="D1787" s="34"/>
      <c r="E1787" s="34"/>
      <c r="F1787" s="34"/>
      <c r="G1787" s="34"/>
      <c r="H1787" s="34"/>
      <c r="I1787" s="34"/>
      <c r="J1787" s="34"/>
      <c r="K1787" s="34"/>
      <c r="L1787" s="34"/>
      <c r="M1787" s="34"/>
      <c r="N1787" s="34"/>
      <c r="O1787" s="34"/>
      <c r="P1787" s="34"/>
      <c r="Q1787" s="34"/>
      <c r="R1787" s="34"/>
      <c r="S1787" s="34"/>
      <c r="T1787" s="34"/>
      <c r="U1787" s="34"/>
      <c r="V1787" s="34"/>
      <c r="W1787" s="34"/>
      <c r="X1787" s="34"/>
      <c r="Y1787" s="34"/>
      <c r="Z1787" s="34"/>
      <c r="AA1787" s="34"/>
      <c r="AB1787" s="34"/>
    </row>
    <row r="1788" spans="1:28">
      <c r="A1788" s="34"/>
      <c r="B1788" s="34"/>
      <c r="C1788" s="34"/>
      <c r="D1788" s="34"/>
      <c r="E1788" s="34"/>
      <c r="F1788" s="34"/>
      <c r="G1788" s="34"/>
      <c r="H1788" s="34"/>
      <c r="I1788" s="34"/>
      <c r="J1788" s="34"/>
      <c r="K1788" s="34"/>
      <c r="L1788" s="34"/>
      <c r="M1788" s="34"/>
      <c r="N1788" s="34"/>
      <c r="O1788" s="34"/>
      <c r="P1788" s="34"/>
      <c r="Q1788" s="34"/>
      <c r="R1788" s="34"/>
      <c r="S1788" s="34"/>
      <c r="T1788" s="34"/>
      <c r="U1788" s="34"/>
      <c r="V1788" s="34"/>
      <c r="W1788" s="34"/>
      <c r="X1788" s="34"/>
      <c r="Y1788" s="34"/>
      <c r="Z1788" s="34"/>
      <c r="AA1788" s="34"/>
      <c r="AB1788" s="34"/>
    </row>
    <row r="1789" spans="1:28">
      <c r="A1789" s="34"/>
      <c r="B1789" s="34"/>
      <c r="C1789" s="34"/>
      <c r="D1789" s="34"/>
      <c r="E1789" s="34"/>
      <c r="F1789" s="34"/>
      <c r="G1789" s="34"/>
      <c r="H1789" s="34"/>
      <c r="I1789" s="34"/>
      <c r="J1789" s="34"/>
      <c r="K1789" s="34"/>
      <c r="L1789" s="34"/>
      <c r="M1789" s="34"/>
      <c r="N1789" s="34"/>
      <c r="O1789" s="34"/>
      <c r="P1789" s="34"/>
      <c r="Q1789" s="34"/>
      <c r="R1789" s="34"/>
      <c r="S1789" s="34"/>
      <c r="T1789" s="34"/>
      <c r="U1789" s="34"/>
      <c r="V1789" s="34"/>
      <c r="W1789" s="34"/>
      <c r="X1789" s="34"/>
      <c r="Y1789" s="34"/>
      <c r="Z1789" s="34"/>
      <c r="AA1789" s="34"/>
      <c r="AB1789" s="34"/>
    </row>
    <row r="1790" spans="1:28">
      <c r="A1790" s="34"/>
      <c r="B1790" s="34"/>
      <c r="C1790" s="34"/>
      <c r="D1790" s="34"/>
      <c r="E1790" s="34"/>
      <c r="F1790" s="34"/>
      <c r="G1790" s="34"/>
      <c r="H1790" s="34"/>
      <c r="I1790" s="34"/>
      <c r="J1790" s="34"/>
      <c r="K1790" s="34"/>
      <c r="L1790" s="34"/>
      <c r="M1790" s="34"/>
      <c r="N1790" s="34"/>
      <c r="O1790" s="34"/>
      <c r="P1790" s="34"/>
      <c r="Q1790" s="34"/>
      <c r="R1790" s="34"/>
      <c r="S1790" s="34"/>
      <c r="T1790" s="34"/>
      <c r="U1790" s="34"/>
      <c r="V1790" s="34"/>
      <c r="W1790" s="34"/>
      <c r="X1790" s="34"/>
      <c r="Y1790" s="34"/>
      <c r="Z1790" s="34"/>
      <c r="AA1790" s="34"/>
      <c r="AB1790" s="34"/>
    </row>
    <row r="1791" spans="1:28">
      <c r="A1791" s="34"/>
      <c r="B1791" s="34"/>
      <c r="C1791" s="34"/>
      <c r="D1791" s="34"/>
      <c r="E1791" s="34"/>
      <c r="F1791" s="34"/>
      <c r="G1791" s="34"/>
      <c r="H1791" s="34"/>
      <c r="I1791" s="34"/>
      <c r="J1791" s="34"/>
      <c r="K1791" s="34"/>
      <c r="L1791" s="34"/>
      <c r="M1791" s="34"/>
      <c r="N1791" s="34"/>
      <c r="O1791" s="34"/>
      <c r="P1791" s="34"/>
      <c r="Q1791" s="34"/>
      <c r="R1791" s="34"/>
      <c r="S1791" s="34"/>
      <c r="T1791" s="34"/>
      <c r="U1791" s="34"/>
      <c r="V1791" s="34"/>
      <c r="W1791" s="34"/>
      <c r="X1791" s="34"/>
      <c r="Y1791" s="34"/>
      <c r="Z1791" s="34"/>
      <c r="AA1791" s="34"/>
      <c r="AB1791" s="34"/>
    </row>
    <row r="1792" spans="1:28">
      <c r="A1792" s="34"/>
      <c r="B1792" s="34"/>
      <c r="C1792" s="34"/>
      <c r="D1792" s="34"/>
      <c r="E1792" s="34"/>
      <c r="F1792" s="34"/>
      <c r="G1792" s="34"/>
      <c r="H1792" s="34"/>
      <c r="I1792" s="34"/>
      <c r="J1792" s="34"/>
      <c r="K1792" s="34"/>
      <c r="L1792" s="34"/>
      <c r="M1792" s="34"/>
      <c r="N1792" s="34"/>
      <c r="O1792" s="34"/>
      <c r="P1792" s="34"/>
      <c r="Q1792" s="34"/>
      <c r="R1792" s="34"/>
      <c r="S1792" s="34"/>
      <c r="T1792" s="34"/>
      <c r="U1792" s="34"/>
      <c r="V1792" s="34"/>
      <c r="W1792" s="34"/>
      <c r="X1792" s="34"/>
      <c r="Y1792" s="34"/>
      <c r="Z1792" s="34"/>
      <c r="AA1792" s="34"/>
      <c r="AB1792" s="34"/>
    </row>
    <row r="1793" spans="1:28">
      <c r="A1793" s="34"/>
      <c r="B1793" s="34"/>
      <c r="C1793" s="34"/>
      <c r="D1793" s="34"/>
      <c r="E1793" s="34"/>
      <c r="F1793" s="34"/>
      <c r="G1793" s="34"/>
      <c r="H1793" s="34"/>
      <c r="I1793" s="34"/>
      <c r="J1793" s="34"/>
      <c r="K1793" s="34"/>
      <c r="L1793" s="34"/>
      <c r="M1793" s="34"/>
      <c r="N1793" s="34"/>
      <c r="O1793" s="34"/>
      <c r="P1793" s="34"/>
      <c r="Q1793" s="34"/>
      <c r="R1793" s="34"/>
      <c r="S1793" s="34"/>
      <c r="T1793" s="34"/>
      <c r="U1793" s="34"/>
      <c r="V1793" s="34"/>
      <c r="W1793" s="34"/>
      <c r="X1793" s="34"/>
      <c r="Y1793" s="34"/>
      <c r="Z1793" s="34"/>
      <c r="AA1793" s="34"/>
      <c r="AB1793" s="34"/>
    </row>
    <row r="1794" spans="1:28">
      <c r="A1794" s="34"/>
      <c r="B1794" s="34"/>
      <c r="C1794" s="34"/>
      <c r="D1794" s="34"/>
      <c r="E1794" s="34"/>
      <c r="F1794" s="34"/>
      <c r="G1794" s="34"/>
      <c r="H1794" s="34"/>
      <c r="I1794" s="34"/>
      <c r="J1794" s="34"/>
      <c r="K1794" s="34"/>
      <c r="L1794" s="34"/>
      <c r="M1794" s="34"/>
      <c r="N1794" s="34"/>
      <c r="O1794" s="34"/>
      <c r="P1794" s="34"/>
      <c r="Q1794" s="34"/>
      <c r="R1794" s="34"/>
      <c r="S1794" s="34"/>
      <c r="T1794" s="34"/>
      <c r="U1794" s="34"/>
      <c r="V1794" s="34"/>
      <c r="W1794" s="34"/>
      <c r="X1794" s="34"/>
      <c r="Y1794" s="34"/>
      <c r="Z1794" s="34"/>
      <c r="AA1794" s="34"/>
      <c r="AB1794" s="34"/>
    </row>
    <row r="1795" spans="1:28">
      <c r="A1795" s="34"/>
      <c r="B1795" s="34"/>
      <c r="C1795" s="34"/>
      <c r="D1795" s="34"/>
      <c r="E1795" s="34"/>
      <c r="F1795" s="34"/>
      <c r="G1795" s="34"/>
      <c r="H1795" s="34"/>
      <c r="I1795" s="34"/>
      <c r="J1795" s="34"/>
      <c r="K1795" s="34"/>
      <c r="L1795" s="34"/>
      <c r="M1795" s="34"/>
      <c r="N1795" s="34"/>
      <c r="O1795" s="34"/>
      <c r="P1795" s="34"/>
      <c r="Q1795" s="34"/>
      <c r="R1795" s="34"/>
      <c r="S1795" s="34"/>
      <c r="T1795" s="34"/>
      <c r="U1795" s="34"/>
      <c r="V1795" s="34"/>
      <c r="W1795" s="34"/>
      <c r="X1795" s="34"/>
      <c r="Y1795" s="34"/>
      <c r="Z1795" s="34"/>
      <c r="AA1795" s="34"/>
      <c r="AB1795" s="34"/>
    </row>
    <row r="1796" spans="1:28">
      <c r="A1796" s="34"/>
      <c r="B1796" s="34"/>
      <c r="C1796" s="34"/>
      <c r="D1796" s="34"/>
      <c r="E1796" s="34"/>
      <c r="F1796" s="34"/>
      <c r="G1796" s="34"/>
      <c r="H1796" s="34"/>
      <c r="I1796" s="34"/>
      <c r="J1796" s="34"/>
      <c r="K1796" s="34"/>
      <c r="L1796" s="34"/>
      <c r="M1796" s="34"/>
      <c r="N1796" s="34"/>
      <c r="O1796" s="34"/>
      <c r="P1796" s="34"/>
      <c r="Q1796" s="34"/>
      <c r="R1796" s="34"/>
      <c r="S1796" s="34"/>
      <c r="T1796" s="34"/>
      <c r="U1796" s="34"/>
      <c r="V1796" s="34"/>
      <c r="W1796" s="34"/>
      <c r="X1796" s="34"/>
      <c r="Y1796" s="34"/>
      <c r="Z1796" s="34"/>
      <c r="AA1796" s="34"/>
      <c r="AB1796" s="34"/>
    </row>
    <row r="1797" spans="1:28">
      <c r="A1797" s="34"/>
      <c r="B1797" s="34"/>
      <c r="C1797" s="34"/>
      <c r="D1797" s="34"/>
      <c r="E1797" s="34"/>
      <c r="F1797" s="34"/>
      <c r="G1797" s="34"/>
      <c r="H1797" s="34"/>
      <c r="I1797" s="34"/>
      <c r="J1797" s="34"/>
      <c r="K1797" s="34"/>
      <c r="L1797" s="34"/>
      <c r="M1797" s="34"/>
      <c r="N1797" s="34"/>
      <c r="O1797" s="34"/>
      <c r="P1797" s="34"/>
      <c r="Q1797" s="34"/>
      <c r="R1797" s="34"/>
      <c r="S1797" s="34"/>
      <c r="T1797" s="34"/>
      <c r="U1797" s="34"/>
      <c r="V1797" s="34"/>
      <c r="W1797" s="34"/>
      <c r="X1797" s="34"/>
      <c r="Y1797" s="34"/>
      <c r="Z1797" s="34"/>
      <c r="AA1797" s="34"/>
      <c r="AB1797" s="34"/>
    </row>
    <row r="1798" spans="1:28">
      <c r="A1798" s="34"/>
      <c r="B1798" s="34"/>
      <c r="C1798" s="34"/>
      <c r="D1798" s="34"/>
      <c r="E1798" s="34"/>
      <c r="F1798" s="34"/>
      <c r="G1798" s="34"/>
      <c r="H1798" s="34"/>
      <c r="I1798" s="34"/>
      <c r="J1798" s="34"/>
      <c r="K1798" s="34"/>
      <c r="L1798" s="34"/>
      <c r="M1798" s="34"/>
      <c r="N1798" s="34"/>
      <c r="O1798" s="34"/>
      <c r="P1798" s="34"/>
      <c r="Q1798" s="34"/>
      <c r="R1798" s="34"/>
      <c r="S1798" s="34"/>
      <c r="T1798" s="34"/>
      <c r="U1798" s="34"/>
      <c r="V1798" s="34"/>
      <c r="W1798" s="34"/>
      <c r="X1798" s="34"/>
      <c r="Y1798" s="34"/>
      <c r="Z1798" s="34"/>
      <c r="AA1798" s="34"/>
      <c r="AB1798" s="34"/>
    </row>
    <row r="1799" spans="1:28">
      <c r="A1799" s="34"/>
      <c r="B1799" s="34"/>
      <c r="C1799" s="34"/>
      <c r="D1799" s="34"/>
      <c r="E1799" s="34"/>
      <c r="F1799" s="34"/>
      <c r="G1799" s="34"/>
      <c r="H1799" s="34"/>
      <c r="I1799" s="34"/>
      <c r="J1799" s="34"/>
      <c r="K1799" s="34"/>
      <c r="L1799" s="34"/>
      <c r="M1799" s="34"/>
      <c r="N1799" s="34"/>
      <c r="O1799" s="34"/>
      <c r="P1799" s="34"/>
      <c r="Q1799" s="34"/>
      <c r="R1799" s="34"/>
      <c r="S1799" s="34"/>
      <c r="T1799" s="34"/>
      <c r="U1799" s="34"/>
      <c r="V1799" s="34"/>
      <c r="W1799" s="34"/>
      <c r="X1799" s="34"/>
      <c r="Y1799" s="34"/>
      <c r="Z1799" s="34"/>
      <c r="AA1799" s="34"/>
      <c r="AB1799" s="34"/>
    </row>
    <row r="1800" spans="1:28">
      <c r="A1800" s="34"/>
      <c r="B1800" s="34"/>
      <c r="C1800" s="34"/>
      <c r="D1800" s="34"/>
      <c r="E1800" s="34"/>
      <c r="F1800" s="34"/>
      <c r="G1800" s="34"/>
      <c r="H1800" s="34"/>
      <c r="I1800" s="34"/>
      <c r="J1800" s="34"/>
      <c r="K1800" s="34"/>
      <c r="L1800" s="34"/>
      <c r="M1800" s="34"/>
      <c r="N1800" s="34"/>
      <c r="O1800" s="34"/>
      <c r="P1800" s="34"/>
      <c r="Q1800" s="34"/>
      <c r="R1800" s="34"/>
      <c r="S1800" s="34"/>
      <c r="T1800" s="34"/>
      <c r="U1800" s="34"/>
      <c r="V1800" s="34"/>
      <c r="W1800" s="34"/>
      <c r="X1800" s="34"/>
      <c r="Y1800" s="34"/>
      <c r="Z1800" s="34"/>
      <c r="AA1800" s="34"/>
      <c r="AB1800" s="34"/>
    </row>
    <row r="1801" spans="1:28">
      <c r="A1801" s="34"/>
      <c r="B1801" s="34"/>
      <c r="C1801" s="34"/>
      <c r="D1801" s="34"/>
      <c r="E1801" s="34"/>
      <c r="F1801" s="34"/>
      <c r="G1801" s="34"/>
      <c r="H1801" s="34"/>
      <c r="I1801" s="34"/>
      <c r="J1801" s="34"/>
      <c r="K1801" s="34"/>
      <c r="L1801" s="34"/>
      <c r="M1801" s="34"/>
      <c r="N1801" s="34"/>
      <c r="O1801" s="34"/>
      <c r="P1801" s="34"/>
      <c r="Q1801" s="34"/>
      <c r="R1801" s="34"/>
      <c r="S1801" s="34"/>
      <c r="T1801" s="34"/>
      <c r="U1801" s="34"/>
      <c r="V1801" s="34"/>
      <c r="W1801" s="34"/>
      <c r="X1801" s="34"/>
      <c r="Y1801" s="34"/>
      <c r="Z1801" s="34"/>
      <c r="AA1801" s="34"/>
      <c r="AB1801" s="34"/>
    </row>
    <row r="1802" spans="1:28">
      <c r="A1802" s="34"/>
      <c r="B1802" s="34"/>
      <c r="C1802" s="34"/>
      <c r="D1802" s="34"/>
      <c r="E1802" s="34"/>
      <c r="F1802" s="34"/>
      <c r="G1802" s="34"/>
      <c r="H1802" s="34"/>
      <c r="I1802" s="34"/>
      <c r="J1802" s="34"/>
      <c r="K1802" s="34"/>
      <c r="L1802" s="34"/>
      <c r="M1802" s="34"/>
      <c r="N1802" s="34"/>
      <c r="O1802" s="34"/>
      <c r="P1802" s="34"/>
      <c r="Q1802" s="34"/>
      <c r="R1802" s="34"/>
      <c r="S1802" s="34"/>
      <c r="T1802" s="34"/>
      <c r="U1802" s="34"/>
      <c r="V1802" s="34"/>
      <c r="W1802" s="34"/>
      <c r="X1802" s="34"/>
      <c r="Y1802" s="34"/>
      <c r="Z1802" s="34"/>
      <c r="AA1802" s="34"/>
      <c r="AB1802" s="34"/>
    </row>
    <row r="1803" spans="1:28">
      <c r="A1803" s="34"/>
      <c r="B1803" s="34"/>
      <c r="C1803" s="34"/>
      <c r="D1803" s="34"/>
      <c r="E1803" s="34"/>
      <c r="F1803" s="34"/>
      <c r="G1803" s="34"/>
      <c r="H1803" s="34"/>
      <c r="I1803" s="34"/>
      <c r="J1803" s="34"/>
      <c r="K1803" s="34"/>
      <c r="L1803" s="34"/>
      <c r="M1803" s="34"/>
      <c r="N1803" s="34"/>
      <c r="O1803" s="34"/>
      <c r="P1803" s="34"/>
      <c r="Q1803" s="34"/>
      <c r="R1803" s="34"/>
      <c r="S1803" s="34"/>
      <c r="T1803" s="34"/>
      <c r="U1803" s="34"/>
      <c r="V1803" s="34"/>
      <c r="W1803" s="34"/>
      <c r="X1803" s="34"/>
      <c r="Y1803" s="34"/>
      <c r="Z1803" s="34"/>
      <c r="AA1803" s="34"/>
      <c r="AB1803" s="34"/>
    </row>
    <row r="1804" spans="1:28">
      <c r="A1804" s="34"/>
      <c r="B1804" s="34"/>
      <c r="C1804" s="34"/>
      <c r="D1804" s="34"/>
      <c r="E1804" s="34"/>
      <c r="F1804" s="34"/>
      <c r="G1804" s="34"/>
      <c r="H1804" s="34"/>
      <c r="I1804" s="34"/>
      <c r="J1804" s="34"/>
      <c r="K1804" s="34"/>
      <c r="L1804" s="34"/>
      <c r="M1804" s="34"/>
      <c r="N1804" s="34"/>
      <c r="O1804" s="34"/>
      <c r="P1804" s="34"/>
      <c r="Q1804" s="34"/>
      <c r="R1804" s="34"/>
      <c r="S1804" s="34"/>
      <c r="T1804" s="34"/>
      <c r="U1804" s="34"/>
      <c r="V1804" s="34"/>
      <c r="W1804" s="34"/>
      <c r="X1804" s="34"/>
      <c r="Y1804" s="34"/>
      <c r="Z1804" s="34"/>
      <c r="AA1804" s="34"/>
      <c r="AB1804" s="34"/>
    </row>
    <row r="1805" spans="1:28">
      <c r="A1805" s="34"/>
      <c r="B1805" s="34"/>
      <c r="C1805" s="34"/>
      <c r="D1805" s="34"/>
      <c r="E1805" s="34"/>
      <c r="F1805" s="34"/>
      <c r="G1805" s="34"/>
      <c r="H1805" s="34"/>
      <c r="I1805" s="34"/>
      <c r="J1805" s="34"/>
      <c r="K1805" s="34"/>
      <c r="L1805" s="34"/>
      <c r="M1805" s="34"/>
      <c r="N1805" s="34"/>
      <c r="O1805" s="34"/>
      <c r="P1805" s="34"/>
      <c r="Q1805" s="34"/>
      <c r="R1805" s="34"/>
      <c r="S1805" s="34"/>
      <c r="T1805" s="34"/>
      <c r="U1805" s="34"/>
      <c r="V1805" s="34"/>
      <c r="W1805" s="34"/>
      <c r="X1805" s="34"/>
      <c r="Y1805" s="34"/>
      <c r="Z1805" s="34"/>
      <c r="AA1805" s="34"/>
      <c r="AB1805" s="34"/>
    </row>
    <row r="1806" spans="1:28">
      <c r="A1806" s="34"/>
      <c r="B1806" s="34"/>
      <c r="C1806" s="34"/>
      <c r="D1806" s="34"/>
      <c r="E1806" s="34"/>
      <c r="F1806" s="34"/>
      <c r="G1806" s="34"/>
      <c r="H1806" s="34"/>
      <c r="I1806" s="34"/>
      <c r="J1806" s="34"/>
      <c r="K1806" s="34"/>
      <c r="L1806" s="34"/>
      <c r="M1806" s="34"/>
      <c r="N1806" s="34"/>
      <c r="O1806" s="34"/>
      <c r="P1806" s="34"/>
      <c r="Q1806" s="34"/>
      <c r="R1806" s="34"/>
      <c r="S1806" s="34"/>
      <c r="T1806" s="34"/>
      <c r="U1806" s="34"/>
      <c r="V1806" s="34"/>
      <c r="W1806" s="34"/>
      <c r="X1806" s="34"/>
      <c r="Y1806" s="34"/>
      <c r="Z1806" s="34"/>
      <c r="AA1806" s="34"/>
      <c r="AB1806" s="34"/>
    </row>
    <row r="1807" spans="1:28">
      <c r="A1807" s="34"/>
      <c r="B1807" s="34"/>
      <c r="C1807" s="34"/>
      <c r="D1807" s="34"/>
      <c r="E1807" s="34"/>
      <c r="F1807" s="34"/>
      <c r="G1807" s="34"/>
      <c r="H1807" s="34"/>
      <c r="I1807" s="34"/>
      <c r="J1807" s="34"/>
      <c r="K1807" s="34"/>
      <c r="L1807" s="34"/>
      <c r="M1807" s="34"/>
      <c r="N1807" s="34"/>
      <c r="O1807" s="34"/>
      <c r="P1807" s="34"/>
      <c r="Q1807" s="34"/>
      <c r="R1807" s="34"/>
      <c r="S1807" s="34"/>
      <c r="T1807" s="34"/>
      <c r="U1807" s="34"/>
      <c r="V1807" s="34"/>
      <c r="W1807" s="34"/>
      <c r="X1807" s="34"/>
      <c r="Y1807" s="34"/>
      <c r="Z1807" s="34"/>
      <c r="AA1807" s="34"/>
      <c r="AB1807" s="34"/>
    </row>
    <row r="1808" spans="1:28">
      <c r="A1808" s="34"/>
      <c r="B1808" s="34"/>
      <c r="C1808" s="34"/>
      <c r="D1808" s="34"/>
      <c r="E1808" s="34"/>
      <c r="F1808" s="34"/>
      <c r="G1808" s="34"/>
      <c r="H1808" s="34"/>
      <c r="I1808" s="34"/>
      <c r="J1808" s="34"/>
      <c r="K1808" s="34"/>
      <c r="L1808" s="34"/>
      <c r="M1808" s="34"/>
      <c r="N1808" s="34"/>
      <c r="O1808" s="34"/>
      <c r="P1808" s="34"/>
      <c r="Q1808" s="34"/>
      <c r="R1808" s="34"/>
      <c r="S1808" s="34"/>
      <c r="T1808" s="34"/>
      <c r="U1808" s="34"/>
      <c r="V1808" s="34"/>
      <c r="W1808" s="34"/>
      <c r="X1808" s="34"/>
      <c r="Y1808" s="34"/>
      <c r="Z1808" s="34"/>
      <c r="AA1808" s="34"/>
      <c r="AB1808" s="34"/>
    </row>
    <row r="1809" spans="1:28">
      <c r="A1809" s="34"/>
      <c r="B1809" s="34"/>
      <c r="C1809" s="34"/>
      <c r="D1809" s="34"/>
      <c r="E1809" s="34"/>
      <c r="F1809" s="34"/>
      <c r="G1809" s="34"/>
      <c r="H1809" s="34"/>
      <c r="I1809" s="34"/>
      <c r="J1809" s="34"/>
      <c r="K1809" s="34"/>
      <c r="L1809" s="34"/>
      <c r="M1809" s="34"/>
      <c r="N1809" s="34"/>
      <c r="O1809" s="34"/>
      <c r="P1809" s="34"/>
      <c r="Q1809" s="34"/>
      <c r="R1809" s="34"/>
      <c r="S1809" s="34"/>
      <c r="T1809" s="34"/>
      <c r="U1809" s="34"/>
      <c r="V1809" s="34"/>
      <c r="W1809" s="34"/>
      <c r="X1809" s="34"/>
      <c r="Y1809" s="34"/>
      <c r="Z1809" s="34"/>
      <c r="AA1809" s="34"/>
      <c r="AB1809" s="34"/>
    </row>
    <row r="1810" spans="1:28">
      <c r="A1810" s="34"/>
      <c r="B1810" s="34"/>
      <c r="C1810" s="34"/>
      <c r="D1810" s="34"/>
      <c r="E1810" s="34"/>
      <c r="F1810" s="34"/>
      <c r="G1810" s="34"/>
      <c r="H1810" s="34"/>
      <c r="I1810" s="34"/>
      <c r="J1810" s="34"/>
      <c r="K1810" s="34"/>
      <c r="L1810" s="34"/>
      <c r="M1810" s="34"/>
      <c r="N1810" s="34"/>
      <c r="O1810" s="34"/>
      <c r="P1810" s="34"/>
      <c r="Q1810" s="34"/>
      <c r="R1810" s="34"/>
      <c r="S1810" s="34"/>
      <c r="T1810" s="34"/>
      <c r="U1810" s="34"/>
      <c r="V1810" s="34"/>
      <c r="W1810" s="34"/>
      <c r="X1810" s="34"/>
      <c r="Y1810" s="34"/>
      <c r="Z1810" s="34"/>
      <c r="AA1810" s="34"/>
      <c r="AB1810" s="34"/>
    </row>
    <row r="1811" spans="1:28">
      <c r="A1811" s="34"/>
      <c r="B1811" s="34"/>
      <c r="C1811" s="34"/>
      <c r="D1811" s="34"/>
      <c r="E1811" s="34"/>
      <c r="F1811" s="34"/>
      <c r="G1811" s="34"/>
      <c r="H1811" s="34"/>
      <c r="I1811" s="34"/>
      <c r="J1811" s="34"/>
      <c r="K1811" s="34"/>
      <c r="L1811" s="34"/>
      <c r="M1811" s="34"/>
      <c r="N1811" s="34"/>
      <c r="O1811" s="34"/>
      <c r="P1811" s="34"/>
      <c r="Q1811" s="34"/>
      <c r="R1811" s="34"/>
      <c r="S1811" s="34"/>
      <c r="T1811" s="34"/>
      <c r="U1811" s="34"/>
      <c r="V1811" s="34"/>
      <c r="W1811" s="34"/>
      <c r="X1811" s="34"/>
      <c r="Y1811" s="34"/>
      <c r="Z1811" s="34"/>
      <c r="AA1811" s="34"/>
      <c r="AB1811" s="34"/>
    </row>
    <row r="1812" spans="1:28">
      <c r="A1812" s="34"/>
      <c r="B1812" s="34"/>
      <c r="C1812" s="34"/>
      <c r="D1812" s="34"/>
      <c r="E1812" s="34"/>
      <c r="F1812" s="34"/>
      <c r="G1812" s="34"/>
      <c r="H1812" s="34"/>
      <c r="I1812" s="34"/>
      <c r="J1812" s="34"/>
      <c r="K1812" s="34"/>
      <c r="L1812" s="34"/>
      <c r="M1812" s="34"/>
      <c r="N1812" s="34"/>
      <c r="O1812" s="34"/>
      <c r="P1812" s="34"/>
      <c r="Q1812" s="34"/>
      <c r="R1812" s="34"/>
      <c r="S1812" s="34"/>
      <c r="T1812" s="34"/>
      <c r="U1812" s="34"/>
      <c r="V1812" s="34"/>
      <c r="W1812" s="34"/>
      <c r="X1812" s="34"/>
      <c r="Y1812" s="34"/>
      <c r="Z1812" s="34"/>
      <c r="AA1812" s="34"/>
      <c r="AB1812" s="34"/>
    </row>
    <row r="1813" spans="1:28">
      <c r="A1813" s="34"/>
      <c r="B1813" s="34"/>
      <c r="C1813" s="34"/>
      <c r="D1813" s="34"/>
      <c r="E1813" s="34"/>
      <c r="F1813" s="34"/>
      <c r="G1813" s="34"/>
      <c r="H1813" s="34"/>
      <c r="I1813" s="34"/>
      <c r="J1813" s="34"/>
      <c r="K1813" s="34"/>
      <c r="L1813" s="34"/>
      <c r="M1813" s="34"/>
      <c r="N1813" s="34"/>
      <c r="O1813" s="34"/>
      <c r="P1813" s="34"/>
      <c r="Q1813" s="34"/>
      <c r="R1813" s="34"/>
      <c r="S1813" s="34"/>
      <c r="T1813" s="34"/>
      <c r="U1813" s="34"/>
      <c r="V1813" s="34"/>
      <c r="W1813" s="34"/>
      <c r="X1813" s="34"/>
      <c r="Y1813" s="34"/>
      <c r="Z1813" s="34"/>
      <c r="AA1813" s="34"/>
      <c r="AB1813" s="34"/>
    </row>
    <row r="1814" spans="1:28">
      <c r="A1814" s="34"/>
      <c r="B1814" s="34"/>
      <c r="C1814" s="34"/>
      <c r="D1814" s="34"/>
      <c r="E1814" s="34"/>
      <c r="F1814" s="34"/>
      <c r="G1814" s="34"/>
      <c r="H1814" s="34"/>
      <c r="I1814" s="34"/>
      <c r="J1814" s="34"/>
      <c r="K1814" s="34"/>
      <c r="L1814" s="34"/>
      <c r="M1814" s="34"/>
      <c r="N1814" s="34"/>
      <c r="O1814" s="34"/>
      <c r="P1814" s="34"/>
      <c r="Q1814" s="34"/>
      <c r="R1814" s="34"/>
      <c r="S1814" s="34"/>
      <c r="T1814" s="34"/>
      <c r="U1814" s="34"/>
      <c r="V1814" s="34"/>
      <c r="W1814" s="34"/>
      <c r="X1814" s="34"/>
      <c r="Y1814" s="34"/>
      <c r="Z1814" s="34"/>
      <c r="AA1814" s="34"/>
      <c r="AB1814" s="34"/>
    </row>
    <row r="1815" spans="1:28">
      <c r="A1815" s="34"/>
      <c r="B1815" s="34"/>
      <c r="C1815" s="34"/>
      <c r="D1815" s="34"/>
      <c r="E1815" s="34"/>
      <c r="F1815" s="34"/>
      <c r="G1815" s="34"/>
      <c r="H1815" s="34"/>
      <c r="I1815" s="34"/>
      <c r="J1815" s="34"/>
      <c r="K1815" s="34"/>
      <c r="L1815" s="34"/>
      <c r="M1815" s="34"/>
      <c r="N1815" s="34"/>
      <c r="O1815" s="34"/>
      <c r="P1815" s="34"/>
      <c r="Q1815" s="34"/>
      <c r="R1815" s="34"/>
      <c r="S1815" s="34"/>
      <c r="T1815" s="34"/>
      <c r="U1815" s="34"/>
      <c r="V1815" s="34"/>
      <c r="W1815" s="34"/>
      <c r="X1815" s="34"/>
      <c r="Y1815" s="34"/>
      <c r="Z1815" s="34"/>
      <c r="AA1815" s="34"/>
      <c r="AB1815" s="34"/>
    </row>
    <row r="1816" spans="1:28">
      <c r="A1816" s="34"/>
      <c r="B1816" s="34"/>
      <c r="C1816" s="34"/>
      <c r="D1816" s="34"/>
      <c r="E1816" s="34"/>
      <c r="F1816" s="34"/>
      <c r="G1816" s="34"/>
      <c r="H1816" s="34"/>
      <c r="I1816" s="34"/>
      <c r="J1816" s="34"/>
      <c r="K1816" s="34"/>
      <c r="L1816" s="34"/>
      <c r="M1816" s="34"/>
      <c r="N1816" s="34"/>
      <c r="O1816" s="34"/>
      <c r="P1816" s="34"/>
      <c r="Q1816" s="34"/>
      <c r="R1816" s="34"/>
      <c r="S1816" s="34"/>
      <c r="T1816" s="34"/>
      <c r="U1816" s="34"/>
      <c r="V1816" s="34"/>
      <c r="W1816" s="34"/>
      <c r="X1816" s="34"/>
      <c r="Y1816" s="34"/>
      <c r="Z1816" s="34"/>
      <c r="AA1816" s="34"/>
      <c r="AB1816" s="34"/>
    </row>
    <row r="1817" spans="1:28">
      <c r="A1817" s="34"/>
      <c r="B1817" s="34"/>
      <c r="C1817" s="34"/>
      <c r="D1817" s="34"/>
      <c r="E1817" s="34"/>
      <c r="F1817" s="34"/>
      <c r="G1817" s="34"/>
      <c r="H1817" s="34"/>
      <c r="I1817" s="34"/>
      <c r="J1817" s="34"/>
      <c r="K1817" s="34"/>
      <c r="L1817" s="34"/>
      <c r="M1817" s="34"/>
      <c r="N1817" s="34"/>
      <c r="O1817" s="34"/>
      <c r="P1817" s="34"/>
      <c r="Q1817" s="34"/>
      <c r="R1817" s="34"/>
      <c r="S1817" s="34"/>
      <c r="T1817" s="34"/>
      <c r="U1817" s="34"/>
      <c r="V1817" s="34"/>
      <c r="W1817" s="34"/>
      <c r="X1817" s="34"/>
      <c r="Y1817" s="34"/>
      <c r="Z1817" s="34"/>
      <c r="AA1817" s="34"/>
      <c r="AB1817" s="34"/>
    </row>
    <row r="1818" spans="1:28">
      <c r="A1818" s="34"/>
      <c r="B1818" s="34"/>
      <c r="C1818" s="34"/>
      <c r="D1818" s="34"/>
      <c r="E1818" s="34"/>
      <c r="F1818" s="34"/>
      <c r="G1818" s="34"/>
      <c r="H1818" s="34"/>
      <c r="I1818" s="34"/>
      <c r="J1818" s="34"/>
      <c r="K1818" s="34"/>
      <c r="L1818" s="34"/>
      <c r="M1818" s="34"/>
      <c r="N1818" s="34"/>
      <c r="O1818" s="34"/>
      <c r="P1818" s="34"/>
      <c r="Q1818" s="34"/>
      <c r="R1818" s="34"/>
      <c r="S1818" s="34"/>
      <c r="T1818" s="34"/>
      <c r="U1818" s="34"/>
      <c r="V1818" s="34"/>
      <c r="W1818" s="34"/>
      <c r="X1818" s="34"/>
      <c r="Y1818" s="34"/>
      <c r="Z1818" s="34"/>
      <c r="AA1818" s="34"/>
      <c r="AB1818" s="34"/>
    </row>
    <row r="1819" spans="1:28">
      <c r="A1819" s="34"/>
      <c r="B1819" s="34"/>
      <c r="C1819" s="34"/>
      <c r="D1819" s="34"/>
      <c r="E1819" s="34"/>
      <c r="F1819" s="34"/>
      <c r="G1819" s="34"/>
      <c r="H1819" s="34"/>
      <c r="I1819" s="34"/>
      <c r="J1819" s="34"/>
      <c r="K1819" s="34"/>
      <c r="L1819" s="34"/>
      <c r="M1819" s="34"/>
      <c r="N1819" s="34"/>
      <c r="O1819" s="34"/>
      <c r="P1819" s="34"/>
      <c r="Q1819" s="34"/>
      <c r="R1819" s="34"/>
      <c r="S1819" s="34"/>
      <c r="T1819" s="34"/>
      <c r="U1819" s="34"/>
      <c r="V1819" s="34"/>
      <c r="W1819" s="34"/>
      <c r="X1819" s="34"/>
      <c r="Y1819" s="34"/>
      <c r="Z1819" s="34"/>
      <c r="AA1819" s="34"/>
      <c r="AB1819" s="34"/>
    </row>
    <row r="1820" spans="1:28">
      <c r="A1820" s="34"/>
      <c r="B1820" s="34"/>
      <c r="C1820" s="34"/>
      <c r="D1820" s="34"/>
      <c r="E1820" s="34"/>
      <c r="F1820" s="34"/>
      <c r="G1820" s="34"/>
      <c r="H1820" s="34"/>
      <c r="I1820" s="34"/>
      <c r="J1820" s="34"/>
      <c r="K1820" s="34"/>
      <c r="L1820" s="34"/>
      <c r="M1820" s="34"/>
      <c r="N1820" s="34"/>
      <c r="O1820" s="34"/>
      <c r="P1820" s="34"/>
      <c r="Q1820" s="34"/>
      <c r="R1820" s="34"/>
      <c r="S1820" s="34"/>
      <c r="T1820" s="34"/>
      <c r="U1820" s="34"/>
      <c r="V1820" s="34"/>
      <c r="W1820" s="34"/>
      <c r="X1820" s="34"/>
      <c r="Y1820" s="34"/>
      <c r="Z1820" s="34"/>
      <c r="AA1820" s="34"/>
      <c r="AB1820" s="34"/>
    </row>
    <row r="1821" spans="1:28">
      <c r="A1821" s="34"/>
      <c r="B1821" s="34"/>
      <c r="C1821" s="34"/>
      <c r="D1821" s="34"/>
      <c r="E1821" s="34"/>
      <c r="F1821" s="34"/>
      <c r="G1821" s="34"/>
      <c r="H1821" s="34"/>
      <c r="I1821" s="34"/>
      <c r="J1821" s="34"/>
      <c r="K1821" s="34"/>
      <c r="L1821" s="34"/>
      <c r="M1821" s="34"/>
      <c r="N1821" s="34"/>
      <c r="O1821" s="34"/>
      <c r="P1821" s="34"/>
      <c r="Q1821" s="34"/>
      <c r="R1821" s="34"/>
      <c r="S1821" s="34"/>
      <c r="T1821" s="34"/>
      <c r="U1821" s="34"/>
      <c r="V1821" s="34"/>
      <c r="W1821" s="34"/>
      <c r="X1821" s="34"/>
      <c r="Y1821" s="34"/>
      <c r="Z1821" s="34"/>
      <c r="AA1821" s="34"/>
      <c r="AB1821" s="34"/>
    </row>
    <row r="1822" spans="1:28">
      <c r="A1822" s="34"/>
      <c r="B1822" s="34"/>
      <c r="C1822" s="34"/>
      <c r="D1822" s="34"/>
      <c r="E1822" s="34"/>
      <c r="F1822" s="34"/>
      <c r="G1822" s="34"/>
      <c r="H1822" s="34"/>
      <c r="I1822" s="34"/>
      <c r="J1822" s="34"/>
      <c r="K1822" s="34"/>
      <c r="L1822" s="34"/>
      <c r="M1822" s="34"/>
      <c r="N1822" s="34"/>
      <c r="O1822" s="34"/>
      <c r="P1822" s="34"/>
      <c r="Q1822" s="34"/>
      <c r="R1822" s="34"/>
      <c r="S1822" s="34"/>
      <c r="T1822" s="34"/>
      <c r="U1822" s="34"/>
      <c r="V1822" s="34"/>
      <c r="W1822" s="34"/>
      <c r="X1822" s="34"/>
      <c r="Y1822" s="34"/>
      <c r="Z1822" s="34"/>
      <c r="AA1822" s="34"/>
      <c r="AB1822" s="34"/>
    </row>
    <row r="1823" spans="1:28">
      <c r="A1823" s="34"/>
      <c r="B1823" s="34"/>
      <c r="C1823" s="34"/>
      <c r="D1823" s="34"/>
      <c r="E1823" s="34"/>
      <c r="F1823" s="34"/>
      <c r="G1823" s="34"/>
      <c r="H1823" s="34"/>
      <c r="I1823" s="34"/>
      <c r="J1823" s="34"/>
      <c r="K1823" s="34"/>
      <c r="L1823" s="34"/>
      <c r="M1823" s="34"/>
      <c r="N1823" s="34"/>
      <c r="O1823" s="34"/>
      <c r="P1823" s="34"/>
      <c r="Q1823" s="34"/>
      <c r="R1823" s="34"/>
      <c r="S1823" s="34"/>
      <c r="T1823" s="34"/>
      <c r="U1823" s="34"/>
      <c r="V1823" s="34"/>
      <c r="W1823" s="34"/>
      <c r="X1823" s="34"/>
      <c r="Y1823" s="34"/>
      <c r="Z1823" s="34"/>
      <c r="AA1823" s="34"/>
      <c r="AB1823" s="34"/>
    </row>
    <row r="1824" spans="1:28">
      <c r="A1824" s="34"/>
      <c r="B1824" s="34"/>
      <c r="C1824" s="34"/>
      <c r="D1824" s="34"/>
      <c r="E1824" s="34"/>
      <c r="F1824" s="34"/>
      <c r="G1824" s="34"/>
      <c r="H1824" s="34"/>
      <c r="I1824" s="34"/>
      <c r="J1824" s="34"/>
      <c r="K1824" s="34"/>
      <c r="L1824" s="34"/>
      <c r="M1824" s="34"/>
      <c r="N1824" s="34"/>
      <c r="O1824" s="34"/>
      <c r="P1824" s="34"/>
      <c r="Q1824" s="34"/>
      <c r="R1824" s="34"/>
      <c r="S1824" s="34"/>
      <c r="T1824" s="34"/>
      <c r="U1824" s="34"/>
      <c r="V1824" s="34"/>
      <c r="W1824" s="34"/>
      <c r="X1824" s="34"/>
      <c r="Y1824" s="34"/>
      <c r="Z1824" s="34"/>
      <c r="AA1824" s="34"/>
      <c r="AB1824" s="34"/>
    </row>
    <row r="1825" spans="1:28">
      <c r="A1825" s="34"/>
      <c r="B1825" s="34"/>
      <c r="C1825" s="34"/>
      <c r="D1825" s="34"/>
      <c r="E1825" s="34"/>
      <c r="F1825" s="34"/>
      <c r="G1825" s="34"/>
      <c r="H1825" s="34"/>
      <c r="I1825" s="34"/>
      <c r="J1825" s="34"/>
      <c r="K1825" s="34"/>
      <c r="L1825" s="34"/>
      <c r="M1825" s="34"/>
      <c r="N1825" s="34"/>
      <c r="O1825" s="34"/>
      <c r="P1825" s="34"/>
      <c r="Q1825" s="34"/>
      <c r="R1825" s="34"/>
      <c r="S1825" s="34"/>
      <c r="T1825" s="34"/>
      <c r="U1825" s="34"/>
      <c r="V1825" s="34"/>
      <c r="W1825" s="34"/>
      <c r="X1825" s="34"/>
      <c r="Y1825" s="34"/>
      <c r="Z1825" s="34"/>
      <c r="AA1825" s="34"/>
      <c r="AB1825" s="34"/>
    </row>
    <row r="1826" spans="1:28">
      <c r="A1826" s="34"/>
      <c r="B1826" s="34"/>
      <c r="C1826" s="34"/>
      <c r="D1826" s="34"/>
      <c r="E1826" s="34"/>
      <c r="F1826" s="34"/>
      <c r="G1826" s="34"/>
      <c r="H1826" s="34"/>
      <c r="I1826" s="34"/>
      <c r="J1826" s="34"/>
      <c r="K1826" s="34"/>
      <c r="L1826" s="34"/>
      <c r="M1826" s="34"/>
      <c r="N1826" s="34"/>
      <c r="O1826" s="34"/>
      <c r="P1826" s="34"/>
      <c r="Q1826" s="34"/>
      <c r="R1826" s="34"/>
      <c r="S1826" s="34"/>
      <c r="T1826" s="34"/>
      <c r="U1826" s="34"/>
      <c r="V1826" s="34"/>
      <c r="W1826" s="34"/>
      <c r="X1826" s="34"/>
      <c r="Y1826" s="34"/>
      <c r="Z1826" s="34"/>
      <c r="AA1826" s="34"/>
      <c r="AB1826" s="34"/>
    </row>
    <row r="1827" spans="1:28">
      <c r="A1827" s="34"/>
      <c r="B1827" s="34"/>
      <c r="C1827" s="34"/>
      <c r="D1827" s="34"/>
      <c r="E1827" s="34"/>
      <c r="F1827" s="34"/>
      <c r="G1827" s="34"/>
      <c r="H1827" s="34"/>
      <c r="I1827" s="34"/>
      <c r="J1827" s="34"/>
      <c r="K1827" s="34"/>
      <c r="L1827" s="34"/>
      <c r="M1827" s="34"/>
      <c r="N1827" s="34"/>
      <c r="O1827" s="34"/>
      <c r="P1827" s="34"/>
      <c r="Q1827" s="34"/>
      <c r="R1827" s="34"/>
      <c r="S1827" s="34"/>
      <c r="T1827" s="34"/>
      <c r="U1827" s="34"/>
      <c r="V1827" s="34"/>
      <c r="W1827" s="34"/>
      <c r="X1827" s="34"/>
      <c r="Y1827" s="34"/>
      <c r="Z1827" s="34"/>
      <c r="AA1827" s="34"/>
      <c r="AB1827" s="34"/>
    </row>
    <row r="1828" spans="1:28">
      <c r="A1828" s="34"/>
      <c r="B1828" s="34"/>
      <c r="C1828" s="34"/>
      <c r="D1828" s="34"/>
      <c r="E1828" s="34"/>
      <c r="F1828" s="34"/>
      <c r="G1828" s="34"/>
      <c r="H1828" s="34"/>
      <c r="I1828" s="34"/>
      <c r="J1828" s="34"/>
      <c r="K1828" s="34"/>
      <c r="L1828" s="34"/>
      <c r="M1828" s="34"/>
      <c r="N1828" s="34"/>
      <c r="O1828" s="34"/>
      <c r="P1828" s="34"/>
      <c r="Q1828" s="34"/>
      <c r="R1828" s="34"/>
      <c r="S1828" s="34"/>
      <c r="T1828" s="34"/>
      <c r="U1828" s="34"/>
      <c r="V1828" s="34"/>
      <c r="W1828" s="34"/>
      <c r="X1828" s="34"/>
      <c r="Y1828" s="34"/>
      <c r="Z1828" s="34"/>
      <c r="AA1828" s="34"/>
      <c r="AB1828" s="34"/>
    </row>
    <row r="1829" spans="1:28">
      <c r="A1829" s="34"/>
      <c r="B1829" s="34"/>
      <c r="C1829" s="34"/>
      <c r="D1829" s="34"/>
      <c r="E1829" s="34"/>
      <c r="F1829" s="34"/>
      <c r="G1829" s="34"/>
      <c r="H1829" s="34"/>
      <c r="I1829" s="34"/>
      <c r="J1829" s="34"/>
      <c r="K1829" s="34"/>
      <c r="L1829" s="34"/>
      <c r="M1829" s="34"/>
      <c r="N1829" s="34"/>
      <c r="O1829" s="34"/>
      <c r="P1829" s="34"/>
      <c r="Q1829" s="34"/>
      <c r="R1829" s="34"/>
      <c r="S1829" s="34"/>
      <c r="T1829" s="34"/>
      <c r="U1829" s="34"/>
      <c r="V1829" s="34"/>
      <c r="W1829" s="34"/>
      <c r="X1829" s="34"/>
      <c r="Y1829" s="34"/>
      <c r="Z1829" s="34"/>
      <c r="AA1829" s="34"/>
      <c r="AB1829" s="34"/>
    </row>
    <row r="1830" spans="1:28">
      <c r="A1830" s="34"/>
      <c r="B1830" s="34"/>
      <c r="C1830" s="34"/>
      <c r="D1830" s="34"/>
      <c r="E1830" s="34"/>
      <c r="F1830" s="34"/>
      <c r="G1830" s="34"/>
      <c r="H1830" s="34"/>
      <c r="I1830" s="34"/>
      <c r="J1830" s="34"/>
      <c r="K1830" s="34"/>
      <c r="L1830" s="34"/>
      <c r="M1830" s="34"/>
      <c r="N1830" s="34"/>
      <c r="O1830" s="34"/>
      <c r="P1830" s="34"/>
      <c r="Q1830" s="34"/>
      <c r="R1830" s="34"/>
      <c r="S1830" s="34"/>
      <c r="T1830" s="34"/>
      <c r="U1830" s="34"/>
      <c r="V1830" s="34"/>
      <c r="W1830" s="34"/>
      <c r="X1830" s="34"/>
      <c r="Y1830" s="34"/>
      <c r="Z1830" s="34"/>
      <c r="AA1830" s="34"/>
      <c r="AB1830" s="34"/>
    </row>
    <row r="1831" spans="1:28">
      <c r="A1831" s="34"/>
      <c r="B1831" s="34"/>
      <c r="C1831" s="34"/>
      <c r="D1831" s="34"/>
      <c r="E1831" s="34"/>
      <c r="F1831" s="34"/>
      <c r="G1831" s="34"/>
      <c r="H1831" s="34"/>
      <c r="I1831" s="34"/>
      <c r="J1831" s="34"/>
      <c r="K1831" s="34"/>
      <c r="L1831" s="34"/>
      <c r="M1831" s="34"/>
      <c r="N1831" s="34"/>
      <c r="O1831" s="34"/>
      <c r="P1831" s="34"/>
      <c r="Q1831" s="34"/>
      <c r="R1831" s="34"/>
      <c r="S1831" s="34"/>
      <c r="T1831" s="34"/>
      <c r="U1831" s="34"/>
      <c r="V1831" s="34"/>
      <c r="W1831" s="34"/>
      <c r="X1831" s="34"/>
      <c r="Y1831" s="34"/>
      <c r="Z1831" s="34"/>
      <c r="AA1831" s="34"/>
      <c r="AB1831" s="34"/>
    </row>
    <row r="1832" spans="1:28">
      <c r="A1832" s="34"/>
      <c r="B1832" s="34"/>
      <c r="C1832" s="34"/>
      <c r="D1832" s="34"/>
      <c r="E1832" s="34"/>
      <c r="F1832" s="34"/>
      <c r="G1832" s="34"/>
      <c r="H1832" s="34"/>
      <c r="I1832" s="34"/>
      <c r="J1832" s="34"/>
      <c r="K1832" s="34"/>
      <c r="L1832" s="34"/>
      <c r="M1832" s="34"/>
      <c r="N1832" s="34"/>
      <c r="O1832" s="34"/>
      <c r="P1832" s="34"/>
      <c r="Q1832" s="34"/>
      <c r="R1832" s="34"/>
      <c r="S1832" s="34"/>
      <c r="T1832" s="34"/>
      <c r="U1832" s="34"/>
      <c r="V1832" s="34"/>
      <c r="W1832" s="34"/>
      <c r="X1832" s="34"/>
      <c r="Y1832" s="34"/>
      <c r="Z1832" s="34"/>
      <c r="AA1832" s="34"/>
      <c r="AB1832" s="34"/>
    </row>
    <row r="1833" spans="1:28">
      <c r="A1833" s="34"/>
      <c r="B1833" s="34"/>
      <c r="C1833" s="34"/>
      <c r="D1833" s="34"/>
      <c r="E1833" s="34"/>
      <c r="F1833" s="34"/>
      <c r="G1833" s="34"/>
      <c r="H1833" s="34"/>
      <c r="I1833" s="34"/>
      <c r="J1833" s="34"/>
      <c r="K1833" s="34"/>
      <c r="L1833" s="34"/>
      <c r="M1833" s="34"/>
      <c r="N1833" s="34"/>
      <c r="O1833" s="34"/>
      <c r="P1833" s="34"/>
      <c r="Q1833" s="34"/>
      <c r="R1833" s="34"/>
      <c r="S1833" s="34"/>
      <c r="T1833" s="34"/>
      <c r="U1833" s="34"/>
      <c r="V1833" s="34"/>
      <c r="W1833" s="34"/>
      <c r="X1833" s="34"/>
      <c r="Y1833" s="34"/>
      <c r="Z1833" s="34"/>
      <c r="AA1833" s="34"/>
      <c r="AB1833" s="34"/>
    </row>
    <row r="1834" spans="1:28">
      <c r="A1834" s="34"/>
      <c r="B1834" s="34"/>
      <c r="C1834" s="34"/>
      <c r="D1834" s="34"/>
      <c r="E1834" s="34"/>
      <c r="F1834" s="34"/>
      <c r="G1834" s="34"/>
      <c r="H1834" s="34"/>
      <c r="I1834" s="34"/>
      <c r="J1834" s="34"/>
      <c r="K1834" s="34"/>
      <c r="L1834" s="34"/>
      <c r="M1834" s="34"/>
      <c r="N1834" s="34"/>
      <c r="O1834" s="34"/>
      <c r="P1834" s="34"/>
      <c r="Q1834" s="34"/>
      <c r="R1834" s="34"/>
      <c r="S1834" s="34"/>
      <c r="T1834" s="34"/>
      <c r="U1834" s="34"/>
      <c r="V1834" s="34"/>
      <c r="W1834" s="34"/>
      <c r="X1834" s="34"/>
      <c r="Y1834" s="34"/>
      <c r="Z1834" s="34"/>
      <c r="AA1834" s="34"/>
      <c r="AB1834" s="34"/>
    </row>
    <row r="1835" spans="1:28">
      <c r="A1835" s="34"/>
      <c r="B1835" s="34"/>
      <c r="C1835" s="34"/>
      <c r="D1835" s="34"/>
      <c r="E1835" s="34"/>
      <c r="F1835" s="34"/>
      <c r="G1835" s="34"/>
      <c r="H1835" s="34"/>
      <c r="I1835" s="34"/>
      <c r="J1835" s="34"/>
      <c r="K1835" s="34"/>
      <c r="L1835" s="34"/>
      <c r="M1835" s="34"/>
      <c r="N1835" s="34"/>
      <c r="O1835" s="34"/>
      <c r="P1835" s="34"/>
      <c r="Q1835" s="34"/>
      <c r="R1835" s="34"/>
      <c r="S1835" s="34"/>
      <c r="T1835" s="34"/>
      <c r="U1835" s="34"/>
      <c r="V1835" s="34"/>
      <c r="W1835" s="34"/>
      <c r="X1835" s="34"/>
      <c r="Y1835" s="34"/>
      <c r="Z1835" s="34"/>
      <c r="AA1835" s="34"/>
      <c r="AB1835" s="34"/>
    </row>
    <row r="1836" spans="1:28">
      <c r="A1836" s="34"/>
      <c r="B1836" s="34"/>
      <c r="C1836" s="34"/>
      <c r="D1836" s="34"/>
      <c r="E1836" s="34"/>
      <c r="F1836" s="34"/>
      <c r="G1836" s="34"/>
      <c r="H1836" s="34"/>
      <c r="I1836" s="34"/>
      <c r="J1836" s="34"/>
      <c r="K1836" s="34"/>
      <c r="L1836" s="34"/>
      <c r="M1836" s="34"/>
      <c r="N1836" s="34"/>
      <c r="O1836" s="34"/>
      <c r="P1836" s="34"/>
      <c r="Q1836" s="34"/>
      <c r="R1836" s="34"/>
      <c r="S1836" s="34"/>
      <c r="T1836" s="34"/>
      <c r="U1836" s="34"/>
      <c r="V1836" s="34"/>
      <c r="W1836" s="34"/>
      <c r="X1836" s="34"/>
      <c r="Y1836" s="34"/>
      <c r="Z1836" s="34"/>
      <c r="AA1836" s="34"/>
      <c r="AB1836" s="34"/>
    </row>
    <row r="1837" spans="1:28">
      <c r="A1837" s="34"/>
      <c r="B1837" s="34"/>
      <c r="C1837" s="34"/>
      <c r="D1837" s="34"/>
      <c r="E1837" s="34"/>
      <c r="F1837" s="34"/>
      <c r="G1837" s="34"/>
      <c r="H1837" s="34"/>
      <c r="I1837" s="34"/>
      <c r="J1837" s="34"/>
      <c r="K1837" s="34"/>
      <c r="L1837" s="34"/>
      <c r="M1837" s="34"/>
      <c r="N1837" s="34"/>
      <c r="O1837" s="34"/>
      <c r="P1837" s="34"/>
      <c r="Q1837" s="34"/>
      <c r="R1837" s="34"/>
      <c r="S1837" s="34"/>
      <c r="T1837" s="34"/>
      <c r="U1837" s="34"/>
      <c r="V1837" s="34"/>
      <c r="W1837" s="34"/>
      <c r="X1837" s="34"/>
      <c r="Y1837" s="34"/>
      <c r="Z1837" s="34"/>
      <c r="AA1837" s="34"/>
      <c r="AB1837" s="34"/>
    </row>
    <row r="1838" spans="1:28">
      <c r="A1838" s="34"/>
      <c r="B1838" s="34"/>
      <c r="C1838" s="34"/>
      <c r="D1838" s="34"/>
      <c r="E1838" s="34"/>
      <c r="F1838" s="34"/>
      <c r="G1838" s="34"/>
      <c r="H1838" s="34"/>
      <c r="I1838" s="34"/>
      <c r="J1838" s="34"/>
      <c r="K1838" s="34"/>
      <c r="L1838" s="34"/>
      <c r="M1838" s="34"/>
      <c r="N1838" s="34"/>
      <c r="O1838" s="34"/>
      <c r="P1838" s="34"/>
      <c r="Q1838" s="34"/>
      <c r="R1838" s="34"/>
      <c r="S1838" s="34"/>
      <c r="T1838" s="34"/>
      <c r="U1838" s="34"/>
      <c r="V1838" s="34"/>
      <c r="W1838" s="34"/>
      <c r="X1838" s="34"/>
      <c r="Y1838" s="34"/>
      <c r="Z1838" s="34"/>
      <c r="AA1838" s="34"/>
      <c r="AB1838" s="34"/>
    </row>
    <row r="1839" spans="1:28">
      <c r="A1839" s="34"/>
      <c r="B1839" s="34"/>
      <c r="C1839" s="34"/>
      <c r="D1839" s="34"/>
      <c r="E1839" s="34"/>
      <c r="F1839" s="34"/>
      <c r="G1839" s="34"/>
      <c r="H1839" s="34"/>
      <c r="I1839" s="34"/>
      <c r="J1839" s="34"/>
      <c r="K1839" s="34"/>
      <c r="L1839" s="34"/>
      <c r="M1839" s="34"/>
      <c r="N1839" s="34"/>
      <c r="O1839" s="34"/>
      <c r="P1839" s="34"/>
      <c r="Q1839" s="34"/>
      <c r="R1839" s="34"/>
      <c r="S1839" s="34"/>
      <c r="T1839" s="34"/>
      <c r="U1839" s="34"/>
      <c r="V1839" s="34"/>
      <c r="W1839" s="34"/>
      <c r="X1839" s="34"/>
      <c r="Y1839" s="34"/>
      <c r="Z1839" s="34"/>
      <c r="AA1839" s="34"/>
      <c r="AB1839" s="34"/>
    </row>
    <row r="1840" spans="1:28">
      <c r="A1840" s="34"/>
      <c r="B1840" s="34"/>
      <c r="C1840" s="34"/>
      <c r="D1840" s="34"/>
      <c r="E1840" s="34"/>
      <c r="F1840" s="34"/>
      <c r="G1840" s="34"/>
      <c r="H1840" s="34"/>
      <c r="I1840" s="34"/>
      <c r="J1840" s="34"/>
      <c r="K1840" s="34"/>
      <c r="L1840" s="34"/>
      <c r="M1840" s="34"/>
      <c r="N1840" s="34"/>
      <c r="O1840" s="34"/>
      <c r="P1840" s="34"/>
      <c r="Q1840" s="34"/>
      <c r="R1840" s="34"/>
      <c r="S1840" s="34"/>
      <c r="T1840" s="34"/>
      <c r="U1840" s="34"/>
      <c r="V1840" s="34"/>
      <c r="W1840" s="34"/>
      <c r="X1840" s="34"/>
      <c r="Y1840" s="34"/>
      <c r="Z1840" s="34"/>
      <c r="AA1840" s="34"/>
      <c r="AB1840" s="34"/>
    </row>
    <row r="1841" spans="1:28">
      <c r="A1841" s="34"/>
      <c r="B1841" s="34"/>
      <c r="C1841" s="34"/>
      <c r="D1841" s="34"/>
      <c r="E1841" s="34"/>
      <c r="F1841" s="34"/>
      <c r="G1841" s="34"/>
      <c r="H1841" s="34"/>
      <c r="I1841" s="34"/>
      <c r="J1841" s="34"/>
      <c r="K1841" s="34"/>
      <c r="L1841" s="34"/>
      <c r="M1841" s="34"/>
      <c r="N1841" s="34"/>
      <c r="O1841" s="34"/>
      <c r="P1841" s="34"/>
      <c r="Q1841" s="34"/>
      <c r="R1841" s="34"/>
      <c r="S1841" s="34"/>
      <c r="T1841" s="34"/>
      <c r="U1841" s="34"/>
      <c r="V1841" s="34"/>
      <c r="W1841" s="34"/>
      <c r="X1841" s="34"/>
      <c r="Y1841" s="34"/>
      <c r="Z1841" s="34"/>
      <c r="AA1841" s="34"/>
      <c r="AB1841" s="34"/>
    </row>
    <row r="1842" spans="1:28">
      <c r="A1842" s="34"/>
      <c r="B1842" s="34"/>
      <c r="C1842" s="34"/>
      <c r="D1842" s="34"/>
      <c r="E1842" s="34"/>
      <c r="F1842" s="34"/>
      <c r="G1842" s="34"/>
      <c r="H1842" s="34"/>
      <c r="I1842" s="34"/>
      <c r="J1842" s="34"/>
      <c r="K1842" s="34"/>
      <c r="L1842" s="34"/>
      <c r="M1842" s="34"/>
      <c r="N1842" s="34"/>
      <c r="O1842" s="34"/>
      <c r="P1842" s="34"/>
      <c r="Q1842" s="34"/>
      <c r="R1842" s="34"/>
      <c r="S1842" s="34"/>
      <c r="T1842" s="34"/>
      <c r="U1842" s="34"/>
      <c r="V1842" s="34"/>
      <c r="W1842" s="34"/>
      <c r="X1842" s="34"/>
      <c r="Y1842" s="34"/>
      <c r="Z1842" s="34"/>
      <c r="AA1842" s="34"/>
      <c r="AB1842" s="34"/>
    </row>
    <row r="1843" spans="1:28">
      <c r="A1843" s="34"/>
      <c r="B1843" s="34"/>
      <c r="C1843" s="34"/>
      <c r="D1843" s="34"/>
      <c r="E1843" s="34"/>
      <c r="F1843" s="34"/>
      <c r="G1843" s="34"/>
      <c r="H1843" s="34"/>
      <c r="I1843" s="34"/>
      <c r="J1843" s="34"/>
      <c r="K1843" s="34"/>
      <c r="L1843" s="34"/>
      <c r="M1843" s="34"/>
      <c r="N1843" s="34"/>
      <c r="O1843" s="34"/>
      <c r="P1843" s="34"/>
      <c r="Q1843" s="34"/>
      <c r="R1843" s="34"/>
      <c r="S1843" s="34"/>
      <c r="T1843" s="34"/>
      <c r="U1843" s="34"/>
      <c r="V1843" s="34"/>
      <c r="W1843" s="34"/>
      <c r="X1843" s="34"/>
      <c r="Y1843" s="34"/>
      <c r="Z1843" s="34"/>
      <c r="AA1843" s="34"/>
      <c r="AB1843" s="34"/>
    </row>
    <row r="1844" spans="1:28">
      <c r="A1844" s="34"/>
      <c r="B1844" s="34"/>
      <c r="C1844" s="34"/>
      <c r="D1844" s="34"/>
      <c r="E1844" s="34"/>
      <c r="F1844" s="34"/>
      <c r="G1844" s="34"/>
      <c r="H1844" s="34"/>
      <c r="I1844" s="34"/>
      <c r="J1844" s="34"/>
      <c r="K1844" s="34"/>
      <c r="L1844" s="34"/>
      <c r="M1844" s="34"/>
      <c r="N1844" s="34"/>
      <c r="O1844" s="34"/>
      <c r="P1844" s="34"/>
      <c r="Q1844" s="34"/>
      <c r="R1844" s="34"/>
      <c r="S1844" s="34"/>
      <c r="T1844" s="34"/>
      <c r="U1844" s="34"/>
      <c r="V1844" s="34"/>
      <c r="W1844" s="34"/>
      <c r="X1844" s="34"/>
      <c r="Y1844" s="34"/>
      <c r="Z1844" s="34"/>
      <c r="AA1844" s="34"/>
      <c r="AB1844" s="34"/>
    </row>
    <row r="1845" spans="1:28">
      <c r="A1845" s="34"/>
      <c r="B1845" s="34"/>
      <c r="C1845" s="34"/>
      <c r="D1845" s="34"/>
      <c r="E1845" s="34"/>
      <c r="F1845" s="34"/>
      <c r="G1845" s="34"/>
      <c r="H1845" s="34"/>
      <c r="I1845" s="34"/>
      <c r="J1845" s="34"/>
      <c r="K1845" s="34"/>
      <c r="L1845" s="34"/>
      <c r="M1845" s="34"/>
      <c r="N1845" s="34"/>
      <c r="O1845" s="34"/>
      <c r="P1845" s="34"/>
      <c r="Q1845" s="34"/>
      <c r="R1845" s="34"/>
      <c r="S1845" s="34"/>
      <c r="T1845" s="34"/>
      <c r="U1845" s="34"/>
      <c r="V1845" s="34"/>
      <c r="W1845" s="34"/>
      <c r="X1845" s="34"/>
      <c r="Y1845" s="34"/>
      <c r="Z1845" s="34"/>
      <c r="AA1845" s="34"/>
      <c r="AB1845" s="34"/>
    </row>
    <row r="1846" spans="1:28">
      <c r="A1846" s="34"/>
      <c r="B1846" s="34"/>
      <c r="C1846" s="34"/>
      <c r="D1846" s="34"/>
      <c r="E1846" s="34"/>
      <c r="F1846" s="34"/>
      <c r="G1846" s="34"/>
      <c r="H1846" s="34"/>
      <c r="I1846" s="34"/>
      <c r="J1846" s="34"/>
      <c r="K1846" s="34"/>
      <c r="L1846" s="34"/>
      <c r="M1846" s="34"/>
      <c r="N1846" s="34"/>
      <c r="O1846" s="34"/>
      <c r="P1846" s="34"/>
      <c r="Q1846" s="34"/>
      <c r="R1846" s="34"/>
      <c r="S1846" s="34"/>
      <c r="T1846" s="34"/>
      <c r="U1846" s="34"/>
      <c r="V1846" s="34"/>
      <c r="W1846" s="34"/>
      <c r="X1846" s="34"/>
      <c r="Y1846" s="34"/>
      <c r="Z1846" s="34"/>
      <c r="AA1846" s="34"/>
      <c r="AB1846" s="34"/>
    </row>
    <row r="1847" spans="1:28">
      <c r="A1847" s="34"/>
      <c r="B1847" s="34"/>
      <c r="C1847" s="34"/>
      <c r="D1847" s="34"/>
      <c r="E1847" s="34"/>
      <c r="F1847" s="34"/>
      <c r="G1847" s="34"/>
      <c r="H1847" s="34"/>
      <c r="I1847" s="34"/>
      <c r="J1847" s="34"/>
      <c r="K1847" s="34"/>
      <c r="L1847" s="34"/>
      <c r="M1847" s="34"/>
      <c r="N1847" s="34"/>
      <c r="O1847" s="34"/>
      <c r="P1847" s="34"/>
      <c r="Q1847" s="34"/>
      <c r="R1847" s="34"/>
      <c r="S1847" s="34"/>
      <c r="T1847" s="34"/>
      <c r="U1847" s="34"/>
      <c r="V1847" s="34"/>
      <c r="W1847" s="34"/>
      <c r="X1847" s="34"/>
      <c r="Y1847" s="34"/>
      <c r="Z1847" s="34"/>
      <c r="AA1847" s="34"/>
      <c r="AB1847" s="34"/>
    </row>
    <row r="1848" spans="1:28">
      <c r="A1848" s="34"/>
      <c r="B1848" s="34"/>
      <c r="C1848" s="34"/>
      <c r="D1848" s="34"/>
      <c r="E1848" s="34"/>
      <c r="F1848" s="34"/>
      <c r="G1848" s="34"/>
      <c r="H1848" s="34"/>
      <c r="I1848" s="34"/>
      <c r="J1848" s="34"/>
      <c r="K1848" s="34"/>
      <c r="L1848" s="34"/>
      <c r="M1848" s="34"/>
      <c r="N1848" s="34"/>
      <c r="O1848" s="34"/>
      <c r="P1848" s="34"/>
      <c r="Q1848" s="34"/>
      <c r="R1848" s="34"/>
      <c r="S1848" s="34"/>
      <c r="T1848" s="34"/>
      <c r="U1848" s="34"/>
      <c r="V1848" s="34"/>
      <c r="W1848" s="34"/>
      <c r="X1848" s="34"/>
      <c r="Y1848" s="34"/>
      <c r="Z1848" s="34"/>
      <c r="AA1848" s="34"/>
      <c r="AB1848" s="34"/>
    </row>
    <row r="1849" spans="1:28">
      <c r="A1849" s="34"/>
      <c r="B1849" s="34"/>
      <c r="C1849" s="34"/>
      <c r="D1849" s="34"/>
      <c r="E1849" s="34"/>
      <c r="F1849" s="34"/>
      <c r="G1849" s="34"/>
      <c r="H1849" s="34"/>
      <c r="I1849" s="34"/>
      <c r="J1849" s="34"/>
      <c r="K1849" s="34"/>
      <c r="L1849" s="34"/>
      <c r="M1849" s="34"/>
      <c r="N1849" s="34"/>
      <c r="O1849" s="34"/>
      <c r="P1849" s="34"/>
      <c r="Q1849" s="34"/>
      <c r="R1849" s="34"/>
      <c r="S1849" s="34"/>
      <c r="T1849" s="34"/>
      <c r="U1849" s="34"/>
      <c r="V1849" s="34"/>
      <c r="W1849" s="34"/>
      <c r="X1849" s="34"/>
      <c r="Y1849" s="34"/>
      <c r="Z1849" s="34"/>
      <c r="AA1849" s="34"/>
      <c r="AB1849" s="34"/>
    </row>
    <row r="1850" spans="1:28">
      <c r="A1850" s="34"/>
      <c r="B1850" s="34"/>
      <c r="C1850" s="34"/>
      <c r="D1850" s="34"/>
      <c r="E1850" s="34"/>
      <c r="F1850" s="34"/>
      <c r="G1850" s="34"/>
      <c r="H1850" s="34"/>
      <c r="I1850" s="34"/>
      <c r="J1850" s="34"/>
      <c r="K1850" s="34"/>
      <c r="L1850" s="34"/>
      <c r="M1850" s="34"/>
      <c r="N1850" s="34"/>
      <c r="O1850" s="34"/>
      <c r="P1850" s="34"/>
      <c r="Q1850" s="34"/>
      <c r="R1850" s="34"/>
      <c r="S1850" s="34"/>
      <c r="T1850" s="34"/>
      <c r="U1850" s="34"/>
      <c r="V1850" s="34"/>
      <c r="W1850" s="34"/>
      <c r="X1850" s="34"/>
      <c r="Y1850" s="34"/>
      <c r="Z1850" s="34"/>
      <c r="AA1850" s="34"/>
      <c r="AB1850" s="34"/>
    </row>
    <row r="1851" spans="1:28">
      <c r="A1851" s="34"/>
      <c r="B1851" s="34"/>
      <c r="C1851" s="34"/>
      <c r="D1851" s="34"/>
      <c r="E1851" s="34"/>
      <c r="F1851" s="34"/>
      <c r="G1851" s="34"/>
      <c r="H1851" s="34"/>
      <c r="I1851" s="34"/>
      <c r="J1851" s="34"/>
      <c r="K1851" s="34"/>
      <c r="L1851" s="34"/>
      <c r="M1851" s="34"/>
      <c r="N1851" s="34"/>
      <c r="O1851" s="34"/>
      <c r="P1851" s="34"/>
      <c r="Q1851" s="34"/>
      <c r="R1851" s="34"/>
      <c r="S1851" s="34"/>
      <c r="T1851" s="34"/>
      <c r="U1851" s="34"/>
      <c r="V1851" s="34"/>
      <c r="W1851" s="34"/>
      <c r="X1851" s="34"/>
      <c r="Y1851" s="34"/>
      <c r="Z1851" s="34"/>
      <c r="AA1851" s="34"/>
      <c r="AB1851" s="34"/>
    </row>
    <row r="1852" spans="1:28">
      <c r="A1852" s="34"/>
      <c r="B1852" s="34"/>
      <c r="C1852" s="34"/>
      <c r="D1852" s="34"/>
      <c r="E1852" s="34"/>
      <c r="F1852" s="34"/>
      <c r="G1852" s="34"/>
      <c r="H1852" s="34"/>
      <c r="I1852" s="34"/>
      <c r="J1852" s="34"/>
      <c r="K1852" s="34"/>
      <c r="L1852" s="34"/>
      <c r="M1852" s="34"/>
      <c r="N1852" s="34"/>
      <c r="O1852" s="34"/>
      <c r="P1852" s="34"/>
      <c r="Q1852" s="34"/>
      <c r="R1852" s="34"/>
      <c r="S1852" s="34"/>
      <c r="T1852" s="34"/>
      <c r="U1852" s="34"/>
      <c r="V1852" s="34"/>
      <c r="W1852" s="34"/>
      <c r="X1852" s="34"/>
      <c r="Y1852" s="34"/>
      <c r="Z1852" s="34"/>
      <c r="AA1852" s="34"/>
      <c r="AB1852" s="34"/>
    </row>
    <row r="1853" spans="1:28">
      <c r="A1853" s="34"/>
      <c r="B1853" s="34"/>
      <c r="C1853" s="34"/>
      <c r="D1853" s="34"/>
      <c r="E1853" s="34"/>
      <c r="F1853" s="34"/>
      <c r="G1853" s="34"/>
      <c r="H1853" s="34"/>
      <c r="I1853" s="34"/>
      <c r="J1853" s="34"/>
      <c r="K1853" s="34"/>
      <c r="L1853" s="34"/>
      <c r="M1853" s="34"/>
      <c r="N1853" s="34"/>
      <c r="O1853" s="34"/>
      <c r="P1853" s="34"/>
      <c r="Q1853" s="34"/>
      <c r="R1853" s="34"/>
      <c r="S1853" s="34"/>
      <c r="T1853" s="34"/>
      <c r="U1853" s="34"/>
      <c r="V1853" s="34"/>
      <c r="W1853" s="34"/>
      <c r="X1853" s="34"/>
      <c r="Y1853" s="34"/>
      <c r="Z1853" s="34"/>
      <c r="AA1853" s="34"/>
      <c r="AB1853" s="34"/>
    </row>
    <row r="1854" spans="1:28">
      <c r="A1854" s="34"/>
      <c r="B1854" s="34"/>
      <c r="C1854" s="34"/>
      <c r="D1854" s="34"/>
      <c r="E1854" s="34"/>
      <c r="F1854" s="34"/>
      <c r="G1854" s="34"/>
      <c r="H1854" s="34"/>
      <c r="I1854" s="34"/>
      <c r="J1854" s="34"/>
      <c r="K1854" s="34"/>
      <c r="L1854" s="34"/>
      <c r="M1854" s="34"/>
      <c r="N1854" s="34"/>
      <c r="O1854" s="34"/>
      <c r="P1854" s="34"/>
      <c r="Q1854" s="34"/>
      <c r="R1854" s="34"/>
      <c r="S1854" s="34"/>
      <c r="T1854" s="34"/>
      <c r="U1854" s="34"/>
      <c r="V1854" s="34"/>
      <c r="W1854" s="34"/>
      <c r="X1854" s="34"/>
      <c r="Y1854" s="34"/>
      <c r="Z1854" s="34"/>
      <c r="AA1854" s="34"/>
      <c r="AB1854" s="34"/>
    </row>
    <row r="1855" spans="1:28">
      <c r="A1855" s="34"/>
      <c r="B1855" s="34"/>
      <c r="C1855" s="34"/>
      <c r="D1855" s="34"/>
      <c r="E1855" s="34"/>
      <c r="F1855" s="34"/>
      <c r="G1855" s="34"/>
      <c r="H1855" s="34"/>
      <c r="I1855" s="34"/>
      <c r="J1855" s="34"/>
      <c r="K1855" s="34"/>
      <c r="L1855" s="34"/>
      <c r="M1855" s="34"/>
      <c r="N1855" s="34"/>
      <c r="O1855" s="34"/>
      <c r="P1855" s="34"/>
      <c r="Q1855" s="34"/>
      <c r="R1855" s="34"/>
      <c r="S1855" s="34"/>
      <c r="T1855" s="34"/>
      <c r="U1855" s="34"/>
      <c r="V1855" s="34"/>
      <c r="W1855" s="34"/>
      <c r="X1855" s="34"/>
      <c r="Y1855" s="34"/>
      <c r="Z1855" s="34"/>
      <c r="AA1855" s="34"/>
      <c r="AB1855" s="34"/>
    </row>
    <row r="1856" spans="1:28">
      <c r="A1856" s="34"/>
      <c r="B1856" s="34"/>
      <c r="C1856" s="34"/>
      <c r="D1856" s="34"/>
      <c r="E1856" s="34"/>
      <c r="F1856" s="34"/>
      <c r="G1856" s="34"/>
      <c r="H1856" s="34"/>
      <c r="I1856" s="34"/>
      <c r="J1856" s="34"/>
      <c r="K1856" s="34"/>
      <c r="L1856" s="34"/>
      <c r="M1856" s="34"/>
      <c r="N1856" s="34"/>
      <c r="O1856" s="34"/>
      <c r="P1856" s="34"/>
      <c r="Q1856" s="34"/>
      <c r="R1856" s="34"/>
      <c r="S1856" s="34"/>
      <c r="T1856" s="34"/>
      <c r="U1856" s="34"/>
      <c r="V1856" s="34"/>
      <c r="W1856" s="34"/>
      <c r="X1856" s="34"/>
      <c r="Y1856" s="34"/>
      <c r="Z1856" s="34"/>
      <c r="AA1856" s="34"/>
      <c r="AB1856" s="34"/>
    </row>
    <row r="1857" spans="1:28">
      <c r="A1857" s="34"/>
      <c r="B1857" s="34"/>
      <c r="C1857" s="34"/>
      <c r="D1857" s="34"/>
      <c r="E1857" s="34"/>
      <c r="F1857" s="34"/>
      <c r="G1857" s="34"/>
      <c r="H1857" s="34"/>
      <c r="I1857" s="34"/>
      <c r="J1857" s="34"/>
      <c r="K1857" s="34"/>
      <c r="L1857" s="34"/>
      <c r="M1857" s="34"/>
      <c r="N1857" s="34"/>
      <c r="O1857" s="34"/>
      <c r="P1857" s="34"/>
      <c r="Q1857" s="34"/>
      <c r="R1857" s="34"/>
      <c r="S1857" s="34"/>
      <c r="T1857" s="34"/>
      <c r="U1857" s="34"/>
      <c r="V1857" s="34"/>
      <c r="W1857" s="34"/>
      <c r="X1857" s="34"/>
      <c r="Y1857" s="34"/>
      <c r="Z1857" s="34"/>
      <c r="AA1857" s="34"/>
      <c r="AB1857" s="34"/>
    </row>
    <row r="1858" spans="1:28">
      <c r="A1858" s="34"/>
      <c r="B1858" s="34"/>
      <c r="C1858" s="34"/>
      <c r="D1858" s="34"/>
      <c r="E1858" s="34"/>
      <c r="F1858" s="34"/>
      <c r="G1858" s="34"/>
      <c r="H1858" s="34"/>
      <c r="I1858" s="34"/>
      <c r="J1858" s="34"/>
      <c r="K1858" s="34"/>
      <c r="L1858" s="34"/>
      <c r="M1858" s="34"/>
      <c r="N1858" s="34"/>
      <c r="O1858" s="34"/>
      <c r="P1858" s="34"/>
      <c r="Q1858" s="34"/>
      <c r="R1858" s="34"/>
      <c r="S1858" s="34"/>
      <c r="T1858" s="34"/>
      <c r="U1858" s="34"/>
      <c r="V1858" s="34"/>
      <c r="W1858" s="34"/>
      <c r="X1858" s="34"/>
      <c r="Y1858" s="34"/>
      <c r="Z1858" s="34"/>
      <c r="AA1858" s="34"/>
      <c r="AB1858" s="34"/>
    </row>
    <row r="1859" spans="1:28">
      <c r="A1859" s="34"/>
      <c r="B1859" s="34"/>
      <c r="C1859" s="34"/>
      <c r="D1859" s="34"/>
      <c r="E1859" s="34"/>
      <c r="F1859" s="34"/>
      <c r="G1859" s="34"/>
      <c r="H1859" s="34"/>
      <c r="I1859" s="34"/>
      <c r="J1859" s="34"/>
      <c r="K1859" s="34"/>
      <c r="L1859" s="34"/>
      <c r="M1859" s="34"/>
      <c r="N1859" s="34"/>
      <c r="O1859" s="34"/>
      <c r="P1859" s="34"/>
      <c r="Q1859" s="34"/>
      <c r="R1859" s="34"/>
      <c r="S1859" s="34"/>
      <c r="T1859" s="34"/>
      <c r="U1859" s="34"/>
      <c r="V1859" s="34"/>
      <c r="W1859" s="34"/>
      <c r="X1859" s="34"/>
      <c r="Y1859" s="34"/>
      <c r="Z1859" s="34"/>
      <c r="AA1859" s="34"/>
      <c r="AB1859" s="34"/>
    </row>
    <row r="1860" spans="1:28">
      <c r="A1860" s="34"/>
      <c r="B1860" s="34"/>
      <c r="C1860" s="34"/>
      <c r="D1860" s="34"/>
      <c r="E1860" s="34"/>
      <c r="F1860" s="34"/>
      <c r="G1860" s="34"/>
      <c r="H1860" s="34"/>
      <c r="I1860" s="34"/>
      <c r="J1860" s="34"/>
      <c r="K1860" s="34"/>
      <c r="L1860" s="34"/>
      <c r="M1860" s="34"/>
      <c r="N1860" s="34"/>
      <c r="O1860" s="34"/>
      <c r="P1860" s="34"/>
      <c r="Q1860" s="34"/>
      <c r="R1860" s="34"/>
      <c r="S1860" s="34"/>
      <c r="T1860" s="34"/>
      <c r="U1860" s="34"/>
      <c r="V1860" s="34"/>
      <c r="W1860" s="34"/>
      <c r="X1860" s="34"/>
      <c r="Y1860" s="34"/>
      <c r="Z1860" s="34"/>
      <c r="AA1860" s="34"/>
      <c r="AB1860" s="34"/>
    </row>
    <row r="1861" spans="1:28">
      <c r="A1861" s="34"/>
      <c r="B1861" s="34"/>
      <c r="C1861" s="34"/>
      <c r="D1861" s="34"/>
      <c r="E1861" s="34"/>
      <c r="F1861" s="34"/>
      <c r="G1861" s="34"/>
      <c r="H1861" s="34"/>
      <c r="I1861" s="34"/>
      <c r="J1861" s="34"/>
      <c r="K1861" s="34"/>
      <c r="L1861" s="34"/>
      <c r="M1861" s="34"/>
      <c r="N1861" s="34"/>
      <c r="O1861" s="34"/>
      <c r="P1861" s="34"/>
      <c r="Q1861" s="34"/>
      <c r="R1861" s="34"/>
      <c r="S1861" s="34"/>
      <c r="T1861" s="34"/>
      <c r="U1861" s="34"/>
      <c r="V1861" s="34"/>
      <c r="W1861" s="34"/>
      <c r="X1861" s="34"/>
      <c r="Y1861" s="34"/>
      <c r="Z1861" s="34"/>
      <c r="AA1861" s="34"/>
      <c r="AB1861" s="34"/>
    </row>
    <row r="1862" spans="1:28">
      <c r="A1862" s="34"/>
      <c r="B1862" s="34"/>
      <c r="C1862" s="34"/>
      <c r="D1862" s="34"/>
      <c r="E1862" s="34"/>
      <c r="F1862" s="34"/>
      <c r="G1862" s="34"/>
      <c r="H1862" s="34"/>
      <c r="I1862" s="34"/>
      <c r="J1862" s="34"/>
      <c r="K1862" s="34"/>
      <c r="L1862" s="34"/>
      <c r="M1862" s="34"/>
      <c r="N1862" s="34"/>
      <c r="O1862" s="34"/>
      <c r="P1862" s="34"/>
      <c r="Q1862" s="34"/>
      <c r="R1862" s="34"/>
      <c r="S1862" s="34"/>
      <c r="T1862" s="34"/>
      <c r="U1862" s="34"/>
      <c r="V1862" s="34"/>
      <c r="W1862" s="34"/>
      <c r="X1862" s="34"/>
      <c r="Y1862" s="34"/>
      <c r="Z1862" s="34"/>
      <c r="AA1862" s="34"/>
      <c r="AB1862" s="34"/>
    </row>
    <row r="1863" spans="1:28">
      <c r="A1863" s="34"/>
      <c r="B1863" s="34"/>
      <c r="C1863" s="34"/>
      <c r="D1863" s="34"/>
      <c r="E1863" s="34"/>
      <c r="F1863" s="34"/>
      <c r="G1863" s="34"/>
      <c r="H1863" s="34"/>
      <c r="I1863" s="34"/>
      <c r="J1863" s="34"/>
      <c r="K1863" s="34"/>
      <c r="L1863" s="34"/>
      <c r="M1863" s="34"/>
      <c r="N1863" s="34"/>
      <c r="O1863" s="34"/>
      <c r="P1863" s="34"/>
      <c r="Q1863" s="34"/>
      <c r="R1863" s="34"/>
      <c r="S1863" s="34"/>
      <c r="T1863" s="34"/>
      <c r="U1863" s="34"/>
      <c r="V1863" s="34"/>
      <c r="W1863" s="34"/>
      <c r="X1863" s="34"/>
      <c r="Y1863" s="34"/>
      <c r="Z1863" s="34"/>
      <c r="AA1863" s="34"/>
      <c r="AB1863" s="34"/>
    </row>
    <row r="1864" spans="1:28">
      <c r="A1864" s="34"/>
      <c r="B1864" s="34"/>
      <c r="C1864" s="34"/>
      <c r="D1864" s="34"/>
      <c r="E1864" s="34"/>
      <c r="F1864" s="34"/>
      <c r="G1864" s="34"/>
      <c r="H1864" s="34"/>
      <c r="I1864" s="34"/>
      <c r="J1864" s="34"/>
      <c r="K1864" s="34"/>
      <c r="L1864" s="34"/>
      <c r="M1864" s="34"/>
      <c r="N1864" s="34"/>
      <c r="O1864" s="34"/>
      <c r="P1864" s="34"/>
      <c r="Q1864" s="34"/>
      <c r="R1864" s="34"/>
      <c r="S1864" s="34"/>
      <c r="T1864" s="34"/>
      <c r="U1864" s="34"/>
      <c r="V1864" s="34"/>
      <c r="W1864" s="34"/>
      <c r="X1864" s="34"/>
      <c r="Y1864" s="34"/>
      <c r="Z1864" s="34"/>
      <c r="AA1864" s="34"/>
      <c r="AB1864" s="34"/>
    </row>
    <row r="1865" spans="1:28">
      <c r="A1865" s="34"/>
      <c r="B1865" s="34"/>
      <c r="C1865" s="34"/>
      <c r="D1865" s="34"/>
      <c r="E1865" s="34"/>
      <c r="F1865" s="34"/>
      <c r="G1865" s="34"/>
      <c r="H1865" s="34"/>
      <c r="I1865" s="34"/>
      <c r="J1865" s="34"/>
      <c r="K1865" s="34"/>
      <c r="L1865" s="34"/>
      <c r="M1865" s="34"/>
      <c r="N1865" s="34"/>
      <c r="O1865" s="34"/>
      <c r="P1865" s="34"/>
      <c r="Q1865" s="34"/>
      <c r="R1865" s="34"/>
      <c r="S1865" s="34"/>
      <c r="T1865" s="34"/>
      <c r="U1865" s="34"/>
      <c r="V1865" s="34"/>
      <c r="W1865" s="34"/>
      <c r="X1865" s="34"/>
      <c r="Y1865" s="34"/>
      <c r="Z1865" s="34"/>
      <c r="AA1865" s="34"/>
      <c r="AB1865" s="34"/>
    </row>
    <row r="1866" spans="1:28">
      <c r="A1866" s="34"/>
      <c r="B1866" s="34"/>
      <c r="C1866" s="34"/>
      <c r="D1866" s="34"/>
      <c r="E1866" s="34"/>
      <c r="F1866" s="34"/>
      <c r="G1866" s="34"/>
      <c r="H1866" s="34"/>
      <c r="I1866" s="34"/>
      <c r="J1866" s="34"/>
      <c r="K1866" s="34"/>
      <c r="L1866" s="34"/>
      <c r="M1866" s="34"/>
      <c r="N1866" s="34"/>
      <c r="O1866" s="34"/>
      <c r="P1866" s="34"/>
      <c r="Q1866" s="34"/>
      <c r="R1866" s="34"/>
      <c r="S1866" s="34"/>
      <c r="T1866" s="34"/>
      <c r="U1866" s="34"/>
      <c r="V1866" s="34"/>
      <c r="W1866" s="34"/>
      <c r="X1866" s="34"/>
      <c r="Y1866" s="34"/>
      <c r="Z1866" s="34"/>
      <c r="AA1866" s="34"/>
      <c r="AB1866" s="34"/>
    </row>
    <row r="1867" spans="1:28">
      <c r="A1867" s="34"/>
      <c r="B1867" s="34"/>
      <c r="C1867" s="34"/>
      <c r="D1867" s="34"/>
      <c r="E1867" s="34"/>
      <c r="F1867" s="34"/>
      <c r="G1867" s="34"/>
      <c r="H1867" s="34"/>
      <c r="I1867" s="34"/>
      <c r="J1867" s="34"/>
      <c r="K1867" s="34"/>
      <c r="L1867" s="34"/>
      <c r="M1867" s="34"/>
      <c r="N1867" s="34"/>
      <c r="O1867" s="34"/>
      <c r="P1867" s="34"/>
      <c r="Q1867" s="34"/>
      <c r="R1867" s="34"/>
      <c r="S1867" s="34"/>
      <c r="T1867" s="34"/>
      <c r="U1867" s="34"/>
      <c r="V1867" s="34"/>
      <c r="W1867" s="34"/>
      <c r="X1867" s="34"/>
      <c r="Y1867" s="34"/>
      <c r="Z1867" s="34"/>
      <c r="AA1867" s="34"/>
      <c r="AB1867" s="34"/>
    </row>
    <row r="1868" spans="1:28">
      <c r="A1868" s="34"/>
      <c r="B1868" s="34"/>
      <c r="C1868" s="34"/>
      <c r="D1868" s="34"/>
      <c r="E1868" s="34"/>
      <c r="F1868" s="34"/>
      <c r="G1868" s="34"/>
      <c r="H1868" s="34"/>
      <c r="I1868" s="34"/>
      <c r="J1868" s="34"/>
      <c r="K1868" s="34"/>
      <c r="L1868" s="34"/>
      <c r="M1868" s="34"/>
      <c r="N1868" s="34"/>
      <c r="O1868" s="34"/>
      <c r="P1868" s="34"/>
      <c r="Q1868" s="34"/>
      <c r="R1868" s="34"/>
      <c r="S1868" s="34"/>
      <c r="T1868" s="34"/>
      <c r="U1868" s="34"/>
      <c r="V1868" s="34"/>
      <c r="W1868" s="34"/>
      <c r="X1868" s="34"/>
      <c r="Y1868" s="34"/>
      <c r="Z1868" s="34"/>
      <c r="AA1868" s="34"/>
      <c r="AB1868" s="34"/>
    </row>
    <row r="1869" spans="1:28">
      <c r="A1869" s="34"/>
      <c r="B1869" s="34"/>
      <c r="C1869" s="34"/>
      <c r="D1869" s="34"/>
      <c r="E1869" s="34"/>
      <c r="F1869" s="34"/>
      <c r="G1869" s="34"/>
      <c r="H1869" s="34"/>
      <c r="I1869" s="34"/>
      <c r="J1869" s="34"/>
      <c r="K1869" s="34"/>
      <c r="L1869" s="34"/>
      <c r="M1869" s="34"/>
      <c r="N1869" s="34"/>
      <c r="O1869" s="34"/>
      <c r="P1869" s="34"/>
      <c r="Q1869" s="34"/>
      <c r="R1869" s="34"/>
      <c r="S1869" s="34"/>
      <c r="T1869" s="34"/>
      <c r="U1869" s="34"/>
      <c r="V1869" s="34"/>
      <c r="W1869" s="34"/>
      <c r="X1869" s="34"/>
      <c r="Y1869" s="34"/>
      <c r="Z1869" s="34"/>
      <c r="AA1869" s="34"/>
      <c r="AB1869" s="34"/>
    </row>
    <row r="1870" spans="1:28">
      <c r="A1870" s="34"/>
      <c r="B1870" s="34"/>
      <c r="C1870" s="34"/>
      <c r="D1870" s="34"/>
      <c r="E1870" s="34"/>
      <c r="F1870" s="34"/>
      <c r="G1870" s="34"/>
      <c r="H1870" s="34"/>
      <c r="I1870" s="34"/>
      <c r="J1870" s="34"/>
      <c r="K1870" s="34"/>
      <c r="L1870" s="34"/>
      <c r="M1870" s="34"/>
      <c r="N1870" s="34"/>
      <c r="O1870" s="34"/>
      <c r="P1870" s="34"/>
      <c r="Q1870" s="34"/>
      <c r="R1870" s="34"/>
      <c r="S1870" s="34"/>
      <c r="T1870" s="34"/>
      <c r="U1870" s="34"/>
      <c r="V1870" s="34"/>
      <c r="W1870" s="34"/>
      <c r="X1870" s="34"/>
      <c r="Y1870" s="34"/>
      <c r="Z1870" s="34"/>
      <c r="AA1870" s="34"/>
      <c r="AB1870" s="34"/>
    </row>
    <row r="1871" spans="1:28">
      <c r="A1871" s="34"/>
      <c r="B1871" s="34"/>
      <c r="C1871" s="34"/>
      <c r="D1871" s="34"/>
      <c r="E1871" s="34"/>
      <c r="F1871" s="34"/>
      <c r="G1871" s="34"/>
      <c r="H1871" s="34"/>
      <c r="I1871" s="34"/>
      <c r="J1871" s="34"/>
      <c r="K1871" s="34"/>
      <c r="L1871" s="34"/>
      <c r="M1871" s="34"/>
      <c r="N1871" s="34"/>
      <c r="O1871" s="34"/>
      <c r="P1871" s="34"/>
      <c r="Q1871" s="34"/>
      <c r="R1871" s="34"/>
      <c r="S1871" s="34"/>
      <c r="T1871" s="34"/>
      <c r="U1871" s="34"/>
      <c r="V1871" s="34"/>
      <c r="W1871" s="34"/>
      <c r="X1871" s="34"/>
      <c r="Y1871" s="34"/>
      <c r="Z1871" s="34"/>
      <c r="AA1871" s="34"/>
      <c r="AB1871" s="34"/>
    </row>
    <row r="1872" spans="1:28">
      <c r="A1872" s="34"/>
      <c r="B1872" s="34"/>
      <c r="C1872" s="34"/>
      <c r="D1872" s="34"/>
      <c r="E1872" s="34"/>
      <c r="F1872" s="34"/>
      <c r="G1872" s="34"/>
      <c r="H1872" s="34"/>
      <c r="I1872" s="34"/>
      <c r="J1872" s="34"/>
      <c r="K1872" s="34"/>
      <c r="L1872" s="34"/>
      <c r="M1872" s="34"/>
      <c r="N1872" s="34"/>
      <c r="O1872" s="34"/>
      <c r="P1872" s="34"/>
      <c r="Q1872" s="34"/>
      <c r="R1872" s="34"/>
      <c r="S1872" s="34"/>
      <c r="T1872" s="34"/>
      <c r="U1872" s="34"/>
      <c r="V1872" s="34"/>
      <c r="W1872" s="34"/>
      <c r="X1872" s="34"/>
      <c r="Y1872" s="34"/>
      <c r="Z1872" s="34"/>
      <c r="AA1872" s="34"/>
      <c r="AB1872" s="34"/>
    </row>
    <row r="1873" spans="1:28">
      <c r="A1873" s="34"/>
      <c r="B1873" s="34"/>
      <c r="C1873" s="34"/>
      <c r="D1873" s="34"/>
      <c r="E1873" s="34"/>
      <c r="F1873" s="34"/>
      <c r="G1873" s="34"/>
      <c r="H1873" s="34"/>
      <c r="I1873" s="34"/>
      <c r="J1873" s="34"/>
      <c r="K1873" s="34"/>
      <c r="L1873" s="34"/>
      <c r="M1873" s="34"/>
      <c r="N1873" s="34"/>
      <c r="O1873" s="34"/>
      <c r="P1873" s="34"/>
      <c r="Q1873" s="34"/>
      <c r="R1873" s="34"/>
      <c r="S1873" s="34"/>
      <c r="T1873" s="34"/>
      <c r="U1873" s="34"/>
      <c r="V1873" s="34"/>
      <c r="W1873" s="34"/>
      <c r="X1873" s="34"/>
      <c r="Y1873" s="34"/>
      <c r="Z1873" s="34"/>
      <c r="AA1873" s="34"/>
      <c r="AB1873" s="34"/>
    </row>
    <row r="1874" spans="1:28">
      <c r="A1874" s="34"/>
      <c r="B1874" s="34"/>
      <c r="C1874" s="34"/>
      <c r="D1874" s="34"/>
      <c r="E1874" s="34"/>
      <c r="F1874" s="34"/>
      <c r="G1874" s="34"/>
      <c r="H1874" s="34"/>
      <c r="I1874" s="34"/>
      <c r="J1874" s="34"/>
      <c r="K1874" s="34"/>
      <c r="L1874" s="34"/>
      <c r="M1874" s="34"/>
      <c r="N1874" s="34"/>
      <c r="O1874" s="34"/>
      <c r="P1874" s="34"/>
      <c r="Q1874" s="34"/>
      <c r="R1874" s="34"/>
      <c r="S1874" s="34"/>
      <c r="T1874" s="34"/>
      <c r="U1874" s="34"/>
      <c r="V1874" s="34"/>
      <c r="W1874" s="34"/>
      <c r="X1874" s="34"/>
      <c r="Y1874" s="34"/>
      <c r="Z1874" s="34"/>
      <c r="AA1874" s="34"/>
      <c r="AB1874" s="34"/>
    </row>
    <row r="1875" spans="1:28">
      <c r="A1875" s="34"/>
      <c r="B1875" s="34"/>
      <c r="C1875" s="34"/>
      <c r="D1875" s="34"/>
      <c r="E1875" s="34"/>
      <c r="F1875" s="34"/>
      <c r="G1875" s="34"/>
      <c r="H1875" s="34"/>
      <c r="I1875" s="34"/>
      <c r="J1875" s="34"/>
      <c r="K1875" s="34"/>
      <c r="L1875" s="34"/>
      <c r="M1875" s="34"/>
      <c r="N1875" s="34"/>
      <c r="O1875" s="34"/>
      <c r="P1875" s="34"/>
      <c r="Q1875" s="34"/>
      <c r="R1875" s="34"/>
      <c r="S1875" s="34"/>
      <c r="T1875" s="34"/>
      <c r="U1875" s="34"/>
      <c r="V1875" s="34"/>
      <c r="W1875" s="34"/>
      <c r="X1875" s="34"/>
      <c r="Y1875" s="34"/>
      <c r="Z1875" s="34"/>
      <c r="AA1875" s="34"/>
      <c r="AB1875" s="34"/>
    </row>
    <row r="1876" spans="1:28">
      <c r="A1876" s="34"/>
      <c r="B1876" s="34"/>
      <c r="C1876" s="34"/>
      <c r="D1876" s="34"/>
      <c r="E1876" s="34"/>
      <c r="F1876" s="34"/>
      <c r="G1876" s="34"/>
      <c r="H1876" s="34"/>
      <c r="I1876" s="34"/>
      <c r="J1876" s="34"/>
      <c r="K1876" s="34"/>
      <c r="L1876" s="34"/>
      <c r="M1876" s="34"/>
      <c r="N1876" s="34"/>
      <c r="O1876" s="34"/>
      <c r="P1876" s="34"/>
      <c r="Q1876" s="34"/>
      <c r="R1876" s="34"/>
      <c r="S1876" s="34"/>
      <c r="T1876" s="34"/>
      <c r="U1876" s="34"/>
      <c r="V1876" s="34"/>
      <c r="W1876" s="34"/>
      <c r="X1876" s="34"/>
      <c r="Y1876" s="34"/>
      <c r="Z1876" s="34"/>
      <c r="AA1876" s="34"/>
      <c r="AB1876" s="34"/>
    </row>
    <row r="1877" spans="1:28">
      <c r="A1877" s="34"/>
      <c r="B1877" s="34"/>
      <c r="C1877" s="34"/>
      <c r="D1877" s="34"/>
      <c r="E1877" s="34"/>
      <c r="F1877" s="34"/>
      <c r="G1877" s="34"/>
      <c r="H1877" s="34"/>
      <c r="I1877" s="34"/>
      <c r="J1877" s="34"/>
      <c r="K1877" s="34"/>
      <c r="L1877" s="34"/>
      <c r="M1877" s="34"/>
      <c r="N1877" s="34"/>
      <c r="O1877" s="34"/>
      <c r="P1877" s="34"/>
      <c r="Q1877" s="34"/>
      <c r="R1877" s="34"/>
      <c r="S1877" s="34"/>
      <c r="T1877" s="34"/>
      <c r="U1877" s="34"/>
      <c r="V1877" s="34"/>
      <c r="W1877" s="34"/>
      <c r="X1877" s="34"/>
      <c r="Y1877" s="34"/>
      <c r="Z1877" s="34"/>
      <c r="AA1877" s="34"/>
      <c r="AB1877" s="34"/>
    </row>
    <row r="1878" spans="1:28">
      <c r="A1878" s="34"/>
      <c r="B1878" s="34"/>
      <c r="C1878" s="34"/>
      <c r="D1878" s="34"/>
      <c r="E1878" s="34"/>
      <c r="F1878" s="34"/>
      <c r="G1878" s="34"/>
      <c r="H1878" s="34"/>
      <c r="I1878" s="34"/>
      <c r="J1878" s="34"/>
      <c r="K1878" s="34"/>
      <c r="L1878" s="34"/>
      <c r="M1878" s="34"/>
      <c r="N1878" s="34"/>
      <c r="O1878" s="34"/>
      <c r="P1878" s="34"/>
      <c r="Q1878" s="34"/>
      <c r="R1878" s="34"/>
      <c r="S1878" s="34"/>
      <c r="T1878" s="34"/>
      <c r="U1878" s="34"/>
      <c r="V1878" s="34"/>
      <c r="W1878" s="34"/>
      <c r="X1878" s="34"/>
      <c r="Y1878" s="34"/>
      <c r="Z1878" s="34"/>
      <c r="AA1878" s="34"/>
      <c r="AB1878" s="34"/>
    </row>
    <row r="1879" spans="1:28">
      <c r="A1879" s="34"/>
      <c r="B1879" s="34"/>
      <c r="C1879" s="34"/>
      <c r="D1879" s="34"/>
      <c r="E1879" s="34"/>
      <c r="F1879" s="34"/>
      <c r="G1879" s="34"/>
      <c r="H1879" s="34"/>
      <c r="I1879" s="34"/>
      <c r="J1879" s="34"/>
      <c r="K1879" s="34"/>
      <c r="L1879" s="34"/>
      <c r="M1879" s="34"/>
      <c r="N1879" s="34"/>
      <c r="O1879" s="34"/>
      <c r="P1879" s="34"/>
      <c r="Q1879" s="34"/>
      <c r="R1879" s="34"/>
      <c r="S1879" s="34"/>
      <c r="T1879" s="34"/>
      <c r="U1879" s="34"/>
      <c r="V1879" s="34"/>
      <c r="W1879" s="34"/>
      <c r="X1879" s="34"/>
      <c r="Y1879" s="34"/>
      <c r="Z1879" s="34"/>
      <c r="AA1879" s="34"/>
      <c r="AB1879" s="34"/>
    </row>
    <row r="1880" spans="1:28">
      <c r="A1880" s="34"/>
      <c r="B1880" s="34"/>
      <c r="C1880" s="34"/>
      <c r="D1880" s="34"/>
      <c r="E1880" s="34"/>
      <c r="F1880" s="34"/>
      <c r="G1880" s="34"/>
      <c r="H1880" s="34"/>
      <c r="I1880" s="34"/>
      <c r="J1880" s="34"/>
      <c r="K1880" s="34"/>
      <c r="L1880" s="34"/>
      <c r="M1880" s="34"/>
      <c r="N1880" s="34"/>
      <c r="O1880" s="34"/>
      <c r="P1880" s="34"/>
      <c r="Q1880" s="34"/>
      <c r="R1880" s="34"/>
      <c r="S1880" s="34"/>
      <c r="T1880" s="34"/>
      <c r="U1880" s="34"/>
      <c r="V1880" s="34"/>
      <c r="W1880" s="34"/>
      <c r="X1880" s="34"/>
      <c r="Y1880" s="34"/>
      <c r="Z1880" s="34"/>
      <c r="AA1880" s="34"/>
      <c r="AB1880" s="34"/>
    </row>
    <row r="1881" spans="1:28">
      <c r="A1881" s="34"/>
      <c r="B1881" s="34"/>
      <c r="C1881" s="34"/>
      <c r="D1881" s="34"/>
      <c r="E1881" s="34"/>
      <c r="F1881" s="34"/>
      <c r="G1881" s="34"/>
      <c r="H1881" s="34"/>
      <c r="I1881" s="34"/>
      <c r="J1881" s="34"/>
      <c r="K1881" s="34"/>
      <c r="L1881" s="34"/>
      <c r="M1881" s="34"/>
      <c r="N1881" s="34"/>
      <c r="O1881" s="34"/>
      <c r="P1881" s="34"/>
      <c r="Q1881" s="34"/>
      <c r="R1881" s="34"/>
      <c r="S1881" s="34"/>
      <c r="T1881" s="34"/>
      <c r="U1881" s="34"/>
      <c r="V1881" s="34"/>
      <c r="W1881" s="34"/>
      <c r="X1881" s="34"/>
      <c r="Y1881" s="34"/>
      <c r="Z1881" s="34"/>
      <c r="AA1881" s="34"/>
      <c r="AB1881" s="34"/>
    </row>
    <row r="1882" spans="1:28">
      <c r="A1882" s="34"/>
      <c r="B1882" s="34"/>
      <c r="C1882" s="34"/>
      <c r="D1882" s="34"/>
      <c r="E1882" s="34"/>
      <c r="F1882" s="34"/>
      <c r="G1882" s="34"/>
      <c r="H1882" s="34"/>
      <c r="I1882" s="34"/>
      <c r="J1882" s="34"/>
      <c r="K1882" s="34"/>
      <c r="L1882" s="34"/>
      <c r="M1882" s="34"/>
      <c r="N1882" s="34"/>
      <c r="O1882" s="34"/>
      <c r="P1882" s="34"/>
      <c r="Q1882" s="34"/>
      <c r="R1882" s="34"/>
      <c r="S1882" s="34"/>
      <c r="T1882" s="34"/>
      <c r="U1882" s="34"/>
      <c r="V1882" s="34"/>
      <c r="W1882" s="34"/>
      <c r="X1882" s="34"/>
      <c r="Y1882" s="34"/>
      <c r="Z1882" s="34"/>
      <c r="AA1882" s="34"/>
      <c r="AB1882" s="34"/>
    </row>
    <row r="1883" spans="1:28">
      <c r="A1883" s="34"/>
      <c r="B1883" s="34"/>
      <c r="C1883" s="34"/>
      <c r="D1883" s="34"/>
      <c r="E1883" s="34"/>
      <c r="F1883" s="34"/>
      <c r="G1883" s="34"/>
      <c r="H1883" s="34"/>
      <c r="I1883" s="34"/>
      <c r="J1883" s="34"/>
      <c r="K1883" s="34"/>
      <c r="L1883" s="34"/>
      <c r="M1883" s="34"/>
      <c r="N1883" s="34"/>
      <c r="O1883" s="34"/>
      <c r="P1883" s="34"/>
      <c r="Q1883" s="34"/>
      <c r="R1883" s="34"/>
      <c r="S1883" s="34"/>
      <c r="T1883" s="34"/>
      <c r="U1883" s="34"/>
      <c r="V1883" s="34"/>
      <c r="W1883" s="34"/>
      <c r="X1883" s="34"/>
      <c r="Y1883" s="34"/>
      <c r="Z1883" s="34"/>
      <c r="AA1883" s="34"/>
      <c r="AB1883" s="34"/>
    </row>
    <row r="1884" spans="1:28">
      <c r="A1884" s="34"/>
      <c r="B1884" s="34"/>
      <c r="C1884" s="34"/>
      <c r="D1884" s="34"/>
      <c r="E1884" s="34"/>
      <c r="F1884" s="34"/>
      <c r="G1884" s="34"/>
      <c r="H1884" s="34"/>
      <c r="I1884" s="34"/>
      <c r="J1884" s="34"/>
      <c r="K1884" s="34"/>
      <c r="L1884" s="34"/>
      <c r="M1884" s="34"/>
      <c r="N1884" s="34"/>
      <c r="O1884" s="34"/>
      <c r="P1884" s="34"/>
      <c r="Q1884" s="34"/>
      <c r="R1884" s="34"/>
      <c r="S1884" s="34"/>
      <c r="T1884" s="34"/>
      <c r="U1884" s="34"/>
      <c r="V1884" s="34"/>
      <c r="W1884" s="34"/>
      <c r="X1884" s="34"/>
      <c r="Y1884" s="34"/>
      <c r="Z1884" s="34"/>
      <c r="AA1884" s="34"/>
      <c r="AB1884" s="34"/>
    </row>
    <row r="1885" spans="1:28">
      <c r="A1885" s="34"/>
      <c r="B1885" s="34"/>
      <c r="C1885" s="34"/>
      <c r="D1885" s="34"/>
      <c r="E1885" s="34"/>
      <c r="F1885" s="34"/>
      <c r="G1885" s="34"/>
      <c r="H1885" s="34"/>
      <c r="I1885" s="34"/>
      <c r="J1885" s="34"/>
      <c r="K1885" s="34"/>
      <c r="L1885" s="34"/>
      <c r="M1885" s="34"/>
      <c r="N1885" s="34"/>
      <c r="O1885" s="34"/>
      <c r="P1885" s="34"/>
      <c r="Q1885" s="34"/>
      <c r="R1885" s="34"/>
      <c r="S1885" s="34"/>
      <c r="T1885" s="34"/>
      <c r="U1885" s="34"/>
      <c r="V1885" s="34"/>
      <c r="W1885" s="34"/>
      <c r="X1885" s="34"/>
      <c r="Y1885" s="34"/>
      <c r="Z1885" s="34"/>
      <c r="AA1885" s="34"/>
      <c r="AB1885" s="34"/>
    </row>
    <row r="1886" spans="1:28">
      <c r="A1886" s="34"/>
      <c r="B1886" s="34"/>
      <c r="C1886" s="34"/>
      <c r="D1886" s="34"/>
      <c r="E1886" s="34"/>
      <c r="F1886" s="34"/>
      <c r="G1886" s="34"/>
      <c r="H1886" s="34"/>
      <c r="I1886" s="34"/>
      <c r="J1886" s="34"/>
      <c r="K1886" s="34"/>
      <c r="L1886" s="34"/>
      <c r="M1886" s="34"/>
      <c r="N1886" s="34"/>
      <c r="O1886" s="34"/>
      <c r="P1886" s="34"/>
      <c r="Q1886" s="34"/>
      <c r="R1886" s="34"/>
      <c r="S1886" s="34"/>
      <c r="T1886" s="34"/>
      <c r="U1886" s="34"/>
      <c r="V1886" s="34"/>
      <c r="W1886" s="34"/>
      <c r="X1886" s="34"/>
      <c r="Y1886" s="34"/>
      <c r="Z1886" s="34"/>
      <c r="AA1886" s="34"/>
      <c r="AB1886" s="34"/>
    </row>
    <row r="1887" spans="1:28">
      <c r="A1887" s="34"/>
      <c r="B1887" s="34"/>
      <c r="C1887" s="34"/>
      <c r="D1887" s="34"/>
      <c r="E1887" s="34"/>
      <c r="F1887" s="34"/>
      <c r="G1887" s="34"/>
      <c r="H1887" s="34"/>
      <c r="I1887" s="34"/>
      <c r="J1887" s="34"/>
      <c r="K1887" s="34"/>
      <c r="L1887" s="34"/>
      <c r="M1887" s="34"/>
      <c r="N1887" s="34"/>
      <c r="O1887" s="34"/>
      <c r="P1887" s="34"/>
      <c r="Q1887" s="34"/>
      <c r="R1887" s="34"/>
      <c r="S1887" s="34"/>
      <c r="T1887" s="34"/>
      <c r="U1887" s="34"/>
      <c r="V1887" s="34"/>
      <c r="W1887" s="34"/>
      <c r="X1887" s="34"/>
      <c r="Y1887" s="34"/>
      <c r="Z1887" s="34"/>
      <c r="AA1887" s="34"/>
      <c r="AB1887" s="34"/>
    </row>
    <row r="1888" spans="1:28">
      <c r="A1888" s="34"/>
      <c r="B1888" s="34"/>
      <c r="C1888" s="34"/>
      <c r="D1888" s="34"/>
      <c r="E1888" s="34"/>
      <c r="F1888" s="34"/>
      <c r="G1888" s="34"/>
      <c r="H1888" s="34"/>
      <c r="I1888" s="34"/>
      <c r="J1888" s="34"/>
      <c r="K1888" s="34"/>
      <c r="L1888" s="34"/>
      <c r="M1888" s="34"/>
      <c r="N1888" s="34"/>
      <c r="O1888" s="34"/>
      <c r="P1888" s="34"/>
      <c r="Q1888" s="34"/>
      <c r="R1888" s="34"/>
      <c r="S1888" s="34"/>
      <c r="T1888" s="34"/>
      <c r="U1888" s="34"/>
      <c r="V1888" s="34"/>
      <c r="W1888" s="34"/>
      <c r="X1888" s="34"/>
      <c r="Y1888" s="34"/>
      <c r="Z1888" s="34"/>
      <c r="AA1888" s="34"/>
      <c r="AB1888" s="34"/>
    </row>
    <row r="1889" spans="1:28">
      <c r="A1889" s="34"/>
      <c r="B1889" s="34"/>
      <c r="C1889" s="34"/>
      <c r="D1889" s="34"/>
      <c r="E1889" s="34"/>
      <c r="F1889" s="34"/>
      <c r="G1889" s="34"/>
      <c r="H1889" s="34"/>
      <c r="I1889" s="34"/>
      <c r="J1889" s="34"/>
      <c r="K1889" s="34"/>
      <c r="L1889" s="34"/>
      <c r="M1889" s="34"/>
      <c r="N1889" s="34"/>
      <c r="O1889" s="34"/>
      <c r="P1889" s="34"/>
      <c r="Q1889" s="34"/>
      <c r="R1889" s="34"/>
      <c r="S1889" s="34"/>
      <c r="T1889" s="34"/>
      <c r="U1889" s="34"/>
      <c r="V1889" s="34"/>
      <c r="W1889" s="34"/>
      <c r="X1889" s="34"/>
      <c r="Y1889" s="34"/>
      <c r="Z1889" s="34"/>
      <c r="AA1889" s="34"/>
      <c r="AB1889" s="34"/>
    </row>
    <row r="1890" spans="1:28">
      <c r="A1890" s="34"/>
      <c r="B1890" s="34"/>
      <c r="C1890" s="34"/>
      <c r="D1890" s="34"/>
      <c r="E1890" s="34"/>
      <c r="F1890" s="34"/>
      <c r="G1890" s="34"/>
      <c r="H1890" s="34"/>
      <c r="I1890" s="34"/>
      <c r="J1890" s="34"/>
      <c r="K1890" s="34"/>
      <c r="L1890" s="34"/>
      <c r="M1890" s="34"/>
      <c r="N1890" s="34"/>
      <c r="O1890" s="34"/>
      <c r="P1890" s="34"/>
      <c r="Q1890" s="34"/>
      <c r="R1890" s="34"/>
      <c r="S1890" s="34"/>
      <c r="T1890" s="34"/>
      <c r="U1890" s="34"/>
      <c r="V1890" s="34"/>
      <c r="W1890" s="34"/>
      <c r="X1890" s="34"/>
      <c r="Y1890" s="34"/>
      <c r="Z1890" s="34"/>
      <c r="AA1890" s="34"/>
      <c r="AB1890" s="34"/>
    </row>
    <row r="1891" spans="1:28">
      <c r="A1891" s="34"/>
      <c r="B1891" s="34"/>
      <c r="C1891" s="34"/>
      <c r="D1891" s="34"/>
      <c r="E1891" s="34"/>
      <c r="F1891" s="34"/>
      <c r="G1891" s="34"/>
      <c r="H1891" s="34"/>
      <c r="I1891" s="34"/>
      <c r="J1891" s="34"/>
      <c r="K1891" s="34"/>
      <c r="L1891" s="34"/>
      <c r="M1891" s="34"/>
      <c r="N1891" s="34"/>
      <c r="O1891" s="34"/>
      <c r="P1891" s="34"/>
      <c r="Q1891" s="34"/>
      <c r="R1891" s="34"/>
      <c r="S1891" s="34"/>
      <c r="T1891" s="34"/>
      <c r="U1891" s="34"/>
      <c r="V1891" s="34"/>
      <c r="W1891" s="34"/>
      <c r="X1891" s="34"/>
      <c r="Y1891" s="34"/>
      <c r="Z1891" s="34"/>
      <c r="AA1891" s="34"/>
      <c r="AB1891" s="34"/>
    </row>
    <row r="1892" spans="1:28">
      <c r="A1892" s="34"/>
      <c r="B1892" s="34"/>
      <c r="C1892" s="34"/>
      <c r="D1892" s="34"/>
      <c r="E1892" s="34"/>
      <c r="F1892" s="34"/>
      <c r="G1892" s="34"/>
      <c r="H1892" s="34"/>
      <c r="I1892" s="34"/>
      <c r="J1892" s="34"/>
      <c r="K1892" s="34"/>
      <c r="L1892" s="34"/>
      <c r="M1892" s="34"/>
      <c r="N1892" s="34"/>
      <c r="O1892" s="34"/>
      <c r="P1892" s="34"/>
      <c r="Q1892" s="34"/>
      <c r="R1892" s="34"/>
      <c r="S1892" s="34"/>
      <c r="T1892" s="34"/>
      <c r="U1892" s="34"/>
      <c r="V1892" s="34"/>
      <c r="W1892" s="34"/>
      <c r="X1892" s="34"/>
      <c r="Y1892" s="34"/>
      <c r="Z1892" s="34"/>
      <c r="AA1892" s="34"/>
      <c r="AB1892" s="34"/>
    </row>
    <row r="1893" spans="1:28">
      <c r="A1893" s="34"/>
      <c r="B1893" s="34"/>
      <c r="C1893" s="34"/>
      <c r="D1893" s="34"/>
      <c r="E1893" s="34"/>
      <c r="F1893" s="34"/>
      <c r="G1893" s="34"/>
      <c r="H1893" s="34"/>
      <c r="I1893" s="34"/>
      <c r="J1893" s="34"/>
      <c r="K1893" s="34"/>
      <c r="L1893" s="34"/>
      <c r="M1893" s="34"/>
      <c r="N1893" s="34"/>
      <c r="O1893" s="34"/>
      <c r="P1893" s="34"/>
      <c r="Q1893" s="34"/>
      <c r="R1893" s="34"/>
      <c r="S1893" s="34"/>
      <c r="T1893" s="34"/>
      <c r="U1893" s="34"/>
      <c r="V1893" s="34"/>
      <c r="W1893" s="34"/>
      <c r="X1893" s="34"/>
      <c r="Y1893" s="34"/>
      <c r="Z1893" s="34"/>
      <c r="AA1893" s="34"/>
      <c r="AB1893" s="34"/>
    </row>
    <row r="1894" spans="1:28">
      <c r="A1894" s="34"/>
      <c r="B1894" s="34"/>
      <c r="C1894" s="34"/>
      <c r="D1894" s="34"/>
      <c r="E1894" s="34"/>
      <c r="F1894" s="34"/>
      <c r="G1894" s="34"/>
      <c r="H1894" s="34"/>
      <c r="I1894" s="34"/>
      <c r="J1894" s="34"/>
      <c r="K1894" s="34"/>
      <c r="L1894" s="34"/>
      <c r="M1894" s="34"/>
      <c r="N1894" s="34"/>
      <c r="O1894" s="34"/>
      <c r="P1894" s="34"/>
      <c r="Q1894" s="34"/>
      <c r="R1894" s="34"/>
      <c r="S1894" s="34"/>
      <c r="T1894" s="34"/>
      <c r="U1894" s="34"/>
      <c r="V1894" s="34"/>
      <c r="W1894" s="34"/>
      <c r="X1894" s="34"/>
      <c r="Y1894" s="34"/>
      <c r="Z1894" s="34"/>
      <c r="AA1894" s="34"/>
      <c r="AB1894" s="34"/>
    </row>
    <row r="1895" spans="1:28">
      <c r="A1895" s="34"/>
      <c r="B1895" s="34"/>
      <c r="C1895" s="34"/>
      <c r="D1895" s="34"/>
      <c r="E1895" s="34"/>
      <c r="F1895" s="34"/>
      <c r="G1895" s="34"/>
      <c r="H1895" s="34"/>
      <c r="I1895" s="34"/>
      <c r="J1895" s="34"/>
      <c r="K1895" s="34"/>
      <c r="L1895" s="34"/>
      <c r="M1895" s="34"/>
      <c r="N1895" s="34"/>
      <c r="O1895" s="34"/>
      <c r="P1895" s="34"/>
      <c r="Q1895" s="34"/>
      <c r="R1895" s="34"/>
      <c r="S1895" s="34"/>
      <c r="T1895" s="34"/>
      <c r="U1895" s="34"/>
      <c r="V1895" s="34"/>
      <c r="W1895" s="34"/>
      <c r="X1895" s="34"/>
      <c r="Y1895" s="34"/>
      <c r="Z1895" s="34"/>
      <c r="AA1895" s="34"/>
      <c r="AB1895" s="34"/>
    </row>
    <row r="1896" spans="1:28">
      <c r="A1896" s="34"/>
      <c r="B1896" s="34"/>
      <c r="C1896" s="34"/>
      <c r="D1896" s="34"/>
      <c r="E1896" s="34"/>
      <c r="F1896" s="34"/>
      <c r="G1896" s="34"/>
      <c r="H1896" s="34"/>
      <c r="I1896" s="34"/>
      <c r="J1896" s="34"/>
      <c r="K1896" s="34"/>
      <c r="L1896" s="34"/>
      <c r="M1896" s="34"/>
      <c r="N1896" s="34"/>
      <c r="O1896" s="34"/>
      <c r="P1896" s="34"/>
      <c r="Q1896" s="34"/>
      <c r="R1896" s="34"/>
      <c r="S1896" s="34"/>
      <c r="T1896" s="34"/>
      <c r="U1896" s="34"/>
      <c r="V1896" s="34"/>
      <c r="W1896" s="34"/>
      <c r="X1896" s="34"/>
      <c r="Y1896" s="34"/>
      <c r="Z1896" s="34"/>
      <c r="AA1896" s="34"/>
      <c r="AB1896" s="34"/>
    </row>
    <row r="1897" spans="1:28">
      <c r="A1897" s="34"/>
      <c r="B1897" s="34"/>
      <c r="C1897" s="34"/>
      <c r="D1897" s="34"/>
      <c r="E1897" s="34"/>
      <c r="F1897" s="34"/>
      <c r="G1897" s="34"/>
      <c r="H1897" s="34"/>
      <c r="I1897" s="34"/>
      <c r="J1897" s="34"/>
      <c r="K1897" s="34"/>
      <c r="L1897" s="34"/>
      <c r="M1897" s="34"/>
      <c r="N1897" s="34"/>
      <c r="O1897" s="34"/>
      <c r="P1897" s="34"/>
      <c r="Q1897" s="34"/>
      <c r="R1897" s="34"/>
      <c r="S1897" s="34"/>
      <c r="T1897" s="34"/>
      <c r="U1897" s="34"/>
      <c r="V1897" s="34"/>
      <c r="W1897" s="34"/>
      <c r="X1897" s="34"/>
      <c r="Y1897" s="34"/>
      <c r="Z1897" s="34"/>
      <c r="AA1897" s="34"/>
      <c r="AB1897" s="34"/>
    </row>
    <row r="1898" spans="1:28">
      <c r="A1898" s="34"/>
      <c r="B1898" s="34"/>
      <c r="C1898" s="34"/>
      <c r="D1898" s="34"/>
      <c r="E1898" s="34"/>
      <c r="F1898" s="34"/>
      <c r="G1898" s="34"/>
      <c r="H1898" s="34"/>
      <c r="I1898" s="34"/>
      <c r="J1898" s="34"/>
      <c r="K1898" s="34"/>
      <c r="L1898" s="34"/>
      <c r="M1898" s="34"/>
      <c r="N1898" s="34"/>
      <c r="O1898" s="34"/>
      <c r="P1898" s="34"/>
      <c r="Q1898" s="34"/>
      <c r="R1898" s="34"/>
      <c r="S1898" s="34"/>
      <c r="T1898" s="34"/>
      <c r="U1898" s="34"/>
      <c r="V1898" s="34"/>
      <c r="W1898" s="34"/>
      <c r="X1898" s="34"/>
      <c r="Y1898" s="34"/>
      <c r="Z1898" s="34"/>
      <c r="AA1898" s="34"/>
      <c r="AB1898" s="34"/>
    </row>
    <row r="1899" spans="1:28">
      <c r="A1899" s="34"/>
      <c r="B1899" s="34"/>
      <c r="C1899" s="34"/>
      <c r="D1899" s="34"/>
      <c r="E1899" s="34"/>
      <c r="F1899" s="34"/>
      <c r="G1899" s="34"/>
      <c r="H1899" s="34"/>
      <c r="I1899" s="34"/>
      <c r="J1899" s="34"/>
      <c r="K1899" s="34"/>
      <c r="L1899" s="34"/>
      <c r="M1899" s="34"/>
      <c r="N1899" s="34"/>
      <c r="O1899" s="34"/>
      <c r="P1899" s="34"/>
      <c r="Q1899" s="34"/>
      <c r="R1899" s="34"/>
      <c r="S1899" s="34"/>
      <c r="T1899" s="34"/>
      <c r="U1899" s="34"/>
      <c r="V1899" s="34"/>
      <c r="W1899" s="34"/>
      <c r="X1899" s="34"/>
      <c r="Y1899" s="34"/>
      <c r="Z1899" s="34"/>
      <c r="AA1899" s="34"/>
      <c r="AB1899" s="34"/>
    </row>
    <row r="1900" spans="1:28">
      <c r="A1900" s="34"/>
      <c r="B1900" s="34"/>
      <c r="C1900" s="34"/>
      <c r="D1900" s="34"/>
      <c r="E1900" s="34"/>
      <c r="F1900" s="34"/>
      <c r="G1900" s="34"/>
      <c r="H1900" s="34"/>
      <c r="I1900" s="34"/>
      <c r="J1900" s="34"/>
      <c r="K1900" s="34"/>
      <c r="L1900" s="34"/>
      <c r="M1900" s="34"/>
      <c r="N1900" s="34"/>
      <c r="O1900" s="34"/>
      <c r="P1900" s="34"/>
      <c r="Q1900" s="34"/>
      <c r="R1900" s="34"/>
      <c r="S1900" s="34"/>
      <c r="T1900" s="34"/>
      <c r="U1900" s="34"/>
      <c r="V1900" s="34"/>
      <c r="W1900" s="34"/>
      <c r="X1900" s="34"/>
      <c r="Y1900" s="34"/>
      <c r="Z1900" s="34"/>
      <c r="AA1900" s="34"/>
      <c r="AB1900" s="34"/>
    </row>
    <row r="1901" spans="1:28">
      <c r="A1901" s="34"/>
      <c r="B1901" s="34"/>
      <c r="C1901" s="34"/>
      <c r="D1901" s="34"/>
      <c r="E1901" s="34"/>
      <c r="F1901" s="34"/>
      <c r="G1901" s="34"/>
      <c r="H1901" s="34"/>
      <c r="I1901" s="34"/>
      <c r="J1901" s="34"/>
      <c r="K1901" s="34"/>
      <c r="L1901" s="34"/>
      <c r="M1901" s="34"/>
      <c r="N1901" s="34"/>
      <c r="O1901" s="34"/>
      <c r="P1901" s="34"/>
      <c r="Q1901" s="34"/>
      <c r="R1901" s="34"/>
      <c r="S1901" s="34"/>
      <c r="T1901" s="34"/>
      <c r="U1901" s="34"/>
      <c r="V1901" s="34"/>
      <c r="W1901" s="34"/>
      <c r="X1901" s="34"/>
      <c r="Y1901" s="34"/>
      <c r="Z1901" s="34"/>
      <c r="AA1901" s="34"/>
      <c r="AB1901" s="34"/>
    </row>
    <row r="1902" spans="1:28">
      <c r="A1902" s="34"/>
      <c r="B1902" s="34"/>
      <c r="C1902" s="34"/>
      <c r="D1902" s="34"/>
      <c r="E1902" s="34"/>
      <c r="F1902" s="34"/>
      <c r="G1902" s="34"/>
      <c r="H1902" s="34"/>
      <c r="I1902" s="34"/>
      <c r="J1902" s="34"/>
      <c r="K1902" s="34"/>
      <c r="L1902" s="34"/>
      <c r="M1902" s="34"/>
      <c r="N1902" s="34"/>
      <c r="O1902" s="34"/>
      <c r="P1902" s="34"/>
      <c r="Q1902" s="34"/>
      <c r="R1902" s="34"/>
      <c r="S1902" s="34"/>
      <c r="T1902" s="34"/>
      <c r="U1902" s="34"/>
      <c r="V1902" s="34"/>
      <c r="W1902" s="34"/>
      <c r="X1902" s="34"/>
      <c r="Y1902" s="34"/>
      <c r="Z1902" s="34"/>
      <c r="AA1902" s="34"/>
      <c r="AB1902" s="34"/>
    </row>
    <row r="1903" spans="1:28">
      <c r="A1903" s="34"/>
      <c r="B1903" s="34"/>
      <c r="C1903" s="34"/>
      <c r="D1903" s="34"/>
      <c r="E1903" s="34"/>
      <c r="F1903" s="34"/>
      <c r="G1903" s="34"/>
      <c r="H1903" s="34"/>
      <c r="I1903" s="34"/>
      <c r="J1903" s="34"/>
      <c r="K1903" s="34"/>
      <c r="L1903" s="34"/>
      <c r="M1903" s="34"/>
      <c r="N1903" s="34"/>
      <c r="O1903" s="34"/>
      <c r="P1903" s="34"/>
      <c r="Q1903" s="34"/>
      <c r="R1903" s="34"/>
      <c r="S1903" s="34"/>
      <c r="T1903" s="34"/>
      <c r="U1903" s="34"/>
      <c r="V1903" s="34"/>
      <c r="W1903" s="34"/>
      <c r="X1903" s="34"/>
      <c r="Y1903" s="34"/>
      <c r="Z1903" s="34"/>
      <c r="AA1903" s="34"/>
      <c r="AB1903" s="34"/>
    </row>
    <row r="1904" spans="1:28">
      <c r="A1904" s="34"/>
      <c r="B1904" s="34"/>
      <c r="C1904" s="34"/>
      <c r="D1904" s="34"/>
      <c r="E1904" s="34"/>
      <c r="F1904" s="34"/>
      <c r="G1904" s="34"/>
      <c r="H1904" s="34"/>
      <c r="I1904" s="34"/>
      <c r="J1904" s="34"/>
      <c r="K1904" s="34"/>
      <c r="L1904" s="34"/>
      <c r="M1904" s="34"/>
      <c r="N1904" s="34"/>
      <c r="O1904" s="34"/>
      <c r="P1904" s="34"/>
      <c r="Q1904" s="34"/>
      <c r="R1904" s="34"/>
      <c r="S1904" s="34"/>
      <c r="T1904" s="34"/>
      <c r="U1904" s="34"/>
      <c r="V1904" s="34"/>
      <c r="W1904" s="34"/>
      <c r="X1904" s="34"/>
      <c r="Y1904" s="34"/>
      <c r="Z1904" s="34"/>
      <c r="AA1904" s="34"/>
      <c r="AB1904" s="34"/>
    </row>
    <row r="1905" spans="1:28">
      <c r="A1905" s="34"/>
      <c r="B1905" s="34"/>
      <c r="C1905" s="34"/>
      <c r="D1905" s="34"/>
      <c r="E1905" s="34"/>
      <c r="F1905" s="34"/>
      <c r="G1905" s="34"/>
      <c r="H1905" s="34"/>
      <c r="I1905" s="34"/>
      <c r="J1905" s="34"/>
      <c r="K1905" s="34"/>
      <c r="L1905" s="34"/>
      <c r="M1905" s="34"/>
      <c r="N1905" s="34"/>
      <c r="O1905" s="34"/>
      <c r="P1905" s="34"/>
      <c r="Q1905" s="34"/>
      <c r="R1905" s="34"/>
      <c r="S1905" s="34"/>
      <c r="T1905" s="34"/>
      <c r="U1905" s="34"/>
      <c r="V1905" s="34"/>
      <c r="W1905" s="34"/>
      <c r="X1905" s="34"/>
      <c r="Y1905" s="34"/>
      <c r="Z1905" s="34"/>
      <c r="AA1905" s="34"/>
      <c r="AB1905" s="34"/>
    </row>
    <row r="1906" spans="1:28">
      <c r="A1906" s="34"/>
      <c r="B1906" s="34"/>
      <c r="C1906" s="34"/>
      <c r="D1906" s="34"/>
      <c r="E1906" s="34"/>
      <c r="F1906" s="34"/>
      <c r="G1906" s="34"/>
      <c r="H1906" s="34"/>
      <c r="I1906" s="34"/>
      <c r="J1906" s="34"/>
      <c r="K1906" s="34"/>
      <c r="L1906" s="34"/>
      <c r="M1906" s="34"/>
      <c r="N1906" s="34"/>
      <c r="O1906" s="34"/>
      <c r="P1906" s="34"/>
      <c r="Q1906" s="34"/>
      <c r="R1906" s="34"/>
      <c r="S1906" s="34"/>
      <c r="T1906" s="34"/>
      <c r="U1906" s="34"/>
      <c r="V1906" s="34"/>
      <c r="W1906" s="34"/>
      <c r="X1906" s="34"/>
      <c r="Y1906" s="34"/>
      <c r="Z1906" s="34"/>
      <c r="AA1906" s="34"/>
      <c r="AB1906" s="34"/>
    </row>
    <row r="1907" spans="1:28">
      <c r="A1907" s="34"/>
      <c r="B1907" s="34"/>
      <c r="C1907" s="34"/>
      <c r="D1907" s="34"/>
      <c r="E1907" s="34"/>
      <c r="F1907" s="34"/>
      <c r="G1907" s="34"/>
      <c r="H1907" s="34"/>
      <c r="I1907" s="34"/>
      <c r="J1907" s="34"/>
      <c r="K1907" s="34"/>
      <c r="L1907" s="34"/>
      <c r="M1907" s="34"/>
      <c r="N1907" s="34"/>
      <c r="O1907" s="34"/>
      <c r="P1907" s="34"/>
      <c r="Q1907" s="34"/>
      <c r="R1907" s="34"/>
      <c r="S1907" s="34"/>
      <c r="T1907" s="34"/>
      <c r="U1907" s="34"/>
      <c r="V1907" s="34"/>
      <c r="W1907" s="34"/>
      <c r="X1907" s="34"/>
      <c r="Y1907" s="34"/>
      <c r="Z1907" s="34"/>
      <c r="AA1907" s="34"/>
      <c r="AB1907" s="34"/>
    </row>
    <row r="1908" spans="1:28">
      <c r="A1908" s="34"/>
      <c r="B1908" s="34"/>
      <c r="C1908" s="34"/>
      <c r="D1908" s="34"/>
      <c r="E1908" s="34"/>
      <c r="F1908" s="34"/>
      <c r="G1908" s="34"/>
      <c r="H1908" s="34"/>
      <c r="I1908" s="34"/>
      <c r="J1908" s="34"/>
      <c r="K1908" s="34"/>
      <c r="L1908" s="34"/>
      <c r="M1908" s="34"/>
      <c r="N1908" s="34"/>
      <c r="O1908" s="34"/>
      <c r="P1908" s="34"/>
      <c r="Q1908" s="34"/>
      <c r="R1908" s="34"/>
      <c r="S1908" s="34"/>
      <c r="T1908" s="34"/>
      <c r="U1908" s="34"/>
      <c r="V1908" s="34"/>
      <c r="W1908" s="34"/>
      <c r="X1908" s="34"/>
      <c r="Y1908" s="34"/>
      <c r="Z1908" s="34"/>
      <c r="AA1908" s="34"/>
      <c r="AB1908" s="34"/>
    </row>
    <row r="1909" spans="1:28">
      <c r="A1909" s="34"/>
      <c r="B1909" s="34"/>
      <c r="C1909" s="34"/>
      <c r="D1909" s="34"/>
      <c r="E1909" s="34"/>
      <c r="F1909" s="34"/>
      <c r="G1909" s="34"/>
      <c r="H1909" s="34"/>
      <c r="I1909" s="34"/>
      <c r="J1909" s="34"/>
      <c r="K1909" s="34"/>
      <c r="L1909" s="34"/>
      <c r="M1909" s="34"/>
      <c r="N1909" s="34"/>
      <c r="O1909" s="34"/>
      <c r="P1909" s="34"/>
      <c r="Q1909" s="34"/>
      <c r="R1909" s="34"/>
      <c r="S1909" s="34"/>
      <c r="T1909" s="34"/>
      <c r="U1909" s="34"/>
      <c r="V1909" s="34"/>
      <c r="W1909" s="34"/>
      <c r="X1909" s="34"/>
      <c r="Y1909" s="34"/>
      <c r="Z1909" s="34"/>
      <c r="AA1909" s="34"/>
      <c r="AB1909" s="34"/>
    </row>
    <row r="1910" spans="1:28">
      <c r="A1910" s="34"/>
      <c r="B1910" s="34"/>
      <c r="C1910" s="34"/>
      <c r="D1910" s="34"/>
      <c r="E1910" s="34"/>
      <c r="F1910" s="34"/>
      <c r="G1910" s="34"/>
      <c r="H1910" s="34"/>
      <c r="I1910" s="34"/>
      <c r="J1910" s="34"/>
      <c r="K1910" s="34"/>
      <c r="L1910" s="34"/>
      <c r="M1910" s="34"/>
      <c r="N1910" s="34"/>
      <c r="O1910" s="34"/>
      <c r="P1910" s="34"/>
      <c r="Q1910" s="34"/>
      <c r="R1910" s="34"/>
      <c r="S1910" s="34"/>
      <c r="T1910" s="34"/>
      <c r="U1910" s="34"/>
      <c r="V1910" s="34"/>
      <c r="W1910" s="34"/>
      <c r="X1910" s="34"/>
      <c r="Y1910" s="34"/>
      <c r="Z1910" s="34"/>
      <c r="AA1910" s="34"/>
      <c r="AB1910" s="34"/>
    </row>
    <row r="1911" spans="1:28">
      <c r="A1911" s="34"/>
      <c r="B1911" s="34"/>
      <c r="C1911" s="34"/>
      <c r="D1911" s="34"/>
      <c r="E1911" s="34"/>
      <c r="F1911" s="34"/>
      <c r="G1911" s="34"/>
      <c r="H1911" s="34"/>
      <c r="I1911" s="34"/>
      <c r="J1911" s="34"/>
      <c r="K1911" s="34"/>
      <c r="L1911" s="34"/>
      <c r="M1911" s="34"/>
      <c r="N1911" s="34"/>
      <c r="O1911" s="34"/>
      <c r="P1911" s="34"/>
      <c r="Q1911" s="34"/>
      <c r="R1911" s="34"/>
      <c r="S1911" s="34"/>
      <c r="T1911" s="34"/>
      <c r="U1911" s="34"/>
      <c r="V1911" s="34"/>
      <c r="W1911" s="34"/>
      <c r="X1911" s="34"/>
      <c r="Y1911" s="34"/>
      <c r="Z1911" s="34"/>
      <c r="AA1911" s="34"/>
      <c r="AB1911" s="34"/>
    </row>
    <row r="1912" spans="1:28">
      <c r="A1912" s="34"/>
      <c r="B1912" s="34"/>
      <c r="C1912" s="34"/>
      <c r="D1912" s="34"/>
      <c r="E1912" s="34"/>
      <c r="F1912" s="34"/>
      <c r="G1912" s="34"/>
      <c r="H1912" s="34"/>
      <c r="I1912" s="34"/>
      <c r="J1912" s="34"/>
      <c r="K1912" s="34"/>
      <c r="L1912" s="34"/>
      <c r="M1912" s="34"/>
      <c r="N1912" s="34"/>
      <c r="O1912" s="34"/>
      <c r="P1912" s="34"/>
      <c r="Q1912" s="34"/>
      <c r="R1912" s="34"/>
      <c r="S1912" s="34"/>
      <c r="T1912" s="34"/>
      <c r="U1912" s="34"/>
      <c r="V1912" s="34"/>
      <c r="W1912" s="34"/>
      <c r="X1912" s="34"/>
      <c r="Y1912" s="34"/>
      <c r="Z1912" s="34"/>
      <c r="AA1912" s="34"/>
      <c r="AB1912" s="34"/>
    </row>
    <row r="1913" spans="1:28">
      <c r="A1913" s="34"/>
      <c r="B1913" s="34"/>
      <c r="C1913" s="34"/>
      <c r="D1913" s="34"/>
      <c r="E1913" s="34"/>
      <c r="F1913" s="34"/>
      <c r="G1913" s="34"/>
      <c r="H1913" s="34"/>
      <c r="I1913" s="34"/>
      <c r="J1913" s="34"/>
      <c r="K1913" s="34"/>
      <c r="L1913" s="34"/>
      <c r="M1913" s="34"/>
      <c r="N1913" s="34"/>
      <c r="O1913" s="34"/>
      <c r="P1913" s="34"/>
      <c r="Q1913" s="34"/>
      <c r="R1913" s="34"/>
      <c r="S1913" s="34"/>
      <c r="T1913" s="34"/>
      <c r="U1913" s="34"/>
      <c r="V1913" s="34"/>
      <c r="W1913" s="34"/>
      <c r="X1913" s="34"/>
      <c r="Y1913" s="34"/>
      <c r="Z1913" s="34"/>
      <c r="AA1913" s="34"/>
      <c r="AB1913" s="34"/>
    </row>
    <row r="1914" spans="1:28">
      <c r="A1914" s="34"/>
      <c r="B1914" s="34"/>
      <c r="C1914" s="34"/>
      <c r="D1914" s="34"/>
      <c r="E1914" s="34"/>
      <c r="F1914" s="34"/>
      <c r="G1914" s="34"/>
      <c r="H1914" s="34"/>
      <c r="I1914" s="34"/>
      <c r="J1914" s="34"/>
      <c r="K1914" s="34"/>
      <c r="L1914" s="34"/>
      <c r="M1914" s="34"/>
      <c r="N1914" s="34"/>
      <c r="O1914" s="34"/>
      <c r="P1914" s="34"/>
      <c r="Q1914" s="34"/>
      <c r="R1914" s="34"/>
      <c r="S1914" s="34"/>
      <c r="T1914" s="34"/>
      <c r="U1914" s="34"/>
      <c r="V1914" s="34"/>
      <c r="W1914" s="34"/>
      <c r="X1914" s="34"/>
      <c r="Y1914" s="34"/>
      <c r="Z1914" s="34"/>
      <c r="AA1914" s="34"/>
      <c r="AB1914" s="34"/>
    </row>
    <row r="1915" spans="1:28">
      <c r="A1915" s="34"/>
      <c r="B1915" s="34"/>
      <c r="C1915" s="34"/>
      <c r="D1915" s="34"/>
      <c r="E1915" s="34"/>
      <c r="F1915" s="34"/>
      <c r="G1915" s="34"/>
      <c r="H1915" s="34"/>
      <c r="I1915" s="34"/>
      <c r="J1915" s="34"/>
      <c r="K1915" s="34"/>
      <c r="L1915" s="34"/>
      <c r="M1915" s="34"/>
      <c r="N1915" s="34"/>
      <c r="O1915" s="34"/>
      <c r="P1915" s="34"/>
      <c r="Q1915" s="34"/>
      <c r="R1915" s="34"/>
      <c r="S1915" s="34"/>
      <c r="T1915" s="34"/>
      <c r="U1915" s="34"/>
      <c r="V1915" s="34"/>
      <c r="W1915" s="34"/>
      <c r="X1915" s="34"/>
      <c r="Y1915" s="34"/>
      <c r="Z1915" s="34"/>
      <c r="AA1915" s="34"/>
      <c r="AB1915" s="34"/>
    </row>
    <row r="1916" spans="1:28">
      <c r="A1916" s="34"/>
      <c r="B1916" s="34"/>
      <c r="C1916" s="34"/>
      <c r="D1916" s="34"/>
      <c r="E1916" s="34"/>
      <c r="F1916" s="34"/>
      <c r="G1916" s="34"/>
      <c r="H1916" s="34"/>
      <c r="I1916" s="34"/>
      <c r="J1916" s="34"/>
      <c r="K1916" s="34"/>
      <c r="L1916" s="34"/>
      <c r="M1916" s="34"/>
      <c r="N1916" s="34"/>
      <c r="O1916" s="34"/>
      <c r="P1916" s="34"/>
      <c r="Q1916" s="34"/>
      <c r="R1916" s="34"/>
      <c r="S1916" s="34"/>
      <c r="T1916" s="34"/>
      <c r="U1916" s="34"/>
      <c r="V1916" s="34"/>
      <c r="W1916" s="34"/>
      <c r="X1916" s="34"/>
      <c r="Y1916" s="34"/>
      <c r="Z1916" s="34"/>
      <c r="AA1916" s="34"/>
      <c r="AB1916" s="34"/>
    </row>
    <row r="1917" spans="1:28">
      <c r="A1917" s="34"/>
      <c r="B1917" s="34"/>
      <c r="C1917" s="34"/>
      <c r="D1917" s="34"/>
      <c r="E1917" s="34"/>
      <c r="F1917" s="34"/>
      <c r="G1917" s="34"/>
      <c r="H1917" s="34"/>
      <c r="I1917" s="34"/>
      <c r="J1917" s="34"/>
      <c r="K1917" s="34"/>
      <c r="L1917" s="34"/>
      <c r="M1917" s="34"/>
      <c r="N1917" s="34"/>
      <c r="O1917" s="34"/>
      <c r="P1917" s="34"/>
      <c r="Q1917" s="34"/>
      <c r="R1917" s="34"/>
      <c r="S1917" s="34"/>
      <c r="T1917" s="34"/>
      <c r="U1917" s="34"/>
      <c r="V1917" s="34"/>
      <c r="W1917" s="34"/>
      <c r="X1917" s="34"/>
      <c r="Y1917" s="34"/>
      <c r="Z1917" s="34"/>
      <c r="AA1917" s="34"/>
      <c r="AB1917" s="34"/>
    </row>
    <row r="1918" spans="1:28">
      <c r="A1918" s="34"/>
      <c r="B1918" s="34"/>
      <c r="C1918" s="34"/>
      <c r="D1918" s="34"/>
      <c r="E1918" s="34"/>
      <c r="F1918" s="34"/>
      <c r="G1918" s="34"/>
      <c r="H1918" s="34"/>
      <c r="I1918" s="34"/>
      <c r="J1918" s="34"/>
      <c r="K1918" s="34"/>
      <c r="L1918" s="34"/>
      <c r="M1918" s="34"/>
      <c r="N1918" s="34"/>
      <c r="O1918" s="34"/>
      <c r="P1918" s="34"/>
      <c r="Q1918" s="34"/>
      <c r="R1918" s="34"/>
      <c r="S1918" s="34"/>
      <c r="T1918" s="34"/>
      <c r="U1918" s="34"/>
      <c r="V1918" s="34"/>
      <c r="W1918" s="34"/>
      <c r="X1918" s="34"/>
      <c r="Y1918" s="34"/>
      <c r="Z1918" s="34"/>
      <c r="AA1918" s="34"/>
      <c r="AB1918" s="34"/>
    </row>
    <row r="1919" spans="1:28">
      <c r="A1919" s="34"/>
      <c r="B1919" s="34"/>
      <c r="C1919" s="34"/>
      <c r="D1919" s="34"/>
      <c r="E1919" s="34"/>
      <c r="F1919" s="34"/>
      <c r="G1919" s="34"/>
      <c r="H1919" s="34"/>
      <c r="I1919" s="34"/>
      <c r="J1919" s="34"/>
      <c r="K1919" s="34"/>
      <c r="L1919" s="34"/>
      <c r="M1919" s="34"/>
      <c r="N1919" s="34"/>
      <c r="O1919" s="34"/>
      <c r="P1919" s="34"/>
      <c r="Q1919" s="34"/>
      <c r="R1919" s="34"/>
      <c r="S1919" s="34"/>
      <c r="T1919" s="34"/>
      <c r="U1919" s="34"/>
      <c r="V1919" s="34"/>
      <c r="W1919" s="34"/>
      <c r="X1919" s="34"/>
      <c r="Y1919" s="34"/>
      <c r="Z1919" s="34"/>
      <c r="AA1919" s="34"/>
      <c r="AB1919" s="34"/>
    </row>
    <row r="1920" spans="1:28">
      <c r="A1920" s="34"/>
      <c r="B1920" s="34"/>
      <c r="C1920" s="34"/>
      <c r="D1920" s="34"/>
      <c r="E1920" s="34"/>
      <c r="F1920" s="34"/>
      <c r="G1920" s="34"/>
      <c r="H1920" s="34"/>
      <c r="I1920" s="34"/>
      <c r="J1920" s="34"/>
      <c r="K1920" s="34"/>
      <c r="L1920" s="34"/>
      <c r="M1920" s="34"/>
      <c r="N1920" s="34"/>
      <c r="O1920" s="34"/>
      <c r="P1920" s="34"/>
      <c r="Q1920" s="34"/>
      <c r="R1920" s="34"/>
      <c r="S1920" s="34"/>
      <c r="T1920" s="34"/>
      <c r="U1920" s="34"/>
      <c r="V1920" s="34"/>
      <c r="W1920" s="34"/>
      <c r="X1920" s="34"/>
      <c r="Y1920" s="34"/>
      <c r="Z1920" s="34"/>
      <c r="AA1920" s="34"/>
      <c r="AB1920" s="34"/>
    </row>
    <row r="1921" spans="1:28">
      <c r="A1921" s="34"/>
      <c r="B1921" s="34"/>
      <c r="C1921" s="34"/>
      <c r="D1921" s="34"/>
      <c r="E1921" s="34"/>
      <c r="F1921" s="34"/>
      <c r="G1921" s="34"/>
      <c r="H1921" s="34"/>
      <c r="I1921" s="34"/>
      <c r="J1921" s="34"/>
      <c r="K1921" s="34"/>
      <c r="L1921" s="34"/>
      <c r="M1921" s="34"/>
      <c r="N1921" s="34"/>
      <c r="O1921" s="34"/>
      <c r="P1921" s="34"/>
      <c r="Q1921" s="34"/>
      <c r="R1921" s="34"/>
      <c r="S1921" s="34"/>
      <c r="T1921" s="34"/>
      <c r="U1921" s="34"/>
      <c r="V1921" s="34"/>
      <c r="W1921" s="34"/>
      <c r="X1921" s="34"/>
      <c r="Y1921" s="34"/>
      <c r="Z1921" s="34"/>
      <c r="AA1921" s="34"/>
      <c r="AB1921" s="34"/>
    </row>
    <row r="1922" spans="1:28">
      <c r="A1922" s="34"/>
      <c r="B1922" s="34"/>
      <c r="C1922" s="34"/>
      <c r="D1922" s="34"/>
      <c r="E1922" s="34"/>
      <c r="F1922" s="34"/>
      <c r="G1922" s="34"/>
      <c r="H1922" s="34"/>
      <c r="I1922" s="34"/>
      <c r="J1922" s="34"/>
      <c r="K1922" s="34"/>
      <c r="L1922" s="34"/>
      <c r="M1922" s="34"/>
      <c r="N1922" s="34"/>
      <c r="O1922" s="34"/>
      <c r="P1922" s="34"/>
      <c r="Q1922" s="34"/>
      <c r="R1922" s="34"/>
      <c r="S1922" s="34"/>
      <c r="T1922" s="34"/>
      <c r="U1922" s="34"/>
      <c r="V1922" s="34"/>
      <c r="W1922" s="34"/>
      <c r="X1922" s="34"/>
      <c r="Y1922" s="34"/>
      <c r="Z1922" s="34"/>
      <c r="AA1922" s="34"/>
      <c r="AB1922" s="34"/>
    </row>
    <row r="1923" spans="1:28">
      <c r="A1923" s="34"/>
      <c r="B1923" s="34"/>
      <c r="C1923" s="34"/>
      <c r="D1923" s="34"/>
      <c r="E1923" s="34"/>
      <c r="F1923" s="34"/>
      <c r="G1923" s="34"/>
      <c r="H1923" s="34"/>
      <c r="I1923" s="34"/>
      <c r="J1923" s="34"/>
      <c r="K1923" s="34"/>
      <c r="L1923" s="34"/>
      <c r="M1923" s="34"/>
      <c r="N1923" s="34"/>
      <c r="O1923" s="34"/>
      <c r="P1923" s="34"/>
      <c r="Q1923" s="34"/>
      <c r="R1923" s="34"/>
      <c r="S1923" s="34"/>
      <c r="T1923" s="34"/>
      <c r="U1923" s="34"/>
      <c r="V1923" s="34"/>
      <c r="W1923" s="34"/>
      <c r="X1923" s="34"/>
      <c r="Y1923" s="34"/>
      <c r="Z1923" s="34"/>
      <c r="AA1923" s="34"/>
      <c r="AB1923" s="34"/>
    </row>
    <row r="1924" spans="1:28">
      <c r="A1924" s="34"/>
      <c r="B1924" s="34"/>
      <c r="C1924" s="34"/>
      <c r="D1924" s="34"/>
      <c r="E1924" s="34"/>
      <c r="F1924" s="34"/>
      <c r="G1924" s="34"/>
      <c r="H1924" s="34"/>
      <c r="I1924" s="34"/>
      <c r="J1924" s="34"/>
      <c r="K1924" s="34"/>
      <c r="L1924" s="34"/>
      <c r="M1924" s="34"/>
      <c r="N1924" s="34"/>
      <c r="O1924" s="34"/>
      <c r="P1924" s="34"/>
      <c r="Q1924" s="34"/>
      <c r="R1924" s="34"/>
      <c r="S1924" s="34"/>
      <c r="T1924" s="34"/>
      <c r="U1924" s="34"/>
      <c r="V1924" s="34"/>
      <c r="W1924" s="34"/>
      <c r="X1924" s="34"/>
      <c r="Y1924" s="34"/>
      <c r="Z1924" s="34"/>
      <c r="AA1924" s="34"/>
      <c r="AB1924" s="34"/>
    </row>
    <row r="1925" spans="1:28">
      <c r="A1925" s="34"/>
      <c r="B1925" s="34"/>
      <c r="C1925" s="34"/>
      <c r="D1925" s="34"/>
      <c r="E1925" s="34"/>
      <c r="F1925" s="34"/>
      <c r="G1925" s="34"/>
      <c r="H1925" s="34"/>
      <c r="I1925" s="34"/>
      <c r="J1925" s="34"/>
      <c r="K1925" s="34"/>
      <c r="L1925" s="34"/>
      <c r="M1925" s="34"/>
      <c r="N1925" s="34"/>
      <c r="O1925" s="34"/>
      <c r="P1925" s="34"/>
      <c r="Q1925" s="34"/>
      <c r="R1925" s="34"/>
      <c r="S1925" s="34"/>
      <c r="T1925" s="34"/>
      <c r="U1925" s="34"/>
      <c r="V1925" s="34"/>
      <c r="W1925" s="34"/>
      <c r="X1925" s="34"/>
      <c r="Y1925" s="34"/>
      <c r="Z1925" s="34"/>
      <c r="AA1925" s="34"/>
      <c r="AB1925" s="34"/>
    </row>
    <row r="1926" spans="1:28">
      <c r="A1926" s="34"/>
      <c r="B1926" s="34"/>
      <c r="C1926" s="34"/>
      <c r="D1926" s="34"/>
      <c r="E1926" s="34"/>
      <c r="F1926" s="34"/>
      <c r="G1926" s="34"/>
      <c r="H1926" s="34"/>
      <c r="I1926" s="34"/>
      <c r="J1926" s="34"/>
      <c r="K1926" s="34"/>
      <c r="L1926" s="34"/>
      <c r="M1926" s="34"/>
      <c r="N1926" s="34"/>
      <c r="O1926" s="34"/>
      <c r="P1926" s="34"/>
      <c r="Q1926" s="34"/>
      <c r="R1926" s="34"/>
      <c r="S1926" s="34"/>
      <c r="T1926" s="34"/>
      <c r="U1926" s="34"/>
      <c r="V1926" s="34"/>
      <c r="W1926" s="34"/>
      <c r="X1926" s="34"/>
      <c r="Y1926" s="34"/>
      <c r="Z1926" s="34"/>
      <c r="AA1926" s="34"/>
      <c r="AB1926" s="34"/>
    </row>
    <row r="1927" spans="1:28">
      <c r="A1927" s="34"/>
      <c r="B1927" s="34"/>
      <c r="C1927" s="34"/>
      <c r="D1927" s="34"/>
      <c r="E1927" s="34"/>
      <c r="F1927" s="34"/>
      <c r="G1927" s="34"/>
      <c r="H1927" s="34"/>
      <c r="I1927" s="34"/>
      <c r="J1927" s="34"/>
      <c r="K1927" s="34"/>
      <c r="L1927" s="34"/>
      <c r="M1927" s="34"/>
      <c r="N1927" s="34"/>
      <c r="O1927" s="34"/>
      <c r="P1927" s="34"/>
      <c r="Q1927" s="34"/>
      <c r="R1927" s="34"/>
      <c r="S1927" s="34"/>
      <c r="T1927" s="34"/>
      <c r="U1927" s="34"/>
      <c r="V1927" s="34"/>
      <c r="W1927" s="34"/>
      <c r="X1927" s="34"/>
      <c r="Y1927" s="34"/>
      <c r="Z1927" s="34"/>
      <c r="AA1927" s="34"/>
      <c r="AB1927" s="34"/>
    </row>
    <row r="1928" spans="1:28">
      <c r="A1928" s="34"/>
      <c r="B1928" s="34"/>
      <c r="C1928" s="34"/>
      <c r="D1928" s="34"/>
      <c r="E1928" s="34"/>
      <c r="F1928" s="34"/>
      <c r="G1928" s="34"/>
      <c r="H1928" s="34"/>
      <c r="I1928" s="34"/>
      <c r="J1928" s="34"/>
      <c r="K1928" s="34"/>
      <c r="L1928" s="34"/>
      <c r="M1928" s="34"/>
      <c r="N1928" s="34"/>
      <c r="O1928" s="34"/>
      <c r="P1928" s="34"/>
      <c r="Q1928" s="34"/>
      <c r="R1928" s="34"/>
      <c r="S1928" s="34"/>
      <c r="T1928" s="34"/>
      <c r="U1928" s="34"/>
      <c r="V1928" s="34"/>
      <c r="W1928" s="34"/>
      <c r="X1928" s="34"/>
      <c r="Y1928" s="34"/>
      <c r="Z1928" s="34"/>
      <c r="AA1928" s="34"/>
      <c r="AB1928" s="34"/>
    </row>
    <row r="1929" spans="1:28">
      <c r="A1929" s="34"/>
      <c r="B1929" s="34"/>
      <c r="C1929" s="34"/>
      <c r="D1929" s="34"/>
      <c r="E1929" s="34"/>
      <c r="F1929" s="34"/>
      <c r="G1929" s="34"/>
      <c r="H1929" s="34"/>
      <c r="I1929" s="34"/>
      <c r="J1929" s="34"/>
      <c r="K1929" s="34"/>
      <c r="L1929" s="34"/>
      <c r="M1929" s="34"/>
      <c r="N1929" s="34"/>
      <c r="O1929" s="34"/>
      <c r="P1929" s="34"/>
      <c r="Q1929" s="34"/>
      <c r="R1929" s="34"/>
      <c r="S1929" s="34"/>
      <c r="T1929" s="34"/>
      <c r="U1929" s="34"/>
      <c r="V1929" s="34"/>
      <c r="W1929" s="34"/>
      <c r="X1929" s="34"/>
      <c r="Y1929" s="34"/>
      <c r="Z1929" s="34"/>
      <c r="AA1929" s="34"/>
      <c r="AB1929" s="34"/>
    </row>
    <row r="1930" spans="1:28">
      <c r="A1930" s="34"/>
      <c r="B1930" s="34"/>
      <c r="C1930" s="34"/>
      <c r="D1930" s="34"/>
      <c r="E1930" s="34"/>
      <c r="F1930" s="34"/>
      <c r="G1930" s="34"/>
      <c r="H1930" s="34"/>
      <c r="I1930" s="34"/>
      <c r="J1930" s="34"/>
      <c r="K1930" s="34"/>
      <c r="L1930" s="34"/>
      <c r="M1930" s="34"/>
      <c r="N1930" s="34"/>
      <c r="O1930" s="34"/>
      <c r="P1930" s="34"/>
      <c r="Q1930" s="34"/>
      <c r="R1930" s="34"/>
      <c r="S1930" s="34"/>
      <c r="T1930" s="34"/>
      <c r="U1930" s="34"/>
      <c r="V1930" s="34"/>
      <c r="W1930" s="34"/>
      <c r="X1930" s="34"/>
      <c r="Y1930" s="34"/>
      <c r="Z1930" s="34"/>
      <c r="AA1930" s="34"/>
      <c r="AB1930" s="34"/>
    </row>
    <row r="1931" spans="1:28">
      <c r="A1931" s="34"/>
      <c r="B1931" s="34"/>
      <c r="C1931" s="34"/>
      <c r="D1931" s="34"/>
      <c r="E1931" s="34"/>
      <c r="F1931" s="34"/>
      <c r="G1931" s="34"/>
      <c r="H1931" s="34"/>
      <c r="I1931" s="34"/>
      <c r="J1931" s="34"/>
      <c r="K1931" s="34"/>
      <c r="L1931" s="34"/>
      <c r="M1931" s="34"/>
      <c r="N1931" s="34"/>
      <c r="O1931" s="34"/>
      <c r="P1931" s="34"/>
      <c r="Q1931" s="34"/>
      <c r="R1931" s="34"/>
      <c r="S1931" s="34"/>
      <c r="T1931" s="34"/>
      <c r="U1931" s="34"/>
      <c r="V1931" s="34"/>
      <c r="W1931" s="34"/>
      <c r="X1931" s="34"/>
      <c r="Y1931" s="34"/>
      <c r="Z1931" s="34"/>
      <c r="AA1931" s="34"/>
      <c r="AB1931" s="34"/>
    </row>
    <row r="1932" spans="1:28">
      <c r="A1932" s="34"/>
      <c r="B1932" s="34"/>
      <c r="C1932" s="34"/>
      <c r="D1932" s="34"/>
      <c r="E1932" s="34"/>
      <c r="F1932" s="34"/>
      <c r="G1932" s="34"/>
      <c r="H1932" s="34"/>
      <c r="I1932" s="34"/>
      <c r="J1932" s="34"/>
      <c r="K1932" s="34"/>
      <c r="L1932" s="34"/>
      <c r="M1932" s="34"/>
      <c r="N1932" s="34"/>
      <c r="O1932" s="34"/>
      <c r="P1932" s="34"/>
      <c r="Q1932" s="34"/>
      <c r="R1932" s="34"/>
      <c r="S1932" s="34"/>
      <c r="T1932" s="34"/>
      <c r="U1932" s="34"/>
      <c r="V1932" s="34"/>
      <c r="W1932" s="34"/>
      <c r="X1932" s="34"/>
      <c r="Y1932" s="34"/>
      <c r="Z1932" s="34"/>
      <c r="AA1932" s="34"/>
      <c r="AB1932" s="34"/>
    </row>
    <row r="1933" spans="1:28">
      <c r="A1933" s="34"/>
      <c r="B1933" s="34"/>
      <c r="C1933" s="34"/>
      <c r="D1933" s="34"/>
      <c r="E1933" s="34"/>
      <c r="F1933" s="34"/>
      <c r="G1933" s="34"/>
      <c r="H1933" s="34"/>
      <c r="I1933" s="34"/>
      <c r="J1933" s="34"/>
      <c r="K1933" s="34"/>
      <c r="L1933" s="34"/>
      <c r="M1933" s="34"/>
      <c r="N1933" s="34"/>
      <c r="O1933" s="34"/>
      <c r="P1933" s="34"/>
      <c r="Q1933" s="34"/>
      <c r="R1933" s="34"/>
      <c r="S1933" s="34"/>
      <c r="T1933" s="34"/>
      <c r="U1933" s="34"/>
      <c r="V1933" s="34"/>
      <c r="W1933" s="34"/>
      <c r="X1933" s="34"/>
      <c r="Y1933" s="34"/>
      <c r="Z1933" s="34"/>
      <c r="AA1933" s="34"/>
      <c r="AB1933" s="34"/>
    </row>
    <row r="1934" spans="1:28">
      <c r="A1934" s="34"/>
      <c r="B1934" s="34"/>
      <c r="C1934" s="34"/>
      <c r="D1934" s="34"/>
      <c r="E1934" s="34"/>
      <c r="F1934" s="34"/>
      <c r="G1934" s="34"/>
      <c r="H1934" s="34"/>
      <c r="I1934" s="34"/>
      <c r="J1934" s="34"/>
      <c r="K1934" s="34"/>
      <c r="L1934" s="34"/>
      <c r="M1934" s="34"/>
      <c r="N1934" s="34"/>
      <c r="O1934" s="34"/>
      <c r="P1934" s="34"/>
      <c r="Q1934" s="34"/>
      <c r="R1934" s="34"/>
      <c r="S1934" s="34"/>
      <c r="T1934" s="34"/>
      <c r="U1934" s="34"/>
      <c r="V1934" s="34"/>
      <c r="W1934" s="34"/>
      <c r="X1934" s="34"/>
      <c r="Y1934" s="34"/>
      <c r="Z1934" s="34"/>
      <c r="AA1934" s="34"/>
      <c r="AB1934" s="34"/>
    </row>
    <row r="1935" spans="1:28">
      <c r="A1935" s="34"/>
      <c r="B1935" s="34"/>
      <c r="C1935" s="34"/>
      <c r="D1935" s="34"/>
      <c r="E1935" s="34"/>
      <c r="F1935" s="34"/>
      <c r="G1935" s="34"/>
      <c r="H1935" s="34"/>
      <c r="I1935" s="34"/>
      <c r="J1935" s="34"/>
      <c r="K1935" s="34"/>
      <c r="L1935" s="34"/>
      <c r="M1935" s="34"/>
      <c r="N1935" s="34"/>
      <c r="O1935" s="34"/>
      <c r="P1935" s="34"/>
      <c r="Q1935" s="34"/>
      <c r="R1935" s="34"/>
      <c r="S1935" s="34"/>
      <c r="T1935" s="34"/>
      <c r="U1935" s="34"/>
      <c r="V1935" s="34"/>
      <c r="W1935" s="34"/>
      <c r="X1935" s="34"/>
      <c r="Y1935" s="34"/>
      <c r="Z1935" s="34"/>
      <c r="AA1935" s="34"/>
      <c r="AB1935" s="34"/>
    </row>
    <row r="1936" spans="1:28">
      <c r="A1936" s="34"/>
      <c r="B1936" s="34"/>
      <c r="C1936" s="34"/>
      <c r="D1936" s="34"/>
      <c r="E1936" s="34"/>
      <c r="F1936" s="34"/>
      <c r="G1936" s="34"/>
      <c r="H1936" s="34"/>
      <c r="I1936" s="34"/>
      <c r="J1936" s="34"/>
      <c r="K1936" s="34"/>
      <c r="L1936" s="34"/>
      <c r="M1936" s="34"/>
      <c r="N1936" s="34"/>
      <c r="O1936" s="34"/>
      <c r="P1936" s="34"/>
      <c r="Q1936" s="34"/>
      <c r="R1936" s="34"/>
      <c r="S1936" s="34"/>
      <c r="T1936" s="34"/>
      <c r="U1936" s="34"/>
      <c r="V1936" s="34"/>
      <c r="W1936" s="34"/>
      <c r="X1936" s="34"/>
      <c r="Y1936" s="34"/>
      <c r="Z1936" s="34"/>
      <c r="AA1936" s="34"/>
      <c r="AB1936" s="34"/>
    </row>
    <row r="1937" spans="1:28">
      <c r="A1937" s="34"/>
      <c r="B1937" s="34"/>
      <c r="C1937" s="34"/>
      <c r="D1937" s="34"/>
      <c r="E1937" s="34"/>
      <c r="F1937" s="34"/>
      <c r="G1937" s="34"/>
      <c r="H1937" s="34"/>
      <c r="I1937" s="34"/>
      <c r="J1937" s="34"/>
      <c r="K1937" s="34"/>
      <c r="L1937" s="34"/>
      <c r="M1937" s="34"/>
      <c r="N1937" s="34"/>
      <c r="O1937" s="34"/>
      <c r="P1937" s="34"/>
      <c r="Q1937" s="34"/>
      <c r="R1937" s="34"/>
      <c r="S1937" s="34"/>
      <c r="T1937" s="34"/>
      <c r="U1937" s="34"/>
      <c r="V1937" s="34"/>
      <c r="W1937" s="34"/>
      <c r="X1937" s="34"/>
      <c r="Y1937" s="34"/>
      <c r="Z1937" s="34"/>
      <c r="AA1937" s="34"/>
      <c r="AB1937" s="34"/>
    </row>
    <row r="1938" spans="1:28">
      <c r="A1938" s="34"/>
      <c r="B1938" s="34"/>
      <c r="C1938" s="34"/>
      <c r="D1938" s="34"/>
      <c r="E1938" s="34"/>
      <c r="F1938" s="34"/>
      <c r="G1938" s="34"/>
      <c r="H1938" s="34"/>
      <c r="I1938" s="34"/>
      <c r="J1938" s="34"/>
      <c r="K1938" s="34"/>
      <c r="L1938" s="34"/>
      <c r="M1938" s="34"/>
      <c r="N1938" s="34"/>
      <c r="O1938" s="34"/>
      <c r="P1938" s="34"/>
      <c r="Q1938" s="34"/>
      <c r="R1938" s="34"/>
      <c r="S1938" s="34"/>
      <c r="T1938" s="34"/>
      <c r="U1938" s="34"/>
      <c r="V1938" s="34"/>
      <c r="W1938" s="34"/>
      <c r="X1938" s="34"/>
      <c r="Y1938" s="34"/>
      <c r="Z1938" s="34"/>
      <c r="AA1938" s="34"/>
      <c r="AB1938" s="34"/>
    </row>
    <row r="1939" spans="1:28">
      <c r="A1939" s="34"/>
      <c r="B1939" s="34"/>
      <c r="C1939" s="34"/>
      <c r="D1939" s="34"/>
      <c r="E1939" s="34"/>
      <c r="F1939" s="34"/>
      <c r="G1939" s="34"/>
      <c r="H1939" s="34"/>
      <c r="I1939" s="34"/>
      <c r="J1939" s="34"/>
      <c r="K1939" s="34"/>
      <c r="L1939" s="34"/>
      <c r="M1939" s="34"/>
      <c r="N1939" s="34"/>
      <c r="O1939" s="34"/>
      <c r="P1939" s="34"/>
      <c r="Q1939" s="34"/>
      <c r="R1939" s="34"/>
      <c r="S1939" s="34"/>
      <c r="T1939" s="34"/>
      <c r="U1939" s="34"/>
      <c r="V1939" s="34"/>
      <c r="W1939" s="34"/>
      <c r="X1939" s="34"/>
      <c r="Y1939" s="34"/>
      <c r="Z1939" s="34"/>
      <c r="AA1939" s="34"/>
      <c r="AB1939" s="34"/>
    </row>
    <row r="1940" spans="1:28">
      <c r="A1940" s="34"/>
      <c r="B1940" s="34"/>
      <c r="C1940" s="34"/>
      <c r="D1940" s="34"/>
      <c r="E1940" s="34"/>
      <c r="F1940" s="34"/>
      <c r="G1940" s="34"/>
      <c r="H1940" s="34"/>
      <c r="I1940" s="34"/>
      <c r="J1940" s="34"/>
      <c r="K1940" s="34"/>
      <c r="L1940" s="34"/>
      <c r="M1940" s="34"/>
      <c r="N1940" s="34"/>
      <c r="O1940" s="34"/>
      <c r="P1940" s="34"/>
      <c r="Q1940" s="34"/>
      <c r="R1940" s="34"/>
      <c r="S1940" s="34"/>
      <c r="T1940" s="34"/>
      <c r="U1940" s="34"/>
      <c r="V1940" s="34"/>
      <c r="W1940" s="34"/>
      <c r="X1940" s="34"/>
      <c r="Y1940" s="34"/>
      <c r="Z1940" s="34"/>
      <c r="AA1940" s="34"/>
      <c r="AB1940" s="34"/>
    </row>
    <row r="1941" spans="1:28">
      <c r="A1941" s="34"/>
      <c r="B1941" s="34"/>
      <c r="C1941" s="34"/>
      <c r="D1941" s="34"/>
      <c r="E1941" s="34"/>
      <c r="F1941" s="34"/>
      <c r="G1941" s="34"/>
      <c r="H1941" s="34"/>
      <c r="I1941" s="34"/>
      <c r="J1941" s="34"/>
      <c r="K1941" s="34"/>
      <c r="L1941" s="34"/>
      <c r="M1941" s="34"/>
      <c r="N1941" s="34"/>
      <c r="O1941" s="34"/>
      <c r="P1941" s="34"/>
      <c r="Q1941" s="34"/>
      <c r="R1941" s="34"/>
      <c r="S1941" s="34"/>
      <c r="T1941" s="34"/>
      <c r="U1941" s="34"/>
      <c r="V1941" s="34"/>
      <c r="W1941" s="34"/>
      <c r="X1941" s="34"/>
      <c r="Y1941" s="34"/>
      <c r="Z1941" s="34"/>
      <c r="AA1941" s="34"/>
      <c r="AB1941" s="34"/>
    </row>
    <row r="1942" spans="1:28">
      <c r="A1942" s="34"/>
      <c r="B1942" s="34"/>
      <c r="C1942" s="34"/>
      <c r="D1942" s="34"/>
      <c r="E1942" s="34"/>
      <c r="F1942" s="34"/>
      <c r="G1942" s="34"/>
      <c r="H1942" s="34"/>
      <c r="I1942" s="34"/>
      <c r="J1942" s="34"/>
      <c r="K1942" s="34"/>
      <c r="L1942" s="34"/>
      <c r="M1942" s="34"/>
      <c r="N1942" s="34"/>
      <c r="O1942" s="34"/>
      <c r="P1942" s="34"/>
      <c r="Q1942" s="34"/>
      <c r="R1942" s="34"/>
      <c r="S1942" s="34"/>
      <c r="T1942" s="34"/>
      <c r="U1942" s="34"/>
      <c r="V1942" s="34"/>
      <c r="W1942" s="34"/>
      <c r="X1942" s="34"/>
      <c r="Y1942" s="34"/>
      <c r="Z1942" s="34"/>
      <c r="AA1942" s="34"/>
      <c r="AB1942" s="34"/>
    </row>
    <row r="1943" spans="1:28">
      <c r="A1943" s="34"/>
      <c r="B1943" s="34"/>
      <c r="C1943" s="34"/>
      <c r="D1943" s="34"/>
      <c r="E1943" s="34"/>
      <c r="F1943" s="34"/>
      <c r="G1943" s="34"/>
      <c r="H1943" s="34"/>
      <c r="I1943" s="34"/>
      <c r="J1943" s="34"/>
      <c r="K1943" s="34"/>
      <c r="L1943" s="34"/>
      <c r="M1943" s="34"/>
      <c r="N1943" s="34"/>
      <c r="O1943" s="34"/>
      <c r="P1943" s="34"/>
      <c r="Q1943" s="34"/>
      <c r="R1943" s="34"/>
      <c r="S1943" s="34"/>
      <c r="T1943" s="34"/>
      <c r="U1943" s="34"/>
      <c r="V1943" s="34"/>
      <c r="W1943" s="34"/>
      <c r="X1943" s="34"/>
      <c r="Y1943" s="34"/>
      <c r="Z1943" s="34"/>
      <c r="AA1943" s="34"/>
      <c r="AB1943" s="34"/>
    </row>
    <row r="1944" spans="1:28">
      <c r="A1944" s="34"/>
      <c r="B1944" s="34"/>
      <c r="C1944" s="34"/>
      <c r="D1944" s="34"/>
      <c r="E1944" s="34"/>
      <c r="F1944" s="34"/>
      <c r="G1944" s="34"/>
      <c r="H1944" s="34"/>
      <c r="I1944" s="34"/>
      <c r="J1944" s="34"/>
      <c r="K1944" s="34"/>
      <c r="L1944" s="34"/>
      <c r="M1944" s="34"/>
      <c r="N1944" s="34"/>
      <c r="O1944" s="34"/>
      <c r="P1944" s="34"/>
      <c r="Q1944" s="34"/>
      <c r="R1944" s="34"/>
      <c r="S1944" s="34"/>
      <c r="T1944" s="34"/>
      <c r="U1944" s="34"/>
      <c r="V1944" s="34"/>
      <c r="W1944" s="34"/>
      <c r="X1944" s="34"/>
      <c r="Y1944" s="34"/>
      <c r="Z1944" s="34"/>
      <c r="AA1944" s="34"/>
      <c r="AB1944" s="34"/>
    </row>
    <row r="1945" spans="1:28">
      <c r="A1945" s="34"/>
      <c r="B1945" s="34"/>
      <c r="C1945" s="34"/>
      <c r="D1945" s="34"/>
      <c r="E1945" s="34"/>
      <c r="F1945" s="34"/>
      <c r="G1945" s="34"/>
      <c r="H1945" s="34"/>
      <c r="I1945" s="34"/>
      <c r="J1945" s="34"/>
      <c r="K1945" s="34"/>
      <c r="L1945" s="34"/>
      <c r="M1945" s="34"/>
      <c r="N1945" s="34"/>
      <c r="O1945" s="34"/>
      <c r="P1945" s="34"/>
      <c r="Q1945" s="34"/>
      <c r="R1945" s="34"/>
      <c r="S1945" s="34"/>
      <c r="T1945" s="34"/>
      <c r="U1945" s="34"/>
      <c r="V1945" s="34"/>
      <c r="W1945" s="34"/>
      <c r="X1945" s="34"/>
      <c r="Y1945" s="34"/>
      <c r="Z1945" s="34"/>
      <c r="AA1945" s="34"/>
      <c r="AB1945" s="34"/>
    </row>
    <row r="1946" spans="1:28">
      <c r="A1946" s="34"/>
      <c r="B1946" s="34"/>
      <c r="C1946" s="34"/>
      <c r="D1946" s="34"/>
      <c r="E1946" s="34"/>
      <c r="F1946" s="34"/>
      <c r="G1946" s="34"/>
      <c r="H1946" s="34"/>
      <c r="I1946" s="34"/>
      <c r="J1946" s="34"/>
      <c r="K1946" s="34"/>
      <c r="L1946" s="34"/>
      <c r="M1946" s="34"/>
      <c r="N1946" s="34"/>
      <c r="O1946" s="34"/>
      <c r="P1946" s="34"/>
      <c r="Q1946" s="34"/>
      <c r="R1946" s="34"/>
      <c r="S1946" s="34"/>
      <c r="T1946" s="34"/>
      <c r="U1946" s="34"/>
      <c r="V1946" s="34"/>
      <c r="W1946" s="34"/>
      <c r="X1946" s="34"/>
      <c r="Y1946" s="34"/>
      <c r="Z1946" s="34"/>
      <c r="AA1946" s="34"/>
      <c r="AB1946" s="34"/>
    </row>
    <row r="1947" spans="1:28">
      <c r="A1947" s="34"/>
      <c r="B1947" s="34"/>
      <c r="C1947" s="34"/>
      <c r="D1947" s="34"/>
      <c r="E1947" s="34"/>
      <c r="F1947" s="34"/>
      <c r="G1947" s="34"/>
      <c r="H1947" s="34"/>
      <c r="I1947" s="34"/>
      <c r="J1947" s="34"/>
      <c r="K1947" s="34"/>
      <c r="L1947" s="34"/>
      <c r="M1947" s="34"/>
      <c r="N1947" s="34"/>
      <c r="O1947" s="34"/>
      <c r="P1947" s="34"/>
      <c r="Q1947" s="34"/>
      <c r="R1947" s="34"/>
      <c r="S1947" s="34"/>
      <c r="T1947" s="34"/>
      <c r="U1947" s="34"/>
      <c r="V1947" s="34"/>
      <c r="W1947" s="34"/>
      <c r="X1947" s="34"/>
      <c r="Y1947" s="34"/>
      <c r="Z1947" s="34"/>
      <c r="AA1947" s="34"/>
      <c r="AB1947" s="34"/>
    </row>
    <row r="1948" spans="1:28">
      <c r="A1948" s="34"/>
      <c r="B1948" s="34"/>
      <c r="C1948" s="34"/>
      <c r="D1948" s="34"/>
      <c r="E1948" s="34"/>
      <c r="F1948" s="34"/>
      <c r="G1948" s="34"/>
      <c r="H1948" s="34"/>
      <c r="I1948" s="34"/>
      <c r="J1948" s="34"/>
      <c r="K1948" s="34"/>
      <c r="L1948" s="34"/>
      <c r="M1948" s="34"/>
      <c r="N1948" s="34"/>
      <c r="O1948" s="34"/>
      <c r="P1948" s="34"/>
      <c r="Q1948" s="34"/>
      <c r="R1948" s="34"/>
      <c r="S1948" s="34"/>
      <c r="T1948" s="34"/>
      <c r="U1948" s="34"/>
      <c r="V1948" s="34"/>
      <c r="W1948" s="34"/>
      <c r="X1948" s="34"/>
      <c r="Y1948" s="34"/>
      <c r="Z1948" s="34"/>
      <c r="AA1948" s="34"/>
      <c r="AB1948" s="34"/>
    </row>
    <row r="1949" spans="1:28">
      <c r="A1949" s="34"/>
      <c r="B1949" s="34"/>
      <c r="C1949" s="34"/>
      <c r="D1949" s="34"/>
      <c r="E1949" s="34"/>
      <c r="F1949" s="34"/>
      <c r="G1949" s="34"/>
      <c r="H1949" s="34"/>
      <c r="I1949" s="34"/>
      <c r="J1949" s="34"/>
      <c r="K1949" s="34"/>
      <c r="L1949" s="34"/>
      <c r="M1949" s="34"/>
      <c r="N1949" s="34"/>
      <c r="O1949" s="34"/>
      <c r="P1949" s="34"/>
      <c r="Q1949" s="34"/>
      <c r="R1949" s="34"/>
      <c r="S1949" s="34"/>
      <c r="T1949" s="34"/>
      <c r="U1949" s="34"/>
      <c r="V1949" s="34"/>
      <c r="W1949" s="34"/>
      <c r="X1949" s="34"/>
      <c r="Y1949" s="34"/>
      <c r="Z1949" s="34"/>
      <c r="AA1949" s="34"/>
      <c r="AB1949" s="34"/>
    </row>
    <row r="1950" spans="1:28">
      <c r="A1950" s="34"/>
      <c r="B1950" s="34"/>
      <c r="C1950" s="34"/>
      <c r="D1950" s="34"/>
      <c r="E1950" s="34"/>
      <c r="F1950" s="34"/>
      <c r="G1950" s="34"/>
      <c r="H1950" s="34"/>
      <c r="I1950" s="34"/>
      <c r="J1950" s="34"/>
      <c r="K1950" s="34"/>
      <c r="L1950" s="34"/>
      <c r="M1950" s="34"/>
      <c r="N1950" s="34"/>
      <c r="O1950" s="34"/>
      <c r="P1950" s="34"/>
      <c r="Q1950" s="34"/>
      <c r="R1950" s="34"/>
      <c r="S1950" s="34"/>
      <c r="T1950" s="34"/>
      <c r="U1950" s="34"/>
      <c r="V1950" s="34"/>
      <c r="W1950" s="34"/>
      <c r="X1950" s="34"/>
      <c r="Y1950" s="34"/>
      <c r="Z1950" s="34"/>
      <c r="AA1950" s="34"/>
      <c r="AB1950" s="34"/>
    </row>
    <row r="1951" spans="1:28">
      <c r="A1951" s="34"/>
      <c r="B1951" s="34"/>
      <c r="C1951" s="34"/>
      <c r="D1951" s="34"/>
      <c r="E1951" s="34"/>
      <c r="F1951" s="34"/>
      <c r="G1951" s="34"/>
      <c r="H1951" s="34"/>
      <c r="I1951" s="34"/>
      <c r="J1951" s="34"/>
      <c r="K1951" s="34"/>
      <c r="L1951" s="34"/>
      <c r="M1951" s="34"/>
      <c r="N1951" s="34"/>
      <c r="O1951" s="34"/>
      <c r="P1951" s="34"/>
      <c r="Q1951" s="34"/>
      <c r="R1951" s="34"/>
      <c r="S1951" s="34"/>
      <c r="T1951" s="34"/>
      <c r="U1951" s="34"/>
      <c r="V1951" s="34"/>
      <c r="W1951" s="34"/>
      <c r="X1951" s="34"/>
      <c r="Y1951" s="34"/>
      <c r="Z1951" s="34"/>
      <c r="AA1951" s="34"/>
      <c r="AB1951" s="34"/>
    </row>
    <row r="1952" spans="1:28">
      <c r="A1952" s="34"/>
      <c r="B1952" s="34"/>
      <c r="C1952" s="34"/>
      <c r="D1952" s="34"/>
      <c r="E1952" s="34"/>
      <c r="F1952" s="34"/>
      <c r="G1952" s="34"/>
      <c r="H1952" s="34"/>
      <c r="I1952" s="34"/>
      <c r="J1952" s="34"/>
      <c r="K1952" s="34"/>
      <c r="L1952" s="34"/>
      <c r="M1952" s="34"/>
      <c r="N1952" s="34"/>
      <c r="O1952" s="34"/>
      <c r="P1952" s="34"/>
      <c r="Q1952" s="34"/>
      <c r="R1952" s="34"/>
      <c r="S1952" s="34"/>
      <c r="T1952" s="34"/>
      <c r="U1952" s="34"/>
      <c r="V1952" s="34"/>
      <c r="W1952" s="34"/>
      <c r="X1952" s="34"/>
      <c r="Y1952" s="34"/>
      <c r="Z1952" s="34"/>
      <c r="AA1952" s="34"/>
      <c r="AB1952" s="34"/>
    </row>
    <row r="1953" spans="1:28">
      <c r="A1953" s="34"/>
      <c r="B1953" s="34"/>
      <c r="C1953" s="34"/>
      <c r="D1953" s="34"/>
      <c r="E1953" s="34"/>
      <c r="F1953" s="34"/>
      <c r="G1953" s="34"/>
      <c r="H1953" s="34"/>
      <c r="I1953" s="34"/>
      <c r="J1953" s="34"/>
      <c r="K1953" s="34"/>
      <c r="L1953" s="34"/>
      <c r="M1953" s="34"/>
      <c r="N1953" s="34"/>
      <c r="O1953" s="34"/>
      <c r="P1953" s="34"/>
      <c r="Q1953" s="34"/>
      <c r="R1953" s="34"/>
      <c r="S1953" s="34"/>
      <c r="T1953" s="34"/>
      <c r="U1953" s="34"/>
      <c r="V1953" s="34"/>
      <c r="W1953" s="34"/>
      <c r="X1953" s="34"/>
      <c r="Y1953" s="34"/>
      <c r="Z1953" s="34"/>
      <c r="AA1953" s="34"/>
      <c r="AB1953" s="34"/>
    </row>
    <row r="1954" spans="1:28">
      <c r="A1954" s="34"/>
      <c r="B1954" s="34"/>
      <c r="C1954" s="34"/>
      <c r="D1954" s="34"/>
      <c r="E1954" s="34"/>
      <c r="F1954" s="34"/>
      <c r="G1954" s="34"/>
      <c r="H1954" s="34"/>
      <c r="I1954" s="34"/>
      <c r="J1954" s="34"/>
      <c r="K1954" s="34"/>
      <c r="L1954" s="34"/>
      <c r="M1954" s="34"/>
      <c r="N1954" s="34"/>
      <c r="O1954" s="34"/>
      <c r="P1954" s="34"/>
      <c r="Q1954" s="34"/>
      <c r="R1954" s="34"/>
      <c r="S1954" s="34"/>
      <c r="T1954" s="34"/>
      <c r="U1954" s="34"/>
      <c r="V1954" s="34"/>
      <c r="W1954" s="34"/>
      <c r="X1954" s="34"/>
      <c r="Y1954" s="34"/>
      <c r="Z1954" s="34"/>
      <c r="AA1954" s="34"/>
      <c r="AB1954" s="34"/>
    </row>
    <row r="1955" spans="1:28">
      <c r="A1955" s="34"/>
      <c r="B1955" s="34"/>
      <c r="C1955" s="34"/>
      <c r="D1955" s="34"/>
      <c r="E1955" s="34"/>
      <c r="F1955" s="34"/>
      <c r="G1955" s="34"/>
      <c r="H1955" s="34"/>
      <c r="I1955" s="34"/>
      <c r="J1955" s="34"/>
      <c r="K1955" s="34"/>
      <c r="L1955" s="34"/>
      <c r="M1955" s="34"/>
      <c r="N1955" s="34"/>
      <c r="O1955" s="34"/>
      <c r="P1955" s="34"/>
      <c r="Q1955" s="34"/>
      <c r="R1955" s="34"/>
      <c r="S1955" s="34"/>
      <c r="T1955" s="34"/>
      <c r="U1955" s="34"/>
      <c r="V1955" s="34"/>
      <c r="W1955" s="34"/>
      <c r="X1955" s="34"/>
      <c r="Y1955" s="34"/>
      <c r="Z1955" s="34"/>
      <c r="AA1955" s="34"/>
      <c r="AB1955" s="34"/>
    </row>
    <row r="1956" spans="1:28">
      <c r="A1956" s="34"/>
      <c r="B1956" s="34"/>
      <c r="C1956" s="34"/>
      <c r="D1956" s="34"/>
      <c r="E1956" s="34"/>
      <c r="F1956" s="34"/>
      <c r="G1956" s="34"/>
      <c r="H1956" s="34"/>
      <c r="I1956" s="34"/>
      <c r="J1956" s="34"/>
      <c r="K1956" s="34"/>
      <c r="L1956" s="34"/>
      <c r="M1956" s="34"/>
      <c r="N1956" s="34"/>
      <c r="O1956" s="34"/>
      <c r="P1956" s="34"/>
      <c r="Q1956" s="34"/>
      <c r="R1956" s="34"/>
      <c r="S1956" s="34"/>
      <c r="T1956" s="34"/>
      <c r="U1956" s="34"/>
      <c r="V1956" s="34"/>
      <c r="W1956" s="34"/>
      <c r="X1956" s="34"/>
      <c r="Y1956" s="34"/>
      <c r="Z1956" s="34"/>
      <c r="AA1956" s="34"/>
      <c r="AB1956" s="34"/>
    </row>
    <row r="1957" spans="1:28">
      <c r="A1957" s="34"/>
      <c r="B1957" s="34"/>
      <c r="C1957" s="34"/>
      <c r="D1957" s="34"/>
      <c r="E1957" s="34"/>
      <c r="F1957" s="34"/>
      <c r="G1957" s="34"/>
      <c r="H1957" s="34"/>
      <c r="I1957" s="34"/>
      <c r="J1957" s="34"/>
      <c r="K1957" s="34"/>
      <c r="L1957" s="34"/>
      <c r="M1957" s="34"/>
      <c r="N1957" s="34"/>
      <c r="O1957" s="34"/>
      <c r="P1957" s="34"/>
      <c r="Q1957" s="34"/>
      <c r="R1957" s="34"/>
      <c r="S1957" s="34"/>
      <c r="T1957" s="34"/>
      <c r="U1957" s="34"/>
      <c r="V1957" s="34"/>
      <c r="W1957" s="34"/>
      <c r="X1957" s="34"/>
      <c r="Y1957" s="34"/>
      <c r="Z1957" s="34"/>
      <c r="AA1957" s="34"/>
      <c r="AB1957" s="34"/>
    </row>
    <row r="1958" spans="1:28">
      <c r="A1958" s="34"/>
      <c r="B1958" s="34"/>
      <c r="C1958" s="34"/>
      <c r="D1958" s="34"/>
      <c r="E1958" s="34"/>
      <c r="F1958" s="34"/>
      <c r="G1958" s="34"/>
      <c r="H1958" s="34"/>
      <c r="I1958" s="34"/>
      <c r="J1958" s="34"/>
      <c r="K1958" s="34"/>
      <c r="L1958" s="34"/>
      <c r="M1958" s="34"/>
      <c r="N1958" s="34"/>
      <c r="O1958" s="34"/>
      <c r="P1958" s="34"/>
      <c r="Q1958" s="34"/>
      <c r="R1958" s="34"/>
      <c r="S1958" s="34"/>
      <c r="T1958" s="34"/>
      <c r="U1958" s="34"/>
      <c r="V1958" s="34"/>
      <c r="W1958" s="34"/>
      <c r="X1958" s="34"/>
      <c r="Y1958" s="34"/>
      <c r="Z1958" s="34"/>
      <c r="AA1958" s="34"/>
      <c r="AB1958" s="34"/>
    </row>
    <row r="1959" spans="1:28">
      <c r="A1959" s="34"/>
      <c r="B1959" s="34"/>
      <c r="C1959" s="34"/>
      <c r="D1959" s="34"/>
      <c r="E1959" s="34"/>
      <c r="F1959" s="34"/>
      <c r="G1959" s="34"/>
      <c r="H1959" s="34"/>
      <c r="I1959" s="34"/>
      <c r="J1959" s="34"/>
      <c r="K1959" s="34"/>
      <c r="L1959" s="34"/>
      <c r="M1959" s="34"/>
      <c r="N1959" s="34"/>
      <c r="O1959" s="34"/>
      <c r="P1959" s="34"/>
      <c r="Q1959" s="34"/>
      <c r="R1959" s="34"/>
      <c r="S1959" s="34"/>
      <c r="T1959" s="34"/>
      <c r="U1959" s="34"/>
      <c r="V1959" s="34"/>
      <c r="W1959" s="34"/>
      <c r="X1959" s="34"/>
      <c r="Y1959" s="34"/>
      <c r="Z1959" s="34"/>
      <c r="AA1959" s="34"/>
      <c r="AB1959" s="34"/>
    </row>
    <row r="1960" spans="1:28">
      <c r="A1960" s="34"/>
      <c r="B1960" s="34"/>
      <c r="C1960" s="34"/>
      <c r="D1960" s="34"/>
      <c r="E1960" s="34"/>
      <c r="F1960" s="34"/>
      <c r="G1960" s="34"/>
      <c r="H1960" s="34"/>
      <c r="I1960" s="34"/>
      <c r="J1960" s="34"/>
      <c r="K1960" s="34"/>
      <c r="L1960" s="34"/>
      <c r="M1960" s="34"/>
      <c r="N1960" s="34"/>
      <c r="O1960" s="34"/>
      <c r="P1960" s="34"/>
      <c r="Q1960" s="34"/>
      <c r="R1960" s="34"/>
      <c r="S1960" s="34"/>
      <c r="T1960" s="34"/>
      <c r="U1960" s="34"/>
      <c r="V1960" s="34"/>
      <c r="W1960" s="34"/>
      <c r="X1960" s="34"/>
      <c r="Y1960" s="34"/>
      <c r="Z1960" s="34"/>
      <c r="AA1960" s="34"/>
      <c r="AB1960" s="34"/>
    </row>
    <row r="1961" spans="1:28">
      <c r="A1961" s="34"/>
      <c r="B1961" s="34"/>
      <c r="C1961" s="34"/>
      <c r="D1961" s="34"/>
      <c r="E1961" s="34"/>
      <c r="F1961" s="34"/>
      <c r="G1961" s="34"/>
      <c r="H1961" s="34"/>
      <c r="I1961" s="34"/>
      <c r="J1961" s="34"/>
      <c r="K1961" s="34"/>
      <c r="L1961" s="34"/>
      <c r="M1961" s="34"/>
      <c r="N1961" s="34"/>
      <c r="O1961" s="34"/>
      <c r="P1961" s="34"/>
      <c r="Q1961" s="34"/>
      <c r="R1961" s="34"/>
      <c r="S1961" s="34"/>
      <c r="T1961" s="34"/>
      <c r="U1961" s="34"/>
      <c r="V1961" s="34"/>
      <c r="W1961" s="34"/>
      <c r="X1961" s="34"/>
      <c r="Y1961" s="34"/>
      <c r="Z1961" s="34"/>
      <c r="AA1961" s="34"/>
      <c r="AB1961" s="34"/>
    </row>
    <row r="1962" spans="1:28">
      <c r="A1962" s="34"/>
      <c r="B1962" s="34"/>
      <c r="C1962" s="34"/>
      <c r="D1962" s="34"/>
      <c r="E1962" s="34"/>
      <c r="F1962" s="34"/>
      <c r="G1962" s="34"/>
      <c r="H1962" s="34"/>
      <c r="I1962" s="34"/>
      <c r="J1962" s="34"/>
      <c r="K1962" s="34"/>
      <c r="L1962" s="34"/>
      <c r="M1962" s="34"/>
      <c r="N1962" s="34"/>
      <c r="O1962" s="34"/>
      <c r="P1962" s="34"/>
      <c r="Q1962" s="34"/>
      <c r="R1962" s="34"/>
      <c r="S1962" s="34"/>
      <c r="T1962" s="34"/>
      <c r="U1962" s="34"/>
      <c r="V1962" s="34"/>
      <c r="W1962" s="34"/>
      <c r="X1962" s="34"/>
      <c r="Y1962" s="34"/>
      <c r="Z1962" s="34"/>
      <c r="AA1962" s="34"/>
      <c r="AB1962" s="34"/>
    </row>
    <row r="1963" spans="1:28">
      <c r="A1963" s="34"/>
      <c r="B1963" s="34"/>
      <c r="C1963" s="34"/>
      <c r="D1963" s="34"/>
      <c r="E1963" s="34"/>
      <c r="F1963" s="34"/>
      <c r="G1963" s="34"/>
      <c r="H1963" s="34"/>
      <c r="I1963" s="34"/>
      <c r="J1963" s="34"/>
      <c r="K1963" s="34"/>
      <c r="L1963" s="34"/>
      <c r="M1963" s="34"/>
      <c r="N1963" s="34"/>
      <c r="O1963" s="34"/>
      <c r="P1963" s="34"/>
      <c r="Q1963" s="34"/>
      <c r="R1963" s="34"/>
      <c r="S1963" s="34"/>
      <c r="T1963" s="34"/>
      <c r="U1963" s="34"/>
      <c r="V1963" s="34"/>
      <c r="W1963" s="34"/>
      <c r="X1963" s="34"/>
      <c r="Y1963" s="34"/>
      <c r="Z1963" s="34"/>
      <c r="AA1963" s="34"/>
      <c r="AB1963" s="34"/>
    </row>
    <row r="1964" spans="1:28">
      <c r="A1964" s="34"/>
      <c r="B1964" s="34"/>
      <c r="C1964" s="34"/>
      <c r="D1964" s="34"/>
      <c r="E1964" s="34"/>
      <c r="F1964" s="34"/>
      <c r="G1964" s="34"/>
      <c r="H1964" s="34"/>
      <c r="I1964" s="34"/>
      <c r="J1964" s="34"/>
      <c r="K1964" s="34"/>
      <c r="L1964" s="34"/>
      <c r="M1964" s="34"/>
      <c r="N1964" s="34"/>
      <c r="O1964" s="34"/>
      <c r="P1964" s="34"/>
      <c r="Q1964" s="34"/>
      <c r="R1964" s="34"/>
      <c r="S1964" s="34"/>
      <c r="T1964" s="34"/>
      <c r="U1964" s="34"/>
      <c r="V1964" s="34"/>
      <c r="W1964" s="34"/>
      <c r="X1964" s="34"/>
      <c r="Y1964" s="34"/>
      <c r="Z1964" s="34"/>
      <c r="AA1964" s="34"/>
      <c r="AB1964" s="34"/>
    </row>
    <row r="1965" spans="1:28">
      <c r="A1965" s="34"/>
      <c r="B1965" s="34"/>
      <c r="C1965" s="34"/>
      <c r="D1965" s="34"/>
      <c r="E1965" s="34"/>
      <c r="F1965" s="34"/>
      <c r="G1965" s="34"/>
      <c r="H1965" s="34"/>
      <c r="I1965" s="34"/>
      <c r="J1965" s="34"/>
      <c r="K1965" s="34"/>
      <c r="L1965" s="34"/>
      <c r="M1965" s="34"/>
      <c r="N1965" s="34"/>
      <c r="O1965" s="34"/>
      <c r="P1965" s="34"/>
      <c r="Q1965" s="34"/>
      <c r="R1965" s="34"/>
      <c r="S1965" s="34"/>
      <c r="T1965" s="34"/>
      <c r="U1965" s="34"/>
      <c r="V1965" s="34"/>
      <c r="W1965" s="34"/>
      <c r="X1965" s="34"/>
      <c r="Y1965" s="34"/>
      <c r="Z1965" s="34"/>
      <c r="AA1965" s="34"/>
      <c r="AB1965" s="34"/>
    </row>
    <row r="1966" spans="1:28">
      <c r="A1966" s="34"/>
      <c r="B1966" s="34"/>
      <c r="C1966" s="34"/>
      <c r="D1966" s="34"/>
      <c r="E1966" s="34"/>
      <c r="F1966" s="34"/>
      <c r="G1966" s="34"/>
      <c r="H1966" s="34"/>
      <c r="I1966" s="34"/>
      <c r="J1966" s="34"/>
      <c r="K1966" s="34"/>
      <c r="L1966" s="34"/>
      <c r="M1966" s="34"/>
      <c r="N1966" s="34"/>
      <c r="O1966" s="34"/>
      <c r="P1966" s="34"/>
      <c r="Q1966" s="34"/>
      <c r="R1966" s="34"/>
      <c r="S1966" s="34"/>
      <c r="T1966" s="34"/>
      <c r="U1966" s="34"/>
      <c r="V1966" s="34"/>
      <c r="W1966" s="34"/>
      <c r="X1966" s="34"/>
      <c r="Y1966" s="34"/>
      <c r="Z1966" s="34"/>
      <c r="AA1966" s="34"/>
      <c r="AB1966" s="34"/>
    </row>
    <row r="1967" spans="1:28">
      <c r="A1967" s="34"/>
      <c r="B1967" s="34"/>
      <c r="C1967" s="34"/>
      <c r="D1967" s="34"/>
      <c r="E1967" s="34"/>
      <c r="F1967" s="34"/>
      <c r="G1967" s="34"/>
      <c r="H1967" s="34"/>
      <c r="I1967" s="34"/>
      <c r="J1967" s="34"/>
      <c r="K1967" s="34"/>
      <c r="L1967" s="34"/>
      <c r="M1967" s="34"/>
      <c r="N1967" s="34"/>
      <c r="O1967" s="34"/>
      <c r="P1967" s="34"/>
      <c r="Q1967" s="34"/>
      <c r="R1967" s="34"/>
      <c r="S1967" s="34"/>
      <c r="T1967" s="34"/>
      <c r="U1967" s="34"/>
      <c r="V1967" s="34"/>
      <c r="W1967" s="34"/>
      <c r="X1967" s="34"/>
      <c r="Y1967" s="34"/>
      <c r="Z1967" s="34"/>
      <c r="AA1967" s="34"/>
      <c r="AB1967" s="34"/>
    </row>
    <row r="1968" spans="1:28">
      <c r="A1968" s="34"/>
      <c r="B1968" s="34"/>
      <c r="C1968" s="34"/>
      <c r="D1968" s="34"/>
      <c r="E1968" s="34"/>
      <c r="F1968" s="34"/>
      <c r="G1968" s="34"/>
      <c r="H1968" s="34"/>
      <c r="I1968" s="34"/>
      <c r="J1968" s="34"/>
      <c r="K1968" s="34"/>
      <c r="L1968" s="34"/>
      <c r="M1968" s="34"/>
      <c r="N1968" s="34"/>
      <c r="O1968" s="34"/>
      <c r="P1968" s="34"/>
      <c r="Q1968" s="34"/>
      <c r="R1968" s="34"/>
      <c r="S1968" s="34"/>
      <c r="T1968" s="34"/>
      <c r="U1968" s="34"/>
      <c r="V1968" s="34"/>
      <c r="W1968" s="34"/>
      <c r="X1968" s="34"/>
      <c r="Y1968" s="34"/>
      <c r="Z1968" s="34"/>
      <c r="AA1968" s="34"/>
      <c r="AB1968" s="34"/>
    </row>
    <row r="1969" spans="1:28">
      <c r="A1969" s="34"/>
      <c r="B1969" s="34"/>
      <c r="C1969" s="34"/>
      <c r="D1969" s="34"/>
      <c r="E1969" s="34"/>
      <c r="F1969" s="34"/>
      <c r="G1969" s="34"/>
      <c r="H1969" s="34"/>
      <c r="I1969" s="34"/>
      <c r="J1969" s="34"/>
      <c r="K1969" s="34"/>
      <c r="L1969" s="34"/>
      <c r="M1969" s="34"/>
      <c r="N1969" s="34"/>
      <c r="O1969" s="34"/>
      <c r="P1969" s="34"/>
      <c r="Q1969" s="34"/>
      <c r="R1969" s="34"/>
      <c r="S1969" s="34"/>
      <c r="T1969" s="34"/>
      <c r="U1969" s="34"/>
      <c r="V1969" s="34"/>
      <c r="W1969" s="34"/>
      <c r="X1969" s="34"/>
      <c r="Y1969" s="34"/>
      <c r="Z1969" s="34"/>
      <c r="AA1969" s="34"/>
      <c r="AB1969" s="34"/>
    </row>
    <row r="1970" spans="1:28">
      <c r="A1970" s="34"/>
      <c r="B1970" s="34"/>
      <c r="C1970" s="34"/>
      <c r="D1970" s="34"/>
      <c r="E1970" s="34"/>
      <c r="F1970" s="34"/>
      <c r="G1970" s="34"/>
      <c r="H1970" s="34"/>
      <c r="I1970" s="34"/>
      <c r="J1970" s="34"/>
      <c r="K1970" s="34"/>
      <c r="L1970" s="34"/>
      <c r="M1970" s="34"/>
      <c r="N1970" s="34"/>
      <c r="O1970" s="34"/>
      <c r="P1970" s="34"/>
      <c r="Q1970" s="34"/>
      <c r="R1970" s="34"/>
      <c r="S1970" s="34"/>
      <c r="T1970" s="34"/>
      <c r="U1970" s="34"/>
      <c r="V1970" s="34"/>
      <c r="W1970" s="34"/>
      <c r="X1970" s="34"/>
      <c r="Y1970" s="34"/>
      <c r="Z1970" s="34"/>
      <c r="AA1970" s="34"/>
      <c r="AB1970" s="34"/>
    </row>
    <row r="1971" spans="1:28">
      <c r="A1971" s="34"/>
      <c r="B1971" s="34"/>
      <c r="C1971" s="34"/>
      <c r="D1971" s="34"/>
      <c r="E1971" s="34"/>
      <c r="F1971" s="34"/>
      <c r="G1971" s="34"/>
      <c r="H1971" s="34"/>
      <c r="I1971" s="34"/>
      <c r="J1971" s="34"/>
      <c r="K1971" s="34"/>
      <c r="L1971" s="34"/>
      <c r="M1971" s="34"/>
      <c r="N1971" s="34"/>
      <c r="O1971" s="34"/>
      <c r="P1971" s="34"/>
      <c r="Q1971" s="34"/>
      <c r="R1971" s="34"/>
      <c r="S1971" s="34"/>
      <c r="T1971" s="34"/>
      <c r="U1971" s="34"/>
      <c r="V1971" s="34"/>
      <c r="W1971" s="34"/>
      <c r="X1971" s="34"/>
      <c r="Y1971" s="34"/>
      <c r="Z1971" s="34"/>
      <c r="AA1971" s="34"/>
      <c r="AB1971" s="34"/>
    </row>
    <row r="1972" spans="1:28">
      <c r="A1972" s="34"/>
      <c r="B1972" s="34"/>
      <c r="C1972" s="34"/>
      <c r="D1972" s="34"/>
      <c r="E1972" s="34"/>
      <c r="F1972" s="34"/>
      <c r="G1972" s="34"/>
      <c r="H1972" s="34"/>
      <c r="I1972" s="34"/>
      <c r="J1972" s="34"/>
      <c r="K1972" s="34"/>
      <c r="L1972" s="34"/>
      <c r="M1972" s="34"/>
      <c r="N1972" s="34"/>
      <c r="O1972" s="34"/>
      <c r="P1972" s="34"/>
      <c r="Q1972" s="34"/>
      <c r="R1972" s="34"/>
      <c r="S1972" s="34"/>
      <c r="T1972" s="34"/>
      <c r="U1972" s="34"/>
      <c r="V1972" s="34"/>
      <c r="W1972" s="34"/>
      <c r="X1972" s="34"/>
      <c r="Y1972" s="34"/>
      <c r="Z1972" s="34"/>
      <c r="AA1972" s="34"/>
      <c r="AB1972" s="34"/>
    </row>
    <row r="1973" spans="1:28">
      <c r="A1973" s="34"/>
      <c r="B1973" s="34"/>
      <c r="C1973" s="34"/>
      <c r="D1973" s="34"/>
      <c r="E1973" s="34"/>
      <c r="F1973" s="34"/>
      <c r="G1973" s="34"/>
      <c r="H1973" s="34"/>
      <c r="I1973" s="34"/>
      <c r="J1973" s="34"/>
      <c r="K1973" s="34"/>
      <c r="L1973" s="34"/>
      <c r="M1973" s="34"/>
      <c r="N1973" s="34"/>
      <c r="O1973" s="34"/>
      <c r="P1973" s="34"/>
      <c r="Q1973" s="34"/>
      <c r="R1973" s="34"/>
      <c r="S1973" s="34"/>
      <c r="T1973" s="34"/>
      <c r="U1973" s="34"/>
      <c r="V1973" s="34"/>
      <c r="W1973" s="34"/>
      <c r="X1973" s="34"/>
      <c r="Y1973" s="34"/>
      <c r="Z1973" s="34"/>
      <c r="AA1973" s="34"/>
      <c r="AB1973" s="34"/>
    </row>
    <row r="1974" spans="1:28">
      <c r="A1974" s="34"/>
      <c r="B1974" s="34"/>
      <c r="C1974" s="34"/>
      <c r="D1974" s="34"/>
      <c r="E1974" s="34"/>
      <c r="F1974" s="34"/>
      <c r="G1974" s="34"/>
      <c r="H1974" s="34"/>
      <c r="I1974" s="34"/>
      <c r="J1974" s="34"/>
      <c r="K1974" s="34"/>
      <c r="L1974" s="34"/>
      <c r="M1974" s="34"/>
      <c r="N1974" s="34"/>
      <c r="O1974" s="34"/>
      <c r="P1974" s="34"/>
      <c r="Q1974" s="34"/>
      <c r="R1974" s="34"/>
      <c r="S1974" s="34"/>
      <c r="T1974" s="34"/>
      <c r="U1974" s="34"/>
      <c r="V1974" s="34"/>
      <c r="W1974" s="34"/>
      <c r="X1974" s="34"/>
      <c r="Y1974" s="34"/>
      <c r="Z1974" s="34"/>
      <c r="AA1974" s="34"/>
      <c r="AB1974" s="34"/>
    </row>
    <row r="1975" spans="1:28">
      <c r="A1975" s="34"/>
      <c r="B1975" s="34"/>
      <c r="C1975" s="34"/>
      <c r="D1975" s="34"/>
      <c r="E1975" s="34"/>
      <c r="F1975" s="34"/>
      <c r="G1975" s="34"/>
      <c r="H1975" s="34"/>
      <c r="I1975" s="34"/>
      <c r="J1975" s="34"/>
      <c r="K1975" s="34"/>
      <c r="L1975" s="34"/>
      <c r="M1975" s="34"/>
      <c r="N1975" s="34"/>
      <c r="O1975" s="34"/>
      <c r="P1975" s="34"/>
      <c r="Q1975" s="34"/>
      <c r="R1975" s="34"/>
      <c r="S1975" s="34"/>
      <c r="T1975" s="34"/>
      <c r="U1975" s="34"/>
      <c r="V1975" s="34"/>
      <c r="W1975" s="34"/>
      <c r="X1975" s="34"/>
      <c r="Y1975" s="34"/>
      <c r="Z1975" s="34"/>
      <c r="AA1975" s="34"/>
      <c r="AB1975" s="34"/>
    </row>
    <row r="1976" spans="1:28">
      <c r="A1976" s="34"/>
      <c r="B1976" s="34"/>
      <c r="C1976" s="34"/>
      <c r="D1976" s="34"/>
      <c r="E1976" s="34"/>
      <c r="F1976" s="34"/>
      <c r="G1976" s="34"/>
      <c r="H1976" s="34"/>
      <c r="I1976" s="34"/>
      <c r="J1976" s="34"/>
      <c r="K1976" s="34"/>
      <c r="L1976" s="34"/>
      <c r="M1976" s="34"/>
      <c r="N1976" s="34"/>
      <c r="O1976" s="34"/>
      <c r="P1976" s="34"/>
      <c r="Q1976" s="34"/>
      <c r="R1976" s="34"/>
      <c r="S1976" s="34"/>
      <c r="T1976" s="34"/>
      <c r="U1976" s="34"/>
      <c r="V1976" s="34"/>
      <c r="W1976" s="34"/>
      <c r="X1976" s="34"/>
      <c r="Y1976" s="34"/>
      <c r="Z1976" s="34"/>
      <c r="AA1976" s="34"/>
      <c r="AB1976" s="34"/>
    </row>
    <row r="1977" spans="1:28">
      <c r="A1977" s="34"/>
      <c r="B1977" s="34"/>
      <c r="C1977" s="34"/>
      <c r="D1977" s="34"/>
      <c r="E1977" s="34"/>
      <c r="F1977" s="34"/>
      <c r="G1977" s="34"/>
      <c r="H1977" s="34"/>
      <c r="I1977" s="34"/>
      <c r="J1977" s="34"/>
      <c r="K1977" s="34"/>
      <c r="L1977" s="34"/>
      <c r="M1977" s="34"/>
      <c r="N1977" s="34"/>
      <c r="O1977" s="34"/>
      <c r="P1977" s="34"/>
      <c r="Q1977" s="34"/>
      <c r="R1977" s="34"/>
      <c r="S1977" s="34"/>
      <c r="T1977" s="34"/>
      <c r="U1977" s="34"/>
      <c r="V1977" s="34"/>
      <c r="W1977" s="34"/>
      <c r="X1977" s="34"/>
      <c r="Y1977" s="34"/>
      <c r="Z1977" s="34"/>
      <c r="AA1977" s="34"/>
      <c r="AB1977" s="34"/>
    </row>
    <row r="1978" spans="1:28">
      <c r="A1978" s="34"/>
      <c r="B1978" s="34"/>
      <c r="C1978" s="34"/>
      <c r="D1978" s="34"/>
      <c r="E1978" s="34"/>
      <c r="F1978" s="34"/>
      <c r="G1978" s="34"/>
      <c r="H1978" s="34"/>
      <c r="I1978" s="34"/>
      <c r="J1978" s="34"/>
      <c r="K1978" s="34"/>
      <c r="L1978" s="34"/>
      <c r="M1978" s="34"/>
      <c r="N1978" s="34"/>
      <c r="O1978" s="34"/>
      <c r="P1978" s="34"/>
      <c r="Q1978" s="34"/>
      <c r="R1978" s="34"/>
      <c r="S1978" s="34"/>
      <c r="T1978" s="34"/>
      <c r="U1978" s="34"/>
      <c r="V1978" s="34"/>
      <c r="W1978" s="34"/>
      <c r="X1978" s="34"/>
      <c r="Y1978" s="34"/>
      <c r="Z1978" s="34"/>
      <c r="AA1978" s="34"/>
      <c r="AB1978" s="34"/>
    </row>
    <row r="1979" spans="1:28">
      <c r="A1979" s="34"/>
      <c r="B1979" s="34"/>
      <c r="C1979" s="34"/>
      <c r="D1979" s="34"/>
      <c r="E1979" s="34"/>
      <c r="F1979" s="34"/>
      <c r="G1979" s="34"/>
      <c r="H1979" s="34"/>
      <c r="I1979" s="34"/>
      <c r="J1979" s="34"/>
      <c r="K1979" s="34"/>
      <c r="L1979" s="34"/>
      <c r="M1979" s="34"/>
      <c r="N1979" s="34"/>
      <c r="O1979" s="34"/>
      <c r="P1979" s="34"/>
      <c r="Q1979" s="34"/>
      <c r="R1979" s="34"/>
      <c r="S1979" s="34"/>
      <c r="T1979" s="34"/>
      <c r="U1979" s="34"/>
      <c r="V1979" s="34"/>
      <c r="W1979" s="34"/>
      <c r="X1979" s="34"/>
      <c r="Y1979" s="34"/>
      <c r="Z1979" s="34"/>
      <c r="AA1979" s="34"/>
      <c r="AB1979" s="34"/>
    </row>
    <row r="1980" spans="1:28">
      <c r="A1980" s="34"/>
      <c r="B1980" s="34"/>
      <c r="C1980" s="34"/>
      <c r="D1980" s="34"/>
      <c r="E1980" s="34"/>
      <c r="F1980" s="34"/>
      <c r="G1980" s="34"/>
      <c r="H1980" s="34"/>
      <c r="I1980" s="34"/>
      <c r="J1980" s="34"/>
      <c r="K1980" s="34"/>
      <c r="L1980" s="34"/>
      <c r="M1980" s="34"/>
      <c r="N1980" s="34"/>
      <c r="O1980" s="34"/>
      <c r="P1980" s="34"/>
      <c r="Q1980" s="34"/>
      <c r="R1980" s="34"/>
      <c r="S1980" s="34"/>
      <c r="T1980" s="34"/>
      <c r="U1980" s="34"/>
      <c r="V1980" s="34"/>
      <c r="W1980" s="34"/>
      <c r="X1980" s="34"/>
      <c r="Y1980" s="34"/>
      <c r="Z1980" s="34"/>
      <c r="AA1980" s="34"/>
      <c r="AB1980" s="34"/>
    </row>
    <row r="1981" spans="1:28">
      <c r="A1981" s="34"/>
      <c r="B1981" s="34"/>
      <c r="C1981" s="34"/>
      <c r="D1981" s="34"/>
      <c r="E1981" s="34"/>
      <c r="F1981" s="34"/>
      <c r="G1981" s="34"/>
      <c r="H1981" s="34"/>
      <c r="I1981" s="34"/>
      <c r="J1981" s="34"/>
      <c r="K1981" s="34"/>
      <c r="L1981" s="34"/>
      <c r="M1981" s="34"/>
      <c r="N1981" s="34"/>
      <c r="O1981" s="34"/>
      <c r="P1981" s="34"/>
      <c r="Q1981" s="34"/>
      <c r="R1981" s="34"/>
      <c r="S1981" s="34"/>
      <c r="T1981" s="34"/>
      <c r="U1981" s="34"/>
      <c r="V1981" s="34"/>
      <c r="W1981" s="34"/>
      <c r="X1981" s="34"/>
      <c r="Y1981" s="34"/>
      <c r="Z1981" s="34"/>
      <c r="AA1981" s="34"/>
      <c r="AB1981" s="34"/>
    </row>
    <row r="1982" spans="1:28">
      <c r="A1982" s="34"/>
      <c r="B1982" s="34"/>
      <c r="C1982" s="34"/>
      <c r="D1982" s="34"/>
      <c r="E1982" s="34"/>
      <c r="F1982" s="34"/>
      <c r="G1982" s="34"/>
      <c r="H1982" s="34"/>
      <c r="I1982" s="34"/>
      <c r="J1982" s="34"/>
      <c r="K1982" s="34"/>
      <c r="L1982" s="34"/>
      <c r="M1982" s="34"/>
      <c r="N1982" s="34"/>
      <c r="O1982" s="34"/>
      <c r="P1982" s="34"/>
      <c r="Q1982" s="34"/>
      <c r="R1982" s="34"/>
      <c r="S1982" s="34"/>
      <c r="T1982" s="34"/>
      <c r="U1982" s="34"/>
      <c r="V1982" s="34"/>
      <c r="W1982" s="34"/>
      <c r="X1982" s="34"/>
      <c r="Y1982" s="34"/>
      <c r="Z1982" s="34"/>
      <c r="AA1982" s="34"/>
      <c r="AB1982" s="34"/>
    </row>
    <row r="1983" spans="1:28">
      <c r="A1983" s="34"/>
      <c r="B1983" s="34"/>
      <c r="C1983" s="34"/>
      <c r="D1983" s="34"/>
      <c r="E1983" s="34"/>
      <c r="F1983" s="34"/>
      <c r="G1983" s="34"/>
      <c r="H1983" s="34"/>
      <c r="I1983" s="34"/>
      <c r="J1983" s="34"/>
      <c r="K1983" s="34"/>
      <c r="L1983" s="34"/>
      <c r="M1983" s="34"/>
      <c r="N1983" s="34"/>
      <c r="O1983" s="34"/>
      <c r="P1983" s="34"/>
      <c r="Q1983" s="34"/>
      <c r="R1983" s="34"/>
      <c r="S1983" s="34"/>
      <c r="T1983" s="34"/>
      <c r="U1983" s="34"/>
      <c r="V1983" s="34"/>
      <c r="W1983" s="34"/>
      <c r="X1983" s="34"/>
      <c r="Y1983" s="34"/>
      <c r="Z1983" s="34"/>
      <c r="AA1983" s="34"/>
      <c r="AB1983" s="34"/>
    </row>
    <row r="1984" spans="1:28">
      <c r="A1984" s="34"/>
      <c r="B1984" s="34"/>
      <c r="C1984" s="34"/>
      <c r="D1984" s="34"/>
      <c r="E1984" s="34"/>
      <c r="F1984" s="34"/>
      <c r="G1984" s="34"/>
      <c r="H1984" s="34"/>
      <c r="I1984" s="34"/>
      <c r="J1984" s="34"/>
      <c r="K1984" s="34"/>
      <c r="L1984" s="34"/>
      <c r="M1984" s="34"/>
      <c r="N1984" s="34"/>
      <c r="O1984" s="34"/>
      <c r="P1984" s="34"/>
      <c r="Q1984" s="34"/>
      <c r="R1984" s="34"/>
      <c r="S1984" s="34"/>
      <c r="T1984" s="34"/>
      <c r="U1984" s="34"/>
      <c r="V1984" s="34"/>
      <c r="W1984" s="34"/>
      <c r="X1984" s="34"/>
      <c r="Y1984" s="34"/>
      <c r="Z1984" s="34"/>
      <c r="AA1984" s="34"/>
      <c r="AB1984" s="34"/>
    </row>
    <row r="1985" spans="1:28">
      <c r="A1985" s="34"/>
      <c r="B1985" s="34"/>
      <c r="C1985" s="34"/>
      <c r="D1985" s="34"/>
      <c r="E1985" s="34"/>
      <c r="F1985" s="34"/>
      <c r="G1985" s="34"/>
      <c r="H1985" s="34"/>
      <c r="I1985" s="34"/>
      <c r="J1985" s="34"/>
      <c r="K1985" s="34"/>
      <c r="L1985" s="34"/>
      <c r="M1985" s="34"/>
      <c r="N1985" s="34"/>
      <c r="O1985" s="34"/>
      <c r="P1985" s="34"/>
      <c r="Q1985" s="34"/>
      <c r="R1985" s="34"/>
      <c r="S1985" s="34"/>
      <c r="T1985" s="34"/>
      <c r="U1985" s="34"/>
      <c r="V1985" s="34"/>
      <c r="W1985" s="34"/>
      <c r="X1985" s="34"/>
      <c r="Y1985" s="34"/>
      <c r="Z1985" s="34"/>
      <c r="AA1985" s="34"/>
      <c r="AB1985" s="34"/>
    </row>
    <row r="1986" spans="1:28">
      <c r="A1986" s="34"/>
      <c r="B1986" s="34"/>
      <c r="C1986" s="34"/>
      <c r="D1986" s="34"/>
      <c r="E1986" s="34"/>
      <c r="F1986" s="34"/>
      <c r="G1986" s="34"/>
      <c r="H1986" s="34"/>
      <c r="I1986" s="34"/>
      <c r="J1986" s="34"/>
      <c r="K1986" s="34"/>
      <c r="L1986" s="34"/>
      <c r="M1986" s="34"/>
      <c r="N1986" s="34"/>
      <c r="O1986" s="34"/>
      <c r="P1986" s="34"/>
      <c r="Q1986" s="34"/>
      <c r="R1986" s="34"/>
      <c r="S1986" s="34"/>
      <c r="T1986" s="34"/>
      <c r="U1986" s="34"/>
      <c r="V1986" s="34"/>
      <c r="W1986" s="34"/>
      <c r="X1986" s="34"/>
      <c r="Y1986" s="34"/>
      <c r="Z1986" s="34"/>
      <c r="AA1986" s="34"/>
      <c r="AB1986" s="34"/>
    </row>
    <row r="1987" spans="1:28">
      <c r="A1987" s="34"/>
      <c r="B1987" s="34"/>
      <c r="C1987" s="34"/>
      <c r="D1987" s="34"/>
      <c r="E1987" s="34"/>
      <c r="F1987" s="34"/>
      <c r="G1987" s="34"/>
      <c r="H1987" s="34"/>
      <c r="I1987" s="34"/>
      <c r="J1987" s="34"/>
      <c r="K1987" s="34"/>
      <c r="L1987" s="34"/>
      <c r="M1987" s="34"/>
      <c r="N1987" s="34"/>
      <c r="O1987" s="34"/>
      <c r="P1987" s="34"/>
      <c r="Q1987" s="34"/>
      <c r="R1987" s="34"/>
      <c r="S1987" s="34"/>
      <c r="T1987" s="34"/>
      <c r="U1987" s="34"/>
      <c r="V1987" s="34"/>
      <c r="W1987" s="34"/>
      <c r="X1987" s="34"/>
      <c r="Y1987" s="34"/>
      <c r="Z1987" s="34"/>
      <c r="AA1987" s="34"/>
      <c r="AB1987" s="34"/>
    </row>
    <row r="1988" spans="1:28">
      <c r="A1988" s="34"/>
      <c r="B1988" s="34"/>
      <c r="C1988" s="34"/>
      <c r="D1988" s="34"/>
      <c r="E1988" s="34"/>
      <c r="F1988" s="34"/>
      <c r="G1988" s="34"/>
      <c r="H1988" s="34"/>
      <c r="I1988" s="34"/>
      <c r="J1988" s="34"/>
      <c r="K1988" s="34"/>
      <c r="L1988" s="34"/>
      <c r="M1988" s="34"/>
      <c r="N1988" s="34"/>
      <c r="O1988" s="34"/>
      <c r="P1988" s="34"/>
      <c r="Q1988" s="34"/>
      <c r="R1988" s="34"/>
      <c r="S1988" s="34"/>
      <c r="T1988" s="34"/>
      <c r="U1988" s="34"/>
      <c r="V1988" s="34"/>
      <c r="W1988" s="34"/>
      <c r="X1988" s="34"/>
      <c r="Y1988" s="34"/>
      <c r="Z1988" s="34"/>
      <c r="AA1988" s="34"/>
      <c r="AB1988" s="34"/>
    </row>
    <row r="1989" spans="1:28">
      <c r="A1989" s="34"/>
      <c r="B1989" s="34"/>
      <c r="C1989" s="34"/>
      <c r="D1989" s="34"/>
      <c r="E1989" s="34"/>
      <c r="F1989" s="34"/>
      <c r="G1989" s="34"/>
      <c r="H1989" s="34"/>
      <c r="I1989" s="34"/>
      <c r="J1989" s="34"/>
      <c r="K1989" s="34"/>
      <c r="L1989" s="34"/>
      <c r="M1989" s="34"/>
      <c r="N1989" s="34"/>
      <c r="O1989" s="34"/>
      <c r="P1989" s="34"/>
      <c r="Q1989" s="34"/>
      <c r="R1989" s="34"/>
      <c r="S1989" s="34"/>
      <c r="T1989" s="34"/>
      <c r="U1989" s="34"/>
      <c r="V1989" s="34"/>
      <c r="W1989" s="34"/>
      <c r="X1989" s="34"/>
      <c r="Y1989" s="34"/>
      <c r="Z1989" s="34"/>
      <c r="AA1989" s="34"/>
      <c r="AB1989" s="34"/>
    </row>
    <row r="1990" spans="1:28">
      <c r="A1990" s="34"/>
      <c r="B1990" s="34"/>
      <c r="C1990" s="34"/>
      <c r="D1990" s="34"/>
      <c r="E1990" s="34"/>
      <c r="F1990" s="34"/>
      <c r="G1990" s="34"/>
      <c r="H1990" s="34"/>
      <c r="I1990" s="34"/>
      <c r="J1990" s="34"/>
      <c r="K1990" s="34"/>
      <c r="L1990" s="34"/>
      <c r="M1990" s="34"/>
      <c r="N1990" s="34"/>
      <c r="O1990" s="34"/>
      <c r="P1990" s="34"/>
      <c r="Q1990" s="34"/>
      <c r="R1990" s="34"/>
      <c r="S1990" s="34"/>
      <c r="T1990" s="34"/>
      <c r="U1990" s="34"/>
      <c r="V1990" s="34"/>
      <c r="W1990" s="34"/>
      <c r="X1990" s="34"/>
      <c r="Y1990" s="34"/>
      <c r="Z1990" s="34"/>
      <c r="AA1990" s="34"/>
      <c r="AB1990" s="34"/>
    </row>
    <row r="1991" spans="1:28">
      <c r="A1991" s="34"/>
      <c r="B1991" s="34"/>
      <c r="C1991" s="34"/>
      <c r="D1991" s="34"/>
      <c r="E1991" s="34"/>
      <c r="F1991" s="34"/>
      <c r="G1991" s="34"/>
      <c r="H1991" s="34"/>
      <c r="I1991" s="34"/>
      <c r="J1991" s="34"/>
      <c r="K1991" s="34"/>
      <c r="L1991" s="34"/>
      <c r="M1991" s="34"/>
      <c r="N1991" s="34"/>
      <c r="O1991" s="34"/>
      <c r="P1991" s="34"/>
      <c r="Q1991" s="34"/>
      <c r="R1991" s="34"/>
      <c r="S1991" s="34"/>
      <c r="T1991" s="34"/>
      <c r="U1991" s="34"/>
      <c r="V1991" s="34"/>
      <c r="W1991" s="34"/>
      <c r="X1991" s="34"/>
      <c r="Y1991" s="34"/>
      <c r="Z1991" s="34"/>
      <c r="AA1991" s="34"/>
      <c r="AB1991" s="34"/>
    </row>
    <row r="1992" spans="1:28">
      <c r="A1992" s="34"/>
      <c r="B1992" s="34"/>
      <c r="C1992" s="34"/>
      <c r="D1992" s="34"/>
      <c r="E1992" s="34"/>
      <c r="F1992" s="34"/>
      <c r="G1992" s="34"/>
      <c r="H1992" s="34"/>
      <c r="I1992" s="34"/>
      <c r="J1992" s="34"/>
      <c r="K1992" s="34"/>
      <c r="L1992" s="34"/>
      <c r="M1992" s="34"/>
      <c r="N1992" s="34"/>
      <c r="O1992" s="34"/>
      <c r="P1992" s="34"/>
      <c r="Q1992" s="34"/>
      <c r="R1992" s="34"/>
      <c r="S1992" s="34"/>
      <c r="T1992" s="34"/>
      <c r="U1992" s="34"/>
      <c r="V1992" s="34"/>
      <c r="W1992" s="34"/>
      <c r="X1992" s="34"/>
      <c r="Y1992" s="34"/>
      <c r="Z1992" s="34"/>
      <c r="AA1992" s="34"/>
      <c r="AB1992" s="34"/>
    </row>
    <row r="1993" spans="1:28">
      <c r="A1993" s="34"/>
      <c r="B1993" s="34"/>
      <c r="C1993" s="34"/>
      <c r="D1993" s="34"/>
      <c r="E1993" s="34"/>
      <c r="F1993" s="34"/>
      <c r="G1993" s="34"/>
      <c r="H1993" s="34"/>
      <c r="I1993" s="34"/>
      <c r="J1993" s="34"/>
      <c r="K1993" s="34"/>
      <c r="L1993" s="34"/>
      <c r="M1993" s="34"/>
      <c r="N1993" s="34"/>
      <c r="O1993" s="34"/>
      <c r="P1993" s="34"/>
      <c r="Q1993" s="34"/>
      <c r="R1993" s="34"/>
      <c r="S1993" s="34"/>
      <c r="T1993" s="34"/>
      <c r="U1993" s="34"/>
      <c r="V1993" s="34"/>
      <c r="W1993" s="34"/>
      <c r="X1993" s="34"/>
      <c r="Y1993" s="34"/>
      <c r="Z1993" s="34"/>
      <c r="AA1993" s="34"/>
      <c r="AB1993" s="34"/>
    </row>
    <row r="1994" spans="1:28">
      <c r="A1994" s="34"/>
      <c r="B1994" s="34"/>
      <c r="C1994" s="34"/>
      <c r="D1994" s="34"/>
      <c r="E1994" s="34"/>
      <c r="F1994" s="34"/>
      <c r="G1994" s="34"/>
      <c r="H1994" s="34"/>
      <c r="I1994" s="34"/>
      <c r="J1994" s="34"/>
      <c r="K1994" s="34"/>
      <c r="L1994" s="34"/>
      <c r="M1994" s="34"/>
      <c r="N1994" s="34"/>
      <c r="O1994" s="34"/>
      <c r="P1994" s="34"/>
      <c r="Q1994" s="34"/>
      <c r="R1994" s="34"/>
      <c r="S1994" s="34"/>
      <c r="T1994" s="34"/>
      <c r="U1994" s="34"/>
      <c r="V1994" s="34"/>
      <c r="W1994" s="34"/>
      <c r="X1994" s="34"/>
      <c r="Y1994" s="34"/>
      <c r="Z1994" s="34"/>
      <c r="AA1994" s="34"/>
      <c r="AB1994" s="34"/>
    </row>
    <row r="1995" spans="1:28">
      <c r="A1995" s="34"/>
      <c r="B1995" s="34"/>
      <c r="C1995" s="34"/>
      <c r="D1995" s="34"/>
      <c r="E1995" s="34"/>
      <c r="F1995" s="34"/>
      <c r="G1995" s="34"/>
      <c r="H1995" s="34"/>
      <c r="I1995" s="34"/>
      <c r="J1995" s="34"/>
      <c r="K1995" s="34"/>
      <c r="L1995" s="34"/>
      <c r="M1995" s="34"/>
      <c r="N1995" s="34"/>
      <c r="O1995" s="34"/>
      <c r="P1995" s="34"/>
      <c r="Q1995" s="34"/>
      <c r="R1995" s="34"/>
      <c r="S1995" s="34"/>
      <c r="T1995" s="34"/>
      <c r="U1995" s="34"/>
      <c r="V1995" s="34"/>
      <c r="W1995" s="34"/>
      <c r="X1995" s="34"/>
      <c r="Y1995" s="34"/>
      <c r="Z1995" s="34"/>
      <c r="AA1995" s="34"/>
      <c r="AB1995" s="34"/>
    </row>
    <row r="1996" spans="1:28">
      <c r="A1996" s="34"/>
      <c r="B1996" s="34"/>
      <c r="C1996" s="34"/>
      <c r="D1996" s="34"/>
      <c r="E1996" s="34"/>
      <c r="F1996" s="34"/>
      <c r="G1996" s="34"/>
      <c r="H1996" s="34"/>
      <c r="I1996" s="34"/>
      <c r="J1996" s="34"/>
      <c r="K1996" s="34"/>
      <c r="L1996" s="34"/>
      <c r="M1996" s="34"/>
      <c r="N1996" s="34"/>
      <c r="O1996" s="34"/>
      <c r="P1996" s="34"/>
      <c r="Q1996" s="34"/>
      <c r="R1996" s="34"/>
      <c r="S1996" s="34"/>
      <c r="T1996" s="34"/>
      <c r="U1996" s="34"/>
      <c r="V1996" s="34"/>
      <c r="W1996" s="34"/>
      <c r="X1996" s="34"/>
      <c r="Y1996" s="34"/>
      <c r="Z1996" s="34"/>
      <c r="AA1996" s="34"/>
      <c r="AB1996" s="34"/>
    </row>
    <row r="1997" spans="1:28">
      <c r="A1997" s="34"/>
      <c r="B1997" s="34"/>
      <c r="C1997" s="34"/>
      <c r="D1997" s="34"/>
      <c r="E1997" s="34"/>
      <c r="F1997" s="34"/>
      <c r="G1997" s="34"/>
      <c r="H1997" s="34"/>
      <c r="I1997" s="34"/>
      <c r="J1997" s="34"/>
      <c r="K1997" s="34"/>
      <c r="L1997" s="34"/>
      <c r="M1997" s="34"/>
      <c r="N1997" s="34"/>
      <c r="O1997" s="34"/>
      <c r="P1997" s="34"/>
      <c r="Q1997" s="34"/>
      <c r="R1997" s="34"/>
      <c r="S1997" s="34"/>
      <c r="T1997" s="34"/>
      <c r="U1997" s="34"/>
      <c r="V1997" s="34"/>
      <c r="W1997" s="34"/>
      <c r="X1997" s="34"/>
      <c r="Y1997" s="34"/>
      <c r="Z1997" s="34"/>
      <c r="AA1997" s="34"/>
      <c r="AB1997" s="34"/>
    </row>
    <row r="1998" spans="1:28">
      <c r="A1998" s="34"/>
      <c r="B1998" s="34"/>
      <c r="C1998" s="34"/>
      <c r="D1998" s="34"/>
      <c r="E1998" s="34"/>
      <c r="F1998" s="34"/>
      <c r="G1998" s="34"/>
      <c r="H1998" s="34"/>
      <c r="I1998" s="34"/>
      <c r="J1998" s="34"/>
      <c r="K1998" s="34"/>
      <c r="L1998" s="34"/>
      <c r="M1998" s="34"/>
      <c r="N1998" s="34"/>
      <c r="O1998" s="34"/>
      <c r="P1998" s="34"/>
      <c r="Q1998" s="34"/>
      <c r="R1998" s="34"/>
      <c r="S1998" s="34"/>
      <c r="T1998" s="34"/>
      <c r="U1998" s="34"/>
      <c r="V1998" s="34"/>
      <c r="W1998" s="34"/>
      <c r="X1998" s="34"/>
      <c r="Y1998" s="34"/>
      <c r="Z1998" s="34"/>
      <c r="AA1998" s="34"/>
      <c r="AB1998" s="34"/>
    </row>
    <row r="1999" spans="1:28">
      <c r="A1999" s="34"/>
      <c r="B1999" s="34"/>
      <c r="C1999" s="34"/>
      <c r="D1999" s="34"/>
      <c r="E1999" s="34"/>
      <c r="F1999" s="34"/>
      <c r="G1999" s="34"/>
      <c r="H1999" s="34"/>
      <c r="I1999" s="34"/>
      <c r="J1999" s="34"/>
      <c r="K1999" s="34"/>
      <c r="L1999" s="34"/>
      <c r="M1999" s="34"/>
      <c r="N1999" s="34"/>
      <c r="O1999" s="34"/>
      <c r="P1999" s="34"/>
      <c r="Q1999" s="34"/>
      <c r="R1999" s="34"/>
      <c r="S1999" s="34"/>
      <c r="T1999" s="34"/>
      <c r="U1999" s="34"/>
      <c r="V1999" s="34"/>
      <c r="W1999" s="34"/>
      <c r="X1999" s="34"/>
      <c r="Y1999" s="34"/>
      <c r="Z1999" s="34"/>
      <c r="AA1999" s="34"/>
      <c r="AB1999" s="34"/>
    </row>
    <row r="2000" spans="1:28">
      <c r="A2000" s="34"/>
      <c r="B2000" s="34"/>
      <c r="C2000" s="34"/>
      <c r="D2000" s="34"/>
      <c r="E2000" s="34"/>
      <c r="F2000" s="34"/>
      <c r="G2000" s="34"/>
      <c r="H2000" s="34"/>
      <c r="I2000" s="34"/>
      <c r="J2000" s="34"/>
      <c r="K2000" s="34"/>
      <c r="L2000" s="34"/>
      <c r="M2000" s="34"/>
      <c r="N2000" s="34"/>
      <c r="O2000" s="34"/>
      <c r="P2000" s="34"/>
      <c r="Q2000" s="34"/>
      <c r="R2000" s="34"/>
      <c r="S2000" s="34"/>
      <c r="T2000" s="34"/>
      <c r="U2000" s="34"/>
      <c r="V2000" s="34"/>
      <c r="W2000" s="34"/>
      <c r="X2000" s="34"/>
      <c r="Y2000" s="34"/>
      <c r="Z2000" s="34"/>
      <c r="AA2000" s="34"/>
      <c r="AB2000" s="34"/>
    </row>
    <row r="2001" spans="1:28">
      <c r="A2001" s="34"/>
      <c r="B2001" s="34"/>
      <c r="C2001" s="34"/>
      <c r="D2001" s="34"/>
      <c r="E2001" s="34"/>
      <c r="F2001" s="34"/>
      <c r="G2001" s="34"/>
      <c r="H2001" s="34"/>
      <c r="I2001" s="34"/>
      <c r="J2001" s="34"/>
      <c r="K2001" s="34"/>
      <c r="L2001" s="34"/>
      <c r="M2001" s="34"/>
      <c r="N2001" s="34"/>
      <c r="O2001" s="34"/>
      <c r="P2001" s="34"/>
      <c r="Q2001" s="34"/>
      <c r="R2001" s="34"/>
      <c r="S2001" s="34"/>
      <c r="T2001" s="34"/>
      <c r="U2001" s="34"/>
      <c r="V2001" s="34"/>
      <c r="W2001" s="34"/>
      <c r="X2001" s="34"/>
      <c r="Y2001" s="34"/>
      <c r="Z2001" s="34"/>
      <c r="AA2001" s="34"/>
      <c r="AB2001" s="34"/>
    </row>
    <row r="2002" spans="1:28">
      <c r="A2002" s="34"/>
      <c r="B2002" s="34"/>
      <c r="C2002" s="34"/>
      <c r="D2002" s="34"/>
      <c r="E2002" s="34"/>
      <c r="F2002" s="34"/>
      <c r="G2002" s="34"/>
      <c r="H2002" s="34"/>
      <c r="I2002" s="34"/>
      <c r="J2002" s="34"/>
      <c r="K2002" s="34"/>
      <c r="L2002" s="34"/>
      <c r="M2002" s="34"/>
      <c r="N2002" s="34"/>
      <c r="O2002" s="34"/>
      <c r="P2002" s="34"/>
      <c r="Q2002" s="34"/>
      <c r="R2002" s="34"/>
      <c r="S2002" s="34"/>
      <c r="T2002" s="34"/>
      <c r="U2002" s="34"/>
      <c r="V2002" s="34"/>
      <c r="W2002" s="34"/>
      <c r="X2002" s="34"/>
      <c r="Y2002" s="34"/>
      <c r="Z2002" s="34"/>
      <c r="AA2002" s="34"/>
      <c r="AB2002" s="34"/>
    </row>
    <row r="2003" spans="1:28">
      <c r="A2003" s="34"/>
      <c r="B2003" s="34"/>
      <c r="C2003" s="34"/>
      <c r="D2003" s="34"/>
      <c r="E2003" s="34"/>
      <c r="F2003" s="34"/>
      <c r="G2003" s="34"/>
      <c r="H2003" s="34"/>
      <c r="I2003" s="34"/>
      <c r="J2003" s="34"/>
      <c r="K2003" s="34"/>
      <c r="L2003" s="34"/>
      <c r="M2003" s="34"/>
      <c r="N2003" s="34"/>
      <c r="O2003" s="34"/>
      <c r="P2003" s="34"/>
      <c r="Q2003" s="34"/>
      <c r="R2003" s="34"/>
      <c r="S2003" s="34"/>
      <c r="T2003" s="34"/>
      <c r="U2003" s="34"/>
      <c r="V2003" s="34"/>
      <c r="W2003" s="34"/>
      <c r="X2003" s="34"/>
      <c r="Y2003" s="34"/>
      <c r="Z2003" s="34"/>
      <c r="AA2003" s="34"/>
      <c r="AB2003" s="34"/>
    </row>
    <row r="2004" spans="1:28">
      <c r="A2004" s="34"/>
      <c r="B2004" s="34"/>
      <c r="C2004" s="34"/>
      <c r="D2004" s="34"/>
      <c r="E2004" s="34"/>
      <c r="F2004" s="34"/>
      <c r="G2004" s="34"/>
      <c r="H2004" s="34"/>
      <c r="I2004" s="34"/>
      <c r="J2004" s="34"/>
      <c r="K2004" s="34"/>
      <c r="L2004" s="34"/>
      <c r="M2004" s="34"/>
      <c r="N2004" s="34"/>
      <c r="O2004" s="34"/>
      <c r="P2004" s="34"/>
      <c r="Q2004" s="34"/>
      <c r="R2004" s="34"/>
      <c r="S2004" s="34"/>
      <c r="T2004" s="34"/>
      <c r="U2004" s="34"/>
      <c r="V2004" s="34"/>
      <c r="W2004" s="34"/>
      <c r="X2004" s="34"/>
      <c r="Y2004" s="34"/>
      <c r="Z2004" s="34"/>
      <c r="AA2004" s="34"/>
      <c r="AB2004" s="34"/>
    </row>
    <row r="2005" spans="1:28">
      <c r="A2005" s="34"/>
      <c r="B2005" s="34"/>
      <c r="C2005" s="34"/>
      <c r="D2005" s="34"/>
      <c r="E2005" s="34"/>
      <c r="F2005" s="34"/>
      <c r="G2005" s="34"/>
      <c r="H2005" s="34"/>
      <c r="I2005" s="34"/>
      <c r="J2005" s="34"/>
      <c r="K2005" s="34"/>
      <c r="L2005" s="34"/>
      <c r="M2005" s="34"/>
      <c r="N2005" s="34"/>
      <c r="O2005" s="34"/>
      <c r="P2005" s="34"/>
      <c r="Q2005" s="34"/>
      <c r="R2005" s="34"/>
      <c r="S2005" s="34"/>
      <c r="T2005" s="34"/>
      <c r="U2005" s="34"/>
      <c r="V2005" s="34"/>
      <c r="W2005" s="34"/>
      <c r="X2005" s="34"/>
      <c r="Y2005" s="34"/>
      <c r="Z2005" s="34"/>
      <c r="AA2005" s="34"/>
      <c r="AB2005" s="34"/>
    </row>
    <row r="2006" spans="1:28">
      <c r="A2006" s="34"/>
      <c r="B2006" s="34"/>
      <c r="C2006" s="34"/>
      <c r="D2006" s="34"/>
      <c r="E2006" s="34"/>
      <c r="F2006" s="34"/>
      <c r="G2006" s="34"/>
      <c r="H2006" s="34"/>
      <c r="I2006" s="34"/>
      <c r="J2006" s="34"/>
      <c r="K2006" s="34"/>
      <c r="L2006" s="34"/>
      <c r="M2006" s="34"/>
      <c r="N2006" s="34"/>
      <c r="O2006" s="34"/>
      <c r="P2006" s="34"/>
      <c r="Q2006" s="34"/>
      <c r="R2006" s="34"/>
      <c r="S2006" s="34"/>
      <c r="T2006" s="34"/>
      <c r="U2006" s="34"/>
      <c r="V2006" s="34"/>
      <c r="W2006" s="34"/>
      <c r="X2006" s="34"/>
      <c r="Y2006" s="34"/>
      <c r="Z2006" s="34"/>
      <c r="AA2006" s="34"/>
      <c r="AB2006" s="34"/>
    </row>
    <row r="2007" spans="1:28">
      <c r="A2007" s="34"/>
      <c r="B2007" s="34"/>
      <c r="C2007" s="34"/>
      <c r="D2007" s="34"/>
      <c r="E2007" s="34"/>
      <c r="F2007" s="34"/>
      <c r="G2007" s="34"/>
      <c r="H2007" s="34"/>
      <c r="I2007" s="34"/>
      <c r="J2007" s="34"/>
      <c r="K2007" s="34"/>
      <c r="L2007" s="34"/>
      <c r="M2007" s="34"/>
      <c r="N2007" s="34"/>
      <c r="O2007" s="34"/>
      <c r="P2007" s="34"/>
      <c r="Q2007" s="34"/>
      <c r="R2007" s="34"/>
      <c r="S2007" s="34"/>
      <c r="T2007" s="34"/>
      <c r="U2007" s="34"/>
      <c r="V2007" s="34"/>
      <c r="W2007" s="34"/>
      <c r="X2007" s="34"/>
      <c r="Y2007" s="34"/>
      <c r="Z2007" s="34"/>
      <c r="AA2007" s="34"/>
      <c r="AB2007" s="34"/>
    </row>
    <row r="2008" spans="1:28">
      <c r="A2008" s="34"/>
      <c r="B2008" s="34"/>
      <c r="C2008" s="34"/>
      <c r="D2008" s="34"/>
      <c r="E2008" s="34"/>
      <c r="F2008" s="34"/>
      <c r="G2008" s="34"/>
      <c r="H2008" s="34"/>
      <c r="I2008" s="34"/>
      <c r="J2008" s="34"/>
      <c r="K2008" s="34"/>
      <c r="L2008" s="34"/>
      <c r="M2008" s="34"/>
      <c r="N2008" s="34"/>
      <c r="O2008" s="34"/>
      <c r="P2008" s="34"/>
      <c r="Q2008" s="34"/>
      <c r="R2008" s="34"/>
      <c r="S2008" s="34"/>
      <c r="T2008" s="34"/>
      <c r="U2008" s="34"/>
      <c r="V2008" s="34"/>
      <c r="W2008" s="34"/>
      <c r="X2008" s="34"/>
      <c r="Y2008" s="34"/>
      <c r="Z2008" s="34"/>
      <c r="AA2008" s="34"/>
      <c r="AB2008" s="34"/>
    </row>
    <row r="2009" spans="1:28">
      <c r="A2009" s="34"/>
      <c r="B2009" s="34"/>
      <c r="C2009" s="34"/>
      <c r="D2009" s="34"/>
      <c r="E2009" s="34"/>
      <c r="F2009" s="34"/>
      <c r="G2009" s="34"/>
      <c r="H2009" s="34"/>
      <c r="I2009" s="34"/>
      <c r="J2009" s="34"/>
      <c r="K2009" s="34"/>
      <c r="L2009" s="34"/>
      <c r="M2009" s="34"/>
      <c r="N2009" s="34"/>
      <c r="O2009" s="34"/>
      <c r="P2009" s="34"/>
      <c r="Q2009" s="34"/>
      <c r="R2009" s="34"/>
      <c r="S2009" s="34"/>
      <c r="T2009" s="34"/>
      <c r="U2009" s="34"/>
      <c r="V2009" s="34"/>
      <c r="W2009" s="34"/>
      <c r="X2009" s="34"/>
      <c r="Y2009" s="34"/>
      <c r="Z2009" s="34"/>
      <c r="AA2009" s="34"/>
      <c r="AB2009" s="34"/>
    </row>
    <row r="2010" spans="1:28">
      <c r="A2010" s="34"/>
      <c r="B2010" s="34"/>
      <c r="C2010" s="34"/>
      <c r="D2010" s="34"/>
      <c r="E2010" s="34"/>
      <c r="F2010" s="34"/>
      <c r="G2010" s="34"/>
      <c r="H2010" s="34"/>
      <c r="I2010" s="34"/>
      <c r="J2010" s="34"/>
      <c r="K2010" s="34"/>
      <c r="L2010" s="34"/>
      <c r="M2010" s="34"/>
      <c r="N2010" s="34"/>
      <c r="O2010" s="34"/>
      <c r="P2010" s="34"/>
      <c r="Q2010" s="34"/>
      <c r="R2010" s="34"/>
      <c r="S2010" s="34"/>
      <c r="T2010" s="34"/>
      <c r="U2010" s="34"/>
      <c r="V2010" s="34"/>
      <c r="W2010" s="34"/>
      <c r="X2010" s="34"/>
      <c r="Y2010" s="34"/>
      <c r="Z2010" s="34"/>
      <c r="AA2010" s="34"/>
      <c r="AB2010" s="34"/>
    </row>
    <row r="2011" spans="1:28">
      <c r="A2011" s="34"/>
      <c r="B2011" s="34"/>
      <c r="C2011" s="34"/>
      <c r="D2011" s="34"/>
      <c r="E2011" s="34"/>
      <c r="F2011" s="34"/>
      <c r="G2011" s="34"/>
      <c r="H2011" s="34"/>
      <c r="I2011" s="34"/>
      <c r="J2011" s="34"/>
      <c r="K2011" s="34"/>
      <c r="L2011" s="34"/>
      <c r="M2011" s="34"/>
      <c r="N2011" s="34"/>
      <c r="O2011" s="34"/>
      <c r="P2011" s="34"/>
      <c r="Q2011" s="34"/>
      <c r="R2011" s="34"/>
      <c r="S2011" s="34"/>
      <c r="T2011" s="34"/>
      <c r="U2011" s="34"/>
      <c r="V2011" s="34"/>
      <c r="W2011" s="34"/>
      <c r="X2011" s="34"/>
      <c r="Y2011" s="34"/>
      <c r="Z2011" s="34"/>
      <c r="AA2011" s="34"/>
      <c r="AB2011" s="34"/>
    </row>
    <row r="2012" spans="1:28">
      <c r="A2012" s="34"/>
      <c r="B2012" s="34"/>
      <c r="C2012" s="34"/>
      <c r="D2012" s="34"/>
      <c r="E2012" s="34"/>
      <c r="F2012" s="34"/>
      <c r="G2012" s="34"/>
      <c r="H2012" s="34"/>
      <c r="I2012" s="34"/>
      <c r="J2012" s="34"/>
      <c r="K2012" s="34"/>
      <c r="L2012" s="34"/>
      <c r="M2012" s="34"/>
      <c r="N2012" s="34"/>
      <c r="O2012" s="34"/>
      <c r="P2012" s="34"/>
      <c r="Q2012" s="34"/>
      <c r="R2012" s="34"/>
      <c r="S2012" s="34"/>
      <c r="T2012" s="34"/>
      <c r="U2012" s="34"/>
      <c r="V2012" s="34"/>
      <c r="W2012" s="34"/>
      <c r="X2012" s="34"/>
      <c r="Y2012" s="34"/>
      <c r="Z2012" s="34"/>
      <c r="AA2012" s="34"/>
      <c r="AB2012" s="34"/>
    </row>
    <row r="2013" spans="1:28">
      <c r="A2013" s="34"/>
      <c r="B2013" s="34"/>
      <c r="C2013" s="34"/>
      <c r="D2013" s="34"/>
      <c r="E2013" s="34"/>
      <c r="F2013" s="34"/>
      <c r="G2013" s="34"/>
      <c r="H2013" s="34"/>
      <c r="I2013" s="34"/>
      <c r="J2013" s="34"/>
      <c r="K2013" s="34"/>
      <c r="L2013" s="34"/>
      <c r="M2013" s="34"/>
      <c r="N2013" s="34"/>
      <c r="O2013" s="34"/>
      <c r="P2013" s="34"/>
      <c r="Q2013" s="34"/>
      <c r="R2013" s="34"/>
      <c r="S2013" s="34"/>
      <c r="T2013" s="34"/>
      <c r="U2013" s="34"/>
      <c r="V2013" s="34"/>
      <c r="W2013" s="34"/>
      <c r="X2013" s="34"/>
      <c r="Y2013" s="34"/>
      <c r="Z2013" s="34"/>
      <c r="AA2013" s="34"/>
      <c r="AB2013" s="34"/>
    </row>
    <row r="2014" spans="1:28">
      <c r="A2014" s="34"/>
      <c r="B2014" s="34"/>
      <c r="C2014" s="34"/>
      <c r="D2014" s="34"/>
      <c r="E2014" s="34"/>
      <c r="F2014" s="34"/>
      <c r="G2014" s="34"/>
      <c r="H2014" s="34"/>
      <c r="I2014" s="34"/>
      <c r="J2014" s="34"/>
      <c r="K2014" s="34"/>
      <c r="L2014" s="34"/>
      <c r="M2014" s="34"/>
      <c r="N2014" s="34"/>
      <c r="O2014" s="34"/>
      <c r="P2014" s="34"/>
      <c r="Q2014" s="34"/>
      <c r="R2014" s="34"/>
      <c r="S2014" s="34"/>
      <c r="T2014" s="34"/>
      <c r="U2014" s="34"/>
      <c r="V2014" s="34"/>
      <c r="W2014" s="34"/>
      <c r="X2014" s="34"/>
      <c r="Y2014" s="34"/>
      <c r="Z2014" s="34"/>
      <c r="AA2014" s="34"/>
      <c r="AB2014" s="34"/>
    </row>
    <row r="2015" spans="1:28">
      <c r="A2015" s="34"/>
      <c r="B2015" s="34"/>
      <c r="C2015" s="34"/>
      <c r="D2015" s="34"/>
      <c r="E2015" s="34"/>
      <c r="F2015" s="34"/>
      <c r="G2015" s="34"/>
      <c r="H2015" s="34"/>
      <c r="I2015" s="34"/>
      <c r="J2015" s="34"/>
      <c r="K2015" s="34"/>
      <c r="L2015" s="34"/>
      <c r="M2015" s="34"/>
      <c r="N2015" s="34"/>
      <c r="O2015" s="34"/>
      <c r="P2015" s="34"/>
      <c r="Q2015" s="34"/>
      <c r="R2015" s="34"/>
      <c r="S2015" s="34"/>
      <c r="T2015" s="34"/>
      <c r="U2015" s="34"/>
      <c r="V2015" s="34"/>
      <c r="W2015" s="34"/>
      <c r="X2015" s="34"/>
      <c r="Y2015" s="34"/>
      <c r="Z2015" s="34"/>
      <c r="AA2015" s="34"/>
      <c r="AB2015" s="34"/>
    </row>
    <row r="2016" spans="1:28">
      <c r="A2016" s="34"/>
      <c r="B2016" s="34"/>
      <c r="C2016" s="34"/>
      <c r="D2016" s="34"/>
      <c r="E2016" s="34"/>
      <c r="F2016" s="34"/>
      <c r="G2016" s="34"/>
      <c r="H2016" s="34"/>
      <c r="I2016" s="34"/>
      <c r="J2016" s="34"/>
      <c r="K2016" s="34"/>
      <c r="L2016" s="34"/>
      <c r="M2016" s="34"/>
      <c r="N2016" s="34"/>
      <c r="O2016" s="34"/>
      <c r="P2016" s="34"/>
      <c r="Q2016" s="34"/>
      <c r="R2016" s="34"/>
      <c r="S2016" s="34"/>
      <c r="T2016" s="34"/>
      <c r="U2016" s="34"/>
      <c r="V2016" s="34"/>
      <c r="W2016" s="34"/>
      <c r="X2016" s="34"/>
      <c r="Y2016" s="34"/>
      <c r="Z2016" s="34"/>
      <c r="AA2016" s="34"/>
      <c r="AB2016" s="34"/>
    </row>
    <row r="2017" spans="1:28">
      <c r="A2017" s="34"/>
      <c r="B2017" s="34"/>
      <c r="C2017" s="34"/>
      <c r="D2017" s="34"/>
      <c r="E2017" s="34"/>
      <c r="F2017" s="34"/>
      <c r="G2017" s="34"/>
      <c r="H2017" s="34"/>
      <c r="I2017" s="34"/>
      <c r="J2017" s="34"/>
      <c r="K2017" s="34"/>
      <c r="L2017" s="34"/>
      <c r="M2017" s="34"/>
      <c r="N2017" s="34"/>
      <c r="O2017" s="34"/>
      <c r="P2017" s="34"/>
      <c r="Q2017" s="34"/>
      <c r="R2017" s="34"/>
      <c r="S2017" s="34"/>
      <c r="T2017" s="34"/>
      <c r="U2017" s="34"/>
      <c r="V2017" s="34"/>
      <c r="W2017" s="34"/>
      <c r="X2017" s="34"/>
      <c r="Y2017" s="34"/>
      <c r="Z2017" s="34"/>
      <c r="AA2017" s="34"/>
      <c r="AB2017" s="34"/>
    </row>
    <row r="2018" spans="1:28">
      <c r="A2018" s="34"/>
      <c r="B2018" s="34"/>
      <c r="C2018" s="34"/>
      <c r="D2018" s="34"/>
      <c r="E2018" s="34"/>
      <c r="F2018" s="34"/>
      <c r="G2018" s="34"/>
      <c r="H2018" s="34"/>
      <c r="I2018" s="34"/>
      <c r="J2018" s="34"/>
      <c r="K2018" s="34"/>
      <c r="L2018" s="34"/>
      <c r="M2018" s="34"/>
      <c r="N2018" s="34"/>
      <c r="O2018" s="34"/>
      <c r="P2018" s="34"/>
      <c r="Q2018" s="34"/>
      <c r="R2018" s="34"/>
      <c r="S2018" s="34"/>
      <c r="T2018" s="34"/>
      <c r="U2018" s="34"/>
      <c r="V2018" s="34"/>
      <c r="W2018" s="34"/>
      <c r="X2018" s="34"/>
      <c r="Y2018" s="34"/>
      <c r="Z2018" s="34"/>
      <c r="AA2018" s="34"/>
      <c r="AB2018" s="34"/>
    </row>
    <row r="2019" spans="1:28">
      <c r="A2019" s="34"/>
      <c r="B2019" s="34"/>
      <c r="C2019" s="34"/>
      <c r="D2019" s="34"/>
      <c r="E2019" s="34"/>
      <c r="F2019" s="34"/>
      <c r="G2019" s="34"/>
      <c r="H2019" s="34"/>
      <c r="I2019" s="34"/>
      <c r="J2019" s="34"/>
      <c r="K2019" s="34"/>
      <c r="L2019" s="34"/>
      <c r="M2019" s="34"/>
      <c r="N2019" s="34"/>
      <c r="O2019" s="34"/>
      <c r="P2019" s="34"/>
      <c r="Q2019" s="34"/>
      <c r="R2019" s="34"/>
      <c r="S2019" s="34"/>
      <c r="T2019" s="34"/>
      <c r="U2019" s="34"/>
      <c r="V2019" s="34"/>
      <c r="W2019" s="34"/>
      <c r="X2019" s="34"/>
      <c r="Y2019" s="34"/>
      <c r="Z2019" s="34"/>
      <c r="AA2019" s="34"/>
      <c r="AB2019" s="34"/>
    </row>
    <row r="2020" spans="1:28">
      <c r="A2020" s="34"/>
      <c r="B2020" s="34"/>
      <c r="C2020" s="34"/>
      <c r="D2020" s="34"/>
      <c r="E2020" s="34"/>
      <c r="F2020" s="34"/>
      <c r="G2020" s="34"/>
      <c r="H2020" s="34"/>
      <c r="I2020" s="34"/>
      <c r="J2020" s="34"/>
      <c r="K2020" s="34"/>
      <c r="L2020" s="34"/>
      <c r="M2020" s="34"/>
      <c r="N2020" s="34"/>
      <c r="O2020" s="34"/>
      <c r="P2020" s="34"/>
      <c r="Q2020" s="34"/>
      <c r="R2020" s="34"/>
      <c r="S2020" s="34"/>
      <c r="T2020" s="34"/>
      <c r="U2020" s="34"/>
      <c r="V2020" s="34"/>
      <c r="W2020" s="34"/>
      <c r="X2020" s="34"/>
      <c r="Y2020" s="34"/>
      <c r="Z2020" s="34"/>
      <c r="AA2020" s="34"/>
      <c r="AB2020" s="34"/>
    </row>
    <row r="2021" spans="1:28">
      <c r="A2021" s="34"/>
      <c r="B2021" s="34"/>
      <c r="C2021" s="34"/>
      <c r="D2021" s="34"/>
      <c r="E2021" s="34"/>
      <c r="F2021" s="34"/>
      <c r="G2021" s="34"/>
      <c r="H2021" s="34"/>
      <c r="I2021" s="34"/>
      <c r="J2021" s="34"/>
      <c r="K2021" s="34"/>
      <c r="L2021" s="34"/>
      <c r="M2021" s="34"/>
      <c r="N2021" s="34"/>
      <c r="O2021" s="34"/>
      <c r="P2021" s="34"/>
      <c r="Q2021" s="34"/>
      <c r="R2021" s="34"/>
      <c r="S2021" s="34"/>
      <c r="T2021" s="34"/>
      <c r="U2021" s="34"/>
      <c r="V2021" s="34"/>
      <c r="W2021" s="34"/>
      <c r="X2021" s="34"/>
      <c r="Y2021" s="34"/>
      <c r="Z2021" s="34"/>
      <c r="AA2021" s="34"/>
      <c r="AB2021" s="34"/>
    </row>
    <row r="2022" spans="1:28">
      <c r="A2022" s="34"/>
      <c r="B2022" s="34"/>
      <c r="C2022" s="34"/>
      <c r="D2022" s="34"/>
      <c r="E2022" s="34"/>
      <c r="F2022" s="34"/>
      <c r="G2022" s="34"/>
      <c r="H2022" s="34"/>
      <c r="I2022" s="34"/>
      <c r="J2022" s="34"/>
      <c r="K2022" s="34"/>
      <c r="L2022" s="34"/>
      <c r="M2022" s="34"/>
      <c r="N2022" s="34"/>
      <c r="O2022" s="34"/>
      <c r="P2022" s="34"/>
      <c r="Q2022" s="34"/>
      <c r="R2022" s="34"/>
      <c r="S2022" s="34"/>
      <c r="T2022" s="34"/>
      <c r="U2022" s="34"/>
      <c r="V2022" s="34"/>
      <c r="W2022" s="34"/>
      <c r="X2022" s="34"/>
      <c r="Y2022" s="34"/>
      <c r="Z2022" s="34"/>
      <c r="AA2022" s="34"/>
      <c r="AB2022" s="34"/>
    </row>
    <row r="2023" spans="1:28">
      <c r="A2023" s="34"/>
      <c r="B2023" s="34"/>
      <c r="C2023" s="34"/>
      <c r="D2023" s="34"/>
      <c r="E2023" s="34"/>
      <c r="F2023" s="34"/>
      <c r="G2023" s="34"/>
      <c r="H2023" s="34"/>
      <c r="I2023" s="34"/>
      <c r="J2023" s="34"/>
      <c r="K2023" s="34"/>
      <c r="L2023" s="34"/>
      <c r="M2023" s="34"/>
      <c r="N2023" s="34"/>
      <c r="O2023" s="34"/>
      <c r="P2023" s="34"/>
      <c r="Q2023" s="34"/>
      <c r="R2023" s="34"/>
      <c r="S2023" s="34"/>
      <c r="T2023" s="34"/>
      <c r="U2023" s="34"/>
      <c r="V2023" s="34"/>
      <c r="W2023" s="34"/>
      <c r="X2023" s="34"/>
      <c r="Y2023" s="34"/>
      <c r="Z2023" s="34"/>
      <c r="AA2023" s="34"/>
      <c r="AB2023" s="34"/>
    </row>
    <row r="2024" spans="1:28">
      <c r="A2024" s="34"/>
      <c r="B2024" s="34"/>
      <c r="C2024" s="34"/>
      <c r="D2024" s="34"/>
      <c r="E2024" s="34"/>
      <c r="F2024" s="34"/>
      <c r="G2024" s="34"/>
      <c r="H2024" s="34"/>
      <c r="I2024" s="34"/>
      <c r="J2024" s="34"/>
      <c r="K2024" s="34"/>
      <c r="L2024" s="34"/>
      <c r="M2024" s="34"/>
      <c r="N2024" s="34"/>
      <c r="O2024" s="34"/>
      <c r="P2024" s="34"/>
      <c r="Q2024" s="34"/>
      <c r="R2024" s="34"/>
      <c r="S2024" s="34"/>
      <c r="T2024" s="34"/>
      <c r="U2024" s="34"/>
      <c r="V2024" s="34"/>
      <c r="W2024" s="34"/>
      <c r="X2024" s="34"/>
      <c r="Y2024" s="34"/>
      <c r="Z2024" s="34"/>
      <c r="AA2024" s="34"/>
      <c r="AB2024" s="34"/>
    </row>
    <row r="2025" spans="1:28">
      <c r="A2025" s="34"/>
      <c r="B2025" s="34"/>
      <c r="C2025" s="34"/>
      <c r="D2025" s="34"/>
      <c r="E2025" s="34"/>
      <c r="F2025" s="34"/>
      <c r="G2025" s="34"/>
      <c r="H2025" s="34"/>
      <c r="I2025" s="34"/>
      <c r="J2025" s="34"/>
      <c r="K2025" s="34"/>
      <c r="L2025" s="34"/>
      <c r="M2025" s="34"/>
      <c r="N2025" s="34"/>
      <c r="O2025" s="34"/>
      <c r="P2025" s="34"/>
      <c r="Q2025" s="34"/>
      <c r="R2025" s="34"/>
      <c r="S2025" s="34"/>
      <c r="T2025" s="34"/>
      <c r="U2025" s="34"/>
      <c r="V2025" s="34"/>
      <c r="W2025" s="34"/>
      <c r="X2025" s="34"/>
      <c r="Y2025" s="34"/>
      <c r="Z2025" s="34"/>
      <c r="AA2025" s="34"/>
      <c r="AB2025" s="34"/>
    </row>
    <row r="2026" spans="1:28">
      <c r="A2026" s="34"/>
      <c r="B2026" s="34"/>
      <c r="C2026" s="34"/>
      <c r="D2026" s="34"/>
      <c r="E2026" s="34"/>
      <c r="F2026" s="34"/>
      <c r="G2026" s="34"/>
      <c r="H2026" s="34"/>
      <c r="I2026" s="34"/>
      <c r="J2026" s="34"/>
      <c r="K2026" s="34"/>
      <c r="L2026" s="34"/>
      <c r="M2026" s="34"/>
      <c r="N2026" s="34"/>
      <c r="O2026" s="34"/>
      <c r="P2026" s="34"/>
      <c r="Q2026" s="34"/>
      <c r="R2026" s="34"/>
      <c r="S2026" s="34"/>
      <c r="T2026" s="34"/>
      <c r="U2026" s="34"/>
      <c r="V2026" s="34"/>
      <c r="W2026" s="34"/>
      <c r="X2026" s="34"/>
      <c r="Y2026" s="34"/>
      <c r="Z2026" s="34"/>
      <c r="AA2026" s="34"/>
      <c r="AB2026" s="34"/>
    </row>
    <row r="2027" spans="1:28">
      <c r="A2027" s="34"/>
      <c r="B2027" s="34"/>
      <c r="C2027" s="34"/>
      <c r="D2027" s="34"/>
      <c r="E2027" s="34"/>
      <c r="F2027" s="34"/>
      <c r="G2027" s="34"/>
      <c r="H2027" s="34"/>
      <c r="I2027" s="34"/>
      <c r="J2027" s="34"/>
      <c r="K2027" s="34"/>
      <c r="L2027" s="34"/>
      <c r="M2027" s="34"/>
      <c r="N2027" s="34"/>
      <c r="O2027" s="34"/>
      <c r="P2027" s="34"/>
      <c r="Q2027" s="34"/>
      <c r="R2027" s="34"/>
      <c r="S2027" s="34"/>
      <c r="T2027" s="34"/>
      <c r="U2027" s="34"/>
      <c r="V2027" s="34"/>
      <c r="W2027" s="34"/>
      <c r="X2027" s="34"/>
      <c r="Y2027" s="34"/>
      <c r="Z2027" s="34"/>
      <c r="AA2027" s="34"/>
      <c r="AB2027" s="34"/>
    </row>
    <row r="2028" spans="1:28">
      <c r="A2028" s="34"/>
      <c r="B2028" s="34"/>
      <c r="C2028" s="34"/>
      <c r="D2028" s="34"/>
      <c r="E2028" s="34"/>
      <c r="F2028" s="34"/>
      <c r="G2028" s="34"/>
      <c r="H2028" s="34"/>
      <c r="I2028" s="34"/>
      <c r="J2028" s="34"/>
      <c r="K2028" s="34"/>
      <c r="L2028" s="34"/>
      <c r="M2028" s="34"/>
      <c r="N2028" s="34"/>
      <c r="O2028" s="34"/>
      <c r="P2028" s="34"/>
      <c r="Q2028" s="34"/>
      <c r="R2028" s="34"/>
      <c r="S2028" s="34"/>
      <c r="T2028" s="34"/>
      <c r="U2028" s="34"/>
      <c r="V2028" s="34"/>
      <c r="W2028" s="34"/>
      <c r="X2028" s="34"/>
      <c r="Y2028" s="34"/>
      <c r="Z2028" s="34"/>
      <c r="AA2028" s="34"/>
      <c r="AB2028" s="34"/>
    </row>
    <row r="2029" spans="1:28">
      <c r="A2029" s="34"/>
      <c r="B2029" s="34"/>
      <c r="C2029" s="34"/>
      <c r="D2029" s="34"/>
      <c r="E2029" s="34"/>
      <c r="F2029" s="34"/>
      <c r="G2029" s="34"/>
      <c r="H2029" s="34"/>
      <c r="I2029" s="34"/>
      <c r="J2029" s="34"/>
      <c r="K2029" s="34"/>
      <c r="L2029" s="34"/>
      <c r="M2029" s="34"/>
      <c r="N2029" s="34"/>
      <c r="O2029" s="34"/>
      <c r="P2029" s="34"/>
      <c r="Q2029" s="34"/>
      <c r="R2029" s="34"/>
      <c r="S2029" s="34"/>
      <c r="T2029" s="34"/>
      <c r="U2029" s="34"/>
      <c r="V2029" s="34"/>
      <c r="W2029" s="34"/>
      <c r="X2029" s="34"/>
      <c r="Y2029" s="34"/>
      <c r="Z2029" s="34"/>
      <c r="AA2029" s="34"/>
      <c r="AB2029" s="34"/>
    </row>
    <row r="2030" spans="1:28">
      <c r="A2030" s="34"/>
      <c r="B2030" s="34"/>
      <c r="C2030" s="34"/>
      <c r="D2030" s="34"/>
      <c r="E2030" s="34"/>
      <c r="F2030" s="34"/>
      <c r="G2030" s="34"/>
      <c r="H2030" s="34"/>
      <c r="I2030" s="34"/>
      <c r="J2030" s="34"/>
      <c r="K2030" s="34"/>
      <c r="L2030" s="34"/>
      <c r="M2030" s="34"/>
      <c r="N2030" s="34"/>
      <c r="O2030" s="34"/>
      <c r="P2030" s="34"/>
      <c r="Q2030" s="34"/>
      <c r="R2030" s="34"/>
      <c r="S2030" s="34"/>
      <c r="T2030" s="34"/>
      <c r="U2030" s="34"/>
      <c r="V2030" s="34"/>
      <c r="W2030" s="34"/>
      <c r="X2030" s="34"/>
      <c r="Y2030" s="34"/>
      <c r="Z2030" s="34"/>
      <c r="AA2030" s="34"/>
      <c r="AB2030" s="34"/>
    </row>
    <row r="2031" spans="1:28">
      <c r="A2031" s="34"/>
      <c r="B2031" s="34"/>
      <c r="C2031" s="34"/>
      <c r="D2031" s="34"/>
      <c r="E2031" s="34"/>
      <c r="F2031" s="34"/>
      <c r="G2031" s="34"/>
      <c r="H2031" s="34"/>
      <c r="I2031" s="34"/>
      <c r="J2031" s="34"/>
      <c r="K2031" s="34"/>
      <c r="L2031" s="34"/>
      <c r="M2031" s="34"/>
      <c r="N2031" s="34"/>
      <c r="O2031" s="34"/>
      <c r="P2031" s="34"/>
      <c r="Q2031" s="34"/>
      <c r="R2031" s="34"/>
      <c r="S2031" s="34"/>
      <c r="T2031" s="34"/>
      <c r="U2031" s="34"/>
      <c r="V2031" s="34"/>
      <c r="W2031" s="34"/>
      <c r="X2031" s="34"/>
      <c r="Y2031" s="34"/>
      <c r="Z2031" s="34"/>
      <c r="AA2031" s="34"/>
      <c r="AB2031" s="34"/>
    </row>
    <row r="2032" spans="1:28">
      <c r="A2032" s="34"/>
      <c r="B2032" s="34"/>
      <c r="C2032" s="34"/>
      <c r="D2032" s="34"/>
      <c r="E2032" s="34"/>
      <c r="F2032" s="34"/>
      <c r="G2032" s="34"/>
      <c r="H2032" s="34"/>
      <c r="I2032" s="34"/>
      <c r="J2032" s="34"/>
      <c r="K2032" s="34"/>
      <c r="L2032" s="34"/>
      <c r="M2032" s="34"/>
      <c r="N2032" s="34"/>
      <c r="O2032" s="34"/>
      <c r="P2032" s="34"/>
      <c r="Q2032" s="34"/>
      <c r="R2032" s="34"/>
      <c r="S2032" s="34"/>
      <c r="T2032" s="34"/>
      <c r="U2032" s="34"/>
      <c r="V2032" s="34"/>
      <c r="W2032" s="34"/>
      <c r="X2032" s="34"/>
      <c r="Y2032" s="34"/>
      <c r="Z2032" s="34"/>
      <c r="AA2032" s="34"/>
      <c r="AB2032" s="34"/>
    </row>
    <row r="2033" spans="1:28">
      <c r="A2033" s="34"/>
      <c r="B2033" s="34"/>
      <c r="C2033" s="34"/>
      <c r="D2033" s="34"/>
      <c r="E2033" s="34"/>
      <c r="F2033" s="34"/>
      <c r="G2033" s="34"/>
      <c r="H2033" s="34"/>
      <c r="I2033" s="34"/>
      <c r="J2033" s="34"/>
      <c r="K2033" s="34"/>
      <c r="L2033" s="34"/>
      <c r="M2033" s="34"/>
      <c r="N2033" s="34"/>
      <c r="O2033" s="34"/>
      <c r="P2033" s="34"/>
      <c r="Q2033" s="34"/>
      <c r="R2033" s="34"/>
      <c r="S2033" s="34"/>
      <c r="T2033" s="34"/>
      <c r="U2033" s="34"/>
      <c r="V2033" s="34"/>
      <c r="W2033" s="34"/>
      <c r="X2033" s="34"/>
      <c r="Y2033" s="34"/>
      <c r="Z2033" s="34"/>
      <c r="AA2033" s="34"/>
      <c r="AB2033" s="34"/>
    </row>
    <row r="2034" spans="1:28">
      <c r="A2034" s="34"/>
      <c r="B2034" s="34"/>
      <c r="C2034" s="34"/>
      <c r="D2034" s="34"/>
      <c r="E2034" s="34"/>
      <c r="F2034" s="34"/>
      <c r="G2034" s="34"/>
      <c r="H2034" s="34"/>
      <c r="I2034" s="34"/>
      <c r="J2034" s="34"/>
      <c r="K2034" s="34"/>
      <c r="L2034" s="34"/>
      <c r="M2034" s="34"/>
      <c r="N2034" s="34"/>
      <c r="O2034" s="34"/>
      <c r="P2034" s="34"/>
      <c r="Q2034" s="34"/>
      <c r="R2034" s="34"/>
      <c r="S2034" s="34"/>
      <c r="T2034" s="34"/>
      <c r="U2034" s="34"/>
      <c r="V2034" s="34"/>
      <c r="W2034" s="34"/>
      <c r="X2034" s="34"/>
      <c r="Y2034" s="34"/>
      <c r="Z2034" s="34"/>
      <c r="AA2034" s="34"/>
      <c r="AB2034" s="34"/>
    </row>
    <row r="2035" spans="1:28">
      <c r="A2035" s="34"/>
      <c r="B2035" s="34"/>
      <c r="C2035" s="34"/>
      <c r="D2035" s="34"/>
      <c r="E2035" s="34"/>
      <c r="F2035" s="34"/>
      <c r="G2035" s="34"/>
      <c r="H2035" s="34"/>
      <c r="I2035" s="34"/>
      <c r="J2035" s="34"/>
      <c r="K2035" s="34"/>
      <c r="L2035" s="34"/>
      <c r="M2035" s="34"/>
      <c r="N2035" s="34"/>
      <c r="O2035" s="34"/>
      <c r="P2035" s="34"/>
      <c r="Q2035" s="34"/>
      <c r="R2035" s="34"/>
      <c r="S2035" s="34"/>
      <c r="T2035" s="34"/>
      <c r="U2035" s="34"/>
      <c r="V2035" s="34"/>
      <c r="W2035" s="34"/>
      <c r="X2035" s="34"/>
      <c r="Y2035" s="34"/>
      <c r="Z2035" s="34"/>
      <c r="AA2035" s="34"/>
      <c r="AB2035" s="34"/>
    </row>
    <row r="2036" spans="1:28">
      <c r="A2036" s="34"/>
      <c r="B2036" s="34"/>
      <c r="C2036" s="34"/>
      <c r="D2036" s="34"/>
      <c r="E2036" s="34"/>
      <c r="F2036" s="34"/>
      <c r="G2036" s="34"/>
      <c r="H2036" s="34"/>
      <c r="I2036" s="34"/>
      <c r="J2036" s="34"/>
      <c r="K2036" s="34"/>
      <c r="L2036" s="34"/>
      <c r="M2036" s="34"/>
      <c r="N2036" s="34"/>
      <c r="O2036" s="34"/>
      <c r="P2036" s="34"/>
      <c r="Q2036" s="34"/>
      <c r="R2036" s="34"/>
      <c r="S2036" s="34"/>
      <c r="T2036" s="34"/>
      <c r="U2036" s="34"/>
      <c r="V2036" s="34"/>
      <c r="W2036" s="34"/>
      <c r="X2036" s="34"/>
      <c r="Y2036" s="34"/>
      <c r="Z2036" s="34"/>
      <c r="AA2036" s="34"/>
      <c r="AB2036" s="34"/>
    </row>
    <row r="2037" spans="1:28">
      <c r="A2037" s="34"/>
      <c r="B2037" s="34"/>
      <c r="C2037" s="34"/>
      <c r="D2037" s="34"/>
      <c r="E2037" s="34"/>
      <c r="F2037" s="34"/>
      <c r="G2037" s="34"/>
      <c r="H2037" s="34"/>
      <c r="I2037" s="34"/>
      <c r="J2037" s="34"/>
      <c r="K2037" s="34"/>
      <c r="L2037" s="34"/>
      <c r="M2037" s="34"/>
      <c r="N2037" s="34"/>
      <c r="O2037" s="34"/>
      <c r="P2037" s="34"/>
      <c r="Q2037" s="34"/>
      <c r="R2037" s="34"/>
      <c r="S2037" s="34"/>
      <c r="T2037" s="34"/>
      <c r="U2037" s="34"/>
      <c r="V2037" s="34"/>
      <c r="W2037" s="34"/>
      <c r="X2037" s="34"/>
      <c r="Y2037" s="34"/>
      <c r="Z2037" s="34"/>
      <c r="AA2037" s="34"/>
      <c r="AB2037" s="34"/>
    </row>
    <row r="2038" spans="1:28">
      <c r="A2038" s="34"/>
      <c r="B2038" s="34"/>
      <c r="C2038" s="34"/>
      <c r="D2038" s="34"/>
      <c r="E2038" s="34"/>
      <c r="F2038" s="34"/>
      <c r="G2038" s="34"/>
      <c r="H2038" s="34"/>
      <c r="I2038" s="34"/>
      <c r="J2038" s="34"/>
      <c r="K2038" s="34"/>
      <c r="L2038" s="34"/>
      <c r="M2038" s="34"/>
      <c r="N2038" s="34"/>
      <c r="O2038" s="34"/>
      <c r="P2038" s="34"/>
      <c r="Q2038" s="34"/>
      <c r="R2038" s="34"/>
      <c r="S2038" s="34"/>
      <c r="T2038" s="34"/>
      <c r="U2038" s="34"/>
      <c r="V2038" s="34"/>
      <c r="W2038" s="34"/>
      <c r="X2038" s="34"/>
      <c r="Y2038" s="34"/>
      <c r="Z2038" s="34"/>
      <c r="AA2038" s="34"/>
      <c r="AB2038" s="34"/>
    </row>
    <row r="2039" spans="1:28">
      <c r="A2039" s="34"/>
      <c r="B2039" s="34"/>
      <c r="C2039" s="34"/>
      <c r="D2039" s="34"/>
      <c r="E2039" s="34"/>
      <c r="F2039" s="34"/>
      <c r="G2039" s="34"/>
      <c r="H2039" s="34"/>
      <c r="I2039" s="34"/>
      <c r="J2039" s="34"/>
      <c r="K2039" s="34"/>
      <c r="L2039" s="34"/>
      <c r="M2039" s="34"/>
      <c r="N2039" s="34"/>
      <c r="O2039" s="34"/>
      <c r="P2039" s="34"/>
      <c r="Q2039" s="34"/>
      <c r="R2039" s="34"/>
      <c r="S2039" s="34"/>
      <c r="T2039" s="34"/>
      <c r="U2039" s="34"/>
      <c r="V2039" s="34"/>
      <c r="W2039" s="34"/>
      <c r="X2039" s="34"/>
      <c r="Y2039" s="34"/>
      <c r="Z2039" s="34"/>
      <c r="AA2039" s="34"/>
      <c r="AB2039" s="34"/>
    </row>
    <row r="2040" spans="1:28">
      <c r="A2040" s="34"/>
      <c r="B2040" s="34"/>
      <c r="C2040" s="34"/>
      <c r="D2040" s="34"/>
      <c r="E2040" s="34"/>
      <c r="F2040" s="34"/>
      <c r="G2040" s="34"/>
      <c r="H2040" s="34"/>
      <c r="I2040" s="34"/>
      <c r="J2040" s="34"/>
      <c r="K2040" s="34"/>
      <c r="L2040" s="34"/>
      <c r="M2040" s="34"/>
      <c r="N2040" s="34"/>
      <c r="O2040" s="34"/>
      <c r="P2040" s="34"/>
      <c r="Q2040" s="34"/>
      <c r="R2040" s="34"/>
      <c r="S2040" s="34"/>
      <c r="T2040" s="34"/>
      <c r="U2040" s="34"/>
      <c r="V2040" s="34"/>
      <c r="W2040" s="34"/>
      <c r="X2040" s="34"/>
      <c r="Y2040" s="34"/>
      <c r="Z2040" s="34"/>
      <c r="AA2040" s="34"/>
      <c r="AB2040" s="34"/>
    </row>
    <row r="2041" spans="1:28">
      <c r="A2041" s="34"/>
      <c r="B2041" s="34"/>
      <c r="C2041" s="34"/>
      <c r="D2041" s="34"/>
      <c r="E2041" s="34"/>
      <c r="F2041" s="34"/>
      <c r="G2041" s="34"/>
      <c r="H2041" s="34"/>
      <c r="I2041" s="34"/>
      <c r="J2041" s="34"/>
      <c r="K2041" s="34"/>
      <c r="L2041" s="34"/>
      <c r="M2041" s="34"/>
      <c r="N2041" s="34"/>
      <c r="O2041" s="34"/>
      <c r="P2041" s="34"/>
      <c r="Q2041" s="34"/>
      <c r="R2041" s="34"/>
      <c r="S2041" s="34"/>
      <c r="T2041" s="34"/>
      <c r="U2041" s="34"/>
      <c r="V2041" s="34"/>
      <c r="W2041" s="34"/>
      <c r="X2041" s="34"/>
      <c r="Y2041" s="34"/>
      <c r="Z2041" s="34"/>
      <c r="AA2041" s="34"/>
      <c r="AB2041" s="34"/>
    </row>
    <row r="2042" spans="1:28">
      <c r="A2042" s="34"/>
      <c r="B2042" s="34"/>
      <c r="C2042" s="34"/>
      <c r="D2042" s="34"/>
      <c r="E2042" s="34"/>
      <c r="F2042" s="34"/>
      <c r="G2042" s="34"/>
      <c r="H2042" s="34"/>
      <c r="I2042" s="34"/>
      <c r="J2042" s="34"/>
      <c r="K2042" s="34"/>
      <c r="L2042" s="34"/>
      <c r="M2042" s="34"/>
      <c r="N2042" s="34"/>
      <c r="O2042" s="34"/>
      <c r="P2042" s="34"/>
      <c r="Q2042" s="34"/>
      <c r="R2042" s="34"/>
      <c r="S2042" s="34"/>
      <c r="T2042" s="34"/>
      <c r="U2042" s="34"/>
      <c r="V2042" s="34"/>
      <c r="W2042" s="34"/>
      <c r="X2042" s="34"/>
      <c r="Y2042" s="34"/>
      <c r="Z2042" s="34"/>
      <c r="AA2042" s="34"/>
      <c r="AB2042" s="34"/>
    </row>
    <row r="2043" spans="1:28">
      <c r="A2043" s="34"/>
      <c r="B2043" s="34"/>
      <c r="C2043" s="34"/>
      <c r="D2043" s="34"/>
      <c r="E2043" s="34"/>
      <c r="F2043" s="34"/>
      <c r="G2043" s="34"/>
      <c r="H2043" s="34"/>
      <c r="I2043" s="34"/>
      <c r="J2043" s="34"/>
      <c r="K2043" s="34"/>
      <c r="L2043" s="34"/>
      <c r="M2043" s="34"/>
      <c r="N2043" s="34"/>
      <c r="O2043" s="34"/>
      <c r="P2043" s="34"/>
      <c r="Q2043" s="34"/>
      <c r="R2043" s="34"/>
      <c r="S2043" s="34"/>
      <c r="T2043" s="34"/>
      <c r="U2043" s="34"/>
      <c r="V2043" s="34"/>
      <c r="W2043" s="34"/>
      <c r="X2043" s="34"/>
      <c r="Y2043" s="34"/>
      <c r="Z2043" s="34"/>
      <c r="AA2043" s="34"/>
      <c r="AB2043" s="34"/>
    </row>
    <row r="2044" spans="1:28">
      <c r="A2044" s="34"/>
      <c r="B2044" s="34"/>
      <c r="C2044" s="34"/>
      <c r="D2044" s="34"/>
      <c r="E2044" s="34"/>
      <c r="F2044" s="34"/>
      <c r="G2044" s="34"/>
      <c r="H2044" s="34"/>
      <c r="I2044" s="34"/>
      <c r="J2044" s="34"/>
      <c r="K2044" s="34"/>
      <c r="L2044" s="34"/>
      <c r="M2044" s="34"/>
      <c r="N2044" s="34"/>
      <c r="O2044" s="34"/>
      <c r="P2044" s="34"/>
      <c r="Q2044" s="34"/>
      <c r="R2044" s="34"/>
      <c r="S2044" s="34"/>
      <c r="T2044" s="34"/>
      <c r="U2044" s="34"/>
      <c r="V2044" s="34"/>
      <c r="W2044" s="34"/>
      <c r="X2044" s="34"/>
      <c r="Y2044" s="34"/>
      <c r="Z2044" s="34"/>
      <c r="AA2044" s="34"/>
      <c r="AB2044" s="34"/>
    </row>
    <row r="2045" spans="1:28">
      <c r="A2045" s="34"/>
      <c r="B2045" s="34"/>
      <c r="C2045" s="34"/>
      <c r="D2045" s="34"/>
      <c r="E2045" s="34"/>
      <c r="F2045" s="34"/>
      <c r="G2045" s="34"/>
      <c r="H2045" s="34"/>
      <c r="I2045" s="34"/>
      <c r="J2045" s="34"/>
      <c r="K2045" s="34"/>
      <c r="L2045" s="34"/>
      <c r="M2045" s="34"/>
      <c r="N2045" s="34"/>
      <c r="O2045" s="34"/>
      <c r="P2045" s="34"/>
      <c r="Q2045" s="34"/>
      <c r="R2045" s="34"/>
      <c r="S2045" s="34"/>
      <c r="T2045" s="34"/>
      <c r="U2045" s="34"/>
      <c r="V2045" s="34"/>
      <c r="W2045" s="34"/>
      <c r="X2045" s="34"/>
      <c r="Y2045" s="34"/>
      <c r="Z2045" s="34"/>
      <c r="AA2045" s="34"/>
      <c r="AB2045" s="34"/>
    </row>
    <row r="2046" spans="1:28">
      <c r="A2046" s="34"/>
      <c r="B2046" s="34"/>
      <c r="C2046" s="34"/>
      <c r="D2046" s="34"/>
      <c r="E2046" s="34"/>
      <c r="F2046" s="34"/>
      <c r="G2046" s="34"/>
      <c r="H2046" s="34"/>
      <c r="I2046" s="34"/>
      <c r="J2046" s="34"/>
      <c r="K2046" s="34"/>
      <c r="L2046" s="34"/>
      <c r="M2046" s="34"/>
      <c r="N2046" s="34"/>
      <c r="O2046" s="34"/>
      <c r="P2046" s="34"/>
      <c r="Q2046" s="34"/>
      <c r="R2046" s="34"/>
      <c r="S2046" s="34"/>
      <c r="T2046" s="34"/>
      <c r="U2046" s="34"/>
      <c r="V2046" s="34"/>
      <c r="W2046" s="34"/>
      <c r="X2046" s="34"/>
      <c r="Y2046" s="34"/>
      <c r="Z2046" s="34"/>
      <c r="AA2046" s="34"/>
      <c r="AB2046" s="34"/>
    </row>
    <row r="2047" spans="1:28">
      <c r="A2047" s="34"/>
      <c r="B2047" s="34"/>
      <c r="C2047" s="34"/>
      <c r="D2047" s="34"/>
      <c r="E2047" s="34"/>
      <c r="F2047" s="34"/>
      <c r="G2047" s="34"/>
      <c r="H2047" s="34"/>
      <c r="I2047" s="34"/>
      <c r="J2047" s="34"/>
      <c r="K2047" s="34"/>
      <c r="L2047" s="34"/>
      <c r="M2047" s="34"/>
      <c r="N2047" s="34"/>
      <c r="O2047" s="34"/>
      <c r="P2047" s="34"/>
      <c r="Q2047" s="34"/>
      <c r="R2047" s="34"/>
      <c r="S2047" s="34"/>
      <c r="T2047" s="34"/>
      <c r="U2047" s="34"/>
      <c r="V2047" s="34"/>
      <c r="W2047" s="34"/>
      <c r="X2047" s="34"/>
      <c r="Y2047" s="34"/>
      <c r="Z2047" s="34"/>
      <c r="AA2047" s="34"/>
      <c r="AB2047" s="34"/>
    </row>
    <row r="2048" spans="1:28">
      <c r="A2048" s="34"/>
      <c r="B2048" s="34"/>
      <c r="C2048" s="34"/>
      <c r="D2048" s="34"/>
      <c r="E2048" s="34"/>
      <c r="F2048" s="34"/>
      <c r="G2048" s="34"/>
      <c r="H2048" s="34"/>
      <c r="I2048" s="34"/>
      <c r="J2048" s="34"/>
      <c r="K2048" s="34"/>
      <c r="L2048" s="34"/>
      <c r="M2048" s="34"/>
      <c r="N2048" s="34"/>
      <c r="O2048" s="34"/>
      <c r="P2048" s="34"/>
      <c r="Q2048" s="34"/>
      <c r="R2048" s="34"/>
      <c r="S2048" s="34"/>
      <c r="T2048" s="34"/>
      <c r="U2048" s="34"/>
      <c r="V2048" s="34"/>
      <c r="W2048" s="34"/>
      <c r="X2048" s="34"/>
      <c r="Y2048" s="34"/>
      <c r="Z2048" s="34"/>
      <c r="AA2048" s="34"/>
      <c r="AB2048" s="34"/>
    </row>
    <row r="2049" spans="1:28">
      <c r="A2049" s="34"/>
      <c r="B2049" s="34"/>
      <c r="C2049" s="34"/>
      <c r="D2049" s="34"/>
      <c r="E2049" s="34"/>
      <c r="F2049" s="34"/>
      <c r="G2049" s="34"/>
      <c r="H2049" s="34"/>
      <c r="I2049" s="34"/>
      <c r="J2049" s="34"/>
      <c r="K2049" s="34"/>
      <c r="L2049" s="34"/>
      <c r="M2049" s="34"/>
      <c r="N2049" s="34"/>
      <c r="O2049" s="34"/>
      <c r="P2049" s="34"/>
      <c r="Q2049" s="34"/>
      <c r="R2049" s="34"/>
      <c r="S2049" s="34"/>
      <c r="T2049" s="34"/>
      <c r="U2049" s="34"/>
      <c r="V2049" s="34"/>
      <c r="W2049" s="34"/>
      <c r="X2049" s="34"/>
      <c r="Y2049" s="34"/>
      <c r="Z2049" s="34"/>
      <c r="AA2049" s="34"/>
      <c r="AB2049" s="34"/>
    </row>
    <row r="2050" spans="1:28">
      <c r="A2050" s="34"/>
      <c r="B2050" s="34"/>
      <c r="C2050" s="34"/>
      <c r="D2050" s="34"/>
      <c r="E2050" s="34"/>
      <c r="F2050" s="34"/>
      <c r="G2050" s="34"/>
      <c r="H2050" s="34"/>
      <c r="I2050" s="34"/>
      <c r="J2050" s="34"/>
      <c r="K2050" s="34"/>
      <c r="L2050" s="34"/>
      <c r="M2050" s="34"/>
      <c r="N2050" s="34"/>
      <c r="O2050" s="34"/>
      <c r="P2050" s="34"/>
      <c r="Q2050" s="34"/>
      <c r="R2050" s="34"/>
      <c r="S2050" s="34"/>
      <c r="T2050" s="34"/>
      <c r="U2050" s="34"/>
      <c r="V2050" s="34"/>
      <c r="W2050" s="34"/>
      <c r="X2050" s="34"/>
      <c r="Y2050" s="34"/>
      <c r="Z2050" s="34"/>
      <c r="AA2050" s="34"/>
      <c r="AB2050" s="34"/>
    </row>
    <row r="2051" spans="1:28">
      <c r="A2051" s="34"/>
      <c r="B2051" s="34"/>
      <c r="C2051" s="34"/>
      <c r="D2051" s="34"/>
      <c r="E2051" s="34"/>
      <c r="F2051" s="34"/>
      <c r="G2051" s="34"/>
      <c r="H2051" s="34"/>
      <c r="I2051" s="34"/>
      <c r="J2051" s="34"/>
      <c r="K2051" s="34"/>
      <c r="L2051" s="34"/>
      <c r="M2051" s="34"/>
      <c r="N2051" s="34"/>
      <c r="O2051" s="34"/>
      <c r="P2051" s="34"/>
      <c r="Q2051" s="34"/>
      <c r="R2051" s="34"/>
      <c r="S2051" s="34"/>
      <c r="T2051" s="34"/>
      <c r="U2051" s="34"/>
      <c r="V2051" s="34"/>
      <c r="W2051" s="34"/>
      <c r="X2051" s="34"/>
      <c r="Y2051" s="34"/>
      <c r="Z2051" s="34"/>
      <c r="AA2051" s="34"/>
      <c r="AB2051" s="34"/>
    </row>
    <row r="2052" spans="1:28">
      <c r="A2052" s="34"/>
      <c r="B2052" s="34"/>
      <c r="C2052" s="34"/>
      <c r="D2052" s="34"/>
      <c r="E2052" s="34"/>
      <c r="F2052" s="34"/>
      <c r="G2052" s="34"/>
      <c r="H2052" s="34"/>
      <c r="I2052" s="34"/>
      <c r="J2052" s="34"/>
      <c r="K2052" s="34"/>
      <c r="L2052" s="34"/>
      <c r="M2052" s="34"/>
      <c r="N2052" s="34"/>
      <c r="O2052" s="34"/>
      <c r="P2052" s="34"/>
      <c r="Q2052" s="34"/>
      <c r="R2052" s="34"/>
      <c r="S2052" s="34"/>
      <c r="T2052" s="34"/>
      <c r="U2052" s="34"/>
      <c r="V2052" s="34"/>
      <c r="W2052" s="34"/>
      <c r="X2052" s="34"/>
      <c r="Y2052" s="34"/>
      <c r="Z2052" s="34"/>
      <c r="AA2052" s="34"/>
      <c r="AB2052" s="34"/>
    </row>
    <row r="2053" spans="1:28">
      <c r="A2053" s="34"/>
      <c r="B2053" s="34"/>
      <c r="C2053" s="34"/>
      <c r="D2053" s="34"/>
      <c r="E2053" s="34"/>
      <c r="F2053" s="34"/>
      <c r="G2053" s="34"/>
      <c r="H2053" s="34"/>
      <c r="I2053" s="34"/>
      <c r="J2053" s="34"/>
      <c r="K2053" s="34"/>
      <c r="L2053" s="34"/>
      <c r="M2053" s="34"/>
      <c r="N2053" s="34"/>
      <c r="O2053" s="34"/>
      <c r="P2053" s="34"/>
      <c r="Q2053" s="34"/>
      <c r="R2053" s="34"/>
      <c r="S2053" s="34"/>
      <c r="T2053" s="34"/>
      <c r="U2053" s="34"/>
      <c r="V2053" s="34"/>
      <c r="W2053" s="34"/>
      <c r="X2053" s="34"/>
      <c r="Y2053" s="34"/>
      <c r="Z2053" s="34"/>
      <c r="AA2053" s="34"/>
      <c r="AB2053" s="34"/>
    </row>
    <row r="2054" spans="1:28">
      <c r="A2054" s="34"/>
      <c r="B2054" s="34"/>
      <c r="C2054" s="34"/>
      <c r="D2054" s="34"/>
      <c r="E2054" s="34"/>
      <c r="F2054" s="34"/>
      <c r="G2054" s="34"/>
      <c r="H2054" s="34"/>
      <c r="I2054" s="34"/>
      <c r="J2054" s="34"/>
      <c r="K2054" s="34"/>
      <c r="L2054" s="34"/>
      <c r="M2054" s="34"/>
      <c r="N2054" s="34"/>
      <c r="O2054" s="34"/>
      <c r="P2054" s="34"/>
      <c r="Q2054" s="34"/>
      <c r="R2054" s="34"/>
      <c r="S2054" s="34"/>
      <c r="T2054" s="34"/>
      <c r="U2054" s="34"/>
      <c r="V2054" s="34"/>
      <c r="W2054" s="34"/>
      <c r="X2054" s="34"/>
      <c r="Y2054" s="34"/>
      <c r="Z2054" s="34"/>
      <c r="AA2054" s="34"/>
      <c r="AB2054" s="34"/>
    </row>
    <row r="2055" spans="1:28">
      <c r="A2055" s="34"/>
      <c r="B2055" s="34"/>
      <c r="C2055" s="34"/>
      <c r="D2055" s="34"/>
      <c r="E2055" s="34"/>
      <c r="F2055" s="34"/>
      <c r="G2055" s="34"/>
      <c r="H2055" s="34"/>
      <c r="I2055" s="34"/>
      <c r="J2055" s="34"/>
      <c r="K2055" s="34"/>
      <c r="L2055" s="34"/>
      <c r="M2055" s="34"/>
      <c r="N2055" s="34"/>
      <c r="O2055" s="34"/>
      <c r="P2055" s="34"/>
      <c r="Q2055" s="34"/>
      <c r="R2055" s="34"/>
      <c r="S2055" s="34"/>
      <c r="T2055" s="34"/>
      <c r="U2055" s="34"/>
      <c r="V2055" s="34"/>
      <c r="W2055" s="34"/>
      <c r="X2055" s="34"/>
      <c r="Y2055" s="34"/>
      <c r="Z2055" s="34"/>
      <c r="AA2055" s="34"/>
      <c r="AB2055" s="34"/>
    </row>
    <row r="2056" spans="1:28">
      <c r="A2056" s="34"/>
      <c r="B2056" s="34"/>
      <c r="C2056" s="34"/>
      <c r="D2056" s="34"/>
      <c r="E2056" s="34"/>
      <c r="F2056" s="34"/>
      <c r="G2056" s="34"/>
      <c r="H2056" s="34"/>
      <c r="I2056" s="34"/>
      <c r="J2056" s="34"/>
      <c r="K2056" s="34"/>
      <c r="L2056" s="34"/>
      <c r="M2056" s="34"/>
      <c r="N2056" s="34"/>
      <c r="O2056" s="34"/>
      <c r="P2056" s="34"/>
      <c r="Q2056" s="34"/>
      <c r="R2056" s="34"/>
      <c r="S2056" s="34"/>
      <c r="T2056" s="34"/>
      <c r="U2056" s="34"/>
      <c r="V2056" s="34"/>
      <c r="W2056" s="34"/>
      <c r="X2056" s="34"/>
      <c r="Y2056" s="34"/>
      <c r="Z2056" s="34"/>
      <c r="AA2056" s="34"/>
      <c r="AB2056" s="34"/>
    </row>
    <row r="2057" spans="1:28">
      <c r="A2057" s="34"/>
      <c r="B2057" s="34"/>
      <c r="C2057" s="34"/>
      <c r="D2057" s="34"/>
      <c r="E2057" s="34"/>
      <c r="F2057" s="34"/>
      <c r="G2057" s="34"/>
      <c r="H2057" s="34"/>
      <c r="I2057" s="34"/>
      <c r="J2057" s="34"/>
      <c r="K2057" s="34"/>
      <c r="L2057" s="34"/>
      <c r="M2057" s="34"/>
      <c r="N2057" s="34"/>
      <c r="O2057" s="34"/>
      <c r="P2057" s="34"/>
      <c r="Q2057" s="34"/>
      <c r="R2057" s="34"/>
      <c r="S2057" s="34"/>
      <c r="T2057" s="34"/>
      <c r="U2057" s="34"/>
      <c r="V2057" s="34"/>
      <c r="W2057" s="34"/>
      <c r="X2057" s="34"/>
      <c r="Y2057" s="34"/>
      <c r="Z2057" s="34"/>
      <c r="AA2057" s="34"/>
      <c r="AB2057" s="34"/>
    </row>
    <row r="2058" spans="1:28">
      <c r="A2058" s="34"/>
      <c r="B2058" s="34"/>
      <c r="C2058" s="34"/>
      <c r="D2058" s="34"/>
      <c r="E2058" s="34"/>
      <c r="F2058" s="34"/>
      <c r="G2058" s="34"/>
      <c r="H2058" s="34"/>
      <c r="I2058" s="34"/>
      <c r="J2058" s="34"/>
      <c r="K2058" s="34"/>
      <c r="L2058" s="34"/>
      <c r="M2058" s="34"/>
      <c r="N2058" s="34"/>
      <c r="O2058" s="34"/>
      <c r="P2058" s="34"/>
      <c r="Q2058" s="34"/>
      <c r="R2058" s="34"/>
      <c r="S2058" s="34"/>
      <c r="T2058" s="34"/>
      <c r="U2058" s="34"/>
      <c r="V2058" s="34"/>
      <c r="W2058" s="34"/>
      <c r="X2058" s="34"/>
      <c r="Y2058" s="34"/>
      <c r="Z2058" s="34"/>
      <c r="AA2058" s="34"/>
      <c r="AB2058" s="34"/>
    </row>
    <row r="2059" spans="1:28">
      <c r="A2059" s="34"/>
      <c r="B2059" s="34"/>
      <c r="C2059" s="34"/>
      <c r="D2059" s="34"/>
      <c r="E2059" s="34"/>
      <c r="F2059" s="34"/>
      <c r="G2059" s="34"/>
      <c r="H2059" s="34"/>
      <c r="I2059" s="34"/>
      <c r="J2059" s="34"/>
      <c r="K2059" s="34"/>
      <c r="L2059" s="34"/>
      <c r="M2059" s="34"/>
      <c r="N2059" s="34"/>
      <c r="O2059" s="34"/>
      <c r="P2059" s="34"/>
      <c r="Q2059" s="34"/>
      <c r="R2059" s="34"/>
      <c r="S2059" s="34"/>
      <c r="T2059" s="34"/>
      <c r="U2059" s="34"/>
      <c r="V2059" s="34"/>
      <c r="W2059" s="34"/>
      <c r="X2059" s="34"/>
      <c r="Y2059" s="34"/>
      <c r="Z2059" s="34"/>
      <c r="AA2059" s="34"/>
      <c r="AB2059" s="34"/>
    </row>
    <row r="2060" spans="1:28">
      <c r="A2060" s="34"/>
      <c r="B2060" s="34"/>
      <c r="C2060" s="34"/>
      <c r="D2060" s="34"/>
      <c r="E2060" s="34"/>
      <c r="F2060" s="34"/>
      <c r="G2060" s="34"/>
      <c r="H2060" s="34"/>
      <c r="I2060" s="34"/>
      <c r="J2060" s="34"/>
      <c r="K2060" s="34"/>
      <c r="L2060" s="34"/>
      <c r="M2060" s="34"/>
      <c r="N2060" s="34"/>
      <c r="O2060" s="34"/>
      <c r="P2060" s="34"/>
      <c r="Q2060" s="34"/>
      <c r="R2060" s="34"/>
      <c r="S2060" s="34"/>
      <c r="T2060" s="34"/>
      <c r="U2060" s="34"/>
      <c r="V2060" s="34"/>
      <c r="W2060" s="34"/>
      <c r="X2060" s="34"/>
      <c r="Y2060" s="34"/>
      <c r="Z2060" s="34"/>
      <c r="AA2060" s="34"/>
      <c r="AB2060" s="34"/>
    </row>
    <row r="2061" spans="1:28">
      <c r="A2061" s="34"/>
      <c r="B2061" s="34"/>
      <c r="C2061" s="34"/>
      <c r="D2061" s="34"/>
      <c r="E2061" s="34"/>
      <c r="F2061" s="34"/>
      <c r="G2061" s="34"/>
      <c r="H2061" s="34"/>
      <c r="I2061" s="34"/>
      <c r="J2061" s="34"/>
      <c r="K2061" s="34"/>
      <c r="L2061" s="34"/>
      <c r="M2061" s="34"/>
      <c r="N2061" s="34"/>
      <c r="O2061" s="34"/>
      <c r="P2061" s="34"/>
      <c r="Q2061" s="34"/>
      <c r="R2061" s="34"/>
      <c r="S2061" s="34"/>
      <c r="T2061" s="34"/>
      <c r="U2061" s="34"/>
      <c r="V2061" s="34"/>
      <c r="W2061" s="34"/>
      <c r="X2061" s="34"/>
      <c r="Y2061" s="34"/>
      <c r="Z2061" s="34"/>
      <c r="AA2061" s="34"/>
      <c r="AB2061" s="34"/>
    </row>
    <row r="2062" spans="1:28">
      <c r="A2062" s="34"/>
      <c r="B2062" s="34"/>
      <c r="C2062" s="34"/>
      <c r="D2062" s="34"/>
      <c r="E2062" s="34"/>
      <c r="F2062" s="34"/>
      <c r="G2062" s="34"/>
      <c r="H2062" s="34"/>
      <c r="I2062" s="34"/>
      <c r="J2062" s="34"/>
      <c r="K2062" s="34"/>
      <c r="L2062" s="34"/>
      <c r="M2062" s="34"/>
      <c r="N2062" s="34"/>
      <c r="O2062" s="34"/>
      <c r="P2062" s="34"/>
      <c r="Q2062" s="34"/>
      <c r="R2062" s="34"/>
      <c r="S2062" s="34"/>
      <c r="T2062" s="34"/>
      <c r="U2062" s="34"/>
      <c r="V2062" s="34"/>
      <c r="W2062" s="34"/>
      <c r="X2062" s="34"/>
      <c r="Y2062" s="34"/>
      <c r="Z2062" s="34"/>
      <c r="AA2062" s="34"/>
      <c r="AB2062" s="34"/>
    </row>
    <row r="2063" spans="1:28">
      <c r="A2063" s="34"/>
      <c r="B2063" s="34"/>
      <c r="C2063" s="34"/>
      <c r="D2063" s="34"/>
      <c r="E2063" s="34"/>
      <c r="F2063" s="34"/>
      <c r="G2063" s="34"/>
      <c r="H2063" s="34"/>
      <c r="I2063" s="34"/>
      <c r="J2063" s="34"/>
      <c r="K2063" s="34"/>
      <c r="L2063" s="34"/>
      <c r="M2063" s="34"/>
      <c r="N2063" s="34"/>
      <c r="O2063" s="34"/>
      <c r="P2063" s="34"/>
      <c r="Q2063" s="34"/>
      <c r="R2063" s="34"/>
      <c r="S2063" s="34"/>
      <c r="T2063" s="34"/>
      <c r="U2063" s="34"/>
      <c r="V2063" s="34"/>
      <c r="W2063" s="34"/>
      <c r="X2063" s="34"/>
      <c r="Y2063" s="34"/>
      <c r="Z2063" s="34"/>
      <c r="AA2063" s="34"/>
      <c r="AB2063" s="34"/>
    </row>
    <row r="2064" spans="1:28">
      <c r="A2064" s="34"/>
      <c r="B2064" s="34"/>
      <c r="C2064" s="34"/>
      <c r="D2064" s="34"/>
      <c r="E2064" s="34"/>
      <c r="F2064" s="34"/>
      <c r="G2064" s="34"/>
      <c r="H2064" s="34"/>
      <c r="I2064" s="34"/>
      <c r="J2064" s="34"/>
      <c r="K2064" s="34"/>
      <c r="L2064" s="34"/>
      <c r="M2064" s="34"/>
      <c r="N2064" s="34"/>
      <c r="O2064" s="34"/>
      <c r="P2064" s="34"/>
      <c r="Q2064" s="34"/>
      <c r="R2064" s="34"/>
      <c r="S2064" s="34"/>
      <c r="T2064" s="34"/>
      <c r="U2064" s="34"/>
      <c r="V2064" s="34"/>
      <c r="W2064" s="34"/>
      <c r="X2064" s="34"/>
      <c r="Y2064" s="34"/>
      <c r="Z2064" s="34"/>
      <c r="AA2064" s="34"/>
      <c r="AB2064" s="34"/>
    </row>
    <row r="2065" spans="1:28">
      <c r="A2065" s="34"/>
      <c r="B2065" s="34"/>
      <c r="C2065" s="34"/>
      <c r="D2065" s="34"/>
      <c r="E2065" s="34"/>
      <c r="F2065" s="34"/>
      <c r="G2065" s="34"/>
      <c r="H2065" s="34"/>
      <c r="I2065" s="34"/>
      <c r="J2065" s="34"/>
      <c r="K2065" s="34"/>
      <c r="L2065" s="34"/>
      <c r="M2065" s="34"/>
      <c r="N2065" s="34"/>
      <c r="O2065" s="34"/>
      <c r="P2065" s="34"/>
      <c r="Q2065" s="34"/>
      <c r="R2065" s="34"/>
      <c r="S2065" s="34"/>
      <c r="T2065" s="34"/>
      <c r="U2065" s="34"/>
      <c r="V2065" s="34"/>
      <c r="W2065" s="34"/>
      <c r="X2065" s="34"/>
      <c r="Y2065" s="34"/>
      <c r="Z2065" s="34"/>
      <c r="AA2065" s="34"/>
      <c r="AB2065" s="34"/>
    </row>
    <row r="2066" spans="1:28">
      <c r="A2066" s="34"/>
      <c r="B2066" s="34"/>
      <c r="C2066" s="34"/>
      <c r="D2066" s="34"/>
      <c r="E2066" s="34"/>
      <c r="F2066" s="34"/>
      <c r="G2066" s="34"/>
      <c r="H2066" s="34"/>
      <c r="I2066" s="34"/>
      <c r="J2066" s="34"/>
      <c r="K2066" s="34"/>
      <c r="L2066" s="34"/>
      <c r="M2066" s="34"/>
      <c r="N2066" s="34"/>
      <c r="O2066" s="34"/>
      <c r="P2066" s="34"/>
      <c r="Q2066" s="34"/>
      <c r="R2066" s="34"/>
      <c r="S2066" s="34"/>
      <c r="T2066" s="34"/>
      <c r="U2066" s="34"/>
      <c r="V2066" s="34"/>
      <c r="W2066" s="34"/>
      <c r="X2066" s="34"/>
      <c r="Y2066" s="34"/>
      <c r="Z2066" s="34"/>
      <c r="AA2066" s="34"/>
      <c r="AB2066" s="34"/>
    </row>
    <row r="2067" spans="1:28">
      <c r="A2067" s="34"/>
      <c r="B2067" s="34"/>
      <c r="C2067" s="34"/>
      <c r="D2067" s="34"/>
      <c r="E2067" s="34"/>
      <c r="F2067" s="34"/>
      <c r="G2067" s="34"/>
      <c r="H2067" s="34"/>
      <c r="I2067" s="34"/>
      <c r="J2067" s="34"/>
      <c r="K2067" s="34"/>
      <c r="L2067" s="34"/>
      <c r="M2067" s="34"/>
      <c r="N2067" s="34"/>
      <c r="O2067" s="34"/>
      <c r="P2067" s="34"/>
      <c r="Q2067" s="34"/>
      <c r="R2067" s="34"/>
      <c r="S2067" s="34"/>
      <c r="T2067" s="34"/>
      <c r="U2067" s="34"/>
      <c r="V2067" s="34"/>
      <c r="W2067" s="34"/>
      <c r="X2067" s="34"/>
      <c r="Y2067" s="34"/>
      <c r="Z2067" s="34"/>
      <c r="AA2067" s="34"/>
      <c r="AB2067" s="34"/>
    </row>
    <row r="2068" spans="1:28">
      <c r="A2068" s="34"/>
      <c r="B2068" s="34"/>
      <c r="C2068" s="34"/>
      <c r="D2068" s="34"/>
      <c r="E2068" s="34"/>
      <c r="F2068" s="34"/>
      <c r="G2068" s="34"/>
      <c r="H2068" s="34"/>
      <c r="I2068" s="34"/>
      <c r="J2068" s="34"/>
      <c r="K2068" s="34"/>
      <c r="L2068" s="34"/>
      <c r="M2068" s="34"/>
      <c r="N2068" s="34"/>
      <c r="O2068" s="34"/>
      <c r="P2068" s="34"/>
      <c r="Q2068" s="34"/>
      <c r="R2068" s="34"/>
      <c r="S2068" s="34"/>
      <c r="T2068" s="34"/>
      <c r="U2068" s="34"/>
      <c r="V2068" s="34"/>
      <c r="W2068" s="34"/>
      <c r="X2068" s="34"/>
      <c r="Y2068" s="34"/>
      <c r="Z2068" s="34"/>
      <c r="AA2068" s="34"/>
      <c r="AB2068" s="34"/>
    </row>
    <row r="2069" spans="1:28">
      <c r="A2069" s="34"/>
      <c r="B2069" s="34"/>
      <c r="C2069" s="34"/>
      <c r="D2069" s="34"/>
      <c r="E2069" s="34"/>
      <c r="F2069" s="34"/>
      <c r="G2069" s="34"/>
      <c r="H2069" s="34"/>
      <c r="I2069" s="34"/>
      <c r="J2069" s="34"/>
      <c r="K2069" s="34"/>
      <c r="L2069" s="34"/>
      <c r="M2069" s="34"/>
      <c r="N2069" s="34"/>
      <c r="O2069" s="34"/>
      <c r="P2069" s="34"/>
      <c r="Q2069" s="34"/>
      <c r="R2069" s="34"/>
      <c r="S2069" s="34"/>
      <c r="T2069" s="34"/>
      <c r="U2069" s="34"/>
      <c r="V2069" s="34"/>
      <c r="W2069" s="34"/>
      <c r="X2069" s="34"/>
      <c r="Y2069" s="34"/>
      <c r="Z2069" s="34"/>
      <c r="AA2069" s="34"/>
      <c r="AB2069" s="34"/>
    </row>
    <row r="2070" spans="1:28">
      <c r="A2070" s="34"/>
      <c r="B2070" s="34"/>
      <c r="C2070" s="34"/>
      <c r="D2070" s="34"/>
      <c r="E2070" s="34"/>
      <c r="F2070" s="34"/>
      <c r="G2070" s="34"/>
      <c r="H2070" s="34"/>
      <c r="I2070" s="34"/>
      <c r="J2070" s="34"/>
      <c r="K2070" s="34"/>
      <c r="L2070" s="34"/>
      <c r="M2070" s="34"/>
      <c r="N2070" s="34"/>
      <c r="O2070" s="34"/>
      <c r="P2070" s="34"/>
      <c r="Q2070" s="34"/>
      <c r="R2070" s="34"/>
      <c r="S2070" s="34"/>
      <c r="T2070" s="34"/>
      <c r="U2070" s="34"/>
      <c r="V2070" s="34"/>
      <c r="W2070" s="34"/>
      <c r="X2070" s="34"/>
      <c r="Y2070" s="34"/>
      <c r="Z2070" s="34"/>
      <c r="AA2070" s="34"/>
      <c r="AB2070" s="34"/>
    </row>
    <row r="2071" spans="1:28">
      <c r="A2071" s="34"/>
      <c r="B2071" s="34"/>
      <c r="C2071" s="34"/>
      <c r="D2071" s="34"/>
      <c r="E2071" s="34"/>
      <c r="F2071" s="34"/>
      <c r="G2071" s="34"/>
      <c r="H2071" s="34"/>
      <c r="I2071" s="34"/>
      <c r="J2071" s="34"/>
      <c r="K2071" s="34"/>
      <c r="L2071" s="34"/>
      <c r="M2071" s="34"/>
      <c r="N2071" s="34"/>
      <c r="O2071" s="34"/>
      <c r="P2071" s="34"/>
      <c r="Q2071" s="34"/>
      <c r="R2071" s="34"/>
      <c r="S2071" s="34"/>
      <c r="T2071" s="34"/>
      <c r="U2071" s="34"/>
      <c r="V2071" s="34"/>
      <c r="W2071" s="34"/>
      <c r="X2071" s="34"/>
      <c r="Y2071" s="34"/>
      <c r="Z2071" s="34"/>
      <c r="AA2071" s="34"/>
      <c r="AB2071" s="34"/>
    </row>
    <row r="2072" spans="1:28">
      <c r="A2072" s="34"/>
      <c r="B2072" s="34"/>
      <c r="C2072" s="34"/>
      <c r="D2072" s="34"/>
      <c r="E2072" s="34"/>
      <c r="F2072" s="34"/>
      <c r="G2072" s="34"/>
      <c r="H2072" s="34"/>
      <c r="I2072" s="34"/>
      <c r="J2072" s="34"/>
      <c r="K2072" s="34"/>
      <c r="L2072" s="34"/>
      <c r="M2072" s="34"/>
      <c r="N2072" s="34"/>
      <c r="O2072" s="34"/>
      <c r="P2072" s="34"/>
      <c r="Q2072" s="34"/>
      <c r="R2072" s="34"/>
      <c r="S2072" s="34"/>
      <c r="T2072" s="34"/>
      <c r="U2072" s="34"/>
      <c r="V2072" s="34"/>
      <c r="W2072" s="34"/>
      <c r="X2072" s="34"/>
      <c r="Y2072" s="34"/>
      <c r="Z2072" s="34"/>
      <c r="AA2072" s="34"/>
      <c r="AB2072" s="34"/>
    </row>
    <row r="2073" spans="1:28">
      <c r="A2073" s="34"/>
      <c r="B2073" s="34"/>
      <c r="C2073" s="34"/>
      <c r="D2073" s="34"/>
      <c r="E2073" s="34"/>
      <c r="F2073" s="34"/>
      <c r="G2073" s="34"/>
      <c r="H2073" s="34"/>
      <c r="I2073" s="34"/>
      <c r="J2073" s="34"/>
      <c r="K2073" s="34"/>
      <c r="L2073" s="34"/>
      <c r="M2073" s="34"/>
      <c r="N2073" s="34"/>
      <c r="O2073" s="34"/>
      <c r="P2073" s="34"/>
      <c r="Q2073" s="34"/>
      <c r="R2073" s="34"/>
      <c r="S2073" s="34"/>
      <c r="T2073" s="34"/>
      <c r="U2073" s="34"/>
      <c r="V2073" s="34"/>
      <c r="W2073" s="34"/>
      <c r="X2073" s="34"/>
      <c r="Y2073" s="34"/>
      <c r="Z2073" s="34"/>
      <c r="AA2073" s="34"/>
      <c r="AB2073" s="34"/>
    </row>
    <row r="2074" spans="1:28">
      <c r="A2074" s="34"/>
      <c r="B2074" s="34"/>
      <c r="C2074" s="34"/>
      <c r="D2074" s="34"/>
      <c r="E2074" s="34"/>
      <c r="F2074" s="34"/>
      <c r="G2074" s="34"/>
      <c r="H2074" s="34"/>
      <c r="I2074" s="34"/>
      <c r="J2074" s="34"/>
      <c r="K2074" s="34"/>
      <c r="L2074" s="34"/>
      <c r="M2074" s="34"/>
      <c r="N2074" s="34"/>
      <c r="O2074" s="34"/>
      <c r="P2074" s="34"/>
      <c r="Q2074" s="34"/>
      <c r="R2074" s="34"/>
      <c r="S2074" s="34"/>
      <c r="T2074" s="34"/>
      <c r="U2074" s="34"/>
      <c r="V2074" s="34"/>
      <c r="W2074" s="34"/>
      <c r="X2074" s="34"/>
      <c r="Y2074" s="34"/>
      <c r="Z2074" s="34"/>
      <c r="AA2074" s="34"/>
      <c r="AB2074" s="34"/>
    </row>
    <row r="2075" spans="1:28">
      <c r="A2075" s="34"/>
      <c r="B2075" s="34"/>
      <c r="C2075" s="34"/>
      <c r="D2075" s="34"/>
      <c r="E2075" s="34"/>
      <c r="F2075" s="34"/>
      <c r="G2075" s="34"/>
      <c r="H2075" s="34"/>
      <c r="I2075" s="34"/>
      <c r="J2075" s="34"/>
      <c r="K2075" s="34"/>
      <c r="L2075" s="34"/>
      <c r="M2075" s="34"/>
      <c r="N2075" s="34"/>
      <c r="O2075" s="34"/>
      <c r="P2075" s="34"/>
      <c r="Q2075" s="34"/>
      <c r="R2075" s="34"/>
      <c r="S2075" s="34"/>
      <c r="T2075" s="34"/>
      <c r="U2075" s="34"/>
      <c r="V2075" s="34"/>
      <c r="W2075" s="34"/>
      <c r="X2075" s="34"/>
      <c r="Y2075" s="34"/>
      <c r="Z2075" s="34"/>
      <c r="AA2075" s="34"/>
      <c r="AB2075" s="34"/>
    </row>
    <row r="2076" spans="1:28">
      <c r="A2076" s="34"/>
      <c r="B2076" s="34"/>
      <c r="C2076" s="34"/>
      <c r="D2076" s="34"/>
      <c r="E2076" s="34"/>
      <c r="F2076" s="34"/>
      <c r="G2076" s="34"/>
      <c r="H2076" s="34"/>
      <c r="I2076" s="34"/>
      <c r="J2076" s="34"/>
      <c r="K2076" s="34"/>
      <c r="L2076" s="34"/>
      <c r="M2076" s="34"/>
      <c r="N2076" s="34"/>
      <c r="O2076" s="34"/>
      <c r="P2076" s="34"/>
      <c r="Q2076" s="34"/>
      <c r="R2076" s="34"/>
      <c r="S2076" s="34"/>
      <c r="T2076" s="34"/>
      <c r="U2076" s="34"/>
      <c r="V2076" s="34"/>
      <c r="W2076" s="34"/>
      <c r="X2076" s="34"/>
      <c r="Y2076" s="34"/>
      <c r="Z2076" s="34"/>
      <c r="AA2076" s="34"/>
      <c r="AB2076" s="34"/>
    </row>
    <row r="2077" spans="1:28">
      <c r="A2077" s="34"/>
      <c r="B2077" s="34"/>
      <c r="C2077" s="34"/>
      <c r="D2077" s="34"/>
      <c r="E2077" s="34"/>
      <c r="F2077" s="34"/>
      <c r="G2077" s="34"/>
      <c r="H2077" s="34"/>
      <c r="I2077" s="34"/>
      <c r="J2077" s="34"/>
      <c r="K2077" s="34"/>
      <c r="L2077" s="34"/>
      <c r="M2077" s="34"/>
      <c r="N2077" s="34"/>
      <c r="O2077" s="34"/>
      <c r="P2077" s="34"/>
      <c r="Q2077" s="34"/>
      <c r="R2077" s="34"/>
      <c r="S2077" s="34"/>
      <c r="T2077" s="34"/>
      <c r="U2077" s="34"/>
      <c r="V2077" s="34"/>
      <c r="W2077" s="34"/>
      <c r="X2077" s="34"/>
      <c r="Y2077" s="34"/>
      <c r="Z2077" s="34"/>
      <c r="AA2077" s="34"/>
      <c r="AB2077" s="34"/>
    </row>
    <row r="2078" spans="1:28">
      <c r="A2078" s="34"/>
      <c r="B2078" s="34"/>
      <c r="C2078" s="34"/>
      <c r="D2078" s="34"/>
      <c r="E2078" s="34"/>
      <c r="F2078" s="34"/>
      <c r="G2078" s="34"/>
      <c r="H2078" s="34"/>
      <c r="I2078" s="34"/>
      <c r="J2078" s="34"/>
      <c r="K2078" s="34"/>
      <c r="L2078" s="34"/>
      <c r="M2078" s="34"/>
      <c r="N2078" s="34"/>
      <c r="O2078" s="34"/>
      <c r="P2078" s="34"/>
      <c r="Q2078" s="34"/>
      <c r="R2078" s="34"/>
      <c r="S2078" s="34"/>
      <c r="T2078" s="34"/>
      <c r="U2078" s="34"/>
      <c r="V2078" s="34"/>
      <c r="W2078" s="34"/>
      <c r="X2078" s="34"/>
      <c r="Y2078" s="34"/>
      <c r="Z2078" s="34"/>
      <c r="AA2078" s="34"/>
      <c r="AB2078" s="34"/>
    </row>
    <row r="2079" spans="1:28">
      <c r="A2079" s="34"/>
      <c r="B2079" s="34"/>
      <c r="C2079" s="34"/>
      <c r="D2079" s="34"/>
      <c r="E2079" s="34"/>
      <c r="F2079" s="34"/>
      <c r="G2079" s="34"/>
      <c r="H2079" s="34"/>
      <c r="I2079" s="34"/>
      <c r="J2079" s="34"/>
      <c r="K2079" s="34"/>
      <c r="L2079" s="34"/>
      <c r="M2079" s="34"/>
      <c r="N2079" s="34"/>
      <c r="O2079" s="34"/>
      <c r="P2079" s="34"/>
      <c r="Q2079" s="34"/>
      <c r="R2079" s="34"/>
      <c r="S2079" s="34"/>
      <c r="T2079" s="34"/>
      <c r="U2079" s="34"/>
      <c r="V2079" s="34"/>
      <c r="W2079" s="34"/>
      <c r="X2079" s="34"/>
      <c r="Y2079" s="34"/>
      <c r="Z2079" s="34"/>
      <c r="AA2079" s="34"/>
      <c r="AB2079" s="34"/>
    </row>
    <row r="2080" spans="1:28">
      <c r="A2080" s="34"/>
      <c r="B2080" s="34"/>
      <c r="C2080" s="34"/>
      <c r="D2080" s="34"/>
      <c r="E2080" s="34"/>
      <c r="F2080" s="34"/>
      <c r="G2080" s="34"/>
      <c r="H2080" s="34"/>
      <c r="I2080" s="34"/>
      <c r="J2080" s="34"/>
      <c r="K2080" s="34"/>
      <c r="L2080" s="34"/>
      <c r="M2080" s="34"/>
      <c r="N2080" s="34"/>
      <c r="O2080" s="34"/>
      <c r="P2080" s="34"/>
      <c r="Q2080" s="34"/>
      <c r="R2080" s="34"/>
      <c r="S2080" s="34"/>
      <c r="T2080" s="34"/>
      <c r="U2080" s="34"/>
      <c r="V2080" s="34"/>
      <c r="W2080" s="34"/>
      <c r="X2080" s="34"/>
      <c r="Y2080" s="34"/>
      <c r="Z2080" s="34"/>
      <c r="AA2080" s="34"/>
      <c r="AB2080" s="34"/>
    </row>
    <row r="2081" spans="1:28">
      <c r="A2081" s="34"/>
      <c r="B2081" s="34"/>
      <c r="C2081" s="34"/>
      <c r="D2081" s="34"/>
      <c r="E2081" s="34"/>
      <c r="F2081" s="34"/>
      <c r="G2081" s="34"/>
      <c r="H2081" s="34"/>
      <c r="I2081" s="34"/>
      <c r="J2081" s="34"/>
      <c r="K2081" s="34"/>
      <c r="L2081" s="34"/>
      <c r="M2081" s="34"/>
      <c r="N2081" s="34"/>
      <c r="O2081" s="34"/>
      <c r="P2081" s="34"/>
      <c r="Q2081" s="34"/>
      <c r="R2081" s="34"/>
      <c r="S2081" s="34"/>
      <c r="T2081" s="34"/>
      <c r="U2081" s="34"/>
      <c r="V2081" s="34"/>
      <c r="W2081" s="34"/>
      <c r="X2081" s="34"/>
      <c r="Y2081" s="34"/>
      <c r="Z2081" s="34"/>
      <c r="AA2081" s="34"/>
      <c r="AB2081" s="34"/>
    </row>
    <row r="2082" spans="1:28">
      <c r="A2082" s="34"/>
      <c r="B2082" s="34"/>
      <c r="C2082" s="34"/>
      <c r="D2082" s="34"/>
      <c r="E2082" s="34"/>
      <c r="F2082" s="34"/>
      <c r="G2082" s="34"/>
      <c r="H2082" s="34"/>
      <c r="I2082" s="34"/>
      <c r="J2082" s="34"/>
      <c r="K2082" s="34"/>
      <c r="L2082" s="34"/>
      <c r="M2082" s="34"/>
      <c r="N2082" s="34"/>
      <c r="O2082" s="34"/>
      <c r="P2082" s="34"/>
      <c r="Q2082" s="34"/>
      <c r="R2082" s="34"/>
      <c r="S2082" s="34"/>
      <c r="T2082" s="34"/>
      <c r="U2082" s="34"/>
      <c r="V2082" s="34"/>
      <c r="W2082" s="34"/>
      <c r="X2082" s="34"/>
      <c r="Y2082" s="34"/>
      <c r="Z2082" s="34"/>
      <c r="AA2082" s="34"/>
      <c r="AB2082" s="34"/>
    </row>
    <row r="2083" spans="1:28">
      <c r="A2083" s="34"/>
      <c r="B2083" s="34"/>
      <c r="C2083" s="34"/>
      <c r="D2083" s="34"/>
      <c r="E2083" s="34"/>
      <c r="F2083" s="34"/>
      <c r="G2083" s="34"/>
      <c r="H2083" s="34"/>
      <c r="I2083" s="34"/>
      <c r="J2083" s="34"/>
      <c r="K2083" s="34"/>
      <c r="L2083" s="34"/>
      <c r="M2083" s="34"/>
      <c r="N2083" s="34"/>
      <c r="O2083" s="34"/>
      <c r="P2083" s="34"/>
      <c r="Q2083" s="34"/>
      <c r="R2083" s="34"/>
      <c r="S2083" s="34"/>
      <c r="T2083" s="34"/>
      <c r="U2083" s="34"/>
      <c r="V2083" s="34"/>
      <c r="W2083" s="34"/>
      <c r="X2083" s="34"/>
      <c r="Y2083" s="34"/>
      <c r="Z2083" s="34"/>
      <c r="AA2083" s="34"/>
      <c r="AB2083" s="34"/>
    </row>
    <row r="2084" spans="1:28">
      <c r="A2084" s="34"/>
      <c r="B2084" s="34"/>
      <c r="C2084" s="34"/>
      <c r="D2084" s="34"/>
      <c r="E2084" s="34"/>
      <c r="F2084" s="34"/>
      <c r="G2084" s="34"/>
      <c r="H2084" s="34"/>
      <c r="I2084" s="34"/>
      <c r="J2084" s="34"/>
      <c r="K2084" s="34"/>
      <c r="L2084" s="34"/>
      <c r="M2084" s="34"/>
      <c r="N2084" s="34"/>
      <c r="O2084" s="34"/>
      <c r="P2084" s="34"/>
      <c r="Q2084" s="34"/>
      <c r="R2084" s="34"/>
      <c r="S2084" s="34"/>
      <c r="T2084" s="34"/>
      <c r="U2084" s="34"/>
      <c r="V2084" s="34"/>
      <c r="W2084" s="34"/>
      <c r="X2084" s="34"/>
      <c r="Y2084" s="34"/>
      <c r="Z2084" s="34"/>
      <c r="AA2084" s="34"/>
      <c r="AB2084" s="34"/>
    </row>
    <row r="2085" spans="1:28">
      <c r="A2085" s="34"/>
      <c r="B2085" s="34"/>
      <c r="C2085" s="34"/>
      <c r="D2085" s="34"/>
      <c r="E2085" s="34"/>
      <c r="F2085" s="34"/>
      <c r="G2085" s="34"/>
      <c r="H2085" s="34"/>
      <c r="I2085" s="34"/>
      <c r="J2085" s="34"/>
      <c r="K2085" s="34"/>
      <c r="L2085" s="34"/>
      <c r="M2085" s="34"/>
      <c r="N2085" s="34"/>
      <c r="O2085" s="34"/>
      <c r="P2085" s="34"/>
      <c r="Q2085" s="34"/>
      <c r="R2085" s="34"/>
      <c r="S2085" s="34"/>
      <c r="T2085" s="34"/>
      <c r="U2085" s="34"/>
      <c r="V2085" s="34"/>
      <c r="W2085" s="34"/>
      <c r="X2085" s="34"/>
      <c r="Y2085" s="34"/>
      <c r="Z2085" s="34"/>
      <c r="AA2085" s="34"/>
      <c r="AB2085" s="34"/>
    </row>
    <row r="2086" spans="1:28">
      <c r="A2086" s="34"/>
      <c r="B2086" s="34"/>
      <c r="C2086" s="34"/>
      <c r="D2086" s="34"/>
      <c r="E2086" s="34"/>
      <c r="F2086" s="34"/>
      <c r="G2086" s="34"/>
      <c r="H2086" s="34"/>
      <c r="I2086" s="34"/>
      <c r="J2086" s="34"/>
      <c r="K2086" s="34"/>
      <c r="L2086" s="34"/>
      <c r="M2086" s="34"/>
      <c r="N2086" s="34"/>
      <c r="O2086" s="34"/>
      <c r="P2086" s="34"/>
      <c r="Q2086" s="34"/>
      <c r="R2086" s="34"/>
      <c r="S2086" s="34"/>
      <c r="T2086" s="34"/>
      <c r="U2086" s="34"/>
      <c r="V2086" s="34"/>
      <c r="W2086" s="34"/>
      <c r="X2086" s="34"/>
      <c r="Y2086" s="34"/>
      <c r="Z2086" s="34"/>
      <c r="AA2086" s="34"/>
      <c r="AB2086" s="34"/>
    </row>
    <row r="2087" spans="1:28">
      <c r="A2087" s="34"/>
      <c r="B2087" s="34"/>
      <c r="C2087" s="34"/>
      <c r="D2087" s="34"/>
      <c r="E2087" s="34"/>
      <c r="F2087" s="34"/>
      <c r="G2087" s="34"/>
      <c r="H2087" s="34"/>
      <c r="I2087" s="34"/>
      <c r="J2087" s="34"/>
      <c r="K2087" s="34"/>
      <c r="L2087" s="34"/>
      <c r="M2087" s="34"/>
      <c r="N2087" s="34"/>
      <c r="O2087" s="34"/>
      <c r="P2087" s="34"/>
      <c r="Q2087" s="34"/>
      <c r="R2087" s="34"/>
      <c r="S2087" s="34"/>
      <c r="T2087" s="34"/>
      <c r="U2087" s="34"/>
      <c r="V2087" s="34"/>
      <c r="W2087" s="34"/>
      <c r="X2087" s="34"/>
      <c r="Y2087" s="34"/>
      <c r="Z2087" s="34"/>
      <c r="AA2087" s="34"/>
      <c r="AB2087" s="34"/>
    </row>
    <row r="2088" spans="1:28">
      <c r="A2088" s="34"/>
      <c r="B2088" s="34"/>
      <c r="C2088" s="34"/>
      <c r="D2088" s="34"/>
      <c r="E2088" s="34"/>
      <c r="F2088" s="34"/>
      <c r="G2088" s="34"/>
      <c r="H2088" s="34"/>
      <c r="I2088" s="34"/>
      <c r="J2088" s="34"/>
      <c r="K2088" s="34"/>
      <c r="L2088" s="34"/>
      <c r="M2088" s="34"/>
      <c r="N2088" s="34"/>
      <c r="O2088" s="34"/>
      <c r="P2088" s="34"/>
      <c r="Q2088" s="34"/>
      <c r="R2088" s="34"/>
      <c r="S2088" s="34"/>
      <c r="T2088" s="34"/>
      <c r="U2088" s="34"/>
      <c r="V2088" s="34"/>
      <c r="W2088" s="34"/>
      <c r="X2088" s="34"/>
      <c r="Y2088" s="34"/>
      <c r="Z2088" s="34"/>
      <c r="AA2088" s="34"/>
      <c r="AB2088" s="34"/>
    </row>
    <row r="2089" spans="1:28">
      <c r="A2089" s="34"/>
      <c r="B2089" s="34"/>
      <c r="C2089" s="34"/>
      <c r="D2089" s="34"/>
      <c r="E2089" s="34"/>
      <c r="F2089" s="34"/>
      <c r="G2089" s="34"/>
      <c r="H2089" s="34"/>
      <c r="I2089" s="34"/>
      <c r="J2089" s="34"/>
      <c r="K2089" s="34"/>
      <c r="L2089" s="34"/>
      <c r="M2089" s="34"/>
      <c r="N2089" s="34"/>
      <c r="O2089" s="34"/>
      <c r="P2089" s="34"/>
      <c r="Q2089" s="34"/>
      <c r="R2089" s="34"/>
      <c r="S2089" s="34"/>
      <c r="T2089" s="34"/>
      <c r="U2089" s="34"/>
      <c r="V2089" s="34"/>
      <c r="W2089" s="34"/>
      <c r="X2089" s="34"/>
      <c r="Y2089" s="34"/>
      <c r="Z2089" s="34"/>
      <c r="AA2089" s="34"/>
      <c r="AB2089" s="34"/>
    </row>
    <row r="2090" spans="1:28">
      <c r="A2090" s="34"/>
      <c r="B2090" s="34"/>
      <c r="C2090" s="34"/>
      <c r="D2090" s="34"/>
      <c r="E2090" s="34"/>
      <c r="F2090" s="34"/>
      <c r="G2090" s="34"/>
      <c r="H2090" s="34"/>
      <c r="I2090" s="34"/>
      <c r="J2090" s="34"/>
      <c r="K2090" s="34"/>
      <c r="L2090" s="34"/>
      <c r="M2090" s="34"/>
      <c r="N2090" s="34"/>
      <c r="O2090" s="34"/>
      <c r="P2090" s="34"/>
      <c r="Q2090" s="34"/>
      <c r="R2090" s="34"/>
      <c r="S2090" s="34"/>
      <c r="T2090" s="34"/>
      <c r="U2090" s="34"/>
      <c r="V2090" s="34"/>
      <c r="W2090" s="34"/>
      <c r="X2090" s="34"/>
      <c r="Y2090" s="34"/>
      <c r="Z2090" s="34"/>
      <c r="AA2090" s="34"/>
      <c r="AB2090" s="34"/>
    </row>
    <row r="2091" spans="1:28">
      <c r="A2091" s="34"/>
      <c r="B2091" s="34"/>
      <c r="C2091" s="34"/>
      <c r="D2091" s="34"/>
      <c r="E2091" s="34"/>
      <c r="F2091" s="34"/>
      <c r="G2091" s="34"/>
      <c r="H2091" s="34"/>
      <c r="I2091" s="34"/>
      <c r="J2091" s="34"/>
      <c r="K2091" s="34"/>
      <c r="L2091" s="34"/>
      <c r="M2091" s="34"/>
      <c r="N2091" s="34"/>
      <c r="O2091" s="34"/>
      <c r="P2091" s="34"/>
      <c r="Q2091" s="34"/>
      <c r="R2091" s="34"/>
      <c r="S2091" s="34"/>
      <c r="T2091" s="34"/>
      <c r="U2091" s="34"/>
      <c r="V2091" s="34"/>
      <c r="W2091" s="34"/>
      <c r="X2091" s="34"/>
      <c r="Y2091" s="34"/>
      <c r="Z2091" s="34"/>
      <c r="AA2091" s="34"/>
      <c r="AB2091" s="34"/>
    </row>
    <row r="2092" spans="1:28">
      <c r="A2092" s="34"/>
      <c r="B2092" s="34"/>
      <c r="C2092" s="34"/>
      <c r="D2092" s="34"/>
      <c r="E2092" s="34"/>
      <c r="F2092" s="34"/>
      <c r="G2092" s="34"/>
      <c r="H2092" s="34"/>
      <c r="I2092" s="34"/>
      <c r="J2092" s="34"/>
      <c r="K2092" s="34"/>
      <c r="L2092" s="34"/>
      <c r="M2092" s="34"/>
      <c r="N2092" s="34"/>
      <c r="O2092" s="34"/>
      <c r="P2092" s="34"/>
      <c r="Q2092" s="34"/>
      <c r="R2092" s="34"/>
      <c r="S2092" s="34"/>
      <c r="T2092" s="34"/>
      <c r="U2092" s="34"/>
      <c r="V2092" s="34"/>
      <c r="W2092" s="34"/>
      <c r="X2092" s="34"/>
      <c r="Y2092" s="34"/>
      <c r="Z2092" s="34"/>
      <c r="AA2092" s="34"/>
      <c r="AB2092" s="34"/>
    </row>
    <row r="2093" spans="1:28">
      <c r="A2093" s="34"/>
      <c r="B2093" s="34"/>
      <c r="C2093" s="34"/>
      <c r="D2093" s="34"/>
      <c r="E2093" s="34"/>
      <c r="F2093" s="34"/>
      <c r="G2093" s="34"/>
      <c r="H2093" s="34"/>
      <c r="I2093" s="34"/>
      <c r="J2093" s="34"/>
      <c r="K2093" s="34"/>
      <c r="L2093" s="34"/>
      <c r="M2093" s="34"/>
      <c r="N2093" s="34"/>
      <c r="O2093" s="34"/>
      <c r="P2093" s="34"/>
      <c r="Q2093" s="34"/>
      <c r="R2093" s="34"/>
      <c r="S2093" s="34"/>
      <c r="T2093" s="34"/>
      <c r="U2093" s="34"/>
      <c r="V2093" s="34"/>
      <c r="W2093" s="34"/>
      <c r="X2093" s="34"/>
      <c r="Y2093" s="34"/>
      <c r="Z2093" s="34"/>
      <c r="AA2093" s="34"/>
      <c r="AB2093" s="34"/>
    </row>
    <row r="2094" spans="1:28">
      <c r="A2094" s="34"/>
      <c r="B2094" s="34"/>
      <c r="C2094" s="34"/>
      <c r="D2094" s="34"/>
      <c r="E2094" s="34"/>
      <c r="F2094" s="34"/>
      <c r="G2094" s="34"/>
      <c r="H2094" s="34"/>
      <c r="I2094" s="34"/>
      <c r="J2094" s="34"/>
      <c r="K2094" s="34"/>
      <c r="L2094" s="34"/>
      <c r="M2094" s="34"/>
      <c r="N2094" s="34"/>
      <c r="O2094" s="34"/>
      <c r="P2094" s="34"/>
      <c r="Q2094" s="34"/>
      <c r="R2094" s="34"/>
      <c r="S2094" s="34"/>
      <c r="T2094" s="34"/>
      <c r="U2094" s="34"/>
      <c r="V2094" s="34"/>
      <c r="W2094" s="34"/>
      <c r="X2094" s="34"/>
      <c r="Y2094" s="34"/>
      <c r="Z2094" s="34"/>
      <c r="AA2094" s="34"/>
      <c r="AB2094" s="34"/>
    </row>
    <row r="2095" spans="1:28">
      <c r="A2095" s="34"/>
      <c r="B2095" s="34"/>
      <c r="C2095" s="34"/>
      <c r="D2095" s="34"/>
      <c r="E2095" s="34"/>
      <c r="F2095" s="34"/>
      <c r="G2095" s="34"/>
      <c r="H2095" s="34"/>
      <c r="I2095" s="34"/>
      <c r="J2095" s="34"/>
      <c r="K2095" s="34"/>
      <c r="L2095" s="34"/>
      <c r="M2095" s="34"/>
      <c r="N2095" s="34"/>
      <c r="O2095" s="34"/>
      <c r="P2095" s="34"/>
      <c r="Q2095" s="34"/>
      <c r="R2095" s="34"/>
      <c r="S2095" s="34"/>
      <c r="T2095" s="34"/>
      <c r="U2095" s="34"/>
      <c r="V2095" s="34"/>
      <c r="W2095" s="34"/>
      <c r="X2095" s="34"/>
      <c r="Y2095" s="34"/>
      <c r="Z2095" s="34"/>
      <c r="AA2095" s="34"/>
      <c r="AB2095" s="34"/>
    </row>
    <row r="2096" spans="1:28">
      <c r="A2096" s="34"/>
      <c r="B2096" s="34"/>
      <c r="C2096" s="34"/>
      <c r="D2096" s="34"/>
      <c r="E2096" s="34"/>
      <c r="F2096" s="34"/>
      <c r="G2096" s="34"/>
      <c r="H2096" s="34"/>
      <c r="I2096" s="34"/>
      <c r="J2096" s="34"/>
      <c r="K2096" s="34"/>
      <c r="L2096" s="34"/>
      <c r="M2096" s="34"/>
      <c r="N2096" s="34"/>
      <c r="O2096" s="34"/>
      <c r="P2096" s="34"/>
      <c r="Q2096" s="34"/>
      <c r="R2096" s="34"/>
      <c r="S2096" s="34"/>
      <c r="T2096" s="34"/>
      <c r="U2096" s="34"/>
      <c r="V2096" s="34"/>
      <c r="W2096" s="34"/>
      <c r="X2096" s="34"/>
      <c r="Y2096" s="34"/>
      <c r="Z2096" s="34"/>
      <c r="AA2096" s="34"/>
      <c r="AB2096" s="34"/>
    </row>
    <row r="2097" spans="1:28">
      <c r="A2097" s="34"/>
      <c r="B2097" s="34"/>
      <c r="C2097" s="34"/>
      <c r="D2097" s="34"/>
      <c r="E2097" s="34"/>
      <c r="F2097" s="34"/>
      <c r="G2097" s="34"/>
      <c r="H2097" s="34"/>
      <c r="I2097" s="34"/>
      <c r="J2097" s="34"/>
      <c r="K2097" s="34"/>
      <c r="L2097" s="34"/>
      <c r="M2097" s="34"/>
      <c r="N2097" s="34"/>
      <c r="O2097" s="34"/>
      <c r="P2097" s="34"/>
      <c r="Q2097" s="34"/>
      <c r="R2097" s="34"/>
      <c r="S2097" s="34"/>
      <c r="T2097" s="34"/>
      <c r="U2097" s="34"/>
      <c r="V2097" s="34"/>
      <c r="W2097" s="34"/>
      <c r="X2097" s="34"/>
      <c r="Y2097" s="34"/>
      <c r="Z2097" s="34"/>
      <c r="AA2097" s="34"/>
      <c r="AB2097" s="34"/>
    </row>
    <row r="2098" spans="1:28">
      <c r="A2098" s="34"/>
      <c r="B2098" s="34"/>
      <c r="C2098" s="34"/>
      <c r="D2098" s="34"/>
      <c r="E2098" s="34"/>
      <c r="F2098" s="34"/>
      <c r="G2098" s="34"/>
      <c r="H2098" s="34"/>
      <c r="I2098" s="34"/>
      <c r="J2098" s="34"/>
      <c r="K2098" s="34"/>
      <c r="L2098" s="34"/>
      <c r="M2098" s="34"/>
      <c r="N2098" s="34"/>
      <c r="O2098" s="34"/>
      <c r="P2098" s="34"/>
      <c r="Q2098" s="34"/>
      <c r="R2098" s="34"/>
      <c r="S2098" s="34"/>
      <c r="T2098" s="34"/>
      <c r="U2098" s="34"/>
      <c r="V2098" s="34"/>
      <c r="W2098" s="34"/>
      <c r="X2098" s="34"/>
      <c r="Y2098" s="34"/>
      <c r="Z2098" s="34"/>
      <c r="AA2098" s="34"/>
      <c r="AB2098" s="34"/>
    </row>
    <row r="2099" spans="1:28">
      <c r="A2099" s="34"/>
      <c r="B2099" s="34"/>
      <c r="C2099" s="34"/>
      <c r="D2099" s="34"/>
      <c r="E2099" s="34"/>
      <c r="F2099" s="34"/>
      <c r="G2099" s="34"/>
      <c r="H2099" s="34"/>
      <c r="I2099" s="34"/>
      <c r="J2099" s="34"/>
      <c r="K2099" s="34"/>
      <c r="L2099" s="34"/>
      <c r="M2099" s="34"/>
      <c r="N2099" s="34"/>
      <c r="O2099" s="34"/>
      <c r="P2099" s="34"/>
      <c r="Q2099" s="34"/>
      <c r="R2099" s="34"/>
      <c r="S2099" s="34"/>
      <c r="T2099" s="34"/>
      <c r="U2099" s="34"/>
      <c r="V2099" s="34"/>
      <c r="W2099" s="34"/>
      <c r="X2099" s="34"/>
      <c r="Y2099" s="34"/>
      <c r="Z2099" s="34"/>
      <c r="AA2099" s="34"/>
      <c r="AB2099" s="34"/>
    </row>
    <row r="2100" spans="1:28">
      <c r="A2100" s="34"/>
      <c r="B2100" s="34"/>
      <c r="C2100" s="34"/>
      <c r="D2100" s="34"/>
      <c r="E2100" s="34"/>
      <c r="F2100" s="34"/>
      <c r="G2100" s="34"/>
      <c r="H2100" s="34"/>
      <c r="I2100" s="34"/>
      <c r="J2100" s="34"/>
      <c r="K2100" s="34"/>
      <c r="L2100" s="34"/>
      <c r="M2100" s="34"/>
      <c r="N2100" s="34"/>
      <c r="O2100" s="34"/>
      <c r="P2100" s="34"/>
      <c r="Q2100" s="34"/>
      <c r="R2100" s="34"/>
      <c r="S2100" s="34"/>
      <c r="T2100" s="34"/>
      <c r="U2100" s="34"/>
      <c r="V2100" s="34"/>
      <c r="W2100" s="34"/>
      <c r="X2100" s="34"/>
      <c r="Y2100" s="34"/>
      <c r="Z2100" s="34"/>
      <c r="AA2100" s="34"/>
      <c r="AB2100" s="34"/>
    </row>
    <row r="2101" spans="1:28">
      <c r="A2101" s="34"/>
      <c r="B2101" s="34"/>
      <c r="C2101" s="34"/>
      <c r="D2101" s="34"/>
      <c r="E2101" s="34"/>
      <c r="F2101" s="34"/>
      <c r="G2101" s="34"/>
      <c r="H2101" s="34"/>
      <c r="I2101" s="34"/>
      <c r="J2101" s="34"/>
      <c r="K2101" s="34"/>
      <c r="L2101" s="34"/>
      <c r="M2101" s="34"/>
      <c r="N2101" s="34"/>
      <c r="O2101" s="34"/>
      <c r="P2101" s="34"/>
      <c r="Q2101" s="34"/>
      <c r="R2101" s="34"/>
      <c r="S2101" s="34"/>
      <c r="T2101" s="34"/>
      <c r="U2101" s="34"/>
      <c r="V2101" s="34"/>
      <c r="W2101" s="34"/>
      <c r="X2101" s="34"/>
      <c r="Y2101" s="34"/>
      <c r="Z2101" s="34"/>
      <c r="AA2101" s="34"/>
      <c r="AB2101" s="34"/>
    </row>
    <row r="2102" spans="1:28">
      <c r="A2102" s="34"/>
      <c r="B2102" s="34"/>
      <c r="C2102" s="34"/>
      <c r="D2102" s="34"/>
      <c r="E2102" s="34"/>
      <c r="F2102" s="34"/>
      <c r="G2102" s="34"/>
      <c r="H2102" s="34"/>
      <c r="I2102" s="34"/>
      <c r="J2102" s="34"/>
      <c r="K2102" s="34"/>
      <c r="L2102" s="34"/>
      <c r="M2102" s="34"/>
      <c r="N2102" s="34"/>
      <c r="O2102" s="34"/>
      <c r="P2102" s="34"/>
      <c r="Q2102" s="34"/>
      <c r="R2102" s="34"/>
      <c r="S2102" s="34"/>
      <c r="T2102" s="34"/>
      <c r="U2102" s="34"/>
      <c r="V2102" s="34"/>
      <c r="W2102" s="34"/>
      <c r="X2102" s="34"/>
      <c r="Y2102" s="34"/>
      <c r="Z2102" s="34"/>
      <c r="AA2102" s="34"/>
      <c r="AB2102" s="34"/>
    </row>
    <row r="2103" spans="1:28">
      <c r="A2103" s="34"/>
      <c r="B2103" s="34"/>
      <c r="C2103" s="34"/>
      <c r="D2103" s="34"/>
      <c r="E2103" s="34"/>
      <c r="F2103" s="34"/>
      <c r="G2103" s="34"/>
      <c r="H2103" s="34"/>
      <c r="I2103" s="34"/>
      <c r="J2103" s="34"/>
      <c r="K2103" s="34"/>
      <c r="L2103" s="34"/>
      <c r="M2103" s="34"/>
      <c r="N2103" s="34"/>
      <c r="O2103" s="34"/>
      <c r="P2103" s="34"/>
      <c r="Q2103" s="34"/>
      <c r="R2103" s="34"/>
      <c r="S2103" s="34"/>
      <c r="T2103" s="34"/>
      <c r="U2103" s="34"/>
      <c r="V2103" s="34"/>
      <c r="W2103" s="34"/>
      <c r="X2103" s="34"/>
      <c r="Y2103" s="34"/>
      <c r="Z2103" s="34"/>
      <c r="AA2103" s="34"/>
      <c r="AB2103" s="34"/>
    </row>
    <row r="2104" spans="1:28">
      <c r="A2104" s="34"/>
      <c r="B2104" s="34"/>
      <c r="C2104" s="34"/>
      <c r="D2104" s="34"/>
      <c r="E2104" s="34"/>
      <c r="F2104" s="34"/>
      <c r="G2104" s="34"/>
      <c r="H2104" s="34"/>
      <c r="I2104" s="34"/>
      <c r="J2104" s="34"/>
      <c r="K2104" s="34"/>
      <c r="L2104" s="34"/>
      <c r="M2104" s="34"/>
      <c r="N2104" s="34"/>
      <c r="O2104" s="34"/>
      <c r="P2104" s="34"/>
      <c r="Q2104" s="34"/>
      <c r="R2104" s="34"/>
      <c r="S2104" s="34"/>
      <c r="T2104" s="34"/>
      <c r="U2104" s="34"/>
      <c r="V2104" s="34"/>
      <c r="W2104" s="34"/>
      <c r="X2104" s="34"/>
      <c r="Y2104" s="34"/>
      <c r="Z2104" s="34"/>
      <c r="AA2104" s="34"/>
      <c r="AB2104" s="34"/>
    </row>
    <row r="2105" spans="1:28">
      <c r="A2105" s="34"/>
      <c r="B2105" s="34"/>
      <c r="C2105" s="34"/>
      <c r="D2105" s="34"/>
      <c r="E2105" s="34"/>
      <c r="F2105" s="34"/>
      <c r="G2105" s="34"/>
      <c r="H2105" s="34"/>
      <c r="I2105" s="34"/>
      <c r="J2105" s="34"/>
      <c r="K2105" s="34"/>
      <c r="L2105" s="34"/>
      <c r="M2105" s="34"/>
      <c r="N2105" s="34"/>
      <c r="O2105" s="34"/>
      <c r="P2105" s="34"/>
      <c r="Q2105" s="34"/>
      <c r="R2105" s="34"/>
      <c r="S2105" s="34"/>
      <c r="T2105" s="34"/>
      <c r="U2105" s="34"/>
      <c r="V2105" s="34"/>
      <c r="W2105" s="34"/>
      <c r="X2105" s="34"/>
      <c r="Y2105" s="34"/>
      <c r="Z2105" s="34"/>
      <c r="AA2105" s="34"/>
      <c r="AB2105" s="34"/>
    </row>
    <row r="2106" spans="1:28">
      <c r="A2106" s="34"/>
      <c r="B2106" s="34"/>
      <c r="C2106" s="34"/>
      <c r="D2106" s="34"/>
      <c r="E2106" s="34"/>
      <c r="F2106" s="34"/>
      <c r="G2106" s="34"/>
      <c r="H2106" s="34"/>
      <c r="I2106" s="34"/>
      <c r="J2106" s="34"/>
      <c r="K2106" s="34"/>
      <c r="L2106" s="34"/>
      <c r="M2106" s="34"/>
      <c r="N2106" s="34"/>
      <c r="O2106" s="34"/>
      <c r="P2106" s="34"/>
      <c r="Q2106" s="34"/>
      <c r="R2106" s="34"/>
      <c r="S2106" s="34"/>
      <c r="T2106" s="34"/>
      <c r="U2106" s="34"/>
      <c r="V2106" s="34"/>
      <c r="W2106" s="34"/>
      <c r="X2106" s="34"/>
      <c r="Y2106" s="34"/>
      <c r="Z2106" s="34"/>
      <c r="AA2106" s="34"/>
      <c r="AB2106" s="34"/>
    </row>
    <row r="2107" spans="1:28">
      <c r="A2107" s="34"/>
      <c r="B2107" s="34"/>
      <c r="C2107" s="34"/>
      <c r="D2107" s="34"/>
      <c r="E2107" s="34"/>
      <c r="F2107" s="34"/>
      <c r="G2107" s="34"/>
      <c r="H2107" s="34"/>
      <c r="I2107" s="34"/>
      <c r="J2107" s="34"/>
      <c r="K2107" s="34"/>
      <c r="L2107" s="34"/>
      <c r="M2107" s="34"/>
      <c r="N2107" s="34"/>
      <c r="O2107" s="34"/>
      <c r="P2107" s="34"/>
      <c r="Q2107" s="34"/>
      <c r="R2107" s="34"/>
      <c r="S2107" s="34"/>
      <c r="T2107" s="34"/>
      <c r="U2107" s="34"/>
      <c r="V2107" s="34"/>
      <c r="W2107" s="34"/>
      <c r="X2107" s="34"/>
      <c r="Y2107" s="34"/>
      <c r="Z2107" s="34"/>
      <c r="AA2107" s="34"/>
      <c r="AB2107" s="34"/>
    </row>
    <row r="2108" spans="1:28">
      <c r="A2108" s="34"/>
      <c r="B2108" s="34"/>
      <c r="C2108" s="34"/>
      <c r="D2108" s="34"/>
      <c r="E2108" s="34"/>
      <c r="F2108" s="34"/>
      <c r="G2108" s="34"/>
      <c r="H2108" s="34"/>
      <c r="I2108" s="34"/>
      <c r="J2108" s="34"/>
      <c r="K2108" s="34"/>
      <c r="L2108" s="34"/>
      <c r="M2108" s="34"/>
      <c r="N2108" s="34"/>
      <c r="O2108" s="34"/>
      <c r="P2108" s="34"/>
      <c r="Q2108" s="34"/>
      <c r="R2108" s="34"/>
      <c r="S2108" s="34"/>
      <c r="T2108" s="34"/>
      <c r="U2108" s="34"/>
      <c r="V2108" s="34"/>
      <c r="W2108" s="34"/>
      <c r="X2108" s="34"/>
      <c r="Y2108" s="34"/>
      <c r="Z2108" s="34"/>
      <c r="AA2108" s="34"/>
      <c r="AB2108" s="34"/>
    </row>
    <row r="2109" spans="1:28">
      <c r="A2109" s="34"/>
      <c r="B2109" s="34"/>
      <c r="C2109" s="34"/>
      <c r="D2109" s="34"/>
      <c r="E2109" s="34"/>
      <c r="F2109" s="34"/>
      <c r="G2109" s="34"/>
      <c r="H2109" s="34"/>
      <c r="I2109" s="34"/>
      <c r="J2109" s="34"/>
      <c r="K2109" s="34"/>
      <c r="L2109" s="34"/>
      <c r="M2109" s="34"/>
      <c r="N2109" s="34"/>
      <c r="O2109" s="34"/>
      <c r="P2109" s="34"/>
      <c r="Q2109" s="34"/>
      <c r="R2109" s="34"/>
      <c r="S2109" s="34"/>
      <c r="T2109" s="34"/>
      <c r="U2109" s="34"/>
      <c r="V2109" s="34"/>
      <c r="W2109" s="34"/>
      <c r="X2109" s="34"/>
      <c r="Y2109" s="34"/>
      <c r="Z2109" s="34"/>
      <c r="AA2109" s="34"/>
      <c r="AB2109" s="34"/>
    </row>
    <row r="2110" spans="1:28">
      <c r="A2110" s="34"/>
      <c r="B2110" s="34"/>
      <c r="C2110" s="34"/>
      <c r="D2110" s="34"/>
      <c r="E2110" s="34"/>
      <c r="F2110" s="34"/>
      <c r="G2110" s="34"/>
      <c r="H2110" s="34"/>
      <c r="I2110" s="34"/>
      <c r="J2110" s="34"/>
      <c r="K2110" s="34"/>
      <c r="L2110" s="34"/>
      <c r="M2110" s="34"/>
      <c r="N2110" s="34"/>
      <c r="O2110" s="34"/>
      <c r="P2110" s="34"/>
      <c r="Q2110" s="34"/>
      <c r="R2110" s="34"/>
      <c r="S2110" s="34"/>
      <c r="T2110" s="34"/>
      <c r="U2110" s="34"/>
      <c r="V2110" s="34"/>
      <c r="W2110" s="34"/>
      <c r="X2110" s="34"/>
      <c r="Y2110" s="34"/>
      <c r="Z2110" s="34"/>
      <c r="AA2110" s="34"/>
      <c r="AB2110" s="34"/>
    </row>
    <row r="2111" spans="1:28">
      <c r="A2111" s="34"/>
      <c r="B2111" s="34"/>
      <c r="C2111" s="34"/>
      <c r="D2111" s="34"/>
      <c r="E2111" s="34"/>
      <c r="F2111" s="34"/>
      <c r="G2111" s="34"/>
      <c r="H2111" s="34"/>
      <c r="I2111" s="34"/>
      <c r="J2111" s="34"/>
      <c r="K2111" s="34"/>
      <c r="L2111" s="34"/>
      <c r="M2111" s="34"/>
      <c r="N2111" s="34"/>
      <c r="O2111" s="34"/>
      <c r="P2111" s="34"/>
      <c r="Q2111" s="34"/>
      <c r="R2111" s="34"/>
      <c r="S2111" s="34"/>
      <c r="T2111" s="34"/>
      <c r="U2111" s="34"/>
      <c r="V2111" s="34"/>
      <c r="W2111" s="34"/>
      <c r="X2111" s="34"/>
      <c r="Y2111" s="34"/>
      <c r="Z2111" s="34"/>
      <c r="AA2111" s="34"/>
      <c r="AB2111" s="34"/>
    </row>
    <row r="2112" spans="1:28">
      <c r="A2112" s="34"/>
      <c r="B2112" s="34"/>
      <c r="C2112" s="34"/>
      <c r="D2112" s="34"/>
      <c r="E2112" s="34"/>
      <c r="F2112" s="34"/>
      <c r="G2112" s="34"/>
      <c r="H2112" s="34"/>
      <c r="I2112" s="34"/>
      <c r="J2112" s="34"/>
      <c r="K2112" s="34"/>
      <c r="L2112" s="34"/>
      <c r="M2112" s="34"/>
      <c r="N2112" s="34"/>
      <c r="O2112" s="34"/>
      <c r="P2112" s="34"/>
      <c r="Q2112" s="34"/>
      <c r="R2112" s="34"/>
      <c r="S2112" s="34"/>
      <c r="T2112" s="34"/>
      <c r="U2112" s="34"/>
      <c r="V2112" s="34"/>
      <c r="W2112" s="34"/>
      <c r="X2112" s="34"/>
      <c r="Y2112" s="34"/>
      <c r="Z2112" s="34"/>
      <c r="AA2112" s="34"/>
      <c r="AB2112" s="34"/>
    </row>
    <row r="2113" spans="1:28">
      <c r="A2113" s="34"/>
      <c r="B2113" s="34"/>
      <c r="C2113" s="34"/>
      <c r="D2113" s="34"/>
      <c r="E2113" s="34"/>
      <c r="F2113" s="34"/>
      <c r="G2113" s="34"/>
      <c r="H2113" s="34"/>
      <c r="I2113" s="34"/>
      <c r="J2113" s="34"/>
      <c r="K2113" s="34"/>
      <c r="L2113" s="34"/>
      <c r="M2113" s="34"/>
      <c r="N2113" s="34"/>
      <c r="O2113" s="34"/>
      <c r="P2113" s="34"/>
      <c r="Q2113" s="34"/>
      <c r="R2113" s="34"/>
      <c r="S2113" s="34"/>
      <c r="T2113" s="34"/>
      <c r="U2113" s="34"/>
      <c r="V2113" s="34"/>
      <c r="W2113" s="34"/>
      <c r="X2113" s="34"/>
      <c r="Y2113" s="34"/>
      <c r="Z2113" s="34"/>
      <c r="AA2113" s="34"/>
      <c r="AB2113" s="34"/>
    </row>
    <row r="2114" spans="1:28">
      <c r="A2114" s="34"/>
      <c r="B2114" s="34"/>
      <c r="C2114" s="34"/>
      <c r="D2114" s="34"/>
      <c r="E2114" s="34"/>
      <c r="F2114" s="34"/>
      <c r="G2114" s="34"/>
      <c r="H2114" s="34"/>
      <c r="I2114" s="34"/>
      <c r="J2114" s="34"/>
      <c r="K2114" s="34"/>
      <c r="L2114" s="34"/>
      <c r="M2114" s="34"/>
      <c r="N2114" s="34"/>
      <c r="O2114" s="34"/>
      <c r="P2114" s="34"/>
      <c r="Q2114" s="34"/>
      <c r="R2114" s="34"/>
      <c r="S2114" s="34"/>
      <c r="T2114" s="34"/>
      <c r="U2114" s="34"/>
      <c r="V2114" s="34"/>
      <c r="W2114" s="34"/>
      <c r="X2114" s="34"/>
      <c r="Y2114" s="34"/>
      <c r="Z2114" s="34"/>
      <c r="AA2114" s="34"/>
      <c r="AB2114" s="34"/>
    </row>
    <row r="2115" spans="1:28">
      <c r="A2115" s="34"/>
      <c r="B2115" s="34"/>
      <c r="C2115" s="34"/>
      <c r="D2115" s="34"/>
      <c r="E2115" s="34"/>
      <c r="F2115" s="34"/>
      <c r="G2115" s="34"/>
      <c r="H2115" s="34"/>
      <c r="I2115" s="34"/>
      <c r="J2115" s="34"/>
      <c r="K2115" s="34"/>
      <c r="L2115" s="34"/>
      <c r="M2115" s="34"/>
      <c r="N2115" s="34"/>
      <c r="O2115" s="34"/>
      <c r="P2115" s="34"/>
      <c r="Q2115" s="34"/>
      <c r="R2115" s="34"/>
      <c r="S2115" s="34"/>
      <c r="T2115" s="34"/>
      <c r="U2115" s="34"/>
      <c r="V2115" s="34"/>
      <c r="W2115" s="34"/>
      <c r="X2115" s="34"/>
      <c r="Y2115" s="34"/>
      <c r="Z2115" s="34"/>
      <c r="AA2115" s="34"/>
      <c r="AB2115" s="34"/>
    </row>
    <row r="2116" spans="1:28">
      <c r="A2116" s="34"/>
      <c r="B2116" s="34"/>
      <c r="C2116" s="34"/>
      <c r="D2116" s="34"/>
      <c r="E2116" s="34"/>
      <c r="F2116" s="34"/>
      <c r="G2116" s="34"/>
      <c r="H2116" s="34"/>
      <c r="I2116" s="34"/>
      <c r="J2116" s="34"/>
      <c r="K2116" s="34"/>
      <c r="L2116" s="34"/>
      <c r="M2116" s="34"/>
      <c r="N2116" s="34"/>
      <c r="O2116" s="34"/>
      <c r="P2116" s="34"/>
      <c r="Q2116" s="34"/>
      <c r="R2116" s="34"/>
      <c r="S2116" s="34"/>
      <c r="T2116" s="34"/>
      <c r="U2116" s="34"/>
      <c r="V2116" s="34"/>
      <c r="W2116" s="34"/>
      <c r="X2116" s="34"/>
      <c r="Y2116" s="34"/>
      <c r="Z2116" s="34"/>
      <c r="AA2116" s="34"/>
      <c r="AB2116" s="34"/>
    </row>
    <row r="2117" spans="1:28">
      <c r="A2117" s="34"/>
      <c r="B2117" s="34"/>
      <c r="C2117" s="34"/>
      <c r="D2117" s="34"/>
      <c r="E2117" s="34"/>
      <c r="F2117" s="34"/>
      <c r="G2117" s="34"/>
      <c r="H2117" s="34"/>
      <c r="I2117" s="34"/>
      <c r="J2117" s="34"/>
      <c r="K2117" s="34"/>
      <c r="L2117" s="34"/>
      <c r="M2117" s="34"/>
      <c r="N2117" s="34"/>
      <c r="O2117" s="34"/>
      <c r="P2117" s="34"/>
      <c r="Q2117" s="34"/>
      <c r="R2117" s="34"/>
      <c r="S2117" s="34"/>
      <c r="T2117" s="34"/>
      <c r="U2117" s="34"/>
      <c r="V2117" s="34"/>
      <c r="W2117" s="34"/>
      <c r="X2117" s="34"/>
      <c r="Y2117" s="34"/>
      <c r="Z2117" s="34"/>
      <c r="AA2117" s="34"/>
      <c r="AB2117" s="34"/>
    </row>
    <row r="2118" spans="1:28">
      <c r="A2118" s="34"/>
      <c r="B2118" s="34"/>
      <c r="C2118" s="34"/>
      <c r="D2118" s="34"/>
      <c r="E2118" s="34"/>
      <c r="F2118" s="34"/>
      <c r="G2118" s="34"/>
      <c r="H2118" s="34"/>
      <c r="I2118" s="34"/>
      <c r="J2118" s="34"/>
      <c r="K2118" s="34"/>
      <c r="L2118" s="34"/>
      <c r="M2118" s="34"/>
      <c r="N2118" s="34"/>
      <c r="O2118" s="34"/>
      <c r="P2118" s="34"/>
      <c r="Q2118" s="34"/>
      <c r="R2118" s="34"/>
      <c r="S2118" s="34"/>
      <c r="T2118" s="34"/>
      <c r="U2118" s="34"/>
      <c r="V2118" s="34"/>
      <c r="W2118" s="34"/>
      <c r="X2118" s="34"/>
      <c r="Y2118" s="34"/>
      <c r="Z2118" s="34"/>
      <c r="AA2118" s="34"/>
      <c r="AB2118" s="34"/>
    </row>
    <row r="2119" spans="1:28">
      <c r="A2119" s="34"/>
      <c r="B2119" s="34"/>
      <c r="C2119" s="34"/>
      <c r="D2119" s="34"/>
      <c r="E2119" s="34"/>
      <c r="F2119" s="34"/>
      <c r="G2119" s="34"/>
      <c r="H2119" s="34"/>
      <c r="I2119" s="34"/>
      <c r="J2119" s="34"/>
      <c r="K2119" s="34"/>
      <c r="L2119" s="34"/>
      <c r="M2119" s="34"/>
      <c r="N2119" s="34"/>
      <c r="O2119" s="34"/>
      <c r="P2119" s="34"/>
      <c r="Q2119" s="34"/>
      <c r="R2119" s="34"/>
      <c r="S2119" s="34"/>
      <c r="T2119" s="34"/>
      <c r="U2119" s="34"/>
      <c r="V2119" s="34"/>
      <c r="W2119" s="34"/>
      <c r="X2119" s="34"/>
      <c r="Y2119" s="34"/>
      <c r="Z2119" s="34"/>
      <c r="AA2119" s="34"/>
      <c r="AB2119" s="34"/>
    </row>
    <row r="2120" spans="1:28">
      <c r="A2120" s="34"/>
      <c r="B2120" s="34"/>
      <c r="C2120" s="34"/>
      <c r="D2120" s="34"/>
      <c r="E2120" s="34"/>
      <c r="F2120" s="34"/>
      <c r="G2120" s="34"/>
      <c r="H2120" s="34"/>
      <c r="I2120" s="34"/>
      <c r="J2120" s="34"/>
      <c r="K2120" s="34"/>
      <c r="L2120" s="34"/>
      <c r="M2120" s="34"/>
      <c r="N2120" s="34"/>
      <c r="O2120" s="34"/>
      <c r="P2120" s="34"/>
      <c r="Q2120" s="34"/>
      <c r="R2120" s="34"/>
      <c r="S2120" s="34"/>
      <c r="T2120" s="34"/>
      <c r="U2120" s="34"/>
      <c r="V2120" s="34"/>
      <c r="W2120" s="34"/>
      <c r="X2120" s="34"/>
      <c r="Y2120" s="34"/>
      <c r="Z2120" s="34"/>
      <c r="AA2120" s="34"/>
      <c r="AB2120" s="34"/>
    </row>
    <row r="2121" spans="1:28">
      <c r="A2121" s="34"/>
      <c r="B2121" s="34"/>
      <c r="C2121" s="34"/>
      <c r="D2121" s="34"/>
      <c r="E2121" s="34"/>
      <c r="F2121" s="34"/>
      <c r="G2121" s="34"/>
      <c r="H2121" s="34"/>
      <c r="I2121" s="34"/>
      <c r="J2121" s="34"/>
      <c r="K2121" s="34"/>
      <c r="L2121" s="34"/>
      <c r="M2121" s="34"/>
      <c r="N2121" s="34"/>
      <c r="O2121" s="34"/>
      <c r="P2121" s="34"/>
      <c r="Q2121" s="34"/>
      <c r="R2121" s="34"/>
      <c r="S2121" s="34"/>
      <c r="T2121" s="34"/>
      <c r="U2121" s="34"/>
      <c r="V2121" s="34"/>
      <c r="W2121" s="34"/>
      <c r="X2121" s="34"/>
      <c r="Y2121" s="34"/>
      <c r="Z2121" s="34"/>
      <c r="AA2121" s="34"/>
      <c r="AB2121" s="34"/>
    </row>
    <row r="2122" spans="1:28">
      <c r="A2122" s="34"/>
      <c r="B2122" s="34"/>
      <c r="C2122" s="34"/>
      <c r="D2122" s="34"/>
      <c r="E2122" s="34"/>
      <c r="F2122" s="34"/>
      <c r="G2122" s="34"/>
      <c r="H2122" s="34"/>
      <c r="I2122" s="34"/>
      <c r="J2122" s="34"/>
      <c r="K2122" s="34"/>
      <c r="L2122" s="34"/>
      <c r="M2122" s="34"/>
      <c r="N2122" s="34"/>
      <c r="O2122" s="34"/>
      <c r="P2122" s="34"/>
      <c r="Q2122" s="34"/>
      <c r="R2122" s="34"/>
      <c r="S2122" s="34"/>
      <c r="T2122" s="34"/>
      <c r="U2122" s="34"/>
      <c r="V2122" s="34"/>
      <c r="W2122" s="34"/>
      <c r="X2122" s="34"/>
      <c r="Y2122" s="34"/>
      <c r="Z2122" s="34"/>
      <c r="AA2122" s="34"/>
      <c r="AB2122" s="34"/>
    </row>
    <row r="2123" spans="1:28">
      <c r="A2123" s="34"/>
      <c r="B2123" s="34"/>
      <c r="C2123" s="34"/>
      <c r="D2123" s="34"/>
      <c r="E2123" s="34"/>
      <c r="F2123" s="34"/>
      <c r="G2123" s="34"/>
      <c r="H2123" s="34"/>
      <c r="I2123" s="34"/>
      <c r="J2123" s="34"/>
      <c r="K2123" s="34"/>
      <c r="L2123" s="34"/>
      <c r="M2123" s="34"/>
      <c r="N2123" s="34"/>
      <c r="O2123" s="34"/>
      <c r="P2123" s="34"/>
      <c r="Q2123" s="34"/>
      <c r="R2123" s="34"/>
      <c r="S2123" s="34"/>
      <c r="T2123" s="34"/>
      <c r="U2123" s="34"/>
      <c r="V2123" s="34"/>
      <c r="W2123" s="34"/>
      <c r="X2123" s="34"/>
      <c r="Y2123" s="34"/>
      <c r="Z2123" s="34"/>
      <c r="AA2123" s="34"/>
      <c r="AB2123" s="34"/>
    </row>
    <row r="2124" spans="1:28">
      <c r="A2124" s="34"/>
      <c r="B2124" s="34"/>
      <c r="C2124" s="34"/>
      <c r="D2124" s="34"/>
      <c r="E2124" s="34"/>
      <c r="F2124" s="34"/>
      <c r="G2124" s="34"/>
      <c r="H2124" s="34"/>
      <c r="I2124" s="34"/>
      <c r="J2124" s="34"/>
      <c r="K2124" s="34"/>
      <c r="L2124" s="34"/>
      <c r="M2124" s="34"/>
      <c r="N2124" s="34"/>
      <c r="O2124" s="34"/>
      <c r="P2124" s="34"/>
      <c r="Q2124" s="34"/>
      <c r="R2124" s="34"/>
      <c r="S2124" s="34"/>
      <c r="T2124" s="34"/>
      <c r="U2124" s="34"/>
      <c r="V2124" s="34"/>
      <c r="W2124" s="34"/>
      <c r="X2124" s="34"/>
      <c r="Y2124" s="34"/>
      <c r="Z2124" s="34"/>
      <c r="AA2124" s="34"/>
      <c r="AB2124" s="34"/>
    </row>
    <row r="2125" spans="1:28">
      <c r="A2125" s="34"/>
      <c r="B2125" s="34"/>
      <c r="C2125" s="34"/>
      <c r="D2125" s="34"/>
      <c r="E2125" s="34"/>
      <c r="F2125" s="34"/>
      <c r="G2125" s="34"/>
      <c r="H2125" s="34"/>
      <c r="I2125" s="34"/>
      <c r="J2125" s="34"/>
      <c r="K2125" s="34"/>
      <c r="L2125" s="34"/>
      <c r="M2125" s="34"/>
      <c r="N2125" s="34"/>
      <c r="O2125" s="34"/>
      <c r="P2125" s="34"/>
      <c r="Q2125" s="34"/>
      <c r="R2125" s="34"/>
      <c r="S2125" s="34"/>
      <c r="T2125" s="34"/>
      <c r="U2125" s="34"/>
      <c r="V2125" s="34"/>
      <c r="W2125" s="34"/>
      <c r="X2125" s="34"/>
      <c r="Y2125" s="34"/>
      <c r="Z2125" s="34"/>
      <c r="AA2125" s="34"/>
      <c r="AB2125" s="34"/>
    </row>
    <row r="2126" spans="1:28">
      <c r="A2126" s="34"/>
      <c r="B2126" s="34"/>
      <c r="C2126" s="34"/>
      <c r="D2126" s="34"/>
      <c r="E2126" s="34"/>
      <c r="F2126" s="34"/>
      <c r="G2126" s="34"/>
      <c r="H2126" s="34"/>
      <c r="I2126" s="34"/>
      <c r="J2126" s="34"/>
      <c r="K2126" s="34"/>
      <c r="L2126" s="34"/>
      <c r="M2126" s="34"/>
      <c r="N2126" s="34"/>
      <c r="O2126" s="34"/>
      <c r="P2126" s="34"/>
      <c r="Q2126" s="34"/>
      <c r="R2126" s="34"/>
      <c r="S2126" s="34"/>
      <c r="T2126" s="34"/>
      <c r="U2126" s="34"/>
      <c r="V2126" s="34"/>
      <c r="W2126" s="34"/>
      <c r="X2126" s="34"/>
      <c r="Y2126" s="34"/>
      <c r="Z2126" s="34"/>
      <c r="AA2126" s="34"/>
      <c r="AB2126" s="34"/>
    </row>
    <row r="2127" spans="1:28">
      <c r="A2127" s="34"/>
      <c r="B2127" s="34"/>
      <c r="C2127" s="34"/>
      <c r="D2127" s="34"/>
      <c r="E2127" s="34"/>
      <c r="F2127" s="34"/>
      <c r="G2127" s="34"/>
      <c r="H2127" s="34"/>
      <c r="I2127" s="34"/>
      <c r="J2127" s="34"/>
      <c r="K2127" s="34"/>
      <c r="L2127" s="34"/>
      <c r="M2127" s="34"/>
      <c r="N2127" s="34"/>
      <c r="O2127" s="34"/>
      <c r="P2127" s="34"/>
      <c r="Q2127" s="34"/>
      <c r="R2127" s="34"/>
      <c r="S2127" s="34"/>
      <c r="T2127" s="34"/>
      <c r="U2127" s="34"/>
      <c r="V2127" s="34"/>
      <c r="W2127" s="34"/>
      <c r="X2127" s="34"/>
      <c r="Y2127" s="34"/>
      <c r="Z2127" s="34"/>
      <c r="AA2127" s="34"/>
      <c r="AB2127" s="34"/>
    </row>
    <row r="2128" spans="1:28">
      <c r="A2128" s="34"/>
      <c r="B2128" s="34"/>
      <c r="C2128" s="34"/>
      <c r="D2128" s="34"/>
      <c r="E2128" s="34"/>
      <c r="F2128" s="34"/>
      <c r="G2128" s="34"/>
      <c r="H2128" s="34"/>
      <c r="I2128" s="34"/>
      <c r="J2128" s="34"/>
      <c r="K2128" s="34"/>
      <c r="L2128" s="34"/>
      <c r="M2128" s="34"/>
      <c r="N2128" s="34"/>
      <c r="O2128" s="34"/>
      <c r="P2128" s="34"/>
      <c r="Q2128" s="34"/>
      <c r="R2128" s="34"/>
      <c r="S2128" s="34"/>
      <c r="T2128" s="34"/>
      <c r="U2128" s="34"/>
      <c r="V2128" s="34"/>
      <c r="W2128" s="34"/>
      <c r="X2128" s="34"/>
      <c r="Y2128" s="34"/>
      <c r="Z2128" s="34"/>
      <c r="AA2128" s="34"/>
      <c r="AB2128" s="34"/>
    </row>
    <row r="2129" spans="1:28">
      <c r="A2129" s="34"/>
      <c r="B2129" s="34"/>
      <c r="C2129" s="34"/>
      <c r="D2129" s="34"/>
      <c r="E2129" s="34"/>
      <c r="F2129" s="34"/>
      <c r="G2129" s="34"/>
      <c r="H2129" s="34"/>
      <c r="I2129" s="34"/>
      <c r="J2129" s="34"/>
      <c r="K2129" s="34"/>
      <c r="L2129" s="34"/>
      <c r="M2129" s="34"/>
      <c r="N2129" s="34"/>
      <c r="O2129" s="34"/>
      <c r="P2129" s="34"/>
      <c r="Q2129" s="34"/>
      <c r="R2129" s="34"/>
      <c r="S2129" s="34"/>
      <c r="T2129" s="34"/>
      <c r="U2129" s="34"/>
      <c r="V2129" s="34"/>
      <c r="W2129" s="34"/>
      <c r="X2129" s="34"/>
      <c r="Y2129" s="34"/>
      <c r="Z2129" s="34"/>
      <c r="AA2129" s="34"/>
      <c r="AB2129" s="34"/>
    </row>
    <row r="2130" spans="1:28">
      <c r="A2130" s="34"/>
      <c r="B2130" s="34"/>
      <c r="C2130" s="34"/>
      <c r="D2130" s="34"/>
      <c r="E2130" s="34"/>
      <c r="F2130" s="34"/>
      <c r="G2130" s="34"/>
      <c r="H2130" s="34"/>
      <c r="I2130" s="34"/>
      <c r="J2130" s="34"/>
      <c r="K2130" s="34"/>
      <c r="L2130" s="34"/>
      <c r="M2130" s="34"/>
      <c r="N2130" s="34"/>
      <c r="O2130" s="34"/>
      <c r="P2130" s="34"/>
      <c r="Q2130" s="34"/>
      <c r="R2130" s="34"/>
      <c r="S2130" s="34"/>
      <c r="T2130" s="34"/>
      <c r="U2130" s="34"/>
      <c r="V2130" s="34"/>
      <c r="W2130" s="34"/>
      <c r="X2130" s="34"/>
      <c r="Y2130" s="34"/>
      <c r="Z2130" s="34"/>
      <c r="AA2130" s="34"/>
      <c r="AB2130" s="34"/>
    </row>
    <row r="2131" spans="1:28">
      <c r="A2131" s="34"/>
      <c r="B2131" s="34"/>
      <c r="C2131" s="34"/>
      <c r="D2131" s="34"/>
      <c r="E2131" s="34"/>
      <c r="F2131" s="34"/>
      <c r="G2131" s="34"/>
      <c r="H2131" s="34"/>
      <c r="I2131" s="34"/>
      <c r="J2131" s="34"/>
      <c r="K2131" s="34"/>
      <c r="L2131" s="34"/>
      <c r="M2131" s="34"/>
      <c r="N2131" s="34"/>
      <c r="O2131" s="34"/>
      <c r="P2131" s="34"/>
      <c r="Q2131" s="34"/>
      <c r="R2131" s="34"/>
      <c r="S2131" s="34"/>
      <c r="T2131" s="34"/>
      <c r="U2131" s="34"/>
      <c r="V2131" s="34"/>
      <c r="W2131" s="34"/>
      <c r="X2131" s="34"/>
      <c r="Y2131" s="34"/>
      <c r="Z2131" s="34"/>
      <c r="AA2131" s="34"/>
      <c r="AB2131" s="34"/>
    </row>
    <row r="2132" spans="1:28">
      <c r="A2132" s="34"/>
      <c r="B2132" s="34"/>
      <c r="C2132" s="34"/>
      <c r="D2132" s="34"/>
      <c r="E2132" s="34"/>
      <c r="F2132" s="34"/>
      <c r="G2132" s="34"/>
      <c r="H2132" s="34"/>
      <c r="I2132" s="34"/>
      <c r="J2132" s="34"/>
      <c r="K2132" s="34"/>
      <c r="L2132" s="34"/>
      <c r="M2132" s="34"/>
      <c r="N2132" s="34"/>
      <c r="O2132" s="34"/>
      <c r="P2132" s="34"/>
      <c r="Q2132" s="34"/>
      <c r="R2132" s="34"/>
      <c r="S2132" s="34"/>
      <c r="T2132" s="34"/>
      <c r="U2132" s="34"/>
      <c r="V2132" s="34"/>
      <c r="W2132" s="34"/>
      <c r="X2132" s="34"/>
      <c r="Y2132" s="34"/>
      <c r="Z2132" s="34"/>
      <c r="AA2132" s="34"/>
      <c r="AB2132" s="34"/>
    </row>
    <row r="2133" spans="1:28">
      <c r="A2133" s="34"/>
      <c r="B2133" s="34"/>
      <c r="C2133" s="34"/>
      <c r="D2133" s="34"/>
      <c r="E2133" s="34"/>
      <c r="F2133" s="34"/>
      <c r="G2133" s="34"/>
      <c r="H2133" s="34"/>
      <c r="I2133" s="34"/>
      <c r="J2133" s="34"/>
      <c r="K2133" s="34"/>
      <c r="L2133" s="34"/>
      <c r="M2133" s="34"/>
      <c r="N2133" s="34"/>
      <c r="O2133" s="34"/>
      <c r="P2133" s="34"/>
      <c r="Q2133" s="34"/>
      <c r="R2133" s="34"/>
      <c r="S2133" s="34"/>
      <c r="T2133" s="34"/>
      <c r="U2133" s="34"/>
      <c r="V2133" s="34"/>
      <c r="W2133" s="34"/>
      <c r="X2133" s="34"/>
      <c r="Y2133" s="34"/>
      <c r="Z2133" s="34"/>
      <c r="AA2133" s="34"/>
      <c r="AB2133" s="34"/>
    </row>
    <row r="2134" spans="1:28">
      <c r="A2134" s="34"/>
      <c r="B2134" s="34"/>
      <c r="C2134" s="34"/>
      <c r="D2134" s="34"/>
      <c r="E2134" s="34"/>
      <c r="F2134" s="34"/>
      <c r="G2134" s="34"/>
      <c r="H2134" s="34"/>
      <c r="I2134" s="34"/>
      <c r="J2134" s="34"/>
      <c r="K2134" s="34"/>
      <c r="L2134" s="34"/>
      <c r="M2134" s="34"/>
      <c r="N2134" s="34"/>
      <c r="O2134" s="34"/>
      <c r="P2134" s="34"/>
      <c r="Q2134" s="34"/>
      <c r="R2134" s="34"/>
      <c r="S2134" s="34"/>
      <c r="T2134" s="34"/>
      <c r="U2134" s="34"/>
      <c r="V2134" s="34"/>
      <c r="W2134" s="34"/>
      <c r="X2134" s="34"/>
      <c r="Y2134" s="34"/>
      <c r="Z2134" s="34"/>
      <c r="AA2134" s="34"/>
      <c r="AB2134" s="34"/>
    </row>
    <row r="2135" spans="1:28">
      <c r="A2135" s="34"/>
      <c r="B2135" s="34"/>
      <c r="C2135" s="34"/>
      <c r="D2135" s="34"/>
      <c r="E2135" s="34"/>
      <c r="F2135" s="34"/>
      <c r="G2135" s="34"/>
      <c r="H2135" s="34"/>
      <c r="I2135" s="34"/>
      <c r="J2135" s="34"/>
      <c r="K2135" s="34"/>
      <c r="L2135" s="34"/>
      <c r="M2135" s="34"/>
      <c r="N2135" s="34"/>
      <c r="O2135" s="34"/>
      <c r="P2135" s="34"/>
      <c r="Q2135" s="34"/>
      <c r="R2135" s="34"/>
      <c r="S2135" s="34"/>
      <c r="T2135" s="34"/>
      <c r="U2135" s="34"/>
      <c r="V2135" s="34"/>
      <c r="W2135" s="34"/>
      <c r="X2135" s="34"/>
      <c r="Y2135" s="34"/>
      <c r="Z2135" s="34"/>
      <c r="AA2135" s="34"/>
      <c r="AB2135" s="34"/>
    </row>
    <row r="2136" spans="1:28">
      <c r="A2136" s="34"/>
      <c r="B2136" s="34"/>
      <c r="C2136" s="34"/>
      <c r="D2136" s="34"/>
      <c r="E2136" s="34"/>
      <c r="F2136" s="34"/>
      <c r="G2136" s="34"/>
      <c r="H2136" s="34"/>
      <c r="I2136" s="34"/>
      <c r="J2136" s="34"/>
      <c r="K2136" s="34"/>
      <c r="L2136" s="34"/>
      <c r="M2136" s="34"/>
      <c r="N2136" s="34"/>
      <c r="O2136" s="34"/>
      <c r="P2136" s="34"/>
      <c r="Q2136" s="34"/>
      <c r="R2136" s="34"/>
      <c r="S2136" s="34"/>
      <c r="T2136" s="34"/>
      <c r="U2136" s="34"/>
      <c r="V2136" s="34"/>
      <c r="W2136" s="34"/>
      <c r="X2136" s="34"/>
      <c r="Y2136" s="34"/>
      <c r="Z2136" s="34"/>
      <c r="AA2136" s="34"/>
      <c r="AB2136" s="34"/>
    </row>
    <row r="2137" spans="1:28">
      <c r="A2137" s="34"/>
      <c r="B2137" s="34"/>
      <c r="C2137" s="34"/>
      <c r="D2137" s="34"/>
      <c r="E2137" s="34"/>
      <c r="F2137" s="34"/>
      <c r="G2137" s="34"/>
      <c r="H2137" s="34"/>
      <c r="I2137" s="34"/>
      <c r="J2137" s="34"/>
      <c r="K2137" s="34"/>
      <c r="L2137" s="34"/>
      <c r="M2137" s="34"/>
      <c r="N2137" s="34"/>
      <c r="O2137" s="34"/>
      <c r="P2137" s="34"/>
      <c r="Q2137" s="34"/>
      <c r="R2137" s="34"/>
      <c r="S2137" s="34"/>
      <c r="T2137" s="34"/>
      <c r="U2137" s="34"/>
      <c r="V2137" s="34"/>
      <c r="W2137" s="34"/>
      <c r="X2137" s="34"/>
      <c r="Y2137" s="34"/>
      <c r="Z2137" s="34"/>
      <c r="AA2137" s="34"/>
      <c r="AB2137" s="34"/>
    </row>
    <row r="2138" spans="1:28">
      <c r="A2138" s="34"/>
      <c r="B2138" s="34"/>
      <c r="C2138" s="34"/>
      <c r="D2138" s="34"/>
      <c r="E2138" s="34"/>
      <c r="F2138" s="34"/>
      <c r="G2138" s="34"/>
      <c r="H2138" s="34"/>
      <c r="I2138" s="34"/>
      <c r="J2138" s="34"/>
      <c r="K2138" s="34"/>
      <c r="L2138" s="34"/>
      <c r="M2138" s="34"/>
      <c r="N2138" s="34"/>
      <c r="O2138" s="34"/>
      <c r="P2138" s="34"/>
      <c r="Q2138" s="34"/>
      <c r="R2138" s="34"/>
      <c r="S2138" s="34"/>
      <c r="T2138" s="34"/>
      <c r="U2138" s="34"/>
      <c r="V2138" s="34"/>
      <c r="W2138" s="34"/>
      <c r="X2138" s="34"/>
      <c r="Y2138" s="34"/>
      <c r="Z2138" s="34"/>
      <c r="AA2138" s="34"/>
      <c r="AB2138" s="34"/>
    </row>
    <row r="2139" spans="1:28">
      <c r="A2139" s="34"/>
      <c r="B2139" s="34"/>
      <c r="C2139" s="34"/>
      <c r="D2139" s="34"/>
      <c r="E2139" s="34"/>
      <c r="F2139" s="34"/>
      <c r="G2139" s="34"/>
      <c r="H2139" s="34"/>
      <c r="I2139" s="34"/>
      <c r="J2139" s="34"/>
      <c r="K2139" s="34"/>
      <c r="L2139" s="34"/>
      <c r="M2139" s="34"/>
      <c r="N2139" s="34"/>
      <c r="O2139" s="34"/>
      <c r="P2139" s="34"/>
      <c r="Q2139" s="34"/>
      <c r="R2139" s="34"/>
      <c r="S2139" s="34"/>
      <c r="T2139" s="34"/>
      <c r="U2139" s="34"/>
      <c r="V2139" s="34"/>
      <c r="W2139" s="34"/>
      <c r="X2139" s="34"/>
      <c r="Y2139" s="34"/>
      <c r="Z2139" s="34"/>
      <c r="AA2139" s="34"/>
      <c r="AB2139" s="34"/>
    </row>
    <row r="2140" spans="1:28">
      <c r="A2140" s="34"/>
      <c r="B2140" s="34"/>
      <c r="C2140" s="34"/>
      <c r="D2140" s="34"/>
      <c r="E2140" s="34"/>
      <c r="F2140" s="34"/>
      <c r="G2140" s="34"/>
      <c r="H2140" s="34"/>
      <c r="I2140" s="34"/>
      <c r="J2140" s="34"/>
      <c r="K2140" s="34"/>
      <c r="L2140" s="34"/>
      <c r="M2140" s="34"/>
      <c r="N2140" s="34"/>
      <c r="O2140" s="34"/>
      <c r="P2140" s="34"/>
      <c r="Q2140" s="34"/>
      <c r="R2140" s="34"/>
      <c r="S2140" s="34"/>
      <c r="T2140" s="34"/>
      <c r="U2140" s="34"/>
      <c r="V2140" s="34"/>
      <c r="W2140" s="34"/>
      <c r="X2140" s="34"/>
      <c r="Y2140" s="34"/>
      <c r="Z2140" s="34"/>
      <c r="AA2140" s="34"/>
      <c r="AB2140" s="34"/>
    </row>
    <row r="2141" spans="1:28">
      <c r="A2141" s="34"/>
      <c r="B2141" s="34"/>
      <c r="C2141" s="34"/>
      <c r="D2141" s="34"/>
      <c r="E2141" s="34"/>
      <c r="F2141" s="34"/>
      <c r="G2141" s="34"/>
      <c r="H2141" s="34"/>
      <c r="I2141" s="34"/>
      <c r="J2141" s="34"/>
      <c r="K2141" s="34"/>
      <c r="L2141" s="34"/>
      <c r="M2141" s="34"/>
      <c r="N2141" s="34"/>
      <c r="O2141" s="34"/>
      <c r="P2141" s="34"/>
      <c r="Q2141" s="34"/>
      <c r="R2141" s="34"/>
      <c r="S2141" s="34"/>
      <c r="T2141" s="34"/>
      <c r="U2141" s="34"/>
      <c r="V2141" s="34"/>
      <c r="W2141" s="34"/>
      <c r="X2141" s="34"/>
      <c r="Y2141" s="34"/>
      <c r="Z2141" s="34"/>
      <c r="AA2141" s="34"/>
      <c r="AB2141" s="34"/>
    </row>
    <row r="2142" spans="1:28">
      <c r="A2142" s="34"/>
      <c r="B2142" s="34"/>
      <c r="C2142" s="34"/>
      <c r="D2142" s="34"/>
      <c r="E2142" s="34"/>
      <c r="F2142" s="34"/>
      <c r="G2142" s="34"/>
      <c r="H2142" s="34"/>
      <c r="I2142" s="34"/>
      <c r="J2142" s="34"/>
      <c r="K2142" s="34"/>
      <c r="L2142" s="34"/>
      <c r="M2142" s="34"/>
      <c r="N2142" s="34"/>
      <c r="O2142" s="34"/>
      <c r="P2142" s="34"/>
      <c r="Q2142" s="34"/>
      <c r="R2142" s="34"/>
      <c r="S2142" s="34"/>
      <c r="T2142" s="34"/>
      <c r="U2142" s="34"/>
      <c r="V2142" s="34"/>
      <c r="W2142" s="34"/>
      <c r="X2142" s="34"/>
      <c r="Y2142" s="34"/>
      <c r="Z2142" s="34"/>
      <c r="AA2142" s="34"/>
      <c r="AB2142" s="34"/>
    </row>
    <row r="2143" spans="1:28">
      <c r="A2143" s="34"/>
      <c r="B2143" s="34"/>
      <c r="C2143" s="34"/>
      <c r="D2143" s="34"/>
      <c r="E2143" s="34"/>
      <c r="F2143" s="34"/>
      <c r="G2143" s="34"/>
      <c r="H2143" s="34"/>
      <c r="I2143" s="34"/>
      <c r="J2143" s="34"/>
      <c r="K2143" s="34"/>
      <c r="L2143" s="34"/>
      <c r="M2143" s="34"/>
      <c r="N2143" s="34"/>
      <c r="O2143" s="34"/>
      <c r="P2143" s="34"/>
      <c r="Q2143" s="34"/>
      <c r="R2143" s="34"/>
      <c r="S2143" s="34"/>
      <c r="T2143" s="34"/>
      <c r="U2143" s="34"/>
      <c r="V2143" s="34"/>
      <c r="W2143" s="34"/>
      <c r="X2143" s="34"/>
      <c r="Y2143" s="34"/>
      <c r="Z2143" s="34"/>
      <c r="AA2143" s="34"/>
      <c r="AB2143" s="34"/>
    </row>
    <row r="2144" spans="1:28">
      <c r="A2144" s="34"/>
      <c r="B2144" s="34"/>
      <c r="C2144" s="34"/>
      <c r="D2144" s="34"/>
      <c r="E2144" s="34"/>
      <c r="F2144" s="34"/>
      <c r="G2144" s="34"/>
      <c r="H2144" s="34"/>
      <c r="I2144" s="34"/>
      <c r="J2144" s="34"/>
      <c r="K2144" s="34"/>
      <c r="L2144" s="34"/>
      <c r="M2144" s="34"/>
      <c r="N2144" s="34"/>
      <c r="O2144" s="34"/>
      <c r="P2144" s="34"/>
      <c r="Q2144" s="34"/>
      <c r="R2144" s="34"/>
      <c r="S2144" s="34"/>
      <c r="T2144" s="34"/>
      <c r="U2144" s="34"/>
      <c r="V2144" s="34"/>
      <c r="W2144" s="34"/>
      <c r="X2144" s="34"/>
      <c r="Y2144" s="34"/>
      <c r="Z2144" s="34"/>
      <c r="AA2144" s="34"/>
      <c r="AB2144" s="34"/>
    </row>
    <row r="2145" spans="1:28">
      <c r="A2145" s="34"/>
      <c r="B2145" s="34"/>
      <c r="C2145" s="34"/>
      <c r="D2145" s="34"/>
      <c r="E2145" s="34"/>
      <c r="F2145" s="34"/>
      <c r="G2145" s="34"/>
      <c r="H2145" s="34"/>
      <c r="I2145" s="34"/>
      <c r="J2145" s="34"/>
      <c r="K2145" s="34"/>
      <c r="L2145" s="34"/>
      <c r="M2145" s="34"/>
      <c r="N2145" s="34"/>
      <c r="O2145" s="34"/>
      <c r="P2145" s="34"/>
      <c r="Q2145" s="34"/>
      <c r="R2145" s="34"/>
      <c r="S2145" s="34"/>
      <c r="T2145" s="34"/>
      <c r="U2145" s="34"/>
      <c r="V2145" s="34"/>
      <c r="W2145" s="34"/>
      <c r="X2145" s="34"/>
      <c r="Y2145" s="34"/>
      <c r="Z2145" s="34"/>
      <c r="AA2145" s="34"/>
      <c r="AB2145" s="34"/>
    </row>
    <row r="2146" spans="1:28">
      <c r="A2146" s="34"/>
      <c r="B2146" s="34"/>
      <c r="C2146" s="34"/>
      <c r="D2146" s="34"/>
      <c r="E2146" s="34"/>
      <c r="F2146" s="34"/>
      <c r="G2146" s="34"/>
      <c r="H2146" s="34"/>
      <c r="I2146" s="34"/>
      <c r="J2146" s="34"/>
      <c r="K2146" s="34"/>
      <c r="L2146" s="34"/>
      <c r="M2146" s="34"/>
      <c r="N2146" s="34"/>
      <c r="O2146" s="34"/>
      <c r="P2146" s="34"/>
      <c r="Q2146" s="34"/>
      <c r="R2146" s="34"/>
      <c r="S2146" s="34"/>
      <c r="T2146" s="34"/>
      <c r="U2146" s="34"/>
      <c r="V2146" s="34"/>
      <c r="W2146" s="34"/>
      <c r="X2146" s="34"/>
      <c r="Y2146" s="34"/>
      <c r="Z2146" s="34"/>
      <c r="AA2146" s="34"/>
      <c r="AB2146" s="34"/>
    </row>
    <row r="2147" spans="1:28">
      <c r="A2147" s="34"/>
      <c r="B2147" s="34"/>
      <c r="C2147" s="34"/>
      <c r="D2147" s="34"/>
      <c r="E2147" s="34"/>
      <c r="F2147" s="34"/>
      <c r="G2147" s="34"/>
      <c r="H2147" s="34"/>
      <c r="I2147" s="34"/>
      <c r="J2147" s="34"/>
      <c r="K2147" s="34"/>
      <c r="L2147" s="34"/>
      <c r="M2147" s="34"/>
      <c r="N2147" s="34"/>
      <c r="O2147" s="34"/>
      <c r="P2147" s="34"/>
      <c r="Q2147" s="34"/>
      <c r="R2147" s="34"/>
      <c r="S2147" s="34"/>
      <c r="T2147" s="34"/>
      <c r="U2147" s="34"/>
      <c r="V2147" s="34"/>
      <c r="W2147" s="34"/>
      <c r="X2147" s="34"/>
      <c r="Y2147" s="34"/>
      <c r="Z2147" s="34"/>
      <c r="AA2147" s="34"/>
      <c r="AB2147" s="34"/>
    </row>
    <row r="2148" spans="1:28">
      <c r="A2148" s="34"/>
      <c r="B2148" s="34"/>
      <c r="C2148" s="34"/>
      <c r="D2148" s="34"/>
      <c r="E2148" s="34"/>
      <c r="F2148" s="34"/>
      <c r="G2148" s="34"/>
      <c r="H2148" s="34"/>
      <c r="I2148" s="34"/>
      <c r="J2148" s="34"/>
      <c r="K2148" s="34"/>
      <c r="L2148" s="34"/>
      <c r="M2148" s="34"/>
      <c r="N2148" s="34"/>
      <c r="O2148" s="34"/>
      <c r="P2148" s="34"/>
      <c r="Q2148" s="34"/>
      <c r="R2148" s="34"/>
      <c r="S2148" s="34"/>
      <c r="T2148" s="34"/>
      <c r="U2148" s="34"/>
      <c r="V2148" s="34"/>
      <c r="W2148" s="34"/>
      <c r="X2148" s="34"/>
      <c r="Y2148" s="34"/>
      <c r="Z2148" s="34"/>
      <c r="AA2148" s="34"/>
      <c r="AB2148" s="34"/>
    </row>
    <row r="2149" spans="1:28">
      <c r="A2149" s="34"/>
      <c r="B2149" s="34"/>
      <c r="C2149" s="34"/>
      <c r="D2149" s="34"/>
      <c r="E2149" s="34"/>
      <c r="F2149" s="34"/>
      <c r="G2149" s="34"/>
      <c r="H2149" s="34"/>
      <c r="I2149" s="34"/>
      <c r="J2149" s="34"/>
      <c r="K2149" s="34"/>
      <c r="L2149" s="34"/>
      <c r="M2149" s="34"/>
      <c r="N2149" s="34"/>
      <c r="O2149" s="34"/>
      <c r="P2149" s="34"/>
      <c r="Q2149" s="34"/>
      <c r="R2149" s="34"/>
      <c r="S2149" s="34"/>
      <c r="T2149" s="34"/>
      <c r="U2149" s="34"/>
      <c r="V2149" s="34"/>
      <c r="W2149" s="34"/>
      <c r="X2149" s="34"/>
      <c r="Y2149" s="34"/>
      <c r="Z2149" s="34"/>
      <c r="AA2149" s="34"/>
      <c r="AB2149" s="34"/>
    </row>
    <row r="2150" spans="1:28">
      <c r="A2150" s="34"/>
      <c r="B2150" s="34"/>
      <c r="C2150" s="34"/>
      <c r="D2150" s="34"/>
      <c r="E2150" s="34"/>
      <c r="F2150" s="34"/>
      <c r="G2150" s="34"/>
      <c r="H2150" s="34"/>
      <c r="I2150" s="34"/>
      <c r="J2150" s="34"/>
      <c r="K2150" s="34"/>
      <c r="L2150" s="34"/>
      <c r="M2150" s="34"/>
      <c r="N2150" s="34"/>
      <c r="O2150" s="34"/>
      <c r="P2150" s="34"/>
      <c r="Q2150" s="34"/>
      <c r="R2150" s="34"/>
      <c r="S2150" s="34"/>
      <c r="T2150" s="34"/>
      <c r="U2150" s="34"/>
      <c r="V2150" s="34"/>
      <c r="W2150" s="34"/>
      <c r="X2150" s="34"/>
      <c r="Y2150" s="34"/>
      <c r="Z2150" s="34"/>
      <c r="AA2150" s="34"/>
      <c r="AB2150" s="34"/>
    </row>
    <row r="2151" spans="1:28">
      <c r="A2151" s="34"/>
      <c r="B2151" s="34"/>
      <c r="C2151" s="34"/>
      <c r="D2151" s="34"/>
      <c r="E2151" s="34"/>
      <c r="F2151" s="34"/>
      <c r="G2151" s="34"/>
      <c r="H2151" s="34"/>
      <c r="I2151" s="34"/>
      <c r="J2151" s="34"/>
      <c r="K2151" s="34"/>
      <c r="L2151" s="34"/>
      <c r="M2151" s="34"/>
      <c r="N2151" s="34"/>
      <c r="O2151" s="34"/>
      <c r="P2151" s="34"/>
      <c r="Q2151" s="34"/>
      <c r="R2151" s="34"/>
      <c r="S2151" s="34"/>
      <c r="T2151" s="34"/>
      <c r="U2151" s="34"/>
      <c r="V2151" s="34"/>
      <c r="W2151" s="34"/>
      <c r="X2151" s="34"/>
      <c r="Y2151" s="34"/>
      <c r="Z2151" s="34"/>
      <c r="AA2151" s="34"/>
      <c r="AB2151" s="34"/>
    </row>
    <row r="2152" spans="1:28">
      <c r="A2152" s="34"/>
      <c r="B2152" s="34"/>
      <c r="C2152" s="34"/>
      <c r="D2152" s="34"/>
      <c r="E2152" s="34"/>
      <c r="F2152" s="34"/>
      <c r="G2152" s="34"/>
      <c r="H2152" s="34"/>
      <c r="I2152" s="34"/>
      <c r="J2152" s="34"/>
      <c r="K2152" s="34"/>
      <c r="L2152" s="34"/>
      <c r="M2152" s="34"/>
      <c r="N2152" s="34"/>
      <c r="O2152" s="34"/>
      <c r="P2152" s="34"/>
      <c r="Q2152" s="34"/>
      <c r="R2152" s="34"/>
      <c r="S2152" s="34"/>
      <c r="T2152" s="34"/>
      <c r="U2152" s="34"/>
      <c r="V2152" s="34"/>
      <c r="W2152" s="34"/>
      <c r="X2152" s="34"/>
      <c r="Y2152" s="34"/>
      <c r="Z2152" s="34"/>
      <c r="AA2152" s="34"/>
      <c r="AB2152" s="34"/>
    </row>
    <row r="2153" spans="1:28">
      <c r="A2153" s="34"/>
      <c r="B2153" s="34"/>
      <c r="C2153" s="34"/>
      <c r="D2153" s="34"/>
      <c r="E2153" s="34"/>
      <c r="F2153" s="34"/>
      <c r="G2153" s="34"/>
      <c r="H2153" s="34"/>
      <c r="I2153" s="34"/>
      <c r="J2153" s="34"/>
      <c r="K2153" s="34"/>
      <c r="L2153" s="34"/>
      <c r="M2153" s="34"/>
      <c r="N2153" s="34"/>
      <c r="O2153" s="34"/>
      <c r="P2153" s="34"/>
      <c r="Q2153" s="34"/>
      <c r="R2153" s="34"/>
      <c r="S2153" s="34"/>
      <c r="T2153" s="34"/>
      <c r="U2153" s="34"/>
      <c r="V2153" s="34"/>
      <c r="W2153" s="34"/>
      <c r="X2153" s="34"/>
      <c r="Y2153" s="34"/>
      <c r="Z2153" s="34"/>
      <c r="AA2153" s="34"/>
      <c r="AB2153" s="34"/>
    </row>
    <row r="2154" spans="1:28">
      <c r="A2154" s="34"/>
      <c r="B2154" s="34"/>
      <c r="C2154" s="34"/>
      <c r="D2154" s="34"/>
      <c r="E2154" s="34"/>
      <c r="F2154" s="34"/>
      <c r="G2154" s="34"/>
      <c r="H2154" s="34"/>
      <c r="I2154" s="34"/>
      <c r="J2154" s="34"/>
      <c r="K2154" s="34"/>
      <c r="L2154" s="34"/>
      <c r="M2154" s="34"/>
      <c r="N2154" s="34"/>
      <c r="O2154" s="34"/>
      <c r="P2154" s="34"/>
      <c r="Q2154" s="34"/>
      <c r="R2154" s="34"/>
      <c r="S2154" s="34"/>
      <c r="T2154" s="34"/>
      <c r="U2154" s="34"/>
      <c r="V2154" s="34"/>
      <c r="W2154" s="34"/>
      <c r="X2154" s="34"/>
      <c r="Y2154" s="34"/>
      <c r="Z2154" s="34"/>
      <c r="AA2154" s="34"/>
      <c r="AB2154" s="34"/>
    </row>
    <row r="2155" spans="1:28">
      <c r="A2155" s="34"/>
      <c r="B2155" s="34"/>
      <c r="C2155" s="34"/>
      <c r="D2155" s="34"/>
      <c r="E2155" s="34"/>
      <c r="F2155" s="34"/>
      <c r="G2155" s="34"/>
      <c r="H2155" s="34"/>
      <c r="I2155" s="34"/>
      <c r="J2155" s="34"/>
      <c r="K2155" s="34"/>
      <c r="L2155" s="34"/>
      <c r="M2155" s="34"/>
      <c r="N2155" s="34"/>
      <c r="O2155" s="34"/>
      <c r="P2155" s="34"/>
      <c r="Q2155" s="34"/>
      <c r="R2155" s="34"/>
      <c r="S2155" s="34"/>
      <c r="T2155" s="34"/>
      <c r="U2155" s="34"/>
      <c r="V2155" s="34"/>
      <c r="W2155" s="34"/>
      <c r="X2155" s="34"/>
      <c r="Y2155" s="34"/>
      <c r="Z2155" s="34"/>
      <c r="AA2155" s="34"/>
      <c r="AB2155" s="34"/>
    </row>
    <row r="2156" spans="1:28">
      <c r="A2156" s="34"/>
      <c r="B2156" s="34"/>
      <c r="C2156" s="34"/>
      <c r="D2156" s="34"/>
      <c r="E2156" s="34"/>
      <c r="F2156" s="34"/>
      <c r="G2156" s="34"/>
      <c r="H2156" s="34"/>
      <c r="I2156" s="34"/>
      <c r="J2156" s="34"/>
      <c r="K2156" s="34"/>
      <c r="L2156" s="34"/>
      <c r="M2156" s="34"/>
      <c r="N2156" s="34"/>
      <c r="O2156" s="34"/>
      <c r="P2156" s="34"/>
      <c r="Q2156" s="34"/>
      <c r="R2156" s="34"/>
      <c r="S2156" s="34"/>
      <c r="T2156" s="34"/>
      <c r="U2156" s="34"/>
      <c r="V2156" s="34"/>
      <c r="W2156" s="34"/>
      <c r="X2156" s="34"/>
      <c r="Y2156" s="34"/>
      <c r="Z2156" s="34"/>
      <c r="AA2156" s="34"/>
      <c r="AB2156" s="34"/>
    </row>
    <row r="2157" spans="1:28">
      <c r="A2157" s="34"/>
      <c r="B2157" s="34"/>
      <c r="C2157" s="34"/>
      <c r="D2157" s="34"/>
      <c r="E2157" s="34"/>
      <c r="F2157" s="34"/>
      <c r="G2157" s="34"/>
      <c r="H2157" s="34"/>
      <c r="I2157" s="34"/>
      <c r="J2157" s="34"/>
      <c r="K2157" s="34"/>
      <c r="L2157" s="34"/>
      <c r="M2157" s="34"/>
      <c r="N2157" s="34"/>
      <c r="O2157" s="34"/>
      <c r="P2157" s="34"/>
      <c r="Q2157" s="34"/>
      <c r="R2157" s="34"/>
      <c r="S2157" s="34"/>
      <c r="T2157" s="34"/>
      <c r="U2157" s="34"/>
      <c r="V2157" s="34"/>
      <c r="W2157" s="34"/>
      <c r="X2157" s="34"/>
      <c r="Y2157" s="34"/>
      <c r="Z2157" s="34"/>
      <c r="AA2157" s="34"/>
      <c r="AB2157" s="34"/>
    </row>
    <row r="2158" spans="1:28">
      <c r="A2158" s="34"/>
      <c r="B2158" s="34"/>
      <c r="C2158" s="34"/>
      <c r="D2158" s="34"/>
      <c r="E2158" s="34"/>
      <c r="F2158" s="34"/>
      <c r="G2158" s="34"/>
      <c r="H2158" s="34"/>
      <c r="I2158" s="34"/>
      <c r="J2158" s="34"/>
      <c r="K2158" s="34"/>
      <c r="L2158" s="34"/>
      <c r="M2158" s="34"/>
      <c r="N2158" s="34"/>
      <c r="O2158" s="34"/>
      <c r="P2158" s="34"/>
      <c r="Q2158" s="34"/>
      <c r="R2158" s="34"/>
      <c r="S2158" s="34"/>
      <c r="T2158" s="34"/>
      <c r="U2158" s="34"/>
      <c r="V2158" s="34"/>
      <c r="W2158" s="34"/>
      <c r="X2158" s="34"/>
      <c r="Y2158" s="34"/>
      <c r="Z2158" s="34"/>
      <c r="AA2158" s="34"/>
      <c r="AB2158" s="34"/>
    </row>
    <row r="2159" spans="1:28">
      <c r="A2159" s="34"/>
      <c r="B2159" s="34"/>
      <c r="C2159" s="34"/>
      <c r="D2159" s="34"/>
      <c r="E2159" s="34"/>
      <c r="F2159" s="34"/>
      <c r="G2159" s="34"/>
      <c r="H2159" s="34"/>
      <c r="I2159" s="34"/>
      <c r="J2159" s="34"/>
      <c r="K2159" s="34"/>
      <c r="L2159" s="34"/>
      <c r="M2159" s="34"/>
      <c r="N2159" s="34"/>
      <c r="O2159" s="34"/>
      <c r="P2159" s="34"/>
      <c r="Q2159" s="34"/>
      <c r="R2159" s="34"/>
      <c r="S2159" s="34"/>
      <c r="T2159" s="34"/>
      <c r="U2159" s="34"/>
      <c r="V2159" s="34"/>
      <c r="W2159" s="34"/>
      <c r="X2159" s="34"/>
      <c r="Y2159" s="34"/>
      <c r="Z2159" s="34"/>
      <c r="AA2159" s="34"/>
      <c r="AB2159" s="34"/>
    </row>
    <row r="2160" spans="1:28">
      <c r="A2160" s="34"/>
      <c r="B2160" s="34"/>
      <c r="C2160" s="34"/>
      <c r="D2160" s="34"/>
      <c r="E2160" s="34"/>
      <c r="F2160" s="34"/>
      <c r="G2160" s="34"/>
      <c r="H2160" s="34"/>
      <c r="I2160" s="34"/>
      <c r="J2160" s="34"/>
      <c r="K2160" s="34"/>
      <c r="L2160" s="34"/>
      <c r="M2160" s="34"/>
      <c r="N2160" s="34"/>
      <c r="O2160" s="34"/>
      <c r="P2160" s="34"/>
      <c r="Q2160" s="34"/>
      <c r="R2160" s="34"/>
      <c r="S2160" s="34"/>
      <c r="T2160" s="34"/>
      <c r="U2160" s="34"/>
      <c r="V2160" s="34"/>
      <c r="W2160" s="34"/>
      <c r="X2160" s="34"/>
      <c r="Y2160" s="34"/>
      <c r="Z2160" s="34"/>
      <c r="AA2160" s="34"/>
      <c r="AB2160" s="34"/>
    </row>
    <row r="2161" spans="1:28">
      <c r="A2161" s="34"/>
      <c r="B2161" s="34"/>
      <c r="C2161" s="34"/>
      <c r="D2161" s="34"/>
      <c r="E2161" s="34"/>
      <c r="F2161" s="34"/>
      <c r="G2161" s="34"/>
      <c r="H2161" s="34"/>
      <c r="I2161" s="34"/>
      <c r="J2161" s="34"/>
      <c r="K2161" s="34"/>
      <c r="L2161" s="34"/>
      <c r="M2161" s="34"/>
      <c r="N2161" s="34"/>
      <c r="O2161" s="34"/>
      <c r="P2161" s="34"/>
      <c r="Q2161" s="34"/>
      <c r="R2161" s="34"/>
      <c r="S2161" s="34"/>
      <c r="T2161" s="34"/>
      <c r="U2161" s="34"/>
      <c r="V2161" s="34"/>
      <c r="W2161" s="34"/>
      <c r="X2161" s="34"/>
      <c r="Y2161" s="34"/>
      <c r="Z2161" s="34"/>
      <c r="AA2161" s="34"/>
      <c r="AB2161" s="34"/>
    </row>
    <row r="2162" spans="1:28">
      <c r="A2162" s="34"/>
      <c r="B2162" s="34"/>
      <c r="C2162" s="34"/>
      <c r="D2162" s="34"/>
      <c r="E2162" s="34"/>
      <c r="F2162" s="34"/>
      <c r="G2162" s="34"/>
      <c r="H2162" s="34"/>
      <c r="I2162" s="34"/>
      <c r="J2162" s="34"/>
      <c r="K2162" s="34"/>
      <c r="L2162" s="34"/>
      <c r="M2162" s="34"/>
      <c r="N2162" s="34"/>
      <c r="O2162" s="34"/>
      <c r="P2162" s="34"/>
      <c r="Q2162" s="34"/>
      <c r="R2162" s="34"/>
      <c r="S2162" s="34"/>
      <c r="T2162" s="34"/>
      <c r="U2162" s="34"/>
      <c r="V2162" s="34"/>
      <c r="W2162" s="34"/>
      <c r="X2162" s="34"/>
      <c r="Y2162" s="34"/>
      <c r="Z2162" s="34"/>
      <c r="AA2162" s="34"/>
      <c r="AB2162" s="34"/>
    </row>
    <row r="2163" spans="1:28">
      <c r="A2163" s="34"/>
      <c r="B2163" s="34"/>
      <c r="C2163" s="34"/>
      <c r="D2163" s="34"/>
      <c r="E2163" s="34"/>
      <c r="F2163" s="34"/>
      <c r="G2163" s="34"/>
      <c r="H2163" s="34"/>
      <c r="I2163" s="34"/>
      <c r="J2163" s="34"/>
      <c r="K2163" s="34"/>
      <c r="L2163" s="34"/>
      <c r="M2163" s="34"/>
      <c r="N2163" s="34"/>
      <c r="O2163" s="34"/>
      <c r="P2163" s="34"/>
      <c r="Q2163" s="34"/>
      <c r="R2163" s="34"/>
      <c r="S2163" s="34"/>
      <c r="T2163" s="34"/>
      <c r="U2163" s="34"/>
      <c r="V2163" s="34"/>
      <c r="W2163" s="34"/>
      <c r="X2163" s="34"/>
      <c r="Y2163" s="34"/>
      <c r="Z2163" s="34"/>
      <c r="AA2163" s="34"/>
      <c r="AB2163" s="34"/>
    </row>
    <row r="2164" spans="1:28">
      <c r="A2164" s="34"/>
      <c r="B2164" s="34"/>
      <c r="C2164" s="34"/>
      <c r="D2164" s="34"/>
      <c r="E2164" s="34"/>
      <c r="F2164" s="34"/>
      <c r="G2164" s="34"/>
      <c r="H2164" s="34"/>
      <c r="I2164" s="34"/>
      <c r="J2164" s="34"/>
      <c r="K2164" s="34"/>
      <c r="L2164" s="34"/>
      <c r="M2164" s="34"/>
      <c r="N2164" s="34"/>
      <c r="O2164" s="34"/>
      <c r="P2164" s="34"/>
      <c r="Q2164" s="34"/>
      <c r="R2164" s="34"/>
      <c r="S2164" s="34"/>
      <c r="T2164" s="34"/>
      <c r="U2164" s="34"/>
      <c r="V2164" s="34"/>
      <c r="W2164" s="34"/>
      <c r="X2164" s="34"/>
      <c r="Y2164" s="34"/>
      <c r="Z2164" s="34"/>
      <c r="AA2164" s="34"/>
      <c r="AB2164" s="34"/>
    </row>
    <row r="2165" spans="1:28">
      <c r="A2165" s="34"/>
      <c r="B2165" s="34"/>
      <c r="C2165" s="34"/>
      <c r="D2165" s="34"/>
      <c r="E2165" s="34"/>
      <c r="F2165" s="34"/>
      <c r="G2165" s="34"/>
      <c r="H2165" s="34"/>
      <c r="I2165" s="34"/>
      <c r="J2165" s="34"/>
      <c r="K2165" s="34"/>
      <c r="L2165" s="34"/>
      <c r="M2165" s="34"/>
      <c r="N2165" s="34"/>
      <c r="O2165" s="34"/>
      <c r="P2165" s="34"/>
      <c r="Q2165" s="34"/>
      <c r="R2165" s="34"/>
      <c r="S2165" s="34"/>
      <c r="T2165" s="34"/>
      <c r="U2165" s="34"/>
      <c r="V2165" s="34"/>
      <c r="W2165" s="34"/>
      <c r="X2165" s="34"/>
      <c r="Y2165" s="34"/>
      <c r="Z2165" s="34"/>
      <c r="AA2165" s="34"/>
      <c r="AB2165" s="34"/>
    </row>
    <row r="2166" spans="1:28">
      <c r="A2166" s="34"/>
      <c r="B2166" s="34"/>
      <c r="C2166" s="34"/>
      <c r="D2166" s="34"/>
      <c r="E2166" s="34"/>
      <c r="F2166" s="34"/>
      <c r="G2166" s="34"/>
      <c r="H2166" s="34"/>
      <c r="I2166" s="34"/>
      <c r="J2166" s="34"/>
      <c r="K2166" s="34"/>
      <c r="L2166" s="34"/>
      <c r="M2166" s="34"/>
      <c r="N2166" s="34"/>
      <c r="O2166" s="34"/>
      <c r="P2166" s="34"/>
      <c r="Q2166" s="34"/>
      <c r="R2166" s="34"/>
      <c r="S2166" s="34"/>
      <c r="T2166" s="34"/>
      <c r="U2166" s="34"/>
      <c r="V2166" s="34"/>
      <c r="W2166" s="34"/>
      <c r="X2166" s="34"/>
      <c r="Y2166" s="34"/>
      <c r="Z2166" s="34"/>
      <c r="AA2166" s="34"/>
      <c r="AB2166" s="34"/>
    </row>
    <row r="2167" spans="1:28">
      <c r="A2167" s="34"/>
      <c r="B2167" s="34"/>
      <c r="C2167" s="34"/>
      <c r="D2167" s="34"/>
      <c r="E2167" s="34"/>
      <c r="F2167" s="34"/>
      <c r="G2167" s="34"/>
      <c r="H2167" s="34"/>
      <c r="I2167" s="34"/>
      <c r="J2167" s="34"/>
      <c r="K2167" s="34"/>
      <c r="L2167" s="34"/>
      <c r="M2167" s="34"/>
      <c r="N2167" s="34"/>
      <c r="O2167" s="34"/>
      <c r="P2167" s="34"/>
      <c r="Q2167" s="34"/>
      <c r="R2167" s="34"/>
      <c r="S2167" s="34"/>
      <c r="T2167" s="34"/>
      <c r="U2167" s="34"/>
      <c r="V2167" s="34"/>
      <c r="W2167" s="34"/>
      <c r="X2167" s="34"/>
      <c r="Y2167" s="34"/>
      <c r="Z2167" s="34"/>
      <c r="AA2167" s="34"/>
      <c r="AB2167" s="34"/>
    </row>
    <row r="2168" spans="1:28">
      <c r="A2168" s="34"/>
      <c r="B2168" s="34"/>
      <c r="C2168" s="34"/>
      <c r="D2168" s="34"/>
      <c r="E2168" s="34"/>
      <c r="F2168" s="34"/>
      <c r="G2168" s="34"/>
      <c r="H2168" s="34"/>
      <c r="I2168" s="34"/>
      <c r="J2168" s="34"/>
      <c r="K2168" s="34"/>
      <c r="L2168" s="34"/>
      <c r="M2168" s="34"/>
      <c r="N2168" s="34"/>
      <c r="O2168" s="34"/>
      <c r="P2168" s="34"/>
      <c r="Q2168" s="34"/>
      <c r="R2168" s="34"/>
      <c r="S2168" s="34"/>
      <c r="T2168" s="34"/>
      <c r="U2168" s="34"/>
      <c r="V2168" s="34"/>
      <c r="W2168" s="34"/>
      <c r="X2168" s="34"/>
      <c r="Y2168" s="34"/>
      <c r="Z2168" s="34"/>
      <c r="AA2168" s="34"/>
      <c r="AB2168" s="34"/>
    </row>
    <row r="2169" spans="1:28">
      <c r="A2169" s="34"/>
      <c r="B2169" s="34"/>
      <c r="C2169" s="34"/>
      <c r="D2169" s="34"/>
      <c r="E2169" s="34"/>
      <c r="F2169" s="34"/>
      <c r="G2169" s="34"/>
      <c r="H2169" s="34"/>
      <c r="I2169" s="34"/>
      <c r="J2169" s="34"/>
      <c r="K2169" s="34"/>
      <c r="L2169" s="34"/>
      <c r="M2169" s="34"/>
      <c r="N2169" s="34"/>
      <c r="O2169" s="34"/>
      <c r="P2169" s="34"/>
      <c r="Q2169" s="34"/>
      <c r="R2169" s="34"/>
      <c r="S2169" s="34"/>
      <c r="T2169" s="34"/>
      <c r="U2169" s="34"/>
      <c r="V2169" s="34"/>
      <c r="W2169" s="34"/>
      <c r="X2169" s="34"/>
      <c r="Y2169" s="34"/>
      <c r="Z2169" s="34"/>
      <c r="AA2169" s="34"/>
      <c r="AB2169" s="34"/>
    </row>
    <row r="2170" spans="1:28">
      <c r="A2170" s="34"/>
      <c r="B2170" s="34"/>
      <c r="C2170" s="34"/>
      <c r="D2170" s="34"/>
      <c r="E2170" s="34"/>
      <c r="F2170" s="34"/>
      <c r="G2170" s="34"/>
      <c r="H2170" s="34"/>
      <c r="I2170" s="34"/>
      <c r="J2170" s="34"/>
      <c r="K2170" s="34"/>
      <c r="L2170" s="34"/>
      <c r="M2170" s="34"/>
      <c r="N2170" s="34"/>
      <c r="O2170" s="34"/>
      <c r="P2170" s="34"/>
      <c r="Q2170" s="34"/>
      <c r="R2170" s="34"/>
      <c r="S2170" s="34"/>
      <c r="T2170" s="34"/>
      <c r="U2170" s="34"/>
      <c r="V2170" s="34"/>
      <c r="W2170" s="34"/>
      <c r="X2170" s="34"/>
      <c r="Y2170" s="34"/>
      <c r="Z2170" s="34"/>
      <c r="AA2170" s="34"/>
      <c r="AB2170" s="34"/>
    </row>
    <row r="2171" spans="1:28">
      <c r="A2171" s="34"/>
      <c r="B2171" s="34"/>
      <c r="C2171" s="34"/>
      <c r="D2171" s="34"/>
      <c r="E2171" s="34"/>
      <c r="F2171" s="34"/>
      <c r="G2171" s="34"/>
      <c r="H2171" s="34"/>
      <c r="I2171" s="34"/>
      <c r="J2171" s="34"/>
      <c r="K2171" s="34"/>
      <c r="L2171" s="34"/>
      <c r="M2171" s="34"/>
      <c r="N2171" s="34"/>
      <c r="O2171" s="34"/>
      <c r="P2171" s="34"/>
      <c r="Q2171" s="34"/>
      <c r="R2171" s="34"/>
      <c r="S2171" s="34"/>
      <c r="T2171" s="34"/>
      <c r="U2171" s="34"/>
      <c r="V2171" s="34"/>
      <c r="W2171" s="34"/>
      <c r="X2171" s="34"/>
      <c r="Y2171" s="34"/>
      <c r="Z2171" s="34"/>
      <c r="AA2171" s="34"/>
      <c r="AB2171" s="34"/>
    </row>
    <row r="2172" spans="1:28">
      <c r="A2172" s="34"/>
      <c r="B2172" s="34"/>
      <c r="C2172" s="34"/>
      <c r="D2172" s="34"/>
      <c r="E2172" s="34"/>
      <c r="F2172" s="34"/>
      <c r="G2172" s="34"/>
      <c r="H2172" s="34"/>
      <c r="I2172" s="34"/>
      <c r="J2172" s="34"/>
      <c r="K2172" s="34"/>
      <c r="L2172" s="34"/>
      <c r="M2172" s="34"/>
      <c r="N2172" s="34"/>
      <c r="O2172" s="34"/>
      <c r="P2172" s="34"/>
      <c r="Q2172" s="34"/>
      <c r="R2172" s="34"/>
      <c r="S2172" s="34"/>
      <c r="T2172" s="34"/>
      <c r="U2172" s="34"/>
      <c r="V2172" s="34"/>
      <c r="W2172" s="34"/>
      <c r="X2172" s="34"/>
      <c r="Y2172" s="34"/>
      <c r="Z2172" s="34"/>
      <c r="AA2172" s="34"/>
      <c r="AB2172" s="34"/>
    </row>
    <row r="2173" spans="1:28">
      <c r="A2173" s="34"/>
      <c r="B2173" s="34"/>
      <c r="C2173" s="34"/>
      <c r="D2173" s="34"/>
      <c r="E2173" s="34"/>
      <c r="F2173" s="34"/>
      <c r="G2173" s="34"/>
      <c r="H2173" s="34"/>
      <c r="I2173" s="34"/>
      <c r="J2173" s="34"/>
      <c r="K2173" s="34"/>
      <c r="L2173" s="34"/>
      <c r="M2173" s="34"/>
      <c r="N2173" s="34"/>
      <c r="O2173" s="34"/>
      <c r="P2173" s="34"/>
      <c r="Q2173" s="34"/>
      <c r="R2173" s="34"/>
      <c r="S2173" s="34"/>
      <c r="T2173" s="34"/>
      <c r="U2173" s="34"/>
      <c r="V2173" s="34"/>
      <c r="W2173" s="34"/>
      <c r="X2173" s="34"/>
      <c r="Y2173" s="34"/>
      <c r="Z2173" s="34"/>
      <c r="AA2173" s="34"/>
      <c r="AB2173" s="34"/>
    </row>
    <row r="2174" spans="1:28">
      <c r="A2174" s="34"/>
      <c r="B2174" s="34"/>
      <c r="C2174" s="34"/>
      <c r="D2174" s="34"/>
      <c r="E2174" s="34"/>
      <c r="F2174" s="34"/>
      <c r="G2174" s="34"/>
      <c r="H2174" s="34"/>
      <c r="I2174" s="34"/>
      <c r="J2174" s="34"/>
      <c r="K2174" s="34"/>
      <c r="L2174" s="34"/>
      <c r="M2174" s="34"/>
      <c r="N2174" s="34"/>
      <c r="O2174" s="34"/>
      <c r="P2174" s="34"/>
      <c r="Q2174" s="34"/>
      <c r="R2174" s="34"/>
      <c r="S2174" s="34"/>
      <c r="T2174" s="34"/>
      <c r="U2174" s="34"/>
      <c r="V2174" s="34"/>
      <c r="W2174" s="34"/>
      <c r="X2174" s="34"/>
      <c r="Y2174" s="34"/>
      <c r="Z2174" s="34"/>
      <c r="AA2174" s="34"/>
      <c r="AB2174" s="34"/>
    </row>
    <row r="2175" spans="1:28">
      <c r="A2175" s="34"/>
      <c r="B2175" s="34"/>
      <c r="C2175" s="34"/>
      <c r="D2175" s="34"/>
      <c r="E2175" s="34"/>
      <c r="F2175" s="34"/>
      <c r="G2175" s="34"/>
      <c r="H2175" s="34"/>
      <c r="I2175" s="34"/>
      <c r="J2175" s="34"/>
      <c r="K2175" s="34"/>
      <c r="L2175" s="34"/>
      <c r="M2175" s="34"/>
      <c r="N2175" s="34"/>
      <c r="O2175" s="34"/>
      <c r="P2175" s="34"/>
      <c r="Q2175" s="34"/>
      <c r="R2175" s="34"/>
      <c r="S2175" s="34"/>
      <c r="T2175" s="34"/>
      <c r="U2175" s="34"/>
      <c r="V2175" s="34"/>
      <c r="W2175" s="34"/>
      <c r="X2175" s="34"/>
      <c r="Y2175" s="34"/>
      <c r="Z2175" s="34"/>
      <c r="AA2175" s="34"/>
      <c r="AB2175" s="34"/>
    </row>
    <row r="2176" spans="1:28">
      <c r="A2176" s="34"/>
      <c r="B2176" s="34"/>
      <c r="C2176" s="34"/>
      <c r="D2176" s="34"/>
      <c r="E2176" s="34"/>
      <c r="F2176" s="34"/>
      <c r="G2176" s="34"/>
      <c r="H2176" s="34"/>
      <c r="I2176" s="34"/>
      <c r="J2176" s="34"/>
      <c r="K2176" s="34"/>
      <c r="L2176" s="34"/>
      <c r="M2176" s="34"/>
      <c r="N2176" s="34"/>
      <c r="O2176" s="34"/>
      <c r="P2176" s="34"/>
      <c r="Q2176" s="34"/>
      <c r="R2176" s="34"/>
      <c r="S2176" s="34"/>
      <c r="T2176" s="34"/>
      <c r="U2176" s="34"/>
      <c r="V2176" s="34"/>
      <c r="W2176" s="34"/>
      <c r="X2176" s="34"/>
      <c r="Y2176" s="34"/>
      <c r="Z2176" s="34"/>
      <c r="AA2176" s="34"/>
      <c r="AB2176" s="34"/>
    </row>
    <row r="2177" spans="1:28">
      <c r="A2177" s="34"/>
      <c r="B2177" s="34"/>
      <c r="C2177" s="34"/>
      <c r="D2177" s="34"/>
      <c r="E2177" s="34"/>
      <c r="F2177" s="34"/>
      <c r="G2177" s="34"/>
      <c r="H2177" s="34"/>
      <c r="I2177" s="34"/>
      <c r="J2177" s="34"/>
      <c r="K2177" s="34"/>
      <c r="L2177" s="34"/>
      <c r="M2177" s="34"/>
      <c r="N2177" s="34"/>
      <c r="O2177" s="34"/>
      <c r="P2177" s="34"/>
      <c r="Q2177" s="34"/>
      <c r="R2177" s="34"/>
      <c r="S2177" s="34"/>
      <c r="T2177" s="34"/>
      <c r="U2177" s="34"/>
      <c r="V2177" s="34"/>
      <c r="W2177" s="34"/>
      <c r="X2177" s="34"/>
      <c r="Y2177" s="34"/>
      <c r="Z2177" s="34"/>
      <c r="AA2177" s="34"/>
      <c r="AB2177" s="34"/>
    </row>
    <row r="2178" spans="1:28">
      <c r="A2178" s="34"/>
      <c r="B2178" s="34"/>
      <c r="C2178" s="34"/>
      <c r="D2178" s="34"/>
      <c r="E2178" s="34"/>
      <c r="F2178" s="34"/>
      <c r="G2178" s="34"/>
      <c r="H2178" s="34"/>
      <c r="I2178" s="34"/>
      <c r="J2178" s="34"/>
      <c r="K2178" s="34"/>
      <c r="L2178" s="34"/>
      <c r="M2178" s="34"/>
      <c r="N2178" s="34"/>
      <c r="O2178" s="34"/>
      <c r="P2178" s="34"/>
      <c r="Q2178" s="34"/>
      <c r="R2178" s="34"/>
      <c r="S2178" s="34"/>
      <c r="T2178" s="34"/>
      <c r="U2178" s="34"/>
      <c r="V2178" s="34"/>
      <c r="W2178" s="34"/>
      <c r="X2178" s="34"/>
      <c r="Y2178" s="34"/>
      <c r="Z2178" s="34"/>
      <c r="AA2178" s="34"/>
      <c r="AB2178" s="34"/>
    </row>
    <row r="2179" spans="1:28">
      <c r="A2179" s="34"/>
      <c r="B2179" s="34"/>
      <c r="C2179" s="34"/>
      <c r="D2179" s="34"/>
      <c r="E2179" s="34"/>
      <c r="F2179" s="34"/>
      <c r="G2179" s="34"/>
      <c r="H2179" s="34"/>
      <c r="I2179" s="34"/>
      <c r="J2179" s="34"/>
      <c r="K2179" s="34"/>
      <c r="L2179" s="34"/>
      <c r="M2179" s="34"/>
      <c r="N2179" s="34"/>
      <c r="O2179" s="34"/>
      <c r="P2179" s="34"/>
      <c r="Q2179" s="34"/>
      <c r="R2179" s="34"/>
      <c r="S2179" s="34"/>
      <c r="T2179" s="34"/>
      <c r="U2179" s="34"/>
      <c r="V2179" s="34"/>
      <c r="W2179" s="34"/>
      <c r="X2179" s="34"/>
      <c r="Y2179" s="34"/>
      <c r="Z2179" s="34"/>
      <c r="AA2179" s="34"/>
      <c r="AB2179" s="34"/>
    </row>
    <row r="2180" spans="1:28">
      <c r="A2180" s="34"/>
      <c r="B2180" s="34"/>
      <c r="C2180" s="34"/>
      <c r="D2180" s="34"/>
      <c r="E2180" s="34"/>
      <c r="F2180" s="34"/>
      <c r="G2180" s="34"/>
      <c r="H2180" s="34"/>
      <c r="I2180" s="34"/>
      <c r="J2180" s="34"/>
      <c r="K2180" s="34"/>
      <c r="L2180" s="34"/>
      <c r="M2180" s="34"/>
      <c r="N2180" s="34"/>
      <c r="O2180" s="34"/>
      <c r="P2180" s="34"/>
      <c r="Q2180" s="34"/>
      <c r="R2180" s="34"/>
      <c r="S2180" s="34"/>
      <c r="T2180" s="34"/>
      <c r="U2180" s="34"/>
      <c r="V2180" s="34"/>
      <c r="W2180" s="34"/>
      <c r="X2180" s="34"/>
      <c r="Y2180" s="34"/>
      <c r="Z2180" s="34"/>
      <c r="AA2180" s="34"/>
      <c r="AB2180" s="34"/>
    </row>
    <row r="2181" spans="1:28">
      <c r="A2181" s="34"/>
      <c r="B2181" s="34"/>
      <c r="C2181" s="34"/>
      <c r="D2181" s="34"/>
      <c r="E2181" s="34"/>
      <c r="F2181" s="34"/>
      <c r="G2181" s="34"/>
      <c r="H2181" s="34"/>
      <c r="I2181" s="34"/>
      <c r="J2181" s="34"/>
      <c r="K2181" s="34"/>
      <c r="L2181" s="34"/>
      <c r="M2181" s="34"/>
      <c r="N2181" s="34"/>
      <c r="O2181" s="34"/>
      <c r="P2181" s="34"/>
      <c r="Q2181" s="34"/>
      <c r="R2181" s="34"/>
      <c r="S2181" s="34"/>
      <c r="T2181" s="34"/>
      <c r="U2181" s="34"/>
      <c r="V2181" s="34"/>
      <c r="W2181" s="34"/>
      <c r="X2181" s="34"/>
      <c r="Y2181" s="34"/>
      <c r="Z2181" s="34"/>
      <c r="AA2181" s="34"/>
      <c r="AB2181" s="34"/>
    </row>
    <row r="2182" spans="1:28">
      <c r="A2182" s="34"/>
      <c r="B2182" s="34"/>
      <c r="C2182" s="34"/>
      <c r="D2182" s="34"/>
      <c r="E2182" s="34"/>
      <c r="F2182" s="34"/>
      <c r="G2182" s="34"/>
      <c r="H2182" s="34"/>
      <c r="I2182" s="34"/>
      <c r="J2182" s="34"/>
      <c r="K2182" s="34"/>
      <c r="L2182" s="34"/>
      <c r="M2182" s="34"/>
      <c r="N2182" s="34"/>
      <c r="O2182" s="34"/>
      <c r="P2182" s="34"/>
      <c r="Q2182" s="34"/>
      <c r="R2182" s="34"/>
      <c r="S2182" s="34"/>
      <c r="T2182" s="34"/>
      <c r="U2182" s="34"/>
      <c r="V2182" s="34"/>
      <c r="W2182" s="34"/>
      <c r="X2182" s="34"/>
      <c r="Y2182" s="34"/>
      <c r="Z2182" s="34"/>
      <c r="AA2182" s="34"/>
      <c r="AB2182" s="34"/>
    </row>
    <row r="2183" spans="1:28">
      <c r="A2183" s="34"/>
      <c r="B2183" s="34"/>
      <c r="C2183" s="34"/>
      <c r="D2183" s="34"/>
      <c r="E2183" s="34"/>
      <c r="F2183" s="34"/>
      <c r="G2183" s="34"/>
      <c r="H2183" s="34"/>
      <c r="I2183" s="34"/>
      <c r="J2183" s="34"/>
      <c r="K2183" s="34"/>
      <c r="L2183" s="34"/>
      <c r="M2183" s="34"/>
      <c r="N2183" s="34"/>
      <c r="O2183" s="34"/>
      <c r="P2183" s="34"/>
      <c r="Q2183" s="34"/>
      <c r="R2183" s="34"/>
      <c r="S2183" s="34"/>
      <c r="T2183" s="34"/>
      <c r="U2183" s="34"/>
      <c r="V2183" s="34"/>
      <c r="W2183" s="34"/>
      <c r="X2183" s="34"/>
      <c r="Y2183" s="34"/>
      <c r="Z2183" s="34"/>
      <c r="AA2183" s="34"/>
      <c r="AB2183" s="34"/>
    </row>
    <row r="2184" spans="1:28">
      <c r="A2184" s="34"/>
      <c r="B2184" s="34"/>
      <c r="C2184" s="34"/>
      <c r="D2184" s="34"/>
      <c r="E2184" s="34"/>
      <c r="F2184" s="34"/>
      <c r="G2184" s="34"/>
      <c r="H2184" s="34"/>
      <c r="I2184" s="34"/>
      <c r="J2184" s="34"/>
      <c r="K2184" s="34"/>
      <c r="L2184" s="34"/>
      <c r="M2184" s="34"/>
      <c r="N2184" s="34"/>
      <c r="O2184" s="34"/>
      <c r="P2184" s="34"/>
      <c r="Q2184" s="34"/>
      <c r="R2184" s="34"/>
      <c r="S2184" s="34"/>
      <c r="T2184" s="34"/>
      <c r="U2184" s="34"/>
      <c r="V2184" s="34"/>
      <c r="W2184" s="34"/>
      <c r="X2184" s="34"/>
      <c r="Y2184" s="34"/>
      <c r="Z2184" s="34"/>
      <c r="AA2184" s="34"/>
      <c r="AB2184" s="34"/>
    </row>
    <row r="2185" spans="1:28">
      <c r="A2185" s="34"/>
      <c r="B2185" s="34"/>
      <c r="C2185" s="34"/>
      <c r="D2185" s="34"/>
      <c r="E2185" s="34"/>
      <c r="F2185" s="34"/>
      <c r="G2185" s="34"/>
      <c r="H2185" s="34"/>
      <c r="I2185" s="34"/>
      <c r="J2185" s="34"/>
      <c r="K2185" s="34"/>
      <c r="L2185" s="34"/>
      <c r="M2185" s="34"/>
      <c r="N2185" s="34"/>
      <c r="O2185" s="34"/>
      <c r="P2185" s="34"/>
      <c r="Q2185" s="34"/>
      <c r="R2185" s="34"/>
      <c r="S2185" s="34"/>
      <c r="T2185" s="34"/>
      <c r="U2185" s="34"/>
      <c r="V2185" s="34"/>
      <c r="W2185" s="34"/>
      <c r="X2185" s="34"/>
      <c r="Y2185" s="34"/>
      <c r="Z2185" s="34"/>
      <c r="AA2185" s="34"/>
      <c r="AB2185" s="34"/>
    </row>
    <row r="2186" spans="1:28">
      <c r="A2186" s="34"/>
      <c r="B2186" s="34"/>
      <c r="C2186" s="34"/>
      <c r="D2186" s="34"/>
      <c r="E2186" s="34"/>
      <c r="F2186" s="34"/>
      <c r="G2186" s="34"/>
      <c r="H2186" s="34"/>
      <c r="I2186" s="34"/>
      <c r="J2186" s="34"/>
      <c r="K2186" s="34"/>
      <c r="L2186" s="34"/>
      <c r="M2186" s="34"/>
      <c r="N2186" s="34"/>
      <c r="O2186" s="34"/>
      <c r="P2186" s="34"/>
      <c r="Q2186" s="34"/>
      <c r="R2186" s="34"/>
      <c r="S2186" s="34"/>
      <c r="T2186" s="34"/>
      <c r="U2186" s="34"/>
      <c r="V2186" s="34"/>
      <c r="W2186" s="34"/>
      <c r="X2186" s="34"/>
      <c r="Y2186" s="34"/>
      <c r="Z2186" s="34"/>
      <c r="AA2186" s="34"/>
      <c r="AB2186" s="34"/>
    </row>
    <row r="2187" spans="1:28">
      <c r="A2187" s="34"/>
      <c r="B2187" s="34"/>
      <c r="C2187" s="34"/>
      <c r="D2187" s="34"/>
      <c r="E2187" s="34"/>
      <c r="F2187" s="34"/>
      <c r="G2187" s="34"/>
      <c r="H2187" s="34"/>
      <c r="I2187" s="34"/>
      <c r="J2187" s="34"/>
      <c r="K2187" s="34"/>
      <c r="L2187" s="34"/>
      <c r="M2187" s="34"/>
      <c r="N2187" s="34"/>
      <c r="O2187" s="34"/>
      <c r="P2187" s="34"/>
      <c r="Q2187" s="34"/>
      <c r="R2187" s="34"/>
      <c r="S2187" s="34"/>
      <c r="T2187" s="34"/>
      <c r="U2187" s="34"/>
      <c r="V2187" s="34"/>
      <c r="W2187" s="34"/>
      <c r="X2187" s="34"/>
      <c r="Y2187" s="34"/>
      <c r="Z2187" s="34"/>
      <c r="AA2187" s="34"/>
      <c r="AB2187" s="34"/>
    </row>
    <row r="2188" spans="1:28">
      <c r="A2188" s="34"/>
      <c r="B2188" s="34"/>
      <c r="C2188" s="34"/>
      <c r="D2188" s="34"/>
      <c r="E2188" s="34"/>
      <c r="F2188" s="34"/>
      <c r="G2188" s="34"/>
      <c r="H2188" s="34"/>
      <c r="I2188" s="34"/>
      <c r="J2188" s="34"/>
      <c r="K2188" s="34"/>
      <c r="L2188" s="34"/>
      <c r="M2188" s="34"/>
      <c r="N2188" s="34"/>
      <c r="O2188" s="34"/>
      <c r="P2188" s="34"/>
      <c r="Q2188" s="34"/>
      <c r="R2188" s="34"/>
      <c r="S2188" s="34"/>
      <c r="T2188" s="34"/>
      <c r="U2188" s="34"/>
      <c r="V2188" s="34"/>
      <c r="W2188" s="34"/>
      <c r="X2188" s="34"/>
      <c r="Y2188" s="34"/>
      <c r="Z2188" s="34"/>
      <c r="AA2188" s="34"/>
      <c r="AB2188" s="34"/>
    </row>
    <row r="2189" spans="1:28">
      <c r="A2189" s="34"/>
      <c r="B2189" s="34"/>
      <c r="C2189" s="34"/>
      <c r="D2189" s="34"/>
      <c r="E2189" s="34"/>
      <c r="F2189" s="34"/>
      <c r="G2189" s="34"/>
      <c r="H2189" s="34"/>
      <c r="I2189" s="34"/>
      <c r="J2189" s="34"/>
      <c r="K2189" s="34"/>
      <c r="L2189" s="34"/>
      <c r="M2189" s="34"/>
      <c r="N2189" s="34"/>
      <c r="O2189" s="34"/>
      <c r="P2189" s="34"/>
      <c r="Q2189" s="34"/>
      <c r="R2189" s="34"/>
      <c r="S2189" s="34"/>
      <c r="T2189" s="34"/>
      <c r="U2189" s="34"/>
      <c r="V2189" s="34"/>
      <c r="W2189" s="34"/>
      <c r="X2189" s="34"/>
      <c r="Y2189" s="34"/>
      <c r="Z2189" s="34"/>
      <c r="AA2189" s="34"/>
      <c r="AB2189" s="34"/>
    </row>
    <row r="2190" spans="1:28">
      <c r="A2190" s="34"/>
      <c r="B2190" s="34"/>
      <c r="C2190" s="34"/>
      <c r="D2190" s="34"/>
      <c r="E2190" s="34"/>
      <c r="F2190" s="34"/>
      <c r="G2190" s="34"/>
      <c r="H2190" s="34"/>
      <c r="I2190" s="34"/>
      <c r="J2190" s="34"/>
      <c r="K2190" s="34"/>
      <c r="L2190" s="34"/>
      <c r="M2190" s="34"/>
      <c r="N2190" s="34"/>
      <c r="O2190" s="34"/>
      <c r="P2190" s="34"/>
      <c r="Q2190" s="34"/>
      <c r="R2190" s="34"/>
      <c r="S2190" s="34"/>
      <c r="T2190" s="34"/>
      <c r="U2190" s="34"/>
      <c r="V2190" s="34"/>
      <c r="W2190" s="34"/>
      <c r="X2190" s="34"/>
      <c r="Y2190" s="34"/>
      <c r="Z2190" s="34"/>
      <c r="AA2190" s="34"/>
      <c r="AB2190" s="34"/>
    </row>
    <row r="2191" spans="1:28">
      <c r="A2191" s="34"/>
      <c r="B2191" s="34"/>
      <c r="C2191" s="34"/>
      <c r="D2191" s="34"/>
      <c r="E2191" s="34"/>
      <c r="F2191" s="34"/>
      <c r="G2191" s="34"/>
      <c r="H2191" s="34"/>
      <c r="I2191" s="34"/>
      <c r="J2191" s="34"/>
      <c r="K2191" s="34"/>
      <c r="L2191" s="34"/>
      <c r="M2191" s="34"/>
      <c r="N2191" s="34"/>
      <c r="O2191" s="34"/>
      <c r="P2191" s="34"/>
      <c r="Q2191" s="34"/>
      <c r="R2191" s="34"/>
      <c r="S2191" s="34"/>
      <c r="T2191" s="34"/>
      <c r="U2191" s="34"/>
      <c r="V2191" s="34"/>
      <c r="W2191" s="34"/>
      <c r="X2191" s="34"/>
      <c r="Y2191" s="34"/>
      <c r="Z2191" s="34"/>
      <c r="AA2191" s="34"/>
      <c r="AB2191" s="34"/>
    </row>
    <row r="2192" spans="1:28">
      <c r="A2192" s="34"/>
      <c r="B2192" s="34"/>
      <c r="C2192" s="34"/>
      <c r="D2192" s="34"/>
      <c r="E2192" s="34"/>
      <c r="F2192" s="34"/>
      <c r="G2192" s="34"/>
      <c r="H2192" s="34"/>
      <c r="I2192" s="34"/>
      <c r="J2192" s="34"/>
      <c r="K2192" s="34"/>
      <c r="L2192" s="34"/>
      <c r="M2192" s="34"/>
      <c r="N2192" s="34"/>
      <c r="O2192" s="34"/>
      <c r="P2192" s="34"/>
      <c r="Q2192" s="34"/>
      <c r="R2192" s="34"/>
      <c r="S2192" s="34"/>
      <c r="T2192" s="34"/>
      <c r="U2192" s="34"/>
      <c r="V2192" s="34"/>
      <c r="W2192" s="34"/>
      <c r="X2192" s="34"/>
      <c r="Y2192" s="34"/>
      <c r="Z2192" s="34"/>
      <c r="AA2192" s="34"/>
      <c r="AB2192" s="34"/>
    </row>
    <row r="2193" spans="1:28">
      <c r="A2193" s="34"/>
      <c r="B2193" s="34"/>
      <c r="C2193" s="34"/>
      <c r="D2193" s="34"/>
      <c r="E2193" s="34"/>
      <c r="F2193" s="34"/>
      <c r="G2193" s="34"/>
      <c r="H2193" s="34"/>
      <c r="I2193" s="34"/>
      <c r="J2193" s="34"/>
      <c r="K2193" s="34"/>
      <c r="L2193" s="34"/>
      <c r="M2193" s="34"/>
      <c r="N2193" s="34"/>
      <c r="O2193" s="34"/>
      <c r="P2193" s="34"/>
      <c r="Q2193" s="34"/>
      <c r="R2193" s="34"/>
      <c r="S2193" s="34"/>
      <c r="T2193" s="34"/>
      <c r="U2193" s="34"/>
      <c r="V2193" s="34"/>
      <c r="W2193" s="34"/>
      <c r="X2193" s="34"/>
      <c r="Y2193" s="34"/>
      <c r="Z2193" s="34"/>
      <c r="AA2193" s="34"/>
      <c r="AB2193" s="34"/>
    </row>
    <row r="2194" spans="1:28">
      <c r="A2194" s="34"/>
      <c r="B2194" s="34"/>
      <c r="C2194" s="34"/>
      <c r="D2194" s="34"/>
      <c r="E2194" s="34"/>
      <c r="F2194" s="34"/>
      <c r="G2194" s="34"/>
      <c r="H2194" s="34"/>
      <c r="I2194" s="34"/>
      <c r="J2194" s="34"/>
      <c r="K2194" s="34"/>
      <c r="L2194" s="34"/>
      <c r="M2194" s="34"/>
      <c r="N2194" s="34"/>
      <c r="O2194" s="34"/>
      <c r="P2194" s="34"/>
      <c r="Q2194" s="34"/>
      <c r="R2194" s="34"/>
      <c r="S2194" s="34"/>
      <c r="T2194" s="34"/>
      <c r="U2194" s="34"/>
      <c r="V2194" s="34"/>
      <c r="W2194" s="34"/>
      <c r="X2194" s="34"/>
      <c r="Y2194" s="34"/>
      <c r="Z2194" s="34"/>
      <c r="AA2194" s="34"/>
      <c r="AB2194" s="34"/>
    </row>
    <row r="2195" spans="1:28">
      <c r="A2195" s="34"/>
      <c r="B2195" s="34"/>
      <c r="C2195" s="34"/>
      <c r="D2195" s="34"/>
      <c r="E2195" s="34"/>
      <c r="F2195" s="34"/>
      <c r="G2195" s="34"/>
      <c r="H2195" s="34"/>
      <c r="I2195" s="34"/>
      <c r="J2195" s="34"/>
      <c r="K2195" s="34"/>
      <c r="L2195" s="34"/>
      <c r="M2195" s="34"/>
      <c r="N2195" s="34"/>
      <c r="O2195" s="34"/>
      <c r="P2195" s="34"/>
      <c r="Q2195" s="34"/>
      <c r="R2195" s="34"/>
      <c r="S2195" s="34"/>
      <c r="T2195" s="34"/>
      <c r="U2195" s="34"/>
      <c r="V2195" s="34"/>
      <c r="W2195" s="34"/>
      <c r="X2195" s="34"/>
      <c r="Y2195" s="34"/>
      <c r="Z2195" s="34"/>
      <c r="AA2195" s="34"/>
      <c r="AB2195" s="34"/>
    </row>
    <row r="2196" spans="1:28">
      <c r="A2196" s="34"/>
      <c r="B2196" s="34"/>
      <c r="C2196" s="34"/>
      <c r="D2196" s="34"/>
      <c r="E2196" s="34"/>
      <c r="F2196" s="34"/>
      <c r="G2196" s="34"/>
      <c r="H2196" s="34"/>
      <c r="I2196" s="34"/>
      <c r="J2196" s="34"/>
      <c r="K2196" s="34"/>
      <c r="L2196" s="34"/>
      <c r="M2196" s="34"/>
      <c r="N2196" s="34"/>
      <c r="O2196" s="34"/>
      <c r="P2196" s="34"/>
      <c r="Q2196" s="34"/>
      <c r="R2196" s="34"/>
      <c r="S2196" s="34"/>
      <c r="T2196" s="34"/>
      <c r="U2196" s="34"/>
      <c r="V2196" s="34"/>
      <c r="W2196" s="34"/>
      <c r="X2196" s="34"/>
      <c r="Y2196" s="34"/>
      <c r="Z2196" s="34"/>
      <c r="AA2196" s="34"/>
      <c r="AB2196" s="34"/>
    </row>
    <row r="2197" spans="1:28">
      <c r="A2197" s="34"/>
      <c r="B2197" s="34"/>
      <c r="C2197" s="34"/>
      <c r="D2197" s="34"/>
      <c r="E2197" s="34"/>
      <c r="F2197" s="34"/>
      <c r="G2197" s="34"/>
      <c r="H2197" s="34"/>
      <c r="I2197" s="34"/>
      <c r="J2197" s="34"/>
      <c r="K2197" s="34"/>
      <c r="L2197" s="34"/>
      <c r="M2197" s="34"/>
      <c r="N2197" s="34"/>
      <c r="O2197" s="34"/>
      <c r="P2197" s="34"/>
      <c r="Q2197" s="34"/>
      <c r="R2197" s="34"/>
      <c r="S2197" s="34"/>
      <c r="T2197" s="34"/>
      <c r="U2197" s="34"/>
      <c r="V2197" s="34"/>
      <c r="W2197" s="34"/>
      <c r="X2197" s="34"/>
      <c r="Y2197" s="34"/>
      <c r="Z2197" s="34"/>
      <c r="AA2197" s="34"/>
      <c r="AB2197" s="34"/>
    </row>
    <row r="2198" spans="1:28">
      <c r="A2198" s="34"/>
      <c r="B2198" s="34"/>
      <c r="C2198" s="34"/>
      <c r="D2198" s="34"/>
      <c r="E2198" s="34"/>
      <c r="F2198" s="34"/>
      <c r="G2198" s="34"/>
      <c r="H2198" s="34"/>
      <c r="I2198" s="34"/>
      <c r="J2198" s="34"/>
      <c r="K2198" s="34"/>
      <c r="L2198" s="34"/>
      <c r="M2198" s="34"/>
      <c r="N2198" s="34"/>
      <c r="O2198" s="34"/>
      <c r="P2198" s="34"/>
      <c r="Q2198" s="34"/>
      <c r="R2198" s="34"/>
      <c r="S2198" s="34"/>
      <c r="T2198" s="34"/>
      <c r="U2198" s="34"/>
      <c r="V2198" s="34"/>
      <c r="W2198" s="34"/>
      <c r="X2198" s="34"/>
      <c r="Y2198" s="34"/>
      <c r="Z2198" s="34"/>
      <c r="AA2198" s="34"/>
      <c r="AB2198" s="34"/>
    </row>
    <row r="2199" spans="1:28">
      <c r="A2199" s="34"/>
      <c r="B2199" s="34"/>
      <c r="C2199" s="34"/>
      <c r="D2199" s="34"/>
      <c r="E2199" s="34"/>
      <c r="F2199" s="34"/>
      <c r="G2199" s="34"/>
      <c r="H2199" s="34"/>
      <c r="I2199" s="34"/>
      <c r="J2199" s="34"/>
      <c r="K2199" s="34"/>
      <c r="L2199" s="34"/>
      <c r="M2199" s="34"/>
      <c r="N2199" s="34"/>
      <c r="O2199" s="34"/>
      <c r="P2199" s="34"/>
      <c r="Q2199" s="34"/>
      <c r="R2199" s="34"/>
      <c r="S2199" s="34"/>
      <c r="T2199" s="34"/>
      <c r="U2199" s="34"/>
      <c r="V2199" s="34"/>
      <c r="W2199" s="34"/>
      <c r="X2199" s="34"/>
      <c r="Y2199" s="34"/>
      <c r="Z2199" s="34"/>
      <c r="AA2199" s="34"/>
      <c r="AB2199" s="34"/>
    </row>
    <row r="2200" spans="1:28">
      <c r="A2200" s="34"/>
      <c r="B2200" s="34"/>
      <c r="C2200" s="34"/>
      <c r="D2200" s="34"/>
      <c r="E2200" s="34"/>
      <c r="F2200" s="34"/>
      <c r="G2200" s="34"/>
      <c r="H2200" s="34"/>
      <c r="I2200" s="34"/>
      <c r="J2200" s="34"/>
      <c r="K2200" s="34"/>
      <c r="L2200" s="34"/>
      <c r="M2200" s="34"/>
      <c r="N2200" s="34"/>
      <c r="O2200" s="34"/>
      <c r="P2200" s="34"/>
      <c r="Q2200" s="34"/>
      <c r="R2200" s="34"/>
      <c r="S2200" s="34"/>
      <c r="T2200" s="34"/>
      <c r="U2200" s="34"/>
      <c r="V2200" s="34"/>
      <c r="W2200" s="34"/>
      <c r="X2200" s="34"/>
      <c r="Y2200" s="34"/>
      <c r="Z2200" s="34"/>
      <c r="AA2200" s="34"/>
      <c r="AB2200" s="34"/>
    </row>
    <row r="2201" spans="1:28">
      <c r="A2201" s="34"/>
      <c r="B2201" s="34"/>
      <c r="C2201" s="34"/>
      <c r="D2201" s="34"/>
      <c r="E2201" s="34"/>
      <c r="F2201" s="34"/>
      <c r="G2201" s="34"/>
      <c r="H2201" s="34"/>
      <c r="I2201" s="34"/>
      <c r="J2201" s="34"/>
      <c r="K2201" s="34"/>
      <c r="L2201" s="34"/>
      <c r="M2201" s="34"/>
      <c r="N2201" s="34"/>
      <c r="O2201" s="34"/>
      <c r="P2201" s="34"/>
      <c r="Q2201" s="34"/>
      <c r="R2201" s="34"/>
      <c r="S2201" s="34"/>
      <c r="T2201" s="34"/>
      <c r="U2201" s="34"/>
      <c r="V2201" s="34"/>
      <c r="W2201" s="34"/>
      <c r="X2201" s="34"/>
      <c r="Y2201" s="34"/>
      <c r="Z2201" s="34"/>
      <c r="AA2201" s="34"/>
      <c r="AB2201" s="34"/>
    </row>
    <row r="2202" spans="1:28">
      <c r="A2202" s="34"/>
      <c r="B2202" s="34"/>
      <c r="C2202" s="34"/>
      <c r="D2202" s="34"/>
      <c r="E2202" s="34"/>
      <c r="F2202" s="34"/>
      <c r="G2202" s="34"/>
      <c r="H2202" s="34"/>
      <c r="I2202" s="34"/>
      <c r="J2202" s="34"/>
      <c r="K2202" s="34"/>
      <c r="L2202" s="34"/>
      <c r="M2202" s="34"/>
      <c r="N2202" s="34"/>
      <c r="O2202" s="34"/>
      <c r="P2202" s="34"/>
      <c r="Q2202" s="34"/>
      <c r="R2202" s="34"/>
      <c r="S2202" s="34"/>
      <c r="T2202" s="34"/>
      <c r="U2202" s="34"/>
      <c r="V2202" s="34"/>
      <c r="W2202" s="34"/>
      <c r="X2202" s="34"/>
      <c r="Y2202" s="34"/>
      <c r="Z2202" s="34"/>
      <c r="AA2202" s="34"/>
      <c r="AB2202" s="34"/>
    </row>
    <row r="2203" spans="1:28">
      <c r="A2203" s="34"/>
      <c r="B2203" s="34"/>
      <c r="C2203" s="34"/>
      <c r="D2203" s="34"/>
      <c r="E2203" s="34"/>
      <c r="F2203" s="34"/>
      <c r="G2203" s="34"/>
      <c r="H2203" s="34"/>
      <c r="I2203" s="34"/>
      <c r="J2203" s="34"/>
      <c r="K2203" s="34"/>
      <c r="L2203" s="34"/>
      <c r="M2203" s="34"/>
      <c r="N2203" s="34"/>
      <c r="O2203" s="34"/>
      <c r="P2203" s="34"/>
      <c r="Q2203" s="34"/>
      <c r="R2203" s="34"/>
      <c r="S2203" s="34"/>
      <c r="T2203" s="34"/>
      <c r="U2203" s="34"/>
      <c r="V2203" s="34"/>
      <c r="W2203" s="34"/>
      <c r="X2203" s="34"/>
      <c r="Y2203" s="34"/>
      <c r="Z2203" s="34"/>
      <c r="AA2203" s="34"/>
      <c r="AB2203" s="34"/>
    </row>
    <row r="2204" spans="1:28">
      <c r="A2204" s="34"/>
      <c r="B2204" s="34"/>
      <c r="C2204" s="34"/>
      <c r="D2204" s="34"/>
      <c r="E2204" s="34"/>
      <c r="F2204" s="34"/>
      <c r="G2204" s="34"/>
      <c r="H2204" s="34"/>
      <c r="I2204" s="34"/>
      <c r="J2204" s="34"/>
      <c r="K2204" s="34"/>
      <c r="L2204" s="34"/>
      <c r="M2204" s="34"/>
      <c r="N2204" s="34"/>
      <c r="O2204" s="34"/>
      <c r="P2204" s="34"/>
      <c r="Q2204" s="34"/>
      <c r="R2204" s="34"/>
      <c r="S2204" s="34"/>
      <c r="T2204" s="34"/>
      <c r="U2204" s="34"/>
      <c r="V2204" s="34"/>
      <c r="W2204" s="34"/>
      <c r="X2204" s="34"/>
      <c r="Y2204" s="34"/>
      <c r="Z2204" s="34"/>
      <c r="AA2204" s="34"/>
      <c r="AB2204" s="34"/>
    </row>
    <row r="2205" spans="1:28">
      <c r="A2205" s="34"/>
      <c r="B2205" s="34"/>
      <c r="C2205" s="34"/>
      <c r="D2205" s="34"/>
      <c r="E2205" s="34"/>
      <c r="F2205" s="34"/>
      <c r="G2205" s="34"/>
      <c r="H2205" s="34"/>
      <c r="I2205" s="34"/>
      <c r="J2205" s="34"/>
      <c r="K2205" s="34"/>
      <c r="L2205" s="34"/>
      <c r="M2205" s="34"/>
      <c r="N2205" s="34"/>
      <c r="O2205" s="34"/>
      <c r="P2205" s="34"/>
      <c r="Q2205" s="34"/>
      <c r="R2205" s="34"/>
      <c r="S2205" s="34"/>
      <c r="T2205" s="34"/>
      <c r="U2205" s="34"/>
      <c r="V2205" s="34"/>
      <c r="W2205" s="34"/>
      <c r="X2205" s="34"/>
      <c r="Y2205" s="34"/>
      <c r="Z2205" s="34"/>
      <c r="AA2205" s="34"/>
      <c r="AB2205" s="34"/>
    </row>
    <row r="2206" spans="1:28">
      <c r="A2206" s="34"/>
      <c r="B2206" s="34"/>
      <c r="C2206" s="34"/>
      <c r="D2206" s="34"/>
      <c r="E2206" s="34"/>
      <c r="F2206" s="34"/>
      <c r="G2206" s="34"/>
      <c r="H2206" s="34"/>
      <c r="I2206" s="34"/>
      <c r="J2206" s="34"/>
      <c r="K2206" s="34"/>
      <c r="L2206" s="34"/>
      <c r="M2206" s="34"/>
      <c r="N2206" s="34"/>
      <c r="O2206" s="34"/>
      <c r="P2206" s="34"/>
      <c r="Q2206" s="34"/>
      <c r="R2206" s="34"/>
      <c r="S2206" s="34"/>
      <c r="T2206" s="34"/>
      <c r="U2206" s="34"/>
      <c r="V2206" s="34"/>
      <c r="W2206" s="34"/>
      <c r="X2206" s="34"/>
      <c r="Y2206" s="34"/>
      <c r="Z2206" s="34"/>
      <c r="AA2206" s="34"/>
      <c r="AB2206" s="34"/>
    </row>
    <row r="2207" spans="1:28">
      <c r="A2207" s="34"/>
      <c r="B2207" s="34"/>
      <c r="C2207" s="34"/>
      <c r="D2207" s="34"/>
      <c r="E2207" s="34"/>
      <c r="F2207" s="34"/>
      <c r="G2207" s="34"/>
      <c r="H2207" s="34"/>
      <c r="I2207" s="34"/>
      <c r="J2207" s="34"/>
      <c r="K2207" s="34"/>
      <c r="L2207" s="34"/>
      <c r="M2207" s="34"/>
      <c r="N2207" s="34"/>
      <c r="O2207" s="34"/>
      <c r="P2207" s="34"/>
      <c r="Q2207" s="34"/>
      <c r="R2207" s="34"/>
      <c r="S2207" s="34"/>
      <c r="T2207" s="34"/>
      <c r="U2207" s="34"/>
      <c r="V2207" s="34"/>
      <c r="W2207" s="34"/>
      <c r="X2207" s="34"/>
      <c r="Y2207" s="34"/>
      <c r="Z2207" s="34"/>
      <c r="AA2207" s="34"/>
      <c r="AB2207" s="34"/>
    </row>
    <row r="2208" spans="1:28">
      <c r="A2208" s="34"/>
      <c r="B2208" s="34"/>
      <c r="C2208" s="34"/>
      <c r="D2208" s="34"/>
      <c r="E2208" s="34"/>
      <c r="F2208" s="34"/>
      <c r="G2208" s="34"/>
      <c r="H2208" s="34"/>
      <c r="I2208" s="34"/>
      <c r="J2208" s="34"/>
      <c r="K2208" s="34"/>
      <c r="L2208" s="34"/>
      <c r="M2208" s="34"/>
      <c r="N2208" s="34"/>
      <c r="O2208" s="34"/>
      <c r="P2208" s="34"/>
      <c r="Q2208" s="34"/>
      <c r="R2208" s="34"/>
      <c r="S2208" s="34"/>
      <c r="T2208" s="34"/>
      <c r="U2208" s="34"/>
      <c r="V2208" s="34"/>
      <c r="W2208" s="34"/>
      <c r="X2208" s="34"/>
      <c r="Y2208" s="34"/>
      <c r="Z2208" s="34"/>
      <c r="AA2208" s="34"/>
      <c r="AB2208" s="34"/>
    </row>
    <row r="2209" spans="1:28">
      <c r="A2209" s="34"/>
      <c r="B2209" s="34"/>
      <c r="C2209" s="34"/>
      <c r="D2209" s="34"/>
      <c r="E2209" s="34"/>
      <c r="F2209" s="34"/>
      <c r="G2209" s="34"/>
      <c r="H2209" s="34"/>
      <c r="I2209" s="34"/>
      <c r="J2209" s="34"/>
      <c r="K2209" s="34"/>
      <c r="L2209" s="34"/>
      <c r="M2209" s="34"/>
      <c r="N2209" s="34"/>
      <c r="O2209" s="34"/>
      <c r="P2209" s="34"/>
      <c r="Q2209" s="34"/>
      <c r="R2209" s="34"/>
      <c r="S2209" s="34"/>
      <c r="T2209" s="34"/>
      <c r="U2209" s="34"/>
      <c r="V2209" s="34"/>
      <c r="W2209" s="34"/>
      <c r="X2209" s="34"/>
      <c r="Y2209" s="34"/>
      <c r="Z2209" s="34"/>
      <c r="AA2209" s="34"/>
      <c r="AB2209" s="34"/>
    </row>
    <row r="2210" spans="1:28">
      <c r="A2210" s="34"/>
      <c r="B2210" s="34"/>
      <c r="C2210" s="34"/>
      <c r="D2210" s="34"/>
      <c r="E2210" s="34"/>
      <c r="F2210" s="34"/>
      <c r="G2210" s="34"/>
      <c r="H2210" s="34"/>
      <c r="I2210" s="34"/>
      <c r="J2210" s="34"/>
      <c r="K2210" s="34"/>
      <c r="L2210" s="34"/>
      <c r="M2210" s="34"/>
      <c r="N2210" s="34"/>
      <c r="O2210" s="34"/>
      <c r="P2210" s="34"/>
      <c r="Q2210" s="34"/>
      <c r="R2210" s="34"/>
      <c r="S2210" s="34"/>
      <c r="T2210" s="34"/>
      <c r="U2210" s="34"/>
      <c r="V2210" s="34"/>
      <c r="W2210" s="34"/>
      <c r="X2210" s="34"/>
      <c r="Y2210" s="34"/>
      <c r="Z2210" s="34"/>
      <c r="AA2210" s="34"/>
      <c r="AB2210" s="34"/>
    </row>
    <row r="2211" spans="1:28">
      <c r="A2211" s="34"/>
      <c r="B2211" s="34"/>
      <c r="C2211" s="34"/>
      <c r="D2211" s="34"/>
      <c r="E2211" s="34"/>
      <c r="F2211" s="34"/>
      <c r="G2211" s="34"/>
      <c r="H2211" s="34"/>
      <c r="I2211" s="34"/>
      <c r="J2211" s="34"/>
      <c r="K2211" s="34"/>
      <c r="L2211" s="34"/>
      <c r="M2211" s="34"/>
      <c r="N2211" s="34"/>
      <c r="O2211" s="34"/>
      <c r="P2211" s="34"/>
      <c r="Q2211" s="34"/>
      <c r="R2211" s="34"/>
      <c r="S2211" s="34"/>
      <c r="T2211" s="34"/>
      <c r="U2211" s="34"/>
      <c r="V2211" s="34"/>
      <c r="W2211" s="34"/>
      <c r="X2211" s="34"/>
      <c r="Y2211" s="34"/>
      <c r="Z2211" s="34"/>
      <c r="AA2211" s="34"/>
      <c r="AB2211" s="34"/>
    </row>
    <row r="2212" spans="1:28">
      <c r="A2212" s="34"/>
      <c r="B2212" s="34"/>
      <c r="C2212" s="34"/>
      <c r="D2212" s="34"/>
      <c r="E2212" s="34"/>
      <c r="F2212" s="34"/>
      <c r="G2212" s="34"/>
      <c r="H2212" s="34"/>
      <c r="I2212" s="34"/>
      <c r="J2212" s="34"/>
      <c r="K2212" s="34"/>
      <c r="L2212" s="34"/>
      <c r="M2212" s="34"/>
      <c r="N2212" s="34"/>
      <c r="O2212" s="34"/>
      <c r="P2212" s="34"/>
      <c r="Q2212" s="34"/>
      <c r="R2212" s="34"/>
      <c r="S2212" s="34"/>
      <c r="T2212" s="34"/>
      <c r="U2212" s="34"/>
      <c r="V2212" s="34"/>
      <c r="W2212" s="34"/>
      <c r="X2212" s="34"/>
      <c r="Y2212" s="34"/>
      <c r="Z2212" s="34"/>
      <c r="AA2212" s="34"/>
      <c r="AB2212" s="34"/>
    </row>
    <row r="2213" spans="1:28">
      <c r="A2213" s="34"/>
      <c r="B2213" s="34"/>
      <c r="C2213" s="34"/>
      <c r="D2213" s="34"/>
      <c r="E2213" s="34"/>
      <c r="F2213" s="34"/>
      <c r="G2213" s="34"/>
      <c r="H2213" s="34"/>
      <c r="I2213" s="34"/>
      <c r="J2213" s="34"/>
      <c r="K2213" s="34"/>
      <c r="L2213" s="34"/>
      <c r="M2213" s="34"/>
      <c r="N2213" s="34"/>
      <c r="O2213" s="34"/>
      <c r="P2213" s="34"/>
      <c r="Q2213" s="34"/>
      <c r="R2213" s="34"/>
      <c r="S2213" s="34"/>
      <c r="T2213" s="34"/>
      <c r="U2213" s="34"/>
      <c r="V2213" s="34"/>
      <c r="W2213" s="34"/>
      <c r="X2213" s="34"/>
      <c r="Y2213" s="34"/>
      <c r="Z2213" s="34"/>
      <c r="AA2213" s="34"/>
      <c r="AB2213" s="34"/>
    </row>
    <row r="2214" spans="1:28">
      <c r="A2214" s="34"/>
      <c r="B2214" s="34"/>
      <c r="C2214" s="34"/>
      <c r="D2214" s="34"/>
      <c r="E2214" s="34"/>
      <c r="F2214" s="34"/>
      <c r="G2214" s="34"/>
      <c r="H2214" s="34"/>
      <c r="I2214" s="34"/>
      <c r="J2214" s="34"/>
      <c r="K2214" s="34"/>
      <c r="L2214" s="34"/>
      <c r="M2214" s="34"/>
      <c r="N2214" s="34"/>
      <c r="O2214" s="34"/>
      <c r="P2214" s="34"/>
      <c r="Q2214" s="34"/>
      <c r="R2214" s="34"/>
      <c r="S2214" s="34"/>
      <c r="T2214" s="34"/>
      <c r="U2214" s="34"/>
      <c r="V2214" s="34"/>
      <c r="W2214" s="34"/>
      <c r="X2214" s="34"/>
      <c r="Y2214" s="34"/>
      <c r="Z2214" s="34"/>
      <c r="AA2214" s="34"/>
      <c r="AB2214" s="34"/>
    </row>
    <row r="2215" spans="1:28">
      <c r="A2215" s="34"/>
      <c r="B2215" s="34"/>
      <c r="C2215" s="34"/>
      <c r="D2215" s="34"/>
      <c r="E2215" s="34"/>
      <c r="F2215" s="34"/>
      <c r="G2215" s="34"/>
      <c r="H2215" s="34"/>
      <c r="I2215" s="34"/>
      <c r="J2215" s="34"/>
      <c r="K2215" s="34"/>
      <c r="L2215" s="34"/>
      <c r="M2215" s="34"/>
      <c r="N2215" s="34"/>
      <c r="O2215" s="34"/>
      <c r="P2215" s="34"/>
      <c r="Q2215" s="34"/>
      <c r="R2215" s="34"/>
      <c r="S2215" s="34"/>
      <c r="T2215" s="34"/>
      <c r="U2215" s="34"/>
      <c r="V2215" s="34"/>
      <c r="W2215" s="34"/>
      <c r="X2215" s="34"/>
      <c r="Y2215" s="34"/>
      <c r="Z2215" s="34"/>
      <c r="AA2215" s="34"/>
      <c r="AB2215" s="34"/>
    </row>
    <row r="2216" spans="1:28">
      <c r="A2216" s="34"/>
      <c r="B2216" s="34"/>
      <c r="C2216" s="34"/>
      <c r="D2216" s="34"/>
      <c r="E2216" s="34"/>
      <c r="F2216" s="34"/>
      <c r="G2216" s="34"/>
      <c r="H2216" s="34"/>
      <c r="I2216" s="34"/>
      <c r="J2216" s="34"/>
      <c r="K2216" s="34"/>
      <c r="L2216" s="34"/>
      <c r="M2216" s="34"/>
      <c r="N2216" s="34"/>
      <c r="O2216" s="34"/>
      <c r="P2216" s="34"/>
      <c r="Q2216" s="34"/>
      <c r="R2216" s="34"/>
      <c r="S2216" s="34"/>
      <c r="T2216" s="34"/>
      <c r="U2216" s="34"/>
      <c r="V2216" s="34"/>
      <c r="W2216" s="34"/>
      <c r="X2216" s="34"/>
      <c r="Y2216" s="34"/>
      <c r="Z2216" s="34"/>
      <c r="AA2216" s="34"/>
      <c r="AB2216" s="34"/>
    </row>
    <row r="2217" spans="1:28">
      <c r="A2217" s="34"/>
      <c r="B2217" s="34"/>
      <c r="C2217" s="34"/>
      <c r="D2217" s="34"/>
      <c r="E2217" s="34"/>
      <c r="F2217" s="34"/>
      <c r="G2217" s="34"/>
      <c r="H2217" s="34"/>
      <c r="I2217" s="34"/>
      <c r="J2217" s="34"/>
      <c r="K2217" s="34"/>
      <c r="L2217" s="34"/>
      <c r="M2217" s="34"/>
      <c r="N2217" s="34"/>
      <c r="O2217" s="34"/>
      <c r="P2217" s="34"/>
      <c r="Q2217" s="34"/>
      <c r="R2217" s="34"/>
      <c r="S2217" s="34"/>
      <c r="T2217" s="34"/>
      <c r="U2217" s="34"/>
      <c r="V2217" s="34"/>
      <c r="W2217" s="34"/>
      <c r="X2217" s="34"/>
      <c r="Y2217" s="34"/>
      <c r="Z2217" s="34"/>
      <c r="AA2217" s="34"/>
      <c r="AB2217" s="34"/>
    </row>
    <row r="2218" spans="1:28">
      <c r="A2218" s="34"/>
      <c r="B2218" s="34"/>
      <c r="C2218" s="34"/>
      <c r="D2218" s="34"/>
      <c r="E2218" s="34"/>
      <c r="F2218" s="34"/>
      <c r="G2218" s="34"/>
      <c r="H2218" s="34"/>
      <c r="I2218" s="34"/>
      <c r="J2218" s="34"/>
      <c r="K2218" s="34"/>
      <c r="L2218" s="34"/>
      <c r="M2218" s="34"/>
      <c r="N2218" s="34"/>
      <c r="O2218" s="34"/>
      <c r="P2218" s="34"/>
      <c r="Q2218" s="34"/>
      <c r="R2218" s="34"/>
      <c r="S2218" s="34"/>
      <c r="T2218" s="34"/>
      <c r="U2218" s="34"/>
      <c r="V2218" s="34"/>
      <c r="W2218" s="34"/>
      <c r="X2218" s="34"/>
      <c r="Y2218" s="34"/>
      <c r="Z2218" s="34"/>
      <c r="AA2218" s="34"/>
      <c r="AB2218" s="34"/>
    </row>
    <row r="2219" spans="1:28">
      <c r="A2219" s="34"/>
      <c r="B2219" s="34"/>
      <c r="C2219" s="34"/>
      <c r="D2219" s="34"/>
      <c r="E2219" s="34"/>
      <c r="F2219" s="34"/>
      <c r="G2219" s="34"/>
      <c r="H2219" s="34"/>
      <c r="I2219" s="34"/>
      <c r="J2219" s="34"/>
      <c r="K2219" s="34"/>
      <c r="L2219" s="34"/>
      <c r="M2219" s="34"/>
      <c r="N2219" s="34"/>
      <c r="O2219" s="34"/>
      <c r="P2219" s="34"/>
      <c r="Q2219" s="34"/>
      <c r="R2219" s="34"/>
      <c r="S2219" s="34"/>
      <c r="T2219" s="34"/>
      <c r="U2219" s="34"/>
      <c r="V2219" s="34"/>
      <c r="W2219" s="34"/>
      <c r="X2219" s="34"/>
      <c r="Y2219" s="34"/>
      <c r="Z2219" s="34"/>
      <c r="AA2219" s="34"/>
      <c r="AB2219" s="34"/>
    </row>
    <row r="2220" spans="1:28">
      <c r="A2220" s="34"/>
      <c r="B2220" s="34"/>
      <c r="C2220" s="34"/>
      <c r="D2220" s="34"/>
      <c r="E2220" s="34"/>
      <c r="F2220" s="34"/>
      <c r="G2220" s="34"/>
      <c r="H2220" s="34"/>
      <c r="I2220" s="34"/>
      <c r="J2220" s="34"/>
      <c r="K2220" s="34"/>
      <c r="L2220" s="34"/>
      <c r="M2220" s="34"/>
      <c r="N2220" s="34"/>
      <c r="O2220" s="34"/>
      <c r="P2220" s="34"/>
      <c r="Q2220" s="34"/>
      <c r="R2220" s="34"/>
      <c r="S2220" s="34"/>
      <c r="T2220" s="34"/>
      <c r="U2220" s="34"/>
      <c r="V2220" s="34"/>
      <c r="W2220" s="34"/>
      <c r="X2220" s="34"/>
      <c r="Y2220" s="34"/>
      <c r="Z2220" s="34"/>
      <c r="AA2220" s="34"/>
      <c r="AB2220" s="34"/>
    </row>
    <row r="2221" spans="1:28">
      <c r="A2221" s="34"/>
      <c r="B2221" s="34"/>
      <c r="C2221" s="34"/>
      <c r="D2221" s="34"/>
      <c r="E2221" s="34"/>
      <c r="F2221" s="34"/>
      <c r="G2221" s="34"/>
      <c r="H2221" s="34"/>
      <c r="I2221" s="34"/>
      <c r="J2221" s="34"/>
      <c r="K2221" s="34"/>
      <c r="L2221" s="34"/>
      <c r="M2221" s="34"/>
      <c r="N2221" s="34"/>
      <c r="O2221" s="34"/>
      <c r="P2221" s="34"/>
      <c r="Q2221" s="34"/>
      <c r="R2221" s="34"/>
      <c r="S2221" s="34"/>
      <c r="T2221" s="34"/>
      <c r="U2221" s="34"/>
      <c r="V2221" s="34"/>
      <c r="W2221" s="34"/>
      <c r="X2221" s="34"/>
      <c r="Y2221" s="34"/>
      <c r="Z2221" s="34"/>
      <c r="AA2221" s="34"/>
      <c r="AB2221" s="34"/>
    </row>
    <row r="2222" spans="1:28">
      <c r="A2222" s="34"/>
      <c r="B2222" s="34"/>
      <c r="C2222" s="34"/>
      <c r="D2222" s="34"/>
      <c r="E2222" s="34"/>
      <c r="F2222" s="34"/>
      <c r="G2222" s="34"/>
      <c r="H2222" s="34"/>
      <c r="I2222" s="34"/>
      <c r="J2222" s="34"/>
      <c r="K2222" s="34"/>
      <c r="L2222" s="34"/>
      <c r="M2222" s="34"/>
      <c r="N2222" s="34"/>
      <c r="O2222" s="34"/>
      <c r="P2222" s="34"/>
      <c r="Q2222" s="34"/>
      <c r="R2222" s="34"/>
      <c r="S2222" s="34"/>
      <c r="T2222" s="34"/>
      <c r="U2222" s="34"/>
      <c r="V2222" s="34"/>
      <c r="W2222" s="34"/>
      <c r="X2222" s="34"/>
      <c r="Y2222" s="34"/>
      <c r="Z2222" s="34"/>
      <c r="AA2222" s="34"/>
      <c r="AB2222" s="34"/>
    </row>
    <row r="2223" spans="1:28">
      <c r="A2223" s="34"/>
      <c r="B2223" s="34"/>
      <c r="C2223" s="34"/>
      <c r="D2223" s="34"/>
      <c r="E2223" s="34"/>
      <c r="F2223" s="34"/>
      <c r="G2223" s="34"/>
      <c r="H2223" s="34"/>
      <c r="I2223" s="34"/>
      <c r="J2223" s="34"/>
      <c r="K2223" s="34"/>
      <c r="L2223" s="34"/>
      <c r="M2223" s="34"/>
      <c r="N2223" s="34"/>
      <c r="O2223" s="34"/>
      <c r="P2223" s="34"/>
      <c r="Q2223" s="34"/>
      <c r="R2223" s="34"/>
      <c r="S2223" s="34"/>
      <c r="T2223" s="34"/>
      <c r="U2223" s="34"/>
      <c r="V2223" s="34"/>
      <c r="W2223" s="34"/>
      <c r="X2223" s="34"/>
      <c r="Y2223" s="34"/>
      <c r="Z2223" s="34"/>
      <c r="AA2223" s="34"/>
      <c r="AB2223" s="34"/>
    </row>
    <row r="2224" spans="1:28">
      <c r="A2224" s="34"/>
      <c r="B2224" s="34"/>
      <c r="C2224" s="34"/>
      <c r="D2224" s="34"/>
      <c r="E2224" s="34"/>
      <c r="F2224" s="34"/>
      <c r="G2224" s="34"/>
      <c r="H2224" s="34"/>
      <c r="I2224" s="34"/>
      <c r="J2224" s="34"/>
      <c r="K2224" s="34"/>
      <c r="L2224" s="34"/>
      <c r="M2224" s="34"/>
      <c r="N2224" s="34"/>
      <c r="O2224" s="34"/>
      <c r="P2224" s="34"/>
      <c r="Q2224" s="34"/>
      <c r="R2224" s="34"/>
      <c r="S2224" s="34"/>
      <c r="T2224" s="34"/>
      <c r="U2224" s="34"/>
      <c r="V2224" s="34"/>
      <c r="W2224" s="34"/>
      <c r="X2224" s="34"/>
      <c r="Y2224" s="34"/>
      <c r="Z2224" s="34"/>
      <c r="AA2224" s="34"/>
      <c r="AB2224" s="34"/>
    </row>
    <row r="2225" spans="1:28">
      <c r="A2225" s="34"/>
      <c r="B2225" s="34"/>
      <c r="C2225" s="34"/>
      <c r="D2225" s="34"/>
      <c r="E2225" s="34"/>
      <c r="F2225" s="34"/>
      <c r="G2225" s="34"/>
      <c r="H2225" s="34"/>
      <c r="I2225" s="34"/>
      <c r="J2225" s="34"/>
      <c r="K2225" s="34"/>
      <c r="L2225" s="34"/>
      <c r="M2225" s="34"/>
      <c r="N2225" s="34"/>
      <c r="O2225" s="34"/>
      <c r="P2225" s="34"/>
      <c r="Q2225" s="34"/>
      <c r="R2225" s="34"/>
      <c r="S2225" s="34"/>
      <c r="T2225" s="34"/>
      <c r="U2225" s="34"/>
      <c r="V2225" s="34"/>
      <c r="W2225" s="34"/>
      <c r="X2225" s="34"/>
      <c r="Y2225" s="34"/>
      <c r="Z2225" s="34"/>
      <c r="AA2225" s="34"/>
      <c r="AB2225" s="34"/>
    </row>
    <row r="2226" spans="1:28">
      <c r="A2226" s="34"/>
      <c r="B2226" s="34"/>
      <c r="C2226" s="34"/>
      <c r="D2226" s="34"/>
      <c r="E2226" s="34"/>
      <c r="F2226" s="34"/>
      <c r="G2226" s="34"/>
      <c r="H2226" s="34"/>
      <c r="I2226" s="34"/>
      <c r="J2226" s="34"/>
      <c r="K2226" s="34"/>
      <c r="L2226" s="34"/>
      <c r="M2226" s="34"/>
      <c r="N2226" s="34"/>
      <c r="O2226" s="34"/>
      <c r="P2226" s="34"/>
      <c r="Q2226" s="34"/>
      <c r="R2226" s="34"/>
      <c r="S2226" s="34"/>
      <c r="T2226" s="34"/>
      <c r="U2226" s="34"/>
      <c r="V2226" s="34"/>
      <c r="W2226" s="34"/>
      <c r="X2226" s="34"/>
      <c r="Y2226" s="34"/>
      <c r="Z2226" s="34"/>
      <c r="AA2226" s="34"/>
      <c r="AB2226" s="34"/>
    </row>
    <row r="2227" spans="1:28">
      <c r="A2227" s="34"/>
      <c r="B2227" s="34"/>
      <c r="C2227" s="34"/>
      <c r="D2227" s="34"/>
      <c r="E2227" s="34"/>
      <c r="F2227" s="34"/>
      <c r="G2227" s="34"/>
      <c r="H2227" s="34"/>
      <c r="I2227" s="34"/>
      <c r="J2227" s="34"/>
      <c r="K2227" s="34"/>
      <c r="L2227" s="34"/>
      <c r="M2227" s="34"/>
      <c r="N2227" s="34"/>
      <c r="O2227" s="34"/>
      <c r="P2227" s="34"/>
      <c r="Q2227" s="34"/>
      <c r="R2227" s="34"/>
      <c r="S2227" s="34"/>
      <c r="T2227" s="34"/>
      <c r="U2227" s="34"/>
      <c r="V2227" s="34"/>
      <c r="W2227" s="34"/>
      <c r="X2227" s="34"/>
      <c r="Y2227" s="34"/>
      <c r="Z2227" s="34"/>
      <c r="AA2227" s="34"/>
      <c r="AB2227" s="34"/>
    </row>
    <row r="2228" spans="1:28">
      <c r="A2228" s="34"/>
      <c r="B2228" s="34"/>
      <c r="C2228" s="34"/>
      <c r="D2228" s="34"/>
      <c r="E2228" s="34"/>
      <c r="F2228" s="34"/>
      <c r="G2228" s="34"/>
      <c r="H2228" s="34"/>
      <c r="I2228" s="34"/>
      <c r="J2228" s="34"/>
      <c r="K2228" s="34"/>
      <c r="L2228" s="34"/>
      <c r="M2228" s="34"/>
      <c r="N2228" s="34"/>
      <c r="O2228" s="34"/>
      <c r="P2228" s="34"/>
      <c r="Q2228" s="34"/>
      <c r="R2228" s="34"/>
      <c r="S2228" s="34"/>
      <c r="T2228" s="34"/>
      <c r="U2228" s="34"/>
      <c r="V2228" s="34"/>
      <c r="W2228" s="34"/>
      <c r="X2228" s="34"/>
      <c r="Y2228" s="34"/>
      <c r="Z2228" s="34"/>
      <c r="AA2228" s="34"/>
      <c r="AB2228" s="34"/>
    </row>
    <row r="2229" spans="1:28">
      <c r="A2229" s="34"/>
      <c r="B2229" s="34"/>
      <c r="C2229" s="34"/>
      <c r="D2229" s="34"/>
      <c r="E2229" s="34"/>
      <c r="F2229" s="34"/>
      <c r="G2229" s="34"/>
      <c r="H2229" s="34"/>
      <c r="I2229" s="34"/>
      <c r="J2229" s="34"/>
      <c r="K2229" s="34"/>
      <c r="L2229" s="34"/>
      <c r="M2229" s="34"/>
      <c r="N2229" s="34"/>
      <c r="O2229" s="34"/>
      <c r="P2229" s="34"/>
      <c r="Q2229" s="34"/>
      <c r="R2229" s="34"/>
      <c r="S2229" s="34"/>
      <c r="T2229" s="34"/>
      <c r="U2229" s="34"/>
      <c r="V2229" s="34"/>
      <c r="W2229" s="34"/>
      <c r="X2229" s="34"/>
      <c r="Y2229" s="34"/>
      <c r="Z2229" s="34"/>
      <c r="AA2229" s="34"/>
      <c r="AB2229" s="34"/>
    </row>
    <row r="2230" spans="1:28">
      <c r="A2230" s="34"/>
      <c r="B2230" s="34"/>
      <c r="C2230" s="34"/>
      <c r="D2230" s="34"/>
      <c r="E2230" s="34"/>
      <c r="F2230" s="34"/>
      <c r="G2230" s="34"/>
      <c r="H2230" s="34"/>
      <c r="I2230" s="34"/>
      <c r="J2230" s="34"/>
      <c r="K2230" s="34"/>
      <c r="L2230" s="34"/>
      <c r="M2230" s="34"/>
      <c r="N2230" s="34"/>
      <c r="O2230" s="34"/>
      <c r="P2230" s="34"/>
      <c r="Q2230" s="34"/>
      <c r="R2230" s="34"/>
      <c r="S2230" s="34"/>
      <c r="T2230" s="34"/>
      <c r="U2230" s="34"/>
      <c r="V2230" s="34"/>
      <c r="W2230" s="34"/>
      <c r="X2230" s="34"/>
      <c r="Y2230" s="34"/>
      <c r="Z2230" s="34"/>
      <c r="AA2230" s="34"/>
      <c r="AB2230" s="34"/>
    </row>
    <row r="2231" spans="1:28">
      <c r="A2231" s="34"/>
      <c r="B2231" s="34"/>
      <c r="C2231" s="34"/>
      <c r="D2231" s="34"/>
      <c r="E2231" s="34"/>
      <c r="F2231" s="34"/>
      <c r="G2231" s="34"/>
      <c r="H2231" s="34"/>
      <c r="I2231" s="34"/>
      <c r="J2231" s="34"/>
      <c r="K2231" s="34"/>
      <c r="L2231" s="34"/>
      <c r="M2231" s="34"/>
      <c r="N2231" s="34"/>
      <c r="O2231" s="34"/>
      <c r="P2231" s="34"/>
      <c r="Q2231" s="34"/>
      <c r="R2231" s="34"/>
      <c r="S2231" s="34"/>
      <c r="T2231" s="34"/>
      <c r="U2231" s="34"/>
      <c r="V2231" s="34"/>
      <c r="W2231" s="34"/>
      <c r="X2231" s="34"/>
      <c r="Y2231" s="34"/>
      <c r="Z2231" s="34"/>
      <c r="AA2231" s="34"/>
      <c r="AB2231" s="34"/>
    </row>
    <row r="2232" spans="1:28">
      <c r="A2232" s="34"/>
      <c r="B2232" s="34"/>
      <c r="C2232" s="34"/>
      <c r="D2232" s="34"/>
      <c r="E2232" s="34"/>
      <c r="F2232" s="34"/>
      <c r="G2232" s="34"/>
      <c r="H2232" s="34"/>
      <c r="I2232" s="34"/>
      <c r="J2232" s="34"/>
      <c r="K2232" s="34"/>
      <c r="L2232" s="34"/>
      <c r="M2232" s="34"/>
      <c r="N2232" s="34"/>
      <c r="O2232" s="34"/>
      <c r="P2232" s="34"/>
      <c r="Q2232" s="34"/>
      <c r="R2232" s="34"/>
      <c r="S2232" s="34"/>
      <c r="T2232" s="34"/>
      <c r="U2232" s="34"/>
      <c r="V2232" s="34"/>
      <c r="W2232" s="34"/>
      <c r="X2232" s="34"/>
      <c r="Y2232" s="34"/>
      <c r="Z2232" s="34"/>
      <c r="AA2232" s="34"/>
      <c r="AB2232" s="34"/>
    </row>
    <row r="2233" spans="1:28">
      <c r="A2233" s="34"/>
      <c r="B2233" s="34"/>
      <c r="C2233" s="34"/>
      <c r="D2233" s="34"/>
      <c r="E2233" s="34"/>
      <c r="F2233" s="34"/>
      <c r="G2233" s="34"/>
      <c r="H2233" s="34"/>
      <c r="I2233" s="34"/>
      <c r="J2233" s="34"/>
      <c r="K2233" s="34"/>
      <c r="L2233" s="34"/>
      <c r="M2233" s="34"/>
      <c r="N2233" s="34"/>
      <c r="O2233" s="34"/>
      <c r="P2233" s="34"/>
      <c r="Q2233" s="34"/>
      <c r="R2233" s="34"/>
      <c r="S2233" s="34"/>
      <c r="T2233" s="34"/>
      <c r="U2233" s="34"/>
      <c r="V2233" s="34"/>
      <c r="W2233" s="34"/>
      <c r="X2233" s="34"/>
      <c r="Y2233" s="34"/>
      <c r="Z2233" s="34"/>
      <c r="AA2233" s="34"/>
      <c r="AB2233" s="34"/>
    </row>
    <row r="2234" spans="1:28">
      <c r="A2234" s="34"/>
      <c r="B2234" s="34"/>
      <c r="C2234" s="34"/>
      <c r="D2234" s="34"/>
      <c r="E2234" s="34"/>
      <c r="F2234" s="34"/>
      <c r="G2234" s="34"/>
      <c r="H2234" s="34"/>
      <c r="I2234" s="34"/>
      <c r="J2234" s="34"/>
      <c r="K2234" s="34"/>
      <c r="L2234" s="34"/>
      <c r="M2234" s="34"/>
      <c r="N2234" s="34"/>
      <c r="O2234" s="34"/>
      <c r="P2234" s="34"/>
      <c r="Q2234" s="34"/>
      <c r="R2234" s="34"/>
      <c r="S2234" s="34"/>
      <c r="T2234" s="34"/>
      <c r="U2234" s="34"/>
      <c r="V2234" s="34"/>
      <c r="W2234" s="34"/>
      <c r="X2234" s="34"/>
      <c r="Y2234" s="34"/>
      <c r="Z2234" s="34"/>
      <c r="AA2234" s="34"/>
      <c r="AB2234" s="34"/>
    </row>
    <row r="2235" spans="1:28">
      <c r="A2235" s="34"/>
      <c r="B2235" s="34"/>
      <c r="C2235" s="34"/>
      <c r="D2235" s="34"/>
      <c r="E2235" s="34"/>
      <c r="F2235" s="34"/>
      <c r="G2235" s="34"/>
      <c r="H2235" s="34"/>
      <c r="I2235" s="34"/>
      <c r="J2235" s="34"/>
      <c r="K2235" s="34"/>
      <c r="L2235" s="34"/>
      <c r="M2235" s="34"/>
      <c r="N2235" s="34"/>
      <c r="O2235" s="34"/>
      <c r="P2235" s="34"/>
      <c r="Q2235" s="34"/>
      <c r="R2235" s="34"/>
      <c r="S2235" s="34"/>
      <c r="T2235" s="34"/>
      <c r="U2235" s="34"/>
      <c r="V2235" s="34"/>
      <c r="W2235" s="34"/>
      <c r="X2235" s="34"/>
      <c r="Y2235" s="34"/>
      <c r="Z2235" s="34"/>
      <c r="AA2235" s="34"/>
      <c r="AB2235" s="34"/>
    </row>
    <row r="2236" spans="1:28">
      <c r="A2236" s="34"/>
      <c r="B2236" s="34"/>
      <c r="C2236" s="34"/>
      <c r="D2236" s="34"/>
      <c r="E2236" s="34"/>
      <c r="F2236" s="34"/>
      <c r="G2236" s="34"/>
      <c r="H2236" s="34"/>
      <c r="I2236" s="34"/>
      <c r="J2236" s="34"/>
      <c r="K2236" s="34"/>
      <c r="L2236" s="34"/>
      <c r="M2236" s="34"/>
      <c r="N2236" s="34"/>
      <c r="O2236" s="34"/>
      <c r="P2236" s="34"/>
      <c r="Q2236" s="34"/>
      <c r="R2236" s="34"/>
      <c r="S2236" s="34"/>
      <c r="T2236" s="34"/>
      <c r="U2236" s="34"/>
      <c r="V2236" s="34"/>
      <c r="W2236" s="34"/>
      <c r="X2236" s="34"/>
      <c r="Y2236" s="34"/>
      <c r="Z2236" s="34"/>
      <c r="AA2236" s="34"/>
      <c r="AB2236" s="34"/>
    </row>
    <row r="2237" spans="1:28">
      <c r="A2237" s="34"/>
      <c r="B2237" s="34"/>
      <c r="C2237" s="34"/>
      <c r="D2237" s="34"/>
      <c r="E2237" s="34"/>
      <c r="F2237" s="34"/>
      <c r="G2237" s="34"/>
      <c r="H2237" s="34"/>
      <c r="I2237" s="34"/>
      <c r="J2237" s="34"/>
      <c r="K2237" s="34"/>
      <c r="L2237" s="34"/>
      <c r="M2237" s="34"/>
      <c r="N2237" s="34"/>
      <c r="O2237" s="34"/>
      <c r="P2237" s="34"/>
      <c r="Q2237" s="34"/>
      <c r="R2237" s="34"/>
      <c r="S2237" s="34"/>
      <c r="T2237" s="34"/>
      <c r="U2237" s="34"/>
      <c r="V2237" s="34"/>
      <c r="W2237" s="34"/>
      <c r="X2237" s="34"/>
      <c r="Y2237" s="34"/>
      <c r="Z2237" s="34"/>
      <c r="AA2237" s="34"/>
      <c r="AB2237" s="34"/>
    </row>
    <row r="2238" spans="1:28">
      <c r="A2238" s="34"/>
      <c r="B2238" s="34"/>
      <c r="C2238" s="34"/>
      <c r="D2238" s="34"/>
      <c r="E2238" s="34"/>
      <c r="F2238" s="34"/>
      <c r="G2238" s="34"/>
      <c r="H2238" s="34"/>
      <c r="I2238" s="34"/>
      <c r="J2238" s="34"/>
      <c r="K2238" s="34"/>
      <c r="L2238" s="34"/>
      <c r="M2238" s="34"/>
      <c r="N2238" s="34"/>
      <c r="O2238" s="34"/>
      <c r="P2238" s="34"/>
      <c r="Q2238" s="34"/>
      <c r="R2238" s="34"/>
      <c r="S2238" s="34"/>
      <c r="T2238" s="34"/>
      <c r="U2238" s="34"/>
      <c r="V2238" s="34"/>
      <c r="W2238" s="34"/>
      <c r="X2238" s="34"/>
      <c r="Y2238" s="34"/>
      <c r="Z2238" s="34"/>
      <c r="AA2238" s="34"/>
      <c r="AB2238" s="34"/>
    </row>
    <row r="2239" spans="1:28">
      <c r="A2239" s="34"/>
      <c r="B2239" s="34"/>
      <c r="C2239" s="34"/>
      <c r="D2239" s="34"/>
      <c r="E2239" s="34"/>
      <c r="F2239" s="34"/>
      <c r="G2239" s="34"/>
      <c r="H2239" s="34"/>
      <c r="I2239" s="34"/>
      <c r="J2239" s="34"/>
      <c r="K2239" s="34"/>
      <c r="L2239" s="34"/>
      <c r="M2239" s="34"/>
      <c r="N2239" s="34"/>
      <c r="O2239" s="34"/>
      <c r="P2239" s="34"/>
      <c r="Q2239" s="34"/>
      <c r="R2239" s="34"/>
      <c r="S2239" s="34"/>
      <c r="T2239" s="34"/>
      <c r="U2239" s="34"/>
      <c r="V2239" s="34"/>
      <c r="W2239" s="34"/>
      <c r="X2239" s="34"/>
      <c r="Y2239" s="34"/>
      <c r="Z2239" s="34"/>
      <c r="AA2239" s="34"/>
      <c r="AB2239" s="34"/>
    </row>
    <row r="2240" spans="1:28">
      <c r="A2240" s="34"/>
      <c r="B2240" s="34"/>
      <c r="C2240" s="34"/>
      <c r="D2240" s="34"/>
      <c r="E2240" s="34"/>
      <c r="F2240" s="34"/>
      <c r="G2240" s="34"/>
      <c r="H2240" s="34"/>
      <c r="I2240" s="34"/>
      <c r="J2240" s="34"/>
      <c r="K2240" s="34"/>
      <c r="L2240" s="34"/>
      <c r="M2240" s="34"/>
      <c r="N2240" s="34"/>
      <c r="O2240" s="34"/>
      <c r="P2240" s="34"/>
      <c r="Q2240" s="34"/>
      <c r="R2240" s="34"/>
      <c r="S2240" s="34"/>
      <c r="T2240" s="34"/>
      <c r="U2240" s="34"/>
      <c r="V2240" s="34"/>
      <c r="W2240" s="34"/>
      <c r="X2240" s="34"/>
      <c r="Y2240" s="34"/>
      <c r="Z2240" s="34"/>
      <c r="AA2240" s="34"/>
      <c r="AB2240" s="34"/>
    </row>
    <row r="2241" spans="1:28">
      <c r="A2241" s="34"/>
      <c r="B2241" s="34"/>
      <c r="C2241" s="34"/>
      <c r="D2241" s="34"/>
      <c r="E2241" s="34"/>
      <c r="F2241" s="34"/>
      <c r="G2241" s="34"/>
      <c r="H2241" s="34"/>
      <c r="I2241" s="34"/>
      <c r="J2241" s="34"/>
      <c r="K2241" s="34"/>
      <c r="L2241" s="34"/>
      <c r="M2241" s="34"/>
      <c r="N2241" s="34"/>
      <c r="O2241" s="34"/>
      <c r="P2241" s="34"/>
      <c r="Q2241" s="34"/>
      <c r="R2241" s="34"/>
      <c r="S2241" s="34"/>
      <c r="T2241" s="34"/>
      <c r="U2241" s="34"/>
      <c r="V2241" s="34"/>
      <c r="W2241" s="34"/>
      <c r="X2241" s="34"/>
      <c r="Y2241" s="34"/>
      <c r="Z2241" s="34"/>
      <c r="AA2241" s="34"/>
      <c r="AB2241" s="34"/>
    </row>
    <row r="2242" spans="1:28">
      <c r="A2242" s="34"/>
      <c r="B2242" s="34"/>
      <c r="C2242" s="34"/>
      <c r="D2242" s="34"/>
      <c r="E2242" s="34"/>
      <c r="F2242" s="34"/>
      <c r="G2242" s="34"/>
      <c r="H2242" s="34"/>
      <c r="I2242" s="34"/>
      <c r="J2242" s="34"/>
      <c r="K2242" s="34"/>
      <c r="L2242" s="34"/>
      <c r="M2242" s="34"/>
      <c r="N2242" s="34"/>
      <c r="O2242" s="34"/>
      <c r="P2242" s="34"/>
      <c r="Q2242" s="34"/>
      <c r="R2242" s="34"/>
      <c r="S2242" s="34"/>
      <c r="T2242" s="34"/>
      <c r="U2242" s="34"/>
      <c r="V2242" s="34"/>
      <c r="W2242" s="34"/>
      <c r="X2242" s="34"/>
      <c r="Y2242" s="34"/>
      <c r="Z2242" s="34"/>
      <c r="AA2242" s="34"/>
      <c r="AB2242" s="34"/>
    </row>
    <row r="2243" spans="1:28">
      <c r="A2243" s="34"/>
      <c r="B2243" s="34"/>
      <c r="C2243" s="34"/>
      <c r="D2243" s="34"/>
      <c r="E2243" s="34"/>
      <c r="F2243" s="34"/>
      <c r="G2243" s="34"/>
      <c r="H2243" s="34"/>
      <c r="I2243" s="34"/>
      <c r="J2243" s="34"/>
      <c r="K2243" s="34"/>
      <c r="L2243" s="34"/>
      <c r="M2243" s="34"/>
      <c r="N2243" s="34"/>
      <c r="O2243" s="34"/>
      <c r="P2243" s="34"/>
      <c r="Q2243" s="34"/>
      <c r="R2243" s="34"/>
      <c r="S2243" s="34"/>
      <c r="T2243" s="34"/>
      <c r="U2243" s="34"/>
      <c r="V2243" s="34"/>
      <c r="W2243" s="34"/>
      <c r="X2243" s="34"/>
      <c r="Y2243" s="34"/>
      <c r="Z2243" s="34"/>
      <c r="AA2243" s="34"/>
      <c r="AB2243" s="34"/>
    </row>
    <row r="2244" spans="1:28">
      <c r="A2244" s="34"/>
      <c r="B2244" s="34"/>
      <c r="C2244" s="34"/>
      <c r="D2244" s="34"/>
      <c r="E2244" s="34"/>
      <c r="F2244" s="34"/>
      <c r="G2244" s="34"/>
      <c r="H2244" s="34"/>
      <c r="I2244" s="34"/>
      <c r="J2244" s="34"/>
      <c r="K2244" s="34"/>
      <c r="L2244" s="34"/>
      <c r="M2244" s="34"/>
      <c r="N2244" s="34"/>
      <c r="O2244" s="34"/>
      <c r="P2244" s="34"/>
      <c r="Q2244" s="34"/>
      <c r="R2244" s="34"/>
      <c r="S2244" s="34"/>
      <c r="T2244" s="34"/>
      <c r="U2244" s="34"/>
      <c r="V2244" s="34"/>
      <c r="W2244" s="34"/>
      <c r="X2244" s="34"/>
      <c r="Y2244" s="34"/>
      <c r="Z2244" s="34"/>
      <c r="AA2244" s="34"/>
      <c r="AB2244" s="34"/>
    </row>
    <row r="2245" spans="1:28">
      <c r="A2245" s="34"/>
      <c r="B2245" s="34"/>
      <c r="C2245" s="34"/>
      <c r="D2245" s="34"/>
      <c r="E2245" s="34"/>
      <c r="F2245" s="34"/>
      <c r="G2245" s="34"/>
      <c r="H2245" s="34"/>
      <c r="I2245" s="34"/>
      <c r="J2245" s="34"/>
      <c r="K2245" s="34"/>
      <c r="L2245" s="34"/>
      <c r="M2245" s="34"/>
      <c r="N2245" s="34"/>
      <c r="O2245" s="34"/>
      <c r="P2245" s="34"/>
      <c r="Q2245" s="34"/>
      <c r="R2245" s="34"/>
      <c r="S2245" s="34"/>
      <c r="T2245" s="34"/>
      <c r="U2245" s="34"/>
      <c r="V2245" s="34"/>
      <c r="W2245" s="34"/>
      <c r="X2245" s="34"/>
      <c r="Y2245" s="34"/>
      <c r="Z2245" s="34"/>
      <c r="AA2245" s="34"/>
      <c r="AB2245" s="34"/>
    </row>
    <row r="2246" spans="1:28">
      <c r="A2246" s="34"/>
      <c r="B2246" s="34"/>
      <c r="C2246" s="34"/>
      <c r="D2246" s="34"/>
      <c r="E2246" s="34"/>
      <c r="F2246" s="34"/>
      <c r="G2246" s="34"/>
      <c r="H2246" s="34"/>
      <c r="I2246" s="34"/>
      <c r="J2246" s="34"/>
      <c r="K2246" s="34"/>
      <c r="L2246" s="34"/>
      <c r="M2246" s="34"/>
      <c r="N2246" s="34"/>
      <c r="O2246" s="34"/>
      <c r="P2246" s="34"/>
      <c r="Q2246" s="34"/>
      <c r="R2246" s="34"/>
      <c r="S2246" s="34"/>
      <c r="T2246" s="34"/>
      <c r="U2246" s="34"/>
      <c r="V2246" s="34"/>
      <c r="W2246" s="34"/>
      <c r="X2246" s="34"/>
      <c r="Y2246" s="34"/>
      <c r="Z2246" s="34"/>
      <c r="AA2246" s="34"/>
      <c r="AB2246" s="34"/>
    </row>
    <row r="2247" spans="1:28">
      <c r="A2247" s="34"/>
      <c r="B2247" s="34"/>
      <c r="C2247" s="34"/>
      <c r="D2247" s="34"/>
      <c r="E2247" s="34"/>
      <c r="F2247" s="34"/>
      <c r="G2247" s="34"/>
      <c r="H2247" s="34"/>
      <c r="I2247" s="34"/>
      <c r="J2247" s="34"/>
      <c r="K2247" s="34"/>
      <c r="L2247" s="34"/>
      <c r="M2247" s="34"/>
      <c r="N2247" s="34"/>
      <c r="O2247" s="34"/>
      <c r="P2247" s="34"/>
      <c r="Q2247" s="34"/>
      <c r="R2247" s="34"/>
      <c r="S2247" s="34"/>
      <c r="T2247" s="34"/>
      <c r="U2247" s="34"/>
      <c r="V2247" s="34"/>
      <c r="W2247" s="34"/>
      <c r="X2247" s="34"/>
      <c r="Y2247" s="34"/>
      <c r="Z2247" s="34"/>
      <c r="AA2247" s="34"/>
      <c r="AB2247" s="34"/>
    </row>
    <row r="2248" spans="1:28">
      <c r="A2248" s="34"/>
      <c r="B2248" s="34"/>
      <c r="C2248" s="34"/>
      <c r="D2248" s="34"/>
      <c r="E2248" s="34"/>
      <c r="F2248" s="34"/>
      <c r="G2248" s="34"/>
      <c r="H2248" s="34"/>
      <c r="I2248" s="34"/>
      <c r="J2248" s="34"/>
      <c r="K2248" s="34"/>
      <c r="L2248" s="34"/>
      <c r="M2248" s="34"/>
      <c r="N2248" s="34"/>
      <c r="O2248" s="34"/>
      <c r="P2248" s="34"/>
      <c r="Q2248" s="34"/>
      <c r="R2248" s="34"/>
      <c r="S2248" s="34"/>
      <c r="T2248" s="34"/>
      <c r="U2248" s="34"/>
      <c r="V2248" s="34"/>
      <c r="W2248" s="34"/>
      <c r="X2248" s="34"/>
      <c r="Y2248" s="34"/>
      <c r="Z2248" s="34"/>
      <c r="AA2248" s="34"/>
      <c r="AB2248" s="34"/>
    </row>
    <row r="2249" spans="1:28">
      <c r="A2249" s="34"/>
      <c r="B2249" s="34"/>
      <c r="C2249" s="34"/>
      <c r="D2249" s="34"/>
      <c r="E2249" s="34"/>
      <c r="F2249" s="34"/>
      <c r="G2249" s="34"/>
      <c r="H2249" s="34"/>
      <c r="I2249" s="34"/>
      <c r="J2249" s="34"/>
      <c r="K2249" s="34"/>
      <c r="L2249" s="34"/>
      <c r="M2249" s="34"/>
      <c r="N2249" s="34"/>
      <c r="O2249" s="34"/>
      <c r="P2249" s="34"/>
      <c r="Q2249" s="34"/>
      <c r="R2249" s="34"/>
      <c r="S2249" s="34"/>
      <c r="T2249" s="34"/>
      <c r="U2249" s="34"/>
      <c r="V2249" s="34"/>
      <c r="W2249" s="34"/>
      <c r="X2249" s="34"/>
      <c r="Y2249" s="34"/>
      <c r="Z2249" s="34"/>
      <c r="AA2249" s="34"/>
      <c r="AB2249" s="34"/>
    </row>
    <row r="2250" spans="1:28">
      <c r="A2250" s="34"/>
      <c r="B2250" s="34"/>
      <c r="C2250" s="34"/>
      <c r="D2250" s="34"/>
      <c r="E2250" s="34"/>
      <c r="F2250" s="34"/>
      <c r="G2250" s="34"/>
      <c r="H2250" s="34"/>
      <c r="I2250" s="34"/>
      <c r="J2250" s="34"/>
      <c r="K2250" s="34"/>
      <c r="L2250" s="34"/>
      <c r="M2250" s="34"/>
      <c r="N2250" s="34"/>
      <c r="O2250" s="34"/>
      <c r="P2250" s="34"/>
      <c r="Q2250" s="34"/>
      <c r="R2250" s="34"/>
      <c r="S2250" s="34"/>
      <c r="T2250" s="34"/>
      <c r="U2250" s="34"/>
      <c r="V2250" s="34"/>
      <c r="W2250" s="34"/>
      <c r="X2250" s="34"/>
      <c r="Y2250" s="34"/>
      <c r="Z2250" s="34"/>
      <c r="AA2250" s="34"/>
      <c r="AB2250" s="34"/>
    </row>
    <row r="2251" spans="1:28">
      <c r="A2251" s="34"/>
      <c r="B2251" s="34"/>
      <c r="C2251" s="34"/>
      <c r="D2251" s="34"/>
      <c r="E2251" s="34"/>
      <c r="F2251" s="34"/>
      <c r="G2251" s="34"/>
      <c r="H2251" s="34"/>
      <c r="I2251" s="34"/>
      <c r="J2251" s="34"/>
      <c r="K2251" s="34"/>
      <c r="L2251" s="34"/>
      <c r="M2251" s="34"/>
      <c r="N2251" s="34"/>
      <c r="O2251" s="34"/>
      <c r="P2251" s="34"/>
      <c r="Q2251" s="34"/>
      <c r="R2251" s="34"/>
      <c r="S2251" s="34"/>
      <c r="T2251" s="34"/>
      <c r="U2251" s="34"/>
      <c r="V2251" s="34"/>
      <c r="W2251" s="34"/>
      <c r="X2251" s="34"/>
      <c r="Y2251" s="34"/>
      <c r="Z2251" s="34"/>
      <c r="AA2251" s="34"/>
      <c r="AB2251" s="34"/>
    </row>
    <row r="2252" spans="1:28">
      <c r="A2252" s="34"/>
      <c r="B2252" s="34"/>
      <c r="C2252" s="34"/>
      <c r="D2252" s="34"/>
      <c r="E2252" s="34"/>
      <c r="F2252" s="34"/>
      <c r="G2252" s="34"/>
      <c r="H2252" s="34"/>
      <c r="I2252" s="34"/>
      <c r="J2252" s="34"/>
      <c r="K2252" s="34"/>
      <c r="L2252" s="34"/>
      <c r="M2252" s="34"/>
      <c r="N2252" s="34"/>
      <c r="O2252" s="34"/>
      <c r="P2252" s="34"/>
      <c r="Q2252" s="34"/>
      <c r="R2252" s="34"/>
      <c r="S2252" s="34"/>
      <c r="T2252" s="34"/>
      <c r="U2252" s="34"/>
      <c r="V2252" s="34"/>
      <c r="W2252" s="34"/>
      <c r="X2252" s="34"/>
      <c r="Y2252" s="34"/>
      <c r="Z2252" s="34"/>
      <c r="AA2252" s="34"/>
      <c r="AB2252" s="34"/>
    </row>
    <row r="2253" spans="1:28">
      <c r="A2253" s="34"/>
      <c r="B2253" s="34"/>
      <c r="C2253" s="34"/>
      <c r="D2253" s="34"/>
      <c r="E2253" s="34"/>
      <c r="F2253" s="34"/>
      <c r="G2253" s="34"/>
      <c r="H2253" s="34"/>
      <c r="I2253" s="34"/>
      <c r="J2253" s="34"/>
      <c r="K2253" s="34"/>
      <c r="L2253" s="34"/>
      <c r="M2253" s="34"/>
      <c r="N2253" s="34"/>
      <c r="O2253" s="34"/>
      <c r="P2253" s="34"/>
      <c r="Q2253" s="34"/>
      <c r="R2253" s="34"/>
      <c r="S2253" s="34"/>
      <c r="T2253" s="34"/>
      <c r="U2253" s="34"/>
      <c r="V2253" s="34"/>
      <c r="W2253" s="34"/>
      <c r="X2253" s="34"/>
      <c r="Y2253" s="34"/>
      <c r="Z2253" s="34"/>
      <c r="AA2253" s="34"/>
      <c r="AB2253" s="34"/>
    </row>
    <row r="2254" spans="1:28">
      <c r="A2254" s="34"/>
      <c r="B2254" s="34"/>
      <c r="C2254" s="34"/>
      <c r="D2254" s="34"/>
      <c r="E2254" s="34"/>
      <c r="F2254" s="34"/>
      <c r="G2254" s="34"/>
      <c r="H2254" s="34"/>
      <c r="I2254" s="34"/>
      <c r="J2254" s="34"/>
      <c r="K2254" s="34"/>
      <c r="L2254" s="34"/>
      <c r="M2254" s="34"/>
      <c r="N2254" s="34"/>
      <c r="O2254" s="34"/>
      <c r="P2254" s="34"/>
      <c r="Q2254" s="34"/>
      <c r="R2254" s="34"/>
      <c r="S2254" s="34"/>
      <c r="T2254" s="34"/>
      <c r="U2254" s="34"/>
      <c r="V2254" s="34"/>
      <c r="W2254" s="34"/>
      <c r="X2254" s="34"/>
      <c r="Y2254" s="34"/>
      <c r="Z2254" s="34"/>
      <c r="AA2254" s="34"/>
      <c r="AB2254" s="34"/>
    </row>
    <row r="2255" spans="1:28">
      <c r="A2255" s="34"/>
      <c r="B2255" s="34"/>
      <c r="C2255" s="34"/>
      <c r="D2255" s="34"/>
      <c r="E2255" s="34"/>
      <c r="F2255" s="34"/>
      <c r="G2255" s="34"/>
      <c r="H2255" s="34"/>
      <c r="I2255" s="34"/>
      <c r="J2255" s="34"/>
      <c r="K2255" s="34"/>
      <c r="L2255" s="34"/>
      <c r="M2255" s="34"/>
      <c r="N2255" s="34"/>
      <c r="O2255" s="34"/>
      <c r="P2255" s="34"/>
      <c r="Q2255" s="34"/>
      <c r="R2255" s="34"/>
      <c r="S2255" s="34"/>
      <c r="T2255" s="34"/>
      <c r="U2255" s="34"/>
      <c r="V2255" s="34"/>
      <c r="W2255" s="34"/>
      <c r="X2255" s="34"/>
      <c r="Y2255" s="34"/>
      <c r="Z2255" s="34"/>
      <c r="AA2255" s="34"/>
      <c r="AB2255" s="34"/>
    </row>
    <row r="2256" spans="1:28">
      <c r="A2256" s="34"/>
      <c r="B2256" s="34"/>
      <c r="C2256" s="34"/>
      <c r="D2256" s="34"/>
      <c r="E2256" s="34"/>
      <c r="F2256" s="34"/>
      <c r="G2256" s="34"/>
      <c r="H2256" s="34"/>
      <c r="I2256" s="34"/>
      <c r="J2256" s="34"/>
      <c r="K2256" s="34"/>
      <c r="L2256" s="34"/>
      <c r="M2256" s="34"/>
      <c r="N2256" s="34"/>
      <c r="O2256" s="34"/>
      <c r="P2256" s="34"/>
      <c r="Q2256" s="34"/>
      <c r="R2256" s="34"/>
      <c r="S2256" s="34"/>
      <c r="T2256" s="34"/>
      <c r="U2256" s="34"/>
      <c r="V2256" s="34"/>
      <c r="W2256" s="34"/>
      <c r="X2256" s="34"/>
      <c r="Y2256" s="34"/>
      <c r="Z2256" s="34"/>
      <c r="AA2256" s="34"/>
      <c r="AB2256" s="34"/>
    </row>
    <row r="2257" spans="1:28">
      <c r="A2257" s="34"/>
      <c r="B2257" s="34"/>
      <c r="C2257" s="34"/>
      <c r="D2257" s="34"/>
      <c r="E2257" s="34"/>
      <c r="F2257" s="34"/>
      <c r="G2257" s="34"/>
      <c r="H2257" s="34"/>
      <c r="I2257" s="34"/>
      <c r="J2257" s="34"/>
      <c r="K2257" s="34"/>
      <c r="L2257" s="34"/>
      <c r="M2257" s="34"/>
      <c r="N2257" s="34"/>
      <c r="O2257" s="34"/>
      <c r="P2257" s="34"/>
      <c r="Q2257" s="34"/>
      <c r="R2257" s="34"/>
      <c r="S2257" s="34"/>
      <c r="T2257" s="34"/>
      <c r="U2257" s="34"/>
      <c r="V2257" s="34"/>
      <c r="W2257" s="34"/>
      <c r="X2257" s="34"/>
      <c r="Y2257" s="34"/>
      <c r="Z2257" s="34"/>
      <c r="AA2257" s="34"/>
      <c r="AB2257" s="34"/>
    </row>
    <row r="2258" spans="1:28">
      <c r="A2258" s="34"/>
      <c r="B2258" s="34"/>
      <c r="C2258" s="34"/>
      <c r="D2258" s="34"/>
      <c r="E2258" s="34"/>
      <c r="F2258" s="34"/>
      <c r="G2258" s="34"/>
      <c r="H2258" s="34"/>
      <c r="I2258" s="34"/>
      <c r="J2258" s="34"/>
      <c r="K2258" s="34"/>
      <c r="L2258" s="34"/>
      <c r="M2258" s="34"/>
      <c r="N2258" s="34"/>
      <c r="O2258" s="34"/>
      <c r="P2258" s="34"/>
      <c r="Q2258" s="34"/>
      <c r="R2258" s="34"/>
      <c r="S2258" s="34"/>
      <c r="T2258" s="34"/>
      <c r="U2258" s="34"/>
      <c r="V2258" s="34"/>
      <c r="W2258" s="34"/>
      <c r="X2258" s="34"/>
      <c r="Y2258" s="34"/>
      <c r="Z2258" s="34"/>
      <c r="AA2258" s="34"/>
      <c r="AB2258" s="34"/>
    </row>
    <row r="2259" spans="1:28">
      <c r="A2259" s="34"/>
      <c r="B2259" s="34"/>
      <c r="C2259" s="34"/>
      <c r="D2259" s="34"/>
      <c r="E2259" s="34"/>
      <c r="F2259" s="34"/>
      <c r="G2259" s="34"/>
      <c r="H2259" s="34"/>
      <c r="I2259" s="34"/>
      <c r="J2259" s="34"/>
      <c r="K2259" s="34"/>
      <c r="L2259" s="34"/>
      <c r="M2259" s="34"/>
      <c r="N2259" s="34"/>
      <c r="O2259" s="34"/>
      <c r="P2259" s="34"/>
      <c r="Q2259" s="34"/>
      <c r="R2259" s="34"/>
      <c r="S2259" s="34"/>
      <c r="T2259" s="34"/>
      <c r="U2259" s="34"/>
      <c r="V2259" s="34"/>
      <c r="W2259" s="34"/>
      <c r="X2259" s="34"/>
      <c r="Y2259" s="34"/>
      <c r="Z2259" s="34"/>
      <c r="AA2259" s="34"/>
      <c r="AB2259" s="34"/>
    </row>
    <row r="2260" spans="1:28">
      <c r="A2260" s="34"/>
      <c r="B2260" s="34"/>
      <c r="C2260" s="34"/>
      <c r="D2260" s="34"/>
      <c r="E2260" s="34"/>
      <c r="F2260" s="34"/>
      <c r="G2260" s="34"/>
      <c r="H2260" s="34"/>
      <c r="I2260" s="34"/>
      <c r="J2260" s="34"/>
      <c r="K2260" s="34"/>
      <c r="L2260" s="34"/>
      <c r="M2260" s="34"/>
      <c r="N2260" s="34"/>
      <c r="O2260" s="34"/>
      <c r="P2260" s="34"/>
      <c r="Q2260" s="34"/>
      <c r="R2260" s="34"/>
      <c r="S2260" s="34"/>
      <c r="T2260" s="34"/>
      <c r="U2260" s="34"/>
      <c r="V2260" s="34"/>
      <c r="W2260" s="34"/>
      <c r="X2260" s="34"/>
      <c r="Y2260" s="34"/>
      <c r="Z2260" s="34"/>
      <c r="AA2260" s="34"/>
      <c r="AB2260" s="34"/>
    </row>
    <row r="2261" spans="1:28">
      <c r="A2261" s="34"/>
      <c r="B2261" s="34"/>
      <c r="C2261" s="34"/>
      <c r="D2261" s="34"/>
      <c r="E2261" s="34"/>
      <c r="F2261" s="34"/>
      <c r="G2261" s="34"/>
      <c r="H2261" s="34"/>
      <c r="I2261" s="34"/>
      <c r="J2261" s="34"/>
      <c r="K2261" s="34"/>
      <c r="L2261" s="34"/>
      <c r="M2261" s="34"/>
      <c r="N2261" s="34"/>
      <c r="O2261" s="34"/>
      <c r="P2261" s="34"/>
      <c r="Q2261" s="34"/>
      <c r="R2261" s="34"/>
      <c r="S2261" s="34"/>
      <c r="T2261" s="34"/>
      <c r="U2261" s="34"/>
      <c r="V2261" s="34"/>
      <c r="W2261" s="34"/>
      <c r="X2261" s="34"/>
      <c r="Y2261" s="34"/>
      <c r="Z2261" s="34"/>
      <c r="AA2261" s="34"/>
      <c r="AB2261" s="34"/>
    </row>
    <row r="2262" spans="1:28">
      <c r="A2262" s="34"/>
      <c r="B2262" s="34"/>
      <c r="C2262" s="34"/>
      <c r="D2262" s="34"/>
      <c r="E2262" s="34"/>
      <c r="F2262" s="34"/>
      <c r="G2262" s="34"/>
      <c r="H2262" s="34"/>
      <c r="I2262" s="34"/>
      <c r="J2262" s="34"/>
      <c r="K2262" s="34"/>
      <c r="L2262" s="34"/>
      <c r="M2262" s="34"/>
      <c r="N2262" s="34"/>
      <c r="O2262" s="34"/>
      <c r="P2262" s="34"/>
      <c r="Q2262" s="34"/>
      <c r="R2262" s="34"/>
      <c r="S2262" s="34"/>
      <c r="T2262" s="34"/>
      <c r="U2262" s="34"/>
      <c r="V2262" s="34"/>
      <c r="W2262" s="34"/>
      <c r="X2262" s="34"/>
      <c r="Y2262" s="34"/>
      <c r="Z2262" s="34"/>
      <c r="AA2262" s="34"/>
      <c r="AB2262" s="34"/>
    </row>
    <row r="2263" spans="1:28">
      <c r="A2263" s="34"/>
      <c r="B2263" s="34"/>
      <c r="C2263" s="34"/>
      <c r="D2263" s="34"/>
      <c r="E2263" s="34"/>
      <c r="F2263" s="34"/>
      <c r="G2263" s="34"/>
      <c r="H2263" s="34"/>
      <c r="I2263" s="34"/>
      <c r="J2263" s="34"/>
      <c r="K2263" s="34"/>
      <c r="L2263" s="34"/>
      <c r="M2263" s="34"/>
      <c r="N2263" s="34"/>
      <c r="O2263" s="34"/>
      <c r="P2263" s="34"/>
      <c r="Q2263" s="34"/>
      <c r="R2263" s="34"/>
      <c r="S2263" s="34"/>
      <c r="T2263" s="34"/>
      <c r="U2263" s="34"/>
      <c r="V2263" s="34"/>
      <c r="W2263" s="34"/>
      <c r="X2263" s="34"/>
      <c r="Y2263" s="34"/>
      <c r="Z2263" s="34"/>
      <c r="AA2263" s="34"/>
      <c r="AB2263" s="34"/>
    </row>
    <row r="2264" spans="1:28">
      <c r="A2264" s="34"/>
      <c r="B2264" s="34"/>
      <c r="C2264" s="34"/>
      <c r="D2264" s="34"/>
      <c r="E2264" s="34"/>
      <c r="F2264" s="34"/>
      <c r="G2264" s="34"/>
      <c r="H2264" s="34"/>
      <c r="I2264" s="34"/>
      <c r="J2264" s="34"/>
      <c r="K2264" s="34"/>
      <c r="L2264" s="34"/>
      <c r="M2264" s="34"/>
      <c r="N2264" s="34"/>
      <c r="O2264" s="34"/>
      <c r="P2264" s="34"/>
      <c r="Q2264" s="34"/>
      <c r="R2264" s="34"/>
      <c r="S2264" s="34"/>
      <c r="T2264" s="34"/>
      <c r="U2264" s="34"/>
      <c r="V2264" s="34"/>
      <c r="W2264" s="34"/>
      <c r="X2264" s="34"/>
      <c r="Y2264" s="34"/>
      <c r="Z2264" s="34"/>
      <c r="AA2264" s="34"/>
      <c r="AB2264" s="34"/>
    </row>
    <row r="2265" spans="1:28">
      <c r="A2265" s="34"/>
      <c r="B2265" s="34"/>
      <c r="C2265" s="34"/>
      <c r="D2265" s="34"/>
      <c r="E2265" s="34"/>
      <c r="F2265" s="34"/>
      <c r="G2265" s="34"/>
      <c r="H2265" s="34"/>
      <c r="I2265" s="34"/>
      <c r="J2265" s="34"/>
      <c r="K2265" s="34"/>
      <c r="L2265" s="34"/>
      <c r="M2265" s="34"/>
      <c r="N2265" s="34"/>
      <c r="O2265" s="34"/>
      <c r="P2265" s="34"/>
      <c r="Q2265" s="34"/>
      <c r="R2265" s="34"/>
      <c r="S2265" s="34"/>
      <c r="T2265" s="34"/>
      <c r="U2265" s="34"/>
      <c r="V2265" s="34"/>
      <c r="W2265" s="34"/>
      <c r="X2265" s="34"/>
      <c r="Y2265" s="34"/>
      <c r="Z2265" s="34"/>
      <c r="AA2265" s="34"/>
      <c r="AB2265" s="34"/>
    </row>
    <row r="2266" spans="1:28">
      <c r="A2266" s="34"/>
      <c r="B2266" s="34"/>
      <c r="C2266" s="34"/>
      <c r="D2266" s="34"/>
      <c r="E2266" s="34"/>
      <c r="F2266" s="34"/>
      <c r="G2266" s="34"/>
      <c r="H2266" s="34"/>
      <c r="I2266" s="34"/>
      <c r="J2266" s="34"/>
      <c r="K2266" s="34"/>
      <c r="L2266" s="34"/>
      <c r="M2266" s="34"/>
      <c r="N2266" s="34"/>
      <c r="O2266" s="34"/>
      <c r="P2266" s="34"/>
      <c r="Q2266" s="34"/>
      <c r="R2266" s="34"/>
      <c r="S2266" s="34"/>
      <c r="T2266" s="34"/>
      <c r="U2266" s="34"/>
      <c r="V2266" s="34"/>
      <c r="W2266" s="34"/>
      <c r="X2266" s="34"/>
      <c r="Y2266" s="34"/>
      <c r="Z2266" s="34"/>
      <c r="AA2266" s="34"/>
      <c r="AB2266" s="34"/>
    </row>
    <row r="2267" spans="1:28">
      <c r="A2267" s="34"/>
      <c r="B2267" s="34"/>
      <c r="C2267" s="34"/>
      <c r="D2267" s="34"/>
      <c r="E2267" s="34"/>
      <c r="F2267" s="34"/>
      <c r="G2267" s="34"/>
      <c r="H2267" s="34"/>
      <c r="I2267" s="34"/>
      <c r="J2267" s="34"/>
      <c r="K2267" s="34"/>
      <c r="L2267" s="34"/>
      <c r="M2267" s="34"/>
      <c r="N2267" s="34"/>
      <c r="O2267" s="34"/>
      <c r="P2267" s="34"/>
      <c r="Q2267" s="34"/>
      <c r="R2267" s="34"/>
      <c r="S2267" s="34"/>
      <c r="T2267" s="34"/>
      <c r="U2267" s="34"/>
      <c r="V2267" s="34"/>
      <c r="W2267" s="34"/>
      <c r="X2267" s="34"/>
      <c r="Y2267" s="34"/>
      <c r="Z2267" s="34"/>
      <c r="AA2267" s="34"/>
      <c r="AB2267" s="34"/>
    </row>
    <row r="2268" spans="1:28">
      <c r="A2268" s="34"/>
      <c r="B2268" s="34"/>
      <c r="C2268" s="34"/>
      <c r="D2268" s="34"/>
      <c r="E2268" s="34"/>
      <c r="F2268" s="34"/>
      <c r="G2268" s="34"/>
      <c r="H2268" s="34"/>
      <c r="I2268" s="34"/>
      <c r="J2268" s="34"/>
      <c r="K2268" s="34"/>
      <c r="L2268" s="34"/>
      <c r="M2268" s="34"/>
      <c r="N2268" s="34"/>
      <c r="O2268" s="34"/>
      <c r="P2268" s="34"/>
      <c r="Q2268" s="34"/>
      <c r="R2268" s="34"/>
      <c r="S2268" s="34"/>
      <c r="T2268" s="34"/>
      <c r="U2268" s="34"/>
      <c r="V2268" s="34"/>
      <c r="W2268" s="34"/>
      <c r="X2268" s="34"/>
      <c r="Y2268" s="34"/>
      <c r="Z2268" s="34"/>
      <c r="AA2268" s="34"/>
      <c r="AB2268" s="34"/>
    </row>
    <row r="2269" spans="1:28">
      <c r="A2269" s="34"/>
      <c r="B2269" s="34"/>
      <c r="C2269" s="34"/>
      <c r="D2269" s="34"/>
      <c r="E2269" s="34"/>
      <c r="F2269" s="34"/>
      <c r="G2269" s="34"/>
      <c r="H2269" s="34"/>
      <c r="I2269" s="34"/>
      <c r="J2269" s="34"/>
      <c r="K2269" s="34"/>
      <c r="L2269" s="34"/>
      <c r="M2269" s="34"/>
      <c r="N2269" s="34"/>
      <c r="O2269" s="34"/>
      <c r="P2269" s="34"/>
      <c r="Q2269" s="34"/>
      <c r="R2269" s="34"/>
      <c r="S2269" s="34"/>
      <c r="T2269" s="34"/>
      <c r="U2269" s="34"/>
      <c r="V2269" s="34"/>
      <c r="W2269" s="34"/>
      <c r="X2269" s="34"/>
      <c r="Y2269" s="34"/>
      <c r="Z2269" s="34"/>
      <c r="AA2269" s="34"/>
      <c r="AB2269" s="34"/>
    </row>
    <row r="2270" spans="1:28">
      <c r="A2270" s="34"/>
      <c r="B2270" s="34"/>
      <c r="C2270" s="34"/>
      <c r="D2270" s="34"/>
      <c r="E2270" s="34"/>
      <c r="F2270" s="34"/>
      <c r="G2270" s="34"/>
      <c r="H2270" s="34"/>
      <c r="I2270" s="34"/>
      <c r="J2270" s="34"/>
      <c r="K2270" s="34"/>
      <c r="L2270" s="34"/>
      <c r="M2270" s="34"/>
      <c r="N2270" s="34"/>
      <c r="O2270" s="34"/>
      <c r="P2270" s="34"/>
      <c r="Q2270" s="34"/>
      <c r="R2270" s="34"/>
      <c r="S2270" s="34"/>
      <c r="T2270" s="34"/>
      <c r="U2270" s="34"/>
      <c r="V2270" s="34"/>
      <c r="W2270" s="34"/>
      <c r="X2270" s="34"/>
      <c r="Y2270" s="34"/>
      <c r="Z2270" s="34"/>
      <c r="AA2270" s="34"/>
      <c r="AB2270" s="34"/>
    </row>
    <row r="2271" spans="1:28">
      <c r="A2271" s="34"/>
      <c r="B2271" s="34"/>
      <c r="C2271" s="34"/>
      <c r="D2271" s="34"/>
      <c r="E2271" s="34"/>
      <c r="F2271" s="34"/>
      <c r="G2271" s="34"/>
      <c r="H2271" s="34"/>
      <c r="I2271" s="34"/>
      <c r="J2271" s="34"/>
      <c r="K2271" s="34"/>
      <c r="L2271" s="34"/>
      <c r="M2271" s="34"/>
      <c r="N2271" s="34"/>
      <c r="O2271" s="34"/>
      <c r="P2271" s="34"/>
      <c r="Q2271" s="34"/>
      <c r="R2271" s="34"/>
      <c r="S2271" s="34"/>
      <c r="T2271" s="34"/>
      <c r="U2271" s="34"/>
      <c r="V2271" s="34"/>
      <c r="W2271" s="34"/>
      <c r="X2271" s="34"/>
      <c r="Y2271" s="34"/>
      <c r="Z2271" s="34"/>
      <c r="AA2271" s="34"/>
      <c r="AB2271" s="34"/>
    </row>
    <row r="2272" spans="1:28">
      <c r="A2272" s="34"/>
      <c r="B2272" s="34"/>
      <c r="C2272" s="34"/>
      <c r="D2272" s="34"/>
      <c r="E2272" s="34"/>
      <c r="F2272" s="34"/>
      <c r="G2272" s="34"/>
      <c r="H2272" s="34"/>
      <c r="I2272" s="34"/>
      <c r="J2272" s="34"/>
      <c r="K2272" s="34"/>
      <c r="L2272" s="34"/>
      <c r="M2272" s="34"/>
      <c r="N2272" s="34"/>
      <c r="O2272" s="34"/>
      <c r="P2272" s="34"/>
      <c r="Q2272" s="34"/>
      <c r="R2272" s="34"/>
      <c r="S2272" s="34"/>
      <c r="T2272" s="34"/>
      <c r="U2272" s="34"/>
      <c r="V2272" s="34"/>
      <c r="W2272" s="34"/>
      <c r="X2272" s="34"/>
      <c r="Y2272" s="34"/>
      <c r="Z2272" s="34"/>
      <c r="AA2272" s="34"/>
      <c r="AB2272" s="34"/>
    </row>
    <row r="2273" spans="1:28">
      <c r="A2273" s="34"/>
      <c r="B2273" s="34"/>
      <c r="C2273" s="34"/>
      <c r="D2273" s="34"/>
      <c r="E2273" s="34"/>
      <c r="F2273" s="34"/>
      <c r="G2273" s="34"/>
      <c r="H2273" s="34"/>
      <c r="I2273" s="34"/>
      <c r="J2273" s="34"/>
      <c r="K2273" s="34"/>
      <c r="L2273" s="34"/>
      <c r="M2273" s="34"/>
      <c r="N2273" s="34"/>
      <c r="O2273" s="34"/>
      <c r="P2273" s="34"/>
      <c r="Q2273" s="34"/>
      <c r="R2273" s="34"/>
      <c r="S2273" s="34"/>
      <c r="T2273" s="34"/>
      <c r="U2273" s="34"/>
      <c r="V2273" s="34"/>
      <c r="W2273" s="34"/>
      <c r="X2273" s="34"/>
      <c r="Y2273" s="34"/>
      <c r="Z2273" s="34"/>
      <c r="AA2273" s="34"/>
      <c r="AB2273" s="34"/>
    </row>
    <row r="2274" spans="1:28">
      <c r="A2274" s="34"/>
      <c r="B2274" s="34"/>
      <c r="C2274" s="34"/>
      <c r="D2274" s="34"/>
      <c r="E2274" s="34"/>
      <c r="F2274" s="34"/>
      <c r="G2274" s="34"/>
      <c r="H2274" s="34"/>
      <c r="I2274" s="34"/>
      <c r="J2274" s="34"/>
      <c r="K2274" s="34"/>
      <c r="L2274" s="34"/>
      <c r="M2274" s="34"/>
      <c r="N2274" s="34"/>
      <c r="O2274" s="34"/>
      <c r="P2274" s="34"/>
      <c r="Q2274" s="34"/>
      <c r="R2274" s="34"/>
      <c r="S2274" s="34"/>
      <c r="T2274" s="34"/>
      <c r="U2274" s="34"/>
      <c r="V2274" s="34"/>
      <c r="W2274" s="34"/>
      <c r="X2274" s="34"/>
      <c r="Y2274" s="34"/>
      <c r="Z2274" s="34"/>
      <c r="AA2274" s="34"/>
      <c r="AB2274" s="34"/>
    </row>
    <row r="2275" spans="1:28">
      <c r="A2275" s="34"/>
      <c r="B2275" s="34"/>
      <c r="C2275" s="34"/>
      <c r="D2275" s="34"/>
      <c r="E2275" s="34"/>
      <c r="F2275" s="34"/>
      <c r="G2275" s="34"/>
      <c r="H2275" s="34"/>
      <c r="I2275" s="34"/>
      <c r="J2275" s="34"/>
      <c r="K2275" s="34"/>
      <c r="L2275" s="34"/>
      <c r="M2275" s="34"/>
      <c r="N2275" s="34"/>
      <c r="O2275" s="34"/>
      <c r="P2275" s="34"/>
      <c r="Q2275" s="34"/>
      <c r="R2275" s="34"/>
      <c r="S2275" s="34"/>
      <c r="T2275" s="34"/>
      <c r="U2275" s="34"/>
      <c r="V2275" s="34"/>
      <c r="W2275" s="34"/>
      <c r="X2275" s="34"/>
      <c r="Y2275" s="34"/>
      <c r="Z2275" s="34"/>
      <c r="AA2275" s="34"/>
      <c r="AB2275" s="34"/>
    </row>
    <row r="2276" spans="1:28">
      <c r="A2276" s="34"/>
      <c r="B2276" s="34"/>
      <c r="C2276" s="34"/>
      <c r="D2276" s="34"/>
      <c r="E2276" s="34"/>
      <c r="F2276" s="34"/>
      <c r="G2276" s="34"/>
      <c r="H2276" s="34"/>
      <c r="I2276" s="34"/>
      <c r="J2276" s="34"/>
      <c r="K2276" s="34"/>
      <c r="L2276" s="34"/>
      <c r="M2276" s="34"/>
      <c r="N2276" s="34"/>
      <c r="O2276" s="34"/>
      <c r="P2276" s="34"/>
      <c r="Q2276" s="34"/>
      <c r="R2276" s="34"/>
      <c r="S2276" s="34"/>
      <c r="T2276" s="34"/>
      <c r="U2276" s="34"/>
      <c r="V2276" s="34"/>
      <c r="W2276" s="34"/>
      <c r="X2276" s="34"/>
      <c r="Y2276" s="34"/>
      <c r="Z2276" s="34"/>
      <c r="AA2276" s="34"/>
      <c r="AB2276" s="34"/>
    </row>
    <row r="2277" spans="1:28">
      <c r="A2277" s="34"/>
      <c r="B2277" s="34"/>
      <c r="C2277" s="34"/>
      <c r="D2277" s="34"/>
      <c r="E2277" s="34"/>
      <c r="F2277" s="34"/>
      <c r="G2277" s="34"/>
      <c r="H2277" s="34"/>
      <c r="I2277" s="34"/>
      <c r="J2277" s="34"/>
      <c r="K2277" s="34"/>
      <c r="L2277" s="34"/>
      <c r="M2277" s="34"/>
      <c r="N2277" s="34"/>
      <c r="O2277" s="34"/>
      <c r="P2277" s="34"/>
      <c r="Q2277" s="34"/>
      <c r="R2277" s="34"/>
      <c r="S2277" s="34"/>
      <c r="T2277" s="34"/>
      <c r="U2277" s="34"/>
      <c r="V2277" s="34"/>
      <c r="W2277" s="34"/>
      <c r="X2277" s="34"/>
      <c r="Y2277" s="34"/>
      <c r="Z2277" s="34"/>
      <c r="AA2277" s="34"/>
      <c r="AB2277" s="34"/>
    </row>
    <row r="2278" spans="1:28">
      <c r="A2278" s="34"/>
      <c r="B2278" s="34"/>
      <c r="C2278" s="34"/>
      <c r="D2278" s="34"/>
      <c r="E2278" s="34"/>
      <c r="F2278" s="34"/>
      <c r="G2278" s="34"/>
      <c r="H2278" s="34"/>
      <c r="I2278" s="34"/>
      <c r="J2278" s="34"/>
      <c r="K2278" s="34"/>
      <c r="L2278" s="34"/>
      <c r="M2278" s="34"/>
      <c r="N2278" s="34"/>
      <c r="O2278" s="34"/>
      <c r="P2278" s="34"/>
      <c r="Q2278" s="34"/>
      <c r="R2278" s="34"/>
      <c r="S2278" s="34"/>
      <c r="T2278" s="34"/>
      <c r="U2278" s="34"/>
      <c r="V2278" s="34"/>
      <c r="W2278" s="34"/>
      <c r="X2278" s="34"/>
      <c r="Y2278" s="34"/>
      <c r="Z2278" s="34"/>
      <c r="AA2278" s="34"/>
      <c r="AB2278" s="34"/>
    </row>
    <row r="2279" spans="1:28">
      <c r="A2279" s="34"/>
      <c r="B2279" s="34"/>
      <c r="C2279" s="34"/>
      <c r="D2279" s="34"/>
      <c r="E2279" s="34"/>
      <c r="F2279" s="34"/>
      <c r="G2279" s="34"/>
      <c r="H2279" s="34"/>
      <c r="I2279" s="34"/>
      <c r="J2279" s="34"/>
      <c r="K2279" s="34"/>
      <c r="L2279" s="34"/>
      <c r="M2279" s="34"/>
      <c r="N2279" s="34"/>
      <c r="O2279" s="34"/>
      <c r="P2279" s="34"/>
      <c r="Q2279" s="34"/>
      <c r="R2279" s="34"/>
      <c r="S2279" s="34"/>
      <c r="T2279" s="34"/>
      <c r="U2279" s="34"/>
      <c r="V2279" s="34"/>
      <c r="W2279" s="34"/>
      <c r="X2279" s="34"/>
      <c r="Y2279" s="34"/>
      <c r="Z2279" s="34"/>
      <c r="AA2279" s="34"/>
      <c r="AB2279" s="34"/>
    </row>
    <row r="2280" spans="1:28">
      <c r="A2280" s="34"/>
      <c r="B2280" s="34"/>
      <c r="C2280" s="34"/>
      <c r="D2280" s="34"/>
      <c r="E2280" s="34"/>
      <c r="F2280" s="34"/>
      <c r="G2280" s="34"/>
      <c r="H2280" s="34"/>
      <c r="I2280" s="34"/>
      <c r="J2280" s="34"/>
      <c r="K2280" s="34"/>
      <c r="L2280" s="34"/>
      <c r="M2280" s="34"/>
      <c r="N2280" s="34"/>
      <c r="O2280" s="34"/>
      <c r="P2280" s="34"/>
      <c r="Q2280" s="34"/>
      <c r="R2280" s="34"/>
      <c r="S2280" s="34"/>
      <c r="T2280" s="34"/>
      <c r="U2280" s="34"/>
      <c r="V2280" s="34"/>
      <c r="W2280" s="34"/>
      <c r="X2280" s="34"/>
      <c r="Y2280" s="34"/>
      <c r="Z2280" s="34"/>
      <c r="AA2280" s="34"/>
      <c r="AB2280" s="34"/>
    </row>
    <row r="2281" spans="1:28">
      <c r="A2281" s="34"/>
      <c r="B2281" s="34"/>
      <c r="C2281" s="34"/>
      <c r="D2281" s="34"/>
      <c r="E2281" s="34"/>
      <c r="F2281" s="34"/>
      <c r="G2281" s="34"/>
      <c r="H2281" s="34"/>
      <c r="I2281" s="34"/>
      <c r="J2281" s="34"/>
      <c r="K2281" s="34"/>
      <c r="L2281" s="34"/>
      <c r="M2281" s="34"/>
      <c r="N2281" s="34"/>
      <c r="O2281" s="34"/>
      <c r="P2281" s="34"/>
      <c r="Q2281" s="34"/>
      <c r="R2281" s="34"/>
      <c r="S2281" s="34"/>
      <c r="T2281" s="34"/>
      <c r="U2281" s="34"/>
      <c r="V2281" s="34"/>
      <c r="W2281" s="34"/>
      <c r="X2281" s="34"/>
      <c r="Y2281" s="34"/>
      <c r="Z2281" s="34"/>
      <c r="AA2281" s="34"/>
      <c r="AB2281" s="34"/>
    </row>
    <row r="2282" spans="1:28">
      <c r="A2282" s="34"/>
      <c r="B2282" s="34"/>
      <c r="C2282" s="34"/>
      <c r="D2282" s="34"/>
      <c r="E2282" s="34"/>
      <c r="F2282" s="34"/>
      <c r="G2282" s="34"/>
      <c r="H2282" s="34"/>
      <c r="I2282" s="34"/>
      <c r="J2282" s="34"/>
      <c r="K2282" s="34"/>
      <c r="L2282" s="34"/>
      <c r="M2282" s="34"/>
      <c r="N2282" s="34"/>
      <c r="O2282" s="34"/>
      <c r="P2282" s="34"/>
      <c r="Q2282" s="34"/>
      <c r="R2282" s="34"/>
      <c r="S2282" s="34"/>
      <c r="T2282" s="34"/>
      <c r="U2282" s="34"/>
      <c r="V2282" s="34"/>
      <c r="W2282" s="34"/>
      <c r="X2282" s="34"/>
      <c r="Y2282" s="34"/>
      <c r="Z2282" s="34"/>
      <c r="AA2282" s="34"/>
      <c r="AB2282" s="34"/>
    </row>
    <row r="2283" spans="1:28">
      <c r="A2283" s="34"/>
      <c r="B2283" s="34"/>
      <c r="C2283" s="34"/>
      <c r="D2283" s="34"/>
      <c r="E2283" s="34"/>
      <c r="F2283" s="34"/>
      <c r="G2283" s="34"/>
      <c r="H2283" s="34"/>
      <c r="I2283" s="34"/>
      <c r="J2283" s="34"/>
      <c r="K2283" s="34"/>
      <c r="L2283" s="34"/>
      <c r="M2283" s="34"/>
      <c r="N2283" s="34"/>
      <c r="O2283" s="34"/>
      <c r="P2283" s="34"/>
      <c r="Q2283" s="34"/>
      <c r="R2283" s="34"/>
      <c r="S2283" s="34"/>
      <c r="T2283" s="34"/>
      <c r="U2283" s="34"/>
      <c r="V2283" s="34"/>
      <c r="W2283" s="34"/>
      <c r="X2283" s="34"/>
      <c r="Y2283" s="34"/>
      <c r="Z2283" s="34"/>
      <c r="AA2283" s="34"/>
      <c r="AB2283" s="34"/>
    </row>
    <row r="2284" spans="1:28">
      <c r="A2284" s="34"/>
      <c r="B2284" s="34"/>
      <c r="C2284" s="34"/>
      <c r="D2284" s="34"/>
      <c r="E2284" s="34"/>
      <c r="F2284" s="34"/>
      <c r="G2284" s="34"/>
      <c r="H2284" s="34"/>
      <c r="I2284" s="34"/>
      <c r="J2284" s="34"/>
      <c r="K2284" s="34"/>
      <c r="L2284" s="34"/>
      <c r="M2284" s="34"/>
      <c r="N2284" s="34"/>
      <c r="O2284" s="34"/>
      <c r="P2284" s="34"/>
      <c r="Q2284" s="34"/>
      <c r="R2284" s="34"/>
      <c r="S2284" s="34"/>
      <c r="T2284" s="34"/>
      <c r="U2284" s="34"/>
      <c r="V2284" s="34"/>
      <c r="W2284" s="34"/>
      <c r="X2284" s="34"/>
      <c r="Y2284" s="34"/>
      <c r="Z2284" s="34"/>
      <c r="AA2284" s="34"/>
      <c r="AB2284" s="34"/>
    </row>
    <row r="2285" spans="1:28">
      <c r="A2285" s="34"/>
      <c r="B2285" s="34"/>
      <c r="C2285" s="34"/>
      <c r="D2285" s="34"/>
      <c r="E2285" s="34"/>
      <c r="F2285" s="34"/>
      <c r="G2285" s="34"/>
      <c r="H2285" s="34"/>
      <c r="I2285" s="34"/>
      <c r="J2285" s="34"/>
      <c r="K2285" s="34"/>
      <c r="L2285" s="34"/>
      <c r="M2285" s="34"/>
      <c r="N2285" s="34"/>
      <c r="O2285" s="34"/>
      <c r="P2285" s="34"/>
      <c r="Q2285" s="34"/>
      <c r="R2285" s="34"/>
      <c r="S2285" s="34"/>
      <c r="T2285" s="34"/>
      <c r="U2285" s="34"/>
      <c r="V2285" s="34"/>
      <c r="W2285" s="34"/>
      <c r="X2285" s="34"/>
      <c r="Y2285" s="34"/>
      <c r="Z2285" s="34"/>
      <c r="AA2285" s="34"/>
      <c r="AB2285" s="34"/>
    </row>
    <row r="2286" spans="1:28">
      <c r="A2286" s="34"/>
      <c r="B2286" s="34"/>
      <c r="C2286" s="34"/>
      <c r="D2286" s="34"/>
      <c r="E2286" s="34"/>
      <c r="F2286" s="34"/>
      <c r="G2286" s="34"/>
      <c r="H2286" s="34"/>
      <c r="I2286" s="34"/>
      <c r="J2286" s="34"/>
      <c r="K2286" s="34"/>
      <c r="L2286" s="34"/>
      <c r="M2286" s="34"/>
      <c r="N2286" s="34"/>
      <c r="O2286" s="34"/>
      <c r="P2286" s="34"/>
      <c r="Q2286" s="34"/>
      <c r="R2286" s="34"/>
      <c r="S2286" s="34"/>
      <c r="T2286" s="34"/>
      <c r="U2286" s="34"/>
      <c r="V2286" s="34"/>
      <c r="W2286" s="34"/>
      <c r="X2286" s="34"/>
      <c r="Y2286" s="34"/>
      <c r="Z2286" s="34"/>
      <c r="AA2286" s="34"/>
      <c r="AB2286" s="34"/>
    </row>
    <row r="2287" spans="1:28">
      <c r="A2287" s="34"/>
      <c r="B2287" s="34"/>
      <c r="C2287" s="34"/>
      <c r="D2287" s="34"/>
      <c r="E2287" s="34"/>
      <c r="F2287" s="34"/>
      <c r="G2287" s="34"/>
      <c r="H2287" s="34"/>
      <c r="I2287" s="34"/>
      <c r="J2287" s="34"/>
      <c r="K2287" s="34"/>
      <c r="L2287" s="34"/>
      <c r="M2287" s="34"/>
      <c r="N2287" s="34"/>
      <c r="O2287" s="34"/>
      <c r="P2287" s="34"/>
      <c r="Q2287" s="34"/>
      <c r="R2287" s="34"/>
      <c r="S2287" s="34"/>
      <c r="T2287" s="34"/>
      <c r="U2287" s="34"/>
      <c r="V2287" s="34"/>
      <c r="W2287" s="34"/>
      <c r="X2287" s="34"/>
      <c r="Y2287" s="34"/>
      <c r="Z2287" s="34"/>
      <c r="AA2287" s="34"/>
      <c r="AB2287" s="34"/>
    </row>
    <row r="2288" spans="1:28">
      <c r="A2288" s="34"/>
      <c r="B2288" s="34"/>
      <c r="C2288" s="34"/>
      <c r="D2288" s="34"/>
      <c r="E2288" s="34"/>
      <c r="F2288" s="34"/>
      <c r="G2288" s="34"/>
      <c r="H2288" s="34"/>
      <c r="I2288" s="34"/>
      <c r="J2288" s="34"/>
      <c r="K2288" s="34"/>
      <c r="L2288" s="34"/>
      <c r="M2288" s="34"/>
      <c r="N2288" s="34"/>
      <c r="O2288" s="34"/>
      <c r="P2288" s="34"/>
      <c r="Q2288" s="34"/>
      <c r="R2288" s="34"/>
      <c r="S2288" s="34"/>
      <c r="T2288" s="34"/>
      <c r="U2288" s="34"/>
      <c r="V2288" s="34"/>
      <c r="W2288" s="34"/>
      <c r="X2288" s="34"/>
      <c r="Y2288" s="34"/>
      <c r="Z2288" s="34"/>
      <c r="AA2288" s="34"/>
      <c r="AB2288" s="34"/>
    </row>
    <row r="2289" spans="1:28">
      <c r="A2289" s="34"/>
      <c r="B2289" s="34"/>
      <c r="C2289" s="34"/>
      <c r="D2289" s="34"/>
      <c r="E2289" s="34"/>
      <c r="F2289" s="34"/>
      <c r="G2289" s="34"/>
      <c r="H2289" s="34"/>
      <c r="I2289" s="34"/>
      <c r="J2289" s="34"/>
      <c r="K2289" s="34"/>
      <c r="L2289" s="34"/>
      <c r="M2289" s="34"/>
      <c r="N2289" s="34"/>
      <c r="O2289" s="34"/>
      <c r="P2289" s="34"/>
      <c r="Q2289" s="34"/>
      <c r="R2289" s="34"/>
      <c r="S2289" s="34"/>
      <c r="T2289" s="34"/>
      <c r="U2289" s="34"/>
      <c r="V2289" s="34"/>
      <c r="W2289" s="34"/>
      <c r="X2289" s="34"/>
      <c r="Y2289" s="34"/>
      <c r="Z2289" s="34"/>
      <c r="AA2289" s="34"/>
      <c r="AB2289" s="34"/>
    </row>
    <row r="2290" spans="1:28">
      <c r="A2290" s="34"/>
      <c r="B2290" s="34"/>
      <c r="C2290" s="34"/>
      <c r="D2290" s="34"/>
      <c r="E2290" s="34"/>
      <c r="F2290" s="34"/>
      <c r="G2290" s="34"/>
      <c r="H2290" s="34"/>
      <c r="I2290" s="34"/>
      <c r="J2290" s="34"/>
      <c r="K2290" s="34"/>
      <c r="L2290" s="34"/>
      <c r="M2290" s="34"/>
      <c r="N2290" s="34"/>
      <c r="O2290" s="34"/>
      <c r="P2290" s="34"/>
      <c r="Q2290" s="34"/>
      <c r="R2290" s="34"/>
      <c r="S2290" s="34"/>
      <c r="T2290" s="34"/>
      <c r="U2290" s="34"/>
      <c r="V2290" s="34"/>
      <c r="W2290" s="34"/>
      <c r="X2290" s="34"/>
      <c r="Y2290" s="34"/>
      <c r="Z2290" s="34"/>
      <c r="AA2290" s="34"/>
      <c r="AB2290" s="34"/>
    </row>
    <row r="2291" spans="1:28">
      <c r="A2291" s="34"/>
      <c r="B2291" s="34"/>
      <c r="C2291" s="34"/>
      <c r="D2291" s="34"/>
      <c r="E2291" s="34"/>
      <c r="F2291" s="34"/>
      <c r="G2291" s="34"/>
      <c r="H2291" s="34"/>
      <c r="I2291" s="34"/>
      <c r="J2291" s="34"/>
      <c r="K2291" s="34"/>
      <c r="L2291" s="34"/>
      <c r="M2291" s="34"/>
      <c r="N2291" s="34"/>
      <c r="O2291" s="34"/>
      <c r="P2291" s="34"/>
      <c r="Q2291" s="34"/>
      <c r="R2291" s="34"/>
      <c r="S2291" s="34"/>
      <c r="T2291" s="34"/>
      <c r="U2291" s="34"/>
      <c r="V2291" s="34"/>
      <c r="W2291" s="34"/>
      <c r="X2291" s="34"/>
      <c r="Y2291" s="34"/>
      <c r="Z2291" s="34"/>
      <c r="AA2291" s="34"/>
      <c r="AB2291" s="34"/>
    </row>
    <row r="2292" spans="1:28">
      <c r="A2292" s="34"/>
      <c r="B2292" s="34"/>
      <c r="C2292" s="34"/>
      <c r="D2292" s="34"/>
      <c r="E2292" s="34"/>
      <c r="F2292" s="34"/>
      <c r="G2292" s="34"/>
      <c r="H2292" s="34"/>
      <c r="I2292" s="34"/>
      <c r="J2292" s="34"/>
      <c r="K2292" s="34"/>
      <c r="L2292" s="34"/>
      <c r="M2292" s="34"/>
      <c r="N2292" s="34"/>
      <c r="O2292" s="34"/>
      <c r="P2292" s="34"/>
      <c r="Q2292" s="34"/>
      <c r="R2292" s="34"/>
      <c r="S2292" s="34"/>
      <c r="T2292" s="34"/>
      <c r="U2292" s="34"/>
      <c r="V2292" s="34"/>
      <c r="W2292" s="34"/>
      <c r="X2292" s="34"/>
      <c r="Y2292" s="34"/>
      <c r="Z2292" s="34"/>
      <c r="AA2292" s="34"/>
      <c r="AB2292" s="34"/>
    </row>
    <row r="2293" spans="1:28">
      <c r="A2293" s="34"/>
      <c r="B2293" s="34"/>
      <c r="C2293" s="34"/>
      <c r="D2293" s="34"/>
      <c r="E2293" s="34"/>
      <c r="F2293" s="34"/>
      <c r="G2293" s="34"/>
      <c r="H2293" s="34"/>
      <c r="I2293" s="34"/>
      <c r="J2293" s="34"/>
      <c r="K2293" s="34"/>
      <c r="L2293" s="34"/>
      <c r="M2293" s="34"/>
      <c r="N2293" s="34"/>
      <c r="O2293" s="34"/>
      <c r="P2293" s="34"/>
      <c r="Q2293" s="34"/>
      <c r="R2293" s="34"/>
      <c r="S2293" s="34"/>
      <c r="T2293" s="34"/>
      <c r="U2293" s="34"/>
      <c r="V2293" s="34"/>
      <c r="W2293" s="34"/>
      <c r="X2293" s="34"/>
      <c r="Y2293" s="34"/>
      <c r="Z2293" s="34"/>
      <c r="AA2293" s="34"/>
      <c r="AB2293" s="34"/>
    </row>
    <row r="2294" spans="1:28">
      <c r="A2294" s="34"/>
      <c r="B2294" s="34"/>
      <c r="C2294" s="34"/>
      <c r="D2294" s="34"/>
      <c r="E2294" s="34"/>
      <c r="F2294" s="34"/>
      <c r="G2294" s="34"/>
      <c r="H2294" s="34"/>
      <c r="I2294" s="34"/>
      <c r="J2294" s="34"/>
      <c r="K2294" s="34"/>
      <c r="L2294" s="34"/>
      <c r="M2294" s="34"/>
      <c r="N2294" s="34"/>
      <c r="O2294" s="34"/>
      <c r="P2294" s="34"/>
      <c r="Q2294" s="34"/>
      <c r="R2294" s="34"/>
      <c r="S2294" s="34"/>
      <c r="T2294" s="34"/>
      <c r="U2294" s="34"/>
      <c r="V2294" s="34"/>
      <c r="W2294" s="34"/>
      <c r="X2294" s="34"/>
      <c r="Y2294" s="34"/>
      <c r="Z2294" s="34"/>
      <c r="AA2294" s="34"/>
      <c r="AB2294" s="34"/>
    </row>
    <row r="2295" spans="1:28">
      <c r="A2295" s="34"/>
      <c r="B2295" s="34"/>
      <c r="C2295" s="34"/>
      <c r="D2295" s="34"/>
      <c r="E2295" s="34"/>
      <c r="F2295" s="34"/>
      <c r="G2295" s="34"/>
      <c r="H2295" s="34"/>
      <c r="I2295" s="34"/>
      <c r="J2295" s="34"/>
      <c r="K2295" s="34"/>
      <c r="L2295" s="34"/>
      <c r="M2295" s="34"/>
      <c r="N2295" s="34"/>
      <c r="O2295" s="34"/>
      <c r="P2295" s="34"/>
      <c r="Q2295" s="34"/>
      <c r="R2295" s="34"/>
      <c r="S2295" s="34"/>
      <c r="T2295" s="34"/>
      <c r="U2295" s="34"/>
      <c r="V2295" s="34"/>
      <c r="W2295" s="34"/>
      <c r="X2295" s="34"/>
      <c r="Y2295" s="34"/>
      <c r="Z2295" s="34"/>
      <c r="AA2295" s="34"/>
      <c r="AB2295" s="34"/>
    </row>
    <row r="2296" spans="1:28">
      <c r="A2296" s="34"/>
      <c r="B2296" s="34"/>
      <c r="C2296" s="34"/>
      <c r="D2296" s="34"/>
      <c r="E2296" s="34"/>
      <c r="F2296" s="34"/>
      <c r="G2296" s="34"/>
      <c r="H2296" s="34"/>
      <c r="I2296" s="34"/>
      <c r="J2296" s="34"/>
      <c r="K2296" s="34"/>
      <c r="L2296" s="34"/>
      <c r="M2296" s="34"/>
      <c r="N2296" s="34"/>
      <c r="O2296" s="34"/>
      <c r="P2296" s="34"/>
      <c r="Q2296" s="34"/>
      <c r="R2296" s="34"/>
      <c r="S2296" s="34"/>
      <c r="T2296" s="34"/>
      <c r="U2296" s="34"/>
      <c r="V2296" s="34"/>
      <c r="W2296" s="34"/>
      <c r="X2296" s="34"/>
      <c r="Y2296" s="34"/>
      <c r="Z2296" s="34"/>
      <c r="AA2296" s="34"/>
      <c r="AB2296" s="34"/>
    </row>
    <row r="2297" spans="1:28">
      <c r="A2297" s="34"/>
      <c r="B2297" s="34"/>
      <c r="C2297" s="34"/>
      <c r="D2297" s="34"/>
      <c r="E2297" s="34"/>
      <c r="F2297" s="34"/>
      <c r="G2297" s="34"/>
      <c r="H2297" s="34"/>
      <c r="I2297" s="34"/>
      <c r="J2297" s="34"/>
      <c r="K2297" s="34"/>
      <c r="L2297" s="34"/>
      <c r="M2297" s="34"/>
      <c r="N2297" s="34"/>
      <c r="O2297" s="34"/>
      <c r="P2297" s="34"/>
      <c r="Q2297" s="34"/>
      <c r="R2297" s="34"/>
      <c r="S2297" s="34"/>
      <c r="T2297" s="34"/>
      <c r="U2297" s="34"/>
      <c r="V2297" s="34"/>
      <c r="W2297" s="34"/>
      <c r="X2297" s="34"/>
      <c r="Y2297" s="34"/>
      <c r="Z2297" s="34"/>
      <c r="AA2297" s="34"/>
      <c r="AB2297" s="34"/>
    </row>
    <row r="2298" spans="1:28">
      <c r="A2298" s="34"/>
      <c r="B2298" s="34"/>
      <c r="C2298" s="34"/>
      <c r="D2298" s="34"/>
      <c r="E2298" s="34"/>
      <c r="F2298" s="34"/>
      <c r="G2298" s="34"/>
      <c r="H2298" s="34"/>
      <c r="I2298" s="34"/>
      <c r="J2298" s="34"/>
      <c r="K2298" s="34"/>
      <c r="L2298" s="34"/>
      <c r="M2298" s="34"/>
      <c r="N2298" s="34"/>
      <c r="O2298" s="34"/>
      <c r="P2298" s="34"/>
      <c r="Q2298" s="34"/>
      <c r="R2298" s="34"/>
      <c r="S2298" s="34"/>
      <c r="T2298" s="34"/>
      <c r="U2298" s="34"/>
      <c r="V2298" s="34"/>
      <c r="W2298" s="34"/>
      <c r="X2298" s="34"/>
      <c r="Y2298" s="34"/>
      <c r="Z2298" s="34"/>
      <c r="AA2298" s="34"/>
      <c r="AB2298" s="34"/>
    </row>
    <row r="2299" spans="1:28">
      <c r="A2299" s="34"/>
      <c r="B2299" s="34"/>
      <c r="C2299" s="34"/>
      <c r="D2299" s="34"/>
      <c r="E2299" s="34"/>
      <c r="F2299" s="34"/>
      <c r="G2299" s="34"/>
      <c r="H2299" s="34"/>
      <c r="I2299" s="34"/>
      <c r="J2299" s="34"/>
      <c r="K2299" s="34"/>
      <c r="L2299" s="34"/>
      <c r="M2299" s="34"/>
      <c r="N2299" s="34"/>
      <c r="O2299" s="34"/>
      <c r="P2299" s="34"/>
      <c r="Q2299" s="34"/>
      <c r="R2299" s="34"/>
      <c r="S2299" s="34"/>
      <c r="T2299" s="34"/>
      <c r="U2299" s="34"/>
      <c r="V2299" s="34"/>
      <c r="W2299" s="34"/>
      <c r="X2299" s="34"/>
      <c r="Y2299" s="34"/>
      <c r="Z2299" s="34"/>
      <c r="AA2299" s="34"/>
      <c r="AB2299" s="34"/>
    </row>
    <row r="2300" spans="1:28">
      <c r="A2300" s="34"/>
      <c r="B2300" s="34"/>
      <c r="C2300" s="34"/>
      <c r="D2300" s="34"/>
      <c r="E2300" s="34"/>
      <c r="F2300" s="34"/>
      <c r="G2300" s="34"/>
      <c r="H2300" s="34"/>
      <c r="I2300" s="34"/>
      <c r="J2300" s="34"/>
      <c r="K2300" s="34"/>
      <c r="L2300" s="34"/>
      <c r="M2300" s="34"/>
      <c r="N2300" s="34"/>
      <c r="O2300" s="34"/>
      <c r="P2300" s="34"/>
      <c r="Q2300" s="34"/>
      <c r="R2300" s="34"/>
      <c r="S2300" s="34"/>
      <c r="T2300" s="34"/>
      <c r="U2300" s="34"/>
      <c r="V2300" s="34"/>
      <c r="W2300" s="34"/>
      <c r="X2300" s="34"/>
      <c r="Y2300" s="34"/>
      <c r="Z2300" s="34"/>
      <c r="AA2300" s="34"/>
      <c r="AB2300" s="34"/>
    </row>
    <row r="2301" spans="1:28">
      <c r="A2301" s="34"/>
      <c r="B2301" s="34"/>
      <c r="C2301" s="34"/>
      <c r="D2301" s="34"/>
      <c r="E2301" s="34"/>
      <c r="F2301" s="34"/>
      <c r="G2301" s="34"/>
      <c r="H2301" s="34"/>
      <c r="I2301" s="34"/>
      <c r="J2301" s="34"/>
      <c r="K2301" s="34"/>
      <c r="L2301" s="34"/>
      <c r="M2301" s="34"/>
      <c r="N2301" s="34"/>
      <c r="O2301" s="34"/>
      <c r="P2301" s="34"/>
      <c r="Q2301" s="34"/>
      <c r="R2301" s="34"/>
      <c r="S2301" s="34"/>
      <c r="T2301" s="34"/>
      <c r="U2301" s="34"/>
      <c r="V2301" s="34"/>
      <c r="W2301" s="34"/>
      <c r="X2301" s="34"/>
      <c r="Y2301" s="34"/>
      <c r="Z2301" s="34"/>
      <c r="AA2301" s="34"/>
      <c r="AB2301" s="34"/>
    </row>
    <row r="2302" spans="1:28">
      <c r="A2302" s="34"/>
      <c r="B2302" s="34"/>
      <c r="C2302" s="34"/>
      <c r="D2302" s="34"/>
      <c r="E2302" s="34"/>
      <c r="F2302" s="34"/>
      <c r="G2302" s="34"/>
      <c r="H2302" s="34"/>
      <c r="I2302" s="34"/>
      <c r="J2302" s="34"/>
      <c r="K2302" s="34"/>
      <c r="L2302" s="34"/>
      <c r="M2302" s="34"/>
      <c r="N2302" s="34"/>
      <c r="O2302" s="34"/>
      <c r="P2302" s="34"/>
      <c r="Q2302" s="34"/>
      <c r="R2302" s="34"/>
      <c r="S2302" s="34"/>
      <c r="T2302" s="34"/>
      <c r="U2302" s="34"/>
      <c r="V2302" s="34"/>
      <c r="W2302" s="34"/>
      <c r="X2302" s="34"/>
      <c r="Y2302" s="34"/>
      <c r="Z2302" s="34"/>
      <c r="AA2302" s="34"/>
      <c r="AB2302" s="34"/>
    </row>
    <row r="2303" spans="1:28">
      <c r="A2303" s="34"/>
      <c r="B2303" s="34"/>
      <c r="C2303" s="34"/>
      <c r="D2303" s="34"/>
      <c r="E2303" s="34"/>
      <c r="F2303" s="34"/>
      <c r="G2303" s="34"/>
      <c r="H2303" s="34"/>
      <c r="I2303" s="34"/>
      <c r="J2303" s="34"/>
      <c r="K2303" s="34"/>
      <c r="L2303" s="34"/>
      <c r="M2303" s="34"/>
      <c r="N2303" s="34"/>
      <c r="O2303" s="34"/>
      <c r="P2303" s="34"/>
      <c r="Q2303" s="34"/>
      <c r="R2303" s="34"/>
      <c r="S2303" s="34"/>
      <c r="T2303" s="34"/>
      <c r="U2303" s="34"/>
      <c r="V2303" s="34"/>
      <c r="W2303" s="34"/>
      <c r="X2303" s="34"/>
      <c r="Y2303" s="34"/>
      <c r="Z2303" s="34"/>
      <c r="AA2303" s="34"/>
      <c r="AB2303" s="34"/>
    </row>
    <row r="2304" spans="1:28">
      <c r="A2304" s="34"/>
      <c r="B2304" s="34"/>
      <c r="C2304" s="34"/>
      <c r="D2304" s="34"/>
      <c r="E2304" s="34"/>
      <c r="F2304" s="34"/>
      <c r="G2304" s="34"/>
      <c r="H2304" s="34"/>
      <c r="I2304" s="34"/>
      <c r="J2304" s="34"/>
      <c r="K2304" s="34"/>
      <c r="L2304" s="34"/>
      <c r="M2304" s="34"/>
      <c r="N2304" s="34"/>
      <c r="O2304" s="34"/>
      <c r="P2304" s="34"/>
      <c r="Q2304" s="34"/>
      <c r="R2304" s="34"/>
      <c r="S2304" s="34"/>
      <c r="T2304" s="34"/>
      <c r="U2304" s="34"/>
      <c r="V2304" s="34"/>
      <c r="W2304" s="34"/>
      <c r="X2304" s="34"/>
      <c r="Y2304" s="34"/>
      <c r="Z2304" s="34"/>
      <c r="AA2304" s="34"/>
      <c r="AB2304" s="34"/>
    </row>
    <row r="2305" spans="1:28">
      <c r="A2305" s="34"/>
      <c r="B2305" s="34"/>
      <c r="C2305" s="34"/>
      <c r="D2305" s="34"/>
      <c r="E2305" s="34"/>
      <c r="F2305" s="34"/>
      <c r="G2305" s="34"/>
      <c r="H2305" s="34"/>
      <c r="I2305" s="34"/>
      <c r="J2305" s="34"/>
      <c r="K2305" s="34"/>
      <c r="L2305" s="34"/>
      <c r="M2305" s="34"/>
      <c r="N2305" s="34"/>
      <c r="O2305" s="34"/>
      <c r="P2305" s="34"/>
      <c r="Q2305" s="34"/>
      <c r="R2305" s="34"/>
      <c r="S2305" s="34"/>
      <c r="T2305" s="34"/>
      <c r="U2305" s="34"/>
      <c r="V2305" s="34"/>
      <c r="W2305" s="34"/>
      <c r="X2305" s="34"/>
      <c r="Y2305" s="34"/>
      <c r="Z2305" s="34"/>
      <c r="AA2305" s="34"/>
      <c r="AB2305" s="34"/>
    </row>
    <row r="2306" spans="1:28">
      <c r="A2306" s="34"/>
      <c r="B2306" s="34"/>
      <c r="C2306" s="34"/>
      <c r="D2306" s="34"/>
      <c r="E2306" s="34"/>
      <c r="F2306" s="34"/>
      <c r="G2306" s="34"/>
      <c r="H2306" s="34"/>
      <c r="I2306" s="34"/>
      <c r="J2306" s="34"/>
      <c r="K2306" s="34"/>
      <c r="L2306" s="34"/>
      <c r="M2306" s="34"/>
      <c r="N2306" s="34"/>
      <c r="O2306" s="34"/>
      <c r="P2306" s="34"/>
      <c r="Q2306" s="34"/>
      <c r="R2306" s="34"/>
      <c r="S2306" s="34"/>
      <c r="T2306" s="34"/>
      <c r="U2306" s="34"/>
      <c r="V2306" s="34"/>
      <c r="W2306" s="34"/>
      <c r="X2306" s="34"/>
      <c r="Y2306" s="34"/>
      <c r="Z2306" s="34"/>
      <c r="AA2306" s="34"/>
      <c r="AB2306" s="34"/>
    </row>
    <row r="2307" spans="1:28">
      <c r="A2307" s="34"/>
      <c r="B2307" s="34"/>
      <c r="C2307" s="34"/>
      <c r="D2307" s="34"/>
      <c r="E2307" s="34"/>
      <c r="F2307" s="34"/>
      <c r="G2307" s="34"/>
      <c r="H2307" s="34"/>
      <c r="I2307" s="34"/>
      <c r="J2307" s="34"/>
      <c r="K2307" s="34"/>
      <c r="L2307" s="34"/>
      <c r="M2307" s="34"/>
      <c r="N2307" s="34"/>
      <c r="O2307" s="34"/>
      <c r="P2307" s="34"/>
      <c r="Q2307" s="34"/>
      <c r="R2307" s="34"/>
      <c r="S2307" s="34"/>
      <c r="T2307" s="34"/>
      <c r="U2307" s="34"/>
      <c r="V2307" s="34"/>
      <c r="W2307" s="34"/>
      <c r="X2307" s="34"/>
      <c r="Y2307" s="34"/>
      <c r="Z2307" s="34"/>
      <c r="AA2307" s="34"/>
      <c r="AB2307" s="34"/>
    </row>
    <row r="2308" spans="1:28">
      <c r="A2308" s="34"/>
      <c r="B2308" s="34"/>
      <c r="C2308" s="34"/>
      <c r="D2308" s="34"/>
      <c r="E2308" s="34"/>
      <c r="F2308" s="34"/>
      <c r="G2308" s="34"/>
      <c r="H2308" s="34"/>
      <c r="I2308" s="34"/>
      <c r="J2308" s="34"/>
      <c r="K2308" s="34"/>
      <c r="L2308" s="34"/>
      <c r="M2308" s="34"/>
      <c r="N2308" s="34"/>
      <c r="O2308" s="34"/>
      <c r="P2308" s="34"/>
      <c r="Q2308" s="34"/>
      <c r="R2308" s="34"/>
      <c r="S2308" s="34"/>
      <c r="T2308" s="34"/>
      <c r="U2308" s="34"/>
      <c r="V2308" s="34"/>
      <c r="W2308" s="34"/>
      <c r="X2308" s="34"/>
      <c r="Y2308" s="34"/>
      <c r="Z2308" s="34"/>
      <c r="AA2308" s="34"/>
      <c r="AB2308" s="34"/>
    </row>
    <row r="2309" spans="1:28">
      <c r="A2309" s="34"/>
      <c r="B2309" s="34"/>
      <c r="C2309" s="34"/>
      <c r="D2309" s="34"/>
      <c r="E2309" s="34"/>
      <c r="F2309" s="34"/>
      <c r="G2309" s="34"/>
      <c r="H2309" s="34"/>
      <c r="I2309" s="34"/>
      <c r="J2309" s="34"/>
      <c r="K2309" s="34"/>
      <c r="L2309" s="34"/>
      <c r="M2309" s="34"/>
      <c r="N2309" s="34"/>
      <c r="O2309" s="34"/>
      <c r="P2309" s="34"/>
      <c r="Q2309" s="34"/>
      <c r="R2309" s="34"/>
      <c r="S2309" s="34"/>
      <c r="T2309" s="34"/>
      <c r="U2309" s="34"/>
      <c r="V2309" s="34"/>
      <c r="W2309" s="34"/>
      <c r="X2309" s="34"/>
      <c r="Y2309" s="34"/>
      <c r="Z2309" s="34"/>
      <c r="AA2309" s="34"/>
      <c r="AB2309" s="34"/>
    </row>
    <row r="2310" spans="1:28">
      <c r="A2310" s="34"/>
      <c r="B2310" s="34"/>
      <c r="C2310" s="34"/>
      <c r="D2310" s="34"/>
      <c r="E2310" s="34"/>
      <c r="F2310" s="34"/>
      <c r="G2310" s="34"/>
      <c r="H2310" s="34"/>
      <c r="I2310" s="34"/>
      <c r="J2310" s="34"/>
      <c r="K2310" s="34"/>
      <c r="L2310" s="34"/>
      <c r="M2310" s="34"/>
      <c r="N2310" s="34"/>
      <c r="O2310" s="34"/>
      <c r="P2310" s="34"/>
      <c r="Q2310" s="34"/>
      <c r="R2310" s="34"/>
      <c r="S2310" s="34"/>
      <c r="T2310" s="34"/>
      <c r="U2310" s="34"/>
      <c r="V2310" s="34"/>
      <c r="W2310" s="34"/>
      <c r="X2310" s="34"/>
      <c r="Y2310" s="34"/>
      <c r="Z2310" s="34"/>
      <c r="AA2310" s="34"/>
      <c r="AB2310" s="34"/>
    </row>
    <row r="2311" spans="1:28">
      <c r="A2311" s="34"/>
      <c r="B2311" s="34"/>
      <c r="C2311" s="34"/>
      <c r="D2311" s="34"/>
      <c r="E2311" s="34"/>
      <c r="F2311" s="34"/>
      <c r="G2311" s="34"/>
      <c r="H2311" s="34"/>
      <c r="I2311" s="34"/>
      <c r="J2311" s="34"/>
      <c r="K2311" s="34"/>
      <c r="L2311" s="34"/>
      <c r="M2311" s="34"/>
      <c r="N2311" s="34"/>
      <c r="O2311" s="34"/>
      <c r="P2311" s="34"/>
      <c r="Q2311" s="34"/>
      <c r="R2311" s="34"/>
      <c r="S2311" s="34"/>
      <c r="T2311" s="34"/>
      <c r="U2311" s="34"/>
      <c r="V2311" s="34"/>
      <c r="W2311" s="34"/>
      <c r="X2311" s="34"/>
      <c r="Y2311" s="34"/>
      <c r="Z2311" s="34"/>
      <c r="AA2311" s="34"/>
      <c r="AB2311" s="34"/>
    </row>
    <row r="2312" spans="1:28">
      <c r="A2312" s="34"/>
      <c r="B2312" s="34"/>
      <c r="C2312" s="34"/>
      <c r="D2312" s="34"/>
      <c r="E2312" s="34"/>
      <c r="F2312" s="34"/>
      <c r="G2312" s="34"/>
      <c r="H2312" s="34"/>
      <c r="I2312" s="34"/>
      <c r="J2312" s="34"/>
      <c r="K2312" s="34"/>
      <c r="L2312" s="34"/>
      <c r="M2312" s="34"/>
      <c r="N2312" s="34"/>
      <c r="O2312" s="34"/>
      <c r="P2312" s="34"/>
      <c r="Q2312" s="34"/>
      <c r="R2312" s="34"/>
      <c r="S2312" s="34"/>
      <c r="T2312" s="34"/>
      <c r="U2312" s="34"/>
      <c r="V2312" s="34"/>
      <c r="W2312" s="34"/>
      <c r="X2312" s="34"/>
      <c r="Y2312" s="34"/>
      <c r="Z2312" s="34"/>
      <c r="AA2312" s="34"/>
      <c r="AB2312" s="34"/>
    </row>
    <row r="2313" spans="1:28">
      <c r="A2313" s="34"/>
      <c r="B2313" s="34"/>
      <c r="C2313" s="34"/>
      <c r="D2313" s="34"/>
      <c r="E2313" s="34"/>
      <c r="F2313" s="34"/>
      <c r="G2313" s="34"/>
      <c r="H2313" s="34"/>
      <c r="I2313" s="34"/>
      <c r="J2313" s="34"/>
      <c r="K2313" s="34"/>
      <c r="L2313" s="34"/>
      <c r="M2313" s="34"/>
      <c r="N2313" s="34"/>
      <c r="O2313" s="34"/>
      <c r="P2313" s="34"/>
      <c r="Q2313" s="34"/>
      <c r="R2313" s="34"/>
      <c r="S2313" s="34"/>
      <c r="T2313" s="34"/>
      <c r="U2313" s="34"/>
      <c r="V2313" s="34"/>
      <c r="W2313" s="34"/>
      <c r="X2313" s="34"/>
      <c r="Y2313" s="34"/>
      <c r="Z2313" s="34"/>
      <c r="AA2313" s="34"/>
      <c r="AB2313" s="34"/>
    </row>
    <row r="2314" spans="1:28">
      <c r="A2314" s="34"/>
      <c r="B2314" s="34"/>
      <c r="C2314" s="34"/>
      <c r="D2314" s="34"/>
      <c r="E2314" s="34"/>
      <c r="F2314" s="34"/>
      <c r="G2314" s="34"/>
      <c r="H2314" s="34"/>
      <c r="I2314" s="34"/>
      <c r="J2314" s="34"/>
      <c r="K2314" s="34"/>
      <c r="L2314" s="34"/>
      <c r="M2314" s="34"/>
      <c r="N2314" s="34"/>
      <c r="O2314" s="34"/>
      <c r="P2314" s="34"/>
      <c r="Q2314" s="34"/>
      <c r="R2314" s="34"/>
      <c r="S2314" s="34"/>
      <c r="T2314" s="34"/>
      <c r="U2314" s="34"/>
      <c r="V2314" s="34"/>
      <c r="W2314" s="34"/>
      <c r="X2314" s="34"/>
      <c r="Y2314" s="34"/>
      <c r="Z2314" s="34"/>
      <c r="AA2314" s="34"/>
      <c r="AB2314" s="34"/>
    </row>
    <row r="2315" spans="1:28">
      <c r="A2315" s="34"/>
      <c r="B2315" s="34"/>
      <c r="C2315" s="34"/>
      <c r="D2315" s="34"/>
      <c r="E2315" s="34"/>
      <c r="F2315" s="34"/>
      <c r="G2315" s="34"/>
      <c r="H2315" s="34"/>
      <c r="I2315" s="34"/>
      <c r="J2315" s="34"/>
      <c r="K2315" s="34"/>
      <c r="L2315" s="34"/>
      <c r="M2315" s="34"/>
      <c r="N2315" s="34"/>
      <c r="O2315" s="34"/>
      <c r="P2315" s="34"/>
      <c r="Q2315" s="34"/>
      <c r="R2315" s="34"/>
      <c r="S2315" s="34"/>
      <c r="T2315" s="34"/>
      <c r="U2315" s="34"/>
      <c r="V2315" s="34"/>
      <c r="W2315" s="34"/>
      <c r="X2315" s="34"/>
      <c r="Y2315" s="34"/>
      <c r="Z2315" s="34"/>
      <c r="AA2315" s="34"/>
      <c r="AB2315" s="34"/>
    </row>
    <row r="2316" spans="1:28">
      <c r="A2316" s="34"/>
      <c r="B2316" s="34"/>
      <c r="C2316" s="34"/>
      <c r="D2316" s="34"/>
      <c r="E2316" s="34"/>
      <c r="F2316" s="34"/>
      <c r="G2316" s="34"/>
      <c r="H2316" s="34"/>
      <c r="I2316" s="34"/>
      <c r="J2316" s="34"/>
      <c r="K2316" s="34"/>
      <c r="L2316" s="34"/>
      <c r="M2316" s="34"/>
      <c r="N2316" s="34"/>
      <c r="O2316" s="34"/>
      <c r="P2316" s="34"/>
      <c r="Q2316" s="34"/>
      <c r="R2316" s="34"/>
      <c r="S2316" s="34"/>
      <c r="T2316" s="34"/>
      <c r="U2316" s="34"/>
      <c r="V2316" s="34"/>
      <c r="W2316" s="34"/>
      <c r="X2316" s="34"/>
      <c r="Y2316" s="34"/>
      <c r="Z2316" s="34"/>
      <c r="AA2316" s="34"/>
      <c r="AB2316" s="34"/>
    </row>
    <row r="2317" spans="1:28">
      <c r="A2317" s="34"/>
      <c r="B2317" s="34"/>
      <c r="C2317" s="34"/>
      <c r="D2317" s="34"/>
      <c r="E2317" s="34"/>
      <c r="F2317" s="34"/>
      <c r="G2317" s="34"/>
      <c r="H2317" s="34"/>
      <c r="I2317" s="34"/>
      <c r="J2317" s="34"/>
      <c r="K2317" s="34"/>
      <c r="L2317" s="34"/>
      <c r="M2317" s="34"/>
      <c r="N2317" s="34"/>
      <c r="O2317" s="34"/>
      <c r="P2317" s="34"/>
      <c r="Q2317" s="34"/>
      <c r="R2317" s="34"/>
      <c r="S2317" s="34"/>
      <c r="T2317" s="34"/>
      <c r="U2317" s="34"/>
      <c r="V2317" s="34"/>
      <c r="W2317" s="34"/>
      <c r="X2317" s="34"/>
      <c r="Y2317" s="34"/>
      <c r="Z2317" s="34"/>
      <c r="AA2317" s="34"/>
      <c r="AB2317" s="34"/>
    </row>
    <row r="2318" spans="1:28">
      <c r="A2318" s="34"/>
      <c r="B2318" s="34"/>
      <c r="C2318" s="34"/>
      <c r="D2318" s="34"/>
      <c r="E2318" s="34"/>
      <c r="F2318" s="34"/>
      <c r="G2318" s="34"/>
      <c r="H2318" s="34"/>
      <c r="I2318" s="34"/>
      <c r="J2318" s="34"/>
      <c r="K2318" s="34"/>
      <c r="L2318" s="34"/>
      <c r="M2318" s="34"/>
      <c r="N2318" s="34"/>
      <c r="O2318" s="34"/>
      <c r="P2318" s="34"/>
      <c r="Q2318" s="34"/>
      <c r="R2318" s="34"/>
      <c r="S2318" s="34"/>
      <c r="T2318" s="34"/>
      <c r="U2318" s="34"/>
      <c r="V2318" s="34"/>
      <c r="W2318" s="34"/>
      <c r="X2318" s="34"/>
      <c r="Y2318" s="34"/>
      <c r="Z2318" s="34"/>
      <c r="AA2318" s="34"/>
      <c r="AB2318" s="34"/>
    </row>
    <row r="2319" spans="1:28">
      <c r="A2319" s="34"/>
      <c r="B2319" s="34"/>
      <c r="C2319" s="34"/>
      <c r="D2319" s="34"/>
      <c r="E2319" s="34"/>
      <c r="F2319" s="34"/>
      <c r="G2319" s="34"/>
      <c r="H2319" s="34"/>
      <c r="I2319" s="34"/>
      <c r="J2319" s="34"/>
      <c r="K2319" s="34"/>
      <c r="L2319" s="34"/>
      <c r="M2319" s="34"/>
      <c r="N2319" s="34"/>
      <c r="O2319" s="34"/>
      <c r="P2319" s="34"/>
      <c r="Q2319" s="34"/>
      <c r="R2319" s="34"/>
      <c r="S2319" s="34"/>
      <c r="T2319" s="34"/>
      <c r="U2319" s="34"/>
      <c r="V2319" s="34"/>
      <c r="W2319" s="34"/>
      <c r="X2319" s="34"/>
      <c r="Y2319" s="34"/>
      <c r="Z2319" s="34"/>
      <c r="AA2319" s="34"/>
      <c r="AB2319" s="34"/>
    </row>
    <row r="2320" spans="1:28">
      <c r="A2320" s="34"/>
      <c r="B2320" s="34"/>
      <c r="C2320" s="34"/>
      <c r="D2320" s="34"/>
      <c r="E2320" s="34"/>
      <c r="F2320" s="34"/>
      <c r="G2320" s="34"/>
      <c r="H2320" s="34"/>
      <c r="I2320" s="34"/>
      <c r="J2320" s="34"/>
      <c r="K2320" s="34"/>
      <c r="L2320" s="34"/>
      <c r="M2320" s="34"/>
      <c r="N2320" s="34"/>
      <c r="O2320" s="34"/>
      <c r="P2320" s="34"/>
      <c r="Q2320" s="34"/>
      <c r="R2320" s="34"/>
      <c r="S2320" s="34"/>
      <c r="T2320" s="34"/>
      <c r="U2320" s="34"/>
      <c r="V2320" s="34"/>
      <c r="W2320" s="34"/>
      <c r="X2320" s="34"/>
      <c r="Y2320" s="34"/>
      <c r="Z2320" s="34"/>
      <c r="AA2320" s="34"/>
      <c r="AB2320" s="34"/>
    </row>
    <row r="2321" spans="1:28">
      <c r="A2321" s="34"/>
      <c r="B2321" s="34"/>
      <c r="C2321" s="34"/>
      <c r="D2321" s="34"/>
      <c r="E2321" s="34"/>
      <c r="F2321" s="34"/>
      <c r="G2321" s="34"/>
      <c r="H2321" s="34"/>
      <c r="I2321" s="34"/>
      <c r="J2321" s="34"/>
      <c r="K2321" s="34"/>
      <c r="L2321" s="34"/>
      <c r="M2321" s="34"/>
      <c r="N2321" s="34"/>
      <c r="O2321" s="34"/>
      <c r="P2321" s="34"/>
      <c r="Q2321" s="34"/>
      <c r="R2321" s="34"/>
      <c r="S2321" s="34"/>
      <c r="T2321" s="34"/>
      <c r="U2321" s="34"/>
      <c r="V2321" s="34"/>
      <c r="W2321" s="34"/>
      <c r="X2321" s="34"/>
      <c r="Y2321" s="34"/>
      <c r="Z2321" s="34"/>
      <c r="AA2321" s="34"/>
      <c r="AB2321" s="34"/>
    </row>
    <row r="2322" spans="1:28">
      <c r="A2322" s="34"/>
      <c r="B2322" s="34"/>
      <c r="C2322" s="34"/>
      <c r="D2322" s="34"/>
      <c r="E2322" s="34"/>
      <c r="F2322" s="34"/>
      <c r="G2322" s="34"/>
      <c r="H2322" s="34"/>
      <c r="I2322" s="34"/>
      <c r="J2322" s="34"/>
      <c r="K2322" s="34"/>
      <c r="L2322" s="34"/>
      <c r="M2322" s="34"/>
      <c r="N2322" s="34"/>
      <c r="O2322" s="34"/>
      <c r="P2322" s="34"/>
      <c r="Q2322" s="34"/>
      <c r="R2322" s="34"/>
      <c r="S2322" s="34"/>
      <c r="T2322" s="34"/>
      <c r="U2322" s="34"/>
      <c r="V2322" s="34"/>
      <c r="W2322" s="34"/>
      <c r="X2322" s="34"/>
      <c r="Y2322" s="34"/>
      <c r="Z2322" s="34"/>
      <c r="AA2322" s="34"/>
      <c r="AB2322" s="34"/>
    </row>
    <row r="2323" spans="1:28">
      <c r="A2323" s="34"/>
      <c r="B2323" s="34"/>
      <c r="C2323" s="34"/>
      <c r="D2323" s="34"/>
      <c r="E2323" s="34"/>
      <c r="F2323" s="34"/>
      <c r="G2323" s="34"/>
      <c r="H2323" s="34"/>
      <c r="I2323" s="34"/>
      <c r="J2323" s="34"/>
      <c r="K2323" s="34"/>
      <c r="L2323" s="34"/>
      <c r="M2323" s="34"/>
      <c r="N2323" s="34"/>
      <c r="O2323" s="34"/>
      <c r="P2323" s="34"/>
      <c r="Q2323" s="34"/>
      <c r="R2323" s="34"/>
      <c r="S2323" s="34"/>
      <c r="T2323" s="34"/>
      <c r="U2323" s="34"/>
      <c r="V2323" s="34"/>
      <c r="W2323" s="34"/>
      <c r="X2323" s="34"/>
      <c r="Y2323" s="34"/>
      <c r="Z2323" s="34"/>
      <c r="AA2323" s="34"/>
      <c r="AB2323" s="34"/>
    </row>
    <row r="2324" spans="1:28">
      <c r="A2324" s="34"/>
      <c r="B2324" s="34"/>
      <c r="C2324" s="34"/>
      <c r="D2324" s="34"/>
      <c r="E2324" s="34"/>
      <c r="F2324" s="34"/>
      <c r="G2324" s="34"/>
      <c r="H2324" s="34"/>
      <c r="I2324" s="34"/>
      <c r="J2324" s="34"/>
      <c r="K2324" s="34"/>
      <c r="L2324" s="34"/>
      <c r="M2324" s="34"/>
      <c r="N2324" s="34"/>
      <c r="O2324" s="34"/>
      <c r="P2324" s="34"/>
      <c r="Q2324" s="34"/>
      <c r="R2324" s="34"/>
      <c r="S2324" s="34"/>
      <c r="T2324" s="34"/>
      <c r="U2324" s="34"/>
      <c r="V2324" s="34"/>
      <c r="W2324" s="34"/>
      <c r="X2324" s="34"/>
      <c r="Y2324" s="34"/>
      <c r="Z2324" s="34"/>
      <c r="AA2324" s="34"/>
      <c r="AB2324" s="34"/>
    </row>
    <row r="2325" spans="1:28">
      <c r="A2325" s="34"/>
      <c r="B2325" s="34"/>
      <c r="C2325" s="34"/>
      <c r="D2325" s="34"/>
      <c r="E2325" s="34"/>
      <c r="F2325" s="34"/>
      <c r="G2325" s="34"/>
      <c r="H2325" s="34"/>
      <c r="I2325" s="34"/>
      <c r="J2325" s="34"/>
      <c r="K2325" s="34"/>
      <c r="L2325" s="34"/>
      <c r="M2325" s="34"/>
      <c r="N2325" s="34"/>
      <c r="O2325" s="34"/>
      <c r="P2325" s="34"/>
      <c r="Q2325" s="34"/>
      <c r="R2325" s="34"/>
      <c r="S2325" s="34"/>
      <c r="T2325" s="34"/>
      <c r="U2325" s="34"/>
      <c r="V2325" s="34"/>
      <c r="W2325" s="34"/>
      <c r="X2325" s="34"/>
      <c r="Y2325" s="34"/>
      <c r="Z2325" s="34"/>
      <c r="AA2325" s="34"/>
      <c r="AB2325" s="34"/>
    </row>
    <row r="2326" spans="1:28">
      <c r="A2326" s="34"/>
      <c r="B2326" s="34"/>
      <c r="C2326" s="34"/>
      <c r="D2326" s="34"/>
      <c r="E2326" s="34"/>
      <c r="F2326" s="34"/>
      <c r="G2326" s="34"/>
      <c r="H2326" s="34"/>
      <c r="I2326" s="34"/>
      <c r="J2326" s="34"/>
      <c r="K2326" s="34"/>
      <c r="L2326" s="34"/>
      <c r="M2326" s="34"/>
      <c r="N2326" s="34"/>
      <c r="O2326" s="34"/>
      <c r="P2326" s="34"/>
      <c r="Q2326" s="34"/>
      <c r="R2326" s="34"/>
      <c r="S2326" s="34"/>
      <c r="T2326" s="34"/>
      <c r="U2326" s="34"/>
      <c r="V2326" s="34"/>
      <c r="W2326" s="34"/>
      <c r="X2326" s="34"/>
      <c r="Y2326" s="34"/>
      <c r="Z2326" s="34"/>
      <c r="AA2326" s="34"/>
      <c r="AB2326" s="34"/>
    </row>
    <row r="2327" spans="1:28">
      <c r="A2327" s="34"/>
      <c r="B2327" s="34"/>
      <c r="C2327" s="34"/>
      <c r="D2327" s="34"/>
      <c r="E2327" s="34"/>
      <c r="F2327" s="34"/>
      <c r="G2327" s="34"/>
      <c r="H2327" s="34"/>
      <c r="I2327" s="34"/>
      <c r="J2327" s="34"/>
      <c r="K2327" s="34"/>
      <c r="L2327" s="34"/>
      <c r="M2327" s="34"/>
      <c r="N2327" s="34"/>
      <c r="O2327" s="34"/>
      <c r="P2327" s="34"/>
      <c r="Q2327" s="34"/>
      <c r="R2327" s="34"/>
      <c r="S2327" s="34"/>
      <c r="T2327" s="34"/>
      <c r="U2327" s="34"/>
      <c r="V2327" s="34"/>
      <c r="W2327" s="34"/>
      <c r="X2327" s="34"/>
      <c r="Y2327" s="34"/>
      <c r="Z2327" s="34"/>
      <c r="AA2327" s="34"/>
      <c r="AB2327" s="34"/>
    </row>
    <row r="2328" spans="1:28">
      <c r="A2328" s="34"/>
      <c r="B2328" s="34"/>
      <c r="C2328" s="34"/>
      <c r="D2328" s="34"/>
      <c r="E2328" s="34"/>
      <c r="F2328" s="34"/>
      <c r="G2328" s="34"/>
      <c r="H2328" s="34"/>
      <c r="I2328" s="34"/>
      <c r="J2328" s="34"/>
      <c r="K2328" s="34"/>
      <c r="L2328" s="34"/>
      <c r="M2328" s="34"/>
      <c r="N2328" s="34"/>
      <c r="O2328" s="34"/>
      <c r="P2328" s="34"/>
      <c r="Q2328" s="34"/>
      <c r="R2328" s="34"/>
      <c r="S2328" s="34"/>
      <c r="T2328" s="34"/>
      <c r="U2328" s="34"/>
      <c r="V2328" s="34"/>
      <c r="W2328" s="34"/>
      <c r="X2328" s="34"/>
      <c r="Y2328" s="34"/>
      <c r="Z2328" s="34"/>
      <c r="AA2328" s="34"/>
      <c r="AB2328" s="34"/>
    </row>
    <row r="2329" spans="1:28">
      <c r="A2329" s="34"/>
      <c r="B2329" s="34"/>
      <c r="C2329" s="34"/>
      <c r="D2329" s="34"/>
      <c r="E2329" s="34"/>
      <c r="F2329" s="34"/>
      <c r="G2329" s="34"/>
      <c r="H2329" s="34"/>
      <c r="I2329" s="34"/>
      <c r="J2329" s="34"/>
      <c r="K2329" s="34"/>
      <c r="L2329" s="34"/>
      <c r="M2329" s="34"/>
      <c r="N2329" s="34"/>
      <c r="O2329" s="34"/>
      <c r="P2329" s="34"/>
      <c r="Q2329" s="34"/>
      <c r="R2329" s="34"/>
      <c r="S2329" s="34"/>
      <c r="T2329" s="34"/>
      <c r="U2329" s="34"/>
      <c r="V2329" s="34"/>
      <c r="W2329" s="34"/>
      <c r="X2329" s="34"/>
      <c r="Y2329" s="34"/>
      <c r="Z2329" s="34"/>
      <c r="AA2329" s="34"/>
      <c r="AB2329" s="34"/>
    </row>
    <row r="2330" spans="1:28">
      <c r="A2330" s="34"/>
      <c r="B2330" s="34"/>
      <c r="C2330" s="34"/>
      <c r="D2330" s="34"/>
      <c r="E2330" s="34"/>
      <c r="F2330" s="34"/>
      <c r="G2330" s="34"/>
      <c r="H2330" s="34"/>
      <c r="I2330" s="34"/>
      <c r="J2330" s="34"/>
      <c r="K2330" s="34"/>
      <c r="L2330" s="34"/>
      <c r="M2330" s="34"/>
      <c r="N2330" s="34"/>
      <c r="O2330" s="34"/>
      <c r="P2330" s="34"/>
      <c r="Q2330" s="34"/>
      <c r="R2330" s="34"/>
      <c r="S2330" s="34"/>
      <c r="T2330" s="34"/>
      <c r="U2330" s="34"/>
      <c r="V2330" s="34"/>
      <c r="W2330" s="34"/>
      <c r="X2330" s="34"/>
      <c r="Y2330" s="34"/>
      <c r="Z2330" s="34"/>
      <c r="AA2330" s="34"/>
      <c r="AB2330" s="34"/>
    </row>
    <row r="2331" spans="1:28">
      <c r="A2331" s="34"/>
      <c r="B2331" s="34"/>
      <c r="C2331" s="34"/>
      <c r="D2331" s="34"/>
      <c r="E2331" s="34"/>
      <c r="F2331" s="34"/>
      <c r="G2331" s="34"/>
      <c r="H2331" s="34"/>
      <c r="I2331" s="34"/>
      <c r="J2331" s="34"/>
      <c r="K2331" s="34"/>
      <c r="L2331" s="34"/>
      <c r="M2331" s="34"/>
      <c r="N2331" s="34"/>
      <c r="O2331" s="34"/>
      <c r="P2331" s="34"/>
      <c r="Q2331" s="34"/>
      <c r="R2331" s="34"/>
      <c r="S2331" s="34"/>
      <c r="T2331" s="34"/>
      <c r="U2331" s="34"/>
      <c r="V2331" s="34"/>
      <c r="W2331" s="34"/>
      <c r="X2331" s="34"/>
      <c r="Y2331" s="34"/>
      <c r="Z2331" s="34"/>
      <c r="AA2331" s="34"/>
      <c r="AB2331" s="34"/>
    </row>
    <row r="2332" spans="1:28">
      <c r="A2332" s="34"/>
      <c r="B2332" s="34"/>
      <c r="C2332" s="34"/>
      <c r="D2332" s="34"/>
      <c r="E2332" s="34"/>
      <c r="F2332" s="34"/>
      <c r="G2332" s="34"/>
      <c r="H2332" s="34"/>
      <c r="I2332" s="34"/>
      <c r="J2332" s="34"/>
      <c r="K2332" s="34"/>
      <c r="L2332" s="34"/>
      <c r="M2332" s="34"/>
      <c r="N2332" s="34"/>
      <c r="O2332" s="34"/>
      <c r="P2332" s="34"/>
      <c r="Q2332" s="34"/>
      <c r="R2332" s="34"/>
      <c r="S2332" s="34"/>
      <c r="T2332" s="34"/>
      <c r="U2332" s="34"/>
      <c r="V2332" s="34"/>
      <c r="W2332" s="34"/>
      <c r="X2332" s="34"/>
      <c r="Y2332" s="34"/>
      <c r="Z2332" s="34"/>
      <c r="AA2332" s="34"/>
      <c r="AB2332" s="34"/>
    </row>
    <row r="2333" spans="1:28">
      <c r="A2333" s="34"/>
      <c r="B2333" s="34"/>
      <c r="C2333" s="34"/>
      <c r="D2333" s="34"/>
      <c r="E2333" s="34"/>
      <c r="F2333" s="34"/>
      <c r="G2333" s="34"/>
      <c r="H2333" s="34"/>
      <c r="I2333" s="34"/>
      <c r="J2333" s="34"/>
      <c r="K2333" s="34"/>
      <c r="L2333" s="34"/>
      <c r="M2333" s="34"/>
      <c r="N2333" s="34"/>
      <c r="O2333" s="34"/>
      <c r="P2333" s="34"/>
      <c r="Q2333" s="34"/>
      <c r="R2333" s="34"/>
      <c r="S2333" s="34"/>
      <c r="T2333" s="34"/>
      <c r="U2333" s="34"/>
      <c r="V2333" s="34"/>
      <c r="W2333" s="34"/>
      <c r="X2333" s="34"/>
      <c r="Y2333" s="34"/>
      <c r="Z2333" s="34"/>
      <c r="AA2333" s="34"/>
      <c r="AB2333" s="34"/>
    </row>
    <row r="2334" spans="1:28">
      <c r="A2334" s="34"/>
      <c r="B2334" s="34"/>
      <c r="C2334" s="34"/>
      <c r="D2334" s="34"/>
      <c r="E2334" s="34"/>
      <c r="F2334" s="34"/>
      <c r="G2334" s="34"/>
      <c r="H2334" s="34"/>
      <c r="I2334" s="34"/>
      <c r="J2334" s="34"/>
      <c r="K2334" s="34"/>
      <c r="L2334" s="34"/>
      <c r="M2334" s="34"/>
      <c r="N2334" s="34"/>
      <c r="O2334" s="34"/>
      <c r="P2334" s="34"/>
      <c r="Q2334" s="34"/>
      <c r="R2334" s="34"/>
      <c r="S2334" s="34"/>
      <c r="T2334" s="34"/>
      <c r="U2334" s="34"/>
      <c r="V2334" s="34"/>
      <c r="W2334" s="34"/>
      <c r="X2334" s="34"/>
      <c r="Y2334" s="34"/>
      <c r="Z2334" s="34"/>
      <c r="AA2334" s="34"/>
      <c r="AB2334" s="34"/>
    </row>
    <row r="2335" spans="1:28">
      <c r="A2335" s="34"/>
      <c r="B2335" s="34"/>
      <c r="C2335" s="34"/>
      <c r="D2335" s="34"/>
      <c r="E2335" s="34"/>
      <c r="F2335" s="34"/>
      <c r="G2335" s="34"/>
      <c r="H2335" s="34"/>
      <c r="I2335" s="34"/>
      <c r="J2335" s="34"/>
      <c r="K2335" s="34"/>
      <c r="L2335" s="34"/>
      <c r="M2335" s="34"/>
      <c r="N2335" s="34"/>
      <c r="O2335" s="34"/>
      <c r="P2335" s="34"/>
      <c r="Q2335" s="34"/>
      <c r="R2335" s="34"/>
      <c r="S2335" s="34"/>
      <c r="T2335" s="34"/>
      <c r="U2335" s="34"/>
      <c r="V2335" s="34"/>
      <c r="W2335" s="34"/>
      <c r="X2335" s="34"/>
      <c r="Y2335" s="34"/>
      <c r="Z2335" s="34"/>
      <c r="AA2335" s="34"/>
      <c r="AB2335" s="34"/>
    </row>
    <row r="2336" spans="1:28">
      <c r="A2336" s="34"/>
      <c r="B2336" s="34"/>
      <c r="C2336" s="34"/>
      <c r="D2336" s="34"/>
      <c r="E2336" s="34"/>
      <c r="F2336" s="34"/>
      <c r="G2336" s="34"/>
      <c r="H2336" s="34"/>
      <c r="I2336" s="34"/>
      <c r="J2336" s="34"/>
      <c r="K2336" s="34"/>
      <c r="L2336" s="34"/>
      <c r="M2336" s="34"/>
      <c r="N2336" s="34"/>
      <c r="O2336" s="34"/>
      <c r="P2336" s="34"/>
      <c r="Q2336" s="34"/>
      <c r="R2336" s="34"/>
      <c r="S2336" s="34"/>
      <c r="T2336" s="34"/>
      <c r="U2336" s="34"/>
      <c r="V2336" s="34"/>
      <c r="W2336" s="34"/>
      <c r="X2336" s="34"/>
      <c r="Y2336" s="34"/>
      <c r="Z2336" s="34"/>
      <c r="AA2336" s="34"/>
      <c r="AB2336" s="34"/>
    </row>
    <row r="2337" spans="1:28">
      <c r="A2337" s="34"/>
      <c r="B2337" s="34"/>
      <c r="C2337" s="34"/>
      <c r="D2337" s="34"/>
      <c r="E2337" s="34"/>
      <c r="F2337" s="34"/>
      <c r="G2337" s="34"/>
      <c r="H2337" s="34"/>
      <c r="I2337" s="34"/>
      <c r="J2337" s="34"/>
      <c r="K2337" s="34"/>
      <c r="L2337" s="34"/>
      <c r="M2337" s="34"/>
      <c r="N2337" s="34"/>
      <c r="O2337" s="34"/>
      <c r="P2337" s="34"/>
      <c r="Q2337" s="34"/>
      <c r="R2337" s="34"/>
      <c r="S2337" s="34"/>
      <c r="T2337" s="34"/>
      <c r="U2337" s="34"/>
      <c r="V2337" s="34"/>
      <c r="W2337" s="34"/>
      <c r="X2337" s="34"/>
      <c r="Y2337" s="34"/>
      <c r="Z2337" s="34"/>
      <c r="AA2337" s="34"/>
      <c r="AB2337" s="34"/>
    </row>
    <row r="2338" spans="1:28">
      <c r="A2338" s="34"/>
      <c r="B2338" s="34"/>
      <c r="C2338" s="34"/>
      <c r="D2338" s="34"/>
      <c r="E2338" s="34"/>
      <c r="F2338" s="34"/>
      <c r="G2338" s="34"/>
      <c r="H2338" s="34"/>
      <c r="I2338" s="34"/>
      <c r="J2338" s="34"/>
      <c r="K2338" s="34"/>
      <c r="L2338" s="34"/>
      <c r="M2338" s="34"/>
      <c r="N2338" s="34"/>
      <c r="O2338" s="34"/>
      <c r="P2338" s="34"/>
      <c r="Q2338" s="34"/>
      <c r="R2338" s="34"/>
      <c r="S2338" s="34"/>
      <c r="T2338" s="34"/>
      <c r="U2338" s="34"/>
      <c r="V2338" s="34"/>
      <c r="W2338" s="34"/>
      <c r="X2338" s="34"/>
      <c r="Y2338" s="34"/>
      <c r="Z2338" s="34"/>
      <c r="AA2338" s="34"/>
      <c r="AB2338" s="34"/>
    </row>
    <row r="2339" spans="1:28">
      <c r="A2339" s="34"/>
      <c r="B2339" s="34"/>
      <c r="C2339" s="34"/>
      <c r="D2339" s="34"/>
      <c r="E2339" s="34"/>
      <c r="F2339" s="34"/>
      <c r="G2339" s="34"/>
      <c r="H2339" s="34"/>
      <c r="I2339" s="34"/>
      <c r="J2339" s="34"/>
      <c r="K2339" s="34"/>
      <c r="L2339" s="34"/>
      <c r="M2339" s="34"/>
      <c r="N2339" s="34"/>
      <c r="O2339" s="34"/>
      <c r="P2339" s="34"/>
      <c r="Q2339" s="34"/>
      <c r="R2339" s="34"/>
      <c r="S2339" s="34"/>
      <c r="T2339" s="34"/>
      <c r="U2339" s="34"/>
      <c r="V2339" s="34"/>
      <c r="W2339" s="34"/>
      <c r="X2339" s="34"/>
      <c r="Y2339" s="34"/>
      <c r="Z2339" s="34"/>
      <c r="AA2339" s="34"/>
      <c r="AB2339" s="34"/>
    </row>
    <row r="2340" spans="1:28">
      <c r="A2340" s="34"/>
      <c r="B2340" s="34"/>
      <c r="C2340" s="34"/>
      <c r="D2340" s="34"/>
      <c r="E2340" s="34"/>
      <c r="F2340" s="34"/>
      <c r="G2340" s="34"/>
      <c r="H2340" s="34"/>
      <c r="I2340" s="34"/>
      <c r="J2340" s="34"/>
      <c r="K2340" s="34"/>
      <c r="L2340" s="34"/>
      <c r="M2340" s="34"/>
      <c r="N2340" s="34"/>
      <c r="O2340" s="34"/>
      <c r="P2340" s="34"/>
      <c r="Q2340" s="34"/>
      <c r="R2340" s="34"/>
      <c r="S2340" s="34"/>
      <c r="T2340" s="34"/>
      <c r="U2340" s="34"/>
      <c r="V2340" s="34"/>
      <c r="W2340" s="34"/>
      <c r="X2340" s="34"/>
      <c r="Y2340" s="34"/>
      <c r="Z2340" s="34"/>
      <c r="AA2340" s="34"/>
      <c r="AB2340" s="34"/>
    </row>
    <row r="2341" spans="1:28">
      <c r="A2341" s="34"/>
      <c r="B2341" s="34"/>
      <c r="C2341" s="34"/>
      <c r="D2341" s="34"/>
      <c r="E2341" s="34"/>
      <c r="F2341" s="34"/>
      <c r="G2341" s="34"/>
      <c r="H2341" s="34"/>
      <c r="I2341" s="34"/>
      <c r="J2341" s="34"/>
      <c r="K2341" s="34"/>
      <c r="L2341" s="34"/>
      <c r="M2341" s="34"/>
      <c r="N2341" s="34"/>
      <c r="O2341" s="34"/>
      <c r="P2341" s="34"/>
      <c r="Q2341" s="34"/>
      <c r="R2341" s="34"/>
      <c r="S2341" s="34"/>
      <c r="T2341" s="34"/>
      <c r="U2341" s="34"/>
      <c r="V2341" s="34"/>
      <c r="W2341" s="34"/>
      <c r="X2341" s="34"/>
      <c r="Y2341" s="34"/>
      <c r="Z2341" s="34"/>
      <c r="AA2341" s="34"/>
      <c r="AB2341" s="34"/>
    </row>
    <row r="2342" spans="1:28">
      <c r="A2342" s="34"/>
      <c r="B2342" s="34"/>
      <c r="C2342" s="34"/>
      <c r="D2342" s="34"/>
      <c r="E2342" s="34"/>
      <c r="F2342" s="34"/>
      <c r="G2342" s="34"/>
      <c r="H2342" s="34"/>
      <c r="I2342" s="34"/>
      <c r="J2342" s="34"/>
      <c r="K2342" s="34"/>
      <c r="L2342" s="34"/>
      <c r="M2342" s="34"/>
      <c r="N2342" s="34"/>
      <c r="O2342" s="34"/>
      <c r="P2342" s="34"/>
      <c r="Q2342" s="34"/>
      <c r="R2342" s="34"/>
      <c r="S2342" s="34"/>
      <c r="T2342" s="34"/>
      <c r="U2342" s="34"/>
      <c r="V2342" s="34"/>
      <c r="W2342" s="34"/>
      <c r="X2342" s="34"/>
      <c r="Y2342" s="34"/>
      <c r="Z2342" s="34"/>
      <c r="AA2342" s="34"/>
      <c r="AB2342" s="34"/>
    </row>
    <row r="2343" spans="1:28">
      <c r="A2343" s="34"/>
      <c r="B2343" s="34"/>
      <c r="C2343" s="34"/>
      <c r="D2343" s="34"/>
      <c r="E2343" s="34"/>
      <c r="F2343" s="34"/>
      <c r="G2343" s="34"/>
      <c r="H2343" s="34"/>
      <c r="I2343" s="34"/>
      <c r="J2343" s="34"/>
      <c r="K2343" s="34"/>
      <c r="L2343" s="34"/>
      <c r="M2343" s="34"/>
      <c r="N2343" s="34"/>
      <c r="O2343" s="34"/>
      <c r="P2343" s="34"/>
      <c r="Q2343" s="34"/>
      <c r="R2343" s="34"/>
      <c r="S2343" s="34"/>
      <c r="T2343" s="34"/>
      <c r="U2343" s="34"/>
      <c r="V2343" s="34"/>
      <c r="W2343" s="34"/>
      <c r="X2343" s="34"/>
      <c r="Y2343" s="34"/>
      <c r="Z2343" s="34"/>
      <c r="AA2343" s="34"/>
      <c r="AB2343" s="34"/>
    </row>
    <row r="2344" spans="1:28">
      <c r="A2344" s="34"/>
      <c r="B2344" s="34"/>
      <c r="C2344" s="34"/>
      <c r="D2344" s="34"/>
      <c r="E2344" s="34"/>
      <c r="F2344" s="34"/>
      <c r="G2344" s="34"/>
      <c r="H2344" s="34"/>
      <c r="I2344" s="34"/>
      <c r="J2344" s="34"/>
      <c r="K2344" s="34"/>
      <c r="L2344" s="34"/>
      <c r="M2344" s="34"/>
      <c r="N2344" s="34"/>
      <c r="O2344" s="34"/>
      <c r="P2344" s="34"/>
      <c r="Q2344" s="34"/>
      <c r="R2344" s="34"/>
      <c r="S2344" s="34"/>
      <c r="T2344" s="34"/>
      <c r="U2344" s="34"/>
      <c r="V2344" s="34"/>
      <c r="W2344" s="34"/>
      <c r="X2344" s="34"/>
      <c r="Y2344" s="34"/>
      <c r="Z2344" s="34"/>
      <c r="AA2344" s="34"/>
      <c r="AB2344" s="34"/>
    </row>
    <row r="2345" spans="1:28">
      <c r="A2345" s="34"/>
      <c r="B2345" s="34"/>
      <c r="C2345" s="34"/>
      <c r="D2345" s="34"/>
      <c r="E2345" s="34"/>
      <c r="F2345" s="34"/>
      <c r="G2345" s="34"/>
      <c r="H2345" s="34"/>
      <c r="I2345" s="34"/>
      <c r="J2345" s="34"/>
      <c r="K2345" s="34"/>
      <c r="L2345" s="34"/>
      <c r="M2345" s="34"/>
      <c r="N2345" s="34"/>
      <c r="O2345" s="34"/>
      <c r="P2345" s="34"/>
      <c r="Q2345" s="34"/>
      <c r="R2345" s="34"/>
      <c r="S2345" s="34"/>
      <c r="T2345" s="34"/>
      <c r="U2345" s="34"/>
      <c r="V2345" s="34"/>
      <c r="W2345" s="34"/>
      <c r="X2345" s="34"/>
      <c r="Y2345" s="34"/>
      <c r="Z2345" s="34"/>
      <c r="AA2345" s="34"/>
      <c r="AB2345" s="34"/>
    </row>
    <row r="2346" spans="1:28">
      <c r="A2346" s="34"/>
      <c r="B2346" s="34"/>
      <c r="C2346" s="34"/>
      <c r="D2346" s="34"/>
      <c r="E2346" s="34"/>
      <c r="F2346" s="34"/>
      <c r="G2346" s="34"/>
      <c r="H2346" s="34"/>
      <c r="I2346" s="34"/>
      <c r="J2346" s="34"/>
      <c r="K2346" s="34"/>
      <c r="L2346" s="34"/>
      <c r="M2346" s="34"/>
      <c r="N2346" s="34"/>
      <c r="O2346" s="34"/>
      <c r="P2346" s="34"/>
      <c r="Q2346" s="34"/>
      <c r="R2346" s="34"/>
      <c r="S2346" s="34"/>
      <c r="T2346" s="34"/>
      <c r="U2346" s="34"/>
      <c r="V2346" s="34"/>
      <c r="W2346" s="34"/>
      <c r="X2346" s="34"/>
      <c r="Y2346" s="34"/>
      <c r="Z2346" s="34"/>
      <c r="AA2346" s="34"/>
      <c r="AB2346" s="34"/>
    </row>
    <row r="2347" spans="1:28">
      <c r="A2347" s="34"/>
      <c r="B2347" s="34"/>
      <c r="C2347" s="34"/>
      <c r="D2347" s="34"/>
      <c r="E2347" s="34"/>
      <c r="F2347" s="34"/>
      <c r="G2347" s="34"/>
      <c r="H2347" s="34"/>
      <c r="I2347" s="34"/>
      <c r="J2347" s="34"/>
      <c r="K2347" s="34"/>
      <c r="L2347" s="34"/>
      <c r="M2347" s="34"/>
      <c r="N2347" s="34"/>
      <c r="O2347" s="34"/>
      <c r="P2347" s="34"/>
      <c r="Q2347" s="34"/>
      <c r="R2347" s="34"/>
      <c r="S2347" s="34"/>
      <c r="T2347" s="34"/>
      <c r="U2347" s="34"/>
      <c r="V2347" s="34"/>
      <c r="W2347" s="34"/>
      <c r="X2347" s="34"/>
      <c r="Y2347" s="34"/>
      <c r="Z2347" s="34"/>
      <c r="AA2347" s="34"/>
      <c r="AB2347" s="34"/>
    </row>
    <row r="2348" spans="1:28">
      <c r="A2348" s="34"/>
      <c r="B2348" s="34"/>
      <c r="C2348" s="34"/>
      <c r="D2348" s="34"/>
      <c r="E2348" s="34"/>
      <c r="F2348" s="34"/>
      <c r="G2348" s="34"/>
      <c r="H2348" s="34"/>
      <c r="I2348" s="34"/>
      <c r="J2348" s="34"/>
      <c r="K2348" s="34"/>
      <c r="L2348" s="34"/>
      <c r="M2348" s="34"/>
      <c r="N2348" s="34"/>
      <c r="O2348" s="34"/>
      <c r="P2348" s="34"/>
      <c r="Q2348" s="34"/>
      <c r="R2348" s="34"/>
      <c r="S2348" s="34"/>
      <c r="T2348" s="34"/>
      <c r="U2348" s="34"/>
      <c r="V2348" s="34"/>
      <c r="W2348" s="34"/>
      <c r="X2348" s="34"/>
      <c r="Y2348" s="34"/>
      <c r="Z2348" s="34"/>
      <c r="AA2348" s="34"/>
      <c r="AB2348" s="34"/>
    </row>
    <row r="2349" spans="1:28">
      <c r="A2349" s="34"/>
      <c r="B2349" s="34"/>
      <c r="C2349" s="34"/>
      <c r="D2349" s="34"/>
      <c r="E2349" s="34"/>
      <c r="F2349" s="34"/>
      <c r="G2349" s="34"/>
      <c r="H2349" s="34"/>
      <c r="I2349" s="34"/>
      <c r="J2349" s="34"/>
      <c r="K2349" s="34"/>
      <c r="L2349" s="34"/>
      <c r="M2349" s="34"/>
      <c r="N2349" s="34"/>
      <c r="O2349" s="34"/>
      <c r="P2349" s="34"/>
      <c r="Q2349" s="34"/>
      <c r="R2349" s="34"/>
      <c r="S2349" s="34"/>
      <c r="T2349" s="34"/>
      <c r="U2349" s="34"/>
      <c r="V2349" s="34"/>
      <c r="W2349" s="34"/>
      <c r="X2349" s="34"/>
      <c r="Y2349" s="34"/>
      <c r="Z2349" s="34"/>
      <c r="AA2349" s="34"/>
      <c r="AB2349" s="34"/>
    </row>
    <row r="2350" spans="1:28">
      <c r="A2350" s="34"/>
      <c r="B2350" s="34"/>
      <c r="C2350" s="34"/>
      <c r="D2350" s="34"/>
      <c r="E2350" s="34"/>
      <c r="F2350" s="34"/>
      <c r="G2350" s="34"/>
      <c r="H2350" s="34"/>
      <c r="I2350" s="34"/>
      <c r="J2350" s="34"/>
      <c r="K2350" s="34"/>
      <c r="L2350" s="34"/>
      <c r="M2350" s="34"/>
      <c r="N2350" s="34"/>
      <c r="O2350" s="34"/>
      <c r="P2350" s="34"/>
      <c r="Q2350" s="34"/>
      <c r="R2350" s="34"/>
      <c r="S2350" s="34"/>
      <c r="T2350" s="34"/>
      <c r="U2350" s="34"/>
      <c r="V2350" s="34"/>
      <c r="W2350" s="34"/>
      <c r="X2350" s="34"/>
      <c r="Y2350" s="34"/>
      <c r="Z2350" s="34"/>
      <c r="AA2350" s="34"/>
      <c r="AB2350" s="34"/>
    </row>
    <row r="2351" spans="1:28">
      <c r="A2351" s="34"/>
      <c r="B2351" s="34"/>
      <c r="C2351" s="34"/>
      <c r="D2351" s="34"/>
      <c r="E2351" s="34"/>
      <c r="F2351" s="34"/>
      <c r="G2351" s="34"/>
      <c r="H2351" s="34"/>
      <c r="I2351" s="34"/>
      <c r="J2351" s="34"/>
      <c r="K2351" s="34"/>
      <c r="L2351" s="34"/>
      <c r="M2351" s="34"/>
      <c r="N2351" s="34"/>
      <c r="O2351" s="34"/>
      <c r="P2351" s="34"/>
      <c r="Q2351" s="34"/>
      <c r="R2351" s="34"/>
      <c r="S2351" s="34"/>
      <c r="T2351" s="34"/>
      <c r="U2351" s="34"/>
      <c r="V2351" s="34"/>
      <c r="W2351" s="34"/>
      <c r="X2351" s="34"/>
      <c r="Y2351" s="34"/>
      <c r="Z2351" s="34"/>
      <c r="AA2351" s="34"/>
      <c r="AB2351" s="34"/>
    </row>
    <row r="2352" spans="1:28">
      <c r="A2352" s="34"/>
      <c r="B2352" s="34"/>
      <c r="C2352" s="34"/>
      <c r="D2352" s="34"/>
      <c r="E2352" s="34"/>
      <c r="F2352" s="34"/>
      <c r="G2352" s="34"/>
      <c r="H2352" s="34"/>
      <c r="I2352" s="34"/>
      <c r="J2352" s="34"/>
      <c r="K2352" s="34"/>
      <c r="L2352" s="34"/>
      <c r="M2352" s="34"/>
      <c r="N2352" s="34"/>
      <c r="O2352" s="34"/>
      <c r="P2352" s="34"/>
      <c r="Q2352" s="34"/>
      <c r="R2352" s="34"/>
      <c r="S2352" s="34"/>
      <c r="T2352" s="34"/>
      <c r="U2352" s="34"/>
      <c r="V2352" s="34"/>
      <c r="W2352" s="34"/>
      <c r="X2352" s="34"/>
      <c r="Y2352" s="34"/>
      <c r="Z2352" s="34"/>
      <c r="AA2352" s="34"/>
      <c r="AB2352" s="34"/>
    </row>
    <row r="2353" spans="1:28">
      <c r="A2353" s="34"/>
      <c r="B2353" s="34"/>
      <c r="C2353" s="34"/>
      <c r="D2353" s="34"/>
      <c r="E2353" s="34"/>
      <c r="F2353" s="34"/>
      <c r="G2353" s="34"/>
      <c r="H2353" s="34"/>
      <c r="I2353" s="34"/>
      <c r="J2353" s="34"/>
      <c r="K2353" s="34"/>
      <c r="L2353" s="34"/>
      <c r="M2353" s="34"/>
      <c r="N2353" s="34"/>
      <c r="O2353" s="34"/>
      <c r="P2353" s="34"/>
      <c r="Q2353" s="34"/>
      <c r="R2353" s="34"/>
      <c r="S2353" s="34"/>
      <c r="T2353" s="34"/>
      <c r="U2353" s="34"/>
      <c r="V2353" s="34"/>
      <c r="W2353" s="34"/>
      <c r="X2353" s="34"/>
      <c r="Y2353" s="34"/>
      <c r="Z2353" s="34"/>
      <c r="AA2353" s="34"/>
      <c r="AB2353" s="34"/>
    </row>
    <row r="2354" spans="1:28">
      <c r="A2354" s="34"/>
      <c r="B2354" s="34"/>
      <c r="C2354" s="34"/>
      <c r="D2354" s="34"/>
      <c r="E2354" s="34"/>
      <c r="F2354" s="34"/>
      <c r="G2354" s="34"/>
      <c r="H2354" s="34"/>
      <c r="I2354" s="34"/>
      <c r="J2354" s="34"/>
      <c r="K2354" s="34"/>
      <c r="L2354" s="34"/>
      <c r="M2354" s="34"/>
      <c r="N2354" s="34"/>
      <c r="O2354" s="34"/>
      <c r="P2354" s="34"/>
      <c r="Q2354" s="34"/>
      <c r="R2354" s="34"/>
      <c r="S2354" s="34"/>
      <c r="T2354" s="34"/>
      <c r="U2354" s="34"/>
      <c r="V2354" s="34"/>
      <c r="W2354" s="34"/>
      <c r="X2354" s="34"/>
      <c r="Y2354" s="34"/>
      <c r="Z2354" s="34"/>
      <c r="AA2354" s="34"/>
      <c r="AB2354" s="34"/>
    </row>
    <row r="2355" spans="1:28">
      <c r="A2355" s="34"/>
      <c r="B2355" s="34"/>
      <c r="C2355" s="34"/>
      <c r="D2355" s="34"/>
      <c r="E2355" s="34"/>
      <c r="F2355" s="34"/>
      <c r="G2355" s="34"/>
      <c r="H2355" s="34"/>
      <c r="I2355" s="34"/>
      <c r="J2355" s="34"/>
      <c r="K2355" s="34"/>
      <c r="L2355" s="34"/>
      <c r="M2355" s="34"/>
      <c r="N2355" s="34"/>
      <c r="O2355" s="34"/>
      <c r="P2355" s="34"/>
      <c r="Q2355" s="34"/>
      <c r="R2355" s="34"/>
      <c r="S2355" s="34"/>
      <c r="T2355" s="34"/>
      <c r="U2355" s="34"/>
      <c r="V2355" s="34"/>
      <c r="W2355" s="34"/>
      <c r="X2355" s="34"/>
      <c r="Y2355" s="34"/>
      <c r="Z2355" s="34"/>
      <c r="AA2355" s="34"/>
      <c r="AB2355" s="34"/>
    </row>
    <row r="2356" spans="1:28">
      <c r="A2356" s="34"/>
      <c r="B2356" s="34"/>
      <c r="C2356" s="34"/>
      <c r="D2356" s="34"/>
      <c r="E2356" s="34"/>
      <c r="F2356" s="34"/>
      <c r="G2356" s="34"/>
      <c r="H2356" s="34"/>
      <c r="I2356" s="34"/>
      <c r="J2356" s="34"/>
      <c r="K2356" s="34"/>
      <c r="L2356" s="34"/>
      <c r="M2356" s="34"/>
      <c r="N2356" s="34"/>
      <c r="O2356" s="34"/>
      <c r="P2356" s="34"/>
      <c r="Q2356" s="34"/>
      <c r="R2356" s="34"/>
      <c r="S2356" s="34"/>
      <c r="T2356" s="34"/>
      <c r="U2356" s="34"/>
      <c r="V2356" s="34"/>
      <c r="W2356" s="34"/>
      <c r="X2356" s="34"/>
      <c r="Y2356" s="34"/>
      <c r="Z2356" s="34"/>
      <c r="AA2356" s="34"/>
      <c r="AB2356" s="34"/>
    </row>
    <row r="2357" spans="1:28">
      <c r="A2357" s="34"/>
      <c r="B2357" s="34"/>
      <c r="C2357" s="34"/>
      <c r="D2357" s="34"/>
      <c r="E2357" s="34"/>
      <c r="F2357" s="34"/>
      <c r="G2357" s="34"/>
      <c r="H2357" s="34"/>
      <c r="I2357" s="34"/>
      <c r="J2357" s="34"/>
      <c r="K2357" s="34"/>
      <c r="L2357" s="34"/>
      <c r="M2357" s="34"/>
      <c r="N2357" s="34"/>
      <c r="O2357" s="34"/>
      <c r="P2357" s="34"/>
      <c r="Q2357" s="34"/>
      <c r="R2357" s="34"/>
      <c r="S2357" s="34"/>
      <c r="T2357" s="34"/>
      <c r="U2357" s="34"/>
      <c r="V2357" s="34"/>
      <c r="W2357" s="34"/>
      <c r="X2357" s="34"/>
      <c r="Y2357" s="34"/>
      <c r="Z2357" s="34"/>
      <c r="AA2357" s="34"/>
      <c r="AB2357" s="34"/>
    </row>
    <row r="2358" spans="1:28">
      <c r="A2358" s="34"/>
      <c r="B2358" s="34"/>
      <c r="C2358" s="34"/>
      <c r="D2358" s="34"/>
      <c r="E2358" s="34"/>
      <c r="F2358" s="34"/>
      <c r="G2358" s="34"/>
      <c r="H2358" s="34"/>
      <c r="I2358" s="34"/>
      <c r="J2358" s="34"/>
      <c r="K2358" s="34"/>
      <c r="L2358" s="34"/>
      <c r="M2358" s="34"/>
      <c r="N2358" s="34"/>
      <c r="O2358" s="34"/>
      <c r="P2358" s="34"/>
      <c r="Q2358" s="34"/>
      <c r="R2358" s="34"/>
      <c r="S2358" s="34"/>
      <c r="T2358" s="34"/>
      <c r="U2358" s="34"/>
      <c r="V2358" s="34"/>
      <c r="W2358" s="34"/>
      <c r="X2358" s="34"/>
      <c r="Y2358" s="34"/>
      <c r="Z2358" s="34"/>
      <c r="AA2358" s="34"/>
      <c r="AB2358" s="34"/>
    </row>
    <row r="2359" spans="1:28">
      <c r="A2359" s="34"/>
      <c r="B2359" s="34"/>
      <c r="C2359" s="34"/>
      <c r="D2359" s="34"/>
      <c r="E2359" s="34"/>
      <c r="F2359" s="34"/>
      <c r="G2359" s="34"/>
      <c r="H2359" s="34"/>
      <c r="I2359" s="34"/>
      <c r="J2359" s="34"/>
      <c r="K2359" s="34"/>
      <c r="L2359" s="34"/>
      <c r="M2359" s="34"/>
      <c r="N2359" s="34"/>
      <c r="O2359" s="34"/>
      <c r="P2359" s="34"/>
      <c r="Q2359" s="34"/>
      <c r="R2359" s="34"/>
      <c r="S2359" s="34"/>
      <c r="T2359" s="34"/>
      <c r="U2359" s="34"/>
      <c r="V2359" s="34"/>
      <c r="W2359" s="34"/>
      <c r="X2359" s="34"/>
      <c r="Y2359" s="34"/>
      <c r="Z2359" s="34"/>
      <c r="AA2359" s="34"/>
      <c r="AB2359" s="34"/>
    </row>
    <row r="2360" spans="1:28">
      <c r="A2360" s="34"/>
      <c r="B2360" s="34"/>
      <c r="C2360" s="34"/>
      <c r="D2360" s="34"/>
      <c r="E2360" s="34"/>
      <c r="F2360" s="34"/>
      <c r="G2360" s="34"/>
      <c r="H2360" s="34"/>
      <c r="I2360" s="34"/>
      <c r="J2360" s="34"/>
      <c r="K2360" s="34"/>
      <c r="L2360" s="34"/>
      <c r="M2360" s="34"/>
      <c r="N2360" s="34"/>
      <c r="O2360" s="34"/>
      <c r="P2360" s="34"/>
      <c r="Q2360" s="34"/>
      <c r="R2360" s="34"/>
      <c r="S2360" s="34"/>
      <c r="T2360" s="34"/>
      <c r="U2360" s="34"/>
      <c r="V2360" s="34"/>
      <c r="W2360" s="34"/>
      <c r="X2360" s="34"/>
      <c r="Y2360" s="34"/>
      <c r="Z2360" s="34"/>
      <c r="AA2360" s="34"/>
      <c r="AB2360" s="34"/>
    </row>
    <row r="2361" spans="1:28">
      <c r="A2361" s="34"/>
      <c r="B2361" s="34"/>
      <c r="C2361" s="34"/>
      <c r="D2361" s="34"/>
      <c r="E2361" s="34"/>
      <c r="F2361" s="34"/>
      <c r="G2361" s="34"/>
      <c r="H2361" s="34"/>
      <c r="I2361" s="34"/>
      <c r="J2361" s="34"/>
      <c r="K2361" s="34"/>
      <c r="L2361" s="34"/>
      <c r="M2361" s="34"/>
      <c r="N2361" s="34"/>
      <c r="O2361" s="34"/>
      <c r="P2361" s="34"/>
      <c r="Q2361" s="34"/>
      <c r="R2361" s="34"/>
      <c r="S2361" s="34"/>
      <c r="T2361" s="34"/>
      <c r="U2361" s="34"/>
      <c r="V2361" s="34"/>
      <c r="W2361" s="34"/>
      <c r="X2361" s="34"/>
      <c r="Y2361" s="34"/>
      <c r="Z2361" s="34"/>
      <c r="AA2361" s="34"/>
      <c r="AB2361" s="34"/>
    </row>
    <row r="2362" spans="1:28">
      <c r="A2362" s="34"/>
      <c r="B2362" s="34"/>
      <c r="C2362" s="34"/>
      <c r="D2362" s="34"/>
      <c r="E2362" s="34"/>
      <c r="F2362" s="34"/>
      <c r="G2362" s="34"/>
      <c r="H2362" s="34"/>
      <c r="I2362" s="34"/>
      <c r="J2362" s="34"/>
      <c r="K2362" s="34"/>
      <c r="L2362" s="34"/>
      <c r="M2362" s="34"/>
      <c r="N2362" s="34"/>
      <c r="O2362" s="34"/>
      <c r="P2362" s="34"/>
      <c r="Q2362" s="34"/>
      <c r="R2362" s="34"/>
      <c r="S2362" s="34"/>
      <c r="T2362" s="34"/>
      <c r="U2362" s="34"/>
      <c r="V2362" s="34"/>
      <c r="W2362" s="34"/>
      <c r="X2362" s="34"/>
      <c r="Y2362" s="34"/>
      <c r="Z2362" s="34"/>
      <c r="AA2362" s="34"/>
      <c r="AB2362" s="34"/>
    </row>
    <row r="2363" spans="1:28">
      <c r="A2363" s="34"/>
      <c r="B2363" s="34"/>
      <c r="C2363" s="34"/>
      <c r="D2363" s="34"/>
      <c r="E2363" s="34"/>
      <c r="F2363" s="34"/>
      <c r="G2363" s="34"/>
      <c r="H2363" s="34"/>
      <c r="I2363" s="34"/>
      <c r="J2363" s="34"/>
      <c r="K2363" s="34"/>
      <c r="L2363" s="34"/>
      <c r="M2363" s="34"/>
      <c r="N2363" s="34"/>
      <c r="O2363" s="34"/>
      <c r="P2363" s="34"/>
      <c r="Q2363" s="34"/>
      <c r="R2363" s="34"/>
      <c r="S2363" s="34"/>
      <c r="T2363" s="34"/>
      <c r="U2363" s="34"/>
      <c r="V2363" s="34"/>
      <c r="W2363" s="34"/>
      <c r="X2363" s="34"/>
      <c r="Y2363" s="34"/>
      <c r="Z2363" s="34"/>
      <c r="AA2363" s="34"/>
      <c r="AB2363" s="34"/>
    </row>
    <row r="2364" spans="1:28">
      <c r="A2364" s="34"/>
      <c r="B2364" s="34"/>
      <c r="C2364" s="34"/>
      <c r="D2364" s="34"/>
      <c r="E2364" s="34"/>
      <c r="F2364" s="34"/>
      <c r="G2364" s="34"/>
      <c r="H2364" s="34"/>
      <c r="I2364" s="34"/>
      <c r="J2364" s="34"/>
      <c r="K2364" s="34"/>
      <c r="L2364" s="34"/>
      <c r="M2364" s="34"/>
      <c r="N2364" s="34"/>
      <c r="O2364" s="34"/>
      <c r="P2364" s="34"/>
      <c r="Q2364" s="34"/>
      <c r="R2364" s="34"/>
      <c r="S2364" s="34"/>
      <c r="T2364" s="34"/>
      <c r="U2364" s="34"/>
      <c r="V2364" s="34"/>
      <c r="W2364" s="34"/>
      <c r="X2364" s="34"/>
      <c r="Y2364" s="34"/>
      <c r="Z2364" s="34"/>
      <c r="AA2364" s="34"/>
      <c r="AB2364" s="34"/>
    </row>
    <row r="2365" spans="1:28">
      <c r="A2365" s="34"/>
      <c r="B2365" s="34"/>
      <c r="C2365" s="34"/>
      <c r="D2365" s="34"/>
      <c r="E2365" s="34"/>
      <c r="F2365" s="34"/>
      <c r="G2365" s="34"/>
      <c r="H2365" s="34"/>
      <c r="I2365" s="34"/>
      <c r="J2365" s="34"/>
      <c r="K2365" s="34"/>
      <c r="L2365" s="34"/>
      <c r="M2365" s="34"/>
      <c r="N2365" s="34"/>
      <c r="O2365" s="34"/>
      <c r="P2365" s="34"/>
      <c r="Q2365" s="34"/>
      <c r="R2365" s="34"/>
      <c r="S2365" s="34"/>
      <c r="T2365" s="34"/>
      <c r="U2365" s="34"/>
      <c r="V2365" s="34"/>
      <c r="W2365" s="34"/>
      <c r="X2365" s="34"/>
      <c r="Y2365" s="34"/>
      <c r="Z2365" s="34"/>
      <c r="AA2365" s="34"/>
      <c r="AB2365" s="34"/>
    </row>
    <row r="2366" spans="1:28">
      <c r="A2366" s="34"/>
      <c r="B2366" s="34"/>
      <c r="C2366" s="34"/>
      <c r="D2366" s="34"/>
      <c r="E2366" s="34"/>
      <c r="F2366" s="34"/>
      <c r="G2366" s="34"/>
      <c r="H2366" s="34"/>
      <c r="I2366" s="34"/>
      <c r="J2366" s="34"/>
      <c r="K2366" s="34"/>
      <c r="L2366" s="34"/>
      <c r="M2366" s="34"/>
      <c r="N2366" s="34"/>
      <c r="O2366" s="34"/>
      <c r="P2366" s="34"/>
      <c r="Q2366" s="34"/>
      <c r="R2366" s="34"/>
      <c r="S2366" s="34"/>
      <c r="T2366" s="34"/>
      <c r="U2366" s="34"/>
      <c r="V2366" s="34"/>
      <c r="W2366" s="34"/>
      <c r="X2366" s="34"/>
      <c r="Y2366" s="34"/>
      <c r="Z2366" s="34"/>
      <c r="AA2366" s="34"/>
      <c r="AB2366" s="34"/>
    </row>
    <row r="2367" spans="1:28">
      <c r="A2367" s="34"/>
      <c r="B2367" s="34"/>
      <c r="C2367" s="34"/>
      <c r="D2367" s="34"/>
      <c r="E2367" s="34"/>
      <c r="F2367" s="34"/>
      <c r="G2367" s="34"/>
      <c r="H2367" s="34"/>
      <c r="I2367" s="34"/>
      <c r="J2367" s="34"/>
      <c r="K2367" s="34"/>
      <c r="L2367" s="34"/>
      <c r="M2367" s="34"/>
      <c r="N2367" s="34"/>
      <c r="O2367" s="34"/>
      <c r="P2367" s="34"/>
      <c r="Q2367" s="34"/>
      <c r="R2367" s="34"/>
      <c r="S2367" s="34"/>
      <c r="T2367" s="34"/>
      <c r="U2367" s="34"/>
      <c r="V2367" s="34"/>
      <c r="W2367" s="34"/>
      <c r="X2367" s="34"/>
      <c r="Y2367" s="34"/>
      <c r="Z2367" s="34"/>
      <c r="AA2367" s="34"/>
      <c r="AB2367" s="34"/>
    </row>
    <row r="2368" spans="1:28">
      <c r="A2368" s="34"/>
      <c r="B2368" s="34"/>
      <c r="C2368" s="34"/>
      <c r="D2368" s="34"/>
      <c r="E2368" s="34"/>
      <c r="F2368" s="34"/>
      <c r="G2368" s="34"/>
      <c r="H2368" s="34"/>
      <c r="I2368" s="34"/>
      <c r="J2368" s="34"/>
      <c r="K2368" s="34"/>
      <c r="L2368" s="34"/>
      <c r="M2368" s="34"/>
      <c r="N2368" s="34"/>
      <c r="O2368" s="34"/>
      <c r="P2368" s="34"/>
      <c r="Q2368" s="34"/>
      <c r="R2368" s="34"/>
      <c r="S2368" s="34"/>
      <c r="T2368" s="34"/>
      <c r="U2368" s="34"/>
      <c r="V2368" s="34"/>
      <c r="W2368" s="34"/>
      <c r="X2368" s="34"/>
      <c r="Y2368" s="34"/>
      <c r="Z2368" s="34"/>
      <c r="AA2368" s="34"/>
      <c r="AB2368" s="34"/>
    </row>
    <row r="2369" spans="1:28">
      <c r="A2369" s="34"/>
      <c r="B2369" s="34"/>
      <c r="C2369" s="34"/>
      <c r="D2369" s="34"/>
      <c r="E2369" s="34"/>
      <c r="F2369" s="34"/>
      <c r="G2369" s="34"/>
      <c r="H2369" s="34"/>
      <c r="I2369" s="34"/>
      <c r="J2369" s="34"/>
      <c r="K2369" s="34"/>
      <c r="L2369" s="34"/>
      <c r="M2369" s="34"/>
      <c r="N2369" s="34"/>
      <c r="O2369" s="34"/>
      <c r="P2369" s="34"/>
      <c r="Q2369" s="34"/>
      <c r="R2369" s="34"/>
      <c r="S2369" s="34"/>
      <c r="T2369" s="34"/>
      <c r="U2369" s="34"/>
      <c r="V2369" s="34"/>
      <c r="W2369" s="34"/>
      <c r="X2369" s="34"/>
      <c r="Y2369" s="34"/>
      <c r="Z2369" s="34"/>
      <c r="AA2369" s="34"/>
      <c r="AB2369" s="34"/>
    </row>
    <row r="2370" spans="1:28">
      <c r="A2370" s="34"/>
      <c r="B2370" s="34"/>
      <c r="C2370" s="34"/>
      <c r="D2370" s="34"/>
      <c r="E2370" s="34"/>
      <c r="F2370" s="34"/>
      <c r="G2370" s="34"/>
      <c r="H2370" s="34"/>
      <c r="I2370" s="34"/>
      <c r="J2370" s="34"/>
      <c r="K2370" s="34"/>
      <c r="L2370" s="34"/>
      <c r="M2370" s="34"/>
      <c r="N2370" s="34"/>
      <c r="O2370" s="34"/>
      <c r="P2370" s="34"/>
      <c r="Q2370" s="34"/>
      <c r="R2370" s="34"/>
      <c r="S2370" s="34"/>
      <c r="T2370" s="34"/>
      <c r="U2370" s="34"/>
      <c r="V2370" s="34"/>
      <c r="W2370" s="34"/>
      <c r="X2370" s="34"/>
      <c r="Y2370" s="34"/>
      <c r="Z2370" s="34"/>
      <c r="AA2370" s="34"/>
      <c r="AB2370" s="34"/>
    </row>
    <row r="2371" spans="1:28">
      <c r="A2371" s="34"/>
      <c r="B2371" s="34"/>
      <c r="C2371" s="34"/>
      <c r="D2371" s="34"/>
      <c r="E2371" s="34"/>
      <c r="F2371" s="34"/>
      <c r="G2371" s="34"/>
      <c r="H2371" s="34"/>
      <c r="I2371" s="34"/>
      <c r="J2371" s="34"/>
      <c r="K2371" s="34"/>
      <c r="L2371" s="34"/>
      <c r="M2371" s="34"/>
      <c r="N2371" s="34"/>
      <c r="O2371" s="34"/>
      <c r="P2371" s="34"/>
      <c r="Q2371" s="34"/>
      <c r="R2371" s="34"/>
      <c r="S2371" s="34"/>
      <c r="T2371" s="34"/>
      <c r="U2371" s="34"/>
      <c r="V2371" s="34"/>
      <c r="W2371" s="34"/>
      <c r="X2371" s="34"/>
      <c r="Y2371" s="34"/>
      <c r="Z2371" s="34"/>
      <c r="AA2371" s="34"/>
      <c r="AB2371" s="34"/>
    </row>
    <row r="2372" spans="1:28">
      <c r="A2372" s="34"/>
      <c r="B2372" s="34"/>
      <c r="C2372" s="34"/>
      <c r="D2372" s="34"/>
      <c r="E2372" s="34"/>
      <c r="F2372" s="34"/>
      <c r="G2372" s="34"/>
      <c r="H2372" s="34"/>
      <c r="I2372" s="34"/>
      <c r="J2372" s="34"/>
      <c r="K2372" s="34"/>
      <c r="L2372" s="34"/>
      <c r="M2372" s="34"/>
      <c r="N2372" s="34"/>
      <c r="O2372" s="34"/>
      <c r="P2372" s="34"/>
      <c r="Q2372" s="34"/>
      <c r="R2372" s="34"/>
      <c r="S2372" s="34"/>
      <c r="T2372" s="34"/>
      <c r="U2372" s="34"/>
      <c r="V2372" s="34"/>
      <c r="W2372" s="34"/>
      <c r="X2372" s="34"/>
      <c r="Y2372" s="34"/>
      <c r="Z2372" s="34"/>
      <c r="AA2372" s="34"/>
      <c r="AB2372" s="34"/>
    </row>
    <row r="2373" spans="1:28">
      <c r="A2373" s="34"/>
      <c r="B2373" s="34"/>
      <c r="C2373" s="34"/>
      <c r="D2373" s="34"/>
      <c r="E2373" s="34"/>
      <c r="F2373" s="34"/>
      <c r="G2373" s="34"/>
      <c r="H2373" s="34"/>
      <c r="I2373" s="34"/>
      <c r="J2373" s="34"/>
      <c r="K2373" s="34"/>
      <c r="L2373" s="34"/>
      <c r="M2373" s="34"/>
      <c r="N2373" s="34"/>
      <c r="O2373" s="34"/>
      <c r="P2373" s="34"/>
      <c r="Q2373" s="34"/>
      <c r="R2373" s="34"/>
      <c r="S2373" s="34"/>
      <c r="T2373" s="34"/>
      <c r="U2373" s="34"/>
      <c r="V2373" s="34"/>
      <c r="W2373" s="34"/>
      <c r="X2373" s="34"/>
      <c r="Y2373" s="34"/>
      <c r="Z2373" s="34"/>
      <c r="AA2373" s="34"/>
      <c r="AB2373" s="34"/>
    </row>
    <row r="2374" spans="1:28">
      <c r="A2374" s="34"/>
      <c r="B2374" s="34"/>
      <c r="C2374" s="34"/>
      <c r="D2374" s="34"/>
      <c r="E2374" s="34"/>
      <c r="F2374" s="34"/>
      <c r="G2374" s="34"/>
      <c r="H2374" s="34"/>
      <c r="I2374" s="34"/>
      <c r="J2374" s="34"/>
      <c r="K2374" s="34"/>
      <c r="L2374" s="34"/>
      <c r="M2374" s="34"/>
      <c r="N2374" s="34"/>
      <c r="O2374" s="34"/>
      <c r="P2374" s="34"/>
      <c r="Q2374" s="34"/>
      <c r="R2374" s="34"/>
      <c r="S2374" s="34"/>
      <c r="T2374" s="34"/>
      <c r="U2374" s="34"/>
      <c r="V2374" s="34"/>
      <c r="W2374" s="34"/>
      <c r="X2374" s="34"/>
      <c r="Y2374" s="34"/>
      <c r="Z2374" s="34"/>
      <c r="AA2374" s="34"/>
      <c r="AB2374" s="34"/>
    </row>
    <row r="2375" spans="1:28">
      <c r="A2375" s="34"/>
      <c r="B2375" s="34"/>
      <c r="C2375" s="34"/>
      <c r="D2375" s="34"/>
      <c r="E2375" s="34"/>
      <c r="F2375" s="34"/>
      <c r="G2375" s="34"/>
      <c r="H2375" s="34"/>
      <c r="I2375" s="34"/>
      <c r="J2375" s="34"/>
      <c r="K2375" s="34"/>
      <c r="L2375" s="34"/>
      <c r="M2375" s="34"/>
      <c r="N2375" s="34"/>
      <c r="O2375" s="34"/>
      <c r="P2375" s="34"/>
      <c r="Q2375" s="34"/>
      <c r="R2375" s="34"/>
      <c r="S2375" s="34"/>
      <c r="T2375" s="34"/>
      <c r="U2375" s="34"/>
      <c r="V2375" s="34"/>
      <c r="W2375" s="34"/>
      <c r="X2375" s="34"/>
      <c r="Y2375" s="34"/>
      <c r="Z2375" s="34"/>
      <c r="AA2375" s="34"/>
      <c r="AB2375" s="34"/>
    </row>
    <row r="2376" spans="1:28">
      <c r="A2376" s="34"/>
      <c r="B2376" s="34"/>
      <c r="C2376" s="34"/>
      <c r="D2376" s="34"/>
      <c r="E2376" s="34"/>
      <c r="F2376" s="34"/>
      <c r="G2376" s="34"/>
      <c r="H2376" s="34"/>
      <c r="I2376" s="34"/>
      <c r="J2376" s="34"/>
      <c r="K2376" s="34"/>
      <c r="L2376" s="34"/>
      <c r="M2376" s="34"/>
      <c r="N2376" s="34"/>
      <c r="O2376" s="34"/>
      <c r="P2376" s="34"/>
      <c r="Q2376" s="34"/>
      <c r="R2376" s="34"/>
      <c r="S2376" s="34"/>
      <c r="T2376" s="34"/>
      <c r="U2376" s="34"/>
      <c r="V2376" s="34"/>
      <c r="W2376" s="34"/>
      <c r="X2376" s="34"/>
      <c r="Y2376" s="34"/>
      <c r="Z2376" s="34"/>
      <c r="AA2376" s="34"/>
      <c r="AB2376" s="34"/>
    </row>
    <row r="2377" spans="1:28">
      <c r="A2377" s="34"/>
      <c r="B2377" s="34"/>
      <c r="C2377" s="34"/>
      <c r="D2377" s="34"/>
      <c r="E2377" s="34"/>
      <c r="F2377" s="34"/>
      <c r="G2377" s="34"/>
      <c r="H2377" s="34"/>
      <c r="I2377" s="34"/>
      <c r="J2377" s="34"/>
      <c r="K2377" s="34"/>
      <c r="L2377" s="34"/>
      <c r="M2377" s="34"/>
      <c r="N2377" s="34"/>
      <c r="O2377" s="34"/>
      <c r="P2377" s="34"/>
      <c r="Q2377" s="34"/>
      <c r="R2377" s="34"/>
      <c r="S2377" s="34"/>
      <c r="T2377" s="34"/>
      <c r="U2377" s="34"/>
      <c r="V2377" s="34"/>
      <c r="W2377" s="34"/>
      <c r="X2377" s="34"/>
      <c r="Y2377" s="34"/>
      <c r="Z2377" s="34"/>
      <c r="AA2377" s="34"/>
      <c r="AB2377" s="34"/>
    </row>
    <row r="2378" spans="1:28">
      <c r="A2378" s="34"/>
      <c r="B2378" s="34"/>
      <c r="C2378" s="34"/>
      <c r="D2378" s="34"/>
      <c r="E2378" s="34"/>
      <c r="F2378" s="34"/>
      <c r="G2378" s="34"/>
      <c r="H2378" s="34"/>
      <c r="I2378" s="34"/>
      <c r="J2378" s="34"/>
      <c r="K2378" s="34"/>
      <c r="L2378" s="34"/>
      <c r="M2378" s="34"/>
      <c r="N2378" s="34"/>
      <c r="O2378" s="34"/>
      <c r="P2378" s="34"/>
      <c r="Q2378" s="34"/>
      <c r="R2378" s="34"/>
      <c r="S2378" s="34"/>
      <c r="T2378" s="34"/>
      <c r="U2378" s="34"/>
      <c r="V2378" s="34"/>
      <c r="W2378" s="34"/>
      <c r="X2378" s="34"/>
      <c r="Y2378" s="34"/>
      <c r="Z2378" s="34"/>
      <c r="AA2378" s="34"/>
      <c r="AB2378" s="34"/>
    </row>
    <row r="2379" spans="1:28">
      <c r="A2379" s="34"/>
      <c r="B2379" s="34"/>
      <c r="C2379" s="34"/>
      <c r="D2379" s="34"/>
      <c r="E2379" s="34"/>
      <c r="F2379" s="34"/>
      <c r="G2379" s="34"/>
      <c r="H2379" s="34"/>
      <c r="I2379" s="34"/>
      <c r="J2379" s="34"/>
      <c r="K2379" s="34"/>
      <c r="L2379" s="34"/>
      <c r="M2379" s="34"/>
      <c r="N2379" s="34"/>
      <c r="O2379" s="34"/>
      <c r="P2379" s="34"/>
      <c r="Q2379" s="34"/>
      <c r="R2379" s="34"/>
      <c r="S2379" s="34"/>
      <c r="T2379" s="34"/>
      <c r="U2379" s="34"/>
      <c r="V2379" s="34"/>
      <c r="W2379" s="34"/>
      <c r="X2379" s="34"/>
      <c r="Y2379" s="34"/>
      <c r="Z2379" s="34"/>
      <c r="AA2379" s="34"/>
      <c r="AB2379" s="34"/>
    </row>
    <row r="2380" spans="1:28">
      <c r="A2380" s="34"/>
      <c r="B2380" s="34"/>
      <c r="C2380" s="34"/>
      <c r="D2380" s="34"/>
      <c r="E2380" s="34"/>
      <c r="F2380" s="34"/>
      <c r="G2380" s="34"/>
      <c r="H2380" s="34"/>
      <c r="I2380" s="34"/>
      <c r="J2380" s="34"/>
      <c r="K2380" s="34"/>
      <c r="L2380" s="34"/>
      <c r="M2380" s="34"/>
      <c r="N2380" s="34"/>
      <c r="O2380" s="34"/>
      <c r="P2380" s="34"/>
      <c r="Q2380" s="34"/>
      <c r="R2380" s="34"/>
      <c r="S2380" s="34"/>
      <c r="T2380" s="34"/>
      <c r="U2380" s="34"/>
      <c r="V2380" s="34"/>
      <c r="W2380" s="34"/>
      <c r="X2380" s="34"/>
      <c r="Y2380" s="34"/>
      <c r="Z2380" s="34"/>
      <c r="AA2380" s="34"/>
      <c r="AB2380" s="34"/>
    </row>
    <row r="2381" spans="1:28">
      <c r="A2381" s="34"/>
      <c r="B2381" s="34"/>
      <c r="C2381" s="34"/>
      <c r="D2381" s="34"/>
      <c r="E2381" s="34"/>
      <c r="F2381" s="34"/>
      <c r="G2381" s="34"/>
      <c r="H2381" s="34"/>
      <c r="I2381" s="34"/>
      <c r="J2381" s="34"/>
      <c r="K2381" s="34"/>
      <c r="L2381" s="34"/>
      <c r="M2381" s="34"/>
      <c r="N2381" s="34"/>
      <c r="O2381" s="34"/>
      <c r="P2381" s="34"/>
      <c r="Q2381" s="34"/>
      <c r="R2381" s="34"/>
      <c r="S2381" s="34"/>
      <c r="T2381" s="34"/>
      <c r="U2381" s="34"/>
      <c r="V2381" s="34"/>
      <c r="W2381" s="34"/>
      <c r="X2381" s="34"/>
      <c r="Y2381" s="34"/>
      <c r="Z2381" s="34"/>
      <c r="AA2381" s="34"/>
      <c r="AB2381" s="34"/>
    </row>
    <row r="2382" spans="1:28">
      <c r="A2382" s="34"/>
      <c r="B2382" s="34"/>
      <c r="C2382" s="34"/>
      <c r="D2382" s="34"/>
      <c r="E2382" s="34"/>
      <c r="F2382" s="34"/>
      <c r="G2382" s="34"/>
      <c r="H2382" s="34"/>
      <c r="I2382" s="34"/>
      <c r="J2382" s="34"/>
      <c r="K2382" s="34"/>
      <c r="L2382" s="34"/>
      <c r="M2382" s="34"/>
      <c r="N2382" s="34"/>
      <c r="O2382" s="34"/>
      <c r="P2382" s="34"/>
      <c r="Q2382" s="34"/>
      <c r="R2382" s="34"/>
      <c r="S2382" s="34"/>
      <c r="T2382" s="34"/>
      <c r="U2382" s="34"/>
      <c r="V2382" s="34"/>
      <c r="W2382" s="34"/>
      <c r="X2382" s="34"/>
      <c r="Y2382" s="34"/>
      <c r="Z2382" s="34"/>
      <c r="AA2382" s="34"/>
      <c r="AB2382" s="34"/>
    </row>
    <row r="2383" spans="1:28">
      <c r="A2383" s="34"/>
      <c r="B2383" s="34"/>
      <c r="C2383" s="34"/>
      <c r="D2383" s="34"/>
      <c r="E2383" s="34"/>
      <c r="F2383" s="34"/>
      <c r="G2383" s="34"/>
      <c r="H2383" s="34"/>
      <c r="I2383" s="34"/>
      <c r="J2383" s="34"/>
      <c r="K2383" s="34"/>
      <c r="L2383" s="34"/>
      <c r="M2383" s="34"/>
      <c r="N2383" s="34"/>
      <c r="O2383" s="34"/>
      <c r="P2383" s="34"/>
      <c r="Q2383" s="34"/>
      <c r="R2383" s="34"/>
      <c r="S2383" s="34"/>
      <c r="T2383" s="34"/>
      <c r="U2383" s="34"/>
      <c r="V2383" s="34"/>
      <c r="W2383" s="34"/>
      <c r="X2383" s="34"/>
      <c r="Y2383" s="34"/>
      <c r="Z2383" s="34"/>
      <c r="AA2383" s="34"/>
      <c r="AB2383" s="34"/>
    </row>
    <row r="2384" spans="1:28">
      <c r="A2384" s="34"/>
      <c r="B2384" s="34"/>
      <c r="C2384" s="34"/>
      <c r="D2384" s="34"/>
      <c r="E2384" s="34"/>
      <c r="F2384" s="34"/>
      <c r="G2384" s="34"/>
      <c r="H2384" s="34"/>
      <c r="I2384" s="34"/>
      <c r="J2384" s="34"/>
      <c r="K2384" s="34"/>
      <c r="L2384" s="34"/>
      <c r="M2384" s="34"/>
      <c r="N2384" s="34"/>
      <c r="O2384" s="34"/>
      <c r="P2384" s="34"/>
      <c r="Q2384" s="34"/>
      <c r="R2384" s="34"/>
      <c r="S2384" s="34"/>
      <c r="T2384" s="34"/>
      <c r="U2384" s="34"/>
      <c r="V2384" s="34"/>
      <c r="W2384" s="34"/>
      <c r="X2384" s="34"/>
      <c r="Y2384" s="34"/>
      <c r="Z2384" s="34"/>
      <c r="AA2384" s="34"/>
      <c r="AB2384" s="34"/>
    </row>
    <row r="2385" spans="1:28">
      <c r="A2385" s="34"/>
      <c r="B2385" s="34"/>
      <c r="C2385" s="34"/>
      <c r="D2385" s="34"/>
      <c r="E2385" s="34"/>
      <c r="F2385" s="34"/>
      <c r="G2385" s="34"/>
      <c r="H2385" s="34"/>
      <c r="I2385" s="34"/>
      <c r="J2385" s="34"/>
      <c r="K2385" s="34"/>
      <c r="L2385" s="34"/>
      <c r="M2385" s="34"/>
      <c r="N2385" s="34"/>
      <c r="O2385" s="34"/>
      <c r="P2385" s="34"/>
      <c r="Q2385" s="34"/>
      <c r="R2385" s="34"/>
      <c r="S2385" s="34"/>
      <c r="T2385" s="34"/>
      <c r="U2385" s="34"/>
      <c r="V2385" s="34"/>
      <c r="W2385" s="34"/>
      <c r="X2385" s="34"/>
      <c r="Y2385" s="34"/>
      <c r="Z2385" s="34"/>
      <c r="AA2385" s="34"/>
      <c r="AB2385" s="34"/>
    </row>
    <row r="2386" spans="1:28">
      <c r="A2386" s="34"/>
      <c r="B2386" s="34"/>
      <c r="C2386" s="34"/>
      <c r="D2386" s="34"/>
      <c r="E2386" s="34"/>
      <c r="F2386" s="34"/>
      <c r="G2386" s="34"/>
      <c r="H2386" s="34"/>
      <c r="I2386" s="34"/>
      <c r="J2386" s="34"/>
      <c r="K2386" s="34"/>
      <c r="L2386" s="34"/>
      <c r="M2386" s="34"/>
      <c r="N2386" s="34"/>
      <c r="O2386" s="34"/>
      <c r="P2386" s="34"/>
      <c r="Q2386" s="34"/>
      <c r="R2386" s="34"/>
      <c r="S2386" s="34"/>
      <c r="T2386" s="34"/>
      <c r="U2386" s="34"/>
      <c r="V2386" s="34"/>
      <c r="W2386" s="34"/>
      <c r="X2386" s="34"/>
      <c r="Y2386" s="34"/>
      <c r="Z2386" s="34"/>
      <c r="AA2386" s="34"/>
      <c r="AB2386" s="34"/>
    </row>
    <row r="2387" spans="1:28">
      <c r="A2387" s="34"/>
      <c r="B2387" s="34"/>
      <c r="C2387" s="34"/>
      <c r="D2387" s="34"/>
      <c r="E2387" s="34"/>
      <c r="F2387" s="34"/>
      <c r="G2387" s="34"/>
      <c r="H2387" s="34"/>
      <c r="I2387" s="34"/>
      <c r="J2387" s="34"/>
      <c r="K2387" s="34"/>
      <c r="L2387" s="34"/>
      <c r="M2387" s="34"/>
      <c r="N2387" s="34"/>
      <c r="O2387" s="34"/>
      <c r="P2387" s="34"/>
      <c r="Q2387" s="34"/>
      <c r="R2387" s="34"/>
      <c r="S2387" s="34"/>
      <c r="T2387" s="34"/>
      <c r="U2387" s="34"/>
      <c r="V2387" s="34"/>
      <c r="W2387" s="34"/>
      <c r="X2387" s="34"/>
      <c r="Y2387" s="34"/>
      <c r="Z2387" s="34"/>
      <c r="AA2387" s="34"/>
      <c r="AB2387" s="34"/>
    </row>
    <row r="2388" spans="1:28">
      <c r="A2388" s="34"/>
      <c r="B2388" s="34"/>
      <c r="C2388" s="34"/>
      <c r="D2388" s="34"/>
      <c r="E2388" s="34"/>
      <c r="F2388" s="34"/>
      <c r="G2388" s="34"/>
      <c r="H2388" s="34"/>
      <c r="I2388" s="34"/>
      <c r="J2388" s="34"/>
      <c r="K2388" s="34"/>
      <c r="L2388" s="34"/>
      <c r="M2388" s="34"/>
      <c r="N2388" s="34"/>
      <c r="O2388" s="34"/>
      <c r="P2388" s="34"/>
      <c r="Q2388" s="34"/>
      <c r="R2388" s="34"/>
      <c r="S2388" s="34"/>
      <c r="T2388" s="34"/>
      <c r="U2388" s="34"/>
      <c r="V2388" s="34"/>
      <c r="W2388" s="34"/>
      <c r="X2388" s="34"/>
      <c r="Y2388" s="34"/>
      <c r="Z2388" s="34"/>
      <c r="AA2388" s="34"/>
      <c r="AB2388" s="34"/>
    </row>
    <row r="2389" spans="1:28">
      <c r="A2389" s="34"/>
      <c r="B2389" s="34"/>
      <c r="C2389" s="34"/>
      <c r="D2389" s="34"/>
      <c r="E2389" s="34"/>
      <c r="F2389" s="34"/>
      <c r="G2389" s="34"/>
      <c r="H2389" s="34"/>
      <c r="I2389" s="34"/>
      <c r="J2389" s="34"/>
      <c r="K2389" s="34"/>
      <c r="L2389" s="34"/>
      <c r="M2389" s="34"/>
      <c r="N2389" s="34"/>
      <c r="O2389" s="34"/>
      <c r="P2389" s="34"/>
      <c r="Q2389" s="34"/>
      <c r="R2389" s="34"/>
      <c r="S2389" s="34"/>
      <c r="T2389" s="34"/>
      <c r="U2389" s="34"/>
      <c r="V2389" s="34"/>
      <c r="W2389" s="34"/>
      <c r="X2389" s="34"/>
      <c r="Y2389" s="34"/>
      <c r="Z2389" s="34"/>
      <c r="AA2389" s="34"/>
      <c r="AB2389" s="34"/>
    </row>
    <row r="2390" spans="1:28">
      <c r="A2390" s="34"/>
      <c r="B2390" s="34"/>
      <c r="C2390" s="34"/>
      <c r="D2390" s="34"/>
      <c r="E2390" s="34"/>
      <c r="F2390" s="34"/>
      <c r="G2390" s="34"/>
      <c r="H2390" s="34"/>
      <c r="I2390" s="34"/>
      <c r="J2390" s="34"/>
      <c r="K2390" s="34"/>
      <c r="L2390" s="34"/>
      <c r="M2390" s="34"/>
      <c r="N2390" s="34"/>
      <c r="O2390" s="34"/>
      <c r="P2390" s="34"/>
      <c r="Q2390" s="34"/>
      <c r="R2390" s="34"/>
      <c r="S2390" s="34"/>
      <c r="T2390" s="34"/>
      <c r="U2390" s="34"/>
      <c r="V2390" s="34"/>
      <c r="W2390" s="34"/>
      <c r="X2390" s="34"/>
      <c r="Y2390" s="34"/>
      <c r="Z2390" s="34"/>
      <c r="AA2390" s="34"/>
      <c r="AB2390" s="34"/>
    </row>
    <row r="2391" spans="1:28">
      <c r="A2391" s="34"/>
      <c r="B2391" s="34"/>
      <c r="C2391" s="34"/>
      <c r="D2391" s="34"/>
      <c r="E2391" s="34"/>
      <c r="F2391" s="34"/>
      <c r="G2391" s="34"/>
      <c r="H2391" s="34"/>
      <c r="I2391" s="34"/>
      <c r="J2391" s="34"/>
      <c r="K2391" s="34"/>
      <c r="L2391" s="34"/>
      <c r="M2391" s="34"/>
      <c r="N2391" s="34"/>
      <c r="O2391" s="34"/>
      <c r="P2391" s="34"/>
      <c r="Q2391" s="34"/>
      <c r="R2391" s="34"/>
      <c r="S2391" s="34"/>
      <c r="T2391" s="34"/>
      <c r="U2391" s="34"/>
      <c r="V2391" s="34"/>
      <c r="W2391" s="34"/>
      <c r="X2391" s="34"/>
      <c r="Y2391" s="34"/>
      <c r="Z2391" s="34"/>
      <c r="AA2391" s="34"/>
      <c r="AB2391" s="34"/>
    </row>
    <row r="2392" spans="1:28">
      <c r="A2392" s="34"/>
      <c r="B2392" s="34"/>
      <c r="C2392" s="34"/>
      <c r="D2392" s="34"/>
      <c r="E2392" s="34"/>
      <c r="F2392" s="34"/>
      <c r="G2392" s="34"/>
      <c r="H2392" s="34"/>
      <c r="I2392" s="34"/>
      <c r="J2392" s="34"/>
      <c r="K2392" s="34"/>
      <c r="L2392" s="34"/>
      <c r="M2392" s="34"/>
      <c r="N2392" s="34"/>
      <c r="O2392" s="34"/>
      <c r="P2392" s="34"/>
      <c r="Q2392" s="34"/>
      <c r="R2392" s="34"/>
      <c r="S2392" s="34"/>
      <c r="T2392" s="34"/>
      <c r="U2392" s="34"/>
      <c r="V2392" s="34"/>
      <c r="W2392" s="34"/>
      <c r="X2392" s="34"/>
      <c r="Y2392" s="34"/>
      <c r="Z2392" s="34"/>
      <c r="AA2392" s="34"/>
      <c r="AB2392" s="34"/>
    </row>
    <row r="2393" spans="1:28">
      <c r="A2393" s="34"/>
      <c r="B2393" s="34"/>
      <c r="C2393" s="34"/>
      <c r="D2393" s="34"/>
      <c r="E2393" s="34"/>
      <c r="F2393" s="34"/>
      <c r="G2393" s="34"/>
      <c r="H2393" s="34"/>
      <c r="I2393" s="34"/>
      <c r="J2393" s="34"/>
      <c r="K2393" s="34"/>
      <c r="L2393" s="34"/>
      <c r="M2393" s="34"/>
      <c r="N2393" s="34"/>
      <c r="O2393" s="34"/>
      <c r="P2393" s="34"/>
      <c r="Q2393" s="34"/>
      <c r="R2393" s="34"/>
      <c r="S2393" s="34"/>
      <c r="T2393" s="34"/>
      <c r="U2393" s="34"/>
      <c r="V2393" s="34"/>
      <c r="W2393" s="34"/>
      <c r="X2393" s="34"/>
      <c r="Y2393" s="34"/>
      <c r="Z2393" s="34"/>
      <c r="AA2393" s="34"/>
      <c r="AB2393" s="34"/>
    </row>
    <row r="2394" spans="1:28">
      <c r="A2394" s="34"/>
      <c r="B2394" s="34"/>
      <c r="C2394" s="34"/>
      <c r="D2394" s="34"/>
      <c r="E2394" s="34"/>
      <c r="F2394" s="34"/>
      <c r="G2394" s="34"/>
      <c r="H2394" s="34"/>
      <c r="I2394" s="34"/>
      <c r="J2394" s="34"/>
      <c r="K2394" s="34"/>
      <c r="L2394" s="34"/>
      <c r="M2394" s="34"/>
      <c r="N2394" s="34"/>
      <c r="O2394" s="34"/>
      <c r="P2394" s="34"/>
      <c r="Q2394" s="34"/>
      <c r="R2394" s="34"/>
      <c r="S2394" s="34"/>
      <c r="T2394" s="34"/>
      <c r="U2394" s="34"/>
      <c r="V2394" s="34"/>
      <c r="W2394" s="34"/>
      <c r="X2394" s="34"/>
      <c r="Y2394" s="34"/>
      <c r="Z2394" s="34"/>
      <c r="AA2394" s="34"/>
      <c r="AB2394" s="34"/>
    </row>
    <row r="2395" spans="1:28">
      <c r="A2395" s="34"/>
      <c r="B2395" s="34"/>
      <c r="C2395" s="34"/>
      <c r="D2395" s="34"/>
      <c r="E2395" s="34"/>
      <c r="F2395" s="34"/>
      <c r="G2395" s="34"/>
      <c r="H2395" s="34"/>
      <c r="I2395" s="34"/>
      <c r="J2395" s="34"/>
      <c r="K2395" s="34"/>
      <c r="L2395" s="34"/>
      <c r="M2395" s="34"/>
      <c r="N2395" s="34"/>
      <c r="O2395" s="34"/>
      <c r="P2395" s="34"/>
      <c r="Q2395" s="34"/>
      <c r="R2395" s="34"/>
      <c r="S2395" s="34"/>
      <c r="T2395" s="34"/>
      <c r="U2395" s="34"/>
      <c r="V2395" s="34"/>
      <c r="W2395" s="34"/>
      <c r="X2395" s="34"/>
      <c r="Y2395" s="34"/>
      <c r="Z2395" s="34"/>
      <c r="AA2395" s="34"/>
      <c r="AB2395" s="34"/>
    </row>
    <row r="2396" spans="1:28">
      <c r="A2396" s="34"/>
      <c r="B2396" s="34"/>
      <c r="C2396" s="34"/>
      <c r="D2396" s="34"/>
      <c r="E2396" s="34"/>
      <c r="F2396" s="34"/>
      <c r="G2396" s="34"/>
      <c r="H2396" s="34"/>
      <c r="I2396" s="34"/>
      <c r="J2396" s="34"/>
      <c r="K2396" s="34"/>
      <c r="L2396" s="34"/>
      <c r="M2396" s="34"/>
      <c r="N2396" s="34"/>
      <c r="O2396" s="34"/>
      <c r="P2396" s="34"/>
      <c r="Q2396" s="34"/>
      <c r="R2396" s="34"/>
      <c r="S2396" s="34"/>
      <c r="T2396" s="34"/>
      <c r="U2396" s="34"/>
      <c r="V2396" s="34"/>
      <c r="W2396" s="34"/>
      <c r="X2396" s="34"/>
      <c r="Y2396" s="34"/>
      <c r="Z2396" s="34"/>
      <c r="AA2396" s="34"/>
      <c r="AB2396" s="34"/>
    </row>
    <row r="2397" spans="1:28">
      <c r="A2397" s="34"/>
      <c r="B2397" s="34"/>
      <c r="C2397" s="34"/>
      <c r="D2397" s="34"/>
      <c r="E2397" s="34"/>
      <c r="F2397" s="34"/>
      <c r="G2397" s="34"/>
      <c r="H2397" s="34"/>
      <c r="I2397" s="34"/>
      <c r="J2397" s="34"/>
      <c r="K2397" s="34"/>
      <c r="L2397" s="34"/>
      <c r="M2397" s="34"/>
      <c r="N2397" s="34"/>
      <c r="O2397" s="34"/>
      <c r="P2397" s="34"/>
      <c r="Q2397" s="34"/>
      <c r="R2397" s="34"/>
      <c r="S2397" s="34"/>
      <c r="T2397" s="34"/>
      <c r="U2397" s="34"/>
      <c r="V2397" s="34"/>
      <c r="W2397" s="34"/>
      <c r="X2397" s="34"/>
      <c r="Y2397" s="34"/>
      <c r="Z2397" s="34"/>
      <c r="AA2397" s="34"/>
      <c r="AB2397" s="34"/>
    </row>
    <row r="2398" spans="1:28">
      <c r="A2398" s="34"/>
      <c r="B2398" s="34"/>
      <c r="C2398" s="34"/>
      <c r="D2398" s="34"/>
      <c r="E2398" s="34"/>
      <c r="F2398" s="34"/>
      <c r="G2398" s="34"/>
      <c r="H2398" s="34"/>
      <c r="I2398" s="34"/>
      <c r="J2398" s="34"/>
      <c r="K2398" s="34"/>
      <c r="L2398" s="34"/>
      <c r="M2398" s="34"/>
      <c r="N2398" s="34"/>
      <c r="O2398" s="34"/>
      <c r="P2398" s="34"/>
      <c r="Q2398" s="34"/>
      <c r="R2398" s="34"/>
      <c r="S2398" s="34"/>
      <c r="T2398" s="34"/>
      <c r="U2398" s="34"/>
      <c r="V2398" s="34"/>
      <c r="W2398" s="34"/>
      <c r="X2398" s="34"/>
      <c r="Y2398" s="34"/>
      <c r="Z2398" s="34"/>
      <c r="AA2398" s="34"/>
      <c r="AB2398" s="34"/>
    </row>
    <row r="2399" spans="1:28">
      <c r="A2399" s="34"/>
      <c r="B2399" s="34"/>
      <c r="C2399" s="34"/>
      <c r="D2399" s="34"/>
      <c r="E2399" s="34"/>
      <c r="F2399" s="34"/>
      <c r="G2399" s="34"/>
      <c r="H2399" s="34"/>
      <c r="I2399" s="34"/>
      <c r="J2399" s="34"/>
      <c r="K2399" s="34"/>
      <c r="L2399" s="34"/>
      <c r="M2399" s="34"/>
      <c r="N2399" s="34"/>
      <c r="O2399" s="34"/>
      <c r="P2399" s="34"/>
      <c r="Q2399" s="34"/>
      <c r="R2399" s="34"/>
      <c r="S2399" s="34"/>
      <c r="T2399" s="34"/>
      <c r="U2399" s="34"/>
      <c r="V2399" s="34"/>
      <c r="W2399" s="34"/>
      <c r="X2399" s="34"/>
      <c r="Y2399" s="34"/>
      <c r="Z2399" s="34"/>
      <c r="AA2399" s="34"/>
      <c r="AB2399" s="34"/>
    </row>
    <row r="2400" spans="1:28">
      <c r="A2400" s="34"/>
      <c r="B2400" s="34"/>
      <c r="C2400" s="34"/>
      <c r="D2400" s="34"/>
      <c r="E2400" s="34"/>
      <c r="F2400" s="34"/>
      <c r="G2400" s="34"/>
      <c r="H2400" s="34"/>
      <c r="I2400" s="34"/>
      <c r="J2400" s="34"/>
      <c r="K2400" s="34"/>
      <c r="L2400" s="34"/>
      <c r="M2400" s="34"/>
      <c r="N2400" s="34"/>
      <c r="O2400" s="34"/>
      <c r="P2400" s="34"/>
      <c r="Q2400" s="34"/>
      <c r="R2400" s="34"/>
      <c r="S2400" s="34"/>
      <c r="T2400" s="34"/>
      <c r="U2400" s="34"/>
      <c r="V2400" s="34"/>
      <c r="W2400" s="34"/>
      <c r="X2400" s="34"/>
      <c r="Y2400" s="34"/>
      <c r="Z2400" s="34"/>
      <c r="AA2400" s="34"/>
      <c r="AB2400" s="34"/>
    </row>
    <row r="2401" spans="1:28">
      <c r="A2401" s="34"/>
      <c r="B2401" s="34"/>
      <c r="C2401" s="34"/>
      <c r="D2401" s="34"/>
      <c r="E2401" s="34"/>
      <c r="F2401" s="34"/>
      <c r="G2401" s="34"/>
      <c r="H2401" s="34"/>
      <c r="I2401" s="34"/>
      <c r="J2401" s="34"/>
      <c r="K2401" s="34"/>
      <c r="L2401" s="34"/>
      <c r="M2401" s="34"/>
      <c r="N2401" s="34"/>
      <c r="O2401" s="34"/>
      <c r="P2401" s="34"/>
      <c r="Q2401" s="34"/>
      <c r="R2401" s="34"/>
      <c r="S2401" s="34"/>
      <c r="T2401" s="34"/>
      <c r="U2401" s="34"/>
      <c r="V2401" s="34"/>
      <c r="W2401" s="34"/>
      <c r="X2401" s="34"/>
      <c r="Y2401" s="34"/>
      <c r="Z2401" s="34"/>
      <c r="AA2401" s="34"/>
      <c r="AB2401" s="34"/>
    </row>
    <row r="2402" spans="1:28">
      <c r="A2402" s="34"/>
      <c r="B2402" s="34"/>
      <c r="C2402" s="34"/>
      <c r="D2402" s="34"/>
      <c r="E2402" s="34"/>
      <c r="F2402" s="34"/>
      <c r="G2402" s="34"/>
      <c r="H2402" s="34"/>
      <c r="I2402" s="34"/>
      <c r="J2402" s="34"/>
      <c r="K2402" s="34"/>
      <c r="L2402" s="34"/>
      <c r="M2402" s="34"/>
      <c r="N2402" s="34"/>
      <c r="O2402" s="34"/>
      <c r="P2402" s="34"/>
      <c r="Q2402" s="34"/>
      <c r="R2402" s="34"/>
      <c r="S2402" s="34"/>
      <c r="T2402" s="34"/>
      <c r="U2402" s="34"/>
      <c r="V2402" s="34"/>
      <c r="W2402" s="34"/>
      <c r="X2402" s="34"/>
      <c r="Y2402" s="34"/>
      <c r="Z2402" s="34"/>
      <c r="AA2402" s="34"/>
      <c r="AB2402" s="34"/>
    </row>
    <row r="2403" spans="1:28">
      <c r="A2403" s="34"/>
      <c r="B2403" s="34"/>
      <c r="C2403" s="34"/>
      <c r="D2403" s="34"/>
      <c r="E2403" s="34"/>
      <c r="F2403" s="34"/>
      <c r="G2403" s="34"/>
      <c r="H2403" s="34"/>
      <c r="I2403" s="34"/>
      <c r="J2403" s="34"/>
      <c r="K2403" s="34"/>
      <c r="L2403" s="34"/>
      <c r="M2403" s="34"/>
      <c r="N2403" s="34"/>
      <c r="O2403" s="34"/>
      <c r="P2403" s="34"/>
      <c r="Q2403" s="34"/>
      <c r="R2403" s="34"/>
      <c r="S2403" s="34"/>
      <c r="T2403" s="34"/>
      <c r="U2403" s="34"/>
      <c r="V2403" s="34"/>
      <c r="W2403" s="34"/>
      <c r="X2403" s="34"/>
      <c r="Y2403" s="34"/>
      <c r="Z2403" s="34"/>
      <c r="AA2403" s="34"/>
      <c r="AB2403" s="34"/>
    </row>
    <row r="2404" spans="1:28">
      <c r="A2404" s="34"/>
      <c r="B2404" s="34"/>
      <c r="C2404" s="34"/>
      <c r="D2404" s="34"/>
      <c r="E2404" s="34"/>
      <c r="F2404" s="34"/>
      <c r="G2404" s="34"/>
      <c r="H2404" s="34"/>
      <c r="I2404" s="34"/>
      <c r="J2404" s="34"/>
      <c r="K2404" s="34"/>
      <c r="L2404" s="34"/>
      <c r="M2404" s="34"/>
      <c r="N2404" s="34"/>
      <c r="O2404" s="34"/>
      <c r="P2404" s="34"/>
      <c r="Q2404" s="34"/>
      <c r="R2404" s="34"/>
      <c r="S2404" s="34"/>
      <c r="T2404" s="34"/>
      <c r="U2404" s="34"/>
      <c r="V2404" s="34"/>
      <c r="W2404" s="34"/>
      <c r="X2404" s="34"/>
      <c r="Y2404" s="34"/>
      <c r="Z2404" s="34"/>
      <c r="AA2404" s="34"/>
      <c r="AB2404" s="34"/>
    </row>
    <row r="2405" spans="1:28">
      <c r="A2405" s="34"/>
      <c r="B2405" s="34"/>
      <c r="C2405" s="34"/>
      <c r="D2405" s="34"/>
      <c r="E2405" s="34"/>
      <c r="F2405" s="34"/>
      <c r="G2405" s="34"/>
      <c r="H2405" s="34"/>
      <c r="I2405" s="34"/>
      <c r="J2405" s="34"/>
      <c r="K2405" s="34"/>
      <c r="L2405" s="34"/>
      <c r="M2405" s="34"/>
      <c r="N2405" s="34"/>
      <c r="O2405" s="34"/>
      <c r="P2405" s="34"/>
      <c r="Q2405" s="34"/>
      <c r="R2405" s="34"/>
      <c r="S2405" s="34"/>
      <c r="T2405" s="34"/>
      <c r="U2405" s="34"/>
      <c r="V2405" s="34"/>
      <c r="W2405" s="34"/>
      <c r="X2405" s="34"/>
      <c r="Y2405" s="34"/>
      <c r="Z2405" s="34"/>
      <c r="AA2405" s="34"/>
      <c r="AB2405" s="34"/>
    </row>
    <row r="2406" spans="1:28">
      <c r="A2406" s="34"/>
      <c r="B2406" s="34"/>
      <c r="C2406" s="34"/>
      <c r="D2406" s="34"/>
      <c r="E2406" s="34"/>
      <c r="F2406" s="34"/>
      <c r="G2406" s="34"/>
      <c r="H2406" s="34"/>
      <c r="I2406" s="34"/>
      <c r="J2406" s="34"/>
      <c r="K2406" s="34"/>
      <c r="L2406" s="34"/>
      <c r="M2406" s="34"/>
      <c r="N2406" s="34"/>
      <c r="O2406" s="34"/>
      <c r="P2406" s="34"/>
      <c r="Q2406" s="34"/>
      <c r="R2406" s="34"/>
      <c r="S2406" s="34"/>
      <c r="T2406" s="34"/>
      <c r="U2406" s="34"/>
      <c r="V2406" s="34"/>
      <c r="W2406" s="34"/>
      <c r="X2406" s="34"/>
      <c r="Y2406" s="34"/>
      <c r="Z2406" s="34"/>
      <c r="AA2406" s="34"/>
      <c r="AB2406" s="34"/>
    </row>
    <row r="2407" spans="1:28">
      <c r="A2407" s="34"/>
      <c r="B2407" s="34"/>
      <c r="C2407" s="34"/>
      <c r="D2407" s="34"/>
      <c r="E2407" s="34"/>
      <c r="F2407" s="34"/>
      <c r="G2407" s="34"/>
      <c r="H2407" s="34"/>
      <c r="I2407" s="34"/>
      <c r="J2407" s="34"/>
      <c r="K2407" s="34"/>
      <c r="L2407" s="34"/>
      <c r="M2407" s="34"/>
      <c r="N2407" s="34"/>
      <c r="O2407" s="34"/>
      <c r="P2407" s="34"/>
      <c r="Q2407" s="34"/>
      <c r="R2407" s="34"/>
      <c r="S2407" s="34"/>
      <c r="T2407" s="34"/>
      <c r="U2407" s="34"/>
      <c r="V2407" s="34"/>
      <c r="W2407" s="34"/>
      <c r="X2407" s="34"/>
      <c r="Y2407" s="34"/>
      <c r="Z2407" s="34"/>
      <c r="AA2407" s="34"/>
      <c r="AB2407" s="34"/>
    </row>
    <row r="2408" spans="1:28">
      <c r="A2408" s="34"/>
      <c r="B2408" s="34"/>
      <c r="C2408" s="34"/>
      <c r="D2408" s="34"/>
      <c r="E2408" s="34"/>
      <c r="F2408" s="34"/>
      <c r="G2408" s="34"/>
      <c r="H2408" s="34"/>
      <c r="I2408" s="34"/>
      <c r="J2408" s="34"/>
      <c r="K2408" s="34"/>
      <c r="L2408" s="34"/>
      <c r="M2408" s="34"/>
      <c r="N2408" s="34"/>
      <c r="O2408" s="34"/>
      <c r="P2408" s="34"/>
      <c r="Q2408" s="34"/>
      <c r="R2408" s="34"/>
      <c r="S2408" s="34"/>
      <c r="T2408" s="34"/>
      <c r="U2408" s="34"/>
      <c r="V2408" s="34"/>
      <c r="W2408" s="34"/>
      <c r="X2408" s="34"/>
      <c r="Y2408" s="34"/>
      <c r="Z2408" s="34"/>
      <c r="AA2408" s="34"/>
      <c r="AB2408" s="34"/>
    </row>
  </sheetData>
  <mergeCells count="7">
    <mergeCell ref="A4:AB4"/>
    <mergeCell ref="A2:AB2"/>
    <mergeCell ref="A3:AB3"/>
    <mergeCell ref="A5:G5"/>
    <mergeCell ref="H5:N5"/>
    <mergeCell ref="O5:U5"/>
    <mergeCell ref="V5:AB5"/>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1200"/>
  <headerFooter alignWithMargins="0"/>
</worksheet>
</file>

<file path=xl/worksheets/sheet17.xml><?xml version="1.0" encoding="utf-8"?>
<worksheet xmlns="http://schemas.openxmlformats.org/spreadsheetml/2006/main" xmlns:r="http://schemas.openxmlformats.org/officeDocument/2006/relationships">
  <sheetPr>
    <pageSetUpPr fitToPage="1"/>
  </sheetPr>
  <dimension ref="A1:CA2408"/>
  <sheetViews>
    <sheetView topLeftCell="A52" workbookViewId="0">
      <selection activeCell="W98" sqref="W98"/>
    </sheetView>
  </sheetViews>
  <sheetFormatPr defaultColWidth="8.88671875" defaultRowHeight="12.75"/>
  <cols>
    <col min="1" max="38" width="3.6640625" style="111" customWidth="1"/>
    <col min="39" max="16384" width="8.88671875" style="111"/>
  </cols>
  <sheetData>
    <row r="1" spans="1:72">
      <c r="C1" s="112"/>
    </row>
    <row r="2" spans="1:72">
      <c r="A2" s="258" t="s">
        <v>419</v>
      </c>
      <c r="B2" s="259"/>
      <c r="C2" s="259"/>
      <c r="D2" s="259"/>
      <c r="E2" s="259"/>
      <c r="F2" s="259"/>
      <c r="G2" s="259"/>
      <c r="H2" s="259"/>
      <c r="I2" s="259"/>
      <c r="J2" s="259"/>
      <c r="K2" s="259"/>
      <c r="L2" s="259"/>
      <c r="M2" s="259"/>
      <c r="N2" s="259"/>
      <c r="O2" s="259"/>
      <c r="P2" s="259"/>
      <c r="Q2" s="259"/>
      <c r="R2" s="259"/>
      <c r="S2" s="259"/>
      <c r="T2" s="259"/>
      <c r="U2" s="259"/>
      <c r="V2" s="259"/>
      <c r="W2" s="259"/>
      <c r="X2" s="259"/>
      <c r="Y2" s="259"/>
      <c r="Z2" s="259"/>
      <c r="AA2" s="259"/>
      <c r="AB2" s="259"/>
    </row>
    <row r="3" spans="1:72" ht="15">
      <c r="A3" s="258" t="s">
        <v>183</v>
      </c>
      <c r="B3" s="260"/>
      <c r="C3" s="260"/>
      <c r="D3" s="260"/>
      <c r="E3" s="260"/>
      <c r="F3" s="260"/>
      <c r="G3" s="260"/>
      <c r="H3" s="260"/>
      <c r="I3" s="260"/>
      <c r="J3" s="260"/>
      <c r="K3" s="260"/>
      <c r="L3" s="260"/>
      <c r="M3" s="260"/>
      <c r="N3" s="260"/>
      <c r="O3" s="260"/>
      <c r="P3" s="260"/>
      <c r="Q3" s="260"/>
      <c r="R3" s="260"/>
      <c r="S3" s="260"/>
      <c r="T3" s="260"/>
      <c r="U3" s="260"/>
      <c r="V3" s="260"/>
      <c r="W3" s="260"/>
      <c r="X3" s="260"/>
      <c r="Y3" s="260"/>
      <c r="Z3" s="260"/>
      <c r="AA3" s="260"/>
      <c r="AB3" s="260"/>
    </row>
    <row r="4" spans="1:72" ht="15">
      <c r="A4" s="257"/>
      <c r="B4" s="238"/>
      <c r="C4" s="238"/>
      <c r="D4" s="238"/>
      <c r="E4" s="238"/>
      <c r="F4" s="238"/>
      <c r="G4" s="238"/>
      <c r="H4" s="238"/>
      <c r="I4" s="238"/>
      <c r="J4" s="238"/>
      <c r="K4" s="238"/>
      <c r="L4" s="238"/>
      <c r="M4" s="238"/>
      <c r="N4" s="238"/>
      <c r="O4" s="238"/>
      <c r="P4" s="238"/>
      <c r="Q4" s="238"/>
      <c r="R4" s="238"/>
      <c r="S4" s="238"/>
      <c r="T4" s="238"/>
      <c r="U4" s="238"/>
      <c r="V4" s="238"/>
      <c r="W4" s="238"/>
      <c r="X4" s="238"/>
      <c r="Y4" s="238"/>
      <c r="Z4" s="238"/>
      <c r="AA4" s="238"/>
      <c r="AB4" s="238"/>
    </row>
    <row r="5" spans="1:72">
      <c r="A5" s="261" t="s">
        <v>91</v>
      </c>
      <c r="B5" s="262"/>
      <c r="C5" s="262"/>
      <c r="D5" s="262"/>
      <c r="E5" s="262"/>
      <c r="F5" s="262"/>
      <c r="G5" s="262"/>
      <c r="H5" s="261" t="s">
        <v>92</v>
      </c>
      <c r="I5" s="262"/>
      <c r="J5" s="262"/>
      <c r="K5" s="262"/>
      <c r="L5" s="262"/>
      <c r="M5" s="262"/>
      <c r="N5" s="262"/>
      <c r="O5" s="261" t="s">
        <v>53</v>
      </c>
      <c r="P5" s="262"/>
      <c r="Q5" s="262"/>
      <c r="R5" s="262"/>
      <c r="S5" s="262"/>
      <c r="T5" s="262"/>
      <c r="U5" s="262"/>
      <c r="V5" s="261" t="s">
        <v>54</v>
      </c>
      <c r="W5" s="262"/>
      <c r="X5" s="262"/>
      <c r="Y5" s="262"/>
      <c r="Z5" s="262"/>
      <c r="AA5" s="262"/>
      <c r="AB5" s="262"/>
    </row>
    <row r="6" spans="1:72" s="118" customFormat="1">
      <c r="A6" s="114"/>
      <c r="B6" s="115" t="s">
        <v>101</v>
      </c>
      <c r="C6" s="115" t="s">
        <v>102</v>
      </c>
      <c r="D6" s="115" t="s">
        <v>180</v>
      </c>
      <c r="E6" s="115" t="s">
        <v>179</v>
      </c>
      <c r="F6" s="115" t="s">
        <v>181</v>
      </c>
      <c r="G6" s="116"/>
      <c r="H6" s="114"/>
      <c r="I6" s="115" t="s">
        <v>101</v>
      </c>
      <c r="J6" s="115" t="s">
        <v>102</v>
      </c>
      <c r="K6" s="115" t="s">
        <v>180</v>
      </c>
      <c r="L6" s="115" t="s">
        <v>179</v>
      </c>
      <c r="M6" s="115" t="s">
        <v>181</v>
      </c>
      <c r="N6" s="117"/>
      <c r="O6" s="114"/>
      <c r="P6" s="115" t="s">
        <v>101</v>
      </c>
      <c r="Q6" s="115" t="s">
        <v>102</v>
      </c>
      <c r="R6" s="115" t="s">
        <v>180</v>
      </c>
      <c r="S6" s="115" t="s">
        <v>179</v>
      </c>
      <c r="T6" s="115" t="s">
        <v>181</v>
      </c>
      <c r="U6" s="116"/>
      <c r="V6" s="114"/>
      <c r="W6" s="115" t="s">
        <v>101</v>
      </c>
      <c r="X6" s="115" t="s">
        <v>102</v>
      </c>
      <c r="Y6" s="115" t="s">
        <v>180</v>
      </c>
      <c r="Z6" s="115" t="s">
        <v>179</v>
      </c>
      <c r="AA6" s="115" t="s">
        <v>181</v>
      </c>
    </row>
    <row r="7" spans="1:72">
      <c r="A7" s="35">
        <v>1916</v>
      </c>
      <c r="B7" s="36">
        <v>10.245646082247239</v>
      </c>
      <c r="C7" s="36">
        <v>28.293670071362811</v>
      </c>
      <c r="D7" s="36">
        <v>47.275139267104514</v>
      </c>
      <c r="E7" s="36">
        <v>9.5538670515982531</v>
      </c>
      <c r="F7" s="36">
        <v>4.6315249526857265</v>
      </c>
      <c r="G7" s="36"/>
      <c r="H7" s="35">
        <v>1916</v>
      </c>
      <c r="I7" s="36">
        <v>5.630358114648522</v>
      </c>
      <c r="J7" s="36">
        <v>24.278287748034867</v>
      </c>
      <c r="K7" s="36">
        <v>56.807498244337765</v>
      </c>
      <c r="L7" s="36">
        <v>9.3288047404628109</v>
      </c>
      <c r="M7" s="36">
        <v>3.9549109484789811</v>
      </c>
      <c r="N7" s="36"/>
      <c r="O7" s="35">
        <v>1916</v>
      </c>
      <c r="P7" s="36"/>
      <c r="Q7" s="36"/>
      <c r="R7" s="36"/>
      <c r="S7" s="36"/>
      <c r="T7" s="36"/>
      <c r="U7" s="36"/>
      <c r="V7" s="35">
        <v>1916</v>
      </c>
      <c r="W7" s="36"/>
      <c r="X7" s="36"/>
      <c r="Y7" s="36"/>
      <c r="Z7" s="36"/>
      <c r="AA7" s="36"/>
      <c r="AB7" s="36"/>
      <c r="AC7" s="118"/>
      <c r="AD7" s="118"/>
      <c r="AE7" s="118"/>
      <c r="AF7" s="118"/>
      <c r="AG7" s="118"/>
      <c r="AH7" s="118"/>
      <c r="AI7" s="118"/>
      <c r="AJ7" s="118"/>
      <c r="AK7" s="118"/>
      <c r="AL7" s="118"/>
      <c r="AM7" s="118"/>
      <c r="AN7" s="118"/>
      <c r="AO7" s="118"/>
      <c r="AP7" s="118"/>
      <c r="AQ7" s="118"/>
      <c r="AR7" s="118"/>
      <c r="AS7" s="118"/>
      <c r="AT7" s="118"/>
      <c r="AU7" s="118"/>
      <c r="AV7" s="118"/>
      <c r="AW7" s="118"/>
      <c r="AX7" s="118"/>
      <c r="AY7" s="118"/>
      <c r="AZ7" s="118"/>
      <c r="BA7" s="118"/>
      <c r="BB7" s="118"/>
      <c r="BC7" s="118"/>
      <c r="BD7" s="118"/>
      <c r="BE7" s="118"/>
      <c r="BF7" s="118"/>
      <c r="BG7" s="118"/>
      <c r="BH7" s="118"/>
      <c r="BI7" s="118"/>
      <c r="BJ7" s="118"/>
      <c r="BK7" s="118"/>
      <c r="BL7" s="118"/>
      <c r="BM7" s="118"/>
      <c r="BN7" s="118"/>
      <c r="BO7" s="118"/>
      <c r="BP7" s="118"/>
      <c r="BQ7" s="118"/>
      <c r="BR7" s="118"/>
      <c r="BS7" s="118"/>
      <c r="BT7" s="118"/>
    </row>
    <row r="8" spans="1:72">
      <c r="A8" s="35">
        <v>1917</v>
      </c>
      <c r="B8" s="36">
        <v>15.40503961413247</v>
      </c>
      <c r="C8" s="36">
        <v>15.967103027264228</v>
      </c>
      <c r="D8" s="36">
        <v>52.652643789211595</v>
      </c>
      <c r="E8" s="36">
        <v>12.867356906928569</v>
      </c>
      <c r="F8" s="36">
        <v>3.1080063981090005</v>
      </c>
      <c r="G8" s="36"/>
      <c r="H8" s="35">
        <v>1917</v>
      </c>
      <c r="I8" s="36">
        <v>8.3719169252563201</v>
      </c>
      <c r="J8" s="36">
        <v>13.817795696005529</v>
      </c>
      <c r="K8" s="36">
        <v>61.152502018742531</v>
      </c>
      <c r="L8" s="36">
        <v>14.255526171847587</v>
      </c>
      <c r="M8" s="36">
        <v>2.4026189880508788</v>
      </c>
      <c r="N8" s="36"/>
      <c r="O8" s="35">
        <v>1917</v>
      </c>
      <c r="P8" s="36"/>
      <c r="Q8" s="36"/>
      <c r="R8" s="36"/>
      <c r="S8" s="36"/>
      <c r="T8" s="36"/>
      <c r="U8" s="36"/>
      <c r="V8" s="35">
        <v>1917</v>
      </c>
      <c r="W8" s="36">
        <v>41.339555191100381</v>
      </c>
      <c r="X8" s="36">
        <v>44.369818239653178</v>
      </c>
      <c r="Y8" s="36">
        <v>4.0841587432756654</v>
      </c>
      <c r="Z8" s="36">
        <v>2.5546011067429837</v>
      </c>
      <c r="AA8" s="36">
        <v>7.6518688942269133</v>
      </c>
      <c r="AB8" s="36"/>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row>
    <row r="9" spans="1:72">
      <c r="A9" s="35">
        <v>1918</v>
      </c>
      <c r="B9" s="36">
        <v>19.183210758906551</v>
      </c>
      <c r="C9" s="36">
        <v>22.505646751214389</v>
      </c>
      <c r="D9" s="36">
        <v>42.709069456683061</v>
      </c>
      <c r="E9" s="36">
        <v>12.436127999523768</v>
      </c>
      <c r="F9" s="36">
        <v>3.1761514268611717</v>
      </c>
      <c r="G9" s="36"/>
      <c r="H9" s="35">
        <v>1918</v>
      </c>
      <c r="I9" s="36">
        <v>10.136291459348953</v>
      </c>
      <c r="J9" s="36">
        <v>23.54436351099141</v>
      </c>
      <c r="K9" s="36">
        <v>49.500333443032567</v>
      </c>
      <c r="L9" s="36">
        <v>14.28409084000884</v>
      </c>
      <c r="M9" s="36">
        <v>2.5627838256777884</v>
      </c>
      <c r="N9" s="36"/>
      <c r="O9" s="35">
        <v>1918</v>
      </c>
      <c r="P9" s="36">
        <v>67.904773536380674</v>
      </c>
      <c r="Q9" s="36">
        <v>18.516149876987768</v>
      </c>
      <c r="R9" s="36">
        <v>2.4721635904941897</v>
      </c>
      <c r="S9" s="36">
        <v>5.5845303457747075</v>
      </c>
      <c r="T9" s="36">
        <v>5.5220400112618018</v>
      </c>
      <c r="U9" s="36"/>
      <c r="V9" s="35">
        <v>1918</v>
      </c>
      <c r="W9" s="36">
        <v>50.686461388909024</v>
      </c>
      <c r="X9" s="36">
        <v>29.822460675985674</v>
      </c>
      <c r="Y9" s="36">
        <v>6.1789492590001531</v>
      </c>
      <c r="Z9" s="36">
        <v>6.9045772783513693</v>
      </c>
      <c r="AA9" s="36">
        <v>6.4082176548849441</v>
      </c>
      <c r="AB9" s="36"/>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row>
    <row r="10" spans="1:72">
      <c r="A10" s="35">
        <v>1919</v>
      </c>
      <c r="B10" s="36">
        <v>18.999191139696908</v>
      </c>
      <c r="C10" s="36">
        <v>30.695121343365795</v>
      </c>
      <c r="D10" s="36">
        <v>35.402487495024445</v>
      </c>
      <c r="E10" s="36">
        <v>11.64469260377026</v>
      </c>
      <c r="F10" s="36">
        <v>3.258529940369181</v>
      </c>
      <c r="G10" s="36"/>
      <c r="H10" s="35">
        <v>1919</v>
      </c>
      <c r="I10" s="36">
        <v>9.9997428945757374</v>
      </c>
      <c r="J10" s="36">
        <v>31.798919147379202</v>
      </c>
      <c r="K10" s="36">
        <v>42.596630431218813</v>
      </c>
      <c r="L10" s="36">
        <v>12.933911115412124</v>
      </c>
      <c r="M10" s="36">
        <v>2.6707232523254891</v>
      </c>
      <c r="N10" s="36"/>
      <c r="O10" s="35">
        <v>1919</v>
      </c>
      <c r="P10" s="36">
        <v>71.166173032988397</v>
      </c>
      <c r="Q10" s="36">
        <v>18.238596967179003</v>
      </c>
      <c r="R10" s="36">
        <v>2.1625732843226744</v>
      </c>
      <c r="S10" s="36">
        <v>4.0172584680934991</v>
      </c>
      <c r="T10" s="36">
        <v>4.4153689299259957</v>
      </c>
      <c r="U10" s="36"/>
      <c r="V10" s="35">
        <v>1919</v>
      </c>
      <c r="W10" s="36">
        <v>52.091532293806914</v>
      </c>
      <c r="X10" s="36">
        <v>31.488826153492298</v>
      </c>
      <c r="Y10" s="36">
        <v>4.8200580079421487</v>
      </c>
      <c r="Z10" s="36">
        <v>5.9289137851936138</v>
      </c>
      <c r="AA10" s="36">
        <v>5.6706695567450351</v>
      </c>
      <c r="AB10" s="36"/>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row>
    <row r="11" spans="1:72">
      <c r="A11" s="35">
        <v>1920</v>
      </c>
      <c r="B11" s="36">
        <v>21.135937654778225</v>
      </c>
      <c r="C11" s="36">
        <v>25.473012316364557</v>
      </c>
      <c r="D11" s="36">
        <v>39.155823173811775</v>
      </c>
      <c r="E11" s="36">
        <v>10.50392891807191</v>
      </c>
      <c r="F11" s="36">
        <v>3.7312825605880389</v>
      </c>
      <c r="G11" s="36"/>
      <c r="H11" s="35">
        <v>1920</v>
      </c>
      <c r="I11" s="36">
        <v>11.588996520460068</v>
      </c>
      <c r="J11" s="36">
        <v>25.375648394221013</v>
      </c>
      <c r="K11" s="36">
        <v>48.673602318286584</v>
      </c>
      <c r="L11" s="36">
        <v>10.961071434519459</v>
      </c>
      <c r="M11" s="36">
        <v>3.4007860318372023</v>
      </c>
      <c r="N11" s="36"/>
      <c r="O11" s="35">
        <v>1920</v>
      </c>
      <c r="P11" s="36">
        <v>73.207539551662975</v>
      </c>
      <c r="Q11" s="36">
        <v>15.26734745882902</v>
      </c>
      <c r="R11" s="36">
        <v>2.5596241777327005</v>
      </c>
      <c r="S11" s="36">
        <v>5.3336861080735467</v>
      </c>
      <c r="T11" s="36">
        <v>3.6317980020476952</v>
      </c>
      <c r="U11" s="36"/>
      <c r="V11" s="35">
        <v>1920</v>
      </c>
      <c r="W11" s="36">
        <v>58.640496890484634</v>
      </c>
      <c r="X11" s="36">
        <v>24.139984498871367</v>
      </c>
      <c r="Y11" s="36">
        <v>5.5803503100570131</v>
      </c>
      <c r="Z11" s="36">
        <v>6.769745323807383</v>
      </c>
      <c r="AA11" s="36">
        <v>4.8694451398187182</v>
      </c>
      <c r="AB11" s="36"/>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row>
    <row r="12" spans="1:72">
      <c r="A12" s="35">
        <v>1921</v>
      </c>
      <c r="B12" s="36">
        <v>23.080569029450707</v>
      </c>
      <c r="C12" s="36">
        <v>21.650368159490945</v>
      </c>
      <c r="D12" s="36">
        <v>39.861733238709213</v>
      </c>
      <c r="E12" s="36">
        <v>10.880015856699526</v>
      </c>
      <c r="F12" s="36">
        <v>4.5272900878855147</v>
      </c>
      <c r="G12" s="36"/>
      <c r="H12" s="35">
        <v>1921</v>
      </c>
      <c r="I12" s="36">
        <v>13.506864886706053</v>
      </c>
      <c r="J12" s="36">
        <v>21.328140671841457</v>
      </c>
      <c r="K12" s="36">
        <v>50.967730091014012</v>
      </c>
      <c r="L12" s="36">
        <v>10.22596808261739</v>
      </c>
      <c r="M12" s="36">
        <v>3.971103699376032</v>
      </c>
      <c r="N12" s="36"/>
      <c r="O12" s="35">
        <v>1921</v>
      </c>
      <c r="P12" s="36">
        <v>79.017197259920877</v>
      </c>
      <c r="Q12" s="36">
        <v>10.81426306251411</v>
      </c>
      <c r="R12" s="36">
        <v>1.4386066306065934</v>
      </c>
      <c r="S12" s="36">
        <v>4.6113737756336644</v>
      </c>
      <c r="T12" s="36">
        <v>4.1185562009536341</v>
      </c>
      <c r="U12" s="36"/>
      <c r="V12" s="35">
        <v>1921</v>
      </c>
      <c r="W12" s="36">
        <v>62.800165369358979</v>
      </c>
      <c r="X12" s="36">
        <v>18.716522646048208</v>
      </c>
      <c r="Y12" s="36">
        <v>5.9639156833668237</v>
      </c>
      <c r="Z12" s="36">
        <v>7.1546245227248733</v>
      </c>
      <c r="AA12" s="36">
        <v>5.3647434991782177</v>
      </c>
      <c r="AB12" s="36"/>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row>
    <row r="13" spans="1:72">
      <c r="A13" s="35">
        <v>1922</v>
      </c>
      <c r="B13" s="36">
        <v>20.047801425517132</v>
      </c>
      <c r="C13" s="36">
        <v>19.993954486078216</v>
      </c>
      <c r="D13" s="36">
        <v>41.384513869378125</v>
      </c>
      <c r="E13" s="36">
        <v>10.941581246264619</v>
      </c>
      <c r="F13" s="36">
        <v>7.6321456670992118</v>
      </c>
      <c r="G13" s="36"/>
      <c r="H13" s="35">
        <v>1922</v>
      </c>
      <c r="I13" s="36">
        <v>11.15022469759692</v>
      </c>
      <c r="J13" s="36">
        <v>18.130791577706017</v>
      </c>
      <c r="K13" s="36">
        <v>52.643275773127662</v>
      </c>
      <c r="L13" s="36">
        <v>10.267018044544136</v>
      </c>
      <c r="M13" s="36">
        <v>7.8086477822248241</v>
      </c>
      <c r="N13" s="36"/>
      <c r="O13" s="35">
        <v>1922</v>
      </c>
      <c r="P13" s="36">
        <v>75.670431060678737</v>
      </c>
      <c r="Q13" s="36">
        <v>12.908266549966047</v>
      </c>
      <c r="R13" s="36">
        <v>1.8403589088298637</v>
      </c>
      <c r="S13" s="36">
        <v>4.8906544609298574</v>
      </c>
      <c r="T13" s="36">
        <v>4.6901596201839242</v>
      </c>
      <c r="U13" s="36"/>
      <c r="V13" s="35">
        <v>1922</v>
      </c>
      <c r="W13" s="36">
        <v>60.504857854128311</v>
      </c>
      <c r="X13" s="36">
        <v>21.058361286453831</v>
      </c>
      <c r="Y13" s="36">
        <v>5.3087811802373697</v>
      </c>
      <c r="Z13" s="36">
        <v>7.1118604581816101</v>
      </c>
      <c r="AA13" s="36">
        <v>6.016179209887123</v>
      </c>
      <c r="AB13" s="36"/>
      <c r="AC13" s="118"/>
      <c r="AD13" s="118"/>
      <c r="AE13" s="118"/>
      <c r="AF13" s="118"/>
      <c r="AG13" s="118"/>
      <c r="AH13" s="118"/>
      <c r="AI13" s="118"/>
      <c r="AJ13" s="118"/>
      <c r="AK13" s="118"/>
      <c r="AL13" s="118"/>
      <c r="AM13" s="118"/>
      <c r="AN13" s="118"/>
      <c r="AO13" s="118"/>
      <c r="AP13" s="118"/>
      <c r="AQ13" s="118"/>
      <c r="AR13" s="118"/>
      <c r="AS13" s="118"/>
      <c r="AT13" s="118"/>
      <c r="AU13" s="118"/>
      <c r="AV13" s="118"/>
      <c r="AW13" s="118"/>
      <c r="AX13" s="118"/>
      <c r="AY13" s="118"/>
      <c r="AZ13" s="118"/>
      <c r="BA13" s="118"/>
      <c r="BB13" s="118"/>
      <c r="BC13" s="118"/>
      <c r="BD13" s="118"/>
      <c r="BE13" s="118"/>
      <c r="BF13" s="118"/>
      <c r="BG13" s="118"/>
      <c r="BH13" s="118"/>
      <c r="BI13" s="118"/>
      <c r="BJ13" s="118"/>
      <c r="BK13" s="118"/>
      <c r="BL13" s="118"/>
      <c r="BM13" s="118"/>
      <c r="BN13" s="118"/>
      <c r="BO13" s="118"/>
      <c r="BP13" s="118"/>
      <c r="BQ13" s="118"/>
      <c r="BR13" s="118"/>
      <c r="BS13" s="118"/>
      <c r="BT13" s="118"/>
    </row>
    <row r="14" spans="1:72">
      <c r="A14" s="35">
        <v>1923</v>
      </c>
      <c r="B14" s="36">
        <v>20.207673933717999</v>
      </c>
      <c r="C14" s="36">
        <v>17.680349770274837</v>
      </c>
      <c r="D14" s="36">
        <v>44.695563444267471</v>
      </c>
      <c r="E14" s="36">
        <v>10.126557011764989</v>
      </c>
      <c r="F14" s="36">
        <v>7.2897381957548459</v>
      </c>
      <c r="G14" s="36"/>
      <c r="H14" s="35">
        <v>1923</v>
      </c>
      <c r="I14" s="36">
        <v>12.173560648178817</v>
      </c>
      <c r="J14" s="36">
        <v>13.479668906432387</v>
      </c>
      <c r="K14" s="36">
        <v>57.561721690546463</v>
      </c>
      <c r="L14" s="36">
        <v>9.6674741568933911</v>
      </c>
      <c r="M14" s="36">
        <v>7.117272867573317</v>
      </c>
      <c r="N14" s="36"/>
      <c r="O14" s="35">
        <v>1923</v>
      </c>
      <c r="P14" s="36">
        <v>61.802392502861686</v>
      </c>
      <c r="Q14" s="36">
        <v>21.771631886361046</v>
      </c>
      <c r="R14" s="36">
        <v>2.8075656488549101</v>
      </c>
      <c r="S14" s="36">
        <v>6.4885917271393456</v>
      </c>
      <c r="T14" s="36">
        <v>7.1298203904295248</v>
      </c>
      <c r="U14" s="36"/>
      <c r="V14" s="35">
        <v>1923</v>
      </c>
      <c r="W14" s="36">
        <v>48.00805391611992</v>
      </c>
      <c r="X14" s="36">
        <v>29.877137869965274</v>
      </c>
      <c r="Y14" s="36">
        <v>5.8282917546980251</v>
      </c>
      <c r="Z14" s="36">
        <v>8.3376568294135396</v>
      </c>
      <c r="AA14" s="36">
        <v>7.9488714095388469</v>
      </c>
      <c r="AB14" s="36"/>
      <c r="AC14" s="118"/>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18"/>
      <c r="BC14" s="118"/>
      <c r="BD14" s="118"/>
      <c r="BE14" s="118"/>
      <c r="BF14" s="118"/>
      <c r="BG14" s="118"/>
      <c r="BH14" s="118"/>
      <c r="BI14" s="118"/>
      <c r="BJ14" s="118"/>
      <c r="BK14" s="118"/>
      <c r="BL14" s="118"/>
      <c r="BM14" s="118"/>
      <c r="BN14" s="118"/>
      <c r="BO14" s="118"/>
      <c r="BP14" s="118"/>
      <c r="BQ14" s="118"/>
      <c r="BR14" s="118"/>
      <c r="BS14" s="118"/>
      <c r="BT14" s="118"/>
    </row>
    <row r="15" spans="1:72">
      <c r="A15" s="35">
        <v>1924</v>
      </c>
      <c r="B15" s="36">
        <v>20.113284193772419</v>
      </c>
      <c r="C15" s="36">
        <v>17.247703639234203</v>
      </c>
      <c r="D15" s="36">
        <v>45.821530122824498</v>
      </c>
      <c r="E15" s="36">
        <v>10.168449543782963</v>
      </c>
      <c r="F15" s="36">
        <v>6.6490325003859141</v>
      </c>
      <c r="G15" s="36"/>
      <c r="H15" s="35">
        <v>1924</v>
      </c>
      <c r="I15" s="36">
        <v>12.411694600256229</v>
      </c>
      <c r="J15" s="36">
        <v>13.525236336759034</v>
      </c>
      <c r="K15" s="36">
        <v>58.090165294498298</v>
      </c>
      <c r="L15" s="36">
        <v>9.4996439346456398</v>
      </c>
      <c r="M15" s="36">
        <v>6.4732598338407827</v>
      </c>
      <c r="N15" s="36"/>
      <c r="O15" s="35">
        <v>1924</v>
      </c>
      <c r="P15" s="36">
        <v>58.078251680510832</v>
      </c>
      <c r="Q15" s="36">
        <v>23.524005971008236</v>
      </c>
      <c r="R15" s="36">
        <v>2.9869978397097077</v>
      </c>
      <c r="S15" s="36">
        <v>7.1836656592491499</v>
      </c>
      <c r="T15" s="36">
        <v>8.2270788495220124</v>
      </c>
      <c r="U15" s="36"/>
      <c r="V15" s="35">
        <v>1924</v>
      </c>
      <c r="W15" s="36">
        <v>48.458048395439484</v>
      </c>
      <c r="X15" s="36">
        <v>29.219906391822008</v>
      </c>
      <c r="Y15" s="36">
        <v>4.6502924787639532</v>
      </c>
      <c r="Z15" s="36">
        <v>8.5248614310743474</v>
      </c>
      <c r="AA15" s="36">
        <v>9.1468913029001744</v>
      </c>
      <c r="AB15" s="36"/>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18"/>
      <c r="BC15" s="118"/>
      <c r="BD15" s="118"/>
      <c r="BE15" s="118"/>
      <c r="BF15" s="118"/>
      <c r="BG15" s="118"/>
      <c r="BH15" s="118"/>
      <c r="BI15" s="118"/>
      <c r="BJ15" s="118"/>
      <c r="BK15" s="118"/>
      <c r="BL15" s="118"/>
      <c r="BM15" s="118"/>
      <c r="BN15" s="118"/>
      <c r="BO15" s="118"/>
      <c r="BP15" s="118"/>
      <c r="BQ15" s="118"/>
      <c r="BR15" s="118"/>
      <c r="BS15" s="118"/>
      <c r="BT15" s="118"/>
    </row>
    <row r="16" spans="1:72">
      <c r="A16" s="35">
        <v>1925</v>
      </c>
      <c r="B16" s="36">
        <v>18.655542520115024</v>
      </c>
      <c r="C16" s="36">
        <v>20.167680157086117</v>
      </c>
      <c r="D16" s="36">
        <v>45.265587426017127</v>
      </c>
      <c r="E16" s="36">
        <v>9.4914411229034918</v>
      </c>
      <c r="F16" s="36">
        <v>6.4197508547906308</v>
      </c>
      <c r="G16" s="36"/>
      <c r="H16" s="35">
        <v>1925</v>
      </c>
      <c r="I16" s="36">
        <v>10.721150525448982</v>
      </c>
      <c r="J16" s="36">
        <v>19.10808954334124</v>
      </c>
      <c r="K16" s="36">
        <v>56.473088295519773</v>
      </c>
      <c r="L16" s="36">
        <v>8.5837665931116085</v>
      </c>
      <c r="M16" s="36">
        <v>5.1139114340184255</v>
      </c>
      <c r="N16" s="36"/>
      <c r="O16" s="35">
        <v>1925</v>
      </c>
      <c r="P16" s="36">
        <v>56.046602519206658</v>
      </c>
      <c r="Q16" s="36">
        <v>24.642601649568967</v>
      </c>
      <c r="R16" s="36">
        <v>3.3671747288474161</v>
      </c>
      <c r="S16" s="36">
        <v>7.3770979911133967</v>
      </c>
      <c r="T16" s="36">
        <v>8.5665228511033504</v>
      </c>
      <c r="U16" s="36"/>
      <c r="V16" s="35">
        <v>1925</v>
      </c>
      <c r="W16" s="36">
        <v>50.50676557192913</v>
      </c>
      <c r="X16" s="36">
        <v>28.470570578035129</v>
      </c>
      <c r="Y16" s="36">
        <v>5.1793852866167933</v>
      </c>
      <c r="Z16" s="36">
        <v>7.5059676579762842</v>
      </c>
      <c r="AA16" s="36">
        <v>8.3373114491005218</v>
      </c>
      <c r="AB16" s="36"/>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row>
    <row r="17" spans="1:72">
      <c r="A17" s="35">
        <v>1926</v>
      </c>
      <c r="B17" s="36">
        <v>18.127021974898284</v>
      </c>
      <c r="C17" s="36">
        <v>16.321606193468504</v>
      </c>
      <c r="D17" s="36">
        <v>49.799911587360533</v>
      </c>
      <c r="E17" s="36">
        <v>9.6999645064197892</v>
      </c>
      <c r="F17" s="36">
        <v>6.0514436890327357</v>
      </c>
      <c r="G17" s="36"/>
      <c r="H17" s="35">
        <v>1926</v>
      </c>
      <c r="I17" s="36">
        <v>11.38893965557928</v>
      </c>
      <c r="J17" s="36">
        <v>13.275087295951526</v>
      </c>
      <c r="K17" s="36">
        <v>62.669231792967842</v>
      </c>
      <c r="L17" s="36">
        <v>8.1362276722724438</v>
      </c>
      <c r="M17" s="36">
        <v>4.5305131907499456</v>
      </c>
      <c r="N17" s="36"/>
      <c r="O17" s="35">
        <v>1926</v>
      </c>
      <c r="P17" s="36">
        <v>56.886963927166057</v>
      </c>
      <c r="Q17" s="36">
        <v>22.212295598917084</v>
      </c>
      <c r="R17" s="36">
        <v>4.6382347650516653</v>
      </c>
      <c r="S17" s="36">
        <v>7.7711988479775043</v>
      </c>
      <c r="T17" s="36">
        <v>8.4913050387793962</v>
      </c>
      <c r="U17" s="36"/>
      <c r="V17" s="35">
        <v>1926</v>
      </c>
      <c r="W17" s="36">
        <v>51.002034855981968</v>
      </c>
      <c r="X17" s="36">
        <v>27.289670293029022</v>
      </c>
      <c r="Y17" s="36">
        <v>6.0170968785181458</v>
      </c>
      <c r="Z17" s="36">
        <v>7.6977513073921653</v>
      </c>
      <c r="AA17" s="36">
        <v>7.9934461575929454</v>
      </c>
      <c r="AB17" s="36"/>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row>
    <row r="18" spans="1:72">
      <c r="A18" s="35">
        <v>1927</v>
      </c>
      <c r="B18" s="36">
        <v>17.559767714968348</v>
      </c>
      <c r="C18" s="36">
        <v>16.946052403644938</v>
      </c>
      <c r="D18" s="36">
        <v>49.831256756550616</v>
      </c>
      <c r="E18" s="36">
        <v>9.845341542430452</v>
      </c>
      <c r="F18" s="36">
        <v>5.8175808495909909</v>
      </c>
      <c r="G18" s="36"/>
      <c r="H18" s="35">
        <v>1927</v>
      </c>
      <c r="I18" s="36">
        <v>10.229974450192483</v>
      </c>
      <c r="J18" s="36">
        <v>16.260041735863084</v>
      </c>
      <c r="K18" s="36">
        <v>61.025388271725589</v>
      </c>
      <c r="L18" s="36">
        <v>8.4105675822687367</v>
      </c>
      <c r="M18" s="36">
        <v>4.0740273102788747</v>
      </c>
      <c r="N18" s="36"/>
      <c r="O18" s="35">
        <v>1927</v>
      </c>
      <c r="P18" s="36">
        <v>59.013349743410863</v>
      </c>
      <c r="Q18" s="36">
        <v>21.339633136134889</v>
      </c>
      <c r="R18" s="36">
        <v>4.4680806015227619</v>
      </c>
      <c r="S18" s="36">
        <v>7.7802220972834712</v>
      </c>
      <c r="T18" s="36">
        <v>7.3987143758315463</v>
      </c>
      <c r="U18" s="36"/>
      <c r="V18" s="35">
        <v>1927</v>
      </c>
      <c r="W18" s="36">
        <v>52.982734311166034</v>
      </c>
      <c r="X18" s="36">
        <v>25.257609942155756</v>
      </c>
      <c r="Y18" s="36">
        <v>6.4126763666663695</v>
      </c>
      <c r="Z18" s="36">
        <v>8.287745151247023</v>
      </c>
      <c r="AA18" s="36">
        <v>7.0592341426248488</v>
      </c>
      <c r="AB18" s="36"/>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row>
    <row r="19" spans="1:72">
      <c r="A19" s="35">
        <v>1928</v>
      </c>
      <c r="B19" s="36">
        <v>16.551147496578363</v>
      </c>
      <c r="C19" s="36">
        <v>20.343105962778509</v>
      </c>
      <c r="D19" s="36">
        <v>47.856146996746716</v>
      </c>
      <c r="E19" s="36">
        <v>10.105237963036796</v>
      </c>
      <c r="F19" s="36">
        <v>5.1443615808596244</v>
      </c>
      <c r="G19" s="36"/>
      <c r="H19" s="35">
        <v>1928</v>
      </c>
      <c r="I19" s="36">
        <v>9.3320385266745447</v>
      </c>
      <c r="J19" s="36">
        <v>24.077042090989842</v>
      </c>
      <c r="K19" s="36">
        <v>54.27570031304122</v>
      </c>
      <c r="L19" s="36">
        <v>9.2330232528590024</v>
      </c>
      <c r="M19" s="36">
        <v>3.0821958164354033</v>
      </c>
      <c r="N19" s="36"/>
      <c r="O19" s="35">
        <v>1928</v>
      </c>
      <c r="P19" s="36">
        <v>61.221660454544839</v>
      </c>
      <c r="Q19" s="36">
        <v>20.248850691760374</v>
      </c>
      <c r="R19" s="36">
        <v>4.5052470491792951</v>
      </c>
      <c r="S19" s="36">
        <v>7.7536023360319852</v>
      </c>
      <c r="T19" s="36">
        <v>6.27063946848358</v>
      </c>
      <c r="U19" s="36"/>
      <c r="V19" s="35">
        <v>1928</v>
      </c>
      <c r="W19" s="36">
        <v>55.506687079087712</v>
      </c>
      <c r="X19" s="36">
        <v>21.533364975242542</v>
      </c>
      <c r="Y19" s="36">
        <v>8.8269553831275758</v>
      </c>
      <c r="Z19" s="36">
        <v>7.8943380064112052</v>
      </c>
      <c r="AA19" s="36">
        <v>6.2386545561309399</v>
      </c>
      <c r="AB19" s="36"/>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18"/>
      <c r="BC19" s="118"/>
      <c r="BD19" s="118"/>
      <c r="BE19" s="118"/>
      <c r="BF19" s="118"/>
      <c r="BG19" s="118"/>
      <c r="BH19" s="118"/>
      <c r="BI19" s="118"/>
      <c r="BJ19" s="118"/>
      <c r="BK19" s="118"/>
      <c r="BL19" s="118"/>
      <c r="BM19" s="118"/>
      <c r="BN19" s="118"/>
      <c r="BO19" s="118"/>
      <c r="BP19" s="118"/>
      <c r="BQ19" s="118"/>
      <c r="BR19" s="118"/>
      <c r="BS19" s="118"/>
      <c r="BT19" s="118"/>
    </row>
    <row r="20" spans="1:72">
      <c r="A20" s="35">
        <v>1929</v>
      </c>
      <c r="B20" s="36">
        <v>15.929681508235563</v>
      </c>
      <c r="C20" s="36">
        <v>18.028644641568555</v>
      </c>
      <c r="D20" s="36">
        <v>49.608457370939476</v>
      </c>
      <c r="E20" s="36">
        <v>10.616656944369181</v>
      </c>
      <c r="F20" s="36">
        <v>5.8165575375226899</v>
      </c>
      <c r="G20" s="36"/>
      <c r="H20" s="35">
        <v>1929</v>
      </c>
      <c r="I20" s="36">
        <v>8.8017811426318318</v>
      </c>
      <c r="J20" s="36">
        <v>20.583928425618151</v>
      </c>
      <c r="K20" s="36">
        <v>56.759586071591407</v>
      </c>
      <c r="L20" s="36">
        <v>10.183740161888746</v>
      </c>
      <c r="M20" s="36">
        <v>3.6709612554047353</v>
      </c>
      <c r="N20" s="36"/>
      <c r="O20" s="35">
        <v>1929</v>
      </c>
      <c r="P20" s="36">
        <v>59.731958210593845</v>
      </c>
      <c r="Q20" s="36">
        <v>19.807228229325272</v>
      </c>
      <c r="R20" s="36">
        <v>5.8037691018719393</v>
      </c>
      <c r="S20" s="36">
        <v>7.6839179838153076</v>
      </c>
      <c r="T20" s="36">
        <v>6.9731263084358606</v>
      </c>
      <c r="U20" s="36"/>
      <c r="V20" s="35">
        <v>1929</v>
      </c>
      <c r="W20" s="36">
        <v>55.106692427513494</v>
      </c>
      <c r="X20" s="36">
        <v>21.050849586617126</v>
      </c>
      <c r="Y20" s="36">
        <v>9.7233095869930111</v>
      </c>
      <c r="Z20" s="36">
        <v>7.6635943644884525</v>
      </c>
      <c r="AA20" s="36">
        <v>6.4555536685211097</v>
      </c>
      <c r="AB20" s="36"/>
      <c r="AC20" s="118"/>
      <c r="AD20" s="118"/>
      <c r="AE20" s="118"/>
      <c r="AF20" s="118"/>
      <c r="AG20" s="118"/>
      <c r="AH20" s="118"/>
      <c r="AI20" s="118"/>
      <c r="AJ20" s="118"/>
      <c r="AK20" s="118"/>
      <c r="AL20" s="118"/>
      <c r="AM20" s="118"/>
      <c r="AN20" s="118"/>
      <c r="AO20" s="118"/>
      <c r="AP20" s="118"/>
      <c r="AQ20" s="118"/>
      <c r="AR20" s="118"/>
      <c r="AS20" s="118"/>
      <c r="AT20" s="118"/>
      <c r="AU20" s="118"/>
      <c r="AV20" s="118"/>
      <c r="AW20" s="118"/>
      <c r="AX20" s="118"/>
      <c r="AY20" s="118"/>
      <c r="AZ20" s="118"/>
      <c r="BA20" s="118"/>
      <c r="BB20" s="118"/>
      <c r="BC20" s="118"/>
      <c r="BD20" s="118"/>
      <c r="BE20" s="118"/>
      <c r="BF20" s="118"/>
      <c r="BG20" s="118"/>
      <c r="BH20" s="118"/>
      <c r="BI20" s="118"/>
      <c r="BJ20" s="118"/>
      <c r="BK20" s="118"/>
      <c r="BL20" s="118"/>
      <c r="BM20" s="118"/>
      <c r="BN20" s="118"/>
      <c r="BO20" s="118"/>
      <c r="BP20" s="118"/>
      <c r="BQ20" s="118"/>
      <c r="BR20" s="118"/>
      <c r="BS20" s="118"/>
      <c r="BT20" s="118"/>
    </row>
    <row r="21" spans="1:72">
      <c r="A21" s="35">
        <v>1930</v>
      </c>
      <c r="B21" s="36">
        <v>19.126360426693342</v>
      </c>
      <c r="C21" s="36">
        <v>10.745789347365829</v>
      </c>
      <c r="D21" s="36">
        <v>53.809720425429248</v>
      </c>
      <c r="E21" s="36">
        <v>10.114394963677469</v>
      </c>
      <c r="F21" s="36">
        <v>6.2037348368341156</v>
      </c>
      <c r="G21" s="36"/>
      <c r="H21" s="35">
        <v>1930</v>
      </c>
      <c r="I21" s="36">
        <v>12.182410557246135</v>
      </c>
      <c r="J21" s="36">
        <v>6.7223768316276953</v>
      </c>
      <c r="K21" s="36">
        <v>69.060027612575468</v>
      </c>
      <c r="L21" s="36">
        <v>8.1270962732226835</v>
      </c>
      <c r="M21" s="36">
        <v>3.9080887253280094</v>
      </c>
      <c r="N21" s="36"/>
      <c r="O21" s="35">
        <v>1930</v>
      </c>
      <c r="P21" s="36">
        <v>61.195834757861832</v>
      </c>
      <c r="Q21" s="36">
        <v>18.122352486048023</v>
      </c>
      <c r="R21" s="36">
        <v>5.3905164556032226</v>
      </c>
      <c r="S21" s="36">
        <v>8.8477635751947066</v>
      </c>
      <c r="T21" s="36">
        <v>6.4435327252921519</v>
      </c>
      <c r="U21" s="36"/>
      <c r="V21" s="35">
        <v>1930</v>
      </c>
      <c r="W21" s="36">
        <v>57.68636630616453</v>
      </c>
      <c r="X21" s="36">
        <v>15.656537442369878</v>
      </c>
      <c r="Y21" s="36">
        <v>11.443912072452381</v>
      </c>
      <c r="Z21" s="36">
        <v>8.8149056180525509</v>
      </c>
      <c r="AA21" s="36">
        <v>6.3982785609606365</v>
      </c>
      <c r="AB21" s="36"/>
      <c r="AC21" s="118"/>
      <c r="AD21" s="118"/>
      <c r="AE21" s="118"/>
      <c r="AF21" s="118"/>
      <c r="AG21" s="118"/>
      <c r="AH21" s="118"/>
      <c r="AI21" s="118"/>
      <c r="AJ21" s="118"/>
      <c r="AK21" s="118"/>
      <c r="AL21" s="118"/>
      <c r="AM21" s="118"/>
      <c r="AN21" s="118"/>
      <c r="AO21" s="118"/>
      <c r="AP21" s="118"/>
      <c r="AQ21" s="118"/>
      <c r="AR21" s="118"/>
      <c r="AS21" s="118"/>
      <c r="AT21" s="118"/>
      <c r="AU21" s="118"/>
      <c r="AV21" s="118"/>
      <c r="AW21" s="118"/>
      <c r="AX21" s="118"/>
      <c r="AY21" s="118"/>
      <c r="AZ21" s="118"/>
      <c r="BA21" s="118"/>
      <c r="BB21" s="118"/>
      <c r="BC21" s="118"/>
      <c r="BD21" s="118"/>
      <c r="BE21" s="118"/>
      <c r="BF21" s="118"/>
      <c r="BG21" s="118"/>
      <c r="BH21" s="118"/>
      <c r="BI21" s="118"/>
      <c r="BJ21" s="118"/>
      <c r="BK21" s="118"/>
      <c r="BL21" s="118"/>
      <c r="BM21" s="118"/>
      <c r="BN21" s="118"/>
      <c r="BO21" s="118"/>
      <c r="BP21" s="118"/>
      <c r="BQ21" s="118"/>
      <c r="BR21" s="118"/>
      <c r="BS21" s="118"/>
      <c r="BT21" s="118"/>
    </row>
    <row r="22" spans="1:72">
      <c r="A22" s="35">
        <v>1931</v>
      </c>
      <c r="B22" s="36">
        <v>21.84719556119628</v>
      </c>
      <c r="C22" s="36">
        <v>10.354859583050102</v>
      </c>
      <c r="D22" s="36">
        <v>50.43890904925663</v>
      </c>
      <c r="E22" s="36">
        <v>10.563099786873741</v>
      </c>
      <c r="F22" s="36">
        <v>6.7960678553061626</v>
      </c>
      <c r="G22" s="36"/>
      <c r="H22" s="35">
        <v>1931</v>
      </c>
      <c r="I22" s="36">
        <v>12.860818730189971</v>
      </c>
      <c r="J22" s="36">
        <v>6.5083058615184006</v>
      </c>
      <c r="K22" s="36">
        <v>67.837847555189001</v>
      </c>
      <c r="L22" s="36">
        <v>8.4416194566709706</v>
      </c>
      <c r="M22" s="36">
        <v>4.3516617626955254</v>
      </c>
      <c r="N22" s="36"/>
      <c r="O22" s="35">
        <v>1931</v>
      </c>
      <c r="P22" s="36">
        <v>62.645445577083855</v>
      </c>
      <c r="Q22" s="36">
        <v>16.368064470941196</v>
      </c>
      <c r="R22" s="36">
        <v>5.5937816116726831</v>
      </c>
      <c r="S22" s="36">
        <v>8.6791012950943394</v>
      </c>
      <c r="T22" s="36">
        <v>6.713624847726245</v>
      </c>
      <c r="U22" s="36"/>
      <c r="V22" s="35">
        <v>1931</v>
      </c>
      <c r="W22" s="36">
        <v>58.342345335947854</v>
      </c>
      <c r="X22" s="36">
        <v>14.298476815062905</v>
      </c>
      <c r="Y22" s="36">
        <v>11.326458232732554</v>
      </c>
      <c r="Z22" s="36">
        <v>9.4422827399232396</v>
      </c>
      <c r="AA22" s="36">
        <v>6.5904879068602904</v>
      </c>
      <c r="AB22" s="36"/>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row>
    <row r="23" spans="1:72">
      <c r="A23" s="35">
        <v>1932</v>
      </c>
      <c r="B23" s="36">
        <v>25.661294786009698</v>
      </c>
      <c r="C23" s="36">
        <v>10.351870909114082</v>
      </c>
      <c r="D23" s="36">
        <v>44.921065715765309</v>
      </c>
      <c r="E23" s="36">
        <v>11.448713231739072</v>
      </c>
      <c r="F23" s="36">
        <v>7.6170105347187569</v>
      </c>
      <c r="G23" s="36"/>
      <c r="H23" s="35">
        <v>1932</v>
      </c>
      <c r="I23" s="36">
        <v>15.626509978050329</v>
      </c>
      <c r="J23" s="36">
        <v>6.8674360841199773</v>
      </c>
      <c r="K23" s="36">
        <v>63.973620698514154</v>
      </c>
      <c r="L23" s="36">
        <v>8.5432055839136165</v>
      </c>
      <c r="M23" s="36">
        <v>4.9890951110734152</v>
      </c>
      <c r="N23" s="36"/>
      <c r="O23" s="35">
        <v>1932</v>
      </c>
      <c r="P23" s="36">
        <v>71.379784762446107</v>
      </c>
      <c r="Q23" s="36">
        <v>12.132167076893673</v>
      </c>
      <c r="R23" s="36">
        <v>4.7332622162236575</v>
      </c>
      <c r="S23" s="36">
        <v>6.6093342999000537</v>
      </c>
      <c r="T23" s="36">
        <v>5.1454532568214528</v>
      </c>
      <c r="U23" s="36"/>
      <c r="V23" s="35">
        <v>1932</v>
      </c>
      <c r="W23" s="36">
        <v>64.603311682120349</v>
      </c>
      <c r="X23" s="36">
        <v>11.700436243534575</v>
      </c>
      <c r="Y23" s="36">
        <v>8.8675363659054707</v>
      </c>
      <c r="Z23" s="36">
        <v>8.1725165584511608</v>
      </c>
      <c r="AA23" s="36">
        <v>6.6561844454861339</v>
      </c>
      <c r="AB23" s="36"/>
      <c r="AC23" s="118"/>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18"/>
      <c r="BC23" s="118"/>
      <c r="BD23" s="118"/>
      <c r="BE23" s="118"/>
      <c r="BF23" s="118"/>
      <c r="BG23" s="118"/>
      <c r="BH23" s="118"/>
      <c r="BI23" s="118"/>
      <c r="BJ23" s="118"/>
      <c r="BK23" s="118"/>
      <c r="BL23" s="118"/>
      <c r="BM23" s="118"/>
      <c r="BN23" s="118"/>
      <c r="BO23" s="118"/>
      <c r="BP23" s="118"/>
      <c r="BQ23" s="118"/>
      <c r="BR23" s="118"/>
      <c r="BS23" s="118"/>
      <c r="BT23" s="118"/>
    </row>
    <row r="24" spans="1:72">
      <c r="A24" s="35">
        <v>1933</v>
      </c>
      <c r="B24" s="36">
        <v>27.049083212657255</v>
      </c>
      <c r="C24" s="36">
        <v>16.630526896904065</v>
      </c>
      <c r="D24" s="36">
        <v>39.537162030043234</v>
      </c>
      <c r="E24" s="36">
        <v>10.175766907710809</v>
      </c>
      <c r="F24" s="36">
        <v>6.6058449182399279</v>
      </c>
      <c r="G24" s="36"/>
      <c r="H24" s="35">
        <v>1933</v>
      </c>
      <c r="I24" s="36">
        <v>15.645222899104519</v>
      </c>
      <c r="J24" s="36">
        <v>14.582368418767505</v>
      </c>
      <c r="K24" s="36">
        <v>57.435301782469182</v>
      </c>
      <c r="L24" s="36">
        <v>8.1752651824744564</v>
      </c>
      <c r="M24" s="36">
        <v>4.1567659336422418</v>
      </c>
      <c r="N24" s="36"/>
      <c r="O24" s="35">
        <v>1933</v>
      </c>
      <c r="P24" s="36">
        <v>71.525554255241502</v>
      </c>
      <c r="Q24" s="36">
        <v>16.177738612272542</v>
      </c>
      <c r="R24" s="36">
        <v>2.3034582766599079</v>
      </c>
      <c r="S24" s="36">
        <v>5.9332019371685032</v>
      </c>
      <c r="T24" s="36">
        <v>4.0602614311385841</v>
      </c>
      <c r="U24" s="36"/>
      <c r="V24" s="35">
        <v>1933</v>
      </c>
      <c r="W24" s="36">
        <v>65.576496578775888</v>
      </c>
      <c r="X24" s="36">
        <v>16.111310201453378</v>
      </c>
      <c r="Y24" s="36">
        <v>4.7108938438656169</v>
      </c>
      <c r="Z24" s="36">
        <v>6.8219567707802131</v>
      </c>
      <c r="AA24" s="36">
        <v>6.7787487945799461</v>
      </c>
      <c r="AB24" s="36"/>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c r="BC24" s="118"/>
      <c r="BD24" s="118"/>
      <c r="BE24" s="118"/>
      <c r="BF24" s="118"/>
      <c r="BG24" s="118"/>
      <c r="BH24" s="118"/>
      <c r="BI24" s="118"/>
      <c r="BJ24" s="118"/>
      <c r="BK24" s="118"/>
      <c r="BL24" s="118"/>
      <c r="BM24" s="118"/>
      <c r="BN24" s="118"/>
      <c r="BO24" s="118"/>
      <c r="BP24" s="118"/>
      <c r="BQ24" s="118"/>
      <c r="BR24" s="118"/>
      <c r="BS24" s="118"/>
      <c r="BT24" s="118"/>
    </row>
    <row r="25" spans="1:72">
      <c r="A25" s="35">
        <v>1934</v>
      </c>
      <c r="B25" s="36">
        <v>26.033122881587879</v>
      </c>
      <c r="C25" s="36">
        <v>13.602294337722347</v>
      </c>
      <c r="D25" s="36">
        <v>45.427358599173516</v>
      </c>
      <c r="E25" s="36">
        <v>8.5971802948039517</v>
      </c>
      <c r="F25" s="36">
        <v>6.3397924985473253</v>
      </c>
      <c r="G25" s="36"/>
      <c r="H25" s="35">
        <v>1934</v>
      </c>
      <c r="I25" s="36">
        <v>15.644165145270303</v>
      </c>
      <c r="J25" s="36">
        <v>9.2146291554491295</v>
      </c>
      <c r="K25" s="36">
        <v>64.644140932232673</v>
      </c>
      <c r="L25" s="36">
        <v>6.2985713944961477</v>
      </c>
      <c r="M25" s="36">
        <v>4.1982288875157749</v>
      </c>
      <c r="N25" s="36"/>
      <c r="O25" s="35">
        <v>1934</v>
      </c>
      <c r="P25" s="36">
        <v>74.470606984711338</v>
      </c>
      <c r="Q25" s="36">
        <v>14.951740252309559</v>
      </c>
      <c r="R25" s="36">
        <v>3.4098029917113375</v>
      </c>
      <c r="S25" s="36">
        <v>3.7792733878036238</v>
      </c>
      <c r="T25" s="36">
        <v>3.3886543403037699</v>
      </c>
      <c r="U25" s="36"/>
      <c r="V25" s="35">
        <v>1934</v>
      </c>
      <c r="W25" s="36">
        <v>65.881859514278972</v>
      </c>
      <c r="X25" s="36">
        <v>16.543189345083441</v>
      </c>
      <c r="Y25" s="36">
        <v>5.0465679594702566</v>
      </c>
      <c r="Z25" s="36">
        <v>5.9465217983177796</v>
      </c>
      <c r="AA25" s="36">
        <v>6.5817726772269776</v>
      </c>
      <c r="AB25" s="36"/>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c r="BC25" s="118"/>
      <c r="BD25" s="118"/>
      <c r="BE25" s="118"/>
      <c r="BF25" s="118"/>
      <c r="BG25" s="118"/>
      <c r="BH25" s="118"/>
      <c r="BI25" s="118"/>
      <c r="BJ25" s="118"/>
      <c r="BK25" s="118"/>
      <c r="BL25" s="118"/>
      <c r="BM25" s="118"/>
      <c r="BN25" s="118"/>
      <c r="BO25" s="118"/>
      <c r="BP25" s="118"/>
      <c r="BQ25" s="118"/>
      <c r="BR25" s="118"/>
      <c r="BS25" s="118"/>
      <c r="BT25" s="118"/>
    </row>
    <row r="26" spans="1:72">
      <c r="A26" s="35">
        <v>1935</v>
      </c>
      <c r="B26" s="36">
        <v>25.316190838688311</v>
      </c>
      <c r="C26" s="36">
        <v>14.871538645446913</v>
      </c>
      <c r="D26" s="36">
        <v>46.027581874498175</v>
      </c>
      <c r="E26" s="36">
        <v>7.3897573959628025</v>
      </c>
      <c r="F26" s="36">
        <v>6.3950112446635288</v>
      </c>
      <c r="G26" s="36"/>
      <c r="H26" s="35">
        <v>1935</v>
      </c>
      <c r="I26" s="36">
        <v>14.243511155079345</v>
      </c>
      <c r="J26" s="36">
        <v>11.419148788457916</v>
      </c>
      <c r="K26" s="36">
        <v>64.768747204396092</v>
      </c>
      <c r="L26" s="36">
        <v>5.1764937133329525</v>
      </c>
      <c r="M26" s="36">
        <v>4.392560606507506</v>
      </c>
      <c r="N26" s="36"/>
      <c r="O26" s="35">
        <v>1935</v>
      </c>
      <c r="P26" s="36">
        <v>73.786769762050454</v>
      </c>
      <c r="Q26" s="36">
        <v>14.963673927193392</v>
      </c>
      <c r="R26" s="36">
        <v>3.2003897578550089</v>
      </c>
      <c r="S26" s="36">
        <v>4.2356563612828397</v>
      </c>
      <c r="T26" s="36">
        <v>3.8134948662705606</v>
      </c>
      <c r="U26" s="36"/>
      <c r="V26" s="35">
        <v>1935</v>
      </c>
      <c r="W26" s="36">
        <v>66.233118803820773</v>
      </c>
      <c r="X26" s="36">
        <v>16.987918535840883</v>
      </c>
      <c r="Y26" s="36">
        <v>4.9919324931149376</v>
      </c>
      <c r="Z26" s="36">
        <v>5.1510078688396863</v>
      </c>
      <c r="AA26" s="36">
        <v>6.6360977612616558</v>
      </c>
      <c r="AB26" s="36"/>
      <c r="AC26" s="118"/>
      <c r="AD26" s="118"/>
      <c r="AE26" s="118"/>
      <c r="AF26" s="118"/>
      <c r="AG26" s="118"/>
      <c r="AH26" s="118"/>
      <c r="AI26" s="118"/>
      <c r="AJ26" s="118"/>
      <c r="AK26" s="118"/>
      <c r="AL26" s="118"/>
      <c r="AM26" s="118"/>
      <c r="AN26" s="118"/>
      <c r="AO26" s="118"/>
      <c r="AP26" s="118"/>
      <c r="AQ26" s="118"/>
      <c r="AR26" s="118"/>
      <c r="AS26" s="118"/>
      <c r="AT26" s="118"/>
      <c r="AU26" s="118"/>
      <c r="AV26" s="118"/>
      <c r="AW26" s="118"/>
      <c r="AX26" s="118"/>
      <c r="AY26" s="118"/>
      <c r="AZ26" s="118"/>
      <c r="BA26" s="118"/>
      <c r="BB26" s="118"/>
      <c r="BC26" s="118"/>
      <c r="BD26" s="118"/>
      <c r="BE26" s="118"/>
      <c r="BF26" s="118"/>
      <c r="BG26" s="118"/>
      <c r="BH26" s="118"/>
      <c r="BI26" s="118"/>
      <c r="BJ26" s="118"/>
      <c r="BK26" s="118"/>
      <c r="BL26" s="118"/>
      <c r="BM26" s="118"/>
      <c r="BN26" s="118"/>
      <c r="BO26" s="118"/>
      <c r="BP26" s="118"/>
      <c r="BQ26" s="118"/>
      <c r="BR26" s="118"/>
      <c r="BS26" s="118"/>
      <c r="BT26" s="118"/>
    </row>
    <row r="27" spans="1:72">
      <c r="A27" s="35">
        <v>1936</v>
      </c>
      <c r="B27" s="36">
        <v>21.101184828756917</v>
      </c>
      <c r="C27" s="36">
        <v>14.523916590800749</v>
      </c>
      <c r="D27" s="36">
        <v>53.476847132940392</v>
      </c>
      <c r="E27" s="36">
        <v>4.8889915827191501</v>
      </c>
      <c r="F27" s="36">
        <v>6.009171945921203</v>
      </c>
      <c r="G27" s="36"/>
      <c r="H27" s="35">
        <v>1936</v>
      </c>
      <c r="I27" s="36">
        <v>10.789011557886392</v>
      </c>
      <c r="J27" s="36">
        <v>11.307524967044461</v>
      </c>
      <c r="K27" s="36">
        <v>70.282967067073457</v>
      </c>
      <c r="L27" s="36">
        <v>3.4074961863810826</v>
      </c>
      <c r="M27" s="36">
        <v>4.2131335507247778</v>
      </c>
      <c r="N27" s="36"/>
      <c r="O27" s="35">
        <v>1936</v>
      </c>
      <c r="P27" s="36">
        <v>72.245578974943555</v>
      </c>
      <c r="Q27" s="36">
        <v>15.869141359322004</v>
      </c>
      <c r="R27" s="36">
        <v>3.284542233341079</v>
      </c>
      <c r="S27" s="36">
        <v>3.9753579516255821</v>
      </c>
      <c r="T27" s="36">
        <v>4.6253904558314245</v>
      </c>
      <c r="U27" s="36"/>
      <c r="V27" s="35">
        <v>1936</v>
      </c>
      <c r="W27" s="36">
        <v>63.384653510945377</v>
      </c>
      <c r="X27" s="36">
        <v>18.585706994358109</v>
      </c>
      <c r="Y27" s="36">
        <v>6.9264846075057998</v>
      </c>
      <c r="Z27" s="36">
        <v>3.7177618925445395</v>
      </c>
      <c r="AA27" s="36">
        <v>7.3854186845689496</v>
      </c>
      <c r="AB27" s="36"/>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row>
    <row r="28" spans="1:72">
      <c r="A28" s="35">
        <v>1937</v>
      </c>
      <c r="B28" s="36">
        <v>22.598930545453378</v>
      </c>
      <c r="C28" s="36">
        <v>12.495906187310093</v>
      </c>
      <c r="D28" s="36">
        <v>54.300445175260812</v>
      </c>
      <c r="E28" s="36">
        <v>4.4346914976239002</v>
      </c>
      <c r="F28" s="36">
        <v>6.1697640281258739</v>
      </c>
      <c r="G28" s="36"/>
      <c r="H28" s="35">
        <v>1937</v>
      </c>
      <c r="I28" s="36">
        <v>12.464705060649683</v>
      </c>
      <c r="J28" s="36">
        <v>7.1968221397481322</v>
      </c>
      <c r="K28" s="36">
        <v>72.539947538063515</v>
      </c>
      <c r="L28" s="36">
        <v>3.1502350516490698</v>
      </c>
      <c r="M28" s="36">
        <v>4.6479379132773513</v>
      </c>
      <c r="N28" s="36"/>
      <c r="O28" s="35">
        <v>1937</v>
      </c>
      <c r="P28" s="36">
        <v>74.025740864530846</v>
      </c>
      <c r="Q28" s="36">
        <v>13.564439704476795</v>
      </c>
      <c r="R28" s="36">
        <v>4.3416198148687073</v>
      </c>
      <c r="S28" s="36">
        <v>3.4934763507762416</v>
      </c>
      <c r="T28" s="36">
        <v>4.5745464547587504</v>
      </c>
      <c r="U28" s="36"/>
      <c r="V28" s="35">
        <v>1937</v>
      </c>
      <c r="W28" s="36">
        <v>71.567754886664488</v>
      </c>
      <c r="X28" s="36">
        <v>15.070153369902005</v>
      </c>
      <c r="Y28" s="36">
        <v>6.4678362227088853</v>
      </c>
      <c r="Z28" s="36">
        <v>2.9302594433580418</v>
      </c>
      <c r="AA28" s="36">
        <v>3.9639942629923999</v>
      </c>
      <c r="AB28" s="36"/>
      <c r="AC28" s="118"/>
      <c r="AD28" s="118"/>
      <c r="AE28" s="118"/>
      <c r="AF28" s="118"/>
      <c r="AG28" s="118"/>
      <c r="AH28" s="118"/>
      <c r="AI28" s="118"/>
      <c r="AJ28" s="118"/>
      <c r="AK28" s="118"/>
      <c r="AL28" s="118"/>
      <c r="AM28" s="118"/>
      <c r="AN28" s="118"/>
      <c r="AO28" s="118"/>
      <c r="AP28" s="118"/>
      <c r="AQ28" s="118"/>
      <c r="AR28" s="118"/>
      <c r="AS28" s="118"/>
      <c r="AT28" s="118"/>
      <c r="AU28" s="118"/>
      <c r="AV28" s="118"/>
      <c r="AW28" s="118"/>
      <c r="AX28" s="118"/>
      <c r="AY28" s="118"/>
      <c r="AZ28" s="118"/>
      <c r="BA28" s="118"/>
      <c r="BB28" s="118"/>
      <c r="BC28" s="118"/>
      <c r="BD28" s="118"/>
      <c r="BE28" s="118"/>
      <c r="BF28" s="118"/>
      <c r="BG28" s="118"/>
      <c r="BH28" s="118"/>
      <c r="BI28" s="118"/>
      <c r="BJ28" s="118"/>
      <c r="BK28" s="118"/>
      <c r="BL28" s="118"/>
      <c r="BM28" s="118"/>
      <c r="BN28" s="118"/>
      <c r="BO28" s="118"/>
      <c r="BP28" s="118"/>
      <c r="BQ28" s="118"/>
      <c r="BR28" s="118"/>
      <c r="BS28" s="118"/>
      <c r="BT28" s="118"/>
    </row>
    <row r="29" spans="1:72">
      <c r="A29" s="35">
        <v>1938</v>
      </c>
      <c r="B29" s="36">
        <v>29.365478120484283</v>
      </c>
      <c r="C29" s="36">
        <v>15.59806865349716</v>
      </c>
      <c r="D29" s="36">
        <v>44.246621474438733</v>
      </c>
      <c r="E29" s="36">
        <v>4.8356638419437727</v>
      </c>
      <c r="F29" s="36">
        <v>5.9541679096360642</v>
      </c>
      <c r="G29" s="36"/>
      <c r="H29" s="35">
        <v>1938</v>
      </c>
      <c r="I29" s="36">
        <v>18.942761711103095</v>
      </c>
      <c r="J29" s="36">
        <v>9.4617867717562678</v>
      </c>
      <c r="K29" s="36">
        <v>63.646094995713284</v>
      </c>
      <c r="L29" s="36">
        <v>3.3926983322156681</v>
      </c>
      <c r="M29" s="36">
        <v>4.5566581892116806</v>
      </c>
      <c r="N29" s="36"/>
      <c r="O29" s="35">
        <v>1938</v>
      </c>
      <c r="P29" s="36">
        <v>73.963886408990632</v>
      </c>
      <c r="Q29" s="36">
        <v>14.869958271539236</v>
      </c>
      <c r="R29" s="36">
        <v>3.006358659033443</v>
      </c>
      <c r="S29" s="36">
        <v>3.5882334960873528</v>
      </c>
      <c r="T29" s="36">
        <v>4.571563164349346</v>
      </c>
      <c r="U29" s="36"/>
      <c r="V29" s="35">
        <v>1938</v>
      </c>
      <c r="W29" s="36">
        <v>72.110775225297431</v>
      </c>
      <c r="X29" s="36">
        <v>14.986263437795765</v>
      </c>
      <c r="Y29" s="36">
        <v>5.8285367583712047</v>
      </c>
      <c r="Z29" s="36">
        <v>3.0729446019981026</v>
      </c>
      <c r="AA29" s="36">
        <v>4.0014799765374791</v>
      </c>
      <c r="AB29" s="36"/>
      <c r="AC29" s="118"/>
      <c r="AD29" s="118"/>
      <c r="AE29" s="118"/>
      <c r="AF29" s="118"/>
      <c r="AG29" s="118"/>
      <c r="AH29" s="118"/>
      <c r="AI29" s="118"/>
      <c r="AJ29" s="118"/>
      <c r="AK29" s="118"/>
      <c r="AL29" s="118"/>
      <c r="AM29" s="118"/>
      <c r="AN29" s="118"/>
      <c r="AO29" s="118"/>
      <c r="AP29" s="118"/>
      <c r="AQ29" s="118"/>
      <c r="AR29" s="118"/>
      <c r="AS29" s="118"/>
      <c r="AT29" s="118"/>
      <c r="AU29" s="118"/>
      <c r="AV29" s="118"/>
      <c r="AW29" s="118"/>
      <c r="AX29" s="118"/>
      <c r="AY29" s="118"/>
      <c r="AZ29" s="118"/>
      <c r="BA29" s="118"/>
      <c r="BB29" s="118"/>
      <c r="BC29" s="118"/>
      <c r="BD29" s="118"/>
      <c r="BE29" s="118"/>
      <c r="BF29" s="118"/>
      <c r="BG29" s="118"/>
      <c r="BH29" s="118"/>
      <c r="BI29" s="118"/>
      <c r="BJ29" s="118"/>
      <c r="BK29" s="118"/>
      <c r="BL29" s="118"/>
      <c r="BM29" s="118"/>
      <c r="BN29" s="118"/>
      <c r="BO29" s="118"/>
      <c r="BP29" s="118"/>
      <c r="BQ29" s="118"/>
      <c r="BR29" s="118"/>
      <c r="BS29" s="118"/>
      <c r="BT29" s="118"/>
    </row>
    <row r="30" spans="1:72">
      <c r="A30" s="35">
        <v>1939</v>
      </c>
      <c r="B30" s="36">
        <v>26.540452098046718</v>
      </c>
      <c r="C30" s="36">
        <v>15.231333595154629</v>
      </c>
      <c r="D30" s="36">
        <v>47.687328687128215</v>
      </c>
      <c r="E30" s="36">
        <v>4.4110253987809438</v>
      </c>
      <c r="F30" s="36">
        <v>6.1298602208894915</v>
      </c>
      <c r="G30" s="36"/>
      <c r="H30" s="35">
        <v>1939</v>
      </c>
      <c r="I30" s="36">
        <v>16.313542546686175</v>
      </c>
      <c r="J30" s="36">
        <v>8.088174661694632</v>
      </c>
      <c r="K30" s="36">
        <v>67.830447489155105</v>
      </c>
      <c r="L30" s="36">
        <v>3.0574933077178499</v>
      </c>
      <c r="M30" s="36">
        <v>4.7103419947462433</v>
      </c>
      <c r="N30" s="36"/>
      <c r="O30" s="35">
        <v>1939</v>
      </c>
      <c r="P30" s="36">
        <v>75.971441685139396</v>
      </c>
      <c r="Q30" s="36">
        <v>13.156855549381875</v>
      </c>
      <c r="R30" s="36">
        <v>4.5148486701430945</v>
      </c>
      <c r="S30" s="36">
        <v>2.6957381222484251</v>
      </c>
      <c r="T30" s="36">
        <v>3.6611159730872109</v>
      </c>
      <c r="U30" s="36"/>
      <c r="V30" s="35">
        <v>1939</v>
      </c>
      <c r="W30" s="36">
        <v>71.329981601576236</v>
      </c>
      <c r="X30" s="36">
        <v>15.830688406428672</v>
      </c>
      <c r="Y30" s="36">
        <v>6.2181210924377339</v>
      </c>
      <c r="Z30" s="36">
        <v>2.776356143224282</v>
      </c>
      <c r="AA30" s="36">
        <v>3.8448527563330677</v>
      </c>
      <c r="AB30" s="36"/>
      <c r="AC30" s="118"/>
      <c r="AD30" s="118"/>
      <c r="AE30" s="118"/>
      <c r="AF30" s="118"/>
      <c r="AG30" s="118"/>
      <c r="AH30" s="118"/>
      <c r="AI30" s="118"/>
      <c r="AJ30" s="118"/>
      <c r="AK30" s="118"/>
      <c r="AL30" s="118"/>
      <c r="AM30" s="118"/>
      <c r="AN30" s="118"/>
      <c r="AO30" s="118"/>
      <c r="AP30" s="118"/>
      <c r="AQ30" s="118"/>
      <c r="AR30" s="118"/>
      <c r="AS30" s="118"/>
      <c r="AT30" s="118"/>
      <c r="AU30" s="118"/>
      <c r="AV30" s="118"/>
      <c r="AW30" s="118"/>
      <c r="AX30" s="118"/>
      <c r="AY30" s="118"/>
      <c r="AZ30" s="118"/>
      <c r="BA30" s="118"/>
      <c r="BB30" s="118"/>
      <c r="BC30" s="118"/>
      <c r="BD30" s="118"/>
      <c r="BE30" s="118"/>
      <c r="BF30" s="118"/>
      <c r="BG30" s="118"/>
      <c r="BH30" s="118"/>
      <c r="BI30" s="118"/>
      <c r="BJ30" s="118"/>
      <c r="BK30" s="118"/>
      <c r="BL30" s="118"/>
      <c r="BM30" s="118"/>
      <c r="BN30" s="118"/>
      <c r="BO30" s="118"/>
      <c r="BP30" s="118"/>
      <c r="BQ30" s="118"/>
      <c r="BR30" s="118"/>
      <c r="BS30" s="118"/>
      <c r="BT30" s="118"/>
    </row>
    <row r="31" spans="1:72">
      <c r="A31" s="35">
        <v>1940</v>
      </c>
      <c r="B31" s="36">
        <v>27.181101604219634</v>
      </c>
      <c r="C31" s="36">
        <v>16.473607331917727</v>
      </c>
      <c r="D31" s="36">
        <v>46.629085989994188</v>
      </c>
      <c r="E31" s="36">
        <v>3.7439843988354302</v>
      </c>
      <c r="F31" s="36">
        <v>5.9722206750330074</v>
      </c>
      <c r="G31" s="36"/>
      <c r="H31" s="35">
        <v>1940</v>
      </c>
      <c r="I31" s="36">
        <v>16.309189138445785</v>
      </c>
      <c r="J31" s="36">
        <v>9.4474754554481244</v>
      </c>
      <c r="K31" s="36">
        <v>66.87905226554615</v>
      </c>
      <c r="L31" s="36">
        <v>2.7416653198922636</v>
      </c>
      <c r="M31" s="36">
        <v>4.6226178206676858</v>
      </c>
      <c r="N31" s="36"/>
      <c r="O31" s="35">
        <v>1940</v>
      </c>
      <c r="P31" s="36">
        <v>81.937439444580818</v>
      </c>
      <c r="Q31" s="36">
        <v>10.386976376037058</v>
      </c>
      <c r="R31" s="36">
        <v>3.2434953655082066</v>
      </c>
      <c r="S31" s="36">
        <v>1.634314763567901</v>
      </c>
      <c r="T31" s="36">
        <v>2.79777405030605</v>
      </c>
      <c r="U31" s="36"/>
      <c r="V31" s="35">
        <v>1940</v>
      </c>
      <c r="W31" s="36">
        <v>69.860940826056023</v>
      </c>
      <c r="X31" s="36">
        <v>17.04483742822563</v>
      </c>
      <c r="Y31" s="36">
        <v>6.5489531791739859</v>
      </c>
      <c r="Z31" s="36">
        <v>2.6789104085071531</v>
      </c>
      <c r="AA31" s="36">
        <v>3.8663581580372024</v>
      </c>
      <c r="AB31" s="36"/>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row>
    <row r="32" spans="1:72">
      <c r="A32" s="35">
        <v>1941</v>
      </c>
      <c r="B32" s="36">
        <v>27.975006896653724</v>
      </c>
      <c r="C32" s="36">
        <v>25.112309734816321</v>
      </c>
      <c r="D32" s="36">
        <v>39.094752822451753</v>
      </c>
      <c r="E32" s="36">
        <v>2.7506599585766107</v>
      </c>
      <c r="F32" s="36">
        <v>5.0672705875015991</v>
      </c>
      <c r="G32" s="36"/>
      <c r="H32" s="35">
        <v>1941</v>
      </c>
      <c r="I32" s="36">
        <v>16.756017630916059</v>
      </c>
      <c r="J32" s="36">
        <v>19.431995251915524</v>
      </c>
      <c r="K32" s="36">
        <v>57.380654179617927</v>
      </c>
      <c r="L32" s="36">
        <v>2.1928757533369136</v>
      </c>
      <c r="M32" s="36">
        <v>4.2384571842135763</v>
      </c>
      <c r="N32" s="36"/>
      <c r="O32" s="35">
        <v>1941</v>
      </c>
      <c r="P32" s="36">
        <v>83.347520140109694</v>
      </c>
      <c r="Q32" s="36">
        <v>12.042876971400815</v>
      </c>
      <c r="R32" s="36">
        <v>1.5679867317055045</v>
      </c>
      <c r="S32" s="36">
        <v>1.0420519183956525</v>
      </c>
      <c r="T32" s="36">
        <v>1.9995642383882148</v>
      </c>
      <c r="U32" s="36"/>
      <c r="V32" s="35">
        <v>1941</v>
      </c>
      <c r="W32" s="36">
        <v>65.728090971455984</v>
      </c>
      <c r="X32" s="36">
        <v>20.561971733133479</v>
      </c>
      <c r="Y32" s="36">
        <v>7.147588747014975</v>
      </c>
      <c r="Z32" s="36">
        <v>2.4867425441649291</v>
      </c>
      <c r="AA32" s="36">
        <v>4.0756060042306421</v>
      </c>
      <c r="AB32" s="36"/>
      <c r="AC32" s="118"/>
      <c r="AD32" s="118"/>
      <c r="AE32" s="118"/>
      <c r="AF32" s="118"/>
      <c r="AG32" s="118"/>
      <c r="AH32" s="118"/>
      <c r="AI32" s="118"/>
      <c r="AJ32" s="118"/>
      <c r="AK32" s="118"/>
      <c r="AL32" s="118"/>
      <c r="AM32" s="118"/>
      <c r="AN32" s="118"/>
      <c r="AO32" s="118"/>
      <c r="AP32" s="118"/>
      <c r="AQ32" s="118"/>
      <c r="AR32" s="118"/>
      <c r="AS32" s="118"/>
      <c r="AT32" s="118"/>
      <c r="AU32" s="118"/>
      <c r="AV32" s="118"/>
      <c r="AW32" s="118"/>
      <c r="AX32" s="118"/>
      <c r="AY32" s="118"/>
      <c r="AZ32" s="118"/>
      <c r="BA32" s="118"/>
      <c r="BB32" s="118"/>
      <c r="BC32" s="118"/>
      <c r="BD32" s="118"/>
      <c r="BE32" s="118"/>
      <c r="BF32" s="118"/>
      <c r="BG32" s="118"/>
      <c r="BH32" s="118"/>
      <c r="BI32" s="118"/>
      <c r="BJ32" s="118"/>
      <c r="BK32" s="118"/>
      <c r="BL32" s="118"/>
      <c r="BM32" s="118"/>
      <c r="BN32" s="118"/>
      <c r="BO32" s="118"/>
      <c r="BP32" s="118"/>
      <c r="BQ32" s="118"/>
      <c r="BR32" s="118"/>
      <c r="BS32" s="118"/>
      <c r="BT32" s="118"/>
    </row>
    <row r="33" spans="1:72">
      <c r="A33" s="35">
        <v>1942</v>
      </c>
      <c r="B33" s="36">
        <v>25.275616476293212</v>
      </c>
      <c r="C33" s="36">
        <v>39.37379707503262</v>
      </c>
      <c r="D33" s="36">
        <v>28.758698772235256</v>
      </c>
      <c r="E33" s="36">
        <v>2.4336568028351131</v>
      </c>
      <c r="F33" s="36">
        <v>4.1582308736038032</v>
      </c>
      <c r="G33" s="36"/>
      <c r="H33" s="35">
        <v>1942</v>
      </c>
      <c r="I33" s="36">
        <v>13.272300792226684</v>
      </c>
      <c r="J33" s="36">
        <v>42.340273993344979</v>
      </c>
      <c r="K33" s="36">
        <v>39.290318270201169</v>
      </c>
      <c r="L33" s="36">
        <v>1.8544651099259453</v>
      </c>
      <c r="M33" s="36">
        <v>3.2426418343012178</v>
      </c>
      <c r="N33" s="36"/>
      <c r="O33" s="35">
        <v>1942</v>
      </c>
      <c r="P33" s="36">
        <v>79.480520455682424</v>
      </c>
      <c r="Q33" s="36">
        <v>14.721400489864056</v>
      </c>
      <c r="R33" s="36">
        <v>2.0541090597718457</v>
      </c>
      <c r="S33" s="36">
        <v>0.69836338646831075</v>
      </c>
      <c r="T33" s="36">
        <v>3.0456066082133324</v>
      </c>
      <c r="U33" s="36"/>
      <c r="V33" s="35">
        <v>1942</v>
      </c>
      <c r="W33" s="36">
        <v>68.392205121667956</v>
      </c>
      <c r="X33" s="36">
        <v>21.943001763980927</v>
      </c>
      <c r="Y33" s="36">
        <v>4.562206661624459</v>
      </c>
      <c r="Z33" s="36">
        <v>1.7560257658769842</v>
      </c>
      <c r="AA33" s="36">
        <v>3.34656068684966</v>
      </c>
      <c r="AB33" s="36"/>
      <c r="AC33" s="118"/>
      <c r="AD33" s="118"/>
      <c r="AE33" s="118"/>
      <c r="AF33" s="118"/>
      <c r="AG33" s="118"/>
      <c r="AH33" s="118"/>
      <c r="AI33" s="118"/>
      <c r="AJ33" s="118"/>
      <c r="AK33" s="118"/>
      <c r="AL33" s="118"/>
      <c r="AM33" s="118"/>
      <c r="AN33" s="118"/>
      <c r="AO33" s="118"/>
      <c r="AP33" s="118"/>
      <c r="AQ33" s="118"/>
      <c r="AR33" s="118"/>
      <c r="AS33" s="118"/>
      <c r="AT33" s="118"/>
      <c r="AU33" s="118"/>
      <c r="AV33" s="118"/>
      <c r="AW33" s="118"/>
      <c r="AX33" s="118"/>
      <c r="AY33" s="118"/>
      <c r="AZ33" s="118"/>
      <c r="BA33" s="118"/>
      <c r="BB33" s="118"/>
      <c r="BC33" s="118"/>
      <c r="BD33" s="118"/>
      <c r="BE33" s="118"/>
      <c r="BF33" s="118"/>
      <c r="BG33" s="118"/>
      <c r="BH33" s="118"/>
      <c r="BI33" s="118"/>
      <c r="BJ33" s="118"/>
      <c r="BK33" s="118"/>
      <c r="BL33" s="118"/>
      <c r="BM33" s="118"/>
      <c r="BN33" s="118"/>
      <c r="BO33" s="118"/>
      <c r="BP33" s="118"/>
      <c r="BQ33" s="118"/>
      <c r="BR33" s="118"/>
      <c r="BS33" s="118"/>
      <c r="BT33" s="118"/>
    </row>
    <row r="34" spans="1:72">
      <c r="A34" s="35">
        <v>1943</v>
      </c>
      <c r="B34" s="36">
        <v>21.205105390478362</v>
      </c>
      <c r="C34" s="36">
        <v>46.76614012586213</v>
      </c>
      <c r="D34" s="36">
        <v>25.935576020000124</v>
      </c>
      <c r="E34" s="36">
        <v>2.4107514413527493</v>
      </c>
      <c r="F34" s="36">
        <v>3.6824270223066371</v>
      </c>
      <c r="G34" s="36"/>
      <c r="H34" s="35">
        <v>1943</v>
      </c>
      <c r="I34" s="36">
        <v>11.495142780318606</v>
      </c>
      <c r="J34" s="36">
        <v>44.763394026762583</v>
      </c>
      <c r="K34" s="36">
        <v>38.3475513034616</v>
      </c>
      <c r="L34" s="36">
        <v>2.2834888190677249</v>
      </c>
      <c r="M34" s="36">
        <v>3.1104230703894871</v>
      </c>
      <c r="N34" s="36"/>
      <c r="O34" s="35">
        <v>1943</v>
      </c>
      <c r="P34" s="36">
        <v>78.838830904831354</v>
      </c>
      <c r="Q34" s="36">
        <v>15.676011414063195</v>
      </c>
      <c r="R34" s="36">
        <v>1.6933231517833376</v>
      </c>
      <c r="S34" s="36">
        <v>0.61479134791865164</v>
      </c>
      <c r="T34" s="36">
        <v>3.1770431814034112</v>
      </c>
      <c r="U34" s="36"/>
      <c r="V34" s="35">
        <v>1943</v>
      </c>
      <c r="W34" s="36">
        <v>65.010669212620613</v>
      </c>
      <c r="X34" s="36">
        <v>25.994444941805085</v>
      </c>
      <c r="Y34" s="36">
        <v>4.3822553175806993</v>
      </c>
      <c r="Z34" s="36">
        <v>1.4530688699751912</v>
      </c>
      <c r="AA34" s="36">
        <v>3.1595616580184176</v>
      </c>
      <c r="AB34" s="36"/>
      <c r="AC34" s="118"/>
      <c r="AD34" s="118"/>
      <c r="AE34" s="118"/>
      <c r="AF34" s="118"/>
      <c r="AG34" s="118"/>
      <c r="AH34" s="118"/>
      <c r="AI34" s="118"/>
      <c r="AJ34" s="118"/>
      <c r="AK34" s="118"/>
      <c r="AL34" s="118"/>
      <c r="AM34" s="118"/>
      <c r="AN34" s="118"/>
      <c r="AO34" s="118"/>
      <c r="AP34" s="118"/>
      <c r="AQ34" s="118"/>
      <c r="AR34" s="118"/>
      <c r="AS34" s="118"/>
      <c r="AT34" s="118"/>
      <c r="AU34" s="118"/>
      <c r="AV34" s="118"/>
      <c r="AW34" s="118"/>
      <c r="AX34" s="118"/>
      <c r="AY34" s="118"/>
      <c r="AZ34" s="118"/>
      <c r="BA34" s="118"/>
      <c r="BB34" s="118"/>
      <c r="BC34" s="118"/>
      <c r="BD34" s="118"/>
      <c r="BE34" s="118"/>
      <c r="BF34" s="118"/>
      <c r="BG34" s="118"/>
      <c r="BH34" s="118"/>
      <c r="BI34" s="118"/>
      <c r="BJ34" s="118"/>
      <c r="BK34" s="118"/>
      <c r="BL34" s="118"/>
      <c r="BM34" s="118"/>
      <c r="BN34" s="118"/>
      <c r="BO34" s="118"/>
      <c r="BP34" s="118"/>
      <c r="BQ34" s="118"/>
      <c r="BR34" s="118"/>
      <c r="BS34" s="118"/>
      <c r="BT34" s="118"/>
    </row>
    <row r="35" spans="1:72">
      <c r="A35" s="35">
        <v>1944</v>
      </c>
      <c r="B35" s="36">
        <v>22.082993470013761</v>
      </c>
      <c r="C35" s="36">
        <v>45.671615534102138</v>
      </c>
      <c r="D35" s="36">
        <v>25.698442932388893</v>
      </c>
      <c r="E35" s="36">
        <v>2.4817584512299167</v>
      </c>
      <c r="F35" s="36">
        <v>4.053816602314857</v>
      </c>
      <c r="G35" s="36"/>
      <c r="H35" s="35">
        <v>1944</v>
      </c>
      <c r="I35" s="36">
        <v>12.512566495764286</v>
      </c>
      <c r="J35" s="36">
        <v>39.575756542155119</v>
      </c>
      <c r="K35" s="36">
        <v>41.798348766429072</v>
      </c>
      <c r="L35" s="36">
        <v>2.4900978560032159</v>
      </c>
      <c r="M35" s="36">
        <v>3.6011825793577268</v>
      </c>
      <c r="N35" s="36"/>
      <c r="O35" s="35">
        <v>1944</v>
      </c>
      <c r="P35" s="36">
        <v>87.909511530928725</v>
      </c>
      <c r="Q35" s="36">
        <v>9.0573236641317916</v>
      </c>
      <c r="R35" s="36">
        <v>0.80596106134403156</v>
      </c>
      <c r="S35" s="36">
        <v>0.67573236232930034</v>
      </c>
      <c r="T35" s="36">
        <v>1.5513191170988863</v>
      </c>
      <c r="U35" s="36"/>
      <c r="V35" s="35">
        <v>1944</v>
      </c>
      <c r="W35" s="36">
        <v>65.598117694212092</v>
      </c>
      <c r="X35" s="36">
        <v>26.00635927709288</v>
      </c>
      <c r="Y35" s="36">
        <v>3.9840229438388857</v>
      </c>
      <c r="Z35" s="36">
        <v>1.4605066938331728</v>
      </c>
      <c r="AA35" s="36">
        <v>2.9509688496160411</v>
      </c>
      <c r="AB35" s="36"/>
      <c r="AC35" s="118"/>
      <c r="AD35" s="118"/>
      <c r="AE35" s="118"/>
      <c r="AF35" s="118"/>
      <c r="AG35" s="118"/>
      <c r="AH35" s="118"/>
      <c r="AI35" s="118"/>
      <c r="AJ35" s="118"/>
      <c r="AK35" s="118"/>
      <c r="AL35" s="118"/>
      <c r="AM35" s="118"/>
      <c r="AN35" s="118"/>
      <c r="AO35" s="118"/>
      <c r="AP35" s="118"/>
      <c r="AQ35" s="118"/>
      <c r="AR35" s="118"/>
      <c r="AS35" s="118"/>
      <c r="AT35" s="118"/>
      <c r="AU35" s="118"/>
      <c r="AV35" s="118"/>
      <c r="AW35" s="118"/>
      <c r="AX35" s="118"/>
      <c r="AY35" s="118"/>
      <c r="AZ35" s="118"/>
      <c r="BA35" s="118"/>
      <c r="BB35" s="118"/>
      <c r="BC35" s="118"/>
      <c r="BD35" s="118"/>
      <c r="BE35" s="118"/>
      <c r="BF35" s="118"/>
      <c r="BG35" s="118"/>
      <c r="BH35" s="118"/>
      <c r="BI35" s="118"/>
      <c r="BJ35" s="118"/>
      <c r="BK35" s="118"/>
      <c r="BL35" s="118"/>
      <c r="BM35" s="118"/>
      <c r="BN35" s="118"/>
      <c r="BO35" s="118"/>
      <c r="BP35" s="118"/>
      <c r="BQ35" s="118"/>
      <c r="BR35" s="118"/>
      <c r="BS35" s="118"/>
      <c r="BT35" s="118"/>
    </row>
    <row r="36" spans="1:72">
      <c r="A36" s="35">
        <v>1945</v>
      </c>
      <c r="B36" s="36">
        <v>21.782801666232643</v>
      </c>
      <c r="C36" s="36">
        <v>45.557594454052982</v>
      </c>
      <c r="D36" s="36">
        <v>25.707924396343678</v>
      </c>
      <c r="E36" s="36">
        <v>2.74436409978698</v>
      </c>
      <c r="F36" s="36">
        <v>4.2077415759867192</v>
      </c>
      <c r="G36" s="36"/>
      <c r="H36" s="35">
        <v>1945</v>
      </c>
      <c r="I36" s="36">
        <v>13.378053115567599</v>
      </c>
      <c r="J36" s="36">
        <v>35.048661368269812</v>
      </c>
      <c r="K36" s="36">
        <v>44.525126656379719</v>
      </c>
      <c r="L36" s="36">
        <v>3.106424827259938</v>
      </c>
      <c r="M36" s="36">
        <v>3.9418830869689807</v>
      </c>
      <c r="N36" s="36"/>
      <c r="O36" s="35">
        <v>1945</v>
      </c>
      <c r="P36" s="36">
        <v>85.755142969152388</v>
      </c>
      <c r="Q36" s="36">
        <v>11.351246455478817</v>
      </c>
      <c r="R36" s="36">
        <v>0.66271950364906496</v>
      </c>
      <c r="S36" s="36">
        <v>0.62183711081057025</v>
      </c>
      <c r="T36" s="36">
        <v>1.6090411193997174</v>
      </c>
      <c r="U36" s="36"/>
      <c r="V36" s="35">
        <v>1945</v>
      </c>
      <c r="W36" s="36">
        <v>59.494830103590509</v>
      </c>
      <c r="X36" s="36">
        <v>31.620044864854282</v>
      </c>
      <c r="Y36" s="36">
        <v>4.3652730369387669</v>
      </c>
      <c r="Z36" s="36">
        <v>1.4530268229577388</v>
      </c>
      <c r="AA36" s="36">
        <v>3.0668783397138957</v>
      </c>
      <c r="AB36" s="36"/>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row>
    <row r="37" spans="1:72">
      <c r="A37" s="35">
        <v>1946</v>
      </c>
      <c r="B37" s="36">
        <v>23.89554670668609</v>
      </c>
      <c r="C37" s="36">
        <v>38.719799643202677</v>
      </c>
      <c r="D37" s="36">
        <v>29.95085895140733</v>
      </c>
      <c r="E37" s="36">
        <v>2.882934573295024</v>
      </c>
      <c r="F37" s="36">
        <v>4.5419594814110003</v>
      </c>
      <c r="G37" s="36"/>
      <c r="H37" s="35">
        <v>1946</v>
      </c>
      <c r="I37" s="36">
        <v>15.097252539892761</v>
      </c>
      <c r="J37" s="36">
        <v>24.408314908816422</v>
      </c>
      <c r="K37" s="36">
        <v>52.478113981141497</v>
      </c>
      <c r="L37" s="36">
        <v>3.5839410802304403</v>
      </c>
      <c r="M37" s="36">
        <v>4.438783324836451</v>
      </c>
      <c r="N37" s="36"/>
      <c r="O37" s="35">
        <v>1946</v>
      </c>
      <c r="P37" s="36">
        <v>80.003538427161189</v>
      </c>
      <c r="Q37" s="36">
        <v>16.283576289448924</v>
      </c>
      <c r="R37" s="36">
        <v>1.3021036478869679</v>
      </c>
      <c r="S37" s="36">
        <v>0.59798336622976289</v>
      </c>
      <c r="T37" s="36">
        <v>1.8127989349818043</v>
      </c>
      <c r="U37" s="36"/>
      <c r="V37" s="35">
        <v>1946</v>
      </c>
      <c r="W37" s="36">
        <v>53.960842342733507</v>
      </c>
      <c r="X37" s="36">
        <v>36.437385721767143</v>
      </c>
      <c r="Y37" s="36">
        <v>5.0253718655702642</v>
      </c>
      <c r="Z37" s="36">
        <v>1.457663946605076</v>
      </c>
      <c r="AA37" s="36">
        <v>3.1178475081174222</v>
      </c>
      <c r="AB37" s="36"/>
      <c r="AC37" s="118"/>
      <c r="AD37" s="118"/>
      <c r="AE37" s="118"/>
      <c r="AF37" s="118"/>
      <c r="AG37" s="118"/>
      <c r="AH37" s="118"/>
      <c r="AI37" s="118"/>
      <c r="AJ37" s="118"/>
      <c r="AK37" s="118"/>
      <c r="AL37" s="118"/>
      <c r="AM37" s="118"/>
      <c r="AN37" s="118"/>
      <c r="AO37" s="118"/>
      <c r="AP37" s="118"/>
      <c r="AQ37" s="118"/>
      <c r="AR37" s="118"/>
      <c r="AS37" s="118"/>
      <c r="AT37" s="118"/>
      <c r="AU37" s="118"/>
      <c r="AV37" s="118"/>
      <c r="AW37" s="118"/>
      <c r="AX37" s="118"/>
      <c r="AY37" s="118"/>
      <c r="AZ37" s="118"/>
      <c r="BA37" s="118"/>
      <c r="BB37" s="118"/>
      <c r="BC37" s="118"/>
      <c r="BD37" s="118"/>
      <c r="BE37" s="118"/>
      <c r="BF37" s="118"/>
      <c r="BG37" s="118"/>
      <c r="BH37" s="118"/>
      <c r="BI37" s="118"/>
      <c r="BJ37" s="118"/>
      <c r="BK37" s="118"/>
      <c r="BL37" s="118"/>
      <c r="BM37" s="118"/>
      <c r="BN37" s="118"/>
      <c r="BO37" s="118"/>
      <c r="BP37" s="118"/>
      <c r="BQ37" s="118"/>
      <c r="BR37" s="118"/>
      <c r="BS37" s="118"/>
      <c r="BT37" s="118"/>
    </row>
    <row r="38" spans="1:72">
      <c r="A38" s="35">
        <v>1947</v>
      </c>
      <c r="B38" s="36">
        <v>25.728201954749256</v>
      </c>
      <c r="C38" s="36">
        <v>30.912179845518889</v>
      </c>
      <c r="D38" s="36">
        <v>35.359127221972201</v>
      </c>
      <c r="E38" s="36">
        <v>2.6131538261310596</v>
      </c>
      <c r="F38" s="36">
        <v>5.3874492431573344</v>
      </c>
      <c r="G38" s="36"/>
      <c r="H38" s="35">
        <v>1947</v>
      </c>
      <c r="I38" s="36">
        <v>15.024309460201831</v>
      </c>
      <c r="J38" s="36">
        <v>17.08779234305619</v>
      </c>
      <c r="K38" s="36">
        <v>59.619448374708888</v>
      </c>
      <c r="L38" s="36">
        <v>2.9864811577289019</v>
      </c>
      <c r="M38" s="36">
        <v>5.2818672177913903</v>
      </c>
      <c r="N38" s="36"/>
      <c r="O38" s="35">
        <v>1947</v>
      </c>
      <c r="P38" s="36">
        <v>81.418921403412142</v>
      </c>
      <c r="Q38" s="36">
        <v>15.228568178415246</v>
      </c>
      <c r="R38" s="36">
        <v>1.0449118956590577</v>
      </c>
      <c r="S38" s="36">
        <v>0.54722934718698923</v>
      </c>
      <c r="T38" s="36">
        <v>1.7603500021635172</v>
      </c>
      <c r="U38" s="36"/>
      <c r="V38" s="35">
        <v>1947</v>
      </c>
      <c r="W38" s="36">
        <v>55.970289131017864</v>
      </c>
      <c r="X38" s="36">
        <v>34.222696198202655</v>
      </c>
      <c r="Y38" s="36">
        <v>5.1378688686542056</v>
      </c>
      <c r="Z38" s="36">
        <v>1.3657707966790147</v>
      </c>
      <c r="AA38" s="36">
        <v>3.303340587481689</v>
      </c>
      <c r="AB38" s="36"/>
      <c r="AC38" s="118"/>
      <c r="AD38" s="118"/>
      <c r="AE38" s="118"/>
      <c r="AF38" s="118"/>
      <c r="AG38" s="118"/>
      <c r="AH38" s="118"/>
      <c r="AI38" s="118"/>
      <c r="AJ38" s="118"/>
      <c r="AK38" s="118"/>
      <c r="AL38" s="118"/>
      <c r="AM38" s="118"/>
      <c r="AN38" s="118"/>
      <c r="AO38" s="118"/>
      <c r="AP38" s="118"/>
      <c r="AQ38" s="118"/>
      <c r="AR38" s="118"/>
      <c r="AS38" s="118"/>
      <c r="AT38" s="118"/>
      <c r="AU38" s="118"/>
      <c r="AV38" s="118"/>
      <c r="AW38" s="118"/>
      <c r="AX38" s="118"/>
      <c r="AY38" s="118"/>
      <c r="AZ38" s="118"/>
      <c r="BA38" s="118"/>
      <c r="BB38" s="118"/>
      <c r="BC38" s="118"/>
      <c r="BD38" s="118"/>
      <c r="BE38" s="118"/>
      <c r="BF38" s="118"/>
      <c r="BG38" s="118"/>
      <c r="BH38" s="118"/>
      <c r="BI38" s="118"/>
      <c r="BJ38" s="118"/>
      <c r="BK38" s="118"/>
      <c r="BL38" s="118"/>
      <c r="BM38" s="118"/>
      <c r="BN38" s="118"/>
      <c r="BO38" s="118"/>
      <c r="BP38" s="118"/>
      <c r="BQ38" s="118"/>
      <c r="BR38" s="118"/>
      <c r="BS38" s="118"/>
      <c r="BT38" s="118"/>
    </row>
    <row r="39" spans="1:72">
      <c r="A39" s="35">
        <v>1948</v>
      </c>
      <c r="B39" s="36">
        <v>26.102230358266276</v>
      </c>
      <c r="C39" s="36">
        <v>29.167383870740558</v>
      </c>
      <c r="D39" s="36">
        <v>36.819059708157127</v>
      </c>
      <c r="E39" s="36">
        <v>2.4546588624957923</v>
      </c>
      <c r="F39" s="36">
        <v>5.4648612841209543</v>
      </c>
      <c r="G39" s="36"/>
      <c r="H39" s="35">
        <v>1948</v>
      </c>
      <c r="I39" s="36">
        <v>15.624455406288757</v>
      </c>
      <c r="J39" s="36">
        <v>17.135554548231134</v>
      </c>
      <c r="K39" s="36">
        <v>59.413826916027361</v>
      </c>
      <c r="L39" s="36">
        <v>2.6553787290389281</v>
      </c>
      <c r="M39" s="36">
        <v>5.2018796793034481</v>
      </c>
      <c r="N39" s="36"/>
      <c r="O39" s="35">
        <v>1948</v>
      </c>
      <c r="P39" s="36">
        <v>84.516407262066338</v>
      </c>
      <c r="Q39" s="36">
        <v>12.252292758463648</v>
      </c>
      <c r="R39" s="36">
        <v>0.91888659883513646</v>
      </c>
      <c r="S39" s="36">
        <v>0.59519281407869984</v>
      </c>
      <c r="T39" s="36">
        <v>1.7171641040730909</v>
      </c>
      <c r="U39" s="36"/>
      <c r="V39" s="35">
        <v>1948</v>
      </c>
      <c r="W39" s="36">
        <v>61.479598110425222</v>
      </c>
      <c r="X39" s="36">
        <v>29.524914369469581</v>
      </c>
      <c r="Y39" s="36">
        <v>4.6082161556979973</v>
      </c>
      <c r="Z39" s="36">
        <v>1.2919563952727946</v>
      </c>
      <c r="AA39" s="36">
        <v>3.1003144282293529</v>
      </c>
      <c r="AB39" s="36"/>
      <c r="AC39" s="118"/>
      <c r="AD39" s="118"/>
      <c r="AE39" s="118"/>
      <c r="AF39" s="118"/>
      <c r="AG39" s="118"/>
      <c r="AH39" s="118"/>
      <c r="AI39" s="118"/>
      <c r="AJ39" s="118"/>
      <c r="AK39" s="118"/>
      <c r="AL39" s="118"/>
      <c r="AM39" s="118"/>
      <c r="AN39" s="118"/>
      <c r="AO39" s="118"/>
      <c r="AP39" s="118"/>
      <c r="AQ39" s="118"/>
      <c r="AR39" s="118"/>
      <c r="AS39" s="118"/>
      <c r="AT39" s="118"/>
      <c r="AU39" s="118"/>
      <c r="AV39" s="118"/>
      <c r="AW39" s="118"/>
      <c r="AX39" s="118"/>
      <c r="AY39" s="118"/>
      <c r="AZ39" s="118"/>
      <c r="BA39" s="118"/>
      <c r="BB39" s="118"/>
      <c r="BC39" s="118"/>
      <c r="BD39" s="118"/>
      <c r="BE39" s="118"/>
      <c r="BF39" s="118"/>
      <c r="BG39" s="118"/>
      <c r="BH39" s="118"/>
      <c r="BI39" s="118"/>
      <c r="BJ39" s="118"/>
      <c r="BK39" s="118"/>
      <c r="BL39" s="118"/>
      <c r="BM39" s="118"/>
      <c r="BN39" s="118"/>
      <c r="BO39" s="118"/>
      <c r="BP39" s="118"/>
      <c r="BQ39" s="118"/>
      <c r="BR39" s="118"/>
      <c r="BS39" s="118"/>
      <c r="BT39" s="118"/>
    </row>
    <row r="40" spans="1:72">
      <c r="A40" s="35">
        <v>1949</v>
      </c>
      <c r="B40" s="36">
        <v>27.967283608788989</v>
      </c>
      <c r="C40" s="36">
        <v>24.755353563418442</v>
      </c>
      <c r="D40" s="36">
        <v>38.609249071026952</v>
      </c>
      <c r="E40" s="36">
        <v>2.7114556279722741</v>
      </c>
      <c r="F40" s="36">
        <v>5.9564768113229851</v>
      </c>
      <c r="G40" s="36"/>
      <c r="H40" s="35">
        <v>1949</v>
      </c>
      <c r="I40" s="36">
        <v>16.970535511010137</v>
      </c>
      <c r="J40" s="36">
        <v>13.552356696530046</v>
      </c>
      <c r="K40" s="36">
        <v>61.397846515988249</v>
      </c>
      <c r="L40" s="36">
        <v>2.664068654067111</v>
      </c>
      <c r="M40" s="36">
        <v>5.4146639067680837</v>
      </c>
      <c r="N40" s="36"/>
      <c r="O40" s="35">
        <v>1949</v>
      </c>
      <c r="P40" s="36">
        <v>85.276572683376997</v>
      </c>
      <c r="Q40" s="36">
        <v>10.817002807372869</v>
      </c>
      <c r="R40" s="36">
        <v>1.1749082799545767</v>
      </c>
      <c r="S40" s="36">
        <v>0.82396022265991786</v>
      </c>
      <c r="T40" s="36">
        <v>1.9075253435192796</v>
      </c>
      <c r="U40" s="36"/>
      <c r="V40" s="35">
        <v>1949</v>
      </c>
      <c r="W40" s="36">
        <v>66.313305759371715</v>
      </c>
      <c r="X40" s="36">
        <v>24.328297980145145</v>
      </c>
      <c r="Y40" s="36">
        <v>4.6567091307630477</v>
      </c>
      <c r="Z40" s="36">
        <v>1.3670463576339791</v>
      </c>
      <c r="AA40" s="36">
        <v>3.3395850590549578</v>
      </c>
      <c r="AB40" s="36"/>
      <c r="AC40" s="118"/>
      <c r="AD40" s="118"/>
      <c r="AE40" s="118"/>
      <c r="AF40" s="118"/>
      <c r="AG40" s="118"/>
      <c r="AH40" s="118"/>
      <c r="AI40" s="118"/>
      <c r="AJ40" s="118"/>
      <c r="AK40" s="118"/>
      <c r="AL40" s="118"/>
      <c r="AM40" s="118"/>
      <c r="AN40" s="118"/>
      <c r="AO40" s="118"/>
      <c r="AP40" s="118"/>
      <c r="AQ40" s="118"/>
      <c r="AR40" s="118"/>
      <c r="AS40" s="118"/>
      <c r="AT40" s="118"/>
      <c r="AU40" s="118"/>
      <c r="AV40" s="118"/>
      <c r="AW40" s="118"/>
      <c r="AX40" s="118"/>
      <c r="AY40" s="118"/>
      <c r="AZ40" s="118"/>
      <c r="BA40" s="118"/>
      <c r="BB40" s="118"/>
      <c r="BC40" s="118"/>
      <c r="BD40" s="118"/>
      <c r="BE40" s="118"/>
      <c r="BF40" s="118"/>
      <c r="BG40" s="118"/>
      <c r="BH40" s="118"/>
      <c r="BI40" s="118"/>
      <c r="BJ40" s="118"/>
      <c r="BK40" s="118"/>
      <c r="BL40" s="118"/>
      <c r="BM40" s="118"/>
      <c r="BN40" s="118"/>
      <c r="BO40" s="118"/>
      <c r="BP40" s="118"/>
      <c r="BQ40" s="118"/>
      <c r="BR40" s="118"/>
      <c r="BS40" s="118"/>
      <c r="BT40" s="118"/>
    </row>
    <row r="41" spans="1:72">
      <c r="A41" s="35">
        <v>1950</v>
      </c>
      <c r="B41" s="36">
        <v>25.154103578038562</v>
      </c>
      <c r="C41" s="36">
        <v>26.660593425516961</v>
      </c>
      <c r="D41" s="36">
        <v>39.407159274977559</v>
      </c>
      <c r="E41" s="36">
        <v>2.6761719926823604</v>
      </c>
      <c r="F41" s="36">
        <v>6.1018753204584106</v>
      </c>
      <c r="G41" s="36"/>
      <c r="H41" s="35">
        <v>1950</v>
      </c>
      <c r="I41" s="36">
        <v>11.883779721835648</v>
      </c>
      <c r="J41" s="36">
        <v>15.001954327594801</v>
      </c>
      <c r="K41" s="36">
        <v>64.709623274929513</v>
      </c>
      <c r="L41" s="36">
        <v>2.6297715156454204</v>
      </c>
      <c r="M41" s="36">
        <v>5.7745791466230774</v>
      </c>
      <c r="N41" s="36"/>
      <c r="O41" s="35">
        <v>1950</v>
      </c>
      <c r="P41" s="36">
        <v>86.373362695589989</v>
      </c>
      <c r="Q41" s="36">
        <v>10.02754988390709</v>
      </c>
      <c r="R41" s="36">
        <v>1.0447344712064928</v>
      </c>
      <c r="S41" s="36">
        <v>0.72595898982110585</v>
      </c>
      <c r="T41" s="36">
        <v>1.8283784664777465</v>
      </c>
      <c r="U41" s="36"/>
      <c r="V41" s="35">
        <v>1950</v>
      </c>
      <c r="W41" s="36">
        <v>66.649108861240322</v>
      </c>
      <c r="X41" s="36">
        <v>23.96801345433029</v>
      </c>
      <c r="Y41" s="36">
        <v>4.736690283653318</v>
      </c>
      <c r="Z41" s="36">
        <v>1.3972443894983122</v>
      </c>
      <c r="AA41" s="36">
        <v>3.2514247129605964</v>
      </c>
      <c r="AB41" s="36"/>
      <c r="AC41" s="118"/>
      <c r="AD41" s="118"/>
      <c r="AE41" s="118"/>
      <c r="AF41" s="118"/>
      <c r="AG41" s="118"/>
      <c r="AH41" s="118"/>
      <c r="AI41" s="118"/>
      <c r="AJ41" s="118"/>
      <c r="AK41" s="118"/>
      <c r="AL41" s="118"/>
      <c r="AM41" s="118"/>
      <c r="AN41" s="118"/>
      <c r="AO41" s="118"/>
      <c r="AP41" s="118"/>
      <c r="AQ41" s="118"/>
      <c r="AR41" s="118"/>
      <c r="AS41" s="118"/>
      <c r="AT41" s="118"/>
      <c r="AU41" s="118"/>
      <c r="AV41" s="118"/>
      <c r="AW41" s="118"/>
      <c r="AX41" s="118"/>
      <c r="AY41" s="118"/>
      <c r="AZ41" s="118"/>
      <c r="BA41" s="118"/>
      <c r="BB41" s="118"/>
      <c r="BC41" s="118"/>
      <c r="BD41" s="118"/>
      <c r="BE41" s="118"/>
      <c r="BF41" s="118"/>
      <c r="BG41" s="118"/>
      <c r="BH41" s="118"/>
      <c r="BI41" s="118"/>
      <c r="BJ41" s="118"/>
      <c r="BK41" s="118"/>
      <c r="BL41" s="118"/>
      <c r="BM41" s="118"/>
      <c r="BN41" s="118"/>
      <c r="BO41" s="118"/>
      <c r="BP41" s="118"/>
      <c r="BQ41" s="118"/>
      <c r="BR41" s="118"/>
      <c r="BS41" s="118"/>
      <c r="BT41" s="118"/>
    </row>
    <row r="42" spans="1:72">
      <c r="A42" s="35">
        <v>1951</v>
      </c>
      <c r="B42" s="36">
        <v>27.343872991407014</v>
      </c>
      <c r="C42" s="36">
        <v>26.835318101686585</v>
      </c>
      <c r="D42" s="36">
        <v>37.531951649771159</v>
      </c>
      <c r="E42" s="36">
        <v>2.4542463073466378</v>
      </c>
      <c r="F42" s="36">
        <v>5.8346109497885914</v>
      </c>
      <c r="G42" s="36"/>
      <c r="H42" s="35">
        <v>1951</v>
      </c>
      <c r="I42" s="36">
        <v>15.424286368075073</v>
      </c>
      <c r="J42" s="36">
        <v>15.044241903993152</v>
      </c>
      <c r="K42" s="36">
        <v>61.641167590072108</v>
      </c>
      <c r="L42" s="36">
        <v>2.3183867922924266</v>
      </c>
      <c r="M42" s="36">
        <v>5.5719173455672397</v>
      </c>
      <c r="N42" s="36"/>
      <c r="O42" s="35">
        <v>1951</v>
      </c>
      <c r="P42" s="36">
        <v>87.63825141014793</v>
      </c>
      <c r="Q42" s="36">
        <v>9.0962308805717456</v>
      </c>
      <c r="R42" s="36">
        <v>0.92848280961539098</v>
      </c>
      <c r="S42" s="36">
        <v>0.61711762282355576</v>
      </c>
      <c r="T42" s="36">
        <v>1.7199172768413618</v>
      </c>
      <c r="U42" s="36"/>
      <c r="V42" s="35">
        <v>1951</v>
      </c>
      <c r="W42" s="36">
        <v>67.230072003773245</v>
      </c>
      <c r="X42" s="36">
        <v>23.489880277264753</v>
      </c>
      <c r="Y42" s="36">
        <v>4.7175856137162349</v>
      </c>
      <c r="Z42" s="36">
        <v>1.4192042830715741</v>
      </c>
      <c r="AA42" s="36">
        <v>3.1432578221742093</v>
      </c>
      <c r="AB42" s="36"/>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row>
    <row r="43" spans="1:72">
      <c r="A43" s="35">
        <v>1952</v>
      </c>
      <c r="B43" s="36">
        <v>28.108409532060559</v>
      </c>
      <c r="C43" s="36">
        <v>24.512477208697426</v>
      </c>
      <c r="D43" s="36">
        <v>38.472127070067458</v>
      </c>
      <c r="E43" s="36">
        <v>2.6673339507841543</v>
      </c>
      <c r="F43" s="36">
        <v>6.2396522383904163</v>
      </c>
      <c r="G43" s="36"/>
      <c r="H43" s="35">
        <v>1952</v>
      </c>
      <c r="I43" s="36">
        <v>16.322381702840161</v>
      </c>
      <c r="J43" s="36">
        <v>11.494477198765441</v>
      </c>
      <c r="K43" s="36">
        <v>63.521203170247155</v>
      </c>
      <c r="L43" s="36">
        <v>2.6810608747913296</v>
      </c>
      <c r="M43" s="36">
        <v>5.9808770533559024</v>
      </c>
      <c r="N43" s="36"/>
      <c r="O43" s="35">
        <v>1952</v>
      </c>
      <c r="P43" s="36">
        <v>86.943925976493702</v>
      </c>
      <c r="Q43" s="36">
        <v>9.4985452716106273</v>
      </c>
      <c r="R43" s="36">
        <v>1.2890472719716599</v>
      </c>
      <c r="S43" s="36">
        <v>0.60172576746032302</v>
      </c>
      <c r="T43" s="36">
        <v>1.6667557124637067</v>
      </c>
      <c r="U43" s="36"/>
      <c r="V43" s="35">
        <v>1952</v>
      </c>
      <c r="W43" s="36">
        <v>70.060466430224878</v>
      </c>
      <c r="X43" s="36">
        <v>21.668827261256805</v>
      </c>
      <c r="Y43" s="36">
        <v>4.1524121375129868</v>
      </c>
      <c r="Z43" s="36">
        <v>1.3706382121719491</v>
      </c>
      <c r="AA43" s="36">
        <v>2.7476559588333926</v>
      </c>
      <c r="AB43" s="36"/>
      <c r="AC43" s="118"/>
      <c r="AD43" s="118"/>
      <c r="AE43" s="118"/>
      <c r="AF43" s="118"/>
      <c r="AG43" s="118"/>
      <c r="AH43" s="118"/>
      <c r="AI43" s="118"/>
      <c r="AJ43" s="118"/>
      <c r="AK43" s="118"/>
      <c r="AL43" s="118"/>
      <c r="AM43" s="118"/>
      <c r="AN43" s="118"/>
      <c r="AO43" s="118"/>
      <c r="AP43" s="118"/>
      <c r="AQ43" s="118"/>
      <c r="AR43" s="118"/>
      <c r="AS43" s="118"/>
      <c r="AT43" s="118"/>
      <c r="AU43" s="118"/>
      <c r="AV43" s="118"/>
      <c r="AW43" s="118"/>
      <c r="AX43" s="118"/>
      <c r="AY43" s="118"/>
      <c r="AZ43" s="118"/>
      <c r="BA43" s="118"/>
      <c r="BB43" s="118"/>
      <c r="BC43" s="118"/>
      <c r="BD43" s="118"/>
      <c r="BE43" s="118"/>
      <c r="BF43" s="118"/>
      <c r="BG43" s="118"/>
      <c r="BH43" s="118"/>
      <c r="BI43" s="118"/>
      <c r="BJ43" s="118"/>
      <c r="BK43" s="118"/>
      <c r="BL43" s="118"/>
      <c r="BM43" s="118"/>
      <c r="BN43" s="118"/>
      <c r="BO43" s="118"/>
      <c r="BP43" s="118"/>
      <c r="BQ43" s="118"/>
      <c r="BR43" s="118"/>
      <c r="BS43" s="118"/>
      <c r="BT43" s="118"/>
    </row>
    <row r="44" spans="1:72">
      <c r="A44" s="35">
        <v>1953</v>
      </c>
      <c r="B44" s="36">
        <v>30.348238243344849</v>
      </c>
      <c r="C44" s="36">
        <v>24.205210389362104</v>
      </c>
      <c r="D44" s="36">
        <v>36.583750609992215</v>
      </c>
      <c r="E44" s="36">
        <v>2.8044734316176059</v>
      </c>
      <c r="F44" s="36">
        <v>6.0583273256832229</v>
      </c>
      <c r="G44" s="36"/>
      <c r="H44" s="35">
        <v>1953</v>
      </c>
      <c r="I44" s="36">
        <v>17.176215385919299</v>
      </c>
      <c r="J44" s="36">
        <v>11.283805946043843</v>
      </c>
      <c r="K44" s="36">
        <v>62.546090176459359</v>
      </c>
      <c r="L44" s="36">
        <v>2.8402621025204855</v>
      </c>
      <c r="M44" s="36">
        <v>6.1536263890570169</v>
      </c>
      <c r="N44" s="36"/>
      <c r="O44" s="35">
        <v>1953</v>
      </c>
      <c r="P44" s="36">
        <v>88.419659808558293</v>
      </c>
      <c r="Q44" s="36">
        <v>8.2907517926053185</v>
      </c>
      <c r="R44" s="36">
        <v>1.1627547191307062</v>
      </c>
      <c r="S44" s="36">
        <v>0.67593464711267814</v>
      </c>
      <c r="T44" s="36">
        <v>1.4508990325929729</v>
      </c>
      <c r="U44" s="36"/>
      <c r="V44" s="35">
        <v>1953</v>
      </c>
      <c r="W44" s="36">
        <v>71.401263929034059</v>
      </c>
      <c r="X44" s="36">
        <v>20.383015807266403</v>
      </c>
      <c r="Y44" s="36">
        <v>4.087780784642657</v>
      </c>
      <c r="Z44" s="36">
        <v>1.3669732723032235</v>
      </c>
      <c r="AA44" s="36">
        <v>2.7609662067536713</v>
      </c>
      <c r="AB44" s="36"/>
      <c r="AC44" s="118"/>
      <c r="AD44" s="118"/>
      <c r="AE44" s="118"/>
      <c r="AF44" s="118"/>
      <c r="AG44" s="118"/>
      <c r="AH44" s="118"/>
      <c r="AI44" s="118"/>
      <c r="AJ44" s="118"/>
      <c r="AK44" s="118"/>
      <c r="AL44" s="118"/>
      <c r="AM44" s="118"/>
      <c r="AN44" s="118"/>
      <c r="AO44" s="118"/>
      <c r="AP44" s="118"/>
      <c r="AQ44" s="118"/>
      <c r="AR44" s="118"/>
      <c r="AS44" s="118"/>
      <c r="AT44" s="118"/>
      <c r="AU44" s="118"/>
      <c r="AV44" s="118"/>
      <c r="AW44" s="118"/>
      <c r="AX44" s="118"/>
      <c r="AY44" s="118"/>
      <c r="AZ44" s="118"/>
      <c r="BA44" s="118"/>
      <c r="BB44" s="118"/>
      <c r="BC44" s="118"/>
      <c r="BD44" s="118"/>
      <c r="BE44" s="118"/>
      <c r="BF44" s="118"/>
      <c r="BG44" s="118"/>
      <c r="BH44" s="118"/>
      <c r="BI44" s="118"/>
      <c r="BJ44" s="118"/>
      <c r="BK44" s="118"/>
      <c r="BL44" s="118"/>
      <c r="BM44" s="118"/>
      <c r="BN44" s="118"/>
      <c r="BO44" s="118"/>
      <c r="BP44" s="118"/>
      <c r="BQ44" s="118"/>
      <c r="BR44" s="118"/>
      <c r="BS44" s="118"/>
      <c r="BT44" s="118"/>
    </row>
    <row r="45" spans="1:72">
      <c r="A45" s="35">
        <v>1954</v>
      </c>
      <c r="B45" s="36">
        <v>29.600110760335287</v>
      </c>
      <c r="C45" s="36">
        <v>22.672733523347265</v>
      </c>
      <c r="D45" s="36">
        <v>38.668678747570326</v>
      </c>
      <c r="E45" s="36">
        <v>3.0637337197076646</v>
      </c>
      <c r="F45" s="36">
        <v>5.9947432490394634</v>
      </c>
      <c r="G45" s="36"/>
      <c r="H45" s="35">
        <v>1954</v>
      </c>
      <c r="I45" s="36">
        <v>18.213350398184811</v>
      </c>
      <c r="J45" s="36">
        <v>11.478492587161746</v>
      </c>
      <c r="K45" s="36">
        <v>60.976790667944897</v>
      </c>
      <c r="L45" s="36">
        <v>2.993894027298861</v>
      </c>
      <c r="M45" s="36">
        <v>6.337472319409696</v>
      </c>
      <c r="N45" s="36"/>
      <c r="O45" s="35">
        <v>1954</v>
      </c>
      <c r="P45" s="36">
        <v>84.532521789684523</v>
      </c>
      <c r="Q45" s="36">
        <v>11.362052201367549</v>
      </c>
      <c r="R45" s="36">
        <v>1.1154605931349755</v>
      </c>
      <c r="S45" s="36">
        <v>0.83018258843852655</v>
      </c>
      <c r="T45" s="36">
        <v>2.1597828273743485</v>
      </c>
      <c r="U45" s="36"/>
      <c r="V45" s="35">
        <v>1954</v>
      </c>
      <c r="W45" s="36">
        <v>72.689729358705065</v>
      </c>
      <c r="X45" s="36">
        <v>19.165718783024992</v>
      </c>
      <c r="Y45" s="36">
        <v>4.1495127039407578</v>
      </c>
      <c r="Z45" s="36">
        <v>0.98981783507612442</v>
      </c>
      <c r="AA45" s="36">
        <v>3.0052213192530641</v>
      </c>
      <c r="AB45" s="36"/>
      <c r="AC45" s="118"/>
      <c r="AD45" s="118"/>
      <c r="AE45" s="118"/>
      <c r="AF45" s="118"/>
      <c r="AG45" s="118"/>
      <c r="AH45" s="118"/>
      <c r="AI45" s="118"/>
      <c r="AJ45" s="118"/>
      <c r="AK45" s="118"/>
      <c r="AL45" s="118"/>
      <c r="AM45" s="118"/>
      <c r="AN45" s="118"/>
      <c r="AO45" s="118"/>
      <c r="AP45" s="118"/>
      <c r="AQ45" s="118"/>
      <c r="AR45" s="118"/>
      <c r="AS45" s="118"/>
      <c r="AT45" s="118"/>
      <c r="AU45" s="118"/>
      <c r="AV45" s="118"/>
      <c r="AW45" s="118"/>
      <c r="AX45" s="118"/>
      <c r="AY45" s="118"/>
      <c r="AZ45" s="118"/>
      <c r="BA45" s="118"/>
      <c r="BB45" s="118"/>
      <c r="BC45" s="118"/>
      <c r="BD45" s="118"/>
      <c r="BE45" s="118"/>
      <c r="BF45" s="118"/>
      <c r="BG45" s="118"/>
      <c r="BH45" s="118"/>
      <c r="BI45" s="118"/>
      <c r="BJ45" s="118"/>
      <c r="BK45" s="118"/>
      <c r="BL45" s="118"/>
      <c r="BM45" s="118"/>
      <c r="BN45" s="118"/>
      <c r="BO45" s="118"/>
      <c r="BP45" s="118"/>
      <c r="BQ45" s="118"/>
      <c r="BR45" s="118"/>
      <c r="BS45" s="118"/>
      <c r="BT45" s="118"/>
    </row>
    <row r="46" spans="1:72">
      <c r="A46" s="35">
        <v>1955</v>
      </c>
      <c r="B46" s="36">
        <v>28.967508238975849</v>
      </c>
      <c r="C46" s="36">
        <v>19.866090124836482</v>
      </c>
      <c r="D46" s="36">
        <v>43.6248827838658</v>
      </c>
      <c r="E46" s="36">
        <v>2.8773479033972635</v>
      </c>
      <c r="F46" s="36">
        <v>4.6641709489246042</v>
      </c>
      <c r="G46" s="36"/>
      <c r="H46" s="35">
        <v>1955</v>
      </c>
      <c r="I46" s="36">
        <v>17.06115552096044</v>
      </c>
      <c r="J46" s="36">
        <v>9.251140687199868</v>
      </c>
      <c r="K46" s="36">
        <v>67.053525848961726</v>
      </c>
      <c r="L46" s="36">
        <v>2.682750070822888</v>
      </c>
      <c r="M46" s="36">
        <v>3.9514278720550871</v>
      </c>
      <c r="N46" s="36"/>
      <c r="O46" s="35">
        <v>1955</v>
      </c>
      <c r="P46" s="36">
        <v>83.072443004377632</v>
      </c>
      <c r="Q46" s="36">
        <v>12.251987345367988</v>
      </c>
      <c r="R46" s="36">
        <v>1.9219331162886548</v>
      </c>
      <c r="S46" s="36">
        <v>0.9209736434746929</v>
      </c>
      <c r="T46" s="36">
        <v>1.8326628904910864</v>
      </c>
      <c r="U46" s="36"/>
      <c r="V46" s="35">
        <v>1955</v>
      </c>
      <c r="W46" s="36">
        <v>75.388712236933486</v>
      </c>
      <c r="X46" s="36">
        <v>17.975872076891434</v>
      </c>
      <c r="Y46" s="36">
        <v>3.2400359137120982</v>
      </c>
      <c r="Z46" s="36">
        <v>0.88735339853328987</v>
      </c>
      <c r="AA46" s="36">
        <v>2.5080263739296575</v>
      </c>
      <c r="AB46" s="36"/>
      <c r="AC46" s="118"/>
      <c r="AD46" s="118"/>
      <c r="AE46" s="118"/>
      <c r="AF46" s="118"/>
      <c r="AG46" s="118"/>
      <c r="AH46" s="118"/>
      <c r="AI46" s="118"/>
      <c r="AJ46" s="118"/>
      <c r="AK46" s="118"/>
      <c r="AL46" s="118"/>
      <c r="AM46" s="118"/>
      <c r="AN46" s="118"/>
      <c r="AO46" s="118"/>
      <c r="AP46" s="118"/>
      <c r="AQ46" s="118"/>
      <c r="AR46" s="118"/>
      <c r="AS46" s="118"/>
      <c r="AT46" s="118"/>
      <c r="AU46" s="118"/>
      <c r="AV46" s="118"/>
      <c r="AW46" s="118"/>
      <c r="AX46" s="118"/>
      <c r="AY46" s="118"/>
      <c r="AZ46" s="118"/>
      <c r="BA46" s="118"/>
      <c r="BB46" s="118"/>
      <c r="BC46" s="118"/>
      <c r="BD46" s="118"/>
      <c r="BE46" s="118"/>
      <c r="BF46" s="118"/>
      <c r="BG46" s="118"/>
      <c r="BH46" s="118"/>
      <c r="BI46" s="118"/>
      <c r="BJ46" s="118"/>
      <c r="BK46" s="118"/>
      <c r="BL46" s="118"/>
      <c r="BM46" s="118"/>
      <c r="BN46" s="118"/>
      <c r="BO46" s="118"/>
      <c r="BP46" s="118"/>
      <c r="BQ46" s="118"/>
      <c r="BR46" s="118"/>
      <c r="BS46" s="118"/>
      <c r="BT46" s="118"/>
    </row>
    <row r="47" spans="1:72">
      <c r="A47" s="35">
        <v>1956</v>
      </c>
      <c r="B47" s="36">
        <v>29.599455901228371</v>
      </c>
      <c r="C47" s="36">
        <v>17.946895004879096</v>
      </c>
      <c r="D47" s="36">
        <v>44.842949882648753</v>
      </c>
      <c r="E47" s="36">
        <v>3.0107356168452628</v>
      </c>
      <c r="F47" s="36">
        <v>4.5999635943985027</v>
      </c>
      <c r="G47" s="36"/>
      <c r="H47" s="35">
        <v>1956</v>
      </c>
      <c r="I47" s="36">
        <v>17.708559520689523</v>
      </c>
      <c r="J47" s="36">
        <v>6.7188179360753253</v>
      </c>
      <c r="K47" s="36">
        <v>68.700107164995217</v>
      </c>
      <c r="L47" s="36">
        <v>2.8840349074153639</v>
      </c>
      <c r="M47" s="36">
        <v>3.988480470824586</v>
      </c>
      <c r="N47" s="36"/>
      <c r="O47" s="35">
        <v>1956</v>
      </c>
      <c r="P47" s="36">
        <v>84.011204480375014</v>
      </c>
      <c r="Q47" s="36">
        <v>11.856795201073064</v>
      </c>
      <c r="R47" s="36">
        <v>1.4329129657175679</v>
      </c>
      <c r="S47" s="36">
        <v>0.59740734149110286</v>
      </c>
      <c r="T47" s="36">
        <v>2.1016800113432668</v>
      </c>
      <c r="U47" s="36"/>
      <c r="V47" s="35">
        <v>1956</v>
      </c>
      <c r="W47" s="36">
        <v>72.55435612612709</v>
      </c>
      <c r="X47" s="36">
        <v>20.40211160405698</v>
      </c>
      <c r="Y47" s="36">
        <v>3.4427755120215329</v>
      </c>
      <c r="Z47" s="36">
        <v>1.2018813541245057</v>
      </c>
      <c r="AA47" s="36">
        <v>2.3988754036698889</v>
      </c>
      <c r="AB47" s="36"/>
      <c r="AC47" s="118"/>
      <c r="AD47" s="118"/>
      <c r="AE47" s="118"/>
      <c r="AF47" s="118"/>
      <c r="AG47" s="118"/>
      <c r="AH47" s="118"/>
      <c r="AI47" s="118"/>
      <c r="AJ47" s="118"/>
      <c r="AK47" s="118"/>
      <c r="AL47" s="118"/>
      <c r="AM47" s="118"/>
      <c r="AN47" s="118"/>
      <c r="AO47" s="118"/>
      <c r="AP47" s="118"/>
      <c r="AQ47" s="118"/>
      <c r="AR47" s="118"/>
      <c r="AS47" s="118"/>
      <c r="AT47" s="118"/>
      <c r="AU47" s="118"/>
      <c r="AV47" s="118"/>
      <c r="AW47" s="118"/>
      <c r="AX47" s="118"/>
      <c r="AY47" s="118"/>
      <c r="AZ47" s="118"/>
      <c r="BA47" s="118"/>
      <c r="BB47" s="118"/>
      <c r="BC47" s="118"/>
      <c r="BD47" s="118"/>
      <c r="BE47" s="118"/>
      <c r="BF47" s="118"/>
      <c r="BG47" s="118"/>
      <c r="BH47" s="118"/>
      <c r="BI47" s="118"/>
      <c r="BJ47" s="118"/>
      <c r="BK47" s="118"/>
      <c r="BL47" s="118"/>
      <c r="BM47" s="118"/>
      <c r="BN47" s="118"/>
      <c r="BO47" s="118"/>
      <c r="BP47" s="118"/>
      <c r="BQ47" s="118"/>
      <c r="BR47" s="118"/>
      <c r="BS47" s="118"/>
      <c r="BT47" s="118"/>
    </row>
    <row r="48" spans="1:72">
      <c r="A48" s="35">
        <v>1957</v>
      </c>
      <c r="B48" s="36">
        <v>28.937343827091027</v>
      </c>
      <c r="C48" s="36">
        <v>19.551613584403462</v>
      </c>
      <c r="D48" s="36">
        <v>43.914345095375189</v>
      </c>
      <c r="E48" s="36">
        <v>3.3299130401232255</v>
      </c>
      <c r="F48" s="36">
        <v>4.2667844530070855</v>
      </c>
      <c r="G48" s="36"/>
      <c r="H48" s="35">
        <v>1957</v>
      </c>
      <c r="I48" s="36">
        <v>17.619455497338244</v>
      </c>
      <c r="J48" s="36">
        <v>7.3391151107627763</v>
      </c>
      <c r="K48" s="36">
        <v>67.331260224108945</v>
      </c>
      <c r="L48" s="36">
        <v>3.275742399861219</v>
      </c>
      <c r="M48" s="36">
        <v>4.4344267679288141</v>
      </c>
      <c r="N48" s="36"/>
      <c r="O48" s="35">
        <v>1957</v>
      </c>
      <c r="P48" s="36">
        <v>88.792455441642133</v>
      </c>
      <c r="Q48" s="36">
        <v>8.2263875371227062</v>
      </c>
      <c r="R48" s="36">
        <v>1.2451111569849393</v>
      </c>
      <c r="S48" s="36">
        <v>0.85114089315313501</v>
      </c>
      <c r="T48" s="36">
        <v>0.88490497109704558</v>
      </c>
      <c r="U48" s="36"/>
      <c r="V48" s="35">
        <v>1957</v>
      </c>
      <c r="W48" s="36">
        <v>70.042170868077676</v>
      </c>
      <c r="X48" s="36">
        <v>20.748286068340189</v>
      </c>
      <c r="Y48" s="36">
        <v>5.0623299829887642</v>
      </c>
      <c r="Z48" s="36">
        <v>1.925437026227599</v>
      </c>
      <c r="AA48" s="36">
        <v>2.2217760543657556</v>
      </c>
      <c r="AB48" s="36"/>
      <c r="AC48" s="118"/>
      <c r="AD48" s="118"/>
      <c r="AE48" s="118"/>
      <c r="AF48" s="118"/>
      <c r="AG48" s="118"/>
      <c r="AH48" s="118"/>
      <c r="AI48" s="118"/>
      <c r="AJ48" s="118"/>
      <c r="AK48" s="118"/>
      <c r="AL48" s="118"/>
      <c r="AM48" s="118"/>
      <c r="AN48" s="118"/>
      <c r="AO48" s="118"/>
      <c r="AP48" s="118"/>
      <c r="AQ48" s="118"/>
      <c r="AR48" s="118"/>
      <c r="AS48" s="118"/>
      <c r="AT48" s="118"/>
      <c r="AU48" s="118"/>
      <c r="AV48" s="118"/>
      <c r="AW48" s="118"/>
      <c r="AX48" s="118"/>
      <c r="AY48" s="118"/>
      <c r="AZ48" s="118"/>
      <c r="BA48" s="118"/>
      <c r="BB48" s="118"/>
      <c r="BC48" s="118"/>
      <c r="BD48" s="118"/>
      <c r="BE48" s="118"/>
      <c r="BF48" s="118"/>
      <c r="BG48" s="118"/>
      <c r="BH48" s="118"/>
      <c r="BI48" s="118"/>
      <c r="BJ48" s="118"/>
      <c r="BK48" s="118"/>
      <c r="BL48" s="118"/>
      <c r="BM48" s="118"/>
      <c r="BN48" s="118"/>
      <c r="BO48" s="118"/>
      <c r="BP48" s="118"/>
      <c r="BQ48" s="118"/>
      <c r="BR48" s="118"/>
      <c r="BS48" s="118"/>
      <c r="BT48" s="118"/>
    </row>
    <row r="49" spans="1:72">
      <c r="A49" s="35">
        <v>1958</v>
      </c>
      <c r="B49" s="36">
        <v>29.99850892658154</v>
      </c>
      <c r="C49" s="36">
        <v>18.944306226048575</v>
      </c>
      <c r="D49" s="36">
        <v>42.892436598202494</v>
      </c>
      <c r="E49" s="36">
        <v>3.6747941906614794</v>
      </c>
      <c r="F49" s="36">
        <v>4.4899540585059041</v>
      </c>
      <c r="G49" s="36"/>
      <c r="H49" s="35">
        <v>1958</v>
      </c>
      <c r="I49" s="36">
        <v>18.106622344363078</v>
      </c>
      <c r="J49" s="36">
        <v>7.4875103920201767</v>
      </c>
      <c r="K49" s="36">
        <v>66.144222867947292</v>
      </c>
      <c r="L49" s="36">
        <v>3.6785502359296967</v>
      </c>
      <c r="M49" s="36">
        <v>4.5830941597397441</v>
      </c>
      <c r="N49" s="36"/>
      <c r="O49" s="35">
        <v>1958</v>
      </c>
      <c r="P49" s="36">
        <v>89.252960051674151</v>
      </c>
      <c r="Q49" s="36">
        <v>8.1454715139534635</v>
      </c>
      <c r="R49" s="36">
        <v>0.86510407258751887</v>
      </c>
      <c r="S49" s="36">
        <v>0.93597482189446923</v>
      </c>
      <c r="T49" s="36">
        <v>0.80048953989035965</v>
      </c>
      <c r="U49" s="36"/>
      <c r="V49" s="35">
        <v>1958</v>
      </c>
      <c r="W49" s="36">
        <v>70.847229573194639</v>
      </c>
      <c r="X49" s="36">
        <v>19.825376763413104</v>
      </c>
      <c r="Y49" s="36">
        <v>5.1522509076195826</v>
      </c>
      <c r="Z49" s="36">
        <v>2.0241469938935004</v>
      </c>
      <c r="AA49" s="36">
        <v>2.1509957618791651</v>
      </c>
      <c r="AB49" s="36"/>
      <c r="AC49" s="118"/>
      <c r="AD49" s="118"/>
      <c r="AE49" s="118"/>
      <c r="AF49" s="118"/>
      <c r="AG49" s="118"/>
      <c r="AH49" s="118"/>
      <c r="AI49" s="118"/>
      <c r="AJ49" s="118"/>
      <c r="AK49" s="118"/>
      <c r="AL49" s="118"/>
      <c r="AM49" s="118"/>
      <c r="AN49" s="118"/>
      <c r="AO49" s="118"/>
      <c r="AP49" s="118"/>
      <c r="AQ49" s="118"/>
      <c r="AR49" s="118"/>
      <c r="AS49" s="118"/>
      <c r="AT49" s="118"/>
      <c r="AU49" s="118"/>
      <c r="AV49" s="118"/>
      <c r="AW49" s="118"/>
      <c r="AX49" s="118"/>
      <c r="AY49" s="118"/>
      <c r="AZ49" s="118"/>
      <c r="BA49" s="118"/>
      <c r="BB49" s="118"/>
      <c r="BC49" s="118"/>
      <c r="BD49" s="118"/>
      <c r="BE49" s="118"/>
      <c r="BF49" s="118"/>
      <c r="BG49" s="118"/>
      <c r="BH49" s="118"/>
      <c r="BI49" s="118"/>
      <c r="BJ49" s="118"/>
      <c r="BK49" s="118"/>
      <c r="BL49" s="118"/>
      <c r="BM49" s="118"/>
      <c r="BN49" s="118"/>
      <c r="BO49" s="118"/>
      <c r="BP49" s="118"/>
      <c r="BQ49" s="118"/>
      <c r="BR49" s="118"/>
      <c r="BS49" s="118"/>
      <c r="BT49" s="118"/>
    </row>
    <row r="50" spans="1:72">
      <c r="A50" s="35">
        <v>1959</v>
      </c>
      <c r="B50" s="36">
        <v>29.164154578789908</v>
      </c>
      <c r="C50" s="36">
        <v>20.074898421896666</v>
      </c>
      <c r="D50" s="36">
        <v>42.880006539684253</v>
      </c>
      <c r="E50" s="36">
        <v>3.9187040854218549</v>
      </c>
      <c r="F50" s="36">
        <v>3.9622363742073246</v>
      </c>
      <c r="G50" s="36"/>
      <c r="H50" s="35">
        <v>1959</v>
      </c>
      <c r="I50" s="36">
        <v>17.834231431930842</v>
      </c>
      <c r="J50" s="36">
        <v>8.6296711117632583</v>
      </c>
      <c r="K50" s="36">
        <v>65.933351815578433</v>
      </c>
      <c r="L50" s="36">
        <v>3.7796764239997191</v>
      </c>
      <c r="M50" s="36">
        <v>3.8230692167277418</v>
      </c>
      <c r="N50" s="36"/>
      <c r="O50" s="35">
        <v>1959</v>
      </c>
      <c r="P50" s="36">
        <v>89.527326297291481</v>
      </c>
      <c r="Q50" s="36">
        <v>7.421625774892445</v>
      </c>
      <c r="R50" s="36">
        <v>1.3171185256375806</v>
      </c>
      <c r="S50" s="36">
        <v>1.020659138294651</v>
      </c>
      <c r="T50" s="36">
        <v>0.7132702638838222</v>
      </c>
      <c r="U50" s="36"/>
      <c r="V50" s="35">
        <v>1959</v>
      </c>
      <c r="W50" s="36">
        <v>69.374067376310492</v>
      </c>
      <c r="X50" s="36">
        <v>20.610913495246582</v>
      </c>
      <c r="Y50" s="36">
        <v>5.741685695034394</v>
      </c>
      <c r="Z50" s="36">
        <v>2.2214217316542766</v>
      </c>
      <c r="AA50" s="36">
        <v>2.051911701754241</v>
      </c>
      <c r="AB50" s="36"/>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row>
    <row r="51" spans="1:72">
      <c r="A51" s="35">
        <v>1960</v>
      </c>
      <c r="B51" s="36">
        <v>30.568818610212915</v>
      </c>
      <c r="C51" s="36">
        <v>17.12356070281961</v>
      </c>
      <c r="D51" s="36">
        <v>43.259261188449855</v>
      </c>
      <c r="E51" s="36">
        <v>4.239668039368194</v>
      </c>
      <c r="F51" s="36">
        <v>4.8086914591494265</v>
      </c>
      <c r="G51" s="36"/>
      <c r="H51" s="35">
        <v>1960</v>
      </c>
      <c r="I51" s="36">
        <v>18.145050052143429</v>
      </c>
      <c r="J51" s="36">
        <v>5.4269770090640952</v>
      </c>
      <c r="K51" s="36">
        <v>68.385919016702658</v>
      </c>
      <c r="L51" s="36">
        <v>4.2152570630477291</v>
      </c>
      <c r="M51" s="36">
        <v>3.8267968590420693</v>
      </c>
      <c r="N51" s="36"/>
      <c r="O51" s="35">
        <v>1960</v>
      </c>
      <c r="P51" s="36">
        <v>90.28434403363778</v>
      </c>
      <c r="Q51" s="36">
        <v>6.7717835772985477</v>
      </c>
      <c r="R51" s="36">
        <v>1.2416465659935281</v>
      </c>
      <c r="S51" s="36">
        <v>1.0988856514543281</v>
      </c>
      <c r="T51" s="36">
        <v>0.60334017161582698</v>
      </c>
      <c r="U51" s="36"/>
      <c r="V51" s="35">
        <v>1960</v>
      </c>
      <c r="W51" s="36">
        <v>70.283903482043669</v>
      </c>
      <c r="X51" s="36">
        <v>19.436262972203103</v>
      </c>
      <c r="Y51" s="36">
        <v>5.781122040772483</v>
      </c>
      <c r="Z51" s="36">
        <v>2.4391690703945845</v>
      </c>
      <c r="AA51" s="36">
        <v>2.059542434586159</v>
      </c>
      <c r="AB51" s="36"/>
      <c r="AC51" s="118"/>
      <c r="AD51" s="118"/>
      <c r="AE51" s="118"/>
      <c r="AF51" s="118"/>
      <c r="AG51" s="118"/>
      <c r="AH51" s="118"/>
      <c r="AI51" s="118"/>
      <c r="AJ51" s="118"/>
      <c r="AK51" s="118"/>
      <c r="AL51" s="118"/>
      <c r="AM51" s="118"/>
      <c r="AN51" s="118"/>
      <c r="AO51" s="118"/>
      <c r="AP51" s="118"/>
      <c r="AQ51" s="118"/>
      <c r="AR51" s="118"/>
      <c r="AS51" s="118"/>
      <c r="AT51" s="118"/>
      <c r="AU51" s="118"/>
      <c r="AV51" s="118"/>
      <c r="AW51" s="118"/>
      <c r="AX51" s="118"/>
      <c r="AY51" s="118"/>
      <c r="AZ51" s="118"/>
      <c r="BA51" s="118"/>
      <c r="BB51" s="118"/>
      <c r="BC51" s="118"/>
      <c r="BD51" s="118"/>
      <c r="BE51" s="118"/>
      <c r="BF51" s="118"/>
      <c r="BG51" s="118"/>
      <c r="BH51" s="118"/>
      <c r="BI51" s="118"/>
      <c r="BJ51" s="118"/>
      <c r="BK51" s="118"/>
      <c r="BL51" s="118"/>
      <c r="BM51" s="118"/>
      <c r="BN51" s="118"/>
      <c r="BO51" s="118"/>
      <c r="BP51" s="118"/>
      <c r="BQ51" s="118"/>
      <c r="BR51" s="118"/>
      <c r="BS51" s="118"/>
      <c r="BT51" s="118"/>
    </row>
    <row r="52" spans="1:72">
      <c r="A52" s="35">
        <v>1961</v>
      </c>
      <c r="B52" s="36">
        <v>30.043397423272232</v>
      </c>
      <c r="C52" s="36">
        <v>18.864700872998078</v>
      </c>
      <c r="D52" s="36">
        <v>42.953272136708229</v>
      </c>
      <c r="E52" s="36">
        <v>4.3046637977969215</v>
      </c>
      <c r="F52" s="36">
        <v>3.833965769224541</v>
      </c>
      <c r="G52" s="36"/>
      <c r="H52" s="35">
        <v>1961</v>
      </c>
      <c r="I52" s="36">
        <v>17.00891343046041</v>
      </c>
      <c r="J52" s="36">
        <v>7.7789806709800313</v>
      </c>
      <c r="K52" s="36">
        <v>67.522730463187514</v>
      </c>
      <c r="L52" s="36">
        <v>4.3188786933390775</v>
      </c>
      <c r="M52" s="36">
        <v>3.3704967420329894</v>
      </c>
      <c r="N52" s="36"/>
      <c r="O52" s="35">
        <v>1961</v>
      </c>
      <c r="P52" s="36">
        <v>88.521266786495318</v>
      </c>
      <c r="Q52" s="36">
        <v>7.6072617483575069</v>
      </c>
      <c r="R52" s="36">
        <v>1.6790808520368787</v>
      </c>
      <c r="S52" s="36">
        <v>1.3732909873104306</v>
      </c>
      <c r="T52" s="36">
        <v>0.81909962579989792</v>
      </c>
      <c r="U52" s="36"/>
      <c r="V52" s="35">
        <v>1961</v>
      </c>
      <c r="W52" s="36">
        <v>73.555331144750653</v>
      </c>
      <c r="X52" s="36">
        <v>17.684699344509472</v>
      </c>
      <c r="Y52" s="36">
        <v>4.4783296943481385</v>
      </c>
      <c r="Z52" s="36">
        <v>2.4889923974712351</v>
      </c>
      <c r="AA52" s="36">
        <v>1.7926474189204937</v>
      </c>
      <c r="AB52" s="36"/>
      <c r="AC52" s="118"/>
      <c r="AD52" s="118"/>
      <c r="AE52" s="118"/>
      <c r="AF52" s="118"/>
      <c r="AG52" s="118"/>
      <c r="AH52" s="118"/>
      <c r="AI52" s="118"/>
      <c r="AJ52" s="118"/>
      <c r="AK52" s="118"/>
      <c r="AL52" s="118"/>
      <c r="AM52" s="118"/>
      <c r="AN52" s="118"/>
      <c r="AO52" s="118"/>
      <c r="AP52" s="118"/>
      <c r="AQ52" s="118"/>
      <c r="AR52" s="118"/>
      <c r="AS52" s="118"/>
      <c r="AT52" s="118"/>
      <c r="AU52" s="118"/>
      <c r="AV52" s="118"/>
      <c r="AW52" s="118"/>
      <c r="AX52" s="118"/>
      <c r="AY52" s="118"/>
      <c r="AZ52" s="118"/>
      <c r="BA52" s="118"/>
      <c r="BB52" s="118"/>
      <c r="BC52" s="118"/>
      <c r="BD52" s="118"/>
      <c r="BE52" s="118"/>
      <c r="BF52" s="118"/>
      <c r="BG52" s="118"/>
      <c r="BH52" s="118"/>
      <c r="BI52" s="118"/>
      <c r="BJ52" s="118"/>
      <c r="BK52" s="118"/>
      <c r="BL52" s="118"/>
      <c r="BM52" s="118"/>
      <c r="BN52" s="118"/>
      <c r="BO52" s="118"/>
      <c r="BP52" s="118"/>
      <c r="BQ52" s="118"/>
      <c r="BR52" s="118"/>
      <c r="BS52" s="118"/>
      <c r="BT52" s="118"/>
    </row>
    <row r="53" spans="1:72">
      <c r="A53" s="35">
        <v>1962</v>
      </c>
      <c r="B53" s="36">
        <v>29.744607738442483</v>
      </c>
      <c r="C53" s="36">
        <v>17.80556057929957</v>
      </c>
      <c r="D53" s="36">
        <v>43.958698789309587</v>
      </c>
      <c r="E53" s="36">
        <v>4.6427091747991502</v>
      </c>
      <c r="F53" s="36">
        <v>3.8484237181492076</v>
      </c>
      <c r="G53" s="36"/>
      <c r="H53" s="35">
        <v>1962</v>
      </c>
      <c r="I53" s="36">
        <v>17.400276709526036</v>
      </c>
      <c r="J53" s="36">
        <v>5.378472556775229</v>
      </c>
      <c r="K53" s="36">
        <v>68.669837267196939</v>
      </c>
      <c r="L53" s="36">
        <v>4.7121152613926016</v>
      </c>
      <c r="M53" s="36">
        <v>3.8392982051091988</v>
      </c>
      <c r="N53" s="36"/>
      <c r="O53" s="35">
        <v>1962</v>
      </c>
      <c r="P53" s="36">
        <v>88.946355024066619</v>
      </c>
      <c r="Q53" s="36">
        <v>7.2930851978032312</v>
      </c>
      <c r="R53" s="36">
        <v>1.44778397062686</v>
      </c>
      <c r="S53" s="36">
        <v>1.5590711541830007</v>
      </c>
      <c r="T53" s="36">
        <v>0.75370465332031533</v>
      </c>
      <c r="U53" s="36"/>
      <c r="V53" s="35">
        <v>1962</v>
      </c>
      <c r="W53" s="36">
        <v>73.126674853583438</v>
      </c>
      <c r="X53" s="36">
        <v>17.876059016791277</v>
      </c>
      <c r="Y53" s="36">
        <v>4.525451709839297</v>
      </c>
      <c r="Z53" s="36">
        <v>2.7442533227285804</v>
      </c>
      <c r="AA53" s="36">
        <v>1.7275610970574233</v>
      </c>
      <c r="AB53" s="36"/>
      <c r="AC53" s="118"/>
      <c r="AD53" s="118"/>
      <c r="AE53" s="118"/>
      <c r="AF53" s="118"/>
      <c r="AG53" s="118"/>
      <c r="AH53" s="118"/>
      <c r="AI53" s="118"/>
      <c r="AJ53" s="118"/>
      <c r="AK53" s="118"/>
      <c r="AL53" s="118"/>
      <c r="AM53" s="118"/>
      <c r="AN53" s="118"/>
      <c r="AO53" s="118"/>
      <c r="AP53" s="118"/>
      <c r="AQ53" s="118"/>
      <c r="AR53" s="118"/>
      <c r="AS53" s="118"/>
      <c r="AT53" s="118"/>
      <c r="AU53" s="118"/>
      <c r="AV53" s="118"/>
      <c r="AW53" s="118"/>
      <c r="AX53" s="118"/>
      <c r="AY53" s="118"/>
      <c r="AZ53" s="118"/>
      <c r="BA53" s="118"/>
      <c r="BB53" s="118"/>
      <c r="BC53" s="118"/>
      <c r="BD53" s="118"/>
      <c r="BE53" s="118"/>
      <c r="BF53" s="118"/>
      <c r="BG53" s="118"/>
      <c r="BH53" s="118"/>
      <c r="BI53" s="118"/>
      <c r="BJ53" s="118"/>
      <c r="BK53" s="118"/>
      <c r="BL53" s="118"/>
      <c r="BM53" s="118"/>
      <c r="BN53" s="118"/>
      <c r="BO53" s="118"/>
      <c r="BP53" s="118"/>
      <c r="BQ53" s="118"/>
      <c r="BR53" s="118"/>
      <c r="BS53" s="118"/>
      <c r="BT53" s="118"/>
    </row>
    <row r="54" spans="1:72">
      <c r="A54" s="35">
        <v>1963</v>
      </c>
      <c r="B54" s="36">
        <v>29.056850517939161</v>
      </c>
      <c r="C54" s="36">
        <v>17.444297774679146</v>
      </c>
      <c r="D54" s="36">
        <v>44.773461310754577</v>
      </c>
      <c r="E54" s="36">
        <v>4.991660114030176</v>
      </c>
      <c r="F54" s="36">
        <v>3.7337302825969387</v>
      </c>
      <c r="G54" s="36"/>
      <c r="H54" s="35">
        <v>1963</v>
      </c>
      <c r="I54" s="36">
        <v>16.630211881578468</v>
      </c>
      <c r="J54" s="36">
        <v>4.9299564633925055</v>
      </c>
      <c r="K54" s="36">
        <v>69.858140252463286</v>
      </c>
      <c r="L54" s="36">
        <v>4.9352915919760116</v>
      </c>
      <c r="M54" s="36">
        <v>3.6463998105897355</v>
      </c>
      <c r="N54" s="36"/>
      <c r="O54" s="35">
        <v>1963</v>
      </c>
      <c r="P54" s="36">
        <v>88.120906197567848</v>
      </c>
      <c r="Q54" s="36">
        <v>7.3933986979546891</v>
      </c>
      <c r="R54" s="36">
        <v>1.7742263712018447</v>
      </c>
      <c r="S54" s="36">
        <v>2.0026571880374968</v>
      </c>
      <c r="T54" s="36">
        <v>0.7088115452380781</v>
      </c>
      <c r="U54" s="36"/>
      <c r="V54" s="35">
        <v>1963</v>
      </c>
      <c r="W54" s="36">
        <v>73.614529548521347</v>
      </c>
      <c r="X54" s="36">
        <v>17.145401055585587</v>
      </c>
      <c r="Y54" s="36">
        <v>4.3964800288876908</v>
      </c>
      <c r="Z54" s="36">
        <v>3.1978917344916495</v>
      </c>
      <c r="AA54" s="36">
        <v>1.6456976325136945</v>
      </c>
      <c r="AB54" s="36"/>
      <c r="AC54" s="118"/>
      <c r="AD54" s="118"/>
      <c r="AE54" s="118"/>
      <c r="AF54" s="118"/>
      <c r="AG54" s="118"/>
      <c r="AH54" s="118"/>
      <c r="AI54" s="118"/>
      <c r="AJ54" s="118"/>
      <c r="AK54" s="118"/>
      <c r="AL54" s="118"/>
      <c r="AM54" s="118"/>
      <c r="AN54" s="118"/>
      <c r="AO54" s="118"/>
      <c r="AP54" s="118"/>
      <c r="AQ54" s="118"/>
      <c r="AR54" s="118"/>
      <c r="AS54" s="118"/>
      <c r="AT54" s="118"/>
      <c r="AU54" s="118"/>
      <c r="AV54" s="118"/>
      <c r="AW54" s="118"/>
      <c r="AX54" s="118"/>
      <c r="AY54" s="118"/>
      <c r="AZ54" s="118"/>
      <c r="BA54" s="118"/>
      <c r="BB54" s="118"/>
      <c r="BC54" s="118"/>
      <c r="BD54" s="118"/>
      <c r="BE54" s="118"/>
      <c r="BF54" s="118"/>
      <c r="BG54" s="118"/>
      <c r="BH54" s="118"/>
      <c r="BI54" s="118"/>
      <c r="BJ54" s="118"/>
      <c r="BK54" s="118"/>
      <c r="BL54" s="118"/>
      <c r="BM54" s="118"/>
      <c r="BN54" s="118"/>
      <c r="BO54" s="118"/>
      <c r="BP54" s="118"/>
      <c r="BQ54" s="118"/>
      <c r="BR54" s="118"/>
      <c r="BS54" s="118"/>
      <c r="BT54" s="118"/>
    </row>
    <row r="55" spans="1:72">
      <c r="A55" s="35">
        <v>1964</v>
      </c>
      <c r="B55" s="36">
        <v>29.017023338776553</v>
      </c>
      <c r="C55" s="36">
        <v>18.283031028576854</v>
      </c>
      <c r="D55" s="36">
        <v>45.141013379129383</v>
      </c>
      <c r="E55" s="36">
        <v>5.1248644579460407</v>
      </c>
      <c r="F55" s="36">
        <v>2.4340677955711705</v>
      </c>
      <c r="G55" s="36"/>
      <c r="H55" s="35">
        <v>1964</v>
      </c>
      <c r="I55" s="36">
        <v>12.61714679505952</v>
      </c>
      <c r="J55" s="36">
        <v>3.1711067929551917</v>
      </c>
      <c r="K55" s="36">
        <v>78.016750319544471</v>
      </c>
      <c r="L55" s="36">
        <v>4.66634389326794</v>
      </c>
      <c r="M55" s="36">
        <v>1.5286521991728752</v>
      </c>
      <c r="N55" s="36"/>
      <c r="O55" s="35">
        <v>1964</v>
      </c>
      <c r="P55" s="36">
        <v>86.21590277084097</v>
      </c>
      <c r="Q55" s="36">
        <v>8.6059757958652767</v>
      </c>
      <c r="R55" s="36">
        <v>2.4060088240175732</v>
      </c>
      <c r="S55" s="36">
        <v>2.1807782886172462</v>
      </c>
      <c r="T55" s="36">
        <v>0.59133432065893576</v>
      </c>
      <c r="U55" s="36"/>
      <c r="V55" s="35">
        <v>1964</v>
      </c>
      <c r="W55" s="36">
        <v>71.643333921880426</v>
      </c>
      <c r="X55" s="36">
        <v>19.052880715006722</v>
      </c>
      <c r="Y55" s="36">
        <v>4.5065080009747973</v>
      </c>
      <c r="Z55" s="36">
        <v>3.4562132223708728</v>
      </c>
      <c r="AA55" s="36">
        <v>1.3410641397672169</v>
      </c>
      <c r="AB55" s="36"/>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118"/>
      <c r="AY55" s="118"/>
      <c r="AZ55" s="118"/>
      <c r="BA55" s="118"/>
      <c r="BB55" s="118"/>
      <c r="BC55" s="118"/>
      <c r="BD55" s="118"/>
      <c r="BE55" s="118"/>
      <c r="BF55" s="118"/>
      <c r="BG55" s="118"/>
      <c r="BH55" s="118"/>
      <c r="BI55" s="118"/>
      <c r="BJ55" s="118"/>
      <c r="BK55" s="118"/>
      <c r="BL55" s="118"/>
      <c r="BM55" s="118"/>
      <c r="BN55" s="118"/>
      <c r="BO55" s="118"/>
      <c r="BP55" s="118"/>
      <c r="BQ55" s="118"/>
      <c r="BR55" s="118"/>
      <c r="BS55" s="118"/>
      <c r="BT55" s="118"/>
    </row>
    <row r="56" spans="1:72">
      <c r="A56" s="35">
        <v>1965</v>
      </c>
      <c r="B56" s="36">
        <v>29.129392421722205</v>
      </c>
      <c r="C56" s="36">
        <v>19.161718779443579</v>
      </c>
      <c r="D56" s="36">
        <v>44.118295487081298</v>
      </c>
      <c r="E56" s="36">
        <v>5.3645597673785534</v>
      </c>
      <c r="F56" s="36">
        <v>2.2260335443743706</v>
      </c>
      <c r="G56" s="36"/>
      <c r="H56" s="35">
        <v>1965</v>
      </c>
      <c r="I56" s="36">
        <v>13.07470443315783</v>
      </c>
      <c r="J56" s="36">
        <v>5.7248637627544703</v>
      </c>
      <c r="K56" s="36">
        <v>73.978999663108468</v>
      </c>
      <c r="L56" s="36">
        <v>5.2857049177473234</v>
      </c>
      <c r="M56" s="36">
        <v>1.9357272232319431</v>
      </c>
      <c r="N56" s="36"/>
      <c r="O56" s="35">
        <v>1965</v>
      </c>
      <c r="P56" s="36">
        <v>83.944770582258414</v>
      </c>
      <c r="Q56" s="36">
        <v>10.684254430658209</v>
      </c>
      <c r="R56" s="36">
        <v>2.2678151162033493</v>
      </c>
      <c r="S56" s="36">
        <v>2.4562302518910193</v>
      </c>
      <c r="T56" s="36">
        <v>0.64692961898904966</v>
      </c>
      <c r="U56" s="36"/>
      <c r="V56" s="35">
        <v>1965</v>
      </c>
      <c r="W56" s="36">
        <v>72.031347413324625</v>
      </c>
      <c r="X56" s="36">
        <v>19.328544672560859</v>
      </c>
      <c r="Y56" s="36">
        <v>3.9173192780739692</v>
      </c>
      <c r="Z56" s="36">
        <v>3.5675756144911612</v>
      </c>
      <c r="AA56" s="36">
        <v>1.1552130215494196</v>
      </c>
      <c r="AB56" s="36"/>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row>
    <row r="57" spans="1:72">
      <c r="A57" s="35">
        <v>1966</v>
      </c>
      <c r="B57" s="36">
        <v>29.767436043283528</v>
      </c>
      <c r="C57" s="36">
        <v>23.390799193982136</v>
      </c>
      <c r="D57" s="36">
        <v>37.912179909409524</v>
      </c>
      <c r="E57" s="36">
        <v>5.3396640415080006</v>
      </c>
      <c r="F57" s="36">
        <v>3.5907282613921185</v>
      </c>
      <c r="G57" s="36"/>
      <c r="H57" s="35">
        <v>1966</v>
      </c>
      <c r="I57" s="36">
        <v>15.918493356290485</v>
      </c>
      <c r="J57" s="36">
        <v>11.309517250054867</v>
      </c>
      <c r="K57" s="36">
        <v>62.921714889743058</v>
      </c>
      <c r="L57" s="36">
        <v>5.8442981588210996</v>
      </c>
      <c r="M57" s="36">
        <v>4.0050180539625568</v>
      </c>
      <c r="N57" s="36"/>
      <c r="O57" s="35">
        <v>1966</v>
      </c>
      <c r="P57" s="36">
        <v>88.312404682073662</v>
      </c>
      <c r="Q57" s="36">
        <v>7.4104104339182957</v>
      </c>
      <c r="R57" s="36">
        <v>1.3649625895500002</v>
      </c>
      <c r="S57" s="36">
        <v>2.2674948105006054</v>
      </c>
      <c r="T57" s="36">
        <v>0.64472748395745061</v>
      </c>
      <c r="U57" s="36"/>
      <c r="V57" s="35">
        <v>1966</v>
      </c>
      <c r="W57" s="36">
        <v>72.703668723096868</v>
      </c>
      <c r="X57" s="36">
        <v>17.923268291847275</v>
      </c>
      <c r="Y57" s="36">
        <v>4.3166621208174218</v>
      </c>
      <c r="Z57" s="36">
        <v>3.4777486374364543</v>
      </c>
      <c r="AA57" s="36">
        <v>1.5773399517872699</v>
      </c>
      <c r="AB57" s="36"/>
      <c r="AC57" s="118"/>
      <c r="AD57" s="118"/>
      <c r="AE57" s="118"/>
      <c r="AF57" s="118"/>
      <c r="AG57" s="118"/>
      <c r="AH57" s="118"/>
      <c r="AI57" s="118"/>
      <c r="AJ57" s="118"/>
      <c r="AK57" s="118"/>
      <c r="AL57" s="118"/>
      <c r="AM57" s="118"/>
      <c r="AN57" s="118"/>
      <c r="AO57" s="118"/>
      <c r="AP57" s="118"/>
      <c r="AQ57" s="118"/>
      <c r="AR57" s="118"/>
      <c r="AS57" s="118"/>
      <c r="AT57" s="118"/>
      <c r="AU57" s="118"/>
      <c r="AV57" s="118"/>
      <c r="AW57" s="118"/>
      <c r="AX57" s="118"/>
      <c r="AY57" s="118"/>
      <c r="AZ57" s="118"/>
      <c r="BA57" s="118"/>
      <c r="BB57" s="118"/>
      <c r="BC57" s="118"/>
      <c r="BD57" s="118"/>
      <c r="BE57" s="118"/>
      <c r="BF57" s="118"/>
      <c r="BG57" s="118"/>
      <c r="BH57" s="118"/>
      <c r="BI57" s="118"/>
      <c r="BJ57" s="118"/>
      <c r="BK57" s="118"/>
      <c r="BL57" s="118"/>
      <c r="BM57" s="118"/>
      <c r="BN57" s="118"/>
      <c r="BO57" s="118"/>
      <c r="BP57" s="118"/>
      <c r="BQ57" s="118"/>
      <c r="BR57" s="118"/>
      <c r="BS57" s="118"/>
      <c r="BT57" s="118"/>
    </row>
    <row r="58" spans="1:72">
      <c r="A58" s="35">
        <v>1967</v>
      </c>
      <c r="B58" s="36">
        <v>30.360504953856598</v>
      </c>
      <c r="C58" s="36">
        <v>24.668971264545196</v>
      </c>
      <c r="D58" s="36">
        <v>35.664681008673099</v>
      </c>
      <c r="E58" s="36">
        <v>5.7247137257322755</v>
      </c>
      <c r="F58" s="36">
        <v>3.5811290471928143</v>
      </c>
      <c r="G58" s="36"/>
      <c r="H58" s="35">
        <v>1967</v>
      </c>
      <c r="I58" s="36">
        <v>17.801608746778751</v>
      </c>
      <c r="J58" s="36">
        <v>13.606169781580725</v>
      </c>
      <c r="K58" s="36">
        <v>58.009957717230847</v>
      </c>
      <c r="L58" s="36">
        <v>6.4077785283594784</v>
      </c>
      <c r="M58" s="36">
        <v>4.1428982461407591</v>
      </c>
      <c r="N58" s="36"/>
      <c r="O58" s="35">
        <v>1967</v>
      </c>
      <c r="P58" s="36">
        <v>88.15776580997769</v>
      </c>
      <c r="Q58" s="36">
        <v>7.2835015259378331</v>
      </c>
      <c r="R58" s="36">
        <v>1.6835100209812703</v>
      </c>
      <c r="S58" s="36">
        <v>2.2605711569495939</v>
      </c>
      <c r="T58" s="36">
        <v>0.62869177327496328</v>
      </c>
      <c r="U58" s="36"/>
      <c r="V58" s="35">
        <v>1967</v>
      </c>
      <c r="W58" s="36">
        <v>73.339065534191135</v>
      </c>
      <c r="X58" s="36">
        <v>17.366720819977687</v>
      </c>
      <c r="Y58" s="36">
        <v>4.1213761858070876</v>
      </c>
      <c r="Z58" s="36">
        <v>3.743893258968269</v>
      </c>
      <c r="AA58" s="36">
        <v>1.4277228740591892</v>
      </c>
      <c r="AB58" s="36"/>
      <c r="AC58" s="118"/>
      <c r="AD58" s="118"/>
      <c r="AE58" s="118"/>
      <c r="AF58" s="118"/>
      <c r="AG58" s="118"/>
      <c r="AH58" s="118"/>
      <c r="AI58" s="118"/>
      <c r="AJ58" s="118"/>
      <c r="AK58" s="118"/>
      <c r="AL58" s="118"/>
      <c r="AM58" s="118"/>
      <c r="AN58" s="118"/>
      <c r="AO58" s="118"/>
      <c r="AP58" s="118"/>
      <c r="AQ58" s="118"/>
      <c r="AR58" s="118"/>
      <c r="AS58" s="118"/>
      <c r="AT58" s="118"/>
      <c r="AU58" s="118"/>
      <c r="AV58" s="118"/>
      <c r="AW58" s="118"/>
      <c r="AX58" s="118"/>
      <c r="AY58" s="118"/>
      <c r="AZ58" s="118"/>
      <c r="BA58" s="118"/>
      <c r="BB58" s="118"/>
      <c r="BC58" s="118"/>
      <c r="BD58" s="118"/>
      <c r="BE58" s="118"/>
      <c r="BF58" s="118"/>
      <c r="BG58" s="118"/>
      <c r="BH58" s="118"/>
      <c r="BI58" s="118"/>
      <c r="BJ58" s="118"/>
      <c r="BK58" s="118"/>
      <c r="BL58" s="118"/>
      <c r="BM58" s="118"/>
      <c r="BN58" s="118"/>
      <c r="BO58" s="118"/>
      <c r="BP58" s="118"/>
      <c r="BQ58" s="118"/>
      <c r="BR58" s="118"/>
      <c r="BS58" s="118"/>
      <c r="BT58" s="118"/>
    </row>
    <row r="59" spans="1:72">
      <c r="A59" s="35">
        <v>1968</v>
      </c>
      <c r="B59" s="36">
        <v>29.250823453123967</v>
      </c>
      <c r="C59" s="36">
        <v>21.672844100243907</v>
      </c>
      <c r="D59" s="36">
        <v>39.706283297349479</v>
      </c>
      <c r="E59" s="36">
        <v>6.4343558643862977</v>
      </c>
      <c r="F59" s="36">
        <v>2.9349564140919178</v>
      </c>
      <c r="G59" s="36"/>
      <c r="H59" s="35">
        <v>1968</v>
      </c>
      <c r="I59" s="36">
        <v>18.178714821704844</v>
      </c>
      <c r="J59" s="36">
        <v>11.304971469016794</v>
      </c>
      <c r="K59" s="36">
        <v>58.76756174405422</v>
      </c>
      <c r="L59" s="36">
        <v>8.1631183017957927</v>
      </c>
      <c r="M59" s="36">
        <v>3.5856336634283532</v>
      </c>
      <c r="N59" s="36"/>
      <c r="O59" s="35">
        <v>1968</v>
      </c>
      <c r="P59" s="36">
        <v>88.635147655190224</v>
      </c>
      <c r="Q59" s="36">
        <v>7.0183312442489241</v>
      </c>
      <c r="R59" s="36">
        <v>1.3164133177417023</v>
      </c>
      <c r="S59" s="36">
        <v>2.4061787835774822</v>
      </c>
      <c r="T59" s="36">
        <v>0.623928999241674</v>
      </c>
      <c r="U59" s="36"/>
      <c r="V59" s="35">
        <v>1968</v>
      </c>
      <c r="W59" s="36">
        <v>73.650275751513135</v>
      </c>
      <c r="X59" s="36">
        <v>17.222156100102072</v>
      </c>
      <c r="Y59" s="36">
        <v>3.8809366851279745</v>
      </c>
      <c r="Z59" s="36">
        <v>3.9200182023133543</v>
      </c>
      <c r="AA59" s="36">
        <v>1.3277513693630538</v>
      </c>
      <c r="AB59" s="36"/>
      <c r="AC59" s="118"/>
      <c r="AD59" s="118"/>
      <c r="AE59" s="118"/>
      <c r="AF59" s="118"/>
      <c r="AG59" s="118"/>
      <c r="AH59" s="118"/>
      <c r="AI59" s="118"/>
      <c r="AJ59" s="118"/>
      <c r="AK59" s="118"/>
      <c r="AL59" s="118"/>
      <c r="AM59" s="118"/>
      <c r="AN59" s="118"/>
      <c r="AO59" s="118"/>
      <c r="AP59" s="118"/>
      <c r="AQ59" s="118"/>
      <c r="AR59" s="118"/>
      <c r="AS59" s="118"/>
      <c r="AT59" s="118"/>
      <c r="AU59" s="118"/>
      <c r="AV59" s="118"/>
      <c r="AW59" s="118"/>
      <c r="AX59" s="118"/>
      <c r="AY59" s="118"/>
      <c r="AZ59" s="118"/>
      <c r="BA59" s="118"/>
      <c r="BB59" s="118"/>
      <c r="BC59" s="118"/>
      <c r="BD59" s="118"/>
      <c r="BE59" s="118"/>
      <c r="BF59" s="118"/>
      <c r="BG59" s="118"/>
      <c r="BH59" s="118"/>
      <c r="BI59" s="118"/>
      <c r="BJ59" s="118"/>
      <c r="BK59" s="118"/>
      <c r="BL59" s="118"/>
      <c r="BM59" s="118"/>
      <c r="BN59" s="118"/>
      <c r="BO59" s="118"/>
      <c r="BP59" s="118"/>
      <c r="BQ59" s="118"/>
      <c r="BR59" s="118"/>
      <c r="BS59" s="118"/>
      <c r="BT59" s="118"/>
    </row>
    <row r="60" spans="1:72">
      <c r="A60" s="35">
        <v>1969</v>
      </c>
      <c r="B60" s="36">
        <v>32.116255294289466</v>
      </c>
      <c r="C60" s="36">
        <v>21.705126332700452</v>
      </c>
      <c r="D60" s="36">
        <v>34.426025996786912</v>
      </c>
      <c r="E60" s="36">
        <v>8.0590039433328453</v>
      </c>
      <c r="F60" s="36">
        <v>3.693588432890317</v>
      </c>
      <c r="G60" s="36"/>
      <c r="H60" s="35">
        <v>1969</v>
      </c>
      <c r="I60" s="36">
        <v>18.431627227340989</v>
      </c>
      <c r="J60" s="36">
        <v>8.3180082490063416</v>
      </c>
      <c r="K60" s="36">
        <v>57.236926324071675</v>
      </c>
      <c r="L60" s="36">
        <v>11.248872084201061</v>
      </c>
      <c r="M60" s="36">
        <v>4.7645661153799317</v>
      </c>
      <c r="N60" s="36"/>
      <c r="O60" s="35">
        <v>1969</v>
      </c>
      <c r="P60" s="36">
        <v>88.557651043729791</v>
      </c>
      <c r="Q60" s="36">
        <v>6.7994977185437948</v>
      </c>
      <c r="R60" s="36">
        <v>1.4477800831475236</v>
      </c>
      <c r="S60" s="36">
        <v>2.5598875723201657</v>
      </c>
      <c r="T60" s="36">
        <v>0.64118556601568244</v>
      </c>
      <c r="U60" s="36"/>
      <c r="V60" s="35">
        <v>1969</v>
      </c>
      <c r="W60" s="36">
        <v>75.270675467322192</v>
      </c>
      <c r="X60" s="36">
        <v>16.124489718423924</v>
      </c>
      <c r="Y60" s="36">
        <v>3.7168122222732816</v>
      </c>
      <c r="Z60" s="36">
        <v>3.6727429194914509</v>
      </c>
      <c r="AA60" s="36">
        <v>1.2089371472560517</v>
      </c>
      <c r="AB60" s="36"/>
      <c r="AC60" s="118"/>
      <c r="AD60" s="118"/>
      <c r="AE60" s="118"/>
      <c r="AF60" s="118"/>
      <c r="AG60" s="118"/>
      <c r="AH60" s="118"/>
      <c r="AI60" s="118"/>
      <c r="AJ60" s="118"/>
      <c r="AK60" s="118"/>
      <c r="AL60" s="118"/>
      <c r="AM60" s="118"/>
      <c r="AN60" s="118"/>
      <c r="AO60" s="118"/>
      <c r="AP60" s="118"/>
      <c r="AQ60" s="118"/>
      <c r="AR60" s="118"/>
      <c r="AS60" s="118"/>
      <c r="AT60" s="118"/>
      <c r="AU60" s="118"/>
      <c r="AV60" s="118"/>
      <c r="AW60" s="118"/>
      <c r="AX60" s="118"/>
      <c r="AY60" s="118"/>
      <c r="AZ60" s="118"/>
      <c r="BA60" s="118"/>
      <c r="BB60" s="118"/>
      <c r="BC60" s="118"/>
      <c r="BD60" s="118"/>
      <c r="BE60" s="118"/>
      <c r="BF60" s="118"/>
      <c r="BG60" s="118"/>
      <c r="BH60" s="118"/>
      <c r="BI60" s="118"/>
      <c r="BJ60" s="118"/>
      <c r="BK60" s="118"/>
      <c r="BL60" s="118"/>
      <c r="BM60" s="118"/>
      <c r="BN60" s="118"/>
      <c r="BO60" s="118"/>
      <c r="BP60" s="118"/>
      <c r="BQ60" s="118"/>
      <c r="BR60" s="118"/>
      <c r="BS60" s="118"/>
      <c r="BT60" s="118"/>
    </row>
    <row r="61" spans="1:72">
      <c r="A61" s="35">
        <v>1970</v>
      </c>
      <c r="B61" s="36">
        <v>32.202698592639699</v>
      </c>
      <c r="C61" s="36">
        <v>23.032045787596427</v>
      </c>
      <c r="D61" s="36">
        <v>31.765145021704868</v>
      </c>
      <c r="E61" s="36">
        <v>8.8602870019631172</v>
      </c>
      <c r="F61" s="36">
        <v>4.140514833964664</v>
      </c>
      <c r="G61" s="36"/>
      <c r="H61" s="35">
        <v>1970</v>
      </c>
      <c r="I61" s="36">
        <v>18.134856582112977</v>
      </c>
      <c r="J61" s="36">
        <v>10.628730412286352</v>
      </c>
      <c r="K61" s="36">
        <v>55.016768560412821</v>
      </c>
      <c r="L61" s="36">
        <v>11.187682426046885</v>
      </c>
      <c r="M61" s="36">
        <v>5.0314044610225057</v>
      </c>
      <c r="N61" s="36"/>
      <c r="O61" s="35">
        <v>1970</v>
      </c>
      <c r="P61" s="36">
        <v>89.223221110153403</v>
      </c>
      <c r="Q61" s="36">
        <v>6.0343601228375849</v>
      </c>
      <c r="R61" s="36">
        <v>1.5317837262253173</v>
      </c>
      <c r="S61" s="36">
        <v>2.6763397925316355</v>
      </c>
      <c r="T61" s="36">
        <v>0.53429524825201602</v>
      </c>
      <c r="U61" s="36"/>
      <c r="V61" s="35">
        <v>1970</v>
      </c>
      <c r="W61" s="36">
        <v>77.132977595034646</v>
      </c>
      <c r="X61" s="36">
        <v>14.132108440572267</v>
      </c>
      <c r="Y61" s="36">
        <v>3.5413327008319899</v>
      </c>
      <c r="Z61" s="36">
        <v>4.1357249415782871</v>
      </c>
      <c r="AA61" s="36">
        <v>1.0578563219828299</v>
      </c>
      <c r="AB61" s="36"/>
      <c r="AC61" s="118"/>
      <c r="AD61" s="118"/>
      <c r="AE61" s="118"/>
      <c r="AF61" s="118"/>
      <c r="AG61" s="118"/>
      <c r="AH61" s="118"/>
      <c r="AI61" s="118"/>
      <c r="AJ61" s="118"/>
      <c r="AK61" s="118"/>
      <c r="AL61" s="118"/>
      <c r="AM61" s="118"/>
      <c r="AN61" s="118"/>
      <c r="AO61" s="118"/>
      <c r="AP61" s="118"/>
      <c r="AQ61" s="118"/>
      <c r="AR61" s="118"/>
      <c r="AS61" s="118"/>
      <c r="AT61" s="118"/>
      <c r="AU61" s="118"/>
      <c r="AV61" s="118"/>
      <c r="AW61" s="118"/>
      <c r="AX61" s="118"/>
      <c r="AY61" s="118"/>
      <c r="AZ61" s="118"/>
      <c r="BA61" s="118"/>
      <c r="BB61" s="118"/>
      <c r="BC61" s="118"/>
      <c r="BD61" s="118"/>
      <c r="BE61" s="118"/>
      <c r="BF61" s="118"/>
      <c r="BG61" s="118"/>
      <c r="BH61" s="118"/>
      <c r="BI61" s="118"/>
      <c r="BJ61" s="118"/>
      <c r="BK61" s="118"/>
      <c r="BL61" s="118"/>
      <c r="BM61" s="118"/>
      <c r="BN61" s="118"/>
      <c r="BO61" s="118"/>
      <c r="BP61" s="118"/>
      <c r="BQ61" s="118"/>
      <c r="BR61" s="118"/>
      <c r="BS61" s="118"/>
      <c r="BT61" s="118"/>
    </row>
    <row r="62" spans="1:72">
      <c r="A62" s="35">
        <v>1971</v>
      </c>
      <c r="B62" s="36">
        <v>33.999728094623073</v>
      </c>
      <c r="C62" s="36">
        <v>22.861804092175923</v>
      </c>
      <c r="D62" s="36">
        <v>30.286180409217593</v>
      </c>
      <c r="E62" s="36">
        <v>8.5908503840663446</v>
      </c>
      <c r="F62" s="36">
        <v>4.2614370199170688</v>
      </c>
      <c r="G62" s="36"/>
      <c r="H62" s="35">
        <v>1971</v>
      </c>
      <c r="I62" s="36">
        <v>18.992037715790151</v>
      </c>
      <c r="J62" s="36">
        <v>13.624940512469422</v>
      </c>
      <c r="K62" s="36">
        <v>51.541109710313123</v>
      </c>
      <c r="L62" s="36">
        <v>10.766199393853373</v>
      </c>
      <c r="M62" s="36">
        <v>5.0751560591006886</v>
      </c>
      <c r="N62" s="36"/>
      <c r="O62" s="35">
        <v>1971</v>
      </c>
      <c r="P62" s="36">
        <v>90.139019540109885</v>
      </c>
      <c r="Q62" s="36">
        <v>5.5867018767221603</v>
      </c>
      <c r="R62" s="36">
        <v>1.0510812608252944</v>
      </c>
      <c r="S62" s="36">
        <v>2.8022117779130089</v>
      </c>
      <c r="T62" s="36">
        <v>0.41026125752747961</v>
      </c>
      <c r="U62" s="36"/>
      <c r="V62" s="35">
        <v>1971</v>
      </c>
      <c r="W62" s="36">
        <v>77.619026337150117</v>
      </c>
      <c r="X62" s="36">
        <v>13.38235424118535</v>
      </c>
      <c r="Y62" s="36">
        <v>3.477092948222654</v>
      </c>
      <c r="Z62" s="36">
        <v>4.3707490784273899</v>
      </c>
      <c r="AA62" s="36">
        <v>1.151732151967032</v>
      </c>
      <c r="AB62" s="36"/>
      <c r="AC62" s="118"/>
      <c r="AD62" s="118"/>
      <c r="AE62" s="118"/>
      <c r="AF62" s="118"/>
      <c r="AG62" s="118"/>
      <c r="AH62" s="118"/>
      <c r="AI62" s="118"/>
      <c r="AJ62" s="118"/>
      <c r="AK62" s="118"/>
      <c r="AL62" s="118"/>
      <c r="AM62" s="118"/>
      <c r="AN62" s="118"/>
      <c r="AO62" s="118"/>
      <c r="AP62" s="118"/>
      <c r="AQ62" s="118"/>
      <c r="AR62" s="118"/>
      <c r="AS62" s="118"/>
      <c r="AT62" s="118"/>
      <c r="AU62" s="118"/>
      <c r="AV62" s="118"/>
      <c r="AW62" s="118"/>
      <c r="AX62" s="118"/>
      <c r="AY62" s="118"/>
      <c r="AZ62" s="118"/>
      <c r="BA62" s="118"/>
      <c r="BB62" s="118"/>
      <c r="BC62" s="118"/>
      <c r="BD62" s="118"/>
      <c r="BE62" s="118"/>
      <c r="BF62" s="118"/>
      <c r="BG62" s="118"/>
      <c r="BH62" s="118"/>
      <c r="BI62" s="118"/>
      <c r="BJ62" s="118"/>
      <c r="BK62" s="118"/>
      <c r="BL62" s="118"/>
      <c r="BM62" s="118"/>
      <c r="BN62" s="118"/>
      <c r="BO62" s="118"/>
      <c r="BP62" s="118"/>
      <c r="BQ62" s="118"/>
      <c r="BR62" s="118"/>
      <c r="BS62" s="118"/>
      <c r="BT62" s="118"/>
    </row>
    <row r="63" spans="1:72">
      <c r="A63" s="35">
        <v>1972</v>
      </c>
      <c r="B63" s="36">
        <v>37.407122891504045</v>
      </c>
      <c r="C63" s="36">
        <v>21.690153574033786</v>
      </c>
      <c r="D63" s="36">
        <v>28.558056665526212</v>
      </c>
      <c r="E63" s="36">
        <v>8.1421996139669091</v>
      </c>
      <c r="F63" s="36">
        <v>4.2018217146841055</v>
      </c>
      <c r="G63" s="36"/>
      <c r="H63" s="35">
        <v>1972</v>
      </c>
      <c r="I63" s="36">
        <v>24.523944758659123</v>
      </c>
      <c r="J63" s="36">
        <v>12.343970411376793</v>
      </c>
      <c r="K63" s="36">
        <v>48.2695081984699</v>
      </c>
      <c r="L63" s="36">
        <v>9.9274950734515706</v>
      </c>
      <c r="M63" s="36">
        <v>4.9348148977757864</v>
      </c>
      <c r="N63" s="36"/>
      <c r="O63" s="35">
        <v>1972</v>
      </c>
      <c r="P63" s="36">
        <v>89.582140298020633</v>
      </c>
      <c r="Q63" s="36">
        <v>5.8582287399632742</v>
      </c>
      <c r="R63" s="36">
        <v>1.3289430699542137</v>
      </c>
      <c r="S63" s="36">
        <v>2.76615264056377</v>
      </c>
      <c r="T63" s="36">
        <v>0.46952618191906276</v>
      </c>
      <c r="U63" s="36"/>
      <c r="V63" s="35">
        <v>1972</v>
      </c>
      <c r="W63" s="36">
        <v>76.355946876840108</v>
      </c>
      <c r="X63" s="36">
        <v>14.593984991207297</v>
      </c>
      <c r="Y63" s="36">
        <v>3.3147764927250125</v>
      </c>
      <c r="Z63" s="36">
        <v>4.5467950500458914</v>
      </c>
      <c r="AA63" s="36">
        <v>1.1849359622010218</v>
      </c>
      <c r="AB63" s="36"/>
      <c r="AC63" s="118"/>
      <c r="AD63" s="118"/>
      <c r="AE63" s="118"/>
      <c r="AF63" s="118"/>
      <c r="AG63" s="118"/>
      <c r="AH63" s="118"/>
      <c r="AI63" s="118"/>
      <c r="AJ63" s="118"/>
      <c r="AK63" s="118"/>
      <c r="AL63" s="118"/>
      <c r="AM63" s="118"/>
      <c r="AN63" s="118"/>
      <c r="AO63" s="118"/>
      <c r="AP63" s="118"/>
      <c r="AQ63" s="118"/>
      <c r="AR63" s="118"/>
      <c r="AS63" s="118"/>
      <c r="AT63" s="118"/>
      <c r="AU63" s="118"/>
      <c r="AV63" s="118"/>
      <c r="AW63" s="118"/>
      <c r="AX63" s="118"/>
      <c r="AY63" s="118"/>
      <c r="AZ63" s="118"/>
      <c r="BA63" s="118"/>
      <c r="BB63" s="118"/>
      <c r="BC63" s="118"/>
      <c r="BD63" s="118"/>
      <c r="BE63" s="118"/>
      <c r="BF63" s="118"/>
      <c r="BG63" s="118"/>
      <c r="BH63" s="118"/>
      <c r="BI63" s="118"/>
      <c r="BJ63" s="118"/>
      <c r="BK63" s="118"/>
      <c r="BL63" s="118"/>
      <c r="BM63" s="118"/>
      <c r="BN63" s="118"/>
      <c r="BO63" s="118"/>
      <c r="BP63" s="118"/>
      <c r="BQ63" s="118"/>
      <c r="BR63" s="118"/>
      <c r="BS63" s="118"/>
      <c r="BT63" s="118"/>
    </row>
    <row r="64" spans="1:72">
      <c r="A64" s="35">
        <v>1973</v>
      </c>
      <c r="B64" s="36">
        <v>36.919104475823609</v>
      </c>
      <c r="C64" s="36">
        <v>22.112521642233659</v>
      </c>
      <c r="D64" s="36">
        <v>27.184442753670947</v>
      </c>
      <c r="E64" s="36">
        <v>9.1799016289337949</v>
      </c>
      <c r="F64" s="36">
        <v>4.60522768528448</v>
      </c>
      <c r="G64" s="36"/>
      <c r="H64" s="35">
        <v>1973</v>
      </c>
      <c r="I64" s="36">
        <v>23.275441604609888</v>
      </c>
      <c r="J64" s="36">
        <v>12.836325970323367</v>
      </c>
      <c r="K64" s="36">
        <v>46.245669433871193</v>
      </c>
      <c r="L64" s="36">
        <v>11.831433499097432</v>
      </c>
      <c r="M64" s="36">
        <v>5.8111294920981313</v>
      </c>
      <c r="N64" s="36"/>
      <c r="O64" s="35">
        <v>1973</v>
      </c>
      <c r="P64" s="36">
        <v>88.767003174031572</v>
      </c>
      <c r="Q64" s="36">
        <v>6.3790087680561758</v>
      </c>
      <c r="R64" s="36">
        <v>1.3599011406441293</v>
      </c>
      <c r="S64" s="36">
        <v>3.0098705502233631</v>
      </c>
      <c r="T64" s="36">
        <v>0.48900836100998485</v>
      </c>
      <c r="U64" s="36"/>
      <c r="V64" s="35">
        <v>1973</v>
      </c>
      <c r="W64" s="36">
        <v>74.245699751274486</v>
      </c>
      <c r="X64" s="36">
        <v>15.992769806233337</v>
      </c>
      <c r="Y64" s="36">
        <v>3.4492582194947001</v>
      </c>
      <c r="Z64" s="36">
        <v>4.8261156465670858</v>
      </c>
      <c r="AA64" s="36">
        <v>1.482914273579121</v>
      </c>
      <c r="AB64" s="36"/>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row>
    <row r="65" spans="1:72">
      <c r="A65" s="35">
        <v>1974</v>
      </c>
      <c r="B65" s="36">
        <v>36.228114105674649</v>
      </c>
      <c r="C65" s="36">
        <v>22.50168960805955</v>
      </c>
      <c r="D65" s="36">
        <v>25.632448254233744</v>
      </c>
      <c r="E65" s="36">
        <v>9.7817366739761464</v>
      </c>
      <c r="F65" s="36">
        <v>5.85649757620254</v>
      </c>
      <c r="G65" s="36"/>
      <c r="H65" s="35">
        <v>1974</v>
      </c>
      <c r="I65" s="36">
        <v>22.892754645464219</v>
      </c>
      <c r="J65" s="36">
        <v>18.258239170918593</v>
      </c>
      <c r="K65" s="36">
        <v>39.944112967768071</v>
      </c>
      <c r="L65" s="36">
        <v>11.076445476231539</v>
      </c>
      <c r="M65" s="36">
        <v>7.8286415226697104</v>
      </c>
      <c r="N65" s="36"/>
      <c r="O65" s="35">
        <v>1974</v>
      </c>
      <c r="P65" s="36">
        <v>86.890627692605236</v>
      </c>
      <c r="Q65" s="36">
        <v>6.5755431108716174</v>
      </c>
      <c r="R65" s="36">
        <v>2.0137292801830893</v>
      </c>
      <c r="S65" s="36">
        <v>3.7567606776295328</v>
      </c>
      <c r="T65" s="36">
        <v>0.77603463730484035</v>
      </c>
      <c r="U65" s="36"/>
      <c r="V65" s="35">
        <v>1974</v>
      </c>
      <c r="W65" s="36">
        <v>74.254857430508892</v>
      </c>
      <c r="X65" s="36">
        <v>15.465241965422015</v>
      </c>
      <c r="Y65" s="36">
        <v>3.4048969485694314</v>
      </c>
      <c r="Z65" s="36">
        <v>5.271943720172378</v>
      </c>
      <c r="AA65" s="36">
        <v>1.5993188470198687</v>
      </c>
      <c r="AB65" s="36"/>
      <c r="AC65" s="118"/>
      <c r="AD65" s="118"/>
      <c r="AE65" s="118"/>
      <c r="AF65" s="118"/>
      <c r="AG65" s="118"/>
      <c r="AH65" s="118"/>
      <c r="AI65" s="118"/>
      <c r="AJ65" s="118"/>
      <c r="AK65" s="118"/>
      <c r="AL65" s="118"/>
      <c r="AM65" s="118"/>
      <c r="AN65" s="118"/>
      <c r="AO65" s="118"/>
      <c r="AP65" s="118"/>
      <c r="AQ65" s="118"/>
      <c r="AR65" s="118"/>
      <c r="AS65" s="118"/>
      <c r="AT65" s="118"/>
      <c r="AU65" s="118"/>
      <c r="AV65" s="118"/>
      <c r="AW65" s="118"/>
      <c r="AX65" s="118"/>
      <c r="AY65" s="118"/>
      <c r="AZ65" s="118"/>
      <c r="BA65" s="118"/>
      <c r="BB65" s="118"/>
      <c r="BC65" s="118"/>
      <c r="BD65" s="118"/>
      <c r="BE65" s="118"/>
      <c r="BF65" s="118"/>
      <c r="BG65" s="118"/>
      <c r="BH65" s="118"/>
      <c r="BI65" s="118"/>
      <c r="BJ65" s="118"/>
      <c r="BK65" s="118"/>
      <c r="BL65" s="118"/>
      <c r="BM65" s="118"/>
      <c r="BN65" s="118"/>
      <c r="BO65" s="118"/>
      <c r="BP65" s="118"/>
      <c r="BQ65" s="118"/>
      <c r="BR65" s="118"/>
      <c r="BS65" s="118"/>
      <c r="BT65" s="118"/>
    </row>
    <row r="66" spans="1:72">
      <c r="A66" s="35">
        <v>1975</v>
      </c>
      <c r="B66" s="36">
        <v>40.68973862536302</v>
      </c>
      <c r="C66" s="36">
        <v>20.326718296224588</v>
      </c>
      <c r="D66" s="36">
        <v>24.958373668925461</v>
      </c>
      <c r="E66" s="36">
        <v>8.3223620522749275</v>
      </c>
      <c r="F66" s="36">
        <v>5.7028073572120039</v>
      </c>
      <c r="G66" s="36"/>
      <c r="H66" s="35">
        <v>1975</v>
      </c>
      <c r="I66" s="36">
        <v>25.827833101384602</v>
      </c>
      <c r="J66" s="36">
        <v>16.737992455758732</v>
      </c>
      <c r="K66" s="36">
        <v>40.06507001369306</v>
      </c>
      <c r="L66" s="36">
        <v>9.7368097037896568</v>
      </c>
      <c r="M66" s="36">
        <v>7.6321081714356067</v>
      </c>
      <c r="N66" s="36"/>
      <c r="O66" s="35">
        <v>1975</v>
      </c>
      <c r="P66" s="36">
        <v>88.692649023821616</v>
      </c>
      <c r="Q66" s="36">
        <v>5.6165622366633308</v>
      </c>
      <c r="R66" s="36">
        <v>1.438486254335881</v>
      </c>
      <c r="S66" s="36">
        <v>3.7147142682102032</v>
      </c>
      <c r="T66" s="36">
        <v>0.54974244933545913</v>
      </c>
      <c r="U66" s="36"/>
      <c r="V66" s="35">
        <v>1975</v>
      </c>
      <c r="W66" s="36">
        <v>77.368175665998905</v>
      </c>
      <c r="X66" s="36">
        <v>13.28326309372898</v>
      </c>
      <c r="Y66" s="36">
        <v>3.1583643678002948</v>
      </c>
      <c r="Z66" s="36">
        <v>4.8252255724100994</v>
      </c>
      <c r="AA66" s="36">
        <v>1.3613574725878412</v>
      </c>
      <c r="AB66" s="36"/>
      <c r="AC66" s="118"/>
      <c r="AD66" s="118"/>
      <c r="AE66" s="118"/>
      <c r="AF66" s="118"/>
      <c r="AG66" s="118"/>
      <c r="AH66" s="118"/>
      <c r="AI66" s="118"/>
      <c r="AJ66" s="118"/>
      <c r="AK66" s="118"/>
      <c r="AL66" s="118"/>
      <c r="AM66" s="118"/>
      <c r="AN66" s="118"/>
      <c r="AO66" s="118"/>
      <c r="AP66" s="118"/>
      <c r="AQ66" s="118"/>
      <c r="AR66" s="118"/>
      <c r="AS66" s="118"/>
      <c r="AT66" s="118"/>
      <c r="AU66" s="118"/>
      <c r="AV66" s="118"/>
      <c r="AW66" s="118"/>
      <c r="AX66" s="118"/>
      <c r="AY66" s="118"/>
      <c r="AZ66" s="118"/>
      <c r="BA66" s="118"/>
      <c r="BB66" s="118"/>
      <c r="BC66" s="118"/>
      <c r="BD66" s="118"/>
      <c r="BE66" s="118"/>
      <c r="BF66" s="118"/>
      <c r="BG66" s="118"/>
      <c r="BH66" s="118"/>
      <c r="BI66" s="118"/>
      <c r="BJ66" s="118"/>
      <c r="BK66" s="118"/>
      <c r="BL66" s="118"/>
      <c r="BM66" s="118"/>
      <c r="BN66" s="118"/>
      <c r="BO66" s="118"/>
      <c r="BP66" s="118"/>
      <c r="BQ66" s="118"/>
      <c r="BR66" s="118"/>
      <c r="BS66" s="118"/>
      <c r="BT66" s="118"/>
    </row>
    <row r="67" spans="1:72">
      <c r="A67" s="35">
        <v>1976</v>
      </c>
      <c r="B67" s="36">
        <v>43.389699886191536</v>
      </c>
      <c r="C67" s="36">
        <v>18.561084675287432</v>
      </c>
      <c r="D67" s="36">
        <v>24.769022591427625</v>
      </c>
      <c r="E67" s="36">
        <v>7.5382423313708093</v>
      </c>
      <c r="F67" s="36">
        <v>5.7419505157225945</v>
      </c>
      <c r="G67" s="36"/>
      <c r="H67" s="35">
        <v>1976</v>
      </c>
      <c r="I67" s="36">
        <v>27.931977178564154</v>
      </c>
      <c r="J67" s="36">
        <v>16.414793180737622</v>
      </c>
      <c r="K67" s="36">
        <v>38.929905589893366</v>
      </c>
      <c r="L67" s="36">
        <v>8.3914623378387567</v>
      </c>
      <c r="M67" s="36">
        <v>8.3320315153161726</v>
      </c>
      <c r="N67" s="36"/>
      <c r="O67" s="35">
        <v>1976</v>
      </c>
      <c r="P67" s="36">
        <v>88.420511481309518</v>
      </c>
      <c r="Q67" s="36">
        <v>5.7902628886846692</v>
      </c>
      <c r="R67" s="36">
        <v>1.4503735783955058</v>
      </c>
      <c r="S67" s="36">
        <v>3.7480973891517673</v>
      </c>
      <c r="T67" s="36">
        <v>0.60187461923661378</v>
      </c>
      <c r="U67" s="36"/>
      <c r="V67" s="35">
        <v>1976</v>
      </c>
      <c r="W67" s="36">
        <v>77.949750716804473</v>
      </c>
      <c r="X67" s="36">
        <v>12.666503524028569</v>
      </c>
      <c r="Y67" s="36">
        <v>3.2672879067611311</v>
      </c>
      <c r="Z67" s="36">
        <v>5.1284335795307241</v>
      </c>
      <c r="AA67" s="36">
        <v>0.98470493691879846</v>
      </c>
      <c r="AB67" s="36"/>
      <c r="AC67" s="118"/>
      <c r="AD67" s="118"/>
      <c r="AE67" s="118"/>
      <c r="AF67" s="118"/>
      <c r="AG67" s="118"/>
      <c r="AH67" s="118"/>
      <c r="AI67" s="118"/>
      <c r="AJ67" s="118"/>
      <c r="AK67" s="118"/>
      <c r="AL67" s="118"/>
      <c r="AM67" s="118"/>
      <c r="AN67" s="118"/>
      <c r="AO67" s="118"/>
      <c r="AP67" s="118"/>
      <c r="AQ67" s="118"/>
      <c r="AR67" s="118"/>
      <c r="AS67" s="118"/>
      <c r="AT67" s="118"/>
      <c r="AU67" s="118"/>
      <c r="AV67" s="118"/>
      <c r="AW67" s="118"/>
      <c r="AX67" s="118"/>
      <c r="AY67" s="118"/>
      <c r="AZ67" s="118"/>
      <c r="BA67" s="118"/>
      <c r="BB67" s="118"/>
      <c r="BC67" s="118"/>
      <c r="BD67" s="118"/>
      <c r="BE67" s="118"/>
      <c r="BF67" s="118"/>
      <c r="BG67" s="118"/>
      <c r="BH67" s="118"/>
      <c r="BI67" s="118"/>
      <c r="BJ67" s="118"/>
      <c r="BK67" s="118"/>
      <c r="BL67" s="118"/>
      <c r="BM67" s="118"/>
      <c r="BN67" s="118"/>
      <c r="BO67" s="118"/>
      <c r="BP67" s="118"/>
      <c r="BQ67" s="118"/>
      <c r="BR67" s="118"/>
      <c r="BS67" s="118"/>
      <c r="BT67" s="118"/>
    </row>
    <row r="68" spans="1:72">
      <c r="A68" s="35">
        <v>1977</v>
      </c>
      <c r="B68" s="36">
        <v>45.389982814667569</v>
      </c>
      <c r="C68" s="36">
        <v>17.539391680642687</v>
      </c>
      <c r="D68" s="36">
        <v>24.532786715530982</v>
      </c>
      <c r="E68" s="36">
        <v>7.3209516119013598</v>
      </c>
      <c r="F68" s="36">
        <v>5.2168871772573864</v>
      </c>
      <c r="G68" s="36"/>
      <c r="H68" s="35">
        <v>1977</v>
      </c>
      <c r="I68" s="36">
        <v>29.220805041409989</v>
      </c>
      <c r="J68" s="36">
        <v>15.63241097289224</v>
      </c>
      <c r="K68" s="36">
        <v>39.3941273681314</v>
      </c>
      <c r="L68" s="36">
        <v>8.0862014941634737</v>
      </c>
      <c r="M68" s="36">
        <v>7.666455123402887</v>
      </c>
      <c r="N68" s="36"/>
      <c r="O68" s="35">
        <v>1977</v>
      </c>
      <c r="P68" s="36">
        <v>88.741243329880703</v>
      </c>
      <c r="Q68" s="36">
        <v>5.3649699803697137</v>
      </c>
      <c r="R68" s="36">
        <v>1.5469485335160862</v>
      </c>
      <c r="S68" s="36">
        <v>3.9037846748042213</v>
      </c>
      <c r="T68" s="36">
        <v>0.44651310603668576</v>
      </c>
      <c r="U68" s="36"/>
      <c r="V68" s="35">
        <v>1977</v>
      </c>
      <c r="W68" s="36">
        <v>78.078573258819034</v>
      </c>
      <c r="X68" s="36">
        <v>12.418802207049186</v>
      </c>
      <c r="Y68" s="36">
        <v>3.351450529356145</v>
      </c>
      <c r="Z68" s="36">
        <v>5.1588371765564878</v>
      </c>
      <c r="AA68" s="36">
        <v>0.98984192344629252</v>
      </c>
      <c r="AB68" s="36"/>
      <c r="AC68" s="118"/>
      <c r="AD68" s="118"/>
      <c r="AE68" s="118"/>
      <c r="AF68" s="118"/>
      <c r="AG68" s="118"/>
      <c r="AH68" s="118"/>
      <c r="AI68" s="118"/>
      <c r="AJ68" s="118"/>
      <c r="AK68" s="118"/>
      <c r="AL68" s="118"/>
      <c r="AM68" s="118"/>
      <c r="AN68" s="118"/>
      <c r="AO68" s="118"/>
      <c r="AP68" s="118"/>
      <c r="AQ68" s="118"/>
      <c r="AR68" s="118"/>
      <c r="AS68" s="118"/>
      <c r="AT68" s="118"/>
      <c r="AU68" s="118"/>
      <c r="AV68" s="118"/>
      <c r="AW68" s="118"/>
      <c r="AX68" s="118"/>
      <c r="AY68" s="118"/>
      <c r="AZ68" s="118"/>
      <c r="BA68" s="118"/>
      <c r="BB68" s="118"/>
      <c r="BC68" s="118"/>
      <c r="BD68" s="118"/>
      <c r="BE68" s="118"/>
      <c r="BF68" s="118"/>
      <c r="BG68" s="118"/>
      <c r="BH68" s="118"/>
      <c r="BI68" s="118"/>
      <c r="BJ68" s="118"/>
      <c r="BK68" s="118"/>
      <c r="BL68" s="118"/>
      <c r="BM68" s="118"/>
      <c r="BN68" s="118"/>
      <c r="BO68" s="118"/>
      <c r="BP68" s="118"/>
      <c r="BQ68" s="118"/>
      <c r="BR68" s="118"/>
      <c r="BS68" s="118"/>
      <c r="BT68" s="118"/>
    </row>
    <row r="69" spans="1:72">
      <c r="A69" s="35">
        <v>1978</v>
      </c>
      <c r="B69" s="36">
        <v>45.887575384910832</v>
      </c>
      <c r="C69" s="36">
        <v>16.902469559822286</v>
      </c>
      <c r="D69" s="36">
        <v>24.188538908400638</v>
      </c>
      <c r="E69" s="36">
        <v>7.4722003715234306</v>
      </c>
      <c r="F69" s="36">
        <v>5.5488464677576008</v>
      </c>
      <c r="G69" s="36"/>
      <c r="H69" s="35">
        <v>1978</v>
      </c>
      <c r="I69" s="36">
        <v>30.707329687988338</v>
      </c>
      <c r="J69" s="36">
        <v>16.323428947579497</v>
      </c>
      <c r="K69" s="36">
        <v>37.664877183957167</v>
      </c>
      <c r="L69" s="36">
        <v>7.900552333380352</v>
      </c>
      <c r="M69" s="36">
        <v>7.4036735563133895</v>
      </c>
      <c r="N69" s="36"/>
      <c r="O69" s="35">
        <v>1978</v>
      </c>
      <c r="P69" s="36">
        <v>88.418549365770559</v>
      </c>
      <c r="Q69" s="36">
        <v>5.8340543992141329</v>
      </c>
      <c r="R69" s="36">
        <v>1.5514163584389002</v>
      </c>
      <c r="S69" s="36">
        <v>3.6983854648459347</v>
      </c>
      <c r="T69" s="36">
        <v>0.49442411299654498</v>
      </c>
      <c r="U69" s="36"/>
      <c r="V69" s="35">
        <v>1978</v>
      </c>
      <c r="W69" s="36">
        <v>78.005367326664825</v>
      </c>
      <c r="X69" s="36">
        <v>12.566045142717977</v>
      </c>
      <c r="Y69" s="36">
        <v>3.2799427427879349</v>
      </c>
      <c r="Z69" s="36">
        <v>5.1909288843780104</v>
      </c>
      <c r="AA69" s="36">
        <v>0.96113613912012674</v>
      </c>
      <c r="AB69" s="36"/>
      <c r="AC69" s="118"/>
      <c r="AD69" s="118"/>
      <c r="AE69" s="118"/>
      <c r="AF69" s="118"/>
      <c r="AG69" s="118"/>
      <c r="AH69" s="118"/>
      <c r="AI69" s="118"/>
      <c r="AJ69" s="118"/>
      <c r="AK69" s="118"/>
      <c r="AL69" s="118"/>
      <c r="AM69" s="118"/>
      <c r="AN69" s="118"/>
      <c r="AO69" s="118"/>
      <c r="AP69" s="118"/>
      <c r="AQ69" s="118"/>
      <c r="AR69" s="118"/>
      <c r="AS69" s="118"/>
      <c r="AT69" s="118"/>
      <c r="AU69" s="118"/>
      <c r="AV69" s="118"/>
      <c r="AW69" s="118"/>
      <c r="AX69" s="118"/>
      <c r="AY69" s="118"/>
      <c r="AZ69" s="118"/>
      <c r="BA69" s="118"/>
      <c r="BB69" s="118"/>
      <c r="BC69" s="118"/>
      <c r="BD69" s="118"/>
      <c r="BE69" s="118"/>
      <c r="BF69" s="118"/>
      <c r="BG69" s="118"/>
      <c r="BH69" s="118"/>
      <c r="BI69" s="118"/>
      <c r="BJ69" s="118"/>
      <c r="BK69" s="118"/>
      <c r="BL69" s="118"/>
      <c r="BM69" s="118"/>
      <c r="BN69" s="118"/>
      <c r="BO69" s="118"/>
      <c r="BP69" s="118"/>
      <c r="BQ69" s="118"/>
      <c r="BR69" s="118"/>
      <c r="BS69" s="118"/>
      <c r="BT69" s="118"/>
    </row>
    <row r="70" spans="1:72">
      <c r="A70" s="35">
        <v>1979</v>
      </c>
      <c r="B70" s="36">
        <v>46.76149942707481</v>
      </c>
      <c r="C70" s="36">
        <v>14.212473399901784</v>
      </c>
      <c r="D70" s="36">
        <v>23.92306433131445</v>
      </c>
      <c r="E70" s="36">
        <v>9.4549026027173024</v>
      </c>
      <c r="F70" s="36">
        <v>5.6153216565722701</v>
      </c>
      <c r="G70" s="36"/>
      <c r="H70" s="35">
        <v>1979</v>
      </c>
      <c r="I70" s="36">
        <v>31.318512358213265</v>
      </c>
      <c r="J70" s="36">
        <v>13.696433529084409</v>
      </c>
      <c r="K70" s="36">
        <v>36.185107397498356</v>
      </c>
      <c r="L70" s="36">
        <v>11.513499852470833</v>
      </c>
      <c r="M70" s="36">
        <v>7.28632236554615</v>
      </c>
      <c r="N70" s="36"/>
      <c r="O70" s="35">
        <v>1979</v>
      </c>
      <c r="P70" s="36">
        <v>89.098846746303678</v>
      </c>
      <c r="Q70" s="36">
        <v>5.1682589760934459</v>
      </c>
      <c r="R70" s="36">
        <v>1.5563638909192474</v>
      </c>
      <c r="S70" s="36">
        <v>3.9555282018382356</v>
      </c>
      <c r="T70" s="36">
        <v>0.22683384524071853</v>
      </c>
      <c r="U70" s="36"/>
      <c r="V70" s="35">
        <v>1979</v>
      </c>
      <c r="W70" s="36">
        <v>78.427138974591386</v>
      </c>
      <c r="X70" s="36">
        <v>11.452516614830916</v>
      </c>
      <c r="Y70" s="36">
        <v>3.2756469332276401</v>
      </c>
      <c r="Z70" s="36">
        <v>5.8333374073295134</v>
      </c>
      <c r="AA70" s="36">
        <v>1.0108361389743494</v>
      </c>
      <c r="AB70" s="36"/>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row>
    <row r="71" spans="1:72">
      <c r="A71" s="35">
        <v>1980</v>
      </c>
      <c r="B71" s="36">
        <v>49.090260855729369</v>
      </c>
      <c r="C71" s="36">
        <v>10.373236137343355</v>
      </c>
      <c r="D71" s="36">
        <v>22.989071344174576</v>
      </c>
      <c r="E71" s="36">
        <v>11.561569082717755</v>
      </c>
      <c r="F71" s="36">
        <v>5.9858625800349454</v>
      </c>
      <c r="G71" s="36"/>
      <c r="H71" s="35">
        <v>1980</v>
      </c>
      <c r="I71" s="36">
        <v>33.663380165173834</v>
      </c>
      <c r="J71" s="36">
        <v>10.696009892809986</v>
      </c>
      <c r="K71" s="36">
        <v>34.747957888946551</v>
      </c>
      <c r="L71" s="36">
        <v>13.327789577954764</v>
      </c>
      <c r="M71" s="36">
        <v>7.564862475114877</v>
      </c>
      <c r="N71" s="36"/>
      <c r="O71" s="35">
        <v>1980</v>
      </c>
      <c r="P71" s="36">
        <v>88.556992455698989</v>
      </c>
      <c r="Q71" s="36">
        <v>4.5217024412543916</v>
      </c>
      <c r="R71" s="36">
        <v>1.6776243858233053</v>
      </c>
      <c r="S71" s="36">
        <v>4.8794607092613695</v>
      </c>
      <c r="T71" s="36">
        <v>0.36422000796196741</v>
      </c>
      <c r="U71" s="36"/>
      <c r="V71" s="35">
        <v>1980</v>
      </c>
      <c r="W71" s="36">
        <v>79.653691269687627</v>
      </c>
      <c r="X71" s="36">
        <v>8.4736242869304146</v>
      </c>
      <c r="Y71" s="36">
        <v>3.5782777835752637</v>
      </c>
      <c r="Z71" s="36">
        <v>7.4325678859668267</v>
      </c>
      <c r="AA71" s="36">
        <v>0.86231535608234455</v>
      </c>
      <c r="AB71" s="36"/>
      <c r="AC71" s="118"/>
      <c r="AD71" s="118"/>
      <c r="AE71" s="118"/>
      <c r="AF71" s="118"/>
      <c r="AG71" s="118"/>
      <c r="AH71" s="118"/>
      <c r="AI71" s="118"/>
      <c r="AJ71" s="118"/>
      <c r="AK71" s="118"/>
      <c r="AL71" s="118"/>
      <c r="AM71" s="118"/>
      <c r="AN71" s="118"/>
      <c r="AO71" s="118"/>
      <c r="AP71" s="118"/>
      <c r="AQ71" s="118"/>
      <c r="AR71" s="118"/>
      <c r="AS71" s="118"/>
      <c r="AT71" s="118"/>
      <c r="AU71" s="118"/>
      <c r="AV71" s="118"/>
      <c r="AW71" s="118"/>
      <c r="AX71" s="118"/>
      <c r="AY71" s="118"/>
      <c r="AZ71" s="118"/>
      <c r="BA71" s="118"/>
      <c r="BB71" s="118"/>
      <c r="BC71" s="118"/>
      <c r="BD71" s="118"/>
      <c r="BE71" s="118"/>
      <c r="BF71" s="118"/>
      <c r="BG71" s="118"/>
      <c r="BH71" s="118"/>
      <c r="BI71" s="118"/>
      <c r="BJ71" s="118"/>
      <c r="BK71" s="118"/>
      <c r="BL71" s="118"/>
      <c r="BM71" s="118"/>
      <c r="BN71" s="118"/>
      <c r="BO71" s="118"/>
      <c r="BP71" s="118"/>
      <c r="BQ71" s="118"/>
      <c r="BR71" s="118"/>
      <c r="BS71" s="118"/>
      <c r="BT71" s="118"/>
    </row>
    <row r="72" spans="1:72">
      <c r="A72" s="35">
        <v>1981</v>
      </c>
      <c r="B72" s="36">
        <v>50.698921351876493</v>
      </c>
      <c r="C72" s="36">
        <v>4.5895152232312437</v>
      </c>
      <c r="D72" s="36">
        <v>22.097939172662951</v>
      </c>
      <c r="E72" s="36">
        <v>15.688632245757963</v>
      </c>
      <c r="F72" s="36">
        <v>6.9249920064713422</v>
      </c>
      <c r="G72" s="36"/>
      <c r="H72" s="35">
        <v>1981</v>
      </c>
      <c r="I72" s="36">
        <v>35.401841358081228</v>
      </c>
      <c r="J72" s="36">
        <v>3.4863948964435183</v>
      </c>
      <c r="K72" s="36">
        <v>32.518646538095481</v>
      </c>
      <c r="L72" s="36">
        <v>18.856299204759495</v>
      </c>
      <c r="M72" s="36">
        <v>9.7368180026202715</v>
      </c>
      <c r="N72" s="36"/>
      <c r="O72" s="35">
        <v>1981</v>
      </c>
      <c r="P72" s="36">
        <v>88.131132618724337</v>
      </c>
      <c r="Q72" s="36">
        <v>3.655711953144599</v>
      </c>
      <c r="R72" s="36">
        <v>1.5713680590482764</v>
      </c>
      <c r="S72" s="36">
        <v>6.6019730050419225</v>
      </c>
      <c r="T72" s="36">
        <v>4.4650855347411887E-2</v>
      </c>
      <c r="U72" s="36"/>
      <c r="V72" s="35">
        <v>1981</v>
      </c>
      <c r="W72" s="36">
        <v>80.634889389474665</v>
      </c>
      <c r="X72" s="36">
        <v>6.1460395788386721</v>
      </c>
      <c r="Y72" s="36">
        <v>3.5077362127940805</v>
      </c>
      <c r="Z72" s="36">
        <v>9.1905176341025587</v>
      </c>
      <c r="AA72" s="36">
        <v>0.5208171847900479</v>
      </c>
      <c r="AB72" s="36"/>
      <c r="AC72" s="118"/>
      <c r="AD72" s="118"/>
      <c r="AE72" s="118"/>
      <c r="AF72" s="118"/>
      <c r="AG72" s="118"/>
      <c r="AH72" s="118"/>
      <c r="AI72" s="118"/>
      <c r="AJ72" s="118"/>
      <c r="AK72" s="118"/>
      <c r="AL72" s="118"/>
      <c r="AM72" s="118"/>
      <c r="AN72" s="118"/>
      <c r="AO72" s="118"/>
      <c r="AP72" s="118"/>
      <c r="AQ72" s="118"/>
      <c r="AR72" s="118"/>
      <c r="AS72" s="118"/>
      <c r="AT72" s="118"/>
      <c r="AU72" s="118"/>
      <c r="AV72" s="118"/>
      <c r="AW72" s="118"/>
      <c r="AX72" s="118"/>
      <c r="AY72" s="118"/>
      <c r="AZ72" s="118"/>
      <c r="BA72" s="118"/>
      <c r="BB72" s="118"/>
      <c r="BC72" s="118"/>
      <c r="BD72" s="118"/>
      <c r="BE72" s="118"/>
      <c r="BF72" s="118"/>
      <c r="BG72" s="118"/>
      <c r="BH72" s="118"/>
      <c r="BI72" s="118"/>
      <c r="BJ72" s="118"/>
      <c r="BK72" s="118"/>
      <c r="BL72" s="118"/>
      <c r="BM72" s="118"/>
      <c r="BN72" s="118"/>
      <c r="BO72" s="118"/>
      <c r="BP72" s="118"/>
      <c r="BQ72" s="118"/>
      <c r="BR72" s="118"/>
      <c r="BS72" s="118"/>
      <c r="BT72" s="118"/>
    </row>
    <row r="73" spans="1:72">
      <c r="A73" s="35">
        <v>1982</v>
      </c>
      <c r="B73" s="36">
        <v>47.564761949700376</v>
      </c>
      <c r="C73" s="36">
        <v>7.9717359505497098</v>
      </c>
      <c r="D73" s="36">
        <v>22.112961827018353</v>
      </c>
      <c r="E73" s="36">
        <v>15.066059547963951</v>
      </c>
      <c r="F73" s="36">
        <v>7.2847166517246267</v>
      </c>
      <c r="G73" s="36"/>
      <c r="H73" s="35">
        <v>1982</v>
      </c>
      <c r="I73" s="36">
        <v>30.274827372068462</v>
      </c>
      <c r="J73" s="36">
        <v>12.062006712614865</v>
      </c>
      <c r="K73" s="36">
        <v>30.764943300393135</v>
      </c>
      <c r="L73" s="36">
        <v>18.588160055672656</v>
      </c>
      <c r="M73" s="36">
        <v>8.310143104185677</v>
      </c>
      <c r="N73" s="36"/>
      <c r="O73" s="35">
        <v>1982</v>
      </c>
      <c r="P73" s="36">
        <v>89.166455645365616</v>
      </c>
      <c r="Q73" s="36">
        <v>2.5481716389647482</v>
      </c>
      <c r="R73" s="36">
        <v>2.0151169264034889</v>
      </c>
      <c r="S73" s="36">
        <v>6.2190544649749731</v>
      </c>
      <c r="T73" s="36">
        <v>4.6637315733551399E-2</v>
      </c>
      <c r="U73" s="36"/>
      <c r="V73" s="35">
        <v>1982</v>
      </c>
      <c r="W73" s="36">
        <v>81.150897220565497</v>
      </c>
      <c r="X73" s="36">
        <v>5.3525129744476923</v>
      </c>
      <c r="Y73" s="36">
        <v>3.878868545375032</v>
      </c>
      <c r="Z73" s="36">
        <v>9.0211705392236201</v>
      </c>
      <c r="AA73" s="36">
        <v>0.59655072038815149</v>
      </c>
      <c r="AB73" s="36"/>
      <c r="AC73" s="118"/>
      <c r="AD73" s="118"/>
      <c r="AE73" s="118"/>
      <c r="AF73" s="118"/>
      <c r="AG73" s="118"/>
      <c r="AH73" s="118"/>
      <c r="AI73" s="118"/>
      <c r="AJ73" s="118"/>
      <c r="AK73" s="118"/>
      <c r="AL73" s="118"/>
      <c r="AM73" s="118"/>
      <c r="AN73" s="118"/>
      <c r="AO73" s="118"/>
      <c r="AP73" s="118"/>
      <c r="AQ73" s="118"/>
      <c r="AR73" s="118"/>
      <c r="AS73" s="118"/>
      <c r="AT73" s="118"/>
      <c r="AU73" s="118"/>
      <c r="AV73" s="118"/>
      <c r="AW73" s="118"/>
      <c r="AX73" s="118"/>
      <c r="AY73" s="118"/>
      <c r="AZ73" s="118"/>
      <c r="BA73" s="118"/>
      <c r="BB73" s="118"/>
      <c r="BC73" s="118"/>
      <c r="BD73" s="118"/>
      <c r="BE73" s="118"/>
      <c r="BF73" s="118"/>
      <c r="BG73" s="118"/>
      <c r="BH73" s="118"/>
      <c r="BI73" s="118"/>
      <c r="BJ73" s="118"/>
      <c r="BK73" s="118"/>
      <c r="BL73" s="118"/>
      <c r="BM73" s="118"/>
      <c r="BN73" s="118"/>
      <c r="BO73" s="118"/>
      <c r="BP73" s="118"/>
      <c r="BQ73" s="118"/>
      <c r="BR73" s="118"/>
      <c r="BS73" s="118"/>
      <c r="BT73" s="118"/>
    </row>
    <row r="74" spans="1:72">
      <c r="A74" s="35">
        <v>1983</v>
      </c>
      <c r="B74" s="36">
        <v>50.187922716919161</v>
      </c>
      <c r="C74" s="36">
        <v>12.107202211831815</v>
      </c>
      <c r="D74" s="36">
        <v>18.71518079235468</v>
      </c>
      <c r="E74" s="36">
        <v>12.882260575976028</v>
      </c>
      <c r="F74" s="36">
        <v>6.1072153151008628</v>
      </c>
      <c r="G74" s="36"/>
      <c r="H74" s="35">
        <v>1983</v>
      </c>
      <c r="I74" s="36">
        <v>34.021766884363345</v>
      </c>
      <c r="J74" s="36">
        <v>21.421797914314205</v>
      </c>
      <c r="K74" s="36">
        <v>23.912334127171317</v>
      </c>
      <c r="L74" s="36">
        <v>14.589712388533949</v>
      </c>
      <c r="M74" s="36">
        <v>6.0543886856172007</v>
      </c>
      <c r="N74" s="36"/>
      <c r="O74" s="35">
        <v>1983</v>
      </c>
      <c r="P74" s="36">
        <v>89.477854382190415</v>
      </c>
      <c r="Q74" s="36">
        <v>3.410137509611411</v>
      </c>
      <c r="R74" s="36">
        <v>1.5792541864910519</v>
      </c>
      <c r="S74" s="36">
        <v>5.6558252839524865</v>
      </c>
      <c r="T74" s="36">
        <v>-0.12307136224538823</v>
      </c>
      <c r="U74" s="36"/>
      <c r="V74" s="35">
        <v>1983</v>
      </c>
      <c r="W74" s="36">
        <v>83.423012188556896</v>
      </c>
      <c r="X74" s="36">
        <v>5.6624857551010663</v>
      </c>
      <c r="Y74" s="36">
        <v>3.1922209671443684</v>
      </c>
      <c r="Z74" s="36">
        <v>7.5437276287217143</v>
      </c>
      <c r="AA74" s="36">
        <v>0.17814998020741124</v>
      </c>
      <c r="AB74" s="36"/>
      <c r="AC74" s="118"/>
      <c r="AD74" s="118"/>
      <c r="AE74" s="118"/>
      <c r="AF74" s="118"/>
      <c r="AG74" s="118"/>
      <c r="AH74" s="118"/>
      <c r="AI74" s="118"/>
      <c r="AJ74" s="118"/>
      <c r="AK74" s="118"/>
      <c r="AL74" s="118"/>
      <c r="AM74" s="118"/>
      <c r="AN74" s="118"/>
      <c r="AO74" s="118"/>
      <c r="AP74" s="118"/>
      <c r="AQ74" s="118"/>
      <c r="AR74" s="118"/>
      <c r="AS74" s="118"/>
      <c r="AT74" s="118"/>
      <c r="AU74" s="118"/>
      <c r="AV74" s="118"/>
      <c r="AW74" s="118"/>
      <c r="AX74" s="118"/>
      <c r="AY74" s="118"/>
      <c r="AZ74" s="118"/>
      <c r="BA74" s="118"/>
      <c r="BB74" s="118"/>
      <c r="BC74" s="118"/>
      <c r="BD74" s="118"/>
      <c r="BE74" s="118"/>
      <c r="BF74" s="118"/>
      <c r="BG74" s="118"/>
      <c r="BH74" s="118"/>
      <c r="BI74" s="118"/>
      <c r="BJ74" s="118"/>
      <c r="BK74" s="118"/>
      <c r="BL74" s="118"/>
      <c r="BM74" s="118"/>
      <c r="BN74" s="118"/>
      <c r="BO74" s="118"/>
      <c r="BP74" s="118"/>
      <c r="BQ74" s="118"/>
      <c r="BR74" s="118"/>
      <c r="BS74" s="118"/>
      <c r="BT74" s="118"/>
    </row>
    <row r="75" spans="1:72">
      <c r="A75" s="35">
        <v>1984</v>
      </c>
      <c r="B75" s="36">
        <v>53.867669464941891</v>
      </c>
      <c r="C75" s="36">
        <v>12.109946822812416</v>
      </c>
      <c r="D75" s="36">
        <v>13.133159561437576</v>
      </c>
      <c r="E75" s="36">
        <v>15.58830998117886</v>
      </c>
      <c r="F75" s="36">
        <v>5.3009141696292534</v>
      </c>
      <c r="G75" s="36"/>
      <c r="H75" s="35">
        <v>1984</v>
      </c>
      <c r="I75" s="36">
        <v>32.573720747278969</v>
      </c>
      <c r="J75" s="36">
        <v>28.181108239030138</v>
      </c>
      <c r="K75" s="36">
        <v>17.040507868445246</v>
      </c>
      <c r="L75" s="36">
        <v>16.310519020572361</v>
      </c>
      <c r="M75" s="36">
        <v>5.8940288572095483</v>
      </c>
      <c r="N75" s="36"/>
      <c r="O75" s="35">
        <v>1984</v>
      </c>
      <c r="P75" s="36">
        <v>89.942460128147005</v>
      </c>
      <c r="Q75" s="36">
        <v>3.2356588845857601</v>
      </c>
      <c r="R75" s="36">
        <v>1.4051178035740319</v>
      </c>
      <c r="S75" s="36">
        <v>5.8091559541698388</v>
      </c>
      <c r="T75" s="36">
        <v>-0.38828407557957595</v>
      </c>
      <c r="U75" s="36"/>
      <c r="V75" s="35">
        <v>1984</v>
      </c>
      <c r="W75" s="36">
        <v>81.810870979819484</v>
      </c>
      <c r="X75" s="36">
        <v>6.3143259127117126</v>
      </c>
      <c r="Y75" s="36">
        <v>3.2922809747593154</v>
      </c>
      <c r="Z75" s="36">
        <v>8.4988744868678872</v>
      </c>
      <c r="AA75" s="36">
        <v>8.4024170487554797E-2</v>
      </c>
      <c r="AB75" s="36"/>
      <c r="AC75" s="118"/>
      <c r="AD75" s="118"/>
      <c r="AE75" s="118"/>
      <c r="AF75" s="118"/>
      <c r="AG75" s="118"/>
      <c r="AH75" s="118"/>
      <c r="AI75" s="118"/>
      <c r="AJ75" s="118"/>
      <c r="AK75" s="118"/>
      <c r="AL75" s="118"/>
      <c r="AM75" s="118"/>
      <c r="AN75" s="118"/>
      <c r="AO75" s="118"/>
      <c r="AP75" s="118"/>
      <c r="AQ75" s="118"/>
      <c r="AR75" s="118"/>
      <c r="AS75" s="118"/>
      <c r="AT75" s="118"/>
      <c r="AU75" s="118"/>
      <c r="AV75" s="118"/>
      <c r="AW75" s="118"/>
      <c r="AX75" s="118"/>
      <c r="AY75" s="118"/>
      <c r="AZ75" s="118"/>
      <c r="BA75" s="118"/>
      <c r="BB75" s="118"/>
      <c r="BC75" s="118"/>
      <c r="BD75" s="118"/>
      <c r="BE75" s="118"/>
      <c r="BF75" s="118"/>
      <c r="BG75" s="118"/>
      <c r="BH75" s="118"/>
      <c r="BI75" s="118"/>
      <c r="BJ75" s="118"/>
      <c r="BK75" s="118"/>
      <c r="BL75" s="118"/>
      <c r="BM75" s="118"/>
      <c r="BN75" s="118"/>
      <c r="BO75" s="118"/>
      <c r="BP75" s="118"/>
      <c r="BQ75" s="118"/>
      <c r="BR75" s="118"/>
      <c r="BS75" s="118"/>
      <c r="BT75" s="118"/>
    </row>
    <row r="76" spans="1:72">
      <c r="A76" s="35">
        <v>1985</v>
      </c>
      <c r="B76" s="36">
        <v>46.073391151245886</v>
      </c>
      <c r="C76" s="36">
        <v>15.488586578999858</v>
      </c>
      <c r="D76" s="36">
        <v>15.385766064415849</v>
      </c>
      <c r="E76" s="36">
        <v>14.933390188378187</v>
      </c>
      <c r="F76" s="36">
        <v>8.1185221356405481</v>
      </c>
      <c r="G76" s="36"/>
      <c r="H76" s="35">
        <v>1985</v>
      </c>
      <c r="I76" s="36">
        <v>34.476898775092607</v>
      </c>
      <c r="J76" s="36">
        <v>26.52534417143082</v>
      </c>
      <c r="K76" s="36">
        <v>15.906088559848447</v>
      </c>
      <c r="L76" s="36">
        <v>17.055050564671621</v>
      </c>
      <c r="M76" s="36">
        <v>6.0366741431550777</v>
      </c>
      <c r="N76" s="36"/>
      <c r="O76" s="35">
        <v>1985</v>
      </c>
      <c r="P76" s="36">
        <v>89.934586260418882</v>
      </c>
      <c r="Q76" s="36">
        <v>3.2321389406125114</v>
      </c>
      <c r="R76" s="36">
        <v>1.429966783531156</v>
      </c>
      <c r="S76" s="36">
        <v>5.816238942379659</v>
      </c>
      <c r="T76" s="36">
        <v>-0.41097989306979987</v>
      </c>
      <c r="U76" s="36"/>
      <c r="V76" s="35">
        <v>1985</v>
      </c>
      <c r="W76" s="36">
        <v>82.935556820625905</v>
      </c>
      <c r="X76" s="36">
        <v>6.5896175511741566</v>
      </c>
      <c r="Y76" s="36">
        <v>2.9944821206488781</v>
      </c>
      <c r="Z76" s="36">
        <v>7.8001231765372969</v>
      </c>
      <c r="AA76" s="36">
        <v>-0.32152124258394882</v>
      </c>
      <c r="AB76" s="36"/>
      <c r="AC76" s="118"/>
      <c r="AD76" s="118"/>
      <c r="AE76" s="118"/>
      <c r="AF76" s="118"/>
      <c r="AG76" s="118"/>
      <c r="AH76" s="118"/>
      <c r="AI76" s="118"/>
      <c r="AJ76" s="118"/>
      <c r="AK76" s="118"/>
      <c r="AL76" s="118"/>
      <c r="AM76" s="118"/>
      <c r="AN76" s="118"/>
      <c r="AO76" s="118"/>
      <c r="AP76" s="118"/>
      <c r="AQ76" s="118"/>
      <c r="AR76" s="118"/>
      <c r="AS76" s="118"/>
      <c r="AT76" s="118"/>
      <c r="AU76" s="118"/>
      <c r="AV76" s="118"/>
      <c r="AW76" s="118"/>
      <c r="AX76" s="118"/>
      <c r="AY76" s="118"/>
      <c r="AZ76" s="118"/>
      <c r="BA76" s="118"/>
      <c r="BB76" s="118"/>
      <c r="BC76" s="118"/>
      <c r="BD76" s="118"/>
      <c r="BE76" s="118"/>
      <c r="BF76" s="118"/>
      <c r="BG76" s="118"/>
      <c r="BH76" s="118"/>
      <c r="BI76" s="118"/>
      <c r="BJ76" s="118"/>
      <c r="BK76" s="118"/>
      <c r="BL76" s="118"/>
      <c r="BM76" s="118"/>
      <c r="BN76" s="118"/>
      <c r="BO76" s="118"/>
      <c r="BP76" s="118"/>
      <c r="BQ76" s="118"/>
      <c r="BR76" s="118"/>
      <c r="BS76" s="118"/>
      <c r="BT76" s="118"/>
    </row>
    <row r="77" spans="1:72">
      <c r="A77" s="35">
        <v>1986</v>
      </c>
      <c r="B77" s="36">
        <v>49.211694887491696</v>
      </c>
      <c r="C77" s="36">
        <v>14.62256934007009</v>
      </c>
      <c r="D77" s="36">
        <v>17.461871736395231</v>
      </c>
      <c r="E77" s="36">
        <v>13.809694379894843</v>
      </c>
      <c r="F77" s="36">
        <v>4.8945296539161447</v>
      </c>
      <c r="G77" s="36"/>
      <c r="H77" s="35">
        <v>1986</v>
      </c>
      <c r="I77" s="36">
        <v>38.82835003448416</v>
      </c>
      <c r="J77" s="36">
        <v>24.094167830627729</v>
      </c>
      <c r="K77" s="36">
        <v>17.966767704282411</v>
      </c>
      <c r="L77" s="36">
        <v>15.742394649449704</v>
      </c>
      <c r="M77" s="36">
        <v>3.3683197811560017</v>
      </c>
      <c r="N77" s="36"/>
      <c r="O77" s="35">
        <v>1986</v>
      </c>
      <c r="P77" s="36">
        <v>90.11227148457256</v>
      </c>
      <c r="Q77" s="36">
        <v>3.8458563545037285</v>
      </c>
      <c r="R77" s="36">
        <v>1.7243163316593861</v>
      </c>
      <c r="S77" s="36">
        <v>4.8211001476773188</v>
      </c>
      <c r="T77" s="36">
        <v>-0.50167077285262962</v>
      </c>
      <c r="U77" s="36"/>
      <c r="V77" s="35">
        <v>1986</v>
      </c>
      <c r="W77" s="36">
        <v>83.300684681444096</v>
      </c>
      <c r="X77" s="36">
        <v>7.3231246183137868</v>
      </c>
      <c r="Y77" s="36">
        <v>3.1073415060392535</v>
      </c>
      <c r="Z77" s="36">
        <v>6.4385460622359245</v>
      </c>
      <c r="AA77" s="36">
        <v>-0.17135709644798611</v>
      </c>
      <c r="AB77" s="36"/>
      <c r="AC77" s="118"/>
      <c r="AD77" s="118"/>
      <c r="AE77" s="118"/>
      <c r="AF77" s="118"/>
      <c r="AG77" s="118"/>
      <c r="AH77" s="118"/>
      <c r="AI77" s="118"/>
      <c r="AJ77" s="118"/>
      <c r="AK77" s="118"/>
      <c r="AL77" s="118"/>
      <c r="AM77" s="118"/>
      <c r="AN77" s="118"/>
      <c r="AO77" s="118"/>
      <c r="AP77" s="118"/>
      <c r="AQ77" s="118"/>
      <c r="AR77" s="118"/>
      <c r="AS77" s="118"/>
      <c r="AT77" s="118"/>
      <c r="AU77" s="118"/>
      <c r="AV77" s="118"/>
      <c r="AW77" s="118"/>
      <c r="AX77" s="118"/>
      <c r="AY77" s="118"/>
      <c r="AZ77" s="118"/>
      <c r="BA77" s="118"/>
      <c r="BB77" s="118"/>
      <c r="BC77" s="118"/>
      <c r="BD77" s="118"/>
      <c r="BE77" s="118"/>
      <c r="BF77" s="118"/>
      <c r="BG77" s="118"/>
      <c r="BH77" s="118"/>
      <c r="BI77" s="118"/>
      <c r="BJ77" s="118"/>
      <c r="BK77" s="118"/>
      <c r="BL77" s="118"/>
      <c r="BM77" s="118"/>
      <c r="BN77" s="118"/>
      <c r="BO77" s="118"/>
      <c r="BP77" s="118"/>
      <c r="BQ77" s="118"/>
      <c r="BR77" s="118"/>
      <c r="BS77" s="118"/>
      <c r="BT77" s="118"/>
    </row>
    <row r="78" spans="1:72">
      <c r="A78" s="35">
        <v>1987</v>
      </c>
      <c r="B78" s="36">
        <v>52.332858245967195</v>
      </c>
      <c r="C78" s="36">
        <v>22.046999074155888</v>
      </c>
      <c r="D78" s="36">
        <v>9.6251932043298254</v>
      </c>
      <c r="E78" s="36">
        <v>13.667661660961775</v>
      </c>
      <c r="F78" s="36">
        <v>2.3271597586914736</v>
      </c>
      <c r="G78" s="36"/>
      <c r="H78" s="35">
        <v>1987</v>
      </c>
      <c r="I78" s="36">
        <v>36.233032771281103</v>
      </c>
      <c r="J78" s="36">
        <v>31.25965073180933</v>
      </c>
      <c r="K78" s="36">
        <v>12.152907900938644</v>
      </c>
      <c r="L78" s="36">
        <v>17.861112474702061</v>
      </c>
      <c r="M78" s="36">
        <v>2.493296121268866</v>
      </c>
      <c r="N78" s="36"/>
      <c r="O78" s="35">
        <v>1987</v>
      </c>
      <c r="P78" s="36">
        <v>90.050792559334397</v>
      </c>
      <c r="Q78" s="36">
        <v>4.3135512914970064</v>
      </c>
      <c r="R78" s="36">
        <v>1.8577581347103802</v>
      </c>
      <c r="S78" s="36">
        <v>4.3293076600525913</v>
      </c>
      <c r="T78" s="36">
        <v>-0.55140964559443628</v>
      </c>
      <c r="U78" s="36"/>
      <c r="V78" s="35">
        <v>1987</v>
      </c>
      <c r="W78" s="36">
        <v>81.806977163245065</v>
      </c>
      <c r="X78" s="36">
        <v>8.9113066388625573</v>
      </c>
      <c r="Y78" s="36">
        <v>3.492171283914542</v>
      </c>
      <c r="Z78" s="36">
        <v>6.0205741205673515</v>
      </c>
      <c r="AA78" s="36">
        <v>-0.23133926368349222</v>
      </c>
      <c r="AB78" s="36"/>
      <c r="AC78" s="118"/>
      <c r="AD78" s="118"/>
      <c r="AE78" s="118"/>
      <c r="AF78" s="118"/>
      <c r="AG78" s="118"/>
      <c r="AH78" s="118"/>
      <c r="AI78" s="118"/>
      <c r="AJ78" s="118"/>
      <c r="AK78" s="118"/>
      <c r="AL78" s="118"/>
      <c r="AM78" s="118"/>
      <c r="AN78" s="118"/>
      <c r="AO78" s="118"/>
      <c r="AP78" s="118"/>
      <c r="AQ78" s="118"/>
      <c r="AR78" s="118"/>
      <c r="AS78" s="118"/>
      <c r="AT78" s="118"/>
      <c r="AU78" s="118"/>
      <c r="AV78" s="118"/>
      <c r="AW78" s="118"/>
      <c r="AX78" s="118"/>
      <c r="AY78" s="118"/>
      <c r="AZ78" s="118"/>
      <c r="BA78" s="118"/>
      <c r="BB78" s="118"/>
      <c r="BC78" s="118"/>
      <c r="BD78" s="118"/>
      <c r="BE78" s="118"/>
      <c r="BF78" s="118"/>
      <c r="BG78" s="118"/>
      <c r="BH78" s="118"/>
      <c r="BI78" s="118"/>
      <c r="BJ78" s="118"/>
      <c r="BK78" s="118"/>
      <c r="BL78" s="118"/>
      <c r="BM78" s="118"/>
      <c r="BN78" s="118"/>
      <c r="BO78" s="118"/>
      <c r="BP78" s="118"/>
      <c r="BQ78" s="118"/>
      <c r="BR78" s="118"/>
      <c r="BS78" s="118"/>
      <c r="BT78" s="118"/>
    </row>
    <row r="79" spans="1:72">
      <c r="A79" s="35">
        <v>1988</v>
      </c>
      <c r="B79" s="36">
        <v>48.396146662244426</v>
      </c>
      <c r="C79" s="36">
        <v>26.777854529766611</v>
      </c>
      <c r="D79" s="36">
        <v>10.667833740229709</v>
      </c>
      <c r="E79" s="36">
        <v>12.160091902886846</v>
      </c>
      <c r="F79" s="36">
        <v>1.9979900399747634</v>
      </c>
      <c r="G79" s="36"/>
      <c r="H79" s="35">
        <v>1988</v>
      </c>
      <c r="I79" s="36">
        <v>38.664905377587772</v>
      </c>
      <c r="J79" s="36">
        <v>30.328286866665795</v>
      </c>
      <c r="K79" s="36">
        <v>14.694715574902979</v>
      </c>
      <c r="L79" s="36">
        <v>14.334291303515077</v>
      </c>
      <c r="M79" s="36">
        <v>1.9778241215094212</v>
      </c>
      <c r="N79" s="36"/>
      <c r="O79" s="35">
        <v>1988</v>
      </c>
      <c r="P79" s="36">
        <v>89.365340145161142</v>
      </c>
      <c r="Q79" s="36">
        <v>4.8579100399869146</v>
      </c>
      <c r="R79" s="36">
        <v>2.0011455698199456</v>
      </c>
      <c r="S79" s="36">
        <v>4.2245373874986072</v>
      </c>
      <c r="T79" s="36">
        <v>-0.45060940661051069</v>
      </c>
      <c r="U79" s="36"/>
      <c r="V79" s="35">
        <v>1988</v>
      </c>
      <c r="W79" s="36">
        <v>80.331174046431371</v>
      </c>
      <c r="X79" s="36">
        <v>10.397303810551312</v>
      </c>
      <c r="Y79" s="36">
        <v>3.1990459961749602</v>
      </c>
      <c r="Z79" s="36">
        <v>6.1523135040605235</v>
      </c>
      <c r="AA79" s="36">
        <v>-7.8127019137637421E-2</v>
      </c>
      <c r="AB79" s="36"/>
      <c r="AC79" s="118"/>
      <c r="AD79" s="118"/>
      <c r="AE79" s="118"/>
      <c r="AF79" s="118"/>
      <c r="AG79" s="118"/>
      <c r="AH79" s="118"/>
      <c r="AI79" s="118"/>
      <c r="AJ79" s="118"/>
      <c r="AK79" s="118"/>
      <c r="AL79" s="118"/>
      <c r="AM79" s="118"/>
      <c r="AN79" s="118"/>
      <c r="AO79" s="118"/>
      <c r="AP79" s="118"/>
      <c r="AQ79" s="118"/>
      <c r="AR79" s="118"/>
      <c r="AS79" s="118"/>
      <c r="AT79" s="118"/>
      <c r="AU79" s="118"/>
      <c r="AV79" s="118"/>
      <c r="AW79" s="118"/>
      <c r="AX79" s="118"/>
      <c r="AY79" s="118"/>
      <c r="AZ79" s="118"/>
      <c r="BA79" s="118"/>
      <c r="BB79" s="118"/>
      <c r="BC79" s="118"/>
      <c r="BD79" s="118"/>
      <c r="BE79" s="118"/>
      <c r="BF79" s="118"/>
      <c r="BG79" s="118"/>
      <c r="BH79" s="118"/>
      <c r="BI79" s="118"/>
      <c r="BJ79" s="118"/>
      <c r="BK79" s="118"/>
      <c r="BL79" s="118"/>
      <c r="BM79" s="118"/>
      <c r="BN79" s="118"/>
      <c r="BO79" s="118"/>
      <c r="BP79" s="118"/>
      <c r="BQ79" s="118"/>
      <c r="BR79" s="118"/>
      <c r="BS79" s="118"/>
      <c r="BT79" s="118"/>
    </row>
    <row r="80" spans="1:72">
      <c r="A80" s="35">
        <v>1989</v>
      </c>
      <c r="B80" s="36">
        <v>43.451171340836467</v>
      </c>
      <c r="C80" s="36">
        <v>28.637439978951523</v>
      </c>
      <c r="D80" s="36">
        <v>10.181075757208584</v>
      </c>
      <c r="E80" s="36">
        <v>15.152307196986744</v>
      </c>
      <c r="F80" s="36">
        <v>2.5780057260166793</v>
      </c>
      <c r="G80" s="36"/>
      <c r="H80" s="35">
        <v>1989</v>
      </c>
      <c r="I80" s="36">
        <v>30.841581044270349</v>
      </c>
      <c r="J80" s="36">
        <v>35.28057087333967</v>
      </c>
      <c r="K80" s="36">
        <v>13.228826266629607</v>
      </c>
      <c r="L80" s="36">
        <v>17.902271548786906</v>
      </c>
      <c r="M80" s="36">
        <v>2.7467001428787321</v>
      </c>
      <c r="N80" s="36"/>
      <c r="O80" s="35">
        <v>1989</v>
      </c>
      <c r="P80" s="36">
        <v>88.591345196400738</v>
      </c>
      <c r="Q80" s="36">
        <v>4.8650000753432794</v>
      </c>
      <c r="R80" s="36">
        <v>1.9409787337217825</v>
      </c>
      <c r="S80" s="36">
        <v>5.1154524061564102</v>
      </c>
      <c r="T80" s="36">
        <v>-0.5175573121109367</v>
      </c>
      <c r="U80" s="36"/>
      <c r="V80" s="35">
        <v>1989</v>
      </c>
      <c r="W80" s="36">
        <v>79.307446744082171</v>
      </c>
      <c r="X80" s="36">
        <v>10.348100657513328</v>
      </c>
      <c r="Y80" s="36">
        <v>3.3656753791749732</v>
      </c>
      <c r="Z80" s="36">
        <v>6.8580539629128214</v>
      </c>
      <c r="AA80" s="36">
        <v>0.12179683802433852</v>
      </c>
      <c r="AB80" s="36"/>
      <c r="AC80" s="118"/>
      <c r="AD80" s="118"/>
      <c r="AE80" s="118"/>
      <c r="AF80" s="118"/>
      <c r="AG80" s="118"/>
      <c r="AH80" s="118"/>
      <c r="AI80" s="118"/>
      <c r="AJ80" s="118"/>
      <c r="AK80" s="118"/>
      <c r="AL80" s="118"/>
      <c r="AM80" s="118"/>
      <c r="AN80" s="118"/>
      <c r="AO80" s="118"/>
      <c r="AP80" s="118"/>
      <c r="AQ80" s="118"/>
      <c r="AR80" s="118"/>
      <c r="AS80" s="118"/>
      <c r="AT80" s="118"/>
      <c r="AU80" s="118"/>
      <c r="AV80" s="118"/>
      <c r="AW80" s="118"/>
      <c r="AX80" s="118"/>
      <c r="AY80" s="118"/>
      <c r="AZ80" s="118"/>
      <c r="BA80" s="118"/>
      <c r="BB80" s="118"/>
      <c r="BC80" s="118"/>
      <c r="BD80" s="118"/>
      <c r="BE80" s="118"/>
      <c r="BF80" s="118"/>
      <c r="BG80" s="118"/>
      <c r="BH80" s="118"/>
      <c r="BI80" s="118"/>
      <c r="BJ80" s="118"/>
      <c r="BK80" s="118"/>
      <c r="BL80" s="118"/>
      <c r="BM80" s="118"/>
      <c r="BN80" s="118"/>
      <c r="BO80" s="118"/>
      <c r="BP80" s="118"/>
      <c r="BQ80" s="118"/>
      <c r="BR80" s="118"/>
      <c r="BS80" s="118"/>
      <c r="BT80" s="118"/>
    </row>
    <row r="81" spans="1:72">
      <c r="A81" s="35">
        <v>1990</v>
      </c>
      <c r="B81" s="36">
        <v>45.741044192506038</v>
      </c>
      <c r="C81" s="36">
        <v>27.427938724716487</v>
      </c>
      <c r="D81" s="36">
        <v>9.6177671037958365</v>
      </c>
      <c r="E81" s="36">
        <v>14.423755672976407</v>
      </c>
      <c r="F81" s="36">
        <v>2.7894149914102293</v>
      </c>
      <c r="G81" s="36"/>
      <c r="H81" s="35">
        <v>1990</v>
      </c>
      <c r="I81" s="36">
        <v>34.255363682998968</v>
      </c>
      <c r="J81" s="36">
        <v>33.05417866584493</v>
      </c>
      <c r="K81" s="36">
        <v>13.346895255950914</v>
      </c>
      <c r="L81" s="36">
        <v>16.641337759854235</v>
      </c>
      <c r="M81" s="36">
        <v>2.7022022731613027</v>
      </c>
      <c r="N81" s="36"/>
      <c r="O81" s="35">
        <v>1990</v>
      </c>
      <c r="P81" s="36">
        <v>88.731641709557294</v>
      </c>
      <c r="Q81" s="36">
        <v>4.6823811211005779</v>
      </c>
      <c r="R81" s="36">
        <v>1.9745697474585995</v>
      </c>
      <c r="S81" s="36">
        <v>4.8849095146833807</v>
      </c>
      <c r="T81" s="36">
        <v>-0.28424418414230135</v>
      </c>
      <c r="U81" s="36"/>
      <c r="V81" s="35">
        <v>1990</v>
      </c>
      <c r="W81" s="36">
        <v>80.523663428016448</v>
      </c>
      <c r="X81" s="36">
        <v>9.8223228733043566</v>
      </c>
      <c r="Y81" s="36">
        <v>2.8981228214081942</v>
      </c>
      <c r="Z81" s="36">
        <v>6.7032166845091705</v>
      </c>
      <c r="AA81" s="36">
        <v>5.3705285601042096E-2</v>
      </c>
      <c r="AB81" s="36"/>
      <c r="AC81" s="118"/>
      <c r="AD81" s="118"/>
      <c r="AE81" s="118"/>
      <c r="AF81" s="118"/>
      <c r="AG81" s="118"/>
      <c r="AH81" s="118"/>
      <c r="AI81" s="118"/>
      <c r="AJ81" s="118"/>
      <c r="AK81" s="118"/>
      <c r="AL81" s="118"/>
      <c r="AM81" s="118"/>
      <c r="AN81" s="118"/>
      <c r="AO81" s="118"/>
      <c r="AP81" s="118"/>
      <c r="AQ81" s="118"/>
      <c r="AR81" s="118"/>
      <c r="AS81" s="118"/>
      <c r="AT81" s="118"/>
      <c r="AU81" s="118"/>
      <c r="AV81" s="118"/>
      <c r="AW81" s="118"/>
      <c r="AX81" s="118"/>
      <c r="AY81" s="118"/>
      <c r="AZ81" s="118"/>
      <c r="BA81" s="118"/>
      <c r="BB81" s="118"/>
      <c r="BC81" s="118"/>
      <c r="BD81" s="118"/>
      <c r="BE81" s="118"/>
      <c r="BF81" s="118"/>
      <c r="BG81" s="118"/>
      <c r="BH81" s="118"/>
      <c r="BI81" s="118"/>
      <c r="BJ81" s="118"/>
      <c r="BK81" s="118"/>
      <c r="BL81" s="118"/>
      <c r="BM81" s="118"/>
      <c r="BN81" s="118"/>
      <c r="BO81" s="118"/>
      <c r="BP81" s="118"/>
      <c r="BQ81" s="118"/>
      <c r="BR81" s="118"/>
      <c r="BS81" s="118"/>
      <c r="BT81" s="118"/>
    </row>
    <row r="82" spans="1:72">
      <c r="A82" s="35">
        <v>1991</v>
      </c>
      <c r="B82" s="36">
        <v>43.184759710834612</v>
      </c>
      <c r="C82" s="36">
        <v>29.252913629268146</v>
      </c>
      <c r="D82" s="36">
        <v>9.3529393934801384</v>
      </c>
      <c r="E82" s="36">
        <v>15.503538790294469</v>
      </c>
      <c r="F82" s="36">
        <v>2.7059242532167378</v>
      </c>
      <c r="G82" s="36"/>
      <c r="H82" s="35">
        <v>1991</v>
      </c>
      <c r="I82" s="36">
        <v>29.866333089323902</v>
      </c>
      <c r="J82" s="36">
        <v>36.384867027616941</v>
      </c>
      <c r="K82" s="36">
        <v>11.786784229975506</v>
      </c>
      <c r="L82" s="36">
        <v>19.347186129958171</v>
      </c>
      <c r="M82" s="36">
        <v>2.6148295231254739</v>
      </c>
      <c r="N82" s="36"/>
      <c r="O82" s="35">
        <v>1991</v>
      </c>
      <c r="P82" s="36">
        <v>89.417007027100453</v>
      </c>
      <c r="Q82" s="36">
        <v>4.6843399776065402</v>
      </c>
      <c r="R82" s="36">
        <v>1.7887849161373655</v>
      </c>
      <c r="S82" s="36">
        <v>4.3864696375982142</v>
      </c>
      <c r="T82" s="36">
        <v>-0.27660155844262491</v>
      </c>
      <c r="U82" s="36"/>
      <c r="V82" s="35">
        <v>1991</v>
      </c>
      <c r="W82" s="36">
        <v>80.762641661198529</v>
      </c>
      <c r="X82" s="36">
        <v>10.225330399062486</v>
      </c>
      <c r="Y82" s="36">
        <v>2.8263194610100442</v>
      </c>
      <c r="Z82" s="36">
        <v>5.9071117090843215</v>
      </c>
      <c r="AA82" s="36">
        <v>0.27835980423417944</v>
      </c>
      <c r="AB82" s="36"/>
      <c r="AC82" s="118"/>
      <c r="AD82" s="118"/>
      <c r="AE82" s="118"/>
      <c r="AF82" s="118"/>
      <c r="AG82" s="118"/>
      <c r="AH82" s="118"/>
      <c r="AI82" s="118"/>
      <c r="AJ82" s="118"/>
      <c r="AK82" s="118"/>
      <c r="AL82" s="118"/>
      <c r="AM82" s="118"/>
      <c r="AN82" s="118"/>
      <c r="AO82" s="118"/>
      <c r="AP82" s="118"/>
      <c r="AQ82" s="118"/>
      <c r="AR82" s="118"/>
      <c r="AS82" s="118"/>
      <c r="AT82" s="118"/>
      <c r="AU82" s="118"/>
      <c r="AV82" s="118"/>
      <c r="AW82" s="118"/>
      <c r="AX82" s="118"/>
      <c r="AY82" s="118"/>
      <c r="AZ82" s="118"/>
      <c r="BA82" s="118"/>
      <c r="BB82" s="118"/>
      <c r="BC82" s="118"/>
      <c r="BD82" s="118"/>
      <c r="BE82" s="118"/>
      <c r="BF82" s="118"/>
      <c r="BG82" s="118"/>
      <c r="BH82" s="118"/>
      <c r="BI82" s="118"/>
      <c r="BJ82" s="118"/>
      <c r="BK82" s="118"/>
      <c r="BL82" s="118"/>
      <c r="BM82" s="118"/>
      <c r="BN82" s="118"/>
      <c r="BO82" s="118"/>
      <c r="BP82" s="118"/>
      <c r="BQ82" s="118"/>
      <c r="BR82" s="118"/>
      <c r="BS82" s="118"/>
      <c r="BT82" s="118"/>
    </row>
    <row r="83" spans="1:72">
      <c r="A83" s="35">
        <v>1992</v>
      </c>
      <c r="B83" s="36">
        <v>53.160183249491396</v>
      </c>
      <c r="C83" s="36">
        <v>27.56071227499217</v>
      </c>
      <c r="D83" s="36">
        <v>7.2783126220598584</v>
      </c>
      <c r="E83" s="36">
        <v>9.3335514206328369</v>
      </c>
      <c r="F83" s="36">
        <v>2.6672404328237298</v>
      </c>
      <c r="G83" s="36"/>
      <c r="H83" s="35">
        <v>1992</v>
      </c>
      <c r="I83" s="36">
        <v>46.108824232557012</v>
      </c>
      <c r="J83" s="36">
        <v>32.269525008473352</v>
      </c>
      <c r="K83" s="36">
        <v>8.4626779402508117</v>
      </c>
      <c r="L83" s="36">
        <v>10.815317387304509</v>
      </c>
      <c r="M83" s="36">
        <v>2.3436554314143225</v>
      </c>
      <c r="N83" s="36"/>
      <c r="O83" s="35">
        <v>1992</v>
      </c>
      <c r="P83" s="36">
        <v>90.858251220292601</v>
      </c>
      <c r="Q83" s="36">
        <v>4.3351679764810553</v>
      </c>
      <c r="R83" s="36">
        <v>1.6664215285736934</v>
      </c>
      <c r="S83" s="36">
        <v>3.2593130944495674</v>
      </c>
      <c r="T83" s="36">
        <v>-0.1191538197969325</v>
      </c>
      <c r="U83" s="36"/>
      <c r="V83" s="35">
        <v>1992</v>
      </c>
      <c r="W83" s="36">
        <v>82.642142685256047</v>
      </c>
      <c r="X83" s="36">
        <v>10.454432640833804</v>
      </c>
      <c r="Y83" s="36">
        <v>2.5874091054175024</v>
      </c>
      <c r="Z83" s="36">
        <v>3.8733258700393263</v>
      </c>
      <c r="AA83" s="36">
        <v>0.44268969845331507</v>
      </c>
      <c r="AB83" s="36"/>
      <c r="AC83" s="118"/>
      <c r="AD83" s="118"/>
      <c r="AE83" s="118"/>
      <c r="AF83" s="118"/>
      <c r="AG83" s="118"/>
      <c r="AH83" s="118"/>
      <c r="AI83" s="118"/>
      <c r="AJ83" s="118"/>
      <c r="AK83" s="118"/>
      <c r="AL83" s="118"/>
      <c r="AM83" s="118"/>
      <c r="AN83" s="118"/>
      <c r="AO83" s="118"/>
      <c r="AP83" s="118"/>
      <c r="AQ83" s="118"/>
      <c r="AR83" s="118"/>
      <c r="AS83" s="118"/>
      <c r="AT83" s="118"/>
      <c r="AU83" s="118"/>
      <c r="AV83" s="118"/>
      <c r="AW83" s="118"/>
      <c r="AX83" s="118"/>
      <c r="AY83" s="118"/>
      <c r="AZ83" s="118"/>
      <c r="BA83" s="118"/>
      <c r="BB83" s="118"/>
      <c r="BC83" s="118"/>
      <c r="BD83" s="118"/>
      <c r="BE83" s="118"/>
      <c r="BF83" s="118"/>
      <c r="BG83" s="118"/>
      <c r="BH83" s="118"/>
      <c r="BI83" s="118"/>
      <c r="BJ83" s="118"/>
      <c r="BK83" s="118"/>
      <c r="BL83" s="118"/>
      <c r="BM83" s="118"/>
      <c r="BN83" s="118"/>
      <c r="BO83" s="118"/>
      <c r="BP83" s="118"/>
      <c r="BQ83" s="118"/>
      <c r="BR83" s="118"/>
      <c r="BS83" s="118"/>
      <c r="BT83" s="118"/>
    </row>
    <row r="84" spans="1:72">
      <c r="A84" s="35">
        <v>1993</v>
      </c>
      <c r="B84" s="36">
        <v>51.078528345067014</v>
      </c>
      <c r="C84" s="36">
        <v>29.77669168557631</v>
      </c>
      <c r="D84" s="36">
        <v>7.2408215511723988</v>
      </c>
      <c r="E84" s="36">
        <v>8.5134112992377968</v>
      </c>
      <c r="F84" s="36">
        <v>3.3905471189464906</v>
      </c>
      <c r="G84" s="36"/>
      <c r="H84" s="35">
        <v>1993</v>
      </c>
      <c r="I84" s="36">
        <v>40.976509692819064</v>
      </c>
      <c r="J84" s="36">
        <v>36.179155419724722</v>
      </c>
      <c r="K84" s="36">
        <v>8.7008722421754747</v>
      </c>
      <c r="L84" s="36">
        <v>10.370134070984006</v>
      </c>
      <c r="M84" s="36">
        <v>3.7733508822807682</v>
      </c>
      <c r="N84" s="36"/>
      <c r="O84" s="35">
        <v>1993</v>
      </c>
      <c r="P84" s="36">
        <v>90.853752590704801</v>
      </c>
      <c r="Q84" s="36">
        <v>4.9590074888063356</v>
      </c>
      <c r="R84" s="36">
        <v>1.7623216387381635</v>
      </c>
      <c r="S84" s="36">
        <v>2.4771930073091646</v>
      </c>
      <c r="T84" s="36">
        <v>-5.6515520913060203E-2</v>
      </c>
      <c r="U84" s="36"/>
      <c r="V84" s="35">
        <v>1993</v>
      </c>
      <c r="W84" s="36">
        <v>83.181759817156433</v>
      </c>
      <c r="X84" s="36">
        <v>10.689651194603309</v>
      </c>
      <c r="Y84" s="36">
        <v>2.5617532378184511</v>
      </c>
      <c r="Z84" s="36">
        <v>3.1253280183185663</v>
      </c>
      <c r="AA84" s="36">
        <v>0.44268113076079219</v>
      </c>
      <c r="AB84" s="36"/>
      <c r="AC84" s="118"/>
      <c r="AD84" s="118"/>
      <c r="AE84" s="118"/>
      <c r="AF84" s="118"/>
      <c r="AG84" s="118"/>
      <c r="AH84" s="118"/>
      <c r="AI84" s="118"/>
      <c r="AJ84" s="118"/>
      <c r="AK84" s="118"/>
      <c r="AL84" s="118"/>
      <c r="AM84" s="118"/>
      <c r="AN84" s="118"/>
      <c r="AO84" s="118"/>
      <c r="AP84" s="118"/>
      <c r="AQ84" s="118"/>
      <c r="AR84" s="118"/>
      <c r="AS84" s="118"/>
      <c r="AT84" s="118"/>
      <c r="AU84" s="118"/>
      <c r="AV84" s="118"/>
      <c r="AW84" s="118"/>
      <c r="AX84" s="118"/>
      <c r="AY84" s="118"/>
      <c r="AZ84" s="118"/>
      <c r="BA84" s="118"/>
      <c r="BB84" s="118"/>
      <c r="BC84" s="118"/>
      <c r="BD84" s="118"/>
      <c r="BE84" s="118"/>
      <c r="BF84" s="118"/>
      <c r="BG84" s="118"/>
      <c r="BH84" s="118"/>
      <c r="BI84" s="118"/>
      <c r="BJ84" s="118"/>
      <c r="BK84" s="118"/>
      <c r="BL84" s="118"/>
      <c r="BM84" s="118"/>
      <c r="BN84" s="118"/>
      <c r="BO84" s="118"/>
      <c r="BP84" s="118"/>
      <c r="BQ84" s="118"/>
      <c r="BR84" s="118"/>
      <c r="BS84" s="118"/>
      <c r="BT84" s="118"/>
    </row>
    <row r="85" spans="1:72">
      <c r="A85" s="35">
        <v>1994</v>
      </c>
      <c r="B85" s="36">
        <v>44.449584481719292</v>
      </c>
      <c r="C85" s="36">
        <v>35.924861818803443</v>
      </c>
      <c r="D85" s="36">
        <v>7.2376806552322916</v>
      </c>
      <c r="E85" s="36">
        <v>8.8674390218300783</v>
      </c>
      <c r="F85" s="36">
        <v>3.5204340224148942</v>
      </c>
      <c r="G85" s="36"/>
      <c r="H85" s="35">
        <v>1994</v>
      </c>
      <c r="I85" s="36">
        <v>32.679031990402535</v>
      </c>
      <c r="J85" s="36">
        <v>43.585238017860419</v>
      </c>
      <c r="K85" s="36">
        <v>8.3559714496115713</v>
      </c>
      <c r="L85" s="36">
        <v>11.446474071974084</v>
      </c>
      <c r="M85" s="36">
        <v>3.9332844701513947</v>
      </c>
      <c r="N85" s="36"/>
      <c r="O85" s="35">
        <v>1994</v>
      </c>
      <c r="P85" s="36">
        <v>91.110324616375351</v>
      </c>
      <c r="Q85" s="36">
        <v>4.9862812563010106</v>
      </c>
      <c r="R85" s="36">
        <v>1.6049500060699609</v>
      </c>
      <c r="S85" s="36">
        <v>2.192319714872792</v>
      </c>
      <c r="T85" s="36">
        <v>0.10476569828096896</v>
      </c>
      <c r="U85" s="36"/>
      <c r="V85" s="35">
        <v>1994</v>
      </c>
      <c r="W85" s="36">
        <v>82.926196213029343</v>
      </c>
      <c r="X85" s="36">
        <v>10.774433936205664</v>
      </c>
      <c r="Y85" s="36">
        <v>2.6849853621527715</v>
      </c>
      <c r="Z85" s="36">
        <v>2.9459338102666055</v>
      </c>
      <c r="AA85" s="36">
        <v>0.66957560339843158</v>
      </c>
      <c r="AB85" s="36"/>
      <c r="AC85" s="118"/>
      <c r="AD85" s="118"/>
      <c r="AE85" s="118"/>
      <c r="AF85" s="118"/>
      <c r="AG85" s="118"/>
      <c r="AH85" s="118"/>
      <c r="AI85" s="118"/>
      <c r="AJ85" s="118"/>
      <c r="AK85" s="118"/>
      <c r="AL85" s="118"/>
      <c r="AM85" s="118"/>
      <c r="AN85" s="118"/>
      <c r="AO85" s="118"/>
      <c r="AP85" s="118"/>
      <c r="AQ85" s="118"/>
      <c r="AR85" s="118"/>
      <c r="AS85" s="118"/>
      <c r="AT85" s="118"/>
      <c r="AU85" s="118"/>
      <c r="AV85" s="118"/>
      <c r="AW85" s="118"/>
      <c r="AX85" s="118"/>
      <c r="AY85" s="118"/>
      <c r="AZ85" s="118"/>
      <c r="BA85" s="118"/>
      <c r="BB85" s="118"/>
      <c r="BC85" s="118"/>
      <c r="BD85" s="118"/>
      <c r="BE85" s="118"/>
      <c r="BF85" s="118"/>
      <c r="BG85" s="118"/>
      <c r="BH85" s="118"/>
      <c r="BI85" s="118"/>
      <c r="BJ85" s="118"/>
      <c r="BK85" s="118"/>
      <c r="BL85" s="118"/>
      <c r="BM85" s="118"/>
      <c r="BN85" s="118"/>
      <c r="BO85" s="118"/>
      <c r="BP85" s="118"/>
      <c r="BQ85" s="118"/>
      <c r="BR85" s="118"/>
      <c r="BS85" s="118"/>
      <c r="BT85" s="118"/>
    </row>
    <row r="86" spans="1:72">
      <c r="A86" s="35">
        <f t="shared" ref="A86:A96" si="0">A85+1</f>
        <v>1995</v>
      </c>
      <c r="B86" s="36">
        <v>46.597874948917038</v>
      </c>
      <c r="C86" s="36">
        <v>34.991826726604003</v>
      </c>
      <c r="D86" s="36">
        <v>7.0494483040457698</v>
      </c>
      <c r="E86" s="36">
        <v>8.0302411115651804</v>
      </c>
      <c r="F86" s="36">
        <v>3.3306089088680011</v>
      </c>
      <c r="G86" s="36"/>
      <c r="H86" s="35">
        <f t="shared" ref="H86:H96" si="1">H85+1</f>
        <v>1995</v>
      </c>
      <c r="I86" s="36">
        <v>36.423908608731132</v>
      </c>
      <c r="J86" s="36">
        <v>41.972664218686255</v>
      </c>
      <c r="K86" s="36">
        <v>8.516931864545084</v>
      </c>
      <c r="L86" s="36">
        <v>9.4859241126071012</v>
      </c>
      <c r="M86" s="36">
        <v>3.6005711954304367</v>
      </c>
      <c r="N86" s="36"/>
      <c r="O86" s="35">
        <f t="shared" ref="O86:O96" si="2">O85+1</f>
        <v>1995</v>
      </c>
      <c r="P86" s="36">
        <v>91.581915214983397</v>
      </c>
      <c r="Q86" s="36">
        <v>4.490987815929917</v>
      </c>
      <c r="R86" s="36">
        <v>1.611116705266338</v>
      </c>
      <c r="S86" s="36">
        <v>2.2656328667807877</v>
      </c>
      <c r="T86" s="36">
        <v>5.0347397039573062E-2</v>
      </c>
      <c r="U86" s="36"/>
      <c r="V86" s="35">
        <f t="shared" ref="V86:V96" si="3">V85+1</f>
        <v>1995</v>
      </c>
      <c r="W86" s="36">
        <v>82.907880133185344</v>
      </c>
      <c r="X86" s="36">
        <v>10.785995358692363</v>
      </c>
      <c r="Y86" s="36">
        <v>2.4921804056099286</v>
      </c>
      <c r="Z86" s="36">
        <v>3.0672989607506809</v>
      </c>
      <c r="AA86" s="36">
        <v>0.74664514176167895</v>
      </c>
      <c r="AB86" s="36"/>
      <c r="AC86" s="118"/>
      <c r="AD86" s="118"/>
      <c r="AE86" s="118"/>
      <c r="AF86" s="118"/>
      <c r="AG86" s="118"/>
      <c r="AH86" s="118"/>
      <c r="AI86" s="118"/>
      <c r="AJ86" s="118"/>
      <c r="AK86" s="118"/>
      <c r="AL86" s="118"/>
      <c r="AM86" s="118"/>
      <c r="AN86" s="118"/>
      <c r="AO86" s="118"/>
      <c r="AP86" s="118"/>
      <c r="AQ86" s="118"/>
      <c r="AR86" s="118"/>
      <c r="AS86" s="118"/>
      <c r="AT86" s="118"/>
      <c r="AU86" s="118"/>
      <c r="AV86" s="118"/>
      <c r="AW86" s="118"/>
      <c r="AX86" s="118"/>
      <c r="AY86" s="118"/>
      <c r="AZ86" s="118"/>
      <c r="BA86" s="118"/>
      <c r="BB86" s="118"/>
      <c r="BC86" s="118"/>
      <c r="BD86" s="118"/>
      <c r="BE86" s="118"/>
      <c r="BF86" s="118"/>
      <c r="BG86" s="118"/>
      <c r="BH86" s="118"/>
      <c r="BI86" s="118"/>
      <c r="BJ86" s="118"/>
      <c r="BK86" s="118"/>
      <c r="BL86" s="118"/>
      <c r="BM86" s="118"/>
      <c r="BN86" s="118"/>
      <c r="BO86" s="118"/>
      <c r="BP86" s="118"/>
      <c r="BQ86" s="118"/>
      <c r="BR86" s="118"/>
      <c r="BS86" s="118"/>
      <c r="BT86" s="118"/>
    </row>
    <row r="87" spans="1:72">
      <c r="A87" s="35">
        <f t="shared" si="0"/>
        <v>1996</v>
      </c>
      <c r="B87" s="36">
        <v>47.965235173824134</v>
      </c>
      <c r="C87" s="36">
        <v>34.550102249488752</v>
      </c>
      <c r="D87" s="36">
        <v>6.7689161554192232</v>
      </c>
      <c r="E87" s="36">
        <v>7.5869120654396731</v>
      </c>
      <c r="F87" s="36">
        <v>3.128834355828221</v>
      </c>
      <c r="G87" s="36"/>
      <c r="H87" s="35">
        <f t="shared" si="1"/>
        <v>1996</v>
      </c>
      <c r="I87" s="36">
        <v>40.094098394190446</v>
      </c>
      <c r="J87" s="36">
        <v>40.002045617265004</v>
      </c>
      <c r="K87" s="36">
        <v>7.9574511608877971</v>
      </c>
      <c r="L87" s="36">
        <v>8.7552418942415873</v>
      </c>
      <c r="M87" s="36">
        <v>3.1911629334151579</v>
      </c>
      <c r="N87" s="36"/>
      <c r="O87" s="35">
        <f t="shared" si="2"/>
        <v>1996</v>
      </c>
      <c r="P87" s="36">
        <v>90.765357502517631</v>
      </c>
      <c r="Q87" s="36">
        <v>4.6727089627391738</v>
      </c>
      <c r="R87" s="36">
        <v>1.7623363544813697</v>
      </c>
      <c r="S87" s="36">
        <v>2.5981873111782479</v>
      </c>
      <c r="T87" s="36">
        <v>0.2014098690835851</v>
      </c>
      <c r="U87" s="36"/>
      <c r="V87" s="35">
        <f t="shared" si="3"/>
        <v>1996</v>
      </c>
      <c r="W87" s="36">
        <v>82.423448831587422</v>
      </c>
      <c r="X87" s="36">
        <v>11.069701853344077</v>
      </c>
      <c r="Y87" s="36">
        <v>2.5483481063658338</v>
      </c>
      <c r="Z87" s="36">
        <v>3.0620467365028201</v>
      </c>
      <c r="AA87" s="36">
        <v>0.89645447219983887</v>
      </c>
      <c r="AB87" s="36"/>
      <c r="AC87" s="118"/>
      <c r="AD87" s="118"/>
      <c r="AE87" s="118"/>
      <c r="AF87" s="118"/>
      <c r="AG87" s="118"/>
      <c r="AH87" s="118"/>
      <c r="AI87" s="118"/>
      <c r="AJ87" s="118"/>
      <c r="AK87" s="118"/>
      <c r="AL87" s="118"/>
      <c r="AM87" s="118"/>
      <c r="AN87" s="118"/>
      <c r="AO87" s="118"/>
      <c r="AP87" s="118"/>
      <c r="AQ87" s="118"/>
      <c r="AR87" s="118"/>
      <c r="AS87" s="118"/>
      <c r="AT87" s="118"/>
      <c r="AU87" s="118"/>
      <c r="AV87" s="118"/>
      <c r="AW87" s="118"/>
      <c r="AX87" s="118"/>
      <c r="AY87" s="118"/>
      <c r="AZ87" s="118"/>
      <c r="BA87" s="118"/>
      <c r="BB87" s="118"/>
      <c r="BC87" s="118"/>
      <c r="BD87" s="118"/>
      <c r="BE87" s="118"/>
      <c r="BF87" s="118"/>
      <c r="BG87" s="118"/>
      <c r="BH87" s="118"/>
      <c r="BI87" s="118"/>
      <c r="BJ87" s="118"/>
      <c r="BK87" s="118"/>
      <c r="BL87" s="118"/>
      <c r="BM87" s="118"/>
      <c r="BN87" s="118"/>
      <c r="BO87" s="118"/>
      <c r="BP87" s="118"/>
      <c r="BQ87" s="118"/>
      <c r="BR87" s="118"/>
      <c r="BS87" s="118"/>
      <c r="BT87" s="118"/>
    </row>
    <row r="88" spans="1:72">
      <c r="A88" s="35">
        <f t="shared" si="0"/>
        <v>1997</v>
      </c>
      <c r="B88" s="36">
        <v>50.3483606557377</v>
      </c>
      <c r="C88" s="36">
        <v>33.340163934426229</v>
      </c>
      <c r="D88" s="36">
        <v>6.3012295081967205</v>
      </c>
      <c r="E88" s="36">
        <v>7.0491803278688518</v>
      </c>
      <c r="F88" s="36">
        <v>2.9610655737704916</v>
      </c>
      <c r="G88" s="36"/>
      <c r="H88" s="35">
        <f t="shared" si="1"/>
        <v>1997</v>
      </c>
      <c r="I88" s="36">
        <v>45.7973695026716</v>
      </c>
      <c r="J88" s="36">
        <v>36.76531031648171</v>
      </c>
      <c r="K88" s="36">
        <v>6.627620221948213</v>
      </c>
      <c r="L88" s="36">
        <v>7.9120427455815872</v>
      </c>
      <c r="M88" s="36">
        <v>2.8976572133168927</v>
      </c>
      <c r="N88" s="36"/>
      <c r="O88" s="35">
        <f t="shared" si="2"/>
        <v>1997</v>
      </c>
      <c r="P88" s="36">
        <v>91.003425347572033</v>
      </c>
      <c r="Q88" s="36">
        <v>4.795486600846262</v>
      </c>
      <c r="R88" s="36">
        <v>1.9040902679830747</v>
      </c>
      <c r="S88" s="36">
        <v>2.1257304049969776</v>
      </c>
      <c r="T88" s="36">
        <v>0.17126737860165223</v>
      </c>
      <c r="U88" s="36"/>
      <c r="V88" s="35">
        <f t="shared" si="3"/>
        <v>1997</v>
      </c>
      <c r="W88" s="36">
        <v>81.96489812386524</v>
      </c>
      <c r="X88" s="36">
        <v>10.964292919104295</v>
      </c>
      <c r="Y88" s="36">
        <v>3.0058503126891258</v>
      </c>
      <c r="Z88" s="36">
        <v>3.1773249949566265</v>
      </c>
      <c r="AA88" s="36">
        <v>0.88763364938470835</v>
      </c>
      <c r="AB88" s="36"/>
      <c r="AC88" s="118"/>
      <c r="AD88" s="118"/>
      <c r="AE88" s="118"/>
      <c r="AF88" s="118"/>
      <c r="AG88" s="118"/>
      <c r="AH88" s="118"/>
      <c r="AI88" s="118"/>
      <c r="AJ88" s="118"/>
      <c r="AK88" s="118"/>
      <c r="AL88" s="118"/>
      <c r="AM88" s="118"/>
      <c r="AN88" s="118"/>
      <c r="AO88" s="118"/>
      <c r="AP88" s="118"/>
      <c r="AQ88" s="118"/>
      <c r="AR88" s="118"/>
      <c r="AS88" s="118"/>
      <c r="AT88" s="118"/>
      <c r="AU88" s="118"/>
      <c r="AV88" s="118"/>
      <c r="AW88" s="118"/>
      <c r="AX88" s="118"/>
      <c r="AY88" s="118"/>
      <c r="AZ88" s="118"/>
      <c r="BA88" s="118"/>
      <c r="BB88" s="118"/>
      <c r="BC88" s="118"/>
      <c r="BD88" s="118"/>
      <c r="BE88" s="118"/>
      <c r="BF88" s="118"/>
      <c r="BG88" s="118"/>
      <c r="BH88" s="118"/>
      <c r="BI88" s="118"/>
      <c r="BJ88" s="118"/>
      <c r="BK88" s="118"/>
      <c r="BL88" s="118"/>
      <c r="BM88" s="118"/>
      <c r="BN88" s="118"/>
      <c r="BO88" s="118"/>
      <c r="BP88" s="118"/>
      <c r="BQ88" s="118"/>
      <c r="BR88" s="118"/>
      <c r="BS88" s="118"/>
      <c r="BT88" s="118"/>
    </row>
    <row r="89" spans="1:72">
      <c r="A89" s="35">
        <f t="shared" si="0"/>
        <v>1998</v>
      </c>
      <c r="B89" s="36">
        <v>53.115392498462803</v>
      </c>
      <c r="C89" s="36">
        <v>31.748309079729452</v>
      </c>
      <c r="D89" s="36">
        <v>5.7388809182209473</v>
      </c>
      <c r="E89" s="36">
        <v>6.6509530641524908</v>
      </c>
      <c r="F89" s="36">
        <v>2.7464644394343103</v>
      </c>
      <c r="G89" s="36"/>
      <c r="H89" s="35">
        <f t="shared" si="1"/>
        <v>1998</v>
      </c>
      <c r="I89" s="36">
        <v>51.458994573564041</v>
      </c>
      <c r="J89" s="36">
        <v>32.445991604382101</v>
      </c>
      <c r="K89" s="36">
        <v>6.1021808129415378</v>
      </c>
      <c r="L89" s="36">
        <v>7.2284222381488688</v>
      </c>
      <c r="M89" s="36">
        <v>2.7644107709634484</v>
      </c>
      <c r="N89" s="36"/>
      <c r="O89" s="35">
        <f t="shared" si="2"/>
        <v>1998</v>
      </c>
      <c r="P89" s="36">
        <v>91.077542799597182</v>
      </c>
      <c r="Q89" s="36">
        <v>4.8841893252769379</v>
      </c>
      <c r="R89" s="36">
        <v>1.6918429003021149</v>
      </c>
      <c r="S89" s="36">
        <v>2.1852970795568982</v>
      </c>
      <c r="T89" s="36">
        <v>0.16112789526686808</v>
      </c>
      <c r="U89" s="36"/>
      <c r="V89" s="35">
        <f t="shared" si="3"/>
        <v>1998</v>
      </c>
      <c r="W89" s="36">
        <v>82.161944136331542</v>
      </c>
      <c r="X89" s="36">
        <v>11.384491277604113</v>
      </c>
      <c r="Y89" s="36">
        <v>2.6419280024200864</v>
      </c>
      <c r="Z89" s="36">
        <v>2.9041040637289499</v>
      </c>
      <c r="AA89" s="36">
        <v>0.90753251991529682</v>
      </c>
      <c r="AB89" s="36"/>
      <c r="AC89" s="118"/>
      <c r="AD89" s="118"/>
      <c r="AE89" s="118"/>
      <c r="AF89" s="118"/>
      <c r="AG89" s="118"/>
      <c r="AH89" s="118"/>
      <c r="AI89" s="118"/>
      <c r="AJ89" s="118"/>
      <c r="AK89" s="118"/>
      <c r="AL89" s="118"/>
      <c r="AM89" s="118"/>
      <c r="AN89" s="118"/>
      <c r="AO89" s="118"/>
      <c r="AP89" s="118"/>
      <c r="AQ89" s="118"/>
      <c r="AR89" s="118"/>
      <c r="AS89" s="118"/>
      <c r="AT89" s="118"/>
      <c r="AU89" s="118"/>
      <c r="AV89" s="118"/>
      <c r="AW89" s="118"/>
      <c r="AX89" s="118"/>
      <c r="AY89" s="118"/>
      <c r="AZ89" s="118"/>
      <c r="BA89" s="118"/>
      <c r="BB89" s="118"/>
      <c r="BC89" s="118"/>
      <c r="BD89" s="118"/>
      <c r="BE89" s="118"/>
      <c r="BF89" s="118"/>
      <c r="BG89" s="118"/>
      <c r="BH89" s="118"/>
      <c r="BI89" s="118"/>
      <c r="BJ89" s="118"/>
      <c r="BK89" s="118"/>
      <c r="BL89" s="118"/>
      <c r="BM89" s="118"/>
      <c r="BN89" s="118"/>
      <c r="BO89" s="118"/>
      <c r="BP89" s="118"/>
      <c r="BQ89" s="118"/>
      <c r="BR89" s="118"/>
      <c r="BS89" s="118"/>
      <c r="BT89" s="118"/>
    </row>
    <row r="90" spans="1:72">
      <c r="A90" s="35">
        <f t="shared" si="0"/>
        <v>1999</v>
      </c>
      <c r="B90" s="36">
        <v>56.327492570960139</v>
      </c>
      <c r="C90" s="36">
        <v>29.972333230863818</v>
      </c>
      <c r="D90" s="36">
        <v>5.3796495542576084</v>
      </c>
      <c r="E90" s="36">
        <v>5.9227379854493289</v>
      </c>
      <c r="F90" s="36">
        <v>2.3977866584691054</v>
      </c>
      <c r="G90" s="36"/>
      <c r="H90" s="35">
        <f t="shared" si="1"/>
        <v>1999</v>
      </c>
      <c r="I90" s="36">
        <v>57.472798193389444</v>
      </c>
      <c r="J90" s="36">
        <v>28.792855676452472</v>
      </c>
      <c r="K90" s="36">
        <v>5.645657975774995</v>
      </c>
      <c r="L90" s="36">
        <v>6.0049271196879488</v>
      </c>
      <c r="M90" s="36">
        <v>2.0837610346951343</v>
      </c>
      <c r="N90" s="36"/>
      <c r="O90" s="35">
        <f t="shared" si="2"/>
        <v>1999</v>
      </c>
      <c r="P90" s="36">
        <v>90.578979221303214</v>
      </c>
      <c r="Q90" s="36">
        <v>5.5174500706072225</v>
      </c>
      <c r="R90" s="36">
        <v>1.7248335686907406</v>
      </c>
      <c r="S90" s="36">
        <v>1.8761347589267705</v>
      </c>
      <c r="T90" s="36">
        <v>0.30260238047205973</v>
      </c>
      <c r="U90" s="36"/>
      <c r="V90" s="35">
        <f t="shared" si="3"/>
        <v>1999</v>
      </c>
      <c r="W90" s="36">
        <v>82.16702009492073</v>
      </c>
      <c r="X90" s="36">
        <v>11.339997980409978</v>
      </c>
      <c r="Y90" s="36">
        <v>2.7668383318186409</v>
      </c>
      <c r="Z90" s="36">
        <v>2.7264465313541351</v>
      </c>
      <c r="AA90" s="36">
        <v>0.99969706149651616</v>
      </c>
      <c r="AB90" s="36"/>
      <c r="AC90" s="118"/>
      <c r="AD90" s="118"/>
      <c r="AE90" s="118"/>
      <c r="AF90" s="118"/>
      <c r="AG90" s="118"/>
      <c r="AH90" s="118"/>
      <c r="AI90" s="118"/>
      <c r="AJ90" s="118"/>
      <c r="AK90" s="118"/>
      <c r="AL90" s="118"/>
      <c r="AM90" s="118"/>
      <c r="AN90" s="118"/>
      <c r="AO90" s="118"/>
      <c r="AP90" s="118"/>
      <c r="AQ90" s="118"/>
      <c r="AR90" s="118"/>
      <c r="AS90" s="118"/>
      <c r="AT90" s="118"/>
      <c r="AU90" s="118"/>
      <c r="AV90" s="118"/>
      <c r="AW90" s="118"/>
      <c r="AX90" s="118"/>
      <c r="AY90" s="118"/>
      <c r="AZ90" s="118"/>
      <c r="BA90" s="118"/>
      <c r="BB90" s="118"/>
      <c r="BC90" s="118"/>
      <c r="BD90" s="118"/>
      <c r="BE90" s="118"/>
      <c r="BF90" s="118"/>
      <c r="BG90" s="118"/>
      <c r="BH90" s="118"/>
      <c r="BI90" s="118"/>
      <c r="BJ90" s="118"/>
      <c r="BK90" s="118"/>
      <c r="BL90" s="118"/>
      <c r="BM90" s="118"/>
      <c r="BN90" s="118"/>
      <c r="BO90" s="118"/>
      <c r="BP90" s="118"/>
      <c r="BQ90" s="118"/>
      <c r="BR90" s="118"/>
      <c r="BS90" s="118"/>
      <c r="BT90" s="118"/>
    </row>
    <row r="91" spans="1:72">
      <c r="A91" s="35">
        <f t="shared" si="0"/>
        <v>2000</v>
      </c>
      <c r="B91" s="36">
        <v>58.770069675855801</v>
      </c>
      <c r="C91" s="36">
        <v>27.143289912147832</v>
      </c>
      <c r="D91" s="36">
        <v>5.5942643643340402</v>
      </c>
      <c r="E91" s="36">
        <v>6.2708270221145108</v>
      </c>
      <c r="F91" s="36">
        <v>2.2215490255478141</v>
      </c>
      <c r="G91" s="36"/>
      <c r="H91" s="35">
        <f t="shared" si="1"/>
        <v>2000</v>
      </c>
      <c r="I91" s="36">
        <v>60.808328230251057</v>
      </c>
      <c r="J91" s="36">
        <v>25.045927740355168</v>
      </c>
      <c r="K91" s="36">
        <v>5.654215145948152</v>
      </c>
      <c r="L91" s="36">
        <v>6.5523576240048982</v>
      </c>
      <c r="M91" s="36">
        <v>1.9391712594407018</v>
      </c>
      <c r="N91" s="36"/>
      <c r="O91" s="35">
        <f t="shared" si="2"/>
        <v>2000</v>
      </c>
      <c r="P91" s="36">
        <v>89.702220894333252</v>
      </c>
      <c r="Q91" s="36">
        <v>5.5771337516183657</v>
      </c>
      <c r="R91" s="36">
        <v>2.081465989443283</v>
      </c>
      <c r="S91" s="36">
        <v>2.3105268399561796</v>
      </c>
      <c r="T91" s="36">
        <v>0.3286525246489394</v>
      </c>
      <c r="U91" s="36"/>
      <c r="V91" s="35">
        <f t="shared" si="3"/>
        <v>2000</v>
      </c>
      <c r="W91" s="36">
        <v>82.263027295285355</v>
      </c>
      <c r="X91" s="36">
        <v>11.007444168734491</v>
      </c>
      <c r="Y91" s="36">
        <v>2.7791563275434243</v>
      </c>
      <c r="Z91" s="36">
        <v>2.9578163771712158</v>
      </c>
      <c r="AA91" s="36">
        <v>0.99255583126550873</v>
      </c>
      <c r="AB91" s="36"/>
      <c r="AC91" s="118"/>
      <c r="AD91" s="118"/>
      <c r="AE91" s="118"/>
      <c r="AF91" s="118"/>
      <c r="AG91" s="118"/>
      <c r="AH91" s="118"/>
      <c r="AI91" s="118"/>
      <c r="AJ91" s="118"/>
      <c r="AK91" s="118"/>
      <c r="AL91" s="118"/>
      <c r="AM91" s="118"/>
      <c r="AN91" s="118"/>
      <c r="AO91" s="118"/>
      <c r="AP91" s="118"/>
      <c r="AQ91" s="118"/>
      <c r="AR91" s="118"/>
      <c r="AS91" s="118"/>
      <c r="AT91" s="118"/>
      <c r="AU91" s="118"/>
      <c r="AV91" s="118"/>
      <c r="AW91" s="118"/>
      <c r="AX91" s="118"/>
      <c r="AY91" s="118"/>
      <c r="AZ91" s="118"/>
      <c r="BA91" s="118"/>
      <c r="BB91" s="118"/>
      <c r="BC91" s="118"/>
      <c r="BD91" s="118"/>
      <c r="BE91" s="118"/>
      <c r="BF91" s="118"/>
      <c r="BG91" s="118"/>
      <c r="BH91" s="118"/>
      <c r="BI91" s="118"/>
      <c r="BJ91" s="118"/>
      <c r="BK91" s="118"/>
      <c r="BL91" s="118"/>
      <c r="BM91" s="118"/>
      <c r="BN91" s="118"/>
      <c r="BO91" s="118"/>
      <c r="BP91" s="118"/>
      <c r="BQ91" s="118"/>
      <c r="BR91" s="118"/>
      <c r="BS91" s="118"/>
      <c r="BT91" s="118"/>
    </row>
    <row r="92" spans="1:72">
      <c r="A92" s="35">
        <f t="shared" si="0"/>
        <v>2001</v>
      </c>
      <c r="B92" s="36">
        <v>53.711702661978904</v>
      </c>
      <c r="C92" s="36">
        <v>31.461577096936214</v>
      </c>
      <c r="D92" s="36">
        <v>5.2235057759919643</v>
      </c>
      <c r="E92" s="36">
        <v>6.700150678051231</v>
      </c>
      <c r="F92" s="36">
        <v>2.9030637870416878</v>
      </c>
      <c r="G92" s="36"/>
      <c r="H92" s="35">
        <f t="shared" si="1"/>
        <v>2001</v>
      </c>
      <c r="I92" s="36">
        <v>53.75954965822276</v>
      </c>
      <c r="J92" s="36">
        <v>30.287494973864092</v>
      </c>
      <c r="K92" s="36">
        <v>5.6493767591475672</v>
      </c>
      <c r="L92" s="36">
        <v>7.4788902291917969</v>
      </c>
      <c r="M92" s="36">
        <v>2.8246883795737836</v>
      </c>
      <c r="N92" s="36"/>
      <c r="O92" s="35">
        <f t="shared" si="2"/>
        <v>2001</v>
      </c>
      <c r="P92" s="36">
        <v>91.167381118532532</v>
      </c>
      <c r="Q92" s="36">
        <v>5.0244242847173757</v>
      </c>
      <c r="R92" s="36">
        <v>1.4455188914365464</v>
      </c>
      <c r="S92" s="36">
        <v>2.0536337354201972</v>
      </c>
      <c r="T92" s="36">
        <v>0.3090419698933306</v>
      </c>
      <c r="U92" s="36"/>
      <c r="V92" s="35">
        <f t="shared" si="3"/>
        <v>2001</v>
      </c>
      <c r="W92" s="36">
        <v>83.204057279236281</v>
      </c>
      <c r="X92" s="36">
        <v>10.938743038981702</v>
      </c>
      <c r="Y92" s="36">
        <v>2.1479713603818613</v>
      </c>
      <c r="Z92" s="36">
        <v>2.7346857597454255</v>
      </c>
      <c r="AA92" s="36">
        <v>0.97454256165473352</v>
      </c>
      <c r="AB92" s="36"/>
      <c r="AC92" s="118"/>
      <c r="AD92" s="118"/>
      <c r="AE92" s="118"/>
      <c r="AF92" s="118"/>
      <c r="AG92" s="118"/>
      <c r="AH92" s="118"/>
      <c r="AI92" s="118"/>
      <c r="AJ92" s="118"/>
      <c r="AK92" s="118"/>
      <c r="AL92" s="118"/>
      <c r="AM92" s="118"/>
      <c r="AN92" s="118"/>
      <c r="AO92" s="118"/>
      <c r="AP92" s="118"/>
      <c r="AQ92" s="118"/>
      <c r="AR92" s="118"/>
      <c r="AS92" s="118"/>
      <c r="AT92" s="118"/>
      <c r="AU92" s="118"/>
      <c r="AV92" s="118"/>
      <c r="AW92" s="118"/>
      <c r="AX92" s="118"/>
      <c r="AY92" s="118"/>
      <c r="AZ92" s="118"/>
      <c r="BA92" s="118"/>
      <c r="BB92" s="118"/>
      <c r="BC92" s="118"/>
      <c r="BD92" s="118"/>
      <c r="BE92" s="118"/>
      <c r="BF92" s="118"/>
      <c r="BG92" s="118"/>
      <c r="BH92" s="118"/>
      <c r="BI92" s="118"/>
      <c r="BJ92" s="118"/>
      <c r="BK92" s="118"/>
      <c r="BL92" s="118"/>
      <c r="BM92" s="118"/>
      <c r="BN92" s="118"/>
      <c r="BO92" s="118"/>
      <c r="BP92" s="118"/>
      <c r="BQ92" s="118"/>
      <c r="BR92" s="118"/>
      <c r="BS92" s="118"/>
      <c r="BT92" s="118"/>
    </row>
    <row r="93" spans="1:72">
      <c r="A93" s="35">
        <f t="shared" si="0"/>
        <v>2002</v>
      </c>
      <c r="B93" s="36">
        <v>49.5</v>
      </c>
      <c r="C93" s="36">
        <v>34.6</v>
      </c>
      <c r="D93" s="36">
        <v>5.9</v>
      </c>
      <c r="E93" s="36">
        <v>6.69</v>
      </c>
      <c r="F93" s="36">
        <v>3.3</v>
      </c>
      <c r="G93" s="36"/>
      <c r="H93" s="35">
        <f t="shared" si="1"/>
        <v>2002</v>
      </c>
      <c r="I93" s="36">
        <v>44.79</v>
      </c>
      <c r="J93" s="36">
        <v>35.25</v>
      </c>
      <c r="K93" s="36">
        <v>7.67</v>
      </c>
      <c r="L93" s="36">
        <v>8.7799999999999994</v>
      </c>
      <c r="M93" s="36">
        <v>3.51</v>
      </c>
      <c r="N93" s="36"/>
      <c r="O93" s="35">
        <f t="shared" si="2"/>
        <v>2002</v>
      </c>
      <c r="P93" s="36">
        <v>89.87</v>
      </c>
      <c r="Q93" s="36">
        <v>6.17</v>
      </c>
      <c r="R93" s="36">
        <v>1.49</v>
      </c>
      <c r="S93" s="36">
        <v>1.9</v>
      </c>
      <c r="T93" s="36">
        <v>0.56999999999999995</v>
      </c>
      <c r="U93" s="36"/>
      <c r="V93" s="35">
        <f t="shared" si="3"/>
        <v>2002</v>
      </c>
      <c r="W93" s="36">
        <v>84.13</v>
      </c>
      <c r="X93" s="36">
        <v>10.56</v>
      </c>
      <c r="Y93" s="36">
        <v>1.98</v>
      </c>
      <c r="Z93" s="36">
        <v>2.25</v>
      </c>
      <c r="AA93" s="36">
        <v>1.08</v>
      </c>
      <c r="AB93" s="36"/>
      <c r="AC93" s="118"/>
      <c r="AD93" s="118"/>
      <c r="AE93" s="118"/>
      <c r="AF93" s="118"/>
      <c r="AG93" s="118"/>
      <c r="AH93" s="118"/>
      <c r="AI93" s="118"/>
      <c r="AJ93" s="118"/>
      <c r="AK93" s="118"/>
      <c r="AL93" s="118"/>
      <c r="AM93" s="118"/>
      <c r="AN93" s="118"/>
      <c r="AO93" s="118"/>
      <c r="AP93" s="118"/>
      <c r="AQ93" s="118"/>
      <c r="AR93" s="118"/>
      <c r="AS93" s="118"/>
      <c r="AT93" s="118"/>
      <c r="AU93" s="118"/>
      <c r="AV93" s="118"/>
      <c r="AW93" s="118"/>
      <c r="AX93" s="118"/>
      <c r="AY93" s="118"/>
      <c r="AZ93" s="118"/>
      <c r="BA93" s="118"/>
      <c r="BB93" s="118"/>
      <c r="BC93" s="118"/>
      <c r="BD93" s="118"/>
      <c r="BE93" s="118"/>
      <c r="BF93" s="118"/>
      <c r="BG93" s="118"/>
      <c r="BH93" s="118"/>
      <c r="BI93" s="118"/>
      <c r="BJ93" s="118"/>
      <c r="BK93" s="118"/>
      <c r="BL93" s="118"/>
      <c r="BM93" s="118"/>
      <c r="BN93" s="118"/>
      <c r="BO93" s="118"/>
      <c r="BP93" s="118"/>
      <c r="BQ93" s="118"/>
      <c r="BR93" s="118"/>
      <c r="BS93" s="118"/>
      <c r="BT93" s="118"/>
    </row>
    <row r="94" spans="1:72">
      <c r="A94" s="35">
        <f t="shared" si="0"/>
        <v>2003</v>
      </c>
      <c r="B94" s="36">
        <v>47.64</v>
      </c>
      <c r="C94" s="36">
        <v>35.090000000000003</v>
      </c>
      <c r="D94" s="36">
        <v>7.74</v>
      </c>
      <c r="E94" s="36">
        <v>6.24</v>
      </c>
      <c r="F94" s="36">
        <v>3.3</v>
      </c>
      <c r="G94" s="36"/>
      <c r="H94" s="35">
        <f t="shared" si="1"/>
        <v>2003</v>
      </c>
      <c r="I94" s="36">
        <v>42.26</v>
      </c>
      <c r="J94" s="36">
        <v>35.15</v>
      </c>
      <c r="K94" s="36">
        <v>10.69</v>
      </c>
      <c r="L94" s="36">
        <v>8.52</v>
      </c>
      <c r="M94" s="36">
        <v>3.37</v>
      </c>
      <c r="N94" s="36"/>
      <c r="O94" s="35">
        <f t="shared" si="2"/>
        <v>2003</v>
      </c>
      <c r="P94" s="36">
        <v>90.07</v>
      </c>
      <c r="Q94" s="36">
        <v>6.3</v>
      </c>
      <c r="R94" s="36">
        <v>1.52</v>
      </c>
      <c r="S94" s="36">
        <v>1.53</v>
      </c>
      <c r="T94" s="36">
        <v>0.56999999999999995</v>
      </c>
      <c r="U94" s="36"/>
      <c r="V94" s="35">
        <f t="shared" si="3"/>
        <v>2003</v>
      </c>
      <c r="W94" s="36">
        <v>84.42</v>
      </c>
      <c r="X94" s="36">
        <v>10.6</v>
      </c>
      <c r="Y94" s="36">
        <v>2.0499999999999998</v>
      </c>
      <c r="Z94" s="36">
        <v>1.84</v>
      </c>
      <c r="AA94" s="36">
        <v>1.08</v>
      </c>
      <c r="AB94" s="36"/>
      <c r="AC94" s="118"/>
      <c r="AD94" s="118"/>
      <c r="AE94" s="118"/>
      <c r="AF94" s="118"/>
      <c r="AG94" s="118"/>
      <c r="AH94" s="118"/>
      <c r="AI94" s="118"/>
      <c r="AJ94" s="118"/>
      <c r="AK94" s="118"/>
      <c r="AL94" s="118"/>
      <c r="AM94" s="118"/>
      <c r="AN94" s="118"/>
      <c r="AO94" s="118"/>
      <c r="AP94" s="118"/>
      <c r="AQ94" s="118"/>
      <c r="AR94" s="118"/>
      <c r="AS94" s="118"/>
      <c r="AT94" s="118"/>
      <c r="AU94" s="118"/>
      <c r="AV94" s="118"/>
      <c r="AW94" s="118"/>
      <c r="AX94" s="118"/>
      <c r="AY94" s="118"/>
      <c r="AZ94" s="118"/>
      <c r="BA94" s="118"/>
      <c r="BB94" s="118"/>
      <c r="BC94" s="118"/>
      <c r="BD94" s="118"/>
      <c r="BE94" s="118"/>
      <c r="BF94" s="118"/>
      <c r="BG94" s="118"/>
      <c r="BH94" s="118"/>
      <c r="BI94" s="118"/>
      <c r="BJ94" s="118"/>
      <c r="BK94" s="118"/>
      <c r="BL94" s="118"/>
      <c r="BM94" s="118"/>
      <c r="BN94" s="118"/>
      <c r="BO94" s="118"/>
      <c r="BP94" s="118"/>
      <c r="BQ94" s="118"/>
      <c r="BR94" s="118"/>
      <c r="BS94" s="118"/>
      <c r="BT94" s="118"/>
    </row>
    <row r="95" spans="1:72">
      <c r="A95" s="35">
        <f t="shared" si="0"/>
        <v>2004</v>
      </c>
      <c r="B95" s="36">
        <v>46.81</v>
      </c>
      <c r="C95" s="36">
        <v>34.299999999999997</v>
      </c>
      <c r="D95" s="36">
        <v>9.8699999999999992</v>
      </c>
      <c r="E95" s="36">
        <v>6.06</v>
      </c>
      <c r="F95" s="36">
        <v>2.96</v>
      </c>
      <c r="G95" s="36"/>
      <c r="H95" s="35">
        <f t="shared" si="1"/>
        <v>2004</v>
      </c>
      <c r="I95" s="36">
        <v>41.96</v>
      </c>
      <c r="J95" s="36">
        <v>33.24</v>
      </c>
      <c r="K95" s="36">
        <v>13.79</v>
      </c>
      <c r="L95" s="36">
        <v>7.98</v>
      </c>
      <c r="M95" s="36">
        <v>3.04</v>
      </c>
      <c r="N95" s="36"/>
      <c r="O95" s="35">
        <f t="shared" si="2"/>
        <v>2004</v>
      </c>
      <c r="P95" s="36">
        <v>89.38</v>
      </c>
      <c r="Q95" s="36">
        <v>6.78</v>
      </c>
      <c r="R95" s="36">
        <v>1.8</v>
      </c>
      <c r="S95" s="36">
        <v>1.43</v>
      </c>
      <c r="T95" s="36">
        <v>0.61</v>
      </c>
      <c r="U95" s="36"/>
      <c r="V95" s="35">
        <f t="shared" si="3"/>
        <v>2004</v>
      </c>
      <c r="W95" s="36">
        <v>83.21</v>
      </c>
      <c r="X95" s="36">
        <v>11.5</v>
      </c>
      <c r="Y95" s="36">
        <v>2.4300000000000002</v>
      </c>
      <c r="Z95" s="36">
        <v>1.76</v>
      </c>
      <c r="AA95" s="36">
        <v>1.1000000000000001</v>
      </c>
      <c r="AB95" s="36"/>
      <c r="AC95" s="118"/>
      <c r="AD95" s="118"/>
      <c r="AE95" s="118"/>
      <c r="AF95" s="118"/>
      <c r="AG95" s="118"/>
      <c r="AH95" s="118"/>
      <c r="AI95" s="118"/>
      <c r="AJ95" s="118"/>
      <c r="AK95" s="118"/>
      <c r="AL95" s="118"/>
      <c r="AM95" s="118"/>
      <c r="AN95" s="118"/>
      <c r="AO95" s="118"/>
      <c r="AP95" s="118"/>
      <c r="AQ95" s="118"/>
      <c r="AR95" s="118"/>
      <c r="AS95" s="118"/>
      <c r="AT95" s="118"/>
      <c r="AU95" s="118"/>
      <c r="AV95" s="118"/>
      <c r="AW95" s="118"/>
      <c r="AX95" s="118"/>
      <c r="AY95" s="118"/>
      <c r="AZ95" s="118"/>
      <c r="BA95" s="118"/>
      <c r="BB95" s="118"/>
      <c r="BC95" s="118"/>
      <c r="BD95" s="118"/>
      <c r="BE95" s="118"/>
      <c r="BF95" s="118"/>
      <c r="BG95" s="118"/>
      <c r="BH95" s="118"/>
      <c r="BI95" s="118"/>
      <c r="BJ95" s="118"/>
      <c r="BK95" s="118"/>
      <c r="BL95" s="118"/>
      <c r="BM95" s="118"/>
      <c r="BN95" s="118"/>
      <c r="BO95" s="118"/>
      <c r="BP95" s="118"/>
      <c r="BQ95" s="118"/>
      <c r="BR95" s="118"/>
      <c r="BS95" s="118"/>
      <c r="BT95" s="118"/>
    </row>
    <row r="96" spans="1:72">
      <c r="A96" s="35">
        <f t="shared" si="0"/>
        <v>2005</v>
      </c>
      <c r="B96" s="36">
        <v>42.82</v>
      </c>
      <c r="C96" s="36">
        <v>37.07</v>
      </c>
      <c r="D96" s="36">
        <v>9.34</v>
      </c>
      <c r="E96" s="36">
        <v>7.68</v>
      </c>
      <c r="F96" s="36">
        <v>3.09</v>
      </c>
      <c r="G96" s="36"/>
      <c r="H96" s="35">
        <f t="shared" si="1"/>
        <v>2005</v>
      </c>
      <c r="I96" s="36">
        <v>37</v>
      </c>
      <c r="J96" s="36">
        <v>37.08</v>
      </c>
      <c r="K96" s="36">
        <v>12.22</v>
      </c>
      <c r="L96" s="36">
        <v>10.47</v>
      </c>
      <c r="M96" s="36">
        <v>3.23</v>
      </c>
      <c r="N96" s="36"/>
      <c r="O96" s="35">
        <f t="shared" si="2"/>
        <v>2005</v>
      </c>
      <c r="P96" s="36">
        <v>88.07</v>
      </c>
      <c r="Q96" s="36">
        <v>7.54</v>
      </c>
      <c r="R96" s="36">
        <v>1.93</v>
      </c>
      <c r="S96" s="36">
        <v>1.77</v>
      </c>
      <c r="T96" s="36">
        <v>0.7</v>
      </c>
      <c r="U96" s="36"/>
      <c r="V96" s="35">
        <f t="shared" si="3"/>
        <v>2005</v>
      </c>
      <c r="W96" s="36">
        <v>81.48</v>
      </c>
      <c r="X96" s="36">
        <v>12.64</v>
      </c>
      <c r="Y96" s="36">
        <v>2.66</v>
      </c>
      <c r="Z96" s="36">
        <v>2.11</v>
      </c>
      <c r="AA96" s="36">
        <v>1.1100000000000001</v>
      </c>
      <c r="AB96" s="36"/>
      <c r="AC96" s="118"/>
      <c r="AD96" s="118"/>
      <c r="AE96" s="118"/>
      <c r="AF96" s="118"/>
      <c r="AG96" s="118"/>
      <c r="AH96" s="118"/>
      <c r="AI96" s="118"/>
      <c r="AJ96" s="118"/>
      <c r="AK96" s="118"/>
      <c r="AL96" s="118"/>
      <c r="AM96" s="118"/>
      <c r="AN96" s="118"/>
      <c r="AO96" s="118"/>
      <c r="AP96" s="118"/>
      <c r="AQ96" s="118"/>
      <c r="AR96" s="118"/>
      <c r="AS96" s="118"/>
      <c r="AT96" s="118"/>
      <c r="AU96" s="118"/>
      <c r="AV96" s="118"/>
      <c r="AW96" s="118"/>
      <c r="AX96" s="118"/>
      <c r="AY96" s="118"/>
      <c r="AZ96" s="118"/>
      <c r="BA96" s="118"/>
      <c r="BB96" s="118"/>
      <c r="BC96" s="118"/>
      <c r="BD96" s="118"/>
      <c r="BE96" s="118"/>
      <c r="BF96" s="118"/>
      <c r="BG96" s="118"/>
      <c r="BH96" s="118"/>
      <c r="BI96" s="118"/>
      <c r="BJ96" s="118"/>
      <c r="BK96" s="118"/>
      <c r="BL96" s="118"/>
      <c r="BM96" s="118"/>
      <c r="BN96" s="118"/>
      <c r="BO96" s="118"/>
      <c r="BP96" s="118"/>
      <c r="BQ96" s="118"/>
      <c r="BR96" s="118"/>
      <c r="BS96" s="118"/>
      <c r="BT96" s="118"/>
    </row>
    <row r="97" spans="1:79">
      <c r="A97" s="35">
        <f>A96+1</f>
        <v>2006</v>
      </c>
      <c r="B97" s="36">
        <v>41.47</v>
      </c>
      <c r="C97" s="36">
        <v>35.53</v>
      </c>
      <c r="D97" s="36">
        <v>10.44</v>
      </c>
      <c r="E97" s="36">
        <v>9.8800000000000008</v>
      </c>
      <c r="F97" s="36">
        <v>2.68</v>
      </c>
      <c r="G97" s="36"/>
      <c r="H97" s="35">
        <f>H96+1</f>
        <v>2006</v>
      </c>
      <c r="I97" s="36">
        <v>35.54</v>
      </c>
      <c r="J97" s="36">
        <v>34.06</v>
      </c>
      <c r="K97" s="36">
        <v>14.08</v>
      </c>
      <c r="L97" s="36">
        <v>13.66</v>
      </c>
      <c r="M97" s="36">
        <v>2.66</v>
      </c>
      <c r="N97" s="36"/>
      <c r="O97" s="35">
        <f>O96+1</f>
        <v>2006</v>
      </c>
      <c r="P97" s="36">
        <v>88.18</v>
      </c>
      <c r="Q97" s="36">
        <v>6.75</v>
      </c>
      <c r="R97" s="36">
        <v>2.1800000000000002</v>
      </c>
      <c r="S97" s="36">
        <v>2.2599999999999998</v>
      </c>
      <c r="T97" s="36">
        <v>0.64</v>
      </c>
      <c r="U97" s="36"/>
      <c r="V97" s="35">
        <f>V96+1</f>
        <v>2006</v>
      </c>
      <c r="W97" s="36">
        <v>80.92</v>
      </c>
      <c r="X97" s="36">
        <v>12.15</v>
      </c>
      <c r="Y97" s="36">
        <v>3.06</v>
      </c>
      <c r="Z97" s="36">
        <v>2.74</v>
      </c>
      <c r="AA97" s="36">
        <v>1.1299999999999999</v>
      </c>
      <c r="AB97" s="36"/>
      <c r="AC97" s="118"/>
      <c r="AD97" s="118"/>
      <c r="AE97" s="118"/>
      <c r="AF97" s="118"/>
      <c r="AG97" s="118"/>
      <c r="AH97" s="118"/>
      <c r="AI97" s="118"/>
      <c r="AJ97" s="118"/>
      <c r="AK97" s="118"/>
      <c r="AL97" s="118"/>
      <c r="AM97" s="118"/>
      <c r="AN97" s="118"/>
      <c r="AO97" s="118"/>
      <c r="AP97" s="118"/>
      <c r="AQ97" s="118"/>
      <c r="AR97" s="118"/>
      <c r="AS97" s="118"/>
      <c r="AT97" s="118"/>
      <c r="AU97" s="118"/>
      <c r="AV97" s="118"/>
      <c r="AW97" s="118"/>
      <c r="AX97" s="118"/>
      <c r="AY97" s="118"/>
      <c r="AZ97" s="118"/>
      <c r="BA97" s="118"/>
      <c r="BB97" s="118"/>
      <c r="BC97" s="118"/>
      <c r="BD97" s="118"/>
      <c r="BE97" s="118"/>
      <c r="BF97" s="118"/>
      <c r="BG97" s="118"/>
      <c r="BH97" s="118"/>
      <c r="BI97" s="118"/>
      <c r="BJ97" s="118"/>
      <c r="BK97" s="118"/>
      <c r="BL97" s="118"/>
      <c r="BM97" s="118"/>
      <c r="BN97" s="118"/>
      <c r="BO97" s="118"/>
      <c r="BP97" s="118"/>
      <c r="BQ97" s="118"/>
      <c r="BR97" s="118"/>
      <c r="BS97" s="118"/>
      <c r="BT97" s="118"/>
    </row>
    <row r="98" spans="1:79">
      <c r="A98" s="35">
        <f>A97+1</f>
        <v>2007</v>
      </c>
      <c r="B98" s="36">
        <v>43.8</v>
      </c>
      <c r="C98" s="36">
        <v>30.86</v>
      </c>
      <c r="D98" s="36">
        <v>11.8</v>
      </c>
      <c r="E98" s="36">
        <v>11</v>
      </c>
      <c r="F98" s="36">
        <v>2.5299999999999998</v>
      </c>
      <c r="G98" s="36"/>
      <c r="H98" s="35">
        <f>H97+1</f>
        <v>2007</v>
      </c>
      <c r="I98" s="36">
        <v>38.049999999999997</v>
      </c>
      <c r="J98" s="36">
        <v>28.66</v>
      </c>
      <c r="K98" s="36">
        <v>15.56</v>
      </c>
      <c r="L98" s="36">
        <v>15.23</v>
      </c>
      <c r="M98" s="36">
        <v>2.4900000000000002</v>
      </c>
      <c r="N98" s="36"/>
      <c r="O98" s="35">
        <f>O97+1</f>
        <v>2007</v>
      </c>
      <c r="P98" s="36">
        <v>88.63</v>
      </c>
      <c r="Q98" s="36">
        <v>5.98</v>
      </c>
      <c r="R98" s="36">
        <v>2.35</v>
      </c>
      <c r="S98" s="36">
        <v>2.4900000000000002</v>
      </c>
      <c r="T98" s="36">
        <v>0.55000000000000004</v>
      </c>
      <c r="U98" s="36"/>
      <c r="V98" s="35">
        <f>V97+1</f>
        <v>2007</v>
      </c>
      <c r="W98" s="36">
        <v>80.11</v>
      </c>
      <c r="X98" s="36">
        <v>12.01</v>
      </c>
      <c r="Y98" s="36">
        <v>3.47</v>
      </c>
      <c r="Z98" s="36">
        <v>3.22</v>
      </c>
      <c r="AA98" s="36">
        <v>1.19</v>
      </c>
      <c r="AB98" s="36"/>
      <c r="AC98" s="118"/>
      <c r="AD98" s="118"/>
      <c r="AE98" s="118"/>
      <c r="AF98" s="118"/>
      <c r="AG98" s="118"/>
      <c r="AH98" s="118"/>
      <c r="AI98" s="118"/>
      <c r="AJ98" s="118"/>
      <c r="AK98" s="118"/>
      <c r="AL98" s="118"/>
      <c r="AM98" s="118"/>
      <c r="AN98" s="118"/>
      <c r="AO98" s="118"/>
      <c r="AP98" s="118"/>
      <c r="AQ98" s="118"/>
      <c r="AR98" s="118"/>
      <c r="AS98" s="118"/>
      <c r="AT98" s="118"/>
      <c r="AU98" s="118"/>
      <c r="AV98" s="118"/>
      <c r="AW98" s="118"/>
      <c r="AX98" s="118"/>
      <c r="AY98" s="118"/>
      <c r="AZ98" s="118"/>
      <c r="BA98" s="118"/>
      <c r="BB98" s="118"/>
      <c r="BC98" s="118"/>
      <c r="BD98" s="118"/>
      <c r="BE98" s="118"/>
      <c r="BF98" s="118"/>
      <c r="BG98" s="118"/>
      <c r="BH98" s="118"/>
      <c r="BI98" s="118"/>
      <c r="BJ98" s="118"/>
      <c r="BK98" s="118"/>
      <c r="BL98" s="118"/>
      <c r="BM98" s="118"/>
      <c r="BN98" s="118"/>
      <c r="BO98" s="118"/>
      <c r="BP98" s="118"/>
      <c r="BQ98" s="118"/>
      <c r="BR98" s="118"/>
      <c r="BS98" s="118"/>
      <c r="BT98" s="118"/>
      <c r="BU98" s="118"/>
      <c r="BV98" s="118"/>
      <c r="BW98" s="118"/>
      <c r="BX98" s="118"/>
      <c r="BY98" s="118"/>
      <c r="BZ98" s="118"/>
      <c r="CA98" s="118"/>
    </row>
    <row r="99" spans="1:79">
      <c r="A99" s="35">
        <f>A98+1</f>
        <v>2008</v>
      </c>
      <c r="B99" s="36">
        <v>42.99</v>
      </c>
      <c r="C99" s="36">
        <v>34.51</v>
      </c>
      <c r="D99" s="36">
        <v>11.23</v>
      </c>
      <c r="E99" s="36">
        <v>7.89</v>
      </c>
      <c r="F99" s="36">
        <v>3.38</v>
      </c>
      <c r="G99" s="36"/>
      <c r="H99" s="35">
        <f>H98+1</f>
        <v>2008</v>
      </c>
      <c r="I99" s="36">
        <v>35.97</v>
      </c>
      <c r="J99" s="36">
        <v>35.03</v>
      </c>
      <c r="K99" s="36">
        <v>15.19</v>
      </c>
      <c r="L99" s="36">
        <v>10.46</v>
      </c>
      <c r="M99" s="36">
        <v>3.36</v>
      </c>
      <c r="N99" s="36"/>
      <c r="O99" s="35">
        <f>O98+1</f>
        <v>2008</v>
      </c>
      <c r="P99" s="36">
        <v>89.65</v>
      </c>
      <c r="Q99" s="36">
        <v>5.66</v>
      </c>
      <c r="R99" s="36">
        <v>1.96</v>
      </c>
      <c r="S99" s="36">
        <v>2</v>
      </c>
      <c r="T99" s="36">
        <v>0.73</v>
      </c>
      <c r="U99" s="36"/>
      <c r="V99" s="35">
        <f>V98+1</f>
        <v>2008</v>
      </c>
      <c r="W99" s="36">
        <v>82.34</v>
      </c>
      <c r="X99" s="36">
        <v>11</v>
      </c>
      <c r="Y99" s="36">
        <v>2.83</v>
      </c>
      <c r="Z99" s="36">
        <v>2.52</v>
      </c>
      <c r="AA99" s="36">
        <v>1.32</v>
      </c>
      <c r="AB99" s="36"/>
      <c r="AC99" s="118"/>
      <c r="AD99" s="118"/>
      <c r="AE99" s="118"/>
      <c r="AF99" s="118"/>
      <c r="AG99" s="118"/>
      <c r="AH99" s="118"/>
      <c r="AI99" s="118"/>
      <c r="AJ99" s="118"/>
      <c r="AK99" s="118"/>
      <c r="AL99" s="118"/>
      <c r="AM99" s="118"/>
      <c r="AN99" s="118"/>
      <c r="AO99" s="118"/>
      <c r="AP99" s="118"/>
      <c r="AQ99" s="118"/>
      <c r="AR99" s="118"/>
      <c r="AS99" s="118"/>
      <c r="AT99" s="118"/>
      <c r="AU99" s="118"/>
      <c r="AV99" s="118"/>
      <c r="AW99" s="118"/>
      <c r="AX99" s="118"/>
      <c r="AY99" s="118"/>
      <c r="AZ99" s="118"/>
      <c r="BA99" s="118"/>
      <c r="BB99" s="118"/>
      <c r="BC99" s="118"/>
      <c r="BD99" s="118"/>
      <c r="BE99" s="118"/>
      <c r="BF99" s="118"/>
      <c r="BG99" s="118"/>
      <c r="BH99" s="118"/>
      <c r="BI99" s="118"/>
      <c r="BJ99" s="118"/>
      <c r="BK99" s="118"/>
      <c r="BL99" s="118"/>
      <c r="BM99" s="118"/>
      <c r="BN99" s="118"/>
      <c r="BO99" s="118"/>
      <c r="BP99" s="118"/>
      <c r="BQ99" s="118"/>
      <c r="BR99" s="118"/>
      <c r="BS99" s="118"/>
      <c r="BT99" s="118"/>
      <c r="BU99" s="118"/>
      <c r="BV99" s="118"/>
      <c r="BW99" s="118"/>
      <c r="BX99" s="118"/>
      <c r="BY99" s="118"/>
      <c r="BZ99" s="118"/>
      <c r="CA99" s="118"/>
    </row>
    <row r="100" spans="1:79" ht="6" customHeight="1">
      <c r="A100" s="59"/>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c r="AA100" s="59"/>
      <c r="AB100" s="118"/>
      <c r="AC100" s="118"/>
      <c r="AD100" s="118"/>
      <c r="AE100" s="118"/>
      <c r="AF100" s="118"/>
      <c r="AG100" s="118"/>
      <c r="AH100" s="118"/>
      <c r="AI100" s="118"/>
      <c r="AJ100" s="118"/>
      <c r="AK100" s="118"/>
      <c r="AL100" s="118"/>
      <c r="AM100" s="118"/>
      <c r="AN100" s="118"/>
      <c r="AO100" s="118"/>
      <c r="AP100" s="118"/>
      <c r="AQ100" s="118"/>
      <c r="AR100" s="118"/>
      <c r="AS100" s="118"/>
      <c r="AT100" s="118"/>
      <c r="AU100" s="118"/>
      <c r="AV100" s="118"/>
      <c r="AW100" s="118"/>
      <c r="AX100" s="118"/>
      <c r="AY100" s="118"/>
      <c r="AZ100" s="118"/>
      <c r="BA100" s="118"/>
      <c r="BB100" s="118"/>
      <c r="BC100" s="118"/>
      <c r="BD100" s="118"/>
      <c r="BE100" s="118"/>
      <c r="BF100" s="118"/>
      <c r="BG100" s="118"/>
      <c r="BH100" s="118"/>
      <c r="BI100" s="118"/>
      <c r="BJ100" s="118"/>
      <c r="BK100" s="118"/>
      <c r="BL100" s="118"/>
      <c r="BM100" s="118"/>
      <c r="BN100" s="118"/>
      <c r="BO100" s="118"/>
      <c r="BP100" s="118"/>
      <c r="BQ100" s="118"/>
      <c r="BR100" s="118"/>
      <c r="BS100" s="118"/>
      <c r="BT100" s="118"/>
    </row>
    <row r="101" spans="1:79">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118"/>
      <c r="AC101" s="118"/>
      <c r="AD101" s="118"/>
      <c r="AE101" s="118"/>
      <c r="AF101" s="118"/>
      <c r="AG101" s="118"/>
      <c r="AH101" s="118"/>
      <c r="AI101" s="118"/>
      <c r="AJ101" s="118"/>
      <c r="AK101" s="118"/>
      <c r="AL101" s="118"/>
      <c r="AM101" s="118"/>
      <c r="AN101" s="118"/>
      <c r="AO101" s="118"/>
      <c r="AP101" s="118"/>
      <c r="AQ101" s="118"/>
      <c r="AR101" s="118"/>
      <c r="AS101" s="118"/>
      <c r="AT101" s="118"/>
      <c r="AU101" s="118"/>
      <c r="AV101" s="118"/>
      <c r="AW101" s="118"/>
      <c r="AX101" s="118"/>
      <c r="AY101" s="118"/>
      <c r="AZ101" s="118"/>
      <c r="BA101" s="118"/>
      <c r="BB101" s="118"/>
      <c r="BC101" s="118"/>
      <c r="BD101" s="118"/>
      <c r="BE101" s="118"/>
      <c r="BF101" s="118"/>
      <c r="BG101" s="118"/>
      <c r="BH101" s="118"/>
      <c r="BI101" s="118"/>
      <c r="BJ101" s="118"/>
      <c r="BK101" s="118"/>
      <c r="BL101" s="118"/>
      <c r="BM101" s="118"/>
      <c r="BN101" s="118"/>
      <c r="BO101" s="118"/>
      <c r="BP101" s="118"/>
      <c r="BQ101" s="118"/>
      <c r="BR101" s="118"/>
      <c r="BS101" s="118"/>
      <c r="BT101" s="118"/>
    </row>
    <row r="102" spans="1:79">
      <c r="A102" s="119" t="s">
        <v>196</v>
      </c>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118"/>
      <c r="AC102" s="118"/>
      <c r="AD102" s="118"/>
      <c r="AE102" s="118"/>
      <c r="AF102" s="118"/>
      <c r="AG102" s="118"/>
      <c r="AH102" s="118"/>
      <c r="AI102" s="118"/>
      <c r="AJ102" s="118"/>
      <c r="AK102" s="118"/>
      <c r="AL102" s="118"/>
      <c r="AM102" s="118"/>
      <c r="AN102" s="118"/>
      <c r="AO102" s="118"/>
      <c r="AP102" s="118"/>
      <c r="AQ102" s="118"/>
      <c r="AR102" s="118"/>
      <c r="AS102" s="118"/>
      <c r="AT102" s="118"/>
      <c r="AU102" s="118"/>
      <c r="AV102" s="118"/>
      <c r="AW102" s="118"/>
      <c r="AX102" s="118"/>
      <c r="AY102" s="118"/>
      <c r="AZ102" s="118"/>
      <c r="BA102" s="118"/>
      <c r="BB102" s="118"/>
      <c r="BC102" s="118"/>
      <c r="BD102" s="118"/>
      <c r="BE102" s="118"/>
      <c r="BF102" s="118"/>
      <c r="BG102" s="118"/>
      <c r="BH102" s="118"/>
      <c r="BI102" s="118"/>
      <c r="BJ102" s="118"/>
      <c r="BK102" s="118"/>
      <c r="BL102" s="118"/>
      <c r="BM102" s="118"/>
      <c r="BN102" s="118"/>
      <c r="BO102" s="118"/>
      <c r="BP102" s="118"/>
      <c r="BQ102" s="118"/>
      <c r="BR102" s="118"/>
      <c r="BS102" s="118"/>
      <c r="BT102" s="118"/>
    </row>
    <row r="103" spans="1:79">
      <c r="A103" s="60" t="s">
        <v>266</v>
      </c>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118"/>
      <c r="AC103" s="118"/>
      <c r="AD103" s="118"/>
      <c r="AE103" s="118"/>
      <c r="AF103" s="118"/>
      <c r="AG103" s="118"/>
      <c r="AH103" s="118"/>
      <c r="AI103" s="118"/>
      <c r="AJ103" s="118"/>
      <c r="AK103" s="118"/>
      <c r="AL103" s="118"/>
      <c r="AM103" s="118"/>
      <c r="AN103" s="118"/>
      <c r="AO103" s="118"/>
      <c r="AP103" s="118"/>
      <c r="AQ103" s="118"/>
      <c r="AR103" s="118"/>
      <c r="AS103" s="118"/>
      <c r="AT103" s="118"/>
      <c r="AU103" s="118"/>
      <c r="AV103" s="118"/>
      <c r="AW103" s="118"/>
      <c r="AX103" s="118"/>
      <c r="AY103" s="118"/>
      <c r="AZ103" s="118"/>
      <c r="BA103" s="118"/>
      <c r="BB103" s="118"/>
      <c r="BC103" s="118"/>
      <c r="BD103" s="118"/>
      <c r="BE103" s="118"/>
      <c r="BF103" s="118"/>
      <c r="BG103" s="118"/>
      <c r="BH103" s="118"/>
      <c r="BI103" s="118"/>
      <c r="BJ103" s="118"/>
      <c r="BK103" s="118"/>
      <c r="BL103" s="118"/>
      <c r="BM103" s="118"/>
      <c r="BN103" s="118"/>
      <c r="BO103" s="118"/>
      <c r="BP103" s="118"/>
      <c r="BQ103" s="118"/>
      <c r="BR103" s="118"/>
      <c r="BS103" s="118"/>
      <c r="BT103" s="118"/>
    </row>
    <row r="104" spans="1:79">
      <c r="A104" s="60" t="s">
        <v>267</v>
      </c>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118"/>
      <c r="AC104" s="118"/>
      <c r="AD104" s="118"/>
      <c r="AE104" s="118"/>
      <c r="AF104" s="118"/>
      <c r="AG104" s="118"/>
      <c r="AH104" s="118"/>
      <c r="AI104" s="118"/>
      <c r="AJ104" s="118"/>
      <c r="AK104" s="118"/>
      <c r="AL104" s="118"/>
      <c r="AM104" s="118"/>
      <c r="AN104" s="118"/>
      <c r="AO104" s="118"/>
      <c r="AP104" s="118"/>
      <c r="AQ104" s="118"/>
      <c r="AR104" s="118"/>
      <c r="AS104" s="118"/>
      <c r="AT104" s="118"/>
      <c r="AU104" s="118"/>
      <c r="AV104" s="118"/>
      <c r="AW104" s="118"/>
      <c r="AX104" s="118"/>
      <c r="AY104" s="118"/>
      <c r="AZ104" s="118"/>
      <c r="BA104" s="118"/>
      <c r="BB104" s="118"/>
      <c r="BC104" s="118"/>
      <c r="BD104" s="118"/>
      <c r="BE104" s="118"/>
      <c r="BF104" s="118"/>
      <c r="BG104" s="118"/>
      <c r="BH104" s="118"/>
      <c r="BI104" s="118"/>
      <c r="BJ104" s="118"/>
      <c r="BK104" s="118"/>
      <c r="BL104" s="118"/>
      <c r="BM104" s="118"/>
      <c r="BN104" s="118"/>
      <c r="BO104" s="118"/>
      <c r="BP104" s="118"/>
      <c r="BQ104" s="118"/>
      <c r="BR104" s="118"/>
      <c r="BS104" s="118"/>
      <c r="BT104" s="118"/>
    </row>
    <row r="105" spans="1:79">
      <c r="A105" s="60" t="s">
        <v>268</v>
      </c>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118"/>
      <c r="AC105" s="118"/>
      <c r="AD105" s="118"/>
      <c r="AE105" s="118"/>
      <c r="AF105" s="118"/>
      <c r="AG105" s="118"/>
      <c r="AH105" s="118"/>
      <c r="AI105" s="118"/>
      <c r="AJ105" s="118"/>
      <c r="AK105" s="118"/>
      <c r="AL105" s="118"/>
      <c r="AM105" s="118"/>
      <c r="AN105" s="118"/>
      <c r="AO105" s="118"/>
      <c r="AP105" s="118"/>
      <c r="AQ105" s="118"/>
      <c r="AR105" s="118"/>
      <c r="AS105" s="118"/>
      <c r="AT105" s="118"/>
      <c r="AU105" s="118"/>
      <c r="AV105" s="118"/>
      <c r="AW105" s="118"/>
      <c r="AX105" s="118"/>
      <c r="AY105" s="118"/>
      <c r="AZ105" s="118"/>
      <c r="BA105" s="118"/>
      <c r="BB105" s="118"/>
      <c r="BC105" s="118"/>
      <c r="BD105" s="118"/>
      <c r="BE105" s="118"/>
      <c r="BF105" s="118"/>
      <c r="BG105" s="118"/>
      <c r="BH105" s="118"/>
      <c r="BI105" s="118"/>
      <c r="BJ105" s="118"/>
      <c r="BK105" s="118"/>
      <c r="BL105" s="118"/>
      <c r="BM105" s="118"/>
      <c r="BN105" s="118"/>
      <c r="BO105" s="118"/>
      <c r="BP105" s="118"/>
      <c r="BQ105" s="118"/>
      <c r="BR105" s="118"/>
      <c r="BS105" s="118"/>
      <c r="BT105" s="118"/>
    </row>
    <row r="106" spans="1:79">
      <c r="A106" s="60" t="s">
        <v>269</v>
      </c>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118"/>
      <c r="AC106" s="118"/>
      <c r="AD106" s="118"/>
      <c r="AE106" s="118"/>
      <c r="AF106" s="118"/>
      <c r="AG106" s="118"/>
      <c r="AH106" s="118"/>
      <c r="AI106" s="118"/>
      <c r="AJ106" s="118"/>
      <c r="AK106" s="118"/>
      <c r="AL106" s="118"/>
      <c r="AM106" s="118"/>
      <c r="AN106" s="118"/>
      <c r="AO106" s="118"/>
      <c r="AP106" s="118"/>
      <c r="AQ106" s="118"/>
      <c r="AR106" s="118"/>
      <c r="AS106" s="118"/>
      <c r="AT106" s="118"/>
      <c r="AU106" s="118"/>
      <c r="AV106" s="118"/>
      <c r="AW106" s="118"/>
      <c r="AX106" s="118"/>
      <c r="AY106" s="118"/>
      <c r="AZ106" s="118"/>
      <c r="BA106" s="118"/>
      <c r="BB106" s="118"/>
      <c r="BC106" s="118"/>
      <c r="BD106" s="118"/>
      <c r="BE106" s="118"/>
      <c r="BF106" s="118"/>
      <c r="BG106" s="118"/>
      <c r="BH106" s="118"/>
      <c r="BI106" s="118"/>
      <c r="BJ106" s="118"/>
      <c r="BK106" s="118"/>
      <c r="BL106" s="118"/>
      <c r="BM106" s="118"/>
      <c r="BN106" s="118"/>
      <c r="BO106" s="118"/>
      <c r="BP106" s="118"/>
      <c r="BQ106" s="118"/>
      <c r="BR106" s="118"/>
      <c r="BS106" s="118"/>
      <c r="BT106" s="118"/>
    </row>
    <row r="107" spans="1:79">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118"/>
      <c r="AC107" s="118"/>
      <c r="AD107" s="118"/>
      <c r="AE107" s="118"/>
      <c r="AF107" s="118"/>
      <c r="AG107" s="118"/>
      <c r="AH107" s="118"/>
      <c r="AI107" s="118"/>
      <c r="AJ107" s="118"/>
      <c r="AK107" s="118"/>
      <c r="AL107" s="118"/>
      <c r="AM107" s="118"/>
      <c r="AN107" s="118"/>
      <c r="AO107" s="118"/>
      <c r="AP107" s="118"/>
      <c r="AQ107" s="118"/>
      <c r="AR107" s="118"/>
      <c r="AS107" s="118"/>
      <c r="AT107" s="118"/>
      <c r="AU107" s="118"/>
      <c r="AV107" s="118"/>
      <c r="AW107" s="118"/>
      <c r="AX107" s="118"/>
      <c r="AY107" s="118"/>
      <c r="AZ107" s="118"/>
      <c r="BA107" s="118"/>
      <c r="BB107" s="118"/>
      <c r="BC107" s="118"/>
      <c r="BD107" s="118"/>
      <c r="BE107" s="118"/>
      <c r="BF107" s="118"/>
      <c r="BG107" s="118"/>
      <c r="BH107" s="118"/>
      <c r="BI107" s="118"/>
      <c r="BJ107" s="118"/>
      <c r="BK107" s="118"/>
      <c r="BL107" s="118"/>
      <c r="BM107" s="118"/>
      <c r="BN107" s="118"/>
      <c r="BO107" s="118"/>
      <c r="BP107" s="118"/>
      <c r="BQ107" s="118"/>
      <c r="BR107" s="118"/>
      <c r="BS107" s="118"/>
      <c r="BT107" s="118"/>
    </row>
    <row r="108" spans="1:79">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118"/>
      <c r="AC108" s="118"/>
      <c r="AD108" s="118"/>
      <c r="AE108" s="118"/>
      <c r="AF108" s="118"/>
      <c r="AG108" s="118"/>
      <c r="AH108" s="118"/>
      <c r="AI108" s="118"/>
      <c r="AJ108" s="118"/>
      <c r="AK108" s="118"/>
      <c r="AL108" s="118"/>
      <c r="AM108" s="118"/>
      <c r="AN108" s="118"/>
      <c r="AO108" s="118"/>
      <c r="AP108" s="118"/>
      <c r="AQ108" s="118"/>
      <c r="AR108" s="118"/>
      <c r="AS108" s="118"/>
      <c r="AT108" s="118"/>
      <c r="AU108" s="118"/>
      <c r="AV108" s="118"/>
      <c r="AW108" s="118"/>
      <c r="AX108" s="118"/>
      <c r="AY108" s="118"/>
      <c r="AZ108" s="118"/>
      <c r="BA108" s="118"/>
      <c r="BB108" s="118"/>
      <c r="BC108" s="118"/>
      <c r="BD108" s="118"/>
      <c r="BE108" s="118"/>
      <c r="BF108" s="118"/>
      <c r="BG108" s="118"/>
      <c r="BH108" s="118"/>
      <c r="BI108" s="118"/>
      <c r="BJ108" s="118"/>
      <c r="BK108" s="118"/>
      <c r="BL108" s="118"/>
      <c r="BM108" s="118"/>
      <c r="BN108" s="118"/>
      <c r="BO108" s="118"/>
      <c r="BP108" s="118"/>
      <c r="BQ108" s="118"/>
      <c r="BR108" s="118"/>
      <c r="BS108" s="118"/>
      <c r="BT108" s="118"/>
    </row>
    <row r="109" spans="1:79">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118"/>
      <c r="AC109" s="118"/>
      <c r="AD109" s="118"/>
      <c r="AE109" s="118"/>
      <c r="AF109" s="118"/>
      <c r="AG109" s="118"/>
      <c r="AH109" s="118"/>
      <c r="AI109" s="118"/>
      <c r="AJ109" s="118"/>
      <c r="AK109" s="118"/>
      <c r="AL109" s="118"/>
      <c r="AM109" s="118"/>
      <c r="AN109" s="118"/>
      <c r="AO109" s="118"/>
      <c r="AP109" s="118"/>
      <c r="AQ109" s="118"/>
      <c r="AR109" s="118"/>
      <c r="AS109" s="118"/>
      <c r="AT109" s="118"/>
      <c r="AU109" s="118"/>
      <c r="AV109" s="118"/>
      <c r="AW109" s="118"/>
      <c r="AX109" s="118"/>
      <c r="AY109" s="118"/>
      <c r="AZ109" s="118"/>
      <c r="BA109" s="118"/>
      <c r="BB109" s="118"/>
      <c r="BC109" s="118"/>
      <c r="BD109" s="118"/>
      <c r="BE109" s="118"/>
      <c r="BF109" s="118"/>
      <c r="BG109" s="118"/>
      <c r="BH109" s="118"/>
      <c r="BI109" s="118"/>
      <c r="BJ109" s="118"/>
      <c r="BK109" s="118"/>
      <c r="BL109" s="118"/>
      <c r="BM109" s="118"/>
      <c r="BN109" s="118"/>
      <c r="BO109" s="118"/>
      <c r="BP109" s="118"/>
      <c r="BQ109" s="118"/>
      <c r="BR109" s="118"/>
      <c r="BS109" s="118"/>
      <c r="BT109" s="118"/>
    </row>
    <row r="110" spans="1:79">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118"/>
      <c r="AC110" s="118"/>
      <c r="AD110" s="118"/>
      <c r="AE110" s="118"/>
      <c r="AF110" s="118"/>
      <c r="AG110" s="118"/>
      <c r="AH110" s="118"/>
      <c r="AI110" s="118"/>
      <c r="AJ110" s="118"/>
      <c r="AK110" s="118"/>
      <c r="AL110" s="118"/>
      <c r="AM110" s="118"/>
      <c r="AN110" s="118"/>
      <c r="AO110" s="118"/>
      <c r="AP110" s="118"/>
      <c r="AQ110" s="118"/>
      <c r="AR110" s="118"/>
      <c r="AS110" s="118"/>
      <c r="AT110" s="118"/>
      <c r="AU110" s="118"/>
      <c r="AV110" s="118"/>
      <c r="AW110" s="118"/>
      <c r="AX110" s="118"/>
      <c r="AY110" s="118"/>
      <c r="AZ110" s="118"/>
      <c r="BA110" s="118"/>
      <c r="BB110" s="118"/>
      <c r="BC110" s="118"/>
      <c r="BD110" s="118"/>
      <c r="BE110" s="118"/>
      <c r="BF110" s="118"/>
      <c r="BG110" s="118"/>
      <c r="BH110" s="118"/>
      <c r="BI110" s="118"/>
      <c r="BJ110" s="118"/>
      <c r="BK110" s="118"/>
      <c r="BL110" s="118"/>
      <c r="BM110" s="118"/>
      <c r="BN110" s="118"/>
      <c r="BO110" s="118"/>
      <c r="BP110" s="118"/>
      <c r="BQ110" s="118"/>
      <c r="BR110" s="118"/>
      <c r="BS110" s="118"/>
      <c r="BT110" s="118"/>
    </row>
    <row r="111" spans="1:79">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118"/>
      <c r="AC111" s="118"/>
      <c r="AD111" s="118"/>
      <c r="AE111" s="118"/>
      <c r="AF111" s="118"/>
      <c r="AG111" s="118"/>
      <c r="AH111" s="118"/>
      <c r="AI111" s="118"/>
      <c r="AJ111" s="118"/>
      <c r="AK111" s="118"/>
      <c r="AL111" s="118"/>
      <c r="AM111" s="118"/>
      <c r="AN111" s="118"/>
      <c r="AO111" s="118"/>
      <c r="AP111" s="118"/>
      <c r="AQ111" s="118"/>
      <c r="AR111" s="118"/>
      <c r="AS111" s="118"/>
      <c r="AT111" s="118"/>
      <c r="AU111" s="118"/>
      <c r="AV111" s="118"/>
      <c r="AW111" s="118"/>
      <c r="AX111" s="118"/>
      <c r="AY111" s="118"/>
      <c r="AZ111" s="118"/>
      <c r="BA111" s="118"/>
      <c r="BB111" s="118"/>
      <c r="BC111" s="118"/>
      <c r="BD111" s="118"/>
      <c r="BE111" s="118"/>
      <c r="BF111" s="118"/>
      <c r="BG111" s="118"/>
      <c r="BH111" s="118"/>
      <c r="BI111" s="118"/>
      <c r="BJ111" s="118"/>
      <c r="BK111" s="118"/>
      <c r="BL111" s="118"/>
      <c r="BM111" s="118"/>
      <c r="BN111" s="118"/>
      <c r="BO111" s="118"/>
      <c r="BP111" s="118"/>
      <c r="BQ111" s="118"/>
      <c r="BR111" s="118"/>
      <c r="BS111" s="118"/>
      <c r="BT111" s="118"/>
    </row>
    <row r="112" spans="1:79">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118"/>
      <c r="AC112" s="118"/>
      <c r="AD112" s="118"/>
      <c r="AE112" s="118"/>
      <c r="AF112" s="118"/>
      <c r="AG112" s="118"/>
      <c r="AH112" s="118"/>
      <c r="AI112" s="118"/>
      <c r="AJ112" s="118"/>
      <c r="AK112" s="118"/>
      <c r="AL112" s="118"/>
      <c r="AM112" s="118"/>
      <c r="AN112" s="118"/>
      <c r="AO112" s="118"/>
      <c r="AP112" s="118"/>
      <c r="AQ112" s="118"/>
      <c r="AR112" s="118"/>
      <c r="AS112" s="118"/>
      <c r="AT112" s="118"/>
      <c r="AU112" s="118"/>
      <c r="AV112" s="118"/>
      <c r="AW112" s="118"/>
      <c r="AX112" s="118"/>
      <c r="AY112" s="118"/>
      <c r="AZ112" s="118"/>
      <c r="BA112" s="118"/>
      <c r="BB112" s="118"/>
      <c r="BC112" s="118"/>
      <c r="BD112" s="118"/>
      <c r="BE112" s="118"/>
      <c r="BF112" s="118"/>
      <c r="BG112" s="118"/>
      <c r="BH112" s="118"/>
      <c r="BI112" s="118"/>
      <c r="BJ112" s="118"/>
      <c r="BK112" s="118"/>
      <c r="BL112" s="118"/>
      <c r="BM112" s="118"/>
      <c r="BN112" s="118"/>
      <c r="BO112" s="118"/>
      <c r="BP112" s="118"/>
      <c r="BQ112" s="118"/>
      <c r="BR112" s="118"/>
      <c r="BS112" s="118"/>
      <c r="BT112" s="118"/>
    </row>
    <row r="113" spans="1:72">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118"/>
      <c r="AC113" s="118"/>
      <c r="AD113" s="118"/>
      <c r="AE113" s="118"/>
      <c r="AF113" s="118"/>
      <c r="AG113" s="118"/>
      <c r="AH113" s="118"/>
      <c r="AI113" s="118"/>
      <c r="AJ113" s="118"/>
      <c r="AK113" s="118"/>
      <c r="AL113" s="118"/>
      <c r="AM113" s="118"/>
      <c r="AN113" s="118"/>
      <c r="AO113" s="118"/>
      <c r="AP113" s="118"/>
      <c r="AQ113" s="118"/>
      <c r="AR113" s="118"/>
      <c r="AS113" s="118"/>
      <c r="AT113" s="118"/>
      <c r="AU113" s="118"/>
      <c r="AV113" s="118"/>
      <c r="AW113" s="118"/>
      <c r="AX113" s="118"/>
      <c r="AY113" s="118"/>
      <c r="AZ113" s="118"/>
      <c r="BA113" s="118"/>
      <c r="BB113" s="118"/>
      <c r="BC113" s="118"/>
      <c r="BD113" s="118"/>
      <c r="BE113" s="118"/>
      <c r="BF113" s="118"/>
      <c r="BG113" s="118"/>
      <c r="BH113" s="118"/>
      <c r="BI113" s="118"/>
      <c r="BJ113" s="118"/>
      <c r="BK113" s="118"/>
      <c r="BL113" s="118"/>
      <c r="BM113" s="118"/>
      <c r="BN113" s="118"/>
      <c r="BO113" s="118"/>
      <c r="BP113" s="118"/>
      <c r="BQ113" s="118"/>
      <c r="BR113" s="118"/>
      <c r="BS113" s="118"/>
      <c r="BT113" s="118"/>
    </row>
    <row r="114" spans="1:72">
      <c r="A114" s="118"/>
      <c r="B114" s="118"/>
      <c r="C114" s="118"/>
      <c r="D114" s="118"/>
      <c r="E114" s="118"/>
      <c r="F114" s="118"/>
      <c r="G114" s="118"/>
      <c r="H114" s="118"/>
      <c r="I114" s="118"/>
      <c r="J114" s="118"/>
      <c r="K114" s="118"/>
      <c r="L114" s="118"/>
      <c r="M114" s="118"/>
      <c r="N114" s="118"/>
      <c r="O114" s="118"/>
      <c r="P114" s="35"/>
      <c r="Q114" s="35"/>
      <c r="R114" s="35"/>
      <c r="S114" s="35"/>
      <c r="T114" s="35"/>
      <c r="U114" s="35"/>
      <c r="V114" s="118"/>
      <c r="W114" s="35"/>
      <c r="X114" s="35"/>
      <c r="Y114" s="35"/>
      <c r="Z114" s="35"/>
      <c r="AA114" s="35"/>
      <c r="AB114" s="118"/>
      <c r="AC114" s="118"/>
      <c r="AD114" s="118"/>
      <c r="AE114" s="118"/>
      <c r="AF114" s="118"/>
      <c r="AG114" s="118"/>
      <c r="AH114" s="118"/>
      <c r="AI114" s="118"/>
      <c r="AJ114" s="118"/>
      <c r="AK114" s="118"/>
      <c r="AL114" s="118"/>
      <c r="AM114" s="118"/>
      <c r="AN114" s="118"/>
      <c r="AO114" s="118"/>
      <c r="AP114" s="118"/>
      <c r="AQ114" s="118"/>
      <c r="AR114" s="118"/>
      <c r="AS114" s="118"/>
      <c r="AT114" s="118"/>
      <c r="AU114" s="118"/>
      <c r="AV114" s="118"/>
      <c r="AW114" s="118"/>
      <c r="AX114" s="118"/>
      <c r="AY114" s="118"/>
      <c r="AZ114" s="118"/>
      <c r="BA114" s="118"/>
      <c r="BB114" s="118"/>
      <c r="BC114" s="118"/>
      <c r="BD114" s="118"/>
      <c r="BE114" s="118"/>
      <c r="BF114" s="118"/>
      <c r="BG114" s="118"/>
      <c r="BH114" s="118"/>
      <c r="BI114" s="118"/>
      <c r="BJ114" s="118"/>
      <c r="BK114" s="118"/>
      <c r="BL114" s="118"/>
      <c r="BM114" s="118"/>
      <c r="BN114" s="118"/>
      <c r="BO114" s="118"/>
      <c r="BP114" s="118"/>
      <c r="BQ114" s="118"/>
      <c r="BR114" s="118"/>
      <c r="BS114" s="118"/>
      <c r="BT114" s="118"/>
    </row>
    <row r="115" spans="1:72">
      <c r="A115" s="118"/>
      <c r="B115" s="118"/>
      <c r="C115" s="118"/>
      <c r="D115" s="118"/>
      <c r="E115" s="118"/>
      <c r="F115" s="118"/>
      <c r="G115" s="118"/>
      <c r="H115" s="118"/>
      <c r="I115" s="118"/>
      <c r="J115" s="118"/>
      <c r="K115" s="118"/>
      <c r="L115" s="118"/>
      <c r="M115" s="118"/>
      <c r="N115" s="118"/>
      <c r="O115" s="118"/>
      <c r="P115" s="35"/>
      <c r="Q115" s="35"/>
      <c r="R115" s="35"/>
      <c r="S115" s="35"/>
      <c r="T115" s="35"/>
      <c r="U115" s="35"/>
      <c r="V115" s="118"/>
      <c r="W115" s="118"/>
      <c r="X115" s="118"/>
      <c r="Y115" s="118"/>
      <c r="Z115" s="118"/>
      <c r="AA115" s="118"/>
      <c r="AB115" s="118"/>
      <c r="AC115" s="118"/>
      <c r="AD115" s="118"/>
      <c r="AE115" s="118"/>
      <c r="AF115" s="118"/>
      <c r="AG115" s="118"/>
      <c r="AH115" s="118"/>
      <c r="AI115" s="118"/>
      <c r="AJ115" s="118"/>
      <c r="AK115" s="118"/>
      <c r="AL115" s="118"/>
      <c r="AM115" s="118"/>
      <c r="AN115" s="118"/>
      <c r="AO115" s="118"/>
      <c r="AP115" s="118"/>
      <c r="AQ115" s="118"/>
      <c r="AR115" s="118"/>
      <c r="AS115" s="118"/>
      <c r="AT115" s="118"/>
      <c r="AU115" s="118"/>
      <c r="AV115" s="118"/>
      <c r="AW115" s="118"/>
      <c r="AX115" s="118"/>
      <c r="AY115" s="118"/>
      <c r="AZ115" s="118"/>
      <c r="BA115" s="118"/>
      <c r="BB115" s="118"/>
      <c r="BC115" s="118"/>
      <c r="BD115" s="118"/>
      <c r="BE115" s="118"/>
      <c r="BF115" s="118"/>
      <c r="BG115" s="118"/>
      <c r="BH115" s="118"/>
      <c r="BI115" s="118"/>
      <c r="BJ115" s="118"/>
      <c r="BK115" s="118"/>
      <c r="BL115" s="118"/>
      <c r="BM115" s="118"/>
      <c r="BN115" s="118"/>
      <c r="BO115" s="118"/>
      <c r="BP115" s="118"/>
      <c r="BQ115" s="118"/>
      <c r="BR115" s="118"/>
      <c r="BS115" s="118"/>
      <c r="BT115" s="118"/>
    </row>
    <row r="116" spans="1:72">
      <c r="A116" s="118"/>
      <c r="B116" s="118"/>
      <c r="C116" s="118"/>
      <c r="D116" s="118"/>
      <c r="E116" s="118"/>
      <c r="F116" s="118"/>
      <c r="G116" s="118"/>
      <c r="H116" s="118"/>
      <c r="I116" s="118"/>
      <c r="J116" s="118"/>
      <c r="K116" s="118"/>
      <c r="L116" s="118"/>
      <c r="M116" s="118"/>
      <c r="N116" s="118"/>
      <c r="O116" s="118"/>
      <c r="P116" s="35"/>
      <c r="Q116" s="35"/>
      <c r="R116" s="35"/>
      <c r="S116" s="35"/>
      <c r="T116" s="35"/>
      <c r="U116" s="35"/>
      <c r="V116" s="118"/>
      <c r="W116" s="118"/>
      <c r="X116" s="118"/>
      <c r="Y116" s="118"/>
      <c r="Z116" s="118"/>
      <c r="AA116" s="118"/>
      <c r="AB116" s="118"/>
      <c r="AC116" s="118"/>
      <c r="AD116" s="118"/>
      <c r="AE116" s="118"/>
      <c r="AF116" s="118"/>
      <c r="AG116" s="118"/>
      <c r="AH116" s="118"/>
      <c r="AI116" s="118"/>
      <c r="AJ116" s="118"/>
      <c r="AK116" s="118"/>
      <c r="AL116" s="118"/>
      <c r="AM116" s="118"/>
      <c r="AN116" s="118"/>
      <c r="AO116" s="118"/>
      <c r="AP116" s="118"/>
      <c r="AQ116" s="118"/>
      <c r="AR116" s="118"/>
      <c r="AS116" s="118"/>
      <c r="AT116" s="118"/>
      <c r="AU116" s="118"/>
      <c r="AV116" s="118"/>
      <c r="AW116" s="118"/>
      <c r="AX116" s="118"/>
      <c r="AY116" s="118"/>
      <c r="AZ116" s="118"/>
      <c r="BA116" s="118"/>
      <c r="BB116" s="118"/>
      <c r="BC116" s="118"/>
      <c r="BD116" s="118"/>
      <c r="BE116" s="118"/>
      <c r="BF116" s="118"/>
      <c r="BG116" s="118"/>
      <c r="BH116" s="118"/>
      <c r="BI116" s="118"/>
      <c r="BJ116" s="118"/>
      <c r="BK116" s="118"/>
      <c r="BL116" s="118"/>
      <c r="BM116" s="118"/>
      <c r="BN116" s="118"/>
      <c r="BO116" s="118"/>
      <c r="BP116" s="118"/>
      <c r="BQ116" s="118"/>
      <c r="BR116" s="118"/>
      <c r="BS116" s="118"/>
      <c r="BT116" s="118"/>
    </row>
    <row r="117" spans="1:72">
      <c r="A117" s="118"/>
      <c r="B117" s="118"/>
      <c r="C117" s="118"/>
      <c r="D117" s="118"/>
      <c r="E117" s="118"/>
      <c r="F117" s="118"/>
      <c r="G117" s="118"/>
      <c r="H117" s="118"/>
      <c r="I117" s="118"/>
      <c r="J117" s="118"/>
      <c r="K117" s="118"/>
      <c r="L117" s="118"/>
      <c r="M117" s="118"/>
      <c r="N117" s="118"/>
      <c r="O117" s="118"/>
      <c r="P117" s="35"/>
      <c r="Q117" s="35"/>
      <c r="R117" s="35"/>
      <c r="S117" s="35"/>
      <c r="T117" s="35"/>
      <c r="U117" s="35"/>
      <c r="V117" s="118"/>
      <c r="W117" s="118"/>
      <c r="X117" s="118"/>
      <c r="Y117" s="118"/>
      <c r="Z117" s="118"/>
      <c r="AA117" s="118"/>
      <c r="AB117" s="118"/>
      <c r="AC117" s="118"/>
      <c r="AD117" s="118"/>
      <c r="AE117" s="118"/>
      <c r="AF117" s="118"/>
      <c r="AG117" s="118"/>
      <c r="AH117" s="118"/>
      <c r="AI117" s="118"/>
      <c r="AJ117" s="118"/>
      <c r="AK117" s="118"/>
      <c r="AL117" s="118"/>
      <c r="AM117" s="118"/>
      <c r="AN117" s="118"/>
      <c r="AO117" s="118"/>
      <c r="AP117" s="118"/>
      <c r="AQ117" s="118"/>
      <c r="AR117" s="118"/>
      <c r="AS117" s="118"/>
      <c r="AT117" s="118"/>
      <c r="AU117" s="118"/>
      <c r="AV117" s="118"/>
      <c r="AW117" s="118"/>
      <c r="AX117" s="118"/>
      <c r="AY117" s="118"/>
      <c r="AZ117" s="118"/>
      <c r="BA117" s="118"/>
      <c r="BB117" s="118"/>
      <c r="BC117" s="118"/>
      <c r="BD117" s="118"/>
      <c r="BE117" s="118"/>
      <c r="BF117" s="118"/>
      <c r="BG117" s="118"/>
      <c r="BH117" s="118"/>
      <c r="BI117" s="118"/>
      <c r="BJ117" s="118"/>
      <c r="BK117" s="118"/>
      <c r="BL117" s="118"/>
      <c r="BM117" s="118"/>
      <c r="BN117" s="118"/>
      <c r="BO117" s="118"/>
      <c r="BP117" s="118"/>
      <c r="BQ117" s="118"/>
      <c r="BR117" s="118"/>
      <c r="BS117" s="118"/>
      <c r="BT117" s="118"/>
    </row>
    <row r="118" spans="1:72">
      <c r="A118" s="118"/>
      <c r="B118" s="118"/>
      <c r="C118" s="118"/>
      <c r="D118" s="118"/>
      <c r="E118" s="118"/>
      <c r="F118" s="118"/>
      <c r="G118" s="118"/>
      <c r="H118" s="118"/>
      <c r="I118" s="118"/>
      <c r="J118" s="118"/>
      <c r="K118" s="118"/>
      <c r="L118" s="118"/>
      <c r="M118" s="118"/>
      <c r="N118" s="118"/>
      <c r="O118" s="118"/>
      <c r="P118" s="35"/>
      <c r="Q118" s="35"/>
      <c r="R118" s="35"/>
      <c r="S118" s="35"/>
      <c r="T118" s="35"/>
      <c r="U118" s="35"/>
      <c r="V118" s="118"/>
      <c r="W118" s="118"/>
      <c r="X118" s="118"/>
      <c r="Y118" s="118"/>
      <c r="Z118" s="118"/>
      <c r="AA118" s="118"/>
      <c r="AB118" s="118"/>
      <c r="AC118" s="118"/>
      <c r="AD118" s="118"/>
      <c r="AE118" s="118"/>
      <c r="AF118" s="118"/>
      <c r="AG118" s="118"/>
      <c r="AH118" s="118"/>
      <c r="AI118" s="118"/>
      <c r="AJ118" s="118"/>
      <c r="AK118" s="118"/>
      <c r="AL118" s="118"/>
      <c r="AM118" s="118"/>
      <c r="AN118" s="118"/>
      <c r="AO118" s="118"/>
      <c r="AP118" s="118"/>
      <c r="AQ118" s="118"/>
      <c r="AR118" s="118"/>
      <c r="AS118" s="118"/>
      <c r="AT118" s="118"/>
      <c r="AU118" s="118"/>
      <c r="AV118" s="118"/>
      <c r="AW118" s="118"/>
      <c r="AX118" s="118"/>
      <c r="AY118" s="118"/>
      <c r="AZ118" s="118"/>
      <c r="BA118" s="118"/>
      <c r="BB118" s="118"/>
      <c r="BC118" s="118"/>
      <c r="BD118" s="118"/>
      <c r="BE118" s="118"/>
      <c r="BF118" s="118"/>
      <c r="BG118" s="118"/>
      <c r="BH118" s="118"/>
      <c r="BI118" s="118"/>
      <c r="BJ118" s="118"/>
      <c r="BK118" s="118"/>
      <c r="BL118" s="118"/>
      <c r="BM118" s="118"/>
      <c r="BN118" s="118"/>
      <c r="BO118" s="118"/>
      <c r="BP118" s="118"/>
      <c r="BQ118" s="118"/>
      <c r="BR118" s="118"/>
      <c r="BS118" s="118"/>
      <c r="BT118" s="118"/>
    </row>
    <row r="119" spans="1:72">
      <c r="A119" s="118"/>
      <c r="B119" s="118"/>
      <c r="C119" s="118"/>
      <c r="D119" s="118"/>
      <c r="E119" s="118"/>
      <c r="F119" s="118"/>
      <c r="G119" s="118"/>
      <c r="H119" s="118"/>
      <c r="I119" s="118"/>
      <c r="J119" s="118"/>
      <c r="K119" s="118"/>
      <c r="L119" s="118"/>
      <c r="M119" s="118"/>
      <c r="N119" s="118"/>
      <c r="O119" s="118"/>
      <c r="P119" s="35"/>
      <c r="Q119" s="35"/>
      <c r="R119" s="35"/>
      <c r="S119" s="35"/>
      <c r="T119" s="35"/>
      <c r="U119" s="35"/>
      <c r="V119" s="118"/>
      <c r="W119" s="118"/>
      <c r="X119" s="118"/>
      <c r="Y119" s="118"/>
      <c r="Z119" s="118"/>
      <c r="AA119" s="118"/>
      <c r="AB119" s="118"/>
      <c r="AC119" s="118"/>
      <c r="AD119" s="118"/>
      <c r="AE119" s="118"/>
      <c r="AF119" s="118"/>
      <c r="AG119" s="118"/>
      <c r="AH119" s="118"/>
      <c r="AI119" s="118"/>
      <c r="AJ119" s="118"/>
      <c r="AK119" s="118"/>
      <c r="AL119" s="118"/>
      <c r="AM119" s="118"/>
      <c r="AN119" s="118"/>
      <c r="AO119" s="118"/>
      <c r="AP119" s="118"/>
      <c r="AQ119" s="118"/>
      <c r="AR119" s="118"/>
      <c r="AS119" s="118"/>
      <c r="AT119" s="118"/>
      <c r="AU119" s="118"/>
      <c r="AV119" s="118"/>
      <c r="AW119" s="118"/>
      <c r="AX119" s="118"/>
      <c r="AY119" s="118"/>
      <c r="AZ119" s="118"/>
      <c r="BA119" s="118"/>
      <c r="BB119" s="118"/>
      <c r="BC119" s="118"/>
      <c r="BD119" s="118"/>
      <c r="BE119" s="118"/>
      <c r="BF119" s="118"/>
      <c r="BG119" s="118"/>
      <c r="BH119" s="118"/>
      <c r="BI119" s="118"/>
      <c r="BJ119" s="118"/>
      <c r="BK119" s="118"/>
      <c r="BL119" s="118"/>
      <c r="BM119" s="118"/>
      <c r="BN119" s="118"/>
      <c r="BO119" s="118"/>
      <c r="BP119" s="118"/>
      <c r="BQ119" s="118"/>
      <c r="BR119" s="118"/>
      <c r="BS119" s="118"/>
      <c r="BT119" s="118"/>
    </row>
    <row r="120" spans="1:72">
      <c r="A120" s="118"/>
      <c r="B120" s="118"/>
      <c r="C120" s="118"/>
      <c r="D120" s="118"/>
      <c r="E120" s="118"/>
      <c r="F120" s="118"/>
      <c r="G120" s="118"/>
      <c r="H120" s="118"/>
      <c r="I120" s="118"/>
      <c r="J120" s="118"/>
      <c r="K120" s="118"/>
      <c r="L120" s="118"/>
      <c r="M120" s="118"/>
      <c r="N120" s="118"/>
      <c r="O120" s="118"/>
      <c r="P120" s="35"/>
      <c r="Q120" s="35"/>
      <c r="R120" s="35"/>
      <c r="S120" s="35"/>
      <c r="T120" s="35"/>
      <c r="U120" s="35"/>
      <c r="V120" s="118"/>
      <c r="W120" s="118"/>
      <c r="X120" s="118"/>
      <c r="Y120" s="118"/>
      <c r="Z120" s="118"/>
      <c r="AA120" s="118"/>
      <c r="AB120" s="118"/>
      <c r="AC120" s="118"/>
      <c r="AD120" s="118"/>
      <c r="AE120" s="118"/>
      <c r="AF120" s="118"/>
      <c r="AG120" s="118"/>
      <c r="AH120" s="118"/>
      <c r="AI120" s="118"/>
      <c r="AJ120" s="118"/>
      <c r="AK120" s="118"/>
      <c r="AL120" s="118"/>
      <c r="AM120" s="118"/>
      <c r="AN120" s="118"/>
      <c r="AO120" s="118"/>
      <c r="AP120" s="118"/>
      <c r="AQ120" s="118"/>
      <c r="AR120" s="118"/>
      <c r="AS120" s="118"/>
      <c r="AT120" s="118"/>
      <c r="AU120" s="118"/>
      <c r="AV120" s="118"/>
      <c r="AW120" s="118"/>
      <c r="AX120" s="118"/>
      <c r="AY120" s="118"/>
      <c r="AZ120" s="118"/>
      <c r="BA120" s="118"/>
      <c r="BB120" s="118"/>
      <c r="BC120" s="118"/>
      <c r="BD120" s="118"/>
      <c r="BE120" s="118"/>
      <c r="BF120" s="118"/>
      <c r="BG120" s="118"/>
      <c r="BH120" s="118"/>
      <c r="BI120" s="118"/>
      <c r="BJ120" s="118"/>
      <c r="BK120" s="118"/>
      <c r="BL120" s="118"/>
      <c r="BM120" s="118"/>
      <c r="BN120" s="118"/>
      <c r="BO120" s="118"/>
      <c r="BP120" s="118"/>
      <c r="BQ120" s="118"/>
      <c r="BR120" s="118"/>
      <c r="BS120" s="118"/>
      <c r="BT120" s="118"/>
    </row>
    <row r="121" spans="1:72">
      <c r="A121" s="118"/>
      <c r="B121" s="118"/>
      <c r="C121" s="118"/>
      <c r="D121" s="118"/>
      <c r="E121" s="118"/>
      <c r="F121" s="118"/>
      <c r="G121" s="118"/>
      <c r="H121" s="118"/>
      <c r="I121" s="118"/>
      <c r="J121" s="118"/>
      <c r="K121" s="118"/>
      <c r="L121" s="118"/>
      <c r="M121" s="118"/>
      <c r="N121" s="118"/>
      <c r="O121" s="118"/>
      <c r="P121" s="35"/>
      <c r="Q121" s="35"/>
      <c r="R121" s="35"/>
      <c r="S121" s="35"/>
      <c r="T121" s="35"/>
      <c r="U121" s="35"/>
      <c r="V121" s="118"/>
      <c r="W121" s="118"/>
      <c r="X121" s="118"/>
      <c r="Y121" s="118"/>
      <c r="Z121" s="118"/>
      <c r="AA121" s="118"/>
      <c r="AB121" s="118"/>
      <c r="AC121" s="118"/>
      <c r="AD121" s="118"/>
      <c r="AE121" s="118"/>
      <c r="AF121" s="118"/>
      <c r="AG121" s="118"/>
      <c r="AH121" s="118"/>
      <c r="AI121" s="118"/>
      <c r="AJ121" s="118"/>
      <c r="AK121" s="118"/>
      <c r="AL121" s="118"/>
      <c r="AM121" s="118"/>
      <c r="AN121" s="118"/>
      <c r="AO121" s="118"/>
      <c r="AP121" s="118"/>
      <c r="AQ121" s="118"/>
      <c r="AR121" s="118"/>
      <c r="AS121" s="118"/>
      <c r="AT121" s="118"/>
      <c r="AU121" s="118"/>
      <c r="AV121" s="118"/>
      <c r="AW121" s="118"/>
      <c r="AX121" s="118"/>
      <c r="AY121" s="118"/>
      <c r="AZ121" s="118"/>
      <c r="BA121" s="118"/>
      <c r="BB121" s="118"/>
      <c r="BC121" s="118"/>
      <c r="BD121" s="118"/>
      <c r="BE121" s="118"/>
      <c r="BF121" s="118"/>
      <c r="BG121" s="118"/>
      <c r="BH121" s="118"/>
      <c r="BI121" s="118"/>
      <c r="BJ121" s="118"/>
      <c r="BK121" s="118"/>
      <c r="BL121" s="118"/>
      <c r="BM121" s="118"/>
      <c r="BN121" s="118"/>
      <c r="BO121" s="118"/>
      <c r="BP121" s="118"/>
      <c r="BQ121" s="118"/>
      <c r="BR121" s="118"/>
      <c r="BS121" s="118"/>
      <c r="BT121" s="118"/>
    </row>
    <row r="122" spans="1:72">
      <c r="A122" s="118"/>
      <c r="B122" s="118"/>
      <c r="C122" s="118"/>
      <c r="D122" s="118"/>
      <c r="E122" s="118"/>
      <c r="F122" s="118"/>
      <c r="G122" s="118"/>
      <c r="H122" s="118"/>
      <c r="I122" s="118"/>
      <c r="J122" s="118"/>
      <c r="K122" s="118"/>
      <c r="L122" s="118"/>
      <c r="M122" s="118"/>
      <c r="N122" s="118"/>
      <c r="O122" s="118"/>
      <c r="P122" s="35"/>
      <c r="Q122" s="35"/>
      <c r="R122" s="35"/>
      <c r="S122" s="35"/>
      <c r="T122" s="35"/>
      <c r="U122" s="35"/>
      <c r="V122" s="118"/>
      <c r="W122" s="118"/>
      <c r="X122" s="118"/>
      <c r="Y122" s="118"/>
      <c r="Z122" s="118"/>
      <c r="AA122" s="118"/>
      <c r="AB122" s="118"/>
      <c r="AC122" s="118"/>
      <c r="AD122" s="118"/>
      <c r="AE122" s="118"/>
      <c r="AF122" s="118"/>
      <c r="AG122" s="118"/>
      <c r="AH122" s="118"/>
      <c r="AI122" s="118"/>
      <c r="AJ122" s="118"/>
      <c r="AK122" s="118"/>
      <c r="AL122" s="118"/>
      <c r="AM122" s="118"/>
      <c r="AN122" s="118"/>
      <c r="AO122" s="118"/>
      <c r="AP122" s="118"/>
      <c r="AQ122" s="118"/>
      <c r="AR122" s="118"/>
      <c r="AS122" s="118"/>
      <c r="AT122" s="118"/>
      <c r="AU122" s="118"/>
      <c r="AV122" s="118"/>
      <c r="AW122" s="118"/>
      <c r="AX122" s="118"/>
      <c r="AY122" s="118"/>
      <c r="AZ122" s="118"/>
      <c r="BA122" s="118"/>
      <c r="BB122" s="118"/>
      <c r="BC122" s="118"/>
      <c r="BD122" s="118"/>
      <c r="BE122" s="118"/>
      <c r="BF122" s="118"/>
      <c r="BG122" s="118"/>
      <c r="BH122" s="118"/>
      <c r="BI122" s="118"/>
      <c r="BJ122" s="118"/>
      <c r="BK122" s="118"/>
      <c r="BL122" s="118"/>
      <c r="BM122" s="118"/>
      <c r="BN122" s="118"/>
      <c r="BO122" s="118"/>
      <c r="BP122" s="118"/>
      <c r="BQ122" s="118"/>
      <c r="BR122" s="118"/>
      <c r="BS122" s="118"/>
      <c r="BT122" s="118"/>
    </row>
    <row r="123" spans="1:72">
      <c r="A123" s="118"/>
      <c r="B123" s="118"/>
      <c r="C123" s="118"/>
      <c r="D123" s="118"/>
      <c r="E123" s="118"/>
      <c r="F123" s="118"/>
      <c r="G123" s="118"/>
      <c r="H123" s="118"/>
      <c r="I123" s="118"/>
      <c r="J123" s="118"/>
      <c r="K123" s="118"/>
      <c r="L123" s="118"/>
      <c r="M123" s="118"/>
      <c r="N123" s="118"/>
      <c r="O123" s="118"/>
      <c r="P123" s="35"/>
      <c r="Q123" s="35"/>
      <c r="R123" s="35"/>
      <c r="S123" s="35"/>
      <c r="T123" s="35"/>
      <c r="U123" s="35"/>
      <c r="V123" s="118"/>
      <c r="W123" s="118"/>
      <c r="X123" s="118"/>
      <c r="Y123" s="118"/>
      <c r="Z123" s="118"/>
      <c r="AA123" s="118"/>
      <c r="AB123" s="118"/>
      <c r="AC123" s="118"/>
      <c r="AD123" s="118"/>
      <c r="AE123" s="118"/>
      <c r="AF123" s="118"/>
      <c r="AG123" s="118"/>
      <c r="AH123" s="118"/>
      <c r="AI123" s="118"/>
      <c r="AJ123" s="118"/>
      <c r="AK123" s="118"/>
      <c r="AL123" s="118"/>
      <c r="AM123" s="118"/>
      <c r="AN123" s="118"/>
      <c r="AO123" s="118"/>
      <c r="AP123" s="118"/>
      <c r="AQ123" s="118"/>
      <c r="AR123" s="118"/>
      <c r="AS123" s="118"/>
      <c r="AT123" s="118"/>
      <c r="AU123" s="118"/>
      <c r="AV123" s="118"/>
      <c r="AW123" s="118"/>
      <c r="AX123" s="118"/>
      <c r="AY123" s="118"/>
      <c r="AZ123" s="118"/>
      <c r="BA123" s="118"/>
      <c r="BB123" s="118"/>
      <c r="BC123" s="118"/>
      <c r="BD123" s="118"/>
      <c r="BE123" s="118"/>
      <c r="BF123" s="118"/>
      <c r="BG123" s="118"/>
      <c r="BH123" s="118"/>
      <c r="BI123" s="118"/>
      <c r="BJ123" s="118"/>
      <c r="BK123" s="118"/>
      <c r="BL123" s="118"/>
      <c r="BM123" s="118"/>
      <c r="BN123" s="118"/>
      <c r="BO123" s="118"/>
      <c r="BP123" s="118"/>
      <c r="BQ123" s="118"/>
      <c r="BR123" s="118"/>
      <c r="BS123" s="118"/>
      <c r="BT123" s="118"/>
    </row>
    <row r="124" spans="1:72">
      <c r="A124" s="118"/>
      <c r="B124" s="118"/>
      <c r="C124" s="118"/>
      <c r="D124" s="118"/>
      <c r="E124" s="118"/>
      <c r="F124" s="118"/>
      <c r="G124" s="118"/>
      <c r="H124" s="118"/>
      <c r="I124" s="118"/>
      <c r="J124" s="118"/>
      <c r="K124" s="118"/>
      <c r="L124" s="118"/>
      <c r="M124" s="118"/>
      <c r="N124" s="118"/>
      <c r="O124" s="118"/>
      <c r="P124" s="35"/>
      <c r="Q124" s="35"/>
      <c r="R124" s="35"/>
      <c r="S124" s="35"/>
      <c r="T124" s="35"/>
      <c r="U124" s="35"/>
      <c r="V124" s="118"/>
      <c r="W124" s="118"/>
      <c r="X124" s="118"/>
      <c r="Y124" s="118"/>
      <c r="Z124" s="118"/>
      <c r="AA124" s="118"/>
      <c r="AB124" s="118"/>
      <c r="AC124" s="118"/>
      <c r="AD124" s="118"/>
      <c r="AE124" s="118"/>
      <c r="AF124" s="118"/>
      <c r="AG124" s="118"/>
      <c r="AH124" s="118"/>
      <c r="AI124" s="118"/>
      <c r="AJ124" s="118"/>
      <c r="AK124" s="118"/>
      <c r="AL124" s="118"/>
      <c r="AM124" s="118"/>
      <c r="AN124" s="118"/>
      <c r="AO124" s="118"/>
      <c r="AP124" s="118"/>
      <c r="AQ124" s="118"/>
      <c r="AR124" s="118"/>
      <c r="AS124" s="118"/>
      <c r="AT124" s="118"/>
      <c r="AU124" s="118"/>
      <c r="AV124" s="118"/>
      <c r="AW124" s="118"/>
      <c r="AX124" s="118"/>
      <c r="AY124" s="118"/>
      <c r="AZ124" s="118"/>
      <c r="BA124" s="118"/>
      <c r="BB124" s="118"/>
      <c r="BC124" s="118"/>
      <c r="BD124" s="118"/>
      <c r="BE124" s="118"/>
      <c r="BF124" s="118"/>
      <c r="BG124" s="118"/>
      <c r="BH124" s="118"/>
      <c r="BI124" s="118"/>
      <c r="BJ124" s="118"/>
      <c r="BK124" s="118"/>
      <c r="BL124" s="118"/>
      <c r="BM124" s="118"/>
      <c r="BN124" s="118"/>
      <c r="BO124" s="118"/>
      <c r="BP124" s="118"/>
      <c r="BQ124" s="118"/>
      <c r="BR124" s="118"/>
      <c r="BS124" s="118"/>
      <c r="BT124" s="118"/>
    </row>
    <row r="125" spans="1:72">
      <c r="A125" s="118"/>
      <c r="B125" s="118"/>
      <c r="C125" s="118"/>
      <c r="D125" s="118"/>
      <c r="E125" s="118"/>
      <c r="F125" s="118"/>
      <c r="G125" s="118"/>
      <c r="H125" s="118"/>
      <c r="I125" s="118"/>
      <c r="J125" s="118"/>
      <c r="K125" s="118"/>
      <c r="L125" s="118"/>
      <c r="M125" s="118"/>
      <c r="N125" s="118"/>
      <c r="O125" s="118"/>
      <c r="P125" s="35"/>
      <c r="Q125" s="35"/>
      <c r="R125" s="35"/>
      <c r="S125" s="35"/>
      <c r="T125" s="35"/>
      <c r="U125" s="35"/>
      <c r="V125" s="118"/>
      <c r="W125" s="118"/>
      <c r="X125" s="118"/>
      <c r="Y125" s="118"/>
      <c r="Z125" s="118"/>
      <c r="AA125" s="118"/>
      <c r="AB125" s="118"/>
      <c r="AC125" s="118"/>
      <c r="AD125" s="118"/>
      <c r="AE125" s="118"/>
      <c r="AF125" s="118"/>
      <c r="AG125" s="118"/>
      <c r="AH125" s="118"/>
      <c r="AI125" s="118"/>
      <c r="AJ125" s="118"/>
      <c r="AK125" s="118"/>
      <c r="AL125" s="118"/>
      <c r="AM125" s="118"/>
      <c r="AN125" s="118"/>
      <c r="AO125" s="118"/>
      <c r="AP125" s="118"/>
      <c r="AQ125" s="118"/>
      <c r="AR125" s="118"/>
      <c r="AS125" s="118"/>
      <c r="AT125" s="118"/>
      <c r="AU125" s="118"/>
      <c r="AV125" s="118"/>
      <c r="AW125" s="118"/>
      <c r="AX125" s="118"/>
      <c r="AY125" s="118"/>
      <c r="AZ125" s="118"/>
      <c r="BA125" s="118"/>
      <c r="BB125" s="118"/>
      <c r="BC125" s="118"/>
      <c r="BD125" s="118"/>
      <c r="BE125" s="118"/>
      <c r="BF125" s="118"/>
      <c r="BG125" s="118"/>
      <c r="BH125" s="118"/>
      <c r="BI125" s="118"/>
      <c r="BJ125" s="118"/>
      <c r="BK125" s="118"/>
      <c r="BL125" s="118"/>
      <c r="BM125" s="118"/>
      <c r="BN125" s="118"/>
      <c r="BO125" s="118"/>
      <c r="BP125" s="118"/>
      <c r="BQ125" s="118"/>
      <c r="BR125" s="118"/>
      <c r="BS125" s="118"/>
      <c r="BT125" s="118"/>
    </row>
    <row r="126" spans="1:72">
      <c r="A126" s="118"/>
      <c r="B126" s="118"/>
      <c r="C126" s="118"/>
      <c r="D126" s="118"/>
      <c r="E126" s="118"/>
      <c r="F126" s="118"/>
      <c r="G126" s="118"/>
      <c r="H126" s="118"/>
      <c r="I126" s="118"/>
      <c r="J126" s="118"/>
      <c r="K126" s="118"/>
      <c r="L126" s="118"/>
      <c r="M126" s="118"/>
      <c r="N126" s="118"/>
      <c r="O126" s="118"/>
      <c r="P126" s="35"/>
      <c r="Q126" s="35"/>
      <c r="R126" s="35"/>
      <c r="S126" s="35"/>
      <c r="T126" s="35"/>
      <c r="U126" s="35"/>
      <c r="V126" s="118"/>
      <c r="W126" s="118"/>
      <c r="X126" s="118"/>
      <c r="Y126" s="118"/>
      <c r="Z126" s="118"/>
      <c r="AA126" s="118"/>
      <c r="AB126" s="118"/>
      <c r="AC126" s="118"/>
      <c r="AD126" s="118"/>
      <c r="AE126" s="118"/>
      <c r="AF126" s="118"/>
      <c r="AG126" s="118"/>
      <c r="AH126" s="118"/>
      <c r="AI126" s="118"/>
      <c r="AJ126" s="118"/>
      <c r="AK126" s="118"/>
      <c r="AL126" s="118"/>
      <c r="AM126" s="118"/>
      <c r="AN126" s="118"/>
      <c r="AO126" s="118"/>
      <c r="AP126" s="118"/>
      <c r="AQ126" s="118"/>
      <c r="AR126" s="118"/>
      <c r="AS126" s="118"/>
      <c r="AT126" s="118"/>
      <c r="AU126" s="118"/>
      <c r="AV126" s="118"/>
      <c r="AW126" s="118"/>
      <c r="AX126" s="118"/>
      <c r="AY126" s="118"/>
      <c r="AZ126" s="118"/>
      <c r="BA126" s="118"/>
      <c r="BB126" s="118"/>
      <c r="BC126" s="118"/>
      <c r="BD126" s="118"/>
      <c r="BE126" s="118"/>
      <c r="BF126" s="118"/>
      <c r="BG126" s="118"/>
      <c r="BH126" s="118"/>
      <c r="BI126" s="118"/>
      <c r="BJ126" s="118"/>
      <c r="BK126" s="118"/>
      <c r="BL126" s="118"/>
      <c r="BM126" s="118"/>
      <c r="BN126" s="118"/>
      <c r="BO126" s="118"/>
      <c r="BP126" s="118"/>
      <c r="BQ126" s="118"/>
      <c r="BR126" s="118"/>
      <c r="BS126" s="118"/>
      <c r="BT126" s="118"/>
    </row>
    <row r="127" spans="1:72">
      <c r="A127" s="118"/>
      <c r="B127" s="118"/>
      <c r="C127" s="118"/>
      <c r="D127" s="118"/>
      <c r="E127" s="118"/>
      <c r="F127" s="118"/>
      <c r="G127" s="118"/>
      <c r="H127" s="118"/>
      <c r="I127" s="118"/>
      <c r="J127" s="118"/>
      <c r="K127" s="118"/>
      <c r="L127" s="118"/>
      <c r="M127" s="118"/>
      <c r="N127" s="118"/>
      <c r="O127" s="118"/>
      <c r="P127" s="35"/>
      <c r="Q127" s="35"/>
      <c r="R127" s="35"/>
      <c r="S127" s="35"/>
      <c r="T127" s="35"/>
      <c r="U127" s="35"/>
      <c r="V127" s="118"/>
      <c r="W127" s="118"/>
      <c r="X127" s="118"/>
      <c r="Y127" s="118"/>
      <c r="Z127" s="118"/>
      <c r="AA127" s="118"/>
      <c r="AB127" s="118"/>
      <c r="AC127" s="118"/>
      <c r="AD127" s="118"/>
      <c r="AE127" s="118"/>
      <c r="AF127" s="118"/>
      <c r="AG127" s="118"/>
      <c r="AH127" s="118"/>
      <c r="AI127" s="118"/>
      <c r="AJ127" s="118"/>
      <c r="AK127" s="118"/>
      <c r="AL127" s="118"/>
      <c r="AM127" s="118"/>
      <c r="AN127" s="118"/>
      <c r="AO127" s="118"/>
      <c r="AP127" s="118"/>
      <c r="AQ127" s="118"/>
      <c r="AR127" s="118"/>
      <c r="AS127" s="118"/>
      <c r="AT127" s="118"/>
      <c r="AU127" s="118"/>
      <c r="AV127" s="118"/>
      <c r="AW127" s="118"/>
      <c r="AX127" s="118"/>
      <c r="AY127" s="118"/>
      <c r="AZ127" s="118"/>
      <c r="BA127" s="118"/>
      <c r="BB127" s="118"/>
      <c r="BC127" s="118"/>
      <c r="BD127" s="118"/>
      <c r="BE127" s="118"/>
      <c r="BF127" s="118"/>
      <c r="BG127" s="118"/>
      <c r="BH127" s="118"/>
      <c r="BI127" s="118"/>
      <c r="BJ127" s="118"/>
      <c r="BK127" s="118"/>
      <c r="BL127" s="118"/>
      <c r="BM127" s="118"/>
      <c r="BN127" s="118"/>
      <c r="BO127" s="118"/>
      <c r="BP127" s="118"/>
      <c r="BQ127" s="118"/>
      <c r="BR127" s="118"/>
      <c r="BS127" s="118"/>
      <c r="BT127" s="118"/>
    </row>
    <row r="128" spans="1:72">
      <c r="A128" s="118"/>
      <c r="B128" s="118"/>
      <c r="C128" s="118"/>
      <c r="D128" s="118"/>
      <c r="E128" s="118"/>
      <c r="F128" s="118"/>
      <c r="G128" s="118"/>
      <c r="H128" s="118"/>
      <c r="I128" s="118"/>
      <c r="J128" s="118"/>
      <c r="K128" s="118"/>
      <c r="L128" s="118"/>
      <c r="M128" s="118"/>
      <c r="N128" s="118"/>
      <c r="O128" s="118"/>
      <c r="P128" s="35"/>
      <c r="Q128" s="35"/>
      <c r="R128" s="35"/>
      <c r="S128" s="35"/>
      <c r="T128" s="35"/>
      <c r="U128" s="35"/>
      <c r="V128" s="118"/>
      <c r="W128" s="118"/>
      <c r="X128" s="118"/>
      <c r="Y128" s="118"/>
      <c r="Z128" s="118"/>
      <c r="AA128" s="118"/>
      <c r="AB128" s="118"/>
      <c r="AC128" s="118"/>
      <c r="AD128" s="118"/>
      <c r="AE128" s="118"/>
      <c r="AF128" s="118"/>
      <c r="AG128" s="118"/>
      <c r="AH128" s="118"/>
      <c r="AI128" s="118"/>
      <c r="AJ128" s="118"/>
      <c r="AK128" s="118"/>
      <c r="AL128" s="118"/>
      <c r="AM128" s="118"/>
      <c r="AN128" s="118"/>
      <c r="AO128" s="118"/>
      <c r="AP128" s="118"/>
      <c r="AQ128" s="118"/>
      <c r="AR128" s="118"/>
      <c r="AS128" s="118"/>
      <c r="AT128" s="118"/>
      <c r="AU128" s="118"/>
      <c r="AV128" s="118"/>
      <c r="AW128" s="118"/>
      <c r="AX128" s="118"/>
      <c r="AY128" s="118"/>
      <c r="AZ128" s="118"/>
      <c r="BA128" s="118"/>
      <c r="BB128" s="118"/>
      <c r="BC128" s="118"/>
      <c r="BD128" s="118"/>
      <c r="BE128" s="118"/>
      <c r="BF128" s="118"/>
      <c r="BG128" s="118"/>
      <c r="BH128" s="118"/>
      <c r="BI128" s="118"/>
      <c r="BJ128" s="118"/>
      <c r="BK128" s="118"/>
      <c r="BL128" s="118"/>
      <c r="BM128" s="118"/>
      <c r="BN128" s="118"/>
      <c r="BO128" s="118"/>
      <c r="BP128" s="118"/>
      <c r="BQ128" s="118"/>
      <c r="BR128" s="118"/>
      <c r="BS128" s="118"/>
      <c r="BT128" s="118"/>
    </row>
    <row r="129" spans="1:72">
      <c r="A129" s="118"/>
      <c r="B129" s="118"/>
      <c r="C129" s="118"/>
      <c r="D129" s="118"/>
      <c r="E129" s="118"/>
      <c r="F129" s="118"/>
      <c r="G129" s="118"/>
      <c r="H129" s="118"/>
      <c r="I129" s="118"/>
      <c r="J129" s="118"/>
      <c r="K129" s="118"/>
      <c r="L129" s="118"/>
      <c r="M129" s="118"/>
      <c r="N129" s="118"/>
      <c r="O129" s="118"/>
      <c r="P129" s="35"/>
      <c r="Q129" s="35"/>
      <c r="R129" s="35"/>
      <c r="S129" s="35"/>
      <c r="T129" s="35"/>
      <c r="U129" s="35"/>
      <c r="V129" s="118"/>
      <c r="W129" s="118"/>
      <c r="X129" s="118"/>
      <c r="Y129" s="118"/>
      <c r="Z129" s="118"/>
      <c r="AA129" s="118"/>
      <c r="AB129" s="118"/>
      <c r="AC129" s="118"/>
      <c r="AD129" s="118"/>
      <c r="AE129" s="118"/>
      <c r="AF129" s="118"/>
      <c r="AG129" s="118"/>
      <c r="AH129" s="118"/>
      <c r="AI129" s="118"/>
      <c r="AJ129" s="118"/>
      <c r="AK129" s="118"/>
      <c r="AL129" s="118"/>
      <c r="AM129" s="118"/>
      <c r="AN129" s="118"/>
      <c r="AO129" s="118"/>
      <c r="AP129" s="118"/>
      <c r="AQ129" s="118"/>
      <c r="AR129" s="118"/>
      <c r="AS129" s="118"/>
      <c r="AT129" s="118"/>
      <c r="AU129" s="118"/>
      <c r="AV129" s="118"/>
      <c r="AW129" s="118"/>
      <c r="AX129" s="118"/>
      <c r="AY129" s="118"/>
      <c r="AZ129" s="118"/>
      <c r="BA129" s="118"/>
      <c r="BB129" s="118"/>
      <c r="BC129" s="118"/>
      <c r="BD129" s="118"/>
      <c r="BE129" s="118"/>
      <c r="BF129" s="118"/>
      <c r="BG129" s="118"/>
      <c r="BH129" s="118"/>
      <c r="BI129" s="118"/>
      <c r="BJ129" s="118"/>
      <c r="BK129" s="118"/>
      <c r="BL129" s="118"/>
      <c r="BM129" s="118"/>
      <c r="BN129" s="118"/>
      <c r="BO129" s="118"/>
      <c r="BP129" s="118"/>
      <c r="BQ129" s="118"/>
      <c r="BR129" s="118"/>
      <c r="BS129" s="118"/>
      <c r="BT129" s="118"/>
    </row>
    <row r="130" spans="1:72">
      <c r="A130" s="118"/>
      <c r="B130" s="118"/>
      <c r="C130" s="118"/>
      <c r="D130" s="118"/>
      <c r="E130" s="118"/>
      <c r="F130" s="118"/>
      <c r="G130" s="118"/>
      <c r="H130" s="118"/>
      <c r="I130" s="118"/>
      <c r="J130" s="118"/>
      <c r="K130" s="118"/>
      <c r="L130" s="118"/>
      <c r="M130" s="118"/>
      <c r="N130" s="118"/>
      <c r="O130" s="118"/>
      <c r="P130" s="35"/>
      <c r="Q130" s="35"/>
      <c r="R130" s="35"/>
      <c r="S130" s="35"/>
      <c r="T130" s="35"/>
      <c r="U130" s="35"/>
      <c r="V130" s="118"/>
      <c r="W130" s="118"/>
      <c r="X130" s="118"/>
      <c r="Y130" s="118"/>
      <c r="Z130" s="118"/>
      <c r="AA130" s="118"/>
      <c r="AB130" s="118"/>
      <c r="AC130" s="118"/>
      <c r="AD130" s="118"/>
      <c r="AE130" s="118"/>
      <c r="AF130" s="118"/>
      <c r="AG130" s="118"/>
      <c r="AH130" s="118"/>
      <c r="AI130" s="118"/>
      <c r="AJ130" s="118"/>
      <c r="AK130" s="118"/>
      <c r="AL130" s="118"/>
      <c r="AM130" s="118"/>
      <c r="AN130" s="118"/>
      <c r="AO130" s="118"/>
      <c r="AP130" s="118"/>
      <c r="AQ130" s="118"/>
      <c r="AR130" s="118"/>
      <c r="AS130" s="118"/>
      <c r="AT130" s="118"/>
      <c r="AU130" s="118"/>
      <c r="AV130" s="118"/>
      <c r="AW130" s="118"/>
      <c r="AX130" s="118"/>
      <c r="AY130" s="118"/>
      <c r="AZ130" s="118"/>
      <c r="BA130" s="118"/>
      <c r="BB130" s="118"/>
      <c r="BC130" s="118"/>
      <c r="BD130" s="118"/>
      <c r="BE130" s="118"/>
      <c r="BF130" s="118"/>
      <c r="BG130" s="118"/>
      <c r="BH130" s="118"/>
      <c r="BI130" s="118"/>
      <c r="BJ130" s="118"/>
      <c r="BK130" s="118"/>
      <c r="BL130" s="118"/>
      <c r="BM130" s="118"/>
      <c r="BN130" s="118"/>
      <c r="BO130" s="118"/>
      <c r="BP130" s="118"/>
      <c r="BQ130" s="118"/>
      <c r="BR130" s="118"/>
      <c r="BS130" s="118"/>
      <c r="BT130" s="118"/>
    </row>
    <row r="131" spans="1:72">
      <c r="A131" s="118"/>
      <c r="B131" s="118"/>
      <c r="C131" s="118"/>
      <c r="D131" s="118"/>
      <c r="E131" s="118"/>
      <c r="F131" s="118"/>
      <c r="G131" s="118"/>
      <c r="H131" s="118"/>
      <c r="I131" s="118"/>
      <c r="J131" s="118"/>
      <c r="K131" s="118"/>
      <c r="L131" s="118"/>
      <c r="M131" s="118"/>
      <c r="N131" s="118"/>
      <c r="O131" s="118"/>
      <c r="P131" s="35"/>
      <c r="Q131" s="35"/>
      <c r="R131" s="35"/>
      <c r="S131" s="35"/>
      <c r="T131" s="35"/>
      <c r="U131" s="35"/>
      <c r="V131" s="118"/>
      <c r="W131" s="118"/>
      <c r="X131" s="118"/>
      <c r="Y131" s="118"/>
      <c r="Z131" s="118"/>
      <c r="AA131" s="118"/>
      <c r="AB131" s="118"/>
      <c r="AC131" s="118"/>
      <c r="AD131" s="118"/>
      <c r="AE131" s="118"/>
      <c r="AF131" s="118"/>
      <c r="AG131" s="118"/>
      <c r="AH131" s="118"/>
      <c r="AI131" s="118"/>
      <c r="AJ131" s="118"/>
      <c r="AK131" s="118"/>
      <c r="AL131" s="118"/>
      <c r="AM131" s="118"/>
      <c r="AN131" s="118"/>
      <c r="AO131" s="118"/>
      <c r="AP131" s="118"/>
      <c r="AQ131" s="118"/>
      <c r="AR131" s="118"/>
      <c r="AS131" s="118"/>
      <c r="AT131" s="118"/>
      <c r="AU131" s="118"/>
      <c r="AV131" s="118"/>
      <c r="AW131" s="118"/>
      <c r="AX131" s="118"/>
      <c r="AY131" s="118"/>
      <c r="AZ131" s="118"/>
      <c r="BA131" s="118"/>
      <c r="BB131" s="118"/>
      <c r="BC131" s="118"/>
      <c r="BD131" s="118"/>
      <c r="BE131" s="118"/>
      <c r="BF131" s="118"/>
      <c r="BG131" s="118"/>
      <c r="BH131" s="118"/>
      <c r="BI131" s="118"/>
      <c r="BJ131" s="118"/>
      <c r="BK131" s="118"/>
      <c r="BL131" s="118"/>
      <c r="BM131" s="118"/>
      <c r="BN131" s="118"/>
      <c r="BO131" s="118"/>
      <c r="BP131" s="118"/>
      <c r="BQ131" s="118"/>
      <c r="BR131" s="118"/>
      <c r="BS131" s="118"/>
      <c r="BT131" s="118"/>
    </row>
    <row r="132" spans="1:72">
      <c r="A132" s="118"/>
      <c r="B132" s="118"/>
      <c r="C132" s="118"/>
      <c r="D132" s="118"/>
      <c r="E132" s="118"/>
      <c r="F132" s="118"/>
      <c r="G132" s="118"/>
      <c r="H132" s="118"/>
      <c r="I132" s="118"/>
      <c r="J132" s="118"/>
      <c r="K132" s="118"/>
      <c r="L132" s="118"/>
      <c r="M132" s="118"/>
      <c r="N132" s="118"/>
      <c r="O132" s="118"/>
      <c r="P132" s="35"/>
      <c r="Q132" s="35"/>
      <c r="R132" s="35"/>
      <c r="S132" s="35"/>
      <c r="T132" s="35"/>
      <c r="U132" s="35"/>
      <c r="V132" s="118"/>
      <c r="W132" s="118"/>
      <c r="X132" s="118"/>
      <c r="Y132" s="118"/>
      <c r="Z132" s="118"/>
      <c r="AA132" s="118"/>
      <c r="AB132" s="118"/>
      <c r="AC132" s="118"/>
      <c r="AD132" s="118"/>
      <c r="AE132" s="118"/>
      <c r="AF132" s="118"/>
      <c r="AG132" s="118"/>
      <c r="AH132" s="118"/>
      <c r="AI132" s="118"/>
      <c r="AJ132" s="118"/>
      <c r="AK132" s="118"/>
      <c r="AL132" s="118"/>
      <c r="AM132" s="118"/>
      <c r="AN132" s="118"/>
      <c r="AO132" s="118"/>
      <c r="AP132" s="118"/>
      <c r="AQ132" s="118"/>
      <c r="AR132" s="118"/>
      <c r="AS132" s="118"/>
      <c r="AT132" s="118"/>
      <c r="AU132" s="118"/>
      <c r="AV132" s="118"/>
      <c r="AW132" s="118"/>
      <c r="AX132" s="118"/>
      <c r="AY132" s="118"/>
      <c r="AZ132" s="118"/>
      <c r="BA132" s="118"/>
      <c r="BB132" s="118"/>
      <c r="BC132" s="118"/>
      <c r="BD132" s="118"/>
      <c r="BE132" s="118"/>
      <c r="BF132" s="118"/>
      <c r="BG132" s="118"/>
      <c r="BH132" s="118"/>
      <c r="BI132" s="118"/>
      <c r="BJ132" s="118"/>
      <c r="BK132" s="118"/>
      <c r="BL132" s="118"/>
      <c r="BM132" s="118"/>
      <c r="BN132" s="118"/>
      <c r="BO132" s="118"/>
      <c r="BP132" s="118"/>
      <c r="BQ132" s="118"/>
      <c r="BR132" s="118"/>
      <c r="BS132" s="118"/>
      <c r="BT132" s="118"/>
    </row>
    <row r="133" spans="1:72">
      <c r="A133" s="118"/>
      <c r="B133" s="118"/>
      <c r="C133" s="118"/>
      <c r="D133" s="118"/>
      <c r="E133" s="118"/>
      <c r="F133" s="118"/>
      <c r="G133" s="118"/>
      <c r="H133" s="118"/>
      <c r="I133" s="118"/>
      <c r="J133" s="118"/>
      <c r="K133" s="118"/>
      <c r="L133" s="118"/>
      <c r="M133" s="118"/>
      <c r="N133" s="118"/>
      <c r="O133" s="118"/>
      <c r="P133" s="35"/>
      <c r="Q133" s="35"/>
      <c r="R133" s="35"/>
      <c r="S133" s="35"/>
      <c r="T133" s="35"/>
      <c r="U133" s="35"/>
      <c r="V133" s="118"/>
      <c r="W133" s="118"/>
      <c r="X133" s="118"/>
      <c r="Y133" s="118"/>
      <c r="Z133" s="118"/>
      <c r="AA133" s="118"/>
      <c r="AB133" s="118"/>
      <c r="AC133" s="118"/>
      <c r="AD133" s="118"/>
      <c r="AE133" s="118"/>
      <c r="AF133" s="118"/>
      <c r="AG133" s="118"/>
      <c r="AH133" s="118"/>
      <c r="AI133" s="118"/>
      <c r="AJ133" s="118"/>
      <c r="AK133" s="118"/>
      <c r="AL133" s="118"/>
      <c r="AM133" s="118"/>
      <c r="AN133" s="118"/>
      <c r="AO133" s="118"/>
      <c r="AP133" s="118"/>
      <c r="AQ133" s="118"/>
      <c r="AR133" s="118"/>
      <c r="AS133" s="118"/>
      <c r="AT133" s="118"/>
      <c r="AU133" s="118"/>
      <c r="AV133" s="118"/>
      <c r="AW133" s="118"/>
      <c r="AX133" s="118"/>
      <c r="AY133" s="118"/>
      <c r="AZ133" s="118"/>
      <c r="BA133" s="118"/>
      <c r="BB133" s="118"/>
      <c r="BC133" s="118"/>
      <c r="BD133" s="118"/>
      <c r="BE133" s="118"/>
      <c r="BF133" s="118"/>
      <c r="BG133" s="118"/>
      <c r="BH133" s="118"/>
      <c r="BI133" s="118"/>
      <c r="BJ133" s="118"/>
      <c r="BK133" s="118"/>
      <c r="BL133" s="118"/>
      <c r="BM133" s="118"/>
      <c r="BN133" s="118"/>
      <c r="BO133" s="118"/>
      <c r="BP133" s="118"/>
      <c r="BQ133" s="118"/>
      <c r="BR133" s="118"/>
      <c r="BS133" s="118"/>
      <c r="BT133" s="118"/>
    </row>
    <row r="134" spans="1:72">
      <c r="A134" s="118"/>
      <c r="B134" s="118"/>
      <c r="C134" s="118"/>
      <c r="D134" s="118"/>
      <c r="E134" s="118"/>
      <c r="F134" s="118"/>
      <c r="G134" s="118"/>
      <c r="H134" s="118"/>
      <c r="I134" s="118"/>
      <c r="J134" s="118"/>
      <c r="K134" s="118"/>
      <c r="L134" s="118"/>
      <c r="M134" s="118"/>
      <c r="N134" s="118"/>
      <c r="O134" s="118"/>
      <c r="P134" s="35"/>
      <c r="Q134" s="35"/>
      <c r="R134" s="35"/>
      <c r="S134" s="35"/>
      <c r="T134" s="35"/>
      <c r="U134" s="35"/>
      <c r="V134" s="118"/>
      <c r="W134" s="118"/>
      <c r="X134" s="118"/>
      <c r="Y134" s="118"/>
      <c r="Z134" s="118"/>
      <c r="AA134" s="118"/>
      <c r="AB134" s="118"/>
      <c r="AC134" s="118"/>
      <c r="AD134" s="118"/>
      <c r="AE134" s="118"/>
      <c r="AF134" s="118"/>
      <c r="AG134" s="118"/>
      <c r="AH134" s="118"/>
      <c r="AI134" s="118"/>
      <c r="AJ134" s="118"/>
      <c r="AK134" s="118"/>
      <c r="AL134" s="118"/>
      <c r="AM134" s="118"/>
      <c r="AN134" s="118"/>
      <c r="AO134" s="118"/>
      <c r="AP134" s="118"/>
      <c r="AQ134" s="118"/>
      <c r="AR134" s="118"/>
      <c r="AS134" s="118"/>
      <c r="AT134" s="118"/>
      <c r="AU134" s="118"/>
      <c r="AV134" s="118"/>
      <c r="AW134" s="118"/>
      <c r="AX134" s="118"/>
      <c r="AY134" s="118"/>
      <c r="AZ134" s="118"/>
      <c r="BA134" s="118"/>
      <c r="BB134" s="118"/>
      <c r="BC134" s="118"/>
      <c r="BD134" s="118"/>
      <c r="BE134" s="118"/>
      <c r="BF134" s="118"/>
      <c r="BG134" s="118"/>
      <c r="BH134" s="118"/>
      <c r="BI134" s="118"/>
      <c r="BJ134" s="118"/>
      <c r="BK134" s="118"/>
      <c r="BL134" s="118"/>
      <c r="BM134" s="118"/>
      <c r="BN134" s="118"/>
      <c r="BO134" s="118"/>
      <c r="BP134" s="118"/>
      <c r="BQ134" s="118"/>
      <c r="BR134" s="118"/>
      <c r="BS134" s="118"/>
      <c r="BT134" s="118"/>
    </row>
    <row r="135" spans="1:72">
      <c r="A135" s="118"/>
      <c r="B135" s="118"/>
      <c r="C135" s="118"/>
      <c r="D135" s="118"/>
      <c r="E135" s="118"/>
      <c r="F135" s="118"/>
      <c r="G135" s="118"/>
      <c r="H135" s="118"/>
      <c r="I135" s="118"/>
      <c r="J135" s="118"/>
      <c r="K135" s="118"/>
      <c r="L135" s="118"/>
      <c r="M135" s="118"/>
      <c r="N135" s="118"/>
      <c r="O135" s="118"/>
      <c r="P135" s="35"/>
      <c r="Q135" s="35"/>
      <c r="R135" s="35"/>
      <c r="S135" s="35"/>
      <c r="T135" s="35"/>
      <c r="U135" s="35"/>
      <c r="V135" s="118"/>
      <c r="W135" s="118"/>
      <c r="X135" s="118"/>
      <c r="Y135" s="118"/>
      <c r="Z135" s="118"/>
      <c r="AA135" s="118"/>
      <c r="AB135" s="118"/>
      <c r="AC135" s="118"/>
      <c r="AD135" s="118"/>
      <c r="AE135" s="118"/>
      <c r="AF135" s="118"/>
      <c r="AG135" s="118"/>
      <c r="AH135" s="118"/>
      <c r="AI135" s="118"/>
      <c r="AJ135" s="118"/>
      <c r="AK135" s="118"/>
      <c r="AL135" s="118"/>
      <c r="AM135" s="118"/>
      <c r="AN135" s="118"/>
      <c r="AO135" s="118"/>
      <c r="AP135" s="118"/>
      <c r="AQ135" s="118"/>
      <c r="AR135" s="118"/>
      <c r="AS135" s="118"/>
      <c r="AT135" s="118"/>
      <c r="AU135" s="118"/>
      <c r="AV135" s="118"/>
      <c r="AW135" s="118"/>
      <c r="AX135" s="118"/>
      <c r="AY135" s="118"/>
      <c r="AZ135" s="118"/>
      <c r="BA135" s="118"/>
      <c r="BB135" s="118"/>
      <c r="BC135" s="118"/>
      <c r="BD135" s="118"/>
      <c r="BE135" s="118"/>
      <c r="BF135" s="118"/>
      <c r="BG135" s="118"/>
      <c r="BH135" s="118"/>
      <c r="BI135" s="118"/>
      <c r="BJ135" s="118"/>
      <c r="BK135" s="118"/>
      <c r="BL135" s="118"/>
      <c r="BM135" s="118"/>
      <c r="BN135" s="118"/>
      <c r="BO135" s="118"/>
      <c r="BP135" s="118"/>
      <c r="BQ135" s="118"/>
      <c r="BR135" s="118"/>
      <c r="BS135" s="118"/>
      <c r="BT135" s="118"/>
    </row>
    <row r="136" spans="1:72">
      <c r="A136" s="118"/>
      <c r="B136" s="118"/>
      <c r="C136" s="118"/>
      <c r="D136" s="118"/>
      <c r="E136" s="118"/>
      <c r="F136" s="118"/>
      <c r="G136" s="118"/>
      <c r="H136" s="118"/>
      <c r="I136" s="118"/>
      <c r="J136" s="118"/>
      <c r="K136" s="118"/>
      <c r="L136" s="118"/>
      <c r="M136" s="118"/>
      <c r="N136" s="118"/>
      <c r="O136" s="118"/>
      <c r="P136" s="35"/>
      <c r="Q136" s="35"/>
      <c r="R136" s="35"/>
      <c r="S136" s="35"/>
      <c r="T136" s="35"/>
      <c r="U136" s="35"/>
      <c r="V136" s="118"/>
      <c r="W136" s="118"/>
      <c r="X136" s="118"/>
      <c r="Y136" s="118"/>
      <c r="Z136" s="118"/>
      <c r="AA136" s="118"/>
      <c r="AB136" s="118"/>
      <c r="AC136" s="118"/>
      <c r="AD136" s="118"/>
      <c r="AE136" s="118"/>
      <c r="AF136" s="118"/>
      <c r="AG136" s="118"/>
      <c r="AH136" s="118"/>
      <c r="AI136" s="118"/>
      <c r="AJ136" s="118"/>
      <c r="AK136" s="118"/>
      <c r="AL136" s="118"/>
      <c r="AM136" s="118"/>
      <c r="AN136" s="118"/>
      <c r="AO136" s="118"/>
      <c r="AP136" s="118"/>
      <c r="AQ136" s="118"/>
      <c r="AR136" s="118"/>
      <c r="AS136" s="118"/>
      <c r="AT136" s="118"/>
      <c r="AU136" s="118"/>
      <c r="AV136" s="118"/>
      <c r="AW136" s="118"/>
      <c r="AX136" s="118"/>
      <c r="AY136" s="118"/>
      <c r="AZ136" s="118"/>
      <c r="BA136" s="118"/>
      <c r="BB136" s="118"/>
      <c r="BC136" s="118"/>
      <c r="BD136" s="118"/>
      <c r="BE136" s="118"/>
      <c r="BF136" s="118"/>
      <c r="BG136" s="118"/>
      <c r="BH136" s="118"/>
      <c r="BI136" s="118"/>
      <c r="BJ136" s="118"/>
      <c r="BK136" s="118"/>
      <c r="BL136" s="118"/>
      <c r="BM136" s="118"/>
      <c r="BN136" s="118"/>
      <c r="BO136" s="118"/>
      <c r="BP136" s="118"/>
      <c r="BQ136" s="118"/>
      <c r="BR136" s="118"/>
      <c r="BS136" s="118"/>
      <c r="BT136" s="118"/>
    </row>
    <row r="137" spans="1:72">
      <c r="A137" s="118"/>
      <c r="B137" s="118"/>
      <c r="C137" s="118"/>
      <c r="D137" s="118"/>
      <c r="E137" s="118"/>
      <c r="F137" s="118"/>
      <c r="G137" s="118"/>
      <c r="H137" s="118"/>
      <c r="I137" s="118"/>
      <c r="J137" s="118"/>
      <c r="K137" s="118"/>
      <c r="L137" s="118"/>
      <c r="M137" s="118"/>
      <c r="N137" s="118"/>
      <c r="O137" s="118"/>
      <c r="P137" s="35"/>
      <c r="Q137" s="35"/>
      <c r="R137" s="35"/>
      <c r="S137" s="35"/>
      <c r="T137" s="35"/>
      <c r="U137" s="35"/>
      <c r="V137" s="118"/>
      <c r="W137" s="118"/>
      <c r="X137" s="118"/>
      <c r="Y137" s="118"/>
      <c r="Z137" s="118"/>
      <c r="AA137" s="118"/>
      <c r="AB137" s="118"/>
      <c r="AC137" s="118"/>
      <c r="AD137" s="118"/>
      <c r="AE137" s="118"/>
      <c r="AF137" s="118"/>
      <c r="AG137" s="118"/>
      <c r="AH137" s="118"/>
      <c r="AI137" s="118"/>
      <c r="AJ137" s="118"/>
      <c r="AK137" s="118"/>
      <c r="AL137" s="118"/>
      <c r="AM137" s="118"/>
      <c r="AN137" s="118"/>
      <c r="AO137" s="118"/>
      <c r="AP137" s="118"/>
      <c r="AQ137" s="118"/>
      <c r="AR137" s="118"/>
      <c r="AS137" s="118"/>
      <c r="AT137" s="118"/>
      <c r="AU137" s="118"/>
      <c r="AV137" s="118"/>
      <c r="AW137" s="118"/>
      <c r="AX137" s="118"/>
      <c r="AY137" s="118"/>
      <c r="AZ137" s="118"/>
      <c r="BA137" s="118"/>
      <c r="BB137" s="118"/>
      <c r="BC137" s="118"/>
      <c r="BD137" s="118"/>
      <c r="BE137" s="118"/>
      <c r="BF137" s="118"/>
      <c r="BG137" s="118"/>
      <c r="BH137" s="118"/>
      <c r="BI137" s="118"/>
      <c r="BJ137" s="118"/>
      <c r="BK137" s="118"/>
      <c r="BL137" s="118"/>
      <c r="BM137" s="118"/>
      <c r="BN137" s="118"/>
      <c r="BO137" s="118"/>
      <c r="BP137" s="118"/>
      <c r="BQ137" s="118"/>
      <c r="BR137" s="118"/>
      <c r="BS137" s="118"/>
      <c r="BT137" s="118"/>
    </row>
    <row r="138" spans="1:72">
      <c r="A138" s="118"/>
      <c r="B138" s="118"/>
      <c r="C138" s="118"/>
      <c r="D138" s="118"/>
      <c r="E138" s="118"/>
      <c r="F138" s="118"/>
      <c r="G138" s="118"/>
      <c r="H138" s="118"/>
      <c r="I138" s="118"/>
      <c r="J138" s="118"/>
      <c r="K138" s="118"/>
      <c r="L138" s="118"/>
      <c r="M138" s="118"/>
      <c r="N138" s="118"/>
      <c r="O138" s="118"/>
      <c r="P138" s="35"/>
      <c r="Q138" s="35"/>
      <c r="R138" s="35"/>
      <c r="S138" s="35"/>
      <c r="T138" s="35"/>
      <c r="U138" s="35"/>
      <c r="V138" s="118"/>
      <c r="W138" s="118"/>
      <c r="X138" s="118"/>
      <c r="Y138" s="118"/>
      <c r="Z138" s="118"/>
      <c r="AA138" s="118"/>
      <c r="AB138" s="118"/>
      <c r="AC138" s="118"/>
      <c r="AD138" s="118"/>
      <c r="AE138" s="118"/>
      <c r="AF138" s="118"/>
      <c r="AG138" s="118"/>
      <c r="AH138" s="118"/>
      <c r="AI138" s="118"/>
      <c r="AJ138" s="118"/>
      <c r="AK138" s="118"/>
      <c r="AL138" s="118"/>
      <c r="AM138" s="118"/>
      <c r="AN138" s="118"/>
      <c r="AO138" s="118"/>
      <c r="AP138" s="118"/>
      <c r="AQ138" s="118"/>
      <c r="AR138" s="118"/>
      <c r="AS138" s="118"/>
      <c r="AT138" s="118"/>
      <c r="AU138" s="118"/>
      <c r="AV138" s="118"/>
      <c r="AW138" s="118"/>
      <c r="AX138" s="118"/>
      <c r="AY138" s="118"/>
      <c r="AZ138" s="118"/>
      <c r="BA138" s="118"/>
      <c r="BB138" s="118"/>
      <c r="BC138" s="118"/>
      <c r="BD138" s="118"/>
      <c r="BE138" s="118"/>
      <c r="BF138" s="118"/>
      <c r="BG138" s="118"/>
      <c r="BH138" s="118"/>
      <c r="BI138" s="118"/>
      <c r="BJ138" s="118"/>
      <c r="BK138" s="118"/>
      <c r="BL138" s="118"/>
      <c r="BM138" s="118"/>
      <c r="BN138" s="118"/>
      <c r="BO138" s="118"/>
      <c r="BP138" s="118"/>
      <c r="BQ138" s="118"/>
      <c r="BR138" s="118"/>
      <c r="BS138" s="118"/>
      <c r="BT138" s="118"/>
    </row>
    <row r="139" spans="1:72">
      <c r="A139" s="118"/>
      <c r="B139" s="118"/>
      <c r="C139" s="118"/>
      <c r="D139" s="118"/>
      <c r="E139" s="118"/>
      <c r="F139" s="118"/>
      <c r="G139" s="118"/>
      <c r="H139" s="118"/>
      <c r="I139" s="118"/>
      <c r="J139" s="118"/>
      <c r="K139" s="118"/>
      <c r="L139" s="118"/>
      <c r="M139" s="118"/>
      <c r="N139" s="118"/>
      <c r="O139" s="118"/>
      <c r="P139" s="35"/>
      <c r="Q139" s="35"/>
      <c r="R139" s="35"/>
      <c r="S139" s="35"/>
      <c r="T139" s="35"/>
      <c r="U139" s="35"/>
      <c r="V139" s="118"/>
      <c r="W139" s="118"/>
      <c r="X139" s="118"/>
      <c r="Y139" s="118"/>
      <c r="Z139" s="118"/>
      <c r="AA139" s="118"/>
      <c r="AB139" s="118"/>
      <c r="AC139" s="118"/>
      <c r="AD139" s="118"/>
      <c r="AE139" s="118"/>
      <c r="AF139" s="118"/>
      <c r="AG139" s="118"/>
      <c r="AH139" s="118"/>
      <c r="AI139" s="118"/>
      <c r="AJ139" s="118"/>
      <c r="AK139" s="118"/>
      <c r="AL139" s="118"/>
      <c r="AM139" s="118"/>
      <c r="AN139" s="118"/>
      <c r="AO139" s="118"/>
      <c r="AP139" s="118"/>
      <c r="AQ139" s="118"/>
      <c r="AR139" s="118"/>
      <c r="AS139" s="118"/>
      <c r="AT139" s="118"/>
      <c r="AU139" s="118"/>
      <c r="AV139" s="118"/>
      <c r="AW139" s="118"/>
      <c r="AX139" s="118"/>
      <c r="AY139" s="118"/>
      <c r="AZ139" s="118"/>
      <c r="BA139" s="118"/>
      <c r="BB139" s="118"/>
      <c r="BC139" s="118"/>
      <c r="BD139" s="118"/>
      <c r="BE139" s="118"/>
      <c r="BF139" s="118"/>
      <c r="BG139" s="118"/>
      <c r="BH139" s="118"/>
      <c r="BI139" s="118"/>
      <c r="BJ139" s="118"/>
      <c r="BK139" s="118"/>
      <c r="BL139" s="118"/>
      <c r="BM139" s="118"/>
      <c r="BN139" s="118"/>
      <c r="BO139" s="118"/>
      <c r="BP139" s="118"/>
      <c r="BQ139" s="118"/>
      <c r="BR139" s="118"/>
      <c r="BS139" s="118"/>
      <c r="BT139" s="118"/>
    </row>
    <row r="140" spans="1:72">
      <c r="A140" s="118"/>
      <c r="B140" s="118"/>
      <c r="C140" s="118"/>
      <c r="D140" s="118"/>
      <c r="E140" s="118"/>
      <c r="F140" s="118"/>
      <c r="G140" s="118"/>
      <c r="H140" s="118"/>
      <c r="I140" s="118"/>
      <c r="J140" s="118"/>
      <c r="K140" s="118"/>
      <c r="L140" s="118"/>
      <c r="M140" s="118"/>
      <c r="N140" s="118"/>
      <c r="O140" s="118"/>
      <c r="P140" s="35"/>
      <c r="Q140" s="35"/>
      <c r="R140" s="35"/>
      <c r="S140" s="35"/>
      <c r="T140" s="35"/>
      <c r="U140" s="35"/>
      <c r="V140" s="118"/>
      <c r="W140" s="118"/>
      <c r="X140" s="118"/>
      <c r="Y140" s="118"/>
      <c r="Z140" s="118"/>
      <c r="AA140" s="118"/>
      <c r="AB140" s="118"/>
      <c r="AC140" s="118"/>
      <c r="AD140" s="118"/>
      <c r="AE140" s="118"/>
      <c r="AF140" s="118"/>
      <c r="AG140" s="118"/>
      <c r="AH140" s="118"/>
      <c r="AI140" s="118"/>
      <c r="AJ140" s="118"/>
      <c r="AK140" s="118"/>
      <c r="AL140" s="118"/>
      <c r="AM140" s="118"/>
      <c r="AN140" s="118"/>
      <c r="AO140" s="118"/>
      <c r="AP140" s="118"/>
      <c r="AQ140" s="118"/>
      <c r="AR140" s="118"/>
      <c r="AS140" s="118"/>
      <c r="AT140" s="118"/>
      <c r="AU140" s="118"/>
      <c r="AV140" s="118"/>
      <c r="AW140" s="118"/>
      <c r="AX140" s="118"/>
      <c r="AY140" s="118"/>
      <c r="AZ140" s="118"/>
      <c r="BA140" s="118"/>
      <c r="BB140" s="118"/>
      <c r="BC140" s="118"/>
      <c r="BD140" s="118"/>
      <c r="BE140" s="118"/>
      <c r="BF140" s="118"/>
      <c r="BG140" s="118"/>
      <c r="BH140" s="118"/>
      <c r="BI140" s="118"/>
      <c r="BJ140" s="118"/>
      <c r="BK140" s="118"/>
      <c r="BL140" s="118"/>
      <c r="BM140" s="118"/>
      <c r="BN140" s="118"/>
      <c r="BO140" s="118"/>
      <c r="BP140" s="118"/>
      <c r="BQ140" s="118"/>
      <c r="BR140" s="118"/>
      <c r="BS140" s="118"/>
      <c r="BT140" s="118"/>
    </row>
    <row r="141" spans="1:72">
      <c r="A141" s="118"/>
      <c r="B141" s="118"/>
      <c r="C141" s="118"/>
      <c r="D141" s="118"/>
      <c r="E141" s="118"/>
      <c r="F141" s="118"/>
      <c r="G141" s="118"/>
      <c r="H141" s="118"/>
      <c r="I141" s="118"/>
      <c r="J141" s="118"/>
      <c r="K141" s="118"/>
      <c r="L141" s="118"/>
      <c r="M141" s="118"/>
      <c r="N141" s="118"/>
      <c r="O141" s="118"/>
      <c r="P141" s="35"/>
      <c r="Q141" s="35"/>
      <c r="R141" s="35"/>
      <c r="S141" s="35"/>
      <c r="T141" s="35"/>
      <c r="U141" s="35"/>
      <c r="V141" s="118"/>
      <c r="W141" s="118"/>
      <c r="X141" s="118"/>
      <c r="Y141" s="118"/>
      <c r="Z141" s="118"/>
      <c r="AA141" s="118"/>
      <c r="AB141" s="118"/>
      <c r="AC141" s="118"/>
      <c r="AD141" s="118"/>
      <c r="AE141" s="118"/>
      <c r="AF141" s="118"/>
      <c r="AG141" s="118"/>
      <c r="AH141" s="118"/>
      <c r="AI141" s="118"/>
      <c r="AJ141" s="118"/>
      <c r="AK141" s="118"/>
      <c r="AL141" s="118"/>
      <c r="AM141" s="118"/>
      <c r="AN141" s="118"/>
      <c r="AO141" s="118"/>
      <c r="AP141" s="118"/>
      <c r="AQ141" s="118"/>
      <c r="AR141" s="118"/>
      <c r="AS141" s="118"/>
      <c r="AT141" s="118"/>
      <c r="AU141" s="118"/>
      <c r="AV141" s="118"/>
      <c r="AW141" s="118"/>
      <c r="AX141" s="118"/>
      <c r="AY141" s="118"/>
      <c r="AZ141" s="118"/>
      <c r="BA141" s="118"/>
      <c r="BB141" s="118"/>
      <c r="BC141" s="118"/>
      <c r="BD141" s="118"/>
      <c r="BE141" s="118"/>
      <c r="BF141" s="118"/>
      <c r="BG141" s="118"/>
      <c r="BH141" s="118"/>
      <c r="BI141" s="118"/>
      <c r="BJ141" s="118"/>
      <c r="BK141" s="118"/>
      <c r="BL141" s="118"/>
      <c r="BM141" s="118"/>
      <c r="BN141" s="118"/>
      <c r="BO141" s="118"/>
      <c r="BP141" s="118"/>
      <c r="BQ141" s="118"/>
      <c r="BR141" s="118"/>
      <c r="BS141" s="118"/>
      <c r="BT141" s="118"/>
    </row>
    <row r="142" spans="1:72">
      <c r="A142" s="118"/>
      <c r="B142" s="118"/>
      <c r="C142" s="118"/>
      <c r="D142" s="118"/>
      <c r="E142" s="118"/>
      <c r="F142" s="118"/>
      <c r="G142" s="118"/>
      <c r="H142" s="118"/>
      <c r="I142" s="118"/>
      <c r="J142" s="118"/>
      <c r="K142" s="118"/>
      <c r="L142" s="118"/>
      <c r="M142" s="118"/>
      <c r="N142" s="118"/>
      <c r="O142" s="118"/>
      <c r="P142" s="35"/>
      <c r="Q142" s="35"/>
      <c r="R142" s="35"/>
      <c r="S142" s="35"/>
      <c r="T142" s="35"/>
      <c r="U142" s="35"/>
      <c r="V142" s="118"/>
      <c r="W142" s="118"/>
      <c r="X142" s="118"/>
      <c r="Y142" s="118"/>
      <c r="Z142" s="118"/>
      <c r="AA142" s="118"/>
      <c r="AB142" s="118"/>
      <c r="AC142" s="118"/>
      <c r="AD142" s="118"/>
      <c r="AE142" s="118"/>
      <c r="AF142" s="118"/>
      <c r="AG142" s="118"/>
      <c r="AH142" s="118"/>
      <c r="AI142" s="118"/>
      <c r="AJ142" s="118"/>
      <c r="AK142" s="118"/>
      <c r="AL142" s="118"/>
      <c r="AM142" s="118"/>
      <c r="AN142" s="118"/>
      <c r="AO142" s="118"/>
      <c r="AP142" s="118"/>
      <c r="AQ142" s="118"/>
      <c r="AR142" s="118"/>
      <c r="AS142" s="118"/>
      <c r="AT142" s="118"/>
      <c r="AU142" s="118"/>
      <c r="AV142" s="118"/>
      <c r="AW142" s="118"/>
      <c r="AX142" s="118"/>
      <c r="AY142" s="118"/>
      <c r="AZ142" s="118"/>
      <c r="BA142" s="118"/>
      <c r="BB142" s="118"/>
      <c r="BC142" s="118"/>
      <c r="BD142" s="118"/>
      <c r="BE142" s="118"/>
      <c r="BF142" s="118"/>
      <c r="BG142" s="118"/>
      <c r="BH142" s="118"/>
      <c r="BI142" s="118"/>
      <c r="BJ142" s="118"/>
      <c r="BK142" s="118"/>
      <c r="BL142" s="118"/>
      <c r="BM142" s="118"/>
      <c r="BN142" s="118"/>
      <c r="BO142" s="118"/>
      <c r="BP142" s="118"/>
      <c r="BQ142" s="118"/>
      <c r="BR142" s="118"/>
      <c r="BS142" s="118"/>
      <c r="BT142" s="118"/>
    </row>
    <row r="143" spans="1:72">
      <c r="A143" s="118"/>
      <c r="B143" s="118"/>
      <c r="C143" s="118"/>
      <c r="D143" s="118"/>
      <c r="E143" s="118"/>
      <c r="F143" s="118"/>
      <c r="G143" s="118"/>
      <c r="H143" s="118"/>
      <c r="I143" s="118"/>
      <c r="J143" s="118"/>
      <c r="K143" s="118"/>
      <c r="L143" s="118"/>
      <c r="M143" s="118"/>
      <c r="N143" s="118"/>
      <c r="O143" s="118"/>
      <c r="P143" s="35"/>
      <c r="Q143" s="35"/>
      <c r="R143" s="35"/>
      <c r="S143" s="35"/>
      <c r="T143" s="35"/>
      <c r="U143" s="35"/>
      <c r="V143" s="118"/>
      <c r="W143" s="118"/>
      <c r="X143" s="118"/>
      <c r="Y143" s="118"/>
      <c r="Z143" s="118"/>
      <c r="AA143" s="118"/>
      <c r="AB143" s="118"/>
      <c r="AC143" s="118"/>
      <c r="AD143" s="118"/>
      <c r="AE143" s="118"/>
      <c r="AF143" s="118"/>
      <c r="AG143" s="118"/>
      <c r="AH143" s="118"/>
      <c r="AI143" s="118"/>
      <c r="AJ143" s="118"/>
      <c r="AK143" s="118"/>
      <c r="AL143" s="118"/>
      <c r="AM143" s="118"/>
      <c r="AN143" s="118"/>
      <c r="AO143" s="118"/>
      <c r="AP143" s="118"/>
      <c r="AQ143" s="118"/>
      <c r="AR143" s="118"/>
      <c r="AS143" s="118"/>
      <c r="AT143" s="118"/>
      <c r="AU143" s="118"/>
      <c r="AV143" s="118"/>
      <c r="AW143" s="118"/>
      <c r="AX143" s="118"/>
      <c r="AY143" s="118"/>
      <c r="AZ143" s="118"/>
      <c r="BA143" s="118"/>
      <c r="BB143" s="118"/>
      <c r="BC143" s="118"/>
      <c r="BD143" s="118"/>
      <c r="BE143" s="118"/>
      <c r="BF143" s="118"/>
      <c r="BG143" s="118"/>
      <c r="BH143" s="118"/>
      <c r="BI143" s="118"/>
      <c r="BJ143" s="118"/>
      <c r="BK143" s="118"/>
      <c r="BL143" s="118"/>
      <c r="BM143" s="118"/>
      <c r="BN143" s="118"/>
      <c r="BO143" s="118"/>
      <c r="BP143" s="118"/>
      <c r="BQ143" s="118"/>
      <c r="BR143" s="118"/>
      <c r="BS143" s="118"/>
      <c r="BT143" s="118"/>
    </row>
    <row r="144" spans="1:72">
      <c r="A144" s="118"/>
      <c r="B144" s="118"/>
      <c r="C144" s="118"/>
      <c r="D144" s="118"/>
      <c r="E144" s="118"/>
      <c r="F144" s="118"/>
      <c r="G144" s="118"/>
      <c r="H144" s="118"/>
      <c r="I144" s="118"/>
      <c r="J144" s="118"/>
      <c r="K144" s="118"/>
      <c r="L144" s="118"/>
      <c r="M144" s="118"/>
      <c r="N144" s="118"/>
      <c r="O144" s="118"/>
      <c r="P144" s="35"/>
      <c r="Q144" s="35"/>
      <c r="R144" s="35"/>
      <c r="S144" s="35"/>
      <c r="T144" s="35"/>
      <c r="U144" s="35"/>
      <c r="V144" s="118"/>
      <c r="W144" s="118"/>
      <c r="X144" s="118"/>
      <c r="Y144" s="118"/>
      <c r="Z144" s="118"/>
      <c r="AA144" s="118"/>
      <c r="AB144" s="118"/>
      <c r="AC144" s="118"/>
      <c r="AD144" s="118"/>
      <c r="AE144" s="118"/>
      <c r="AF144" s="118"/>
      <c r="AG144" s="118"/>
      <c r="AH144" s="118"/>
      <c r="AI144" s="118"/>
      <c r="AJ144" s="118"/>
      <c r="AK144" s="118"/>
      <c r="AL144" s="118"/>
      <c r="AM144" s="118"/>
      <c r="AN144" s="118"/>
      <c r="AO144" s="118"/>
      <c r="AP144" s="118"/>
      <c r="AQ144" s="118"/>
      <c r="AR144" s="118"/>
      <c r="AS144" s="118"/>
      <c r="AT144" s="118"/>
      <c r="AU144" s="118"/>
      <c r="AV144" s="118"/>
      <c r="AW144" s="118"/>
      <c r="AX144" s="118"/>
      <c r="AY144" s="118"/>
      <c r="AZ144" s="118"/>
      <c r="BA144" s="118"/>
      <c r="BB144" s="118"/>
      <c r="BC144" s="118"/>
      <c r="BD144" s="118"/>
      <c r="BE144" s="118"/>
      <c r="BF144" s="118"/>
      <c r="BG144" s="118"/>
      <c r="BH144" s="118"/>
      <c r="BI144" s="118"/>
      <c r="BJ144" s="118"/>
      <c r="BK144" s="118"/>
      <c r="BL144" s="118"/>
      <c r="BM144" s="118"/>
      <c r="BN144" s="118"/>
      <c r="BO144" s="118"/>
      <c r="BP144" s="118"/>
      <c r="BQ144" s="118"/>
      <c r="BR144" s="118"/>
      <c r="BS144" s="118"/>
      <c r="BT144" s="118"/>
    </row>
    <row r="145" spans="1:72">
      <c r="A145" s="118"/>
      <c r="B145" s="118"/>
      <c r="C145" s="118"/>
      <c r="D145" s="118"/>
      <c r="E145" s="118"/>
      <c r="F145" s="118"/>
      <c r="G145" s="118"/>
      <c r="H145" s="118"/>
      <c r="I145" s="118"/>
      <c r="J145" s="118"/>
      <c r="K145" s="118"/>
      <c r="L145" s="118"/>
      <c r="M145" s="118"/>
      <c r="N145" s="118"/>
      <c r="O145" s="118"/>
      <c r="P145" s="35"/>
      <c r="Q145" s="35"/>
      <c r="R145" s="35"/>
      <c r="S145" s="35"/>
      <c r="T145" s="35"/>
      <c r="U145" s="35"/>
      <c r="V145" s="118"/>
      <c r="W145" s="118"/>
      <c r="X145" s="118"/>
      <c r="Y145" s="118"/>
      <c r="Z145" s="118"/>
      <c r="AA145" s="118"/>
      <c r="AB145" s="118"/>
      <c r="AC145" s="118"/>
      <c r="AD145" s="118"/>
      <c r="AE145" s="118"/>
      <c r="AF145" s="118"/>
      <c r="AG145" s="118"/>
      <c r="AH145" s="118"/>
      <c r="AI145" s="118"/>
      <c r="AJ145" s="118"/>
      <c r="AK145" s="118"/>
      <c r="AL145" s="118"/>
      <c r="AM145" s="118"/>
      <c r="AN145" s="118"/>
      <c r="AO145" s="118"/>
      <c r="AP145" s="118"/>
      <c r="AQ145" s="118"/>
      <c r="AR145" s="118"/>
      <c r="AS145" s="118"/>
      <c r="AT145" s="118"/>
      <c r="AU145" s="118"/>
      <c r="AV145" s="118"/>
      <c r="AW145" s="118"/>
      <c r="AX145" s="118"/>
      <c r="AY145" s="118"/>
      <c r="AZ145" s="118"/>
      <c r="BA145" s="118"/>
      <c r="BB145" s="118"/>
      <c r="BC145" s="118"/>
      <c r="BD145" s="118"/>
      <c r="BE145" s="118"/>
      <c r="BF145" s="118"/>
      <c r="BG145" s="118"/>
      <c r="BH145" s="118"/>
      <c r="BI145" s="118"/>
      <c r="BJ145" s="118"/>
      <c r="BK145" s="118"/>
      <c r="BL145" s="118"/>
      <c r="BM145" s="118"/>
      <c r="BN145" s="118"/>
      <c r="BO145" s="118"/>
      <c r="BP145" s="118"/>
      <c r="BQ145" s="118"/>
      <c r="BR145" s="118"/>
      <c r="BS145" s="118"/>
      <c r="BT145" s="118"/>
    </row>
    <row r="146" spans="1:72">
      <c r="A146" s="118"/>
      <c r="B146" s="118"/>
      <c r="C146" s="118"/>
      <c r="D146" s="118"/>
      <c r="E146" s="118"/>
      <c r="F146" s="118"/>
      <c r="G146" s="118"/>
      <c r="H146" s="118"/>
      <c r="I146" s="118"/>
      <c r="J146" s="118"/>
      <c r="K146" s="118"/>
      <c r="L146" s="118"/>
      <c r="M146" s="118"/>
      <c r="N146" s="118"/>
      <c r="O146" s="118"/>
      <c r="P146" s="35"/>
      <c r="Q146" s="35"/>
      <c r="R146" s="35"/>
      <c r="S146" s="35"/>
      <c r="T146" s="35"/>
      <c r="U146" s="35"/>
      <c r="V146" s="118"/>
      <c r="W146" s="118"/>
      <c r="X146" s="118"/>
      <c r="Y146" s="118"/>
      <c r="Z146" s="118"/>
      <c r="AA146" s="118"/>
      <c r="AB146" s="118"/>
      <c r="AC146" s="118"/>
      <c r="AD146" s="118"/>
      <c r="AE146" s="118"/>
      <c r="AF146" s="118"/>
      <c r="AG146" s="118"/>
      <c r="AH146" s="118"/>
      <c r="AI146" s="118"/>
      <c r="AJ146" s="118"/>
      <c r="AK146" s="118"/>
      <c r="AL146" s="118"/>
      <c r="AM146" s="118"/>
      <c r="AN146" s="118"/>
      <c r="AO146" s="118"/>
      <c r="AP146" s="118"/>
      <c r="AQ146" s="118"/>
      <c r="AR146" s="118"/>
      <c r="AS146" s="118"/>
      <c r="AT146" s="118"/>
      <c r="AU146" s="118"/>
      <c r="AV146" s="118"/>
      <c r="AW146" s="118"/>
      <c r="AX146" s="118"/>
      <c r="AY146" s="118"/>
      <c r="AZ146" s="118"/>
      <c r="BA146" s="118"/>
      <c r="BB146" s="118"/>
      <c r="BC146" s="118"/>
      <c r="BD146" s="118"/>
      <c r="BE146" s="118"/>
      <c r="BF146" s="118"/>
      <c r="BG146" s="118"/>
      <c r="BH146" s="118"/>
      <c r="BI146" s="118"/>
      <c r="BJ146" s="118"/>
      <c r="BK146" s="118"/>
      <c r="BL146" s="118"/>
      <c r="BM146" s="118"/>
      <c r="BN146" s="118"/>
      <c r="BO146" s="118"/>
      <c r="BP146" s="118"/>
      <c r="BQ146" s="118"/>
      <c r="BR146" s="118"/>
      <c r="BS146" s="118"/>
      <c r="BT146" s="118"/>
    </row>
    <row r="147" spans="1:72">
      <c r="A147" s="118"/>
      <c r="B147" s="118"/>
      <c r="C147" s="118"/>
      <c r="D147" s="118"/>
      <c r="E147" s="118"/>
      <c r="F147" s="118"/>
      <c r="G147" s="118"/>
      <c r="H147" s="118"/>
      <c r="I147" s="118"/>
      <c r="J147" s="118"/>
      <c r="K147" s="118"/>
      <c r="L147" s="118"/>
      <c r="M147" s="118"/>
      <c r="N147" s="118"/>
      <c r="O147" s="118"/>
      <c r="P147" s="35"/>
      <c r="Q147" s="35"/>
      <c r="R147" s="35"/>
      <c r="S147" s="35"/>
      <c r="T147" s="35"/>
      <c r="U147" s="35"/>
      <c r="V147" s="118"/>
      <c r="W147" s="118"/>
      <c r="X147" s="118"/>
      <c r="Y147" s="118"/>
      <c r="Z147" s="118"/>
      <c r="AA147" s="118"/>
      <c r="AB147" s="118"/>
      <c r="AC147" s="118"/>
      <c r="AD147" s="118"/>
      <c r="AE147" s="118"/>
      <c r="AF147" s="118"/>
      <c r="AG147" s="118"/>
      <c r="AH147" s="118"/>
      <c r="AI147" s="118"/>
      <c r="AJ147" s="118"/>
      <c r="AK147" s="118"/>
      <c r="AL147" s="118"/>
      <c r="AM147" s="118"/>
      <c r="AN147" s="118"/>
      <c r="AO147" s="118"/>
      <c r="AP147" s="118"/>
      <c r="AQ147" s="118"/>
      <c r="AR147" s="118"/>
      <c r="AS147" s="118"/>
      <c r="AT147" s="118"/>
      <c r="AU147" s="118"/>
      <c r="AV147" s="118"/>
      <c r="AW147" s="118"/>
      <c r="AX147" s="118"/>
      <c r="AY147" s="118"/>
      <c r="AZ147" s="118"/>
      <c r="BA147" s="118"/>
      <c r="BB147" s="118"/>
      <c r="BC147" s="118"/>
      <c r="BD147" s="118"/>
      <c r="BE147" s="118"/>
      <c r="BF147" s="118"/>
      <c r="BG147" s="118"/>
      <c r="BH147" s="118"/>
      <c r="BI147" s="118"/>
      <c r="BJ147" s="118"/>
      <c r="BK147" s="118"/>
      <c r="BL147" s="118"/>
      <c r="BM147" s="118"/>
      <c r="BN147" s="118"/>
      <c r="BO147" s="118"/>
      <c r="BP147" s="118"/>
      <c r="BQ147" s="118"/>
      <c r="BR147" s="118"/>
      <c r="BS147" s="118"/>
      <c r="BT147" s="118"/>
    </row>
    <row r="148" spans="1:72">
      <c r="A148" s="118"/>
      <c r="B148" s="118"/>
      <c r="C148" s="118"/>
      <c r="D148" s="118"/>
      <c r="E148" s="118"/>
      <c r="F148" s="118"/>
      <c r="G148" s="118"/>
      <c r="H148" s="118"/>
      <c r="I148" s="118"/>
      <c r="J148" s="118"/>
      <c r="K148" s="118"/>
      <c r="L148" s="118"/>
      <c r="M148" s="118"/>
      <c r="N148" s="118"/>
      <c r="O148" s="118"/>
      <c r="P148" s="35"/>
      <c r="Q148" s="35"/>
      <c r="R148" s="35"/>
      <c r="S148" s="35"/>
      <c r="T148" s="35"/>
      <c r="U148" s="35"/>
      <c r="V148" s="118"/>
      <c r="W148" s="118"/>
      <c r="X148" s="118"/>
      <c r="Y148" s="118"/>
      <c r="Z148" s="118"/>
      <c r="AA148" s="118"/>
      <c r="AB148" s="118"/>
      <c r="AC148" s="118"/>
      <c r="AD148" s="118"/>
      <c r="AE148" s="118"/>
      <c r="AF148" s="118"/>
      <c r="AG148" s="118"/>
      <c r="AH148" s="118"/>
      <c r="AI148" s="118"/>
      <c r="AJ148" s="118"/>
      <c r="AK148" s="118"/>
      <c r="AL148" s="118"/>
      <c r="AM148" s="118"/>
      <c r="AN148" s="118"/>
      <c r="AO148" s="118"/>
      <c r="AP148" s="118"/>
      <c r="AQ148" s="118"/>
      <c r="AR148" s="118"/>
      <c r="AS148" s="118"/>
      <c r="AT148" s="118"/>
      <c r="AU148" s="118"/>
      <c r="AV148" s="118"/>
      <c r="AW148" s="118"/>
      <c r="AX148" s="118"/>
      <c r="AY148" s="118"/>
      <c r="AZ148" s="118"/>
      <c r="BA148" s="118"/>
      <c r="BB148" s="118"/>
      <c r="BC148" s="118"/>
      <c r="BD148" s="118"/>
      <c r="BE148" s="118"/>
      <c r="BF148" s="118"/>
      <c r="BG148" s="118"/>
      <c r="BH148" s="118"/>
      <c r="BI148" s="118"/>
      <c r="BJ148" s="118"/>
      <c r="BK148" s="118"/>
      <c r="BL148" s="118"/>
      <c r="BM148" s="118"/>
      <c r="BN148" s="118"/>
      <c r="BO148" s="118"/>
      <c r="BP148" s="118"/>
      <c r="BQ148" s="118"/>
      <c r="BR148" s="118"/>
      <c r="BS148" s="118"/>
      <c r="BT148" s="118"/>
    </row>
    <row r="149" spans="1:72">
      <c r="A149" s="118"/>
      <c r="B149" s="118"/>
      <c r="C149" s="118"/>
      <c r="D149" s="118"/>
      <c r="E149" s="118"/>
      <c r="F149" s="118"/>
      <c r="G149" s="118"/>
      <c r="H149" s="118"/>
      <c r="I149" s="118"/>
      <c r="J149" s="118"/>
      <c r="K149" s="118"/>
      <c r="L149" s="118"/>
      <c r="M149" s="118"/>
      <c r="N149" s="118"/>
      <c r="O149" s="118"/>
      <c r="P149" s="35"/>
      <c r="Q149" s="35"/>
      <c r="R149" s="35"/>
      <c r="S149" s="35"/>
      <c r="T149" s="35"/>
      <c r="U149" s="35"/>
      <c r="V149" s="118"/>
      <c r="W149" s="118"/>
      <c r="X149" s="118"/>
      <c r="Y149" s="118"/>
      <c r="Z149" s="118"/>
      <c r="AA149" s="118"/>
      <c r="AB149" s="118"/>
      <c r="AC149" s="118"/>
      <c r="AD149" s="118"/>
      <c r="AE149" s="118"/>
      <c r="AF149" s="118"/>
      <c r="AG149" s="118"/>
      <c r="AH149" s="118"/>
      <c r="AI149" s="118"/>
      <c r="AJ149" s="118"/>
      <c r="AK149" s="118"/>
      <c r="AL149" s="118"/>
      <c r="AM149" s="118"/>
      <c r="AN149" s="118"/>
      <c r="AO149" s="118"/>
      <c r="AP149" s="118"/>
      <c r="AQ149" s="118"/>
      <c r="AR149" s="118"/>
      <c r="AS149" s="118"/>
      <c r="AT149" s="118"/>
      <c r="AU149" s="118"/>
      <c r="AV149" s="118"/>
      <c r="AW149" s="118"/>
      <c r="AX149" s="118"/>
      <c r="AY149" s="118"/>
      <c r="AZ149" s="118"/>
      <c r="BA149" s="118"/>
      <c r="BB149" s="118"/>
      <c r="BC149" s="118"/>
      <c r="BD149" s="118"/>
      <c r="BE149" s="118"/>
      <c r="BF149" s="118"/>
      <c r="BG149" s="118"/>
      <c r="BH149" s="118"/>
      <c r="BI149" s="118"/>
      <c r="BJ149" s="118"/>
      <c r="BK149" s="118"/>
      <c r="BL149" s="118"/>
      <c r="BM149" s="118"/>
      <c r="BN149" s="118"/>
      <c r="BO149" s="118"/>
      <c r="BP149" s="118"/>
      <c r="BQ149" s="118"/>
      <c r="BR149" s="118"/>
      <c r="BS149" s="118"/>
      <c r="BT149" s="118"/>
    </row>
    <row r="150" spans="1:72">
      <c r="A150" s="118"/>
      <c r="B150" s="118"/>
      <c r="C150" s="118"/>
      <c r="D150" s="118"/>
      <c r="E150" s="118"/>
      <c r="F150" s="118"/>
      <c r="G150" s="118"/>
      <c r="H150" s="118"/>
      <c r="I150" s="118"/>
      <c r="J150" s="118"/>
      <c r="K150" s="118"/>
      <c r="L150" s="118"/>
      <c r="M150" s="118"/>
      <c r="N150" s="118"/>
      <c r="O150" s="118"/>
      <c r="P150" s="35"/>
      <c r="Q150" s="35"/>
      <c r="R150" s="35"/>
      <c r="S150" s="35"/>
      <c r="T150" s="35"/>
      <c r="U150" s="35"/>
      <c r="V150" s="118"/>
      <c r="W150" s="118"/>
      <c r="X150" s="118"/>
      <c r="Y150" s="118"/>
      <c r="Z150" s="118"/>
      <c r="AA150" s="118"/>
      <c r="AB150" s="118"/>
      <c r="AC150" s="118"/>
      <c r="AD150" s="118"/>
      <c r="AE150" s="118"/>
      <c r="AF150" s="118"/>
      <c r="AG150" s="118"/>
      <c r="AH150" s="118"/>
      <c r="AI150" s="118"/>
      <c r="AJ150" s="118"/>
      <c r="AK150" s="118"/>
      <c r="AL150" s="118"/>
      <c r="AM150" s="118"/>
      <c r="AN150" s="118"/>
      <c r="AO150" s="118"/>
      <c r="AP150" s="118"/>
      <c r="AQ150" s="118"/>
      <c r="AR150" s="118"/>
      <c r="AS150" s="118"/>
      <c r="AT150" s="118"/>
      <c r="AU150" s="118"/>
      <c r="AV150" s="118"/>
      <c r="AW150" s="118"/>
      <c r="AX150" s="118"/>
      <c r="AY150" s="118"/>
      <c r="AZ150" s="118"/>
      <c r="BA150" s="118"/>
      <c r="BB150" s="118"/>
      <c r="BC150" s="118"/>
      <c r="BD150" s="118"/>
      <c r="BE150" s="118"/>
      <c r="BF150" s="118"/>
      <c r="BG150" s="118"/>
      <c r="BH150" s="118"/>
      <c r="BI150" s="118"/>
      <c r="BJ150" s="118"/>
      <c r="BK150" s="118"/>
      <c r="BL150" s="118"/>
      <c r="BM150" s="118"/>
      <c r="BN150" s="118"/>
      <c r="BO150" s="118"/>
      <c r="BP150" s="118"/>
      <c r="BQ150" s="118"/>
      <c r="BR150" s="118"/>
      <c r="BS150" s="118"/>
      <c r="BT150" s="118"/>
    </row>
    <row r="151" spans="1:72">
      <c r="A151" s="118"/>
      <c r="B151" s="118"/>
      <c r="C151" s="118"/>
      <c r="D151" s="118"/>
      <c r="E151" s="118"/>
      <c r="F151" s="118"/>
      <c r="G151" s="118"/>
      <c r="H151" s="118"/>
      <c r="I151" s="118"/>
      <c r="J151" s="118"/>
      <c r="K151" s="118"/>
      <c r="L151" s="118"/>
      <c r="M151" s="118"/>
      <c r="N151" s="118"/>
      <c r="O151" s="118"/>
      <c r="P151" s="35"/>
      <c r="Q151" s="35"/>
      <c r="R151" s="35"/>
      <c r="S151" s="35"/>
      <c r="T151" s="35"/>
      <c r="U151" s="35"/>
      <c r="V151" s="118"/>
      <c r="W151" s="118"/>
      <c r="X151" s="118"/>
      <c r="Y151" s="118"/>
      <c r="Z151" s="118"/>
      <c r="AA151" s="118"/>
      <c r="AB151" s="118"/>
      <c r="AC151" s="118"/>
      <c r="AD151" s="118"/>
      <c r="AE151" s="118"/>
      <c r="AF151" s="118"/>
      <c r="AG151" s="118"/>
      <c r="AH151" s="118"/>
      <c r="AI151" s="118"/>
      <c r="AJ151" s="118"/>
      <c r="AK151" s="118"/>
      <c r="AL151" s="118"/>
      <c r="AM151" s="118"/>
      <c r="AN151" s="118"/>
      <c r="AO151" s="118"/>
      <c r="AP151" s="118"/>
      <c r="AQ151" s="118"/>
      <c r="AR151" s="118"/>
      <c r="AS151" s="118"/>
      <c r="AT151" s="118"/>
      <c r="AU151" s="118"/>
      <c r="AV151" s="118"/>
      <c r="AW151" s="118"/>
      <c r="AX151" s="118"/>
      <c r="AY151" s="118"/>
      <c r="AZ151" s="118"/>
      <c r="BA151" s="118"/>
      <c r="BB151" s="118"/>
      <c r="BC151" s="118"/>
      <c r="BD151" s="118"/>
      <c r="BE151" s="118"/>
      <c r="BF151" s="118"/>
      <c r="BG151" s="118"/>
      <c r="BH151" s="118"/>
      <c r="BI151" s="118"/>
      <c r="BJ151" s="118"/>
      <c r="BK151" s="118"/>
      <c r="BL151" s="118"/>
      <c r="BM151" s="118"/>
      <c r="BN151" s="118"/>
      <c r="BO151" s="118"/>
      <c r="BP151" s="118"/>
      <c r="BQ151" s="118"/>
      <c r="BR151" s="118"/>
      <c r="BS151" s="118"/>
      <c r="BT151" s="118"/>
    </row>
    <row r="152" spans="1:72">
      <c r="A152" s="118"/>
      <c r="B152" s="118"/>
      <c r="C152" s="118"/>
      <c r="D152" s="118"/>
      <c r="E152" s="118"/>
      <c r="F152" s="118"/>
      <c r="G152" s="118"/>
      <c r="H152" s="118"/>
      <c r="I152" s="118"/>
      <c r="J152" s="118"/>
      <c r="K152" s="118"/>
      <c r="L152" s="118"/>
      <c r="M152" s="118"/>
      <c r="N152" s="118"/>
      <c r="O152" s="118"/>
      <c r="P152" s="35"/>
      <c r="Q152" s="35"/>
      <c r="R152" s="35"/>
      <c r="S152" s="35"/>
      <c r="T152" s="35"/>
      <c r="U152" s="35"/>
      <c r="V152" s="118"/>
      <c r="W152" s="118"/>
      <c r="X152" s="118"/>
      <c r="Y152" s="118"/>
      <c r="Z152" s="118"/>
      <c r="AA152" s="118"/>
      <c r="AB152" s="118"/>
      <c r="AC152" s="118"/>
      <c r="AD152" s="118"/>
      <c r="AE152" s="118"/>
      <c r="AF152" s="118"/>
      <c r="AG152" s="118"/>
      <c r="AH152" s="118"/>
      <c r="AI152" s="118"/>
      <c r="AJ152" s="118"/>
      <c r="AK152" s="118"/>
      <c r="AL152" s="118"/>
      <c r="AM152" s="118"/>
      <c r="AN152" s="118"/>
      <c r="AO152" s="118"/>
      <c r="AP152" s="118"/>
      <c r="AQ152" s="118"/>
      <c r="AR152" s="118"/>
      <c r="AS152" s="118"/>
      <c r="AT152" s="118"/>
      <c r="AU152" s="118"/>
      <c r="AV152" s="118"/>
      <c r="AW152" s="118"/>
      <c r="AX152" s="118"/>
      <c r="AY152" s="118"/>
      <c r="AZ152" s="118"/>
      <c r="BA152" s="118"/>
      <c r="BB152" s="118"/>
      <c r="BC152" s="118"/>
      <c r="BD152" s="118"/>
      <c r="BE152" s="118"/>
      <c r="BF152" s="118"/>
      <c r="BG152" s="118"/>
      <c r="BH152" s="118"/>
      <c r="BI152" s="118"/>
      <c r="BJ152" s="118"/>
      <c r="BK152" s="118"/>
      <c r="BL152" s="118"/>
      <c r="BM152" s="118"/>
      <c r="BN152" s="118"/>
      <c r="BO152" s="118"/>
      <c r="BP152" s="118"/>
      <c r="BQ152" s="118"/>
      <c r="BR152" s="118"/>
      <c r="BS152" s="118"/>
      <c r="BT152" s="118"/>
    </row>
    <row r="153" spans="1:72">
      <c r="A153" s="118"/>
      <c r="B153" s="118"/>
      <c r="C153" s="118"/>
      <c r="D153" s="118"/>
      <c r="E153" s="118"/>
      <c r="F153" s="118"/>
      <c r="G153" s="118"/>
      <c r="H153" s="118"/>
      <c r="I153" s="118"/>
      <c r="J153" s="118"/>
      <c r="K153" s="118"/>
      <c r="L153" s="118"/>
      <c r="M153" s="118"/>
      <c r="N153" s="118"/>
      <c r="O153" s="118"/>
      <c r="P153" s="35"/>
      <c r="Q153" s="35"/>
      <c r="R153" s="35"/>
      <c r="S153" s="35"/>
      <c r="T153" s="35"/>
      <c r="U153" s="35"/>
      <c r="V153" s="118"/>
      <c r="W153" s="118"/>
      <c r="X153" s="118"/>
      <c r="Y153" s="118"/>
      <c r="Z153" s="118"/>
      <c r="AA153" s="118"/>
      <c r="AB153" s="118"/>
      <c r="AC153" s="118"/>
      <c r="AD153" s="118"/>
      <c r="AE153" s="118"/>
      <c r="AF153" s="118"/>
      <c r="AG153" s="118"/>
      <c r="AH153" s="118"/>
      <c r="AI153" s="118"/>
      <c r="AJ153" s="118"/>
      <c r="AK153" s="118"/>
      <c r="AL153" s="118"/>
      <c r="AM153" s="118"/>
      <c r="AN153" s="118"/>
      <c r="AO153" s="118"/>
      <c r="AP153" s="118"/>
      <c r="AQ153" s="118"/>
      <c r="AR153" s="118"/>
      <c r="AS153" s="118"/>
      <c r="AT153" s="118"/>
      <c r="AU153" s="118"/>
      <c r="AV153" s="118"/>
      <c r="AW153" s="118"/>
      <c r="AX153" s="118"/>
      <c r="AY153" s="118"/>
      <c r="AZ153" s="118"/>
      <c r="BA153" s="118"/>
      <c r="BB153" s="118"/>
      <c r="BC153" s="118"/>
      <c r="BD153" s="118"/>
      <c r="BE153" s="118"/>
      <c r="BF153" s="118"/>
      <c r="BG153" s="118"/>
      <c r="BH153" s="118"/>
      <c r="BI153" s="118"/>
      <c r="BJ153" s="118"/>
      <c r="BK153" s="118"/>
      <c r="BL153" s="118"/>
      <c r="BM153" s="118"/>
      <c r="BN153" s="118"/>
      <c r="BO153" s="118"/>
      <c r="BP153" s="118"/>
      <c r="BQ153" s="118"/>
      <c r="BR153" s="118"/>
      <c r="BS153" s="118"/>
      <c r="BT153" s="118"/>
    </row>
    <row r="154" spans="1:72">
      <c r="A154" s="118"/>
      <c r="B154" s="118"/>
      <c r="C154" s="118"/>
      <c r="D154" s="118"/>
      <c r="E154" s="118"/>
      <c r="F154" s="118"/>
      <c r="G154" s="118"/>
      <c r="H154" s="118"/>
      <c r="I154" s="118"/>
      <c r="J154" s="118"/>
      <c r="K154" s="118"/>
      <c r="L154" s="118"/>
      <c r="M154" s="118"/>
      <c r="N154" s="118"/>
      <c r="O154" s="118"/>
      <c r="P154" s="35"/>
      <c r="Q154" s="35"/>
      <c r="R154" s="35"/>
      <c r="S154" s="35"/>
      <c r="T154" s="35"/>
      <c r="U154" s="35"/>
      <c r="V154" s="118"/>
      <c r="W154" s="118"/>
      <c r="X154" s="118"/>
      <c r="Y154" s="118"/>
      <c r="Z154" s="118"/>
      <c r="AA154" s="118"/>
      <c r="AB154" s="118"/>
      <c r="AC154" s="118"/>
      <c r="AD154" s="118"/>
      <c r="AE154" s="118"/>
      <c r="AF154" s="118"/>
      <c r="AG154" s="118"/>
      <c r="AH154" s="118"/>
      <c r="AI154" s="118"/>
      <c r="AJ154" s="118"/>
      <c r="AK154" s="118"/>
      <c r="AL154" s="118"/>
      <c r="AM154" s="118"/>
      <c r="AN154" s="118"/>
      <c r="AO154" s="118"/>
      <c r="AP154" s="118"/>
      <c r="AQ154" s="118"/>
      <c r="AR154" s="118"/>
      <c r="AS154" s="118"/>
      <c r="AT154" s="118"/>
      <c r="AU154" s="118"/>
      <c r="AV154" s="118"/>
      <c r="AW154" s="118"/>
      <c r="AX154" s="118"/>
      <c r="AY154" s="118"/>
      <c r="AZ154" s="118"/>
      <c r="BA154" s="118"/>
      <c r="BB154" s="118"/>
      <c r="BC154" s="118"/>
      <c r="BD154" s="118"/>
      <c r="BE154" s="118"/>
      <c r="BF154" s="118"/>
      <c r="BG154" s="118"/>
      <c r="BH154" s="118"/>
      <c r="BI154" s="118"/>
      <c r="BJ154" s="118"/>
      <c r="BK154" s="118"/>
      <c r="BL154" s="118"/>
      <c r="BM154" s="118"/>
      <c r="BN154" s="118"/>
      <c r="BO154" s="118"/>
      <c r="BP154" s="118"/>
      <c r="BQ154" s="118"/>
      <c r="BR154" s="118"/>
      <c r="BS154" s="118"/>
      <c r="BT154" s="118"/>
    </row>
    <row r="155" spans="1:72">
      <c r="A155" s="118"/>
      <c r="B155" s="118"/>
      <c r="C155" s="118"/>
      <c r="D155" s="118"/>
      <c r="E155" s="118"/>
      <c r="F155" s="118"/>
      <c r="G155" s="118"/>
      <c r="H155" s="118"/>
      <c r="I155" s="118"/>
      <c r="J155" s="118"/>
      <c r="K155" s="118"/>
      <c r="L155" s="118"/>
      <c r="M155" s="118"/>
      <c r="N155" s="118"/>
      <c r="O155" s="118"/>
      <c r="P155" s="35"/>
      <c r="Q155" s="35"/>
      <c r="R155" s="35"/>
      <c r="S155" s="35"/>
      <c r="T155" s="35"/>
      <c r="U155" s="35"/>
      <c r="V155" s="118"/>
      <c r="W155" s="118"/>
      <c r="X155" s="118"/>
      <c r="Y155" s="118"/>
      <c r="Z155" s="118"/>
      <c r="AA155" s="118"/>
      <c r="AB155" s="118"/>
      <c r="AC155" s="118"/>
      <c r="AD155" s="118"/>
      <c r="AE155" s="118"/>
      <c r="AF155" s="118"/>
      <c r="AG155" s="118"/>
      <c r="AH155" s="118"/>
      <c r="AI155" s="118"/>
      <c r="AJ155" s="118"/>
      <c r="AK155" s="118"/>
      <c r="AL155" s="118"/>
      <c r="AM155" s="118"/>
      <c r="AN155" s="118"/>
      <c r="AO155" s="118"/>
      <c r="AP155" s="118"/>
      <c r="AQ155" s="118"/>
      <c r="AR155" s="118"/>
      <c r="AS155" s="118"/>
      <c r="AT155" s="118"/>
      <c r="AU155" s="118"/>
      <c r="AV155" s="118"/>
      <c r="AW155" s="118"/>
      <c r="AX155" s="118"/>
      <c r="AY155" s="118"/>
      <c r="AZ155" s="118"/>
      <c r="BA155" s="118"/>
      <c r="BB155" s="118"/>
      <c r="BC155" s="118"/>
      <c r="BD155" s="118"/>
      <c r="BE155" s="118"/>
      <c r="BF155" s="118"/>
      <c r="BG155" s="118"/>
      <c r="BH155" s="118"/>
      <c r="BI155" s="118"/>
      <c r="BJ155" s="118"/>
      <c r="BK155" s="118"/>
      <c r="BL155" s="118"/>
      <c r="BM155" s="118"/>
      <c r="BN155" s="118"/>
      <c r="BO155" s="118"/>
      <c r="BP155" s="118"/>
      <c r="BQ155" s="118"/>
      <c r="BR155" s="118"/>
      <c r="BS155" s="118"/>
      <c r="BT155" s="118"/>
    </row>
    <row r="156" spans="1:72">
      <c r="A156" s="118"/>
      <c r="B156" s="118"/>
      <c r="C156" s="118"/>
      <c r="D156" s="118"/>
      <c r="E156" s="118"/>
      <c r="F156" s="118"/>
      <c r="G156" s="118"/>
      <c r="H156" s="118"/>
      <c r="I156" s="118"/>
      <c r="J156" s="118"/>
      <c r="K156" s="118"/>
      <c r="L156" s="118"/>
      <c r="M156" s="118"/>
      <c r="N156" s="118"/>
      <c r="O156" s="118"/>
      <c r="P156" s="35"/>
      <c r="Q156" s="35"/>
      <c r="R156" s="35"/>
      <c r="S156" s="35"/>
      <c r="T156" s="35"/>
      <c r="U156" s="35"/>
      <c r="V156" s="118"/>
      <c r="W156" s="118"/>
      <c r="X156" s="118"/>
      <c r="Y156" s="118"/>
      <c r="Z156" s="118"/>
      <c r="AA156" s="118"/>
      <c r="AB156" s="118"/>
      <c r="AC156" s="118"/>
      <c r="AD156" s="118"/>
      <c r="AE156" s="118"/>
      <c r="AF156" s="118"/>
      <c r="AG156" s="118"/>
      <c r="AH156" s="118"/>
      <c r="AI156" s="118"/>
      <c r="AJ156" s="118"/>
      <c r="AK156" s="118"/>
      <c r="AL156" s="118"/>
      <c r="AM156" s="118"/>
      <c r="AN156" s="118"/>
      <c r="AO156" s="118"/>
      <c r="AP156" s="118"/>
      <c r="AQ156" s="118"/>
      <c r="AR156" s="118"/>
      <c r="AS156" s="118"/>
      <c r="AT156" s="118"/>
      <c r="AU156" s="118"/>
      <c r="AV156" s="118"/>
      <c r="AW156" s="118"/>
      <c r="AX156" s="118"/>
      <c r="AY156" s="118"/>
      <c r="AZ156" s="118"/>
      <c r="BA156" s="118"/>
      <c r="BB156" s="118"/>
      <c r="BC156" s="118"/>
      <c r="BD156" s="118"/>
      <c r="BE156" s="118"/>
      <c r="BF156" s="118"/>
      <c r="BG156" s="118"/>
      <c r="BH156" s="118"/>
      <c r="BI156" s="118"/>
      <c r="BJ156" s="118"/>
      <c r="BK156" s="118"/>
      <c r="BL156" s="118"/>
      <c r="BM156" s="118"/>
      <c r="BN156" s="118"/>
      <c r="BO156" s="118"/>
      <c r="BP156" s="118"/>
      <c r="BQ156" s="118"/>
      <c r="BR156" s="118"/>
      <c r="BS156" s="118"/>
      <c r="BT156" s="118"/>
    </row>
    <row r="157" spans="1:72">
      <c r="A157" s="118"/>
      <c r="B157" s="118"/>
      <c r="C157" s="118"/>
      <c r="D157" s="118"/>
      <c r="E157" s="118"/>
      <c r="F157" s="118"/>
      <c r="G157" s="118"/>
      <c r="H157" s="118"/>
      <c r="I157" s="118"/>
      <c r="J157" s="118"/>
      <c r="K157" s="118"/>
      <c r="L157" s="118"/>
      <c r="M157" s="118"/>
      <c r="N157" s="118"/>
      <c r="O157" s="118"/>
      <c r="P157" s="35"/>
      <c r="Q157" s="35"/>
      <c r="R157" s="35"/>
      <c r="S157" s="35"/>
      <c r="T157" s="35"/>
      <c r="U157" s="35"/>
      <c r="V157" s="118"/>
      <c r="W157" s="118"/>
      <c r="X157" s="118"/>
      <c r="Y157" s="118"/>
      <c r="Z157" s="118"/>
      <c r="AA157" s="118"/>
      <c r="AB157" s="118"/>
      <c r="AC157" s="118"/>
      <c r="AD157" s="118"/>
      <c r="AE157" s="118"/>
      <c r="AF157" s="118"/>
      <c r="AG157" s="118"/>
      <c r="AH157" s="118"/>
      <c r="AI157" s="118"/>
      <c r="AJ157" s="118"/>
      <c r="AK157" s="118"/>
      <c r="AL157" s="118"/>
      <c r="AM157" s="118"/>
      <c r="AN157" s="118"/>
      <c r="AO157" s="118"/>
      <c r="AP157" s="118"/>
      <c r="AQ157" s="118"/>
      <c r="AR157" s="118"/>
      <c r="AS157" s="118"/>
      <c r="AT157" s="118"/>
      <c r="AU157" s="118"/>
      <c r="AV157" s="118"/>
      <c r="AW157" s="118"/>
      <c r="AX157" s="118"/>
      <c r="AY157" s="118"/>
      <c r="AZ157" s="118"/>
      <c r="BA157" s="118"/>
      <c r="BB157" s="118"/>
      <c r="BC157" s="118"/>
      <c r="BD157" s="118"/>
      <c r="BE157" s="118"/>
      <c r="BF157" s="118"/>
      <c r="BG157" s="118"/>
      <c r="BH157" s="118"/>
      <c r="BI157" s="118"/>
      <c r="BJ157" s="118"/>
      <c r="BK157" s="118"/>
      <c r="BL157" s="118"/>
      <c r="BM157" s="118"/>
      <c r="BN157" s="118"/>
      <c r="BO157" s="118"/>
      <c r="BP157" s="118"/>
      <c r="BQ157" s="118"/>
      <c r="BR157" s="118"/>
      <c r="BS157" s="118"/>
      <c r="BT157" s="118"/>
    </row>
    <row r="158" spans="1:72">
      <c r="A158" s="118"/>
      <c r="B158" s="118"/>
      <c r="C158" s="118"/>
      <c r="D158" s="118"/>
      <c r="E158" s="118"/>
      <c r="F158" s="118"/>
      <c r="G158" s="118"/>
      <c r="H158" s="118"/>
      <c r="I158" s="118"/>
      <c r="J158" s="118"/>
      <c r="K158" s="118"/>
      <c r="L158" s="118"/>
      <c r="M158" s="118"/>
      <c r="N158" s="118"/>
      <c r="O158" s="118"/>
      <c r="P158" s="35"/>
      <c r="Q158" s="35"/>
      <c r="R158" s="35"/>
      <c r="S158" s="35"/>
      <c r="T158" s="35"/>
      <c r="U158" s="35"/>
      <c r="V158" s="118"/>
      <c r="W158" s="118"/>
      <c r="X158" s="118"/>
      <c r="Y158" s="118"/>
      <c r="Z158" s="118"/>
      <c r="AA158" s="118"/>
      <c r="AB158" s="118"/>
      <c r="AC158" s="118"/>
      <c r="AD158" s="118"/>
      <c r="AE158" s="118"/>
      <c r="AF158" s="118"/>
      <c r="AG158" s="118"/>
      <c r="AH158" s="118"/>
      <c r="AI158" s="118"/>
      <c r="AJ158" s="118"/>
      <c r="AK158" s="118"/>
      <c r="AL158" s="118"/>
      <c r="AM158" s="118"/>
      <c r="AN158" s="118"/>
      <c r="AO158" s="118"/>
      <c r="AP158" s="118"/>
      <c r="AQ158" s="118"/>
      <c r="AR158" s="118"/>
      <c r="AS158" s="118"/>
      <c r="AT158" s="118"/>
      <c r="AU158" s="118"/>
      <c r="AV158" s="118"/>
      <c r="AW158" s="118"/>
      <c r="AX158" s="118"/>
      <c r="AY158" s="118"/>
      <c r="AZ158" s="118"/>
      <c r="BA158" s="118"/>
      <c r="BB158" s="118"/>
      <c r="BC158" s="118"/>
      <c r="BD158" s="118"/>
      <c r="BE158" s="118"/>
      <c r="BF158" s="118"/>
      <c r="BG158" s="118"/>
      <c r="BH158" s="118"/>
      <c r="BI158" s="118"/>
      <c r="BJ158" s="118"/>
      <c r="BK158" s="118"/>
      <c r="BL158" s="118"/>
      <c r="BM158" s="118"/>
      <c r="BN158" s="118"/>
      <c r="BO158" s="118"/>
      <c r="BP158" s="118"/>
      <c r="BQ158" s="118"/>
      <c r="BR158" s="118"/>
      <c r="BS158" s="118"/>
      <c r="BT158" s="118"/>
    </row>
    <row r="159" spans="1:72">
      <c r="A159" s="118"/>
      <c r="B159" s="118"/>
      <c r="C159" s="118"/>
      <c r="D159" s="118"/>
      <c r="E159" s="118"/>
      <c r="F159" s="118"/>
      <c r="G159" s="118"/>
      <c r="H159" s="118"/>
      <c r="I159" s="118"/>
      <c r="J159" s="118"/>
      <c r="K159" s="118"/>
      <c r="L159" s="118"/>
      <c r="M159" s="118"/>
      <c r="N159" s="118"/>
      <c r="O159" s="118"/>
      <c r="P159" s="35"/>
      <c r="Q159" s="35"/>
      <c r="R159" s="35"/>
      <c r="S159" s="35"/>
      <c r="T159" s="35"/>
      <c r="U159" s="35"/>
      <c r="V159" s="118"/>
      <c r="W159" s="118"/>
      <c r="X159" s="118"/>
      <c r="Y159" s="118"/>
      <c r="Z159" s="118"/>
      <c r="AA159" s="118"/>
      <c r="AB159" s="118"/>
      <c r="AC159" s="118"/>
      <c r="AD159" s="118"/>
      <c r="AE159" s="118"/>
      <c r="AF159" s="118"/>
      <c r="AG159" s="118"/>
      <c r="AH159" s="118"/>
      <c r="AI159" s="118"/>
      <c r="AJ159" s="118"/>
      <c r="AK159" s="118"/>
      <c r="AL159" s="118"/>
      <c r="AM159" s="118"/>
      <c r="AN159" s="118"/>
      <c r="AO159" s="118"/>
      <c r="AP159" s="118"/>
      <c r="AQ159" s="118"/>
      <c r="AR159" s="118"/>
      <c r="AS159" s="118"/>
      <c r="AT159" s="118"/>
      <c r="AU159" s="118"/>
      <c r="AV159" s="118"/>
      <c r="AW159" s="118"/>
      <c r="AX159" s="118"/>
      <c r="AY159" s="118"/>
      <c r="AZ159" s="118"/>
      <c r="BA159" s="118"/>
      <c r="BB159" s="118"/>
      <c r="BC159" s="118"/>
      <c r="BD159" s="118"/>
      <c r="BE159" s="118"/>
      <c r="BF159" s="118"/>
      <c r="BG159" s="118"/>
      <c r="BH159" s="118"/>
      <c r="BI159" s="118"/>
      <c r="BJ159" s="118"/>
      <c r="BK159" s="118"/>
      <c r="BL159" s="118"/>
      <c r="BM159" s="118"/>
      <c r="BN159" s="118"/>
      <c r="BO159" s="118"/>
      <c r="BP159" s="118"/>
      <c r="BQ159" s="118"/>
      <c r="BR159" s="118"/>
      <c r="BS159" s="118"/>
      <c r="BT159" s="118"/>
    </row>
    <row r="160" spans="1:72">
      <c r="A160" s="118"/>
      <c r="B160" s="118"/>
      <c r="C160" s="118"/>
      <c r="D160" s="118"/>
      <c r="E160" s="118"/>
      <c r="F160" s="118"/>
      <c r="G160" s="118"/>
      <c r="H160" s="118"/>
      <c r="I160" s="118"/>
      <c r="J160" s="118"/>
      <c r="K160" s="118"/>
      <c r="L160" s="118"/>
      <c r="M160" s="118"/>
      <c r="N160" s="118"/>
      <c r="O160" s="118"/>
      <c r="P160" s="35"/>
      <c r="Q160" s="35"/>
      <c r="R160" s="35"/>
      <c r="S160" s="35"/>
      <c r="T160" s="35"/>
      <c r="U160" s="35"/>
      <c r="V160" s="118"/>
      <c r="W160" s="118"/>
      <c r="X160" s="118"/>
      <c r="Y160" s="118"/>
      <c r="Z160" s="118"/>
      <c r="AA160" s="118"/>
      <c r="AB160" s="118"/>
      <c r="AC160" s="118"/>
      <c r="AD160" s="118"/>
      <c r="AE160" s="118"/>
      <c r="AF160" s="118"/>
      <c r="AG160" s="118"/>
      <c r="AH160" s="118"/>
      <c r="AI160" s="118"/>
      <c r="AJ160" s="118"/>
      <c r="AK160" s="118"/>
      <c r="AL160" s="118"/>
      <c r="AM160" s="118"/>
      <c r="AN160" s="118"/>
      <c r="AO160" s="118"/>
      <c r="AP160" s="118"/>
      <c r="AQ160" s="118"/>
      <c r="AR160" s="118"/>
      <c r="AS160" s="118"/>
      <c r="AT160" s="118"/>
      <c r="AU160" s="118"/>
      <c r="AV160" s="118"/>
      <c r="AW160" s="118"/>
      <c r="AX160" s="118"/>
      <c r="AY160" s="118"/>
      <c r="AZ160" s="118"/>
      <c r="BA160" s="118"/>
      <c r="BB160" s="118"/>
      <c r="BC160" s="118"/>
      <c r="BD160" s="118"/>
      <c r="BE160" s="118"/>
      <c r="BF160" s="118"/>
      <c r="BG160" s="118"/>
      <c r="BH160" s="118"/>
      <c r="BI160" s="118"/>
      <c r="BJ160" s="118"/>
      <c r="BK160" s="118"/>
      <c r="BL160" s="118"/>
      <c r="BM160" s="118"/>
      <c r="BN160" s="118"/>
      <c r="BO160" s="118"/>
      <c r="BP160" s="118"/>
      <c r="BQ160" s="118"/>
      <c r="BR160" s="118"/>
      <c r="BS160" s="118"/>
      <c r="BT160" s="118"/>
    </row>
    <row r="161" spans="1:72">
      <c r="A161" s="118"/>
      <c r="B161" s="118"/>
      <c r="C161" s="118"/>
      <c r="D161" s="118"/>
      <c r="E161" s="118"/>
      <c r="F161" s="118"/>
      <c r="G161" s="118"/>
      <c r="H161" s="118"/>
      <c r="I161" s="118"/>
      <c r="J161" s="118"/>
      <c r="K161" s="118"/>
      <c r="L161" s="118"/>
      <c r="M161" s="118"/>
      <c r="N161" s="118"/>
      <c r="O161" s="118"/>
      <c r="P161" s="35"/>
      <c r="Q161" s="35"/>
      <c r="R161" s="35"/>
      <c r="S161" s="35"/>
      <c r="T161" s="35"/>
      <c r="U161" s="35"/>
      <c r="V161" s="118"/>
      <c r="W161" s="118"/>
      <c r="X161" s="118"/>
      <c r="Y161" s="118"/>
      <c r="Z161" s="118"/>
      <c r="AA161" s="118"/>
      <c r="AB161" s="118"/>
      <c r="AC161" s="118"/>
      <c r="AD161" s="118"/>
      <c r="AE161" s="118"/>
      <c r="AF161" s="118"/>
      <c r="AG161" s="118"/>
      <c r="AH161" s="118"/>
      <c r="AI161" s="118"/>
      <c r="AJ161" s="118"/>
      <c r="AK161" s="118"/>
      <c r="AL161" s="118"/>
      <c r="AM161" s="118"/>
      <c r="AN161" s="118"/>
      <c r="AO161" s="118"/>
      <c r="AP161" s="118"/>
      <c r="AQ161" s="118"/>
      <c r="AR161" s="118"/>
      <c r="AS161" s="118"/>
      <c r="AT161" s="118"/>
      <c r="AU161" s="118"/>
      <c r="AV161" s="118"/>
      <c r="AW161" s="118"/>
      <c r="AX161" s="118"/>
      <c r="AY161" s="118"/>
      <c r="AZ161" s="118"/>
      <c r="BA161" s="118"/>
      <c r="BB161" s="118"/>
      <c r="BC161" s="118"/>
      <c r="BD161" s="118"/>
      <c r="BE161" s="118"/>
      <c r="BF161" s="118"/>
      <c r="BG161" s="118"/>
      <c r="BH161" s="118"/>
      <c r="BI161" s="118"/>
      <c r="BJ161" s="118"/>
      <c r="BK161" s="118"/>
      <c r="BL161" s="118"/>
      <c r="BM161" s="118"/>
      <c r="BN161" s="118"/>
      <c r="BO161" s="118"/>
      <c r="BP161" s="118"/>
      <c r="BQ161" s="118"/>
      <c r="BR161" s="118"/>
      <c r="BS161" s="118"/>
      <c r="BT161" s="118"/>
    </row>
    <row r="162" spans="1:72">
      <c r="A162" s="118"/>
      <c r="B162" s="118"/>
      <c r="C162" s="118"/>
      <c r="D162" s="118"/>
      <c r="E162" s="118"/>
      <c r="F162" s="118"/>
      <c r="G162" s="118"/>
      <c r="H162" s="118"/>
      <c r="I162" s="118"/>
      <c r="J162" s="118"/>
      <c r="K162" s="118"/>
      <c r="L162" s="118"/>
      <c r="M162" s="118"/>
      <c r="N162" s="118"/>
      <c r="O162" s="118"/>
      <c r="P162" s="35"/>
      <c r="Q162" s="35"/>
      <c r="R162" s="35"/>
      <c r="S162" s="35"/>
      <c r="T162" s="35"/>
      <c r="U162" s="35"/>
      <c r="V162" s="118"/>
      <c r="W162" s="118"/>
      <c r="X162" s="118"/>
      <c r="Y162" s="118"/>
      <c r="Z162" s="118"/>
      <c r="AA162" s="118"/>
      <c r="AB162" s="118"/>
      <c r="AC162" s="118"/>
      <c r="AD162" s="118"/>
      <c r="AE162" s="118"/>
      <c r="AF162" s="118"/>
      <c r="AG162" s="118"/>
      <c r="AH162" s="118"/>
      <c r="AI162" s="118"/>
      <c r="AJ162" s="118"/>
      <c r="AK162" s="118"/>
      <c r="AL162" s="118"/>
      <c r="AM162" s="118"/>
      <c r="AN162" s="118"/>
      <c r="AO162" s="118"/>
      <c r="AP162" s="118"/>
      <c r="AQ162" s="118"/>
      <c r="AR162" s="118"/>
      <c r="AS162" s="118"/>
      <c r="AT162" s="118"/>
      <c r="AU162" s="118"/>
      <c r="AV162" s="118"/>
      <c r="AW162" s="118"/>
      <c r="AX162" s="118"/>
      <c r="AY162" s="118"/>
      <c r="AZ162" s="118"/>
      <c r="BA162" s="118"/>
      <c r="BB162" s="118"/>
      <c r="BC162" s="118"/>
      <c r="BD162" s="118"/>
      <c r="BE162" s="118"/>
      <c r="BF162" s="118"/>
      <c r="BG162" s="118"/>
      <c r="BH162" s="118"/>
      <c r="BI162" s="118"/>
      <c r="BJ162" s="118"/>
      <c r="BK162" s="118"/>
      <c r="BL162" s="118"/>
      <c r="BM162" s="118"/>
      <c r="BN162" s="118"/>
      <c r="BO162" s="118"/>
      <c r="BP162" s="118"/>
      <c r="BQ162" s="118"/>
      <c r="BR162" s="118"/>
      <c r="BS162" s="118"/>
      <c r="BT162" s="118"/>
    </row>
    <row r="163" spans="1:72">
      <c r="A163" s="118"/>
      <c r="B163" s="118"/>
      <c r="C163" s="118"/>
      <c r="D163" s="118"/>
      <c r="E163" s="118"/>
      <c r="F163" s="118"/>
      <c r="G163" s="118"/>
      <c r="H163" s="118"/>
      <c r="I163" s="118"/>
      <c r="J163" s="118"/>
      <c r="K163" s="118"/>
      <c r="L163" s="118"/>
      <c r="M163" s="118"/>
      <c r="N163" s="118"/>
      <c r="O163" s="118"/>
      <c r="P163" s="35"/>
      <c r="Q163" s="35"/>
      <c r="R163" s="35"/>
      <c r="S163" s="35"/>
      <c r="T163" s="35"/>
      <c r="U163" s="35"/>
      <c r="V163" s="118"/>
      <c r="W163" s="118"/>
      <c r="X163" s="118"/>
      <c r="Y163" s="118"/>
      <c r="Z163" s="118"/>
      <c r="AA163" s="118"/>
      <c r="AB163" s="118"/>
      <c r="AC163" s="118"/>
      <c r="AD163" s="118"/>
      <c r="AE163" s="118"/>
      <c r="AF163" s="118"/>
      <c r="AG163" s="118"/>
      <c r="AH163" s="118"/>
      <c r="AI163" s="118"/>
      <c r="AJ163" s="118"/>
      <c r="AK163" s="118"/>
      <c r="AL163" s="118"/>
      <c r="AM163" s="118"/>
      <c r="AN163" s="118"/>
      <c r="AO163" s="118"/>
      <c r="AP163" s="118"/>
      <c r="AQ163" s="118"/>
      <c r="AR163" s="118"/>
      <c r="AS163" s="118"/>
      <c r="AT163" s="118"/>
      <c r="AU163" s="118"/>
      <c r="AV163" s="118"/>
      <c r="AW163" s="118"/>
      <c r="AX163" s="118"/>
      <c r="AY163" s="118"/>
      <c r="AZ163" s="118"/>
      <c r="BA163" s="118"/>
      <c r="BB163" s="118"/>
      <c r="BC163" s="118"/>
      <c r="BD163" s="118"/>
      <c r="BE163" s="118"/>
      <c r="BF163" s="118"/>
      <c r="BG163" s="118"/>
      <c r="BH163" s="118"/>
      <c r="BI163" s="118"/>
      <c r="BJ163" s="118"/>
      <c r="BK163" s="118"/>
      <c r="BL163" s="118"/>
      <c r="BM163" s="118"/>
      <c r="BN163" s="118"/>
      <c r="BO163" s="118"/>
      <c r="BP163" s="118"/>
      <c r="BQ163" s="118"/>
      <c r="BR163" s="118"/>
      <c r="BS163" s="118"/>
      <c r="BT163" s="118"/>
    </row>
    <row r="164" spans="1:72">
      <c r="A164" s="118"/>
      <c r="B164" s="118"/>
      <c r="C164" s="118"/>
      <c r="D164" s="118"/>
      <c r="E164" s="118"/>
      <c r="F164" s="118"/>
      <c r="G164" s="118"/>
      <c r="H164" s="118"/>
      <c r="I164" s="118"/>
      <c r="J164" s="118"/>
      <c r="K164" s="118"/>
      <c r="L164" s="118"/>
      <c r="M164" s="118"/>
      <c r="N164" s="118"/>
      <c r="O164" s="118"/>
      <c r="P164" s="35"/>
      <c r="Q164" s="35"/>
      <c r="R164" s="35"/>
      <c r="S164" s="35"/>
      <c r="T164" s="35"/>
      <c r="U164" s="35"/>
      <c r="V164" s="118"/>
      <c r="W164" s="118"/>
      <c r="X164" s="118"/>
      <c r="Y164" s="118"/>
      <c r="Z164" s="118"/>
      <c r="AA164" s="118"/>
      <c r="AB164" s="118"/>
      <c r="AC164" s="118"/>
      <c r="AD164" s="118"/>
      <c r="AE164" s="118"/>
      <c r="AF164" s="118"/>
      <c r="AG164" s="118"/>
      <c r="AH164" s="118"/>
      <c r="AI164" s="118"/>
      <c r="AJ164" s="118"/>
      <c r="AK164" s="118"/>
      <c r="AL164" s="118"/>
      <c r="AM164" s="118"/>
      <c r="AN164" s="118"/>
      <c r="AO164" s="118"/>
      <c r="AP164" s="118"/>
      <c r="AQ164" s="118"/>
      <c r="AR164" s="118"/>
      <c r="AS164" s="118"/>
      <c r="AT164" s="118"/>
      <c r="AU164" s="118"/>
      <c r="AV164" s="118"/>
      <c r="AW164" s="118"/>
      <c r="AX164" s="118"/>
      <c r="AY164" s="118"/>
      <c r="AZ164" s="118"/>
      <c r="BA164" s="118"/>
      <c r="BB164" s="118"/>
      <c r="BC164" s="118"/>
      <c r="BD164" s="118"/>
      <c r="BE164" s="118"/>
      <c r="BF164" s="118"/>
      <c r="BG164" s="118"/>
      <c r="BH164" s="118"/>
      <c r="BI164" s="118"/>
      <c r="BJ164" s="118"/>
      <c r="BK164" s="118"/>
      <c r="BL164" s="118"/>
      <c r="BM164" s="118"/>
      <c r="BN164" s="118"/>
      <c r="BO164" s="118"/>
      <c r="BP164" s="118"/>
      <c r="BQ164" s="118"/>
      <c r="BR164" s="118"/>
      <c r="BS164" s="118"/>
      <c r="BT164" s="118"/>
    </row>
    <row r="165" spans="1:72">
      <c r="A165" s="118"/>
      <c r="B165" s="118"/>
      <c r="C165" s="118"/>
      <c r="D165" s="118"/>
      <c r="E165" s="118"/>
      <c r="F165" s="118"/>
      <c r="G165" s="118"/>
      <c r="H165" s="118"/>
      <c r="I165" s="118"/>
      <c r="J165" s="118"/>
      <c r="K165" s="118"/>
      <c r="L165" s="118"/>
      <c r="M165" s="118"/>
      <c r="N165" s="118"/>
      <c r="O165" s="118"/>
      <c r="P165" s="35"/>
      <c r="Q165" s="35"/>
      <c r="R165" s="35"/>
      <c r="S165" s="35"/>
      <c r="T165" s="35"/>
      <c r="U165" s="35"/>
      <c r="V165" s="118"/>
      <c r="W165" s="118"/>
      <c r="X165" s="118"/>
      <c r="Y165" s="118"/>
      <c r="Z165" s="118"/>
      <c r="AA165" s="118"/>
      <c r="AB165" s="118"/>
      <c r="AC165" s="118"/>
      <c r="AD165" s="118"/>
      <c r="AE165" s="118"/>
      <c r="AF165" s="118"/>
      <c r="AG165" s="118"/>
      <c r="AH165" s="118"/>
      <c r="AI165" s="118"/>
      <c r="AJ165" s="118"/>
      <c r="AK165" s="118"/>
      <c r="AL165" s="118"/>
      <c r="AM165" s="118"/>
      <c r="AN165" s="118"/>
      <c r="AO165" s="118"/>
      <c r="AP165" s="118"/>
      <c r="AQ165" s="118"/>
      <c r="AR165" s="118"/>
      <c r="AS165" s="118"/>
      <c r="AT165" s="118"/>
      <c r="AU165" s="118"/>
      <c r="AV165" s="118"/>
      <c r="AW165" s="118"/>
      <c r="AX165" s="118"/>
      <c r="AY165" s="118"/>
      <c r="AZ165" s="118"/>
      <c r="BA165" s="118"/>
      <c r="BB165" s="118"/>
      <c r="BC165" s="118"/>
      <c r="BD165" s="118"/>
      <c r="BE165" s="118"/>
      <c r="BF165" s="118"/>
      <c r="BG165" s="118"/>
      <c r="BH165" s="118"/>
      <c r="BI165" s="118"/>
      <c r="BJ165" s="118"/>
      <c r="BK165" s="118"/>
      <c r="BL165" s="118"/>
      <c r="BM165" s="118"/>
      <c r="BN165" s="118"/>
      <c r="BO165" s="118"/>
      <c r="BP165" s="118"/>
      <c r="BQ165" s="118"/>
      <c r="BR165" s="118"/>
      <c r="BS165" s="118"/>
      <c r="BT165" s="118"/>
    </row>
    <row r="166" spans="1:72">
      <c r="A166" s="118"/>
      <c r="B166" s="118"/>
      <c r="C166" s="118"/>
      <c r="D166" s="118"/>
      <c r="E166" s="118"/>
      <c r="F166" s="118"/>
      <c r="G166" s="118"/>
      <c r="H166" s="118"/>
      <c r="I166" s="118"/>
      <c r="J166" s="118"/>
      <c r="K166" s="118"/>
      <c r="L166" s="118"/>
      <c r="M166" s="118"/>
      <c r="N166" s="118"/>
      <c r="O166" s="118"/>
      <c r="P166" s="35"/>
      <c r="Q166" s="35"/>
      <c r="R166" s="35"/>
      <c r="S166" s="35"/>
      <c r="T166" s="35"/>
      <c r="U166" s="35"/>
      <c r="V166" s="118"/>
      <c r="W166" s="118"/>
      <c r="X166" s="118"/>
      <c r="Y166" s="118"/>
      <c r="Z166" s="118"/>
      <c r="AA166" s="118"/>
      <c r="AB166" s="118"/>
      <c r="AC166" s="118"/>
      <c r="AD166" s="118"/>
      <c r="AE166" s="118"/>
      <c r="AF166" s="118"/>
      <c r="AG166" s="118"/>
      <c r="AH166" s="118"/>
      <c r="AI166" s="118"/>
      <c r="AJ166" s="118"/>
      <c r="AK166" s="118"/>
      <c r="AL166" s="118"/>
      <c r="AM166" s="118"/>
      <c r="AN166" s="118"/>
      <c r="AO166" s="118"/>
      <c r="AP166" s="118"/>
      <c r="AQ166" s="118"/>
      <c r="AR166" s="118"/>
      <c r="AS166" s="118"/>
      <c r="AT166" s="118"/>
      <c r="AU166" s="118"/>
      <c r="AV166" s="118"/>
      <c r="AW166" s="118"/>
      <c r="AX166" s="118"/>
      <c r="AY166" s="118"/>
      <c r="AZ166" s="118"/>
      <c r="BA166" s="118"/>
      <c r="BB166" s="118"/>
      <c r="BC166" s="118"/>
      <c r="BD166" s="118"/>
      <c r="BE166" s="118"/>
      <c r="BF166" s="118"/>
      <c r="BG166" s="118"/>
      <c r="BH166" s="118"/>
      <c r="BI166" s="118"/>
      <c r="BJ166" s="118"/>
      <c r="BK166" s="118"/>
      <c r="BL166" s="118"/>
      <c r="BM166" s="118"/>
      <c r="BN166" s="118"/>
      <c r="BO166" s="118"/>
      <c r="BP166" s="118"/>
      <c r="BQ166" s="118"/>
      <c r="BR166" s="118"/>
      <c r="BS166" s="118"/>
      <c r="BT166" s="118"/>
    </row>
    <row r="167" spans="1:72">
      <c r="A167" s="118"/>
      <c r="B167" s="118"/>
      <c r="C167" s="118"/>
      <c r="D167" s="118"/>
      <c r="E167" s="118"/>
      <c r="F167" s="118"/>
      <c r="G167" s="118"/>
      <c r="H167" s="118"/>
      <c r="I167" s="118"/>
      <c r="J167" s="118"/>
      <c r="K167" s="118"/>
      <c r="L167" s="118"/>
      <c r="M167" s="118"/>
      <c r="N167" s="118"/>
      <c r="O167" s="118"/>
      <c r="P167" s="35"/>
      <c r="Q167" s="35"/>
      <c r="R167" s="35"/>
      <c r="S167" s="35"/>
      <c r="T167" s="35"/>
      <c r="U167" s="35"/>
      <c r="V167" s="118"/>
      <c r="W167" s="118"/>
      <c r="X167" s="118"/>
      <c r="Y167" s="118"/>
      <c r="Z167" s="118"/>
      <c r="AA167" s="118"/>
      <c r="AB167" s="118"/>
      <c r="AC167" s="118"/>
      <c r="AD167" s="118"/>
      <c r="AE167" s="118"/>
      <c r="AF167" s="118"/>
      <c r="AG167" s="118"/>
      <c r="AH167" s="118"/>
      <c r="AI167" s="118"/>
      <c r="AJ167" s="118"/>
      <c r="AK167" s="118"/>
      <c r="AL167" s="118"/>
      <c r="AM167" s="118"/>
      <c r="AN167" s="118"/>
      <c r="AO167" s="118"/>
      <c r="AP167" s="118"/>
      <c r="AQ167" s="118"/>
      <c r="AR167" s="118"/>
      <c r="AS167" s="118"/>
      <c r="AT167" s="118"/>
      <c r="AU167" s="118"/>
      <c r="AV167" s="118"/>
      <c r="AW167" s="118"/>
      <c r="AX167" s="118"/>
      <c r="AY167" s="118"/>
      <c r="AZ167" s="118"/>
      <c r="BA167" s="118"/>
      <c r="BB167" s="118"/>
      <c r="BC167" s="118"/>
      <c r="BD167" s="118"/>
      <c r="BE167" s="118"/>
      <c r="BF167" s="118"/>
      <c r="BG167" s="118"/>
      <c r="BH167" s="118"/>
      <c r="BI167" s="118"/>
      <c r="BJ167" s="118"/>
      <c r="BK167" s="118"/>
      <c r="BL167" s="118"/>
      <c r="BM167" s="118"/>
      <c r="BN167" s="118"/>
      <c r="BO167" s="118"/>
      <c r="BP167" s="118"/>
      <c r="BQ167" s="118"/>
      <c r="BR167" s="118"/>
      <c r="BS167" s="118"/>
      <c r="BT167" s="118"/>
    </row>
    <row r="168" spans="1:72">
      <c r="A168" s="118"/>
      <c r="B168" s="118"/>
      <c r="C168" s="118"/>
      <c r="D168" s="118"/>
      <c r="E168" s="118"/>
      <c r="F168" s="118"/>
      <c r="G168" s="118"/>
      <c r="H168" s="118"/>
      <c r="I168" s="118"/>
      <c r="J168" s="118"/>
      <c r="K168" s="118"/>
      <c r="L168" s="118"/>
      <c r="M168" s="118"/>
      <c r="N168" s="118"/>
      <c r="O168" s="118"/>
      <c r="P168" s="35"/>
      <c r="Q168" s="35"/>
      <c r="R168" s="35"/>
      <c r="S168" s="35"/>
      <c r="T168" s="35"/>
      <c r="U168" s="35"/>
      <c r="V168" s="118"/>
      <c r="W168" s="118"/>
      <c r="X168" s="118"/>
      <c r="Y168" s="118"/>
      <c r="Z168" s="118"/>
      <c r="AA168" s="118"/>
      <c r="AB168" s="118"/>
      <c r="AC168" s="118"/>
      <c r="AD168" s="118"/>
      <c r="AE168" s="118"/>
      <c r="AF168" s="118"/>
      <c r="AG168" s="118"/>
      <c r="AH168" s="118"/>
      <c r="AI168" s="118"/>
      <c r="AJ168" s="118"/>
      <c r="AK168" s="118"/>
      <c r="AL168" s="118"/>
      <c r="AM168" s="118"/>
      <c r="AN168" s="118"/>
      <c r="AO168" s="118"/>
      <c r="AP168" s="118"/>
      <c r="AQ168" s="118"/>
      <c r="AR168" s="118"/>
      <c r="AS168" s="118"/>
      <c r="AT168" s="118"/>
      <c r="AU168" s="118"/>
      <c r="AV168" s="118"/>
      <c r="AW168" s="118"/>
      <c r="AX168" s="118"/>
      <c r="AY168" s="118"/>
      <c r="AZ168" s="118"/>
      <c r="BA168" s="118"/>
      <c r="BB168" s="118"/>
      <c r="BC168" s="118"/>
      <c r="BD168" s="118"/>
      <c r="BE168" s="118"/>
      <c r="BF168" s="118"/>
      <c r="BG168" s="118"/>
      <c r="BH168" s="118"/>
      <c r="BI168" s="118"/>
      <c r="BJ168" s="118"/>
      <c r="BK168" s="118"/>
      <c r="BL168" s="118"/>
      <c r="BM168" s="118"/>
      <c r="BN168" s="118"/>
      <c r="BO168" s="118"/>
      <c r="BP168" s="118"/>
      <c r="BQ168" s="118"/>
      <c r="BR168" s="118"/>
      <c r="BS168" s="118"/>
      <c r="BT168" s="118"/>
    </row>
    <row r="169" spans="1:72">
      <c r="A169" s="118"/>
      <c r="B169" s="118"/>
      <c r="C169" s="118"/>
      <c r="D169" s="118"/>
      <c r="E169" s="118"/>
      <c r="F169" s="118"/>
      <c r="G169" s="118"/>
      <c r="H169" s="118"/>
      <c r="I169" s="118"/>
      <c r="J169" s="118"/>
      <c r="K169" s="118"/>
      <c r="L169" s="118"/>
      <c r="M169" s="118"/>
      <c r="N169" s="118"/>
      <c r="O169" s="118"/>
      <c r="P169" s="35"/>
      <c r="Q169" s="35"/>
      <c r="R169" s="35"/>
      <c r="S169" s="35"/>
      <c r="T169" s="35"/>
      <c r="U169" s="35"/>
      <c r="V169" s="118"/>
      <c r="W169" s="118"/>
      <c r="X169" s="118"/>
      <c r="Y169" s="118"/>
      <c r="Z169" s="118"/>
      <c r="AA169" s="118"/>
      <c r="AB169" s="118"/>
      <c r="AC169" s="118"/>
      <c r="AD169" s="118"/>
      <c r="AE169" s="118"/>
      <c r="AF169" s="118"/>
      <c r="AG169" s="118"/>
      <c r="AH169" s="118"/>
      <c r="AI169" s="118"/>
      <c r="AJ169" s="118"/>
      <c r="AK169" s="118"/>
      <c r="AL169" s="118"/>
      <c r="AM169" s="118"/>
      <c r="AN169" s="118"/>
      <c r="AO169" s="118"/>
      <c r="AP169" s="118"/>
      <c r="AQ169" s="118"/>
      <c r="AR169" s="118"/>
      <c r="AS169" s="118"/>
      <c r="AT169" s="118"/>
      <c r="AU169" s="118"/>
      <c r="AV169" s="118"/>
      <c r="AW169" s="118"/>
      <c r="AX169" s="118"/>
      <c r="AY169" s="118"/>
      <c r="AZ169" s="118"/>
      <c r="BA169" s="118"/>
      <c r="BB169" s="118"/>
      <c r="BC169" s="118"/>
      <c r="BD169" s="118"/>
      <c r="BE169" s="118"/>
      <c r="BF169" s="118"/>
      <c r="BG169" s="118"/>
      <c r="BH169" s="118"/>
      <c r="BI169" s="118"/>
      <c r="BJ169" s="118"/>
      <c r="BK169" s="118"/>
      <c r="BL169" s="118"/>
      <c r="BM169" s="118"/>
      <c r="BN169" s="118"/>
      <c r="BO169" s="118"/>
      <c r="BP169" s="118"/>
      <c r="BQ169" s="118"/>
      <c r="BR169" s="118"/>
      <c r="BS169" s="118"/>
      <c r="BT169" s="118"/>
    </row>
    <row r="170" spans="1:72">
      <c r="A170" s="118"/>
      <c r="B170" s="118"/>
      <c r="C170" s="118"/>
      <c r="D170" s="118"/>
      <c r="E170" s="118"/>
      <c r="F170" s="118"/>
      <c r="G170" s="118"/>
      <c r="H170" s="118"/>
      <c r="I170" s="118"/>
      <c r="J170" s="118"/>
      <c r="K170" s="118"/>
      <c r="L170" s="118"/>
      <c r="M170" s="118"/>
      <c r="N170" s="118"/>
      <c r="O170" s="118"/>
      <c r="P170" s="35"/>
      <c r="Q170" s="35"/>
      <c r="R170" s="35"/>
      <c r="S170" s="35"/>
      <c r="T170" s="35"/>
      <c r="U170" s="35"/>
      <c r="V170" s="118"/>
      <c r="W170" s="118"/>
      <c r="X170" s="118"/>
      <c r="Y170" s="118"/>
      <c r="Z170" s="118"/>
      <c r="AA170" s="118"/>
      <c r="AB170" s="118"/>
      <c r="AC170" s="118"/>
      <c r="AD170" s="118"/>
      <c r="AE170" s="118"/>
      <c r="AF170" s="118"/>
      <c r="AG170" s="118"/>
      <c r="AH170" s="118"/>
      <c r="AI170" s="118"/>
      <c r="AJ170" s="118"/>
      <c r="AK170" s="118"/>
      <c r="AL170" s="118"/>
      <c r="AM170" s="118"/>
      <c r="AN170" s="118"/>
      <c r="AO170" s="118"/>
      <c r="AP170" s="118"/>
      <c r="AQ170" s="118"/>
      <c r="AR170" s="118"/>
      <c r="AS170" s="118"/>
      <c r="AT170" s="118"/>
      <c r="AU170" s="118"/>
      <c r="AV170" s="118"/>
      <c r="AW170" s="118"/>
      <c r="AX170" s="118"/>
      <c r="AY170" s="118"/>
      <c r="AZ170" s="118"/>
      <c r="BA170" s="118"/>
      <c r="BB170" s="118"/>
      <c r="BC170" s="118"/>
      <c r="BD170" s="118"/>
      <c r="BE170" s="118"/>
      <c r="BF170" s="118"/>
      <c r="BG170" s="118"/>
      <c r="BH170" s="118"/>
      <c r="BI170" s="118"/>
      <c r="BJ170" s="118"/>
      <c r="BK170" s="118"/>
      <c r="BL170" s="118"/>
      <c r="BM170" s="118"/>
      <c r="BN170" s="118"/>
      <c r="BO170" s="118"/>
      <c r="BP170" s="118"/>
      <c r="BQ170" s="118"/>
      <c r="BR170" s="118"/>
      <c r="BS170" s="118"/>
      <c r="BT170" s="118"/>
    </row>
    <row r="171" spans="1:72">
      <c r="A171" s="118"/>
      <c r="B171" s="118"/>
      <c r="C171" s="118"/>
      <c r="D171" s="118"/>
      <c r="E171" s="118"/>
      <c r="F171" s="118"/>
      <c r="G171" s="118"/>
      <c r="H171" s="118"/>
      <c r="I171" s="118"/>
      <c r="J171" s="118"/>
      <c r="K171" s="118"/>
      <c r="L171" s="118"/>
      <c r="M171" s="118"/>
      <c r="N171" s="118"/>
      <c r="O171" s="118"/>
      <c r="P171" s="35"/>
      <c r="Q171" s="35"/>
      <c r="R171" s="35"/>
      <c r="S171" s="35"/>
      <c r="T171" s="35"/>
      <c r="U171" s="35"/>
      <c r="V171" s="118"/>
      <c r="W171" s="118"/>
      <c r="X171" s="118"/>
      <c r="Y171" s="118"/>
      <c r="Z171" s="118"/>
      <c r="AA171" s="118"/>
      <c r="AB171" s="118"/>
      <c r="AC171" s="118"/>
      <c r="AD171" s="118"/>
      <c r="AE171" s="118"/>
      <c r="AF171" s="118"/>
      <c r="AG171" s="118"/>
      <c r="AH171" s="118"/>
      <c r="AI171" s="118"/>
      <c r="AJ171" s="118"/>
      <c r="AK171" s="118"/>
      <c r="AL171" s="118"/>
      <c r="AM171" s="118"/>
      <c r="AN171" s="118"/>
      <c r="AO171" s="118"/>
      <c r="AP171" s="118"/>
      <c r="AQ171" s="118"/>
      <c r="AR171" s="118"/>
      <c r="AS171" s="118"/>
      <c r="AT171" s="118"/>
      <c r="AU171" s="118"/>
      <c r="AV171" s="118"/>
      <c r="AW171" s="118"/>
      <c r="AX171" s="118"/>
      <c r="AY171" s="118"/>
      <c r="AZ171" s="118"/>
      <c r="BA171" s="118"/>
      <c r="BB171" s="118"/>
      <c r="BC171" s="118"/>
      <c r="BD171" s="118"/>
      <c r="BE171" s="118"/>
      <c r="BF171" s="118"/>
      <c r="BG171" s="118"/>
      <c r="BH171" s="118"/>
      <c r="BI171" s="118"/>
      <c r="BJ171" s="118"/>
      <c r="BK171" s="118"/>
      <c r="BL171" s="118"/>
      <c r="BM171" s="118"/>
      <c r="BN171" s="118"/>
      <c r="BO171" s="118"/>
      <c r="BP171" s="118"/>
      <c r="BQ171" s="118"/>
      <c r="BR171" s="118"/>
      <c r="BS171" s="118"/>
      <c r="BT171" s="118"/>
    </row>
    <row r="172" spans="1:72">
      <c r="A172" s="118"/>
      <c r="B172" s="118"/>
      <c r="C172" s="118"/>
      <c r="D172" s="118"/>
      <c r="E172" s="118"/>
      <c r="F172" s="118"/>
      <c r="G172" s="118"/>
      <c r="H172" s="118"/>
      <c r="I172" s="118"/>
      <c r="J172" s="118"/>
      <c r="K172" s="118"/>
      <c r="L172" s="118"/>
      <c r="M172" s="118"/>
      <c r="N172" s="118"/>
      <c r="O172" s="118"/>
      <c r="P172" s="35"/>
      <c r="Q172" s="35"/>
      <c r="R172" s="35"/>
      <c r="S172" s="35"/>
      <c r="T172" s="35"/>
      <c r="U172" s="35"/>
      <c r="V172" s="118"/>
      <c r="W172" s="118"/>
      <c r="X172" s="118"/>
      <c r="Y172" s="118"/>
      <c r="Z172" s="118"/>
      <c r="AA172" s="118"/>
      <c r="AB172" s="118"/>
      <c r="AC172" s="118"/>
      <c r="AD172" s="118"/>
      <c r="AE172" s="118"/>
      <c r="AF172" s="118"/>
      <c r="AG172" s="118"/>
      <c r="AH172" s="118"/>
      <c r="AI172" s="118"/>
      <c r="AJ172" s="118"/>
      <c r="AK172" s="118"/>
      <c r="AL172" s="118"/>
      <c r="AM172" s="118"/>
      <c r="AN172" s="118"/>
      <c r="AO172" s="118"/>
      <c r="AP172" s="118"/>
      <c r="AQ172" s="118"/>
      <c r="AR172" s="118"/>
      <c r="AS172" s="118"/>
      <c r="AT172" s="118"/>
      <c r="AU172" s="118"/>
      <c r="AV172" s="118"/>
      <c r="AW172" s="118"/>
      <c r="AX172" s="118"/>
      <c r="AY172" s="118"/>
      <c r="AZ172" s="118"/>
      <c r="BA172" s="118"/>
      <c r="BB172" s="118"/>
      <c r="BC172" s="118"/>
      <c r="BD172" s="118"/>
      <c r="BE172" s="118"/>
      <c r="BF172" s="118"/>
      <c r="BG172" s="118"/>
      <c r="BH172" s="118"/>
      <c r="BI172" s="118"/>
      <c r="BJ172" s="118"/>
      <c r="BK172" s="118"/>
      <c r="BL172" s="118"/>
      <c r="BM172" s="118"/>
      <c r="BN172" s="118"/>
      <c r="BO172" s="118"/>
      <c r="BP172" s="118"/>
      <c r="BQ172" s="118"/>
      <c r="BR172" s="118"/>
      <c r="BS172" s="118"/>
      <c r="BT172" s="118"/>
    </row>
    <row r="173" spans="1:72">
      <c r="A173" s="118"/>
      <c r="B173" s="118"/>
      <c r="C173" s="118"/>
      <c r="D173" s="118"/>
      <c r="E173" s="118"/>
      <c r="F173" s="118"/>
      <c r="G173" s="118"/>
      <c r="H173" s="118"/>
      <c r="I173" s="118"/>
      <c r="J173" s="118"/>
      <c r="K173" s="118"/>
      <c r="L173" s="118"/>
      <c r="M173" s="118"/>
      <c r="N173" s="118"/>
      <c r="O173" s="118"/>
      <c r="P173" s="35"/>
      <c r="Q173" s="35"/>
      <c r="R173" s="35"/>
      <c r="S173" s="35"/>
      <c r="T173" s="35"/>
      <c r="U173" s="35"/>
      <c r="V173" s="118"/>
      <c r="W173" s="118"/>
      <c r="X173" s="118"/>
      <c r="Y173" s="118"/>
      <c r="Z173" s="118"/>
      <c r="AA173" s="118"/>
      <c r="AB173" s="118"/>
      <c r="AC173" s="118"/>
      <c r="AD173" s="118"/>
      <c r="AE173" s="118"/>
      <c r="AF173" s="118"/>
      <c r="AG173" s="118"/>
      <c r="AH173" s="118"/>
      <c r="AI173" s="118"/>
      <c r="AJ173" s="118"/>
      <c r="AK173" s="118"/>
      <c r="AL173" s="118"/>
      <c r="AM173" s="118"/>
      <c r="AN173" s="118"/>
      <c r="AO173" s="118"/>
      <c r="AP173" s="118"/>
      <c r="AQ173" s="118"/>
      <c r="AR173" s="118"/>
      <c r="AS173" s="118"/>
      <c r="AT173" s="118"/>
      <c r="AU173" s="118"/>
      <c r="AV173" s="118"/>
      <c r="AW173" s="118"/>
      <c r="AX173" s="118"/>
      <c r="AY173" s="118"/>
      <c r="AZ173" s="118"/>
      <c r="BA173" s="118"/>
      <c r="BB173" s="118"/>
      <c r="BC173" s="118"/>
      <c r="BD173" s="118"/>
      <c r="BE173" s="118"/>
      <c r="BF173" s="118"/>
      <c r="BG173" s="118"/>
      <c r="BH173" s="118"/>
      <c r="BI173" s="118"/>
      <c r="BJ173" s="118"/>
      <c r="BK173" s="118"/>
      <c r="BL173" s="118"/>
      <c r="BM173" s="118"/>
      <c r="BN173" s="118"/>
      <c r="BO173" s="118"/>
      <c r="BP173" s="118"/>
      <c r="BQ173" s="118"/>
      <c r="BR173" s="118"/>
      <c r="BS173" s="118"/>
      <c r="BT173" s="118"/>
    </row>
    <row r="174" spans="1:72">
      <c r="A174" s="118"/>
      <c r="B174" s="118"/>
      <c r="C174" s="118"/>
      <c r="D174" s="118"/>
      <c r="E174" s="118"/>
      <c r="F174" s="118"/>
      <c r="G174" s="118"/>
      <c r="H174" s="118"/>
      <c r="I174" s="118"/>
      <c r="J174" s="118"/>
      <c r="K174" s="118"/>
      <c r="L174" s="118"/>
      <c r="M174" s="118"/>
      <c r="N174" s="118"/>
      <c r="O174" s="118"/>
      <c r="P174" s="35"/>
      <c r="Q174" s="35"/>
      <c r="R174" s="35"/>
      <c r="S174" s="35"/>
      <c r="T174" s="35"/>
      <c r="U174" s="35"/>
      <c r="V174" s="118"/>
      <c r="W174" s="118"/>
      <c r="X174" s="118"/>
      <c r="Y174" s="118"/>
      <c r="Z174" s="118"/>
      <c r="AA174" s="118"/>
      <c r="AB174" s="118"/>
      <c r="AC174" s="118"/>
      <c r="AD174" s="118"/>
      <c r="AE174" s="118"/>
      <c r="AF174" s="118"/>
      <c r="AG174" s="118"/>
      <c r="AH174" s="118"/>
      <c r="AI174" s="118"/>
      <c r="AJ174" s="118"/>
      <c r="AK174" s="118"/>
      <c r="AL174" s="118"/>
      <c r="AM174" s="118"/>
      <c r="AN174" s="118"/>
      <c r="AO174" s="118"/>
      <c r="AP174" s="118"/>
      <c r="AQ174" s="118"/>
      <c r="AR174" s="118"/>
      <c r="AS174" s="118"/>
      <c r="AT174" s="118"/>
      <c r="AU174" s="118"/>
      <c r="AV174" s="118"/>
      <c r="AW174" s="118"/>
      <c r="AX174" s="118"/>
      <c r="AY174" s="118"/>
      <c r="AZ174" s="118"/>
      <c r="BA174" s="118"/>
      <c r="BB174" s="118"/>
      <c r="BC174" s="118"/>
      <c r="BD174" s="118"/>
      <c r="BE174" s="118"/>
      <c r="BF174" s="118"/>
      <c r="BG174" s="118"/>
      <c r="BH174" s="118"/>
      <c r="BI174" s="118"/>
      <c r="BJ174" s="118"/>
      <c r="BK174" s="118"/>
      <c r="BL174" s="118"/>
      <c r="BM174" s="118"/>
      <c r="BN174" s="118"/>
      <c r="BO174" s="118"/>
      <c r="BP174" s="118"/>
      <c r="BQ174" s="118"/>
      <c r="BR174" s="118"/>
      <c r="BS174" s="118"/>
      <c r="BT174" s="118"/>
    </row>
    <row r="175" spans="1:72">
      <c r="A175" s="118"/>
      <c r="B175" s="118"/>
      <c r="C175" s="118"/>
      <c r="D175" s="118"/>
      <c r="E175" s="118"/>
      <c r="F175" s="118"/>
      <c r="G175" s="118"/>
      <c r="H175" s="118"/>
      <c r="I175" s="118"/>
      <c r="J175" s="118"/>
      <c r="K175" s="118"/>
      <c r="L175" s="118"/>
      <c r="M175" s="118"/>
      <c r="N175" s="118"/>
      <c r="O175" s="118"/>
      <c r="P175" s="35"/>
      <c r="Q175" s="35"/>
      <c r="R175" s="35"/>
      <c r="S175" s="35"/>
      <c r="T175" s="35"/>
      <c r="U175" s="35"/>
      <c r="V175" s="118"/>
      <c r="W175" s="118"/>
      <c r="X175" s="118"/>
      <c r="Y175" s="118"/>
      <c r="Z175" s="118"/>
      <c r="AA175" s="118"/>
      <c r="AB175" s="118"/>
      <c r="AC175" s="118"/>
      <c r="AD175" s="118"/>
      <c r="AE175" s="118"/>
      <c r="AF175" s="118"/>
      <c r="AG175" s="118"/>
      <c r="AH175" s="118"/>
      <c r="AI175" s="118"/>
      <c r="AJ175" s="118"/>
      <c r="AK175" s="118"/>
      <c r="AL175" s="118"/>
      <c r="AM175" s="118"/>
      <c r="AN175" s="118"/>
      <c r="AO175" s="118"/>
      <c r="AP175" s="118"/>
      <c r="AQ175" s="118"/>
      <c r="AR175" s="118"/>
      <c r="AS175" s="118"/>
      <c r="AT175" s="118"/>
      <c r="AU175" s="118"/>
      <c r="AV175" s="118"/>
      <c r="AW175" s="118"/>
      <c r="AX175" s="118"/>
      <c r="AY175" s="118"/>
      <c r="AZ175" s="118"/>
      <c r="BA175" s="118"/>
      <c r="BB175" s="118"/>
      <c r="BC175" s="118"/>
      <c r="BD175" s="118"/>
      <c r="BE175" s="118"/>
      <c r="BF175" s="118"/>
      <c r="BG175" s="118"/>
      <c r="BH175" s="118"/>
      <c r="BI175" s="118"/>
      <c r="BJ175" s="118"/>
      <c r="BK175" s="118"/>
      <c r="BL175" s="118"/>
      <c r="BM175" s="118"/>
      <c r="BN175" s="118"/>
      <c r="BO175" s="118"/>
      <c r="BP175" s="118"/>
      <c r="BQ175" s="118"/>
      <c r="BR175" s="118"/>
      <c r="BS175" s="118"/>
      <c r="BT175" s="118"/>
    </row>
    <row r="176" spans="1:72">
      <c r="A176" s="118"/>
      <c r="B176" s="118"/>
      <c r="C176" s="118"/>
      <c r="D176" s="118"/>
      <c r="E176" s="118"/>
      <c r="F176" s="118"/>
      <c r="G176" s="118"/>
      <c r="H176" s="118"/>
      <c r="I176" s="118"/>
      <c r="J176" s="118"/>
      <c r="K176" s="118"/>
      <c r="L176" s="118"/>
      <c r="M176" s="118"/>
      <c r="N176" s="118"/>
      <c r="O176" s="118"/>
      <c r="P176" s="35"/>
      <c r="Q176" s="35"/>
      <c r="R176" s="35"/>
      <c r="S176" s="35"/>
      <c r="T176" s="35"/>
      <c r="U176" s="35"/>
      <c r="V176" s="118"/>
      <c r="W176" s="118"/>
      <c r="X176" s="118"/>
      <c r="Y176" s="118"/>
      <c r="Z176" s="118"/>
      <c r="AA176" s="118"/>
      <c r="AB176" s="118"/>
      <c r="AC176" s="118"/>
      <c r="AD176" s="118"/>
      <c r="AE176" s="118"/>
      <c r="AF176" s="118"/>
      <c r="AG176" s="118"/>
      <c r="AH176" s="118"/>
      <c r="AI176" s="118"/>
      <c r="AJ176" s="118"/>
      <c r="AK176" s="118"/>
      <c r="AL176" s="118"/>
      <c r="AM176" s="118"/>
      <c r="AN176" s="118"/>
      <c r="AO176" s="118"/>
      <c r="AP176" s="118"/>
      <c r="AQ176" s="118"/>
      <c r="AR176" s="118"/>
      <c r="AS176" s="118"/>
      <c r="AT176" s="118"/>
      <c r="AU176" s="118"/>
      <c r="AV176" s="118"/>
      <c r="AW176" s="118"/>
      <c r="AX176" s="118"/>
      <c r="AY176" s="118"/>
      <c r="AZ176" s="118"/>
      <c r="BA176" s="118"/>
      <c r="BB176" s="118"/>
      <c r="BC176" s="118"/>
      <c r="BD176" s="118"/>
      <c r="BE176" s="118"/>
      <c r="BF176" s="118"/>
      <c r="BG176" s="118"/>
      <c r="BH176" s="118"/>
      <c r="BI176" s="118"/>
      <c r="BJ176" s="118"/>
      <c r="BK176" s="118"/>
      <c r="BL176" s="118"/>
      <c r="BM176" s="118"/>
      <c r="BN176" s="118"/>
      <c r="BO176" s="118"/>
      <c r="BP176" s="118"/>
      <c r="BQ176" s="118"/>
      <c r="BR176" s="118"/>
      <c r="BS176" s="118"/>
      <c r="BT176" s="118"/>
    </row>
    <row r="177" spans="1:72">
      <c r="A177" s="118"/>
      <c r="B177" s="118"/>
      <c r="C177" s="118"/>
      <c r="D177" s="118"/>
      <c r="E177" s="118"/>
      <c r="F177" s="118"/>
      <c r="G177" s="118"/>
      <c r="H177" s="118"/>
      <c r="I177" s="118"/>
      <c r="J177" s="118"/>
      <c r="K177" s="118"/>
      <c r="L177" s="118"/>
      <c r="M177" s="118"/>
      <c r="N177" s="118"/>
      <c r="O177" s="118"/>
      <c r="P177" s="35"/>
      <c r="Q177" s="35"/>
      <c r="R177" s="35"/>
      <c r="S177" s="35"/>
      <c r="T177" s="35"/>
      <c r="U177" s="35"/>
      <c r="V177" s="118"/>
      <c r="W177" s="118"/>
      <c r="X177" s="118"/>
      <c r="Y177" s="118"/>
      <c r="Z177" s="118"/>
      <c r="AA177" s="118"/>
      <c r="AB177" s="118"/>
      <c r="AC177" s="118"/>
      <c r="AD177" s="118"/>
      <c r="AE177" s="118"/>
      <c r="AF177" s="118"/>
      <c r="AG177" s="118"/>
      <c r="AH177" s="118"/>
      <c r="AI177" s="118"/>
      <c r="AJ177" s="118"/>
      <c r="AK177" s="118"/>
      <c r="AL177" s="118"/>
      <c r="AM177" s="118"/>
      <c r="AN177" s="118"/>
      <c r="AO177" s="118"/>
      <c r="AP177" s="118"/>
      <c r="AQ177" s="118"/>
      <c r="AR177" s="118"/>
      <c r="AS177" s="118"/>
      <c r="AT177" s="118"/>
      <c r="AU177" s="118"/>
      <c r="AV177" s="118"/>
      <c r="AW177" s="118"/>
      <c r="AX177" s="118"/>
      <c r="AY177" s="118"/>
      <c r="AZ177" s="118"/>
      <c r="BA177" s="118"/>
      <c r="BB177" s="118"/>
      <c r="BC177" s="118"/>
      <c r="BD177" s="118"/>
      <c r="BE177" s="118"/>
      <c r="BF177" s="118"/>
      <c r="BG177" s="118"/>
      <c r="BH177" s="118"/>
      <c r="BI177" s="118"/>
      <c r="BJ177" s="118"/>
      <c r="BK177" s="118"/>
      <c r="BL177" s="118"/>
      <c r="BM177" s="118"/>
      <c r="BN177" s="118"/>
      <c r="BO177" s="118"/>
      <c r="BP177" s="118"/>
      <c r="BQ177" s="118"/>
      <c r="BR177" s="118"/>
      <c r="BS177" s="118"/>
      <c r="BT177" s="118"/>
    </row>
    <row r="178" spans="1:72">
      <c r="A178" s="118"/>
      <c r="B178" s="118"/>
      <c r="C178" s="118"/>
      <c r="D178" s="118"/>
      <c r="E178" s="118"/>
      <c r="F178" s="118"/>
      <c r="G178" s="118"/>
      <c r="H178" s="118"/>
      <c r="I178" s="118"/>
      <c r="J178" s="118"/>
      <c r="K178" s="118"/>
      <c r="L178" s="118"/>
      <c r="M178" s="118"/>
      <c r="N178" s="118"/>
      <c r="O178" s="118"/>
      <c r="P178" s="35"/>
      <c r="Q178" s="35"/>
      <c r="R178" s="35"/>
      <c r="S178" s="35"/>
      <c r="T178" s="35"/>
      <c r="U178" s="35"/>
      <c r="V178" s="118"/>
      <c r="W178" s="118"/>
      <c r="X178" s="118"/>
      <c r="Y178" s="118"/>
      <c r="Z178" s="118"/>
      <c r="AA178" s="118"/>
      <c r="AB178" s="118"/>
      <c r="AC178" s="118"/>
      <c r="AD178" s="118"/>
      <c r="AE178" s="118"/>
      <c r="AF178" s="118"/>
      <c r="AG178" s="118"/>
      <c r="AH178" s="118"/>
      <c r="AI178" s="118"/>
      <c r="AJ178" s="118"/>
      <c r="AK178" s="118"/>
      <c r="AL178" s="118"/>
      <c r="AM178" s="118"/>
      <c r="AN178" s="118"/>
      <c r="AO178" s="118"/>
      <c r="AP178" s="118"/>
      <c r="AQ178" s="118"/>
      <c r="AR178" s="118"/>
      <c r="AS178" s="118"/>
      <c r="AT178" s="118"/>
      <c r="AU178" s="118"/>
      <c r="AV178" s="118"/>
      <c r="AW178" s="118"/>
      <c r="AX178" s="118"/>
      <c r="AY178" s="118"/>
      <c r="AZ178" s="118"/>
      <c r="BA178" s="118"/>
      <c r="BB178" s="118"/>
      <c r="BC178" s="118"/>
      <c r="BD178" s="118"/>
      <c r="BE178" s="118"/>
      <c r="BF178" s="118"/>
      <c r="BG178" s="118"/>
      <c r="BH178" s="118"/>
      <c r="BI178" s="118"/>
      <c r="BJ178" s="118"/>
      <c r="BK178" s="118"/>
      <c r="BL178" s="118"/>
      <c r="BM178" s="118"/>
      <c r="BN178" s="118"/>
      <c r="BO178" s="118"/>
      <c r="BP178" s="118"/>
      <c r="BQ178" s="118"/>
      <c r="BR178" s="118"/>
      <c r="BS178" s="118"/>
      <c r="BT178" s="118"/>
    </row>
    <row r="179" spans="1:72">
      <c r="A179" s="118"/>
      <c r="B179" s="118"/>
      <c r="C179" s="118"/>
      <c r="D179" s="118"/>
      <c r="E179" s="118"/>
      <c r="F179" s="118"/>
      <c r="G179" s="118"/>
      <c r="H179" s="118"/>
      <c r="I179" s="118"/>
      <c r="J179" s="118"/>
      <c r="K179" s="118"/>
      <c r="L179" s="118"/>
      <c r="M179" s="118"/>
      <c r="N179" s="118"/>
      <c r="O179" s="118"/>
      <c r="P179" s="35"/>
      <c r="Q179" s="35"/>
      <c r="R179" s="35"/>
      <c r="S179" s="35"/>
      <c r="T179" s="35"/>
      <c r="U179" s="35"/>
      <c r="V179" s="118"/>
      <c r="W179" s="118"/>
      <c r="X179" s="118"/>
      <c r="Y179" s="118"/>
      <c r="Z179" s="118"/>
      <c r="AA179" s="118"/>
      <c r="AB179" s="118"/>
      <c r="AC179" s="118"/>
      <c r="AD179" s="118"/>
      <c r="AE179" s="118"/>
      <c r="AF179" s="118"/>
      <c r="AG179" s="118"/>
      <c r="AH179" s="118"/>
      <c r="AI179" s="118"/>
      <c r="AJ179" s="118"/>
      <c r="AK179" s="118"/>
      <c r="AL179" s="118"/>
      <c r="AM179" s="118"/>
      <c r="AN179" s="118"/>
      <c r="AO179" s="118"/>
      <c r="AP179" s="118"/>
      <c r="AQ179" s="118"/>
      <c r="AR179" s="118"/>
      <c r="AS179" s="118"/>
      <c r="AT179" s="118"/>
      <c r="AU179" s="118"/>
      <c r="AV179" s="118"/>
      <c r="AW179" s="118"/>
      <c r="AX179" s="118"/>
      <c r="AY179" s="118"/>
      <c r="AZ179" s="118"/>
      <c r="BA179" s="118"/>
      <c r="BB179" s="118"/>
      <c r="BC179" s="118"/>
      <c r="BD179" s="118"/>
      <c r="BE179" s="118"/>
      <c r="BF179" s="118"/>
      <c r="BG179" s="118"/>
      <c r="BH179" s="118"/>
      <c r="BI179" s="118"/>
      <c r="BJ179" s="118"/>
      <c r="BK179" s="118"/>
      <c r="BL179" s="118"/>
      <c r="BM179" s="118"/>
      <c r="BN179" s="118"/>
      <c r="BO179" s="118"/>
      <c r="BP179" s="118"/>
      <c r="BQ179" s="118"/>
      <c r="BR179" s="118"/>
      <c r="BS179" s="118"/>
      <c r="BT179" s="118"/>
    </row>
    <row r="180" spans="1:72">
      <c r="A180" s="118"/>
      <c r="B180" s="118"/>
      <c r="C180" s="118"/>
      <c r="D180" s="118"/>
      <c r="E180" s="118"/>
      <c r="F180" s="118"/>
      <c r="G180" s="118"/>
      <c r="H180" s="118"/>
      <c r="I180" s="118"/>
      <c r="J180" s="118"/>
      <c r="K180" s="118"/>
      <c r="L180" s="118"/>
      <c r="M180" s="118"/>
      <c r="N180" s="118"/>
      <c r="O180" s="118"/>
      <c r="P180" s="35"/>
      <c r="Q180" s="35"/>
      <c r="R180" s="35"/>
      <c r="S180" s="35"/>
      <c r="T180" s="35"/>
      <c r="U180" s="35"/>
      <c r="V180" s="118"/>
      <c r="W180" s="118"/>
      <c r="X180" s="118"/>
      <c r="Y180" s="118"/>
      <c r="Z180" s="118"/>
      <c r="AA180" s="118"/>
      <c r="AB180" s="118"/>
      <c r="AC180" s="118"/>
      <c r="AD180" s="118"/>
      <c r="AE180" s="118"/>
      <c r="AF180" s="118"/>
      <c r="AG180" s="118"/>
      <c r="AH180" s="118"/>
      <c r="AI180" s="118"/>
      <c r="AJ180" s="118"/>
      <c r="AK180" s="118"/>
      <c r="AL180" s="118"/>
      <c r="AM180" s="118"/>
      <c r="AN180" s="118"/>
      <c r="AO180" s="118"/>
      <c r="AP180" s="118"/>
      <c r="AQ180" s="118"/>
      <c r="AR180" s="118"/>
      <c r="AS180" s="118"/>
      <c r="AT180" s="118"/>
      <c r="AU180" s="118"/>
      <c r="AV180" s="118"/>
      <c r="AW180" s="118"/>
      <c r="AX180" s="118"/>
      <c r="AY180" s="118"/>
      <c r="AZ180" s="118"/>
      <c r="BA180" s="118"/>
      <c r="BB180" s="118"/>
      <c r="BC180" s="118"/>
      <c r="BD180" s="118"/>
      <c r="BE180" s="118"/>
      <c r="BF180" s="118"/>
      <c r="BG180" s="118"/>
      <c r="BH180" s="118"/>
      <c r="BI180" s="118"/>
      <c r="BJ180" s="118"/>
      <c r="BK180" s="118"/>
      <c r="BL180" s="118"/>
      <c r="BM180" s="118"/>
      <c r="BN180" s="118"/>
      <c r="BO180" s="118"/>
      <c r="BP180" s="118"/>
      <c r="BQ180" s="118"/>
      <c r="BR180" s="118"/>
      <c r="BS180" s="118"/>
      <c r="BT180" s="118"/>
    </row>
    <row r="181" spans="1:72">
      <c r="A181" s="118"/>
      <c r="B181" s="118"/>
      <c r="C181" s="118"/>
      <c r="D181" s="118"/>
      <c r="E181" s="118"/>
      <c r="F181" s="118"/>
      <c r="G181" s="118"/>
      <c r="H181" s="118"/>
      <c r="I181" s="118"/>
      <c r="J181" s="118"/>
      <c r="K181" s="118"/>
      <c r="L181" s="118"/>
      <c r="M181" s="118"/>
      <c r="N181" s="118"/>
      <c r="O181" s="118"/>
      <c r="P181" s="35"/>
      <c r="Q181" s="35"/>
      <c r="R181" s="35"/>
      <c r="S181" s="35"/>
      <c r="T181" s="35"/>
      <c r="U181" s="35"/>
      <c r="V181" s="118"/>
      <c r="W181" s="118"/>
      <c r="X181" s="118"/>
      <c r="Y181" s="118"/>
      <c r="Z181" s="118"/>
      <c r="AA181" s="118"/>
      <c r="AB181" s="118"/>
      <c r="AC181" s="118"/>
      <c r="AD181" s="118"/>
      <c r="AE181" s="118"/>
      <c r="AF181" s="118"/>
      <c r="AG181" s="118"/>
      <c r="AH181" s="118"/>
      <c r="AI181" s="118"/>
      <c r="AJ181" s="118"/>
      <c r="AK181" s="118"/>
      <c r="AL181" s="118"/>
      <c r="AM181" s="118"/>
      <c r="AN181" s="118"/>
      <c r="AO181" s="118"/>
      <c r="AP181" s="118"/>
      <c r="AQ181" s="118"/>
      <c r="AR181" s="118"/>
      <c r="AS181" s="118"/>
      <c r="AT181" s="118"/>
      <c r="AU181" s="118"/>
      <c r="AV181" s="118"/>
      <c r="AW181" s="118"/>
      <c r="AX181" s="118"/>
      <c r="AY181" s="118"/>
      <c r="AZ181" s="118"/>
      <c r="BA181" s="118"/>
      <c r="BB181" s="118"/>
      <c r="BC181" s="118"/>
      <c r="BD181" s="118"/>
      <c r="BE181" s="118"/>
      <c r="BF181" s="118"/>
      <c r="BG181" s="118"/>
      <c r="BH181" s="118"/>
      <c r="BI181" s="118"/>
      <c r="BJ181" s="118"/>
      <c r="BK181" s="118"/>
      <c r="BL181" s="118"/>
      <c r="BM181" s="118"/>
      <c r="BN181" s="118"/>
      <c r="BO181" s="118"/>
      <c r="BP181" s="118"/>
      <c r="BQ181" s="118"/>
      <c r="BR181" s="118"/>
      <c r="BS181" s="118"/>
      <c r="BT181" s="118"/>
    </row>
    <row r="182" spans="1:72">
      <c r="A182" s="118"/>
      <c r="B182" s="118"/>
      <c r="C182" s="118"/>
      <c r="D182" s="118"/>
      <c r="E182" s="118"/>
      <c r="F182" s="118"/>
      <c r="G182" s="118"/>
      <c r="H182" s="118"/>
      <c r="I182" s="118"/>
      <c r="J182" s="118"/>
      <c r="K182" s="118"/>
      <c r="L182" s="118"/>
      <c r="M182" s="118"/>
      <c r="N182" s="118"/>
      <c r="O182" s="118"/>
      <c r="P182" s="35"/>
      <c r="Q182" s="35"/>
      <c r="R182" s="35"/>
      <c r="S182" s="35"/>
      <c r="T182" s="35"/>
      <c r="U182" s="35"/>
      <c r="V182" s="118"/>
      <c r="W182" s="118"/>
      <c r="X182" s="118"/>
      <c r="Y182" s="118"/>
      <c r="Z182" s="118"/>
      <c r="AA182" s="118"/>
      <c r="AB182" s="118"/>
      <c r="AC182" s="118"/>
      <c r="AD182" s="118"/>
      <c r="AE182" s="118"/>
      <c r="AF182" s="118"/>
      <c r="AG182" s="118"/>
      <c r="AH182" s="118"/>
      <c r="AI182" s="118"/>
      <c r="AJ182" s="118"/>
      <c r="AK182" s="118"/>
      <c r="AL182" s="118"/>
      <c r="AM182" s="118"/>
      <c r="AN182" s="118"/>
      <c r="AO182" s="118"/>
      <c r="AP182" s="118"/>
      <c r="AQ182" s="118"/>
      <c r="AR182" s="118"/>
      <c r="AS182" s="118"/>
      <c r="AT182" s="118"/>
      <c r="AU182" s="118"/>
      <c r="AV182" s="118"/>
      <c r="AW182" s="118"/>
      <c r="AX182" s="118"/>
      <c r="AY182" s="118"/>
      <c r="AZ182" s="118"/>
      <c r="BA182" s="118"/>
      <c r="BB182" s="118"/>
      <c r="BC182" s="118"/>
      <c r="BD182" s="118"/>
      <c r="BE182" s="118"/>
      <c r="BF182" s="118"/>
      <c r="BG182" s="118"/>
      <c r="BH182" s="118"/>
      <c r="BI182" s="118"/>
      <c r="BJ182" s="118"/>
      <c r="BK182" s="118"/>
      <c r="BL182" s="118"/>
      <c r="BM182" s="118"/>
      <c r="BN182" s="118"/>
      <c r="BO182" s="118"/>
      <c r="BP182" s="118"/>
      <c r="BQ182" s="118"/>
      <c r="BR182" s="118"/>
      <c r="BS182" s="118"/>
      <c r="BT182" s="118"/>
    </row>
    <row r="183" spans="1:72">
      <c r="A183" s="118"/>
      <c r="B183" s="118"/>
      <c r="C183" s="118"/>
      <c r="D183" s="118"/>
      <c r="E183" s="118"/>
      <c r="F183" s="118"/>
      <c r="G183" s="118"/>
      <c r="H183" s="118"/>
      <c r="I183" s="118"/>
      <c r="J183" s="118"/>
      <c r="K183" s="118"/>
      <c r="L183" s="118"/>
      <c r="M183" s="118"/>
      <c r="N183" s="118"/>
      <c r="O183" s="118"/>
      <c r="P183" s="35"/>
      <c r="Q183" s="35"/>
      <c r="R183" s="35"/>
      <c r="S183" s="35"/>
      <c r="T183" s="35"/>
      <c r="U183" s="35"/>
      <c r="V183" s="118"/>
      <c r="W183" s="118"/>
      <c r="X183" s="118"/>
      <c r="Y183" s="118"/>
      <c r="Z183" s="118"/>
      <c r="AA183" s="118"/>
      <c r="AB183" s="118"/>
      <c r="AC183" s="118"/>
      <c r="AD183" s="118"/>
      <c r="AE183" s="118"/>
      <c r="AF183" s="118"/>
      <c r="AG183" s="118"/>
      <c r="AH183" s="118"/>
      <c r="AI183" s="118"/>
      <c r="AJ183" s="118"/>
      <c r="AK183" s="118"/>
      <c r="AL183" s="118"/>
      <c r="AM183" s="118"/>
      <c r="AN183" s="118"/>
      <c r="AO183" s="118"/>
      <c r="AP183" s="118"/>
      <c r="AQ183" s="118"/>
      <c r="AR183" s="118"/>
      <c r="AS183" s="118"/>
      <c r="AT183" s="118"/>
      <c r="AU183" s="118"/>
      <c r="AV183" s="118"/>
      <c r="AW183" s="118"/>
      <c r="AX183" s="118"/>
      <c r="AY183" s="118"/>
      <c r="AZ183" s="118"/>
      <c r="BA183" s="118"/>
      <c r="BB183" s="118"/>
      <c r="BC183" s="118"/>
      <c r="BD183" s="118"/>
      <c r="BE183" s="118"/>
      <c r="BF183" s="118"/>
      <c r="BG183" s="118"/>
      <c r="BH183" s="118"/>
      <c r="BI183" s="118"/>
      <c r="BJ183" s="118"/>
      <c r="BK183" s="118"/>
      <c r="BL183" s="118"/>
      <c r="BM183" s="118"/>
      <c r="BN183" s="118"/>
      <c r="BO183" s="118"/>
      <c r="BP183" s="118"/>
      <c r="BQ183" s="118"/>
      <c r="BR183" s="118"/>
      <c r="BS183" s="118"/>
      <c r="BT183" s="118"/>
    </row>
    <row r="184" spans="1:72">
      <c r="A184" s="118"/>
      <c r="B184" s="118"/>
      <c r="C184" s="118"/>
      <c r="D184" s="118"/>
      <c r="E184" s="118"/>
      <c r="F184" s="118"/>
      <c r="G184" s="118"/>
      <c r="H184" s="118"/>
      <c r="I184" s="118"/>
      <c r="J184" s="118"/>
      <c r="K184" s="118"/>
      <c r="L184" s="118"/>
      <c r="M184" s="118"/>
      <c r="N184" s="118"/>
      <c r="O184" s="118"/>
      <c r="P184" s="35"/>
      <c r="Q184" s="35"/>
      <c r="R184" s="35"/>
      <c r="S184" s="35"/>
      <c r="T184" s="35"/>
      <c r="U184" s="35"/>
      <c r="V184" s="118"/>
      <c r="W184" s="118"/>
      <c r="X184" s="118"/>
      <c r="Y184" s="118"/>
      <c r="Z184" s="118"/>
      <c r="AA184" s="118"/>
      <c r="AB184" s="118"/>
      <c r="AC184" s="118"/>
      <c r="AD184" s="118"/>
      <c r="AE184" s="118"/>
      <c r="AF184" s="118"/>
      <c r="AG184" s="118"/>
      <c r="AH184" s="118"/>
      <c r="AI184" s="118"/>
      <c r="AJ184" s="118"/>
      <c r="AK184" s="118"/>
      <c r="AL184" s="118"/>
      <c r="AM184" s="118"/>
      <c r="AN184" s="118"/>
      <c r="AO184" s="118"/>
      <c r="AP184" s="118"/>
      <c r="AQ184" s="118"/>
      <c r="AR184" s="118"/>
      <c r="AS184" s="118"/>
      <c r="AT184" s="118"/>
      <c r="AU184" s="118"/>
      <c r="AV184" s="118"/>
      <c r="AW184" s="118"/>
      <c r="AX184" s="118"/>
      <c r="AY184" s="118"/>
      <c r="AZ184" s="118"/>
      <c r="BA184" s="118"/>
      <c r="BB184" s="118"/>
      <c r="BC184" s="118"/>
      <c r="BD184" s="118"/>
      <c r="BE184" s="118"/>
      <c r="BF184" s="118"/>
      <c r="BG184" s="118"/>
      <c r="BH184" s="118"/>
      <c r="BI184" s="118"/>
      <c r="BJ184" s="118"/>
      <c r="BK184" s="118"/>
      <c r="BL184" s="118"/>
      <c r="BM184" s="118"/>
      <c r="BN184" s="118"/>
      <c r="BO184" s="118"/>
      <c r="BP184" s="118"/>
      <c r="BQ184" s="118"/>
      <c r="BR184" s="118"/>
      <c r="BS184" s="118"/>
      <c r="BT184" s="118"/>
    </row>
    <row r="185" spans="1:72">
      <c r="A185" s="118"/>
      <c r="B185" s="118"/>
      <c r="C185" s="118"/>
      <c r="D185" s="118"/>
      <c r="E185" s="118"/>
      <c r="F185" s="118"/>
      <c r="G185" s="118"/>
      <c r="H185" s="118"/>
      <c r="I185" s="118"/>
      <c r="J185" s="118"/>
      <c r="K185" s="118"/>
      <c r="L185" s="118"/>
      <c r="M185" s="118"/>
      <c r="N185" s="118"/>
      <c r="O185" s="118"/>
      <c r="P185" s="35"/>
      <c r="Q185" s="35"/>
      <c r="R185" s="35"/>
      <c r="S185" s="35"/>
      <c r="T185" s="35"/>
      <c r="U185" s="35"/>
      <c r="V185" s="118"/>
      <c r="W185" s="118"/>
      <c r="X185" s="118"/>
      <c r="Y185" s="118"/>
      <c r="Z185" s="118"/>
      <c r="AA185" s="118"/>
      <c r="AB185" s="118"/>
      <c r="AC185" s="118"/>
      <c r="AD185" s="118"/>
      <c r="AE185" s="118"/>
      <c r="AF185" s="118"/>
      <c r="AG185" s="118"/>
      <c r="AH185" s="118"/>
      <c r="AI185" s="118"/>
      <c r="AJ185" s="118"/>
      <c r="AK185" s="118"/>
      <c r="AL185" s="118"/>
      <c r="AM185" s="118"/>
      <c r="AN185" s="118"/>
      <c r="AO185" s="118"/>
      <c r="AP185" s="118"/>
      <c r="AQ185" s="118"/>
      <c r="AR185" s="118"/>
      <c r="AS185" s="118"/>
      <c r="AT185" s="118"/>
      <c r="AU185" s="118"/>
      <c r="AV185" s="118"/>
      <c r="AW185" s="118"/>
      <c r="AX185" s="118"/>
      <c r="AY185" s="118"/>
      <c r="AZ185" s="118"/>
      <c r="BA185" s="118"/>
      <c r="BB185" s="118"/>
      <c r="BC185" s="118"/>
      <c r="BD185" s="118"/>
      <c r="BE185" s="118"/>
      <c r="BF185" s="118"/>
      <c r="BG185" s="118"/>
      <c r="BH185" s="118"/>
      <c r="BI185" s="118"/>
      <c r="BJ185" s="118"/>
      <c r="BK185" s="118"/>
      <c r="BL185" s="118"/>
      <c r="BM185" s="118"/>
      <c r="BN185" s="118"/>
      <c r="BO185" s="118"/>
      <c r="BP185" s="118"/>
      <c r="BQ185" s="118"/>
      <c r="BR185" s="118"/>
      <c r="BS185" s="118"/>
      <c r="BT185" s="118"/>
    </row>
    <row r="186" spans="1:72">
      <c r="A186" s="118"/>
      <c r="B186" s="118"/>
      <c r="C186" s="118"/>
      <c r="D186" s="118"/>
      <c r="E186" s="118"/>
      <c r="F186" s="118"/>
      <c r="G186" s="118"/>
      <c r="H186" s="118"/>
      <c r="I186" s="118"/>
      <c r="J186" s="118"/>
      <c r="K186" s="118"/>
      <c r="L186" s="118"/>
      <c r="M186" s="118"/>
      <c r="N186" s="118"/>
      <c r="O186" s="118"/>
      <c r="P186" s="35"/>
      <c r="Q186" s="35"/>
      <c r="R186" s="35"/>
      <c r="S186" s="35"/>
      <c r="T186" s="35"/>
      <c r="U186" s="35"/>
      <c r="V186" s="118"/>
      <c r="W186" s="118"/>
      <c r="X186" s="118"/>
      <c r="Y186" s="118"/>
      <c r="Z186" s="118"/>
      <c r="AA186" s="118"/>
      <c r="AB186" s="118"/>
      <c r="AC186" s="118"/>
      <c r="AD186" s="118"/>
      <c r="AE186" s="118"/>
      <c r="AF186" s="118"/>
      <c r="AG186" s="118"/>
      <c r="AH186" s="118"/>
      <c r="AI186" s="118"/>
      <c r="AJ186" s="118"/>
      <c r="AK186" s="118"/>
      <c r="AL186" s="118"/>
      <c r="AM186" s="118"/>
      <c r="AN186" s="118"/>
      <c r="AO186" s="118"/>
      <c r="AP186" s="118"/>
      <c r="AQ186" s="118"/>
      <c r="AR186" s="118"/>
      <c r="AS186" s="118"/>
      <c r="AT186" s="118"/>
      <c r="AU186" s="118"/>
      <c r="AV186" s="118"/>
      <c r="AW186" s="118"/>
      <c r="AX186" s="118"/>
      <c r="AY186" s="118"/>
      <c r="AZ186" s="118"/>
      <c r="BA186" s="118"/>
      <c r="BB186" s="118"/>
      <c r="BC186" s="118"/>
      <c r="BD186" s="118"/>
      <c r="BE186" s="118"/>
      <c r="BF186" s="118"/>
      <c r="BG186" s="118"/>
      <c r="BH186" s="118"/>
      <c r="BI186" s="118"/>
      <c r="BJ186" s="118"/>
      <c r="BK186" s="118"/>
      <c r="BL186" s="118"/>
      <c r="BM186" s="118"/>
      <c r="BN186" s="118"/>
      <c r="BO186" s="118"/>
      <c r="BP186" s="118"/>
      <c r="BQ186" s="118"/>
      <c r="BR186" s="118"/>
      <c r="BS186" s="118"/>
      <c r="BT186" s="118"/>
    </row>
    <row r="187" spans="1:72">
      <c r="A187" s="118"/>
      <c r="B187" s="118"/>
      <c r="C187" s="118"/>
      <c r="D187" s="118"/>
      <c r="E187" s="118"/>
      <c r="F187" s="118"/>
      <c r="G187" s="118"/>
      <c r="H187" s="118"/>
      <c r="I187" s="118"/>
      <c r="J187" s="118"/>
      <c r="K187" s="118"/>
      <c r="L187" s="118"/>
      <c r="M187" s="118"/>
      <c r="N187" s="118"/>
      <c r="O187" s="118"/>
      <c r="P187" s="35"/>
      <c r="Q187" s="35"/>
      <c r="R187" s="35"/>
      <c r="S187" s="35"/>
      <c r="T187" s="35"/>
      <c r="U187" s="35"/>
      <c r="V187" s="118"/>
      <c r="W187" s="118"/>
      <c r="X187" s="118"/>
      <c r="Y187" s="118"/>
      <c r="Z187" s="118"/>
      <c r="AA187" s="118"/>
      <c r="AB187" s="118"/>
      <c r="AC187" s="118"/>
      <c r="AD187" s="118"/>
      <c r="AE187" s="118"/>
      <c r="AF187" s="118"/>
      <c r="AG187" s="118"/>
      <c r="AH187" s="118"/>
      <c r="AI187" s="118"/>
      <c r="AJ187" s="118"/>
      <c r="AK187" s="118"/>
      <c r="AL187" s="118"/>
      <c r="AM187" s="118"/>
      <c r="AN187" s="118"/>
      <c r="AO187" s="118"/>
      <c r="AP187" s="118"/>
      <c r="AQ187" s="118"/>
      <c r="AR187" s="118"/>
      <c r="AS187" s="118"/>
      <c r="AT187" s="118"/>
      <c r="AU187" s="118"/>
      <c r="AV187" s="118"/>
      <c r="AW187" s="118"/>
      <c r="AX187" s="118"/>
      <c r="AY187" s="118"/>
      <c r="AZ187" s="118"/>
      <c r="BA187" s="118"/>
      <c r="BB187" s="118"/>
      <c r="BC187" s="118"/>
      <c r="BD187" s="118"/>
      <c r="BE187" s="118"/>
      <c r="BF187" s="118"/>
      <c r="BG187" s="118"/>
      <c r="BH187" s="118"/>
      <c r="BI187" s="118"/>
      <c r="BJ187" s="118"/>
      <c r="BK187" s="118"/>
      <c r="BL187" s="118"/>
      <c r="BM187" s="118"/>
      <c r="BN187" s="118"/>
      <c r="BO187" s="118"/>
      <c r="BP187" s="118"/>
      <c r="BQ187" s="118"/>
      <c r="BR187" s="118"/>
      <c r="BS187" s="118"/>
      <c r="BT187" s="118"/>
    </row>
    <row r="188" spans="1:72">
      <c r="A188" s="118"/>
      <c r="B188" s="118"/>
      <c r="C188" s="118"/>
      <c r="D188" s="118"/>
      <c r="E188" s="118"/>
      <c r="F188" s="118"/>
      <c r="G188" s="118"/>
      <c r="H188" s="118"/>
      <c r="I188" s="118"/>
      <c r="J188" s="118"/>
      <c r="K188" s="118"/>
      <c r="L188" s="118"/>
      <c r="M188" s="118"/>
      <c r="N188" s="118"/>
      <c r="O188" s="118"/>
      <c r="P188" s="35"/>
      <c r="Q188" s="35"/>
      <c r="R188" s="35"/>
      <c r="S188" s="35"/>
      <c r="T188" s="35"/>
      <c r="U188" s="35"/>
      <c r="V188" s="118"/>
      <c r="W188" s="118"/>
      <c r="X188" s="118"/>
      <c r="Y188" s="118"/>
      <c r="Z188" s="118"/>
      <c r="AA188" s="118"/>
      <c r="AB188" s="118"/>
      <c r="AC188" s="118"/>
      <c r="AD188" s="118"/>
      <c r="AE188" s="118"/>
      <c r="AF188" s="118"/>
      <c r="AG188" s="118"/>
      <c r="AH188" s="118"/>
      <c r="AI188" s="118"/>
      <c r="AJ188" s="118"/>
      <c r="AK188" s="118"/>
      <c r="AL188" s="118"/>
      <c r="AM188" s="118"/>
      <c r="AN188" s="118"/>
      <c r="AO188" s="118"/>
      <c r="AP188" s="118"/>
      <c r="AQ188" s="118"/>
      <c r="AR188" s="118"/>
      <c r="AS188" s="118"/>
      <c r="AT188" s="118"/>
      <c r="AU188" s="118"/>
      <c r="AV188" s="118"/>
      <c r="AW188" s="118"/>
      <c r="AX188" s="118"/>
      <c r="AY188" s="118"/>
      <c r="AZ188" s="118"/>
      <c r="BA188" s="118"/>
      <c r="BB188" s="118"/>
      <c r="BC188" s="118"/>
      <c r="BD188" s="118"/>
      <c r="BE188" s="118"/>
      <c r="BF188" s="118"/>
      <c r="BG188" s="118"/>
      <c r="BH188" s="118"/>
      <c r="BI188" s="118"/>
      <c r="BJ188" s="118"/>
      <c r="BK188" s="118"/>
      <c r="BL188" s="118"/>
      <c r="BM188" s="118"/>
      <c r="BN188" s="118"/>
      <c r="BO188" s="118"/>
      <c r="BP188" s="118"/>
      <c r="BQ188" s="118"/>
      <c r="BR188" s="118"/>
      <c r="BS188" s="118"/>
      <c r="BT188" s="118"/>
    </row>
    <row r="189" spans="1:72">
      <c r="A189" s="118"/>
      <c r="B189" s="118"/>
      <c r="C189" s="118"/>
      <c r="D189" s="118"/>
      <c r="E189" s="118"/>
      <c r="F189" s="118"/>
      <c r="G189" s="118"/>
      <c r="H189" s="118"/>
      <c r="I189" s="118"/>
      <c r="J189" s="118"/>
      <c r="K189" s="118"/>
      <c r="L189" s="118"/>
      <c r="M189" s="118"/>
      <c r="N189" s="118"/>
      <c r="O189" s="118"/>
      <c r="P189" s="35"/>
      <c r="Q189" s="35"/>
      <c r="R189" s="35"/>
      <c r="S189" s="35"/>
      <c r="T189" s="35"/>
      <c r="U189" s="35"/>
      <c r="V189" s="118"/>
      <c r="W189" s="118"/>
      <c r="X189" s="118"/>
      <c r="Y189" s="118"/>
      <c r="Z189" s="118"/>
      <c r="AA189" s="118"/>
      <c r="AB189" s="118"/>
      <c r="AC189" s="118"/>
      <c r="AD189" s="118"/>
      <c r="AE189" s="118"/>
      <c r="AF189" s="118"/>
      <c r="AG189" s="118"/>
      <c r="AH189" s="118"/>
      <c r="AI189" s="118"/>
      <c r="AJ189" s="118"/>
      <c r="AK189" s="118"/>
      <c r="AL189" s="118"/>
      <c r="AM189" s="118"/>
      <c r="AN189" s="118"/>
      <c r="AO189" s="118"/>
      <c r="AP189" s="118"/>
      <c r="AQ189" s="118"/>
      <c r="AR189" s="118"/>
      <c r="AS189" s="118"/>
      <c r="AT189" s="118"/>
      <c r="AU189" s="118"/>
      <c r="AV189" s="118"/>
      <c r="AW189" s="118"/>
      <c r="AX189" s="118"/>
      <c r="AY189" s="118"/>
      <c r="AZ189" s="118"/>
      <c r="BA189" s="118"/>
      <c r="BB189" s="118"/>
      <c r="BC189" s="118"/>
      <c r="BD189" s="118"/>
      <c r="BE189" s="118"/>
      <c r="BF189" s="118"/>
      <c r="BG189" s="118"/>
      <c r="BH189" s="118"/>
      <c r="BI189" s="118"/>
      <c r="BJ189" s="118"/>
      <c r="BK189" s="118"/>
      <c r="BL189" s="118"/>
      <c r="BM189" s="118"/>
      <c r="BN189" s="118"/>
      <c r="BO189" s="118"/>
      <c r="BP189" s="118"/>
      <c r="BQ189" s="118"/>
      <c r="BR189" s="118"/>
      <c r="BS189" s="118"/>
      <c r="BT189" s="118"/>
    </row>
    <row r="190" spans="1:72">
      <c r="A190" s="118"/>
      <c r="B190" s="118"/>
      <c r="C190" s="118"/>
      <c r="D190" s="118"/>
      <c r="E190" s="118"/>
      <c r="F190" s="118"/>
      <c r="G190" s="118"/>
      <c r="H190" s="118"/>
      <c r="I190" s="118"/>
      <c r="J190" s="118"/>
      <c r="K190" s="118"/>
      <c r="L190" s="118"/>
      <c r="M190" s="118"/>
      <c r="N190" s="118"/>
      <c r="O190" s="118"/>
      <c r="P190" s="35"/>
      <c r="Q190" s="35"/>
      <c r="R190" s="35"/>
      <c r="S190" s="35"/>
      <c r="T190" s="35"/>
      <c r="U190" s="35"/>
      <c r="V190" s="118"/>
      <c r="W190" s="118"/>
      <c r="X190" s="118"/>
      <c r="Y190" s="118"/>
      <c r="Z190" s="118"/>
      <c r="AA190" s="118"/>
      <c r="AB190" s="118"/>
      <c r="AC190" s="118"/>
      <c r="AD190" s="118"/>
      <c r="AE190" s="118"/>
      <c r="AF190" s="118"/>
      <c r="AG190" s="118"/>
      <c r="AH190" s="118"/>
      <c r="AI190" s="118"/>
      <c r="AJ190" s="118"/>
      <c r="AK190" s="118"/>
      <c r="AL190" s="118"/>
      <c r="AM190" s="118"/>
      <c r="AN190" s="118"/>
      <c r="AO190" s="118"/>
      <c r="AP190" s="118"/>
      <c r="AQ190" s="118"/>
      <c r="AR190" s="118"/>
      <c r="AS190" s="118"/>
      <c r="AT190" s="118"/>
      <c r="AU190" s="118"/>
      <c r="AV190" s="118"/>
      <c r="AW190" s="118"/>
      <c r="AX190" s="118"/>
      <c r="AY190" s="118"/>
      <c r="AZ190" s="118"/>
      <c r="BA190" s="118"/>
      <c r="BB190" s="118"/>
      <c r="BC190" s="118"/>
      <c r="BD190" s="118"/>
      <c r="BE190" s="118"/>
      <c r="BF190" s="118"/>
      <c r="BG190" s="118"/>
      <c r="BH190" s="118"/>
      <c r="BI190" s="118"/>
      <c r="BJ190" s="118"/>
      <c r="BK190" s="118"/>
      <c r="BL190" s="118"/>
      <c r="BM190" s="118"/>
      <c r="BN190" s="118"/>
      <c r="BO190" s="118"/>
      <c r="BP190" s="118"/>
      <c r="BQ190" s="118"/>
      <c r="BR190" s="118"/>
      <c r="BS190" s="118"/>
      <c r="BT190" s="118"/>
    </row>
    <row r="191" spans="1:72">
      <c r="A191" s="118"/>
      <c r="B191" s="118"/>
      <c r="C191" s="118"/>
      <c r="D191" s="118"/>
      <c r="E191" s="118"/>
      <c r="F191" s="118"/>
      <c r="G191" s="118"/>
      <c r="H191" s="118"/>
      <c r="I191" s="118"/>
      <c r="J191" s="118"/>
      <c r="K191" s="118"/>
      <c r="L191" s="118"/>
      <c r="M191" s="118"/>
      <c r="N191" s="118"/>
      <c r="O191" s="118"/>
      <c r="P191" s="35"/>
      <c r="Q191" s="35"/>
      <c r="R191" s="35"/>
      <c r="S191" s="35"/>
      <c r="T191" s="35"/>
      <c r="U191" s="35"/>
      <c r="V191" s="118"/>
      <c r="W191" s="118"/>
      <c r="X191" s="118"/>
      <c r="Y191" s="118"/>
      <c r="Z191" s="118"/>
      <c r="AA191" s="118"/>
      <c r="AB191" s="118"/>
      <c r="AC191" s="118"/>
      <c r="AD191" s="118"/>
      <c r="AE191" s="118"/>
      <c r="AF191" s="118"/>
      <c r="AG191" s="118"/>
      <c r="AH191" s="118"/>
      <c r="AI191" s="118"/>
      <c r="AJ191" s="118"/>
      <c r="AK191" s="118"/>
      <c r="AL191" s="118"/>
      <c r="AM191" s="118"/>
      <c r="AN191" s="118"/>
      <c r="AO191" s="118"/>
      <c r="AP191" s="118"/>
      <c r="AQ191" s="118"/>
      <c r="AR191" s="118"/>
      <c r="AS191" s="118"/>
      <c r="AT191" s="118"/>
      <c r="AU191" s="118"/>
      <c r="AV191" s="118"/>
      <c r="AW191" s="118"/>
      <c r="AX191" s="118"/>
      <c r="AY191" s="118"/>
      <c r="AZ191" s="118"/>
      <c r="BA191" s="118"/>
      <c r="BB191" s="118"/>
      <c r="BC191" s="118"/>
      <c r="BD191" s="118"/>
      <c r="BE191" s="118"/>
      <c r="BF191" s="118"/>
      <c r="BG191" s="118"/>
      <c r="BH191" s="118"/>
      <c r="BI191" s="118"/>
      <c r="BJ191" s="118"/>
      <c r="BK191" s="118"/>
      <c r="BL191" s="118"/>
      <c r="BM191" s="118"/>
      <c r="BN191" s="118"/>
      <c r="BO191" s="118"/>
      <c r="BP191" s="118"/>
      <c r="BQ191" s="118"/>
      <c r="BR191" s="118"/>
      <c r="BS191" s="118"/>
      <c r="BT191" s="118"/>
    </row>
    <row r="192" spans="1:72">
      <c r="A192" s="118"/>
      <c r="B192" s="118"/>
      <c r="C192" s="118"/>
      <c r="D192" s="118"/>
      <c r="E192" s="118"/>
      <c r="F192" s="118"/>
      <c r="G192" s="118"/>
      <c r="H192" s="118"/>
      <c r="I192" s="118"/>
      <c r="J192" s="118"/>
      <c r="K192" s="118"/>
      <c r="L192" s="118"/>
      <c r="M192" s="118"/>
      <c r="N192" s="118"/>
      <c r="O192" s="118"/>
      <c r="P192" s="35"/>
      <c r="Q192" s="35"/>
      <c r="R192" s="35"/>
      <c r="S192" s="35"/>
      <c r="T192" s="35"/>
      <c r="U192" s="35"/>
      <c r="V192" s="118"/>
      <c r="W192" s="118"/>
      <c r="X192" s="118"/>
      <c r="Y192" s="118"/>
      <c r="Z192" s="118"/>
      <c r="AA192" s="118"/>
      <c r="AB192" s="118"/>
      <c r="AC192" s="118"/>
      <c r="AD192" s="118"/>
      <c r="AE192" s="118"/>
      <c r="AF192" s="118"/>
      <c r="AG192" s="118"/>
      <c r="AH192" s="118"/>
      <c r="AI192" s="118"/>
      <c r="AJ192" s="118"/>
      <c r="AK192" s="118"/>
      <c r="AL192" s="118"/>
      <c r="AM192" s="118"/>
      <c r="AN192" s="118"/>
      <c r="AO192" s="118"/>
      <c r="AP192" s="118"/>
      <c r="AQ192" s="118"/>
      <c r="AR192" s="118"/>
      <c r="AS192" s="118"/>
      <c r="AT192" s="118"/>
      <c r="AU192" s="118"/>
      <c r="AV192" s="118"/>
      <c r="AW192" s="118"/>
      <c r="AX192" s="118"/>
      <c r="AY192" s="118"/>
      <c r="AZ192" s="118"/>
      <c r="BA192" s="118"/>
      <c r="BB192" s="118"/>
      <c r="BC192" s="118"/>
      <c r="BD192" s="118"/>
      <c r="BE192" s="118"/>
      <c r="BF192" s="118"/>
      <c r="BG192" s="118"/>
      <c r="BH192" s="118"/>
      <c r="BI192" s="118"/>
      <c r="BJ192" s="118"/>
      <c r="BK192" s="118"/>
      <c r="BL192" s="118"/>
      <c r="BM192" s="118"/>
      <c r="BN192" s="118"/>
      <c r="BO192" s="118"/>
      <c r="BP192" s="118"/>
      <c r="BQ192" s="118"/>
      <c r="BR192" s="118"/>
      <c r="BS192" s="118"/>
      <c r="BT192" s="118"/>
    </row>
    <row r="193" spans="1:72">
      <c r="A193" s="118"/>
      <c r="B193" s="118"/>
      <c r="C193" s="118"/>
      <c r="D193" s="118"/>
      <c r="E193" s="118"/>
      <c r="F193" s="118"/>
      <c r="G193" s="118"/>
      <c r="H193" s="118"/>
      <c r="I193" s="118"/>
      <c r="J193" s="118"/>
      <c r="K193" s="118"/>
      <c r="L193" s="118"/>
      <c r="M193" s="118"/>
      <c r="N193" s="118"/>
      <c r="O193" s="118"/>
      <c r="P193" s="35"/>
      <c r="Q193" s="35"/>
      <c r="R193" s="35"/>
      <c r="S193" s="35"/>
      <c r="T193" s="35"/>
      <c r="U193" s="35"/>
      <c r="V193" s="118"/>
      <c r="W193" s="118"/>
      <c r="X193" s="118"/>
      <c r="Y193" s="118"/>
      <c r="Z193" s="118"/>
      <c r="AA193" s="118"/>
      <c r="AB193" s="118"/>
      <c r="AC193" s="118"/>
      <c r="AD193" s="118"/>
      <c r="AE193" s="118"/>
      <c r="AF193" s="118"/>
      <c r="AG193" s="118"/>
      <c r="AH193" s="118"/>
      <c r="AI193" s="118"/>
      <c r="AJ193" s="118"/>
      <c r="AK193" s="118"/>
      <c r="AL193" s="118"/>
      <c r="AM193" s="118"/>
      <c r="AN193" s="118"/>
      <c r="AO193" s="118"/>
      <c r="AP193" s="118"/>
      <c r="AQ193" s="118"/>
      <c r="AR193" s="118"/>
      <c r="AS193" s="118"/>
      <c r="AT193" s="118"/>
      <c r="AU193" s="118"/>
      <c r="AV193" s="118"/>
      <c r="AW193" s="118"/>
      <c r="AX193" s="118"/>
      <c r="AY193" s="118"/>
      <c r="AZ193" s="118"/>
      <c r="BA193" s="118"/>
      <c r="BB193" s="118"/>
      <c r="BC193" s="118"/>
      <c r="BD193" s="118"/>
      <c r="BE193" s="118"/>
      <c r="BF193" s="118"/>
      <c r="BG193" s="118"/>
      <c r="BH193" s="118"/>
      <c r="BI193" s="118"/>
      <c r="BJ193" s="118"/>
      <c r="BK193" s="118"/>
      <c r="BL193" s="118"/>
      <c r="BM193" s="118"/>
      <c r="BN193" s="118"/>
      <c r="BO193" s="118"/>
      <c r="BP193" s="118"/>
      <c r="BQ193" s="118"/>
      <c r="BR193" s="118"/>
      <c r="BS193" s="118"/>
      <c r="BT193" s="118"/>
    </row>
    <row r="194" spans="1:72">
      <c r="A194" s="118"/>
      <c r="B194" s="118"/>
      <c r="C194" s="118"/>
      <c r="D194" s="118"/>
      <c r="E194" s="118"/>
      <c r="F194" s="118"/>
      <c r="G194" s="118"/>
      <c r="H194" s="118"/>
      <c r="I194" s="118"/>
      <c r="J194" s="118"/>
      <c r="K194" s="118"/>
      <c r="L194" s="118"/>
      <c r="M194" s="118"/>
      <c r="N194" s="118"/>
      <c r="O194" s="118"/>
      <c r="P194" s="35"/>
      <c r="Q194" s="35"/>
      <c r="R194" s="35"/>
      <c r="S194" s="35"/>
      <c r="T194" s="35"/>
      <c r="U194" s="35"/>
      <c r="V194" s="118"/>
      <c r="W194" s="118"/>
      <c r="X194" s="118"/>
      <c r="Y194" s="118"/>
      <c r="Z194" s="118"/>
      <c r="AA194" s="118"/>
      <c r="AB194" s="118"/>
      <c r="AC194" s="118"/>
      <c r="AD194" s="118"/>
      <c r="AE194" s="118"/>
      <c r="AF194" s="118"/>
      <c r="AG194" s="118"/>
      <c r="AH194" s="118"/>
      <c r="AI194" s="118"/>
      <c r="AJ194" s="118"/>
      <c r="AK194" s="118"/>
      <c r="AL194" s="118"/>
      <c r="AM194" s="118"/>
      <c r="AN194" s="118"/>
      <c r="AO194" s="118"/>
      <c r="AP194" s="118"/>
      <c r="AQ194" s="118"/>
      <c r="AR194" s="118"/>
      <c r="AS194" s="118"/>
      <c r="AT194" s="118"/>
      <c r="AU194" s="118"/>
      <c r="AV194" s="118"/>
      <c r="AW194" s="118"/>
      <c r="AX194" s="118"/>
      <c r="AY194" s="118"/>
      <c r="AZ194" s="118"/>
      <c r="BA194" s="118"/>
      <c r="BB194" s="118"/>
      <c r="BC194" s="118"/>
      <c r="BD194" s="118"/>
      <c r="BE194" s="118"/>
      <c r="BF194" s="118"/>
      <c r="BG194" s="118"/>
      <c r="BH194" s="118"/>
      <c r="BI194" s="118"/>
      <c r="BJ194" s="118"/>
      <c r="BK194" s="118"/>
      <c r="BL194" s="118"/>
      <c r="BM194" s="118"/>
      <c r="BN194" s="118"/>
      <c r="BO194" s="118"/>
      <c r="BP194" s="118"/>
      <c r="BQ194" s="118"/>
      <c r="BR194" s="118"/>
      <c r="BS194" s="118"/>
      <c r="BT194" s="118"/>
    </row>
    <row r="195" spans="1:72">
      <c r="A195" s="118"/>
      <c r="B195" s="118"/>
      <c r="C195" s="118"/>
      <c r="D195" s="118"/>
      <c r="E195" s="118"/>
      <c r="F195" s="118"/>
      <c r="G195" s="118"/>
      <c r="H195" s="118"/>
      <c r="I195" s="118"/>
      <c r="J195" s="118"/>
      <c r="K195" s="118"/>
      <c r="L195" s="118"/>
      <c r="M195" s="118"/>
      <c r="N195" s="118"/>
      <c r="O195" s="118"/>
      <c r="P195" s="35"/>
      <c r="Q195" s="35"/>
      <c r="R195" s="35"/>
      <c r="S195" s="35"/>
      <c r="T195" s="35"/>
      <c r="U195" s="35"/>
      <c r="V195" s="118"/>
      <c r="W195" s="118"/>
      <c r="X195" s="118"/>
      <c r="Y195" s="118"/>
      <c r="Z195" s="118"/>
      <c r="AA195" s="118"/>
      <c r="AB195" s="118"/>
      <c r="AC195" s="118"/>
      <c r="AD195" s="118"/>
      <c r="AE195" s="118"/>
      <c r="AF195" s="118"/>
      <c r="AG195" s="118"/>
      <c r="AH195" s="118"/>
      <c r="AI195" s="118"/>
      <c r="AJ195" s="118"/>
      <c r="AK195" s="118"/>
      <c r="AL195" s="118"/>
      <c r="AM195" s="118"/>
      <c r="AN195" s="118"/>
      <c r="AO195" s="118"/>
      <c r="AP195" s="118"/>
      <c r="AQ195" s="118"/>
      <c r="AR195" s="118"/>
      <c r="AS195" s="118"/>
      <c r="AT195" s="118"/>
      <c r="AU195" s="118"/>
      <c r="AV195" s="118"/>
      <c r="AW195" s="118"/>
      <c r="AX195" s="118"/>
      <c r="AY195" s="118"/>
      <c r="AZ195" s="118"/>
      <c r="BA195" s="118"/>
      <c r="BB195" s="118"/>
      <c r="BC195" s="118"/>
      <c r="BD195" s="118"/>
      <c r="BE195" s="118"/>
      <c r="BF195" s="118"/>
      <c r="BG195" s="118"/>
      <c r="BH195" s="118"/>
      <c r="BI195" s="118"/>
      <c r="BJ195" s="118"/>
      <c r="BK195" s="118"/>
      <c r="BL195" s="118"/>
      <c r="BM195" s="118"/>
      <c r="BN195" s="118"/>
      <c r="BO195" s="118"/>
      <c r="BP195" s="118"/>
      <c r="BQ195" s="118"/>
      <c r="BR195" s="118"/>
      <c r="BS195" s="118"/>
      <c r="BT195" s="118"/>
    </row>
    <row r="196" spans="1:72">
      <c r="A196" s="118"/>
      <c r="B196" s="118"/>
      <c r="C196" s="118"/>
      <c r="D196" s="118"/>
      <c r="E196" s="118"/>
      <c r="F196" s="118"/>
      <c r="G196" s="118"/>
      <c r="H196" s="118"/>
      <c r="I196" s="118"/>
      <c r="J196" s="118"/>
      <c r="K196" s="118"/>
      <c r="L196" s="118"/>
      <c r="M196" s="118"/>
      <c r="N196" s="118"/>
      <c r="O196" s="118"/>
      <c r="P196" s="35"/>
      <c r="Q196" s="35"/>
      <c r="R196" s="35"/>
      <c r="S196" s="35"/>
      <c r="T196" s="35"/>
      <c r="U196" s="35"/>
      <c r="V196" s="118"/>
      <c r="W196" s="118"/>
      <c r="X196" s="118"/>
      <c r="Y196" s="118"/>
      <c r="Z196" s="118"/>
      <c r="AA196" s="118"/>
      <c r="AB196" s="118"/>
      <c r="AC196" s="118"/>
      <c r="AD196" s="118"/>
      <c r="AE196" s="118"/>
      <c r="AF196" s="118"/>
      <c r="AG196" s="118"/>
      <c r="AH196" s="118"/>
      <c r="AI196" s="118"/>
      <c r="AJ196" s="118"/>
      <c r="AK196" s="118"/>
      <c r="AL196" s="118"/>
      <c r="AM196" s="118"/>
      <c r="AN196" s="118"/>
      <c r="AO196" s="118"/>
      <c r="AP196" s="118"/>
      <c r="AQ196" s="118"/>
      <c r="AR196" s="118"/>
      <c r="AS196" s="118"/>
      <c r="AT196" s="118"/>
      <c r="AU196" s="118"/>
      <c r="AV196" s="118"/>
      <c r="AW196" s="118"/>
      <c r="AX196" s="118"/>
      <c r="AY196" s="118"/>
      <c r="AZ196" s="118"/>
      <c r="BA196" s="118"/>
      <c r="BB196" s="118"/>
      <c r="BC196" s="118"/>
      <c r="BD196" s="118"/>
      <c r="BE196" s="118"/>
      <c r="BF196" s="118"/>
      <c r="BG196" s="118"/>
      <c r="BH196" s="118"/>
      <c r="BI196" s="118"/>
      <c r="BJ196" s="118"/>
      <c r="BK196" s="118"/>
      <c r="BL196" s="118"/>
      <c r="BM196" s="118"/>
      <c r="BN196" s="118"/>
      <c r="BO196" s="118"/>
      <c r="BP196" s="118"/>
      <c r="BQ196" s="118"/>
      <c r="BR196" s="118"/>
      <c r="BS196" s="118"/>
      <c r="BT196" s="118"/>
    </row>
    <row r="197" spans="1:72">
      <c r="A197" s="118"/>
      <c r="B197" s="118"/>
      <c r="C197" s="118"/>
      <c r="D197" s="118"/>
      <c r="E197" s="118"/>
      <c r="F197" s="118"/>
      <c r="G197" s="118"/>
      <c r="H197" s="118"/>
      <c r="I197" s="118"/>
      <c r="J197" s="118"/>
      <c r="K197" s="118"/>
      <c r="L197" s="118"/>
      <c r="M197" s="118"/>
      <c r="N197" s="118"/>
      <c r="O197" s="118"/>
      <c r="P197" s="35"/>
      <c r="Q197" s="35"/>
      <c r="R197" s="35"/>
      <c r="S197" s="35"/>
      <c r="T197" s="35"/>
      <c r="U197" s="35"/>
      <c r="V197" s="118"/>
      <c r="W197" s="118"/>
      <c r="X197" s="118"/>
      <c r="Y197" s="118"/>
      <c r="Z197" s="118"/>
      <c r="AA197" s="118"/>
      <c r="AB197" s="118"/>
      <c r="AC197" s="118"/>
      <c r="AD197" s="118"/>
      <c r="AE197" s="118"/>
      <c r="AF197" s="118"/>
      <c r="AG197" s="118"/>
      <c r="AH197" s="118"/>
      <c r="AI197" s="118"/>
      <c r="AJ197" s="118"/>
      <c r="AK197" s="118"/>
      <c r="AL197" s="118"/>
      <c r="AM197" s="118"/>
      <c r="AN197" s="118"/>
      <c r="AO197" s="118"/>
      <c r="AP197" s="118"/>
      <c r="AQ197" s="118"/>
      <c r="AR197" s="118"/>
      <c r="AS197" s="118"/>
      <c r="AT197" s="118"/>
      <c r="AU197" s="118"/>
      <c r="AV197" s="118"/>
      <c r="AW197" s="118"/>
      <c r="AX197" s="118"/>
      <c r="AY197" s="118"/>
      <c r="AZ197" s="118"/>
      <c r="BA197" s="118"/>
      <c r="BB197" s="118"/>
      <c r="BC197" s="118"/>
      <c r="BD197" s="118"/>
      <c r="BE197" s="118"/>
      <c r="BF197" s="118"/>
      <c r="BG197" s="118"/>
      <c r="BH197" s="118"/>
      <c r="BI197" s="118"/>
      <c r="BJ197" s="118"/>
      <c r="BK197" s="118"/>
      <c r="BL197" s="118"/>
      <c r="BM197" s="118"/>
      <c r="BN197" s="118"/>
      <c r="BO197" s="118"/>
      <c r="BP197" s="118"/>
      <c r="BQ197" s="118"/>
      <c r="BR197" s="118"/>
      <c r="BS197" s="118"/>
      <c r="BT197" s="118"/>
    </row>
    <row r="198" spans="1:72">
      <c r="A198" s="118"/>
      <c r="B198" s="118"/>
      <c r="C198" s="118"/>
      <c r="D198" s="118"/>
      <c r="E198" s="118"/>
      <c r="F198" s="118"/>
      <c r="G198" s="118"/>
      <c r="H198" s="118"/>
      <c r="I198" s="118"/>
      <c r="J198" s="118"/>
      <c r="K198" s="118"/>
      <c r="L198" s="118"/>
      <c r="M198" s="118"/>
      <c r="N198" s="118"/>
      <c r="O198" s="118"/>
      <c r="P198" s="35"/>
      <c r="Q198" s="35"/>
      <c r="R198" s="35"/>
      <c r="S198" s="35"/>
      <c r="T198" s="35"/>
      <c r="U198" s="35"/>
      <c r="V198" s="118"/>
      <c r="W198" s="118"/>
      <c r="X198" s="118"/>
      <c r="Y198" s="118"/>
      <c r="Z198" s="118"/>
      <c r="AA198" s="118"/>
      <c r="AB198" s="118"/>
      <c r="AC198" s="118"/>
      <c r="AD198" s="118"/>
      <c r="AE198" s="118"/>
      <c r="AF198" s="118"/>
      <c r="AG198" s="118"/>
      <c r="AH198" s="118"/>
      <c r="AI198" s="118"/>
      <c r="AJ198" s="118"/>
      <c r="AK198" s="118"/>
      <c r="AL198" s="118"/>
      <c r="AM198" s="118"/>
      <c r="AN198" s="118"/>
      <c r="AO198" s="118"/>
      <c r="AP198" s="118"/>
      <c r="AQ198" s="118"/>
      <c r="AR198" s="118"/>
      <c r="AS198" s="118"/>
      <c r="AT198" s="118"/>
      <c r="AU198" s="118"/>
      <c r="AV198" s="118"/>
      <c r="AW198" s="118"/>
      <c r="AX198" s="118"/>
      <c r="AY198" s="118"/>
      <c r="AZ198" s="118"/>
      <c r="BA198" s="118"/>
      <c r="BB198" s="118"/>
      <c r="BC198" s="118"/>
      <c r="BD198" s="118"/>
      <c r="BE198" s="118"/>
      <c r="BF198" s="118"/>
      <c r="BG198" s="118"/>
      <c r="BH198" s="118"/>
      <c r="BI198" s="118"/>
      <c r="BJ198" s="118"/>
      <c r="BK198" s="118"/>
      <c r="BL198" s="118"/>
      <c r="BM198" s="118"/>
      <c r="BN198" s="118"/>
      <c r="BO198" s="118"/>
      <c r="BP198" s="118"/>
      <c r="BQ198" s="118"/>
      <c r="BR198" s="118"/>
      <c r="BS198" s="118"/>
      <c r="BT198" s="118"/>
    </row>
    <row r="199" spans="1:72">
      <c r="A199" s="118"/>
      <c r="B199" s="118"/>
      <c r="C199" s="118"/>
      <c r="D199" s="118"/>
      <c r="E199" s="118"/>
      <c r="F199" s="118"/>
      <c r="G199" s="118"/>
      <c r="H199" s="118"/>
      <c r="I199" s="118"/>
      <c r="J199" s="118"/>
      <c r="K199" s="118"/>
      <c r="L199" s="118"/>
      <c r="M199" s="118"/>
      <c r="N199" s="118"/>
      <c r="O199" s="118"/>
      <c r="P199" s="35"/>
      <c r="Q199" s="35"/>
      <c r="R199" s="35"/>
      <c r="S199" s="35"/>
      <c r="T199" s="35"/>
      <c r="U199" s="35"/>
      <c r="V199" s="118"/>
      <c r="W199" s="118"/>
      <c r="X199" s="118"/>
      <c r="Y199" s="118"/>
      <c r="Z199" s="118"/>
      <c r="AA199" s="118"/>
      <c r="AB199" s="118"/>
      <c r="AC199" s="118"/>
      <c r="AD199" s="118"/>
      <c r="AE199" s="118"/>
      <c r="AF199" s="118"/>
      <c r="AG199" s="118"/>
      <c r="AH199" s="118"/>
      <c r="AI199" s="118"/>
      <c r="AJ199" s="118"/>
      <c r="AK199" s="118"/>
      <c r="AL199" s="118"/>
      <c r="AM199" s="118"/>
      <c r="AN199" s="118"/>
      <c r="AO199" s="118"/>
      <c r="AP199" s="118"/>
      <c r="AQ199" s="118"/>
      <c r="AR199" s="118"/>
      <c r="AS199" s="118"/>
      <c r="AT199" s="118"/>
      <c r="AU199" s="118"/>
      <c r="AV199" s="118"/>
      <c r="AW199" s="118"/>
      <c r="AX199" s="118"/>
      <c r="AY199" s="118"/>
      <c r="AZ199" s="118"/>
      <c r="BA199" s="118"/>
      <c r="BB199" s="118"/>
      <c r="BC199" s="118"/>
      <c r="BD199" s="118"/>
      <c r="BE199" s="118"/>
      <c r="BF199" s="118"/>
      <c r="BG199" s="118"/>
      <c r="BH199" s="118"/>
      <c r="BI199" s="118"/>
      <c r="BJ199" s="118"/>
      <c r="BK199" s="118"/>
      <c r="BL199" s="118"/>
      <c r="BM199" s="118"/>
      <c r="BN199" s="118"/>
      <c r="BO199" s="118"/>
      <c r="BP199" s="118"/>
      <c r="BQ199" s="118"/>
      <c r="BR199" s="118"/>
      <c r="BS199" s="118"/>
      <c r="BT199" s="118"/>
    </row>
    <row r="200" spans="1:72">
      <c r="A200" s="118"/>
      <c r="B200" s="118"/>
      <c r="C200" s="118"/>
      <c r="D200" s="118"/>
      <c r="E200" s="118"/>
      <c r="F200" s="118"/>
      <c r="G200" s="118"/>
      <c r="H200" s="118"/>
      <c r="I200" s="118"/>
      <c r="J200" s="118"/>
      <c r="K200" s="118"/>
      <c r="L200" s="118"/>
      <c r="M200" s="118"/>
      <c r="N200" s="118"/>
      <c r="O200" s="118"/>
      <c r="P200" s="35"/>
      <c r="Q200" s="35"/>
      <c r="R200" s="35"/>
      <c r="S200" s="35"/>
      <c r="T200" s="35"/>
      <c r="U200" s="35"/>
      <c r="V200" s="118"/>
      <c r="W200" s="118"/>
      <c r="X200" s="118"/>
      <c r="Y200" s="118"/>
      <c r="Z200" s="118"/>
      <c r="AA200" s="118"/>
      <c r="AB200" s="118"/>
      <c r="AC200" s="118"/>
      <c r="AD200" s="118"/>
      <c r="AE200" s="118"/>
      <c r="AF200" s="118"/>
      <c r="AG200" s="118"/>
      <c r="AH200" s="118"/>
      <c r="AI200" s="118"/>
      <c r="AJ200" s="118"/>
      <c r="AK200" s="118"/>
      <c r="AL200" s="118"/>
      <c r="AM200" s="118"/>
      <c r="AN200" s="118"/>
      <c r="AO200" s="118"/>
      <c r="AP200" s="118"/>
      <c r="AQ200" s="118"/>
      <c r="AR200" s="118"/>
      <c r="AS200" s="118"/>
      <c r="AT200" s="118"/>
      <c r="AU200" s="118"/>
      <c r="AV200" s="118"/>
      <c r="AW200" s="118"/>
      <c r="AX200" s="118"/>
      <c r="AY200" s="118"/>
      <c r="AZ200" s="118"/>
      <c r="BA200" s="118"/>
      <c r="BB200" s="118"/>
      <c r="BC200" s="118"/>
      <c r="BD200" s="118"/>
      <c r="BE200" s="118"/>
      <c r="BF200" s="118"/>
      <c r="BG200" s="118"/>
      <c r="BH200" s="118"/>
      <c r="BI200" s="118"/>
      <c r="BJ200" s="118"/>
      <c r="BK200" s="118"/>
      <c r="BL200" s="118"/>
      <c r="BM200" s="118"/>
      <c r="BN200" s="118"/>
      <c r="BO200" s="118"/>
      <c r="BP200" s="118"/>
      <c r="BQ200" s="118"/>
      <c r="BR200" s="118"/>
      <c r="BS200" s="118"/>
      <c r="BT200" s="118"/>
    </row>
    <row r="201" spans="1:72">
      <c r="A201" s="118"/>
      <c r="B201" s="118"/>
      <c r="C201" s="118"/>
      <c r="D201" s="118"/>
      <c r="E201" s="118"/>
      <c r="F201" s="118"/>
      <c r="G201" s="118"/>
      <c r="H201" s="118"/>
      <c r="I201" s="118"/>
      <c r="J201" s="118"/>
      <c r="K201" s="118"/>
      <c r="L201" s="118"/>
      <c r="M201" s="118"/>
      <c r="N201" s="118"/>
      <c r="O201" s="118"/>
      <c r="P201" s="35"/>
      <c r="Q201" s="35"/>
      <c r="R201" s="35"/>
      <c r="S201" s="35"/>
      <c r="T201" s="35"/>
      <c r="U201" s="35"/>
      <c r="V201" s="118"/>
      <c r="W201" s="118"/>
      <c r="X201" s="118"/>
      <c r="Y201" s="118"/>
      <c r="Z201" s="118"/>
      <c r="AA201" s="118"/>
      <c r="AB201" s="118"/>
      <c r="AC201" s="118"/>
      <c r="AD201" s="118"/>
      <c r="AE201" s="118"/>
      <c r="AF201" s="118"/>
      <c r="AG201" s="118"/>
      <c r="AH201" s="118"/>
      <c r="AI201" s="118"/>
      <c r="AJ201" s="118"/>
      <c r="AK201" s="118"/>
      <c r="AL201" s="118"/>
      <c r="AM201" s="118"/>
      <c r="AN201" s="118"/>
      <c r="AO201" s="118"/>
      <c r="AP201" s="118"/>
      <c r="AQ201" s="118"/>
      <c r="AR201" s="118"/>
      <c r="AS201" s="118"/>
      <c r="AT201" s="118"/>
      <c r="AU201" s="118"/>
      <c r="AV201" s="118"/>
      <c r="AW201" s="118"/>
      <c r="AX201" s="118"/>
      <c r="AY201" s="118"/>
      <c r="AZ201" s="118"/>
      <c r="BA201" s="118"/>
      <c r="BB201" s="118"/>
      <c r="BC201" s="118"/>
      <c r="BD201" s="118"/>
      <c r="BE201" s="118"/>
      <c r="BF201" s="118"/>
      <c r="BG201" s="118"/>
      <c r="BH201" s="118"/>
      <c r="BI201" s="118"/>
      <c r="BJ201" s="118"/>
      <c r="BK201" s="118"/>
      <c r="BL201" s="118"/>
      <c r="BM201" s="118"/>
      <c r="BN201" s="118"/>
      <c r="BO201" s="118"/>
      <c r="BP201" s="118"/>
      <c r="BQ201" s="118"/>
      <c r="BR201" s="118"/>
      <c r="BS201" s="118"/>
      <c r="BT201" s="118"/>
    </row>
    <row r="202" spans="1:72">
      <c r="A202" s="118"/>
      <c r="B202" s="118"/>
      <c r="C202" s="118"/>
      <c r="D202" s="118"/>
      <c r="E202" s="118"/>
      <c r="F202" s="118"/>
      <c r="G202" s="118"/>
      <c r="H202" s="118"/>
      <c r="I202" s="118"/>
      <c r="J202" s="118"/>
      <c r="K202" s="118"/>
      <c r="L202" s="118"/>
      <c r="M202" s="118"/>
      <c r="N202" s="118"/>
      <c r="O202" s="118"/>
      <c r="P202" s="35"/>
      <c r="Q202" s="35"/>
      <c r="R202" s="35"/>
      <c r="S202" s="35"/>
      <c r="T202" s="35"/>
      <c r="U202" s="35"/>
      <c r="V202" s="118"/>
      <c r="W202" s="118"/>
      <c r="X202" s="118"/>
      <c r="Y202" s="118"/>
      <c r="Z202" s="118"/>
      <c r="AA202" s="118"/>
      <c r="AB202" s="118"/>
      <c r="AC202" s="118"/>
      <c r="AD202" s="118"/>
      <c r="AE202" s="118"/>
      <c r="AF202" s="118"/>
      <c r="AG202" s="118"/>
      <c r="AH202" s="118"/>
      <c r="AI202" s="118"/>
      <c r="AJ202" s="118"/>
      <c r="AK202" s="118"/>
      <c r="AL202" s="118"/>
      <c r="AM202" s="118"/>
      <c r="AN202" s="118"/>
      <c r="AO202" s="118"/>
      <c r="AP202" s="118"/>
      <c r="AQ202" s="118"/>
      <c r="AR202" s="118"/>
      <c r="AS202" s="118"/>
      <c r="AT202" s="118"/>
      <c r="AU202" s="118"/>
      <c r="AV202" s="118"/>
      <c r="AW202" s="118"/>
      <c r="AX202" s="118"/>
      <c r="AY202" s="118"/>
      <c r="AZ202" s="118"/>
      <c r="BA202" s="118"/>
      <c r="BB202" s="118"/>
      <c r="BC202" s="118"/>
      <c r="BD202" s="118"/>
      <c r="BE202" s="118"/>
      <c r="BF202" s="118"/>
      <c r="BG202" s="118"/>
      <c r="BH202" s="118"/>
      <c r="BI202" s="118"/>
      <c r="BJ202" s="118"/>
      <c r="BK202" s="118"/>
      <c r="BL202" s="118"/>
      <c r="BM202" s="118"/>
      <c r="BN202" s="118"/>
      <c r="BO202" s="118"/>
      <c r="BP202" s="118"/>
      <c r="BQ202" s="118"/>
      <c r="BR202" s="118"/>
      <c r="BS202" s="118"/>
      <c r="BT202" s="118"/>
    </row>
    <row r="203" spans="1:72">
      <c r="A203" s="118"/>
      <c r="B203" s="118"/>
      <c r="C203" s="118"/>
      <c r="D203" s="118"/>
      <c r="E203" s="118"/>
      <c r="F203" s="118"/>
      <c r="G203" s="118"/>
      <c r="H203" s="118"/>
      <c r="I203" s="118"/>
      <c r="J203" s="118"/>
      <c r="K203" s="118"/>
      <c r="L203" s="118"/>
      <c r="M203" s="118"/>
      <c r="N203" s="118"/>
      <c r="O203" s="118"/>
      <c r="P203" s="35"/>
      <c r="Q203" s="35"/>
      <c r="R203" s="35"/>
      <c r="S203" s="35"/>
      <c r="T203" s="35"/>
      <c r="U203" s="35"/>
      <c r="V203" s="118"/>
      <c r="W203" s="118"/>
      <c r="X203" s="118"/>
      <c r="Y203" s="118"/>
      <c r="Z203" s="118"/>
      <c r="AA203" s="118"/>
      <c r="AB203" s="118"/>
      <c r="AC203" s="118"/>
      <c r="AD203" s="118"/>
      <c r="AE203" s="118"/>
      <c r="AF203" s="118"/>
      <c r="AG203" s="118"/>
      <c r="AH203" s="118"/>
      <c r="AI203" s="118"/>
      <c r="AJ203" s="118"/>
      <c r="AK203" s="118"/>
      <c r="AL203" s="118"/>
      <c r="AM203" s="118"/>
      <c r="AN203" s="118"/>
      <c r="AO203" s="118"/>
      <c r="AP203" s="118"/>
      <c r="AQ203" s="118"/>
      <c r="AR203" s="118"/>
      <c r="AS203" s="118"/>
      <c r="AT203" s="118"/>
      <c r="AU203" s="118"/>
      <c r="AV203" s="118"/>
      <c r="AW203" s="118"/>
      <c r="AX203" s="118"/>
      <c r="AY203" s="118"/>
      <c r="AZ203" s="118"/>
      <c r="BA203" s="118"/>
      <c r="BB203" s="118"/>
      <c r="BC203" s="118"/>
      <c r="BD203" s="118"/>
      <c r="BE203" s="118"/>
      <c r="BF203" s="118"/>
      <c r="BG203" s="118"/>
      <c r="BH203" s="118"/>
      <c r="BI203" s="118"/>
      <c r="BJ203" s="118"/>
      <c r="BK203" s="118"/>
      <c r="BL203" s="118"/>
      <c r="BM203" s="118"/>
      <c r="BN203" s="118"/>
      <c r="BO203" s="118"/>
      <c r="BP203" s="118"/>
      <c r="BQ203" s="118"/>
      <c r="BR203" s="118"/>
      <c r="BS203" s="118"/>
      <c r="BT203" s="118"/>
    </row>
    <row r="204" spans="1:72">
      <c r="A204" s="118"/>
      <c r="B204" s="118"/>
      <c r="C204" s="118"/>
      <c r="D204" s="118"/>
      <c r="E204" s="118"/>
      <c r="F204" s="118"/>
      <c r="G204" s="118"/>
      <c r="H204" s="118"/>
      <c r="I204" s="118"/>
      <c r="J204" s="118"/>
      <c r="K204" s="118"/>
      <c r="L204" s="118"/>
      <c r="M204" s="118"/>
      <c r="N204" s="118"/>
      <c r="O204" s="118"/>
      <c r="P204" s="35"/>
      <c r="Q204" s="35"/>
      <c r="R204" s="35"/>
      <c r="S204" s="35"/>
      <c r="T204" s="35"/>
      <c r="U204" s="35"/>
      <c r="V204" s="118"/>
      <c r="W204" s="118"/>
      <c r="X204" s="118"/>
      <c r="Y204" s="118"/>
      <c r="Z204" s="118"/>
      <c r="AA204" s="118"/>
      <c r="AB204" s="118"/>
      <c r="AC204" s="118"/>
      <c r="AD204" s="118"/>
      <c r="AE204" s="118"/>
      <c r="AF204" s="118"/>
      <c r="AG204" s="118"/>
      <c r="AH204" s="118"/>
      <c r="AI204" s="118"/>
      <c r="AJ204" s="118"/>
      <c r="AK204" s="118"/>
      <c r="AL204" s="118"/>
      <c r="AM204" s="118"/>
      <c r="AN204" s="118"/>
      <c r="AO204" s="118"/>
      <c r="AP204" s="118"/>
      <c r="AQ204" s="118"/>
      <c r="AR204" s="118"/>
      <c r="AS204" s="118"/>
      <c r="AT204" s="118"/>
      <c r="AU204" s="118"/>
      <c r="AV204" s="118"/>
      <c r="AW204" s="118"/>
      <c r="AX204" s="118"/>
      <c r="AY204" s="118"/>
      <c r="AZ204" s="118"/>
      <c r="BA204" s="118"/>
      <c r="BB204" s="118"/>
      <c r="BC204" s="118"/>
      <c r="BD204" s="118"/>
      <c r="BE204" s="118"/>
      <c r="BF204" s="118"/>
      <c r="BG204" s="118"/>
      <c r="BH204" s="118"/>
      <c r="BI204" s="118"/>
      <c r="BJ204" s="118"/>
      <c r="BK204" s="118"/>
      <c r="BL204" s="118"/>
      <c r="BM204" s="118"/>
      <c r="BN204" s="118"/>
      <c r="BO204" s="118"/>
      <c r="BP204" s="118"/>
      <c r="BQ204" s="118"/>
      <c r="BR204" s="118"/>
      <c r="BS204" s="118"/>
      <c r="BT204" s="118"/>
    </row>
    <row r="205" spans="1:72">
      <c r="A205" s="118"/>
      <c r="B205" s="118"/>
      <c r="C205" s="118"/>
      <c r="D205" s="118"/>
      <c r="E205" s="118"/>
      <c r="F205" s="118"/>
      <c r="G205" s="118"/>
      <c r="H205" s="118"/>
      <c r="I205" s="118"/>
      <c r="J205" s="118"/>
      <c r="K205" s="118"/>
      <c r="L205" s="118"/>
      <c r="M205" s="118"/>
      <c r="N205" s="118"/>
      <c r="O205" s="118"/>
      <c r="P205" s="35"/>
      <c r="Q205" s="35"/>
      <c r="R205" s="35"/>
      <c r="S205" s="35"/>
      <c r="T205" s="35"/>
      <c r="U205" s="35"/>
      <c r="V205" s="118"/>
      <c r="W205" s="118"/>
      <c r="X205" s="118"/>
      <c r="Y205" s="118"/>
      <c r="Z205" s="118"/>
      <c r="AA205" s="118"/>
      <c r="AB205" s="118"/>
      <c r="AC205" s="118"/>
      <c r="AD205" s="118"/>
      <c r="AE205" s="118"/>
      <c r="AF205" s="118"/>
      <c r="AG205" s="118"/>
      <c r="AH205" s="118"/>
      <c r="AI205" s="118"/>
      <c r="AJ205" s="118"/>
      <c r="AK205" s="118"/>
      <c r="AL205" s="118"/>
      <c r="AM205" s="118"/>
      <c r="AN205" s="118"/>
      <c r="AO205" s="118"/>
      <c r="AP205" s="118"/>
      <c r="AQ205" s="118"/>
      <c r="AR205" s="118"/>
      <c r="AS205" s="118"/>
      <c r="AT205" s="118"/>
      <c r="AU205" s="118"/>
      <c r="AV205" s="118"/>
      <c r="AW205" s="118"/>
      <c r="AX205" s="118"/>
      <c r="AY205" s="118"/>
      <c r="AZ205" s="118"/>
      <c r="BA205" s="118"/>
      <c r="BB205" s="118"/>
      <c r="BC205" s="118"/>
      <c r="BD205" s="118"/>
      <c r="BE205" s="118"/>
      <c r="BF205" s="118"/>
      <c r="BG205" s="118"/>
      <c r="BH205" s="118"/>
      <c r="BI205" s="118"/>
      <c r="BJ205" s="118"/>
      <c r="BK205" s="118"/>
      <c r="BL205" s="118"/>
      <c r="BM205" s="118"/>
      <c r="BN205" s="118"/>
      <c r="BO205" s="118"/>
      <c r="BP205" s="118"/>
      <c r="BQ205" s="118"/>
      <c r="BR205" s="118"/>
      <c r="BS205" s="118"/>
      <c r="BT205" s="118"/>
    </row>
    <row r="206" spans="1:72">
      <c r="A206" s="118"/>
      <c r="B206" s="118"/>
      <c r="C206" s="118"/>
      <c r="D206" s="118"/>
      <c r="E206" s="118"/>
      <c r="F206" s="118"/>
      <c r="G206" s="118"/>
      <c r="H206" s="118"/>
      <c r="I206" s="118"/>
      <c r="J206" s="118"/>
      <c r="K206" s="118"/>
      <c r="L206" s="118"/>
      <c r="M206" s="118"/>
      <c r="N206" s="118"/>
      <c r="O206" s="118"/>
      <c r="P206" s="35"/>
      <c r="Q206" s="35"/>
      <c r="R206" s="35"/>
      <c r="S206" s="35"/>
      <c r="T206" s="35"/>
      <c r="U206" s="35"/>
      <c r="V206" s="118"/>
      <c r="W206" s="118"/>
      <c r="X206" s="118"/>
      <c r="Y206" s="118"/>
      <c r="Z206" s="118"/>
      <c r="AA206" s="118"/>
      <c r="AB206" s="118"/>
      <c r="AC206" s="118"/>
      <c r="AD206" s="118"/>
      <c r="AE206" s="118"/>
      <c r="AF206" s="118"/>
      <c r="AG206" s="118"/>
      <c r="AH206" s="118"/>
      <c r="AI206" s="118"/>
      <c r="AJ206" s="118"/>
      <c r="AK206" s="118"/>
      <c r="AL206" s="118"/>
      <c r="AM206" s="118"/>
      <c r="AN206" s="118"/>
      <c r="AO206" s="118"/>
      <c r="AP206" s="118"/>
      <c r="AQ206" s="118"/>
      <c r="AR206" s="118"/>
      <c r="AS206" s="118"/>
      <c r="AT206" s="118"/>
      <c r="AU206" s="118"/>
      <c r="AV206" s="118"/>
      <c r="AW206" s="118"/>
      <c r="AX206" s="118"/>
      <c r="AY206" s="118"/>
      <c r="AZ206" s="118"/>
      <c r="BA206" s="118"/>
      <c r="BB206" s="118"/>
      <c r="BC206" s="118"/>
      <c r="BD206" s="118"/>
      <c r="BE206" s="118"/>
      <c r="BF206" s="118"/>
      <c r="BG206" s="118"/>
      <c r="BH206" s="118"/>
      <c r="BI206" s="118"/>
      <c r="BJ206" s="118"/>
      <c r="BK206" s="118"/>
      <c r="BL206" s="118"/>
      <c r="BM206" s="118"/>
      <c r="BN206" s="118"/>
      <c r="BO206" s="118"/>
      <c r="BP206" s="118"/>
      <c r="BQ206" s="118"/>
      <c r="BR206" s="118"/>
      <c r="BS206" s="118"/>
      <c r="BT206" s="118"/>
    </row>
    <row r="207" spans="1:72">
      <c r="A207" s="118"/>
      <c r="B207" s="118"/>
      <c r="C207" s="118"/>
      <c r="D207" s="118"/>
      <c r="E207" s="118"/>
      <c r="F207" s="118"/>
      <c r="G207" s="118"/>
      <c r="H207" s="118"/>
      <c r="I207" s="118"/>
      <c r="J207" s="118"/>
      <c r="K207" s="118"/>
      <c r="L207" s="118"/>
      <c r="M207" s="118"/>
      <c r="N207" s="118"/>
      <c r="O207" s="118"/>
      <c r="P207" s="35"/>
      <c r="Q207" s="35"/>
      <c r="R207" s="35"/>
      <c r="S207" s="35"/>
      <c r="T207" s="35"/>
      <c r="U207" s="35"/>
      <c r="V207" s="118"/>
      <c r="W207" s="118"/>
      <c r="X207" s="118"/>
      <c r="Y207" s="118"/>
      <c r="Z207" s="118"/>
      <c r="AA207" s="118"/>
      <c r="AB207" s="118"/>
      <c r="AC207" s="118"/>
      <c r="AD207" s="118"/>
      <c r="AE207" s="118"/>
      <c r="AF207" s="118"/>
      <c r="AG207" s="118"/>
      <c r="AH207" s="118"/>
      <c r="AI207" s="118"/>
      <c r="AJ207" s="118"/>
      <c r="AK207" s="118"/>
      <c r="AL207" s="118"/>
      <c r="AM207" s="118"/>
      <c r="AN207" s="118"/>
      <c r="AO207" s="118"/>
      <c r="AP207" s="118"/>
      <c r="AQ207" s="118"/>
      <c r="AR207" s="118"/>
      <c r="AS207" s="118"/>
      <c r="AT207" s="118"/>
      <c r="AU207" s="118"/>
      <c r="AV207" s="118"/>
      <c r="AW207" s="118"/>
      <c r="AX207" s="118"/>
      <c r="AY207" s="118"/>
      <c r="AZ207" s="118"/>
      <c r="BA207" s="118"/>
      <c r="BB207" s="118"/>
      <c r="BC207" s="118"/>
      <c r="BD207" s="118"/>
      <c r="BE207" s="118"/>
      <c r="BF207" s="118"/>
      <c r="BG207" s="118"/>
      <c r="BH207" s="118"/>
      <c r="BI207" s="118"/>
      <c r="BJ207" s="118"/>
      <c r="BK207" s="118"/>
      <c r="BL207" s="118"/>
      <c r="BM207" s="118"/>
      <c r="BN207" s="118"/>
      <c r="BO207" s="118"/>
      <c r="BP207" s="118"/>
      <c r="BQ207" s="118"/>
      <c r="BR207" s="118"/>
      <c r="BS207" s="118"/>
      <c r="BT207" s="118"/>
    </row>
    <row r="208" spans="1:72">
      <c r="A208" s="118"/>
      <c r="B208" s="118"/>
      <c r="C208" s="118"/>
      <c r="D208" s="118"/>
      <c r="E208" s="118"/>
      <c r="F208" s="118"/>
      <c r="G208" s="118"/>
      <c r="H208" s="118"/>
      <c r="I208" s="118"/>
      <c r="J208" s="118"/>
      <c r="K208" s="118"/>
      <c r="L208" s="118"/>
      <c r="M208" s="118"/>
      <c r="N208" s="118"/>
      <c r="O208" s="118"/>
      <c r="P208" s="35"/>
      <c r="Q208" s="35"/>
      <c r="R208" s="35"/>
      <c r="S208" s="35"/>
      <c r="T208" s="35"/>
      <c r="U208" s="35"/>
      <c r="V208" s="118"/>
      <c r="W208" s="118"/>
      <c r="X208" s="118"/>
      <c r="Y208" s="118"/>
      <c r="Z208" s="118"/>
      <c r="AA208" s="118"/>
      <c r="AB208" s="118"/>
      <c r="AC208" s="118"/>
      <c r="AD208" s="118"/>
      <c r="AE208" s="118"/>
      <c r="AF208" s="118"/>
      <c r="AG208" s="118"/>
      <c r="AH208" s="118"/>
      <c r="AI208" s="118"/>
      <c r="AJ208" s="118"/>
      <c r="AK208" s="118"/>
      <c r="AL208" s="118"/>
      <c r="AM208" s="118"/>
      <c r="AN208" s="118"/>
      <c r="AO208" s="118"/>
      <c r="AP208" s="118"/>
      <c r="AQ208" s="118"/>
      <c r="AR208" s="118"/>
      <c r="AS208" s="118"/>
      <c r="AT208" s="118"/>
      <c r="AU208" s="118"/>
      <c r="AV208" s="118"/>
      <c r="AW208" s="118"/>
      <c r="AX208" s="118"/>
      <c r="AY208" s="118"/>
      <c r="AZ208" s="118"/>
      <c r="BA208" s="118"/>
      <c r="BB208" s="118"/>
      <c r="BC208" s="118"/>
      <c r="BD208" s="118"/>
      <c r="BE208" s="118"/>
      <c r="BF208" s="118"/>
      <c r="BG208" s="118"/>
      <c r="BH208" s="118"/>
      <c r="BI208" s="118"/>
      <c r="BJ208" s="118"/>
      <c r="BK208" s="118"/>
      <c r="BL208" s="118"/>
      <c r="BM208" s="118"/>
      <c r="BN208" s="118"/>
      <c r="BO208" s="118"/>
      <c r="BP208" s="118"/>
      <c r="BQ208" s="118"/>
      <c r="BR208" s="118"/>
      <c r="BS208" s="118"/>
      <c r="BT208" s="118"/>
    </row>
    <row r="209" spans="1:72">
      <c r="A209" s="118"/>
      <c r="B209" s="118"/>
      <c r="C209" s="118"/>
      <c r="D209" s="118"/>
      <c r="E209" s="118"/>
      <c r="F209" s="118"/>
      <c r="G209" s="118"/>
      <c r="H209" s="118"/>
      <c r="I209" s="118"/>
      <c r="J209" s="118"/>
      <c r="K209" s="118"/>
      <c r="L209" s="118"/>
      <c r="M209" s="118"/>
      <c r="N209" s="118"/>
      <c r="O209" s="118"/>
      <c r="P209" s="35"/>
      <c r="Q209" s="35"/>
      <c r="R209" s="35"/>
      <c r="S209" s="35"/>
      <c r="T209" s="35"/>
      <c r="U209" s="35"/>
      <c r="V209" s="118"/>
      <c r="W209" s="118"/>
      <c r="X209" s="118"/>
      <c r="Y209" s="118"/>
      <c r="Z209" s="118"/>
      <c r="AA209" s="118"/>
      <c r="AB209" s="118"/>
      <c r="AC209" s="118"/>
      <c r="AD209" s="118"/>
      <c r="AE209" s="118"/>
      <c r="AF209" s="118"/>
      <c r="AG209" s="118"/>
      <c r="AH209" s="118"/>
      <c r="AI209" s="118"/>
      <c r="AJ209" s="118"/>
      <c r="AK209" s="118"/>
      <c r="AL209" s="118"/>
      <c r="AM209" s="118"/>
      <c r="AN209" s="118"/>
      <c r="AO209" s="118"/>
      <c r="AP209" s="118"/>
      <c r="AQ209" s="118"/>
      <c r="AR209" s="118"/>
      <c r="AS209" s="118"/>
      <c r="AT209" s="118"/>
      <c r="AU209" s="118"/>
      <c r="AV209" s="118"/>
      <c r="AW209" s="118"/>
      <c r="AX209" s="118"/>
      <c r="AY209" s="118"/>
      <c r="AZ209" s="118"/>
      <c r="BA209" s="118"/>
      <c r="BB209" s="118"/>
      <c r="BC209" s="118"/>
      <c r="BD209" s="118"/>
      <c r="BE209" s="118"/>
      <c r="BF209" s="118"/>
      <c r="BG209" s="118"/>
      <c r="BH209" s="118"/>
      <c r="BI209" s="118"/>
      <c r="BJ209" s="118"/>
      <c r="BK209" s="118"/>
      <c r="BL209" s="118"/>
      <c r="BM209" s="118"/>
      <c r="BN209" s="118"/>
      <c r="BO209" s="118"/>
      <c r="BP209" s="118"/>
      <c r="BQ209" s="118"/>
      <c r="BR209" s="118"/>
      <c r="BS209" s="118"/>
      <c r="BT209" s="118"/>
    </row>
    <row r="210" spans="1:72">
      <c r="A210" s="118"/>
      <c r="B210" s="118"/>
      <c r="C210" s="118"/>
      <c r="D210" s="118"/>
      <c r="E210" s="118"/>
      <c r="F210" s="118"/>
      <c r="G210" s="118"/>
      <c r="H210" s="118"/>
      <c r="I210" s="118"/>
      <c r="J210" s="118"/>
      <c r="K210" s="118"/>
      <c r="L210" s="118"/>
      <c r="M210" s="118"/>
      <c r="N210" s="118"/>
      <c r="O210" s="118"/>
      <c r="P210" s="35"/>
      <c r="Q210" s="35"/>
      <c r="R210" s="35"/>
      <c r="S210" s="35"/>
      <c r="T210" s="35"/>
      <c r="U210" s="35"/>
      <c r="V210" s="118"/>
      <c r="W210" s="118"/>
      <c r="X210" s="118"/>
      <c r="Y210" s="118"/>
      <c r="Z210" s="118"/>
      <c r="AA210" s="118"/>
      <c r="AB210" s="118"/>
      <c r="AC210" s="118"/>
      <c r="AD210" s="118"/>
      <c r="AE210" s="118"/>
      <c r="AF210" s="118"/>
      <c r="AG210" s="118"/>
      <c r="AH210" s="118"/>
      <c r="AI210" s="118"/>
      <c r="AJ210" s="118"/>
      <c r="AK210" s="118"/>
      <c r="AL210" s="118"/>
      <c r="AM210" s="118"/>
      <c r="AN210" s="118"/>
      <c r="AO210" s="118"/>
      <c r="AP210" s="118"/>
      <c r="AQ210" s="118"/>
      <c r="AR210" s="118"/>
      <c r="AS210" s="118"/>
      <c r="AT210" s="118"/>
      <c r="AU210" s="118"/>
      <c r="AV210" s="118"/>
      <c r="AW210" s="118"/>
      <c r="AX210" s="118"/>
      <c r="AY210" s="118"/>
      <c r="AZ210" s="118"/>
      <c r="BA210" s="118"/>
      <c r="BB210" s="118"/>
      <c r="BC210" s="118"/>
      <c r="BD210" s="118"/>
      <c r="BE210" s="118"/>
      <c r="BF210" s="118"/>
      <c r="BG210" s="118"/>
      <c r="BH210" s="118"/>
      <c r="BI210" s="118"/>
      <c r="BJ210" s="118"/>
      <c r="BK210" s="118"/>
      <c r="BL210" s="118"/>
      <c r="BM210" s="118"/>
      <c r="BN210" s="118"/>
      <c r="BO210" s="118"/>
      <c r="BP210" s="118"/>
      <c r="BQ210" s="118"/>
      <c r="BR210" s="118"/>
      <c r="BS210" s="118"/>
      <c r="BT210" s="118"/>
    </row>
    <row r="211" spans="1:72">
      <c r="A211" s="118"/>
      <c r="B211" s="118"/>
      <c r="C211" s="118"/>
      <c r="D211" s="118"/>
      <c r="E211" s="118"/>
      <c r="F211" s="118"/>
      <c r="G211" s="118"/>
      <c r="H211" s="118"/>
      <c r="I211" s="118"/>
      <c r="J211" s="118"/>
      <c r="K211" s="118"/>
      <c r="L211" s="118"/>
      <c r="M211" s="118"/>
      <c r="N211" s="118"/>
      <c r="O211" s="118"/>
      <c r="P211" s="35"/>
      <c r="Q211" s="35"/>
      <c r="R211" s="35"/>
      <c r="S211" s="35"/>
      <c r="T211" s="35"/>
      <c r="U211" s="35"/>
      <c r="V211" s="118"/>
      <c r="W211" s="118"/>
      <c r="X211" s="118"/>
      <c r="Y211" s="118"/>
      <c r="Z211" s="118"/>
      <c r="AA211" s="118"/>
      <c r="AB211" s="118"/>
      <c r="AC211" s="118"/>
      <c r="AD211" s="118"/>
      <c r="AE211" s="118"/>
      <c r="AF211" s="118"/>
      <c r="AG211" s="118"/>
      <c r="AH211" s="118"/>
      <c r="AI211" s="118"/>
      <c r="AJ211" s="118"/>
      <c r="AK211" s="118"/>
      <c r="AL211" s="118"/>
      <c r="AM211" s="118"/>
      <c r="AN211" s="118"/>
      <c r="AO211" s="118"/>
      <c r="AP211" s="118"/>
      <c r="AQ211" s="118"/>
      <c r="AR211" s="118"/>
      <c r="AS211" s="118"/>
      <c r="AT211" s="118"/>
      <c r="AU211" s="118"/>
      <c r="AV211" s="118"/>
      <c r="AW211" s="118"/>
      <c r="AX211" s="118"/>
      <c r="AY211" s="118"/>
      <c r="AZ211" s="118"/>
      <c r="BA211" s="118"/>
      <c r="BB211" s="118"/>
      <c r="BC211" s="118"/>
      <c r="BD211" s="118"/>
      <c r="BE211" s="118"/>
      <c r="BF211" s="118"/>
      <c r="BG211" s="118"/>
      <c r="BH211" s="118"/>
      <c r="BI211" s="118"/>
      <c r="BJ211" s="118"/>
      <c r="BK211" s="118"/>
      <c r="BL211" s="118"/>
      <c r="BM211" s="118"/>
      <c r="BN211" s="118"/>
      <c r="BO211" s="118"/>
      <c r="BP211" s="118"/>
      <c r="BQ211" s="118"/>
      <c r="BR211" s="118"/>
      <c r="BS211" s="118"/>
      <c r="BT211" s="118"/>
    </row>
    <row r="212" spans="1:72">
      <c r="A212" s="118"/>
      <c r="B212" s="118"/>
      <c r="C212" s="118"/>
      <c r="D212" s="118"/>
      <c r="E212" s="118"/>
      <c r="F212" s="118"/>
      <c r="G212" s="118"/>
      <c r="H212" s="118"/>
      <c r="I212" s="118"/>
      <c r="J212" s="118"/>
      <c r="K212" s="118"/>
      <c r="L212" s="118"/>
      <c r="M212" s="118"/>
      <c r="N212" s="118"/>
      <c r="O212" s="118"/>
      <c r="P212" s="35"/>
      <c r="Q212" s="35"/>
      <c r="R212" s="35"/>
      <c r="S212" s="35"/>
      <c r="T212" s="35"/>
      <c r="U212" s="35"/>
      <c r="V212" s="118"/>
      <c r="W212" s="118"/>
      <c r="X212" s="118"/>
      <c r="Y212" s="118"/>
      <c r="Z212" s="118"/>
      <c r="AA212" s="118"/>
      <c r="AB212" s="118"/>
      <c r="AC212" s="118"/>
      <c r="AD212" s="118"/>
      <c r="AE212" s="118"/>
      <c r="AF212" s="118"/>
      <c r="AG212" s="118"/>
      <c r="AH212" s="118"/>
      <c r="AI212" s="118"/>
      <c r="AJ212" s="118"/>
      <c r="AK212" s="118"/>
      <c r="AL212" s="118"/>
      <c r="AM212" s="118"/>
      <c r="AN212" s="118"/>
      <c r="AO212" s="118"/>
      <c r="AP212" s="118"/>
      <c r="AQ212" s="118"/>
      <c r="AR212" s="118"/>
      <c r="AS212" s="118"/>
      <c r="AT212" s="118"/>
      <c r="AU212" s="118"/>
      <c r="AV212" s="118"/>
      <c r="AW212" s="118"/>
      <c r="AX212" s="118"/>
      <c r="AY212" s="118"/>
      <c r="AZ212" s="118"/>
      <c r="BA212" s="118"/>
      <c r="BB212" s="118"/>
      <c r="BC212" s="118"/>
      <c r="BD212" s="118"/>
      <c r="BE212" s="118"/>
      <c r="BF212" s="118"/>
      <c r="BG212" s="118"/>
      <c r="BH212" s="118"/>
      <c r="BI212" s="118"/>
      <c r="BJ212" s="118"/>
      <c r="BK212" s="118"/>
      <c r="BL212" s="118"/>
      <c r="BM212" s="118"/>
      <c r="BN212" s="118"/>
      <c r="BO212" s="118"/>
      <c r="BP212" s="118"/>
      <c r="BQ212" s="118"/>
      <c r="BR212" s="118"/>
      <c r="BS212" s="118"/>
      <c r="BT212" s="118"/>
    </row>
    <row r="213" spans="1:72">
      <c r="A213" s="118"/>
      <c r="B213" s="118"/>
      <c r="C213" s="118"/>
      <c r="D213" s="118"/>
      <c r="E213" s="118"/>
      <c r="F213" s="118"/>
      <c r="G213" s="118"/>
      <c r="H213" s="118"/>
      <c r="I213" s="118"/>
      <c r="J213" s="118"/>
      <c r="K213" s="118"/>
      <c r="L213" s="118"/>
      <c r="M213" s="118"/>
      <c r="N213" s="118"/>
      <c r="O213" s="118"/>
      <c r="P213" s="35"/>
      <c r="Q213" s="35"/>
      <c r="R213" s="35"/>
      <c r="S213" s="35"/>
      <c r="T213" s="35"/>
      <c r="U213" s="35"/>
      <c r="V213" s="118"/>
      <c r="W213" s="118"/>
      <c r="X213" s="118"/>
      <c r="Y213" s="118"/>
      <c r="Z213" s="118"/>
      <c r="AA213" s="118"/>
      <c r="AB213" s="118"/>
      <c r="AC213" s="118"/>
      <c r="AD213" s="118"/>
      <c r="AE213" s="118"/>
      <c r="AF213" s="118"/>
      <c r="AG213" s="118"/>
      <c r="AH213" s="118"/>
      <c r="AI213" s="118"/>
      <c r="AJ213" s="118"/>
      <c r="AK213" s="118"/>
      <c r="AL213" s="118"/>
      <c r="AM213" s="118"/>
      <c r="AN213" s="118"/>
      <c r="AO213" s="118"/>
      <c r="AP213" s="118"/>
      <c r="AQ213" s="118"/>
      <c r="AR213" s="118"/>
      <c r="AS213" s="118"/>
      <c r="AT213" s="118"/>
      <c r="AU213" s="118"/>
      <c r="AV213" s="118"/>
      <c r="AW213" s="118"/>
      <c r="AX213" s="118"/>
      <c r="AY213" s="118"/>
      <c r="AZ213" s="118"/>
      <c r="BA213" s="118"/>
      <c r="BB213" s="118"/>
      <c r="BC213" s="118"/>
      <c r="BD213" s="118"/>
      <c r="BE213" s="118"/>
      <c r="BF213" s="118"/>
      <c r="BG213" s="118"/>
      <c r="BH213" s="118"/>
      <c r="BI213" s="118"/>
      <c r="BJ213" s="118"/>
      <c r="BK213" s="118"/>
      <c r="BL213" s="118"/>
      <c r="BM213" s="118"/>
      <c r="BN213" s="118"/>
      <c r="BO213" s="118"/>
      <c r="BP213" s="118"/>
      <c r="BQ213" s="118"/>
      <c r="BR213" s="118"/>
      <c r="BS213" s="118"/>
      <c r="BT213" s="118"/>
    </row>
    <row r="214" spans="1:72">
      <c r="A214" s="118"/>
      <c r="B214" s="118"/>
      <c r="C214" s="118"/>
      <c r="D214" s="118"/>
      <c r="E214" s="118"/>
      <c r="F214" s="118"/>
      <c r="G214" s="118"/>
      <c r="H214" s="118"/>
      <c r="I214" s="118"/>
      <c r="J214" s="118"/>
      <c r="K214" s="118"/>
      <c r="L214" s="118"/>
      <c r="M214" s="118"/>
      <c r="N214" s="118"/>
      <c r="O214" s="118"/>
      <c r="P214" s="35"/>
      <c r="Q214" s="35"/>
      <c r="R214" s="35"/>
      <c r="S214" s="35"/>
      <c r="T214" s="35"/>
      <c r="U214" s="35"/>
      <c r="V214" s="118"/>
      <c r="W214" s="118"/>
      <c r="X214" s="118"/>
      <c r="Y214" s="118"/>
      <c r="Z214" s="118"/>
      <c r="AA214" s="118"/>
      <c r="AB214" s="118"/>
      <c r="AC214" s="118"/>
      <c r="AD214" s="118"/>
      <c r="AE214" s="118"/>
      <c r="AF214" s="118"/>
      <c r="AG214" s="118"/>
      <c r="AH214" s="118"/>
      <c r="AI214" s="118"/>
      <c r="AJ214" s="118"/>
      <c r="AK214" s="118"/>
      <c r="AL214" s="118"/>
      <c r="AM214" s="118"/>
      <c r="AN214" s="118"/>
      <c r="AO214" s="118"/>
      <c r="AP214" s="118"/>
      <c r="AQ214" s="118"/>
      <c r="AR214" s="118"/>
      <c r="AS214" s="118"/>
      <c r="AT214" s="118"/>
      <c r="AU214" s="118"/>
      <c r="AV214" s="118"/>
      <c r="AW214" s="118"/>
      <c r="AX214" s="118"/>
      <c r="AY214" s="118"/>
      <c r="AZ214" s="118"/>
      <c r="BA214" s="118"/>
      <c r="BB214" s="118"/>
      <c r="BC214" s="118"/>
      <c r="BD214" s="118"/>
      <c r="BE214" s="118"/>
      <c r="BF214" s="118"/>
      <c r="BG214" s="118"/>
      <c r="BH214" s="118"/>
      <c r="BI214" s="118"/>
      <c r="BJ214" s="118"/>
      <c r="BK214" s="118"/>
      <c r="BL214" s="118"/>
      <c r="BM214" s="118"/>
      <c r="BN214" s="118"/>
      <c r="BO214" s="118"/>
      <c r="BP214" s="118"/>
      <c r="BQ214" s="118"/>
      <c r="BR214" s="118"/>
      <c r="BS214" s="118"/>
      <c r="BT214" s="118"/>
    </row>
    <row r="215" spans="1:72">
      <c r="A215" s="118"/>
      <c r="B215" s="118"/>
      <c r="C215" s="118"/>
      <c r="D215" s="118"/>
      <c r="E215" s="118"/>
      <c r="F215" s="118"/>
      <c r="G215" s="118"/>
      <c r="H215" s="118"/>
      <c r="I215" s="118"/>
      <c r="J215" s="118"/>
      <c r="K215" s="118"/>
      <c r="L215" s="118"/>
      <c r="M215" s="118"/>
      <c r="N215" s="118"/>
      <c r="O215" s="118"/>
      <c r="P215" s="35"/>
      <c r="Q215" s="35"/>
      <c r="R215" s="35"/>
      <c r="S215" s="35"/>
      <c r="T215" s="35"/>
      <c r="U215" s="35"/>
      <c r="V215" s="118"/>
      <c r="W215" s="118"/>
      <c r="X215" s="118"/>
      <c r="Y215" s="118"/>
      <c r="Z215" s="118"/>
      <c r="AA215" s="118"/>
      <c r="AB215" s="118"/>
      <c r="AC215" s="118"/>
      <c r="AD215" s="118"/>
      <c r="AE215" s="118"/>
      <c r="AF215" s="118"/>
      <c r="AG215" s="118"/>
      <c r="AH215" s="118"/>
      <c r="AI215" s="118"/>
      <c r="AJ215" s="118"/>
      <c r="AK215" s="118"/>
      <c r="AL215" s="118"/>
      <c r="AM215" s="118"/>
      <c r="AN215" s="118"/>
      <c r="AO215" s="118"/>
      <c r="AP215" s="118"/>
      <c r="AQ215" s="118"/>
      <c r="AR215" s="118"/>
      <c r="AS215" s="118"/>
      <c r="AT215" s="118"/>
      <c r="AU215" s="118"/>
      <c r="AV215" s="118"/>
      <c r="AW215" s="118"/>
      <c r="AX215" s="118"/>
      <c r="AY215" s="118"/>
      <c r="AZ215" s="118"/>
      <c r="BA215" s="118"/>
      <c r="BB215" s="118"/>
      <c r="BC215" s="118"/>
      <c r="BD215" s="118"/>
      <c r="BE215" s="118"/>
      <c r="BF215" s="118"/>
      <c r="BG215" s="118"/>
      <c r="BH215" s="118"/>
      <c r="BI215" s="118"/>
      <c r="BJ215" s="118"/>
      <c r="BK215" s="118"/>
      <c r="BL215" s="118"/>
      <c r="BM215" s="118"/>
      <c r="BN215" s="118"/>
      <c r="BO215" s="118"/>
      <c r="BP215" s="118"/>
      <c r="BQ215" s="118"/>
      <c r="BR215" s="118"/>
      <c r="BS215" s="118"/>
      <c r="BT215" s="118"/>
    </row>
    <row r="216" spans="1:72">
      <c r="A216" s="118"/>
      <c r="B216" s="118"/>
      <c r="C216" s="118"/>
      <c r="D216" s="118"/>
      <c r="E216" s="118"/>
      <c r="F216" s="118"/>
      <c r="G216" s="118"/>
      <c r="H216" s="118"/>
      <c r="I216" s="118"/>
      <c r="J216" s="118"/>
      <c r="K216" s="118"/>
      <c r="L216" s="118"/>
      <c r="M216" s="118"/>
      <c r="N216" s="118"/>
      <c r="O216" s="118"/>
      <c r="P216" s="35"/>
      <c r="Q216" s="35"/>
      <c r="R216" s="35"/>
      <c r="S216" s="35"/>
      <c r="T216" s="35"/>
      <c r="U216" s="35"/>
      <c r="V216" s="118"/>
      <c r="W216" s="118"/>
      <c r="X216" s="118"/>
      <c r="Y216" s="118"/>
      <c r="Z216" s="118"/>
      <c r="AA216" s="118"/>
      <c r="AB216" s="118"/>
      <c r="AC216" s="118"/>
      <c r="AD216" s="118"/>
      <c r="AE216" s="118"/>
      <c r="AF216" s="118"/>
      <c r="AG216" s="118"/>
      <c r="AH216" s="118"/>
      <c r="AI216" s="118"/>
      <c r="AJ216" s="118"/>
      <c r="AK216" s="118"/>
      <c r="AL216" s="118"/>
      <c r="AM216" s="118"/>
      <c r="AN216" s="118"/>
      <c r="AO216" s="118"/>
      <c r="AP216" s="118"/>
      <c r="AQ216" s="118"/>
      <c r="AR216" s="118"/>
      <c r="AS216" s="118"/>
      <c r="AT216" s="118"/>
      <c r="AU216" s="118"/>
      <c r="AV216" s="118"/>
      <c r="AW216" s="118"/>
      <c r="AX216" s="118"/>
      <c r="AY216" s="118"/>
      <c r="AZ216" s="118"/>
      <c r="BA216" s="118"/>
      <c r="BB216" s="118"/>
      <c r="BC216" s="118"/>
      <c r="BD216" s="118"/>
      <c r="BE216" s="118"/>
      <c r="BF216" s="118"/>
      <c r="BG216" s="118"/>
      <c r="BH216" s="118"/>
      <c r="BI216" s="118"/>
      <c r="BJ216" s="118"/>
      <c r="BK216" s="118"/>
      <c r="BL216" s="118"/>
      <c r="BM216" s="118"/>
      <c r="BN216" s="118"/>
      <c r="BO216" s="118"/>
      <c r="BP216" s="118"/>
      <c r="BQ216" s="118"/>
      <c r="BR216" s="118"/>
      <c r="BS216" s="118"/>
      <c r="BT216" s="118"/>
    </row>
    <row r="217" spans="1:72">
      <c r="A217" s="118"/>
      <c r="B217" s="118"/>
      <c r="C217" s="118"/>
      <c r="D217" s="118"/>
      <c r="E217" s="118"/>
      <c r="F217" s="118"/>
      <c r="G217" s="118"/>
      <c r="H217" s="118"/>
      <c r="I217" s="118"/>
      <c r="J217" s="118"/>
      <c r="K217" s="118"/>
      <c r="L217" s="118"/>
      <c r="M217" s="118"/>
      <c r="N217" s="118"/>
      <c r="O217" s="118"/>
      <c r="P217" s="35"/>
      <c r="Q217" s="35"/>
      <c r="R217" s="35"/>
      <c r="S217" s="35"/>
      <c r="T217" s="35"/>
      <c r="U217" s="35"/>
      <c r="V217" s="118"/>
      <c r="W217" s="118"/>
      <c r="X217" s="118"/>
      <c r="Y217" s="118"/>
      <c r="Z217" s="118"/>
      <c r="AA217" s="118"/>
      <c r="AB217" s="118"/>
      <c r="AC217" s="118"/>
      <c r="AD217" s="118"/>
      <c r="AE217" s="118"/>
      <c r="AF217" s="118"/>
      <c r="AG217" s="118"/>
      <c r="AH217" s="118"/>
      <c r="AI217" s="118"/>
      <c r="AJ217" s="118"/>
      <c r="AK217" s="118"/>
      <c r="AL217" s="118"/>
      <c r="AM217" s="118"/>
      <c r="AN217" s="118"/>
      <c r="AO217" s="118"/>
      <c r="AP217" s="118"/>
      <c r="AQ217" s="118"/>
      <c r="AR217" s="118"/>
      <c r="AS217" s="118"/>
      <c r="AT217" s="118"/>
      <c r="AU217" s="118"/>
      <c r="AV217" s="118"/>
      <c r="AW217" s="118"/>
      <c r="AX217" s="118"/>
      <c r="AY217" s="118"/>
      <c r="AZ217" s="118"/>
      <c r="BA217" s="118"/>
      <c r="BB217" s="118"/>
      <c r="BC217" s="118"/>
      <c r="BD217" s="118"/>
      <c r="BE217" s="118"/>
      <c r="BF217" s="118"/>
      <c r="BG217" s="118"/>
      <c r="BH217" s="118"/>
      <c r="BI217" s="118"/>
      <c r="BJ217" s="118"/>
      <c r="BK217" s="118"/>
      <c r="BL217" s="118"/>
      <c r="BM217" s="118"/>
      <c r="BN217" s="118"/>
      <c r="BO217" s="118"/>
      <c r="BP217" s="118"/>
      <c r="BQ217" s="118"/>
      <c r="BR217" s="118"/>
      <c r="BS217" s="118"/>
      <c r="BT217" s="118"/>
    </row>
    <row r="218" spans="1:72">
      <c r="A218" s="118"/>
      <c r="B218" s="118"/>
      <c r="C218" s="118"/>
      <c r="D218" s="118"/>
      <c r="E218" s="118"/>
      <c r="F218" s="118"/>
      <c r="G218" s="118"/>
      <c r="H218" s="118"/>
      <c r="I218" s="118"/>
      <c r="J218" s="118"/>
      <c r="K218" s="118"/>
      <c r="L218" s="118"/>
      <c r="M218" s="118"/>
      <c r="N218" s="118"/>
      <c r="O218" s="118"/>
      <c r="P218" s="35"/>
      <c r="Q218" s="35"/>
      <c r="R218" s="35"/>
      <c r="S218" s="35"/>
      <c r="T218" s="35"/>
      <c r="U218" s="35"/>
      <c r="V218" s="118"/>
      <c r="W218" s="118"/>
      <c r="X218" s="118"/>
      <c r="Y218" s="118"/>
      <c r="Z218" s="118"/>
      <c r="AA218" s="118"/>
      <c r="AB218" s="118"/>
      <c r="AC218" s="118"/>
      <c r="AD218" s="118"/>
      <c r="AE218" s="118"/>
      <c r="AF218" s="118"/>
      <c r="AG218" s="118"/>
      <c r="AH218" s="118"/>
      <c r="AI218" s="118"/>
      <c r="AJ218" s="118"/>
      <c r="AK218" s="118"/>
      <c r="AL218" s="118"/>
      <c r="AM218" s="118"/>
      <c r="AN218" s="118"/>
      <c r="AO218" s="118"/>
      <c r="AP218" s="118"/>
      <c r="AQ218" s="118"/>
      <c r="AR218" s="118"/>
      <c r="AS218" s="118"/>
      <c r="AT218" s="118"/>
      <c r="AU218" s="118"/>
      <c r="AV218" s="118"/>
      <c r="AW218" s="118"/>
      <c r="AX218" s="118"/>
      <c r="AY218" s="118"/>
      <c r="AZ218" s="118"/>
      <c r="BA218" s="118"/>
      <c r="BB218" s="118"/>
      <c r="BC218" s="118"/>
      <c r="BD218" s="118"/>
      <c r="BE218" s="118"/>
      <c r="BF218" s="118"/>
      <c r="BG218" s="118"/>
      <c r="BH218" s="118"/>
      <c r="BI218" s="118"/>
      <c r="BJ218" s="118"/>
      <c r="BK218" s="118"/>
      <c r="BL218" s="118"/>
      <c r="BM218" s="118"/>
      <c r="BN218" s="118"/>
      <c r="BO218" s="118"/>
      <c r="BP218" s="118"/>
      <c r="BQ218" s="118"/>
      <c r="BR218" s="118"/>
      <c r="BS218" s="118"/>
      <c r="BT218" s="118"/>
    </row>
    <row r="219" spans="1:72">
      <c r="A219" s="118"/>
      <c r="B219" s="118"/>
      <c r="C219" s="118"/>
      <c r="D219" s="118"/>
      <c r="E219" s="118"/>
      <c r="F219" s="118"/>
      <c r="G219" s="118"/>
      <c r="H219" s="118"/>
      <c r="I219" s="118"/>
      <c r="J219" s="118"/>
      <c r="K219" s="118"/>
      <c r="L219" s="118"/>
      <c r="M219" s="118"/>
      <c r="N219" s="118"/>
      <c r="O219" s="118"/>
      <c r="P219" s="35"/>
      <c r="Q219" s="35"/>
      <c r="R219" s="35"/>
      <c r="S219" s="35"/>
      <c r="T219" s="35"/>
      <c r="U219" s="35"/>
      <c r="V219" s="118"/>
      <c r="W219" s="118"/>
      <c r="X219" s="118"/>
      <c r="Y219" s="118"/>
      <c r="Z219" s="118"/>
      <c r="AA219" s="118"/>
      <c r="AB219" s="118"/>
      <c r="AC219" s="118"/>
      <c r="AD219" s="118"/>
      <c r="AE219" s="118"/>
      <c r="AF219" s="118"/>
      <c r="AG219" s="118"/>
      <c r="AH219" s="118"/>
      <c r="AI219" s="118"/>
      <c r="AJ219" s="118"/>
      <c r="AK219" s="118"/>
      <c r="AL219" s="118"/>
      <c r="AM219" s="118"/>
      <c r="AN219" s="118"/>
      <c r="AO219" s="118"/>
      <c r="AP219" s="118"/>
      <c r="AQ219" s="118"/>
      <c r="AR219" s="118"/>
      <c r="AS219" s="118"/>
      <c r="AT219" s="118"/>
      <c r="AU219" s="118"/>
      <c r="AV219" s="118"/>
      <c r="AW219" s="118"/>
      <c r="AX219" s="118"/>
      <c r="AY219" s="118"/>
      <c r="AZ219" s="118"/>
      <c r="BA219" s="118"/>
      <c r="BB219" s="118"/>
      <c r="BC219" s="118"/>
      <c r="BD219" s="118"/>
      <c r="BE219" s="118"/>
      <c r="BF219" s="118"/>
      <c r="BG219" s="118"/>
      <c r="BH219" s="118"/>
      <c r="BI219" s="118"/>
      <c r="BJ219" s="118"/>
      <c r="BK219" s="118"/>
      <c r="BL219" s="118"/>
      <c r="BM219" s="118"/>
      <c r="BN219" s="118"/>
      <c r="BO219" s="118"/>
      <c r="BP219" s="118"/>
      <c r="BQ219" s="118"/>
      <c r="BR219" s="118"/>
      <c r="BS219" s="118"/>
      <c r="BT219" s="118"/>
    </row>
    <row r="220" spans="1:72">
      <c r="A220" s="118"/>
      <c r="B220" s="118"/>
      <c r="C220" s="118"/>
      <c r="D220" s="118"/>
      <c r="E220" s="118"/>
      <c r="F220" s="118"/>
      <c r="G220" s="118"/>
      <c r="H220" s="118"/>
      <c r="I220" s="118"/>
      <c r="J220" s="118"/>
      <c r="K220" s="118"/>
      <c r="L220" s="118"/>
      <c r="M220" s="118"/>
      <c r="N220" s="118"/>
      <c r="O220" s="118"/>
      <c r="P220" s="35"/>
      <c r="Q220" s="35"/>
      <c r="R220" s="35"/>
      <c r="S220" s="35"/>
      <c r="T220" s="35"/>
      <c r="U220" s="35"/>
      <c r="V220" s="118"/>
      <c r="W220" s="118"/>
      <c r="X220" s="118"/>
      <c r="Y220" s="118"/>
      <c r="Z220" s="118"/>
      <c r="AA220" s="118"/>
      <c r="AB220" s="118"/>
      <c r="AC220" s="118"/>
      <c r="AD220" s="118"/>
      <c r="AE220" s="118"/>
      <c r="AF220" s="118"/>
      <c r="AG220" s="118"/>
      <c r="AH220" s="118"/>
      <c r="AI220" s="118"/>
      <c r="AJ220" s="118"/>
      <c r="AK220" s="118"/>
      <c r="AL220" s="118"/>
      <c r="AM220" s="118"/>
      <c r="AN220" s="118"/>
      <c r="AO220" s="118"/>
      <c r="AP220" s="118"/>
      <c r="AQ220" s="118"/>
      <c r="AR220" s="118"/>
      <c r="AS220" s="118"/>
      <c r="AT220" s="118"/>
      <c r="AU220" s="118"/>
      <c r="AV220" s="118"/>
      <c r="AW220" s="118"/>
      <c r="AX220" s="118"/>
      <c r="AY220" s="118"/>
      <c r="AZ220" s="118"/>
      <c r="BA220" s="118"/>
      <c r="BB220" s="118"/>
      <c r="BC220" s="118"/>
      <c r="BD220" s="118"/>
      <c r="BE220" s="118"/>
      <c r="BF220" s="118"/>
      <c r="BG220" s="118"/>
      <c r="BH220" s="118"/>
      <c r="BI220" s="118"/>
      <c r="BJ220" s="118"/>
      <c r="BK220" s="118"/>
      <c r="BL220" s="118"/>
      <c r="BM220" s="118"/>
      <c r="BN220" s="118"/>
      <c r="BO220" s="118"/>
      <c r="BP220" s="118"/>
      <c r="BQ220" s="118"/>
      <c r="BR220" s="118"/>
      <c r="BS220" s="118"/>
      <c r="BT220" s="118"/>
    </row>
    <row r="221" spans="1:72">
      <c r="A221" s="118"/>
      <c r="B221" s="118"/>
      <c r="C221" s="118"/>
      <c r="D221" s="118"/>
      <c r="E221" s="118"/>
      <c r="F221" s="118"/>
      <c r="G221" s="118"/>
      <c r="H221" s="118"/>
      <c r="I221" s="118"/>
      <c r="J221" s="118"/>
      <c r="K221" s="118"/>
      <c r="L221" s="118"/>
      <c r="M221" s="118"/>
      <c r="N221" s="118"/>
      <c r="O221" s="118"/>
      <c r="P221" s="35"/>
      <c r="Q221" s="35"/>
      <c r="R221" s="35"/>
      <c r="S221" s="35"/>
      <c r="T221" s="35"/>
      <c r="U221" s="35"/>
      <c r="V221" s="118"/>
      <c r="W221" s="118"/>
      <c r="X221" s="118"/>
      <c r="Y221" s="118"/>
      <c r="Z221" s="118"/>
      <c r="AA221" s="118"/>
      <c r="AB221" s="118"/>
      <c r="AC221" s="118"/>
      <c r="AD221" s="118"/>
      <c r="AE221" s="118"/>
      <c r="AF221" s="118"/>
      <c r="AG221" s="118"/>
      <c r="AH221" s="118"/>
      <c r="AI221" s="118"/>
      <c r="AJ221" s="118"/>
      <c r="AK221" s="118"/>
      <c r="AL221" s="118"/>
      <c r="AM221" s="118"/>
      <c r="AN221" s="118"/>
      <c r="AO221" s="118"/>
      <c r="AP221" s="118"/>
      <c r="AQ221" s="118"/>
      <c r="AR221" s="118"/>
      <c r="AS221" s="118"/>
      <c r="AT221" s="118"/>
      <c r="AU221" s="118"/>
      <c r="AV221" s="118"/>
      <c r="AW221" s="118"/>
      <c r="AX221" s="118"/>
      <c r="AY221" s="118"/>
      <c r="AZ221" s="118"/>
      <c r="BA221" s="118"/>
      <c r="BB221" s="118"/>
      <c r="BC221" s="118"/>
      <c r="BD221" s="118"/>
      <c r="BE221" s="118"/>
      <c r="BF221" s="118"/>
      <c r="BG221" s="118"/>
      <c r="BH221" s="118"/>
      <c r="BI221" s="118"/>
      <c r="BJ221" s="118"/>
      <c r="BK221" s="118"/>
      <c r="BL221" s="118"/>
      <c r="BM221" s="118"/>
      <c r="BN221" s="118"/>
      <c r="BO221" s="118"/>
      <c r="BP221" s="118"/>
      <c r="BQ221" s="118"/>
      <c r="BR221" s="118"/>
      <c r="BS221" s="118"/>
      <c r="BT221" s="118"/>
    </row>
    <row r="222" spans="1:72">
      <c r="A222" s="118"/>
      <c r="B222" s="118"/>
      <c r="C222" s="118"/>
      <c r="D222" s="118"/>
      <c r="E222" s="118"/>
      <c r="F222" s="118"/>
      <c r="G222" s="118"/>
      <c r="H222" s="118"/>
      <c r="I222" s="118"/>
      <c r="J222" s="118"/>
      <c r="K222" s="118"/>
      <c r="L222" s="118"/>
      <c r="M222" s="118"/>
      <c r="N222" s="118"/>
      <c r="O222" s="118"/>
      <c r="P222" s="35"/>
      <c r="Q222" s="35"/>
      <c r="R222" s="35"/>
      <c r="S222" s="35"/>
      <c r="T222" s="35"/>
      <c r="U222" s="35"/>
      <c r="V222" s="118"/>
      <c r="W222" s="118"/>
      <c r="X222" s="118"/>
      <c r="Y222" s="118"/>
      <c r="Z222" s="118"/>
      <c r="AA222" s="118"/>
      <c r="AB222" s="118"/>
      <c r="AC222" s="118"/>
      <c r="AD222" s="118"/>
      <c r="AE222" s="118"/>
      <c r="AF222" s="118"/>
      <c r="AG222" s="118"/>
      <c r="AH222" s="118"/>
      <c r="AI222" s="118"/>
      <c r="AJ222" s="118"/>
      <c r="AK222" s="118"/>
      <c r="AL222" s="118"/>
      <c r="AM222" s="118"/>
      <c r="AN222" s="118"/>
      <c r="AO222" s="118"/>
      <c r="AP222" s="118"/>
      <c r="AQ222" s="118"/>
      <c r="AR222" s="118"/>
      <c r="AS222" s="118"/>
      <c r="AT222" s="118"/>
      <c r="AU222" s="118"/>
      <c r="AV222" s="118"/>
      <c r="AW222" s="118"/>
      <c r="AX222" s="118"/>
      <c r="AY222" s="118"/>
      <c r="AZ222" s="118"/>
      <c r="BA222" s="118"/>
      <c r="BB222" s="118"/>
      <c r="BC222" s="118"/>
      <c r="BD222" s="118"/>
      <c r="BE222" s="118"/>
      <c r="BF222" s="118"/>
      <c r="BG222" s="118"/>
      <c r="BH222" s="118"/>
      <c r="BI222" s="118"/>
      <c r="BJ222" s="118"/>
      <c r="BK222" s="118"/>
      <c r="BL222" s="118"/>
      <c r="BM222" s="118"/>
      <c r="BN222" s="118"/>
      <c r="BO222" s="118"/>
      <c r="BP222" s="118"/>
      <c r="BQ222" s="118"/>
      <c r="BR222" s="118"/>
      <c r="BS222" s="118"/>
      <c r="BT222" s="118"/>
    </row>
    <row r="223" spans="1:72">
      <c r="A223" s="118"/>
      <c r="B223" s="118"/>
      <c r="C223" s="118"/>
      <c r="D223" s="118"/>
      <c r="E223" s="118"/>
      <c r="F223" s="118"/>
      <c r="G223" s="118"/>
      <c r="H223" s="118"/>
      <c r="I223" s="118"/>
      <c r="J223" s="118"/>
      <c r="K223" s="118"/>
      <c r="L223" s="118"/>
      <c r="M223" s="118"/>
      <c r="N223" s="118"/>
      <c r="O223" s="118"/>
      <c r="P223" s="35"/>
      <c r="Q223" s="35"/>
      <c r="R223" s="35"/>
      <c r="S223" s="35"/>
      <c r="T223" s="35"/>
      <c r="U223" s="35"/>
      <c r="V223" s="118"/>
      <c r="W223" s="118"/>
      <c r="X223" s="118"/>
      <c r="Y223" s="118"/>
      <c r="Z223" s="118"/>
      <c r="AA223" s="118"/>
      <c r="AB223" s="118"/>
      <c r="AC223" s="118"/>
      <c r="AD223" s="118"/>
      <c r="AE223" s="118"/>
      <c r="AF223" s="118"/>
      <c r="AG223" s="118"/>
      <c r="AH223" s="118"/>
      <c r="AI223" s="118"/>
      <c r="AJ223" s="118"/>
      <c r="AK223" s="118"/>
      <c r="AL223" s="118"/>
      <c r="AM223" s="118"/>
      <c r="AN223" s="118"/>
      <c r="AO223" s="118"/>
      <c r="AP223" s="118"/>
      <c r="AQ223" s="118"/>
      <c r="AR223" s="118"/>
      <c r="AS223" s="118"/>
      <c r="AT223" s="118"/>
      <c r="AU223" s="118"/>
      <c r="AV223" s="118"/>
      <c r="AW223" s="118"/>
      <c r="AX223" s="118"/>
      <c r="AY223" s="118"/>
      <c r="AZ223" s="118"/>
      <c r="BA223" s="118"/>
      <c r="BB223" s="118"/>
      <c r="BC223" s="118"/>
      <c r="BD223" s="118"/>
      <c r="BE223" s="118"/>
      <c r="BF223" s="118"/>
      <c r="BG223" s="118"/>
      <c r="BH223" s="118"/>
      <c r="BI223" s="118"/>
      <c r="BJ223" s="118"/>
      <c r="BK223" s="118"/>
      <c r="BL223" s="118"/>
      <c r="BM223" s="118"/>
      <c r="BN223" s="118"/>
      <c r="BO223" s="118"/>
      <c r="BP223" s="118"/>
      <c r="BQ223" s="118"/>
      <c r="BR223" s="118"/>
      <c r="BS223" s="118"/>
      <c r="BT223" s="118"/>
    </row>
    <row r="224" spans="1:72">
      <c r="A224" s="118"/>
      <c r="B224" s="118"/>
      <c r="C224" s="118"/>
      <c r="D224" s="118"/>
      <c r="E224" s="118"/>
      <c r="F224" s="118"/>
      <c r="G224" s="118"/>
      <c r="H224" s="118"/>
      <c r="I224" s="118"/>
      <c r="J224" s="118"/>
      <c r="K224" s="118"/>
      <c r="L224" s="118"/>
      <c r="M224" s="118"/>
      <c r="N224" s="118"/>
      <c r="O224" s="118"/>
      <c r="P224" s="35"/>
      <c r="Q224" s="35"/>
      <c r="R224" s="35"/>
      <c r="S224" s="35"/>
      <c r="T224" s="35"/>
      <c r="U224" s="35"/>
      <c r="V224" s="118"/>
      <c r="W224" s="118"/>
      <c r="X224" s="118"/>
      <c r="Y224" s="118"/>
      <c r="Z224" s="118"/>
      <c r="AA224" s="118"/>
      <c r="AB224" s="118"/>
      <c r="AC224" s="118"/>
      <c r="AD224" s="118"/>
      <c r="AE224" s="118"/>
      <c r="AF224" s="118"/>
      <c r="AG224" s="118"/>
      <c r="AH224" s="118"/>
      <c r="AI224" s="118"/>
      <c r="AJ224" s="118"/>
      <c r="AK224" s="118"/>
      <c r="AL224" s="118"/>
      <c r="AM224" s="118"/>
      <c r="AN224" s="118"/>
      <c r="AO224" s="118"/>
      <c r="AP224" s="118"/>
      <c r="AQ224" s="118"/>
      <c r="AR224" s="118"/>
      <c r="AS224" s="118"/>
      <c r="AT224" s="118"/>
      <c r="AU224" s="118"/>
      <c r="AV224" s="118"/>
      <c r="AW224" s="118"/>
      <c r="AX224" s="118"/>
      <c r="AY224" s="118"/>
      <c r="AZ224" s="118"/>
      <c r="BA224" s="118"/>
      <c r="BB224" s="118"/>
      <c r="BC224" s="118"/>
      <c r="BD224" s="118"/>
      <c r="BE224" s="118"/>
      <c r="BF224" s="118"/>
      <c r="BG224" s="118"/>
      <c r="BH224" s="118"/>
      <c r="BI224" s="118"/>
      <c r="BJ224" s="118"/>
      <c r="BK224" s="118"/>
      <c r="BL224" s="118"/>
      <c r="BM224" s="118"/>
      <c r="BN224" s="118"/>
      <c r="BO224" s="118"/>
      <c r="BP224" s="118"/>
      <c r="BQ224" s="118"/>
      <c r="BR224" s="118"/>
      <c r="BS224" s="118"/>
      <c r="BT224" s="118"/>
    </row>
    <row r="225" spans="1:72">
      <c r="A225" s="118"/>
      <c r="B225" s="118"/>
      <c r="C225" s="118"/>
      <c r="D225" s="118"/>
      <c r="E225" s="118"/>
      <c r="F225" s="118"/>
      <c r="G225" s="118"/>
      <c r="H225" s="118"/>
      <c r="I225" s="118"/>
      <c r="J225" s="118"/>
      <c r="K225" s="118"/>
      <c r="L225" s="118"/>
      <c r="M225" s="118"/>
      <c r="N225" s="118"/>
      <c r="O225" s="118"/>
      <c r="P225" s="35"/>
      <c r="Q225" s="35"/>
      <c r="R225" s="35"/>
      <c r="S225" s="35"/>
      <c r="T225" s="35"/>
      <c r="U225" s="35"/>
      <c r="V225" s="118"/>
      <c r="W225" s="118"/>
      <c r="X225" s="118"/>
      <c r="Y225" s="118"/>
      <c r="Z225" s="118"/>
      <c r="AA225" s="118"/>
      <c r="AB225" s="118"/>
      <c r="AC225" s="118"/>
      <c r="AD225" s="118"/>
      <c r="AE225" s="118"/>
      <c r="AF225" s="118"/>
      <c r="AG225" s="118"/>
      <c r="AH225" s="118"/>
      <c r="AI225" s="118"/>
      <c r="AJ225" s="118"/>
      <c r="AK225" s="118"/>
      <c r="AL225" s="118"/>
      <c r="AM225" s="118"/>
      <c r="AN225" s="118"/>
      <c r="AO225" s="118"/>
      <c r="AP225" s="118"/>
      <c r="AQ225" s="118"/>
      <c r="AR225" s="118"/>
      <c r="AS225" s="118"/>
      <c r="AT225" s="118"/>
      <c r="AU225" s="118"/>
      <c r="AV225" s="118"/>
      <c r="AW225" s="118"/>
      <c r="AX225" s="118"/>
      <c r="AY225" s="118"/>
      <c r="AZ225" s="118"/>
      <c r="BA225" s="118"/>
      <c r="BB225" s="118"/>
      <c r="BC225" s="118"/>
      <c r="BD225" s="118"/>
      <c r="BE225" s="118"/>
      <c r="BF225" s="118"/>
      <c r="BG225" s="118"/>
      <c r="BH225" s="118"/>
      <c r="BI225" s="118"/>
      <c r="BJ225" s="118"/>
      <c r="BK225" s="118"/>
      <c r="BL225" s="118"/>
      <c r="BM225" s="118"/>
      <c r="BN225" s="118"/>
      <c r="BO225" s="118"/>
      <c r="BP225" s="118"/>
      <c r="BQ225" s="118"/>
      <c r="BR225" s="118"/>
      <c r="BS225" s="118"/>
      <c r="BT225" s="118"/>
    </row>
    <row r="226" spans="1:72">
      <c r="A226" s="118"/>
      <c r="B226" s="118"/>
      <c r="C226" s="118"/>
      <c r="D226" s="118"/>
      <c r="E226" s="118"/>
      <c r="F226" s="118"/>
      <c r="G226" s="118"/>
      <c r="H226" s="118"/>
      <c r="I226" s="118"/>
      <c r="J226" s="118"/>
      <c r="K226" s="118"/>
      <c r="L226" s="118"/>
      <c r="M226" s="118"/>
      <c r="N226" s="118"/>
      <c r="O226" s="118"/>
      <c r="P226" s="35"/>
      <c r="Q226" s="35"/>
      <c r="R226" s="35"/>
      <c r="S226" s="35"/>
      <c r="T226" s="35"/>
      <c r="U226" s="35"/>
      <c r="V226" s="118"/>
      <c r="W226" s="118"/>
      <c r="X226" s="118"/>
      <c r="Y226" s="118"/>
      <c r="Z226" s="118"/>
      <c r="AA226" s="118"/>
      <c r="AB226" s="118"/>
      <c r="AC226" s="118"/>
      <c r="AD226" s="118"/>
      <c r="AE226" s="118"/>
      <c r="AF226" s="118"/>
      <c r="AG226" s="118"/>
      <c r="AH226" s="118"/>
      <c r="AI226" s="118"/>
      <c r="AJ226" s="118"/>
      <c r="AK226" s="118"/>
      <c r="AL226" s="118"/>
      <c r="AM226" s="118"/>
      <c r="AN226" s="118"/>
      <c r="AO226" s="118"/>
      <c r="AP226" s="118"/>
      <c r="AQ226" s="118"/>
      <c r="AR226" s="118"/>
      <c r="AS226" s="118"/>
      <c r="AT226" s="118"/>
      <c r="AU226" s="118"/>
      <c r="AV226" s="118"/>
      <c r="AW226" s="118"/>
      <c r="AX226" s="118"/>
      <c r="AY226" s="118"/>
      <c r="AZ226" s="118"/>
      <c r="BA226" s="118"/>
      <c r="BB226" s="118"/>
      <c r="BC226" s="118"/>
      <c r="BD226" s="118"/>
      <c r="BE226" s="118"/>
      <c r="BF226" s="118"/>
      <c r="BG226" s="118"/>
      <c r="BH226" s="118"/>
      <c r="BI226" s="118"/>
      <c r="BJ226" s="118"/>
      <c r="BK226" s="118"/>
      <c r="BL226" s="118"/>
      <c r="BM226" s="118"/>
      <c r="BN226" s="118"/>
      <c r="BO226" s="118"/>
      <c r="BP226" s="118"/>
      <c r="BQ226" s="118"/>
      <c r="BR226" s="118"/>
      <c r="BS226" s="118"/>
      <c r="BT226" s="118"/>
    </row>
    <row r="227" spans="1:72">
      <c r="A227" s="118"/>
      <c r="B227" s="118"/>
      <c r="C227" s="118"/>
      <c r="D227" s="118"/>
      <c r="E227" s="118"/>
      <c r="F227" s="118"/>
      <c r="G227" s="118"/>
      <c r="H227" s="118"/>
      <c r="I227" s="118"/>
      <c r="J227" s="118"/>
      <c r="K227" s="118"/>
      <c r="L227" s="118"/>
      <c r="M227" s="118"/>
      <c r="N227" s="118"/>
      <c r="O227" s="118"/>
      <c r="P227" s="35"/>
      <c r="Q227" s="35"/>
      <c r="R227" s="35"/>
      <c r="S227" s="35"/>
      <c r="T227" s="35"/>
      <c r="U227" s="35"/>
      <c r="V227" s="118"/>
      <c r="W227" s="118"/>
      <c r="X227" s="118"/>
      <c r="Y227" s="118"/>
      <c r="Z227" s="118"/>
      <c r="AA227" s="118"/>
      <c r="AB227" s="118"/>
      <c r="AC227" s="118"/>
      <c r="AD227" s="118"/>
      <c r="AE227" s="118"/>
      <c r="AF227" s="118"/>
      <c r="AG227" s="118"/>
      <c r="AH227" s="118"/>
      <c r="AI227" s="118"/>
      <c r="AJ227" s="118"/>
      <c r="AK227" s="118"/>
      <c r="AL227" s="118"/>
      <c r="AM227" s="118"/>
      <c r="AN227" s="118"/>
      <c r="AO227" s="118"/>
      <c r="AP227" s="118"/>
      <c r="AQ227" s="118"/>
      <c r="AR227" s="118"/>
      <c r="AS227" s="118"/>
      <c r="AT227" s="118"/>
      <c r="AU227" s="118"/>
      <c r="AV227" s="118"/>
      <c r="AW227" s="118"/>
      <c r="AX227" s="118"/>
      <c r="AY227" s="118"/>
      <c r="AZ227" s="118"/>
      <c r="BA227" s="118"/>
      <c r="BB227" s="118"/>
      <c r="BC227" s="118"/>
      <c r="BD227" s="118"/>
      <c r="BE227" s="118"/>
      <c r="BF227" s="118"/>
      <c r="BG227" s="118"/>
      <c r="BH227" s="118"/>
      <c r="BI227" s="118"/>
      <c r="BJ227" s="118"/>
      <c r="BK227" s="118"/>
      <c r="BL227" s="118"/>
      <c r="BM227" s="118"/>
      <c r="BN227" s="118"/>
      <c r="BO227" s="118"/>
      <c r="BP227" s="118"/>
      <c r="BQ227" s="118"/>
      <c r="BR227" s="118"/>
      <c r="BS227" s="118"/>
      <c r="BT227" s="118"/>
    </row>
    <row r="228" spans="1:72">
      <c r="A228" s="118"/>
      <c r="B228" s="118"/>
      <c r="C228" s="118"/>
      <c r="D228" s="118"/>
      <c r="E228" s="118"/>
      <c r="F228" s="118"/>
      <c r="G228" s="118"/>
      <c r="H228" s="118"/>
      <c r="I228" s="118"/>
      <c r="J228" s="118"/>
      <c r="K228" s="118"/>
      <c r="L228" s="118"/>
      <c r="M228" s="118"/>
      <c r="N228" s="118"/>
      <c r="O228" s="118"/>
      <c r="P228" s="35"/>
      <c r="Q228" s="35"/>
      <c r="R228" s="35"/>
      <c r="S228" s="35"/>
      <c r="T228" s="35"/>
      <c r="U228" s="35"/>
      <c r="V228" s="118"/>
      <c r="W228" s="118"/>
      <c r="X228" s="118"/>
      <c r="Y228" s="118"/>
      <c r="Z228" s="118"/>
      <c r="AA228" s="118"/>
      <c r="AB228" s="118"/>
      <c r="AC228" s="118"/>
      <c r="AD228" s="118"/>
      <c r="AE228" s="118"/>
      <c r="AF228" s="118"/>
      <c r="AG228" s="118"/>
      <c r="AH228" s="118"/>
      <c r="AI228" s="118"/>
      <c r="AJ228" s="118"/>
      <c r="AK228" s="118"/>
      <c r="AL228" s="118"/>
      <c r="AM228" s="118"/>
      <c r="AN228" s="118"/>
      <c r="AO228" s="118"/>
      <c r="AP228" s="118"/>
      <c r="AQ228" s="118"/>
      <c r="AR228" s="118"/>
      <c r="AS228" s="118"/>
      <c r="AT228" s="118"/>
      <c r="AU228" s="118"/>
      <c r="AV228" s="118"/>
      <c r="AW228" s="118"/>
      <c r="AX228" s="118"/>
      <c r="AY228" s="118"/>
      <c r="AZ228" s="118"/>
      <c r="BA228" s="118"/>
      <c r="BB228" s="118"/>
      <c r="BC228" s="118"/>
      <c r="BD228" s="118"/>
      <c r="BE228" s="118"/>
      <c r="BF228" s="118"/>
      <c r="BG228" s="118"/>
      <c r="BH228" s="118"/>
      <c r="BI228" s="118"/>
      <c r="BJ228" s="118"/>
      <c r="BK228" s="118"/>
      <c r="BL228" s="118"/>
      <c r="BM228" s="118"/>
      <c r="BN228" s="118"/>
      <c r="BO228" s="118"/>
      <c r="BP228" s="118"/>
      <c r="BQ228" s="118"/>
      <c r="BR228" s="118"/>
      <c r="BS228" s="118"/>
      <c r="BT228" s="118"/>
    </row>
    <row r="229" spans="1:72">
      <c r="A229" s="118"/>
      <c r="B229" s="118"/>
      <c r="C229" s="118"/>
      <c r="D229" s="118"/>
      <c r="E229" s="118"/>
      <c r="F229" s="118"/>
      <c r="G229" s="118"/>
      <c r="H229" s="118"/>
      <c r="I229" s="118"/>
      <c r="J229" s="118"/>
      <c r="K229" s="118"/>
      <c r="L229" s="118"/>
      <c r="M229" s="118"/>
      <c r="N229" s="118"/>
      <c r="O229" s="118"/>
      <c r="P229" s="35"/>
      <c r="Q229" s="35"/>
      <c r="R229" s="35"/>
      <c r="S229" s="35"/>
      <c r="T229" s="35"/>
      <c r="U229" s="35"/>
      <c r="V229" s="118"/>
      <c r="W229" s="118"/>
      <c r="X229" s="118"/>
      <c r="Y229" s="118"/>
      <c r="Z229" s="118"/>
      <c r="AA229" s="118"/>
      <c r="AB229" s="118"/>
      <c r="AC229" s="118"/>
      <c r="AD229" s="118"/>
      <c r="AE229" s="118"/>
      <c r="AF229" s="118"/>
      <c r="AG229" s="118"/>
      <c r="AH229" s="118"/>
      <c r="AI229" s="118"/>
      <c r="AJ229" s="118"/>
      <c r="AK229" s="118"/>
      <c r="AL229" s="118"/>
      <c r="AM229" s="118"/>
      <c r="AN229" s="118"/>
      <c r="AO229" s="118"/>
      <c r="AP229" s="118"/>
      <c r="AQ229" s="118"/>
      <c r="AR229" s="118"/>
      <c r="AS229" s="118"/>
      <c r="AT229" s="118"/>
      <c r="AU229" s="118"/>
      <c r="AV229" s="118"/>
      <c r="AW229" s="118"/>
      <c r="AX229" s="118"/>
      <c r="AY229" s="118"/>
      <c r="AZ229" s="118"/>
      <c r="BA229" s="118"/>
      <c r="BB229" s="118"/>
      <c r="BC229" s="118"/>
      <c r="BD229" s="118"/>
      <c r="BE229" s="118"/>
      <c r="BF229" s="118"/>
      <c r="BG229" s="118"/>
      <c r="BH229" s="118"/>
      <c r="BI229" s="118"/>
      <c r="BJ229" s="118"/>
      <c r="BK229" s="118"/>
      <c r="BL229" s="118"/>
      <c r="BM229" s="118"/>
      <c r="BN229" s="118"/>
      <c r="BO229" s="118"/>
      <c r="BP229" s="118"/>
      <c r="BQ229" s="118"/>
      <c r="BR229" s="118"/>
      <c r="BS229" s="118"/>
      <c r="BT229" s="118"/>
    </row>
    <row r="230" spans="1:72">
      <c r="A230" s="118"/>
      <c r="B230" s="118"/>
      <c r="C230" s="118"/>
      <c r="D230" s="118"/>
      <c r="E230" s="118"/>
      <c r="F230" s="118"/>
      <c r="G230" s="118"/>
      <c r="H230" s="118"/>
      <c r="I230" s="118"/>
      <c r="J230" s="118"/>
      <c r="K230" s="118"/>
      <c r="L230" s="118"/>
      <c r="M230" s="118"/>
      <c r="N230" s="118"/>
      <c r="O230" s="118"/>
      <c r="P230" s="35"/>
      <c r="Q230" s="35"/>
      <c r="R230" s="35"/>
      <c r="S230" s="35"/>
      <c r="T230" s="35"/>
      <c r="U230" s="35"/>
      <c r="V230" s="118"/>
      <c r="W230" s="118"/>
      <c r="X230" s="118"/>
      <c r="Y230" s="118"/>
      <c r="Z230" s="118"/>
      <c r="AA230" s="118"/>
      <c r="AB230" s="118"/>
      <c r="AC230" s="118"/>
      <c r="AD230" s="118"/>
      <c r="AE230" s="118"/>
      <c r="AF230" s="118"/>
      <c r="AG230" s="118"/>
      <c r="AH230" s="118"/>
      <c r="AI230" s="118"/>
      <c r="AJ230" s="118"/>
      <c r="AK230" s="118"/>
      <c r="AL230" s="118"/>
      <c r="AM230" s="118"/>
      <c r="AN230" s="118"/>
      <c r="AO230" s="118"/>
      <c r="AP230" s="118"/>
      <c r="AQ230" s="118"/>
      <c r="AR230" s="118"/>
      <c r="AS230" s="118"/>
      <c r="AT230" s="118"/>
      <c r="AU230" s="118"/>
      <c r="AV230" s="118"/>
      <c r="AW230" s="118"/>
      <c r="AX230" s="118"/>
      <c r="AY230" s="118"/>
      <c r="AZ230" s="118"/>
      <c r="BA230" s="118"/>
      <c r="BB230" s="118"/>
      <c r="BC230" s="118"/>
      <c r="BD230" s="118"/>
      <c r="BE230" s="118"/>
      <c r="BF230" s="118"/>
      <c r="BG230" s="118"/>
      <c r="BH230" s="118"/>
      <c r="BI230" s="118"/>
      <c r="BJ230" s="118"/>
      <c r="BK230" s="118"/>
      <c r="BL230" s="118"/>
      <c r="BM230" s="118"/>
      <c r="BN230" s="118"/>
      <c r="BO230" s="118"/>
      <c r="BP230" s="118"/>
      <c r="BQ230" s="118"/>
      <c r="BR230" s="118"/>
      <c r="BS230" s="118"/>
      <c r="BT230" s="118"/>
    </row>
    <row r="231" spans="1:72">
      <c r="A231" s="118"/>
      <c r="B231" s="118"/>
      <c r="C231" s="118"/>
      <c r="D231" s="118"/>
      <c r="E231" s="118"/>
      <c r="F231" s="118"/>
      <c r="G231" s="118"/>
      <c r="H231" s="118"/>
      <c r="I231" s="118"/>
      <c r="J231" s="118"/>
      <c r="K231" s="118"/>
      <c r="L231" s="118"/>
      <c r="M231" s="118"/>
      <c r="N231" s="118"/>
      <c r="O231" s="118"/>
      <c r="P231" s="35"/>
      <c r="Q231" s="35"/>
      <c r="R231" s="35"/>
      <c r="S231" s="35"/>
      <c r="T231" s="35"/>
      <c r="U231" s="35"/>
      <c r="V231" s="118"/>
      <c r="W231" s="118"/>
      <c r="X231" s="118"/>
      <c r="Y231" s="118"/>
      <c r="Z231" s="118"/>
      <c r="AA231" s="118"/>
      <c r="AB231" s="118"/>
      <c r="AC231" s="118"/>
      <c r="AD231" s="118"/>
      <c r="AE231" s="118"/>
      <c r="AF231" s="118"/>
      <c r="AG231" s="118"/>
      <c r="AH231" s="118"/>
      <c r="AI231" s="118"/>
      <c r="AJ231" s="118"/>
      <c r="AK231" s="118"/>
      <c r="AL231" s="118"/>
      <c r="AM231" s="118"/>
      <c r="AN231" s="118"/>
      <c r="AO231" s="118"/>
      <c r="AP231" s="118"/>
      <c r="AQ231" s="118"/>
      <c r="AR231" s="118"/>
      <c r="AS231" s="118"/>
      <c r="AT231" s="118"/>
      <c r="AU231" s="118"/>
      <c r="AV231" s="118"/>
      <c r="AW231" s="118"/>
      <c r="AX231" s="118"/>
      <c r="AY231" s="118"/>
      <c r="AZ231" s="118"/>
      <c r="BA231" s="118"/>
      <c r="BB231" s="118"/>
      <c r="BC231" s="118"/>
      <c r="BD231" s="118"/>
      <c r="BE231" s="118"/>
      <c r="BF231" s="118"/>
      <c r="BG231" s="118"/>
      <c r="BH231" s="118"/>
      <c r="BI231" s="118"/>
      <c r="BJ231" s="118"/>
      <c r="BK231" s="118"/>
      <c r="BL231" s="118"/>
      <c r="BM231" s="118"/>
      <c r="BN231" s="118"/>
      <c r="BO231" s="118"/>
      <c r="BP231" s="118"/>
      <c r="BQ231" s="118"/>
      <c r="BR231" s="118"/>
      <c r="BS231" s="118"/>
      <c r="BT231" s="118"/>
    </row>
    <row r="232" spans="1:72">
      <c r="A232" s="118"/>
      <c r="B232" s="118"/>
      <c r="C232" s="118"/>
      <c r="D232" s="118"/>
      <c r="E232" s="118"/>
      <c r="F232" s="118"/>
      <c r="G232" s="118"/>
      <c r="H232" s="118"/>
      <c r="I232" s="118"/>
      <c r="J232" s="118"/>
      <c r="K232" s="118"/>
      <c r="L232" s="118"/>
      <c r="M232" s="118"/>
      <c r="N232" s="118"/>
      <c r="O232" s="118"/>
      <c r="P232" s="35"/>
      <c r="Q232" s="35"/>
      <c r="R232" s="35"/>
      <c r="S232" s="35"/>
      <c r="T232" s="35"/>
      <c r="U232" s="35"/>
      <c r="V232" s="118"/>
      <c r="W232" s="118"/>
      <c r="X232" s="118"/>
      <c r="Y232" s="118"/>
      <c r="Z232" s="118"/>
      <c r="AA232" s="118"/>
      <c r="AB232" s="118"/>
      <c r="AC232" s="118"/>
      <c r="AD232" s="118"/>
      <c r="AE232" s="118"/>
      <c r="AF232" s="118"/>
      <c r="AG232" s="118"/>
      <c r="AH232" s="118"/>
      <c r="AI232" s="118"/>
      <c r="AJ232" s="118"/>
      <c r="AK232" s="118"/>
      <c r="AL232" s="118"/>
      <c r="AM232" s="118"/>
      <c r="AN232" s="118"/>
      <c r="AO232" s="118"/>
      <c r="AP232" s="118"/>
      <c r="AQ232" s="118"/>
      <c r="AR232" s="118"/>
      <c r="AS232" s="118"/>
      <c r="AT232" s="118"/>
      <c r="AU232" s="118"/>
      <c r="AV232" s="118"/>
      <c r="AW232" s="118"/>
      <c r="AX232" s="118"/>
      <c r="AY232" s="118"/>
      <c r="AZ232" s="118"/>
      <c r="BA232" s="118"/>
      <c r="BB232" s="118"/>
      <c r="BC232" s="118"/>
      <c r="BD232" s="118"/>
      <c r="BE232" s="118"/>
      <c r="BF232" s="118"/>
      <c r="BG232" s="118"/>
      <c r="BH232" s="118"/>
      <c r="BI232" s="118"/>
      <c r="BJ232" s="118"/>
      <c r="BK232" s="118"/>
      <c r="BL232" s="118"/>
      <c r="BM232" s="118"/>
      <c r="BN232" s="118"/>
      <c r="BO232" s="118"/>
      <c r="BP232" s="118"/>
      <c r="BQ232" s="118"/>
      <c r="BR232" s="118"/>
      <c r="BS232" s="118"/>
      <c r="BT232" s="118"/>
    </row>
    <row r="233" spans="1:72">
      <c r="A233" s="118"/>
      <c r="B233" s="118"/>
      <c r="C233" s="118"/>
      <c r="D233" s="118"/>
      <c r="E233" s="118"/>
      <c r="F233" s="118"/>
      <c r="G233" s="118"/>
      <c r="H233" s="118"/>
      <c r="I233" s="118"/>
      <c r="J233" s="118"/>
      <c r="K233" s="118"/>
      <c r="L233" s="118"/>
      <c r="M233" s="118"/>
      <c r="N233" s="118"/>
      <c r="O233" s="118"/>
      <c r="P233" s="35"/>
      <c r="Q233" s="35"/>
      <c r="R233" s="35"/>
      <c r="S233" s="35"/>
      <c r="T233" s="35"/>
      <c r="U233" s="35"/>
      <c r="V233" s="118"/>
      <c r="W233" s="118"/>
      <c r="X233" s="118"/>
      <c r="Y233" s="118"/>
      <c r="Z233" s="118"/>
      <c r="AA233" s="118"/>
      <c r="AB233" s="118"/>
      <c r="AC233" s="118"/>
      <c r="AD233" s="118"/>
      <c r="AE233" s="118"/>
      <c r="AF233" s="118"/>
      <c r="AG233" s="118"/>
      <c r="AH233" s="118"/>
      <c r="AI233" s="118"/>
      <c r="AJ233" s="118"/>
      <c r="AK233" s="118"/>
      <c r="AL233" s="118"/>
      <c r="AM233" s="118"/>
      <c r="AN233" s="118"/>
      <c r="AO233" s="118"/>
      <c r="AP233" s="118"/>
      <c r="AQ233" s="118"/>
      <c r="AR233" s="118"/>
      <c r="AS233" s="118"/>
      <c r="AT233" s="118"/>
      <c r="AU233" s="118"/>
      <c r="AV233" s="118"/>
      <c r="AW233" s="118"/>
      <c r="AX233" s="118"/>
      <c r="AY233" s="118"/>
      <c r="AZ233" s="118"/>
      <c r="BA233" s="118"/>
      <c r="BB233" s="118"/>
      <c r="BC233" s="118"/>
      <c r="BD233" s="118"/>
      <c r="BE233" s="118"/>
      <c r="BF233" s="118"/>
      <c r="BG233" s="118"/>
      <c r="BH233" s="118"/>
      <c r="BI233" s="118"/>
      <c r="BJ233" s="118"/>
      <c r="BK233" s="118"/>
      <c r="BL233" s="118"/>
      <c r="BM233" s="118"/>
      <c r="BN233" s="118"/>
      <c r="BO233" s="118"/>
      <c r="BP233" s="118"/>
      <c r="BQ233" s="118"/>
      <c r="BR233" s="118"/>
      <c r="BS233" s="118"/>
      <c r="BT233" s="118"/>
    </row>
    <row r="234" spans="1:72">
      <c r="A234" s="118"/>
      <c r="B234" s="118"/>
      <c r="C234" s="118"/>
      <c r="D234" s="118"/>
      <c r="E234" s="118"/>
      <c r="F234" s="118"/>
      <c r="G234" s="118"/>
      <c r="H234" s="118"/>
      <c r="I234" s="118"/>
      <c r="J234" s="118"/>
      <c r="K234" s="118"/>
      <c r="L234" s="118"/>
      <c r="M234" s="118"/>
      <c r="N234" s="118"/>
      <c r="O234" s="118"/>
      <c r="P234" s="35"/>
      <c r="Q234" s="35"/>
      <c r="R234" s="35"/>
      <c r="S234" s="35"/>
      <c r="T234" s="35"/>
      <c r="U234" s="35"/>
      <c r="V234" s="118"/>
      <c r="W234" s="118"/>
      <c r="X234" s="118"/>
      <c r="Y234" s="118"/>
      <c r="Z234" s="118"/>
      <c r="AA234" s="118"/>
      <c r="AB234" s="118"/>
      <c r="AC234" s="118"/>
      <c r="AD234" s="118"/>
      <c r="AE234" s="118"/>
      <c r="AF234" s="118"/>
      <c r="AG234" s="118"/>
      <c r="AH234" s="118"/>
      <c r="AI234" s="118"/>
      <c r="AJ234" s="118"/>
      <c r="AK234" s="118"/>
      <c r="AL234" s="118"/>
      <c r="AM234" s="118"/>
      <c r="AN234" s="118"/>
      <c r="AO234" s="118"/>
      <c r="AP234" s="118"/>
      <c r="AQ234" s="118"/>
      <c r="AR234" s="118"/>
      <c r="AS234" s="118"/>
      <c r="AT234" s="118"/>
      <c r="AU234" s="118"/>
      <c r="AV234" s="118"/>
      <c r="AW234" s="118"/>
      <c r="AX234" s="118"/>
      <c r="AY234" s="118"/>
      <c r="AZ234" s="118"/>
      <c r="BA234" s="118"/>
      <c r="BB234" s="118"/>
      <c r="BC234" s="118"/>
      <c r="BD234" s="118"/>
      <c r="BE234" s="118"/>
      <c r="BF234" s="118"/>
      <c r="BG234" s="118"/>
      <c r="BH234" s="118"/>
      <c r="BI234" s="118"/>
      <c r="BJ234" s="118"/>
      <c r="BK234" s="118"/>
      <c r="BL234" s="118"/>
      <c r="BM234" s="118"/>
      <c r="BN234" s="118"/>
      <c r="BO234" s="118"/>
      <c r="BP234" s="118"/>
      <c r="BQ234" s="118"/>
      <c r="BR234" s="118"/>
      <c r="BS234" s="118"/>
      <c r="BT234" s="118"/>
    </row>
    <row r="235" spans="1:72">
      <c r="A235" s="118"/>
      <c r="B235" s="118"/>
      <c r="C235" s="118"/>
      <c r="D235" s="118"/>
      <c r="E235" s="118"/>
      <c r="F235" s="118"/>
      <c r="G235" s="118"/>
      <c r="H235" s="118"/>
      <c r="I235" s="118"/>
      <c r="J235" s="118"/>
      <c r="K235" s="118"/>
      <c r="L235" s="118"/>
      <c r="M235" s="118"/>
      <c r="N235" s="118"/>
      <c r="O235" s="118"/>
      <c r="P235" s="35"/>
      <c r="Q235" s="35"/>
      <c r="R235" s="35"/>
      <c r="S235" s="35"/>
      <c r="T235" s="35"/>
      <c r="U235" s="35"/>
      <c r="V235" s="118"/>
      <c r="W235" s="118"/>
      <c r="X235" s="118"/>
      <c r="Y235" s="118"/>
      <c r="Z235" s="118"/>
      <c r="AA235" s="118"/>
      <c r="AB235" s="118"/>
      <c r="AC235" s="118"/>
      <c r="AD235" s="118"/>
      <c r="AE235" s="118"/>
      <c r="AF235" s="118"/>
      <c r="AG235" s="118"/>
      <c r="AH235" s="118"/>
      <c r="AI235" s="118"/>
      <c r="AJ235" s="118"/>
      <c r="AK235" s="118"/>
      <c r="AL235" s="118"/>
      <c r="AM235" s="118"/>
      <c r="AN235" s="118"/>
      <c r="AO235" s="118"/>
      <c r="AP235" s="118"/>
      <c r="AQ235" s="118"/>
      <c r="AR235" s="118"/>
      <c r="AS235" s="118"/>
      <c r="AT235" s="118"/>
      <c r="AU235" s="118"/>
      <c r="AV235" s="118"/>
      <c r="AW235" s="118"/>
      <c r="AX235" s="118"/>
      <c r="AY235" s="118"/>
      <c r="AZ235" s="118"/>
      <c r="BA235" s="118"/>
      <c r="BB235" s="118"/>
      <c r="BC235" s="118"/>
      <c r="BD235" s="118"/>
      <c r="BE235" s="118"/>
      <c r="BF235" s="118"/>
      <c r="BG235" s="118"/>
      <c r="BH235" s="118"/>
      <c r="BI235" s="118"/>
      <c r="BJ235" s="118"/>
      <c r="BK235" s="118"/>
      <c r="BL235" s="118"/>
      <c r="BM235" s="118"/>
      <c r="BN235" s="118"/>
      <c r="BO235" s="118"/>
      <c r="BP235" s="118"/>
      <c r="BQ235" s="118"/>
      <c r="BR235" s="118"/>
      <c r="BS235" s="118"/>
      <c r="BT235" s="118"/>
    </row>
    <row r="236" spans="1:72">
      <c r="A236" s="118"/>
      <c r="B236" s="118"/>
      <c r="C236" s="118"/>
      <c r="D236" s="118"/>
      <c r="E236" s="118"/>
      <c r="F236" s="118"/>
      <c r="G236" s="118"/>
      <c r="H236" s="118"/>
      <c r="I236" s="118"/>
      <c r="J236" s="118"/>
      <c r="K236" s="118"/>
      <c r="L236" s="118"/>
      <c r="M236" s="118"/>
      <c r="N236" s="118"/>
      <c r="O236" s="118"/>
      <c r="P236" s="35"/>
      <c r="Q236" s="35"/>
      <c r="R236" s="35"/>
      <c r="S236" s="35"/>
      <c r="T236" s="35"/>
      <c r="U236" s="35"/>
      <c r="V236" s="118"/>
      <c r="W236" s="118"/>
      <c r="X236" s="118"/>
      <c r="Y236" s="118"/>
      <c r="Z236" s="118"/>
      <c r="AA236" s="118"/>
      <c r="AB236" s="118"/>
      <c r="AC236" s="118"/>
      <c r="AD236" s="118"/>
      <c r="AE236" s="118"/>
      <c r="AF236" s="118"/>
      <c r="AG236" s="118"/>
      <c r="AH236" s="118"/>
      <c r="AI236" s="118"/>
      <c r="AJ236" s="118"/>
      <c r="AK236" s="118"/>
      <c r="AL236" s="118"/>
      <c r="AM236" s="118"/>
      <c r="AN236" s="118"/>
      <c r="AO236" s="118"/>
      <c r="AP236" s="118"/>
      <c r="AQ236" s="118"/>
      <c r="AR236" s="118"/>
      <c r="AS236" s="118"/>
      <c r="AT236" s="118"/>
      <c r="AU236" s="118"/>
      <c r="AV236" s="118"/>
      <c r="AW236" s="118"/>
      <c r="AX236" s="118"/>
      <c r="AY236" s="118"/>
      <c r="AZ236" s="118"/>
      <c r="BA236" s="118"/>
      <c r="BB236" s="118"/>
      <c r="BC236" s="118"/>
      <c r="BD236" s="118"/>
      <c r="BE236" s="118"/>
      <c r="BF236" s="118"/>
      <c r="BG236" s="118"/>
      <c r="BH236" s="118"/>
      <c r="BI236" s="118"/>
      <c r="BJ236" s="118"/>
      <c r="BK236" s="118"/>
      <c r="BL236" s="118"/>
      <c r="BM236" s="118"/>
      <c r="BN236" s="118"/>
      <c r="BO236" s="118"/>
      <c r="BP236" s="118"/>
      <c r="BQ236" s="118"/>
      <c r="BR236" s="118"/>
      <c r="BS236" s="118"/>
      <c r="BT236" s="118"/>
    </row>
    <row r="237" spans="1:72">
      <c r="A237" s="118"/>
      <c r="B237" s="118"/>
      <c r="C237" s="118"/>
      <c r="D237" s="118"/>
      <c r="E237" s="118"/>
      <c r="F237" s="118"/>
      <c r="G237" s="118"/>
      <c r="H237" s="118"/>
      <c r="I237" s="118"/>
      <c r="J237" s="118"/>
      <c r="K237" s="118"/>
      <c r="L237" s="118"/>
      <c r="M237" s="118"/>
      <c r="N237" s="118"/>
      <c r="O237" s="118"/>
      <c r="P237" s="35"/>
      <c r="Q237" s="35"/>
      <c r="R237" s="35"/>
      <c r="S237" s="35"/>
      <c r="T237" s="35"/>
      <c r="U237" s="35"/>
      <c r="V237" s="118"/>
      <c r="W237" s="118"/>
      <c r="X237" s="118"/>
      <c r="Y237" s="118"/>
      <c r="Z237" s="118"/>
      <c r="AA237" s="118"/>
      <c r="AB237" s="118"/>
      <c r="AC237" s="118"/>
      <c r="AD237" s="118"/>
      <c r="AE237" s="118"/>
      <c r="AF237" s="118"/>
      <c r="AG237" s="118"/>
      <c r="AH237" s="118"/>
      <c r="AI237" s="118"/>
      <c r="AJ237" s="118"/>
      <c r="AK237" s="118"/>
      <c r="AL237" s="118"/>
      <c r="AM237" s="118"/>
      <c r="AN237" s="118"/>
      <c r="AO237" s="118"/>
      <c r="AP237" s="118"/>
      <c r="AQ237" s="118"/>
      <c r="AR237" s="118"/>
      <c r="AS237" s="118"/>
      <c r="AT237" s="118"/>
      <c r="AU237" s="118"/>
      <c r="AV237" s="118"/>
      <c r="AW237" s="118"/>
      <c r="AX237" s="118"/>
      <c r="AY237" s="118"/>
      <c r="AZ237" s="118"/>
      <c r="BA237" s="118"/>
      <c r="BB237" s="118"/>
      <c r="BC237" s="118"/>
      <c r="BD237" s="118"/>
      <c r="BE237" s="118"/>
      <c r="BF237" s="118"/>
      <c r="BG237" s="118"/>
      <c r="BH237" s="118"/>
      <c r="BI237" s="118"/>
      <c r="BJ237" s="118"/>
      <c r="BK237" s="118"/>
      <c r="BL237" s="118"/>
      <c r="BM237" s="118"/>
      <c r="BN237" s="118"/>
      <c r="BO237" s="118"/>
      <c r="BP237" s="118"/>
      <c r="BQ237" s="118"/>
      <c r="BR237" s="118"/>
      <c r="BS237" s="118"/>
      <c r="BT237" s="118"/>
    </row>
    <row r="238" spans="1:72">
      <c r="A238" s="118"/>
      <c r="B238" s="118"/>
      <c r="C238" s="118"/>
      <c r="D238" s="118"/>
      <c r="E238" s="118"/>
      <c r="F238" s="118"/>
      <c r="G238" s="118"/>
      <c r="H238" s="118"/>
      <c r="I238" s="118"/>
      <c r="J238" s="118"/>
      <c r="K238" s="118"/>
      <c r="L238" s="118"/>
      <c r="M238" s="118"/>
      <c r="N238" s="118"/>
      <c r="O238" s="118"/>
      <c r="P238" s="35"/>
      <c r="Q238" s="35"/>
      <c r="R238" s="35"/>
      <c r="S238" s="35"/>
      <c r="T238" s="35"/>
      <c r="U238" s="35"/>
      <c r="V238" s="118"/>
      <c r="W238" s="118"/>
      <c r="X238" s="118"/>
      <c r="Y238" s="118"/>
      <c r="Z238" s="118"/>
      <c r="AA238" s="118"/>
      <c r="AB238" s="118"/>
      <c r="AC238" s="118"/>
      <c r="AD238" s="118"/>
      <c r="AE238" s="118"/>
      <c r="AF238" s="118"/>
      <c r="AG238" s="118"/>
      <c r="AH238" s="118"/>
      <c r="AI238" s="118"/>
      <c r="AJ238" s="118"/>
      <c r="AK238" s="118"/>
      <c r="AL238" s="118"/>
      <c r="AM238" s="118"/>
      <c r="AN238" s="118"/>
      <c r="AO238" s="118"/>
      <c r="AP238" s="118"/>
      <c r="AQ238" s="118"/>
      <c r="AR238" s="118"/>
      <c r="AS238" s="118"/>
      <c r="AT238" s="118"/>
      <c r="AU238" s="118"/>
      <c r="AV238" s="118"/>
      <c r="AW238" s="118"/>
      <c r="AX238" s="118"/>
      <c r="AY238" s="118"/>
      <c r="AZ238" s="118"/>
      <c r="BA238" s="118"/>
      <c r="BB238" s="118"/>
      <c r="BC238" s="118"/>
      <c r="BD238" s="118"/>
      <c r="BE238" s="118"/>
      <c r="BF238" s="118"/>
      <c r="BG238" s="118"/>
      <c r="BH238" s="118"/>
      <c r="BI238" s="118"/>
      <c r="BJ238" s="118"/>
      <c r="BK238" s="118"/>
      <c r="BL238" s="118"/>
      <c r="BM238" s="118"/>
      <c r="BN238" s="118"/>
      <c r="BO238" s="118"/>
      <c r="BP238" s="118"/>
      <c r="BQ238" s="118"/>
      <c r="BR238" s="118"/>
      <c r="BS238" s="118"/>
      <c r="BT238" s="118"/>
    </row>
    <row r="239" spans="1:72">
      <c r="A239" s="118"/>
      <c r="B239" s="118"/>
      <c r="C239" s="118"/>
      <c r="D239" s="118"/>
      <c r="E239" s="118"/>
      <c r="F239" s="118"/>
      <c r="G239" s="118"/>
      <c r="H239" s="118"/>
      <c r="I239" s="118"/>
      <c r="J239" s="118"/>
      <c r="K239" s="118"/>
      <c r="L239" s="118"/>
      <c r="M239" s="118"/>
      <c r="N239" s="118"/>
      <c r="O239" s="118"/>
      <c r="P239" s="35"/>
      <c r="Q239" s="35"/>
      <c r="R239" s="35"/>
      <c r="S239" s="35"/>
      <c r="T239" s="35"/>
      <c r="U239" s="35"/>
      <c r="V239" s="118"/>
      <c r="W239" s="118"/>
      <c r="X239" s="118"/>
      <c r="Y239" s="118"/>
      <c r="Z239" s="118"/>
      <c r="AA239" s="118"/>
      <c r="AB239" s="118"/>
      <c r="AC239" s="118"/>
      <c r="AD239" s="118"/>
      <c r="AE239" s="118"/>
      <c r="AF239" s="118"/>
      <c r="AG239" s="118"/>
      <c r="AH239" s="118"/>
      <c r="AI239" s="118"/>
      <c r="AJ239" s="118"/>
      <c r="AK239" s="118"/>
      <c r="AL239" s="118"/>
      <c r="AM239" s="118"/>
      <c r="AN239" s="118"/>
      <c r="AO239" s="118"/>
      <c r="AP239" s="118"/>
      <c r="AQ239" s="118"/>
      <c r="AR239" s="118"/>
      <c r="AS239" s="118"/>
      <c r="AT239" s="118"/>
      <c r="AU239" s="118"/>
      <c r="AV239" s="118"/>
      <c r="AW239" s="118"/>
      <c r="AX239" s="118"/>
      <c r="AY239" s="118"/>
      <c r="AZ239" s="118"/>
      <c r="BA239" s="118"/>
      <c r="BB239" s="118"/>
      <c r="BC239" s="118"/>
      <c r="BD239" s="118"/>
      <c r="BE239" s="118"/>
      <c r="BF239" s="118"/>
      <c r="BG239" s="118"/>
      <c r="BH239" s="118"/>
      <c r="BI239" s="118"/>
      <c r="BJ239" s="118"/>
      <c r="BK239" s="118"/>
      <c r="BL239" s="118"/>
      <c r="BM239" s="118"/>
      <c r="BN239" s="118"/>
      <c r="BO239" s="118"/>
      <c r="BP239" s="118"/>
      <c r="BQ239" s="118"/>
      <c r="BR239" s="118"/>
      <c r="BS239" s="118"/>
      <c r="BT239" s="118"/>
    </row>
    <row r="240" spans="1:72">
      <c r="A240" s="118"/>
      <c r="B240" s="118"/>
      <c r="C240" s="118"/>
      <c r="D240" s="118"/>
      <c r="E240" s="118"/>
      <c r="F240" s="118"/>
      <c r="G240" s="118"/>
      <c r="H240" s="118"/>
      <c r="I240" s="118"/>
      <c r="J240" s="118"/>
      <c r="K240" s="118"/>
      <c r="L240" s="118"/>
      <c r="M240" s="118"/>
      <c r="N240" s="118"/>
      <c r="O240" s="118"/>
      <c r="P240" s="35"/>
      <c r="Q240" s="35"/>
      <c r="R240" s="35"/>
      <c r="S240" s="35"/>
      <c r="T240" s="35"/>
      <c r="U240" s="35"/>
      <c r="V240" s="118"/>
      <c r="W240" s="118"/>
      <c r="X240" s="118"/>
      <c r="Y240" s="118"/>
      <c r="Z240" s="118"/>
      <c r="AA240" s="118"/>
      <c r="AB240" s="118"/>
      <c r="AC240" s="118"/>
      <c r="AD240" s="118"/>
      <c r="AE240" s="118"/>
      <c r="AF240" s="118"/>
      <c r="AG240" s="118"/>
      <c r="AH240" s="118"/>
      <c r="AI240" s="118"/>
      <c r="AJ240" s="118"/>
      <c r="AK240" s="118"/>
      <c r="AL240" s="118"/>
      <c r="AM240" s="118"/>
      <c r="AN240" s="118"/>
      <c r="AO240" s="118"/>
      <c r="AP240" s="118"/>
      <c r="AQ240" s="118"/>
      <c r="AR240" s="118"/>
      <c r="AS240" s="118"/>
      <c r="AT240" s="118"/>
      <c r="AU240" s="118"/>
      <c r="AV240" s="118"/>
      <c r="AW240" s="118"/>
      <c r="AX240" s="118"/>
      <c r="AY240" s="118"/>
      <c r="AZ240" s="118"/>
      <c r="BA240" s="118"/>
      <c r="BB240" s="118"/>
      <c r="BC240" s="118"/>
      <c r="BD240" s="118"/>
      <c r="BE240" s="118"/>
      <c r="BF240" s="118"/>
      <c r="BG240" s="118"/>
      <c r="BH240" s="118"/>
      <c r="BI240" s="118"/>
      <c r="BJ240" s="118"/>
      <c r="BK240" s="118"/>
      <c r="BL240" s="118"/>
      <c r="BM240" s="118"/>
      <c r="BN240" s="118"/>
      <c r="BO240" s="118"/>
      <c r="BP240" s="118"/>
      <c r="BQ240" s="118"/>
      <c r="BR240" s="118"/>
      <c r="BS240" s="118"/>
      <c r="BT240" s="118"/>
    </row>
    <row r="241" spans="1:72">
      <c r="A241" s="118"/>
      <c r="B241" s="118"/>
      <c r="C241" s="118"/>
      <c r="D241" s="118"/>
      <c r="E241" s="118"/>
      <c r="F241" s="118"/>
      <c r="G241" s="118"/>
      <c r="H241" s="118"/>
      <c r="I241" s="118"/>
      <c r="J241" s="118"/>
      <c r="K241" s="118"/>
      <c r="L241" s="118"/>
      <c r="M241" s="118"/>
      <c r="N241" s="118"/>
      <c r="O241" s="118"/>
      <c r="P241" s="35"/>
      <c r="Q241" s="35"/>
      <c r="R241" s="35"/>
      <c r="S241" s="35"/>
      <c r="T241" s="35"/>
      <c r="U241" s="35"/>
      <c r="V241" s="118"/>
      <c r="W241" s="118"/>
      <c r="X241" s="118"/>
      <c r="Y241" s="118"/>
      <c r="Z241" s="118"/>
      <c r="AA241" s="118"/>
      <c r="AB241" s="118"/>
      <c r="AC241" s="118"/>
      <c r="AD241" s="118"/>
      <c r="AE241" s="118"/>
      <c r="AF241" s="118"/>
      <c r="AG241" s="118"/>
      <c r="AH241" s="118"/>
      <c r="AI241" s="118"/>
      <c r="AJ241" s="118"/>
      <c r="AK241" s="118"/>
      <c r="AL241" s="118"/>
      <c r="AM241" s="118"/>
      <c r="AN241" s="118"/>
      <c r="AO241" s="118"/>
      <c r="AP241" s="118"/>
      <c r="AQ241" s="118"/>
      <c r="AR241" s="118"/>
      <c r="AS241" s="118"/>
      <c r="AT241" s="118"/>
      <c r="AU241" s="118"/>
      <c r="AV241" s="118"/>
      <c r="AW241" s="118"/>
      <c r="AX241" s="118"/>
      <c r="AY241" s="118"/>
      <c r="AZ241" s="118"/>
      <c r="BA241" s="118"/>
      <c r="BB241" s="118"/>
      <c r="BC241" s="118"/>
      <c r="BD241" s="118"/>
      <c r="BE241" s="118"/>
      <c r="BF241" s="118"/>
      <c r="BG241" s="118"/>
      <c r="BH241" s="118"/>
      <c r="BI241" s="118"/>
      <c r="BJ241" s="118"/>
      <c r="BK241" s="118"/>
      <c r="BL241" s="118"/>
      <c r="BM241" s="118"/>
      <c r="BN241" s="118"/>
      <c r="BO241" s="118"/>
      <c r="BP241" s="118"/>
      <c r="BQ241" s="118"/>
      <c r="BR241" s="118"/>
      <c r="BS241" s="118"/>
      <c r="BT241" s="118"/>
    </row>
    <row r="242" spans="1:72">
      <c r="A242" s="118"/>
      <c r="B242" s="118"/>
      <c r="C242" s="118"/>
      <c r="D242" s="118"/>
      <c r="E242" s="118"/>
      <c r="F242" s="118"/>
      <c r="G242" s="118"/>
      <c r="H242" s="118"/>
      <c r="I242" s="118"/>
      <c r="J242" s="118"/>
      <c r="K242" s="118"/>
      <c r="L242" s="118"/>
      <c r="M242" s="118"/>
      <c r="N242" s="118"/>
      <c r="O242" s="118"/>
      <c r="P242" s="35"/>
      <c r="Q242" s="35"/>
      <c r="R242" s="35"/>
      <c r="S242" s="35"/>
      <c r="T242" s="35"/>
      <c r="U242" s="35"/>
      <c r="V242" s="118"/>
      <c r="W242" s="118"/>
      <c r="X242" s="118"/>
      <c r="Y242" s="118"/>
      <c r="Z242" s="118"/>
      <c r="AA242" s="118"/>
      <c r="AB242" s="118"/>
      <c r="AC242" s="118"/>
      <c r="AD242" s="118"/>
      <c r="AE242" s="118"/>
      <c r="AF242" s="118"/>
      <c r="AG242" s="118"/>
      <c r="AH242" s="118"/>
      <c r="AI242" s="118"/>
      <c r="AJ242" s="118"/>
      <c r="AK242" s="118"/>
      <c r="AL242" s="118"/>
      <c r="AM242" s="118"/>
      <c r="AN242" s="118"/>
      <c r="AO242" s="118"/>
      <c r="AP242" s="118"/>
      <c r="AQ242" s="118"/>
      <c r="AR242" s="118"/>
      <c r="AS242" s="118"/>
      <c r="AT242" s="118"/>
      <c r="AU242" s="118"/>
      <c r="AV242" s="118"/>
      <c r="AW242" s="118"/>
      <c r="AX242" s="118"/>
      <c r="AY242" s="118"/>
      <c r="AZ242" s="118"/>
      <c r="BA242" s="118"/>
      <c r="BB242" s="118"/>
      <c r="BC242" s="118"/>
      <c r="BD242" s="118"/>
      <c r="BE242" s="118"/>
      <c r="BF242" s="118"/>
      <c r="BG242" s="118"/>
      <c r="BH242" s="118"/>
      <c r="BI242" s="118"/>
      <c r="BJ242" s="118"/>
      <c r="BK242" s="118"/>
      <c r="BL242" s="118"/>
      <c r="BM242" s="118"/>
      <c r="BN242" s="118"/>
      <c r="BO242" s="118"/>
      <c r="BP242" s="118"/>
      <c r="BQ242" s="118"/>
      <c r="BR242" s="118"/>
      <c r="BS242" s="118"/>
      <c r="BT242" s="118"/>
    </row>
    <row r="243" spans="1:72">
      <c r="A243" s="118"/>
      <c r="B243" s="118"/>
      <c r="C243" s="118"/>
      <c r="D243" s="118"/>
      <c r="E243" s="118"/>
      <c r="F243" s="118"/>
      <c r="G243" s="118"/>
      <c r="H243" s="118"/>
      <c r="I243" s="118"/>
      <c r="J243" s="118"/>
      <c r="K243" s="118"/>
      <c r="L243" s="118"/>
      <c r="M243" s="118"/>
      <c r="N243" s="118"/>
      <c r="O243" s="118"/>
      <c r="P243" s="35"/>
      <c r="Q243" s="35"/>
      <c r="R243" s="35"/>
      <c r="S243" s="35"/>
      <c r="T243" s="35"/>
      <c r="U243" s="35"/>
      <c r="V243" s="118"/>
      <c r="W243" s="118"/>
      <c r="X243" s="118"/>
      <c r="Y243" s="118"/>
      <c r="Z243" s="118"/>
      <c r="AA243" s="118"/>
      <c r="AB243" s="118"/>
      <c r="AC243" s="118"/>
      <c r="AD243" s="118"/>
      <c r="AE243" s="118"/>
      <c r="AF243" s="118"/>
      <c r="AG243" s="118"/>
      <c r="AH243" s="118"/>
      <c r="AI243" s="118"/>
      <c r="AJ243" s="118"/>
      <c r="AK243" s="118"/>
      <c r="AL243" s="118"/>
      <c r="AM243" s="118"/>
      <c r="AN243" s="118"/>
      <c r="AO243" s="118"/>
      <c r="AP243" s="118"/>
      <c r="AQ243" s="118"/>
      <c r="AR243" s="118"/>
      <c r="AS243" s="118"/>
      <c r="AT243" s="118"/>
      <c r="AU243" s="118"/>
      <c r="AV243" s="118"/>
      <c r="AW243" s="118"/>
      <c r="AX243" s="118"/>
      <c r="AY243" s="118"/>
      <c r="AZ243" s="118"/>
      <c r="BA243" s="118"/>
      <c r="BB243" s="118"/>
      <c r="BC243" s="118"/>
      <c r="BD243" s="118"/>
      <c r="BE243" s="118"/>
      <c r="BF243" s="118"/>
      <c r="BG243" s="118"/>
      <c r="BH243" s="118"/>
      <c r="BI243" s="118"/>
      <c r="BJ243" s="118"/>
      <c r="BK243" s="118"/>
      <c r="BL243" s="118"/>
      <c r="BM243" s="118"/>
      <c r="BN243" s="118"/>
      <c r="BO243" s="118"/>
      <c r="BP243" s="118"/>
      <c r="BQ243" s="118"/>
      <c r="BR243" s="118"/>
      <c r="BS243" s="118"/>
      <c r="BT243" s="118"/>
    </row>
    <row r="244" spans="1:72">
      <c r="A244" s="118"/>
      <c r="B244" s="118"/>
      <c r="C244" s="118"/>
      <c r="D244" s="118"/>
      <c r="E244" s="118"/>
      <c r="F244" s="118"/>
      <c r="G244" s="118"/>
      <c r="H244" s="118"/>
      <c r="I244" s="118"/>
      <c r="J244" s="118"/>
      <c r="K244" s="118"/>
      <c r="L244" s="118"/>
      <c r="M244" s="118"/>
      <c r="N244" s="118"/>
      <c r="O244" s="118"/>
      <c r="P244" s="35"/>
      <c r="Q244" s="35"/>
      <c r="R244" s="35"/>
      <c r="S244" s="35"/>
      <c r="T244" s="35"/>
      <c r="U244" s="35"/>
      <c r="V244" s="118"/>
      <c r="W244" s="118"/>
      <c r="X244" s="118"/>
      <c r="Y244" s="118"/>
      <c r="Z244" s="118"/>
      <c r="AA244" s="118"/>
      <c r="AB244" s="118"/>
      <c r="AC244" s="118"/>
      <c r="AD244" s="118"/>
      <c r="AE244" s="118"/>
      <c r="AF244" s="118"/>
      <c r="AG244" s="118"/>
      <c r="AH244" s="118"/>
      <c r="AI244" s="118"/>
      <c r="AJ244" s="118"/>
      <c r="AK244" s="118"/>
      <c r="AL244" s="118"/>
      <c r="AM244" s="118"/>
      <c r="AN244" s="118"/>
      <c r="AO244" s="118"/>
      <c r="AP244" s="118"/>
      <c r="AQ244" s="118"/>
      <c r="AR244" s="118"/>
      <c r="AS244" s="118"/>
      <c r="AT244" s="118"/>
      <c r="AU244" s="118"/>
      <c r="AV244" s="118"/>
      <c r="AW244" s="118"/>
      <c r="AX244" s="118"/>
      <c r="AY244" s="118"/>
      <c r="AZ244" s="118"/>
      <c r="BA244" s="118"/>
      <c r="BB244" s="118"/>
      <c r="BC244" s="118"/>
      <c r="BD244" s="118"/>
      <c r="BE244" s="118"/>
      <c r="BF244" s="118"/>
      <c r="BG244" s="118"/>
      <c r="BH244" s="118"/>
      <c r="BI244" s="118"/>
      <c r="BJ244" s="118"/>
      <c r="BK244" s="118"/>
      <c r="BL244" s="118"/>
      <c r="BM244" s="118"/>
      <c r="BN244" s="118"/>
      <c r="BO244" s="118"/>
      <c r="BP244" s="118"/>
      <c r="BQ244" s="118"/>
      <c r="BR244" s="118"/>
      <c r="BS244" s="118"/>
      <c r="BT244" s="118"/>
    </row>
    <row r="245" spans="1:72">
      <c r="A245" s="118"/>
      <c r="B245" s="118"/>
      <c r="C245" s="118"/>
      <c r="D245" s="118"/>
      <c r="E245" s="118"/>
      <c r="F245" s="118"/>
      <c r="G245" s="118"/>
      <c r="H245" s="118"/>
      <c r="I245" s="118"/>
      <c r="J245" s="118"/>
      <c r="K245" s="118"/>
      <c r="L245" s="118"/>
      <c r="M245" s="118"/>
      <c r="N245" s="118"/>
      <c r="O245" s="118"/>
      <c r="P245" s="35"/>
      <c r="Q245" s="35"/>
      <c r="R245" s="35"/>
      <c r="S245" s="35"/>
      <c r="T245" s="35"/>
      <c r="U245" s="35"/>
      <c r="V245" s="118"/>
      <c r="W245" s="118"/>
      <c r="X245" s="118"/>
      <c r="Y245" s="118"/>
      <c r="Z245" s="118"/>
      <c r="AA245" s="118"/>
      <c r="AB245" s="118"/>
      <c r="AC245" s="118"/>
      <c r="AD245" s="118"/>
      <c r="AE245" s="118"/>
      <c r="AF245" s="118"/>
      <c r="AG245" s="118"/>
      <c r="AH245" s="118"/>
      <c r="AI245" s="118"/>
      <c r="AJ245" s="118"/>
      <c r="AK245" s="118"/>
      <c r="AL245" s="118"/>
      <c r="AM245" s="118"/>
      <c r="AN245" s="118"/>
      <c r="AO245" s="118"/>
      <c r="AP245" s="118"/>
      <c r="AQ245" s="118"/>
      <c r="AR245" s="118"/>
      <c r="AS245" s="118"/>
      <c r="AT245" s="118"/>
      <c r="AU245" s="118"/>
      <c r="AV245" s="118"/>
      <c r="AW245" s="118"/>
      <c r="AX245" s="118"/>
      <c r="AY245" s="118"/>
      <c r="AZ245" s="118"/>
      <c r="BA245" s="118"/>
      <c r="BB245" s="118"/>
      <c r="BC245" s="118"/>
      <c r="BD245" s="118"/>
      <c r="BE245" s="118"/>
      <c r="BF245" s="118"/>
      <c r="BG245" s="118"/>
      <c r="BH245" s="118"/>
      <c r="BI245" s="118"/>
      <c r="BJ245" s="118"/>
      <c r="BK245" s="118"/>
      <c r="BL245" s="118"/>
      <c r="BM245" s="118"/>
      <c r="BN245" s="118"/>
      <c r="BO245" s="118"/>
      <c r="BP245" s="118"/>
      <c r="BQ245" s="118"/>
      <c r="BR245" s="118"/>
      <c r="BS245" s="118"/>
      <c r="BT245" s="118"/>
    </row>
    <row r="246" spans="1:72">
      <c r="A246" s="118"/>
      <c r="B246" s="118"/>
      <c r="C246" s="118"/>
      <c r="D246" s="118"/>
      <c r="E246" s="118"/>
      <c r="F246" s="118"/>
      <c r="G246" s="118"/>
      <c r="H246" s="118"/>
      <c r="I246" s="118"/>
      <c r="J246" s="118"/>
      <c r="K246" s="118"/>
      <c r="L246" s="118"/>
      <c r="M246" s="118"/>
      <c r="N246" s="118"/>
      <c r="O246" s="118"/>
      <c r="P246" s="35"/>
      <c r="Q246" s="35"/>
      <c r="R246" s="35"/>
      <c r="S246" s="35"/>
      <c r="T246" s="35"/>
      <c r="U246" s="35"/>
      <c r="V246" s="118"/>
      <c r="W246" s="118"/>
      <c r="X246" s="118"/>
      <c r="Y246" s="118"/>
      <c r="Z246" s="118"/>
      <c r="AA246" s="118"/>
      <c r="AB246" s="118"/>
      <c r="AC246" s="118"/>
      <c r="AD246" s="118"/>
      <c r="AE246" s="118"/>
      <c r="AF246" s="118"/>
      <c r="AG246" s="118"/>
      <c r="AH246" s="118"/>
      <c r="AI246" s="118"/>
      <c r="AJ246" s="118"/>
      <c r="AK246" s="118"/>
      <c r="AL246" s="118"/>
      <c r="AM246" s="118"/>
      <c r="AN246" s="118"/>
      <c r="AO246" s="118"/>
      <c r="AP246" s="118"/>
      <c r="AQ246" s="118"/>
      <c r="AR246" s="118"/>
      <c r="AS246" s="118"/>
      <c r="AT246" s="118"/>
      <c r="AU246" s="118"/>
      <c r="AV246" s="118"/>
      <c r="AW246" s="118"/>
      <c r="AX246" s="118"/>
      <c r="AY246" s="118"/>
      <c r="AZ246" s="118"/>
      <c r="BA246" s="118"/>
      <c r="BB246" s="118"/>
      <c r="BC246" s="118"/>
      <c r="BD246" s="118"/>
      <c r="BE246" s="118"/>
      <c r="BF246" s="118"/>
      <c r="BG246" s="118"/>
      <c r="BH246" s="118"/>
      <c r="BI246" s="118"/>
      <c r="BJ246" s="118"/>
      <c r="BK246" s="118"/>
      <c r="BL246" s="118"/>
      <c r="BM246" s="118"/>
      <c r="BN246" s="118"/>
      <c r="BO246" s="118"/>
      <c r="BP246" s="118"/>
      <c r="BQ246" s="118"/>
      <c r="BR246" s="118"/>
      <c r="BS246" s="118"/>
      <c r="BT246" s="118"/>
    </row>
    <row r="247" spans="1:72">
      <c r="A247" s="118"/>
      <c r="B247" s="118"/>
      <c r="C247" s="118"/>
      <c r="D247" s="118"/>
      <c r="E247" s="118"/>
      <c r="F247" s="118"/>
      <c r="G247" s="118"/>
      <c r="H247" s="118"/>
      <c r="I247" s="118"/>
      <c r="J247" s="118"/>
      <c r="K247" s="118"/>
      <c r="L247" s="118"/>
      <c r="M247" s="118"/>
      <c r="N247" s="118"/>
      <c r="O247" s="118"/>
      <c r="P247" s="35"/>
      <c r="Q247" s="35"/>
      <c r="R247" s="35"/>
      <c r="S247" s="35"/>
      <c r="T247" s="35"/>
      <c r="U247" s="35"/>
      <c r="V247" s="118"/>
      <c r="W247" s="118"/>
      <c r="X247" s="118"/>
      <c r="Y247" s="118"/>
      <c r="Z247" s="118"/>
      <c r="AA247" s="118"/>
      <c r="AB247" s="118"/>
      <c r="AC247" s="118"/>
      <c r="AD247" s="118"/>
      <c r="AE247" s="118"/>
      <c r="AF247" s="118"/>
      <c r="AG247" s="118"/>
      <c r="AH247" s="118"/>
      <c r="AI247" s="118"/>
      <c r="AJ247" s="118"/>
      <c r="AK247" s="118"/>
      <c r="AL247" s="118"/>
      <c r="AM247" s="118"/>
      <c r="AN247" s="118"/>
      <c r="AO247" s="118"/>
      <c r="AP247" s="118"/>
      <c r="AQ247" s="118"/>
      <c r="AR247" s="118"/>
      <c r="AS247" s="118"/>
      <c r="AT247" s="118"/>
      <c r="AU247" s="118"/>
      <c r="AV247" s="118"/>
      <c r="AW247" s="118"/>
      <c r="AX247" s="118"/>
      <c r="AY247" s="118"/>
      <c r="AZ247" s="118"/>
      <c r="BA247" s="118"/>
      <c r="BB247" s="118"/>
      <c r="BC247" s="118"/>
      <c r="BD247" s="118"/>
      <c r="BE247" s="118"/>
      <c r="BF247" s="118"/>
      <c r="BG247" s="118"/>
      <c r="BH247" s="118"/>
      <c r="BI247" s="118"/>
      <c r="BJ247" s="118"/>
      <c r="BK247" s="118"/>
      <c r="BL247" s="118"/>
      <c r="BM247" s="118"/>
      <c r="BN247" s="118"/>
      <c r="BO247" s="118"/>
      <c r="BP247" s="118"/>
      <c r="BQ247" s="118"/>
      <c r="BR247" s="118"/>
      <c r="BS247" s="118"/>
      <c r="BT247" s="118"/>
    </row>
    <row r="248" spans="1:72">
      <c r="A248" s="118"/>
      <c r="B248" s="118"/>
      <c r="C248" s="118"/>
      <c r="D248" s="118"/>
      <c r="E248" s="118"/>
      <c r="F248" s="118"/>
      <c r="G248" s="118"/>
      <c r="H248" s="118"/>
      <c r="I248" s="118"/>
      <c r="J248" s="118"/>
      <c r="K248" s="118"/>
      <c r="L248" s="118"/>
      <c r="M248" s="118"/>
      <c r="N248" s="118"/>
      <c r="O248" s="118"/>
      <c r="P248" s="35"/>
      <c r="Q248" s="35"/>
      <c r="R248" s="35"/>
      <c r="S248" s="35"/>
      <c r="T248" s="35"/>
      <c r="U248" s="35"/>
      <c r="V248" s="118"/>
      <c r="W248" s="118"/>
      <c r="X248" s="118"/>
      <c r="Y248" s="118"/>
      <c r="Z248" s="118"/>
      <c r="AA248" s="118"/>
      <c r="AB248" s="118"/>
      <c r="AC248" s="118"/>
      <c r="AD248" s="118"/>
      <c r="AE248" s="118"/>
      <c r="AF248" s="118"/>
      <c r="AG248" s="118"/>
      <c r="AH248" s="118"/>
      <c r="AI248" s="118"/>
      <c r="AJ248" s="118"/>
      <c r="AK248" s="118"/>
      <c r="AL248" s="118"/>
      <c r="AM248" s="118"/>
      <c r="AN248" s="118"/>
      <c r="AO248" s="118"/>
      <c r="AP248" s="118"/>
      <c r="AQ248" s="118"/>
      <c r="AR248" s="118"/>
      <c r="AS248" s="118"/>
      <c r="AT248" s="118"/>
      <c r="AU248" s="118"/>
      <c r="AV248" s="118"/>
      <c r="AW248" s="118"/>
      <c r="AX248" s="118"/>
      <c r="AY248" s="118"/>
      <c r="AZ248" s="118"/>
      <c r="BA248" s="118"/>
      <c r="BB248" s="118"/>
      <c r="BC248" s="118"/>
      <c r="BD248" s="118"/>
      <c r="BE248" s="118"/>
      <c r="BF248" s="118"/>
      <c r="BG248" s="118"/>
      <c r="BH248" s="118"/>
      <c r="BI248" s="118"/>
      <c r="BJ248" s="118"/>
      <c r="BK248" s="118"/>
      <c r="BL248" s="118"/>
      <c r="BM248" s="118"/>
      <c r="BN248" s="118"/>
      <c r="BO248" s="118"/>
      <c r="BP248" s="118"/>
      <c r="BQ248" s="118"/>
      <c r="BR248" s="118"/>
      <c r="BS248" s="118"/>
      <c r="BT248" s="118"/>
    </row>
    <row r="249" spans="1:72">
      <c r="A249" s="118"/>
      <c r="B249" s="118"/>
      <c r="C249" s="118"/>
      <c r="D249" s="118"/>
      <c r="E249" s="118"/>
      <c r="F249" s="118"/>
      <c r="G249" s="118"/>
      <c r="H249" s="118"/>
      <c r="I249" s="118"/>
      <c r="J249" s="118"/>
      <c r="K249" s="118"/>
      <c r="L249" s="118"/>
      <c r="M249" s="118"/>
      <c r="N249" s="118"/>
      <c r="O249" s="118"/>
      <c r="P249" s="35"/>
      <c r="Q249" s="35"/>
      <c r="R249" s="35"/>
      <c r="S249" s="35"/>
      <c r="T249" s="35"/>
      <c r="U249" s="35"/>
      <c r="V249" s="118"/>
      <c r="W249" s="118"/>
      <c r="X249" s="118"/>
      <c r="Y249" s="118"/>
      <c r="Z249" s="118"/>
      <c r="AA249" s="118"/>
      <c r="AB249" s="118"/>
      <c r="AC249" s="118"/>
      <c r="AD249" s="118"/>
      <c r="AE249" s="118"/>
      <c r="AF249" s="118"/>
      <c r="AG249" s="118"/>
      <c r="AH249" s="118"/>
      <c r="AI249" s="118"/>
      <c r="AJ249" s="118"/>
      <c r="AK249" s="118"/>
      <c r="AL249" s="118"/>
      <c r="AM249" s="118"/>
      <c r="AN249" s="118"/>
      <c r="AO249" s="118"/>
      <c r="AP249" s="118"/>
      <c r="AQ249" s="118"/>
      <c r="AR249" s="118"/>
      <c r="AS249" s="118"/>
      <c r="AT249" s="118"/>
      <c r="AU249" s="118"/>
      <c r="AV249" s="118"/>
      <c r="AW249" s="118"/>
      <c r="AX249" s="118"/>
      <c r="AY249" s="118"/>
      <c r="AZ249" s="118"/>
      <c r="BA249" s="118"/>
      <c r="BB249" s="118"/>
      <c r="BC249" s="118"/>
      <c r="BD249" s="118"/>
      <c r="BE249" s="118"/>
      <c r="BF249" s="118"/>
      <c r="BG249" s="118"/>
      <c r="BH249" s="118"/>
      <c r="BI249" s="118"/>
      <c r="BJ249" s="118"/>
      <c r="BK249" s="118"/>
      <c r="BL249" s="118"/>
      <c r="BM249" s="118"/>
      <c r="BN249" s="118"/>
      <c r="BO249" s="118"/>
      <c r="BP249" s="118"/>
      <c r="BQ249" s="118"/>
      <c r="BR249" s="118"/>
      <c r="BS249" s="118"/>
      <c r="BT249" s="118"/>
    </row>
    <row r="250" spans="1:72">
      <c r="A250" s="118"/>
      <c r="B250" s="118"/>
      <c r="C250" s="118"/>
      <c r="D250" s="118"/>
      <c r="E250" s="118"/>
      <c r="F250" s="118"/>
      <c r="G250" s="118"/>
      <c r="H250" s="118"/>
      <c r="I250" s="118"/>
      <c r="J250" s="118"/>
      <c r="K250" s="118"/>
      <c r="L250" s="118"/>
      <c r="M250" s="118"/>
      <c r="N250" s="118"/>
      <c r="O250" s="118"/>
      <c r="P250" s="35"/>
      <c r="Q250" s="35"/>
      <c r="R250" s="35"/>
      <c r="S250" s="35"/>
      <c r="T250" s="35"/>
      <c r="U250" s="35"/>
      <c r="V250" s="118"/>
      <c r="W250" s="118"/>
      <c r="X250" s="118"/>
      <c r="Y250" s="118"/>
      <c r="Z250" s="118"/>
      <c r="AA250" s="118"/>
      <c r="AB250" s="118"/>
      <c r="AC250" s="118"/>
      <c r="AD250" s="118"/>
      <c r="AE250" s="118"/>
      <c r="AF250" s="118"/>
      <c r="AG250" s="118"/>
      <c r="AH250" s="118"/>
      <c r="AI250" s="118"/>
      <c r="AJ250" s="118"/>
      <c r="AK250" s="118"/>
      <c r="AL250" s="118"/>
      <c r="AM250" s="118"/>
      <c r="AN250" s="118"/>
      <c r="AO250" s="118"/>
      <c r="AP250" s="118"/>
      <c r="AQ250" s="118"/>
      <c r="AR250" s="118"/>
      <c r="AS250" s="118"/>
      <c r="AT250" s="118"/>
      <c r="AU250" s="118"/>
      <c r="AV250" s="118"/>
      <c r="AW250" s="118"/>
      <c r="AX250" s="118"/>
      <c r="AY250" s="118"/>
      <c r="AZ250" s="118"/>
      <c r="BA250" s="118"/>
      <c r="BB250" s="118"/>
      <c r="BC250" s="118"/>
      <c r="BD250" s="118"/>
      <c r="BE250" s="118"/>
      <c r="BF250" s="118"/>
      <c r="BG250" s="118"/>
      <c r="BH250" s="118"/>
      <c r="BI250" s="118"/>
      <c r="BJ250" s="118"/>
      <c r="BK250" s="118"/>
      <c r="BL250" s="118"/>
      <c r="BM250" s="118"/>
      <c r="BN250" s="118"/>
      <c r="BO250" s="118"/>
      <c r="BP250" s="118"/>
      <c r="BQ250" s="118"/>
      <c r="BR250" s="118"/>
      <c r="BS250" s="118"/>
      <c r="BT250" s="118"/>
    </row>
    <row r="251" spans="1:72">
      <c r="A251" s="118"/>
      <c r="B251" s="118"/>
      <c r="C251" s="118"/>
      <c r="D251" s="118"/>
      <c r="E251" s="118"/>
      <c r="F251" s="118"/>
      <c r="G251" s="118"/>
      <c r="H251" s="118"/>
      <c r="I251" s="118"/>
      <c r="J251" s="118"/>
      <c r="K251" s="118"/>
      <c r="L251" s="118"/>
      <c r="M251" s="118"/>
      <c r="N251" s="118"/>
      <c r="O251" s="118"/>
      <c r="P251" s="35"/>
      <c r="Q251" s="35"/>
      <c r="R251" s="35"/>
      <c r="S251" s="35"/>
      <c r="T251" s="35"/>
      <c r="U251" s="35"/>
      <c r="V251" s="118"/>
      <c r="W251" s="118"/>
      <c r="X251" s="118"/>
      <c r="Y251" s="118"/>
      <c r="Z251" s="118"/>
      <c r="AA251" s="118"/>
      <c r="AB251" s="118"/>
      <c r="AC251" s="118"/>
      <c r="AD251" s="118"/>
      <c r="AE251" s="118"/>
      <c r="AF251" s="118"/>
      <c r="AG251" s="118"/>
      <c r="AH251" s="118"/>
      <c r="AI251" s="118"/>
      <c r="AJ251" s="118"/>
      <c r="AK251" s="118"/>
      <c r="AL251" s="118"/>
      <c r="AM251" s="118"/>
      <c r="AN251" s="118"/>
      <c r="AO251" s="118"/>
      <c r="AP251" s="118"/>
      <c r="AQ251" s="118"/>
      <c r="AR251" s="118"/>
      <c r="AS251" s="118"/>
      <c r="AT251" s="118"/>
      <c r="AU251" s="118"/>
      <c r="AV251" s="118"/>
      <c r="AW251" s="118"/>
      <c r="AX251" s="118"/>
      <c r="AY251" s="118"/>
      <c r="AZ251" s="118"/>
      <c r="BA251" s="118"/>
      <c r="BB251" s="118"/>
      <c r="BC251" s="118"/>
      <c r="BD251" s="118"/>
      <c r="BE251" s="118"/>
      <c r="BF251" s="118"/>
      <c r="BG251" s="118"/>
      <c r="BH251" s="118"/>
      <c r="BI251" s="118"/>
      <c r="BJ251" s="118"/>
      <c r="BK251" s="118"/>
      <c r="BL251" s="118"/>
      <c r="BM251" s="118"/>
      <c r="BN251" s="118"/>
      <c r="BO251" s="118"/>
      <c r="BP251" s="118"/>
      <c r="BQ251" s="118"/>
      <c r="BR251" s="118"/>
      <c r="BS251" s="118"/>
      <c r="BT251" s="118"/>
    </row>
    <row r="252" spans="1:72">
      <c r="A252" s="118"/>
      <c r="B252" s="118"/>
      <c r="C252" s="118"/>
      <c r="D252" s="118"/>
      <c r="E252" s="118"/>
      <c r="F252" s="118"/>
      <c r="G252" s="118"/>
      <c r="H252" s="118"/>
      <c r="I252" s="118"/>
      <c r="J252" s="118"/>
      <c r="K252" s="118"/>
      <c r="L252" s="118"/>
      <c r="M252" s="118"/>
      <c r="N252" s="118"/>
      <c r="O252" s="118"/>
      <c r="P252" s="35"/>
      <c r="Q252" s="35"/>
      <c r="R252" s="35"/>
      <c r="S252" s="35"/>
      <c r="T252" s="35"/>
      <c r="U252" s="35"/>
      <c r="V252" s="118"/>
      <c r="W252" s="118"/>
      <c r="X252" s="118"/>
      <c r="Y252" s="118"/>
      <c r="Z252" s="118"/>
      <c r="AA252" s="118"/>
      <c r="AB252" s="118"/>
      <c r="AC252" s="118"/>
      <c r="AD252" s="118"/>
      <c r="AE252" s="118"/>
      <c r="AF252" s="118"/>
      <c r="AG252" s="118"/>
      <c r="AH252" s="118"/>
      <c r="AI252" s="118"/>
      <c r="AJ252" s="118"/>
      <c r="AK252" s="118"/>
      <c r="AL252" s="118"/>
      <c r="AM252" s="118"/>
      <c r="AN252" s="118"/>
      <c r="AO252" s="118"/>
      <c r="AP252" s="118"/>
      <c r="AQ252" s="118"/>
      <c r="AR252" s="118"/>
      <c r="AS252" s="118"/>
      <c r="AT252" s="118"/>
      <c r="AU252" s="118"/>
      <c r="AV252" s="118"/>
      <c r="AW252" s="118"/>
      <c r="AX252" s="118"/>
      <c r="AY252" s="118"/>
      <c r="AZ252" s="118"/>
      <c r="BA252" s="118"/>
      <c r="BB252" s="118"/>
      <c r="BC252" s="118"/>
      <c r="BD252" s="118"/>
      <c r="BE252" s="118"/>
      <c r="BF252" s="118"/>
      <c r="BG252" s="118"/>
      <c r="BH252" s="118"/>
      <c r="BI252" s="118"/>
      <c r="BJ252" s="118"/>
      <c r="BK252" s="118"/>
      <c r="BL252" s="118"/>
      <c r="BM252" s="118"/>
      <c r="BN252" s="118"/>
      <c r="BO252" s="118"/>
      <c r="BP252" s="118"/>
      <c r="BQ252" s="118"/>
      <c r="BR252" s="118"/>
      <c r="BS252" s="118"/>
      <c r="BT252" s="118"/>
    </row>
    <row r="253" spans="1:72">
      <c r="A253" s="118"/>
      <c r="B253" s="118"/>
      <c r="C253" s="118"/>
      <c r="D253" s="118"/>
      <c r="E253" s="118"/>
      <c r="F253" s="118"/>
      <c r="G253" s="118"/>
      <c r="H253" s="118"/>
      <c r="I253" s="118"/>
      <c r="J253" s="118"/>
      <c r="K253" s="118"/>
      <c r="L253" s="118"/>
      <c r="M253" s="118"/>
      <c r="N253" s="118"/>
      <c r="O253" s="118"/>
      <c r="P253" s="35"/>
      <c r="Q253" s="35"/>
      <c r="R253" s="35"/>
      <c r="S253" s="35"/>
      <c r="T253" s="35"/>
      <c r="U253" s="35"/>
      <c r="V253" s="118"/>
      <c r="W253" s="118"/>
      <c r="X253" s="118"/>
      <c r="Y253" s="118"/>
      <c r="Z253" s="118"/>
      <c r="AA253" s="118"/>
      <c r="AB253" s="118"/>
      <c r="AC253" s="118"/>
      <c r="AD253" s="118"/>
      <c r="AE253" s="118"/>
      <c r="AF253" s="118"/>
      <c r="AG253" s="118"/>
      <c r="AH253" s="118"/>
      <c r="AI253" s="118"/>
      <c r="AJ253" s="118"/>
      <c r="AK253" s="118"/>
      <c r="AL253" s="118"/>
      <c r="AM253" s="118"/>
      <c r="AN253" s="118"/>
      <c r="AO253" s="118"/>
      <c r="AP253" s="118"/>
      <c r="AQ253" s="118"/>
      <c r="AR253" s="118"/>
      <c r="AS253" s="118"/>
      <c r="AT253" s="118"/>
      <c r="AU253" s="118"/>
      <c r="AV253" s="118"/>
      <c r="AW253" s="118"/>
      <c r="AX253" s="118"/>
      <c r="AY253" s="118"/>
      <c r="AZ253" s="118"/>
      <c r="BA253" s="118"/>
      <c r="BB253" s="118"/>
      <c r="BC253" s="118"/>
      <c r="BD253" s="118"/>
      <c r="BE253" s="118"/>
      <c r="BF253" s="118"/>
      <c r="BG253" s="118"/>
      <c r="BH253" s="118"/>
      <c r="BI253" s="118"/>
      <c r="BJ253" s="118"/>
      <c r="BK253" s="118"/>
      <c r="BL253" s="118"/>
      <c r="BM253" s="118"/>
      <c r="BN253" s="118"/>
      <c r="BO253" s="118"/>
      <c r="BP253" s="118"/>
      <c r="BQ253" s="118"/>
      <c r="BR253" s="118"/>
      <c r="BS253" s="118"/>
      <c r="BT253" s="118"/>
    </row>
    <row r="254" spans="1:72">
      <c r="A254" s="118"/>
      <c r="B254" s="118"/>
      <c r="C254" s="118"/>
      <c r="D254" s="118"/>
      <c r="E254" s="118"/>
      <c r="F254" s="118"/>
      <c r="G254" s="118"/>
      <c r="H254" s="118"/>
      <c r="I254" s="118"/>
      <c r="J254" s="118"/>
      <c r="K254" s="118"/>
      <c r="L254" s="118"/>
      <c r="M254" s="118"/>
      <c r="N254" s="118"/>
      <c r="O254" s="118"/>
      <c r="P254" s="35"/>
      <c r="Q254" s="35"/>
      <c r="R254" s="35"/>
      <c r="S254" s="35"/>
      <c r="T254" s="35"/>
      <c r="U254" s="35"/>
      <c r="V254" s="118"/>
      <c r="W254" s="118"/>
      <c r="X254" s="118"/>
      <c r="Y254" s="118"/>
      <c r="Z254" s="118"/>
      <c r="AA254" s="118"/>
      <c r="AB254" s="118"/>
      <c r="AC254" s="118"/>
      <c r="AD254" s="118"/>
      <c r="AE254" s="118"/>
      <c r="AF254" s="118"/>
      <c r="AG254" s="118"/>
      <c r="AH254" s="118"/>
      <c r="AI254" s="118"/>
      <c r="AJ254" s="118"/>
      <c r="AK254" s="118"/>
      <c r="AL254" s="118"/>
      <c r="AM254" s="118"/>
      <c r="AN254" s="118"/>
      <c r="AO254" s="118"/>
      <c r="AP254" s="118"/>
      <c r="AQ254" s="118"/>
      <c r="AR254" s="118"/>
      <c r="AS254" s="118"/>
      <c r="AT254" s="118"/>
      <c r="AU254" s="118"/>
      <c r="AV254" s="118"/>
      <c r="AW254" s="118"/>
      <c r="AX254" s="118"/>
      <c r="AY254" s="118"/>
      <c r="AZ254" s="118"/>
      <c r="BA254" s="118"/>
      <c r="BB254" s="118"/>
      <c r="BC254" s="118"/>
      <c r="BD254" s="118"/>
      <c r="BE254" s="118"/>
      <c r="BF254" s="118"/>
      <c r="BG254" s="118"/>
      <c r="BH254" s="118"/>
      <c r="BI254" s="118"/>
      <c r="BJ254" s="118"/>
      <c r="BK254" s="118"/>
      <c r="BL254" s="118"/>
      <c r="BM254" s="118"/>
      <c r="BN254" s="118"/>
      <c r="BO254" s="118"/>
      <c r="BP254" s="118"/>
      <c r="BQ254" s="118"/>
      <c r="BR254" s="118"/>
      <c r="BS254" s="118"/>
      <c r="BT254" s="118"/>
    </row>
    <row r="255" spans="1:72">
      <c r="A255" s="118"/>
      <c r="B255" s="118"/>
      <c r="C255" s="118"/>
      <c r="D255" s="118"/>
      <c r="E255" s="118"/>
      <c r="F255" s="118"/>
      <c r="G255" s="118"/>
      <c r="H255" s="118"/>
      <c r="I255" s="118"/>
      <c r="J255" s="118"/>
      <c r="K255" s="118"/>
      <c r="L255" s="118"/>
      <c r="M255" s="118"/>
      <c r="N255" s="118"/>
      <c r="O255" s="118"/>
      <c r="P255" s="35"/>
      <c r="Q255" s="35"/>
      <c r="R255" s="35"/>
      <c r="S255" s="35"/>
      <c r="T255" s="35"/>
      <c r="U255" s="35"/>
      <c r="V255" s="118"/>
      <c r="W255" s="118"/>
      <c r="X255" s="118"/>
      <c r="Y255" s="118"/>
      <c r="Z255" s="118"/>
      <c r="AA255" s="118"/>
      <c r="AB255" s="118"/>
      <c r="AC255" s="118"/>
      <c r="AD255" s="118"/>
      <c r="AE255" s="118"/>
      <c r="AF255" s="118"/>
      <c r="AG255" s="118"/>
      <c r="AH255" s="118"/>
      <c r="AI255" s="118"/>
      <c r="AJ255" s="118"/>
      <c r="AK255" s="118"/>
      <c r="AL255" s="118"/>
      <c r="AM255" s="118"/>
      <c r="AN255" s="118"/>
      <c r="AO255" s="118"/>
      <c r="AP255" s="118"/>
      <c r="AQ255" s="118"/>
      <c r="AR255" s="118"/>
      <c r="AS255" s="118"/>
      <c r="AT255" s="118"/>
      <c r="AU255" s="118"/>
      <c r="AV255" s="118"/>
      <c r="AW255" s="118"/>
      <c r="AX255" s="118"/>
      <c r="AY255" s="118"/>
      <c r="AZ255" s="118"/>
      <c r="BA255" s="118"/>
      <c r="BB255" s="118"/>
      <c r="BC255" s="118"/>
      <c r="BD255" s="118"/>
      <c r="BE255" s="118"/>
      <c r="BF255" s="118"/>
      <c r="BG255" s="118"/>
      <c r="BH255" s="118"/>
      <c r="BI255" s="118"/>
      <c r="BJ255" s="118"/>
      <c r="BK255" s="118"/>
      <c r="BL255" s="118"/>
      <c r="BM255" s="118"/>
      <c r="BN255" s="118"/>
      <c r="BO255" s="118"/>
      <c r="BP255" s="118"/>
      <c r="BQ255" s="118"/>
      <c r="BR255" s="118"/>
      <c r="BS255" s="118"/>
      <c r="BT255" s="118"/>
    </row>
    <row r="256" spans="1:72">
      <c r="A256" s="118"/>
      <c r="B256" s="118"/>
      <c r="C256" s="118"/>
      <c r="D256" s="118"/>
      <c r="E256" s="118"/>
      <c r="F256" s="118"/>
      <c r="G256" s="118"/>
      <c r="H256" s="118"/>
      <c r="I256" s="118"/>
      <c r="J256" s="118"/>
      <c r="K256" s="118"/>
      <c r="L256" s="118"/>
      <c r="M256" s="118"/>
      <c r="N256" s="118"/>
      <c r="O256" s="118"/>
      <c r="P256" s="35"/>
      <c r="Q256" s="35"/>
      <c r="R256" s="35"/>
      <c r="S256" s="35"/>
      <c r="T256" s="35"/>
      <c r="U256" s="35"/>
      <c r="V256" s="118"/>
      <c r="W256" s="118"/>
      <c r="X256" s="118"/>
      <c r="Y256" s="118"/>
      <c r="Z256" s="118"/>
      <c r="AA256" s="118"/>
      <c r="AB256" s="118"/>
      <c r="AC256" s="118"/>
      <c r="AD256" s="118"/>
      <c r="AE256" s="118"/>
      <c r="AF256" s="118"/>
      <c r="AG256" s="118"/>
      <c r="AH256" s="118"/>
      <c r="AI256" s="118"/>
      <c r="AJ256" s="118"/>
      <c r="AK256" s="118"/>
      <c r="AL256" s="118"/>
      <c r="AM256" s="118"/>
      <c r="AN256" s="118"/>
      <c r="AO256" s="118"/>
      <c r="AP256" s="118"/>
      <c r="AQ256" s="118"/>
      <c r="AR256" s="118"/>
      <c r="AS256" s="118"/>
      <c r="AT256" s="118"/>
      <c r="AU256" s="118"/>
      <c r="AV256" s="118"/>
      <c r="AW256" s="118"/>
      <c r="AX256" s="118"/>
      <c r="AY256" s="118"/>
      <c r="AZ256" s="118"/>
      <c r="BA256" s="118"/>
      <c r="BB256" s="118"/>
      <c r="BC256" s="118"/>
      <c r="BD256" s="118"/>
      <c r="BE256" s="118"/>
      <c r="BF256" s="118"/>
      <c r="BG256" s="118"/>
      <c r="BH256" s="118"/>
      <c r="BI256" s="118"/>
      <c r="BJ256" s="118"/>
      <c r="BK256" s="118"/>
      <c r="BL256" s="118"/>
      <c r="BM256" s="118"/>
      <c r="BN256" s="118"/>
      <c r="BO256" s="118"/>
      <c r="BP256" s="118"/>
      <c r="BQ256" s="118"/>
      <c r="BR256" s="118"/>
      <c r="BS256" s="118"/>
      <c r="BT256" s="118"/>
    </row>
    <row r="257" spans="1:72">
      <c r="A257" s="118"/>
      <c r="B257" s="118"/>
      <c r="C257" s="118"/>
      <c r="D257" s="118"/>
      <c r="E257" s="118"/>
      <c r="F257" s="118"/>
      <c r="G257" s="118"/>
      <c r="H257" s="118"/>
      <c r="I257" s="118"/>
      <c r="J257" s="118"/>
      <c r="K257" s="118"/>
      <c r="L257" s="118"/>
      <c r="M257" s="118"/>
      <c r="N257" s="118"/>
      <c r="O257" s="118"/>
      <c r="P257" s="35"/>
      <c r="Q257" s="35"/>
      <c r="R257" s="35"/>
      <c r="S257" s="35"/>
      <c r="T257" s="35"/>
      <c r="U257" s="35"/>
      <c r="V257" s="118"/>
      <c r="W257" s="118"/>
      <c r="X257" s="118"/>
      <c r="Y257" s="118"/>
      <c r="Z257" s="118"/>
      <c r="AA257" s="118"/>
      <c r="AB257" s="118"/>
      <c r="AC257" s="118"/>
      <c r="AD257" s="118"/>
      <c r="AE257" s="118"/>
      <c r="AF257" s="118"/>
      <c r="AG257" s="118"/>
      <c r="AH257" s="118"/>
      <c r="AI257" s="118"/>
      <c r="AJ257" s="118"/>
      <c r="AK257" s="118"/>
      <c r="AL257" s="118"/>
      <c r="AM257" s="118"/>
      <c r="AN257" s="118"/>
      <c r="AO257" s="118"/>
      <c r="AP257" s="118"/>
      <c r="AQ257" s="118"/>
      <c r="AR257" s="118"/>
      <c r="AS257" s="118"/>
      <c r="AT257" s="118"/>
      <c r="AU257" s="118"/>
      <c r="AV257" s="118"/>
      <c r="AW257" s="118"/>
      <c r="AX257" s="118"/>
      <c r="AY257" s="118"/>
      <c r="AZ257" s="118"/>
      <c r="BA257" s="118"/>
      <c r="BB257" s="118"/>
      <c r="BC257" s="118"/>
      <c r="BD257" s="118"/>
      <c r="BE257" s="118"/>
      <c r="BF257" s="118"/>
      <c r="BG257" s="118"/>
      <c r="BH257" s="118"/>
      <c r="BI257" s="118"/>
      <c r="BJ257" s="118"/>
      <c r="BK257" s="118"/>
      <c r="BL257" s="118"/>
      <c r="BM257" s="118"/>
      <c r="BN257" s="118"/>
      <c r="BO257" s="118"/>
      <c r="BP257" s="118"/>
      <c r="BQ257" s="118"/>
      <c r="BR257" s="118"/>
      <c r="BS257" s="118"/>
      <c r="BT257" s="118"/>
    </row>
    <row r="258" spans="1:72">
      <c r="A258" s="118"/>
      <c r="B258" s="118"/>
      <c r="C258" s="118"/>
      <c r="D258" s="118"/>
      <c r="E258" s="118"/>
      <c r="F258" s="118"/>
      <c r="G258" s="118"/>
      <c r="H258" s="118"/>
      <c r="I258" s="118"/>
      <c r="J258" s="118"/>
      <c r="K258" s="118"/>
      <c r="L258" s="118"/>
      <c r="M258" s="118"/>
      <c r="N258" s="118"/>
      <c r="O258" s="118"/>
      <c r="P258" s="35"/>
      <c r="Q258" s="35"/>
      <c r="R258" s="35"/>
      <c r="S258" s="35"/>
      <c r="T258" s="35"/>
      <c r="U258" s="35"/>
      <c r="V258" s="118"/>
      <c r="W258" s="118"/>
      <c r="X258" s="118"/>
      <c r="Y258" s="118"/>
      <c r="Z258" s="118"/>
      <c r="AA258" s="118"/>
      <c r="AB258" s="118"/>
      <c r="AC258" s="118"/>
      <c r="AD258" s="118"/>
      <c r="AE258" s="118"/>
      <c r="AF258" s="118"/>
      <c r="AG258" s="118"/>
      <c r="AH258" s="118"/>
      <c r="AI258" s="118"/>
      <c r="AJ258" s="118"/>
      <c r="AK258" s="118"/>
      <c r="AL258" s="118"/>
      <c r="AM258" s="118"/>
      <c r="AN258" s="118"/>
      <c r="AO258" s="118"/>
      <c r="AP258" s="118"/>
      <c r="AQ258" s="118"/>
      <c r="AR258" s="118"/>
      <c r="AS258" s="118"/>
      <c r="AT258" s="118"/>
      <c r="AU258" s="118"/>
      <c r="AV258" s="118"/>
      <c r="AW258" s="118"/>
      <c r="AX258" s="118"/>
      <c r="AY258" s="118"/>
      <c r="AZ258" s="118"/>
      <c r="BA258" s="118"/>
      <c r="BB258" s="118"/>
      <c r="BC258" s="118"/>
      <c r="BD258" s="118"/>
      <c r="BE258" s="118"/>
      <c r="BF258" s="118"/>
      <c r="BG258" s="118"/>
      <c r="BH258" s="118"/>
      <c r="BI258" s="118"/>
      <c r="BJ258" s="118"/>
      <c r="BK258" s="118"/>
      <c r="BL258" s="118"/>
      <c r="BM258" s="118"/>
      <c r="BN258" s="118"/>
      <c r="BO258" s="118"/>
      <c r="BP258" s="118"/>
      <c r="BQ258" s="118"/>
      <c r="BR258" s="118"/>
      <c r="BS258" s="118"/>
      <c r="BT258" s="118"/>
    </row>
    <row r="259" spans="1:72">
      <c r="A259" s="118"/>
      <c r="B259" s="118"/>
      <c r="C259" s="118"/>
      <c r="D259" s="118"/>
      <c r="E259" s="118"/>
      <c r="F259" s="118"/>
      <c r="G259" s="118"/>
      <c r="H259" s="118"/>
      <c r="I259" s="118"/>
      <c r="J259" s="118"/>
      <c r="K259" s="118"/>
      <c r="L259" s="118"/>
      <c r="M259" s="118"/>
      <c r="N259" s="118"/>
      <c r="O259" s="118"/>
      <c r="P259" s="35"/>
      <c r="Q259" s="35"/>
      <c r="R259" s="35"/>
      <c r="S259" s="35"/>
      <c r="T259" s="35"/>
      <c r="U259" s="35"/>
      <c r="V259" s="118"/>
      <c r="W259" s="118"/>
      <c r="X259" s="118"/>
      <c r="Y259" s="118"/>
      <c r="Z259" s="118"/>
      <c r="AA259" s="118"/>
      <c r="AB259" s="118"/>
      <c r="AC259" s="118"/>
      <c r="AD259" s="118"/>
      <c r="AE259" s="118"/>
      <c r="AF259" s="118"/>
      <c r="AG259" s="118"/>
      <c r="AH259" s="118"/>
      <c r="AI259" s="118"/>
      <c r="AJ259" s="118"/>
      <c r="AK259" s="118"/>
      <c r="AL259" s="118"/>
      <c r="AM259" s="118"/>
      <c r="AN259" s="118"/>
      <c r="AO259" s="118"/>
      <c r="AP259" s="118"/>
      <c r="AQ259" s="118"/>
      <c r="AR259" s="118"/>
      <c r="AS259" s="118"/>
      <c r="AT259" s="118"/>
      <c r="AU259" s="118"/>
      <c r="AV259" s="118"/>
      <c r="AW259" s="118"/>
      <c r="AX259" s="118"/>
      <c r="AY259" s="118"/>
      <c r="AZ259" s="118"/>
      <c r="BA259" s="118"/>
      <c r="BB259" s="118"/>
      <c r="BC259" s="118"/>
      <c r="BD259" s="118"/>
      <c r="BE259" s="118"/>
      <c r="BF259" s="118"/>
      <c r="BG259" s="118"/>
      <c r="BH259" s="118"/>
      <c r="BI259" s="118"/>
      <c r="BJ259" s="118"/>
      <c r="BK259" s="118"/>
      <c r="BL259" s="118"/>
      <c r="BM259" s="118"/>
      <c r="BN259" s="118"/>
      <c r="BO259" s="118"/>
      <c r="BP259" s="118"/>
      <c r="BQ259" s="118"/>
      <c r="BR259" s="118"/>
      <c r="BS259" s="118"/>
      <c r="BT259" s="118"/>
    </row>
    <row r="260" spans="1:72">
      <c r="A260" s="118"/>
      <c r="B260" s="118"/>
      <c r="C260" s="118"/>
      <c r="D260" s="118"/>
      <c r="E260" s="118"/>
      <c r="F260" s="118"/>
      <c r="G260" s="118"/>
      <c r="H260" s="118"/>
      <c r="I260" s="118"/>
      <c r="J260" s="118"/>
      <c r="K260" s="118"/>
      <c r="L260" s="118"/>
      <c r="M260" s="118"/>
      <c r="N260" s="118"/>
      <c r="O260" s="118"/>
      <c r="P260" s="35"/>
      <c r="Q260" s="35"/>
      <c r="R260" s="35"/>
      <c r="S260" s="35"/>
      <c r="T260" s="35"/>
      <c r="U260" s="35"/>
      <c r="V260" s="118"/>
      <c r="W260" s="118"/>
      <c r="X260" s="118"/>
      <c r="Y260" s="118"/>
      <c r="Z260" s="118"/>
      <c r="AA260" s="118"/>
      <c r="AB260" s="118"/>
      <c r="AC260" s="118"/>
      <c r="AD260" s="118"/>
      <c r="AE260" s="118"/>
      <c r="AF260" s="118"/>
      <c r="AG260" s="118"/>
      <c r="AH260" s="118"/>
      <c r="AI260" s="118"/>
      <c r="AJ260" s="118"/>
      <c r="AK260" s="118"/>
      <c r="AL260" s="118"/>
      <c r="AM260" s="118"/>
      <c r="AN260" s="118"/>
      <c r="AO260" s="118"/>
      <c r="AP260" s="118"/>
      <c r="AQ260" s="118"/>
      <c r="AR260" s="118"/>
      <c r="AS260" s="118"/>
      <c r="AT260" s="118"/>
      <c r="AU260" s="118"/>
      <c r="AV260" s="118"/>
      <c r="AW260" s="118"/>
      <c r="AX260" s="118"/>
      <c r="AY260" s="118"/>
      <c r="AZ260" s="118"/>
      <c r="BA260" s="118"/>
      <c r="BB260" s="118"/>
      <c r="BC260" s="118"/>
      <c r="BD260" s="118"/>
      <c r="BE260" s="118"/>
      <c r="BF260" s="118"/>
      <c r="BG260" s="118"/>
      <c r="BH260" s="118"/>
      <c r="BI260" s="118"/>
      <c r="BJ260" s="118"/>
      <c r="BK260" s="118"/>
      <c r="BL260" s="118"/>
      <c r="BM260" s="118"/>
      <c r="BN260" s="118"/>
      <c r="BO260" s="118"/>
      <c r="BP260" s="118"/>
      <c r="BQ260" s="118"/>
      <c r="BR260" s="118"/>
      <c r="BS260" s="118"/>
      <c r="BT260" s="118"/>
    </row>
    <row r="261" spans="1:72">
      <c r="A261" s="118"/>
      <c r="B261" s="118"/>
      <c r="C261" s="118"/>
      <c r="D261" s="118"/>
      <c r="E261" s="118"/>
      <c r="F261" s="118"/>
      <c r="G261" s="118"/>
      <c r="H261" s="118"/>
      <c r="I261" s="118"/>
      <c r="J261" s="118"/>
      <c r="K261" s="118"/>
      <c r="L261" s="118"/>
      <c r="M261" s="118"/>
      <c r="N261" s="118"/>
      <c r="O261" s="118"/>
      <c r="P261" s="35"/>
      <c r="Q261" s="35"/>
      <c r="R261" s="35"/>
      <c r="S261" s="35"/>
      <c r="T261" s="35"/>
      <c r="U261" s="35"/>
      <c r="V261" s="118"/>
      <c r="W261" s="118"/>
      <c r="X261" s="118"/>
      <c r="Y261" s="118"/>
      <c r="Z261" s="118"/>
      <c r="AA261" s="118"/>
      <c r="AB261" s="118"/>
      <c r="AC261" s="118"/>
      <c r="AD261" s="118"/>
      <c r="AE261" s="118"/>
      <c r="AF261" s="118"/>
      <c r="AG261" s="118"/>
      <c r="AH261" s="118"/>
      <c r="AI261" s="118"/>
      <c r="AJ261" s="118"/>
      <c r="AK261" s="118"/>
      <c r="AL261" s="118"/>
      <c r="AM261" s="118"/>
      <c r="AN261" s="118"/>
      <c r="AO261" s="118"/>
      <c r="AP261" s="118"/>
      <c r="AQ261" s="118"/>
      <c r="AR261" s="118"/>
      <c r="AS261" s="118"/>
      <c r="AT261" s="118"/>
      <c r="AU261" s="118"/>
      <c r="AV261" s="118"/>
      <c r="AW261" s="118"/>
      <c r="AX261" s="118"/>
      <c r="AY261" s="118"/>
      <c r="AZ261" s="118"/>
      <c r="BA261" s="118"/>
      <c r="BB261" s="118"/>
      <c r="BC261" s="118"/>
      <c r="BD261" s="118"/>
      <c r="BE261" s="118"/>
      <c r="BF261" s="118"/>
      <c r="BG261" s="118"/>
      <c r="BH261" s="118"/>
      <c r="BI261" s="118"/>
      <c r="BJ261" s="118"/>
      <c r="BK261" s="118"/>
      <c r="BL261" s="118"/>
      <c r="BM261" s="118"/>
      <c r="BN261" s="118"/>
      <c r="BO261" s="118"/>
      <c r="BP261" s="118"/>
      <c r="BQ261" s="118"/>
      <c r="BR261" s="118"/>
      <c r="BS261" s="118"/>
      <c r="BT261" s="118"/>
    </row>
    <row r="262" spans="1:72">
      <c r="A262" s="118"/>
      <c r="B262" s="118"/>
      <c r="C262" s="118"/>
      <c r="D262" s="118"/>
      <c r="E262" s="118"/>
      <c r="F262" s="118"/>
      <c r="G262" s="118"/>
      <c r="H262" s="118"/>
      <c r="I262" s="118"/>
      <c r="J262" s="118"/>
      <c r="K262" s="118"/>
      <c r="L262" s="118"/>
      <c r="M262" s="118"/>
      <c r="N262" s="118"/>
      <c r="O262" s="118"/>
      <c r="P262" s="35"/>
      <c r="Q262" s="35"/>
      <c r="R262" s="35"/>
      <c r="S262" s="35"/>
      <c r="T262" s="35"/>
      <c r="U262" s="35"/>
      <c r="V262" s="118"/>
      <c r="W262" s="118"/>
      <c r="X262" s="118"/>
      <c r="Y262" s="118"/>
      <c r="Z262" s="118"/>
      <c r="AA262" s="118"/>
      <c r="AB262" s="118"/>
      <c r="AC262" s="118"/>
      <c r="AD262" s="118"/>
      <c r="AE262" s="118"/>
      <c r="AF262" s="118"/>
      <c r="AG262" s="118"/>
      <c r="AH262" s="118"/>
      <c r="AI262" s="118"/>
      <c r="AJ262" s="118"/>
      <c r="AK262" s="118"/>
      <c r="AL262" s="118"/>
      <c r="AM262" s="118"/>
      <c r="AN262" s="118"/>
      <c r="AO262" s="118"/>
      <c r="AP262" s="118"/>
      <c r="AQ262" s="118"/>
      <c r="AR262" s="118"/>
      <c r="AS262" s="118"/>
      <c r="AT262" s="118"/>
      <c r="AU262" s="118"/>
      <c r="AV262" s="118"/>
      <c r="AW262" s="118"/>
      <c r="AX262" s="118"/>
      <c r="AY262" s="118"/>
      <c r="AZ262" s="118"/>
      <c r="BA262" s="118"/>
      <c r="BB262" s="118"/>
      <c r="BC262" s="118"/>
      <c r="BD262" s="118"/>
      <c r="BE262" s="118"/>
      <c r="BF262" s="118"/>
      <c r="BG262" s="118"/>
      <c r="BH262" s="118"/>
      <c r="BI262" s="118"/>
      <c r="BJ262" s="118"/>
      <c r="BK262" s="118"/>
      <c r="BL262" s="118"/>
      <c r="BM262" s="118"/>
      <c r="BN262" s="118"/>
      <c r="BO262" s="118"/>
      <c r="BP262" s="118"/>
      <c r="BQ262" s="118"/>
      <c r="BR262" s="118"/>
      <c r="BS262" s="118"/>
      <c r="BT262" s="118"/>
    </row>
    <row r="263" spans="1:72">
      <c r="A263" s="118"/>
      <c r="B263" s="118"/>
      <c r="C263" s="118"/>
      <c r="D263" s="118"/>
      <c r="E263" s="118"/>
      <c r="F263" s="118"/>
      <c r="G263" s="118"/>
      <c r="H263" s="118"/>
      <c r="I263" s="118"/>
      <c r="J263" s="118"/>
      <c r="K263" s="118"/>
      <c r="L263" s="118"/>
      <c r="M263" s="118"/>
      <c r="N263" s="118"/>
      <c r="O263" s="118"/>
      <c r="P263" s="35"/>
      <c r="Q263" s="35"/>
      <c r="R263" s="35"/>
      <c r="S263" s="35"/>
      <c r="T263" s="35"/>
      <c r="U263" s="35"/>
      <c r="V263" s="118"/>
      <c r="W263" s="118"/>
      <c r="X263" s="118"/>
      <c r="Y263" s="118"/>
      <c r="Z263" s="118"/>
      <c r="AA263" s="118"/>
      <c r="AB263" s="118"/>
      <c r="AC263" s="118"/>
      <c r="AD263" s="118"/>
      <c r="AE263" s="118"/>
      <c r="AF263" s="118"/>
      <c r="AG263" s="118"/>
      <c r="AH263" s="118"/>
      <c r="AI263" s="118"/>
      <c r="AJ263" s="118"/>
      <c r="AK263" s="118"/>
      <c r="AL263" s="118"/>
      <c r="AM263" s="118"/>
      <c r="AN263" s="118"/>
      <c r="AO263" s="118"/>
      <c r="AP263" s="118"/>
      <c r="AQ263" s="118"/>
      <c r="AR263" s="118"/>
      <c r="AS263" s="118"/>
      <c r="AT263" s="118"/>
      <c r="AU263" s="118"/>
      <c r="AV263" s="118"/>
      <c r="AW263" s="118"/>
      <c r="AX263" s="118"/>
      <c r="AY263" s="118"/>
      <c r="AZ263" s="118"/>
      <c r="BA263" s="118"/>
      <c r="BB263" s="118"/>
      <c r="BC263" s="118"/>
      <c r="BD263" s="118"/>
      <c r="BE263" s="118"/>
      <c r="BF263" s="118"/>
      <c r="BG263" s="118"/>
      <c r="BH263" s="118"/>
      <c r="BI263" s="118"/>
      <c r="BJ263" s="118"/>
      <c r="BK263" s="118"/>
      <c r="BL263" s="118"/>
      <c r="BM263" s="118"/>
      <c r="BN263" s="118"/>
      <c r="BO263" s="118"/>
      <c r="BP263" s="118"/>
      <c r="BQ263" s="118"/>
      <c r="BR263" s="118"/>
      <c r="BS263" s="118"/>
      <c r="BT263" s="118"/>
    </row>
    <row r="264" spans="1:72">
      <c r="A264" s="118"/>
      <c r="B264" s="118"/>
      <c r="C264" s="118"/>
      <c r="D264" s="118"/>
      <c r="E264" s="118"/>
      <c r="F264" s="118"/>
      <c r="G264" s="118"/>
      <c r="H264" s="118"/>
      <c r="I264" s="118"/>
      <c r="J264" s="118"/>
      <c r="K264" s="118"/>
      <c r="L264" s="118"/>
      <c r="M264" s="118"/>
      <c r="N264" s="118"/>
      <c r="O264" s="118"/>
      <c r="P264" s="35"/>
      <c r="Q264" s="35"/>
      <c r="R264" s="35"/>
      <c r="S264" s="35"/>
      <c r="T264" s="35"/>
      <c r="U264" s="35"/>
      <c r="V264" s="118"/>
      <c r="W264" s="118"/>
      <c r="X264" s="118"/>
      <c r="Y264" s="118"/>
      <c r="Z264" s="118"/>
      <c r="AA264" s="118"/>
      <c r="AB264" s="118"/>
      <c r="AC264" s="118"/>
      <c r="AD264" s="118"/>
      <c r="AE264" s="118"/>
      <c r="AF264" s="118"/>
      <c r="AG264" s="118"/>
      <c r="AH264" s="118"/>
      <c r="AI264" s="118"/>
      <c r="AJ264" s="118"/>
      <c r="AK264" s="118"/>
      <c r="AL264" s="118"/>
      <c r="AM264" s="118"/>
      <c r="AN264" s="118"/>
      <c r="AO264" s="118"/>
      <c r="AP264" s="118"/>
      <c r="AQ264" s="118"/>
      <c r="AR264" s="118"/>
      <c r="AS264" s="118"/>
      <c r="AT264" s="118"/>
      <c r="AU264" s="118"/>
      <c r="AV264" s="118"/>
      <c r="AW264" s="118"/>
      <c r="AX264" s="118"/>
      <c r="AY264" s="118"/>
      <c r="AZ264" s="118"/>
      <c r="BA264" s="118"/>
      <c r="BB264" s="118"/>
      <c r="BC264" s="118"/>
      <c r="BD264" s="118"/>
      <c r="BE264" s="118"/>
      <c r="BF264" s="118"/>
      <c r="BG264" s="118"/>
      <c r="BH264" s="118"/>
      <c r="BI264" s="118"/>
      <c r="BJ264" s="118"/>
      <c r="BK264" s="118"/>
      <c r="BL264" s="118"/>
      <c r="BM264" s="118"/>
      <c r="BN264" s="118"/>
      <c r="BO264" s="118"/>
      <c r="BP264" s="118"/>
      <c r="BQ264" s="118"/>
      <c r="BR264" s="118"/>
      <c r="BS264" s="118"/>
      <c r="BT264" s="118"/>
    </row>
    <row r="265" spans="1:72">
      <c r="A265" s="118"/>
      <c r="B265" s="118"/>
      <c r="C265" s="118"/>
      <c r="D265" s="118"/>
      <c r="E265" s="118"/>
      <c r="F265" s="118"/>
      <c r="G265" s="118"/>
      <c r="H265" s="118"/>
      <c r="I265" s="118"/>
      <c r="J265" s="118"/>
      <c r="K265" s="118"/>
      <c r="L265" s="118"/>
      <c r="M265" s="118"/>
      <c r="N265" s="118"/>
      <c r="O265" s="118"/>
      <c r="P265" s="35"/>
      <c r="Q265" s="35"/>
      <c r="R265" s="35"/>
      <c r="S265" s="35"/>
      <c r="T265" s="35"/>
      <c r="U265" s="35"/>
      <c r="V265" s="118"/>
      <c r="W265" s="118"/>
      <c r="X265" s="118"/>
      <c r="Y265" s="118"/>
      <c r="Z265" s="118"/>
      <c r="AA265" s="118"/>
      <c r="AB265" s="118"/>
      <c r="AC265" s="118"/>
      <c r="AD265" s="118"/>
      <c r="AE265" s="118"/>
      <c r="AF265" s="118"/>
      <c r="AG265" s="118"/>
      <c r="AH265" s="118"/>
      <c r="AI265" s="118"/>
      <c r="AJ265" s="118"/>
      <c r="AK265" s="118"/>
      <c r="AL265" s="118"/>
      <c r="AM265" s="118"/>
      <c r="AN265" s="118"/>
      <c r="AO265" s="118"/>
      <c r="AP265" s="118"/>
      <c r="AQ265" s="118"/>
      <c r="AR265" s="118"/>
      <c r="AS265" s="118"/>
      <c r="AT265" s="118"/>
      <c r="AU265" s="118"/>
      <c r="AV265" s="118"/>
      <c r="AW265" s="118"/>
      <c r="AX265" s="118"/>
      <c r="AY265" s="118"/>
      <c r="AZ265" s="118"/>
      <c r="BA265" s="118"/>
      <c r="BB265" s="118"/>
      <c r="BC265" s="118"/>
      <c r="BD265" s="118"/>
      <c r="BE265" s="118"/>
      <c r="BF265" s="118"/>
      <c r="BG265" s="118"/>
      <c r="BH265" s="118"/>
      <c r="BI265" s="118"/>
      <c r="BJ265" s="118"/>
      <c r="BK265" s="118"/>
      <c r="BL265" s="118"/>
      <c r="BM265" s="118"/>
      <c r="BN265" s="118"/>
      <c r="BO265" s="118"/>
      <c r="BP265" s="118"/>
      <c r="BQ265" s="118"/>
      <c r="BR265" s="118"/>
      <c r="BS265" s="118"/>
      <c r="BT265" s="118"/>
    </row>
    <row r="266" spans="1:72">
      <c r="A266" s="118"/>
      <c r="B266" s="118"/>
      <c r="C266" s="118"/>
      <c r="D266" s="118"/>
      <c r="E266" s="118"/>
      <c r="F266" s="118"/>
      <c r="G266" s="118"/>
      <c r="H266" s="118"/>
      <c r="I266" s="118"/>
      <c r="J266" s="118"/>
      <c r="K266" s="118"/>
      <c r="L266" s="118"/>
      <c r="M266" s="118"/>
      <c r="N266" s="118"/>
      <c r="O266" s="118"/>
      <c r="P266" s="35"/>
      <c r="Q266" s="35"/>
      <c r="R266" s="35"/>
      <c r="S266" s="35"/>
      <c r="T266" s="35"/>
      <c r="U266" s="35"/>
      <c r="V266" s="118"/>
      <c r="W266" s="118"/>
      <c r="X266" s="118"/>
      <c r="Y266" s="118"/>
      <c r="Z266" s="118"/>
      <c r="AA266" s="118"/>
      <c r="AB266" s="118"/>
      <c r="AC266" s="118"/>
      <c r="AD266" s="118"/>
      <c r="AE266" s="118"/>
      <c r="AF266" s="118"/>
      <c r="AG266" s="118"/>
      <c r="AH266" s="118"/>
      <c r="AI266" s="118"/>
      <c r="AJ266" s="118"/>
      <c r="AK266" s="118"/>
      <c r="AL266" s="118"/>
      <c r="AM266" s="118"/>
      <c r="AN266" s="118"/>
      <c r="AO266" s="118"/>
      <c r="AP266" s="118"/>
      <c r="AQ266" s="118"/>
      <c r="AR266" s="118"/>
      <c r="AS266" s="118"/>
      <c r="AT266" s="118"/>
      <c r="AU266" s="118"/>
      <c r="AV266" s="118"/>
      <c r="AW266" s="118"/>
      <c r="AX266" s="118"/>
      <c r="AY266" s="118"/>
      <c r="AZ266" s="118"/>
      <c r="BA266" s="118"/>
      <c r="BB266" s="118"/>
      <c r="BC266" s="118"/>
      <c r="BD266" s="118"/>
      <c r="BE266" s="118"/>
      <c r="BF266" s="118"/>
      <c r="BG266" s="118"/>
      <c r="BH266" s="118"/>
      <c r="BI266" s="118"/>
      <c r="BJ266" s="118"/>
      <c r="BK266" s="118"/>
      <c r="BL266" s="118"/>
      <c r="BM266" s="118"/>
      <c r="BN266" s="118"/>
      <c r="BO266" s="118"/>
      <c r="BP266" s="118"/>
      <c r="BQ266" s="118"/>
      <c r="BR266" s="118"/>
      <c r="BS266" s="118"/>
      <c r="BT266" s="118"/>
    </row>
    <row r="267" spans="1:72">
      <c r="A267" s="118"/>
      <c r="B267" s="118"/>
      <c r="C267" s="118"/>
      <c r="D267" s="118"/>
      <c r="E267" s="118"/>
      <c r="F267" s="118"/>
      <c r="G267" s="118"/>
      <c r="H267" s="118"/>
      <c r="I267" s="118"/>
      <c r="J267" s="118"/>
      <c r="K267" s="118"/>
      <c r="L267" s="118"/>
      <c r="M267" s="118"/>
      <c r="N267" s="118"/>
      <c r="O267" s="118"/>
      <c r="P267" s="35"/>
      <c r="Q267" s="35"/>
      <c r="R267" s="35"/>
      <c r="S267" s="35"/>
      <c r="T267" s="35"/>
      <c r="U267" s="35"/>
      <c r="V267" s="118"/>
      <c r="W267" s="118"/>
      <c r="X267" s="118"/>
      <c r="Y267" s="118"/>
      <c r="Z267" s="118"/>
      <c r="AA267" s="118"/>
      <c r="AB267" s="118"/>
      <c r="AC267" s="118"/>
      <c r="AD267" s="118"/>
      <c r="AE267" s="118"/>
      <c r="AF267" s="118"/>
      <c r="AG267" s="118"/>
      <c r="AH267" s="118"/>
      <c r="AI267" s="118"/>
      <c r="AJ267" s="118"/>
      <c r="AK267" s="118"/>
      <c r="AL267" s="118"/>
      <c r="AM267" s="118"/>
      <c r="AN267" s="118"/>
      <c r="AO267" s="118"/>
      <c r="AP267" s="118"/>
      <c r="AQ267" s="118"/>
      <c r="AR267" s="118"/>
      <c r="AS267" s="118"/>
      <c r="AT267" s="118"/>
      <c r="AU267" s="118"/>
      <c r="AV267" s="118"/>
      <c r="AW267" s="118"/>
      <c r="AX267" s="118"/>
      <c r="AY267" s="118"/>
      <c r="AZ267" s="118"/>
      <c r="BA267" s="118"/>
      <c r="BB267" s="118"/>
      <c r="BC267" s="118"/>
      <c r="BD267" s="118"/>
      <c r="BE267" s="118"/>
      <c r="BF267" s="118"/>
      <c r="BG267" s="118"/>
      <c r="BH267" s="118"/>
      <c r="BI267" s="118"/>
      <c r="BJ267" s="118"/>
      <c r="BK267" s="118"/>
      <c r="BL267" s="118"/>
      <c r="BM267" s="118"/>
      <c r="BN267" s="118"/>
      <c r="BO267" s="118"/>
      <c r="BP267" s="118"/>
      <c r="BQ267" s="118"/>
      <c r="BR267" s="118"/>
      <c r="BS267" s="118"/>
      <c r="BT267" s="118"/>
    </row>
    <row r="268" spans="1:72">
      <c r="A268" s="118"/>
      <c r="B268" s="118"/>
      <c r="C268" s="118"/>
      <c r="D268" s="118"/>
      <c r="E268" s="118"/>
      <c r="F268" s="118"/>
      <c r="G268" s="118"/>
      <c r="H268" s="118"/>
      <c r="I268" s="118"/>
      <c r="J268" s="118"/>
      <c r="K268" s="118"/>
      <c r="L268" s="118"/>
      <c r="M268" s="118"/>
      <c r="N268" s="118"/>
      <c r="O268" s="118"/>
      <c r="P268" s="35"/>
      <c r="Q268" s="35"/>
      <c r="R268" s="35"/>
      <c r="S268" s="35"/>
      <c r="T268" s="35"/>
      <c r="U268" s="35"/>
      <c r="V268" s="118"/>
      <c r="W268" s="118"/>
      <c r="X268" s="118"/>
      <c r="Y268" s="118"/>
      <c r="Z268" s="118"/>
      <c r="AA268" s="118"/>
      <c r="AB268" s="118"/>
      <c r="AC268" s="118"/>
      <c r="AD268" s="118"/>
      <c r="AE268" s="118"/>
      <c r="AF268" s="118"/>
      <c r="AG268" s="118"/>
      <c r="AH268" s="118"/>
      <c r="AI268" s="118"/>
      <c r="AJ268" s="118"/>
      <c r="AK268" s="118"/>
      <c r="AL268" s="118"/>
      <c r="AM268" s="118"/>
      <c r="AN268" s="118"/>
      <c r="AO268" s="118"/>
      <c r="AP268" s="118"/>
      <c r="AQ268" s="118"/>
      <c r="AR268" s="118"/>
      <c r="AS268" s="118"/>
      <c r="AT268" s="118"/>
      <c r="AU268" s="118"/>
      <c r="AV268" s="118"/>
      <c r="AW268" s="118"/>
      <c r="AX268" s="118"/>
      <c r="AY268" s="118"/>
      <c r="AZ268" s="118"/>
      <c r="BA268" s="118"/>
      <c r="BB268" s="118"/>
      <c r="BC268" s="118"/>
      <c r="BD268" s="118"/>
      <c r="BE268" s="118"/>
      <c r="BF268" s="118"/>
      <c r="BG268" s="118"/>
      <c r="BH268" s="118"/>
      <c r="BI268" s="118"/>
      <c r="BJ268" s="118"/>
      <c r="BK268" s="118"/>
      <c r="BL268" s="118"/>
      <c r="BM268" s="118"/>
      <c r="BN268" s="118"/>
      <c r="BO268" s="118"/>
      <c r="BP268" s="118"/>
      <c r="BQ268" s="118"/>
      <c r="BR268" s="118"/>
      <c r="BS268" s="118"/>
      <c r="BT268" s="118"/>
    </row>
    <row r="269" spans="1:72">
      <c r="A269" s="118"/>
      <c r="B269" s="118"/>
      <c r="C269" s="118"/>
      <c r="D269" s="118"/>
      <c r="E269" s="118"/>
      <c r="F269" s="118"/>
      <c r="G269" s="118"/>
      <c r="H269" s="118"/>
      <c r="I269" s="118"/>
      <c r="J269" s="118"/>
      <c r="K269" s="118"/>
      <c r="L269" s="118"/>
      <c r="M269" s="118"/>
      <c r="N269" s="118"/>
      <c r="O269" s="118"/>
      <c r="P269" s="35"/>
      <c r="Q269" s="35"/>
      <c r="R269" s="35"/>
      <c r="S269" s="35"/>
      <c r="T269" s="35"/>
      <c r="U269" s="35"/>
      <c r="V269" s="118"/>
      <c r="W269" s="118"/>
      <c r="X269" s="118"/>
      <c r="Y269" s="118"/>
      <c r="Z269" s="118"/>
      <c r="AA269" s="118"/>
      <c r="AB269" s="118"/>
      <c r="AC269" s="118"/>
      <c r="AD269" s="118"/>
      <c r="AE269" s="118"/>
      <c r="AF269" s="118"/>
      <c r="AG269" s="118"/>
      <c r="AH269" s="118"/>
      <c r="AI269" s="118"/>
      <c r="AJ269" s="118"/>
      <c r="AK269" s="118"/>
      <c r="AL269" s="118"/>
      <c r="AM269" s="118"/>
      <c r="AN269" s="118"/>
      <c r="AO269" s="118"/>
      <c r="AP269" s="118"/>
      <c r="AQ269" s="118"/>
      <c r="AR269" s="118"/>
      <c r="AS269" s="118"/>
      <c r="AT269" s="118"/>
      <c r="AU269" s="118"/>
      <c r="AV269" s="118"/>
      <c r="AW269" s="118"/>
      <c r="AX269" s="118"/>
      <c r="AY269" s="118"/>
      <c r="AZ269" s="118"/>
      <c r="BA269" s="118"/>
      <c r="BB269" s="118"/>
      <c r="BC269" s="118"/>
      <c r="BD269" s="118"/>
      <c r="BE269" s="118"/>
      <c r="BF269" s="118"/>
      <c r="BG269" s="118"/>
      <c r="BH269" s="118"/>
      <c r="BI269" s="118"/>
      <c r="BJ269" s="118"/>
      <c r="BK269" s="118"/>
      <c r="BL269" s="118"/>
      <c r="BM269" s="118"/>
      <c r="BN269" s="118"/>
      <c r="BO269" s="118"/>
      <c r="BP269" s="118"/>
      <c r="BQ269" s="118"/>
      <c r="BR269" s="118"/>
      <c r="BS269" s="118"/>
      <c r="BT269" s="118"/>
    </row>
    <row r="270" spans="1:72">
      <c r="A270" s="118"/>
      <c r="B270" s="118"/>
      <c r="C270" s="118"/>
      <c r="D270" s="118"/>
      <c r="E270" s="118"/>
      <c r="F270" s="118"/>
      <c r="G270" s="118"/>
      <c r="H270" s="118"/>
      <c r="I270" s="118"/>
      <c r="J270" s="118"/>
      <c r="K270" s="118"/>
      <c r="L270" s="118"/>
      <c r="M270" s="118"/>
      <c r="N270" s="118"/>
      <c r="O270" s="118"/>
      <c r="P270" s="35"/>
      <c r="Q270" s="35"/>
      <c r="R270" s="35"/>
      <c r="S270" s="35"/>
      <c r="T270" s="35"/>
      <c r="U270" s="35"/>
      <c r="V270" s="118"/>
      <c r="W270" s="118"/>
      <c r="X270" s="118"/>
      <c r="Y270" s="118"/>
      <c r="Z270" s="118"/>
      <c r="AA270" s="118"/>
      <c r="AB270" s="118"/>
      <c r="AC270" s="118"/>
      <c r="AD270" s="118"/>
      <c r="AE270" s="118"/>
      <c r="AF270" s="118"/>
      <c r="AG270" s="118"/>
      <c r="AH270" s="118"/>
      <c r="AI270" s="118"/>
      <c r="AJ270" s="118"/>
      <c r="AK270" s="118"/>
      <c r="AL270" s="118"/>
      <c r="AM270" s="118"/>
      <c r="AN270" s="118"/>
      <c r="AO270" s="118"/>
      <c r="AP270" s="118"/>
      <c r="AQ270" s="118"/>
      <c r="AR270" s="118"/>
      <c r="AS270" s="118"/>
      <c r="AT270" s="118"/>
      <c r="AU270" s="118"/>
      <c r="AV270" s="118"/>
      <c r="AW270" s="118"/>
      <c r="AX270" s="118"/>
      <c r="AY270" s="118"/>
      <c r="AZ270" s="118"/>
      <c r="BA270" s="118"/>
      <c r="BB270" s="118"/>
      <c r="BC270" s="118"/>
      <c r="BD270" s="118"/>
      <c r="BE270" s="118"/>
      <c r="BF270" s="118"/>
      <c r="BG270" s="118"/>
      <c r="BH270" s="118"/>
      <c r="BI270" s="118"/>
      <c r="BJ270" s="118"/>
      <c r="BK270" s="118"/>
      <c r="BL270" s="118"/>
      <c r="BM270" s="118"/>
      <c r="BN270" s="118"/>
      <c r="BO270" s="118"/>
      <c r="BP270" s="118"/>
      <c r="BQ270" s="118"/>
      <c r="BR270" s="118"/>
      <c r="BS270" s="118"/>
      <c r="BT270" s="118"/>
    </row>
    <row r="271" spans="1:72">
      <c r="A271" s="118"/>
      <c r="B271" s="118"/>
      <c r="C271" s="118"/>
      <c r="D271" s="118"/>
      <c r="E271" s="118"/>
      <c r="F271" s="118"/>
      <c r="G271" s="118"/>
      <c r="H271" s="118"/>
      <c r="I271" s="118"/>
      <c r="J271" s="118"/>
      <c r="K271" s="118"/>
      <c r="L271" s="118"/>
      <c r="M271" s="118"/>
      <c r="N271" s="118"/>
      <c r="O271" s="118"/>
      <c r="P271" s="35"/>
      <c r="Q271" s="35"/>
      <c r="R271" s="35"/>
      <c r="S271" s="35"/>
      <c r="T271" s="35"/>
      <c r="U271" s="35"/>
      <c r="V271" s="118"/>
      <c r="W271" s="118"/>
      <c r="X271" s="118"/>
      <c r="Y271" s="118"/>
      <c r="Z271" s="118"/>
      <c r="AA271" s="118"/>
      <c r="AB271" s="118"/>
      <c r="AC271" s="118"/>
      <c r="AD271" s="118"/>
      <c r="AE271" s="118"/>
      <c r="AF271" s="118"/>
      <c r="AG271" s="118"/>
      <c r="AH271" s="118"/>
      <c r="AI271" s="118"/>
      <c r="AJ271" s="118"/>
      <c r="AK271" s="118"/>
      <c r="AL271" s="118"/>
      <c r="AM271" s="118"/>
      <c r="AN271" s="118"/>
      <c r="AO271" s="118"/>
      <c r="AP271" s="118"/>
      <c r="AQ271" s="118"/>
      <c r="AR271" s="118"/>
      <c r="AS271" s="118"/>
      <c r="AT271" s="118"/>
      <c r="AU271" s="118"/>
      <c r="AV271" s="118"/>
      <c r="AW271" s="118"/>
      <c r="AX271" s="118"/>
      <c r="AY271" s="118"/>
      <c r="AZ271" s="118"/>
      <c r="BA271" s="118"/>
      <c r="BB271" s="118"/>
      <c r="BC271" s="118"/>
      <c r="BD271" s="118"/>
      <c r="BE271" s="118"/>
      <c r="BF271" s="118"/>
      <c r="BG271" s="118"/>
      <c r="BH271" s="118"/>
      <c r="BI271" s="118"/>
      <c r="BJ271" s="118"/>
      <c r="BK271" s="118"/>
      <c r="BL271" s="118"/>
      <c r="BM271" s="118"/>
      <c r="BN271" s="118"/>
      <c r="BO271" s="118"/>
      <c r="BP271" s="118"/>
      <c r="BQ271" s="118"/>
      <c r="BR271" s="118"/>
      <c r="BS271" s="118"/>
      <c r="BT271" s="118"/>
    </row>
    <row r="272" spans="1:72">
      <c r="A272" s="118"/>
      <c r="B272" s="118"/>
      <c r="C272" s="118"/>
      <c r="D272" s="118"/>
      <c r="E272" s="118"/>
      <c r="F272" s="118"/>
      <c r="G272" s="118"/>
      <c r="H272" s="118"/>
      <c r="I272" s="118"/>
      <c r="J272" s="118"/>
      <c r="K272" s="118"/>
      <c r="L272" s="118"/>
      <c r="M272" s="118"/>
      <c r="N272" s="118"/>
      <c r="O272" s="118"/>
      <c r="P272" s="35"/>
      <c r="Q272" s="35"/>
      <c r="R272" s="35"/>
      <c r="S272" s="35"/>
      <c r="T272" s="35"/>
      <c r="U272" s="35"/>
      <c r="V272" s="118"/>
      <c r="W272" s="118"/>
      <c r="X272" s="118"/>
      <c r="Y272" s="118"/>
      <c r="Z272" s="118"/>
      <c r="AA272" s="118"/>
      <c r="AB272" s="118"/>
      <c r="AC272" s="118"/>
      <c r="AD272" s="118"/>
      <c r="AE272" s="118"/>
      <c r="AF272" s="118"/>
      <c r="AG272" s="118"/>
      <c r="AH272" s="118"/>
      <c r="AI272" s="118"/>
      <c r="AJ272" s="118"/>
      <c r="AK272" s="118"/>
      <c r="AL272" s="118"/>
      <c r="AM272" s="118"/>
      <c r="AN272" s="118"/>
      <c r="AO272" s="118"/>
      <c r="AP272" s="118"/>
      <c r="AQ272" s="118"/>
      <c r="AR272" s="118"/>
      <c r="AS272" s="118"/>
      <c r="AT272" s="118"/>
      <c r="AU272" s="118"/>
      <c r="AV272" s="118"/>
      <c r="AW272" s="118"/>
      <c r="AX272" s="118"/>
      <c r="AY272" s="118"/>
      <c r="AZ272" s="118"/>
      <c r="BA272" s="118"/>
      <c r="BB272" s="118"/>
      <c r="BC272" s="118"/>
      <c r="BD272" s="118"/>
      <c r="BE272" s="118"/>
      <c r="BF272" s="118"/>
      <c r="BG272" s="118"/>
      <c r="BH272" s="118"/>
      <c r="BI272" s="118"/>
      <c r="BJ272" s="118"/>
      <c r="BK272" s="118"/>
      <c r="BL272" s="118"/>
      <c r="BM272" s="118"/>
      <c r="BN272" s="118"/>
      <c r="BO272" s="118"/>
      <c r="BP272" s="118"/>
      <c r="BQ272" s="118"/>
      <c r="BR272" s="118"/>
      <c r="BS272" s="118"/>
      <c r="BT272" s="118"/>
    </row>
    <row r="273" spans="1:72">
      <c r="A273" s="118"/>
      <c r="B273" s="118"/>
      <c r="C273" s="118"/>
      <c r="D273" s="118"/>
      <c r="E273" s="118"/>
      <c r="F273" s="118"/>
      <c r="G273" s="118"/>
      <c r="H273" s="118"/>
      <c r="I273" s="118"/>
      <c r="J273" s="118"/>
      <c r="K273" s="118"/>
      <c r="L273" s="118"/>
      <c r="M273" s="118"/>
      <c r="N273" s="118"/>
      <c r="O273" s="118"/>
      <c r="P273" s="35"/>
      <c r="Q273" s="35"/>
      <c r="R273" s="35"/>
      <c r="S273" s="35"/>
      <c r="T273" s="35"/>
      <c r="U273" s="35"/>
      <c r="V273" s="118"/>
      <c r="W273" s="118"/>
      <c r="X273" s="118"/>
      <c r="Y273" s="118"/>
      <c r="Z273" s="118"/>
      <c r="AA273" s="118"/>
      <c r="AB273" s="118"/>
      <c r="AC273" s="118"/>
      <c r="AD273" s="118"/>
      <c r="AE273" s="118"/>
      <c r="AF273" s="118"/>
      <c r="AG273" s="118"/>
      <c r="AH273" s="118"/>
      <c r="AI273" s="118"/>
      <c r="AJ273" s="118"/>
      <c r="AK273" s="118"/>
      <c r="AL273" s="118"/>
      <c r="AM273" s="118"/>
      <c r="AN273" s="118"/>
      <c r="AO273" s="118"/>
      <c r="AP273" s="118"/>
      <c r="AQ273" s="118"/>
      <c r="AR273" s="118"/>
      <c r="AS273" s="118"/>
      <c r="AT273" s="118"/>
      <c r="AU273" s="118"/>
      <c r="AV273" s="118"/>
      <c r="AW273" s="118"/>
      <c r="AX273" s="118"/>
      <c r="AY273" s="118"/>
      <c r="AZ273" s="118"/>
      <c r="BA273" s="118"/>
      <c r="BB273" s="118"/>
      <c r="BC273" s="118"/>
      <c r="BD273" s="118"/>
      <c r="BE273" s="118"/>
      <c r="BF273" s="118"/>
      <c r="BG273" s="118"/>
      <c r="BH273" s="118"/>
      <c r="BI273" s="118"/>
      <c r="BJ273" s="118"/>
      <c r="BK273" s="118"/>
      <c r="BL273" s="118"/>
      <c r="BM273" s="118"/>
      <c r="BN273" s="118"/>
      <c r="BO273" s="118"/>
      <c r="BP273" s="118"/>
      <c r="BQ273" s="118"/>
      <c r="BR273" s="118"/>
      <c r="BS273" s="118"/>
      <c r="BT273" s="118"/>
    </row>
    <row r="274" spans="1:72">
      <c r="A274" s="118"/>
      <c r="B274" s="118"/>
      <c r="C274" s="118"/>
      <c r="D274" s="118"/>
      <c r="E274" s="118"/>
      <c r="F274" s="118"/>
      <c r="G274" s="118"/>
      <c r="H274" s="118"/>
      <c r="I274" s="118"/>
      <c r="J274" s="118"/>
      <c r="K274" s="118"/>
      <c r="L274" s="118"/>
      <c r="M274" s="118"/>
      <c r="N274" s="118"/>
      <c r="O274" s="118"/>
      <c r="P274" s="35"/>
      <c r="Q274" s="35"/>
      <c r="R274" s="35"/>
      <c r="S274" s="35"/>
      <c r="T274" s="35"/>
      <c r="U274" s="35"/>
      <c r="V274" s="118"/>
      <c r="W274" s="118"/>
      <c r="X274" s="118"/>
      <c r="Y274" s="118"/>
      <c r="Z274" s="118"/>
      <c r="AA274" s="118"/>
      <c r="AB274" s="118"/>
      <c r="AC274" s="118"/>
      <c r="AD274" s="118"/>
      <c r="AE274" s="118"/>
      <c r="AF274" s="118"/>
      <c r="AG274" s="118"/>
      <c r="AH274" s="118"/>
      <c r="AI274" s="118"/>
      <c r="AJ274" s="118"/>
      <c r="AK274" s="118"/>
      <c r="AL274" s="118"/>
      <c r="AM274" s="118"/>
      <c r="AN274" s="118"/>
      <c r="AO274" s="118"/>
      <c r="AP274" s="118"/>
      <c r="AQ274" s="118"/>
      <c r="AR274" s="118"/>
      <c r="AS274" s="118"/>
      <c r="AT274" s="118"/>
      <c r="AU274" s="118"/>
      <c r="AV274" s="118"/>
      <c r="AW274" s="118"/>
      <c r="AX274" s="118"/>
      <c r="AY274" s="118"/>
      <c r="AZ274" s="118"/>
      <c r="BA274" s="118"/>
      <c r="BB274" s="118"/>
      <c r="BC274" s="118"/>
      <c r="BD274" s="118"/>
      <c r="BE274" s="118"/>
      <c r="BF274" s="118"/>
      <c r="BG274" s="118"/>
      <c r="BH274" s="118"/>
      <c r="BI274" s="118"/>
      <c r="BJ274" s="118"/>
      <c r="BK274" s="118"/>
      <c r="BL274" s="118"/>
      <c r="BM274" s="118"/>
      <c r="BN274" s="118"/>
      <c r="BO274" s="118"/>
      <c r="BP274" s="118"/>
      <c r="BQ274" s="118"/>
      <c r="BR274" s="118"/>
      <c r="BS274" s="118"/>
      <c r="BT274" s="118"/>
    </row>
    <row r="275" spans="1:72">
      <c r="A275" s="118"/>
      <c r="B275" s="118"/>
      <c r="C275" s="118"/>
      <c r="D275" s="118"/>
      <c r="E275" s="118"/>
      <c r="F275" s="118"/>
      <c r="G275" s="118"/>
      <c r="H275" s="118"/>
      <c r="I275" s="118"/>
      <c r="J275" s="118"/>
      <c r="K275" s="118"/>
      <c r="L275" s="118"/>
      <c r="M275" s="118"/>
      <c r="N275" s="118"/>
      <c r="O275" s="118"/>
      <c r="P275" s="35"/>
      <c r="Q275" s="35"/>
      <c r="R275" s="35"/>
      <c r="S275" s="35"/>
      <c r="T275" s="35"/>
      <c r="U275" s="35"/>
      <c r="V275" s="118"/>
      <c r="W275" s="118"/>
      <c r="X275" s="118"/>
      <c r="Y275" s="118"/>
      <c r="Z275" s="118"/>
      <c r="AA275" s="118"/>
      <c r="AB275" s="118"/>
      <c r="AC275" s="118"/>
      <c r="AD275" s="118"/>
      <c r="AE275" s="118"/>
      <c r="AF275" s="118"/>
      <c r="AG275" s="118"/>
      <c r="AH275" s="118"/>
      <c r="AI275" s="118"/>
      <c r="AJ275" s="118"/>
      <c r="AK275" s="118"/>
      <c r="AL275" s="118"/>
      <c r="AM275" s="118"/>
      <c r="AN275" s="118"/>
      <c r="AO275" s="118"/>
      <c r="AP275" s="118"/>
      <c r="AQ275" s="118"/>
      <c r="AR275" s="118"/>
      <c r="AS275" s="118"/>
      <c r="AT275" s="118"/>
      <c r="AU275" s="118"/>
      <c r="AV275" s="118"/>
      <c r="AW275" s="118"/>
      <c r="AX275" s="118"/>
      <c r="AY275" s="118"/>
      <c r="AZ275" s="118"/>
      <c r="BA275" s="118"/>
      <c r="BB275" s="118"/>
      <c r="BC275" s="118"/>
      <c r="BD275" s="118"/>
      <c r="BE275" s="118"/>
      <c r="BF275" s="118"/>
      <c r="BG275" s="118"/>
      <c r="BH275" s="118"/>
      <c r="BI275" s="118"/>
      <c r="BJ275" s="118"/>
      <c r="BK275" s="118"/>
      <c r="BL275" s="118"/>
      <c r="BM275" s="118"/>
      <c r="BN275" s="118"/>
      <c r="BO275" s="118"/>
      <c r="BP275" s="118"/>
      <c r="BQ275" s="118"/>
      <c r="BR275" s="118"/>
      <c r="BS275" s="118"/>
      <c r="BT275" s="118"/>
    </row>
    <row r="276" spans="1:72">
      <c r="A276" s="118"/>
      <c r="B276" s="118"/>
      <c r="C276" s="118"/>
      <c r="D276" s="118"/>
      <c r="E276" s="118"/>
      <c r="F276" s="118"/>
      <c r="G276" s="118"/>
      <c r="H276" s="118"/>
      <c r="I276" s="118"/>
      <c r="J276" s="118"/>
      <c r="K276" s="118"/>
      <c r="L276" s="118"/>
      <c r="M276" s="118"/>
      <c r="N276" s="118"/>
      <c r="O276" s="118"/>
      <c r="P276" s="35"/>
      <c r="Q276" s="35"/>
      <c r="R276" s="35"/>
      <c r="S276" s="35"/>
      <c r="T276" s="35"/>
      <c r="U276" s="35"/>
      <c r="V276" s="118"/>
      <c r="W276" s="118"/>
      <c r="X276" s="118"/>
      <c r="Y276" s="118"/>
      <c r="Z276" s="118"/>
      <c r="AA276" s="118"/>
      <c r="AB276" s="118"/>
      <c r="AC276" s="118"/>
      <c r="AD276" s="118"/>
      <c r="AE276" s="118"/>
      <c r="AF276" s="118"/>
      <c r="AG276" s="118"/>
      <c r="AH276" s="118"/>
      <c r="AI276" s="118"/>
      <c r="AJ276" s="118"/>
      <c r="AK276" s="118"/>
      <c r="AL276" s="118"/>
      <c r="AM276" s="118"/>
      <c r="AN276" s="118"/>
      <c r="AO276" s="118"/>
      <c r="AP276" s="118"/>
      <c r="AQ276" s="118"/>
      <c r="AR276" s="118"/>
      <c r="AS276" s="118"/>
      <c r="AT276" s="118"/>
      <c r="AU276" s="118"/>
      <c r="AV276" s="118"/>
      <c r="AW276" s="118"/>
      <c r="AX276" s="118"/>
      <c r="AY276" s="118"/>
      <c r="AZ276" s="118"/>
      <c r="BA276" s="118"/>
      <c r="BB276" s="118"/>
      <c r="BC276" s="118"/>
      <c r="BD276" s="118"/>
      <c r="BE276" s="118"/>
      <c r="BF276" s="118"/>
      <c r="BG276" s="118"/>
      <c r="BH276" s="118"/>
      <c r="BI276" s="118"/>
      <c r="BJ276" s="118"/>
      <c r="BK276" s="118"/>
      <c r="BL276" s="118"/>
      <c r="BM276" s="118"/>
      <c r="BN276" s="118"/>
      <c r="BO276" s="118"/>
      <c r="BP276" s="118"/>
      <c r="BQ276" s="118"/>
      <c r="BR276" s="118"/>
      <c r="BS276" s="118"/>
      <c r="BT276" s="118"/>
    </row>
    <row r="277" spans="1:72">
      <c r="A277" s="118"/>
      <c r="B277" s="118"/>
      <c r="C277" s="118"/>
      <c r="D277" s="118"/>
      <c r="E277" s="118"/>
      <c r="F277" s="118"/>
      <c r="G277" s="118"/>
      <c r="H277" s="118"/>
      <c r="I277" s="118"/>
      <c r="J277" s="118"/>
      <c r="K277" s="118"/>
      <c r="L277" s="118"/>
      <c r="M277" s="118"/>
      <c r="N277" s="118"/>
      <c r="O277" s="118"/>
      <c r="P277" s="35"/>
      <c r="Q277" s="35"/>
      <c r="R277" s="35"/>
      <c r="S277" s="35"/>
      <c r="T277" s="35"/>
      <c r="U277" s="35"/>
      <c r="V277" s="118"/>
      <c r="W277" s="118"/>
      <c r="X277" s="118"/>
      <c r="Y277" s="118"/>
      <c r="Z277" s="118"/>
      <c r="AA277" s="118"/>
      <c r="AB277" s="118"/>
      <c r="AC277" s="118"/>
      <c r="AD277" s="118"/>
      <c r="AE277" s="118"/>
      <c r="AF277" s="118"/>
      <c r="AG277" s="118"/>
      <c r="AH277" s="118"/>
      <c r="AI277" s="118"/>
      <c r="AJ277" s="118"/>
      <c r="AK277" s="118"/>
      <c r="AL277" s="118"/>
      <c r="AM277" s="118"/>
      <c r="AN277" s="118"/>
      <c r="AO277" s="118"/>
      <c r="AP277" s="118"/>
      <c r="AQ277" s="118"/>
      <c r="AR277" s="118"/>
      <c r="AS277" s="118"/>
      <c r="AT277" s="118"/>
      <c r="AU277" s="118"/>
      <c r="AV277" s="118"/>
      <c r="AW277" s="118"/>
      <c r="AX277" s="118"/>
      <c r="AY277" s="118"/>
      <c r="AZ277" s="118"/>
      <c r="BA277" s="118"/>
      <c r="BB277" s="118"/>
      <c r="BC277" s="118"/>
      <c r="BD277" s="118"/>
      <c r="BE277" s="118"/>
      <c r="BF277" s="118"/>
      <c r="BG277" s="118"/>
      <c r="BH277" s="118"/>
      <c r="BI277" s="118"/>
      <c r="BJ277" s="118"/>
      <c r="BK277" s="118"/>
      <c r="BL277" s="118"/>
      <c r="BM277" s="118"/>
      <c r="BN277" s="118"/>
      <c r="BO277" s="118"/>
      <c r="BP277" s="118"/>
      <c r="BQ277" s="118"/>
      <c r="BR277" s="118"/>
      <c r="BS277" s="118"/>
      <c r="BT277" s="118"/>
    </row>
    <row r="278" spans="1:72">
      <c r="A278" s="118"/>
      <c r="B278" s="118"/>
      <c r="C278" s="118"/>
      <c r="D278" s="118"/>
      <c r="E278" s="118"/>
      <c r="F278" s="118"/>
      <c r="G278" s="118"/>
      <c r="H278" s="118"/>
      <c r="I278" s="118"/>
      <c r="J278" s="118"/>
      <c r="K278" s="118"/>
      <c r="L278" s="118"/>
      <c r="M278" s="118"/>
      <c r="N278" s="118"/>
      <c r="O278" s="118"/>
      <c r="P278" s="35"/>
      <c r="Q278" s="35"/>
      <c r="R278" s="35"/>
      <c r="S278" s="35"/>
      <c r="T278" s="35"/>
      <c r="U278" s="35"/>
      <c r="V278" s="118"/>
      <c r="W278" s="118"/>
      <c r="X278" s="118"/>
      <c r="Y278" s="118"/>
      <c r="Z278" s="118"/>
      <c r="AA278" s="118"/>
      <c r="AB278" s="118"/>
      <c r="AC278" s="118"/>
      <c r="AD278" s="118"/>
      <c r="AE278" s="118"/>
      <c r="AF278" s="118"/>
      <c r="AG278" s="118"/>
      <c r="AH278" s="118"/>
      <c r="AI278" s="118"/>
      <c r="AJ278" s="118"/>
      <c r="AK278" s="118"/>
      <c r="AL278" s="118"/>
      <c r="AM278" s="118"/>
      <c r="AN278" s="118"/>
      <c r="AO278" s="118"/>
      <c r="AP278" s="118"/>
      <c r="AQ278" s="118"/>
      <c r="AR278" s="118"/>
      <c r="AS278" s="118"/>
      <c r="AT278" s="118"/>
      <c r="AU278" s="118"/>
      <c r="AV278" s="118"/>
      <c r="AW278" s="118"/>
      <c r="AX278" s="118"/>
      <c r="AY278" s="118"/>
      <c r="AZ278" s="118"/>
      <c r="BA278" s="118"/>
      <c r="BB278" s="118"/>
      <c r="BC278" s="118"/>
      <c r="BD278" s="118"/>
      <c r="BE278" s="118"/>
      <c r="BF278" s="118"/>
      <c r="BG278" s="118"/>
      <c r="BH278" s="118"/>
      <c r="BI278" s="118"/>
      <c r="BJ278" s="118"/>
      <c r="BK278" s="118"/>
      <c r="BL278" s="118"/>
      <c r="BM278" s="118"/>
      <c r="BN278" s="118"/>
      <c r="BO278" s="118"/>
      <c r="BP278" s="118"/>
      <c r="BQ278" s="118"/>
      <c r="BR278" s="118"/>
      <c r="BS278" s="118"/>
      <c r="BT278" s="118"/>
    </row>
    <row r="279" spans="1:72">
      <c r="A279" s="118"/>
      <c r="B279" s="118"/>
      <c r="C279" s="118"/>
      <c r="D279" s="118"/>
      <c r="E279" s="118"/>
      <c r="F279" s="118"/>
      <c r="G279" s="118"/>
      <c r="H279" s="118"/>
      <c r="I279" s="118"/>
      <c r="J279" s="118"/>
      <c r="K279" s="118"/>
      <c r="L279" s="118"/>
      <c r="M279" s="118"/>
      <c r="N279" s="118"/>
      <c r="O279" s="118"/>
      <c r="P279" s="35"/>
      <c r="Q279" s="35"/>
      <c r="R279" s="35"/>
      <c r="S279" s="35"/>
      <c r="T279" s="35"/>
      <c r="U279" s="35"/>
      <c r="V279" s="118"/>
      <c r="W279" s="118"/>
      <c r="X279" s="118"/>
      <c r="Y279" s="118"/>
      <c r="Z279" s="118"/>
      <c r="AA279" s="118"/>
      <c r="AB279" s="118"/>
      <c r="AC279" s="118"/>
      <c r="AD279" s="118"/>
      <c r="AE279" s="118"/>
      <c r="AF279" s="118"/>
      <c r="AG279" s="118"/>
      <c r="AH279" s="118"/>
      <c r="AI279" s="118"/>
      <c r="AJ279" s="118"/>
      <c r="AK279" s="118"/>
      <c r="AL279" s="118"/>
      <c r="AM279" s="118"/>
      <c r="AN279" s="118"/>
      <c r="AO279" s="118"/>
      <c r="AP279" s="118"/>
      <c r="AQ279" s="118"/>
      <c r="AR279" s="118"/>
      <c r="AS279" s="118"/>
      <c r="AT279" s="118"/>
      <c r="AU279" s="118"/>
      <c r="AV279" s="118"/>
      <c r="AW279" s="118"/>
      <c r="AX279" s="118"/>
      <c r="AY279" s="118"/>
      <c r="AZ279" s="118"/>
      <c r="BA279" s="118"/>
      <c r="BB279" s="118"/>
      <c r="BC279" s="118"/>
      <c r="BD279" s="118"/>
      <c r="BE279" s="118"/>
      <c r="BF279" s="118"/>
      <c r="BG279" s="118"/>
      <c r="BH279" s="118"/>
      <c r="BI279" s="118"/>
      <c r="BJ279" s="118"/>
      <c r="BK279" s="118"/>
      <c r="BL279" s="118"/>
      <c r="BM279" s="118"/>
      <c r="BN279" s="118"/>
      <c r="BO279" s="118"/>
      <c r="BP279" s="118"/>
      <c r="BQ279" s="118"/>
      <c r="BR279" s="118"/>
      <c r="BS279" s="118"/>
      <c r="BT279" s="118"/>
    </row>
    <row r="280" spans="1:72">
      <c r="A280" s="118"/>
      <c r="B280" s="118"/>
      <c r="C280" s="118"/>
      <c r="D280" s="118"/>
      <c r="E280" s="118"/>
      <c r="F280" s="118"/>
      <c r="G280" s="118"/>
      <c r="H280" s="118"/>
      <c r="I280" s="118"/>
      <c r="J280" s="118"/>
      <c r="K280" s="118"/>
      <c r="L280" s="118"/>
      <c r="M280" s="118"/>
      <c r="N280" s="118"/>
      <c r="O280" s="118"/>
      <c r="P280" s="35"/>
      <c r="Q280" s="35"/>
      <c r="R280" s="35"/>
      <c r="S280" s="35"/>
      <c r="T280" s="35"/>
      <c r="U280" s="35"/>
      <c r="V280" s="118"/>
      <c r="W280" s="118"/>
      <c r="X280" s="118"/>
      <c r="Y280" s="118"/>
      <c r="Z280" s="118"/>
      <c r="AA280" s="118"/>
      <c r="AB280" s="118"/>
      <c r="AC280" s="118"/>
      <c r="AD280" s="118"/>
      <c r="AE280" s="118"/>
      <c r="AF280" s="118"/>
      <c r="AG280" s="118"/>
      <c r="AH280" s="118"/>
      <c r="AI280" s="118"/>
      <c r="AJ280" s="118"/>
      <c r="AK280" s="118"/>
      <c r="AL280" s="118"/>
      <c r="AM280" s="118"/>
      <c r="AN280" s="118"/>
      <c r="AO280" s="118"/>
      <c r="AP280" s="118"/>
      <c r="AQ280" s="118"/>
      <c r="AR280" s="118"/>
      <c r="AS280" s="118"/>
      <c r="AT280" s="118"/>
      <c r="AU280" s="118"/>
      <c r="AV280" s="118"/>
      <c r="AW280" s="118"/>
      <c r="AX280" s="118"/>
      <c r="AY280" s="118"/>
      <c r="AZ280" s="118"/>
      <c r="BA280" s="118"/>
      <c r="BB280" s="118"/>
      <c r="BC280" s="118"/>
      <c r="BD280" s="118"/>
      <c r="BE280" s="118"/>
      <c r="BF280" s="118"/>
      <c r="BG280" s="118"/>
      <c r="BH280" s="118"/>
      <c r="BI280" s="118"/>
      <c r="BJ280" s="118"/>
      <c r="BK280" s="118"/>
      <c r="BL280" s="118"/>
      <c r="BM280" s="118"/>
      <c r="BN280" s="118"/>
      <c r="BO280" s="118"/>
      <c r="BP280" s="118"/>
      <c r="BQ280" s="118"/>
      <c r="BR280" s="118"/>
      <c r="BS280" s="118"/>
      <c r="BT280" s="118"/>
    </row>
    <row r="281" spans="1:72">
      <c r="A281" s="118"/>
      <c r="B281" s="118"/>
      <c r="C281" s="118"/>
      <c r="D281" s="118"/>
      <c r="E281" s="118"/>
      <c r="F281" s="118"/>
      <c r="G281" s="118"/>
      <c r="H281" s="118"/>
      <c r="I281" s="118"/>
      <c r="J281" s="118"/>
      <c r="K281" s="118"/>
      <c r="L281" s="118"/>
      <c r="M281" s="118"/>
      <c r="N281" s="118"/>
      <c r="O281" s="118"/>
      <c r="P281" s="35"/>
      <c r="Q281" s="35"/>
      <c r="R281" s="35"/>
      <c r="S281" s="35"/>
      <c r="T281" s="35"/>
      <c r="U281" s="35"/>
      <c r="V281" s="118"/>
      <c r="W281" s="118"/>
      <c r="X281" s="118"/>
      <c r="Y281" s="118"/>
      <c r="Z281" s="118"/>
      <c r="AA281" s="118"/>
      <c r="AB281" s="118"/>
      <c r="AC281" s="118"/>
      <c r="AD281" s="118"/>
      <c r="AE281" s="118"/>
      <c r="AF281" s="118"/>
      <c r="AG281" s="118"/>
      <c r="AH281" s="118"/>
      <c r="AI281" s="118"/>
      <c r="AJ281" s="118"/>
      <c r="AK281" s="118"/>
      <c r="AL281" s="118"/>
      <c r="AM281" s="118"/>
      <c r="AN281" s="118"/>
      <c r="AO281" s="118"/>
      <c r="AP281" s="118"/>
      <c r="AQ281" s="118"/>
      <c r="AR281" s="118"/>
      <c r="AS281" s="118"/>
      <c r="AT281" s="118"/>
      <c r="AU281" s="118"/>
      <c r="AV281" s="118"/>
      <c r="AW281" s="118"/>
      <c r="AX281" s="118"/>
      <c r="AY281" s="118"/>
      <c r="AZ281" s="118"/>
      <c r="BA281" s="118"/>
      <c r="BB281" s="118"/>
      <c r="BC281" s="118"/>
      <c r="BD281" s="118"/>
      <c r="BE281" s="118"/>
      <c r="BF281" s="118"/>
      <c r="BG281" s="118"/>
      <c r="BH281" s="118"/>
      <c r="BI281" s="118"/>
      <c r="BJ281" s="118"/>
      <c r="BK281" s="118"/>
      <c r="BL281" s="118"/>
      <c r="BM281" s="118"/>
      <c r="BN281" s="118"/>
      <c r="BO281" s="118"/>
      <c r="BP281" s="118"/>
      <c r="BQ281" s="118"/>
      <c r="BR281" s="118"/>
      <c r="BS281" s="118"/>
      <c r="BT281" s="118"/>
    </row>
    <row r="282" spans="1:72">
      <c r="A282" s="118"/>
      <c r="B282" s="118"/>
      <c r="C282" s="118"/>
      <c r="D282" s="118"/>
      <c r="E282" s="118"/>
      <c r="F282" s="118"/>
      <c r="G282" s="118"/>
      <c r="H282" s="118"/>
      <c r="I282" s="118"/>
      <c r="J282" s="118"/>
      <c r="K282" s="118"/>
      <c r="L282" s="118"/>
      <c r="M282" s="118"/>
      <c r="N282" s="118"/>
      <c r="O282" s="118"/>
      <c r="P282" s="35"/>
      <c r="Q282" s="35"/>
      <c r="R282" s="35"/>
      <c r="S282" s="35"/>
      <c r="T282" s="35"/>
      <c r="U282" s="35"/>
      <c r="V282" s="118"/>
      <c r="W282" s="118"/>
      <c r="X282" s="118"/>
      <c r="Y282" s="118"/>
      <c r="Z282" s="118"/>
      <c r="AA282" s="118"/>
      <c r="AB282" s="118"/>
      <c r="AC282" s="118"/>
      <c r="AD282" s="118"/>
      <c r="AE282" s="118"/>
      <c r="AF282" s="118"/>
      <c r="AG282" s="118"/>
      <c r="AH282" s="118"/>
      <c r="AI282" s="118"/>
      <c r="AJ282" s="118"/>
      <c r="AK282" s="118"/>
      <c r="AL282" s="118"/>
      <c r="AM282" s="118"/>
      <c r="AN282" s="118"/>
      <c r="AO282" s="118"/>
      <c r="AP282" s="118"/>
      <c r="AQ282" s="118"/>
      <c r="AR282" s="118"/>
      <c r="AS282" s="118"/>
      <c r="AT282" s="118"/>
      <c r="AU282" s="118"/>
      <c r="AV282" s="118"/>
      <c r="AW282" s="118"/>
      <c r="AX282" s="118"/>
      <c r="AY282" s="118"/>
      <c r="AZ282" s="118"/>
      <c r="BA282" s="118"/>
      <c r="BB282" s="118"/>
      <c r="BC282" s="118"/>
      <c r="BD282" s="118"/>
      <c r="BE282" s="118"/>
      <c r="BF282" s="118"/>
      <c r="BG282" s="118"/>
      <c r="BH282" s="118"/>
      <c r="BI282" s="118"/>
      <c r="BJ282" s="118"/>
      <c r="BK282" s="118"/>
      <c r="BL282" s="118"/>
      <c r="BM282" s="118"/>
      <c r="BN282" s="118"/>
      <c r="BO282" s="118"/>
      <c r="BP282" s="118"/>
      <c r="BQ282" s="118"/>
      <c r="BR282" s="118"/>
      <c r="BS282" s="118"/>
      <c r="BT282" s="118"/>
    </row>
    <row r="283" spans="1:72">
      <c r="A283" s="118"/>
      <c r="B283" s="118"/>
      <c r="C283" s="118"/>
      <c r="D283" s="118"/>
      <c r="E283" s="118"/>
      <c r="F283" s="118"/>
      <c r="G283" s="118"/>
      <c r="H283" s="118"/>
      <c r="I283" s="118"/>
      <c r="J283" s="118"/>
      <c r="K283" s="118"/>
      <c r="L283" s="118"/>
      <c r="M283" s="118"/>
      <c r="N283" s="118"/>
      <c r="O283" s="118"/>
      <c r="P283" s="35"/>
      <c r="Q283" s="35"/>
      <c r="R283" s="35"/>
      <c r="S283" s="35"/>
      <c r="T283" s="35"/>
      <c r="U283" s="35"/>
      <c r="V283" s="118"/>
      <c r="W283" s="118"/>
      <c r="X283" s="118"/>
      <c r="Y283" s="118"/>
      <c r="Z283" s="118"/>
      <c r="AA283" s="118"/>
      <c r="AB283" s="118"/>
      <c r="AC283" s="118"/>
      <c r="AD283" s="118"/>
      <c r="AE283" s="118"/>
      <c r="AF283" s="118"/>
      <c r="AG283" s="118"/>
      <c r="AH283" s="118"/>
      <c r="AI283" s="118"/>
      <c r="AJ283" s="118"/>
      <c r="AK283" s="118"/>
      <c r="AL283" s="118"/>
      <c r="AM283" s="118"/>
      <c r="AN283" s="118"/>
      <c r="AO283" s="118"/>
      <c r="AP283" s="118"/>
      <c r="AQ283" s="118"/>
      <c r="AR283" s="118"/>
      <c r="AS283" s="118"/>
      <c r="AT283" s="118"/>
      <c r="AU283" s="118"/>
      <c r="AV283" s="118"/>
      <c r="AW283" s="118"/>
      <c r="AX283" s="118"/>
      <c r="AY283" s="118"/>
      <c r="AZ283" s="118"/>
      <c r="BA283" s="118"/>
      <c r="BB283" s="118"/>
      <c r="BC283" s="118"/>
      <c r="BD283" s="118"/>
      <c r="BE283" s="118"/>
      <c r="BF283" s="118"/>
      <c r="BG283" s="118"/>
      <c r="BH283" s="118"/>
      <c r="BI283" s="118"/>
      <c r="BJ283" s="118"/>
      <c r="BK283" s="118"/>
      <c r="BL283" s="118"/>
      <c r="BM283" s="118"/>
      <c r="BN283" s="118"/>
      <c r="BO283" s="118"/>
      <c r="BP283" s="118"/>
      <c r="BQ283" s="118"/>
      <c r="BR283" s="118"/>
      <c r="BS283" s="118"/>
      <c r="BT283" s="118"/>
    </row>
    <row r="284" spans="1:72">
      <c r="A284" s="118"/>
      <c r="B284" s="118"/>
      <c r="C284" s="118"/>
      <c r="D284" s="118"/>
      <c r="E284" s="118"/>
      <c r="F284" s="118"/>
      <c r="G284" s="118"/>
      <c r="H284" s="118"/>
      <c r="I284" s="118"/>
      <c r="J284" s="118"/>
      <c r="K284" s="118"/>
      <c r="L284" s="118"/>
      <c r="M284" s="118"/>
      <c r="N284" s="118"/>
      <c r="O284" s="118"/>
      <c r="P284" s="35"/>
      <c r="Q284" s="35"/>
      <c r="R284" s="35"/>
      <c r="S284" s="35"/>
      <c r="T284" s="35"/>
      <c r="U284" s="35"/>
      <c r="V284" s="118"/>
      <c r="W284" s="118"/>
      <c r="X284" s="118"/>
      <c r="Y284" s="118"/>
      <c r="Z284" s="118"/>
      <c r="AA284" s="118"/>
      <c r="AB284" s="118"/>
      <c r="AC284" s="118"/>
      <c r="AD284" s="118"/>
      <c r="AE284" s="118"/>
      <c r="AF284" s="118"/>
      <c r="AG284" s="118"/>
      <c r="AH284" s="118"/>
      <c r="AI284" s="118"/>
      <c r="AJ284" s="118"/>
      <c r="AK284" s="118"/>
      <c r="AL284" s="118"/>
      <c r="AM284" s="118"/>
      <c r="AN284" s="118"/>
      <c r="AO284" s="118"/>
      <c r="AP284" s="118"/>
      <c r="AQ284" s="118"/>
      <c r="AR284" s="118"/>
      <c r="AS284" s="118"/>
      <c r="AT284" s="118"/>
      <c r="AU284" s="118"/>
      <c r="AV284" s="118"/>
      <c r="AW284" s="118"/>
      <c r="AX284" s="118"/>
      <c r="AY284" s="118"/>
      <c r="AZ284" s="118"/>
      <c r="BA284" s="118"/>
      <c r="BB284" s="118"/>
      <c r="BC284" s="118"/>
      <c r="BD284" s="118"/>
      <c r="BE284" s="118"/>
      <c r="BF284" s="118"/>
      <c r="BG284" s="118"/>
      <c r="BH284" s="118"/>
      <c r="BI284" s="118"/>
      <c r="BJ284" s="118"/>
      <c r="BK284" s="118"/>
      <c r="BL284" s="118"/>
      <c r="BM284" s="118"/>
      <c r="BN284" s="118"/>
      <c r="BO284" s="118"/>
      <c r="BP284" s="118"/>
      <c r="BQ284" s="118"/>
      <c r="BR284" s="118"/>
      <c r="BS284" s="118"/>
      <c r="BT284" s="118"/>
    </row>
    <row r="285" spans="1:72">
      <c r="A285" s="118"/>
      <c r="B285" s="118"/>
      <c r="C285" s="118"/>
      <c r="D285" s="118"/>
      <c r="E285" s="118"/>
      <c r="F285" s="118"/>
      <c r="G285" s="118"/>
      <c r="H285" s="118"/>
      <c r="I285" s="118"/>
      <c r="J285" s="118"/>
      <c r="K285" s="118"/>
      <c r="L285" s="118"/>
      <c r="M285" s="118"/>
      <c r="N285" s="118"/>
      <c r="O285" s="118"/>
      <c r="P285" s="35"/>
      <c r="Q285" s="35"/>
      <c r="R285" s="35"/>
      <c r="S285" s="35"/>
      <c r="T285" s="35"/>
      <c r="U285" s="35"/>
      <c r="V285" s="118"/>
      <c r="W285" s="118"/>
      <c r="X285" s="118"/>
      <c r="Y285" s="118"/>
      <c r="Z285" s="118"/>
      <c r="AA285" s="118"/>
      <c r="AB285" s="118"/>
      <c r="AC285" s="118"/>
      <c r="AD285" s="118"/>
      <c r="AE285" s="118"/>
      <c r="AF285" s="118"/>
      <c r="AG285" s="118"/>
      <c r="AH285" s="118"/>
      <c r="AI285" s="118"/>
      <c r="AJ285" s="118"/>
      <c r="AK285" s="118"/>
      <c r="AL285" s="118"/>
      <c r="AM285" s="118"/>
      <c r="AN285" s="118"/>
      <c r="AO285" s="118"/>
      <c r="AP285" s="118"/>
      <c r="AQ285" s="118"/>
      <c r="AR285" s="118"/>
      <c r="AS285" s="118"/>
      <c r="AT285" s="118"/>
      <c r="AU285" s="118"/>
      <c r="AV285" s="118"/>
      <c r="AW285" s="118"/>
      <c r="AX285" s="118"/>
      <c r="AY285" s="118"/>
      <c r="AZ285" s="118"/>
      <c r="BA285" s="118"/>
      <c r="BB285" s="118"/>
      <c r="BC285" s="118"/>
      <c r="BD285" s="118"/>
      <c r="BE285" s="118"/>
      <c r="BF285" s="118"/>
      <c r="BG285" s="118"/>
      <c r="BH285" s="118"/>
      <c r="BI285" s="118"/>
      <c r="BJ285" s="118"/>
      <c r="BK285" s="118"/>
      <c r="BL285" s="118"/>
      <c r="BM285" s="118"/>
      <c r="BN285" s="118"/>
      <c r="BO285" s="118"/>
      <c r="BP285" s="118"/>
      <c r="BQ285" s="118"/>
      <c r="BR285" s="118"/>
      <c r="BS285" s="118"/>
      <c r="BT285" s="118"/>
    </row>
    <row r="286" spans="1:72">
      <c r="A286" s="118"/>
      <c r="B286" s="118"/>
      <c r="C286" s="118"/>
      <c r="D286" s="118"/>
      <c r="E286" s="118"/>
      <c r="F286" s="118"/>
      <c r="G286" s="118"/>
      <c r="H286" s="118"/>
      <c r="I286" s="118"/>
      <c r="J286" s="118"/>
      <c r="K286" s="118"/>
      <c r="L286" s="118"/>
      <c r="M286" s="118"/>
      <c r="N286" s="118"/>
      <c r="O286" s="118"/>
      <c r="P286" s="35"/>
      <c r="Q286" s="35"/>
      <c r="R286" s="35"/>
      <c r="S286" s="35"/>
      <c r="T286" s="35"/>
      <c r="U286" s="35"/>
      <c r="V286" s="118"/>
      <c r="W286" s="118"/>
      <c r="X286" s="118"/>
      <c r="Y286" s="118"/>
      <c r="Z286" s="118"/>
      <c r="AA286" s="118"/>
      <c r="AB286" s="118"/>
      <c r="AC286" s="118"/>
      <c r="AD286" s="118"/>
      <c r="AE286" s="118"/>
      <c r="AF286" s="118"/>
      <c r="AG286" s="118"/>
      <c r="AH286" s="118"/>
      <c r="AI286" s="118"/>
      <c r="AJ286" s="118"/>
      <c r="AK286" s="118"/>
      <c r="AL286" s="118"/>
      <c r="AM286" s="118"/>
      <c r="AN286" s="118"/>
      <c r="AO286" s="118"/>
      <c r="AP286" s="118"/>
      <c r="AQ286" s="118"/>
      <c r="AR286" s="118"/>
      <c r="AS286" s="118"/>
      <c r="AT286" s="118"/>
      <c r="AU286" s="118"/>
      <c r="AV286" s="118"/>
      <c r="AW286" s="118"/>
      <c r="AX286" s="118"/>
      <c r="AY286" s="118"/>
      <c r="AZ286" s="118"/>
      <c r="BA286" s="118"/>
      <c r="BB286" s="118"/>
      <c r="BC286" s="118"/>
      <c r="BD286" s="118"/>
      <c r="BE286" s="118"/>
      <c r="BF286" s="118"/>
      <c r="BG286" s="118"/>
      <c r="BH286" s="118"/>
      <c r="BI286" s="118"/>
      <c r="BJ286" s="118"/>
      <c r="BK286" s="118"/>
      <c r="BL286" s="118"/>
      <c r="BM286" s="118"/>
      <c r="BN286" s="118"/>
      <c r="BO286" s="118"/>
      <c r="BP286" s="118"/>
      <c r="BQ286" s="118"/>
      <c r="BR286" s="118"/>
      <c r="BS286" s="118"/>
      <c r="BT286" s="118"/>
    </row>
    <row r="287" spans="1:72">
      <c r="A287" s="118"/>
      <c r="B287" s="118"/>
      <c r="C287" s="118"/>
      <c r="D287" s="118"/>
      <c r="E287" s="118"/>
      <c r="F287" s="118"/>
      <c r="G287" s="118"/>
      <c r="H287" s="118"/>
      <c r="I287" s="118"/>
      <c r="J287" s="118"/>
      <c r="K287" s="118"/>
      <c r="L287" s="118"/>
      <c r="M287" s="118"/>
      <c r="N287" s="118"/>
      <c r="O287" s="118"/>
      <c r="P287" s="35"/>
      <c r="Q287" s="35"/>
      <c r="R287" s="35"/>
      <c r="S287" s="35"/>
      <c r="T287" s="35"/>
      <c r="U287" s="35"/>
      <c r="V287" s="118"/>
      <c r="W287" s="118"/>
      <c r="X287" s="118"/>
      <c r="Y287" s="118"/>
      <c r="Z287" s="118"/>
      <c r="AA287" s="118"/>
      <c r="AB287" s="118"/>
      <c r="AC287" s="118"/>
      <c r="AD287" s="118"/>
      <c r="AE287" s="118"/>
      <c r="AF287" s="118"/>
      <c r="AG287" s="118"/>
      <c r="AH287" s="118"/>
      <c r="AI287" s="118"/>
      <c r="AJ287" s="118"/>
      <c r="AK287" s="118"/>
      <c r="AL287" s="118"/>
      <c r="AM287" s="118"/>
      <c r="AN287" s="118"/>
      <c r="AO287" s="118"/>
      <c r="AP287" s="118"/>
      <c r="AQ287" s="118"/>
      <c r="AR287" s="118"/>
      <c r="AS287" s="118"/>
      <c r="AT287" s="118"/>
      <c r="AU287" s="118"/>
      <c r="AV287" s="118"/>
      <c r="AW287" s="118"/>
      <c r="AX287" s="118"/>
      <c r="AY287" s="118"/>
      <c r="AZ287" s="118"/>
      <c r="BA287" s="118"/>
      <c r="BB287" s="118"/>
      <c r="BC287" s="118"/>
      <c r="BD287" s="118"/>
      <c r="BE287" s="118"/>
      <c r="BF287" s="118"/>
      <c r="BG287" s="118"/>
      <c r="BH287" s="118"/>
      <c r="BI287" s="118"/>
      <c r="BJ287" s="118"/>
      <c r="BK287" s="118"/>
      <c r="BL287" s="118"/>
      <c r="BM287" s="118"/>
      <c r="BN287" s="118"/>
      <c r="BO287" s="118"/>
      <c r="BP287" s="118"/>
      <c r="BQ287" s="118"/>
      <c r="BR287" s="118"/>
      <c r="BS287" s="118"/>
      <c r="BT287" s="118"/>
    </row>
    <row r="288" spans="1:72">
      <c r="A288" s="118"/>
      <c r="B288" s="118"/>
      <c r="C288" s="118"/>
      <c r="D288" s="118"/>
      <c r="E288" s="118"/>
      <c r="F288" s="118"/>
      <c r="G288" s="118"/>
      <c r="H288" s="118"/>
      <c r="I288" s="118"/>
      <c r="J288" s="118"/>
      <c r="K288" s="118"/>
      <c r="L288" s="118"/>
      <c r="M288" s="118"/>
      <c r="N288" s="118"/>
      <c r="O288" s="118"/>
      <c r="P288" s="35"/>
      <c r="Q288" s="35"/>
      <c r="R288" s="35"/>
      <c r="S288" s="35"/>
      <c r="T288" s="35"/>
      <c r="U288" s="35"/>
      <c r="V288" s="118"/>
      <c r="W288" s="118"/>
      <c r="X288" s="118"/>
      <c r="Y288" s="118"/>
      <c r="Z288" s="118"/>
      <c r="AA288" s="118"/>
      <c r="AB288" s="118"/>
      <c r="AC288" s="118"/>
      <c r="AD288" s="118"/>
      <c r="AE288" s="118"/>
      <c r="AF288" s="118"/>
      <c r="AG288" s="118"/>
      <c r="AH288" s="118"/>
      <c r="AI288" s="118"/>
      <c r="AJ288" s="118"/>
      <c r="AK288" s="118"/>
      <c r="AL288" s="118"/>
      <c r="AM288" s="118"/>
      <c r="AN288" s="118"/>
      <c r="AO288" s="118"/>
      <c r="AP288" s="118"/>
      <c r="AQ288" s="118"/>
      <c r="AR288" s="118"/>
      <c r="AS288" s="118"/>
      <c r="AT288" s="118"/>
      <c r="AU288" s="118"/>
      <c r="AV288" s="118"/>
      <c r="AW288" s="118"/>
      <c r="AX288" s="118"/>
      <c r="AY288" s="118"/>
      <c r="AZ288" s="118"/>
      <c r="BA288" s="118"/>
      <c r="BB288" s="118"/>
      <c r="BC288" s="118"/>
      <c r="BD288" s="118"/>
      <c r="BE288" s="118"/>
      <c r="BF288" s="118"/>
      <c r="BG288" s="118"/>
      <c r="BH288" s="118"/>
      <c r="BI288" s="118"/>
      <c r="BJ288" s="118"/>
      <c r="BK288" s="118"/>
      <c r="BL288" s="118"/>
      <c r="BM288" s="118"/>
      <c r="BN288" s="118"/>
      <c r="BO288" s="118"/>
      <c r="BP288" s="118"/>
      <c r="BQ288" s="118"/>
      <c r="BR288" s="118"/>
      <c r="BS288" s="118"/>
      <c r="BT288" s="118"/>
    </row>
    <row r="289" spans="1:72">
      <c r="A289" s="118"/>
      <c r="B289" s="118"/>
      <c r="C289" s="118"/>
      <c r="D289" s="118"/>
      <c r="E289" s="118"/>
      <c r="F289" s="118"/>
      <c r="G289" s="118"/>
      <c r="H289" s="118"/>
      <c r="I289" s="118"/>
      <c r="J289" s="118"/>
      <c r="K289" s="118"/>
      <c r="L289" s="118"/>
      <c r="M289" s="118"/>
      <c r="N289" s="118"/>
      <c r="O289" s="118"/>
      <c r="P289" s="35"/>
      <c r="Q289" s="35"/>
      <c r="R289" s="35"/>
      <c r="S289" s="35"/>
      <c r="T289" s="35"/>
      <c r="U289" s="35"/>
      <c r="V289" s="118"/>
      <c r="W289" s="118"/>
      <c r="X289" s="118"/>
      <c r="Y289" s="118"/>
      <c r="Z289" s="118"/>
      <c r="AA289" s="118"/>
      <c r="AB289" s="118"/>
      <c r="AC289" s="118"/>
      <c r="AD289" s="118"/>
      <c r="AE289" s="118"/>
      <c r="AF289" s="118"/>
      <c r="AG289" s="118"/>
      <c r="AH289" s="118"/>
      <c r="AI289" s="118"/>
      <c r="AJ289" s="118"/>
      <c r="AK289" s="118"/>
      <c r="AL289" s="118"/>
      <c r="AM289" s="118"/>
      <c r="AN289" s="118"/>
      <c r="AO289" s="118"/>
      <c r="AP289" s="118"/>
      <c r="AQ289" s="118"/>
      <c r="AR289" s="118"/>
      <c r="AS289" s="118"/>
      <c r="AT289" s="118"/>
      <c r="AU289" s="118"/>
      <c r="AV289" s="118"/>
      <c r="AW289" s="118"/>
      <c r="AX289" s="118"/>
      <c r="AY289" s="118"/>
      <c r="AZ289" s="118"/>
      <c r="BA289" s="118"/>
      <c r="BB289" s="118"/>
      <c r="BC289" s="118"/>
      <c r="BD289" s="118"/>
      <c r="BE289" s="118"/>
      <c r="BF289" s="118"/>
      <c r="BG289" s="118"/>
      <c r="BH289" s="118"/>
      <c r="BI289" s="118"/>
      <c r="BJ289" s="118"/>
      <c r="BK289" s="118"/>
      <c r="BL289" s="118"/>
      <c r="BM289" s="118"/>
      <c r="BN289" s="118"/>
      <c r="BO289" s="118"/>
      <c r="BP289" s="118"/>
      <c r="BQ289" s="118"/>
      <c r="BR289" s="118"/>
      <c r="BS289" s="118"/>
      <c r="BT289" s="118"/>
    </row>
    <row r="290" spans="1:72">
      <c r="A290" s="118"/>
      <c r="B290" s="118"/>
      <c r="C290" s="118"/>
      <c r="D290" s="118"/>
      <c r="E290" s="118"/>
      <c r="F290" s="118"/>
      <c r="G290" s="118"/>
      <c r="H290" s="118"/>
      <c r="I290" s="118"/>
      <c r="J290" s="118"/>
      <c r="K290" s="118"/>
      <c r="L290" s="118"/>
      <c r="M290" s="118"/>
      <c r="N290" s="118"/>
      <c r="O290" s="118"/>
      <c r="P290" s="35"/>
      <c r="Q290" s="35"/>
      <c r="R290" s="35"/>
      <c r="S290" s="35"/>
      <c r="T290" s="35"/>
      <c r="U290" s="35"/>
      <c r="V290" s="118"/>
      <c r="W290" s="118"/>
      <c r="X290" s="118"/>
      <c r="Y290" s="118"/>
      <c r="Z290" s="118"/>
      <c r="AA290" s="118"/>
      <c r="AB290" s="118"/>
      <c r="AC290" s="118"/>
      <c r="AD290" s="118"/>
      <c r="AE290" s="118"/>
      <c r="AF290" s="118"/>
      <c r="AG290" s="118"/>
      <c r="AH290" s="118"/>
      <c r="AI290" s="118"/>
      <c r="AJ290" s="118"/>
      <c r="AK290" s="118"/>
      <c r="AL290" s="118"/>
      <c r="AM290" s="118"/>
      <c r="AN290" s="118"/>
      <c r="AO290" s="118"/>
      <c r="AP290" s="118"/>
      <c r="AQ290" s="118"/>
      <c r="AR290" s="118"/>
      <c r="AS290" s="118"/>
      <c r="AT290" s="118"/>
      <c r="AU290" s="118"/>
      <c r="AV290" s="118"/>
      <c r="AW290" s="118"/>
      <c r="AX290" s="118"/>
      <c r="AY290" s="118"/>
      <c r="AZ290" s="118"/>
      <c r="BA290" s="118"/>
      <c r="BB290" s="118"/>
      <c r="BC290" s="118"/>
      <c r="BD290" s="118"/>
      <c r="BE290" s="118"/>
      <c r="BF290" s="118"/>
      <c r="BG290" s="118"/>
      <c r="BH290" s="118"/>
      <c r="BI290" s="118"/>
      <c r="BJ290" s="118"/>
      <c r="BK290" s="118"/>
      <c r="BL290" s="118"/>
      <c r="BM290" s="118"/>
      <c r="BN290" s="118"/>
      <c r="BO290" s="118"/>
      <c r="BP290" s="118"/>
      <c r="BQ290" s="118"/>
      <c r="BR290" s="118"/>
      <c r="BS290" s="118"/>
      <c r="BT290" s="118"/>
    </row>
    <row r="291" spans="1:72">
      <c r="A291" s="118"/>
      <c r="B291" s="118"/>
      <c r="C291" s="118"/>
      <c r="D291" s="118"/>
      <c r="E291" s="118"/>
      <c r="F291" s="118"/>
      <c r="G291" s="118"/>
      <c r="H291" s="118"/>
      <c r="I291" s="118"/>
      <c r="J291" s="118"/>
      <c r="K291" s="118"/>
      <c r="L291" s="118"/>
      <c r="M291" s="118"/>
      <c r="N291" s="118"/>
      <c r="O291" s="118"/>
      <c r="P291" s="35"/>
      <c r="Q291" s="35"/>
      <c r="R291" s="35"/>
      <c r="S291" s="35"/>
      <c r="T291" s="35"/>
      <c r="U291" s="35"/>
      <c r="V291" s="118"/>
      <c r="W291" s="118"/>
      <c r="X291" s="118"/>
      <c r="Y291" s="118"/>
      <c r="Z291" s="118"/>
      <c r="AA291" s="118"/>
      <c r="AB291" s="118"/>
      <c r="AC291" s="118"/>
      <c r="AD291" s="118"/>
      <c r="AE291" s="118"/>
      <c r="AF291" s="118"/>
      <c r="AG291" s="118"/>
      <c r="AH291" s="118"/>
      <c r="AI291" s="118"/>
      <c r="AJ291" s="118"/>
      <c r="AK291" s="118"/>
      <c r="AL291" s="118"/>
      <c r="AM291" s="118"/>
      <c r="AN291" s="118"/>
      <c r="AO291" s="118"/>
      <c r="AP291" s="118"/>
      <c r="AQ291" s="118"/>
      <c r="AR291" s="118"/>
      <c r="AS291" s="118"/>
      <c r="AT291" s="118"/>
      <c r="AU291" s="118"/>
      <c r="AV291" s="118"/>
      <c r="AW291" s="118"/>
      <c r="AX291" s="118"/>
      <c r="AY291" s="118"/>
      <c r="AZ291" s="118"/>
      <c r="BA291" s="118"/>
      <c r="BB291" s="118"/>
      <c r="BC291" s="118"/>
      <c r="BD291" s="118"/>
      <c r="BE291" s="118"/>
      <c r="BF291" s="118"/>
      <c r="BG291" s="118"/>
      <c r="BH291" s="118"/>
      <c r="BI291" s="118"/>
      <c r="BJ291" s="118"/>
      <c r="BK291" s="118"/>
      <c r="BL291" s="118"/>
      <c r="BM291" s="118"/>
      <c r="BN291" s="118"/>
      <c r="BO291" s="118"/>
      <c r="BP291" s="118"/>
      <c r="BQ291" s="118"/>
      <c r="BR291" s="118"/>
      <c r="BS291" s="118"/>
      <c r="BT291" s="118"/>
    </row>
    <row r="292" spans="1:72">
      <c r="A292" s="118"/>
      <c r="B292" s="118"/>
      <c r="C292" s="118"/>
      <c r="D292" s="118"/>
      <c r="E292" s="118"/>
      <c r="F292" s="118"/>
      <c r="G292" s="118"/>
      <c r="H292" s="118"/>
      <c r="I292" s="118"/>
      <c r="J292" s="118"/>
      <c r="K292" s="118"/>
      <c r="L292" s="118"/>
      <c r="M292" s="118"/>
      <c r="N292" s="118"/>
      <c r="O292" s="118"/>
      <c r="P292" s="35"/>
      <c r="Q292" s="35"/>
      <c r="R292" s="35"/>
      <c r="S292" s="35"/>
      <c r="T292" s="35"/>
      <c r="U292" s="35"/>
      <c r="V292" s="118"/>
      <c r="W292" s="118"/>
      <c r="X292" s="118"/>
      <c r="Y292" s="118"/>
      <c r="Z292" s="118"/>
      <c r="AA292" s="118"/>
      <c r="AB292" s="118"/>
      <c r="AC292" s="118"/>
      <c r="AD292" s="118"/>
      <c r="AE292" s="118"/>
      <c r="AF292" s="118"/>
      <c r="AG292" s="118"/>
      <c r="AH292" s="118"/>
      <c r="AI292" s="118"/>
      <c r="AJ292" s="118"/>
      <c r="AK292" s="118"/>
      <c r="AL292" s="118"/>
      <c r="AM292" s="118"/>
      <c r="AN292" s="118"/>
      <c r="AO292" s="118"/>
      <c r="AP292" s="118"/>
      <c r="AQ292" s="118"/>
      <c r="AR292" s="118"/>
      <c r="AS292" s="118"/>
      <c r="AT292" s="118"/>
      <c r="AU292" s="118"/>
      <c r="AV292" s="118"/>
      <c r="AW292" s="118"/>
      <c r="AX292" s="118"/>
      <c r="AY292" s="118"/>
      <c r="AZ292" s="118"/>
      <c r="BA292" s="118"/>
      <c r="BB292" s="118"/>
      <c r="BC292" s="118"/>
      <c r="BD292" s="118"/>
      <c r="BE292" s="118"/>
      <c r="BF292" s="118"/>
      <c r="BG292" s="118"/>
      <c r="BH292" s="118"/>
      <c r="BI292" s="118"/>
      <c r="BJ292" s="118"/>
      <c r="BK292" s="118"/>
      <c r="BL292" s="118"/>
      <c r="BM292" s="118"/>
      <c r="BN292" s="118"/>
      <c r="BO292" s="118"/>
      <c r="BP292" s="118"/>
      <c r="BQ292" s="118"/>
      <c r="BR292" s="118"/>
      <c r="BS292" s="118"/>
      <c r="BT292" s="118"/>
    </row>
    <row r="293" spans="1:72">
      <c r="A293" s="118"/>
      <c r="B293" s="118"/>
      <c r="C293" s="118"/>
      <c r="D293" s="118"/>
      <c r="E293" s="118"/>
      <c r="F293" s="118"/>
      <c r="G293" s="118"/>
      <c r="H293" s="118"/>
      <c r="I293" s="118"/>
      <c r="J293" s="118"/>
      <c r="K293" s="118"/>
      <c r="L293" s="118"/>
      <c r="M293" s="118"/>
      <c r="N293" s="118"/>
      <c r="O293" s="118"/>
      <c r="P293" s="35"/>
      <c r="Q293" s="35"/>
      <c r="R293" s="35"/>
      <c r="S293" s="35"/>
      <c r="T293" s="35"/>
      <c r="U293" s="35"/>
      <c r="V293" s="118"/>
      <c r="W293" s="118"/>
      <c r="X293" s="118"/>
      <c r="Y293" s="118"/>
      <c r="Z293" s="118"/>
      <c r="AA293" s="118"/>
      <c r="AB293" s="118"/>
      <c r="AC293" s="118"/>
      <c r="AD293" s="118"/>
      <c r="AE293" s="118"/>
      <c r="AF293" s="118"/>
      <c r="AG293" s="118"/>
      <c r="AH293" s="118"/>
      <c r="AI293" s="118"/>
      <c r="AJ293" s="118"/>
      <c r="AK293" s="118"/>
      <c r="AL293" s="118"/>
      <c r="AM293" s="118"/>
      <c r="AN293" s="118"/>
      <c r="AO293" s="118"/>
      <c r="AP293" s="118"/>
      <c r="AQ293" s="118"/>
      <c r="AR293" s="118"/>
      <c r="AS293" s="118"/>
      <c r="AT293" s="118"/>
      <c r="AU293" s="118"/>
      <c r="AV293" s="118"/>
      <c r="AW293" s="118"/>
      <c r="AX293" s="118"/>
      <c r="AY293" s="118"/>
      <c r="AZ293" s="118"/>
      <c r="BA293" s="118"/>
      <c r="BB293" s="118"/>
      <c r="BC293" s="118"/>
      <c r="BD293" s="118"/>
      <c r="BE293" s="118"/>
      <c r="BF293" s="118"/>
      <c r="BG293" s="118"/>
      <c r="BH293" s="118"/>
      <c r="BI293" s="118"/>
      <c r="BJ293" s="118"/>
      <c r="BK293" s="118"/>
      <c r="BL293" s="118"/>
      <c r="BM293" s="118"/>
      <c r="BN293" s="118"/>
      <c r="BO293" s="118"/>
      <c r="BP293" s="118"/>
      <c r="BQ293" s="118"/>
      <c r="BR293" s="118"/>
      <c r="BS293" s="118"/>
      <c r="BT293" s="118"/>
    </row>
    <row r="294" spans="1:72">
      <c r="A294" s="118"/>
      <c r="B294" s="118"/>
      <c r="C294" s="118"/>
      <c r="D294" s="118"/>
      <c r="E294" s="118"/>
      <c r="F294" s="118"/>
      <c r="G294" s="118"/>
      <c r="H294" s="118"/>
      <c r="I294" s="118"/>
      <c r="J294" s="118"/>
      <c r="K294" s="118"/>
      <c r="L294" s="118"/>
      <c r="M294" s="118"/>
      <c r="N294" s="118"/>
      <c r="O294" s="118"/>
      <c r="P294" s="35"/>
      <c r="Q294" s="35"/>
      <c r="R294" s="35"/>
      <c r="S294" s="35"/>
      <c r="T294" s="35"/>
      <c r="U294" s="35"/>
      <c r="V294" s="118"/>
      <c r="W294" s="118"/>
      <c r="X294" s="118"/>
      <c r="Y294" s="118"/>
      <c r="Z294" s="118"/>
      <c r="AA294" s="118"/>
      <c r="AB294" s="118"/>
      <c r="AC294" s="118"/>
      <c r="AD294" s="118"/>
      <c r="AE294" s="118"/>
      <c r="AF294" s="118"/>
      <c r="AG294" s="118"/>
      <c r="AH294" s="118"/>
      <c r="AI294" s="118"/>
      <c r="AJ294" s="118"/>
      <c r="AK294" s="118"/>
      <c r="AL294" s="118"/>
      <c r="AM294" s="118"/>
      <c r="AN294" s="118"/>
      <c r="AO294" s="118"/>
      <c r="AP294" s="118"/>
      <c r="AQ294" s="118"/>
      <c r="AR294" s="118"/>
      <c r="AS294" s="118"/>
      <c r="AT294" s="118"/>
      <c r="AU294" s="118"/>
      <c r="AV294" s="118"/>
      <c r="AW294" s="118"/>
      <c r="AX294" s="118"/>
      <c r="AY294" s="118"/>
      <c r="AZ294" s="118"/>
      <c r="BA294" s="118"/>
      <c r="BB294" s="118"/>
      <c r="BC294" s="118"/>
      <c r="BD294" s="118"/>
      <c r="BE294" s="118"/>
      <c r="BF294" s="118"/>
      <c r="BG294" s="118"/>
      <c r="BH294" s="118"/>
      <c r="BI294" s="118"/>
      <c r="BJ294" s="118"/>
      <c r="BK294" s="118"/>
      <c r="BL294" s="118"/>
      <c r="BM294" s="118"/>
      <c r="BN294" s="118"/>
      <c r="BO294" s="118"/>
      <c r="BP294" s="118"/>
      <c r="BQ294" s="118"/>
      <c r="BR294" s="118"/>
      <c r="BS294" s="118"/>
      <c r="BT294" s="118"/>
    </row>
    <row r="295" spans="1:72">
      <c r="A295" s="118"/>
      <c r="B295" s="118"/>
      <c r="C295" s="118"/>
      <c r="D295" s="118"/>
      <c r="E295" s="118"/>
      <c r="F295" s="118"/>
      <c r="G295" s="118"/>
      <c r="H295" s="118"/>
      <c r="I295" s="118"/>
      <c r="J295" s="118"/>
      <c r="K295" s="118"/>
      <c r="L295" s="118"/>
      <c r="M295" s="118"/>
      <c r="N295" s="118"/>
      <c r="O295" s="118"/>
      <c r="P295" s="35"/>
      <c r="Q295" s="35"/>
      <c r="R295" s="35"/>
      <c r="S295" s="35"/>
      <c r="T295" s="35"/>
      <c r="U295" s="35"/>
      <c r="V295" s="118"/>
      <c r="W295" s="118"/>
      <c r="X295" s="118"/>
      <c r="Y295" s="118"/>
      <c r="Z295" s="118"/>
      <c r="AA295" s="118"/>
      <c r="AB295" s="118"/>
      <c r="AC295" s="118"/>
      <c r="AD295" s="118"/>
      <c r="AE295" s="118"/>
      <c r="AF295" s="118"/>
      <c r="AG295" s="118"/>
      <c r="AH295" s="118"/>
      <c r="AI295" s="118"/>
      <c r="AJ295" s="118"/>
      <c r="AK295" s="118"/>
      <c r="AL295" s="118"/>
      <c r="AM295" s="118"/>
      <c r="AN295" s="118"/>
      <c r="AO295" s="118"/>
      <c r="AP295" s="118"/>
      <c r="AQ295" s="118"/>
      <c r="AR295" s="118"/>
      <c r="AS295" s="118"/>
      <c r="AT295" s="118"/>
      <c r="AU295" s="118"/>
      <c r="AV295" s="118"/>
      <c r="AW295" s="118"/>
      <c r="AX295" s="118"/>
      <c r="AY295" s="118"/>
      <c r="AZ295" s="118"/>
      <c r="BA295" s="118"/>
      <c r="BB295" s="118"/>
      <c r="BC295" s="118"/>
      <c r="BD295" s="118"/>
      <c r="BE295" s="118"/>
      <c r="BF295" s="118"/>
      <c r="BG295" s="118"/>
      <c r="BH295" s="118"/>
      <c r="BI295" s="118"/>
      <c r="BJ295" s="118"/>
      <c r="BK295" s="118"/>
      <c r="BL295" s="118"/>
      <c r="BM295" s="118"/>
      <c r="BN295" s="118"/>
      <c r="BO295" s="118"/>
      <c r="BP295" s="118"/>
      <c r="BQ295" s="118"/>
      <c r="BR295" s="118"/>
      <c r="BS295" s="118"/>
      <c r="BT295" s="118"/>
    </row>
    <row r="296" spans="1:72">
      <c r="A296" s="118"/>
      <c r="B296" s="118"/>
      <c r="C296" s="118"/>
      <c r="D296" s="118"/>
      <c r="E296" s="118"/>
      <c r="F296" s="118"/>
      <c r="G296" s="118"/>
      <c r="H296" s="118"/>
      <c r="I296" s="118"/>
      <c r="J296" s="118"/>
      <c r="K296" s="118"/>
      <c r="L296" s="118"/>
      <c r="M296" s="118"/>
      <c r="N296" s="118"/>
      <c r="O296" s="118"/>
      <c r="P296" s="35"/>
      <c r="Q296" s="35"/>
      <c r="R296" s="35"/>
      <c r="S296" s="35"/>
      <c r="T296" s="35"/>
      <c r="U296" s="35"/>
      <c r="V296" s="118"/>
      <c r="W296" s="118"/>
      <c r="X296" s="118"/>
      <c r="Y296" s="118"/>
      <c r="Z296" s="118"/>
      <c r="AA296" s="118"/>
      <c r="AB296" s="118"/>
      <c r="AC296" s="118"/>
      <c r="AD296" s="118"/>
      <c r="AE296" s="118"/>
      <c r="AF296" s="118"/>
      <c r="AG296" s="118"/>
      <c r="AH296" s="118"/>
      <c r="AI296" s="118"/>
      <c r="AJ296" s="118"/>
      <c r="AK296" s="118"/>
      <c r="AL296" s="118"/>
      <c r="AM296" s="118"/>
      <c r="AN296" s="118"/>
      <c r="AO296" s="118"/>
      <c r="AP296" s="118"/>
      <c r="AQ296" s="118"/>
      <c r="AR296" s="118"/>
      <c r="AS296" s="118"/>
      <c r="AT296" s="118"/>
      <c r="AU296" s="118"/>
      <c r="AV296" s="118"/>
      <c r="AW296" s="118"/>
      <c r="AX296" s="118"/>
      <c r="AY296" s="118"/>
      <c r="AZ296" s="118"/>
      <c r="BA296" s="118"/>
      <c r="BB296" s="118"/>
      <c r="BC296" s="118"/>
      <c r="BD296" s="118"/>
      <c r="BE296" s="118"/>
      <c r="BF296" s="118"/>
      <c r="BG296" s="118"/>
      <c r="BH296" s="118"/>
      <c r="BI296" s="118"/>
      <c r="BJ296" s="118"/>
      <c r="BK296" s="118"/>
      <c r="BL296" s="118"/>
      <c r="BM296" s="118"/>
      <c r="BN296" s="118"/>
      <c r="BO296" s="118"/>
      <c r="BP296" s="118"/>
      <c r="BQ296" s="118"/>
      <c r="BR296" s="118"/>
      <c r="BS296" s="118"/>
      <c r="BT296" s="118"/>
    </row>
    <row r="297" spans="1:72">
      <c r="A297" s="118"/>
      <c r="B297" s="118"/>
      <c r="C297" s="118"/>
      <c r="D297" s="118"/>
      <c r="E297" s="118"/>
      <c r="F297" s="118"/>
      <c r="G297" s="118"/>
      <c r="H297" s="118"/>
      <c r="I297" s="118"/>
      <c r="J297" s="118"/>
      <c r="K297" s="118"/>
      <c r="L297" s="118"/>
      <c r="M297" s="118"/>
      <c r="N297" s="118"/>
      <c r="O297" s="118"/>
      <c r="P297" s="35"/>
      <c r="Q297" s="35"/>
      <c r="R297" s="35"/>
      <c r="S297" s="35"/>
      <c r="T297" s="35"/>
      <c r="U297" s="35"/>
      <c r="V297" s="118"/>
      <c r="W297" s="118"/>
      <c r="X297" s="118"/>
      <c r="Y297" s="118"/>
      <c r="Z297" s="118"/>
      <c r="AA297" s="118"/>
      <c r="AB297" s="118"/>
      <c r="AC297" s="118"/>
      <c r="AD297" s="118"/>
      <c r="AE297" s="118"/>
      <c r="AF297" s="118"/>
      <c r="AG297" s="118"/>
      <c r="AH297" s="118"/>
      <c r="AI297" s="118"/>
      <c r="AJ297" s="118"/>
      <c r="AK297" s="118"/>
      <c r="AL297" s="118"/>
      <c r="AM297" s="118"/>
      <c r="AN297" s="118"/>
      <c r="AO297" s="118"/>
      <c r="AP297" s="118"/>
      <c r="AQ297" s="118"/>
      <c r="AR297" s="118"/>
      <c r="AS297" s="118"/>
      <c r="AT297" s="118"/>
      <c r="AU297" s="118"/>
      <c r="AV297" s="118"/>
      <c r="AW297" s="118"/>
      <c r="AX297" s="118"/>
      <c r="AY297" s="118"/>
      <c r="AZ297" s="118"/>
      <c r="BA297" s="118"/>
      <c r="BB297" s="118"/>
      <c r="BC297" s="118"/>
      <c r="BD297" s="118"/>
      <c r="BE297" s="118"/>
      <c r="BF297" s="118"/>
      <c r="BG297" s="118"/>
      <c r="BH297" s="118"/>
      <c r="BI297" s="118"/>
      <c r="BJ297" s="118"/>
      <c r="BK297" s="118"/>
      <c r="BL297" s="118"/>
      <c r="BM297" s="118"/>
      <c r="BN297" s="118"/>
      <c r="BO297" s="118"/>
      <c r="BP297" s="118"/>
      <c r="BQ297" s="118"/>
      <c r="BR297" s="118"/>
      <c r="BS297" s="118"/>
      <c r="BT297" s="118"/>
    </row>
    <row r="298" spans="1:72">
      <c r="A298" s="118"/>
      <c r="B298" s="118"/>
      <c r="C298" s="118"/>
      <c r="D298" s="118"/>
      <c r="E298" s="118"/>
      <c r="F298" s="118"/>
      <c r="G298" s="118"/>
      <c r="H298" s="118"/>
      <c r="I298" s="118"/>
      <c r="J298" s="118"/>
      <c r="K298" s="118"/>
      <c r="L298" s="118"/>
      <c r="M298" s="118"/>
      <c r="N298" s="118"/>
      <c r="O298" s="118"/>
      <c r="P298" s="35"/>
      <c r="Q298" s="35"/>
      <c r="R298" s="35"/>
      <c r="S298" s="35"/>
      <c r="T298" s="35"/>
      <c r="U298" s="35"/>
      <c r="V298" s="118"/>
      <c r="W298" s="118"/>
      <c r="X298" s="118"/>
      <c r="Y298" s="118"/>
      <c r="Z298" s="118"/>
      <c r="AA298" s="118"/>
      <c r="AB298" s="118"/>
      <c r="AC298" s="118"/>
      <c r="AD298" s="118"/>
      <c r="AE298" s="118"/>
      <c r="AF298" s="118"/>
      <c r="AG298" s="118"/>
      <c r="AH298" s="118"/>
      <c r="AI298" s="118"/>
      <c r="AJ298" s="118"/>
      <c r="AK298" s="118"/>
      <c r="AL298" s="118"/>
      <c r="AM298" s="118"/>
      <c r="AN298" s="118"/>
      <c r="AO298" s="118"/>
      <c r="AP298" s="118"/>
      <c r="AQ298" s="118"/>
      <c r="AR298" s="118"/>
      <c r="AS298" s="118"/>
      <c r="AT298" s="118"/>
      <c r="AU298" s="118"/>
      <c r="AV298" s="118"/>
      <c r="AW298" s="118"/>
      <c r="AX298" s="118"/>
      <c r="AY298" s="118"/>
      <c r="AZ298" s="118"/>
      <c r="BA298" s="118"/>
      <c r="BB298" s="118"/>
      <c r="BC298" s="118"/>
      <c r="BD298" s="118"/>
      <c r="BE298" s="118"/>
      <c r="BF298" s="118"/>
      <c r="BG298" s="118"/>
      <c r="BH298" s="118"/>
      <c r="BI298" s="118"/>
      <c r="BJ298" s="118"/>
      <c r="BK298" s="118"/>
      <c r="BL298" s="118"/>
      <c r="BM298" s="118"/>
      <c r="BN298" s="118"/>
      <c r="BO298" s="118"/>
      <c r="BP298" s="118"/>
      <c r="BQ298" s="118"/>
      <c r="BR298" s="118"/>
      <c r="BS298" s="118"/>
      <c r="BT298" s="118"/>
    </row>
    <row r="299" spans="1:72">
      <c r="A299" s="118"/>
      <c r="B299" s="118"/>
      <c r="C299" s="118"/>
      <c r="D299" s="118"/>
      <c r="E299" s="118"/>
      <c r="F299" s="118"/>
      <c r="G299" s="118"/>
      <c r="H299" s="118"/>
      <c r="I299" s="118"/>
      <c r="J299" s="118"/>
      <c r="K299" s="118"/>
      <c r="L299" s="118"/>
      <c r="M299" s="118"/>
      <c r="N299" s="118"/>
      <c r="O299" s="118"/>
      <c r="P299" s="35"/>
      <c r="Q299" s="35"/>
      <c r="R299" s="35"/>
      <c r="S299" s="35"/>
      <c r="T299" s="35"/>
      <c r="U299" s="35"/>
      <c r="V299" s="118"/>
      <c r="W299" s="118"/>
      <c r="X299" s="118"/>
      <c r="Y299" s="118"/>
      <c r="Z299" s="118"/>
      <c r="AA299" s="118"/>
      <c r="AB299" s="118"/>
      <c r="AC299" s="118"/>
      <c r="AD299" s="118"/>
      <c r="AE299" s="118"/>
      <c r="AF299" s="118"/>
      <c r="AG299" s="118"/>
      <c r="AH299" s="118"/>
      <c r="AI299" s="118"/>
      <c r="AJ299" s="118"/>
      <c r="AK299" s="118"/>
      <c r="AL299" s="118"/>
      <c r="AM299" s="118"/>
      <c r="AN299" s="118"/>
      <c r="AO299" s="118"/>
      <c r="AP299" s="118"/>
      <c r="AQ299" s="118"/>
      <c r="AR299" s="118"/>
      <c r="AS299" s="118"/>
      <c r="AT299" s="118"/>
      <c r="AU299" s="118"/>
      <c r="AV299" s="118"/>
      <c r="AW299" s="118"/>
      <c r="AX299" s="118"/>
      <c r="AY299" s="118"/>
      <c r="AZ299" s="118"/>
      <c r="BA299" s="118"/>
      <c r="BB299" s="118"/>
      <c r="BC299" s="118"/>
      <c r="BD299" s="118"/>
      <c r="BE299" s="118"/>
      <c r="BF299" s="118"/>
      <c r="BG299" s="118"/>
      <c r="BH299" s="118"/>
      <c r="BI299" s="118"/>
      <c r="BJ299" s="118"/>
      <c r="BK299" s="118"/>
      <c r="BL299" s="118"/>
      <c r="BM299" s="118"/>
      <c r="BN299" s="118"/>
      <c r="BO299" s="118"/>
      <c r="BP299" s="118"/>
      <c r="BQ299" s="118"/>
      <c r="BR299" s="118"/>
      <c r="BS299" s="118"/>
      <c r="BT299" s="118"/>
    </row>
    <row r="300" spans="1:72">
      <c r="A300" s="118"/>
      <c r="B300" s="118"/>
      <c r="C300" s="118"/>
      <c r="D300" s="118"/>
      <c r="E300" s="118"/>
      <c r="F300" s="118"/>
      <c r="G300" s="118"/>
      <c r="H300" s="118"/>
      <c r="I300" s="118"/>
      <c r="J300" s="118"/>
      <c r="K300" s="118"/>
      <c r="L300" s="118"/>
      <c r="M300" s="118"/>
      <c r="N300" s="118"/>
      <c r="O300" s="118"/>
      <c r="P300" s="35"/>
      <c r="Q300" s="35"/>
      <c r="R300" s="35"/>
      <c r="S300" s="35"/>
      <c r="T300" s="35"/>
      <c r="U300" s="35"/>
      <c r="V300" s="118"/>
      <c r="W300" s="118"/>
      <c r="X300" s="118"/>
      <c r="Y300" s="118"/>
      <c r="Z300" s="118"/>
      <c r="AA300" s="118"/>
      <c r="AB300" s="118"/>
      <c r="AC300" s="118"/>
      <c r="AD300" s="118"/>
      <c r="AE300" s="118"/>
      <c r="AF300" s="118"/>
      <c r="AG300" s="118"/>
      <c r="AH300" s="118"/>
      <c r="AI300" s="118"/>
      <c r="AJ300" s="118"/>
      <c r="AK300" s="118"/>
      <c r="AL300" s="118"/>
      <c r="AM300" s="118"/>
      <c r="AN300" s="118"/>
      <c r="AO300" s="118"/>
      <c r="AP300" s="118"/>
      <c r="AQ300" s="118"/>
      <c r="AR300" s="118"/>
      <c r="AS300" s="118"/>
      <c r="AT300" s="118"/>
      <c r="AU300" s="118"/>
      <c r="AV300" s="118"/>
      <c r="AW300" s="118"/>
      <c r="AX300" s="118"/>
      <c r="AY300" s="118"/>
      <c r="AZ300" s="118"/>
      <c r="BA300" s="118"/>
      <c r="BB300" s="118"/>
      <c r="BC300" s="118"/>
      <c r="BD300" s="118"/>
      <c r="BE300" s="118"/>
      <c r="BF300" s="118"/>
      <c r="BG300" s="118"/>
      <c r="BH300" s="118"/>
      <c r="BI300" s="118"/>
      <c r="BJ300" s="118"/>
      <c r="BK300" s="118"/>
      <c r="BL300" s="118"/>
      <c r="BM300" s="118"/>
      <c r="BN300" s="118"/>
      <c r="BO300" s="118"/>
      <c r="BP300" s="118"/>
      <c r="BQ300" s="118"/>
      <c r="BR300" s="118"/>
      <c r="BS300" s="118"/>
      <c r="BT300" s="118"/>
    </row>
    <row r="301" spans="1:72">
      <c r="A301" s="118"/>
      <c r="B301" s="118"/>
      <c r="C301" s="118"/>
      <c r="D301" s="118"/>
      <c r="E301" s="118"/>
      <c r="F301" s="118"/>
      <c r="G301" s="118"/>
      <c r="H301" s="118"/>
      <c r="I301" s="118"/>
      <c r="J301" s="118"/>
      <c r="K301" s="118"/>
      <c r="L301" s="118"/>
      <c r="M301" s="118"/>
      <c r="N301" s="118"/>
      <c r="O301" s="118"/>
      <c r="P301" s="35"/>
      <c r="Q301" s="35"/>
      <c r="R301" s="35"/>
      <c r="S301" s="35"/>
      <c r="T301" s="35"/>
      <c r="U301" s="35"/>
      <c r="V301" s="118"/>
      <c r="W301" s="118"/>
      <c r="X301" s="118"/>
      <c r="Y301" s="118"/>
      <c r="Z301" s="118"/>
      <c r="AA301" s="118"/>
      <c r="AB301" s="118"/>
      <c r="AC301" s="118"/>
      <c r="AD301" s="118"/>
      <c r="AE301" s="118"/>
      <c r="AF301" s="118"/>
      <c r="AG301" s="118"/>
      <c r="AH301" s="118"/>
      <c r="AI301" s="118"/>
      <c r="AJ301" s="118"/>
      <c r="AK301" s="118"/>
      <c r="AL301" s="118"/>
      <c r="AM301" s="118"/>
      <c r="AN301" s="118"/>
      <c r="AO301" s="118"/>
      <c r="AP301" s="118"/>
      <c r="AQ301" s="118"/>
      <c r="AR301" s="118"/>
      <c r="AS301" s="118"/>
      <c r="AT301" s="118"/>
      <c r="AU301" s="118"/>
      <c r="AV301" s="118"/>
      <c r="AW301" s="118"/>
      <c r="AX301" s="118"/>
      <c r="AY301" s="118"/>
      <c r="AZ301" s="118"/>
      <c r="BA301" s="118"/>
      <c r="BB301" s="118"/>
      <c r="BC301" s="118"/>
      <c r="BD301" s="118"/>
      <c r="BE301" s="118"/>
      <c r="BF301" s="118"/>
      <c r="BG301" s="118"/>
      <c r="BH301" s="118"/>
      <c r="BI301" s="118"/>
      <c r="BJ301" s="118"/>
      <c r="BK301" s="118"/>
      <c r="BL301" s="118"/>
      <c r="BM301" s="118"/>
      <c r="BN301" s="118"/>
      <c r="BO301" s="118"/>
      <c r="BP301" s="118"/>
      <c r="BQ301" s="118"/>
      <c r="BR301" s="118"/>
      <c r="BS301" s="118"/>
      <c r="BT301" s="118"/>
    </row>
    <row r="302" spans="1:72">
      <c r="A302" s="118"/>
      <c r="B302" s="118"/>
      <c r="C302" s="118"/>
      <c r="D302" s="118"/>
      <c r="E302" s="118"/>
      <c r="F302" s="118"/>
      <c r="G302" s="118"/>
      <c r="H302" s="118"/>
      <c r="I302" s="118"/>
      <c r="J302" s="118"/>
      <c r="K302" s="118"/>
      <c r="L302" s="118"/>
      <c r="M302" s="118"/>
      <c r="N302" s="118"/>
      <c r="O302" s="118"/>
      <c r="P302" s="35"/>
      <c r="Q302" s="35"/>
      <c r="R302" s="35"/>
      <c r="S302" s="35"/>
      <c r="T302" s="35"/>
      <c r="U302" s="35"/>
      <c r="V302" s="118"/>
      <c r="W302" s="118"/>
      <c r="X302" s="118"/>
      <c r="Y302" s="118"/>
      <c r="Z302" s="118"/>
      <c r="AA302" s="118"/>
      <c r="AB302" s="118"/>
      <c r="AC302" s="118"/>
      <c r="AD302" s="118"/>
      <c r="AE302" s="118"/>
      <c r="AF302" s="118"/>
      <c r="AG302" s="118"/>
      <c r="AH302" s="118"/>
      <c r="AI302" s="118"/>
      <c r="AJ302" s="118"/>
      <c r="AK302" s="118"/>
      <c r="AL302" s="118"/>
      <c r="AM302" s="118"/>
      <c r="AN302" s="118"/>
      <c r="AO302" s="118"/>
      <c r="AP302" s="118"/>
      <c r="AQ302" s="118"/>
      <c r="AR302" s="118"/>
      <c r="AS302" s="118"/>
      <c r="AT302" s="118"/>
      <c r="AU302" s="118"/>
      <c r="AV302" s="118"/>
      <c r="AW302" s="118"/>
      <c r="AX302" s="118"/>
      <c r="AY302" s="118"/>
      <c r="AZ302" s="118"/>
      <c r="BA302" s="118"/>
      <c r="BB302" s="118"/>
      <c r="BC302" s="118"/>
      <c r="BD302" s="118"/>
      <c r="BE302" s="118"/>
      <c r="BF302" s="118"/>
      <c r="BG302" s="118"/>
      <c r="BH302" s="118"/>
      <c r="BI302" s="118"/>
      <c r="BJ302" s="118"/>
      <c r="BK302" s="118"/>
      <c r="BL302" s="118"/>
      <c r="BM302" s="118"/>
      <c r="BN302" s="118"/>
      <c r="BO302" s="118"/>
      <c r="BP302" s="118"/>
      <c r="BQ302" s="118"/>
      <c r="BR302" s="118"/>
      <c r="BS302" s="118"/>
      <c r="BT302" s="118"/>
    </row>
    <row r="303" spans="1:72">
      <c r="A303" s="118"/>
      <c r="B303" s="118"/>
      <c r="C303" s="118"/>
      <c r="D303" s="118"/>
      <c r="E303" s="118"/>
      <c r="F303" s="118"/>
      <c r="G303" s="118"/>
      <c r="H303" s="118"/>
      <c r="I303" s="118"/>
      <c r="J303" s="118"/>
      <c r="K303" s="118"/>
      <c r="L303" s="118"/>
      <c r="M303" s="118"/>
      <c r="N303" s="118"/>
      <c r="O303" s="118"/>
      <c r="P303" s="35"/>
      <c r="Q303" s="35"/>
      <c r="R303" s="35"/>
      <c r="S303" s="35"/>
      <c r="T303" s="35"/>
      <c r="U303" s="35"/>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c r="BO303" s="118"/>
      <c r="BP303" s="118"/>
      <c r="BQ303" s="118"/>
      <c r="BR303" s="118"/>
      <c r="BS303" s="118"/>
      <c r="BT303" s="118"/>
    </row>
    <row r="304" spans="1:72">
      <c r="A304" s="118"/>
      <c r="B304" s="118"/>
      <c r="C304" s="118"/>
      <c r="D304" s="118"/>
      <c r="E304" s="118"/>
      <c r="F304" s="118"/>
      <c r="G304" s="118"/>
      <c r="H304" s="118"/>
      <c r="I304" s="118"/>
      <c r="J304" s="118"/>
      <c r="K304" s="118"/>
      <c r="L304" s="118"/>
      <c r="M304" s="118"/>
      <c r="N304" s="118"/>
      <c r="O304" s="118"/>
      <c r="P304" s="35"/>
      <c r="Q304" s="35"/>
      <c r="R304" s="35"/>
      <c r="S304" s="35"/>
      <c r="T304" s="35"/>
      <c r="U304" s="35"/>
      <c r="V304" s="118"/>
      <c r="W304" s="118"/>
      <c r="X304" s="118"/>
      <c r="Y304" s="118"/>
      <c r="Z304" s="118"/>
      <c r="AA304" s="118"/>
      <c r="AB304" s="118"/>
      <c r="AC304" s="118"/>
      <c r="AD304" s="118"/>
      <c r="AE304" s="118"/>
      <c r="AF304" s="118"/>
      <c r="AG304" s="118"/>
      <c r="AH304" s="118"/>
      <c r="AI304" s="118"/>
      <c r="AJ304" s="118"/>
      <c r="AK304" s="118"/>
      <c r="AL304" s="118"/>
      <c r="AM304" s="118"/>
      <c r="AN304" s="118"/>
      <c r="AO304" s="118"/>
      <c r="AP304" s="118"/>
      <c r="AQ304" s="118"/>
      <c r="AR304" s="118"/>
      <c r="AS304" s="118"/>
      <c r="AT304" s="118"/>
      <c r="AU304" s="118"/>
      <c r="AV304" s="118"/>
      <c r="AW304" s="118"/>
      <c r="AX304" s="118"/>
      <c r="AY304" s="118"/>
      <c r="AZ304" s="118"/>
      <c r="BA304" s="118"/>
      <c r="BB304" s="118"/>
      <c r="BC304" s="118"/>
      <c r="BD304" s="118"/>
      <c r="BE304" s="118"/>
      <c r="BF304" s="118"/>
      <c r="BG304" s="118"/>
      <c r="BH304" s="118"/>
      <c r="BI304" s="118"/>
      <c r="BJ304" s="118"/>
      <c r="BK304" s="118"/>
      <c r="BL304" s="118"/>
      <c r="BM304" s="118"/>
      <c r="BN304" s="118"/>
      <c r="BO304" s="118"/>
      <c r="BP304" s="118"/>
      <c r="BQ304" s="118"/>
      <c r="BR304" s="118"/>
      <c r="BS304" s="118"/>
      <c r="BT304" s="118"/>
    </row>
    <row r="305" spans="1:72">
      <c r="A305" s="118"/>
      <c r="B305" s="118"/>
      <c r="C305" s="118"/>
      <c r="D305" s="118"/>
      <c r="E305" s="118"/>
      <c r="F305" s="118"/>
      <c r="G305" s="118"/>
      <c r="H305" s="118"/>
      <c r="I305" s="118"/>
      <c r="J305" s="118"/>
      <c r="K305" s="118"/>
      <c r="L305" s="118"/>
      <c r="M305" s="118"/>
      <c r="N305" s="118"/>
      <c r="O305" s="118"/>
      <c r="P305" s="35"/>
      <c r="Q305" s="35"/>
      <c r="R305" s="35"/>
      <c r="S305" s="35"/>
      <c r="T305" s="35"/>
      <c r="U305" s="35"/>
      <c r="V305" s="118"/>
      <c r="W305" s="118"/>
      <c r="X305" s="118"/>
      <c r="Y305" s="118"/>
      <c r="Z305" s="118"/>
      <c r="AA305" s="118"/>
      <c r="AB305" s="118"/>
      <c r="AC305" s="118"/>
      <c r="AD305" s="118"/>
      <c r="AE305" s="118"/>
      <c r="AF305" s="118"/>
      <c r="AG305" s="118"/>
      <c r="AH305" s="118"/>
      <c r="AI305" s="118"/>
      <c r="AJ305" s="118"/>
      <c r="AK305" s="118"/>
      <c r="AL305" s="118"/>
      <c r="AM305" s="118"/>
      <c r="AN305" s="118"/>
      <c r="AO305" s="118"/>
      <c r="AP305" s="118"/>
      <c r="AQ305" s="118"/>
      <c r="AR305" s="118"/>
      <c r="AS305" s="118"/>
      <c r="AT305" s="118"/>
      <c r="AU305" s="118"/>
      <c r="AV305" s="118"/>
      <c r="AW305" s="118"/>
      <c r="AX305" s="118"/>
      <c r="AY305" s="118"/>
      <c r="AZ305" s="118"/>
      <c r="BA305" s="118"/>
      <c r="BB305" s="118"/>
      <c r="BC305" s="118"/>
      <c r="BD305" s="118"/>
      <c r="BE305" s="118"/>
      <c r="BF305" s="118"/>
      <c r="BG305" s="118"/>
      <c r="BH305" s="118"/>
      <c r="BI305" s="118"/>
      <c r="BJ305" s="118"/>
      <c r="BK305" s="118"/>
      <c r="BL305" s="118"/>
      <c r="BM305" s="118"/>
      <c r="BN305" s="118"/>
      <c r="BO305" s="118"/>
      <c r="BP305" s="118"/>
      <c r="BQ305" s="118"/>
      <c r="BR305" s="118"/>
      <c r="BS305" s="118"/>
      <c r="BT305" s="118"/>
    </row>
    <row r="306" spans="1:72">
      <c r="A306" s="118"/>
      <c r="B306" s="118"/>
      <c r="C306" s="118"/>
      <c r="D306" s="118"/>
      <c r="E306" s="118"/>
      <c r="F306" s="118"/>
      <c r="G306" s="118"/>
      <c r="H306" s="118"/>
      <c r="I306" s="118"/>
      <c r="J306" s="118"/>
      <c r="K306" s="118"/>
      <c r="L306" s="118"/>
      <c r="M306" s="118"/>
      <c r="N306" s="118"/>
      <c r="O306" s="118"/>
      <c r="P306" s="35"/>
      <c r="Q306" s="35"/>
      <c r="R306" s="35"/>
      <c r="S306" s="35"/>
      <c r="T306" s="35"/>
      <c r="U306" s="35"/>
      <c r="V306" s="118"/>
      <c r="W306" s="118"/>
      <c r="X306" s="118"/>
      <c r="Y306" s="118"/>
      <c r="Z306" s="118"/>
      <c r="AA306" s="118"/>
      <c r="AB306" s="118"/>
      <c r="AC306" s="118"/>
      <c r="AD306" s="118"/>
      <c r="AE306" s="118"/>
      <c r="AF306" s="118"/>
      <c r="AG306" s="118"/>
      <c r="AH306" s="118"/>
      <c r="AI306" s="118"/>
      <c r="AJ306" s="118"/>
      <c r="AK306" s="118"/>
      <c r="AL306" s="118"/>
      <c r="AM306" s="118"/>
      <c r="AN306" s="118"/>
      <c r="AO306" s="118"/>
      <c r="AP306" s="118"/>
      <c r="AQ306" s="118"/>
      <c r="AR306" s="118"/>
      <c r="AS306" s="118"/>
      <c r="AT306" s="118"/>
      <c r="AU306" s="118"/>
      <c r="AV306" s="118"/>
      <c r="AW306" s="118"/>
      <c r="AX306" s="118"/>
      <c r="AY306" s="118"/>
      <c r="AZ306" s="118"/>
      <c r="BA306" s="118"/>
      <c r="BB306" s="118"/>
      <c r="BC306" s="118"/>
      <c r="BD306" s="118"/>
      <c r="BE306" s="118"/>
      <c r="BF306" s="118"/>
      <c r="BG306" s="118"/>
      <c r="BH306" s="118"/>
      <c r="BI306" s="118"/>
      <c r="BJ306" s="118"/>
      <c r="BK306" s="118"/>
      <c r="BL306" s="118"/>
      <c r="BM306" s="118"/>
      <c r="BN306" s="118"/>
      <c r="BO306" s="118"/>
      <c r="BP306" s="118"/>
      <c r="BQ306" s="118"/>
      <c r="BR306" s="118"/>
      <c r="BS306" s="118"/>
      <c r="BT306" s="118"/>
    </row>
    <row r="307" spans="1:72">
      <c r="A307" s="118"/>
      <c r="B307" s="118"/>
      <c r="C307" s="118"/>
      <c r="D307" s="118"/>
      <c r="E307" s="118"/>
      <c r="F307" s="118"/>
      <c r="G307" s="118"/>
      <c r="H307" s="118"/>
      <c r="I307" s="118"/>
      <c r="J307" s="118"/>
      <c r="K307" s="118"/>
      <c r="L307" s="118"/>
      <c r="M307" s="118"/>
      <c r="N307" s="118"/>
      <c r="O307" s="118"/>
      <c r="P307" s="35"/>
      <c r="Q307" s="35"/>
      <c r="R307" s="35"/>
      <c r="S307" s="35"/>
      <c r="T307" s="35"/>
      <c r="U307" s="35"/>
      <c r="V307" s="118"/>
      <c r="W307" s="118"/>
      <c r="X307" s="118"/>
      <c r="Y307" s="118"/>
      <c r="Z307" s="118"/>
      <c r="AA307" s="118"/>
      <c r="AB307" s="118"/>
      <c r="AC307" s="118"/>
      <c r="AD307" s="118"/>
      <c r="AE307" s="118"/>
      <c r="AF307" s="118"/>
      <c r="AG307" s="118"/>
      <c r="AH307" s="118"/>
      <c r="AI307" s="118"/>
      <c r="AJ307" s="118"/>
      <c r="AK307" s="118"/>
      <c r="AL307" s="118"/>
      <c r="AM307" s="118"/>
      <c r="AN307" s="118"/>
      <c r="AO307" s="118"/>
      <c r="AP307" s="118"/>
      <c r="AQ307" s="118"/>
      <c r="AR307" s="118"/>
      <c r="AS307" s="118"/>
      <c r="AT307" s="118"/>
      <c r="AU307" s="118"/>
      <c r="AV307" s="118"/>
      <c r="AW307" s="118"/>
      <c r="AX307" s="118"/>
      <c r="AY307" s="118"/>
      <c r="AZ307" s="118"/>
      <c r="BA307" s="118"/>
      <c r="BB307" s="118"/>
      <c r="BC307" s="118"/>
      <c r="BD307" s="118"/>
      <c r="BE307" s="118"/>
      <c r="BF307" s="118"/>
      <c r="BG307" s="118"/>
      <c r="BH307" s="118"/>
      <c r="BI307" s="118"/>
      <c r="BJ307" s="118"/>
      <c r="BK307" s="118"/>
      <c r="BL307" s="118"/>
      <c r="BM307" s="118"/>
      <c r="BN307" s="118"/>
      <c r="BO307" s="118"/>
      <c r="BP307" s="118"/>
      <c r="BQ307" s="118"/>
      <c r="BR307" s="118"/>
      <c r="BS307" s="118"/>
      <c r="BT307" s="118"/>
    </row>
    <row r="308" spans="1:72">
      <c r="A308" s="118"/>
      <c r="B308" s="118"/>
      <c r="C308" s="118"/>
      <c r="D308" s="118"/>
      <c r="E308" s="118"/>
      <c r="F308" s="118"/>
      <c r="G308" s="118"/>
      <c r="H308" s="118"/>
      <c r="I308" s="118"/>
      <c r="J308" s="118"/>
      <c r="K308" s="118"/>
      <c r="L308" s="118"/>
      <c r="M308" s="118"/>
      <c r="N308" s="118"/>
      <c r="O308" s="118"/>
      <c r="P308" s="35"/>
      <c r="Q308" s="35"/>
      <c r="R308" s="35"/>
      <c r="S308" s="35"/>
      <c r="T308" s="35"/>
      <c r="U308" s="35"/>
      <c r="V308" s="118"/>
      <c r="W308" s="118"/>
      <c r="X308" s="118"/>
      <c r="Y308" s="118"/>
      <c r="Z308" s="118"/>
      <c r="AA308" s="118"/>
      <c r="AB308" s="118"/>
      <c r="AC308" s="118"/>
      <c r="AD308" s="118"/>
      <c r="AE308" s="118"/>
      <c r="AF308" s="118"/>
      <c r="AG308" s="118"/>
      <c r="AH308" s="118"/>
      <c r="AI308" s="118"/>
      <c r="AJ308" s="118"/>
      <c r="AK308" s="118"/>
      <c r="AL308" s="118"/>
      <c r="AM308" s="118"/>
      <c r="AN308" s="118"/>
      <c r="AO308" s="118"/>
      <c r="AP308" s="118"/>
      <c r="AQ308" s="118"/>
      <c r="AR308" s="118"/>
      <c r="AS308" s="118"/>
      <c r="AT308" s="118"/>
      <c r="AU308" s="118"/>
      <c r="AV308" s="118"/>
      <c r="AW308" s="118"/>
      <c r="AX308" s="118"/>
      <c r="AY308" s="118"/>
      <c r="AZ308" s="118"/>
      <c r="BA308" s="118"/>
      <c r="BB308" s="118"/>
      <c r="BC308" s="118"/>
      <c r="BD308" s="118"/>
      <c r="BE308" s="118"/>
      <c r="BF308" s="118"/>
      <c r="BG308" s="118"/>
      <c r="BH308" s="118"/>
      <c r="BI308" s="118"/>
      <c r="BJ308" s="118"/>
      <c r="BK308" s="118"/>
      <c r="BL308" s="118"/>
      <c r="BM308" s="118"/>
      <c r="BN308" s="118"/>
      <c r="BO308" s="118"/>
      <c r="BP308" s="118"/>
      <c r="BQ308" s="118"/>
      <c r="BR308" s="118"/>
      <c r="BS308" s="118"/>
      <c r="BT308" s="118"/>
    </row>
    <row r="309" spans="1:72">
      <c r="A309" s="118"/>
      <c r="B309" s="118"/>
      <c r="C309" s="118"/>
      <c r="D309" s="118"/>
      <c r="E309" s="118"/>
      <c r="F309" s="118"/>
      <c r="G309" s="118"/>
      <c r="H309" s="118"/>
      <c r="I309" s="118"/>
      <c r="J309" s="118"/>
      <c r="K309" s="118"/>
      <c r="L309" s="118"/>
      <c r="M309" s="118"/>
      <c r="N309" s="118"/>
      <c r="O309" s="118"/>
      <c r="P309" s="35"/>
      <c r="Q309" s="35"/>
      <c r="R309" s="35"/>
      <c r="S309" s="35"/>
      <c r="T309" s="35"/>
      <c r="U309" s="35"/>
      <c r="V309" s="118"/>
      <c r="W309" s="118"/>
      <c r="X309" s="118"/>
      <c r="Y309" s="118"/>
      <c r="Z309" s="118"/>
      <c r="AA309" s="118"/>
      <c r="AB309" s="118"/>
      <c r="AC309" s="118"/>
      <c r="AD309" s="118"/>
      <c r="AE309" s="118"/>
      <c r="AF309" s="118"/>
      <c r="AG309" s="118"/>
      <c r="AH309" s="118"/>
      <c r="AI309" s="118"/>
      <c r="AJ309" s="118"/>
      <c r="AK309" s="118"/>
      <c r="AL309" s="118"/>
      <c r="AM309" s="118"/>
      <c r="AN309" s="118"/>
      <c r="AO309" s="118"/>
      <c r="AP309" s="118"/>
      <c r="AQ309" s="118"/>
      <c r="AR309" s="118"/>
      <c r="AS309" s="118"/>
      <c r="AT309" s="118"/>
      <c r="AU309" s="118"/>
      <c r="AV309" s="118"/>
      <c r="AW309" s="118"/>
      <c r="AX309" s="118"/>
      <c r="AY309" s="118"/>
      <c r="AZ309" s="118"/>
      <c r="BA309" s="118"/>
      <c r="BB309" s="118"/>
      <c r="BC309" s="118"/>
      <c r="BD309" s="118"/>
      <c r="BE309" s="118"/>
      <c r="BF309" s="118"/>
      <c r="BG309" s="118"/>
      <c r="BH309" s="118"/>
      <c r="BI309" s="118"/>
      <c r="BJ309" s="118"/>
      <c r="BK309" s="118"/>
      <c r="BL309" s="118"/>
      <c r="BM309" s="118"/>
      <c r="BN309" s="118"/>
      <c r="BO309" s="118"/>
      <c r="BP309" s="118"/>
      <c r="BQ309" s="118"/>
      <c r="BR309" s="118"/>
      <c r="BS309" s="118"/>
      <c r="BT309" s="118"/>
    </row>
    <row r="310" spans="1:72">
      <c r="A310" s="118"/>
      <c r="B310" s="118"/>
      <c r="C310" s="118"/>
      <c r="D310" s="118"/>
      <c r="E310" s="118"/>
      <c r="F310" s="118"/>
      <c r="G310" s="118"/>
      <c r="H310" s="118"/>
      <c r="I310" s="118"/>
      <c r="J310" s="118"/>
      <c r="K310" s="118"/>
      <c r="L310" s="118"/>
      <c r="M310" s="118"/>
      <c r="N310" s="118"/>
      <c r="O310" s="118"/>
      <c r="P310" s="35"/>
      <c r="Q310" s="35"/>
      <c r="R310" s="35"/>
      <c r="S310" s="35"/>
      <c r="T310" s="35"/>
      <c r="U310" s="35"/>
      <c r="V310" s="118"/>
      <c r="W310" s="118"/>
      <c r="X310" s="118"/>
      <c r="Y310" s="118"/>
      <c r="Z310" s="118"/>
      <c r="AA310" s="118"/>
      <c r="AB310" s="118"/>
      <c r="AC310" s="118"/>
      <c r="AD310" s="118"/>
      <c r="AE310" s="118"/>
      <c r="AF310" s="118"/>
      <c r="AG310" s="118"/>
      <c r="AH310" s="118"/>
      <c r="AI310" s="118"/>
      <c r="AJ310" s="118"/>
      <c r="AK310" s="118"/>
      <c r="AL310" s="118"/>
      <c r="AM310" s="118"/>
      <c r="AN310" s="118"/>
      <c r="AO310" s="118"/>
      <c r="AP310" s="118"/>
      <c r="AQ310" s="118"/>
      <c r="AR310" s="118"/>
      <c r="AS310" s="118"/>
      <c r="AT310" s="118"/>
      <c r="AU310" s="118"/>
      <c r="AV310" s="118"/>
      <c r="AW310" s="118"/>
      <c r="AX310" s="118"/>
      <c r="AY310" s="118"/>
      <c r="AZ310" s="118"/>
      <c r="BA310" s="118"/>
      <c r="BB310" s="118"/>
      <c r="BC310" s="118"/>
      <c r="BD310" s="118"/>
      <c r="BE310" s="118"/>
      <c r="BF310" s="118"/>
      <c r="BG310" s="118"/>
      <c r="BH310" s="118"/>
      <c r="BI310" s="118"/>
      <c r="BJ310" s="118"/>
      <c r="BK310" s="118"/>
      <c r="BL310" s="118"/>
      <c r="BM310" s="118"/>
      <c r="BN310" s="118"/>
      <c r="BO310" s="118"/>
      <c r="BP310" s="118"/>
      <c r="BQ310" s="118"/>
      <c r="BR310" s="118"/>
      <c r="BS310" s="118"/>
      <c r="BT310" s="118"/>
    </row>
    <row r="311" spans="1:72">
      <c r="A311" s="118"/>
      <c r="B311" s="118"/>
      <c r="C311" s="118"/>
      <c r="D311" s="118"/>
      <c r="E311" s="118"/>
      <c r="F311" s="118"/>
      <c r="G311" s="118"/>
      <c r="H311" s="118"/>
      <c r="I311" s="118"/>
      <c r="J311" s="118"/>
      <c r="K311" s="118"/>
      <c r="L311" s="118"/>
      <c r="M311" s="118"/>
      <c r="N311" s="118"/>
      <c r="O311" s="118"/>
      <c r="P311" s="35"/>
      <c r="Q311" s="35"/>
      <c r="R311" s="35"/>
      <c r="S311" s="35"/>
      <c r="T311" s="35"/>
      <c r="U311" s="35"/>
      <c r="V311" s="118"/>
      <c r="W311" s="118"/>
      <c r="X311" s="118"/>
      <c r="Y311" s="118"/>
      <c r="Z311" s="118"/>
      <c r="AA311" s="118"/>
      <c r="AB311" s="118"/>
      <c r="AC311" s="118"/>
      <c r="AD311" s="118"/>
      <c r="AE311" s="118"/>
      <c r="AF311" s="118"/>
      <c r="AG311" s="118"/>
      <c r="AH311" s="118"/>
      <c r="AI311" s="118"/>
      <c r="AJ311" s="118"/>
      <c r="AK311" s="118"/>
      <c r="AL311" s="118"/>
      <c r="AM311" s="118"/>
      <c r="AN311" s="118"/>
      <c r="AO311" s="118"/>
      <c r="AP311" s="118"/>
      <c r="AQ311" s="118"/>
      <c r="AR311" s="118"/>
      <c r="AS311" s="118"/>
      <c r="AT311" s="118"/>
      <c r="AU311" s="118"/>
      <c r="AV311" s="118"/>
      <c r="AW311" s="118"/>
      <c r="AX311" s="118"/>
      <c r="AY311" s="118"/>
      <c r="AZ311" s="118"/>
      <c r="BA311" s="118"/>
      <c r="BB311" s="118"/>
      <c r="BC311" s="118"/>
      <c r="BD311" s="118"/>
      <c r="BE311" s="118"/>
      <c r="BF311" s="118"/>
      <c r="BG311" s="118"/>
      <c r="BH311" s="118"/>
      <c r="BI311" s="118"/>
      <c r="BJ311" s="118"/>
      <c r="BK311" s="118"/>
      <c r="BL311" s="118"/>
      <c r="BM311" s="118"/>
      <c r="BN311" s="118"/>
      <c r="BO311" s="118"/>
      <c r="BP311" s="118"/>
      <c r="BQ311" s="118"/>
      <c r="BR311" s="118"/>
      <c r="BS311" s="118"/>
      <c r="BT311" s="118"/>
    </row>
    <row r="312" spans="1:72">
      <c r="A312" s="118"/>
      <c r="B312" s="118"/>
      <c r="C312" s="118"/>
      <c r="D312" s="118"/>
      <c r="E312" s="118"/>
      <c r="F312" s="118"/>
      <c r="G312" s="118"/>
      <c r="H312" s="118"/>
      <c r="I312" s="118"/>
      <c r="J312" s="118"/>
      <c r="K312" s="118"/>
      <c r="L312" s="118"/>
      <c r="M312" s="118"/>
      <c r="N312" s="118"/>
      <c r="O312" s="118"/>
      <c r="P312" s="35"/>
      <c r="Q312" s="35"/>
      <c r="R312" s="35"/>
      <c r="S312" s="35"/>
      <c r="T312" s="35"/>
      <c r="U312" s="35"/>
      <c r="V312" s="118"/>
      <c r="W312" s="118"/>
      <c r="X312" s="118"/>
      <c r="Y312" s="118"/>
      <c r="Z312" s="118"/>
      <c r="AA312" s="118"/>
      <c r="AB312" s="118"/>
      <c r="AC312" s="118"/>
      <c r="AD312" s="118"/>
      <c r="AE312" s="118"/>
      <c r="AF312" s="118"/>
      <c r="AG312" s="118"/>
      <c r="AH312" s="118"/>
      <c r="AI312" s="118"/>
      <c r="AJ312" s="118"/>
      <c r="AK312" s="118"/>
      <c r="AL312" s="118"/>
      <c r="AM312" s="118"/>
      <c r="AN312" s="118"/>
      <c r="AO312" s="118"/>
      <c r="AP312" s="118"/>
      <c r="AQ312" s="118"/>
      <c r="AR312" s="118"/>
      <c r="AS312" s="118"/>
      <c r="AT312" s="118"/>
      <c r="AU312" s="118"/>
      <c r="AV312" s="118"/>
      <c r="AW312" s="118"/>
      <c r="AX312" s="118"/>
      <c r="AY312" s="118"/>
      <c r="AZ312" s="118"/>
      <c r="BA312" s="118"/>
      <c r="BB312" s="118"/>
      <c r="BC312" s="118"/>
      <c r="BD312" s="118"/>
      <c r="BE312" s="118"/>
      <c r="BF312" s="118"/>
      <c r="BG312" s="118"/>
      <c r="BH312" s="118"/>
      <c r="BI312" s="118"/>
      <c r="BJ312" s="118"/>
      <c r="BK312" s="118"/>
      <c r="BL312" s="118"/>
      <c r="BM312" s="118"/>
      <c r="BN312" s="118"/>
      <c r="BO312" s="118"/>
      <c r="BP312" s="118"/>
      <c r="BQ312" s="118"/>
      <c r="BR312" s="118"/>
      <c r="BS312" s="118"/>
      <c r="BT312" s="118"/>
    </row>
    <row r="313" spans="1:72">
      <c r="A313" s="118"/>
      <c r="B313" s="118"/>
      <c r="C313" s="118"/>
      <c r="D313" s="118"/>
      <c r="E313" s="118"/>
      <c r="F313" s="118"/>
      <c r="G313" s="118"/>
      <c r="H313" s="118"/>
      <c r="I313" s="118"/>
      <c r="J313" s="118"/>
      <c r="K313" s="118"/>
      <c r="L313" s="118"/>
      <c r="M313" s="118"/>
      <c r="N313" s="118"/>
      <c r="O313" s="118"/>
      <c r="P313" s="35"/>
      <c r="Q313" s="35"/>
      <c r="R313" s="35"/>
      <c r="S313" s="35"/>
      <c r="T313" s="35"/>
      <c r="U313" s="35"/>
      <c r="V313" s="118"/>
      <c r="W313" s="118"/>
      <c r="X313" s="118"/>
      <c r="Y313" s="118"/>
      <c r="Z313" s="118"/>
      <c r="AA313" s="118"/>
      <c r="AB313" s="118"/>
      <c r="AC313" s="118"/>
      <c r="AD313" s="118"/>
      <c r="AE313" s="118"/>
      <c r="AF313" s="118"/>
      <c r="AG313" s="118"/>
      <c r="AH313" s="118"/>
      <c r="AI313" s="118"/>
      <c r="AJ313" s="118"/>
      <c r="AK313" s="118"/>
      <c r="AL313" s="118"/>
      <c r="AM313" s="118"/>
      <c r="AN313" s="118"/>
      <c r="AO313" s="118"/>
      <c r="AP313" s="118"/>
      <c r="AQ313" s="118"/>
      <c r="AR313" s="118"/>
      <c r="AS313" s="118"/>
      <c r="AT313" s="118"/>
      <c r="AU313" s="118"/>
      <c r="AV313" s="118"/>
      <c r="AW313" s="118"/>
      <c r="AX313" s="118"/>
      <c r="AY313" s="118"/>
      <c r="AZ313" s="118"/>
      <c r="BA313" s="118"/>
      <c r="BB313" s="118"/>
      <c r="BC313" s="118"/>
      <c r="BD313" s="118"/>
      <c r="BE313" s="118"/>
      <c r="BF313" s="118"/>
      <c r="BG313" s="118"/>
      <c r="BH313" s="118"/>
      <c r="BI313" s="118"/>
      <c r="BJ313" s="118"/>
      <c r="BK313" s="118"/>
      <c r="BL313" s="118"/>
      <c r="BM313" s="118"/>
      <c r="BN313" s="118"/>
      <c r="BO313" s="118"/>
      <c r="BP313" s="118"/>
      <c r="BQ313" s="118"/>
      <c r="BR313" s="118"/>
      <c r="BS313" s="118"/>
      <c r="BT313" s="118"/>
    </row>
    <row r="314" spans="1:72">
      <c r="A314" s="118"/>
      <c r="B314" s="118"/>
      <c r="C314" s="118"/>
      <c r="D314" s="118"/>
      <c r="E314" s="118"/>
      <c r="F314" s="118"/>
      <c r="G314" s="118"/>
      <c r="H314" s="118"/>
      <c r="I314" s="118"/>
      <c r="J314" s="118"/>
      <c r="K314" s="118"/>
      <c r="L314" s="118"/>
      <c r="M314" s="118"/>
      <c r="N314" s="118"/>
      <c r="O314" s="118"/>
      <c r="P314" s="35"/>
      <c r="Q314" s="35"/>
      <c r="R314" s="35"/>
      <c r="S314" s="35"/>
      <c r="T314" s="35"/>
      <c r="U314" s="35"/>
      <c r="V314" s="118"/>
      <c r="W314" s="118"/>
      <c r="X314" s="118"/>
      <c r="Y314" s="118"/>
      <c r="Z314" s="118"/>
      <c r="AA314" s="118"/>
      <c r="AB314" s="118"/>
      <c r="AC314" s="118"/>
      <c r="AD314" s="118"/>
      <c r="AE314" s="118"/>
      <c r="AF314" s="118"/>
      <c r="AG314" s="118"/>
      <c r="AH314" s="118"/>
      <c r="AI314" s="118"/>
      <c r="AJ314" s="118"/>
      <c r="AK314" s="118"/>
      <c r="AL314" s="118"/>
      <c r="AM314" s="118"/>
      <c r="AN314" s="118"/>
      <c r="AO314" s="118"/>
      <c r="AP314" s="118"/>
      <c r="AQ314" s="118"/>
      <c r="AR314" s="118"/>
      <c r="AS314" s="118"/>
      <c r="AT314" s="118"/>
      <c r="AU314" s="118"/>
      <c r="AV314" s="118"/>
      <c r="AW314" s="118"/>
      <c r="AX314" s="118"/>
      <c r="AY314" s="118"/>
      <c r="AZ314" s="118"/>
      <c r="BA314" s="118"/>
      <c r="BB314" s="118"/>
      <c r="BC314" s="118"/>
      <c r="BD314" s="118"/>
      <c r="BE314" s="118"/>
      <c r="BF314" s="118"/>
      <c r="BG314" s="118"/>
      <c r="BH314" s="118"/>
      <c r="BI314" s="118"/>
      <c r="BJ314" s="118"/>
      <c r="BK314" s="118"/>
      <c r="BL314" s="118"/>
      <c r="BM314" s="118"/>
      <c r="BN314" s="118"/>
      <c r="BO314" s="118"/>
      <c r="BP314" s="118"/>
      <c r="BQ314" s="118"/>
      <c r="BR314" s="118"/>
      <c r="BS314" s="118"/>
      <c r="BT314" s="118"/>
    </row>
    <row r="315" spans="1:72">
      <c r="A315" s="118"/>
      <c r="B315" s="118"/>
      <c r="C315" s="118"/>
      <c r="D315" s="118"/>
      <c r="E315" s="118"/>
      <c r="F315" s="118"/>
      <c r="G315" s="118"/>
      <c r="H315" s="118"/>
      <c r="I315" s="118"/>
      <c r="J315" s="118"/>
      <c r="K315" s="118"/>
      <c r="L315" s="118"/>
      <c r="M315" s="118"/>
      <c r="N315" s="118"/>
      <c r="O315" s="118"/>
      <c r="P315" s="35"/>
      <c r="Q315" s="35"/>
      <c r="R315" s="35"/>
      <c r="S315" s="35"/>
      <c r="T315" s="35"/>
      <c r="U315" s="35"/>
      <c r="V315" s="118"/>
      <c r="W315" s="118"/>
      <c r="X315" s="118"/>
      <c r="Y315" s="118"/>
      <c r="Z315" s="118"/>
      <c r="AA315" s="118"/>
      <c r="AB315" s="118"/>
      <c r="AC315" s="118"/>
      <c r="AD315" s="118"/>
      <c r="AE315" s="118"/>
      <c r="AF315" s="118"/>
      <c r="AG315" s="118"/>
      <c r="AH315" s="118"/>
      <c r="AI315" s="118"/>
      <c r="AJ315" s="118"/>
      <c r="AK315" s="118"/>
      <c r="AL315" s="118"/>
      <c r="AM315" s="118"/>
      <c r="AN315" s="118"/>
      <c r="AO315" s="118"/>
      <c r="AP315" s="118"/>
      <c r="AQ315" s="118"/>
      <c r="AR315" s="118"/>
      <c r="AS315" s="118"/>
      <c r="AT315" s="118"/>
      <c r="AU315" s="118"/>
      <c r="AV315" s="118"/>
      <c r="AW315" s="118"/>
      <c r="AX315" s="118"/>
      <c r="AY315" s="118"/>
      <c r="AZ315" s="118"/>
      <c r="BA315" s="118"/>
      <c r="BB315" s="118"/>
      <c r="BC315" s="118"/>
      <c r="BD315" s="118"/>
      <c r="BE315" s="118"/>
      <c r="BF315" s="118"/>
      <c r="BG315" s="118"/>
      <c r="BH315" s="118"/>
      <c r="BI315" s="118"/>
      <c r="BJ315" s="118"/>
      <c r="BK315" s="118"/>
      <c r="BL315" s="118"/>
      <c r="BM315" s="118"/>
      <c r="BN315" s="118"/>
      <c r="BO315" s="118"/>
      <c r="BP315" s="118"/>
      <c r="BQ315" s="118"/>
      <c r="BR315" s="118"/>
      <c r="BS315" s="118"/>
      <c r="BT315" s="118"/>
    </row>
    <row r="316" spans="1:72">
      <c r="A316" s="118"/>
      <c r="B316" s="118"/>
      <c r="C316" s="118"/>
      <c r="D316" s="118"/>
      <c r="E316" s="118"/>
      <c r="F316" s="118"/>
      <c r="G316" s="118"/>
      <c r="H316" s="118"/>
      <c r="I316" s="118"/>
      <c r="J316" s="118"/>
      <c r="K316" s="118"/>
      <c r="L316" s="118"/>
      <c r="M316" s="118"/>
      <c r="N316" s="118"/>
      <c r="O316" s="118"/>
      <c r="P316" s="35"/>
      <c r="Q316" s="35"/>
      <c r="R316" s="35"/>
      <c r="S316" s="35"/>
      <c r="T316" s="35"/>
      <c r="U316" s="35"/>
      <c r="V316" s="118"/>
      <c r="W316" s="118"/>
      <c r="X316" s="118"/>
      <c r="Y316" s="118"/>
      <c r="Z316" s="118"/>
      <c r="AA316" s="118"/>
      <c r="AB316" s="118"/>
      <c r="AC316" s="118"/>
      <c r="AD316" s="118"/>
      <c r="AE316" s="118"/>
      <c r="AF316" s="118"/>
      <c r="AG316" s="118"/>
      <c r="AH316" s="118"/>
      <c r="AI316" s="118"/>
      <c r="AJ316" s="118"/>
      <c r="AK316" s="118"/>
      <c r="AL316" s="118"/>
      <c r="AM316" s="118"/>
      <c r="AN316" s="118"/>
      <c r="AO316" s="118"/>
      <c r="AP316" s="118"/>
      <c r="AQ316" s="118"/>
      <c r="AR316" s="118"/>
      <c r="AS316" s="118"/>
      <c r="AT316" s="118"/>
      <c r="AU316" s="118"/>
      <c r="AV316" s="118"/>
      <c r="AW316" s="118"/>
      <c r="AX316" s="118"/>
      <c r="AY316" s="118"/>
      <c r="AZ316" s="118"/>
      <c r="BA316" s="118"/>
      <c r="BB316" s="118"/>
      <c r="BC316" s="118"/>
      <c r="BD316" s="118"/>
      <c r="BE316" s="118"/>
      <c r="BF316" s="118"/>
      <c r="BG316" s="118"/>
      <c r="BH316" s="118"/>
      <c r="BI316" s="118"/>
      <c r="BJ316" s="118"/>
      <c r="BK316" s="118"/>
      <c r="BL316" s="118"/>
      <c r="BM316" s="118"/>
      <c r="BN316" s="118"/>
      <c r="BO316" s="118"/>
      <c r="BP316" s="118"/>
      <c r="BQ316" s="118"/>
      <c r="BR316" s="118"/>
      <c r="BS316" s="118"/>
      <c r="BT316" s="118"/>
    </row>
    <row r="317" spans="1:72">
      <c r="A317" s="118"/>
      <c r="B317" s="118"/>
      <c r="C317" s="118"/>
      <c r="D317" s="118"/>
      <c r="E317" s="118"/>
      <c r="F317" s="118"/>
      <c r="G317" s="118"/>
      <c r="H317" s="118"/>
      <c r="I317" s="118"/>
      <c r="J317" s="118"/>
      <c r="K317" s="118"/>
      <c r="L317" s="118"/>
      <c r="M317" s="118"/>
      <c r="N317" s="118"/>
      <c r="O317" s="118"/>
      <c r="P317" s="35"/>
      <c r="Q317" s="35"/>
      <c r="R317" s="35"/>
      <c r="S317" s="35"/>
      <c r="T317" s="35"/>
      <c r="U317" s="35"/>
      <c r="V317" s="118"/>
      <c r="W317" s="118"/>
      <c r="X317" s="118"/>
      <c r="Y317" s="118"/>
      <c r="Z317" s="118"/>
      <c r="AA317" s="118"/>
      <c r="AB317" s="118"/>
      <c r="AC317" s="118"/>
      <c r="AD317" s="118"/>
      <c r="AE317" s="118"/>
      <c r="AF317" s="118"/>
      <c r="AG317" s="118"/>
      <c r="AH317" s="118"/>
      <c r="AI317" s="118"/>
      <c r="AJ317" s="118"/>
      <c r="AK317" s="118"/>
      <c r="AL317" s="118"/>
      <c r="AM317" s="118"/>
      <c r="AN317" s="118"/>
      <c r="AO317" s="118"/>
      <c r="AP317" s="118"/>
      <c r="AQ317" s="118"/>
      <c r="AR317" s="118"/>
      <c r="AS317" s="118"/>
      <c r="AT317" s="118"/>
      <c r="AU317" s="118"/>
      <c r="AV317" s="118"/>
      <c r="AW317" s="118"/>
      <c r="AX317" s="118"/>
      <c r="AY317" s="118"/>
      <c r="AZ317" s="118"/>
      <c r="BA317" s="118"/>
      <c r="BB317" s="118"/>
      <c r="BC317" s="118"/>
      <c r="BD317" s="118"/>
      <c r="BE317" s="118"/>
      <c r="BF317" s="118"/>
      <c r="BG317" s="118"/>
      <c r="BH317" s="118"/>
      <c r="BI317" s="118"/>
      <c r="BJ317" s="118"/>
      <c r="BK317" s="118"/>
      <c r="BL317" s="118"/>
      <c r="BM317" s="118"/>
      <c r="BN317" s="118"/>
      <c r="BO317" s="118"/>
      <c r="BP317" s="118"/>
      <c r="BQ317" s="118"/>
      <c r="BR317" s="118"/>
      <c r="BS317" s="118"/>
      <c r="BT317" s="118"/>
    </row>
    <row r="318" spans="1:72">
      <c r="A318" s="118"/>
      <c r="B318" s="118"/>
      <c r="C318" s="118"/>
      <c r="D318" s="118"/>
      <c r="E318" s="118"/>
      <c r="F318" s="118"/>
      <c r="G318" s="118"/>
      <c r="H318" s="118"/>
      <c r="I318" s="118"/>
      <c r="J318" s="118"/>
      <c r="K318" s="118"/>
      <c r="L318" s="118"/>
      <c r="M318" s="118"/>
      <c r="N318" s="118"/>
      <c r="O318" s="118"/>
      <c r="P318" s="35"/>
      <c r="Q318" s="35"/>
      <c r="R318" s="35"/>
      <c r="S318" s="35"/>
      <c r="T318" s="35"/>
      <c r="U318" s="35"/>
      <c r="V318" s="118"/>
      <c r="W318" s="118"/>
      <c r="X318" s="118"/>
      <c r="Y318" s="118"/>
      <c r="Z318" s="118"/>
      <c r="AA318" s="118"/>
      <c r="AB318" s="118"/>
      <c r="AC318" s="118"/>
      <c r="AD318" s="118"/>
      <c r="AE318" s="118"/>
      <c r="AF318" s="118"/>
      <c r="AG318" s="118"/>
      <c r="AH318" s="118"/>
      <c r="AI318" s="118"/>
      <c r="AJ318" s="118"/>
      <c r="AK318" s="118"/>
      <c r="AL318" s="118"/>
      <c r="AM318" s="118"/>
      <c r="AN318" s="118"/>
      <c r="AO318" s="118"/>
      <c r="AP318" s="118"/>
      <c r="AQ318" s="118"/>
      <c r="AR318" s="118"/>
      <c r="AS318" s="118"/>
      <c r="AT318" s="118"/>
      <c r="AU318" s="118"/>
      <c r="AV318" s="118"/>
      <c r="AW318" s="118"/>
      <c r="AX318" s="118"/>
      <c r="AY318" s="118"/>
      <c r="AZ318" s="118"/>
      <c r="BA318" s="118"/>
      <c r="BB318" s="118"/>
      <c r="BC318" s="118"/>
      <c r="BD318" s="118"/>
      <c r="BE318" s="118"/>
      <c r="BF318" s="118"/>
      <c r="BG318" s="118"/>
      <c r="BH318" s="118"/>
      <c r="BI318" s="118"/>
      <c r="BJ318" s="118"/>
      <c r="BK318" s="118"/>
      <c r="BL318" s="118"/>
      <c r="BM318" s="118"/>
      <c r="BN318" s="118"/>
      <c r="BO318" s="118"/>
      <c r="BP318" s="118"/>
      <c r="BQ318" s="118"/>
      <c r="BR318" s="118"/>
      <c r="BS318" s="118"/>
      <c r="BT318" s="118"/>
    </row>
    <row r="319" spans="1:72">
      <c r="A319" s="118"/>
      <c r="B319" s="118"/>
      <c r="C319" s="118"/>
      <c r="D319" s="118"/>
      <c r="E319" s="118"/>
      <c r="F319" s="118"/>
      <c r="G319" s="118"/>
      <c r="H319" s="118"/>
      <c r="I319" s="118"/>
      <c r="J319" s="118"/>
      <c r="K319" s="118"/>
      <c r="L319" s="118"/>
      <c r="M319" s="118"/>
      <c r="N319" s="118"/>
      <c r="O319" s="118"/>
      <c r="P319" s="35"/>
      <c r="Q319" s="35"/>
      <c r="R319" s="35"/>
      <c r="S319" s="35"/>
      <c r="T319" s="35"/>
      <c r="U319" s="35"/>
      <c r="V319" s="118"/>
      <c r="W319" s="118"/>
      <c r="X319" s="118"/>
      <c r="Y319" s="118"/>
      <c r="Z319" s="118"/>
      <c r="AA319" s="118"/>
      <c r="AB319" s="118"/>
      <c r="AC319" s="118"/>
      <c r="AD319" s="118"/>
      <c r="AE319" s="118"/>
      <c r="AF319" s="118"/>
      <c r="AG319" s="118"/>
      <c r="AH319" s="118"/>
      <c r="AI319" s="118"/>
      <c r="AJ319" s="118"/>
      <c r="AK319" s="118"/>
      <c r="AL319" s="118"/>
      <c r="AM319" s="118"/>
      <c r="AN319" s="118"/>
      <c r="AO319" s="118"/>
      <c r="AP319" s="118"/>
      <c r="AQ319" s="118"/>
      <c r="AR319" s="118"/>
      <c r="AS319" s="118"/>
      <c r="AT319" s="118"/>
      <c r="AU319" s="118"/>
      <c r="AV319" s="118"/>
      <c r="AW319" s="118"/>
      <c r="AX319" s="118"/>
      <c r="AY319" s="118"/>
      <c r="AZ319" s="118"/>
      <c r="BA319" s="118"/>
      <c r="BB319" s="118"/>
      <c r="BC319" s="118"/>
      <c r="BD319" s="118"/>
      <c r="BE319" s="118"/>
      <c r="BF319" s="118"/>
      <c r="BG319" s="118"/>
      <c r="BH319" s="118"/>
      <c r="BI319" s="118"/>
      <c r="BJ319" s="118"/>
      <c r="BK319" s="118"/>
      <c r="BL319" s="118"/>
      <c r="BM319" s="118"/>
      <c r="BN319" s="118"/>
      <c r="BO319" s="118"/>
      <c r="BP319" s="118"/>
      <c r="BQ319" s="118"/>
      <c r="BR319" s="118"/>
      <c r="BS319" s="118"/>
      <c r="BT319" s="118"/>
    </row>
    <row r="320" spans="1:72">
      <c r="A320" s="118"/>
      <c r="B320" s="118"/>
      <c r="C320" s="118"/>
      <c r="D320" s="118"/>
      <c r="E320" s="118"/>
      <c r="F320" s="118"/>
      <c r="G320" s="118"/>
      <c r="H320" s="118"/>
      <c r="I320" s="118"/>
      <c r="J320" s="118"/>
      <c r="K320" s="118"/>
      <c r="L320" s="118"/>
      <c r="M320" s="118"/>
      <c r="N320" s="118"/>
      <c r="O320" s="118"/>
      <c r="P320" s="35"/>
      <c r="Q320" s="35"/>
      <c r="R320" s="35"/>
      <c r="S320" s="35"/>
      <c r="T320" s="35"/>
      <c r="U320" s="35"/>
      <c r="V320" s="118"/>
      <c r="W320" s="118"/>
      <c r="X320" s="118"/>
      <c r="Y320" s="118"/>
      <c r="Z320" s="118"/>
      <c r="AA320" s="118"/>
      <c r="AB320" s="118"/>
      <c r="AC320" s="118"/>
      <c r="AD320" s="118"/>
      <c r="AE320" s="118"/>
      <c r="AF320" s="118"/>
      <c r="AG320" s="118"/>
      <c r="AH320" s="118"/>
      <c r="AI320" s="118"/>
      <c r="AJ320" s="118"/>
      <c r="AK320" s="118"/>
      <c r="AL320" s="118"/>
      <c r="AM320" s="118"/>
      <c r="AN320" s="118"/>
      <c r="AO320" s="118"/>
      <c r="AP320" s="118"/>
      <c r="AQ320" s="118"/>
      <c r="AR320" s="118"/>
      <c r="AS320" s="118"/>
      <c r="AT320" s="118"/>
      <c r="AU320" s="118"/>
      <c r="AV320" s="118"/>
      <c r="AW320" s="118"/>
      <c r="AX320" s="118"/>
      <c r="AY320" s="118"/>
      <c r="AZ320" s="118"/>
      <c r="BA320" s="118"/>
      <c r="BB320" s="118"/>
      <c r="BC320" s="118"/>
      <c r="BD320" s="118"/>
      <c r="BE320" s="118"/>
      <c r="BF320" s="118"/>
      <c r="BG320" s="118"/>
      <c r="BH320" s="118"/>
      <c r="BI320" s="118"/>
      <c r="BJ320" s="118"/>
      <c r="BK320" s="118"/>
      <c r="BL320" s="118"/>
      <c r="BM320" s="118"/>
      <c r="BN320" s="118"/>
      <c r="BO320" s="118"/>
      <c r="BP320" s="118"/>
      <c r="BQ320" s="118"/>
      <c r="BR320" s="118"/>
      <c r="BS320" s="118"/>
      <c r="BT320" s="118"/>
    </row>
    <row r="321" spans="1:72">
      <c r="A321" s="118"/>
      <c r="B321" s="118"/>
      <c r="C321" s="118"/>
      <c r="D321" s="118"/>
      <c r="E321" s="118"/>
      <c r="F321" s="118"/>
      <c r="G321" s="118"/>
      <c r="H321" s="118"/>
      <c r="I321" s="118"/>
      <c r="J321" s="118"/>
      <c r="K321" s="118"/>
      <c r="L321" s="118"/>
      <c r="M321" s="118"/>
      <c r="N321" s="118"/>
      <c r="O321" s="118"/>
      <c r="P321" s="35"/>
      <c r="Q321" s="35"/>
      <c r="R321" s="35"/>
      <c r="S321" s="35"/>
      <c r="T321" s="35"/>
      <c r="U321" s="35"/>
      <c r="V321" s="118"/>
      <c r="W321" s="118"/>
      <c r="X321" s="118"/>
      <c r="Y321" s="118"/>
      <c r="Z321" s="118"/>
      <c r="AA321" s="118"/>
      <c r="AB321" s="118"/>
      <c r="AC321" s="118"/>
      <c r="AD321" s="118"/>
      <c r="AE321" s="118"/>
      <c r="AF321" s="118"/>
      <c r="AG321" s="118"/>
      <c r="AH321" s="118"/>
      <c r="AI321" s="118"/>
      <c r="AJ321" s="118"/>
      <c r="AK321" s="118"/>
      <c r="AL321" s="118"/>
      <c r="AM321" s="118"/>
      <c r="AN321" s="118"/>
      <c r="AO321" s="118"/>
      <c r="AP321" s="118"/>
      <c r="AQ321" s="118"/>
      <c r="AR321" s="118"/>
      <c r="AS321" s="118"/>
      <c r="AT321" s="118"/>
      <c r="AU321" s="118"/>
      <c r="AV321" s="118"/>
      <c r="AW321" s="118"/>
      <c r="AX321" s="118"/>
      <c r="AY321" s="118"/>
      <c r="AZ321" s="118"/>
      <c r="BA321" s="118"/>
      <c r="BB321" s="118"/>
      <c r="BC321" s="118"/>
      <c r="BD321" s="118"/>
      <c r="BE321" s="118"/>
      <c r="BF321" s="118"/>
      <c r="BG321" s="118"/>
      <c r="BH321" s="118"/>
      <c r="BI321" s="118"/>
      <c r="BJ321" s="118"/>
      <c r="BK321" s="118"/>
      <c r="BL321" s="118"/>
      <c r="BM321" s="118"/>
      <c r="BN321" s="118"/>
      <c r="BO321" s="118"/>
      <c r="BP321" s="118"/>
      <c r="BQ321" s="118"/>
      <c r="BR321" s="118"/>
      <c r="BS321" s="118"/>
      <c r="BT321" s="118"/>
    </row>
    <row r="322" spans="1:72">
      <c r="A322" s="118"/>
      <c r="B322" s="118"/>
      <c r="C322" s="118"/>
      <c r="D322" s="118"/>
      <c r="E322" s="118"/>
      <c r="F322" s="118"/>
      <c r="G322" s="118"/>
      <c r="H322" s="118"/>
      <c r="I322" s="118"/>
      <c r="J322" s="118"/>
      <c r="K322" s="118"/>
      <c r="L322" s="118"/>
      <c r="M322" s="118"/>
      <c r="N322" s="118"/>
      <c r="O322" s="118"/>
      <c r="P322" s="35"/>
      <c r="Q322" s="35"/>
      <c r="R322" s="35"/>
      <c r="S322" s="35"/>
      <c r="T322" s="35"/>
      <c r="U322" s="35"/>
      <c r="V322" s="118"/>
      <c r="W322" s="118"/>
      <c r="X322" s="118"/>
      <c r="Y322" s="118"/>
      <c r="Z322" s="118"/>
      <c r="AA322" s="118"/>
      <c r="AB322" s="118"/>
      <c r="AC322" s="118"/>
      <c r="AD322" s="118"/>
      <c r="AE322" s="118"/>
      <c r="AF322" s="118"/>
      <c r="AG322" s="118"/>
      <c r="AH322" s="118"/>
      <c r="AI322" s="118"/>
      <c r="AJ322" s="118"/>
      <c r="AK322" s="118"/>
      <c r="AL322" s="118"/>
      <c r="AM322" s="118"/>
      <c r="AN322" s="118"/>
      <c r="AO322" s="118"/>
      <c r="AP322" s="118"/>
      <c r="AQ322" s="118"/>
      <c r="AR322" s="118"/>
      <c r="AS322" s="118"/>
      <c r="AT322" s="118"/>
      <c r="AU322" s="118"/>
      <c r="AV322" s="118"/>
      <c r="AW322" s="118"/>
      <c r="AX322" s="118"/>
      <c r="AY322" s="118"/>
      <c r="AZ322" s="118"/>
      <c r="BA322" s="118"/>
      <c r="BB322" s="118"/>
      <c r="BC322" s="118"/>
      <c r="BD322" s="118"/>
      <c r="BE322" s="118"/>
      <c r="BF322" s="118"/>
      <c r="BG322" s="118"/>
      <c r="BH322" s="118"/>
      <c r="BI322" s="118"/>
      <c r="BJ322" s="118"/>
      <c r="BK322" s="118"/>
      <c r="BL322" s="118"/>
      <c r="BM322" s="118"/>
      <c r="BN322" s="118"/>
      <c r="BO322" s="118"/>
      <c r="BP322" s="118"/>
      <c r="BQ322" s="118"/>
      <c r="BR322" s="118"/>
      <c r="BS322" s="118"/>
      <c r="BT322" s="118"/>
    </row>
    <row r="323" spans="1:72">
      <c r="A323" s="118"/>
      <c r="B323" s="118"/>
      <c r="C323" s="118"/>
      <c r="D323" s="118"/>
      <c r="E323" s="118"/>
      <c r="F323" s="118"/>
      <c r="G323" s="118"/>
      <c r="H323" s="118"/>
      <c r="I323" s="118"/>
      <c r="J323" s="118"/>
      <c r="K323" s="118"/>
      <c r="L323" s="118"/>
      <c r="M323" s="118"/>
      <c r="N323" s="118"/>
      <c r="O323" s="118"/>
      <c r="P323" s="35"/>
      <c r="Q323" s="35"/>
      <c r="R323" s="35"/>
      <c r="S323" s="35"/>
      <c r="T323" s="35"/>
      <c r="U323" s="35"/>
      <c r="V323" s="118"/>
      <c r="W323" s="118"/>
      <c r="X323" s="118"/>
      <c r="Y323" s="118"/>
      <c r="Z323" s="118"/>
      <c r="AA323" s="118"/>
      <c r="AB323" s="118"/>
      <c r="AC323" s="118"/>
      <c r="AD323" s="118"/>
      <c r="AE323" s="118"/>
      <c r="AF323" s="118"/>
      <c r="AG323" s="118"/>
      <c r="AH323" s="118"/>
      <c r="AI323" s="118"/>
      <c r="AJ323" s="118"/>
      <c r="AK323" s="118"/>
      <c r="AL323" s="118"/>
      <c r="AM323" s="118"/>
      <c r="AN323" s="118"/>
      <c r="AO323" s="118"/>
      <c r="AP323" s="118"/>
      <c r="AQ323" s="118"/>
      <c r="AR323" s="118"/>
      <c r="AS323" s="118"/>
      <c r="AT323" s="118"/>
      <c r="AU323" s="118"/>
      <c r="AV323" s="118"/>
      <c r="AW323" s="118"/>
      <c r="AX323" s="118"/>
      <c r="AY323" s="118"/>
      <c r="AZ323" s="118"/>
      <c r="BA323" s="118"/>
      <c r="BB323" s="118"/>
      <c r="BC323" s="118"/>
      <c r="BD323" s="118"/>
      <c r="BE323" s="118"/>
      <c r="BF323" s="118"/>
      <c r="BG323" s="118"/>
      <c r="BH323" s="118"/>
      <c r="BI323" s="118"/>
      <c r="BJ323" s="118"/>
      <c r="BK323" s="118"/>
      <c r="BL323" s="118"/>
      <c r="BM323" s="118"/>
      <c r="BN323" s="118"/>
      <c r="BO323" s="118"/>
      <c r="BP323" s="118"/>
      <c r="BQ323" s="118"/>
      <c r="BR323" s="118"/>
      <c r="BS323" s="118"/>
      <c r="BT323" s="118"/>
    </row>
    <row r="324" spans="1:72">
      <c r="A324" s="118"/>
      <c r="B324" s="118"/>
      <c r="C324" s="118"/>
      <c r="D324" s="118"/>
      <c r="E324" s="118"/>
      <c r="F324" s="118"/>
      <c r="G324" s="118"/>
      <c r="H324" s="118"/>
      <c r="I324" s="118"/>
      <c r="J324" s="118"/>
      <c r="K324" s="118"/>
      <c r="L324" s="118"/>
      <c r="M324" s="118"/>
      <c r="N324" s="118"/>
      <c r="O324" s="118"/>
      <c r="P324" s="35"/>
      <c r="Q324" s="35"/>
      <c r="R324" s="35"/>
      <c r="S324" s="35"/>
      <c r="T324" s="35"/>
      <c r="U324" s="35"/>
      <c r="V324" s="118"/>
      <c r="W324" s="118"/>
      <c r="X324" s="118"/>
      <c r="Y324" s="118"/>
      <c r="Z324" s="118"/>
      <c r="AA324" s="118"/>
      <c r="AB324" s="118"/>
      <c r="AC324" s="118"/>
      <c r="AD324" s="118"/>
      <c r="AE324" s="118"/>
      <c r="AF324" s="118"/>
      <c r="AG324" s="118"/>
      <c r="AH324" s="118"/>
      <c r="AI324" s="118"/>
      <c r="AJ324" s="118"/>
      <c r="AK324" s="118"/>
      <c r="AL324" s="118"/>
      <c r="AM324" s="118"/>
      <c r="AN324" s="118"/>
      <c r="AO324" s="118"/>
      <c r="AP324" s="118"/>
      <c r="AQ324" s="118"/>
      <c r="AR324" s="118"/>
      <c r="AS324" s="118"/>
      <c r="AT324" s="118"/>
      <c r="AU324" s="118"/>
      <c r="AV324" s="118"/>
      <c r="AW324" s="118"/>
      <c r="AX324" s="118"/>
      <c r="AY324" s="118"/>
      <c r="AZ324" s="118"/>
      <c r="BA324" s="118"/>
      <c r="BB324" s="118"/>
      <c r="BC324" s="118"/>
      <c r="BD324" s="118"/>
      <c r="BE324" s="118"/>
      <c r="BF324" s="118"/>
      <c r="BG324" s="118"/>
      <c r="BH324" s="118"/>
      <c r="BI324" s="118"/>
      <c r="BJ324" s="118"/>
      <c r="BK324" s="118"/>
      <c r="BL324" s="118"/>
      <c r="BM324" s="118"/>
      <c r="BN324" s="118"/>
      <c r="BO324" s="118"/>
      <c r="BP324" s="118"/>
      <c r="BQ324" s="118"/>
      <c r="BR324" s="118"/>
      <c r="BS324" s="118"/>
      <c r="BT324" s="118"/>
    </row>
    <row r="325" spans="1:72">
      <c r="A325" s="118"/>
      <c r="B325" s="118"/>
      <c r="C325" s="118"/>
      <c r="D325" s="118"/>
      <c r="E325" s="118"/>
      <c r="F325" s="118"/>
      <c r="G325" s="118"/>
      <c r="H325" s="118"/>
      <c r="I325" s="118"/>
      <c r="J325" s="118"/>
      <c r="K325" s="118"/>
      <c r="L325" s="118"/>
      <c r="M325" s="118"/>
      <c r="N325" s="118"/>
      <c r="O325" s="118"/>
      <c r="P325" s="35"/>
      <c r="Q325" s="35"/>
      <c r="R325" s="35"/>
      <c r="S325" s="35"/>
      <c r="T325" s="35"/>
      <c r="U325" s="35"/>
      <c r="V325" s="118"/>
      <c r="W325" s="118"/>
      <c r="X325" s="118"/>
      <c r="Y325" s="118"/>
      <c r="Z325" s="118"/>
      <c r="AA325" s="118"/>
      <c r="AB325" s="118"/>
      <c r="AC325" s="118"/>
      <c r="AD325" s="118"/>
      <c r="AE325" s="118"/>
      <c r="AF325" s="118"/>
      <c r="AG325" s="118"/>
      <c r="AH325" s="118"/>
      <c r="AI325" s="118"/>
      <c r="AJ325" s="118"/>
      <c r="AK325" s="118"/>
      <c r="AL325" s="118"/>
      <c r="AM325" s="118"/>
      <c r="AN325" s="118"/>
      <c r="AO325" s="118"/>
      <c r="AP325" s="118"/>
      <c r="AQ325" s="118"/>
      <c r="AR325" s="118"/>
      <c r="AS325" s="118"/>
      <c r="AT325" s="118"/>
      <c r="AU325" s="118"/>
      <c r="AV325" s="118"/>
      <c r="AW325" s="118"/>
      <c r="AX325" s="118"/>
      <c r="AY325" s="118"/>
      <c r="AZ325" s="118"/>
      <c r="BA325" s="118"/>
      <c r="BB325" s="118"/>
      <c r="BC325" s="118"/>
      <c r="BD325" s="118"/>
      <c r="BE325" s="118"/>
      <c r="BF325" s="118"/>
      <c r="BG325" s="118"/>
      <c r="BH325" s="118"/>
      <c r="BI325" s="118"/>
      <c r="BJ325" s="118"/>
      <c r="BK325" s="118"/>
      <c r="BL325" s="118"/>
      <c r="BM325" s="118"/>
      <c r="BN325" s="118"/>
      <c r="BO325" s="118"/>
      <c r="BP325" s="118"/>
      <c r="BQ325" s="118"/>
      <c r="BR325" s="118"/>
      <c r="BS325" s="118"/>
      <c r="BT325" s="118"/>
    </row>
    <row r="326" spans="1:72">
      <c r="A326" s="118"/>
      <c r="B326" s="118"/>
      <c r="C326" s="118"/>
      <c r="D326" s="118"/>
      <c r="E326" s="118"/>
      <c r="F326" s="118"/>
      <c r="G326" s="118"/>
      <c r="H326" s="118"/>
      <c r="I326" s="118"/>
      <c r="J326" s="118"/>
      <c r="K326" s="118"/>
      <c r="L326" s="118"/>
      <c r="M326" s="118"/>
      <c r="N326" s="118"/>
      <c r="O326" s="118"/>
      <c r="P326" s="35"/>
      <c r="Q326" s="35"/>
      <c r="R326" s="35"/>
      <c r="S326" s="35"/>
      <c r="T326" s="35"/>
      <c r="U326" s="35"/>
      <c r="V326" s="118"/>
      <c r="W326" s="118"/>
      <c r="X326" s="118"/>
      <c r="Y326" s="118"/>
      <c r="Z326" s="118"/>
      <c r="AA326" s="118"/>
      <c r="AB326" s="118"/>
      <c r="AC326" s="118"/>
      <c r="AD326" s="118"/>
      <c r="AE326" s="118"/>
      <c r="AF326" s="118"/>
      <c r="AG326" s="118"/>
      <c r="AH326" s="118"/>
      <c r="AI326" s="118"/>
      <c r="AJ326" s="118"/>
      <c r="AK326" s="118"/>
      <c r="AL326" s="118"/>
      <c r="AM326" s="118"/>
      <c r="AN326" s="118"/>
      <c r="AO326" s="118"/>
      <c r="AP326" s="118"/>
      <c r="AQ326" s="118"/>
      <c r="AR326" s="118"/>
      <c r="AS326" s="118"/>
      <c r="AT326" s="118"/>
      <c r="AU326" s="118"/>
      <c r="AV326" s="118"/>
      <c r="AW326" s="118"/>
      <c r="AX326" s="118"/>
      <c r="AY326" s="118"/>
      <c r="AZ326" s="118"/>
      <c r="BA326" s="118"/>
      <c r="BB326" s="118"/>
      <c r="BC326" s="118"/>
      <c r="BD326" s="118"/>
      <c r="BE326" s="118"/>
      <c r="BF326" s="118"/>
      <c r="BG326" s="118"/>
      <c r="BH326" s="118"/>
      <c r="BI326" s="118"/>
      <c r="BJ326" s="118"/>
      <c r="BK326" s="118"/>
      <c r="BL326" s="118"/>
      <c r="BM326" s="118"/>
      <c r="BN326" s="118"/>
      <c r="BO326" s="118"/>
      <c r="BP326" s="118"/>
      <c r="BQ326" s="118"/>
      <c r="BR326" s="118"/>
      <c r="BS326" s="118"/>
      <c r="BT326" s="118"/>
    </row>
    <row r="327" spans="1:72">
      <c r="A327" s="118"/>
      <c r="B327" s="118"/>
      <c r="C327" s="118"/>
      <c r="D327" s="118"/>
      <c r="E327" s="118"/>
      <c r="F327" s="118"/>
      <c r="G327" s="118"/>
      <c r="H327" s="118"/>
      <c r="I327" s="118"/>
      <c r="J327" s="118"/>
      <c r="K327" s="118"/>
      <c r="L327" s="118"/>
      <c r="M327" s="118"/>
      <c r="N327" s="118"/>
      <c r="O327" s="118"/>
      <c r="P327" s="35"/>
      <c r="Q327" s="35"/>
      <c r="R327" s="35"/>
      <c r="S327" s="35"/>
      <c r="T327" s="35"/>
      <c r="U327" s="35"/>
      <c r="V327" s="118"/>
      <c r="W327" s="118"/>
      <c r="X327" s="118"/>
      <c r="Y327" s="118"/>
      <c r="Z327" s="118"/>
      <c r="AA327" s="118"/>
      <c r="AB327" s="118"/>
      <c r="AC327" s="118"/>
      <c r="AD327" s="118"/>
      <c r="AE327" s="118"/>
      <c r="AF327" s="118"/>
      <c r="AG327" s="118"/>
      <c r="AH327" s="118"/>
      <c r="AI327" s="118"/>
      <c r="AJ327" s="118"/>
      <c r="AK327" s="118"/>
      <c r="AL327" s="118"/>
      <c r="AM327" s="118"/>
      <c r="AN327" s="118"/>
      <c r="AO327" s="118"/>
      <c r="AP327" s="118"/>
      <c r="AQ327" s="118"/>
      <c r="AR327" s="118"/>
      <c r="AS327" s="118"/>
      <c r="AT327" s="118"/>
      <c r="AU327" s="118"/>
      <c r="AV327" s="118"/>
      <c r="AW327" s="118"/>
      <c r="AX327" s="118"/>
      <c r="AY327" s="118"/>
      <c r="AZ327" s="118"/>
      <c r="BA327" s="118"/>
      <c r="BB327" s="118"/>
      <c r="BC327" s="118"/>
      <c r="BD327" s="118"/>
      <c r="BE327" s="118"/>
      <c r="BF327" s="118"/>
      <c r="BG327" s="118"/>
      <c r="BH327" s="118"/>
      <c r="BI327" s="118"/>
      <c r="BJ327" s="118"/>
      <c r="BK327" s="118"/>
      <c r="BL327" s="118"/>
      <c r="BM327" s="118"/>
      <c r="BN327" s="118"/>
      <c r="BO327" s="118"/>
      <c r="BP327" s="118"/>
      <c r="BQ327" s="118"/>
      <c r="BR327" s="118"/>
      <c r="BS327" s="118"/>
      <c r="BT327" s="118"/>
    </row>
    <row r="328" spans="1:72">
      <c r="A328" s="118"/>
      <c r="B328" s="118"/>
      <c r="C328" s="118"/>
      <c r="D328" s="118"/>
      <c r="E328" s="118"/>
      <c r="F328" s="118"/>
      <c r="G328" s="118"/>
      <c r="H328" s="118"/>
      <c r="I328" s="118"/>
      <c r="J328" s="118"/>
      <c r="K328" s="118"/>
      <c r="L328" s="118"/>
      <c r="M328" s="118"/>
      <c r="N328" s="118"/>
      <c r="O328" s="118"/>
      <c r="P328" s="35"/>
      <c r="Q328" s="35"/>
      <c r="R328" s="35"/>
      <c r="S328" s="35"/>
      <c r="T328" s="35"/>
      <c r="U328" s="35"/>
      <c r="V328" s="118"/>
      <c r="W328" s="118"/>
      <c r="X328" s="118"/>
      <c r="Y328" s="118"/>
      <c r="Z328" s="118"/>
      <c r="AA328" s="118"/>
      <c r="AB328" s="118"/>
      <c r="AC328" s="118"/>
      <c r="AD328" s="118"/>
      <c r="AE328" s="118"/>
      <c r="AF328" s="118"/>
      <c r="AG328" s="118"/>
      <c r="AH328" s="118"/>
      <c r="AI328" s="118"/>
      <c r="AJ328" s="118"/>
      <c r="AK328" s="118"/>
      <c r="AL328" s="118"/>
      <c r="AM328" s="118"/>
      <c r="AN328" s="118"/>
      <c r="AO328" s="118"/>
      <c r="AP328" s="118"/>
      <c r="AQ328" s="118"/>
      <c r="AR328" s="118"/>
      <c r="AS328" s="118"/>
      <c r="AT328" s="118"/>
      <c r="AU328" s="118"/>
      <c r="AV328" s="118"/>
      <c r="AW328" s="118"/>
      <c r="AX328" s="118"/>
      <c r="AY328" s="118"/>
      <c r="AZ328" s="118"/>
      <c r="BA328" s="118"/>
      <c r="BB328" s="118"/>
      <c r="BC328" s="118"/>
      <c r="BD328" s="118"/>
      <c r="BE328" s="118"/>
      <c r="BF328" s="118"/>
      <c r="BG328" s="118"/>
      <c r="BH328" s="118"/>
      <c r="BI328" s="118"/>
      <c r="BJ328" s="118"/>
      <c r="BK328" s="118"/>
      <c r="BL328" s="118"/>
      <c r="BM328" s="118"/>
      <c r="BN328" s="118"/>
      <c r="BO328" s="118"/>
      <c r="BP328" s="118"/>
      <c r="BQ328" s="118"/>
      <c r="BR328" s="118"/>
      <c r="BS328" s="118"/>
      <c r="BT328" s="118"/>
    </row>
    <row r="329" spans="1:72">
      <c r="A329" s="118"/>
      <c r="B329" s="118"/>
      <c r="C329" s="118"/>
      <c r="D329" s="118"/>
      <c r="E329" s="118"/>
      <c r="F329" s="118"/>
      <c r="G329" s="118"/>
      <c r="H329" s="118"/>
      <c r="I329" s="118"/>
      <c r="J329" s="118"/>
      <c r="K329" s="118"/>
      <c r="L329" s="118"/>
      <c r="M329" s="118"/>
      <c r="N329" s="118"/>
      <c r="O329" s="118"/>
      <c r="P329" s="35"/>
      <c r="Q329" s="35"/>
      <c r="R329" s="35"/>
      <c r="S329" s="35"/>
      <c r="T329" s="35"/>
      <c r="U329" s="35"/>
      <c r="V329" s="118"/>
      <c r="W329" s="118"/>
      <c r="X329" s="118"/>
      <c r="Y329" s="118"/>
      <c r="Z329" s="118"/>
      <c r="AA329" s="118"/>
      <c r="AB329" s="118"/>
      <c r="AC329" s="118"/>
      <c r="AD329" s="118"/>
      <c r="AE329" s="118"/>
      <c r="AF329" s="118"/>
      <c r="AG329" s="118"/>
      <c r="AH329" s="118"/>
      <c r="AI329" s="118"/>
      <c r="AJ329" s="118"/>
      <c r="AK329" s="118"/>
      <c r="AL329" s="118"/>
      <c r="AM329" s="118"/>
      <c r="AN329" s="118"/>
      <c r="AO329" s="118"/>
      <c r="AP329" s="118"/>
      <c r="AQ329" s="118"/>
      <c r="AR329" s="118"/>
      <c r="AS329" s="118"/>
      <c r="AT329" s="118"/>
      <c r="AU329" s="118"/>
      <c r="AV329" s="118"/>
      <c r="AW329" s="118"/>
      <c r="AX329" s="118"/>
      <c r="AY329" s="118"/>
      <c r="AZ329" s="118"/>
      <c r="BA329" s="118"/>
      <c r="BB329" s="118"/>
      <c r="BC329" s="118"/>
      <c r="BD329" s="118"/>
      <c r="BE329" s="118"/>
      <c r="BF329" s="118"/>
      <c r="BG329" s="118"/>
      <c r="BH329" s="118"/>
      <c r="BI329" s="118"/>
      <c r="BJ329" s="118"/>
      <c r="BK329" s="118"/>
      <c r="BL329" s="118"/>
      <c r="BM329" s="118"/>
      <c r="BN329" s="118"/>
      <c r="BO329" s="118"/>
      <c r="BP329" s="118"/>
      <c r="BQ329" s="118"/>
      <c r="BR329" s="118"/>
      <c r="BS329" s="118"/>
      <c r="BT329" s="118"/>
    </row>
    <row r="330" spans="1:72">
      <c r="A330" s="118"/>
      <c r="B330" s="118"/>
      <c r="C330" s="118"/>
      <c r="D330" s="118"/>
      <c r="E330" s="118"/>
      <c r="F330" s="118"/>
      <c r="G330" s="118"/>
      <c r="H330" s="118"/>
      <c r="I330" s="118"/>
      <c r="J330" s="118"/>
      <c r="K330" s="118"/>
      <c r="L330" s="118"/>
      <c r="M330" s="118"/>
      <c r="N330" s="118"/>
      <c r="O330" s="118"/>
      <c r="P330" s="35"/>
      <c r="Q330" s="35"/>
      <c r="R330" s="35"/>
      <c r="S330" s="35"/>
      <c r="T330" s="35"/>
      <c r="U330" s="35"/>
      <c r="V330" s="118"/>
      <c r="W330" s="118"/>
      <c r="X330" s="118"/>
      <c r="Y330" s="118"/>
      <c r="Z330" s="118"/>
      <c r="AA330" s="118"/>
      <c r="AB330" s="118"/>
      <c r="AC330" s="118"/>
      <c r="AD330" s="118"/>
      <c r="AE330" s="118"/>
      <c r="AF330" s="118"/>
      <c r="AG330" s="118"/>
      <c r="AH330" s="118"/>
      <c r="AI330" s="118"/>
      <c r="AJ330" s="118"/>
      <c r="AK330" s="118"/>
      <c r="AL330" s="118"/>
      <c r="AM330" s="118"/>
      <c r="AN330" s="118"/>
      <c r="AO330" s="118"/>
      <c r="AP330" s="118"/>
      <c r="AQ330" s="118"/>
      <c r="AR330" s="118"/>
      <c r="AS330" s="118"/>
      <c r="AT330" s="118"/>
      <c r="AU330" s="118"/>
      <c r="AV330" s="118"/>
      <c r="AW330" s="118"/>
      <c r="AX330" s="118"/>
      <c r="AY330" s="118"/>
      <c r="AZ330" s="118"/>
      <c r="BA330" s="118"/>
      <c r="BB330" s="118"/>
      <c r="BC330" s="118"/>
      <c r="BD330" s="118"/>
      <c r="BE330" s="118"/>
      <c r="BF330" s="118"/>
      <c r="BG330" s="118"/>
      <c r="BH330" s="118"/>
      <c r="BI330" s="118"/>
      <c r="BJ330" s="118"/>
      <c r="BK330" s="118"/>
      <c r="BL330" s="118"/>
      <c r="BM330" s="118"/>
      <c r="BN330" s="118"/>
      <c r="BO330" s="118"/>
      <c r="BP330" s="118"/>
      <c r="BQ330" s="118"/>
      <c r="BR330" s="118"/>
      <c r="BS330" s="118"/>
      <c r="BT330" s="118"/>
    </row>
    <row r="331" spans="1:72">
      <c r="A331" s="118"/>
      <c r="B331" s="118"/>
      <c r="C331" s="118"/>
      <c r="D331" s="118"/>
      <c r="E331" s="118"/>
      <c r="F331" s="118"/>
      <c r="G331" s="118"/>
      <c r="H331" s="118"/>
      <c r="I331" s="118"/>
      <c r="J331" s="118"/>
      <c r="K331" s="118"/>
      <c r="L331" s="118"/>
      <c r="M331" s="118"/>
      <c r="N331" s="118"/>
      <c r="O331" s="118"/>
      <c r="P331" s="35"/>
      <c r="Q331" s="35"/>
      <c r="R331" s="35"/>
      <c r="S331" s="35"/>
      <c r="T331" s="35"/>
      <c r="U331" s="35"/>
      <c r="V331" s="118"/>
      <c r="W331" s="118"/>
      <c r="X331" s="118"/>
      <c r="Y331" s="118"/>
      <c r="Z331" s="118"/>
      <c r="AA331" s="118"/>
      <c r="AB331" s="118"/>
      <c r="AC331" s="118"/>
      <c r="AD331" s="118"/>
      <c r="AE331" s="118"/>
      <c r="AF331" s="118"/>
      <c r="AG331" s="118"/>
      <c r="AH331" s="118"/>
      <c r="AI331" s="118"/>
      <c r="AJ331" s="118"/>
      <c r="AK331" s="118"/>
      <c r="AL331" s="118"/>
      <c r="AM331" s="118"/>
      <c r="AN331" s="118"/>
      <c r="AO331" s="118"/>
      <c r="AP331" s="118"/>
      <c r="AQ331" s="118"/>
      <c r="AR331" s="118"/>
      <c r="AS331" s="118"/>
      <c r="AT331" s="118"/>
      <c r="AU331" s="118"/>
      <c r="AV331" s="118"/>
      <c r="AW331" s="118"/>
      <c r="AX331" s="118"/>
      <c r="AY331" s="118"/>
      <c r="AZ331" s="118"/>
      <c r="BA331" s="118"/>
      <c r="BB331" s="118"/>
      <c r="BC331" s="118"/>
      <c r="BD331" s="118"/>
      <c r="BE331" s="118"/>
      <c r="BF331" s="118"/>
      <c r="BG331" s="118"/>
      <c r="BH331" s="118"/>
      <c r="BI331" s="118"/>
      <c r="BJ331" s="118"/>
      <c r="BK331" s="118"/>
      <c r="BL331" s="118"/>
      <c r="BM331" s="118"/>
      <c r="BN331" s="118"/>
      <c r="BO331" s="118"/>
      <c r="BP331" s="118"/>
      <c r="BQ331" s="118"/>
      <c r="BR331" s="118"/>
      <c r="BS331" s="118"/>
      <c r="BT331" s="118"/>
    </row>
    <row r="332" spans="1:72">
      <c r="A332" s="118"/>
      <c r="B332" s="118"/>
      <c r="C332" s="118"/>
      <c r="D332" s="118"/>
      <c r="E332" s="118"/>
      <c r="F332" s="118"/>
      <c r="G332" s="118"/>
      <c r="H332" s="118"/>
      <c r="I332" s="118"/>
      <c r="J332" s="118"/>
      <c r="K332" s="118"/>
      <c r="L332" s="118"/>
      <c r="M332" s="118"/>
      <c r="N332" s="118"/>
      <c r="O332" s="118"/>
      <c r="P332" s="35"/>
      <c r="Q332" s="35"/>
      <c r="R332" s="35"/>
      <c r="S332" s="35"/>
      <c r="T332" s="35"/>
      <c r="U332" s="35"/>
      <c r="V332" s="118"/>
      <c r="W332" s="118"/>
      <c r="X332" s="118"/>
      <c r="Y332" s="118"/>
      <c r="Z332" s="118"/>
      <c r="AA332" s="118"/>
      <c r="AB332" s="118"/>
      <c r="AC332" s="118"/>
      <c r="AD332" s="118"/>
      <c r="AE332" s="118"/>
      <c r="AF332" s="118"/>
      <c r="AG332" s="118"/>
      <c r="AH332" s="118"/>
      <c r="AI332" s="118"/>
      <c r="AJ332" s="118"/>
      <c r="AK332" s="118"/>
      <c r="AL332" s="118"/>
      <c r="AM332" s="118"/>
      <c r="AN332" s="118"/>
      <c r="AO332" s="118"/>
      <c r="AP332" s="118"/>
      <c r="AQ332" s="118"/>
      <c r="AR332" s="118"/>
      <c r="AS332" s="118"/>
      <c r="AT332" s="118"/>
      <c r="AU332" s="118"/>
      <c r="AV332" s="118"/>
      <c r="AW332" s="118"/>
      <c r="AX332" s="118"/>
      <c r="AY332" s="118"/>
      <c r="AZ332" s="118"/>
      <c r="BA332" s="118"/>
      <c r="BB332" s="118"/>
      <c r="BC332" s="118"/>
      <c r="BD332" s="118"/>
      <c r="BE332" s="118"/>
      <c r="BF332" s="118"/>
      <c r="BG332" s="118"/>
      <c r="BH332" s="118"/>
      <c r="BI332" s="118"/>
      <c r="BJ332" s="118"/>
      <c r="BK332" s="118"/>
      <c r="BL332" s="118"/>
      <c r="BM332" s="118"/>
      <c r="BN332" s="118"/>
      <c r="BO332" s="118"/>
      <c r="BP332" s="118"/>
      <c r="BQ332" s="118"/>
      <c r="BR332" s="118"/>
      <c r="BS332" s="118"/>
      <c r="BT332" s="118"/>
    </row>
    <row r="333" spans="1:72">
      <c r="A333" s="118"/>
      <c r="B333" s="118"/>
      <c r="C333" s="118"/>
      <c r="D333" s="118"/>
      <c r="E333" s="118"/>
      <c r="F333" s="118"/>
      <c r="G333" s="118"/>
      <c r="H333" s="118"/>
      <c r="I333" s="118"/>
      <c r="J333" s="118"/>
      <c r="K333" s="118"/>
      <c r="L333" s="118"/>
      <c r="M333" s="118"/>
      <c r="N333" s="118"/>
      <c r="O333" s="118"/>
      <c r="P333" s="35"/>
      <c r="Q333" s="35"/>
      <c r="R333" s="35"/>
      <c r="S333" s="35"/>
      <c r="T333" s="35"/>
      <c r="U333" s="35"/>
      <c r="V333" s="118"/>
      <c r="W333" s="118"/>
      <c r="X333" s="118"/>
      <c r="Y333" s="118"/>
      <c r="Z333" s="118"/>
      <c r="AA333" s="118"/>
      <c r="AB333" s="118"/>
      <c r="AC333" s="118"/>
      <c r="AD333" s="118"/>
      <c r="AE333" s="118"/>
      <c r="AF333" s="118"/>
      <c r="AG333" s="118"/>
      <c r="AH333" s="118"/>
      <c r="AI333" s="118"/>
      <c r="AJ333" s="118"/>
      <c r="AK333" s="118"/>
      <c r="AL333" s="118"/>
      <c r="AM333" s="118"/>
      <c r="AN333" s="118"/>
      <c r="AO333" s="118"/>
      <c r="AP333" s="118"/>
      <c r="AQ333" s="118"/>
      <c r="AR333" s="118"/>
      <c r="AS333" s="118"/>
      <c r="AT333" s="118"/>
      <c r="AU333" s="118"/>
      <c r="AV333" s="118"/>
      <c r="AW333" s="118"/>
      <c r="AX333" s="118"/>
      <c r="AY333" s="118"/>
      <c r="AZ333" s="118"/>
      <c r="BA333" s="118"/>
      <c r="BB333" s="118"/>
      <c r="BC333" s="118"/>
      <c r="BD333" s="118"/>
      <c r="BE333" s="118"/>
      <c r="BF333" s="118"/>
      <c r="BG333" s="118"/>
      <c r="BH333" s="118"/>
      <c r="BI333" s="118"/>
      <c r="BJ333" s="118"/>
      <c r="BK333" s="118"/>
      <c r="BL333" s="118"/>
      <c r="BM333" s="118"/>
      <c r="BN333" s="118"/>
      <c r="BO333" s="118"/>
      <c r="BP333" s="118"/>
      <c r="BQ333" s="118"/>
      <c r="BR333" s="118"/>
      <c r="BS333" s="118"/>
      <c r="BT333" s="118"/>
    </row>
    <row r="334" spans="1:72">
      <c r="A334" s="118"/>
      <c r="B334" s="118"/>
      <c r="C334" s="118"/>
      <c r="D334" s="118"/>
      <c r="E334" s="118"/>
      <c r="F334" s="118"/>
      <c r="G334" s="118"/>
      <c r="H334" s="118"/>
      <c r="I334" s="118"/>
      <c r="J334" s="118"/>
      <c r="K334" s="118"/>
      <c r="L334" s="118"/>
      <c r="M334" s="118"/>
      <c r="N334" s="118"/>
      <c r="O334" s="118"/>
      <c r="P334" s="35"/>
      <c r="Q334" s="35"/>
      <c r="R334" s="35"/>
      <c r="S334" s="35"/>
      <c r="T334" s="35"/>
      <c r="U334" s="35"/>
      <c r="V334" s="118"/>
      <c r="W334" s="118"/>
      <c r="X334" s="118"/>
      <c r="Y334" s="118"/>
      <c r="Z334" s="118"/>
      <c r="AA334" s="118"/>
      <c r="AB334" s="118"/>
      <c r="AC334" s="118"/>
      <c r="AD334" s="118"/>
      <c r="AE334" s="118"/>
      <c r="AF334" s="118"/>
      <c r="AG334" s="118"/>
      <c r="AH334" s="118"/>
      <c r="AI334" s="118"/>
      <c r="AJ334" s="118"/>
      <c r="AK334" s="118"/>
      <c r="AL334" s="118"/>
      <c r="AM334" s="118"/>
      <c r="AN334" s="118"/>
      <c r="AO334" s="118"/>
      <c r="AP334" s="118"/>
      <c r="AQ334" s="118"/>
      <c r="AR334" s="118"/>
      <c r="AS334" s="118"/>
      <c r="AT334" s="118"/>
      <c r="AU334" s="118"/>
      <c r="AV334" s="118"/>
      <c r="AW334" s="118"/>
      <c r="AX334" s="118"/>
      <c r="AY334" s="118"/>
      <c r="AZ334" s="118"/>
      <c r="BA334" s="118"/>
      <c r="BB334" s="118"/>
      <c r="BC334" s="118"/>
      <c r="BD334" s="118"/>
      <c r="BE334" s="118"/>
      <c r="BF334" s="118"/>
      <c r="BG334" s="118"/>
      <c r="BH334" s="118"/>
      <c r="BI334" s="118"/>
      <c r="BJ334" s="118"/>
      <c r="BK334" s="118"/>
      <c r="BL334" s="118"/>
      <c r="BM334" s="118"/>
      <c r="BN334" s="118"/>
      <c r="BO334" s="118"/>
      <c r="BP334" s="118"/>
      <c r="BQ334" s="118"/>
      <c r="BR334" s="118"/>
      <c r="BS334" s="118"/>
      <c r="BT334" s="118"/>
    </row>
    <row r="335" spans="1:72">
      <c r="A335" s="118"/>
      <c r="B335" s="118"/>
      <c r="C335" s="118"/>
      <c r="D335" s="118"/>
      <c r="E335" s="118"/>
      <c r="F335" s="118"/>
      <c r="G335" s="118"/>
      <c r="H335" s="118"/>
      <c r="I335" s="118"/>
      <c r="J335" s="118"/>
      <c r="K335" s="118"/>
      <c r="L335" s="118"/>
      <c r="M335" s="118"/>
      <c r="N335" s="118"/>
      <c r="O335" s="118"/>
      <c r="P335" s="35"/>
      <c r="Q335" s="35"/>
      <c r="R335" s="35"/>
      <c r="S335" s="35"/>
      <c r="T335" s="35"/>
      <c r="U335" s="35"/>
      <c r="V335" s="118"/>
      <c r="W335" s="118"/>
      <c r="X335" s="118"/>
      <c r="Y335" s="118"/>
      <c r="Z335" s="118"/>
      <c r="AA335" s="118"/>
      <c r="AB335" s="118"/>
      <c r="AC335" s="118"/>
      <c r="AD335" s="118"/>
      <c r="AE335" s="118"/>
      <c r="AF335" s="118"/>
      <c r="AG335" s="118"/>
      <c r="AH335" s="118"/>
      <c r="AI335" s="118"/>
      <c r="AJ335" s="118"/>
      <c r="AK335" s="118"/>
      <c r="AL335" s="118"/>
      <c r="AM335" s="118"/>
      <c r="AN335" s="118"/>
      <c r="AO335" s="118"/>
      <c r="AP335" s="118"/>
      <c r="AQ335" s="118"/>
      <c r="AR335" s="118"/>
      <c r="AS335" s="118"/>
      <c r="AT335" s="118"/>
      <c r="AU335" s="118"/>
      <c r="AV335" s="118"/>
      <c r="AW335" s="118"/>
      <c r="AX335" s="118"/>
      <c r="AY335" s="118"/>
      <c r="AZ335" s="118"/>
      <c r="BA335" s="118"/>
      <c r="BB335" s="118"/>
      <c r="BC335" s="118"/>
      <c r="BD335" s="118"/>
      <c r="BE335" s="118"/>
      <c r="BF335" s="118"/>
      <c r="BG335" s="118"/>
      <c r="BH335" s="118"/>
      <c r="BI335" s="118"/>
      <c r="BJ335" s="118"/>
      <c r="BK335" s="118"/>
      <c r="BL335" s="118"/>
      <c r="BM335" s="118"/>
      <c r="BN335" s="118"/>
      <c r="BO335" s="118"/>
      <c r="BP335" s="118"/>
      <c r="BQ335" s="118"/>
      <c r="BR335" s="118"/>
      <c r="BS335" s="118"/>
      <c r="BT335" s="118"/>
    </row>
    <row r="336" spans="1:72">
      <c r="A336" s="118"/>
      <c r="B336" s="118"/>
      <c r="C336" s="118"/>
      <c r="D336" s="118"/>
      <c r="E336" s="118"/>
      <c r="F336" s="118"/>
      <c r="G336" s="118"/>
      <c r="H336" s="118"/>
      <c r="I336" s="118"/>
      <c r="J336" s="118"/>
      <c r="K336" s="118"/>
      <c r="L336" s="118"/>
      <c r="M336" s="118"/>
      <c r="N336" s="118"/>
      <c r="O336" s="118"/>
      <c r="P336" s="35"/>
      <c r="Q336" s="35"/>
      <c r="R336" s="35"/>
      <c r="S336" s="35"/>
      <c r="T336" s="35"/>
      <c r="U336" s="35"/>
      <c r="V336" s="118"/>
      <c r="W336" s="118"/>
      <c r="X336" s="118"/>
      <c r="Y336" s="118"/>
      <c r="Z336" s="118"/>
      <c r="AA336" s="118"/>
      <c r="AB336" s="118"/>
      <c r="AC336" s="118"/>
      <c r="AD336" s="118"/>
      <c r="AE336" s="118"/>
      <c r="AF336" s="118"/>
      <c r="AG336" s="118"/>
      <c r="AH336" s="118"/>
      <c r="AI336" s="118"/>
      <c r="AJ336" s="118"/>
      <c r="AK336" s="118"/>
      <c r="AL336" s="118"/>
      <c r="AM336" s="118"/>
      <c r="AN336" s="118"/>
      <c r="AO336" s="118"/>
      <c r="AP336" s="118"/>
      <c r="AQ336" s="118"/>
      <c r="AR336" s="118"/>
      <c r="AS336" s="118"/>
      <c r="AT336" s="118"/>
      <c r="AU336" s="118"/>
      <c r="AV336" s="118"/>
      <c r="AW336" s="118"/>
      <c r="AX336" s="118"/>
      <c r="AY336" s="118"/>
      <c r="AZ336" s="118"/>
      <c r="BA336" s="118"/>
      <c r="BB336" s="118"/>
      <c r="BC336" s="118"/>
      <c r="BD336" s="118"/>
      <c r="BE336" s="118"/>
      <c r="BF336" s="118"/>
      <c r="BG336" s="118"/>
      <c r="BH336" s="118"/>
      <c r="BI336" s="118"/>
      <c r="BJ336" s="118"/>
      <c r="BK336" s="118"/>
      <c r="BL336" s="118"/>
      <c r="BM336" s="118"/>
      <c r="BN336" s="118"/>
      <c r="BO336" s="118"/>
      <c r="BP336" s="118"/>
      <c r="BQ336" s="118"/>
      <c r="BR336" s="118"/>
      <c r="BS336" s="118"/>
      <c r="BT336" s="118"/>
    </row>
    <row r="337" spans="1:72">
      <c r="A337" s="118"/>
      <c r="B337" s="118"/>
      <c r="C337" s="118"/>
      <c r="D337" s="118"/>
      <c r="E337" s="118"/>
      <c r="F337" s="118"/>
      <c r="G337" s="118"/>
      <c r="H337" s="118"/>
      <c r="I337" s="118"/>
      <c r="J337" s="118"/>
      <c r="K337" s="118"/>
      <c r="L337" s="118"/>
      <c r="M337" s="118"/>
      <c r="N337" s="118"/>
      <c r="O337" s="118"/>
      <c r="P337" s="35"/>
      <c r="Q337" s="35"/>
      <c r="R337" s="35"/>
      <c r="S337" s="35"/>
      <c r="T337" s="35"/>
      <c r="U337" s="35"/>
      <c r="V337" s="118"/>
      <c r="W337" s="118"/>
      <c r="X337" s="118"/>
      <c r="Y337" s="118"/>
      <c r="Z337" s="118"/>
      <c r="AA337" s="118"/>
      <c r="AB337" s="118"/>
      <c r="AC337" s="118"/>
      <c r="AD337" s="118"/>
      <c r="AE337" s="118"/>
      <c r="AF337" s="118"/>
      <c r="AG337" s="118"/>
      <c r="AH337" s="118"/>
      <c r="AI337" s="118"/>
      <c r="AJ337" s="118"/>
      <c r="AK337" s="118"/>
      <c r="AL337" s="118"/>
      <c r="AM337" s="118"/>
      <c r="AN337" s="118"/>
      <c r="AO337" s="118"/>
      <c r="AP337" s="118"/>
      <c r="AQ337" s="118"/>
      <c r="AR337" s="118"/>
      <c r="AS337" s="118"/>
      <c r="AT337" s="118"/>
      <c r="AU337" s="118"/>
      <c r="AV337" s="118"/>
      <c r="AW337" s="118"/>
      <c r="AX337" s="118"/>
      <c r="AY337" s="118"/>
      <c r="AZ337" s="118"/>
      <c r="BA337" s="118"/>
      <c r="BB337" s="118"/>
      <c r="BC337" s="118"/>
      <c r="BD337" s="118"/>
      <c r="BE337" s="118"/>
      <c r="BF337" s="118"/>
      <c r="BG337" s="118"/>
      <c r="BH337" s="118"/>
      <c r="BI337" s="118"/>
      <c r="BJ337" s="118"/>
      <c r="BK337" s="118"/>
      <c r="BL337" s="118"/>
      <c r="BM337" s="118"/>
      <c r="BN337" s="118"/>
      <c r="BO337" s="118"/>
      <c r="BP337" s="118"/>
      <c r="BQ337" s="118"/>
      <c r="BR337" s="118"/>
      <c r="BS337" s="118"/>
      <c r="BT337" s="118"/>
    </row>
    <row r="338" spans="1:72">
      <c r="A338" s="118"/>
      <c r="B338" s="118"/>
      <c r="C338" s="118"/>
      <c r="D338" s="118"/>
      <c r="E338" s="118"/>
      <c r="F338" s="118"/>
      <c r="G338" s="118"/>
      <c r="H338" s="118"/>
      <c r="I338" s="118"/>
      <c r="J338" s="118"/>
      <c r="K338" s="118"/>
      <c r="L338" s="118"/>
      <c r="M338" s="118"/>
      <c r="N338" s="118"/>
      <c r="O338" s="118"/>
      <c r="P338" s="35"/>
      <c r="Q338" s="35"/>
      <c r="R338" s="35"/>
      <c r="S338" s="35"/>
      <c r="T338" s="35"/>
      <c r="U338" s="35"/>
      <c r="V338" s="118"/>
      <c r="W338" s="118"/>
      <c r="X338" s="118"/>
      <c r="Y338" s="118"/>
      <c r="Z338" s="118"/>
      <c r="AA338" s="118"/>
      <c r="AB338" s="118"/>
      <c r="AC338" s="118"/>
      <c r="AD338" s="118"/>
      <c r="AE338" s="118"/>
      <c r="AF338" s="118"/>
      <c r="AG338" s="118"/>
      <c r="AH338" s="118"/>
      <c r="AI338" s="118"/>
      <c r="AJ338" s="118"/>
      <c r="AK338" s="118"/>
      <c r="AL338" s="118"/>
      <c r="AM338" s="118"/>
      <c r="AN338" s="118"/>
      <c r="AO338" s="118"/>
      <c r="AP338" s="118"/>
      <c r="AQ338" s="118"/>
      <c r="AR338" s="118"/>
      <c r="AS338" s="118"/>
      <c r="AT338" s="118"/>
      <c r="AU338" s="118"/>
      <c r="AV338" s="118"/>
      <c r="AW338" s="118"/>
      <c r="AX338" s="118"/>
      <c r="AY338" s="118"/>
      <c r="AZ338" s="118"/>
      <c r="BA338" s="118"/>
      <c r="BB338" s="118"/>
      <c r="BC338" s="118"/>
      <c r="BD338" s="118"/>
      <c r="BE338" s="118"/>
      <c r="BF338" s="118"/>
      <c r="BG338" s="118"/>
      <c r="BH338" s="118"/>
      <c r="BI338" s="118"/>
      <c r="BJ338" s="118"/>
      <c r="BK338" s="118"/>
      <c r="BL338" s="118"/>
      <c r="BM338" s="118"/>
      <c r="BN338" s="118"/>
      <c r="BO338" s="118"/>
      <c r="BP338" s="118"/>
      <c r="BQ338" s="118"/>
      <c r="BR338" s="118"/>
      <c r="BS338" s="118"/>
      <c r="BT338" s="118"/>
    </row>
    <row r="339" spans="1:72">
      <c r="A339" s="118"/>
      <c r="B339" s="118"/>
      <c r="C339" s="118"/>
      <c r="D339" s="118"/>
      <c r="E339" s="118"/>
      <c r="F339" s="118"/>
      <c r="G339" s="118"/>
      <c r="H339" s="118"/>
      <c r="I339" s="118"/>
      <c r="J339" s="118"/>
      <c r="K339" s="118"/>
      <c r="L339" s="118"/>
      <c r="M339" s="118"/>
      <c r="N339" s="118"/>
      <c r="O339" s="118"/>
      <c r="P339" s="35"/>
      <c r="Q339" s="35"/>
      <c r="R339" s="35"/>
      <c r="S339" s="35"/>
      <c r="T339" s="35"/>
      <c r="U339" s="35"/>
      <c r="V339" s="118"/>
      <c r="W339" s="118"/>
      <c r="X339" s="118"/>
      <c r="Y339" s="118"/>
      <c r="Z339" s="118"/>
      <c r="AA339" s="118"/>
      <c r="AB339" s="118"/>
      <c r="AC339" s="118"/>
      <c r="AD339" s="118"/>
      <c r="AE339" s="118"/>
      <c r="AF339" s="118"/>
      <c r="AG339" s="118"/>
      <c r="AH339" s="118"/>
      <c r="AI339" s="118"/>
      <c r="AJ339" s="118"/>
      <c r="AK339" s="118"/>
      <c r="AL339" s="118"/>
      <c r="AM339" s="118"/>
      <c r="AN339" s="118"/>
      <c r="AO339" s="118"/>
      <c r="AP339" s="118"/>
      <c r="AQ339" s="118"/>
      <c r="AR339" s="118"/>
      <c r="AS339" s="118"/>
      <c r="AT339" s="118"/>
      <c r="AU339" s="118"/>
      <c r="AV339" s="118"/>
      <c r="AW339" s="118"/>
      <c r="AX339" s="118"/>
      <c r="AY339" s="118"/>
      <c r="AZ339" s="118"/>
      <c r="BA339" s="118"/>
      <c r="BB339" s="118"/>
      <c r="BC339" s="118"/>
      <c r="BD339" s="118"/>
      <c r="BE339" s="118"/>
      <c r="BF339" s="118"/>
      <c r="BG339" s="118"/>
      <c r="BH339" s="118"/>
      <c r="BI339" s="118"/>
      <c r="BJ339" s="118"/>
      <c r="BK339" s="118"/>
      <c r="BL339" s="118"/>
      <c r="BM339" s="118"/>
      <c r="BN339" s="118"/>
      <c r="BO339" s="118"/>
      <c r="BP339" s="118"/>
      <c r="BQ339" s="118"/>
      <c r="BR339" s="118"/>
      <c r="BS339" s="118"/>
      <c r="BT339" s="118"/>
    </row>
    <row r="340" spans="1:72">
      <c r="A340" s="118"/>
      <c r="B340" s="118"/>
      <c r="C340" s="118"/>
      <c r="D340" s="118"/>
      <c r="E340" s="118"/>
      <c r="F340" s="118"/>
      <c r="G340" s="118"/>
      <c r="H340" s="118"/>
      <c r="I340" s="118"/>
      <c r="J340" s="118"/>
      <c r="K340" s="118"/>
      <c r="L340" s="118"/>
      <c r="M340" s="118"/>
      <c r="N340" s="118"/>
      <c r="O340" s="118"/>
      <c r="P340" s="35"/>
      <c r="Q340" s="35"/>
      <c r="R340" s="35"/>
      <c r="S340" s="35"/>
      <c r="T340" s="35"/>
      <c r="U340" s="35"/>
      <c r="V340" s="118"/>
      <c r="W340" s="118"/>
      <c r="X340" s="118"/>
      <c r="Y340" s="118"/>
      <c r="Z340" s="118"/>
      <c r="AA340" s="118"/>
      <c r="AB340" s="118"/>
      <c r="AC340" s="118"/>
      <c r="AD340" s="118"/>
      <c r="AE340" s="118"/>
      <c r="AF340" s="118"/>
      <c r="AG340" s="118"/>
      <c r="AH340" s="118"/>
      <c r="AI340" s="118"/>
      <c r="AJ340" s="118"/>
      <c r="AK340" s="118"/>
      <c r="AL340" s="118"/>
      <c r="AM340" s="118"/>
      <c r="AN340" s="118"/>
      <c r="AO340" s="118"/>
      <c r="AP340" s="118"/>
      <c r="AQ340" s="118"/>
      <c r="AR340" s="118"/>
      <c r="AS340" s="118"/>
      <c r="AT340" s="118"/>
      <c r="AU340" s="118"/>
      <c r="AV340" s="118"/>
      <c r="AW340" s="118"/>
      <c r="AX340" s="118"/>
      <c r="AY340" s="118"/>
      <c r="AZ340" s="118"/>
      <c r="BA340" s="118"/>
      <c r="BB340" s="118"/>
      <c r="BC340" s="118"/>
      <c r="BD340" s="118"/>
      <c r="BE340" s="118"/>
      <c r="BF340" s="118"/>
      <c r="BG340" s="118"/>
      <c r="BH340" s="118"/>
      <c r="BI340" s="118"/>
      <c r="BJ340" s="118"/>
      <c r="BK340" s="118"/>
      <c r="BL340" s="118"/>
      <c r="BM340" s="118"/>
      <c r="BN340" s="118"/>
      <c r="BO340" s="118"/>
      <c r="BP340" s="118"/>
      <c r="BQ340" s="118"/>
      <c r="BR340" s="118"/>
      <c r="BS340" s="118"/>
      <c r="BT340" s="118"/>
    </row>
    <row r="341" spans="1:72">
      <c r="A341" s="118"/>
      <c r="B341" s="118"/>
      <c r="C341" s="118"/>
      <c r="D341" s="118"/>
      <c r="E341" s="118"/>
      <c r="F341" s="118"/>
      <c r="G341" s="118"/>
      <c r="H341" s="118"/>
      <c r="I341" s="118"/>
      <c r="J341" s="118"/>
      <c r="K341" s="118"/>
      <c r="L341" s="118"/>
      <c r="M341" s="118"/>
      <c r="N341" s="118"/>
      <c r="O341" s="118"/>
      <c r="P341" s="35"/>
      <c r="Q341" s="35"/>
      <c r="R341" s="35"/>
      <c r="S341" s="35"/>
      <c r="T341" s="35"/>
      <c r="U341" s="35"/>
      <c r="V341" s="118"/>
      <c r="W341" s="118"/>
      <c r="X341" s="118"/>
      <c r="Y341" s="118"/>
      <c r="Z341" s="118"/>
      <c r="AA341" s="118"/>
      <c r="AB341" s="118"/>
      <c r="AC341" s="118"/>
      <c r="AD341" s="118"/>
      <c r="AE341" s="118"/>
      <c r="AF341" s="118"/>
      <c r="AG341" s="118"/>
      <c r="AH341" s="118"/>
      <c r="AI341" s="118"/>
      <c r="AJ341" s="118"/>
      <c r="AK341" s="118"/>
      <c r="AL341" s="118"/>
      <c r="AM341" s="118"/>
      <c r="AN341" s="118"/>
      <c r="AO341" s="118"/>
      <c r="AP341" s="118"/>
      <c r="AQ341" s="118"/>
      <c r="AR341" s="118"/>
      <c r="AS341" s="118"/>
      <c r="AT341" s="118"/>
      <c r="AU341" s="118"/>
      <c r="AV341" s="118"/>
      <c r="AW341" s="118"/>
      <c r="AX341" s="118"/>
      <c r="AY341" s="118"/>
      <c r="AZ341" s="118"/>
      <c r="BA341" s="118"/>
      <c r="BB341" s="118"/>
      <c r="BC341" s="118"/>
      <c r="BD341" s="118"/>
      <c r="BE341" s="118"/>
      <c r="BF341" s="118"/>
      <c r="BG341" s="118"/>
      <c r="BH341" s="118"/>
      <c r="BI341" s="118"/>
      <c r="BJ341" s="118"/>
      <c r="BK341" s="118"/>
      <c r="BL341" s="118"/>
      <c r="BM341" s="118"/>
      <c r="BN341" s="118"/>
      <c r="BO341" s="118"/>
      <c r="BP341" s="118"/>
      <c r="BQ341" s="118"/>
      <c r="BR341" s="118"/>
      <c r="BS341" s="118"/>
      <c r="BT341" s="118"/>
    </row>
    <row r="342" spans="1:72">
      <c r="A342" s="118"/>
      <c r="B342" s="118"/>
      <c r="C342" s="118"/>
      <c r="D342" s="118"/>
      <c r="E342" s="118"/>
      <c r="F342" s="118"/>
      <c r="G342" s="118"/>
      <c r="H342" s="118"/>
      <c r="I342" s="118"/>
      <c r="J342" s="118"/>
      <c r="K342" s="118"/>
      <c r="L342" s="118"/>
      <c r="M342" s="118"/>
      <c r="N342" s="118"/>
      <c r="O342" s="118"/>
      <c r="P342" s="35"/>
      <c r="Q342" s="35"/>
      <c r="R342" s="35"/>
      <c r="S342" s="35"/>
      <c r="T342" s="35"/>
      <c r="U342" s="35"/>
      <c r="V342" s="118"/>
      <c r="W342" s="118"/>
      <c r="X342" s="118"/>
      <c r="Y342" s="118"/>
      <c r="Z342" s="118"/>
      <c r="AA342" s="118"/>
      <c r="AB342" s="118"/>
      <c r="AC342" s="118"/>
      <c r="AD342" s="118"/>
      <c r="AE342" s="118"/>
      <c r="AF342" s="118"/>
      <c r="AG342" s="118"/>
      <c r="AH342" s="118"/>
      <c r="AI342" s="118"/>
      <c r="AJ342" s="118"/>
      <c r="AK342" s="118"/>
      <c r="AL342" s="118"/>
      <c r="AM342" s="118"/>
      <c r="AN342" s="118"/>
      <c r="AO342" s="118"/>
      <c r="AP342" s="118"/>
      <c r="AQ342" s="118"/>
      <c r="AR342" s="118"/>
      <c r="AS342" s="118"/>
      <c r="AT342" s="118"/>
      <c r="AU342" s="118"/>
      <c r="AV342" s="118"/>
      <c r="AW342" s="118"/>
      <c r="AX342" s="118"/>
      <c r="AY342" s="118"/>
      <c r="AZ342" s="118"/>
      <c r="BA342" s="118"/>
      <c r="BB342" s="118"/>
      <c r="BC342" s="118"/>
      <c r="BD342" s="118"/>
      <c r="BE342" s="118"/>
      <c r="BF342" s="118"/>
      <c r="BG342" s="118"/>
      <c r="BH342" s="118"/>
      <c r="BI342" s="118"/>
      <c r="BJ342" s="118"/>
      <c r="BK342" s="118"/>
      <c r="BL342" s="118"/>
      <c r="BM342" s="118"/>
      <c r="BN342" s="118"/>
      <c r="BO342" s="118"/>
      <c r="BP342" s="118"/>
      <c r="BQ342" s="118"/>
      <c r="BR342" s="118"/>
      <c r="BS342" s="118"/>
      <c r="BT342" s="118"/>
    </row>
    <row r="343" spans="1:72">
      <c r="A343" s="118"/>
      <c r="B343" s="118"/>
      <c r="C343" s="118"/>
      <c r="D343" s="118"/>
      <c r="E343" s="118"/>
      <c r="F343" s="118"/>
      <c r="G343" s="118"/>
      <c r="H343" s="118"/>
      <c r="I343" s="118"/>
      <c r="J343" s="118"/>
      <c r="K343" s="118"/>
      <c r="L343" s="118"/>
      <c r="M343" s="118"/>
      <c r="N343" s="118"/>
      <c r="O343" s="118"/>
      <c r="P343" s="35"/>
      <c r="Q343" s="35"/>
      <c r="R343" s="35"/>
      <c r="S343" s="35"/>
      <c r="T343" s="35"/>
      <c r="U343" s="35"/>
      <c r="V343" s="118"/>
      <c r="W343" s="118"/>
      <c r="X343" s="118"/>
      <c r="Y343" s="118"/>
      <c r="Z343" s="118"/>
      <c r="AA343" s="118"/>
      <c r="AB343" s="118"/>
      <c r="AC343" s="118"/>
      <c r="AD343" s="118"/>
      <c r="AE343" s="118"/>
      <c r="AF343" s="118"/>
      <c r="AG343" s="118"/>
      <c r="AH343" s="118"/>
      <c r="AI343" s="118"/>
      <c r="AJ343" s="118"/>
      <c r="AK343" s="118"/>
      <c r="AL343" s="118"/>
      <c r="AM343" s="118"/>
      <c r="AN343" s="118"/>
      <c r="AO343" s="118"/>
      <c r="AP343" s="118"/>
      <c r="AQ343" s="118"/>
      <c r="AR343" s="118"/>
      <c r="AS343" s="118"/>
      <c r="AT343" s="118"/>
      <c r="AU343" s="118"/>
      <c r="AV343" s="118"/>
      <c r="AW343" s="118"/>
      <c r="AX343" s="118"/>
      <c r="AY343" s="118"/>
      <c r="AZ343" s="118"/>
      <c r="BA343" s="118"/>
      <c r="BB343" s="118"/>
      <c r="BC343" s="118"/>
      <c r="BD343" s="118"/>
      <c r="BE343" s="118"/>
      <c r="BF343" s="118"/>
      <c r="BG343" s="118"/>
      <c r="BH343" s="118"/>
      <c r="BI343" s="118"/>
      <c r="BJ343" s="118"/>
      <c r="BK343" s="118"/>
      <c r="BL343" s="118"/>
      <c r="BM343" s="118"/>
      <c r="BN343" s="118"/>
      <c r="BO343" s="118"/>
      <c r="BP343" s="118"/>
      <c r="BQ343" s="118"/>
      <c r="BR343" s="118"/>
      <c r="BS343" s="118"/>
      <c r="BT343" s="118"/>
    </row>
    <row r="344" spans="1:72">
      <c r="A344" s="118"/>
      <c r="B344" s="118"/>
      <c r="C344" s="118"/>
      <c r="D344" s="118"/>
      <c r="E344" s="118"/>
      <c r="F344" s="118"/>
      <c r="G344" s="118"/>
      <c r="H344" s="118"/>
      <c r="I344" s="118"/>
      <c r="J344" s="118"/>
      <c r="K344" s="118"/>
      <c r="L344" s="118"/>
      <c r="M344" s="118"/>
      <c r="N344" s="118"/>
      <c r="O344" s="118"/>
      <c r="P344" s="35"/>
      <c r="Q344" s="35"/>
      <c r="R344" s="35"/>
      <c r="S344" s="35"/>
      <c r="T344" s="35"/>
      <c r="U344" s="35"/>
      <c r="V344" s="118"/>
      <c r="W344" s="118"/>
      <c r="X344" s="118"/>
      <c r="Y344" s="118"/>
      <c r="Z344" s="118"/>
      <c r="AA344" s="118"/>
      <c r="AB344" s="118"/>
      <c r="AC344" s="118"/>
      <c r="AD344" s="118"/>
      <c r="AE344" s="118"/>
      <c r="AF344" s="118"/>
      <c r="AG344" s="118"/>
      <c r="AH344" s="118"/>
      <c r="AI344" s="118"/>
      <c r="AJ344" s="118"/>
      <c r="AK344" s="118"/>
      <c r="AL344" s="118"/>
      <c r="AM344" s="118"/>
      <c r="AN344" s="118"/>
      <c r="AO344" s="118"/>
      <c r="AP344" s="118"/>
      <c r="AQ344" s="118"/>
      <c r="AR344" s="118"/>
      <c r="AS344" s="118"/>
      <c r="AT344" s="118"/>
      <c r="AU344" s="118"/>
      <c r="AV344" s="118"/>
      <c r="AW344" s="118"/>
      <c r="AX344" s="118"/>
      <c r="AY344" s="118"/>
      <c r="AZ344" s="118"/>
      <c r="BA344" s="118"/>
      <c r="BB344" s="118"/>
      <c r="BC344" s="118"/>
      <c r="BD344" s="118"/>
      <c r="BE344" s="118"/>
      <c r="BF344" s="118"/>
      <c r="BG344" s="118"/>
      <c r="BH344" s="118"/>
      <c r="BI344" s="118"/>
      <c r="BJ344" s="118"/>
      <c r="BK344" s="118"/>
      <c r="BL344" s="118"/>
      <c r="BM344" s="118"/>
      <c r="BN344" s="118"/>
      <c r="BO344" s="118"/>
      <c r="BP344" s="118"/>
      <c r="BQ344" s="118"/>
      <c r="BR344" s="118"/>
      <c r="BS344" s="118"/>
      <c r="BT344" s="118"/>
    </row>
    <row r="345" spans="1:72">
      <c r="A345" s="118"/>
      <c r="B345" s="118"/>
      <c r="C345" s="118"/>
      <c r="D345" s="118"/>
      <c r="E345" s="118"/>
      <c r="F345" s="118"/>
      <c r="G345" s="118"/>
      <c r="H345" s="118"/>
      <c r="I345" s="118"/>
      <c r="J345" s="118"/>
      <c r="K345" s="118"/>
      <c r="L345" s="118"/>
      <c r="M345" s="118"/>
      <c r="N345" s="118"/>
      <c r="O345" s="118"/>
      <c r="P345" s="35"/>
      <c r="Q345" s="35"/>
      <c r="R345" s="35"/>
      <c r="S345" s="35"/>
      <c r="T345" s="35"/>
      <c r="U345" s="35"/>
      <c r="V345" s="118"/>
      <c r="W345" s="118"/>
      <c r="X345" s="118"/>
      <c r="Y345" s="118"/>
      <c r="Z345" s="118"/>
      <c r="AA345" s="118"/>
      <c r="AB345" s="118"/>
      <c r="AC345" s="118"/>
      <c r="AD345" s="118"/>
      <c r="AE345" s="118"/>
      <c r="AF345" s="118"/>
      <c r="AG345" s="118"/>
      <c r="AH345" s="118"/>
      <c r="AI345" s="118"/>
      <c r="AJ345" s="118"/>
      <c r="AK345" s="118"/>
      <c r="AL345" s="118"/>
      <c r="AM345" s="118"/>
      <c r="AN345" s="118"/>
      <c r="AO345" s="118"/>
      <c r="AP345" s="118"/>
      <c r="AQ345" s="118"/>
      <c r="AR345" s="118"/>
      <c r="AS345" s="118"/>
      <c r="AT345" s="118"/>
      <c r="AU345" s="118"/>
      <c r="AV345" s="118"/>
      <c r="AW345" s="118"/>
      <c r="AX345" s="118"/>
      <c r="AY345" s="118"/>
      <c r="AZ345" s="118"/>
      <c r="BA345" s="118"/>
      <c r="BB345" s="118"/>
      <c r="BC345" s="118"/>
      <c r="BD345" s="118"/>
      <c r="BE345" s="118"/>
      <c r="BF345" s="118"/>
      <c r="BG345" s="118"/>
      <c r="BH345" s="118"/>
      <c r="BI345" s="118"/>
      <c r="BJ345" s="118"/>
      <c r="BK345" s="118"/>
      <c r="BL345" s="118"/>
      <c r="BM345" s="118"/>
      <c r="BN345" s="118"/>
      <c r="BO345" s="118"/>
      <c r="BP345" s="118"/>
      <c r="BQ345" s="118"/>
      <c r="BR345" s="118"/>
      <c r="BS345" s="118"/>
      <c r="BT345" s="118"/>
    </row>
    <row r="346" spans="1:72">
      <c r="A346" s="118"/>
      <c r="B346" s="118"/>
      <c r="C346" s="118"/>
      <c r="D346" s="118"/>
      <c r="E346" s="118"/>
      <c r="F346" s="118"/>
      <c r="G346" s="118"/>
      <c r="H346" s="118"/>
      <c r="I346" s="118"/>
      <c r="J346" s="118"/>
      <c r="K346" s="118"/>
      <c r="L346" s="118"/>
      <c r="M346" s="118"/>
      <c r="N346" s="118"/>
      <c r="O346" s="118"/>
      <c r="P346" s="35"/>
      <c r="Q346" s="35"/>
      <c r="R346" s="35"/>
      <c r="S346" s="35"/>
      <c r="T346" s="35"/>
      <c r="U346" s="35"/>
      <c r="V346" s="118"/>
      <c r="W346" s="118"/>
      <c r="X346" s="118"/>
      <c r="Y346" s="118"/>
      <c r="Z346" s="118"/>
      <c r="AA346" s="118"/>
      <c r="AB346" s="118"/>
      <c r="AC346" s="118"/>
      <c r="AD346" s="118"/>
      <c r="AE346" s="118"/>
      <c r="AF346" s="118"/>
      <c r="AG346" s="118"/>
      <c r="AH346" s="118"/>
      <c r="AI346" s="118"/>
      <c r="AJ346" s="118"/>
      <c r="AK346" s="118"/>
      <c r="AL346" s="118"/>
      <c r="AM346" s="118"/>
      <c r="AN346" s="118"/>
      <c r="AO346" s="118"/>
      <c r="AP346" s="118"/>
      <c r="AQ346" s="118"/>
      <c r="AR346" s="118"/>
      <c r="AS346" s="118"/>
      <c r="AT346" s="118"/>
      <c r="AU346" s="118"/>
      <c r="AV346" s="118"/>
      <c r="AW346" s="118"/>
      <c r="AX346" s="118"/>
      <c r="AY346" s="118"/>
      <c r="AZ346" s="118"/>
      <c r="BA346" s="118"/>
      <c r="BB346" s="118"/>
      <c r="BC346" s="118"/>
      <c r="BD346" s="118"/>
      <c r="BE346" s="118"/>
      <c r="BF346" s="118"/>
      <c r="BG346" s="118"/>
      <c r="BH346" s="118"/>
      <c r="BI346" s="118"/>
      <c r="BJ346" s="118"/>
      <c r="BK346" s="118"/>
      <c r="BL346" s="118"/>
      <c r="BM346" s="118"/>
      <c r="BN346" s="118"/>
      <c r="BO346" s="118"/>
      <c r="BP346" s="118"/>
      <c r="BQ346" s="118"/>
      <c r="BR346" s="118"/>
      <c r="BS346" s="118"/>
      <c r="BT346" s="118"/>
    </row>
    <row r="347" spans="1:72">
      <c r="A347" s="118"/>
      <c r="B347" s="118"/>
      <c r="C347" s="118"/>
      <c r="D347" s="118"/>
      <c r="E347" s="118"/>
      <c r="F347" s="118"/>
      <c r="G347" s="118"/>
      <c r="H347" s="118"/>
      <c r="I347" s="118"/>
      <c r="J347" s="118"/>
      <c r="K347" s="118"/>
      <c r="L347" s="118"/>
      <c r="M347" s="118"/>
      <c r="N347" s="118"/>
      <c r="O347" s="118"/>
      <c r="P347" s="35"/>
      <c r="Q347" s="35"/>
      <c r="R347" s="35"/>
      <c r="S347" s="35"/>
      <c r="T347" s="35"/>
      <c r="U347" s="35"/>
      <c r="V347" s="118"/>
      <c r="W347" s="118"/>
      <c r="X347" s="118"/>
      <c r="Y347" s="118"/>
      <c r="Z347" s="118"/>
      <c r="AA347" s="118"/>
      <c r="AB347" s="118"/>
      <c r="AC347" s="118"/>
      <c r="AD347" s="118"/>
      <c r="AE347" s="118"/>
      <c r="AF347" s="118"/>
      <c r="AG347" s="118"/>
      <c r="AH347" s="118"/>
      <c r="AI347" s="118"/>
      <c r="AJ347" s="118"/>
      <c r="AK347" s="118"/>
      <c r="AL347" s="118"/>
      <c r="AM347" s="118"/>
      <c r="AN347" s="118"/>
      <c r="AO347" s="118"/>
      <c r="AP347" s="118"/>
      <c r="AQ347" s="118"/>
      <c r="AR347" s="118"/>
      <c r="AS347" s="118"/>
      <c r="AT347" s="118"/>
      <c r="AU347" s="118"/>
      <c r="AV347" s="118"/>
      <c r="AW347" s="118"/>
      <c r="AX347" s="118"/>
      <c r="AY347" s="118"/>
      <c r="AZ347" s="118"/>
      <c r="BA347" s="118"/>
      <c r="BB347" s="118"/>
      <c r="BC347" s="118"/>
      <c r="BD347" s="118"/>
      <c r="BE347" s="118"/>
      <c r="BF347" s="118"/>
      <c r="BG347" s="118"/>
      <c r="BH347" s="118"/>
      <c r="BI347" s="118"/>
      <c r="BJ347" s="118"/>
      <c r="BK347" s="118"/>
      <c r="BL347" s="118"/>
      <c r="BM347" s="118"/>
      <c r="BN347" s="118"/>
      <c r="BO347" s="118"/>
      <c r="BP347" s="118"/>
      <c r="BQ347" s="118"/>
      <c r="BR347" s="118"/>
      <c r="BS347" s="118"/>
      <c r="BT347" s="118"/>
    </row>
    <row r="348" spans="1:72">
      <c r="A348" s="118"/>
      <c r="B348" s="118"/>
      <c r="C348" s="118"/>
      <c r="D348" s="118"/>
      <c r="E348" s="118"/>
      <c r="F348" s="118"/>
      <c r="G348" s="118"/>
      <c r="H348" s="118"/>
      <c r="I348" s="118"/>
      <c r="J348" s="118"/>
      <c r="K348" s="118"/>
      <c r="L348" s="118"/>
      <c r="M348" s="118"/>
      <c r="N348" s="118"/>
      <c r="O348" s="118"/>
      <c r="P348" s="35"/>
      <c r="Q348" s="35"/>
      <c r="R348" s="35"/>
      <c r="S348" s="35"/>
      <c r="T348" s="35"/>
      <c r="U348" s="35"/>
      <c r="V348" s="118"/>
      <c r="W348" s="118"/>
      <c r="X348" s="118"/>
      <c r="Y348" s="118"/>
      <c r="Z348" s="118"/>
      <c r="AA348" s="118"/>
      <c r="AB348" s="118"/>
      <c r="AC348" s="118"/>
      <c r="AD348" s="118"/>
      <c r="AE348" s="118"/>
      <c r="AF348" s="118"/>
      <c r="AG348" s="118"/>
      <c r="AH348" s="118"/>
      <c r="AI348" s="118"/>
      <c r="AJ348" s="118"/>
      <c r="AK348" s="118"/>
      <c r="AL348" s="118"/>
      <c r="AM348" s="118"/>
      <c r="AN348" s="118"/>
      <c r="AO348" s="118"/>
      <c r="AP348" s="118"/>
      <c r="AQ348" s="118"/>
      <c r="AR348" s="118"/>
      <c r="AS348" s="118"/>
      <c r="AT348" s="118"/>
      <c r="AU348" s="118"/>
      <c r="AV348" s="118"/>
      <c r="AW348" s="118"/>
      <c r="AX348" s="118"/>
      <c r="AY348" s="118"/>
      <c r="AZ348" s="118"/>
      <c r="BA348" s="118"/>
      <c r="BB348" s="118"/>
      <c r="BC348" s="118"/>
      <c r="BD348" s="118"/>
      <c r="BE348" s="118"/>
      <c r="BF348" s="118"/>
      <c r="BG348" s="118"/>
      <c r="BH348" s="118"/>
      <c r="BI348" s="118"/>
      <c r="BJ348" s="118"/>
      <c r="BK348" s="118"/>
      <c r="BL348" s="118"/>
      <c r="BM348" s="118"/>
      <c r="BN348" s="118"/>
      <c r="BO348" s="118"/>
      <c r="BP348" s="118"/>
      <c r="BQ348" s="118"/>
      <c r="BR348" s="118"/>
      <c r="BS348" s="118"/>
      <c r="BT348" s="118"/>
    </row>
    <row r="349" spans="1:72">
      <c r="A349" s="118"/>
      <c r="B349" s="118"/>
      <c r="C349" s="118"/>
      <c r="D349" s="118"/>
      <c r="E349" s="118"/>
      <c r="F349" s="118"/>
      <c r="G349" s="118"/>
      <c r="H349" s="118"/>
      <c r="I349" s="118"/>
      <c r="J349" s="118"/>
      <c r="K349" s="118"/>
      <c r="L349" s="118"/>
      <c r="M349" s="118"/>
      <c r="N349" s="118"/>
      <c r="O349" s="118"/>
      <c r="P349" s="35"/>
      <c r="Q349" s="35"/>
      <c r="R349" s="35"/>
      <c r="S349" s="35"/>
      <c r="T349" s="35"/>
      <c r="U349" s="35"/>
      <c r="V349" s="118"/>
      <c r="W349" s="118"/>
      <c r="X349" s="118"/>
      <c r="Y349" s="118"/>
      <c r="Z349" s="118"/>
      <c r="AA349" s="118"/>
      <c r="AB349" s="118"/>
      <c r="AC349" s="118"/>
      <c r="AD349" s="118"/>
      <c r="AE349" s="118"/>
      <c r="AF349" s="118"/>
      <c r="AG349" s="118"/>
      <c r="AH349" s="118"/>
      <c r="AI349" s="118"/>
      <c r="AJ349" s="118"/>
      <c r="AK349" s="118"/>
      <c r="AL349" s="118"/>
      <c r="AM349" s="118"/>
      <c r="AN349" s="118"/>
      <c r="AO349" s="118"/>
      <c r="AP349" s="118"/>
      <c r="AQ349" s="118"/>
      <c r="AR349" s="118"/>
      <c r="AS349" s="118"/>
      <c r="AT349" s="118"/>
      <c r="AU349" s="118"/>
      <c r="AV349" s="118"/>
      <c r="AW349" s="118"/>
      <c r="AX349" s="118"/>
      <c r="AY349" s="118"/>
      <c r="AZ349" s="118"/>
      <c r="BA349" s="118"/>
      <c r="BB349" s="118"/>
      <c r="BC349" s="118"/>
      <c r="BD349" s="118"/>
      <c r="BE349" s="118"/>
      <c r="BF349" s="118"/>
      <c r="BG349" s="118"/>
      <c r="BH349" s="118"/>
      <c r="BI349" s="118"/>
      <c r="BJ349" s="118"/>
      <c r="BK349" s="118"/>
      <c r="BL349" s="118"/>
      <c r="BM349" s="118"/>
      <c r="BN349" s="118"/>
      <c r="BO349" s="118"/>
      <c r="BP349" s="118"/>
      <c r="BQ349" s="118"/>
      <c r="BR349" s="118"/>
      <c r="BS349" s="118"/>
      <c r="BT349" s="118"/>
    </row>
    <row r="350" spans="1:72">
      <c r="A350" s="118"/>
      <c r="B350" s="118"/>
      <c r="C350" s="118"/>
      <c r="D350" s="118"/>
      <c r="E350" s="118"/>
      <c r="F350" s="118"/>
      <c r="G350" s="118"/>
      <c r="H350" s="118"/>
      <c r="I350" s="118"/>
      <c r="J350" s="118"/>
      <c r="K350" s="118"/>
      <c r="L350" s="118"/>
      <c r="M350" s="118"/>
      <c r="N350" s="118"/>
      <c r="O350" s="118"/>
      <c r="P350" s="35"/>
      <c r="Q350" s="35"/>
      <c r="R350" s="35"/>
      <c r="S350" s="35"/>
      <c r="T350" s="35"/>
      <c r="U350" s="35"/>
      <c r="V350" s="118"/>
      <c r="W350" s="118"/>
      <c r="X350" s="118"/>
      <c r="Y350" s="118"/>
      <c r="Z350" s="118"/>
      <c r="AA350" s="118"/>
      <c r="AB350" s="118"/>
      <c r="AC350" s="118"/>
      <c r="AD350" s="118"/>
      <c r="AE350" s="118"/>
      <c r="AF350" s="118"/>
      <c r="AG350" s="118"/>
      <c r="AH350" s="118"/>
      <c r="AI350" s="118"/>
      <c r="AJ350" s="118"/>
      <c r="AK350" s="118"/>
      <c r="AL350" s="118"/>
      <c r="AM350" s="118"/>
      <c r="AN350" s="118"/>
      <c r="AO350" s="118"/>
      <c r="AP350" s="118"/>
      <c r="AQ350" s="118"/>
      <c r="AR350" s="118"/>
      <c r="AS350" s="118"/>
      <c r="AT350" s="118"/>
      <c r="AU350" s="118"/>
      <c r="AV350" s="118"/>
      <c r="AW350" s="118"/>
      <c r="AX350" s="118"/>
      <c r="AY350" s="118"/>
      <c r="AZ350" s="118"/>
      <c r="BA350" s="118"/>
      <c r="BB350" s="118"/>
      <c r="BC350" s="118"/>
      <c r="BD350" s="118"/>
      <c r="BE350" s="118"/>
      <c r="BF350" s="118"/>
      <c r="BG350" s="118"/>
      <c r="BH350" s="118"/>
      <c r="BI350" s="118"/>
      <c r="BJ350" s="118"/>
      <c r="BK350" s="118"/>
      <c r="BL350" s="118"/>
      <c r="BM350" s="118"/>
      <c r="BN350" s="118"/>
      <c r="BO350" s="118"/>
      <c r="BP350" s="118"/>
      <c r="BQ350" s="118"/>
      <c r="BR350" s="118"/>
      <c r="BS350" s="118"/>
      <c r="BT350" s="118"/>
    </row>
    <row r="351" spans="1:72">
      <c r="A351" s="118"/>
      <c r="B351" s="118"/>
      <c r="C351" s="118"/>
      <c r="D351" s="118"/>
      <c r="E351" s="118"/>
      <c r="F351" s="118"/>
      <c r="G351" s="118"/>
      <c r="H351" s="118"/>
      <c r="I351" s="118"/>
      <c r="J351" s="118"/>
      <c r="K351" s="118"/>
      <c r="L351" s="118"/>
      <c r="M351" s="118"/>
      <c r="N351" s="118"/>
      <c r="O351" s="118"/>
      <c r="P351" s="35"/>
      <c r="Q351" s="35"/>
      <c r="R351" s="35"/>
      <c r="S351" s="35"/>
      <c r="T351" s="35"/>
      <c r="U351" s="35"/>
      <c r="V351" s="118"/>
      <c r="W351" s="118"/>
      <c r="X351" s="118"/>
      <c r="Y351" s="118"/>
      <c r="Z351" s="118"/>
      <c r="AA351" s="118"/>
      <c r="AB351" s="118"/>
      <c r="AC351" s="118"/>
      <c r="AD351" s="118"/>
      <c r="AE351" s="118"/>
      <c r="AF351" s="118"/>
      <c r="AG351" s="118"/>
      <c r="AH351" s="118"/>
      <c r="AI351" s="118"/>
      <c r="AJ351" s="118"/>
      <c r="AK351" s="118"/>
      <c r="AL351" s="118"/>
      <c r="AM351" s="118"/>
      <c r="AN351" s="118"/>
      <c r="AO351" s="118"/>
      <c r="AP351" s="118"/>
      <c r="AQ351" s="118"/>
      <c r="AR351" s="118"/>
      <c r="AS351" s="118"/>
      <c r="AT351" s="118"/>
      <c r="AU351" s="118"/>
      <c r="AV351" s="118"/>
      <c r="AW351" s="118"/>
      <c r="AX351" s="118"/>
      <c r="AY351" s="118"/>
      <c r="AZ351" s="118"/>
      <c r="BA351" s="118"/>
      <c r="BB351" s="118"/>
      <c r="BC351" s="118"/>
      <c r="BD351" s="118"/>
      <c r="BE351" s="118"/>
      <c r="BF351" s="118"/>
      <c r="BG351" s="118"/>
      <c r="BH351" s="118"/>
      <c r="BI351" s="118"/>
      <c r="BJ351" s="118"/>
      <c r="BK351" s="118"/>
      <c r="BL351" s="118"/>
      <c r="BM351" s="118"/>
      <c r="BN351" s="118"/>
      <c r="BO351" s="118"/>
      <c r="BP351" s="118"/>
      <c r="BQ351" s="118"/>
      <c r="BR351" s="118"/>
      <c r="BS351" s="118"/>
      <c r="BT351" s="118"/>
    </row>
    <row r="352" spans="1:72">
      <c r="A352" s="118"/>
      <c r="B352" s="118"/>
      <c r="C352" s="118"/>
      <c r="D352" s="118"/>
      <c r="E352" s="118"/>
      <c r="F352" s="118"/>
      <c r="G352" s="118"/>
      <c r="H352" s="118"/>
      <c r="I352" s="118"/>
      <c r="J352" s="118"/>
      <c r="K352" s="118"/>
      <c r="L352" s="118"/>
      <c r="M352" s="118"/>
      <c r="N352" s="118"/>
      <c r="O352" s="118"/>
      <c r="P352" s="35"/>
      <c r="Q352" s="35"/>
      <c r="R352" s="35"/>
      <c r="S352" s="35"/>
      <c r="T352" s="35"/>
      <c r="U352" s="35"/>
      <c r="V352" s="118"/>
      <c r="W352" s="118"/>
      <c r="X352" s="118"/>
      <c r="Y352" s="118"/>
      <c r="Z352" s="118"/>
      <c r="AA352" s="118"/>
      <c r="AB352" s="118"/>
      <c r="AC352" s="118"/>
      <c r="AD352" s="118"/>
      <c r="AE352" s="118"/>
      <c r="AF352" s="118"/>
      <c r="AG352" s="118"/>
      <c r="AH352" s="118"/>
      <c r="AI352" s="118"/>
      <c r="AJ352" s="118"/>
      <c r="AK352" s="118"/>
      <c r="AL352" s="118"/>
      <c r="AM352" s="118"/>
      <c r="AN352" s="118"/>
      <c r="AO352" s="118"/>
      <c r="AP352" s="118"/>
      <c r="AQ352" s="118"/>
      <c r="AR352" s="118"/>
      <c r="AS352" s="118"/>
      <c r="AT352" s="118"/>
      <c r="AU352" s="118"/>
      <c r="AV352" s="118"/>
      <c r="AW352" s="118"/>
      <c r="AX352" s="118"/>
      <c r="AY352" s="118"/>
      <c r="AZ352" s="118"/>
      <c r="BA352" s="118"/>
      <c r="BB352" s="118"/>
      <c r="BC352" s="118"/>
      <c r="BD352" s="118"/>
      <c r="BE352" s="118"/>
      <c r="BF352" s="118"/>
      <c r="BG352" s="118"/>
      <c r="BH352" s="118"/>
      <c r="BI352" s="118"/>
      <c r="BJ352" s="118"/>
      <c r="BK352" s="118"/>
      <c r="BL352" s="118"/>
      <c r="BM352" s="118"/>
      <c r="BN352" s="118"/>
      <c r="BO352" s="118"/>
      <c r="BP352" s="118"/>
      <c r="BQ352" s="118"/>
      <c r="BR352" s="118"/>
      <c r="BS352" s="118"/>
      <c r="BT352" s="118"/>
    </row>
    <row r="353" spans="1:72">
      <c r="A353" s="118"/>
      <c r="B353" s="118"/>
      <c r="C353" s="118"/>
      <c r="D353" s="118"/>
      <c r="E353" s="118"/>
      <c r="F353" s="118"/>
      <c r="G353" s="118"/>
      <c r="H353" s="118"/>
      <c r="I353" s="118"/>
      <c r="J353" s="118"/>
      <c r="K353" s="118"/>
      <c r="L353" s="118"/>
      <c r="M353" s="118"/>
      <c r="N353" s="118"/>
      <c r="O353" s="118"/>
      <c r="P353" s="35"/>
      <c r="Q353" s="35"/>
      <c r="R353" s="35"/>
      <c r="S353" s="35"/>
      <c r="T353" s="35"/>
      <c r="U353" s="35"/>
      <c r="V353" s="118"/>
      <c r="W353" s="118"/>
      <c r="X353" s="118"/>
      <c r="Y353" s="118"/>
      <c r="Z353" s="118"/>
      <c r="AA353" s="118"/>
      <c r="AB353" s="118"/>
      <c r="AC353" s="118"/>
      <c r="AD353" s="118"/>
      <c r="AE353" s="118"/>
      <c r="AF353" s="118"/>
      <c r="AG353" s="118"/>
      <c r="AH353" s="118"/>
      <c r="AI353" s="118"/>
      <c r="AJ353" s="118"/>
      <c r="AK353" s="118"/>
      <c r="AL353" s="118"/>
      <c r="AM353" s="118"/>
      <c r="AN353" s="118"/>
      <c r="AO353" s="118"/>
      <c r="AP353" s="118"/>
      <c r="AQ353" s="118"/>
      <c r="AR353" s="118"/>
      <c r="AS353" s="118"/>
      <c r="AT353" s="118"/>
      <c r="AU353" s="118"/>
      <c r="AV353" s="118"/>
      <c r="AW353" s="118"/>
      <c r="AX353" s="118"/>
      <c r="AY353" s="118"/>
      <c r="AZ353" s="118"/>
      <c r="BA353" s="118"/>
      <c r="BB353" s="118"/>
      <c r="BC353" s="118"/>
      <c r="BD353" s="118"/>
      <c r="BE353" s="118"/>
      <c r="BF353" s="118"/>
      <c r="BG353" s="118"/>
      <c r="BH353" s="118"/>
      <c r="BI353" s="118"/>
      <c r="BJ353" s="118"/>
      <c r="BK353" s="118"/>
      <c r="BL353" s="118"/>
      <c r="BM353" s="118"/>
      <c r="BN353" s="118"/>
      <c r="BO353" s="118"/>
      <c r="BP353" s="118"/>
      <c r="BQ353" s="118"/>
      <c r="BR353" s="118"/>
      <c r="BS353" s="118"/>
      <c r="BT353" s="118"/>
    </row>
    <row r="354" spans="1:72">
      <c r="A354" s="118"/>
      <c r="B354" s="118"/>
      <c r="C354" s="118"/>
      <c r="D354" s="118"/>
      <c r="E354" s="118"/>
      <c r="F354" s="118"/>
      <c r="G354" s="118"/>
      <c r="H354" s="118"/>
      <c r="I354" s="118"/>
      <c r="J354" s="118"/>
      <c r="K354" s="118"/>
      <c r="L354" s="118"/>
      <c r="M354" s="118"/>
      <c r="N354" s="118"/>
      <c r="O354" s="118"/>
      <c r="P354" s="35"/>
      <c r="Q354" s="35"/>
      <c r="R354" s="35"/>
      <c r="S354" s="35"/>
      <c r="T354" s="35"/>
      <c r="U354" s="35"/>
      <c r="V354" s="118"/>
      <c r="W354" s="118"/>
      <c r="X354" s="118"/>
      <c r="Y354" s="118"/>
      <c r="Z354" s="118"/>
      <c r="AA354" s="118"/>
      <c r="AB354" s="118"/>
      <c r="AC354" s="118"/>
      <c r="AD354" s="118"/>
      <c r="AE354" s="118"/>
      <c r="AF354" s="118"/>
      <c r="AG354" s="118"/>
      <c r="AH354" s="118"/>
      <c r="AI354" s="118"/>
      <c r="AJ354" s="118"/>
      <c r="AK354" s="118"/>
      <c r="AL354" s="118"/>
      <c r="AM354" s="118"/>
      <c r="AN354" s="118"/>
      <c r="AO354" s="118"/>
      <c r="AP354" s="118"/>
      <c r="AQ354" s="118"/>
      <c r="AR354" s="118"/>
      <c r="AS354" s="118"/>
      <c r="AT354" s="118"/>
      <c r="AU354" s="118"/>
      <c r="AV354" s="118"/>
      <c r="AW354" s="118"/>
      <c r="AX354" s="118"/>
      <c r="AY354" s="118"/>
      <c r="AZ354" s="118"/>
      <c r="BA354" s="118"/>
      <c r="BB354" s="118"/>
      <c r="BC354" s="118"/>
      <c r="BD354" s="118"/>
      <c r="BE354" s="118"/>
      <c r="BF354" s="118"/>
      <c r="BG354" s="118"/>
      <c r="BH354" s="118"/>
      <c r="BI354" s="118"/>
      <c r="BJ354" s="118"/>
      <c r="BK354" s="118"/>
      <c r="BL354" s="118"/>
      <c r="BM354" s="118"/>
      <c r="BN354" s="118"/>
      <c r="BO354" s="118"/>
      <c r="BP354" s="118"/>
      <c r="BQ354" s="118"/>
      <c r="BR354" s="118"/>
      <c r="BS354" s="118"/>
      <c r="BT354" s="118"/>
    </row>
    <row r="355" spans="1:72">
      <c r="A355" s="118"/>
      <c r="B355" s="118"/>
      <c r="C355" s="118"/>
      <c r="D355" s="118"/>
      <c r="E355" s="118"/>
      <c r="F355" s="118"/>
      <c r="G355" s="118"/>
      <c r="H355" s="118"/>
      <c r="I355" s="118"/>
      <c r="J355" s="118"/>
      <c r="K355" s="118"/>
      <c r="L355" s="118"/>
      <c r="M355" s="118"/>
      <c r="N355" s="118"/>
      <c r="O355" s="118"/>
      <c r="P355" s="35"/>
      <c r="Q355" s="35"/>
      <c r="R355" s="35"/>
      <c r="S355" s="35"/>
      <c r="T355" s="35"/>
      <c r="U355" s="35"/>
      <c r="V355" s="118"/>
      <c r="W355" s="118"/>
      <c r="X355" s="118"/>
      <c r="Y355" s="118"/>
      <c r="Z355" s="118"/>
      <c r="AA355" s="118"/>
      <c r="AB355" s="118"/>
      <c r="AC355" s="118"/>
      <c r="AD355" s="118"/>
      <c r="AE355" s="118"/>
      <c r="AF355" s="118"/>
      <c r="AG355" s="118"/>
      <c r="AH355" s="118"/>
      <c r="AI355" s="118"/>
      <c r="AJ355" s="118"/>
      <c r="AK355" s="118"/>
      <c r="AL355" s="118"/>
      <c r="AM355" s="118"/>
      <c r="AN355" s="118"/>
      <c r="AO355" s="118"/>
      <c r="AP355" s="118"/>
      <c r="AQ355" s="118"/>
      <c r="AR355" s="118"/>
      <c r="AS355" s="118"/>
      <c r="AT355" s="118"/>
      <c r="AU355" s="118"/>
      <c r="AV355" s="118"/>
      <c r="AW355" s="118"/>
      <c r="AX355" s="118"/>
      <c r="AY355" s="118"/>
      <c r="AZ355" s="118"/>
      <c r="BA355" s="118"/>
      <c r="BB355" s="118"/>
      <c r="BC355" s="118"/>
      <c r="BD355" s="118"/>
      <c r="BE355" s="118"/>
      <c r="BF355" s="118"/>
      <c r="BG355" s="118"/>
      <c r="BH355" s="118"/>
      <c r="BI355" s="118"/>
      <c r="BJ355" s="118"/>
      <c r="BK355" s="118"/>
      <c r="BL355" s="118"/>
      <c r="BM355" s="118"/>
      <c r="BN355" s="118"/>
      <c r="BO355" s="118"/>
      <c r="BP355" s="118"/>
      <c r="BQ355" s="118"/>
      <c r="BR355" s="118"/>
      <c r="BS355" s="118"/>
      <c r="BT355" s="118"/>
    </row>
    <row r="356" spans="1:72">
      <c r="A356" s="118"/>
      <c r="B356" s="118"/>
      <c r="C356" s="118"/>
      <c r="D356" s="118"/>
      <c r="E356" s="118"/>
      <c r="F356" s="118"/>
      <c r="G356" s="118"/>
      <c r="H356" s="118"/>
      <c r="I356" s="118"/>
      <c r="J356" s="118"/>
      <c r="K356" s="118"/>
      <c r="L356" s="118"/>
      <c r="M356" s="118"/>
      <c r="N356" s="118"/>
      <c r="O356" s="118"/>
      <c r="P356" s="35"/>
      <c r="Q356" s="35"/>
      <c r="R356" s="35"/>
      <c r="S356" s="35"/>
      <c r="T356" s="35"/>
      <c r="U356" s="35"/>
      <c r="V356" s="118"/>
      <c r="W356" s="118"/>
      <c r="X356" s="118"/>
      <c r="Y356" s="118"/>
      <c r="Z356" s="118"/>
      <c r="AA356" s="118"/>
      <c r="AB356" s="118"/>
      <c r="AC356" s="118"/>
      <c r="AD356" s="118"/>
      <c r="AE356" s="118"/>
      <c r="AF356" s="118"/>
      <c r="AG356" s="118"/>
      <c r="AH356" s="118"/>
      <c r="AI356" s="118"/>
      <c r="AJ356" s="118"/>
      <c r="AK356" s="118"/>
      <c r="AL356" s="118"/>
      <c r="AM356" s="118"/>
      <c r="AN356" s="118"/>
      <c r="AO356" s="118"/>
      <c r="AP356" s="118"/>
      <c r="AQ356" s="118"/>
      <c r="AR356" s="118"/>
      <c r="AS356" s="118"/>
      <c r="AT356" s="118"/>
      <c r="AU356" s="118"/>
      <c r="AV356" s="118"/>
      <c r="AW356" s="118"/>
      <c r="AX356" s="118"/>
      <c r="AY356" s="118"/>
      <c r="AZ356" s="118"/>
      <c r="BA356" s="118"/>
      <c r="BB356" s="118"/>
      <c r="BC356" s="118"/>
      <c r="BD356" s="118"/>
      <c r="BE356" s="118"/>
      <c r="BF356" s="118"/>
      <c r="BG356" s="118"/>
      <c r="BH356" s="118"/>
      <c r="BI356" s="118"/>
      <c r="BJ356" s="118"/>
      <c r="BK356" s="118"/>
      <c r="BL356" s="118"/>
      <c r="BM356" s="118"/>
      <c r="BN356" s="118"/>
      <c r="BO356" s="118"/>
      <c r="BP356" s="118"/>
      <c r="BQ356" s="118"/>
      <c r="BR356" s="118"/>
      <c r="BS356" s="118"/>
      <c r="BT356" s="118"/>
    </row>
    <row r="357" spans="1:72">
      <c r="A357" s="118"/>
      <c r="B357" s="118"/>
      <c r="C357" s="118"/>
      <c r="D357" s="118"/>
      <c r="E357" s="118"/>
      <c r="F357" s="118"/>
      <c r="G357" s="118"/>
      <c r="H357" s="118"/>
      <c r="I357" s="118"/>
      <c r="J357" s="118"/>
      <c r="K357" s="118"/>
      <c r="L357" s="118"/>
      <c r="M357" s="118"/>
      <c r="N357" s="118"/>
      <c r="O357" s="118"/>
      <c r="P357" s="35"/>
      <c r="Q357" s="35"/>
      <c r="R357" s="35"/>
      <c r="S357" s="35"/>
      <c r="T357" s="35"/>
      <c r="U357" s="35"/>
      <c r="V357" s="118"/>
      <c r="W357" s="118"/>
      <c r="X357" s="118"/>
      <c r="Y357" s="118"/>
      <c r="Z357" s="118"/>
      <c r="AA357" s="118"/>
      <c r="AB357" s="118"/>
      <c r="AC357" s="118"/>
      <c r="AD357" s="118"/>
      <c r="AE357" s="118"/>
      <c r="AF357" s="118"/>
      <c r="AG357" s="118"/>
      <c r="AH357" s="118"/>
      <c r="AI357" s="118"/>
      <c r="AJ357" s="118"/>
      <c r="AK357" s="118"/>
      <c r="AL357" s="118"/>
      <c r="AM357" s="118"/>
      <c r="AN357" s="118"/>
      <c r="AO357" s="118"/>
      <c r="AP357" s="118"/>
      <c r="AQ357" s="118"/>
      <c r="AR357" s="118"/>
      <c r="AS357" s="118"/>
      <c r="AT357" s="118"/>
      <c r="AU357" s="118"/>
      <c r="AV357" s="118"/>
      <c r="AW357" s="118"/>
      <c r="AX357" s="118"/>
      <c r="AY357" s="118"/>
      <c r="AZ357" s="118"/>
      <c r="BA357" s="118"/>
      <c r="BB357" s="118"/>
      <c r="BC357" s="118"/>
      <c r="BD357" s="118"/>
      <c r="BE357" s="118"/>
      <c r="BF357" s="118"/>
      <c r="BG357" s="118"/>
      <c r="BH357" s="118"/>
      <c r="BI357" s="118"/>
      <c r="BJ357" s="118"/>
      <c r="BK357" s="118"/>
      <c r="BL357" s="118"/>
      <c r="BM357" s="118"/>
      <c r="BN357" s="118"/>
      <c r="BO357" s="118"/>
      <c r="BP357" s="118"/>
      <c r="BQ357" s="118"/>
      <c r="BR357" s="118"/>
      <c r="BS357" s="118"/>
      <c r="BT357" s="118"/>
    </row>
    <row r="358" spans="1:72">
      <c r="A358" s="118"/>
      <c r="B358" s="118"/>
      <c r="C358" s="118"/>
      <c r="D358" s="118"/>
      <c r="E358" s="118"/>
      <c r="F358" s="118"/>
      <c r="G358" s="118"/>
      <c r="H358" s="118"/>
      <c r="I358" s="118"/>
      <c r="J358" s="118"/>
      <c r="K358" s="118"/>
      <c r="L358" s="118"/>
      <c r="M358" s="118"/>
      <c r="N358" s="118"/>
      <c r="O358" s="118"/>
      <c r="P358" s="35"/>
      <c r="Q358" s="35"/>
      <c r="R358" s="35"/>
      <c r="S358" s="35"/>
      <c r="T358" s="35"/>
      <c r="U358" s="35"/>
      <c r="V358" s="118"/>
      <c r="W358" s="118"/>
      <c r="X358" s="118"/>
      <c r="Y358" s="118"/>
      <c r="Z358" s="118"/>
      <c r="AA358" s="118"/>
      <c r="AB358" s="118"/>
      <c r="AC358" s="118"/>
      <c r="AD358" s="118"/>
      <c r="AE358" s="118"/>
      <c r="AF358" s="118"/>
      <c r="AG358" s="118"/>
      <c r="AH358" s="118"/>
      <c r="AI358" s="118"/>
      <c r="AJ358" s="118"/>
      <c r="AK358" s="118"/>
      <c r="AL358" s="118"/>
      <c r="AM358" s="118"/>
      <c r="AN358" s="118"/>
      <c r="AO358" s="118"/>
      <c r="AP358" s="118"/>
      <c r="AQ358" s="118"/>
      <c r="AR358" s="118"/>
      <c r="AS358" s="118"/>
      <c r="AT358" s="118"/>
      <c r="AU358" s="118"/>
      <c r="AV358" s="118"/>
      <c r="AW358" s="118"/>
      <c r="AX358" s="118"/>
      <c r="AY358" s="118"/>
      <c r="AZ358" s="118"/>
      <c r="BA358" s="118"/>
      <c r="BB358" s="118"/>
      <c r="BC358" s="118"/>
      <c r="BD358" s="118"/>
      <c r="BE358" s="118"/>
      <c r="BF358" s="118"/>
      <c r="BG358" s="118"/>
      <c r="BH358" s="118"/>
      <c r="BI358" s="118"/>
      <c r="BJ358" s="118"/>
      <c r="BK358" s="118"/>
      <c r="BL358" s="118"/>
      <c r="BM358" s="118"/>
      <c r="BN358" s="118"/>
      <c r="BO358" s="118"/>
      <c r="BP358" s="118"/>
      <c r="BQ358" s="118"/>
      <c r="BR358" s="118"/>
      <c r="BS358" s="118"/>
      <c r="BT358" s="118"/>
    </row>
    <row r="359" spans="1:72">
      <c r="A359" s="118"/>
      <c r="B359" s="118"/>
      <c r="C359" s="118"/>
      <c r="D359" s="118"/>
      <c r="E359" s="118"/>
      <c r="F359" s="118"/>
      <c r="G359" s="118"/>
      <c r="H359" s="118"/>
      <c r="I359" s="118"/>
      <c r="J359" s="118"/>
      <c r="K359" s="118"/>
      <c r="L359" s="118"/>
      <c r="M359" s="118"/>
      <c r="N359" s="118"/>
      <c r="O359" s="118"/>
      <c r="P359" s="35"/>
      <c r="Q359" s="35"/>
      <c r="R359" s="35"/>
      <c r="S359" s="35"/>
      <c r="T359" s="35"/>
      <c r="U359" s="35"/>
      <c r="V359" s="118"/>
      <c r="W359" s="118"/>
      <c r="X359" s="118"/>
      <c r="Y359" s="118"/>
      <c r="Z359" s="118"/>
      <c r="AA359" s="118"/>
      <c r="AB359" s="118"/>
      <c r="AC359" s="118"/>
      <c r="AD359" s="118"/>
      <c r="AE359" s="118"/>
      <c r="AF359" s="118"/>
      <c r="AG359" s="118"/>
      <c r="AH359" s="118"/>
      <c r="AI359" s="118"/>
      <c r="AJ359" s="118"/>
      <c r="AK359" s="118"/>
      <c r="AL359" s="118"/>
      <c r="AM359" s="118"/>
      <c r="AN359" s="118"/>
      <c r="AO359" s="118"/>
      <c r="AP359" s="118"/>
      <c r="AQ359" s="118"/>
      <c r="AR359" s="118"/>
      <c r="AS359" s="118"/>
      <c r="AT359" s="118"/>
      <c r="AU359" s="118"/>
      <c r="AV359" s="118"/>
      <c r="AW359" s="118"/>
      <c r="AX359" s="118"/>
      <c r="AY359" s="118"/>
      <c r="AZ359" s="118"/>
      <c r="BA359" s="118"/>
      <c r="BB359" s="118"/>
      <c r="BC359" s="118"/>
      <c r="BD359" s="118"/>
      <c r="BE359" s="118"/>
      <c r="BF359" s="118"/>
      <c r="BG359" s="118"/>
      <c r="BH359" s="118"/>
      <c r="BI359" s="118"/>
      <c r="BJ359" s="118"/>
      <c r="BK359" s="118"/>
      <c r="BL359" s="118"/>
      <c r="BM359" s="118"/>
      <c r="BN359" s="118"/>
      <c r="BO359" s="118"/>
      <c r="BP359" s="118"/>
      <c r="BQ359" s="118"/>
      <c r="BR359" s="118"/>
      <c r="BS359" s="118"/>
      <c r="BT359" s="118"/>
    </row>
    <row r="360" spans="1:72">
      <c r="A360" s="118"/>
      <c r="B360" s="118"/>
      <c r="C360" s="118"/>
      <c r="D360" s="118"/>
      <c r="E360" s="118"/>
      <c r="F360" s="118"/>
      <c r="G360" s="118"/>
      <c r="H360" s="118"/>
      <c r="I360" s="118"/>
      <c r="J360" s="118"/>
      <c r="K360" s="118"/>
      <c r="L360" s="118"/>
      <c r="M360" s="118"/>
      <c r="N360" s="118"/>
      <c r="O360" s="118"/>
      <c r="P360" s="35"/>
      <c r="Q360" s="35"/>
      <c r="R360" s="35"/>
      <c r="S360" s="35"/>
      <c r="T360" s="35"/>
      <c r="U360" s="35"/>
      <c r="V360" s="118"/>
      <c r="W360" s="118"/>
      <c r="X360" s="118"/>
      <c r="Y360" s="118"/>
      <c r="Z360" s="118"/>
      <c r="AA360" s="118"/>
      <c r="AB360" s="118"/>
      <c r="AC360" s="118"/>
      <c r="AD360" s="118"/>
      <c r="AE360" s="118"/>
      <c r="AF360" s="118"/>
      <c r="AG360" s="118"/>
      <c r="AH360" s="118"/>
      <c r="AI360" s="118"/>
      <c r="AJ360" s="118"/>
      <c r="AK360" s="118"/>
      <c r="AL360" s="118"/>
      <c r="AM360" s="118"/>
      <c r="AN360" s="118"/>
      <c r="AO360" s="118"/>
      <c r="AP360" s="118"/>
      <c r="AQ360" s="118"/>
      <c r="AR360" s="118"/>
      <c r="AS360" s="118"/>
      <c r="AT360" s="118"/>
      <c r="AU360" s="118"/>
      <c r="AV360" s="118"/>
      <c r="AW360" s="118"/>
      <c r="AX360" s="118"/>
      <c r="AY360" s="118"/>
      <c r="AZ360" s="118"/>
      <c r="BA360" s="118"/>
      <c r="BB360" s="118"/>
      <c r="BC360" s="118"/>
      <c r="BD360" s="118"/>
      <c r="BE360" s="118"/>
      <c r="BF360" s="118"/>
      <c r="BG360" s="118"/>
      <c r="BH360" s="118"/>
      <c r="BI360" s="118"/>
      <c r="BJ360" s="118"/>
      <c r="BK360" s="118"/>
      <c r="BL360" s="118"/>
      <c r="BM360" s="118"/>
      <c r="BN360" s="118"/>
      <c r="BO360" s="118"/>
      <c r="BP360" s="118"/>
      <c r="BQ360" s="118"/>
      <c r="BR360" s="118"/>
      <c r="BS360" s="118"/>
      <c r="BT360" s="118"/>
    </row>
    <row r="361" spans="1:72">
      <c r="A361" s="118"/>
      <c r="B361" s="118"/>
      <c r="C361" s="118"/>
      <c r="D361" s="118"/>
      <c r="E361" s="118"/>
      <c r="F361" s="118"/>
      <c r="G361" s="118"/>
      <c r="H361" s="118"/>
      <c r="I361" s="118"/>
      <c r="J361" s="118"/>
      <c r="K361" s="118"/>
      <c r="L361" s="118"/>
      <c r="M361" s="118"/>
      <c r="N361" s="118"/>
      <c r="O361" s="118"/>
      <c r="P361" s="35"/>
      <c r="Q361" s="35"/>
      <c r="R361" s="35"/>
      <c r="S361" s="35"/>
      <c r="T361" s="35"/>
      <c r="U361" s="35"/>
      <c r="V361" s="118"/>
      <c r="W361" s="118"/>
      <c r="X361" s="118"/>
      <c r="Y361" s="118"/>
      <c r="Z361" s="118"/>
      <c r="AA361" s="118"/>
      <c r="AB361" s="118"/>
      <c r="AC361" s="118"/>
      <c r="AD361" s="118"/>
      <c r="AE361" s="118"/>
      <c r="AF361" s="118"/>
      <c r="AG361" s="118"/>
      <c r="AH361" s="118"/>
      <c r="AI361" s="118"/>
      <c r="AJ361" s="118"/>
      <c r="AK361" s="118"/>
      <c r="AL361" s="118"/>
      <c r="AM361" s="118"/>
      <c r="AN361" s="118"/>
      <c r="AO361" s="118"/>
      <c r="AP361" s="118"/>
      <c r="AQ361" s="118"/>
      <c r="AR361" s="118"/>
      <c r="AS361" s="118"/>
      <c r="AT361" s="118"/>
      <c r="AU361" s="118"/>
      <c r="AV361" s="118"/>
      <c r="AW361" s="118"/>
      <c r="AX361" s="118"/>
      <c r="AY361" s="118"/>
      <c r="AZ361" s="118"/>
      <c r="BA361" s="118"/>
      <c r="BB361" s="118"/>
      <c r="BC361" s="118"/>
      <c r="BD361" s="118"/>
      <c r="BE361" s="118"/>
      <c r="BF361" s="118"/>
      <c r="BG361" s="118"/>
      <c r="BH361" s="118"/>
      <c r="BI361" s="118"/>
      <c r="BJ361" s="118"/>
      <c r="BK361" s="118"/>
      <c r="BL361" s="118"/>
      <c r="BM361" s="118"/>
      <c r="BN361" s="118"/>
      <c r="BO361" s="118"/>
      <c r="BP361" s="118"/>
      <c r="BQ361" s="118"/>
      <c r="BR361" s="118"/>
      <c r="BS361" s="118"/>
      <c r="BT361" s="118"/>
    </row>
    <row r="362" spans="1:72">
      <c r="A362" s="118"/>
      <c r="B362" s="118"/>
      <c r="C362" s="118"/>
      <c r="D362" s="118"/>
      <c r="E362" s="118"/>
      <c r="F362" s="118"/>
      <c r="G362" s="118"/>
      <c r="H362" s="118"/>
      <c r="I362" s="118"/>
      <c r="J362" s="118"/>
      <c r="K362" s="118"/>
      <c r="L362" s="118"/>
      <c r="M362" s="118"/>
      <c r="N362" s="118"/>
      <c r="O362" s="118"/>
      <c r="P362" s="35"/>
      <c r="Q362" s="35"/>
      <c r="R362" s="35"/>
      <c r="S362" s="35"/>
      <c r="T362" s="35"/>
      <c r="U362" s="35"/>
      <c r="V362" s="118"/>
      <c r="W362" s="118"/>
      <c r="X362" s="118"/>
      <c r="Y362" s="118"/>
      <c r="Z362" s="118"/>
      <c r="AA362" s="118"/>
      <c r="AB362" s="118"/>
      <c r="AC362" s="118"/>
      <c r="AD362" s="118"/>
      <c r="AE362" s="118"/>
      <c r="AF362" s="118"/>
      <c r="AG362" s="118"/>
      <c r="AH362" s="118"/>
      <c r="AI362" s="118"/>
      <c r="AJ362" s="118"/>
      <c r="AK362" s="118"/>
      <c r="AL362" s="118"/>
      <c r="AM362" s="118"/>
      <c r="AN362" s="118"/>
      <c r="AO362" s="118"/>
      <c r="AP362" s="118"/>
      <c r="AQ362" s="118"/>
      <c r="AR362" s="118"/>
      <c r="AS362" s="118"/>
      <c r="AT362" s="118"/>
      <c r="AU362" s="118"/>
      <c r="AV362" s="118"/>
      <c r="AW362" s="118"/>
      <c r="AX362" s="118"/>
      <c r="AY362" s="118"/>
      <c r="AZ362" s="118"/>
      <c r="BA362" s="118"/>
      <c r="BB362" s="118"/>
      <c r="BC362" s="118"/>
      <c r="BD362" s="118"/>
      <c r="BE362" s="118"/>
      <c r="BF362" s="118"/>
      <c r="BG362" s="118"/>
      <c r="BH362" s="118"/>
      <c r="BI362" s="118"/>
      <c r="BJ362" s="118"/>
      <c r="BK362" s="118"/>
      <c r="BL362" s="118"/>
      <c r="BM362" s="118"/>
      <c r="BN362" s="118"/>
      <c r="BO362" s="118"/>
      <c r="BP362" s="118"/>
      <c r="BQ362" s="118"/>
      <c r="BR362" s="118"/>
      <c r="BS362" s="118"/>
      <c r="BT362" s="118"/>
    </row>
    <row r="363" spans="1:72">
      <c r="A363" s="118"/>
      <c r="B363" s="118"/>
      <c r="C363" s="118"/>
      <c r="D363" s="118"/>
      <c r="E363" s="118"/>
      <c r="F363" s="118"/>
      <c r="G363" s="118"/>
      <c r="H363" s="118"/>
      <c r="I363" s="118"/>
      <c r="J363" s="118"/>
      <c r="K363" s="118"/>
      <c r="L363" s="118"/>
      <c r="M363" s="118"/>
      <c r="N363" s="118"/>
      <c r="O363" s="118"/>
      <c r="P363" s="35"/>
      <c r="Q363" s="35"/>
      <c r="R363" s="35"/>
      <c r="S363" s="35"/>
      <c r="T363" s="35"/>
      <c r="U363" s="35"/>
      <c r="V363" s="118"/>
      <c r="W363" s="118"/>
      <c r="X363" s="118"/>
      <c r="Y363" s="118"/>
      <c r="Z363" s="118"/>
      <c r="AA363" s="118"/>
      <c r="AB363" s="118"/>
      <c r="AC363" s="118"/>
      <c r="AD363" s="118"/>
      <c r="AE363" s="118"/>
      <c r="AF363" s="118"/>
      <c r="AG363" s="118"/>
      <c r="AH363" s="118"/>
      <c r="AI363" s="118"/>
      <c r="AJ363" s="118"/>
      <c r="AK363" s="118"/>
      <c r="AL363" s="118"/>
      <c r="AM363" s="118"/>
      <c r="AN363" s="118"/>
      <c r="AO363" s="118"/>
      <c r="AP363" s="118"/>
      <c r="AQ363" s="118"/>
      <c r="AR363" s="118"/>
      <c r="AS363" s="118"/>
      <c r="AT363" s="118"/>
      <c r="AU363" s="118"/>
      <c r="AV363" s="118"/>
      <c r="AW363" s="118"/>
      <c r="AX363" s="118"/>
      <c r="AY363" s="118"/>
      <c r="AZ363" s="118"/>
      <c r="BA363" s="118"/>
      <c r="BB363" s="118"/>
      <c r="BC363" s="118"/>
      <c r="BD363" s="118"/>
      <c r="BE363" s="118"/>
      <c r="BF363" s="118"/>
      <c r="BG363" s="118"/>
      <c r="BH363" s="118"/>
      <c r="BI363" s="118"/>
      <c r="BJ363" s="118"/>
      <c r="BK363" s="118"/>
      <c r="BL363" s="118"/>
      <c r="BM363" s="118"/>
      <c r="BN363" s="118"/>
      <c r="BO363" s="118"/>
      <c r="BP363" s="118"/>
      <c r="BQ363" s="118"/>
      <c r="BR363" s="118"/>
      <c r="BS363" s="118"/>
      <c r="BT363" s="118"/>
    </row>
    <row r="364" spans="1:72">
      <c r="A364" s="35"/>
      <c r="B364" s="35"/>
      <c r="C364" s="35"/>
      <c r="D364" s="35"/>
      <c r="E364" s="35"/>
      <c r="F364" s="35"/>
      <c r="G364" s="35"/>
      <c r="H364" s="118"/>
      <c r="I364" s="118"/>
      <c r="J364" s="118"/>
      <c r="K364" s="118"/>
      <c r="L364" s="118"/>
      <c r="M364" s="118"/>
      <c r="N364" s="118"/>
      <c r="O364" s="118"/>
      <c r="P364" s="35"/>
      <c r="Q364" s="35"/>
      <c r="R364" s="35"/>
      <c r="S364" s="35"/>
      <c r="T364" s="35"/>
      <c r="U364" s="35"/>
      <c r="V364" s="118"/>
      <c r="W364" s="118"/>
      <c r="X364" s="118"/>
      <c r="Y364" s="118"/>
      <c r="Z364" s="118"/>
      <c r="AA364" s="118"/>
      <c r="AB364" s="118"/>
      <c r="AC364" s="118"/>
      <c r="AD364" s="118"/>
      <c r="AE364" s="118"/>
      <c r="AF364" s="118"/>
      <c r="AG364" s="118"/>
      <c r="AH364" s="118"/>
      <c r="AI364" s="118"/>
      <c r="AJ364" s="118"/>
      <c r="AK364" s="118"/>
      <c r="AL364" s="118"/>
      <c r="AM364" s="118"/>
      <c r="AN364" s="118"/>
      <c r="AO364" s="118"/>
      <c r="AP364" s="118"/>
      <c r="AQ364" s="118"/>
      <c r="AR364" s="118"/>
      <c r="AS364" s="118"/>
      <c r="AT364" s="118"/>
      <c r="AU364" s="118"/>
      <c r="AV364" s="118"/>
      <c r="AW364" s="118"/>
      <c r="AX364" s="118"/>
      <c r="AY364" s="118"/>
      <c r="AZ364" s="118"/>
      <c r="BA364" s="118"/>
      <c r="BB364" s="118"/>
      <c r="BC364" s="118"/>
      <c r="BD364" s="118"/>
      <c r="BE364" s="118"/>
      <c r="BF364" s="118"/>
      <c r="BG364" s="118"/>
      <c r="BH364" s="118"/>
      <c r="BI364" s="118"/>
      <c r="BJ364" s="118"/>
      <c r="BK364" s="118"/>
      <c r="BL364" s="118"/>
      <c r="BM364" s="118"/>
      <c r="BN364" s="118"/>
      <c r="BO364" s="118"/>
      <c r="BP364" s="118"/>
      <c r="BQ364" s="118"/>
      <c r="BR364" s="118"/>
      <c r="BS364" s="118"/>
      <c r="BT364" s="118"/>
    </row>
    <row r="365" spans="1:72">
      <c r="A365" s="35"/>
      <c r="B365" s="35"/>
      <c r="C365" s="35"/>
      <c r="D365" s="35"/>
      <c r="E365" s="35"/>
      <c r="F365" s="35"/>
      <c r="G365" s="35"/>
      <c r="H365" s="118"/>
      <c r="I365" s="118"/>
      <c r="J365" s="118"/>
      <c r="K365" s="118"/>
      <c r="L365" s="118"/>
      <c r="M365" s="118"/>
      <c r="N365" s="118"/>
      <c r="O365" s="118"/>
      <c r="P365" s="35"/>
      <c r="Q365" s="35"/>
      <c r="R365" s="35"/>
      <c r="S365" s="35"/>
      <c r="T365" s="35"/>
      <c r="U365" s="35"/>
      <c r="V365" s="118"/>
      <c r="W365" s="118"/>
      <c r="X365" s="118"/>
      <c r="Y365" s="118"/>
      <c r="Z365" s="118"/>
      <c r="AA365" s="118"/>
      <c r="AB365" s="118"/>
      <c r="AC365" s="118"/>
      <c r="AD365" s="118"/>
      <c r="AE365" s="118"/>
      <c r="AF365" s="118"/>
      <c r="AG365" s="118"/>
      <c r="AH365" s="118"/>
      <c r="AI365" s="118"/>
      <c r="AJ365" s="118"/>
      <c r="AK365" s="118"/>
      <c r="AL365" s="118"/>
      <c r="AM365" s="118"/>
      <c r="AN365" s="118"/>
      <c r="AO365" s="118"/>
      <c r="AP365" s="118"/>
      <c r="AQ365" s="118"/>
      <c r="AR365" s="118"/>
      <c r="AS365" s="118"/>
      <c r="AT365" s="118"/>
      <c r="AU365" s="118"/>
      <c r="AV365" s="118"/>
      <c r="AW365" s="118"/>
      <c r="AX365" s="118"/>
      <c r="AY365" s="118"/>
      <c r="AZ365" s="118"/>
      <c r="BA365" s="118"/>
      <c r="BB365" s="118"/>
      <c r="BC365" s="118"/>
      <c r="BD365" s="118"/>
      <c r="BE365" s="118"/>
      <c r="BF365" s="118"/>
      <c r="BG365" s="118"/>
      <c r="BH365" s="118"/>
      <c r="BI365" s="118"/>
      <c r="BJ365" s="118"/>
      <c r="BK365" s="118"/>
      <c r="BL365" s="118"/>
      <c r="BM365" s="118"/>
      <c r="BN365" s="118"/>
      <c r="BO365" s="118"/>
      <c r="BP365" s="118"/>
      <c r="BQ365" s="118"/>
      <c r="BR365" s="118"/>
      <c r="BS365" s="118"/>
      <c r="BT365" s="118"/>
    </row>
    <row r="366" spans="1:72">
      <c r="A366" s="35"/>
      <c r="B366" s="35"/>
      <c r="C366" s="35"/>
      <c r="D366" s="35"/>
      <c r="E366" s="35"/>
      <c r="F366" s="35"/>
      <c r="G366" s="35"/>
      <c r="H366" s="118"/>
      <c r="I366" s="118"/>
      <c r="J366" s="118"/>
      <c r="K366" s="118"/>
      <c r="L366" s="118"/>
      <c r="M366" s="118"/>
      <c r="N366" s="118"/>
      <c r="O366" s="118"/>
      <c r="P366" s="35"/>
      <c r="Q366" s="35"/>
      <c r="R366" s="35"/>
      <c r="S366" s="35"/>
      <c r="T366" s="35"/>
      <c r="U366" s="35"/>
      <c r="V366" s="118"/>
      <c r="W366" s="118"/>
      <c r="X366" s="118"/>
      <c r="Y366" s="118"/>
      <c r="Z366" s="118"/>
      <c r="AA366" s="118"/>
      <c r="AB366" s="118"/>
      <c r="AC366" s="118"/>
      <c r="AD366" s="118"/>
      <c r="AE366" s="118"/>
      <c r="AF366" s="118"/>
      <c r="AG366" s="118"/>
      <c r="AH366" s="118"/>
      <c r="AI366" s="118"/>
      <c r="AJ366" s="118"/>
      <c r="AK366" s="118"/>
      <c r="AL366" s="118"/>
      <c r="AM366" s="118"/>
      <c r="AN366" s="118"/>
      <c r="AO366" s="118"/>
      <c r="AP366" s="118"/>
      <c r="AQ366" s="118"/>
      <c r="AR366" s="118"/>
      <c r="AS366" s="118"/>
      <c r="AT366" s="118"/>
      <c r="AU366" s="118"/>
      <c r="AV366" s="118"/>
      <c r="AW366" s="118"/>
      <c r="AX366" s="118"/>
      <c r="AY366" s="118"/>
      <c r="AZ366" s="118"/>
      <c r="BA366" s="118"/>
      <c r="BB366" s="118"/>
      <c r="BC366" s="118"/>
      <c r="BD366" s="118"/>
      <c r="BE366" s="118"/>
      <c r="BF366" s="118"/>
      <c r="BG366" s="118"/>
      <c r="BH366" s="118"/>
      <c r="BI366" s="118"/>
      <c r="BJ366" s="118"/>
      <c r="BK366" s="118"/>
      <c r="BL366" s="118"/>
      <c r="BM366" s="118"/>
      <c r="BN366" s="118"/>
      <c r="BO366" s="118"/>
      <c r="BP366" s="118"/>
      <c r="BQ366" s="118"/>
      <c r="BR366" s="118"/>
      <c r="BS366" s="118"/>
      <c r="BT366" s="118"/>
    </row>
    <row r="367" spans="1:72">
      <c r="A367" s="35"/>
      <c r="B367" s="35"/>
      <c r="C367" s="35"/>
      <c r="D367" s="35"/>
      <c r="E367" s="35"/>
      <c r="F367" s="35"/>
      <c r="G367" s="35"/>
      <c r="H367" s="118"/>
      <c r="I367" s="118"/>
      <c r="J367" s="118"/>
      <c r="K367" s="118"/>
      <c r="L367" s="118"/>
      <c r="M367" s="118"/>
      <c r="N367" s="118"/>
      <c r="O367" s="118"/>
      <c r="P367" s="35"/>
      <c r="Q367" s="35"/>
      <c r="R367" s="35"/>
      <c r="S367" s="35"/>
      <c r="T367" s="35"/>
      <c r="U367" s="35"/>
      <c r="V367" s="118"/>
      <c r="W367" s="118"/>
      <c r="X367" s="118"/>
      <c r="Y367" s="118"/>
      <c r="Z367" s="118"/>
      <c r="AA367" s="118"/>
      <c r="AB367" s="118"/>
      <c r="AC367" s="118"/>
      <c r="AD367" s="118"/>
      <c r="AE367" s="118"/>
      <c r="AF367" s="118"/>
      <c r="AG367" s="118"/>
      <c r="AH367" s="118"/>
      <c r="AI367" s="118"/>
      <c r="AJ367" s="118"/>
      <c r="AK367" s="118"/>
      <c r="AL367" s="118"/>
      <c r="AM367" s="118"/>
      <c r="AN367" s="118"/>
      <c r="AO367" s="118"/>
      <c r="AP367" s="118"/>
      <c r="AQ367" s="118"/>
      <c r="AR367" s="118"/>
      <c r="AS367" s="118"/>
      <c r="AT367" s="118"/>
      <c r="AU367" s="118"/>
      <c r="AV367" s="118"/>
      <c r="AW367" s="118"/>
      <c r="AX367" s="118"/>
      <c r="AY367" s="118"/>
      <c r="AZ367" s="118"/>
      <c r="BA367" s="118"/>
      <c r="BB367" s="118"/>
      <c r="BC367" s="118"/>
      <c r="BD367" s="118"/>
      <c r="BE367" s="118"/>
      <c r="BF367" s="118"/>
      <c r="BG367" s="118"/>
      <c r="BH367" s="118"/>
      <c r="BI367" s="118"/>
      <c r="BJ367" s="118"/>
      <c r="BK367" s="118"/>
      <c r="BL367" s="118"/>
      <c r="BM367" s="118"/>
      <c r="BN367" s="118"/>
      <c r="BO367" s="118"/>
      <c r="BP367" s="118"/>
      <c r="BQ367" s="118"/>
      <c r="BR367" s="118"/>
      <c r="BS367" s="118"/>
      <c r="BT367" s="118"/>
    </row>
    <row r="368" spans="1:72">
      <c r="A368" s="35"/>
      <c r="B368" s="35"/>
      <c r="C368" s="35"/>
      <c r="D368" s="35"/>
      <c r="E368" s="35"/>
      <c r="F368" s="35"/>
      <c r="G368" s="35"/>
      <c r="H368" s="118"/>
      <c r="I368" s="118"/>
      <c r="J368" s="118"/>
      <c r="K368" s="118"/>
      <c r="L368" s="118"/>
      <c r="M368" s="118"/>
      <c r="N368" s="118"/>
      <c r="O368" s="118"/>
      <c r="P368" s="35"/>
      <c r="Q368" s="35"/>
      <c r="R368" s="35"/>
      <c r="S368" s="35"/>
      <c r="T368" s="35"/>
      <c r="U368" s="35"/>
      <c r="V368" s="118"/>
      <c r="W368" s="118"/>
      <c r="X368" s="118"/>
      <c r="Y368" s="118"/>
      <c r="Z368" s="118"/>
      <c r="AA368" s="118"/>
      <c r="AB368" s="118"/>
      <c r="AC368" s="118"/>
      <c r="AD368" s="118"/>
      <c r="AE368" s="118"/>
      <c r="AF368" s="118"/>
      <c r="AG368" s="118"/>
      <c r="AH368" s="118"/>
      <c r="AI368" s="118"/>
      <c r="AJ368" s="118"/>
      <c r="AK368" s="118"/>
      <c r="AL368" s="118"/>
      <c r="AM368" s="118"/>
      <c r="AN368" s="118"/>
      <c r="AO368" s="118"/>
      <c r="AP368" s="118"/>
      <c r="AQ368" s="118"/>
      <c r="AR368" s="118"/>
      <c r="AS368" s="118"/>
      <c r="AT368" s="118"/>
      <c r="AU368" s="118"/>
      <c r="AV368" s="118"/>
      <c r="AW368" s="118"/>
      <c r="AX368" s="118"/>
      <c r="AY368" s="118"/>
      <c r="AZ368" s="118"/>
      <c r="BA368" s="118"/>
      <c r="BB368" s="118"/>
      <c r="BC368" s="118"/>
      <c r="BD368" s="118"/>
      <c r="BE368" s="118"/>
      <c r="BF368" s="118"/>
      <c r="BG368" s="118"/>
      <c r="BH368" s="118"/>
      <c r="BI368" s="118"/>
      <c r="BJ368" s="118"/>
      <c r="BK368" s="118"/>
      <c r="BL368" s="118"/>
      <c r="BM368" s="118"/>
      <c r="BN368" s="118"/>
      <c r="BO368" s="118"/>
      <c r="BP368" s="118"/>
      <c r="BQ368" s="118"/>
      <c r="BR368" s="118"/>
      <c r="BS368" s="118"/>
      <c r="BT368" s="118"/>
    </row>
    <row r="369" spans="1:72">
      <c r="A369" s="35"/>
      <c r="B369" s="35"/>
      <c r="C369" s="35"/>
      <c r="D369" s="35"/>
      <c r="E369" s="35"/>
      <c r="F369" s="35"/>
      <c r="G369" s="35"/>
      <c r="H369" s="118"/>
      <c r="I369" s="118"/>
      <c r="J369" s="118"/>
      <c r="K369" s="118"/>
      <c r="L369" s="118"/>
      <c r="M369" s="118"/>
      <c r="N369" s="118"/>
      <c r="O369" s="118"/>
      <c r="P369" s="35"/>
      <c r="Q369" s="35"/>
      <c r="R369" s="35"/>
      <c r="S369" s="35"/>
      <c r="T369" s="35"/>
      <c r="U369" s="35"/>
      <c r="V369" s="118"/>
      <c r="W369" s="118"/>
      <c r="X369" s="118"/>
      <c r="Y369" s="118"/>
      <c r="Z369" s="118"/>
      <c r="AA369" s="118"/>
      <c r="AB369" s="118"/>
      <c r="AC369" s="118"/>
      <c r="AD369" s="118"/>
      <c r="AE369" s="118"/>
      <c r="AF369" s="118"/>
      <c r="AG369" s="118"/>
      <c r="AH369" s="118"/>
      <c r="AI369" s="118"/>
      <c r="AJ369" s="118"/>
      <c r="AK369" s="118"/>
      <c r="AL369" s="118"/>
      <c r="AM369" s="118"/>
      <c r="AN369" s="118"/>
      <c r="AO369" s="118"/>
      <c r="AP369" s="118"/>
      <c r="AQ369" s="118"/>
      <c r="AR369" s="118"/>
      <c r="AS369" s="118"/>
      <c r="AT369" s="118"/>
      <c r="AU369" s="118"/>
      <c r="AV369" s="118"/>
      <c r="AW369" s="118"/>
      <c r="AX369" s="118"/>
      <c r="AY369" s="118"/>
      <c r="AZ369" s="118"/>
      <c r="BA369" s="118"/>
      <c r="BB369" s="118"/>
      <c r="BC369" s="118"/>
      <c r="BD369" s="118"/>
      <c r="BE369" s="118"/>
      <c r="BF369" s="118"/>
      <c r="BG369" s="118"/>
      <c r="BH369" s="118"/>
      <c r="BI369" s="118"/>
      <c r="BJ369" s="118"/>
      <c r="BK369" s="118"/>
      <c r="BL369" s="118"/>
      <c r="BM369" s="118"/>
      <c r="BN369" s="118"/>
      <c r="BO369" s="118"/>
      <c r="BP369" s="118"/>
      <c r="BQ369" s="118"/>
      <c r="BR369" s="118"/>
      <c r="BS369" s="118"/>
      <c r="BT369" s="118"/>
    </row>
    <row r="370" spans="1:72">
      <c r="A370" s="35"/>
      <c r="B370" s="35"/>
      <c r="C370" s="35"/>
      <c r="D370" s="35"/>
      <c r="E370" s="35"/>
      <c r="F370" s="35"/>
      <c r="G370" s="35"/>
      <c r="H370" s="118"/>
      <c r="I370" s="118"/>
      <c r="J370" s="118"/>
      <c r="K370" s="118"/>
      <c r="L370" s="118"/>
      <c r="M370" s="118"/>
      <c r="N370" s="118"/>
      <c r="O370" s="118"/>
      <c r="P370" s="35"/>
      <c r="Q370" s="35"/>
      <c r="R370" s="35"/>
      <c r="S370" s="35"/>
      <c r="T370" s="35"/>
      <c r="U370" s="35"/>
      <c r="V370" s="118"/>
      <c r="W370" s="118"/>
      <c r="X370" s="118"/>
      <c r="Y370" s="118"/>
      <c r="Z370" s="118"/>
      <c r="AA370" s="118"/>
      <c r="AB370" s="118"/>
      <c r="AC370" s="118"/>
      <c r="AD370" s="118"/>
      <c r="AE370" s="118"/>
      <c r="AF370" s="118"/>
      <c r="AG370" s="118"/>
      <c r="AH370" s="118"/>
      <c r="AI370" s="118"/>
      <c r="AJ370" s="118"/>
      <c r="AK370" s="118"/>
      <c r="AL370" s="118"/>
      <c r="AM370" s="118"/>
      <c r="AN370" s="118"/>
      <c r="AO370" s="118"/>
      <c r="AP370" s="118"/>
      <c r="AQ370" s="118"/>
      <c r="AR370" s="118"/>
      <c r="AS370" s="118"/>
      <c r="AT370" s="118"/>
      <c r="AU370" s="118"/>
      <c r="AV370" s="118"/>
      <c r="AW370" s="118"/>
      <c r="AX370" s="118"/>
      <c r="AY370" s="118"/>
      <c r="AZ370" s="118"/>
      <c r="BA370" s="118"/>
      <c r="BB370" s="118"/>
      <c r="BC370" s="118"/>
      <c r="BD370" s="118"/>
      <c r="BE370" s="118"/>
      <c r="BF370" s="118"/>
      <c r="BG370" s="118"/>
      <c r="BH370" s="118"/>
      <c r="BI370" s="118"/>
      <c r="BJ370" s="118"/>
      <c r="BK370" s="118"/>
      <c r="BL370" s="118"/>
      <c r="BM370" s="118"/>
      <c r="BN370" s="118"/>
      <c r="BO370" s="118"/>
      <c r="BP370" s="118"/>
      <c r="BQ370" s="118"/>
      <c r="BR370" s="118"/>
      <c r="BS370" s="118"/>
      <c r="BT370" s="118"/>
    </row>
    <row r="371" spans="1:72">
      <c r="A371" s="35"/>
      <c r="B371" s="35"/>
      <c r="C371" s="35"/>
      <c r="D371" s="35"/>
      <c r="E371" s="35"/>
      <c r="F371" s="35"/>
      <c r="G371" s="35"/>
      <c r="H371" s="118"/>
      <c r="I371" s="118"/>
      <c r="J371" s="118"/>
      <c r="K371" s="118"/>
      <c r="L371" s="118"/>
      <c r="M371" s="118"/>
      <c r="N371" s="118"/>
      <c r="O371" s="118"/>
      <c r="P371" s="35"/>
      <c r="Q371" s="35"/>
      <c r="R371" s="35"/>
      <c r="S371" s="35"/>
      <c r="T371" s="35"/>
      <c r="U371" s="35"/>
      <c r="V371" s="118"/>
      <c r="W371" s="118"/>
      <c r="X371" s="118"/>
      <c r="Y371" s="118"/>
      <c r="Z371" s="118"/>
      <c r="AA371" s="118"/>
      <c r="AB371" s="118"/>
      <c r="AC371" s="118"/>
      <c r="AD371" s="118"/>
      <c r="AE371" s="118"/>
      <c r="AF371" s="118"/>
      <c r="AG371" s="118"/>
      <c r="AH371" s="118"/>
      <c r="AI371" s="118"/>
      <c r="AJ371" s="118"/>
      <c r="AK371" s="118"/>
      <c r="AL371" s="118"/>
      <c r="AM371" s="118"/>
      <c r="AN371" s="118"/>
      <c r="AO371" s="118"/>
      <c r="AP371" s="118"/>
      <c r="AQ371" s="118"/>
      <c r="AR371" s="118"/>
      <c r="AS371" s="118"/>
      <c r="AT371" s="118"/>
      <c r="AU371" s="118"/>
      <c r="AV371" s="118"/>
      <c r="AW371" s="118"/>
      <c r="AX371" s="118"/>
      <c r="AY371" s="118"/>
      <c r="AZ371" s="118"/>
      <c r="BA371" s="118"/>
      <c r="BB371" s="118"/>
      <c r="BC371" s="118"/>
      <c r="BD371" s="118"/>
      <c r="BE371" s="118"/>
      <c r="BF371" s="118"/>
      <c r="BG371" s="118"/>
      <c r="BH371" s="118"/>
      <c r="BI371" s="118"/>
      <c r="BJ371" s="118"/>
      <c r="BK371" s="118"/>
      <c r="BL371" s="118"/>
      <c r="BM371" s="118"/>
      <c r="BN371" s="118"/>
      <c r="BO371" s="118"/>
      <c r="BP371" s="118"/>
      <c r="BQ371" s="118"/>
      <c r="BR371" s="118"/>
      <c r="BS371" s="118"/>
      <c r="BT371" s="118"/>
    </row>
    <row r="372" spans="1:72">
      <c r="A372" s="35"/>
      <c r="B372" s="35"/>
      <c r="C372" s="35"/>
      <c r="D372" s="35"/>
      <c r="E372" s="35"/>
      <c r="F372" s="35"/>
      <c r="G372" s="35"/>
      <c r="H372" s="118"/>
      <c r="I372" s="118"/>
      <c r="J372" s="118"/>
      <c r="K372" s="118"/>
      <c r="L372" s="118"/>
      <c r="M372" s="118"/>
      <c r="N372" s="118"/>
      <c r="O372" s="118"/>
      <c r="P372" s="35"/>
      <c r="Q372" s="35"/>
      <c r="R372" s="35"/>
      <c r="S372" s="35"/>
      <c r="T372" s="35"/>
      <c r="U372" s="35"/>
      <c r="V372" s="118"/>
      <c r="W372" s="118"/>
      <c r="X372" s="118"/>
      <c r="Y372" s="118"/>
      <c r="Z372" s="118"/>
      <c r="AA372" s="118"/>
      <c r="AB372" s="118"/>
      <c r="AC372" s="118"/>
      <c r="AD372" s="118"/>
      <c r="AE372" s="118"/>
      <c r="AF372" s="118"/>
      <c r="AG372" s="118"/>
      <c r="AH372" s="118"/>
      <c r="AI372" s="118"/>
      <c r="AJ372" s="118"/>
      <c r="AK372" s="118"/>
      <c r="AL372" s="118"/>
      <c r="AM372" s="118"/>
      <c r="AN372" s="118"/>
      <c r="AO372" s="118"/>
      <c r="AP372" s="118"/>
      <c r="AQ372" s="118"/>
      <c r="AR372" s="118"/>
      <c r="AS372" s="118"/>
      <c r="AT372" s="118"/>
      <c r="AU372" s="118"/>
      <c r="AV372" s="118"/>
      <c r="AW372" s="118"/>
      <c r="AX372" s="118"/>
      <c r="AY372" s="118"/>
      <c r="AZ372" s="118"/>
      <c r="BA372" s="118"/>
      <c r="BB372" s="118"/>
      <c r="BC372" s="118"/>
      <c r="BD372" s="118"/>
      <c r="BE372" s="118"/>
      <c r="BF372" s="118"/>
      <c r="BG372" s="118"/>
      <c r="BH372" s="118"/>
      <c r="BI372" s="118"/>
      <c r="BJ372" s="118"/>
      <c r="BK372" s="118"/>
      <c r="BL372" s="118"/>
      <c r="BM372" s="118"/>
      <c r="BN372" s="118"/>
      <c r="BO372" s="118"/>
      <c r="BP372" s="118"/>
      <c r="BQ372" s="118"/>
      <c r="BR372" s="118"/>
      <c r="BS372" s="118"/>
      <c r="BT372" s="118"/>
    </row>
    <row r="373" spans="1:72">
      <c r="A373" s="35"/>
      <c r="B373" s="35"/>
      <c r="C373" s="35"/>
      <c r="D373" s="35"/>
      <c r="E373" s="35"/>
      <c r="F373" s="35"/>
      <c r="G373" s="35"/>
      <c r="H373" s="118"/>
      <c r="I373" s="118"/>
      <c r="J373" s="118"/>
      <c r="K373" s="118"/>
      <c r="L373" s="118"/>
      <c r="M373" s="118"/>
      <c r="N373" s="118"/>
      <c r="O373" s="118"/>
      <c r="P373" s="35"/>
      <c r="Q373" s="35"/>
      <c r="R373" s="35"/>
      <c r="S373" s="35"/>
      <c r="T373" s="35"/>
      <c r="U373" s="35"/>
      <c r="V373" s="118"/>
      <c r="W373" s="118"/>
      <c r="X373" s="118"/>
      <c r="Y373" s="118"/>
      <c r="Z373" s="118"/>
      <c r="AA373" s="118"/>
      <c r="AB373" s="118"/>
      <c r="AC373" s="118"/>
      <c r="AD373" s="118"/>
      <c r="AE373" s="118"/>
      <c r="AF373" s="118"/>
      <c r="AG373" s="118"/>
      <c r="AH373" s="118"/>
      <c r="AI373" s="118"/>
      <c r="AJ373" s="118"/>
      <c r="AK373" s="118"/>
      <c r="AL373" s="118"/>
      <c r="AM373" s="118"/>
      <c r="AN373" s="118"/>
      <c r="AO373" s="118"/>
      <c r="AP373" s="118"/>
      <c r="AQ373" s="118"/>
      <c r="AR373" s="118"/>
      <c r="AS373" s="118"/>
      <c r="AT373" s="118"/>
      <c r="AU373" s="118"/>
      <c r="AV373" s="118"/>
      <c r="AW373" s="118"/>
      <c r="AX373" s="118"/>
      <c r="AY373" s="118"/>
      <c r="AZ373" s="118"/>
      <c r="BA373" s="118"/>
      <c r="BB373" s="118"/>
      <c r="BC373" s="118"/>
      <c r="BD373" s="118"/>
      <c r="BE373" s="118"/>
      <c r="BF373" s="118"/>
      <c r="BG373" s="118"/>
      <c r="BH373" s="118"/>
      <c r="BI373" s="118"/>
      <c r="BJ373" s="118"/>
      <c r="BK373" s="118"/>
      <c r="BL373" s="118"/>
      <c r="BM373" s="118"/>
      <c r="BN373" s="118"/>
      <c r="BO373" s="118"/>
      <c r="BP373" s="118"/>
      <c r="BQ373" s="118"/>
      <c r="BR373" s="118"/>
      <c r="BS373" s="118"/>
      <c r="BT373" s="118"/>
    </row>
    <row r="374" spans="1:72">
      <c r="A374" s="35"/>
      <c r="B374" s="35"/>
      <c r="C374" s="35"/>
      <c r="D374" s="35"/>
      <c r="E374" s="35"/>
      <c r="F374" s="35"/>
      <c r="G374" s="35"/>
      <c r="H374" s="118"/>
      <c r="I374" s="118"/>
      <c r="J374" s="118"/>
      <c r="K374" s="118"/>
      <c r="L374" s="118"/>
      <c r="M374" s="118"/>
      <c r="N374" s="118"/>
      <c r="O374" s="118"/>
      <c r="P374" s="35"/>
      <c r="Q374" s="35"/>
      <c r="R374" s="35"/>
      <c r="S374" s="35"/>
      <c r="T374" s="35"/>
      <c r="U374" s="35"/>
      <c r="V374" s="118"/>
      <c r="W374" s="118"/>
      <c r="X374" s="118"/>
      <c r="Y374" s="118"/>
      <c r="Z374" s="118"/>
      <c r="AA374" s="118"/>
      <c r="AB374" s="118"/>
      <c r="AC374" s="118"/>
      <c r="AD374" s="118"/>
      <c r="AE374" s="118"/>
      <c r="AF374" s="118"/>
      <c r="AG374" s="118"/>
      <c r="AH374" s="118"/>
      <c r="AI374" s="118"/>
      <c r="AJ374" s="118"/>
      <c r="AK374" s="118"/>
      <c r="AL374" s="118"/>
      <c r="AM374" s="118"/>
      <c r="AN374" s="118"/>
      <c r="AO374" s="118"/>
      <c r="AP374" s="118"/>
      <c r="AQ374" s="118"/>
      <c r="AR374" s="118"/>
      <c r="AS374" s="118"/>
      <c r="AT374" s="118"/>
      <c r="AU374" s="118"/>
      <c r="AV374" s="118"/>
      <c r="AW374" s="118"/>
      <c r="AX374" s="118"/>
      <c r="AY374" s="118"/>
      <c r="AZ374" s="118"/>
      <c r="BA374" s="118"/>
      <c r="BB374" s="118"/>
      <c r="BC374" s="118"/>
      <c r="BD374" s="118"/>
      <c r="BE374" s="118"/>
      <c r="BF374" s="118"/>
      <c r="BG374" s="118"/>
      <c r="BH374" s="118"/>
      <c r="BI374" s="118"/>
      <c r="BJ374" s="118"/>
      <c r="BK374" s="118"/>
      <c r="BL374" s="118"/>
      <c r="BM374" s="118"/>
      <c r="BN374" s="118"/>
      <c r="BO374" s="118"/>
      <c r="BP374" s="118"/>
      <c r="BQ374" s="118"/>
      <c r="BR374" s="118"/>
      <c r="BS374" s="118"/>
      <c r="BT374" s="118"/>
    </row>
    <row r="375" spans="1:72">
      <c r="A375" s="35"/>
      <c r="B375" s="35"/>
      <c r="C375" s="35"/>
      <c r="D375" s="35"/>
      <c r="E375" s="35"/>
      <c r="F375" s="35"/>
      <c r="G375" s="35"/>
      <c r="H375" s="118"/>
      <c r="I375" s="118"/>
      <c r="J375" s="118"/>
      <c r="K375" s="118"/>
      <c r="L375" s="118"/>
      <c r="M375" s="118"/>
      <c r="N375" s="118"/>
      <c r="O375" s="118"/>
      <c r="P375" s="35"/>
      <c r="Q375" s="35"/>
      <c r="R375" s="35"/>
      <c r="S375" s="35"/>
      <c r="T375" s="35"/>
      <c r="U375" s="35"/>
      <c r="V375" s="118"/>
      <c r="W375" s="118"/>
      <c r="X375" s="118"/>
      <c r="Y375" s="118"/>
      <c r="Z375" s="118"/>
      <c r="AA375" s="118"/>
      <c r="AB375" s="118"/>
      <c r="AC375" s="118"/>
      <c r="AD375" s="118"/>
      <c r="AE375" s="118"/>
      <c r="AF375" s="118"/>
      <c r="AG375" s="118"/>
      <c r="AH375" s="118"/>
      <c r="AI375" s="118"/>
      <c r="AJ375" s="118"/>
      <c r="AK375" s="118"/>
      <c r="AL375" s="118"/>
      <c r="AM375" s="118"/>
      <c r="AN375" s="118"/>
      <c r="AO375" s="118"/>
      <c r="AP375" s="118"/>
      <c r="AQ375" s="118"/>
      <c r="AR375" s="118"/>
      <c r="AS375" s="118"/>
      <c r="AT375" s="118"/>
      <c r="AU375" s="118"/>
      <c r="AV375" s="118"/>
      <c r="AW375" s="118"/>
      <c r="AX375" s="118"/>
      <c r="AY375" s="118"/>
      <c r="AZ375" s="118"/>
      <c r="BA375" s="118"/>
      <c r="BB375" s="118"/>
      <c r="BC375" s="118"/>
      <c r="BD375" s="118"/>
      <c r="BE375" s="118"/>
      <c r="BF375" s="118"/>
      <c r="BG375" s="118"/>
      <c r="BH375" s="118"/>
      <c r="BI375" s="118"/>
      <c r="BJ375" s="118"/>
      <c r="BK375" s="118"/>
      <c r="BL375" s="118"/>
      <c r="BM375" s="118"/>
      <c r="BN375" s="118"/>
      <c r="BO375" s="118"/>
      <c r="BP375" s="118"/>
      <c r="BQ375" s="118"/>
      <c r="BR375" s="118"/>
      <c r="BS375" s="118"/>
      <c r="BT375" s="118"/>
    </row>
    <row r="376" spans="1:72">
      <c r="A376" s="35"/>
      <c r="B376" s="35"/>
      <c r="C376" s="35"/>
      <c r="D376" s="35"/>
      <c r="E376" s="35"/>
      <c r="F376" s="35"/>
      <c r="G376" s="35"/>
      <c r="H376" s="118"/>
      <c r="I376" s="118"/>
      <c r="J376" s="118"/>
      <c r="K376" s="118"/>
      <c r="L376" s="118"/>
      <c r="M376" s="118"/>
      <c r="N376" s="118"/>
      <c r="O376" s="118"/>
      <c r="P376" s="35"/>
      <c r="Q376" s="35"/>
      <c r="R376" s="35"/>
      <c r="S376" s="35"/>
      <c r="T376" s="35"/>
      <c r="U376" s="35"/>
      <c r="V376" s="118"/>
      <c r="W376" s="118"/>
      <c r="X376" s="118"/>
      <c r="Y376" s="118"/>
      <c r="Z376" s="118"/>
      <c r="AA376" s="118"/>
      <c r="AB376" s="118"/>
      <c r="AC376" s="118"/>
      <c r="AD376" s="118"/>
      <c r="AE376" s="118"/>
      <c r="AF376" s="118"/>
      <c r="AG376" s="118"/>
      <c r="AH376" s="118"/>
      <c r="AI376" s="118"/>
      <c r="AJ376" s="118"/>
      <c r="AK376" s="118"/>
      <c r="AL376" s="118"/>
      <c r="AM376" s="118"/>
      <c r="AN376" s="118"/>
      <c r="AO376" s="118"/>
      <c r="AP376" s="118"/>
      <c r="AQ376" s="118"/>
      <c r="AR376" s="118"/>
      <c r="AS376" s="118"/>
      <c r="AT376" s="118"/>
      <c r="AU376" s="118"/>
      <c r="AV376" s="118"/>
      <c r="AW376" s="118"/>
      <c r="AX376" s="118"/>
      <c r="AY376" s="118"/>
      <c r="AZ376" s="118"/>
      <c r="BA376" s="118"/>
      <c r="BB376" s="118"/>
      <c r="BC376" s="118"/>
      <c r="BD376" s="118"/>
      <c r="BE376" s="118"/>
      <c r="BF376" s="118"/>
      <c r="BG376" s="118"/>
      <c r="BH376" s="118"/>
      <c r="BI376" s="118"/>
      <c r="BJ376" s="118"/>
      <c r="BK376" s="118"/>
      <c r="BL376" s="118"/>
      <c r="BM376" s="118"/>
      <c r="BN376" s="118"/>
      <c r="BO376" s="118"/>
      <c r="BP376" s="118"/>
      <c r="BQ376" s="118"/>
      <c r="BR376" s="118"/>
      <c r="BS376" s="118"/>
      <c r="BT376" s="118"/>
    </row>
    <row r="377" spans="1:72">
      <c r="A377" s="35"/>
      <c r="B377" s="35"/>
      <c r="C377" s="35"/>
      <c r="D377" s="35"/>
      <c r="E377" s="35"/>
      <c r="F377" s="35"/>
      <c r="G377" s="35"/>
      <c r="H377" s="118"/>
      <c r="I377" s="118"/>
      <c r="J377" s="118"/>
      <c r="K377" s="118"/>
      <c r="L377" s="118"/>
      <c r="M377" s="118"/>
      <c r="N377" s="118"/>
      <c r="O377" s="118"/>
      <c r="P377" s="35"/>
      <c r="Q377" s="35"/>
      <c r="R377" s="35"/>
      <c r="S377" s="35"/>
      <c r="T377" s="35"/>
      <c r="U377" s="35"/>
      <c r="V377" s="118"/>
      <c r="W377" s="118"/>
      <c r="X377" s="118"/>
      <c r="Y377" s="118"/>
      <c r="Z377" s="118"/>
      <c r="AA377" s="118"/>
      <c r="AB377" s="118"/>
      <c r="AC377" s="118"/>
      <c r="AD377" s="118"/>
      <c r="AE377" s="118"/>
      <c r="AF377" s="118"/>
      <c r="AG377" s="118"/>
      <c r="AH377" s="118"/>
      <c r="AI377" s="118"/>
      <c r="AJ377" s="118"/>
      <c r="AK377" s="118"/>
      <c r="AL377" s="118"/>
      <c r="AM377" s="118"/>
      <c r="AN377" s="118"/>
      <c r="AO377" s="118"/>
      <c r="AP377" s="118"/>
      <c r="AQ377" s="118"/>
      <c r="AR377" s="118"/>
      <c r="AS377" s="118"/>
      <c r="AT377" s="118"/>
      <c r="AU377" s="118"/>
      <c r="AV377" s="118"/>
      <c r="AW377" s="118"/>
      <c r="AX377" s="118"/>
      <c r="AY377" s="118"/>
      <c r="AZ377" s="118"/>
      <c r="BA377" s="118"/>
      <c r="BB377" s="118"/>
      <c r="BC377" s="118"/>
      <c r="BD377" s="118"/>
      <c r="BE377" s="118"/>
      <c r="BF377" s="118"/>
      <c r="BG377" s="118"/>
      <c r="BH377" s="118"/>
      <c r="BI377" s="118"/>
      <c r="BJ377" s="118"/>
      <c r="BK377" s="118"/>
      <c r="BL377" s="118"/>
      <c r="BM377" s="118"/>
      <c r="BN377" s="118"/>
      <c r="BO377" s="118"/>
      <c r="BP377" s="118"/>
      <c r="BQ377" s="118"/>
      <c r="BR377" s="118"/>
      <c r="BS377" s="118"/>
      <c r="BT377" s="118"/>
    </row>
    <row r="378" spans="1:72">
      <c r="A378" s="35"/>
      <c r="B378" s="35"/>
      <c r="C378" s="35"/>
      <c r="D378" s="35"/>
      <c r="E378" s="35"/>
      <c r="F378" s="35"/>
      <c r="G378" s="35"/>
      <c r="H378" s="118"/>
      <c r="I378" s="118"/>
      <c r="J378" s="118"/>
      <c r="K378" s="118"/>
      <c r="L378" s="118"/>
      <c r="M378" s="118"/>
      <c r="N378" s="118"/>
      <c r="O378" s="118"/>
      <c r="P378" s="35"/>
      <c r="Q378" s="35"/>
      <c r="R378" s="35"/>
      <c r="S378" s="35"/>
      <c r="T378" s="35"/>
      <c r="U378" s="35"/>
      <c r="V378" s="118"/>
      <c r="W378" s="118"/>
      <c r="X378" s="118"/>
      <c r="Y378" s="118"/>
      <c r="Z378" s="118"/>
      <c r="AA378" s="118"/>
      <c r="AB378" s="118"/>
      <c r="AC378" s="118"/>
      <c r="AD378" s="118"/>
      <c r="AE378" s="118"/>
      <c r="AF378" s="118"/>
      <c r="AG378" s="118"/>
      <c r="AH378" s="118"/>
      <c r="AI378" s="118"/>
      <c r="AJ378" s="118"/>
      <c r="AK378" s="118"/>
      <c r="AL378" s="118"/>
      <c r="AM378" s="118"/>
      <c r="AN378" s="118"/>
      <c r="AO378" s="118"/>
      <c r="AP378" s="118"/>
      <c r="AQ378" s="118"/>
      <c r="AR378" s="118"/>
      <c r="AS378" s="118"/>
      <c r="AT378" s="118"/>
      <c r="AU378" s="118"/>
      <c r="AV378" s="118"/>
      <c r="AW378" s="118"/>
      <c r="AX378" s="118"/>
      <c r="AY378" s="118"/>
      <c r="AZ378" s="118"/>
      <c r="BA378" s="118"/>
      <c r="BB378" s="118"/>
      <c r="BC378" s="118"/>
      <c r="BD378" s="118"/>
      <c r="BE378" s="118"/>
      <c r="BF378" s="118"/>
      <c r="BG378" s="118"/>
      <c r="BH378" s="118"/>
      <c r="BI378" s="118"/>
      <c r="BJ378" s="118"/>
      <c r="BK378" s="118"/>
      <c r="BL378" s="118"/>
      <c r="BM378" s="118"/>
      <c r="BN378" s="118"/>
      <c r="BO378" s="118"/>
      <c r="BP378" s="118"/>
      <c r="BQ378" s="118"/>
      <c r="BR378" s="118"/>
      <c r="BS378" s="118"/>
      <c r="BT378" s="118"/>
    </row>
    <row r="379" spans="1:72">
      <c r="A379" s="35"/>
      <c r="B379" s="35"/>
      <c r="C379" s="35"/>
      <c r="D379" s="35"/>
      <c r="E379" s="35"/>
      <c r="F379" s="35"/>
      <c r="G379" s="35"/>
      <c r="H379" s="118"/>
      <c r="I379" s="118"/>
      <c r="J379" s="118"/>
      <c r="K379" s="118"/>
      <c r="L379" s="118"/>
      <c r="M379" s="118"/>
      <c r="N379" s="118"/>
      <c r="O379" s="118"/>
      <c r="P379" s="35"/>
      <c r="Q379" s="35"/>
      <c r="R379" s="35"/>
      <c r="S379" s="35"/>
      <c r="T379" s="35"/>
      <c r="U379" s="35"/>
      <c r="V379" s="118"/>
      <c r="W379" s="118"/>
      <c r="X379" s="118"/>
      <c r="Y379" s="118"/>
      <c r="Z379" s="118"/>
      <c r="AA379" s="118"/>
      <c r="AB379" s="118"/>
      <c r="AC379" s="118"/>
      <c r="AD379" s="118"/>
      <c r="AE379" s="118"/>
      <c r="AF379" s="118"/>
      <c r="AG379" s="118"/>
      <c r="AH379" s="118"/>
      <c r="AI379" s="118"/>
      <c r="AJ379" s="118"/>
      <c r="AK379" s="118"/>
      <c r="AL379" s="118"/>
      <c r="AM379" s="118"/>
      <c r="AN379" s="118"/>
      <c r="AO379" s="118"/>
      <c r="AP379" s="118"/>
      <c r="AQ379" s="118"/>
      <c r="AR379" s="118"/>
      <c r="AS379" s="118"/>
      <c r="AT379" s="118"/>
      <c r="AU379" s="118"/>
      <c r="AV379" s="118"/>
      <c r="AW379" s="118"/>
      <c r="AX379" s="118"/>
      <c r="AY379" s="118"/>
      <c r="AZ379" s="118"/>
      <c r="BA379" s="118"/>
      <c r="BB379" s="118"/>
      <c r="BC379" s="118"/>
      <c r="BD379" s="118"/>
      <c r="BE379" s="118"/>
      <c r="BF379" s="118"/>
      <c r="BG379" s="118"/>
      <c r="BH379" s="118"/>
      <c r="BI379" s="118"/>
      <c r="BJ379" s="118"/>
      <c r="BK379" s="118"/>
      <c r="BL379" s="118"/>
      <c r="BM379" s="118"/>
      <c r="BN379" s="118"/>
      <c r="BO379" s="118"/>
      <c r="BP379" s="118"/>
      <c r="BQ379" s="118"/>
      <c r="BR379" s="118"/>
      <c r="BS379" s="118"/>
      <c r="BT379" s="118"/>
    </row>
    <row r="380" spans="1:72">
      <c r="A380" s="35"/>
      <c r="B380" s="35"/>
      <c r="C380" s="35"/>
      <c r="D380" s="35"/>
      <c r="E380" s="35"/>
      <c r="F380" s="35"/>
      <c r="G380" s="35"/>
      <c r="H380" s="118"/>
      <c r="I380" s="118"/>
      <c r="J380" s="118"/>
      <c r="K380" s="118"/>
      <c r="L380" s="118"/>
      <c r="M380" s="118"/>
      <c r="N380" s="118"/>
      <c r="O380" s="118"/>
      <c r="P380" s="35"/>
      <c r="Q380" s="35"/>
      <c r="R380" s="35"/>
      <c r="S380" s="35"/>
      <c r="T380" s="35"/>
      <c r="U380" s="35"/>
      <c r="V380" s="118"/>
      <c r="W380" s="118"/>
      <c r="X380" s="118"/>
      <c r="Y380" s="118"/>
      <c r="Z380" s="118"/>
      <c r="AA380" s="118"/>
      <c r="AB380" s="118"/>
      <c r="AC380" s="118"/>
      <c r="AD380" s="118"/>
      <c r="AE380" s="118"/>
      <c r="AF380" s="118"/>
      <c r="AG380" s="118"/>
      <c r="AH380" s="118"/>
      <c r="AI380" s="118"/>
      <c r="AJ380" s="118"/>
      <c r="AK380" s="118"/>
      <c r="AL380" s="118"/>
      <c r="AM380" s="118"/>
      <c r="AN380" s="118"/>
      <c r="AO380" s="118"/>
      <c r="AP380" s="118"/>
      <c r="AQ380" s="118"/>
      <c r="AR380" s="118"/>
      <c r="AS380" s="118"/>
      <c r="AT380" s="118"/>
      <c r="AU380" s="118"/>
      <c r="AV380" s="118"/>
      <c r="AW380" s="118"/>
      <c r="AX380" s="118"/>
      <c r="AY380" s="118"/>
      <c r="AZ380" s="118"/>
      <c r="BA380" s="118"/>
      <c r="BB380" s="118"/>
      <c r="BC380" s="118"/>
      <c r="BD380" s="118"/>
      <c r="BE380" s="118"/>
      <c r="BF380" s="118"/>
      <c r="BG380" s="118"/>
      <c r="BH380" s="118"/>
      <c r="BI380" s="118"/>
      <c r="BJ380" s="118"/>
      <c r="BK380" s="118"/>
      <c r="BL380" s="118"/>
      <c r="BM380" s="118"/>
      <c r="BN380" s="118"/>
      <c r="BO380" s="118"/>
      <c r="BP380" s="118"/>
      <c r="BQ380" s="118"/>
      <c r="BR380" s="118"/>
      <c r="BS380" s="118"/>
      <c r="BT380" s="118"/>
    </row>
    <row r="381" spans="1:72">
      <c r="A381" s="35"/>
      <c r="B381" s="35"/>
      <c r="C381" s="35"/>
      <c r="D381" s="35"/>
      <c r="E381" s="35"/>
      <c r="F381" s="35"/>
      <c r="G381" s="35"/>
      <c r="H381" s="118"/>
      <c r="I381" s="118"/>
      <c r="J381" s="118"/>
      <c r="K381" s="118"/>
      <c r="L381" s="118"/>
      <c r="M381" s="118"/>
      <c r="N381" s="118"/>
      <c r="O381" s="118"/>
      <c r="P381" s="35"/>
      <c r="Q381" s="35"/>
      <c r="R381" s="35"/>
      <c r="S381" s="35"/>
      <c r="T381" s="35"/>
      <c r="U381" s="35"/>
      <c r="V381" s="118"/>
      <c r="W381" s="118"/>
      <c r="X381" s="118"/>
      <c r="Y381" s="118"/>
      <c r="Z381" s="118"/>
      <c r="AA381" s="118"/>
      <c r="AB381" s="118"/>
      <c r="AC381" s="118"/>
      <c r="AD381" s="118"/>
      <c r="AE381" s="118"/>
      <c r="AF381" s="118"/>
      <c r="AG381" s="118"/>
      <c r="AH381" s="118"/>
      <c r="AI381" s="118"/>
      <c r="AJ381" s="118"/>
      <c r="AK381" s="118"/>
      <c r="AL381" s="118"/>
      <c r="AM381" s="118"/>
      <c r="AN381" s="118"/>
      <c r="AO381" s="118"/>
      <c r="AP381" s="118"/>
      <c r="AQ381" s="118"/>
      <c r="AR381" s="118"/>
      <c r="AS381" s="118"/>
      <c r="AT381" s="118"/>
      <c r="AU381" s="118"/>
      <c r="AV381" s="118"/>
      <c r="AW381" s="118"/>
      <c r="AX381" s="118"/>
      <c r="AY381" s="118"/>
      <c r="AZ381" s="118"/>
      <c r="BA381" s="118"/>
      <c r="BB381" s="118"/>
      <c r="BC381" s="118"/>
      <c r="BD381" s="118"/>
      <c r="BE381" s="118"/>
      <c r="BF381" s="118"/>
      <c r="BG381" s="118"/>
      <c r="BH381" s="118"/>
      <c r="BI381" s="118"/>
      <c r="BJ381" s="118"/>
      <c r="BK381" s="118"/>
      <c r="BL381" s="118"/>
      <c r="BM381" s="118"/>
      <c r="BN381" s="118"/>
      <c r="BO381" s="118"/>
      <c r="BP381" s="118"/>
      <c r="BQ381" s="118"/>
      <c r="BR381" s="118"/>
      <c r="BS381" s="118"/>
      <c r="BT381" s="118"/>
    </row>
    <row r="382" spans="1:72">
      <c r="A382" s="35"/>
      <c r="B382" s="35"/>
      <c r="C382" s="35"/>
      <c r="D382" s="35"/>
      <c r="E382" s="35"/>
      <c r="F382" s="35"/>
      <c r="G382" s="35"/>
      <c r="H382" s="118"/>
      <c r="I382" s="118"/>
      <c r="J382" s="118"/>
      <c r="K382" s="118"/>
      <c r="L382" s="118"/>
      <c r="M382" s="118"/>
      <c r="N382" s="118"/>
      <c r="O382" s="118"/>
      <c r="P382" s="35"/>
      <c r="Q382" s="35"/>
      <c r="R382" s="35"/>
      <c r="S382" s="35"/>
      <c r="T382" s="35"/>
      <c r="U382" s="35"/>
      <c r="V382" s="118"/>
      <c r="W382" s="118"/>
      <c r="X382" s="118"/>
      <c r="Y382" s="118"/>
      <c r="Z382" s="118"/>
      <c r="AA382" s="118"/>
      <c r="AB382" s="118"/>
      <c r="AC382" s="118"/>
      <c r="AD382" s="118"/>
      <c r="AE382" s="118"/>
      <c r="AF382" s="118"/>
      <c r="AG382" s="118"/>
      <c r="AH382" s="118"/>
      <c r="AI382" s="118"/>
      <c r="AJ382" s="118"/>
      <c r="AK382" s="118"/>
      <c r="AL382" s="118"/>
      <c r="AM382" s="118"/>
      <c r="AN382" s="118"/>
      <c r="AO382" s="118"/>
      <c r="AP382" s="118"/>
      <c r="AQ382" s="118"/>
      <c r="AR382" s="118"/>
      <c r="AS382" s="118"/>
      <c r="AT382" s="118"/>
      <c r="AU382" s="118"/>
      <c r="AV382" s="118"/>
      <c r="AW382" s="118"/>
      <c r="AX382" s="118"/>
      <c r="AY382" s="118"/>
      <c r="AZ382" s="118"/>
      <c r="BA382" s="118"/>
      <c r="BB382" s="118"/>
      <c r="BC382" s="118"/>
      <c r="BD382" s="118"/>
      <c r="BE382" s="118"/>
      <c r="BF382" s="118"/>
      <c r="BG382" s="118"/>
      <c r="BH382" s="118"/>
      <c r="BI382" s="118"/>
      <c r="BJ382" s="118"/>
      <c r="BK382" s="118"/>
      <c r="BL382" s="118"/>
      <c r="BM382" s="118"/>
      <c r="BN382" s="118"/>
      <c r="BO382" s="118"/>
      <c r="BP382" s="118"/>
      <c r="BQ382" s="118"/>
      <c r="BR382" s="118"/>
      <c r="BS382" s="118"/>
      <c r="BT382" s="118"/>
    </row>
    <row r="383" spans="1:72">
      <c r="A383" s="35"/>
      <c r="B383" s="35"/>
      <c r="C383" s="35"/>
      <c r="D383" s="35"/>
      <c r="E383" s="35"/>
      <c r="F383" s="35"/>
      <c r="G383" s="35"/>
      <c r="H383" s="118"/>
      <c r="I383" s="118"/>
      <c r="J383" s="118"/>
      <c r="K383" s="118"/>
      <c r="L383" s="118"/>
      <c r="M383" s="118"/>
      <c r="N383" s="118"/>
      <c r="O383" s="118"/>
      <c r="P383" s="35"/>
      <c r="Q383" s="35"/>
      <c r="R383" s="35"/>
      <c r="S383" s="35"/>
      <c r="T383" s="35"/>
      <c r="U383" s="35"/>
      <c r="V383" s="118"/>
      <c r="W383" s="118"/>
      <c r="X383" s="118"/>
      <c r="Y383" s="118"/>
      <c r="Z383" s="118"/>
      <c r="AA383" s="118"/>
      <c r="AB383" s="118"/>
      <c r="AC383" s="118"/>
      <c r="AD383" s="118"/>
      <c r="AE383" s="118"/>
      <c r="AF383" s="118"/>
      <c r="AG383" s="118"/>
      <c r="AH383" s="118"/>
      <c r="AI383" s="118"/>
      <c r="AJ383" s="118"/>
      <c r="AK383" s="118"/>
      <c r="AL383" s="118"/>
      <c r="AM383" s="118"/>
      <c r="AN383" s="118"/>
      <c r="AO383" s="118"/>
      <c r="AP383" s="118"/>
      <c r="AQ383" s="118"/>
      <c r="AR383" s="118"/>
      <c r="AS383" s="118"/>
      <c r="AT383" s="118"/>
      <c r="AU383" s="118"/>
      <c r="AV383" s="118"/>
      <c r="AW383" s="118"/>
      <c r="AX383" s="118"/>
      <c r="AY383" s="118"/>
      <c r="AZ383" s="118"/>
      <c r="BA383" s="118"/>
      <c r="BB383" s="118"/>
      <c r="BC383" s="118"/>
      <c r="BD383" s="118"/>
      <c r="BE383" s="118"/>
      <c r="BF383" s="118"/>
      <c r="BG383" s="118"/>
      <c r="BH383" s="118"/>
      <c r="BI383" s="118"/>
      <c r="BJ383" s="118"/>
      <c r="BK383" s="118"/>
      <c r="BL383" s="118"/>
      <c r="BM383" s="118"/>
      <c r="BN383" s="118"/>
      <c r="BO383" s="118"/>
      <c r="BP383" s="118"/>
      <c r="BQ383" s="118"/>
      <c r="BR383" s="118"/>
      <c r="BS383" s="118"/>
      <c r="BT383" s="118"/>
    </row>
    <row r="384" spans="1:72">
      <c r="A384" s="35"/>
      <c r="B384" s="35"/>
      <c r="C384" s="35"/>
      <c r="D384" s="35"/>
      <c r="E384" s="35"/>
      <c r="F384" s="35"/>
      <c r="G384" s="35"/>
      <c r="H384" s="118"/>
      <c r="I384" s="118"/>
      <c r="J384" s="118"/>
      <c r="K384" s="118"/>
      <c r="L384" s="118"/>
      <c r="M384" s="118"/>
      <c r="N384" s="118"/>
      <c r="O384" s="118"/>
      <c r="P384" s="35"/>
      <c r="Q384" s="35"/>
      <c r="R384" s="35"/>
      <c r="S384" s="35"/>
      <c r="T384" s="35"/>
      <c r="U384" s="35"/>
      <c r="V384" s="118"/>
      <c r="W384" s="118"/>
      <c r="X384" s="118"/>
      <c r="Y384" s="118"/>
      <c r="Z384" s="118"/>
      <c r="AA384" s="118"/>
      <c r="AB384" s="118"/>
      <c r="AC384" s="118"/>
      <c r="AD384" s="118"/>
      <c r="AE384" s="118"/>
      <c r="AF384" s="118"/>
      <c r="AG384" s="118"/>
      <c r="AH384" s="118"/>
      <c r="AI384" s="118"/>
      <c r="AJ384" s="118"/>
      <c r="AK384" s="118"/>
      <c r="AL384" s="118"/>
      <c r="AM384" s="118"/>
      <c r="AN384" s="118"/>
      <c r="AO384" s="118"/>
      <c r="AP384" s="118"/>
      <c r="AQ384" s="118"/>
      <c r="AR384" s="118"/>
      <c r="AS384" s="118"/>
      <c r="AT384" s="118"/>
      <c r="AU384" s="118"/>
      <c r="AV384" s="118"/>
      <c r="AW384" s="118"/>
      <c r="AX384" s="118"/>
      <c r="AY384" s="118"/>
      <c r="AZ384" s="118"/>
      <c r="BA384" s="118"/>
      <c r="BB384" s="118"/>
      <c r="BC384" s="118"/>
      <c r="BD384" s="118"/>
      <c r="BE384" s="118"/>
      <c r="BF384" s="118"/>
      <c r="BG384" s="118"/>
      <c r="BH384" s="118"/>
      <c r="BI384" s="118"/>
      <c r="BJ384" s="118"/>
      <c r="BK384" s="118"/>
      <c r="BL384" s="118"/>
      <c r="BM384" s="118"/>
      <c r="BN384" s="118"/>
      <c r="BO384" s="118"/>
      <c r="BP384" s="118"/>
      <c r="BQ384" s="118"/>
      <c r="BR384" s="118"/>
      <c r="BS384" s="118"/>
      <c r="BT384" s="118"/>
    </row>
    <row r="385" spans="1:72">
      <c r="A385" s="35"/>
      <c r="B385" s="35"/>
      <c r="C385" s="35"/>
      <c r="D385" s="35"/>
      <c r="E385" s="35"/>
      <c r="F385" s="35"/>
      <c r="G385" s="35"/>
      <c r="H385" s="118"/>
      <c r="I385" s="118"/>
      <c r="J385" s="118"/>
      <c r="K385" s="118"/>
      <c r="L385" s="118"/>
      <c r="M385" s="118"/>
      <c r="N385" s="118"/>
      <c r="O385" s="118"/>
      <c r="P385" s="35"/>
      <c r="Q385" s="35"/>
      <c r="R385" s="35"/>
      <c r="S385" s="35"/>
      <c r="T385" s="35"/>
      <c r="U385" s="35"/>
      <c r="V385" s="118"/>
      <c r="W385" s="118"/>
      <c r="X385" s="118"/>
      <c r="Y385" s="118"/>
      <c r="Z385" s="118"/>
      <c r="AA385" s="118"/>
      <c r="AB385" s="118"/>
      <c r="AC385" s="118"/>
      <c r="AD385" s="118"/>
      <c r="AE385" s="118"/>
      <c r="AF385" s="118"/>
      <c r="AG385" s="118"/>
      <c r="AH385" s="118"/>
      <c r="AI385" s="118"/>
      <c r="AJ385" s="118"/>
      <c r="AK385" s="118"/>
      <c r="AL385" s="118"/>
      <c r="AM385" s="118"/>
      <c r="AN385" s="118"/>
      <c r="AO385" s="118"/>
      <c r="AP385" s="118"/>
      <c r="AQ385" s="118"/>
      <c r="AR385" s="118"/>
      <c r="AS385" s="118"/>
      <c r="AT385" s="118"/>
      <c r="AU385" s="118"/>
      <c r="AV385" s="118"/>
      <c r="AW385" s="118"/>
      <c r="AX385" s="118"/>
      <c r="AY385" s="118"/>
      <c r="AZ385" s="118"/>
      <c r="BA385" s="118"/>
      <c r="BB385" s="118"/>
      <c r="BC385" s="118"/>
      <c r="BD385" s="118"/>
      <c r="BE385" s="118"/>
      <c r="BF385" s="118"/>
      <c r="BG385" s="118"/>
      <c r="BH385" s="118"/>
      <c r="BI385" s="118"/>
      <c r="BJ385" s="118"/>
      <c r="BK385" s="118"/>
      <c r="BL385" s="118"/>
      <c r="BM385" s="118"/>
      <c r="BN385" s="118"/>
      <c r="BO385" s="118"/>
      <c r="BP385" s="118"/>
      <c r="BQ385" s="118"/>
      <c r="BR385" s="118"/>
      <c r="BS385" s="118"/>
      <c r="BT385" s="118"/>
    </row>
    <row r="386" spans="1:72">
      <c r="A386" s="35"/>
      <c r="B386" s="35"/>
      <c r="C386" s="35"/>
      <c r="D386" s="35"/>
      <c r="E386" s="35"/>
      <c r="F386" s="35"/>
      <c r="G386" s="35"/>
      <c r="H386" s="118"/>
      <c r="I386" s="118"/>
      <c r="J386" s="118"/>
      <c r="K386" s="118"/>
      <c r="L386" s="118"/>
      <c r="M386" s="118"/>
      <c r="N386" s="118"/>
      <c r="O386" s="118"/>
      <c r="P386" s="35"/>
      <c r="Q386" s="35"/>
      <c r="R386" s="35"/>
      <c r="S386" s="35"/>
      <c r="T386" s="35"/>
      <c r="U386" s="35"/>
      <c r="V386" s="118"/>
      <c r="W386" s="118"/>
      <c r="X386" s="118"/>
      <c r="Y386" s="118"/>
      <c r="Z386" s="118"/>
      <c r="AA386" s="118"/>
      <c r="AB386" s="118"/>
      <c r="AC386" s="118"/>
      <c r="AD386" s="118"/>
      <c r="AE386" s="118"/>
      <c r="AF386" s="118"/>
      <c r="AG386" s="118"/>
      <c r="AH386" s="118"/>
      <c r="AI386" s="118"/>
      <c r="AJ386" s="118"/>
      <c r="AK386" s="118"/>
      <c r="AL386" s="118"/>
      <c r="AM386" s="118"/>
      <c r="AN386" s="118"/>
      <c r="AO386" s="118"/>
      <c r="AP386" s="118"/>
      <c r="AQ386" s="118"/>
      <c r="AR386" s="118"/>
      <c r="AS386" s="118"/>
      <c r="AT386" s="118"/>
      <c r="AU386" s="118"/>
      <c r="AV386" s="118"/>
      <c r="AW386" s="118"/>
      <c r="AX386" s="118"/>
      <c r="AY386" s="118"/>
      <c r="AZ386" s="118"/>
      <c r="BA386" s="118"/>
      <c r="BB386" s="118"/>
      <c r="BC386" s="118"/>
      <c r="BD386" s="118"/>
      <c r="BE386" s="118"/>
      <c r="BF386" s="118"/>
      <c r="BG386" s="118"/>
      <c r="BH386" s="118"/>
      <c r="BI386" s="118"/>
      <c r="BJ386" s="118"/>
      <c r="BK386" s="118"/>
      <c r="BL386" s="118"/>
      <c r="BM386" s="118"/>
      <c r="BN386" s="118"/>
      <c r="BO386" s="118"/>
      <c r="BP386" s="118"/>
      <c r="BQ386" s="118"/>
      <c r="BR386" s="118"/>
      <c r="BS386" s="118"/>
      <c r="BT386" s="118"/>
    </row>
    <row r="387" spans="1:72">
      <c r="A387" s="35"/>
      <c r="B387" s="35"/>
      <c r="C387" s="35"/>
      <c r="D387" s="35"/>
      <c r="E387" s="35"/>
      <c r="F387" s="35"/>
      <c r="G387" s="35"/>
      <c r="H387" s="118"/>
      <c r="I387" s="118"/>
      <c r="J387" s="118"/>
      <c r="K387" s="118"/>
      <c r="L387" s="118"/>
      <c r="M387" s="118"/>
      <c r="N387" s="118"/>
      <c r="O387" s="118"/>
      <c r="P387" s="35"/>
      <c r="Q387" s="35"/>
      <c r="R387" s="35"/>
      <c r="S387" s="35"/>
      <c r="T387" s="35"/>
      <c r="U387" s="35"/>
      <c r="V387" s="118"/>
      <c r="W387" s="118"/>
      <c r="X387" s="118"/>
      <c r="Y387" s="118"/>
      <c r="Z387" s="118"/>
      <c r="AA387" s="118"/>
      <c r="AB387" s="118"/>
      <c r="AC387" s="118"/>
      <c r="AD387" s="118"/>
      <c r="AE387" s="118"/>
      <c r="AF387" s="118"/>
      <c r="AG387" s="118"/>
      <c r="AH387" s="118"/>
      <c r="AI387" s="118"/>
      <c r="AJ387" s="118"/>
      <c r="AK387" s="118"/>
      <c r="AL387" s="118"/>
      <c r="AM387" s="118"/>
      <c r="AN387" s="118"/>
      <c r="AO387" s="118"/>
      <c r="AP387" s="118"/>
      <c r="AQ387" s="118"/>
      <c r="AR387" s="118"/>
      <c r="AS387" s="118"/>
      <c r="AT387" s="118"/>
      <c r="AU387" s="118"/>
      <c r="AV387" s="118"/>
      <c r="AW387" s="118"/>
      <c r="AX387" s="118"/>
      <c r="AY387" s="118"/>
      <c r="AZ387" s="118"/>
      <c r="BA387" s="118"/>
      <c r="BB387" s="118"/>
      <c r="BC387" s="118"/>
      <c r="BD387" s="118"/>
      <c r="BE387" s="118"/>
      <c r="BF387" s="118"/>
      <c r="BG387" s="118"/>
      <c r="BH387" s="118"/>
      <c r="BI387" s="118"/>
      <c r="BJ387" s="118"/>
      <c r="BK387" s="118"/>
      <c r="BL387" s="118"/>
      <c r="BM387" s="118"/>
      <c r="BN387" s="118"/>
      <c r="BO387" s="118"/>
      <c r="BP387" s="118"/>
      <c r="BQ387" s="118"/>
      <c r="BR387" s="118"/>
      <c r="BS387" s="118"/>
      <c r="BT387" s="118"/>
    </row>
    <row r="388" spans="1:72">
      <c r="A388" s="35"/>
      <c r="B388" s="35"/>
      <c r="C388" s="35"/>
      <c r="D388" s="35"/>
      <c r="E388" s="35"/>
      <c r="F388" s="35"/>
      <c r="G388" s="35"/>
      <c r="H388" s="118"/>
      <c r="I388" s="118"/>
      <c r="J388" s="118"/>
      <c r="K388" s="118"/>
      <c r="L388" s="118"/>
      <c r="M388" s="118"/>
      <c r="N388" s="118"/>
      <c r="O388" s="118"/>
      <c r="P388" s="35"/>
      <c r="Q388" s="35"/>
      <c r="R388" s="35"/>
      <c r="S388" s="35"/>
      <c r="T388" s="35"/>
      <c r="U388" s="35"/>
      <c r="V388" s="118"/>
      <c r="W388" s="118"/>
      <c r="X388" s="118"/>
      <c r="Y388" s="118"/>
      <c r="Z388" s="118"/>
      <c r="AA388" s="118"/>
      <c r="AB388" s="118"/>
      <c r="AC388" s="118"/>
      <c r="AD388" s="118"/>
      <c r="AE388" s="118"/>
      <c r="AF388" s="118"/>
      <c r="AG388" s="118"/>
      <c r="AH388" s="118"/>
      <c r="AI388" s="118"/>
      <c r="AJ388" s="118"/>
      <c r="AK388" s="118"/>
      <c r="AL388" s="118"/>
      <c r="AM388" s="118"/>
      <c r="AN388" s="118"/>
      <c r="AO388" s="118"/>
      <c r="AP388" s="118"/>
      <c r="AQ388" s="118"/>
      <c r="AR388" s="118"/>
      <c r="AS388" s="118"/>
      <c r="AT388" s="118"/>
      <c r="AU388" s="118"/>
      <c r="AV388" s="118"/>
      <c r="AW388" s="118"/>
      <c r="AX388" s="118"/>
      <c r="AY388" s="118"/>
      <c r="AZ388" s="118"/>
      <c r="BA388" s="118"/>
      <c r="BB388" s="118"/>
      <c r="BC388" s="118"/>
      <c r="BD388" s="118"/>
      <c r="BE388" s="118"/>
      <c r="BF388" s="118"/>
      <c r="BG388" s="118"/>
      <c r="BH388" s="118"/>
      <c r="BI388" s="118"/>
      <c r="BJ388" s="118"/>
      <c r="BK388" s="118"/>
      <c r="BL388" s="118"/>
      <c r="BM388" s="118"/>
      <c r="BN388" s="118"/>
      <c r="BO388" s="118"/>
      <c r="BP388" s="118"/>
      <c r="BQ388" s="118"/>
      <c r="BR388" s="118"/>
      <c r="BS388" s="118"/>
      <c r="BT388" s="118"/>
    </row>
    <row r="389" spans="1:72">
      <c r="A389" s="35"/>
      <c r="B389" s="35"/>
      <c r="C389" s="35"/>
      <c r="D389" s="35"/>
      <c r="E389" s="35"/>
      <c r="F389" s="35"/>
      <c r="G389" s="35"/>
      <c r="H389" s="118"/>
      <c r="I389" s="118"/>
      <c r="J389" s="118"/>
      <c r="K389" s="118"/>
      <c r="L389" s="118"/>
      <c r="M389" s="118"/>
      <c r="N389" s="118"/>
      <c r="O389" s="118"/>
      <c r="P389" s="35"/>
      <c r="Q389" s="35"/>
      <c r="R389" s="35"/>
      <c r="S389" s="35"/>
      <c r="T389" s="35"/>
      <c r="U389" s="35"/>
      <c r="V389" s="118"/>
      <c r="W389" s="118"/>
      <c r="X389" s="118"/>
      <c r="Y389" s="118"/>
      <c r="Z389" s="118"/>
      <c r="AA389" s="118"/>
      <c r="AB389" s="118"/>
      <c r="AC389" s="118"/>
      <c r="AD389" s="118"/>
      <c r="AE389" s="118"/>
      <c r="AF389" s="118"/>
      <c r="AG389" s="118"/>
      <c r="AH389" s="118"/>
      <c r="AI389" s="118"/>
      <c r="AJ389" s="118"/>
      <c r="AK389" s="118"/>
      <c r="AL389" s="118"/>
      <c r="AM389" s="118"/>
      <c r="AN389" s="118"/>
      <c r="AO389" s="118"/>
      <c r="AP389" s="118"/>
      <c r="AQ389" s="118"/>
      <c r="AR389" s="118"/>
      <c r="AS389" s="118"/>
      <c r="AT389" s="118"/>
      <c r="AU389" s="118"/>
      <c r="AV389" s="118"/>
      <c r="AW389" s="118"/>
      <c r="AX389" s="118"/>
      <c r="AY389" s="118"/>
      <c r="AZ389" s="118"/>
      <c r="BA389" s="118"/>
      <c r="BB389" s="118"/>
      <c r="BC389" s="118"/>
      <c r="BD389" s="118"/>
      <c r="BE389" s="118"/>
      <c r="BF389" s="118"/>
      <c r="BG389" s="118"/>
      <c r="BH389" s="118"/>
      <c r="BI389" s="118"/>
      <c r="BJ389" s="118"/>
      <c r="BK389" s="118"/>
      <c r="BL389" s="118"/>
      <c r="BM389" s="118"/>
      <c r="BN389" s="118"/>
      <c r="BO389" s="118"/>
      <c r="BP389" s="118"/>
      <c r="BQ389" s="118"/>
      <c r="BR389" s="118"/>
      <c r="BS389" s="118"/>
      <c r="BT389" s="118"/>
    </row>
    <row r="390" spans="1:72">
      <c r="A390" s="35"/>
      <c r="B390" s="35"/>
      <c r="C390" s="35"/>
      <c r="D390" s="35"/>
      <c r="E390" s="35"/>
      <c r="F390" s="35"/>
      <c r="G390" s="35"/>
      <c r="H390" s="118"/>
      <c r="I390" s="118"/>
      <c r="J390" s="118"/>
      <c r="K390" s="118"/>
      <c r="L390" s="118"/>
      <c r="M390" s="118"/>
      <c r="N390" s="118"/>
      <c r="O390" s="118"/>
      <c r="P390" s="35"/>
      <c r="Q390" s="35"/>
      <c r="R390" s="35"/>
      <c r="S390" s="35"/>
      <c r="T390" s="35"/>
      <c r="U390" s="35"/>
      <c r="V390" s="118"/>
      <c r="W390" s="118"/>
      <c r="X390" s="118"/>
      <c r="Y390" s="118"/>
      <c r="Z390" s="118"/>
      <c r="AA390" s="118"/>
      <c r="AB390" s="118"/>
      <c r="AC390" s="118"/>
      <c r="AD390" s="118"/>
      <c r="AE390" s="118"/>
      <c r="AF390" s="118"/>
      <c r="AG390" s="118"/>
      <c r="AH390" s="118"/>
      <c r="AI390" s="118"/>
      <c r="AJ390" s="118"/>
      <c r="AK390" s="118"/>
      <c r="AL390" s="118"/>
      <c r="AM390" s="118"/>
      <c r="AN390" s="118"/>
      <c r="AO390" s="118"/>
      <c r="AP390" s="118"/>
      <c r="AQ390" s="118"/>
      <c r="AR390" s="118"/>
      <c r="AS390" s="118"/>
      <c r="AT390" s="118"/>
      <c r="AU390" s="118"/>
      <c r="AV390" s="118"/>
      <c r="AW390" s="118"/>
      <c r="AX390" s="118"/>
      <c r="AY390" s="118"/>
      <c r="AZ390" s="118"/>
      <c r="BA390" s="118"/>
      <c r="BB390" s="118"/>
      <c r="BC390" s="118"/>
      <c r="BD390" s="118"/>
      <c r="BE390" s="118"/>
      <c r="BF390" s="118"/>
      <c r="BG390" s="118"/>
      <c r="BH390" s="118"/>
      <c r="BI390" s="118"/>
      <c r="BJ390" s="118"/>
      <c r="BK390" s="118"/>
      <c r="BL390" s="118"/>
      <c r="BM390" s="118"/>
      <c r="BN390" s="118"/>
      <c r="BO390" s="118"/>
      <c r="BP390" s="118"/>
      <c r="BQ390" s="118"/>
      <c r="BR390" s="118"/>
      <c r="BS390" s="118"/>
      <c r="BT390" s="118"/>
    </row>
    <row r="391" spans="1:72">
      <c r="A391" s="35"/>
      <c r="B391" s="35"/>
      <c r="C391" s="35"/>
      <c r="D391" s="35"/>
      <c r="E391" s="35"/>
      <c r="F391" s="35"/>
      <c r="G391" s="35"/>
      <c r="H391" s="118"/>
      <c r="I391" s="118"/>
      <c r="J391" s="118"/>
      <c r="K391" s="118"/>
      <c r="L391" s="118"/>
      <c r="M391" s="118"/>
      <c r="N391" s="118"/>
      <c r="O391" s="118"/>
      <c r="P391" s="35"/>
      <c r="Q391" s="35"/>
      <c r="R391" s="35"/>
      <c r="S391" s="35"/>
      <c r="T391" s="35"/>
      <c r="U391" s="35"/>
      <c r="V391" s="118"/>
      <c r="W391" s="118"/>
      <c r="X391" s="118"/>
      <c r="Y391" s="118"/>
      <c r="Z391" s="118"/>
      <c r="AA391" s="118"/>
      <c r="AB391" s="118"/>
      <c r="AC391" s="118"/>
      <c r="AD391" s="118"/>
      <c r="AE391" s="118"/>
      <c r="AF391" s="118"/>
      <c r="AG391" s="118"/>
      <c r="AH391" s="118"/>
      <c r="AI391" s="118"/>
      <c r="AJ391" s="118"/>
      <c r="AK391" s="118"/>
      <c r="AL391" s="118"/>
      <c r="AM391" s="118"/>
      <c r="AN391" s="118"/>
      <c r="AO391" s="118"/>
      <c r="AP391" s="118"/>
      <c r="AQ391" s="118"/>
      <c r="AR391" s="118"/>
      <c r="AS391" s="118"/>
      <c r="AT391" s="118"/>
      <c r="AU391" s="118"/>
      <c r="AV391" s="118"/>
      <c r="AW391" s="118"/>
      <c r="AX391" s="118"/>
      <c r="AY391" s="118"/>
      <c r="AZ391" s="118"/>
      <c r="BA391" s="118"/>
      <c r="BB391" s="118"/>
      <c r="BC391" s="118"/>
      <c r="BD391" s="118"/>
      <c r="BE391" s="118"/>
      <c r="BF391" s="118"/>
      <c r="BG391" s="118"/>
      <c r="BH391" s="118"/>
      <c r="BI391" s="118"/>
      <c r="BJ391" s="118"/>
      <c r="BK391" s="118"/>
      <c r="BL391" s="118"/>
      <c r="BM391" s="118"/>
      <c r="BN391" s="118"/>
      <c r="BO391" s="118"/>
      <c r="BP391" s="118"/>
      <c r="BQ391" s="118"/>
      <c r="BR391" s="118"/>
      <c r="BS391" s="118"/>
      <c r="BT391" s="118"/>
    </row>
    <row r="392" spans="1:72">
      <c r="A392" s="35"/>
      <c r="B392" s="35"/>
      <c r="C392" s="35"/>
      <c r="D392" s="35"/>
      <c r="E392" s="35"/>
      <c r="F392" s="35"/>
      <c r="G392" s="35"/>
      <c r="H392" s="118"/>
      <c r="I392" s="118"/>
      <c r="J392" s="118"/>
      <c r="K392" s="118"/>
      <c r="L392" s="118"/>
      <c r="M392" s="118"/>
      <c r="N392" s="118"/>
      <c r="O392" s="118"/>
      <c r="P392" s="35"/>
      <c r="Q392" s="35"/>
      <c r="R392" s="35"/>
      <c r="S392" s="35"/>
      <c r="T392" s="35"/>
      <c r="U392" s="35"/>
      <c r="V392" s="118"/>
      <c r="W392" s="118"/>
      <c r="X392" s="118"/>
      <c r="Y392" s="118"/>
      <c r="Z392" s="118"/>
      <c r="AA392" s="118"/>
      <c r="AB392" s="118"/>
      <c r="AC392" s="118"/>
      <c r="AD392" s="118"/>
      <c r="AE392" s="118"/>
      <c r="AF392" s="118"/>
      <c r="AG392" s="118"/>
      <c r="AH392" s="118"/>
      <c r="AI392" s="118"/>
      <c r="AJ392" s="118"/>
      <c r="AK392" s="118"/>
      <c r="AL392" s="118"/>
      <c r="AM392" s="118"/>
      <c r="AN392" s="118"/>
      <c r="AO392" s="118"/>
      <c r="AP392" s="118"/>
      <c r="AQ392" s="118"/>
      <c r="AR392" s="118"/>
      <c r="AS392" s="118"/>
      <c r="AT392" s="118"/>
      <c r="AU392" s="118"/>
      <c r="AV392" s="118"/>
      <c r="AW392" s="118"/>
      <c r="AX392" s="118"/>
      <c r="AY392" s="118"/>
      <c r="AZ392" s="118"/>
      <c r="BA392" s="118"/>
      <c r="BB392" s="118"/>
      <c r="BC392" s="118"/>
      <c r="BD392" s="118"/>
      <c r="BE392" s="118"/>
      <c r="BF392" s="118"/>
      <c r="BG392" s="118"/>
      <c r="BH392" s="118"/>
      <c r="BI392" s="118"/>
      <c r="BJ392" s="118"/>
      <c r="BK392" s="118"/>
      <c r="BL392" s="118"/>
      <c r="BM392" s="118"/>
      <c r="BN392" s="118"/>
      <c r="BO392" s="118"/>
      <c r="BP392" s="118"/>
      <c r="BQ392" s="118"/>
      <c r="BR392" s="118"/>
      <c r="BS392" s="118"/>
      <c r="BT392" s="118"/>
    </row>
    <row r="393" spans="1:72">
      <c r="A393" s="35"/>
      <c r="B393" s="35"/>
      <c r="C393" s="35"/>
      <c r="D393" s="35"/>
      <c r="E393" s="35"/>
      <c r="F393" s="35"/>
      <c r="G393" s="35"/>
      <c r="H393" s="118"/>
      <c r="I393" s="118"/>
      <c r="J393" s="118"/>
      <c r="K393" s="118"/>
      <c r="L393" s="118"/>
      <c r="M393" s="118"/>
      <c r="N393" s="118"/>
      <c r="O393" s="118"/>
      <c r="P393" s="35"/>
      <c r="Q393" s="35"/>
      <c r="R393" s="35"/>
      <c r="S393" s="35"/>
      <c r="T393" s="35"/>
      <c r="U393" s="35"/>
      <c r="V393" s="118"/>
      <c r="W393" s="118"/>
      <c r="X393" s="118"/>
      <c r="Y393" s="118"/>
      <c r="Z393" s="118"/>
      <c r="AA393" s="118"/>
      <c r="AB393" s="118"/>
      <c r="AC393" s="118"/>
      <c r="AD393" s="118"/>
      <c r="AE393" s="118"/>
      <c r="AF393" s="118"/>
      <c r="AG393" s="118"/>
      <c r="AH393" s="118"/>
      <c r="AI393" s="118"/>
      <c r="AJ393" s="118"/>
      <c r="AK393" s="118"/>
      <c r="AL393" s="118"/>
      <c r="AM393" s="118"/>
      <c r="AN393" s="118"/>
      <c r="AO393" s="118"/>
      <c r="AP393" s="118"/>
      <c r="AQ393" s="118"/>
      <c r="AR393" s="118"/>
      <c r="AS393" s="118"/>
      <c r="AT393" s="118"/>
      <c r="AU393" s="118"/>
      <c r="AV393" s="118"/>
      <c r="AW393" s="118"/>
      <c r="AX393" s="118"/>
      <c r="AY393" s="118"/>
      <c r="AZ393" s="118"/>
      <c r="BA393" s="118"/>
      <c r="BB393" s="118"/>
      <c r="BC393" s="118"/>
      <c r="BD393" s="118"/>
      <c r="BE393" s="118"/>
      <c r="BF393" s="118"/>
      <c r="BG393" s="118"/>
      <c r="BH393" s="118"/>
      <c r="BI393" s="118"/>
      <c r="BJ393" s="118"/>
      <c r="BK393" s="118"/>
      <c r="BL393" s="118"/>
      <c r="BM393" s="118"/>
      <c r="BN393" s="118"/>
      <c r="BO393" s="118"/>
      <c r="BP393" s="118"/>
      <c r="BQ393" s="118"/>
      <c r="BR393" s="118"/>
      <c r="BS393" s="118"/>
      <c r="BT393" s="118"/>
    </row>
    <row r="394" spans="1:72">
      <c r="A394" s="35"/>
      <c r="B394" s="35"/>
      <c r="C394" s="35"/>
      <c r="D394" s="35"/>
      <c r="E394" s="35"/>
      <c r="F394" s="35"/>
      <c r="G394" s="35"/>
      <c r="H394" s="118"/>
      <c r="I394" s="118"/>
      <c r="J394" s="118"/>
      <c r="K394" s="118"/>
      <c r="L394" s="118"/>
      <c r="M394" s="118"/>
      <c r="N394" s="118"/>
      <c r="O394" s="118"/>
      <c r="P394" s="35"/>
      <c r="Q394" s="35"/>
      <c r="R394" s="35"/>
      <c r="S394" s="35"/>
      <c r="T394" s="35"/>
      <c r="U394" s="35"/>
      <c r="V394" s="118"/>
      <c r="W394" s="118"/>
      <c r="X394" s="118"/>
      <c r="Y394" s="118"/>
      <c r="Z394" s="118"/>
      <c r="AA394" s="118"/>
      <c r="AB394" s="118"/>
      <c r="AC394" s="118"/>
      <c r="AD394" s="118"/>
      <c r="AE394" s="118"/>
      <c r="AF394" s="118"/>
      <c r="AG394" s="118"/>
      <c r="AH394" s="118"/>
      <c r="AI394" s="118"/>
      <c r="AJ394" s="118"/>
      <c r="AK394" s="118"/>
      <c r="AL394" s="118"/>
      <c r="AM394" s="118"/>
      <c r="AN394" s="118"/>
      <c r="AO394" s="118"/>
      <c r="AP394" s="118"/>
      <c r="AQ394" s="118"/>
      <c r="AR394" s="118"/>
      <c r="AS394" s="118"/>
      <c r="AT394" s="118"/>
      <c r="AU394" s="118"/>
      <c r="AV394" s="118"/>
      <c r="AW394" s="118"/>
      <c r="AX394" s="118"/>
      <c r="AY394" s="118"/>
      <c r="AZ394" s="118"/>
      <c r="BA394" s="118"/>
      <c r="BB394" s="118"/>
      <c r="BC394" s="118"/>
      <c r="BD394" s="118"/>
      <c r="BE394" s="118"/>
      <c r="BF394" s="118"/>
      <c r="BG394" s="118"/>
      <c r="BH394" s="118"/>
      <c r="BI394" s="118"/>
      <c r="BJ394" s="118"/>
      <c r="BK394" s="118"/>
      <c r="BL394" s="118"/>
      <c r="BM394" s="118"/>
      <c r="BN394" s="118"/>
      <c r="BO394" s="118"/>
      <c r="BP394" s="118"/>
      <c r="BQ394" s="118"/>
      <c r="BR394" s="118"/>
      <c r="BS394" s="118"/>
      <c r="BT394" s="118"/>
    </row>
    <row r="395" spans="1:72">
      <c r="A395" s="35"/>
      <c r="B395" s="35"/>
      <c r="C395" s="35"/>
      <c r="D395" s="35"/>
      <c r="E395" s="35"/>
      <c r="F395" s="35"/>
      <c r="G395" s="35"/>
      <c r="H395" s="118"/>
      <c r="I395" s="118"/>
      <c r="J395" s="118"/>
      <c r="K395" s="118"/>
      <c r="L395" s="118"/>
      <c r="M395" s="118"/>
      <c r="N395" s="118"/>
      <c r="O395" s="118"/>
      <c r="P395" s="35"/>
      <c r="Q395" s="35"/>
      <c r="R395" s="35"/>
      <c r="S395" s="35"/>
      <c r="T395" s="35"/>
      <c r="U395" s="35"/>
      <c r="V395" s="118"/>
      <c r="W395" s="118"/>
      <c r="X395" s="118"/>
      <c r="Y395" s="118"/>
      <c r="Z395" s="118"/>
      <c r="AA395" s="118"/>
      <c r="AB395" s="118"/>
      <c r="AC395" s="118"/>
      <c r="AD395" s="118"/>
      <c r="AE395" s="118"/>
      <c r="AF395" s="118"/>
      <c r="AG395" s="118"/>
      <c r="AH395" s="118"/>
      <c r="AI395" s="118"/>
      <c r="AJ395" s="118"/>
      <c r="AK395" s="118"/>
      <c r="AL395" s="118"/>
      <c r="AM395" s="118"/>
      <c r="AN395" s="118"/>
      <c r="AO395" s="118"/>
      <c r="AP395" s="118"/>
      <c r="AQ395" s="118"/>
      <c r="AR395" s="118"/>
      <c r="AS395" s="118"/>
      <c r="AT395" s="118"/>
      <c r="AU395" s="118"/>
      <c r="AV395" s="118"/>
      <c r="AW395" s="118"/>
      <c r="AX395" s="118"/>
      <c r="AY395" s="118"/>
      <c r="AZ395" s="118"/>
      <c r="BA395" s="118"/>
      <c r="BB395" s="118"/>
      <c r="BC395" s="118"/>
      <c r="BD395" s="118"/>
      <c r="BE395" s="118"/>
      <c r="BF395" s="118"/>
      <c r="BG395" s="118"/>
      <c r="BH395" s="118"/>
      <c r="BI395" s="118"/>
      <c r="BJ395" s="118"/>
      <c r="BK395" s="118"/>
      <c r="BL395" s="118"/>
      <c r="BM395" s="118"/>
      <c r="BN395" s="118"/>
      <c r="BO395" s="118"/>
      <c r="BP395" s="118"/>
      <c r="BQ395" s="118"/>
      <c r="BR395" s="118"/>
      <c r="BS395" s="118"/>
      <c r="BT395" s="118"/>
    </row>
    <row r="396" spans="1:72">
      <c r="A396" s="35"/>
      <c r="B396" s="35"/>
      <c r="C396" s="35"/>
      <c r="D396" s="35"/>
      <c r="E396" s="35"/>
      <c r="F396" s="35"/>
      <c r="G396" s="35"/>
      <c r="H396" s="118"/>
      <c r="I396" s="118"/>
      <c r="J396" s="118"/>
      <c r="K396" s="118"/>
      <c r="L396" s="118"/>
      <c r="M396" s="118"/>
      <c r="N396" s="118"/>
      <c r="O396" s="118"/>
      <c r="P396" s="35"/>
      <c r="Q396" s="35"/>
      <c r="R396" s="35"/>
      <c r="S396" s="35"/>
      <c r="T396" s="35"/>
      <c r="U396" s="35"/>
      <c r="V396" s="118"/>
      <c r="W396" s="118"/>
      <c r="X396" s="118"/>
      <c r="Y396" s="118"/>
      <c r="Z396" s="118"/>
      <c r="AA396" s="118"/>
      <c r="AB396" s="118"/>
      <c r="AC396" s="118"/>
      <c r="AD396" s="118"/>
      <c r="AE396" s="118"/>
      <c r="AF396" s="118"/>
      <c r="AG396" s="118"/>
      <c r="AH396" s="118"/>
      <c r="AI396" s="118"/>
      <c r="AJ396" s="118"/>
      <c r="AK396" s="118"/>
      <c r="AL396" s="118"/>
      <c r="AM396" s="118"/>
      <c r="AN396" s="118"/>
      <c r="AO396" s="118"/>
      <c r="AP396" s="118"/>
      <c r="AQ396" s="118"/>
      <c r="AR396" s="118"/>
      <c r="AS396" s="118"/>
      <c r="AT396" s="118"/>
      <c r="AU396" s="118"/>
      <c r="AV396" s="118"/>
      <c r="AW396" s="118"/>
      <c r="AX396" s="118"/>
      <c r="AY396" s="118"/>
      <c r="AZ396" s="118"/>
      <c r="BA396" s="118"/>
      <c r="BB396" s="118"/>
      <c r="BC396" s="118"/>
      <c r="BD396" s="118"/>
      <c r="BE396" s="118"/>
      <c r="BF396" s="118"/>
      <c r="BG396" s="118"/>
      <c r="BH396" s="118"/>
      <c r="BI396" s="118"/>
      <c r="BJ396" s="118"/>
      <c r="BK396" s="118"/>
      <c r="BL396" s="118"/>
      <c r="BM396" s="118"/>
      <c r="BN396" s="118"/>
      <c r="BO396" s="118"/>
      <c r="BP396" s="118"/>
      <c r="BQ396" s="118"/>
      <c r="BR396" s="118"/>
      <c r="BS396" s="118"/>
      <c r="BT396" s="118"/>
    </row>
    <row r="397" spans="1:72">
      <c r="A397" s="35"/>
      <c r="B397" s="35"/>
      <c r="C397" s="35"/>
      <c r="D397" s="35"/>
      <c r="E397" s="35"/>
      <c r="F397" s="35"/>
      <c r="G397" s="35"/>
      <c r="H397" s="118"/>
      <c r="I397" s="118"/>
      <c r="J397" s="118"/>
      <c r="K397" s="118"/>
      <c r="L397" s="118"/>
      <c r="M397" s="118"/>
      <c r="N397" s="118"/>
      <c r="O397" s="118"/>
      <c r="P397" s="35"/>
      <c r="Q397" s="35"/>
      <c r="R397" s="35"/>
      <c r="S397" s="35"/>
      <c r="T397" s="35"/>
      <c r="U397" s="35"/>
      <c r="V397" s="118"/>
      <c r="W397" s="118"/>
      <c r="X397" s="118"/>
      <c r="Y397" s="118"/>
      <c r="Z397" s="118"/>
      <c r="AA397" s="118"/>
      <c r="AB397" s="118"/>
      <c r="AC397" s="118"/>
      <c r="AD397" s="118"/>
      <c r="AE397" s="118"/>
      <c r="AF397" s="118"/>
      <c r="AG397" s="118"/>
      <c r="AH397" s="118"/>
      <c r="AI397" s="118"/>
      <c r="AJ397" s="118"/>
      <c r="AK397" s="118"/>
      <c r="AL397" s="118"/>
      <c r="AM397" s="118"/>
      <c r="AN397" s="118"/>
      <c r="AO397" s="118"/>
      <c r="AP397" s="118"/>
      <c r="AQ397" s="118"/>
      <c r="AR397" s="118"/>
      <c r="AS397" s="118"/>
      <c r="AT397" s="118"/>
      <c r="AU397" s="118"/>
      <c r="AV397" s="118"/>
      <c r="AW397" s="118"/>
      <c r="AX397" s="118"/>
      <c r="AY397" s="118"/>
      <c r="AZ397" s="118"/>
      <c r="BA397" s="118"/>
      <c r="BB397" s="118"/>
      <c r="BC397" s="118"/>
      <c r="BD397" s="118"/>
      <c r="BE397" s="118"/>
      <c r="BF397" s="118"/>
      <c r="BG397" s="118"/>
      <c r="BH397" s="118"/>
      <c r="BI397" s="118"/>
      <c r="BJ397" s="118"/>
      <c r="BK397" s="118"/>
      <c r="BL397" s="118"/>
      <c r="BM397" s="118"/>
      <c r="BN397" s="118"/>
      <c r="BO397" s="118"/>
      <c r="BP397" s="118"/>
      <c r="BQ397" s="118"/>
      <c r="BR397" s="118"/>
      <c r="BS397" s="118"/>
      <c r="BT397" s="118"/>
    </row>
    <row r="398" spans="1:72">
      <c r="A398" s="35"/>
      <c r="B398" s="35"/>
      <c r="C398" s="35"/>
      <c r="D398" s="35"/>
      <c r="E398" s="35"/>
      <c r="F398" s="35"/>
      <c r="G398" s="35"/>
      <c r="H398" s="118"/>
      <c r="I398" s="118"/>
      <c r="J398" s="118"/>
      <c r="K398" s="118"/>
      <c r="L398" s="118"/>
      <c r="M398" s="118"/>
      <c r="N398" s="118"/>
      <c r="O398" s="118"/>
      <c r="P398" s="35"/>
      <c r="Q398" s="35"/>
      <c r="R398" s="35"/>
      <c r="S398" s="35"/>
      <c r="T398" s="35"/>
      <c r="U398" s="35"/>
      <c r="V398" s="118"/>
      <c r="W398" s="118"/>
      <c r="X398" s="118"/>
      <c r="Y398" s="118"/>
      <c r="Z398" s="118"/>
      <c r="AA398" s="118"/>
      <c r="AB398" s="118"/>
      <c r="AC398" s="118"/>
      <c r="AD398" s="118"/>
      <c r="AE398" s="118"/>
      <c r="AF398" s="118"/>
      <c r="AG398" s="118"/>
      <c r="AH398" s="118"/>
      <c r="AI398" s="118"/>
      <c r="AJ398" s="118"/>
      <c r="AK398" s="118"/>
      <c r="AL398" s="118"/>
      <c r="AM398" s="118"/>
      <c r="AN398" s="118"/>
      <c r="AO398" s="118"/>
      <c r="AP398" s="118"/>
      <c r="AQ398" s="118"/>
      <c r="AR398" s="118"/>
      <c r="AS398" s="118"/>
      <c r="AT398" s="118"/>
      <c r="AU398" s="118"/>
      <c r="AV398" s="118"/>
      <c r="AW398" s="118"/>
      <c r="AX398" s="118"/>
      <c r="AY398" s="118"/>
      <c r="AZ398" s="118"/>
      <c r="BA398" s="118"/>
      <c r="BB398" s="118"/>
      <c r="BC398" s="118"/>
      <c r="BD398" s="118"/>
      <c r="BE398" s="118"/>
      <c r="BF398" s="118"/>
      <c r="BG398" s="118"/>
      <c r="BH398" s="118"/>
      <c r="BI398" s="118"/>
      <c r="BJ398" s="118"/>
      <c r="BK398" s="118"/>
      <c r="BL398" s="118"/>
      <c r="BM398" s="118"/>
      <c r="BN398" s="118"/>
      <c r="BO398" s="118"/>
      <c r="BP398" s="118"/>
      <c r="BQ398" s="118"/>
      <c r="BR398" s="118"/>
      <c r="BS398" s="118"/>
      <c r="BT398" s="118"/>
    </row>
    <row r="399" spans="1:72">
      <c r="A399" s="35"/>
      <c r="B399" s="35"/>
      <c r="C399" s="35"/>
      <c r="D399" s="35"/>
      <c r="E399" s="35"/>
      <c r="F399" s="35"/>
      <c r="G399" s="35"/>
      <c r="H399" s="118"/>
      <c r="I399" s="118"/>
      <c r="J399" s="118"/>
      <c r="K399" s="118"/>
      <c r="L399" s="118"/>
      <c r="M399" s="118"/>
      <c r="N399" s="118"/>
      <c r="O399" s="118"/>
      <c r="P399" s="35"/>
      <c r="Q399" s="35"/>
      <c r="R399" s="35"/>
      <c r="S399" s="35"/>
      <c r="T399" s="35"/>
      <c r="U399" s="35"/>
      <c r="V399" s="118"/>
      <c r="W399" s="118"/>
      <c r="X399" s="118"/>
      <c r="Y399" s="118"/>
      <c r="Z399" s="118"/>
      <c r="AA399" s="118"/>
      <c r="AB399" s="118"/>
      <c r="AC399" s="118"/>
      <c r="AD399" s="118"/>
      <c r="AE399" s="118"/>
      <c r="AF399" s="118"/>
      <c r="AG399" s="118"/>
      <c r="AH399" s="118"/>
      <c r="AI399" s="118"/>
      <c r="AJ399" s="118"/>
      <c r="AK399" s="118"/>
      <c r="AL399" s="118"/>
      <c r="AM399" s="118"/>
      <c r="AN399" s="118"/>
      <c r="AO399" s="118"/>
      <c r="AP399" s="118"/>
      <c r="AQ399" s="118"/>
      <c r="AR399" s="118"/>
      <c r="AS399" s="118"/>
      <c r="AT399" s="118"/>
      <c r="AU399" s="118"/>
      <c r="AV399" s="118"/>
      <c r="AW399" s="118"/>
      <c r="AX399" s="118"/>
      <c r="AY399" s="118"/>
      <c r="AZ399" s="118"/>
      <c r="BA399" s="118"/>
      <c r="BB399" s="118"/>
      <c r="BC399" s="118"/>
      <c r="BD399" s="118"/>
      <c r="BE399" s="118"/>
      <c r="BF399" s="118"/>
      <c r="BG399" s="118"/>
      <c r="BH399" s="118"/>
      <c r="BI399" s="118"/>
      <c r="BJ399" s="118"/>
      <c r="BK399" s="118"/>
      <c r="BL399" s="118"/>
      <c r="BM399" s="118"/>
      <c r="BN399" s="118"/>
      <c r="BO399" s="118"/>
      <c r="BP399" s="118"/>
      <c r="BQ399" s="118"/>
      <c r="BR399" s="118"/>
      <c r="BS399" s="118"/>
      <c r="BT399" s="118"/>
    </row>
    <row r="400" spans="1:72">
      <c r="A400" s="35"/>
      <c r="B400" s="35"/>
      <c r="C400" s="35"/>
      <c r="D400" s="35"/>
      <c r="E400" s="35"/>
      <c r="F400" s="35"/>
      <c r="G400" s="35"/>
      <c r="H400" s="118"/>
      <c r="I400" s="118"/>
      <c r="J400" s="118"/>
      <c r="K400" s="118"/>
      <c r="L400" s="118"/>
      <c r="M400" s="118"/>
      <c r="N400" s="118"/>
      <c r="O400" s="118"/>
      <c r="P400" s="35"/>
      <c r="Q400" s="35"/>
      <c r="R400" s="35"/>
      <c r="S400" s="35"/>
      <c r="T400" s="35"/>
      <c r="U400" s="35"/>
      <c r="V400" s="118"/>
      <c r="W400" s="118"/>
      <c r="X400" s="118"/>
      <c r="Y400" s="118"/>
      <c r="Z400" s="118"/>
      <c r="AA400" s="118"/>
      <c r="AB400" s="118"/>
      <c r="AC400" s="118"/>
      <c r="AD400" s="118"/>
      <c r="AE400" s="118"/>
      <c r="AF400" s="118"/>
      <c r="AG400" s="118"/>
      <c r="AH400" s="118"/>
      <c r="AI400" s="118"/>
      <c r="AJ400" s="118"/>
      <c r="AK400" s="118"/>
      <c r="AL400" s="118"/>
      <c r="AM400" s="118"/>
      <c r="AN400" s="118"/>
      <c r="AO400" s="118"/>
      <c r="AP400" s="118"/>
      <c r="AQ400" s="118"/>
      <c r="AR400" s="118"/>
      <c r="AS400" s="118"/>
      <c r="AT400" s="118"/>
      <c r="AU400" s="118"/>
      <c r="AV400" s="118"/>
      <c r="AW400" s="118"/>
      <c r="AX400" s="118"/>
      <c r="AY400" s="118"/>
      <c r="AZ400" s="118"/>
      <c r="BA400" s="118"/>
      <c r="BB400" s="118"/>
      <c r="BC400" s="118"/>
      <c r="BD400" s="118"/>
      <c r="BE400" s="118"/>
      <c r="BF400" s="118"/>
      <c r="BG400" s="118"/>
      <c r="BH400" s="118"/>
      <c r="BI400" s="118"/>
      <c r="BJ400" s="118"/>
      <c r="BK400" s="118"/>
      <c r="BL400" s="118"/>
      <c r="BM400" s="118"/>
      <c r="BN400" s="118"/>
      <c r="BO400" s="118"/>
      <c r="BP400" s="118"/>
      <c r="BQ400" s="118"/>
      <c r="BR400" s="118"/>
      <c r="BS400" s="118"/>
      <c r="BT400" s="118"/>
    </row>
    <row r="401" spans="1:72">
      <c r="A401" s="35"/>
      <c r="B401" s="35"/>
      <c r="C401" s="35"/>
      <c r="D401" s="35"/>
      <c r="E401" s="35"/>
      <c r="F401" s="35"/>
      <c r="G401" s="35"/>
      <c r="H401" s="118"/>
      <c r="I401" s="118"/>
      <c r="J401" s="118"/>
      <c r="K401" s="118"/>
      <c r="L401" s="118"/>
      <c r="M401" s="118"/>
      <c r="N401" s="118"/>
      <c r="O401" s="118"/>
      <c r="P401" s="35"/>
      <c r="Q401" s="35"/>
      <c r="R401" s="35"/>
      <c r="S401" s="35"/>
      <c r="T401" s="35"/>
      <c r="U401" s="35"/>
      <c r="V401" s="118"/>
      <c r="W401" s="118"/>
      <c r="X401" s="118"/>
      <c r="Y401" s="118"/>
      <c r="Z401" s="118"/>
      <c r="AA401" s="118"/>
      <c r="AB401" s="118"/>
      <c r="AC401" s="118"/>
      <c r="AD401" s="118"/>
      <c r="AE401" s="118"/>
      <c r="AF401" s="118"/>
      <c r="AG401" s="118"/>
      <c r="AH401" s="118"/>
      <c r="AI401" s="118"/>
      <c r="AJ401" s="118"/>
      <c r="AK401" s="118"/>
      <c r="AL401" s="118"/>
      <c r="AM401" s="118"/>
      <c r="AN401" s="118"/>
      <c r="AO401" s="118"/>
      <c r="AP401" s="118"/>
      <c r="AQ401" s="118"/>
      <c r="AR401" s="118"/>
      <c r="AS401" s="118"/>
      <c r="AT401" s="118"/>
      <c r="AU401" s="118"/>
      <c r="AV401" s="118"/>
      <c r="AW401" s="118"/>
      <c r="AX401" s="118"/>
      <c r="AY401" s="118"/>
      <c r="AZ401" s="118"/>
      <c r="BA401" s="118"/>
      <c r="BB401" s="118"/>
      <c r="BC401" s="118"/>
      <c r="BD401" s="118"/>
      <c r="BE401" s="118"/>
      <c r="BF401" s="118"/>
      <c r="BG401" s="118"/>
      <c r="BH401" s="118"/>
      <c r="BI401" s="118"/>
      <c r="BJ401" s="118"/>
      <c r="BK401" s="118"/>
      <c r="BL401" s="118"/>
      <c r="BM401" s="118"/>
      <c r="BN401" s="118"/>
      <c r="BO401" s="118"/>
      <c r="BP401" s="118"/>
      <c r="BQ401" s="118"/>
      <c r="BR401" s="118"/>
      <c r="BS401" s="118"/>
      <c r="BT401" s="118"/>
    </row>
    <row r="402" spans="1:72">
      <c r="A402" s="35"/>
      <c r="B402" s="35"/>
      <c r="C402" s="35"/>
      <c r="D402" s="35"/>
      <c r="E402" s="35"/>
      <c r="F402" s="35"/>
      <c r="G402" s="35"/>
      <c r="H402" s="118"/>
      <c r="I402" s="118"/>
      <c r="J402" s="118"/>
      <c r="K402" s="118"/>
      <c r="L402" s="118"/>
      <c r="M402" s="118"/>
      <c r="N402" s="118"/>
      <c r="O402" s="118"/>
      <c r="P402" s="35"/>
      <c r="Q402" s="35"/>
      <c r="R402" s="35"/>
      <c r="S402" s="35"/>
      <c r="T402" s="35"/>
      <c r="U402" s="35"/>
      <c r="V402" s="118"/>
      <c r="W402" s="118"/>
      <c r="X402" s="118"/>
      <c r="Y402" s="118"/>
      <c r="Z402" s="118"/>
      <c r="AA402" s="118"/>
      <c r="AB402" s="118"/>
      <c r="AC402" s="118"/>
      <c r="AD402" s="118"/>
      <c r="AE402" s="118"/>
      <c r="AF402" s="118"/>
      <c r="AG402" s="118"/>
      <c r="AH402" s="118"/>
      <c r="AI402" s="118"/>
      <c r="AJ402" s="118"/>
      <c r="AK402" s="118"/>
      <c r="AL402" s="118"/>
      <c r="AM402" s="118"/>
      <c r="AN402" s="118"/>
      <c r="AO402" s="118"/>
      <c r="AP402" s="118"/>
      <c r="AQ402" s="118"/>
      <c r="AR402" s="118"/>
      <c r="AS402" s="118"/>
      <c r="AT402" s="118"/>
      <c r="AU402" s="118"/>
      <c r="AV402" s="118"/>
      <c r="AW402" s="118"/>
      <c r="AX402" s="118"/>
      <c r="AY402" s="118"/>
      <c r="AZ402" s="118"/>
      <c r="BA402" s="118"/>
      <c r="BB402" s="118"/>
      <c r="BC402" s="118"/>
      <c r="BD402" s="118"/>
      <c r="BE402" s="118"/>
      <c r="BF402" s="118"/>
      <c r="BG402" s="118"/>
      <c r="BH402" s="118"/>
      <c r="BI402" s="118"/>
      <c r="BJ402" s="118"/>
      <c r="BK402" s="118"/>
      <c r="BL402" s="118"/>
      <c r="BM402" s="118"/>
      <c r="BN402" s="118"/>
      <c r="BO402" s="118"/>
      <c r="BP402" s="118"/>
      <c r="BQ402" s="118"/>
      <c r="BR402" s="118"/>
      <c r="BS402" s="118"/>
      <c r="BT402" s="118"/>
    </row>
    <row r="403" spans="1:72">
      <c r="A403" s="35"/>
      <c r="B403" s="35"/>
      <c r="C403" s="35"/>
      <c r="D403" s="35"/>
      <c r="E403" s="35"/>
      <c r="F403" s="35"/>
      <c r="G403" s="35"/>
      <c r="H403" s="118"/>
      <c r="I403" s="118"/>
      <c r="J403" s="118"/>
      <c r="K403" s="118"/>
      <c r="L403" s="118"/>
      <c r="M403" s="118"/>
      <c r="N403" s="118"/>
      <c r="O403" s="118"/>
      <c r="P403" s="35"/>
      <c r="Q403" s="35"/>
      <c r="R403" s="35"/>
      <c r="S403" s="35"/>
      <c r="T403" s="35"/>
      <c r="U403" s="35"/>
      <c r="V403" s="118"/>
      <c r="W403" s="118"/>
      <c r="X403" s="118"/>
      <c r="Y403" s="118"/>
      <c r="Z403" s="118"/>
      <c r="AA403" s="118"/>
      <c r="AB403" s="118"/>
      <c r="AC403" s="118"/>
      <c r="AD403" s="118"/>
      <c r="AE403" s="118"/>
      <c r="AF403" s="118"/>
      <c r="AG403" s="118"/>
      <c r="AH403" s="118"/>
      <c r="AI403" s="118"/>
      <c r="AJ403" s="118"/>
      <c r="AK403" s="118"/>
      <c r="AL403" s="118"/>
      <c r="AM403" s="118"/>
      <c r="AN403" s="118"/>
      <c r="AO403" s="118"/>
      <c r="AP403" s="118"/>
      <c r="AQ403" s="118"/>
      <c r="AR403" s="118"/>
      <c r="AS403" s="118"/>
      <c r="AT403" s="118"/>
      <c r="AU403" s="118"/>
      <c r="AV403" s="118"/>
      <c r="AW403" s="118"/>
      <c r="AX403" s="118"/>
      <c r="AY403" s="118"/>
      <c r="AZ403" s="118"/>
      <c r="BA403" s="118"/>
      <c r="BB403" s="118"/>
      <c r="BC403" s="118"/>
      <c r="BD403" s="118"/>
      <c r="BE403" s="118"/>
      <c r="BF403" s="118"/>
      <c r="BG403" s="118"/>
      <c r="BH403" s="118"/>
      <c r="BI403" s="118"/>
      <c r="BJ403" s="118"/>
      <c r="BK403" s="118"/>
      <c r="BL403" s="118"/>
      <c r="BM403" s="118"/>
      <c r="BN403" s="118"/>
      <c r="BO403" s="118"/>
      <c r="BP403" s="118"/>
      <c r="BQ403" s="118"/>
      <c r="BR403" s="118"/>
      <c r="BS403" s="118"/>
      <c r="BT403" s="118"/>
    </row>
    <row r="404" spans="1:72">
      <c r="A404" s="35"/>
      <c r="B404" s="35"/>
      <c r="C404" s="35"/>
      <c r="D404" s="35"/>
      <c r="E404" s="35"/>
      <c r="F404" s="35"/>
      <c r="G404" s="35"/>
      <c r="H404" s="118"/>
      <c r="I404" s="118"/>
      <c r="J404" s="118"/>
      <c r="K404" s="118"/>
      <c r="L404" s="118"/>
      <c r="M404" s="118"/>
      <c r="N404" s="118"/>
      <c r="O404" s="118"/>
      <c r="P404" s="35"/>
      <c r="Q404" s="35"/>
      <c r="R404" s="35"/>
      <c r="S404" s="35"/>
      <c r="T404" s="35"/>
      <c r="U404" s="35"/>
      <c r="V404" s="118"/>
      <c r="W404" s="118"/>
      <c r="X404" s="118"/>
      <c r="Y404" s="118"/>
      <c r="Z404" s="118"/>
      <c r="AA404" s="118"/>
      <c r="AB404" s="118"/>
      <c r="AC404" s="118"/>
      <c r="AD404" s="118"/>
      <c r="AE404" s="118"/>
      <c r="AF404" s="118"/>
      <c r="AG404" s="118"/>
      <c r="AH404" s="118"/>
      <c r="AI404" s="118"/>
      <c r="AJ404" s="118"/>
      <c r="AK404" s="118"/>
      <c r="AL404" s="118"/>
      <c r="AM404" s="118"/>
      <c r="AN404" s="118"/>
      <c r="AO404" s="118"/>
      <c r="AP404" s="118"/>
      <c r="AQ404" s="118"/>
      <c r="AR404" s="118"/>
      <c r="AS404" s="118"/>
      <c r="AT404" s="118"/>
      <c r="AU404" s="118"/>
      <c r="AV404" s="118"/>
      <c r="AW404" s="118"/>
      <c r="AX404" s="118"/>
      <c r="AY404" s="118"/>
      <c r="AZ404" s="118"/>
      <c r="BA404" s="118"/>
      <c r="BB404" s="118"/>
      <c r="BC404" s="118"/>
      <c r="BD404" s="118"/>
      <c r="BE404" s="118"/>
      <c r="BF404" s="118"/>
      <c r="BG404" s="118"/>
      <c r="BH404" s="118"/>
      <c r="BI404" s="118"/>
      <c r="BJ404" s="118"/>
      <c r="BK404" s="118"/>
      <c r="BL404" s="118"/>
      <c r="BM404" s="118"/>
      <c r="BN404" s="118"/>
      <c r="BO404" s="118"/>
      <c r="BP404" s="118"/>
      <c r="BQ404" s="118"/>
      <c r="BR404" s="118"/>
      <c r="BS404" s="118"/>
      <c r="BT404" s="118"/>
    </row>
    <row r="405" spans="1:72">
      <c r="A405" s="35"/>
      <c r="B405" s="35"/>
      <c r="C405" s="35"/>
      <c r="D405" s="35"/>
      <c r="E405" s="35"/>
      <c r="F405" s="35"/>
      <c r="G405" s="35"/>
      <c r="H405" s="118"/>
      <c r="I405" s="118"/>
      <c r="J405" s="118"/>
      <c r="K405" s="118"/>
      <c r="L405" s="118"/>
      <c r="M405" s="118"/>
      <c r="N405" s="118"/>
      <c r="O405" s="118"/>
      <c r="P405" s="35"/>
      <c r="Q405" s="35"/>
      <c r="R405" s="35"/>
      <c r="S405" s="35"/>
      <c r="T405" s="35"/>
      <c r="U405" s="35"/>
      <c r="V405" s="118"/>
      <c r="W405" s="118"/>
      <c r="X405" s="118"/>
      <c r="Y405" s="118"/>
      <c r="Z405" s="118"/>
      <c r="AA405" s="118"/>
      <c r="AB405" s="118"/>
      <c r="AC405" s="118"/>
      <c r="AD405" s="118"/>
      <c r="AE405" s="118"/>
      <c r="AF405" s="118"/>
      <c r="AG405" s="118"/>
      <c r="AH405" s="118"/>
      <c r="AI405" s="118"/>
      <c r="AJ405" s="118"/>
      <c r="AK405" s="118"/>
      <c r="AL405" s="118"/>
      <c r="AM405" s="118"/>
      <c r="AN405" s="118"/>
      <c r="AO405" s="118"/>
      <c r="AP405" s="118"/>
      <c r="AQ405" s="118"/>
      <c r="AR405" s="118"/>
      <c r="AS405" s="118"/>
      <c r="AT405" s="118"/>
      <c r="AU405" s="118"/>
      <c r="AV405" s="118"/>
      <c r="AW405" s="118"/>
      <c r="AX405" s="118"/>
      <c r="AY405" s="118"/>
      <c r="AZ405" s="118"/>
      <c r="BA405" s="118"/>
      <c r="BB405" s="118"/>
      <c r="BC405" s="118"/>
      <c r="BD405" s="118"/>
      <c r="BE405" s="118"/>
      <c r="BF405" s="118"/>
      <c r="BG405" s="118"/>
      <c r="BH405" s="118"/>
      <c r="BI405" s="118"/>
      <c r="BJ405" s="118"/>
      <c r="BK405" s="118"/>
      <c r="BL405" s="118"/>
      <c r="BM405" s="118"/>
      <c r="BN405" s="118"/>
      <c r="BO405" s="118"/>
      <c r="BP405" s="118"/>
      <c r="BQ405" s="118"/>
      <c r="BR405" s="118"/>
      <c r="BS405" s="118"/>
      <c r="BT405" s="118"/>
    </row>
    <row r="406" spans="1:72">
      <c r="A406" s="35"/>
      <c r="B406" s="35"/>
      <c r="C406" s="35"/>
      <c r="D406" s="35"/>
      <c r="E406" s="35"/>
      <c r="F406" s="35"/>
      <c r="G406" s="35"/>
      <c r="H406" s="118"/>
      <c r="I406" s="118"/>
      <c r="J406" s="118"/>
      <c r="K406" s="118"/>
      <c r="L406" s="118"/>
      <c r="M406" s="118"/>
      <c r="N406" s="118"/>
      <c r="O406" s="118"/>
      <c r="P406" s="35"/>
      <c r="Q406" s="35"/>
      <c r="R406" s="35"/>
      <c r="S406" s="35"/>
      <c r="T406" s="35"/>
      <c r="U406" s="35"/>
      <c r="V406" s="118"/>
      <c r="W406" s="118"/>
      <c r="X406" s="118"/>
      <c r="Y406" s="118"/>
      <c r="Z406" s="118"/>
      <c r="AA406" s="118"/>
      <c r="AB406" s="118"/>
      <c r="AC406" s="118"/>
      <c r="AD406" s="118"/>
      <c r="AE406" s="118"/>
      <c r="AF406" s="118"/>
      <c r="AG406" s="118"/>
      <c r="AH406" s="118"/>
      <c r="AI406" s="118"/>
      <c r="AJ406" s="118"/>
      <c r="AK406" s="118"/>
      <c r="AL406" s="118"/>
      <c r="AM406" s="118"/>
      <c r="AN406" s="118"/>
      <c r="AO406" s="118"/>
      <c r="AP406" s="118"/>
      <c r="AQ406" s="118"/>
      <c r="AR406" s="118"/>
      <c r="AS406" s="118"/>
      <c r="AT406" s="118"/>
      <c r="AU406" s="118"/>
      <c r="AV406" s="118"/>
      <c r="AW406" s="118"/>
      <c r="AX406" s="118"/>
      <c r="AY406" s="118"/>
      <c r="AZ406" s="118"/>
      <c r="BA406" s="118"/>
      <c r="BB406" s="118"/>
      <c r="BC406" s="118"/>
      <c r="BD406" s="118"/>
      <c r="BE406" s="118"/>
      <c r="BF406" s="118"/>
      <c r="BG406" s="118"/>
      <c r="BH406" s="118"/>
      <c r="BI406" s="118"/>
      <c r="BJ406" s="118"/>
      <c r="BK406" s="118"/>
      <c r="BL406" s="118"/>
      <c r="BM406" s="118"/>
      <c r="BN406" s="118"/>
      <c r="BO406" s="118"/>
      <c r="BP406" s="118"/>
      <c r="BQ406" s="118"/>
      <c r="BR406" s="118"/>
      <c r="BS406" s="118"/>
      <c r="BT406" s="118"/>
    </row>
    <row r="407" spans="1:72">
      <c r="A407" s="35"/>
      <c r="B407" s="35"/>
      <c r="C407" s="35"/>
      <c r="D407" s="35"/>
      <c r="E407" s="35"/>
      <c r="F407" s="35"/>
      <c r="G407" s="35"/>
      <c r="H407" s="118"/>
      <c r="I407" s="118"/>
      <c r="J407" s="118"/>
      <c r="K407" s="118"/>
      <c r="L407" s="118"/>
      <c r="M407" s="118"/>
      <c r="N407" s="118"/>
      <c r="O407" s="118"/>
      <c r="P407" s="35"/>
      <c r="Q407" s="35"/>
      <c r="R407" s="35"/>
      <c r="S407" s="35"/>
      <c r="T407" s="35"/>
      <c r="U407" s="35"/>
      <c r="V407" s="118"/>
      <c r="W407" s="118"/>
      <c r="X407" s="118"/>
      <c r="Y407" s="118"/>
      <c r="Z407" s="118"/>
      <c r="AA407" s="118"/>
      <c r="AB407" s="118"/>
      <c r="AC407" s="118"/>
      <c r="AD407" s="118"/>
      <c r="AE407" s="118"/>
      <c r="AF407" s="118"/>
      <c r="AG407" s="118"/>
      <c r="AH407" s="118"/>
      <c r="AI407" s="118"/>
      <c r="AJ407" s="118"/>
      <c r="AK407" s="118"/>
      <c r="AL407" s="118"/>
      <c r="AM407" s="118"/>
      <c r="AN407" s="118"/>
      <c r="AO407" s="118"/>
      <c r="AP407" s="118"/>
      <c r="AQ407" s="118"/>
      <c r="AR407" s="118"/>
      <c r="AS407" s="118"/>
      <c r="AT407" s="118"/>
      <c r="AU407" s="118"/>
      <c r="AV407" s="118"/>
      <c r="AW407" s="118"/>
      <c r="AX407" s="118"/>
      <c r="AY407" s="118"/>
      <c r="AZ407" s="118"/>
      <c r="BA407" s="118"/>
      <c r="BB407" s="118"/>
      <c r="BC407" s="118"/>
      <c r="BD407" s="118"/>
      <c r="BE407" s="118"/>
      <c r="BF407" s="118"/>
      <c r="BG407" s="118"/>
      <c r="BH407" s="118"/>
      <c r="BI407" s="118"/>
      <c r="BJ407" s="118"/>
      <c r="BK407" s="118"/>
      <c r="BL407" s="118"/>
      <c r="BM407" s="118"/>
      <c r="BN407" s="118"/>
      <c r="BO407" s="118"/>
      <c r="BP407" s="118"/>
      <c r="BQ407" s="118"/>
      <c r="BR407" s="118"/>
      <c r="BS407" s="118"/>
      <c r="BT407" s="118"/>
    </row>
    <row r="408" spans="1:72">
      <c r="A408" s="35"/>
      <c r="B408" s="35"/>
      <c r="C408" s="35"/>
      <c r="D408" s="35"/>
      <c r="E408" s="35"/>
      <c r="F408" s="35"/>
      <c r="G408" s="35"/>
      <c r="H408" s="118"/>
      <c r="I408" s="118"/>
      <c r="J408" s="118"/>
      <c r="K408" s="118"/>
      <c r="L408" s="118"/>
      <c r="M408" s="118"/>
      <c r="N408" s="118"/>
      <c r="O408" s="118"/>
      <c r="P408" s="35"/>
      <c r="Q408" s="35"/>
      <c r="R408" s="35"/>
      <c r="S408" s="35"/>
      <c r="T408" s="35"/>
      <c r="U408" s="35"/>
      <c r="V408" s="118"/>
      <c r="W408" s="118"/>
      <c r="X408" s="118"/>
      <c r="Y408" s="118"/>
      <c r="Z408" s="118"/>
      <c r="AA408" s="118"/>
      <c r="AB408" s="118"/>
      <c r="AC408" s="118"/>
      <c r="AD408" s="118"/>
      <c r="AE408" s="118"/>
      <c r="AF408" s="118"/>
      <c r="AG408" s="118"/>
      <c r="AH408" s="118"/>
      <c r="AI408" s="118"/>
      <c r="AJ408" s="118"/>
      <c r="AK408" s="118"/>
      <c r="AL408" s="118"/>
      <c r="AM408" s="118"/>
      <c r="AN408" s="118"/>
      <c r="AO408" s="118"/>
      <c r="AP408" s="118"/>
      <c r="AQ408" s="118"/>
      <c r="AR408" s="118"/>
      <c r="AS408" s="118"/>
      <c r="AT408" s="118"/>
      <c r="AU408" s="118"/>
      <c r="AV408" s="118"/>
      <c r="AW408" s="118"/>
      <c r="AX408" s="118"/>
      <c r="AY408" s="118"/>
      <c r="AZ408" s="118"/>
      <c r="BA408" s="118"/>
      <c r="BB408" s="118"/>
      <c r="BC408" s="118"/>
      <c r="BD408" s="118"/>
      <c r="BE408" s="118"/>
      <c r="BF408" s="118"/>
      <c r="BG408" s="118"/>
      <c r="BH408" s="118"/>
      <c r="BI408" s="118"/>
      <c r="BJ408" s="118"/>
      <c r="BK408" s="118"/>
      <c r="BL408" s="118"/>
      <c r="BM408" s="118"/>
      <c r="BN408" s="118"/>
      <c r="BO408" s="118"/>
      <c r="BP408" s="118"/>
      <c r="BQ408" s="118"/>
      <c r="BR408" s="118"/>
      <c r="BS408" s="118"/>
      <c r="BT408" s="118"/>
    </row>
    <row r="409" spans="1:72">
      <c r="A409" s="35"/>
      <c r="B409" s="35"/>
      <c r="C409" s="35"/>
      <c r="D409" s="35"/>
      <c r="E409" s="35"/>
      <c r="F409" s="35"/>
      <c r="G409" s="35"/>
      <c r="H409" s="118"/>
      <c r="I409" s="118"/>
      <c r="J409" s="118"/>
      <c r="K409" s="118"/>
      <c r="L409" s="118"/>
      <c r="M409" s="118"/>
      <c r="N409" s="118"/>
      <c r="O409" s="118"/>
      <c r="P409" s="35"/>
      <c r="Q409" s="35"/>
      <c r="R409" s="35"/>
      <c r="S409" s="35"/>
      <c r="T409" s="35"/>
      <c r="U409" s="35"/>
      <c r="V409" s="118"/>
      <c r="W409" s="118"/>
      <c r="X409" s="118"/>
      <c r="Y409" s="118"/>
      <c r="Z409" s="118"/>
      <c r="AA409" s="118"/>
      <c r="AB409" s="118"/>
      <c r="AC409" s="118"/>
      <c r="AD409" s="118"/>
      <c r="AE409" s="118"/>
      <c r="AF409" s="118"/>
      <c r="AG409" s="118"/>
      <c r="AH409" s="118"/>
      <c r="AI409" s="118"/>
      <c r="AJ409" s="118"/>
      <c r="AK409" s="118"/>
      <c r="AL409" s="118"/>
      <c r="AM409" s="118"/>
      <c r="AN409" s="118"/>
      <c r="AO409" s="118"/>
      <c r="AP409" s="118"/>
      <c r="AQ409" s="118"/>
      <c r="AR409" s="118"/>
      <c r="AS409" s="118"/>
      <c r="AT409" s="118"/>
      <c r="AU409" s="118"/>
      <c r="AV409" s="118"/>
      <c r="AW409" s="118"/>
      <c r="AX409" s="118"/>
      <c r="AY409" s="118"/>
      <c r="AZ409" s="118"/>
      <c r="BA409" s="118"/>
      <c r="BB409" s="118"/>
      <c r="BC409" s="118"/>
      <c r="BD409" s="118"/>
      <c r="BE409" s="118"/>
      <c r="BF409" s="118"/>
      <c r="BG409" s="118"/>
      <c r="BH409" s="118"/>
      <c r="BI409" s="118"/>
      <c r="BJ409" s="118"/>
      <c r="BK409" s="118"/>
      <c r="BL409" s="118"/>
      <c r="BM409" s="118"/>
      <c r="BN409" s="118"/>
      <c r="BO409" s="118"/>
      <c r="BP409" s="118"/>
      <c r="BQ409" s="118"/>
      <c r="BR409" s="118"/>
      <c r="BS409" s="118"/>
      <c r="BT409" s="118"/>
    </row>
    <row r="410" spans="1:72">
      <c r="A410" s="35"/>
      <c r="B410" s="35"/>
      <c r="C410" s="35"/>
      <c r="D410" s="35"/>
      <c r="E410" s="35"/>
      <c r="F410" s="35"/>
      <c r="G410" s="35"/>
      <c r="H410" s="118"/>
      <c r="I410" s="118"/>
      <c r="J410" s="118"/>
      <c r="K410" s="118"/>
      <c r="L410" s="118"/>
      <c r="M410" s="118"/>
      <c r="N410" s="118"/>
      <c r="O410" s="118"/>
      <c r="P410" s="35"/>
      <c r="Q410" s="35"/>
      <c r="R410" s="35"/>
      <c r="S410" s="35"/>
      <c r="T410" s="35"/>
      <c r="U410" s="35"/>
      <c r="V410" s="118"/>
      <c r="W410" s="118"/>
      <c r="X410" s="118"/>
      <c r="Y410" s="118"/>
      <c r="Z410" s="118"/>
      <c r="AA410" s="118"/>
      <c r="AB410" s="118"/>
      <c r="AC410" s="118"/>
      <c r="AD410" s="118"/>
      <c r="AE410" s="118"/>
      <c r="AF410" s="118"/>
      <c r="AG410" s="118"/>
      <c r="AH410" s="118"/>
      <c r="AI410" s="118"/>
      <c r="AJ410" s="118"/>
      <c r="AK410" s="118"/>
      <c r="AL410" s="118"/>
      <c r="AM410" s="118"/>
      <c r="AN410" s="118"/>
      <c r="AO410" s="118"/>
      <c r="AP410" s="118"/>
      <c r="AQ410" s="118"/>
      <c r="AR410" s="118"/>
      <c r="AS410" s="118"/>
      <c r="AT410" s="118"/>
      <c r="AU410" s="118"/>
      <c r="AV410" s="118"/>
      <c r="AW410" s="118"/>
      <c r="AX410" s="118"/>
      <c r="AY410" s="118"/>
      <c r="AZ410" s="118"/>
      <c r="BA410" s="118"/>
      <c r="BB410" s="118"/>
      <c r="BC410" s="118"/>
      <c r="BD410" s="118"/>
      <c r="BE410" s="118"/>
      <c r="BF410" s="118"/>
      <c r="BG410" s="118"/>
      <c r="BH410" s="118"/>
      <c r="BI410" s="118"/>
      <c r="BJ410" s="118"/>
      <c r="BK410" s="118"/>
      <c r="BL410" s="118"/>
      <c r="BM410" s="118"/>
      <c r="BN410" s="118"/>
      <c r="BO410" s="118"/>
      <c r="BP410" s="118"/>
      <c r="BQ410" s="118"/>
      <c r="BR410" s="118"/>
      <c r="BS410" s="118"/>
      <c r="BT410" s="118"/>
    </row>
    <row r="411" spans="1:72">
      <c r="A411" s="35"/>
      <c r="B411" s="35"/>
      <c r="C411" s="35"/>
      <c r="D411" s="35"/>
      <c r="E411" s="35"/>
      <c r="F411" s="35"/>
      <c r="G411" s="35"/>
      <c r="H411" s="118"/>
      <c r="I411" s="118"/>
      <c r="J411" s="118"/>
      <c r="K411" s="118"/>
      <c r="L411" s="118"/>
      <c r="M411" s="118"/>
      <c r="N411" s="118"/>
      <c r="O411" s="118"/>
      <c r="P411" s="35"/>
      <c r="Q411" s="35"/>
      <c r="R411" s="35"/>
      <c r="S411" s="35"/>
      <c r="T411" s="35"/>
      <c r="U411" s="35"/>
      <c r="V411" s="118"/>
      <c r="W411" s="118"/>
      <c r="X411" s="118"/>
      <c r="Y411" s="118"/>
      <c r="Z411" s="118"/>
      <c r="AA411" s="118"/>
      <c r="AB411" s="118"/>
      <c r="AC411" s="118"/>
      <c r="AD411" s="118"/>
      <c r="AE411" s="118"/>
      <c r="AF411" s="118"/>
      <c r="AG411" s="118"/>
      <c r="AH411" s="118"/>
      <c r="AI411" s="118"/>
      <c r="AJ411" s="118"/>
      <c r="AK411" s="118"/>
      <c r="AL411" s="118"/>
      <c r="AM411" s="118"/>
      <c r="AN411" s="118"/>
      <c r="AO411" s="118"/>
      <c r="AP411" s="118"/>
      <c r="AQ411" s="118"/>
      <c r="AR411" s="118"/>
      <c r="AS411" s="118"/>
      <c r="AT411" s="118"/>
      <c r="AU411" s="118"/>
      <c r="AV411" s="118"/>
      <c r="AW411" s="118"/>
      <c r="AX411" s="118"/>
      <c r="AY411" s="118"/>
      <c r="AZ411" s="118"/>
      <c r="BA411" s="118"/>
      <c r="BB411" s="118"/>
      <c r="BC411" s="118"/>
      <c r="BD411" s="118"/>
      <c r="BE411" s="118"/>
      <c r="BF411" s="118"/>
      <c r="BG411" s="118"/>
      <c r="BH411" s="118"/>
      <c r="BI411" s="118"/>
      <c r="BJ411" s="118"/>
      <c r="BK411" s="118"/>
      <c r="BL411" s="118"/>
      <c r="BM411" s="118"/>
      <c r="BN411" s="118"/>
      <c r="BO411" s="118"/>
      <c r="BP411" s="118"/>
      <c r="BQ411" s="118"/>
      <c r="BR411" s="118"/>
      <c r="BS411" s="118"/>
      <c r="BT411" s="118"/>
    </row>
    <row r="412" spans="1:72">
      <c r="A412" s="35"/>
      <c r="B412" s="35"/>
      <c r="C412" s="35"/>
      <c r="D412" s="35"/>
      <c r="E412" s="35"/>
      <c r="F412" s="35"/>
      <c r="G412" s="35"/>
      <c r="H412" s="118"/>
      <c r="I412" s="118"/>
      <c r="J412" s="118"/>
      <c r="K412" s="118"/>
      <c r="L412" s="118"/>
      <c r="M412" s="118"/>
      <c r="N412" s="118"/>
      <c r="O412" s="118"/>
      <c r="P412" s="35"/>
      <c r="Q412" s="35"/>
      <c r="R412" s="35"/>
      <c r="S412" s="35"/>
      <c r="T412" s="35"/>
      <c r="U412" s="35"/>
      <c r="V412" s="118"/>
      <c r="W412" s="118"/>
      <c r="X412" s="118"/>
      <c r="Y412" s="118"/>
      <c r="Z412" s="118"/>
      <c r="AA412" s="118"/>
      <c r="AB412" s="118"/>
      <c r="AC412" s="118"/>
      <c r="AD412" s="118"/>
      <c r="AE412" s="118"/>
      <c r="AF412" s="118"/>
      <c r="AG412" s="118"/>
      <c r="AH412" s="118"/>
      <c r="AI412" s="118"/>
      <c r="AJ412" s="118"/>
      <c r="AK412" s="118"/>
      <c r="AL412" s="118"/>
      <c r="AM412" s="118"/>
      <c r="AN412" s="118"/>
      <c r="AO412" s="118"/>
      <c r="AP412" s="118"/>
      <c r="AQ412" s="118"/>
      <c r="AR412" s="118"/>
      <c r="AS412" s="118"/>
      <c r="AT412" s="118"/>
      <c r="AU412" s="118"/>
      <c r="AV412" s="118"/>
      <c r="AW412" s="118"/>
      <c r="AX412" s="118"/>
      <c r="AY412" s="118"/>
      <c r="AZ412" s="118"/>
      <c r="BA412" s="118"/>
      <c r="BB412" s="118"/>
      <c r="BC412" s="118"/>
      <c r="BD412" s="118"/>
      <c r="BE412" s="118"/>
      <c r="BF412" s="118"/>
      <c r="BG412" s="118"/>
      <c r="BH412" s="118"/>
      <c r="BI412" s="118"/>
      <c r="BJ412" s="118"/>
      <c r="BK412" s="118"/>
      <c r="BL412" s="118"/>
      <c r="BM412" s="118"/>
      <c r="BN412" s="118"/>
      <c r="BO412" s="118"/>
      <c r="BP412" s="118"/>
      <c r="BQ412" s="118"/>
      <c r="BR412" s="118"/>
      <c r="BS412" s="118"/>
      <c r="BT412" s="118"/>
    </row>
    <row r="413" spans="1:72">
      <c r="A413" s="35"/>
      <c r="B413" s="35"/>
      <c r="C413" s="35"/>
      <c r="D413" s="35"/>
      <c r="E413" s="35"/>
      <c r="F413" s="35"/>
      <c r="G413" s="35"/>
      <c r="H413" s="118"/>
      <c r="I413" s="118"/>
      <c r="J413" s="118"/>
      <c r="K413" s="118"/>
      <c r="L413" s="118"/>
      <c r="M413" s="118"/>
      <c r="N413" s="118"/>
      <c r="O413" s="118"/>
      <c r="P413" s="35"/>
      <c r="Q413" s="35"/>
      <c r="R413" s="35"/>
      <c r="S413" s="35"/>
      <c r="T413" s="35"/>
      <c r="U413" s="35"/>
      <c r="V413" s="118"/>
      <c r="W413" s="118"/>
      <c r="X413" s="118"/>
      <c r="Y413" s="118"/>
      <c r="Z413" s="118"/>
      <c r="AA413" s="118"/>
      <c r="AB413" s="118"/>
      <c r="AC413" s="118"/>
      <c r="AD413" s="118"/>
      <c r="AE413" s="118"/>
      <c r="AF413" s="118"/>
      <c r="AG413" s="118"/>
      <c r="AH413" s="118"/>
      <c r="AI413" s="118"/>
      <c r="AJ413" s="118"/>
      <c r="AK413" s="118"/>
      <c r="AL413" s="118"/>
      <c r="AM413" s="118"/>
      <c r="AN413" s="118"/>
      <c r="AO413" s="118"/>
      <c r="AP413" s="118"/>
      <c r="AQ413" s="118"/>
      <c r="AR413" s="118"/>
      <c r="AS413" s="118"/>
      <c r="AT413" s="118"/>
      <c r="AU413" s="118"/>
      <c r="AV413" s="118"/>
      <c r="AW413" s="118"/>
      <c r="AX413" s="118"/>
      <c r="AY413" s="118"/>
      <c r="AZ413" s="118"/>
      <c r="BA413" s="118"/>
      <c r="BB413" s="118"/>
      <c r="BC413" s="118"/>
      <c r="BD413" s="118"/>
      <c r="BE413" s="118"/>
      <c r="BF413" s="118"/>
      <c r="BG413" s="118"/>
      <c r="BH413" s="118"/>
      <c r="BI413" s="118"/>
      <c r="BJ413" s="118"/>
      <c r="BK413" s="118"/>
      <c r="BL413" s="118"/>
      <c r="BM413" s="118"/>
      <c r="BN413" s="118"/>
      <c r="BO413" s="118"/>
      <c r="BP413" s="118"/>
      <c r="BQ413" s="118"/>
      <c r="BR413" s="118"/>
      <c r="BS413" s="118"/>
      <c r="BT413" s="118"/>
    </row>
    <row r="414" spans="1:72">
      <c r="A414" s="35"/>
      <c r="B414" s="35"/>
      <c r="C414" s="35"/>
      <c r="D414" s="35"/>
      <c r="E414" s="35"/>
      <c r="F414" s="35"/>
      <c r="G414" s="35"/>
      <c r="H414" s="118"/>
      <c r="I414" s="118"/>
      <c r="J414" s="118"/>
      <c r="K414" s="118"/>
      <c r="L414" s="118"/>
      <c r="M414" s="118"/>
      <c r="N414" s="118"/>
      <c r="O414" s="118"/>
      <c r="P414" s="35"/>
      <c r="Q414" s="35"/>
      <c r="R414" s="35"/>
      <c r="S414" s="35"/>
      <c r="T414" s="35"/>
      <c r="U414" s="35"/>
      <c r="V414" s="118"/>
      <c r="W414" s="118"/>
      <c r="X414" s="118"/>
      <c r="Y414" s="118"/>
      <c r="Z414" s="118"/>
      <c r="AA414" s="118"/>
      <c r="AB414" s="118"/>
      <c r="AC414" s="118"/>
      <c r="AD414" s="118"/>
      <c r="AE414" s="118"/>
      <c r="AF414" s="118"/>
      <c r="AG414" s="118"/>
      <c r="AH414" s="118"/>
      <c r="AI414" s="118"/>
      <c r="AJ414" s="118"/>
      <c r="AK414" s="118"/>
      <c r="AL414" s="118"/>
      <c r="AM414" s="118"/>
      <c r="AN414" s="118"/>
      <c r="AO414" s="118"/>
      <c r="AP414" s="118"/>
      <c r="AQ414" s="118"/>
      <c r="AR414" s="118"/>
      <c r="AS414" s="118"/>
      <c r="AT414" s="118"/>
      <c r="AU414" s="118"/>
      <c r="AV414" s="118"/>
      <c r="AW414" s="118"/>
      <c r="AX414" s="118"/>
      <c r="AY414" s="118"/>
      <c r="AZ414" s="118"/>
      <c r="BA414" s="118"/>
      <c r="BB414" s="118"/>
      <c r="BC414" s="118"/>
      <c r="BD414" s="118"/>
      <c r="BE414" s="118"/>
      <c r="BF414" s="118"/>
      <c r="BG414" s="118"/>
      <c r="BH414" s="118"/>
      <c r="BI414" s="118"/>
      <c r="BJ414" s="118"/>
      <c r="BK414" s="118"/>
      <c r="BL414" s="118"/>
      <c r="BM414" s="118"/>
      <c r="BN414" s="118"/>
      <c r="BO414" s="118"/>
      <c r="BP414" s="118"/>
      <c r="BQ414" s="118"/>
      <c r="BR414" s="118"/>
      <c r="BS414" s="118"/>
      <c r="BT414" s="118"/>
    </row>
    <row r="415" spans="1:72">
      <c r="A415" s="35"/>
      <c r="B415" s="35"/>
      <c r="C415" s="35"/>
      <c r="D415" s="35"/>
      <c r="E415" s="35"/>
      <c r="F415" s="35"/>
      <c r="G415" s="35"/>
      <c r="H415" s="118"/>
      <c r="I415" s="118"/>
      <c r="J415" s="118"/>
      <c r="K415" s="118"/>
      <c r="L415" s="118"/>
      <c r="M415" s="118"/>
      <c r="N415" s="118"/>
      <c r="O415" s="118"/>
      <c r="P415" s="35"/>
      <c r="Q415" s="35"/>
      <c r="R415" s="35"/>
      <c r="S415" s="35"/>
      <c r="T415" s="35"/>
      <c r="U415" s="35"/>
      <c r="V415" s="118"/>
      <c r="W415" s="118"/>
      <c r="X415" s="118"/>
      <c r="Y415" s="118"/>
      <c r="Z415" s="118"/>
      <c r="AA415" s="118"/>
      <c r="AB415" s="118"/>
      <c r="AC415" s="118"/>
      <c r="AD415" s="118"/>
      <c r="AE415" s="118"/>
      <c r="AF415" s="118"/>
      <c r="AG415" s="118"/>
      <c r="AH415" s="118"/>
      <c r="AI415" s="118"/>
      <c r="AJ415" s="118"/>
      <c r="AK415" s="118"/>
      <c r="AL415" s="118"/>
      <c r="AM415" s="118"/>
      <c r="AN415" s="118"/>
      <c r="AO415" s="118"/>
      <c r="AP415" s="118"/>
      <c r="AQ415" s="118"/>
      <c r="AR415" s="118"/>
      <c r="AS415" s="118"/>
      <c r="AT415" s="118"/>
      <c r="AU415" s="118"/>
      <c r="AV415" s="118"/>
      <c r="AW415" s="118"/>
      <c r="AX415" s="118"/>
      <c r="AY415" s="118"/>
      <c r="AZ415" s="118"/>
      <c r="BA415" s="118"/>
      <c r="BB415" s="118"/>
      <c r="BC415" s="118"/>
      <c r="BD415" s="118"/>
      <c r="BE415" s="118"/>
      <c r="BF415" s="118"/>
      <c r="BG415" s="118"/>
      <c r="BH415" s="118"/>
      <c r="BI415" s="118"/>
      <c r="BJ415" s="118"/>
      <c r="BK415" s="118"/>
      <c r="BL415" s="118"/>
      <c r="BM415" s="118"/>
      <c r="BN415" s="118"/>
      <c r="BO415" s="118"/>
      <c r="BP415" s="118"/>
      <c r="BQ415" s="118"/>
      <c r="BR415" s="118"/>
      <c r="BS415" s="118"/>
      <c r="BT415" s="118"/>
    </row>
    <row r="416" spans="1:72">
      <c r="A416" s="35"/>
      <c r="B416" s="35"/>
      <c r="C416" s="35"/>
      <c r="D416" s="35"/>
      <c r="E416" s="35"/>
      <c r="F416" s="35"/>
      <c r="G416" s="35"/>
      <c r="H416" s="118"/>
      <c r="I416" s="118"/>
      <c r="J416" s="118"/>
      <c r="K416" s="118"/>
      <c r="L416" s="118"/>
      <c r="M416" s="118"/>
      <c r="N416" s="118"/>
      <c r="O416" s="118"/>
      <c r="P416" s="35"/>
      <c r="Q416" s="35"/>
      <c r="R416" s="35"/>
      <c r="S416" s="35"/>
      <c r="T416" s="35"/>
      <c r="U416" s="35"/>
      <c r="V416" s="118"/>
      <c r="W416" s="118"/>
      <c r="X416" s="118"/>
      <c r="Y416" s="118"/>
      <c r="Z416" s="118"/>
      <c r="AA416" s="118"/>
      <c r="AB416" s="118"/>
      <c r="AC416" s="118"/>
      <c r="AD416" s="118"/>
      <c r="AE416" s="118"/>
      <c r="AF416" s="118"/>
      <c r="AG416" s="118"/>
      <c r="AH416" s="118"/>
      <c r="AI416" s="118"/>
      <c r="AJ416" s="118"/>
      <c r="AK416" s="118"/>
      <c r="AL416" s="118"/>
      <c r="AM416" s="118"/>
      <c r="AN416" s="118"/>
      <c r="AO416" s="118"/>
      <c r="AP416" s="118"/>
      <c r="AQ416" s="118"/>
      <c r="AR416" s="118"/>
      <c r="AS416" s="118"/>
      <c r="AT416" s="118"/>
      <c r="AU416" s="118"/>
      <c r="AV416" s="118"/>
      <c r="AW416" s="118"/>
      <c r="AX416" s="118"/>
      <c r="AY416" s="118"/>
      <c r="AZ416" s="118"/>
      <c r="BA416" s="118"/>
      <c r="BB416" s="118"/>
      <c r="BC416" s="118"/>
      <c r="BD416" s="118"/>
      <c r="BE416" s="118"/>
      <c r="BF416" s="118"/>
      <c r="BG416" s="118"/>
      <c r="BH416" s="118"/>
      <c r="BI416" s="118"/>
      <c r="BJ416" s="118"/>
      <c r="BK416" s="118"/>
      <c r="BL416" s="118"/>
      <c r="BM416" s="118"/>
      <c r="BN416" s="118"/>
      <c r="BO416" s="118"/>
      <c r="BP416" s="118"/>
      <c r="BQ416" s="118"/>
      <c r="BR416" s="118"/>
      <c r="BS416" s="118"/>
      <c r="BT416" s="118"/>
    </row>
    <row r="417" spans="1:72">
      <c r="A417" s="35"/>
      <c r="B417" s="35"/>
      <c r="C417" s="35"/>
      <c r="D417" s="35"/>
      <c r="E417" s="35"/>
      <c r="F417" s="35"/>
      <c r="G417" s="35"/>
      <c r="H417" s="118"/>
      <c r="I417" s="118"/>
      <c r="J417" s="118"/>
      <c r="K417" s="118"/>
      <c r="L417" s="118"/>
      <c r="M417" s="118"/>
      <c r="N417" s="118"/>
      <c r="O417" s="118"/>
      <c r="P417" s="35"/>
      <c r="Q417" s="35"/>
      <c r="R417" s="35"/>
      <c r="S417" s="35"/>
      <c r="T417" s="35"/>
      <c r="U417" s="35"/>
      <c r="V417" s="118"/>
      <c r="W417" s="118"/>
      <c r="X417" s="118"/>
      <c r="Y417" s="118"/>
      <c r="Z417" s="118"/>
      <c r="AA417" s="118"/>
      <c r="AB417" s="118"/>
      <c r="AC417" s="118"/>
      <c r="AD417" s="118"/>
      <c r="AE417" s="118"/>
      <c r="AF417" s="118"/>
      <c r="AG417" s="118"/>
      <c r="AH417" s="118"/>
      <c r="AI417" s="118"/>
      <c r="AJ417" s="118"/>
      <c r="AK417" s="118"/>
      <c r="AL417" s="118"/>
      <c r="AM417" s="118"/>
      <c r="AN417" s="118"/>
      <c r="AO417" s="118"/>
      <c r="AP417" s="118"/>
      <c r="AQ417" s="118"/>
      <c r="AR417" s="118"/>
      <c r="AS417" s="118"/>
      <c r="AT417" s="118"/>
      <c r="AU417" s="118"/>
      <c r="AV417" s="118"/>
      <c r="AW417" s="118"/>
      <c r="AX417" s="118"/>
      <c r="AY417" s="118"/>
      <c r="AZ417" s="118"/>
      <c r="BA417" s="118"/>
      <c r="BB417" s="118"/>
      <c r="BC417" s="118"/>
      <c r="BD417" s="118"/>
      <c r="BE417" s="118"/>
      <c r="BF417" s="118"/>
      <c r="BG417" s="118"/>
      <c r="BH417" s="118"/>
      <c r="BI417" s="118"/>
      <c r="BJ417" s="118"/>
      <c r="BK417" s="118"/>
      <c r="BL417" s="118"/>
      <c r="BM417" s="118"/>
      <c r="BN417" s="118"/>
      <c r="BO417" s="118"/>
      <c r="BP417" s="118"/>
      <c r="BQ417" s="118"/>
      <c r="BR417" s="118"/>
      <c r="BS417" s="118"/>
      <c r="BT417" s="118"/>
    </row>
    <row r="418" spans="1:72">
      <c r="A418" s="35"/>
      <c r="B418" s="35"/>
      <c r="C418" s="35"/>
      <c r="D418" s="35"/>
      <c r="E418" s="35"/>
      <c r="F418" s="35"/>
      <c r="G418" s="35"/>
      <c r="H418" s="118"/>
      <c r="I418" s="118"/>
      <c r="J418" s="118"/>
      <c r="K418" s="118"/>
      <c r="L418" s="118"/>
      <c r="M418" s="118"/>
      <c r="N418" s="118"/>
      <c r="O418" s="118"/>
      <c r="P418" s="35"/>
      <c r="Q418" s="35"/>
      <c r="R418" s="35"/>
      <c r="S418" s="35"/>
      <c r="T418" s="35"/>
      <c r="U418" s="35"/>
      <c r="V418" s="118"/>
      <c r="W418" s="118"/>
      <c r="X418" s="118"/>
      <c r="Y418" s="118"/>
      <c r="Z418" s="118"/>
      <c r="AA418" s="118"/>
      <c r="AB418" s="118"/>
      <c r="AC418" s="118"/>
      <c r="AD418" s="118"/>
      <c r="AE418" s="118"/>
      <c r="AF418" s="118"/>
      <c r="AG418" s="118"/>
      <c r="AH418" s="118"/>
      <c r="AI418" s="118"/>
      <c r="AJ418" s="118"/>
      <c r="AK418" s="118"/>
      <c r="AL418" s="118"/>
      <c r="AM418" s="118"/>
      <c r="AN418" s="118"/>
      <c r="AO418" s="118"/>
      <c r="AP418" s="118"/>
      <c r="AQ418" s="118"/>
      <c r="AR418" s="118"/>
      <c r="AS418" s="118"/>
      <c r="AT418" s="118"/>
      <c r="AU418" s="118"/>
      <c r="AV418" s="118"/>
      <c r="AW418" s="118"/>
      <c r="AX418" s="118"/>
      <c r="AY418" s="118"/>
      <c r="AZ418" s="118"/>
      <c r="BA418" s="118"/>
      <c r="BB418" s="118"/>
      <c r="BC418" s="118"/>
      <c r="BD418" s="118"/>
      <c r="BE418" s="118"/>
      <c r="BF418" s="118"/>
      <c r="BG418" s="118"/>
      <c r="BH418" s="118"/>
      <c r="BI418" s="118"/>
      <c r="BJ418" s="118"/>
      <c r="BK418" s="118"/>
      <c r="BL418" s="118"/>
      <c r="BM418" s="118"/>
      <c r="BN418" s="118"/>
      <c r="BO418" s="118"/>
      <c r="BP418" s="118"/>
      <c r="BQ418" s="118"/>
      <c r="BR418" s="118"/>
      <c r="BS418" s="118"/>
      <c r="BT418" s="118"/>
    </row>
    <row r="419" spans="1:72">
      <c r="A419" s="35"/>
      <c r="B419" s="35"/>
      <c r="C419" s="35"/>
      <c r="D419" s="35"/>
      <c r="E419" s="35"/>
      <c r="F419" s="35"/>
      <c r="G419" s="35"/>
      <c r="H419" s="118"/>
      <c r="I419" s="118"/>
      <c r="J419" s="118"/>
      <c r="K419" s="118"/>
      <c r="L419" s="118"/>
      <c r="M419" s="118"/>
      <c r="N419" s="118"/>
      <c r="O419" s="118"/>
      <c r="P419" s="35"/>
      <c r="Q419" s="35"/>
      <c r="R419" s="35"/>
      <c r="S419" s="35"/>
      <c r="T419" s="35"/>
      <c r="U419" s="35"/>
      <c r="V419" s="118"/>
      <c r="W419" s="118"/>
      <c r="X419" s="118"/>
      <c r="Y419" s="118"/>
      <c r="Z419" s="118"/>
      <c r="AA419" s="118"/>
      <c r="AB419" s="118"/>
      <c r="AC419" s="118"/>
      <c r="AD419" s="118"/>
      <c r="AE419" s="118"/>
      <c r="AF419" s="118"/>
      <c r="AG419" s="118"/>
      <c r="AH419" s="118"/>
      <c r="AI419" s="118"/>
      <c r="AJ419" s="118"/>
      <c r="AK419" s="118"/>
      <c r="AL419" s="118"/>
      <c r="AM419" s="118"/>
      <c r="AN419" s="118"/>
      <c r="AO419" s="118"/>
      <c r="AP419" s="118"/>
      <c r="AQ419" s="118"/>
      <c r="AR419" s="118"/>
      <c r="AS419" s="118"/>
      <c r="AT419" s="118"/>
      <c r="AU419" s="118"/>
      <c r="AV419" s="118"/>
      <c r="AW419" s="118"/>
      <c r="AX419" s="118"/>
      <c r="AY419" s="118"/>
      <c r="AZ419" s="118"/>
      <c r="BA419" s="118"/>
      <c r="BB419" s="118"/>
      <c r="BC419" s="118"/>
      <c r="BD419" s="118"/>
      <c r="BE419" s="118"/>
      <c r="BF419" s="118"/>
      <c r="BG419" s="118"/>
      <c r="BH419" s="118"/>
      <c r="BI419" s="118"/>
      <c r="BJ419" s="118"/>
      <c r="BK419" s="118"/>
      <c r="BL419" s="118"/>
      <c r="BM419" s="118"/>
      <c r="BN419" s="118"/>
      <c r="BO419" s="118"/>
      <c r="BP419" s="118"/>
      <c r="BQ419" s="118"/>
      <c r="BR419" s="118"/>
      <c r="BS419" s="118"/>
      <c r="BT419" s="118"/>
    </row>
    <row r="420" spans="1:72">
      <c r="A420" s="35"/>
      <c r="B420" s="35"/>
      <c r="C420" s="35"/>
      <c r="D420" s="35"/>
      <c r="E420" s="35"/>
      <c r="F420" s="35"/>
      <c r="G420" s="35"/>
      <c r="H420" s="118"/>
      <c r="I420" s="118"/>
      <c r="J420" s="118"/>
      <c r="K420" s="118"/>
      <c r="L420" s="118"/>
      <c r="M420" s="118"/>
      <c r="N420" s="118"/>
      <c r="O420" s="118"/>
      <c r="P420" s="35"/>
      <c r="Q420" s="35"/>
      <c r="R420" s="35"/>
      <c r="S420" s="35"/>
      <c r="T420" s="35"/>
      <c r="U420" s="35"/>
      <c r="V420" s="118"/>
      <c r="W420" s="118"/>
      <c r="X420" s="118"/>
      <c r="Y420" s="118"/>
      <c r="Z420" s="118"/>
      <c r="AA420" s="118"/>
      <c r="AB420" s="118"/>
      <c r="AC420" s="118"/>
      <c r="AD420" s="118"/>
      <c r="AE420" s="118"/>
      <c r="AF420" s="118"/>
      <c r="AG420" s="118"/>
      <c r="AH420" s="118"/>
      <c r="AI420" s="118"/>
      <c r="AJ420" s="118"/>
      <c r="AK420" s="118"/>
      <c r="AL420" s="118"/>
      <c r="AM420" s="118"/>
      <c r="AN420" s="118"/>
      <c r="AO420" s="118"/>
      <c r="AP420" s="118"/>
      <c r="AQ420" s="118"/>
      <c r="AR420" s="118"/>
      <c r="AS420" s="118"/>
      <c r="AT420" s="118"/>
      <c r="AU420" s="118"/>
      <c r="AV420" s="118"/>
      <c r="AW420" s="118"/>
      <c r="AX420" s="118"/>
      <c r="AY420" s="118"/>
      <c r="AZ420" s="118"/>
      <c r="BA420" s="118"/>
      <c r="BB420" s="118"/>
      <c r="BC420" s="118"/>
      <c r="BD420" s="118"/>
      <c r="BE420" s="118"/>
      <c r="BF420" s="118"/>
      <c r="BG420" s="118"/>
      <c r="BH420" s="118"/>
      <c r="BI420" s="118"/>
      <c r="BJ420" s="118"/>
      <c r="BK420" s="118"/>
      <c r="BL420" s="118"/>
      <c r="BM420" s="118"/>
      <c r="BN420" s="118"/>
      <c r="BO420" s="118"/>
      <c r="BP420" s="118"/>
      <c r="BQ420" s="118"/>
      <c r="BR420" s="118"/>
      <c r="BS420" s="118"/>
      <c r="BT420" s="118"/>
    </row>
    <row r="421" spans="1:72">
      <c r="A421" s="35"/>
      <c r="B421" s="35"/>
      <c r="C421" s="35"/>
      <c r="D421" s="35"/>
      <c r="E421" s="35"/>
      <c r="F421" s="35"/>
      <c r="G421" s="35"/>
      <c r="H421" s="118"/>
      <c r="I421" s="118"/>
      <c r="J421" s="118"/>
      <c r="K421" s="118"/>
      <c r="L421" s="118"/>
      <c r="M421" s="118"/>
      <c r="N421" s="118"/>
      <c r="O421" s="118"/>
      <c r="P421" s="35"/>
      <c r="Q421" s="35"/>
      <c r="R421" s="35"/>
      <c r="S421" s="35"/>
      <c r="T421" s="35"/>
      <c r="U421" s="35"/>
      <c r="V421" s="118"/>
      <c r="W421" s="118"/>
      <c r="X421" s="118"/>
      <c r="Y421" s="118"/>
      <c r="Z421" s="118"/>
      <c r="AA421" s="118"/>
      <c r="AB421" s="118"/>
      <c r="AC421" s="118"/>
      <c r="AD421" s="118"/>
      <c r="AE421" s="118"/>
      <c r="AF421" s="118"/>
      <c r="AG421" s="118"/>
      <c r="AH421" s="118"/>
      <c r="AI421" s="118"/>
      <c r="AJ421" s="118"/>
      <c r="AK421" s="118"/>
      <c r="AL421" s="118"/>
      <c r="AM421" s="118"/>
      <c r="AN421" s="118"/>
      <c r="AO421" s="118"/>
      <c r="AP421" s="118"/>
      <c r="AQ421" s="118"/>
      <c r="AR421" s="118"/>
      <c r="AS421" s="118"/>
      <c r="AT421" s="118"/>
      <c r="AU421" s="118"/>
      <c r="AV421" s="118"/>
      <c r="AW421" s="118"/>
      <c r="AX421" s="118"/>
      <c r="AY421" s="118"/>
      <c r="AZ421" s="118"/>
      <c r="BA421" s="118"/>
      <c r="BB421" s="118"/>
      <c r="BC421" s="118"/>
      <c r="BD421" s="118"/>
      <c r="BE421" s="118"/>
      <c r="BF421" s="118"/>
      <c r="BG421" s="118"/>
      <c r="BH421" s="118"/>
      <c r="BI421" s="118"/>
      <c r="BJ421" s="118"/>
      <c r="BK421" s="118"/>
      <c r="BL421" s="118"/>
      <c r="BM421" s="118"/>
      <c r="BN421" s="118"/>
      <c r="BO421" s="118"/>
      <c r="BP421" s="118"/>
      <c r="BQ421" s="118"/>
      <c r="BR421" s="118"/>
      <c r="BS421" s="118"/>
      <c r="BT421" s="118"/>
    </row>
    <row r="422" spans="1:72">
      <c r="A422" s="35"/>
      <c r="B422" s="35"/>
      <c r="C422" s="35"/>
      <c r="D422" s="35"/>
      <c r="E422" s="35"/>
      <c r="F422" s="35"/>
      <c r="G422" s="35"/>
      <c r="H422" s="118"/>
      <c r="I422" s="118"/>
      <c r="J422" s="118"/>
      <c r="K422" s="118"/>
      <c r="L422" s="118"/>
      <c r="M422" s="118"/>
      <c r="N422" s="118"/>
      <c r="O422" s="118"/>
      <c r="P422" s="35"/>
      <c r="Q422" s="35"/>
      <c r="R422" s="35"/>
      <c r="S422" s="35"/>
      <c r="T422" s="35"/>
      <c r="U422" s="35"/>
      <c r="V422" s="118"/>
      <c r="W422" s="118"/>
      <c r="X422" s="118"/>
      <c r="Y422" s="118"/>
      <c r="Z422" s="118"/>
      <c r="AA422" s="118"/>
      <c r="AB422" s="118"/>
      <c r="AC422" s="118"/>
      <c r="AD422" s="118"/>
      <c r="AE422" s="118"/>
      <c r="AF422" s="118"/>
      <c r="AG422" s="118"/>
      <c r="AH422" s="118"/>
      <c r="AI422" s="118"/>
      <c r="AJ422" s="118"/>
      <c r="AK422" s="118"/>
      <c r="AL422" s="118"/>
      <c r="AM422" s="118"/>
      <c r="AN422" s="118"/>
      <c r="AO422" s="118"/>
      <c r="AP422" s="118"/>
      <c r="AQ422" s="118"/>
      <c r="AR422" s="118"/>
      <c r="AS422" s="118"/>
      <c r="AT422" s="118"/>
      <c r="AU422" s="118"/>
      <c r="AV422" s="118"/>
      <c r="AW422" s="118"/>
      <c r="AX422" s="118"/>
      <c r="AY422" s="118"/>
      <c r="AZ422" s="118"/>
      <c r="BA422" s="118"/>
      <c r="BB422" s="118"/>
      <c r="BC422" s="118"/>
      <c r="BD422" s="118"/>
      <c r="BE422" s="118"/>
      <c r="BF422" s="118"/>
      <c r="BG422" s="118"/>
      <c r="BH422" s="118"/>
      <c r="BI422" s="118"/>
      <c r="BJ422" s="118"/>
      <c r="BK422" s="118"/>
      <c r="BL422" s="118"/>
      <c r="BM422" s="118"/>
      <c r="BN422" s="118"/>
      <c r="BO422" s="118"/>
      <c r="BP422" s="118"/>
      <c r="BQ422" s="118"/>
      <c r="BR422" s="118"/>
      <c r="BS422" s="118"/>
      <c r="BT422" s="118"/>
    </row>
    <row r="423" spans="1:72">
      <c r="A423" s="35"/>
      <c r="B423" s="35"/>
      <c r="C423" s="35"/>
      <c r="D423" s="35"/>
      <c r="E423" s="35"/>
      <c r="F423" s="35"/>
      <c r="G423" s="35"/>
      <c r="H423" s="118"/>
      <c r="I423" s="118"/>
      <c r="J423" s="118"/>
      <c r="K423" s="118"/>
      <c r="L423" s="118"/>
      <c r="M423" s="118"/>
      <c r="N423" s="118"/>
      <c r="O423" s="118"/>
      <c r="P423" s="35"/>
      <c r="Q423" s="35"/>
      <c r="R423" s="35"/>
      <c r="S423" s="35"/>
      <c r="T423" s="35"/>
      <c r="U423" s="35"/>
      <c r="V423" s="118"/>
      <c r="W423" s="118"/>
      <c r="X423" s="118"/>
      <c r="Y423" s="118"/>
      <c r="Z423" s="118"/>
      <c r="AA423" s="118"/>
      <c r="AB423" s="118"/>
      <c r="AC423" s="118"/>
      <c r="AD423" s="118"/>
      <c r="AE423" s="118"/>
      <c r="AF423" s="118"/>
      <c r="AG423" s="118"/>
      <c r="AH423" s="118"/>
      <c r="AI423" s="118"/>
      <c r="AJ423" s="118"/>
      <c r="AK423" s="118"/>
      <c r="AL423" s="118"/>
      <c r="AM423" s="118"/>
      <c r="AN423" s="118"/>
      <c r="AO423" s="118"/>
      <c r="AP423" s="118"/>
      <c r="AQ423" s="118"/>
      <c r="AR423" s="118"/>
      <c r="AS423" s="118"/>
      <c r="AT423" s="118"/>
      <c r="AU423" s="118"/>
      <c r="AV423" s="118"/>
      <c r="AW423" s="118"/>
      <c r="AX423" s="118"/>
      <c r="AY423" s="118"/>
      <c r="AZ423" s="118"/>
      <c r="BA423" s="118"/>
      <c r="BB423" s="118"/>
      <c r="BC423" s="118"/>
      <c r="BD423" s="118"/>
      <c r="BE423" s="118"/>
      <c r="BF423" s="118"/>
      <c r="BG423" s="118"/>
      <c r="BH423" s="118"/>
      <c r="BI423" s="118"/>
      <c r="BJ423" s="118"/>
      <c r="BK423" s="118"/>
      <c r="BL423" s="118"/>
      <c r="BM423" s="118"/>
      <c r="BN423" s="118"/>
      <c r="BO423" s="118"/>
      <c r="BP423" s="118"/>
      <c r="BQ423" s="118"/>
      <c r="BR423" s="118"/>
      <c r="BS423" s="118"/>
      <c r="BT423" s="118"/>
    </row>
    <row r="424" spans="1:72">
      <c r="A424" s="35"/>
      <c r="B424" s="35"/>
      <c r="C424" s="35"/>
      <c r="D424" s="35"/>
      <c r="E424" s="35"/>
      <c r="F424" s="35"/>
      <c r="G424" s="35"/>
      <c r="H424" s="118"/>
      <c r="I424" s="118"/>
      <c r="J424" s="118"/>
      <c r="K424" s="118"/>
      <c r="L424" s="118"/>
      <c r="M424" s="118"/>
      <c r="N424" s="118"/>
      <c r="O424" s="118"/>
      <c r="P424" s="35"/>
      <c r="Q424" s="35"/>
      <c r="R424" s="35"/>
      <c r="S424" s="35"/>
      <c r="T424" s="35"/>
      <c r="U424" s="35"/>
      <c r="V424" s="118"/>
      <c r="W424" s="118"/>
      <c r="X424" s="118"/>
      <c r="Y424" s="118"/>
      <c r="Z424" s="118"/>
      <c r="AA424" s="118"/>
      <c r="AB424" s="118"/>
      <c r="AC424" s="118"/>
      <c r="AD424" s="118"/>
      <c r="AE424" s="118"/>
      <c r="AF424" s="118"/>
      <c r="AG424" s="118"/>
      <c r="AH424" s="118"/>
      <c r="AI424" s="118"/>
      <c r="AJ424" s="118"/>
      <c r="AK424" s="118"/>
      <c r="AL424" s="118"/>
      <c r="AM424" s="118"/>
      <c r="AN424" s="118"/>
      <c r="AO424" s="118"/>
      <c r="AP424" s="118"/>
      <c r="AQ424" s="118"/>
      <c r="AR424" s="118"/>
      <c r="AS424" s="118"/>
      <c r="AT424" s="118"/>
      <c r="AU424" s="118"/>
      <c r="AV424" s="118"/>
      <c r="AW424" s="118"/>
      <c r="AX424" s="118"/>
      <c r="AY424" s="118"/>
      <c r="AZ424" s="118"/>
      <c r="BA424" s="118"/>
      <c r="BB424" s="118"/>
      <c r="BC424" s="118"/>
      <c r="BD424" s="118"/>
      <c r="BE424" s="118"/>
      <c r="BF424" s="118"/>
      <c r="BG424" s="118"/>
      <c r="BH424" s="118"/>
      <c r="BI424" s="118"/>
      <c r="BJ424" s="118"/>
      <c r="BK424" s="118"/>
      <c r="BL424" s="118"/>
      <c r="BM424" s="118"/>
      <c r="BN424" s="118"/>
      <c r="BO424" s="118"/>
      <c r="BP424" s="118"/>
      <c r="BQ424" s="118"/>
      <c r="BR424" s="118"/>
      <c r="BS424" s="118"/>
      <c r="BT424" s="118"/>
    </row>
    <row r="425" spans="1:72">
      <c r="A425" s="35"/>
      <c r="B425" s="35"/>
      <c r="C425" s="35"/>
      <c r="D425" s="35"/>
      <c r="E425" s="35"/>
      <c r="F425" s="35"/>
      <c r="G425" s="35"/>
      <c r="H425" s="118"/>
      <c r="I425" s="118"/>
      <c r="J425" s="118"/>
      <c r="K425" s="118"/>
      <c r="L425" s="118"/>
      <c r="M425" s="118"/>
      <c r="N425" s="118"/>
      <c r="O425" s="118"/>
      <c r="P425" s="35"/>
      <c r="Q425" s="35"/>
      <c r="R425" s="35"/>
      <c r="S425" s="35"/>
      <c r="T425" s="35"/>
      <c r="U425" s="35"/>
      <c r="V425" s="118"/>
      <c r="W425" s="118"/>
      <c r="X425" s="118"/>
      <c r="Y425" s="118"/>
      <c r="Z425" s="118"/>
      <c r="AA425" s="118"/>
      <c r="AB425" s="118"/>
      <c r="AC425" s="118"/>
      <c r="AD425" s="118"/>
      <c r="AE425" s="118"/>
      <c r="AF425" s="118"/>
      <c r="AG425" s="118"/>
      <c r="AH425" s="118"/>
      <c r="AI425" s="118"/>
      <c r="AJ425" s="118"/>
      <c r="AK425" s="118"/>
      <c r="AL425" s="118"/>
      <c r="AM425" s="118"/>
      <c r="AN425" s="118"/>
      <c r="AO425" s="118"/>
      <c r="AP425" s="118"/>
      <c r="AQ425" s="118"/>
      <c r="AR425" s="118"/>
      <c r="AS425" s="118"/>
      <c r="AT425" s="118"/>
      <c r="AU425" s="118"/>
      <c r="AV425" s="118"/>
      <c r="AW425" s="118"/>
      <c r="AX425" s="118"/>
      <c r="AY425" s="118"/>
      <c r="AZ425" s="118"/>
      <c r="BA425" s="118"/>
      <c r="BB425" s="118"/>
      <c r="BC425" s="118"/>
      <c r="BD425" s="118"/>
      <c r="BE425" s="118"/>
      <c r="BF425" s="118"/>
      <c r="BG425" s="118"/>
      <c r="BH425" s="118"/>
      <c r="BI425" s="118"/>
      <c r="BJ425" s="118"/>
      <c r="BK425" s="118"/>
      <c r="BL425" s="118"/>
      <c r="BM425" s="118"/>
      <c r="BN425" s="118"/>
      <c r="BO425" s="118"/>
      <c r="BP425" s="118"/>
      <c r="BQ425" s="118"/>
      <c r="BR425" s="118"/>
      <c r="BS425" s="118"/>
      <c r="BT425" s="118"/>
    </row>
    <row r="426" spans="1:72">
      <c r="A426" s="35"/>
      <c r="B426" s="35"/>
      <c r="C426" s="35"/>
      <c r="D426" s="35"/>
      <c r="E426" s="35"/>
      <c r="F426" s="35"/>
      <c r="G426" s="35"/>
      <c r="H426" s="118"/>
      <c r="I426" s="118"/>
      <c r="J426" s="118"/>
      <c r="K426" s="118"/>
      <c r="L426" s="118"/>
      <c r="M426" s="118"/>
      <c r="N426" s="118"/>
      <c r="O426" s="118"/>
      <c r="P426" s="35"/>
      <c r="Q426" s="35"/>
      <c r="R426" s="35"/>
      <c r="S426" s="35"/>
      <c r="T426" s="35"/>
      <c r="U426" s="35"/>
      <c r="V426" s="118"/>
      <c r="W426" s="118"/>
      <c r="X426" s="118"/>
      <c r="Y426" s="118"/>
      <c r="Z426" s="118"/>
      <c r="AA426" s="118"/>
      <c r="AB426" s="118"/>
      <c r="AC426" s="118"/>
      <c r="AD426" s="118"/>
      <c r="AE426" s="118"/>
      <c r="AF426" s="118"/>
      <c r="AG426" s="118"/>
      <c r="AH426" s="118"/>
      <c r="AI426" s="118"/>
      <c r="AJ426" s="118"/>
      <c r="AK426" s="118"/>
      <c r="AL426" s="118"/>
      <c r="AM426" s="118"/>
      <c r="AN426" s="118"/>
      <c r="AO426" s="118"/>
      <c r="AP426" s="118"/>
      <c r="AQ426" s="118"/>
      <c r="AR426" s="118"/>
      <c r="AS426" s="118"/>
      <c r="AT426" s="118"/>
      <c r="AU426" s="118"/>
      <c r="AV426" s="118"/>
      <c r="AW426" s="118"/>
      <c r="AX426" s="118"/>
      <c r="AY426" s="118"/>
      <c r="AZ426" s="118"/>
      <c r="BA426" s="118"/>
      <c r="BB426" s="118"/>
      <c r="BC426" s="118"/>
      <c r="BD426" s="118"/>
      <c r="BE426" s="118"/>
      <c r="BF426" s="118"/>
      <c r="BG426" s="118"/>
      <c r="BH426" s="118"/>
      <c r="BI426" s="118"/>
      <c r="BJ426" s="118"/>
      <c r="BK426" s="118"/>
      <c r="BL426" s="118"/>
      <c r="BM426" s="118"/>
      <c r="BN426" s="118"/>
      <c r="BO426" s="118"/>
      <c r="BP426" s="118"/>
      <c r="BQ426" s="118"/>
      <c r="BR426" s="118"/>
      <c r="BS426" s="118"/>
      <c r="BT426" s="118"/>
    </row>
    <row r="427" spans="1:72">
      <c r="A427" s="35"/>
      <c r="B427" s="35"/>
      <c r="C427" s="35"/>
      <c r="D427" s="35"/>
      <c r="E427" s="35"/>
      <c r="F427" s="35"/>
      <c r="G427" s="35"/>
      <c r="H427" s="118"/>
      <c r="I427" s="118"/>
      <c r="J427" s="118"/>
      <c r="K427" s="118"/>
      <c r="L427" s="118"/>
      <c r="M427" s="118"/>
      <c r="N427" s="118"/>
      <c r="O427" s="118"/>
      <c r="P427" s="35"/>
      <c r="Q427" s="35"/>
      <c r="R427" s="35"/>
      <c r="S427" s="35"/>
      <c r="T427" s="35"/>
      <c r="U427" s="35"/>
      <c r="V427" s="118"/>
      <c r="W427" s="118"/>
      <c r="X427" s="118"/>
      <c r="Y427" s="118"/>
      <c r="Z427" s="118"/>
      <c r="AA427" s="118"/>
      <c r="AB427" s="118"/>
      <c r="AC427" s="118"/>
      <c r="AD427" s="118"/>
      <c r="AE427" s="118"/>
      <c r="AF427" s="118"/>
      <c r="AG427" s="118"/>
      <c r="AH427" s="118"/>
      <c r="AI427" s="118"/>
      <c r="AJ427" s="118"/>
      <c r="AK427" s="118"/>
      <c r="AL427" s="118"/>
      <c r="AM427" s="118"/>
      <c r="AN427" s="118"/>
      <c r="AO427" s="118"/>
      <c r="AP427" s="118"/>
      <c r="AQ427" s="118"/>
      <c r="AR427" s="118"/>
      <c r="AS427" s="118"/>
      <c r="AT427" s="118"/>
      <c r="AU427" s="118"/>
      <c r="AV427" s="118"/>
      <c r="AW427" s="118"/>
      <c r="AX427" s="118"/>
      <c r="AY427" s="118"/>
      <c r="AZ427" s="118"/>
      <c r="BA427" s="118"/>
      <c r="BB427" s="118"/>
      <c r="BC427" s="118"/>
      <c r="BD427" s="118"/>
      <c r="BE427" s="118"/>
      <c r="BF427" s="118"/>
      <c r="BG427" s="118"/>
      <c r="BH427" s="118"/>
      <c r="BI427" s="118"/>
      <c r="BJ427" s="118"/>
      <c r="BK427" s="118"/>
      <c r="BL427" s="118"/>
      <c r="BM427" s="118"/>
      <c r="BN427" s="118"/>
      <c r="BO427" s="118"/>
      <c r="BP427" s="118"/>
      <c r="BQ427" s="118"/>
      <c r="BR427" s="118"/>
      <c r="BS427" s="118"/>
      <c r="BT427" s="118"/>
    </row>
    <row r="428" spans="1:72">
      <c r="A428" s="35"/>
      <c r="B428" s="35"/>
      <c r="C428" s="35"/>
      <c r="D428" s="35"/>
      <c r="E428" s="35"/>
      <c r="F428" s="35"/>
      <c r="G428" s="35"/>
      <c r="H428" s="118"/>
      <c r="I428" s="118"/>
      <c r="J428" s="118"/>
      <c r="K428" s="118"/>
      <c r="L428" s="118"/>
      <c r="M428" s="118"/>
      <c r="N428" s="118"/>
      <c r="O428" s="118"/>
      <c r="P428" s="35"/>
      <c r="Q428" s="35"/>
      <c r="R428" s="35"/>
      <c r="S428" s="35"/>
      <c r="T428" s="35"/>
      <c r="U428" s="35"/>
      <c r="V428" s="118"/>
      <c r="W428" s="118"/>
      <c r="X428" s="118"/>
      <c r="Y428" s="118"/>
      <c r="Z428" s="118"/>
      <c r="AA428" s="118"/>
      <c r="AB428" s="118"/>
      <c r="AC428" s="118"/>
      <c r="AD428" s="118"/>
      <c r="AE428" s="118"/>
      <c r="AF428" s="118"/>
      <c r="AG428" s="118"/>
      <c r="AH428" s="118"/>
      <c r="AI428" s="118"/>
      <c r="AJ428" s="118"/>
      <c r="AK428" s="118"/>
      <c r="AL428" s="118"/>
      <c r="AM428" s="118"/>
      <c r="AN428" s="118"/>
      <c r="AO428" s="118"/>
      <c r="AP428" s="118"/>
      <c r="AQ428" s="118"/>
      <c r="AR428" s="118"/>
      <c r="AS428" s="118"/>
      <c r="AT428" s="118"/>
      <c r="AU428" s="118"/>
      <c r="AV428" s="118"/>
      <c r="AW428" s="118"/>
      <c r="AX428" s="118"/>
      <c r="AY428" s="118"/>
      <c r="AZ428" s="118"/>
      <c r="BA428" s="118"/>
      <c r="BB428" s="118"/>
      <c r="BC428" s="118"/>
      <c r="BD428" s="118"/>
      <c r="BE428" s="118"/>
      <c r="BF428" s="118"/>
      <c r="BG428" s="118"/>
      <c r="BH428" s="118"/>
      <c r="BI428" s="118"/>
      <c r="BJ428" s="118"/>
      <c r="BK428" s="118"/>
      <c r="BL428" s="118"/>
      <c r="BM428" s="118"/>
      <c r="BN428" s="118"/>
      <c r="BO428" s="118"/>
      <c r="BP428" s="118"/>
      <c r="BQ428" s="118"/>
      <c r="BR428" s="118"/>
      <c r="BS428" s="118"/>
      <c r="BT428" s="118"/>
    </row>
    <row r="429" spans="1:72">
      <c r="A429" s="35"/>
      <c r="B429" s="35"/>
      <c r="C429" s="35"/>
      <c r="D429" s="35"/>
      <c r="E429" s="35"/>
      <c r="F429" s="35"/>
      <c r="G429" s="35"/>
      <c r="H429" s="118"/>
      <c r="I429" s="118"/>
      <c r="J429" s="118"/>
      <c r="K429" s="118"/>
      <c r="L429" s="118"/>
      <c r="M429" s="118"/>
      <c r="N429" s="118"/>
      <c r="O429" s="118"/>
      <c r="P429" s="35"/>
      <c r="Q429" s="35"/>
      <c r="R429" s="35"/>
      <c r="S429" s="35"/>
      <c r="T429" s="35"/>
      <c r="U429" s="35"/>
      <c r="V429" s="118"/>
      <c r="W429" s="118"/>
      <c r="X429" s="118"/>
      <c r="Y429" s="118"/>
      <c r="Z429" s="118"/>
      <c r="AA429" s="118"/>
      <c r="AB429" s="118"/>
      <c r="AC429" s="118"/>
      <c r="AD429" s="118"/>
      <c r="AE429" s="118"/>
      <c r="AF429" s="118"/>
      <c r="AG429" s="118"/>
      <c r="AH429" s="118"/>
      <c r="AI429" s="118"/>
      <c r="AJ429" s="118"/>
      <c r="AK429" s="118"/>
      <c r="AL429" s="118"/>
      <c r="AM429" s="118"/>
      <c r="AN429" s="118"/>
      <c r="AO429" s="118"/>
      <c r="AP429" s="118"/>
      <c r="AQ429" s="118"/>
      <c r="AR429" s="118"/>
      <c r="AS429" s="118"/>
      <c r="AT429" s="118"/>
      <c r="AU429" s="118"/>
      <c r="AV429" s="118"/>
      <c r="AW429" s="118"/>
      <c r="AX429" s="118"/>
      <c r="AY429" s="118"/>
      <c r="AZ429" s="118"/>
      <c r="BA429" s="118"/>
      <c r="BB429" s="118"/>
      <c r="BC429" s="118"/>
      <c r="BD429" s="118"/>
      <c r="BE429" s="118"/>
      <c r="BF429" s="118"/>
      <c r="BG429" s="118"/>
      <c r="BH429" s="118"/>
      <c r="BI429" s="118"/>
      <c r="BJ429" s="118"/>
      <c r="BK429" s="118"/>
      <c r="BL429" s="118"/>
      <c r="BM429" s="118"/>
      <c r="BN429" s="118"/>
      <c r="BO429" s="118"/>
      <c r="BP429" s="118"/>
      <c r="BQ429" s="118"/>
      <c r="BR429" s="118"/>
      <c r="BS429" s="118"/>
      <c r="BT429" s="118"/>
    </row>
    <row r="430" spans="1:72">
      <c r="A430" s="35"/>
      <c r="B430" s="35"/>
      <c r="C430" s="35"/>
      <c r="D430" s="35"/>
      <c r="E430" s="35"/>
      <c r="F430" s="35"/>
      <c r="G430" s="35"/>
      <c r="H430" s="118"/>
      <c r="I430" s="118"/>
      <c r="J430" s="118"/>
      <c r="K430" s="118"/>
      <c r="L430" s="118"/>
      <c r="M430" s="118"/>
      <c r="N430" s="118"/>
      <c r="O430" s="118"/>
      <c r="P430" s="35"/>
      <c r="Q430" s="35"/>
      <c r="R430" s="35"/>
      <c r="S430" s="35"/>
      <c r="T430" s="35"/>
      <c r="U430" s="35"/>
      <c r="V430" s="118"/>
      <c r="W430" s="118"/>
      <c r="X430" s="118"/>
      <c r="Y430" s="118"/>
      <c r="Z430" s="118"/>
      <c r="AA430" s="118"/>
      <c r="AB430" s="118"/>
      <c r="AC430" s="118"/>
      <c r="AD430" s="118"/>
      <c r="AE430" s="118"/>
      <c r="AF430" s="118"/>
      <c r="AG430" s="118"/>
      <c r="AH430" s="118"/>
      <c r="AI430" s="118"/>
      <c r="AJ430" s="118"/>
      <c r="AK430" s="118"/>
      <c r="AL430" s="118"/>
      <c r="AM430" s="118"/>
      <c r="AN430" s="118"/>
      <c r="AO430" s="118"/>
      <c r="AP430" s="118"/>
      <c r="AQ430" s="118"/>
      <c r="AR430" s="118"/>
      <c r="AS430" s="118"/>
      <c r="AT430" s="118"/>
      <c r="AU430" s="118"/>
      <c r="AV430" s="118"/>
      <c r="AW430" s="118"/>
      <c r="AX430" s="118"/>
      <c r="AY430" s="118"/>
      <c r="AZ430" s="118"/>
      <c r="BA430" s="118"/>
      <c r="BB430" s="118"/>
      <c r="BC430" s="118"/>
      <c r="BD430" s="118"/>
      <c r="BE430" s="118"/>
      <c r="BF430" s="118"/>
      <c r="BG430" s="118"/>
      <c r="BH430" s="118"/>
      <c r="BI430" s="118"/>
      <c r="BJ430" s="118"/>
      <c r="BK430" s="118"/>
      <c r="BL430" s="118"/>
      <c r="BM430" s="118"/>
      <c r="BN430" s="118"/>
      <c r="BO430" s="118"/>
      <c r="BP430" s="118"/>
      <c r="BQ430" s="118"/>
      <c r="BR430" s="118"/>
      <c r="BS430" s="118"/>
      <c r="BT430" s="118"/>
    </row>
    <row r="431" spans="1:72">
      <c r="A431" s="35"/>
      <c r="B431" s="35"/>
      <c r="C431" s="35"/>
      <c r="D431" s="35"/>
      <c r="E431" s="35"/>
      <c r="F431" s="35"/>
      <c r="G431" s="35"/>
      <c r="H431" s="118"/>
      <c r="I431" s="118"/>
      <c r="J431" s="118"/>
      <c r="K431" s="118"/>
      <c r="L431" s="118"/>
      <c r="M431" s="118"/>
      <c r="N431" s="118"/>
      <c r="O431" s="118"/>
      <c r="P431" s="35"/>
      <c r="Q431" s="35"/>
      <c r="R431" s="35"/>
      <c r="S431" s="35"/>
      <c r="T431" s="35"/>
      <c r="U431" s="35"/>
      <c r="V431" s="118"/>
      <c r="W431" s="118"/>
      <c r="X431" s="118"/>
      <c r="Y431" s="118"/>
      <c r="Z431" s="118"/>
      <c r="AA431" s="118"/>
      <c r="AB431" s="118"/>
      <c r="AC431" s="118"/>
      <c r="AD431" s="118"/>
      <c r="AE431" s="118"/>
      <c r="AF431" s="118"/>
      <c r="AG431" s="118"/>
      <c r="AH431" s="118"/>
      <c r="AI431" s="118"/>
      <c r="AJ431" s="118"/>
      <c r="AK431" s="118"/>
      <c r="AL431" s="118"/>
      <c r="AM431" s="118"/>
      <c r="AN431" s="118"/>
      <c r="AO431" s="118"/>
      <c r="AP431" s="118"/>
      <c r="AQ431" s="118"/>
      <c r="AR431" s="118"/>
      <c r="AS431" s="118"/>
      <c r="AT431" s="118"/>
      <c r="AU431" s="118"/>
      <c r="AV431" s="118"/>
      <c r="AW431" s="118"/>
      <c r="AX431" s="118"/>
      <c r="AY431" s="118"/>
      <c r="AZ431" s="118"/>
      <c r="BA431" s="118"/>
      <c r="BB431" s="118"/>
      <c r="BC431" s="118"/>
      <c r="BD431" s="118"/>
      <c r="BE431" s="118"/>
      <c r="BF431" s="118"/>
      <c r="BG431" s="118"/>
      <c r="BH431" s="118"/>
      <c r="BI431" s="118"/>
      <c r="BJ431" s="118"/>
      <c r="BK431" s="118"/>
      <c r="BL431" s="118"/>
      <c r="BM431" s="118"/>
      <c r="BN431" s="118"/>
      <c r="BO431" s="118"/>
      <c r="BP431" s="118"/>
      <c r="BQ431" s="118"/>
      <c r="BR431" s="118"/>
      <c r="BS431" s="118"/>
      <c r="BT431" s="118"/>
    </row>
    <row r="432" spans="1:72">
      <c r="A432" s="35"/>
      <c r="B432" s="35"/>
      <c r="C432" s="35"/>
      <c r="D432" s="35"/>
      <c r="E432" s="35"/>
      <c r="F432" s="35"/>
      <c r="G432" s="35"/>
      <c r="H432" s="118"/>
      <c r="I432" s="118"/>
      <c r="J432" s="118"/>
      <c r="K432" s="118"/>
      <c r="L432" s="118"/>
      <c r="M432" s="118"/>
      <c r="N432" s="118"/>
      <c r="O432" s="118"/>
      <c r="P432" s="35"/>
      <c r="Q432" s="35"/>
      <c r="R432" s="35"/>
      <c r="S432" s="35"/>
      <c r="T432" s="35"/>
      <c r="U432" s="35"/>
      <c r="V432" s="118"/>
      <c r="W432" s="118"/>
      <c r="X432" s="118"/>
      <c r="Y432" s="118"/>
      <c r="Z432" s="118"/>
      <c r="AA432" s="118"/>
      <c r="AB432" s="118"/>
      <c r="AC432" s="118"/>
      <c r="AD432" s="118"/>
      <c r="AE432" s="118"/>
      <c r="AF432" s="118"/>
      <c r="AG432" s="118"/>
      <c r="AH432" s="118"/>
      <c r="AI432" s="118"/>
      <c r="AJ432" s="118"/>
      <c r="AK432" s="118"/>
      <c r="AL432" s="118"/>
      <c r="AM432" s="118"/>
      <c r="AN432" s="118"/>
      <c r="AO432" s="118"/>
      <c r="AP432" s="118"/>
      <c r="AQ432" s="118"/>
      <c r="AR432" s="118"/>
      <c r="AS432" s="118"/>
      <c r="AT432" s="118"/>
      <c r="AU432" s="118"/>
      <c r="AV432" s="118"/>
      <c r="AW432" s="118"/>
      <c r="AX432" s="118"/>
      <c r="AY432" s="118"/>
      <c r="AZ432" s="118"/>
      <c r="BA432" s="118"/>
      <c r="BB432" s="118"/>
      <c r="BC432" s="118"/>
      <c r="BD432" s="118"/>
      <c r="BE432" s="118"/>
      <c r="BF432" s="118"/>
      <c r="BG432" s="118"/>
      <c r="BH432" s="118"/>
      <c r="BI432" s="118"/>
      <c r="BJ432" s="118"/>
      <c r="BK432" s="118"/>
      <c r="BL432" s="118"/>
      <c r="BM432" s="118"/>
      <c r="BN432" s="118"/>
      <c r="BO432" s="118"/>
      <c r="BP432" s="118"/>
      <c r="BQ432" s="118"/>
      <c r="BR432" s="118"/>
      <c r="BS432" s="118"/>
      <c r="BT432" s="118"/>
    </row>
    <row r="433" spans="1:72">
      <c r="A433" s="35"/>
      <c r="B433" s="35"/>
      <c r="C433" s="35"/>
      <c r="D433" s="35"/>
      <c r="E433" s="35"/>
      <c r="F433" s="35"/>
      <c r="G433" s="35"/>
      <c r="H433" s="118"/>
      <c r="I433" s="118"/>
      <c r="J433" s="118"/>
      <c r="K433" s="118"/>
      <c r="L433" s="118"/>
      <c r="M433" s="118"/>
      <c r="N433" s="118"/>
      <c r="O433" s="118"/>
      <c r="P433" s="35"/>
      <c r="Q433" s="35"/>
      <c r="R433" s="35"/>
      <c r="S433" s="35"/>
      <c r="T433" s="35"/>
      <c r="U433" s="35"/>
      <c r="V433" s="118"/>
      <c r="W433" s="118"/>
      <c r="X433" s="118"/>
      <c r="Y433" s="118"/>
      <c r="Z433" s="118"/>
      <c r="AA433" s="118"/>
      <c r="AB433" s="118"/>
      <c r="AC433" s="118"/>
      <c r="AD433" s="118"/>
      <c r="AE433" s="118"/>
      <c r="AF433" s="118"/>
      <c r="AG433" s="118"/>
      <c r="AH433" s="118"/>
      <c r="AI433" s="118"/>
      <c r="AJ433" s="118"/>
      <c r="AK433" s="118"/>
      <c r="AL433" s="118"/>
      <c r="AM433" s="118"/>
      <c r="AN433" s="118"/>
      <c r="AO433" s="118"/>
      <c r="AP433" s="118"/>
      <c r="AQ433" s="118"/>
      <c r="AR433" s="118"/>
      <c r="AS433" s="118"/>
      <c r="AT433" s="118"/>
      <c r="AU433" s="118"/>
      <c r="AV433" s="118"/>
      <c r="AW433" s="118"/>
      <c r="AX433" s="118"/>
      <c r="AY433" s="118"/>
      <c r="AZ433" s="118"/>
      <c r="BA433" s="118"/>
      <c r="BB433" s="118"/>
      <c r="BC433" s="118"/>
      <c r="BD433" s="118"/>
      <c r="BE433" s="118"/>
      <c r="BF433" s="118"/>
      <c r="BG433" s="118"/>
      <c r="BH433" s="118"/>
      <c r="BI433" s="118"/>
      <c r="BJ433" s="118"/>
      <c r="BK433" s="118"/>
      <c r="BL433" s="118"/>
      <c r="BM433" s="118"/>
      <c r="BN433" s="118"/>
      <c r="BO433" s="118"/>
      <c r="BP433" s="118"/>
      <c r="BQ433" s="118"/>
      <c r="BR433" s="118"/>
      <c r="BS433" s="118"/>
      <c r="BT433" s="118"/>
    </row>
    <row r="434" spans="1:72">
      <c r="A434" s="35"/>
      <c r="B434" s="35"/>
      <c r="C434" s="35"/>
      <c r="D434" s="35"/>
      <c r="E434" s="35"/>
      <c r="F434" s="35"/>
      <c r="G434" s="35"/>
      <c r="H434" s="118"/>
      <c r="I434" s="118"/>
      <c r="J434" s="118"/>
      <c r="K434" s="118"/>
      <c r="L434" s="118"/>
      <c r="M434" s="118"/>
      <c r="N434" s="118"/>
      <c r="O434" s="118"/>
      <c r="P434" s="35"/>
      <c r="Q434" s="35"/>
      <c r="R434" s="35"/>
      <c r="S434" s="35"/>
      <c r="T434" s="35"/>
      <c r="U434" s="35"/>
      <c r="V434" s="118"/>
      <c r="W434" s="118"/>
      <c r="X434" s="118"/>
      <c r="Y434" s="118"/>
      <c r="Z434" s="118"/>
      <c r="AA434" s="118"/>
      <c r="AB434" s="118"/>
      <c r="AC434" s="118"/>
      <c r="AD434" s="118"/>
      <c r="AE434" s="118"/>
      <c r="AF434" s="118"/>
      <c r="AG434" s="118"/>
      <c r="AH434" s="118"/>
      <c r="AI434" s="118"/>
      <c r="AJ434" s="118"/>
      <c r="AK434" s="118"/>
      <c r="AL434" s="118"/>
      <c r="AM434" s="118"/>
      <c r="AN434" s="118"/>
      <c r="AO434" s="118"/>
      <c r="AP434" s="118"/>
      <c r="AQ434" s="118"/>
      <c r="AR434" s="118"/>
      <c r="AS434" s="118"/>
      <c r="AT434" s="118"/>
      <c r="AU434" s="118"/>
      <c r="AV434" s="118"/>
      <c r="AW434" s="118"/>
      <c r="AX434" s="118"/>
      <c r="AY434" s="118"/>
      <c r="AZ434" s="118"/>
      <c r="BA434" s="118"/>
      <c r="BB434" s="118"/>
      <c r="BC434" s="118"/>
      <c r="BD434" s="118"/>
      <c r="BE434" s="118"/>
      <c r="BF434" s="118"/>
      <c r="BG434" s="118"/>
      <c r="BH434" s="118"/>
      <c r="BI434" s="118"/>
      <c r="BJ434" s="118"/>
      <c r="BK434" s="118"/>
      <c r="BL434" s="118"/>
      <c r="BM434" s="118"/>
      <c r="BN434" s="118"/>
      <c r="BO434" s="118"/>
      <c r="BP434" s="118"/>
      <c r="BQ434" s="118"/>
      <c r="BR434" s="118"/>
      <c r="BS434" s="118"/>
      <c r="BT434" s="118"/>
    </row>
    <row r="435" spans="1:72">
      <c r="A435" s="35"/>
      <c r="B435" s="35"/>
      <c r="C435" s="35"/>
      <c r="D435" s="35"/>
      <c r="E435" s="35"/>
      <c r="F435" s="35"/>
      <c r="G435" s="35"/>
      <c r="H435" s="118"/>
      <c r="I435" s="118"/>
      <c r="J435" s="118"/>
      <c r="K435" s="118"/>
      <c r="L435" s="118"/>
      <c r="M435" s="118"/>
      <c r="N435" s="118"/>
      <c r="O435" s="118"/>
      <c r="P435" s="35"/>
      <c r="Q435" s="35"/>
      <c r="R435" s="35"/>
      <c r="S435" s="35"/>
      <c r="T435" s="35"/>
      <c r="U435" s="35"/>
      <c r="V435" s="118"/>
      <c r="W435" s="118"/>
      <c r="X435" s="118"/>
      <c r="Y435" s="118"/>
      <c r="Z435" s="118"/>
      <c r="AA435" s="118"/>
      <c r="AB435" s="118"/>
      <c r="AC435" s="118"/>
      <c r="AD435" s="118"/>
      <c r="AE435" s="118"/>
      <c r="AF435" s="118"/>
      <c r="AG435" s="118"/>
      <c r="AH435" s="118"/>
      <c r="AI435" s="118"/>
      <c r="AJ435" s="118"/>
      <c r="AK435" s="118"/>
      <c r="AL435" s="118"/>
      <c r="AM435" s="118"/>
      <c r="AN435" s="118"/>
      <c r="AO435" s="118"/>
      <c r="AP435" s="118"/>
      <c r="AQ435" s="118"/>
      <c r="AR435" s="118"/>
      <c r="AS435" s="118"/>
      <c r="AT435" s="118"/>
      <c r="AU435" s="118"/>
      <c r="AV435" s="118"/>
      <c r="AW435" s="118"/>
      <c r="AX435" s="118"/>
      <c r="AY435" s="118"/>
      <c r="AZ435" s="118"/>
      <c r="BA435" s="118"/>
      <c r="BB435" s="118"/>
      <c r="BC435" s="118"/>
      <c r="BD435" s="118"/>
      <c r="BE435" s="118"/>
      <c r="BF435" s="118"/>
      <c r="BG435" s="118"/>
      <c r="BH435" s="118"/>
      <c r="BI435" s="118"/>
      <c r="BJ435" s="118"/>
      <c r="BK435" s="118"/>
      <c r="BL435" s="118"/>
      <c r="BM435" s="118"/>
      <c r="BN435" s="118"/>
      <c r="BO435" s="118"/>
      <c r="BP435" s="118"/>
      <c r="BQ435" s="118"/>
      <c r="BR435" s="118"/>
      <c r="BS435" s="118"/>
      <c r="BT435" s="118"/>
    </row>
    <row r="436" spans="1:72">
      <c r="A436" s="35"/>
      <c r="B436" s="35"/>
      <c r="C436" s="35"/>
      <c r="D436" s="35"/>
      <c r="E436" s="35"/>
      <c r="F436" s="35"/>
      <c r="G436" s="35"/>
      <c r="H436" s="118"/>
      <c r="I436" s="118"/>
      <c r="J436" s="118"/>
      <c r="K436" s="118"/>
      <c r="L436" s="118"/>
      <c r="M436" s="118"/>
      <c r="N436" s="118"/>
      <c r="O436" s="118"/>
      <c r="P436" s="35"/>
      <c r="Q436" s="35"/>
      <c r="R436" s="35"/>
      <c r="S436" s="35"/>
      <c r="T436" s="35"/>
      <c r="U436" s="35"/>
      <c r="V436" s="118"/>
      <c r="W436" s="118"/>
      <c r="X436" s="118"/>
      <c r="Y436" s="118"/>
      <c r="Z436" s="118"/>
      <c r="AA436" s="118"/>
      <c r="AB436" s="118"/>
      <c r="AC436" s="118"/>
      <c r="AD436" s="118"/>
      <c r="AE436" s="118"/>
      <c r="AF436" s="118"/>
      <c r="AG436" s="118"/>
      <c r="AH436" s="118"/>
      <c r="AI436" s="118"/>
      <c r="AJ436" s="118"/>
      <c r="AK436" s="118"/>
      <c r="AL436" s="118"/>
      <c r="AM436" s="118"/>
      <c r="AN436" s="118"/>
      <c r="AO436" s="118"/>
      <c r="AP436" s="118"/>
      <c r="AQ436" s="118"/>
      <c r="AR436" s="118"/>
      <c r="AS436" s="118"/>
      <c r="AT436" s="118"/>
      <c r="AU436" s="118"/>
      <c r="AV436" s="118"/>
      <c r="AW436" s="118"/>
      <c r="AX436" s="118"/>
      <c r="AY436" s="118"/>
      <c r="AZ436" s="118"/>
      <c r="BA436" s="118"/>
      <c r="BB436" s="118"/>
      <c r="BC436" s="118"/>
      <c r="BD436" s="118"/>
      <c r="BE436" s="118"/>
      <c r="BF436" s="118"/>
      <c r="BG436" s="118"/>
      <c r="BH436" s="118"/>
      <c r="BI436" s="118"/>
      <c r="BJ436" s="118"/>
      <c r="BK436" s="118"/>
      <c r="BL436" s="118"/>
      <c r="BM436" s="118"/>
      <c r="BN436" s="118"/>
      <c r="BO436" s="118"/>
      <c r="BP436" s="118"/>
      <c r="BQ436" s="118"/>
      <c r="BR436" s="118"/>
      <c r="BS436" s="118"/>
      <c r="BT436" s="118"/>
    </row>
    <row r="437" spans="1:72">
      <c r="A437" s="35"/>
      <c r="B437" s="35"/>
      <c r="C437" s="35"/>
      <c r="D437" s="35"/>
      <c r="E437" s="35"/>
      <c r="F437" s="35"/>
      <c r="G437" s="35"/>
      <c r="H437" s="118"/>
      <c r="I437" s="118"/>
      <c r="J437" s="118"/>
      <c r="K437" s="118"/>
      <c r="L437" s="118"/>
      <c r="M437" s="118"/>
      <c r="N437" s="118"/>
      <c r="O437" s="118"/>
      <c r="P437" s="35"/>
      <c r="Q437" s="35"/>
      <c r="R437" s="35"/>
      <c r="S437" s="35"/>
      <c r="T437" s="35"/>
      <c r="U437" s="35"/>
      <c r="V437" s="118"/>
      <c r="W437" s="118"/>
      <c r="X437" s="118"/>
      <c r="Y437" s="118"/>
      <c r="Z437" s="118"/>
      <c r="AA437" s="118"/>
      <c r="AB437" s="118"/>
      <c r="AC437" s="118"/>
      <c r="AD437" s="118"/>
      <c r="AE437" s="118"/>
      <c r="AF437" s="118"/>
      <c r="AG437" s="118"/>
      <c r="AH437" s="118"/>
      <c r="AI437" s="118"/>
      <c r="AJ437" s="118"/>
      <c r="AK437" s="118"/>
      <c r="AL437" s="118"/>
      <c r="AM437" s="118"/>
      <c r="AN437" s="118"/>
      <c r="AO437" s="118"/>
      <c r="AP437" s="118"/>
      <c r="AQ437" s="118"/>
      <c r="AR437" s="118"/>
      <c r="AS437" s="118"/>
      <c r="AT437" s="118"/>
      <c r="AU437" s="118"/>
      <c r="AV437" s="118"/>
      <c r="AW437" s="118"/>
      <c r="AX437" s="118"/>
      <c r="AY437" s="118"/>
      <c r="AZ437" s="118"/>
      <c r="BA437" s="118"/>
      <c r="BB437" s="118"/>
      <c r="BC437" s="118"/>
      <c r="BD437" s="118"/>
      <c r="BE437" s="118"/>
      <c r="BF437" s="118"/>
      <c r="BG437" s="118"/>
      <c r="BH437" s="118"/>
      <c r="BI437" s="118"/>
      <c r="BJ437" s="118"/>
      <c r="BK437" s="118"/>
      <c r="BL437" s="118"/>
      <c r="BM437" s="118"/>
      <c r="BN437" s="118"/>
      <c r="BO437" s="118"/>
      <c r="BP437" s="118"/>
      <c r="BQ437" s="118"/>
      <c r="BR437" s="118"/>
      <c r="BS437" s="118"/>
      <c r="BT437" s="118"/>
    </row>
    <row r="438" spans="1:72">
      <c r="A438" s="35"/>
      <c r="B438" s="35"/>
      <c r="C438" s="35"/>
      <c r="D438" s="35"/>
      <c r="E438" s="35"/>
      <c r="F438" s="35"/>
      <c r="G438" s="35"/>
      <c r="H438" s="118"/>
      <c r="I438" s="118"/>
      <c r="J438" s="118"/>
      <c r="K438" s="118"/>
      <c r="L438" s="118"/>
      <c r="M438" s="118"/>
      <c r="N438" s="118"/>
      <c r="O438" s="118"/>
      <c r="P438" s="35"/>
      <c r="Q438" s="35"/>
      <c r="R438" s="35"/>
      <c r="S438" s="35"/>
      <c r="T438" s="35"/>
      <c r="U438" s="35"/>
      <c r="V438" s="118"/>
      <c r="W438" s="118"/>
      <c r="X438" s="118"/>
      <c r="Y438" s="118"/>
      <c r="Z438" s="118"/>
      <c r="AA438" s="118"/>
      <c r="AB438" s="118"/>
      <c r="AC438" s="118"/>
      <c r="AD438" s="118"/>
      <c r="AE438" s="118"/>
      <c r="AF438" s="118"/>
      <c r="AG438" s="118"/>
      <c r="AH438" s="118"/>
      <c r="AI438" s="118"/>
      <c r="AJ438" s="118"/>
      <c r="AK438" s="118"/>
      <c r="AL438" s="118"/>
      <c r="AM438" s="118"/>
      <c r="AN438" s="118"/>
      <c r="AO438" s="118"/>
      <c r="AP438" s="118"/>
      <c r="AQ438" s="118"/>
      <c r="AR438" s="118"/>
      <c r="AS438" s="118"/>
      <c r="AT438" s="118"/>
      <c r="AU438" s="118"/>
      <c r="AV438" s="118"/>
      <c r="AW438" s="118"/>
      <c r="AX438" s="118"/>
      <c r="AY438" s="118"/>
      <c r="AZ438" s="118"/>
      <c r="BA438" s="118"/>
      <c r="BB438" s="118"/>
      <c r="BC438" s="118"/>
      <c r="BD438" s="118"/>
      <c r="BE438" s="118"/>
      <c r="BF438" s="118"/>
      <c r="BG438" s="118"/>
      <c r="BH438" s="118"/>
      <c r="BI438" s="118"/>
      <c r="BJ438" s="118"/>
      <c r="BK438" s="118"/>
      <c r="BL438" s="118"/>
      <c r="BM438" s="118"/>
      <c r="BN438" s="118"/>
      <c r="BO438" s="118"/>
      <c r="BP438" s="118"/>
      <c r="BQ438" s="118"/>
      <c r="BR438" s="118"/>
      <c r="BS438" s="118"/>
      <c r="BT438" s="118"/>
    </row>
    <row r="439" spans="1:72">
      <c r="A439" s="35"/>
      <c r="B439" s="35"/>
      <c r="C439" s="35"/>
      <c r="D439" s="35"/>
      <c r="E439" s="35"/>
      <c r="F439" s="35"/>
      <c r="G439" s="35"/>
      <c r="H439" s="118"/>
      <c r="I439" s="118"/>
      <c r="J439" s="118"/>
      <c r="K439" s="118"/>
      <c r="L439" s="118"/>
      <c r="M439" s="118"/>
      <c r="N439" s="118"/>
      <c r="O439" s="118"/>
      <c r="P439" s="35"/>
      <c r="Q439" s="35"/>
      <c r="R439" s="35"/>
      <c r="S439" s="35"/>
      <c r="T439" s="35"/>
      <c r="U439" s="35"/>
      <c r="V439" s="118"/>
      <c r="W439" s="118"/>
      <c r="X439" s="118"/>
      <c r="Y439" s="118"/>
      <c r="Z439" s="118"/>
      <c r="AA439" s="118"/>
      <c r="AB439" s="118"/>
      <c r="AC439" s="118"/>
      <c r="AD439" s="118"/>
      <c r="AE439" s="118"/>
      <c r="AF439" s="118"/>
      <c r="AG439" s="118"/>
      <c r="AH439" s="118"/>
      <c r="AI439" s="118"/>
      <c r="AJ439" s="118"/>
      <c r="AK439" s="118"/>
      <c r="AL439" s="118"/>
      <c r="AM439" s="118"/>
      <c r="AN439" s="118"/>
      <c r="AO439" s="118"/>
      <c r="AP439" s="118"/>
      <c r="AQ439" s="118"/>
      <c r="AR439" s="118"/>
      <c r="AS439" s="118"/>
      <c r="AT439" s="118"/>
      <c r="AU439" s="118"/>
      <c r="AV439" s="118"/>
      <c r="AW439" s="118"/>
      <c r="AX439" s="118"/>
      <c r="AY439" s="118"/>
      <c r="AZ439" s="118"/>
      <c r="BA439" s="118"/>
      <c r="BB439" s="118"/>
      <c r="BC439" s="118"/>
      <c r="BD439" s="118"/>
      <c r="BE439" s="118"/>
      <c r="BF439" s="118"/>
      <c r="BG439" s="118"/>
      <c r="BH439" s="118"/>
      <c r="BI439" s="118"/>
      <c r="BJ439" s="118"/>
      <c r="BK439" s="118"/>
      <c r="BL439" s="118"/>
      <c r="BM439" s="118"/>
      <c r="BN439" s="118"/>
      <c r="BO439" s="118"/>
      <c r="BP439" s="118"/>
      <c r="BQ439" s="118"/>
      <c r="BR439" s="118"/>
      <c r="BS439" s="118"/>
      <c r="BT439" s="118"/>
    </row>
    <row r="440" spans="1:72">
      <c r="A440" s="35"/>
      <c r="B440" s="35"/>
      <c r="C440" s="35"/>
      <c r="D440" s="35"/>
      <c r="E440" s="35"/>
      <c r="F440" s="35"/>
      <c r="G440" s="35"/>
      <c r="H440" s="118"/>
      <c r="I440" s="118"/>
      <c r="J440" s="118"/>
      <c r="K440" s="118"/>
      <c r="L440" s="118"/>
      <c r="M440" s="118"/>
      <c r="N440" s="118"/>
      <c r="O440" s="118"/>
      <c r="P440" s="35"/>
      <c r="Q440" s="35"/>
      <c r="R440" s="35"/>
      <c r="S440" s="35"/>
      <c r="T440" s="35"/>
      <c r="U440" s="35"/>
      <c r="V440" s="118"/>
      <c r="W440" s="118"/>
      <c r="X440" s="118"/>
      <c r="Y440" s="118"/>
      <c r="Z440" s="118"/>
      <c r="AA440" s="118"/>
      <c r="AB440" s="118"/>
      <c r="AC440" s="118"/>
      <c r="AD440" s="118"/>
      <c r="AE440" s="118"/>
      <c r="AF440" s="118"/>
      <c r="AG440" s="118"/>
      <c r="AH440" s="118"/>
      <c r="AI440" s="118"/>
      <c r="AJ440" s="118"/>
      <c r="AK440" s="118"/>
      <c r="AL440" s="118"/>
      <c r="AM440" s="118"/>
      <c r="AN440" s="118"/>
      <c r="AO440" s="118"/>
      <c r="AP440" s="118"/>
      <c r="AQ440" s="118"/>
      <c r="AR440" s="118"/>
      <c r="AS440" s="118"/>
      <c r="AT440" s="118"/>
      <c r="AU440" s="118"/>
      <c r="AV440" s="118"/>
      <c r="AW440" s="118"/>
      <c r="AX440" s="118"/>
      <c r="AY440" s="118"/>
      <c r="AZ440" s="118"/>
      <c r="BA440" s="118"/>
      <c r="BB440" s="118"/>
      <c r="BC440" s="118"/>
      <c r="BD440" s="118"/>
      <c r="BE440" s="118"/>
      <c r="BF440" s="118"/>
      <c r="BG440" s="118"/>
      <c r="BH440" s="118"/>
      <c r="BI440" s="118"/>
      <c r="BJ440" s="118"/>
      <c r="BK440" s="118"/>
      <c r="BL440" s="118"/>
      <c r="BM440" s="118"/>
      <c r="BN440" s="118"/>
      <c r="BO440" s="118"/>
      <c r="BP440" s="118"/>
      <c r="BQ440" s="118"/>
      <c r="BR440" s="118"/>
      <c r="BS440" s="118"/>
      <c r="BT440" s="118"/>
    </row>
    <row r="441" spans="1:72">
      <c r="A441" s="35"/>
      <c r="B441" s="35"/>
      <c r="C441" s="35"/>
      <c r="D441" s="35"/>
      <c r="E441" s="35"/>
      <c r="F441" s="35"/>
      <c r="G441" s="35"/>
      <c r="H441" s="118"/>
      <c r="I441" s="118"/>
      <c r="J441" s="118"/>
      <c r="K441" s="118"/>
      <c r="L441" s="118"/>
      <c r="M441" s="118"/>
      <c r="N441" s="118"/>
      <c r="O441" s="118"/>
      <c r="P441" s="35"/>
      <c r="Q441" s="35"/>
      <c r="R441" s="35"/>
      <c r="S441" s="35"/>
      <c r="T441" s="35"/>
      <c r="U441" s="35"/>
      <c r="V441" s="118"/>
      <c r="W441" s="118"/>
      <c r="X441" s="118"/>
      <c r="Y441" s="118"/>
      <c r="Z441" s="118"/>
      <c r="AA441" s="118"/>
      <c r="AB441" s="118"/>
      <c r="AC441" s="118"/>
      <c r="AD441" s="118"/>
      <c r="AE441" s="118"/>
      <c r="AF441" s="118"/>
      <c r="AG441" s="118"/>
      <c r="AH441" s="118"/>
      <c r="AI441" s="118"/>
      <c r="AJ441" s="118"/>
      <c r="AK441" s="118"/>
      <c r="AL441" s="118"/>
      <c r="AM441" s="118"/>
      <c r="AN441" s="118"/>
      <c r="AO441" s="118"/>
      <c r="AP441" s="118"/>
      <c r="AQ441" s="118"/>
      <c r="AR441" s="118"/>
      <c r="AS441" s="118"/>
      <c r="AT441" s="118"/>
      <c r="AU441" s="118"/>
      <c r="AV441" s="118"/>
      <c r="AW441" s="118"/>
      <c r="AX441" s="118"/>
      <c r="AY441" s="118"/>
      <c r="AZ441" s="118"/>
      <c r="BA441" s="118"/>
      <c r="BB441" s="118"/>
      <c r="BC441" s="118"/>
      <c r="BD441" s="118"/>
      <c r="BE441" s="118"/>
      <c r="BF441" s="118"/>
      <c r="BG441" s="118"/>
      <c r="BH441" s="118"/>
      <c r="BI441" s="118"/>
      <c r="BJ441" s="118"/>
      <c r="BK441" s="118"/>
      <c r="BL441" s="118"/>
      <c r="BM441" s="118"/>
      <c r="BN441" s="118"/>
      <c r="BO441" s="118"/>
      <c r="BP441" s="118"/>
      <c r="BQ441" s="118"/>
      <c r="BR441" s="118"/>
      <c r="BS441" s="118"/>
      <c r="BT441" s="118"/>
    </row>
    <row r="442" spans="1:72">
      <c r="A442" s="35"/>
      <c r="B442" s="35"/>
      <c r="C442" s="35"/>
      <c r="D442" s="35"/>
      <c r="E442" s="35"/>
      <c r="F442" s="35"/>
      <c r="G442" s="35"/>
      <c r="H442" s="118"/>
      <c r="I442" s="118"/>
      <c r="J442" s="118"/>
      <c r="K442" s="118"/>
      <c r="L442" s="118"/>
      <c r="M442" s="118"/>
      <c r="N442" s="118"/>
      <c r="O442" s="118"/>
      <c r="P442" s="35"/>
      <c r="Q442" s="35"/>
      <c r="R442" s="35"/>
      <c r="S442" s="35"/>
      <c r="T442" s="35"/>
      <c r="U442" s="35"/>
      <c r="V442" s="118"/>
      <c r="W442" s="118"/>
      <c r="X442" s="118"/>
      <c r="Y442" s="118"/>
      <c r="Z442" s="118"/>
      <c r="AA442" s="118"/>
      <c r="AB442" s="118"/>
      <c r="AC442" s="118"/>
      <c r="AD442" s="118"/>
      <c r="AE442" s="118"/>
      <c r="AF442" s="118"/>
      <c r="AG442" s="118"/>
      <c r="AH442" s="118"/>
      <c r="AI442" s="118"/>
      <c r="AJ442" s="118"/>
      <c r="AK442" s="118"/>
      <c r="AL442" s="118"/>
      <c r="AM442" s="118"/>
      <c r="AN442" s="118"/>
      <c r="AO442" s="118"/>
      <c r="AP442" s="118"/>
      <c r="AQ442" s="118"/>
      <c r="AR442" s="118"/>
      <c r="AS442" s="118"/>
      <c r="AT442" s="118"/>
      <c r="AU442" s="118"/>
      <c r="AV442" s="118"/>
      <c r="AW442" s="118"/>
      <c r="AX442" s="118"/>
      <c r="AY442" s="118"/>
      <c r="AZ442" s="118"/>
      <c r="BA442" s="118"/>
      <c r="BB442" s="118"/>
      <c r="BC442" s="118"/>
      <c r="BD442" s="118"/>
      <c r="BE442" s="118"/>
      <c r="BF442" s="118"/>
      <c r="BG442" s="118"/>
      <c r="BH442" s="118"/>
      <c r="BI442" s="118"/>
      <c r="BJ442" s="118"/>
      <c r="BK442" s="118"/>
      <c r="BL442" s="118"/>
      <c r="BM442" s="118"/>
      <c r="BN442" s="118"/>
      <c r="BO442" s="118"/>
      <c r="BP442" s="118"/>
      <c r="BQ442" s="118"/>
      <c r="BR442" s="118"/>
      <c r="BS442" s="118"/>
      <c r="BT442" s="118"/>
    </row>
    <row r="443" spans="1:72">
      <c r="A443" s="35"/>
      <c r="B443" s="35"/>
      <c r="C443" s="35"/>
      <c r="D443" s="35"/>
      <c r="E443" s="35"/>
      <c r="F443" s="35"/>
      <c r="G443" s="35"/>
      <c r="H443" s="118"/>
      <c r="I443" s="118"/>
      <c r="J443" s="118"/>
      <c r="K443" s="118"/>
      <c r="L443" s="118"/>
      <c r="M443" s="118"/>
      <c r="N443" s="118"/>
      <c r="O443" s="118"/>
      <c r="P443" s="35"/>
      <c r="Q443" s="35"/>
      <c r="R443" s="35"/>
      <c r="S443" s="35"/>
      <c r="T443" s="35"/>
      <c r="U443" s="35"/>
      <c r="V443" s="118"/>
      <c r="W443" s="118"/>
      <c r="X443" s="118"/>
      <c r="Y443" s="118"/>
      <c r="Z443" s="118"/>
      <c r="AA443" s="118"/>
      <c r="AB443" s="118"/>
      <c r="AC443" s="118"/>
      <c r="AD443" s="118"/>
      <c r="AE443" s="118"/>
      <c r="AF443" s="118"/>
      <c r="AG443" s="118"/>
      <c r="AH443" s="118"/>
      <c r="AI443" s="118"/>
      <c r="AJ443" s="118"/>
      <c r="AK443" s="118"/>
      <c r="AL443" s="118"/>
      <c r="AM443" s="118"/>
      <c r="AN443" s="118"/>
      <c r="AO443" s="118"/>
      <c r="AP443" s="118"/>
      <c r="AQ443" s="118"/>
      <c r="AR443" s="118"/>
      <c r="AS443" s="118"/>
      <c r="AT443" s="118"/>
      <c r="AU443" s="118"/>
      <c r="AV443" s="118"/>
      <c r="AW443" s="118"/>
      <c r="AX443" s="118"/>
      <c r="AY443" s="118"/>
      <c r="AZ443" s="118"/>
      <c r="BA443" s="118"/>
      <c r="BB443" s="118"/>
      <c r="BC443" s="118"/>
      <c r="BD443" s="118"/>
      <c r="BE443" s="118"/>
      <c r="BF443" s="118"/>
      <c r="BG443" s="118"/>
      <c r="BH443" s="118"/>
      <c r="BI443" s="118"/>
      <c r="BJ443" s="118"/>
      <c r="BK443" s="118"/>
      <c r="BL443" s="118"/>
      <c r="BM443" s="118"/>
      <c r="BN443" s="118"/>
      <c r="BO443" s="118"/>
      <c r="BP443" s="118"/>
      <c r="BQ443" s="118"/>
      <c r="BR443" s="118"/>
      <c r="BS443" s="118"/>
      <c r="BT443" s="118"/>
    </row>
    <row r="444" spans="1:72">
      <c r="A444" s="35"/>
      <c r="B444" s="35"/>
      <c r="C444" s="35"/>
      <c r="D444" s="35"/>
      <c r="E444" s="35"/>
      <c r="F444" s="35"/>
      <c r="G444" s="35"/>
      <c r="H444" s="118"/>
      <c r="I444" s="118"/>
      <c r="J444" s="118"/>
      <c r="K444" s="118"/>
      <c r="L444" s="118"/>
      <c r="M444" s="118"/>
      <c r="N444" s="118"/>
      <c r="O444" s="118"/>
      <c r="P444" s="35"/>
      <c r="Q444" s="35"/>
      <c r="R444" s="35"/>
      <c r="S444" s="35"/>
      <c r="T444" s="35"/>
      <c r="U444" s="35"/>
      <c r="V444" s="118"/>
      <c r="W444" s="118"/>
      <c r="X444" s="118"/>
      <c r="Y444" s="118"/>
      <c r="Z444" s="118"/>
      <c r="AA444" s="118"/>
      <c r="AB444" s="118"/>
      <c r="AC444" s="118"/>
      <c r="AD444" s="118"/>
      <c r="AE444" s="118"/>
      <c r="AF444" s="118"/>
      <c r="AG444" s="118"/>
      <c r="AH444" s="118"/>
      <c r="AI444" s="118"/>
      <c r="AJ444" s="118"/>
      <c r="AK444" s="118"/>
      <c r="AL444" s="118"/>
      <c r="AM444" s="118"/>
      <c r="AN444" s="118"/>
      <c r="AO444" s="118"/>
      <c r="AP444" s="118"/>
      <c r="AQ444" s="118"/>
      <c r="AR444" s="118"/>
      <c r="AS444" s="118"/>
      <c r="AT444" s="118"/>
      <c r="AU444" s="118"/>
      <c r="AV444" s="118"/>
      <c r="AW444" s="118"/>
      <c r="AX444" s="118"/>
      <c r="AY444" s="118"/>
      <c r="AZ444" s="118"/>
      <c r="BA444" s="118"/>
      <c r="BB444" s="118"/>
      <c r="BC444" s="118"/>
      <c r="BD444" s="118"/>
      <c r="BE444" s="118"/>
      <c r="BF444" s="118"/>
      <c r="BG444" s="118"/>
      <c r="BH444" s="118"/>
      <c r="BI444" s="118"/>
      <c r="BJ444" s="118"/>
      <c r="BK444" s="118"/>
      <c r="BL444" s="118"/>
      <c r="BM444" s="118"/>
      <c r="BN444" s="118"/>
      <c r="BO444" s="118"/>
      <c r="BP444" s="118"/>
      <c r="BQ444" s="118"/>
      <c r="BR444" s="118"/>
      <c r="BS444" s="118"/>
      <c r="BT444" s="118"/>
    </row>
    <row r="445" spans="1:72">
      <c r="A445" s="35"/>
      <c r="B445" s="35"/>
      <c r="C445" s="35"/>
      <c r="D445" s="35"/>
      <c r="E445" s="35"/>
      <c r="F445" s="35"/>
      <c r="G445" s="35"/>
      <c r="H445" s="118"/>
      <c r="I445" s="118"/>
      <c r="J445" s="118"/>
      <c r="K445" s="118"/>
      <c r="L445" s="118"/>
      <c r="M445" s="118"/>
      <c r="N445" s="118"/>
      <c r="O445" s="118"/>
      <c r="P445" s="35"/>
      <c r="Q445" s="35"/>
      <c r="R445" s="35"/>
      <c r="S445" s="35"/>
      <c r="T445" s="35"/>
      <c r="U445" s="35"/>
      <c r="V445" s="118"/>
      <c r="W445" s="118"/>
      <c r="X445" s="118"/>
      <c r="Y445" s="118"/>
      <c r="Z445" s="118"/>
      <c r="AA445" s="118"/>
      <c r="AB445" s="118"/>
      <c r="AC445" s="118"/>
      <c r="AD445" s="118"/>
      <c r="AE445" s="118"/>
      <c r="AF445" s="118"/>
      <c r="AG445" s="118"/>
      <c r="AH445" s="118"/>
      <c r="AI445" s="118"/>
      <c r="AJ445" s="118"/>
      <c r="AK445" s="118"/>
      <c r="AL445" s="118"/>
      <c r="AM445" s="118"/>
      <c r="AN445" s="118"/>
      <c r="AO445" s="118"/>
      <c r="AP445" s="118"/>
      <c r="AQ445" s="118"/>
      <c r="AR445" s="118"/>
      <c r="AS445" s="118"/>
      <c r="AT445" s="118"/>
      <c r="AU445" s="118"/>
      <c r="AV445" s="118"/>
      <c r="AW445" s="118"/>
      <c r="AX445" s="118"/>
      <c r="AY445" s="118"/>
      <c r="AZ445" s="118"/>
      <c r="BA445" s="118"/>
      <c r="BB445" s="118"/>
      <c r="BC445" s="118"/>
      <c r="BD445" s="118"/>
      <c r="BE445" s="118"/>
      <c r="BF445" s="118"/>
      <c r="BG445" s="118"/>
      <c r="BH445" s="118"/>
      <c r="BI445" s="118"/>
      <c r="BJ445" s="118"/>
      <c r="BK445" s="118"/>
      <c r="BL445" s="118"/>
      <c r="BM445" s="118"/>
      <c r="BN445" s="118"/>
      <c r="BO445" s="118"/>
      <c r="BP445" s="118"/>
      <c r="BQ445" s="118"/>
      <c r="BR445" s="118"/>
      <c r="BS445" s="118"/>
      <c r="BT445" s="118"/>
    </row>
    <row r="446" spans="1:72">
      <c r="A446" s="35"/>
      <c r="B446" s="35"/>
      <c r="C446" s="35"/>
      <c r="D446" s="35"/>
      <c r="E446" s="35"/>
      <c r="F446" s="35"/>
      <c r="G446" s="35"/>
      <c r="H446" s="118"/>
      <c r="I446" s="118"/>
      <c r="J446" s="118"/>
      <c r="K446" s="118"/>
      <c r="L446" s="118"/>
      <c r="M446" s="118"/>
      <c r="N446" s="118"/>
      <c r="O446" s="118"/>
      <c r="P446" s="35"/>
      <c r="Q446" s="35"/>
      <c r="R446" s="35"/>
      <c r="S446" s="35"/>
      <c r="T446" s="35"/>
      <c r="U446" s="35"/>
      <c r="V446" s="118"/>
      <c r="W446" s="118"/>
      <c r="X446" s="118"/>
      <c r="Y446" s="118"/>
      <c r="Z446" s="118"/>
      <c r="AA446" s="118"/>
      <c r="AB446" s="118"/>
      <c r="AC446" s="118"/>
      <c r="AD446" s="118"/>
      <c r="AE446" s="118"/>
      <c r="AF446" s="118"/>
      <c r="AG446" s="118"/>
      <c r="AH446" s="118"/>
      <c r="AI446" s="118"/>
      <c r="AJ446" s="118"/>
      <c r="AK446" s="118"/>
      <c r="AL446" s="118"/>
      <c r="AM446" s="118"/>
      <c r="AN446" s="118"/>
      <c r="AO446" s="118"/>
      <c r="AP446" s="118"/>
      <c r="AQ446" s="118"/>
      <c r="AR446" s="118"/>
      <c r="AS446" s="118"/>
      <c r="AT446" s="118"/>
      <c r="AU446" s="118"/>
      <c r="AV446" s="118"/>
      <c r="AW446" s="118"/>
      <c r="AX446" s="118"/>
      <c r="AY446" s="118"/>
      <c r="AZ446" s="118"/>
      <c r="BA446" s="118"/>
      <c r="BB446" s="118"/>
      <c r="BC446" s="118"/>
      <c r="BD446" s="118"/>
      <c r="BE446" s="118"/>
      <c r="BF446" s="118"/>
      <c r="BG446" s="118"/>
      <c r="BH446" s="118"/>
      <c r="BI446" s="118"/>
      <c r="BJ446" s="118"/>
      <c r="BK446" s="118"/>
      <c r="BL446" s="118"/>
      <c r="BM446" s="118"/>
      <c r="BN446" s="118"/>
      <c r="BO446" s="118"/>
      <c r="BP446" s="118"/>
      <c r="BQ446" s="118"/>
      <c r="BR446" s="118"/>
      <c r="BS446" s="118"/>
      <c r="BT446" s="118"/>
    </row>
    <row r="447" spans="1:72">
      <c r="A447" s="35"/>
      <c r="B447" s="35"/>
      <c r="C447" s="35"/>
      <c r="D447" s="35"/>
      <c r="E447" s="35"/>
      <c r="F447" s="35"/>
      <c r="G447" s="35"/>
      <c r="H447" s="118"/>
      <c r="I447" s="118"/>
      <c r="J447" s="118"/>
      <c r="K447" s="118"/>
      <c r="L447" s="118"/>
      <c r="M447" s="118"/>
      <c r="N447" s="118"/>
      <c r="O447" s="118"/>
      <c r="P447" s="35"/>
      <c r="Q447" s="35"/>
      <c r="R447" s="35"/>
      <c r="S447" s="35"/>
      <c r="T447" s="35"/>
      <c r="U447" s="35"/>
      <c r="V447" s="118"/>
      <c r="W447" s="118"/>
      <c r="X447" s="118"/>
      <c r="Y447" s="118"/>
      <c r="Z447" s="118"/>
      <c r="AA447" s="118"/>
      <c r="AB447" s="118"/>
      <c r="AC447" s="118"/>
      <c r="AD447" s="118"/>
      <c r="AE447" s="118"/>
      <c r="AF447" s="118"/>
      <c r="AG447" s="118"/>
      <c r="AH447" s="118"/>
      <c r="AI447" s="118"/>
      <c r="AJ447" s="118"/>
      <c r="AK447" s="118"/>
      <c r="AL447" s="118"/>
      <c r="AM447" s="118"/>
      <c r="AN447" s="118"/>
      <c r="AO447" s="118"/>
      <c r="AP447" s="118"/>
      <c r="AQ447" s="118"/>
      <c r="AR447" s="118"/>
      <c r="AS447" s="118"/>
      <c r="AT447" s="118"/>
      <c r="AU447" s="118"/>
      <c r="AV447" s="118"/>
      <c r="AW447" s="118"/>
      <c r="AX447" s="118"/>
      <c r="AY447" s="118"/>
      <c r="AZ447" s="118"/>
      <c r="BA447" s="118"/>
      <c r="BB447" s="118"/>
      <c r="BC447" s="118"/>
      <c r="BD447" s="118"/>
      <c r="BE447" s="118"/>
      <c r="BF447" s="118"/>
      <c r="BG447" s="118"/>
      <c r="BH447" s="118"/>
      <c r="BI447" s="118"/>
      <c r="BJ447" s="118"/>
      <c r="BK447" s="118"/>
      <c r="BL447" s="118"/>
      <c r="BM447" s="118"/>
      <c r="BN447" s="118"/>
      <c r="BO447" s="118"/>
      <c r="BP447" s="118"/>
      <c r="BQ447" s="118"/>
      <c r="BR447" s="118"/>
      <c r="BS447" s="118"/>
      <c r="BT447" s="118"/>
    </row>
    <row r="448" spans="1:72">
      <c r="A448" s="35"/>
      <c r="B448" s="35"/>
      <c r="C448" s="35"/>
      <c r="D448" s="35"/>
      <c r="E448" s="35"/>
      <c r="F448" s="35"/>
      <c r="G448" s="35"/>
      <c r="H448" s="118"/>
      <c r="I448" s="118"/>
      <c r="J448" s="118"/>
      <c r="K448" s="118"/>
      <c r="L448" s="118"/>
      <c r="M448" s="118"/>
      <c r="N448" s="118"/>
      <c r="O448" s="118"/>
      <c r="P448" s="35"/>
      <c r="Q448" s="35"/>
      <c r="R448" s="35"/>
      <c r="S448" s="35"/>
      <c r="T448" s="35"/>
      <c r="U448" s="35"/>
      <c r="V448" s="118"/>
      <c r="W448" s="118"/>
      <c r="X448" s="118"/>
      <c r="Y448" s="118"/>
      <c r="Z448" s="118"/>
      <c r="AA448" s="118"/>
      <c r="AB448" s="118"/>
      <c r="AC448" s="118"/>
      <c r="AD448" s="118"/>
      <c r="AE448" s="118"/>
      <c r="AF448" s="118"/>
      <c r="AG448" s="118"/>
      <c r="AH448" s="118"/>
      <c r="AI448" s="118"/>
      <c r="AJ448" s="118"/>
      <c r="AK448" s="118"/>
      <c r="AL448" s="118"/>
      <c r="AM448" s="118"/>
      <c r="AN448" s="118"/>
      <c r="AO448" s="118"/>
      <c r="AP448" s="118"/>
      <c r="AQ448" s="118"/>
      <c r="AR448" s="118"/>
      <c r="AS448" s="118"/>
      <c r="AT448" s="118"/>
      <c r="AU448" s="118"/>
      <c r="AV448" s="118"/>
      <c r="AW448" s="118"/>
      <c r="AX448" s="118"/>
      <c r="AY448" s="118"/>
      <c r="AZ448" s="118"/>
      <c r="BA448" s="118"/>
      <c r="BB448" s="118"/>
      <c r="BC448" s="118"/>
      <c r="BD448" s="118"/>
      <c r="BE448" s="118"/>
      <c r="BF448" s="118"/>
      <c r="BG448" s="118"/>
      <c r="BH448" s="118"/>
      <c r="BI448" s="118"/>
      <c r="BJ448" s="118"/>
      <c r="BK448" s="118"/>
      <c r="BL448" s="118"/>
      <c r="BM448" s="118"/>
      <c r="BN448" s="118"/>
      <c r="BO448" s="118"/>
      <c r="BP448" s="118"/>
      <c r="BQ448" s="118"/>
      <c r="BR448" s="118"/>
      <c r="BS448" s="118"/>
      <c r="BT448" s="118"/>
    </row>
    <row r="449" spans="1:72">
      <c r="A449" s="35"/>
      <c r="B449" s="35"/>
      <c r="C449" s="35"/>
      <c r="D449" s="35"/>
      <c r="E449" s="35"/>
      <c r="F449" s="35"/>
      <c r="G449" s="35"/>
      <c r="H449" s="118"/>
      <c r="I449" s="118"/>
      <c r="J449" s="118"/>
      <c r="K449" s="118"/>
      <c r="L449" s="118"/>
      <c r="M449" s="118"/>
      <c r="N449" s="118"/>
      <c r="O449" s="118"/>
      <c r="P449" s="35"/>
      <c r="Q449" s="35"/>
      <c r="R449" s="35"/>
      <c r="S449" s="35"/>
      <c r="T449" s="35"/>
      <c r="U449" s="35"/>
      <c r="V449" s="118"/>
      <c r="W449" s="118"/>
      <c r="X449" s="118"/>
      <c r="Y449" s="118"/>
      <c r="Z449" s="118"/>
      <c r="AA449" s="118"/>
      <c r="AB449" s="118"/>
      <c r="AC449" s="118"/>
      <c r="AD449" s="118"/>
      <c r="AE449" s="118"/>
      <c r="AF449" s="118"/>
      <c r="AG449" s="118"/>
      <c r="AH449" s="118"/>
      <c r="AI449" s="118"/>
      <c r="AJ449" s="118"/>
      <c r="AK449" s="118"/>
      <c r="AL449" s="118"/>
      <c r="AM449" s="118"/>
      <c r="AN449" s="118"/>
      <c r="AO449" s="118"/>
      <c r="AP449" s="118"/>
      <c r="AQ449" s="118"/>
      <c r="AR449" s="118"/>
      <c r="AS449" s="118"/>
      <c r="AT449" s="118"/>
      <c r="AU449" s="118"/>
      <c r="AV449" s="118"/>
      <c r="AW449" s="118"/>
      <c r="AX449" s="118"/>
      <c r="AY449" s="118"/>
      <c r="AZ449" s="118"/>
      <c r="BA449" s="118"/>
      <c r="BB449" s="118"/>
      <c r="BC449" s="118"/>
      <c r="BD449" s="118"/>
      <c r="BE449" s="118"/>
      <c r="BF449" s="118"/>
      <c r="BG449" s="118"/>
      <c r="BH449" s="118"/>
      <c r="BI449" s="118"/>
      <c r="BJ449" s="118"/>
      <c r="BK449" s="118"/>
      <c r="BL449" s="118"/>
      <c r="BM449" s="118"/>
      <c r="BN449" s="118"/>
      <c r="BO449" s="118"/>
      <c r="BP449" s="118"/>
      <c r="BQ449" s="118"/>
      <c r="BR449" s="118"/>
      <c r="BS449" s="118"/>
      <c r="BT449" s="118"/>
    </row>
    <row r="450" spans="1:72">
      <c r="A450" s="35"/>
      <c r="B450" s="35"/>
      <c r="C450" s="35"/>
      <c r="D450" s="35"/>
      <c r="E450" s="35"/>
      <c r="F450" s="35"/>
      <c r="G450" s="35"/>
      <c r="H450" s="118"/>
      <c r="I450" s="118"/>
      <c r="J450" s="118"/>
      <c r="K450" s="118"/>
      <c r="L450" s="118"/>
      <c r="M450" s="118"/>
      <c r="N450" s="118"/>
      <c r="O450" s="118"/>
      <c r="P450" s="35"/>
      <c r="Q450" s="35"/>
      <c r="R450" s="35"/>
      <c r="S450" s="35"/>
      <c r="T450" s="35"/>
      <c r="U450" s="35"/>
      <c r="V450" s="118"/>
      <c r="W450" s="118"/>
      <c r="X450" s="118"/>
      <c r="Y450" s="118"/>
      <c r="Z450" s="118"/>
      <c r="AA450" s="118"/>
      <c r="AB450" s="118"/>
      <c r="AC450" s="118"/>
      <c r="AD450" s="118"/>
      <c r="AE450" s="118"/>
      <c r="AF450" s="118"/>
      <c r="AG450" s="118"/>
      <c r="AH450" s="118"/>
      <c r="AI450" s="118"/>
      <c r="AJ450" s="118"/>
      <c r="AK450" s="118"/>
      <c r="AL450" s="118"/>
      <c r="AM450" s="118"/>
      <c r="AN450" s="118"/>
      <c r="AO450" s="118"/>
      <c r="AP450" s="118"/>
      <c r="AQ450" s="118"/>
      <c r="AR450" s="118"/>
      <c r="AS450" s="118"/>
      <c r="AT450" s="118"/>
      <c r="AU450" s="118"/>
      <c r="AV450" s="118"/>
      <c r="AW450" s="118"/>
      <c r="AX450" s="118"/>
      <c r="AY450" s="118"/>
      <c r="AZ450" s="118"/>
      <c r="BA450" s="118"/>
      <c r="BB450" s="118"/>
      <c r="BC450" s="118"/>
      <c r="BD450" s="118"/>
      <c r="BE450" s="118"/>
      <c r="BF450" s="118"/>
      <c r="BG450" s="118"/>
      <c r="BH450" s="118"/>
      <c r="BI450" s="118"/>
      <c r="BJ450" s="118"/>
      <c r="BK450" s="118"/>
      <c r="BL450" s="118"/>
      <c r="BM450" s="118"/>
      <c r="BN450" s="118"/>
      <c r="BO450" s="118"/>
      <c r="BP450" s="118"/>
      <c r="BQ450" s="118"/>
      <c r="BR450" s="118"/>
      <c r="BS450" s="118"/>
      <c r="BT450" s="118"/>
    </row>
    <row r="451" spans="1:72">
      <c r="A451" s="35"/>
      <c r="B451" s="35"/>
      <c r="C451" s="35"/>
      <c r="D451" s="35"/>
      <c r="E451" s="35"/>
      <c r="F451" s="35"/>
      <c r="G451" s="35"/>
      <c r="H451" s="118"/>
      <c r="I451" s="118"/>
      <c r="J451" s="118"/>
      <c r="K451" s="118"/>
      <c r="L451" s="118"/>
      <c r="M451" s="118"/>
      <c r="N451" s="118"/>
      <c r="O451" s="118"/>
      <c r="P451" s="35"/>
      <c r="Q451" s="35"/>
      <c r="R451" s="35"/>
      <c r="S451" s="35"/>
      <c r="T451" s="35"/>
      <c r="U451" s="35"/>
      <c r="V451" s="118"/>
      <c r="W451" s="118"/>
      <c r="X451" s="118"/>
      <c r="Y451" s="118"/>
      <c r="Z451" s="118"/>
      <c r="AA451" s="118"/>
      <c r="AB451" s="118"/>
      <c r="AC451" s="118"/>
      <c r="AD451" s="118"/>
      <c r="AE451" s="118"/>
      <c r="AF451" s="118"/>
      <c r="AG451" s="118"/>
      <c r="AH451" s="118"/>
      <c r="AI451" s="118"/>
      <c r="AJ451" s="118"/>
      <c r="AK451" s="118"/>
      <c r="AL451" s="118"/>
      <c r="AM451" s="118"/>
      <c r="AN451" s="118"/>
      <c r="AO451" s="118"/>
      <c r="AP451" s="118"/>
      <c r="AQ451" s="118"/>
      <c r="AR451" s="118"/>
      <c r="AS451" s="118"/>
      <c r="AT451" s="118"/>
      <c r="AU451" s="118"/>
      <c r="AV451" s="118"/>
      <c r="AW451" s="118"/>
      <c r="AX451" s="118"/>
      <c r="AY451" s="118"/>
      <c r="AZ451" s="118"/>
      <c r="BA451" s="118"/>
      <c r="BB451" s="118"/>
      <c r="BC451" s="118"/>
      <c r="BD451" s="118"/>
      <c r="BE451" s="118"/>
      <c r="BF451" s="118"/>
      <c r="BG451" s="118"/>
      <c r="BH451" s="118"/>
      <c r="BI451" s="118"/>
      <c r="BJ451" s="118"/>
      <c r="BK451" s="118"/>
      <c r="BL451" s="118"/>
      <c r="BM451" s="118"/>
      <c r="BN451" s="118"/>
      <c r="BO451" s="118"/>
      <c r="BP451" s="118"/>
      <c r="BQ451" s="118"/>
      <c r="BR451" s="118"/>
      <c r="BS451" s="118"/>
      <c r="BT451" s="118"/>
    </row>
    <row r="452" spans="1:72">
      <c r="A452" s="35"/>
      <c r="B452" s="35"/>
      <c r="C452" s="35"/>
      <c r="D452" s="35"/>
      <c r="E452" s="35"/>
      <c r="F452" s="35"/>
      <c r="G452" s="35"/>
      <c r="H452" s="118"/>
      <c r="I452" s="118"/>
      <c r="J452" s="118"/>
      <c r="K452" s="118"/>
      <c r="L452" s="118"/>
      <c r="M452" s="118"/>
      <c r="N452" s="118"/>
      <c r="O452" s="118"/>
      <c r="P452" s="35"/>
      <c r="Q452" s="35"/>
      <c r="R452" s="35"/>
      <c r="S452" s="35"/>
      <c r="T452" s="35"/>
      <c r="U452" s="35"/>
      <c r="V452" s="118"/>
      <c r="W452" s="118"/>
      <c r="X452" s="118"/>
      <c r="Y452" s="118"/>
      <c r="Z452" s="118"/>
      <c r="AA452" s="118"/>
      <c r="AB452" s="118"/>
      <c r="AC452" s="118"/>
      <c r="AD452" s="118"/>
      <c r="AE452" s="118"/>
      <c r="AF452" s="118"/>
      <c r="AG452" s="118"/>
      <c r="AH452" s="118"/>
      <c r="AI452" s="118"/>
      <c r="AJ452" s="118"/>
      <c r="AK452" s="118"/>
      <c r="AL452" s="118"/>
      <c r="AM452" s="118"/>
      <c r="AN452" s="118"/>
      <c r="AO452" s="118"/>
      <c r="AP452" s="118"/>
      <c r="AQ452" s="118"/>
      <c r="AR452" s="118"/>
      <c r="AS452" s="118"/>
      <c r="AT452" s="118"/>
      <c r="AU452" s="118"/>
      <c r="AV452" s="118"/>
      <c r="AW452" s="118"/>
      <c r="AX452" s="118"/>
      <c r="AY452" s="118"/>
      <c r="AZ452" s="118"/>
      <c r="BA452" s="118"/>
      <c r="BB452" s="118"/>
      <c r="BC452" s="118"/>
      <c r="BD452" s="118"/>
      <c r="BE452" s="118"/>
      <c r="BF452" s="118"/>
      <c r="BG452" s="118"/>
      <c r="BH452" s="118"/>
      <c r="BI452" s="118"/>
      <c r="BJ452" s="118"/>
      <c r="BK452" s="118"/>
      <c r="BL452" s="118"/>
      <c r="BM452" s="118"/>
      <c r="BN452" s="118"/>
      <c r="BO452" s="118"/>
      <c r="BP452" s="118"/>
      <c r="BQ452" s="118"/>
      <c r="BR452" s="118"/>
      <c r="BS452" s="118"/>
      <c r="BT452" s="118"/>
    </row>
    <row r="453" spans="1:72">
      <c r="A453" s="35"/>
      <c r="B453" s="35"/>
      <c r="C453" s="35"/>
      <c r="D453" s="35"/>
      <c r="E453" s="35"/>
      <c r="F453" s="35"/>
      <c r="G453" s="35"/>
      <c r="H453" s="118"/>
      <c r="I453" s="118"/>
      <c r="J453" s="118"/>
      <c r="K453" s="118"/>
      <c r="L453" s="118"/>
      <c r="M453" s="118"/>
      <c r="N453" s="118"/>
      <c r="O453" s="118"/>
      <c r="P453" s="35"/>
      <c r="Q453" s="35"/>
      <c r="R453" s="35"/>
      <c r="S453" s="35"/>
      <c r="T453" s="35"/>
      <c r="U453" s="35"/>
      <c r="V453" s="118"/>
      <c r="W453" s="118"/>
      <c r="X453" s="118"/>
      <c r="Y453" s="118"/>
      <c r="Z453" s="118"/>
      <c r="AA453" s="118"/>
      <c r="AB453" s="118"/>
      <c r="AC453" s="118"/>
      <c r="AD453" s="118"/>
      <c r="AE453" s="118"/>
      <c r="AF453" s="118"/>
      <c r="AG453" s="118"/>
      <c r="AH453" s="118"/>
      <c r="AI453" s="118"/>
      <c r="AJ453" s="118"/>
      <c r="AK453" s="118"/>
      <c r="AL453" s="118"/>
      <c r="AM453" s="118"/>
      <c r="AN453" s="118"/>
      <c r="AO453" s="118"/>
      <c r="AP453" s="118"/>
      <c r="AQ453" s="118"/>
      <c r="AR453" s="118"/>
      <c r="AS453" s="118"/>
      <c r="AT453" s="118"/>
      <c r="AU453" s="118"/>
      <c r="AV453" s="118"/>
      <c r="AW453" s="118"/>
      <c r="AX453" s="118"/>
      <c r="AY453" s="118"/>
      <c r="AZ453" s="118"/>
      <c r="BA453" s="118"/>
      <c r="BB453" s="118"/>
      <c r="BC453" s="118"/>
      <c r="BD453" s="118"/>
      <c r="BE453" s="118"/>
      <c r="BF453" s="118"/>
      <c r="BG453" s="118"/>
      <c r="BH453" s="118"/>
      <c r="BI453" s="118"/>
      <c r="BJ453" s="118"/>
      <c r="BK453" s="118"/>
      <c r="BL453" s="118"/>
      <c r="BM453" s="118"/>
      <c r="BN453" s="118"/>
      <c r="BO453" s="118"/>
      <c r="BP453" s="118"/>
      <c r="BQ453" s="118"/>
      <c r="BR453" s="118"/>
      <c r="BS453" s="118"/>
      <c r="BT453" s="118"/>
    </row>
    <row r="454" spans="1:72">
      <c r="A454" s="35"/>
      <c r="B454" s="35"/>
      <c r="C454" s="35"/>
      <c r="D454" s="35"/>
      <c r="E454" s="35"/>
      <c r="F454" s="35"/>
      <c r="G454" s="35"/>
      <c r="H454" s="118"/>
      <c r="I454" s="118"/>
      <c r="J454" s="118"/>
      <c r="K454" s="118"/>
      <c r="L454" s="118"/>
      <c r="M454" s="118"/>
      <c r="N454" s="118"/>
      <c r="O454" s="118"/>
      <c r="P454" s="35"/>
      <c r="Q454" s="35"/>
      <c r="R454" s="35"/>
      <c r="S454" s="35"/>
      <c r="T454" s="35"/>
      <c r="U454" s="35"/>
      <c r="V454" s="118"/>
      <c r="W454" s="118"/>
      <c r="X454" s="118"/>
      <c r="Y454" s="118"/>
      <c r="Z454" s="118"/>
      <c r="AA454" s="118"/>
      <c r="AB454" s="118"/>
      <c r="AC454" s="118"/>
      <c r="AD454" s="118"/>
      <c r="AE454" s="118"/>
      <c r="AF454" s="118"/>
      <c r="AG454" s="118"/>
      <c r="AH454" s="118"/>
      <c r="AI454" s="118"/>
      <c r="AJ454" s="118"/>
      <c r="AK454" s="118"/>
      <c r="AL454" s="118"/>
      <c r="AM454" s="118"/>
      <c r="AN454" s="118"/>
      <c r="AO454" s="118"/>
      <c r="AP454" s="118"/>
      <c r="AQ454" s="118"/>
      <c r="AR454" s="118"/>
      <c r="AS454" s="118"/>
      <c r="AT454" s="118"/>
      <c r="AU454" s="118"/>
      <c r="AV454" s="118"/>
      <c r="AW454" s="118"/>
      <c r="AX454" s="118"/>
      <c r="AY454" s="118"/>
      <c r="AZ454" s="118"/>
      <c r="BA454" s="118"/>
      <c r="BB454" s="118"/>
      <c r="BC454" s="118"/>
      <c r="BD454" s="118"/>
      <c r="BE454" s="118"/>
      <c r="BF454" s="118"/>
      <c r="BG454" s="118"/>
      <c r="BH454" s="118"/>
      <c r="BI454" s="118"/>
      <c r="BJ454" s="118"/>
      <c r="BK454" s="118"/>
      <c r="BL454" s="118"/>
      <c r="BM454" s="118"/>
      <c r="BN454" s="118"/>
      <c r="BO454" s="118"/>
      <c r="BP454" s="118"/>
      <c r="BQ454" s="118"/>
      <c r="BR454" s="118"/>
      <c r="BS454" s="118"/>
      <c r="BT454" s="118"/>
    </row>
    <row r="455" spans="1:72">
      <c r="A455" s="35"/>
      <c r="B455" s="35"/>
      <c r="C455" s="35"/>
      <c r="D455" s="35"/>
      <c r="E455" s="35"/>
      <c r="F455" s="35"/>
      <c r="G455" s="35"/>
      <c r="H455" s="118"/>
      <c r="I455" s="118"/>
      <c r="J455" s="118"/>
      <c r="K455" s="118"/>
      <c r="L455" s="118"/>
      <c r="M455" s="118"/>
      <c r="N455" s="118"/>
      <c r="O455" s="118"/>
      <c r="P455" s="35"/>
      <c r="Q455" s="35"/>
      <c r="R455" s="35"/>
      <c r="S455" s="35"/>
      <c r="T455" s="35"/>
      <c r="U455" s="35"/>
      <c r="V455" s="118"/>
      <c r="W455" s="118"/>
      <c r="X455" s="118"/>
      <c r="Y455" s="118"/>
      <c r="Z455" s="118"/>
      <c r="AA455" s="118"/>
      <c r="AB455" s="118"/>
      <c r="AC455" s="118"/>
      <c r="AD455" s="118"/>
      <c r="AE455" s="118"/>
      <c r="AF455" s="118"/>
      <c r="AG455" s="118"/>
      <c r="AH455" s="118"/>
      <c r="AI455" s="118"/>
      <c r="AJ455" s="118"/>
      <c r="AK455" s="118"/>
      <c r="AL455" s="118"/>
      <c r="AM455" s="118"/>
      <c r="AN455" s="118"/>
      <c r="AO455" s="118"/>
      <c r="AP455" s="118"/>
      <c r="AQ455" s="118"/>
      <c r="AR455" s="118"/>
      <c r="AS455" s="118"/>
      <c r="AT455" s="118"/>
      <c r="AU455" s="118"/>
      <c r="AV455" s="118"/>
      <c r="AW455" s="118"/>
      <c r="AX455" s="118"/>
      <c r="AY455" s="118"/>
      <c r="AZ455" s="118"/>
      <c r="BA455" s="118"/>
      <c r="BB455" s="118"/>
      <c r="BC455" s="118"/>
      <c r="BD455" s="118"/>
      <c r="BE455" s="118"/>
      <c r="BF455" s="118"/>
      <c r="BG455" s="118"/>
      <c r="BH455" s="118"/>
      <c r="BI455" s="118"/>
      <c r="BJ455" s="118"/>
      <c r="BK455" s="118"/>
      <c r="BL455" s="118"/>
      <c r="BM455" s="118"/>
      <c r="BN455" s="118"/>
      <c r="BO455" s="118"/>
      <c r="BP455" s="118"/>
      <c r="BQ455" s="118"/>
      <c r="BR455" s="118"/>
      <c r="BS455" s="118"/>
      <c r="BT455" s="118"/>
    </row>
    <row r="456" spans="1:72">
      <c r="A456" s="35"/>
      <c r="B456" s="35"/>
      <c r="C456" s="35"/>
      <c r="D456" s="35"/>
      <c r="E456" s="35"/>
      <c r="F456" s="35"/>
      <c r="G456" s="35"/>
      <c r="H456" s="118"/>
      <c r="I456" s="118"/>
      <c r="J456" s="118"/>
      <c r="K456" s="118"/>
      <c r="L456" s="118"/>
      <c r="M456" s="118"/>
      <c r="N456" s="118"/>
      <c r="O456" s="118"/>
      <c r="P456" s="35"/>
      <c r="Q456" s="35"/>
      <c r="R456" s="35"/>
      <c r="S456" s="35"/>
      <c r="T456" s="35"/>
      <c r="U456" s="35"/>
      <c r="V456" s="118"/>
      <c r="W456" s="118"/>
      <c r="X456" s="118"/>
      <c r="Y456" s="118"/>
      <c r="Z456" s="118"/>
      <c r="AA456" s="118"/>
      <c r="AB456" s="118"/>
      <c r="AC456" s="118"/>
      <c r="AD456" s="118"/>
      <c r="AE456" s="118"/>
      <c r="AF456" s="118"/>
      <c r="AG456" s="118"/>
      <c r="AH456" s="118"/>
      <c r="AI456" s="118"/>
      <c r="AJ456" s="118"/>
      <c r="AK456" s="118"/>
      <c r="AL456" s="118"/>
      <c r="AM456" s="118"/>
      <c r="AN456" s="118"/>
      <c r="AO456" s="118"/>
      <c r="AP456" s="118"/>
      <c r="AQ456" s="118"/>
      <c r="AR456" s="118"/>
      <c r="AS456" s="118"/>
      <c r="AT456" s="118"/>
      <c r="AU456" s="118"/>
      <c r="AV456" s="118"/>
      <c r="AW456" s="118"/>
      <c r="AX456" s="118"/>
      <c r="AY456" s="118"/>
      <c r="AZ456" s="118"/>
      <c r="BA456" s="118"/>
      <c r="BB456" s="118"/>
      <c r="BC456" s="118"/>
      <c r="BD456" s="118"/>
      <c r="BE456" s="118"/>
      <c r="BF456" s="118"/>
      <c r="BG456" s="118"/>
      <c r="BH456" s="118"/>
      <c r="BI456" s="118"/>
      <c r="BJ456" s="118"/>
      <c r="BK456" s="118"/>
      <c r="BL456" s="118"/>
      <c r="BM456" s="118"/>
      <c r="BN456" s="118"/>
      <c r="BO456" s="118"/>
      <c r="BP456" s="118"/>
      <c r="BQ456" s="118"/>
      <c r="BR456" s="118"/>
      <c r="BS456" s="118"/>
      <c r="BT456" s="118"/>
    </row>
    <row r="457" spans="1:72">
      <c r="A457" s="35"/>
      <c r="B457" s="35"/>
      <c r="C457" s="35"/>
      <c r="D457" s="35"/>
      <c r="E457" s="35"/>
      <c r="F457" s="35"/>
      <c r="G457" s="35"/>
      <c r="H457" s="118"/>
      <c r="I457" s="118"/>
      <c r="J457" s="118"/>
      <c r="K457" s="118"/>
      <c r="L457" s="118"/>
      <c r="M457" s="118"/>
      <c r="N457" s="118"/>
      <c r="O457" s="118"/>
      <c r="P457" s="35"/>
      <c r="Q457" s="35"/>
      <c r="R457" s="35"/>
      <c r="S457" s="35"/>
      <c r="T457" s="35"/>
      <c r="U457" s="35"/>
      <c r="V457" s="118"/>
      <c r="W457" s="118"/>
      <c r="X457" s="118"/>
      <c r="Y457" s="118"/>
      <c r="Z457" s="118"/>
      <c r="AA457" s="118"/>
      <c r="AB457" s="118"/>
      <c r="AC457" s="118"/>
      <c r="AD457" s="118"/>
      <c r="AE457" s="118"/>
      <c r="AF457" s="118"/>
      <c r="AG457" s="118"/>
      <c r="AH457" s="118"/>
      <c r="AI457" s="118"/>
      <c r="AJ457" s="118"/>
      <c r="AK457" s="118"/>
      <c r="AL457" s="118"/>
      <c r="AM457" s="118"/>
      <c r="AN457" s="118"/>
      <c r="AO457" s="118"/>
      <c r="AP457" s="118"/>
      <c r="AQ457" s="118"/>
      <c r="AR457" s="118"/>
      <c r="AS457" s="118"/>
      <c r="AT457" s="118"/>
      <c r="AU457" s="118"/>
      <c r="AV457" s="118"/>
      <c r="AW457" s="118"/>
      <c r="AX457" s="118"/>
      <c r="AY457" s="118"/>
      <c r="AZ457" s="118"/>
      <c r="BA457" s="118"/>
      <c r="BB457" s="118"/>
      <c r="BC457" s="118"/>
      <c r="BD457" s="118"/>
      <c r="BE457" s="118"/>
      <c r="BF457" s="118"/>
      <c r="BG457" s="118"/>
      <c r="BH457" s="118"/>
      <c r="BI457" s="118"/>
      <c r="BJ457" s="118"/>
      <c r="BK457" s="118"/>
      <c r="BL457" s="118"/>
      <c r="BM457" s="118"/>
      <c r="BN457" s="118"/>
      <c r="BO457" s="118"/>
      <c r="BP457" s="118"/>
      <c r="BQ457" s="118"/>
      <c r="BR457" s="118"/>
      <c r="BS457" s="118"/>
      <c r="BT457" s="118"/>
    </row>
    <row r="458" spans="1:72">
      <c r="A458" s="35"/>
      <c r="B458" s="35"/>
      <c r="C458" s="35"/>
      <c r="D458" s="35"/>
      <c r="E458" s="35"/>
      <c r="F458" s="35"/>
      <c r="G458" s="35"/>
      <c r="H458" s="118"/>
      <c r="I458" s="118"/>
      <c r="J458" s="118"/>
      <c r="K458" s="118"/>
      <c r="L458" s="118"/>
      <c r="M458" s="118"/>
      <c r="N458" s="118"/>
      <c r="O458" s="118"/>
      <c r="P458" s="35"/>
      <c r="Q458" s="35"/>
      <c r="R458" s="35"/>
      <c r="S458" s="35"/>
      <c r="T458" s="35"/>
      <c r="U458" s="35"/>
      <c r="V458" s="118"/>
      <c r="W458" s="118"/>
      <c r="X458" s="118"/>
      <c r="Y458" s="118"/>
      <c r="Z458" s="118"/>
      <c r="AA458" s="118"/>
      <c r="AB458" s="118"/>
      <c r="AC458" s="118"/>
      <c r="AD458" s="118"/>
      <c r="AE458" s="118"/>
      <c r="AF458" s="118"/>
      <c r="AG458" s="118"/>
      <c r="AH458" s="118"/>
      <c r="AI458" s="118"/>
      <c r="AJ458" s="118"/>
      <c r="AK458" s="118"/>
      <c r="AL458" s="118"/>
      <c r="AM458" s="118"/>
      <c r="AN458" s="118"/>
      <c r="AO458" s="118"/>
      <c r="AP458" s="118"/>
      <c r="AQ458" s="118"/>
      <c r="AR458" s="118"/>
      <c r="AS458" s="118"/>
      <c r="AT458" s="118"/>
      <c r="AU458" s="118"/>
      <c r="AV458" s="118"/>
      <c r="AW458" s="118"/>
      <c r="AX458" s="118"/>
      <c r="AY458" s="118"/>
      <c r="AZ458" s="118"/>
      <c r="BA458" s="118"/>
      <c r="BB458" s="118"/>
      <c r="BC458" s="118"/>
      <c r="BD458" s="118"/>
      <c r="BE458" s="118"/>
      <c r="BF458" s="118"/>
      <c r="BG458" s="118"/>
      <c r="BH458" s="118"/>
      <c r="BI458" s="118"/>
      <c r="BJ458" s="118"/>
      <c r="BK458" s="118"/>
      <c r="BL458" s="118"/>
      <c r="BM458" s="118"/>
      <c r="BN458" s="118"/>
      <c r="BO458" s="118"/>
      <c r="BP458" s="118"/>
      <c r="BQ458" s="118"/>
      <c r="BR458" s="118"/>
      <c r="BS458" s="118"/>
      <c r="BT458" s="118"/>
    </row>
    <row r="459" spans="1:72">
      <c r="A459" s="35"/>
      <c r="B459" s="35"/>
      <c r="C459" s="35"/>
      <c r="D459" s="35"/>
      <c r="E459" s="35"/>
      <c r="F459" s="35"/>
      <c r="G459" s="35"/>
      <c r="H459" s="118"/>
      <c r="I459" s="118"/>
      <c r="J459" s="118"/>
      <c r="K459" s="118"/>
      <c r="L459" s="118"/>
      <c r="M459" s="118"/>
      <c r="N459" s="118"/>
      <c r="O459" s="118"/>
      <c r="P459" s="35"/>
      <c r="Q459" s="35"/>
      <c r="R459" s="35"/>
      <c r="S459" s="35"/>
      <c r="T459" s="35"/>
      <c r="U459" s="35"/>
      <c r="V459" s="118"/>
      <c r="W459" s="118"/>
      <c r="X459" s="118"/>
      <c r="Y459" s="118"/>
      <c r="Z459" s="118"/>
      <c r="AA459" s="118"/>
      <c r="AB459" s="118"/>
      <c r="AC459" s="118"/>
      <c r="AD459" s="118"/>
      <c r="AE459" s="118"/>
      <c r="AF459" s="118"/>
      <c r="AG459" s="118"/>
      <c r="AH459" s="118"/>
      <c r="AI459" s="118"/>
      <c r="AJ459" s="118"/>
      <c r="AK459" s="118"/>
      <c r="AL459" s="118"/>
      <c r="AM459" s="118"/>
      <c r="AN459" s="118"/>
      <c r="AO459" s="118"/>
      <c r="AP459" s="118"/>
      <c r="AQ459" s="118"/>
      <c r="AR459" s="118"/>
      <c r="AS459" s="118"/>
      <c r="AT459" s="118"/>
      <c r="AU459" s="118"/>
      <c r="AV459" s="118"/>
      <c r="AW459" s="118"/>
      <c r="AX459" s="118"/>
      <c r="AY459" s="118"/>
      <c r="AZ459" s="118"/>
      <c r="BA459" s="118"/>
      <c r="BB459" s="118"/>
      <c r="BC459" s="118"/>
      <c r="BD459" s="118"/>
      <c r="BE459" s="118"/>
      <c r="BF459" s="118"/>
      <c r="BG459" s="118"/>
      <c r="BH459" s="118"/>
      <c r="BI459" s="118"/>
      <c r="BJ459" s="118"/>
      <c r="BK459" s="118"/>
      <c r="BL459" s="118"/>
      <c r="BM459" s="118"/>
      <c r="BN459" s="118"/>
      <c r="BO459" s="118"/>
      <c r="BP459" s="118"/>
      <c r="BQ459" s="118"/>
      <c r="BR459" s="118"/>
      <c r="BS459" s="118"/>
      <c r="BT459" s="118"/>
    </row>
    <row r="460" spans="1:72">
      <c r="A460" s="35"/>
      <c r="B460" s="35"/>
      <c r="C460" s="35"/>
      <c r="D460" s="35"/>
      <c r="E460" s="35"/>
      <c r="F460" s="35"/>
      <c r="G460" s="35"/>
      <c r="H460" s="118"/>
      <c r="I460" s="118"/>
      <c r="J460" s="118"/>
      <c r="K460" s="118"/>
      <c r="L460" s="118"/>
      <c r="M460" s="118"/>
      <c r="N460" s="118"/>
      <c r="O460" s="118"/>
      <c r="P460" s="35"/>
      <c r="Q460" s="35"/>
      <c r="R460" s="35"/>
      <c r="S460" s="35"/>
      <c r="T460" s="35"/>
      <c r="U460" s="35"/>
      <c r="V460" s="118"/>
      <c r="W460" s="118"/>
      <c r="X460" s="118"/>
      <c r="Y460" s="118"/>
      <c r="Z460" s="118"/>
      <c r="AA460" s="118"/>
      <c r="AB460" s="118"/>
      <c r="AC460" s="118"/>
      <c r="AD460" s="118"/>
      <c r="AE460" s="118"/>
      <c r="AF460" s="118"/>
      <c r="AG460" s="118"/>
      <c r="AH460" s="118"/>
      <c r="AI460" s="118"/>
      <c r="AJ460" s="118"/>
      <c r="AK460" s="118"/>
      <c r="AL460" s="118"/>
      <c r="AM460" s="118"/>
      <c r="AN460" s="118"/>
      <c r="AO460" s="118"/>
      <c r="AP460" s="118"/>
      <c r="AQ460" s="118"/>
      <c r="AR460" s="118"/>
      <c r="AS460" s="118"/>
      <c r="AT460" s="118"/>
      <c r="AU460" s="118"/>
      <c r="AV460" s="118"/>
      <c r="AW460" s="118"/>
      <c r="AX460" s="118"/>
      <c r="AY460" s="118"/>
      <c r="AZ460" s="118"/>
      <c r="BA460" s="118"/>
      <c r="BB460" s="118"/>
      <c r="BC460" s="118"/>
      <c r="BD460" s="118"/>
      <c r="BE460" s="118"/>
      <c r="BF460" s="118"/>
      <c r="BG460" s="118"/>
      <c r="BH460" s="118"/>
      <c r="BI460" s="118"/>
      <c r="BJ460" s="118"/>
      <c r="BK460" s="118"/>
      <c r="BL460" s="118"/>
      <c r="BM460" s="118"/>
      <c r="BN460" s="118"/>
      <c r="BO460" s="118"/>
      <c r="BP460" s="118"/>
      <c r="BQ460" s="118"/>
      <c r="BR460" s="118"/>
      <c r="BS460" s="118"/>
      <c r="BT460" s="118"/>
    </row>
    <row r="461" spans="1:72">
      <c r="A461" s="35"/>
      <c r="B461" s="35"/>
      <c r="C461" s="35"/>
      <c r="D461" s="35"/>
      <c r="E461" s="35"/>
      <c r="F461" s="35"/>
      <c r="G461" s="35"/>
      <c r="H461" s="118"/>
      <c r="I461" s="118"/>
      <c r="J461" s="118"/>
      <c r="K461" s="118"/>
      <c r="L461" s="118"/>
      <c r="M461" s="118"/>
      <c r="N461" s="118"/>
      <c r="O461" s="118"/>
      <c r="P461" s="35"/>
      <c r="Q461" s="35"/>
      <c r="R461" s="35"/>
      <c r="S461" s="35"/>
      <c r="T461" s="35"/>
      <c r="U461" s="35"/>
      <c r="V461" s="118"/>
      <c r="W461" s="118"/>
      <c r="X461" s="118"/>
      <c r="Y461" s="118"/>
      <c r="Z461" s="118"/>
      <c r="AA461" s="118"/>
      <c r="AB461" s="118"/>
      <c r="AC461" s="118"/>
      <c r="AD461" s="118"/>
      <c r="AE461" s="118"/>
      <c r="AF461" s="118"/>
      <c r="AG461" s="118"/>
      <c r="AH461" s="118"/>
      <c r="AI461" s="118"/>
      <c r="AJ461" s="118"/>
      <c r="AK461" s="118"/>
      <c r="AL461" s="118"/>
      <c r="AM461" s="118"/>
      <c r="AN461" s="118"/>
      <c r="AO461" s="118"/>
      <c r="AP461" s="118"/>
      <c r="AQ461" s="118"/>
      <c r="AR461" s="118"/>
      <c r="AS461" s="118"/>
      <c r="AT461" s="118"/>
      <c r="AU461" s="118"/>
      <c r="AV461" s="118"/>
      <c r="AW461" s="118"/>
      <c r="AX461" s="118"/>
      <c r="AY461" s="118"/>
      <c r="AZ461" s="118"/>
      <c r="BA461" s="118"/>
      <c r="BB461" s="118"/>
      <c r="BC461" s="118"/>
      <c r="BD461" s="118"/>
      <c r="BE461" s="118"/>
      <c r="BF461" s="118"/>
      <c r="BG461" s="118"/>
      <c r="BH461" s="118"/>
      <c r="BI461" s="118"/>
      <c r="BJ461" s="118"/>
      <c r="BK461" s="118"/>
      <c r="BL461" s="118"/>
      <c r="BM461" s="118"/>
      <c r="BN461" s="118"/>
      <c r="BO461" s="118"/>
      <c r="BP461" s="118"/>
      <c r="BQ461" s="118"/>
      <c r="BR461" s="118"/>
      <c r="BS461" s="118"/>
      <c r="BT461" s="118"/>
    </row>
    <row r="462" spans="1:72">
      <c r="A462" s="35"/>
      <c r="B462" s="35"/>
      <c r="C462" s="35"/>
      <c r="D462" s="35"/>
      <c r="E462" s="35"/>
      <c r="F462" s="35"/>
      <c r="G462" s="35"/>
      <c r="H462" s="118"/>
      <c r="I462" s="118"/>
      <c r="J462" s="118"/>
      <c r="K462" s="118"/>
      <c r="L462" s="118"/>
      <c r="M462" s="118"/>
      <c r="N462" s="118"/>
      <c r="O462" s="118"/>
      <c r="P462" s="35"/>
      <c r="Q462" s="35"/>
      <c r="R462" s="35"/>
      <c r="S462" s="35"/>
      <c r="T462" s="35"/>
      <c r="U462" s="35"/>
      <c r="V462" s="118"/>
      <c r="W462" s="118"/>
      <c r="X462" s="118"/>
      <c r="Y462" s="118"/>
      <c r="Z462" s="118"/>
      <c r="AA462" s="118"/>
      <c r="AB462" s="118"/>
      <c r="AC462" s="118"/>
      <c r="AD462" s="118"/>
      <c r="AE462" s="118"/>
      <c r="AF462" s="118"/>
      <c r="AG462" s="118"/>
      <c r="AH462" s="118"/>
      <c r="AI462" s="118"/>
      <c r="AJ462" s="118"/>
      <c r="AK462" s="118"/>
      <c r="AL462" s="118"/>
      <c r="AM462" s="118"/>
      <c r="AN462" s="118"/>
      <c r="AO462" s="118"/>
      <c r="AP462" s="118"/>
      <c r="AQ462" s="118"/>
      <c r="AR462" s="118"/>
      <c r="AS462" s="118"/>
      <c r="AT462" s="118"/>
      <c r="AU462" s="118"/>
      <c r="AV462" s="118"/>
      <c r="AW462" s="118"/>
      <c r="AX462" s="118"/>
      <c r="AY462" s="118"/>
      <c r="AZ462" s="118"/>
      <c r="BA462" s="118"/>
      <c r="BB462" s="118"/>
      <c r="BC462" s="118"/>
      <c r="BD462" s="118"/>
      <c r="BE462" s="118"/>
      <c r="BF462" s="118"/>
      <c r="BG462" s="118"/>
      <c r="BH462" s="118"/>
      <c r="BI462" s="118"/>
      <c r="BJ462" s="118"/>
      <c r="BK462" s="118"/>
      <c r="BL462" s="118"/>
      <c r="BM462" s="118"/>
      <c r="BN462" s="118"/>
      <c r="BO462" s="118"/>
      <c r="BP462" s="118"/>
      <c r="BQ462" s="118"/>
      <c r="BR462" s="118"/>
      <c r="BS462" s="118"/>
      <c r="BT462" s="118"/>
    </row>
    <row r="463" spans="1:72">
      <c r="A463" s="35"/>
      <c r="B463" s="35"/>
      <c r="C463" s="35"/>
      <c r="D463" s="35"/>
      <c r="E463" s="35"/>
      <c r="F463" s="35"/>
      <c r="G463" s="35"/>
      <c r="H463" s="118"/>
      <c r="I463" s="118"/>
      <c r="J463" s="118"/>
      <c r="K463" s="118"/>
      <c r="L463" s="118"/>
      <c r="M463" s="118"/>
      <c r="N463" s="118"/>
      <c r="O463" s="118"/>
      <c r="P463" s="35"/>
      <c r="Q463" s="35"/>
      <c r="R463" s="35"/>
      <c r="S463" s="35"/>
      <c r="T463" s="35"/>
      <c r="U463" s="35"/>
      <c r="V463" s="118"/>
      <c r="W463" s="118"/>
      <c r="X463" s="118"/>
      <c r="Y463" s="118"/>
      <c r="Z463" s="118"/>
      <c r="AA463" s="118"/>
      <c r="AB463" s="118"/>
      <c r="AC463" s="118"/>
      <c r="AD463" s="118"/>
      <c r="AE463" s="118"/>
      <c r="AF463" s="118"/>
      <c r="AG463" s="118"/>
      <c r="AH463" s="118"/>
      <c r="AI463" s="118"/>
      <c r="AJ463" s="118"/>
      <c r="AK463" s="118"/>
      <c r="AL463" s="118"/>
      <c r="AM463" s="118"/>
      <c r="AN463" s="118"/>
      <c r="AO463" s="118"/>
      <c r="AP463" s="118"/>
      <c r="AQ463" s="118"/>
      <c r="AR463" s="118"/>
      <c r="AS463" s="118"/>
      <c r="AT463" s="118"/>
      <c r="AU463" s="118"/>
      <c r="AV463" s="118"/>
      <c r="AW463" s="118"/>
      <c r="AX463" s="118"/>
      <c r="AY463" s="118"/>
      <c r="AZ463" s="118"/>
      <c r="BA463" s="118"/>
      <c r="BB463" s="118"/>
      <c r="BC463" s="118"/>
      <c r="BD463" s="118"/>
      <c r="BE463" s="118"/>
      <c r="BF463" s="118"/>
      <c r="BG463" s="118"/>
      <c r="BH463" s="118"/>
      <c r="BI463" s="118"/>
      <c r="BJ463" s="118"/>
      <c r="BK463" s="118"/>
      <c r="BL463" s="118"/>
      <c r="BM463" s="118"/>
      <c r="BN463" s="118"/>
      <c r="BO463" s="118"/>
      <c r="BP463" s="118"/>
      <c r="BQ463" s="118"/>
      <c r="BR463" s="118"/>
      <c r="BS463" s="118"/>
      <c r="BT463" s="118"/>
    </row>
    <row r="464" spans="1:72">
      <c r="A464" s="35"/>
      <c r="B464" s="35"/>
      <c r="C464" s="35"/>
      <c r="D464" s="35"/>
      <c r="E464" s="35"/>
      <c r="F464" s="35"/>
      <c r="G464" s="35"/>
      <c r="H464" s="118"/>
      <c r="I464" s="118"/>
      <c r="J464" s="118"/>
      <c r="K464" s="118"/>
      <c r="L464" s="118"/>
      <c r="M464" s="118"/>
      <c r="N464" s="118"/>
      <c r="O464" s="118"/>
      <c r="P464" s="35"/>
      <c r="Q464" s="35"/>
      <c r="R464" s="35"/>
      <c r="S464" s="35"/>
      <c r="T464" s="35"/>
      <c r="U464" s="35"/>
      <c r="V464" s="118"/>
      <c r="W464" s="118"/>
      <c r="X464" s="118"/>
      <c r="Y464" s="118"/>
      <c r="Z464" s="118"/>
      <c r="AA464" s="118"/>
      <c r="AB464" s="118"/>
      <c r="AC464" s="118"/>
      <c r="AD464" s="118"/>
      <c r="AE464" s="118"/>
      <c r="AF464" s="118"/>
      <c r="AG464" s="118"/>
      <c r="AH464" s="118"/>
      <c r="AI464" s="118"/>
      <c r="AJ464" s="118"/>
      <c r="AK464" s="118"/>
      <c r="AL464" s="118"/>
      <c r="AM464" s="118"/>
      <c r="AN464" s="118"/>
      <c r="AO464" s="118"/>
      <c r="AP464" s="118"/>
      <c r="AQ464" s="118"/>
      <c r="AR464" s="118"/>
      <c r="AS464" s="118"/>
      <c r="AT464" s="118"/>
      <c r="AU464" s="118"/>
      <c r="AV464" s="118"/>
      <c r="AW464" s="118"/>
      <c r="AX464" s="118"/>
      <c r="AY464" s="118"/>
      <c r="AZ464" s="118"/>
      <c r="BA464" s="118"/>
      <c r="BB464" s="118"/>
      <c r="BC464" s="118"/>
      <c r="BD464" s="118"/>
      <c r="BE464" s="118"/>
      <c r="BF464" s="118"/>
      <c r="BG464" s="118"/>
      <c r="BH464" s="118"/>
      <c r="BI464" s="118"/>
      <c r="BJ464" s="118"/>
      <c r="BK464" s="118"/>
      <c r="BL464" s="118"/>
      <c r="BM464" s="118"/>
      <c r="BN464" s="118"/>
      <c r="BO464" s="118"/>
      <c r="BP464" s="118"/>
      <c r="BQ464" s="118"/>
      <c r="BR464" s="118"/>
      <c r="BS464" s="118"/>
      <c r="BT464" s="118"/>
    </row>
    <row r="465" spans="1:72">
      <c r="A465" s="35"/>
      <c r="B465" s="35"/>
      <c r="C465" s="35"/>
      <c r="D465" s="35"/>
      <c r="E465" s="35"/>
      <c r="F465" s="35"/>
      <c r="G465" s="35"/>
      <c r="H465" s="118"/>
      <c r="I465" s="118"/>
      <c r="J465" s="118"/>
      <c r="K465" s="118"/>
      <c r="L465" s="118"/>
      <c r="M465" s="118"/>
      <c r="N465" s="118"/>
      <c r="O465" s="118"/>
      <c r="P465" s="35"/>
      <c r="Q465" s="35"/>
      <c r="R465" s="35"/>
      <c r="S465" s="35"/>
      <c r="T465" s="35"/>
      <c r="U465" s="35"/>
      <c r="V465" s="118"/>
      <c r="W465" s="118"/>
      <c r="X465" s="118"/>
      <c r="Y465" s="118"/>
      <c r="Z465" s="118"/>
      <c r="AA465" s="118"/>
      <c r="AB465" s="118"/>
      <c r="AC465" s="118"/>
      <c r="AD465" s="118"/>
      <c r="AE465" s="118"/>
      <c r="AF465" s="118"/>
      <c r="AG465" s="118"/>
      <c r="AH465" s="118"/>
      <c r="AI465" s="118"/>
      <c r="AJ465" s="118"/>
      <c r="AK465" s="118"/>
      <c r="AL465" s="118"/>
      <c r="AM465" s="118"/>
      <c r="AN465" s="118"/>
      <c r="AO465" s="118"/>
      <c r="AP465" s="118"/>
      <c r="AQ465" s="118"/>
      <c r="AR465" s="118"/>
      <c r="AS465" s="118"/>
      <c r="AT465" s="118"/>
      <c r="AU465" s="118"/>
      <c r="AV465" s="118"/>
      <c r="AW465" s="118"/>
      <c r="AX465" s="118"/>
      <c r="AY465" s="118"/>
      <c r="AZ465" s="118"/>
      <c r="BA465" s="118"/>
      <c r="BB465" s="118"/>
      <c r="BC465" s="118"/>
      <c r="BD465" s="118"/>
      <c r="BE465" s="118"/>
      <c r="BF465" s="118"/>
      <c r="BG465" s="118"/>
      <c r="BH465" s="118"/>
      <c r="BI465" s="118"/>
      <c r="BJ465" s="118"/>
      <c r="BK465" s="118"/>
      <c r="BL465" s="118"/>
      <c r="BM465" s="118"/>
      <c r="BN465" s="118"/>
      <c r="BO465" s="118"/>
      <c r="BP465" s="118"/>
      <c r="BQ465" s="118"/>
      <c r="BR465" s="118"/>
      <c r="BS465" s="118"/>
      <c r="BT465" s="118"/>
    </row>
    <row r="466" spans="1:72">
      <c r="A466" s="35"/>
      <c r="B466" s="35"/>
      <c r="C466" s="35"/>
      <c r="D466" s="35"/>
      <c r="E466" s="35"/>
      <c r="F466" s="35"/>
      <c r="G466" s="35"/>
      <c r="H466" s="118"/>
      <c r="I466" s="118"/>
      <c r="J466" s="118"/>
      <c r="K466" s="118"/>
      <c r="L466" s="118"/>
      <c r="M466" s="118"/>
      <c r="N466" s="118"/>
      <c r="O466" s="118"/>
      <c r="P466" s="35"/>
      <c r="Q466" s="35"/>
      <c r="R466" s="35"/>
      <c r="S466" s="35"/>
      <c r="T466" s="35"/>
      <c r="U466" s="35"/>
      <c r="V466" s="118"/>
      <c r="W466" s="118"/>
      <c r="X466" s="118"/>
      <c r="Y466" s="118"/>
      <c r="Z466" s="118"/>
      <c r="AA466" s="118"/>
      <c r="AB466" s="118"/>
      <c r="AC466" s="118"/>
      <c r="AD466" s="118"/>
      <c r="AE466" s="118"/>
      <c r="AF466" s="118"/>
      <c r="AG466" s="118"/>
      <c r="AH466" s="118"/>
      <c r="AI466" s="118"/>
      <c r="AJ466" s="118"/>
      <c r="AK466" s="118"/>
      <c r="AL466" s="118"/>
      <c r="AM466" s="118"/>
      <c r="AN466" s="118"/>
      <c r="AO466" s="118"/>
      <c r="AP466" s="118"/>
      <c r="AQ466" s="118"/>
      <c r="AR466" s="118"/>
      <c r="AS466" s="118"/>
      <c r="AT466" s="118"/>
      <c r="AU466" s="118"/>
      <c r="AV466" s="118"/>
      <c r="AW466" s="118"/>
      <c r="AX466" s="118"/>
      <c r="AY466" s="118"/>
      <c r="AZ466" s="118"/>
      <c r="BA466" s="118"/>
      <c r="BB466" s="118"/>
      <c r="BC466" s="118"/>
      <c r="BD466" s="118"/>
      <c r="BE466" s="118"/>
      <c r="BF466" s="118"/>
      <c r="BG466" s="118"/>
      <c r="BH466" s="118"/>
      <c r="BI466" s="118"/>
      <c r="BJ466" s="118"/>
      <c r="BK466" s="118"/>
      <c r="BL466" s="118"/>
      <c r="BM466" s="118"/>
      <c r="BN466" s="118"/>
      <c r="BO466" s="118"/>
      <c r="BP466" s="118"/>
      <c r="BQ466" s="118"/>
      <c r="BR466" s="118"/>
      <c r="BS466" s="118"/>
      <c r="BT466" s="118"/>
    </row>
    <row r="467" spans="1:72">
      <c r="A467" s="35"/>
      <c r="B467" s="35"/>
      <c r="C467" s="35"/>
      <c r="D467" s="35"/>
      <c r="E467" s="35"/>
      <c r="F467" s="35"/>
      <c r="G467" s="35"/>
      <c r="H467" s="118"/>
      <c r="I467" s="118"/>
      <c r="J467" s="118"/>
      <c r="K467" s="118"/>
      <c r="L467" s="118"/>
      <c r="M467" s="118"/>
      <c r="N467" s="118"/>
      <c r="O467" s="118"/>
      <c r="P467" s="35"/>
      <c r="Q467" s="35"/>
      <c r="R467" s="35"/>
      <c r="S467" s="35"/>
      <c r="T467" s="35"/>
      <c r="U467" s="35"/>
      <c r="V467" s="118"/>
      <c r="W467" s="118"/>
      <c r="X467" s="118"/>
      <c r="Y467" s="118"/>
      <c r="Z467" s="118"/>
      <c r="AA467" s="118"/>
      <c r="AB467" s="118"/>
      <c r="AC467" s="118"/>
      <c r="AD467" s="118"/>
      <c r="AE467" s="118"/>
      <c r="AF467" s="118"/>
      <c r="AG467" s="118"/>
      <c r="AH467" s="118"/>
      <c r="AI467" s="118"/>
      <c r="AJ467" s="118"/>
      <c r="AK467" s="118"/>
      <c r="AL467" s="118"/>
      <c r="AM467" s="118"/>
      <c r="AN467" s="118"/>
      <c r="AO467" s="118"/>
      <c r="AP467" s="118"/>
      <c r="AQ467" s="118"/>
      <c r="AR467" s="118"/>
      <c r="AS467" s="118"/>
      <c r="AT467" s="118"/>
      <c r="AU467" s="118"/>
      <c r="AV467" s="118"/>
      <c r="AW467" s="118"/>
      <c r="AX467" s="118"/>
      <c r="AY467" s="118"/>
      <c r="AZ467" s="118"/>
      <c r="BA467" s="118"/>
      <c r="BB467" s="118"/>
      <c r="BC467" s="118"/>
      <c r="BD467" s="118"/>
      <c r="BE467" s="118"/>
      <c r="BF467" s="118"/>
      <c r="BG467" s="118"/>
      <c r="BH467" s="118"/>
      <c r="BI467" s="118"/>
      <c r="BJ467" s="118"/>
      <c r="BK467" s="118"/>
      <c r="BL467" s="118"/>
      <c r="BM467" s="118"/>
      <c r="BN467" s="118"/>
      <c r="BO467" s="118"/>
      <c r="BP467" s="118"/>
      <c r="BQ467" s="118"/>
      <c r="BR467" s="118"/>
      <c r="BS467" s="118"/>
      <c r="BT467" s="118"/>
    </row>
    <row r="468" spans="1:72">
      <c r="A468" s="35"/>
      <c r="B468" s="35"/>
      <c r="C468" s="35"/>
      <c r="D468" s="35"/>
      <c r="E468" s="35"/>
      <c r="F468" s="35"/>
      <c r="G468" s="35"/>
      <c r="H468" s="118"/>
      <c r="I468" s="118"/>
      <c r="J468" s="118"/>
      <c r="K468" s="118"/>
      <c r="L468" s="118"/>
      <c r="M468" s="118"/>
      <c r="N468" s="118"/>
      <c r="O468" s="118"/>
      <c r="P468" s="35"/>
      <c r="Q468" s="35"/>
      <c r="R468" s="35"/>
      <c r="S468" s="35"/>
      <c r="T468" s="35"/>
      <c r="U468" s="35"/>
      <c r="V468" s="118"/>
      <c r="W468" s="118"/>
      <c r="X468" s="118"/>
      <c r="Y468" s="118"/>
      <c r="Z468" s="118"/>
      <c r="AA468" s="118"/>
      <c r="AB468" s="118"/>
      <c r="AC468" s="118"/>
      <c r="AD468" s="118"/>
      <c r="AE468" s="118"/>
      <c r="AF468" s="118"/>
      <c r="AG468" s="118"/>
      <c r="AH468" s="118"/>
      <c r="AI468" s="118"/>
      <c r="AJ468" s="118"/>
      <c r="AK468" s="118"/>
      <c r="AL468" s="118"/>
      <c r="AM468" s="118"/>
      <c r="AN468" s="118"/>
      <c r="AO468" s="118"/>
      <c r="AP468" s="118"/>
      <c r="AQ468" s="118"/>
      <c r="AR468" s="118"/>
      <c r="AS468" s="118"/>
      <c r="AT468" s="118"/>
      <c r="AU468" s="118"/>
      <c r="AV468" s="118"/>
      <c r="AW468" s="118"/>
      <c r="AX468" s="118"/>
      <c r="AY468" s="118"/>
      <c r="AZ468" s="118"/>
      <c r="BA468" s="118"/>
      <c r="BB468" s="118"/>
      <c r="BC468" s="118"/>
      <c r="BD468" s="118"/>
      <c r="BE468" s="118"/>
      <c r="BF468" s="118"/>
      <c r="BG468" s="118"/>
      <c r="BH468" s="118"/>
      <c r="BI468" s="118"/>
      <c r="BJ468" s="118"/>
      <c r="BK468" s="118"/>
      <c r="BL468" s="118"/>
      <c r="BM468" s="118"/>
      <c r="BN468" s="118"/>
      <c r="BO468" s="118"/>
      <c r="BP468" s="118"/>
      <c r="BQ468" s="118"/>
      <c r="BR468" s="118"/>
      <c r="BS468" s="118"/>
      <c r="BT468" s="118"/>
    </row>
    <row r="469" spans="1:72">
      <c r="A469" s="35"/>
      <c r="B469" s="35"/>
      <c r="C469" s="35"/>
      <c r="D469" s="35"/>
      <c r="E469" s="35"/>
      <c r="F469" s="35"/>
      <c r="G469" s="35"/>
      <c r="H469" s="118"/>
      <c r="I469" s="118"/>
      <c r="J469" s="118"/>
      <c r="K469" s="118"/>
      <c r="L469" s="118"/>
      <c r="M469" s="118"/>
      <c r="N469" s="118"/>
      <c r="O469" s="118"/>
      <c r="P469" s="35"/>
      <c r="Q469" s="35"/>
      <c r="R469" s="35"/>
      <c r="S469" s="35"/>
      <c r="T469" s="35"/>
      <c r="U469" s="35"/>
      <c r="V469" s="118"/>
      <c r="W469" s="118"/>
      <c r="X469" s="118"/>
      <c r="Y469" s="118"/>
      <c r="Z469" s="118"/>
      <c r="AA469" s="118"/>
      <c r="AB469" s="118"/>
      <c r="AC469" s="118"/>
      <c r="AD469" s="118"/>
      <c r="AE469" s="118"/>
      <c r="AF469" s="118"/>
      <c r="AG469" s="118"/>
      <c r="AH469" s="118"/>
      <c r="AI469" s="118"/>
      <c r="AJ469" s="118"/>
      <c r="AK469" s="118"/>
      <c r="AL469" s="118"/>
      <c r="AM469" s="118"/>
      <c r="AN469" s="118"/>
      <c r="AO469" s="118"/>
      <c r="AP469" s="118"/>
      <c r="AQ469" s="118"/>
      <c r="AR469" s="118"/>
      <c r="AS469" s="118"/>
      <c r="AT469" s="118"/>
      <c r="AU469" s="118"/>
      <c r="AV469" s="118"/>
      <c r="AW469" s="118"/>
      <c r="AX469" s="118"/>
      <c r="AY469" s="118"/>
      <c r="AZ469" s="118"/>
      <c r="BA469" s="118"/>
      <c r="BB469" s="118"/>
      <c r="BC469" s="118"/>
      <c r="BD469" s="118"/>
      <c r="BE469" s="118"/>
      <c r="BF469" s="118"/>
      <c r="BG469" s="118"/>
      <c r="BH469" s="118"/>
      <c r="BI469" s="118"/>
      <c r="BJ469" s="118"/>
      <c r="BK469" s="118"/>
      <c r="BL469" s="118"/>
      <c r="BM469" s="118"/>
      <c r="BN469" s="118"/>
      <c r="BO469" s="118"/>
      <c r="BP469" s="118"/>
      <c r="BQ469" s="118"/>
      <c r="BR469" s="118"/>
      <c r="BS469" s="118"/>
      <c r="BT469" s="118"/>
    </row>
    <row r="470" spans="1:72">
      <c r="A470" s="35"/>
      <c r="B470" s="35"/>
      <c r="C470" s="35"/>
      <c r="D470" s="35"/>
      <c r="E470" s="35"/>
      <c r="F470" s="35"/>
      <c r="G470" s="35"/>
      <c r="H470" s="118"/>
      <c r="I470" s="118"/>
      <c r="J470" s="118"/>
      <c r="K470" s="118"/>
      <c r="L470" s="118"/>
      <c r="M470" s="118"/>
      <c r="N470" s="118"/>
      <c r="O470" s="118"/>
      <c r="P470" s="35"/>
      <c r="Q470" s="35"/>
      <c r="R470" s="35"/>
      <c r="S470" s="35"/>
      <c r="T470" s="35"/>
      <c r="U470" s="35"/>
      <c r="V470" s="118"/>
      <c r="W470" s="118"/>
      <c r="X470" s="118"/>
      <c r="Y470" s="118"/>
      <c r="Z470" s="118"/>
      <c r="AA470" s="118"/>
      <c r="AB470" s="118"/>
      <c r="AC470" s="118"/>
      <c r="AD470" s="118"/>
      <c r="AE470" s="118"/>
      <c r="AF470" s="118"/>
      <c r="AG470" s="118"/>
      <c r="AH470" s="118"/>
      <c r="AI470" s="118"/>
      <c r="AJ470" s="118"/>
      <c r="AK470" s="118"/>
      <c r="AL470" s="118"/>
      <c r="AM470" s="118"/>
      <c r="AN470" s="118"/>
      <c r="AO470" s="118"/>
      <c r="AP470" s="118"/>
      <c r="AQ470" s="118"/>
      <c r="AR470" s="118"/>
      <c r="AS470" s="118"/>
      <c r="AT470" s="118"/>
      <c r="AU470" s="118"/>
      <c r="AV470" s="118"/>
      <c r="AW470" s="118"/>
      <c r="AX470" s="118"/>
      <c r="AY470" s="118"/>
      <c r="AZ470" s="118"/>
      <c r="BA470" s="118"/>
      <c r="BB470" s="118"/>
      <c r="BC470" s="118"/>
      <c r="BD470" s="118"/>
      <c r="BE470" s="118"/>
      <c r="BF470" s="118"/>
      <c r="BG470" s="118"/>
      <c r="BH470" s="118"/>
      <c r="BI470" s="118"/>
      <c r="BJ470" s="118"/>
      <c r="BK470" s="118"/>
      <c r="BL470" s="118"/>
      <c r="BM470" s="118"/>
      <c r="BN470" s="118"/>
      <c r="BO470" s="118"/>
      <c r="BP470" s="118"/>
      <c r="BQ470" s="118"/>
      <c r="BR470" s="118"/>
      <c r="BS470" s="118"/>
      <c r="BT470" s="118"/>
    </row>
    <row r="471" spans="1:72">
      <c r="A471" s="35"/>
      <c r="B471" s="35"/>
      <c r="C471" s="35"/>
      <c r="D471" s="35"/>
      <c r="E471" s="35"/>
      <c r="F471" s="35"/>
      <c r="G471" s="35"/>
      <c r="H471" s="118"/>
      <c r="I471" s="118"/>
      <c r="J471" s="118"/>
      <c r="K471" s="118"/>
      <c r="L471" s="118"/>
      <c r="M471" s="118"/>
      <c r="N471" s="118"/>
      <c r="O471" s="118"/>
      <c r="P471" s="35"/>
      <c r="Q471" s="35"/>
      <c r="R471" s="35"/>
      <c r="S471" s="35"/>
      <c r="T471" s="35"/>
      <c r="U471" s="35"/>
      <c r="V471" s="118"/>
      <c r="W471" s="118"/>
      <c r="X471" s="118"/>
      <c r="Y471" s="118"/>
      <c r="Z471" s="118"/>
      <c r="AA471" s="118"/>
      <c r="AB471" s="118"/>
      <c r="AC471" s="118"/>
      <c r="AD471" s="118"/>
      <c r="AE471" s="118"/>
      <c r="AF471" s="118"/>
      <c r="AG471" s="118"/>
      <c r="AH471" s="118"/>
      <c r="AI471" s="118"/>
      <c r="AJ471" s="118"/>
      <c r="AK471" s="118"/>
      <c r="AL471" s="118"/>
      <c r="AM471" s="118"/>
      <c r="AN471" s="118"/>
      <c r="AO471" s="118"/>
      <c r="AP471" s="118"/>
      <c r="AQ471" s="118"/>
      <c r="AR471" s="118"/>
      <c r="AS471" s="118"/>
      <c r="AT471" s="118"/>
      <c r="AU471" s="118"/>
      <c r="AV471" s="118"/>
      <c r="AW471" s="118"/>
      <c r="AX471" s="118"/>
      <c r="AY471" s="118"/>
      <c r="AZ471" s="118"/>
      <c r="BA471" s="118"/>
      <c r="BB471" s="118"/>
      <c r="BC471" s="118"/>
      <c r="BD471" s="118"/>
      <c r="BE471" s="118"/>
      <c r="BF471" s="118"/>
      <c r="BG471" s="118"/>
      <c r="BH471" s="118"/>
      <c r="BI471" s="118"/>
      <c r="BJ471" s="118"/>
      <c r="BK471" s="118"/>
      <c r="BL471" s="118"/>
      <c r="BM471" s="118"/>
      <c r="BN471" s="118"/>
      <c r="BO471" s="118"/>
      <c r="BP471" s="118"/>
      <c r="BQ471" s="118"/>
      <c r="BR471" s="118"/>
      <c r="BS471" s="118"/>
      <c r="BT471" s="118"/>
    </row>
    <row r="472" spans="1:72">
      <c r="A472" s="35"/>
      <c r="B472" s="35"/>
      <c r="C472" s="35"/>
      <c r="D472" s="35"/>
      <c r="E472" s="35"/>
      <c r="F472" s="35"/>
      <c r="G472" s="35"/>
      <c r="H472" s="118"/>
      <c r="I472" s="118"/>
      <c r="J472" s="118"/>
      <c r="K472" s="118"/>
      <c r="L472" s="118"/>
      <c r="M472" s="118"/>
      <c r="N472" s="118"/>
      <c r="O472" s="118"/>
      <c r="P472" s="35"/>
      <c r="Q472" s="35"/>
      <c r="R472" s="35"/>
      <c r="S472" s="35"/>
      <c r="T472" s="35"/>
      <c r="U472" s="35"/>
      <c r="V472" s="118"/>
      <c r="W472" s="118"/>
      <c r="X472" s="118"/>
      <c r="Y472" s="118"/>
      <c r="Z472" s="118"/>
      <c r="AA472" s="118"/>
      <c r="AB472" s="118"/>
      <c r="AC472" s="118"/>
      <c r="AD472" s="118"/>
      <c r="AE472" s="118"/>
      <c r="AF472" s="118"/>
      <c r="AG472" s="118"/>
      <c r="AH472" s="118"/>
      <c r="AI472" s="118"/>
      <c r="AJ472" s="118"/>
      <c r="AK472" s="118"/>
      <c r="AL472" s="118"/>
      <c r="AM472" s="118"/>
      <c r="AN472" s="118"/>
      <c r="AO472" s="118"/>
      <c r="AP472" s="118"/>
      <c r="AQ472" s="118"/>
      <c r="AR472" s="118"/>
      <c r="AS472" s="118"/>
      <c r="AT472" s="118"/>
      <c r="AU472" s="118"/>
      <c r="AV472" s="118"/>
      <c r="AW472" s="118"/>
      <c r="AX472" s="118"/>
      <c r="AY472" s="118"/>
      <c r="AZ472" s="118"/>
      <c r="BA472" s="118"/>
      <c r="BB472" s="118"/>
      <c r="BC472" s="118"/>
      <c r="BD472" s="118"/>
      <c r="BE472" s="118"/>
      <c r="BF472" s="118"/>
      <c r="BG472" s="118"/>
      <c r="BH472" s="118"/>
      <c r="BI472" s="118"/>
      <c r="BJ472" s="118"/>
      <c r="BK472" s="118"/>
      <c r="BL472" s="118"/>
      <c r="BM472" s="118"/>
      <c r="BN472" s="118"/>
      <c r="BO472" s="118"/>
      <c r="BP472" s="118"/>
      <c r="BQ472" s="118"/>
      <c r="BR472" s="118"/>
      <c r="BS472" s="118"/>
      <c r="BT472" s="118"/>
    </row>
    <row r="473" spans="1:72">
      <c r="A473" s="35"/>
      <c r="B473" s="35"/>
      <c r="C473" s="35"/>
      <c r="D473" s="35"/>
      <c r="E473" s="35"/>
      <c r="F473" s="35"/>
      <c r="G473" s="35"/>
      <c r="H473" s="118"/>
      <c r="I473" s="118"/>
      <c r="J473" s="118"/>
      <c r="K473" s="118"/>
      <c r="L473" s="118"/>
      <c r="M473" s="118"/>
      <c r="N473" s="118"/>
      <c r="O473" s="118"/>
      <c r="P473" s="35"/>
      <c r="Q473" s="35"/>
      <c r="R473" s="35"/>
      <c r="S473" s="35"/>
      <c r="T473" s="35"/>
      <c r="U473" s="35"/>
      <c r="V473" s="118"/>
      <c r="W473" s="118"/>
      <c r="X473" s="118"/>
      <c r="Y473" s="118"/>
      <c r="Z473" s="118"/>
      <c r="AA473" s="118"/>
      <c r="AB473" s="118"/>
      <c r="AC473" s="118"/>
      <c r="AD473" s="118"/>
      <c r="AE473" s="118"/>
      <c r="AF473" s="118"/>
      <c r="AG473" s="118"/>
      <c r="AH473" s="118"/>
      <c r="AI473" s="118"/>
      <c r="AJ473" s="118"/>
      <c r="AK473" s="118"/>
      <c r="AL473" s="118"/>
      <c r="AM473" s="118"/>
      <c r="AN473" s="118"/>
      <c r="AO473" s="118"/>
      <c r="AP473" s="118"/>
      <c r="AQ473" s="118"/>
      <c r="AR473" s="118"/>
      <c r="AS473" s="118"/>
      <c r="AT473" s="118"/>
      <c r="AU473" s="118"/>
      <c r="AV473" s="118"/>
      <c r="AW473" s="118"/>
      <c r="AX473" s="118"/>
      <c r="AY473" s="118"/>
      <c r="AZ473" s="118"/>
      <c r="BA473" s="118"/>
      <c r="BB473" s="118"/>
      <c r="BC473" s="118"/>
      <c r="BD473" s="118"/>
      <c r="BE473" s="118"/>
      <c r="BF473" s="118"/>
      <c r="BG473" s="118"/>
      <c r="BH473" s="118"/>
      <c r="BI473" s="118"/>
      <c r="BJ473" s="118"/>
      <c r="BK473" s="118"/>
      <c r="BL473" s="118"/>
      <c r="BM473" s="118"/>
      <c r="BN473" s="118"/>
      <c r="BO473" s="118"/>
      <c r="BP473" s="118"/>
      <c r="BQ473" s="118"/>
      <c r="BR473" s="118"/>
      <c r="BS473" s="118"/>
      <c r="BT473" s="118"/>
    </row>
    <row r="474" spans="1:72">
      <c r="A474" s="35"/>
      <c r="B474" s="35"/>
      <c r="C474" s="35"/>
      <c r="D474" s="35"/>
      <c r="E474" s="35"/>
      <c r="F474" s="35"/>
      <c r="G474" s="35"/>
      <c r="H474" s="118"/>
      <c r="I474" s="118"/>
      <c r="J474" s="118"/>
      <c r="K474" s="118"/>
      <c r="L474" s="118"/>
      <c r="M474" s="118"/>
      <c r="N474" s="118"/>
      <c r="O474" s="118"/>
      <c r="P474" s="35"/>
      <c r="Q474" s="35"/>
      <c r="R474" s="35"/>
      <c r="S474" s="35"/>
      <c r="T474" s="35"/>
      <c r="U474" s="35"/>
      <c r="V474" s="118"/>
      <c r="W474" s="118"/>
      <c r="X474" s="118"/>
      <c r="Y474" s="118"/>
      <c r="Z474" s="118"/>
      <c r="AA474" s="118"/>
      <c r="AB474" s="118"/>
      <c r="AC474" s="118"/>
      <c r="AD474" s="118"/>
      <c r="AE474" s="118"/>
      <c r="AF474" s="118"/>
      <c r="AG474" s="118"/>
      <c r="AH474" s="118"/>
      <c r="AI474" s="118"/>
      <c r="AJ474" s="118"/>
      <c r="AK474" s="118"/>
      <c r="AL474" s="118"/>
      <c r="AM474" s="118"/>
      <c r="AN474" s="118"/>
      <c r="AO474" s="118"/>
      <c r="AP474" s="118"/>
      <c r="AQ474" s="118"/>
      <c r="AR474" s="118"/>
      <c r="AS474" s="118"/>
      <c r="AT474" s="118"/>
      <c r="AU474" s="118"/>
      <c r="AV474" s="118"/>
      <c r="AW474" s="118"/>
      <c r="AX474" s="118"/>
      <c r="AY474" s="118"/>
      <c r="AZ474" s="118"/>
      <c r="BA474" s="118"/>
      <c r="BB474" s="118"/>
      <c r="BC474" s="118"/>
      <c r="BD474" s="118"/>
      <c r="BE474" s="118"/>
      <c r="BF474" s="118"/>
      <c r="BG474" s="118"/>
      <c r="BH474" s="118"/>
      <c r="BI474" s="118"/>
      <c r="BJ474" s="118"/>
      <c r="BK474" s="118"/>
      <c r="BL474" s="118"/>
      <c r="BM474" s="118"/>
      <c r="BN474" s="118"/>
      <c r="BO474" s="118"/>
      <c r="BP474" s="118"/>
      <c r="BQ474" s="118"/>
      <c r="BR474" s="118"/>
      <c r="BS474" s="118"/>
      <c r="BT474" s="118"/>
    </row>
    <row r="475" spans="1:72">
      <c r="A475" s="35"/>
      <c r="B475" s="35"/>
      <c r="C475" s="35"/>
      <c r="D475" s="35"/>
      <c r="E475" s="35"/>
      <c r="F475" s="35"/>
      <c r="G475" s="35"/>
      <c r="H475" s="118"/>
      <c r="I475" s="118"/>
      <c r="J475" s="118"/>
      <c r="K475" s="118"/>
      <c r="L475" s="118"/>
      <c r="M475" s="118"/>
      <c r="N475" s="118"/>
      <c r="O475" s="118"/>
      <c r="P475" s="35"/>
      <c r="Q475" s="35"/>
      <c r="R475" s="35"/>
      <c r="S475" s="35"/>
      <c r="T475" s="35"/>
      <c r="U475" s="35"/>
      <c r="V475" s="118"/>
      <c r="W475" s="118"/>
      <c r="X475" s="118"/>
      <c r="Y475" s="118"/>
      <c r="Z475" s="118"/>
      <c r="AA475" s="118"/>
      <c r="AB475" s="118"/>
      <c r="AC475" s="118"/>
      <c r="AD475" s="118"/>
      <c r="AE475" s="118"/>
      <c r="AF475" s="118"/>
      <c r="AG475" s="118"/>
      <c r="AH475" s="118"/>
      <c r="AI475" s="118"/>
      <c r="AJ475" s="118"/>
      <c r="AK475" s="118"/>
      <c r="AL475" s="118"/>
      <c r="AM475" s="118"/>
      <c r="AN475" s="118"/>
      <c r="AO475" s="118"/>
      <c r="AP475" s="118"/>
      <c r="AQ475" s="118"/>
      <c r="AR475" s="118"/>
      <c r="AS475" s="118"/>
      <c r="AT475" s="118"/>
      <c r="AU475" s="118"/>
      <c r="AV475" s="118"/>
      <c r="AW475" s="118"/>
      <c r="AX475" s="118"/>
      <c r="AY475" s="118"/>
      <c r="AZ475" s="118"/>
      <c r="BA475" s="118"/>
      <c r="BB475" s="118"/>
      <c r="BC475" s="118"/>
      <c r="BD475" s="118"/>
      <c r="BE475" s="118"/>
      <c r="BF475" s="118"/>
      <c r="BG475" s="118"/>
      <c r="BH475" s="118"/>
      <c r="BI475" s="118"/>
      <c r="BJ475" s="118"/>
      <c r="BK475" s="118"/>
      <c r="BL475" s="118"/>
      <c r="BM475" s="118"/>
      <c r="BN475" s="118"/>
      <c r="BO475" s="118"/>
      <c r="BP475" s="118"/>
      <c r="BQ475" s="118"/>
      <c r="BR475" s="118"/>
      <c r="BS475" s="118"/>
      <c r="BT475" s="118"/>
    </row>
    <row r="476" spans="1:72">
      <c r="A476" s="35"/>
      <c r="B476" s="35"/>
      <c r="C476" s="35"/>
      <c r="D476" s="35"/>
      <c r="E476" s="35"/>
      <c r="F476" s="35"/>
      <c r="G476" s="35"/>
      <c r="H476" s="118"/>
      <c r="I476" s="118"/>
      <c r="J476" s="118"/>
      <c r="K476" s="118"/>
      <c r="L476" s="118"/>
      <c r="M476" s="118"/>
      <c r="N476" s="118"/>
      <c r="O476" s="118"/>
      <c r="P476" s="35"/>
      <c r="Q476" s="35"/>
      <c r="R476" s="35"/>
      <c r="S476" s="35"/>
      <c r="T476" s="35"/>
      <c r="U476" s="35"/>
      <c r="V476" s="118"/>
      <c r="W476" s="118"/>
      <c r="X476" s="118"/>
      <c r="Y476" s="118"/>
      <c r="Z476" s="118"/>
      <c r="AA476" s="118"/>
      <c r="AB476" s="118"/>
      <c r="AC476" s="118"/>
      <c r="AD476" s="118"/>
      <c r="AE476" s="118"/>
      <c r="AF476" s="118"/>
      <c r="AG476" s="118"/>
      <c r="AH476" s="118"/>
      <c r="AI476" s="118"/>
      <c r="AJ476" s="118"/>
      <c r="AK476" s="118"/>
      <c r="AL476" s="118"/>
      <c r="AM476" s="118"/>
      <c r="AN476" s="118"/>
      <c r="AO476" s="118"/>
      <c r="AP476" s="118"/>
      <c r="AQ476" s="118"/>
      <c r="AR476" s="118"/>
      <c r="AS476" s="118"/>
      <c r="AT476" s="118"/>
      <c r="AU476" s="118"/>
      <c r="AV476" s="118"/>
      <c r="AW476" s="118"/>
      <c r="AX476" s="118"/>
      <c r="AY476" s="118"/>
      <c r="AZ476" s="118"/>
      <c r="BA476" s="118"/>
      <c r="BB476" s="118"/>
      <c r="BC476" s="118"/>
      <c r="BD476" s="118"/>
      <c r="BE476" s="118"/>
      <c r="BF476" s="118"/>
      <c r="BG476" s="118"/>
      <c r="BH476" s="118"/>
      <c r="BI476" s="118"/>
      <c r="BJ476" s="118"/>
      <c r="BK476" s="118"/>
      <c r="BL476" s="118"/>
      <c r="BM476" s="118"/>
      <c r="BN476" s="118"/>
      <c r="BO476" s="118"/>
      <c r="BP476" s="118"/>
      <c r="BQ476" s="118"/>
      <c r="BR476" s="118"/>
      <c r="BS476" s="118"/>
      <c r="BT476" s="118"/>
    </row>
    <row r="477" spans="1:72">
      <c r="A477" s="35"/>
      <c r="B477" s="35"/>
      <c r="C477" s="35"/>
      <c r="D477" s="35"/>
      <c r="E477" s="35"/>
      <c r="F477" s="35"/>
      <c r="G477" s="35"/>
      <c r="H477" s="118"/>
      <c r="I477" s="118"/>
      <c r="J477" s="118"/>
      <c r="K477" s="118"/>
      <c r="L477" s="118"/>
      <c r="M477" s="118"/>
      <c r="N477" s="118"/>
      <c r="O477" s="118"/>
      <c r="P477" s="35"/>
      <c r="Q477" s="35"/>
      <c r="R477" s="35"/>
      <c r="S477" s="35"/>
      <c r="T477" s="35"/>
      <c r="U477" s="35"/>
      <c r="V477" s="118"/>
      <c r="W477" s="118"/>
      <c r="X477" s="118"/>
      <c r="Y477" s="118"/>
      <c r="Z477" s="118"/>
      <c r="AA477" s="118"/>
      <c r="AB477" s="118"/>
      <c r="AC477" s="118"/>
      <c r="AD477" s="118"/>
      <c r="AE477" s="118"/>
      <c r="AF477" s="118"/>
      <c r="AG477" s="118"/>
      <c r="AH477" s="118"/>
      <c r="AI477" s="118"/>
      <c r="AJ477" s="118"/>
      <c r="AK477" s="118"/>
      <c r="AL477" s="118"/>
      <c r="AM477" s="118"/>
      <c r="AN477" s="118"/>
      <c r="AO477" s="118"/>
      <c r="AP477" s="118"/>
      <c r="AQ477" s="118"/>
      <c r="AR477" s="118"/>
      <c r="AS477" s="118"/>
      <c r="AT477" s="118"/>
      <c r="AU477" s="118"/>
      <c r="AV477" s="118"/>
      <c r="AW477" s="118"/>
      <c r="AX477" s="118"/>
      <c r="AY477" s="118"/>
      <c r="AZ477" s="118"/>
      <c r="BA477" s="118"/>
      <c r="BB477" s="118"/>
      <c r="BC477" s="118"/>
      <c r="BD477" s="118"/>
      <c r="BE477" s="118"/>
      <c r="BF477" s="118"/>
      <c r="BG477" s="118"/>
      <c r="BH477" s="118"/>
      <c r="BI477" s="118"/>
      <c r="BJ477" s="118"/>
      <c r="BK477" s="118"/>
      <c r="BL477" s="118"/>
      <c r="BM477" s="118"/>
      <c r="BN477" s="118"/>
      <c r="BO477" s="118"/>
      <c r="BP477" s="118"/>
      <c r="BQ477" s="118"/>
      <c r="BR477" s="118"/>
      <c r="BS477" s="118"/>
      <c r="BT477" s="118"/>
    </row>
    <row r="478" spans="1:72">
      <c r="A478" s="35"/>
      <c r="B478" s="35"/>
      <c r="C478" s="35"/>
      <c r="D478" s="35"/>
      <c r="E478" s="35"/>
      <c r="F478" s="35"/>
      <c r="G478" s="35"/>
      <c r="H478" s="118"/>
      <c r="I478" s="118"/>
      <c r="J478" s="118"/>
      <c r="K478" s="118"/>
      <c r="L478" s="118"/>
      <c r="M478" s="118"/>
      <c r="N478" s="118"/>
      <c r="O478" s="118"/>
      <c r="P478" s="35"/>
      <c r="Q478" s="35"/>
      <c r="R478" s="35"/>
      <c r="S478" s="35"/>
      <c r="T478" s="35"/>
      <c r="U478" s="35"/>
      <c r="V478" s="118"/>
      <c r="W478" s="118"/>
      <c r="X478" s="118"/>
      <c r="Y478" s="118"/>
      <c r="Z478" s="118"/>
      <c r="AA478" s="118"/>
      <c r="AB478" s="118"/>
      <c r="AC478" s="118"/>
      <c r="AD478" s="118"/>
      <c r="AE478" s="118"/>
      <c r="AF478" s="118"/>
      <c r="AG478" s="118"/>
      <c r="AH478" s="118"/>
      <c r="AI478" s="118"/>
      <c r="AJ478" s="118"/>
      <c r="AK478" s="118"/>
      <c r="AL478" s="118"/>
      <c r="AM478" s="118"/>
      <c r="AN478" s="118"/>
      <c r="AO478" s="118"/>
      <c r="AP478" s="118"/>
      <c r="AQ478" s="118"/>
      <c r="AR478" s="118"/>
      <c r="AS478" s="118"/>
      <c r="AT478" s="118"/>
      <c r="AU478" s="118"/>
      <c r="AV478" s="118"/>
      <c r="AW478" s="118"/>
      <c r="AX478" s="118"/>
      <c r="AY478" s="118"/>
      <c r="AZ478" s="118"/>
      <c r="BA478" s="118"/>
      <c r="BB478" s="118"/>
      <c r="BC478" s="118"/>
      <c r="BD478" s="118"/>
      <c r="BE478" s="118"/>
      <c r="BF478" s="118"/>
      <c r="BG478" s="118"/>
      <c r="BH478" s="118"/>
      <c r="BI478" s="118"/>
      <c r="BJ478" s="118"/>
      <c r="BK478" s="118"/>
      <c r="BL478" s="118"/>
      <c r="BM478" s="118"/>
      <c r="BN478" s="118"/>
      <c r="BO478" s="118"/>
      <c r="BP478" s="118"/>
      <c r="BQ478" s="118"/>
      <c r="BR478" s="118"/>
      <c r="BS478" s="118"/>
      <c r="BT478" s="118"/>
    </row>
    <row r="479" spans="1:72">
      <c r="A479" s="35"/>
      <c r="B479" s="35"/>
      <c r="C479" s="35"/>
      <c r="D479" s="35"/>
      <c r="E479" s="35"/>
      <c r="F479" s="35"/>
      <c r="G479" s="35"/>
      <c r="H479" s="118"/>
      <c r="I479" s="118"/>
      <c r="J479" s="118"/>
      <c r="K479" s="118"/>
      <c r="L479" s="118"/>
      <c r="M479" s="118"/>
      <c r="N479" s="118"/>
      <c r="O479" s="118"/>
      <c r="P479" s="35"/>
      <c r="Q479" s="35"/>
      <c r="R479" s="35"/>
      <c r="S479" s="35"/>
      <c r="T479" s="35"/>
      <c r="U479" s="35"/>
      <c r="V479" s="118"/>
      <c r="W479" s="118"/>
      <c r="X479" s="118"/>
      <c r="Y479" s="118"/>
      <c r="Z479" s="118"/>
      <c r="AA479" s="118"/>
      <c r="AB479" s="118"/>
      <c r="AC479" s="118"/>
      <c r="AD479" s="118"/>
      <c r="AE479" s="118"/>
      <c r="AF479" s="118"/>
      <c r="AG479" s="118"/>
      <c r="AH479" s="118"/>
      <c r="AI479" s="118"/>
      <c r="AJ479" s="118"/>
      <c r="AK479" s="118"/>
      <c r="AL479" s="118"/>
      <c r="AM479" s="118"/>
      <c r="AN479" s="118"/>
      <c r="AO479" s="118"/>
      <c r="AP479" s="118"/>
      <c r="AQ479" s="118"/>
      <c r="AR479" s="118"/>
      <c r="AS479" s="118"/>
      <c r="AT479" s="118"/>
      <c r="AU479" s="118"/>
      <c r="AV479" s="118"/>
      <c r="AW479" s="118"/>
      <c r="AX479" s="118"/>
      <c r="AY479" s="118"/>
      <c r="AZ479" s="118"/>
      <c r="BA479" s="118"/>
      <c r="BB479" s="118"/>
      <c r="BC479" s="118"/>
      <c r="BD479" s="118"/>
      <c r="BE479" s="118"/>
      <c r="BF479" s="118"/>
      <c r="BG479" s="118"/>
      <c r="BH479" s="118"/>
      <c r="BI479" s="118"/>
      <c r="BJ479" s="118"/>
      <c r="BK479" s="118"/>
      <c r="BL479" s="118"/>
      <c r="BM479" s="118"/>
      <c r="BN479" s="118"/>
      <c r="BO479" s="118"/>
      <c r="BP479" s="118"/>
      <c r="BQ479" s="118"/>
      <c r="BR479" s="118"/>
      <c r="BS479" s="118"/>
      <c r="BT479" s="118"/>
    </row>
    <row r="480" spans="1:72">
      <c r="A480" s="35"/>
      <c r="B480" s="35"/>
      <c r="C480" s="35"/>
      <c r="D480" s="35"/>
      <c r="E480" s="35"/>
      <c r="F480" s="35"/>
      <c r="G480" s="35"/>
      <c r="H480" s="118"/>
      <c r="I480" s="118"/>
      <c r="J480" s="118"/>
      <c r="K480" s="118"/>
      <c r="L480" s="118"/>
      <c r="M480" s="118"/>
      <c r="N480" s="118"/>
      <c r="O480" s="118"/>
      <c r="P480" s="35"/>
      <c r="Q480" s="35"/>
      <c r="R480" s="35"/>
      <c r="S480" s="35"/>
      <c r="T480" s="35"/>
      <c r="U480" s="35"/>
      <c r="V480" s="118"/>
      <c r="W480" s="118"/>
      <c r="X480" s="118"/>
      <c r="Y480" s="118"/>
      <c r="Z480" s="118"/>
      <c r="AA480" s="118"/>
      <c r="AB480" s="118"/>
      <c r="AC480" s="118"/>
      <c r="AD480" s="118"/>
      <c r="AE480" s="118"/>
      <c r="AF480" s="118"/>
      <c r="AG480" s="118"/>
      <c r="AH480" s="118"/>
      <c r="AI480" s="118"/>
      <c r="AJ480" s="118"/>
      <c r="AK480" s="118"/>
      <c r="AL480" s="118"/>
      <c r="AM480" s="118"/>
      <c r="AN480" s="118"/>
      <c r="AO480" s="118"/>
      <c r="AP480" s="118"/>
      <c r="AQ480" s="118"/>
      <c r="AR480" s="118"/>
      <c r="AS480" s="118"/>
      <c r="AT480" s="118"/>
      <c r="AU480" s="118"/>
      <c r="AV480" s="118"/>
      <c r="AW480" s="118"/>
      <c r="AX480" s="118"/>
      <c r="AY480" s="118"/>
      <c r="AZ480" s="118"/>
      <c r="BA480" s="118"/>
      <c r="BB480" s="118"/>
      <c r="BC480" s="118"/>
      <c r="BD480" s="118"/>
      <c r="BE480" s="118"/>
      <c r="BF480" s="118"/>
      <c r="BG480" s="118"/>
      <c r="BH480" s="118"/>
      <c r="BI480" s="118"/>
      <c r="BJ480" s="118"/>
      <c r="BK480" s="118"/>
      <c r="BL480" s="118"/>
      <c r="BM480" s="118"/>
      <c r="BN480" s="118"/>
      <c r="BO480" s="118"/>
      <c r="BP480" s="118"/>
      <c r="BQ480" s="118"/>
      <c r="BR480" s="118"/>
      <c r="BS480" s="118"/>
      <c r="BT480" s="118"/>
    </row>
    <row r="481" spans="1:72">
      <c r="A481" s="35"/>
      <c r="B481" s="35"/>
      <c r="C481" s="35"/>
      <c r="D481" s="35"/>
      <c r="E481" s="35"/>
      <c r="F481" s="35"/>
      <c r="G481" s="35"/>
      <c r="H481" s="118"/>
      <c r="I481" s="118"/>
      <c r="J481" s="118"/>
      <c r="K481" s="118"/>
      <c r="L481" s="118"/>
      <c r="M481" s="118"/>
      <c r="N481" s="118"/>
      <c r="O481" s="118"/>
      <c r="P481" s="35"/>
      <c r="Q481" s="35"/>
      <c r="R481" s="35"/>
      <c r="S481" s="35"/>
      <c r="T481" s="35"/>
      <c r="U481" s="35"/>
      <c r="V481" s="118"/>
      <c r="W481" s="118"/>
      <c r="X481" s="118"/>
      <c r="Y481" s="118"/>
      <c r="Z481" s="118"/>
      <c r="AA481" s="118"/>
      <c r="AB481" s="118"/>
      <c r="AC481" s="118"/>
      <c r="AD481" s="118"/>
      <c r="AE481" s="118"/>
      <c r="AF481" s="118"/>
      <c r="AG481" s="118"/>
      <c r="AH481" s="118"/>
      <c r="AI481" s="118"/>
      <c r="AJ481" s="118"/>
      <c r="AK481" s="118"/>
      <c r="AL481" s="118"/>
      <c r="AM481" s="118"/>
      <c r="AN481" s="118"/>
      <c r="AO481" s="118"/>
      <c r="AP481" s="118"/>
      <c r="AQ481" s="118"/>
      <c r="AR481" s="118"/>
      <c r="AS481" s="118"/>
      <c r="AT481" s="118"/>
      <c r="AU481" s="118"/>
      <c r="AV481" s="118"/>
      <c r="AW481" s="118"/>
      <c r="AX481" s="118"/>
      <c r="AY481" s="118"/>
      <c r="AZ481" s="118"/>
      <c r="BA481" s="118"/>
      <c r="BB481" s="118"/>
      <c r="BC481" s="118"/>
      <c r="BD481" s="118"/>
      <c r="BE481" s="118"/>
      <c r="BF481" s="118"/>
      <c r="BG481" s="118"/>
      <c r="BH481" s="118"/>
      <c r="BI481" s="118"/>
      <c r="BJ481" s="118"/>
      <c r="BK481" s="118"/>
      <c r="BL481" s="118"/>
      <c r="BM481" s="118"/>
      <c r="BN481" s="118"/>
      <c r="BO481" s="118"/>
      <c r="BP481" s="118"/>
      <c r="BQ481" s="118"/>
      <c r="BR481" s="118"/>
      <c r="BS481" s="118"/>
      <c r="BT481" s="118"/>
    </row>
    <row r="482" spans="1:72">
      <c r="A482" s="35"/>
      <c r="B482" s="35"/>
      <c r="C482" s="35"/>
      <c r="D482" s="35"/>
      <c r="E482" s="35"/>
      <c r="F482" s="35"/>
      <c r="G482" s="35"/>
      <c r="H482" s="118"/>
      <c r="I482" s="118"/>
      <c r="J482" s="118"/>
      <c r="K482" s="118"/>
      <c r="L482" s="118"/>
      <c r="M482" s="118"/>
      <c r="N482" s="118"/>
      <c r="O482" s="118"/>
      <c r="P482" s="35"/>
      <c r="Q482" s="35"/>
      <c r="R482" s="35"/>
      <c r="S482" s="35"/>
      <c r="T482" s="35"/>
      <c r="U482" s="35"/>
      <c r="V482" s="118"/>
      <c r="W482" s="118"/>
      <c r="X482" s="118"/>
      <c r="Y482" s="118"/>
      <c r="Z482" s="118"/>
      <c r="AA482" s="118"/>
      <c r="AB482" s="118"/>
      <c r="AC482" s="118"/>
      <c r="AD482" s="118"/>
      <c r="AE482" s="118"/>
      <c r="AF482" s="118"/>
      <c r="AG482" s="118"/>
      <c r="AH482" s="118"/>
      <c r="AI482" s="118"/>
      <c r="AJ482" s="118"/>
      <c r="AK482" s="118"/>
      <c r="AL482" s="118"/>
      <c r="AM482" s="118"/>
      <c r="AN482" s="118"/>
      <c r="AO482" s="118"/>
      <c r="AP482" s="118"/>
      <c r="AQ482" s="118"/>
      <c r="AR482" s="118"/>
      <c r="AS482" s="118"/>
      <c r="AT482" s="118"/>
      <c r="AU482" s="118"/>
      <c r="AV482" s="118"/>
      <c r="AW482" s="118"/>
      <c r="AX482" s="118"/>
      <c r="AY482" s="118"/>
      <c r="AZ482" s="118"/>
      <c r="BA482" s="118"/>
      <c r="BB482" s="118"/>
      <c r="BC482" s="118"/>
      <c r="BD482" s="118"/>
      <c r="BE482" s="118"/>
      <c r="BF482" s="118"/>
      <c r="BG482" s="118"/>
      <c r="BH482" s="118"/>
      <c r="BI482" s="118"/>
      <c r="BJ482" s="118"/>
      <c r="BK482" s="118"/>
      <c r="BL482" s="118"/>
      <c r="BM482" s="118"/>
      <c r="BN482" s="118"/>
      <c r="BO482" s="118"/>
      <c r="BP482" s="118"/>
      <c r="BQ482" s="118"/>
      <c r="BR482" s="118"/>
      <c r="BS482" s="118"/>
      <c r="BT482" s="118"/>
    </row>
    <row r="483" spans="1:72">
      <c r="A483" s="35"/>
      <c r="B483" s="35"/>
      <c r="C483" s="35"/>
      <c r="D483" s="35"/>
      <c r="E483" s="35"/>
      <c r="F483" s="35"/>
      <c r="G483" s="35"/>
      <c r="H483" s="118"/>
      <c r="I483" s="118"/>
      <c r="J483" s="118"/>
      <c r="K483" s="118"/>
      <c r="L483" s="118"/>
      <c r="M483" s="118"/>
      <c r="N483" s="118"/>
      <c r="O483" s="118"/>
      <c r="P483" s="35"/>
      <c r="Q483" s="35"/>
      <c r="R483" s="35"/>
      <c r="S483" s="35"/>
      <c r="T483" s="35"/>
      <c r="U483" s="35"/>
      <c r="V483" s="118"/>
      <c r="W483" s="118"/>
      <c r="X483" s="118"/>
      <c r="Y483" s="118"/>
      <c r="Z483" s="118"/>
      <c r="AA483" s="118"/>
      <c r="AB483" s="118"/>
      <c r="AC483" s="118"/>
      <c r="AD483" s="118"/>
      <c r="AE483" s="118"/>
      <c r="AF483" s="118"/>
      <c r="AG483" s="118"/>
      <c r="AH483" s="118"/>
      <c r="AI483" s="118"/>
      <c r="AJ483" s="118"/>
      <c r="AK483" s="118"/>
      <c r="AL483" s="118"/>
      <c r="AM483" s="118"/>
      <c r="AN483" s="118"/>
      <c r="AO483" s="118"/>
      <c r="AP483" s="118"/>
      <c r="AQ483" s="118"/>
      <c r="AR483" s="118"/>
      <c r="AS483" s="118"/>
      <c r="AT483" s="118"/>
      <c r="AU483" s="118"/>
      <c r="AV483" s="118"/>
      <c r="AW483" s="118"/>
      <c r="AX483" s="118"/>
      <c r="AY483" s="118"/>
      <c r="AZ483" s="118"/>
      <c r="BA483" s="118"/>
      <c r="BB483" s="118"/>
      <c r="BC483" s="118"/>
      <c r="BD483" s="118"/>
      <c r="BE483" s="118"/>
      <c r="BF483" s="118"/>
      <c r="BG483" s="118"/>
      <c r="BH483" s="118"/>
      <c r="BI483" s="118"/>
      <c r="BJ483" s="118"/>
      <c r="BK483" s="118"/>
      <c r="BL483" s="118"/>
      <c r="BM483" s="118"/>
      <c r="BN483" s="118"/>
      <c r="BO483" s="118"/>
      <c r="BP483" s="118"/>
      <c r="BQ483" s="118"/>
      <c r="BR483" s="118"/>
      <c r="BS483" s="118"/>
      <c r="BT483" s="118"/>
    </row>
    <row r="484" spans="1:72">
      <c r="A484" s="35"/>
      <c r="B484" s="35"/>
      <c r="C484" s="35"/>
      <c r="D484" s="35"/>
      <c r="E484" s="35"/>
      <c r="F484" s="35"/>
      <c r="G484" s="35"/>
      <c r="H484" s="118"/>
      <c r="I484" s="118"/>
      <c r="J484" s="118"/>
      <c r="K484" s="118"/>
      <c r="L484" s="118"/>
      <c r="M484" s="118"/>
      <c r="N484" s="118"/>
      <c r="O484" s="118"/>
      <c r="P484" s="35"/>
      <c r="Q484" s="35"/>
      <c r="R484" s="35"/>
      <c r="S484" s="35"/>
      <c r="T484" s="35"/>
      <c r="U484" s="35"/>
      <c r="V484" s="118"/>
      <c r="W484" s="118"/>
      <c r="X484" s="118"/>
      <c r="Y484" s="118"/>
      <c r="Z484" s="118"/>
      <c r="AA484" s="118"/>
      <c r="AB484" s="118"/>
      <c r="AC484" s="118"/>
      <c r="AD484" s="118"/>
      <c r="AE484" s="118"/>
      <c r="AF484" s="118"/>
      <c r="AG484" s="118"/>
      <c r="AH484" s="118"/>
      <c r="AI484" s="118"/>
      <c r="AJ484" s="118"/>
      <c r="AK484" s="118"/>
      <c r="AL484" s="118"/>
      <c r="AM484" s="118"/>
      <c r="AN484" s="118"/>
      <c r="AO484" s="118"/>
      <c r="AP484" s="118"/>
      <c r="AQ484" s="118"/>
      <c r="AR484" s="118"/>
      <c r="AS484" s="118"/>
      <c r="AT484" s="118"/>
      <c r="AU484" s="118"/>
      <c r="AV484" s="118"/>
      <c r="AW484" s="118"/>
      <c r="AX484" s="118"/>
      <c r="AY484" s="118"/>
      <c r="AZ484" s="118"/>
      <c r="BA484" s="118"/>
      <c r="BB484" s="118"/>
      <c r="BC484" s="118"/>
      <c r="BD484" s="118"/>
      <c r="BE484" s="118"/>
      <c r="BF484" s="118"/>
      <c r="BG484" s="118"/>
      <c r="BH484" s="118"/>
      <c r="BI484" s="118"/>
      <c r="BJ484" s="118"/>
      <c r="BK484" s="118"/>
      <c r="BL484" s="118"/>
      <c r="BM484" s="118"/>
      <c r="BN484" s="118"/>
      <c r="BO484" s="118"/>
      <c r="BP484" s="118"/>
      <c r="BQ484" s="118"/>
      <c r="BR484" s="118"/>
      <c r="BS484" s="118"/>
      <c r="BT484" s="118"/>
    </row>
    <row r="485" spans="1:72">
      <c r="A485" s="35"/>
      <c r="B485" s="35"/>
      <c r="C485" s="35"/>
      <c r="D485" s="35"/>
      <c r="E485" s="35"/>
      <c r="F485" s="35"/>
      <c r="G485" s="35"/>
      <c r="H485" s="118"/>
      <c r="I485" s="118"/>
      <c r="J485" s="118"/>
      <c r="K485" s="118"/>
      <c r="L485" s="118"/>
      <c r="M485" s="118"/>
      <c r="N485" s="118"/>
      <c r="O485" s="118"/>
      <c r="P485" s="35"/>
      <c r="Q485" s="35"/>
      <c r="R485" s="35"/>
      <c r="S485" s="35"/>
      <c r="T485" s="35"/>
      <c r="U485" s="35"/>
      <c r="V485" s="118"/>
      <c r="W485" s="118"/>
      <c r="X485" s="118"/>
      <c r="Y485" s="118"/>
      <c r="Z485" s="118"/>
      <c r="AA485" s="118"/>
      <c r="AB485" s="118"/>
      <c r="AC485" s="118"/>
      <c r="AD485" s="118"/>
      <c r="AE485" s="118"/>
      <c r="AF485" s="118"/>
      <c r="AG485" s="118"/>
      <c r="AH485" s="118"/>
      <c r="AI485" s="118"/>
      <c r="AJ485" s="118"/>
      <c r="AK485" s="118"/>
      <c r="AL485" s="118"/>
      <c r="AM485" s="118"/>
      <c r="AN485" s="118"/>
      <c r="AO485" s="118"/>
      <c r="AP485" s="118"/>
      <c r="AQ485" s="118"/>
      <c r="AR485" s="118"/>
      <c r="AS485" s="118"/>
      <c r="AT485" s="118"/>
      <c r="AU485" s="118"/>
      <c r="AV485" s="118"/>
      <c r="AW485" s="118"/>
      <c r="AX485" s="118"/>
      <c r="AY485" s="118"/>
      <c r="AZ485" s="118"/>
      <c r="BA485" s="118"/>
      <c r="BB485" s="118"/>
      <c r="BC485" s="118"/>
      <c r="BD485" s="118"/>
      <c r="BE485" s="118"/>
      <c r="BF485" s="118"/>
      <c r="BG485" s="118"/>
      <c r="BH485" s="118"/>
      <c r="BI485" s="118"/>
      <c r="BJ485" s="118"/>
      <c r="BK485" s="118"/>
      <c r="BL485" s="118"/>
      <c r="BM485" s="118"/>
      <c r="BN485" s="118"/>
      <c r="BO485" s="118"/>
      <c r="BP485" s="118"/>
      <c r="BQ485" s="118"/>
      <c r="BR485" s="118"/>
      <c r="BS485" s="118"/>
      <c r="BT485" s="118"/>
    </row>
    <row r="486" spans="1:72">
      <c r="A486" s="35"/>
      <c r="B486" s="35"/>
      <c r="C486" s="35"/>
      <c r="D486" s="35"/>
      <c r="E486" s="35"/>
      <c r="F486" s="35"/>
      <c r="G486" s="35"/>
      <c r="H486" s="118"/>
      <c r="I486" s="118"/>
      <c r="J486" s="118"/>
      <c r="K486" s="118"/>
      <c r="L486" s="118"/>
      <c r="M486" s="118"/>
      <c r="N486" s="118"/>
      <c r="O486" s="118"/>
      <c r="P486" s="35"/>
      <c r="Q486" s="35"/>
      <c r="R486" s="35"/>
      <c r="S486" s="35"/>
      <c r="T486" s="35"/>
      <c r="U486" s="35"/>
      <c r="V486" s="118"/>
      <c r="W486" s="118"/>
      <c r="X486" s="118"/>
      <c r="Y486" s="118"/>
      <c r="Z486" s="118"/>
      <c r="AA486" s="118"/>
      <c r="AB486" s="118"/>
      <c r="AC486" s="118"/>
      <c r="AD486" s="118"/>
      <c r="AE486" s="118"/>
      <c r="AF486" s="118"/>
      <c r="AG486" s="118"/>
      <c r="AH486" s="118"/>
      <c r="AI486" s="118"/>
      <c r="AJ486" s="118"/>
      <c r="AK486" s="118"/>
      <c r="AL486" s="118"/>
      <c r="AM486" s="118"/>
      <c r="AN486" s="118"/>
      <c r="AO486" s="118"/>
      <c r="AP486" s="118"/>
      <c r="AQ486" s="118"/>
      <c r="AR486" s="118"/>
      <c r="AS486" s="118"/>
      <c r="AT486" s="118"/>
      <c r="AU486" s="118"/>
      <c r="AV486" s="118"/>
      <c r="AW486" s="118"/>
      <c r="AX486" s="118"/>
      <c r="AY486" s="118"/>
      <c r="AZ486" s="118"/>
      <c r="BA486" s="118"/>
      <c r="BB486" s="118"/>
      <c r="BC486" s="118"/>
      <c r="BD486" s="118"/>
      <c r="BE486" s="118"/>
      <c r="BF486" s="118"/>
      <c r="BG486" s="118"/>
      <c r="BH486" s="118"/>
      <c r="BI486" s="118"/>
      <c r="BJ486" s="118"/>
      <c r="BK486" s="118"/>
      <c r="BL486" s="118"/>
      <c r="BM486" s="118"/>
      <c r="BN486" s="118"/>
      <c r="BO486" s="118"/>
      <c r="BP486" s="118"/>
      <c r="BQ486" s="118"/>
      <c r="BR486" s="118"/>
      <c r="BS486" s="118"/>
      <c r="BT486" s="118"/>
    </row>
    <row r="487" spans="1:72">
      <c r="A487" s="35"/>
      <c r="B487" s="35"/>
      <c r="C487" s="35"/>
      <c r="D487" s="35"/>
      <c r="E487" s="35"/>
      <c r="F487" s="35"/>
      <c r="G487" s="35"/>
      <c r="H487" s="118"/>
      <c r="I487" s="118"/>
      <c r="J487" s="118"/>
      <c r="K487" s="118"/>
      <c r="L487" s="118"/>
      <c r="M487" s="118"/>
      <c r="N487" s="118"/>
      <c r="O487" s="118"/>
      <c r="P487" s="35"/>
      <c r="Q487" s="35"/>
      <c r="R487" s="35"/>
      <c r="S487" s="35"/>
      <c r="T487" s="35"/>
      <c r="U487" s="35"/>
      <c r="V487" s="118"/>
      <c r="W487" s="118"/>
      <c r="X487" s="118"/>
      <c r="Y487" s="118"/>
      <c r="Z487" s="118"/>
      <c r="AA487" s="118"/>
      <c r="AB487" s="118"/>
      <c r="AC487" s="118"/>
      <c r="AD487" s="118"/>
      <c r="AE487" s="118"/>
      <c r="AF487" s="118"/>
      <c r="AG487" s="118"/>
      <c r="AH487" s="118"/>
      <c r="AI487" s="118"/>
      <c r="AJ487" s="118"/>
      <c r="AK487" s="118"/>
      <c r="AL487" s="118"/>
      <c r="AM487" s="118"/>
      <c r="AN487" s="118"/>
      <c r="AO487" s="118"/>
      <c r="AP487" s="118"/>
      <c r="AQ487" s="118"/>
      <c r="AR487" s="118"/>
      <c r="AS487" s="118"/>
      <c r="AT487" s="118"/>
      <c r="AU487" s="118"/>
      <c r="AV487" s="118"/>
      <c r="AW487" s="118"/>
      <c r="AX487" s="118"/>
      <c r="AY487" s="118"/>
      <c r="AZ487" s="118"/>
      <c r="BA487" s="118"/>
      <c r="BB487" s="118"/>
      <c r="BC487" s="118"/>
      <c r="BD487" s="118"/>
      <c r="BE487" s="118"/>
      <c r="BF487" s="118"/>
      <c r="BG487" s="118"/>
      <c r="BH487" s="118"/>
      <c r="BI487" s="118"/>
      <c r="BJ487" s="118"/>
      <c r="BK487" s="118"/>
      <c r="BL487" s="118"/>
      <c r="BM487" s="118"/>
      <c r="BN487" s="118"/>
      <c r="BO487" s="118"/>
      <c r="BP487" s="118"/>
      <c r="BQ487" s="118"/>
      <c r="BR487" s="118"/>
      <c r="BS487" s="118"/>
      <c r="BT487" s="118"/>
    </row>
    <row r="488" spans="1:72">
      <c r="A488" s="35"/>
      <c r="B488" s="35"/>
      <c r="C488" s="35"/>
      <c r="D488" s="35"/>
      <c r="E488" s="35"/>
      <c r="F488" s="35"/>
      <c r="G488" s="35"/>
      <c r="H488" s="118"/>
      <c r="I488" s="118"/>
      <c r="J488" s="118"/>
      <c r="K488" s="118"/>
      <c r="L488" s="118"/>
      <c r="M488" s="118"/>
      <c r="N488" s="118"/>
      <c r="O488" s="118"/>
      <c r="P488" s="35"/>
      <c r="Q488" s="35"/>
      <c r="R488" s="35"/>
      <c r="S488" s="35"/>
      <c r="T488" s="35"/>
      <c r="U488" s="35"/>
      <c r="V488" s="118"/>
      <c r="W488" s="118"/>
      <c r="X488" s="118"/>
      <c r="Y488" s="118"/>
      <c r="Z488" s="118"/>
      <c r="AA488" s="118"/>
      <c r="AB488" s="118"/>
      <c r="AC488" s="118"/>
      <c r="AD488" s="118"/>
      <c r="AE488" s="118"/>
      <c r="AF488" s="118"/>
      <c r="AG488" s="118"/>
      <c r="AH488" s="118"/>
      <c r="AI488" s="118"/>
      <c r="AJ488" s="118"/>
      <c r="AK488" s="118"/>
      <c r="AL488" s="118"/>
      <c r="AM488" s="118"/>
      <c r="AN488" s="118"/>
      <c r="AO488" s="118"/>
      <c r="AP488" s="118"/>
      <c r="AQ488" s="118"/>
      <c r="AR488" s="118"/>
      <c r="AS488" s="118"/>
      <c r="AT488" s="118"/>
      <c r="AU488" s="118"/>
      <c r="AV488" s="118"/>
      <c r="AW488" s="118"/>
      <c r="AX488" s="118"/>
      <c r="AY488" s="118"/>
      <c r="AZ488" s="118"/>
      <c r="BA488" s="118"/>
      <c r="BB488" s="118"/>
      <c r="BC488" s="118"/>
      <c r="BD488" s="118"/>
      <c r="BE488" s="118"/>
      <c r="BF488" s="118"/>
      <c r="BG488" s="118"/>
      <c r="BH488" s="118"/>
      <c r="BI488" s="118"/>
      <c r="BJ488" s="118"/>
      <c r="BK488" s="118"/>
      <c r="BL488" s="118"/>
      <c r="BM488" s="118"/>
      <c r="BN488" s="118"/>
      <c r="BO488" s="118"/>
      <c r="BP488" s="118"/>
      <c r="BQ488" s="118"/>
      <c r="BR488" s="118"/>
      <c r="BS488" s="118"/>
      <c r="BT488" s="118"/>
    </row>
    <row r="489" spans="1:72">
      <c r="A489" s="35"/>
      <c r="B489" s="35"/>
      <c r="C489" s="35"/>
      <c r="D489" s="35"/>
      <c r="E489" s="35"/>
      <c r="F489" s="35"/>
      <c r="G489" s="35"/>
      <c r="H489" s="118"/>
      <c r="I489" s="118"/>
      <c r="J489" s="118"/>
      <c r="K489" s="118"/>
      <c r="L489" s="118"/>
      <c r="M489" s="118"/>
      <c r="N489" s="118"/>
      <c r="O489" s="118"/>
      <c r="P489" s="35"/>
      <c r="Q489" s="35"/>
      <c r="R489" s="35"/>
      <c r="S489" s="35"/>
      <c r="T489" s="35"/>
      <c r="U489" s="35"/>
      <c r="V489" s="118"/>
      <c r="W489" s="118"/>
      <c r="X489" s="118"/>
      <c r="Y489" s="118"/>
      <c r="Z489" s="118"/>
      <c r="AA489" s="118"/>
      <c r="AB489" s="118"/>
      <c r="AC489" s="118"/>
      <c r="AD489" s="118"/>
      <c r="AE489" s="118"/>
      <c r="AF489" s="118"/>
      <c r="AG489" s="118"/>
      <c r="AH489" s="118"/>
      <c r="AI489" s="118"/>
      <c r="AJ489" s="118"/>
      <c r="AK489" s="118"/>
      <c r="AL489" s="118"/>
      <c r="AM489" s="118"/>
      <c r="AN489" s="118"/>
      <c r="AO489" s="118"/>
      <c r="AP489" s="118"/>
      <c r="AQ489" s="118"/>
      <c r="AR489" s="118"/>
      <c r="AS489" s="118"/>
      <c r="AT489" s="118"/>
      <c r="AU489" s="118"/>
      <c r="AV489" s="118"/>
      <c r="AW489" s="118"/>
      <c r="AX489" s="118"/>
      <c r="AY489" s="118"/>
      <c r="AZ489" s="118"/>
      <c r="BA489" s="118"/>
      <c r="BB489" s="118"/>
      <c r="BC489" s="118"/>
      <c r="BD489" s="118"/>
      <c r="BE489" s="118"/>
      <c r="BF489" s="118"/>
      <c r="BG489" s="118"/>
      <c r="BH489" s="118"/>
      <c r="BI489" s="118"/>
      <c r="BJ489" s="118"/>
      <c r="BK489" s="118"/>
      <c r="BL489" s="118"/>
      <c r="BM489" s="118"/>
      <c r="BN489" s="118"/>
      <c r="BO489" s="118"/>
      <c r="BP489" s="118"/>
      <c r="BQ489" s="118"/>
      <c r="BR489" s="118"/>
      <c r="BS489" s="118"/>
      <c r="BT489" s="118"/>
    </row>
    <row r="490" spans="1:72">
      <c r="A490" s="35"/>
      <c r="B490" s="35"/>
      <c r="C490" s="35"/>
      <c r="D490" s="35"/>
      <c r="E490" s="35"/>
      <c r="F490" s="35"/>
      <c r="G490" s="35"/>
      <c r="H490" s="118"/>
      <c r="I490" s="118"/>
      <c r="J490" s="118"/>
      <c r="K490" s="118"/>
      <c r="L490" s="118"/>
      <c r="M490" s="118"/>
      <c r="N490" s="118"/>
      <c r="O490" s="118"/>
      <c r="P490" s="35"/>
      <c r="Q490" s="35"/>
      <c r="R490" s="35"/>
      <c r="S490" s="35"/>
      <c r="T490" s="35"/>
      <c r="U490" s="35"/>
      <c r="V490" s="118"/>
      <c r="W490" s="118"/>
      <c r="X490" s="118"/>
      <c r="Y490" s="118"/>
      <c r="Z490" s="118"/>
      <c r="AA490" s="118"/>
      <c r="AB490" s="118"/>
      <c r="AC490" s="118"/>
      <c r="AD490" s="118"/>
      <c r="AE490" s="118"/>
      <c r="AF490" s="118"/>
      <c r="AG490" s="118"/>
      <c r="AH490" s="118"/>
      <c r="AI490" s="118"/>
      <c r="AJ490" s="118"/>
      <c r="AK490" s="118"/>
      <c r="AL490" s="118"/>
      <c r="AM490" s="118"/>
      <c r="AN490" s="118"/>
      <c r="AO490" s="118"/>
      <c r="AP490" s="118"/>
      <c r="AQ490" s="118"/>
      <c r="AR490" s="118"/>
      <c r="AS490" s="118"/>
      <c r="AT490" s="118"/>
      <c r="AU490" s="118"/>
      <c r="AV490" s="118"/>
      <c r="AW490" s="118"/>
      <c r="AX490" s="118"/>
      <c r="AY490" s="118"/>
      <c r="AZ490" s="118"/>
      <c r="BA490" s="118"/>
      <c r="BB490" s="118"/>
      <c r="BC490" s="118"/>
      <c r="BD490" s="118"/>
      <c r="BE490" s="118"/>
      <c r="BF490" s="118"/>
      <c r="BG490" s="118"/>
      <c r="BH490" s="118"/>
      <c r="BI490" s="118"/>
      <c r="BJ490" s="118"/>
      <c r="BK490" s="118"/>
      <c r="BL490" s="118"/>
      <c r="BM490" s="118"/>
      <c r="BN490" s="118"/>
      <c r="BO490" s="118"/>
      <c r="BP490" s="118"/>
      <c r="BQ490" s="118"/>
      <c r="BR490" s="118"/>
      <c r="BS490" s="118"/>
      <c r="BT490" s="118"/>
    </row>
    <row r="491" spans="1:72">
      <c r="A491" s="35"/>
      <c r="B491" s="35"/>
      <c r="C491" s="35"/>
      <c r="D491" s="35"/>
      <c r="E491" s="35"/>
      <c r="F491" s="35"/>
      <c r="G491" s="35"/>
      <c r="H491" s="118"/>
      <c r="I491" s="118"/>
      <c r="J491" s="118"/>
      <c r="K491" s="118"/>
      <c r="L491" s="118"/>
      <c r="M491" s="118"/>
      <c r="N491" s="118"/>
      <c r="O491" s="118"/>
      <c r="P491" s="35"/>
      <c r="Q491" s="35"/>
      <c r="R491" s="35"/>
      <c r="S491" s="35"/>
      <c r="T491" s="35"/>
      <c r="U491" s="35"/>
      <c r="V491" s="118"/>
      <c r="W491" s="118"/>
      <c r="X491" s="118"/>
      <c r="Y491" s="118"/>
      <c r="Z491" s="118"/>
      <c r="AA491" s="118"/>
      <c r="AB491" s="118"/>
      <c r="AC491" s="118"/>
      <c r="AD491" s="118"/>
      <c r="AE491" s="118"/>
      <c r="AF491" s="118"/>
      <c r="AG491" s="118"/>
      <c r="AH491" s="118"/>
      <c r="AI491" s="118"/>
      <c r="AJ491" s="118"/>
      <c r="AK491" s="118"/>
      <c r="AL491" s="118"/>
      <c r="AM491" s="118"/>
      <c r="AN491" s="118"/>
      <c r="AO491" s="118"/>
      <c r="AP491" s="118"/>
      <c r="AQ491" s="118"/>
      <c r="AR491" s="118"/>
      <c r="AS491" s="118"/>
      <c r="AT491" s="118"/>
      <c r="AU491" s="118"/>
      <c r="AV491" s="118"/>
      <c r="AW491" s="118"/>
      <c r="AX491" s="118"/>
      <c r="AY491" s="118"/>
      <c r="AZ491" s="118"/>
      <c r="BA491" s="118"/>
      <c r="BB491" s="118"/>
      <c r="BC491" s="118"/>
      <c r="BD491" s="118"/>
      <c r="BE491" s="118"/>
      <c r="BF491" s="118"/>
      <c r="BG491" s="118"/>
      <c r="BH491" s="118"/>
      <c r="BI491" s="118"/>
      <c r="BJ491" s="118"/>
      <c r="BK491" s="118"/>
      <c r="BL491" s="118"/>
      <c r="BM491" s="118"/>
      <c r="BN491" s="118"/>
      <c r="BO491" s="118"/>
      <c r="BP491" s="118"/>
      <c r="BQ491" s="118"/>
      <c r="BR491" s="118"/>
      <c r="BS491" s="118"/>
      <c r="BT491" s="118"/>
    </row>
    <row r="492" spans="1:72">
      <c r="A492" s="35"/>
      <c r="B492" s="35"/>
      <c r="C492" s="35"/>
      <c r="D492" s="35"/>
      <c r="E492" s="35"/>
      <c r="F492" s="35"/>
      <c r="G492" s="35"/>
      <c r="H492" s="118"/>
      <c r="I492" s="118"/>
      <c r="J492" s="118"/>
      <c r="K492" s="118"/>
      <c r="L492" s="118"/>
      <c r="M492" s="118"/>
      <c r="N492" s="118"/>
      <c r="O492" s="118"/>
      <c r="P492" s="35"/>
      <c r="Q492" s="35"/>
      <c r="R492" s="35"/>
      <c r="S492" s="35"/>
      <c r="T492" s="35"/>
      <c r="U492" s="35"/>
      <c r="V492" s="118"/>
      <c r="W492" s="118"/>
      <c r="X492" s="118"/>
      <c r="Y492" s="118"/>
      <c r="Z492" s="118"/>
      <c r="AA492" s="118"/>
      <c r="AB492" s="118"/>
      <c r="AC492" s="118"/>
      <c r="AD492" s="118"/>
      <c r="AE492" s="118"/>
      <c r="AF492" s="118"/>
      <c r="AG492" s="118"/>
      <c r="AH492" s="118"/>
      <c r="AI492" s="118"/>
      <c r="AJ492" s="118"/>
      <c r="AK492" s="118"/>
      <c r="AL492" s="118"/>
      <c r="AM492" s="118"/>
      <c r="AN492" s="118"/>
      <c r="AO492" s="118"/>
      <c r="AP492" s="118"/>
      <c r="AQ492" s="118"/>
      <c r="AR492" s="118"/>
      <c r="AS492" s="118"/>
      <c r="AT492" s="118"/>
      <c r="AU492" s="118"/>
      <c r="AV492" s="118"/>
      <c r="AW492" s="118"/>
      <c r="AX492" s="118"/>
      <c r="AY492" s="118"/>
      <c r="AZ492" s="118"/>
      <c r="BA492" s="118"/>
      <c r="BB492" s="118"/>
      <c r="BC492" s="118"/>
      <c r="BD492" s="118"/>
      <c r="BE492" s="118"/>
      <c r="BF492" s="118"/>
      <c r="BG492" s="118"/>
      <c r="BH492" s="118"/>
      <c r="BI492" s="118"/>
      <c r="BJ492" s="118"/>
      <c r="BK492" s="118"/>
      <c r="BL492" s="118"/>
      <c r="BM492" s="118"/>
      <c r="BN492" s="118"/>
      <c r="BO492" s="118"/>
      <c r="BP492" s="118"/>
      <c r="BQ492" s="118"/>
      <c r="BR492" s="118"/>
      <c r="BS492" s="118"/>
      <c r="BT492" s="118"/>
    </row>
    <row r="493" spans="1:72">
      <c r="A493" s="35"/>
      <c r="B493" s="35"/>
      <c r="C493" s="35"/>
      <c r="D493" s="35"/>
      <c r="E493" s="35"/>
      <c r="F493" s="35"/>
      <c r="G493" s="35"/>
      <c r="H493" s="118"/>
      <c r="I493" s="118"/>
      <c r="J493" s="118"/>
      <c r="K493" s="118"/>
      <c r="L493" s="118"/>
      <c r="M493" s="118"/>
      <c r="N493" s="118"/>
      <c r="O493" s="118"/>
      <c r="P493" s="35"/>
      <c r="Q493" s="35"/>
      <c r="R493" s="35"/>
      <c r="S493" s="35"/>
      <c r="T493" s="35"/>
      <c r="U493" s="35"/>
      <c r="V493" s="118"/>
      <c r="W493" s="118"/>
      <c r="X493" s="118"/>
      <c r="Y493" s="118"/>
      <c r="Z493" s="118"/>
      <c r="AA493" s="118"/>
      <c r="AB493" s="118"/>
      <c r="AC493" s="118"/>
      <c r="AD493" s="118"/>
      <c r="AE493" s="118"/>
      <c r="AF493" s="118"/>
      <c r="AG493" s="118"/>
      <c r="AH493" s="118"/>
      <c r="AI493" s="118"/>
      <c r="AJ493" s="118"/>
      <c r="AK493" s="118"/>
      <c r="AL493" s="118"/>
      <c r="AM493" s="118"/>
      <c r="AN493" s="118"/>
      <c r="AO493" s="118"/>
      <c r="AP493" s="118"/>
      <c r="AQ493" s="118"/>
      <c r="AR493" s="118"/>
      <c r="AS493" s="118"/>
      <c r="AT493" s="118"/>
      <c r="AU493" s="118"/>
      <c r="AV493" s="118"/>
      <c r="AW493" s="118"/>
      <c r="AX493" s="118"/>
      <c r="AY493" s="118"/>
      <c r="AZ493" s="118"/>
      <c r="BA493" s="118"/>
      <c r="BB493" s="118"/>
      <c r="BC493" s="118"/>
      <c r="BD493" s="118"/>
      <c r="BE493" s="118"/>
      <c r="BF493" s="118"/>
      <c r="BG493" s="118"/>
      <c r="BH493" s="118"/>
      <c r="BI493" s="118"/>
      <c r="BJ493" s="118"/>
      <c r="BK493" s="118"/>
      <c r="BL493" s="118"/>
      <c r="BM493" s="118"/>
      <c r="BN493" s="118"/>
      <c r="BO493" s="118"/>
      <c r="BP493" s="118"/>
      <c r="BQ493" s="118"/>
      <c r="BR493" s="118"/>
      <c r="BS493" s="118"/>
      <c r="BT493" s="118"/>
    </row>
    <row r="494" spans="1:72">
      <c r="A494" s="35"/>
      <c r="B494" s="35"/>
      <c r="C494" s="35"/>
      <c r="D494" s="35"/>
      <c r="E494" s="35"/>
      <c r="F494" s="35"/>
      <c r="G494" s="35"/>
      <c r="H494" s="118"/>
      <c r="I494" s="118"/>
      <c r="J494" s="118"/>
      <c r="K494" s="118"/>
      <c r="L494" s="118"/>
      <c r="M494" s="118"/>
      <c r="N494" s="118"/>
      <c r="O494" s="118"/>
      <c r="P494" s="35"/>
      <c r="Q494" s="35"/>
      <c r="R494" s="35"/>
      <c r="S494" s="35"/>
      <c r="T494" s="35"/>
      <c r="U494" s="35"/>
      <c r="V494" s="118"/>
      <c r="W494" s="118"/>
      <c r="X494" s="118"/>
      <c r="Y494" s="118"/>
      <c r="Z494" s="118"/>
      <c r="AA494" s="118"/>
      <c r="AB494" s="118"/>
      <c r="AC494" s="118"/>
      <c r="AD494" s="118"/>
      <c r="AE494" s="118"/>
      <c r="AF494" s="118"/>
      <c r="AG494" s="118"/>
      <c r="AH494" s="118"/>
      <c r="AI494" s="118"/>
      <c r="AJ494" s="118"/>
      <c r="AK494" s="118"/>
      <c r="AL494" s="118"/>
      <c r="AM494" s="118"/>
      <c r="AN494" s="118"/>
      <c r="AO494" s="118"/>
      <c r="AP494" s="118"/>
      <c r="AQ494" s="118"/>
      <c r="AR494" s="118"/>
      <c r="AS494" s="118"/>
      <c r="AT494" s="118"/>
      <c r="AU494" s="118"/>
      <c r="AV494" s="118"/>
      <c r="AW494" s="118"/>
      <c r="AX494" s="118"/>
      <c r="AY494" s="118"/>
      <c r="AZ494" s="118"/>
      <c r="BA494" s="118"/>
      <c r="BB494" s="118"/>
      <c r="BC494" s="118"/>
      <c r="BD494" s="118"/>
      <c r="BE494" s="118"/>
      <c r="BF494" s="118"/>
      <c r="BG494" s="118"/>
      <c r="BH494" s="118"/>
      <c r="BI494" s="118"/>
      <c r="BJ494" s="118"/>
      <c r="BK494" s="118"/>
      <c r="BL494" s="118"/>
      <c r="BM494" s="118"/>
      <c r="BN494" s="118"/>
      <c r="BO494" s="118"/>
      <c r="BP494" s="118"/>
      <c r="BQ494" s="118"/>
      <c r="BR494" s="118"/>
      <c r="BS494" s="118"/>
      <c r="BT494" s="118"/>
    </row>
    <row r="495" spans="1:72">
      <c r="A495" s="35"/>
      <c r="B495" s="35"/>
      <c r="C495" s="35"/>
      <c r="D495" s="35"/>
      <c r="E495" s="35"/>
      <c r="F495" s="35"/>
      <c r="G495" s="35"/>
      <c r="H495" s="118"/>
      <c r="I495" s="118"/>
      <c r="J495" s="118"/>
      <c r="K495" s="118"/>
      <c r="L495" s="118"/>
      <c r="M495" s="118"/>
      <c r="N495" s="118"/>
      <c r="O495" s="118"/>
      <c r="P495" s="35"/>
      <c r="Q495" s="35"/>
      <c r="R495" s="35"/>
      <c r="S495" s="35"/>
      <c r="T495" s="35"/>
      <c r="U495" s="35"/>
      <c r="V495" s="118"/>
      <c r="W495" s="118"/>
      <c r="X495" s="118"/>
      <c r="Y495" s="118"/>
      <c r="Z495" s="118"/>
      <c r="AA495" s="118"/>
      <c r="AB495" s="118"/>
      <c r="AC495" s="118"/>
      <c r="AD495" s="118"/>
      <c r="AE495" s="118"/>
      <c r="AF495" s="118"/>
      <c r="AG495" s="118"/>
      <c r="AH495" s="118"/>
      <c r="AI495" s="118"/>
      <c r="AJ495" s="118"/>
      <c r="AK495" s="118"/>
      <c r="AL495" s="118"/>
      <c r="AM495" s="118"/>
      <c r="AN495" s="118"/>
      <c r="AO495" s="118"/>
      <c r="AP495" s="118"/>
      <c r="AQ495" s="118"/>
      <c r="AR495" s="118"/>
      <c r="AS495" s="118"/>
      <c r="AT495" s="118"/>
      <c r="AU495" s="118"/>
      <c r="AV495" s="118"/>
      <c r="AW495" s="118"/>
      <c r="AX495" s="118"/>
      <c r="AY495" s="118"/>
      <c r="AZ495" s="118"/>
      <c r="BA495" s="118"/>
      <c r="BB495" s="118"/>
      <c r="BC495" s="118"/>
      <c r="BD495" s="118"/>
      <c r="BE495" s="118"/>
      <c r="BF495" s="118"/>
      <c r="BG495" s="118"/>
      <c r="BH495" s="118"/>
      <c r="BI495" s="118"/>
      <c r="BJ495" s="118"/>
      <c r="BK495" s="118"/>
      <c r="BL495" s="118"/>
      <c r="BM495" s="118"/>
      <c r="BN495" s="118"/>
      <c r="BO495" s="118"/>
      <c r="BP495" s="118"/>
      <c r="BQ495" s="118"/>
      <c r="BR495" s="118"/>
      <c r="BS495" s="118"/>
      <c r="BT495" s="118"/>
    </row>
    <row r="496" spans="1:72">
      <c r="A496" s="35"/>
      <c r="B496" s="35"/>
      <c r="C496" s="35"/>
      <c r="D496" s="35"/>
      <c r="E496" s="35"/>
      <c r="F496" s="35"/>
      <c r="G496" s="35"/>
      <c r="H496" s="118"/>
      <c r="I496" s="118"/>
      <c r="J496" s="118"/>
      <c r="K496" s="118"/>
      <c r="L496" s="118"/>
      <c r="M496" s="118"/>
      <c r="N496" s="118"/>
      <c r="O496" s="118"/>
      <c r="P496" s="35"/>
      <c r="Q496" s="35"/>
      <c r="R496" s="35"/>
      <c r="S496" s="35"/>
      <c r="T496" s="35"/>
      <c r="U496" s="35"/>
      <c r="V496" s="118"/>
      <c r="W496" s="118"/>
      <c r="X496" s="118"/>
      <c r="Y496" s="118"/>
      <c r="Z496" s="118"/>
      <c r="AA496" s="118"/>
      <c r="AB496" s="118"/>
      <c r="AC496" s="118"/>
      <c r="AD496" s="118"/>
      <c r="AE496" s="118"/>
      <c r="AF496" s="118"/>
      <c r="AG496" s="118"/>
      <c r="AH496" s="118"/>
      <c r="AI496" s="118"/>
      <c r="AJ496" s="118"/>
      <c r="AK496" s="118"/>
      <c r="AL496" s="118"/>
      <c r="AM496" s="118"/>
      <c r="AN496" s="118"/>
      <c r="AO496" s="118"/>
      <c r="AP496" s="118"/>
      <c r="AQ496" s="118"/>
      <c r="AR496" s="118"/>
      <c r="AS496" s="118"/>
      <c r="AT496" s="118"/>
      <c r="AU496" s="118"/>
      <c r="AV496" s="118"/>
      <c r="AW496" s="118"/>
      <c r="AX496" s="118"/>
      <c r="AY496" s="118"/>
      <c r="AZ496" s="118"/>
      <c r="BA496" s="118"/>
      <c r="BB496" s="118"/>
      <c r="BC496" s="118"/>
      <c r="BD496" s="118"/>
      <c r="BE496" s="118"/>
      <c r="BF496" s="118"/>
      <c r="BG496" s="118"/>
      <c r="BH496" s="118"/>
      <c r="BI496" s="118"/>
      <c r="BJ496" s="118"/>
      <c r="BK496" s="118"/>
      <c r="BL496" s="118"/>
      <c r="BM496" s="118"/>
      <c r="BN496" s="118"/>
      <c r="BO496" s="118"/>
      <c r="BP496" s="118"/>
      <c r="BQ496" s="118"/>
      <c r="BR496" s="118"/>
      <c r="BS496" s="118"/>
      <c r="BT496" s="118"/>
    </row>
    <row r="497" spans="1:72">
      <c r="A497" s="35"/>
      <c r="B497" s="35"/>
      <c r="C497" s="35"/>
      <c r="D497" s="35"/>
      <c r="E497" s="35"/>
      <c r="F497" s="35"/>
      <c r="G497" s="35"/>
      <c r="H497" s="118"/>
      <c r="I497" s="118"/>
      <c r="J497" s="118"/>
      <c r="K497" s="118"/>
      <c r="L497" s="118"/>
      <c r="M497" s="118"/>
      <c r="N497" s="118"/>
      <c r="O497" s="118"/>
      <c r="P497" s="35"/>
      <c r="Q497" s="35"/>
      <c r="R497" s="35"/>
      <c r="S497" s="35"/>
      <c r="T497" s="35"/>
      <c r="U497" s="35"/>
      <c r="V497" s="118"/>
      <c r="W497" s="118"/>
      <c r="X497" s="118"/>
      <c r="Y497" s="118"/>
      <c r="Z497" s="118"/>
      <c r="AA497" s="118"/>
      <c r="AB497" s="118"/>
      <c r="AC497" s="118"/>
      <c r="AD497" s="118"/>
      <c r="AE497" s="118"/>
      <c r="AF497" s="118"/>
      <c r="AG497" s="118"/>
      <c r="AH497" s="118"/>
      <c r="AI497" s="118"/>
      <c r="AJ497" s="118"/>
      <c r="AK497" s="118"/>
      <c r="AL497" s="118"/>
      <c r="AM497" s="118"/>
      <c r="AN497" s="118"/>
      <c r="AO497" s="118"/>
      <c r="AP497" s="118"/>
      <c r="AQ497" s="118"/>
      <c r="AR497" s="118"/>
      <c r="AS497" s="118"/>
      <c r="AT497" s="118"/>
      <c r="AU497" s="118"/>
      <c r="AV497" s="118"/>
      <c r="AW497" s="118"/>
      <c r="AX497" s="118"/>
      <c r="AY497" s="118"/>
      <c r="AZ497" s="118"/>
      <c r="BA497" s="118"/>
      <c r="BB497" s="118"/>
      <c r="BC497" s="118"/>
      <c r="BD497" s="118"/>
      <c r="BE497" s="118"/>
      <c r="BF497" s="118"/>
      <c r="BG497" s="118"/>
      <c r="BH497" s="118"/>
      <c r="BI497" s="118"/>
      <c r="BJ497" s="118"/>
      <c r="BK497" s="118"/>
      <c r="BL497" s="118"/>
      <c r="BM497" s="118"/>
      <c r="BN497" s="118"/>
      <c r="BO497" s="118"/>
      <c r="BP497" s="118"/>
      <c r="BQ497" s="118"/>
      <c r="BR497" s="118"/>
      <c r="BS497" s="118"/>
      <c r="BT497" s="118"/>
    </row>
    <row r="498" spans="1:72">
      <c r="A498" s="35"/>
      <c r="B498" s="35"/>
      <c r="C498" s="35"/>
      <c r="D498" s="35"/>
      <c r="E498" s="35"/>
      <c r="F498" s="35"/>
      <c r="G498" s="35"/>
      <c r="H498" s="118"/>
      <c r="I498" s="118"/>
      <c r="J498" s="118"/>
      <c r="K498" s="118"/>
      <c r="L498" s="118"/>
      <c r="M498" s="118"/>
      <c r="N498" s="118"/>
      <c r="O498" s="118"/>
      <c r="P498" s="35"/>
      <c r="Q498" s="35"/>
      <c r="R498" s="35"/>
      <c r="S498" s="35"/>
      <c r="T498" s="35"/>
      <c r="U498" s="35"/>
      <c r="V498" s="118"/>
      <c r="W498" s="118"/>
      <c r="X498" s="118"/>
      <c r="Y498" s="118"/>
      <c r="Z498" s="118"/>
      <c r="AA498" s="118"/>
      <c r="AB498" s="118"/>
      <c r="AC498" s="118"/>
      <c r="AD498" s="118"/>
      <c r="AE498" s="118"/>
      <c r="AF498" s="118"/>
      <c r="AG498" s="118"/>
      <c r="AH498" s="118"/>
      <c r="AI498" s="118"/>
      <c r="AJ498" s="118"/>
      <c r="AK498" s="118"/>
      <c r="AL498" s="118"/>
      <c r="AM498" s="118"/>
      <c r="AN498" s="118"/>
      <c r="AO498" s="118"/>
      <c r="AP498" s="118"/>
      <c r="AQ498" s="118"/>
      <c r="AR498" s="118"/>
      <c r="AS498" s="118"/>
      <c r="AT498" s="118"/>
      <c r="AU498" s="118"/>
      <c r="AV498" s="118"/>
      <c r="AW498" s="118"/>
      <c r="AX498" s="118"/>
      <c r="AY498" s="118"/>
      <c r="AZ498" s="118"/>
      <c r="BA498" s="118"/>
      <c r="BB498" s="118"/>
      <c r="BC498" s="118"/>
      <c r="BD498" s="118"/>
      <c r="BE498" s="118"/>
      <c r="BF498" s="118"/>
      <c r="BG498" s="118"/>
      <c r="BH498" s="118"/>
      <c r="BI498" s="118"/>
      <c r="BJ498" s="118"/>
      <c r="BK498" s="118"/>
      <c r="BL498" s="118"/>
      <c r="BM498" s="118"/>
      <c r="BN498" s="118"/>
      <c r="BO498" s="118"/>
      <c r="BP498" s="118"/>
      <c r="BQ498" s="118"/>
      <c r="BR498" s="118"/>
      <c r="BS498" s="118"/>
      <c r="BT498" s="118"/>
    </row>
    <row r="499" spans="1:72">
      <c r="A499" s="35"/>
      <c r="B499" s="35"/>
      <c r="C499" s="35"/>
      <c r="D499" s="35"/>
      <c r="E499" s="35"/>
      <c r="F499" s="35"/>
      <c r="G499" s="35"/>
      <c r="H499" s="118"/>
      <c r="I499" s="118"/>
      <c r="J499" s="118"/>
      <c r="K499" s="118"/>
      <c r="L499" s="118"/>
      <c r="M499" s="118"/>
      <c r="N499" s="118"/>
      <c r="O499" s="118"/>
      <c r="P499" s="35"/>
      <c r="Q499" s="35"/>
      <c r="R499" s="35"/>
      <c r="S499" s="35"/>
      <c r="T499" s="35"/>
      <c r="U499" s="35"/>
      <c r="V499" s="118"/>
      <c r="W499" s="118"/>
      <c r="X499" s="118"/>
      <c r="Y499" s="118"/>
      <c r="Z499" s="118"/>
      <c r="AA499" s="118"/>
      <c r="AB499" s="118"/>
      <c r="AC499" s="118"/>
      <c r="AD499" s="118"/>
      <c r="AE499" s="118"/>
      <c r="AF499" s="118"/>
      <c r="AG499" s="118"/>
      <c r="AH499" s="118"/>
      <c r="AI499" s="118"/>
      <c r="AJ499" s="118"/>
      <c r="AK499" s="118"/>
      <c r="AL499" s="118"/>
      <c r="AM499" s="118"/>
      <c r="AN499" s="118"/>
      <c r="AO499" s="118"/>
      <c r="AP499" s="118"/>
      <c r="AQ499" s="118"/>
      <c r="AR499" s="118"/>
      <c r="AS499" s="118"/>
      <c r="AT499" s="118"/>
      <c r="AU499" s="118"/>
      <c r="AV499" s="118"/>
      <c r="AW499" s="118"/>
      <c r="AX499" s="118"/>
      <c r="AY499" s="118"/>
      <c r="AZ499" s="118"/>
      <c r="BA499" s="118"/>
      <c r="BB499" s="118"/>
      <c r="BC499" s="118"/>
      <c r="BD499" s="118"/>
      <c r="BE499" s="118"/>
      <c r="BF499" s="118"/>
      <c r="BG499" s="118"/>
      <c r="BH499" s="118"/>
      <c r="BI499" s="118"/>
      <c r="BJ499" s="118"/>
      <c r="BK499" s="118"/>
      <c r="BL499" s="118"/>
      <c r="BM499" s="118"/>
      <c r="BN499" s="118"/>
      <c r="BO499" s="118"/>
      <c r="BP499" s="118"/>
      <c r="BQ499" s="118"/>
      <c r="BR499" s="118"/>
      <c r="BS499" s="118"/>
      <c r="BT499" s="118"/>
    </row>
    <row r="500" spans="1:72">
      <c r="A500" s="35"/>
      <c r="B500" s="35"/>
      <c r="C500" s="35"/>
      <c r="D500" s="35"/>
      <c r="E500" s="35"/>
      <c r="F500" s="35"/>
      <c r="G500" s="35"/>
      <c r="H500" s="118"/>
      <c r="I500" s="118"/>
      <c r="J500" s="118"/>
      <c r="K500" s="118"/>
      <c r="L500" s="118"/>
      <c r="M500" s="118"/>
      <c r="N500" s="118"/>
      <c r="O500" s="118"/>
      <c r="P500" s="35"/>
      <c r="Q500" s="35"/>
      <c r="R500" s="35"/>
      <c r="S500" s="35"/>
      <c r="T500" s="35"/>
      <c r="U500" s="35"/>
      <c r="V500" s="118"/>
      <c r="W500" s="118"/>
      <c r="X500" s="118"/>
      <c r="Y500" s="118"/>
      <c r="Z500" s="118"/>
      <c r="AA500" s="118"/>
      <c r="AB500" s="118"/>
      <c r="AC500" s="118"/>
      <c r="AD500" s="118"/>
      <c r="AE500" s="118"/>
      <c r="AF500" s="118"/>
      <c r="AG500" s="118"/>
      <c r="AH500" s="118"/>
      <c r="AI500" s="118"/>
      <c r="AJ500" s="118"/>
      <c r="AK500" s="118"/>
      <c r="AL500" s="118"/>
      <c r="AM500" s="118"/>
      <c r="AN500" s="118"/>
      <c r="AO500" s="118"/>
      <c r="AP500" s="118"/>
      <c r="AQ500" s="118"/>
      <c r="AR500" s="118"/>
      <c r="AS500" s="118"/>
      <c r="AT500" s="118"/>
      <c r="AU500" s="118"/>
      <c r="AV500" s="118"/>
      <c r="AW500" s="118"/>
      <c r="AX500" s="118"/>
      <c r="AY500" s="118"/>
      <c r="AZ500" s="118"/>
      <c r="BA500" s="118"/>
      <c r="BB500" s="118"/>
      <c r="BC500" s="118"/>
      <c r="BD500" s="118"/>
      <c r="BE500" s="118"/>
      <c r="BF500" s="118"/>
      <c r="BG500" s="118"/>
      <c r="BH500" s="118"/>
      <c r="BI500" s="118"/>
      <c r="BJ500" s="118"/>
      <c r="BK500" s="118"/>
      <c r="BL500" s="118"/>
      <c r="BM500" s="118"/>
      <c r="BN500" s="118"/>
      <c r="BO500" s="118"/>
      <c r="BP500" s="118"/>
      <c r="BQ500" s="118"/>
      <c r="BR500" s="118"/>
      <c r="BS500" s="118"/>
      <c r="BT500" s="118"/>
    </row>
    <row r="501" spans="1:72">
      <c r="A501" s="34"/>
      <c r="B501" s="34"/>
      <c r="C501" s="34"/>
      <c r="D501" s="34"/>
      <c r="E501" s="34"/>
      <c r="F501" s="34"/>
      <c r="G501" s="34"/>
      <c r="P501" s="34"/>
      <c r="Q501" s="34"/>
      <c r="R501" s="34"/>
      <c r="S501" s="34"/>
      <c r="T501" s="34"/>
      <c r="U501" s="34"/>
    </row>
    <row r="502" spans="1:72">
      <c r="A502" s="34"/>
      <c r="B502" s="34"/>
      <c r="C502" s="34"/>
      <c r="D502" s="34"/>
      <c r="E502" s="34"/>
      <c r="F502" s="34"/>
      <c r="G502" s="34"/>
      <c r="P502" s="34"/>
      <c r="Q502" s="34"/>
      <c r="R502" s="34"/>
      <c r="S502" s="34"/>
      <c r="T502" s="34"/>
      <c r="U502" s="34"/>
    </row>
    <row r="503" spans="1:72">
      <c r="A503" s="34"/>
      <c r="B503" s="34"/>
      <c r="C503" s="34"/>
      <c r="D503" s="34"/>
      <c r="E503" s="34"/>
      <c r="F503" s="34"/>
      <c r="G503" s="34"/>
      <c r="P503" s="34"/>
      <c r="Q503" s="34"/>
      <c r="R503" s="34"/>
      <c r="S503" s="34"/>
      <c r="T503" s="34"/>
      <c r="U503" s="34"/>
    </row>
    <row r="504" spans="1:72">
      <c r="A504" s="34"/>
      <c r="B504" s="34"/>
      <c r="C504" s="34"/>
      <c r="D504" s="34"/>
      <c r="E504" s="34"/>
      <c r="F504" s="34"/>
      <c r="G504" s="34"/>
      <c r="P504" s="34"/>
      <c r="Q504" s="34"/>
      <c r="R504" s="34"/>
      <c r="S504" s="34"/>
      <c r="T504" s="34"/>
      <c r="U504" s="34"/>
    </row>
    <row r="505" spans="1:72">
      <c r="A505" s="34"/>
      <c r="B505" s="34"/>
      <c r="C505" s="34"/>
      <c r="D505" s="34"/>
      <c r="E505" s="34"/>
      <c r="F505" s="34"/>
      <c r="G505" s="34"/>
      <c r="P505" s="34"/>
      <c r="Q505" s="34"/>
      <c r="R505" s="34"/>
      <c r="S505" s="34"/>
      <c r="T505" s="34"/>
      <c r="U505" s="34"/>
    </row>
    <row r="506" spans="1:72">
      <c r="A506" s="34"/>
      <c r="B506" s="34"/>
      <c r="C506" s="34"/>
      <c r="D506" s="34"/>
      <c r="E506" s="34"/>
      <c r="F506" s="34"/>
      <c r="G506" s="34"/>
      <c r="P506" s="34"/>
      <c r="Q506" s="34"/>
      <c r="R506" s="34"/>
      <c r="S506" s="34"/>
      <c r="T506" s="34"/>
      <c r="U506" s="34"/>
    </row>
    <row r="507" spans="1:72">
      <c r="A507" s="34"/>
      <c r="B507" s="34"/>
      <c r="C507" s="34"/>
      <c r="D507" s="34"/>
      <c r="E507" s="34"/>
      <c r="F507" s="34"/>
      <c r="G507" s="34"/>
      <c r="P507" s="34"/>
      <c r="Q507" s="34"/>
      <c r="R507" s="34"/>
      <c r="S507" s="34"/>
      <c r="T507" s="34"/>
      <c r="U507" s="34"/>
    </row>
    <row r="508" spans="1:72">
      <c r="A508" s="34"/>
      <c r="B508" s="34"/>
      <c r="C508" s="34"/>
      <c r="D508" s="34"/>
      <c r="E508" s="34"/>
      <c r="F508" s="34"/>
      <c r="G508" s="34"/>
      <c r="P508" s="34"/>
      <c r="Q508" s="34"/>
      <c r="R508" s="34"/>
      <c r="S508" s="34"/>
      <c r="T508" s="34"/>
      <c r="U508" s="34"/>
    </row>
    <row r="509" spans="1:72">
      <c r="A509" s="34"/>
      <c r="B509" s="34"/>
      <c r="C509" s="34"/>
      <c r="D509" s="34"/>
      <c r="E509" s="34"/>
      <c r="F509" s="34"/>
      <c r="G509" s="34"/>
      <c r="P509" s="34"/>
      <c r="Q509" s="34"/>
      <c r="R509" s="34"/>
      <c r="S509" s="34"/>
      <c r="T509" s="34"/>
      <c r="U509" s="34"/>
    </row>
    <row r="510" spans="1:72">
      <c r="A510" s="34"/>
      <c r="B510" s="34"/>
      <c r="C510" s="34"/>
      <c r="D510" s="34"/>
      <c r="E510" s="34"/>
      <c r="F510" s="34"/>
      <c r="G510" s="34"/>
      <c r="P510" s="34"/>
      <c r="Q510" s="34"/>
      <c r="R510" s="34"/>
      <c r="S510" s="34"/>
      <c r="T510" s="34"/>
      <c r="U510" s="34"/>
    </row>
    <row r="511" spans="1:72">
      <c r="A511" s="34"/>
      <c r="B511" s="34"/>
      <c r="C511" s="34"/>
      <c r="D511" s="34"/>
      <c r="E511" s="34"/>
      <c r="F511" s="34"/>
      <c r="G511" s="34"/>
      <c r="P511" s="34"/>
      <c r="Q511" s="34"/>
      <c r="R511" s="34"/>
      <c r="S511" s="34"/>
      <c r="T511" s="34"/>
      <c r="U511" s="34"/>
    </row>
    <row r="512" spans="1:72">
      <c r="A512" s="34"/>
      <c r="B512" s="34"/>
      <c r="C512" s="34"/>
      <c r="D512" s="34"/>
      <c r="E512" s="34"/>
      <c r="F512" s="34"/>
      <c r="G512" s="34"/>
      <c r="P512" s="34"/>
      <c r="Q512" s="34"/>
      <c r="R512" s="34"/>
      <c r="S512" s="34"/>
      <c r="T512" s="34"/>
      <c r="U512" s="34"/>
    </row>
    <row r="513" spans="1:21">
      <c r="A513" s="34"/>
      <c r="B513" s="34"/>
      <c r="C513" s="34"/>
      <c r="D513" s="34"/>
      <c r="E513" s="34"/>
      <c r="F513" s="34"/>
      <c r="G513" s="34"/>
      <c r="P513" s="34"/>
      <c r="Q513" s="34"/>
      <c r="R513" s="34"/>
      <c r="S513" s="34"/>
      <c r="T513" s="34"/>
      <c r="U513" s="34"/>
    </row>
    <row r="514" spans="1:21">
      <c r="A514" s="34"/>
      <c r="B514" s="34"/>
      <c r="C514" s="34"/>
      <c r="D514" s="34"/>
      <c r="E514" s="34"/>
      <c r="F514" s="34"/>
      <c r="G514" s="34"/>
      <c r="P514" s="34"/>
      <c r="Q514" s="34"/>
      <c r="R514" s="34"/>
      <c r="S514" s="34"/>
      <c r="T514" s="34"/>
      <c r="U514" s="34"/>
    </row>
    <row r="515" spans="1:21">
      <c r="A515" s="34"/>
      <c r="B515" s="34"/>
      <c r="C515" s="34"/>
      <c r="D515" s="34"/>
      <c r="E515" s="34"/>
      <c r="F515" s="34"/>
      <c r="G515" s="34"/>
      <c r="P515" s="34"/>
      <c r="Q515" s="34"/>
      <c r="R515" s="34"/>
      <c r="S515" s="34"/>
      <c r="T515" s="34"/>
      <c r="U515" s="34"/>
    </row>
    <row r="516" spans="1:21">
      <c r="A516" s="34"/>
      <c r="B516" s="34"/>
      <c r="C516" s="34"/>
      <c r="D516" s="34"/>
      <c r="E516" s="34"/>
      <c r="F516" s="34"/>
      <c r="G516" s="34"/>
      <c r="P516" s="34"/>
      <c r="Q516" s="34"/>
      <c r="R516" s="34"/>
      <c r="S516" s="34"/>
      <c r="T516" s="34"/>
      <c r="U516" s="34"/>
    </row>
    <row r="517" spans="1:21">
      <c r="A517" s="34"/>
      <c r="B517" s="34"/>
      <c r="C517" s="34"/>
      <c r="D517" s="34"/>
      <c r="E517" s="34"/>
      <c r="F517" s="34"/>
      <c r="G517" s="34"/>
      <c r="P517" s="34"/>
      <c r="Q517" s="34"/>
      <c r="R517" s="34"/>
      <c r="S517" s="34"/>
      <c r="T517" s="34"/>
      <c r="U517" s="34"/>
    </row>
    <row r="518" spans="1:21">
      <c r="A518" s="34"/>
      <c r="B518" s="34"/>
      <c r="C518" s="34"/>
      <c r="D518" s="34"/>
      <c r="E518" s="34"/>
      <c r="F518" s="34"/>
      <c r="G518" s="34"/>
      <c r="P518" s="34"/>
      <c r="Q518" s="34"/>
      <c r="R518" s="34"/>
      <c r="S518" s="34"/>
      <c r="T518" s="34"/>
      <c r="U518" s="34"/>
    </row>
    <row r="519" spans="1:21">
      <c r="A519" s="34"/>
      <c r="B519" s="34"/>
      <c r="C519" s="34"/>
      <c r="D519" s="34"/>
      <c r="E519" s="34"/>
      <c r="F519" s="34"/>
      <c r="G519" s="34"/>
      <c r="P519" s="34"/>
      <c r="Q519" s="34"/>
      <c r="R519" s="34"/>
      <c r="S519" s="34"/>
      <c r="T519" s="34"/>
      <c r="U519" s="34"/>
    </row>
    <row r="520" spans="1:21">
      <c r="A520" s="34"/>
      <c r="B520" s="34"/>
      <c r="C520" s="34"/>
      <c r="D520" s="34"/>
      <c r="E520" s="34"/>
      <c r="F520" s="34"/>
      <c r="G520" s="34"/>
      <c r="P520" s="34"/>
      <c r="Q520" s="34"/>
      <c r="R520" s="34"/>
      <c r="S520" s="34"/>
      <c r="T520" s="34"/>
      <c r="U520" s="34"/>
    </row>
    <row r="521" spans="1:21">
      <c r="A521" s="34"/>
      <c r="B521" s="34"/>
      <c r="C521" s="34"/>
      <c r="D521" s="34"/>
      <c r="E521" s="34"/>
      <c r="F521" s="34"/>
      <c r="G521" s="34"/>
      <c r="P521" s="34"/>
      <c r="Q521" s="34"/>
      <c r="R521" s="34"/>
      <c r="S521" s="34"/>
      <c r="T521" s="34"/>
      <c r="U521" s="34"/>
    </row>
    <row r="522" spans="1:21">
      <c r="A522" s="34"/>
      <c r="B522" s="34"/>
      <c r="C522" s="34"/>
      <c r="D522" s="34"/>
      <c r="E522" s="34"/>
      <c r="F522" s="34"/>
      <c r="G522" s="34"/>
      <c r="P522" s="34"/>
      <c r="Q522" s="34"/>
      <c r="R522" s="34"/>
      <c r="S522" s="34"/>
      <c r="T522" s="34"/>
      <c r="U522" s="34"/>
    </row>
    <row r="523" spans="1:21">
      <c r="A523" s="34"/>
      <c r="B523" s="34"/>
      <c r="C523" s="34"/>
      <c r="D523" s="34"/>
      <c r="E523" s="34"/>
      <c r="F523" s="34"/>
      <c r="G523" s="34"/>
      <c r="P523" s="34"/>
      <c r="Q523" s="34"/>
      <c r="R523" s="34"/>
      <c r="S523" s="34"/>
      <c r="T523" s="34"/>
      <c r="U523" s="34"/>
    </row>
    <row r="524" spans="1:21">
      <c r="A524" s="34"/>
      <c r="B524" s="34"/>
      <c r="C524" s="34"/>
      <c r="D524" s="34"/>
      <c r="E524" s="34"/>
      <c r="F524" s="34"/>
      <c r="G524" s="34"/>
      <c r="P524" s="34"/>
      <c r="Q524" s="34"/>
      <c r="R524" s="34"/>
      <c r="S524" s="34"/>
      <c r="T524" s="34"/>
      <c r="U524" s="34"/>
    </row>
    <row r="525" spans="1:21">
      <c r="A525" s="34"/>
      <c r="B525" s="34"/>
      <c r="C525" s="34"/>
      <c r="D525" s="34"/>
      <c r="E525" s="34"/>
      <c r="F525" s="34"/>
      <c r="G525" s="34"/>
      <c r="P525" s="34"/>
      <c r="Q525" s="34"/>
      <c r="R525" s="34"/>
      <c r="S525" s="34"/>
      <c r="T525" s="34"/>
      <c r="U525" s="34"/>
    </row>
    <row r="526" spans="1:21">
      <c r="A526" s="34"/>
      <c r="B526" s="34"/>
      <c r="C526" s="34"/>
      <c r="D526" s="34"/>
      <c r="E526" s="34"/>
      <c r="F526" s="34"/>
      <c r="G526" s="34"/>
      <c r="P526" s="34"/>
      <c r="Q526" s="34"/>
      <c r="R526" s="34"/>
      <c r="S526" s="34"/>
      <c r="T526" s="34"/>
      <c r="U526" s="34"/>
    </row>
    <row r="527" spans="1:21">
      <c r="A527" s="34"/>
      <c r="B527" s="34"/>
      <c r="C527" s="34"/>
      <c r="D527" s="34"/>
      <c r="E527" s="34"/>
      <c r="F527" s="34"/>
      <c r="G527" s="34"/>
      <c r="P527" s="34"/>
      <c r="Q527" s="34"/>
      <c r="R527" s="34"/>
      <c r="S527" s="34"/>
      <c r="T527" s="34"/>
      <c r="U527" s="34"/>
    </row>
    <row r="528" spans="1:21">
      <c r="A528" s="34"/>
      <c r="B528" s="34"/>
      <c r="C528" s="34"/>
      <c r="D528" s="34"/>
      <c r="E528" s="34"/>
      <c r="F528" s="34"/>
      <c r="G528" s="34"/>
      <c r="P528" s="34"/>
      <c r="Q528" s="34"/>
      <c r="R528" s="34"/>
      <c r="S528" s="34"/>
      <c r="T528" s="34"/>
      <c r="U528" s="34"/>
    </row>
    <row r="529" spans="1:21">
      <c r="A529" s="34"/>
      <c r="B529" s="34"/>
      <c r="C529" s="34"/>
      <c r="D529" s="34"/>
      <c r="E529" s="34"/>
      <c r="F529" s="34"/>
      <c r="G529" s="34"/>
      <c r="P529" s="34"/>
      <c r="Q529" s="34"/>
      <c r="R529" s="34"/>
      <c r="S529" s="34"/>
      <c r="T529" s="34"/>
      <c r="U529" s="34"/>
    </row>
    <row r="530" spans="1:21">
      <c r="A530" s="34"/>
      <c r="B530" s="34"/>
      <c r="C530" s="34"/>
      <c r="D530" s="34"/>
      <c r="E530" s="34"/>
      <c r="F530" s="34"/>
      <c r="G530" s="34"/>
      <c r="P530" s="34"/>
      <c r="Q530" s="34"/>
      <c r="R530" s="34"/>
      <c r="S530" s="34"/>
      <c r="T530" s="34"/>
      <c r="U530" s="34"/>
    </row>
    <row r="531" spans="1:21">
      <c r="A531" s="34"/>
      <c r="B531" s="34"/>
      <c r="C531" s="34"/>
      <c r="D531" s="34"/>
      <c r="E531" s="34"/>
      <c r="F531" s="34"/>
      <c r="G531" s="34"/>
      <c r="P531" s="34"/>
      <c r="Q531" s="34"/>
      <c r="R531" s="34"/>
      <c r="S531" s="34"/>
      <c r="T531" s="34"/>
      <c r="U531" s="34"/>
    </row>
    <row r="532" spans="1:21">
      <c r="A532" s="34"/>
      <c r="B532" s="34"/>
      <c r="C532" s="34"/>
      <c r="D532" s="34"/>
      <c r="E532" s="34"/>
      <c r="F532" s="34"/>
      <c r="G532" s="34"/>
      <c r="P532" s="34"/>
      <c r="Q532" s="34"/>
      <c r="R532" s="34"/>
      <c r="S532" s="34"/>
      <c r="T532" s="34"/>
      <c r="U532" s="34"/>
    </row>
    <row r="533" spans="1:21">
      <c r="A533" s="34"/>
      <c r="B533" s="34"/>
      <c r="C533" s="34"/>
      <c r="D533" s="34"/>
      <c r="E533" s="34"/>
      <c r="F533" s="34"/>
      <c r="G533" s="34"/>
      <c r="P533" s="34"/>
      <c r="Q533" s="34"/>
      <c r="R533" s="34"/>
      <c r="S533" s="34"/>
      <c r="T533" s="34"/>
      <c r="U533" s="34"/>
    </row>
    <row r="534" spans="1:21">
      <c r="A534" s="34"/>
      <c r="B534" s="34"/>
      <c r="C534" s="34"/>
      <c r="D534" s="34"/>
      <c r="E534" s="34"/>
      <c r="F534" s="34"/>
      <c r="G534" s="34"/>
      <c r="P534" s="34"/>
      <c r="Q534" s="34"/>
      <c r="R534" s="34"/>
      <c r="S534" s="34"/>
      <c r="T534" s="34"/>
      <c r="U534" s="34"/>
    </row>
    <row r="535" spans="1:21">
      <c r="A535" s="34"/>
      <c r="B535" s="34"/>
      <c r="C535" s="34"/>
      <c r="D535" s="34"/>
      <c r="E535" s="34"/>
      <c r="F535" s="34"/>
      <c r="G535" s="34"/>
      <c r="P535" s="34"/>
      <c r="Q535" s="34"/>
      <c r="R535" s="34"/>
      <c r="S535" s="34"/>
      <c r="T535" s="34"/>
      <c r="U535" s="34"/>
    </row>
    <row r="536" spans="1:21">
      <c r="A536" s="34"/>
      <c r="B536" s="34"/>
      <c r="C536" s="34"/>
      <c r="D536" s="34"/>
      <c r="E536" s="34"/>
      <c r="F536" s="34"/>
      <c r="G536" s="34"/>
      <c r="P536" s="34"/>
      <c r="Q536" s="34"/>
      <c r="R536" s="34"/>
      <c r="S536" s="34"/>
      <c r="T536" s="34"/>
      <c r="U536" s="34"/>
    </row>
    <row r="537" spans="1:21">
      <c r="A537" s="34"/>
      <c r="B537" s="34"/>
      <c r="C537" s="34"/>
      <c r="D537" s="34"/>
      <c r="E537" s="34"/>
      <c r="F537" s="34"/>
      <c r="G537" s="34"/>
      <c r="P537" s="34"/>
      <c r="Q537" s="34"/>
      <c r="R537" s="34"/>
      <c r="S537" s="34"/>
      <c r="T537" s="34"/>
      <c r="U537" s="34"/>
    </row>
    <row r="538" spans="1:21">
      <c r="A538" s="34"/>
      <c r="B538" s="34"/>
      <c r="C538" s="34"/>
      <c r="D538" s="34"/>
      <c r="E538" s="34"/>
      <c r="F538" s="34"/>
      <c r="G538" s="34"/>
      <c r="P538" s="34"/>
      <c r="Q538" s="34"/>
      <c r="R538" s="34"/>
      <c r="S538" s="34"/>
      <c r="T538" s="34"/>
      <c r="U538" s="34"/>
    </row>
    <row r="539" spans="1:21">
      <c r="A539" s="34"/>
      <c r="B539" s="34"/>
      <c r="C539" s="34"/>
      <c r="D539" s="34"/>
      <c r="E539" s="34"/>
      <c r="F539" s="34"/>
      <c r="G539" s="34"/>
      <c r="P539" s="34"/>
      <c r="Q539" s="34"/>
      <c r="R539" s="34"/>
      <c r="S539" s="34"/>
      <c r="T539" s="34"/>
      <c r="U539" s="34"/>
    </row>
    <row r="540" spans="1:21">
      <c r="A540" s="34"/>
      <c r="B540" s="34"/>
      <c r="C540" s="34"/>
      <c r="D540" s="34"/>
      <c r="E540" s="34"/>
      <c r="F540" s="34"/>
      <c r="G540" s="34"/>
      <c r="P540" s="34"/>
      <c r="Q540" s="34"/>
      <c r="R540" s="34"/>
      <c r="S540" s="34"/>
      <c r="T540" s="34"/>
      <c r="U540" s="34"/>
    </row>
    <row r="541" spans="1:21">
      <c r="A541" s="34"/>
      <c r="B541" s="34"/>
      <c r="C541" s="34"/>
      <c r="D541" s="34"/>
      <c r="E541" s="34"/>
      <c r="F541" s="34"/>
      <c r="G541" s="34"/>
      <c r="P541" s="34"/>
      <c r="Q541" s="34"/>
      <c r="R541" s="34"/>
      <c r="S541" s="34"/>
      <c r="T541" s="34"/>
      <c r="U541" s="34"/>
    </row>
    <row r="542" spans="1:21">
      <c r="A542" s="34"/>
      <c r="B542" s="34"/>
      <c r="C542" s="34"/>
      <c r="D542" s="34"/>
      <c r="E542" s="34"/>
      <c r="F542" s="34"/>
      <c r="G542" s="34"/>
      <c r="P542" s="34"/>
      <c r="Q542" s="34"/>
      <c r="R542" s="34"/>
      <c r="S542" s="34"/>
      <c r="T542" s="34"/>
      <c r="U542" s="34"/>
    </row>
    <row r="543" spans="1:21">
      <c r="A543" s="34"/>
      <c r="B543" s="34"/>
      <c r="C543" s="34"/>
      <c r="D543" s="34"/>
      <c r="E543" s="34"/>
      <c r="F543" s="34"/>
      <c r="G543" s="34"/>
      <c r="P543" s="34"/>
      <c r="Q543" s="34"/>
      <c r="R543" s="34"/>
      <c r="S543" s="34"/>
      <c r="T543" s="34"/>
      <c r="U543" s="34"/>
    </row>
    <row r="544" spans="1:21">
      <c r="A544" s="34"/>
      <c r="B544" s="34"/>
      <c r="C544" s="34"/>
      <c r="D544" s="34"/>
      <c r="E544" s="34"/>
      <c r="F544" s="34"/>
      <c r="G544" s="34"/>
      <c r="P544" s="34"/>
      <c r="Q544" s="34"/>
      <c r="R544" s="34"/>
      <c r="S544" s="34"/>
      <c r="T544" s="34"/>
      <c r="U544" s="34"/>
    </row>
    <row r="545" spans="1:21">
      <c r="A545" s="34"/>
      <c r="B545" s="34"/>
      <c r="C545" s="34"/>
      <c r="D545" s="34"/>
      <c r="E545" s="34"/>
      <c r="F545" s="34"/>
      <c r="G545" s="34"/>
      <c r="P545" s="34"/>
      <c r="Q545" s="34"/>
      <c r="R545" s="34"/>
      <c r="S545" s="34"/>
      <c r="T545" s="34"/>
      <c r="U545" s="34"/>
    </row>
    <row r="546" spans="1:21">
      <c r="A546" s="34"/>
      <c r="B546" s="34"/>
      <c r="C546" s="34"/>
      <c r="D546" s="34"/>
      <c r="E546" s="34"/>
      <c r="F546" s="34"/>
      <c r="G546" s="34"/>
      <c r="P546" s="34"/>
      <c r="Q546" s="34"/>
      <c r="R546" s="34"/>
      <c r="S546" s="34"/>
      <c r="T546" s="34"/>
      <c r="U546" s="34"/>
    </row>
    <row r="547" spans="1:21">
      <c r="A547" s="34"/>
      <c r="B547" s="34"/>
      <c r="C547" s="34"/>
      <c r="D547" s="34"/>
      <c r="E547" s="34"/>
      <c r="F547" s="34"/>
      <c r="G547" s="34"/>
      <c r="P547" s="34"/>
      <c r="Q547" s="34"/>
      <c r="R547" s="34"/>
      <c r="S547" s="34"/>
      <c r="T547" s="34"/>
      <c r="U547" s="34"/>
    </row>
    <row r="548" spans="1:21">
      <c r="A548" s="34"/>
      <c r="B548" s="34"/>
      <c r="C548" s="34"/>
      <c r="D548" s="34"/>
      <c r="E548" s="34"/>
      <c r="F548" s="34"/>
      <c r="G548" s="34"/>
      <c r="P548" s="34"/>
      <c r="Q548" s="34"/>
      <c r="R548" s="34"/>
      <c r="S548" s="34"/>
      <c r="T548" s="34"/>
      <c r="U548" s="34"/>
    </row>
    <row r="549" spans="1:21">
      <c r="A549" s="34"/>
      <c r="B549" s="34"/>
      <c r="C549" s="34"/>
      <c r="D549" s="34"/>
      <c r="E549" s="34"/>
      <c r="F549" s="34"/>
      <c r="G549" s="34"/>
      <c r="P549" s="34"/>
      <c r="Q549" s="34"/>
      <c r="R549" s="34"/>
      <c r="S549" s="34"/>
      <c r="T549" s="34"/>
      <c r="U549" s="34"/>
    </row>
    <row r="550" spans="1:21">
      <c r="A550" s="34"/>
      <c r="B550" s="34"/>
      <c r="C550" s="34"/>
      <c r="D550" s="34"/>
      <c r="E550" s="34"/>
      <c r="F550" s="34"/>
      <c r="G550" s="34"/>
      <c r="P550" s="34"/>
      <c r="Q550" s="34"/>
      <c r="R550" s="34"/>
      <c r="S550" s="34"/>
      <c r="T550" s="34"/>
      <c r="U550" s="34"/>
    </row>
    <row r="551" spans="1:21">
      <c r="A551" s="34"/>
      <c r="B551" s="34"/>
      <c r="C551" s="34"/>
      <c r="D551" s="34"/>
      <c r="E551" s="34"/>
      <c r="F551" s="34"/>
      <c r="G551" s="34"/>
      <c r="P551" s="34"/>
      <c r="Q551" s="34"/>
      <c r="R551" s="34"/>
      <c r="S551" s="34"/>
      <c r="T551" s="34"/>
      <c r="U551" s="34"/>
    </row>
    <row r="552" spans="1:21">
      <c r="A552" s="34"/>
      <c r="B552" s="34"/>
      <c r="C552" s="34"/>
      <c r="D552" s="34"/>
      <c r="E552" s="34"/>
      <c r="F552" s="34"/>
      <c r="G552" s="34"/>
      <c r="P552" s="34"/>
      <c r="Q552" s="34"/>
      <c r="R552" s="34"/>
      <c r="S552" s="34"/>
      <c r="T552" s="34"/>
      <c r="U552" s="34"/>
    </row>
    <row r="553" spans="1:21">
      <c r="A553" s="34"/>
      <c r="B553" s="34"/>
      <c r="C553" s="34"/>
      <c r="D553" s="34"/>
      <c r="E553" s="34"/>
      <c r="F553" s="34"/>
      <c r="G553" s="34"/>
      <c r="P553" s="34"/>
      <c r="Q553" s="34"/>
      <c r="R553" s="34"/>
      <c r="S553" s="34"/>
      <c r="T553" s="34"/>
      <c r="U553" s="34"/>
    </row>
    <row r="554" spans="1:21">
      <c r="A554" s="34"/>
      <c r="B554" s="34"/>
      <c r="C554" s="34"/>
      <c r="D554" s="34"/>
      <c r="E554" s="34"/>
      <c r="F554" s="34"/>
      <c r="G554" s="34"/>
      <c r="P554" s="34"/>
      <c r="Q554" s="34"/>
      <c r="R554" s="34"/>
      <c r="S554" s="34"/>
      <c r="T554" s="34"/>
      <c r="U554" s="34"/>
    </row>
    <row r="555" spans="1:21">
      <c r="A555" s="34"/>
      <c r="B555" s="34"/>
      <c r="C555" s="34"/>
      <c r="D555" s="34"/>
      <c r="E555" s="34"/>
      <c r="F555" s="34"/>
      <c r="G555" s="34"/>
      <c r="P555" s="34"/>
      <c r="Q555" s="34"/>
      <c r="R555" s="34"/>
      <c r="S555" s="34"/>
      <c r="T555" s="34"/>
      <c r="U555" s="34"/>
    </row>
    <row r="556" spans="1:21">
      <c r="A556" s="34"/>
      <c r="B556" s="34"/>
      <c r="C556" s="34"/>
      <c r="D556" s="34"/>
      <c r="E556" s="34"/>
      <c r="F556" s="34"/>
      <c r="G556" s="34"/>
      <c r="P556" s="34"/>
      <c r="Q556" s="34"/>
      <c r="R556" s="34"/>
      <c r="S556" s="34"/>
      <c r="T556" s="34"/>
      <c r="U556" s="34"/>
    </row>
    <row r="557" spans="1:21">
      <c r="A557" s="34"/>
      <c r="B557" s="34"/>
      <c r="C557" s="34"/>
      <c r="D557" s="34"/>
      <c r="E557" s="34"/>
      <c r="F557" s="34"/>
      <c r="G557" s="34"/>
      <c r="P557" s="34"/>
      <c r="Q557" s="34"/>
      <c r="R557" s="34"/>
      <c r="S557" s="34"/>
      <c r="T557" s="34"/>
      <c r="U557" s="34"/>
    </row>
    <row r="558" spans="1:21">
      <c r="A558" s="34"/>
      <c r="B558" s="34"/>
      <c r="C558" s="34"/>
      <c r="D558" s="34"/>
      <c r="E558" s="34"/>
      <c r="F558" s="34"/>
      <c r="G558" s="34"/>
      <c r="P558" s="34"/>
      <c r="Q558" s="34"/>
      <c r="R558" s="34"/>
      <c r="S558" s="34"/>
      <c r="T558" s="34"/>
      <c r="U558" s="34"/>
    </row>
    <row r="559" spans="1:21">
      <c r="A559" s="34"/>
      <c r="B559" s="34"/>
      <c r="C559" s="34"/>
      <c r="D559" s="34"/>
      <c r="E559" s="34"/>
      <c r="F559" s="34"/>
      <c r="G559" s="34"/>
      <c r="P559" s="34"/>
      <c r="Q559" s="34"/>
      <c r="R559" s="34"/>
      <c r="S559" s="34"/>
      <c r="T559" s="34"/>
      <c r="U559" s="34"/>
    </row>
    <row r="560" spans="1:21">
      <c r="A560" s="34"/>
      <c r="B560" s="34"/>
      <c r="C560" s="34"/>
      <c r="D560" s="34"/>
      <c r="E560" s="34"/>
      <c r="F560" s="34"/>
      <c r="G560" s="34"/>
      <c r="P560" s="34"/>
      <c r="Q560" s="34"/>
      <c r="R560" s="34"/>
      <c r="S560" s="34"/>
      <c r="T560" s="34"/>
      <c r="U560" s="34"/>
    </row>
    <row r="561" spans="1:21">
      <c r="A561" s="34"/>
      <c r="B561" s="34"/>
      <c r="C561" s="34"/>
      <c r="D561" s="34"/>
      <c r="E561" s="34"/>
      <c r="F561" s="34"/>
      <c r="G561" s="34"/>
      <c r="P561" s="34"/>
      <c r="Q561" s="34"/>
      <c r="R561" s="34"/>
      <c r="S561" s="34"/>
      <c r="T561" s="34"/>
      <c r="U561" s="34"/>
    </row>
    <row r="562" spans="1:21">
      <c r="A562" s="34"/>
      <c r="B562" s="34"/>
      <c r="C562" s="34"/>
      <c r="D562" s="34"/>
      <c r="E562" s="34"/>
      <c r="F562" s="34"/>
      <c r="G562" s="34"/>
      <c r="P562" s="34"/>
      <c r="Q562" s="34"/>
      <c r="R562" s="34"/>
      <c r="S562" s="34"/>
      <c r="T562" s="34"/>
      <c r="U562" s="34"/>
    </row>
    <row r="563" spans="1:21">
      <c r="A563" s="34"/>
      <c r="B563" s="34"/>
      <c r="C563" s="34"/>
      <c r="D563" s="34"/>
      <c r="E563" s="34"/>
      <c r="F563" s="34"/>
      <c r="G563" s="34"/>
      <c r="P563" s="34"/>
      <c r="Q563" s="34"/>
      <c r="R563" s="34"/>
      <c r="S563" s="34"/>
      <c r="T563" s="34"/>
      <c r="U563" s="34"/>
    </row>
    <row r="564" spans="1:21">
      <c r="A564" s="34"/>
      <c r="B564" s="34"/>
      <c r="C564" s="34"/>
      <c r="D564" s="34"/>
      <c r="E564" s="34"/>
      <c r="F564" s="34"/>
      <c r="G564" s="34"/>
      <c r="P564" s="34"/>
      <c r="Q564" s="34"/>
      <c r="R564" s="34"/>
      <c r="S564" s="34"/>
      <c r="T564" s="34"/>
      <c r="U564" s="34"/>
    </row>
    <row r="565" spans="1:21">
      <c r="A565" s="34"/>
      <c r="B565" s="34"/>
      <c r="C565" s="34"/>
      <c r="D565" s="34"/>
      <c r="E565" s="34"/>
      <c r="F565" s="34"/>
      <c r="G565" s="34"/>
      <c r="P565" s="34"/>
      <c r="Q565" s="34"/>
      <c r="R565" s="34"/>
      <c r="S565" s="34"/>
      <c r="T565" s="34"/>
      <c r="U565" s="34"/>
    </row>
    <row r="566" spans="1:21">
      <c r="A566" s="34"/>
      <c r="B566" s="34"/>
      <c r="C566" s="34"/>
      <c r="D566" s="34"/>
      <c r="E566" s="34"/>
      <c r="F566" s="34"/>
      <c r="G566" s="34"/>
      <c r="P566" s="34"/>
      <c r="Q566" s="34"/>
      <c r="R566" s="34"/>
      <c r="S566" s="34"/>
      <c r="T566" s="34"/>
      <c r="U566" s="34"/>
    </row>
    <row r="567" spans="1:21">
      <c r="A567" s="34"/>
      <c r="B567" s="34"/>
      <c r="C567" s="34"/>
      <c r="D567" s="34"/>
      <c r="E567" s="34"/>
      <c r="F567" s="34"/>
      <c r="G567" s="34"/>
      <c r="P567" s="34"/>
      <c r="Q567" s="34"/>
      <c r="R567" s="34"/>
      <c r="S567" s="34"/>
      <c r="T567" s="34"/>
      <c r="U567" s="34"/>
    </row>
    <row r="568" spans="1:21">
      <c r="A568" s="34"/>
      <c r="B568" s="34"/>
      <c r="C568" s="34"/>
      <c r="D568" s="34"/>
      <c r="E568" s="34"/>
      <c r="F568" s="34"/>
      <c r="G568" s="34"/>
      <c r="P568" s="34"/>
      <c r="Q568" s="34"/>
      <c r="R568" s="34"/>
      <c r="S568" s="34"/>
      <c r="T568" s="34"/>
      <c r="U568" s="34"/>
    </row>
    <row r="569" spans="1:21">
      <c r="A569" s="34"/>
      <c r="B569" s="34"/>
      <c r="C569" s="34"/>
      <c r="D569" s="34"/>
      <c r="E569" s="34"/>
      <c r="F569" s="34"/>
      <c r="G569" s="34"/>
      <c r="P569" s="34"/>
      <c r="Q569" s="34"/>
      <c r="R569" s="34"/>
      <c r="S569" s="34"/>
      <c r="T569" s="34"/>
      <c r="U569" s="34"/>
    </row>
    <row r="570" spans="1:21">
      <c r="A570" s="34"/>
      <c r="B570" s="34"/>
      <c r="C570" s="34"/>
      <c r="D570" s="34"/>
      <c r="E570" s="34"/>
      <c r="F570" s="34"/>
      <c r="G570" s="34"/>
      <c r="P570" s="34"/>
      <c r="Q570" s="34"/>
      <c r="R570" s="34"/>
      <c r="S570" s="34"/>
      <c r="T570" s="34"/>
      <c r="U570" s="34"/>
    </row>
    <row r="571" spans="1:21">
      <c r="A571" s="34"/>
      <c r="B571" s="34"/>
      <c r="C571" s="34"/>
      <c r="D571" s="34"/>
      <c r="E571" s="34"/>
      <c r="F571" s="34"/>
      <c r="G571" s="34"/>
      <c r="P571" s="34"/>
      <c r="Q571" s="34"/>
      <c r="R571" s="34"/>
      <c r="S571" s="34"/>
      <c r="T571" s="34"/>
      <c r="U571" s="34"/>
    </row>
    <row r="572" spans="1:21">
      <c r="A572" s="34"/>
      <c r="B572" s="34"/>
      <c r="C572" s="34"/>
      <c r="D572" s="34"/>
      <c r="E572" s="34"/>
      <c r="F572" s="34"/>
      <c r="G572" s="34"/>
      <c r="P572" s="34"/>
      <c r="Q572" s="34"/>
      <c r="R572" s="34"/>
      <c r="S572" s="34"/>
      <c r="T572" s="34"/>
      <c r="U572" s="34"/>
    </row>
    <row r="573" spans="1:21">
      <c r="A573" s="34"/>
      <c r="B573" s="34"/>
      <c r="C573" s="34"/>
      <c r="D573" s="34"/>
      <c r="E573" s="34"/>
      <c r="F573" s="34"/>
      <c r="G573" s="34"/>
      <c r="P573" s="34"/>
      <c r="Q573" s="34"/>
      <c r="R573" s="34"/>
      <c r="S573" s="34"/>
      <c r="T573" s="34"/>
      <c r="U573" s="34"/>
    </row>
    <row r="574" spans="1:21">
      <c r="A574" s="34"/>
      <c r="B574" s="34"/>
      <c r="C574" s="34"/>
      <c r="D574" s="34"/>
      <c r="E574" s="34"/>
      <c r="F574" s="34"/>
      <c r="G574" s="34"/>
      <c r="P574" s="34"/>
      <c r="Q574" s="34"/>
      <c r="R574" s="34"/>
      <c r="S574" s="34"/>
      <c r="T574" s="34"/>
      <c r="U574" s="34"/>
    </row>
    <row r="575" spans="1:21">
      <c r="A575" s="34"/>
      <c r="B575" s="34"/>
      <c r="C575" s="34"/>
      <c r="D575" s="34"/>
      <c r="E575" s="34"/>
      <c r="F575" s="34"/>
      <c r="G575" s="34"/>
      <c r="P575" s="34"/>
      <c r="Q575" s="34"/>
      <c r="R575" s="34"/>
      <c r="S575" s="34"/>
      <c r="T575" s="34"/>
      <c r="U575" s="34"/>
    </row>
    <row r="576" spans="1:21">
      <c r="A576" s="34"/>
      <c r="B576" s="34"/>
      <c r="C576" s="34"/>
      <c r="D576" s="34"/>
      <c r="E576" s="34"/>
      <c r="F576" s="34"/>
      <c r="G576" s="34"/>
      <c r="P576" s="34"/>
      <c r="Q576" s="34"/>
      <c r="R576" s="34"/>
      <c r="S576" s="34"/>
      <c r="T576" s="34"/>
      <c r="U576" s="34"/>
    </row>
    <row r="577" spans="1:21">
      <c r="A577" s="34"/>
      <c r="B577" s="34"/>
      <c r="C577" s="34"/>
      <c r="D577" s="34"/>
      <c r="E577" s="34"/>
      <c r="F577" s="34"/>
      <c r="G577" s="34"/>
      <c r="P577" s="34"/>
      <c r="Q577" s="34"/>
      <c r="R577" s="34"/>
      <c r="S577" s="34"/>
      <c r="T577" s="34"/>
      <c r="U577" s="34"/>
    </row>
    <row r="578" spans="1:21">
      <c r="A578" s="34"/>
      <c r="B578" s="34"/>
      <c r="C578" s="34"/>
      <c r="D578" s="34"/>
      <c r="E578" s="34"/>
      <c r="F578" s="34"/>
      <c r="G578" s="34"/>
      <c r="P578" s="34"/>
      <c r="Q578" s="34"/>
      <c r="R578" s="34"/>
      <c r="S578" s="34"/>
      <c r="T578" s="34"/>
      <c r="U578" s="34"/>
    </row>
    <row r="579" spans="1:21">
      <c r="A579" s="34"/>
      <c r="B579" s="34"/>
      <c r="C579" s="34"/>
      <c r="D579" s="34"/>
      <c r="E579" s="34"/>
      <c r="F579" s="34"/>
      <c r="G579" s="34"/>
      <c r="P579" s="34"/>
      <c r="Q579" s="34"/>
      <c r="R579" s="34"/>
      <c r="S579" s="34"/>
      <c r="T579" s="34"/>
      <c r="U579" s="34"/>
    </row>
    <row r="580" spans="1:21">
      <c r="A580" s="34"/>
      <c r="B580" s="34"/>
      <c r="C580" s="34"/>
      <c r="D580" s="34"/>
      <c r="E580" s="34"/>
      <c r="F580" s="34"/>
      <c r="G580" s="34"/>
      <c r="P580" s="34"/>
      <c r="Q580" s="34"/>
      <c r="R580" s="34"/>
      <c r="S580" s="34"/>
      <c r="T580" s="34"/>
      <c r="U580" s="34"/>
    </row>
    <row r="581" spans="1:21">
      <c r="A581" s="34"/>
      <c r="B581" s="34"/>
      <c r="C581" s="34"/>
      <c r="D581" s="34"/>
      <c r="E581" s="34"/>
      <c r="F581" s="34"/>
      <c r="G581" s="34"/>
      <c r="P581" s="34"/>
      <c r="Q581" s="34"/>
      <c r="R581" s="34"/>
      <c r="S581" s="34"/>
      <c r="T581" s="34"/>
      <c r="U581" s="34"/>
    </row>
    <row r="582" spans="1:21">
      <c r="A582" s="34"/>
      <c r="B582" s="34"/>
      <c r="C582" s="34"/>
      <c r="D582" s="34"/>
      <c r="E582" s="34"/>
      <c r="F582" s="34"/>
      <c r="G582" s="34"/>
      <c r="P582" s="34"/>
      <c r="Q582" s="34"/>
      <c r="R582" s="34"/>
      <c r="S582" s="34"/>
      <c r="T582" s="34"/>
      <c r="U582" s="34"/>
    </row>
    <row r="583" spans="1:21">
      <c r="A583" s="34"/>
      <c r="B583" s="34"/>
      <c r="C583" s="34"/>
      <c r="D583" s="34"/>
      <c r="E583" s="34"/>
      <c r="F583" s="34"/>
      <c r="G583" s="34"/>
      <c r="P583" s="34"/>
      <c r="Q583" s="34"/>
      <c r="R583" s="34"/>
      <c r="S583" s="34"/>
      <c r="T583" s="34"/>
      <c r="U583" s="34"/>
    </row>
    <row r="584" spans="1:21">
      <c r="A584" s="34"/>
      <c r="B584" s="34"/>
      <c r="C584" s="34"/>
      <c r="D584" s="34"/>
      <c r="E584" s="34"/>
      <c r="F584" s="34"/>
      <c r="G584" s="34"/>
      <c r="P584" s="34"/>
      <c r="Q584" s="34"/>
      <c r="R584" s="34"/>
      <c r="S584" s="34"/>
      <c r="T584" s="34"/>
      <c r="U584" s="34"/>
    </row>
    <row r="585" spans="1:21">
      <c r="A585" s="34"/>
      <c r="B585" s="34"/>
      <c r="C585" s="34"/>
      <c r="D585" s="34"/>
      <c r="E585" s="34"/>
      <c r="F585" s="34"/>
      <c r="G585" s="34"/>
      <c r="P585" s="34"/>
      <c r="Q585" s="34"/>
      <c r="R585" s="34"/>
      <c r="S585" s="34"/>
      <c r="T585" s="34"/>
      <c r="U585" s="34"/>
    </row>
    <row r="586" spans="1:21">
      <c r="A586" s="34"/>
      <c r="B586" s="34"/>
      <c r="C586" s="34"/>
      <c r="D586" s="34"/>
      <c r="E586" s="34"/>
      <c r="F586" s="34"/>
      <c r="G586" s="34"/>
      <c r="P586" s="34"/>
      <c r="Q586" s="34"/>
      <c r="R586" s="34"/>
      <c r="S586" s="34"/>
      <c r="T586" s="34"/>
      <c r="U586" s="34"/>
    </row>
    <row r="587" spans="1:21">
      <c r="A587" s="34"/>
      <c r="B587" s="34"/>
      <c r="C587" s="34"/>
      <c r="D587" s="34"/>
      <c r="E587" s="34"/>
      <c r="F587" s="34"/>
      <c r="G587" s="34"/>
      <c r="P587" s="34"/>
      <c r="Q587" s="34"/>
      <c r="R587" s="34"/>
      <c r="S587" s="34"/>
      <c r="T587" s="34"/>
      <c r="U587" s="34"/>
    </row>
    <row r="588" spans="1:21">
      <c r="A588" s="34"/>
      <c r="B588" s="34"/>
      <c r="C588" s="34"/>
      <c r="D588" s="34"/>
      <c r="E588" s="34"/>
      <c r="F588" s="34"/>
      <c r="G588" s="34"/>
      <c r="P588" s="34"/>
      <c r="Q588" s="34"/>
      <c r="R588" s="34"/>
      <c r="S588" s="34"/>
      <c r="T588" s="34"/>
      <c r="U588" s="34"/>
    </row>
    <row r="589" spans="1:21">
      <c r="A589" s="34"/>
      <c r="B589" s="34"/>
      <c r="C589" s="34"/>
      <c r="D589" s="34"/>
      <c r="E589" s="34"/>
      <c r="F589" s="34"/>
      <c r="G589" s="34"/>
      <c r="P589" s="34"/>
      <c r="Q589" s="34"/>
      <c r="R589" s="34"/>
      <c r="S589" s="34"/>
      <c r="T589" s="34"/>
      <c r="U589" s="34"/>
    </row>
    <row r="590" spans="1:21">
      <c r="A590" s="34"/>
      <c r="B590" s="34"/>
      <c r="C590" s="34"/>
      <c r="D590" s="34"/>
      <c r="E590" s="34"/>
      <c r="F590" s="34"/>
      <c r="G590" s="34"/>
      <c r="P590" s="34"/>
      <c r="Q590" s="34"/>
      <c r="R590" s="34"/>
      <c r="S590" s="34"/>
      <c r="T590" s="34"/>
      <c r="U590" s="34"/>
    </row>
    <row r="591" spans="1:21">
      <c r="A591" s="34"/>
      <c r="B591" s="34"/>
      <c r="C591" s="34"/>
      <c r="D591" s="34"/>
      <c r="E591" s="34"/>
      <c r="F591" s="34"/>
      <c r="G591" s="34"/>
      <c r="P591" s="34"/>
      <c r="Q591" s="34"/>
      <c r="R591" s="34"/>
      <c r="S591" s="34"/>
      <c r="T591" s="34"/>
      <c r="U591" s="34"/>
    </row>
    <row r="592" spans="1:21">
      <c r="A592" s="34"/>
      <c r="B592" s="34"/>
      <c r="C592" s="34"/>
      <c r="D592" s="34"/>
      <c r="E592" s="34"/>
      <c r="F592" s="34"/>
      <c r="G592" s="34"/>
      <c r="P592" s="34"/>
      <c r="Q592" s="34"/>
      <c r="R592" s="34"/>
      <c r="S592" s="34"/>
      <c r="T592" s="34"/>
      <c r="U592" s="34"/>
    </row>
    <row r="593" spans="1:21">
      <c r="A593" s="34"/>
      <c r="B593" s="34"/>
      <c r="C593" s="34"/>
      <c r="D593" s="34"/>
      <c r="E593" s="34"/>
      <c r="F593" s="34"/>
      <c r="G593" s="34"/>
      <c r="P593" s="34"/>
      <c r="Q593" s="34"/>
      <c r="R593" s="34"/>
      <c r="S593" s="34"/>
      <c r="T593" s="34"/>
      <c r="U593" s="34"/>
    </row>
    <row r="594" spans="1:21">
      <c r="A594" s="34"/>
      <c r="B594" s="34"/>
      <c r="C594" s="34"/>
      <c r="D594" s="34"/>
      <c r="E594" s="34"/>
      <c r="F594" s="34"/>
      <c r="G594" s="34"/>
      <c r="P594" s="34"/>
      <c r="Q594" s="34"/>
      <c r="R594" s="34"/>
      <c r="S594" s="34"/>
      <c r="T594" s="34"/>
      <c r="U594" s="34"/>
    </row>
    <row r="595" spans="1:21">
      <c r="A595" s="34"/>
      <c r="B595" s="34"/>
      <c r="C595" s="34"/>
      <c r="D595" s="34"/>
      <c r="E595" s="34"/>
      <c r="F595" s="34"/>
      <c r="G595" s="34"/>
      <c r="P595" s="34"/>
      <c r="Q595" s="34"/>
      <c r="R595" s="34"/>
      <c r="S595" s="34"/>
      <c r="T595" s="34"/>
      <c r="U595" s="34"/>
    </row>
    <row r="596" spans="1:21">
      <c r="A596" s="34"/>
      <c r="B596" s="34"/>
      <c r="C596" s="34"/>
      <c r="D596" s="34"/>
      <c r="E596" s="34"/>
      <c r="F596" s="34"/>
      <c r="G596" s="34"/>
      <c r="P596" s="34"/>
      <c r="Q596" s="34"/>
      <c r="R596" s="34"/>
      <c r="S596" s="34"/>
      <c r="T596" s="34"/>
      <c r="U596" s="34"/>
    </row>
    <row r="597" spans="1:21">
      <c r="A597" s="34"/>
      <c r="B597" s="34"/>
      <c r="C597" s="34"/>
      <c r="D597" s="34"/>
      <c r="E597" s="34"/>
      <c r="F597" s="34"/>
      <c r="G597" s="34"/>
      <c r="P597" s="34"/>
      <c r="Q597" s="34"/>
      <c r="R597" s="34"/>
      <c r="S597" s="34"/>
      <c r="T597" s="34"/>
      <c r="U597" s="34"/>
    </row>
    <row r="598" spans="1:21">
      <c r="A598" s="34"/>
      <c r="B598" s="34"/>
      <c r="C598" s="34"/>
      <c r="D598" s="34"/>
      <c r="E598" s="34"/>
      <c r="F598" s="34"/>
      <c r="G598" s="34"/>
      <c r="P598" s="34"/>
      <c r="Q598" s="34"/>
      <c r="R598" s="34"/>
      <c r="S598" s="34"/>
      <c r="T598" s="34"/>
      <c r="U598" s="34"/>
    </row>
    <row r="599" spans="1:21">
      <c r="A599" s="34"/>
      <c r="B599" s="34"/>
      <c r="C599" s="34"/>
      <c r="D599" s="34"/>
      <c r="E599" s="34"/>
      <c r="F599" s="34"/>
      <c r="G599" s="34"/>
      <c r="P599" s="34"/>
      <c r="Q599" s="34"/>
      <c r="R599" s="34"/>
      <c r="S599" s="34"/>
      <c r="T599" s="34"/>
      <c r="U599" s="34"/>
    </row>
    <row r="600" spans="1:21">
      <c r="A600" s="34"/>
      <c r="B600" s="34"/>
      <c r="C600" s="34"/>
      <c r="D600" s="34"/>
      <c r="E600" s="34"/>
      <c r="F600" s="34"/>
      <c r="G600" s="34"/>
      <c r="P600" s="34"/>
      <c r="Q600" s="34"/>
      <c r="R600" s="34"/>
      <c r="S600" s="34"/>
      <c r="T600" s="34"/>
      <c r="U600" s="34"/>
    </row>
    <row r="601" spans="1:21">
      <c r="A601" s="34"/>
      <c r="B601" s="34"/>
      <c r="C601" s="34"/>
      <c r="D601" s="34"/>
      <c r="E601" s="34"/>
      <c r="F601" s="34"/>
      <c r="G601" s="34"/>
      <c r="P601" s="34"/>
      <c r="Q601" s="34"/>
      <c r="R601" s="34"/>
      <c r="S601" s="34"/>
      <c r="T601" s="34"/>
      <c r="U601" s="34"/>
    </row>
    <row r="602" spans="1:21">
      <c r="A602" s="34"/>
      <c r="B602" s="34"/>
      <c r="C602" s="34"/>
      <c r="D602" s="34"/>
      <c r="E602" s="34"/>
      <c r="F602" s="34"/>
      <c r="G602" s="34"/>
      <c r="P602" s="34"/>
      <c r="Q602" s="34"/>
      <c r="R602" s="34"/>
      <c r="S602" s="34"/>
      <c r="T602" s="34"/>
      <c r="U602" s="34"/>
    </row>
    <row r="603" spans="1:21">
      <c r="A603" s="34"/>
      <c r="B603" s="34"/>
      <c r="C603" s="34"/>
      <c r="D603" s="34"/>
      <c r="E603" s="34"/>
      <c r="F603" s="34"/>
      <c r="G603" s="34"/>
      <c r="P603" s="34"/>
      <c r="Q603" s="34"/>
      <c r="R603" s="34"/>
      <c r="S603" s="34"/>
      <c r="T603" s="34"/>
      <c r="U603" s="34"/>
    </row>
    <row r="604" spans="1:21">
      <c r="A604" s="34"/>
      <c r="B604" s="34"/>
      <c r="C604" s="34"/>
      <c r="D604" s="34"/>
      <c r="E604" s="34"/>
      <c r="F604" s="34"/>
      <c r="G604" s="34"/>
      <c r="P604" s="34"/>
      <c r="Q604" s="34"/>
      <c r="R604" s="34"/>
      <c r="S604" s="34"/>
      <c r="T604" s="34"/>
      <c r="U604" s="34"/>
    </row>
    <row r="605" spans="1:21">
      <c r="A605" s="34"/>
      <c r="B605" s="34"/>
      <c r="C605" s="34"/>
      <c r="D605" s="34"/>
      <c r="E605" s="34"/>
      <c r="F605" s="34"/>
      <c r="G605" s="34"/>
      <c r="P605" s="34"/>
      <c r="Q605" s="34"/>
      <c r="R605" s="34"/>
      <c r="S605" s="34"/>
      <c r="T605" s="34"/>
      <c r="U605" s="34"/>
    </row>
    <row r="606" spans="1:21">
      <c r="A606" s="34"/>
      <c r="B606" s="34"/>
      <c r="C606" s="34"/>
      <c r="D606" s="34"/>
      <c r="E606" s="34"/>
      <c r="F606" s="34"/>
      <c r="G606" s="34"/>
      <c r="P606" s="34"/>
      <c r="Q606" s="34"/>
      <c r="R606" s="34"/>
      <c r="S606" s="34"/>
      <c r="T606" s="34"/>
      <c r="U606" s="34"/>
    </row>
    <row r="607" spans="1:21">
      <c r="A607" s="34"/>
      <c r="B607" s="34"/>
      <c r="C607" s="34"/>
      <c r="D607" s="34"/>
      <c r="E607" s="34"/>
      <c r="F607" s="34"/>
      <c r="G607" s="34"/>
      <c r="P607" s="34"/>
      <c r="Q607" s="34"/>
      <c r="R607" s="34"/>
      <c r="S607" s="34"/>
      <c r="T607" s="34"/>
      <c r="U607" s="34"/>
    </row>
    <row r="608" spans="1:21">
      <c r="A608" s="34"/>
      <c r="B608" s="34"/>
      <c r="C608" s="34"/>
      <c r="D608" s="34"/>
      <c r="E608" s="34"/>
      <c r="F608" s="34"/>
      <c r="G608" s="34"/>
      <c r="P608" s="34"/>
      <c r="Q608" s="34"/>
      <c r="R608" s="34"/>
      <c r="S608" s="34"/>
      <c r="T608" s="34"/>
      <c r="U608" s="34"/>
    </row>
    <row r="609" spans="1:21">
      <c r="A609" s="34"/>
      <c r="B609" s="34"/>
      <c r="C609" s="34"/>
      <c r="D609" s="34"/>
      <c r="E609" s="34"/>
      <c r="F609" s="34"/>
      <c r="G609" s="34"/>
      <c r="P609" s="34"/>
      <c r="Q609" s="34"/>
      <c r="R609" s="34"/>
      <c r="S609" s="34"/>
      <c r="T609" s="34"/>
      <c r="U609" s="34"/>
    </row>
    <row r="610" spans="1:21">
      <c r="A610" s="34"/>
      <c r="B610" s="34"/>
      <c r="C610" s="34"/>
      <c r="D610" s="34"/>
      <c r="E610" s="34"/>
      <c r="F610" s="34"/>
      <c r="G610" s="34"/>
      <c r="P610" s="34"/>
      <c r="Q610" s="34"/>
      <c r="R610" s="34"/>
      <c r="S610" s="34"/>
      <c r="T610" s="34"/>
      <c r="U610" s="34"/>
    </row>
    <row r="611" spans="1:21">
      <c r="A611" s="34"/>
      <c r="B611" s="34"/>
      <c r="C611" s="34"/>
      <c r="D611" s="34"/>
      <c r="E611" s="34"/>
      <c r="F611" s="34"/>
      <c r="G611" s="34"/>
      <c r="P611" s="34"/>
      <c r="Q611" s="34"/>
      <c r="R611" s="34"/>
      <c r="S611" s="34"/>
      <c r="T611" s="34"/>
      <c r="U611" s="34"/>
    </row>
    <row r="612" spans="1:21">
      <c r="A612" s="34"/>
      <c r="B612" s="34"/>
      <c r="C612" s="34"/>
      <c r="D612" s="34"/>
      <c r="E612" s="34"/>
      <c r="F612" s="34"/>
      <c r="G612" s="34"/>
      <c r="P612" s="34"/>
      <c r="Q612" s="34"/>
      <c r="R612" s="34"/>
      <c r="S612" s="34"/>
      <c r="T612" s="34"/>
      <c r="U612" s="34"/>
    </row>
    <row r="613" spans="1:21">
      <c r="A613" s="34"/>
      <c r="B613" s="34"/>
      <c r="C613" s="34"/>
      <c r="D613" s="34"/>
      <c r="E613" s="34"/>
      <c r="F613" s="34"/>
      <c r="G613" s="34"/>
      <c r="P613" s="34"/>
      <c r="Q613" s="34"/>
      <c r="R613" s="34"/>
      <c r="S613" s="34"/>
      <c r="T613" s="34"/>
      <c r="U613" s="34"/>
    </row>
    <row r="614" spans="1:21">
      <c r="A614" s="34"/>
      <c r="B614" s="34"/>
      <c r="C614" s="34"/>
      <c r="D614" s="34"/>
      <c r="E614" s="34"/>
      <c r="F614" s="34"/>
      <c r="G614" s="34"/>
      <c r="P614" s="34"/>
      <c r="Q614" s="34"/>
      <c r="R614" s="34"/>
      <c r="S614" s="34"/>
      <c r="T614" s="34"/>
      <c r="U614" s="34"/>
    </row>
    <row r="615" spans="1:21">
      <c r="A615" s="34"/>
      <c r="B615" s="34"/>
      <c r="C615" s="34"/>
      <c r="D615" s="34"/>
      <c r="E615" s="34"/>
      <c r="F615" s="34"/>
      <c r="G615" s="34"/>
      <c r="P615" s="34"/>
      <c r="Q615" s="34"/>
      <c r="R615" s="34"/>
      <c r="S615" s="34"/>
      <c r="T615" s="34"/>
      <c r="U615" s="34"/>
    </row>
    <row r="616" spans="1:21">
      <c r="A616" s="34"/>
      <c r="B616" s="34"/>
      <c r="C616" s="34"/>
      <c r="D616" s="34"/>
      <c r="E616" s="34"/>
      <c r="F616" s="34"/>
      <c r="G616" s="34"/>
      <c r="P616" s="34"/>
      <c r="Q616" s="34"/>
      <c r="R616" s="34"/>
      <c r="S616" s="34"/>
      <c r="T616" s="34"/>
      <c r="U616" s="34"/>
    </row>
    <row r="617" spans="1:21">
      <c r="A617" s="34"/>
      <c r="B617" s="34"/>
      <c r="C617" s="34"/>
      <c r="D617" s="34"/>
      <c r="E617" s="34"/>
      <c r="F617" s="34"/>
      <c r="G617" s="34"/>
      <c r="P617" s="34"/>
      <c r="Q617" s="34"/>
      <c r="R617" s="34"/>
      <c r="S617" s="34"/>
      <c r="T617" s="34"/>
      <c r="U617" s="34"/>
    </row>
    <row r="618" spans="1:21">
      <c r="A618" s="34"/>
      <c r="B618" s="34"/>
      <c r="C618" s="34"/>
      <c r="D618" s="34"/>
      <c r="E618" s="34"/>
      <c r="F618" s="34"/>
      <c r="G618" s="34"/>
      <c r="P618" s="34"/>
      <c r="Q618" s="34"/>
      <c r="R618" s="34"/>
      <c r="S618" s="34"/>
      <c r="T618" s="34"/>
      <c r="U618" s="34"/>
    </row>
    <row r="619" spans="1:21">
      <c r="A619" s="34"/>
      <c r="B619" s="34"/>
      <c r="C619" s="34"/>
      <c r="D619" s="34"/>
      <c r="E619" s="34"/>
      <c r="F619" s="34"/>
      <c r="G619" s="34"/>
      <c r="P619" s="34"/>
      <c r="Q619" s="34"/>
      <c r="R619" s="34"/>
      <c r="S619" s="34"/>
      <c r="T619" s="34"/>
      <c r="U619" s="34"/>
    </row>
    <row r="620" spans="1:21">
      <c r="A620" s="34"/>
      <c r="B620" s="34"/>
      <c r="C620" s="34"/>
      <c r="D620" s="34"/>
      <c r="E620" s="34"/>
      <c r="F620" s="34"/>
      <c r="G620" s="34"/>
      <c r="P620" s="34"/>
      <c r="Q620" s="34"/>
      <c r="R620" s="34"/>
      <c r="S620" s="34"/>
      <c r="T620" s="34"/>
      <c r="U620" s="34"/>
    </row>
    <row r="621" spans="1:21">
      <c r="A621" s="34"/>
      <c r="B621" s="34"/>
      <c r="C621" s="34"/>
      <c r="D621" s="34"/>
      <c r="E621" s="34"/>
      <c r="F621" s="34"/>
      <c r="G621" s="34"/>
      <c r="P621" s="34"/>
      <c r="Q621" s="34"/>
      <c r="R621" s="34"/>
      <c r="S621" s="34"/>
      <c r="T621" s="34"/>
      <c r="U621" s="34"/>
    </row>
    <row r="622" spans="1:21">
      <c r="A622" s="34"/>
      <c r="B622" s="34"/>
      <c r="C622" s="34"/>
      <c r="D622" s="34"/>
      <c r="E622" s="34"/>
      <c r="F622" s="34"/>
      <c r="G622" s="34"/>
      <c r="P622" s="34"/>
      <c r="Q622" s="34"/>
      <c r="R622" s="34"/>
      <c r="S622" s="34"/>
      <c r="T622" s="34"/>
      <c r="U622" s="34"/>
    </row>
    <row r="623" spans="1:21">
      <c r="A623" s="34"/>
      <c r="B623" s="34"/>
      <c r="C623" s="34"/>
      <c r="D623" s="34"/>
      <c r="E623" s="34"/>
      <c r="F623" s="34"/>
      <c r="G623" s="34"/>
      <c r="P623" s="34"/>
      <c r="Q623" s="34"/>
      <c r="R623" s="34"/>
      <c r="S623" s="34"/>
      <c r="T623" s="34"/>
      <c r="U623" s="34"/>
    </row>
    <row r="624" spans="1:21">
      <c r="A624" s="34"/>
      <c r="B624" s="34"/>
      <c r="C624" s="34"/>
      <c r="D624" s="34"/>
      <c r="E624" s="34"/>
      <c r="F624" s="34"/>
      <c r="G624" s="34"/>
      <c r="P624" s="34"/>
      <c r="Q624" s="34"/>
      <c r="R624" s="34"/>
      <c r="S624" s="34"/>
      <c r="T624" s="34"/>
      <c r="U624" s="34"/>
    </row>
    <row r="625" spans="1:21">
      <c r="A625" s="34"/>
      <c r="B625" s="34"/>
      <c r="C625" s="34"/>
      <c r="D625" s="34"/>
      <c r="E625" s="34"/>
      <c r="F625" s="34"/>
      <c r="G625" s="34"/>
      <c r="P625" s="34"/>
      <c r="Q625" s="34"/>
      <c r="R625" s="34"/>
      <c r="S625" s="34"/>
      <c r="T625" s="34"/>
      <c r="U625" s="34"/>
    </row>
    <row r="626" spans="1:21">
      <c r="A626" s="34"/>
      <c r="B626" s="34"/>
      <c r="C626" s="34"/>
      <c r="D626" s="34"/>
      <c r="E626" s="34"/>
      <c r="F626" s="34"/>
      <c r="G626" s="34"/>
      <c r="P626" s="34"/>
      <c r="Q626" s="34"/>
      <c r="R626" s="34"/>
      <c r="S626" s="34"/>
      <c r="T626" s="34"/>
      <c r="U626" s="34"/>
    </row>
    <row r="627" spans="1:21">
      <c r="A627" s="34"/>
      <c r="B627" s="34"/>
      <c r="C627" s="34"/>
      <c r="D627" s="34"/>
      <c r="E627" s="34"/>
      <c r="F627" s="34"/>
      <c r="G627" s="34"/>
      <c r="P627" s="34"/>
      <c r="Q627" s="34"/>
      <c r="R627" s="34"/>
      <c r="S627" s="34"/>
      <c r="T627" s="34"/>
      <c r="U627" s="34"/>
    </row>
    <row r="628" spans="1:21">
      <c r="A628" s="34"/>
      <c r="B628" s="34"/>
      <c r="C628" s="34"/>
      <c r="D628" s="34"/>
      <c r="E628" s="34"/>
      <c r="F628" s="34"/>
      <c r="G628" s="34"/>
      <c r="P628" s="34"/>
      <c r="Q628" s="34"/>
      <c r="R628" s="34"/>
      <c r="S628" s="34"/>
      <c r="T628" s="34"/>
      <c r="U628" s="34"/>
    </row>
    <row r="629" spans="1:21">
      <c r="A629" s="34"/>
      <c r="B629" s="34"/>
      <c r="C629" s="34"/>
      <c r="D629" s="34"/>
      <c r="E629" s="34"/>
      <c r="F629" s="34"/>
      <c r="G629" s="34"/>
      <c r="P629" s="34"/>
      <c r="Q629" s="34"/>
      <c r="R629" s="34"/>
      <c r="S629" s="34"/>
      <c r="T629" s="34"/>
      <c r="U629" s="34"/>
    </row>
    <row r="630" spans="1:21">
      <c r="A630" s="34"/>
      <c r="B630" s="34"/>
      <c r="C630" s="34"/>
      <c r="D630" s="34"/>
      <c r="E630" s="34"/>
      <c r="F630" s="34"/>
      <c r="G630" s="34"/>
      <c r="P630" s="34"/>
      <c r="Q630" s="34"/>
      <c r="R630" s="34"/>
      <c r="S630" s="34"/>
      <c r="T630" s="34"/>
      <c r="U630" s="34"/>
    </row>
    <row r="631" spans="1:21">
      <c r="A631" s="34"/>
      <c r="B631" s="34"/>
      <c r="C631" s="34"/>
      <c r="D631" s="34"/>
      <c r="E631" s="34"/>
      <c r="F631" s="34"/>
      <c r="G631" s="34"/>
      <c r="P631" s="34"/>
      <c r="Q631" s="34"/>
      <c r="R631" s="34"/>
      <c r="S631" s="34"/>
      <c r="T631" s="34"/>
      <c r="U631" s="34"/>
    </row>
    <row r="632" spans="1:21">
      <c r="A632" s="34"/>
      <c r="B632" s="34"/>
      <c r="C632" s="34"/>
      <c r="D632" s="34"/>
      <c r="E632" s="34"/>
      <c r="F632" s="34"/>
      <c r="G632" s="34"/>
      <c r="P632" s="34"/>
      <c r="Q632" s="34"/>
      <c r="R632" s="34"/>
      <c r="S632" s="34"/>
      <c r="T632" s="34"/>
      <c r="U632" s="34"/>
    </row>
    <row r="633" spans="1:21">
      <c r="A633" s="34"/>
      <c r="B633" s="34"/>
      <c r="C633" s="34"/>
      <c r="D633" s="34"/>
      <c r="E633" s="34"/>
      <c r="F633" s="34"/>
      <c r="G633" s="34"/>
      <c r="P633" s="34"/>
      <c r="Q633" s="34"/>
      <c r="R633" s="34"/>
      <c r="S633" s="34"/>
      <c r="T633" s="34"/>
      <c r="U633" s="34"/>
    </row>
    <row r="634" spans="1:21">
      <c r="A634" s="34"/>
      <c r="B634" s="34"/>
      <c r="C634" s="34"/>
      <c r="D634" s="34"/>
      <c r="E634" s="34"/>
      <c r="F634" s="34"/>
      <c r="G634" s="34"/>
      <c r="P634" s="34"/>
      <c r="Q634" s="34"/>
      <c r="R634" s="34"/>
      <c r="S634" s="34"/>
      <c r="T634" s="34"/>
      <c r="U634" s="34"/>
    </row>
    <row r="635" spans="1:21">
      <c r="A635" s="34"/>
      <c r="B635" s="34"/>
      <c r="C635" s="34"/>
      <c r="D635" s="34"/>
      <c r="E635" s="34"/>
      <c r="F635" s="34"/>
      <c r="G635" s="34"/>
      <c r="P635" s="34"/>
      <c r="Q635" s="34"/>
      <c r="R635" s="34"/>
      <c r="S635" s="34"/>
      <c r="T635" s="34"/>
      <c r="U635" s="34"/>
    </row>
    <row r="636" spans="1:21">
      <c r="A636" s="34"/>
      <c r="B636" s="34"/>
      <c r="C636" s="34"/>
      <c r="D636" s="34"/>
      <c r="E636" s="34"/>
      <c r="F636" s="34"/>
      <c r="G636" s="34"/>
      <c r="P636" s="34"/>
      <c r="Q636" s="34"/>
      <c r="R636" s="34"/>
      <c r="S636" s="34"/>
      <c r="T636" s="34"/>
      <c r="U636" s="34"/>
    </row>
    <row r="637" spans="1:21">
      <c r="A637" s="34"/>
      <c r="B637" s="34"/>
      <c r="C637" s="34"/>
      <c r="D637" s="34"/>
      <c r="E637" s="34"/>
      <c r="F637" s="34"/>
      <c r="G637" s="34"/>
      <c r="P637" s="34"/>
      <c r="Q637" s="34"/>
      <c r="R637" s="34"/>
      <c r="S637" s="34"/>
      <c r="T637" s="34"/>
      <c r="U637" s="34"/>
    </row>
    <row r="638" spans="1:21">
      <c r="A638" s="34"/>
      <c r="B638" s="34"/>
      <c r="C638" s="34"/>
      <c r="D638" s="34"/>
      <c r="E638" s="34"/>
      <c r="F638" s="34"/>
      <c r="G638" s="34"/>
      <c r="P638" s="34"/>
      <c r="Q638" s="34"/>
      <c r="R638" s="34"/>
      <c r="S638" s="34"/>
      <c r="T638" s="34"/>
      <c r="U638" s="34"/>
    </row>
    <row r="639" spans="1:21">
      <c r="A639" s="34"/>
      <c r="B639" s="34"/>
      <c r="C639" s="34"/>
      <c r="D639" s="34"/>
      <c r="E639" s="34"/>
      <c r="F639" s="34"/>
      <c r="G639" s="34"/>
      <c r="P639" s="34"/>
      <c r="Q639" s="34"/>
      <c r="R639" s="34"/>
      <c r="S639" s="34"/>
      <c r="T639" s="34"/>
      <c r="U639" s="34"/>
    </row>
    <row r="640" spans="1:21">
      <c r="A640" s="34"/>
      <c r="B640" s="34"/>
      <c r="C640" s="34"/>
      <c r="D640" s="34"/>
      <c r="E640" s="34"/>
      <c r="F640" s="34"/>
      <c r="G640" s="34"/>
      <c r="P640" s="34"/>
      <c r="Q640" s="34"/>
      <c r="R640" s="34"/>
      <c r="S640" s="34"/>
      <c r="T640" s="34"/>
      <c r="U640" s="34"/>
    </row>
    <row r="641" spans="1:21">
      <c r="A641" s="34"/>
      <c r="B641" s="34"/>
      <c r="C641" s="34"/>
      <c r="D641" s="34"/>
      <c r="E641" s="34"/>
      <c r="F641" s="34"/>
      <c r="G641" s="34"/>
      <c r="P641" s="34"/>
      <c r="Q641" s="34"/>
      <c r="R641" s="34"/>
      <c r="S641" s="34"/>
      <c r="T641" s="34"/>
      <c r="U641" s="34"/>
    </row>
    <row r="642" spans="1:21">
      <c r="A642" s="34"/>
      <c r="B642" s="34"/>
      <c r="C642" s="34"/>
      <c r="D642" s="34"/>
      <c r="E642" s="34"/>
      <c r="F642" s="34"/>
      <c r="G642" s="34"/>
      <c r="P642" s="34"/>
      <c r="Q642" s="34"/>
      <c r="R642" s="34"/>
      <c r="S642" s="34"/>
      <c r="T642" s="34"/>
      <c r="U642" s="34"/>
    </row>
    <row r="643" spans="1:21">
      <c r="A643" s="34"/>
      <c r="B643" s="34"/>
      <c r="C643" s="34"/>
      <c r="D643" s="34"/>
      <c r="E643" s="34"/>
      <c r="F643" s="34"/>
      <c r="G643" s="34"/>
      <c r="P643" s="34"/>
      <c r="Q643" s="34"/>
      <c r="R643" s="34"/>
      <c r="S643" s="34"/>
      <c r="T643" s="34"/>
      <c r="U643" s="34"/>
    </row>
    <row r="644" spans="1:21">
      <c r="A644" s="34"/>
      <c r="B644" s="34"/>
      <c r="C644" s="34"/>
      <c r="D644" s="34"/>
      <c r="E644" s="34"/>
      <c r="F644" s="34"/>
      <c r="G644" s="34"/>
      <c r="P644" s="34"/>
      <c r="Q644" s="34"/>
      <c r="R644" s="34"/>
      <c r="S644" s="34"/>
      <c r="T644" s="34"/>
      <c r="U644" s="34"/>
    </row>
    <row r="645" spans="1:21">
      <c r="A645" s="34"/>
      <c r="B645" s="34"/>
      <c r="C645" s="34"/>
      <c r="D645" s="34"/>
      <c r="E645" s="34"/>
      <c r="F645" s="34"/>
      <c r="G645" s="34"/>
      <c r="P645" s="34"/>
      <c r="Q645" s="34"/>
      <c r="R645" s="34"/>
      <c r="S645" s="34"/>
      <c r="T645" s="34"/>
      <c r="U645" s="34"/>
    </row>
    <row r="646" spans="1:21">
      <c r="A646" s="34"/>
      <c r="B646" s="34"/>
      <c r="C646" s="34"/>
      <c r="D646" s="34"/>
      <c r="E646" s="34"/>
      <c r="F646" s="34"/>
      <c r="G646" s="34"/>
      <c r="P646" s="34"/>
      <c r="Q646" s="34"/>
      <c r="R646" s="34"/>
      <c r="S646" s="34"/>
      <c r="T646" s="34"/>
      <c r="U646" s="34"/>
    </row>
    <row r="647" spans="1:21">
      <c r="A647" s="34"/>
      <c r="B647" s="34"/>
      <c r="C647" s="34"/>
      <c r="D647" s="34"/>
      <c r="E647" s="34"/>
      <c r="F647" s="34"/>
      <c r="G647" s="34"/>
      <c r="P647" s="34"/>
      <c r="Q647" s="34"/>
      <c r="R647" s="34"/>
      <c r="S647" s="34"/>
      <c r="T647" s="34"/>
      <c r="U647" s="34"/>
    </row>
    <row r="648" spans="1:21">
      <c r="A648" s="34"/>
      <c r="B648" s="34"/>
      <c r="C648" s="34"/>
      <c r="D648" s="34"/>
      <c r="E648" s="34"/>
      <c r="F648" s="34"/>
      <c r="G648" s="34"/>
      <c r="P648" s="34"/>
      <c r="Q648" s="34"/>
      <c r="R648" s="34"/>
      <c r="S648" s="34"/>
      <c r="T648" s="34"/>
      <c r="U648" s="34"/>
    </row>
    <row r="649" spans="1:21">
      <c r="A649" s="34"/>
      <c r="B649" s="34"/>
      <c r="C649" s="34"/>
      <c r="D649" s="34"/>
      <c r="E649" s="34"/>
      <c r="F649" s="34"/>
      <c r="G649" s="34"/>
      <c r="P649" s="34"/>
      <c r="Q649" s="34"/>
      <c r="R649" s="34"/>
      <c r="S649" s="34"/>
      <c r="T649" s="34"/>
      <c r="U649" s="34"/>
    </row>
    <row r="650" spans="1:21">
      <c r="A650" s="34"/>
      <c r="B650" s="34"/>
      <c r="C650" s="34"/>
      <c r="D650" s="34"/>
      <c r="E650" s="34"/>
      <c r="F650" s="34"/>
      <c r="G650" s="34"/>
      <c r="P650" s="34"/>
      <c r="Q650" s="34"/>
      <c r="R650" s="34"/>
      <c r="S650" s="34"/>
      <c r="T650" s="34"/>
      <c r="U650" s="34"/>
    </row>
    <row r="651" spans="1:21">
      <c r="A651" s="34"/>
      <c r="B651" s="34"/>
      <c r="C651" s="34"/>
      <c r="D651" s="34"/>
      <c r="E651" s="34"/>
      <c r="F651" s="34"/>
      <c r="G651" s="34"/>
      <c r="P651" s="34"/>
      <c r="Q651" s="34"/>
      <c r="R651" s="34"/>
      <c r="S651" s="34"/>
      <c r="T651" s="34"/>
      <c r="U651" s="34"/>
    </row>
    <row r="652" spans="1:21">
      <c r="A652" s="34"/>
      <c r="B652" s="34"/>
      <c r="C652" s="34"/>
      <c r="D652" s="34"/>
      <c r="E652" s="34"/>
      <c r="F652" s="34"/>
      <c r="G652" s="34"/>
      <c r="P652" s="34"/>
      <c r="Q652" s="34"/>
      <c r="R652" s="34"/>
      <c r="S652" s="34"/>
      <c r="T652" s="34"/>
      <c r="U652" s="34"/>
    </row>
    <row r="653" spans="1:21">
      <c r="A653" s="34"/>
      <c r="B653" s="34"/>
      <c r="C653" s="34"/>
      <c r="D653" s="34"/>
      <c r="E653" s="34"/>
      <c r="F653" s="34"/>
      <c r="G653" s="34"/>
      <c r="P653" s="34"/>
      <c r="Q653" s="34"/>
      <c r="R653" s="34"/>
      <c r="S653" s="34"/>
      <c r="T653" s="34"/>
      <c r="U653" s="34"/>
    </row>
    <row r="654" spans="1:21">
      <c r="A654" s="34"/>
      <c r="B654" s="34"/>
      <c r="C654" s="34"/>
      <c r="D654" s="34"/>
      <c r="E654" s="34"/>
      <c r="F654" s="34"/>
      <c r="G654" s="34"/>
      <c r="P654" s="34"/>
      <c r="Q654" s="34"/>
      <c r="R654" s="34"/>
      <c r="S654" s="34"/>
      <c r="T654" s="34"/>
      <c r="U654" s="34"/>
    </row>
    <row r="655" spans="1:21">
      <c r="A655" s="34"/>
      <c r="B655" s="34"/>
      <c r="C655" s="34"/>
      <c r="D655" s="34"/>
      <c r="E655" s="34"/>
      <c r="F655" s="34"/>
      <c r="G655" s="34"/>
      <c r="P655" s="34"/>
      <c r="Q655" s="34"/>
      <c r="R655" s="34"/>
      <c r="S655" s="34"/>
      <c r="T655" s="34"/>
      <c r="U655" s="34"/>
    </row>
    <row r="656" spans="1:21">
      <c r="A656" s="34"/>
      <c r="B656" s="34"/>
      <c r="C656" s="34"/>
      <c r="D656" s="34"/>
      <c r="E656" s="34"/>
      <c r="F656" s="34"/>
      <c r="G656" s="34"/>
      <c r="P656" s="34"/>
      <c r="Q656" s="34"/>
      <c r="R656" s="34"/>
      <c r="S656" s="34"/>
      <c r="T656" s="34"/>
      <c r="U656" s="34"/>
    </row>
    <row r="657" spans="1:21">
      <c r="A657" s="34"/>
      <c r="B657" s="34"/>
      <c r="C657" s="34"/>
      <c r="D657" s="34"/>
      <c r="E657" s="34"/>
      <c r="F657" s="34"/>
      <c r="G657" s="34"/>
      <c r="P657" s="34"/>
      <c r="Q657" s="34"/>
      <c r="R657" s="34"/>
      <c r="S657" s="34"/>
      <c r="T657" s="34"/>
      <c r="U657" s="34"/>
    </row>
    <row r="658" spans="1:21">
      <c r="A658" s="34"/>
      <c r="B658" s="34"/>
      <c r="C658" s="34"/>
      <c r="D658" s="34"/>
      <c r="E658" s="34"/>
      <c r="F658" s="34"/>
      <c r="G658" s="34"/>
      <c r="P658" s="34"/>
      <c r="Q658" s="34"/>
      <c r="R658" s="34"/>
      <c r="S658" s="34"/>
      <c r="T658" s="34"/>
      <c r="U658" s="34"/>
    </row>
    <row r="659" spans="1:21">
      <c r="A659" s="34"/>
      <c r="B659" s="34"/>
      <c r="C659" s="34"/>
      <c r="D659" s="34"/>
      <c r="E659" s="34"/>
      <c r="F659" s="34"/>
      <c r="G659" s="34"/>
      <c r="P659" s="34"/>
      <c r="Q659" s="34"/>
      <c r="R659" s="34"/>
      <c r="S659" s="34"/>
      <c r="T659" s="34"/>
      <c r="U659" s="34"/>
    </row>
    <row r="660" spans="1:21">
      <c r="A660" s="34"/>
      <c r="B660" s="34"/>
      <c r="C660" s="34"/>
      <c r="D660" s="34"/>
      <c r="E660" s="34"/>
      <c r="F660" s="34"/>
      <c r="G660" s="34"/>
      <c r="P660" s="34"/>
      <c r="Q660" s="34"/>
      <c r="R660" s="34"/>
      <c r="S660" s="34"/>
      <c r="T660" s="34"/>
      <c r="U660" s="34"/>
    </row>
    <row r="661" spans="1:21">
      <c r="A661" s="34"/>
      <c r="B661" s="34"/>
      <c r="C661" s="34"/>
      <c r="D661" s="34"/>
      <c r="E661" s="34"/>
      <c r="F661" s="34"/>
      <c r="G661" s="34"/>
      <c r="P661" s="34"/>
      <c r="Q661" s="34"/>
      <c r="R661" s="34"/>
      <c r="S661" s="34"/>
      <c r="T661" s="34"/>
      <c r="U661" s="34"/>
    </row>
    <row r="662" spans="1:21">
      <c r="A662" s="34"/>
      <c r="B662" s="34"/>
      <c r="C662" s="34"/>
      <c r="D662" s="34"/>
      <c r="E662" s="34"/>
      <c r="F662" s="34"/>
      <c r="G662" s="34"/>
      <c r="P662" s="34"/>
      <c r="Q662" s="34"/>
      <c r="R662" s="34"/>
      <c r="S662" s="34"/>
      <c r="T662" s="34"/>
      <c r="U662" s="34"/>
    </row>
    <row r="663" spans="1:21">
      <c r="A663" s="34"/>
      <c r="B663" s="34"/>
      <c r="C663" s="34"/>
      <c r="D663" s="34"/>
      <c r="E663" s="34"/>
      <c r="F663" s="34"/>
      <c r="G663" s="34"/>
      <c r="P663" s="34"/>
      <c r="Q663" s="34"/>
      <c r="R663" s="34"/>
      <c r="S663" s="34"/>
      <c r="T663" s="34"/>
      <c r="U663" s="34"/>
    </row>
    <row r="664" spans="1:21">
      <c r="A664" s="34"/>
      <c r="B664" s="34"/>
      <c r="C664" s="34"/>
      <c r="D664" s="34"/>
      <c r="E664" s="34"/>
      <c r="F664" s="34"/>
      <c r="G664" s="34"/>
      <c r="P664" s="34"/>
      <c r="Q664" s="34"/>
      <c r="R664" s="34"/>
      <c r="S664" s="34"/>
      <c r="T664" s="34"/>
      <c r="U664" s="34"/>
    </row>
    <row r="665" spans="1:21">
      <c r="A665" s="34"/>
      <c r="B665" s="34"/>
      <c r="C665" s="34"/>
      <c r="D665" s="34"/>
      <c r="E665" s="34"/>
      <c r="F665" s="34"/>
      <c r="G665" s="34"/>
      <c r="P665" s="34"/>
      <c r="Q665" s="34"/>
      <c r="R665" s="34"/>
      <c r="S665" s="34"/>
      <c r="T665" s="34"/>
      <c r="U665" s="34"/>
    </row>
    <row r="666" spans="1:21">
      <c r="A666" s="34"/>
      <c r="B666" s="34"/>
      <c r="C666" s="34"/>
      <c r="D666" s="34"/>
      <c r="E666" s="34"/>
      <c r="F666" s="34"/>
      <c r="G666" s="34"/>
      <c r="P666" s="34"/>
      <c r="Q666" s="34"/>
      <c r="R666" s="34"/>
      <c r="S666" s="34"/>
      <c r="T666" s="34"/>
      <c r="U666" s="34"/>
    </row>
    <row r="667" spans="1:21">
      <c r="A667" s="34"/>
      <c r="B667" s="34"/>
      <c r="C667" s="34"/>
      <c r="D667" s="34"/>
      <c r="E667" s="34"/>
      <c r="F667" s="34"/>
      <c r="G667" s="34"/>
      <c r="P667" s="34"/>
      <c r="Q667" s="34"/>
      <c r="R667" s="34"/>
      <c r="S667" s="34"/>
      <c r="T667" s="34"/>
      <c r="U667" s="34"/>
    </row>
    <row r="668" spans="1:21">
      <c r="A668" s="34"/>
      <c r="B668" s="34"/>
      <c r="C668" s="34"/>
      <c r="D668" s="34"/>
      <c r="E668" s="34"/>
      <c r="F668" s="34"/>
      <c r="G668" s="34"/>
      <c r="P668" s="34"/>
      <c r="Q668" s="34"/>
      <c r="R668" s="34"/>
      <c r="S668" s="34"/>
      <c r="T668" s="34"/>
      <c r="U668" s="34"/>
    </row>
    <row r="669" spans="1:21">
      <c r="A669" s="34"/>
      <c r="B669" s="34"/>
      <c r="C669" s="34"/>
      <c r="D669" s="34"/>
      <c r="E669" s="34"/>
      <c r="F669" s="34"/>
      <c r="G669" s="34"/>
      <c r="P669" s="34"/>
      <c r="Q669" s="34"/>
      <c r="R669" s="34"/>
      <c r="S669" s="34"/>
      <c r="T669" s="34"/>
      <c r="U669" s="34"/>
    </row>
    <row r="670" spans="1:21">
      <c r="A670" s="34"/>
      <c r="B670" s="34"/>
      <c r="C670" s="34"/>
      <c r="D670" s="34"/>
      <c r="E670" s="34"/>
      <c r="F670" s="34"/>
      <c r="G670" s="34"/>
      <c r="P670" s="34"/>
      <c r="Q670" s="34"/>
      <c r="R670" s="34"/>
      <c r="S670" s="34"/>
      <c r="T670" s="34"/>
      <c r="U670" s="34"/>
    </row>
    <row r="671" spans="1:21">
      <c r="A671" s="34"/>
      <c r="B671" s="34"/>
      <c r="C671" s="34"/>
      <c r="D671" s="34"/>
      <c r="E671" s="34"/>
      <c r="F671" s="34"/>
      <c r="G671" s="34"/>
      <c r="P671" s="34"/>
      <c r="Q671" s="34"/>
      <c r="R671" s="34"/>
      <c r="S671" s="34"/>
      <c r="T671" s="34"/>
      <c r="U671" s="34"/>
    </row>
    <row r="672" spans="1:21">
      <c r="A672" s="34"/>
      <c r="B672" s="34"/>
      <c r="C672" s="34"/>
      <c r="D672" s="34"/>
      <c r="E672" s="34"/>
      <c r="F672" s="34"/>
      <c r="G672" s="34"/>
      <c r="P672" s="34"/>
      <c r="Q672" s="34"/>
      <c r="R672" s="34"/>
      <c r="S672" s="34"/>
      <c r="T672" s="34"/>
      <c r="U672" s="34"/>
    </row>
    <row r="673" spans="1:21">
      <c r="A673" s="34"/>
      <c r="B673" s="34"/>
      <c r="C673" s="34"/>
      <c r="D673" s="34"/>
      <c r="E673" s="34"/>
      <c r="F673" s="34"/>
      <c r="G673" s="34"/>
      <c r="P673" s="34"/>
      <c r="Q673" s="34"/>
      <c r="R673" s="34"/>
      <c r="S673" s="34"/>
      <c r="T673" s="34"/>
      <c r="U673" s="34"/>
    </row>
    <row r="674" spans="1:21">
      <c r="A674" s="34"/>
      <c r="B674" s="34"/>
      <c r="C674" s="34"/>
      <c r="D674" s="34"/>
      <c r="E674" s="34"/>
      <c r="F674" s="34"/>
      <c r="G674" s="34"/>
      <c r="P674" s="34"/>
      <c r="Q674" s="34"/>
      <c r="R674" s="34"/>
      <c r="S674" s="34"/>
      <c r="T674" s="34"/>
      <c r="U674" s="34"/>
    </row>
    <row r="675" spans="1:21">
      <c r="A675" s="34"/>
      <c r="B675" s="34"/>
      <c r="C675" s="34"/>
      <c r="D675" s="34"/>
      <c r="E675" s="34"/>
      <c r="F675" s="34"/>
      <c r="G675" s="34"/>
      <c r="P675" s="34"/>
      <c r="Q675" s="34"/>
      <c r="R675" s="34"/>
      <c r="S675" s="34"/>
      <c r="T675" s="34"/>
      <c r="U675" s="34"/>
    </row>
    <row r="676" spans="1:21">
      <c r="A676" s="34"/>
      <c r="B676" s="34"/>
      <c r="C676" s="34"/>
      <c r="D676" s="34"/>
      <c r="E676" s="34"/>
      <c r="F676" s="34"/>
      <c r="G676" s="34"/>
      <c r="P676" s="34"/>
      <c r="Q676" s="34"/>
      <c r="R676" s="34"/>
      <c r="S676" s="34"/>
      <c r="T676" s="34"/>
      <c r="U676" s="34"/>
    </row>
    <row r="677" spans="1:21">
      <c r="A677" s="34"/>
      <c r="B677" s="34"/>
      <c r="C677" s="34"/>
      <c r="D677" s="34"/>
      <c r="E677" s="34"/>
      <c r="F677" s="34"/>
      <c r="G677" s="34"/>
      <c r="P677" s="34"/>
      <c r="Q677" s="34"/>
      <c r="R677" s="34"/>
      <c r="S677" s="34"/>
      <c r="T677" s="34"/>
      <c r="U677" s="34"/>
    </row>
    <row r="678" spans="1:21">
      <c r="A678" s="34"/>
      <c r="B678" s="34"/>
      <c r="C678" s="34"/>
      <c r="D678" s="34"/>
      <c r="E678" s="34"/>
      <c r="F678" s="34"/>
      <c r="G678" s="34"/>
      <c r="P678" s="34"/>
      <c r="Q678" s="34"/>
      <c r="R678" s="34"/>
      <c r="S678" s="34"/>
      <c r="T678" s="34"/>
      <c r="U678" s="34"/>
    </row>
    <row r="679" spans="1:21">
      <c r="A679" s="34"/>
      <c r="B679" s="34"/>
      <c r="C679" s="34"/>
      <c r="D679" s="34"/>
      <c r="E679" s="34"/>
      <c r="F679" s="34"/>
      <c r="G679" s="34"/>
      <c r="P679" s="34"/>
      <c r="Q679" s="34"/>
      <c r="R679" s="34"/>
      <c r="S679" s="34"/>
      <c r="T679" s="34"/>
      <c r="U679" s="34"/>
    </row>
    <row r="680" spans="1:21">
      <c r="A680" s="34"/>
      <c r="B680" s="34"/>
      <c r="C680" s="34"/>
      <c r="D680" s="34"/>
      <c r="E680" s="34"/>
      <c r="F680" s="34"/>
      <c r="G680" s="34"/>
      <c r="P680" s="34"/>
      <c r="Q680" s="34"/>
      <c r="R680" s="34"/>
      <c r="S680" s="34"/>
      <c r="T680" s="34"/>
      <c r="U680" s="34"/>
    </row>
    <row r="681" spans="1:21">
      <c r="A681" s="34"/>
      <c r="B681" s="34"/>
      <c r="C681" s="34"/>
      <c r="D681" s="34"/>
      <c r="E681" s="34"/>
      <c r="F681" s="34"/>
      <c r="G681" s="34"/>
      <c r="P681" s="34"/>
      <c r="Q681" s="34"/>
      <c r="R681" s="34"/>
      <c r="S681" s="34"/>
      <c r="T681" s="34"/>
      <c r="U681" s="34"/>
    </row>
    <row r="682" spans="1:21">
      <c r="A682" s="34"/>
      <c r="B682" s="34"/>
      <c r="C682" s="34"/>
      <c r="D682" s="34"/>
      <c r="E682" s="34"/>
      <c r="F682" s="34"/>
      <c r="G682" s="34"/>
      <c r="P682" s="34"/>
      <c r="Q682" s="34"/>
      <c r="R682" s="34"/>
      <c r="S682" s="34"/>
      <c r="T682" s="34"/>
      <c r="U682" s="34"/>
    </row>
    <row r="683" spans="1:21">
      <c r="A683" s="34"/>
      <c r="B683" s="34"/>
      <c r="C683" s="34"/>
      <c r="D683" s="34"/>
      <c r="E683" s="34"/>
      <c r="F683" s="34"/>
      <c r="G683" s="34"/>
      <c r="P683" s="34"/>
      <c r="Q683" s="34"/>
      <c r="R683" s="34"/>
      <c r="S683" s="34"/>
      <c r="T683" s="34"/>
      <c r="U683" s="34"/>
    </row>
    <row r="684" spans="1:21">
      <c r="A684" s="34"/>
      <c r="B684" s="34"/>
      <c r="C684" s="34"/>
      <c r="D684" s="34"/>
      <c r="E684" s="34"/>
      <c r="F684" s="34"/>
      <c r="G684" s="34"/>
      <c r="P684" s="34"/>
      <c r="Q684" s="34"/>
      <c r="R684" s="34"/>
      <c r="S684" s="34"/>
      <c r="T684" s="34"/>
      <c r="U684" s="34"/>
    </row>
    <row r="685" spans="1:21">
      <c r="A685" s="34"/>
      <c r="B685" s="34"/>
      <c r="C685" s="34"/>
      <c r="D685" s="34"/>
      <c r="E685" s="34"/>
      <c r="F685" s="34"/>
      <c r="G685" s="34"/>
      <c r="P685" s="34"/>
      <c r="Q685" s="34"/>
      <c r="R685" s="34"/>
      <c r="S685" s="34"/>
      <c r="T685" s="34"/>
      <c r="U685" s="34"/>
    </row>
    <row r="686" spans="1:21">
      <c r="A686" s="34"/>
      <c r="B686" s="34"/>
      <c r="C686" s="34"/>
      <c r="D686" s="34"/>
      <c r="E686" s="34"/>
      <c r="F686" s="34"/>
      <c r="G686" s="34"/>
      <c r="P686" s="34"/>
      <c r="Q686" s="34"/>
      <c r="R686" s="34"/>
      <c r="S686" s="34"/>
      <c r="T686" s="34"/>
      <c r="U686" s="34"/>
    </row>
    <row r="687" spans="1:21">
      <c r="A687" s="34"/>
      <c r="B687" s="34"/>
      <c r="C687" s="34"/>
      <c r="D687" s="34"/>
      <c r="E687" s="34"/>
      <c r="F687" s="34"/>
      <c r="G687" s="34"/>
      <c r="P687" s="34"/>
      <c r="Q687" s="34"/>
      <c r="R687" s="34"/>
      <c r="S687" s="34"/>
      <c r="T687" s="34"/>
      <c r="U687" s="34"/>
    </row>
    <row r="688" spans="1:21">
      <c r="A688" s="34"/>
      <c r="B688" s="34"/>
      <c r="C688" s="34"/>
      <c r="D688" s="34"/>
      <c r="E688" s="34"/>
      <c r="F688" s="34"/>
      <c r="G688" s="34"/>
      <c r="P688" s="34"/>
      <c r="Q688" s="34"/>
      <c r="R688" s="34"/>
      <c r="S688" s="34"/>
      <c r="T688" s="34"/>
      <c r="U688" s="34"/>
    </row>
    <row r="689" spans="1:21">
      <c r="A689" s="34"/>
      <c r="B689" s="34"/>
      <c r="C689" s="34"/>
      <c r="D689" s="34"/>
      <c r="E689" s="34"/>
      <c r="F689" s="34"/>
      <c r="G689" s="34"/>
      <c r="P689" s="34"/>
      <c r="Q689" s="34"/>
      <c r="R689" s="34"/>
      <c r="S689" s="34"/>
      <c r="T689" s="34"/>
      <c r="U689" s="34"/>
    </row>
    <row r="690" spans="1:21">
      <c r="A690" s="34"/>
      <c r="B690" s="34"/>
      <c r="C690" s="34"/>
      <c r="D690" s="34"/>
      <c r="E690" s="34"/>
      <c r="F690" s="34"/>
      <c r="G690" s="34"/>
      <c r="P690" s="34"/>
      <c r="Q690" s="34"/>
      <c r="R690" s="34"/>
      <c r="S690" s="34"/>
      <c r="T690" s="34"/>
      <c r="U690" s="34"/>
    </row>
    <row r="691" spans="1:21">
      <c r="A691" s="34"/>
      <c r="B691" s="34"/>
      <c r="C691" s="34"/>
      <c r="D691" s="34"/>
      <c r="E691" s="34"/>
      <c r="F691" s="34"/>
      <c r="G691" s="34"/>
      <c r="P691" s="34"/>
      <c r="Q691" s="34"/>
      <c r="R691" s="34"/>
      <c r="S691" s="34"/>
      <c r="T691" s="34"/>
      <c r="U691" s="34"/>
    </row>
    <row r="692" spans="1:21">
      <c r="A692" s="34"/>
      <c r="B692" s="34"/>
      <c r="C692" s="34"/>
      <c r="D692" s="34"/>
      <c r="E692" s="34"/>
      <c r="F692" s="34"/>
      <c r="G692" s="34"/>
      <c r="P692" s="34"/>
      <c r="Q692" s="34"/>
      <c r="R692" s="34"/>
      <c r="S692" s="34"/>
      <c r="T692" s="34"/>
      <c r="U692" s="34"/>
    </row>
    <row r="693" spans="1:21">
      <c r="A693" s="34"/>
      <c r="B693" s="34"/>
      <c r="C693" s="34"/>
      <c r="D693" s="34"/>
      <c r="E693" s="34"/>
      <c r="F693" s="34"/>
      <c r="G693" s="34"/>
      <c r="P693" s="34"/>
      <c r="Q693" s="34"/>
      <c r="R693" s="34"/>
      <c r="S693" s="34"/>
      <c r="T693" s="34"/>
      <c r="U693" s="34"/>
    </row>
    <row r="694" spans="1:21">
      <c r="A694" s="34"/>
      <c r="B694" s="34"/>
      <c r="C694" s="34"/>
      <c r="D694" s="34"/>
      <c r="E694" s="34"/>
      <c r="F694" s="34"/>
      <c r="G694" s="34"/>
      <c r="P694" s="34"/>
      <c r="Q694" s="34"/>
      <c r="R694" s="34"/>
      <c r="S694" s="34"/>
      <c r="T694" s="34"/>
      <c r="U694" s="34"/>
    </row>
    <row r="695" spans="1:21">
      <c r="A695" s="34"/>
      <c r="B695" s="34"/>
      <c r="C695" s="34"/>
      <c r="D695" s="34"/>
      <c r="E695" s="34"/>
      <c r="F695" s="34"/>
      <c r="G695" s="34"/>
      <c r="P695" s="34"/>
      <c r="Q695" s="34"/>
      <c r="R695" s="34"/>
      <c r="S695" s="34"/>
      <c r="T695" s="34"/>
      <c r="U695" s="34"/>
    </row>
    <row r="696" spans="1:21">
      <c r="A696" s="34"/>
      <c r="B696" s="34"/>
      <c r="C696" s="34"/>
      <c r="D696" s="34"/>
      <c r="E696" s="34"/>
      <c r="F696" s="34"/>
      <c r="G696" s="34"/>
      <c r="P696" s="34"/>
      <c r="Q696" s="34"/>
      <c r="R696" s="34"/>
      <c r="S696" s="34"/>
      <c r="T696" s="34"/>
      <c r="U696" s="34"/>
    </row>
    <row r="697" spans="1:21">
      <c r="A697" s="34"/>
      <c r="B697" s="34"/>
      <c r="C697" s="34"/>
      <c r="D697" s="34"/>
      <c r="E697" s="34"/>
      <c r="F697" s="34"/>
      <c r="G697" s="34"/>
      <c r="P697" s="34"/>
      <c r="Q697" s="34"/>
      <c r="R697" s="34"/>
      <c r="S697" s="34"/>
      <c r="T697" s="34"/>
      <c r="U697" s="34"/>
    </row>
    <row r="698" spans="1:21">
      <c r="A698" s="34"/>
      <c r="B698" s="34"/>
      <c r="C698" s="34"/>
      <c r="D698" s="34"/>
      <c r="E698" s="34"/>
      <c r="F698" s="34"/>
      <c r="G698" s="34"/>
      <c r="P698" s="34"/>
      <c r="Q698" s="34"/>
      <c r="R698" s="34"/>
      <c r="S698" s="34"/>
      <c r="T698" s="34"/>
      <c r="U698" s="34"/>
    </row>
    <row r="699" spans="1:21">
      <c r="A699" s="34"/>
      <c r="B699" s="34"/>
      <c r="C699" s="34"/>
      <c r="D699" s="34"/>
      <c r="E699" s="34"/>
      <c r="F699" s="34"/>
      <c r="G699" s="34"/>
      <c r="P699" s="34"/>
      <c r="Q699" s="34"/>
      <c r="R699" s="34"/>
      <c r="S699" s="34"/>
      <c r="T699" s="34"/>
      <c r="U699" s="34"/>
    </row>
    <row r="700" spans="1:21">
      <c r="A700" s="34"/>
      <c r="B700" s="34"/>
      <c r="C700" s="34"/>
      <c r="D700" s="34"/>
      <c r="E700" s="34"/>
      <c r="F700" s="34"/>
      <c r="G700" s="34"/>
      <c r="P700" s="34"/>
      <c r="Q700" s="34"/>
      <c r="R700" s="34"/>
      <c r="S700" s="34"/>
      <c r="T700" s="34"/>
      <c r="U700" s="34"/>
    </row>
    <row r="701" spans="1:21">
      <c r="A701" s="34"/>
      <c r="B701" s="34"/>
      <c r="C701" s="34"/>
      <c r="D701" s="34"/>
      <c r="E701" s="34"/>
      <c r="F701" s="34"/>
      <c r="G701" s="34"/>
      <c r="P701" s="34"/>
      <c r="Q701" s="34"/>
      <c r="R701" s="34"/>
      <c r="S701" s="34"/>
      <c r="T701" s="34"/>
      <c r="U701" s="34"/>
    </row>
    <row r="702" spans="1:21">
      <c r="A702" s="34"/>
      <c r="B702" s="34"/>
      <c r="C702" s="34"/>
      <c r="D702" s="34"/>
      <c r="E702" s="34"/>
      <c r="F702" s="34"/>
      <c r="G702" s="34"/>
      <c r="P702" s="34"/>
      <c r="Q702" s="34"/>
      <c r="R702" s="34"/>
      <c r="S702" s="34"/>
      <c r="T702" s="34"/>
      <c r="U702" s="34"/>
    </row>
    <row r="703" spans="1:21">
      <c r="A703" s="34"/>
      <c r="B703" s="34"/>
      <c r="C703" s="34"/>
      <c r="D703" s="34"/>
      <c r="E703" s="34"/>
      <c r="F703" s="34"/>
      <c r="G703" s="34"/>
      <c r="P703" s="34"/>
      <c r="Q703" s="34"/>
      <c r="R703" s="34"/>
      <c r="S703" s="34"/>
      <c r="T703" s="34"/>
      <c r="U703" s="34"/>
    </row>
    <row r="704" spans="1:21">
      <c r="A704" s="34"/>
      <c r="B704" s="34"/>
      <c r="C704" s="34"/>
      <c r="D704" s="34"/>
      <c r="E704" s="34"/>
      <c r="F704" s="34"/>
      <c r="G704" s="34"/>
      <c r="P704" s="34"/>
      <c r="Q704" s="34"/>
      <c r="R704" s="34"/>
      <c r="S704" s="34"/>
      <c r="T704" s="34"/>
      <c r="U704" s="34"/>
    </row>
    <row r="705" spans="1:21">
      <c r="A705" s="34"/>
      <c r="B705" s="34"/>
      <c r="C705" s="34"/>
      <c r="D705" s="34"/>
      <c r="E705" s="34"/>
      <c r="F705" s="34"/>
      <c r="G705" s="34"/>
      <c r="P705" s="34"/>
      <c r="Q705" s="34"/>
      <c r="R705" s="34"/>
      <c r="S705" s="34"/>
      <c r="T705" s="34"/>
      <c r="U705" s="34"/>
    </row>
    <row r="706" spans="1:21">
      <c r="A706" s="34"/>
      <c r="B706" s="34"/>
      <c r="C706" s="34"/>
      <c r="D706" s="34"/>
      <c r="E706" s="34"/>
      <c r="F706" s="34"/>
      <c r="G706" s="34"/>
      <c r="P706" s="34"/>
      <c r="Q706" s="34"/>
      <c r="R706" s="34"/>
      <c r="S706" s="34"/>
      <c r="T706" s="34"/>
      <c r="U706" s="34"/>
    </row>
    <row r="707" spans="1:21">
      <c r="A707" s="34"/>
      <c r="B707" s="34"/>
      <c r="C707" s="34"/>
      <c r="D707" s="34"/>
      <c r="E707" s="34"/>
      <c r="F707" s="34"/>
      <c r="G707" s="34"/>
      <c r="P707" s="34"/>
      <c r="Q707" s="34"/>
      <c r="R707" s="34"/>
      <c r="S707" s="34"/>
      <c r="T707" s="34"/>
      <c r="U707" s="34"/>
    </row>
    <row r="708" spans="1:21">
      <c r="A708" s="34"/>
      <c r="B708" s="34"/>
      <c r="C708" s="34"/>
      <c r="D708" s="34"/>
      <c r="E708" s="34"/>
      <c r="F708" s="34"/>
      <c r="G708" s="34"/>
      <c r="P708" s="34"/>
      <c r="Q708" s="34"/>
      <c r="R708" s="34"/>
      <c r="S708" s="34"/>
      <c r="T708" s="34"/>
      <c r="U708" s="34"/>
    </row>
    <row r="709" spans="1:21">
      <c r="A709" s="34"/>
      <c r="B709" s="34"/>
      <c r="C709" s="34"/>
      <c r="D709" s="34"/>
      <c r="E709" s="34"/>
      <c r="F709" s="34"/>
      <c r="G709" s="34"/>
      <c r="P709" s="34"/>
      <c r="Q709" s="34"/>
      <c r="R709" s="34"/>
      <c r="S709" s="34"/>
      <c r="T709" s="34"/>
      <c r="U709" s="34"/>
    </row>
    <row r="710" spans="1:21">
      <c r="A710" s="34"/>
      <c r="B710" s="34"/>
      <c r="C710" s="34"/>
      <c r="D710" s="34"/>
      <c r="E710" s="34"/>
      <c r="F710" s="34"/>
      <c r="G710" s="34"/>
      <c r="P710" s="34"/>
      <c r="Q710" s="34"/>
      <c r="R710" s="34"/>
      <c r="S710" s="34"/>
      <c r="T710" s="34"/>
      <c r="U710" s="34"/>
    </row>
    <row r="711" spans="1:21">
      <c r="A711" s="34"/>
      <c r="B711" s="34"/>
      <c r="C711" s="34"/>
      <c r="D711" s="34"/>
      <c r="E711" s="34"/>
      <c r="F711" s="34"/>
      <c r="G711" s="34"/>
      <c r="P711" s="34"/>
      <c r="Q711" s="34"/>
      <c r="R711" s="34"/>
      <c r="S711" s="34"/>
      <c r="T711" s="34"/>
      <c r="U711" s="34"/>
    </row>
    <row r="712" spans="1:21">
      <c r="A712" s="34"/>
      <c r="B712" s="34"/>
      <c r="C712" s="34"/>
      <c r="D712" s="34"/>
      <c r="E712" s="34"/>
      <c r="F712" s="34"/>
      <c r="G712" s="34"/>
      <c r="P712" s="34"/>
      <c r="Q712" s="34"/>
      <c r="R712" s="34"/>
      <c r="S712" s="34"/>
      <c r="T712" s="34"/>
      <c r="U712" s="34"/>
    </row>
    <row r="713" spans="1:21">
      <c r="A713" s="34"/>
      <c r="B713" s="34"/>
      <c r="C713" s="34"/>
      <c r="D713" s="34"/>
      <c r="E713" s="34"/>
      <c r="F713" s="34"/>
      <c r="G713" s="34"/>
      <c r="P713" s="34"/>
      <c r="Q713" s="34"/>
      <c r="R713" s="34"/>
      <c r="S713" s="34"/>
      <c r="T713" s="34"/>
      <c r="U713" s="34"/>
    </row>
    <row r="714" spans="1:21">
      <c r="A714" s="34"/>
      <c r="B714" s="34"/>
      <c r="C714" s="34"/>
      <c r="D714" s="34"/>
      <c r="E714" s="34"/>
      <c r="F714" s="34"/>
      <c r="G714" s="34"/>
      <c r="P714" s="34"/>
      <c r="Q714" s="34"/>
      <c r="R714" s="34"/>
      <c r="S714" s="34"/>
      <c r="T714" s="34"/>
      <c r="U714" s="34"/>
    </row>
    <row r="715" spans="1:21">
      <c r="A715" s="34"/>
      <c r="B715" s="34"/>
      <c r="C715" s="34"/>
      <c r="D715" s="34"/>
      <c r="E715" s="34"/>
      <c r="F715" s="34"/>
      <c r="G715" s="34"/>
      <c r="P715" s="34"/>
      <c r="Q715" s="34"/>
      <c r="R715" s="34"/>
      <c r="S715" s="34"/>
      <c r="T715" s="34"/>
      <c r="U715" s="34"/>
    </row>
    <row r="716" spans="1:21">
      <c r="A716" s="34"/>
      <c r="B716" s="34"/>
      <c r="C716" s="34"/>
      <c r="D716" s="34"/>
      <c r="E716" s="34"/>
      <c r="F716" s="34"/>
      <c r="G716" s="34"/>
      <c r="P716" s="34"/>
      <c r="Q716" s="34"/>
      <c r="R716" s="34"/>
      <c r="S716" s="34"/>
      <c r="T716" s="34"/>
      <c r="U716" s="34"/>
    </row>
    <row r="717" spans="1:21">
      <c r="A717" s="34"/>
      <c r="B717" s="34"/>
      <c r="C717" s="34"/>
      <c r="D717" s="34"/>
      <c r="E717" s="34"/>
      <c r="F717" s="34"/>
      <c r="G717" s="34"/>
      <c r="P717" s="34"/>
      <c r="Q717" s="34"/>
      <c r="R717" s="34"/>
      <c r="S717" s="34"/>
      <c r="T717" s="34"/>
      <c r="U717" s="34"/>
    </row>
    <row r="718" spans="1:21">
      <c r="A718" s="34"/>
      <c r="B718" s="34"/>
      <c r="C718" s="34"/>
      <c r="D718" s="34"/>
      <c r="E718" s="34"/>
      <c r="F718" s="34"/>
      <c r="G718" s="34"/>
      <c r="P718" s="34"/>
      <c r="Q718" s="34"/>
      <c r="R718" s="34"/>
      <c r="S718" s="34"/>
      <c r="T718" s="34"/>
      <c r="U718" s="34"/>
    </row>
    <row r="719" spans="1:21">
      <c r="A719" s="34"/>
      <c r="B719" s="34"/>
      <c r="C719" s="34"/>
      <c r="D719" s="34"/>
      <c r="E719" s="34"/>
      <c r="F719" s="34"/>
      <c r="G719" s="34"/>
      <c r="P719" s="34"/>
      <c r="Q719" s="34"/>
      <c r="R719" s="34"/>
      <c r="S719" s="34"/>
      <c r="T719" s="34"/>
      <c r="U719" s="34"/>
    </row>
    <row r="720" spans="1:21">
      <c r="A720" s="34"/>
      <c r="B720" s="34"/>
      <c r="C720" s="34"/>
      <c r="D720" s="34"/>
      <c r="E720" s="34"/>
      <c r="F720" s="34"/>
      <c r="G720" s="34"/>
      <c r="P720" s="34"/>
      <c r="Q720" s="34"/>
      <c r="R720" s="34"/>
      <c r="S720" s="34"/>
      <c r="T720" s="34"/>
      <c r="U720" s="34"/>
    </row>
    <row r="721" spans="1:21">
      <c r="A721" s="34"/>
      <c r="B721" s="34"/>
      <c r="C721" s="34"/>
      <c r="D721" s="34"/>
      <c r="E721" s="34"/>
      <c r="F721" s="34"/>
      <c r="G721" s="34"/>
      <c r="P721" s="34"/>
      <c r="Q721" s="34"/>
      <c r="R721" s="34"/>
      <c r="S721" s="34"/>
      <c r="T721" s="34"/>
      <c r="U721" s="34"/>
    </row>
    <row r="722" spans="1:21">
      <c r="A722" s="34"/>
      <c r="B722" s="34"/>
      <c r="C722" s="34"/>
      <c r="D722" s="34"/>
      <c r="E722" s="34"/>
      <c r="F722" s="34"/>
      <c r="G722" s="34"/>
      <c r="P722" s="34"/>
      <c r="Q722" s="34"/>
      <c r="R722" s="34"/>
      <c r="S722" s="34"/>
      <c r="T722" s="34"/>
      <c r="U722" s="34"/>
    </row>
    <row r="723" spans="1:21">
      <c r="A723" s="34"/>
      <c r="B723" s="34"/>
      <c r="C723" s="34"/>
      <c r="D723" s="34"/>
      <c r="E723" s="34"/>
      <c r="F723" s="34"/>
      <c r="G723" s="34"/>
      <c r="P723" s="34"/>
      <c r="Q723" s="34"/>
      <c r="R723" s="34"/>
      <c r="S723" s="34"/>
      <c r="T723" s="34"/>
      <c r="U723" s="34"/>
    </row>
    <row r="724" spans="1:21">
      <c r="A724" s="34"/>
      <c r="B724" s="34"/>
      <c r="C724" s="34"/>
      <c r="D724" s="34"/>
      <c r="E724" s="34"/>
      <c r="F724" s="34"/>
      <c r="G724" s="34"/>
      <c r="P724" s="34"/>
      <c r="Q724" s="34"/>
      <c r="R724" s="34"/>
      <c r="S724" s="34"/>
      <c r="T724" s="34"/>
      <c r="U724" s="34"/>
    </row>
    <row r="725" spans="1:21">
      <c r="A725" s="34"/>
      <c r="B725" s="34"/>
      <c r="C725" s="34"/>
      <c r="D725" s="34"/>
      <c r="E725" s="34"/>
      <c r="F725" s="34"/>
      <c r="G725" s="34"/>
      <c r="P725" s="34"/>
      <c r="Q725" s="34"/>
      <c r="R725" s="34"/>
      <c r="S725" s="34"/>
      <c r="T725" s="34"/>
      <c r="U725" s="34"/>
    </row>
    <row r="726" spans="1:21">
      <c r="A726" s="34"/>
      <c r="B726" s="34"/>
      <c r="C726" s="34"/>
      <c r="D726" s="34"/>
      <c r="E726" s="34"/>
      <c r="F726" s="34"/>
      <c r="G726" s="34"/>
      <c r="P726" s="34"/>
      <c r="Q726" s="34"/>
      <c r="R726" s="34"/>
      <c r="S726" s="34"/>
      <c r="T726" s="34"/>
      <c r="U726" s="34"/>
    </row>
    <row r="727" spans="1:21">
      <c r="A727" s="34"/>
      <c r="B727" s="34"/>
      <c r="C727" s="34"/>
      <c r="D727" s="34"/>
      <c r="E727" s="34"/>
      <c r="F727" s="34"/>
      <c r="G727" s="34"/>
      <c r="P727" s="34"/>
      <c r="Q727" s="34"/>
      <c r="R727" s="34"/>
      <c r="S727" s="34"/>
      <c r="T727" s="34"/>
      <c r="U727" s="34"/>
    </row>
    <row r="728" spans="1:21">
      <c r="A728" s="34"/>
      <c r="B728" s="34"/>
      <c r="C728" s="34"/>
      <c r="D728" s="34"/>
      <c r="E728" s="34"/>
      <c r="F728" s="34"/>
      <c r="G728" s="34"/>
      <c r="P728" s="34"/>
      <c r="Q728" s="34"/>
      <c r="R728" s="34"/>
      <c r="S728" s="34"/>
      <c r="T728" s="34"/>
      <c r="U728" s="34"/>
    </row>
    <row r="729" spans="1:21">
      <c r="A729" s="34"/>
      <c r="B729" s="34"/>
      <c r="C729" s="34"/>
      <c r="D729" s="34"/>
      <c r="E729" s="34"/>
      <c r="F729" s="34"/>
      <c r="G729" s="34"/>
      <c r="P729" s="34"/>
      <c r="Q729" s="34"/>
      <c r="R729" s="34"/>
      <c r="S729" s="34"/>
      <c r="T729" s="34"/>
      <c r="U729" s="34"/>
    </row>
    <row r="730" spans="1:21">
      <c r="A730" s="34"/>
      <c r="B730" s="34"/>
      <c r="C730" s="34"/>
      <c r="D730" s="34"/>
      <c r="E730" s="34"/>
      <c r="F730" s="34"/>
      <c r="G730" s="34"/>
      <c r="P730" s="34"/>
      <c r="Q730" s="34"/>
      <c r="R730" s="34"/>
      <c r="S730" s="34"/>
      <c r="T730" s="34"/>
      <c r="U730" s="34"/>
    </row>
    <row r="731" spans="1:21">
      <c r="A731" s="34"/>
      <c r="B731" s="34"/>
      <c r="C731" s="34"/>
      <c r="D731" s="34"/>
      <c r="E731" s="34"/>
      <c r="F731" s="34"/>
      <c r="G731" s="34"/>
      <c r="P731" s="34"/>
      <c r="Q731" s="34"/>
      <c r="R731" s="34"/>
      <c r="S731" s="34"/>
      <c r="T731" s="34"/>
      <c r="U731" s="34"/>
    </row>
    <row r="732" spans="1:21">
      <c r="A732" s="34"/>
      <c r="B732" s="34"/>
      <c r="C732" s="34"/>
      <c r="D732" s="34"/>
      <c r="E732" s="34"/>
      <c r="F732" s="34"/>
      <c r="G732" s="34"/>
      <c r="P732" s="34"/>
      <c r="Q732" s="34"/>
      <c r="R732" s="34"/>
      <c r="S732" s="34"/>
      <c r="T732" s="34"/>
      <c r="U732" s="34"/>
    </row>
    <row r="733" spans="1:21">
      <c r="A733" s="34"/>
      <c r="B733" s="34"/>
      <c r="C733" s="34"/>
      <c r="D733" s="34"/>
      <c r="E733" s="34"/>
      <c r="F733" s="34"/>
      <c r="G733" s="34"/>
      <c r="P733" s="34"/>
      <c r="Q733" s="34"/>
      <c r="R733" s="34"/>
      <c r="S733" s="34"/>
      <c r="T733" s="34"/>
      <c r="U733" s="34"/>
    </row>
    <row r="734" spans="1:21">
      <c r="A734" s="34"/>
      <c r="B734" s="34"/>
      <c r="C734" s="34"/>
      <c r="D734" s="34"/>
      <c r="E734" s="34"/>
      <c r="F734" s="34"/>
      <c r="G734" s="34"/>
      <c r="P734" s="34"/>
      <c r="Q734" s="34"/>
      <c r="R734" s="34"/>
      <c r="S734" s="34"/>
      <c r="T734" s="34"/>
      <c r="U734" s="34"/>
    </row>
    <row r="735" spans="1:21">
      <c r="A735" s="34"/>
      <c r="B735" s="34"/>
      <c r="C735" s="34"/>
      <c r="D735" s="34"/>
      <c r="E735" s="34"/>
      <c r="F735" s="34"/>
      <c r="G735" s="34"/>
      <c r="P735" s="34"/>
      <c r="Q735" s="34"/>
      <c r="R735" s="34"/>
      <c r="S735" s="34"/>
      <c r="T735" s="34"/>
      <c r="U735" s="34"/>
    </row>
    <row r="736" spans="1:21">
      <c r="A736" s="34"/>
      <c r="B736" s="34"/>
      <c r="C736" s="34"/>
      <c r="D736" s="34"/>
      <c r="E736" s="34"/>
      <c r="F736" s="34"/>
      <c r="G736" s="34"/>
      <c r="P736" s="34"/>
      <c r="Q736" s="34"/>
      <c r="R736" s="34"/>
      <c r="S736" s="34"/>
      <c r="T736" s="34"/>
      <c r="U736" s="34"/>
    </row>
    <row r="737" spans="1:21">
      <c r="A737" s="34"/>
      <c r="B737" s="34"/>
      <c r="C737" s="34"/>
      <c r="D737" s="34"/>
      <c r="E737" s="34"/>
      <c r="F737" s="34"/>
      <c r="G737" s="34"/>
      <c r="P737" s="34"/>
      <c r="Q737" s="34"/>
      <c r="R737" s="34"/>
      <c r="S737" s="34"/>
      <c r="T737" s="34"/>
      <c r="U737" s="34"/>
    </row>
    <row r="738" spans="1:21">
      <c r="A738" s="34"/>
      <c r="B738" s="34"/>
      <c r="C738" s="34"/>
      <c r="D738" s="34"/>
      <c r="E738" s="34"/>
      <c r="F738" s="34"/>
      <c r="G738" s="34"/>
      <c r="P738" s="34"/>
      <c r="Q738" s="34"/>
      <c r="R738" s="34"/>
      <c r="S738" s="34"/>
      <c r="T738" s="34"/>
      <c r="U738" s="34"/>
    </row>
    <row r="739" spans="1:21">
      <c r="A739" s="34"/>
      <c r="B739" s="34"/>
      <c r="C739" s="34"/>
      <c r="D739" s="34"/>
      <c r="E739" s="34"/>
      <c r="F739" s="34"/>
      <c r="G739" s="34"/>
      <c r="P739" s="34"/>
      <c r="Q739" s="34"/>
      <c r="R739" s="34"/>
      <c r="S739" s="34"/>
      <c r="T739" s="34"/>
      <c r="U739" s="34"/>
    </row>
    <row r="740" spans="1:21">
      <c r="A740" s="34"/>
      <c r="B740" s="34"/>
      <c r="C740" s="34"/>
      <c r="D740" s="34"/>
      <c r="E740" s="34"/>
      <c r="F740" s="34"/>
      <c r="G740" s="34"/>
      <c r="P740" s="34"/>
      <c r="Q740" s="34"/>
      <c r="R740" s="34"/>
      <c r="S740" s="34"/>
      <c r="T740" s="34"/>
      <c r="U740" s="34"/>
    </row>
    <row r="741" spans="1:21">
      <c r="A741" s="34"/>
      <c r="B741" s="34"/>
      <c r="C741" s="34"/>
      <c r="D741" s="34"/>
      <c r="E741" s="34"/>
      <c r="F741" s="34"/>
      <c r="G741" s="34"/>
      <c r="P741" s="34"/>
      <c r="Q741" s="34"/>
      <c r="R741" s="34"/>
      <c r="S741" s="34"/>
      <c r="T741" s="34"/>
      <c r="U741" s="34"/>
    </row>
    <row r="742" spans="1:21">
      <c r="A742" s="34"/>
      <c r="B742" s="34"/>
      <c r="C742" s="34"/>
      <c r="D742" s="34"/>
      <c r="E742" s="34"/>
      <c r="F742" s="34"/>
      <c r="G742" s="34"/>
      <c r="P742" s="34"/>
      <c r="Q742" s="34"/>
      <c r="R742" s="34"/>
      <c r="S742" s="34"/>
      <c r="T742" s="34"/>
      <c r="U742" s="34"/>
    </row>
    <row r="743" spans="1:21">
      <c r="A743" s="34"/>
      <c r="B743" s="34"/>
      <c r="C743" s="34"/>
      <c r="D743" s="34"/>
      <c r="E743" s="34"/>
      <c r="F743" s="34"/>
      <c r="G743" s="34"/>
      <c r="P743" s="34"/>
      <c r="Q743" s="34"/>
      <c r="R743" s="34"/>
      <c r="S743" s="34"/>
      <c r="T743" s="34"/>
      <c r="U743" s="34"/>
    </row>
    <row r="744" spans="1:21">
      <c r="A744" s="34"/>
      <c r="B744" s="34"/>
      <c r="C744" s="34"/>
      <c r="D744" s="34"/>
      <c r="E744" s="34"/>
      <c r="F744" s="34"/>
      <c r="G744" s="34"/>
      <c r="P744" s="34"/>
      <c r="Q744" s="34"/>
      <c r="R744" s="34"/>
      <c r="S744" s="34"/>
      <c r="T744" s="34"/>
      <c r="U744" s="34"/>
    </row>
    <row r="745" spans="1:21">
      <c r="A745" s="34"/>
      <c r="B745" s="34"/>
      <c r="C745" s="34"/>
      <c r="D745" s="34"/>
      <c r="E745" s="34"/>
      <c r="F745" s="34"/>
      <c r="G745" s="34"/>
      <c r="P745" s="34"/>
      <c r="Q745" s="34"/>
      <c r="R745" s="34"/>
      <c r="S745" s="34"/>
      <c r="T745" s="34"/>
      <c r="U745" s="34"/>
    </row>
    <row r="746" spans="1:21">
      <c r="A746" s="34"/>
      <c r="B746" s="34"/>
      <c r="C746" s="34"/>
      <c r="D746" s="34"/>
      <c r="E746" s="34"/>
      <c r="F746" s="34"/>
      <c r="G746" s="34"/>
      <c r="P746" s="34"/>
      <c r="Q746" s="34"/>
      <c r="R746" s="34"/>
      <c r="S746" s="34"/>
      <c r="T746" s="34"/>
      <c r="U746" s="34"/>
    </row>
    <row r="747" spans="1:21">
      <c r="A747" s="34"/>
      <c r="B747" s="34"/>
      <c r="C747" s="34"/>
      <c r="D747" s="34"/>
      <c r="E747" s="34"/>
      <c r="F747" s="34"/>
      <c r="G747" s="34"/>
      <c r="P747" s="34"/>
      <c r="Q747" s="34"/>
      <c r="R747" s="34"/>
      <c r="S747" s="34"/>
      <c r="T747" s="34"/>
      <c r="U747" s="34"/>
    </row>
    <row r="748" spans="1:21">
      <c r="A748" s="34"/>
      <c r="B748" s="34"/>
      <c r="C748" s="34"/>
      <c r="D748" s="34"/>
      <c r="E748" s="34"/>
      <c r="F748" s="34"/>
      <c r="G748" s="34"/>
      <c r="P748" s="34"/>
      <c r="Q748" s="34"/>
      <c r="R748" s="34"/>
      <c r="S748" s="34"/>
      <c r="T748" s="34"/>
      <c r="U748" s="34"/>
    </row>
    <row r="749" spans="1:21">
      <c r="A749" s="34"/>
      <c r="B749" s="34"/>
      <c r="C749" s="34"/>
      <c r="D749" s="34"/>
      <c r="E749" s="34"/>
      <c r="F749" s="34"/>
      <c r="G749" s="34"/>
      <c r="P749" s="34"/>
      <c r="Q749" s="34"/>
      <c r="R749" s="34"/>
      <c r="S749" s="34"/>
      <c r="T749" s="34"/>
      <c r="U749" s="34"/>
    </row>
    <row r="750" spans="1:21">
      <c r="A750" s="34"/>
      <c r="B750" s="34"/>
      <c r="C750" s="34"/>
      <c r="D750" s="34"/>
      <c r="E750" s="34"/>
      <c r="F750" s="34"/>
      <c r="G750" s="34"/>
      <c r="P750" s="34"/>
      <c r="Q750" s="34"/>
      <c r="R750" s="34"/>
      <c r="S750" s="34"/>
      <c r="T750" s="34"/>
      <c r="U750" s="34"/>
    </row>
    <row r="751" spans="1:21">
      <c r="A751" s="34"/>
      <c r="B751" s="34"/>
      <c r="C751" s="34"/>
      <c r="D751" s="34"/>
      <c r="E751" s="34"/>
      <c r="F751" s="34"/>
      <c r="G751" s="34"/>
      <c r="P751" s="34"/>
      <c r="Q751" s="34"/>
      <c r="R751" s="34"/>
      <c r="S751" s="34"/>
      <c r="T751" s="34"/>
      <c r="U751" s="34"/>
    </row>
    <row r="752" spans="1:21">
      <c r="A752" s="34"/>
      <c r="B752" s="34"/>
      <c r="C752" s="34"/>
      <c r="D752" s="34"/>
      <c r="E752" s="34"/>
      <c r="F752" s="34"/>
      <c r="G752" s="34"/>
      <c r="P752" s="34"/>
      <c r="Q752" s="34"/>
      <c r="R752" s="34"/>
      <c r="S752" s="34"/>
      <c r="T752" s="34"/>
      <c r="U752" s="34"/>
    </row>
    <row r="753" spans="1:21">
      <c r="A753" s="34"/>
      <c r="B753" s="34"/>
      <c r="C753" s="34"/>
      <c r="D753" s="34"/>
      <c r="E753" s="34"/>
      <c r="F753" s="34"/>
      <c r="G753" s="34"/>
      <c r="P753" s="34"/>
      <c r="Q753" s="34"/>
      <c r="R753" s="34"/>
      <c r="S753" s="34"/>
      <c r="T753" s="34"/>
      <c r="U753" s="34"/>
    </row>
    <row r="754" spans="1:21">
      <c r="A754" s="34"/>
      <c r="B754" s="34"/>
      <c r="C754" s="34"/>
      <c r="D754" s="34"/>
      <c r="E754" s="34"/>
      <c r="F754" s="34"/>
      <c r="G754" s="34"/>
      <c r="P754" s="34"/>
      <c r="Q754" s="34"/>
      <c r="R754" s="34"/>
      <c r="S754" s="34"/>
      <c r="T754" s="34"/>
      <c r="U754" s="34"/>
    </row>
    <row r="755" spans="1:21">
      <c r="A755" s="34"/>
      <c r="B755" s="34"/>
      <c r="C755" s="34"/>
      <c r="D755" s="34"/>
      <c r="E755" s="34"/>
      <c r="F755" s="34"/>
      <c r="G755" s="34"/>
      <c r="P755" s="34"/>
      <c r="Q755" s="34"/>
      <c r="R755" s="34"/>
      <c r="S755" s="34"/>
      <c r="T755" s="34"/>
      <c r="U755" s="34"/>
    </row>
    <row r="756" spans="1:21">
      <c r="A756" s="34"/>
      <c r="B756" s="34"/>
      <c r="C756" s="34"/>
      <c r="D756" s="34"/>
      <c r="E756" s="34"/>
      <c r="F756" s="34"/>
      <c r="G756" s="34"/>
      <c r="P756" s="34"/>
      <c r="Q756" s="34"/>
      <c r="R756" s="34"/>
      <c r="S756" s="34"/>
      <c r="T756" s="34"/>
      <c r="U756" s="34"/>
    </row>
    <row r="757" spans="1:21">
      <c r="A757" s="34"/>
      <c r="B757" s="34"/>
      <c r="C757" s="34"/>
      <c r="D757" s="34"/>
      <c r="E757" s="34"/>
      <c r="F757" s="34"/>
      <c r="G757" s="34"/>
      <c r="P757" s="34"/>
      <c r="Q757" s="34"/>
      <c r="R757" s="34"/>
      <c r="S757" s="34"/>
      <c r="T757" s="34"/>
      <c r="U757" s="34"/>
    </row>
    <row r="758" spans="1:21">
      <c r="A758" s="34"/>
      <c r="B758" s="34"/>
      <c r="C758" s="34"/>
      <c r="D758" s="34"/>
      <c r="E758" s="34"/>
      <c r="F758" s="34"/>
      <c r="G758" s="34"/>
      <c r="P758" s="34"/>
      <c r="Q758" s="34"/>
      <c r="R758" s="34"/>
      <c r="S758" s="34"/>
      <c r="T758" s="34"/>
      <c r="U758" s="34"/>
    </row>
    <row r="759" spans="1:21">
      <c r="A759" s="34"/>
      <c r="B759" s="34"/>
      <c r="C759" s="34"/>
      <c r="D759" s="34"/>
      <c r="E759" s="34"/>
      <c r="F759" s="34"/>
      <c r="G759" s="34"/>
      <c r="P759" s="34"/>
      <c r="Q759" s="34"/>
      <c r="R759" s="34"/>
      <c r="S759" s="34"/>
      <c r="T759" s="34"/>
      <c r="U759" s="34"/>
    </row>
    <row r="760" spans="1:21">
      <c r="A760" s="34"/>
      <c r="B760" s="34"/>
      <c r="C760" s="34"/>
      <c r="D760" s="34"/>
      <c r="E760" s="34"/>
      <c r="F760" s="34"/>
      <c r="G760" s="34"/>
      <c r="P760" s="34"/>
      <c r="Q760" s="34"/>
      <c r="R760" s="34"/>
      <c r="S760" s="34"/>
      <c r="T760" s="34"/>
      <c r="U760" s="34"/>
    </row>
    <row r="761" spans="1:21">
      <c r="A761" s="34"/>
      <c r="B761" s="34"/>
      <c r="C761" s="34"/>
      <c r="D761" s="34"/>
      <c r="E761" s="34"/>
      <c r="F761" s="34"/>
      <c r="G761" s="34"/>
      <c r="P761" s="34"/>
      <c r="Q761" s="34"/>
      <c r="R761" s="34"/>
      <c r="S761" s="34"/>
      <c r="T761" s="34"/>
      <c r="U761" s="34"/>
    </row>
    <row r="762" spans="1:21">
      <c r="A762" s="34"/>
      <c r="B762" s="34"/>
      <c r="C762" s="34"/>
      <c r="D762" s="34"/>
      <c r="E762" s="34"/>
      <c r="F762" s="34"/>
      <c r="G762" s="34"/>
      <c r="P762" s="34"/>
      <c r="Q762" s="34"/>
      <c r="R762" s="34"/>
      <c r="S762" s="34"/>
      <c r="T762" s="34"/>
      <c r="U762" s="34"/>
    </row>
    <row r="763" spans="1:21">
      <c r="A763" s="34"/>
      <c r="B763" s="34"/>
      <c r="C763" s="34"/>
      <c r="D763" s="34"/>
      <c r="E763" s="34"/>
      <c r="F763" s="34"/>
      <c r="G763" s="34"/>
      <c r="P763" s="34"/>
      <c r="Q763" s="34"/>
      <c r="R763" s="34"/>
      <c r="S763" s="34"/>
      <c r="T763" s="34"/>
      <c r="U763" s="34"/>
    </row>
    <row r="764" spans="1:21">
      <c r="A764" s="34"/>
      <c r="B764" s="34"/>
      <c r="C764" s="34"/>
      <c r="D764" s="34"/>
      <c r="E764" s="34"/>
      <c r="F764" s="34"/>
      <c r="G764" s="34"/>
      <c r="P764" s="34"/>
      <c r="Q764" s="34"/>
      <c r="R764" s="34"/>
      <c r="S764" s="34"/>
      <c r="T764" s="34"/>
      <c r="U764" s="34"/>
    </row>
    <row r="765" spans="1:21">
      <c r="A765" s="34"/>
      <c r="B765" s="34"/>
      <c r="C765" s="34"/>
      <c r="D765" s="34"/>
      <c r="E765" s="34"/>
      <c r="F765" s="34"/>
      <c r="G765" s="34"/>
      <c r="P765" s="34"/>
      <c r="Q765" s="34"/>
      <c r="R765" s="34"/>
      <c r="S765" s="34"/>
      <c r="T765" s="34"/>
      <c r="U765" s="34"/>
    </row>
    <row r="766" spans="1:21">
      <c r="A766" s="34"/>
      <c r="B766" s="34"/>
      <c r="C766" s="34"/>
      <c r="D766" s="34"/>
      <c r="E766" s="34"/>
      <c r="F766" s="34"/>
      <c r="G766" s="34"/>
      <c r="P766" s="34"/>
      <c r="Q766" s="34"/>
      <c r="R766" s="34"/>
      <c r="S766" s="34"/>
      <c r="T766" s="34"/>
      <c r="U766" s="34"/>
    </row>
    <row r="767" spans="1:21">
      <c r="A767" s="34"/>
      <c r="B767" s="34"/>
      <c r="C767" s="34"/>
      <c r="D767" s="34"/>
      <c r="E767" s="34"/>
      <c r="F767" s="34"/>
      <c r="G767" s="34"/>
      <c r="P767" s="34"/>
      <c r="Q767" s="34"/>
      <c r="R767" s="34"/>
      <c r="S767" s="34"/>
      <c r="T767" s="34"/>
      <c r="U767" s="34"/>
    </row>
    <row r="768" spans="1:21">
      <c r="A768" s="34"/>
      <c r="B768" s="34"/>
      <c r="C768" s="34"/>
      <c r="D768" s="34"/>
      <c r="E768" s="34"/>
      <c r="F768" s="34"/>
      <c r="G768" s="34"/>
      <c r="P768" s="34"/>
      <c r="Q768" s="34"/>
      <c r="R768" s="34"/>
      <c r="S768" s="34"/>
      <c r="T768" s="34"/>
      <c r="U768" s="34"/>
    </row>
    <row r="769" spans="1:21">
      <c r="A769" s="34"/>
      <c r="B769" s="34"/>
      <c r="C769" s="34"/>
      <c r="D769" s="34"/>
      <c r="E769" s="34"/>
      <c r="F769" s="34"/>
      <c r="G769" s="34"/>
      <c r="P769" s="34"/>
      <c r="Q769" s="34"/>
      <c r="R769" s="34"/>
      <c r="S769" s="34"/>
      <c r="T769" s="34"/>
      <c r="U769" s="34"/>
    </row>
    <row r="770" spans="1:21">
      <c r="A770" s="34"/>
      <c r="B770" s="34"/>
      <c r="C770" s="34"/>
      <c r="D770" s="34"/>
      <c r="E770" s="34"/>
      <c r="F770" s="34"/>
      <c r="G770" s="34"/>
      <c r="P770" s="34"/>
      <c r="Q770" s="34"/>
      <c r="R770" s="34"/>
      <c r="S770" s="34"/>
      <c r="T770" s="34"/>
      <c r="U770" s="34"/>
    </row>
    <row r="771" spans="1:21">
      <c r="A771" s="34"/>
      <c r="B771" s="34"/>
      <c r="C771" s="34"/>
      <c r="D771" s="34"/>
      <c r="E771" s="34"/>
      <c r="F771" s="34"/>
      <c r="G771" s="34"/>
      <c r="P771" s="34"/>
      <c r="Q771" s="34"/>
      <c r="R771" s="34"/>
      <c r="S771" s="34"/>
      <c r="T771" s="34"/>
      <c r="U771" s="34"/>
    </row>
    <row r="772" spans="1:21">
      <c r="A772" s="34"/>
      <c r="B772" s="34"/>
      <c r="C772" s="34"/>
      <c r="D772" s="34"/>
      <c r="E772" s="34"/>
      <c r="F772" s="34"/>
      <c r="G772" s="34"/>
      <c r="P772" s="34"/>
      <c r="Q772" s="34"/>
      <c r="R772" s="34"/>
      <c r="S772" s="34"/>
      <c r="T772" s="34"/>
      <c r="U772" s="34"/>
    </row>
    <row r="773" spans="1:21">
      <c r="A773" s="34"/>
      <c r="B773" s="34"/>
      <c r="C773" s="34"/>
      <c r="D773" s="34"/>
      <c r="E773" s="34"/>
      <c r="F773" s="34"/>
      <c r="G773" s="34"/>
      <c r="P773" s="34"/>
      <c r="Q773" s="34"/>
      <c r="R773" s="34"/>
      <c r="S773" s="34"/>
      <c r="T773" s="34"/>
      <c r="U773" s="34"/>
    </row>
    <row r="774" spans="1:21">
      <c r="A774" s="34"/>
      <c r="B774" s="34"/>
      <c r="C774" s="34"/>
      <c r="D774" s="34"/>
      <c r="E774" s="34"/>
      <c r="F774" s="34"/>
      <c r="G774" s="34"/>
      <c r="P774" s="34"/>
      <c r="Q774" s="34"/>
      <c r="R774" s="34"/>
      <c r="S774" s="34"/>
      <c r="T774" s="34"/>
      <c r="U774" s="34"/>
    </row>
    <row r="775" spans="1:21">
      <c r="A775" s="34"/>
      <c r="B775" s="34"/>
      <c r="C775" s="34"/>
      <c r="D775" s="34"/>
      <c r="E775" s="34"/>
      <c r="F775" s="34"/>
      <c r="G775" s="34"/>
      <c r="P775" s="34"/>
      <c r="Q775" s="34"/>
      <c r="R775" s="34"/>
      <c r="S775" s="34"/>
      <c r="T775" s="34"/>
      <c r="U775" s="34"/>
    </row>
    <row r="776" spans="1:21">
      <c r="A776" s="34"/>
      <c r="B776" s="34"/>
      <c r="C776" s="34"/>
      <c r="D776" s="34"/>
      <c r="E776" s="34"/>
      <c r="F776" s="34"/>
      <c r="G776" s="34"/>
      <c r="P776" s="34"/>
      <c r="Q776" s="34"/>
      <c r="R776" s="34"/>
      <c r="S776" s="34"/>
      <c r="T776" s="34"/>
      <c r="U776" s="34"/>
    </row>
    <row r="777" spans="1:21">
      <c r="A777" s="34"/>
      <c r="B777" s="34"/>
      <c r="C777" s="34"/>
      <c r="D777" s="34"/>
      <c r="E777" s="34"/>
      <c r="F777" s="34"/>
      <c r="G777" s="34"/>
      <c r="P777" s="34"/>
      <c r="Q777" s="34"/>
      <c r="R777" s="34"/>
      <c r="S777" s="34"/>
      <c r="T777" s="34"/>
      <c r="U777" s="34"/>
    </row>
    <row r="778" spans="1:21">
      <c r="A778" s="34"/>
      <c r="B778" s="34"/>
      <c r="C778" s="34"/>
      <c r="D778" s="34"/>
      <c r="E778" s="34"/>
      <c r="F778" s="34"/>
      <c r="G778" s="34"/>
      <c r="P778" s="34"/>
      <c r="Q778" s="34"/>
      <c r="R778" s="34"/>
      <c r="S778" s="34"/>
      <c r="T778" s="34"/>
      <c r="U778" s="34"/>
    </row>
    <row r="779" spans="1:21">
      <c r="A779" s="34"/>
      <c r="B779" s="34"/>
      <c r="C779" s="34"/>
      <c r="D779" s="34"/>
      <c r="E779" s="34"/>
      <c r="F779" s="34"/>
      <c r="G779" s="34"/>
      <c r="P779" s="34"/>
      <c r="Q779" s="34"/>
      <c r="R779" s="34"/>
      <c r="S779" s="34"/>
      <c r="T779" s="34"/>
      <c r="U779" s="34"/>
    </row>
    <row r="780" spans="1:21">
      <c r="A780" s="34"/>
      <c r="B780" s="34"/>
      <c r="C780" s="34"/>
      <c r="D780" s="34"/>
      <c r="E780" s="34"/>
      <c r="F780" s="34"/>
      <c r="G780" s="34"/>
      <c r="P780" s="34"/>
      <c r="Q780" s="34"/>
      <c r="R780" s="34"/>
      <c r="S780" s="34"/>
      <c r="T780" s="34"/>
      <c r="U780" s="34"/>
    </row>
    <row r="781" spans="1:21">
      <c r="A781" s="34"/>
      <c r="B781" s="34"/>
      <c r="C781" s="34"/>
      <c r="D781" s="34"/>
      <c r="E781" s="34"/>
      <c r="F781" s="34"/>
      <c r="G781" s="34"/>
      <c r="P781" s="34"/>
      <c r="Q781" s="34"/>
      <c r="R781" s="34"/>
      <c r="S781" s="34"/>
      <c r="T781" s="34"/>
      <c r="U781" s="34"/>
    </row>
    <row r="782" spans="1:21">
      <c r="A782" s="34"/>
      <c r="B782" s="34"/>
      <c r="C782" s="34"/>
      <c r="D782" s="34"/>
      <c r="E782" s="34"/>
      <c r="F782" s="34"/>
      <c r="G782" s="34"/>
      <c r="P782" s="34"/>
      <c r="Q782" s="34"/>
      <c r="R782" s="34"/>
      <c r="S782" s="34"/>
      <c r="T782" s="34"/>
      <c r="U782" s="34"/>
    </row>
    <row r="783" spans="1:21">
      <c r="A783" s="34"/>
      <c r="B783" s="34"/>
      <c r="C783" s="34"/>
      <c r="D783" s="34"/>
      <c r="E783" s="34"/>
      <c r="F783" s="34"/>
      <c r="G783" s="34"/>
      <c r="P783" s="34"/>
      <c r="Q783" s="34"/>
      <c r="R783" s="34"/>
      <c r="S783" s="34"/>
      <c r="T783" s="34"/>
      <c r="U783" s="34"/>
    </row>
    <row r="784" spans="1:21">
      <c r="A784" s="34"/>
      <c r="B784" s="34"/>
      <c r="C784" s="34"/>
      <c r="D784" s="34"/>
      <c r="E784" s="34"/>
      <c r="F784" s="34"/>
      <c r="G784" s="34"/>
      <c r="P784" s="34"/>
      <c r="Q784" s="34"/>
      <c r="R784" s="34"/>
      <c r="S784" s="34"/>
      <c r="T784" s="34"/>
      <c r="U784" s="34"/>
    </row>
    <row r="785" spans="1:21">
      <c r="A785" s="34"/>
      <c r="B785" s="34"/>
      <c r="C785" s="34"/>
      <c r="D785" s="34"/>
      <c r="E785" s="34"/>
      <c r="F785" s="34"/>
      <c r="G785" s="34"/>
      <c r="P785" s="34"/>
      <c r="Q785" s="34"/>
      <c r="R785" s="34"/>
      <c r="S785" s="34"/>
      <c r="T785" s="34"/>
      <c r="U785" s="34"/>
    </row>
    <row r="786" spans="1:21">
      <c r="A786" s="34"/>
      <c r="B786" s="34"/>
      <c r="C786" s="34"/>
      <c r="D786" s="34"/>
      <c r="E786" s="34"/>
      <c r="F786" s="34"/>
      <c r="G786" s="34"/>
      <c r="P786" s="34"/>
      <c r="Q786" s="34"/>
      <c r="R786" s="34"/>
      <c r="S786" s="34"/>
      <c r="T786" s="34"/>
      <c r="U786" s="34"/>
    </row>
    <row r="787" spans="1:21">
      <c r="A787" s="34"/>
      <c r="B787" s="34"/>
      <c r="C787" s="34"/>
      <c r="D787" s="34"/>
      <c r="E787" s="34"/>
      <c r="F787" s="34"/>
      <c r="G787" s="34"/>
      <c r="P787" s="34"/>
      <c r="Q787" s="34"/>
      <c r="R787" s="34"/>
      <c r="S787" s="34"/>
      <c r="T787" s="34"/>
      <c r="U787" s="34"/>
    </row>
    <row r="788" spans="1:21">
      <c r="A788" s="34"/>
      <c r="B788" s="34"/>
      <c r="C788" s="34"/>
      <c r="D788" s="34"/>
      <c r="E788" s="34"/>
      <c r="F788" s="34"/>
      <c r="G788" s="34"/>
      <c r="P788" s="34"/>
      <c r="Q788" s="34"/>
      <c r="R788" s="34"/>
      <c r="S788" s="34"/>
      <c r="T788" s="34"/>
      <c r="U788" s="34"/>
    </row>
    <row r="789" spans="1:21">
      <c r="A789" s="34"/>
      <c r="B789" s="34"/>
      <c r="C789" s="34"/>
      <c r="D789" s="34"/>
      <c r="E789" s="34"/>
      <c r="F789" s="34"/>
      <c r="G789" s="34"/>
      <c r="P789" s="34"/>
      <c r="Q789" s="34"/>
      <c r="R789" s="34"/>
      <c r="S789" s="34"/>
      <c r="T789" s="34"/>
      <c r="U789" s="34"/>
    </row>
    <row r="790" spans="1:21">
      <c r="A790" s="34"/>
      <c r="B790" s="34"/>
      <c r="C790" s="34"/>
      <c r="D790" s="34"/>
      <c r="E790" s="34"/>
      <c r="F790" s="34"/>
      <c r="G790" s="34"/>
      <c r="P790" s="34"/>
      <c r="Q790" s="34"/>
      <c r="R790" s="34"/>
      <c r="S790" s="34"/>
      <c r="T790" s="34"/>
      <c r="U790" s="34"/>
    </row>
    <row r="791" spans="1:21">
      <c r="A791" s="34"/>
      <c r="B791" s="34"/>
      <c r="C791" s="34"/>
      <c r="D791" s="34"/>
      <c r="E791" s="34"/>
      <c r="F791" s="34"/>
      <c r="G791" s="34"/>
      <c r="P791" s="34"/>
      <c r="Q791" s="34"/>
      <c r="R791" s="34"/>
      <c r="S791" s="34"/>
      <c r="T791" s="34"/>
      <c r="U791" s="34"/>
    </row>
    <row r="792" spans="1:21">
      <c r="A792" s="34"/>
      <c r="B792" s="34"/>
      <c r="C792" s="34"/>
      <c r="D792" s="34"/>
      <c r="E792" s="34"/>
      <c r="F792" s="34"/>
      <c r="G792" s="34"/>
      <c r="P792" s="34"/>
      <c r="Q792" s="34"/>
      <c r="R792" s="34"/>
      <c r="S792" s="34"/>
      <c r="T792" s="34"/>
      <c r="U792" s="34"/>
    </row>
    <row r="793" spans="1:21">
      <c r="A793" s="34"/>
      <c r="B793" s="34"/>
      <c r="C793" s="34"/>
      <c r="D793" s="34"/>
      <c r="E793" s="34"/>
      <c r="F793" s="34"/>
      <c r="G793" s="34"/>
      <c r="P793" s="34"/>
      <c r="Q793" s="34"/>
      <c r="R793" s="34"/>
      <c r="S793" s="34"/>
      <c r="T793" s="34"/>
      <c r="U793" s="34"/>
    </row>
    <row r="794" spans="1:21">
      <c r="A794" s="34"/>
      <c r="B794" s="34"/>
      <c r="C794" s="34"/>
      <c r="D794" s="34"/>
      <c r="E794" s="34"/>
      <c r="F794" s="34"/>
      <c r="G794" s="34"/>
      <c r="P794" s="34"/>
      <c r="Q794" s="34"/>
      <c r="R794" s="34"/>
      <c r="S794" s="34"/>
      <c r="T794" s="34"/>
      <c r="U794" s="34"/>
    </row>
    <row r="795" spans="1:21">
      <c r="A795" s="34"/>
      <c r="B795" s="34"/>
      <c r="C795" s="34"/>
      <c r="D795" s="34"/>
      <c r="E795" s="34"/>
      <c r="F795" s="34"/>
      <c r="G795" s="34"/>
      <c r="P795" s="34"/>
      <c r="Q795" s="34"/>
      <c r="R795" s="34"/>
      <c r="S795" s="34"/>
      <c r="T795" s="34"/>
      <c r="U795" s="34"/>
    </row>
    <row r="796" spans="1:21">
      <c r="A796" s="34"/>
      <c r="B796" s="34"/>
      <c r="C796" s="34"/>
      <c r="D796" s="34"/>
      <c r="E796" s="34"/>
      <c r="F796" s="34"/>
      <c r="G796" s="34"/>
      <c r="P796" s="34"/>
      <c r="Q796" s="34"/>
      <c r="R796" s="34"/>
      <c r="S796" s="34"/>
      <c r="T796" s="34"/>
      <c r="U796" s="34"/>
    </row>
    <row r="797" spans="1:21">
      <c r="A797" s="34"/>
      <c r="B797" s="34"/>
      <c r="C797" s="34"/>
      <c r="D797" s="34"/>
      <c r="E797" s="34"/>
      <c r="F797" s="34"/>
      <c r="G797" s="34"/>
      <c r="P797" s="34"/>
      <c r="Q797" s="34"/>
      <c r="R797" s="34"/>
      <c r="S797" s="34"/>
      <c r="T797" s="34"/>
      <c r="U797" s="34"/>
    </row>
    <row r="798" spans="1:21">
      <c r="A798" s="34"/>
      <c r="B798" s="34"/>
      <c r="C798" s="34"/>
      <c r="D798" s="34"/>
      <c r="E798" s="34"/>
      <c r="F798" s="34"/>
      <c r="G798" s="34"/>
      <c r="P798" s="34"/>
      <c r="Q798" s="34"/>
      <c r="R798" s="34"/>
      <c r="S798" s="34"/>
      <c r="T798" s="34"/>
      <c r="U798" s="34"/>
    </row>
    <row r="799" spans="1:21">
      <c r="A799" s="34"/>
      <c r="B799" s="34"/>
      <c r="C799" s="34"/>
      <c r="D799" s="34"/>
      <c r="E799" s="34"/>
      <c r="F799" s="34"/>
      <c r="G799" s="34"/>
      <c r="P799" s="34"/>
      <c r="Q799" s="34"/>
      <c r="R799" s="34"/>
      <c r="S799" s="34"/>
      <c r="T799" s="34"/>
      <c r="U799" s="34"/>
    </row>
    <row r="800" spans="1:21">
      <c r="A800" s="34"/>
      <c r="B800" s="34"/>
      <c r="C800" s="34"/>
      <c r="D800" s="34"/>
      <c r="E800" s="34"/>
      <c r="F800" s="34"/>
      <c r="G800" s="34"/>
      <c r="P800" s="34"/>
      <c r="Q800" s="34"/>
      <c r="R800" s="34"/>
      <c r="S800" s="34"/>
      <c r="T800" s="34"/>
      <c r="U800" s="34"/>
    </row>
    <row r="801" spans="1:21">
      <c r="A801" s="34"/>
      <c r="B801" s="34"/>
      <c r="C801" s="34"/>
      <c r="D801" s="34"/>
      <c r="E801" s="34"/>
      <c r="F801" s="34"/>
      <c r="G801" s="34"/>
      <c r="P801" s="34"/>
      <c r="Q801" s="34"/>
      <c r="R801" s="34"/>
      <c r="S801" s="34"/>
      <c r="T801" s="34"/>
      <c r="U801" s="34"/>
    </row>
    <row r="802" spans="1:21">
      <c r="A802" s="34"/>
      <c r="B802" s="34"/>
      <c r="C802" s="34"/>
      <c r="D802" s="34"/>
      <c r="E802" s="34"/>
      <c r="F802" s="34"/>
      <c r="G802" s="34"/>
      <c r="P802" s="34"/>
      <c r="Q802" s="34"/>
      <c r="R802" s="34"/>
      <c r="S802" s="34"/>
      <c r="T802" s="34"/>
      <c r="U802" s="34"/>
    </row>
    <row r="803" spans="1:21">
      <c r="A803" s="34"/>
      <c r="B803" s="34"/>
      <c r="C803" s="34"/>
      <c r="D803" s="34"/>
      <c r="E803" s="34"/>
      <c r="F803" s="34"/>
      <c r="G803" s="34"/>
      <c r="P803" s="34"/>
      <c r="Q803" s="34"/>
      <c r="R803" s="34"/>
      <c r="S803" s="34"/>
      <c r="T803" s="34"/>
      <c r="U803" s="34"/>
    </row>
    <row r="804" spans="1:21">
      <c r="A804" s="34"/>
      <c r="B804" s="34"/>
      <c r="C804" s="34"/>
      <c r="D804" s="34"/>
      <c r="E804" s="34"/>
      <c r="F804" s="34"/>
      <c r="G804" s="34"/>
      <c r="P804" s="34"/>
      <c r="Q804" s="34"/>
      <c r="R804" s="34"/>
      <c r="S804" s="34"/>
      <c r="T804" s="34"/>
      <c r="U804" s="34"/>
    </row>
    <row r="805" spans="1:21">
      <c r="A805" s="34"/>
      <c r="B805" s="34"/>
      <c r="C805" s="34"/>
      <c r="D805" s="34"/>
      <c r="E805" s="34"/>
      <c r="F805" s="34"/>
      <c r="G805" s="34"/>
      <c r="P805" s="34"/>
      <c r="Q805" s="34"/>
      <c r="R805" s="34"/>
      <c r="S805" s="34"/>
      <c r="T805" s="34"/>
      <c r="U805" s="34"/>
    </row>
    <row r="806" spans="1:21">
      <c r="A806" s="34"/>
      <c r="B806" s="34"/>
      <c r="C806" s="34"/>
      <c r="D806" s="34"/>
      <c r="E806" s="34"/>
      <c r="F806" s="34"/>
      <c r="G806" s="34"/>
      <c r="P806" s="34"/>
      <c r="Q806" s="34"/>
      <c r="R806" s="34"/>
      <c r="S806" s="34"/>
      <c r="T806" s="34"/>
      <c r="U806" s="34"/>
    </row>
    <row r="807" spans="1:21">
      <c r="A807" s="34"/>
      <c r="B807" s="34"/>
      <c r="C807" s="34"/>
      <c r="D807" s="34"/>
      <c r="E807" s="34"/>
      <c r="F807" s="34"/>
      <c r="G807" s="34"/>
      <c r="P807" s="34"/>
      <c r="Q807" s="34"/>
      <c r="R807" s="34"/>
      <c r="S807" s="34"/>
      <c r="T807" s="34"/>
      <c r="U807" s="34"/>
    </row>
    <row r="808" spans="1:21">
      <c r="A808" s="34"/>
      <c r="B808" s="34"/>
      <c r="C808" s="34"/>
      <c r="D808" s="34"/>
      <c r="E808" s="34"/>
      <c r="F808" s="34"/>
      <c r="G808" s="34"/>
      <c r="P808" s="34"/>
      <c r="Q808" s="34"/>
      <c r="R808" s="34"/>
      <c r="S808" s="34"/>
      <c r="T808" s="34"/>
      <c r="U808" s="34"/>
    </row>
    <row r="809" spans="1:21">
      <c r="A809" s="34"/>
      <c r="B809" s="34"/>
      <c r="C809" s="34"/>
      <c r="D809" s="34"/>
      <c r="E809" s="34"/>
      <c r="F809" s="34"/>
      <c r="G809" s="34"/>
      <c r="P809" s="34"/>
      <c r="Q809" s="34"/>
      <c r="R809" s="34"/>
      <c r="S809" s="34"/>
      <c r="T809" s="34"/>
      <c r="U809" s="34"/>
    </row>
    <row r="810" spans="1:21">
      <c r="A810" s="34"/>
      <c r="B810" s="34"/>
      <c r="C810" s="34"/>
      <c r="D810" s="34"/>
      <c r="E810" s="34"/>
      <c r="F810" s="34"/>
      <c r="G810" s="34"/>
      <c r="P810" s="34"/>
      <c r="Q810" s="34"/>
      <c r="R810" s="34"/>
      <c r="S810" s="34"/>
      <c r="T810" s="34"/>
      <c r="U810" s="34"/>
    </row>
    <row r="811" spans="1:21">
      <c r="A811" s="34"/>
      <c r="B811" s="34"/>
      <c r="C811" s="34"/>
      <c r="D811" s="34"/>
      <c r="E811" s="34"/>
      <c r="F811" s="34"/>
      <c r="G811" s="34"/>
      <c r="P811" s="34"/>
      <c r="Q811" s="34"/>
      <c r="R811" s="34"/>
      <c r="S811" s="34"/>
      <c r="T811" s="34"/>
      <c r="U811" s="34"/>
    </row>
    <row r="812" spans="1:21">
      <c r="A812" s="34"/>
      <c r="B812" s="34"/>
      <c r="C812" s="34"/>
      <c r="D812" s="34"/>
      <c r="E812" s="34"/>
      <c r="F812" s="34"/>
      <c r="G812" s="34"/>
      <c r="P812" s="34"/>
      <c r="Q812" s="34"/>
      <c r="R812" s="34"/>
      <c r="S812" s="34"/>
      <c r="T812" s="34"/>
      <c r="U812" s="34"/>
    </row>
    <row r="813" spans="1:21">
      <c r="A813" s="34"/>
      <c r="B813" s="34"/>
      <c r="C813" s="34"/>
      <c r="D813" s="34"/>
      <c r="E813" s="34"/>
      <c r="F813" s="34"/>
      <c r="G813" s="34"/>
      <c r="P813" s="34"/>
      <c r="Q813" s="34"/>
      <c r="R813" s="34"/>
      <c r="S813" s="34"/>
      <c r="T813" s="34"/>
      <c r="U813" s="34"/>
    </row>
    <row r="814" spans="1:21">
      <c r="A814" s="34"/>
      <c r="B814" s="34"/>
      <c r="C814" s="34"/>
      <c r="D814" s="34"/>
      <c r="E814" s="34"/>
      <c r="F814" s="34"/>
      <c r="G814" s="34"/>
      <c r="P814" s="34"/>
      <c r="Q814" s="34"/>
      <c r="R814" s="34"/>
      <c r="S814" s="34"/>
      <c r="T814" s="34"/>
      <c r="U814" s="34"/>
    </row>
    <row r="815" spans="1:21">
      <c r="A815" s="34"/>
      <c r="B815" s="34"/>
      <c r="C815" s="34"/>
      <c r="D815" s="34"/>
      <c r="E815" s="34"/>
      <c r="F815" s="34"/>
      <c r="G815" s="34"/>
      <c r="P815" s="34"/>
      <c r="Q815" s="34"/>
      <c r="R815" s="34"/>
      <c r="S815" s="34"/>
      <c r="T815" s="34"/>
      <c r="U815" s="34"/>
    </row>
    <row r="816" spans="1:21">
      <c r="A816" s="34"/>
      <c r="B816" s="34"/>
      <c r="C816" s="34"/>
      <c r="D816" s="34"/>
      <c r="E816" s="34"/>
      <c r="F816" s="34"/>
      <c r="G816" s="34"/>
      <c r="P816" s="34"/>
      <c r="Q816" s="34"/>
      <c r="R816" s="34"/>
      <c r="S816" s="34"/>
      <c r="T816" s="34"/>
      <c r="U816" s="34"/>
    </row>
    <row r="817" spans="1:21">
      <c r="A817" s="34"/>
      <c r="B817" s="34"/>
      <c r="C817" s="34"/>
      <c r="D817" s="34"/>
      <c r="E817" s="34"/>
      <c r="F817" s="34"/>
      <c r="G817" s="34"/>
      <c r="P817" s="34"/>
      <c r="Q817" s="34"/>
      <c r="R817" s="34"/>
      <c r="S817" s="34"/>
      <c r="T817" s="34"/>
      <c r="U817" s="34"/>
    </row>
    <row r="818" spans="1:21">
      <c r="A818" s="34"/>
      <c r="B818" s="34"/>
      <c r="C818" s="34"/>
      <c r="D818" s="34"/>
      <c r="E818" s="34"/>
      <c r="F818" s="34"/>
      <c r="G818" s="34"/>
      <c r="P818" s="34"/>
      <c r="Q818" s="34"/>
      <c r="R818" s="34"/>
      <c r="S818" s="34"/>
      <c r="T818" s="34"/>
      <c r="U818" s="34"/>
    </row>
    <row r="819" spans="1:21">
      <c r="A819" s="34"/>
      <c r="B819" s="34"/>
      <c r="C819" s="34"/>
      <c r="D819" s="34"/>
      <c r="E819" s="34"/>
      <c r="F819" s="34"/>
      <c r="G819" s="34"/>
      <c r="P819" s="34"/>
      <c r="Q819" s="34"/>
      <c r="R819" s="34"/>
      <c r="S819" s="34"/>
      <c r="T819" s="34"/>
      <c r="U819" s="34"/>
    </row>
    <row r="820" spans="1:21">
      <c r="A820" s="34"/>
      <c r="B820" s="34"/>
      <c r="C820" s="34"/>
      <c r="D820" s="34"/>
      <c r="E820" s="34"/>
      <c r="F820" s="34"/>
      <c r="G820" s="34"/>
      <c r="P820" s="34"/>
      <c r="Q820" s="34"/>
      <c r="R820" s="34"/>
      <c r="S820" s="34"/>
      <c r="T820" s="34"/>
      <c r="U820" s="34"/>
    </row>
    <row r="821" spans="1:21">
      <c r="A821" s="34"/>
      <c r="B821" s="34"/>
      <c r="C821" s="34"/>
      <c r="D821" s="34"/>
      <c r="E821" s="34"/>
      <c r="F821" s="34"/>
      <c r="G821" s="34"/>
      <c r="P821" s="34"/>
      <c r="Q821" s="34"/>
      <c r="R821" s="34"/>
      <c r="S821" s="34"/>
      <c r="T821" s="34"/>
      <c r="U821" s="34"/>
    </row>
    <row r="822" spans="1:21">
      <c r="A822" s="34"/>
      <c r="B822" s="34"/>
      <c r="C822" s="34"/>
      <c r="D822" s="34"/>
      <c r="E822" s="34"/>
      <c r="F822" s="34"/>
      <c r="G822" s="34"/>
      <c r="P822" s="34"/>
      <c r="Q822" s="34"/>
      <c r="R822" s="34"/>
      <c r="S822" s="34"/>
      <c r="T822" s="34"/>
      <c r="U822" s="34"/>
    </row>
    <row r="823" spans="1:21">
      <c r="A823" s="34"/>
      <c r="B823" s="34"/>
      <c r="C823" s="34"/>
      <c r="D823" s="34"/>
      <c r="E823" s="34"/>
      <c r="F823" s="34"/>
      <c r="G823" s="34"/>
      <c r="P823" s="34"/>
      <c r="Q823" s="34"/>
      <c r="R823" s="34"/>
      <c r="S823" s="34"/>
      <c r="T823" s="34"/>
      <c r="U823" s="34"/>
    </row>
    <row r="824" spans="1:21">
      <c r="A824" s="34"/>
      <c r="B824" s="34"/>
      <c r="C824" s="34"/>
      <c r="D824" s="34"/>
      <c r="E824" s="34"/>
      <c r="F824" s="34"/>
      <c r="G824" s="34"/>
      <c r="P824" s="34"/>
      <c r="Q824" s="34"/>
      <c r="R824" s="34"/>
      <c r="S824" s="34"/>
      <c r="T824" s="34"/>
      <c r="U824" s="34"/>
    </row>
    <row r="825" spans="1:21">
      <c r="A825" s="34"/>
      <c r="B825" s="34"/>
      <c r="C825" s="34"/>
      <c r="D825" s="34"/>
      <c r="E825" s="34"/>
      <c r="F825" s="34"/>
      <c r="G825" s="34"/>
      <c r="P825" s="34"/>
      <c r="Q825" s="34"/>
      <c r="R825" s="34"/>
      <c r="S825" s="34"/>
      <c r="T825" s="34"/>
      <c r="U825" s="34"/>
    </row>
    <row r="826" spans="1:21">
      <c r="A826" s="34"/>
      <c r="B826" s="34"/>
      <c r="C826" s="34"/>
      <c r="D826" s="34"/>
      <c r="E826" s="34"/>
      <c r="F826" s="34"/>
      <c r="G826" s="34"/>
      <c r="P826" s="34"/>
      <c r="Q826" s="34"/>
      <c r="R826" s="34"/>
      <c r="S826" s="34"/>
      <c r="T826" s="34"/>
      <c r="U826" s="34"/>
    </row>
    <row r="827" spans="1:21">
      <c r="A827" s="34"/>
      <c r="B827" s="34"/>
      <c r="C827" s="34"/>
      <c r="D827" s="34"/>
      <c r="E827" s="34"/>
      <c r="F827" s="34"/>
      <c r="G827" s="34"/>
      <c r="P827" s="34"/>
      <c r="Q827" s="34"/>
      <c r="R827" s="34"/>
      <c r="S827" s="34"/>
      <c r="T827" s="34"/>
      <c r="U827" s="34"/>
    </row>
    <row r="828" spans="1:21">
      <c r="A828" s="34"/>
      <c r="B828" s="34"/>
      <c r="C828" s="34"/>
      <c r="D828" s="34"/>
      <c r="E828" s="34"/>
      <c r="F828" s="34"/>
      <c r="G828" s="34"/>
      <c r="P828" s="34"/>
      <c r="Q828" s="34"/>
      <c r="R828" s="34"/>
      <c r="S828" s="34"/>
      <c r="T828" s="34"/>
      <c r="U828" s="34"/>
    </row>
    <row r="829" spans="1:21">
      <c r="A829" s="34"/>
      <c r="B829" s="34"/>
      <c r="C829" s="34"/>
      <c r="D829" s="34"/>
      <c r="E829" s="34"/>
      <c r="F829" s="34"/>
      <c r="G829" s="34"/>
      <c r="P829" s="34"/>
      <c r="Q829" s="34"/>
      <c r="R829" s="34"/>
      <c r="S829" s="34"/>
      <c r="T829" s="34"/>
      <c r="U829" s="34"/>
    </row>
    <row r="830" spans="1:21">
      <c r="A830" s="34"/>
      <c r="B830" s="34"/>
      <c r="C830" s="34"/>
      <c r="D830" s="34"/>
      <c r="E830" s="34"/>
      <c r="F830" s="34"/>
      <c r="G830" s="34"/>
      <c r="P830" s="34"/>
      <c r="Q830" s="34"/>
      <c r="R830" s="34"/>
      <c r="S830" s="34"/>
      <c r="T830" s="34"/>
      <c r="U830" s="34"/>
    </row>
    <row r="831" spans="1:21">
      <c r="A831" s="34"/>
      <c r="B831" s="34"/>
      <c r="C831" s="34"/>
      <c r="D831" s="34"/>
      <c r="E831" s="34"/>
      <c r="F831" s="34"/>
      <c r="G831" s="34"/>
      <c r="P831" s="34"/>
      <c r="Q831" s="34"/>
      <c r="R831" s="34"/>
      <c r="S831" s="34"/>
      <c r="T831" s="34"/>
      <c r="U831" s="34"/>
    </row>
    <row r="832" spans="1:21">
      <c r="A832" s="34"/>
      <c r="B832" s="34"/>
      <c r="C832" s="34"/>
      <c r="D832" s="34"/>
      <c r="E832" s="34"/>
      <c r="F832" s="34"/>
      <c r="G832" s="34"/>
      <c r="P832" s="34"/>
      <c r="Q832" s="34"/>
      <c r="R832" s="34"/>
      <c r="S832" s="34"/>
      <c r="T832" s="34"/>
      <c r="U832" s="34"/>
    </row>
    <row r="833" spans="1:21">
      <c r="A833" s="34"/>
      <c r="B833" s="34"/>
      <c r="C833" s="34"/>
      <c r="D833" s="34"/>
      <c r="E833" s="34"/>
      <c r="F833" s="34"/>
      <c r="G833" s="34"/>
      <c r="P833" s="34"/>
      <c r="Q833" s="34"/>
      <c r="R833" s="34"/>
      <c r="S833" s="34"/>
      <c r="T833" s="34"/>
      <c r="U833" s="34"/>
    </row>
    <row r="834" spans="1:21">
      <c r="A834" s="34"/>
      <c r="B834" s="34"/>
      <c r="C834" s="34"/>
      <c r="D834" s="34"/>
      <c r="E834" s="34"/>
      <c r="F834" s="34"/>
      <c r="G834" s="34"/>
      <c r="P834" s="34"/>
      <c r="Q834" s="34"/>
      <c r="R834" s="34"/>
      <c r="S834" s="34"/>
      <c r="T834" s="34"/>
      <c r="U834" s="34"/>
    </row>
    <row r="835" spans="1:21">
      <c r="A835" s="34"/>
      <c r="B835" s="34"/>
      <c r="C835" s="34"/>
      <c r="D835" s="34"/>
      <c r="E835" s="34"/>
      <c r="F835" s="34"/>
      <c r="G835" s="34"/>
      <c r="P835" s="34"/>
      <c r="Q835" s="34"/>
      <c r="R835" s="34"/>
      <c r="S835" s="34"/>
      <c r="T835" s="34"/>
      <c r="U835" s="34"/>
    </row>
    <row r="836" spans="1:21">
      <c r="A836" s="34"/>
      <c r="B836" s="34"/>
      <c r="C836" s="34"/>
      <c r="D836" s="34"/>
      <c r="E836" s="34"/>
      <c r="F836" s="34"/>
      <c r="G836" s="34"/>
      <c r="P836" s="34"/>
      <c r="Q836" s="34"/>
      <c r="R836" s="34"/>
      <c r="S836" s="34"/>
      <c r="T836" s="34"/>
      <c r="U836" s="34"/>
    </row>
    <row r="837" spans="1:21">
      <c r="A837" s="34"/>
      <c r="B837" s="34"/>
      <c r="C837" s="34"/>
      <c r="D837" s="34"/>
      <c r="E837" s="34"/>
      <c r="F837" s="34"/>
      <c r="G837" s="34"/>
      <c r="P837" s="34"/>
      <c r="Q837" s="34"/>
      <c r="R837" s="34"/>
      <c r="S837" s="34"/>
      <c r="T837" s="34"/>
      <c r="U837" s="34"/>
    </row>
    <row r="838" spans="1:21">
      <c r="A838" s="34"/>
      <c r="B838" s="34"/>
      <c r="C838" s="34"/>
      <c r="D838" s="34"/>
      <c r="E838" s="34"/>
      <c r="F838" s="34"/>
      <c r="G838" s="34"/>
      <c r="P838" s="34"/>
      <c r="Q838" s="34"/>
      <c r="R838" s="34"/>
      <c r="S838" s="34"/>
      <c r="T838" s="34"/>
      <c r="U838" s="34"/>
    </row>
    <row r="839" spans="1:21">
      <c r="A839" s="34"/>
      <c r="B839" s="34"/>
      <c r="C839" s="34"/>
      <c r="D839" s="34"/>
      <c r="E839" s="34"/>
      <c r="F839" s="34"/>
      <c r="G839" s="34"/>
      <c r="P839" s="34"/>
      <c r="Q839" s="34"/>
      <c r="R839" s="34"/>
      <c r="S839" s="34"/>
      <c r="T839" s="34"/>
      <c r="U839" s="34"/>
    </row>
    <row r="840" spans="1:21">
      <c r="A840" s="34"/>
      <c r="B840" s="34"/>
      <c r="C840" s="34"/>
      <c r="D840" s="34"/>
      <c r="E840" s="34"/>
      <c r="F840" s="34"/>
      <c r="G840" s="34"/>
      <c r="P840" s="34"/>
      <c r="Q840" s="34"/>
      <c r="R840" s="34"/>
      <c r="S840" s="34"/>
      <c r="T840" s="34"/>
      <c r="U840" s="34"/>
    </row>
    <row r="841" spans="1:21">
      <c r="A841" s="34"/>
      <c r="B841" s="34"/>
      <c r="C841" s="34"/>
      <c r="D841" s="34"/>
      <c r="E841" s="34"/>
      <c r="F841" s="34"/>
      <c r="G841" s="34"/>
      <c r="P841" s="34"/>
      <c r="Q841" s="34"/>
      <c r="R841" s="34"/>
      <c r="S841" s="34"/>
      <c r="T841" s="34"/>
      <c r="U841" s="34"/>
    </row>
    <row r="842" spans="1:21">
      <c r="A842" s="34"/>
      <c r="B842" s="34"/>
      <c r="C842" s="34"/>
      <c r="D842" s="34"/>
      <c r="E842" s="34"/>
      <c r="F842" s="34"/>
      <c r="G842" s="34"/>
      <c r="P842" s="34"/>
      <c r="Q842" s="34"/>
      <c r="R842" s="34"/>
      <c r="S842" s="34"/>
      <c r="T842" s="34"/>
      <c r="U842" s="34"/>
    </row>
    <row r="843" spans="1:21">
      <c r="A843" s="34"/>
      <c r="B843" s="34"/>
      <c r="C843" s="34"/>
      <c r="D843" s="34"/>
      <c r="E843" s="34"/>
      <c r="F843" s="34"/>
      <c r="G843" s="34"/>
      <c r="P843" s="34"/>
      <c r="Q843" s="34"/>
      <c r="R843" s="34"/>
      <c r="S843" s="34"/>
      <c r="T843" s="34"/>
      <c r="U843" s="34"/>
    </row>
    <row r="844" spans="1:21">
      <c r="A844" s="34"/>
      <c r="B844" s="34"/>
      <c r="C844" s="34"/>
      <c r="D844" s="34"/>
      <c r="E844" s="34"/>
      <c r="F844" s="34"/>
      <c r="G844" s="34"/>
      <c r="P844" s="34"/>
      <c r="Q844" s="34"/>
      <c r="R844" s="34"/>
      <c r="S844" s="34"/>
      <c r="T844" s="34"/>
      <c r="U844" s="34"/>
    </row>
    <row r="845" spans="1:21">
      <c r="A845" s="34"/>
      <c r="B845" s="34"/>
      <c r="C845" s="34"/>
      <c r="D845" s="34"/>
      <c r="E845" s="34"/>
      <c r="F845" s="34"/>
      <c r="G845" s="34"/>
      <c r="P845" s="34"/>
      <c r="Q845" s="34"/>
      <c r="R845" s="34"/>
      <c r="S845" s="34"/>
      <c r="T845" s="34"/>
      <c r="U845" s="34"/>
    </row>
    <row r="846" spans="1:21">
      <c r="A846" s="34"/>
      <c r="B846" s="34"/>
      <c r="C846" s="34"/>
      <c r="D846" s="34"/>
      <c r="E846" s="34"/>
      <c r="F846" s="34"/>
      <c r="G846" s="34"/>
      <c r="P846" s="34"/>
      <c r="Q846" s="34"/>
      <c r="R846" s="34"/>
      <c r="S846" s="34"/>
      <c r="T846" s="34"/>
      <c r="U846" s="34"/>
    </row>
    <row r="847" spans="1:21">
      <c r="A847" s="34"/>
      <c r="B847" s="34"/>
      <c r="C847" s="34"/>
      <c r="D847" s="34"/>
      <c r="E847" s="34"/>
      <c r="F847" s="34"/>
      <c r="G847" s="34"/>
      <c r="P847" s="34"/>
      <c r="Q847" s="34"/>
      <c r="R847" s="34"/>
      <c r="S847" s="34"/>
      <c r="T847" s="34"/>
      <c r="U847" s="34"/>
    </row>
    <row r="848" spans="1:21">
      <c r="A848" s="34"/>
      <c r="B848" s="34"/>
      <c r="C848" s="34"/>
      <c r="D848" s="34"/>
      <c r="E848" s="34"/>
      <c r="F848" s="34"/>
      <c r="G848" s="34"/>
      <c r="P848" s="34"/>
      <c r="Q848" s="34"/>
      <c r="R848" s="34"/>
      <c r="S848" s="34"/>
      <c r="T848" s="34"/>
      <c r="U848" s="34"/>
    </row>
    <row r="849" spans="1:21">
      <c r="A849" s="34"/>
      <c r="B849" s="34"/>
      <c r="C849" s="34"/>
      <c r="D849" s="34"/>
      <c r="E849" s="34"/>
      <c r="F849" s="34"/>
      <c r="G849" s="34"/>
      <c r="P849" s="34"/>
      <c r="Q849" s="34"/>
      <c r="R849" s="34"/>
      <c r="S849" s="34"/>
      <c r="T849" s="34"/>
      <c r="U849" s="34"/>
    </row>
    <row r="850" spans="1:21">
      <c r="A850" s="34"/>
      <c r="B850" s="34"/>
      <c r="C850" s="34"/>
      <c r="D850" s="34"/>
      <c r="E850" s="34"/>
      <c r="F850" s="34"/>
      <c r="G850" s="34"/>
      <c r="P850" s="34"/>
      <c r="Q850" s="34"/>
      <c r="R850" s="34"/>
      <c r="S850" s="34"/>
      <c r="T850" s="34"/>
      <c r="U850" s="34"/>
    </row>
    <row r="851" spans="1:21">
      <c r="A851" s="34"/>
      <c r="B851" s="34"/>
      <c r="C851" s="34"/>
      <c r="D851" s="34"/>
      <c r="E851" s="34"/>
      <c r="F851" s="34"/>
      <c r="G851" s="34"/>
      <c r="P851" s="34"/>
      <c r="Q851" s="34"/>
      <c r="R851" s="34"/>
      <c r="S851" s="34"/>
      <c r="T851" s="34"/>
      <c r="U851" s="34"/>
    </row>
    <row r="852" spans="1:21">
      <c r="A852" s="34"/>
      <c r="B852" s="34"/>
      <c r="C852" s="34"/>
      <c r="D852" s="34"/>
      <c r="E852" s="34"/>
      <c r="F852" s="34"/>
      <c r="G852" s="34"/>
      <c r="P852" s="34"/>
      <c r="Q852" s="34"/>
      <c r="R852" s="34"/>
      <c r="S852" s="34"/>
      <c r="T852" s="34"/>
      <c r="U852" s="34"/>
    </row>
    <row r="853" spans="1:21">
      <c r="A853" s="34"/>
      <c r="B853" s="34"/>
      <c r="C853" s="34"/>
      <c r="D853" s="34"/>
      <c r="E853" s="34"/>
      <c r="F853" s="34"/>
      <c r="G853" s="34"/>
      <c r="P853" s="34"/>
      <c r="Q853" s="34"/>
      <c r="R853" s="34"/>
      <c r="S853" s="34"/>
      <c r="T853" s="34"/>
      <c r="U853" s="34"/>
    </row>
    <row r="854" spans="1:21">
      <c r="A854" s="34"/>
      <c r="B854" s="34"/>
      <c r="C854" s="34"/>
      <c r="D854" s="34"/>
      <c r="E854" s="34"/>
      <c r="F854" s="34"/>
      <c r="G854" s="34"/>
      <c r="P854" s="34"/>
      <c r="Q854" s="34"/>
      <c r="R854" s="34"/>
      <c r="S854" s="34"/>
      <c r="T854" s="34"/>
      <c r="U854" s="34"/>
    </row>
    <row r="855" spans="1:21">
      <c r="A855" s="34"/>
      <c r="B855" s="34"/>
      <c r="C855" s="34"/>
      <c r="D855" s="34"/>
      <c r="E855" s="34"/>
      <c r="F855" s="34"/>
      <c r="G855" s="34"/>
      <c r="P855" s="34"/>
      <c r="Q855" s="34"/>
      <c r="R855" s="34"/>
      <c r="S855" s="34"/>
      <c r="T855" s="34"/>
      <c r="U855" s="34"/>
    </row>
    <row r="856" spans="1:21">
      <c r="A856" s="34"/>
      <c r="B856" s="34"/>
      <c r="C856" s="34"/>
      <c r="D856" s="34"/>
      <c r="E856" s="34"/>
      <c r="F856" s="34"/>
      <c r="G856" s="34"/>
      <c r="P856" s="34"/>
      <c r="Q856" s="34"/>
      <c r="R856" s="34"/>
      <c r="S856" s="34"/>
      <c r="T856" s="34"/>
      <c r="U856" s="34"/>
    </row>
    <row r="857" spans="1:21">
      <c r="A857" s="34"/>
      <c r="B857" s="34"/>
      <c r="C857" s="34"/>
      <c r="D857" s="34"/>
      <c r="E857" s="34"/>
      <c r="F857" s="34"/>
      <c r="G857" s="34"/>
      <c r="P857" s="34"/>
      <c r="Q857" s="34"/>
      <c r="R857" s="34"/>
      <c r="S857" s="34"/>
      <c r="T857" s="34"/>
      <c r="U857" s="34"/>
    </row>
    <row r="858" spans="1:21">
      <c r="A858" s="34"/>
      <c r="B858" s="34"/>
      <c r="C858" s="34"/>
      <c r="D858" s="34"/>
      <c r="E858" s="34"/>
      <c r="F858" s="34"/>
      <c r="G858" s="34"/>
      <c r="P858" s="34"/>
      <c r="Q858" s="34"/>
      <c r="R858" s="34"/>
      <c r="S858" s="34"/>
      <c r="T858" s="34"/>
      <c r="U858" s="34"/>
    </row>
    <row r="859" spans="1:21">
      <c r="A859" s="34"/>
      <c r="B859" s="34"/>
      <c r="C859" s="34"/>
      <c r="D859" s="34"/>
      <c r="E859" s="34"/>
      <c r="F859" s="34"/>
      <c r="G859" s="34"/>
      <c r="P859" s="34"/>
      <c r="Q859" s="34"/>
      <c r="R859" s="34"/>
      <c r="S859" s="34"/>
      <c r="T859" s="34"/>
      <c r="U859" s="34"/>
    </row>
    <row r="860" spans="1:21">
      <c r="A860" s="34"/>
      <c r="B860" s="34"/>
      <c r="C860" s="34"/>
      <c r="D860" s="34"/>
      <c r="E860" s="34"/>
      <c r="F860" s="34"/>
      <c r="G860" s="34"/>
      <c r="P860" s="34"/>
      <c r="Q860" s="34"/>
      <c r="R860" s="34"/>
      <c r="S860" s="34"/>
      <c r="T860" s="34"/>
      <c r="U860" s="34"/>
    </row>
    <row r="861" spans="1:21">
      <c r="A861" s="34"/>
      <c r="B861" s="34"/>
      <c r="C861" s="34"/>
      <c r="D861" s="34"/>
      <c r="E861" s="34"/>
      <c r="F861" s="34"/>
      <c r="G861" s="34"/>
      <c r="P861" s="34"/>
      <c r="Q861" s="34"/>
      <c r="R861" s="34"/>
      <c r="S861" s="34"/>
      <c r="T861" s="34"/>
      <c r="U861" s="34"/>
    </row>
    <row r="862" spans="1:21">
      <c r="A862" s="34"/>
      <c r="B862" s="34"/>
      <c r="C862" s="34"/>
      <c r="D862" s="34"/>
      <c r="E862" s="34"/>
      <c r="F862" s="34"/>
      <c r="G862" s="34"/>
      <c r="P862" s="34"/>
      <c r="Q862" s="34"/>
      <c r="R862" s="34"/>
      <c r="S862" s="34"/>
      <c r="T862" s="34"/>
      <c r="U862" s="34"/>
    </row>
    <row r="863" spans="1:21">
      <c r="A863" s="34"/>
      <c r="B863" s="34"/>
      <c r="C863" s="34"/>
      <c r="D863" s="34"/>
      <c r="E863" s="34"/>
      <c r="F863" s="34"/>
      <c r="G863" s="34"/>
      <c r="P863" s="34"/>
      <c r="Q863" s="34"/>
      <c r="R863" s="34"/>
      <c r="S863" s="34"/>
      <c r="T863" s="34"/>
      <c r="U863" s="34"/>
    </row>
    <row r="864" spans="1:21">
      <c r="A864" s="34"/>
      <c r="B864" s="34"/>
      <c r="C864" s="34"/>
      <c r="D864" s="34"/>
      <c r="E864" s="34"/>
      <c r="F864" s="34"/>
      <c r="G864" s="34"/>
      <c r="P864" s="34"/>
      <c r="Q864" s="34"/>
      <c r="R864" s="34"/>
      <c r="S864" s="34"/>
      <c r="T864" s="34"/>
      <c r="U864" s="34"/>
    </row>
    <row r="865" spans="1:21">
      <c r="A865" s="34"/>
      <c r="B865" s="34"/>
      <c r="C865" s="34"/>
      <c r="D865" s="34"/>
      <c r="E865" s="34"/>
      <c r="F865" s="34"/>
      <c r="G865" s="34"/>
      <c r="P865" s="34"/>
      <c r="Q865" s="34"/>
      <c r="R865" s="34"/>
      <c r="S865" s="34"/>
      <c r="T865" s="34"/>
      <c r="U865" s="34"/>
    </row>
    <row r="866" spans="1:21">
      <c r="A866" s="34"/>
      <c r="B866" s="34"/>
      <c r="C866" s="34"/>
      <c r="D866" s="34"/>
      <c r="E866" s="34"/>
      <c r="F866" s="34"/>
      <c r="G866" s="34"/>
      <c r="P866" s="34"/>
      <c r="Q866" s="34"/>
      <c r="R866" s="34"/>
      <c r="S866" s="34"/>
      <c r="T866" s="34"/>
      <c r="U866" s="34"/>
    </row>
    <row r="867" spans="1:21">
      <c r="A867" s="34"/>
      <c r="B867" s="34"/>
      <c r="C867" s="34"/>
      <c r="D867" s="34"/>
      <c r="E867" s="34"/>
      <c r="F867" s="34"/>
      <c r="G867" s="34"/>
      <c r="P867" s="34"/>
      <c r="Q867" s="34"/>
      <c r="R867" s="34"/>
      <c r="S867" s="34"/>
      <c r="T867" s="34"/>
      <c r="U867" s="34"/>
    </row>
    <row r="868" spans="1:21">
      <c r="A868" s="34"/>
      <c r="B868" s="34"/>
      <c r="C868" s="34"/>
      <c r="D868" s="34"/>
      <c r="E868" s="34"/>
      <c r="F868" s="34"/>
      <c r="G868" s="34"/>
      <c r="P868" s="34"/>
      <c r="Q868" s="34"/>
      <c r="R868" s="34"/>
      <c r="S868" s="34"/>
      <c r="T868" s="34"/>
      <c r="U868" s="34"/>
    </row>
    <row r="869" spans="1:21">
      <c r="A869" s="34"/>
      <c r="B869" s="34"/>
      <c r="C869" s="34"/>
      <c r="D869" s="34"/>
      <c r="E869" s="34"/>
      <c r="F869" s="34"/>
      <c r="G869" s="34"/>
      <c r="P869" s="34"/>
      <c r="Q869" s="34"/>
      <c r="R869" s="34"/>
      <c r="S869" s="34"/>
      <c r="T869" s="34"/>
      <c r="U869" s="34"/>
    </row>
    <row r="870" spans="1:21">
      <c r="A870" s="34"/>
      <c r="B870" s="34"/>
      <c r="C870" s="34"/>
      <c r="D870" s="34"/>
      <c r="E870" s="34"/>
      <c r="F870" s="34"/>
      <c r="G870" s="34"/>
      <c r="P870" s="34"/>
      <c r="Q870" s="34"/>
      <c r="R870" s="34"/>
      <c r="S870" s="34"/>
      <c r="T870" s="34"/>
      <c r="U870" s="34"/>
    </row>
    <row r="871" spans="1:21">
      <c r="A871" s="34"/>
      <c r="B871" s="34"/>
      <c r="C871" s="34"/>
      <c r="D871" s="34"/>
      <c r="E871" s="34"/>
      <c r="F871" s="34"/>
      <c r="G871" s="34"/>
      <c r="P871" s="34"/>
      <c r="Q871" s="34"/>
      <c r="R871" s="34"/>
      <c r="S871" s="34"/>
      <c r="T871" s="34"/>
      <c r="U871" s="34"/>
    </row>
    <row r="872" spans="1:21">
      <c r="A872" s="34"/>
      <c r="B872" s="34"/>
      <c r="C872" s="34"/>
      <c r="D872" s="34"/>
      <c r="E872" s="34"/>
      <c r="F872" s="34"/>
      <c r="G872" s="34"/>
      <c r="P872" s="34"/>
      <c r="Q872" s="34"/>
      <c r="R872" s="34"/>
      <c r="S872" s="34"/>
      <c r="T872" s="34"/>
      <c r="U872" s="34"/>
    </row>
    <row r="873" spans="1:21">
      <c r="A873" s="34"/>
      <c r="B873" s="34"/>
      <c r="C873" s="34"/>
      <c r="D873" s="34"/>
      <c r="E873" s="34"/>
      <c r="F873" s="34"/>
      <c r="G873" s="34"/>
      <c r="P873" s="34"/>
      <c r="Q873" s="34"/>
      <c r="R873" s="34"/>
      <c r="S873" s="34"/>
      <c r="T873" s="34"/>
      <c r="U873" s="34"/>
    </row>
    <row r="874" spans="1:21">
      <c r="A874" s="34"/>
      <c r="B874" s="34"/>
      <c r="C874" s="34"/>
      <c r="D874" s="34"/>
      <c r="E874" s="34"/>
      <c r="F874" s="34"/>
      <c r="G874" s="34"/>
      <c r="P874" s="34"/>
      <c r="Q874" s="34"/>
      <c r="R874" s="34"/>
      <c r="S874" s="34"/>
      <c r="T874" s="34"/>
      <c r="U874" s="34"/>
    </row>
    <row r="875" spans="1:21">
      <c r="A875" s="34"/>
      <c r="B875" s="34"/>
      <c r="C875" s="34"/>
      <c r="D875" s="34"/>
      <c r="E875" s="34"/>
      <c r="F875" s="34"/>
      <c r="G875" s="34"/>
      <c r="P875" s="34"/>
      <c r="Q875" s="34"/>
      <c r="R875" s="34"/>
      <c r="S875" s="34"/>
      <c r="T875" s="34"/>
      <c r="U875" s="34"/>
    </row>
    <row r="876" spans="1:21">
      <c r="A876" s="34"/>
      <c r="B876" s="34"/>
      <c r="C876" s="34"/>
      <c r="D876" s="34"/>
      <c r="E876" s="34"/>
      <c r="F876" s="34"/>
      <c r="G876" s="34"/>
      <c r="P876" s="34"/>
      <c r="Q876" s="34"/>
      <c r="R876" s="34"/>
      <c r="S876" s="34"/>
      <c r="T876" s="34"/>
      <c r="U876" s="34"/>
    </row>
    <row r="877" spans="1:21">
      <c r="A877" s="34"/>
      <c r="B877" s="34"/>
      <c r="C877" s="34"/>
      <c r="D877" s="34"/>
      <c r="E877" s="34"/>
      <c r="F877" s="34"/>
      <c r="G877" s="34"/>
      <c r="P877" s="34"/>
      <c r="Q877" s="34"/>
      <c r="R877" s="34"/>
      <c r="S877" s="34"/>
      <c r="T877" s="34"/>
      <c r="U877" s="34"/>
    </row>
    <row r="878" spans="1:21">
      <c r="A878" s="34"/>
      <c r="B878" s="34"/>
      <c r="C878" s="34"/>
      <c r="D878" s="34"/>
      <c r="E878" s="34"/>
      <c r="F878" s="34"/>
      <c r="G878" s="34"/>
      <c r="P878" s="34"/>
      <c r="Q878" s="34"/>
      <c r="R878" s="34"/>
      <c r="S878" s="34"/>
      <c r="T878" s="34"/>
      <c r="U878" s="34"/>
    </row>
    <row r="879" spans="1:21">
      <c r="A879" s="34"/>
      <c r="B879" s="34"/>
      <c r="C879" s="34"/>
      <c r="D879" s="34"/>
      <c r="E879" s="34"/>
      <c r="F879" s="34"/>
      <c r="G879" s="34"/>
      <c r="P879" s="34"/>
      <c r="Q879" s="34"/>
      <c r="R879" s="34"/>
      <c r="S879" s="34"/>
      <c r="T879" s="34"/>
      <c r="U879" s="34"/>
    </row>
    <row r="880" spans="1:21">
      <c r="A880" s="34"/>
      <c r="B880" s="34"/>
      <c r="C880" s="34"/>
      <c r="D880" s="34"/>
      <c r="E880" s="34"/>
      <c r="F880" s="34"/>
      <c r="G880" s="34"/>
      <c r="P880" s="34"/>
      <c r="Q880" s="34"/>
      <c r="R880" s="34"/>
      <c r="S880" s="34"/>
      <c r="T880" s="34"/>
      <c r="U880" s="34"/>
    </row>
    <row r="881" spans="1:21">
      <c r="A881" s="34"/>
      <c r="B881" s="34"/>
      <c r="C881" s="34"/>
      <c r="D881" s="34"/>
      <c r="E881" s="34"/>
      <c r="F881" s="34"/>
      <c r="G881" s="34"/>
      <c r="P881" s="34"/>
      <c r="Q881" s="34"/>
      <c r="R881" s="34"/>
      <c r="S881" s="34"/>
      <c r="T881" s="34"/>
      <c r="U881" s="34"/>
    </row>
    <row r="882" spans="1:21">
      <c r="A882" s="34"/>
      <c r="B882" s="34"/>
      <c r="C882" s="34"/>
      <c r="D882" s="34"/>
      <c r="E882" s="34"/>
      <c r="F882" s="34"/>
      <c r="G882" s="34"/>
      <c r="P882" s="34"/>
      <c r="Q882" s="34"/>
      <c r="R882" s="34"/>
      <c r="S882" s="34"/>
      <c r="T882" s="34"/>
      <c r="U882" s="34"/>
    </row>
    <row r="883" spans="1:21">
      <c r="A883" s="34"/>
      <c r="B883" s="34"/>
      <c r="C883" s="34"/>
      <c r="D883" s="34"/>
      <c r="E883" s="34"/>
      <c r="F883" s="34"/>
      <c r="G883" s="34"/>
      <c r="P883" s="34"/>
      <c r="Q883" s="34"/>
      <c r="R883" s="34"/>
      <c r="S883" s="34"/>
      <c r="T883" s="34"/>
      <c r="U883" s="34"/>
    </row>
    <row r="884" spans="1:21">
      <c r="A884" s="34"/>
      <c r="B884" s="34"/>
      <c r="C884" s="34"/>
      <c r="D884" s="34"/>
      <c r="E884" s="34"/>
      <c r="F884" s="34"/>
      <c r="G884" s="34"/>
      <c r="P884" s="34"/>
      <c r="Q884" s="34"/>
      <c r="R884" s="34"/>
      <c r="S884" s="34"/>
      <c r="T884" s="34"/>
      <c r="U884" s="34"/>
    </row>
    <row r="885" spans="1:21">
      <c r="A885" s="34"/>
      <c r="B885" s="34"/>
      <c r="C885" s="34"/>
      <c r="D885" s="34"/>
      <c r="E885" s="34"/>
      <c r="F885" s="34"/>
      <c r="G885" s="34"/>
      <c r="P885" s="34"/>
      <c r="Q885" s="34"/>
      <c r="R885" s="34"/>
      <c r="S885" s="34"/>
      <c r="T885" s="34"/>
      <c r="U885" s="34"/>
    </row>
    <row r="886" spans="1:21">
      <c r="A886" s="34"/>
      <c r="B886" s="34"/>
      <c r="C886" s="34"/>
      <c r="D886" s="34"/>
      <c r="E886" s="34"/>
      <c r="F886" s="34"/>
      <c r="G886" s="34"/>
      <c r="P886" s="34"/>
      <c r="Q886" s="34"/>
      <c r="R886" s="34"/>
      <c r="S886" s="34"/>
      <c r="T886" s="34"/>
      <c r="U886" s="34"/>
    </row>
    <row r="887" spans="1:21">
      <c r="A887" s="34"/>
      <c r="B887" s="34"/>
      <c r="C887" s="34"/>
      <c r="D887" s="34"/>
      <c r="E887" s="34"/>
      <c r="F887" s="34"/>
      <c r="G887" s="34"/>
      <c r="P887" s="34"/>
      <c r="Q887" s="34"/>
      <c r="R887" s="34"/>
      <c r="S887" s="34"/>
      <c r="T887" s="34"/>
      <c r="U887" s="34"/>
    </row>
    <row r="888" spans="1:21">
      <c r="A888" s="34"/>
      <c r="B888" s="34"/>
      <c r="C888" s="34"/>
      <c r="D888" s="34"/>
      <c r="E888" s="34"/>
      <c r="F888" s="34"/>
      <c r="G888" s="34"/>
      <c r="P888" s="34"/>
      <c r="Q888" s="34"/>
      <c r="R888" s="34"/>
      <c r="S888" s="34"/>
      <c r="T888" s="34"/>
      <c r="U888" s="34"/>
    </row>
    <row r="889" spans="1:21">
      <c r="A889" s="34"/>
      <c r="B889" s="34"/>
      <c r="C889" s="34"/>
      <c r="D889" s="34"/>
      <c r="E889" s="34"/>
      <c r="F889" s="34"/>
      <c r="G889" s="34"/>
      <c r="P889" s="34"/>
      <c r="Q889" s="34"/>
      <c r="R889" s="34"/>
      <c r="S889" s="34"/>
      <c r="T889" s="34"/>
      <c r="U889" s="34"/>
    </row>
    <row r="890" spans="1:21">
      <c r="A890" s="34"/>
      <c r="B890" s="34"/>
      <c r="C890" s="34"/>
      <c r="D890" s="34"/>
      <c r="E890" s="34"/>
      <c r="F890" s="34"/>
      <c r="G890" s="34"/>
      <c r="P890" s="34"/>
      <c r="Q890" s="34"/>
      <c r="R890" s="34"/>
      <c r="S890" s="34"/>
      <c r="T890" s="34"/>
      <c r="U890" s="34"/>
    </row>
    <row r="891" spans="1:21">
      <c r="A891" s="34"/>
      <c r="B891" s="34"/>
      <c r="C891" s="34"/>
      <c r="D891" s="34"/>
      <c r="E891" s="34"/>
      <c r="F891" s="34"/>
      <c r="G891" s="34"/>
      <c r="P891" s="34"/>
      <c r="Q891" s="34"/>
      <c r="R891" s="34"/>
      <c r="S891" s="34"/>
      <c r="T891" s="34"/>
      <c r="U891" s="34"/>
    </row>
    <row r="892" spans="1:21">
      <c r="A892" s="34"/>
      <c r="B892" s="34"/>
      <c r="C892" s="34"/>
      <c r="D892" s="34"/>
      <c r="E892" s="34"/>
      <c r="F892" s="34"/>
      <c r="G892" s="34"/>
      <c r="P892" s="34"/>
      <c r="Q892" s="34"/>
      <c r="R892" s="34"/>
      <c r="S892" s="34"/>
      <c r="T892" s="34"/>
      <c r="U892" s="34"/>
    </row>
    <row r="893" spans="1:21">
      <c r="A893" s="34"/>
      <c r="B893" s="34"/>
      <c r="C893" s="34"/>
      <c r="D893" s="34"/>
      <c r="E893" s="34"/>
      <c r="F893" s="34"/>
      <c r="G893" s="34"/>
      <c r="P893" s="34"/>
      <c r="Q893" s="34"/>
      <c r="R893" s="34"/>
      <c r="S893" s="34"/>
      <c r="T893" s="34"/>
      <c r="U893" s="34"/>
    </row>
    <row r="894" spans="1:21">
      <c r="A894" s="34"/>
      <c r="B894" s="34"/>
      <c r="C894" s="34"/>
      <c r="D894" s="34"/>
      <c r="E894" s="34"/>
      <c r="F894" s="34"/>
      <c r="G894" s="34"/>
      <c r="P894" s="34"/>
      <c r="Q894" s="34"/>
      <c r="R894" s="34"/>
      <c r="S894" s="34"/>
      <c r="T894" s="34"/>
      <c r="U894" s="34"/>
    </row>
    <row r="895" spans="1:21">
      <c r="A895" s="34"/>
      <c r="B895" s="34"/>
      <c r="C895" s="34"/>
      <c r="D895" s="34"/>
      <c r="E895" s="34"/>
      <c r="F895" s="34"/>
      <c r="G895" s="34"/>
      <c r="P895" s="34"/>
      <c r="Q895" s="34"/>
      <c r="R895" s="34"/>
      <c r="S895" s="34"/>
      <c r="T895" s="34"/>
      <c r="U895" s="34"/>
    </row>
    <row r="896" spans="1:21">
      <c r="A896" s="34"/>
      <c r="B896" s="34"/>
      <c r="C896" s="34"/>
      <c r="D896" s="34"/>
      <c r="E896" s="34"/>
      <c r="F896" s="34"/>
      <c r="G896" s="34"/>
      <c r="P896" s="34"/>
      <c r="Q896" s="34"/>
      <c r="R896" s="34"/>
      <c r="S896" s="34"/>
      <c r="T896" s="34"/>
      <c r="U896" s="34"/>
    </row>
    <row r="897" spans="1:21">
      <c r="A897" s="34"/>
      <c r="B897" s="34"/>
      <c r="C897" s="34"/>
      <c r="D897" s="34"/>
      <c r="E897" s="34"/>
      <c r="F897" s="34"/>
      <c r="G897" s="34"/>
      <c r="P897" s="34"/>
      <c r="Q897" s="34"/>
      <c r="R897" s="34"/>
      <c r="S897" s="34"/>
      <c r="T897" s="34"/>
      <c r="U897" s="34"/>
    </row>
    <row r="898" spans="1:21">
      <c r="A898" s="34"/>
      <c r="B898" s="34"/>
      <c r="C898" s="34"/>
      <c r="D898" s="34"/>
      <c r="E898" s="34"/>
      <c r="F898" s="34"/>
      <c r="G898" s="34"/>
      <c r="P898" s="34"/>
      <c r="Q898" s="34"/>
      <c r="R898" s="34"/>
      <c r="S898" s="34"/>
      <c r="T898" s="34"/>
      <c r="U898" s="34"/>
    </row>
    <row r="899" spans="1:21">
      <c r="A899" s="34"/>
      <c r="B899" s="34"/>
      <c r="C899" s="34"/>
      <c r="D899" s="34"/>
      <c r="E899" s="34"/>
      <c r="F899" s="34"/>
      <c r="G899" s="34"/>
      <c r="P899" s="34"/>
      <c r="Q899" s="34"/>
      <c r="R899" s="34"/>
      <c r="S899" s="34"/>
      <c r="T899" s="34"/>
      <c r="U899" s="34"/>
    </row>
    <row r="900" spans="1:21">
      <c r="A900" s="34"/>
      <c r="B900" s="34"/>
      <c r="C900" s="34"/>
      <c r="D900" s="34"/>
      <c r="E900" s="34"/>
      <c r="F900" s="34"/>
      <c r="G900" s="34"/>
      <c r="P900" s="34"/>
      <c r="Q900" s="34"/>
      <c r="R900" s="34"/>
      <c r="S900" s="34"/>
      <c r="T900" s="34"/>
      <c r="U900" s="34"/>
    </row>
    <row r="901" spans="1:21">
      <c r="A901" s="34"/>
      <c r="B901" s="34"/>
      <c r="C901" s="34"/>
      <c r="D901" s="34"/>
      <c r="E901" s="34"/>
      <c r="F901" s="34"/>
      <c r="G901" s="34"/>
      <c r="P901" s="34"/>
      <c r="Q901" s="34"/>
      <c r="R901" s="34"/>
      <c r="S901" s="34"/>
      <c r="T901" s="34"/>
      <c r="U901" s="34"/>
    </row>
    <row r="902" spans="1:21">
      <c r="A902" s="34"/>
      <c r="B902" s="34"/>
      <c r="C902" s="34"/>
      <c r="D902" s="34"/>
      <c r="E902" s="34"/>
      <c r="F902" s="34"/>
      <c r="G902" s="34"/>
      <c r="P902" s="34"/>
      <c r="Q902" s="34"/>
      <c r="R902" s="34"/>
      <c r="S902" s="34"/>
      <c r="T902" s="34"/>
      <c r="U902" s="34"/>
    </row>
    <row r="903" spans="1:21">
      <c r="A903" s="34"/>
      <c r="B903" s="34"/>
      <c r="C903" s="34"/>
      <c r="D903" s="34"/>
      <c r="E903" s="34"/>
      <c r="F903" s="34"/>
      <c r="G903" s="34"/>
      <c r="P903" s="34"/>
      <c r="Q903" s="34"/>
      <c r="R903" s="34"/>
      <c r="S903" s="34"/>
      <c r="T903" s="34"/>
      <c r="U903" s="34"/>
    </row>
    <row r="904" spans="1:21">
      <c r="A904" s="34"/>
      <c r="B904" s="34"/>
      <c r="C904" s="34"/>
      <c r="D904" s="34"/>
      <c r="E904" s="34"/>
      <c r="F904" s="34"/>
      <c r="G904" s="34"/>
      <c r="P904" s="34"/>
      <c r="Q904" s="34"/>
      <c r="R904" s="34"/>
      <c r="S904" s="34"/>
      <c r="T904" s="34"/>
      <c r="U904" s="34"/>
    </row>
    <row r="905" spans="1:21">
      <c r="A905" s="34"/>
      <c r="B905" s="34"/>
      <c r="C905" s="34"/>
      <c r="D905" s="34"/>
      <c r="E905" s="34"/>
      <c r="F905" s="34"/>
      <c r="G905" s="34"/>
      <c r="P905" s="34"/>
      <c r="Q905" s="34"/>
      <c r="R905" s="34"/>
      <c r="S905" s="34"/>
      <c r="T905" s="34"/>
      <c r="U905" s="34"/>
    </row>
    <row r="906" spans="1:21">
      <c r="A906" s="34"/>
      <c r="B906" s="34"/>
      <c r="C906" s="34"/>
      <c r="D906" s="34"/>
      <c r="E906" s="34"/>
      <c r="F906" s="34"/>
      <c r="G906" s="34"/>
      <c r="P906" s="34"/>
      <c r="Q906" s="34"/>
      <c r="R906" s="34"/>
      <c r="S906" s="34"/>
      <c r="T906" s="34"/>
      <c r="U906" s="34"/>
    </row>
    <row r="907" spans="1:21">
      <c r="A907" s="34"/>
      <c r="B907" s="34"/>
      <c r="C907" s="34"/>
      <c r="D907" s="34"/>
      <c r="E907" s="34"/>
      <c r="F907" s="34"/>
      <c r="G907" s="34"/>
      <c r="P907" s="34"/>
      <c r="Q907" s="34"/>
      <c r="R907" s="34"/>
      <c r="S907" s="34"/>
      <c r="T907" s="34"/>
      <c r="U907" s="34"/>
    </row>
    <row r="908" spans="1:21">
      <c r="A908" s="34"/>
      <c r="B908" s="34"/>
      <c r="C908" s="34"/>
      <c r="D908" s="34"/>
      <c r="E908" s="34"/>
      <c r="F908" s="34"/>
      <c r="G908" s="34"/>
      <c r="P908" s="34"/>
      <c r="Q908" s="34"/>
      <c r="R908" s="34"/>
      <c r="S908" s="34"/>
      <c r="T908" s="34"/>
      <c r="U908" s="34"/>
    </row>
    <row r="909" spans="1:21">
      <c r="A909" s="34"/>
      <c r="B909" s="34"/>
      <c r="C909" s="34"/>
      <c r="D909" s="34"/>
      <c r="E909" s="34"/>
      <c r="F909" s="34"/>
      <c r="G909" s="34"/>
      <c r="P909" s="34"/>
      <c r="Q909" s="34"/>
      <c r="R909" s="34"/>
      <c r="S909" s="34"/>
      <c r="T909" s="34"/>
      <c r="U909" s="34"/>
    </row>
    <row r="910" spans="1:21">
      <c r="A910" s="34"/>
      <c r="B910" s="34"/>
      <c r="C910" s="34"/>
      <c r="D910" s="34"/>
      <c r="E910" s="34"/>
      <c r="F910" s="34"/>
      <c r="G910" s="34"/>
      <c r="P910" s="34"/>
      <c r="Q910" s="34"/>
      <c r="R910" s="34"/>
      <c r="S910" s="34"/>
      <c r="T910" s="34"/>
      <c r="U910" s="34"/>
    </row>
    <row r="911" spans="1:21">
      <c r="A911" s="34"/>
      <c r="B911" s="34"/>
      <c r="C911" s="34"/>
      <c r="D911" s="34"/>
      <c r="E911" s="34"/>
      <c r="F911" s="34"/>
      <c r="G911" s="34"/>
      <c r="P911" s="34"/>
      <c r="Q911" s="34"/>
      <c r="R911" s="34"/>
      <c r="S911" s="34"/>
      <c r="T911" s="34"/>
      <c r="U911" s="34"/>
    </row>
    <row r="912" spans="1:21">
      <c r="A912" s="34"/>
      <c r="B912" s="34"/>
      <c r="C912" s="34"/>
      <c r="D912" s="34"/>
      <c r="E912" s="34"/>
      <c r="F912" s="34"/>
      <c r="G912" s="34"/>
      <c r="P912" s="34"/>
      <c r="Q912" s="34"/>
      <c r="R912" s="34"/>
      <c r="S912" s="34"/>
      <c r="T912" s="34"/>
      <c r="U912" s="34"/>
    </row>
    <row r="913" spans="1:21">
      <c r="A913" s="34"/>
      <c r="B913" s="34"/>
      <c r="C913" s="34"/>
      <c r="D913" s="34"/>
      <c r="E913" s="34"/>
      <c r="F913" s="34"/>
      <c r="G913" s="34"/>
      <c r="P913" s="34"/>
      <c r="Q913" s="34"/>
      <c r="R913" s="34"/>
      <c r="S913" s="34"/>
      <c r="T913" s="34"/>
      <c r="U913" s="34"/>
    </row>
    <row r="914" spans="1:21">
      <c r="A914" s="34"/>
      <c r="B914" s="34"/>
      <c r="C914" s="34"/>
      <c r="D914" s="34"/>
      <c r="E914" s="34"/>
      <c r="F914" s="34"/>
      <c r="G914" s="34"/>
      <c r="P914" s="34"/>
      <c r="Q914" s="34"/>
      <c r="R914" s="34"/>
      <c r="S914" s="34"/>
      <c r="T914" s="34"/>
      <c r="U914" s="34"/>
    </row>
    <row r="915" spans="1:21">
      <c r="A915" s="34"/>
      <c r="B915" s="34"/>
      <c r="C915" s="34"/>
      <c r="D915" s="34"/>
      <c r="E915" s="34"/>
      <c r="F915" s="34"/>
      <c r="G915" s="34"/>
      <c r="P915" s="34"/>
      <c r="Q915" s="34"/>
      <c r="R915" s="34"/>
      <c r="S915" s="34"/>
      <c r="T915" s="34"/>
      <c r="U915" s="34"/>
    </row>
    <row r="916" spans="1:21">
      <c r="A916" s="34"/>
      <c r="B916" s="34"/>
      <c r="C916" s="34"/>
      <c r="D916" s="34"/>
      <c r="E916" s="34"/>
      <c r="F916" s="34"/>
      <c r="G916" s="34"/>
      <c r="P916" s="34"/>
      <c r="Q916" s="34"/>
      <c r="R916" s="34"/>
      <c r="S916" s="34"/>
      <c r="T916" s="34"/>
      <c r="U916" s="34"/>
    </row>
    <row r="917" spans="1:21">
      <c r="A917" s="34"/>
      <c r="B917" s="34"/>
      <c r="C917" s="34"/>
      <c r="D917" s="34"/>
      <c r="E917" s="34"/>
      <c r="F917" s="34"/>
      <c r="G917" s="34"/>
      <c r="P917" s="34"/>
      <c r="Q917" s="34"/>
      <c r="R917" s="34"/>
      <c r="S917" s="34"/>
      <c r="T917" s="34"/>
      <c r="U917" s="34"/>
    </row>
    <row r="918" spans="1:21">
      <c r="A918" s="34"/>
      <c r="B918" s="34"/>
      <c r="C918" s="34"/>
      <c r="D918" s="34"/>
      <c r="E918" s="34"/>
      <c r="F918" s="34"/>
      <c r="G918" s="34"/>
      <c r="P918" s="34"/>
      <c r="Q918" s="34"/>
      <c r="R918" s="34"/>
      <c r="S918" s="34"/>
      <c r="T918" s="34"/>
      <c r="U918" s="34"/>
    </row>
    <row r="919" spans="1:21">
      <c r="A919" s="34"/>
      <c r="B919" s="34"/>
      <c r="C919" s="34"/>
      <c r="D919" s="34"/>
      <c r="E919" s="34"/>
      <c r="F919" s="34"/>
      <c r="G919" s="34"/>
      <c r="P919" s="34"/>
      <c r="Q919" s="34"/>
      <c r="R919" s="34"/>
      <c r="S919" s="34"/>
      <c r="T919" s="34"/>
      <c r="U919" s="34"/>
    </row>
    <row r="920" spans="1:21">
      <c r="A920" s="34"/>
      <c r="B920" s="34"/>
      <c r="C920" s="34"/>
      <c r="D920" s="34"/>
      <c r="E920" s="34"/>
      <c r="F920" s="34"/>
      <c r="G920" s="34"/>
      <c r="P920" s="34"/>
      <c r="Q920" s="34"/>
      <c r="R920" s="34"/>
      <c r="S920" s="34"/>
      <c r="T920" s="34"/>
      <c r="U920" s="34"/>
    </row>
    <row r="921" spans="1:21">
      <c r="A921" s="34"/>
      <c r="B921" s="34"/>
      <c r="C921" s="34"/>
      <c r="D921" s="34"/>
      <c r="E921" s="34"/>
      <c r="F921" s="34"/>
      <c r="G921" s="34"/>
      <c r="P921" s="34"/>
      <c r="Q921" s="34"/>
      <c r="R921" s="34"/>
      <c r="S921" s="34"/>
      <c r="T921" s="34"/>
      <c r="U921" s="34"/>
    </row>
    <row r="922" spans="1:21">
      <c r="A922" s="34"/>
      <c r="B922" s="34"/>
      <c r="C922" s="34"/>
      <c r="D922" s="34"/>
      <c r="E922" s="34"/>
      <c r="F922" s="34"/>
      <c r="G922" s="34"/>
      <c r="P922" s="34"/>
      <c r="Q922" s="34"/>
      <c r="R922" s="34"/>
      <c r="S922" s="34"/>
      <c r="T922" s="34"/>
      <c r="U922" s="34"/>
    </row>
    <row r="923" spans="1:21">
      <c r="A923" s="34"/>
      <c r="B923" s="34"/>
      <c r="C923" s="34"/>
      <c r="D923" s="34"/>
      <c r="E923" s="34"/>
      <c r="F923" s="34"/>
      <c r="G923" s="34"/>
      <c r="P923" s="34"/>
      <c r="Q923" s="34"/>
      <c r="R923" s="34"/>
      <c r="S923" s="34"/>
      <c r="T923" s="34"/>
      <c r="U923" s="34"/>
    </row>
    <row r="924" spans="1:21">
      <c r="A924" s="34"/>
      <c r="B924" s="34"/>
      <c r="C924" s="34"/>
      <c r="D924" s="34"/>
      <c r="E924" s="34"/>
      <c r="F924" s="34"/>
      <c r="G924" s="34"/>
      <c r="P924" s="34"/>
      <c r="Q924" s="34"/>
      <c r="R924" s="34"/>
      <c r="S924" s="34"/>
      <c r="T924" s="34"/>
      <c r="U924" s="34"/>
    </row>
    <row r="925" spans="1:21">
      <c r="A925" s="34"/>
      <c r="B925" s="34"/>
      <c r="C925" s="34"/>
      <c r="D925" s="34"/>
      <c r="E925" s="34"/>
      <c r="F925" s="34"/>
      <c r="G925" s="34"/>
      <c r="P925" s="34"/>
      <c r="Q925" s="34"/>
      <c r="R925" s="34"/>
      <c r="S925" s="34"/>
      <c r="T925" s="34"/>
      <c r="U925" s="34"/>
    </row>
    <row r="926" spans="1:21">
      <c r="A926" s="34"/>
      <c r="B926" s="34"/>
      <c r="C926" s="34"/>
      <c r="D926" s="34"/>
      <c r="E926" s="34"/>
      <c r="F926" s="34"/>
      <c r="G926" s="34"/>
      <c r="P926" s="34"/>
      <c r="Q926" s="34"/>
      <c r="R926" s="34"/>
      <c r="S926" s="34"/>
      <c r="T926" s="34"/>
      <c r="U926" s="34"/>
    </row>
    <row r="927" spans="1:21">
      <c r="A927" s="34"/>
      <c r="B927" s="34"/>
      <c r="C927" s="34"/>
      <c r="D927" s="34"/>
      <c r="E927" s="34"/>
      <c r="F927" s="34"/>
      <c r="G927" s="34"/>
      <c r="P927" s="34"/>
      <c r="Q927" s="34"/>
      <c r="R927" s="34"/>
      <c r="S927" s="34"/>
      <c r="T927" s="34"/>
      <c r="U927" s="34"/>
    </row>
    <row r="928" spans="1:21">
      <c r="A928" s="34"/>
      <c r="B928" s="34"/>
      <c r="C928" s="34"/>
      <c r="D928" s="34"/>
      <c r="E928" s="34"/>
      <c r="F928" s="34"/>
      <c r="G928" s="34"/>
      <c r="P928" s="34"/>
      <c r="Q928" s="34"/>
      <c r="R928" s="34"/>
      <c r="S928" s="34"/>
      <c r="T928" s="34"/>
      <c r="U928" s="34"/>
    </row>
    <row r="929" spans="1:21">
      <c r="A929" s="34"/>
      <c r="B929" s="34"/>
      <c r="C929" s="34"/>
      <c r="D929" s="34"/>
      <c r="E929" s="34"/>
      <c r="F929" s="34"/>
      <c r="G929" s="34"/>
      <c r="P929" s="34"/>
      <c r="Q929" s="34"/>
      <c r="R929" s="34"/>
      <c r="S929" s="34"/>
      <c r="T929" s="34"/>
      <c r="U929" s="34"/>
    </row>
    <row r="930" spans="1:21">
      <c r="A930" s="34"/>
      <c r="B930" s="34"/>
      <c r="C930" s="34"/>
      <c r="D930" s="34"/>
      <c r="E930" s="34"/>
      <c r="F930" s="34"/>
      <c r="G930" s="34"/>
      <c r="P930" s="34"/>
      <c r="Q930" s="34"/>
      <c r="R930" s="34"/>
      <c r="S930" s="34"/>
      <c r="T930" s="34"/>
      <c r="U930" s="34"/>
    </row>
    <row r="931" spans="1:21">
      <c r="A931" s="34"/>
      <c r="B931" s="34"/>
      <c r="C931" s="34"/>
      <c r="D931" s="34"/>
      <c r="E931" s="34"/>
      <c r="F931" s="34"/>
      <c r="G931" s="34"/>
      <c r="P931" s="34"/>
      <c r="Q931" s="34"/>
      <c r="R931" s="34"/>
      <c r="S931" s="34"/>
      <c r="T931" s="34"/>
      <c r="U931" s="34"/>
    </row>
    <row r="932" spans="1:21">
      <c r="A932" s="34"/>
      <c r="B932" s="34"/>
      <c r="C932" s="34"/>
      <c r="D932" s="34"/>
      <c r="E932" s="34"/>
      <c r="F932" s="34"/>
      <c r="G932" s="34"/>
      <c r="P932" s="34"/>
      <c r="Q932" s="34"/>
      <c r="R932" s="34"/>
      <c r="S932" s="34"/>
      <c r="T932" s="34"/>
      <c r="U932" s="34"/>
    </row>
    <row r="933" spans="1:21">
      <c r="A933" s="34"/>
      <c r="B933" s="34"/>
      <c r="C933" s="34"/>
      <c r="D933" s="34"/>
      <c r="E933" s="34"/>
      <c r="F933" s="34"/>
      <c r="G933" s="34"/>
      <c r="P933" s="34"/>
      <c r="Q933" s="34"/>
      <c r="R933" s="34"/>
      <c r="S933" s="34"/>
      <c r="T933" s="34"/>
      <c r="U933" s="34"/>
    </row>
    <row r="934" spans="1:21">
      <c r="A934" s="34"/>
      <c r="B934" s="34"/>
      <c r="C934" s="34"/>
      <c r="D934" s="34"/>
      <c r="E934" s="34"/>
      <c r="F934" s="34"/>
      <c r="G934" s="34"/>
      <c r="P934" s="34"/>
      <c r="Q934" s="34"/>
      <c r="R934" s="34"/>
      <c r="S934" s="34"/>
      <c r="T934" s="34"/>
      <c r="U934" s="34"/>
    </row>
    <row r="935" spans="1:21">
      <c r="A935" s="34"/>
      <c r="B935" s="34"/>
      <c r="C935" s="34"/>
      <c r="D935" s="34"/>
      <c r="E935" s="34"/>
      <c r="F935" s="34"/>
      <c r="G935" s="34"/>
      <c r="P935" s="34"/>
      <c r="Q935" s="34"/>
      <c r="R935" s="34"/>
      <c r="S935" s="34"/>
      <c r="T935" s="34"/>
      <c r="U935" s="34"/>
    </row>
    <row r="936" spans="1:21">
      <c r="A936" s="34"/>
      <c r="B936" s="34"/>
      <c r="C936" s="34"/>
      <c r="D936" s="34"/>
      <c r="E936" s="34"/>
      <c r="F936" s="34"/>
      <c r="G936" s="34"/>
      <c r="P936" s="34"/>
      <c r="Q936" s="34"/>
      <c r="R936" s="34"/>
      <c r="S936" s="34"/>
      <c r="T936" s="34"/>
      <c r="U936" s="34"/>
    </row>
    <row r="937" spans="1:21">
      <c r="A937" s="34"/>
      <c r="B937" s="34"/>
      <c r="C937" s="34"/>
      <c r="D937" s="34"/>
      <c r="E937" s="34"/>
      <c r="F937" s="34"/>
      <c r="G937" s="34"/>
      <c r="P937" s="34"/>
      <c r="Q937" s="34"/>
      <c r="R937" s="34"/>
      <c r="S937" s="34"/>
      <c r="T937" s="34"/>
      <c r="U937" s="34"/>
    </row>
    <row r="938" spans="1:21">
      <c r="A938" s="34"/>
      <c r="B938" s="34"/>
      <c r="C938" s="34"/>
      <c r="D938" s="34"/>
      <c r="E938" s="34"/>
      <c r="F938" s="34"/>
      <c r="G938" s="34"/>
      <c r="P938" s="34"/>
      <c r="Q938" s="34"/>
      <c r="R938" s="34"/>
      <c r="S938" s="34"/>
      <c r="T938" s="34"/>
      <c r="U938" s="34"/>
    </row>
    <row r="939" spans="1:21">
      <c r="A939" s="34"/>
      <c r="B939" s="34"/>
      <c r="C939" s="34"/>
      <c r="D939" s="34"/>
      <c r="E939" s="34"/>
      <c r="F939" s="34"/>
      <c r="G939" s="34"/>
      <c r="P939" s="34"/>
      <c r="Q939" s="34"/>
      <c r="R939" s="34"/>
      <c r="S939" s="34"/>
      <c r="T939" s="34"/>
      <c r="U939" s="34"/>
    </row>
    <row r="940" spans="1:21">
      <c r="A940" s="34"/>
      <c r="B940" s="34"/>
      <c r="C940" s="34"/>
      <c r="D940" s="34"/>
      <c r="E940" s="34"/>
      <c r="F940" s="34"/>
      <c r="G940" s="34"/>
      <c r="P940" s="34"/>
      <c r="Q940" s="34"/>
      <c r="R940" s="34"/>
      <c r="S940" s="34"/>
      <c r="T940" s="34"/>
      <c r="U940" s="34"/>
    </row>
    <row r="941" spans="1:21">
      <c r="A941" s="34"/>
      <c r="B941" s="34"/>
      <c r="C941" s="34"/>
      <c r="D941" s="34"/>
      <c r="E941" s="34"/>
      <c r="F941" s="34"/>
      <c r="G941" s="34"/>
      <c r="P941" s="34"/>
      <c r="Q941" s="34"/>
      <c r="R941" s="34"/>
      <c r="S941" s="34"/>
      <c r="T941" s="34"/>
      <c r="U941" s="34"/>
    </row>
    <row r="942" spans="1:21">
      <c r="A942" s="34"/>
      <c r="B942" s="34"/>
      <c r="C942" s="34"/>
      <c r="D942" s="34"/>
      <c r="E942" s="34"/>
      <c r="F942" s="34"/>
      <c r="G942" s="34"/>
      <c r="P942" s="34"/>
      <c r="Q942" s="34"/>
      <c r="R942" s="34"/>
      <c r="S942" s="34"/>
      <c r="T942" s="34"/>
      <c r="U942" s="34"/>
    </row>
    <row r="943" spans="1:21">
      <c r="A943" s="34"/>
      <c r="B943" s="34"/>
      <c r="C943" s="34"/>
      <c r="D943" s="34"/>
      <c r="E943" s="34"/>
      <c r="F943" s="34"/>
      <c r="G943" s="34"/>
      <c r="P943" s="34"/>
      <c r="Q943" s="34"/>
      <c r="R943" s="34"/>
      <c r="S943" s="34"/>
      <c r="T943" s="34"/>
      <c r="U943" s="34"/>
    </row>
    <row r="944" spans="1:21">
      <c r="A944" s="34"/>
      <c r="B944" s="34"/>
      <c r="C944" s="34"/>
      <c r="D944" s="34"/>
      <c r="E944" s="34"/>
      <c r="F944" s="34"/>
      <c r="G944" s="34"/>
      <c r="P944" s="34"/>
      <c r="Q944" s="34"/>
      <c r="R944" s="34"/>
      <c r="S944" s="34"/>
      <c r="T944" s="34"/>
      <c r="U944" s="34"/>
    </row>
    <row r="945" spans="1:21">
      <c r="A945" s="34"/>
      <c r="B945" s="34"/>
      <c r="C945" s="34"/>
      <c r="D945" s="34"/>
      <c r="E945" s="34"/>
      <c r="F945" s="34"/>
      <c r="G945" s="34"/>
      <c r="P945" s="34"/>
      <c r="Q945" s="34"/>
      <c r="R945" s="34"/>
      <c r="S945" s="34"/>
      <c r="T945" s="34"/>
      <c r="U945" s="34"/>
    </row>
    <row r="946" spans="1:21">
      <c r="A946" s="34"/>
      <c r="B946" s="34"/>
      <c r="C946" s="34"/>
      <c r="D946" s="34"/>
      <c r="E946" s="34"/>
      <c r="F946" s="34"/>
      <c r="G946" s="34"/>
      <c r="P946" s="34"/>
      <c r="Q946" s="34"/>
      <c r="R946" s="34"/>
      <c r="S946" s="34"/>
      <c r="T946" s="34"/>
      <c r="U946" s="34"/>
    </row>
    <row r="947" spans="1:21">
      <c r="A947" s="34"/>
      <c r="B947" s="34"/>
      <c r="C947" s="34"/>
      <c r="D947" s="34"/>
      <c r="E947" s="34"/>
      <c r="F947" s="34"/>
      <c r="G947" s="34"/>
      <c r="P947" s="34"/>
      <c r="Q947" s="34"/>
      <c r="R947" s="34"/>
      <c r="S947" s="34"/>
      <c r="T947" s="34"/>
      <c r="U947" s="34"/>
    </row>
    <row r="948" spans="1:21">
      <c r="A948" s="34"/>
      <c r="B948" s="34"/>
      <c r="C948" s="34"/>
      <c r="D948" s="34"/>
      <c r="E948" s="34"/>
      <c r="F948" s="34"/>
      <c r="G948" s="34"/>
      <c r="P948" s="34"/>
      <c r="Q948" s="34"/>
      <c r="R948" s="34"/>
      <c r="S948" s="34"/>
      <c r="T948" s="34"/>
      <c r="U948" s="34"/>
    </row>
    <row r="949" spans="1:21">
      <c r="A949" s="34"/>
      <c r="B949" s="34"/>
      <c r="C949" s="34"/>
      <c r="D949" s="34"/>
      <c r="E949" s="34"/>
      <c r="F949" s="34"/>
      <c r="G949" s="34"/>
      <c r="P949" s="34"/>
      <c r="Q949" s="34"/>
      <c r="R949" s="34"/>
      <c r="S949" s="34"/>
      <c r="T949" s="34"/>
      <c r="U949" s="34"/>
    </row>
    <row r="950" spans="1:21">
      <c r="A950" s="34"/>
      <c r="B950" s="34"/>
      <c r="C950" s="34"/>
      <c r="D950" s="34"/>
      <c r="E950" s="34"/>
      <c r="F950" s="34"/>
      <c r="G950" s="34"/>
      <c r="P950" s="34"/>
      <c r="Q950" s="34"/>
      <c r="R950" s="34"/>
      <c r="S950" s="34"/>
      <c r="T950" s="34"/>
      <c r="U950" s="34"/>
    </row>
    <row r="951" spans="1:21">
      <c r="A951" s="34"/>
      <c r="B951" s="34"/>
      <c r="C951" s="34"/>
      <c r="D951" s="34"/>
      <c r="E951" s="34"/>
      <c r="F951" s="34"/>
      <c r="G951" s="34"/>
      <c r="P951" s="34"/>
      <c r="Q951" s="34"/>
      <c r="R951" s="34"/>
      <c r="S951" s="34"/>
      <c r="T951" s="34"/>
      <c r="U951" s="34"/>
    </row>
    <row r="952" spans="1:21">
      <c r="A952" s="34"/>
      <c r="B952" s="34"/>
      <c r="C952" s="34"/>
      <c r="D952" s="34"/>
      <c r="E952" s="34"/>
      <c r="F952" s="34"/>
      <c r="G952" s="34"/>
      <c r="P952" s="34"/>
      <c r="Q952" s="34"/>
      <c r="R952" s="34"/>
      <c r="S952" s="34"/>
      <c r="T952" s="34"/>
      <c r="U952" s="34"/>
    </row>
    <row r="953" spans="1:21">
      <c r="A953" s="34"/>
      <c r="B953" s="34"/>
      <c r="C953" s="34"/>
      <c r="D953" s="34"/>
      <c r="E953" s="34"/>
      <c r="F953" s="34"/>
      <c r="G953" s="34"/>
      <c r="P953" s="34"/>
      <c r="Q953" s="34"/>
      <c r="R953" s="34"/>
      <c r="S953" s="34"/>
      <c r="T953" s="34"/>
      <c r="U953" s="34"/>
    </row>
    <row r="954" spans="1:21">
      <c r="A954" s="34"/>
      <c r="B954" s="34"/>
      <c r="C954" s="34"/>
      <c r="D954" s="34"/>
      <c r="E954" s="34"/>
      <c r="F954" s="34"/>
      <c r="G954" s="34"/>
      <c r="P954" s="34"/>
      <c r="Q954" s="34"/>
      <c r="R954" s="34"/>
      <c r="S954" s="34"/>
      <c r="T954" s="34"/>
      <c r="U954" s="34"/>
    </row>
    <row r="955" spans="1:21">
      <c r="A955" s="34"/>
      <c r="B955" s="34"/>
      <c r="C955" s="34"/>
      <c r="D955" s="34"/>
      <c r="E955" s="34"/>
      <c r="F955" s="34"/>
      <c r="G955" s="34"/>
      <c r="P955" s="34"/>
      <c r="Q955" s="34"/>
      <c r="R955" s="34"/>
      <c r="S955" s="34"/>
      <c r="T955" s="34"/>
      <c r="U955" s="34"/>
    </row>
    <row r="956" spans="1:21">
      <c r="A956" s="34"/>
      <c r="B956" s="34"/>
      <c r="C956" s="34"/>
      <c r="D956" s="34"/>
      <c r="E956" s="34"/>
      <c r="F956" s="34"/>
      <c r="G956" s="34"/>
      <c r="P956" s="34"/>
      <c r="Q956" s="34"/>
      <c r="R956" s="34"/>
      <c r="S956" s="34"/>
      <c r="T956" s="34"/>
      <c r="U956" s="34"/>
    </row>
    <row r="957" spans="1:21">
      <c r="A957" s="34"/>
      <c r="B957" s="34"/>
      <c r="C957" s="34"/>
      <c r="D957" s="34"/>
      <c r="E957" s="34"/>
      <c r="F957" s="34"/>
      <c r="G957" s="34"/>
      <c r="P957" s="34"/>
      <c r="Q957" s="34"/>
      <c r="R957" s="34"/>
      <c r="S957" s="34"/>
      <c r="T957" s="34"/>
      <c r="U957" s="34"/>
    </row>
    <row r="958" spans="1:21">
      <c r="A958" s="34"/>
      <c r="B958" s="34"/>
      <c r="C958" s="34"/>
      <c r="D958" s="34"/>
      <c r="E958" s="34"/>
      <c r="F958" s="34"/>
      <c r="G958" s="34"/>
      <c r="P958" s="34"/>
      <c r="Q958" s="34"/>
      <c r="R958" s="34"/>
      <c r="S958" s="34"/>
      <c r="T958" s="34"/>
      <c r="U958" s="34"/>
    </row>
    <row r="959" spans="1:21">
      <c r="A959" s="34"/>
      <c r="B959" s="34"/>
      <c r="C959" s="34"/>
      <c r="D959" s="34"/>
      <c r="E959" s="34"/>
      <c r="F959" s="34"/>
      <c r="G959" s="34"/>
      <c r="P959" s="34"/>
      <c r="Q959" s="34"/>
      <c r="R959" s="34"/>
      <c r="S959" s="34"/>
      <c r="T959" s="34"/>
      <c r="U959" s="34"/>
    </row>
    <row r="960" spans="1:21">
      <c r="A960" s="34"/>
      <c r="B960" s="34"/>
      <c r="C960" s="34"/>
      <c r="D960" s="34"/>
      <c r="E960" s="34"/>
      <c r="F960" s="34"/>
      <c r="G960" s="34"/>
      <c r="P960" s="34"/>
      <c r="Q960" s="34"/>
      <c r="R960" s="34"/>
      <c r="S960" s="34"/>
      <c r="T960" s="34"/>
      <c r="U960" s="34"/>
    </row>
    <row r="961" spans="1:21">
      <c r="A961" s="34"/>
      <c r="B961" s="34"/>
      <c r="C961" s="34"/>
      <c r="D961" s="34"/>
      <c r="E961" s="34"/>
      <c r="F961" s="34"/>
      <c r="G961" s="34"/>
      <c r="P961" s="34"/>
      <c r="Q961" s="34"/>
      <c r="R961" s="34"/>
      <c r="S961" s="34"/>
      <c r="T961" s="34"/>
      <c r="U961" s="34"/>
    </row>
    <row r="962" spans="1:21">
      <c r="A962" s="34"/>
      <c r="B962" s="34"/>
      <c r="C962" s="34"/>
      <c r="D962" s="34"/>
      <c r="E962" s="34"/>
      <c r="F962" s="34"/>
      <c r="G962" s="34"/>
      <c r="P962" s="34"/>
      <c r="Q962" s="34"/>
      <c r="R962" s="34"/>
      <c r="S962" s="34"/>
      <c r="T962" s="34"/>
      <c r="U962" s="34"/>
    </row>
    <row r="963" spans="1:21">
      <c r="A963" s="34"/>
      <c r="B963" s="34"/>
      <c r="C963" s="34"/>
      <c r="D963" s="34"/>
      <c r="E963" s="34"/>
      <c r="F963" s="34"/>
      <c r="G963" s="34"/>
      <c r="P963" s="34"/>
      <c r="Q963" s="34"/>
      <c r="R963" s="34"/>
      <c r="S963" s="34"/>
      <c r="T963" s="34"/>
      <c r="U963" s="34"/>
    </row>
    <row r="964" spans="1:21">
      <c r="A964" s="34"/>
      <c r="B964" s="34"/>
      <c r="C964" s="34"/>
      <c r="D964" s="34"/>
      <c r="E964" s="34"/>
      <c r="F964" s="34"/>
      <c r="G964" s="34"/>
      <c r="P964" s="34"/>
      <c r="Q964" s="34"/>
      <c r="R964" s="34"/>
      <c r="S964" s="34"/>
      <c r="T964" s="34"/>
      <c r="U964" s="34"/>
    </row>
    <row r="965" spans="1:21">
      <c r="A965" s="34"/>
      <c r="B965" s="34"/>
      <c r="C965" s="34"/>
      <c r="D965" s="34"/>
      <c r="E965" s="34"/>
      <c r="F965" s="34"/>
      <c r="G965" s="34"/>
      <c r="P965" s="34"/>
      <c r="Q965" s="34"/>
      <c r="R965" s="34"/>
      <c r="S965" s="34"/>
      <c r="T965" s="34"/>
      <c r="U965" s="34"/>
    </row>
    <row r="966" spans="1:21">
      <c r="A966" s="34"/>
      <c r="B966" s="34"/>
      <c r="C966" s="34"/>
      <c r="D966" s="34"/>
      <c r="E966" s="34"/>
      <c r="F966" s="34"/>
      <c r="G966" s="34"/>
      <c r="P966" s="34"/>
      <c r="Q966" s="34"/>
      <c r="R966" s="34"/>
      <c r="S966" s="34"/>
      <c r="T966" s="34"/>
      <c r="U966" s="34"/>
    </row>
    <row r="967" spans="1:21">
      <c r="A967" s="34"/>
      <c r="B967" s="34"/>
      <c r="C967" s="34"/>
      <c r="D967" s="34"/>
      <c r="E967" s="34"/>
      <c r="F967" s="34"/>
      <c r="G967" s="34"/>
      <c r="P967" s="34"/>
      <c r="Q967" s="34"/>
      <c r="R967" s="34"/>
      <c r="S967" s="34"/>
      <c r="T967" s="34"/>
      <c r="U967" s="34"/>
    </row>
    <row r="968" spans="1:21">
      <c r="A968" s="34"/>
      <c r="B968" s="34"/>
      <c r="C968" s="34"/>
      <c r="D968" s="34"/>
      <c r="E968" s="34"/>
      <c r="F968" s="34"/>
      <c r="G968" s="34"/>
      <c r="P968" s="34"/>
      <c r="Q968" s="34"/>
      <c r="R968" s="34"/>
      <c r="S968" s="34"/>
      <c r="T968" s="34"/>
      <c r="U968" s="34"/>
    </row>
    <row r="969" spans="1:21">
      <c r="A969" s="34"/>
      <c r="B969" s="34"/>
      <c r="C969" s="34"/>
      <c r="D969" s="34"/>
      <c r="E969" s="34"/>
      <c r="F969" s="34"/>
      <c r="G969" s="34"/>
      <c r="P969" s="34"/>
      <c r="Q969" s="34"/>
      <c r="R969" s="34"/>
      <c r="S969" s="34"/>
      <c r="T969" s="34"/>
      <c r="U969" s="34"/>
    </row>
    <row r="970" spans="1:21">
      <c r="A970" s="34"/>
      <c r="B970" s="34"/>
      <c r="C970" s="34"/>
      <c r="D970" s="34"/>
      <c r="E970" s="34"/>
      <c r="F970" s="34"/>
      <c r="G970" s="34"/>
      <c r="P970" s="34"/>
      <c r="Q970" s="34"/>
      <c r="R970" s="34"/>
      <c r="S970" s="34"/>
      <c r="T970" s="34"/>
      <c r="U970" s="34"/>
    </row>
    <row r="971" spans="1:21">
      <c r="A971" s="34"/>
      <c r="B971" s="34"/>
      <c r="C971" s="34"/>
      <c r="D971" s="34"/>
      <c r="E971" s="34"/>
      <c r="F971" s="34"/>
      <c r="G971" s="34"/>
      <c r="P971" s="34"/>
      <c r="Q971" s="34"/>
      <c r="R971" s="34"/>
      <c r="S971" s="34"/>
      <c r="T971" s="34"/>
      <c r="U971" s="34"/>
    </row>
    <row r="972" spans="1:21">
      <c r="A972" s="34"/>
      <c r="B972" s="34"/>
      <c r="C972" s="34"/>
      <c r="D972" s="34"/>
      <c r="E972" s="34"/>
      <c r="F972" s="34"/>
      <c r="G972" s="34"/>
      <c r="P972" s="34"/>
      <c r="Q972" s="34"/>
      <c r="R972" s="34"/>
      <c r="S972" s="34"/>
      <c r="T972" s="34"/>
      <c r="U972" s="34"/>
    </row>
    <row r="973" spans="1:21">
      <c r="A973" s="34"/>
      <c r="B973" s="34"/>
      <c r="C973" s="34"/>
      <c r="D973" s="34"/>
      <c r="E973" s="34"/>
      <c r="F973" s="34"/>
      <c r="G973" s="34"/>
      <c r="P973" s="34"/>
      <c r="Q973" s="34"/>
      <c r="R973" s="34"/>
      <c r="S973" s="34"/>
      <c r="T973" s="34"/>
      <c r="U973" s="34"/>
    </row>
    <row r="974" spans="1:21">
      <c r="A974" s="34"/>
      <c r="B974" s="34"/>
      <c r="C974" s="34"/>
      <c r="D974" s="34"/>
      <c r="E974" s="34"/>
      <c r="F974" s="34"/>
      <c r="G974" s="34"/>
      <c r="P974" s="34"/>
      <c r="Q974" s="34"/>
      <c r="R974" s="34"/>
      <c r="S974" s="34"/>
      <c r="T974" s="34"/>
      <c r="U974" s="34"/>
    </row>
    <row r="975" spans="1:21">
      <c r="A975" s="34"/>
      <c r="B975" s="34"/>
      <c r="C975" s="34"/>
      <c r="D975" s="34"/>
      <c r="E975" s="34"/>
      <c r="F975" s="34"/>
      <c r="G975" s="34"/>
      <c r="P975" s="34"/>
      <c r="Q975" s="34"/>
      <c r="R975" s="34"/>
      <c r="S975" s="34"/>
      <c r="T975" s="34"/>
      <c r="U975" s="34"/>
    </row>
    <row r="976" spans="1:21">
      <c r="A976" s="34"/>
      <c r="B976" s="34"/>
      <c r="C976" s="34"/>
      <c r="D976" s="34"/>
      <c r="E976" s="34"/>
      <c r="F976" s="34"/>
      <c r="G976" s="34"/>
      <c r="P976" s="34"/>
      <c r="Q976" s="34"/>
      <c r="R976" s="34"/>
      <c r="S976" s="34"/>
      <c r="T976" s="34"/>
      <c r="U976" s="34"/>
    </row>
    <row r="977" spans="1:21">
      <c r="A977" s="34"/>
      <c r="B977" s="34"/>
      <c r="C977" s="34"/>
      <c r="D977" s="34"/>
      <c r="E977" s="34"/>
      <c r="F977" s="34"/>
      <c r="G977" s="34"/>
      <c r="P977" s="34"/>
      <c r="Q977" s="34"/>
      <c r="R977" s="34"/>
      <c r="S977" s="34"/>
      <c r="T977" s="34"/>
      <c r="U977" s="34"/>
    </row>
    <row r="978" spans="1:21">
      <c r="A978" s="34"/>
      <c r="B978" s="34"/>
      <c r="C978" s="34"/>
      <c r="D978" s="34"/>
      <c r="E978" s="34"/>
      <c r="F978" s="34"/>
      <c r="G978" s="34"/>
      <c r="P978" s="34"/>
      <c r="Q978" s="34"/>
      <c r="R978" s="34"/>
      <c r="S978" s="34"/>
      <c r="T978" s="34"/>
      <c r="U978" s="34"/>
    </row>
    <row r="979" spans="1:21">
      <c r="A979" s="34"/>
      <c r="B979" s="34"/>
      <c r="C979" s="34"/>
      <c r="D979" s="34"/>
      <c r="E979" s="34"/>
      <c r="F979" s="34"/>
      <c r="G979" s="34"/>
      <c r="P979" s="34"/>
      <c r="Q979" s="34"/>
      <c r="R979" s="34"/>
      <c r="S979" s="34"/>
      <c r="T979" s="34"/>
      <c r="U979" s="34"/>
    </row>
    <row r="980" spans="1:21">
      <c r="A980" s="34"/>
      <c r="B980" s="34"/>
      <c r="C980" s="34"/>
      <c r="D980" s="34"/>
      <c r="E980" s="34"/>
      <c r="F980" s="34"/>
      <c r="G980" s="34"/>
      <c r="P980" s="34"/>
      <c r="Q980" s="34"/>
      <c r="R980" s="34"/>
      <c r="S980" s="34"/>
      <c r="T980" s="34"/>
      <c r="U980" s="34"/>
    </row>
    <row r="981" spans="1:21">
      <c r="A981" s="34"/>
      <c r="B981" s="34"/>
      <c r="C981" s="34"/>
      <c r="D981" s="34"/>
      <c r="E981" s="34"/>
      <c r="F981" s="34"/>
      <c r="G981" s="34"/>
      <c r="P981" s="34"/>
      <c r="Q981" s="34"/>
      <c r="R981" s="34"/>
      <c r="S981" s="34"/>
      <c r="T981" s="34"/>
      <c r="U981" s="34"/>
    </row>
    <row r="982" spans="1:21">
      <c r="A982" s="34"/>
      <c r="B982" s="34"/>
      <c r="C982" s="34"/>
      <c r="D982" s="34"/>
      <c r="E982" s="34"/>
      <c r="F982" s="34"/>
      <c r="G982" s="34"/>
      <c r="P982" s="34"/>
      <c r="Q982" s="34"/>
      <c r="R982" s="34"/>
      <c r="S982" s="34"/>
      <c r="T982" s="34"/>
      <c r="U982" s="34"/>
    </row>
    <row r="983" spans="1:21">
      <c r="A983" s="34"/>
      <c r="B983" s="34"/>
      <c r="C983" s="34"/>
      <c r="D983" s="34"/>
      <c r="E983" s="34"/>
      <c r="F983" s="34"/>
      <c r="G983" s="34"/>
      <c r="P983" s="34"/>
      <c r="Q983" s="34"/>
      <c r="R983" s="34"/>
      <c r="S983" s="34"/>
      <c r="T983" s="34"/>
      <c r="U983" s="34"/>
    </row>
    <row r="984" spans="1:21">
      <c r="A984" s="34"/>
      <c r="B984" s="34"/>
      <c r="C984" s="34"/>
      <c r="D984" s="34"/>
      <c r="E984" s="34"/>
      <c r="F984" s="34"/>
      <c r="G984" s="34"/>
      <c r="P984" s="34"/>
      <c r="Q984" s="34"/>
      <c r="R984" s="34"/>
      <c r="S984" s="34"/>
      <c r="T984" s="34"/>
      <c r="U984" s="34"/>
    </row>
    <row r="985" spans="1:21">
      <c r="A985" s="34"/>
      <c r="B985" s="34"/>
      <c r="C985" s="34"/>
      <c r="D985" s="34"/>
      <c r="E985" s="34"/>
      <c r="F985" s="34"/>
      <c r="G985" s="34"/>
      <c r="P985" s="34"/>
      <c r="Q985" s="34"/>
      <c r="R985" s="34"/>
      <c r="S985" s="34"/>
      <c r="T985" s="34"/>
      <c r="U985" s="34"/>
    </row>
    <row r="986" spans="1:21">
      <c r="A986" s="34"/>
      <c r="B986" s="34"/>
      <c r="C986" s="34"/>
      <c r="D986" s="34"/>
      <c r="E986" s="34"/>
      <c r="F986" s="34"/>
      <c r="G986" s="34"/>
      <c r="P986" s="34"/>
      <c r="Q986" s="34"/>
      <c r="R986" s="34"/>
      <c r="S986" s="34"/>
      <c r="T986" s="34"/>
      <c r="U986" s="34"/>
    </row>
    <row r="987" spans="1:21">
      <c r="A987" s="34"/>
      <c r="B987" s="34"/>
      <c r="C987" s="34"/>
      <c r="D987" s="34"/>
      <c r="E987" s="34"/>
      <c r="F987" s="34"/>
      <c r="G987" s="34"/>
      <c r="P987" s="34"/>
      <c r="Q987" s="34"/>
      <c r="R987" s="34"/>
      <c r="S987" s="34"/>
      <c r="T987" s="34"/>
      <c r="U987" s="34"/>
    </row>
    <row r="988" spans="1:21">
      <c r="A988" s="34"/>
      <c r="B988" s="34"/>
      <c r="C988" s="34"/>
      <c r="D988" s="34"/>
      <c r="E988" s="34"/>
      <c r="F988" s="34"/>
      <c r="G988" s="34"/>
      <c r="P988" s="34"/>
      <c r="Q988" s="34"/>
      <c r="R988" s="34"/>
      <c r="S988" s="34"/>
      <c r="T988" s="34"/>
      <c r="U988" s="34"/>
    </row>
    <row r="989" spans="1:21">
      <c r="A989" s="34"/>
      <c r="B989" s="34"/>
      <c r="C989" s="34"/>
      <c r="D989" s="34"/>
      <c r="E989" s="34"/>
      <c r="F989" s="34"/>
      <c r="G989" s="34"/>
      <c r="P989" s="34"/>
      <c r="Q989" s="34"/>
      <c r="R989" s="34"/>
      <c r="S989" s="34"/>
      <c r="T989" s="34"/>
      <c r="U989" s="34"/>
    </row>
    <row r="990" spans="1:21">
      <c r="A990" s="34"/>
      <c r="B990" s="34"/>
      <c r="C990" s="34"/>
      <c r="D990" s="34"/>
      <c r="E990" s="34"/>
      <c r="F990" s="34"/>
      <c r="G990" s="34"/>
      <c r="P990" s="34"/>
      <c r="Q990" s="34"/>
      <c r="R990" s="34"/>
      <c r="S990" s="34"/>
      <c r="T990" s="34"/>
      <c r="U990" s="34"/>
    </row>
    <row r="991" spans="1:21">
      <c r="A991" s="34"/>
      <c r="B991" s="34"/>
      <c r="C991" s="34"/>
      <c r="D991" s="34"/>
      <c r="E991" s="34"/>
      <c r="F991" s="34"/>
      <c r="G991" s="34"/>
      <c r="P991" s="34"/>
      <c r="Q991" s="34"/>
      <c r="R991" s="34"/>
      <c r="S991" s="34"/>
      <c r="T991" s="34"/>
      <c r="U991" s="34"/>
    </row>
    <row r="992" spans="1:21">
      <c r="A992" s="34"/>
      <c r="B992" s="34"/>
      <c r="C992" s="34"/>
      <c r="D992" s="34"/>
      <c r="E992" s="34"/>
      <c r="F992" s="34"/>
      <c r="G992" s="34"/>
      <c r="P992" s="34"/>
      <c r="Q992" s="34"/>
      <c r="R992" s="34"/>
      <c r="S992" s="34"/>
      <c r="T992" s="34"/>
      <c r="U992" s="34"/>
    </row>
    <row r="993" spans="1:21">
      <c r="A993" s="34"/>
      <c r="B993" s="34"/>
      <c r="C993" s="34"/>
      <c r="D993" s="34"/>
      <c r="E993" s="34"/>
      <c r="F993" s="34"/>
      <c r="G993" s="34"/>
      <c r="P993" s="34"/>
      <c r="Q993" s="34"/>
      <c r="R993" s="34"/>
      <c r="S993" s="34"/>
      <c r="T993" s="34"/>
      <c r="U993" s="34"/>
    </row>
    <row r="994" spans="1:21">
      <c r="A994" s="34"/>
      <c r="B994" s="34"/>
      <c r="C994" s="34"/>
      <c r="D994" s="34"/>
      <c r="E994" s="34"/>
      <c r="F994" s="34"/>
      <c r="G994" s="34"/>
      <c r="P994" s="34"/>
      <c r="Q994" s="34"/>
      <c r="R994" s="34"/>
      <c r="S994" s="34"/>
      <c r="T994" s="34"/>
      <c r="U994" s="34"/>
    </row>
    <row r="995" spans="1:21">
      <c r="A995" s="34"/>
      <c r="B995" s="34"/>
      <c r="C995" s="34"/>
      <c r="D995" s="34"/>
      <c r="E995" s="34"/>
      <c r="F995" s="34"/>
      <c r="G995" s="34"/>
      <c r="P995" s="34"/>
      <c r="Q995" s="34"/>
      <c r="R995" s="34"/>
      <c r="S995" s="34"/>
      <c r="T995" s="34"/>
      <c r="U995" s="34"/>
    </row>
    <row r="996" spans="1:21">
      <c r="A996" s="34"/>
      <c r="B996" s="34"/>
      <c r="C996" s="34"/>
      <c r="D996" s="34"/>
      <c r="E996" s="34"/>
      <c r="F996" s="34"/>
      <c r="G996" s="34"/>
      <c r="P996" s="34"/>
      <c r="Q996" s="34"/>
      <c r="R996" s="34"/>
      <c r="S996" s="34"/>
      <c r="T996" s="34"/>
      <c r="U996" s="34"/>
    </row>
    <row r="997" spans="1:21">
      <c r="A997" s="34"/>
      <c r="B997" s="34"/>
      <c r="C997" s="34"/>
      <c r="D997" s="34"/>
      <c r="E997" s="34"/>
      <c r="F997" s="34"/>
      <c r="G997" s="34"/>
      <c r="P997" s="34"/>
      <c r="Q997" s="34"/>
      <c r="R997" s="34"/>
      <c r="S997" s="34"/>
      <c r="T997" s="34"/>
      <c r="U997" s="34"/>
    </row>
    <row r="998" spans="1:21">
      <c r="A998" s="34"/>
      <c r="B998" s="34"/>
      <c r="C998" s="34"/>
      <c r="D998" s="34"/>
      <c r="E998" s="34"/>
      <c r="F998" s="34"/>
      <c r="G998" s="34"/>
      <c r="P998" s="34"/>
      <c r="Q998" s="34"/>
      <c r="R998" s="34"/>
      <c r="S998" s="34"/>
      <c r="T998" s="34"/>
      <c r="U998" s="34"/>
    </row>
    <row r="999" spans="1:21">
      <c r="A999" s="34"/>
      <c r="B999" s="34"/>
      <c r="C999" s="34"/>
      <c r="D999" s="34"/>
      <c r="E999" s="34"/>
      <c r="F999" s="34"/>
      <c r="G999" s="34"/>
      <c r="P999" s="34"/>
      <c r="Q999" s="34"/>
      <c r="R999" s="34"/>
      <c r="S999" s="34"/>
      <c r="T999" s="34"/>
      <c r="U999" s="34"/>
    </row>
    <row r="1000" spans="1:21">
      <c r="A1000" s="34"/>
      <c r="B1000" s="34"/>
      <c r="C1000" s="34"/>
      <c r="D1000" s="34"/>
      <c r="E1000" s="34"/>
      <c r="F1000" s="34"/>
      <c r="G1000" s="34"/>
      <c r="P1000" s="34"/>
      <c r="Q1000" s="34"/>
      <c r="R1000" s="34"/>
      <c r="S1000" s="34"/>
      <c r="T1000" s="34"/>
      <c r="U1000" s="34"/>
    </row>
    <row r="1001" spans="1:21">
      <c r="A1001" s="34"/>
      <c r="B1001" s="34"/>
      <c r="C1001" s="34"/>
      <c r="D1001" s="34"/>
      <c r="E1001" s="34"/>
      <c r="F1001" s="34"/>
      <c r="G1001" s="34"/>
      <c r="P1001" s="34"/>
      <c r="Q1001" s="34"/>
      <c r="R1001" s="34"/>
      <c r="S1001" s="34"/>
      <c r="T1001" s="34"/>
      <c r="U1001" s="34"/>
    </row>
    <row r="1002" spans="1:21">
      <c r="A1002" s="34"/>
      <c r="B1002" s="34"/>
      <c r="C1002" s="34"/>
      <c r="D1002" s="34"/>
      <c r="E1002" s="34"/>
      <c r="F1002" s="34"/>
      <c r="G1002" s="34"/>
      <c r="P1002" s="34"/>
      <c r="Q1002" s="34"/>
      <c r="R1002" s="34"/>
      <c r="S1002" s="34"/>
      <c r="T1002" s="34"/>
      <c r="U1002" s="34"/>
    </row>
    <row r="1003" spans="1:21">
      <c r="A1003" s="34"/>
      <c r="B1003" s="34"/>
      <c r="C1003" s="34"/>
      <c r="D1003" s="34"/>
      <c r="E1003" s="34"/>
      <c r="F1003" s="34"/>
      <c r="G1003" s="34"/>
      <c r="P1003" s="34"/>
      <c r="Q1003" s="34"/>
      <c r="R1003" s="34"/>
      <c r="S1003" s="34"/>
      <c r="T1003" s="34"/>
      <c r="U1003" s="34"/>
    </row>
    <row r="1004" spans="1:21">
      <c r="A1004" s="34"/>
      <c r="B1004" s="34"/>
      <c r="C1004" s="34"/>
      <c r="D1004" s="34"/>
      <c r="E1004" s="34"/>
      <c r="F1004" s="34"/>
      <c r="G1004" s="34"/>
      <c r="P1004" s="34"/>
      <c r="Q1004" s="34"/>
      <c r="R1004" s="34"/>
      <c r="S1004" s="34"/>
      <c r="T1004" s="34"/>
      <c r="U1004" s="34"/>
    </row>
    <row r="1005" spans="1:21">
      <c r="A1005" s="34"/>
      <c r="B1005" s="34"/>
      <c r="C1005" s="34"/>
      <c r="D1005" s="34"/>
      <c r="E1005" s="34"/>
      <c r="F1005" s="34"/>
      <c r="G1005" s="34"/>
      <c r="P1005" s="34"/>
      <c r="Q1005" s="34"/>
      <c r="R1005" s="34"/>
      <c r="S1005" s="34"/>
      <c r="T1005" s="34"/>
      <c r="U1005" s="34"/>
    </row>
    <row r="1006" spans="1:21">
      <c r="A1006" s="34"/>
      <c r="B1006" s="34"/>
      <c r="C1006" s="34"/>
      <c r="D1006" s="34"/>
      <c r="E1006" s="34"/>
      <c r="F1006" s="34"/>
      <c r="G1006" s="34"/>
      <c r="P1006" s="34"/>
      <c r="Q1006" s="34"/>
      <c r="R1006" s="34"/>
      <c r="S1006" s="34"/>
      <c r="T1006" s="34"/>
      <c r="U1006" s="34"/>
    </row>
    <row r="1007" spans="1:21">
      <c r="A1007" s="34"/>
      <c r="B1007" s="34"/>
      <c r="C1007" s="34"/>
      <c r="D1007" s="34"/>
      <c r="E1007" s="34"/>
      <c r="F1007" s="34"/>
      <c r="G1007" s="34"/>
      <c r="P1007" s="34"/>
      <c r="Q1007" s="34"/>
      <c r="R1007" s="34"/>
      <c r="S1007" s="34"/>
      <c r="T1007" s="34"/>
      <c r="U1007" s="34"/>
    </row>
    <row r="1008" spans="1:21">
      <c r="A1008" s="34"/>
      <c r="B1008" s="34"/>
      <c r="C1008" s="34"/>
      <c r="D1008" s="34"/>
      <c r="E1008" s="34"/>
      <c r="F1008" s="34"/>
      <c r="G1008" s="34"/>
      <c r="P1008" s="34"/>
      <c r="Q1008" s="34"/>
      <c r="R1008" s="34"/>
      <c r="S1008" s="34"/>
      <c r="T1008" s="34"/>
      <c r="U1008" s="34"/>
    </row>
    <row r="1009" spans="1:21">
      <c r="A1009" s="34"/>
      <c r="B1009" s="34"/>
      <c r="C1009" s="34"/>
      <c r="D1009" s="34"/>
      <c r="E1009" s="34"/>
      <c r="F1009" s="34"/>
      <c r="G1009" s="34"/>
      <c r="P1009" s="34"/>
      <c r="Q1009" s="34"/>
      <c r="R1009" s="34"/>
      <c r="S1009" s="34"/>
      <c r="T1009" s="34"/>
      <c r="U1009" s="34"/>
    </row>
    <row r="1010" spans="1:21">
      <c r="A1010" s="34"/>
      <c r="B1010" s="34"/>
      <c r="C1010" s="34"/>
      <c r="D1010" s="34"/>
      <c r="E1010" s="34"/>
      <c r="F1010" s="34"/>
      <c r="G1010" s="34"/>
      <c r="P1010" s="34"/>
      <c r="Q1010" s="34"/>
      <c r="R1010" s="34"/>
      <c r="S1010" s="34"/>
      <c r="T1010" s="34"/>
      <c r="U1010" s="34"/>
    </row>
    <row r="1011" spans="1:21">
      <c r="A1011" s="34"/>
      <c r="B1011" s="34"/>
      <c r="C1011" s="34"/>
      <c r="D1011" s="34"/>
      <c r="E1011" s="34"/>
      <c r="F1011" s="34"/>
      <c r="G1011" s="34"/>
      <c r="P1011" s="34"/>
      <c r="Q1011" s="34"/>
      <c r="R1011" s="34"/>
      <c r="S1011" s="34"/>
      <c r="T1011" s="34"/>
      <c r="U1011" s="34"/>
    </row>
    <row r="1012" spans="1:21">
      <c r="A1012" s="34"/>
      <c r="B1012" s="34"/>
      <c r="C1012" s="34"/>
      <c r="D1012" s="34"/>
      <c r="E1012" s="34"/>
      <c r="F1012" s="34"/>
      <c r="G1012" s="34"/>
      <c r="P1012" s="34"/>
      <c r="Q1012" s="34"/>
      <c r="R1012" s="34"/>
      <c r="S1012" s="34"/>
      <c r="T1012" s="34"/>
      <c r="U1012" s="34"/>
    </row>
    <row r="1013" spans="1:21">
      <c r="A1013" s="34"/>
      <c r="B1013" s="34"/>
      <c r="C1013" s="34"/>
      <c r="D1013" s="34"/>
      <c r="E1013" s="34"/>
      <c r="F1013" s="34"/>
      <c r="G1013" s="34"/>
      <c r="P1013" s="34"/>
      <c r="Q1013" s="34"/>
      <c r="R1013" s="34"/>
      <c r="S1013" s="34"/>
      <c r="T1013" s="34"/>
      <c r="U1013" s="34"/>
    </row>
    <row r="1014" spans="1:21">
      <c r="A1014" s="34"/>
      <c r="B1014" s="34"/>
      <c r="C1014" s="34"/>
      <c r="D1014" s="34"/>
      <c r="E1014" s="34"/>
      <c r="F1014" s="34"/>
      <c r="G1014" s="34"/>
      <c r="P1014" s="34"/>
      <c r="Q1014" s="34"/>
      <c r="R1014" s="34"/>
      <c r="S1014" s="34"/>
      <c r="T1014" s="34"/>
      <c r="U1014" s="34"/>
    </row>
    <row r="1015" spans="1:21">
      <c r="A1015" s="34"/>
      <c r="B1015" s="34"/>
      <c r="C1015" s="34"/>
      <c r="D1015" s="34"/>
      <c r="E1015" s="34"/>
      <c r="F1015" s="34"/>
      <c r="G1015" s="34"/>
      <c r="P1015" s="34"/>
      <c r="Q1015" s="34"/>
      <c r="R1015" s="34"/>
      <c r="S1015" s="34"/>
      <c r="T1015" s="34"/>
      <c r="U1015" s="34"/>
    </row>
    <row r="1016" spans="1:21">
      <c r="A1016" s="34"/>
      <c r="B1016" s="34"/>
      <c r="C1016" s="34"/>
      <c r="D1016" s="34"/>
      <c r="E1016" s="34"/>
      <c r="F1016" s="34"/>
      <c r="G1016" s="34"/>
      <c r="P1016" s="34"/>
      <c r="Q1016" s="34"/>
      <c r="R1016" s="34"/>
      <c r="S1016" s="34"/>
      <c r="T1016" s="34"/>
      <c r="U1016" s="34"/>
    </row>
    <row r="1017" spans="1:21">
      <c r="A1017" s="34"/>
      <c r="B1017" s="34"/>
      <c r="C1017" s="34"/>
      <c r="D1017" s="34"/>
      <c r="E1017" s="34"/>
      <c r="F1017" s="34"/>
      <c r="G1017" s="34"/>
      <c r="P1017" s="34"/>
      <c r="Q1017" s="34"/>
      <c r="R1017" s="34"/>
      <c r="S1017" s="34"/>
      <c r="T1017" s="34"/>
      <c r="U1017" s="34"/>
    </row>
    <row r="1018" spans="1:21">
      <c r="A1018" s="34"/>
      <c r="B1018" s="34"/>
      <c r="C1018" s="34"/>
      <c r="D1018" s="34"/>
      <c r="E1018" s="34"/>
      <c r="F1018" s="34"/>
      <c r="G1018" s="34"/>
      <c r="P1018" s="34"/>
      <c r="Q1018" s="34"/>
      <c r="R1018" s="34"/>
      <c r="S1018" s="34"/>
      <c r="T1018" s="34"/>
      <c r="U1018" s="34"/>
    </row>
    <row r="1019" spans="1:21">
      <c r="A1019" s="34"/>
      <c r="B1019" s="34"/>
      <c r="C1019" s="34"/>
      <c r="D1019" s="34"/>
      <c r="E1019" s="34"/>
      <c r="F1019" s="34"/>
      <c r="G1019" s="34"/>
      <c r="P1019" s="34"/>
      <c r="Q1019" s="34"/>
      <c r="R1019" s="34"/>
      <c r="S1019" s="34"/>
      <c r="T1019" s="34"/>
      <c r="U1019" s="34"/>
    </row>
    <row r="1020" spans="1:21">
      <c r="A1020" s="34"/>
      <c r="B1020" s="34"/>
      <c r="C1020" s="34"/>
      <c r="D1020" s="34"/>
      <c r="E1020" s="34"/>
      <c r="F1020" s="34"/>
      <c r="G1020" s="34"/>
      <c r="P1020" s="34"/>
      <c r="Q1020" s="34"/>
      <c r="R1020" s="34"/>
      <c r="S1020" s="34"/>
      <c r="T1020" s="34"/>
      <c r="U1020" s="34"/>
    </row>
    <row r="1021" spans="1:21">
      <c r="A1021" s="34"/>
      <c r="B1021" s="34"/>
      <c r="C1021" s="34"/>
      <c r="D1021" s="34"/>
      <c r="E1021" s="34"/>
      <c r="F1021" s="34"/>
      <c r="G1021" s="34"/>
      <c r="P1021" s="34"/>
      <c r="Q1021" s="34"/>
      <c r="R1021" s="34"/>
      <c r="S1021" s="34"/>
      <c r="T1021" s="34"/>
      <c r="U1021" s="34"/>
    </row>
    <row r="1022" spans="1:21">
      <c r="A1022" s="34"/>
      <c r="B1022" s="34"/>
      <c r="C1022" s="34"/>
      <c r="D1022" s="34"/>
      <c r="E1022" s="34"/>
      <c r="F1022" s="34"/>
      <c r="G1022" s="34"/>
      <c r="P1022" s="34"/>
      <c r="Q1022" s="34"/>
      <c r="R1022" s="34"/>
      <c r="S1022" s="34"/>
      <c r="T1022" s="34"/>
      <c r="U1022" s="34"/>
    </row>
    <row r="1023" spans="1:21">
      <c r="A1023" s="34"/>
      <c r="B1023" s="34"/>
      <c r="C1023" s="34"/>
      <c r="D1023" s="34"/>
      <c r="E1023" s="34"/>
      <c r="F1023" s="34"/>
      <c r="G1023" s="34"/>
      <c r="P1023" s="34"/>
      <c r="Q1023" s="34"/>
      <c r="R1023" s="34"/>
      <c r="S1023" s="34"/>
      <c r="T1023" s="34"/>
      <c r="U1023" s="34"/>
    </row>
    <row r="1024" spans="1:21">
      <c r="A1024" s="34"/>
      <c r="B1024" s="34"/>
      <c r="C1024" s="34"/>
      <c r="D1024" s="34"/>
      <c r="E1024" s="34"/>
      <c r="F1024" s="34"/>
      <c r="G1024" s="34"/>
      <c r="P1024" s="34"/>
      <c r="Q1024" s="34"/>
      <c r="R1024" s="34"/>
      <c r="S1024" s="34"/>
      <c r="T1024" s="34"/>
      <c r="U1024" s="34"/>
    </row>
    <row r="1025" spans="1:21">
      <c r="A1025" s="34"/>
      <c r="B1025" s="34"/>
      <c r="C1025" s="34"/>
      <c r="D1025" s="34"/>
      <c r="E1025" s="34"/>
      <c r="F1025" s="34"/>
      <c r="G1025" s="34"/>
      <c r="P1025" s="34"/>
      <c r="Q1025" s="34"/>
      <c r="R1025" s="34"/>
      <c r="S1025" s="34"/>
      <c r="T1025" s="34"/>
      <c r="U1025" s="34"/>
    </row>
    <row r="1026" spans="1:21">
      <c r="A1026" s="34"/>
      <c r="B1026" s="34"/>
      <c r="C1026" s="34"/>
      <c r="D1026" s="34"/>
      <c r="E1026" s="34"/>
      <c r="F1026" s="34"/>
      <c r="G1026" s="34"/>
      <c r="P1026" s="34"/>
      <c r="Q1026" s="34"/>
      <c r="R1026" s="34"/>
      <c r="S1026" s="34"/>
      <c r="T1026" s="34"/>
      <c r="U1026" s="34"/>
    </row>
    <row r="1027" spans="1:21">
      <c r="A1027" s="34"/>
      <c r="B1027" s="34"/>
      <c r="C1027" s="34"/>
      <c r="D1027" s="34"/>
      <c r="E1027" s="34"/>
      <c r="F1027" s="34"/>
      <c r="G1027" s="34"/>
      <c r="P1027" s="34"/>
      <c r="Q1027" s="34"/>
      <c r="R1027" s="34"/>
      <c r="S1027" s="34"/>
      <c r="T1027" s="34"/>
      <c r="U1027" s="34"/>
    </row>
    <row r="1028" spans="1:21">
      <c r="A1028" s="34"/>
      <c r="B1028" s="34"/>
      <c r="C1028" s="34"/>
      <c r="D1028" s="34"/>
      <c r="E1028" s="34"/>
      <c r="F1028" s="34"/>
      <c r="G1028" s="34"/>
      <c r="P1028" s="34"/>
      <c r="Q1028" s="34"/>
      <c r="R1028" s="34"/>
      <c r="S1028" s="34"/>
      <c r="T1028" s="34"/>
      <c r="U1028" s="34"/>
    </row>
    <row r="1029" spans="1:21">
      <c r="A1029" s="34"/>
      <c r="B1029" s="34"/>
      <c r="C1029" s="34"/>
      <c r="D1029" s="34"/>
      <c r="E1029" s="34"/>
      <c r="F1029" s="34"/>
      <c r="G1029" s="34"/>
      <c r="P1029" s="34"/>
      <c r="Q1029" s="34"/>
      <c r="R1029" s="34"/>
      <c r="S1029" s="34"/>
      <c r="T1029" s="34"/>
      <c r="U1029" s="34"/>
    </row>
    <row r="1030" spans="1:21">
      <c r="A1030" s="34"/>
      <c r="B1030" s="34"/>
      <c r="C1030" s="34"/>
      <c r="D1030" s="34"/>
      <c r="E1030" s="34"/>
      <c r="F1030" s="34"/>
      <c r="G1030" s="34"/>
      <c r="P1030" s="34"/>
      <c r="Q1030" s="34"/>
      <c r="R1030" s="34"/>
      <c r="S1030" s="34"/>
      <c r="T1030" s="34"/>
      <c r="U1030" s="34"/>
    </row>
    <row r="1031" spans="1:21">
      <c r="A1031" s="34"/>
      <c r="B1031" s="34"/>
      <c r="C1031" s="34"/>
      <c r="D1031" s="34"/>
      <c r="E1031" s="34"/>
      <c r="F1031" s="34"/>
      <c r="G1031" s="34"/>
      <c r="P1031" s="34"/>
      <c r="Q1031" s="34"/>
      <c r="R1031" s="34"/>
      <c r="S1031" s="34"/>
      <c r="T1031" s="34"/>
      <c r="U1031" s="34"/>
    </row>
    <row r="1032" spans="1:21">
      <c r="A1032" s="34"/>
      <c r="B1032" s="34"/>
      <c r="C1032" s="34"/>
      <c r="D1032" s="34"/>
      <c r="E1032" s="34"/>
      <c r="F1032" s="34"/>
      <c r="G1032" s="34"/>
      <c r="P1032" s="34"/>
      <c r="Q1032" s="34"/>
      <c r="R1032" s="34"/>
      <c r="S1032" s="34"/>
      <c r="T1032" s="34"/>
      <c r="U1032" s="34"/>
    </row>
    <row r="1033" spans="1:21">
      <c r="A1033" s="34"/>
      <c r="B1033" s="34"/>
      <c r="C1033" s="34"/>
      <c r="D1033" s="34"/>
      <c r="E1033" s="34"/>
      <c r="F1033" s="34"/>
      <c r="G1033" s="34"/>
      <c r="P1033" s="34"/>
      <c r="Q1033" s="34"/>
      <c r="R1033" s="34"/>
      <c r="S1033" s="34"/>
      <c r="T1033" s="34"/>
      <c r="U1033" s="34"/>
    </row>
    <row r="1034" spans="1:21">
      <c r="A1034" s="34"/>
      <c r="B1034" s="34"/>
      <c r="C1034" s="34"/>
      <c r="D1034" s="34"/>
      <c r="E1034" s="34"/>
      <c r="F1034" s="34"/>
      <c r="G1034" s="34"/>
      <c r="P1034" s="34"/>
      <c r="Q1034" s="34"/>
      <c r="R1034" s="34"/>
      <c r="S1034" s="34"/>
      <c r="T1034" s="34"/>
      <c r="U1034" s="34"/>
    </row>
    <row r="1035" spans="1:21">
      <c r="A1035" s="34"/>
      <c r="B1035" s="34"/>
      <c r="C1035" s="34"/>
      <c r="D1035" s="34"/>
      <c r="E1035" s="34"/>
      <c r="F1035" s="34"/>
      <c r="G1035" s="34"/>
      <c r="P1035" s="34"/>
      <c r="Q1035" s="34"/>
      <c r="R1035" s="34"/>
      <c r="S1035" s="34"/>
      <c r="T1035" s="34"/>
      <c r="U1035" s="34"/>
    </row>
    <row r="1036" spans="1:21">
      <c r="A1036" s="34"/>
      <c r="B1036" s="34"/>
      <c r="C1036" s="34"/>
      <c r="D1036" s="34"/>
      <c r="E1036" s="34"/>
      <c r="F1036" s="34"/>
      <c r="G1036" s="34"/>
      <c r="P1036" s="34"/>
      <c r="Q1036" s="34"/>
      <c r="R1036" s="34"/>
      <c r="S1036" s="34"/>
      <c r="T1036" s="34"/>
      <c r="U1036" s="34"/>
    </row>
    <row r="1037" spans="1:21">
      <c r="A1037" s="34"/>
      <c r="B1037" s="34"/>
      <c r="C1037" s="34"/>
      <c r="D1037" s="34"/>
      <c r="E1037" s="34"/>
      <c r="F1037" s="34"/>
      <c r="G1037" s="34"/>
      <c r="P1037" s="34"/>
      <c r="Q1037" s="34"/>
      <c r="R1037" s="34"/>
      <c r="S1037" s="34"/>
      <c r="T1037" s="34"/>
      <c r="U1037" s="34"/>
    </row>
    <row r="1038" spans="1:21">
      <c r="A1038" s="34"/>
      <c r="B1038" s="34"/>
      <c r="C1038" s="34"/>
      <c r="D1038" s="34"/>
      <c r="E1038" s="34"/>
      <c r="F1038" s="34"/>
      <c r="G1038" s="34"/>
      <c r="P1038" s="34"/>
      <c r="Q1038" s="34"/>
      <c r="R1038" s="34"/>
      <c r="S1038" s="34"/>
      <c r="T1038" s="34"/>
      <c r="U1038" s="34"/>
    </row>
    <row r="1039" spans="1:21">
      <c r="A1039" s="34"/>
      <c r="B1039" s="34"/>
      <c r="C1039" s="34"/>
      <c r="D1039" s="34"/>
      <c r="E1039" s="34"/>
      <c r="F1039" s="34"/>
      <c r="G1039" s="34"/>
      <c r="P1039" s="34"/>
      <c r="Q1039" s="34"/>
      <c r="R1039" s="34"/>
      <c r="S1039" s="34"/>
      <c r="T1039" s="34"/>
      <c r="U1039" s="34"/>
    </row>
    <row r="1040" spans="1:21">
      <c r="A1040" s="34"/>
      <c r="B1040" s="34"/>
      <c r="C1040" s="34"/>
      <c r="D1040" s="34"/>
      <c r="E1040" s="34"/>
      <c r="F1040" s="34"/>
      <c r="G1040" s="34"/>
      <c r="P1040" s="34"/>
      <c r="Q1040" s="34"/>
      <c r="R1040" s="34"/>
      <c r="S1040" s="34"/>
      <c r="T1040" s="34"/>
      <c r="U1040" s="34"/>
    </row>
    <row r="1041" spans="1:21">
      <c r="A1041" s="34"/>
      <c r="B1041" s="34"/>
      <c r="C1041" s="34"/>
      <c r="D1041" s="34"/>
      <c r="E1041" s="34"/>
      <c r="F1041" s="34"/>
      <c r="G1041" s="34"/>
      <c r="P1041" s="34"/>
      <c r="Q1041" s="34"/>
      <c r="R1041" s="34"/>
      <c r="S1041" s="34"/>
      <c r="T1041" s="34"/>
      <c r="U1041" s="34"/>
    </row>
    <row r="1042" spans="1:21">
      <c r="A1042" s="34"/>
      <c r="B1042" s="34"/>
      <c r="C1042" s="34"/>
      <c r="D1042" s="34"/>
      <c r="E1042" s="34"/>
      <c r="F1042" s="34"/>
      <c r="G1042" s="34"/>
      <c r="P1042" s="34"/>
      <c r="Q1042" s="34"/>
      <c r="R1042" s="34"/>
      <c r="S1042" s="34"/>
      <c r="T1042" s="34"/>
      <c r="U1042" s="34"/>
    </row>
    <row r="1043" spans="1:21">
      <c r="A1043" s="34"/>
      <c r="B1043" s="34"/>
      <c r="C1043" s="34"/>
      <c r="D1043" s="34"/>
      <c r="E1043" s="34"/>
      <c r="F1043" s="34"/>
      <c r="G1043" s="34"/>
      <c r="P1043" s="34"/>
      <c r="Q1043" s="34"/>
      <c r="R1043" s="34"/>
      <c r="S1043" s="34"/>
      <c r="T1043" s="34"/>
      <c r="U1043" s="34"/>
    </row>
    <row r="1044" spans="1:21">
      <c r="A1044" s="34"/>
      <c r="B1044" s="34"/>
      <c r="C1044" s="34"/>
      <c r="D1044" s="34"/>
      <c r="E1044" s="34"/>
      <c r="F1044" s="34"/>
      <c r="G1044" s="34"/>
      <c r="P1044" s="34"/>
      <c r="Q1044" s="34"/>
      <c r="R1044" s="34"/>
      <c r="S1044" s="34"/>
      <c r="T1044" s="34"/>
      <c r="U1044" s="34"/>
    </row>
    <row r="1045" spans="1:21">
      <c r="A1045" s="34"/>
      <c r="B1045" s="34"/>
      <c r="C1045" s="34"/>
      <c r="D1045" s="34"/>
      <c r="E1045" s="34"/>
      <c r="F1045" s="34"/>
      <c r="G1045" s="34"/>
      <c r="P1045" s="34"/>
      <c r="Q1045" s="34"/>
      <c r="R1045" s="34"/>
      <c r="S1045" s="34"/>
      <c r="T1045" s="34"/>
      <c r="U1045" s="34"/>
    </row>
    <row r="1046" spans="1:21">
      <c r="A1046" s="34"/>
      <c r="B1046" s="34"/>
      <c r="C1046" s="34"/>
      <c r="D1046" s="34"/>
      <c r="E1046" s="34"/>
      <c r="F1046" s="34"/>
      <c r="G1046" s="34"/>
      <c r="P1046" s="34"/>
      <c r="Q1046" s="34"/>
      <c r="R1046" s="34"/>
      <c r="S1046" s="34"/>
      <c r="T1046" s="34"/>
      <c r="U1046" s="34"/>
    </row>
    <row r="1047" spans="1:21">
      <c r="A1047" s="34"/>
      <c r="B1047" s="34"/>
      <c r="C1047" s="34"/>
      <c r="D1047" s="34"/>
      <c r="E1047" s="34"/>
      <c r="F1047" s="34"/>
      <c r="G1047" s="34"/>
      <c r="P1047" s="34"/>
      <c r="Q1047" s="34"/>
      <c r="R1047" s="34"/>
      <c r="S1047" s="34"/>
      <c r="T1047" s="34"/>
      <c r="U1047" s="34"/>
    </row>
    <row r="1048" spans="1:21">
      <c r="A1048" s="34"/>
      <c r="B1048" s="34"/>
      <c r="C1048" s="34"/>
      <c r="D1048" s="34"/>
      <c r="E1048" s="34"/>
      <c r="F1048" s="34"/>
      <c r="G1048" s="34"/>
      <c r="P1048" s="34"/>
      <c r="Q1048" s="34"/>
      <c r="R1048" s="34"/>
      <c r="S1048" s="34"/>
      <c r="T1048" s="34"/>
      <c r="U1048" s="34"/>
    </row>
    <row r="1049" spans="1:21">
      <c r="A1049" s="34"/>
      <c r="B1049" s="34"/>
      <c r="C1049" s="34"/>
      <c r="D1049" s="34"/>
      <c r="E1049" s="34"/>
      <c r="F1049" s="34"/>
      <c r="G1049" s="34"/>
      <c r="P1049" s="34"/>
      <c r="Q1049" s="34"/>
      <c r="R1049" s="34"/>
      <c r="S1049" s="34"/>
      <c r="T1049" s="34"/>
      <c r="U1049" s="34"/>
    </row>
    <row r="1050" spans="1:21">
      <c r="A1050" s="34"/>
      <c r="B1050" s="34"/>
      <c r="C1050" s="34"/>
      <c r="D1050" s="34"/>
      <c r="E1050" s="34"/>
      <c r="F1050" s="34"/>
      <c r="G1050" s="34"/>
      <c r="P1050" s="34"/>
      <c r="Q1050" s="34"/>
      <c r="R1050" s="34"/>
      <c r="S1050" s="34"/>
      <c r="T1050" s="34"/>
      <c r="U1050" s="34"/>
    </row>
    <row r="1051" spans="1:21">
      <c r="A1051" s="34"/>
      <c r="B1051" s="34"/>
      <c r="C1051" s="34"/>
      <c r="D1051" s="34"/>
      <c r="E1051" s="34"/>
      <c r="F1051" s="34"/>
      <c r="G1051" s="34"/>
      <c r="P1051" s="34"/>
      <c r="Q1051" s="34"/>
      <c r="R1051" s="34"/>
      <c r="S1051" s="34"/>
      <c r="T1051" s="34"/>
      <c r="U1051" s="34"/>
    </row>
    <row r="1052" spans="1:21">
      <c r="A1052" s="34"/>
      <c r="B1052" s="34"/>
      <c r="C1052" s="34"/>
      <c r="D1052" s="34"/>
      <c r="E1052" s="34"/>
      <c r="F1052" s="34"/>
      <c r="G1052" s="34"/>
      <c r="P1052" s="34"/>
      <c r="Q1052" s="34"/>
      <c r="R1052" s="34"/>
      <c r="S1052" s="34"/>
      <c r="T1052" s="34"/>
      <c r="U1052" s="34"/>
    </row>
    <row r="1053" spans="1:21">
      <c r="A1053" s="34"/>
      <c r="B1053" s="34"/>
      <c r="C1053" s="34"/>
      <c r="D1053" s="34"/>
      <c r="E1053" s="34"/>
      <c r="F1053" s="34"/>
      <c r="G1053" s="34"/>
      <c r="P1053" s="34"/>
      <c r="Q1053" s="34"/>
      <c r="R1053" s="34"/>
      <c r="S1053" s="34"/>
      <c r="T1053" s="34"/>
      <c r="U1053" s="34"/>
    </row>
    <row r="1054" spans="1:21">
      <c r="A1054" s="34"/>
      <c r="B1054" s="34"/>
      <c r="C1054" s="34"/>
      <c r="D1054" s="34"/>
      <c r="E1054" s="34"/>
      <c r="F1054" s="34"/>
      <c r="G1054" s="34"/>
      <c r="P1054" s="34"/>
      <c r="Q1054" s="34"/>
      <c r="R1054" s="34"/>
      <c r="S1054" s="34"/>
      <c r="T1054" s="34"/>
      <c r="U1054" s="34"/>
    </row>
    <row r="1055" spans="1:21">
      <c r="A1055" s="34"/>
      <c r="B1055" s="34"/>
      <c r="C1055" s="34"/>
      <c r="D1055" s="34"/>
      <c r="E1055" s="34"/>
      <c r="F1055" s="34"/>
      <c r="G1055" s="34"/>
      <c r="P1055" s="34"/>
      <c r="Q1055" s="34"/>
      <c r="R1055" s="34"/>
      <c r="S1055" s="34"/>
      <c r="T1055" s="34"/>
      <c r="U1055" s="34"/>
    </row>
    <row r="1056" spans="1:21">
      <c r="A1056" s="34"/>
      <c r="B1056" s="34"/>
      <c r="C1056" s="34"/>
      <c r="D1056" s="34"/>
      <c r="E1056" s="34"/>
      <c r="F1056" s="34"/>
      <c r="G1056" s="34"/>
      <c r="P1056" s="34"/>
      <c r="Q1056" s="34"/>
      <c r="R1056" s="34"/>
      <c r="S1056" s="34"/>
      <c r="T1056" s="34"/>
      <c r="U1056" s="34"/>
    </row>
    <row r="1057" spans="1:21">
      <c r="A1057" s="34"/>
      <c r="B1057" s="34"/>
      <c r="C1057" s="34"/>
      <c r="D1057" s="34"/>
      <c r="E1057" s="34"/>
      <c r="F1057" s="34"/>
      <c r="G1057" s="34"/>
      <c r="P1057" s="34"/>
      <c r="Q1057" s="34"/>
      <c r="R1057" s="34"/>
      <c r="S1057" s="34"/>
      <c r="T1057" s="34"/>
      <c r="U1057" s="34"/>
    </row>
    <row r="1058" spans="1:21">
      <c r="A1058" s="34"/>
      <c r="B1058" s="34"/>
      <c r="C1058" s="34"/>
      <c r="D1058" s="34"/>
      <c r="E1058" s="34"/>
      <c r="F1058" s="34"/>
      <c r="G1058" s="34"/>
      <c r="P1058" s="34"/>
      <c r="Q1058" s="34"/>
      <c r="R1058" s="34"/>
      <c r="S1058" s="34"/>
      <c r="T1058" s="34"/>
      <c r="U1058" s="34"/>
    </row>
    <row r="1059" spans="1:21">
      <c r="A1059" s="34"/>
      <c r="B1059" s="34"/>
      <c r="C1059" s="34"/>
      <c r="D1059" s="34"/>
      <c r="E1059" s="34"/>
      <c r="F1059" s="34"/>
      <c r="G1059" s="34"/>
      <c r="P1059" s="34"/>
      <c r="Q1059" s="34"/>
      <c r="R1059" s="34"/>
      <c r="S1059" s="34"/>
      <c r="T1059" s="34"/>
      <c r="U1059" s="34"/>
    </row>
    <row r="1060" spans="1:21">
      <c r="A1060" s="34"/>
      <c r="B1060" s="34"/>
      <c r="C1060" s="34"/>
      <c r="D1060" s="34"/>
      <c r="E1060" s="34"/>
      <c r="F1060" s="34"/>
      <c r="G1060" s="34"/>
      <c r="P1060" s="34"/>
      <c r="Q1060" s="34"/>
      <c r="R1060" s="34"/>
      <c r="S1060" s="34"/>
      <c r="T1060" s="34"/>
      <c r="U1060" s="34"/>
    </row>
    <row r="1061" spans="1:21">
      <c r="A1061" s="34"/>
      <c r="B1061" s="34"/>
      <c r="C1061" s="34"/>
      <c r="D1061" s="34"/>
      <c r="E1061" s="34"/>
      <c r="F1061" s="34"/>
      <c r="G1061" s="34"/>
      <c r="P1061" s="34"/>
      <c r="Q1061" s="34"/>
      <c r="R1061" s="34"/>
      <c r="S1061" s="34"/>
      <c r="T1061" s="34"/>
      <c r="U1061" s="34"/>
    </row>
    <row r="1062" spans="1:21">
      <c r="A1062" s="34"/>
      <c r="B1062" s="34"/>
      <c r="C1062" s="34"/>
      <c r="D1062" s="34"/>
      <c r="E1062" s="34"/>
      <c r="F1062" s="34"/>
      <c r="G1062" s="34"/>
      <c r="P1062" s="34"/>
      <c r="Q1062" s="34"/>
      <c r="R1062" s="34"/>
      <c r="S1062" s="34"/>
      <c r="T1062" s="34"/>
      <c r="U1062" s="34"/>
    </row>
    <row r="1063" spans="1:21">
      <c r="A1063" s="34"/>
      <c r="B1063" s="34"/>
      <c r="C1063" s="34"/>
      <c r="D1063" s="34"/>
      <c r="E1063" s="34"/>
      <c r="F1063" s="34"/>
      <c r="G1063" s="34"/>
      <c r="P1063" s="34"/>
      <c r="Q1063" s="34"/>
      <c r="R1063" s="34"/>
      <c r="S1063" s="34"/>
      <c r="T1063" s="34"/>
      <c r="U1063" s="34"/>
    </row>
    <row r="1064" spans="1:21">
      <c r="A1064" s="34"/>
      <c r="B1064" s="34"/>
      <c r="C1064" s="34"/>
      <c r="D1064" s="34"/>
      <c r="E1064" s="34"/>
      <c r="F1064" s="34"/>
      <c r="G1064" s="34"/>
      <c r="P1064" s="34"/>
      <c r="Q1064" s="34"/>
      <c r="R1064" s="34"/>
      <c r="S1064" s="34"/>
      <c r="T1064" s="34"/>
      <c r="U1064" s="34"/>
    </row>
    <row r="1065" spans="1:21">
      <c r="A1065" s="34"/>
      <c r="B1065" s="34"/>
      <c r="C1065" s="34"/>
      <c r="D1065" s="34"/>
      <c r="E1065" s="34"/>
      <c r="F1065" s="34"/>
      <c r="G1065" s="34"/>
      <c r="P1065" s="34"/>
      <c r="Q1065" s="34"/>
      <c r="R1065" s="34"/>
      <c r="S1065" s="34"/>
      <c r="T1065" s="34"/>
      <c r="U1065" s="34"/>
    </row>
    <row r="1066" spans="1:21">
      <c r="A1066" s="34"/>
      <c r="B1066" s="34"/>
      <c r="C1066" s="34"/>
      <c r="D1066" s="34"/>
      <c r="E1066" s="34"/>
      <c r="F1066" s="34"/>
      <c r="G1066" s="34"/>
      <c r="P1066" s="34"/>
      <c r="Q1066" s="34"/>
      <c r="R1066" s="34"/>
      <c r="S1066" s="34"/>
      <c r="T1066" s="34"/>
      <c r="U1066" s="34"/>
    </row>
    <row r="1067" spans="1:21">
      <c r="A1067" s="34"/>
      <c r="B1067" s="34"/>
      <c r="C1067" s="34"/>
      <c r="D1067" s="34"/>
      <c r="E1067" s="34"/>
      <c r="F1067" s="34"/>
      <c r="G1067" s="34"/>
      <c r="P1067" s="34"/>
      <c r="Q1067" s="34"/>
      <c r="R1067" s="34"/>
      <c r="S1067" s="34"/>
      <c r="T1067" s="34"/>
      <c r="U1067" s="34"/>
    </row>
    <row r="1068" spans="1:21">
      <c r="A1068" s="34"/>
      <c r="B1068" s="34"/>
      <c r="C1068" s="34"/>
      <c r="D1068" s="34"/>
      <c r="E1068" s="34"/>
      <c r="F1068" s="34"/>
      <c r="G1068" s="34"/>
      <c r="P1068" s="34"/>
      <c r="Q1068" s="34"/>
      <c r="R1068" s="34"/>
      <c r="S1068" s="34"/>
      <c r="T1068" s="34"/>
      <c r="U1068" s="34"/>
    </row>
    <row r="1069" spans="1:21">
      <c r="A1069" s="34"/>
      <c r="B1069" s="34"/>
      <c r="C1069" s="34"/>
      <c r="D1069" s="34"/>
      <c r="E1069" s="34"/>
      <c r="F1069" s="34"/>
      <c r="G1069" s="34"/>
      <c r="P1069" s="34"/>
      <c r="Q1069" s="34"/>
      <c r="R1069" s="34"/>
      <c r="S1069" s="34"/>
      <c r="T1069" s="34"/>
      <c r="U1069" s="34"/>
    </row>
    <row r="1070" spans="1:21">
      <c r="A1070" s="34"/>
      <c r="B1070" s="34"/>
      <c r="C1070" s="34"/>
      <c r="D1070" s="34"/>
      <c r="E1070" s="34"/>
      <c r="F1070" s="34"/>
      <c r="G1070" s="34"/>
      <c r="P1070" s="34"/>
      <c r="Q1070" s="34"/>
      <c r="R1070" s="34"/>
      <c r="S1070" s="34"/>
      <c r="T1070" s="34"/>
      <c r="U1070" s="34"/>
    </row>
    <row r="1071" spans="1:21">
      <c r="A1071" s="34"/>
      <c r="B1071" s="34"/>
      <c r="C1071" s="34"/>
      <c r="D1071" s="34"/>
      <c r="E1071" s="34"/>
      <c r="F1071" s="34"/>
      <c r="G1071" s="34"/>
      <c r="P1071" s="34"/>
      <c r="Q1071" s="34"/>
      <c r="R1071" s="34"/>
      <c r="S1071" s="34"/>
      <c r="T1071" s="34"/>
      <c r="U1071" s="34"/>
    </row>
    <row r="1072" spans="1:21">
      <c r="A1072" s="34"/>
      <c r="B1072" s="34"/>
      <c r="C1072" s="34"/>
      <c r="D1072" s="34"/>
      <c r="E1072" s="34"/>
      <c r="F1072" s="34"/>
      <c r="G1072" s="34"/>
      <c r="P1072" s="34"/>
      <c r="Q1072" s="34"/>
      <c r="R1072" s="34"/>
      <c r="S1072" s="34"/>
      <c r="T1072" s="34"/>
      <c r="U1072" s="34"/>
    </row>
    <row r="1073" spans="1:21">
      <c r="A1073" s="34"/>
      <c r="B1073" s="34"/>
      <c r="C1073" s="34"/>
      <c r="D1073" s="34"/>
      <c r="E1073" s="34"/>
      <c r="F1073" s="34"/>
      <c r="G1073" s="34"/>
      <c r="P1073" s="34"/>
      <c r="Q1073" s="34"/>
      <c r="R1073" s="34"/>
      <c r="S1073" s="34"/>
      <c r="T1073" s="34"/>
      <c r="U1073" s="34"/>
    </row>
    <row r="1074" spans="1:21">
      <c r="A1074" s="34"/>
      <c r="B1074" s="34"/>
      <c r="C1074" s="34"/>
      <c r="D1074" s="34"/>
      <c r="E1074" s="34"/>
      <c r="F1074" s="34"/>
      <c r="G1074" s="34"/>
      <c r="P1074" s="34"/>
      <c r="Q1074" s="34"/>
      <c r="R1074" s="34"/>
      <c r="S1074" s="34"/>
      <c r="T1074" s="34"/>
      <c r="U1074" s="34"/>
    </row>
    <row r="1075" spans="1:21">
      <c r="A1075" s="34"/>
      <c r="B1075" s="34"/>
      <c r="C1075" s="34"/>
      <c r="D1075" s="34"/>
      <c r="E1075" s="34"/>
      <c r="F1075" s="34"/>
      <c r="G1075" s="34"/>
      <c r="P1075" s="34"/>
      <c r="Q1075" s="34"/>
      <c r="R1075" s="34"/>
      <c r="S1075" s="34"/>
      <c r="T1075" s="34"/>
      <c r="U1075" s="34"/>
    </row>
    <row r="1076" spans="1:21">
      <c r="A1076" s="34"/>
      <c r="B1076" s="34"/>
      <c r="C1076" s="34"/>
      <c r="D1076" s="34"/>
      <c r="E1076" s="34"/>
      <c r="F1076" s="34"/>
      <c r="G1076" s="34"/>
      <c r="P1076" s="34"/>
      <c r="Q1076" s="34"/>
      <c r="R1076" s="34"/>
      <c r="S1076" s="34"/>
      <c r="T1076" s="34"/>
      <c r="U1076" s="34"/>
    </row>
    <row r="1077" spans="1:21">
      <c r="A1077" s="34"/>
      <c r="B1077" s="34"/>
      <c r="C1077" s="34"/>
      <c r="D1077" s="34"/>
      <c r="E1077" s="34"/>
      <c r="F1077" s="34"/>
      <c r="G1077" s="34"/>
      <c r="P1077" s="34"/>
      <c r="Q1077" s="34"/>
      <c r="R1077" s="34"/>
      <c r="S1077" s="34"/>
      <c r="T1077" s="34"/>
      <c r="U1077" s="34"/>
    </row>
    <row r="1078" spans="1:21">
      <c r="A1078" s="34"/>
      <c r="B1078" s="34"/>
      <c r="C1078" s="34"/>
      <c r="D1078" s="34"/>
      <c r="E1078" s="34"/>
      <c r="F1078" s="34"/>
      <c r="G1078" s="34"/>
      <c r="P1078" s="34"/>
      <c r="Q1078" s="34"/>
      <c r="R1078" s="34"/>
      <c r="S1078" s="34"/>
      <c r="T1078" s="34"/>
      <c r="U1078" s="34"/>
    </row>
    <row r="1079" spans="1:21">
      <c r="A1079" s="34"/>
      <c r="B1079" s="34"/>
      <c r="C1079" s="34"/>
      <c r="D1079" s="34"/>
      <c r="E1079" s="34"/>
      <c r="F1079" s="34"/>
      <c r="G1079" s="34"/>
      <c r="P1079" s="34"/>
      <c r="Q1079" s="34"/>
      <c r="R1079" s="34"/>
      <c r="S1079" s="34"/>
      <c r="T1079" s="34"/>
      <c r="U1079" s="34"/>
    </row>
    <row r="1080" spans="1:21">
      <c r="A1080" s="34"/>
      <c r="B1080" s="34"/>
      <c r="C1080" s="34"/>
      <c r="D1080" s="34"/>
      <c r="E1080" s="34"/>
      <c r="F1080" s="34"/>
      <c r="G1080" s="34"/>
      <c r="P1080" s="34"/>
      <c r="Q1080" s="34"/>
      <c r="R1080" s="34"/>
      <c r="S1080" s="34"/>
      <c r="T1080" s="34"/>
      <c r="U1080" s="34"/>
    </row>
    <row r="1081" spans="1:21">
      <c r="A1081" s="34"/>
      <c r="B1081" s="34"/>
      <c r="C1081" s="34"/>
      <c r="D1081" s="34"/>
      <c r="E1081" s="34"/>
      <c r="F1081" s="34"/>
      <c r="G1081" s="34"/>
      <c r="P1081" s="34"/>
      <c r="Q1081" s="34"/>
      <c r="R1081" s="34"/>
      <c r="S1081" s="34"/>
      <c r="T1081" s="34"/>
      <c r="U1081" s="34"/>
    </row>
    <row r="1082" spans="1:21">
      <c r="A1082" s="34"/>
      <c r="B1082" s="34"/>
      <c r="C1082" s="34"/>
      <c r="D1082" s="34"/>
      <c r="E1082" s="34"/>
      <c r="F1082" s="34"/>
      <c r="G1082" s="34"/>
      <c r="P1082" s="34"/>
      <c r="Q1082" s="34"/>
      <c r="R1082" s="34"/>
      <c r="S1082" s="34"/>
      <c r="T1082" s="34"/>
      <c r="U1082" s="34"/>
    </row>
    <row r="1083" spans="1:21">
      <c r="A1083" s="34"/>
      <c r="B1083" s="34"/>
      <c r="C1083" s="34"/>
      <c r="D1083" s="34"/>
      <c r="E1083" s="34"/>
      <c r="F1083" s="34"/>
      <c r="G1083" s="34"/>
      <c r="P1083" s="34"/>
      <c r="Q1083" s="34"/>
      <c r="R1083" s="34"/>
      <c r="S1083" s="34"/>
      <c r="T1083" s="34"/>
      <c r="U1083" s="34"/>
    </row>
    <row r="1084" spans="1:21">
      <c r="A1084" s="34"/>
      <c r="B1084" s="34"/>
      <c r="C1084" s="34"/>
      <c r="D1084" s="34"/>
      <c r="E1084" s="34"/>
      <c r="F1084" s="34"/>
      <c r="G1084" s="34"/>
      <c r="P1084" s="34"/>
      <c r="Q1084" s="34"/>
      <c r="R1084" s="34"/>
      <c r="S1084" s="34"/>
      <c r="T1084" s="34"/>
      <c r="U1084" s="34"/>
    </row>
    <row r="1085" spans="1:21">
      <c r="A1085" s="34"/>
      <c r="B1085" s="34"/>
      <c r="C1085" s="34"/>
      <c r="D1085" s="34"/>
      <c r="E1085" s="34"/>
      <c r="F1085" s="34"/>
      <c r="G1085" s="34"/>
      <c r="P1085" s="34"/>
      <c r="Q1085" s="34"/>
      <c r="R1085" s="34"/>
      <c r="S1085" s="34"/>
      <c r="T1085" s="34"/>
      <c r="U1085" s="34"/>
    </row>
    <row r="1086" spans="1:21">
      <c r="A1086" s="34"/>
      <c r="B1086" s="34"/>
      <c r="C1086" s="34"/>
      <c r="D1086" s="34"/>
      <c r="E1086" s="34"/>
      <c r="F1086" s="34"/>
      <c r="G1086" s="34"/>
      <c r="P1086" s="34"/>
      <c r="Q1086" s="34"/>
      <c r="R1086" s="34"/>
      <c r="S1086" s="34"/>
      <c r="T1086" s="34"/>
      <c r="U1086" s="34"/>
    </row>
    <row r="1087" spans="1:21">
      <c r="A1087" s="34"/>
      <c r="B1087" s="34"/>
      <c r="C1087" s="34"/>
      <c r="D1087" s="34"/>
      <c r="E1087" s="34"/>
      <c r="F1087" s="34"/>
      <c r="G1087" s="34"/>
      <c r="P1087" s="34"/>
      <c r="Q1087" s="34"/>
      <c r="R1087" s="34"/>
      <c r="S1087" s="34"/>
      <c r="T1087" s="34"/>
      <c r="U1087" s="34"/>
    </row>
    <row r="1088" spans="1:21">
      <c r="A1088" s="34"/>
      <c r="B1088" s="34"/>
      <c r="C1088" s="34"/>
      <c r="D1088" s="34"/>
      <c r="E1088" s="34"/>
      <c r="F1088" s="34"/>
      <c r="G1088" s="34"/>
      <c r="P1088" s="34"/>
      <c r="Q1088" s="34"/>
      <c r="R1088" s="34"/>
      <c r="S1088" s="34"/>
      <c r="T1088" s="34"/>
      <c r="U1088" s="34"/>
    </row>
    <row r="1089" spans="1:21">
      <c r="A1089" s="34"/>
      <c r="B1089" s="34"/>
      <c r="C1089" s="34"/>
      <c r="D1089" s="34"/>
      <c r="E1089" s="34"/>
      <c r="F1089" s="34"/>
      <c r="G1089" s="34"/>
      <c r="P1089" s="34"/>
      <c r="Q1089" s="34"/>
      <c r="R1089" s="34"/>
      <c r="S1089" s="34"/>
      <c r="T1089" s="34"/>
      <c r="U1089" s="34"/>
    </row>
    <row r="1090" spans="1:21">
      <c r="A1090" s="34"/>
      <c r="B1090" s="34"/>
      <c r="C1090" s="34"/>
      <c r="D1090" s="34"/>
      <c r="E1090" s="34"/>
      <c r="F1090" s="34"/>
      <c r="G1090" s="34"/>
      <c r="P1090" s="34"/>
      <c r="Q1090" s="34"/>
      <c r="R1090" s="34"/>
      <c r="S1090" s="34"/>
      <c r="T1090" s="34"/>
      <c r="U1090" s="34"/>
    </row>
    <row r="1091" spans="1:21">
      <c r="A1091" s="34"/>
      <c r="B1091" s="34"/>
      <c r="C1091" s="34"/>
      <c r="D1091" s="34"/>
      <c r="E1091" s="34"/>
      <c r="F1091" s="34"/>
      <c r="G1091" s="34"/>
      <c r="P1091" s="34"/>
      <c r="Q1091" s="34"/>
      <c r="R1091" s="34"/>
      <c r="S1091" s="34"/>
      <c r="T1091" s="34"/>
      <c r="U1091" s="34"/>
    </row>
    <row r="1092" spans="1:21">
      <c r="A1092" s="34"/>
      <c r="B1092" s="34"/>
      <c r="C1092" s="34"/>
      <c r="D1092" s="34"/>
      <c r="E1092" s="34"/>
      <c r="F1092" s="34"/>
      <c r="G1092" s="34"/>
      <c r="P1092" s="34"/>
      <c r="Q1092" s="34"/>
      <c r="R1092" s="34"/>
      <c r="S1092" s="34"/>
      <c r="T1092" s="34"/>
      <c r="U1092" s="34"/>
    </row>
    <row r="1093" spans="1:21">
      <c r="A1093" s="34"/>
      <c r="B1093" s="34"/>
      <c r="C1093" s="34"/>
      <c r="D1093" s="34"/>
      <c r="E1093" s="34"/>
      <c r="F1093" s="34"/>
      <c r="G1093" s="34"/>
      <c r="P1093" s="34"/>
      <c r="Q1093" s="34"/>
      <c r="R1093" s="34"/>
      <c r="S1093" s="34"/>
      <c r="T1093" s="34"/>
      <c r="U1093" s="34"/>
    </row>
    <row r="1094" spans="1:21">
      <c r="A1094" s="34"/>
      <c r="B1094" s="34"/>
      <c r="C1094" s="34"/>
      <c r="D1094" s="34"/>
      <c r="E1094" s="34"/>
      <c r="F1094" s="34"/>
      <c r="G1094" s="34"/>
      <c r="P1094" s="34"/>
      <c r="Q1094" s="34"/>
      <c r="R1094" s="34"/>
      <c r="S1094" s="34"/>
      <c r="T1094" s="34"/>
      <c r="U1094" s="34"/>
    </row>
    <row r="1095" spans="1:21">
      <c r="A1095" s="34"/>
      <c r="B1095" s="34"/>
      <c r="C1095" s="34"/>
      <c r="D1095" s="34"/>
      <c r="E1095" s="34"/>
      <c r="F1095" s="34"/>
      <c r="G1095" s="34"/>
      <c r="P1095" s="34"/>
      <c r="Q1095" s="34"/>
      <c r="R1095" s="34"/>
      <c r="S1095" s="34"/>
      <c r="T1095" s="34"/>
      <c r="U1095" s="34"/>
    </row>
    <row r="1096" spans="1:21">
      <c r="A1096" s="34"/>
      <c r="B1096" s="34"/>
      <c r="C1096" s="34"/>
      <c r="D1096" s="34"/>
      <c r="E1096" s="34"/>
      <c r="F1096" s="34"/>
      <c r="G1096" s="34"/>
      <c r="P1096" s="34"/>
      <c r="Q1096" s="34"/>
      <c r="R1096" s="34"/>
      <c r="S1096" s="34"/>
      <c r="T1096" s="34"/>
      <c r="U1096" s="34"/>
    </row>
    <row r="1097" spans="1:21">
      <c r="A1097" s="34"/>
      <c r="B1097" s="34"/>
      <c r="C1097" s="34"/>
      <c r="D1097" s="34"/>
      <c r="E1097" s="34"/>
      <c r="F1097" s="34"/>
      <c r="G1097" s="34"/>
      <c r="P1097" s="34"/>
      <c r="Q1097" s="34"/>
      <c r="R1097" s="34"/>
      <c r="S1097" s="34"/>
      <c r="T1097" s="34"/>
      <c r="U1097" s="34"/>
    </row>
    <row r="1098" spans="1:21">
      <c r="A1098" s="34"/>
      <c r="B1098" s="34"/>
      <c r="C1098" s="34"/>
      <c r="D1098" s="34"/>
      <c r="E1098" s="34"/>
      <c r="F1098" s="34"/>
      <c r="G1098" s="34"/>
      <c r="P1098" s="34"/>
      <c r="Q1098" s="34"/>
      <c r="R1098" s="34"/>
      <c r="S1098" s="34"/>
      <c r="T1098" s="34"/>
      <c r="U1098" s="34"/>
    </row>
    <row r="1099" spans="1:21">
      <c r="A1099" s="34"/>
      <c r="B1099" s="34"/>
      <c r="C1099" s="34"/>
      <c r="D1099" s="34"/>
      <c r="E1099" s="34"/>
      <c r="F1099" s="34"/>
      <c r="G1099" s="34"/>
      <c r="P1099" s="34"/>
      <c r="Q1099" s="34"/>
      <c r="R1099" s="34"/>
      <c r="S1099" s="34"/>
      <c r="T1099" s="34"/>
      <c r="U1099" s="34"/>
    </row>
    <row r="1100" spans="1:21">
      <c r="A1100" s="34"/>
      <c r="B1100" s="34"/>
      <c r="C1100" s="34"/>
      <c r="D1100" s="34"/>
      <c r="E1100" s="34"/>
      <c r="F1100" s="34"/>
      <c r="G1100" s="34"/>
      <c r="P1100" s="34"/>
      <c r="Q1100" s="34"/>
      <c r="R1100" s="34"/>
      <c r="S1100" s="34"/>
      <c r="T1100" s="34"/>
      <c r="U1100" s="34"/>
    </row>
    <row r="1101" spans="1:21">
      <c r="A1101" s="34"/>
      <c r="B1101" s="34"/>
      <c r="C1101" s="34"/>
      <c r="D1101" s="34"/>
      <c r="E1101" s="34"/>
      <c r="F1101" s="34"/>
      <c r="G1101" s="34"/>
      <c r="P1101" s="34"/>
      <c r="Q1101" s="34"/>
      <c r="R1101" s="34"/>
      <c r="S1101" s="34"/>
      <c r="T1101" s="34"/>
      <c r="U1101" s="34"/>
    </row>
    <row r="1102" spans="1:21">
      <c r="A1102" s="34"/>
      <c r="B1102" s="34"/>
      <c r="C1102" s="34"/>
      <c r="D1102" s="34"/>
      <c r="E1102" s="34"/>
      <c r="F1102" s="34"/>
      <c r="G1102" s="34"/>
      <c r="P1102" s="34"/>
      <c r="Q1102" s="34"/>
      <c r="R1102" s="34"/>
      <c r="S1102" s="34"/>
      <c r="T1102" s="34"/>
      <c r="U1102" s="34"/>
    </row>
    <row r="1103" spans="1:21">
      <c r="A1103" s="34"/>
      <c r="B1103" s="34"/>
      <c r="C1103" s="34"/>
      <c r="D1103" s="34"/>
      <c r="E1103" s="34"/>
      <c r="F1103" s="34"/>
      <c r="G1103" s="34"/>
      <c r="P1103" s="34"/>
      <c r="Q1103" s="34"/>
      <c r="R1103" s="34"/>
      <c r="S1103" s="34"/>
      <c r="T1103" s="34"/>
      <c r="U1103" s="34"/>
    </row>
    <row r="1104" spans="1:21">
      <c r="A1104" s="34"/>
      <c r="B1104" s="34"/>
      <c r="C1104" s="34"/>
      <c r="D1104" s="34"/>
      <c r="E1104" s="34"/>
      <c r="F1104" s="34"/>
      <c r="G1104" s="34"/>
      <c r="P1104" s="34"/>
      <c r="Q1104" s="34"/>
      <c r="R1104" s="34"/>
      <c r="S1104" s="34"/>
      <c r="T1104" s="34"/>
      <c r="U1104" s="34"/>
    </row>
    <row r="1105" spans="1:21">
      <c r="A1105" s="34"/>
      <c r="B1105" s="34"/>
      <c r="C1105" s="34"/>
      <c r="D1105" s="34"/>
      <c r="E1105" s="34"/>
      <c r="F1105" s="34"/>
      <c r="G1105" s="34"/>
      <c r="P1105" s="34"/>
      <c r="Q1105" s="34"/>
      <c r="R1105" s="34"/>
      <c r="S1105" s="34"/>
      <c r="T1105" s="34"/>
      <c r="U1105" s="34"/>
    </row>
    <row r="1106" spans="1:21">
      <c r="A1106" s="34"/>
      <c r="B1106" s="34"/>
      <c r="C1106" s="34"/>
      <c r="D1106" s="34"/>
      <c r="E1106" s="34"/>
      <c r="F1106" s="34"/>
      <c r="G1106" s="34"/>
      <c r="P1106" s="34"/>
      <c r="Q1106" s="34"/>
      <c r="R1106" s="34"/>
      <c r="S1106" s="34"/>
      <c r="T1106" s="34"/>
      <c r="U1106" s="34"/>
    </row>
    <row r="1107" spans="1:21">
      <c r="A1107" s="34"/>
      <c r="B1107" s="34"/>
      <c r="C1107" s="34"/>
      <c r="D1107" s="34"/>
      <c r="E1107" s="34"/>
      <c r="F1107" s="34"/>
      <c r="G1107" s="34"/>
      <c r="P1107" s="34"/>
      <c r="Q1107" s="34"/>
      <c r="R1107" s="34"/>
      <c r="S1107" s="34"/>
      <c r="T1107" s="34"/>
      <c r="U1107" s="34"/>
    </row>
    <row r="1108" spans="1:21">
      <c r="A1108" s="34"/>
      <c r="B1108" s="34"/>
      <c r="C1108" s="34"/>
      <c r="D1108" s="34"/>
      <c r="E1108" s="34"/>
      <c r="F1108" s="34"/>
      <c r="G1108" s="34"/>
      <c r="P1108" s="34"/>
      <c r="Q1108" s="34"/>
      <c r="R1108" s="34"/>
      <c r="S1108" s="34"/>
      <c r="T1108" s="34"/>
      <c r="U1108" s="34"/>
    </row>
    <row r="1109" spans="1:21">
      <c r="A1109" s="34"/>
      <c r="B1109" s="34"/>
      <c r="C1109" s="34"/>
      <c r="D1109" s="34"/>
      <c r="E1109" s="34"/>
      <c r="F1109" s="34"/>
      <c r="G1109" s="34"/>
      <c r="P1109" s="34"/>
      <c r="Q1109" s="34"/>
      <c r="R1109" s="34"/>
      <c r="S1109" s="34"/>
      <c r="T1109" s="34"/>
      <c r="U1109" s="34"/>
    </row>
    <row r="1110" spans="1:21">
      <c r="A1110" s="34"/>
      <c r="B1110" s="34"/>
      <c r="C1110" s="34"/>
      <c r="D1110" s="34"/>
      <c r="E1110" s="34"/>
      <c r="F1110" s="34"/>
      <c r="G1110" s="34"/>
      <c r="P1110" s="34"/>
      <c r="Q1110" s="34"/>
      <c r="R1110" s="34"/>
      <c r="S1110" s="34"/>
      <c r="T1110" s="34"/>
      <c r="U1110" s="34"/>
    </row>
    <row r="1111" spans="1:21">
      <c r="A1111" s="34"/>
      <c r="B1111" s="34"/>
      <c r="C1111" s="34"/>
      <c r="D1111" s="34"/>
      <c r="E1111" s="34"/>
      <c r="F1111" s="34"/>
      <c r="G1111" s="34"/>
      <c r="P1111" s="34"/>
      <c r="Q1111" s="34"/>
      <c r="R1111" s="34"/>
      <c r="S1111" s="34"/>
      <c r="T1111" s="34"/>
      <c r="U1111" s="34"/>
    </row>
    <row r="1112" spans="1:21">
      <c r="A1112" s="34"/>
      <c r="B1112" s="34"/>
      <c r="C1112" s="34"/>
      <c r="D1112" s="34"/>
      <c r="E1112" s="34"/>
      <c r="F1112" s="34"/>
      <c r="G1112" s="34"/>
      <c r="P1112" s="34"/>
      <c r="Q1112" s="34"/>
      <c r="R1112" s="34"/>
      <c r="S1112" s="34"/>
      <c r="T1112" s="34"/>
      <c r="U1112" s="34"/>
    </row>
    <row r="1113" spans="1:21">
      <c r="A1113" s="34"/>
      <c r="B1113" s="34"/>
      <c r="C1113" s="34"/>
      <c r="D1113" s="34"/>
      <c r="E1113" s="34"/>
      <c r="F1113" s="34"/>
      <c r="G1113" s="34"/>
      <c r="P1113" s="34"/>
      <c r="Q1113" s="34"/>
      <c r="R1113" s="34"/>
      <c r="S1113" s="34"/>
      <c r="T1113" s="34"/>
      <c r="U1113" s="34"/>
    </row>
    <row r="1114" spans="1:21">
      <c r="A1114" s="34"/>
      <c r="B1114" s="34"/>
      <c r="C1114" s="34"/>
      <c r="D1114" s="34"/>
      <c r="E1114" s="34"/>
      <c r="F1114" s="34"/>
      <c r="G1114" s="34"/>
      <c r="P1114" s="34"/>
      <c r="Q1114" s="34"/>
      <c r="R1114" s="34"/>
      <c r="S1114" s="34"/>
      <c r="T1114" s="34"/>
      <c r="U1114" s="34"/>
    </row>
    <row r="1115" spans="1:21">
      <c r="A1115" s="34"/>
      <c r="B1115" s="34"/>
      <c r="C1115" s="34"/>
      <c r="D1115" s="34"/>
      <c r="E1115" s="34"/>
      <c r="F1115" s="34"/>
      <c r="G1115" s="34"/>
      <c r="P1115" s="34"/>
      <c r="Q1115" s="34"/>
      <c r="R1115" s="34"/>
      <c r="S1115" s="34"/>
      <c r="T1115" s="34"/>
      <c r="U1115" s="34"/>
    </row>
    <row r="1116" spans="1:21">
      <c r="A1116" s="34"/>
      <c r="B1116" s="34"/>
      <c r="C1116" s="34"/>
      <c r="D1116" s="34"/>
      <c r="E1116" s="34"/>
      <c r="F1116" s="34"/>
      <c r="G1116" s="34"/>
      <c r="P1116" s="34"/>
      <c r="Q1116" s="34"/>
      <c r="R1116" s="34"/>
      <c r="S1116" s="34"/>
      <c r="T1116" s="34"/>
      <c r="U1116" s="34"/>
    </row>
    <row r="1117" spans="1:21">
      <c r="A1117" s="34"/>
      <c r="B1117" s="34"/>
      <c r="C1117" s="34"/>
      <c r="D1117" s="34"/>
      <c r="E1117" s="34"/>
      <c r="F1117" s="34"/>
      <c r="G1117" s="34"/>
      <c r="P1117" s="34"/>
      <c r="Q1117" s="34"/>
      <c r="R1117" s="34"/>
      <c r="S1117" s="34"/>
      <c r="T1117" s="34"/>
      <c r="U1117" s="34"/>
    </row>
    <row r="1118" spans="1:21">
      <c r="A1118" s="34"/>
      <c r="B1118" s="34"/>
      <c r="C1118" s="34"/>
      <c r="D1118" s="34"/>
      <c r="E1118" s="34"/>
      <c r="F1118" s="34"/>
      <c r="G1118" s="34"/>
      <c r="P1118" s="34"/>
      <c r="Q1118" s="34"/>
      <c r="R1118" s="34"/>
      <c r="S1118" s="34"/>
      <c r="T1118" s="34"/>
      <c r="U1118" s="34"/>
    </row>
    <row r="1119" spans="1:21">
      <c r="A1119" s="34"/>
      <c r="B1119" s="34"/>
      <c r="C1119" s="34"/>
      <c r="D1119" s="34"/>
      <c r="E1119" s="34"/>
      <c r="F1119" s="34"/>
      <c r="G1119" s="34"/>
      <c r="P1119" s="34"/>
      <c r="Q1119" s="34"/>
      <c r="R1119" s="34"/>
      <c r="S1119" s="34"/>
      <c r="T1119" s="34"/>
      <c r="U1119" s="34"/>
    </row>
    <row r="1120" spans="1:21">
      <c r="A1120" s="34"/>
      <c r="B1120" s="34"/>
      <c r="C1120" s="34"/>
      <c r="D1120" s="34"/>
      <c r="E1120" s="34"/>
      <c r="F1120" s="34"/>
      <c r="G1120" s="34"/>
      <c r="P1120" s="34"/>
      <c r="Q1120" s="34"/>
      <c r="R1120" s="34"/>
      <c r="S1120" s="34"/>
      <c r="T1120" s="34"/>
      <c r="U1120" s="34"/>
    </row>
    <row r="1121" spans="1:21">
      <c r="A1121" s="34"/>
      <c r="B1121" s="34"/>
      <c r="C1121" s="34"/>
      <c r="D1121" s="34"/>
      <c r="E1121" s="34"/>
      <c r="F1121" s="34"/>
      <c r="G1121" s="34"/>
      <c r="P1121" s="34"/>
      <c r="Q1121" s="34"/>
      <c r="R1121" s="34"/>
      <c r="S1121" s="34"/>
      <c r="T1121" s="34"/>
      <c r="U1121" s="34"/>
    </row>
    <row r="1122" spans="1:21">
      <c r="A1122" s="34"/>
      <c r="B1122" s="34"/>
      <c r="C1122" s="34"/>
      <c r="D1122" s="34"/>
      <c r="E1122" s="34"/>
      <c r="F1122" s="34"/>
      <c r="G1122" s="34"/>
      <c r="P1122" s="34"/>
      <c r="Q1122" s="34"/>
      <c r="R1122" s="34"/>
      <c r="S1122" s="34"/>
      <c r="T1122" s="34"/>
      <c r="U1122" s="34"/>
    </row>
    <row r="1123" spans="1:21">
      <c r="A1123" s="34"/>
      <c r="B1123" s="34"/>
      <c r="C1123" s="34"/>
      <c r="D1123" s="34"/>
      <c r="E1123" s="34"/>
      <c r="F1123" s="34"/>
      <c r="G1123" s="34"/>
      <c r="P1123" s="34"/>
      <c r="Q1123" s="34"/>
      <c r="R1123" s="34"/>
      <c r="S1123" s="34"/>
      <c r="T1123" s="34"/>
      <c r="U1123" s="34"/>
    </row>
    <row r="1124" spans="1:21">
      <c r="A1124" s="34"/>
      <c r="B1124" s="34"/>
      <c r="C1124" s="34"/>
      <c r="D1124" s="34"/>
      <c r="E1124" s="34"/>
      <c r="F1124" s="34"/>
      <c r="G1124" s="34"/>
      <c r="P1124" s="34"/>
      <c r="Q1124" s="34"/>
      <c r="R1124" s="34"/>
      <c r="S1124" s="34"/>
      <c r="T1124" s="34"/>
      <c r="U1124" s="34"/>
    </row>
    <row r="1125" spans="1:21">
      <c r="A1125" s="34"/>
      <c r="B1125" s="34"/>
      <c r="C1125" s="34"/>
      <c r="D1125" s="34"/>
      <c r="E1125" s="34"/>
      <c r="F1125" s="34"/>
      <c r="G1125" s="34"/>
      <c r="P1125" s="34"/>
      <c r="Q1125" s="34"/>
      <c r="R1125" s="34"/>
      <c r="S1125" s="34"/>
      <c r="T1125" s="34"/>
      <c r="U1125" s="34"/>
    </row>
    <row r="1126" spans="1:21">
      <c r="A1126" s="34"/>
      <c r="B1126" s="34"/>
      <c r="C1126" s="34"/>
      <c r="D1126" s="34"/>
      <c r="E1126" s="34"/>
      <c r="F1126" s="34"/>
      <c r="G1126" s="34"/>
      <c r="P1126" s="34"/>
      <c r="Q1126" s="34"/>
      <c r="R1126" s="34"/>
      <c r="S1126" s="34"/>
      <c r="T1126" s="34"/>
      <c r="U1126" s="34"/>
    </row>
    <row r="1127" spans="1:21">
      <c r="A1127" s="34"/>
      <c r="B1127" s="34"/>
      <c r="C1127" s="34"/>
      <c r="D1127" s="34"/>
      <c r="E1127" s="34"/>
      <c r="F1127" s="34"/>
      <c r="G1127" s="34"/>
      <c r="P1127" s="34"/>
      <c r="Q1127" s="34"/>
      <c r="R1127" s="34"/>
      <c r="S1127" s="34"/>
      <c r="T1127" s="34"/>
      <c r="U1127" s="34"/>
    </row>
    <row r="1128" spans="1:21">
      <c r="A1128" s="34"/>
      <c r="B1128" s="34"/>
      <c r="C1128" s="34"/>
      <c r="D1128" s="34"/>
      <c r="E1128" s="34"/>
      <c r="F1128" s="34"/>
      <c r="G1128" s="34"/>
      <c r="P1128" s="34"/>
      <c r="Q1128" s="34"/>
      <c r="R1128" s="34"/>
      <c r="S1128" s="34"/>
      <c r="T1128" s="34"/>
      <c r="U1128" s="34"/>
    </row>
    <row r="1129" spans="1:21">
      <c r="A1129" s="34"/>
      <c r="B1129" s="34"/>
      <c r="C1129" s="34"/>
      <c r="D1129" s="34"/>
      <c r="E1129" s="34"/>
      <c r="F1129" s="34"/>
      <c r="G1129" s="34"/>
      <c r="P1129" s="34"/>
      <c r="Q1129" s="34"/>
      <c r="R1129" s="34"/>
      <c r="S1129" s="34"/>
      <c r="T1129" s="34"/>
      <c r="U1129" s="34"/>
    </row>
    <row r="1130" spans="1:21">
      <c r="A1130" s="34"/>
      <c r="B1130" s="34"/>
      <c r="C1130" s="34"/>
      <c r="D1130" s="34"/>
      <c r="E1130" s="34"/>
      <c r="F1130" s="34"/>
      <c r="G1130" s="34"/>
      <c r="P1130" s="34"/>
      <c r="Q1130" s="34"/>
      <c r="R1130" s="34"/>
      <c r="S1130" s="34"/>
      <c r="T1130" s="34"/>
      <c r="U1130" s="34"/>
    </row>
    <row r="1131" spans="1:21">
      <c r="A1131" s="34"/>
      <c r="B1131" s="34"/>
      <c r="C1131" s="34"/>
      <c r="D1131" s="34"/>
      <c r="E1131" s="34"/>
      <c r="F1131" s="34"/>
      <c r="G1131" s="34"/>
      <c r="P1131" s="34"/>
      <c r="Q1131" s="34"/>
      <c r="R1131" s="34"/>
      <c r="S1131" s="34"/>
      <c r="T1131" s="34"/>
      <c r="U1131" s="34"/>
    </row>
    <row r="1132" spans="1:21">
      <c r="A1132" s="34"/>
      <c r="B1132" s="34"/>
      <c r="C1132" s="34"/>
      <c r="D1132" s="34"/>
      <c r="E1132" s="34"/>
      <c r="F1132" s="34"/>
      <c r="G1132" s="34"/>
      <c r="P1132" s="34"/>
      <c r="Q1132" s="34"/>
      <c r="R1132" s="34"/>
      <c r="S1132" s="34"/>
      <c r="T1132" s="34"/>
      <c r="U1132" s="34"/>
    </row>
    <row r="1133" spans="1:21">
      <c r="A1133" s="34"/>
      <c r="B1133" s="34"/>
      <c r="C1133" s="34"/>
      <c r="D1133" s="34"/>
      <c r="E1133" s="34"/>
      <c r="F1133" s="34"/>
      <c r="G1133" s="34"/>
      <c r="P1133" s="34"/>
      <c r="Q1133" s="34"/>
      <c r="R1133" s="34"/>
      <c r="S1133" s="34"/>
      <c r="T1133" s="34"/>
      <c r="U1133" s="34"/>
    </row>
    <row r="1134" spans="1:21">
      <c r="A1134" s="34"/>
      <c r="B1134" s="34"/>
      <c r="C1134" s="34"/>
      <c r="D1134" s="34"/>
      <c r="E1134" s="34"/>
      <c r="F1134" s="34"/>
      <c r="G1134" s="34"/>
      <c r="P1134" s="34"/>
      <c r="Q1134" s="34"/>
      <c r="R1134" s="34"/>
      <c r="S1134" s="34"/>
      <c r="T1134" s="34"/>
      <c r="U1134" s="34"/>
    </row>
    <row r="1135" spans="1:21">
      <c r="A1135" s="34"/>
      <c r="B1135" s="34"/>
      <c r="C1135" s="34"/>
      <c r="D1135" s="34"/>
      <c r="E1135" s="34"/>
      <c r="F1135" s="34"/>
      <c r="G1135" s="34"/>
      <c r="P1135" s="34"/>
      <c r="Q1135" s="34"/>
      <c r="R1135" s="34"/>
      <c r="S1135" s="34"/>
      <c r="T1135" s="34"/>
      <c r="U1135" s="34"/>
    </row>
    <row r="1136" spans="1:21">
      <c r="A1136" s="34"/>
      <c r="B1136" s="34"/>
      <c r="C1136" s="34"/>
      <c r="D1136" s="34"/>
      <c r="E1136" s="34"/>
      <c r="F1136" s="34"/>
      <c r="G1136" s="34"/>
      <c r="P1136" s="34"/>
      <c r="Q1136" s="34"/>
      <c r="R1136" s="34"/>
      <c r="S1136" s="34"/>
      <c r="T1136" s="34"/>
      <c r="U1136" s="34"/>
    </row>
    <row r="1137" spans="1:21">
      <c r="A1137" s="34"/>
      <c r="B1137" s="34"/>
      <c r="C1137" s="34"/>
      <c r="D1137" s="34"/>
      <c r="E1137" s="34"/>
      <c r="F1137" s="34"/>
      <c r="G1137" s="34"/>
      <c r="P1137" s="34"/>
      <c r="Q1137" s="34"/>
      <c r="R1137" s="34"/>
      <c r="S1137" s="34"/>
      <c r="T1137" s="34"/>
      <c r="U1137" s="34"/>
    </row>
    <row r="1138" spans="1:21">
      <c r="A1138" s="34"/>
      <c r="B1138" s="34"/>
      <c r="C1138" s="34"/>
      <c r="D1138" s="34"/>
      <c r="E1138" s="34"/>
      <c r="F1138" s="34"/>
      <c r="G1138" s="34"/>
      <c r="P1138" s="34"/>
      <c r="Q1138" s="34"/>
      <c r="R1138" s="34"/>
      <c r="S1138" s="34"/>
      <c r="T1138" s="34"/>
      <c r="U1138" s="34"/>
    </row>
    <row r="1139" spans="1:21">
      <c r="A1139" s="34"/>
      <c r="B1139" s="34"/>
      <c r="C1139" s="34"/>
      <c r="D1139" s="34"/>
      <c r="E1139" s="34"/>
      <c r="F1139" s="34"/>
      <c r="G1139" s="34"/>
      <c r="P1139" s="34"/>
      <c r="Q1139" s="34"/>
      <c r="R1139" s="34"/>
      <c r="S1139" s="34"/>
      <c r="T1139" s="34"/>
      <c r="U1139" s="34"/>
    </row>
    <row r="1140" spans="1:21">
      <c r="A1140" s="34"/>
      <c r="B1140" s="34"/>
      <c r="C1140" s="34"/>
      <c r="D1140" s="34"/>
      <c r="E1140" s="34"/>
      <c r="F1140" s="34"/>
      <c r="G1140" s="34"/>
      <c r="P1140" s="34"/>
      <c r="Q1140" s="34"/>
      <c r="R1140" s="34"/>
      <c r="S1140" s="34"/>
      <c r="T1140" s="34"/>
      <c r="U1140" s="34"/>
    </row>
    <row r="1141" spans="1:21">
      <c r="A1141" s="34"/>
      <c r="B1141" s="34"/>
      <c r="C1141" s="34"/>
      <c r="D1141" s="34"/>
      <c r="E1141" s="34"/>
      <c r="F1141" s="34"/>
      <c r="G1141" s="34"/>
      <c r="P1141" s="34"/>
      <c r="Q1141" s="34"/>
      <c r="R1141" s="34"/>
      <c r="S1141" s="34"/>
      <c r="T1141" s="34"/>
      <c r="U1141" s="34"/>
    </row>
    <row r="1142" spans="1:21">
      <c r="A1142" s="34"/>
      <c r="B1142" s="34"/>
      <c r="C1142" s="34"/>
      <c r="D1142" s="34"/>
      <c r="E1142" s="34"/>
      <c r="F1142" s="34"/>
      <c r="G1142" s="34"/>
      <c r="P1142" s="34"/>
      <c r="Q1142" s="34"/>
      <c r="R1142" s="34"/>
      <c r="S1142" s="34"/>
      <c r="T1142" s="34"/>
      <c r="U1142" s="34"/>
    </row>
    <row r="1143" spans="1:21">
      <c r="A1143" s="34"/>
      <c r="B1143" s="34"/>
      <c r="C1143" s="34"/>
      <c r="D1143" s="34"/>
      <c r="E1143" s="34"/>
      <c r="F1143" s="34"/>
      <c r="G1143" s="34"/>
      <c r="P1143" s="34"/>
      <c r="Q1143" s="34"/>
      <c r="R1143" s="34"/>
      <c r="S1143" s="34"/>
      <c r="T1143" s="34"/>
      <c r="U1143" s="34"/>
    </row>
    <row r="1144" spans="1:21">
      <c r="A1144" s="34"/>
      <c r="B1144" s="34"/>
      <c r="C1144" s="34"/>
      <c r="D1144" s="34"/>
      <c r="E1144" s="34"/>
      <c r="F1144" s="34"/>
      <c r="G1144" s="34"/>
      <c r="P1144" s="34"/>
      <c r="Q1144" s="34"/>
      <c r="R1144" s="34"/>
      <c r="S1144" s="34"/>
      <c r="T1144" s="34"/>
      <c r="U1144" s="34"/>
    </row>
    <row r="1145" spans="1:21">
      <c r="A1145" s="34"/>
      <c r="B1145" s="34"/>
      <c r="C1145" s="34"/>
      <c r="D1145" s="34"/>
      <c r="E1145" s="34"/>
      <c r="F1145" s="34"/>
      <c r="G1145" s="34"/>
      <c r="P1145" s="34"/>
      <c r="Q1145" s="34"/>
      <c r="R1145" s="34"/>
      <c r="S1145" s="34"/>
      <c r="T1145" s="34"/>
      <c r="U1145" s="34"/>
    </row>
    <row r="1146" spans="1:21">
      <c r="A1146" s="34"/>
      <c r="B1146" s="34"/>
      <c r="C1146" s="34"/>
      <c r="D1146" s="34"/>
      <c r="E1146" s="34"/>
      <c r="F1146" s="34"/>
      <c r="G1146" s="34"/>
      <c r="P1146" s="34"/>
      <c r="Q1146" s="34"/>
      <c r="R1146" s="34"/>
      <c r="S1146" s="34"/>
      <c r="T1146" s="34"/>
      <c r="U1146" s="34"/>
    </row>
    <row r="1147" spans="1:21">
      <c r="A1147" s="34"/>
      <c r="B1147" s="34"/>
      <c r="C1147" s="34"/>
      <c r="D1147" s="34"/>
      <c r="E1147" s="34"/>
      <c r="F1147" s="34"/>
      <c r="G1147" s="34"/>
      <c r="P1147" s="34"/>
      <c r="Q1147" s="34"/>
      <c r="R1147" s="34"/>
      <c r="S1147" s="34"/>
      <c r="T1147" s="34"/>
      <c r="U1147" s="34"/>
    </row>
    <row r="1148" spans="1:21">
      <c r="A1148" s="34"/>
      <c r="B1148" s="34"/>
      <c r="C1148" s="34"/>
      <c r="D1148" s="34"/>
      <c r="E1148" s="34"/>
      <c r="F1148" s="34"/>
      <c r="G1148" s="34"/>
      <c r="P1148" s="34"/>
      <c r="Q1148" s="34"/>
      <c r="R1148" s="34"/>
      <c r="S1148" s="34"/>
      <c r="T1148" s="34"/>
      <c r="U1148" s="34"/>
    </row>
    <row r="1149" spans="1:21">
      <c r="A1149" s="34"/>
      <c r="B1149" s="34"/>
      <c r="C1149" s="34"/>
      <c r="D1149" s="34"/>
      <c r="E1149" s="34"/>
      <c r="F1149" s="34"/>
      <c r="G1149" s="34"/>
      <c r="P1149" s="34"/>
      <c r="Q1149" s="34"/>
      <c r="R1149" s="34"/>
      <c r="S1149" s="34"/>
      <c r="T1149" s="34"/>
      <c r="U1149" s="34"/>
    </row>
    <row r="1150" spans="1:21">
      <c r="A1150" s="34"/>
      <c r="B1150" s="34"/>
      <c r="C1150" s="34"/>
      <c r="D1150" s="34"/>
      <c r="E1150" s="34"/>
      <c r="F1150" s="34"/>
      <c r="G1150" s="34"/>
      <c r="P1150" s="34"/>
      <c r="Q1150" s="34"/>
      <c r="R1150" s="34"/>
      <c r="S1150" s="34"/>
      <c r="T1150" s="34"/>
      <c r="U1150" s="34"/>
    </row>
    <row r="1151" spans="1:21">
      <c r="A1151" s="34"/>
      <c r="B1151" s="34"/>
      <c r="C1151" s="34"/>
      <c r="D1151" s="34"/>
      <c r="E1151" s="34"/>
      <c r="F1151" s="34"/>
      <c r="G1151" s="34"/>
      <c r="P1151" s="34"/>
      <c r="Q1151" s="34"/>
      <c r="R1151" s="34"/>
      <c r="S1151" s="34"/>
      <c r="T1151" s="34"/>
      <c r="U1151" s="34"/>
    </row>
    <row r="1152" spans="1:21">
      <c r="A1152" s="34"/>
      <c r="B1152" s="34"/>
      <c r="C1152" s="34"/>
      <c r="D1152" s="34"/>
      <c r="E1152" s="34"/>
      <c r="F1152" s="34"/>
      <c r="G1152" s="34"/>
      <c r="P1152" s="34"/>
      <c r="Q1152" s="34"/>
      <c r="R1152" s="34"/>
      <c r="S1152" s="34"/>
      <c r="T1152" s="34"/>
      <c r="U1152" s="34"/>
    </row>
    <row r="1153" spans="1:21">
      <c r="A1153" s="34"/>
      <c r="B1153" s="34"/>
      <c r="C1153" s="34"/>
      <c r="D1153" s="34"/>
      <c r="E1153" s="34"/>
      <c r="F1153" s="34"/>
      <c r="G1153" s="34"/>
      <c r="P1153" s="34"/>
      <c r="Q1153" s="34"/>
      <c r="R1153" s="34"/>
      <c r="S1153" s="34"/>
      <c r="T1153" s="34"/>
      <c r="U1153" s="34"/>
    </row>
    <row r="1154" spans="1:21">
      <c r="A1154" s="34"/>
      <c r="B1154" s="34"/>
      <c r="C1154" s="34"/>
      <c r="D1154" s="34"/>
      <c r="E1154" s="34"/>
      <c r="F1154" s="34"/>
      <c r="G1154" s="34"/>
      <c r="P1154" s="34"/>
      <c r="Q1154" s="34"/>
      <c r="R1154" s="34"/>
      <c r="S1154" s="34"/>
      <c r="T1154" s="34"/>
      <c r="U1154" s="34"/>
    </row>
    <row r="1155" spans="1:21">
      <c r="A1155" s="34"/>
      <c r="B1155" s="34"/>
      <c r="C1155" s="34"/>
      <c r="D1155" s="34"/>
      <c r="E1155" s="34"/>
      <c r="F1155" s="34"/>
      <c r="G1155" s="34"/>
      <c r="P1155" s="34"/>
      <c r="Q1155" s="34"/>
      <c r="R1155" s="34"/>
      <c r="S1155" s="34"/>
      <c r="T1155" s="34"/>
      <c r="U1155" s="34"/>
    </row>
    <row r="1156" spans="1:21">
      <c r="A1156" s="34"/>
      <c r="B1156" s="34"/>
      <c r="C1156" s="34"/>
      <c r="D1156" s="34"/>
      <c r="E1156" s="34"/>
      <c r="F1156" s="34"/>
      <c r="G1156" s="34"/>
      <c r="P1156" s="34"/>
      <c r="Q1156" s="34"/>
      <c r="R1156" s="34"/>
      <c r="S1156" s="34"/>
      <c r="T1156" s="34"/>
      <c r="U1156" s="34"/>
    </row>
    <row r="1157" spans="1:21">
      <c r="A1157" s="34"/>
      <c r="B1157" s="34"/>
      <c r="C1157" s="34"/>
      <c r="D1157" s="34"/>
      <c r="E1157" s="34"/>
      <c r="F1157" s="34"/>
      <c r="G1157" s="34"/>
      <c r="P1157" s="34"/>
      <c r="Q1157" s="34"/>
      <c r="R1157" s="34"/>
      <c r="S1157" s="34"/>
      <c r="T1157" s="34"/>
      <c r="U1157" s="34"/>
    </row>
    <row r="1158" spans="1:21">
      <c r="A1158" s="34"/>
      <c r="B1158" s="34"/>
      <c r="C1158" s="34"/>
      <c r="D1158" s="34"/>
      <c r="E1158" s="34"/>
      <c r="F1158" s="34"/>
      <c r="G1158" s="34"/>
      <c r="P1158" s="34"/>
      <c r="Q1158" s="34"/>
      <c r="R1158" s="34"/>
      <c r="S1158" s="34"/>
      <c r="T1158" s="34"/>
      <c r="U1158" s="34"/>
    </row>
    <row r="1159" spans="1:21">
      <c r="A1159" s="34"/>
      <c r="B1159" s="34"/>
      <c r="C1159" s="34"/>
      <c r="D1159" s="34"/>
      <c r="E1159" s="34"/>
      <c r="F1159" s="34"/>
      <c r="G1159" s="34"/>
      <c r="P1159" s="34"/>
      <c r="Q1159" s="34"/>
      <c r="R1159" s="34"/>
      <c r="S1159" s="34"/>
      <c r="T1159" s="34"/>
      <c r="U1159" s="34"/>
    </row>
    <row r="1160" spans="1:21">
      <c r="A1160" s="34"/>
      <c r="B1160" s="34"/>
      <c r="C1160" s="34"/>
      <c r="D1160" s="34"/>
      <c r="E1160" s="34"/>
      <c r="F1160" s="34"/>
      <c r="G1160" s="34"/>
      <c r="P1160" s="34"/>
      <c r="Q1160" s="34"/>
      <c r="R1160" s="34"/>
      <c r="S1160" s="34"/>
      <c r="T1160" s="34"/>
      <c r="U1160" s="34"/>
    </row>
    <row r="1161" spans="1:21">
      <c r="A1161" s="34"/>
      <c r="B1161" s="34"/>
      <c r="C1161" s="34"/>
      <c r="D1161" s="34"/>
      <c r="E1161" s="34"/>
      <c r="F1161" s="34"/>
      <c r="G1161" s="34"/>
      <c r="P1161" s="34"/>
      <c r="Q1161" s="34"/>
      <c r="R1161" s="34"/>
      <c r="S1161" s="34"/>
      <c r="T1161" s="34"/>
      <c r="U1161" s="34"/>
    </row>
    <row r="1162" spans="1:21">
      <c r="A1162" s="34"/>
      <c r="B1162" s="34"/>
      <c r="C1162" s="34"/>
      <c r="D1162" s="34"/>
      <c r="E1162" s="34"/>
      <c r="F1162" s="34"/>
      <c r="G1162" s="34"/>
      <c r="P1162" s="34"/>
      <c r="Q1162" s="34"/>
      <c r="R1162" s="34"/>
      <c r="S1162" s="34"/>
      <c r="T1162" s="34"/>
      <c r="U1162" s="34"/>
    </row>
    <row r="1163" spans="1:21">
      <c r="A1163" s="34"/>
      <c r="B1163" s="34"/>
      <c r="C1163" s="34"/>
      <c r="D1163" s="34"/>
      <c r="E1163" s="34"/>
      <c r="F1163" s="34"/>
      <c r="G1163" s="34"/>
      <c r="P1163" s="34"/>
      <c r="Q1163" s="34"/>
      <c r="R1163" s="34"/>
      <c r="S1163" s="34"/>
      <c r="T1163" s="34"/>
      <c r="U1163" s="34"/>
    </row>
    <row r="1164" spans="1:21">
      <c r="A1164" s="34"/>
      <c r="B1164" s="34"/>
      <c r="C1164" s="34"/>
      <c r="D1164" s="34"/>
      <c r="E1164" s="34"/>
      <c r="F1164" s="34"/>
      <c r="G1164" s="34"/>
      <c r="P1164" s="34"/>
      <c r="Q1164" s="34"/>
      <c r="R1164" s="34"/>
      <c r="S1164" s="34"/>
      <c r="T1164" s="34"/>
      <c r="U1164" s="34"/>
    </row>
    <row r="1165" spans="1:21">
      <c r="A1165" s="34"/>
      <c r="B1165" s="34"/>
      <c r="C1165" s="34"/>
      <c r="D1165" s="34"/>
      <c r="E1165" s="34"/>
      <c r="F1165" s="34"/>
      <c r="G1165" s="34"/>
      <c r="P1165" s="34"/>
      <c r="Q1165" s="34"/>
      <c r="R1165" s="34"/>
      <c r="S1165" s="34"/>
      <c r="T1165" s="34"/>
      <c r="U1165" s="34"/>
    </row>
    <row r="1166" spans="1:21">
      <c r="A1166" s="34"/>
      <c r="B1166" s="34"/>
      <c r="C1166" s="34"/>
      <c r="D1166" s="34"/>
      <c r="E1166" s="34"/>
      <c r="F1166" s="34"/>
      <c r="G1166" s="34"/>
      <c r="P1166" s="34"/>
      <c r="Q1166" s="34"/>
      <c r="R1166" s="34"/>
      <c r="S1166" s="34"/>
      <c r="T1166" s="34"/>
      <c r="U1166" s="34"/>
    </row>
    <row r="1167" spans="1:21">
      <c r="A1167" s="34"/>
      <c r="B1167" s="34"/>
      <c r="C1167" s="34"/>
      <c r="D1167" s="34"/>
      <c r="E1167" s="34"/>
      <c r="F1167" s="34"/>
      <c r="G1167" s="34"/>
      <c r="P1167" s="34"/>
      <c r="Q1167" s="34"/>
      <c r="R1167" s="34"/>
      <c r="S1167" s="34"/>
      <c r="T1167" s="34"/>
      <c r="U1167" s="34"/>
    </row>
    <row r="1168" spans="1:21">
      <c r="A1168" s="34"/>
      <c r="B1168" s="34"/>
      <c r="C1168" s="34"/>
      <c r="D1168" s="34"/>
      <c r="E1168" s="34"/>
      <c r="F1168" s="34"/>
      <c r="G1168" s="34"/>
      <c r="P1168" s="34"/>
      <c r="Q1168" s="34"/>
      <c r="R1168" s="34"/>
      <c r="S1168" s="34"/>
      <c r="T1168" s="34"/>
      <c r="U1168" s="34"/>
    </row>
    <row r="1169" spans="1:21">
      <c r="A1169" s="34"/>
      <c r="B1169" s="34"/>
      <c r="C1169" s="34"/>
      <c r="D1169" s="34"/>
      <c r="E1169" s="34"/>
      <c r="F1169" s="34"/>
      <c r="G1169" s="34"/>
      <c r="P1169" s="34"/>
      <c r="Q1169" s="34"/>
      <c r="R1169" s="34"/>
      <c r="S1169" s="34"/>
      <c r="T1169" s="34"/>
      <c r="U1169" s="34"/>
    </row>
    <row r="1170" spans="1:21">
      <c r="A1170" s="34"/>
      <c r="B1170" s="34"/>
      <c r="C1170" s="34"/>
      <c r="D1170" s="34"/>
      <c r="E1170" s="34"/>
      <c r="F1170" s="34"/>
      <c r="G1170" s="34"/>
      <c r="P1170" s="34"/>
      <c r="Q1170" s="34"/>
      <c r="R1170" s="34"/>
      <c r="S1170" s="34"/>
      <c r="T1170" s="34"/>
      <c r="U1170" s="34"/>
    </row>
    <row r="1171" spans="1:21">
      <c r="A1171" s="34"/>
      <c r="B1171" s="34"/>
      <c r="C1171" s="34"/>
      <c r="D1171" s="34"/>
      <c r="E1171" s="34"/>
      <c r="F1171" s="34"/>
      <c r="G1171" s="34"/>
      <c r="P1171" s="34"/>
      <c r="Q1171" s="34"/>
      <c r="R1171" s="34"/>
      <c r="S1171" s="34"/>
      <c r="T1171" s="34"/>
      <c r="U1171" s="34"/>
    </row>
    <row r="1172" spans="1:21">
      <c r="A1172" s="34"/>
      <c r="B1172" s="34"/>
      <c r="C1172" s="34"/>
      <c r="D1172" s="34"/>
      <c r="E1172" s="34"/>
      <c r="F1172" s="34"/>
      <c r="G1172" s="34"/>
      <c r="P1172" s="34"/>
      <c r="Q1172" s="34"/>
      <c r="R1172" s="34"/>
      <c r="S1172" s="34"/>
      <c r="T1172" s="34"/>
      <c r="U1172" s="34"/>
    </row>
    <row r="1173" spans="1:21">
      <c r="A1173" s="34"/>
      <c r="B1173" s="34"/>
      <c r="C1173" s="34"/>
      <c r="D1173" s="34"/>
      <c r="E1173" s="34"/>
      <c r="F1173" s="34"/>
      <c r="G1173" s="34"/>
      <c r="P1173" s="34"/>
      <c r="Q1173" s="34"/>
      <c r="R1173" s="34"/>
      <c r="S1173" s="34"/>
      <c r="T1173" s="34"/>
      <c r="U1173" s="34"/>
    </row>
    <row r="1174" spans="1:21">
      <c r="A1174" s="34"/>
      <c r="B1174" s="34"/>
      <c r="C1174" s="34"/>
      <c r="D1174" s="34"/>
      <c r="E1174" s="34"/>
      <c r="F1174" s="34"/>
      <c r="G1174" s="34"/>
      <c r="P1174" s="34"/>
      <c r="Q1174" s="34"/>
      <c r="R1174" s="34"/>
      <c r="S1174" s="34"/>
      <c r="T1174" s="34"/>
      <c r="U1174" s="34"/>
    </row>
    <row r="1175" spans="1:21">
      <c r="A1175" s="34"/>
      <c r="B1175" s="34"/>
      <c r="C1175" s="34"/>
      <c r="D1175" s="34"/>
      <c r="E1175" s="34"/>
      <c r="F1175" s="34"/>
      <c r="G1175" s="34"/>
      <c r="P1175" s="34"/>
      <c r="Q1175" s="34"/>
      <c r="R1175" s="34"/>
      <c r="S1175" s="34"/>
      <c r="T1175" s="34"/>
      <c r="U1175" s="34"/>
    </row>
    <row r="1176" spans="1:21">
      <c r="A1176" s="34"/>
      <c r="B1176" s="34"/>
      <c r="C1176" s="34"/>
      <c r="D1176" s="34"/>
      <c r="E1176" s="34"/>
      <c r="F1176" s="34"/>
      <c r="G1176" s="34"/>
      <c r="P1176" s="34"/>
      <c r="Q1176" s="34"/>
      <c r="R1176" s="34"/>
      <c r="S1176" s="34"/>
      <c r="T1176" s="34"/>
      <c r="U1176" s="34"/>
    </row>
    <row r="1177" spans="1:21">
      <c r="A1177" s="34"/>
      <c r="B1177" s="34"/>
      <c r="C1177" s="34"/>
      <c r="D1177" s="34"/>
      <c r="E1177" s="34"/>
      <c r="F1177" s="34"/>
      <c r="G1177" s="34"/>
      <c r="P1177" s="34"/>
      <c r="Q1177" s="34"/>
      <c r="R1177" s="34"/>
      <c r="S1177" s="34"/>
      <c r="T1177" s="34"/>
      <c r="U1177" s="34"/>
    </row>
    <row r="1178" spans="1:21">
      <c r="A1178" s="34"/>
      <c r="B1178" s="34"/>
      <c r="C1178" s="34"/>
      <c r="D1178" s="34"/>
      <c r="E1178" s="34"/>
      <c r="F1178" s="34"/>
      <c r="G1178" s="34"/>
      <c r="P1178" s="34"/>
      <c r="Q1178" s="34"/>
      <c r="R1178" s="34"/>
      <c r="S1178" s="34"/>
      <c r="T1178" s="34"/>
      <c r="U1178" s="34"/>
    </row>
    <row r="1179" spans="1:21">
      <c r="A1179" s="34"/>
      <c r="B1179" s="34"/>
      <c r="C1179" s="34"/>
      <c r="D1179" s="34"/>
      <c r="E1179" s="34"/>
      <c r="F1179" s="34"/>
      <c r="G1179" s="34"/>
      <c r="P1179" s="34"/>
      <c r="Q1179" s="34"/>
      <c r="R1179" s="34"/>
      <c r="S1179" s="34"/>
      <c r="T1179" s="34"/>
      <c r="U1179" s="34"/>
    </row>
    <row r="1180" spans="1:21">
      <c r="A1180" s="34"/>
      <c r="B1180" s="34"/>
      <c r="C1180" s="34"/>
      <c r="D1180" s="34"/>
      <c r="E1180" s="34"/>
      <c r="F1180" s="34"/>
      <c r="G1180" s="34"/>
      <c r="P1180" s="34"/>
      <c r="Q1180" s="34"/>
      <c r="R1180" s="34"/>
      <c r="S1180" s="34"/>
      <c r="T1180" s="34"/>
      <c r="U1180" s="34"/>
    </row>
    <row r="1181" spans="1:21">
      <c r="A1181" s="34"/>
      <c r="B1181" s="34"/>
      <c r="C1181" s="34"/>
      <c r="D1181" s="34"/>
      <c r="E1181" s="34"/>
      <c r="F1181" s="34"/>
      <c r="G1181" s="34"/>
      <c r="P1181" s="34"/>
      <c r="Q1181" s="34"/>
      <c r="R1181" s="34"/>
      <c r="S1181" s="34"/>
      <c r="T1181" s="34"/>
      <c r="U1181" s="34"/>
    </row>
    <row r="1182" spans="1:21">
      <c r="A1182" s="34"/>
      <c r="B1182" s="34"/>
      <c r="C1182" s="34"/>
      <c r="D1182" s="34"/>
      <c r="E1182" s="34"/>
      <c r="F1182" s="34"/>
      <c r="G1182" s="34"/>
      <c r="P1182" s="34"/>
      <c r="Q1182" s="34"/>
      <c r="R1182" s="34"/>
      <c r="S1182" s="34"/>
      <c r="T1182" s="34"/>
      <c r="U1182" s="34"/>
    </row>
    <row r="1183" spans="1:21">
      <c r="A1183" s="34"/>
      <c r="B1183" s="34"/>
      <c r="C1183" s="34"/>
      <c r="D1183" s="34"/>
      <c r="E1183" s="34"/>
      <c r="F1183" s="34"/>
      <c r="G1183" s="34"/>
      <c r="P1183" s="34"/>
      <c r="Q1183" s="34"/>
      <c r="R1183" s="34"/>
      <c r="S1183" s="34"/>
      <c r="T1183" s="34"/>
      <c r="U1183" s="34"/>
    </row>
    <row r="1184" spans="1:21">
      <c r="A1184" s="34"/>
      <c r="B1184" s="34"/>
      <c r="C1184" s="34"/>
      <c r="D1184" s="34"/>
      <c r="E1184" s="34"/>
      <c r="F1184" s="34"/>
      <c r="G1184" s="34"/>
      <c r="P1184" s="34"/>
      <c r="Q1184" s="34"/>
      <c r="R1184" s="34"/>
      <c r="S1184" s="34"/>
      <c r="T1184" s="34"/>
      <c r="U1184" s="34"/>
    </row>
    <row r="1185" spans="1:21">
      <c r="A1185" s="34"/>
      <c r="B1185" s="34"/>
      <c r="C1185" s="34"/>
      <c r="D1185" s="34"/>
      <c r="E1185" s="34"/>
      <c r="F1185" s="34"/>
      <c r="G1185" s="34"/>
      <c r="P1185" s="34"/>
      <c r="Q1185" s="34"/>
      <c r="R1185" s="34"/>
      <c r="S1185" s="34"/>
      <c r="T1185" s="34"/>
      <c r="U1185" s="34"/>
    </row>
    <row r="1186" spans="1:21">
      <c r="A1186" s="34"/>
      <c r="B1186" s="34"/>
      <c r="C1186" s="34"/>
      <c r="D1186" s="34"/>
      <c r="E1186" s="34"/>
      <c r="F1186" s="34"/>
      <c r="G1186" s="34"/>
      <c r="P1186" s="34"/>
      <c r="Q1186" s="34"/>
      <c r="R1186" s="34"/>
      <c r="S1186" s="34"/>
      <c r="T1186" s="34"/>
      <c r="U1186" s="34"/>
    </row>
    <row r="1187" spans="1:21">
      <c r="A1187" s="34"/>
      <c r="B1187" s="34"/>
      <c r="C1187" s="34"/>
      <c r="D1187" s="34"/>
      <c r="E1187" s="34"/>
      <c r="F1187" s="34"/>
      <c r="G1187" s="34"/>
      <c r="P1187" s="34"/>
      <c r="Q1187" s="34"/>
      <c r="R1187" s="34"/>
      <c r="S1187" s="34"/>
      <c r="T1187" s="34"/>
      <c r="U1187" s="34"/>
    </row>
    <row r="1188" spans="1:21">
      <c r="A1188" s="34"/>
      <c r="B1188" s="34"/>
      <c r="C1188" s="34"/>
      <c r="D1188" s="34"/>
      <c r="E1188" s="34"/>
      <c r="F1188" s="34"/>
      <c r="G1188" s="34"/>
      <c r="P1188" s="34"/>
      <c r="Q1188" s="34"/>
      <c r="R1188" s="34"/>
      <c r="S1188" s="34"/>
      <c r="T1188" s="34"/>
      <c r="U1188" s="34"/>
    </row>
    <row r="1189" spans="1:21">
      <c r="A1189" s="34"/>
      <c r="B1189" s="34"/>
      <c r="C1189" s="34"/>
      <c r="D1189" s="34"/>
      <c r="E1189" s="34"/>
      <c r="F1189" s="34"/>
      <c r="G1189" s="34"/>
      <c r="P1189" s="34"/>
      <c r="Q1189" s="34"/>
      <c r="R1189" s="34"/>
      <c r="S1189" s="34"/>
      <c r="T1189" s="34"/>
      <c r="U1189" s="34"/>
    </row>
    <row r="1190" spans="1:21">
      <c r="A1190" s="34"/>
      <c r="B1190" s="34"/>
      <c r="C1190" s="34"/>
      <c r="D1190" s="34"/>
      <c r="E1190" s="34"/>
      <c r="F1190" s="34"/>
      <c r="G1190" s="34"/>
      <c r="P1190" s="34"/>
      <c r="Q1190" s="34"/>
      <c r="R1190" s="34"/>
      <c r="S1190" s="34"/>
      <c r="T1190" s="34"/>
      <c r="U1190" s="34"/>
    </row>
    <row r="1191" spans="1:21">
      <c r="A1191" s="34"/>
      <c r="B1191" s="34"/>
      <c r="C1191" s="34"/>
      <c r="D1191" s="34"/>
      <c r="E1191" s="34"/>
      <c r="F1191" s="34"/>
      <c r="G1191" s="34"/>
      <c r="P1191" s="34"/>
      <c r="Q1191" s="34"/>
      <c r="R1191" s="34"/>
      <c r="S1191" s="34"/>
      <c r="T1191" s="34"/>
      <c r="U1191" s="34"/>
    </row>
    <row r="1192" spans="1:21">
      <c r="A1192" s="34"/>
      <c r="B1192" s="34"/>
      <c r="C1192" s="34"/>
      <c r="D1192" s="34"/>
      <c r="E1192" s="34"/>
      <c r="F1192" s="34"/>
      <c r="G1192" s="34"/>
      <c r="P1192" s="34"/>
      <c r="Q1192" s="34"/>
      <c r="R1192" s="34"/>
      <c r="S1192" s="34"/>
      <c r="T1192" s="34"/>
      <c r="U1192" s="34"/>
    </row>
    <row r="1193" spans="1:21">
      <c r="A1193" s="34"/>
      <c r="B1193" s="34"/>
      <c r="C1193" s="34"/>
      <c r="D1193" s="34"/>
      <c r="E1193" s="34"/>
      <c r="F1193" s="34"/>
      <c r="G1193" s="34"/>
      <c r="P1193" s="34"/>
      <c r="Q1193" s="34"/>
      <c r="R1193" s="34"/>
      <c r="S1193" s="34"/>
      <c r="T1193" s="34"/>
      <c r="U1193" s="34"/>
    </row>
    <row r="1194" spans="1:21">
      <c r="A1194" s="34"/>
      <c r="B1194" s="34"/>
      <c r="C1194" s="34"/>
      <c r="D1194" s="34"/>
      <c r="E1194" s="34"/>
      <c r="F1194" s="34"/>
      <c r="G1194" s="34"/>
      <c r="P1194" s="34"/>
      <c r="Q1194" s="34"/>
      <c r="R1194" s="34"/>
      <c r="S1194" s="34"/>
      <c r="T1194" s="34"/>
      <c r="U1194" s="34"/>
    </row>
    <row r="1195" spans="1:21">
      <c r="A1195" s="34"/>
      <c r="B1195" s="34"/>
      <c r="C1195" s="34"/>
      <c r="D1195" s="34"/>
      <c r="E1195" s="34"/>
      <c r="F1195" s="34"/>
      <c r="G1195" s="34"/>
      <c r="P1195" s="34"/>
      <c r="Q1195" s="34"/>
      <c r="R1195" s="34"/>
      <c r="S1195" s="34"/>
      <c r="T1195" s="34"/>
      <c r="U1195" s="34"/>
    </row>
    <row r="1196" spans="1:21">
      <c r="A1196" s="34"/>
      <c r="B1196" s="34"/>
      <c r="C1196" s="34"/>
      <c r="D1196" s="34"/>
      <c r="E1196" s="34"/>
      <c r="F1196" s="34"/>
      <c r="G1196" s="34"/>
      <c r="P1196" s="34"/>
      <c r="Q1196" s="34"/>
      <c r="R1196" s="34"/>
      <c r="S1196" s="34"/>
      <c r="T1196" s="34"/>
      <c r="U1196" s="34"/>
    </row>
    <row r="1197" spans="1:21">
      <c r="A1197" s="34"/>
      <c r="B1197" s="34"/>
      <c r="C1197" s="34"/>
      <c r="D1197" s="34"/>
      <c r="E1197" s="34"/>
      <c r="F1197" s="34"/>
      <c r="G1197" s="34"/>
      <c r="P1197" s="34"/>
      <c r="Q1197" s="34"/>
      <c r="R1197" s="34"/>
      <c r="S1197" s="34"/>
      <c r="T1197" s="34"/>
      <c r="U1197" s="34"/>
    </row>
    <row r="1198" spans="1:21">
      <c r="A1198" s="34"/>
      <c r="B1198" s="34"/>
      <c r="C1198" s="34"/>
      <c r="D1198" s="34"/>
      <c r="E1198" s="34"/>
      <c r="F1198" s="34"/>
      <c r="G1198" s="34"/>
      <c r="P1198" s="34"/>
      <c r="Q1198" s="34"/>
      <c r="R1198" s="34"/>
      <c r="S1198" s="34"/>
      <c r="T1198" s="34"/>
      <c r="U1198" s="34"/>
    </row>
    <row r="1199" spans="1:21">
      <c r="A1199" s="34"/>
      <c r="B1199" s="34"/>
      <c r="C1199" s="34"/>
      <c r="D1199" s="34"/>
      <c r="E1199" s="34"/>
      <c r="F1199" s="34"/>
      <c r="G1199" s="34"/>
      <c r="P1199" s="34"/>
      <c r="Q1199" s="34"/>
      <c r="R1199" s="34"/>
      <c r="S1199" s="34"/>
      <c r="T1199" s="34"/>
      <c r="U1199" s="34"/>
    </row>
    <row r="1200" spans="1:21">
      <c r="A1200" s="34"/>
      <c r="B1200" s="34"/>
      <c r="C1200" s="34"/>
      <c r="D1200" s="34"/>
      <c r="E1200" s="34"/>
      <c r="F1200" s="34"/>
      <c r="G1200" s="34"/>
      <c r="P1200" s="34"/>
      <c r="Q1200" s="34"/>
      <c r="R1200" s="34"/>
      <c r="S1200" s="34"/>
      <c r="T1200" s="34"/>
      <c r="U1200" s="34"/>
    </row>
    <row r="1201" spans="1:21">
      <c r="A1201" s="34"/>
      <c r="B1201" s="34"/>
      <c r="C1201" s="34"/>
      <c r="D1201" s="34"/>
      <c r="E1201" s="34"/>
      <c r="F1201" s="34"/>
      <c r="G1201" s="34"/>
      <c r="P1201" s="34"/>
      <c r="Q1201" s="34"/>
      <c r="R1201" s="34"/>
      <c r="S1201" s="34"/>
      <c r="T1201" s="34"/>
      <c r="U1201" s="34"/>
    </row>
    <row r="1202" spans="1:21">
      <c r="A1202" s="34"/>
      <c r="B1202" s="34"/>
      <c r="C1202" s="34"/>
      <c r="D1202" s="34"/>
      <c r="E1202" s="34"/>
      <c r="F1202" s="34"/>
      <c r="G1202" s="34"/>
      <c r="P1202" s="34"/>
      <c r="Q1202" s="34"/>
      <c r="R1202" s="34"/>
      <c r="S1202" s="34"/>
      <c r="T1202" s="34"/>
      <c r="U1202" s="34"/>
    </row>
    <row r="1203" spans="1:21">
      <c r="A1203" s="34"/>
      <c r="B1203" s="34"/>
      <c r="C1203" s="34"/>
      <c r="D1203" s="34"/>
      <c r="E1203" s="34"/>
      <c r="F1203" s="34"/>
      <c r="G1203" s="34"/>
      <c r="P1203" s="34"/>
      <c r="Q1203" s="34"/>
      <c r="R1203" s="34"/>
      <c r="S1203" s="34"/>
      <c r="T1203" s="34"/>
      <c r="U1203" s="34"/>
    </row>
    <row r="1204" spans="1:21">
      <c r="A1204" s="34"/>
      <c r="B1204" s="34"/>
      <c r="C1204" s="34"/>
      <c r="D1204" s="34"/>
      <c r="E1204" s="34"/>
      <c r="F1204" s="34"/>
      <c r="G1204" s="34"/>
      <c r="P1204" s="34"/>
      <c r="Q1204" s="34"/>
      <c r="R1204" s="34"/>
      <c r="S1204" s="34"/>
      <c r="T1204" s="34"/>
      <c r="U1204" s="34"/>
    </row>
    <row r="1205" spans="1:21">
      <c r="A1205" s="34"/>
      <c r="B1205" s="34"/>
      <c r="C1205" s="34"/>
      <c r="D1205" s="34"/>
      <c r="E1205" s="34"/>
      <c r="F1205" s="34"/>
      <c r="G1205" s="34"/>
      <c r="P1205" s="34"/>
      <c r="Q1205" s="34"/>
      <c r="R1205" s="34"/>
      <c r="S1205" s="34"/>
      <c r="T1205" s="34"/>
      <c r="U1205" s="34"/>
    </row>
    <row r="1206" spans="1:21">
      <c r="A1206" s="34"/>
      <c r="B1206" s="34"/>
      <c r="C1206" s="34"/>
      <c r="D1206" s="34"/>
      <c r="E1206" s="34"/>
      <c r="F1206" s="34"/>
      <c r="G1206" s="34"/>
      <c r="P1206" s="34"/>
      <c r="Q1206" s="34"/>
      <c r="R1206" s="34"/>
      <c r="S1206" s="34"/>
      <c r="T1206" s="34"/>
      <c r="U1206" s="34"/>
    </row>
    <row r="1207" spans="1:21">
      <c r="A1207" s="34"/>
      <c r="B1207" s="34"/>
      <c r="C1207" s="34"/>
      <c r="D1207" s="34"/>
      <c r="E1207" s="34"/>
      <c r="F1207" s="34"/>
      <c r="G1207" s="34"/>
      <c r="P1207" s="34"/>
      <c r="Q1207" s="34"/>
      <c r="R1207" s="34"/>
      <c r="S1207" s="34"/>
      <c r="T1207" s="34"/>
      <c r="U1207" s="34"/>
    </row>
    <row r="1208" spans="1:21">
      <c r="A1208" s="34"/>
      <c r="B1208" s="34"/>
      <c r="C1208" s="34"/>
      <c r="D1208" s="34"/>
      <c r="E1208" s="34"/>
      <c r="F1208" s="34"/>
      <c r="G1208" s="34"/>
      <c r="P1208" s="34"/>
      <c r="Q1208" s="34"/>
      <c r="R1208" s="34"/>
      <c r="S1208" s="34"/>
      <c r="T1208" s="34"/>
      <c r="U1208" s="34"/>
    </row>
    <row r="1209" spans="1:21">
      <c r="A1209" s="34"/>
      <c r="B1209" s="34"/>
      <c r="C1209" s="34"/>
      <c r="D1209" s="34"/>
      <c r="E1209" s="34"/>
      <c r="F1209" s="34"/>
      <c r="G1209" s="34"/>
      <c r="P1209" s="34"/>
      <c r="Q1209" s="34"/>
      <c r="R1209" s="34"/>
      <c r="S1209" s="34"/>
      <c r="T1209" s="34"/>
      <c r="U1209" s="34"/>
    </row>
    <row r="1210" spans="1:21">
      <c r="A1210" s="34"/>
      <c r="B1210" s="34"/>
      <c r="C1210" s="34"/>
      <c r="D1210" s="34"/>
      <c r="E1210" s="34"/>
      <c r="F1210" s="34"/>
      <c r="G1210" s="34"/>
      <c r="P1210" s="34"/>
      <c r="Q1210" s="34"/>
      <c r="R1210" s="34"/>
      <c r="S1210" s="34"/>
      <c r="T1210" s="34"/>
      <c r="U1210" s="34"/>
    </row>
    <row r="1211" spans="1:21">
      <c r="A1211" s="34"/>
      <c r="B1211" s="34"/>
      <c r="C1211" s="34"/>
      <c r="D1211" s="34"/>
      <c r="E1211" s="34"/>
      <c r="F1211" s="34"/>
      <c r="G1211" s="34"/>
      <c r="P1211" s="34"/>
      <c r="Q1211" s="34"/>
      <c r="R1211" s="34"/>
      <c r="S1211" s="34"/>
      <c r="T1211" s="34"/>
      <c r="U1211" s="34"/>
    </row>
    <row r="1212" spans="1:21">
      <c r="A1212" s="34"/>
      <c r="B1212" s="34"/>
      <c r="C1212" s="34"/>
      <c r="D1212" s="34"/>
      <c r="E1212" s="34"/>
      <c r="F1212" s="34"/>
      <c r="G1212" s="34"/>
      <c r="P1212" s="34"/>
      <c r="Q1212" s="34"/>
      <c r="R1212" s="34"/>
      <c r="S1212" s="34"/>
      <c r="T1212" s="34"/>
      <c r="U1212" s="34"/>
    </row>
    <row r="1213" spans="1:21">
      <c r="A1213" s="34"/>
      <c r="B1213" s="34"/>
      <c r="C1213" s="34"/>
      <c r="D1213" s="34"/>
      <c r="E1213" s="34"/>
      <c r="F1213" s="34"/>
      <c r="G1213" s="34"/>
      <c r="P1213" s="34"/>
      <c r="Q1213" s="34"/>
      <c r="R1213" s="34"/>
      <c r="S1213" s="34"/>
      <c r="T1213" s="34"/>
      <c r="U1213" s="34"/>
    </row>
    <row r="1214" spans="1:21">
      <c r="A1214" s="34"/>
      <c r="B1214" s="34"/>
      <c r="C1214" s="34"/>
      <c r="D1214" s="34"/>
      <c r="E1214" s="34"/>
      <c r="F1214" s="34"/>
      <c r="G1214" s="34"/>
      <c r="P1214" s="34"/>
      <c r="Q1214" s="34"/>
      <c r="R1214" s="34"/>
      <c r="S1214" s="34"/>
      <c r="T1214" s="34"/>
      <c r="U1214" s="34"/>
    </row>
    <row r="1215" spans="1:21">
      <c r="A1215" s="34"/>
      <c r="B1215" s="34"/>
      <c r="C1215" s="34"/>
      <c r="D1215" s="34"/>
      <c r="E1215" s="34"/>
      <c r="F1215" s="34"/>
      <c r="G1215" s="34"/>
      <c r="P1215" s="34"/>
      <c r="Q1215" s="34"/>
      <c r="R1215" s="34"/>
      <c r="S1215" s="34"/>
      <c r="T1215" s="34"/>
      <c r="U1215" s="34"/>
    </row>
    <row r="1216" spans="1:21">
      <c r="A1216" s="34"/>
      <c r="B1216" s="34"/>
      <c r="C1216" s="34"/>
      <c r="D1216" s="34"/>
      <c r="E1216" s="34"/>
      <c r="F1216" s="34"/>
      <c r="G1216" s="34"/>
      <c r="P1216" s="34"/>
      <c r="Q1216" s="34"/>
      <c r="R1216" s="34"/>
      <c r="S1216" s="34"/>
      <c r="T1216" s="34"/>
      <c r="U1216" s="34"/>
    </row>
    <row r="1217" spans="1:21">
      <c r="A1217" s="34"/>
      <c r="B1217" s="34"/>
      <c r="C1217" s="34"/>
      <c r="D1217" s="34"/>
      <c r="E1217" s="34"/>
      <c r="F1217" s="34"/>
      <c r="G1217" s="34"/>
      <c r="P1217" s="34"/>
      <c r="Q1217" s="34"/>
      <c r="R1217" s="34"/>
      <c r="S1217" s="34"/>
      <c r="T1217" s="34"/>
      <c r="U1217" s="34"/>
    </row>
    <row r="1218" spans="1:21">
      <c r="A1218" s="34"/>
      <c r="B1218" s="34"/>
      <c r="C1218" s="34"/>
      <c r="D1218" s="34"/>
      <c r="E1218" s="34"/>
      <c r="F1218" s="34"/>
      <c r="G1218" s="34"/>
      <c r="P1218" s="34"/>
      <c r="Q1218" s="34"/>
      <c r="R1218" s="34"/>
      <c r="S1218" s="34"/>
      <c r="T1218" s="34"/>
      <c r="U1218" s="34"/>
    </row>
    <row r="1219" spans="1:21">
      <c r="A1219" s="34"/>
      <c r="B1219" s="34"/>
      <c r="C1219" s="34"/>
      <c r="D1219" s="34"/>
      <c r="E1219" s="34"/>
      <c r="F1219" s="34"/>
      <c r="G1219" s="34"/>
      <c r="P1219" s="34"/>
      <c r="Q1219" s="34"/>
      <c r="R1219" s="34"/>
      <c r="S1219" s="34"/>
      <c r="T1219" s="34"/>
      <c r="U1219" s="34"/>
    </row>
    <row r="1220" spans="1:21">
      <c r="A1220" s="34"/>
      <c r="B1220" s="34"/>
      <c r="C1220" s="34"/>
      <c r="D1220" s="34"/>
      <c r="E1220" s="34"/>
      <c r="F1220" s="34"/>
      <c r="G1220" s="34"/>
      <c r="P1220" s="34"/>
      <c r="Q1220" s="34"/>
      <c r="R1220" s="34"/>
      <c r="S1220" s="34"/>
      <c r="T1220" s="34"/>
      <c r="U1220" s="34"/>
    </row>
    <row r="1221" spans="1:21">
      <c r="A1221" s="34"/>
      <c r="B1221" s="34"/>
      <c r="C1221" s="34"/>
      <c r="D1221" s="34"/>
      <c r="E1221" s="34"/>
      <c r="F1221" s="34"/>
      <c r="G1221" s="34"/>
      <c r="P1221" s="34"/>
      <c r="Q1221" s="34"/>
      <c r="R1221" s="34"/>
      <c r="S1221" s="34"/>
      <c r="T1221" s="34"/>
      <c r="U1221" s="34"/>
    </row>
    <row r="1222" spans="1:21">
      <c r="A1222" s="34"/>
      <c r="B1222" s="34"/>
      <c r="C1222" s="34"/>
      <c r="D1222" s="34"/>
      <c r="E1222" s="34"/>
      <c r="F1222" s="34"/>
      <c r="G1222" s="34"/>
      <c r="P1222" s="34"/>
      <c r="Q1222" s="34"/>
      <c r="R1222" s="34"/>
      <c r="S1222" s="34"/>
      <c r="T1222" s="34"/>
      <c r="U1222" s="34"/>
    </row>
    <row r="1223" spans="1:21">
      <c r="A1223" s="34"/>
      <c r="B1223" s="34"/>
      <c r="C1223" s="34"/>
      <c r="D1223" s="34"/>
      <c r="E1223" s="34"/>
      <c r="F1223" s="34"/>
      <c r="G1223" s="34"/>
      <c r="P1223" s="34"/>
      <c r="Q1223" s="34"/>
      <c r="R1223" s="34"/>
      <c r="S1223" s="34"/>
      <c r="T1223" s="34"/>
      <c r="U1223" s="34"/>
    </row>
    <row r="1224" spans="1:21">
      <c r="A1224" s="34"/>
      <c r="B1224" s="34"/>
      <c r="C1224" s="34"/>
      <c r="D1224" s="34"/>
      <c r="E1224" s="34"/>
      <c r="F1224" s="34"/>
      <c r="G1224" s="34"/>
      <c r="P1224" s="34"/>
      <c r="Q1224" s="34"/>
      <c r="R1224" s="34"/>
      <c r="S1224" s="34"/>
      <c r="T1224" s="34"/>
      <c r="U1224" s="34"/>
    </row>
    <row r="1225" spans="1:21">
      <c r="A1225" s="34"/>
      <c r="B1225" s="34"/>
      <c r="C1225" s="34"/>
      <c r="D1225" s="34"/>
      <c r="E1225" s="34"/>
      <c r="F1225" s="34"/>
      <c r="G1225" s="34"/>
      <c r="P1225" s="34"/>
      <c r="Q1225" s="34"/>
      <c r="R1225" s="34"/>
      <c r="S1225" s="34"/>
      <c r="T1225" s="34"/>
      <c r="U1225" s="34"/>
    </row>
    <row r="1226" spans="1:21">
      <c r="A1226" s="34"/>
      <c r="B1226" s="34"/>
      <c r="C1226" s="34"/>
      <c r="D1226" s="34"/>
      <c r="E1226" s="34"/>
      <c r="F1226" s="34"/>
      <c r="G1226" s="34"/>
      <c r="P1226" s="34"/>
      <c r="Q1226" s="34"/>
      <c r="R1226" s="34"/>
      <c r="S1226" s="34"/>
      <c r="T1226" s="34"/>
      <c r="U1226" s="34"/>
    </row>
    <row r="1227" spans="1:21">
      <c r="A1227" s="34"/>
      <c r="B1227" s="34"/>
      <c r="C1227" s="34"/>
      <c r="D1227" s="34"/>
      <c r="E1227" s="34"/>
      <c r="F1227" s="34"/>
      <c r="G1227" s="34"/>
      <c r="P1227" s="34"/>
      <c r="Q1227" s="34"/>
      <c r="R1227" s="34"/>
      <c r="S1227" s="34"/>
      <c r="T1227" s="34"/>
      <c r="U1227" s="34"/>
    </row>
    <row r="1228" spans="1:21">
      <c r="A1228" s="34"/>
      <c r="B1228" s="34"/>
      <c r="C1228" s="34"/>
      <c r="D1228" s="34"/>
      <c r="E1228" s="34"/>
      <c r="F1228" s="34"/>
      <c r="G1228" s="34"/>
      <c r="P1228" s="34"/>
      <c r="Q1228" s="34"/>
      <c r="R1228" s="34"/>
      <c r="S1228" s="34"/>
      <c r="T1228" s="34"/>
      <c r="U1228" s="34"/>
    </row>
    <row r="1229" spans="1:21">
      <c r="A1229" s="34"/>
      <c r="B1229" s="34"/>
      <c r="C1229" s="34"/>
      <c r="D1229" s="34"/>
      <c r="E1229" s="34"/>
      <c r="F1229" s="34"/>
      <c r="G1229" s="34"/>
      <c r="P1229" s="34"/>
      <c r="Q1229" s="34"/>
      <c r="R1229" s="34"/>
      <c r="S1229" s="34"/>
      <c r="T1229" s="34"/>
      <c r="U1229" s="34"/>
    </row>
    <row r="1230" spans="1:21">
      <c r="A1230" s="34"/>
      <c r="B1230" s="34"/>
      <c r="C1230" s="34"/>
      <c r="D1230" s="34"/>
      <c r="E1230" s="34"/>
      <c r="F1230" s="34"/>
      <c r="G1230" s="34"/>
      <c r="P1230" s="34"/>
      <c r="Q1230" s="34"/>
      <c r="R1230" s="34"/>
      <c r="S1230" s="34"/>
      <c r="T1230" s="34"/>
      <c r="U1230" s="34"/>
    </row>
    <row r="1231" spans="1:21">
      <c r="A1231" s="34"/>
      <c r="B1231" s="34"/>
      <c r="C1231" s="34"/>
      <c r="D1231" s="34"/>
      <c r="E1231" s="34"/>
      <c r="F1231" s="34"/>
      <c r="G1231" s="34"/>
      <c r="P1231" s="34"/>
      <c r="Q1231" s="34"/>
      <c r="R1231" s="34"/>
      <c r="S1231" s="34"/>
      <c r="T1231" s="34"/>
      <c r="U1231" s="34"/>
    </row>
    <row r="1232" spans="1:21">
      <c r="A1232" s="34"/>
      <c r="B1232" s="34"/>
      <c r="C1232" s="34"/>
      <c r="D1232" s="34"/>
      <c r="E1232" s="34"/>
      <c r="F1232" s="34"/>
      <c r="G1232" s="34"/>
      <c r="P1232" s="34"/>
      <c r="Q1232" s="34"/>
      <c r="R1232" s="34"/>
      <c r="S1232" s="34"/>
      <c r="T1232" s="34"/>
      <c r="U1232" s="34"/>
    </row>
    <row r="1233" spans="1:21">
      <c r="A1233" s="34"/>
      <c r="B1233" s="34"/>
      <c r="C1233" s="34"/>
      <c r="D1233" s="34"/>
      <c r="E1233" s="34"/>
      <c r="F1233" s="34"/>
      <c r="G1233" s="34"/>
      <c r="P1233" s="34"/>
      <c r="Q1233" s="34"/>
      <c r="R1233" s="34"/>
      <c r="S1233" s="34"/>
      <c r="T1233" s="34"/>
      <c r="U1233" s="34"/>
    </row>
    <row r="1234" spans="1:21">
      <c r="A1234" s="34"/>
      <c r="B1234" s="34"/>
      <c r="C1234" s="34"/>
      <c r="D1234" s="34"/>
      <c r="E1234" s="34"/>
      <c r="F1234" s="34"/>
      <c r="G1234" s="34"/>
      <c r="P1234" s="34"/>
      <c r="Q1234" s="34"/>
      <c r="R1234" s="34"/>
      <c r="S1234" s="34"/>
      <c r="T1234" s="34"/>
      <c r="U1234" s="34"/>
    </row>
    <row r="1235" spans="1:21">
      <c r="A1235" s="34"/>
      <c r="B1235" s="34"/>
      <c r="C1235" s="34"/>
      <c r="D1235" s="34"/>
      <c r="E1235" s="34"/>
      <c r="F1235" s="34"/>
      <c r="G1235" s="34"/>
      <c r="P1235" s="34"/>
      <c r="Q1235" s="34"/>
      <c r="R1235" s="34"/>
      <c r="S1235" s="34"/>
      <c r="T1235" s="34"/>
      <c r="U1235" s="34"/>
    </row>
    <row r="1236" spans="1:21">
      <c r="A1236" s="34"/>
      <c r="B1236" s="34"/>
      <c r="C1236" s="34"/>
      <c r="D1236" s="34"/>
      <c r="E1236" s="34"/>
      <c r="F1236" s="34"/>
      <c r="G1236" s="34"/>
      <c r="P1236" s="34"/>
      <c r="Q1236" s="34"/>
      <c r="R1236" s="34"/>
      <c r="S1236" s="34"/>
      <c r="T1236" s="34"/>
      <c r="U1236" s="34"/>
    </row>
    <row r="1237" spans="1:21">
      <c r="A1237" s="34"/>
      <c r="B1237" s="34"/>
      <c r="C1237" s="34"/>
      <c r="D1237" s="34"/>
      <c r="E1237" s="34"/>
      <c r="F1237" s="34"/>
      <c r="G1237" s="34"/>
      <c r="P1237" s="34"/>
      <c r="Q1237" s="34"/>
      <c r="R1237" s="34"/>
      <c r="S1237" s="34"/>
      <c r="T1237" s="34"/>
      <c r="U1237" s="34"/>
    </row>
    <row r="1238" spans="1:21">
      <c r="A1238" s="34"/>
      <c r="B1238" s="34"/>
      <c r="C1238" s="34"/>
      <c r="D1238" s="34"/>
      <c r="E1238" s="34"/>
      <c r="F1238" s="34"/>
      <c r="G1238" s="34"/>
      <c r="P1238" s="34"/>
      <c r="Q1238" s="34"/>
      <c r="R1238" s="34"/>
      <c r="S1238" s="34"/>
      <c r="T1238" s="34"/>
      <c r="U1238" s="34"/>
    </row>
    <row r="1239" spans="1:21">
      <c r="A1239" s="34"/>
      <c r="B1239" s="34"/>
      <c r="C1239" s="34"/>
      <c r="D1239" s="34"/>
      <c r="E1239" s="34"/>
      <c r="F1239" s="34"/>
      <c r="G1239" s="34"/>
      <c r="P1239" s="34"/>
      <c r="Q1239" s="34"/>
      <c r="R1239" s="34"/>
      <c r="S1239" s="34"/>
      <c r="T1239" s="34"/>
      <c r="U1239" s="34"/>
    </row>
    <row r="1240" spans="1:21">
      <c r="A1240" s="34"/>
      <c r="B1240" s="34"/>
      <c r="C1240" s="34"/>
      <c r="D1240" s="34"/>
      <c r="E1240" s="34"/>
      <c r="F1240" s="34"/>
      <c r="G1240" s="34"/>
      <c r="P1240" s="34"/>
      <c r="Q1240" s="34"/>
      <c r="R1240" s="34"/>
      <c r="S1240" s="34"/>
      <c r="T1240" s="34"/>
      <c r="U1240" s="34"/>
    </row>
    <row r="1241" spans="1:21">
      <c r="A1241" s="34"/>
      <c r="B1241" s="34"/>
      <c r="C1241" s="34"/>
      <c r="D1241" s="34"/>
      <c r="E1241" s="34"/>
      <c r="F1241" s="34"/>
      <c r="G1241" s="34"/>
      <c r="P1241" s="34"/>
      <c r="Q1241" s="34"/>
      <c r="R1241" s="34"/>
      <c r="S1241" s="34"/>
      <c r="T1241" s="34"/>
      <c r="U1241" s="34"/>
    </row>
    <row r="1242" spans="1:21">
      <c r="A1242" s="34"/>
      <c r="B1242" s="34"/>
      <c r="C1242" s="34"/>
      <c r="D1242" s="34"/>
      <c r="E1242" s="34"/>
      <c r="F1242" s="34"/>
      <c r="G1242" s="34"/>
      <c r="P1242" s="34"/>
      <c r="Q1242" s="34"/>
      <c r="R1242" s="34"/>
      <c r="S1242" s="34"/>
      <c r="T1242" s="34"/>
      <c r="U1242" s="34"/>
    </row>
    <row r="1243" spans="1:21">
      <c r="A1243" s="34"/>
      <c r="B1243" s="34"/>
      <c r="C1243" s="34"/>
      <c r="D1243" s="34"/>
      <c r="E1243" s="34"/>
      <c r="F1243" s="34"/>
      <c r="G1243" s="34"/>
      <c r="P1243" s="34"/>
      <c r="Q1243" s="34"/>
      <c r="R1243" s="34"/>
      <c r="S1243" s="34"/>
      <c r="T1243" s="34"/>
      <c r="U1243" s="34"/>
    </row>
    <row r="1244" spans="1:21">
      <c r="A1244" s="34"/>
      <c r="B1244" s="34"/>
      <c r="C1244" s="34"/>
      <c r="D1244" s="34"/>
      <c r="E1244" s="34"/>
      <c r="F1244" s="34"/>
      <c r="G1244" s="34"/>
      <c r="P1244" s="34"/>
      <c r="Q1244" s="34"/>
      <c r="R1244" s="34"/>
      <c r="S1244" s="34"/>
      <c r="T1244" s="34"/>
      <c r="U1244" s="34"/>
    </row>
    <row r="1245" spans="1:21">
      <c r="A1245" s="34"/>
      <c r="B1245" s="34"/>
      <c r="C1245" s="34"/>
      <c r="D1245" s="34"/>
      <c r="E1245" s="34"/>
      <c r="F1245" s="34"/>
      <c r="G1245" s="34"/>
      <c r="P1245" s="34"/>
      <c r="Q1245" s="34"/>
      <c r="R1245" s="34"/>
      <c r="S1245" s="34"/>
      <c r="T1245" s="34"/>
      <c r="U1245" s="34"/>
    </row>
    <row r="1246" spans="1:21">
      <c r="A1246" s="34"/>
      <c r="B1246" s="34"/>
      <c r="C1246" s="34"/>
      <c r="D1246" s="34"/>
      <c r="E1246" s="34"/>
      <c r="F1246" s="34"/>
      <c r="G1246" s="34"/>
      <c r="P1246" s="34"/>
      <c r="Q1246" s="34"/>
      <c r="R1246" s="34"/>
      <c r="S1246" s="34"/>
      <c r="T1246" s="34"/>
      <c r="U1246" s="34"/>
    </row>
    <row r="1247" spans="1:21">
      <c r="A1247" s="34"/>
      <c r="B1247" s="34"/>
      <c r="C1247" s="34"/>
      <c r="D1247" s="34"/>
      <c r="E1247" s="34"/>
      <c r="F1247" s="34"/>
      <c r="G1247" s="34"/>
      <c r="P1247" s="34"/>
      <c r="Q1247" s="34"/>
      <c r="R1247" s="34"/>
      <c r="S1247" s="34"/>
      <c r="T1247" s="34"/>
      <c r="U1247" s="34"/>
    </row>
    <row r="1248" spans="1:21">
      <c r="A1248" s="34"/>
      <c r="B1248" s="34"/>
      <c r="C1248" s="34"/>
      <c r="D1248" s="34"/>
      <c r="E1248" s="34"/>
      <c r="F1248" s="34"/>
      <c r="G1248" s="34"/>
      <c r="P1248" s="34"/>
      <c r="Q1248" s="34"/>
      <c r="R1248" s="34"/>
      <c r="S1248" s="34"/>
      <c r="T1248" s="34"/>
      <c r="U1248" s="34"/>
    </row>
    <row r="1249" spans="1:21">
      <c r="A1249" s="34"/>
      <c r="B1249" s="34"/>
      <c r="C1249" s="34"/>
      <c r="D1249" s="34"/>
      <c r="E1249" s="34"/>
      <c r="F1249" s="34"/>
      <c r="G1249" s="34"/>
      <c r="P1249" s="34"/>
      <c r="Q1249" s="34"/>
      <c r="R1249" s="34"/>
      <c r="S1249" s="34"/>
      <c r="T1249" s="34"/>
      <c r="U1249" s="34"/>
    </row>
    <row r="1250" spans="1:21">
      <c r="A1250" s="34"/>
      <c r="B1250" s="34"/>
      <c r="C1250" s="34"/>
      <c r="D1250" s="34"/>
      <c r="E1250" s="34"/>
      <c r="F1250" s="34"/>
      <c r="G1250" s="34"/>
      <c r="P1250" s="34"/>
      <c r="Q1250" s="34"/>
      <c r="R1250" s="34"/>
      <c r="S1250" s="34"/>
      <c r="T1250" s="34"/>
      <c r="U1250" s="34"/>
    </row>
    <row r="1251" spans="1:21">
      <c r="A1251" s="34"/>
      <c r="B1251" s="34"/>
      <c r="C1251" s="34"/>
      <c r="D1251" s="34"/>
      <c r="E1251" s="34"/>
      <c r="F1251" s="34"/>
      <c r="G1251" s="34"/>
      <c r="P1251" s="34"/>
      <c r="Q1251" s="34"/>
      <c r="R1251" s="34"/>
      <c r="S1251" s="34"/>
      <c r="T1251" s="34"/>
      <c r="U1251" s="34"/>
    </row>
    <row r="1252" spans="1:21">
      <c r="A1252" s="34"/>
      <c r="B1252" s="34"/>
      <c r="C1252" s="34"/>
      <c r="D1252" s="34"/>
      <c r="E1252" s="34"/>
      <c r="F1252" s="34"/>
      <c r="G1252" s="34"/>
      <c r="P1252" s="34"/>
      <c r="Q1252" s="34"/>
      <c r="R1252" s="34"/>
      <c r="S1252" s="34"/>
      <c r="T1252" s="34"/>
      <c r="U1252" s="34"/>
    </row>
    <row r="1253" spans="1:21">
      <c r="A1253" s="34"/>
      <c r="B1253" s="34"/>
      <c r="C1253" s="34"/>
      <c r="D1253" s="34"/>
      <c r="E1253" s="34"/>
      <c r="F1253" s="34"/>
      <c r="G1253" s="34"/>
      <c r="P1253" s="34"/>
      <c r="Q1253" s="34"/>
      <c r="R1253" s="34"/>
      <c r="S1253" s="34"/>
      <c r="T1253" s="34"/>
      <c r="U1253" s="34"/>
    </row>
    <row r="1254" spans="1:21">
      <c r="A1254" s="34"/>
      <c r="B1254" s="34"/>
      <c r="C1254" s="34"/>
      <c r="D1254" s="34"/>
      <c r="E1254" s="34"/>
      <c r="F1254" s="34"/>
      <c r="G1254" s="34"/>
      <c r="P1254" s="34"/>
      <c r="Q1254" s="34"/>
      <c r="R1254" s="34"/>
      <c r="S1254" s="34"/>
      <c r="T1254" s="34"/>
      <c r="U1254" s="34"/>
    </row>
    <row r="1255" spans="1:21">
      <c r="A1255" s="34"/>
      <c r="B1255" s="34"/>
      <c r="C1255" s="34"/>
      <c r="D1255" s="34"/>
      <c r="E1255" s="34"/>
      <c r="F1255" s="34"/>
      <c r="G1255" s="34"/>
      <c r="P1255" s="34"/>
      <c r="Q1255" s="34"/>
      <c r="R1255" s="34"/>
      <c r="S1255" s="34"/>
      <c r="T1255" s="34"/>
      <c r="U1255" s="34"/>
    </row>
    <row r="1256" spans="1:21">
      <c r="A1256" s="34"/>
      <c r="B1256" s="34"/>
      <c r="C1256" s="34"/>
      <c r="D1256" s="34"/>
      <c r="E1256" s="34"/>
      <c r="F1256" s="34"/>
      <c r="G1256" s="34"/>
      <c r="P1256" s="34"/>
      <c r="Q1256" s="34"/>
      <c r="R1256" s="34"/>
      <c r="S1256" s="34"/>
      <c r="T1256" s="34"/>
      <c r="U1256" s="34"/>
    </row>
    <row r="1257" spans="1:21">
      <c r="A1257" s="34"/>
      <c r="B1257" s="34"/>
      <c r="C1257" s="34"/>
      <c r="D1257" s="34"/>
      <c r="E1257" s="34"/>
      <c r="F1257" s="34"/>
      <c r="G1257" s="34"/>
      <c r="P1257" s="34"/>
      <c r="Q1257" s="34"/>
      <c r="R1257" s="34"/>
      <c r="S1257" s="34"/>
      <c r="T1257" s="34"/>
      <c r="U1257" s="34"/>
    </row>
    <row r="1258" spans="1:21">
      <c r="A1258" s="34"/>
      <c r="B1258" s="34"/>
      <c r="C1258" s="34"/>
      <c r="D1258" s="34"/>
      <c r="E1258" s="34"/>
      <c r="F1258" s="34"/>
      <c r="G1258" s="34"/>
      <c r="P1258" s="34"/>
      <c r="Q1258" s="34"/>
      <c r="R1258" s="34"/>
      <c r="S1258" s="34"/>
      <c r="T1258" s="34"/>
      <c r="U1258" s="34"/>
    </row>
    <row r="1259" spans="1:21">
      <c r="A1259" s="34"/>
      <c r="B1259" s="34"/>
      <c r="C1259" s="34"/>
      <c r="D1259" s="34"/>
      <c r="E1259" s="34"/>
      <c r="F1259" s="34"/>
      <c r="G1259" s="34"/>
      <c r="P1259" s="34"/>
      <c r="Q1259" s="34"/>
      <c r="R1259" s="34"/>
      <c r="S1259" s="34"/>
      <c r="T1259" s="34"/>
      <c r="U1259" s="34"/>
    </row>
    <row r="1260" spans="1:21">
      <c r="A1260" s="34"/>
      <c r="B1260" s="34"/>
      <c r="C1260" s="34"/>
      <c r="D1260" s="34"/>
      <c r="E1260" s="34"/>
      <c r="F1260" s="34"/>
      <c r="G1260" s="34"/>
      <c r="P1260" s="34"/>
      <c r="Q1260" s="34"/>
      <c r="R1260" s="34"/>
      <c r="S1260" s="34"/>
      <c r="T1260" s="34"/>
      <c r="U1260" s="34"/>
    </row>
    <row r="1261" spans="1:21">
      <c r="A1261" s="34"/>
      <c r="B1261" s="34"/>
      <c r="C1261" s="34"/>
      <c r="D1261" s="34"/>
      <c r="E1261" s="34"/>
      <c r="F1261" s="34"/>
      <c r="G1261" s="34"/>
      <c r="P1261" s="34"/>
      <c r="Q1261" s="34"/>
      <c r="R1261" s="34"/>
      <c r="S1261" s="34"/>
      <c r="T1261" s="34"/>
      <c r="U1261" s="34"/>
    </row>
    <row r="1262" spans="1:21">
      <c r="A1262" s="34"/>
      <c r="B1262" s="34"/>
      <c r="C1262" s="34"/>
      <c r="D1262" s="34"/>
      <c r="E1262" s="34"/>
      <c r="F1262" s="34"/>
      <c r="G1262" s="34"/>
      <c r="P1262" s="34"/>
      <c r="Q1262" s="34"/>
      <c r="R1262" s="34"/>
      <c r="S1262" s="34"/>
      <c r="T1262" s="34"/>
      <c r="U1262" s="34"/>
    </row>
    <row r="1263" spans="1:21">
      <c r="A1263" s="34"/>
      <c r="B1263" s="34"/>
      <c r="C1263" s="34"/>
      <c r="D1263" s="34"/>
      <c r="E1263" s="34"/>
      <c r="F1263" s="34"/>
      <c r="G1263" s="34"/>
      <c r="P1263" s="34"/>
      <c r="Q1263" s="34"/>
      <c r="R1263" s="34"/>
      <c r="S1263" s="34"/>
      <c r="T1263" s="34"/>
      <c r="U1263" s="34"/>
    </row>
    <row r="1264" spans="1:21">
      <c r="A1264" s="34"/>
      <c r="B1264" s="34"/>
      <c r="C1264" s="34"/>
      <c r="D1264" s="34"/>
      <c r="E1264" s="34"/>
      <c r="F1264" s="34"/>
      <c r="G1264" s="34"/>
      <c r="P1264" s="34"/>
      <c r="Q1264" s="34"/>
      <c r="R1264" s="34"/>
      <c r="S1264" s="34"/>
      <c r="T1264" s="34"/>
      <c r="U1264" s="34"/>
    </row>
    <row r="1265" spans="1:21">
      <c r="A1265" s="34"/>
      <c r="B1265" s="34"/>
      <c r="C1265" s="34"/>
      <c r="D1265" s="34"/>
      <c r="E1265" s="34"/>
      <c r="F1265" s="34"/>
      <c r="G1265" s="34"/>
      <c r="P1265" s="34"/>
      <c r="Q1265" s="34"/>
      <c r="R1265" s="34"/>
      <c r="S1265" s="34"/>
      <c r="T1265" s="34"/>
      <c r="U1265" s="34"/>
    </row>
    <row r="1266" spans="1:21">
      <c r="A1266" s="34"/>
      <c r="B1266" s="34"/>
      <c r="C1266" s="34"/>
      <c r="D1266" s="34"/>
      <c r="E1266" s="34"/>
      <c r="F1266" s="34"/>
      <c r="G1266" s="34"/>
      <c r="P1266" s="34"/>
      <c r="Q1266" s="34"/>
      <c r="R1266" s="34"/>
      <c r="S1266" s="34"/>
      <c r="T1266" s="34"/>
      <c r="U1266" s="34"/>
    </row>
    <row r="1267" spans="1:21">
      <c r="A1267" s="34"/>
      <c r="B1267" s="34"/>
      <c r="C1267" s="34"/>
      <c r="D1267" s="34"/>
      <c r="E1267" s="34"/>
      <c r="F1267" s="34"/>
      <c r="G1267" s="34"/>
      <c r="P1267" s="34"/>
      <c r="Q1267" s="34"/>
      <c r="R1267" s="34"/>
      <c r="S1267" s="34"/>
      <c r="T1267" s="34"/>
      <c r="U1267" s="34"/>
    </row>
    <row r="1268" spans="1:21">
      <c r="A1268" s="34"/>
      <c r="B1268" s="34"/>
      <c r="C1268" s="34"/>
      <c r="D1268" s="34"/>
      <c r="E1268" s="34"/>
      <c r="F1268" s="34"/>
      <c r="G1268" s="34"/>
      <c r="P1268" s="34"/>
      <c r="Q1268" s="34"/>
      <c r="R1268" s="34"/>
      <c r="S1268" s="34"/>
      <c r="T1268" s="34"/>
      <c r="U1268" s="34"/>
    </row>
    <row r="1269" spans="1:21">
      <c r="A1269" s="34"/>
      <c r="B1269" s="34"/>
      <c r="C1269" s="34"/>
      <c r="D1269" s="34"/>
      <c r="E1269" s="34"/>
      <c r="F1269" s="34"/>
      <c r="G1269" s="34"/>
      <c r="P1269" s="34"/>
      <c r="Q1269" s="34"/>
      <c r="R1269" s="34"/>
      <c r="S1269" s="34"/>
      <c r="T1269" s="34"/>
      <c r="U1269" s="34"/>
    </row>
    <row r="1270" spans="1:21">
      <c r="A1270" s="34"/>
      <c r="B1270" s="34"/>
      <c r="C1270" s="34"/>
      <c r="D1270" s="34"/>
      <c r="E1270" s="34"/>
      <c r="F1270" s="34"/>
      <c r="G1270" s="34"/>
      <c r="P1270" s="34"/>
      <c r="Q1270" s="34"/>
      <c r="R1270" s="34"/>
      <c r="S1270" s="34"/>
      <c r="T1270" s="34"/>
      <c r="U1270" s="34"/>
    </row>
    <row r="1271" spans="1:21">
      <c r="A1271" s="34"/>
      <c r="B1271" s="34"/>
      <c r="C1271" s="34"/>
      <c r="D1271" s="34"/>
      <c r="E1271" s="34"/>
      <c r="F1271" s="34"/>
      <c r="G1271" s="34"/>
      <c r="P1271" s="34"/>
      <c r="Q1271" s="34"/>
      <c r="R1271" s="34"/>
      <c r="S1271" s="34"/>
      <c r="T1271" s="34"/>
      <c r="U1271" s="34"/>
    </row>
    <row r="1272" spans="1:21">
      <c r="A1272" s="34"/>
      <c r="B1272" s="34"/>
      <c r="C1272" s="34"/>
      <c r="D1272" s="34"/>
      <c r="E1272" s="34"/>
      <c r="F1272" s="34"/>
      <c r="G1272" s="34"/>
      <c r="P1272" s="34"/>
      <c r="Q1272" s="34"/>
      <c r="R1272" s="34"/>
      <c r="S1272" s="34"/>
      <c r="T1272" s="34"/>
      <c r="U1272" s="34"/>
    </row>
    <row r="1273" spans="1:21">
      <c r="A1273" s="34"/>
      <c r="B1273" s="34"/>
      <c r="C1273" s="34"/>
      <c r="D1273" s="34"/>
      <c r="E1273" s="34"/>
      <c r="F1273" s="34"/>
      <c r="G1273" s="34"/>
      <c r="P1273" s="34"/>
      <c r="Q1273" s="34"/>
      <c r="R1273" s="34"/>
      <c r="S1273" s="34"/>
      <c r="T1273" s="34"/>
      <c r="U1273" s="34"/>
    </row>
    <row r="1274" spans="1:21">
      <c r="A1274" s="34"/>
      <c r="B1274" s="34"/>
      <c r="C1274" s="34"/>
      <c r="D1274" s="34"/>
      <c r="E1274" s="34"/>
      <c r="F1274" s="34"/>
      <c r="G1274" s="34"/>
      <c r="P1274" s="34"/>
      <c r="Q1274" s="34"/>
      <c r="R1274" s="34"/>
      <c r="S1274" s="34"/>
      <c r="T1274" s="34"/>
      <c r="U1274" s="34"/>
    </row>
    <row r="1275" spans="1:21">
      <c r="A1275" s="34"/>
      <c r="B1275" s="34"/>
      <c r="C1275" s="34"/>
      <c r="D1275" s="34"/>
      <c r="E1275" s="34"/>
      <c r="F1275" s="34"/>
      <c r="G1275" s="34"/>
      <c r="P1275" s="34"/>
      <c r="Q1275" s="34"/>
      <c r="R1275" s="34"/>
      <c r="S1275" s="34"/>
      <c r="T1275" s="34"/>
      <c r="U1275" s="34"/>
    </row>
    <row r="1276" spans="1:21">
      <c r="A1276" s="34"/>
      <c r="B1276" s="34"/>
      <c r="C1276" s="34"/>
      <c r="D1276" s="34"/>
      <c r="E1276" s="34"/>
      <c r="F1276" s="34"/>
      <c r="G1276" s="34"/>
      <c r="P1276" s="34"/>
      <c r="Q1276" s="34"/>
      <c r="R1276" s="34"/>
      <c r="S1276" s="34"/>
      <c r="T1276" s="34"/>
      <c r="U1276" s="34"/>
    </row>
    <row r="1277" spans="1:21">
      <c r="A1277" s="34"/>
      <c r="B1277" s="34"/>
      <c r="C1277" s="34"/>
      <c r="D1277" s="34"/>
      <c r="E1277" s="34"/>
      <c r="F1277" s="34"/>
      <c r="G1277" s="34"/>
      <c r="P1277" s="34"/>
      <c r="Q1277" s="34"/>
      <c r="R1277" s="34"/>
      <c r="S1277" s="34"/>
      <c r="T1277" s="34"/>
      <c r="U1277" s="34"/>
    </row>
    <row r="1278" spans="1:21">
      <c r="A1278" s="34"/>
      <c r="B1278" s="34"/>
      <c r="C1278" s="34"/>
      <c r="D1278" s="34"/>
      <c r="E1278" s="34"/>
      <c r="F1278" s="34"/>
      <c r="G1278" s="34"/>
      <c r="P1278" s="34"/>
      <c r="Q1278" s="34"/>
      <c r="R1278" s="34"/>
      <c r="S1278" s="34"/>
      <c r="T1278" s="34"/>
      <c r="U1278" s="34"/>
    </row>
    <row r="1279" spans="1:21">
      <c r="A1279" s="34"/>
      <c r="B1279" s="34"/>
      <c r="C1279" s="34"/>
      <c r="D1279" s="34"/>
      <c r="E1279" s="34"/>
      <c r="F1279" s="34"/>
      <c r="G1279" s="34"/>
      <c r="P1279" s="34"/>
      <c r="Q1279" s="34"/>
      <c r="R1279" s="34"/>
      <c r="S1279" s="34"/>
      <c r="T1279" s="34"/>
      <c r="U1279" s="34"/>
    </row>
    <row r="1280" spans="1:21">
      <c r="A1280" s="34"/>
      <c r="B1280" s="34"/>
      <c r="C1280" s="34"/>
      <c r="D1280" s="34"/>
      <c r="E1280" s="34"/>
      <c r="F1280" s="34"/>
      <c r="G1280" s="34"/>
      <c r="P1280" s="34"/>
      <c r="Q1280" s="34"/>
      <c r="R1280" s="34"/>
      <c r="S1280" s="34"/>
      <c r="T1280" s="34"/>
      <c r="U1280" s="34"/>
    </row>
    <row r="1281" spans="1:21">
      <c r="A1281" s="34"/>
      <c r="B1281" s="34"/>
      <c r="C1281" s="34"/>
      <c r="D1281" s="34"/>
      <c r="E1281" s="34"/>
      <c r="F1281" s="34"/>
      <c r="G1281" s="34"/>
      <c r="P1281" s="34"/>
      <c r="Q1281" s="34"/>
      <c r="R1281" s="34"/>
      <c r="S1281" s="34"/>
      <c r="T1281" s="34"/>
      <c r="U1281" s="34"/>
    </row>
    <row r="1282" spans="1:21">
      <c r="A1282" s="34"/>
      <c r="B1282" s="34"/>
      <c r="C1282" s="34"/>
      <c r="D1282" s="34"/>
      <c r="E1282" s="34"/>
      <c r="F1282" s="34"/>
      <c r="G1282" s="34"/>
      <c r="P1282" s="34"/>
      <c r="Q1282" s="34"/>
      <c r="R1282" s="34"/>
      <c r="S1282" s="34"/>
      <c r="T1282" s="34"/>
      <c r="U1282" s="34"/>
    </row>
    <row r="1283" spans="1:21">
      <c r="A1283" s="34"/>
      <c r="B1283" s="34"/>
      <c r="C1283" s="34"/>
      <c r="D1283" s="34"/>
      <c r="E1283" s="34"/>
      <c r="F1283" s="34"/>
      <c r="G1283" s="34"/>
      <c r="P1283" s="34"/>
      <c r="Q1283" s="34"/>
      <c r="R1283" s="34"/>
      <c r="S1283" s="34"/>
      <c r="T1283" s="34"/>
      <c r="U1283" s="34"/>
    </row>
    <row r="1284" spans="1:21">
      <c r="A1284" s="34"/>
      <c r="B1284" s="34"/>
      <c r="C1284" s="34"/>
      <c r="D1284" s="34"/>
      <c r="E1284" s="34"/>
      <c r="F1284" s="34"/>
      <c r="G1284" s="34"/>
      <c r="P1284" s="34"/>
      <c r="Q1284" s="34"/>
      <c r="R1284" s="34"/>
      <c r="S1284" s="34"/>
      <c r="T1284" s="34"/>
      <c r="U1284" s="34"/>
    </row>
    <row r="1285" spans="1:21">
      <c r="A1285" s="34"/>
      <c r="B1285" s="34"/>
      <c r="C1285" s="34"/>
      <c r="D1285" s="34"/>
      <c r="E1285" s="34"/>
      <c r="F1285" s="34"/>
      <c r="G1285" s="34"/>
      <c r="H1285" s="34"/>
      <c r="I1285" s="34"/>
      <c r="J1285" s="34"/>
      <c r="K1285" s="34"/>
      <c r="L1285" s="34"/>
      <c r="M1285" s="34"/>
      <c r="N1285" s="34"/>
      <c r="O1285" s="34"/>
      <c r="P1285" s="34"/>
      <c r="Q1285" s="34"/>
      <c r="R1285" s="34"/>
      <c r="S1285" s="34"/>
      <c r="T1285" s="34"/>
      <c r="U1285" s="34"/>
    </row>
    <row r="1286" spans="1:21">
      <c r="A1286" s="34"/>
      <c r="B1286" s="34"/>
      <c r="C1286" s="34"/>
      <c r="D1286" s="34"/>
      <c r="E1286" s="34"/>
      <c r="F1286" s="34"/>
      <c r="G1286" s="34"/>
      <c r="H1286" s="34"/>
      <c r="I1286" s="34"/>
      <c r="J1286" s="34"/>
      <c r="K1286" s="34"/>
      <c r="L1286" s="34"/>
      <c r="M1286" s="34"/>
      <c r="N1286" s="34"/>
      <c r="O1286" s="34"/>
      <c r="P1286" s="34"/>
      <c r="Q1286" s="34"/>
      <c r="R1286" s="34"/>
      <c r="S1286" s="34"/>
      <c r="T1286" s="34"/>
      <c r="U1286" s="34"/>
    </row>
    <row r="1287" spans="1:21">
      <c r="A1287" s="34"/>
      <c r="B1287" s="34"/>
      <c r="C1287" s="34"/>
      <c r="D1287" s="34"/>
      <c r="E1287" s="34"/>
      <c r="F1287" s="34"/>
      <c r="G1287" s="34"/>
      <c r="H1287" s="34"/>
      <c r="I1287" s="34"/>
      <c r="J1287" s="34"/>
      <c r="K1287" s="34"/>
      <c r="L1287" s="34"/>
      <c r="M1287" s="34"/>
      <c r="N1287" s="34"/>
      <c r="O1287" s="34"/>
      <c r="P1287" s="34"/>
      <c r="Q1287" s="34"/>
      <c r="R1287" s="34"/>
      <c r="S1287" s="34"/>
      <c r="T1287" s="34"/>
      <c r="U1287" s="34"/>
    </row>
    <row r="1288" spans="1:21">
      <c r="A1288" s="34"/>
      <c r="B1288" s="34"/>
      <c r="C1288" s="34"/>
      <c r="D1288" s="34"/>
      <c r="E1288" s="34"/>
      <c r="F1288" s="34"/>
      <c r="G1288" s="34"/>
      <c r="H1288" s="34"/>
      <c r="I1288" s="34"/>
      <c r="J1288" s="34"/>
      <c r="K1288" s="34"/>
      <c r="L1288" s="34"/>
      <c r="M1288" s="34"/>
      <c r="N1288" s="34"/>
      <c r="O1288" s="34"/>
      <c r="P1288" s="34"/>
      <c r="Q1288" s="34"/>
      <c r="R1288" s="34"/>
      <c r="S1288" s="34"/>
      <c r="T1288" s="34"/>
      <c r="U1288" s="34"/>
    </row>
    <row r="1289" spans="1:21">
      <c r="A1289" s="34"/>
      <c r="B1289" s="34"/>
      <c r="C1289" s="34"/>
      <c r="D1289" s="34"/>
      <c r="E1289" s="34"/>
      <c r="F1289" s="34"/>
      <c r="G1289" s="34"/>
      <c r="H1289" s="34"/>
      <c r="I1289" s="34"/>
      <c r="J1289" s="34"/>
      <c r="K1289" s="34"/>
      <c r="L1289" s="34"/>
      <c r="M1289" s="34"/>
      <c r="N1289" s="34"/>
      <c r="O1289" s="34"/>
      <c r="P1289" s="34"/>
      <c r="Q1289" s="34"/>
      <c r="R1289" s="34"/>
      <c r="S1289" s="34"/>
      <c r="T1289" s="34"/>
      <c r="U1289" s="34"/>
    </row>
    <row r="1290" spans="1:21">
      <c r="A1290" s="34"/>
      <c r="B1290" s="34"/>
      <c r="C1290" s="34"/>
      <c r="D1290" s="34"/>
      <c r="E1290" s="34"/>
      <c r="F1290" s="34"/>
      <c r="G1290" s="34"/>
      <c r="H1290" s="34"/>
      <c r="I1290" s="34"/>
      <c r="J1290" s="34"/>
      <c r="K1290" s="34"/>
      <c r="L1290" s="34"/>
      <c r="M1290" s="34"/>
      <c r="N1290" s="34"/>
      <c r="O1290" s="34"/>
      <c r="P1290" s="34"/>
      <c r="Q1290" s="34"/>
      <c r="R1290" s="34"/>
      <c r="S1290" s="34"/>
      <c r="T1290" s="34"/>
      <c r="U1290" s="34"/>
    </row>
    <row r="1291" spans="1:21">
      <c r="A1291" s="34"/>
      <c r="B1291" s="34"/>
      <c r="C1291" s="34"/>
      <c r="D1291" s="34"/>
      <c r="E1291" s="34"/>
      <c r="F1291" s="34"/>
      <c r="G1291" s="34"/>
      <c r="H1291" s="34"/>
      <c r="I1291" s="34"/>
      <c r="J1291" s="34"/>
      <c r="K1291" s="34"/>
      <c r="L1291" s="34"/>
      <c r="M1291" s="34"/>
      <c r="N1291" s="34"/>
      <c r="O1291" s="34"/>
      <c r="P1291" s="34"/>
      <c r="Q1291" s="34"/>
      <c r="R1291" s="34"/>
      <c r="S1291" s="34"/>
      <c r="T1291" s="34"/>
      <c r="U1291" s="34"/>
    </row>
    <row r="1292" spans="1:21">
      <c r="A1292" s="34"/>
      <c r="B1292" s="34"/>
      <c r="C1292" s="34"/>
      <c r="D1292" s="34"/>
      <c r="E1292" s="34"/>
      <c r="F1292" s="34"/>
      <c r="G1292" s="34"/>
      <c r="H1292" s="34"/>
      <c r="I1292" s="34"/>
      <c r="J1292" s="34"/>
      <c r="K1292" s="34"/>
      <c r="L1292" s="34"/>
      <c r="M1292" s="34"/>
      <c r="N1292" s="34"/>
      <c r="O1292" s="34"/>
      <c r="P1292" s="34"/>
      <c r="Q1292" s="34"/>
      <c r="R1292" s="34"/>
      <c r="S1292" s="34"/>
      <c r="T1292" s="34"/>
      <c r="U1292" s="34"/>
    </row>
    <row r="1293" spans="1:21">
      <c r="A1293" s="34"/>
      <c r="B1293" s="34"/>
      <c r="C1293" s="34"/>
      <c r="D1293" s="34"/>
      <c r="E1293" s="34"/>
      <c r="F1293" s="34"/>
      <c r="G1293" s="34"/>
      <c r="H1293" s="34"/>
      <c r="I1293" s="34"/>
      <c r="J1293" s="34"/>
      <c r="K1293" s="34"/>
      <c r="L1293" s="34"/>
      <c r="M1293" s="34"/>
      <c r="N1293" s="34"/>
      <c r="O1293" s="34"/>
      <c r="P1293" s="34"/>
      <c r="Q1293" s="34"/>
      <c r="R1293" s="34"/>
      <c r="S1293" s="34"/>
      <c r="T1293" s="34"/>
      <c r="U1293" s="34"/>
    </row>
    <row r="1294" spans="1:21">
      <c r="A1294" s="34"/>
      <c r="B1294" s="34"/>
      <c r="C1294" s="34"/>
      <c r="D1294" s="34"/>
      <c r="E1294" s="34"/>
      <c r="F1294" s="34"/>
      <c r="G1294" s="34"/>
      <c r="H1294" s="34"/>
      <c r="I1294" s="34"/>
      <c r="J1294" s="34"/>
      <c r="K1294" s="34"/>
      <c r="L1294" s="34"/>
      <c r="M1294" s="34"/>
      <c r="N1294" s="34"/>
      <c r="O1294" s="34"/>
      <c r="P1294" s="34"/>
      <c r="Q1294" s="34"/>
      <c r="R1294" s="34"/>
      <c r="S1294" s="34"/>
      <c r="T1294" s="34"/>
      <c r="U1294" s="34"/>
    </row>
    <row r="1295" spans="1:21">
      <c r="A1295" s="34"/>
      <c r="B1295" s="34"/>
      <c r="C1295" s="34"/>
      <c r="D1295" s="34"/>
      <c r="E1295" s="34"/>
      <c r="F1295" s="34"/>
      <c r="G1295" s="34"/>
      <c r="H1295" s="34"/>
      <c r="I1295" s="34"/>
      <c r="J1295" s="34"/>
      <c r="K1295" s="34"/>
      <c r="L1295" s="34"/>
      <c r="M1295" s="34"/>
      <c r="N1295" s="34"/>
      <c r="O1295" s="34"/>
      <c r="P1295" s="34"/>
      <c r="Q1295" s="34"/>
      <c r="R1295" s="34"/>
      <c r="S1295" s="34"/>
      <c r="T1295" s="34"/>
      <c r="U1295" s="34"/>
    </row>
    <row r="1296" spans="1:21">
      <c r="A1296" s="34"/>
      <c r="B1296" s="34"/>
      <c r="C1296" s="34"/>
      <c r="D1296" s="34"/>
      <c r="E1296" s="34"/>
      <c r="F1296" s="34"/>
      <c r="G1296" s="34"/>
      <c r="H1296" s="34"/>
      <c r="I1296" s="34"/>
      <c r="J1296" s="34"/>
      <c r="K1296" s="34"/>
      <c r="L1296" s="34"/>
      <c r="M1296" s="34"/>
      <c r="N1296" s="34"/>
      <c r="O1296" s="34"/>
      <c r="P1296" s="34"/>
      <c r="Q1296" s="34"/>
      <c r="R1296" s="34"/>
      <c r="S1296" s="34"/>
      <c r="T1296" s="34"/>
      <c r="U1296" s="34"/>
    </row>
    <row r="1297" spans="1:21">
      <c r="A1297" s="34"/>
      <c r="B1297" s="34"/>
      <c r="C1297" s="34"/>
      <c r="D1297" s="34"/>
      <c r="E1297" s="34"/>
      <c r="F1297" s="34"/>
      <c r="G1297" s="34"/>
      <c r="H1297" s="34"/>
      <c r="I1297" s="34"/>
      <c r="J1297" s="34"/>
      <c r="K1297" s="34"/>
      <c r="L1297" s="34"/>
      <c r="M1297" s="34"/>
      <c r="N1297" s="34"/>
      <c r="O1297" s="34"/>
      <c r="P1297" s="34"/>
      <c r="Q1297" s="34"/>
      <c r="R1297" s="34"/>
      <c r="S1297" s="34"/>
      <c r="T1297" s="34"/>
      <c r="U1297" s="34"/>
    </row>
    <row r="1298" spans="1:21">
      <c r="A1298" s="34"/>
      <c r="B1298" s="34"/>
      <c r="C1298" s="34"/>
      <c r="D1298" s="34"/>
      <c r="E1298" s="34"/>
      <c r="F1298" s="34"/>
      <c r="G1298" s="34"/>
      <c r="H1298" s="34"/>
      <c r="I1298" s="34"/>
      <c r="J1298" s="34"/>
      <c r="K1298" s="34"/>
      <c r="L1298" s="34"/>
      <c r="M1298" s="34"/>
      <c r="N1298" s="34"/>
      <c r="O1298" s="34"/>
      <c r="P1298" s="34"/>
      <c r="Q1298" s="34"/>
      <c r="R1298" s="34"/>
      <c r="S1298" s="34"/>
      <c r="T1298" s="34"/>
      <c r="U1298" s="34"/>
    </row>
    <row r="1299" spans="1:21">
      <c r="A1299" s="34"/>
      <c r="B1299" s="34"/>
      <c r="C1299" s="34"/>
      <c r="D1299" s="34"/>
      <c r="E1299" s="34"/>
      <c r="F1299" s="34"/>
      <c r="G1299" s="34"/>
      <c r="H1299" s="34"/>
      <c r="I1299" s="34"/>
      <c r="J1299" s="34"/>
      <c r="K1299" s="34"/>
      <c r="L1299" s="34"/>
      <c r="M1299" s="34"/>
      <c r="N1299" s="34"/>
      <c r="O1299" s="34"/>
      <c r="P1299" s="34"/>
      <c r="Q1299" s="34"/>
      <c r="R1299" s="34"/>
      <c r="S1299" s="34"/>
      <c r="T1299" s="34"/>
      <c r="U1299" s="34"/>
    </row>
    <row r="1300" spans="1:21">
      <c r="A1300" s="34"/>
      <c r="B1300" s="34"/>
      <c r="C1300" s="34"/>
      <c r="D1300" s="34"/>
      <c r="E1300" s="34"/>
      <c r="F1300" s="34"/>
      <c r="G1300" s="34"/>
      <c r="H1300" s="34"/>
      <c r="I1300" s="34"/>
      <c r="J1300" s="34"/>
      <c r="K1300" s="34"/>
      <c r="L1300" s="34"/>
      <c r="M1300" s="34"/>
      <c r="N1300" s="34"/>
      <c r="O1300" s="34"/>
      <c r="P1300" s="34"/>
      <c r="Q1300" s="34"/>
      <c r="R1300" s="34"/>
      <c r="S1300" s="34"/>
      <c r="T1300" s="34"/>
      <c r="U1300" s="34"/>
    </row>
    <row r="1301" spans="1:21">
      <c r="A1301" s="34"/>
      <c r="B1301" s="34"/>
      <c r="C1301" s="34"/>
      <c r="D1301" s="34"/>
      <c r="E1301" s="34"/>
      <c r="F1301" s="34"/>
      <c r="G1301" s="34"/>
      <c r="H1301" s="34"/>
      <c r="I1301" s="34"/>
      <c r="J1301" s="34"/>
      <c r="K1301" s="34"/>
      <c r="L1301" s="34"/>
      <c r="M1301" s="34"/>
      <c r="N1301" s="34"/>
      <c r="O1301" s="34"/>
      <c r="P1301" s="34"/>
      <c r="Q1301" s="34"/>
      <c r="R1301" s="34"/>
      <c r="S1301" s="34"/>
      <c r="T1301" s="34"/>
      <c r="U1301" s="34"/>
    </row>
    <row r="1302" spans="1:21">
      <c r="A1302" s="34"/>
      <c r="B1302" s="34"/>
      <c r="C1302" s="34"/>
      <c r="D1302" s="34"/>
      <c r="E1302" s="34"/>
      <c r="F1302" s="34"/>
      <c r="G1302" s="34"/>
      <c r="H1302" s="34"/>
      <c r="I1302" s="34"/>
      <c r="J1302" s="34"/>
      <c r="K1302" s="34"/>
      <c r="L1302" s="34"/>
      <c r="M1302" s="34"/>
      <c r="N1302" s="34"/>
      <c r="O1302" s="34"/>
      <c r="P1302" s="34"/>
      <c r="Q1302" s="34"/>
      <c r="R1302" s="34"/>
      <c r="S1302" s="34"/>
      <c r="T1302" s="34"/>
      <c r="U1302" s="34"/>
    </row>
    <row r="1303" spans="1:21">
      <c r="A1303" s="34"/>
      <c r="B1303" s="34"/>
      <c r="C1303" s="34"/>
      <c r="D1303" s="34"/>
      <c r="E1303" s="34"/>
      <c r="F1303" s="34"/>
      <c r="G1303" s="34"/>
      <c r="H1303" s="34"/>
      <c r="I1303" s="34"/>
      <c r="J1303" s="34"/>
      <c r="K1303" s="34"/>
      <c r="L1303" s="34"/>
      <c r="M1303" s="34"/>
      <c r="N1303" s="34"/>
      <c r="O1303" s="34"/>
      <c r="P1303" s="34"/>
      <c r="Q1303" s="34"/>
      <c r="R1303" s="34"/>
      <c r="S1303" s="34"/>
      <c r="T1303" s="34"/>
      <c r="U1303" s="34"/>
    </row>
    <row r="1304" spans="1:21">
      <c r="A1304" s="34"/>
      <c r="B1304" s="34"/>
      <c r="C1304" s="34"/>
      <c r="D1304" s="34"/>
      <c r="E1304" s="34"/>
      <c r="F1304" s="34"/>
      <c r="G1304" s="34"/>
      <c r="H1304" s="34"/>
      <c r="I1304" s="34"/>
      <c r="J1304" s="34"/>
      <c r="K1304" s="34"/>
      <c r="L1304" s="34"/>
      <c r="M1304" s="34"/>
      <c r="N1304" s="34"/>
      <c r="O1304" s="34"/>
      <c r="P1304" s="34"/>
      <c r="Q1304" s="34"/>
      <c r="R1304" s="34"/>
      <c r="S1304" s="34"/>
      <c r="T1304" s="34"/>
      <c r="U1304" s="34"/>
    </row>
    <row r="1305" spans="1:21">
      <c r="A1305" s="34"/>
      <c r="B1305" s="34"/>
      <c r="C1305" s="34"/>
      <c r="D1305" s="34"/>
      <c r="E1305" s="34"/>
      <c r="F1305" s="34"/>
      <c r="G1305" s="34"/>
      <c r="H1305" s="34"/>
      <c r="I1305" s="34"/>
      <c r="J1305" s="34"/>
      <c r="K1305" s="34"/>
      <c r="L1305" s="34"/>
      <c r="M1305" s="34"/>
      <c r="N1305" s="34"/>
      <c r="O1305" s="34"/>
      <c r="P1305" s="34"/>
      <c r="Q1305" s="34"/>
      <c r="R1305" s="34"/>
      <c r="S1305" s="34"/>
      <c r="T1305" s="34"/>
      <c r="U1305" s="34"/>
    </row>
    <row r="1306" spans="1:21">
      <c r="A1306" s="34"/>
      <c r="B1306" s="34"/>
      <c r="C1306" s="34"/>
      <c r="D1306" s="34"/>
      <c r="E1306" s="34"/>
      <c r="F1306" s="34"/>
      <c r="G1306" s="34"/>
      <c r="H1306" s="34"/>
      <c r="I1306" s="34"/>
      <c r="J1306" s="34"/>
      <c r="K1306" s="34"/>
      <c r="L1306" s="34"/>
      <c r="M1306" s="34"/>
      <c r="N1306" s="34"/>
      <c r="O1306" s="34"/>
      <c r="P1306" s="34"/>
      <c r="Q1306" s="34"/>
      <c r="R1306" s="34"/>
      <c r="S1306" s="34"/>
      <c r="T1306" s="34"/>
      <c r="U1306" s="34"/>
    </row>
    <row r="1307" spans="1:21">
      <c r="A1307" s="34"/>
      <c r="B1307" s="34"/>
      <c r="C1307" s="34"/>
      <c r="D1307" s="34"/>
      <c r="E1307" s="34"/>
      <c r="F1307" s="34"/>
      <c r="G1307" s="34"/>
      <c r="H1307" s="34"/>
      <c r="I1307" s="34"/>
      <c r="J1307" s="34"/>
      <c r="K1307" s="34"/>
      <c r="L1307" s="34"/>
      <c r="M1307" s="34"/>
      <c r="N1307" s="34"/>
      <c r="O1307" s="34"/>
      <c r="P1307" s="34"/>
      <c r="Q1307" s="34"/>
      <c r="R1307" s="34"/>
      <c r="S1307" s="34"/>
      <c r="T1307" s="34"/>
      <c r="U1307" s="34"/>
    </row>
    <row r="1308" spans="1:21">
      <c r="A1308" s="34"/>
      <c r="B1308" s="34"/>
      <c r="C1308" s="34"/>
      <c r="D1308" s="34"/>
      <c r="E1308" s="34"/>
      <c r="F1308" s="34"/>
      <c r="G1308" s="34"/>
      <c r="H1308" s="34"/>
      <c r="I1308" s="34"/>
      <c r="J1308" s="34"/>
      <c r="K1308" s="34"/>
      <c r="L1308" s="34"/>
      <c r="M1308" s="34"/>
      <c r="N1308" s="34"/>
      <c r="O1308" s="34"/>
      <c r="P1308" s="34"/>
      <c r="Q1308" s="34"/>
      <c r="R1308" s="34"/>
      <c r="S1308" s="34"/>
      <c r="T1308" s="34"/>
      <c r="U1308" s="34"/>
    </row>
    <row r="1309" spans="1:21">
      <c r="A1309" s="34"/>
      <c r="B1309" s="34"/>
      <c r="C1309" s="34"/>
      <c r="D1309" s="34"/>
      <c r="E1309" s="34"/>
      <c r="F1309" s="34"/>
      <c r="G1309" s="34"/>
      <c r="H1309" s="34"/>
      <c r="I1309" s="34"/>
      <c r="J1309" s="34"/>
      <c r="K1309" s="34"/>
      <c r="L1309" s="34"/>
      <c r="M1309" s="34"/>
      <c r="N1309" s="34"/>
      <c r="O1309" s="34"/>
      <c r="P1309" s="34"/>
      <c r="Q1309" s="34"/>
      <c r="R1309" s="34"/>
      <c r="S1309" s="34"/>
      <c r="T1309" s="34"/>
      <c r="U1309" s="34"/>
    </row>
    <row r="1310" spans="1:21">
      <c r="A1310" s="34"/>
      <c r="B1310" s="34"/>
      <c r="C1310" s="34"/>
      <c r="D1310" s="34"/>
      <c r="E1310" s="34"/>
      <c r="F1310" s="34"/>
      <c r="G1310" s="34"/>
      <c r="H1310" s="34"/>
      <c r="I1310" s="34"/>
      <c r="J1310" s="34"/>
      <c r="K1310" s="34"/>
      <c r="L1310" s="34"/>
      <c r="M1310" s="34"/>
      <c r="N1310" s="34"/>
      <c r="O1310" s="34"/>
      <c r="P1310" s="34"/>
      <c r="Q1310" s="34"/>
      <c r="R1310" s="34"/>
      <c r="S1310" s="34"/>
      <c r="T1310" s="34"/>
      <c r="U1310" s="34"/>
    </row>
    <row r="1311" spans="1:21">
      <c r="A1311" s="34"/>
      <c r="B1311" s="34"/>
      <c r="C1311" s="34"/>
      <c r="D1311" s="34"/>
      <c r="E1311" s="34"/>
      <c r="F1311" s="34"/>
      <c r="G1311" s="34"/>
      <c r="H1311" s="34"/>
      <c r="I1311" s="34"/>
      <c r="J1311" s="34"/>
      <c r="K1311" s="34"/>
      <c r="L1311" s="34"/>
      <c r="M1311" s="34"/>
      <c r="N1311" s="34"/>
      <c r="O1311" s="34"/>
      <c r="P1311" s="34"/>
      <c r="Q1311" s="34"/>
      <c r="R1311" s="34"/>
      <c r="S1311" s="34"/>
      <c r="T1311" s="34"/>
      <c r="U1311" s="34"/>
    </row>
    <row r="1312" spans="1:21">
      <c r="A1312" s="34"/>
      <c r="B1312" s="34"/>
      <c r="C1312" s="34"/>
      <c r="D1312" s="34"/>
      <c r="E1312" s="34"/>
      <c r="F1312" s="34"/>
      <c r="G1312" s="34"/>
      <c r="H1312" s="34"/>
      <c r="I1312" s="34"/>
      <c r="J1312" s="34"/>
      <c r="K1312" s="34"/>
      <c r="L1312" s="34"/>
      <c r="M1312" s="34"/>
      <c r="N1312" s="34"/>
      <c r="O1312" s="34"/>
      <c r="P1312" s="34"/>
      <c r="Q1312" s="34"/>
      <c r="R1312" s="34"/>
      <c r="S1312" s="34"/>
      <c r="T1312" s="34"/>
      <c r="U1312" s="34"/>
    </row>
    <row r="1313" spans="1:21">
      <c r="A1313" s="34"/>
      <c r="B1313" s="34"/>
      <c r="C1313" s="34"/>
      <c r="D1313" s="34"/>
      <c r="E1313" s="34"/>
      <c r="F1313" s="34"/>
      <c r="G1313" s="34"/>
      <c r="H1313" s="34"/>
      <c r="I1313" s="34"/>
      <c r="J1313" s="34"/>
      <c r="K1313" s="34"/>
      <c r="L1313" s="34"/>
      <c r="M1313" s="34"/>
      <c r="N1313" s="34"/>
      <c r="O1313" s="34"/>
      <c r="P1313" s="34"/>
      <c r="Q1313" s="34"/>
      <c r="R1313" s="34"/>
      <c r="S1313" s="34"/>
      <c r="T1313" s="34"/>
      <c r="U1313" s="34"/>
    </row>
    <row r="1314" spans="1:21">
      <c r="A1314" s="34"/>
      <c r="B1314" s="34"/>
      <c r="C1314" s="34"/>
      <c r="D1314" s="34"/>
      <c r="E1314" s="34"/>
      <c r="F1314" s="34"/>
      <c r="G1314" s="34"/>
      <c r="H1314" s="34"/>
      <c r="I1314" s="34"/>
      <c r="J1314" s="34"/>
      <c r="K1314" s="34"/>
      <c r="L1314" s="34"/>
      <c r="M1314" s="34"/>
      <c r="N1314" s="34"/>
      <c r="O1314" s="34"/>
      <c r="P1314" s="34"/>
      <c r="Q1314" s="34"/>
      <c r="R1314" s="34"/>
      <c r="S1314" s="34"/>
      <c r="T1314" s="34"/>
      <c r="U1314" s="34"/>
    </row>
    <row r="1315" spans="1:21">
      <c r="A1315" s="34"/>
      <c r="B1315" s="34"/>
      <c r="C1315" s="34"/>
      <c r="D1315" s="34"/>
      <c r="E1315" s="34"/>
      <c r="F1315" s="34"/>
      <c r="G1315" s="34"/>
      <c r="H1315" s="34"/>
      <c r="I1315" s="34"/>
      <c r="J1315" s="34"/>
      <c r="K1315" s="34"/>
      <c r="L1315" s="34"/>
      <c r="M1315" s="34"/>
      <c r="N1315" s="34"/>
      <c r="O1315" s="34"/>
      <c r="P1315" s="34"/>
      <c r="Q1315" s="34"/>
      <c r="R1315" s="34"/>
      <c r="S1315" s="34"/>
      <c r="T1315" s="34"/>
      <c r="U1315" s="34"/>
    </row>
    <row r="1316" spans="1:21">
      <c r="A1316" s="34"/>
      <c r="B1316" s="34"/>
      <c r="C1316" s="34"/>
      <c r="D1316" s="34"/>
      <c r="E1316" s="34"/>
      <c r="F1316" s="34"/>
      <c r="G1316" s="34"/>
      <c r="H1316" s="34"/>
      <c r="I1316" s="34"/>
      <c r="J1316" s="34"/>
      <c r="K1316" s="34"/>
      <c r="L1316" s="34"/>
      <c r="M1316" s="34"/>
      <c r="N1316" s="34"/>
      <c r="O1316" s="34"/>
      <c r="P1316" s="34"/>
      <c r="Q1316" s="34"/>
      <c r="R1316" s="34"/>
      <c r="S1316" s="34"/>
      <c r="T1316" s="34"/>
      <c r="U1316" s="34"/>
    </row>
    <row r="1317" spans="1:21">
      <c r="A1317" s="34"/>
      <c r="B1317" s="34"/>
      <c r="C1317" s="34"/>
      <c r="D1317" s="34"/>
      <c r="E1317" s="34"/>
      <c r="F1317" s="34"/>
      <c r="G1317" s="34"/>
      <c r="H1317" s="34"/>
      <c r="I1317" s="34"/>
      <c r="J1317" s="34"/>
      <c r="K1317" s="34"/>
      <c r="L1317" s="34"/>
      <c r="M1317" s="34"/>
      <c r="N1317" s="34"/>
      <c r="O1317" s="34"/>
      <c r="P1317" s="34"/>
      <c r="Q1317" s="34"/>
      <c r="R1317" s="34"/>
      <c r="S1317" s="34"/>
      <c r="T1317" s="34"/>
      <c r="U1317" s="34"/>
    </row>
    <row r="1318" spans="1:21">
      <c r="A1318" s="34"/>
      <c r="B1318" s="34"/>
      <c r="C1318" s="34"/>
      <c r="D1318" s="34"/>
      <c r="E1318" s="34"/>
      <c r="F1318" s="34"/>
      <c r="G1318" s="34"/>
      <c r="H1318" s="34"/>
      <c r="I1318" s="34"/>
      <c r="J1318" s="34"/>
      <c r="K1318" s="34"/>
      <c r="L1318" s="34"/>
      <c r="M1318" s="34"/>
      <c r="N1318" s="34"/>
      <c r="O1318" s="34"/>
      <c r="P1318" s="34"/>
      <c r="Q1318" s="34"/>
      <c r="R1318" s="34"/>
      <c r="S1318" s="34"/>
      <c r="T1318" s="34"/>
      <c r="U1318" s="34"/>
    </row>
    <row r="1319" spans="1:21">
      <c r="A1319" s="34"/>
      <c r="B1319" s="34"/>
      <c r="C1319" s="34"/>
      <c r="D1319" s="34"/>
      <c r="E1319" s="34"/>
      <c r="F1319" s="34"/>
      <c r="G1319" s="34"/>
      <c r="H1319" s="34"/>
      <c r="I1319" s="34"/>
      <c r="J1319" s="34"/>
      <c r="K1319" s="34"/>
      <c r="L1319" s="34"/>
      <c r="M1319" s="34"/>
      <c r="N1319" s="34"/>
      <c r="O1319" s="34"/>
      <c r="P1319" s="34"/>
      <c r="Q1319" s="34"/>
      <c r="R1319" s="34"/>
      <c r="S1319" s="34"/>
      <c r="T1319" s="34"/>
      <c r="U1319" s="34"/>
    </row>
    <row r="1320" spans="1:21">
      <c r="A1320" s="34"/>
      <c r="B1320" s="34"/>
      <c r="C1320" s="34"/>
      <c r="D1320" s="34"/>
      <c r="E1320" s="34"/>
      <c r="F1320" s="34"/>
      <c r="G1320" s="34"/>
      <c r="H1320" s="34"/>
      <c r="I1320" s="34"/>
      <c r="J1320" s="34"/>
      <c r="K1320" s="34"/>
      <c r="L1320" s="34"/>
      <c r="M1320" s="34"/>
      <c r="N1320" s="34"/>
      <c r="O1320" s="34"/>
      <c r="P1320" s="34"/>
      <c r="Q1320" s="34"/>
      <c r="R1320" s="34"/>
      <c r="S1320" s="34"/>
      <c r="T1320" s="34"/>
      <c r="U1320" s="34"/>
    </row>
    <row r="1321" spans="1:21">
      <c r="A1321" s="34"/>
      <c r="B1321" s="34"/>
      <c r="C1321" s="34"/>
      <c r="D1321" s="34"/>
      <c r="E1321" s="34"/>
      <c r="F1321" s="34"/>
      <c r="G1321" s="34"/>
      <c r="H1321" s="34"/>
      <c r="I1321" s="34"/>
      <c r="J1321" s="34"/>
      <c r="K1321" s="34"/>
      <c r="L1321" s="34"/>
      <c r="M1321" s="34"/>
      <c r="N1321" s="34"/>
      <c r="O1321" s="34"/>
      <c r="P1321" s="34"/>
      <c r="Q1321" s="34"/>
      <c r="R1321" s="34"/>
      <c r="S1321" s="34"/>
      <c r="T1321" s="34"/>
      <c r="U1321" s="34"/>
    </row>
    <row r="1322" spans="1:21">
      <c r="A1322" s="34"/>
      <c r="B1322" s="34"/>
      <c r="C1322" s="34"/>
      <c r="D1322" s="34"/>
      <c r="E1322" s="34"/>
      <c r="F1322" s="34"/>
      <c r="G1322" s="34"/>
      <c r="H1322" s="34"/>
      <c r="I1322" s="34"/>
      <c r="J1322" s="34"/>
      <c r="K1322" s="34"/>
      <c r="L1322" s="34"/>
      <c r="M1322" s="34"/>
      <c r="N1322" s="34"/>
      <c r="O1322" s="34"/>
      <c r="P1322" s="34"/>
      <c r="Q1322" s="34"/>
      <c r="R1322" s="34"/>
      <c r="S1322" s="34"/>
      <c r="T1322" s="34"/>
      <c r="U1322" s="34"/>
    </row>
    <row r="1323" spans="1:21">
      <c r="A1323" s="34"/>
      <c r="B1323" s="34"/>
      <c r="C1323" s="34"/>
      <c r="D1323" s="34"/>
      <c r="E1323" s="34"/>
      <c r="F1323" s="34"/>
      <c r="G1323" s="34"/>
      <c r="H1323" s="34"/>
      <c r="I1323" s="34"/>
      <c r="J1323" s="34"/>
      <c r="K1323" s="34"/>
      <c r="L1323" s="34"/>
      <c r="M1323" s="34"/>
      <c r="N1323" s="34"/>
      <c r="O1323" s="34"/>
      <c r="P1323" s="34"/>
      <c r="Q1323" s="34"/>
      <c r="R1323" s="34"/>
      <c r="S1323" s="34"/>
      <c r="T1323" s="34"/>
      <c r="U1323" s="34"/>
    </row>
    <row r="1324" spans="1:21">
      <c r="A1324" s="34"/>
      <c r="B1324" s="34"/>
      <c r="C1324" s="34"/>
      <c r="D1324" s="34"/>
      <c r="E1324" s="34"/>
      <c r="F1324" s="34"/>
      <c r="G1324" s="34"/>
      <c r="H1324" s="34"/>
      <c r="I1324" s="34"/>
      <c r="J1324" s="34"/>
      <c r="K1324" s="34"/>
      <c r="L1324" s="34"/>
      <c r="M1324" s="34"/>
      <c r="N1324" s="34"/>
      <c r="O1324" s="34"/>
      <c r="P1324" s="34"/>
      <c r="Q1324" s="34"/>
      <c r="R1324" s="34"/>
      <c r="S1324" s="34"/>
      <c r="T1324" s="34"/>
      <c r="U1324" s="34"/>
    </row>
    <row r="1325" spans="1:21">
      <c r="A1325" s="34"/>
      <c r="B1325" s="34"/>
      <c r="C1325" s="34"/>
      <c r="D1325" s="34"/>
      <c r="E1325" s="34"/>
      <c r="F1325" s="34"/>
      <c r="G1325" s="34"/>
      <c r="H1325" s="34"/>
      <c r="I1325" s="34"/>
      <c r="J1325" s="34"/>
      <c r="K1325" s="34"/>
      <c r="L1325" s="34"/>
      <c r="M1325" s="34"/>
      <c r="N1325" s="34"/>
      <c r="O1325" s="34"/>
      <c r="P1325" s="34"/>
      <c r="Q1325" s="34"/>
      <c r="R1325" s="34"/>
      <c r="S1325" s="34"/>
      <c r="T1325" s="34"/>
      <c r="U1325" s="34"/>
    </row>
    <row r="1326" spans="1:21">
      <c r="A1326" s="34"/>
      <c r="B1326" s="34"/>
      <c r="C1326" s="34"/>
      <c r="D1326" s="34"/>
      <c r="E1326" s="34"/>
      <c r="F1326" s="34"/>
      <c r="G1326" s="34"/>
      <c r="H1326" s="34"/>
      <c r="I1326" s="34"/>
      <c r="J1326" s="34"/>
      <c r="K1326" s="34"/>
      <c r="L1326" s="34"/>
      <c r="M1326" s="34"/>
      <c r="N1326" s="34"/>
      <c r="O1326" s="34"/>
      <c r="P1326" s="34"/>
      <c r="Q1326" s="34"/>
      <c r="R1326" s="34"/>
      <c r="S1326" s="34"/>
      <c r="T1326" s="34"/>
      <c r="U1326" s="34"/>
    </row>
    <row r="1327" spans="1:21">
      <c r="A1327" s="34"/>
      <c r="B1327" s="34"/>
      <c r="C1327" s="34"/>
      <c r="D1327" s="34"/>
      <c r="E1327" s="34"/>
      <c r="F1327" s="34"/>
      <c r="G1327" s="34"/>
      <c r="H1327" s="34"/>
      <c r="I1327" s="34"/>
      <c r="J1327" s="34"/>
      <c r="K1327" s="34"/>
      <c r="L1327" s="34"/>
      <c r="M1327" s="34"/>
      <c r="N1327" s="34"/>
      <c r="O1327" s="34"/>
      <c r="P1327" s="34"/>
      <c r="Q1327" s="34"/>
      <c r="R1327" s="34"/>
      <c r="S1327" s="34"/>
      <c r="T1327" s="34"/>
      <c r="U1327" s="34"/>
    </row>
    <row r="1328" spans="1:21">
      <c r="A1328" s="34"/>
      <c r="B1328" s="34"/>
      <c r="C1328" s="34"/>
      <c r="D1328" s="34"/>
      <c r="E1328" s="34"/>
      <c r="F1328" s="34"/>
      <c r="G1328" s="34"/>
      <c r="H1328" s="34"/>
      <c r="I1328" s="34"/>
      <c r="J1328" s="34"/>
      <c r="K1328" s="34"/>
      <c r="L1328" s="34"/>
      <c r="M1328" s="34"/>
      <c r="N1328" s="34"/>
      <c r="O1328" s="34"/>
      <c r="P1328" s="34"/>
      <c r="Q1328" s="34"/>
      <c r="R1328" s="34"/>
      <c r="S1328" s="34"/>
      <c r="T1328" s="34"/>
      <c r="U1328" s="34"/>
    </row>
    <row r="1329" spans="1:21">
      <c r="A1329" s="34"/>
      <c r="B1329" s="34"/>
      <c r="C1329" s="34"/>
      <c r="D1329" s="34"/>
      <c r="E1329" s="34"/>
      <c r="F1329" s="34"/>
      <c r="G1329" s="34"/>
      <c r="H1329" s="34"/>
      <c r="I1329" s="34"/>
      <c r="J1329" s="34"/>
      <c r="K1329" s="34"/>
      <c r="L1329" s="34"/>
      <c r="M1329" s="34"/>
      <c r="N1329" s="34"/>
      <c r="O1329" s="34"/>
      <c r="P1329" s="34"/>
      <c r="Q1329" s="34"/>
      <c r="R1329" s="34"/>
      <c r="S1329" s="34"/>
      <c r="T1329" s="34"/>
      <c r="U1329" s="34"/>
    </row>
    <row r="1330" spans="1:21">
      <c r="A1330" s="34"/>
      <c r="B1330" s="34"/>
      <c r="C1330" s="34"/>
      <c r="D1330" s="34"/>
      <c r="E1330" s="34"/>
      <c r="F1330" s="34"/>
      <c r="G1330" s="34"/>
      <c r="H1330" s="34"/>
      <c r="I1330" s="34"/>
      <c r="J1330" s="34"/>
      <c r="K1330" s="34"/>
      <c r="L1330" s="34"/>
      <c r="M1330" s="34"/>
      <c r="N1330" s="34"/>
      <c r="O1330" s="34"/>
      <c r="P1330" s="34"/>
      <c r="Q1330" s="34"/>
      <c r="R1330" s="34"/>
      <c r="S1330" s="34"/>
      <c r="T1330" s="34"/>
      <c r="U1330" s="34"/>
    </row>
    <row r="1331" spans="1:21">
      <c r="A1331" s="34"/>
      <c r="B1331" s="34"/>
      <c r="C1331" s="34"/>
      <c r="D1331" s="34"/>
      <c r="E1331" s="34"/>
      <c r="F1331" s="34"/>
      <c r="G1331" s="34"/>
      <c r="H1331" s="34"/>
      <c r="I1331" s="34"/>
      <c r="J1331" s="34"/>
      <c r="K1331" s="34"/>
      <c r="L1331" s="34"/>
      <c r="M1331" s="34"/>
      <c r="N1331" s="34"/>
      <c r="O1331" s="34"/>
      <c r="P1331" s="34"/>
      <c r="Q1331" s="34"/>
      <c r="R1331" s="34"/>
      <c r="S1331" s="34"/>
      <c r="T1331" s="34"/>
      <c r="U1331" s="34"/>
    </row>
    <row r="1332" spans="1:21">
      <c r="A1332" s="34"/>
      <c r="B1332" s="34"/>
      <c r="C1332" s="34"/>
      <c r="D1332" s="34"/>
      <c r="E1332" s="34"/>
      <c r="F1332" s="34"/>
      <c r="G1332" s="34"/>
      <c r="H1332" s="34"/>
      <c r="I1332" s="34"/>
      <c r="J1332" s="34"/>
      <c r="K1332" s="34"/>
      <c r="L1332" s="34"/>
      <c r="M1332" s="34"/>
      <c r="N1332" s="34"/>
      <c r="O1332" s="34"/>
      <c r="P1332" s="34"/>
      <c r="Q1332" s="34"/>
      <c r="R1332" s="34"/>
      <c r="S1332" s="34"/>
      <c r="T1332" s="34"/>
      <c r="U1332" s="34"/>
    </row>
    <row r="1333" spans="1:21">
      <c r="A1333" s="34"/>
      <c r="B1333" s="34"/>
      <c r="C1333" s="34"/>
      <c r="D1333" s="34"/>
      <c r="E1333" s="34"/>
      <c r="F1333" s="34"/>
      <c r="G1333" s="34"/>
      <c r="H1333" s="34"/>
      <c r="I1333" s="34"/>
      <c r="J1333" s="34"/>
      <c r="K1333" s="34"/>
      <c r="L1333" s="34"/>
      <c r="M1333" s="34"/>
      <c r="N1333" s="34"/>
      <c r="O1333" s="34"/>
      <c r="P1333" s="34"/>
      <c r="Q1333" s="34"/>
      <c r="R1333" s="34"/>
      <c r="S1333" s="34"/>
      <c r="T1333" s="34"/>
      <c r="U1333" s="34"/>
    </row>
    <row r="1334" spans="1:21">
      <c r="A1334" s="34"/>
      <c r="B1334" s="34"/>
      <c r="C1334" s="34"/>
      <c r="D1334" s="34"/>
      <c r="E1334" s="34"/>
      <c r="F1334" s="34"/>
      <c r="G1334" s="34"/>
      <c r="H1334" s="34"/>
      <c r="I1334" s="34"/>
      <c r="J1334" s="34"/>
      <c r="K1334" s="34"/>
      <c r="L1334" s="34"/>
      <c r="M1334" s="34"/>
      <c r="N1334" s="34"/>
      <c r="O1334" s="34"/>
      <c r="P1334" s="34"/>
      <c r="Q1334" s="34"/>
      <c r="R1334" s="34"/>
      <c r="S1334" s="34"/>
      <c r="T1334" s="34"/>
      <c r="U1334" s="34"/>
    </row>
    <row r="1335" spans="1:21">
      <c r="A1335" s="34"/>
      <c r="B1335" s="34"/>
      <c r="C1335" s="34"/>
      <c r="D1335" s="34"/>
      <c r="E1335" s="34"/>
      <c r="F1335" s="34"/>
      <c r="G1335" s="34"/>
      <c r="H1335" s="34"/>
      <c r="I1335" s="34"/>
      <c r="J1335" s="34"/>
      <c r="K1335" s="34"/>
      <c r="L1335" s="34"/>
      <c r="M1335" s="34"/>
      <c r="N1335" s="34"/>
      <c r="O1335" s="34"/>
      <c r="P1335" s="34"/>
      <c r="Q1335" s="34"/>
      <c r="R1335" s="34"/>
      <c r="S1335" s="34"/>
      <c r="T1335" s="34"/>
      <c r="U1335" s="34"/>
    </row>
    <row r="1336" spans="1:21">
      <c r="A1336" s="34"/>
      <c r="B1336" s="34"/>
      <c r="C1336" s="34"/>
      <c r="D1336" s="34"/>
      <c r="E1336" s="34"/>
      <c r="F1336" s="34"/>
      <c r="G1336" s="34"/>
      <c r="H1336" s="34"/>
      <c r="I1336" s="34"/>
      <c r="J1336" s="34"/>
      <c r="K1336" s="34"/>
      <c r="L1336" s="34"/>
      <c r="M1336" s="34"/>
      <c r="N1336" s="34"/>
      <c r="O1336" s="34"/>
      <c r="P1336" s="34"/>
      <c r="Q1336" s="34"/>
      <c r="R1336" s="34"/>
      <c r="S1336" s="34"/>
      <c r="T1336" s="34"/>
      <c r="U1336" s="34"/>
    </row>
    <row r="1337" spans="1:21">
      <c r="A1337" s="34"/>
      <c r="B1337" s="34"/>
      <c r="C1337" s="34"/>
      <c r="D1337" s="34"/>
      <c r="E1337" s="34"/>
      <c r="F1337" s="34"/>
      <c r="G1337" s="34"/>
      <c r="H1337" s="34"/>
      <c r="I1337" s="34"/>
      <c r="J1337" s="34"/>
      <c r="K1337" s="34"/>
      <c r="L1337" s="34"/>
      <c r="M1337" s="34"/>
      <c r="N1337" s="34"/>
      <c r="O1337" s="34"/>
      <c r="P1337" s="34"/>
      <c r="Q1337" s="34"/>
      <c r="R1337" s="34"/>
      <c r="S1337" s="34"/>
      <c r="T1337" s="34"/>
      <c r="U1337" s="34"/>
    </row>
    <row r="1338" spans="1:21">
      <c r="A1338" s="34"/>
      <c r="B1338" s="34"/>
      <c r="C1338" s="34"/>
      <c r="D1338" s="34"/>
      <c r="E1338" s="34"/>
      <c r="F1338" s="34"/>
      <c r="G1338" s="34"/>
      <c r="H1338" s="34"/>
      <c r="I1338" s="34"/>
      <c r="J1338" s="34"/>
      <c r="K1338" s="34"/>
      <c r="L1338" s="34"/>
      <c r="M1338" s="34"/>
      <c r="N1338" s="34"/>
      <c r="O1338" s="34"/>
      <c r="P1338" s="34"/>
      <c r="Q1338" s="34"/>
      <c r="R1338" s="34"/>
      <c r="S1338" s="34"/>
      <c r="T1338" s="34"/>
      <c r="U1338" s="34"/>
    </row>
    <row r="1339" spans="1:21">
      <c r="A1339" s="34"/>
      <c r="B1339" s="34"/>
      <c r="C1339" s="34"/>
      <c r="D1339" s="34"/>
      <c r="E1339" s="34"/>
      <c r="F1339" s="34"/>
      <c r="G1339" s="34"/>
      <c r="H1339" s="34"/>
      <c r="I1339" s="34"/>
      <c r="J1339" s="34"/>
      <c r="K1339" s="34"/>
      <c r="L1339" s="34"/>
      <c r="M1339" s="34"/>
      <c r="N1339" s="34"/>
      <c r="O1339" s="34"/>
      <c r="P1339" s="34"/>
      <c r="Q1339" s="34"/>
      <c r="R1339" s="34"/>
      <c r="S1339" s="34"/>
      <c r="T1339" s="34"/>
      <c r="U1339" s="34"/>
    </row>
    <row r="1340" spans="1:21">
      <c r="A1340" s="34"/>
      <c r="B1340" s="34"/>
      <c r="C1340" s="34"/>
      <c r="D1340" s="34"/>
      <c r="E1340" s="34"/>
      <c r="F1340" s="34"/>
      <c r="G1340" s="34"/>
      <c r="H1340" s="34"/>
      <c r="I1340" s="34"/>
      <c r="J1340" s="34"/>
      <c r="K1340" s="34"/>
      <c r="L1340" s="34"/>
      <c r="M1340" s="34"/>
      <c r="N1340" s="34"/>
      <c r="O1340" s="34"/>
      <c r="P1340" s="34"/>
      <c r="Q1340" s="34"/>
      <c r="R1340" s="34"/>
      <c r="S1340" s="34"/>
      <c r="T1340" s="34"/>
      <c r="U1340" s="34"/>
    </row>
    <row r="1341" spans="1:21">
      <c r="A1341" s="34"/>
      <c r="B1341" s="34"/>
      <c r="C1341" s="34"/>
      <c r="D1341" s="34"/>
      <c r="E1341" s="34"/>
      <c r="F1341" s="34"/>
      <c r="G1341" s="34"/>
      <c r="H1341" s="34"/>
      <c r="I1341" s="34"/>
      <c r="J1341" s="34"/>
      <c r="K1341" s="34"/>
      <c r="L1341" s="34"/>
      <c r="M1341" s="34"/>
      <c r="N1341" s="34"/>
      <c r="O1341" s="34"/>
      <c r="P1341" s="34"/>
      <c r="Q1341" s="34"/>
      <c r="R1341" s="34"/>
      <c r="S1341" s="34"/>
      <c r="T1341" s="34"/>
      <c r="U1341" s="34"/>
    </row>
    <row r="1342" spans="1:21">
      <c r="A1342" s="34"/>
      <c r="B1342" s="34"/>
      <c r="C1342" s="34"/>
      <c r="D1342" s="34"/>
      <c r="E1342" s="34"/>
      <c r="F1342" s="34"/>
      <c r="G1342" s="34"/>
      <c r="H1342" s="34"/>
      <c r="I1342" s="34"/>
      <c r="J1342" s="34"/>
      <c r="K1342" s="34"/>
      <c r="L1342" s="34"/>
      <c r="M1342" s="34"/>
      <c r="N1342" s="34"/>
      <c r="O1342" s="34"/>
      <c r="P1342" s="34"/>
      <c r="Q1342" s="34"/>
      <c r="R1342" s="34"/>
      <c r="S1342" s="34"/>
      <c r="T1342" s="34"/>
      <c r="U1342" s="34"/>
    </row>
    <row r="1343" spans="1:21">
      <c r="A1343" s="34"/>
      <c r="B1343" s="34"/>
      <c r="C1343" s="34"/>
      <c r="D1343" s="34"/>
      <c r="E1343" s="34"/>
      <c r="F1343" s="34"/>
      <c r="G1343" s="34"/>
      <c r="H1343" s="34"/>
      <c r="I1343" s="34"/>
      <c r="J1343" s="34"/>
      <c r="K1343" s="34"/>
      <c r="L1343" s="34"/>
      <c r="M1343" s="34"/>
      <c r="N1343" s="34"/>
      <c r="O1343" s="34"/>
      <c r="P1343" s="34"/>
      <c r="Q1343" s="34"/>
      <c r="R1343" s="34"/>
      <c r="S1343" s="34"/>
      <c r="T1343" s="34"/>
      <c r="U1343" s="34"/>
    </row>
    <row r="1344" spans="1:21">
      <c r="A1344" s="34"/>
      <c r="B1344" s="34"/>
      <c r="C1344" s="34"/>
      <c r="D1344" s="34"/>
      <c r="E1344" s="34"/>
      <c r="F1344" s="34"/>
      <c r="G1344" s="34"/>
      <c r="H1344" s="34"/>
      <c r="I1344" s="34"/>
      <c r="J1344" s="34"/>
      <c r="K1344" s="34"/>
      <c r="L1344" s="34"/>
      <c r="M1344" s="34"/>
      <c r="N1344" s="34"/>
      <c r="O1344" s="34"/>
      <c r="P1344" s="34"/>
      <c r="Q1344" s="34"/>
      <c r="R1344" s="34"/>
      <c r="S1344" s="34"/>
      <c r="T1344" s="34"/>
      <c r="U1344" s="34"/>
    </row>
    <row r="1345" spans="1:21">
      <c r="A1345" s="34"/>
      <c r="B1345" s="34"/>
      <c r="C1345" s="34"/>
      <c r="D1345" s="34"/>
      <c r="E1345" s="34"/>
      <c r="F1345" s="34"/>
      <c r="G1345" s="34"/>
      <c r="H1345" s="34"/>
      <c r="I1345" s="34"/>
      <c r="J1345" s="34"/>
      <c r="K1345" s="34"/>
      <c r="L1345" s="34"/>
      <c r="M1345" s="34"/>
      <c r="N1345" s="34"/>
      <c r="O1345" s="34"/>
      <c r="P1345" s="34"/>
      <c r="Q1345" s="34"/>
      <c r="R1345" s="34"/>
      <c r="S1345" s="34"/>
      <c r="T1345" s="34"/>
      <c r="U1345" s="34"/>
    </row>
    <row r="1346" spans="1:21">
      <c r="A1346" s="34"/>
      <c r="B1346" s="34"/>
      <c r="C1346" s="34"/>
      <c r="D1346" s="34"/>
      <c r="E1346" s="34"/>
      <c r="F1346" s="34"/>
      <c r="G1346" s="34"/>
      <c r="H1346" s="34"/>
      <c r="I1346" s="34"/>
      <c r="J1346" s="34"/>
      <c r="K1346" s="34"/>
      <c r="L1346" s="34"/>
      <c r="M1346" s="34"/>
      <c r="N1346" s="34"/>
      <c r="O1346" s="34"/>
      <c r="P1346" s="34"/>
      <c r="Q1346" s="34"/>
      <c r="R1346" s="34"/>
      <c r="S1346" s="34"/>
      <c r="T1346" s="34"/>
      <c r="U1346" s="34"/>
    </row>
    <row r="1347" spans="1:21">
      <c r="A1347" s="34"/>
      <c r="B1347" s="34"/>
      <c r="C1347" s="34"/>
      <c r="D1347" s="34"/>
      <c r="E1347" s="34"/>
      <c r="F1347" s="34"/>
      <c r="G1347" s="34"/>
      <c r="H1347" s="34"/>
      <c r="I1347" s="34"/>
      <c r="J1347" s="34"/>
      <c r="K1347" s="34"/>
      <c r="L1347" s="34"/>
      <c r="M1347" s="34"/>
      <c r="N1347" s="34"/>
      <c r="O1347" s="34"/>
      <c r="P1347" s="34"/>
      <c r="Q1347" s="34"/>
      <c r="R1347" s="34"/>
      <c r="S1347" s="34"/>
      <c r="T1347" s="34"/>
      <c r="U1347" s="34"/>
    </row>
    <row r="1348" spans="1:21">
      <c r="A1348" s="34"/>
      <c r="B1348" s="34"/>
      <c r="C1348" s="34"/>
      <c r="D1348" s="34"/>
      <c r="E1348" s="34"/>
      <c r="F1348" s="34"/>
      <c r="G1348" s="34"/>
      <c r="H1348" s="34"/>
      <c r="I1348" s="34"/>
      <c r="J1348" s="34"/>
      <c r="K1348" s="34"/>
      <c r="L1348" s="34"/>
      <c r="M1348" s="34"/>
      <c r="N1348" s="34"/>
      <c r="O1348" s="34"/>
      <c r="P1348" s="34"/>
      <c r="Q1348" s="34"/>
      <c r="R1348" s="34"/>
      <c r="S1348" s="34"/>
      <c r="T1348" s="34"/>
      <c r="U1348" s="34"/>
    </row>
    <row r="1349" spans="1:21">
      <c r="A1349" s="34"/>
      <c r="B1349" s="34"/>
      <c r="C1349" s="34"/>
      <c r="D1349" s="34"/>
      <c r="E1349" s="34"/>
      <c r="F1349" s="34"/>
      <c r="G1349" s="34"/>
      <c r="H1349" s="34"/>
      <c r="I1349" s="34"/>
      <c r="J1349" s="34"/>
      <c r="K1349" s="34"/>
      <c r="L1349" s="34"/>
      <c r="M1349" s="34"/>
      <c r="N1349" s="34"/>
      <c r="O1349" s="34"/>
      <c r="P1349" s="34"/>
      <c r="Q1349" s="34"/>
      <c r="R1349" s="34"/>
      <c r="S1349" s="34"/>
      <c r="T1349" s="34"/>
      <c r="U1349" s="34"/>
    </row>
    <row r="1350" spans="1:21">
      <c r="A1350" s="34"/>
      <c r="B1350" s="34"/>
      <c r="C1350" s="34"/>
      <c r="D1350" s="34"/>
      <c r="E1350" s="34"/>
      <c r="F1350" s="34"/>
      <c r="G1350" s="34"/>
      <c r="H1350" s="34"/>
      <c r="I1350" s="34"/>
      <c r="J1350" s="34"/>
      <c r="K1350" s="34"/>
      <c r="L1350" s="34"/>
      <c r="M1350" s="34"/>
      <c r="N1350" s="34"/>
      <c r="O1350" s="34"/>
      <c r="P1350" s="34"/>
      <c r="Q1350" s="34"/>
      <c r="R1350" s="34"/>
      <c r="S1350" s="34"/>
      <c r="T1350" s="34"/>
      <c r="U1350" s="34"/>
    </row>
    <row r="1351" spans="1:21">
      <c r="A1351" s="34"/>
      <c r="B1351" s="34"/>
      <c r="C1351" s="34"/>
      <c r="D1351" s="34"/>
      <c r="E1351" s="34"/>
      <c r="F1351" s="34"/>
      <c r="G1351" s="34"/>
      <c r="H1351" s="34"/>
      <c r="I1351" s="34"/>
      <c r="J1351" s="34"/>
      <c r="K1351" s="34"/>
      <c r="L1351" s="34"/>
      <c r="M1351" s="34"/>
      <c r="N1351" s="34"/>
      <c r="O1351" s="34"/>
      <c r="P1351" s="34"/>
      <c r="Q1351" s="34"/>
      <c r="R1351" s="34"/>
      <c r="S1351" s="34"/>
      <c r="T1351" s="34"/>
      <c r="U1351" s="34"/>
    </row>
    <row r="1352" spans="1:21">
      <c r="A1352" s="34"/>
      <c r="B1352" s="34"/>
      <c r="C1352" s="34"/>
      <c r="D1352" s="34"/>
      <c r="E1352" s="34"/>
      <c r="F1352" s="34"/>
      <c r="G1352" s="34"/>
      <c r="H1352" s="34"/>
      <c r="I1352" s="34"/>
      <c r="J1352" s="34"/>
      <c r="K1352" s="34"/>
      <c r="L1352" s="34"/>
      <c r="M1352" s="34"/>
      <c r="N1352" s="34"/>
      <c r="O1352" s="34"/>
      <c r="P1352" s="34"/>
      <c r="Q1352" s="34"/>
      <c r="R1352" s="34"/>
      <c r="S1352" s="34"/>
      <c r="T1352" s="34"/>
      <c r="U1352" s="34"/>
    </row>
    <row r="1353" spans="1:21">
      <c r="A1353" s="34"/>
      <c r="B1353" s="34"/>
      <c r="C1353" s="34"/>
      <c r="D1353" s="34"/>
      <c r="E1353" s="34"/>
      <c r="F1353" s="34"/>
      <c r="G1353" s="34"/>
      <c r="H1353" s="34"/>
      <c r="I1353" s="34"/>
      <c r="J1353" s="34"/>
      <c r="K1353" s="34"/>
      <c r="L1353" s="34"/>
      <c r="M1353" s="34"/>
      <c r="N1353" s="34"/>
      <c r="O1353" s="34"/>
      <c r="P1353" s="34"/>
      <c r="Q1353" s="34"/>
      <c r="R1353" s="34"/>
      <c r="S1353" s="34"/>
      <c r="T1353" s="34"/>
      <c r="U1353" s="34"/>
    </row>
    <row r="1354" spans="1:21">
      <c r="A1354" s="34"/>
      <c r="B1354" s="34"/>
      <c r="C1354" s="34"/>
      <c r="D1354" s="34"/>
      <c r="E1354" s="34"/>
      <c r="F1354" s="34"/>
      <c r="G1354" s="34"/>
      <c r="H1354" s="34"/>
      <c r="I1354" s="34"/>
      <c r="J1354" s="34"/>
      <c r="K1354" s="34"/>
      <c r="L1354" s="34"/>
      <c r="M1354" s="34"/>
      <c r="N1354" s="34"/>
      <c r="O1354" s="34"/>
      <c r="P1354" s="34"/>
      <c r="Q1354" s="34"/>
      <c r="R1354" s="34"/>
      <c r="S1354" s="34"/>
      <c r="T1354" s="34"/>
      <c r="U1354" s="34"/>
    </row>
    <row r="1355" spans="1:21">
      <c r="A1355" s="34"/>
      <c r="B1355" s="34"/>
      <c r="C1355" s="34"/>
      <c r="D1355" s="34"/>
      <c r="E1355" s="34"/>
      <c r="F1355" s="34"/>
      <c r="G1355" s="34"/>
      <c r="H1355" s="34"/>
      <c r="I1355" s="34"/>
      <c r="J1355" s="34"/>
      <c r="K1355" s="34"/>
      <c r="L1355" s="34"/>
      <c r="M1355" s="34"/>
      <c r="N1355" s="34"/>
      <c r="O1355" s="34"/>
      <c r="P1355" s="34"/>
      <c r="Q1355" s="34"/>
      <c r="R1355" s="34"/>
      <c r="S1355" s="34"/>
      <c r="T1355" s="34"/>
      <c r="U1355" s="34"/>
    </row>
    <row r="1356" spans="1:21">
      <c r="A1356" s="34"/>
      <c r="B1356" s="34"/>
      <c r="C1356" s="34"/>
      <c r="D1356" s="34"/>
      <c r="E1356" s="34"/>
      <c r="F1356" s="34"/>
      <c r="G1356" s="34"/>
      <c r="H1356" s="34"/>
      <c r="I1356" s="34"/>
      <c r="J1356" s="34"/>
      <c r="K1356" s="34"/>
      <c r="L1356" s="34"/>
      <c r="M1356" s="34"/>
      <c r="N1356" s="34"/>
      <c r="O1356" s="34"/>
      <c r="P1356" s="34"/>
      <c r="Q1356" s="34"/>
      <c r="R1356" s="34"/>
      <c r="S1356" s="34"/>
      <c r="T1356" s="34"/>
      <c r="U1356" s="34"/>
    </row>
    <row r="1357" spans="1:21">
      <c r="A1357" s="34"/>
      <c r="B1357" s="34"/>
      <c r="C1357" s="34"/>
      <c r="D1357" s="34"/>
      <c r="E1357" s="34"/>
      <c r="F1357" s="34"/>
      <c r="G1357" s="34"/>
      <c r="H1357" s="34"/>
      <c r="I1357" s="34"/>
      <c r="J1357" s="34"/>
      <c r="K1357" s="34"/>
      <c r="L1357" s="34"/>
      <c r="M1357" s="34"/>
      <c r="N1357" s="34"/>
      <c r="O1357" s="34"/>
      <c r="P1357" s="34"/>
      <c r="Q1357" s="34"/>
      <c r="R1357" s="34"/>
      <c r="S1357" s="34"/>
      <c r="T1357" s="34"/>
      <c r="U1357" s="34"/>
    </row>
    <row r="1358" spans="1:21">
      <c r="A1358" s="34"/>
      <c r="B1358" s="34"/>
      <c r="C1358" s="34"/>
      <c r="D1358" s="34"/>
      <c r="E1358" s="34"/>
      <c r="F1358" s="34"/>
      <c r="G1358" s="34"/>
      <c r="H1358" s="34"/>
      <c r="I1358" s="34"/>
      <c r="J1358" s="34"/>
      <c r="K1358" s="34"/>
      <c r="L1358" s="34"/>
      <c r="M1358" s="34"/>
      <c r="N1358" s="34"/>
      <c r="O1358" s="34"/>
      <c r="P1358" s="34"/>
      <c r="Q1358" s="34"/>
      <c r="R1358" s="34"/>
      <c r="S1358" s="34"/>
      <c r="T1358" s="34"/>
      <c r="U1358" s="34"/>
    </row>
    <row r="1359" spans="1:21">
      <c r="A1359" s="34"/>
      <c r="B1359" s="34"/>
      <c r="C1359" s="34"/>
      <c r="D1359" s="34"/>
      <c r="E1359" s="34"/>
      <c r="F1359" s="34"/>
      <c r="G1359" s="34"/>
      <c r="H1359" s="34"/>
      <c r="I1359" s="34"/>
      <c r="J1359" s="34"/>
      <c r="K1359" s="34"/>
      <c r="L1359" s="34"/>
      <c r="M1359" s="34"/>
      <c r="N1359" s="34"/>
      <c r="O1359" s="34"/>
      <c r="P1359" s="34"/>
      <c r="Q1359" s="34"/>
      <c r="R1359" s="34"/>
      <c r="S1359" s="34"/>
      <c r="T1359" s="34"/>
      <c r="U1359" s="34"/>
    </row>
    <row r="1360" spans="1:21">
      <c r="A1360" s="34"/>
      <c r="B1360" s="34"/>
      <c r="C1360" s="34"/>
      <c r="D1360" s="34"/>
      <c r="E1360" s="34"/>
      <c r="F1360" s="34"/>
      <c r="G1360" s="34"/>
      <c r="H1360" s="34"/>
      <c r="I1360" s="34"/>
      <c r="J1360" s="34"/>
      <c r="K1360" s="34"/>
      <c r="L1360" s="34"/>
      <c r="M1360" s="34"/>
      <c r="N1360" s="34"/>
      <c r="O1360" s="34"/>
      <c r="P1360" s="34"/>
      <c r="Q1360" s="34"/>
      <c r="R1360" s="34"/>
      <c r="S1360" s="34"/>
      <c r="T1360" s="34"/>
      <c r="U1360" s="34"/>
    </row>
    <row r="1361" spans="1:21">
      <c r="A1361" s="34"/>
      <c r="B1361" s="34"/>
      <c r="C1361" s="34"/>
      <c r="D1361" s="34"/>
      <c r="E1361" s="34"/>
      <c r="F1361" s="34"/>
      <c r="G1361" s="34"/>
      <c r="H1361" s="34"/>
      <c r="I1361" s="34"/>
      <c r="J1361" s="34"/>
      <c r="K1361" s="34"/>
      <c r="L1361" s="34"/>
      <c r="M1361" s="34"/>
      <c r="N1361" s="34"/>
      <c r="O1361" s="34"/>
      <c r="P1361" s="34"/>
      <c r="Q1361" s="34"/>
      <c r="R1361" s="34"/>
      <c r="S1361" s="34"/>
      <c r="T1361" s="34"/>
      <c r="U1361" s="34"/>
    </row>
    <row r="1362" spans="1:21">
      <c r="A1362" s="34"/>
      <c r="B1362" s="34"/>
      <c r="C1362" s="34"/>
      <c r="D1362" s="34"/>
      <c r="E1362" s="34"/>
      <c r="F1362" s="34"/>
      <c r="G1362" s="34"/>
      <c r="H1362" s="34"/>
      <c r="I1362" s="34"/>
      <c r="J1362" s="34"/>
      <c r="K1362" s="34"/>
      <c r="L1362" s="34"/>
      <c r="M1362" s="34"/>
      <c r="N1362" s="34"/>
      <c r="O1362" s="34"/>
      <c r="P1362" s="34"/>
      <c r="Q1362" s="34"/>
      <c r="R1362" s="34"/>
      <c r="S1362" s="34"/>
      <c r="T1362" s="34"/>
      <c r="U1362" s="34"/>
    </row>
    <row r="1363" spans="1:21">
      <c r="A1363" s="34"/>
      <c r="B1363" s="34"/>
      <c r="C1363" s="34"/>
      <c r="D1363" s="34"/>
      <c r="E1363" s="34"/>
      <c r="F1363" s="34"/>
      <c r="G1363" s="34"/>
      <c r="H1363" s="34"/>
      <c r="I1363" s="34"/>
      <c r="J1363" s="34"/>
      <c r="K1363" s="34"/>
      <c r="L1363" s="34"/>
      <c r="M1363" s="34"/>
      <c r="N1363" s="34"/>
      <c r="O1363" s="34"/>
      <c r="P1363" s="34"/>
      <c r="Q1363" s="34"/>
      <c r="R1363" s="34"/>
      <c r="S1363" s="34"/>
      <c r="T1363" s="34"/>
      <c r="U1363" s="34"/>
    </row>
    <row r="1364" spans="1:21">
      <c r="A1364" s="34"/>
      <c r="B1364" s="34"/>
      <c r="C1364" s="34"/>
      <c r="D1364" s="34"/>
      <c r="E1364" s="34"/>
      <c r="F1364" s="34"/>
      <c r="G1364" s="34"/>
      <c r="H1364" s="34"/>
      <c r="I1364" s="34"/>
      <c r="J1364" s="34"/>
      <c r="K1364" s="34"/>
      <c r="L1364" s="34"/>
      <c r="M1364" s="34"/>
      <c r="N1364" s="34"/>
      <c r="O1364" s="34"/>
      <c r="P1364" s="34"/>
      <c r="Q1364" s="34"/>
      <c r="R1364" s="34"/>
      <c r="S1364" s="34"/>
      <c r="T1364" s="34"/>
      <c r="U1364" s="34"/>
    </row>
    <row r="1365" spans="1:21">
      <c r="A1365" s="34"/>
      <c r="B1365" s="34"/>
      <c r="C1365" s="34"/>
      <c r="D1365" s="34"/>
      <c r="E1365" s="34"/>
      <c r="F1365" s="34"/>
      <c r="G1365" s="34"/>
      <c r="H1365" s="34"/>
      <c r="I1365" s="34"/>
      <c r="J1365" s="34"/>
      <c r="K1365" s="34"/>
      <c r="L1365" s="34"/>
      <c r="M1365" s="34"/>
      <c r="N1365" s="34"/>
      <c r="O1365" s="34"/>
      <c r="P1365" s="34"/>
      <c r="Q1365" s="34"/>
      <c r="R1365" s="34"/>
      <c r="S1365" s="34"/>
      <c r="T1365" s="34"/>
      <c r="U1365" s="34"/>
    </row>
    <row r="1366" spans="1:21">
      <c r="A1366" s="34"/>
      <c r="B1366" s="34"/>
      <c r="C1366" s="34"/>
      <c r="D1366" s="34"/>
      <c r="E1366" s="34"/>
      <c r="F1366" s="34"/>
      <c r="G1366" s="34"/>
      <c r="H1366" s="34"/>
      <c r="I1366" s="34"/>
      <c r="J1366" s="34"/>
      <c r="K1366" s="34"/>
      <c r="L1366" s="34"/>
      <c r="M1366" s="34"/>
      <c r="N1366" s="34"/>
      <c r="O1366" s="34"/>
      <c r="P1366" s="34"/>
      <c r="Q1366" s="34"/>
      <c r="R1366" s="34"/>
      <c r="S1366" s="34"/>
      <c r="T1366" s="34"/>
      <c r="U1366" s="34"/>
    </row>
    <row r="1367" spans="1:21">
      <c r="A1367" s="34"/>
      <c r="B1367" s="34"/>
      <c r="C1367" s="34"/>
      <c r="D1367" s="34"/>
      <c r="E1367" s="34"/>
      <c r="F1367" s="34"/>
      <c r="G1367" s="34"/>
      <c r="H1367" s="34"/>
      <c r="I1367" s="34"/>
      <c r="J1367" s="34"/>
      <c r="K1367" s="34"/>
      <c r="L1367" s="34"/>
      <c r="M1367" s="34"/>
      <c r="N1367" s="34"/>
      <c r="O1367" s="34"/>
      <c r="P1367" s="34"/>
      <c r="Q1367" s="34"/>
      <c r="R1367" s="34"/>
      <c r="S1367" s="34"/>
      <c r="T1367" s="34"/>
      <c r="U1367" s="34"/>
    </row>
    <row r="1368" spans="1:21">
      <c r="A1368" s="34"/>
      <c r="B1368" s="34"/>
      <c r="C1368" s="34"/>
      <c r="D1368" s="34"/>
      <c r="E1368" s="34"/>
      <c r="F1368" s="34"/>
      <c r="G1368" s="34"/>
      <c r="H1368" s="34"/>
      <c r="I1368" s="34"/>
      <c r="J1368" s="34"/>
      <c r="K1368" s="34"/>
      <c r="L1368" s="34"/>
      <c r="M1368" s="34"/>
      <c r="N1368" s="34"/>
      <c r="O1368" s="34"/>
      <c r="P1368" s="34"/>
      <c r="Q1368" s="34"/>
      <c r="R1368" s="34"/>
      <c r="S1368" s="34"/>
      <c r="T1368" s="34"/>
      <c r="U1368" s="34"/>
    </row>
    <row r="1369" spans="1:21">
      <c r="A1369" s="34"/>
      <c r="B1369" s="34"/>
      <c r="C1369" s="34"/>
      <c r="D1369" s="34"/>
      <c r="E1369" s="34"/>
      <c r="F1369" s="34"/>
      <c r="G1369" s="34"/>
      <c r="H1369" s="34"/>
      <c r="I1369" s="34"/>
      <c r="J1369" s="34"/>
      <c r="K1369" s="34"/>
      <c r="L1369" s="34"/>
      <c r="M1369" s="34"/>
      <c r="N1369" s="34"/>
      <c r="O1369" s="34"/>
      <c r="P1369" s="34"/>
      <c r="Q1369" s="34"/>
      <c r="R1369" s="34"/>
      <c r="S1369" s="34"/>
      <c r="T1369" s="34"/>
      <c r="U1369" s="34"/>
    </row>
    <row r="1370" spans="1:21">
      <c r="A1370" s="34"/>
      <c r="B1370" s="34"/>
      <c r="C1370" s="34"/>
      <c r="D1370" s="34"/>
      <c r="E1370" s="34"/>
      <c r="F1370" s="34"/>
      <c r="G1370" s="34"/>
      <c r="H1370" s="34"/>
      <c r="I1370" s="34"/>
      <c r="J1370" s="34"/>
      <c r="K1370" s="34"/>
      <c r="L1370" s="34"/>
      <c r="M1370" s="34"/>
      <c r="N1370" s="34"/>
      <c r="O1370" s="34"/>
      <c r="P1370" s="34"/>
      <c r="Q1370" s="34"/>
      <c r="R1370" s="34"/>
      <c r="S1370" s="34"/>
      <c r="T1370" s="34"/>
      <c r="U1370" s="34"/>
    </row>
    <row r="1371" spans="1:21">
      <c r="A1371" s="34"/>
      <c r="B1371" s="34"/>
      <c r="C1371" s="34"/>
      <c r="D1371" s="34"/>
      <c r="E1371" s="34"/>
      <c r="F1371" s="34"/>
      <c r="G1371" s="34"/>
      <c r="H1371" s="34"/>
      <c r="I1371" s="34"/>
      <c r="J1371" s="34"/>
      <c r="K1371" s="34"/>
      <c r="L1371" s="34"/>
      <c r="M1371" s="34"/>
      <c r="N1371" s="34"/>
      <c r="O1371" s="34"/>
      <c r="P1371" s="34"/>
      <c r="Q1371" s="34"/>
      <c r="R1371" s="34"/>
      <c r="S1371" s="34"/>
      <c r="T1371" s="34"/>
      <c r="U1371" s="34"/>
    </row>
    <row r="1372" spans="1:21">
      <c r="A1372" s="34"/>
      <c r="B1372" s="34"/>
      <c r="C1372" s="34"/>
      <c r="D1372" s="34"/>
      <c r="E1372" s="34"/>
      <c r="F1372" s="34"/>
      <c r="G1372" s="34"/>
      <c r="H1372" s="34"/>
      <c r="I1372" s="34"/>
      <c r="J1372" s="34"/>
      <c r="K1372" s="34"/>
      <c r="L1372" s="34"/>
      <c r="M1372" s="34"/>
      <c r="N1372" s="34"/>
      <c r="O1372" s="34"/>
      <c r="P1372" s="34"/>
      <c r="Q1372" s="34"/>
      <c r="R1372" s="34"/>
      <c r="S1372" s="34"/>
      <c r="T1372" s="34"/>
      <c r="U1372" s="34"/>
    </row>
    <row r="1373" spans="1:21">
      <c r="A1373" s="34"/>
      <c r="B1373" s="34"/>
      <c r="C1373" s="34"/>
      <c r="D1373" s="34"/>
      <c r="E1373" s="34"/>
      <c r="F1373" s="34"/>
      <c r="G1373" s="34"/>
      <c r="H1373" s="34"/>
      <c r="I1373" s="34"/>
      <c r="J1373" s="34"/>
      <c r="K1373" s="34"/>
      <c r="L1373" s="34"/>
      <c r="M1373" s="34"/>
      <c r="N1373" s="34"/>
      <c r="O1373" s="34"/>
      <c r="P1373" s="34"/>
      <c r="Q1373" s="34"/>
      <c r="R1373" s="34"/>
      <c r="S1373" s="34"/>
      <c r="T1373" s="34"/>
      <c r="U1373" s="34"/>
    </row>
    <row r="1374" spans="1:21">
      <c r="A1374" s="34"/>
      <c r="B1374" s="34"/>
      <c r="C1374" s="34"/>
      <c r="D1374" s="34"/>
      <c r="E1374" s="34"/>
      <c r="F1374" s="34"/>
      <c r="G1374" s="34"/>
      <c r="H1374" s="34"/>
      <c r="I1374" s="34"/>
      <c r="J1374" s="34"/>
      <c r="K1374" s="34"/>
      <c r="L1374" s="34"/>
      <c r="M1374" s="34"/>
      <c r="N1374" s="34"/>
      <c r="O1374" s="34"/>
      <c r="P1374" s="34"/>
      <c r="Q1374" s="34"/>
      <c r="R1374" s="34"/>
      <c r="S1374" s="34"/>
      <c r="T1374" s="34"/>
      <c r="U1374" s="34"/>
    </row>
    <row r="1375" spans="1:21">
      <c r="A1375" s="34"/>
      <c r="B1375" s="34"/>
      <c r="C1375" s="34"/>
      <c r="D1375" s="34"/>
      <c r="E1375" s="34"/>
      <c r="F1375" s="34"/>
      <c r="G1375" s="34"/>
      <c r="H1375" s="34"/>
      <c r="I1375" s="34"/>
      <c r="J1375" s="34"/>
      <c r="K1375" s="34"/>
      <c r="L1375" s="34"/>
      <c r="M1375" s="34"/>
      <c r="N1375" s="34"/>
      <c r="O1375" s="34"/>
      <c r="P1375" s="34"/>
      <c r="Q1375" s="34"/>
      <c r="R1375" s="34"/>
      <c r="S1375" s="34"/>
      <c r="T1375" s="34"/>
      <c r="U1375" s="34"/>
    </row>
    <row r="1376" spans="1:21">
      <c r="A1376" s="34"/>
      <c r="B1376" s="34"/>
      <c r="C1376" s="34"/>
      <c r="D1376" s="34"/>
      <c r="E1376" s="34"/>
      <c r="F1376" s="34"/>
      <c r="G1376" s="34"/>
      <c r="H1376" s="34"/>
      <c r="I1376" s="34"/>
      <c r="J1376" s="34"/>
      <c r="K1376" s="34"/>
      <c r="L1376" s="34"/>
      <c r="M1376" s="34"/>
      <c r="N1376" s="34"/>
      <c r="O1376" s="34"/>
      <c r="P1376" s="34"/>
      <c r="Q1376" s="34"/>
      <c r="R1376" s="34"/>
      <c r="S1376" s="34"/>
      <c r="T1376" s="34"/>
      <c r="U1376" s="34"/>
    </row>
    <row r="1377" spans="1:21">
      <c r="A1377" s="34"/>
      <c r="B1377" s="34"/>
      <c r="C1377" s="34"/>
      <c r="D1377" s="34"/>
      <c r="E1377" s="34"/>
      <c r="F1377" s="34"/>
      <c r="G1377" s="34"/>
      <c r="H1377" s="34"/>
      <c r="I1377" s="34"/>
      <c r="J1377" s="34"/>
      <c r="K1377" s="34"/>
      <c r="L1377" s="34"/>
      <c r="M1377" s="34"/>
      <c r="N1377" s="34"/>
      <c r="O1377" s="34"/>
      <c r="P1377" s="34"/>
      <c r="Q1377" s="34"/>
      <c r="R1377" s="34"/>
      <c r="S1377" s="34"/>
      <c r="T1377" s="34"/>
      <c r="U1377" s="34"/>
    </row>
    <row r="1378" spans="1:21">
      <c r="A1378" s="34"/>
      <c r="B1378" s="34"/>
      <c r="C1378" s="34"/>
      <c r="D1378" s="34"/>
      <c r="E1378" s="34"/>
      <c r="F1378" s="34"/>
      <c r="G1378" s="34"/>
      <c r="H1378" s="34"/>
      <c r="I1378" s="34"/>
      <c r="J1378" s="34"/>
      <c r="K1378" s="34"/>
      <c r="L1378" s="34"/>
      <c r="M1378" s="34"/>
      <c r="N1378" s="34"/>
      <c r="O1378" s="34"/>
      <c r="P1378" s="34"/>
      <c r="Q1378" s="34"/>
      <c r="R1378" s="34"/>
      <c r="S1378" s="34"/>
      <c r="T1378" s="34"/>
      <c r="U1378" s="34"/>
    </row>
    <row r="1379" spans="1:21">
      <c r="A1379" s="34"/>
      <c r="B1379" s="34"/>
      <c r="C1379" s="34"/>
      <c r="D1379" s="34"/>
      <c r="E1379" s="34"/>
      <c r="F1379" s="34"/>
      <c r="G1379" s="34"/>
      <c r="H1379" s="34"/>
      <c r="I1379" s="34"/>
      <c r="J1379" s="34"/>
      <c r="K1379" s="34"/>
      <c r="L1379" s="34"/>
      <c r="M1379" s="34"/>
      <c r="N1379" s="34"/>
      <c r="O1379" s="34"/>
      <c r="P1379" s="34"/>
      <c r="Q1379" s="34"/>
      <c r="R1379" s="34"/>
      <c r="S1379" s="34"/>
      <c r="T1379" s="34"/>
      <c r="U1379" s="34"/>
    </row>
    <row r="1380" spans="1:21">
      <c r="A1380" s="34"/>
      <c r="B1380" s="34"/>
      <c r="C1380" s="34"/>
      <c r="D1380" s="34"/>
      <c r="E1380" s="34"/>
      <c r="F1380" s="34"/>
      <c r="G1380" s="34"/>
      <c r="H1380" s="34"/>
      <c r="I1380" s="34"/>
      <c r="J1380" s="34"/>
      <c r="K1380" s="34"/>
      <c r="L1380" s="34"/>
      <c r="M1380" s="34"/>
      <c r="N1380" s="34"/>
      <c r="O1380" s="34"/>
      <c r="P1380" s="34"/>
      <c r="Q1380" s="34"/>
      <c r="R1380" s="34"/>
      <c r="S1380" s="34"/>
      <c r="T1380" s="34"/>
      <c r="U1380" s="34"/>
    </row>
    <row r="1381" spans="1:21">
      <c r="A1381" s="34"/>
      <c r="B1381" s="34"/>
      <c r="C1381" s="34"/>
      <c r="D1381" s="34"/>
      <c r="E1381" s="34"/>
      <c r="F1381" s="34"/>
      <c r="G1381" s="34"/>
      <c r="H1381" s="34"/>
      <c r="I1381" s="34"/>
      <c r="J1381" s="34"/>
      <c r="K1381" s="34"/>
      <c r="L1381" s="34"/>
      <c r="M1381" s="34"/>
      <c r="N1381" s="34"/>
      <c r="O1381" s="34"/>
      <c r="P1381" s="34"/>
      <c r="Q1381" s="34"/>
      <c r="R1381" s="34"/>
      <c r="S1381" s="34"/>
      <c r="T1381" s="34"/>
      <c r="U1381" s="34"/>
    </row>
    <row r="1382" spans="1:21">
      <c r="A1382" s="34"/>
      <c r="B1382" s="34"/>
      <c r="C1382" s="34"/>
      <c r="D1382" s="34"/>
      <c r="E1382" s="34"/>
      <c r="F1382" s="34"/>
      <c r="G1382" s="34"/>
      <c r="H1382" s="34"/>
      <c r="I1382" s="34"/>
      <c r="J1382" s="34"/>
      <c r="K1382" s="34"/>
      <c r="L1382" s="34"/>
      <c r="M1382" s="34"/>
      <c r="N1382" s="34"/>
      <c r="O1382" s="34"/>
      <c r="P1382" s="34"/>
      <c r="Q1382" s="34"/>
      <c r="R1382" s="34"/>
      <c r="S1382" s="34"/>
      <c r="T1382" s="34"/>
      <c r="U1382" s="34"/>
    </row>
    <row r="1383" spans="1:21">
      <c r="A1383" s="34"/>
      <c r="B1383" s="34"/>
      <c r="C1383" s="34"/>
      <c r="D1383" s="34"/>
      <c r="E1383" s="34"/>
      <c r="F1383" s="34"/>
      <c r="G1383" s="34"/>
      <c r="H1383" s="34"/>
      <c r="I1383" s="34"/>
      <c r="J1383" s="34"/>
      <c r="K1383" s="34"/>
      <c r="L1383" s="34"/>
      <c r="M1383" s="34"/>
      <c r="N1383" s="34"/>
      <c r="O1383" s="34"/>
      <c r="P1383" s="34"/>
      <c r="Q1383" s="34"/>
      <c r="R1383" s="34"/>
      <c r="S1383" s="34"/>
      <c r="T1383" s="34"/>
      <c r="U1383" s="34"/>
    </row>
    <row r="1384" spans="1:21">
      <c r="A1384" s="34"/>
      <c r="B1384" s="34"/>
      <c r="C1384" s="34"/>
      <c r="D1384" s="34"/>
      <c r="E1384" s="34"/>
      <c r="F1384" s="34"/>
      <c r="G1384" s="34"/>
      <c r="H1384" s="34"/>
      <c r="I1384" s="34"/>
      <c r="J1384" s="34"/>
      <c r="K1384" s="34"/>
      <c r="L1384" s="34"/>
      <c r="M1384" s="34"/>
      <c r="N1384" s="34"/>
      <c r="O1384" s="34"/>
      <c r="P1384" s="34"/>
      <c r="Q1384" s="34"/>
      <c r="R1384" s="34"/>
      <c r="S1384" s="34"/>
      <c r="T1384" s="34"/>
      <c r="U1384" s="34"/>
    </row>
    <row r="1385" spans="1:21">
      <c r="A1385" s="34"/>
      <c r="B1385" s="34"/>
      <c r="C1385" s="34"/>
      <c r="D1385" s="34"/>
      <c r="E1385" s="34"/>
      <c r="F1385" s="34"/>
      <c r="G1385" s="34"/>
      <c r="H1385" s="34"/>
      <c r="I1385" s="34"/>
      <c r="J1385" s="34"/>
      <c r="K1385" s="34"/>
      <c r="L1385" s="34"/>
      <c r="M1385" s="34"/>
      <c r="N1385" s="34"/>
      <c r="O1385" s="34"/>
      <c r="P1385" s="34"/>
      <c r="Q1385" s="34"/>
      <c r="R1385" s="34"/>
      <c r="S1385" s="34"/>
      <c r="T1385" s="34"/>
      <c r="U1385" s="34"/>
    </row>
    <row r="1386" spans="1:21">
      <c r="A1386" s="34"/>
      <c r="B1386" s="34"/>
      <c r="C1386" s="34"/>
      <c r="D1386" s="34"/>
      <c r="E1386" s="34"/>
      <c r="F1386" s="34"/>
      <c r="G1386" s="34"/>
      <c r="H1386" s="34"/>
      <c r="I1386" s="34"/>
      <c r="J1386" s="34"/>
      <c r="K1386" s="34"/>
      <c r="L1386" s="34"/>
      <c r="M1386" s="34"/>
      <c r="N1386" s="34"/>
      <c r="O1386" s="34"/>
      <c r="P1386" s="34"/>
      <c r="Q1386" s="34"/>
      <c r="R1386" s="34"/>
      <c r="S1386" s="34"/>
      <c r="T1386" s="34"/>
      <c r="U1386" s="34"/>
    </row>
    <row r="1387" spans="1:21">
      <c r="A1387" s="34"/>
      <c r="B1387" s="34"/>
      <c r="C1387" s="34"/>
      <c r="D1387" s="34"/>
      <c r="E1387" s="34"/>
      <c r="F1387" s="34"/>
      <c r="G1387" s="34"/>
      <c r="H1387" s="34"/>
      <c r="I1387" s="34"/>
      <c r="J1387" s="34"/>
      <c r="K1387" s="34"/>
      <c r="L1387" s="34"/>
      <c r="M1387" s="34"/>
      <c r="N1387" s="34"/>
      <c r="O1387" s="34"/>
      <c r="P1387" s="34"/>
      <c r="Q1387" s="34"/>
      <c r="R1387" s="34"/>
      <c r="S1387" s="34"/>
      <c r="T1387" s="34"/>
      <c r="U1387" s="34"/>
    </row>
    <row r="1388" spans="1:21">
      <c r="A1388" s="34"/>
      <c r="B1388" s="34"/>
      <c r="C1388" s="34"/>
      <c r="D1388" s="34"/>
      <c r="E1388" s="34"/>
      <c r="F1388" s="34"/>
      <c r="G1388" s="34"/>
      <c r="H1388" s="34"/>
      <c r="I1388" s="34"/>
      <c r="J1388" s="34"/>
      <c r="K1388" s="34"/>
      <c r="L1388" s="34"/>
      <c r="M1388" s="34"/>
      <c r="N1388" s="34"/>
      <c r="O1388" s="34"/>
      <c r="P1388" s="34"/>
      <c r="Q1388" s="34"/>
      <c r="R1388" s="34"/>
      <c r="S1388" s="34"/>
      <c r="T1388" s="34"/>
      <c r="U1388" s="34"/>
    </row>
    <row r="1389" spans="1:21">
      <c r="A1389" s="34"/>
      <c r="B1389" s="34"/>
      <c r="C1389" s="34"/>
      <c r="D1389" s="34"/>
      <c r="E1389" s="34"/>
      <c r="F1389" s="34"/>
      <c r="G1389" s="34"/>
      <c r="H1389" s="34"/>
      <c r="I1389" s="34"/>
      <c r="J1389" s="34"/>
      <c r="K1389" s="34"/>
      <c r="L1389" s="34"/>
      <c r="M1389" s="34"/>
      <c r="N1389" s="34"/>
      <c r="O1389" s="34"/>
      <c r="P1389" s="34"/>
      <c r="Q1389" s="34"/>
      <c r="R1389" s="34"/>
      <c r="S1389" s="34"/>
      <c r="T1389" s="34"/>
      <c r="U1389" s="34"/>
    </row>
    <row r="1390" spans="1:21">
      <c r="A1390" s="34"/>
      <c r="B1390" s="34"/>
      <c r="C1390" s="34"/>
      <c r="D1390" s="34"/>
      <c r="E1390" s="34"/>
      <c r="F1390" s="34"/>
      <c r="G1390" s="34"/>
      <c r="H1390" s="34"/>
      <c r="I1390" s="34"/>
      <c r="J1390" s="34"/>
      <c r="K1390" s="34"/>
      <c r="L1390" s="34"/>
      <c r="M1390" s="34"/>
      <c r="N1390" s="34"/>
      <c r="O1390" s="34"/>
      <c r="P1390" s="34"/>
      <c r="Q1390" s="34"/>
      <c r="R1390" s="34"/>
      <c r="S1390" s="34"/>
      <c r="T1390" s="34"/>
      <c r="U1390" s="34"/>
    </row>
    <row r="1391" spans="1:21">
      <c r="A1391" s="34"/>
      <c r="B1391" s="34"/>
      <c r="C1391" s="34"/>
      <c r="D1391" s="34"/>
      <c r="E1391" s="34"/>
      <c r="F1391" s="34"/>
      <c r="G1391" s="34"/>
      <c r="H1391" s="34"/>
      <c r="I1391" s="34"/>
      <c r="J1391" s="34"/>
      <c r="K1391" s="34"/>
      <c r="L1391" s="34"/>
      <c r="M1391" s="34"/>
      <c r="N1391" s="34"/>
      <c r="O1391" s="34"/>
      <c r="P1391" s="34"/>
      <c r="Q1391" s="34"/>
      <c r="R1391" s="34"/>
      <c r="S1391" s="34"/>
      <c r="T1391" s="34"/>
      <c r="U1391" s="34"/>
    </row>
    <row r="1392" spans="1:21">
      <c r="A1392" s="34"/>
      <c r="B1392" s="34"/>
      <c r="C1392" s="34"/>
      <c r="D1392" s="34"/>
      <c r="E1392" s="34"/>
      <c r="F1392" s="34"/>
      <c r="G1392" s="34"/>
      <c r="H1392" s="34"/>
      <c r="I1392" s="34"/>
      <c r="J1392" s="34"/>
      <c r="K1392" s="34"/>
      <c r="L1392" s="34"/>
      <c r="M1392" s="34"/>
      <c r="N1392" s="34"/>
      <c r="O1392" s="34"/>
      <c r="P1392" s="34"/>
      <c r="Q1392" s="34"/>
      <c r="R1392" s="34"/>
      <c r="S1392" s="34"/>
      <c r="T1392" s="34"/>
      <c r="U1392" s="34"/>
    </row>
    <row r="1393" spans="1:21">
      <c r="A1393" s="34"/>
      <c r="B1393" s="34"/>
      <c r="C1393" s="34"/>
      <c r="D1393" s="34"/>
      <c r="E1393" s="34"/>
      <c r="F1393" s="34"/>
      <c r="G1393" s="34"/>
      <c r="H1393" s="34"/>
      <c r="I1393" s="34"/>
      <c r="J1393" s="34"/>
      <c r="K1393" s="34"/>
      <c r="L1393" s="34"/>
      <c r="M1393" s="34"/>
      <c r="N1393" s="34"/>
      <c r="O1393" s="34"/>
      <c r="P1393" s="34"/>
      <c r="Q1393" s="34"/>
      <c r="R1393" s="34"/>
      <c r="S1393" s="34"/>
      <c r="T1393" s="34"/>
      <c r="U1393" s="34"/>
    </row>
    <row r="1394" spans="1:21">
      <c r="A1394" s="34"/>
      <c r="B1394" s="34"/>
      <c r="C1394" s="34"/>
      <c r="D1394" s="34"/>
      <c r="E1394" s="34"/>
      <c r="F1394" s="34"/>
      <c r="G1394" s="34"/>
      <c r="H1394" s="34"/>
      <c r="I1394" s="34"/>
      <c r="J1394" s="34"/>
      <c r="K1394" s="34"/>
      <c r="L1394" s="34"/>
      <c r="M1394" s="34"/>
      <c r="N1394" s="34"/>
      <c r="O1394" s="34"/>
      <c r="P1394" s="34"/>
      <c r="Q1394" s="34"/>
      <c r="R1394" s="34"/>
      <c r="S1394" s="34"/>
      <c r="T1394" s="34"/>
      <c r="U1394" s="34"/>
    </row>
    <row r="1395" spans="1:21">
      <c r="A1395" s="34"/>
      <c r="B1395" s="34"/>
      <c r="C1395" s="34"/>
      <c r="D1395" s="34"/>
      <c r="E1395" s="34"/>
      <c r="F1395" s="34"/>
      <c r="G1395" s="34"/>
      <c r="H1395" s="34"/>
      <c r="I1395" s="34"/>
      <c r="J1395" s="34"/>
      <c r="K1395" s="34"/>
      <c r="L1395" s="34"/>
      <c r="M1395" s="34"/>
      <c r="N1395" s="34"/>
      <c r="O1395" s="34"/>
      <c r="P1395" s="34"/>
      <c r="Q1395" s="34"/>
      <c r="R1395" s="34"/>
      <c r="S1395" s="34"/>
      <c r="T1395" s="34"/>
      <c r="U1395" s="34"/>
    </row>
    <row r="1396" spans="1:21">
      <c r="A1396" s="34"/>
      <c r="B1396" s="34"/>
      <c r="C1396" s="34"/>
      <c r="D1396" s="34"/>
      <c r="E1396" s="34"/>
      <c r="F1396" s="34"/>
      <c r="G1396" s="34"/>
      <c r="H1396" s="34"/>
      <c r="I1396" s="34"/>
      <c r="J1396" s="34"/>
      <c r="K1396" s="34"/>
      <c r="L1396" s="34"/>
      <c r="M1396" s="34"/>
      <c r="N1396" s="34"/>
      <c r="O1396" s="34"/>
      <c r="P1396" s="34"/>
      <c r="Q1396" s="34"/>
      <c r="R1396" s="34"/>
      <c r="S1396" s="34"/>
      <c r="T1396" s="34"/>
      <c r="U1396" s="34"/>
    </row>
    <row r="1397" spans="1:21">
      <c r="A1397" s="34"/>
      <c r="B1397" s="34"/>
      <c r="C1397" s="34"/>
      <c r="D1397" s="34"/>
      <c r="E1397" s="34"/>
      <c r="F1397" s="34"/>
      <c r="G1397" s="34"/>
      <c r="H1397" s="34"/>
      <c r="I1397" s="34"/>
      <c r="J1397" s="34"/>
      <c r="K1397" s="34"/>
      <c r="L1397" s="34"/>
      <c r="M1397" s="34"/>
      <c r="N1397" s="34"/>
      <c r="O1397" s="34"/>
      <c r="P1397" s="34"/>
      <c r="Q1397" s="34"/>
      <c r="R1397" s="34"/>
      <c r="S1397" s="34"/>
      <c r="T1397" s="34"/>
      <c r="U1397" s="34"/>
    </row>
    <row r="1398" spans="1:21">
      <c r="A1398" s="34"/>
      <c r="B1398" s="34"/>
      <c r="C1398" s="34"/>
      <c r="D1398" s="34"/>
      <c r="E1398" s="34"/>
      <c r="F1398" s="34"/>
      <c r="G1398" s="34"/>
      <c r="H1398" s="34"/>
      <c r="I1398" s="34"/>
      <c r="J1398" s="34"/>
      <c r="K1398" s="34"/>
      <c r="L1398" s="34"/>
      <c r="M1398" s="34"/>
      <c r="N1398" s="34"/>
      <c r="O1398" s="34"/>
      <c r="P1398" s="34"/>
      <c r="Q1398" s="34"/>
      <c r="R1398" s="34"/>
      <c r="S1398" s="34"/>
      <c r="T1398" s="34"/>
      <c r="U1398" s="34"/>
    </row>
    <row r="1399" spans="1:21">
      <c r="A1399" s="34"/>
      <c r="B1399" s="34"/>
      <c r="C1399" s="34"/>
      <c r="D1399" s="34"/>
      <c r="E1399" s="34"/>
      <c r="F1399" s="34"/>
      <c r="G1399" s="34"/>
      <c r="H1399" s="34"/>
      <c r="I1399" s="34"/>
      <c r="J1399" s="34"/>
      <c r="K1399" s="34"/>
      <c r="L1399" s="34"/>
      <c r="M1399" s="34"/>
      <c r="N1399" s="34"/>
      <c r="O1399" s="34"/>
      <c r="P1399" s="34"/>
      <c r="Q1399" s="34"/>
      <c r="R1399" s="34"/>
      <c r="S1399" s="34"/>
      <c r="T1399" s="34"/>
      <c r="U1399" s="34"/>
    </row>
    <row r="1400" spans="1:21">
      <c r="A1400" s="34"/>
      <c r="B1400" s="34"/>
      <c r="C1400" s="34"/>
      <c r="D1400" s="34"/>
      <c r="E1400" s="34"/>
      <c r="F1400" s="34"/>
      <c r="G1400" s="34"/>
      <c r="H1400" s="34"/>
      <c r="I1400" s="34"/>
      <c r="J1400" s="34"/>
      <c r="K1400" s="34"/>
      <c r="L1400" s="34"/>
      <c r="M1400" s="34"/>
      <c r="N1400" s="34"/>
      <c r="O1400" s="34"/>
      <c r="P1400" s="34"/>
      <c r="Q1400" s="34"/>
      <c r="R1400" s="34"/>
      <c r="S1400" s="34"/>
      <c r="T1400" s="34"/>
      <c r="U1400" s="34"/>
    </row>
    <row r="1401" spans="1:21">
      <c r="A1401" s="34"/>
      <c r="B1401" s="34"/>
      <c r="C1401" s="34"/>
      <c r="D1401" s="34"/>
      <c r="E1401" s="34"/>
      <c r="F1401" s="34"/>
      <c r="G1401" s="34"/>
      <c r="H1401" s="34"/>
      <c r="I1401" s="34"/>
      <c r="J1401" s="34"/>
      <c r="K1401" s="34"/>
      <c r="L1401" s="34"/>
      <c r="M1401" s="34"/>
      <c r="N1401" s="34"/>
      <c r="O1401" s="34"/>
      <c r="P1401" s="34"/>
      <c r="Q1401" s="34"/>
      <c r="R1401" s="34"/>
      <c r="S1401" s="34"/>
      <c r="T1401" s="34"/>
      <c r="U1401" s="34"/>
    </row>
    <row r="1402" spans="1:21">
      <c r="A1402" s="34"/>
      <c r="B1402" s="34"/>
      <c r="C1402" s="34"/>
      <c r="D1402" s="34"/>
      <c r="E1402" s="34"/>
      <c r="F1402" s="34"/>
      <c r="G1402" s="34"/>
      <c r="H1402" s="34"/>
      <c r="I1402" s="34"/>
      <c r="J1402" s="34"/>
      <c r="K1402" s="34"/>
      <c r="L1402" s="34"/>
      <c r="M1402" s="34"/>
      <c r="N1402" s="34"/>
      <c r="O1402" s="34"/>
      <c r="P1402" s="34"/>
      <c r="Q1402" s="34"/>
      <c r="R1402" s="34"/>
      <c r="S1402" s="34"/>
      <c r="T1402" s="34"/>
      <c r="U1402" s="34"/>
    </row>
    <row r="1403" spans="1:21">
      <c r="A1403" s="34"/>
      <c r="B1403" s="34"/>
      <c r="C1403" s="34"/>
      <c r="D1403" s="34"/>
      <c r="E1403" s="34"/>
      <c r="F1403" s="34"/>
      <c r="G1403" s="34"/>
      <c r="H1403" s="34"/>
      <c r="I1403" s="34"/>
      <c r="J1403" s="34"/>
      <c r="K1403" s="34"/>
      <c r="L1403" s="34"/>
      <c r="M1403" s="34"/>
      <c r="N1403" s="34"/>
      <c r="O1403" s="34"/>
      <c r="P1403" s="34"/>
      <c r="Q1403" s="34"/>
      <c r="R1403" s="34"/>
      <c r="S1403" s="34"/>
      <c r="T1403" s="34"/>
      <c r="U1403" s="34"/>
    </row>
    <row r="1404" spans="1:21">
      <c r="A1404" s="34"/>
      <c r="B1404" s="34"/>
      <c r="C1404" s="34"/>
      <c r="D1404" s="34"/>
      <c r="E1404" s="34"/>
      <c r="F1404" s="34"/>
      <c r="G1404" s="34"/>
      <c r="H1404" s="34"/>
      <c r="I1404" s="34"/>
      <c r="J1404" s="34"/>
      <c r="K1404" s="34"/>
      <c r="L1404" s="34"/>
      <c r="M1404" s="34"/>
      <c r="N1404" s="34"/>
      <c r="O1404" s="34"/>
      <c r="P1404" s="34"/>
      <c r="Q1404" s="34"/>
      <c r="R1404" s="34"/>
      <c r="S1404" s="34"/>
      <c r="T1404" s="34"/>
      <c r="U1404" s="34"/>
    </row>
    <row r="1405" spans="1:21">
      <c r="A1405" s="34"/>
      <c r="B1405" s="34"/>
      <c r="C1405" s="34"/>
      <c r="D1405" s="34"/>
      <c r="E1405" s="34"/>
      <c r="F1405" s="34"/>
      <c r="G1405" s="34"/>
      <c r="H1405" s="34"/>
      <c r="I1405" s="34"/>
      <c r="J1405" s="34"/>
      <c r="K1405" s="34"/>
      <c r="L1405" s="34"/>
      <c r="M1405" s="34"/>
      <c r="N1405" s="34"/>
      <c r="O1405" s="34"/>
      <c r="P1405" s="34"/>
      <c r="Q1405" s="34"/>
      <c r="R1405" s="34"/>
      <c r="S1405" s="34"/>
      <c r="T1405" s="34"/>
      <c r="U1405" s="34"/>
    </row>
    <row r="1406" spans="1:21">
      <c r="A1406" s="34"/>
      <c r="B1406" s="34"/>
      <c r="C1406" s="34"/>
      <c r="D1406" s="34"/>
      <c r="E1406" s="34"/>
      <c r="F1406" s="34"/>
      <c r="G1406" s="34"/>
      <c r="H1406" s="34"/>
      <c r="I1406" s="34"/>
      <c r="J1406" s="34"/>
      <c r="K1406" s="34"/>
      <c r="L1406" s="34"/>
      <c r="M1406" s="34"/>
      <c r="N1406" s="34"/>
      <c r="O1406" s="34"/>
      <c r="P1406" s="34"/>
      <c r="Q1406" s="34"/>
      <c r="R1406" s="34"/>
      <c r="S1406" s="34"/>
      <c r="T1406" s="34"/>
      <c r="U1406" s="34"/>
    </row>
    <row r="1407" spans="1:21">
      <c r="A1407" s="34"/>
      <c r="B1407" s="34"/>
      <c r="C1407" s="34"/>
      <c r="D1407" s="34"/>
      <c r="E1407" s="34"/>
      <c r="F1407" s="34"/>
      <c r="G1407" s="34"/>
      <c r="H1407" s="34"/>
      <c r="I1407" s="34"/>
      <c r="J1407" s="34"/>
      <c r="K1407" s="34"/>
      <c r="L1407" s="34"/>
      <c r="M1407" s="34"/>
      <c r="N1407" s="34"/>
      <c r="O1407" s="34"/>
      <c r="P1407" s="34"/>
      <c r="Q1407" s="34"/>
      <c r="R1407" s="34"/>
      <c r="S1407" s="34"/>
      <c r="T1407" s="34"/>
      <c r="U1407" s="34"/>
    </row>
    <row r="1408" spans="1:21">
      <c r="A1408" s="34"/>
      <c r="B1408" s="34"/>
      <c r="C1408" s="34"/>
      <c r="D1408" s="34"/>
      <c r="E1408" s="34"/>
      <c r="F1408" s="34"/>
      <c r="G1408" s="34"/>
      <c r="H1408" s="34"/>
      <c r="I1408" s="34"/>
      <c r="J1408" s="34"/>
      <c r="K1408" s="34"/>
      <c r="L1408" s="34"/>
      <c r="M1408" s="34"/>
      <c r="N1408" s="34"/>
      <c r="O1408" s="34"/>
      <c r="P1408" s="34"/>
      <c r="Q1408" s="34"/>
      <c r="R1408" s="34"/>
      <c r="S1408" s="34"/>
      <c r="T1408" s="34"/>
      <c r="U1408" s="34"/>
    </row>
    <row r="1409" spans="1:21">
      <c r="A1409" s="34"/>
      <c r="B1409" s="34"/>
      <c r="C1409" s="34"/>
      <c r="D1409" s="34"/>
      <c r="E1409" s="34"/>
      <c r="F1409" s="34"/>
      <c r="G1409" s="34"/>
      <c r="H1409" s="34"/>
      <c r="I1409" s="34"/>
      <c r="J1409" s="34"/>
      <c r="K1409" s="34"/>
      <c r="L1409" s="34"/>
      <c r="M1409" s="34"/>
      <c r="N1409" s="34"/>
      <c r="O1409" s="34"/>
      <c r="P1409" s="34"/>
      <c r="Q1409" s="34"/>
      <c r="R1409" s="34"/>
      <c r="S1409" s="34"/>
      <c r="T1409" s="34"/>
      <c r="U1409" s="34"/>
    </row>
    <row r="1410" spans="1:21">
      <c r="A1410" s="34"/>
      <c r="B1410" s="34"/>
      <c r="C1410" s="34"/>
      <c r="D1410" s="34"/>
      <c r="E1410" s="34"/>
      <c r="F1410" s="34"/>
      <c r="G1410" s="34"/>
      <c r="H1410" s="34"/>
      <c r="I1410" s="34"/>
      <c r="J1410" s="34"/>
      <c r="K1410" s="34"/>
      <c r="L1410" s="34"/>
      <c r="M1410" s="34"/>
      <c r="N1410" s="34"/>
      <c r="O1410" s="34"/>
      <c r="P1410" s="34"/>
      <c r="Q1410" s="34"/>
      <c r="R1410" s="34"/>
      <c r="S1410" s="34"/>
      <c r="T1410" s="34"/>
      <c r="U1410" s="34"/>
    </row>
    <row r="1411" spans="1:21">
      <c r="A1411" s="34"/>
      <c r="B1411" s="34"/>
      <c r="C1411" s="34"/>
      <c r="D1411" s="34"/>
      <c r="E1411" s="34"/>
      <c r="F1411" s="34"/>
      <c r="G1411" s="34"/>
      <c r="H1411" s="34"/>
      <c r="I1411" s="34"/>
      <c r="J1411" s="34"/>
      <c r="K1411" s="34"/>
      <c r="L1411" s="34"/>
      <c r="M1411" s="34"/>
      <c r="N1411" s="34"/>
      <c r="O1411" s="34"/>
      <c r="P1411" s="34"/>
      <c r="Q1411" s="34"/>
      <c r="R1411" s="34"/>
      <c r="S1411" s="34"/>
      <c r="T1411" s="34"/>
      <c r="U1411" s="34"/>
    </row>
    <row r="1412" spans="1:21">
      <c r="A1412" s="34"/>
      <c r="B1412" s="34"/>
      <c r="C1412" s="34"/>
      <c r="D1412" s="34"/>
      <c r="E1412" s="34"/>
      <c r="F1412" s="34"/>
      <c r="G1412" s="34"/>
      <c r="H1412" s="34"/>
      <c r="I1412" s="34"/>
      <c r="J1412" s="34"/>
      <c r="K1412" s="34"/>
      <c r="L1412" s="34"/>
      <c r="M1412" s="34"/>
      <c r="N1412" s="34"/>
      <c r="O1412" s="34"/>
      <c r="P1412" s="34"/>
      <c r="Q1412" s="34"/>
      <c r="R1412" s="34"/>
      <c r="S1412" s="34"/>
      <c r="T1412" s="34"/>
      <c r="U1412" s="34"/>
    </row>
    <row r="1413" spans="1:21">
      <c r="A1413" s="34"/>
      <c r="B1413" s="34"/>
      <c r="C1413" s="34"/>
      <c r="D1413" s="34"/>
      <c r="E1413" s="34"/>
      <c r="F1413" s="34"/>
      <c r="G1413" s="34"/>
      <c r="H1413" s="34"/>
      <c r="I1413" s="34"/>
      <c r="J1413" s="34"/>
      <c r="K1413" s="34"/>
      <c r="L1413" s="34"/>
      <c r="M1413" s="34"/>
      <c r="N1413" s="34"/>
      <c r="O1413" s="34"/>
      <c r="P1413" s="34"/>
      <c r="Q1413" s="34"/>
      <c r="R1413" s="34"/>
      <c r="S1413" s="34"/>
      <c r="T1413" s="34"/>
      <c r="U1413" s="34"/>
    </row>
    <row r="1414" spans="1:21">
      <c r="A1414" s="34"/>
      <c r="B1414" s="34"/>
      <c r="C1414" s="34"/>
      <c r="D1414" s="34"/>
      <c r="E1414" s="34"/>
      <c r="F1414" s="34"/>
      <c r="G1414" s="34"/>
      <c r="H1414" s="34"/>
      <c r="I1414" s="34"/>
      <c r="J1414" s="34"/>
      <c r="K1414" s="34"/>
      <c r="L1414" s="34"/>
      <c r="M1414" s="34"/>
      <c r="N1414" s="34"/>
      <c r="O1414" s="34"/>
      <c r="P1414" s="34"/>
      <c r="Q1414" s="34"/>
      <c r="R1414" s="34"/>
      <c r="S1414" s="34"/>
      <c r="T1414" s="34"/>
      <c r="U1414" s="34"/>
    </row>
    <row r="1415" spans="1:21">
      <c r="A1415" s="34"/>
      <c r="B1415" s="34"/>
      <c r="C1415" s="34"/>
      <c r="D1415" s="34"/>
      <c r="E1415" s="34"/>
      <c r="F1415" s="34"/>
      <c r="G1415" s="34"/>
      <c r="H1415" s="34"/>
      <c r="I1415" s="34"/>
      <c r="J1415" s="34"/>
      <c r="K1415" s="34"/>
      <c r="L1415" s="34"/>
      <c r="M1415" s="34"/>
      <c r="N1415" s="34"/>
      <c r="O1415" s="34"/>
      <c r="P1415" s="34"/>
      <c r="Q1415" s="34"/>
      <c r="R1415" s="34"/>
      <c r="S1415" s="34"/>
      <c r="T1415" s="34"/>
      <c r="U1415" s="34"/>
    </row>
    <row r="1416" spans="1:21">
      <c r="A1416" s="34"/>
      <c r="B1416" s="34"/>
      <c r="C1416" s="34"/>
      <c r="D1416" s="34"/>
      <c r="E1416" s="34"/>
      <c r="F1416" s="34"/>
      <c r="G1416" s="34"/>
      <c r="H1416" s="34"/>
      <c r="I1416" s="34"/>
      <c r="J1416" s="34"/>
      <c r="K1416" s="34"/>
      <c r="L1416" s="34"/>
      <c r="M1416" s="34"/>
      <c r="N1416" s="34"/>
      <c r="O1416" s="34"/>
      <c r="P1416" s="34"/>
      <c r="Q1416" s="34"/>
      <c r="R1416" s="34"/>
      <c r="S1416" s="34"/>
      <c r="T1416" s="34"/>
      <c r="U1416" s="34"/>
    </row>
    <row r="1417" spans="1:21">
      <c r="A1417" s="34"/>
      <c r="B1417" s="34"/>
      <c r="C1417" s="34"/>
      <c r="D1417" s="34"/>
      <c r="E1417" s="34"/>
      <c r="F1417" s="34"/>
      <c r="G1417" s="34"/>
      <c r="H1417" s="34"/>
      <c r="I1417" s="34"/>
      <c r="J1417" s="34"/>
      <c r="K1417" s="34"/>
      <c r="L1417" s="34"/>
      <c r="M1417" s="34"/>
      <c r="N1417" s="34"/>
      <c r="O1417" s="34"/>
      <c r="P1417" s="34"/>
      <c r="Q1417" s="34"/>
      <c r="R1417" s="34"/>
      <c r="S1417" s="34"/>
      <c r="T1417" s="34"/>
      <c r="U1417" s="34"/>
    </row>
    <row r="1418" spans="1:21">
      <c r="A1418" s="34"/>
      <c r="B1418" s="34"/>
      <c r="C1418" s="34"/>
      <c r="D1418" s="34"/>
      <c r="E1418" s="34"/>
      <c r="F1418" s="34"/>
      <c r="G1418" s="34"/>
      <c r="H1418" s="34"/>
      <c r="I1418" s="34"/>
      <c r="J1418" s="34"/>
      <c r="K1418" s="34"/>
      <c r="L1418" s="34"/>
      <c r="M1418" s="34"/>
      <c r="N1418" s="34"/>
      <c r="O1418" s="34"/>
      <c r="P1418" s="34"/>
      <c r="Q1418" s="34"/>
      <c r="R1418" s="34"/>
      <c r="S1418" s="34"/>
      <c r="T1418" s="34"/>
      <c r="U1418" s="34"/>
    </row>
    <row r="1419" spans="1:21">
      <c r="A1419" s="34"/>
      <c r="B1419" s="34"/>
      <c r="C1419" s="34"/>
      <c r="D1419" s="34"/>
      <c r="E1419" s="34"/>
      <c r="F1419" s="34"/>
      <c r="G1419" s="34"/>
      <c r="H1419" s="34"/>
      <c r="I1419" s="34"/>
      <c r="J1419" s="34"/>
      <c r="K1419" s="34"/>
      <c r="L1419" s="34"/>
      <c r="M1419" s="34"/>
      <c r="N1419" s="34"/>
      <c r="O1419" s="34"/>
      <c r="P1419" s="34"/>
      <c r="Q1419" s="34"/>
      <c r="R1419" s="34"/>
      <c r="S1419" s="34"/>
      <c r="T1419" s="34"/>
      <c r="U1419" s="34"/>
    </row>
    <row r="1420" spans="1:21">
      <c r="A1420" s="34"/>
      <c r="B1420" s="34"/>
      <c r="C1420" s="34"/>
      <c r="D1420" s="34"/>
      <c r="E1420" s="34"/>
      <c r="F1420" s="34"/>
      <c r="G1420" s="34"/>
      <c r="H1420" s="34"/>
      <c r="I1420" s="34"/>
      <c r="J1420" s="34"/>
      <c r="K1420" s="34"/>
      <c r="L1420" s="34"/>
      <c r="M1420" s="34"/>
      <c r="N1420" s="34"/>
      <c r="O1420" s="34"/>
      <c r="P1420" s="34"/>
      <c r="Q1420" s="34"/>
      <c r="R1420" s="34"/>
      <c r="S1420" s="34"/>
      <c r="T1420" s="34"/>
      <c r="U1420" s="34"/>
    </row>
    <row r="1421" spans="1:21">
      <c r="A1421" s="34"/>
      <c r="B1421" s="34"/>
      <c r="C1421" s="34"/>
      <c r="D1421" s="34"/>
      <c r="E1421" s="34"/>
      <c r="F1421" s="34"/>
      <c r="G1421" s="34"/>
      <c r="H1421" s="34"/>
      <c r="I1421" s="34"/>
      <c r="J1421" s="34"/>
      <c r="K1421" s="34"/>
      <c r="L1421" s="34"/>
      <c r="M1421" s="34"/>
      <c r="N1421" s="34"/>
      <c r="O1421" s="34"/>
      <c r="P1421" s="34"/>
      <c r="Q1421" s="34"/>
      <c r="R1421" s="34"/>
      <c r="S1421" s="34"/>
      <c r="T1421" s="34"/>
      <c r="U1421" s="34"/>
    </row>
    <row r="1422" spans="1:21">
      <c r="A1422" s="34"/>
      <c r="B1422" s="34"/>
      <c r="C1422" s="34"/>
      <c r="D1422" s="34"/>
      <c r="E1422" s="34"/>
      <c r="F1422" s="34"/>
      <c r="G1422" s="34"/>
      <c r="H1422" s="34"/>
      <c r="I1422" s="34"/>
      <c r="J1422" s="34"/>
      <c r="K1422" s="34"/>
      <c r="L1422" s="34"/>
      <c r="M1422" s="34"/>
      <c r="N1422" s="34"/>
      <c r="O1422" s="34"/>
      <c r="P1422" s="34"/>
      <c r="Q1422" s="34"/>
      <c r="R1422" s="34"/>
      <c r="S1422" s="34"/>
      <c r="T1422" s="34"/>
      <c r="U1422" s="34"/>
    </row>
    <row r="1423" spans="1:21">
      <c r="A1423" s="34"/>
      <c r="B1423" s="34"/>
      <c r="C1423" s="34"/>
      <c r="D1423" s="34"/>
      <c r="E1423" s="34"/>
      <c r="F1423" s="34"/>
      <c r="G1423" s="34"/>
      <c r="H1423" s="34"/>
      <c r="I1423" s="34"/>
      <c r="J1423" s="34"/>
      <c r="K1423" s="34"/>
      <c r="L1423" s="34"/>
      <c r="M1423" s="34"/>
      <c r="N1423" s="34"/>
      <c r="O1423" s="34"/>
      <c r="P1423" s="34"/>
      <c r="Q1423" s="34"/>
      <c r="R1423" s="34"/>
      <c r="S1423" s="34"/>
      <c r="T1423" s="34"/>
      <c r="U1423" s="34"/>
    </row>
    <row r="1424" spans="1:21">
      <c r="A1424" s="34"/>
      <c r="B1424" s="34"/>
      <c r="C1424" s="34"/>
      <c r="D1424" s="34"/>
      <c r="E1424" s="34"/>
      <c r="F1424" s="34"/>
      <c r="G1424" s="34"/>
      <c r="H1424" s="34"/>
      <c r="I1424" s="34"/>
      <c r="J1424" s="34"/>
      <c r="K1424" s="34"/>
      <c r="L1424" s="34"/>
      <c r="M1424" s="34"/>
      <c r="N1424" s="34"/>
      <c r="O1424" s="34"/>
      <c r="P1424" s="34"/>
      <c r="Q1424" s="34"/>
      <c r="R1424" s="34"/>
      <c r="S1424" s="34"/>
      <c r="T1424" s="34"/>
      <c r="U1424" s="34"/>
    </row>
    <row r="1425" spans="1:21">
      <c r="A1425" s="34"/>
      <c r="B1425" s="34"/>
      <c r="C1425" s="34"/>
      <c r="D1425" s="34"/>
      <c r="E1425" s="34"/>
      <c r="F1425" s="34"/>
      <c r="G1425" s="34"/>
      <c r="H1425" s="34"/>
      <c r="I1425" s="34"/>
      <c r="J1425" s="34"/>
      <c r="K1425" s="34"/>
      <c r="L1425" s="34"/>
      <c r="M1425" s="34"/>
      <c r="N1425" s="34"/>
      <c r="O1425" s="34"/>
      <c r="P1425" s="34"/>
      <c r="Q1425" s="34"/>
      <c r="R1425" s="34"/>
      <c r="S1425" s="34"/>
      <c r="T1425" s="34"/>
      <c r="U1425" s="34"/>
    </row>
    <row r="1426" spans="1:21">
      <c r="A1426" s="34"/>
      <c r="B1426" s="34"/>
      <c r="C1426" s="34"/>
      <c r="D1426" s="34"/>
      <c r="E1426" s="34"/>
      <c r="F1426" s="34"/>
      <c r="G1426" s="34"/>
      <c r="H1426" s="34"/>
      <c r="I1426" s="34"/>
      <c r="J1426" s="34"/>
      <c r="K1426" s="34"/>
      <c r="L1426" s="34"/>
      <c r="M1426" s="34"/>
      <c r="N1426" s="34"/>
      <c r="O1426" s="34"/>
      <c r="P1426" s="34"/>
      <c r="Q1426" s="34"/>
      <c r="R1426" s="34"/>
      <c r="S1426" s="34"/>
      <c r="T1426" s="34"/>
      <c r="U1426" s="34"/>
    </row>
    <row r="1427" spans="1:21">
      <c r="A1427" s="34"/>
      <c r="B1427" s="34"/>
      <c r="C1427" s="34"/>
      <c r="D1427" s="34"/>
      <c r="E1427" s="34"/>
      <c r="F1427" s="34"/>
      <c r="G1427" s="34"/>
      <c r="H1427" s="34"/>
      <c r="I1427" s="34"/>
      <c r="J1427" s="34"/>
      <c r="K1427" s="34"/>
      <c r="L1427" s="34"/>
      <c r="M1427" s="34"/>
      <c r="N1427" s="34"/>
      <c r="O1427" s="34"/>
      <c r="P1427" s="34"/>
      <c r="Q1427" s="34"/>
      <c r="R1427" s="34"/>
      <c r="S1427" s="34"/>
      <c r="T1427" s="34"/>
      <c r="U1427" s="34"/>
    </row>
    <row r="1428" spans="1:21">
      <c r="A1428" s="34"/>
      <c r="B1428" s="34"/>
      <c r="C1428" s="34"/>
      <c r="D1428" s="34"/>
      <c r="E1428" s="34"/>
      <c r="F1428" s="34"/>
      <c r="G1428" s="34"/>
      <c r="H1428" s="34"/>
      <c r="I1428" s="34"/>
      <c r="J1428" s="34"/>
      <c r="K1428" s="34"/>
      <c r="L1428" s="34"/>
      <c r="M1428" s="34"/>
      <c r="N1428" s="34"/>
      <c r="O1428" s="34"/>
      <c r="P1428" s="34"/>
      <c r="Q1428" s="34"/>
      <c r="R1428" s="34"/>
      <c r="S1428" s="34"/>
      <c r="T1428" s="34"/>
      <c r="U1428" s="34"/>
    </row>
    <row r="1429" spans="1:21">
      <c r="A1429" s="34"/>
      <c r="B1429" s="34"/>
      <c r="C1429" s="34"/>
      <c r="D1429" s="34"/>
      <c r="E1429" s="34"/>
      <c r="F1429" s="34"/>
      <c r="G1429" s="34"/>
      <c r="H1429" s="34"/>
      <c r="I1429" s="34"/>
      <c r="J1429" s="34"/>
      <c r="K1429" s="34"/>
      <c r="L1429" s="34"/>
      <c r="M1429" s="34"/>
      <c r="N1429" s="34"/>
      <c r="O1429" s="34"/>
      <c r="P1429" s="34"/>
      <c r="Q1429" s="34"/>
      <c r="R1429" s="34"/>
      <c r="S1429" s="34"/>
      <c r="T1429" s="34"/>
      <c r="U1429" s="34"/>
    </row>
    <row r="1430" spans="1:21">
      <c r="A1430" s="34"/>
      <c r="B1430" s="34"/>
      <c r="C1430" s="34"/>
      <c r="D1430" s="34"/>
      <c r="E1430" s="34"/>
      <c r="F1430" s="34"/>
      <c r="G1430" s="34"/>
      <c r="H1430" s="34"/>
      <c r="I1430" s="34"/>
      <c r="J1430" s="34"/>
      <c r="K1430" s="34"/>
      <c r="L1430" s="34"/>
      <c r="M1430" s="34"/>
      <c r="N1430" s="34"/>
      <c r="O1430" s="34"/>
      <c r="P1430" s="34"/>
      <c r="Q1430" s="34"/>
      <c r="R1430" s="34"/>
      <c r="S1430" s="34"/>
      <c r="T1430" s="34"/>
      <c r="U1430" s="34"/>
    </row>
    <row r="1431" spans="1:21">
      <c r="A1431" s="34"/>
      <c r="B1431" s="34"/>
      <c r="C1431" s="34"/>
      <c r="D1431" s="34"/>
      <c r="E1431" s="34"/>
      <c r="F1431" s="34"/>
      <c r="G1431" s="34"/>
      <c r="H1431" s="34"/>
      <c r="I1431" s="34"/>
      <c r="J1431" s="34"/>
      <c r="K1431" s="34"/>
      <c r="L1431" s="34"/>
      <c r="M1431" s="34"/>
      <c r="N1431" s="34"/>
      <c r="O1431" s="34"/>
      <c r="P1431" s="34"/>
      <c r="Q1431" s="34"/>
      <c r="R1431" s="34"/>
      <c r="S1431" s="34"/>
      <c r="T1431" s="34"/>
      <c r="U1431" s="34"/>
    </row>
    <row r="1432" spans="1:21">
      <c r="A1432" s="34"/>
      <c r="B1432" s="34"/>
      <c r="C1432" s="34"/>
      <c r="D1432" s="34"/>
      <c r="E1432" s="34"/>
      <c r="F1432" s="34"/>
      <c r="G1432" s="34"/>
      <c r="H1432" s="34"/>
      <c r="I1432" s="34"/>
      <c r="J1432" s="34"/>
      <c r="K1432" s="34"/>
      <c r="L1432" s="34"/>
      <c r="M1432" s="34"/>
      <c r="N1432" s="34"/>
      <c r="O1432" s="34"/>
      <c r="P1432" s="34"/>
      <c r="Q1432" s="34"/>
      <c r="R1432" s="34"/>
      <c r="S1432" s="34"/>
      <c r="T1432" s="34"/>
      <c r="U1432" s="34"/>
    </row>
    <row r="1433" spans="1:21">
      <c r="A1433" s="34"/>
      <c r="B1433" s="34"/>
      <c r="C1433" s="34"/>
      <c r="D1433" s="34"/>
      <c r="E1433" s="34"/>
      <c r="F1433" s="34"/>
      <c r="G1433" s="34"/>
      <c r="H1433" s="34"/>
      <c r="I1433" s="34"/>
      <c r="J1433" s="34"/>
      <c r="K1433" s="34"/>
      <c r="L1433" s="34"/>
      <c r="M1433" s="34"/>
      <c r="N1433" s="34"/>
      <c r="O1433" s="34"/>
      <c r="P1433" s="34"/>
      <c r="Q1433" s="34"/>
      <c r="R1433" s="34"/>
      <c r="S1433" s="34"/>
      <c r="T1433" s="34"/>
      <c r="U1433" s="34"/>
    </row>
    <row r="1434" spans="1:21">
      <c r="A1434" s="34"/>
      <c r="B1434" s="34"/>
      <c r="C1434" s="34"/>
      <c r="D1434" s="34"/>
      <c r="E1434" s="34"/>
      <c r="F1434" s="34"/>
      <c r="G1434" s="34"/>
      <c r="H1434" s="34"/>
      <c r="I1434" s="34"/>
      <c r="J1434" s="34"/>
      <c r="K1434" s="34"/>
      <c r="L1434" s="34"/>
      <c r="M1434" s="34"/>
      <c r="N1434" s="34"/>
      <c r="O1434" s="34"/>
      <c r="P1434" s="34"/>
      <c r="Q1434" s="34"/>
      <c r="R1434" s="34"/>
      <c r="S1434" s="34"/>
      <c r="T1434" s="34"/>
      <c r="U1434" s="34"/>
    </row>
    <row r="1435" spans="1:21">
      <c r="A1435" s="34"/>
      <c r="B1435" s="34"/>
      <c r="C1435" s="34"/>
      <c r="D1435" s="34"/>
      <c r="E1435" s="34"/>
      <c r="F1435" s="34"/>
      <c r="G1435" s="34"/>
      <c r="H1435" s="34"/>
      <c r="I1435" s="34"/>
      <c r="J1435" s="34"/>
      <c r="K1435" s="34"/>
      <c r="L1435" s="34"/>
      <c r="M1435" s="34"/>
      <c r="N1435" s="34"/>
      <c r="O1435" s="34"/>
      <c r="P1435" s="34"/>
      <c r="Q1435" s="34"/>
      <c r="R1435" s="34"/>
      <c r="S1435" s="34"/>
      <c r="T1435" s="34"/>
      <c r="U1435" s="34"/>
    </row>
    <row r="1436" spans="1:21">
      <c r="A1436" s="34"/>
      <c r="B1436" s="34"/>
      <c r="C1436" s="34"/>
      <c r="D1436" s="34"/>
      <c r="E1436" s="34"/>
      <c r="F1436" s="34"/>
      <c r="G1436" s="34"/>
      <c r="H1436" s="34"/>
      <c r="I1436" s="34"/>
      <c r="J1436" s="34"/>
      <c r="K1436" s="34"/>
      <c r="L1436" s="34"/>
      <c r="M1436" s="34"/>
      <c r="N1436" s="34"/>
      <c r="O1436" s="34"/>
      <c r="P1436" s="34"/>
      <c r="Q1436" s="34"/>
      <c r="R1436" s="34"/>
      <c r="S1436" s="34"/>
      <c r="T1436" s="34"/>
      <c r="U1436" s="34"/>
    </row>
    <row r="1437" spans="1:21">
      <c r="A1437" s="34"/>
      <c r="B1437" s="34"/>
      <c r="C1437" s="34"/>
      <c r="D1437" s="34"/>
      <c r="E1437" s="34"/>
      <c r="F1437" s="34"/>
      <c r="G1437" s="34"/>
      <c r="H1437" s="34"/>
      <c r="I1437" s="34"/>
      <c r="J1437" s="34"/>
      <c r="K1437" s="34"/>
      <c r="L1437" s="34"/>
      <c r="M1437" s="34"/>
      <c r="N1437" s="34"/>
      <c r="O1437" s="34"/>
      <c r="P1437" s="34"/>
      <c r="Q1437" s="34"/>
      <c r="R1437" s="34"/>
      <c r="S1437" s="34"/>
      <c r="T1437" s="34"/>
      <c r="U1437" s="34"/>
    </row>
    <row r="1438" spans="1:21">
      <c r="A1438" s="34"/>
      <c r="B1438" s="34"/>
      <c r="C1438" s="34"/>
      <c r="D1438" s="34"/>
      <c r="E1438" s="34"/>
      <c r="F1438" s="34"/>
      <c r="G1438" s="34"/>
      <c r="H1438" s="34"/>
      <c r="I1438" s="34"/>
      <c r="J1438" s="34"/>
      <c r="K1438" s="34"/>
      <c r="L1438" s="34"/>
      <c r="M1438" s="34"/>
      <c r="N1438" s="34"/>
      <c r="O1438" s="34"/>
      <c r="P1438" s="34"/>
      <c r="Q1438" s="34"/>
      <c r="R1438" s="34"/>
      <c r="S1438" s="34"/>
      <c r="T1438" s="34"/>
      <c r="U1438" s="34"/>
    </row>
    <row r="1439" spans="1:21">
      <c r="A1439" s="34"/>
      <c r="B1439" s="34"/>
      <c r="C1439" s="34"/>
      <c r="D1439" s="34"/>
      <c r="E1439" s="34"/>
      <c r="F1439" s="34"/>
      <c r="G1439" s="34"/>
      <c r="H1439" s="34"/>
      <c r="I1439" s="34"/>
      <c r="J1439" s="34"/>
      <c r="K1439" s="34"/>
      <c r="L1439" s="34"/>
      <c r="M1439" s="34"/>
      <c r="N1439" s="34"/>
      <c r="O1439" s="34"/>
      <c r="P1439" s="34"/>
      <c r="Q1439" s="34"/>
      <c r="R1439" s="34"/>
      <c r="S1439" s="34"/>
      <c r="T1439" s="34"/>
      <c r="U1439" s="34"/>
    </row>
    <row r="1440" spans="1:21">
      <c r="A1440" s="34"/>
      <c r="B1440" s="34"/>
      <c r="C1440" s="34"/>
      <c r="D1440" s="34"/>
      <c r="E1440" s="34"/>
      <c r="F1440" s="34"/>
      <c r="G1440" s="34"/>
      <c r="H1440" s="34"/>
      <c r="I1440" s="34"/>
      <c r="J1440" s="34"/>
      <c r="K1440" s="34"/>
      <c r="L1440" s="34"/>
      <c r="M1440" s="34"/>
      <c r="N1440" s="34"/>
      <c r="O1440" s="34"/>
      <c r="P1440" s="34"/>
      <c r="Q1440" s="34"/>
      <c r="R1440" s="34"/>
      <c r="S1440" s="34"/>
      <c r="T1440" s="34"/>
      <c r="U1440" s="34"/>
    </row>
    <row r="1441" spans="1:21">
      <c r="A1441" s="34"/>
      <c r="B1441" s="34"/>
      <c r="C1441" s="34"/>
      <c r="D1441" s="34"/>
      <c r="E1441" s="34"/>
      <c r="F1441" s="34"/>
      <c r="G1441" s="34"/>
      <c r="H1441" s="34"/>
      <c r="I1441" s="34"/>
      <c r="J1441" s="34"/>
      <c r="K1441" s="34"/>
      <c r="L1441" s="34"/>
      <c r="M1441" s="34"/>
      <c r="N1441" s="34"/>
      <c r="O1441" s="34"/>
      <c r="P1441" s="34"/>
      <c r="Q1441" s="34"/>
      <c r="R1441" s="34"/>
      <c r="S1441" s="34"/>
      <c r="T1441" s="34"/>
      <c r="U1441" s="34"/>
    </row>
    <row r="1442" spans="1:21">
      <c r="A1442" s="34"/>
      <c r="B1442" s="34"/>
      <c r="C1442" s="34"/>
      <c r="D1442" s="34"/>
      <c r="E1442" s="34"/>
      <c r="F1442" s="34"/>
      <c r="G1442" s="34"/>
      <c r="H1442" s="34"/>
      <c r="I1442" s="34"/>
      <c r="J1442" s="34"/>
      <c r="K1442" s="34"/>
      <c r="L1442" s="34"/>
      <c r="M1442" s="34"/>
      <c r="N1442" s="34"/>
      <c r="O1442" s="34"/>
      <c r="P1442" s="34"/>
      <c r="Q1442" s="34"/>
      <c r="R1442" s="34"/>
      <c r="S1442" s="34"/>
      <c r="T1442" s="34"/>
      <c r="U1442" s="34"/>
    </row>
    <row r="1443" spans="1:21">
      <c r="A1443" s="34"/>
      <c r="B1443" s="34"/>
      <c r="C1443" s="34"/>
      <c r="D1443" s="34"/>
      <c r="E1443" s="34"/>
      <c r="F1443" s="34"/>
      <c r="G1443" s="34"/>
      <c r="H1443" s="34"/>
      <c r="I1443" s="34"/>
      <c r="J1443" s="34"/>
      <c r="K1443" s="34"/>
      <c r="L1443" s="34"/>
      <c r="M1443" s="34"/>
      <c r="N1443" s="34"/>
      <c r="O1443" s="34"/>
      <c r="P1443" s="34"/>
      <c r="Q1443" s="34"/>
      <c r="R1443" s="34"/>
      <c r="S1443" s="34"/>
      <c r="T1443" s="34"/>
      <c r="U1443" s="34"/>
    </row>
    <row r="1444" spans="1:21">
      <c r="A1444" s="34"/>
      <c r="B1444" s="34"/>
      <c r="C1444" s="34"/>
      <c r="D1444" s="34"/>
      <c r="E1444" s="34"/>
      <c r="F1444" s="34"/>
      <c r="G1444" s="34"/>
      <c r="H1444" s="34"/>
      <c r="I1444" s="34"/>
      <c r="J1444" s="34"/>
      <c r="K1444" s="34"/>
      <c r="L1444" s="34"/>
      <c r="M1444" s="34"/>
      <c r="N1444" s="34"/>
      <c r="O1444" s="34"/>
      <c r="P1444" s="34"/>
      <c r="Q1444" s="34"/>
      <c r="R1444" s="34"/>
      <c r="S1444" s="34"/>
      <c r="T1444" s="34"/>
      <c r="U1444" s="34"/>
    </row>
    <row r="1445" spans="1:21">
      <c r="A1445" s="34"/>
      <c r="B1445" s="34"/>
      <c r="C1445" s="34"/>
      <c r="D1445" s="34"/>
      <c r="E1445" s="34"/>
      <c r="F1445" s="34"/>
      <c r="G1445" s="34"/>
      <c r="H1445" s="34"/>
      <c r="I1445" s="34"/>
      <c r="J1445" s="34"/>
      <c r="K1445" s="34"/>
      <c r="L1445" s="34"/>
      <c r="M1445" s="34"/>
      <c r="N1445" s="34"/>
      <c r="O1445" s="34"/>
      <c r="P1445" s="34"/>
      <c r="Q1445" s="34"/>
      <c r="R1445" s="34"/>
      <c r="S1445" s="34"/>
      <c r="T1445" s="34"/>
      <c r="U1445" s="34"/>
    </row>
    <row r="1446" spans="1:21">
      <c r="A1446" s="34"/>
      <c r="B1446" s="34"/>
      <c r="C1446" s="34"/>
      <c r="D1446" s="34"/>
      <c r="E1446" s="34"/>
      <c r="F1446" s="34"/>
      <c r="G1446" s="34"/>
      <c r="H1446" s="34"/>
      <c r="I1446" s="34"/>
      <c r="J1446" s="34"/>
      <c r="K1446" s="34"/>
      <c r="L1446" s="34"/>
      <c r="M1446" s="34"/>
      <c r="N1446" s="34"/>
      <c r="O1446" s="34"/>
      <c r="P1446" s="34"/>
      <c r="Q1446" s="34"/>
      <c r="R1446" s="34"/>
      <c r="S1446" s="34"/>
      <c r="T1446" s="34"/>
      <c r="U1446" s="34"/>
    </row>
    <row r="1447" spans="1:21">
      <c r="A1447" s="34"/>
      <c r="B1447" s="34"/>
      <c r="C1447" s="34"/>
      <c r="D1447" s="34"/>
      <c r="E1447" s="34"/>
      <c r="F1447" s="34"/>
      <c r="G1447" s="34"/>
      <c r="H1447" s="34"/>
      <c r="I1447" s="34"/>
      <c r="J1447" s="34"/>
      <c r="K1447" s="34"/>
      <c r="L1447" s="34"/>
      <c r="M1447" s="34"/>
      <c r="N1447" s="34"/>
      <c r="O1447" s="34"/>
      <c r="P1447" s="34"/>
      <c r="Q1447" s="34"/>
      <c r="R1447" s="34"/>
      <c r="S1447" s="34"/>
      <c r="T1447" s="34"/>
      <c r="U1447" s="34"/>
    </row>
    <row r="1448" spans="1:21">
      <c r="A1448" s="34"/>
      <c r="B1448" s="34"/>
      <c r="C1448" s="34"/>
      <c r="D1448" s="34"/>
      <c r="E1448" s="34"/>
      <c r="F1448" s="34"/>
      <c r="G1448" s="34"/>
      <c r="H1448" s="34"/>
      <c r="I1448" s="34"/>
      <c r="J1448" s="34"/>
      <c r="K1448" s="34"/>
      <c r="L1448" s="34"/>
      <c r="M1448" s="34"/>
      <c r="N1448" s="34"/>
      <c r="O1448" s="34"/>
      <c r="P1448" s="34"/>
      <c r="Q1448" s="34"/>
      <c r="R1448" s="34"/>
      <c r="S1448" s="34"/>
      <c r="T1448" s="34"/>
      <c r="U1448" s="34"/>
    </row>
    <row r="1449" spans="1:21">
      <c r="A1449" s="34"/>
      <c r="B1449" s="34"/>
      <c r="C1449" s="34"/>
      <c r="D1449" s="34"/>
      <c r="E1449" s="34"/>
      <c r="F1449" s="34"/>
      <c r="G1449" s="34"/>
      <c r="H1449" s="34"/>
      <c r="I1449" s="34"/>
      <c r="J1449" s="34"/>
      <c r="K1449" s="34"/>
      <c r="L1449" s="34"/>
      <c r="M1449" s="34"/>
      <c r="N1449" s="34"/>
      <c r="O1449" s="34"/>
      <c r="P1449" s="34"/>
      <c r="Q1449" s="34"/>
      <c r="R1449" s="34"/>
      <c r="S1449" s="34"/>
      <c r="T1449" s="34"/>
      <c r="U1449" s="34"/>
    </row>
    <row r="1450" spans="1:21">
      <c r="A1450" s="34"/>
      <c r="B1450" s="34"/>
      <c r="C1450" s="34"/>
      <c r="D1450" s="34"/>
      <c r="E1450" s="34"/>
      <c r="F1450" s="34"/>
      <c r="G1450" s="34"/>
      <c r="H1450" s="34"/>
      <c r="I1450" s="34"/>
      <c r="J1450" s="34"/>
      <c r="K1450" s="34"/>
      <c r="L1450" s="34"/>
      <c r="M1450" s="34"/>
      <c r="N1450" s="34"/>
      <c r="O1450" s="34"/>
      <c r="P1450" s="34"/>
      <c r="Q1450" s="34"/>
      <c r="R1450" s="34"/>
      <c r="S1450" s="34"/>
      <c r="T1450" s="34"/>
      <c r="U1450" s="34"/>
    </row>
    <row r="1451" spans="1:21">
      <c r="A1451" s="34"/>
      <c r="B1451" s="34"/>
      <c r="C1451" s="34"/>
      <c r="D1451" s="34"/>
      <c r="E1451" s="34"/>
      <c r="F1451" s="34"/>
      <c r="G1451" s="34"/>
      <c r="H1451" s="34"/>
      <c r="I1451" s="34"/>
      <c r="J1451" s="34"/>
      <c r="K1451" s="34"/>
      <c r="L1451" s="34"/>
      <c r="M1451" s="34"/>
      <c r="N1451" s="34"/>
      <c r="O1451" s="34"/>
      <c r="P1451" s="34"/>
      <c r="Q1451" s="34"/>
      <c r="R1451" s="34"/>
      <c r="S1451" s="34"/>
      <c r="T1451" s="34"/>
      <c r="U1451" s="34"/>
    </row>
    <row r="1452" spans="1:21">
      <c r="A1452" s="34"/>
      <c r="B1452" s="34"/>
      <c r="C1452" s="34"/>
      <c r="D1452" s="34"/>
      <c r="E1452" s="34"/>
      <c r="F1452" s="34"/>
      <c r="G1452" s="34"/>
      <c r="H1452" s="34"/>
      <c r="I1452" s="34"/>
      <c r="J1452" s="34"/>
      <c r="K1452" s="34"/>
      <c r="L1452" s="34"/>
      <c r="M1452" s="34"/>
      <c r="N1452" s="34"/>
      <c r="O1452" s="34"/>
      <c r="P1452" s="34"/>
      <c r="Q1452" s="34"/>
      <c r="R1452" s="34"/>
      <c r="S1452" s="34"/>
      <c r="T1452" s="34"/>
      <c r="U1452" s="34"/>
    </row>
    <row r="1453" spans="1:21">
      <c r="A1453" s="34"/>
      <c r="B1453" s="34"/>
      <c r="C1453" s="34"/>
      <c r="D1453" s="34"/>
      <c r="E1453" s="34"/>
      <c r="F1453" s="34"/>
      <c r="G1453" s="34"/>
      <c r="H1453" s="34"/>
      <c r="I1453" s="34"/>
      <c r="J1453" s="34"/>
      <c r="K1453" s="34"/>
      <c r="L1453" s="34"/>
      <c r="M1453" s="34"/>
      <c r="N1453" s="34"/>
      <c r="O1453" s="34"/>
      <c r="P1453" s="34"/>
      <c r="Q1453" s="34"/>
      <c r="R1453" s="34"/>
      <c r="S1453" s="34"/>
      <c r="T1453" s="34"/>
      <c r="U1453" s="34"/>
    </row>
    <row r="1454" spans="1:21">
      <c r="A1454" s="34"/>
      <c r="B1454" s="34"/>
      <c r="C1454" s="34"/>
      <c r="D1454" s="34"/>
      <c r="E1454" s="34"/>
      <c r="F1454" s="34"/>
      <c r="G1454" s="34"/>
      <c r="H1454" s="34"/>
      <c r="I1454" s="34"/>
      <c r="J1454" s="34"/>
      <c r="K1454" s="34"/>
      <c r="L1454" s="34"/>
      <c r="M1454" s="34"/>
      <c r="N1454" s="34"/>
      <c r="O1454" s="34"/>
      <c r="P1454" s="34"/>
      <c r="Q1454" s="34"/>
      <c r="R1454" s="34"/>
      <c r="S1454" s="34"/>
      <c r="T1454" s="34"/>
      <c r="U1454" s="34"/>
    </row>
    <row r="1455" spans="1:21">
      <c r="A1455" s="34"/>
      <c r="B1455" s="34"/>
      <c r="C1455" s="34"/>
      <c r="D1455" s="34"/>
      <c r="E1455" s="34"/>
      <c r="F1455" s="34"/>
      <c r="G1455" s="34"/>
      <c r="H1455" s="34"/>
      <c r="I1455" s="34"/>
      <c r="J1455" s="34"/>
      <c r="K1455" s="34"/>
      <c r="L1455" s="34"/>
      <c r="M1455" s="34"/>
      <c r="N1455" s="34"/>
      <c r="O1455" s="34"/>
      <c r="P1455" s="34"/>
      <c r="Q1455" s="34"/>
      <c r="R1455" s="34"/>
      <c r="S1455" s="34"/>
      <c r="T1455" s="34"/>
      <c r="U1455" s="34"/>
    </row>
    <row r="1456" spans="1:21">
      <c r="A1456" s="34"/>
      <c r="B1456" s="34"/>
      <c r="C1456" s="34"/>
      <c r="D1456" s="34"/>
      <c r="E1456" s="34"/>
      <c r="F1456" s="34"/>
      <c r="G1456" s="34"/>
      <c r="H1456" s="34"/>
      <c r="I1456" s="34"/>
      <c r="J1456" s="34"/>
      <c r="K1456" s="34"/>
      <c r="L1456" s="34"/>
      <c r="M1456" s="34"/>
      <c r="N1456" s="34"/>
      <c r="O1456" s="34"/>
      <c r="P1456" s="34"/>
      <c r="Q1456" s="34"/>
      <c r="R1456" s="34"/>
      <c r="S1456" s="34"/>
      <c r="T1456" s="34"/>
      <c r="U1456" s="34"/>
    </row>
    <row r="1457" spans="1:21">
      <c r="A1457" s="34"/>
      <c r="B1457" s="34"/>
      <c r="C1457" s="34"/>
      <c r="D1457" s="34"/>
      <c r="E1457" s="34"/>
      <c r="F1457" s="34"/>
      <c r="G1457" s="34"/>
      <c r="H1457" s="34"/>
      <c r="I1457" s="34"/>
      <c r="J1457" s="34"/>
      <c r="K1457" s="34"/>
      <c r="L1457" s="34"/>
      <c r="M1457" s="34"/>
      <c r="N1457" s="34"/>
      <c r="O1457" s="34"/>
      <c r="P1457" s="34"/>
      <c r="Q1457" s="34"/>
      <c r="R1457" s="34"/>
      <c r="S1457" s="34"/>
      <c r="T1457" s="34"/>
      <c r="U1457" s="34"/>
    </row>
    <row r="1458" spans="1:21">
      <c r="A1458" s="34"/>
      <c r="B1458" s="34"/>
      <c r="C1458" s="34"/>
      <c r="D1458" s="34"/>
      <c r="E1458" s="34"/>
      <c r="F1458" s="34"/>
      <c r="G1458" s="34"/>
      <c r="H1458" s="34"/>
      <c r="I1458" s="34"/>
      <c r="J1458" s="34"/>
      <c r="K1458" s="34"/>
      <c r="L1458" s="34"/>
      <c r="M1458" s="34"/>
      <c r="N1458" s="34"/>
      <c r="O1458" s="34"/>
      <c r="P1458" s="34"/>
      <c r="Q1458" s="34"/>
      <c r="R1458" s="34"/>
      <c r="S1458" s="34"/>
      <c r="T1458" s="34"/>
      <c r="U1458" s="34"/>
    </row>
    <row r="1459" spans="1:21">
      <c r="A1459" s="34"/>
      <c r="B1459" s="34"/>
      <c r="C1459" s="34"/>
      <c r="D1459" s="34"/>
      <c r="E1459" s="34"/>
      <c r="F1459" s="34"/>
      <c r="G1459" s="34"/>
      <c r="H1459" s="34"/>
      <c r="I1459" s="34"/>
      <c r="J1459" s="34"/>
      <c r="K1459" s="34"/>
      <c r="L1459" s="34"/>
      <c r="M1459" s="34"/>
      <c r="N1459" s="34"/>
      <c r="O1459" s="34"/>
      <c r="P1459" s="34"/>
      <c r="Q1459" s="34"/>
      <c r="R1459" s="34"/>
      <c r="S1459" s="34"/>
      <c r="T1459" s="34"/>
      <c r="U1459" s="34"/>
    </row>
    <row r="1460" spans="1:21">
      <c r="A1460" s="34"/>
      <c r="B1460" s="34"/>
      <c r="C1460" s="34"/>
      <c r="D1460" s="34"/>
      <c r="E1460" s="34"/>
      <c r="F1460" s="34"/>
      <c r="G1460" s="34"/>
      <c r="H1460" s="34"/>
      <c r="I1460" s="34"/>
      <c r="J1460" s="34"/>
      <c r="K1460" s="34"/>
      <c r="L1460" s="34"/>
      <c r="M1460" s="34"/>
      <c r="N1460" s="34"/>
      <c r="O1460" s="34"/>
      <c r="P1460" s="34"/>
      <c r="Q1460" s="34"/>
      <c r="R1460" s="34"/>
      <c r="S1460" s="34"/>
      <c r="T1460" s="34"/>
      <c r="U1460" s="34"/>
    </row>
    <row r="1461" spans="1:21">
      <c r="A1461" s="34"/>
      <c r="B1461" s="34"/>
      <c r="C1461" s="34"/>
      <c r="D1461" s="34"/>
      <c r="E1461" s="34"/>
      <c r="F1461" s="34"/>
      <c r="G1461" s="34"/>
      <c r="H1461" s="34"/>
      <c r="I1461" s="34"/>
      <c r="J1461" s="34"/>
      <c r="K1461" s="34"/>
      <c r="L1461" s="34"/>
      <c r="M1461" s="34"/>
      <c r="N1461" s="34"/>
      <c r="O1461" s="34"/>
      <c r="P1461" s="34"/>
      <c r="Q1461" s="34"/>
      <c r="R1461" s="34"/>
      <c r="S1461" s="34"/>
      <c r="T1461" s="34"/>
      <c r="U1461" s="34"/>
    </row>
    <row r="1462" spans="1:21">
      <c r="A1462" s="34"/>
      <c r="B1462" s="34"/>
      <c r="C1462" s="34"/>
      <c r="D1462" s="34"/>
      <c r="E1462" s="34"/>
      <c r="F1462" s="34"/>
      <c r="G1462" s="34"/>
      <c r="H1462" s="34"/>
      <c r="I1462" s="34"/>
      <c r="J1462" s="34"/>
      <c r="K1462" s="34"/>
      <c r="L1462" s="34"/>
      <c r="M1462" s="34"/>
      <c r="N1462" s="34"/>
      <c r="O1462" s="34"/>
      <c r="P1462" s="34"/>
      <c r="Q1462" s="34"/>
      <c r="R1462" s="34"/>
      <c r="S1462" s="34"/>
      <c r="T1462" s="34"/>
      <c r="U1462" s="34"/>
    </row>
    <row r="1463" spans="1:21">
      <c r="A1463" s="34"/>
      <c r="B1463" s="34"/>
      <c r="C1463" s="34"/>
      <c r="D1463" s="34"/>
      <c r="E1463" s="34"/>
      <c r="F1463" s="34"/>
      <c r="G1463" s="34"/>
      <c r="H1463" s="34"/>
      <c r="I1463" s="34"/>
      <c r="J1463" s="34"/>
      <c r="K1463" s="34"/>
      <c r="L1463" s="34"/>
      <c r="M1463" s="34"/>
      <c r="N1463" s="34"/>
      <c r="O1463" s="34"/>
      <c r="P1463" s="34"/>
      <c r="Q1463" s="34"/>
      <c r="R1463" s="34"/>
      <c r="S1463" s="34"/>
      <c r="T1463" s="34"/>
      <c r="U1463" s="34"/>
    </row>
    <row r="1464" spans="1:21">
      <c r="A1464" s="34"/>
      <c r="B1464" s="34"/>
      <c r="C1464" s="34"/>
      <c r="D1464" s="34"/>
      <c r="E1464" s="34"/>
      <c r="F1464" s="34"/>
      <c r="G1464" s="34"/>
      <c r="H1464" s="34"/>
      <c r="I1464" s="34"/>
      <c r="J1464" s="34"/>
      <c r="K1464" s="34"/>
      <c r="L1464" s="34"/>
      <c r="M1464" s="34"/>
      <c r="N1464" s="34"/>
      <c r="O1464" s="34"/>
      <c r="P1464" s="34"/>
      <c r="Q1464" s="34"/>
      <c r="R1464" s="34"/>
      <c r="S1464" s="34"/>
      <c r="T1464" s="34"/>
      <c r="U1464" s="34"/>
    </row>
    <row r="1465" spans="1:21">
      <c r="A1465" s="34"/>
      <c r="B1465" s="34"/>
      <c r="C1465" s="34"/>
      <c r="D1465" s="34"/>
      <c r="E1465" s="34"/>
      <c r="F1465" s="34"/>
      <c r="G1465" s="34"/>
      <c r="H1465" s="34"/>
      <c r="I1465" s="34"/>
      <c r="J1465" s="34"/>
      <c r="K1465" s="34"/>
      <c r="L1465" s="34"/>
      <c r="M1465" s="34"/>
      <c r="N1465" s="34"/>
      <c r="O1465" s="34"/>
      <c r="P1465" s="34"/>
      <c r="Q1465" s="34"/>
      <c r="R1465" s="34"/>
      <c r="S1465" s="34"/>
      <c r="T1465" s="34"/>
      <c r="U1465" s="34"/>
    </row>
    <row r="1466" spans="1:21">
      <c r="A1466" s="34"/>
      <c r="B1466" s="34"/>
      <c r="C1466" s="34"/>
      <c r="D1466" s="34"/>
      <c r="E1466" s="34"/>
      <c r="F1466" s="34"/>
      <c r="G1466" s="34"/>
      <c r="H1466" s="34"/>
      <c r="I1466" s="34"/>
      <c r="J1466" s="34"/>
      <c r="K1466" s="34"/>
      <c r="L1466" s="34"/>
      <c r="M1466" s="34"/>
      <c r="N1466" s="34"/>
      <c r="O1466" s="34"/>
      <c r="P1466" s="34"/>
      <c r="Q1466" s="34"/>
      <c r="R1466" s="34"/>
      <c r="S1466" s="34"/>
      <c r="T1466" s="34"/>
      <c r="U1466" s="34"/>
    </row>
    <row r="1467" spans="1:21">
      <c r="A1467" s="34"/>
      <c r="B1467" s="34"/>
      <c r="C1467" s="34"/>
      <c r="D1467" s="34"/>
      <c r="E1467" s="34"/>
      <c r="F1467" s="34"/>
      <c r="G1467" s="34"/>
      <c r="H1467" s="34"/>
      <c r="I1467" s="34"/>
      <c r="J1467" s="34"/>
      <c r="K1467" s="34"/>
      <c r="L1467" s="34"/>
      <c r="M1467" s="34"/>
      <c r="N1467" s="34"/>
      <c r="O1467" s="34"/>
      <c r="P1467" s="34"/>
      <c r="Q1467" s="34"/>
      <c r="R1467" s="34"/>
      <c r="S1467" s="34"/>
      <c r="T1467" s="34"/>
      <c r="U1467" s="34"/>
    </row>
    <row r="1468" spans="1:21">
      <c r="A1468" s="34"/>
      <c r="B1468" s="34"/>
      <c r="C1468" s="34"/>
      <c r="D1468" s="34"/>
      <c r="E1468" s="34"/>
      <c r="F1468" s="34"/>
      <c r="G1468" s="34"/>
      <c r="H1468" s="34"/>
      <c r="I1468" s="34"/>
      <c r="J1468" s="34"/>
      <c r="K1468" s="34"/>
      <c r="L1468" s="34"/>
      <c r="M1468" s="34"/>
      <c r="N1468" s="34"/>
      <c r="O1468" s="34"/>
      <c r="P1468" s="34"/>
      <c r="Q1468" s="34"/>
      <c r="R1468" s="34"/>
      <c r="S1468" s="34"/>
      <c r="T1468" s="34"/>
      <c r="U1468" s="34"/>
    </row>
    <row r="1469" spans="1:21">
      <c r="A1469" s="34"/>
      <c r="B1469" s="34"/>
      <c r="C1469" s="34"/>
      <c r="D1469" s="34"/>
      <c r="E1469" s="34"/>
      <c r="F1469" s="34"/>
      <c r="G1469" s="34"/>
      <c r="H1469" s="34"/>
      <c r="I1469" s="34"/>
      <c r="J1469" s="34"/>
      <c r="K1469" s="34"/>
      <c r="L1469" s="34"/>
      <c r="M1469" s="34"/>
      <c r="N1469" s="34"/>
      <c r="O1469" s="34"/>
      <c r="P1469" s="34"/>
      <c r="Q1469" s="34"/>
      <c r="R1469" s="34"/>
      <c r="S1469" s="34"/>
      <c r="T1469" s="34"/>
      <c r="U1469" s="34"/>
    </row>
    <row r="1470" spans="1:21">
      <c r="A1470" s="34"/>
      <c r="B1470" s="34"/>
      <c r="C1470" s="34"/>
      <c r="D1470" s="34"/>
      <c r="E1470" s="34"/>
      <c r="F1470" s="34"/>
      <c r="G1470" s="34"/>
      <c r="H1470" s="34"/>
      <c r="I1470" s="34"/>
      <c r="J1470" s="34"/>
      <c r="K1470" s="34"/>
      <c r="L1470" s="34"/>
      <c r="M1470" s="34"/>
      <c r="N1470" s="34"/>
      <c r="O1470" s="34"/>
      <c r="P1470" s="34"/>
      <c r="Q1470" s="34"/>
      <c r="R1470" s="34"/>
      <c r="S1470" s="34"/>
      <c r="T1470" s="34"/>
      <c r="U1470" s="34"/>
    </row>
    <row r="1471" spans="1:21">
      <c r="A1471" s="34"/>
      <c r="B1471" s="34"/>
      <c r="C1471" s="34"/>
      <c r="D1471" s="34"/>
      <c r="E1471" s="34"/>
      <c r="F1471" s="34"/>
      <c r="G1471" s="34"/>
      <c r="H1471" s="34"/>
      <c r="I1471" s="34"/>
      <c r="J1471" s="34"/>
      <c r="K1471" s="34"/>
      <c r="L1471" s="34"/>
      <c r="M1471" s="34"/>
      <c r="N1471" s="34"/>
      <c r="O1471" s="34"/>
      <c r="P1471" s="34"/>
      <c r="Q1471" s="34"/>
      <c r="R1471" s="34"/>
      <c r="S1471" s="34"/>
      <c r="T1471" s="34"/>
      <c r="U1471" s="34"/>
    </row>
    <row r="1472" spans="1:21">
      <c r="A1472" s="34"/>
      <c r="B1472" s="34"/>
      <c r="C1472" s="34"/>
      <c r="D1472" s="34"/>
      <c r="E1472" s="34"/>
      <c r="F1472" s="34"/>
      <c r="G1472" s="34"/>
      <c r="H1472" s="34"/>
      <c r="I1472" s="34"/>
      <c r="J1472" s="34"/>
      <c r="K1472" s="34"/>
      <c r="L1472" s="34"/>
      <c r="M1472" s="34"/>
      <c r="N1472" s="34"/>
      <c r="O1472" s="34"/>
      <c r="P1472" s="34"/>
      <c r="Q1472" s="34"/>
      <c r="R1472" s="34"/>
      <c r="S1472" s="34"/>
      <c r="T1472" s="34"/>
      <c r="U1472" s="34"/>
    </row>
    <row r="1473" spans="1:21">
      <c r="A1473" s="34"/>
      <c r="B1473" s="34"/>
      <c r="C1473" s="34"/>
      <c r="D1473" s="34"/>
      <c r="E1473" s="34"/>
      <c r="F1473" s="34"/>
      <c r="G1473" s="34"/>
      <c r="H1473" s="34"/>
      <c r="I1473" s="34"/>
      <c r="J1473" s="34"/>
      <c r="K1473" s="34"/>
      <c r="L1473" s="34"/>
      <c r="M1473" s="34"/>
      <c r="N1473" s="34"/>
      <c r="O1473" s="34"/>
      <c r="P1473" s="34"/>
      <c r="Q1473" s="34"/>
      <c r="R1473" s="34"/>
      <c r="S1473" s="34"/>
      <c r="T1473" s="34"/>
      <c r="U1473" s="34"/>
    </row>
    <row r="1474" spans="1:21">
      <c r="A1474" s="34"/>
      <c r="B1474" s="34"/>
      <c r="C1474" s="34"/>
      <c r="D1474" s="34"/>
      <c r="E1474" s="34"/>
      <c r="F1474" s="34"/>
      <c r="G1474" s="34"/>
      <c r="H1474" s="34"/>
      <c r="I1474" s="34"/>
      <c r="J1474" s="34"/>
      <c r="K1474" s="34"/>
      <c r="L1474" s="34"/>
      <c r="M1474" s="34"/>
      <c r="N1474" s="34"/>
      <c r="O1474" s="34"/>
      <c r="P1474" s="34"/>
      <c r="Q1474" s="34"/>
      <c r="R1474" s="34"/>
      <c r="S1474" s="34"/>
      <c r="T1474" s="34"/>
      <c r="U1474" s="34"/>
    </row>
    <row r="1475" spans="1:21">
      <c r="A1475" s="34"/>
      <c r="B1475" s="34"/>
      <c r="C1475" s="34"/>
      <c r="D1475" s="34"/>
      <c r="E1475" s="34"/>
      <c r="F1475" s="34"/>
      <c r="G1475" s="34"/>
      <c r="H1475" s="34"/>
      <c r="I1475" s="34"/>
      <c r="J1475" s="34"/>
      <c r="K1475" s="34"/>
      <c r="L1475" s="34"/>
      <c r="M1475" s="34"/>
      <c r="N1475" s="34"/>
      <c r="O1475" s="34"/>
      <c r="P1475" s="34"/>
      <c r="Q1475" s="34"/>
      <c r="R1475" s="34"/>
      <c r="S1475" s="34"/>
      <c r="T1475" s="34"/>
      <c r="U1475" s="34"/>
    </row>
    <row r="1476" spans="1:21">
      <c r="A1476" s="34"/>
      <c r="B1476" s="34"/>
      <c r="C1476" s="34"/>
      <c r="D1476" s="34"/>
      <c r="E1476" s="34"/>
      <c r="F1476" s="34"/>
      <c r="G1476" s="34"/>
      <c r="H1476" s="34"/>
      <c r="I1476" s="34"/>
      <c r="J1476" s="34"/>
      <c r="K1476" s="34"/>
      <c r="L1476" s="34"/>
      <c r="M1476" s="34"/>
      <c r="N1476" s="34"/>
      <c r="O1476" s="34"/>
      <c r="P1476" s="34"/>
      <c r="Q1476" s="34"/>
      <c r="R1476" s="34"/>
      <c r="S1476" s="34"/>
      <c r="T1476" s="34"/>
      <c r="U1476" s="34"/>
    </row>
    <row r="1477" spans="1:21">
      <c r="A1477" s="34"/>
      <c r="B1477" s="34"/>
      <c r="C1477" s="34"/>
      <c r="D1477" s="34"/>
      <c r="E1477" s="34"/>
      <c r="F1477" s="34"/>
      <c r="G1477" s="34"/>
      <c r="H1477" s="34"/>
      <c r="I1477" s="34"/>
      <c r="J1477" s="34"/>
      <c r="K1477" s="34"/>
      <c r="L1477" s="34"/>
      <c r="M1477" s="34"/>
      <c r="N1477" s="34"/>
      <c r="O1477" s="34"/>
      <c r="P1477" s="34"/>
      <c r="Q1477" s="34"/>
      <c r="R1477" s="34"/>
      <c r="S1477" s="34"/>
      <c r="T1477" s="34"/>
      <c r="U1477" s="34"/>
    </row>
    <row r="1478" spans="1:21">
      <c r="A1478" s="34"/>
      <c r="B1478" s="34"/>
      <c r="C1478" s="34"/>
      <c r="D1478" s="34"/>
      <c r="E1478" s="34"/>
      <c r="F1478" s="34"/>
      <c r="G1478" s="34"/>
      <c r="H1478" s="34"/>
      <c r="I1478" s="34"/>
      <c r="J1478" s="34"/>
      <c r="K1478" s="34"/>
      <c r="L1478" s="34"/>
      <c r="M1478" s="34"/>
      <c r="N1478" s="34"/>
      <c r="O1478" s="34"/>
      <c r="P1478" s="34"/>
      <c r="Q1478" s="34"/>
      <c r="R1478" s="34"/>
      <c r="S1478" s="34"/>
      <c r="T1478" s="34"/>
      <c r="U1478" s="34"/>
    </row>
    <row r="1479" spans="1:21">
      <c r="A1479" s="34"/>
      <c r="B1479" s="34"/>
      <c r="C1479" s="34"/>
      <c r="D1479" s="34"/>
      <c r="E1479" s="34"/>
      <c r="F1479" s="34"/>
      <c r="G1479" s="34"/>
      <c r="H1479" s="34"/>
      <c r="I1479" s="34"/>
      <c r="J1479" s="34"/>
      <c r="K1479" s="34"/>
      <c r="L1479" s="34"/>
      <c r="M1479" s="34"/>
      <c r="N1479" s="34"/>
      <c r="O1479" s="34"/>
      <c r="P1479" s="34"/>
      <c r="Q1479" s="34"/>
      <c r="R1479" s="34"/>
      <c r="S1479" s="34"/>
      <c r="T1479" s="34"/>
      <c r="U1479" s="34"/>
    </row>
    <row r="1480" spans="1:21">
      <c r="A1480" s="34"/>
      <c r="B1480" s="34"/>
      <c r="C1480" s="34"/>
      <c r="D1480" s="34"/>
      <c r="E1480" s="34"/>
      <c r="F1480" s="34"/>
      <c r="G1480" s="34"/>
      <c r="H1480" s="34"/>
      <c r="I1480" s="34"/>
      <c r="J1480" s="34"/>
      <c r="K1480" s="34"/>
      <c r="L1480" s="34"/>
      <c r="M1480" s="34"/>
      <c r="N1480" s="34"/>
      <c r="O1480" s="34"/>
      <c r="P1480" s="34"/>
      <c r="Q1480" s="34"/>
      <c r="R1480" s="34"/>
      <c r="S1480" s="34"/>
      <c r="T1480" s="34"/>
      <c r="U1480" s="34"/>
    </row>
    <row r="1481" spans="1:21">
      <c r="A1481" s="34"/>
      <c r="B1481" s="34"/>
      <c r="C1481" s="34"/>
      <c r="D1481" s="34"/>
      <c r="E1481" s="34"/>
      <c r="F1481" s="34"/>
      <c r="G1481" s="34"/>
      <c r="H1481" s="34"/>
      <c r="I1481" s="34"/>
      <c r="J1481" s="34"/>
      <c r="K1481" s="34"/>
      <c r="L1481" s="34"/>
      <c r="M1481" s="34"/>
      <c r="N1481" s="34"/>
      <c r="O1481" s="34"/>
      <c r="P1481" s="34"/>
      <c r="Q1481" s="34"/>
      <c r="R1481" s="34"/>
      <c r="S1481" s="34"/>
      <c r="T1481" s="34"/>
      <c r="U1481" s="34"/>
    </row>
    <row r="1482" spans="1:21">
      <c r="A1482" s="34"/>
      <c r="B1482" s="34"/>
      <c r="C1482" s="34"/>
      <c r="D1482" s="34"/>
      <c r="E1482" s="34"/>
      <c r="F1482" s="34"/>
      <c r="G1482" s="34"/>
      <c r="H1482" s="34"/>
      <c r="I1482" s="34"/>
      <c r="J1482" s="34"/>
      <c r="K1482" s="34"/>
      <c r="L1482" s="34"/>
      <c r="M1482" s="34"/>
      <c r="N1482" s="34"/>
      <c r="O1482" s="34"/>
      <c r="P1482" s="34"/>
      <c r="Q1482" s="34"/>
      <c r="R1482" s="34"/>
      <c r="S1482" s="34"/>
      <c r="T1482" s="34"/>
      <c r="U1482" s="34"/>
    </row>
    <row r="1483" spans="1:21">
      <c r="A1483" s="34"/>
      <c r="B1483" s="34"/>
      <c r="C1483" s="34"/>
      <c r="D1483" s="34"/>
      <c r="E1483" s="34"/>
      <c r="F1483" s="34"/>
      <c r="G1483" s="34"/>
      <c r="H1483" s="34"/>
      <c r="I1483" s="34"/>
      <c r="J1483" s="34"/>
      <c r="K1483" s="34"/>
      <c r="L1483" s="34"/>
      <c r="M1483" s="34"/>
      <c r="N1483" s="34"/>
      <c r="O1483" s="34"/>
      <c r="P1483" s="34"/>
      <c r="Q1483" s="34"/>
      <c r="R1483" s="34"/>
      <c r="S1483" s="34"/>
      <c r="T1483" s="34"/>
      <c r="U1483" s="34"/>
    </row>
    <row r="1484" spans="1:21">
      <c r="A1484" s="34"/>
      <c r="B1484" s="34"/>
      <c r="C1484" s="34"/>
      <c r="D1484" s="34"/>
      <c r="E1484" s="34"/>
      <c r="F1484" s="34"/>
      <c r="G1484" s="34"/>
      <c r="H1484" s="34"/>
      <c r="I1484" s="34"/>
      <c r="J1484" s="34"/>
      <c r="K1484" s="34"/>
      <c r="L1484" s="34"/>
      <c r="M1484" s="34"/>
      <c r="N1484" s="34"/>
      <c r="O1484" s="34"/>
      <c r="P1484" s="34"/>
      <c r="Q1484" s="34"/>
      <c r="R1484" s="34"/>
      <c r="S1484" s="34"/>
      <c r="T1484" s="34"/>
      <c r="U1484" s="34"/>
    </row>
    <row r="1485" spans="1:21">
      <c r="A1485" s="34"/>
      <c r="B1485" s="34"/>
      <c r="C1485" s="34"/>
      <c r="D1485" s="34"/>
      <c r="E1485" s="34"/>
      <c r="F1485" s="34"/>
      <c r="G1485" s="34"/>
      <c r="H1485" s="34"/>
      <c r="I1485" s="34"/>
      <c r="J1485" s="34"/>
      <c r="K1485" s="34"/>
      <c r="L1485" s="34"/>
      <c r="M1485" s="34"/>
      <c r="N1485" s="34"/>
      <c r="O1485" s="34"/>
      <c r="P1485" s="34"/>
      <c r="Q1485" s="34"/>
      <c r="R1485" s="34"/>
      <c r="S1485" s="34"/>
      <c r="T1485" s="34"/>
      <c r="U1485" s="34"/>
    </row>
    <row r="1486" spans="1:21">
      <c r="A1486" s="34"/>
      <c r="B1486" s="34"/>
      <c r="C1486" s="34"/>
      <c r="D1486" s="34"/>
      <c r="E1486" s="34"/>
      <c r="F1486" s="34"/>
      <c r="G1486" s="34"/>
      <c r="H1486" s="34"/>
      <c r="I1486" s="34"/>
      <c r="J1486" s="34"/>
      <c r="K1486" s="34"/>
      <c r="L1486" s="34"/>
      <c r="M1486" s="34"/>
      <c r="N1486" s="34"/>
      <c r="O1486" s="34"/>
      <c r="P1486" s="34"/>
      <c r="Q1486" s="34"/>
      <c r="R1486" s="34"/>
      <c r="S1486" s="34"/>
      <c r="T1486" s="34"/>
      <c r="U1486" s="34"/>
    </row>
    <row r="1487" spans="1:21">
      <c r="A1487" s="34"/>
      <c r="B1487" s="34"/>
      <c r="C1487" s="34"/>
      <c r="D1487" s="34"/>
      <c r="E1487" s="34"/>
      <c r="F1487" s="34"/>
      <c r="G1487" s="34"/>
      <c r="H1487" s="34"/>
      <c r="I1487" s="34"/>
      <c r="J1487" s="34"/>
      <c r="K1487" s="34"/>
      <c r="L1487" s="34"/>
      <c r="M1487" s="34"/>
      <c r="N1487" s="34"/>
      <c r="O1487" s="34"/>
      <c r="P1487" s="34"/>
      <c r="Q1487" s="34"/>
      <c r="R1487" s="34"/>
      <c r="S1487" s="34"/>
      <c r="T1487" s="34"/>
      <c r="U1487" s="34"/>
    </row>
    <row r="1488" spans="1:21">
      <c r="A1488" s="34"/>
      <c r="B1488" s="34"/>
      <c r="C1488" s="34"/>
      <c r="D1488" s="34"/>
      <c r="E1488" s="34"/>
      <c r="F1488" s="34"/>
      <c r="G1488" s="34"/>
      <c r="H1488" s="34"/>
      <c r="I1488" s="34"/>
      <c r="J1488" s="34"/>
      <c r="K1488" s="34"/>
      <c r="L1488" s="34"/>
      <c r="M1488" s="34"/>
      <c r="N1488" s="34"/>
      <c r="O1488" s="34"/>
      <c r="P1488" s="34"/>
      <c r="Q1488" s="34"/>
      <c r="R1488" s="34"/>
      <c r="S1488" s="34"/>
      <c r="T1488" s="34"/>
      <c r="U1488" s="34"/>
    </row>
    <row r="1489" spans="1:21">
      <c r="A1489" s="34"/>
      <c r="B1489" s="34"/>
      <c r="C1489" s="34"/>
      <c r="D1489" s="34"/>
      <c r="E1489" s="34"/>
      <c r="F1489" s="34"/>
      <c r="G1489" s="34"/>
      <c r="H1489" s="34"/>
      <c r="I1489" s="34"/>
      <c r="J1489" s="34"/>
      <c r="K1489" s="34"/>
      <c r="L1489" s="34"/>
      <c r="M1489" s="34"/>
      <c r="N1489" s="34"/>
      <c r="O1489" s="34"/>
      <c r="P1489" s="34"/>
      <c r="Q1489" s="34"/>
      <c r="R1489" s="34"/>
      <c r="S1489" s="34"/>
      <c r="T1489" s="34"/>
      <c r="U1489" s="34"/>
    </row>
    <row r="1490" spans="1:21">
      <c r="A1490" s="34"/>
      <c r="B1490" s="34"/>
      <c r="C1490" s="34"/>
      <c r="D1490" s="34"/>
      <c r="E1490" s="34"/>
      <c r="F1490" s="34"/>
      <c r="G1490" s="34"/>
      <c r="H1490" s="34"/>
      <c r="I1490" s="34"/>
      <c r="J1490" s="34"/>
      <c r="K1490" s="34"/>
      <c r="L1490" s="34"/>
      <c r="M1490" s="34"/>
      <c r="N1490" s="34"/>
      <c r="O1490" s="34"/>
      <c r="P1490" s="34"/>
      <c r="Q1490" s="34"/>
      <c r="R1490" s="34"/>
      <c r="S1490" s="34"/>
      <c r="T1490" s="34"/>
      <c r="U1490" s="34"/>
    </row>
    <row r="1491" spans="1:21">
      <c r="A1491" s="34"/>
      <c r="B1491" s="34"/>
      <c r="C1491" s="34"/>
      <c r="D1491" s="34"/>
      <c r="E1491" s="34"/>
      <c r="F1491" s="34"/>
      <c r="G1491" s="34"/>
      <c r="H1491" s="34"/>
      <c r="I1491" s="34"/>
      <c r="J1491" s="34"/>
      <c r="K1491" s="34"/>
      <c r="L1491" s="34"/>
      <c r="M1491" s="34"/>
      <c r="N1491" s="34"/>
      <c r="O1491" s="34"/>
      <c r="P1491" s="34"/>
      <c r="Q1491" s="34"/>
      <c r="R1491" s="34"/>
      <c r="S1491" s="34"/>
      <c r="T1491" s="34"/>
      <c r="U1491" s="34"/>
    </row>
    <row r="1492" spans="1:21">
      <c r="A1492" s="34"/>
      <c r="B1492" s="34"/>
      <c r="C1492" s="34"/>
      <c r="D1492" s="34"/>
      <c r="E1492" s="34"/>
      <c r="F1492" s="34"/>
      <c r="G1492" s="34"/>
      <c r="H1492" s="34"/>
      <c r="I1492" s="34"/>
      <c r="J1492" s="34"/>
      <c r="K1492" s="34"/>
      <c r="L1492" s="34"/>
      <c r="M1492" s="34"/>
      <c r="N1492" s="34"/>
      <c r="O1492" s="34"/>
      <c r="P1492" s="34"/>
      <c r="Q1492" s="34"/>
      <c r="R1492" s="34"/>
      <c r="S1492" s="34"/>
      <c r="T1492" s="34"/>
      <c r="U1492" s="34"/>
    </row>
    <row r="1493" spans="1:21">
      <c r="A1493" s="34"/>
      <c r="B1493" s="34"/>
      <c r="C1493" s="34"/>
      <c r="D1493" s="34"/>
      <c r="E1493" s="34"/>
      <c r="F1493" s="34"/>
      <c r="G1493" s="34"/>
      <c r="H1493" s="34"/>
      <c r="I1493" s="34"/>
      <c r="J1493" s="34"/>
      <c r="K1493" s="34"/>
      <c r="L1493" s="34"/>
      <c r="M1493" s="34"/>
      <c r="N1493" s="34"/>
      <c r="O1493" s="34"/>
      <c r="P1493" s="34"/>
      <c r="Q1493" s="34"/>
      <c r="R1493" s="34"/>
      <c r="S1493" s="34"/>
      <c r="T1493" s="34"/>
      <c r="U1493" s="34"/>
    </row>
    <row r="1494" spans="1:21">
      <c r="A1494" s="34"/>
      <c r="B1494" s="34"/>
      <c r="C1494" s="34"/>
      <c r="D1494" s="34"/>
      <c r="E1494" s="34"/>
      <c r="F1494" s="34"/>
      <c r="G1494" s="34"/>
      <c r="H1494" s="34"/>
      <c r="I1494" s="34"/>
      <c r="J1494" s="34"/>
      <c r="K1494" s="34"/>
      <c r="L1494" s="34"/>
      <c r="M1494" s="34"/>
      <c r="N1494" s="34"/>
      <c r="O1494" s="34"/>
      <c r="P1494" s="34"/>
      <c r="Q1494" s="34"/>
      <c r="R1494" s="34"/>
      <c r="S1494" s="34"/>
      <c r="T1494" s="34"/>
      <c r="U1494" s="34"/>
    </row>
    <row r="1495" spans="1:21">
      <c r="A1495" s="34"/>
      <c r="B1495" s="34"/>
      <c r="C1495" s="34"/>
      <c r="D1495" s="34"/>
      <c r="E1495" s="34"/>
      <c r="F1495" s="34"/>
      <c r="G1495" s="34"/>
      <c r="H1495" s="34"/>
      <c r="I1495" s="34"/>
      <c r="J1495" s="34"/>
      <c r="K1495" s="34"/>
      <c r="L1495" s="34"/>
      <c r="M1495" s="34"/>
      <c r="N1495" s="34"/>
      <c r="O1495" s="34"/>
      <c r="P1495" s="34"/>
      <c r="Q1495" s="34"/>
      <c r="R1495" s="34"/>
      <c r="S1495" s="34"/>
      <c r="T1495" s="34"/>
      <c r="U1495" s="34"/>
    </row>
    <row r="1496" spans="1:21">
      <c r="A1496" s="34"/>
      <c r="B1496" s="34"/>
      <c r="C1496" s="34"/>
      <c r="D1496" s="34"/>
      <c r="E1496" s="34"/>
      <c r="F1496" s="34"/>
      <c r="G1496" s="34"/>
      <c r="H1496" s="34"/>
      <c r="I1496" s="34"/>
      <c r="J1496" s="34"/>
      <c r="K1496" s="34"/>
      <c r="L1496" s="34"/>
      <c r="M1496" s="34"/>
      <c r="N1496" s="34"/>
      <c r="O1496" s="34"/>
      <c r="P1496" s="34"/>
      <c r="Q1496" s="34"/>
      <c r="R1496" s="34"/>
      <c r="S1496" s="34"/>
      <c r="T1496" s="34"/>
      <c r="U1496" s="34"/>
    </row>
    <row r="1497" spans="1:21">
      <c r="A1497" s="34"/>
      <c r="B1497" s="34"/>
      <c r="C1497" s="34"/>
      <c r="D1497" s="34"/>
      <c r="E1497" s="34"/>
      <c r="F1497" s="34"/>
      <c r="G1497" s="34"/>
      <c r="H1497" s="34"/>
      <c r="I1497" s="34"/>
      <c r="J1497" s="34"/>
      <c r="K1497" s="34"/>
      <c r="L1497" s="34"/>
      <c r="M1497" s="34"/>
      <c r="N1497" s="34"/>
      <c r="O1497" s="34"/>
      <c r="P1497" s="34"/>
      <c r="Q1497" s="34"/>
      <c r="R1497" s="34"/>
      <c r="S1497" s="34"/>
      <c r="T1497" s="34"/>
      <c r="U1497" s="34"/>
    </row>
    <row r="1498" spans="1:21">
      <c r="A1498" s="34"/>
      <c r="B1498" s="34"/>
      <c r="C1498" s="34"/>
      <c r="D1498" s="34"/>
      <c r="E1498" s="34"/>
      <c r="F1498" s="34"/>
      <c r="G1498" s="34"/>
      <c r="H1498" s="34"/>
      <c r="I1498" s="34"/>
      <c r="J1498" s="34"/>
      <c r="K1498" s="34"/>
      <c r="L1498" s="34"/>
      <c r="M1498" s="34"/>
      <c r="N1498" s="34"/>
      <c r="O1498" s="34"/>
      <c r="P1498" s="34"/>
      <c r="Q1498" s="34"/>
      <c r="R1498" s="34"/>
      <c r="S1498" s="34"/>
      <c r="T1498" s="34"/>
      <c r="U1498" s="34"/>
    </row>
    <row r="1499" spans="1:21">
      <c r="A1499" s="34"/>
      <c r="B1499" s="34"/>
      <c r="C1499" s="34"/>
      <c r="D1499" s="34"/>
      <c r="E1499" s="34"/>
      <c r="F1499" s="34"/>
      <c r="G1499" s="34"/>
      <c r="H1499" s="34"/>
      <c r="I1499" s="34"/>
      <c r="J1499" s="34"/>
      <c r="K1499" s="34"/>
      <c r="L1499" s="34"/>
      <c r="M1499" s="34"/>
      <c r="N1499" s="34"/>
      <c r="O1499" s="34"/>
      <c r="P1499" s="34"/>
      <c r="Q1499" s="34"/>
      <c r="R1499" s="34"/>
      <c r="S1499" s="34"/>
      <c r="T1499" s="34"/>
      <c r="U1499" s="34"/>
    </row>
    <row r="1500" spans="1:21">
      <c r="A1500" s="34"/>
      <c r="B1500" s="34"/>
      <c r="C1500" s="34"/>
      <c r="D1500" s="34"/>
      <c r="E1500" s="34"/>
      <c r="F1500" s="34"/>
      <c r="G1500" s="34"/>
      <c r="H1500" s="34"/>
      <c r="I1500" s="34"/>
      <c r="J1500" s="34"/>
      <c r="K1500" s="34"/>
      <c r="L1500" s="34"/>
      <c r="M1500" s="34"/>
      <c r="N1500" s="34"/>
      <c r="O1500" s="34"/>
      <c r="P1500" s="34"/>
      <c r="Q1500" s="34"/>
      <c r="R1500" s="34"/>
      <c r="S1500" s="34"/>
      <c r="T1500" s="34"/>
      <c r="U1500" s="34"/>
    </row>
    <row r="1501" spans="1:21">
      <c r="A1501" s="34"/>
      <c r="B1501" s="34"/>
      <c r="C1501" s="34"/>
      <c r="D1501" s="34"/>
      <c r="E1501" s="34"/>
      <c r="F1501" s="34"/>
      <c r="G1501" s="34"/>
      <c r="H1501" s="34"/>
      <c r="I1501" s="34"/>
      <c r="J1501" s="34"/>
      <c r="K1501" s="34"/>
      <c r="L1501" s="34"/>
      <c r="M1501" s="34"/>
      <c r="N1501" s="34"/>
      <c r="O1501" s="34"/>
      <c r="P1501" s="34"/>
      <c r="Q1501" s="34"/>
      <c r="R1501" s="34"/>
      <c r="S1501" s="34"/>
      <c r="T1501" s="34"/>
      <c r="U1501" s="34"/>
    </row>
    <row r="1502" spans="1:21">
      <c r="A1502" s="34"/>
      <c r="B1502" s="34"/>
      <c r="C1502" s="34"/>
      <c r="D1502" s="34"/>
      <c r="E1502" s="34"/>
      <c r="F1502" s="34"/>
      <c r="G1502" s="34"/>
      <c r="H1502" s="34"/>
      <c r="I1502" s="34"/>
      <c r="J1502" s="34"/>
      <c r="K1502" s="34"/>
      <c r="L1502" s="34"/>
      <c r="M1502" s="34"/>
      <c r="N1502" s="34"/>
      <c r="O1502" s="34"/>
      <c r="P1502" s="34"/>
      <c r="Q1502" s="34"/>
      <c r="R1502" s="34"/>
      <c r="S1502" s="34"/>
      <c r="T1502" s="34"/>
      <c r="U1502" s="34"/>
    </row>
    <row r="1503" spans="1:21">
      <c r="A1503" s="34"/>
      <c r="B1503" s="34"/>
      <c r="C1503" s="34"/>
      <c r="D1503" s="34"/>
      <c r="E1503" s="34"/>
      <c r="F1503" s="34"/>
      <c r="G1503" s="34"/>
      <c r="H1503" s="34"/>
      <c r="I1503" s="34"/>
      <c r="J1503" s="34"/>
      <c r="K1503" s="34"/>
      <c r="L1503" s="34"/>
      <c r="M1503" s="34"/>
      <c r="N1503" s="34"/>
      <c r="O1503" s="34"/>
      <c r="P1503" s="34"/>
      <c r="Q1503" s="34"/>
      <c r="R1503" s="34"/>
      <c r="S1503" s="34"/>
      <c r="T1503" s="34"/>
      <c r="U1503" s="34"/>
    </row>
    <row r="1504" spans="1:21">
      <c r="A1504" s="34"/>
      <c r="B1504" s="34"/>
      <c r="C1504" s="34"/>
      <c r="D1504" s="34"/>
      <c r="E1504" s="34"/>
      <c r="F1504" s="34"/>
      <c r="G1504" s="34"/>
      <c r="H1504" s="34"/>
      <c r="I1504" s="34"/>
      <c r="J1504" s="34"/>
      <c r="K1504" s="34"/>
      <c r="L1504" s="34"/>
      <c r="M1504" s="34"/>
      <c r="N1504" s="34"/>
      <c r="O1504" s="34"/>
      <c r="P1504" s="34"/>
      <c r="Q1504" s="34"/>
      <c r="R1504" s="34"/>
      <c r="S1504" s="34"/>
      <c r="T1504" s="34"/>
      <c r="U1504" s="34"/>
    </row>
    <row r="1505" spans="1:21">
      <c r="A1505" s="34"/>
      <c r="B1505" s="34"/>
      <c r="C1505" s="34"/>
      <c r="D1505" s="34"/>
      <c r="E1505" s="34"/>
      <c r="F1505" s="34"/>
      <c r="G1505" s="34"/>
      <c r="H1505" s="34"/>
      <c r="I1505" s="34"/>
      <c r="J1505" s="34"/>
      <c r="K1505" s="34"/>
      <c r="L1505" s="34"/>
      <c r="M1505" s="34"/>
      <c r="N1505" s="34"/>
      <c r="O1505" s="34"/>
      <c r="P1505" s="34"/>
      <c r="Q1505" s="34"/>
      <c r="R1505" s="34"/>
      <c r="S1505" s="34"/>
      <c r="T1505" s="34"/>
      <c r="U1505" s="34"/>
    </row>
    <row r="1506" spans="1:21">
      <c r="A1506" s="34"/>
      <c r="B1506" s="34"/>
      <c r="C1506" s="34"/>
      <c r="D1506" s="34"/>
      <c r="E1506" s="34"/>
      <c r="F1506" s="34"/>
      <c r="G1506" s="34"/>
      <c r="H1506" s="34"/>
      <c r="I1506" s="34"/>
      <c r="J1506" s="34"/>
      <c r="K1506" s="34"/>
      <c r="L1506" s="34"/>
      <c r="M1506" s="34"/>
      <c r="N1506" s="34"/>
      <c r="O1506" s="34"/>
      <c r="P1506" s="34"/>
      <c r="Q1506" s="34"/>
      <c r="R1506" s="34"/>
      <c r="S1506" s="34"/>
      <c r="T1506" s="34"/>
      <c r="U1506" s="34"/>
    </row>
    <row r="1507" spans="1:21">
      <c r="A1507" s="34"/>
      <c r="B1507" s="34"/>
      <c r="C1507" s="34"/>
      <c r="D1507" s="34"/>
      <c r="E1507" s="34"/>
      <c r="F1507" s="34"/>
      <c r="G1507" s="34"/>
      <c r="H1507" s="34"/>
      <c r="I1507" s="34"/>
      <c r="J1507" s="34"/>
      <c r="K1507" s="34"/>
      <c r="L1507" s="34"/>
      <c r="M1507" s="34"/>
      <c r="N1507" s="34"/>
      <c r="O1507" s="34"/>
      <c r="P1507" s="34"/>
      <c r="Q1507" s="34"/>
      <c r="R1507" s="34"/>
      <c r="S1507" s="34"/>
      <c r="T1507" s="34"/>
      <c r="U1507" s="34"/>
    </row>
    <row r="1508" spans="1:21">
      <c r="A1508" s="34"/>
      <c r="B1508" s="34"/>
      <c r="C1508" s="34"/>
      <c r="D1508" s="34"/>
      <c r="E1508" s="34"/>
      <c r="F1508" s="34"/>
      <c r="G1508" s="34"/>
      <c r="H1508" s="34"/>
      <c r="I1508" s="34"/>
      <c r="J1508" s="34"/>
      <c r="K1508" s="34"/>
      <c r="L1508" s="34"/>
      <c r="M1508" s="34"/>
      <c r="N1508" s="34"/>
      <c r="O1508" s="34"/>
      <c r="P1508" s="34"/>
      <c r="Q1508" s="34"/>
      <c r="R1508" s="34"/>
      <c r="S1508" s="34"/>
      <c r="T1508" s="34"/>
      <c r="U1508" s="34"/>
    </row>
    <row r="1509" spans="1:21">
      <c r="A1509" s="34"/>
      <c r="B1509" s="34"/>
      <c r="C1509" s="34"/>
      <c r="D1509" s="34"/>
      <c r="E1509" s="34"/>
      <c r="F1509" s="34"/>
      <c r="G1509" s="34"/>
      <c r="H1509" s="34"/>
      <c r="I1509" s="34"/>
      <c r="J1509" s="34"/>
      <c r="K1509" s="34"/>
      <c r="L1509" s="34"/>
      <c r="M1509" s="34"/>
      <c r="N1509" s="34"/>
      <c r="O1509" s="34"/>
      <c r="P1509" s="34"/>
      <c r="Q1509" s="34"/>
      <c r="R1509" s="34"/>
      <c r="S1509" s="34"/>
      <c r="T1509" s="34"/>
      <c r="U1509" s="34"/>
    </row>
    <row r="1510" spans="1:21">
      <c r="A1510" s="34"/>
      <c r="B1510" s="34"/>
      <c r="C1510" s="34"/>
      <c r="D1510" s="34"/>
      <c r="E1510" s="34"/>
      <c r="F1510" s="34"/>
      <c r="G1510" s="34"/>
      <c r="H1510" s="34"/>
      <c r="I1510" s="34"/>
      <c r="J1510" s="34"/>
      <c r="K1510" s="34"/>
      <c r="L1510" s="34"/>
      <c r="M1510" s="34"/>
      <c r="N1510" s="34"/>
      <c r="O1510" s="34"/>
      <c r="P1510" s="34"/>
      <c r="Q1510" s="34"/>
      <c r="R1510" s="34"/>
      <c r="S1510" s="34"/>
      <c r="T1510" s="34"/>
      <c r="U1510" s="34"/>
    </row>
    <row r="1511" spans="1:21">
      <c r="A1511" s="34"/>
      <c r="B1511" s="34"/>
      <c r="C1511" s="34"/>
      <c r="D1511" s="34"/>
      <c r="E1511" s="34"/>
      <c r="F1511" s="34"/>
      <c r="G1511" s="34"/>
      <c r="H1511" s="34"/>
      <c r="I1511" s="34"/>
      <c r="J1511" s="34"/>
      <c r="K1511" s="34"/>
      <c r="L1511" s="34"/>
      <c r="M1511" s="34"/>
      <c r="N1511" s="34"/>
      <c r="O1511" s="34"/>
      <c r="P1511" s="34"/>
      <c r="Q1511" s="34"/>
      <c r="R1511" s="34"/>
      <c r="S1511" s="34"/>
      <c r="T1511" s="34"/>
      <c r="U1511" s="34"/>
    </row>
    <row r="1512" spans="1:21">
      <c r="A1512" s="34"/>
      <c r="B1512" s="34"/>
      <c r="C1512" s="34"/>
      <c r="D1512" s="34"/>
      <c r="E1512" s="34"/>
      <c r="F1512" s="34"/>
      <c r="G1512" s="34"/>
      <c r="H1512" s="34"/>
      <c r="I1512" s="34"/>
      <c r="J1512" s="34"/>
      <c r="K1512" s="34"/>
      <c r="L1512" s="34"/>
      <c r="M1512" s="34"/>
      <c r="N1512" s="34"/>
      <c r="O1512" s="34"/>
      <c r="P1512" s="34"/>
      <c r="Q1512" s="34"/>
      <c r="R1512" s="34"/>
      <c r="S1512" s="34"/>
      <c r="T1512" s="34"/>
      <c r="U1512" s="34"/>
    </row>
    <row r="1513" spans="1:21">
      <c r="A1513" s="34"/>
      <c r="B1513" s="34"/>
      <c r="C1513" s="34"/>
      <c r="D1513" s="34"/>
      <c r="E1513" s="34"/>
      <c r="F1513" s="34"/>
      <c r="G1513" s="34"/>
      <c r="H1513" s="34"/>
      <c r="I1513" s="34"/>
      <c r="J1513" s="34"/>
      <c r="K1513" s="34"/>
      <c r="L1513" s="34"/>
      <c r="M1513" s="34"/>
      <c r="N1513" s="34"/>
      <c r="O1513" s="34"/>
      <c r="P1513" s="34"/>
      <c r="Q1513" s="34"/>
      <c r="R1513" s="34"/>
      <c r="S1513" s="34"/>
      <c r="T1513" s="34"/>
      <c r="U1513" s="34"/>
    </row>
    <row r="1514" spans="1:21">
      <c r="A1514" s="34"/>
      <c r="B1514" s="34"/>
      <c r="C1514" s="34"/>
      <c r="D1514" s="34"/>
      <c r="E1514" s="34"/>
      <c r="F1514" s="34"/>
      <c r="G1514" s="34"/>
      <c r="H1514" s="34"/>
      <c r="I1514" s="34"/>
      <c r="J1514" s="34"/>
      <c r="K1514" s="34"/>
      <c r="L1514" s="34"/>
      <c r="M1514" s="34"/>
      <c r="N1514" s="34"/>
      <c r="O1514" s="34"/>
      <c r="P1514" s="34"/>
      <c r="Q1514" s="34"/>
      <c r="R1514" s="34"/>
      <c r="S1514" s="34"/>
      <c r="T1514" s="34"/>
      <c r="U1514" s="34"/>
    </row>
    <row r="1515" spans="1:21">
      <c r="A1515" s="34"/>
      <c r="B1515" s="34"/>
      <c r="C1515" s="34"/>
      <c r="D1515" s="34"/>
      <c r="E1515" s="34"/>
      <c r="F1515" s="34"/>
      <c r="G1515" s="34"/>
      <c r="H1515" s="34"/>
      <c r="I1515" s="34"/>
      <c r="J1515" s="34"/>
      <c r="K1515" s="34"/>
      <c r="L1515" s="34"/>
      <c r="M1515" s="34"/>
      <c r="N1515" s="34"/>
      <c r="O1515" s="34"/>
      <c r="P1515" s="34"/>
      <c r="Q1515" s="34"/>
      <c r="R1515" s="34"/>
      <c r="S1515" s="34"/>
      <c r="T1515" s="34"/>
      <c r="U1515" s="34"/>
    </row>
    <row r="1516" spans="1:21">
      <c r="A1516" s="34"/>
      <c r="B1516" s="34"/>
      <c r="C1516" s="34"/>
      <c r="D1516" s="34"/>
      <c r="E1516" s="34"/>
      <c r="F1516" s="34"/>
      <c r="G1516" s="34"/>
      <c r="H1516" s="34"/>
      <c r="I1516" s="34"/>
      <c r="J1516" s="34"/>
      <c r="K1516" s="34"/>
      <c r="L1516" s="34"/>
      <c r="M1516" s="34"/>
      <c r="N1516" s="34"/>
      <c r="O1516" s="34"/>
      <c r="P1516" s="34"/>
      <c r="Q1516" s="34"/>
      <c r="R1516" s="34"/>
      <c r="S1516" s="34"/>
      <c r="T1516" s="34"/>
      <c r="U1516" s="34"/>
    </row>
    <row r="1517" spans="1:21">
      <c r="A1517" s="34"/>
      <c r="B1517" s="34"/>
      <c r="C1517" s="34"/>
      <c r="D1517" s="34"/>
      <c r="E1517" s="34"/>
      <c r="F1517" s="34"/>
      <c r="G1517" s="34"/>
      <c r="H1517" s="34"/>
      <c r="I1517" s="34"/>
      <c r="J1517" s="34"/>
      <c r="K1517" s="34"/>
      <c r="L1517" s="34"/>
      <c r="M1517" s="34"/>
      <c r="N1517" s="34"/>
      <c r="O1517" s="34"/>
      <c r="P1517" s="34"/>
      <c r="Q1517" s="34"/>
      <c r="R1517" s="34"/>
      <c r="S1517" s="34"/>
      <c r="T1517" s="34"/>
      <c r="U1517" s="34"/>
    </row>
    <row r="1518" spans="1:21">
      <c r="A1518" s="34"/>
      <c r="B1518" s="34"/>
      <c r="C1518" s="34"/>
      <c r="D1518" s="34"/>
      <c r="E1518" s="34"/>
      <c r="F1518" s="34"/>
      <c r="G1518" s="34"/>
      <c r="H1518" s="34"/>
      <c r="I1518" s="34"/>
      <c r="J1518" s="34"/>
      <c r="K1518" s="34"/>
      <c r="L1518" s="34"/>
      <c r="M1518" s="34"/>
      <c r="N1518" s="34"/>
      <c r="O1518" s="34"/>
      <c r="P1518" s="34"/>
      <c r="Q1518" s="34"/>
      <c r="R1518" s="34"/>
      <c r="S1518" s="34"/>
      <c r="T1518" s="34"/>
      <c r="U1518" s="34"/>
    </row>
    <row r="1519" spans="1:21">
      <c r="A1519" s="34"/>
      <c r="B1519" s="34"/>
      <c r="C1519" s="34"/>
      <c r="D1519" s="34"/>
      <c r="E1519" s="34"/>
      <c r="F1519" s="34"/>
      <c r="G1519" s="34"/>
      <c r="H1519" s="34"/>
      <c r="I1519" s="34"/>
      <c r="J1519" s="34"/>
      <c r="K1519" s="34"/>
      <c r="L1519" s="34"/>
      <c r="M1519" s="34"/>
      <c r="N1519" s="34"/>
      <c r="O1519" s="34"/>
      <c r="P1519" s="34"/>
      <c r="Q1519" s="34"/>
      <c r="R1519" s="34"/>
      <c r="S1519" s="34"/>
      <c r="T1519" s="34"/>
      <c r="U1519" s="34"/>
    </row>
    <row r="1520" spans="1:21">
      <c r="A1520" s="34"/>
      <c r="B1520" s="34"/>
      <c r="C1520" s="34"/>
      <c r="D1520" s="34"/>
      <c r="E1520" s="34"/>
      <c r="F1520" s="34"/>
      <c r="G1520" s="34"/>
      <c r="H1520" s="34"/>
      <c r="I1520" s="34"/>
      <c r="J1520" s="34"/>
      <c r="K1520" s="34"/>
      <c r="L1520" s="34"/>
      <c r="M1520" s="34"/>
      <c r="N1520" s="34"/>
      <c r="O1520" s="34"/>
      <c r="P1520" s="34"/>
      <c r="Q1520" s="34"/>
      <c r="R1520" s="34"/>
      <c r="S1520" s="34"/>
      <c r="T1520" s="34"/>
      <c r="U1520" s="34"/>
    </row>
    <row r="1521" spans="1:21">
      <c r="A1521" s="34"/>
      <c r="B1521" s="34"/>
      <c r="C1521" s="34"/>
      <c r="D1521" s="34"/>
      <c r="E1521" s="34"/>
      <c r="F1521" s="34"/>
      <c r="G1521" s="34"/>
      <c r="H1521" s="34"/>
      <c r="I1521" s="34"/>
      <c r="J1521" s="34"/>
      <c r="K1521" s="34"/>
      <c r="L1521" s="34"/>
      <c r="M1521" s="34"/>
      <c r="N1521" s="34"/>
      <c r="O1521" s="34"/>
      <c r="P1521" s="34"/>
      <c r="Q1521" s="34"/>
      <c r="R1521" s="34"/>
      <c r="S1521" s="34"/>
      <c r="T1521" s="34"/>
      <c r="U1521" s="34"/>
    </row>
    <row r="1522" spans="1:21">
      <c r="A1522" s="34"/>
      <c r="B1522" s="34"/>
      <c r="C1522" s="34"/>
      <c r="D1522" s="34"/>
      <c r="E1522" s="34"/>
      <c r="F1522" s="34"/>
      <c r="G1522" s="34"/>
      <c r="H1522" s="34"/>
      <c r="I1522" s="34"/>
      <c r="J1522" s="34"/>
      <c r="K1522" s="34"/>
      <c r="L1522" s="34"/>
      <c r="M1522" s="34"/>
      <c r="N1522" s="34"/>
      <c r="O1522" s="34"/>
      <c r="P1522" s="34"/>
      <c r="Q1522" s="34"/>
      <c r="R1522" s="34"/>
      <c r="S1522" s="34"/>
      <c r="T1522" s="34"/>
      <c r="U1522" s="34"/>
    </row>
    <row r="1523" spans="1:21">
      <c r="A1523" s="34"/>
      <c r="B1523" s="34"/>
      <c r="C1523" s="34"/>
      <c r="D1523" s="34"/>
      <c r="E1523" s="34"/>
      <c r="F1523" s="34"/>
      <c r="G1523" s="34"/>
      <c r="H1523" s="34"/>
      <c r="I1523" s="34"/>
      <c r="J1523" s="34"/>
      <c r="K1523" s="34"/>
      <c r="L1523" s="34"/>
      <c r="M1523" s="34"/>
      <c r="N1523" s="34"/>
      <c r="O1523" s="34"/>
      <c r="P1523" s="34"/>
      <c r="Q1523" s="34"/>
      <c r="R1523" s="34"/>
      <c r="S1523" s="34"/>
      <c r="T1523" s="34"/>
      <c r="U1523" s="34"/>
    </row>
    <row r="1524" spans="1:21">
      <c r="A1524" s="34"/>
      <c r="B1524" s="34"/>
      <c r="C1524" s="34"/>
      <c r="D1524" s="34"/>
      <c r="E1524" s="34"/>
      <c r="F1524" s="34"/>
      <c r="G1524" s="34"/>
      <c r="H1524" s="34"/>
      <c r="I1524" s="34"/>
      <c r="J1524" s="34"/>
      <c r="K1524" s="34"/>
      <c r="L1524" s="34"/>
      <c r="M1524" s="34"/>
      <c r="N1524" s="34"/>
      <c r="O1524" s="34"/>
      <c r="P1524" s="34"/>
      <c r="Q1524" s="34"/>
      <c r="R1524" s="34"/>
      <c r="S1524" s="34"/>
      <c r="T1524" s="34"/>
      <c r="U1524" s="34"/>
    </row>
    <row r="1525" spans="1:21">
      <c r="A1525" s="34"/>
      <c r="B1525" s="34"/>
      <c r="C1525" s="34"/>
      <c r="D1525" s="34"/>
      <c r="E1525" s="34"/>
      <c r="F1525" s="34"/>
      <c r="G1525" s="34"/>
      <c r="H1525" s="34"/>
      <c r="I1525" s="34"/>
      <c r="J1525" s="34"/>
      <c r="K1525" s="34"/>
      <c r="L1525" s="34"/>
      <c r="M1525" s="34"/>
      <c r="N1525" s="34"/>
      <c r="O1525" s="34"/>
      <c r="P1525" s="34"/>
      <c r="Q1525" s="34"/>
      <c r="R1525" s="34"/>
      <c r="S1525" s="34"/>
      <c r="T1525" s="34"/>
      <c r="U1525" s="34"/>
    </row>
    <row r="1526" spans="1:21">
      <c r="A1526" s="34"/>
      <c r="B1526" s="34"/>
      <c r="C1526" s="34"/>
      <c r="D1526" s="34"/>
      <c r="E1526" s="34"/>
      <c r="F1526" s="34"/>
      <c r="G1526" s="34"/>
      <c r="H1526" s="34"/>
      <c r="I1526" s="34"/>
      <c r="J1526" s="34"/>
      <c r="K1526" s="34"/>
      <c r="L1526" s="34"/>
      <c r="M1526" s="34"/>
      <c r="N1526" s="34"/>
      <c r="O1526" s="34"/>
      <c r="P1526" s="34"/>
      <c r="Q1526" s="34"/>
      <c r="R1526" s="34"/>
      <c r="S1526" s="34"/>
      <c r="T1526" s="34"/>
      <c r="U1526" s="34"/>
    </row>
    <row r="1527" spans="1:21">
      <c r="A1527" s="34"/>
      <c r="B1527" s="34"/>
      <c r="C1527" s="34"/>
      <c r="D1527" s="34"/>
      <c r="E1527" s="34"/>
      <c r="F1527" s="34"/>
      <c r="G1527" s="34"/>
      <c r="H1527" s="34"/>
      <c r="I1527" s="34"/>
      <c r="J1527" s="34"/>
      <c r="K1527" s="34"/>
      <c r="L1527" s="34"/>
      <c r="M1527" s="34"/>
      <c r="N1527" s="34"/>
      <c r="O1527" s="34"/>
      <c r="P1527" s="34"/>
      <c r="Q1527" s="34"/>
      <c r="R1527" s="34"/>
      <c r="S1527" s="34"/>
      <c r="T1527" s="34"/>
      <c r="U1527" s="34"/>
    </row>
    <row r="1528" spans="1:21">
      <c r="A1528" s="34"/>
      <c r="B1528" s="34"/>
      <c r="C1528" s="34"/>
      <c r="D1528" s="34"/>
      <c r="E1528" s="34"/>
      <c r="F1528" s="34"/>
      <c r="G1528" s="34"/>
      <c r="H1528" s="34"/>
      <c r="I1528" s="34"/>
      <c r="J1528" s="34"/>
      <c r="K1528" s="34"/>
      <c r="L1528" s="34"/>
      <c r="M1528" s="34"/>
      <c r="N1528" s="34"/>
      <c r="O1528" s="34"/>
      <c r="P1528" s="34"/>
      <c r="Q1528" s="34"/>
      <c r="R1528" s="34"/>
      <c r="S1528" s="34"/>
      <c r="T1528" s="34"/>
      <c r="U1528" s="34"/>
    </row>
    <row r="1529" spans="1:21">
      <c r="A1529" s="34"/>
      <c r="B1529" s="34"/>
      <c r="C1529" s="34"/>
      <c r="D1529" s="34"/>
      <c r="E1529" s="34"/>
      <c r="F1529" s="34"/>
      <c r="G1529" s="34"/>
      <c r="H1529" s="34"/>
      <c r="I1529" s="34"/>
      <c r="J1529" s="34"/>
      <c r="K1529" s="34"/>
      <c r="L1529" s="34"/>
      <c r="M1529" s="34"/>
      <c r="N1529" s="34"/>
      <c r="O1529" s="34"/>
      <c r="P1529" s="34"/>
      <c r="Q1529" s="34"/>
      <c r="R1529" s="34"/>
      <c r="S1529" s="34"/>
      <c r="T1529" s="34"/>
      <c r="U1529" s="34"/>
    </row>
    <row r="1530" spans="1:21">
      <c r="A1530" s="34"/>
      <c r="B1530" s="34"/>
      <c r="C1530" s="34"/>
      <c r="D1530" s="34"/>
      <c r="E1530" s="34"/>
      <c r="F1530" s="34"/>
      <c r="G1530" s="34"/>
      <c r="H1530" s="34"/>
      <c r="I1530" s="34"/>
      <c r="J1530" s="34"/>
      <c r="K1530" s="34"/>
      <c r="L1530" s="34"/>
      <c r="M1530" s="34"/>
      <c r="N1530" s="34"/>
      <c r="O1530" s="34"/>
      <c r="P1530" s="34"/>
      <c r="Q1530" s="34"/>
      <c r="R1530" s="34"/>
      <c r="S1530" s="34"/>
      <c r="T1530" s="34"/>
      <c r="U1530" s="34"/>
    </row>
    <row r="1531" spans="1:21">
      <c r="A1531" s="34"/>
      <c r="B1531" s="34"/>
      <c r="C1531" s="34"/>
      <c r="D1531" s="34"/>
      <c r="E1531" s="34"/>
      <c r="F1531" s="34"/>
      <c r="G1531" s="34"/>
      <c r="H1531" s="34"/>
      <c r="I1531" s="34"/>
      <c r="J1531" s="34"/>
      <c r="K1531" s="34"/>
      <c r="L1531" s="34"/>
      <c r="M1531" s="34"/>
      <c r="N1531" s="34"/>
      <c r="O1531" s="34"/>
      <c r="P1531" s="34"/>
      <c r="Q1531" s="34"/>
      <c r="R1531" s="34"/>
      <c r="S1531" s="34"/>
      <c r="T1531" s="34"/>
      <c r="U1531" s="34"/>
    </row>
    <row r="1532" spans="1:21">
      <c r="A1532" s="34"/>
      <c r="B1532" s="34"/>
      <c r="C1532" s="34"/>
      <c r="D1532" s="34"/>
      <c r="E1532" s="34"/>
      <c r="F1532" s="34"/>
      <c r="G1532" s="34"/>
      <c r="H1532" s="34"/>
      <c r="I1532" s="34"/>
      <c r="J1532" s="34"/>
      <c r="K1532" s="34"/>
      <c r="L1532" s="34"/>
      <c r="M1532" s="34"/>
      <c r="N1532" s="34"/>
      <c r="O1532" s="34"/>
      <c r="P1532" s="34"/>
      <c r="Q1532" s="34"/>
      <c r="R1532" s="34"/>
      <c r="S1532" s="34"/>
      <c r="T1532" s="34"/>
      <c r="U1532" s="34"/>
    </row>
    <row r="1533" spans="1:21">
      <c r="A1533" s="34"/>
      <c r="B1533" s="34"/>
      <c r="C1533" s="34"/>
      <c r="D1533" s="34"/>
      <c r="E1533" s="34"/>
      <c r="F1533" s="34"/>
      <c r="G1533" s="34"/>
      <c r="H1533" s="34"/>
      <c r="I1533" s="34"/>
      <c r="J1533" s="34"/>
      <c r="K1533" s="34"/>
      <c r="L1533" s="34"/>
      <c r="M1533" s="34"/>
      <c r="N1533" s="34"/>
      <c r="O1533" s="34"/>
      <c r="P1533" s="34"/>
      <c r="Q1533" s="34"/>
      <c r="R1533" s="34"/>
      <c r="S1533" s="34"/>
      <c r="T1533" s="34"/>
      <c r="U1533" s="34"/>
    </row>
    <row r="1534" spans="1:21">
      <c r="A1534" s="34"/>
      <c r="B1534" s="34"/>
      <c r="C1534" s="34"/>
      <c r="D1534" s="34"/>
      <c r="E1534" s="34"/>
      <c r="F1534" s="34"/>
      <c r="G1534" s="34"/>
      <c r="H1534" s="34"/>
      <c r="I1534" s="34"/>
      <c r="J1534" s="34"/>
      <c r="K1534" s="34"/>
      <c r="L1534" s="34"/>
      <c r="M1534" s="34"/>
      <c r="N1534" s="34"/>
      <c r="O1534" s="34"/>
      <c r="P1534" s="34"/>
      <c r="Q1534" s="34"/>
      <c r="R1534" s="34"/>
      <c r="S1534" s="34"/>
      <c r="T1534" s="34"/>
      <c r="U1534" s="34"/>
    </row>
    <row r="1535" spans="1:21">
      <c r="A1535" s="34"/>
      <c r="B1535" s="34"/>
      <c r="C1535" s="34"/>
      <c r="D1535" s="34"/>
      <c r="E1535" s="34"/>
      <c r="F1535" s="34"/>
      <c r="G1535" s="34"/>
      <c r="H1535" s="34"/>
      <c r="I1535" s="34"/>
      <c r="J1535" s="34"/>
      <c r="K1535" s="34"/>
      <c r="L1535" s="34"/>
      <c r="M1535" s="34"/>
      <c r="N1535" s="34"/>
      <c r="O1535" s="34"/>
      <c r="P1535" s="34"/>
      <c r="Q1535" s="34"/>
      <c r="R1535" s="34"/>
      <c r="S1535" s="34"/>
      <c r="T1535" s="34"/>
      <c r="U1535" s="34"/>
    </row>
    <row r="1536" spans="1:21">
      <c r="A1536" s="34"/>
      <c r="B1536" s="34"/>
      <c r="C1536" s="34"/>
      <c r="D1536" s="34"/>
      <c r="E1536" s="34"/>
      <c r="F1536" s="34"/>
      <c r="G1536" s="34"/>
      <c r="H1536" s="34"/>
      <c r="I1536" s="34"/>
      <c r="J1536" s="34"/>
      <c r="K1536" s="34"/>
      <c r="L1536" s="34"/>
      <c r="M1536" s="34"/>
      <c r="N1536" s="34"/>
      <c r="O1536" s="34"/>
      <c r="P1536" s="34"/>
      <c r="Q1536" s="34"/>
      <c r="R1536" s="34"/>
      <c r="S1536" s="34"/>
      <c r="T1536" s="34"/>
      <c r="U1536" s="34"/>
    </row>
    <row r="1537" spans="1:21">
      <c r="A1537" s="34"/>
      <c r="B1537" s="34"/>
      <c r="C1537" s="34"/>
      <c r="D1537" s="34"/>
      <c r="E1537" s="34"/>
      <c r="F1537" s="34"/>
      <c r="G1537" s="34"/>
      <c r="H1537" s="34"/>
      <c r="I1537" s="34"/>
      <c r="J1537" s="34"/>
      <c r="K1537" s="34"/>
      <c r="L1537" s="34"/>
      <c r="M1537" s="34"/>
      <c r="N1537" s="34"/>
      <c r="O1537" s="34"/>
      <c r="P1537" s="34"/>
      <c r="Q1537" s="34"/>
      <c r="R1537" s="34"/>
      <c r="S1537" s="34"/>
      <c r="T1537" s="34"/>
      <c r="U1537" s="34"/>
    </row>
    <row r="1538" spans="1:21">
      <c r="A1538" s="34"/>
      <c r="B1538" s="34"/>
      <c r="C1538" s="34"/>
      <c r="D1538" s="34"/>
      <c r="E1538" s="34"/>
      <c r="F1538" s="34"/>
      <c r="G1538" s="34"/>
      <c r="H1538" s="34"/>
      <c r="I1538" s="34"/>
      <c r="J1538" s="34"/>
      <c r="K1538" s="34"/>
      <c r="L1538" s="34"/>
      <c r="M1538" s="34"/>
      <c r="N1538" s="34"/>
      <c r="O1538" s="34"/>
      <c r="P1538" s="34"/>
      <c r="Q1538" s="34"/>
      <c r="R1538" s="34"/>
      <c r="S1538" s="34"/>
      <c r="T1538" s="34"/>
      <c r="U1538" s="34"/>
    </row>
    <row r="1539" spans="1:21">
      <c r="A1539" s="34"/>
      <c r="B1539" s="34"/>
      <c r="C1539" s="34"/>
      <c r="D1539" s="34"/>
      <c r="E1539" s="34"/>
      <c r="F1539" s="34"/>
      <c r="G1539" s="34"/>
      <c r="H1539" s="34"/>
      <c r="I1539" s="34"/>
      <c r="J1539" s="34"/>
      <c r="K1539" s="34"/>
      <c r="L1539" s="34"/>
      <c r="M1539" s="34"/>
      <c r="N1539" s="34"/>
      <c r="O1539" s="34"/>
      <c r="P1539" s="34"/>
      <c r="Q1539" s="34"/>
      <c r="R1539" s="34"/>
      <c r="S1539" s="34"/>
      <c r="T1539" s="34"/>
      <c r="U1539" s="34"/>
    </row>
    <row r="1540" spans="1:21">
      <c r="A1540" s="34"/>
      <c r="B1540" s="34"/>
      <c r="C1540" s="34"/>
      <c r="D1540" s="34"/>
      <c r="E1540" s="34"/>
      <c r="F1540" s="34"/>
      <c r="G1540" s="34"/>
      <c r="H1540" s="34"/>
      <c r="I1540" s="34"/>
      <c r="J1540" s="34"/>
      <c r="K1540" s="34"/>
      <c r="L1540" s="34"/>
      <c r="M1540" s="34"/>
      <c r="N1540" s="34"/>
      <c r="O1540" s="34"/>
      <c r="P1540" s="34"/>
      <c r="Q1540" s="34"/>
      <c r="R1540" s="34"/>
      <c r="S1540" s="34"/>
      <c r="T1540" s="34"/>
      <c r="U1540" s="34"/>
    </row>
    <row r="1541" spans="1:21">
      <c r="A1541" s="34"/>
      <c r="B1541" s="34"/>
      <c r="C1541" s="34"/>
      <c r="D1541" s="34"/>
      <c r="E1541" s="34"/>
      <c r="F1541" s="34"/>
      <c r="G1541" s="34"/>
      <c r="H1541" s="34"/>
      <c r="I1541" s="34"/>
      <c r="J1541" s="34"/>
      <c r="K1541" s="34"/>
      <c r="L1541" s="34"/>
      <c r="M1541" s="34"/>
      <c r="N1541" s="34"/>
      <c r="O1541" s="34"/>
      <c r="P1541" s="34"/>
      <c r="Q1541" s="34"/>
      <c r="R1541" s="34"/>
      <c r="S1541" s="34"/>
      <c r="T1541" s="34"/>
      <c r="U1541" s="34"/>
    </row>
    <row r="1542" spans="1:21">
      <c r="A1542" s="34"/>
      <c r="B1542" s="34"/>
      <c r="C1542" s="34"/>
      <c r="D1542" s="34"/>
      <c r="E1542" s="34"/>
      <c r="F1542" s="34"/>
      <c r="G1542" s="34"/>
      <c r="H1542" s="34"/>
      <c r="I1542" s="34"/>
      <c r="J1542" s="34"/>
      <c r="K1542" s="34"/>
      <c r="L1542" s="34"/>
      <c r="M1542" s="34"/>
      <c r="N1542" s="34"/>
      <c r="O1542" s="34"/>
      <c r="P1542" s="34"/>
      <c r="Q1542" s="34"/>
      <c r="R1542" s="34"/>
      <c r="S1542" s="34"/>
      <c r="T1542" s="34"/>
      <c r="U1542" s="34"/>
    </row>
    <row r="1543" spans="1:21">
      <c r="A1543" s="34"/>
      <c r="B1543" s="34"/>
      <c r="C1543" s="34"/>
      <c r="D1543" s="34"/>
      <c r="E1543" s="34"/>
      <c r="F1543" s="34"/>
      <c r="G1543" s="34"/>
      <c r="H1543" s="34"/>
      <c r="I1543" s="34"/>
      <c r="J1543" s="34"/>
      <c r="K1543" s="34"/>
      <c r="L1543" s="34"/>
      <c r="M1543" s="34"/>
      <c r="N1543" s="34"/>
      <c r="O1543" s="34"/>
      <c r="P1543" s="34"/>
      <c r="Q1543" s="34"/>
      <c r="R1543" s="34"/>
      <c r="S1543" s="34"/>
      <c r="T1543" s="34"/>
      <c r="U1543" s="34"/>
    </row>
    <row r="1544" spans="1:21">
      <c r="A1544" s="34"/>
      <c r="B1544" s="34"/>
      <c r="C1544" s="34"/>
      <c r="D1544" s="34"/>
      <c r="E1544" s="34"/>
      <c r="F1544" s="34"/>
      <c r="G1544" s="34"/>
      <c r="H1544" s="34"/>
      <c r="I1544" s="34"/>
      <c r="J1544" s="34"/>
      <c r="K1544" s="34"/>
      <c r="L1544" s="34"/>
      <c r="M1544" s="34"/>
      <c r="N1544" s="34"/>
      <c r="O1544" s="34"/>
      <c r="P1544" s="34"/>
      <c r="Q1544" s="34"/>
      <c r="R1544" s="34"/>
      <c r="S1544" s="34"/>
      <c r="T1544" s="34"/>
      <c r="U1544" s="34"/>
    </row>
    <row r="1545" spans="1:21">
      <c r="A1545" s="34"/>
      <c r="B1545" s="34"/>
      <c r="C1545" s="34"/>
      <c r="D1545" s="34"/>
      <c r="E1545" s="34"/>
      <c r="F1545" s="34"/>
      <c r="G1545" s="34"/>
      <c r="H1545" s="34"/>
      <c r="I1545" s="34"/>
      <c r="J1545" s="34"/>
      <c r="K1545" s="34"/>
      <c r="L1545" s="34"/>
      <c r="M1545" s="34"/>
      <c r="N1545" s="34"/>
      <c r="O1545" s="34"/>
      <c r="P1545" s="34"/>
      <c r="Q1545" s="34"/>
      <c r="R1545" s="34"/>
      <c r="S1545" s="34"/>
      <c r="T1545" s="34"/>
      <c r="U1545" s="34"/>
    </row>
    <row r="1546" spans="1:21">
      <c r="A1546" s="34"/>
      <c r="B1546" s="34"/>
      <c r="C1546" s="34"/>
      <c r="D1546" s="34"/>
      <c r="E1546" s="34"/>
      <c r="F1546" s="34"/>
      <c r="G1546" s="34"/>
      <c r="H1546" s="34"/>
      <c r="I1546" s="34"/>
      <c r="J1546" s="34"/>
      <c r="K1546" s="34"/>
      <c r="L1546" s="34"/>
      <c r="M1546" s="34"/>
      <c r="N1546" s="34"/>
      <c r="O1546" s="34"/>
      <c r="P1546" s="34"/>
      <c r="Q1546" s="34"/>
      <c r="R1546" s="34"/>
      <c r="S1546" s="34"/>
      <c r="T1546" s="34"/>
      <c r="U1546" s="34"/>
    </row>
    <row r="1547" spans="1:21">
      <c r="A1547" s="34"/>
      <c r="B1547" s="34"/>
      <c r="C1547" s="34"/>
      <c r="D1547" s="34"/>
      <c r="E1547" s="34"/>
      <c r="F1547" s="34"/>
      <c r="G1547" s="34"/>
      <c r="H1547" s="34"/>
      <c r="I1547" s="34"/>
      <c r="J1547" s="34"/>
      <c r="K1547" s="34"/>
      <c r="L1547" s="34"/>
      <c r="M1547" s="34"/>
      <c r="N1547" s="34"/>
      <c r="O1547" s="34"/>
      <c r="P1547" s="34"/>
      <c r="Q1547" s="34"/>
      <c r="R1547" s="34"/>
      <c r="S1547" s="34"/>
      <c r="T1547" s="34"/>
      <c r="U1547" s="34"/>
    </row>
    <row r="1548" spans="1:21">
      <c r="A1548" s="34"/>
      <c r="B1548" s="34"/>
      <c r="C1548" s="34"/>
      <c r="D1548" s="34"/>
      <c r="E1548" s="34"/>
      <c r="F1548" s="34"/>
      <c r="G1548" s="34"/>
      <c r="H1548" s="34"/>
      <c r="I1548" s="34"/>
      <c r="J1548" s="34"/>
      <c r="K1548" s="34"/>
      <c r="L1548" s="34"/>
      <c r="M1548" s="34"/>
      <c r="N1548" s="34"/>
      <c r="O1548" s="34"/>
      <c r="P1548" s="34"/>
      <c r="Q1548" s="34"/>
      <c r="R1548" s="34"/>
      <c r="S1548" s="34"/>
      <c r="T1548" s="34"/>
      <c r="U1548" s="34"/>
    </row>
    <row r="1549" spans="1:21">
      <c r="A1549" s="34"/>
      <c r="B1549" s="34"/>
      <c r="C1549" s="34"/>
      <c r="D1549" s="34"/>
      <c r="E1549" s="34"/>
      <c r="F1549" s="34"/>
      <c r="G1549" s="34"/>
      <c r="H1549" s="34"/>
      <c r="I1549" s="34"/>
      <c r="J1549" s="34"/>
      <c r="K1549" s="34"/>
      <c r="L1549" s="34"/>
      <c r="M1549" s="34"/>
      <c r="N1549" s="34"/>
      <c r="O1549" s="34"/>
      <c r="P1549" s="34"/>
      <c r="Q1549" s="34"/>
      <c r="R1549" s="34"/>
      <c r="S1549" s="34"/>
      <c r="T1549" s="34"/>
      <c r="U1549" s="34"/>
    </row>
    <row r="1550" spans="1:21">
      <c r="A1550" s="34"/>
      <c r="B1550" s="34"/>
      <c r="C1550" s="34"/>
      <c r="D1550" s="34"/>
      <c r="E1550" s="34"/>
      <c r="F1550" s="34"/>
      <c r="G1550" s="34"/>
      <c r="H1550" s="34"/>
      <c r="I1550" s="34"/>
      <c r="J1550" s="34"/>
      <c r="K1550" s="34"/>
      <c r="L1550" s="34"/>
      <c r="M1550" s="34"/>
      <c r="N1550" s="34"/>
      <c r="O1550" s="34"/>
      <c r="P1550" s="34"/>
      <c r="Q1550" s="34"/>
      <c r="R1550" s="34"/>
      <c r="S1550" s="34"/>
      <c r="T1550" s="34"/>
      <c r="U1550" s="34"/>
    </row>
    <row r="1551" spans="1:21">
      <c r="A1551" s="34"/>
      <c r="B1551" s="34"/>
      <c r="C1551" s="34"/>
      <c r="D1551" s="34"/>
      <c r="E1551" s="34"/>
      <c r="F1551" s="34"/>
      <c r="G1551" s="34"/>
      <c r="H1551" s="34"/>
      <c r="I1551" s="34"/>
      <c r="J1551" s="34"/>
      <c r="K1551" s="34"/>
      <c r="L1551" s="34"/>
      <c r="M1551" s="34"/>
      <c r="N1551" s="34"/>
      <c r="O1551" s="34"/>
      <c r="P1551" s="34"/>
      <c r="Q1551" s="34"/>
      <c r="R1551" s="34"/>
      <c r="S1551" s="34"/>
      <c r="T1551" s="34"/>
      <c r="U1551" s="34"/>
    </row>
    <row r="1552" spans="1:21">
      <c r="A1552" s="34"/>
      <c r="B1552" s="34"/>
      <c r="C1552" s="34"/>
      <c r="D1552" s="34"/>
      <c r="E1552" s="34"/>
      <c r="F1552" s="34"/>
      <c r="G1552" s="34"/>
      <c r="H1552" s="34"/>
      <c r="I1552" s="34"/>
      <c r="J1552" s="34"/>
      <c r="K1552" s="34"/>
      <c r="L1552" s="34"/>
      <c r="M1552" s="34"/>
      <c r="N1552" s="34"/>
      <c r="O1552" s="34"/>
      <c r="P1552" s="34"/>
      <c r="Q1552" s="34"/>
      <c r="R1552" s="34"/>
      <c r="S1552" s="34"/>
      <c r="T1552" s="34"/>
      <c r="U1552" s="34"/>
    </row>
    <row r="1553" spans="1:21">
      <c r="A1553" s="34"/>
      <c r="B1553" s="34"/>
      <c r="C1553" s="34"/>
      <c r="D1553" s="34"/>
      <c r="E1553" s="34"/>
      <c r="F1553" s="34"/>
      <c r="G1553" s="34"/>
      <c r="H1553" s="34"/>
      <c r="I1553" s="34"/>
      <c r="J1553" s="34"/>
      <c r="K1553" s="34"/>
      <c r="L1553" s="34"/>
      <c r="M1553" s="34"/>
      <c r="N1553" s="34"/>
      <c r="O1553" s="34"/>
      <c r="P1553" s="34"/>
      <c r="Q1553" s="34"/>
      <c r="R1553" s="34"/>
      <c r="S1553" s="34"/>
      <c r="T1553" s="34"/>
      <c r="U1553" s="34"/>
    </row>
    <row r="1554" spans="1:21">
      <c r="A1554" s="34"/>
      <c r="B1554" s="34"/>
      <c r="C1554" s="34"/>
      <c r="D1554" s="34"/>
      <c r="E1554" s="34"/>
      <c r="F1554" s="34"/>
      <c r="G1554" s="34"/>
      <c r="H1554" s="34"/>
      <c r="I1554" s="34"/>
      <c r="J1554" s="34"/>
      <c r="K1554" s="34"/>
      <c r="L1554" s="34"/>
      <c r="M1554" s="34"/>
      <c r="N1554" s="34"/>
      <c r="O1554" s="34"/>
      <c r="P1554" s="34"/>
      <c r="Q1554" s="34"/>
      <c r="R1554" s="34"/>
      <c r="S1554" s="34"/>
      <c r="T1554" s="34"/>
      <c r="U1554" s="34"/>
    </row>
    <row r="1555" spans="1:21">
      <c r="A1555" s="34"/>
      <c r="B1555" s="34"/>
      <c r="C1555" s="34"/>
      <c r="D1555" s="34"/>
      <c r="E1555" s="34"/>
      <c r="F1555" s="34"/>
      <c r="G1555" s="34"/>
      <c r="H1555" s="34"/>
      <c r="I1555" s="34"/>
      <c r="J1555" s="34"/>
      <c r="K1555" s="34"/>
      <c r="L1555" s="34"/>
      <c r="M1555" s="34"/>
      <c r="N1555" s="34"/>
      <c r="O1555" s="34"/>
      <c r="P1555" s="34"/>
      <c r="Q1555" s="34"/>
      <c r="R1555" s="34"/>
      <c r="S1555" s="34"/>
      <c r="T1555" s="34"/>
      <c r="U1555" s="34"/>
    </row>
    <row r="1556" spans="1:21">
      <c r="A1556" s="34"/>
      <c r="B1556" s="34"/>
      <c r="C1556" s="34"/>
      <c r="D1556" s="34"/>
      <c r="E1556" s="34"/>
      <c r="F1556" s="34"/>
      <c r="G1556" s="34"/>
      <c r="H1556" s="34"/>
      <c r="I1556" s="34"/>
      <c r="J1556" s="34"/>
      <c r="K1556" s="34"/>
      <c r="L1556" s="34"/>
      <c r="M1556" s="34"/>
      <c r="N1556" s="34"/>
      <c r="O1556" s="34"/>
      <c r="P1556" s="34"/>
      <c r="Q1556" s="34"/>
      <c r="R1556" s="34"/>
      <c r="S1556" s="34"/>
      <c r="T1556" s="34"/>
      <c r="U1556" s="34"/>
    </row>
    <row r="1557" spans="1:21">
      <c r="A1557" s="34"/>
      <c r="B1557" s="34"/>
      <c r="C1557" s="34"/>
      <c r="D1557" s="34"/>
      <c r="E1557" s="34"/>
      <c r="F1557" s="34"/>
      <c r="G1557" s="34"/>
      <c r="H1557" s="34"/>
      <c r="I1557" s="34"/>
      <c r="J1557" s="34"/>
      <c r="K1557" s="34"/>
      <c r="L1557" s="34"/>
      <c r="M1557" s="34"/>
      <c r="N1557" s="34"/>
      <c r="O1557" s="34"/>
      <c r="P1557" s="34"/>
      <c r="Q1557" s="34"/>
      <c r="R1557" s="34"/>
      <c r="S1557" s="34"/>
      <c r="T1557" s="34"/>
      <c r="U1557" s="34"/>
    </row>
    <row r="1558" spans="1:21">
      <c r="A1558" s="34"/>
      <c r="B1558" s="34"/>
      <c r="C1558" s="34"/>
      <c r="D1558" s="34"/>
      <c r="E1558" s="34"/>
      <c r="F1558" s="34"/>
      <c r="G1558" s="34"/>
      <c r="H1558" s="34"/>
      <c r="I1558" s="34"/>
      <c r="J1558" s="34"/>
      <c r="K1558" s="34"/>
      <c r="L1558" s="34"/>
      <c r="M1558" s="34"/>
      <c r="N1558" s="34"/>
      <c r="O1558" s="34"/>
      <c r="P1558" s="34"/>
      <c r="Q1558" s="34"/>
      <c r="R1558" s="34"/>
      <c r="S1558" s="34"/>
      <c r="T1558" s="34"/>
      <c r="U1558" s="34"/>
    </row>
    <row r="1559" spans="1:21">
      <c r="A1559" s="34"/>
      <c r="B1559" s="34"/>
      <c r="C1559" s="34"/>
      <c r="D1559" s="34"/>
      <c r="E1559" s="34"/>
      <c r="F1559" s="34"/>
      <c r="G1559" s="34"/>
      <c r="H1559" s="34"/>
      <c r="I1559" s="34"/>
      <c r="J1559" s="34"/>
      <c r="K1559" s="34"/>
      <c r="L1559" s="34"/>
      <c r="M1559" s="34"/>
      <c r="N1559" s="34"/>
      <c r="O1559" s="34"/>
      <c r="P1559" s="34"/>
      <c r="Q1559" s="34"/>
      <c r="R1559" s="34"/>
      <c r="S1559" s="34"/>
      <c r="T1559" s="34"/>
      <c r="U1559" s="34"/>
    </row>
    <row r="1560" spans="1:21">
      <c r="A1560" s="34"/>
      <c r="B1560" s="34"/>
      <c r="C1560" s="34"/>
      <c r="D1560" s="34"/>
      <c r="E1560" s="34"/>
      <c r="F1560" s="34"/>
      <c r="G1560" s="34"/>
      <c r="H1560" s="34"/>
      <c r="I1560" s="34"/>
      <c r="J1560" s="34"/>
      <c r="K1560" s="34"/>
      <c r="L1560" s="34"/>
      <c r="M1560" s="34"/>
      <c r="N1560" s="34"/>
      <c r="O1560" s="34"/>
      <c r="P1560" s="34"/>
      <c r="Q1560" s="34"/>
      <c r="R1560" s="34"/>
      <c r="S1560" s="34"/>
      <c r="T1560" s="34"/>
      <c r="U1560" s="34"/>
    </row>
    <row r="1561" spans="1:21">
      <c r="A1561" s="34"/>
      <c r="B1561" s="34"/>
      <c r="C1561" s="34"/>
      <c r="D1561" s="34"/>
      <c r="E1561" s="34"/>
      <c r="F1561" s="34"/>
      <c r="G1561" s="34"/>
      <c r="H1561" s="34"/>
      <c r="I1561" s="34"/>
      <c r="J1561" s="34"/>
      <c r="K1561" s="34"/>
      <c r="L1561" s="34"/>
      <c r="M1561" s="34"/>
      <c r="N1561" s="34"/>
      <c r="O1561" s="34"/>
      <c r="P1561" s="34"/>
      <c r="Q1561" s="34"/>
      <c r="R1561" s="34"/>
      <c r="S1561" s="34"/>
      <c r="T1561" s="34"/>
      <c r="U1561" s="34"/>
    </row>
    <row r="1562" spans="1:21">
      <c r="A1562" s="34"/>
      <c r="B1562" s="34"/>
      <c r="C1562" s="34"/>
      <c r="D1562" s="34"/>
      <c r="E1562" s="34"/>
      <c r="F1562" s="34"/>
      <c r="G1562" s="34"/>
      <c r="H1562" s="34"/>
      <c r="I1562" s="34"/>
      <c r="J1562" s="34"/>
      <c r="K1562" s="34"/>
      <c r="L1562" s="34"/>
      <c r="M1562" s="34"/>
      <c r="N1562" s="34"/>
      <c r="O1562" s="34"/>
      <c r="P1562" s="34"/>
      <c r="Q1562" s="34"/>
      <c r="R1562" s="34"/>
      <c r="S1562" s="34"/>
      <c r="T1562" s="34"/>
      <c r="U1562" s="34"/>
    </row>
    <row r="1563" spans="1:21">
      <c r="A1563" s="34"/>
      <c r="B1563" s="34"/>
      <c r="C1563" s="34"/>
      <c r="D1563" s="34"/>
      <c r="E1563" s="34"/>
      <c r="F1563" s="34"/>
      <c r="G1563" s="34"/>
      <c r="H1563" s="34"/>
      <c r="I1563" s="34"/>
      <c r="J1563" s="34"/>
      <c r="K1563" s="34"/>
      <c r="L1563" s="34"/>
      <c r="M1563" s="34"/>
      <c r="N1563" s="34"/>
      <c r="O1563" s="34"/>
      <c r="P1563" s="34"/>
      <c r="Q1563" s="34"/>
      <c r="R1563" s="34"/>
      <c r="S1563" s="34"/>
      <c r="T1563" s="34"/>
      <c r="U1563" s="34"/>
    </row>
    <row r="1564" spans="1:21">
      <c r="A1564" s="34"/>
      <c r="B1564" s="34"/>
      <c r="C1564" s="34"/>
      <c r="D1564" s="34"/>
      <c r="E1564" s="34"/>
      <c r="F1564" s="34"/>
      <c r="G1564" s="34"/>
      <c r="H1564" s="34"/>
      <c r="I1564" s="34"/>
      <c r="J1564" s="34"/>
      <c r="K1564" s="34"/>
      <c r="L1564" s="34"/>
      <c r="M1564" s="34"/>
      <c r="N1564" s="34"/>
      <c r="O1564" s="34"/>
      <c r="P1564" s="34"/>
      <c r="Q1564" s="34"/>
      <c r="R1564" s="34"/>
      <c r="S1564" s="34"/>
      <c r="T1564" s="34"/>
      <c r="U1564" s="34"/>
    </row>
    <row r="1565" spans="1:21">
      <c r="A1565" s="34"/>
      <c r="B1565" s="34"/>
      <c r="C1565" s="34"/>
      <c r="D1565" s="34"/>
      <c r="E1565" s="34"/>
      <c r="F1565" s="34"/>
      <c r="G1565" s="34"/>
      <c r="H1565" s="34"/>
      <c r="I1565" s="34"/>
      <c r="J1565" s="34"/>
      <c r="K1565" s="34"/>
      <c r="L1565" s="34"/>
      <c r="M1565" s="34"/>
      <c r="N1565" s="34"/>
      <c r="O1565" s="34"/>
      <c r="P1565" s="34"/>
      <c r="Q1565" s="34"/>
      <c r="R1565" s="34"/>
      <c r="S1565" s="34"/>
      <c r="T1565" s="34"/>
      <c r="U1565" s="34"/>
    </row>
    <row r="1566" spans="1:21">
      <c r="A1566" s="34"/>
      <c r="B1566" s="34"/>
      <c r="C1566" s="34"/>
      <c r="D1566" s="34"/>
      <c r="E1566" s="34"/>
      <c r="F1566" s="34"/>
      <c r="G1566" s="34"/>
      <c r="H1566" s="34"/>
      <c r="I1566" s="34"/>
      <c r="J1566" s="34"/>
      <c r="K1566" s="34"/>
      <c r="L1566" s="34"/>
      <c r="M1566" s="34"/>
      <c r="N1566" s="34"/>
      <c r="O1566" s="34"/>
      <c r="P1566" s="34"/>
      <c r="Q1566" s="34"/>
      <c r="R1566" s="34"/>
      <c r="S1566" s="34"/>
      <c r="T1566" s="34"/>
      <c r="U1566" s="34"/>
    </row>
    <row r="1567" spans="1:21">
      <c r="A1567" s="34"/>
      <c r="B1567" s="34"/>
      <c r="C1567" s="34"/>
      <c r="D1567" s="34"/>
      <c r="E1567" s="34"/>
      <c r="F1567" s="34"/>
      <c r="G1567" s="34"/>
      <c r="H1567" s="34"/>
      <c r="I1567" s="34"/>
      <c r="J1567" s="34"/>
      <c r="K1567" s="34"/>
      <c r="L1567" s="34"/>
      <c r="M1567" s="34"/>
      <c r="N1567" s="34"/>
      <c r="O1567" s="34"/>
      <c r="P1567" s="34"/>
      <c r="Q1567" s="34"/>
      <c r="R1567" s="34"/>
      <c r="S1567" s="34"/>
      <c r="T1567" s="34"/>
      <c r="U1567" s="34"/>
    </row>
    <row r="1568" spans="1:21">
      <c r="A1568" s="34"/>
      <c r="B1568" s="34"/>
      <c r="C1568" s="34"/>
      <c r="D1568" s="34"/>
      <c r="E1568" s="34"/>
      <c r="F1568" s="34"/>
      <c r="G1568" s="34"/>
      <c r="H1568" s="34"/>
      <c r="I1568" s="34"/>
      <c r="J1568" s="34"/>
      <c r="K1568" s="34"/>
      <c r="L1568" s="34"/>
      <c r="M1568" s="34"/>
      <c r="N1568" s="34"/>
      <c r="O1568" s="34"/>
      <c r="P1568" s="34"/>
      <c r="Q1568" s="34"/>
      <c r="R1568" s="34"/>
      <c r="S1568" s="34"/>
      <c r="T1568" s="34"/>
      <c r="U1568" s="34"/>
    </row>
    <row r="1569" spans="1:21">
      <c r="A1569" s="34"/>
      <c r="B1569" s="34"/>
      <c r="C1569" s="34"/>
      <c r="D1569" s="34"/>
      <c r="E1569" s="34"/>
      <c r="F1569" s="34"/>
      <c r="G1569" s="34"/>
      <c r="H1569" s="34"/>
      <c r="I1569" s="34"/>
      <c r="J1569" s="34"/>
      <c r="K1569" s="34"/>
      <c r="L1569" s="34"/>
      <c r="M1569" s="34"/>
      <c r="N1569" s="34"/>
      <c r="O1569" s="34"/>
      <c r="P1569" s="34"/>
      <c r="Q1569" s="34"/>
      <c r="R1569" s="34"/>
      <c r="S1569" s="34"/>
      <c r="T1569" s="34"/>
      <c r="U1569" s="34"/>
    </row>
    <row r="1570" spans="1:21">
      <c r="A1570" s="34"/>
      <c r="B1570" s="34"/>
      <c r="C1570" s="34"/>
      <c r="D1570" s="34"/>
      <c r="E1570" s="34"/>
      <c r="F1570" s="34"/>
      <c r="G1570" s="34"/>
      <c r="H1570" s="34"/>
      <c r="I1570" s="34"/>
      <c r="J1570" s="34"/>
      <c r="K1570" s="34"/>
      <c r="L1570" s="34"/>
      <c r="M1570" s="34"/>
      <c r="N1570" s="34"/>
      <c r="O1570" s="34"/>
      <c r="P1570" s="34"/>
      <c r="Q1570" s="34"/>
      <c r="R1570" s="34"/>
      <c r="S1570" s="34"/>
      <c r="T1570" s="34"/>
      <c r="U1570" s="34"/>
    </row>
    <row r="1571" spans="1:21">
      <c r="A1571" s="34"/>
      <c r="B1571" s="34"/>
      <c r="C1571" s="34"/>
      <c r="D1571" s="34"/>
      <c r="E1571" s="34"/>
      <c r="F1571" s="34"/>
      <c r="G1571" s="34"/>
      <c r="H1571" s="34"/>
      <c r="I1571" s="34"/>
      <c r="J1571" s="34"/>
      <c r="K1571" s="34"/>
      <c r="L1571" s="34"/>
      <c r="M1571" s="34"/>
      <c r="N1571" s="34"/>
      <c r="O1571" s="34"/>
      <c r="P1571" s="34"/>
      <c r="Q1571" s="34"/>
      <c r="R1571" s="34"/>
      <c r="S1571" s="34"/>
      <c r="T1571" s="34"/>
      <c r="U1571" s="34"/>
    </row>
    <row r="1572" spans="1:21">
      <c r="A1572" s="34"/>
      <c r="B1572" s="34"/>
      <c r="C1572" s="34"/>
      <c r="D1572" s="34"/>
      <c r="E1572" s="34"/>
      <c r="F1572" s="34"/>
      <c r="G1572" s="34"/>
      <c r="H1572" s="34"/>
      <c r="I1572" s="34"/>
      <c r="J1572" s="34"/>
      <c r="K1572" s="34"/>
      <c r="L1572" s="34"/>
      <c r="M1572" s="34"/>
      <c r="N1572" s="34"/>
      <c r="O1572" s="34"/>
      <c r="P1572" s="34"/>
      <c r="Q1572" s="34"/>
      <c r="R1572" s="34"/>
      <c r="S1572" s="34"/>
      <c r="T1572" s="34"/>
      <c r="U1572" s="34"/>
    </row>
    <row r="1573" spans="1:21">
      <c r="A1573" s="34"/>
      <c r="B1573" s="34"/>
      <c r="C1573" s="34"/>
      <c r="D1573" s="34"/>
      <c r="E1573" s="34"/>
      <c r="F1573" s="34"/>
      <c r="G1573" s="34"/>
      <c r="H1573" s="34"/>
      <c r="I1573" s="34"/>
      <c r="J1573" s="34"/>
      <c r="K1573" s="34"/>
      <c r="L1573" s="34"/>
      <c r="M1573" s="34"/>
      <c r="N1573" s="34"/>
      <c r="O1573" s="34"/>
      <c r="P1573" s="34"/>
      <c r="Q1573" s="34"/>
      <c r="R1573" s="34"/>
      <c r="S1573" s="34"/>
      <c r="T1573" s="34"/>
      <c r="U1573" s="34"/>
    </row>
    <row r="1574" spans="1:21">
      <c r="A1574" s="34"/>
      <c r="B1574" s="34"/>
      <c r="C1574" s="34"/>
      <c r="D1574" s="34"/>
      <c r="E1574" s="34"/>
      <c r="F1574" s="34"/>
      <c r="G1574" s="34"/>
      <c r="H1574" s="34"/>
      <c r="I1574" s="34"/>
      <c r="J1574" s="34"/>
      <c r="K1574" s="34"/>
      <c r="L1574" s="34"/>
      <c r="M1574" s="34"/>
      <c r="N1574" s="34"/>
      <c r="O1574" s="34"/>
      <c r="P1574" s="34"/>
      <c r="Q1574" s="34"/>
      <c r="R1574" s="34"/>
      <c r="S1574" s="34"/>
      <c r="T1574" s="34"/>
      <c r="U1574" s="34"/>
    </row>
    <row r="1575" spans="1:21">
      <c r="A1575" s="34"/>
      <c r="B1575" s="34"/>
      <c r="C1575" s="34"/>
      <c r="D1575" s="34"/>
      <c r="E1575" s="34"/>
      <c r="F1575" s="34"/>
      <c r="G1575" s="34"/>
      <c r="H1575" s="34"/>
      <c r="I1575" s="34"/>
      <c r="J1575" s="34"/>
      <c r="K1575" s="34"/>
      <c r="L1575" s="34"/>
      <c r="M1575" s="34"/>
      <c r="N1575" s="34"/>
      <c r="O1575" s="34"/>
      <c r="P1575" s="34"/>
      <c r="Q1575" s="34"/>
      <c r="R1575" s="34"/>
      <c r="S1575" s="34"/>
      <c r="T1575" s="34"/>
      <c r="U1575" s="34"/>
    </row>
    <row r="1576" spans="1:21">
      <c r="A1576" s="34"/>
      <c r="B1576" s="34"/>
      <c r="C1576" s="34"/>
      <c r="D1576" s="34"/>
      <c r="E1576" s="34"/>
      <c r="F1576" s="34"/>
      <c r="G1576" s="34"/>
      <c r="H1576" s="34"/>
      <c r="I1576" s="34"/>
      <c r="J1576" s="34"/>
      <c r="K1576" s="34"/>
      <c r="L1576" s="34"/>
      <c r="M1576" s="34"/>
      <c r="N1576" s="34"/>
      <c r="O1576" s="34"/>
      <c r="P1576" s="34"/>
      <c r="Q1576" s="34"/>
      <c r="R1576" s="34"/>
      <c r="S1576" s="34"/>
      <c r="T1576" s="34"/>
      <c r="U1576" s="34"/>
    </row>
    <row r="1577" spans="1:21">
      <c r="A1577" s="34"/>
      <c r="B1577" s="34"/>
      <c r="C1577" s="34"/>
      <c r="D1577" s="34"/>
      <c r="E1577" s="34"/>
      <c r="F1577" s="34"/>
      <c r="G1577" s="34"/>
      <c r="H1577" s="34"/>
      <c r="I1577" s="34"/>
      <c r="J1577" s="34"/>
      <c r="K1577" s="34"/>
      <c r="L1577" s="34"/>
      <c r="M1577" s="34"/>
      <c r="N1577" s="34"/>
      <c r="O1577" s="34"/>
      <c r="P1577" s="34"/>
      <c r="Q1577" s="34"/>
      <c r="R1577" s="34"/>
      <c r="S1577" s="34"/>
      <c r="T1577" s="34"/>
      <c r="U1577" s="34"/>
    </row>
    <row r="1578" spans="1:21">
      <c r="A1578" s="34"/>
      <c r="B1578" s="34"/>
      <c r="C1578" s="34"/>
      <c r="D1578" s="34"/>
      <c r="E1578" s="34"/>
      <c r="F1578" s="34"/>
      <c r="G1578" s="34"/>
      <c r="H1578" s="34"/>
      <c r="I1578" s="34"/>
      <c r="J1578" s="34"/>
      <c r="K1578" s="34"/>
      <c r="L1578" s="34"/>
      <c r="M1578" s="34"/>
      <c r="N1578" s="34"/>
      <c r="O1578" s="34"/>
      <c r="P1578" s="34"/>
      <c r="Q1578" s="34"/>
      <c r="R1578" s="34"/>
      <c r="S1578" s="34"/>
      <c r="T1578" s="34"/>
      <c r="U1578" s="34"/>
    </row>
    <row r="1579" spans="1:21">
      <c r="A1579" s="34"/>
      <c r="B1579" s="34"/>
      <c r="C1579" s="34"/>
      <c r="D1579" s="34"/>
      <c r="E1579" s="34"/>
      <c r="F1579" s="34"/>
      <c r="G1579" s="34"/>
      <c r="H1579" s="34"/>
      <c r="I1579" s="34"/>
      <c r="J1579" s="34"/>
      <c r="K1579" s="34"/>
      <c r="L1579" s="34"/>
      <c r="M1579" s="34"/>
      <c r="N1579" s="34"/>
      <c r="O1579" s="34"/>
      <c r="P1579" s="34"/>
      <c r="Q1579" s="34"/>
      <c r="R1579" s="34"/>
      <c r="S1579" s="34"/>
      <c r="T1579" s="34"/>
      <c r="U1579" s="34"/>
    </row>
    <row r="1580" spans="1:21">
      <c r="A1580" s="34"/>
      <c r="B1580" s="34"/>
      <c r="C1580" s="34"/>
      <c r="D1580" s="34"/>
      <c r="E1580" s="34"/>
      <c r="F1580" s="34"/>
      <c r="G1580" s="34"/>
      <c r="H1580" s="34"/>
      <c r="I1580" s="34"/>
      <c r="J1580" s="34"/>
      <c r="K1580" s="34"/>
      <c r="L1580" s="34"/>
      <c r="M1580" s="34"/>
      <c r="N1580" s="34"/>
      <c r="O1580" s="34"/>
      <c r="P1580" s="34"/>
      <c r="Q1580" s="34"/>
      <c r="R1580" s="34"/>
      <c r="S1580" s="34"/>
      <c r="T1580" s="34"/>
      <c r="U1580" s="34"/>
    </row>
    <row r="1581" spans="1:21">
      <c r="A1581" s="34"/>
      <c r="B1581" s="34"/>
      <c r="C1581" s="34"/>
      <c r="D1581" s="34"/>
      <c r="E1581" s="34"/>
      <c r="F1581" s="34"/>
      <c r="G1581" s="34"/>
      <c r="H1581" s="34"/>
      <c r="I1581" s="34"/>
      <c r="J1581" s="34"/>
      <c r="K1581" s="34"/>
      <c r="L1581" s="34"/>
      <c r="M1581" s="34"/>
      <c r="N1581" s="34"/>
      <c r="O1581" s="34"/>
      <c r="P1581" s="34"/>
      <c r="Q1581" s="34"/>
      <c r="R1581" s="34"/>
      <c r="S1581" s="34"/>
      <c r="T1581" s="34"/>
      <c r="U1581" s="34"/>
    </row>
    <row r="1582" spans="1:21">
      <c r="A1582" s="34"/>
      <c r="B1582" s="34"/>
      <c r="C1582" s="34"/>
      <c r="D1582" s="34"/>
      <c r="E1582" s="34"/>
      <c r="F1582" s="34"/>
      <c r="G1582" s="34"/>
      <c r="H1582" s="34"/>
      <c r="I1582" s="34"/>
      <c r="J1582" s="34"/>
      <c r="K1582" s="34"/>
      <c r="L1582" s="34"/>
      <c r="M1582" s="34"/>
      <c r="N1582" s="34"/>
      <c r="O1582" s="34"/>
      <c r="P1582" s="34"/>
      <c r="Q1582" s="34"/>
      <c r="R1582" s="34"/>
      <c r="S1582" s="34"/>
      <c r="T1582" s="34"/>
      <c r="U1582" s="34"/>
    </row>
    <row r="1583" spans="1:21">
      <c r="A1583" s="34"/>
      <c r="B1583" s="34"/>
      <c r="C1583" s="34"/>
      <c r="D1583" s="34"/>
      <c r="E1583" s="34"/>
      <c r="F1583" s="34"/>
      <c r="G1583" s="34"/>
      <c r="H1583" s="34"/>
      <c r="I1583" s="34"/>
      <c r="J1583" s="34"/>
      <c r="K1583" s="34"/>
      <c r="L1583" s="34"/>
      <c r="M1583" s="34"/>
      <c r="N1583" s="34"/>
      <c r="O1583" s="34"/>
      <c r="P1583" s="34"/>
      <c r="Q1583" s="34"/>
      <c r="R1583" s="34"/>
      <c r="S1583" s="34"/>
      <c r="T1583" s="34"/>
      <c r="U1583" s="34"/>
    </row>
    <row r="1584" spans="1:21">
      <c r="A1584" s="34"/>
      <c r="B1584" s="34"/>
      <c r="C1584" s="34"/>
      <c r="D1584" s="34"/>
      <c r="E1584" s="34"/>
      <c r="F1584" s="34"/>
      <c r="G1584" s="34"/>
      <c r="H1584" s="34"/>
      <c r="I1584" s="34"/>
      <c r="J1584" s="34"/>
      <c r="K1584" s="34"/>
      <c r="L1584" s="34"/>
      <c r="M1584" s="34"/>
      <c r="N1584" s="34"/>
      <c r="O1584" s="34"/>
      <c r="P1584" s="34"/>
      <c r="Q1584" s="34"/>
      <c r="R1584" s="34"/>
      <c r="S1584" s="34"/>
      <c r="T1584" s="34"/>
      <c r="U1584" s="34"/>
    </row>
    <row r="1585" spans="1:21">
      <c r="A1585" s="34"/>
      <c r="B1585" s="34"/>
      <c r="C1585" s="34"/>
      <c r="D1585" s="34"/>
      <c r="E1585" s="34"/>
      <c r="F1585" s="34"/>
      <c r="G1585" s="34"/>
      <c r="H1585" s="34"/>
      <c r="I1585" s="34"/>
      <c r="J1585" s="34"/>
      <c r="K1585" s="34"/>
      <c r="L1585" s="34"/>
      <c r="M1585" s="34"/>
      <c r="N1585" s="34"/>
      <c r="O1585" s="34"/>
      <c r="P1585" s="34"/>
      <c r="Q1585" s="34"/>
      <c r="R1585" s="34"/>
      <c r="S1585" s="34"/>
      <c r="T1585" s="34"/>
      <c r="U1585" s="34"/>
    </row>
    <row r="1586" spans="1:21">
      <c r="A1586" s="34"/>
      <c r="B1586" s="34"/>
      <c r="C1586" s="34"/>
      <c r="D1586" s="34"/>
      <c r="E1586" s="34"/>
      <c r="F1586" s="34"/>
      <c r="G1586" s="34"/>
      <c r="H1586" s="34"/>
      <c r="I1586" s="34"/>
      <c r="J1586" s="34"/>
      <c r="K1586" s="34"/>
      <c r="L1586" s="34"/>
      <c r="M1586" s="34"/>
      <c r="N1586" s="34"/>
      <c r="O1586" s="34"/>
      <c r="P1586" s="34"/>
      <c r="Q1586" s="34"/>
      <c r="R1586" s="34"/>
      <c r="S1586" s="34"/>
      <c r="T1586" s="34"/>
      <c r="U1586" s="34"/>
    </row>
    <row r="1587" spans="1:21">
      <c r="A1587" s="34"/>
      <c r="B1587" s="34"/>
      <c r="C1587" s="34"/>
      <c r="D1587" s="34"/>
      <c r="E1587" s="34"/>
      <c r="F1587" s="34"/>
      <c r="G1587" s="34"/>
      <c r="H1587" s="34"/>
      <c r="I1587" s="34"/>
      <c r="J1587" s="34"/>
      <c r="K1587" s="34"/>
      <c r="L1587" s="34"/>
      <c r="M1587" s="34"/>
      <c r="N1587" s="34"/>
      <c r="O1587" s="34"/>
      <c r="P1587" s="34"/>
      <c r="Q1587" s="34"/>
      <c r="R1587" s="34"/>
      <c r="S1587" s="34"/>
      <c r="T1587" s="34"/>
      <c r="U1587" s="34"/>
    </row>
    <row r="1588" spans="1:21">
      <c r="A1588" s="34"/>
      <c r="B1588" s="34"/>
      <c r="C1588" s="34"/>
      <c r="D1588" s="34"/>
      <c r="E1588" s="34"/>
      <c r="F1588" s="34"/>
      <c r="G1588" s="34"/>
      <c r="H1588" s="34"/>
      <c r="I1588" s="34"/>
      <c r="J1588" s="34"/>
      <c r="K1588" s="34"/>
      <c r="L1588" s="34"/>
      <c r="M1588" s="34"/>
      <c r="N1588" s="34"/>
      <c r="O1588" s="34"/>
      <c r="P1588" s="34"/>
      <c r="Q1588" s="34"/>
      <c r="R1588" s="34"/>
      <c r="S1588" s="34"/>
      <c r="T1588" s="34"/>
      <c r="U1588" s="34"/>
    </row>
    <row r="1589" spans="1:21">
      <c r="A1589" s="34"/>
      <c r="B1589" s="34"/>
      <c r="C1589" s="34"/>
      <c r="D1589" s="34"/>
      <c r="E1589" s="34"/>
      <c r="F1589" s="34"/>
      <c r="G1589" s="34"/>
      <c r="H1589" s="34"/>
      <c r="I1589" s="34"/>
      <c r="J1589" s="34"/>
      <c r="K1589" s="34"/>
      <c r="L1589" s="34"/>
      <c r="M1589" s="34"/>
      <c r="N1589" s="34"/>
      <c r="O1589" s="34"/>
      <c r="P1589" s="34"/>
      <c r="Q1589" s="34"/>
      <c r="R1589" s="34"/>
      <c r="S1589" s="34"/>
      <c r="T1589" s="34"/>
      <c r="U1589" s="34"/>
    </row>
    <row r="1590" spans="1:21">
      <c r="A1590" s="34"/>
      <c r="B1590" s="34"/>
      <c r="C1590" s="34"/>
      <c r="D1590" s="34"/>
      <c r="E1590" s="34"/>
      <c r="F1590" s="34"/>
      <c r="G1590" s="34"/>
      <c r="H1590" s="34"/>
      <c r="I1590" s="34"/>
      <c r="J1590" s="34"/>
      <c r="K1590" s="34"/>
      <c r="L1590" s="34"/>
      <c r="M1590" s="34"/>
      <c r="N1590" s="34"/>
      <c r="O1590" s="34"/>
      <c r="P1590" s="34"/>
      <c r="Q1590" s="34"/>
      <c r="R1590" s="34"/>
      <c r="S1590" s="34"/>
      <c r="T1590" s="34"/>
      <c r="U1590" s="34"/>
    </row>
    <row r="1591" spans="1:21">
      <c r="A1591" s="34"/>
      <c r="B1591" s="34"/>
      <c r="C1591" s="34"/>
      <c r="D1591" s="34"/>
      <c r="E1591" s="34"/>
      <c r="F1591" s="34"/>
      <c r="G1591" s="34"/>
      <c r="H1591" s="34"/>
      <c r="I1591" s="34"/>
      <c r="J1591" s="34"/>
      <c r="K1591" s="34"/>
      <c r="L1591" s="34"/>
      <c r="M1591" s="34"/>
      <c r="N1591" s="34"/>
      <c r="O1591" s="34"/>
      <c r="P1591" s="34"/>
      <c r="Q1591" s="34"/>
      <c r="R1591" s="34"/>
      <c r="S1591" s="34"/>
      <c r="T1591" s="34"/>
      <c r="U1591" s="34"/>
    </row>
    <row r="1592" spans="1:21">
      <c r="A1592" s="34"/>
      <c r="B1592" s="34"/>
      <c r="C1592" s="34"/>
      <c r="D1592" s="34"/>
      <c r="E1592" s="34"/>
      <c r="F1592" s="34"/>
      <c r="G1592" s="34"/>
      <c r="H1592" s="34"/>
      <c r="I1592" s="34"/>
      <c r="J1592" s="34"/>
      <c r="K1592" s="34"/>
      <c r="L1592" s="34"/>
      <c r="M1592" s="34"/>
      <c r="N1592" s="34"/>
      <c r="O1592" s="34"/>
      <c r="P1592" s="34"/>
      <c r="Q1592" s="34"/>
      <c r="R1592" s="34"/>
      <c r="S1592" s="34"/>
      <c r="T1592" s="34"/>
      <c r="U1592" s="34"/>
    </row>
    <row r="1593" spans="1:21">
      <c r="A1593" s="34"/>
      <c r="B1593" s="34"/>
      <c r="C1593" s="34"/>
      <c r="D1593" s="34"/>
      <c r="E1593" s="34"/>
      <c r="F1593" s="34"/>
      <c r="G1593" s="34"/>
      <c r="H1593" s="34"/>
      <c r="I1593" s="34"/>
      <c r="J1593" s="34"/>
      <c r="K1593" s="34"/>
      <c r="L1593" s="34"/>
      <c r="M1593" s="34"/>
      <c r="N1593" s="34"/>
      <c r="O1593" s="34"/>
      <c r="P1593" s="34"/>
      <c r="Q1593" s="34"/>
      <c r="R1593" s="34"/>
      <c r="S1593" s="34"/>
      <c r="T1593" s="34"/>
      <c r="U1593" s="34"/>
    </row>
    <row r="1594" spans="1:21">
      <c r="A1594" s="34"/>
      <c r="B1594" s="34"/>
      <c r="C1594" s="34"/>
      <c r="D1594" s="34"/>
      <c r="E1594" s="34"/>
      <c r="F1594" s="34"/>
      <c r="G1594" s="34"/>
      <c r="H1594" s="34"/>
      <c r="I1594" s="34"/>
      <c r="J1594" s="34"/>
      <c r="K1594" s="34"/>
      <c r="L1594" s="34"/>
      <c r="M1594" s="34"/>
      <c r="N1594" s="34"/>
      <c r="O1594" s="34"/>
      <c r="P1594" s="34"/>
      <c r="Q1594" s="34"/>
      <c r="R1594" s="34"/>
      <c r="S1594" s="34"/>
      <c r="T1594" s="34"/>
      <c r="U1594" s="34"/>
    </row>
    <row r="1595" spans="1:21">
      <c r="A1595" s="34"/>
      <c r="B1595" s="34"/>
      <c r="C1595" s="34"/>
      <c r="D1595" s="34"/>
      <c r="E1595" s="34"/>
      <c r="F1595" s="34"/>
      <c r="G1595" s="34"/>
      <c r="H1595" s="34"/>
      <c r="I1595" s="34"/>
      <c r="J1595" s="34"/>
      <c r="K1595" s="34"/>
      <c r="L1595" s="34"/>
      <c r="M1595" s="34"/>
      <c r="N1595" s="34"/>
      <c r="O1595" s="34"/>
      <c r="P1595" s="34"/>
      <c r="Q1595" s="34"/>
      <c r="R1595" s="34"/>
      <c r="S1595" s="34"/>
      <c r="T1595" s="34"/>
      <c r="U1595" s="34"/>
    </row>
    <row r="1596" spans="1:21">
      <c r="A1596" s="34"/>
      <c r="B1596" s="34"/>
      <c r="C1596" s="34"/>
      <c r="D1596" s="34"/>
      <c r="E1596" s="34"/>
      <c r="F1596" s="34"/>
      <c r="G1596" s="34"/>
      <c r="H1596" s="34"/>
      <c r="I1596" s="34"/>
      <c r="J1596" s="34"/>
      <c r="K1596" s="34"/>
      <c r="L1596" s="34"/>
      <c r="M1596" s="34"/>
      <c r="N1596" s="34"/>
      <c r="O1596" s="34"/>
      <c r="P1596" s="34"/>
      <c r="Q1596" s="34"/>
      <c r="R1596" s="34"/>
      <c r="S1596" s="34"/>
      <c r="T1596" s="34"/>
      <c r="U1596" s="34"/>
    </row>
    <row r="1597" spans="1:21">
      <c r="A1597" s="34"/>
      <c r="B1597" s="34"/>
      <c r="C1597" s="34"/>
      <c r="D1597" s="34"/>
      <c r="E1597" s="34"/>
      <c r="F1597" s="34"/>
      <c r="G1597" s="34"/>
      <c r="H1597" s="34"/>
      <c r="I1597" s="34"/>
      <c r="J1597" s="34"/>
      <c r="K1597" s="34"/>
      <c r="L1597" s="34"/>
      <c r="M1597" s="34"/>
      <c r="N1597" s="34"/>
      <c r="O1597" s="34"/>
      <c r="P1597" s="34"/>
      <c r="Q1597" s="34"/>
      <c r="R1597" s="34"/>
      <c r="S1597" s="34"/>
      <c r="T1597" s="34"/>
      <c r="U1597" s="34"/>
    </row>
    <row r="1598" spans="1:21">
      <c r="A1598" s="34"/>
      <c r="B1598" s="34"/>
      <c r="C1598" s="34"/>
      <c r="D1598" s="34"/>
      <c r="E1598" s="34"/>
      <c r="F1598" s="34"/>
      <c r="G1598" s="34"/>
      <c r="H1598" s="34"/>
      <c r="I1598" s="34"/>
      <c r="J1598" s="34"/>
      <c r="K1598" s="34"/>
      <c r="L1598" s="34"/>
      <c r="M1598" s="34"/>
      <c r="N1598" s="34"/>
      <c r="O1598" s="34"/>
      <c r="P1598" s="34"/>
      <c r="Q1598" s="34"/>
      <c r="R1598" s="34"/>
      <c r="S1598" s="34"/>
      <c r="T1598" s="34"/>
      <c r="U1598" s="34"/>
    </row>
    <row r="1599" spans="1:21">
      <c r="A1599" s="34"/>
      <c r="B1599" s="34"/>
      <c r="C1599" s="34"/>
      <c r="D1599" s="34"/>
      <c r="E1599" s="34"/>
      <c r="F1599" s="34"/>
      <c r="G1599" s="34"/>
      <c r="H1599" s="34"/>
      <c r="I1599" s="34"/>
      <c r="J1599" s="34"/>
      <c r="K1599" s="34"/>
      <c r="L1599" s="34"/>
      <c r="M1599" s="34"/>
      <c r="N1599" s="34"/>
      <c r="O1599" s="34"/>
      <c r="P1599" s="34"/>
      <c r="Q1599" s="34"/>
      <c r="R1599" s="34"/>
      <c r="S1599" s="34"/>
      <c r="T1599" s="34"/>
      <c r="U1599" s="34"/>
    </row>
    <row r="1600" spans="1:21">
      <c r="A1600" s="34"/>
      <c r="B1600" s="34"/>
      <c r="C1600" s="34"/>
      <c r="D1600" s="34"/>
      <c r="E1600" s="34"/>
      <c r="F1600" s="34"/>
      <c r="G1600" s="34"/>
      <c r="H1600" s="34"/>
      <c r="I1600" s="34"/>
      <c r="J1600" s="34"/>
      <c r="K1600" s="34"/>
      <c r="L1600" s="34"/>
      <c r="M1600" s="34"/>
      <c r="N1600" s="34"/>
      <c r="O1600" s="34"/>
      <c r="P1600" s="34"/>
      <c r="Q1600" s="34"/>
      <c r="R1600" s="34"/>
      <c r="S1600" s="34"/>
      <c r="T1600" s="34"/>
      <c r="U1600" s="34"/>
    </row>
    <row r="1601" spans="1:21">
      <c r="A1601" s="34"/>
      <c r="B1601" s="34"/>
      <c r="C1601" s="34"/>
      <c r="D1601" s="34"/>
      <c r="E1601" s="34"/>
      <c r="F1601" s="34"/>
      <c r="G1601" s="34"/>
      <c r="H1601" s="34"/>
      <c r="I1601" s="34"/>
      <c r="J1601" s="34"/>
      <c r="K1601" s="34"/>
      <c r="L1601" s="34"/>
      <c r="M1601" s="34"/>
      <c r="N1601" s="34"/>
      <c r="O1601" s="34"/>
      <c r="P1601" s="34"/>
      <c r="Q1601" s="34"/>
      <c r="R1601" s="34"/>
      <c r="S1601" s="34"/>
      <c r="T1601" s="34"/>
      <c r="U1601" s="34"/>
    </row>
    <row r="1602" spans="1:21">
      <c r="A1602" s="34"/>
      <c r="B1602" s="34"/>
      <c r="C1602" s="34"/>
      <c r="D1602" s="34"/>
      <c r="E1602" s="34"/>
      <c r="F1602" s="34"/>
      <c r="G1602" s="34"/>
      <c r="H1602" s="34"/>
      <c r="I1602" s="34"/>
      <c r="J1602" s="34"/>
      <c r="K1602" s="34"/>
      <c r="L1602" s="34"/>
      <c r="M1602" s="34"/>
      <c r="N1602" s="34"/>
      <c r="O1602" s="34"/>
      <c r="P1602" s="34"/>
      <c r="Q1602" s="34"/>
      <c r="R1602" s="34"/>
      <c r="S1602" s="34"/>
      <c r="T1602" s="34"/>
      <c r="U1602" s="34"/>
    </row>
    <row r="1603" spans="1:21">
      <c r="A1603" s="34"/>
      <c r="B1603" s="34"/>
      <c r="C1603" s="34"/>
      <c r="D1603" s="34"/>
      <c r="E1603" s="34"/>
      <c r="F1603" s="34"/>
      <c r="G1603" s="34"/>
      <c r="H1603" s="34"/>
      <c r="I1603" s="34"/>
      <c r="J1603" s="34"/>
      <c r="K1603" s="34"/>
      <c r="L1603" s="34"/>
      <c r="M1603" s="34"/>
      <c r="N1603" s="34"/>
      <c r="O1603" s="34"/>
      <c r="P1603" s="34"/>
      <c r="Q1603" s="34"/>
      <c r="R1603" s="34"/>
      <c r="S1603" s="34"/>
      <c r="T1603" s="34"/>
      <c r="U1603" s="34"/>
    </row>
    <row r="1604" spans="1:21">
      <c r="A1604" s="34"/>
      <c r="B1604" s="34"/>
      <c r="C1604" s="34"/>
      <c r="D1604" s="34"/>
      <c r="E1604" s="34"/>
      <c r="F1604" s="34"/>
      <c r="G1604" s="34"/>
      <c r="H1604" s="34"/>
      <c r="I1604" s="34"/>
      <c r="J1604" s="34"/>
      <c r="K1604" s="34"/>
      <c r="L1604" s="34"/>
      <c r="M1604" s="34"/>
      <c r="N1604" s="34"/>
      <c r="O1604" s="34"/>
      <c r="P1604" s="34"/>
      <c r="Q1604" s="34"/>
      <c r="R1604" s="34"/>
      <c r="S1604" s="34"/>
      <c r="T1604" s="34"/>
      <c r="U1604" s="34"/>
    </row>
    <row r="1605" spans="1:21">
      <c r="A1605" s="34"/>
      <c r="B1605" s="34"/>
      <c r="C1605" s="34"/>
      <c r="D1605" s="34"/>
      <c r="E1605" s="34"/>
      <c r="F1605" s="34"/>
      <c r="G1605" s="34"/>
      <c r="H1605" s="34"/>
      <c r="I1605" s="34"/>
      <c r="J1605" s="34"/>
      <c r="K1605" s="34"/>
      <c r="L1605" s="34"/>
      <c r="M1605" s="34"/>
      <c r="N1605" s="34"/>
      <c r="O1605" s="34"/>
      <c r="P1605" s="34"/>
      <c r="Q1605" s="34"/>
      <c r="R1605" s="34"/>
      <c r="S1605" s="34"/>
      <c r="T1605" s="34"/>
      <c r="U1605" s="34"/>
    </row>
    <row r="1606" spans="1:21">
      <c r="A1606" s="34"/>
      <c r="B1606" s="34"/>
      <c r="C1606" s="34"/>
      <c r="D1606" s="34"/>
      <c r="E1606" s="34"/>
      <c r="F1606" s="34"/>
      <c r="G1606" s="34"/>
      <c r="H1606" s="34"/>
      <c r="I1606" s="34"/>
      <c r="J1606" s="34"/>
      <c r="K1606" s="34"/>
      <c r="L1606" s="34"/>
      <c r="M1606" s="34"/>
      <c r="N1606" s="34"/>
      <c r="O1606" s="34"/>
      <c r="P1606" s="34"/>
      <c r="Q1606" s="34"/>
      <c r="R1606" s="34"/>
      <c r="S1606" s="34"/>
      <c r="T1606" s="34"/>
      <c r="U1606" s="34"/>
    </row>
    <row r="1607" spans="1:21">
      <c r="A1607" s="34"/>
      <c r="B1607" s="34"/>
      <c r="C1607" s="34"/>
      <c r="D1607" s="34"/>
      <c r="E1607" s="34"/>
      <c r="F1607" s="34"/>
      <c r="G1607" s="34"/>
      <c r="H1607" s="34"/>
      <c r="I1607" s="34"/>
      <c r="J1607" s="34"/>
      <c r="K1607" s="34"/>
      <c r="L1607" s="34"/>
      <c r="M1607" s="34"/>
      <c r="N1607" s="34"/>
      <c r="O1607" s="34"/>
      <c r="P1607" s="34"/>
      <c r="Q1607" s="34"/>
      <c r="R1607" s="34"/>
      <c r="S1607" s="34"/>
      <c r="T1607" s="34"/>
      <c r="U1607" s="34"/>
    </row>
    <row r="1608" spans="1:21">
      <c r="A1608" s="34"/>
      <c r="B1608" s="34"/>
      <c r="C1608" s="34"/>
      <c r="D1608" s="34"/>
      <c r="E1608" s="34"/>
      <c r="F1608" s="34"/>
      <c r="G1608" s="34"/>
      <c r="H1608" s="34"/>
      <c r="I1608" s="34"/>
      <c r="J1608" s="34"/>
      <c r="K1608" s="34"/>
      <c r="L1608" s="34"/>
      <c r="M1608" s="34"/>
      <c r="N1608" s="34"/>
      <c r="O1608" s="34"/>
      <c r="P1608" s="34"/>
      <c r="Q1608" s="34"/>
      <c r="R1608" s="34"/>
      <c r="S1608" s="34"/>
      <c r="T1608" s="34"/>
      <c r="U1608" s="34"/>
    </row>
    <row r="1609" spans="1:21">
      <c r="A1609" s="34"/>
      <c r="B1609" s="34"/>
      <c r="C1609" s="34"/>
      <c r="D1609" s="34"/>
      <c r="E1609" s="34"/>
      <c r="F1609" s="34"/>
      <c r="G1609" s="34"/>
      <c r="H1609" s="34"/>
      <c r="I1609" s="34"/>
      <c r="J1609" s="34"/>
      <c r="K1609" s="34"/>
      <c r="L1609" s="34"/>
      <c r="M1609" s="34"/>
      <c r="N1609" s="34"/>
      <c r="O1609" s="34"/>
      <c r="P1609" s="34"/>
      <c r="Q1609" s="34"/>
      <c r="R1609" s="34"/>
      <c r="S1609" s="34"/>
      <c r="T1609" s="34"/>
      <c r="U1609" s="34"/>
    </row>
    <row r="1610" spans="1:21">
      <c r="A1610" s="34"/>
      <c r="B1610" s="34"/>
      <c r="C1610" s="34"/>
      <c r="D1610" s="34"/>
      <c r="E1610" s="34"/>
      <c r="F1610" s="34"/>
      <c r="G1610" s="34"/>
      <c r="H1610" s="34"/>
      <c r="I1610" s="34"/>
      <c r="J1610" s="34"/>
      <c r="K1610" s="34"/>
      <c r="L1610" s="34"/>
      <c r="M1610" s="34"/>
      <c r="N1610" s="34"/>
      <c r="O1610" s="34"/>
      <c r="P1610" s="34"/>
      <c r="Q1610" s="34"/>
      <c r="R1610" s="34"/>
      <c r="S1610" s="34"/>
      <c r="T1610" s="34"/>
      <c r="U1610" s="34"/>
    </row>
    <row r="1611" spans="1:21">
      <c r="A1611" s="34"/>
      <c r="B1611" s="34"/>
      <c r="C1611" s="34"/>
      <c r="D1611" s="34"/>
      <c r="E1611" s="34"/>
      <c r="F1611" s="34"/>
      <c r="G1611" s="34"/>
      <c r="H1611" s="34"/>
      <c r="I1611" s="34"/>
      <c r="J1611" s="34"/>
      <c r="K1611" s="34"/>
      <c r="L1611" s="34"/>
      <c r="M1611" s="34"/>
      <c r="N1611" s="34"/>
      <c r="O1611" s="34"/>
      <c r="P1611" s="34"/>
      <c r="Q1611" s="34"/>
      <c r="R1611" s="34"/>
      <c r="S1611" s="34"/>
      <c r="T1611" s="34"/>
      <c r="U1611" s="34"/>
    </row>
    <row r="1612" spans="1:21">
      <c r="A1612" s="34"/>
      <c r="B1612" s="34"/>
      <c r="C1612" s="34"/>
      <c r="D1612" s="34"/>
      <c r="E1612" s="34"/>
      <c r="F1612" s="34"/>
      <c r="G1612" s="34"/>
      <c r="H1612" s="34"/>
      <c r="I1612" s="34"/>
      <c r="J1612" s="34"/>
      <c r="K1612" s="34"/>
      <c r="L1612" s="34"/>
      <c r="M1612" s="34"/>
      <c r="N1612" s="34"/>
      <c r="O1612" s="34"/>
      <c r="P1612" s="34"/>
      <c r="Q1612" s="34"/>
      <c r="R1612" s="34"/>
      <c r="S1612" s="34"/>
      <c r="T1612" s="34"/>
      <c r="U1612" s="34"/>
    </row>
    <row r="1613" spans="1:21">
      <c r="A1613" s="34"/>
      <c r="B1613" s="34"/>
      <c r="C1613" s="34"/>
      <c r="D1613" s="34"/>
      <c r="E1613" s="34"/>
      <c r="F1613" s="34"/>
      <c r="G1613" s="34"/>
      <c r="H1613" s="34"/>
      <c r="I1613" s="34"/>
      <c r="J1613" s="34"/>
      <c r="K1613" s="34"/>
      <c r="L1613" s="34"/>
      <c r="M1613" s="34"/>
      <c r="N1613" s="34"/>
      <c r="O1613" s="34"/>
      <c r="P1613" s="34"/>
      <c r="Q1613" s="34"/>
      <c r="R1613" s="34"/>
      <c r="S1613" s="34"/>
      <c r="T1613" s="34"/>
      <c r="U1613" s="34"/>
    </row>
    <row r="1614" spans="1:21">
      <c r="A1614" s="34"/>
      <c r="B1614" s="34"/>
      <c r="C1614" s="34"/>
      <c r="D1614" s="34"/>
      <c r="E1614" s="34"/>
      <c r="F1614" s="34"/>
      <c r="G1614" s="34"/>
      <c r="H1614" s="34"/>
      <c r="I1614" s="34"/>
      <c r="J1614" s="34"/>
      <c r="K1614" s="34"/>
      <c r="L1614" s="34"/>
      <c r="M1614" s="34"/>
      <c r="N1614" s="34"/>
      <c r="O1614" s="34"/>
      <c r="P1614" s="34"/>
      <c r="Q1614" s="34"/>
      <c r="R1614" s="34"/>
      <c r="S1614" s="34"/>
      <c r="T1614" s="34"/>
      <c r="U1614" s="34"/>
    </row>
    <row r="1615" spans="1:21">
      <c r="A1615" s="34"/>
      <c r="B1615" s="34"/>
      <c r="C1615" s="34"/>
      <c r="D1615" s="34"/>
      <c r="E1615" s="34"/>
      <c r="F1615" s="34"/>
      <c r="G1615" s="34"/>
      <c r="H1615" s="34"/>
      <c r="I1615" s="34"/>
      <c r="J1615" s="34"/>
      <c r="K1615" s="34"/>
      <c r="L1615" s="34"/>
      <c r="M1615" s="34"/>
      <c r="N1615" s="34"/>
      <c r="O1615" s="34"/>
      <c r="P1615" s="34"/>
      <c r="Q1615" s="34"/>
      <c r="R1615" s="34"/>
      <c r="S1615" s="34"/>
      <c r="T1615" s="34"/>
      <c r="U1615" s="34"/>
    </row>
    <row r="1616" spans="1:21">
      <c r="A1616" s="34"/>
      <c r="B1616" s="34"/>
      <c r="C1616" s="34"/>
      <c r="D1616" s="34"/>
      <c r="E1616" s="34"/>
      <c r="F1616" s="34"/>
      <c r="G1616" s="34"/>
      <c r="H1616" s="34"/>
      <c r="I1616" s="34"/>
      <c r="J1616" s="34"/>
      <c r="K1616" s="34"/>
      <c r="L1616" s="34"/>
      <c r="M1616" s="34"/>
      <c r="N1616" s="34"/>
      <c r="O1616" s="34"/>
      <c r="P1616" s="34"/>
      <c r="Q1616" s="34"/>
      <c r="R1616" s="34"/>
      <c r="S1616" s="34"/>
      <c r="T1616" s="34"/>
      <c r="U1616" s="34"/>
    </row>
    <row r="1617" spans="1:21">
      <c r="A1617" s="34"/>
      <c r="B1617" s="34"/>
      <c r="C1617" s="34"/>
      <c r="D1617" s="34"/>
      <c r="E1617" s="34"/>
      <c r="F1617" s="34"/>
      <c r="G1617" s="34"/>
      <c r="H1617" s="34"/>
      <c r="I1617" s="34"/>
      <c r="J1617" s="34"/>
      <c r="K1617" s="34"/>
      <c r="L1617" s="34"/>
      <c r="M1617" s="34"/>
      <c r="N1617" s="34"/>
      <c r="O1617" s="34"/>
      <c r="P1617" s="34"/>
      <c r="Q1617" s="34"/>
      <c r="R1617" s="34"/>
      <c r="S1617" s="34"/>
      <c r="T1617" s="34"/>
      <c r="U1617" s="34"/>
    </row>
    <row r="1618" spans="1:21">
      <c r="A1618" s="34"/>
      <c r="B1618" s="34"/>
      <c r="C1618" s="34"/>
      <c r="D1618" s="34"/>
      <c r="E1618" s="34"/>
      <c r="F1618" s="34"/>
      <c r="G1618" s="34"/>
      <c r="H1618" s="34"/>
      <c r="I1618" s="34"/>
      <c r="J1618" s="34"/>
      <c r="K1618" s="34"/>
      <c r="L1618" s="34"/>
      <c r="M1618" s="34"/>
      <c r="N1618" s="34"/>
      <c r="O1618" s="34"/>
      <c r="P1618" s="34"/>
      <c r="Q1618" s="34"/>
      <c r="R1618" s="34"/>
      <c r="S1618" s="34"/>
      <c r="T1618" s="34"/>
      <c r="U1618" s="34"/>
    </row>
    <row r="1619" spans="1:21">
      <c r="A1619" s="34"/>
      <c r="B1619" s="34"/>
      <c r="C1619" s="34"/>
      <c r="D1619" s="34"/>
      <c r="E1619" s="34"/>
      <c r="F1619" s="34"/>
      <c r="G1619" s="34"/>
      <c r="H1619" s="34"/>
      <c r="I1619" s="34"/>
      <c r="J1619" s="34"/>
      <c r="K1619" s="34"/>
      <c r="L1619" s="34"/>
      <c r="M1619" s="34"/>
      <c r="N1619" s="34"/>
      <c r="O1619" s="34"/>
      <c r="P1619" s="34"/>
      <c r="Q1619" s="34"/>
      <c r="R1619" s="34"/>
      <c r="S1619" s="34"/>
      <c r="T1619" s="34"/>
      <c r="U1619" s="34"/>
    </row>
    <row r="1620" spans="1:21">
      <c r="A1620" s="34"/>
      <c r="B1620" s="34"/>
      <c r="C1620" s="34"/>
      <c r="D1620" s="34"/>
      <c r="E1620" s="34"/>
      <c r="F1620" s="34"/>
      <c r="G1620" s="34"/>
      <c r="H1620" s="34"/>
      <c r="I1620" s="34"/>
      <c r="J1620" s="34"/>
      <c r="K1620" s="34"/>
      <c r="L1620" s="34"/>
      <c r="M1620" s="34"/>
      <c r="N1620" s="34"/>
      <c r="O1620" s="34"/>
      <c r="P1620" s="34"/>
      <c r="Q1620" s="34"/>
      <c r="R1620" s="34"/>
      <c r="S1620" s="34"/>
      <c r="T1620" s="34"/>
      <c r="U1620" s="34"/>
    </row>
    <row r="1621" spans="1:21">
      <c r="A1621" s="34"/>
      <c r="B1621" s="34"/>
      <c r="C1621" s="34"/>
      <c r="D1621" s="34"/>
      <c r="E1621" s="34"/>
      <c r="F1621" s="34"/>
      <c r="G1621" s="34"/>
      <c r="H1621" s="34"/>
      <c r="I1621" s="34"/>
      <c r="J1621" s="34"/>
      <c r="K1621" s="34"/>
      <c r="L1621" s="34"/>
      <c r="M1621" s="34"/>
      <c r="N1621" s="34"/>
      <c r="O1621" s="34"/>
      <c r="P1621" s="34"/>
      <c r="Q1621" s="34"/>
      <c r="R1621" s="34"/>
      <c r="S1621" s="34"/>
      <c r="T1621" s="34"/>
      <c r="U1621" s="34"/>
    </row>
    <row r="1622" spans="1:21">
      <c r="A1622" s="34"/>
      <c r="B1622" s="34"/>
      <c r="C1622" s="34"/>
      <c r="D1622" s="34"/>
      <c r="E1622" s="34"/>
      <c r="F1622" s="34"/>
      <c r="G1622" s="34"/>
      <c r="H1622" s="34"/>
      <c r="I1622" s="34"/>
      <c r="J1622" s="34"/>
      <c r="K1622" s="34"/>
      <c r="L1622" s="34"/>
      <c r="M1622" s="34"/>
      <c r="N1622" s="34"/>
      <c r="O1622" s="34"/>
      <c r="P1622" s="34"/>
      <c r="Q1622" s="34"/>
      <c r="R1622" s="34"/>
      <c r="S1622" s="34"/>
      <c r="T1622" s="34"/>
      <c r="U1622" s="34"/>
    </row>
    <row r="1623" spans="1:21">
      <c r="A1623" s="34"/>
      <c r="B1623" s="34"/>
      <c r="C1623" s="34"/>
      <c r="D1623" s="34"/>
      <c r="E1623" s="34"/>
      <c r="F1623" s="34"/>
      <c r="G1623" s="34"/>
      <c r="H1623" s="34"/>
      <c r="I1623" s="34"/>
      <c r="J1623" s="34"/>
      <c r="K1623" s="34"/>
      <c r="L1623" s="34"/>
      <c r="M1623" s="34"/>
      <c r="N1623" s="34"/>
      <c r="O1623" s="34"/>
      <c r="P1623" s="34"/>
      <c r="Q1623" s="34"/>
      <c r="R1623" s="34"/>
      <c r="S1623" s="34"/>
      <c r="T1623" s="34"/>
      <c r="U1623" s="34"/>
    </row>
    <row r="1624" spans="1:21">
      <c r="A1624" s="34"/>
      <c r="B1624" s="34"/>
      <c r="C1624" s="34"/>
      <c r="D1624" s="34"/>
      <c r="E1624" s="34"/>
      <c r="F1624" s="34"/>
      <c r="G1624" s="34"/>
      <c r="H1624" s="34"/>
      <c r="I1624" s="34"/>
      <c r="J1624" s="34"/>
      <c r="K1624" s="34"/>
      <c r="L1624" s="34"/>
      <c r="M1624" s="34"/>
      <c r="N1624" s="34"/>
      <c r="O1624" s="34"/>
      <c r="P1624" s="34"/>
      <c r="Q1624" s="34"/>
      <c r="R1624" s="34"/>
      <c r="S1624" s="34"/>
      <c r="T1624" s="34"/>
      <c r="U1624" s="34"/>
    </row>
    <row r="1625" spans="1:21">
      <c r="A1625" s="34"/>
      <c r="B1625" s="34"/>
      <c r="C1625" s="34"/>
      <c r="D1625" s="34"/>
      <c r="E1625" s="34"/>
      <c r="F1625" s="34"/>
      <c r="G1625" s="34"/>
      <c r="H1625" s="34"/>
      <c r="I1625" s="34"/>
      <c r="J1625" s="34"/>
      <c r="K1625" s="34"/>
      <c r="L1625" s="34"/>
      <c r="M1625" s="34"/>
      <c r="N1625" s="34"/>
      <c r="O1625" s="34"/>
      <c r="P1625" s="34"/>
      <c r="Q1625" s="34"/>
      <c r="R1625" s="34"/>
      <c r="S1625" s="34"/>
      <c r="T1625" s="34"/>
      <c r="U1625" s="34"/>
    </row>
    <row r="1626" spans="1:21">
      <c r="A1626" s="34"/>
      <c r="B1626" s="34"/>
      <c r="C1626" s="34"/>
      <c r="D1626" s="34"/>
      <c r="E1626" s="34"/>
      <c r="F1626" s="34"/>
      <c r="G1626" s="34"/>
      <c r="H1626" s="34"/>
      <c r="I1626" s="34"/>
      <c r="J1626" s="34"/>
      <c r="K1626" s="34"/>
      <c r="L1626" s="34"/>
      <c r="M1626" s="34"/>
      <c r="N1626" s="34"/>
      <c r="O1626" s="34"/>
      <c r="P1626" s="34"/>
      <c r="Q1626" s="34"/>
      <c r="R1626" s="34"/>
      <c r="S1626" s="34"/>
      <c r="T1626" s="34"/>
      <c r="U1626" s="34"/>
    </row>
    <row r="1627" spans="1:21">
      <c r="A1627" s="34"/>
      <c r="B1627" s="34"/>
      <c r="C1627" s="34"/>
      <c r="D1627" s="34"/>
      <c r="E1627" s="34"/>
      <c r="F1627" s="34"/>
      <c r="G1627" s="34"/>
      <c r="H1627" s="34"/>
      <c r="I1627" s="34"/>
      <c r="J1627" s="34"/>
      <c r="K1627" s="34"/>
      <c r="L1627" s="34"/>
      <c r="M1627" s="34"/>
      <c r="N1627" s="34"/>
      <c r="O1627" s="34"/>
      <c r="P1627" s="34"/>
      <c r="Q1627" s="34"/>
      <c r="R1627" s="34"/>
      <c r="S1627" s="34"/>
      <c r="T1627" s="34"/>
      <c r="U1627" s="34"/>
    </row>
    <row r="1628" spans="1:21">
      <c r="A1628" s="34"/>
      <c r="B1628" s="34"/>
      <c r="C1628" s="34"/>
      <c r="D1628" s="34"/>
      <c r="E1628" s="34"/>
      <c r="F1628" s="34"/>
      <c r="G1628" s="34"/>
      <c r="H1628" s="34"/>
      <c r="I1628" s="34"/>
      <c r="J1628" s="34"/>
      <c r="K1628" s="34"/>
      <c r="L1628" s="34"/>
      <c r="M1628" s="34"/>
      <c r="N1628" s="34"/>
      <c r="O1628" s="34"/>
      <c r="P1628" s="34"/>
      <c r="Q1628" s="34"/>
      <c r="R1628" s="34"/>
      <c r="S1628" s="34"/>
      <c r="T1628" s="34"/>
      <c r="U1628" s="34"/>
    </row>
    <row r="1629" spans="1:21">
      <c r="A1629" s="34"/>
      <c r="B1629" s="34"/>
      <c r="C1629" s="34"/>
      <c r="D1629" s="34"/>
      <c r="E1629" s="34"/>
      <c r="F1629" s="34"/>
      <c r="G1629" s="34"/>
      <c r="H1629" s="34"/>
      <c r="I1629" s="34"/>
      <c r="J1629" s="34"/>
      <c r="K1629" s="34"/>
      <c r="L1629" s="34"/>
      <c r="M1629" s="34"/>
      <c r="N1629" s="34"/>
      <c r="O1629" s="34"/>
      <c r="P1629" s="34"/>
      <c r="Q1629" s="34"/>
      <c r="R1629" s="34"/>
      <c r="S1629" s="34"/>
      <c r="T1629" s="34"/>
      <c r="U1629" s="34"/>
    </row>
    <row r="1630" spans="1:21">
      <c r="A1630" s="34"/>
      <c r="B1630" s="34"/>
      <c r="C1630" s="34"/>
      <c r="D1630" s="34"/>
      <c r="E1630" s="34"/>
      <c r="F1630" s="34"/>
      <c r="G1630" s="34"/>
      <c r="H1630" s="34"/>
      <c r="I1630" s="34"/>
      <c r="J1630" s="34"/>
      <c r="K1630" s="34"/>
      <c r="L1630" s="34"/>
      <c r="M1630" s="34"/>
      <c r="N1630" s="34"/>
      <c r="O1630" s="34"/>
      <c r="P1630" s="34"/>
      <c r="Q1630" s="34"/>
      <c r="R1630" s="34"/>
      <c r="S1630" s="34"/>
      <c r="T1630" s="34"/>
      <c r="U1630" s="34"/>
    </row>
    <row r="1631" spans="1:21">
      <c r="A1631" s="34"/>
      <c r="B1631" s="34"/>
      <c r="C1631" s="34"/>
      <c r="D1631" s="34"/>
      <c r="E1631" s="34"/>
      <c r="F1631" s="34"/>
      <c r="G1631" s="34"/>
      <c r="H1631" s="34"/>
      <c r="I1631" s="34"/>
      <c r="J1631" s="34"/>
      <c r="K1631" s="34"/>
      <c r="L1631" s="34"/>
      <c r="M1631" s="34"/>
      <c r="N1631" s="34"/>
      <c r="O1631" s="34"/>
      <c r="P1631" s="34"/>
      <c r="Q1631" s="34"/>
      <c r="R1631" s="34"/>
      <c r="S1631" s="34"/>
      <c r="T1631" s="34"/>
      <c r="U1631" s="34"/>
    </row>
    <row r="1632" spans="1:21">
      <c r="A1632" s="34"/>
      <c r="B1632" s="34"/>
      <c r="C1632" s="34"/>
      <c r="D1632" s="34"/>
      <c r="E1632" s="34"/>
      <c r="F1632" s="34"/>
      <c r="G1632" s="34"/>
      <c r="H1632" s="34"/>
      <c r="I1632" s="34"/>
      <c r="J1632" s="34"/>
      <c r="K1632" s="34"/>
      <c r="L1632" s="34"/>
      <c r="M1632" s="34"/>
      <c r="N1632" s="34"/>
      <c r="O1632" s="34"/>
      <c r="P1632" s="34"/>
      <c r="Q1632" s="34"/>
      <c r="R1632" s="34"/>
      <c r="S1632" s="34"/>
      <c r="T1632" s="34"/>
      <c r="U1632" s="34"/>
    </row>
    <row r="1633" spans="1:21">
      <c r="A1633" s="34"/>
      <c r="B1633" s="34"/>
      <c r="C1633" s="34"/>
      <c r="D1633" s="34"/>
      <c r="E1633" s="34"/>
      <c r="F1633" s="34"/>
      <c r="G1633" s="34"/>
      <c r="H1633" s="34"/>
      <c r="I1633" s="34"/>
      <c r="J1633" s="34"/>
      <c r="K1633" s="34"/>
      <c r="L1633" s="34"/>
      <c r="M1633" s="34"/>
      <c r="N1633" s="34"/>
      <c r="O1633" s="34"/>
      <c r="P1633" s="34"/>
      <c r="Q1633" s="34"/>
      <c r="R1633" s="34"/>
      <c r="S1633" s="34"/>
      <c r="T1633" s="34"/>
      <c r="U1633" s="34"/>
    </row>
    <row r="1634" spans="1:21">
      <c r="A1634" s="34"/>
      <c r="B1634" s="34"/>
      <c r="C1634" s="34"/>
      <c r="D1634" s="34"/>
      <c r="E1634" s="34"/>
      <c r="F1634" s="34"/>
      <c r="G1634" s="34"/>
      <c r="H1634" s="34"/>
      <c r="I1634" s="34"/>
      <c r="J1634" s="34"/>
      <c r="K1634" s="34"/>
      <c r="L1634" s="34"/>
      <c r="M1634" s="34"/>
      <c r="N1634" s="34"/>
      <c r="O1634" s="34"/>
      <c r="P1634" s="34"/>
      <c r="Q1634" s="34"/>
      <c r="R1634" s="34"/>
      <c r="S1634" s="34"/>
      <c r="T1634" s="34"/>
      <c r="U1634" s="34"/>
    </row>
    <row r="1635" spans="1:21">
      <c r="A1635" s="34"/>
      <c r="B1635" s="34"/>
      <c r="C1635" s="34"/>
      <c r="D1635" s="34"/>
      <c r="E1635" s="34"/>
      <c r="F1635" s="34"/>
      <c r="G1635" s="34"/>
      <c r="H1635" s="34"/>
      <c r="I1635" s="34"/>
      <c r="J1635" s="34"/>
      <c r="K1635" s="34"/>
      <c r="L1635" s="34"/>
      <c r="M1635" s="34"/>
      <c r="N1635" s="34"/>
      <c r="O1635" s="34"/>
      <c r="P1635" s="34"/>
      <c r="Q1635" s="34"/>
      <c r="R1635" s="34"/>
      <c r="S1635" s="34"/>
      <c r="T1635" s="34"/>
      <c r="U1635" s="34"/>
    </row>
    <row r="1636" spans="1:21">
      <c r="A1636" s="34"/>
      <c r="B1636" s="34"/>
      <c r="C1636" s="34"/>
      <c r="D1636" s="34"/>
      <c r="E1636" s="34"/>
      <c r="F1636" s="34"/>
      <c r="G1636" s="34"/>
      <c r="H1636" s="34"/>
      <c r="I1636" s="34"/>
      <c r="J1636" s="34"/>
      <c r="K1636" s="34"/>
      <c r="L1636" s="34"/>
      <c r="M1636" s="34"/>
      <c r="N1636" s="34"/>
      <c r="O1636" s="34"/>
      <c r="P1636" s="34"/>
      <c r="Q1636" s="34"/>
      <c r="R1636" s="34"/>
      <c r="S1636" s="34"/>
      <c r="T1636" s="34"/>
      <c r="U1636" s="34"/>
    </row>
    <row r="1637" spans="1:21">
      <c r="A1637" s="34"/>
      <c r="B1637" s="34"/>
      <c r="C1637" s="34"/>
      <c r="D1637" s="34"/>
      <c r="E1637" s="34"/>
      <c r="F1637" s="34"/>
      <c r="G1637" s="34"/>
      <c r="H1637" s="34"/>
      <c r="I1637" s="34"/>
      <c r="J1637" s="34"/>
      <c r="K1637" s="34"/>
      <c r="L1637" s="34"/>
      <c r="M1637" s="34"/>
      <c r="N1637" s="34"/>
      <c r="O1637" s="34"/>
      <c r="P1637" s="34"/>
      <c r="Q1637" s="34"/>
      <c r="R1637" s="34"/>
      <c r="S1637" s="34"/>
      <c r="T1637" s="34"/>
      <c r="U1637" s="34"/>
    </row>
    <row r="1638" spans="1:21">
      <c r="A1638" s="34"/>
      <c r="B1638" s="34"/>
      <c r="C1638" s="34"/>
      <c r="D1638" s="34"/>
      <c r="E1638" s="34"/>
      <c r="F1638" s="34"/>
      <c r="G1638" s="34"/>
      <c r="H1638" s="34"/>
      <c r="I1638" s="34"/>
      <c r="J1638" s="34"/>
      <c r="K1638" s="34"/>
      <c r="L1638" s="34"/>
      <c r="M1638" s="34"/>
      <c r="N1638" s="34"/>
      <c r="O1638" s="34"/>
      <c r="P1638" s="34"/>
      <c r="Q1638" s="34"/>
      <c r="R1638" s="34"/>
      <c r="S1638" s="34"/>
      <c r="T1638" s="34"/>
      <c r="U1638" s="34"/>
    </row>
    <row r="1639" spans="1:21">
      <c r="A1639" s="34"/>
      <c r="B1639" s="34"/>
      <c r="C1639" s="34"/>
      <c r="D1639" s="34"/>
      <c r="E1639" s="34"/>
      <c r="F1639" s="34"/>
      <c r="G1639" s="34"/>
      <c r="H1639" s="34"/>
      <c r="I1639" s="34"/>
      <c r="J1639" s="34"/>
      <c r="K1639" s="34"/>
      <c r="L1639" s="34"/>
      <c r="M1639" s="34"/>
      <c r="N1639" s="34"/>
      <c r="O1639" s="34"/>
      <c r="P1639" s="34"/>
      <c r="Q1639" s="34"/>
      <c r="R1639" s="34"/>
      <c r="S1639" s="34"/>
      <c r="T1639" s="34"/>
      <c r="U1639" s="34"/>
    </row>
    <row r="1640" spans="1:21">
      <c r="A1640" s="34"/>
      <c r="B1640" s="34"/>
      <c r="C1640" s="34"/>
      <c r="D1640" s="34"/>
      <c r="E1640" s="34"/>
      <c r="F1640" s="34"/>
      <c r="G1640" s="34"/>
      <c r="H1640" s="34"/>
      <c r="I1640" s="34"/>
      <c r="J1640" s="34"/>
      <c r="K1640" s="34"/>
      <c r="L1640" s="34"/>
      <c r="M1640" s="34"/>
      <c r="N1640" s="34"/>
      <c r="O1640" s="34"/>
      <c r="P1640" s="34"/>
      <c r="Q1640" s="34"/>
      <c r="R1640" s="34"/>
      <c r="S1640" s="34"/>
      <c r="T1640" s="34"/>
      <c r="U1640" s="34"/>
    </row>
    <row r="1641" spans="1:21">
      <c r="A1641" s="34"/>
      <c r="B1641" s="34"/>
      <c r="C1641" s="34"/>
      <c r="D1641" s="34"/>
      <c r="E1641" s="34"/>
      <c r="F1641" s="34"/>
      <c r="G1641" s="34"/>
      <c r="H1641" s="34"/>
      <c r="I1641" s="34"/>
      <c r="J1641" s="34"/>
      <c r="K1641" s="34"/>
      <c r="L1641" s="34"/>
      <c r="M1641" s="34"/>
      <c r="N1641" s="34"/>
      <c r="O1641" s="34"/>
      <c r="P1641" s="34"/>
      <c r="Q1641" s="34"/>
      <c r="R1641" s="34"/>
      <c r="S1641" s="34"/>
      <c r="T1641" s="34"/>
      <c r="U1641" s="34"/>
    </row>
    <row r="1642" spans="1:21">
      <c r="A1642" s="34"/>
      <c r="B1642" s="34"/>
      <c r="C1642" s="34"/>
      <c r="D1642" s="34"/>
      <c r="E1642" s="34"/>
      <c r="F1642" s="34"/>
      <c r="G1642" s="34"/>
      <c r="H1642" s="34"/>
      <c r="I1642" s="34"/>
      <c r="J1642" s="34"/>
      <c r="K1642" s="34"/>
      <c r="L1642" s="34"/>
      <c r="M1642" s="34"/>
      <c r="N1642" s="34"/>
      <c r="O1642" s="34"/>
      <c r="P1642" s="34"/>
      <c r="Q1642" s="34"/>
      <c r="R1642" s="34"/>
      <c r="S1642" s="34"/>
      <c r="T1642" s="34"/>
      <c r="U1642" s="34"/>
    </row>
    <row r="1643" spans="1:21">
      <c r="A1643" s="34"/>
      <c r="B1643" s="34"/>
      <c r="C1643" s="34"/>
      <c r="D1643" s="34"/>
      <c r="E1643" s="34"/>
      <c r="F1643" s="34"/>
      <c r="G1643" s="34"/>
      <c r="H1643" s="34"/>
      <c r="I1643" s="34"/>
      <c r="J1643" s="34"/>
      <c r="K1643" s="34"/>
      <c r="L1643" s="34"/>
      <c r="M1643" s="34"/>
      <c r="N1643" s="34"/>
      <c r="O1643" s="34"/>
      <c r="P1643" s="34"/>
      <c r="Q1643" s="34"/>
      <c r="R1643" s="34"/>
      <c r="S1643" s="34"/>
      <c r="T1643" s="34"/>
      <c r="U1643" s="34"/>
    </row>
    <row r="1644" spans="1:21">
      <c r="A1644" s="34"/>
      <c r="B1644" s="34"/>
      <c r="C1644" s="34"/>
      <c r="D1644" s="34"/>
      <c r="E1644" s="34"/>
      <c r="F1644" s="34"/>
      <c r="G1644" s="34"/>
      <c r="H1644" s="34"/>
      <c r="I1644" s="34"/>
      <c r="J1644" s="34"/>
      <c r="K1644" s="34"/>
      <c r="L1644" s="34"/>
      <c r="M1644" s="34"/>
      <c r="N1644" s="34"/>
      <c r="O1644" s="34"/>
      <c r="P1644" s="34"/>
      <c r="Q1644" s="34"/>
      <c r="R1644" s="34"/>
      <c r="S1644" s="34"/>
      <c r="T1644" s="34"/>
      <c r="U1644" s="34"/>
    </row>
    <row r="1645" spans="1:21">
      <c r="A1645" s="34"/>
      <c r="B1645" s="34"/>
      <c r="C1645" s="34"/>
      <c r="D1645" s="34"/>
      <c r="E1645" s="34"/>
      <c r="F1645" s="34"/>
      <c r="G1645" s="34"/>
      <c r="H1645" s="34"/>
      <c r="I1645" s="34"/>
      <c r="J1645" s="34"/>
      <c r="K1645" s="34"/>
      <c r="L1645" s="34"/>
      <c r="M1645" s="34"/>
      <c r="N1645" s="34"/>
      <c r="O1645" s="34"/>
      <c r="P1645" s="34"/>
      <c r="Q1645" s="34"/>
      <c r="R1645" s="34"/>
      <c r="S1645" s="34"/>
      <c r="T1645" s="34"/>
      <c r="U1645" s="34"/>
    </row>
    <row r="1646" spans="1:21">
      <c r="A1646" s="34"/>
      <c r="B1646" s="34"/>
      <c r="C1646" s="34"/>
      <c r="D1646" s="34"/>
      <c r="E1646" s="34"/>
      <c r="F1646" s="34"/>
      <c r="G1646" s="34"/>
      <c r="H1646" s="34"/>
      <c r="I1646" s="34"/>
      <c r="J1646" s="34"/>
      <c r="K1646" s="34"/>
      <c r="L1646" s="34"/>
      <c r="M1646" s="34"/>
      <c r="N1646" s="34"/>
      <c r="O1646" s="34"/>
      <c r="P1646" s="34"/>
      <c r="Q1646" s="34"/>
      <c r="R1646" s="34"/>
      <c r="S1646" s="34"/>
      <c r="T1646" s="34"/>
      <c r="U1646" s="34"/>
    </row>
    <row r="1647" spans="1:21">
      <c r="A1647" s="34"/>
      <c r="B1647" s="34"/>
      <c r="C1647" s="34"/>
      <c r="D1647" s="34"/>
      <c r="E1647" s="34"/>
      <c r="F1647" s="34"/>
      <c r="G1647" s="34"/>
      <c r="H1647" s="34"/>
      <c r="I1647" s="34"/>
      <c r="J1647" s="34"/>
      <c r="K1647" s="34"/>
      <c r="L1647" s="34"/>
      <c r="M1647" s="34"/>
      <c r="N1647" s="34"/>
      <c r="O1647" s="34"/>
      <c r="P1647" s="34"/>
      <c r="Q1647" s="34"/>
      <c r="R1647" s="34"/>
      <c r="S1647" s="34"/>
      <c r="T1647" s="34"/>
      <c r="U1647" s="34"/>
    </row>
    <row r="1648" spans="1:21">
      <c r="A1648" s="34"/>
      <c r="B1648" s="34"/>
      <c r="C1648" s="34"/>
      <c r="D1648" s="34"/>
      <c r="E1648" s="34"/>
      <c r="F1648" s="34"/>
      <c r="G1648" s="34"/>
      <c r="H1648" s="34"/>
      <c r="I1648" s="34"/>
      <c r="J1648" s="34"/>
      <c r="K1648" s="34"/>
      <c r="L1648" s="34"/>
      <c r="M1648" s="34"/>
      <c r="N1648" s="34"/>
      <c r="O1648" s="34"/>
      <c r="P1648" s="34"/>
      <c r="Q1648" s="34"/>
      <c r="R1648" s="34"/>
      <c r="S1648" s="34"/>
      <c r="T1648" s="34"/>
      <c r="U1648" s="34"/>
    </row>
    <row r="1649" spans="1:28">
      <c r="A1649" s="34"/>
      <c r="B1649" s="34"/>
      <c r="C1649" s="34"/>
      <c r="D1649" s="34"/>
      <c r="E1649" s="34"/>
      <c r="F1649" s="34"/>
      <c r="G1649" s="34"/>
      <c r="H1649" s="34"/>
      <c r="I1649" s="34"/>
      <c r="J1649" s="34"/>
      <c r="K1649" s="34"/>
      <c r="L1649" s="34"/>
      <c r="M1649" s="34"/>
      <c r="N1649" s="34"/>
      <c r="O1649" s="34"/>
      <c r="P1649" s="34"/>
      <c r="Q1649" s="34"/>
      <c r="R1649" s="34"/>
      <c r="S1649" s="34"/>
      <c r="T1649" s="34"/>
      <c r="U1649" s="34"/>
    </row>
    <row r="1650" spans="1:28">
      <c r="A1650" s="34"/>
      <c r="B1650" s="34"/>
      <c r="C1650" s="34"/>
      <c r="D1650" s="34"/>
      <c r="E1650" s="34"/>
      <c r="F1650" s="34"/>
      <c r="G1650" s="34"/>
      <c r="H1650" s="34"/>
      <c r="I1650" s="34"/>
      <c r="J1650" s="34"/>
      <c r="K1650" s="34"/>
      <c r="L1650" s="34"/>
      <c r="M1650" s="34"/>
      <c r="N1650" s="34"/>
      <c r="O1650" s="34"/>
      <c r="P1650" s="34"/>
      <c r="Q1650" s="34"/>
      <c r="R1650" s="34"/>
      <c r="S1650" s="34"/>
      <c r="T1650" s="34"/>
      <c r="U1650" s="34"/>
    </row>
    <row r="1651" spans="1:28">
      <c r="A1651" s="34"/>
      <c r="B1651" s="34"/>
      <c r="C1651" s="34"/>
      <c r="D1651" s="34"/>
      <c r="E1651" s="34"/>
      <c r="F1651" s="34"/>
      <c r="G1651" s="34"/>
      <c r="H1651" s="34"/>
      <c r="I1651" s="34"/>
      <c r="J1651" s="34"/>
      <c r="K1651" s="34"/>
      <c r="L1651" s="34"/>
      <c r="M1651" s="34"/>
      <c r="N1651" s="34"/>
      <c r="O1651" s="34"/>
      <c r="P1651" s="34"/>
      <c r="Q1651" s="34"/>
      <c r="R1651" s="34"/>
      <c r="S1651" s="34"/>
      <c r="T1651" s="34"/>
      <c r="U1651" s="34"/>
    </row>
    <row r="1652" spans="1:28">
      <c r="A1652" s="34"/>
      <c r="B1652" s="34"/>
      <c r="C1652" s="34"/>
      <c r="D1652" s="34"/>
      <c r="E1652" s="34"/>
      <c r="F1652" s="34"/>
      <c r="G1652" s="34"/>
      <c r="H1652" s="34"/>
      <c r="I1652" s="34"/>
      <c r="J1652" s="34"/>
      <c r="K1652" s="34"/>
      <c r="L1652" s="34"/>
      <c r="M1652" s="34"/>
      <c r="N1652" s="34"/>
      <c r="O1652" s="34"/>
      <c r="P1652" s="34"/>
      <c r="Q1652" s="34"/>
      <c r="R1652" s="34"/>
      <c r="S1652" s="34"/>
      <c r="T1652" s="34"/>
      <c r="U1652" s="34"/>
    </row>
    <row r="1653" spans="1:28">
      <c r="A1653" s="34"/>
      <c r="B1653" s="34"/>
      <c r="C1653" s="34"/>
      <c r="D1653" s="34"/>
      <c r="E1653" s="34"/>
      <c r="F1653" s="34"/>
      <c r="G1653" s="34"/>
      <c r="H1653" s="34"/>
      <c r="I1653" s="34"/>
      <c r="J1653" s="34"/>
      <c r="K1653" s="34"/>
      <c r="L1653" s="34"/>
      <c r="M1653" s="34"/>
      <c r="N1653" s="34"/>
      <c r="O1653" s="34"/>
      <c r="P1653" s="34"/>
      <c r="Q1653" s="34"/>
      <c r="R1653" s="34"/>
      <c r="S1653" s="34"/>
      <c r="T1653" s="34"/>
      <c r="U1653" s="34"/>
    </row>
    <row r="1654" spans="1:28">
      <c r="A1654" s="34"/>
      <c r="B1654" s="34"/>
      <c r="C1654" s="34"/>
      <c r="D1654" s="34"/>
      <c r="E1654" s="34"/>
      <c r="F1654" s="34"/>
      <c r="G1654" s="34"/>
      <c r="H1654" s="34"/>
      <c r="I1654" s="34"/>
      <c r="J1654" s="34"/>
      <c r="K1654" s="34"/>
      <c r="L1654" s="34"/>
      <c r="M1654" s="34"/>
      <c r="N1654" s="34"/>
      <c r="O1654" s="34"/>
      <c r="P1654" s="34"/>
      <c r="Q1654" s="34"/>
      <c r="R1654" s="34"/>
      <c r="S1654" s="34"/>
      <c r="T1654" s="34"/>
      <c r="U1654" s="34"/>
    </row>
    <row r="1655" spans="1:28">
      <c r="A1655" s="34"/>
      <c r="B1655" s="34"/>
      <c r="C1655" s="34"/>
      <c r="D1655" s="34"/>
      <c r="E1655" s="34"/>
      <c r="F1655" s="34"/>
      <c r="G1655" s="34"/>
      <c r="H1655" s="34"/>
      <c r="I1655" s="34"/>
      <c r="J1655" s="34"/>
      <c r="K1655" s="34"/>
      <c r="L1655" s="34"/>
      <c r="M1655" s="34"/>
      <c r="N1655" s="34"/>
      <c r="O1655" s="34"/>
      <c r="P1655" s="34"/>
      <c r="Q1655" s="34"/>
      <c r="R1655" s="34"/>
      <c r="S1655" s="34"/>
      <c r="T1655" s="34"/>
      <c r="U1655" s="34"/>
    </row>
    <row r="1656" spans="1:28">
      <c r="A1656" s="34"/>
      <c r="B1656" s="34"/>
      <c r="C1656" s="34"/>
      <c r="D1656" s="34"/>
      <c r="E1656" s="34"/>
      <c r="F1656" s="34"/>
      <c r="G1656" s="34"/>
      <c r="H1656" s="34"/>
      <c r="I1656" s="34"/>
      <c r="J1656" s="34"/>
      <c r="K1656" s="34"/>
      <c r="L1656" s="34"/>
      <c r="M1656" s="34"/>
      <c r="N1656" s="34"/>
      <c r="O1656" s="34"/>
      <c r="P1656" s="34"/>
      <c r="Q1656" s="34"/>
      <c r="R1656" s="34"/>
      <c r="S1656" s="34"/>
      <c r="T1656" s="34"/>
      <c r="U1656" s="34"/>
    </row>
    <row r="1657" spans="1:28">
      <c r="A1657" s="34"/>
      <c r="B1657" s="34"/>
      <c r="C1657" s="34"/>
      <c r="D1657" s="34"/>
      <c r="E1657" s="34"/>
      <c r="F1657" s="34"/>
      <c r="G1657" s="34"/>
      <c r="O1657" s="34"/>
      <c r="P1657" s="34"/>
      <c r="Q1657" s="34"/>
      <c r="R1657" s="34"/>
      <c r="S1657" s="34"/>
      <c r="T1657" s="34"/>
      <c r="U1657" s="34"/>
      <c r="V1657" s="34"/>
      <c r="W1657" s="34"/>
      <c r="X1657" s="34"/>
      <c r="Y1657" s="34"/>
      <c r="Z1657" s="34"/>
      <c r="AA1657" s="34"/>
      <c r="AB1657" s="34"/>
    </row>
    <row r="1658" spans="1:28">
      <c r="A1658" s="34"/>
      <c r="B1658" s="34"/>
      <c r="C1658" s="34"/>
      <c r="D1658" s="34"/>
      <c r="E1658" s="34"/>
      <c r="F1658" s="34"/>
      <c r="G1658" s="34"/>
      <c r="O1658" s="34"/>
      <c r="P1658" s="34"/>
      <c r="Q1658" s="34"/>
      <c r="R1658" s="34"/>
      <c r="S1658" s="34"/>
      <c r="T1658" s="34"/>
      <c r="U1658" s="34"/>
      <c r="V1658" s="34"/>
      <c r="W1658" s="34"/>
      <c r="X1658" s="34"/>
      <c r="Y1658" s="34"/>
      <c r="Z1658" s="34"/>
      <c r="AA1658" s="34"/>
      <c r="AB1658" s="34"/>
    </row>
    <row r="1659" spans="1:28">
      <c r="A1659" s="34"/>
      <c r="B1659" s="34"/>
      <c r="C1659" s="34"/>
      <c r="D1659" s="34"/>
      <c r="E1659" s="34"/>
      <c r="F1659" s="34"/>
      <c r="G1659" s="34"/>
      <c r="O1659" s="34"/>
      <c r="P1659" s="34"/>
      <c r="Q1659" s="34"/>
      <c r="R1659" s="34"/>
      <c r="S1659" s="34"/>
      <c r="T1659" s="34"/>
      <c r="U1659" s="34"/>
      <c r="V1659" s="34"/>
      <c r="W1659" s="34"/>
      <c r="X1659" s="34"/>
      <c r="Y1659" s="34"/>
      <c r="Z1659" s="34"/>
      <c r="AA1659" s="34"/>
      <c r="AB1659" s="34"/>
    </row>
    <row r="1660" spans="1:28">
      <c r="A1660" s="34"/>
      <c r="B1660" s="34"/>
      <c r="C1660" s="34"/>
      <c r="D1660" s="34"/>
      <c r="E1660" s="34"/>
      <c r="F1660" s="34"/>
      <c r="G1660" s="34"/>
      <c r="O1660" s="34"/>
      <c r="P1660" s="34"/>
      <c r="Q1660" s="34"/>
      <c r="R1660" s="34"/>
      <c r="S1660" s="34"/>
      <c r="T1660" s="34"/>
      <c r="U1660" s="34"/>
      <c r="V1660" s="34"/>
      <c r="W1660" s="34"/>
      <c r="X1660" s="34"/>
      <c r="Y1660" s="34"/>
      <c r="Z1660" s="34"/>
      <c r="AA1660" s="34"/>
      <c r="AB1660" s="34"/>
    </row>
    <row r="1661" spans="1:28">
      <c r="A1661" s="34"/>
      <c r="B1661" s="34"/>
      <c r="C1661" s="34"/>
      <c r="D1661" s="34"/>
      <c r="E1661" s="34"/>
      <c r="F1661" s="34"/>
      <c r="G1661" s="34"/>
      <c r="O1661" s="34"/>
      <c r="P1661" s="34"/>
      <c r="Q1661" s="34"/>
      <c r="R1661" s="34"/>
      <c r="S1661" s="34"/>
      <c r="T1661" s="34"/>
      <c r="U1661" s="34"/>
      <c r="V1661" s="34"/>
      <c r="W1661" s="34"/>
      <c r="X1661" s="34"/>
      <c r="Y1661" s="34"/>
      <c r="Z1661" s="34"/>
      <c r="AA1661" s="34"/>
      <c r="AB1661" s="34"/>
    </row>
    <row r="1662" spans="1:28">
      <c r="A1662" s="34"/>
      <c r="B1662" s="34"/>
      <c r="C1662" s="34"/>
      <c r="D1662" s="34"/>
      <c r="E1662" s="34"/>
      <c r="F1662" s="34"/>
      <c r="G1662" s="34"/>
      <c r="O1662" s="34"/>
      <c r="P1662" s="34"/>
      <c r="Q1662" s="34"/>
      <c r="R1662" s="34"/>
      <c r="S1662" s="34"/>
      <c r="T1662" s="34"/>
      <c r="U1662" s="34"/>
      <c r="V1662" s="34"/>
      <c r="W1662" s="34"/>
      <c r="X1662" s="34"/>
      <c r="Y1662" s="34"/>
      <c r="Z1662" s="34"/>
      <c r="AA1662" s="34"/>
      <c r="AB1662" s="34"/>
    </row>
    <row r="1663" spans="1:28">
      <c r="A1663" s="34"/>
      <c r="B1663" s="34"/>
      <c r="C1663" s="34"/>
      <c r="D1663" s="34"/>
      <c r="E1663" s="34"/>
      <c r="F1663" s="34"/>
      <c r="G1663" s="34"/>
      <c r="O1663" s="34"/>
      <c r="P1663" s="34"/>
      <c r="Q1663" s="34"/>
      <c r="R1663" s="34"/>
      <c r="S1663" s="34"/>
      <c r="T1663" s="34"/>
      <c r="U1663" s="34"/>
      <c r="V1663" s="34"/>
      <c r="W1663" s="34"/>
      <c r="X1663" s="34"/>
      <c r="Y1663" s="34"/>
      <c r="Z1663" s="34"/>
      <c r="AA1663" s="34"/>
      <c r="AB1663" s="34"/>
    </row>
    <row r="1664" spans="1:28">
      <c r="A1664" s="34"/>
      <c r="B1664" s="34"/>
      <c r="C1664" s="34"/>
      <c r="D1664" s="34"/>
      <c r="E1664" s="34"/>
      <c r="F1664" s="34"/>
      <c r="G1664" s="34"/>
      <c r="O1664" s="34"/>
      <c r="P1664" s="34"/>
      <c r="Q1664" s="34"/>
      <c r="R1664" s="34"/>
      <c r="S1664" s="34"/>
      <c r="T1664" s="34"/>
      <c r="U1664" s="34"/>
      <c r="V1664" s="34"/>
      <c r="W1664" s="34"/>
      <c r="X1664" s="34"/>
      <c r="Y1664" s="34"/>
      <c r="Z1664" s="34"/>
      <c r="AA1664" s="34"/>
      <c r="AB1664" s="34"/>
    </row>
    <row r="1665" spans="1:28">
      <c r="A1665" s="34"/>
      <c r="B1665" s="34"/>
      <c r="C1665" s="34"/>
      <c r="D1665" s="34"/>
      <c r="E1665" s="34"/>
      <c r="F1665" s="34"/>
      <c r="G1665" s="34"/>
      <c r="O1665" s="34"/>
      <c r="P1665" s="34"/>
      <c r="Q1665" s="34"/>
      <c r="R1665" s="34"/>
      <c r="S1665" s="34"/>
      <c r="T1665" s="34"/>
      <c r="U1665" s="34"/>
      <c r="V1665" s="34"/>
      <c r="W1665" s="34"/>
      <c r="X1665" s="34"/>
      <c r="Y1665" s="34"/>
      <c r="Z1665" s="34"/>
      <c r="AA1665" s="34"/>
      <c r="AB1665" s="34"/>
    </row>
    <row r="1666" spans="1:28">
      <c r="A1666" s="34"/>
      <c r="B1666" s="34"/>
      <c r="C1666" s="34"/>
      <c r="D1666" s="34"/>
      <c r="E1666" s="34"/>
      <c r="F1666" s="34"/>
      <c r="G1666" s="34"/>
      <c r="O1666" s="34"/>
      <c r="P1666" s="34"/>
      <c r="Q1666" s="34"/>
      <c r="R1666" s="34"/>
      <c r="S1666" s="34"/>
      <c r="T1666" s="34"/>
      <c r="U1666" s="34"/>
      <c r="V1666" s="34"/>
      <c r="W1666" s="34"/>
      <c r="X1666" s="34"/>
      <c r="Y1666" s="34"/>
      <c r="Z1666" s="34"/>
      <c r="AA1666" s="34"/>
      <c r="AB1666" s="34"/>
    </row>
    <row r="1667" spans="1:28">
      <c r="A1667" s="34"/>
      <c r="B1667" s="34"/>
      <c r="C1667" s="34"/>
      <c r="D1667" s="34"/>
      <c r="E1667" s="34"/>
      <c r="F1667" s="34"/>
      <c r="G1667" s="34"/>
      <c r="O1667" s="34"/>
      <c r="P1667" s="34"/>
      <c r="Q1667" s="34"/>
      <c r="R1667" s="34"/>
      <c r="S1667" s="34"/>
      <c r="T1667" s="34"/>
      <c r="U1667" s="34"/>
      <c r="V1667" s="34"/>
      <c r="W1667" s="34"/>
      <c r="X1667" s="34"/>
      <c r="Y1667" s="34"/>
      <c r="Z1667" s="34"/>
      <c r="AA1667" s="34"/>
      <c r="AB1667" s="34"/>
    </row>
    <row r="1668" spans="1:28">
      <c r="A1668" s="34"/>
      <c r="B1668" s="34"/>
      <c r="C1668" s="34"/>
      <c r="D1668" s="34"/>
      <c r="E1668" s="34"/>
      <c r="F1668" s="34"/>
      <c r="G1668" s="34"/>
      <c r="O1668" s="34"/>
      <c r="P1668" s="34"/>
      <c r="Q1668" s="34"/>
      <c r="R1668" s="34"/>
      <c r="S1668" s="34"/>
      <c r="T1668" s="34"/>
      <c r="U1668" s="34"/>
      <c r="V1668" s="34"/>
      <c r="W1668" s="34"/>
      <c r="X1668" s="34"/>
      <c r="Y1668" s="34"/>
      <c r="Z1668" s="34"/>
      <c r="AA1668" s="34"/>
      <c r="AB1668" s="34"/>
    </row>
    <row r="1669" spans="1:28">
      <c r="A1669" s="34"/>
      <c r="B1669" s="34"/>
      <c r="C1669" s="34"/>
      <c r="D1669" s="34"/>
      <c r="E1669" s="34"/>
      <c r="F1669" s="34"/>
      <c r="G1669" s="34"/>
      <c r="O1669" s="34"/>
      <c r="P1669" s="34"/>
      <c r="Q1669" s="34"/>
      <c r="R1669" s="34"/>
      <c r="S1669" s="34"/>
      <c r="T1669" s="34"/>
      <c r="U1669" s="34"/>
      <c r="V1669" s="34"/>
      <c r="W1669" s="34"/>
      <c r="X1669" s="34"/>
      <c r="Y1669" s="34"/>
      <c r="Z1669" s="34"/>
      <c r="AA1669" s="34"/>
      <c r="AB1669" s="34"/>
    </row>
    <row r="1670" spans="1:28">
      <c r="A1670" s="34"/>
      <c r="B1670" s="34"/>
      <c r="C1670" s="34"/>
      <c r="D1670" s="34"/>
      <c r="E1670" s="34"/>
      <c r="F1670" s="34"/>
      <c r="G1670" s="34"/>
      <c r="O1670" s="34"/>
      <c r="P1670" s="34"/>
      <c r="Q1670" s="34"/>
      <c r="R1670" s="34"/>
      <c r="S1670" s="34"/>
      <c r="T1670" s="34"/>
      <c r="U1670" s="34"/>
      <c r="V1670" s="34"/>
      <c r="W1670" s="34"/>
      <c r="X1670" s="34"/>
      <c r="Y1670" s="34"/>
      <c r="Z1670" s="34"/>
      <c r="AA1670" s="34"/>
      <c r="AB1670" s="34"/>
    </row>
    <row r="1671" spans="1:28">
      <c r="A1671" s="34"/>
      <c r="B1671" s="34"/>
      <c r="C1671" s="34"/>
      <c r="D1671" s="34"/>
      <c r="E1671" s="34"/>
      <c r="F1671" s="34"/>
      <c r="G1671" s="34"/>
      <c r="O1671" s="34"/>
      <c r="P1671" s="34"/>
      <c r="Q1671" s="34"/>
      <c r="R1671" s="34"/>
      <c r="S1671" s="34"/>
      <c r="T1671" s="34"/>
      <c r="U1671" s="34"/>
      <c r="V1671" s="34"/>
      <c r="W1671" s="34"/>
      <c r="X1671" s="34"/>
      <c r="Y1671" s="34"/>
      <c r="Z1671" s="34"/>
      <c r="AA1671" s="34"/>
      <c r="AB1671" s="34"/>
    </row>
    <row r="1672" spans="1:28">
      <c r="A1672" s="34"/>
      <c r="B1672" s="34"/>
      <c r="C1672" s="34"/>
      <c r="D1672" s="34"/>
      <c r="E1672" s="34"/>
      <c r="F1672" s="34"/>
      <c r="G1672" s="34"/>
      <c r="O1672" s="34"/>
      <c r="P1672" s="34"/>
      <c r="Q1672" s="34"/>
      <c r="R1672" s="34"/>
      <c r="S1672" s="34"/>
      <c r="T1672" s="34"/>
      <c r="U1672" s="34"/>
      <c r="V1672" s="34"/>
      <c r="W1672" s="34"/>
      <c r="X1672" s="34"/>
      <c r="Y1672" s="34"/>
      <c r="Z1672" s="34"/>
      <c r="AA1672" s="34"/>
      <c r="AB1672" s="34"/>
    </row>
    <row r="1673" spans="1:28">
      <c r="A1673" s="34"/>
      <c r="B1673" s="34"/>
      <c r="C1673" s="34"/>
      <c r="D1673" s="34"/>
      <c r="E1673" s="34"/>
      <c r="F1673" s="34"/>
      <c r="G1673" s="34"/>
      <c r="O1673" s="34"/>
      <c r="P1673" s="34"/>
      <c r="Q1673" s="34"/>
      <c r="R1673" s="34"/>
      <c r="S1673" s="34"/>
      <c r="T1673" s="34"/>
      <c r="U1673" s="34"/>
      <c r="V1673" s="34"/>
      <c r="W1673" s="34"/>
      <c r="X1673" s="34"/>
      <c r="Y1673" s="34"/>
      <c r="Z1673" s="34"/>
      <c r="AA1673" s="34"/>
      <c r="AB1673" s="34"/>
    </row>
    <row r="1674" spans="1:28">
      <c r="A1674" s="34"/>
      <c r="B1674" s="34"/>
      <c r="C1674" s="34"/>
      <c r="D1674" s="34"/>
      <c r="E1674" s="34"/>
      <c r="F1674" s="34"/>
      <c r="G1674" s="34"/>
      <c r="O1674" s="34"/>
      <c r="P1674" s="34"/>
      <c r="Q1674" s="34"/>
      <c r="R1674" s="34"/>
      <c r="S1674" s="34"/>
      <c r="T1674" s="34"/>
      <c r="U1674" s="34"/>
      <c r="V1674" s="34"/>
      <c r="W1674" s="34"/>
      <c r="X1674" s="34"/>
      <c r="Y1674" s="34"/>
      <c r="Z1674" s="34"/>
      <c r="AA1674" s="34"/>
      <c r="AB1674" s="34"/>
    </row>
    <row r="1675" spans="1:28">
      <c r="A1675" s="34"/>
      <c r="B1675" s="34"/>
      <c r="C1675" s="34"/>
      <c r="D1675" s="34"/>
      <c r="E1675" s="34"/>
      <c r="F1675" s="34"/>
      <c r="G1675" s="34"/>
      <c r="O1675" s="34"/>
      <c r="P1675" s="34"/>
      <c r="Q1675" s="34"/>
      <c r="R1675" s="34"/>
      <c r="S1675" s="34"/>
      <c r="T1675" s="34"/>
      <c r="U1675" s="34"/>
      <c r="V1675" s="34"/>
      <c r="W1675" s="34"/>
      <c r="X1675" s="34"/>
      <c r="Y1675" s="34"/>
      <c r="Z1675" s="34"/>
      <c r="AA1675" s="34"/>
      <c r="AB1675" s="34"/>
    </row>
    <row r="1676" spans="1:28">
      <c r="A1676" s="34"/>
      <c r="B1676" s="34"/>
      <c r="C1676" s="34"/>
      <c r="D1676" s="34"/>
      <c r="E1676" s="34"/>
      <c r="F1676" s="34"/>
      <c r="G1676" s="34"/>
      <c r="O1676" s="34"/>
      <c r="P1676" s="34"/>
      <c r="Q1676" s="34"/>
      <c r="R1676" s="34"/>
      <c r="S1676" s="34"/>
      <c r="T1676" s="34"/>
      <c r="U1676" s="34"/>
      <c r="V1676" s="34"/>
      <c r="W1676" s="34"/>
      <c r="X1676" s="34"/>
      <c r="Y1676" s="34"/>
      <c r="Z1676" s="34"/>
      <c r="AA1676" s="34"/>
      <c r="AB1676" s="34"/>
    </row>
    <row r="1677" spans="1:28">
      <c r="A1677" s="34"/>
      <c r="B1677" s="34"/>
      <c r="C1677" s="34"/>
      <c r="D1677" s="34"/>
      <c r="E1677" s="34"/>
      <c r="F1677" s="34"/>
      <c r="G1677" s="34"/>
      <c r="O1677" s="34"/>
      <c r="P1677" s="34"/>
      <c r="Q1677" s="34"/>
      <c r="R1677" s="34"/>
      <c r="S1677" s="34"/>
      <c r="T1677" s="34"/>
      <c r="U1677" s="34"/>
      <c r="V1677" s="34"/>
      <c r="W1677" s="34"/>
      <c r="X1677" s="34"/>
      <c r="Y1677" s="34"/>
      <c r="Z1677" s="34"/>
      <c r="AA1677" s="34"/>
      <c r="AB1677" s="34"/>
    </row>
    <row r="1678" spans="1:28">
      <c r="A1678" s="34"/>
      <c r="B1678" s="34"/>
      <c r="C1678" s="34"/>
      <c r="D1678" s="34"/>
      <c r="E1678" s="34"/>
      <c r="F1678" s="34"/>
      <c r="G1678" s="34"/>
      <c r="O1678" s="34"/>
      <c r="P1678" s="34"/>
      <c r="Q1678" s="34"/>
      <c r="R1678" s="34"/>
      <c r="S1678" s="34"/>
      <c r="T1678" s="34"/>
      <c r="U1678" s="34"/>
      <c r="V1678" s="34"/>
      <c r="W1678" s="34"/>
      <c r="X1678" s="34"/>
      <c r="Y1678" s="34"/>
      <c r="Z1678" s="34"/>
      <c r="AA1678" s="34"/>
      <c r="AB1678" s="34"/>
    </row>
    <row r="1679" spans="1:28">
      <c r="A1679" s="34"/>
      <c r="B1679" s="34"/>
      <c r="C1679" s="34"/>
      <c r="D1679" s="34"/>
      <c r="E1679" s="34"/>
      <c r="F1679" s="34"/>
      <c r="G1679" s="34"/>
      <c r="O1679" s="34"/>
      <c r="P1679" s="34"/>
      <c r="Q1679" s="34"/>
      <c r="R1679" s="34"/>
      <c r="S1679" s="34"/>
      <c r="T1679" s="34"/>
      <c r="U1679" s="34"/>
      <c r="V1679" s="34"/>
      <c r="W1679" s="34"/>
      <c r="X1679" s="34"/>
      <c r="Y1679" s="34"/>
      <c r="Z1679" s="34"/>
      <c r="AA1679" s="34"/>
      <c r="AB1679" s="34"/>
    </row>
    <row r="1680" spans="1:28">
      <c r="A1680" s="34"/>
      <c r="B1680" s="34"/>
      <c r="C1680" s="34"/>
      <c r="D1680" s="34"/>
      <c r="E1680" s="34"/>
      <c r="F1680" s="34"/>
      <c r="G1680" s="34"/>
      <c r="O1680" s="34"/>
      <c r="P1680" s="34"/>
      <c r="Q1680" s="34"/>
      <c r="R1680" s="34"/>
      <c r="S1680" s="34"/>
      <c r="T1680" s="34"/>
      <c r="U1680" s="34"/>
      <c r="V1680" s="34"/>
      <c r="W1680" s="34"/>
      <c r="X1680" s="34"/>
      <c r="Y1680" s="34"/>
      <c r="Z1680" s="34"/>
      <c r="AA1680" s="34"/>
      <c r="AB1680" s="34"/>
    </row>
    <row r="1681" spans="1:28">
      <c r="A1681" s="34"/>
      <c r="B1681" s="34"/>
      <c r="C1681" s="34"/>
      <c r="D1681" s="34"/>
      <c r="E1681" s="34"/>
      <c r="F1681" s="34"/>
      <c r="G1681" s="34"/>
      <c r="O1681" s="34"/>
      <c r="P1681" s="34"/>
      <c r="Q1681" s="34"/>
      <c r="R1681" s="34"/>
      <c r="S1681" s="34"/>
      <c r="T1681" s="34"/>
      <c r="U1681" s="34"/>
      <c r="V1681" s="34"/>
      <c r="W1681" s="34"/>
      <c r="X1681" s="34"/>
      <c r="Y1681" s="34"/>
      <c r="Z1681" s="34"/>
      <c r="AA1681" s="34"/>
      <c r="AB1681" s="34"/>
    </row>
    <row r="1682" spans="1:28">
      <c r="A1682" s="34"/>
      <c r="B1682" s="34"/>
      <c r="C1682" s="34"/>
      <c r="D1682" s="34"/>
      <c r="E1682" s="34"/>
      <c r="F1682" s="34"/>
      <c r="G1682" s="34"/>
      <c r="O1682" s="34"/>
      <c r="P1682" s="34"/>
      <c r="Q1682" s="34"/>
      <c r="R1682" s="34"/>
      <c r="S1682" s="34"/>
      <c r="T1682" s="34"/>
      <c r="U1682" s="34"/>
      <c r="V1682" s="34"/>
      <c r="W1682" s="34"/>
      <c r="X1682" s="34"/>
      <c r="Y1682" s="34"/>
      <c r="Z1682" s="34"/>
      <c r="AA1682" s="34"/>
      <c r="AB1682" s="34"/>
    </row>
    <row r="1683" spans="1:28">
      <c r="A1683" s="34"/>
      <c r="B1683" s="34"/>
      <c r="C1683" s="34"/>
      <c r="D1683" s="34"/>
      <c r="E1683" s="34"/>
      <c r="F1683" s="34"/>
      <c r="G1683" s="34"/>
      <c r="O1683" s="34"/>
      <c r="P1683" s="34"/>
      <c r="Q1683" s="34"/>
      <c r="R1683" s="34"/>
      <c r="S1683" s="34"/>
      <c r="T1683" s="34"/>
      <c r="U1683" s="34"/>
      <c r="V1683" s="34"/>
      <c r="W1683" s="34"/>
      <c r="X1683" s="34"/>
      <c r="Y1683" s="34"/>
      <c r="Z1683" s="34"/>
      <c r="AA1683" s="34"/>
      <c r="AB1683" s="34"/>
    </row>
    <row r="1684" spans="1:28">
      <c r="A1684" s="34"/>
      <c r="B1684" s="34"/>
      <c r="C1684" s="34"/>
      <c r="D1684" s="34"/>
      <c r="E1684" s="34"/>
      <c r="F1684" s="34"/>
      <c r="G1684" s="34"/>
      <c r="O1684" s="34"/>
      <c r="P1684" s="34"/>
      <c r="Q1684" s="34"/>
      <c r="R1684" s="34"/>
      <c r="S1684" s="34"/>
      <c r="T1684" s="34"/>
      <c r="U1684" s="34"/>
      <c r="V1684" s="34"/>
      <c r="W1684" s="34"/>
      <c r="X1684" s="34"/>
      <c r="Y1684" s="34"/>
      <c r="Z1684" s="34"/>
      <c r="AA1684" s="34"/>
      <c r="AB1684" s="34"/>
    </row>
    <row r="1685" spans="1:28">
      <c r="A1685" s="34"/>
      <c r="B1685" s="34"/>
      <c r="C1685" s="34"/>
      <c r="D1685" s="34"/>
      <c r="E1685" s="34"/>
      <c r="F1685" s="34"/>
      <c r="G1685" s="34"/>
      <c r="O1685" s="34"/>
      <c r="P1685" s="34"/>
      <c r="Q1685" s="34"/>
      <c r="R1685" s="34"/>
      <c r="S1685" s="34"/>
      <c r="T1685" s="34"/>
      <c r="U1685" s="34"/>
      <c r="V1685" s="34"/>
      <c r="W1685" s="34"/>
      <c r="X1685" s="34"/>
      <c r="Y1685" s="34"/>
      <c r="Z1685" s="34"/>
      <c r="AA1685" s="34"/>
      <c r="AB1685" s="34"/>
    </row>
    <row r="1686" spans="1:28">
      <c r="A1686" s="34"/>
      <c r="B1686" s="34"/>
      <c r="C1686" s="34"/>
      <c r="D1686" s="34"/>
      <c r="E1686" s="34"/>
      <c r="F1686" s="34"/>
      <c r="G1686" s="34"/>
      <c r="O1686" s="34"/>
      <c r="P1686" s="34"/>
      <c r="Q1686" s="34"/>
      <c r="R1686" s="34"/>
      <c r="S1686" s="34"/>
      <c r="T1686" s="34"/>
      <c r="U1686" s="34"/>
      <c r="V1686" s="34"/>
      <c r="W1686" s="34"/>
      <c r="X1686" s="34"/>
      <c r="Y1686" s="34"/>
      <c r="Z1686" s="34"/>
      <c r="AA1686" s="34"/>
      <c r="AB1686" s="34"/>
    </row>
    <row r="1687" spans="1:28">
      <c r="A1687" s="34"/>
      <c r="B1687" s="34"/>
      <c r="C1687" s="34"/>
      <c r="D1687" s="34"/>
      <c r="E1687" s="34"/>
      <c r="F1687" s="34"/>
      <c r="G1687" s="34"/>
      <c r="O1687" s="34"/>
      <c r="P1687" s="34"/>
      <c r="Q1687" s="34"/>
      <c r="R1687" s="34"/>
      <c r="S1687" s="34"/>
      <c r="T1687" s="34"/>
      <c r="U1687" s="34"/>
      <c r="V1687" s="34"/>
      <c r="W1687" s="34"/>
      <c r="X1687" s="34"/>
      <c r="Y1687" s="34"/>
      <c r="Z1687" s="34"/>
      <c r="AA1687" s="34"/>
      <c r="AB1687" s="34"/>
    </row>
    <row r="1688" spans="1:28">
      <c r="A1688" s="34"/>
      <c r="B1688" s="34"/>
      <c r="C1688" s="34"/>
      <c r="D1688" s="34"/>
      <c r="E1688" s="34"/>
      <c r="F1688" s="34"/>
      <c r="G1688" s="34"/>
      <c r="O1688" s="34"/>
      <c r="P1688" s="34"/>
      <c r="Q1688" s="34"/>
      <c r="R1688" s="34"/>
      <c r="S1688" s="34"/>
      <c r="T1688" s="34"/>
      <c r="U1688" s="34"/>
      <c r="V1688" s="34"/>
      <c r="W1688" s="34"/>
      <c r="X1688" s="34"/>
      <c r="Y1688" s="34"/>
      <c r="Z1688" s="34"/>
      <c r="AA1688" s="34"/>
      <c r="AB1688" s="34"/>
    </row>
    <row r="1689" spans="1:28">
      <c r="A1689" s="34"/>
      <c r="B1689" s="34"/>
      <c r="C1689" s="34"/>
      <c r="D1689" s="34"/>
      <c r="E1689" s="34"/>
      <c r="F1689" s="34"/>
      <c r="G1689" s="34"/>
      <c r="O1689" s="34"/>
      <c r="P1689" s="34"/>
      <c r="Q1689" s="34"/>
      <c r="R1689" s="34"/>
      <c r="S1689" s="34"/>
      <c r="T1689" s="34"/>
      <c r="U1689" s="34"/>
      <c r="V1689" s="34"/>
      <c r="W1689" s="34"/>
      <c r="X1689" s="34"/>
      <c r="Y1689" s="34"/>
      <c r="Z1689" s="34"/>
      <c r="AA1689" s="34"/>
      <c r="AB1689" s="34"/>
    </row>
    <row r="1690" spans="1:28">
      <c r="A1690" s="34"/>
      <c r="B1690" s="34"/>
      <c r="C1690" s="34"/>
      <c r="D1690" s="34"/>
      <c r="E1690" s="34"/>
      <c r="F1690" s="34"/>
      <c r="G1690" s="34"/>
      <c r="O1690" s="34"/>
      <c r="P1690" s="34"/>
      <c r="Q1690" s="34"/>
      <c r="R1690" s="34"/>
      <c r="S1690" s="34"/>
      <c r="T1690" s="34"/>
      <c r="U1690" s="34"/>
      <c r="V1690" s="34"/>
      <c r="W1690" s="34"/>
      <c r="X1690" s="34"/>
      <c r="Y1690" s="34"/>
      <c r="Z1690" s="34"/>
      <c r="AA1690" s="34"/>
      <c r="AB1690" s="34"/>
    </row>
    <row r="1691" spans="1:28">
      <c r="A1691" s="34"/>
      <c r="B1691" s="34"/>
      <c r="C1691" s="34"/>
      <c r="D1691" s="34"/>
      <c r="E1691" s="34"/>
      <c r="F1691" s="34"/>
      <c r="G1691" s="34"/>
      <c r="O1691" s="34"/>
      <c r="P1691" s="34"/>
      <c r="Q1691" s="34"/>
      <c r="R1691" s="34"/>
      <c r="S1691" s="34"/>
      <c r="T1691" s="34"/>
      <c r="U1691" s="34"/>
      <c r="V1691" s="34"/>
      <c r="W1691" s="34"/>
      <c r="X1691" s="34"/>
      <c r="Y1691" s="34"/>
      <c r="Z1691" s="34"/>
      <c r="AA1691" s="34"/>
      <c r="AB1691" s="34"/>
    </row>
    <row r="1692" spans="1:28">
      <c r="A1692" s="34"/>
      <c r="B1692" s="34"/>
      <c r="C1692" s="34"/>
      <c r="D1692" s="34"/>
      <c r="E1692" s="34"/>
      <c r="F1692" s="34"/>
      <c r="G1692" s="34"/>
      <c r="O1692" s="34"/>
      <c r="P1692" s="34"/>
      <c r="Q1692" s="34"/>
      <c r="R1692" s="34"/>
      <c r="S1692" s="34"/>
      <c r="T1692" s="34"/>
      <c r="U1692" s="34"/>
      <c r="V1692" s="34"/>
      <c r="W1692" s="34"/>
      <c r="X1692" s="34"/>
      <c r="Y1692" s="34"/>
      <c r="Z1692" s="34"/>
      <c r="AA1692" s="34"/>
      <c r="AB1692" s="34"/>
    </row>
    <row r="1693" spans="1:28">
      <c r="A1693" s="34"/>
      <c r="B1693" s="34"/>
      <c r="C1693" s="34"/>
      <c r="D1693" s="34"/>
      <c r="E1693" s="34"/>
      <c r="F1693" s="34"/>
      <c r="G1693" s="34"/>
      <c r="O1693" s="34"/>
      <c r="P1693" s="34"/>
      <c r="Q1693" s="34"/>
      <c r="R1693" s="34"/>
      <c r="S1693" s="34"/>
      <c r="T1693" s="34"/>
      <c r="U1693" s="34"/>
      <c r="V1693" s="34"/>
      <c r="W1693" s="34"/>
      <c r="X1693" s="34"/>
      <c r="Y1693" s="34"/>
      <c r="Z1693" s="34"/>
      <c r="AA1693" s="34"/>
      <c r="AB1693" s="34"/>
    </row>
    <row r="1694" spans="1:28">
      <c r="A1694" s="34"/>
      <c r="B1694" s="34"/>
      <c r="C1694" s="34"/>
      <c r="D1694" s="34"/>
      <c r="E1694" s="34"/>
      <c r="F1694" s="34"/>
      <c r="G1694" s="34"/>
      <c r="O1694" s="34"/>
      <c r="P1694" s="34"/>
      <c r="Q1694" s="34"/>
      <c r="R1694" s="34"/>
      <c r="S1694" s="34"/>
      <c r="T1694" s="34"/>
      <c r="U1694" s="34"/>
      <c r="V1694" s="34"/>
      <c r="W1694" s="34"/>
      <c r="X1694" s="34"/>
      <c r="Y1694" s="34"/>
      <c r="Z1694" s="34"/>
      <c r="AA1694" s="34"/>
      <c r="AB1694" s="34"/>
    </row>
    <row r="1695" spans="1:28">
      <c r="A1695" s="34"/>
      <c r="B1695" s="34"/>
      <c r="C1695" s="34"/>
      <c r="D1695" s="34"/>
      <c r="E1695" s="34"/>
      <c r="F1695" s="34"/>
      <c r="G1695" s="34"/>
      <c r="O1695" s="34"/>
      <c r="P1695" s="34"/>
      <c r="Q1695" s="34"/>
      <c r="R1695" s="34"/>
      <c r="S1695" s="34"/>
      <c r="T1695" s="34"/>
      <c r="U1695" s="34"/>
      <c r="V1695" s="34"/>
      <c r="W1695" s="34"/>
      <c r="X1695" s="34"/>
      <c r="Y1695" s="34"/>
      <c r="Z1695" s="34"/>
      <c r="AA1695" s="34"/>
      <c r="AB1695" s="34"/>
    </row>
    <row r="1696" spans="1:28">
      <c r="A1696" s="34"/>
      <c r="B1696" s="34"/>
      <c r="C1696" s="34"/>
      <c r="D1696" s="34"/>
      <c r="E1696" s="34"/>
      <c r="F1696" s="34"/>
      <c r="G1696" s="34"/>
      <c r="O1696" s="34"/>
      <c r="P1696" s="34"/>
      <c r="Q1696" s="34"/>
      <c r="R1696" s="34"/>
      <c r="S1696" s="34"/>
      <c r="T1696" s="34"/>
      <c r="U1696" s="34"/>
      <c r="V1696" s="34"/>
      <c r="W1696" s="34"/>
      <c r="X1696" s="34"/>
      <c r="Y1696" s="34"/>
      <c r="Z1696" s="34"/>
      <c r="AA1696" s="34"/>
      <c r="AB1696" s="34"/>
    </row>
    <row r="1697" spans="1:28">
      <c r="A1697" s="34"/>
      <c r="B1697" s="34"/>
      <c r="C1697" s="34"/>
      <c r="D1697" s="34"/>
      <c r="E1697" s="34"/>
      <c r="F1697" s="34"/>
      <c r="G1697" s="34"/>
      <c r="O1697" s="34"/>
      <c r="P1697" s="34"/>
      <c r="Q1697" s="34"/>
      <c r="R1697" s="34"/>
      <c r="S1697" s="34"/>
      <c r="T1697" s="34"/>
      <c r="U1697" s="34"/>
      <c r="V1697" s="34"/>
      <c r="W1697" s="34"/>
      <c r="X1697" s="34"/>
      <c r="Y1697" s="34"/>
      <c r="Z1697" s="34"/>
      <c r="AA1697" s="34"/>
      <c r="AB1697" s="34"/>
    </row>
    <row r="1698" spans="1:28">
      <c r="A1698" s="34"/>
      <c r="B1698" s="34"/>
      <c r="C1698" s="34"/>
      <c r="D1698" s="34"/>
      <c r="E1698" s="34"/>
      <c r="F1698" s="34"/>
      <c r="G1698" s="34"/>
      <c r="O1698" s="34"/>
      <c r="P1698" s="34"/>
      <c r="Q1698" s="34"/>
      <c r="R1698" s="34"/>
      <c r="S1698" s="34"/>
      <c r="T1698" s="34"/>
      <c r="U1698" s="34"/>
      <c r="V1698" s="34"/>
      <c r="W1698" s="34"/>
      <c r="X1698" s="34"/>
      <c r="Y1698" s="34"/>
      <c r="Z1698" s="34"/>
      <c r="AA1698" s="34"/>
      <c r="AB1698" s="34"/>
    </row>
    <row r="1699" spans="1:28">
      <c r="A1699" s="34"/>
      <c r="B1699" s="34"/>
      <c r="C1699" s="34"/>
      <c r="D1699" s="34"/>
      <c r="E1699" s="34"/>
      <c r="F1699" s="34"/>
      <c r="G1699" s="34"/>
      <c r="O1699" s="34"/>
      <c r="P1699" s="34"/>
      <c r="Q1699" s="34"/>
      <c r="R1699" s="34"/>
      <c r="S1699" s="34"/>
      <c r="T1699" s="34"/>
      <c r="U1699" s="34"/>
      <c r="V1699" s="34"/>
      <c r="W1699" s="34"/>
      <c r="X1699" s="34"/>
      <c r="Y1699" s="34"/>
      <c r="Z1699" s="34"/>
      <c r="AA1699" s="34"/>
      <c r="AB1699" s="34"/>
    </row>
    <row r="1700" spans="1:28">
      <c r="A1700" s="34"/>
      <c r="B1700" s="34"/>
      <c r="C1700" s="34"/>
      <c r="D1700" s="34"/>
      <c r="E1700" s="34"/>
      <c r="F1700" s="34"/>
      <c r="G1700" s="34"/>
      <c r="O1700" s="34"/>
      <c r="P1700" s="34"/>
      <c r="Q1700" s="34"/>
      <c r="R1700" s="34"/>
      <c r="S1700" s="34"/>
      <c r="T1700" s="34"/>
      <c r="U1700" s="34"/>
      <c r="V1700" s="34"/>
      <c r="W1700" s="34"/>
      <c r="X1700" s="34"/>
      <c r="Y1700" s="34"/>
      <c r="Z1700" s="34"/>
      <c r="AA1700" s="34"/>
      <c r="AB1700" s="34"/>
    </row>
    <row r="1701" spans="1:28">
      <c r="A1701" s="34"/>
      <c r="B1701" s="34"/>
      <c r="C1701" s="34"/>
      <c r="D1701" s="34"/>
      <c r="E1701" s="34"/>
      <c r="F1701" s="34"/>
      <c r="G1701" s="34"/>
      <c r="O1701" s="34"/>
      <c r="P1701" s="34"/>
      <c r="Q1701" s="34"/>
      <c r="R1701" s="34"/>
      <c r="S1701" s="34"/>
      <c r="T1701" s="34"/>
      <c r="U1701" s="34"/>
      <c r="V1701" s="34"/>
      <c r="W1701" s="34"/>
      <c r="X1701" s="34"/>
      <c r="Y1701" s="34"/>
      <c r="Z1701" s="34"/>
      <c r="AA1701" s="34"/>
      <c r="AB1701" s="34"/>
    </row>
    <row r="1702" spans="1:28">
      <c r="A1702" s="34"/>
      <c r="B1702" s="34"/>
      <c r="C1702" s="34"/>
      <c r="D1702" s="34"/>
      <c r="E1702" s="34"/>
      <c r="F1702" s="34"/>
      <c r="G1702" s="34"/>
      <c r="O1702" s="34"/>
      <c r="P1702" s="34"/>
      <c r="Q1702" s="34"/>
      <c r="R1702" s="34"/>
      <c r="S1702" s="34"/>
      <c r="T1702" s="34"/>
      <c r="U1702" s="34"/>
      <c r="V1702" s="34"/>
      <c r="W1702" s="34"/>
      <c r="X1702" s="34"/>
      <c r="Y1702" s="34"/>
      <c r="Z1702" s="34"/>
      <c r="AA1702" s="34"/>
      <c r="AB1702" s="34"/>
    </row>
    <row r="1703" spans="1:28">
      <c r="A1703" s="34"/>
      <c r="B1703" s="34"/>
      <c r="C1703" s="34"/>
      <c r="D1703" s="34"/>
      <c r="E1703" s="34"/>
      <c r="F1703" s="34"/>
      <c r="G1703" s="34"/>
      <c r="O1703" s="34"/>
      <c r="P1703" s="34"/>
      <c r="Q1703" s="34"/>
      <c r="R1703" s="34"/>
      <c r="S1703" s="34"/>
      <c r="T1703" s="34"/>
      <c r="U1703" s="34"/>
      <c r="V1703" s="34"/>
      <c r="W1703" s="34"/>
      <c r="X1703" s="34"/>
      <c r="Y1703" s="34"/>
      <c r="Z1703" s="34"/>
      <c r="AA1703" s="34"/>
      <c r="AB1703" s="34"/>
    </row>
    <row r="1704" spans="1:28">
      <c r="A1704" s="34"/>
      <c r="B1704" s="34"/>
      <c r="C1704" s="34"/>
      <c r="D1704" s="34"/>
      <c r="E1704" s="34"/>
      <c r="F1704" s="34"/>
      <c r="G1704" s="34"/>
      <c r="O1704" s="34"/>
      <c r="P1704" s="34"/>
      <c r="Q1704" s="34"/>
      <c r="R1704" s="34"/>
      <c r="S1704" s="34"/>
      <c r="T1704" s="34"/>
      <c r="U1704" s="34"/>
      <c r="V1704" s="34"/>
      <c r="W1704" s="34"/>
      <c r="X1704" s="34"/>
      <c r="Y1704" s="34"/>
      <c r="Z1704" s="34"/>
      <c r="AA1704" s="34"/>
      <c r="AB1704" s="34"/>
    </row>
    <row r="1705" spans="1:28">
      <c r="A1705" s="34"/>
      <c r="B1705" s="34"/>
      <c r="C1705" s="34"/>
      <c r="D1705" s="34"/>
      <c r="E1705" s="34"/>
      <c r="F1705" s="34"/>
      <c r="G1705" s="34"/>
      <c r="O1705" s="34"/>
      <c r="P1705" s="34"/>
      <c r="Q1705" s="34"/>
      <c r="R1705" s="34"/>
      <c r="S1705" s="34"/>
      <c r="T1705" s="34"/>
      <c r="U1705" s="34"/>
      <c r="V1705" s="34"/>
      <c r="W1705" s="34"/>
      <c r="X1705" s="34"/>
      <c r="Y1705" s="34"/>
      <c r="Z1705" s="34"/>
      <c r="AA1705" s="34"/>
      <c r="AB1705" s="34"/>
    </row>
    <row r="1706" spans="1:28">
      <c r="A1706" s="34"/>
      <c r="B1706" s="34"/>
      <c r="C1706" s="34"/>
      <c r="D1706" s="34"/>
      <c r="E1706" s="34"/>
      <c r="F1706" s="34"/>
      <c r="G1706" s="34"/>
      <c r="O1706" s="34"/>
      <c r="P1706" s="34"/>
      <c r="Q1706" s="34"/>
      <c r="R1706" s="34"/>
      <c r="S1706" s="34"/>
      <c r="T1706" s="34"/>
      <c r="U1706" s="34"/>
      <c r="V1706" s="34"/>
      <c r="W1706" s="34"/>
      <c r="X1706" s="34"/>
      <c r="Y1706" s="34"/>
      <c r="Z1706" s="34"/>
      <c r="AA1706" s="34"/>
      <c r="AB1706" s="34"/>
    </row>
    <row r="1707" spans="1:28">
      <c r="A1707" s="34"/>
      <c r="B1707" s="34"/>
      <c r="C1707" s="34"/>
      <c r="D1707" s="34"/>
      <c r="E1707" s="34"/>
      <c r="F1707" s="34"/>
      <c r="G1707" s="34"/>
      <c r="O1707" s="34"/>
      <c r="P1707" s="34"/>
      <c r="Q1707" s="34"/>
      <c r="R1707" s="34"/>
      <c r="S1707" s="34"/>
      <c r="T1707" s="34"/>
      <c r="U1707" s="34"/>
      <c r="V1707" s="34"/>
      <c r="W1707" s="34"/>
      <c r="X1707" s="34"/>
      <c r="Y1707" s="34"/>
      <c r="Z1707" s="34"/>
      <c r="AA1707" s="34"/>
      <c r="AB1707" s="34"/>
    </row>
    <row r="1708" spans="1:28">
      <c r="A1708" s="34"/>
      <c r="B1708" s="34"/>
      <c r="C1708" s="34"/>
      <c r="D1708" s="34"/>
      <c r="E1708" s="34"/>
      <c r="F1708" s="34"/>
      <c r="G1708" s="34"/>
      <c r="O1708" s="34"/>
      <c r="P1708" s="34"/>
      <c r="Q1708" s="34"/>
      <c r="R1708" s="34"/>
      <c r="S1708" s="34"/>
      <c r="T1708" s="34"/>
      <c r="U1708" s="34"/>
      <c r="V1708" s="34"/>
      <c r="W1708" s="34"/>
      <c r="X1708" s="34"/>
      <c r="Y1708" s="34"/>
      <c r="Z1708" s="34"/>
      <c r="AA1708" s="34"/>
      <c r="AB1708" s="34"/>
    </row>
    <row r="1709" spans="1:28">
      <c r="A1709" s="34"/>
      <c r="B1709" s="34"/>
      <c r="C1709" s="34"/>
      <c r="D1709" s="34"/>
      <c r="E1709" s="34"/>
      <c r="F1709" s="34"/>
      <c r="G1709" s="34"/>
      <c r="O1709" s="34"/>
      <c r="P1709" s="34"/>
      <c r="Q1709" s="34"/>
      <c r="R1709" s="34"/>
      <c r="S1709" s="34"/>
      <c r="T1709" s="34"/>
      <c r="U1709" s="34"/>
      <c r="V1709" s="34"/>
      <c r="W1709" s="34"/>
      <c r="X1709" s="34"/>
      <c r="Y1709" s="34"/>
      <c r="Z1709" s="34"/>
      <c r="AA1709" s="34"/>
      <c r="AB1709" s="34"/>
    </row>
    <row r="1710" spans="1:28">
      <c r="A1710" s="34"/>
      <c r="B1710" s="34"/>
      <c r="C1710" s="34"/>
      <c r="D1710" s="34"/>
      <c r="E1710" s="34"/>
      <c r="F1710" s="34"/>
      <c r="G1710" s="34"/>
      <c r="O1710" s="34"/>
      <c r="P1710" s="34"/>
      <c r="Q1710" s="34"/>
      <c r="R1710" s="34"/>
      <c r="S1710" s="34"/>
      <c r="T1710" s="34"/>
      <c r="U1710" s="34"/>
      <c r="V1710" s="34"/>
      <c r="W1710" s="34"/>
      <c r="X1710" s="34"/>
      <c r="Y1710" s="34"/>
      <c r="Z1710" s="34"/>
      <c r="AA1710" s="34"/>
      <c r="AB1710" s="34"/>
    </row>
    <row r="1711" spans="1:28">
      <c r="A1711" s="34"/>
      <c r="B1711" s="34"/>
      <c r="C1711" s="34"/>
      <c r="D1711" s="34"/>
      <c r="E1711" s="34"/>
      <c r="F1711" s="34"/>
      <c r="G1711" s="34"/>
      <c r="O1711" s="34"/>
      <c r="P1711" s="34"/>
      <c r="Q1711" s="34"/>
      <c r="R1711" s="34"/>
      <c r="S1711" s="34"/>
      <c r="T1711" s="34"/>
      <c r="U1711" s="34"/>
      <c r="V1711" s="34"/>
      <c r="W1711" s="34"/>
      <c r="X1711" s="34"/>
      <c r="Y1711" s="34"/>
      <c r="Z1711" s="34"/>
      <c r="AA1711" s="34"/>
      <c r="AB1711" s="34"/>
    </row>
    <row r="1712" spans="1:28">
      <c r="A1712" s="34"/>
      <c r="B1712" s="34"/>
      <c r="C1712" s="34"/>
      <c r="D1712" s="34"/>
      <c r="E1712" s="34"/>
      <c r="F1712" s="34"/>
      <c r="G1712" s="34"/>
      <c r="O1712" s="34"/>
      <c r="P1712" s="34"/>
      <c r="Q1712" s="34"/>
      <c r="R1712" s="34"/>
      <c r="S1712" s="34"/>
      <c r="T1712" s="34"/>
      <c r="U1712" s="34"/>
      <c r="V1712" s="34"/>
      <c r="W1712" s="34"/>
      <c r="X1712" s="34"/>
      <c r="Y1712" s="34"/>
      <c r="Z1712" s="34"/>
      <c r="AA1712" s="34"/>
      <c r="AB1712" s="34"/>
    </row>
    <row r="1713" spans="1:28">
      <c r="A1713" s="34"/>
      <c r="B1713" s="34"/>
      <c r="C1713" s="34"/>
      <c r="D1713" s="34"/>
      <c r="E1713" s="34"/>
      <c r="F1713" s="34"/>
      <c r="G1713" s="34"/>
      <c r="O1713" s="34"/>
      <c r="P1713" s="34"/>
      <c r="Q1713" s="34"/>
      <c r="R1713" s="34"/>
      <c r="S1713" s="34"/>
      <c r="T1713" s="34"/>
      <c r="U1713" s="34"/>
      <c r="V1713" s="34"/>
      <c r="W1713" s="34"/>
      <c r="X1713" s="34"/>
      <c r="Y1713" s="34"/>
      <c r="Z1713" s="34"/>
      <c r="AA1713" s="34"/>
      <c r="AB1713" s="34"/>
    </row>
    <row r="1714" spans="1:28">
      <c r="A1714" s="34"/>
      <c r="B1714" s="34"/>
      <c r="C1714" s="34"/>
      <c r="D1714" s="34"/>
      <c r="E1714" s="34"/>
      <c r="F1714" s="34"/>
      <c r="G1714" s="34"/>
      <c r="O1714" s="34"/>
      <c r="P1714" s="34"/>
      <c r="Q1714" s="34"/>
      <c r="R1714" s="34"/>
      <c r="S1714" s="34"/>
      <c r="T1714" s="34"/>
      <c r="U1714" s="34"/>
      <c r="V1714" s="34"/>
      <c r="W1714" s="34"/>
      <c r="X1714" s="34"/>
      <c r="Y1714" s="34"/>
      <c r="Z1714" s="34"/>
      <c r="AA1714" s="34"/>
      <c r="AB1714" s="34"/>
    </row>
    <row r="1715" spans="1:28">
      <c r="A1715" s="34"/>
      <c r="B1715" s="34"/>
      <c r="C1715" s="34"/>
      <c r="D1715" s="34"/>
      <c r="E1715" s="34"/>
      <c r="F1715" s="34"/>
      <c r="G1715" s="34"/>
      <c r="O1715" s="34"/>
      <c r="P1715" s="34"/>
      <c r="Q1715" s="34"/>
      <c r="R1715" s="34"/>
      <c r="S1715" s="34"/>
      <c r="T1715" s="34"/>
      <c r="U1715" s="34"/>
      <c r="V1715" s="34"/>
      <c r="W1715" s="34"/>
      <c r="X1715" s="34"/>
      <c r="Y1715" s="34"/>
      <c r="Z1715" s="34"/>
      <c r="AA1715" s="34"/>
      <c r="AB1715" s="34"/>
    </row>
    <row r="1716" spans="1:28">
      <c r="A1716" s="34"/>
      <c r="B1716" s="34"/>
      <c r="C1716" s="34"/>
      <c r="D1716" s="34"/>
      <c r="E1716" s="34"/>
      <c r="F1716" s="34"/>
      <c r="G1716" s="34"/>
      <c r="O1716" s="34"/>
      <c r="P1716" s="34"/>
      <c r="Q1716" s="34"/>
      <c r="R1716" s="34"/>
      <c r="S1716" s="34"/>
      <c r="T1716" s="34"/>
      <c r="U1716" s="34"/>
      <c r="V1716" s="34"/>
      <c r="W1716" s="34"/>
      <c r="X1716" s="34"/>
      <c r="Y1716" s="34"/>
      <c r="Z1716" s="34"/>
      <c r="AA1716" s="34"/>
      <c r="AB1716" s="34"/>
    </row>
    <row r="1717" spans="1:28">
      <c r="A1717" s="34"/>
      <c r="B1717" s="34"/>
      <c r="C1717" s="34"/>
      <c r="D1717" s="34"/>
      <c r="E1717" s="34"/>
      <c r="F1717" s="34"/>
      <c r="G1717" s="34"/>
      <c r="O1717" s="34"/>
      <c r="P1717" s="34"/>
      <c r="Q1717" s="34"/>
      <c r="R1717" s="34"/>
      <c r="S1717" s="34"/>
      <c r="T1717" s="34"/>
      <c r="U1717" s="34"/>
      <c r="V1717" s="34"/>
      <c r="W1717" s="34"/>
      <c r="X1717" s="34"/>
      <c r="Y1717" s="34"/>
      <c r="Z1717" s="34"/>
      <c r="AA1717" s="34"/>
      <c r="AB1717" s="34"/>
    </row>
    <row r="1718" spans="1:28">
      <c r="A1718" s="34"/>
      <c r="B1718" s="34"/>
      <c r="C1718" s="34"/>
      <c r="D1718" s="34"/>
      <c r="E1718" s="34"/>
      <c r="F1718" s="34"/>
      <c r="G1718" s="34"/>
      <c r="O1718" s="34"/>
      <c r="P1718" s="34"/>
      <c r="Q1718" s="34"/>
      <c r="R1718" s="34"/>
      <c r="S1718" s="34"/>
      <c r="T1718" s="34"/>
      <c r="U1718" s="34"/>
      <c r="V1718" s="34"/>
      <c r="W1718" s="34"/>
      <c r="X1718" s="34"/>
      <c r="Y1718" s="34"/>
      <c r="Z1718" s="34"/>
      <c r="AA1718" s="34"/>
      <c r="AB1718" s="34"/>
    </row>
    <row r="1719" spans="1:28">
      <c r="A1719" s="34"/>
      <c r="B1719" s="34"/>
      <c r="C1719" s="34"/>
      <c r="D1719" s="34"/>
      <c r="E1719" s="34"/>
      <c r="F1719" s="34"/>
      <c r="G1719" s="34"/>
      <c r="O1719" s="34"/>
      <c r="P1719" s="34"/>
      <c r="Q1719" s="34"/>
      <c r="R1719" s="34"/>
      <c r="S1719" s="34"/>
      <c r="T1719" s="34"/>
      <c r="U1719" s="34"/>
      <c r="V1719" s="34"/>
      <c r="W1719" s="34"/>
      <c r="X1719" s="34"/>
      <c r="Y1719" s="34"/>
      <c r="Z1719" s="34"/>
      <c r="AA1719" s="34"/>
      <c r="AB1719" s="34"/>
    </row>
    <row r="1720" spans="1:28">
      <c r="A1720" s="34"/>
      <c r="B1720" s="34"/>
      <c r="C1720" s="34"/>
      <c r="D1720" s="34"/>
      <c r="E1720" s="34"/>
      <c r="F1720" s="34"/>
      <c r="G1720" s="34"/>
      <c r="O1720" s="34"/>
      <c r="P1720" s="34"/>
      <c r="Q1720" s="34"/>
      <c r="R1720" s="34"/>
      <c r="S1720" s="34"/>
      <c r="T1720" s="34"/>
      <c r="U1720" s="34"/>
      <c r="V1720" s="34"/>
      <c r="W1720" s="34"/>
      <c r="X1720" s="34"/>
      <c r="Y1720" s="34"/>
      <c r="Z1720" s="34"/>
      <c r="AA1720" s="34"/>
      <c r="AB1720" s="34"/>
    </row>
    <row r="1721" spans="1:28">
      <c r="A1721" s="34"/>
      <c r="B1721" s="34"/>
      <c r="C1721" s="34"/>
      <c r="D1721" s="34"/>
      <c r="E1721" s="34"/>
      <c r="F1721" s="34"/>
      <c r="G1721" s="34"/>
      <c r="O1721" s="34"/>
      <c r="P1721" s="34"/>
      <c r="Q1721" s="34"/>
      <c r="R1721" s="34"/>
      <c r="S1721" s="34"/>
      <c r="T1721" s="34"/>
      <c r="U1721" s="34"/>
      <c r="V1721" s="34"/>
      <c r="W1721" s="34"/>
      <c r="X1721" s="34"/>
      <c r="Y1721" s="34"/>
      <c r="Z1721" s="34"/>
      <c r="AA1721" s="34"/>
      <c r="AB1721" s="34"/>
    </row>
    <row r="1722" spans="1:28">
      <c r="A1722" s="34"/>
      <c r="B1722" s="34"/>
      <c r="C1722" s="34"/>
      <c r="D1722" s="34"/>
      <c r="E1722" s="34"/>
      <c r="F1722" s="34"/>
      <c r="G1722" s="34"/>
      <c r="O1722" s="34"/>
      <c r="P1722" s="34"/>
      <c r="Q1722" s="34"/>
      <c r="R1722" s="34"/>
      <c r="S1722" s="34"/>
      <c r="T1722" s="34"/>
      <c r="U1722" s="34"/>
      <c r="V1722" s="34"/>
      <c r="W1722" s="34"/>
      <c r="X1722" s="34"/>
      <c r="Y1722" s="34"/>
      <c r="Z1722" s="34"/>
      <c r="AA1722" s="34"/>
      <c r="AB1722" s="34"/>
    </row>
    <row r="1723" spans="1:28">
      <c r="A1723" s="34"/>
      <c r="B1723" s="34"/>
      <c r="C1723" s="34"/>
      <c r="D1723" s="34"/>
      <c r="E1723" s="34"/>
      <c r="F1723" s="34"/>
      <c r="G1723" s="34"/>
      <c r="O1723" s="34"/>
      <c r="P1723" s="34"/>
      <c r="Q1723" s="34"/>
      <c r="R1723" s="34"/>
      <c r="S1723" s="34"/>
      <c r="T1723" s="34"/>
      <c r="U1723" s="34"/>
      <c r="V1723" s="34"/>
      <c r="W1723" s="34"/>
      <c r="X1723" s="34"/>
      <c r="Y1723" s="34"/>
      <c r="Z1723" s="34"/>
      <c r="AA1723" s="34"/>
      <c r="AB1723" s="34"/>
    </row>
    <row r="1724" spans="1:28">
      <c r="A1724" s="34"/>
      <c r="B1724" s="34"/>
      <c r="C1724" s="34"/>
      <c r="D1724" s="34"/>
      <c r="E1724" s="34"/>
      <c r="F1724" s="34"/>
      <c r="G1724" s="34"/>
      <c r="O1724" s="34"/>
      <c r="P1724" s="34"/>
      <c r="Q1724" s="34"/>
      <c r="R1724" s="34"/>
      <c r="S1724" s="34"/>
      <c r="T1724" s="34"/>
      <c r="U1724" s="34"/>
      <c r="V1724" s="34"/>
      <c r="W1724" s="34"/>
      <c r="X1724" s="34"/>
      <c r="Y1724" s="34"/>
      <c r="Z1724" s="34"/>
      <c r="AA1724" s="34"/>
      <c r="AB1724" s="34"/>
    </row>
    <row r="1725" spans="1:28">
      <c r="A1725" s="34"/>
      <c r="B1725" s="34"/>
      <c r="C1725" s="34"/>
      <c r="D1725" s="34"/>
      <c r="E1725" s="34"/>
      <c r="F1725" s="34"/>
      <c r="G1725" s="34"/>
      <c r="O1725" s="34"/>
      <c r="P1725" s="34"/>
      <c r="Q1725" s="34"/>
      <c r="R1725" s="34"/>
      <c r="S1725" s="34"/>
      <c r="T1725" s="34"/>
      <c r="U1725" s="34"/>
      <c r="V1725" s="34"/>
      <c r="W1725" s="34"/>
      <c r="X1725" s="34"/>
      <c r="Y1725" s="34"/>
      <c r="Z1725" s="34"/>
      <c r="AA1725" s="34"/>
      <c r="AB1725" s="34"/>
    </row>
    <row r="1726" spans="1:28">
      <c r="A1726" s="34"/>
      <c r="B1726" s="34"/>
      <c r="C1726" s="34"/>
      <c r="D1726" s="34"/>
      <c r="E1726" s="34"/>
      <c r="F1726" s="34"/>
      <c r="G1726" s="34"/>
      <c r="O1726" s="34"/>
      <c r="P1726" s="34"/>
      <c r="Q1726" s="34"/>
      <c r="R1726" s="34"/>
      <c r="S1726" s="34"/>
      <c r="T1726" s="34"/>
      <c r="U1726" s="34"/>
      <c r="V1726" s="34"/>
      <c r="W1726" s="34"/>
      <c r="X1726" s="34"/>
      <c r="Y1726" s="34"/>
      <c r="Z1726" s="34"/>
      <c r="AA1726" s="34"/>
      <c r="AB1726" s="34"/>
    </row>
    <row r="1727" spans="1:28">
      <c r="A1727" s="34"/>
      <c r="B1727" s="34"/>
      <c r="C1727" s="34"/>
      <c r="D1727" s="34"/>
      <c r="E1727" s="34"/>
      <c r="F1727" s="34"/>
      <c r="G1727" s="34"/>
      <c r="O1727" s="34"/>
      <c r="P1727" s="34"/>
      <c r="Q1727" s="34"/>
      <c r="R1727" s="34"/>
      <c r="S1727" s="34"/>
      <c r="T1727" s="34"/>
      <c r="U1727" s="34"/>
      <c r="V1727" s="34"/>
      <c r="W1727" s="34"/>
      <c r="X1727" s="34"/>
      <c r="Y1727" s="34"/>
      <c r="Z1727" s="34"/>
      <c r="AA1727" s="34"/>
      <c r="AB1727" s="34"/>
    </row>
    <row r="1728" spans="1:28">
      <c r="A1728" s="34"/>
      <c r="B1728" s="34"/>
      <c r="C1728" s="34"/>
      <c r="D1728" s="34"/>
      <c r="E1728" s="34"/>
      <c r="F1728" s="34"/>
      <c r="G1728" s="34"/>
      <c r="O1728" s="34"/>
      <c r="P1728" s="34"/>
      <c r="Q1728" s="34"/>
      <c r="R1728" s="34"/>
      <c r="S1728" s="34"/>
      <c r="T1728" s="34"/>
      <c r="U1728" s="34"/>
      <c r="V1728" s="34"/>
      <c r="W1728" s="34"/>
      <c r="X1728" s="34"/>
      <c r="Y1728" s="34"/>
      <c r="Z1728" s="34"/>
      <c r="AA1728" s="34"/>
      <c r="AB1728" s="34"/>
    </row>
    <row r="1729" spans="1:28">
      <c r="A1729" s="34"/>
      <c r="B1729" s="34"/>
      <c r="C1729" s="34"/>
      <c r="D1729" s="34"/>
      <c r="E1729" s="34"/>
      <c r="F1729" s="34"/>
      <c r="G1729" s="34"/>
      <c r="O1729" s="34"/>
      <c r="P1729" s="34"/>
      <c r="Q1729" s="34"/>
      <c r="R1729" s="34"/>
      <c r="S1729" s="34"/>
      <c r="T1729" s="34"/>
      <c r="U1729" s="34"/>
      <c r="V1729" s="34"/>
      <c r="W1729" s="34"/>
      <c r="X1729" s="34"/>
      <c r="Y1729" s="34"/>
      <c r="Z1729" s="34"/>
      <c r="AA1729" s="34"/>
      <c r="AB1729" s="34"/>
    </row>
    <row r="1730" spans="1:28">
      <c r="A1730" s="34"/>
      <c r="B1730" s="34"/>
      <c r="C1730" s="34"/>
      <c r="D1730" s="34"/>
      <c r="E1730" s="34"/>
      <c r="F1730" s="34"/>
      <c r="G1730" s="34"/>
      <c r="O1730" s="34"/>
      <c r="P1730" s="34"/>
      <c r="Q1730" s="34"/>
      <c r="R1730" s="34"/>
      <c r="S1730" s="34"/>
      <c r="T1730" s="34"/>
      <c r="U1730" s="34"/>
      <c r="V1730" s="34"/>
      <c r="W1730" s="34"/>
      <c r="X1730" s="34"/>
      <c r="Y1730" s="34"/>
      <c r="Z1730" s="34"/>
      <c r="AA1730" s="34"/>
      <c r="AB1730" s="34"/>
    </row>
    <row r="1731" spans="1:28">
      <c r="A1731" s="34"/>
      <c r="B1731" s="34"/>
      <c r="C1731" s="34"/>
      <c r="D1731" s="34"/>
      <c r="E1731" s="34"/>
      <c r="F1731" s="34"/>
      <c r="G1731" s="34"/>
      <c r="O1731" s="34"/>
      <c r="P1731" s="34"/>
      <c r="Q1731" s="34"/>
      <c r="R1731" s="34"/>
      <c r="S1731" s="34"/>
      <c r="T1731" s="34"/>
      <c r="U1731" s="34"/>
      <c r="V1731" s="34"/>
      <c r="W1731" s="34"/>
      <c r="X1731" s="34"/>
      <c r="Y1731" s="34"/>
      <c r="Z1731" s="34"/>
      <c r="AA1731" s="34"/>
      <c r="AB1731" s="34"/>
    </row>
    <row r="1732" spans="1:28">
      <c r="A1732" s="34"/>
      <c r="B1732" s="34"/>
      <c r="C1732" s="34"/>
      <c r="D1732" s="34"/>
      <c r="E1732" s="34"/>
      <c r="F1732" s="34"/>
      <c r="G1732" s="34"/>
      <c r="O1732" s="34"/>
      <c r="P1732" s="34"/>
      <c r="Q1732" s="34"/>
      <c r="R1732" s="34"/>
      <c r="S1732" s="34"/>
      <c r="T1732" s="34"/>
      <c r="U1732" s="34"/>
      <c r="V1732" s="34"/>
      <c r="W1732" s="34"/>
      <c r="X1732" s="34"/>
      <c r="Y1732" s="34"/>
      <c r="Z1732" s="34"/>
      <c r="AA1732" s="34"/>
      <c r="AB1732" s="34"/>
    </row>
    <row r="1733" spans="1:28">
      <c r="A1733" s="34"/>
      <c r="B1733" s="34"/>
      <c r="C1733" s="34"/>
      <c r="D1733" s="34"/>
      <c r="E1733" s="34"/>
      <c r="F1733" s="34"/>
      <c r="G1733" s="34"/>
      <c r="O1733" s="34"/>
      <c r="P1733" s="34"/>
      <c r="Q1733" s="34"/>
      <c r="R1733" s="34"/>
      <c r="S1733" s="34"/>
      <c r="T1733" s="34"/>
      <c r="U1733" s="34"/>
      <c r="V1733" s="34"/>
      <c r="W1733" s="34"/>
      <c r="X1733" s="34"/>
      <c r="Y1733" s="34"/>
      <c r="Z1733" s="34"/>
      <c r="AA1733" s="34"/>
      <c r="AB1733" s="34"/>
    </row>
    <row r="1734" spans="1:28">
      <c r="A1734" s="34"/>
      <c r="B1734" s="34"/>
      <c r="C1734" s="34"/>
      <c r="D1734" s="34"/>
      <c r="E1734" s="34"/>
      <c r="F1734" s="34"/>
      <c r="G1734" s="34"/>
      <c r="O1734" s="34"/>
      <c r="P1734" s="34"/>
      <c r="Q1734" s="34"/>
      <c r="R1734" s="34"/>
      <c r="S1734" s="34"/>
      <c r="T1734" s="34"/>
      <c r="U1734" s="34"/>
      <c r="V1734" s="34"/>
      <c r="W1734" s="34"/>
      <c r="X1734" s="34"/>
      <c r="Y1734" s="34"/>
      <c r="Z1734" s="34"/>
      <c r="AA1734" s="34"/>
      <c r="AB1734" s="34"/>
    </row>
    <row r="1735" spans="1:28">
      <c r="A1735" s="34"/>
      <c r="B1735" s="34"/>
      <c r="C1735" s="34"/>
      <c r="D1735" s="34"/>
      <c r="E1735" s="34"/>
      <c r="F1735" s="34"/>
      <c r="G1735" s="34"/>
      <c r="O1735" s="34"/>
      <c r="P1735" s="34"/>
      <c r="Q1735" s="34"/>
      <c r="R1735" s="34"/>
      <c r="S1735" s="34"/>
      <c r="T1735" s="34"/>
      <c r="U1735" s="34"/>
      <c r="V1735" s="34"/>
      <c r="W1735" s="34"/>
      <c r="X1735" s="34"/>
      <c r="Y1735" s="34"/>
      <c r="Z1735" s="34"/>
      <c r="AA1735" s="34"/>
      <c r="AB1735" s="34"/>
    </row>
    <row r="1736" spans="1:28">
      <c r="A1736" s="34"/>
      <c r="B1736" s="34"/>
      <c r="C1736" s="34"/>
      <c r="D1736" s="34"/>
      <c r="E1736" s="34"/>
      <c r="F1736" s="34"/>
      <c r="G1736" s="34"/>
      <c r="O1736" s="34"/>
      <c r="P1736" s="34"/>
      <c r="Q1736" s="34"/>
      <c r="R1736" s="34"/>
      <c r="S1736" s="34"/>
      <c r="T1736" s="34"/>
      <c r="U1736" s="34"/>
      <c r="V1736" s="34"/>
      <c r="W1736" s="34"/>
      <c r="X1736" s="34"/>
      <c r="Y1736" s="34"/>
      <c r="Z1736" s="34"/>
      <c r="AA1736" s="34"/>
      <c r="AB1736" s="34"/>
    </row>
    <row r="1737" spans="1:28">
      <c r="A1737" s="34"/>
      <c r="B1737" s="34"/>
      <c r="C1737" s="34"/>
      <c r="D1737" s="34"/>
      <c r="E1737" s="34"/>
      <c r="F1737" s="34"/>
      <c r="G1737" s="34"/>
      <c r="O1737" s="34"/>
      <c r="P1737" s="34"/>
      <c r="Q1737" s="34"/>
      <c r="R1737" s="34"/>
      <c r="S1737" s="34"/>
      <c r="T1737" s="34"/>
      <c r="U1737" s="34"/>
      <c r="V1737" s="34"/>
      <c r="W1737" s="34"/>
      <c r="X1737" s="34"/>
      <c r="Y1737" s="34"/>
      <c r="Z1737" s="34"/>
      <c r="AA1737" s="34"/>
      <c r="AB1737" s="34"/>
    </row>
    <row r="1738" spans="1:28">
      <c r="A1738" s="34"/>
      <c r="B1738" s="34"/>
      <c r="C1738" s="34"/>
      <c r="D1738" s="34"/>
      <c r="E1738" s="34"/>
      <c r="F1738" s="34"/>
      <c r="G1738" s="34"/>
      <c r="O1738" s="34"/>
      <c r="P1738" s="34"/>
      <c r="Q1738" s="34"/>
      <c r="R1738" s="34"/>
      <c r="S1738" s="34"/>
      <c r="T1738" s="34"/>
      <c r="U1738" s="34"/>
      <c r="V1738" s="34"/>
      <c r="W1738" s="34"/>
      <c r="X1738" s="34"/>
      <c r="Y1738" s="34"/>
      <c r="Z1738" s="34"/>
      <c r="AA1738" s="34"/>
      <c r="AB1738" s="34"/>
    </row>
    <row r="1739" spans="1:28">
      <c r="A1739" s="34"/>
      <c r="B1739" s="34"/>
      <c r="C1739" s="34"/>
      <c r="D1739" s="34"/>
      <c r="E1739" s="34"/>
      <c r="F1739" s="34"/>
      <c r="G1739" s="34"/>
      <c r="O1739" s="34"/>
      <c r="P1739" s="34"/>
      <c r="Q1739" s="34"/>
      <c r="R1739" s="34"/>
      <c r="S1739" s="34"/>
      <c r="T1739" s="34"/>
      <c r="U1739" s="34"/>
      <c r="V1739" s="34"/>
      <c r="W1739" s="34"/>
      <c r="X1739" s="34"/>
      <c r="Y1739" s="34"/>
      <c r="Z1739" s="34"/>
      <c r="AA1739" s="34"/>
      <c r="AB1739" s="34"/>
    </row>
    <row r="1740" spans="1:28">
      <c r="A1740" s="34"/>
      <c r="B1740" s="34"/>
      <c r="C1740" s="34"/>
      <c r="D1740" s="34"/>
      <c r="E1740" s="34"/>
      <c r="F1740" s="34"/>
      <c r="G1740" s="34"/>
      <c r="O1740" s="34"/>
      <c r="P1740" s="34"/>
      <c r="Q1740" s="34"/>
      <c r="R1740" s="34"/>
      <c r="S1740" s="34"/>
      <c r="T1740" s="34"/>
      <c r="U1740" s="34"/>
      <c r="V1740" s="34"/>
      <c r="W1740" s="34"/>
      <c r="X1740" s="34"/>
      <c r="Y1740" s="34"/>
      <c r="Z1740" s="34"/>
      <c r="AA1740" s="34"/>
      <c r="AB1740" s="34"/>
    </row>
    <row r="1741" spans="1:28">
      <c r="A1741" s="34"/>
      <c r="B1741" s="34"/>
      <c r="C1741" s="34"/>
      <c r="D1741" s="34"/>
      <c r="E1741" s="34"/>
      <c r="F1741" s="34"/>
      <c r="G1741" s="34"/>
      <c r="O1741" s="34"/>
      <c r="P1741" s="34"/>
      <c r="Q1741" s="34"/>
      <c r="R1741" s="34"/>
      <c r="S1741" s="34"/>
      <c r="T1741" s="34"/>
      <c r="U1741" s="34"/>
      <c r="V1741" s="34"/>
      <c r="W1741" s="34"/>
      <c r="X1741" s="34"/>
      <c r="Y1741" s="34"/>
      <c r="Z1741" s="34"/>
      <c r="AA1741" s="34"/>
      <c r="AB1741" s="34"/>
    </row>
    <row r="1742" spans="1:28">
      <c r="A1742" s="34"/>
      <c r="B1742" s="34"/>
      <c r="C1742" s="34"/>
      <c r="D1742" s="34"/>
      <c r="E1742" s="34"/>
      <c r="F1742" s="34"/>
      <c r="G1742" s="34"/>
      <c r="O1742" s="34"/>
      <c r="P1742" s="34"/>
      <c r="Q1742" s="34"/>
      <c r="R1742" s="34"/>
      <c r="S1742" s="34"/>
      <c r="T1742" s="34"/>
      <c r="U1742" s="34"/>
      <c r="V1742" s="34"/>
      <c r="W1742" s="34"/>
      <c r="X1742" s="34"/>
      <c r="Y1742" s="34"/>
      <c r="Z1742" s="34"/>
      <c r="AA1742" s="34"/>
      <c r="AB1742" s="34"/>
    </row>
    <row r="1743" spans="1:28">
      <c r="A1743" s="34"/>
      <c r="B1743" s="34"/>
      <c r="C1743" s="34"/>
      <c r="D1743" s="34"/>
      <c r="E1743" s="34"/>
      <c r="F1743" s="34"/>
      <c r="G1743" s="34"/>
      <c r="O1743" s="34"/>
      <c r="P1743" s="34"/>
      <c r="Q1743" s="34"/>
      <c r="R1743" s="34"/>
      <c r="S1743" s="34"/>
      <c r="T1743" s="34"/>
      <c r="U1743" s="34"/>
      <c r="V1743" s="34"/>
      <c r="W1743" s="34"/>
      <c r="X1743" s="34"/>
      <c r="Y1743" s="34"/>
      <c r="Z1743" s="34"/>
      <c r="AA1743" s="34"/>
      <c r="AB1743" s="34"/>
    </row>
    <row r="1744" spans="1:28">
      <c r="A1744" s="34"/>
      <c r="B1744" s="34"/>
      <c r="C1744" s="34"/>
      <c r="D1744" s="34"/>
      <c r="E1744" s="34"/>
      <c r="F1744" s="34"/>
      <c r="G1744" s="34"/>
      <c r="O1744" s="34"/>
      <c r="P1744" s="34"/>
      <c r="Q1744" s="34"/>
      <c r="R1744" s="34"/>
      <c r="S1744" s="34"/>
      <c r="T1744" s="34"/>
      <c r="U1744" s="34"/>
      <c r="V1744" s="34"/>
      <c r="W1744" s="34"/>
      <c r="X1744" s="34"/>
      <c r="Y1744" s="34"/>
      <c r="Z1744" s="34"/>
      <c r="AA1744" s="34"/>
      <c r="AB1744" s="34"/>
    </row>
    <row r="1745" spans="1:28">
      <c r="A1745" s="34"/>
      <c r="B1745" s="34"/>
      <c r="C1745" s="34"/>
      <c r="D1745" s="34"/>
      <c r="E1745" s="34"/>
      <c r="F1745" s="34"/>
      <c r="G1745" s="34"/>
      <c r="O1745" s="34"/>
      <c r="P1745" s="34"/>
      <c r="Q1745" s="34"/>
      <c r="R1745" s="34"/>
      <c r="S1745" s="34"/>
      <c r="T1745" s="34"/>
      <c r="U1745" s="34"/>
      <c r="V1745" s="34"/>
      <c r="W1745" s="34"/>
      <c r="X1745" s="34"/>
      <c r="Y1745" s="34"/>
      <c r="Z1745" s="34"/>
      <c r="AA1745" s="34"/>
      <c r="AB1745" s="34"/>
    </row>
    <row r="1746" spans="1:28">
      <c r="A1746" s="34"/>
      <c r="B1746" s="34"/>
      <c r="C1746" s="34"/>
      <c r="D1746" s="34"/>
      <c r="E1746" s="34"/>
      <c r="F1746" s="34"/>
      <c r="G1746" s="34"/>
      <c r="O1746" s="34"/>
      <c r="P1746" s="34"/>
      <c r="Q1746" s="34"/>
      <c r="R1746" s="34"/>
      <c r="S1746" s="34"/>
      <c r="T1746" s="34"/>
      <c r="U1746" s="34"/>
      <c r="V1746" s="34"/>
      <c r="W1746" s="34"/>
      <c r="X1746" s="34"/>
      <c r="Y1746" s="34"/>
      <c r="Z1746" s="34"/>
      <c r="AA1746" s="34"/>
      <c r="AB1746" s="34"/>
    </row>
    <row r="1747" spans="1:28">
      <c r="A1747" s="34"/>
      <c r="B1747" s="34"/>
      <c r="C1747" s="34"/>
      <c r="D1747" s="34"/>
      <c r="E1747" s="34"/>
      <c r="F1747" s="34"/>
      <c r="G1747" s="34"/>
      <c r="O1747" s="34"/>
      <c r="P1747" s="34"/>
      <c r="Q1747" s="34"/>
      <c r="R1747" s="34"/>
      <c r="S1747" s="34"/>
      <c r="T1747" s="34"/>
      <c r="U1747" s="34"/>
      <c r="V1747" s="34"/>
      <c r="W1747" s="34"/>
      <c r="X1747" s="34"/>
      <c r="Y1747" s="34"/>
      <c r="Z1747" s="34"/>
      <c r="AA1747" s="34"/>
      <c r="AB1747" s="34"/>
    </row>
    <row r="1748" spans="1:28">
      <c r="A1748" s="34"/>
      <c r="B1748" s="34"/>
      <c r="C1748" s="34"/>
      <c r="D1748" s="34"/>
      <c r="E1748" s="34"/>
      <c r="F1748" s="34"/>
      <c r="G1748" s="34"/>
      <c r="O1748" s="34"/>
      <c r="P1748" s="34"/>
      <c r="Q1748" s="34"/>
      <c r="R1748" s="34"/>
      <c r="S1748" s="34"/>
      <c r="T1748" s="34"/>
      <c r="U1748" s="34"/>
      <c r="V1748" s="34"/>
      <c r="W1748" s="34"/>
      <c r="X1748" s="34"/>
      <c r="Y1748" s="34"/>
      <c r="Z1748" s="34"/>
      <c r="AA1748" s="34"/>
      <c r="AB1748" s="34"/>
    </row>
    <row r="1749" spans="1:28">
      <c r="A1749" s="34"/>
      <c r="B1749" s="34"/>
      <c r="C1749" s="34"/>
      <c r="D1749" s="34"/>
      <c r="E1749" s="34"/>
      <c r="F1749" s="34"/>
      <c r="G1749" s="34"/>
      <c r="O1749" s="34"/>
      <c r="P1749" s="34"/>
      <c r="Q1749" s="34"/>
      <c r="R1749" s="34"/>
      <c r="S1749" s="34"/>
      <c r="T1749" s="34"/>
      <c r="U1749" s="34"/>
      <c r="V1749" s="34"/>
      <c r="W1749" s="34"/>
      <c r="X1749" s="34"/>
      <c r="Y1749" s="34"/>
      <c r="Z1749" s="34"/>
      <c r="AA1749" s="34"/>
      <c r="AB1749" s="34"/>
    </row>
    <row r="1750" spans="1:28">
      <c r="A1750" s="34"/>
      <c r="B1750" s="34"/>
      <c r="C1750" s="34"/>
      <c r="D1750" s="34"/>
      <c r="E1750" s="34"/>
      <c r="F1750" s="34"/>
      <c r="G1750" s="34"/>
      <c r="O1750" s="34"/>
      <c r="P1750" s="34"/>
      <c r="Q1750" s="34"/>
      <c r="R1750" s="34"/>
      <c r="S1750" s="34"/>
      <c r="T1750" s="34"/>
      <c r="U1750" s="34"/>
      <c r="V1750" s="34"/>
      <c r="W1750" s="34"/>
      <c r="X1750" s="34"/>
      <c r="Y1750" s="34"/>
      <c r="Z1750" s="34"/>
      <c r="AA1750" s="34"/>
      <c r="AB1750" s="34"/>
    </row>
    <row r="1751" spans="1:28">
      <c r="A1751" s="34"/>
      <c r="B1751" s="34"/>
      <c r="C1751" s="34"/>
      <c r="D1751" s="34"/>
      <c r="E1751" s="34"/>
      <c r="F1751" s="34"/>
      <c r="G1751" s="34"/>
      <c r="O1751" s="34"/>
      <c r="P1751" s="34"/>
      <c r="Q1751" s="34"/>
      <c r="R1751" s="34"/>
      <c r="S1751" s="34"/>
      <c r="T1751" s="34"/>
      <c r="U1751" s="34"/>
      <c r="V1751" s="34"/>
      <c r="W1751" s="34"/>
      <c r="X1751" s="34"/>
      <c r="Y1751" s="34"/>
      <c r="Z1751" s="34"/>
      <c r="AA1751" s="34"/>
      <c r="AB1751" s="34"/>
    </row>
    <row r="1752" spans="1:28">
      <c r="A1752" s="34"/>
      <c r="B1752" s="34"/>
      <c r="C1752" s="34"/>
      <c r="D1752" s="34"/>
      <c r="E1752" s="34"/>
      <c r="F1752" s="34"/>
      <c r="G1752" s="34"/>
      <c r="O1752" s="34"/>
      <c r="P1752" s="34"/>
      <c r="Q1752" s="34"/>
      <c r="R1752" s="34"/>
      <c r="S1752" s="34"/>
      <c r="T1752" s="34"/>
      <c r="U1752" s="34"/>
      <c r="V1752" s="34"/>
      <c r="W1752" s="34"/>
      <c r="X1752" s="34"/>
      <c r="Y1752" s="34"/>
      <c r="Z1752" s="34"/>
      <c r="AA1752" s="34"/>
      <c r="AB1752" s="34"/>
    </row>
    <row r="1753" spans="1:28">
      <c r="A1753" s="34"/>
      <c r="B1753" s="34"/>
      <c r="C1753" s="34"/>
      <c r="D1753" s="34"/>
      <c r="E1753" s="34"/>
      <c r="F1753" s="34"/>
      <c r="G1753" s="34"/>
      <c r="O1753" s="34"/>
      <c r="P1753" s="34"/>
      <c r="Q1753" s="34"/>
      <c r="R1753" s="34"/>
      <c r="S1753" s="34"/>
      <c r="T1753" s="34"/>
      <c r="U1753" s="34"/>
      <c r="V1753" s="34"/>
      <c r="W1753" s="34"/>
      <c r="X1753" s="34"/>
      <c r="Y1753" s="34"/>
      <c r="Z1753" s="34"/>
      <c r="AA1753" s="34"/>
      <c r="AB1753" s="34"/>
    </row>
    <row r="1754" spans="1:28">
      <c r="A1754" s="34"/>
      <c r="B1754" s="34"/>
      <c r="C1754" s="34"/>
      <c r="D1754" s="34"/>
      <c r="E1754" s="34"/>
      <c r="F1754" s="34"/>
      <c r="G1754" s="34"/>
      <c r="O1754" s="34"/>
      <c r="P1754" s="34"/>
      <c r="Q1754" s="34"/>
      <c r="R1754" s="34"/>
      <c r="S1754" s="34"/>
      <c r="T1754" s="34"/>
      <c r="U1754" s="34"/>
      <c r="V1754" s="34"/>
      <c r="W1754" s="34"/>
      <c r="X1754" s="34"/>
      <c r="Y1754" s="34"/>
      <c r="Z1754" s="34"/>
      <c r="AA1754" s="34"/>
      <c r="AB1754" s="34"/>
    </row>
    <row r="1755" spans="1:28">
      <c r="A1755" s="34"/>
      <c r="B1755" s="34"/>
      <c r="C1755" s="34"/>
      <c r="D1755" s="34"/>
      <c r="E1755" s="34"/>
      <c r="F1755" s="34"/>
      <c r="G1755" s="34"/>
      <c r="O1755" s="34"/>
      <c r="P1755" s="34"/>
      <c r="Q1755" s="34"/>
      <c r="R1755" s="34"/>
      <c r="S1755" s="34"/>
      <c r="T1755" s="34"/>
      <c r="U1755" s="34"/>
      <c r="V1755" s="34"/>
      <c r="W1755" s="34"/>
      <c r="X1755" s="34"/>
      <c r="Y1755" s="34"/>
      <c r="Z1755" s="34"/>
      <c r="AA1755" s="34"/>
      <c r="AB1755" s="34"/>
    </row>
    <row r="1756" spans="1:28">
      <c r="A1756" s="34"/>
      <c r="B1756" s="34"/>
      <c r="C1756" s="34"/>
      <c r="D1756" s="34"/>
      <c r="E1756" s="34"/>
      <c r="F1756" s="34"/>
      <c r="G1756" s="34"/>
      <c r="O1756" s="34"/>
      <c r="P1756" s="34"/>
      <c r="Q1756" s="34"/>
      <c r="R1756" s="34"/>
      <c r="S1756" s="34"/>
      <c r="T1756" s="34"/>
      <c r="U1756" s="34"/>
      <c r="V1756" s="34"/>
      <c r="W1756" s="34"/>
      <c r="X1756" s="34"/>
      <c r="Y1756" s="34"/>
      <c r="Z1756" s="34"/>
      <c r="AA1756" s="34"/>
      <c r="AB1756" s="34"/>
    </row>
    <row r="1757" spans="1:28">
      <c r="A1757" s="34"/>
      <c r="B1757" s="34"/>
      <c r="C1757" s="34"/>
      <c r="D1757" s="34"/>
      <c r="E1757" s="34"/>
      <c r="F1757" s="34"/>
      <c r="G1757" s="34"/>
      <c r="O1757" s="34"/>
      <c r="P1757" s="34"/>
      <c r="Q1757" s="34"/>
      <c r="R1757" s="34"/>
      <c r="S1757" s="34"/>
      <c r="T1757" s="34"/>
      <c r="U1757" s="34"/>
      <c r="V1757" s="34"/>
      <c r="W1757" s="34"/>
      <c r="X1757" s="34"/>
      <c r="Y1757" s="34"/>
      <c r="Z1757" s="34"/>
      <c r="AA1757" s="34"/>
      <c r="AB1757" s="34"/>
    </row>
    <row r="1758" spans="1:28">
      <c r="A1758" s="34"/>
      <c r="B1758" s="34"/>
      <c r="C1758" s="34"/>
      <c r="D1758" s="34"/>
      <c r="E1758" s="34"/>
      <c r="F1758" s="34"/>
      <c r="G1758" s="34"/>
      <c r="O1758" s="34"/>
      <c r="P1758" s="34"/>
      <c r="Q1758" s="34"/>
      <c r="R1758" s="34"/>
      <c r="S1758" s="34"/>
      <c r="T1758" s="34"/>
      <c r="U1758" s="34"/>
      <c r="V1758" s="34"/>
      <c r="W1758" s="34"/>
      <c r="X1758" s="34"/>
      <c r="Y1758" s="34"/>
      <c r="Z1758" s="34"/>
      <c r="AA1758" s="34"/>
      <c r="AB1758" s="34"/>
    </row>
    <row r="1759" spans="1:28">
      <c r="A1759" s="34"/>
      <c r="B1759" s="34"/>
      <c r="C1759" s="34"/>
      <c r="D1759" s="34"/>
      <c r="E1759" s="34"/>
      <c r="F1759" s="34"/>
      <c r="G1759" s="34"/>
      <c r="O1759" s="34"/>
      <c r="P1759" s="34"/>
      <c r="Q1759" s="34"/>
      <c r="R1759" s="34"/>
      <c r="S1759" s="34"/>
      <c r="T1759" s="34"/>
      <c r="U1759" s="34"/>
      <c r="V1759" s="34"/>
      <c r="W1759" s="34"/>
      <c r="X1759" s="34"/>
      <c r="Y1759" s="34"/>
      <c r="Z1759" s="34"/>
      <c r="AA1759" s="34"/>
      <c r="AB1759" s="34"/>
    </row>
    <row r="1760" spans="1:28">
      <c r="A1760" s="34"/>
      <c r="B1760" s="34"/>
      <c r="C1760" s="34"/>
      <c r="D1760" s="34"/>
      <c r="E1760" s="34"/>
      <c r="F1760" s="34"/>
      <c r="G1760" s="34"/>
      <c r="O1760" s="34"/>
      <c r="P1760" s="34"/>
      <c r="Q1760" s="34"/>
      <c r="R1760" s="34"/>
      <c r="S1760" s="34"/>
      <c r="T1760" s="34"/>
      <c r="U1760" s="34"/>
      <c r="V1760" s="34"/>
      <c r="W1760" s="34"/>
      <c r="X1760" s="34"/>
      <c r="Y1760" s="34"/>
      <c r="Z1760" s="34"/>
      <c r="AA1760" s="34"/>
      <c r="AB1760" s="34"/>
    </row>
    <row r="1761" spans="1:28">
      <c r="A1761" s="34"/>
      <c r="B1761" s="34"/>
      <c r="C1761" s="34"/>
      <c r="D1761" s="34"/>
      <c r="E1761" s="34"/>
      <c r="F1761" s="34"/>
      <c r="G1761" s="34"/>
      <c r="O1761" s="34"/>
      <c r="P1761" s="34"/>
      <c r="Q1761" s="34"/>
      <c r="R1761" s="34"/>
      <c r="S1761" s="34"/>
      <c r="T1761" s="34"/>
      <c r="U1761" s="34"/>
      <c r="V1761" s="34"/>
      <c r="W1761" s="34"/>
      <c r="X1761" s="34"/>
      <c r="Y1761" s="34"/>
      <c r="Z1761" s="34"/>
      <c r="AA1761" s="34"/>
      <c r="AB1761" s="34"/>
    </row>
    <row r="1762" spans="1:28">
      <c r="A1762" s="34"/>
      <c r="B1762" s="34"/>
      <c r="C1762" s="34"/>
      <c r="D1762" s="34"/>
      <c r="E1762" s="34"/>
      <c r="F1762" s="34"/>
      <c r="G1762" s="34"/>
      <c r="O1762" s="34"/>
      <c r="P1762" s="34"/>
      <c r="Q1762" s="34"/>
      <c r="R1762" s="34"/>
      <c r="S1762" s="34"/>
      <c r="T1762" s="34"/>
      <c r="U1762" s="34"/>
      <c r="V1762" s="34"/>
      <c r="W1762" s="34"/>
      <c r="X1762" s="34"/>
      <c r="Y1762" s="34"/>
      <c r="Z1762" s="34"/>
      <c r="AA1762" s="34"/>
      <c r="AB1762" s="34"/>
    </row>
    <row r="1763" spans="1:28">
      <c r="A1763" s="34"/>
      <c r="B1763" s="34"/>
      <c r="C1763" s="34"/>
      <c r="D1763" s="34"/>
      <c r="E1763" s="34"/>
      <c r="F1763" s="34"/>
      <c r="G1763" s="34"/>
      <c r="O1763" s="34"/>
      <c r="P1763" s="34"/>
      <c r="Q1763" s="34"/>
      <c r="R1763" s="34"/>
      <c r="S1763" s="34"/>
      <c r="T1763" s="34"/>
      <c r="U1763" s="34"/>
      <c r="V1763" s="34"/>
      <c r="W1763" s="34"/>
      <c r="X1763" s="34"/>
      <c r="Y1763" s="34"/>
      <c r="Z1763" s="34"/>
      <c r="AA1763" s="34"/>
      <c r="AB1763" s="34"/>
    </row>
    <row r="1764" spans="1:28">
      <c r="A1764" s="34"/>
      <c r="B1764" s="34"/>
      <c r="C1764" s="34"/>
      <c r="D1764" s="34"/>
      <c r="E1764" s="34"/>
      <c r="F1764" s="34"/>
      <c r="G1764" s="34"/>
      <c r="O1764" s="34"/>
      <c r="P1764" s="34"/>
      <c r="Q1764" s="34"/>
      <c r="R1764" s="34"/>
      <c r="S1764" s="34"/>
      <c r="T1764" s="34"/>
      <c r="U1764" s="34"/>
      <c r="V1764" s="34"/>
      <c r="W1764" s="34"/>
      <c r="X1764" s="34"/>
      <c r="Y1764" s="34"/>
      <c r="Z1764" s="34"/>
      <c r="AA1764" s="34"/>
      <c r="AB1764" s="34"/>
    </row>
    <row r="1765" spans="1:28">
      <c r="A1765" s="34"/>
      <c r="B1765" s="34"/>
      <c r="C1765" s="34"/>
      <c r="D1765" s="34"/>
      <c r="E1765" s="34"/>
      <c r="F1765" s="34"/>
      <c r="G1765" s="34"/>
      <c r="O1765" s="34"/>
      <c r="P1765" s="34"/>
      <c r="Q1765" s="34"/>
      <c r="R1765" s="34"/>
      <c r="S1765" s="34"/>
      <c r="T1765" s="34"/>
      <c r="U1765" s="34"/>
      <c r="V1765" s="34"/>
      <c r="W1765" s="34"/>
      <c r="X1765" s="34"/>
      <c r="Y1765" s="34"/>
      <c r="Z1765" s="34"/>
      <c r="AA1765" s="34"/>
      <c r="AB1765" s="34"/>
    </row>
    <row r="1766" spans="1:28">
      <c r="A1766" s="34"/>
      <c r="B1766" s="34"/>
      <c r="C1766" s="34"/>
      <c r="D1766" s="34"/>
      <c r="E1766" s="34"/>
      <c r="F1766" s="34"/>
      <c r="G1766" s="34"/>
      <c r="H1766" s="34"/>
      <c r="I1766" s="34"/>
      <c r="J1766" s="34"/>
      <c r="K1766" s="34"/>
      <c r="L1766" s="34"/>
      <c r="M1766" s="34"/>
      <c r="N1766" s="34"/>
      <c r="O1766" s="34"/>
      <c r="P1766" s="34"/>
      <c r="Q1766" s="34"/>
      <c r="R1766" s="34"/>
      <c r="S1766" s="34"/>
      <c r="T1766" s="34"/>
      <c r="U1766" s="34"/>
      <c r="V1766" s="34"/>
      <c r="W1766" s="34"/>
      <c r="X1766" s="34"/>
      <c r="Y1766" s="34"/>
      <c r="Z1766" s="34"/>
      <c r="AA1766" s="34"/>
      <c r="AB1766" s="34"/>
    </row>
    <row r="1767" spans="1:28">
      <c r="A1767" s="34"/>
      <c r="B1767" s="34"/>
      <c r="C1767" s="34"/>
      <c r="D1767" s="34"/>
      <c r="E1767" s="34"/>
      <c r="F1767" s="34"/>
      <c r="G1767" s="34"/>
      <c r="H1767" s="34"/>
      <c r="I1767" s="34"/>
      <c r="J1767" s="34"/>
      <c r="K1767" s="34"/>
      <c r="L1767" s="34"/>
      <c r="M1767" s="34"/>
      <c r="N1767" s="34"/>
      <c r="O1767" s="34"/>
      <c r="P1767" s="34"/>
      <c r="Q1767" s="34"/>
      <c r="R1767" s="34"/>
      <c r="S1767" s="34"/>
      <c r="T1767" s="34"/>
      <c r="U1767" s="34"/>
      <c r="V1767" s="34"/>
      <c r="W1767" s="34"/>
      <c r="X1767" s="34"/>
      <c r="Y1767" s="34"/>
      <c r="Z1767" s="34"/>
      <c r="AA1767" s="34"/>
      <c r="AB1767" s="34"/>
    </row>
    <row r="1768" spans="1:28">
      <c r="A1768" s="34"/>
      <c r="B1768" s="34"/>
      <c r="C1768" s="34"/>
      <c r="D1768" s="34"/>
      <c r="E1768" s="34"/>
      <c r="F1768" s="34"/>
      <c r="G1768" s="34"/>
      <c r="H1768" s="34"/>
      <c r="I1768" s="34"/>
      <c r="J1768" s="34"/>
      <c r="K1768" s="34"/>
      <c r="L1768" s="34"/>
      <c r="M1768" s="34"/>
      <c r="N1768" s="34"/>
      <c r="O1768" s="34"/>
      <c r="P1768" s="34"/>
      <c r="Q1768" s="34"/>
      <c r="R1768" s="34"/>
      <c r="S1768" s="34"/>
      <c r="T1768" s="34"/>
      <c r="U1768" s="34"/>
      <c r="V1768" s="34"/>
      <c r="W1768" s="34"/>
      <c r="X1768" s="34"/>
      <c r="Y1768" s="34"/>
      <c r="Z1768" s="34"/>
      <c r="AA1768" s="34"/>
      <c r="AB1768" s="34"/>
    </row>
    <row r="1769" spans="1:28">
      <c r="A1769" s="34"/>
      <c r="B1769" s="34"/>
      <c r="C1769" s="34"/>
      <c r="D1769" s="34"/>
      <c r="E1769" s="34"/>
      <c r="F1769" s="34"/>
      <c r="G1769" s="34"/>
      <c r="H1769" s="34"/>
      <c r="I1769" s="34"/>
      <c r="J1769" s="34"/>
      <c r="K1769" s="34"/>
      <c r="L1769" s="34"/>
      <c r="M1769" s="34"/>
      <c r="N1769" s="34"/>
      <c r="O1769" s="34"/>
      <c r="P1769" s="34"/>
      <c r="Q1769" s="34"/>
      <c r="R1769" s="34"/>
      <c r="S1769" s="34"/>
      <c r="T1769" s="34"/>
      <c r="U1769" s="34"/>
      <c r="V1769" s="34"/>
      <c r="W1769" s="34"/>
      <c r="X1769" s="34"/>
      <c r="Y1769" s="34"/>
      <c r="Z1769" s="34"/>
      <c r="AA1769" s="34"/>
      <c r="AB1769" s="34"/>
    </row>
    <row r="1770" spans="1:28">
      <c r="A1770" s="34"/>
      <c r="B1770" s="34"/>
      <c r="C1770" s="34"/>
      <c r="D1770" s="34"/>
      <c r="E1770" s="34"/>
      <c r="F1770" s="34"/>
      <c r="G1770" s="34"/>
      <c r="H1770" s="34"/>
      <c r="I1770" s="34"/>
      <c r="J1770" s="34"/>
      <c r="K1770" s="34"/>
      <c r="L1770" s="34"/>
      <c r="M1770" s="34"/>
      <c r="N1770" s="34"/>
      <c r="O1770" s="34"/>
      <c r="P1770" s="34"/>
      <c r="Q1770" s="34"/>
      <c r="R1770" s="34"/>
      <c r="S1770" s="34"/>
      <c r="T1770" s="34"/>
      <c r="U1770" s="34"/>
      <c r="V1770" s="34"/>
      <c r="W1770" s="34"/>
      <c r="X1770" s="34"/>
      <c r="Y1770" s="34"/>
      <c r="Z1770" s="34"/>
      <c r="AA1770" s="34"/>
      <c r="AB1770" s="34"/>
    </row>
    <row r="1771" spans="1:28">
      <c r="A1771" s="34"/>
      <c r="B1771" s="34"/>
      <c r="C1771" s="34"/>
      <c r="D1771" s="34"/>
      <c r="E1771" s="34"/>
      <c r="F1771" s="34"/>
      <c r="G1771" s="34"/>
      <c r="H1771" s="34"/>
      <c r="I1771" s="34"/>
      <c r="J1771" s="34"/>
      <c r="K1771" s="34"/>
      <c r="L1771" s="34"/>
      <c r="M1771" s="34"/>
      <c r="N1771" s="34"/>
      <c r="O1771" s="34"/>
      <c r="P1771" s="34"/>
      <c r="Q1771" s="34"/>
      <c r="R1771" s="34"/>
      <c r="S1771" s="34"/>
      <c r="T1771" s="34"/>
      <c r="U1771" s="34"/>
      <c r="V1771" s="34"/>
      <c r="W1771" s="34"/>
      <c r="X1771" s="34"/>
      <c r="Y1771" s="34"/>
      <c r="Z1771" s="34"/>
      <c r="AA1771" s="34"/>
      <c r="AB1771" s="34"/>
    </row>
    <row r="1772" spans="1:28">
      <c r="A1772" s="34"/>
      <c r="B1772" s="34"/>
      <c r="C1772" s="34"/>
      <c r="D1772" s="34"/>
      <c r="E1772" s="34"/>
      <c r="F1772" s="34"/>
      <c r="G1772" s="34"/>
      <c r="H1772" s="34"/>
      <c r="I1772" s="34"/>
      <c r="J1772" s="34"/>
      <c r="K1772" s="34"/>
      <c r="L1772" s="34"/>
      <c r="M1772" s="34"/>
      <c r="N1772" s="34"/>
      <c r="O1772" s="34"/>
      <c r="P1772" s="34"/>
      <c r="Q1772" s="34"/>
      <c r="R1772" s="34"/>
      <c r="S1772" s="34"/>
      <c r="T1772" s="34"/>
      <c r="U1772" s="34"/>
      <c r="V1772" s="34"/>
      <c r="W1772" s="34"/>
      <c r="X1772" s="34"/>
      <c r="Y1772" s="34"/>
      <c r="Z1772" s="34"/>
      <c r="AA1772" s="34"/>
      <c r="AB1772" s="34"/>
    </row>
    <row r="1773" spans="1:28">
      <c r="A1773" s="34"/>
      <c r="B1773" s="34"/>
      <c r="C1773" s="34"/>
      <c r="D1773" s="34"/>
      <c r="E1773" s="34"/>
      <c r="F1773" s="34"/>
      <c r="G1773" s="34"/>
      <c r="H1773" s="34"/>
      <c r="I1773" s="34"/>
      <c r="J1773" s="34"/>
      <c r="K1773" s="34"/>
      <c r="L1773" s="34"/>
      <c r="M1773" s="34"/>
      <c r="N1773" s="34"/>
      <c r="O1773" s="34"/>
      <c r="P1773" s="34"/>
      <c r="Q1773" s="34"/>
      <c r="R1773" s="34"/>
      <c r="S1773" s="34"/>
      <c r="T1773" s="34"/>
      <c r="U1773" s="34"/>
      <c r="V1773" s="34"/>
      <c r="W1773" s="34"/>
      <c r="X1773" s="34"/>
      <c r="Y1773" s="34"/>
      <c r="Z1773" s="34"/>
      <c r="AA1773" s="34"/>
      <c r="AB1773" s="34"/>
    </row>
    <row r="1774" spans="1:28">
      <c r="A1774" s="34"/>
      <c r="B1774" s="34"/>
      <c r="C1774" s="34"/>
      <c r="D1774" s="34"/>
      <c r="E1774" s="34"/>
      <c r="F1774" s="34"/>
      <c r="G1774" s="34"/>
      <c r="H1774" s="34"/>
      <c r="I1774" s="34"/>
      <c r="J1774" s="34"/>
      <c r="K1774" s="34"/>
      <c r="L1774" s="34"/>
      <c r="M1774" s="34"/>
      <c r="N1774" s="34"/>
      <c r="O1774" s="34"/>
      <c r="P1774" s="34"/>
      <c r="Q1774" s="34"/>
      <c r="R1774" s="34"/>
      <c r="S1774" s="34"/>
      <c r="T1774" s="34"/>
      <c r="U1774" s="34"/>
      <c r="V1774" s="34"/>
      <c r="W1774" s="34"/>
      <c r="X1774" s="34"/>
      <c r="Y1774" s="34"/>
      <c r="Z1774" s="34"/>
      <c r="AA1774" s="34"/>
      <c r="AB1774" s="34"/>
    </row>
    <row r="1775" spans="1:28">
      <c r="A1775" s="34"/>
      <c r="B1775" s="34"/>
      <c r="C1775" s="34"/>
      <c r="D1775" s="34"/>
      <c r="E1775" s="34"/>
      <c r="F1775" s="34"/>
      <c r="G1775" s="34"/>
      <c r="H1775" s="34"/>
      <c r="I1775" s="34"/>
      <c r="J1775" s="34"/>
      <c r="K1775" s="34"/>
      <c r="L1775" s="34"/>
      <c r="M1775" s="34"/>
      <c r="N1775" s="34"/>
      <c r="O1775" s="34"/>
      <c r="P1775" s="34"/>
      <c r="Q1775" s="34"/>
      <c r="R1775" s="34"/>
      <c r="S1775" s="34"/>
      <c r="T1775" s="34"/>
      <c r="U1775" s="34"/>
      <c r="V1775" s="34"/>
      <c r="W1775" s="34"/>
      <c r="X1775" s="34"/>
      <c r="Y1775" s="34"/>
      <c r="Z1775" s="34"/>
      <c r="AA1775" s="34"/>
      <c r="AB1775" s="34"/>
    </row>
    <row r="1776" spans="1:28">
      <c r="A1776" s="34"/>
      <c r="B1776" s="34"/>
      <c r="C1776" s="34"/>
      <c r="D1776" s="34"/>
      <c r="E1776" s="34"/>
      <c r="F1776" s="34"/>
      <c r="G1776" s="34"/>
      <c r="H1776" s="34"/>
      <c r="I1776" s="34"/>
      <c r="J1776" s="34"/>
      <c r="K1776" s="34"/>
      <c r="L1776" s="34"/>
      <c r="M1776" s="34"/>
      <c r="N1776" s="34"/>
      <c r="O1776" s="34"/>
      <c r="P1776" s="34"/>
      <c r="Q1776" s="34"/>
      <c r="R1776" s="34"/>
      <c r="S1776" s="34"/>
      <c r="T1776" s="34"/>
      <c r="U1776" s="34"/>
      <c r="V1776" s="34"/>
      <c r="W1776" s="34"/>
      <c r="X1776" s="34"/>
      <c r="Y1776" s="34"/>
      <c r="Z1776" s="34"/>
      <c r="AA1776" s="34"/>
      <c r="AB1776" s="34"/>
    </row>
    <row r="1777" spans="1:28">
      <c r="A1777" s="34"/>
      <c r="B1777" s="34"/>
      <c r="C1777" s="34"/>
      <c r="D1777" s="34"/>
      <c r="E1777" s="34"/>
      <c r="F1777" s="34"/>
      <c r="G1777" s="34"/>
      <c r="H1777" s="34"/>
      <c r="I1777" s="34"/>
      <c r="J1777" s="34"/>
      <c r="K1777" s="34"/>
      <c r="L1777" s="34"/>
      <c r="M1777" s="34"/>
      <c r="N1777" s="34"/>
      <c r="O1777" s="34"/>
      <c r="P1777" s="34"/>
      <c r="Q1777" s="34"/>
      <c r="R1777" s="34"/>
      <c r="S1777" s="34"/>
      <c r="T1777" s="34"/>
      <c r="U1777" s="34"/>
      <c r="V1777" s="34"/>
      <c r="W1777" s="34"/>
      <c r="X1777" s="34"/>
      <c r="Y1777" s="34"/>
      <c r="Z1777" s="34"/>
      <c r="AA1777" s="34"/>
      <c r="AB1777" s="34"/>
    </row>
    <row r="1778" spans="1:28">
      <c r="A1778" s="34"/>
      <c r="B1778" s="34"/>
      <c r="C1778" s="34"/>
      <c r="D1778" s="34"/>
      <c r="E1778" s="34"/>
      <c r="F1778" s="34"/>
      <c r="G1778" s="34"/>
      <c r="H1778" s="34"/>
      <c r="I1778" s="34"/>
      <c r="J1778" s="34"/>
      <c r="K1778" s="34"/>
      <c r="L1778" s="34"/>
      <c r="M1778" s="34"/>
      <c r="N1778" s="34"/>
      <c r="O1778" s="34"/>
      <c r="P1778" s="34"/>
      <c r="Q1778" s="34"/>
      <c r="R1778" s="34"/>
      <c r="S1778" s="34"/>
      <c r="T1778" s="34"/>
      <c r="U1778" s="34"/>
      <c r="V1778" s="34"/>
      <c r="W1778" s="34"/>
      <c r="X1778" s="34"/>
      <c r="Y1778" s="34"/>
      <c r="Z1778" s="34"/>
      <c r="AA1778" s="34"/>
      <c r="AB1778" s="34"/>
    </row>
    <row r="1779" spans="1:28">
      <c r="A1779" s="34"/>
      <c r="B1779" s="34"/>
      <c r="C1779" s="34"/>
      <c r="D1779" s="34"/>
      <c r="E1779" s="34"/>
      <c r="F1779" s="34"/>
      <c r="G1779" s="34"/>
      <c r="H1779" s="34"/>
      <c r="I1779" s="34"/>
      <c r="J1779" s="34"/>
      <c r="K1779" s="34"/>
      <c r="L1779" s="34"/>
      <c r="M1779" s="34"/>
      <c r="N1779" s="34"/>
      <c r="O1779" s="34"/>
      <c r="P1779" s="34"/>
      <c r="Q1779" s="34"/>
      <c r="R1779" s="34"/>
      <c r="S1779" s="34"/>
      <c r="T1779" s="34"/>
      <c r="U1779" s="34"/>
      <c r="V1779" s="34"/>
      <c r="W1779" s="34"/>
      <c r="X1779" s="34"/>
      <c r="Y1779" s="34"/>
      <c r="Z1779" s="34"/>
      <c r="AA1779" s="34"/>
      <c r="AB1779" s="34"/>
    </row>
    <row r="1780" spans="1:28">
      <c r="A1780" s="34"/>
      <c r="B1780" s="34"/>
      <c r="C1780" s="34"/>
      <c r="D1780" s="34"/>
      <c r="E1780" s="34"/>
      <c r="F1780" s="34"/>
      <c r="G1780" s="34"/>
      <c r="H1780" s="34"/>
      <c r="I1780" s="34"/>
      <c r="J1780" s="34"/>
      <c r="K1780" s="34"/>
      <c r="L1780" s="34"/>
      <c r="M1780" s="34"/>
      <c r="N1780" s="34"/>
      <c r="O1780" s="34"/>
      <c r="P1780" s="34"/>
      <c r="Q1780" s="34"/>
      <c r="R1780" s="34"/>
      <c r="S1780" s="34"/>
      <c r="T1780" s="34"/>
      <c r="U1780" s="34"/>
      <c r="V1780" s="34"/>
      <c r="W1780" s="34"/>
      <c r="X1780" s="34"/>
      <c r="Y1780" s="34"/>
      <c r="Z1780" s="34"/>
      <c r="AA1780" s="34"/>
      <c r="AB1780" s="34"/>
    </row>
    <row r="1781" spans="1:28">
      <c r="A1781" s="34"/>
      <c r="B1781" s="34"/>
      <c r="C1781" s="34"/>
      <c r="D1781" s="34"/>
      <c r="E1781" s="34"/>
      <c r="F1781" s="34"/>
      <c r="G1781" s="34"/>
      <c r="H1781" s="34"/>
      <c r="I1781" s="34"/>
      <c r="J1781" s="34"/>
      <c r="K1781" s="34"/>
      <c r="L1781" s="34"/>
      <c r="M1781" s="34"/>
      <c r="N1781" s="34"/>
      <c r="O1781" s="34"/>
      <c r="P1781" s="34"/>
      <c r="Q1781" s="34"/>
      <c r="R1781" s="34"/>
      <c r="S1781" s="34"/>
      <c r="T1781" s="34"/>
      <c r="U1781" s="34"/>
      <c r="V1781" s="34"/>
      <c r="W1781" s="34"/>
      <c r="X1781" s="34"/>
      <c r="Y1781" s="34"/>
      <c r="Z1781" s="34"/>
      <c r="AA1781" s="34"/>
      <c r="AB1781" s="34"/>
    </row>
    <row r="1782" spans="1:28">
      <c r="A1782" s="34"/>
      <c r="B1782" s="34"/>
      <c r="C1782" s="34"/>
      <c r="D1782" s="34"/>
      <c r="E1782" s="34"/>
      <c r="F1782" s="34"/>
      <c r="G1782" s="34"/>
      <c r="H1782" s="34"/>
      <c r="I1782" s="34"/>
      <c r="J1782" s="34"/>
      <c r="K1782" s="34"/>
      <c r="L1782" s="34"/>
      <c r="M1782" s="34"/>
      <c r="N1782" s="34"/>
      <c r="O1782" s="34"/>
      <c r="P1782" s="34"/>
      <c r="Q1782" s="34"/>
      <c r="R1782" s="34"/>
      <c r="S1782" s="34"/>
      <c r="T1782" s="34"/>
      <c r="U1782" s="34"/>
      <c r="V1782" s="34"/>
      <c r="W1782" s="34"/>
      <c r="X1782" s="34"/>
      <c r="Y1782" s="34"/>
      <c r="Z1782" s="34"/>
      <c r="AA1782" s="34"/>
      <c r="AB1782" s="34"/>
    </row>
    <row r="1783" spans="1:28">
      <c r="A1783" s="34"/>
      <c r="B1783" s="34"/>
      <c r="C1783" s="34"/>
      <c r="D1783" s="34"/>
      <c r="E1783" s="34"/>
      <c r="F1783" s="34"/>
      <c r="G1783" s="34"/>
      <c r="H1783" s="34"/>
      <c r="I1783" s="34"/>
      <c r="J1783" s="34"/>
      <c r="K1783" s="34"/>
      <c r="L1783" s="34"/>
      <c r="M1783" s="34"/>
      <c r="N1783" s="34"/>
      <c r="O1783" s="34"/>
      <c r="P1783" s="34"/>
      <c r="Q1783" s="34"/>
      <c r="R1783" s="34"/>
      <c r="S1783" s="34"/>
      <c r="T1783" s="34"/>
      <c r="U1783" s="34"/>
      <c r="V1783" s="34"/>
      <c r="W1783" s="34"/>
      <c r="X1783" s="34"/>
      <c r="Y1783" s="34"/>
      <c r="Z1783" s="34"/>
      <c r="AA1783" s="34"/>
      <c r="AB1783" s="34"/>
    </row>
    <row r="1784" spans="1:28">
      <c r="A1784" s="34"/>
      <c r="B1784" s="34"/>
      <c r="C1784" s="34"/>
      <c r="D1784" s="34"/>
      <c r="E1784" s="34"/>
      <c r="F1784" s="34"/>
      <c r="G1784" s="34"/>
      <c r="H1784" s="34"/>
      <c r="I1784" s="34"/>
      <c r="J1784" s="34"/>
      <c r="K1784" s="34"/>
      <c r="L1784" s="34"/>
      <c r="M1784" s="34"/>
      <c r="N1784" s="34"/>
      <c r="O1784" s="34"/>
      <c r="P1784" s="34"/>
      <c r="Q1784" s="34"/>
      <c r="R1784" s="34"/>
      <c r="S1784" s="34"/>
      <c r="T1784" s="34"/>
      <c r="U1784" s="34"/>
      <c r="V1784" s="34"/>
      <c r="W1784" s="34"/>
      <c r="X1784" s="34"/>
      <c r="Y1784" s="34"/>
      <c r="Z1784" s="34"/>
      <c r="AA1784" s="34"/>
      <c r="AB1784" s="34"/>
    </row>
    <row r="1785" spans="1:28">
      <c r="A1785" s="34"/>
      <c r="B1785" s="34"/>
      <c r="C1785" s="34"/>
      <c r="D1785" s="34"/>
      <c r="E1785" s="34"/>
      <c r="F1785" s="34"/>
      <c r="G1785" s="34"/>
      <c r="H1785" s="34"/>
      <c r="I1785" s="34"/>
      <c r="J1785" s="34"/>
      <c r="K1785" s="34"/>
      <c r="L1785" s="34"/>
      <c r="M1785" s="34"/>
      <c r="N1785" s="34"/>
      <c r="O1785" s="34"/>
      <c r="P1785" s="34"/>
      <c r="Q1785" s="34"/>
      <c r="R1785" s="34"/>
      <c r="S1785" s="34"/>
      <c r="T1785" s="34"/>
      <c r="U1785" s="34"/>
      <c r="V1785" s="34"/>
      <c r="W1785" s="34"/>
      <c r="X1785" s="34"/>
      <c r="Y1785" s="34"/>
      <c r="Z1785" s="34"/>
      <c r="AA1785" s="34"/>
      <c r="AB1785" s="34"/>
    </row>
    <row r="1786" spans="1:28">
      <c r="A1786" s="34"/>
      <c r="B1786" s="34"/>
      <c r="C1786" s="34"/>
      <c r="D1786" s="34"/>
      <c r="E1786" s="34"/>
      <c r="F1786" s="34"/>
      <c r="G1786" s="34"/>
      <c r="H1786" s="34"/>
      <c r="I1786" s="34"/>
      <c r="J1786" s="34"/>
      <c r="K1786" s="34"/>
      <c r="L1786" s="34"/>
      <c r="M1786" s="34"/>
      <c r="N1786" s="34"/>
      <c r="O1786" s="34"/>
      <c r="P1786" s="34"/>
      <c r="Q1786" s="34"/>
      <c r="R1786" s="34"/>
      <c r="S1786" s="34"/>
      <c r="T1786" s="34"/>
      <c r="U1786" s="34"/>
      <c r="V1786" s="34"/>
      <c r="W1786" s="34"/>
      <c r="X1786" s="34"/>
      <c r="Y1786" s="34"/>
      <c r="Z1786" s="34"/>
      <c r="AA1786" s="34"/>
      <c r="AB1786" s="34"/>
    </row>
    <row r="1787" spans="1:28">
      <c r="A1787" s="34"/>
      <c r="B1787" s="34"/>
      <c r="C1787" s="34"/>
      <c r="D1787" s="34"/>
      <c r="E1787" s="34"/>
      <c r="F1787" s="34"/>
      <c r="G1787" s="34"/>
      <c r="H1787" s="34"/>
      <c r="I1787" s="34"/>
      <c r="J1787" s="34"/>
      <c r="K1787" s="34"/>
      <c r="L1787" s="34"/>
      <c r="M1787" s="34"/>
      <c r="N1787" s="34"/>
      <c r="O1787" s="34"/>
      <c r="P1787" s="34"/>
      <c r="Q1787" s="34"/>
      <c r="R1787" s="34"/>
      <c r="S1787" s="34"/>
      <c r="T1787" s="34"/>
      <c r="U1787" s="34"/>
      <c r="V1787" s="34"/>
      <c r="W1787" s="34"/>
      <c r="X1787" s="34"/>
      <c r="Y1787" s="34"/>
      <c r="Z1787" s="34"/>
      <c r="AA1787" s="34"/>
      <c r="AB1787" s="34"/>
    </row>
    <row r="1788" spans="1:28">
      <c r="A1788" s="34"/>
      <c r="B1788" s="34"/>
      <c r="C1788" s="34"/>
      <c r="D1788" s="34"/>
      <c r="E1788" s="34"/>
      <c r="F1788" s="34"/>
      <c r="G1788" s="34"/>
      <c r="H1788" s="34"/>
      <c r="I1788" s="34"/>
      <c r="J1788" s="34"/>
      <c r="K1788" s="34"/>
      <c r="L1788" s="34"/>
      <c r="M1788" s="34"/>
      <c r="N1788" s="34"/>
      <c r="O1788" s="34"/>
      <c r="P1788" s="34"/>
      <c r="Q1788" s="34"/>
      <c r="R1788" s="34"/>
      <c r="S1788" s="34"/>
      <c r="T1788" s="34"/>
      <c r="U1788" s="34"/>
      <c r="V1788" s="34"/>
      <c r="W1788" s="34"/>
      <c r="X1788" s="34"/>
      <c r="Y1788" s="34"/>
      <c r="Z1788" s="34"/>
      <c r="AA1788" s="34"/>
      <c r="AB1788" s="34"/>
    </row>
    <row r="1789" spans="1:28">
      <c r="A1789" s="34"/>
      <c r="B1789" s="34"/>
      <c r="C1789" s="34"/>
      <c r="D1789" s="34"/>
      <c r="E1789" s="34"/>
      <c r="F1789" s="34"/>
      <c r="G1789" s="34"/>
      <c r="H1789" s="34"/>
      <c r="I1789" s="34"/>
      <c r="J1789" s="34"/>
      <c r="K1789" s="34"/>
      <c r="L1789" s="34"/>
      <c r="M1789" s="34"/>
      <c r="N1789" s="34"/>
      <c r="O1789" s="34"/>
      <c r="P1789" s="34"/>
      <c r="Q1789" s="34"/>
      <c r="R1789" s="34"/>
      <c r="S1789" s="34"/>
      <c r="T1789" s="34"/>
      <c r="U1789" s="34"/>
      <c r="V1789" s="34"/>
      <c r="W1789" s="34"/>
      <c r="X1789" s="34"/>
      <c r="Y1789" s="34"/>
      <c r="Z1789" s="34"/>
      <c r="AA1789" s="34"/>
      <c r="AB1789" s="34"/>
    </row>
    <row r="1790" spans="1:28">
      <c r="A1790" s="34"/>
      <c r="B1790" s="34"/>
      <c r="C1790" s="34"/>
      <c r="D1790" s="34"/>
      <c r="E1790" s="34"/>
      <c r="F1790" s="34"/>
      <c r="G1790" s="34"/>
      <c r="H1790" s="34"/>
      <c r="I1790" s="34"/>
      <c r="J1790" s="34"/>
      <c r="K1790" s="34"/>
      <c r="L1790" s="34"/>
      <c r="M1790" s="34"/>
      <c r="N1790" s="34"/>
      <c r="O1790" s="34"/>
      <c r="P1790" s="34"/>
      <c r="Q1790" s="34"/>
      <c r="R1790" s="34"/>
      <c r="S1790" s="34"/>
      <c r="T1790" s="34"/>
      <c r="U1790" s="34"/>
      <c r="V1790" s="34"/>
      <c r="W1790" s="34"/>
      <c r="X1790" s="34"/>
      <c r="Y1790" s="34"/>
      <c r="Z1790" s="34"/>
      <c r="AA1790" s="34"/>
      <c r="AB1790" s="34"/>
    </row>
    <row r="1791" spans="1:28">
      <c r="A1791" s="34"/>
      <c r="B1791" s="34"/>
      <c r="C1791" s="34"/>
      <c r="D1791" s="34"/>
      <c r="E1791" s="34"/>
      <c r="F1791" s="34"/>
      <c r="G1791" s="34"/>
      <c r="H1791" s="34"/>
      <c r="I1791" s="34"/>
      <c r="J1791" s="34"/>
      <c r="K1791" s="34"/>
      <c r="L1791" s="34"/>
      <c r="M1791" s="34"/>
      <c r="N1791" s="34"/>
      <c r="O1791" s="34"/>
      <c r="P1791" s="34"/>
      <c r="Q1791" s="34"/>
      <c r="R1791" s="34"/>
      <c r="S1791" s="34"/>
      <c r="T1791" s="34"/>
      <c r="U1791" s="34"/>
      <c r="V1791" s="34"/>
      <c r="W1791" s="34"/>
      <c r="X1791" s="34"/>
      <c r="Y1791" s="34"/>
      <c r="Z1791" s="34"/>
      <c r="AA1791" s="34"/>
      <c r="AB1791" s="34"/>
    </row>
    <row r="1792" spans="1:28">
      <c r="A1792" s="34"/>
      <c r="B1792" s="34"/>
      <c r="C1792" s="34"/>
      <c r="D1792" s="34"/>
      <c r="E1792" s="34"/>
      <c r="F1792" s="34"/>
      <c r="G1792" s="34"/>
      <c r="H1792" s="34"/>
      <c r="I1792" s="34"/>
      <c r="J1792" s="34"/>
      <c r="K1792" s="34"/>
      <c r="L1792" s="34"/>
      <c r="M1792" s="34"/>
      <c r="N1792" s="34"/>
      <c r="O1792" s="34"/>
      <c r="P1792" s="34"/>
      <c r="Q1792" s="34"/>
      <c r="R1792" s="34"/>
      <c r="S1792" s="34"/>
      <c r="T1792" s="34"/>
      <c r="U1792" s="34"/>
      <c r="V1792" s="34"/>
      <c r="W1792" s="34"/>
      <c r="X1792" s="34"/>
      <c r="Y1792" s="34"/>
      <c r="Z1792" s="34"/>
      <c r="AA1792" s="34"/>
      <c r="AB1792" s="34"/>
    </row>
    <row r="1793" spans="1:28">
      <c r="A1793" s="34"/>
      <c r="B1793" s="34"/>
      <c r="C1793" s="34"/>
      <c r="D1793" s="34"/>
      <c r="E1793" s="34"/>
      <c r="F1793" s="34"/>
      <c r="G1793" s="34"/>
      <c r="H1793" s="34"/>
      <c r="I1793" s="34"/>
      <c r="J1793" s="34"/>
      <c r="K1793" s="34"/>
      <c r="L1793" s="34"/>
      <c r="M1793" s="34"/>
      <c r="N1793" s="34"/>
      <c r="O1793" s="34"/>
      <c r="P1793" s="34"/>
      <c r="Q1793" s="34"/>
      <c r="R1793" s="34"/>
      <c r="S1793" s="34"/>
      <c r="T1793" s="34"/>
      <c r="U1793" s="34"/>
      <c r="V1793" s="34"/>
      <c r="W1793" s="34"/>
      <c r="X1793" s="34"/>
      <c r="Y1793" s="34"/>
      <c r="Z1793" s="34"/>
      <c r="AA1793" s="34"/>
      <c r="AB1793" s="34"/>
    </row>
    <row r="1794" spans="1:28">
      <c r="A1794" s="34"/>
      <c r="B1794" s="34"/>
      <c r="C1794" s="34"/>
      <c r="D1794" s="34"/>
      <c r="E1794" s="34"/>
      <c r="F1794" s="34"/>
      <c r="G1794" s="34"/>
      <c r="H1794" s="34"/>
      <c r="I1794" s="34"/>
      <c r="J1794" s="34"/>
      <c r="K1794" s="34"/>
      <c r="L1794" s="34"/>
      <c r="M1794" s="34"/>
      <c r="N1794" s="34"/>
      <c r="O1794" s="34"/>
      <c r="P1794" s="34"/>
      <c r="Q1794" s="34"/>
      <c r="R1794" s="34"/>
      <c r="S1794" s="34"/>
      <c r="T1794" s="34"/>
      <c r="U1794" s="34"/>
      <c r="V1794" s="34"/>
      <c r="W1794" s="34"/>
      <c r="X1794" s="34"/>
      <c r="Y1794" s="34"/>
      <c r="Z1794" s="34"/>
      <c r="AA1794" s="34"/>
      <c r="AB1794" s="34"/>
    </row>
    <row r="1795" spans="1:28">
      <c r="A1795" s="34"/>
      <c r="B1795" s="34"/>
      <c r="C1795" s="34"/>
      <c r="D1795" s="34"/>
      <c r="E1795" s="34"/>
      <c r="F1795" s="34"/>
      <c r="G1795" s="34"/>
      <c r="H1795" s="34"/>
      <c r="I1795" s="34"/>
      <c r="J1795" s="34"/>
      <c r="K1795" s="34"/>
      <c r="L1795" s="34"/>
      <c r="M1795" s="34"/>
      <c r="N1795" s="34"/>
      <c r="O1795" s="34"/>
      <c r="P1795" s="34"/>
      <c r="Q1795" s="34"/>
      <c r="R1795" s="34"/>
      <c r="S1795" s="34"/>
      <c r="T1795" s="34"/>
      <c r="U1795" s="34"/>
      <c r="V1795" s="34"/>
      <c r="W1795" s="34"/>
      <c r="X1795" s="34"/>
      <c r="Y1795" s="34"/>
      <c r="Z1795" s="34"/>
      <c r="AA1795" s="34"/>
      <c r="AB1795" s="34"/>
    </row>
    <row r="1796" spans="1:28">
      <c r="A1796" s="34"/>
      <c r="B1796" s="34"/>
      <c r="C1796" s="34"/>
      <c r="D1796" s="34"/>
      <c r="E1796" s="34"/>
      <c r="F1796" s="34"/>
      <c r="G1796" s="34"/>
      <c r="H1796" s="34"/>
      <c r="I1796" s="34"/>
      <c r="J1796" s="34"/>
      <c r="K1796" s="34"/>
      <c r="L1796" s="34"/>
      <c r="M1796" s="34"/>
      <c r="N1796" s="34"/>
      <c r="O1796" s="34"/>
      <c r="P1796" s="34"/>
      <c r="Q1796" s="34"/>
      <c r="R1796" s="34"/>
      <c r="S1796" s="34"/>
      <c r="T1796" s="34"/>
      <c r="U1796" s="34"/>
      <c r="V1796" s="34"/>
      <c r="W1796" s="34"/>
      <c r="X1796" s="34"/>
      <c r="Y1796" s="34"/>
      <c r="Z1796" s="34"/>
      <c r="AA1796" s="34"/>
      <c r="AB1796" s="34"/>
    </row>
    <row r="1797" spans="1:28">
      <c r="A1797" s="34"/>
      <c r="B1797" s="34"/>
      <c r="C1797" s="34"/>
      <c r="D1797" s="34"/>
      <c r="E1797" s="34"/>
      <c r="F1797" s="34"/>
      <c r="G1797" s="34"/>
      <c r="H1797" s="34"/>
      <c r="I1797" s="34"/>
      <c r="J1797" s="34"/>
      <c r="K1797" s="34"/>
      <c r="L1797" s="34"/>
      <c r="M1797" s="34"/>
      <c r="N1797" s="34"/>
      <c r="O1797" s="34"/>
      <c r="P1797" s="34"/>
      <c r="Q1797" s="34"/>
      <c r="R1797" s="34"/>
      <c r="S1797" s="34"/>
      <c r="T1797" s="34"/>
      <c r="U1797" s="34"/>
      <c r="V1797" s="34"/>
      <c r="W1797" s="34"/>
      <c r="X1797" s="34"/>
      <c r="Y1797" s="34"/>
      <c r="Z1797" s="34"/>
      <c r="AA1797" s="34"/>
      <c r="AB1797" s="34"/>
    </row>
    <row r="1798" spans="1:28">
      <c r="A1798" s="34"/>
      <c r="B1798" s="34"/>
      <c r="C1798" s="34"/>
      <c r="D1798" s="34"/>
      <c r="E1798" s="34"/>
      <c r="F1798" s="34"/>
      <c r="G1798" s="34"/>
      <c r="H1798" s="34"/>
      <c r="I1798" s="34"/>
      <c r="J1798" s="34"/>
      <c r="K1798" s="34"/>
      <c r="L1798" s="34"/>
      <c r="M1798" s="34"/>
      <c r="N1798" s="34"/>
      <c r="O1798" s="34"/>
      <c r="P1798" s="34"/>
      <c r="Q1798" s="34"/>
      <c r="R1798" s="34"/>
      <c r="S1798" s="34"/>
      <c r="T1798" s="34"/>
      <c r="U1798" s="34"/>
      <c r="V1798" s="34"/>
      <c r="W1798" s="34"/>
      <c r="X1798" s="34"/>
      <c r="Y1798" s="34"/>
      <c r="Z1798" s="34"/>
      <c r="AA1798" s="34"/>
      <c r="AB1798" s="34"/>
    </row>
    <row r="1799" spans="1:28">
      <c r="A1799" s="34"/>
      <c r="B1799" s="34"/>
      <c r="C1799" s="34"/>
      <c r="D1799" s="34"/>
      <c r="E1799" s="34"/>
      <c r="F1799" s="34"/>
      <c r="G1799" s="34"/>
      <c r="H1799" s="34"/>
      <c r="I1799" s="34"/>
      <c r="J1799" s="34"/>
      <c r="K1799" s="34"/>
      <c r="L1799" s="34"/>
      <c r="M1799" s="34"/>
      <c r="N1799" s="34"/>
      <c r="O1799" s="34"/>
      <c r="P1799" s="34"/>
      <c r="Q1799" s="34"/>
      <c r="R1799" s="34"/>
      <c r="S1799" s="34"/>
      <c r="T1799" s="34"/>
      <c r="U1799" s="34"/>
      <c r="V1799" s="34"/>
      <c r="W1799" s="34"/>
      <c r="X1799" s="34"/>
      <c r="Y1799" s="34"/>
      <c r="Z1799" s="34"/>
      <c r="AA1799" s="34"/>
      <c r="AB1799" s="34"/>
    </row>
    <row r="1800" spans="1:28">
      <c r="A1800" s="34"/>
      <c r="B1800" s="34"/>
      <c r="C1800" s="34"/>
      <c r="D1800" s="34"/>
      <c r="E1800" s="34"/>
      <c r="F1800" s="34"/>
      <c r="G1800" s="34"/>
      <c r="H1800" s="34"/>
      <c r="I1800" s="34"/>
      <c r="J1800" s="34"/>
      <c r="K1800" s="34"/>
      <c r="L1800" s="34"/>
      <c r="M1800" s="34"/>
      <c r="N1800" s="34"/>
      <c r="O1800" s="34"/>
      <c r="P1800" s="34"/>
      <c r="Q1800" s="34"/>
      <c r="R1800" s="34"/>
      <c r="S1800" s="34"/>
      <c r="T1800" s="34"/>
      <c r="U1800" s="34"/>
      <c r="V1800" s="34"/>
      <c r="W1800" s="34"/>
      <c r="X1800" s="34"/>
      <c r="Y1800" s="34"/>
      <c r="Z1800" s="34"/>
      <c r="AA1800" s="34"/>
      <c r="AB1800" s="34"/>
    </row>
    <row r="1801" spans="1:28">
      <c r="A1801" s="34"/>
      <c r="B1801" s="34"/>
      <c r="C1801" s="34"/>
      <c r="D1801" s="34"/>
      <c r="E1801" s="34"/>
      <c r="F1801" s="34"/>
      <c r="G1801" s="34"/>
      <c r="H1801" s="34"/>
      <c r="I1801" s="34"/>
      <c r="J1801" s="34"/>
      <c r="K1801" s="34"/>
      <c r="L1801" s="34"/>
      <c r="M1801" s="34"/>
      <c r="N1801" s="34"/>
      <c r="O1801" s="34"/>
      <c r="P1801" s="34"/>
      <c r="Q1801" s="34"/>
      <c r="R1801" s="34"/>
      <c r="S1801" s="34"/>
      <c r="T1801" s="34"/>
      <c r="U1801" s="34"/>
      <c r="V1801" s="34"/>
      <c r="W1801" s="34"/>
      <c r="X1801" s="34"/>
      <c r="Y1801" s="34"/>
      <c r="Z1801" s="34"/>
      <c r="AA1801" s="34"/>
      <c r="AB1801" s="34"/>
    </row>
    <row r="1802" spans="1:28">
      <c r="A1802" s="34"/>
      <c r="B1802" s="34"/>
      <c r="C1802" s="34"/>
      <c r="D1802" s="34"/>
      <c r="E1802" s="34"/>
      <c r="F1802" s="34"/>
      <c r="G1802" s="34"/>
      <c r="H1802" s="34"/>
      <c r="I1802" s="34"/>
      <c r="J1802" s="34"/>
      <c r="K1802" s="34"/>
      <c r="L1802" s="34"/>
      <c r="M1802" s="34"/>
      <c r="N1802" s="34"/>
      <c r="O1802" s="34"/>
      <c r="P1802" s="34"/>
      <c r="Q1802" s="34"/>
      <c r="R1802" s="34"/>
      <c r="S1802" s="34"/>
      <c r="T1802" s="34"/>
      <c r="U1802" s="34"/>
      <c r="V1802" s="34"/>
      <c r="W1802" s="34"/>
      <c r="X1802" s="34"/>
      <c r="Y1802" s="34"/>
      <c r="Z1802" s="34"/>
      <c r="AA1802" s="34"/>
      <c r="AB1802" s="34"/>
    </row>
    <row r="1803" spans="1:28">
      <c r="A1803" s="34"/>
      <c r="B1803" s="34"/>
      <c r="C1803" s="34"/>
      <c r="D1803" s="34"/>
      <c r="E1803" s="34"/>
      <c r="F1803" s="34"/>
      <c r="G1803" s="34"/>
      <c r="H1803" s="34"/>
      <c r="I1803" s="34"/>
      <c r="J1803" s="34"/>
      <c r="K1803" s="34"/>
      <c r="L1803" s="34"/>
      <c r="M1803" s="34"/>
      <c r="N1803" s="34"/>
      <c r="O1803" s="34"/>
      <c r="P1803" s="34"/>
      <c r="Q1803" s="34"/>
      <c r="R1803" s="34"/>
      <c r="S1803" s="34"/>
      <c r="T1803" s="34"/>
      <c r="U1803" s="34"/>
      <c r="V1803" s="34"/>
      <c r="W1803" s="34"/>
      <c r="X1803" s="34"/>
      <c r="Y1803" s="34"/>
      <c r="Z1803" s="34"/>
      <c r="AA1803" s="34"/>
      <c r="AB1803" s="34"/>
    </row>
    <row r="1804" spans="1:28">
      <c r="A1804" s="34"/>
      <c r="B1804" s="34"/>
      <c r="C1804" s="34"/>
      <c r="D1804" s="34"/>
      <c r="E1804" s="34"/>
      <c r="F1804" s="34"/>
      <c r="G1804" s="34"/>
      <c r="H1804" s="34"/>
      <c r="I1804" s="34"/>
      <c r="J1804" s="34"/>
      <c r="K1804" s="34"/>
      <c r="L1804" s="34"/>
      <c r="M1804" s="34"/>
      <c r="N1804" s="34"/>
      <c r="O1804" s="34"/>
      <c r="P1804" s="34"/>
      <c r="Q1804" s="34"/>
      <c r="R1804" s="34"/>
      <c r="S1804" s="34"/>
      <c r="T1804" s="34"/>
      <c r="U1804" s="34"/>
      <c r="V1804" s="34"/>
      <c r="W1804" s="34"/>
      <c r="X1804" s="34"/>
      <c r="Y1804" s="34"/>
      <c r="Z1804" s="34"/>
      <c r="AA1804" s="34"/>
      <c r="AB1804" s="34"/>
    </row>
    <row r="1805" spans="1:28">
      <c r="A1805" s="34"/>
      <c r="B1805" s="34"/>
      <c r="C1805" s="34"/>
      <c r="D1805" s="34"/>
      <c r="E1805" s="34"/>
      <c r="F1805" s="34"/>
      <c r="G1805" s="34"/>
      <c r="H1805" s="34"/>
      <c r="I1805" s="34"/>
      <c r="J1805" s="34"/>
      <c r="K1805" s="34"/>
      <c r="L1805" s="34"/>
      <c r="M1805" s="34"/>
      <c r="N1805" s="34"/>
      <c r="O1805" s="34"/>
      <c r="P1805" s="34"/>
      <c r="Q1805" s="34"/>
      <c r="R1805" s="34"/>
      <c r="S1805" s="34"/>
      <c r="T1805" s="34"/>
      <c r="U1805" s="34"/>
      <c r="V1805" s="34"/>
      <c r="W1805" s="34"/>
      <c r="X1805" s="34"/>
      <c r="Y1805" s="34"/>
      <c r="Z1805" s="34"/>
      <c r="AA1805" s="34"/>
      <c r="AB1805" s="34"/>
    </row>
    <row r="1806" spans="1:28">
      <c r="A1806" s="34"/>
      <c r="B1806" s="34"/>
      <c r="C1806" s="34"/>
      <c r="D1806" s="34"/>
      <c r="E1806" s="34"/>
      <c r="F1806" s="34"/>
      <c r="G1806" s="34"/>
      <c r="H1806" s="34"/>
      <c r="I1806" s="34"/>
      <c r="J1806" s="34"/>
      <c r="K1806" s="34"/>
      <c r="L1806" s="34"/>
      <c r="M1806" s="34"/>
      <c r="N1806" s="34"/>
      <c r="O1806" s="34"/>
      <c r="P1806" s="34"/>
      <c r="Q1806" s="34"/>
      <c r="R1806" s="34"/>
      <c r="S1806" s="34"/>
      <c r="T1806" s="34"/>
      <c r="U1806" s="34"/>
      <c r="V1806" s="34"/>
      <c r="W1806" s="34"/>
      <c r="X1806" s="34"/>
      <c r="Y1806" s="34"/>
      <c r="Z1806" s="34"/>
      <c r="AA1806" s="34"/>
      <c r="AB1806" s="34"/>
    </row>
    <row r="1807" spans="1:28">
      <c r="A1807" s="34"/>
      <c r="B1807" s="34"/>
      <c r="C1807" s="34"/>
      <c r="D1807" s="34"/>
      <c r="E1807" s="34"/>
      <c r="F1807" s="34"/>
      <c r="G1807" s="34"/>
      <c r="H1807" s="34"/>
      <c r="I1807" s="34"/>
      <c r="J1807" s="34"/>
      <c r="K1807" s="34"/>
      <c r="L1807" s="34"/>
      <c r="M1807" s="34"/>
      <c r="N1807" s="34"/>
      <c r="O1807" s="34"/>
      <c r="P1807" s="34"/>
      <c r="Q1807" s="34"/>
      <c r="R1807" s="34"/>
      <c r="S1807" s="34"/>
      <c r="T1807" s="34"/>
      <c r="U1807" s="34"/>
      <c r="V1807" s="34"/>
      <c r="W1807" s="34"/>
      <c r="X1807" s="34"/>
      <c r="Y1807" s="34"/>
      <c r="Z1807" s="34"/>
      <c r="AA1807" s="34"/>
      <c r="AB1807" s="34"/>
    </row>
    <row r="1808" spans="1:28">
      <c r="A1808" s="34"/>
      <c r="B1808" s="34"/>
      <c r="C1808" s="34"/>
      <c r="D1808" s="34"/>
      <c r="E1808" s="34"/>
      <c r="F1808" s="34"/>
      <c r="G1808" s="34"/>
      <c r="H1808" s="34"/>
      <c r="I1808" s="34"/>
      <c r="J1808" s="34"/>
      <c r="K1808" s="34"/>
      <c r="L1808" s="34"/>
      <c r="M1808" s="34"/>
      <c r="N1808" s="34"/>
      <c r="O1808" s="34"/>
      <c r="P1808" s="34"/>
      <c r="Q1808" s="34"/>
      <c r="R1808" s="34"/>
      <c r="S1808" s="34"/>
      <c r="T1808" s="34"/>
      <c r="U1808" s="34"/>
      <c r="V1808" s="34"/>
      <c r="W1808" s="34"/>
      <c r="X1808" s="34"/>
      <c r="Y1808" s="34"/>
      <c r="Z1808" s="34"/>
      <c r="AA1808" s="34"/>
      <c r="AB1808" s="34"/>
    </row>
    <row r="1809" spans="1:28">
      <c r="A1809" s="34"/>
      <c r="B1809" s="34"/>
      <c r="C1809" s="34"/>
      <c r="D1809" s="34"/>
      <c r="E1809" s="34"/>
      <c r="F1809" s="34"/>
      <c r="G1809" s="34"/>
      <c r="H1809" s="34"/>
      <c r="I1809" s="34"/>
      <c r="J1809" s="34"/>
      <c r="K1809" s="34"/>
      <c r="L1809" s="34"/>
      <c r="M1809" s="34"/>
      <c r="N1809" s="34"/>
      <c r="O1809" s="34"/>
      <c r="P1809" s="34"/>
      <c r="Q1809" s="34"/>
      <c r="R1809" s="34"/>
      <c r="S1809" s="34"/>
      <c r="T1809" s="34"/>
      <c r="U1809" s="34"/>
      <c r="V1809" s="34"/>
      <c r="W1809" s="34"/>
      <c r="X1809" s="34"/>
      <c r="Y1809" s="34"/>
      <c r="Z1809" s="34"/>
      <c r="AA1809" s="34"/>
      <c r="AB1809" s="34"/>
    </row>
    <row r="1810" spans="1:28">
      <c r="A1810" s="34"/>
      <c r="B1810" s="34"/>
      <c r="C1810" s="34"/>
      <c r="D1810" s="34"/>
      <c r="E1810" s="34"/>
      <c r="F1810" s="34"/>
      <c r="G1810" s="34"/>
      <c r="H1810" s="34"/>
      <c r="I1810" s="34"/>
      <c r="J1810" s="34"/>
      <c r="K1810" s="34"/>
      <c r="L1810" s="34"/>
      <c r="M1810" s="34"/>
      <c r="N1810" s="34"/>
      <c r="O1810" s="34"/>
      <c r="P1810" s="34"/>
      <c r="Q1810" s="34"/>
      <c r="R1810" s="34"/>
      <c r="S1810" s="34"/>
      <c r="T1810" s="34"/>
      <c r="U1810" s="34"/>
      <c r="V1810" s="34"/>
      <c r="W1810" s="34"/>
      <c r="X1810" s="34"/>
      <c r="Y1810" s="34"/>
      <c r="Z1810" s="34"/>
      <c r="AA1810" s="34"/>
      <c r="AB1810" s="34"/>
    </row>
    <row r="1811" spans="1:28">
      <c r="A1811" s="34"/>
      <c r="B1811" s="34"/>
      <c r="C1811" s="34"/>
      <c r="D1811" s="34"/>
      <c r="E1811" s="34"/>
      <c r="F1811" s="34"/>
      <c r="G1811" s="34"/>
      <c r="H1811" s="34"/>
      <c r="I1811" s="34"/>
      <c r="J1811" s="34"/>
      <c r="K1811" s="34"/>
      <c r="L1811" s="34"/>
      <c r="M1811" s="34"/>
      <c r="N1811" s="34"/>
      <c r="O1811" s="34"/>
      <c r="P1811" s="34"/>
      <c r="Q1811" s="34"/>
      <c r="R1811" s="34"/>
      <c r="S1811" s="34"/>
      <c r="T1811" s="34"/>
      <c r="U1811" s="34"/>
      <c r="V1811" s="34"/>
      <c r="W1811" s="34"/>
      <c r="X1811" s="34"/>
      <c r="Y1811" s="34"/>
      <c r="Z1811" s="34"/>
      <c r="AA1811" s="34"/>
      <c r="AB1811" s="34"/>
    </row>
    <row r="1812" spans="1:28">
      <c r="A1812" s="34"/>
      <c r="B1812" s="34"/>
      <c r="C1812" s="34"/>
      <c r="D1812" s="34"/>
      <c r="E1812" s="34"/>
      <c r="F1812" s="34"/>
      <c r="G1812" s="34"/>
      <c r="H1812" s="34"/>
      <c r="I1812" s="34"/>
      <c r="J1812" s="34"/>
      <c r="K1812" s="34"/>
      <c r="L1812" s="34"/>
      <c r="M1812" s="34"/>
      <c r="N1812" s="34"/>
      <c r="O1812" s="34"/>
      <c r="P1812" s="34"/>
      <c r="Q1812" s="34"/>
      <c r="R1812" s="34"/>
      <c r="S1812" s="34"/>
      <c r="T1812" s="34"/>
      <c r="U1812" s="34"/>
      <c r="V1812" s="34"/>
      <c r="W1812" s="34"/>
      <c r="X1812" s="34"/>
      <c r="Y1812" s="34"/>
      <c r="Z1812" s="34"/>
      <c r="AA1812" s="34"/>
      <c r="AB1812" s="34"/>
    </row>
    <row r="1813" spans="1:28">
      <c r="A1813" s="34"/>
      <c r="B1813" s="34"/>
      <c r="C1813" s="34"/>
      <c r="D1813" s="34"/>
      <c r="E1813" s="34"/>
      <c r="F1813" s="34"/>
      <c r="G1813" s="34"/>
      <c r="H1813" s="34"/>
      <c r="I1813" s="34"/>
      <c r="J1813" s="34"/>
      <c r="K1813" s="34"/>
      <c r="L1813" s="34"/>
      <c r="M1813" s="34"/>
      <c r="N1813" s="34"/>
      <c r="O1813" s="34"/>
      <c r="P1813" s="34"/>
      <c r="Q1813" s="34"/>
      <c r="R1813" s="34"/>
      <c r="S1813" s="34"/>
      <c r="T1813" s="34"/>
      <c r="U1813" s="34"/>
      <c r="V1813" s="34"/>
      <c r="W1813" s="34"/>
      <c r="X1813" s="34"/>
      <c r="Y1813" s="34"/>
      <c r="Z1813" s="34"/>
      <c r="AA1813" s="34"/>
      <c r="AB1813" s="34"/>
    </row>
    <row r="1814" spans="1:28">
      <c r="A1814" s="34"/>
      <c r="B1814" s="34"/>
      <c r="C1814" s="34"/>
      <c r="D1814" s="34"/>
      <c r="E1814" s="34"/>
      <c r="F1814" s="34"/>
      <c r="G1814" s="34"/>
      <c r="H1814" s="34"/>
      <c r="I1814" s="34"/>
      <c r="J1814" s="34"/>
      <c r="K1814" s="34"/>
      <c r="L1814" s="34"/>
      <c r="M1814" s="34"/>
      <c r="N1814" s="34"/>
      <c r="O1814" s="34"/>
      <c r="P1814" s="34"/>
      <c r="Q1814" s="34"/>
      <c r="R1814" s="34"/>
      <c r="S1814" s="34"/>
      <c r="T1814" s="34"/>
      <c r="U1814" s="34"/>
      <c r="V1814" s="34"/>
      <c r="W1814" s="34"/>
      <c r="X1814" s="34"/>
      <c r="Y1814" s="34"/>
      <c r="Z1814" s="34"/>
      <c r="AA1814" s="34"/>
      <c r="AB1814" s="34"/>
    </row>
    <row r="1815" spans="1:28">
      <c r="A1815" s="34"/>
      <c r="B1815" s="34"/>
      <c r="C1815" s="34"/>
      <c r="D1815" s="34"/>
      <c r="E1815" s="34"/>
      <c r="F1815" s="34"/>
      <c r="G1815" s="34"/>
      <c r="H1815" s="34"/>
      <c r="I1815" s="34"/>
      <c r="J1815" s="34"/>
      <c r="K1815" s="34"/>
      <c r="L1815" s="34"/>
      <c r="M1815" s="34"/>
      <c r="N1815" s="34"/>
      <c r="O1815" s="34"/>
      <c r="P1815" s="34"/>
      <c r="Q1815" s="34"/>
      <c r="R1815" s="34"/>
      <c r="S1815" s="34"/>
      <c r="T1815" s="34"/>
      <c r="U1815" s="34"/>
      <c r="V1815" s="34"/>
      <c r="W1815" s="34"/>
      <c r="X1815" s="34"/>
      <c r="Y1815" s="34"/>
      <c r="Z1815" s="34"/>
      <c r="AA1815" s="34"/>
      <c r="AB1815" s="34"/>
    </row>
    <row r="1816" spans="1:28">
      <c r="A1816" s="34"/>
      <c r="B1816" s="34"/>
      <c r="C1816" s="34"/>
      <c r="D1816" s="34"/>
      <c r="E1816" s="34"/>
      <c r="F1816" s="34"/>
      <c r="G1816" s="34"/>
      <c r="H1816" s="34"/>
      <c r="I1816" s="34"/>
      <c r="J1816" s="34"/>
      <c r="K1816" s="34"/>
      <c r="L1816" s="34"/>
      <c r="M1816" s="34"/>
      <c r="N1816" s="34"/>
      <c r="O1816" s="34"/>
      <c r="P1816" s="34"/>
      <c r="Q1816" s="34"/>
      <c r="R1816" s="34"/>
      <c r="S1816" s="34"/>
      <c r="T1816" s="34"/>
      <c r="U1816" s="34"/>
      <c r="V1816" s="34"/>
      <c r="W1816" s="34"/>
      <c r="X1816" s="34"/>
      <c r="Y1816" s="34"/>
      <c r="Z1816" s="34"/>
      <c r="AA1816" s="34"/>
      <c r="AB1816" s="34"/>
    </row>
    <row r="1817" spans="1:28">
      <c r="A1817" s="34"/>
      <c r="B1817" s="34"/>
      <c r="C1817" s="34"/>
      <c r="D1817" s="34"/>
      <c r="E1817" s="34"/>
      <c r="F1817" s="34"/>
      <c r="G1817" s="34"/>
      <c r="H1817" s="34"/>
      <c r="I1817" s="34"/>
      <c r="J1817" s="34"/>
      <c r="K1817" s="34"/>
      <c r="L1817" s="34"/>
      <c r="M1817" s="34"/>
      <c r="N1817" s="34"/>
      <c r="O1817" s="34"/>
      <c r="P1817" s="34"/>
      <c r="Q1817" s="34"/>
      <c r="R1817" s="34"/>
      <c r="S1817" s="34"/>
      <c r="T1817" s="34"/>
      <c r="U1817" s="34"/>
      <c r="V1817" s="34"/>
      <c r="W1817" s="34"/>
      <c r="X1817" s="34"/>
      <c r="Y1817" s="34"/>
      <c r="Z1817" s="34"/>
      <c r="AA1817" s="34"/>
      <c r="AB1817" s="34"/>
    </row>
    <row r="1818" spans="1:28">
      <c r="A1818" s="34"/>
      <c r="B1818" s="34"/>
      <c r="C1818" s="34"/>
      <c r="D1818" s="34"/>
      <c r="E1818" s="34"/>
      <c r="F1818" s="34"/>
      <c r="G1818" s="34"/>
      <c r="H1818" s="34"/>
      <c r="I1818" s="34"/>
      <c r="J1818" s="34"/>
      <c r="K1818" s="34"/>
      <c r="L1818" s="34"/>
      <c r="M1818" s="34"/>
      <c r="N1818" s="34"/>
      <c r="O1818" s="34"/>
      <c r="P1818" s="34"/>
      <c r="Q1818" s="34"/>
      <c r="R1818" s="34"/>
      <c r="S1818" s="34"/>
      <c r="T1818" s="34"/>
      <c r="U1818" s="34"/>
      <c r="V1818" s="34"/>
      <c r="W1818" s="34"/>
      <c r="X1818" s="34"/>
      <c r="Y1818" s="34"/>
      <c r="Z1818" s="34"/>
      <c r="AA1818" s="34"/>
      <c r="AB1818" s="34"/>
    </row>
    <row r="1819" spans="1:28">
      <c r="A1819" s="34"/>
      <c r="B1819" s="34"/>
      <c r="C1819" s="34"/>
      <c r="D1819" s="34"/>
      <c r="E1819" s="34"/>
      <c r="F1819" s="34"/>
      <c r="G1819" s="34"/>
      <c r="H1819" s="34"/>
      <c r="I1819" s="34"/>
      <c r="J1819" s="34"/>
      <c r="K1819" s="34"/>
      <c r="L1819" s="34"/>
      <c r="M1819" s="34"/>
      <c r="N1819" s="34"/>
      <c r="O1819" s="34"/>
      <c r="P1819" s="34"/>
      <c r="Q1819" s="34"/>
      <c r="R1819" s="34"/>
      <c r="S1819" s="34"/>
      <c r="T1819" s="34"/>
      <c r="U1819" s="34"/>
      <c r="V1819" s="34"/>
      <c r="W1819" s="34"/>
      <c r="X1819" s="34"/>
      <c r="Y1819" s="34"/>
      <c r="Z1819" s="34"/>
      <c r="AA1819" s="34"/>
      <c r="AB1819" s="34"/>
    </row>
    <row r="1820" spans="1:28">
      <c r="A1820" s="34"/>
      <c r="B1820" s="34"/>
      <c r="C1820" s="34"/>
      <c r="D1820" s="34"/>
      <c r="E1820" s="34"/>
      <c r="F1820" s="34"/>
      <c r="G1820" s="34"/>
      <c r="H1820" s="34"/>
      <c r="I1820" s="34"/>
      <c r="J1820" s="34"/>
      <c r="K1820" s="34"/>
      <c r="L1820" s="34"/>
      <c r="M1820" s="34"/>
      <c r="N1820" s="34"/>
      <c r="O1820" s="34"/>
      <c r="P1820" s="34"/>
      <c r="Q1820" s="34"/>
      <c r="R1820" s="34"/>
      <c r="S1820" s="34"/>
      <c r="T1820" s="34"/>
      <c r="U1820" s="34"/>
      <c r="V1820" s="34"/>
      <c r="W1820" s="34"/>
      <c r="X1820" s="34"/>
      <c r="Y1820" s="34"/>
      <c r="Z1820" s="34"/>
      <c r="AA1820" s="34"/>
      <c r="AB1820" s="34"/>
    </row>
    <row r="1821" spans="1:28">
      <c r="A1821" s="34"/>
      <c r="B1821" s="34"/>
      <c r="C1821" s="34"/>
      <c r="D1821" s="34"/>
      <c r="E1821" s="34"/>
      <c r="F1821" s="34"/>
      <c r="G1821" s="34"/>
      <c r="H1821" s="34"/>
      <c r="I1821" s="34"/>
      <c r="J1821" s="34"/>
      <c r="K1821" s="34"/>
      <c r="L1821" s="34"/>
      <c r="M1821" s="34"/>
      <c r="N1821" s="34"/>
      <c r="O1821" s="34"/>
      <c r="P1821" s="34"/>
      <c r="Q1821" s="34"/>
      <c r="R1821" s="34"/>
      <c r="S1821" s="34"/>
      <c r="T1821" s="34"/>
      <c r="U1821" s="34"/>
      <c r="V1821" s="34"/>
      <c r="W1821" s="34"/>
      <c r="X1821" s="34"/>
      <c r="Y1821" s="34"/>
      <c r="Z1821" s="34"/>
      <c r="AA1821" s="34"/>
      <c r="AB1821" s="34"/>
    </row>
    <row r="1822" spans="1:28">
      <c r="A1822" s="34"/>
      <c r="B1822" s="34"/>
      <c r="C1822" s="34"/>
      <c r="D1822" s="34"/>
      <c r="E1822" s="34"/>
      <c r="F1822" s="34"/>
      <c r="G1822" s="34"/>
      <c r="H1822" s="34"/>
      <c r="I1822" s="34"/>
      <c r="J1822" s="34"/>
      <c r="K1822" s="34"/>
      <c r="L1822" s="34"/>
      <c r="M1822" s="34"/>
      <c r="N1822" s="34"/>
      <c r="O1822" s="34"/>
      <c r="P1822" s="34"/>
      <c r="Q1822" s="34"/>
      <c r="R1822" s="34"/>
      <c r="S1822" s="34"/>
      <c r="T1822" s="34"/>
      <c r="U1822" s="34"/>
      <c r="V1822" s="34"/>
      <c r="W1822" s="34"/>
      <c r="X1822" s="34"/>
      <c r="Y1822" s="34"/>
      <c r="Z1822" s="34"/>
      <c r="AA1822" s="34"/>
      <c r="AB1822" s="34"/>
    </row>
    <row r="1823" spans="1:28">
      <c r="A1823" s="34"/>
      <c r="B1823" s="34"/>
      <c r="C1823" s="34"/>
      <c r="D1823" s="34"/>
      <c r="E1823" s="34"/>
      <c r="F1823" s="34"/>
      <c r="G1823" s="34"/>
      <c r="H1823" s="34"/>
      <c r="I1823" s="34"/>
      <c r="J1823" s="34"/>
      <c r="K1823" s="34"/>
      <c r="L1823" s="34"/>
      <c r="M1823" s="34"/>
      <c r="N1823" s="34"/>
      <c r="O1823" s="34"/>
      <c r="P1823" s="34"/>
      <c r="Q1823" s="34"/>
      <c r="R1823" s="34"/>
      <c r="S1823" s="34"/>
      <c r="T1823" s="34"/>
      <c r="U1823" s="34"/>
      <c r="V1823" s="34"/>
      <c r="W1823" s="34"/>
      <c r="X1823" s="34"/>
      <c r="Y1823" s="34"/>
      <c r="Z1823" s="34"/>
      <c r="AA1823" s="34"/>
      <c r="AB1823" s="34"/>
    </row>
    <row r="1824" spans="1:28">
      <c r="A1824" s="34"/>
      <c r="B1824" s="34"/>
      <c r="C1824" s="34"/>
      <c r="D1824" s="34"/>
      <c r="E1824" s="34"/>
      <c r="F1824" s="34"/>
      <c r="G1824" s="34"/>
      <c r="H1824" s="34"/>
      <c r="I1824" s="34"/>
      <c r="J1824" s="34"/>
      <c r="K1824" s="34"/>
      <c r="L1824" s="34"/>
      <c r="M1824" s="34"/>
      <c r="N1824" s="34"/>
      <c r="O1824" s="34"/>
      <c r="P1824" s="34"/>
      <c r="Q1824" s="34"/>
      <c r="R1824" s="34"/>
      <c r="S1824" s="34"/>
      <c r="T1824" s="34"/>
      <c r="U1824" s="34"/>
      <c r="V1824" s="34"/>
      <c r="W1824" s="34"/>
      <c r="X1824" s="34"/>
      <c r="Y1824" s="34"/>
      <c r="Z1824" s="34"/>
      <c r="AA1824" s="34"/>
      <c r="AB1824" s="34"/>
    </row>
    <row r="1825" spans="1:28">
      <c r="A1825" s="34"/>
      <c r="B1825" s="34"/>
      <c r="C1825" s="34"/>
      <c r="D1825" s="34"/>
      <c r="E1825" s="34"/>
      <c r="F1825" s="34"/>
      <c r="G1825" s="34"/>
      <c r="H1825" s="34"/>
      <c r="I1825" s="34"/>
      <c r="J1825" s="34"/>
      <c r="K1825" s="34"/>
      <c r="L1825" s="34"/>
      <c r="M1825" s="34"/>
      <c r="N1825" s="34"/>
      <c r="O1825" s="34"/>
      <c r="P1825" s="34"/>
      <c r="Q1825" s="34"/>
      <c r="R1825" s="34"/>
      <c r="S1825" s="34"/>
      <c r="T1825" s="34"/>
      <c r="U1825" s="34"/>
      <c r="V1825" s="34"/>
      <c r="W1825" s="34"/>
      <c r="X1825" s="34"/>
      <c r="Y1825" s="34"/>
      <c r="Z1825" s="34"/>
      <c r="AA1825" s="34"/>
      <c r="AB1825" s="34"/>
    </row>
    <row r="1826" spans="1:28">
      <c r="A1826" s="34"/>
      <c r="B1826" s="34"/>
      <c r="C1826" s="34"/>
      <c r="D1826" s="34"/>
      <c r="E1826" s="34"/>
      <c r="F1826" s="34"/>
      <c r="G1826" s="34"/>
      <c r="H1826" s="34"/>
      <c r="I1826" s="34"/>
      <c r="J1826" s="34"/>
      <c r="K1826" s="34"/>
      <c r="L1826" s="34"/>
      <c r="M1826" s="34"/>
      <c r="N1826" s="34"/>
      <c r="O1826" s="34"/>
      <c r="P1826" s="34"/>
      <c r="Q1826" s="34"/>
      <c r="R1826" s="34"/>
      <c r="S1826" s="34"/>
      <c r="T1826" s="34"/>
      <c r="U1826" s="34"/>
      <c r="V1826" s="34"/>
      <c r="W1826" s="34"/>
      <c r="X1826" s="34"/>
      <c r="Y1826" s="34"/>
      <c r="Z1826" s="34"/>
      <c r="AA1826" s="34"/>
      <c r="AB1826" s="34"/>
    </row>
    <row r="1827" spans="1:28">
      <c r="A1827" s="34"/>
      <c r="B1827" s="34"/>
      <c r="C1827" s="34"/>
      <c r="D1827" s="34"/>
      <c r="E1827" s="34"/>
      <c r="F1827" s="34"/>
      <c r="G1827" s="34"/>
      <c r="H1827" s="34"/>
      <c r="I1827" s="34"/>
      <c r="J1827" s="34"/>
      <c r="K1827" s="34"/>
      <c r="L1827" s="34"/>
      <c r="M1827" s="34"/>
      <c r="N1827" s="34"/>
      <c r="O1827" s="34"/>
      <c r="P1827" s="34"/>
      <c r="Q1827" s="34"/>
      <c r="R1827" s="34"/>
      <c r="S1827" s="34"/>
      <c r="T1827" s="34"/>
      <c r="U1827" s="34"/>
      <c r="V1827" s="34"/>
      <c r="W1827" s="34"/>
      <c r="X1827" s="34"/>
      <c r="Y1827" s="34"/>
      <c r="Z1827" s="34"/>
      <c r="AA1827" s="34"/>
      <c r="AB1827" s="34"/>
    </row>
    <row r="1828" spans="1:28">
      <c r="A1828" s="34"/>
      <c r="B1828" s="34"/>
      <c r="C1828" s="34"/>
      <c r="D1828" s="34"/>
      <c r="E1828" s="34"/>
      <c r="F1828" s="34"/>
      <c r="G1828" s="34"/>
      <c r="H1828" s="34"/>
      <c r="I1828" s="34"/>
      <c r="J1828" s="34"/>
      <c r="K1828" s="34"/>
      <c r="L1828" s="34"/>
      <c r="M1828" s="34"/>
      <c r="N1828" s="34"/>
      <c r="O1828" s="34"/>
      <c r="P1828" s="34"/>
      <c r="Q1828" s="34"/>
      <c r="R1828" s="34"/>
      <c r="S1828" s="34"/>
      <c r="T1828" s="34"/>
      <c r="U1828" s="34"/>
      <c r="V1828" s="34"/>
      <c r="W1828" s="34"/>
      <c r="X1828" s="34"/>
      <c r="Y1828" s="34"/>
      <c r="Z1828" s="34"/>
      <c r="AA1828" s="34"/>
      <c r="AB1828" s="34"/>
    </row>
    <row r="1829" spans="1:28">
      <c r="A1829" s="34"/>
      <c r="B1829" s="34"/>
      <c r="C1829" s="34"/>
      <c r="D1829" s="34"/>
      <c r="E1829" s="34"/>
      <c r="F1829" s="34"/>
      <c r="G1829" s="34"/>
      <c r="H1829" s="34"/>
      <c r="I1829" s="34"/>
      <c r="J1829" s="34"/>
      <c r="K1829" s="34"/>
      <c r="L1829" s="34"/>
      <c r="M1829" s="34"/>
      <c r="N1829" s="34"/>
      <c r="O1829" s="34"/>
      <c r="P1829" s="34"/>
      <c r="Q1829" s="34"/>
      <c r="R1829" s="34"/>
      <c r="S1829" s="34"/>
      <c r="T1829" s="34"/>
      <c r="U1829" s="34"/>
      <c r="V1829" s="34"/>
      <c r="W1829" s="34"/>
      <c r="X1829" s="34"/>
      <c r="Y1829" s="34"/>
      <c r="Z1829" s="34"/>
      <c r="AA1829" s="34"/>
      <c r="AB1829" s="34"/>
    </row>
    <row r="1830" spans="1:28">
      <c r="A1830" s="34"/>
      <c r="B1830" s="34"/>
      <c r="C1830" s="34"/>
      <c r="D1830" s="34"/>
      <c r="E1830" s="34"/>
      <c r="F1830" s="34"/>
      <c r="G1830" s="34"/>
      <c r="H1830" s="34"/>
      <c r="I1830" s="34"/>
      <c r="J1830" s="34"/>
      <c r="K1830" s="34"/>
      <c r="L1830" s="34"/>
      <c r="M1830" s="34"/>
      <c r="N1830" s="34"/>
      <c r="O1830" s="34"/>
      <c r="P1830" s="34"/>
      <c r="Q1830" s="34"/>
      <c r="R1830" s="34"/>
      <c r="S1830" s="34"/>
      <c r="T1830" s="34"/>
      <c r="U1830" s="34"/>
      <c r="V1830" s="34"/>
      <c r="W1830" s="34"/>
      <c r="X1830" s="34"/>
      <c r="Y1830" s="34"/>
      <c r="Z1830" s="34"/>
      <c r="AA1830" s="34"/>
      <c r="AB1830" s="34"/>
    </row>
    <row r="1831" spans="1:28">
      <c r="A1831" s="34"/>
      <c r="B1831" s="34"/>
      <c r="C1831" s="34"/>
      <c r="D1831" s="34"/>
      <c r="E1831" s="34"/>
      <c r="F1831" s="34"/>
      <c r="G1831" s="34"/>
      <c r="H1831" s="34"/>
      <c r="I1831" s="34"/>
      <c r="J1831" s="34"/>
      <c r="K1831" s="34"/>
      <c r="L1831" s="34"/>
      <c r="M1831" s="34"/>
      <c r="N1831" s="34"/>
      <c r="O1831" s="34"/>
      <c r="P1831" s="34"/>
      <c r="Q1831" s="34"/>
      <c r="R1831" s="34"/>
      <c r="S1831" s="34"/>
      <c r="T1831" s="34"/>
      <c r="U1831" s="34"/>
      <c r="V1831" s="34"/>
      <c r="W1831" s="34"/>
      <c r="X1831" s="34"/>
      <c r="Y1831" s="34"/>
      <c r="Z1831" s="34"/>
      <c r="AA1831" s="34"/>
      <c r="AB1831" s="34"/>
    </row>
    <row r="1832" spans="1:28">
      <c r="A1832" s="34"/>
      <c r="B1832" s="34"/>
      <c r="C1832" s="34"/>
      <c r="D1832" s="34"/>
      <c r="E1832" s="34"/>
      <c r="F1832" s="34"/>
      <c r="G1832" s="34"/>
      <c r="H1832" s="34"/>
      <c r="I1832" s="34"/>
      <c r="J1832" s="34"/>
      <c r="K1832" s="34"/>
      <c r="L1832" s="34"/>
      <c r="M1832" s="34"/>
      <c r="N1832" s="34"/>
      <c r="O1832" s="34"/>
      <c r="P1832" s="34"/>
      <c r="Q1832" s="34"/>
      <c r="R1832" s="34"/>
      <c r="S1832" s="34"/>
      <c r="T1832" s="34"/>
      <c r="U1832" s="34"/>
      <c r="V1832" s="34"/>
      <c r="W1832" s="34"/>
      <c r="X1832" s="34"/>
      <c r="Y1832" s="34"/>
      <c r="Z1832" s="34"/>
      <c r="AA1832" s="34"/>
      <c r="AB1832" s="34"/>
    </row>
    <row r="1833" spans="1:28">
      <c r="A1833" s="34"/>
      <c r="B1833" s="34"/>
      <c r="C1833" s="34"/>
      <c r="D1833" s="34"/>
      <c r="E1833" s="34"/>
      <c r="F1833" s="34"/>
      <c r="G1833" s="34"/>
      <c r="H1833" s="34"/>
      <c r="I1833" s="34"/>
      <c r="J1833" s="34"/>
      <c r="K1833" s="34"/>
      <c r="L1833" s="34"/>
      <c r="M1833" s="34"/>
      <c r="N1833" s="34"/>
      <c r="O1833" s="34"/>
      <c r="P1833" s="34"/>
      <c r="Q1833" s="34"/>
      <c r="R1833" s="34"/>
      <c r="S1833" s="34"/>
      <c r="T1833" s="34"/>
      <c r="U1833" s="34"/>
      <c r="V1833" s="34"/>
      <c r="W1833" s="34"/>
      <c r="X1833" s="34"/>
      <c r="Y1833" s="34"/>
      <c r="Z1833" s="34"/>
      <c r="AA1833" s="34"/>
      <c r="AB1833" s="34"/>
    </row>
    <row r="1834" spans="1:28">
      <c r="A1834" s="34"/>
      <c r="B1834" s="34"/>
      <c r="C1834" s="34"/>
      <c r="D1834" s="34"/>
      <c r="E1834" s="34"/>
      <c r="F1834" s="34"/>
      <c r="G1834" s="34"/>
      <c r="H1834" s="34"/>
      <c r="I1834" s="34"/>
      <c r="J1834" s="34"/>
      <c r="K1834" s="34"/>
      <c r="L1834" s="34"/>
      <c r="M1834" s="34"/>
      <c r="N1834" s="34"/>
      <c r="O1834" s="34"/>
      <c r="P1834" s="34"/>
      <c r="Q1834" s="34"/>
      <c r="R1834" s="34"/>
      <c r="S1834" s="34"/>
      <c r="T1834" s="34"/>
      <c r="U1834" s="34"/>
      <c r="V1834" s="34"/>
      <c r="W1834" s="34"/>
      <c r="X1834" s="34"/>
      <c r="Y1834" s="34"/>
      <c r="Z1834" s="34"/>
      <c r="AA1834" s="34"/>
      <c r="AB1834" s="34"/>
    </row>
    <row r="1835" spans="1:28">
      <c r="A1835" s="34"/>
      <c r="B1835" s="34"/>
      <c r="C1835" s="34"/>
      <c r="D1835" s="34"/>
      <c r="E1835" s="34"/>
      <c r="F1835" s="34"/>
      <c r="G1835" s="34"/>
      <c r="H1835" s="34"/>
      <c r="I1835" s="34"/>
      <c r="J1835" s="34"/>
      <c r="K1835" s="34"/>
      <c r="L1835" s="34"/>
      <c r="M1835" s="34"/>
      <c r="N1835" s="34"/>
      <c r="O1835" s="34"/>
      <c r="P1835" s="34"/>
      <c r="Q1835" s="34"/>
      <c r="R1835" s="34"/>
      <c r="S1835" s="34"/>
      <c r="T1835" s="34"/>
      <c r="U1835" s="34"/>
      <c r="V1835" s="34"/>
      <c r="W1835" s="34"/>
      <c r="X1835" s="34"/>
      <c r="Y1835" s="34"/>
      <c r="Z1835" s="34"/>
      <c r="AA1835" s="34"/>
      <c r="AB1835" s="34"/>
    </row>
    <row r="1836" spans="1:28">
      <c r="A1836" s="34"/>
      <c r="B1836" s="34"/>
      <c r="C1836" s="34"/>
      <c r="D1836" s="34"/>
      <c r="E1836" s="34"/>
      <c r="F1836" s="34"/>
      <c r="G1836" s="34"/>
      <c r="H1836" s="34"/>
      <c r="I1836" s="34"/>
      <c r="J1836" s="34"/>
      <c r="K1836" s="34"/>
      <c r="L1836" s="34"/>
      <c r="M1836" s="34"/>
      <c r="N1836" s="34"/>
      <c r="O1836" s="34"/>
      <c r="P1836" s="34"/>
      <c r="Q1836" s="34"/>
      <c r="R1836" s="34"/>
      <c r="S1836" s="34"/>
      <c r="T1836" s="34"/>
      <c r="U1836" s="34"/>
      <c r="V1836" s="34"/>
      <c r="W1836" s="34"/>
      <c r="X1836" s="34"/>
      <c r="Y1836" s="34"/>
      <c r="Z1836" s="34"/>
      <c r="AA1836" s="34"/>
      <c r="AB1836" s="34"/>
    </row>
    <row r="1837" spans="1:28">
      <c r="A1837" s="34"/>
      <c r="B1837" s="34"/>
      <c r="C1837" s="34"/>
      <c r="D1837" s="34"/>
      <c r="E1837" s="34"/>
      <c r="F1837" s="34"/>
      <c r="G1837" s="34"/>
      <c r="H1837" s="34"/>
      <c r="I1837" s="34"/>
      <c r="J1837" s="34"/>
      <c r="K1837" s="34"/>
      <c r="L1837" s="34"/>
      <c r="M1837" s="34"/>
      <c r="N1837" s="34"/>
      <c r="O1837" s="34"/>
      <c r="P1837" s="34"/>
      <c r="Q1837" s="34"/>
      <c r="R1837" s="34"/>
      <c r="S1837" s="34"/>
      <c r="T1837" s="34"/>
      <c r="U1837" s="34"/>
      <c r="V1837" s="34"/>
      <c r="W1837" s="34"/>
      <c r="X1837" s="34"/>
      <c r="Y1837" s="34"/>
      <c r="Z1837" s="34"/>
      <c r="AA1837" s="34"/>
      <c r="AB1837" s="34"/>
    </row>
    <row r="1838" spans="1:28">
      <c r="A1838" s="34"/>
      <c r="B1838" s="34"/>
      <c r="C1838" s="34"/>
      <c r="D1838" s="34"/>
      <c r="E1838" s="34"/>
      <c r="F1838" s="34"/>
      <c r="G1838" s="34"/>
      <c r="H1838" s="34"/>
      <c r="I1838" s="34"/>
      <c r="J1838" s="34"/>
      <c r="K1838" s="34"/>
      <c r="L1838" s="34"/>
      <c r="M1838" s="34"/>
      <c r="N1838" s="34"/>
      <c r="O1838" s="34"/>
      <c r="P1838" s="34"/>
      <c r="Q1838" s="34"/>
      <c r="R1838" s="34"/>
      <c r="S1838" s="34"/>
      <c r="T1838" s="34"/>
      <c r="U1838" s="34"/>
      <c r="V1838" s="34"/>
      <c r="W1838" s="34"/>
      <c r="X1838" s="34"/>
      <c r="Y1838" s="34"/>
      <c r="Z1838" s="34"/>
      <c r="AA1838" s="34"/>
      <c r="AB1838" s="34"/>
    </row>
    <row r="1839" spans="1:28">
      <c r="A1839" s="34"/>
      <c r="B1839" s="34"/>
      <c r="C1839" s="34"/>
      <c r="D1839" s="34"/>
      <c r="E1839" s="34"/>
      <c r="F1839" s="34"/>
      <c r="G1839" s="34"/>
      <c r="H1839" s="34"/>
      <c r="I1839" s="34"/>
      <c r="J1839" s="34"/>
      <c r="K1839" s="34"/>
      <c r="L1839" s="34"/>
      <c r="M1839" s="34"/>
      <c r="N1839" s="34"/>
      <c r="O1839" s="34"/>
      <c r="P1839" s="34"/>
      <c r="Q1839" s="34"/>
      <c r="R1839" s="34"/>
      <c r="S1839" s="34"/>
      <c r="T1839" s="34"/>
      <c r="U1839" s="34"/>
      <c r="V1839" s="34"/>
      <c r="W1839" s="34"/>
      <c r="X1839" s="34"/>
      <c r="Y1839" s="34"/>
      <c r="Z1839" s="34"/>
      <c r="AA1839" s="34"/>
      <c r="AB1839" s="34"/>
    </row>
    <row r="1840" spans="1:28">
      <c r="A1840" s="34"/>
      <c r="B1840" s="34"/>
      <c r="C1840" s="34"/>
      <c r="D1840" s="34"/>
      <c r="E1840" s="34"/>
      <c r="F1840" s="34"/>
      <c r="G1840" s="34"/>
      <c r="H1840" s="34"/>
      <c r="I1840" s="34"/>
      <c r="J1840" s="34"/>
      <c r="K1840" s="34"/>
      <c r="L1840" s="34"/>
      <c r="M1840" s="34"/>
      <c r="N1840" s="34"/>
      <c r="O1840" s="34"/>
      <c r="P1840" s="34"/>
      <c r="Q1840" s="34"/>
      <c r="R1840" s="34"/>
      <c r="S1840" s="34"/>
      <c r="T1840" s="34"/>
      <c r="U1840" s="34"/>
      <c r="V1840" s="34"/>
      <c r="W1840" s="34"/>
      <c r="X1840" s="34"/>
      <c r="Y1840" s="34"/>
      <c r="Z1840" s="34"/>
      <c r="AA1840" s="34"/>
      <c r="AB1840" s="34"/>
    </row>
    <row r="1841" spans="1:28">
      <c r="A1841" s="34"/>
      <c r="B1841" s="34"/>
      <c r="C1841" s="34"/>
      <c r="D1841" s="34"/>
      <c r="E1841" s="34"/>
      <c r="F1841" s="34"/>
      <c r="G1841" s="34"/>
      <c r="H1841" s="34"/>
      <c r="I1841" s="34"/>
      <c r="J1841" s="34"/>
      <c r="K1841" s="34"/>
      <c r="L1841" s="34"/>
      <c r="M1841" s="34"/>
      <c r="N1841" s="34"/>
      <c r="O1841" s="34"/>
      <c r="P1841" s="34"/>
      <c r="Q1841" s="34"/>
      <c r="R1841" s="34"/>
      <c r="S1841" s="34"/>
      <c r="T1841" s="34"/>
      <c r="U1841" s="34"/>
      <c r="V1841" s="34"/>
      <c r="W1841" s="34"/>
      <c r="X1841" s="34"/>
      <c r="Y1841" s="34"/>
      <c r="Z1841" s="34"/>
      <c r="AA1841" s="34"/>
      <c r="AB1841" s="34"/>
    </row>
    <row r="1842" spans="1:28">
      <c r="A1842" s="34"/>
      <c r="B1842" s="34"/>
      <c r="C1842" s="34"/>
      <c r="D1842" s="34"/>
      <c r="E1842" s="34"/>
      <c r="F1842" s="34"/>
      <c r="G1842" s="34"/>
      <c r="H1842" s="34"/>
      <c r="I1842" s="34"/>
      <c r="J1842" s="34"/>
      <c r="K1842" s="34"/>
      <c r="L1842" s="34"/>
      <c r="M1842" s="34"/>
      <c r="N1842" s="34"/>
      <c r="O1842" s="34"/>
      <c r="P1842" s="34"/>
      <c r="Q1842" s="34"/>
      <c r="R1842" s="34"/>
      <c r="S1842" s="34"/>
      <c r="T1842" s="34"/>
      <c r="U1842" s="34"/>
      <c r="V1842" s="34"/>
      <c r="W1842" s="34"/>
      <c r="X1842" s="34"/>
      <c r="Y1842" s="34"/>
      <c r="Z1842" s="34"/>
      <c r="AA1842" s="34"/>
      <c r="AB1842" s="34"/>
    </row>
    <row r="1843" spans="1:28">
      <c r="A1843" s="34"/>
      <c r="B1843" s="34"/>
      <c r="C1843" s="34"/>
      <c r="D1843" s="34"/>
      <c r="E1843" s="34"/>
      <c r="F1843" s="34"/>
      <c r="G1843" s="34"/>
      <c r="H1843" s="34"/>
      <c r="I1843" s="34"/>
      <c r="J1843" s="34"/>
      <c r="K1843" s="34"/>
      <c r="L1843" s="34"/>
      <c r="M1843" s="34"/>
      <c r="N1843" s="34"/>
      <c r="O1843" s="34"/>
      <c r="P1843" s="34"/>
      <c r="Q1843" s="34"/>
      <c r="R1843" s="34"/>
      <c r="S1843" s="34"/>
      <c r="T1843" s="34"/>
      <c r="U1843" s="34"/>
      <c r="V1843" s="34"/>
      <c r="W1843" s="34"/>
      <c r="X1843" s="34"/>
      <c r="Y1843" s="34"/>
      <c r="Z1843" s="34"/>
      <c r="AA1843" s="34"/>
      <c r="AB1843" s="34"/>
    </row>
    <row r="1844" spans="1:28">
      <c r="A1844" s="34"/>
      <c r="B1844" s="34"/>
      <c r="C1844" s="34"/>
      <c r="D1844" s="34"/>
      <c r="E1844" s="34"/>
      <c r="F1844" s="34"/>
      <c r="G1844" s="34"/>
      <c r="H1844" s="34"/>
      <c r="I1844" s="34"/>
      <c r="J1844" s="34"/>
      <c r="K1844" s="34"/>
      <c r="L1844" s="34"/>
      <c r="M1844" s="34"/>
      <c r="N1844" s="34"/>
      <c r="O1844" s="34"/>
      <c r="P1844" s="34"/>
      <c r="Q1844" s="34"/>
      <c r="R1844" s="34"/>
      <c r="S1844" s="34"/>
      <c r="T1844" s="34"/>
      <c r="U1844" s="34"/>
      <c r="V1844" s="34"/>
      <c r="W1844" s="34"/>
      <c r="X1844" s="34"/>
      <c r="Y1844" s="34"/>
      <c r="Z1844" s="34"/>
      <c r="AA1844" s="34"/>
      <c r="AB1844" s="34"/>
    </row>
    <row r="1845" spans="1:28">
      <c r="A1845" s="34"/>
      <c r="B1845" s="34"/>
      <c r="C1845" s="34"/>
      <c r="D1845" s="34"/>
      <c r="E1845" s="34"/>
      <c r="F1845" s="34"/>
      <c r="G1845" s="34"/>
      <c r="H1845" s="34"/>
      <c r="I1845" s="34"/>
      <c r="J1845" s="34"/>
      <c r="K1845" s="34"/>
      <c r="L1845" s="34"/>
      <c r="M1845" s="34"/>
      <c r="N1845" s="34"/>
      <c r="O1845" s="34"/>
      <c r="P1845" s="34"/>
      <c r="Q1845" s="34"/>
      <c r="R1845" s="34"/>
      <c r="S1845" s="34"/>
      <c r="T1845" s="34"/>
      <c r="U1845" s="34"/>
      <c r="V1845" s="34"/>
      <c r="W1845" s="34"/>
      <c r="X1845" s="34"/>
      <c r="Y1845" s="34"/>
      <c r="Z1845" s="34"/>
      <c r="AA1845" s="34"/>
      <c r="AB1845" s="34"/>
    </row>
    <row r="1846" spans="1:28">
      <c r="A1846" s="34"/>
      <c r="B1846" s="34"/>
      <c r="C1846" s="34"/>
      <c r="D1846" s="34"/>
      <c r="E1846" s="34"/>
      <c r="F1846" s="34"/>
      <c r="G1846" s="34"/>
      <c r="H1846" s="34"/>
      <c r="I1846" s="34"/>
      <c r="J1846" s="34"/>
      <c r="K1846" s="34"/>
      <c r="L1846" s="34"/>
      <c r="M1846" s="34"/>
      <c r="N1846" s="34"/>
      <c r="O1846" s="34"/>
      <c r="P1846" s="34"/>
      <c r="Q1846" s="34"/>
      <c r="R1846" s="34"/>
      <c r="S1846" s="34"/>
      <c r="T1846" s="34"/>
      <c r="U1846" s="34"/>
      <c r="V1846" s="34"/>
      <c r="W1846" s="34"/>
      <c r="X1846" s="34"/>
      <c r="Y1846" s="34"/>
      <c r="Z1846" s="34"/>
      <c r="AA1846" s="34"/>
      <c r="AB1846" s="34"/>
    </row>
    <row r="1847" spans="1:28">
      <c r="A1847" s="34"/>
      <c r="B1847" s="34"/>
      <c r="C1847" s="34"/>
      <c r="D1847" s="34"/>
      <c r="E1847" s="34"/>
      <c r="F1847" s="34"/>
      <c r="G1847" s="34"/>
      <c r="H1847" s="34"/>
      <c r="I1847" s="34"/>
      <c r="J1847" s="34"/>
      <c r="K1847" s="34"/>
      <c r="L1847" s="34"/>
      <c r="M1847" s="34"/>
      <c r="N1847" s="34"/>
      <c r="O1847" s="34"/>
      <c r="P1847" s="34"/>
      <c r="Q1847" s="34"/>
      <c r="R1847" s="34"/>
      <c r="S1847" s="34"/>
      <c r="T1847" s="34"/>
      <c r="U1847" s="34"/>
      <c r="V1847" s="34"/>
      <c r="W1847" s="34"/>
      <c r="X1847" s="34"/>
      <c r="Y1847" s="34"/>
      <c r="Z1847" s="34"/>
      <c r="AA1847" s="34"/>
      <c r="AB1847" s="34"/>
    </row>
    <row r="1848" spans="1:28">
      <c r="A1848" s="34"/>
      <c r="B1848" s="34"/>
      <c r="C1848" s="34"/>
      <c r="D1848" s="34"/>
      <c r="E1848" s="34"/>
      <c r="F1848" s="34"/>
      <c r="G1848" s="34"/>
      <c r="H1848" s="34"/>
      <c r="I1848" s="34"/>
      <c r="J1848" s="34"/>
      <c r="K1848" s="34"/>
      <c r="L1848" s="34"/>
      <c r="M1848" s="34"/>
      <c r="N1848" s="34"/>
      <c r="O1848" s="34"/>
      <c r="P1848" s="34"/>
      <c r="Q1848" s="34"/>
      <c r="R1848" s="34"/>
      <c r="S1848" s="34"/>
      <c r="T1848" s="34"/>
      <c r="U1848" s="34"/>
      <c r="V1848" s="34"/>
      <c r="W1848" s="34"/>
      <c r="X1848" s="34"/>
      <c r="Y1848" s="34"/>
      <c r="Z1848" s="34"/>
      <c r="AA1848" s="34"/>
      <c r="AB1848" s="34"/>
    </row>
    <row r="1849" spans="1:28">
      <c r="A1849" s="34"/>
      <c r="B1849" s="34"/>
      <c r="C1849" s="34"/>
      <c r="D1849" s="34"/>
      <c r="E1849" s="34"/>
      <c r="F1849" s="34"/>
      <c r="G1849" s="34"/>
      <c r="H1849" s="34"/>
      <c r="I1849" s="34"/>
      <c r="J1849" s="34"/>
      <c r="K1849" s="34"/>
      <c r="L1849" s="34"/>
      <c r="M1849" s="34"/>
      <c r="N1849" s="34"/>
      <c r="O1849" s="34"/>
      <c r="P1849" s="34"/>
      <c r="Q1849" s="34"/>
      <c r="R1849" s="34"/>
      <c r="S1849" s="34"/>
      <c r="T1849" s="34"/>
      <c r="U1849" s="34"/>
      <c r="V1849" s="34"/>
      <c r="W1849" s="34"/>
      <c r="X1849" s="34"/>
      <c r="Y1849" s="34"/>
      <c r="Z1849" s="34"/>
      <c r="AA1849" s="34"/>
      <c r="AB1849" s="34"/>
    </row>
    <row r="1850" spans="1:28">
      <c r="A1850" s="34"/>
      <c r="B1850" s="34"/>
      <c r="C1850" s="34"/>
      <c r="D1850" s="34"/>
      <c r="E1850" s="34"/>
      <c r="F1850" s="34"/>
      <c r="G1850" s="34"/>
      <c r="H1850" s="34"/>
      <c r="I1850" s="34"/>
      <c r="J1850" s="34"/>
      <c r="K1850" s="34"/>
      <c r="L1850" s="34"/>
      <c r="M1850" s="34"/>
      <c r="N1850" s="34"/>
      <c r="O1850" s="34"/>
      <c r="P1850" s="34"/>
      <c r="Q1850" s="34"/>
      <c r="R1850" s="34"/>
      <c r="S1850" s="34"/>
      <c r="T1850" s="34"/>
      <c r="U1850" s="34"/>
      <c r="V1850" s="34"/>
      <c r="W1850" s="34"/>
      <c r="X1850" s="34"/>
      <c r="Y1850" s="34"/>
      <c r="Z1850" s="34"/>
      <c r="AA1850" s="34"/>
      <c r="AB1850" s="34"/>
    </row>
    <row r="1851" spans="1:28">
      <c r="A1851" s="34"/>
      <c r="B1851" s="34"/>
      <c r="C1851" s="34"/>
      <c r="D1851" s="34"/>
      <c r="E1851" s="34"/>
      <c r="F1851" s="34"/>
      <c r="G1851" s="34"/>
      <c r="H1851" s="34"/>
      <c r="I1851" s="34"/>
      <c r="J1851" s="34"/>
      <c r="K1851" s="34"/>
      <c r="L1851" s="34"/>
      <c r="M1851" s="34"/>
      <c r="N1851" s="34"/>
      <c r="O1851" s="34"/>
      <c r="P1851" s="34"/>
      <c r="Q1851" s="34"/>
      <c r="R1851" s="34"/>
      <c r="S1851" s="34"/>
      <c r="T1851" s="34"/>
      <c r="U1851" s="34"/>
      <c r="V1851" s="34"/>
      <c r="W1851" s="34"/>
      <c r="X1851" s="34"/>
      <c r="Y1851" s="34"/>
      <c r="Z1851" s="34"/>
      <c r="AA1851" s="34"/>
      <c r="AB1851" s="34"/>
    </row>
    <row r="1852" spans="1:28">
      <c r="A1852" s="34"/>
      <c r="B1852" s="34"/>
      <c r="C1852" s="34"/>
      <c r="D1852" s="34"/>
      <c r="E1852" s="34"/>
      <c r="F1852" s="34"/>
      <c r="G1852" s="34"/>
      <c r="H1852" s="34"/>
      <c r="I1852" s="34"/>
      <c r="J1852" s="34"/>
      <c r="K1852" s="34"/>
      <c r="L1852" s="34"/>
      <c r="M1852" s="34"/>
      <c r="N1852" s="34"/>
      <c r="O1852" s="34"/>
      <c r="P1852" s="34"/>
      <c r="Q1852" s="34"/>
      <c r="R1852" s="34"/>
      <c r="S1852" s="34"/>
      <c r="T1852" s="34"/>
      <c r="U1852" s="34"/>
      <c r="V1852" s="34"/>
      <c r="W1852" s="34"/>
      <c r="X1852" s="34"/>
      <c r="Y1852" s="34"/>
      <c r="Z1852" s="34"/>
      <c r="AA1852" s="34"/>
      <c r="AB1852" s="34"/>
    </row>
    <row r="1853" spans="1:28">
      <c r="A1853" s="34"/>
      <c r="B1853" s="34"/>
      <c r="C1853" s="34"/>
      <c r="D1853" s="34"/>
      <c r="E1853" s="34"/>
      <c r="F1853" s="34"/>
      <c r="G1853" s="34"/>
      <c r="H1853" s="34"/>
      <c r="I1853" s="34"/>
      <c r="J1853" s="34"/>
      <c r="K1853" s="34"/>
      <c r="L1853" s="34"/>
      <c r="M1853" s="34"/>
      <c r="N1853" s="34"/>
      <c r="O1853" s="34"/>
      <c r="P1853" s="34"/>
      <c r="Q1853" s="34"/>
      <c r="R1853" s="34"/>
      <c r="S1853" s="34"/>
      <c r="T1853" s="34"/>
      <c r="U1853" s="34"/>
      <c r="V1853" s="34"/>
      <c r="W1853" s="34"/>
      <c r="X1853" s="34"/>
      <c r="Y1853" s="34"/>
      <c r="Z1853" s="34"/>
      <c r="AA1853" s="34"/>
      <c r="AB1853" s="34"/>
    </row>
    <row r="1854" spans="1:28">
      <c r="A1854" s="34"/>
      <c r="B1854" s="34"/>
      <c r="C1854" s="34"/>
      <c r="D1854" s="34"/>
      <c r="E1854" s="34"/>
      <c r="F1854" s="34"/>
      <c r="G1854" s="34"/>
      <c r="H1854" s="34"/>
      <c r="I1854" s="34"/>
      <c r="J1854" s="34"/>
      <c r="K1854" s="34"/>
      <c r="L1854" s="34"/>
      <c r="M1854" s="34"/>
      <c r="N1854" s="34"/>
      <c r="O1854" s="34"/>
      <c r="P1854" s="34"/>
      <c r="Q1854" s="34"/>
      <c r="R1854" s="34"/>
      <c r="S1854" s="34"/>
      <c r="T1854" s="34"/>
      <c r="U1854" s="34"/>
      <c r="V1854" s="34"/>
      <c r="W1854" s="34"/>
      <c r="X1854" s="34"/>
      <c r="Y1854" s="34"/>
      <c r="Z1854" s="34"/>
      <c r="AA1854" s="34"/>
      <c r="AB1854" s="34"/>
    </row>
    <row r="1855" spans="1:28">
      <c r="A1855" s="34"/>
      <c r="B1855" s="34"/>
      <c r="C1855" s="34"/>
      <c r="D1855" s="34"/>
      <c r="E1855" s="34"/>
      <c r="F1855" s="34"/>
      <c r="G1855" s="34"/>
      <c r="H1855" s="34"/>
      <c r="I1855" s="34"/>
      <c r="J1855" s="34"/>
      <c r="K1855" s="34"/>
      <c r="L1855" s="34"/>
      <c r="M1855" s="34"/>
      <c r="N1855" s="34"/>
      <c r="O1855" s="34"/>
      <c r="P1855" s="34"/>
      <c r="Q1855" s="34"/>
      <c r="R1855" s="34"/>
      <c r="S1855" s="34"/>
      <c r="T1855" s="34"/>
      <c r="U1855" s="34"/>
      <c r="V1855" s="34"/>
      <c r="W1855" s="34"/>
      <c r="X1855" s="34"/>
      <c r="Y1855" s="34"/>
      <c r="Z1855" s="34"/>
      <c r="AA1855" s="34"/>
      <c r="AB1855" s="34"/>
    </row>
    <row r="1856" spans="1:28">
      <c r="A1856" s="34"/>
      <c r="B1856" s="34"/>
      <c r="C1856" s="34"/>
      <c r="D1856" s="34"/>
      <c r="E1856" s="34"/>
      <c r="F1856" s="34"/>
      <c r="G1856" s="34"/>
      <c r="H1856" s="34"/>
      <c r="I1856" s="34"/>
      <c r="J1856" s="34"/>
      <c r="K1856" s="34"/>
      <c r="L1856" s="34"/>
      <c r="M1856" s="34"/>
      <c r="N1856" s="34"/>
      <c r="O1856" s="34"/>
      <c r="P1856" s="34"/>
      <c r="Q1856" s="34"/>
      <c r="R1856" s="34"/>
      <c r="S1856" s="34"/>
      <c r="T1856" s="34"/>
      <c r="U1856" s="34"/>
      <c r="V1856" s="34"/>
      <c r="W1856" s="34"/>
      <c r="X1856" s="34"/>
      <c r="Y1856" s="34"/>
      <c r="Z1856" s="34"/>
      <c r="AA1856" s="34"/>
      <c r="AB1856" s="34"/>
    </row>
    <row r="1857" spans="1:28">
      <c r="A1857" s="34"/>
      <c r="B1857" s="34"/>
      <c r="C1857" s="34"/>
      <c r="D1857" s="34"/>
      <c r="E1857" s="34"/>
      <c r="F1857" s="34"/>
      <c r="G1857" s="34"/>
      <c r="H1857" s="34"/>
      <c r="I1857" s="34"/>
      <c r="J1857" s="34"/>
      <c r="K1857" s="34"/>
      <c r="L1857" s="34"/>
      <c r="M1857" s="34"/>
      <c r="N1857" s="34"/>
      <c r="O1857" s="34"/>
      <c r="P1857" s="34"/>
      <c r="Q1857" s="34"/>
      <c r="R1857" s="34"/>
      <c r="S1857" s="34"/>
      <c r="T1857" s="34"/>
      <c r="U1857" s="34"/>
      <c r="V1857" s="34"/>
      <c r="W1857" s="34"/>
      <c r="X1857" s="34"/>
      <c r="Y1857" s="34"/>
      <c r="Z1857" s="34"/>
      <c r="AA1857" s="34"/>
      <c r="AB1857" s="34"/>
    </row>
    <row r="1858" spans="1:28">
      <c r="A1858" s="34"/>
      <c r="B1858" s="34"/>
      <c r="C1858" s="34"/>
      <c r="D1858" s="34"/>
      <c r="E1858" s="34"/>
      <c r="F1858" s="34"/>
      <c r="G1858" s="34"/>
      <c r="H1858" s="34"/>
      <c r="I1858" s="34"/>
      <c r="J1858" s="34"/>
      <c r="K1858" s="34"/>
      <c r="L1858" s="34"/>
      <c r="M1858" s="34"/>
      <c r="N1858" s="34"/>
      <c r="O1858" s="34"/>
      <c r="P1858" s="34"/>
      <c r="Q1858" s="34"/>
      <c r="R1858" s="34"/>
      <c r="S1858" s="34"/>
      <c r="T1858" s="34"/>
      <c r="U1858" s="34"/>
      <c r="V1858" s="34"/>
      <c r="W1858" s="34"/>
      <c r="X1858" s="34"/>
      <c r="Y1858" s="34"/>
      <c r="Z1858" s="34"/>
      <c r="AA1858" s="34"/>
      <c r="AB1858" s="34"/>
    </row>
    <row r="1859" spans="1:28">
      <c r="A1859" s="34"/>
      <c r="B1859" s="34"/>
      <c r="C1859" s="34"/>
      <c r="D1859" s="34"/>
      <c r="E1859" s="34"/>
      <c r="F1859" s="34"/>
      <c r="G1859" s="34"/>
      <c r="H1859" s="34"/>
      <c r="I1859" s="34"/>
      <c r="J1859" s="34"/>
      <c r="K1859" s="34"/>
      <c r="L1859" s="34"/>
      <c r="M1859" s="34"/>
      <c r="N1859" s="34"/>
      <c r="O1859" s="34"/>
      <c r="P1859" s="34"/>
      <c r="Q1859" s="34"/>
      <c r="R1859" s="34"/>
      <c r="S1859" s="34"/>
      <c r="T1859" s="34"/>
      <c r="U1859" s="34"/>
      <c r="V1859" s="34"/>
      <c r="W1859" s="34"/>
      <c r="X1859" s="34"/>
      <c r="Y1859" s="34"/>
      <c r="Z1859" s="34"/>
      <c r="AA1859" s="34"/>
      <c r="AB1859" s="34"/>
    </row>
    <row r="1860" spans="1:28">
      <c r="A1860" s="34"/>
      <c r="B1860" s="34"/>
      <c r="C1860" s="34"/>
      <c r="D1860" s="34"/>
      <c r="E1860" s="34"/>
      <c r="F1860" s="34"/>
      <c r="G1860" s="34"/>
      <c r="H1860" s="34"/>
      <c r="I1860" s="34"/>
      <c r="J1860" s="34"/>
      <c r="K1860" s="34"/>
      <c r="L1860" s="34"/>
      <c r="M1860" s="34"/>
      <c r="N1860" s="34"/>
      <c r="O1860" s="34"/>
      <c r="P1860" s="34"/>
      <c r="Q1860" s="34"/>
      <c r="R1860" s="34"/>
      <c r="S1860" s="34"/>
      <c r="T1860" s="34"/>
      <c r="U1860" s="34"/>
      <c r="V1860" s="34"/>
      <c r="W1860" s="34"/>
      <c r="X1860" s="34"/>
      <c r="Y1860" s="34"/>
      <c r="Z1860" s="34"/>
      <c r="AA1860" s="34"/>
      <c r="AB1860" s="34"/>
    </row>
    <row r="1861" spans="1:28">
      <c r="A1861" s="34"/>
      <c r="B1861" s="34"/>
      <c r="C1861" s="34"/>
      <c r="D1861" s="34"/>
      <c r="E1861" s="34"/>
      <c r="F1861" s="34"/>
      <c r="G1861" s="34"/>
      <c r="H1861" s="34"/>
      <c r="I1861" s="34"/>
      <c r="J1861" s="34"/>
      <c r="K1861" s="34"/>
      <c r="L1861" s="34"/>
      <c r="M1861" s="34"/>
      <c r="N1861" s="34"/>
      <c r="O1861" s="34"/>
      <c r="P1861" s="34"/>
      <c r="Q1861" s="34"/>
      <c r="R1861" s="34"/>
      <c r="S1861" s="34"/>
      <c r="T1861" s="34"/>
      <c r="U1861" s="34"/>
      <c r="V1861" s="34"/>
      <c r="W1861" s="34"/>
      <c r="X1861" s="34"/>
      <c r="Y1861" s="34"/>
      <c r="Z1861" s="34"/>
      <c r="AA1861" s="34"/>
      <c r="AB1861" s="34"/>
    </row>
    <row r="1862" spans="1:28">
      <c r="A1862" s="34"/>
      <c r="B1862" s="34"/>
      <c r="C1862" s="34"/>
      <c r="D1862" s="34"/>
      <c r="E1862" s="34"/>
      <c r="F1862" s="34"/>
      <c r="G1862" s="34"/>
      <c r="H1862" s="34"/>
      <c r="I1862" s="34"/>
      <c r="J1862" s="34"/>
      <c r="K1862" s="34"/>
      <c r="L1862" s="34"/>
      <c r="M1862" s="34"/>
      <c r="N1862" s="34"/>
      <c r="O1862" s="34"/>
      <c r="P1862" s="34"/>
      <c r="Q1862" s="34"/>
      <c r="R1862" s="34"/>
      <c r="S1862" s="34"/>
      <c r="T1862" s="34"/>
      <c r="U1862" s="34"/>
      <c r="V1862" s="34"/>
      <c r="W1862" s="34"/>
      <c r="X1862" s="34"/>
      <c r="Y1862" s="34"/>
      <c r="Z1862" s="34"/>
      <c r="AA1862" s="34"/>
      <c r="AB1862" s="34"/>
    </row>
    <row r="1863" spans="1:28">
      <c r="A1863" s="34"/>
      <c r="B1863" s="34"/>
      <c r="C1863" s="34"/>
      <c r="D1863" s="34"/>
      <c r="E1863" s="34"/>
      <c r="F1863" s="34"/>
      <c r="G1863" s="34"/>
      <c r="H1863" s="34"/>
      <c r="I1863" s="34"/>
      <c r="J1863" s="34"/>
      <c r="K1863" s="34"/>
      <c r="L1863" s="34"/>
      <c r="M1863" s="34"/>
      <c r="N1863" s="34"/>
      <c r="O1863" s="34"/>
      <c r="P1863" s="34"/>
      <c r="Q1863" s="34"/>
      <c r="R1863" s="34"/>
      <c r="S1863" s="34"/>
      <c r="T1863" s="34"/>
      <c r="U1863" s="34"/>
      <c r="V1863" s="34"/>
      <c r="W1863" s="34"/>
      <c r="X1863" s="34"/>
      <c r="Y1863" s="34"/>
      <c r="Z1863" s="34"/>
      <c r="AA1863" s="34"/>
      <c r="AB1863" s="34"/>
    </row>
    <row r="1864" spans="1:28">
      <c r="A1864" s="34"/>
      <c r="B1864" s="34"/>
      <c r="C1864" s="34"/>
      <c r="D1864" s="34"/>
      <c r="E1864" s="34"/>
      <c r="F1864" s="34"/>
      <c r="G1864" s="34"/>
      <c r="H1864" s="34"/>
      <c r="I1864" s="34"/>
      <c r="J1864" s="34"/>
      <c r="K1864" s="34"/>
      <c r="L1864" s="34"/>
      <c r="M1864" s="34"/>
      <c r="N1864" s="34"/>
      <c r="O1864" s="34"/>
      <c r="P1864" s="34"/>
      <c r="Q1864" s="34"/>
      <c r="R1864" s="34"/>
      <c r="S1864" s="34"/>
      <c r="T1864" s="34"/>
      <c r="U1864" s="34"/>
      <c r="V1864" s="34"/>
      <c r="W1864" s="34"/>
      <c r="X1864" s="34"/>
      <c r="Y1864" s="34"/>
      <c r="Z1864" s="34"/>
      <c r="AA1864" s="34"/>
      <c r="AB1864" s="34"/>
    </row>
    <row r="1865" spans="1:28">
      <c r="A1865" s="34"/>
      <c r="B1865" s="34"/>
      <c r="C1865" s="34"/>
      <c r="D1865" s="34"/>
      <c r="E1865" s="34"/>
      <c r="F1865" s="34"/>
      <c r="G1865" s="34"/>
      <c r="H1865" s="34"/>
      <c r="I1865" s="34"/>
      <c r="J1865" s="34"/>
      <c r="K1865" s="34"/>
      <c r="L1865" s="34"/>
      <c r="M1865" s="34"/>
      <c r="N1865" s="34"/>
      <c r="O1865" s="34"/>
      <c r="P1865" s="34"/>
      <c r="Q1865" s="34"/>
      <c r="R1865" s="34"/>
      <c r="S1865" s="34"/>
      <c r="T1865" s="34"/>
      <c r="U1865" s="34"/>
      <c r="V1865" s="34"/>
      <c r="W1865" s="34"/>
      <c r="X1865" s="34"/>
      <c r="Y1865" s="34"/>
      <c r="Z1865" s="34"/>
      <c r="AA1865" s="34"/>
      <c r="AB1865" s="34"/>
    </row>
    <row r="1866" spans="1:28">
      <c r="A1866" s="34"/>
      <c r="B1866" s="34"/>
      <c r="C1866" s="34"/>
      <c r="D1866" s="34"/>
      <c r="E1866" s="34"/>
      <c r="F1866" s="34"/>
      <c r="G1866" s="34"/>
      <c r="H1866" s="34"/>
      <c r="I1866" s="34"/>
      <c r="J1866" s="34"/>
      <c r="K1866" s="34"/>
      <c r="L1866" s="34"/>
      <c r="M1866" s="34"/>
      <c r="N1866" s="34"/>
      <c r="O1866" s="34"/>
      <c r="P1866" s="34"/>
      <c r="Q1866" s="34"/>
      <c r="R1866" s="34"/>
      <c r="S1866" s="34"/>
      <c r="T1866" s="34"/>
      <c r="U1866" s="34"/>
      <c r="V1866" s="34"/>
      <c r="W1866" s="34"/>
      <c r="X1866" s="34"/>
      <c r="Y1866" s="34"/>
      <c r="Z1866" s="34"/>
      <c r="AA1866" s="34"/>
      <c r="AB1866" s="34"/>
    </row>
    <row r="1867" spans="1:28">
      <c r="A1867" s="34"/>
      <c r="B1867" s="34"/>
      <c r="C1867" s="34"/>
      <c r="D1867" s="34"/>
      <c r="E1867" s="34"/>
      <c r="F1867" s="34"/>
      <c r="G1867" s="34"/>
      <c r="H1867" s="34"/>
      <c r="I1867" s="34"/>
      <c r="J1867" s="34"/>
      <c r="K1867" s="34"/>
      <c r="L1867" s="34"/>
      <c r="M1867" s="34"/>
      <c r="N1867" s="34"/>
      <c r="O1867" s="34"/>
      <c r="P1867" s="34"/>
      <c r="Q1867" s="34"/>
      <c r="R1867" s="34"/>
      <c r="S1867" s="34"/>
      <c r="T1867" s="34"/>
      <c r="U1867" s="34"/>
      <c r="V1867" s="34"/>
      <c r="W1867" s="34"/>
      <c r="X1867" s="34"/>
      <c r="Y1867" s="34"/>
      <c r="Z1867" s="34"/>
      <c r="AA1867" s="34"/>
      <c r="AB1867" s="34"/>
    </row>
    <row r="1868" spans="1:28">
      <c r="A1868" s="34"/>
      <c r="B1868" s="34"/>
      <c r="C1868" s="34"/>
      <c r="D1868" s="34"/>
      <c r="E1868" s="34"/>
      <c r="F1868" s="34"/>
      <c r="G1868" s="34"/>
      <c r="H1868" s="34"/>
      <c r="I1868" s="34"/>
      <c r="J1868" s="34"/>
      <c r="K1868" s="34"/>
      <c r="L1868" s="34"/>
      <c r="M1868" s="34"/>
      <c r="N1868" s="34"/>
      <c r="O1868" s="34"/>
      <c r="P1868" s="34"/>
      <c r="Q1868" s="34"/>
      <c r="R1868" s="34"/>
      <c r="S1868" s="34"/>
      <c r="T1868" s="34"/>
      <c r="U1868" s="34"/>
      <c r="V1868" s="34"/>
      <c r="W1868" s="34"/>
      <c r="X1868" s="34"/>
      <c r="Y1868" s="34"/>
      <c r="Z1868" s="34"/>
      <c r="AA1868" s="34"/>
      <c r="AB1868" s="34"/>
    </row>
    <row r="1869" spans="1:28">
      <c r="A1869" s="34"/>
      <c r="B1869" s="34"/>
      <c r="C1869" s="34"/>
      <c r="D1869" s="34"/>
      <c r="E1869" s="34"/>
      <c r="F1869" s="34"/>
      <c r="G1869" s="34"/>
      <c r="H1869" s="34"/>
      <c r="I1869" s="34"/>
      <c r="J1869" s="34"/>
      <c r="K1869" s="34"/>
      <c r="L1869" s="34"/>
      <c r="M1869" s="34"/>
      <c r="N1869" s="34"/>
      <c r="O1869" s="34"/>
      <c r="P1869" s="34"/>
      <c r="Q1869" s="34"/>
      <c r="R1869" s="34"/>
      <c r="S1869" s="34"/>
      <c r="T1869" s="34"/>
      <c r="U1869" s="34"/>
      <c r="V1869" s="34"/>
      <c r="W1869" s="34"/>
      <c r="X1869" s="34"/>
      <c r="Y1869" s="34"/>
      <c r="Z1869" s="34"/>
      <c r="AA1869" s="34"/>
      <c r="AB1869" s="34"/>
    </row>
    <row r="1870" spans="1:28">
      <c r="A1870" s="34"/>
      <c r="B1870" s="34"/>
      <c r="C1870" s="34"/>
      <c r="D1870" s="34"/>
      <c r="E1870" s="34"/>
      <c r="F1870" s="34"/>
      <c r="G1870" s="34"/>
      <c r="H1870" s="34"/>
      <c r="I1870" s="34"/>
      <c r="J1870" s="34"/>
      <c r="K1870" s="34"/>
      <c r="L1870" s="34"/>
      <c r="M1870" s="34"/>
      <c r="N1870" s="34"/>
      <c r="O1870" s="34"/>
      <c r="P1870" s="34"/>
      <c r="Q1870" s="34"/>
      <c r="R1870" s="34"/>
      <c r="S1870" s="34"/>
      <c r="T1870" s="34"/>
      <c r="U1870" s="34"/>
      <c r="V1870" s="34"/>
      <c r="W1870" s="34"/>
      <c r="X1870" s="34"/>
      <c r="Y1870" s="34"/>
      <c r="Z1870" s="34"/>
      <c r="AA1870" s="34"/>
      <c r="AB1870" s="34"/>
    </row>
    <row r="1871" spans="1:28">
      <c r="A1871" s="34"/>
      <c r="B1871" s="34"/>
      <c r="C1871" s="34"/>
      <c r="D1871" s="34"/>
      <c r="E1871" s="34"/>
      <c r="F1871" s="34"/>
      <c r="G1871" s="34"/>
      <c r="H1871" s="34"/>
      <c r="I1871" s="34"/>
      <c r="J1871" s="34"/>
      <c r="K1871" s="34"/>
      <c r="L1871" s="34"/>
      <c r="M1871" s="34"/>
      <c r="N1871" s="34"/>
      <c r="O1871" s="34"/>
      <c r="P1871" s="34"/>
      <c r="Q1871" s="34"/>
      <c r="R1871" s="34"/>
      <c r="S1871" s="34"/>
      <c r="T1871" s="34"/>
      <c r="U1871" s="34"/>
      <c r="V1871" s="34"/>
      <c r="W1871" s="34"/>
      <c r="X1871" s="34"/>
      <c r="Y1871" s="34"/>
      <c r="Z1871" s="34"/>
      <c r="AA1871" s="34"/>
      <c r="AB1871" s="34"/>
    </row>
    <row r="1872" spans="1:28">
      <c r="A1872" s="34"/>
      <c r="B1872" s="34"/>
      <c r="C1872" s="34"/>
      <c r="D1872" s="34"/>
      <c r="E1872" s="34"/>
      <c r="F1872" s="34"/>
      <c r="G1872" s="34"/>
      <c r="H1872" s="34"/>
      <c r="I1872" s="34"/>
      <c r="J1872" s="34"/>
      <c r="K1872" s="34"/>
      <c r="L1872" s="34"/>
      <c r="M1872" s="34"/>
      <c r="N1872" s="34"/>
      <c r="O1872" s="34"/>
      <c r="P1872" s="34"/>
      <c r="Q1872" s="34"/>
      <c r="R1872" s="34"/>
      <c r="S1872" s="34"/>
      <c r="T1872" s="34"/>
      <c r="U1872" s="34"/>
      <c r="V1872" s="34"/>
      <c r="W1872" s="34"/>
      <c r="X1872" s="34"/>
      <c r="Y1872" s="34"/>
      <c r="Z1872" s="34"/>
      <c r="AA1872" s="34"/>
      <c r="AB1872" s="34"/>
    </row>
    <row r="1873" spans="1:28">
      <c r="A1873" s="34"/>
      <c r="B1873" s="34"/>
      <c r="C1873" s="34"/>
      <c r="D1873" s="34"/>
      <c r="E1873" s="34"/>
      <c r="F1873" s="34"/>
      <c r="G1873" s="34"/>
      <c r="H1873" s="34"/>
      <c r="I1873" s="34"/>
      <c r="J1873" s="34"/>
      <c r="K1873" s="34"/>
      <c r="L1873" s="34"/>
      <c r="M1873" s="34"/>
      <c r="N1873" s="34"/>
      <c r="O1873" s="34"/>
      <c r="P1873" s="34"/>
      <c r="Q1873" s="34"/>
      <c r="R1873" s="34"/>
      <c r="S1873" s="34"/>
      <c r="T1873" s="34"/>
      <c r="U1873" s="34"/>
      <c r="V1873" s="34"/>
      <c r="W1873" s="34"/>
      <c r="X1873" s="34"/>
      <c r="Y1873" s="34"/>
      <c r="Z1873" s="34"/>
      <c r="AA1873" s="34"/>
      <c r="AB1873" s="34"/>
    </row>
    <row r="1874" spans="1:28">
      <c r="A1874" s="34"/>
      <c r="B1874" s="34"/>
      <c r="C1874" s="34"/>
      <c r="D1874" s="34"/>
      <c r="E1874" s="34"/>
      <c r="F1874" s="34"/>
      <c r="G1874" s="34"/>
      <c r="H1874" s="34"/>
      <c r="I1874" s="34"/>
      <c r="J1874" s="34"/>
      <c r="K1874" s="34"/>
      <c r="L1874" s="34"/>
      <c r="M1874" s="34"/>
      <c r="N1874" s="34"/>
      <c r="O1874" s="34"/>
      <c r="P1874" s="34"/>
      <c r="Q1874" s="34"/>
      <c r="R1874" s="34"/>
      <c r="S1874" s="34"/>
      <c r="T1874" s="34"/>
      <c r="U1874" s="34"/>
      <c r="V1874" s="34"/>
      <c r="W1874" s="34"/>
      <c r="X1874" s="34"/>
      <c r="Y1874" s="34"/>
      <c r="Z1874" s="34"/>
      <c r="AA1874" s="34"/>
      <c r="AB1874" s="34"/>
    </row>
    <row r="1875" spans="1:28">
      <c r="A1875" s="34"/>
      <c r="B1875" s="34"/>
      <c r="C1875" s="34"/>
      <c r="D1875" s="34"/>
      <c r="E1875" s="34"/>
      <c r="F1875" s="34"/>
      <c r="G1875" s="34"/>
      <c r="H1875" s="34"/>
      <c r="I1875" s="34"/>
      <c r="J1875" s="34"/>
      <c r="K1875" s="34"/>
      <c r="L1875" s="34"/>
      <c r="M1875" s="34"/>
      <c r="N1875" s="34"/>
      <c r="O1875" s="34"/>
      <c r="P1875" s="34"/>
      <c r="Q1875" s="34"/>
      <c r="R1875" s="34"/>
      <c r="S1875" s="34"/>
      <c r="T1875" s="34"/>
      <c r="U1875" s="34"/>
      <c r="V1875" s="34"/>
      <c r="W1875" s="34"/>
      <c r="X1875" s="34"/>
      <c r="Y1875" s="34"/>
      <c r="Z1875" s="34"/>
      <c r="AA1875" s="34"/>
      <c r="AB1875" s="34"/>
    </row>
    <row r="1876" spans="1:28">
      <c r="A1876" s="34"/>
      <c r="B1876" s="34"/>
      <c r="C1876" s="34"/>
      <c r="D1876" s="34"/>
      <c r="E1876" s="34"/>
      <c r="F1876" s="34"/>
      <c r="G1876" s="34"/>
      <c r="H1876" s="34"/>
      <c r="I1876" s="34"/>
      <c r="J1876" s="34"/>
      <c r="K1876" s="34"/>
      <c r="L1876" s="34"/>
      <c r="M1876" s="34"/>
      <c r="N1876" s="34"/>
      <c r="O1876" s="34"/>
      <c r="P1876" s="34"/>
      <c r="Q1876" s="34"/>
      <c r="R1876" s="34"/>
      <c r="S1876" s="34"/>
      <c r="T1876" s="34"/>
      <c r="U1876" s="34"/>
      <c r="V1876" s="34"/>
      <c r="W1876" s="34"/>
      <c r="X1876" s="34"/>
      <c r="Y1876" s="34"/>
      <c r="Z1876" s="34"/>
      <c r="AA1876" s="34"/>
      <c r="AB1876" s="34"/>
    </row>
    <row r="1877" spans="1:28">
      <c r="A1877" s="34"/>
      <c r="B1877" s="34"/>
      <c r="C1877" s="34"/>
      <c r="D1877" s="34"/>
      <c r="E1877" s="34"/>
      <c r="F1877" s="34"/>
      <c r="G1877" s="34"/>
      <c r="H1877" s="34"/>
      <c r="I1877" s="34"/>
      <c r="J1877" s="34"/>
      <c r="K1877" s="34"/>
      <c r="L1877" s="34"/>
      <c r="M1877" s="34"/>
      <c r="N1877" s="34"/>
      <c r="O1877" s="34"/>
      <c r="P1877" s="34"/>
      <c r="Q1877" s="34"/>
      <c r="R1877" s="34"/>
      <c r="S1877" s="34"/>
      <c r="T1877" s="34"/>
      <c r="U1877" s="34"/>
      <c r="V1877" s="34"/>
      <c r="W1877" s="34"/>
      <c r="X1877" s="34"/>
      <c r="Y1877" s="34"/>
      <c r="Z1877" s="34"/>
      <c r="AA1877" s="34"/>
      <c r="AB1877" s="34"/>
    </row>
    <row r="1878" spans="1:28">
      <c r="A1878" s="34"/>
      <c r="B1878" s="34"/>
      <c r="C1878" s="34"/>
      <c r="D1878" s="34"/>
      <c r="E1878" s="34"/>
      <c r="F1878" s="34"/>
      <c r="G1878" s="34"/>
      <c r="H1878" s="34"/>
      <c r="I1878" s="34"/>
      <c r="J1878" s="34"/>
      <c r="K1878" s="34"/>
      <c r="L1878" s="34"/>
      <c r="M1878" s="34"/>
      <c r="N1878" s="34"/>
      <c r="O1878" s="34"/>
      <c r="P1878" s="34"/>
      <c r="Q1878" s="34"/>
      <c r="R1878" s="34"/>
      <c r="S1878" s="34"/>
      <c r="T1878" s="34"/>
      <c r="U1878" s="34"/>
      <c r="V1878" s="34"/>
      <c r="W1878" s="34"/>
      <c r="X1878" s="34"/>
      <c r="Y1878" s="34"/>
      <c r="Z1878" s="34"/>
      <c r="AA1878" s="34"/>
      <c r="AB1878" s="34"/>
    </row>
    <row r="1879" spans="1:28">
      <c r="A1879" s="34"/>
      <c r="B1879" s="34"/>
      <c r="C1879" s="34"/>
      <c r="D1879" s="34"/>
      <c r="E1879" s="34"/>
      <c r="F1879" s="34"/>
      <c r="G1879" s="34"/>
      <c r="H1879" s="34"/>
      <c r="I1879" s="34"/>
      <c r="J1879" s="34"/>
      <c r="K1879" s="34"/>
      <c r="L1879" s="34"/>
      <c r="M1879" s="34"/>
      <c r="N1879" s="34"/>
      <c r="O1879" s="34"/>
      <c r="P1879" s="34"/>
      <c r="Q1879" s="34"/>
      <c r="R1879" s="34"/>
      <c r="S1879" s="34"/>
      <c r="T1879" s="34"/>
      <c r="U1879" s="34"/>
      <c r="V1879" s="34"/>
      <c r="W1879" s="34"/>
      <c r="X1879" s="34"/>
      <c r="Y1879" s="34"/>
      <c r="Z1879" s="34"/>
      <c r="AA1879" s="34"/>
      <c r="AB1879" s="34"/>
    </row>
    <row r="1880" spans="1:28">
      <c r="A1880" s="34"/>
      <c r="B1880" s="34"/>
      <c r="C1880" s="34"/>
      <c r="D1880" s="34"/>
      <c r="E1880" s="34"/>
      <c r="F1880" s="34"/>
      <c r="G1880" s="34"/>
      <c r="H1880" s="34"/>
      <c r="I1880" s="34"/>
      <c r="J1880" s="34"/>
      <c r="K1880" s="34"/>
      <c r="L1880" s="34"/>
      <c r="M1880" s="34"/>
      <c r="N1880" s="34"/>
      <c r="O1880" s="34"/>
      <c r="P1880" s="34"/>
      <c r="Q1880" s="34"/>
      <c r="R1880" s="34"/>
      <c r="S1880" s="34"/>
      <c r="T1880" s="34"/>
      <c r="U1880" s="34"/>
      <c r="V1880" s="34"/>
      <c r="W1880" s="34"/>
      <c r="X1880" s="34"/>
      <c r="Y1880" s="34"/>
      <c r="Z1880" s="34"/>
      <c r="AA1880" s="34"/>
      <c r="AB1880" s="34"/>
    </row>
    <row r="1881" spans="1:28">
      <c r="A1881" s="34"/>
      <c r="B1881" s="34"/>
      <c r="C1881" s="34"/>
      <c r="D1881" s="34"/>
      <c r="E1881" s="34"/>
      <c r="F1881" s="34"/>
      <c r="G1881" s="34"/>
      <c r="H1881" s="34"/>
      <c r="I1881" s="34"/>
      <c r="J1881" s="34"/>
      <c r="K1881" s="34"/>
      <c r="L1881" s="34"/>
      <c r="M1881" s="34"/>
      <c r="N1881" s="34"/>
      <c r="O1881" s="34"/>
      <c r="P1881" s="34"/>
      <c r="Q1881" s="34"/>
      <c r="R1881" s="34"/>
      <c r="S1881" s="34"/>
      <c r="T1881" s="34"/>
      <c r="U1881" s="34"/>
      <c r="V1881" s="34"/>
      <c r="W1881" s="34"/>
      <c r="X1881" s="34"/>
      <c r="Y1881" s="34"/>
      <c r="Z1881" s="34"/>
      <c r="AA1881" s="34"/>
      <c r="AB1881" s="34"/>
    </row>
    <row r="1882" spans="1:28">
      <c r="A1882" s="34"/>
      <c r="B1882" s="34"/>
      <c r="C1882" s="34"/>
      <c r="D1882" s="34"/>
      <c r="E1882" s="34"/>
      <c r="F1882" s="34"/>
      <c r="G1882" s="34"/>
      <c r="H1882" s="34"/>
      <c r="I1882" s="34"/>
      <c r="J1882" s="34"/>
      <c r="K1882" s="34"/>
      <c r="L1882" s="34"/>
      <c r="M1882" s="34"/>
      <c r="N1882" s="34"/>
      <c r="O1882" s="34"/>
      <c r="P1882" s="34"/>
      <c r="Q1882" s="34"/>
      <c r="R1882" s="34"/>
      <c r="S1882" s="34"/>
      <c r="T1882" s="34"/>
      <c r="U1882" s="34"/>
      <c r="V1882" s="34"/>
      <c r="W1882" s="34"/>
      <c r="X1882" s="34"/>
      <c r="Y1882" s="34"/>
      <c r="Z1882" s="34"/>
      <c r="AA1882" s="34"/>
      <c r="AB1882" s="34"/>
    </row>
    <row r="1883" spans="1:28">
      <c r="A1883" s="34"/>
      <c r="B1883" s="34"/>
      <c r="C1883" s="34"/>
      <c r="D1883" s="34"/>
      <c r="E1883" s="34"/>
      <c r="F1883" s="34"/>
      <c r="G1883" s="34"/>
      <c r="H1883" s="34"/>
      <c r="I1883" s="34"/>
      <c r="J1883" s="34"/>
      <c r="K1883" s="34"/>
      <c r="L1883" s="34"/>
      <c r="M1883" s="34"/>
      <c r="N1883" s="34"/>
      <c r="O1883" s="34"/>
      <c r="P1883" s="34"/>
      <c r="Q1883" s="34"/>
      <c r="R1883" s="34"/>
      <c r="S1883" s="34"/>
      <c r="T1883" s="34"/>
      <c r="U1883" s="34"/>
      <c r="V1883" s="34"/>
      <c r="W1883" s="34"/>
      <c r="X1883" s="34"/>
      <c r="Y1883" s="34"/>
      <c r="Z1883" s="34"/>
      <c r="AA1883" s="34"/>
      <c r="AB1883" s="34"/>
    </row>
    <row r="1884" spans="1:28">
      <c r="A1884" s="34"/>
      <c r="B1884" s="34"/>
      <c r="C1884" s="34"/>
      <c r="D1884" s="34"/>
      <c r="E1884" s="34"/>
      <c r="F1884" s="34"/>
      <c r="G1884" s="34"/>
      <c r="H1884" s="34"/>
      <c r="I1884" s="34"/>
      <c r="J1884" s="34"/>
      <c r="K1884" s="34"/>
      <c r="L1884" s="34"/>
      <c r="M1884" s="34"/>
      <c r="N1884" s="34"/>
      <c r="O1884" s="34"/>
      <c r="P1884" s="34"/>
      <c r="Q1884" s="34"/>
      <c r="R1884" s="34"/>
      <c r="S1884" s="34"/>
      <c r="T1884" s="34"/>
      <c r="U1884" s="34"/>
      <c r="V1884" s="34"/>
      <c r="W1884" s="34"/>
      <c r="X1884" s="34"/>
      <c r="Y1884" s="34"/>
      <c r="Z1884" s="34"/>
      <c r="AA1884" s="34"/>
      <c r="AB1884" s="34"/>
    </row>
    <row r="1885" spans="1:28">
      <c r="A1885" s="34"/>
      <c r="B1885" s="34"/>
      <c r="C1885" s="34"/>
      <c r="D1885" s="34"/>
      <c r="E1885" s="34"/>
      <c r="F1885" s="34"/>
      <c r="G1885" s="34"/>
      <c r="H1885" s="34"/>
      <c r="I1885" s="34"/>
      <c r="J1885" s="34"/>
      <c r="K1885" s="34"/>
      <c r="L1885" s="34"/>
      <c r="M1885" s="34"/>
      <c r="N1885" s="34"/>
      <c r="O1885" s="34"/>
      <c r="P1885" s="34"/>
      <c r="Q1885" s="34"/>
      <c r="R1885" s="34"/>
      <c r="S1885" s="34"/>
      <c r="T1885" s="34"/>
      <c r="U1885" s="34"/>
      <c r="V1885" s="34"/>
      <c r="W1885" s="34"/>
      <c r="X1885" s="34"/>
      <c r="Y1885" s="34"/>
      <c r="Z1885" s="34"/>
      <c r="AA1885" s="34"/>
      <c r="AB1885" s="34"/>
    </row>
    <row r="1886" spans="1:28">
      <c r="A1886" s="34"/>
      <c r="B1886" s="34"/>
      <c r="C1886" s="34"/>
      <c r="D1886" s="34"/>
      <c r="E1886" s="34"/>
      <c r="F1886" s="34"/>
      <c r="G1886" s="34"/>
      <c r="H1886" s="34"/>
      <c r="I1886" s="34"/>
      <c r="J1886" s="34"/>
      <c r="K1886" s="34"/>
      <c r="L1886" s="34"/>
      <c r="M1886" s="34"/>
      <c r="N1886" s="34"/>
      <c r="O1886" s="34"/>
      <c r="P1886" s="34"/>
      <c r="Q1886" s="34"/>
      <c r="R1886" s="34"/>
      <c r="S1886" s="34"/>
      <c r="T1886" s="34"/>
      <c r="U1886" s="34"/>
      <c r="V1886" s="34"/>
      <c r="W1886" s="34"/>
      <c r="X1886" s="34"/>
      <c r="Y1886" s="34"/>
      <c r="Z1886" s="34"/>
      <c r="AA1886" s="34"/>
      <c r="AB1886" s="34"/>
    </row>
    <row r="1887" spans="1:28">
      <c r="A1887" s="34"/>
      <c r="B1887" s="34"/>
      <c r="C1887" s="34"/>
      <c r="D1887" s="34"/>
      <c r="E1887" s="34"/>
      <c r="F1887" s="34"/>
      <c r="G1887" s="34"/>
      <c r="H1887" s="34"/>
      <c r="I1887" s="34"/>
      <c r="J1887" s="34"/>
      <c r="K1887" s="34"/>
      <c r="L1887" s="34"/>
      <c r="M1887" s="34"/>
      <c r="N1887" s="34"/>
      <c r="O1887" s="34"/>
      <c r="P1887" s="34"/>
      <c r="Q1887" s="34"/>
      <c r="R1887" s="34"/>
      <c r="S1887" s="34"/>
      <c r="T1887" s="34"/>
      <c r="U1887" s="34"/>
      <c r="V1887" s="34"/>
      <c r="W1887" s="34"/>
      <c r="X1887" s="34"/>
      <c r="Y1887" s="34"/>
      <c r="Z1887" s="34"/>
      <c r="AA1887" s="34"/>
      <c r="AB1887" s="34"/>
    </row>
    <row r="1888" spans="1:28">
      <c r="A1888" s="34"/>
      <c r="B1888" s="34"/>
      <c r="C1888" s="34"/>
      <c r="D1888" s="34"/>
      <c r="E1888" s="34"/>
      <c r="F1888" s="34"/>
      <c r="G1888" s="34"/>
      <c r="H1888" s="34"/>
      <c r="I1888" s="34"/>
      <c r="J1888" s="34"/>
      <c r="K1888" s="34"/>
      <c r="L1888" s="34"/>
      <c r="M1888" s="34"/>
      <c r="N1888" s="34"/>
      <c r="O1888" s="34"/>
      <c r="P1888" s="34"/>
      <c r="Q1888" s="34"/>
      <c r="R1888" s="34"/>
      <c r="S1888" s="34"/>
      <c r="T1888" s="34"/>
      <c r="U1888" s="34"/>
      <c r="V1888" s="34"/>
      <c r="W1888" s="34"/>
      <c r="X1888" s="34"/>
      <c r="Y1888" s="34"/>
      <c r="Z1888" s="34"/>
      <c r="AA1888" s="34"/>
      <c r="AB1888" s="34"/>
    </row>
    <row r="1889" spans="1:28">
      <c r="A1889" s="34"/>
      <c r="B1889" s="34"/>
      <c r="C1889" s="34"/>
      <c r="D1889" s="34"/>
      <c r="E1889" s="34"/>
      <c r="F1889" s="34"/>
      <c r="G1889" s="34"/>
      <c r="H1889" s="34"/>
      <c r="I1889" s="34"/>
      <c r="J1889" s="34"/>
      <c r="K1889" s="34"/>
      <c r="L1889" s="34"/>
      <c r="M1889" s="34"/>
      <c r="N1889" s="34"/>
      <c r="O1889" s="34"/>
      <c r="P1889" s="34"/>
      <c r="Q1889" s="34"/>
      <c r="R1889" s="34"/>
      <c r="S1889" s="34"/>
      <c r="T1889" s="34"/>
      <c r="U1889" s="34"/>
      <c r="V1889" s="34"/>
      <c r="W1889" s="34"/>
      <c r="X1889" s="34"/>
      <c r="Y1889" s="34"/>
      <c r="Z1889" s="34"/>
      <c r="AA1889" s="34"/>
      <c r="AB1889" s="34"/>
    </row>
    <row r="1890" spans="1:28">
      <c r="A1890" s="34"/>
      <c r="B1890" s="34"/>
      <c r="C1890" s="34"/>
      <c r="D1890" s="34"/>
      <c r="E1890" s="34"/>
      <c r="F1890" s="34"/>
      <c r="G1890" s="34"/>
      <c r="H1890" s="34"/>
      <c r="I1890" s="34"/>
      <c r="J1890" s="34"/>
      <c r="K1890" s="34"/>
      <c r="L1890" s="34"/>
      <c r="M1890" s="34"/>
      <c r="N1890" s="34"/>
      <c r="O1890" s="34"/>
      <c r="P1890" s="34"/>
      <c r="Q1890" s="34"/>
      <c r="R1890" s="34"/>
      <c r="S1890" s="34"/>
      <c r="T1890" s="34"/>
      <c r="U1890" s="34"/>
      <c r="V1890" s="34"/>
      <c r="W1890" s="34"/>
      <c r="X1890" s="34"/>
      <c r="Y1890" s="34"/>
      <c r="Z1890" s="34"/>
      <c r="AA1890" s="34"/>
      <c r="AB1890" s="34"/>
    </row>
    <row r="1891" spans="1:28">
      <c r="A1891" s="34"/>
      <c r="B1891" s="34"/>
      <c r="C1891" s="34"/>
      <c r="D1891" s="34"/>
      <c r="E1891" s="34"/>
      <c r="F1891" s="34"/>
      <c r="G1891" s="34"/>
      <c r="H1891" s="34"/>
      <c r="I1891" s="34"/>
      <c r="J1891" s="34"/>
      <c r="K1891" s="34"/>
      <c r="L1891" s="34"/>
      <c r="M1891" s="34"/>
      <c r="N1891" s="34"/>
      <c r="O1891" s="34"/>
      <c r="P1891" s="34"/>
      <c r="Q1891" s="34"/>
      <c r="R1891" s="34"/>
      <c r="S1891" s="34"/>
      <c r="T1891" s="34"/>
      <c r="U1891" s="34"/>
      <c r="V1891" s="34"/>
      <c r="W1891" s="34"/>
      <c r="X1891" s="34"/>
      <c r="Y1891" s="34"/>
      <c r="Z1891" s="34"/>
      <c r="AA1891" s="34"/>
      <c r="AB1891" s="34"/>
    </row>
    <row r="1892" spans="1:28">
      <c r="A1892" s="34"/>
      <c r="B1892" s="34"/>
      <c r="C1892" s="34"/>
      <c r="D1892" s="34"/>
      <c r="E1892" s="34"/>
      <c r="F1892" s="34"/>
      <c r="G1892" s="34"/>
      <c r="H1892" s="34"/>
      <c r="I1892" s="34"/>
      <c r="J1892" s="34"/>
      <c r="K1892" s="34"/>
      <c r="L1892" s="34"/>
      <c r="M1892" s="34"/>
      <c r="N1892" s="34"/>
      <c r="O1892" s="34"/>
      <c r="P1892" s="34"/>
      <c r="Q1892" s="34"/>
      <c r="R1892" s="34"/>
      <c r="S1892" s="34"/>
      <c r="T1892" s="34"/>
      <c r="U1892" s="34"/>
      <c r="V1892" s="34"/>
      <c r="W1892" s="34"/>
      <c r="X1892" s="34"/>
      <c r="Y1892" s="34"/>
      <c r="Z1892" s="34"/>
      <c r="AA1892" s="34"/>
      <c r="AB1892" s="34"/>
    </row>
    <row r="1893" spans="1:28">
      <c r="A1893" s="34"/>
      <c r="B1893" s="34"/>
      <c r="C1893" s="34"/>
      <c r="D1893" s="34"/>
      <c r="E1893" s="34"/>
      <c r="F1893" s="34"/>
      <c r="G1893" s="34"/>
      <c r="H1893" s="34"/>
      <c r="I1893" s="34"/>
      <c r="J1893" s="34"/>
      <c r="K1893" s="34"/>
      <c r="L1893" s="34"/>
      <c r="M1893" s="34"/>
      <c r="N1893" s="34"/>
      <c r="O1893" s="34"/>
      <c r="P1893" s="34"/>
      <c r="Q1893" s="34"/>
      <c r="R1893" s="34"/>
      <c r="S1893" s="34"/>
      <c r="T1893" s="34"/>
      <c r="U1893" s="34"/>
      <c r="V1893" s="34"/>
      <c r="W1893" s="34"/>
      <c r="X1893" s="34"/>
      <c r="Y1893" s="34"/>
      <c r="Z1893" s="34"/>
      <c r="AA1893" s="34"/>
      <c r="AB1893" s="34"/>
    </row>
    <row r="1894" spans="1:28">
      <c r="A1894" s="34"/>
      <c r="B1894" s="34"/>
      <c r="C1894" s="34"/>
      <c r="D1894" s="34"/>
      <c r="E1894" s="34"/>
      <c r="F1894" s="34"/>
      <c r="G1894" s="34"/>
      <c r="H1894" s="34"/>
      <c r="I1894" s="34"/>
      <c r="J1894" s="34"/>
      <c r="K1894" s="34"/>
      <c r="L1894" s="34"/>
      <c r="M1894" s="34"/>
      <c r="N1894" s="34"/>
      <c r="O1894" s="34"/>
      <c r="P1894" s="34"/>
      <c r="Q1894" s="34"/>
      <c r="R1894" s="34"/>
      <c r="S1894" s="34"/>
      <c r="T1894" s="34"/>
      <c r="U1894" s="34"/>
      <c r="V1894" s="34"/>
      <c r="W1894" s="34"/>
      <c r="X1894" s="34"/>
      <c r="Y1894" s="34"/>
      <c r="Z1894" s="34"/>
      <c r="AA1894" s="34"/>
      <c r="AB1894" s="34"/>
    </row>
    <row r="1895" spans="1:28">
      <c r="A1895" s="34"/>
      <c r="B1895" s="34"/>
      <c r="C1895" s="34"/>
      <c r="D1895" s="34"/>
      <c r="E1895" s="34"/>
      <c r="F1895" s="34"/>
      <c r="G1895" s="34"/>
      <c r="H1895" s="34"/>
      <c r="I1895" s="34"/>
      <c r="J1895" s="34"/>
      <c r="K1895" s="34"/>
      <c r="L1895" s="34"/>
      <c r="M1895" s="34"/>
      <c r="N1895" s="34"/>
      <c r="O1895" s="34"/>
      <c r="P1895" s="34"/>
      <c r="Q1895" s="34"/>
      <c r="R1895" s="34"/>
      <c r="S1895" s="34"/>
      <c r="T1895" s="34"/>
      <c r="U1895" s="34"/>
      <c r="V1895" s="34"/>
      <c r="W1895" s="34"/>
      <c r="X1895" s="34"/>
      <c r="Y1895" s="34"/>
      <c r="Z1895" s="34"/>
      <c r="AA1895" s="34"/>
      <c r="AB1895" s="34"/>
    </row>
    <row r="1896" spans="1:28">
      <c r="A1896" s="34"/>
      <c r="B1896" s="34"/>
      <c r="C1896" s="34"/>
      <c r="D1896" s="34"/>
      <c r="E1896" s="34"/>
      <c r="F1896" s="34"/>
      <c r="G1896" s="34"/>
      <c r="H1896" s="34"/>
      <c r="I1896" s="34"/>
      <c r="J1896" s="34"/>
      <c r="K1896" s="34"/>
      <c r="L1896" s="34"/>
      <c r="M1896" s="34"/>
      <c r="N1896" s="34"/>
      <c r="O1896" s="34"/>
      <c r="P1896" s="34"/>
      <c r="Q1896" s="34"/>
      <c r="R1896" s="34"/>
      <c r="S1896" s="34"/>
      <c r="T1896" s="34"/>
      <c r="U1896" s="34"/>
      <c r="V1896" s="34"/>
      <c r="W1896" s="34"/>
      <c r="X1896" s="34"/>
      <c r="Y1896" s="34"/>
      <c r="Z1896" s="34"/>
      <c r="AA1896" s="34"/>
      <c r="AB1896" s="34"/>
    </row>
    <row r="1897" spans="1:28">
      <c r="A1897" s="34"/>
      <c r="B1897" s="34"/>
      <c r="C1897" s="34"/>
      <c r="D1897" s="34"/>
      <c r="E1897" s="34"/>
      <c r="F1897" s="34"/>
      <c r="G1897" s="34"/>
      <c r="H1897" s="34"/>
      <c r="I1897" s="34"/>
      <c r="J1897" s="34"/>
      <c r="K1897" s="34"/>
      <c r="L1897" s="34"/>
      <c r="M1897" s="34"/>
      <c r="N1897" s="34"/>
      <c r="O1897" s="34"/>
      <c r="P1897" s="34"/>
      <c r="Q1897" s="34"/>
      <c r="R1897" s="34"/>
      <c r="S1897" s="34"/>
      <c r="T1897" s="34"/>
      <c r="U1897" s="34"/>
      <c r="V1897" s="34"/>
      <c r="W1897" s="34"/>
      <c r="X1897" s="34"/>
      <c r="Y1897" s="34"/>
      <c r="Z1897" s="34"/>
      <c r="AA1897" s="34"/>
      <c r="AB1897" s="34"/>
    </row>
    <row r="1898" spans="1:28">
      <c r="A1898" s="34"/>
      <c r="B1898" s="34"/>
      <c r="C1898" s="34"/>
      <c r="D1898" s="34"/>
      <c r="E1898" s="34"/>
      <c r="F1898" s="34"/>
      <c r="G1898" s="34"/>
      <c r="H1898" s="34"/>
      <c r="I1898" s="34"/>
      <c r="J1898" s="34"/>
      <c r="K1898" s="34"/>
      <c r="L1898" s="34"/>
      <c r="M1898" s="34"/>
      <c r="N1898" s="34"/>
      <c r="O1898" s="34"/>
      <c r="P1898" s="34"/>
      <c r="Q1898" s="34"/>
      <c r="R1898" s="34"/>
      <c r="S1898" s="34"/>
      <c r="T1898" s="34"/>
      <c r="U1898" s="34"/>
      <c r="V1898" s="34"/>
      <c r="W1898" s="34"/>
      <c r="X1898" s="34"/>
      <c r="Y1898" s="34"/>
      <c r="Z1898" s="34"/>
      <c r="AA1898" s="34"/>
      <c r="AB1898" s="34"/>
    </row>
    <row r="1899" spans="1:28">
      <c r="A1899" s="34"/>
      <c r="B1899" s="34"/>
      <c r="C1899" s="34"/>
      <c r="D1899" s="34"/>
      <c r="E1899" s="34"/>
      <c r="F1899" s="34"/>
      <c r="G1899" s="34"/>
      <c r="H1899" s="34"/>
      <c r="I1899" s="34"/>
      <c r="J1899" s="34"/>
      <c r="K1899" s="34"/>
      <c r="L1899" s="34"/>
      <c r="M1899" s="34"/>
      <c r="N1899" s="34"/>
      <c r="O1899" s="34"/>
      <c r="P1899" s="34"/>
      <c r="Q1899" s="34"/>
      <c r="R1899" s="34"/>
      <c r="S1899" s="34"/>
      <c r="T1899" s="34"/>
      <c r="U1899" s="34"/>
      <c r="V1899" s="34"/>
      <c r="W1899" s="34"/>
      <c r="X1899" s="34"/>
      <c r="Y1899" s="34"/>
      <c r="Z1899" s="34"/>
      <c r="AA1899" s="34"/>
      <c r="AB1899" s="34"/>
    </row>
    <row r="1900" spans="1:28">
      <c r="A1900" s="34"/>
      <c r="B1900" s="34"/>
      <c r="C1900" s="34"/>
      <c r="D1900" s="34"/>
      <c r="E1900" s="34"/>
      <c r="F1900" s="34"/>
      <c r="G1900" s="34"/>
      <c r="H1900" s="34"/>
      <c r="I1900" s="34"/>
      <c r="J1900" s="34"/>
      <c r="K1900" s="34"/>
      <c r="L1900" s="34"/>
      <c r="M1900" s="34"/>
      <c r="N1900" s="34"/>
      <c r="O1900" s="34"/>
      <c r="P1900" s="34"/>
      <c r="Q1900" s="34"/>
      <c r="R1900" s="34"/>
      <c r="S1900" s="34"/>
      <c r="T1900" s="34"/>
      <c r="U1900" s="34"/>
      <c r="V1900" s="34"/>
      <c r="W1900" s="34"/>
      <c r="X1900" s="34"/>
      <c r="Y1900" s="34"/>
      <c r="Z1900" s="34"/>
      <c r="AA1900" s="34"/>
      <c r="AB1900" s="34"/>
    </row>
    <row r="1901" spans="1:28">
      <c r="A1901" s="34"/>
      <c r="B1901" s="34"/>
      <c r="C1901" s="34"/>
      <c r="D1901" s="34"/>
      <c r="E1901" s="34"/>
      <c r="F1901" s="34"/>
      <c r="G1901" s="34"/>
      <c r="H1901" s="34"/>
      <c r="I1901" s="34"/>
      <c r="J1901" s="34"/>
      <c r="K1901" s="34"/>
      <c r="L1901" s="34"/>
      <c r="M1901" s="34"/>
      <c r="N1901" s="34"/>
      <c r="O1901" s="34"/>
      <c r="P1901" s="34"/>
      <c r="Q1901" s="34"/>
      <c r="R1901" s="34"/>
      <c r="S1901" s="34"/>
      <c r="T1901" s="34"/>
      <c r="U1901" s="34"/>
      <c r="V1901" s="34"/>
      <c r="W1901" s="34"/>
      <c r="X1901" s="34"/>
      <c r="Y1901" s="34"/>
      <c r="Z1901" s="34"/>
      <c r="AA1901" s="34"/>
      <c r="AB1901" s="34"/>
    </row>
    <row r="1902" spans="1:28">
      <c r="A1902" s="34"/>
      <c r="B1902" s="34"/>
      <c r="C1902" s="34"/>
      <c r="D1902" s="34"/>
      <c r="E1902" s="34"/>
      <c r="F1902" s="34"/>
      <c r="G1902" s="34"/>
      <c r="H1902" s="34"/>
      <c r="I1902" s="34"/>
      <c r="J1902" s="34"/>
      <c r="K1902" s="34"/>
      <c r="L1902" s="34"/>
      <c r="M1902" s="34"/>
      <c r="N1902" s="34"/>
      <c r="O1902" s="34"/>
      <c r="P1902" s="34"/>
      <c r="Q1902" s="34"/>
      <c r="R1902" s="34"/>
      <c r="S1902" s="34"/>
      <c r="T1902" s="34"/>
      <c r="U1902" s="34"/>
      <c r="V1902" s="34"/>
      <c r="W1902" s="34"/>
      <c r="X1902" s="34"/>
      <c r="Y1902" s="34"/>
      <c r="Z1902" s="34"/>
      <c r="AA1902" s="34"/>
      <c r="AB1902" s="34"/>
    </row>
    <row r="1903" spans="1:28">
      <c r="A1903" s="34"/>
      <c r="B1903" s="34"/>
      <c r="C1903" s="34"/>
      <c r="D1903" s="34"/>
      <c r="E1903" s="34"/>
      <c r="F1903" s="34"/>
      <c r="G1903" s="34"/>
      <c r="H1903" s="34"/>
      <c r="I1903" s="34"/>
      <c r="J1903" s="34"/>
      <c r="K1903" s="34"/>
      <c r="L1903" s="34"/>
      <c r="M1903" s="34"/>
      <c r="N1903" s="34"/>
      <c r="O1903" s="34"/>
      <c r="P1903" s="34"/>
      <c r="Q1903" s="34"/>
      <c r="R1903" s="34"/>
      <c r="S1903" s="34"/>
      <c r="T1903" s="34"/>
      <c r="U1903" s="34"/>
      <c r="V1903" s="34"/>
      <c r="W1903" s="34"/>
      <c r="X1903" s="34"/>
      <c r="Y1903" s="34"/>
      <c r="Z1903" s="34"/>
      <c r="AA1903" s="34"/>
      <c r="AB1903" s="34"/>
    </row>
    <row r="1904" spans="1:28">
      <c r="A1904" s="34"/>
      <c r="B1904" s="34"/>
      <c r="C1904" s="34"/>
      <c r="D1904" s="34"/>
      <c r="E1904" s="34"/>
      <c r="F1904" s="34"/>
      <c r="G1904" s="34"/>
      <c r="H1904" s="34"/>
      <c r="I1904" s="34"/>
      <c r="J1904" s="34"/>
      <c r="K1904" s="34"/>
      <c r="L1904" s="34"/>
      <c r="M1904" s="34"/>
      <c r="N1904" s="34"/>
      <c r="O1904" s="34"/>
      <c r="P1904" s="34"/>
      <c r="Q1904" s="34"/>
      <c r="R1904" s="34"/>
      <c r="S1904" s="34"/>
      <c r="T1904" s="34"/>
      <c r="U1904" s="34"/>
      <c r="V1904" s="34"/>
      <c r="W1904" s="34"/>
      <c r="X1904" s="34"/>
      <c r="Y1904" s="34"/>
      <c r="Z1904" s="34"/>
      <c r="AA1904" s="34"/>
      <c r="AB1904" s="34"/>
    </row>
    <row r="1905" spans="1:28">
      <c r="A1905" s="34"/>
      <c r="B1905" s="34"/>
      <c r="C1905" s="34"/>
      <c r="D1905" s="34"/>
      <c r="E1905" s="34"/>
      <c r="F1905" s="34"/>
      <c r="G1905" s="34"/>
      <c r="H1905" s="34"/>
      <c r="I1905" s="34"/>
      <c r="J1905" s="34"/>
      <c r="K1905" s="34"/>
      <c r="L1905" s="34"/>
      <c r="M1905" s="34"/>
      <c r="N1905" s="34"/>
      <c r="O1905" s="34"/>
      <c r="P1905" s="34"/>
      <c r="Q1905" s="34"/>
      <c r="R1905" s="34"/>
      <c r="S1905" s="34"/>
      <c r="T1905" s="34"/>
      <c r="U1905" s="34"/>
      <c r="V1905" s="34"/>
      <c r="W1905" s="34"/>
      <c r="X1905" s="34"/>
      <c r="Y1905" s="34"/>
      <c r="Z1905" s="34"/>
      <c r="AA1905" s="34"/>
      <c r="AB1905" s="34"/>
    </row>
    <row r="1906" spans="1:28">
      <c r="A1906" s="34"/>
      <c r="B1906" s="34"/>
      <c r="C1906" s="34"/>
      <c r="D1906" s="34"/>
      <c r="E1906" s="34"/>
      <c r="F1906" s="34"/>
      <c r="G1906" s="34"/>
      <c r="H1906" s="34"/>
      <c r="I1906" s="34"/>
      <c r="J1906" s="34"/>
      <c r="K1906" s="34"/>
      <c r="L1906" s="34"/>
      <c r="M1906" s="34"/>
      <c r="N1906" s="34"/>
      <c r="O1906" s="34"/>
      <c r="P1906" s="34"/>
      <c r="Q1906" s="34"/>
      <c r="R1906" s="34"/>
      <c r="S1906" s="34"/>
      <c r="T1906" s="34"/>
      <c r="U1906" s="34"/>
      <c r="V1906" s="34"/>
      <c r="W1906" s="34"/>
      <c r="X1906" s="34"/>
      <c r="Y1906" s="34"/>
      <c r="Z1906" s="34"/>
      <c r="AA1906" s="34"/>
      <c r="AB1906" s="34"/>
    </row>
    <row r="1907" spans="1:28">
      <c r="A1907" s="34"/>
      <c r="B1907" s="34"/>
      <c r="C1907" s="34"/>
      <c r="D1907" s="34"/>
      <c r="E1907" s="34"/>
      <c r="F1907" s="34"/>
      <c r="G1907" s="34"/>
      <c r="H1907" s="34"/>
      <c r="I1907" s="34"/>
      <c r="J1907" s="34"/>
      <c r="K1907" s="34"/>
      <c r="L1907" s="34"/>
      <c r="M1907" s="34"/>
      <c r="N1907" s="34"/>
      <c r="O1907" s="34"/>
      <c r="P1907" s="34"/>
      <c r="Q1907" s="34"/>
      <c r="R1907" s="34"/>
      <c r="S1907" s="34"/>
      <c r="T1907" s="34"/>
      <c r="U1907" s="34"/>
      <c r="V1907" s="34"/>
      <c r="W1907" s="34"/>
      <c r="X1907" s="34"/>
      <c r="Y1907" s="34"/>
      <c r="Z1907" s="34"/>
      <c r="AA1907" s="34"/>
      <c r="AB1907" s="34"/>
    </row>
    <row r="1908" spans="1:28">
      <c r="A1908" s="34"/>
      <c r="B1908" s="34"/>
      <c r="C1908" s="34"/>
      <c r="D1908" s="34"/>
      <c r="E1908" s="34"/>
      <c r="F1908" s="34"/>
      <c r="G1908" s="34"/>
      <c r="H1908" s="34"/>
      <c r="I1908" s="34"/>
      <c r="J1908" s="34"/>
      <c r="K1908" s="34"/>
      <c r="L1908" s="34"/>
      <c r="M1908" s="34"/>
      <c r="N1908" s="34"/>
      <c r="O1908" s="34"/>
      <c r="P1908" s="34"/>
      <c r="Q1908" s="34"/>
      <c r="R1908" s="34"/>
      <c r="S1908" s="34"/>
      <c r="T1908" s="34"/>
      <c r="U1908" s="34"/>
      <c r="V1908" s="34"/>
      <c r="W1908" s="34"/>
      <c r="X1908" s="34"/>
      <c r="Y1908" s="34"/>
      <c r="Z1908" s="34"/>
      <c r="AA1908" s="34"/>
      <c r="AB1908" s="34"/>
    </row>
    <row r="1909" spans="1:28">
      <c r="A1909" s="34"/>
      <c r="B1909" s="34"/>
      <c r="C1909" s="34"/>
      <c r="D1909" s="34"/>
      <c r="E1909" s="34"/>
      <c r="F1909" s="34"/>
      <c r="G1909" s="34"/>
      <c r="H1909" s="34"/>
      <c r="I1909" s="34"/>
      <c r="J1909" s="34"/>
      <c r="K1909" s="34"/>
      <c r="L1909" s="34"/>
      <c r="M1909" s="34"/>
      <c r="N1909" s="34"/>
      <c r="O1909" s="34"/>
      <c r="P1909" s="34"/>
      <c r="Q1909" s="34"/>
      <c r="R1909" s="34"/>
      <c r="S1909" s="34"/>
      <c r="T1909" s="34"/>
      <c r="U1909" s="34"/>
      <c r="V1909" s="34"/>
      <c r="W1909" s="34"/>
      <c r="X1909" s="34"/>
      <c r="Y1909" s="34"/>
      <c r="Z1909" s="34"/>
      <c r="AA1909" s="34"/>
      <c r="AB1909" s="34"/>
    </row>
    <row r="1910" spans="1:28">
      <c r="A1910" s="34"/>
      <c r="B1910" s="34"/>
      <c r="C1910" s="34"/>
      <c r="D1910" s="34"/>
      <c r="E1910" s="34"/>
      <c r="F1910" s="34"/>
      <c r="G1910" s="34"/>
      <c r="H1910" s="34"/>
      <c r="I1910" s="34"/>
      <c r="J1910" s="34"/>
      <c r="K1910" s="34"/>
      <c r="L1910" s="34"/>
      <c r="M1910" s="34"/>
      <c r="N1910" s="34"/>
      <c r="O1910" s="34"/>
      <c r="P1910" s="34"/>
      <c r="Q1910" s="34"/>
      <c r="R1910" s="34"/>
      <c r="S1910" s="34"/>
      <c r="T1910" s="34"/>
      <c r="U1910" s="34"/>
      <c r="V1910" s="34"/>
      <c r="W1910" s="34"/>
      <c r="X1910" s="34"/>
      <c r="Y1910" s="34"/>
      <c r="Z1910" s="34"/>
      <c r="AA1910" s="34"/>
      <c r="AB1910" s="34"/>
    </row>
    <row r="1911" spans="1:28">
      <c r="A1911" s="34"/>
      <c r="B1911" s="34"/>
      <c r="C1911" s="34"/>
      <c r="D1911" s="34"/>
      <c r="E1911" s="34"/>
      <c r="F1911" s="34"/>
      <c r="G1911" s="34"/>
      <c r="H1911" s="34"/>
      <c r="I1911" s="34"/>
      <c r="J1911" s="34"/>
      <c r="K1911" s="34"/>
      <c r="L1911" s="34"/>
      <c r="M1911" s="34"/>
      <c r="N1911" s="34"/>
      <c r="O1911" s="34"/>
      <c r="P1911" s="34"/>
      <c r="Q1911" s="34"/>
      <c r="R1911" s="34"/>
      <c r="S1911" s="34"/>
      <c r="T1911" s="34"/>
      <c r="U1911" s="34"/>
      <c r="V1911" s="34"/>
      <c r="W1911" s="34"/>
      <c r="X1911" s="34"/>
      <c r="Y1911" s="34"/>
      <c r="Z1911" s="34"/>
      <c r="AA1911" s="34"/>
      <c r="AB1911" s="34"/>
    </row>
    <row r="1912" spans="1:28">
      <c r="A1912" s="34"/>
      <c r="B1912" s="34"/>
      <c r="C1912" s="34"/>
      <c r="D1912" s="34"/>
      <c r="E1912" s="34"/>
      <c r="F1912" s="34"/>
      <c r="G1912" s="34"/>
      <c r="H1912" s="34"/>
      <c r="I1912" s="34"/>
      <c r="J1912" s="34"/>
      <c r="K1912" s="34"/>
      <c r="L1912" s="34"/>
      <c r="M1912" s="34"/>
      <c r="N1912" s="34"/>
      <c r="O1912" s="34"/>
      <c r="P1912" s="34"/>
      <c r="Q1912" s="34"/>
      <c r="R1912" s="34"/>
      <c r="S1912" s="34"/>
      <c r="T1912" s="34"/>
      <c r="U1912" s="34"/>
      <c r="V1912" s="34"/>
      <c r="W1912" s="34"/>
      <c r="X1912" s="34"/>
      <c r="Y1912" s="34"/>
      <c r="Z1912" s="34"/>
      <c r="AA1912" s="34"/>
      <c r="AB1912" s="34"/>
    </row>
    <row r="1913" spans="1:28">
      <c r="A1913" s="34"/>
      <c r="B1913" s="34"/>
      <c r="C1913" s="34"/>
      <c r="D1913" s="34"/>
      <c r="E1913" s="34"/>
      <c r="F1913" s="34"/>
      <c r="G1913" s="34"/>
      <c r="H1913" s="34"/>
      <c r="I1913" s="34"/>
      <c r="J1913" s="34"/>
      <c r="K1913" s="34"/>
      <c r="L1913" s="34"/>
      <c r="M1913" s="34"/>
      <c r="N1913" s="34"/>
      <c r="O1913" s="34"/>
      <c r="P1913" s="34"/>
      <c r="Q1913" s="34"/>
      <c r="R1913" s="34"/>
      <c r="S1913" s="34"/>
      <c r="T1913" s="34"/>
      <c r="U1913" s="34"/>
      <c r="V1913" s="34"/>
      <c r="W1913" s="34"/>
      <c r="X1913" s="34"/>
      <c r="Y1913" s="34"/>
      <c r="Z1913" s="34"/>
      <c r="AA1913" s="34"/>
      <c r="AB1913" s="34"/>
    </row>
    <row r="1914" spans="1:28">
      <c r="A1914" s="34"/>
      <c r="B1914" s="34"/>
      <c r="C1914" s="34"/>
      <c r="D1914" s="34"/>
      <c r="E1914" s="34"/>
      <c r="F1914" s="34"/>
      <c r="G1914" s="34"/>
      <c r="H1914" s="34"/>
      <c r="I1914" s="34"/>
      <c r="J1914" s="34"/>
      <c r="K1914" s="34"/>
      <c r="L1914" s="34"/>
      <c r="M1914" s="34"/>
      <c r="N1914" s="34"/>
      <c r="O1914" s="34"/>
      <c r="P1914" s="34"/>
      <c r="Q1914" s="34"/>
      <c r="R1914" s="34"/>
      <c r="S1914" s="34"/>
      <c r="T1914" s="34"/>
      <c r="U1914" s="34"/>
      <c r="V1914" s="34"/>
      <c r="W1914" s="34"/>
      <c r="X1914" s="34"/>
      <c r="Y1914" s="34"/>
      <c r="Z1914" s="34"/>
      <c r="AA1914" s="34"/>
      <c r="AB1914" s="34"/>
    </row>
    <row r="1915" spans="1:28">
      <c r="A1915" s="34"/>
      <c r="B1915" s="34"/>
      <c r="C1915" s="34"/>
      <c r="D1915" s="34"/>
      <c r="E1915" s="34"/>
      <c r="F1915" s="34"/>
      <c r="G1915" s="34"/>
      <c r="H1915" s="34"/>
      <c r="I1915" s="34"/>
      <c r="J1915" s="34"/>
      <c r="K1915" s="34"/>
      <c r="L1915" s="34"/>
      <c r="M1915" s="34"/>
      <c r="N1915" s="34"/>
      <c r="O1915" s="34"/>
      <c r="P1915" s="34"/>
      <c r="Q1915" s="34"/>
      <c r="R1915" s="34"/>
      <c r="S1915" s="34"/>
      <c r="T1915" s="34"/>
      <c r="U1915" s="34"/>
      <c r="V1915" s="34"/>
      <c r="W1915" s="34"/>
      <c r="X1915" s="34"/>
      <c r="Y1915" s="34"/>
      <c r="Z1915" s="34"/>
      <c r="AA1915" s="34"/>
      <c r="AB1915" s="34"/>
    </row>
    <row r="1916" spans="1:28">
      <c r="A1916" s="34"/>
      <c r="B1916" s="34"/>
      <c r="C1916" s="34"/>
      <c r="D1916" s="34"/>
      <c r="E1916" s="34"/>
      <c r="F1916" s="34"/>
      <c r="G1916" s="34"/>
      <c r="H1916" s="34"/>
      <c r="I1916" s="34"/>
      <c r="J1916" s="34"/>
      <c r="K1916" s="34"/>
      <c r="L1916" s="34"/>
      <c r="M1916" s="34"/>
      <c r="N1916" s="34"/>
      <c r="O1916" s="34"/>
      <c r="P1916" s="34"/>
      <c r="Q1916" s="34"/>
      <c r="R1916" s="34"/>
      <c r="S1916" s="34"/>
      <c r="T1916" s="34"/>
      <c r="U1916" s="34"/>
      <c r="V1916" s="34"/>
      <c r="W1916" s="34"/>
      <c r="X1916" s="34"/>
      <c r="Y1916" s="34"/>
      <c r="Z1916" s="34"/>
      <c r="AA1916" s="34"/>
      <c r="AB1916" s="34"/>
    </row>
    <row r="1917" spans="1:28">
      <c r="A1917" s="34"/>
      <c r="B1917" s="34"/>
      <c r="C1917" s="34"/>
      <c r="D1917" s="34"/>
      <c r="E1917" s="34"/>
      <c r="F1917" s="34"/>
      <c r="G1917" s="34"/>
      <c r="H1917" s="34"/>
      <c r="I1917" s="34"/>
      <c r="J1917" s="34"/>
      <c r="K1917" s="34"/>
      <c r="L1917" s="34"/>
      <c r="M1917" s="34"/>
      <c r="N1917" s="34"/>
      <c r="O1917" s="34"/>
      <c r="P1917" s="34"/>
      <c r="Q1917" s="34"/>
      <c r="R1917" s="34"/>
      <c r="S1917" s="34"/>
      <c r="T1917" s="34"/>
      <c r="U1917" s="34"/>
      <c r="V1917" s="34"/>
      <c r="W1917" s="34"/>
      <c r="X1917" s="34"/>
      <c r="Y1917" s="34"/>
      <c r="Z1917" s="34"/>
      <c r="AA1917" s="34"/>
      <c r="AB1917" s="34"/>
    </row>
    <row r="1918" spans="1:28">
      <c r="A1918" s="34"/>
      <c r="B1918" s="34"/>
      <c r="C1918" s="34"/>
      <c r="D1918" s="34"/>
      <c r="E1918" s="34"/>
      <c r="F1918" s="34"/>
      <c r="G1918" s="34"/>
      <c r="H1918" s="34"/>
      <c r="I1918" s="34"/>
      <c r="J1918" s="34"/>
      <c r="K1918" s="34"/>
      <c r="L1918" s="34"/>
      <c r="M1918" s="34"/>
      <c r="N1918" s="34"/>
      <c r="O1918" s="34"/>
      <c r="P1918" s="34"/>
      <c r="Q1918" s="34"/>
      <c r="R1918" s="34"/>
      <c r="S1918" s="34"/>
      <c r="T1918" s="34"/>
      <c r="U1918" s="34"/>
      <c r="V1918" s="34"/>
      <c r="W1918" s="34"/>
      <c r="X1918" s="34"/>
      <c r="Y1918" s="34"/>
      <c r="Z1918" s="34"/>
      <c r="AA1918" s="34"/>
      <c r="AB1918" s="34"/>
    </row>
    <row r="1919" spans="1:28">
      <c r="A1919" s="34"/>
      <c r="B1919" s="34"/>
      <c r="C1919" s="34"/>
      <c r="D1919" s="34"/>
      <c r="E1919" s="34"/>
      <c r="F1919" s="34"/>
      <c r="G1919" s="34"/>
      <c r="H1919" s="34"/>
      <c r="I1919" s="34"/>
      <c r="J1919" s="34"/>
      <c r="K1919" s="34"/>
      <c r="L1919" s="34"/>
      <c r="M1919" s="34"/>
      <c r="N1919" s="34"/>
      <c r="O1919" s="34"/>
      <c r="P1919" s="34"/>
      <c r="Q1919" s="34"/>
      <c r="R1919" s="34"/>
      <c r="S1919" s="34"/>
      <c r="T1919" s="34"/>
      <c r="U1919" s="34"/>
      <c r="V1919" s="34"/>
      <c r="W1919" s="34"/>
      <c r="X1919" s="34"/>
      <c r="Y1919" s="34"/>
      <c r="Z1919" s="34"/>
      <c r="AA1919" s="34"/>
      <c r="AB1919" s="34"/>
    </row>
    <row r="1920" spans="1:28">
      <c r="A1920" s="34"/>
      <c r="B1920" s="34"/>
      <c r="C1920" s="34"/>
      <c r="D1920" s="34"/>
      <c r="E1920" s="34"/>
      <c r="F1920" s="34"/>
      <c r="G1920" s="34"/>
      <c r="H1920" s="34"/>
      <c r="I1920" s="34"/>
      <c r="J1920" s="34"/>
      <c r="K1920" s="34"/>
      <c r="L1920" s="34"/>
      <c r="M1920" s="34"/>
      <c r="N1920" s="34"/>
      <c r="O1920" s="34"/>
      <c r="P1920" s="34"/>
      <c r="Q1920" s="34"/>
      <c r="R1920" s="34"/>
      <c r="S1920" s="34"/>
      <c r="T1920" s="34"/>
      <c r="U1920" s="34"/>
      <c r="V1920" s="34"/>
      <c r="W1920" s="34"/>
      <c r="X1920" s="34"/>
      <c r="Y1920" s="34"/>
      <c r="Z1920" s="34"/>
      <c r="AA1920" s="34"/>
      <c r="AB1920" s="34"/>
    </row>
    <row r="1921" spans="1:28">
      <c r="A1921" s="34"/>
      <c r="B1921" s="34"/>
      <c r="C1921" s="34"/>
      <c r="D1921" s="34"/>
      <c r="E1921" s="34"/>
      <c r="F1921" s="34"/>
      <c r="G1921" s="34"/>
      <c r="H1921" s="34"/>
      <c r="I1921" s="34"/>
      <c r="J1921" s="34"/>
      <c r="K1921" s="34"/>
      <c r="L1921" s="34"/>
      <c r="M1921" s="34"/>
      <c r="N1921" s="34"/>
      <c r="O1921" s="34"/>
      <c r="P1921" s="34"/>
      <c r="Q1921" s="34"/>
      <c r="R1921" s="34"/>
      <c r="S1921" s="34"/>
      <c r="T1921" s="34"/>
      <c r="U1921" s="34"/>
      <c r="V1921" s="34"/>
      <c r="W1921" s="34"/>
      <c r="X1921" s="34"/>
      <c r="Y1921" s="34"/>
      <c r="Z1921" s="34"/>
      <c r="AA1921" s="34"/>
      <c r="AB1921" s="34"/>
    </row>
    <row r="1922" spans="1:28">
      <c r="A1922" s="34"/>
      <c r="B1922" s="34"/>
      <c r="C1922" s="34"/>
      <c r="D1922" s="34"/>
      <c r="E1922" s="34"/>
      <c r="F1922" s="34"/>
      <c r="G1922" s="34"/>
      <c r="H1922" s="34"/>
      <c r="I1922" s="34"/>
      <c r="J1922" s="34"/>
      <c r="K1922" s="34"/>
      <c r="L1922" s="34"/>
      <c r="M1922" s="34"/>
      <c r="N1922" s="34"/>
      <c r="O1922" s="34"/>
      <c r="P1922" s="34"/>
      <c r="Q1922" s="34"/>
      <c r="R1922" s="34"/>
      <c r="S1922" s="34"/>
      <c r="T1922" s="34"/>
      <c r="U1922" s="34"/>
      <c r="V1922" s="34"/>
      <c r="W1922" s="34"/>
      <c r="X1922" s="34"/>
      <c r="Y1922" s="34"/>
      <c r="Z1922" s="34"/>
      <c r="AA1922" s="34"/>
      <c r="AB1922" s="34"/>
    </row>
    <row r="1923" spans="1:28">
      <c r="A1923" s="34"/>
      <c r="B1923" s="34"/>
      <c r="C1923" s="34"/>
      <c r="D1923" s="34"/>
      <c r="E1923" s="34"/>
      <c r="F1923" s="34"/>
      <c r="G1923" s="34"/>
      <c r="H1923" s="34"/>
      <c r="I1923" s="34"/>
      <c r="J1923" s="34"/>
      <c r="K1923" s="34"/>
      <c r="L1923" s="34"/>
      <c r="M1923" s="34"/>
      <c r="N1923" s="34"/>
      <c r="O1923" s="34"/>
      <c r="P1923" s="34"/>
      <c r="Q1923" s="34"/>
      <c r="R1923" s="34"/>
      <c r="S1923" s="34"/>
      <c r="T1923" s="34"/>
      <c r="U1923" s="34"/>
      <c r="V1923" s="34"/>
      <c r="W1923" s="34"/>
      <c r="X1923" s="34"/>
      <c r="Y1923" s="34"/>
      <c r="Z1923" s="34"/>
      <c r="AA1923" s="34"/>
      <c r="AB1923" s="34"/>
    </row>
    <row r="1924" spans="1:28">
      <c r="A1924" s="34"/>
      <c r="B1924" s="34"/>
      <c r="C1924" s="34"/>
      <c r="D1924" s="34"/>
      <c r="E1924" s="34"/>
      <c r="F1924" s="34"/>
      <c r="G1924" s="34"/>
      <c r="H1924" s="34"/>
      <c r="I1924" s="34"/>
      <c r="J1924" s="34"/>
      <c r="K1924" s="34"/>
      <c r="L1924" s="34"/>
      <c r="M1924" s="34"/>
      <c r="N1924" s="34"/>
      <c r="O1924" s="34"/>
      <c r="P1924" s="34"/>
      <c r="Q1924" s="34"/>
      <c r="R1924" s="34"/>
      <c r="S1924" s="34"/>
      <c r="T1924" s="34"/>
      <c r="U1924" s="34"/>
      <c r="V1924" s="34"/>
      <c r="W1924" s="34"/>
      <c r="X1924" s="34"/>
      <c r="Y1924" s="34"/>
      <c r="Z1924" s="34"/>
      <c r="AA1924" s="34"/>
      <c r="AB1924" s="34"/>
    </row>
    <row r="1925" spans="1:28">
      <c r="A1925" s="34"/>
      <c r="B1925" s="34"/>
      <c r="C1925" s="34"/>
      <c r="D1925" s="34"/>
      <c r="E1925" s="34"/>
      <c r="F1925" s="34"/>
      <c r="G1925" s="34"/>
      <c r="H1925" s="34"/>
      <c r="I1925" s="34"/>
      <c r="J1925" s="34"/>
      <c r="K1925" s="34"/>
      <c r="L1925" s="34"/>
      <c r="M1925" s="34"/>
      <c r="N1925" s="34"/>
      <c r="O1925" s="34"/>
      <c r="P1925" s="34"/>
      <c r="Q1925" s="34"/>
      <c r="R1925" s="34"/>
      <c r="S1925" s="34"/>
      <c r="T1925" s="34"/>
      <c r="U1925" s="34"/>
      <c r="V1925" s="34"/>
      <c r="W1925" s="34"/>
      <c r="X1925" s="34"/>
      <c r="Y1925" s="34"/>
      <c r="Z1925" s="34"/>
      <c r="AA1925" s="34"/>
      <c r="AB1925" s="34"/>
    </row>
    <row r="1926" spans="1:28">
      <c r="A1926" s="34"/>
      <c r="B1926" s="34"/>
      <c r="C1926" s="34"/>
      <c r="D1926" s="34"/>
      <c r="E1926" s="34"/>
      <c r="F1926" s="34"/>
      <c r="G1926" s="34"/>
      <c r="H1926" s="34"/>
      <c r="I1926" s="34"/>
      <c r="J1926" s="34"/>
      <c r="K1926" s="34"/>
      <c r="L1926" s="34"/>
      <c r="M1926" s="34"/>
      <c r="N1926" s="34"/>
      <c r="O1926" s="34"/>
      <c r="P1926" s="34"/>
      <c r="Q1926" s="34"/>
      <c r="R1926" s="34"/>
      <c r="S1926" s="34"/>
      <c r="T1926" s="34"/>
      <c r="U1926" s="34"/>
      <c r="V1926" s="34"/>
      <c r="W1926" s="34"/>
      <c r="X1926" s="34"/>
      <c r="Y1926" s="34"/>
      <c r="Z1926" s="34"/>
      <c r="AA1926" s="34"/>
      <c r="AB1926" s="34"/>
    </row>
    <row r="1927" spans="1:28">
      <c r="A1927" s="34"/>
      <c r="B1927" s="34"/>
      <c r="C1927" s="34"/>
      <c r="D1927" s="34"/>
      <c r="E1927" s="34"/>
      <c r="F1927" s="34"/>
      <c r="G1927" s="34"/>
      <c r="H1927" s="34"/>
      <c r="I1927" s="34"/>
      <c r="J1927" s="34"/>
      <c r="K1927" s="34"/>
      <c r="L1927" s="34"/>
      <c r="M1927" s="34"/>
      <c r="N1927" s="34"/>
      <c r="O1927" s="34"/>
      <c r="P1927" s="34"/>
      <c r="Q1927" s="34"/>
      <c r="R1927" s="34"/>
      <c r="S1927" s="34"/>
      <c r="T1927" s="34"/>
      <c r="U1927" s="34"/>
      <c r="V1927" s="34"/>
      <c r="W1927" s="34"/>
      <c r="X1927" s="34"/>
      <c r="Y1927" s="34"/>
      <c r="Z1927" s="34"/>
      <c r="AA1927" s="34"/>
      <c r="AB1927" s="34"/>
    </row>
    <row r="1928" spans="1:28">
      <c r="A1928" s="34"/>
      <c r="B1928" s="34"/>
      <c r="C1928" s="34"/>
      <c r="D1928" s="34"/>
      <c r="E1928" s="34"/>
      <c r="F1928" s="34"/>
      <c r="G1928" s="34"/>
      <c r="H1928" s="34"/>
      <c r="I1928" s="34"/>
      <c r="J1928" s="34"/>
      <c r="K1928" s="34"/>
      <c r="L1928" s="34"/>
      <c r="M1928" s="34"/>
      <c r="N1928" s="34"/>
      <c r="O1928" s="34"/>
      <c r="P1928" s="34"/>
      <c r="Q1928" s="34"/>
      <c r="R1928" s="34"/>
      <c r="S1928" s="34"/>
      <c r="T1928" s="34"/>
      <c r="U1928" s="34"/>
      <c r="V1928" s="34"/>
      <c r="W1928" s="34"/>
      <c r="X1928" s="34"/>
      <c r="Y1928" s="34"/>
      <c r="Z1928" s="34"/>
      <c r="AA1928" s="34"/>
      <c r="AB1928" s="34"/>
    </row>
    <row r="1929" spans="1:28">
      <c r="A1929" s="34"/>
      <c r="B1929" s="34"/>
      <c r="C1929" s="34"/>
      <c r="D1929" s="34"/>
      <c r="E1929" s="34"/>
      <c r="F1929" s="34"/>
      <c r="G1929" s="34"/>
      <c r="H1929" s="34"/>
      <c r="I1929" s="34"/>
      <c r="J1929" s="34"/>
      <c r="K1929" s="34"/>
      <c r="L1929" s="34"/>
      <c r="M1929" s="34"/>
      <c r="N1929" s="34"/>
      <c r="O1929" s="34"/>
      <c r="P1929" s="34"/>
      <c r="Q1929" s="34"/>
      <c r="R1929" s="34"/>
      <c r="S1929" s="34"/>
      <c r="T1929" s="34"/>
      <c r="U1929" s="34"/>
      <c r="V1929" s="34"/>
      <c r="W1929" s="34"/>
      <c r="X1929" s="34"/>
      <c r="Y1929" s="34"/>
      <c r="Z1929" s="34"/>
      <c r="AA1929" s="34"/>
      <c r="AB1929" s="34"/>
    </row>
    <row r="1930" spans="1:28">
      <c r="A1930" s="34"/>
      <c r="B1930" s="34"/>
      <c r="C1930" s="34"/>
      <c r="D1930" s="34"/>
      <c r="E1930" s="34"/>
      <c r="F1930" s="34"/>
      <c r="G1930" s="34"/>
      <c r="H1930" s="34"/>
      <c r="I1930" s="34"/>
      <c r="J1930" s="34"/>
      <c r="K1930" s="34"/>
      <c r="L1930" s="34"/>
      <c r="M1930" s="34"/>
      <c r="N1930" s="34"/>
      <c r="O1930" s="34"/>
      <c r="P1930" s="34"/>
      <c r="Q1930" s="34"/>
      <c r="R1930" s="34"/>
      <c r="S1930" s="34"/>
      <c r="T1930" s="34"/>
      <c r="U1930" s="34"/>
      <c r="V1930" s="34"/>
      <c r="W1930" s="34"/>
      <c r="X1930" s="34"/>
      <c r="Y1930" s="34"/>
      <c r="Z1930" s="34"/>
      <c r="AA1930" s="34"/>
      <c r="AB1930" s="34"/>
    </row>
    <row r="1931" spans="1:28">
      <c r="A1931" s="34"/>
      <c r="B1931" s="34"/>
      <c r="C1931" s="34"/>
      <c r="D1931" s="34"/>
      <c r="E1931" s="34"/>
      <c r="F1931" s="34"/>
      <c r="G1931" s="34"/>
      <c r="H1931" s="34"/>
      <c r="I1931" s="34"/>
      <c r="J1931" s="34"/>
      <c r="K1931" s="34"/>
      <c r="L1931" s="34"/>
      <c r="M1931" s="34"/>
      <c r="N1931" s="34"/>
      <c r="O1931" s="34"/>
      <c r="P1931" s="34"/>
      <c r="Q1931" s="34"/>
      <c r="R1931" s="34"/>
      <c r="S1931" s="34"/>
      <c r="T1931" s="34"/>
      <c r="U1931" s="34"/>
      <c r="V1931" s="34"/>
      <c r="W1931" s="34"/>
      <c r="X1931" s="34"/>
      <c r="Y1931" s="34"/>
      <c r="Z1931" s="34"/>
      <c r="AA1931" s="34"/>
      <c r="AB1931" s="34"/>
    </row>
    <row r="1932" spans="1:28">
      <c r="A1932" s="34"/>
      <c r="B1932" s="34"/>
      <c r="C1932" s="34"/>
      <c r="D1932" s="34"/>
      <c r="E1932" s="34"/>
      <c r="F1932" s="34"/>
      <c r="G1932" s="34"/>
      <c r="H1932" s="34"/>
      <c r="I1932" s="34"/>
      <c r="J1932" s="34"/>
      <c r="K1932" s="34"/>
      <c r="L1932" s="34"/>
      <c r="M1932" s="34"/>
      <c r="N1932" s="34"/>
      <c r="O1932" s="34"/>
      <c r="P1932" s="34"/>
      <c r="Q1932" s="34"/>
      <c r="R1932" s="34"/>
      <c r="S1932" s="34"/>
      <c r="T1932" s="34"/>
      <c r="U1932" s="34"/>
      <c r="V1932" s="34"/>
      <c r="W1932" s="34"/>
      <c r="X1932" s="34"/>
      <c r="Y1932" s="34"/>
      <c r="Z1932" s="34"/>
      <c r="AA1932" s="34"/>
      <c r="AB1932" s="34"/>
    </row>
    <row r="1933" spans="1:28">
      <c r="A1933" s="34"/>
      <c r="B1933" s="34"/>
      <c r="C1933" s="34"/>
      <c r="D1933" s="34"/>
      <c r="E1933" s="34"/>
      <c r="F1933" s="34"/>
      <c r="G1933" s="34"/>
      <c r="H1933" s="34"/>
      <c r="I1933" s="34"/>
      <c r="J1933" s="34"/>
      <c r="K1933" s="34"/>
      <c r="L1933" s="34"/>
      <c r="M1933" s="34"/>
      <c r="N1933" s="34"/>
      <c r="O1933" s="34"/>
      <c r="P1933" s="34"/>
      <c r="Q1933" s="34"/>
      <c r="R1933" s="34"/>
      <c r="S1933" s="34"/>
      <c r="T1933" s="34"/>
      <c r="U1933" s="34"/>
      <c r="V1933" s="34"/>
      <c r="W1933" s="34"/>
      <c r="X1933" s="34"/>
      <c r="Y1933" s="34"/>
      <c r="Z1933" s="34"/>
      <c r="AA1933" s="34"/>
      <c r="AB1933" s="34"/>
    </row>
    <row r="1934" spans="1:28">
      <c r="A1934" s="34"/>
      <c r="B1934" s="34"/>
      <c r="C1934" s="34"/>
      <c r="D1934" s="34"/>
      <c r="E1934" s="34"/>
      <c r="F1934" s="34"/>
      <c r="G1934" s="34"/>
      <c r="H1934" s="34"/>
      <c r="I1934" s="34"/>
      <c r="J1934" s="34"/>
      <c r="K1934" s="34"/>
      <c r="L1934" s="34"/>
      <c r="M1934" s="34"/>
      <c r="N1934" s="34"/>
      <c r="O1934" s="34"/>
      <c r="P1934" s="34"/>
      <c r="Q1934" s="34"/>
      <c r="R1934" s="34"/>
      <c r="S1934" s="34"/>
      <c r="T1934" s="34"/>
      <c r="U1934" s="34"/>
      <c r="V1934" s="34"/>
      <c r="W1934" s="34"/>
      <c r="X1934" s="34"/>
      <c r="Y1934" s="34"/>
      <c r="Z1934" s="34"/>
      <c r="AA1934" s="34"/>
      <c r="AB1934" s="34"/>
    </row>
    <row r="1935" spans="1:28">
      <c r="A1935" s="34"/>
      <c r="B1935" s="34"/>
      <c r="C1935" s="34"/>
      <c r="D1935" s="34"/>
      <c r="E1935" s="34"/>
      <c r="F1935" s="34"/>
      <c r="G1935" s="34"/>
      <c r="H1935" s="34"/>
      <c r="I1935" s="34"/>
      <c r="J1935" s="34"/>
      <c r="K1935" s="34"/>
      <c r="L1935" s="34"/>
      <c r="M1935" s="34"/>
      <c r="N1935" s="34"/>
      <c r="O1935" s="34"/>
      <c r="P1935" s="34"/>
      <c r="Q1935" s="34"/>
      <c r="R1935" s="34"/>
      <c r="S1935" s="34"/>
      <c r="T1935" s="34"/>
      <c r="U1935" s="34"/>
      <c r="V1935" s="34"/>
      <c r="W1935" s="34"/>
      <c r="X1935" s="34"/>
      <c r="Y1935" s="34"/>
      <c r="Z1935" s="34"/>
      <c r="AA1935" s="34"/>
      <c r="AB1935" s="34"/>
    </row>
    <row r="1936" spans="1:28">
      <c r="A1936" s="34"/>
      <c r="B1936" s="34"/>
      <c r="C1936" s="34"/>
      <c r="D1936" s="34"/>
      <c r="E1936" s="34"/>
      <c r="F1936" s="34"/>
      <c r="G1936" s="34"/>
      <c r="H1936" s="34"/>
      <c r="I1936" s="34"/>
      <c r="J1936" s="34"/>
      <c r="K1936" s="34"/>
      <c r="L1936" s="34"/>
      <c r="M1936" s="34"/>
      <c r="N1936" s="34"/>
      <c r="O1936" s="34"/>
      <c r="P1936" s="34"/>
      <c r="Q1936" s="34"/>
      <c r="R1936" s="34"/>
      <c r="S1936" s="34"/>
      <c r="T1936" s="34"/>
      <c r="U1936" s="34"/>
      <c r="V1936" s="34"/>
      <c r="W1936" s="34"/>
      <c r="X1936" s="34"/>
      <c r="Y1936" s="34"/>
      <c r="Z1936" s="34"/>
      <c r="AA1936" s="34"/>
      <c r="AB1936" s="34"/>
    </row>
    <row r="1937" spans="1:28">
      <c r="A1937" s="34"/>
      <c r="B1937" s="34"/>
      <c r="C1937" s="34"/>
      <c r="D1937" s="34"/>
      <c r="E1937" s="34"/>
      <c r="F1937" s="34"/>
      <c r="G1937" s="34"/>
      <c r="H1937" s="34"/>
      <c r="I1937" s="34"/>
      <c r="J1937" s="34"/>
      <c r="K1937" s="34"/>
      <c r="L1937" s="34"/>
      <c r="M1937" s="34"/>
      <c r="N1937" s="34"/>
      <c r="O1937" s="34"/>
      <c r="P1937" s="34"/>
      <c r="Q1937" s="34"/>
      <c r="R1937" s="34"/>
      <c r="S1937" s="34"/>
      <c r="T1937" s="34"/>
      <c r="U1937" s="34"/>
      <c r="V1937" s="34"/>
      <c r="W1937" s="34"/>
      <c r="X1937" s="34"/>
      <c r="Y1937" s="34"/>
      <c r="Z1937" s="34"/>
      <c r="AA1937" s="34"/>
      <c r="AB1937" s="34"/>
    </row>
    <row r="1938" spans="1:28">
      <c r="A1938" s="34"/>
      <c r="B1938" s="34"/>
      <c r="C1938" s="34"/>
      <c r="D1938" s="34"/>
      <c r="E1938" s="34"/>
      <c r="F1938" s="34"/>
      <c r="G1938" s="34"/>
      <c r="H1938" s="34"/>
      <c r="I1938" s="34"/>
      <c r="J1938" s="34"/>
      <c r="K1938" s="34"/>
      <c r="L1938" s="34"/>
      <c r="M1938" s="34"/>
      <c r="N1938" s="34"/>
      <c r="O1938" s="34"/>
      <c r="P1938" s="34"/>
      <c r="Q1938" s="34"/>
      <c r="R1938" s="34"/>
      <c r="S1938" s="34"/>
      <c r="T1938" s="34"/>
      <c r="U1938" s="34"/>
      <c r="V1938" s="34"/>
      <c r="W1938" s="34"/>
      <c r="X1938" s="34"/>
      <c r="Y1938" s="34"/>
      <c r="Z1938" s="34"/>
      <c r="AA1938" s="34"/>
      <c r="AB1938" s="34"/>
    </row>
    <row r="1939" spans="1:28">
      <c r="A1939" s="34"/>
      <c r="B1939" s="34"/>
      <c r="C1939" s="34"/>
      <c r="D1939" s="34"/>
      <c r="E1939" s="34"/>
      <c r="F1939" s="34"/>
      <c r="G1939" s="34"/>
      <c r="H1939" s="34"/>
      <c r="I1939" s="34"/>
      <c r="J1939" s="34"/>
      <c r="K1939" s="34"/>
      <c r="L1939" s="34"/>
      <c r="M1939" s="34"/>
      <c r="N1939" s="34"/>
      <c r="O1939" s="34"/>
      <c r="P1939" s="34"/>
      <c r="Q1939" s="34"/>
      <c r="R1939" s="34"/>
      <c r="S1939" s="34"/>
      <c r="T1939" s="34"/>
      <c r="U1939" s="34"/>
      <c r="V1939" s="34"/>
      <c r="W1939" s="34"/>
      <c r="X1939" s="34"/>
      <c r="Y1939" s="34"/>
      <c r="Z1939" s="34"/>
      <c r="AA1939" s="34"/>
      <c r="AB1939" s="34"/>
    </row>
    <row r="1940" spans="1:28">
      <c r="A1940" s="34"/>
      <c r="B1940" s="34"/>
      <c r="C1940" s="34"/>
      <c r="D1940" s="34"/>
      <c r="E1940" s="34"/>
      <c r="F1940" s="34"/>
      <c r="G1940" s="34"/>
      <c r="H1940" s="34"/>
      <c r="I1940" s="34"/>
      <c r="J1940" s="34"/>
      <c r="K1940" s="34"/>
      <c r="L1940" s="34"/>
      <c r="M1940" s="34"/>
      <c r="N1940" s="34"/>
      <c r="O1940" s="34"/>
      <c r="P1940" s="34"/>
      <c r="Q1940" s="34"/>
      <c r="R1940" s="34"/>
      <c r="S1940" s="34"/>
      <c r="T1940" s="34"/>
      <c r="U1940" s="34"/>
      <c r="V1940" s="34"/>
      <c r="W1940" s="34"/>
      <c r="X1940" s="34"/>
      <c r="Y1940" s="34"/>
      <c r="Z1940" s="34"/>
      <c r="AA1940" s="34"/>
      <c r="AB1940" s="34"/>
    </row>
    <row r="1941" spans="1:28">
      <c r="A1941" s="34"/>
      <c r="B1941" s="34"/>
      <c r="C1941" s="34"/>
      <c r="D1941" s="34"/>
      <c r="E1941" s="34"/>
      <c r="F1941" s="34"/>
      <c r="G1941" s="34"/>
      <c r="H1941" s="34"/>
      <c r="I1941" s="34"/>
      <c r="J1941" s="34"/>
      <c r="K1941" s="34"/>
      <c r="L1941" s="34"/>
      <c r="M1941" s="34"/>
      <c r="N1941" s="34"/>
      <c r="O1941" s="34"/>
      <c r="P1941" s="34"/>
      <c r="Q1941" s="34"/>
      <c r="R1941" s="34"/>
      <c r="S1941" s="34"/>
      <c r="T1941" s="34"/>
      <c r="U1941" s="34"/>
      <c r="V1941" s="34"/>
      <c r="W1941" s="34"/>
      <c r="X1941" s="34"/>
      <c r="Y1941" s="34"/>
      <c r="Z1941" s="34"/>
      <c r="AA1941" s="34"/>
      <c r="AB1941" s="34"/>
    </row>
    <row r="1942" spans="1:28">
      <c r="A1942" s="34"/>
      <c r="B1942" s="34"/>
      <c r="C1942" s="34"/>
      <c r="D1942" s="34"/>
      <c r="E1942" s="34"/>
      <c r="F1942" s="34"/>
      <c r="G1942" s="34"/>
      <c r="H1942" s="34"/>
      <c r="I1942" s="34"/>
      <c r="J1942" s="34"/>
      <c r="K1942" s="34"/>
      <c r="L1942" s="34"/>
      <c r="M1942" s="34"/>
      <c r="N1942" s="34"/>
      <c r="O1942" s="34"/>
      <c r="P1942" s="34"/>
      <c r="Q1942" s="34"/>
      <c r="R1942" s="34"/>
      <c r="S1942" s="34"/>
      <c r="T1942" s="34"/>
      <c r="U1942" s="34"/>
      <c r="V1942" s="34"/>
      <c r="W1942" s="34"/>
      <c r="X1942" s="34"/>
      <c r="Y1942" s="34"/>
      <c r="Z1942" s="34"/>
      <c r="AA1942" s="34"/>
      <c r="AB1942" s="34"/>
    </row>
    <row r="1943" spans="1:28">
      <c r="A1943" s="34"/>
      <c r="B1943" s="34"/>
      <c r="C1943" s="34"/>
      <c r="D1943" s="34"/>
      <c r="E1943" s="34"/>
      <c r="F1943" s="34"/>
      <c r="G1943" s="34"/>
      <c r="H1943" s="34"/>
      <c r="I1943" s="34"/>
      <c r="J1943" s="34"/>
      <c r="K1943" s="34"/>
      <c r="L1943" s="34"/>
      <c r="M1943" s="34"/>
      <c r="N1943" s="34"/>
      <c r="O1943" s="34"/>
      <c r="P1943" s="34"/>
      <c r="Q1943" s="34"/>
      <c r="R1943" s="34"/>
      <c r="S1943" s="34"/>
      <c r="T1943" s="34"/>
      <c r="U1943" s="34"/>
      <c r="V1943" s="34"/>
      <c r="W1943" s="34"/>
      <c r="X1943" s="34"/>
      <c r="Y1943" s="34"/>
      <c r="Z1943" s="34"/>
      <c r="AA1943" s="34"/>
      <c r="AB1943" s="34"/>
    </row>
    <row r="1944" spans="1:28">
      <c r="A1944" s="34"/>
      <c r="B1944" s="34"/>
      <c r="C1944" s="34"/>
      <c r="D1944" s="34"/>
      <c r="E1944" s="34"/>
      <c r="F1944" s="34"/>
      <c r="G1944" s="34"/>
      <c r="H1944" s="34"/>
      <c r="I1944" s="34"/>
      <c r="J1944" s="34"/>
      <c r="K1944" s="34"/>
      <c r="L1944" s="34"/>
      <c r="M1944" s="34"/>
      <c r="N1944" s="34"/>
      <c r="O1944" s="34"/>
      <c r="P1944" s="34"/>
      <c r="Q1944" s="34"/>
      <c r="R1944" s="34"/>
      <c r="S1944" s="34"/>
      <c r="T1944" s="34"/>
      <c r="U1944" s="34"/>
      <c r="V1944" s="34"/>
      <c r="W1944" s="34"/>
      <c r="X1944" s="34"/>
      <c r="Y1944" s="34"/>
      <c r="Z1944" s="34"/>
      <c r="AA1944" s="34"/>
      <c r="AB1944" s="34"/>
    </row>
    <row r="1945" spans="1:28">
      <c r="A1945" s="34"/>
      <c r="B1945" s="34"/>
      <c r="C1945" s="34"/>
      <c r="D1945" s="34"/>
      <c r="E1945" s="34"/>
      <c r="F1945" s="34"/>
      <c r="G1945" s="34"/>
      <c r="H1945" s="34"/>
      <c r="I1945" s="34"/>
      <c r="J1945" s="34"/>
      <c r="K1945" s="34"/>
      <c r="L1945" s="34"/>
      <c r="M1945" s="34"/>
      <c r="N1945" s="34"/>
      <c r="O1945" s="34"/>
      <c r="P1945" s="34"/>
      <c r="Q1945" s="34"/>
      <c r="R1945" s="34"/>
      <c r="S1945" s="34"/>
      <c r="T1945" s="34"/>
      <c r="U1945" s="34"/>
      <c r="V1945" s="34"/>
      <c r="W1945" s="34"/>
      <c r="X1945" s="34"/>
      <c r="Y1945" s="34"/>
      <c r="Z1945" s="34"/>
      <c r="AA1945" s="34"/>
      <c r="AB1945" s="34"/>
    </row>
    <row r="1946" spans="1:28">
      <c r="A1946" s="34"/>
      <c r="B1946" s="34"/>
      <c r="C1946" s="34"/>
      <c r="D1946" s="34"/>
      <c r="E1946" s="34"/>
      <c r="F1946" s="34"/>
      <c r="G1946" s="34"/>
      <c r="H1946" s="34"/>
      <c r="I1946" s="34"/>
      <c r="J1946" s="34"/>
      <c r="K1946" s="34"/>
      <c r="L1946" s="34"/>
      <c r="M1946" s="34"/>
      <c r="N1946" s="34"/>
      <c r="O1946" s="34"/>
      <c r="P1946" s="34"/>
      <c r="Q1946" s="34"/>
      <c r="R1946" s="34"/>
      <c r="S1946" s="34"/>
      <c r="T1946" s="34"/>
      <c r="U1946" s="34"/>
      <c r="V1946" s="34"/>
      <c r="W1946" s="34"/>
      <c r="X1946" s="34"/>
      <c r="Y1946" s="34"/>
      <c r="Z1946" s="34"/>
      <c r="AA1946" s="34"/>
      <c r="AB1946" s="34"/>
    </row>
    <row r="1947" spans="1:28">
      <c r="A1947" s="34"/>
      <c r="B1947" s="34"/>
      <c r="C1947" s="34"/>
      <c r="D1947" s="34"/>
      <c r="E1947" s="34"/>
      <c r="F1947" s="34"/>
      <c r="G1947" s="34"/>
      <c r="H1947" s="34"/>
      <c r="I1947" s="34"/>
      <c r="J1947" s="34"/>
      <c r="K1947" s="34"/>
      <c r="L1947" s="34"/>
      <c r="M1947" s="34"/>
      <c r="N1947" s="34"/>
      <c r="O1947" s="34"/>
      <c r="P1947" s="34"/>
      <c r="Q1947" s="34"/>
      <c r="R1947" s="34"/>
      <c r="S1947" s="34"/>
      <c r="T1947" s="34"/>
      <c r="U1947" s="34"/>
      <c r="V1947" s="34"/>
      <c r="W1947" s="34"/>
      <c r="X1947" s="34"/>
      <c r="Y1947" s="34"/>
      <c r="Z1947" s="34"/>
      <c r="AA1947" s="34"/>
      <c r="AB1947" s="34"/>
    </row>
    <row r="1948" spans="1:28">
      <c r="A1948" s="34"/>
      <c r="B1948" s="34"/>
      <c r="C1948" s="34"/>
      <c r="D1948" s="34"/>
      <c r="E1948" s="34"/>
      <c r="F1948" s="34"/>
      <c r="G1948" s="34"/>
      <c r="H1948" s="34"/>
      <c r="I1948" s="34"/>
      <c r="J1948" s="34"/>
      <c r="K1948" s="34"/>
      <c r="L1948" s="34"/>
      <c r="M1948" s="34"/>
      <c r="N1948" s="34"/>
      <c r="O1948" s="34"/>
      <c r="P1948" s="34"/>
      <c r="Q1948" s="34"/>
      <c r="R1948" s="34"/>
      <c r="S1948" s="34"/>
      <c r="T1948" s="34"/>
      <c r="U1948" s="34"/>
      <c r="V1948" s="34"/>
      <c r="W1948" s="34"/>
      <c r="X1948" s="34"/>
      <c r="Y1948" s="34"/>
      <c r="Z1948" s="34"/>
      <c r="AA1948" s="34"/>
      <c r="AB1948" s="34"/>
    </row>
    <row r="1949" spans="1:28">
      <c r="A1949" s="34"/>
      <c r="B1949" s="34"/>
      <c r="C1949" s="34"/>
      <c r="D1949" s="34"/>
      <c r="E1949" s="34"/>
      <c r="F1949" s="34"/>
      <c r="G1949" s="34"/>
      <c r="H1949" s="34"/>
      <c r="I1949" s="34"/>
      <c r="J1949" s="34"/>
      <c r="K1949" s="34"/>
      <c r="L1949" s="34"/>
      <c r="M1949" s="34"/>
      <c r="N1949" s="34"/>
      <c r="O1949" s="34"/>
      <c r="P1949" s="34"/>
      <c r="Q1949" s="34"/>
      <c r="R1949" s="34"/>
      <c r="S1949" s="34"/>
      <c r="T1949" s="34"/>
      <c r="U1949" s="34"/>
      <c r="V1949" s="34"/>
      <c r="W1949" s="34"/>
      <c r="X1949" s="34"/>
      <c r="Y1949" s="34"/>
      <c r="Z1949" s="34"/>
      <c r="AA1949" s="34"/>
      <c r="AB1949" s="34"/>
    </row>
    <row r="1950" spans="1:28">
      <c r="A1950" s="34"/>
      <c r="B1950" s="34"/>
      <c r="C1950" s="34"/>
      <c r="D1950" s="34"/>
      <c r="E1950" s="34"/>
      <c r="F1950" s="34"/>
      <c r="G1950" s="34"/>
      <c r="H1950" s="34"/>
      <c r="I1950" s="34"/>
      <c r="J1950" s="34"/>
      <c r="K1950" s="34"/>
      <c r="L1950" s="34"/>
      <c r="M1950" s="34"/>
      <c r="N1950" s="34"/>
      <c r="O1950" s="34"/>
      <c r="P1950" s="34"/>
      <c r="Q1950" s="34"/>
      <c r="R1950" s="34"/>
      <c r="S1950" s="34"/>
      <c r="T1950" s="34"/>
      <c r="U1950" s="34"/>
      <c r="V1950" s="34"/>
      <c r="W1950" s="34"/>
      <c r="X1950" s="34"/>
      <c r="Y1950" s="34"/>
      <c r="Z1950" s="34"/>
      <c r="AA1950" s="34"/>
      <c r="AB1950" s="34"/>
    </row>
    <row r="1951" spans="1:28">
      <c r="A1951" s="34"/>
      <c r="B1951" s="34"/>
      <c r="C1951" s="34"/>
      <c r="D1951" s="34"/>
      <c r="E1951" s="34"/>
      <c r="F1951" s="34"/>
      <c r="G1951" s="34"/>
      <c r="H1951" s="34"/>
      <c r="I1951" s="34"/>
      <c r="J1951" s="34"/>
      <c r="K1951" s="34"/>
      <c r="L1951" s="34"/>
      <c r="M1951" s="34"/>
      <c r="N1951" s="34"/>
      <c r="O1951" s="34"/>
      <c r="P1951" s="34"/>
      <c r="Q1951" s="34"/>
      <c r="R1951" s="34"/>
      <c r="S1951" s="34"/>
      <c r="T1951" s="34"/>
      <c r="U1951" s="34"/>
      <c r="V1951" s="34"/>
      <c r="W1951" s="34"/>
      <c r="X1951" s="34"/>
      <c r="Y1951" s="34"/>
      <c r="Z1951" s="34"/>
      <c r="AA1951" s="34"/>
      <c r="AB1951" s="34"/>
    </row>
    <row r="1952" spans="1:28">
      <c r="A1952" s="34"/>
      <c r="B1952" s="34"/>
      <c r="C1952" s="34"/>
      <c r="D1952" s="34"/>
      <c r="E1952" s="34"/>
      <c r="F1952" s="34"/>
      <c r="G1952" s="34"/>
      <c r="H1952" s="34"/>
      <c r="I1952" s="34"/>
      <c r="J1952" s="34"/>
      <c r="K1952" s="34"/>
      <c r="L1952" s="34"/>
      <c r="M1952" s="34"/>
      <c r="N1952" s="34"/>
      <c r="O1952" s="34"/>
      <c r="P1952" s="34"/>
      <c r="Q1952" s="34"/>
      <c r="R1952" s="34"/>
      <c r="S1952" s="34"/>
      <c r="T1952" s="34"/>
      <c r="U1952" s="34"/>
      <c r="V1952" s="34"/>
      <c r="W1952" s="34"/>
      <c r="X1952" s="34"/>
      <c r="Y1952" s="34"/>
      <c r="Z1952" s="34"/>
      <c r="AA1952" s="34"/>
      <c r="AB1952" s="34"/>
    </row>
    <row r="1953" spans="1:28">
      <c r="A1953" s="34"/>
      <c r="B1953" s="34"/>
      <c r="C1953" s="34"/>
      <c r="D1953" s="34"/>
      <c r="E1953" s="34"/>
      <c r="F1953" s="34"/>
      <c r="G1953" s="34"/>
      <c r="H1953" s="34"/>
      <c r="I1953" s="34"/>
      <c r="J1953" s="34"/>
      <c r="K1953" s="34"/>
      <c r="L1953" s="34"/>
      <c r="M1953" s="34"/>
      <c r="N1953" s="34"/>
      <c r="O1953" s="34"/>
      <c r="P1953" s="34"/>
      <c r="Q1953" s="34"/>
      <c r="R1953" s="34"/>
      <c r="S1953" s="34"/>
      <c r="T1953" s="34"/>
      <c r="U1953" s="34"/>
      <c r="V1953" s="34"/>
      <c r="W1953" s="34"/>
      <c r="X1953" s="34"/>
      <c r="Y1953" s="34"/>
      <c r="Z1953" s="34"/>
      <c r="AA1953" s="34"/>
      <c r="AB1953" s="34"/>
    </row>
    <row r="1954" spans="1:28">
      <c r="A1954" s="34"/>
      <c r="B1954" s="34"/>
      <c r="C1954" s="34"/>
      <c r="D1954" s="34"/>
      <c r="E1954" s="34"/>
      <c r="F1954" s="34"/>
      <c r="G1954" s="34"/>
      <c r="H1954" s="34"/>
      <c r="I1954" s="34"/>
      <c r="J1954" s="34"/>
      <c r="K1954" s="34"/>
      <c r="L1954" s="34"/>
      <c r="M1954" s="34"/>
      <c r="N1954" s="34"/>
      <c r="O1954" s="34"/>
      <c r="P1954" s="34"/>
      <c r="Q1954" s="34"/>
      <c r="R1954" s="34"/>
      <c r="S1954" s="34"/>
      <c r="T1954" s="34"/>
      <c r="U1954" s="34"/>
      <c r="V1954" s="34"/>
      <c r="W1954" s="34"/>
      <c r="X1954" s="34"/>
      <c r="Y1954" s="34"/>
      <c r="Z1954" s="34"/>
      <c r="AA1954" s="34"/>
      <c r="AB1954" s="34"/>
    </row>
    <row r="1955" spans="1:28">
      <c r="A1955" s="34"/>
      <c r="B1955" s="34"/>
      <c r="C1955" s="34"/>
      <c r="D1955" s="34"/>
      <c r="E1955" s="34"/>
      <c r="F1955" s="34"/>
      <c r="G1955" s="34"/>
      <c r="H1955" s="34"/>
      <c r="I1955" s="34"/>
      <c r="J1955" s="34"/>
      <c r="K1955" s="34"/>
      <c r="L1955" s="34"/>
      <c r="M1955" s="34"/>
      <c r="N1955" s="34"/>
      <c r="O1955" s="34"/>
      <c r="P1955" s="34"/>
      <c r="Q1955" s="34"/>
      <c r="R1955" s="34"/>
      <c r="S1955" s="34"/>
      <c r="T1955" s="34"/>
      <c r="U1955" s="34"/>
      <c r="V1955" s="34"/>
      <c r="W1955" s="34"/>
      <c r="X1955" s="34"/>
      <c r="Y1955" s="34"/>
      <c r="Z1955" s="34"/>
      <c r="AA1955" s="34"/>
      <c r="AB1955" s="34"/>
    </row>
    <row r="1956" spans="1:28">
      <c r="A1956" s="34"/>
      <c r="B1956" s="34"/>
      <c r="C1956" s="34"/>
      <c r="D1956" s="34"/>
      <c r="E1956" s="34"/>
      <c r="F1956" s="34"/>
      <c r="G1956" s="34"/>
      <c r="H1956" s="34"/>
      <c r="I1956" s="34"/>
      <c r="J1956" s="34"/>
      <c r="K1956" s="34"/>
      <c r="L1956" s="34"/>
      <c r="M1956" s="34"/>
      <c r="N1956" s="34"/>
      <c r="O1956" s="34"/>
      <c r="P1956" s="34"/>
      <c r="Q1956" s="34"/>
      <c r="R1956" s="34"/>
      <c r="S1956" s="34"/>
      <c r="T1956" s="34"/>
      <c r="U1956" s="34"/>
      <c r="V1956" s="34"/>
      <c r="W1956" s="34"/>
      <c r="X1956" s="34"/>
      <c r="Y1956" s="34"/>
      <c r="Z1956" s="34"/>
      <c r="AA1956" s="34"/>
      <c r="AB1956" s="34"/>
    </row>
    <row r="1957" spans="1:28">
      <c r="A1957" s="34"/>
      <c r="B1957" s="34"/>
      <c r="C1957" s="34"/>
      <c r="D1957" s="34"/>
      <c r="E1957" s="34"/>
      <c r="F1957" s="34"/>
      <c r="G1957" s="34"/>
      <c r="H1957" s="34"/>
      <c r="I1957" s="34"/>
      <c r="J1957" s="34"/>
      <c r="K1957" s="34"/>
      <c r="L1957" s="34"/>
      <c r="M1957" s="34"/>
      <c r="N1957" s="34"/>
      <c r="O1957" s="34"/>
      <c r="P1957" s="34"/>
      <c r="Q1957" s="34"/>
      <c r="R1957" s="34"/>
      <c r="S1957" s="34"/>
      <c r="T1957" s="34"/>
      <c r="U1957" s="34"/>
      <c r="V1957" s="34"/>
      <c r="W1957" s="34"/>
      <c r="X1957" s="34"/>
      <c r="Y1957" s="34"/>
      <c r="Z1957" s="34"/>
      <c r="AA1957" s="34"/>
      <c r="AB1957" s="34"/>
    </row>
    <row r="1958" spans="1:28">
      <c r="A1958" s="34"/>
      <c r="B1958" s="34"/>
      <c r="C1958" s="34"/>
      <c r="D1958" s="34"/>
      <c r="E1958" s="34"/>
      <c r="F1958" s="34"/>
      <c r="G1958" s="34"/>
      <c r="H1958" s="34"/>
      <c r="I1958" s="34"/>
      <c r="J1958" s="34"/>
      <c r="K1958" s="34"/>
      <c r="L1958" s="34"/>
      <c r="M1958" s="34"/>
      <c r="N1958" s="34"/>
      <c r="O1958" s="34"/>
      <c r="P1958" s="34"/>
      <c r="Q1958" s="34"/>
      <c r="R1958" s="34"/>
      <c r="S1958" s="34"/>
      <c r="T1958" s="34"/>
      <c r="U1958" s="34"/>
      <c r="V1958" s="34"/>
      <c r="W1958" s="34"/>
      <c r="X1958" s="34"/>
      <c r="Y1958" s="34"/>
      <c r="Z1958" s="34"/>
      <c r="AA1958" s="34"/>
      <c r="AB1958" s="34"/>
    </row>
    <row r="1959" spans="1:28">
      <c r="A1959" s="34"/>
      <c r="B1959" s="34"/>
      <c r="C1959" s="34"/>
      <c r="D1959" s="34"/>
      <c r="E1959" s="34"/>
      <c r="F1959" s="34"/>
      <c r="G1959" s="34"/>
      <c r="H1959" s="34"/>
      <c r="I1959" s="34"/>
      <c r="J1959" s="34"/>
      <c r="K1959" s="34"/>
      <c r="L1959" s="34"/>
      <c r="M1959" s="34"/>
      <c r="N1959" s="34"/>
      <c r="O1959" s="34"/>
      <c r="P1959" s="34"/>
      <c r="Q1959" s="34"/>
      <c r="R1959" s="34"/>
      <c r="S1959" s="34"/>
      <c r="T1959" s="34"/>
      <c r="U1959" s="34"/>
      <c r="V1959" s="34"/>
      <c r="W1959" s="34"/>
      <c r="X1959" s="34"/>
      <c r="Y1959" s="34"/>
      <c r="Z1959" s="34"/>
      <c r="AA1959" s="34"/>
      <c r="AB1959" s="34"/>
    </row>
    <row r="1960" spans="1:28">
      <c r="A1960" s="34"/>
      <c r="B1960" s="34"/>
      <c r="C1960" s="34"/>
      <c r="D1960" s="34"/>
      <c r="E1960" s="34"/>
      <c r="F1960" s="34"/>
      <c r="G1960" s="34"/>
      <c r="H1960" s="34"/>
      <c r="I1960" s="34"/>
      <c r="J1960" s="34"/>
      <c r="K1960" s="34"/>
      <c r="L1960" s="34"/>
      <c r="M1960" s="34"/>
      <c r="N1960" s="34"/>
      <c r="O1960" s="34"/>
      <c r="P1960" s="34"/>
      <c r="Q1960" s="34"/>
      <c r="R1960" s="34"/>
      <c r="S1960" s="34"/>
      <c r="T1960" s="34"/>
      <c r="U1960" s="34"/>
      <c r="V1960" s="34"/>
      <c r="W1960" s="34"/>
      <c r="X1960" s="34"/>
      <c r="Y1960" s="34"/>
      <c r="Z1960" s="34"/>
      <c r="AA1960" s="34"/>
      <c r="AB1960" s="34"/>
    </row>
    <row r="1961" spans="1:28">
      <c r="A1961" s="34"/>
      <c r="B1961" s="34"/>
      <c r="C1961" s="34"/>
      <c r="D1961" s="34"/>
      <c r="E1961" s="34"/>
      <c r="F1961" s="34"/>
      <c r="G1961" s="34"/>
      <c r="H1961" s="34"/>
      <c r="I1961" s="34"/>
      <c r="J1961" s="34"/>
      <c r="K1961" s="34"/>
      <c r="L1961" s="34"/>
      <c r="M1961" s="34"/>
      <c r="N1961" s="34"/>
      <c r="O1961" s="34"/>
      <c r="P1961" s="34"/>
      <c r="Q1961" s="34"/>
      <c r="R1961" s="34"/>
      <c r="S1961" s="34"/>
      <c r="T1961" s="34"/>
      <c r="U1961" s="34"/>
      <c r="V1961" s="34"/>
      <c r="W1961" s="34"/>
      <c r="X1961" s="34"/>
      <c r="Y1961" s="34"/>
      <c r="Z1961" s="34"/>
      <c r="AA1961" s="34"/>
      <c r="AB1961" s="34"/>
    </row>
    <row r="1962" spans="1:28">
      <c r="A1962" s="34"/>
      <c r="B1962" s="34"/>
      <c r="C1962" s="34"/>
      <c r="D1962" s="34"/>
      <c r="E1962" s="34"/>
      <c r="F1962" s="34"/>
      <c r="G1962" s="34"/>
      <c r="H1962" s="34"/>
      <c r="I1962" s="34"/>
      <c r="J1962" s="34"/>
      <c r="K1962" s="34"/>
      <c r="L1962" s="34"/>
      <c r="M1962" s="34"/>
      <c r="N1962" s="34"/>
      <c r="O1962" s="34"/>
      <c r="P1962" s="34"/>
      <c r="Q1962" s="34"/>
      <c r="R1962" s="34"/>
      <c r="S1962" s="34"/>
      <c r="T1962" s="34"/>
      <c r="U1962" s="34"/>
      <c r="V1962" s="34"/>
      <c r="W1962" s="34"/>
      <c r="X1962" s="34"/>
      <c r="Y1962" s="34"/>
      <c r="Z1962" s="34"/>
      <c r="AA1962" s="34"/>
      <c r="AB1962" s="34"/>
    </row>
    <row r="1963" spans="1:28">
      <c r="A1963" s="34"/>
      <c r="B1963" s="34"/>
      <c r="C1963" s="34"/>
      <c r="D1963" s="34"/>
      <c r="E1963" s="34"/>
      <c r="F1963" s="34"/>
      <c r="G1963" s="34"/>
      <c r="H1963" s="34"/>
      <c r="I1963" s="34"/>
      <c r="J1963" s="34"/>
      <c r="K1963" s="34"/>
      <c r="L1963" s="34"/>
      <c r="M1963" s="34"/>
      <c r="N1963" s="34"/>
      <c r="O1963" s="34"/>
      <c r="P1963" s="34"/>
      <c r="Q1963" s="34"/>
      <c r="R1963" s="34"/>
      <c r="S1963" s="34"/>
      <c r="T1963" s="34"/>
      <c r="U1963" s="34"/>
      <c r="V1963" s="34"/>
      <c r="W1963" s="34"/>
      <c r="X1963" s="34"/>
      <c r="Y1963" s="34"/>
      <c r="Z1963" s="34"/>
      <c r="AA1963" s="34"/>
      <c r="AB1963" s="34"/>
    </row>
    <row r="1964" spans="1:28">
      <c r="A1964" s="34"/>
      <c r="B1964" s="34"/>
      <c r="C1964" s="34"/>
      <c r="D1964" s="34"/>
      <c r="E1964" s="34"/>
      <c r="F1964" s="34"/>
      <c r="G1964" s="34"/>
      <c r="H1964" s="34"/>
      <c r="I1964" s="34"/>
      <c r="J1964" s="34"/>
      <c r="K1964" s="34"/>
      <c r="L1964" s="34"/>
      <c r="M1964" s="34"/>
      <c r="N1964" s="34"/>
      <c r="O1964" s="34"/>
      <c r="P1964" s="34"/>
      <c r="Q1964" s="34"/>
      <c r="R1964" s="34"/>
      <c r="S1964" s="34"/>
      <c r="T1964" s="34"/>
      <c r="U1964" s="34"/>
      <c r="V1964" s="34"/>
      <c r="W1964" s="34"/>
      <c r="X1964" s="34"/>
      <c r="Y1964" s="34"/>
      <c r="Z1964" s="34"/>
      <c r="AA1964" s="34"/>
      <c r="AB1964" s="34"/>
    </row>
    <row r="1965" spans="1:28">
      <c r="A1965" s="34"/>
      <c r="B1965" s="34"/>
      <c r="C1965" s="34"/>
      <c r="D1965" s="34"/>
      <c r="E1965" s="34"/>
      <c r="F1965" s="34"/>
      <c r="G1965" s="34"/>
      <c r="H1965" s="34"/>
      <c r="I1965" s="34"/>
      <c r="J1965" s="34"/>
      <c r="K1965" s="34"/>
      <c r="L1965" s="34"/>
      <c r="M1965" s="34"/>
      <c r="N1965" s="34"/>
      <c r="O1965" s="34"/>
      <c r="P1965" s="34"/>
      <c r="Q1965" s="34"/>
      <c r="R1965" s="34"/>
      <c r="S1965" s="34"/>
      <c r="T1965" s="34"/>
      <c r="U1965" s="34"/>
      <c r="V1965" s="34"/>
      <c r="W1965" s="34"/>
      <c r="X1965" s="34"/>
      <c r="Y1965" s="34"/>
      <c r="Z1965" s="34"/>
      <c r="AA1965" s="34"/>
      <c r="AB1965" s="34"/>
    </row>
    <row r="1966" spans="1:28">
      <c r="A1966" s="34"/>
      <c r="B1966" s="34"/>
      <c r="C1966" s="34"/>
      <c r="D1966" s="34"/>
      <c r="E1966" s="34"/>
      <c r="F1966" s="34"/>
      <c r="G1966" s="34"/>
      <c r="H1966" s="34"/>
      <c r="I1966" s="34"/>
      <c r="J1966" s="34"/>
      <c r="K1966" s="34"/>
      <c r="L1966" s="34"/>
      <c r="M1966" s="34"/>
      <c r="N1966" s="34"/>
      <c r="O1966" s="34"/>
      <c r="P1966" s="34"/>
      <c r="Q1966" s="34"/>
      <c r="R1966" s="34"/>
      <c r="S1966" s="34"/>
      <c r="T1966" s="34"/>
      <c r="U1966" s="34"/>
      <c r="V1966" s="34"/>
      <c r="W1966" s="34"/>
      <c r="X1966" s="34"/>
      <c r="Y1966" s="34"/>
      <c r="Z1966" s="34"/>
      <c r="AA1966" s="34"/>
      <c r="AB1966" s="34"/>
    </row>
    <row r="1967" spans="1:28">
      <c r="A1967" s="34"/>
      <c r="B1967" s="34"/>
      <c r="C1967" s="34"/>
      <c r="D1967" s="34"/>
      <c r="E1967" s="34"/>
      <c r="F1967" s="34"/>
      <c r="G1967" s="34"/>
      <c r="H1967" s="34"/>
      <c r="I1967" s="34"/>
      <c r="J1967" s="34"/>
      <c r="K1967" s="34"/>
      <c r="L1967" s="34"/>
      <c r="M1967" s="34"/>
      <c r="N1967" s="34"/>
      <c r="O1967" s="34"/>
      <c r="P1967" s="34"/>
      <c r="Q1967" s="34"/>
      <c r="R1967" s="34"/>
      <c r="S1967" s="34"/>
      <c r="T1967" s="34"/>
      <c r="U1967" s="34"/>
      <c r="V1967" s="34"/>
      <c r="W1967" s="34"/>
      <c r="X1967" s="34"/>
      <c r="Y1967" s="34"/>
      <c r="Z1967" s="34"/>
      <c r="AA1967" s="34"/>
      <c r="AB1967" s="34"/>
    </row>
    <row r="1968" spans="1:28">
      <c r="A1968" s="34"/>
      <c r="B1968" s="34"/>
      <c r="C1968" s="34"/>
      <c r="D1968" s="34"/>
      <c r="E1968" s="34"/>
      <c r="F1968" s="34"/>
      <c r="G1968" s="34"/>
      <c r="H1968" s="34"/>
      <c r="I1968" s="34"/>
      <c r="J1968" s="34"/>
      <c r="K1968" s="34"/>
      <c r="L1968" s="34"/>
      <c r="M1968" s="34"/>
      <c r="N1968" s="34"/>
      <c r="O1968" s="34"/>
      <c r="P1968" s="34"/>
      <c r="Q1968" s="34"/>
      <c r="R1968" s="34"/>
      <c r="S1968" s="34"/>
      <c r="T1968" s="34"/>
      <c r="U1968" s="34"/>
      <c r="V1968" s="34"/>
      <c r="W1968" s="34"/>
      <c r="X1968" s="34"/>
      <c r="Y1968" s="34"/>
      <c r="Z1968" s="34"/>
      <c r="AA1968" s="34"/>
      <c r="AB1968" s="34"/>
    </row>
    <row r="1969" spans="1:28">
      <c r="A1969" s="34"/>
      <c r="B1969" s="34"/>
      <c r="C1969" s="34"/>
      <c r="D1969" s="34"/>
      <c r="E1969" s="34"/>
      <c r="F1969" s="34"/>
      <c r="G1969" s="34"/>
      <c r="H1969" s="34"/>
      <c r="I1969" s="34"/>
      <c r="J1969" s="34"/>
      <c r="K1969" s="34"/>
      <c r="L1969" s="34"/>
      <c r="M1969" s="34"/>
      <c r="N1969" s="34"/>
      <c r="O1969" s="34"/>
      <c r="P1969" s="34"/>
      <c r="Q1969" s="34"/>
      <c r="R1969" s="34"/>
      <c r="S1969" s="34"/>
      <c r="T1969" s="34"/>
      <c r="U1969" s="34"/>
      <c r="V1969" s="34"/>
      <c r="W1969" s="34"/>
      <c r="X1969" s="34"/>
      <c r="Y1969" s="34"/>
      <c r="Z1969" s="34"/>
      <c r="AA1969" s="34"/>
      <c r="AB1969" s="34"/>
    </row>
    <row r="1970" spans="1:28">
      <c r="A1970" s="34"/>
      <c r="B1970" s="34"/>
      <c r="C1970" s="34"/>
      <c r="D1970" s="34"/>
      <c r="E1970" s="34"/>
      <c r="F1970" s="34"/>
      <c r="G1970" s="34"/>
      <c r="H1970" s="34"/>
      <c r="I1970" s="34"/>
      <c r="J1970" s="34"/>
      <c r="K1970" s="34"/>
      <c r="L1970" s="34"/>
      <c r="M1970" s="34"/>
      <c r="N1970" s="34"/>
      <c r="O1970" s="34"/>
      <c r="P1970" s="34"/>
      <c r="Q1970" s="34"/>
      <c r="R1970" s="34"/>
      <c r="S1970" s="34"/>
      <c r="T1970" s="34"/>
      <c r="U1970" s="34"/>
      <c r="V1970" s="34"/>
      <c r="W1970" s="34"/>
      <c r="X1970" s="34"/>
      <c r="Y1970" s="34"/>
      <c r="Z1970" s="34"/>
      <c r="AA1970" s="34"/>
      <c r="AB1970" s="34"/>
    </row>
    <row r="1971" spans="1:28">
      <c r="A1971" s="34"/>
      <c r="B1971" s="34"/>
      <c r="C1971" s="34"/>
      <c r="D1971" s="34"/>
      <c r="E1971" s="34"/>
      <c r="F1971" s="34"/>
      <c r="G1971" s="34"/>
      <c r="H1971" s="34"/>
      <c r="I1971" s="34"/>
      <c r="J1971" s="34"/>
      <c r="K1971" s="34"/>
      <c r="L1971" s="34"/>
      <c r="M1971" s="34"/>
      <c r="N1971" s="34"/>
      <c r="O1971" s="34"/>
      <c r="P1971" s="34"/>
      <c r="Q1971" s="34"/>
      <c r="R1971" s="34"/>
      <c r="S1971" s="34"/>
      <c r="T1971" s="34"/>
      <c r="U1971" s="34"/>
      <c r="V1971" s="34"/>
      <c r="W1971" s="34"/>
      <c r="X1971" s="34"/>
      <c r="Y1971" s="34"/>
      <c r="Z1971" s="34"/>
      <c r="AA1971" s="34"/>
      <c r="AB1971" s="34"/>
    </row>
    <row r="1972" spans="1:28">
      <c r="A1972" s="34"/>
      <c r="B1972" s="34"/>
      <c r="C1972" s="34"/>
      <c r="D1972" s="34"/>
      <c r="E1972" s="34"/>
      <c r="F1972" s="34"/>
      <c r="G1972" s="34"/>
      <c r="H1972" s="34"/>
      <c r="I1972" s="34"/>
      <c r="J1972" s="34"/>
      <c r="K1972" s="34"/>
      <c r="L1972" s="34"/>
      <c r="M1972" s="34"/>
      <c r="N1972" s="34"/>
      <c r="O1972" s="34"/>
      <c r="P1972" s="34"/>
      <c r="Q1972" s="34"/>
      <c r="R1972" s="34"/>
      <c r="S1972" s="34"/>
      <c r="T1972" s="34"/>
      <c r="U1972" s="34"/>
      <c r="V1972" s="34"/>
      <c r="W1972" s="34"/>
      <c r="X1972" s="34"/>
      <c r="Y1972" s="34"/>
      <c r="Z1972" s="34"/>
      <c r="AA1972" s="34"/>
      <c r="AB1972" s="34"/>
    </row>
    <row r="1973" spans="1:28">
      <c r="A1973" s="34"/>
      <c r="B1973" s="34"/>
      <c r="C1973" s="34"/>
      <c r="D1973" s="34"/>
      <c r="E1973" s="34"/>
      <c r="F1973" s="34"/>
      <c r="G1973" s="34"/>
      <c r="H1973" s="34"/>
      <c r="I1973" s="34"/>
      <c r="J1973" s="34"/>
      <c r="K1973" s="34"/>
      <c r="L1973" s="34"/>
      <c r="M1973" s="34"/>
      <c r="N1973" s="34"/>
      <c r="O1973" s="34"/>
      <c r="P1973" s="34"/>
      <c r="Q1973" s="34"/>
      <c r="R1973" s="34"/>
      <c r="S1973" s="34"/>
      <c r="T1973" s="34"/>
      <c r="U1973" s="34"/>
      <c r="V1973" s="34"/>
      <c r="W1973" s="34"/>
      <c r="X1973" s="34"/>
      <c r="Y1973" s="34"/>
      <c r="Z1973" s="34"/>
      <c r="AA1973" s="34"/>
      <c r="AB1973" s="34"/>
    </row>
    <row r="1974" spans="1:28">
      <c r="A1974" s="34"/>
      <c r="B1974" s="34"/>
      <c r="C1974" s="34"/>
      <c r="D1974" s="34"/>
      <c r="E1974" s="34"/>
      <c r="F1974" s="34"/>
      <c r="G1974" s="34"/>
      <c r="H1974" s="34"/>
      <c r="I1974" s="34"/>
      <c r="J1974" s="34"/>
      <c r="K1974" s="34"/>
      <c r="L1974" s="34"/>
      <c r="M1974" s="34"/>
      <c r="N1974" s="34"/>
      <c r="O1974" s="34"/>
      <c r="P1974" s="34"/>
      <c r="Q1974" s="34"/>
      <c r="R1974" s="34"/>
      <c r="S1974" s="34"/>
      <c r="T1974" s="34"/>
      <c r="U1974" s="34"/>
      <c r="V1974" s="34"/>
      <c r="W1974" s="34"/>
      <c r="X1974" s="34"/>
      <c r="Y1974" s="34"/>
      <c r="Z1974" s="34"/>
      <c r="AA1974" s="34"/>
      <c r="AB1974" s="34"/>
    </row>
    <row r="1975" spans="1:28">
      <c r="A1975" s="34"/>
      <c r="B1975" s="34"/>
      <c r="C1975" s="34"/>
      <c r="D1975" s="34"/>
      <c r="E1975" s="34"/>
      <c r="F1975" s="34"/>
      <c r="G1975" s="34"/>
      <c r="H1975" s="34"/>
      <c r="I1975" s="34"/>
      <c r="J1975" s="34"/>
      <c r="K1975" s="34"/>
      <c r="L1975" s="34"/>
      <c r="M1975" s="34"/>
      <c r="N1975" s="34"/>
      <c r="O1975" s="34"/>
      <c r="P1975" s="34"/>
      <c r="Q1975" s="34"/>
      <c r="R1975" s="34"/>
      <c r="S1975" s="34"/>
      <c r="T1975" s="34"/>
      <c r="U1975" s="34"/>
      <c r="V1975" s="34"/>
      <c r="W1975" s="34"/>
      <c r="X1975" s="34"/>
      <c r="Y1975" s="34"/>
      <c r="Z1975" s="34"/>
      <c r="AA1975" s="34"/>
      <c r="AB1975" s="34"/>
    </row>
    <row r="1976" spans="1:28">
      <c r="A1976" s="34"/>
      <c r="B1976" s="34"/>
      <c r="C1976" s="34"/>
      <c r="D1976" s="34"/>
      <c r="E1976" s="34"/>
      <c r="F1976" s="34"/>
      <c r="G1976" s="34"/>
      <c r="H1976" s="34"/>
      <c r="I1976" s="34"/>
      <c r="J1976" s="34"/>
      <c r="K1976" s="34"/>
      <c r="L1976" s="34"/>
      <c r="M1976" s="34"/>
      <c r="N1976" s="34"/>
      <c r="O1976" s="34"/>
      <c r="P1976" s="34"/>
      <c r="Q1976" s="34"/>
      <c r="R1976" s="34"/>
      <c r="S1976" s="34"/>
      <c r="T1976" s="34"/>
      <c r="U1976" s="34"/>
      <c r="V1976" s="34"/>
      <c r="W1976" s="34"/>
      <c r="X1976" s="34"/>
      <c r="Y1976" s="34"/>
      <c r="Z1976" s="34"/>
      <c r="AA1976" s="34"/>
      <c r="AB1976" s="34"/>
    </row>
    <row r="1977" spans="1:28">
      <c r="A1977" s="34"/>
      <c r="B1977" s="34"/>
      <c r="C1977" s="34"/>
      <c r="D1977" s="34"/>
      <c r="E1977" s="34"/>
      <c r="F1977" s="34"/>
      <c r="G1977" s="34"/>
      <c r="H1977" s="34"/>
      <c r="I1977" s="34"/>
      <c r="J1977" s="34"/>
      <c r="K1977" s="34"/>
      <c r="L1977" s="34"/>
      <c r="M1977" s="34"/>
      <c r="N1977" s="34"/>
      <c r="O1977" s="34"/>
      <c r="P1977" s="34"/>
      <c r="Q1977" s="34"/>
      <c r="R1977" s="34"/>
      <c r="S1977" s="34"/>
      <c r="T1977" s="34"/>
      <c r="U1977" s="34"/>
      <c r="V1977" s="34"/>
      <c r="W1977" s="34"/>
      <c r="X1977" s="34"/>
      <c r="Y1977" s="34"/>
      <c r="Z1977" s="34"/>
      <c r="AA1977" s="34"/>
      <c r="AB1977" s="34"/>
    </row>
    <row r="1978" spans="1:28">
      <c r="A1978" s="34"/>
      <c r="B1978" s="34"/>
      <c r="C1978" s="34"/>
      <c r="D1978" s="34"/>
      <c r="E1978" s="34"/>
      <c r="F1978" s="34"/>
      <c r="G1978" s="34"/>
      <c r="H1978" s="34"/>
      <c r="I1978" s="34"/>
      <c r="J1978" s="34"/>
      <c r="K1978" s="34"/>
      <c r="L1978" s="34"/>
      <c r="M1978" s="34"/>
      <c r="N1978" s="34"/>
      <c r="O1978" s="34"/>
      <c r="P1978" s="34"/>
      <c r="Q1978" s="34"/>
      <c r="R1978" s="34"/>
      <c r="S1978" s="34"/>
      <c r="T1978" s="34"/>
      <c r="U1978" s="34"/>
      <c r="V1978" s="34"/>
      <c r="W1978" s="34"/>
      <c r="X1978" s="34"/>
      <c r="Y1978" s="34"/>
      <c r="Z1978" s="34"/>
      <c r="AA1978" s="34"/>
      <c r="AB1978" s="34"/>
    </row>
    <row r="1979" spans="1:28">
      <c r="A1979" s="34"/>
      <c r="B1979" s="34"/>
      <c r="C1979" s="34"/>
      <c r="D1979" s="34"/>
      <c r="E1979" s="34"/>
      <c r="F1979" s="34"/>
      <c r="G1979" s="34"/>
      <c r="H1979" s="34"/>
      <c r="I1979" s="34"/>
      <c r="J1979" s="34"/>
      <c r="K1979" s="34"/>
      <c r="L1979" s="34"/>
      <c r="M1979" s="34"/>
      <c r="N1979" s="34"/>
      <c r="O1979" s="34"/>
      <c r="P1979" s="34"/>
      <c r="Q1979" s="34"/>
      <c r="R1979" s="34"/>
      <c r="S1979" s="34"/>
      <c r="T1979" s="34"/>
      <c r="U1979" s="34"/>
      <c r="V1979" s="34"/>
      <c r="W1979" s="34"/>
      <c r="X1979" s="34"/>
      <c r="Y1979" s="34"/>
      <c r="Z1979" s="34"/>
      <c r="AA1979" s="34"/>
      <c r="AB1979" s="34"/>
    </row>
    <row r="1980" spans="1:28">
      <c r="A1980" s="34"/>
      <c r="B1980" s="34"/>
      <c r="C1980" s="34"/>
      <c r="D1980" s="34"/>
      <c r="E1980" s="34"/>
      <c r="F1980" s="34"/>
      <c r="G1980" s="34"/>
      <c r="H1980" s="34"/>
      <c r="I1980" s="34"/>
      <c r="J1980" s="34"/>
      <c r="K1980" s="34"/>
      <c r="L1980" s="34"/>
      <c r="M1980" s="34"/>
      <c r="N1980" s="34"/>
      <c r="O1980" s="34"/>
      <c r="P1980" s="34"/>
      <c r="Q1980" s="34"/>
      <c r="R1980" s="34"/>
      <c r="S1980" s="34"/>
      <c r="T1980" s="34"/>
      <c r="U1980" s="34"/>
      <c r="V1980" s="34"/>
      <c r="W1980" s="34"/>
      <c r="X1980" s="34"/>
      <c r="Y1980" s="34"/>
      <c r="Z1980" s="34"/>
      <c r="AA1980" s="34"/>
      <c r="AB1980" s="34"/>
    </row>
    <row r="1981" spans="1:28">
      <c r="A1981" s="34"/>
      <c r="B1981" s="34"/>
      <c r="C1981" s="34"/>
      <c r="D1981" s="34"/>
      <c r="E1981" s="34"/>
      <c r="F1981" s="34"/>
      <c r="G1981" s="34"/>
      <c r="H1981" s="34"/>
      <c r="I1981" s="34"/>
      <c r="J1981" s="34"/>
      <c r="K1981" s="34"/>
      <c r="L1981" s="34"/>
      <c r="M1981" s="34"/>
      <c r="N1981" s="34"/>
      <c r="O1981" s="34"/>
      <c r="P1981" s="34"/>
      <c r="Q1981" s="34"/>
      <c r="R1981" s="34"/>
      <c r="S1981" s="34"/>
      <c r="T1981" s="34"/>
      <c r="U1981" s="34"/>
      <c r="V1981" s="34"/>
      <c r="W1981" s="34"/>
      <c r="X1981" s="34"/>
      <c r="Y1981" s="34"/>
      <c r="Z1981" s="34"/>
      <c r="AA1981" s="34"/>
      <c r="AB1981" s="34"/>
    </row>
    <row r="1982" spans="1:28">
      <c r="A1982" s="34"/>
      <c r="B1982" s="34"/>
      <c r="C1982" s="34"/>
      <c r="D1982" s="34"/>
      <c r="E1982" s="34"/>
      <c r="F1982" s="34"/>
      <c r="G1982" s="34"/>
      <c r="H1982" s="34"/>
      <c r="I1982" s="34"/>
      <c r="J1982" s="34"/>
      <c r="K1982" s="34"/>
      <c r="L1982" s="34"/>
      <c r="M1982" s="34"/>
      <c r="N1982" s="34"/>
      <c r="O1982" s="34"/>
      <c r="P1982" s="34"/>
      <c r="Q1982" s="34"/>
      <c r="R1982" s="34"/>
      <c r="S1982" s="34"/>
      <c r="T1982" s="34"/>
      <c r="U1982" s="34"/>
      <c r="V1982" s="34"/>
      <c r="W1982" s="34"/>
      <c r="X1982" s="34"/>
      <c r="Y1982" s="34"/>
      <c r="Z1982" s="34"/>
      <c r="AA1982" s="34"/>
      <c r="AB1982" s="34"/>
    </row>
    <row r="1983" spans="1:28">
      <c r="A1983" s="34"/>
      <c r="B1983" s="34"/>
      <c r="C1983" s="34"/>
      <c r="D1983" s="34"/>
      <c r="E1983" s="34"/>
      <c r="F1983" s="34"/>
      <c r="G1983" s="34"/>
      <c r="H1983" s="34"/>
      <c r="I1983" s="34"/>
      <c r="J1983" s="34"/>
      <c r="K1983" s="34"/>
      <c r="L1983" s="34"/>
      <c r="M1983" s="34"/>
      <c r="N1983" s="34"/>
      <c r="O1983" s="34"/>
      <c r="P1983" s="34"/>
      <c r="Q1983" s="34"/>
      <c r="R1983" s="34"/>
      <c r="S1983" s="34"/>
      <c r="T1983" s="34"/>
      <c r="U1983" s="34"/>
      <c r="V1983" s="34"/>
      <c r="W1983" s="34"/>
      <c r="X1983" s="34"/>
      <c r="Y1983" s="34"/>
      <c r="Z1983" s="34"/>
      <c r="AA1983" s="34"/>
      <c r="AB1983" s="34"/>
    </row>
    <row r="1984" spans="1:28">
      <c r="A1984" s="34"/>
      <c r="B1984" s="34"/>
      <c r="C1984" s="34"/>
      <c r="D1984" s="34"/>
      <c r="E1984" s="34"/>
      <c r="F1984" s="34"/>
      <c r="G1984" s="34"/>
      <c r="H1984" s="34"/>
      <c r="I1984" s="34"/>
      <c r="J1984" s="34"/>
      <c r="K1984" s="34"/>
      <c r="L1984" s="34"/>
      <c r="M1984" s="34"/>
      <c r="N1984" s="34"/>
      <c r="O1984" s="34"/>
      <c r="P1984" s="34"/>
      <c r="Q1984" s="34"/>
      <c r="R1984" s="34"/>
      <c r="S1984" s="34"/>
      <c r="T1984" s="34"/>
      <c r="U1984" s="34"/>
      <c r="V1984" s="34"/>
      <c r="W1984" s="34"/>
      <c r="X1984" s="34"/>
      <c r="Y1984" s="34"/>
      <c r="Z1984" s="34"/>
      <c r="AA1984" s="34"/>
      <c r="AB1984" s="34"/>
    </row>
    <row r="1985" spans="1:28">
      <c r="A1985" s="34"/>
      <c r="B1985" s="34"/>
      <c r="C1985" s="34"/>
      <c r="D1985" s="34"/>
      <c r="E1985" s="34"/>
      <c r="F1985" s="34"/>
      <c r="G1985" s="34"/>
      <c r="H1985" s="34"/>
      <c r="I1985" s="34"/>
      <c r="J1985" s="34"/>
      <c r="K1985" s="34"/>
      <c r="L1985" s="34"/>
      <c r="M1985" s="34"/>
      <c r="N1985" s="34"/>
      <c r="O1985" s="34"/>
      <c r="P1985" s="34"/>
      <c r="Q1985" s="34"/>
      <c r="R1985" s="34"/>
      <c r="S1985" s="34"/>
      <c r="T1985" s="34"/>
      <c r="U1985" s="34"/>
      <c r="V1985" s="34"/>
      <c r="W1985" s="34"/>
      <c r="X1985" s="34"/>
      <c r="Y1985" s="34"/>
      <c r="Z1985" s="34"/>
      <c r="AA1985" s="34"/>
      <c r="AB1985" s="34"/>
    </row>
    <row r="1986" spans="1:28">
      <c r="A1986" s="34"/>
      <c r="B1986" s="34"/>
      <c r="C1986" s="34"/>
      <c r="D1986" s="34"/>
      <c r="E1986" s="34"/>
      <c r="F1986" s="34"/>
      <c r="G1986" s="34"/>
      <c r="H1986" s="34"/>
      <c r="I1986" s="34"/>
      <c r="J1986" s="34"/>
      <c r="K1986" s="34"/>
      <c r="L1986" s="34"/>
      <c r="M1986" s="34"/>
      <c r="N1986" s="34"/>
      <c r="O1986" s="34"/>
      <c r="P1986" s="34"/>
      <c r="Q1986" s="34"/>
      <c r="R1986" s="34"/>
      <c r="S1986" s="34"/>
      <c r="T1986" s="34"/>
      <c r="U1986" s="34"/>
      <c r="V1986" s="34"/>
      <c r="W1986" s="34"/>
      <c r="X1986" s="34"/>
      <c r="Y1986" s="34"/>
      <c r="Z1986" s="34"/>
      <c r="AA1986" s="34"/>
      <c r="AB1986" s="34"/>
    </row>
    <row r="1987" spans="1:28">
      <c r="A1987" s="34"/>
      <c r="B1987" s="34"/>
      <c r="C1987" s="34"/>
      <c r="D1987" s="34"/>
      <c r="E1987" s="34"/>
      <c r="F1987" s="34"/>
      <c r="G1987" s="34"/>
      <c r="H1987" s="34"/>
      <c r="I1987" s="34"/>
      <c r="J1987" s="34"/>
      <c r="K1987" s="34"/>
      <c r="L1987" s="34"/>
      <c r="M1987" s="34"/>
      <c r="N1987" s="34"/>
      <c r="O1987" s="34"/>
      <c r="P1987" s="34"/>
      <c r="Q1987" s="34"/>
      <c r="R1987" s="34"/>
      <c r="S1987" s="34"/>
      <c r="T1987" s="34"/>
      <c r="U1987" s="34"/>
      <c r="V1987" s="34"/>
      <c r="W1987" s="34"/>
      <c r="X1987" s="34"/>
      <c r="Y1987" s="34"/>
      <c r="Z1987" s="34"/>
      <c r="AA1987" s="34"/>
      <c r="AB1987" s="34"/>
    </row>
    <row r="1988" spans="1:28">
      <c r="A1988" s="34"/>
      <c r="B1988" s="34"/>
      <c r="C1988" s="34"/>
      <c r="D1988" s="34"/>
      <c r="E1988" s="34"/>
      <c r="F1988" s="34"/>
      <c r="G1988" s="34"/>
      <c r="H1988" s="34"/>
      <c r="I1988" s="34"/>
      <c r="J1988" s="34"/>
      <c r="K1988" s="34"/>
      <c r="L1988" s="34"/>
      <c r="M1988" s="34"/>
      <c r="N1988" s="34"/>
      <c r="O1988" s="34"/>
      <c r="P1988" s="34"/>
      <c r="Q1988" s="34"/>
      <c r="R1988" s="34"/>
      <c r="S1988" s="34"/>
      <c r="T1988" s="34"/>
      <c r="U1988" s="34"/>
      <c r="V1988" s="34"/>
      <c r="W1988" s="34"/>
      <c r="X1988" s="34"/>
      <c r="Y1988" s="34"/>
      <c r="Z1988" s="34"/>
      <c r="AA1988" s="34"/>
      <c r="AB1988" s="34"/>
    </row>
    <row r="1989" spans="1:28">
      <c r="A1989" s="34"/>
      <c r="B1989" s="34"/>
      <c r="C1989" s="34"/>
      <c r="D1989" s="34"/>
      <c r="E1989" s="34"/>
      <c r="F1989" s="34"/>
      <c r="G1989" s="34"/>
      <c r="H1989" s="34"/>
      <c r="I1989" s="34"/>
      <c r="J1989" s="34"/>
      <c r="K1989" s="34"/>
      <c r="L1989" s="34"/>
      <c r="M1989" s="34"/>
      <c r="N1989" s="34"/>
      <c r="O1989" s="34"/>
      <c r="P1989" s="34"/>
      <c r="Q1989" s="34"/>
      <c r="R1989" s="34"/>
      <c r="S1989" s="34"/>
      <c r="T1989" s="34"/>
      <c r="U1989" s="34"/>
      <c r="V1989" s="34"/>
      <c r="W1989" s="34"/>
      <c r="X1989" s="34"/>
      <c r="Y1989" s="34"/>
      <c r="Z1989" s="34"/>
      <c r="AA1989" s="34"/>
      <c r="AB1989" s="34"/>
    </row>
    <row r="1990" spans="1:28">
      <c r="A1990" s="34"/>
      <c r="B1990" s="34"/>
      <c r="C1990" s="34"/>
      <c r="D1990" s="34"/>
      <c r="E1990" s="34"/>
      <c r="F1990" s="34"/>
      <c r="G1990" s="34"/>
      <c r="H1990" s="34"/>
      <c r="I1990" s="34"/>
      <c r="J1990" s="34"/>
      <c r="K1990" s="34"/>
      <c r="L1990" s="34"/>
      <c r="M1990" s="34"/>
      <c r="N1990" s="34"/>
      <c r="O1990" s="34"/>
      <c r="P1990" s="34"/>
      <c r="Q1990" s="34"/>
      <c r="R1990" s="34"/>
      <c r="S1990" s="34"/>
      <c r="T1990" s="34"/>
      <c r="U1990" s="34"/>
      <c r="V1990" s="34"/>
      <c r="W1990" s="34"/>
      <c r="X1990" s="34"/>
      <c r="Y1990" s="34"/>
      <c r="Z1990" s="34"/>
      <c r="AA1990" s="34"/>
      <c r="AB1990" s="34"/>
    </row>
    <row r="1991" spans="1:28">
      <c r="A1991" s="34"/>
      <c r="B1991" s="34"/>
      <c r="C1991" s="34"/>
      <c r="D1991" s="34"/>
      <c r="E1991" s="34"/>
      <c r="F1991" s="34"/>
      <c r="G1991" s="34"/>
      <c r="H1991" s="34"/>
      <c r="I1991" s="34"/>
      <c r="J1991" s="34"/>
      <c r="K1991" s="34"/>
      <c r="L1991" s="34"/>
      <c r="M1991" s="34"/>
      <c r="N1991" s="34"/>
      <c r="O1991" s="34"/>
      <c r="P1991" s="34"/>
      <c r="Q1991" s="34"/>
      <c r="R1991" s="34"/>
      <c r="S1991" s="34"/>
      <c r="T1991" s="34"/>
      <c r="U1991" s="34"/>
      <c r="V1991" s="34"/>
      <c r="W1991" s="34"/>
      <c r="X1991" s="34"/>
      <c r="Y1991" s="34"/>
      <c r="Z1991" s="34"/>
      <c r="AA1991" s="34"/>
      <c r="AB1991" s="34"/>
    </row>
    <row r="1992" spans="1:28">
      <c r="A1992" s="34"/>
      <c r="B1992" s="34"/>
      <c r="C1992" s="34"/>
      <c r="D1992" s="34"/>
      <c r="E1992" s="34"/>
      <c r="F1992" s="34"/>
      <c r="G1992" s="34"/>
      <c r="H1992" s="34"/>
      <c r="I1992" s="34"/>
      <c r="J1992" s="34"/>
      <c r="K1992" s="34"/>
      <c r="L1992" s="34"/>
      <c r="M1992" s="34"/>
      <c r="N1992" s="34"/>
      <c r="O1992" s="34"/>
      <c r="P1992" s="34"/>
      <c r="Q1992" s="34"/>
      <c r="R1992" s="34"/>
      <c r="S1992" s="34"/>
      <c r="T1992" s="34"/>
      <c r="U1992" s="34"/>
      <c r="V1992" s="34"/>
      <c r="W1992" s="34"/>
      <c r="X1992" s="34"/>
      <c r="Y1992" s="34"/>
      <c r="Z1992" s="34"/>
      <c r="AA1992" s="34"/>
      <c r="AB1992" s="34"/>
    </row>
    <row r="1993" spans="1:28">
      <c r="A1993" s="34"/>
      <c r="B1993" s="34"/>
      <c r="C1993" s="34"/>
      <c r="D1993" s="34"/>
      <c r="E1993" s="34"/>
      <c r="F1993" s="34"/>
      <c r="G1993" s="34"/>
      <c r="H1993" s="34"/>
      <c r="I1993" s="34"/>
      <c r="J1993" s="34"/>
      <c r="K1993" s="34"/>
      <c r="L1993" s="34"/>
      <c r="M1993" s="34"/>
      <c r="N1993" s="34"/>
      <c r="O1993" s="34"/>
      <c r="P1993" s="34"/>
      <c r="Q1993" s="34"/>
      <c r="R1993" s="34"/>
      <c r="S1993" s="34"/>
      <c r="T1993" s="34"/>
      <c r="U1993" s="34"/>
      <c r="V1993" s="34"/>
      <c r="W1993" s="34"/>
      <c r="X1993" s="34"/>
      <c r="Y1993" s="34"/>
      <c r="Z1993" s="34"/>
      <c r="AA1993" s="34"/>
      <c r="AB1993" s="34"/>
    </row>
    <row r="1994" spans="1:28">
      <c r="A1994" s="34"/>
      <c r="B1994" s="34"/>
      <c r="C1994" s="34"/>
      <c r="D1994" s="34"/>
      <c r="E1994" s="34"/>
      <c r="F1994" s="34"/>
      <c r="G1994" s="34"/>
      <c r="H1994" s="34"/>
      <c r="I1994" s="34"/>
      <c r="J1994" s="34"/>
      <c r="K1994" s="34"/>
      <c r="L1994" s="34"/>
      <c r="M1994" s="34"/>
      <c r="N1994" s="34"/>
      <c r="O1994" s="34"/>
      <c r="P1994" s="34"/>
      <c r="Q1994" s="34"/>
      <c r="R1994" s="34"/>
      <c r="S1994" s="34"/>
      <c r="T1994" s="34"/>
      <c r="U1994" s="34"/>
      <c r="V1994" s="34"/>
      <c r="W1994" s="34"/>
      <c r="X1994" s="34"/>
      <c r="Y1994" s="34"/>
      <c r="Z1994" s="34"/>
      <c r="AA1994" s="34"/>
      <c r="AB1994" s="34"/>
    </row>
    <row r="1995" spans="1:28">
      <c r="A1995" s="34"/>
      <c r="B1995" s="34"/>
      <c r="C1995" s="34"/>
      <c r="D1995" s="34"/>
      <c r="E1995" s="34"/>
      <c r="F1995" s="34"/>
      <c r="G1995" s="34"/>
      <c r="H1995" s="34"/>
      <c r="I1995" s="34"/>
      <c r="J1995" s="34"/>
      <c r="K1995" s="34"/>
      <c r="L1995" s="34"/>
      <c r="M1995" s="34"/>
      <c r="N1995" s="34"/>
      <c r="O1995" s="34"/>
      <c r="P1995" s="34"/>
      <c r="Q1995" s="34"/>
      <c r="R1995" s="34"/>
      <c r="S1995" s="34"/>
      <c r="T1995" s="34"/>
      <c r="U1995" s="34"/>
      <c r="V1995" s="34"/>
      <c r="W1995" s="34"/>
      <c r="X1995" s="34"/>
      <c r="Y1995" s="34"/>
      <c r="Z1995" s="34"/>
      <c r="AA1995" s="34"/>
      <c r="AB1995" s="34"/>
    </row>
    <row r="1996" spans="1:28">
      <c r="A1996" s="34"/>
      <c r="B1996" s="34"/>
      <c r="C1996" s="34"/>
      <c r="D1996" s="34"/>
      <c r="E1996" s="34"/>
      <c r="F1996" s="34"/>
      <c r="G1996" s="34"/>
      <c r="H1996" s="34"/>
      <c r="I1996" s="34"/>
      <c r="J1996" s="34"/>
      <c r="K1996" s="34"/>
      <c r="L1996" s="34"/>
      <c r="M1996" s="34"/>
      <c r="N1996" s="34"/>
      <c r="O1996" s="34"/>
      <c r="P1996" s="34"/>
      <c r="Q1996" s="34"/>
      <c r="R1996" s="34"/>
      <c r="S1996" s="34"/>
      <c r="T1996" s="34"/>
      <c r="U1996" s="34"/>
      <c r="V1996" s="34"/>
      <c r="W1996" s="34"/>
      <c r="X1996" s="34"/>
      <c r="Y1996" s="34"/>
      <c r="Z1996" s="34"/>
      <c r="AA1996" s="34"/>
      <c r="AB1996" s="34"/>
    </row>
    <row r="1997" spans="1:28">
      <c r="A1997" s="34"/>
      <c r="B1997" s="34"/>
      <c r="C1997" s="34"/>
      <c r="D1997" s="34"/>
      <c r="E1997" s="34"/>
      <c r="F1997" s="34"/>
      <c r="G1997" s="34"/>
      <c r="H1997" s="34"/>
      <c r="I1997" s="34"/>
      <c r="J1997" s="34"/>
      <c r="K1997" s="34"/>
      <c r="L1997" s="34"/>
      <c r="M1997" s="34"/>
      <c r="N1997" s="34"/>
      <c r="O1997" s="34"/>
      <c r="P1997" s="34"/>
      <c r="Q1997" s="34"/>
      <c r="R1997" s="34"/>
      <c r="S1997" s="34"/>
      <c r="T1997" s="34"/>
      <c r="U1997" s="34"/>
      <c r="V1997" s="34"/>
      <c r="W1997" s="34"/>
      <c r="X1997" s="34"/>
      <c r="Y1997" s="34"/>
      <c r="Z1997" s="34"/>
      <c r="AA1997" s="34"/>
      <c r="AB1997" s="34"/>
    </row>
    <row r="1998" spans="1:28">
      <c r="A1998" s="34"/>
      <c r="B1998" s="34"/>
      <c r="C1998" s="34"/>
      <c r="D1998" s="34"/>
      <c r="E1998" s="34"/>
      <c r="F1998" s="34"/>
      <c r="G1998" s="34"/>
      <c r="H1998" s="34"/>
      <c r="I1998" s="34"/>
      <c r="J1998" s="34"/>
      <c r="K1998" s="34"/>
      <c r="L1998" s="34"/>
      <c r="M1998" s="34"/>
      <c r="N1998" s="34"/>
      <c r="O1998" s="34"/>
      <c r="P1998" s="34"/>
      <c r="Q1998" s="34"/>
      <c r="R1998" s="34"/>
      <c r="S1998" s="34"/>
      <c r="T1998" s="34"/>
      <c r="U1998" s="34"/>
      <c r="V1998" s="34"/>
      <c r="W1998" s="34"/>
      <c r="X1998" s="34"/>
      <c r="Y1998" s="34"/>
      <c r="Z1998" s="34"/>
      <c r="AA1998" s="34"/>
      <c r="AB1998" s="34"/>
    </row>
    <row r="1999" spans="1:28">
      <c r="A1999" s="34"/>
      <c r="B1999" s="34"/>
      <c r="C1999" s="34"/>
      <c r="D1999" s="34"/>
      <c r="E1999" s="34"/>
      <c r="F1999" s="34"/>
      <c r="G1999" s="34"/>
      <c r="H1999" s="34"/>
      <c r="I1999" s="34"/>
      <c r="J1999" s="34"/>
      <c r="K1999" s="34"/>
      <c r="L1999" s="34"/>
      <c r="M1999" s="34"/>
      <c r="N1999" s="34"/>
      <c r="O1999" s="34"/>
      <c r="P1999" s="34"/>
      <c r="Q1999" s="34"/>
      <c r="R1999" s="34"/>
      <c r="S1999" s="34"/>
      <c r="T1999" s="34"/>
      <c r="U1999" s="34"/>
      <c r="V1999" s="34"/>
      <c r="W1999" s="34"/>
      <c r="X1999" s="34"/>
      <c r="Y1999" s="34"/>
      <c r="Z1999" s="34"/>
      <c r="AA1999" s="34"/>
      <c r="AB1999" s="34"/>
    </row>
    <row r="2000" spans="1:28">
      <c r="A2000" s="34"/>
      <c r="B2000" s="34"/>
      <c r="C2000" s="34"/>
      <c r="D2000" s="34"/>
      <c r="E2000" s="34"/>
      <c r="F2000" s="34"/>
      <c r="G2000" s="34"/>
      <c r="H2000" s="34"/>
      <c r="I2000" s="34"/>
      <c r="J2000" s="34"/>
      <c r="K2000" s="34"/>
      <c r="L2000" s="34"/>
      <c r="M2000" s="34"/>
      <c r="N2000" s="34"/>
      <c r="O2000" s="34"/>
      <c r="P2000" s="34"/>
      <c r="Q2000" s="34"/>
      <c r="R2000" s="34"/>
      <c r="S2000" s="34"/>
      <c r="T2000" s="34"/>
      <c r="U2000" s="34"/>
      <c r="V2000" s="34"/>
      <c r="W2000" s="34"/>
      <c r="X2000" s="34"/>
      <c r="Y2000" s="34"/>
      <c r="Z2000" s="34"/>
      <c r="AA2000" s="34"/>
      <c r="AB2000" s="34"/>
    </row>
    <row r="2001" spans="1:28">
      <c r="A2001" s="34"/>
      <c r="B2001" s="34"/>
      <c r="C2001" s="34"/>
      <c r="D2001" s="34"/>
      <c r="E2001" s="34"/>
      <c r="F2001" s="34"/>
      <c r="G2001" s="34"/>
      <c r="H2001" s="34"/>
      <c r="I2001" s="34"/>
      <c r="J2001" s="34"/>
      <c r="K2001" s="34"/>
      <c r="L2001" s="34"/>
      <c r="M2001" s="34"/>
      <c r="N2001" s="34"/>
      <c r="O2001" s="34"/>
      <c r="P2001" s="34"/>
      <c r="Q2001" s="34"/>
      <c r="R2001" s="34"/>
      <c r="S2001" s="34"/>
      <c r="T2001" s="34"/>
      <c r="U2001" s="34"/>
      <c r="V2001" s="34"/>
      <c r="W2001" s="34"/>
      <c r="X2001" s="34"/>
      <c r="Y2001" s="34"/>
      <c r="Z2001" s="34"/>
      <c r="AA2001" s="34"/>
      <c r="AB2001" s="34"/>
    </row>
    <row r="2002" spans="1:28">
      <c r="A2002" s="34"/>
      <c r="B2002" s="34"/>
      <c r="C2002" s="34"/>
      <c r="D2002" s="34"/>
      <c r="E2002" s="34"/>
      <c r="F2002" s="34"/>
      <c r="G2002" s="34"/>
      <c r="H2002" s="34"/>
      <c r="I2002" s="34"/>
      <c r="J2002" s="34"/>
      <c r="K2002" s="34"/>
      <c r="L2002" s="34"/>
      <c r="M2002" s="34"/>
      <c r="N2002" s="34"/>
      <c r="O2002" s="34"/>
      <c r="P2002" s="34"/>
      <c r="Q2002" s="34"/>
      <c r="R2002" s="34"/>
      <c r="S2002" s="34"/>
      <c r="T2002" s="34"/>
      <c r="U2002" s="34"/>
      <c r="V2002" s="34"/>
      <c r="W2002" s="34"/>
      <c r="X2002" s="34"/>
      <c r="Y2002" s="34"/>
      <c r="Z2002" s="34"/>
      <c r="AA2002" s="34"/>
      <c r="AB2002" s="34"/>
    </row>
    <row r="2003" spans="1:28">
      <c r="A2003" s="34"/>
      <c r="B2003" s="34"/>
      <c r="C2003" s="34"/>
      <c r="D2003" s="34"/>
      <c r="E2003" s="34"/>
      <c r="F2003" s="34"/>
      <c r="G2003" s="34"/>
      <c r="H2003" s="34"/>
      <c r="I2003" s="34"/>
      <c r="J2003" s="34"/>
      <c r="K2003" s="34"/>
      <c r="L2003" s="34"/>
      <c r="M2003" s="34"/>
      <c r="N2003" s="34"/>
      <c r="O2003" s="34"/>
      <c r="P2003" s="34"/>
      <c r="Q2003" s="34"/>
      <c r="R2003" s="34"/>
      <c r="S2003" s="34"/>
      <c r="T2003" s="34"/>
      <c r="U2003" s="34"/>
      <c r="V2003" s="34"/>
      <c r="W2003" s="34"/>
      <c r="X2003" s="34"/>
      <c r="Y2003" s="34"/>
      <c r="Z2003" s="34"/>
      <c r="AA2003" s="34"/>
      <c r="AB2003" s="34"/>
    </row>
    <row r="2004" spans="1:28">
      <c r="A2004" s="34"/>
      <c r="B2004" s="34"/>
      <c r="C2004" s="34"/>
      <c r="D2004" s="34"/>
      <c r="E2004" s="34"/>
      <c r="F2004" s="34"/>
      <c r="G2004" s="34"/>
      <c r="H2004" s="34"/>
      <c r="I2004" s="34"/>
      <c r="J2004" s="34"/>
      <c r="K2004" s="34"/>
      <c r="L2004" s="34"/>
      <c r="M2004" s="34"/>
      <c r="N2004" s="34"/>
      <c r="O2004" s="34"/>
      <c r="P2004" s="34"/>
      <c r="Q2004" s="34"/>
      <c r="R2004" s="34"/>
      <c r="S2004" s="34"/>
      <c r="T2004" s="34"/>
      <c r="U2004" s="34"/>
      <c r="V2004" s="34"/>
      <c r="W2004" s="34"/>
      <c r="X2004" s="34"/>
      <c r="Y2004" s="34"/>
      <c r="Z2004" s="34"/>
      <c r="AA2004" s="34"/>
      <c r="AB2004" s="34"/>
    </row>
    <row r="2005" spans="1:28">
      <c r="A2005" s="34"/>
      <c r="B2005" s="34"/>
      <c r="C2005" s="34"/>
      <c r="D2005" s="34"/>
      <c r="E2005" s="34"/>
      <c r="F2005" s="34"/>
      <c r="G2005" s="34"/>
      <c r="H2005" s="34"/>
      <c r="I2005" s="34"/>
      <c r="J2005" s="34"/>
      <c r="K2005" s="34"/>
      <c r="L2005" s="34"/>
      <c r="M2005" s="34"/>
      <c r="N2005" s="34"/>
      <c r="O2005" s="34"/>
      <c r="P2005" s="34"/>
      <c r="Q2005" s="34"/>
      <c r="R2005" s="34"/>
      <c r="S2005" s="34"/>
      <c r="T2005" s="34"/>
      <c r="U2005" s="34"/>
      <c r="V2005" s="34"/>
      <c r="W2005" s="34"/>
      <c r="X2005" s="34"/>
      <c r="Y2005" s="34"/>
      <c r="Z2005" s="34"/>
      <c r="AA2005" s="34"/>
      <c r="AB2005" s="34"/>
    </row>
    <row r="2006" spans="1:28">
      <c r="A2006" s="34"/>
      <c r="B2006" s="34"/>
      <c r="C2006" s="34"/>
      <c r="D2006" s="34"/>
      <c r="E2006" s="34"/>
      <c r="F2006" s="34"/>
      <c r="G2006" s="34"/>
      <c r="H2006" s="34"/>
      <c r="I2006" s="34"/>
      <c r="J2006" s="34"/>
      <c r="K2006" s="34"/>
      <c r="L2006" s="34"/>
      <c r="M2006" s="34"/>
      <c r="N2006" s="34"/>
      <c r="O2006" s="34"/>
      <c r="P2006" s="34"/>
      <c r="Q2006" s="34"/>
      <c r="R2006" s="34"/>
      <c r="S2006" s="34"/>
      <c r="T2006" s="34"/>
      <c r="U2006" s="34"/>
      <c r="V2006" s="34"/>
      <c r="W2006" s="34"/>
      <c r="X2006" s="34"/>
      <c r="Y2006" s="34"/>
      <c r="Z2006" s="34"/>
      <c r="AA2006" s="34"/>
      <c r="AB2006" s="34"/>
    </row>
    <row r="2007" spans="1:28">
      <c r="A2007" s="34"/>
      <c r="B2007" s="34"/>
      <c r="C2007" s="34"/>
      <c r="D2007" s="34"/>
      <c r="E2007" s="34"/>
      <c r="F2007" s="34"/>
      <c r="G2007" s="34"/>
      <c r="H2007" s="34"/>
      <c r="I2007" s="34"/>
      <c r="J2007" s="34"/>
      <c r="K2007" s="34"/>
      <c r="L2007" s="34"/>
      <c r="M2007" s="34"/>
      <c r="N2007" s="34"/>
      <c r="O2007" s="34"/>
      <c r="P2007" s="34"/>
      <c r="Q2007" s="34"/>
      <c r="R2007" s="34"/>
      <c r="S2007" s="34"/>
      <c r="T2007" s="34"/>
      <c r="U2007" s="34"/>
      <c r="V2007" s="34"/>
      <c r="W2007" s="34"/>
      <c r="X2007" s="34"/>
      <c r="Y2007" s="34"/>
      <c r="Z2007" s="34"/>
      <c r="AA2007" s="34"/>
      <c r="AB2007" s="34"/>
    </row>
    <row r="2008" spans="1:28">
      <c r="A2008" s="34"/>
      <c r="B2008" s="34"/>
      <c r="C2008" s="34"/>
      <c r="D2008" s="34"/>
      <c r="E2008" s="34"/>
      <c r="F2008" s="34"/>
      <c r="G2008" s="34"/>
      <c r="H2008" s="34"/>
      <c r="I2008" s="34"/>
      <c r="J2008" s="34"/>
      <c r="K2008" s="34"/>
      <c r="L2008" s="34"/>
      <c r="M2008" s="34"/>
      <c r="N2008" s="34"/>
      <c r="O2008" s="34"/>
      <c r="P2008" s="34"/>
      <c r="Q2008" s="34"/>
      <c r="R2008" s="34"/>
      <c r="S2008" s="34"/>
      <c r="T2008" s="34"/>
      <c r="U2008" s="34"/>
      <c r="V2008" s="34"/>
      <c r="W2008" s="34"/>
      <c r="X2008" s="34"/>
      <c r="Y2008" s="34"/>
      <c r="Z2008" s="34"/>
      <c r="AA2008" s="34"/>
      <c r="AB2008" s="34"/>
    </row>
    <row r="2009" spans="1:28">
      <c r="A2009" s="34"/>
      <c r="B2009" s="34"/>
      <c r="C2009" s="34"/>
      <c r="D2009" s="34"/>
      <c r="E2009" s="34"/>
      <c r="F2009" s="34"/>
      <c r="G2009" s="34"/>
      <c r="H2009" s="34"/>
      <c r="I2009" s="34"/>
      <c r="J2009" s="34"/>
      <c r="K2009" s="34"/>
      <c r="L2009" s="34"/>
      <c r="M2009" s="34"/>
      <c r="N2009" s="34"/>
      <c r="O2009" s="34"/>
      <c r="P2009" s="34"/>
      <c r="Q2009" s="34"/>
      <c r="R2009" s="34"/>
      <c r="S2009" s="34"/>
      <c r="T2009" s="34"/>
      <c r="U2009" s="34"/>
      <c r="V2009" s="34"/>
      <c r="W2009" s="34"/>
      <c r="X2009" s="34"/>
      <c r="Y2009" s="34"/>
      <c r="Z2009" s="34"/>
      <c r="AA2009" s="34"/>
      <c r="AB2009" s="34"/>
    </row>
    <row r="2010" spans="1:28">
      <c r="A2010" s="34"/>
      <c r="B2010" s="34"/>
      <c r="C2010" s="34"/>
      <c r="D2010" s="34"/>
      <c r="E2010" s="34"/>
      <c r="F2010" s="34"/>
      <c r="G2010" s="34"/>
      <c r="H2010" s="34"/>
      <c r="I2010" s="34"/>
      <c r="J2010" s="34"/>
      <c r="K2010" s="34"/>
      <c r="L2010" s="34"/>
      <c r="M2010" s="34"/>
      <c r="N2010" s="34"/>
      <c r="O2010" s="34"/>
      <c r="P2010" s="34"/>
      <c r="Q2010" s="34"/>
      <c r="R2010" s="34"/>
      <c r="S2010" s="34"/>
      <c r="T2010" s="34"/>
      <c r="U2010" s="34"/>
      <c r="V2010" s="34"/>
      <c r="W2010" s="34"/>
      <c r="X2010" s="34"/>
      <c r="Y2010" s="34"/>
      <c r="Z2010" s="34"/>
      <c r="AA2010" s="34"/>
      <c r="AB2010" s="34"/>
    </row>
    <row r="2011" spans="1:28">
      <c r="A2011" s="34"/>
      <c r="B2011" s="34"/>
      <c r="C2011" s="34"/>
      <c r="D2011" s="34"/>
      <c r="E2011" s="34"/>
      <c r="F2011" s="34"/>
      <c r="G2011" s="34"/>
      <c r="H2011" s="34"/>
      <c r="I2011" s="34"/>
      <c r="J2011" s="34"/>
      <c r="K2011" s="34"/>
      <c r="L2011" s="34"/>
      <c r="M2011" s="34"/>
      <c r="N2011" s="34"/>
      <c r="O2011" s="34"/>
      <c r="P2011" s="34"/>
      <c r="Q2011" s="34"/>
      <c r="R2011" s="34"/>
      <c r="S2011" s="34"/>
      <c r="T2011" s="34"/>
      <c r="U2011" s="34"/>
      <c r="V2011" s="34"/>
      <c r="W2011" s="34"/>
      <c r="X2011" s="34"/>
      <c r="Y2011" s="34"/>
      <c r="Z2011" s="34"/>
      <c r="AA2011" s="34"/>
      <c r="AB2011" s="34"/>
    </row>
    <row r="2012" spans="1:28">
      <c r="A2012" s="34"/>
      <c r="B2012" s="34"/>
      <c r="C2012" s="34"/>
      <c r="D2012" s="34"/>
      <c r="E2012" s="34"/>
      <c r="F2012" s="34"/>
      <c r="G2012" s="34"/>
      <c r="H2012" s="34"/>
      <c r="I2012" s="34"/>
      <c r="J2012" s="34"/>
      <c r="K2012" s="34"/>
      <c r="L2012" s="34"/>
      <c r="M2012" s="34"/>
      <c r="N2012" s="34"/>
      <c r="O2012" s="34"/>
      <c r="P2012" s="34"/>
      <c r="Q2012" s="34"/>
      <c r="R2012" s="34"/>
      <c r="S2012" s="34"/>
      <c r="T2012" s="34"/>
      <c r="U2012" s="34"/>
      <c r="V2012" s="34"/>
      <c r="W2012" s="34"/>
      <c r="X2012" s="34"/>
      <c r="Y2012" s="34"/>
      <c r="Z2012" s="34"/>
      <c r="AA2012" s="34"/>
      <c r="AB2012" s="34"/>
    </row>
    <row r="2013" spans="1:28">
      <c r="A2013" s="34"/>
      <c r="B2013" s="34"/>
      <c r="C2013" s="34"/>
      <c r="D2013" s="34"/>
      <c r="E2013" s="34"/>
      <c r="F2013" s="34"/>
      <c r="G2013" s="34"/>
      <c r="H2013" s="34"/>
      <c r="I2013" s="34"/>
      <c r="J2013" s="34"/>
      <c r="K2013" s="34"/>
      <c r="L2013" s="34"/>
      <c r="M2013" s="34"/>
      <c r="N2013" s="34"/>
      <c r="O2013" s="34"/>
      <c r="P2013" s="34"/>
      <c r="Q2013" s="34"/>
      <c r="R2013" s="34"/>
      <c r="S2013" s="34"/>
      <c r="T2013" s="34"/>
      <c r="U2013" s="34"/>
      <c r="V2013" s="34"/>
      <c r="W2013" s="34"/>
      <c r="X2013" s="34"/>
      <c r="Y2013" s="34"/>
      <c r="Z2013" s="34"/>
      <c r="AA2013" s="34"/>
      <c r="AB2013" s="34"/>
    </row>
    <row r="2014" spans="1:28">
      <c r="A2014" s="34"/>
      <c r="B2014" s="34"/>
      <c r="C2014" s="34"/>
      <c r="D2014" s="34"/>
      <c r="E2014" s="34"/>
      <c r="F2014" s="34"/>
      <c r="G2014" s="34"/>
      <c r="H2014" s="34"/>
      <c r="I2014" s="34"/>
      <c r="J2014" s="34"/>
      <c r="K2014" s="34"/>
      <c r="L2014" s="34"/>
      <c r="M2014" s="34"/>
      <c r="N2014" s="34"/>
      <c r="O2014" s="34"/>
      <c r="P2014" s="34"/>
      <c r="Q2014" s="34"/>
      <c r="R2014" s="34"/>
      <c r="S2014" s="34"/>
      <c r="T2014" s="34"/>
      <c r="U2014" s="34"/>
      <c r="V2014" s="34"/>
      <c r="W2014" s="34"/>
      <c r="X2014" s="34"/>
      <c r="Y2014" s="34"/>
      <c r="Z2014" s="34"/>
      <c r="AA2014" s="34"/>
      <c r="AB2014" s="34"/>
    </row>
    <row r="2015" spans="1:28">
      <c r="A2015" s="34"/>
      <c r="B2015" s="34"/>
      <c r="C2015" s="34"/>
      <c r="D2015" s="34"/>
      <c r="E2015" s="34"/>
      <c r="F2015" s="34"/>
      <c r="G2015" s="34"/>
      <c r="H2015" s="34"/>
      <c r="I2015" s="34"/>
      <c r="J2015" s="34"/>
      <c r="K2015" s="34"/>
      <c r="L2015" s="34"/>
      <c r="M2015" s="34"/>
      <c r="N2015" s="34"/>
      <c r="O2015" s="34"/>
      <c r="P2015" s="34"/>
      <c r="Q2015" s="34"/>
      <c r="R2015" s="34"/>
      <c r="S2015" s="34"/>
      <c r="T2015" s="34"/>
      <c r="U2015" s="34"/>
      <c r="V2015" s="34"/>
      <c r="W2015" s="34"/>
      <c r="X2015" s="34"/>
      <c r="Y2015" s="34"/>
      <c r="Z2015" s="34"/>
      <c r="AA2015" s="34"/>
      <c r="AB2015" s="34"/>
    </row>
    <row r="2016" spans="1:28">
      <c r="A2016" s="34"/>
      <c r="B2016" s="34"/>
      <c r="C2016" s="34"/>
      <c r="D2016" s="34"/>
      <c r="E2016" s="34"/>
      <c r="F2016" s="34"/>
      <c r="G2016" s="34"/>
      <c r="H2016" s="34"/>
      <c r="I2016" s="34"/>
      <c r="J2016" s="34"/>
      <c r="K2016" s="34"/>
      <c r="L2016" s="34"/>
      <c r="M2016" s="34"/>
      <c r="N2016" s="34"/>
      <c r="O2016" s="34"/>
      <c r="P2016" s="34"/>
      <c r="Q2016" s="34"/>
      <c r="R2016" s="34"/>
      <c r="S2016" s="34"/>
      <c r="T2016" s="34"/>
      <c r="U2016" s="34"/>
      <c r="V2016" s="34"/>
      <c r="W2016" s="34"/>
      <c r="X2016" s="34"/>
      <c r="Y2016" s="34"/>
      <c r="Z2016" s="34"/>
      <c r="AA2016" s="34"/>
      <c r="AB2016" s="34"/>
    </row>
    <row r="2017" spans="1:28">
      <c r="A2017" s="34"/>
      <c r="B2017" s="34"/>
      <c r="C2017" s="34"/>
      <c r="D2017" s="34"/>
      <c r="E2017" s="34"/>
      <c r="F2017" s="34"/>
      <c r="G2017" s="34"/>
      <c r="H2017" s="34"/>
      <c r="I2017" s="34"/>
      <c r="J2017" s="34"/>
      <c r="K2017" s="34"/>
      <c r="L2017" s="34"/>
      <c r="M2017" s="34"/>
      <c r="N2017" s="34"/>
      <c r="O2017" s="34"/>
      <c r="P2017" s="34"/>
      <c r="Q2017" s="34"/>
      <c r="R2017" s="34"/>
      <c r="S2017" s="34"/>
      <c r="T2017" s="34"/>
      <c r="U2017" s="34"/>
      <c r="V2017" s="34"/>
      <c r="W2017" s="34"/>
      <c r="X2017" s="34"/>
      <c r="Y2017" s="34"/>
      <c r="Z2017" s="34"/>
      <c r="AA2017" s="34"/>
      <c r="AB2017" s="34"/>
    </row>
    <row r="2018" spans="1:28">
      <c r="A2018" s="34"/>
      <c r="B2018" s="34"/>
      <c r="C2018" s="34"/>
      <c r="D2018" s="34"/>
      <c r="E2018" s="34"/>
      <c r="F2018" s="34"/>
      <c r="G2018" s="34"/>
      <c r="H2018" s="34"/>
      <c r="I2018" s="34"/>
      <c r="J2018" s="34"/>
      <c r="K2018" s="34"/>
      <c r="L2018" s="34"/>
      <c r="M2018" s="34"/>
      <c r="N2018" s="34"/>
      <c r="O2018" s="34"/>
      <c r="P2018" s="34"/>
      <c r="Q2018" s="34"/>
      <c r="R2018" s="34"/>
      <c r="S2018" s="34"/>
      <c r="T2018" s="34"/>
      <c r="U2018" s="34"/>
      <c r="V2018" s="34"/>
      <c r="W2018" s="34"/>
      <c r="X2018" s="34"/>
      <c r="Y2018" s="34"/>
      <c r="Z2018" s="34"/>
      <c r="AA2018" s="34"/>
      <c r="AB2018" s="34"/>
    </row>
    <row r="2019" spans="1:28">
      <c r="A2019" s="34"/>
      <c r="B2019" s="34"/>
      <c r="C2019" s="34"/>
      <c r="D2019" s="34"/>
      <c r="E2019" s="34"/>
      <c r="F2019" s="34"/>
      <c r="G2019" s="34"/>
      <c r="H2019" s="34"/>
      <c r="I2019" s="34"/>
      <c r="J2019" s="34"/>
      <c r="K2019" s="34"/>
      <c r="L2019" s="34"/>
      <c r="M2019" s="34"/>
      <c r="N2019" s="34"/>
      <c r="O2019" s="34"/>
      <c r="P2019" s="34"/>
      <c r="Q2019" s="34"/>
      <c r="R2019" s="34"/>
      <c r="S2019" s="34"/>
      <c r="T2019" s="34"/>
      <c r="U2019" s="34"/>
      <c r="V2019" s="34"/>
      <c r="W2019" s="34"/>
      <c r="X2019" s="34"/>
      <c r="Y2019" s="34"/>
      <c r="Z2019" s="34"/>
      <c r="AA2019" s="34"/>
      <c r="AB2019" s="34"/>
    </row>
    <row r="2020" spans="1:28">
      <c r="A2020" s="34"/>
      <c r="B2020" s="34"/>
      <c r="C2020" s="34"/>
      <c r="D2020" s="34"/>
      <c r="E2020" s="34"/>
      <c r="F2020" s="34"/>
      <c r="G2020" s="34"/>
      <c r="H2020" s="34"/>
      <c r="I2020" s="34"/>
      <c r="J2020" s="34"/>
      <c r="K2020" s="34"/>
      <c r="L2020" s="34"/>
      <c r="M2020" s="34"/>
      <c r="N2020" s="34"/>
      <c r="O2020" s="34"/>
      <c r="P2020" s="34"/>
      <c r="Q2020" s="34"/>
      <c r="R2020" s="34"/>
      <c r="S2020" s="34"/>
      <c r="T2020" s="34"/>
      <c r="U2020" s="34"/>
      <c r="V2020" s="34"/>
      <c r="W2020" s="34"/>
      <c r="X2020" s="34"/>
      <c r="Y2020" s="34"/>
      <c r="Z2020" s="34"/>
      <c r="AA2020" s="34"/>
      <c r="AB2020" s="34"/>
    </row>
    <row r="2021" spans="1:28">
      <c r="A2021" s="34"/>
      <c r="B2021" s="34"/>
      <c r="C2021" s="34"/>
      <c r="D2021" s="34"/>
      <c r="E2021" s="34"/>
      <c r="F2021" s="34"/>
      <c r="G2021" s="34"/>
      <c r="H2021" s="34"/>
      <c r="I2021" s="34"/>
      <c r="J2021" s="34"/>
      <c r="K2021" s="34"/>
      <c r="L2021" s="34"/>
      <c r="M2021" s="34"/>
      <c r="N2021" s="34"/>
      <c r="O2021" s="34"/>
      <c r="P2021" s="34"/>
      <c r="Q2021" s="34"/>
      <c r="R2021" s="34"/>
      <c r="S2021" s="34"/>
      <c r="T2021" s="34"/>
      <c r="U2021" s="34"/>
      <c r="V2021" s="34"/>
      <c r="W2021" s="34"/>
      <c r="X2021" s="34"/>
      <c r="Y2021" s="34"/>
      <c r="Z2021" s="34"/>
      <c r="AA2021" s="34"/>
      <c r="AB2021" s="34"/>
    </row>
    <row r="2022" spans="1:28">
      <c r="A2022" s="34"/>
      <c r="B2022" s="34"/>
      <c r="C2022" s="34"/>
      <c r="D2022" s="34"/>
      <c r="E2022" s="34"/>
      <c r="F2022" s="34"/>
      <c r="G2022" s="34"/>
      <c r="H2022" s="34"/>
      <c r="I2022" s="34"/>
      <c r="J2022" s="34"/>
      <c r="K2022" s="34"/>
      <c r="L2022" s="34"/>
      <c r="M2022" s="34"/>
      <c r="N2022" s="34"/>
      <c r="O2022" s="34"/>
      <c r="P2022" s="34"/>
      <c r="Q2022" s="34"/>
      <c r="R2022" s="34"/>
      <c r="S2022" s="34"/>
      <c r="T2022" s="34"/>
      <c r="U2022" s="34"/>
      <c r="V2022" s="34"/>
      <c r="W2022" s="34"/>
      <c r="X2022" s="34"/>
      <c r="Y2022" s="34"/>
      <c r="Z2022" s="34"/>
      <c r="AA2022" s="34"/>
      <c r="AB2022" s="34"/>
    </row>
    <row r="2023" spans="1:28">
      <c r="A2023" s="34"/>
      <c r="B2023" s="34"/>
      <c r="C2023" s="34"/>
      <c r="D2023" s="34"/>
      <c r="E2023" s="34"/>
      <c r="F2023" s="34"/>
      <c r="G2023" s="34"/>
      <c r="H2023" s="34"/>
      <c r="I2023" s="34"/>
      <c r="J2023" s="34"/>
      <c r="K2023" s="34"/>
      <c r="L2023" s="34"/>
      <c r="M2023" s="34"/>
      <c r="N2023" s="34"/>
      <c r="O2023" s="34"/>
      <c r="P2023" s="34"/>
      <c r="Q2023" s="34"/>
      <c r="R2023" s="34"/>
      <c r="S2023" s="34"/>
      <c r="T2023" s="34"/>
      <c r="U2023" s="34"/>
      <c r="V2023" s="34"/>
      <c r="W2023" s="34"/>
      <c r="X2023" s="34"/>
      <c r="Y2023" s="34"/>
      <c r="Z2023" s="34"/>
      <c r="AA2023" s="34"/>
      <c r="AB2023" s="34"/>
    </row>
    <row r="2024" spans="1:28">
      <c r="A2024" s="34"/>
      <c r="B2024" s="34"/>
      <c r="C2024" s="34"/>
      <c r="D2024" s="34"/>
      <c r="E2024" s="34"/>
      <c r="F2024" s="34"/>
      <c r="G2024" s="34"/>
      <c r="H2024" s="34"/>
      <c r="I2024" s="34"/>
      <c r="J2024" s="34"/>
      <c r="K2024" s="34"/>
      <c r="L2024" s="34"/>
      <c r="M2024" s="34"/>
      <c r="N2024" s="34"/>
      <c r="O2024" s="34"/>
      <c r="P2024" s="34"/>
      <c r="Q2024" s="34"/>
      <c r="R2024" s="34"/>
      <c r="S2024" s="34"/>
      <c r="T2024" s="34"/>
      <c r="U2024" s="34"/>
      <c r="V2024" s="34"/>
      <c r="W2024" s="34"/>
      <c r="X2024" s="34"/>
      <c r="Y2024" s="34"/>
      <c r="Z2024" s="34"/>
      <c r="AA2024" s="34"/>
      <c r="AB2024" s="34"/>
    </row>
    <row r="2025" spans="1:28">
      <c r="A2025" s="34"/>
      <c r="B2025" s="34"/>
      <c r="C2025" s="34"/>
      <c r="D2025" s="34"/>
      <c r="E2025" s="34"/>
      <c r="F2025" s="34"/>
      <c r="G2025" s="34"/>
      <c r="H2025" s="34"/>
      <c r="I2025" s="34"/>
      <c r="J2025" s="34"/>
      <c r="K2025" s="34"/>
      <c r="L2025" s="34"/>
      <c r="M2025" s="34"/>
      <c r="N2025" s="34"/>
      <c r="O2025" s="34"/>
      <c r="P2025" s="34"/>
      <c r="Q2025" s="34"/>
      <c r="R2025" s="34"/>
      <c r="S2025" s="34"/>
      <c r="T2025" s="34"/>
      <c r="U2025" s="34"/>
      <c r="V2025" s="34"/>
      <c r="W2025" s="34"/>
      <c r="X2025" s="34"/>
      <c r="Y2025" s="34"/>
      <c r="Z2025" s="34"/>
      <c r="AA2025" s="34"/>
      <c r="AB2025" s="34"/>
    </row>
    <row r="2026" spans="1:28">
      <c r="A2026" s="34"/>
      <c r="B2026" s="34"/>
      <c r="C2026" s="34"/>
      <c r="D2026" s="34"/>
      <c r="E2026" s="34"/>
      <c r="F2026" s="34"/>
      <c r="G2026" s="34"/>
      <c r="H2026" s="34"/>
      <c r="I2026" s="34"/>
      <c r="J2026" s="34"/>
      <c r="K2026" s="34"/>
      <c r="L2026" s="34"/>
      <c r="M2026" s="34"/>
      <c r="N2026" s="34"/>
      <c r="O2026" s="34"/>
      <c r="P2026" s="34"/>
      <c r="Q2026" s="34"/>
      <c r="R2026" s="34"/>
      <c r="S2026" s="34"/>
      <c r="T2026" s="34"/>
      <c r="U2026" s="34"/>
      <c r="V2026" s="34"/>
      <c r="W2026" s="34"/>
      <c r="X2026" s="34"/>
      <c r="Y2026" s="34"/>
      <c r="Z2026" s="34"/>
      <c r="AA2026" s="34"/>
      <c r="AB2026" s="34"/>
    </row>
    <row r="2027" spans="1:28">
      <c r="A2027" s="34"/>
      <c r="B2027" s="34"/>
      <c r="C2027" s="34"/>
      <c r="D2027" s="34"/>
      <c r="E2027" s="34"/>
      <c r="F2027" s="34"/>
      <c r="G2027" s="34"/>
      <c r="H2027" s="34"/>
      <c r="I2027" s="34"/>
      <c r="J2027" s="34"/>
      <c r="K2027" s="34"/>
      <c r="L2027" s="34"/>
      <c r="M2027" s="34"/>
      <c r="N2027" s="34"/>
      <c r="O2027" s="34"/>
      <c r="P2027" s="34"/>
      <c r="Q2027" s="34"/>
      <c r="R2027" s="34"/>
      <c r="S2027" s="34"/>
      <c r="T2027" s="34"/>
      <c r="U2027" s="34"/>
      <c r="V2027" s="34"/>
      <c r="W2027" s="34"/>
      <c r="X2027" s="34"/>
      <c r="Y2027" s="34"/>
      <c r="Z2027" s="34"/>
      <c r="AA2027" s="34"/>
      <c r="AB2027" s="34"/>
    </row>
    <row r="2028" spans="1:28">
      <c r="A2028" s="34"/>
      <c r="B2028" s="34"/>
      <c r="C2028" s="34"/>
      <c r="D2028" s="34"/>
      <c r="E2028" s="34"/>
      <c r="F2028" s="34"/>
      <c r="G2028" s="34"/>
      <c r="H2028" s="34"/>
      <c r="I2028" s="34"/>
      <c r="J2028" s="34"/>
      <c r="K2028" s="34"/>
      <c r="L2028" s="34"/>
      <c r="M2028" s="34"/>
      <c r="N2028" s="34"/>
      <c r="O2028" s="34"/>
      <c r="P2028" s="34"/>
      <c r="Q2028" s="34"/>
      <c r="R2028" s="34"/>
      <c r="S2028" s="34"/>
      <c r="T2028" s="34"/>
      <c r="U2028" s="34"/>
      <c r="V2028" s="34"/>
      <c r="W2028" s="34"/>
      <c r="X2028" s="34"/>
      <c r="Y2028" s="34"/>
      <c r="Z2028" s="34"/>
      <c r="AA2028" s="34"/>
      <c r="AB2028" s="34"/>
    </row>
    <row r="2029" spans="1:28">
      <c r="A2029" s="34"/>
      <c r="B2029" s="34"/>
      <c r="C2029" s="34"/>
      <c r="D2029" s="34"/>
      <c r="E2029" s="34"/>
      <c r="F2029" s="34"/>
      <c r="G2029" s="34"/>
      <c r="H2029" s="34"/>
      <c r="I2029" s="34"/>
      <c r="J2029" s="34"/>
      <c r="K2029" s="34"/>
      <c r="L2029" s="34"/>
      <c r="M2029" s="34"/>
      <c r="N2029" s="34"/>
      <c r="O2029" s="34"/>
      <c r="P2029" s="34"/>
      <c r="Q2029" s="34"/>
      <c r="R2029" s="34"/>
      <c r="S2029" s="34"/>
      <c r="T2029" s="34"/>
      <c r="U2029" s="34"/>
      <c r="V2029" s="34"/>
      <c r="W2029" s="34"/>
      <c r="X2029" s="34"/>
      <c r="Y2029" s="34"/>
      <c r="Z2029" s="34"/>
      <c r="AA2029" s="34"/>
      <c r="AB2029" s="34"/>
    </row>
    <row r="2030" spans="1:28">
      <c r="A2030" s="34"/>
      <c r="B2030" s="34"/>
      <c r="C2030" s="34"/>
      <c r="D2030" s="34"/>
      <c r="E2030" s="34"/>
      <c r="F2030" s="34"/>
      <c r="G2030" s="34"/>
      <c r="H2030" s="34"/>
      <c r="I2030" s="34"/>
      <c r="J2030" s="34"/>
      <c r="K2030" s="34"/>
      <c r="L2030" s="34"/>
      <c r="M2030" s="34"/>
      <c r="N2030" s="34"/>
      <c r="O2030" s="34"/>
      <c r="P2030" s="34"/>
      <c r="Q2030" s="34"/>
      <c r="R2030" s="34"/>
      <c r="S2030" s="34"/>
      <c r="T2030" s="34"/>
      <c r="U2030" s="34"/>
      <c r="V2030" s="34"/>
      <c r="W2030" s="34"/>
      <c r="X2030" s="34"/>
      <c r="Y2030" s="34"/>
      <c r="Z2030" s="34"/>
      <c r="AA2030" s="34"/>
      <c r="AB2030" s="34"/>
    </row>
    <row r="2031" spans="1:28">
      <c r="A2031" s="34"/>
      <c r="B2031" s="34"/>
      <c r="C2031" s="34"/>
      <c r="D2031" s="34"/>
      <c r="E2031" s="34"/>
      <c r="F2031" s="34"/>
      <c r="G2031" s="34"/>
      <c r="H2031" s="34"/>
      <c r="I2031" s="34"/>
      <c r="J2031" s="34"/>
      <c r="K2031" s="34"/>
      <c r="L2031" s="34"/>
      <c r="M2031" s="34"/>
      <c r="N2031" s="34"/>
      <c r="O2031" s="34"/>
      <c r="P2031" s="34"/>
      <c r="Q2031" s="34"/>
      <c r="R2031" s="34"/>
      <c r="S2031" s="34"/>
      <c r="T2031" s="34"/>
      <c r="U2031" s="34"/>
      <c r="V2031" s="34"/>
      <c r="W2031" s="34"/>
      <c r="X2031" s="34"/>
      <c r="Y2031" s="34"/>
      <c r="Z2031" s="34"/>
      <c r="AA2031" s="34"/>
      <c r="AB2031" s="34"/>
    </row>
    <row r="2032" spans="1:28">
      <c r="A2032" s="34"/>
      <c r="B2032" s="34"/>
      <c r="C2032" s="34"/>
      <c r="D2032" s="34"/>
      <c r="E2032" s="34"/>
      <c r="F2032" s="34"/>
      <c r="G2032" s="34"/>
      <c r="H2032" s="34"/>
      <c r="I2032" s="34"/>
      <c r="J2032" s="34"/>
      <c r="K2032" s="34"/>
      <c r="L2032" s="34"/>
      <c r="M2032" s="34"/>
      <c r="N2032" s="34"/>
      <c r="O2032" s="34"/>
      <c r="P2032" s="34"/>
      <c r="Q2032" s="34"/>
      <c r="R2032" s="34"/>
      <c r="S2032" s="34"/>
      <c r="T2032" s="34"/>
      <c r="U2032" s="34"/>
      <c r="V2032" s="34"/>
      <c r="W2032" s="34"/>
      <c r="X2032" s="34"/>
      <c r="Y2032" s="34"/>
      <c r="Z2032" s="34"/>
      <c r="AA2032" s="34"/>
      <c r="AB2032" s="34"/>
    </row>
    <row r="2033" spans="1:28">
      <c r="A2033" s="34"/>
      <c r="B2033" s="34"/>
      <c r="C2033" s="34"/>
      <c r="D2033" s="34"/>
      <c r="E2033" s="34"/>
      <c r="F2033" s="34"/>
      <c r="G2033" s="34"/>
      <c r="H2033" s="34"/>
      <c r="I2033" s="34"/>
      <c r="J2033" s="34"/>
      <c r="K2033" s="34"/>
      <c r="L2033" s="34"/>
      <c r="M2033" s="34"/>
      <c r="N2033" s="34"/>
      <c r="O2033" s="34"/>
      <c r="P2033" s="34"/>
      <c r="Q2033" s="34"/>
      <c r="R2033" s="34"/>
      <c r="S2033" s="34"/>
      <c r="T2033" s="34"/>
      <c r="U2033" s="34"/>
      <c r="V2033" s="34"/>
      <c r="W2033" s="34"/>
      <c r="X2033" s="34"/>
      <c r="Y2033" s="34"/>
      <c r="Z2033" s="34"/>
      <c r="AA2033" s="34"/>
      <c r="AB2033" s="34"/>
    </row>
    <row r="2034" spans="1:28">
      <c r="A2034" s="34"/>
      <c r="B2034" s="34"/>
      <c r="C2034" s="34"/>
      <c r="D2034" s="34"/>
      <c r="E2034" s="34"/>
      <c r="F2034" s="34"/>
      <c r="G2034" s="34"/>
      <c r="H2034" s="34"/>
      <c r="I2034" s="34"/>
      <c r="J2034" s="34"/>
      <c r="K2034" s="34"/>
      <c r="L2034" s="34"/>
      <c r="M2034" s="34"/>
      <c r="N2034" s="34"/>
      <c r="O2034" s="34"/>
      <c r="P2034" s="34"/>
      <c r="Q2034" s="34"/>
      <c r="R2034" s="34"/>
      <c r="S2034" s="34"/>
      <c r="T2034" s="34"/>
      <c r="U2034" s="34"/>
      <c r="V2034" s="34"/>
      <c r="W2034" s="34"/>
      <c r="X2034" s="34"/>
      <c r="Y2034" s="34"/>
      <c r="Z2034" s="34"/>
      <c r="AA2034" s="34"/>
      <c r="AB2034" s="34"/>
    </row>
    <row r="2035" spans="1:28">
      <c r="A2035" s="34"/>
      <c r="B2035" s="34"/>
      <c r="C2035" s="34"/>
      <c r="D2035" s="34"/>
      <c r="E2035" s="34"/>
      <c r="F2035" s="34"/>
      <c r="G2035" s="34"/>
      <c r="H2035" s="34"/>
      <c r="I2035" s="34"/>
      <c r="J2035" s="34"/>
      <c r="K2035" s="34"/>
      <c r="L2035" s="34"/>
      <c r="M2035" s="34"/>
      <c r="N2035" s="34"/>
      <c r="O2035" s="34"/>
      <c r="P2035" s="34"/>
      <c r="Q2035" s="34"/>
      <c r="R2035" s="34"/>
      <c r="S2035" s="34"/>
      <c r="T2035" s="34"/>
      <c r="U2035" s="34"/>
      <c r="V2035" s="34"/>
      <c r="W2035" s="34"/>
      <c r="X2035" s="34"/>
      <c r="Y2035" s="34"/>
      <c r="Z2035" s="34"/>
      <c r="AA2035" s="34"/>
      <c r="AB2035" s="34"/>
    </row>
    <row r="2036" spans="1:28">
      <c r="A2036" s="34"/>
      <c r="B2036" s="34"/>
      <c r="C2036" s="34"/>
      <c r="D2036" s="34"/>
      <c r="E2036" s="34"/>
      <c r="F2036" s="34"/>
      <c r="G2036" s="34"/>
      <c r="H2036" s="34"/>
      <c r="I2036" s="34"/>
      <c r="J2036" s="34"/>
      <c r="K2036" s="34"/>
      <c r="L2036" s="34"/>
      <c r="M2036" s="34"/>
      <c r="N2036" s="34"/>
      <c r="O2036" s="34"/>
      <c r="P2036" s="34"/>
      <c r="Q2036" s="34"/>
      <c r="R2036" s="34"/>
      <c r="S2036" s="34"/>
      <c r="T2036" s="34"/>
      <c r="U2036" s="34"/>
      <c r="V2036" s="34"/>
      <c r="W2036" s="34"/>
      <c r="X2036" s="34"/>
      <c r="Y2036" s="34"/>
      <c r="Z2036" s="34"/>
      <c r="AA2036" s="34"/>
      <c r="AB2036" s="34"/>
    </row>
    <row r="2037" spans="1:28">
      <c r="A2037" s="34"/>
      <c r="B2037" s="34"/>
      <c r="C2037" s="34"/>
      <c r="D2037" s="34"/>
      <c r="E2037" s="34"/>
      <c r="F2037" s="34"/>
      <c r="G2037" s="34"/>
      <c r="H2037" s="34"/>
      <c r="I2037" s="34"/>
      <c r="J2037" s="34"/>
      <c r="K2037" s="34"/>
      <c r="L2037" s="34"/>
      <c r="M2037" s="34"/>
      <c r="N2037" s="34"/>
      <c r="O2037" s="34"/>
      <c r="P2037" s="34"/>
      <c r="Q2037" s="34"/>
      <c r="R2037" s="34"/>
      <c r="S2037" s="34"/>
      <c r="T2037" s="34"/>
      <c r="U2037" s="34"/>
      <c r="V2037" s="34"/>
      <c r="W2037" s="34"/>
      <c r="X2037" s="34"/>
      <c r="Y2037" s="34"/>
      <c r="Z2037" s="34"/>
      <c r="AA2037" s="34"/>
      <c r="AB2037" s="34"/>
    </row>
    <row r="2038" spans="1:28">
      <c r="A2038" s="34"/>
      <c r="B2038" s="34"/>
      <c r="C2038" s="34"/>
      <c r="D2038" s="34"/>
      <c r="E2038" s="34"/>
      <c r="F2038" s="34"/>
      <c r="G2038" s="34"/>
      <c r="H2038" s="34"/>
      <c r="I2038" s="34"/>
      <c r="J2038" s="34"/>
      <c r="K2038" s="34"/>
      <c r="L2038" s="34"/>
      <c r="M2038" s="34"/>
      <c r="N2038" s="34"/>
      <c r="O2038" s="34"/>
      <c r="P2038" s="34"/>
      <c r="Q2038" s="34"/>
      <c r="R2038" s="34"/>
      <c r="S2038" s="34"/>
      <c r="T2038" s="34"/>
      <c r="U2038" s="34"/>
      <c r="V2038" s="34"/>
      <c r="W2038" s="34"/>
      <c r="X2038" s="34"/>
      <c r="Y2038" s="34"/>
      <c r="Z2038" s="34"/>
      <c r="AA2038" s="34"/>
      <c r="AB2038" s="34"/>
    </row>
    <row r="2039" spans="1:28">
      <c r="A2039" s="34"/>
      <c r="B2039" s="34"/>
      <c r="C2039" s="34"/>
      <c r="D2039" s="34"/>
      <c r="E2039" s="34"/>
      <c r="F2039" s="34"/>
      <c r="G2039" s="34"/>
      <c r="H2039" s="34"/>
      <c r="I2039" s="34"/>
      <c r="J2039" s="34"/>
      <c r="K2039" s="34"/>
      <c r="L2039" s="34"/>
      <c r="M2039" s="34"/>
      <c r="N2039" s="34"/>
      <c r="O2039" s="34"/>
      <c r="P2039" s="34"/>
      <c r="Q2039" s="34"/>
      <c r="R2039" s="34"/>
      <c r="S2039" s="34"/>
      <c r="T2039" s="34"/>
      <c r="U2039" s="34"/>
      <c r="V2039" s="34"/>
      <c r="W2039" s="34"/>
      <c r="X2039" s="34"/>
      <c r="Y2039" s="34"/>
      <c r="Z2039" s="34"/>
      <c r="AA2039" s="34"/>
      <c r="AB2039" s="34"/>
    </row>
    <row r="2040" spans="1:28">
      <c r="A2040" s="34"/>
      <c r="B2040" s="34"/>
      <c r="C2040" s="34"/>
      <c r="D2040" s="34"/>
      <c r="E2040" s="34"/>
      <c r="F2040" s="34"/>
      <c r="G2040" s="34"/>
      <c r="H2040" s="34"/>
      <c r="I2040" s="34"/>
      <c r="J2040" s="34"/>
      <c r="K2040" s="34"/>
      <c r="L2040" s="34"/>
      <c r="M2040" s="34"/>
      <c r="N2040" s="34"/>
      <c r="O2040" s="34"/>
      <c r="P2040" s="34"/>
      <c r="Q2040" s="34"/>
      <c r="R2040" s="34"/>
      <c r="S2040" s="34"/>
      <c r="T2040" s="34"/>
      <c r="U2040" s="34"/>
      <c r="V2040" s="34"/>
      <c r="W2040" s="34"/>
      <c r="X2040" s="34"/>
      <c r="Y2040" s="34"/>
      <c r="Z2040" s="34"/>
      <c r="AA2040" s="34"/>
      <c r="AB2040" s="34"/>
    </row>
    <row r="2041" spans="1:28">
      <c r="A2041" s="34"/>
      <c r="B2041" s="34"/>
      <c r="C2041" s="34"/>
      <c r="D2041" s="34"/>
      <c r="E2041" s="34"/>
      <c r="F2041" s="34"/>
      <c r="G2041" s="34"/>
      <c r="H2041" s="34"/>
      <c r="I2041" s="34"/>
      <c r="J2041" s="34"/>
      <c r="K2041" s="34"/>
      <c r="L2041" s="34"/>
      <c r="M2041" s="34"/>
      <c r="N2041" s="34"/>
      <c r="O2041" s="34"/>
      <c r="P2041" s="34"/>
      <c r="Q2041" s="34"/>
      <c r="R2041" s="34"/>
      <c r="S2041" s="34"/>
      <c r="T2041" s="34"/>
      <c r="U2041" s="34"/>
      <c r="V2041" s="34"/>
      <c r="W2041" s="34"/>
      <c r="X2041" s="34"/>
      <c r="Y2041" s="34"/>
      <c r="Z2041" s="34"/>
      <c r="AA2041" s="34"/>
      <c r="AB2041" s="34"/>
    </row>
    <row r="2042" spans="1:28">
      <c r="A2042" s="34"/>
      <c r="B2042" s="34"/>
      <c r="C2042" s="34"/>
      <c r="D2042" s="34"/>
      <c r="E2042" s="34"/>
      <c r="F2042" s="34"/>
      <c r="G2042" s="34"/>
      <c r="H2042" s="34"/>
      <c r="I2042" s="34"/>
      <c r="J2042" s="34"/>
      <c r="K2042" s="34"/>
      <c r="L2042" s="34"/>
      <c r="M2042" s="34"/>
      <c r="N2042" s="34"/>
      <c r="O2042" s="34"/>
      <c r="P2042" s="34"/>
      <c r="Q2042" s="34"/>
      <c r="R2042" s="34"/>
      <c r="S2042" s="34"/>
      <c r="T2042" s="34"/>
      <c r="U2042" s="34"/>
      <c r="V2042" s="34"/>
      <c r="W2042" s="34"/>
      <c r="X2042" s="34"/>
      <c r="Y2042" s="34"/>
      <c r="Z2042" s="34"/>
      <c r="AA2042" s="34"/>
      <c r="AB2042" s="34"/>
    </row>
    <row r="2043" spans="1:28">
      <c r="A2043" s="34"/>
      <c r="B2043" s="34"/>
      <c r="C2043" s="34"/>
      <c r="D2043" s="34"/>
      <c r="E2043" s="34"/>
      <c r="F2043" s="34"/>
      <c r="G2043" s="34"/>
      <c r="H2043" s="34"/>
      <c r="I2043" s="34"/>
      <c r="J2043" s="34"/>
      <c r="K2043" s="34"/>
      <c r="L2043" s="34"/>
      <c r="M2043" s="34"/>
      <c r="N2043" s="34"/>
      <c r="O2043" s="34"/>
      <c r="P2043" s="34"/>
      <c r="Q2043" s="34"/>
      <c r="R2043" s="34"/>
      <c r="S2043" s="34"/>
      <c r="T2043" s="34"/>
      <c r="U2043" s="34"/>
      <c r="V2043" s="34"/>
      <c r="W2043" s="34"/>
      <c r="X2043" s="34"/>
      <c r="Y2043" s="34"/>
      <c r="Z2043" s="34"/>
      <c r="AA2043" s="34"/>
      <c r="AB2043" s="34"/>
    </row>
    <row r="2044" spans="1:28">
      <c r="A2044" s="34"/>
      <c r="B2044" s="34"/>
      <c r="C2044" s="34"/>
      <c r="D2044" s="34"/>
      <c r="E2044" s="34"/>
      <c r="F2044" s="34"/>
      <c r="G2044" s="34"/>
      <c r="H2044" s="34"/>
      <c r="I2044" s="34"/>
      <c r="J2044" s="34"/>
      <c r="K2044" s="34"/>
      <c r="L2044" s="34"/>
      <c r="M2044" s="34"/>
      <c r="N2044" s="34"/>
      <c r="O2044" s="34"/>
      <c r="P2044" s="34"/>
      <c r="Q2044" s="34"/>
      <c r="R2044" s="34"/>
      <c r="S2044" s="34"/>
      <c r="T2044" s="34"/>
      <c r="U2044" s="34"/>
      <c r="V2044" s="34"/>
      <c r="W2044" s="34"/>
      <c r="X2044" s="34"/>
      <c r="Y2044" s="34"/>
      <c r="Z2044" s="34"/>
      <c r="AA2044" s="34"/>
      <c r="AB2044" s="34"/>
    </row>
    <row r="2045" spans="1:28">
      <c r="A2045" s="34"/>
      <c r="B2045" s="34"/>
      <c r="C2045" s="34"/>
      <c r="D2045" s="34"/>
      <c r="E2045" s="34"/>
      <c r="F2045" s="34"/>
      <c r="G2045" s="34"/>
      <c r="H2045" s="34"/>
      <c r="I2045" s="34"/>
      <c r="J2045" s="34"/>
      <c r="K2045" s="34"/>
      <c r="L2045" s="34"/>
      <c r="M2045" s="34"/>
      <c r="N2045" s="34"/>
      <c r="O2045" s="34"/>
      <c r="P2045" s="34"/>
      <c r="Q2045" s="34"/>
      <c r="R2045" s="34"/>
      <c r="S2045" s="34"/>
      <c r="T2045" s="34"/>
      <c r="U2045" s="34"/>
      <c r="V2045" s="34"/>
      <c r="W2045" s="34"/>
      <c r="X2045" s="34"/>
      <c r="Y2045" s="34"/>
      <c r="Z2045" s="34"/>
      <c r="AA2045" s="34"/>
      <c r="AB2045" s="34"/>
    </row>
    <row r="2046" spans="1:28">
      <c r="A2046" s="34"/>
      <c r="B2046" s="34"/>
      <c r="C2046" s="34"/>
      <c r="D2046" s="34"/>
      <c r="E2046" s="34"/>
      <c r="F2046" s="34"/>
      <c r="G2046" s="34"/>
      <c r="H2046" s="34"/>
      <c r="I2046" s="34"/>
      <c r="J2046" s="34"/>
      <c r="K2046" s="34"/>
      <c r="L2046" s="34"/>
      <c r="M2046" s="34"/>
      <c r="N2046" s="34"/>
      <c r="O2046" s="34"/>
      <c r="P2046" s="34"/>
      <c r="Q2046" s="34"/>
      <c r="R2046" s="34"/>
      <c r="S2046" s="34"/>
      <c r="T2046" s="34"/>
      <c r="U2046" s="34"/>
      <c r="V2046" s="34"/>
      <c r="W2046" s="34"/>
      <c r="X2046" s="34"/>
      <c r="Y2046" s="34"/>
      <c r="Z2046" s="34"/>
      <c r="AA2046" s="34"/>
      <c r="AB2046" s="34"/>
    </row>
    <row r="2047" spans="1:28">
      <c r="A2047" s="34"/>
      <c r="B2047" s="34"/>
      <c r="C2047" s="34"/>
      <c r="D2047" s="34"/>
      <c r="E2047" s="34"/>
      <c r="F2047" s="34"/>
      <c r="G2047" s="34"/>
      <c r="H2047" s="34"/>
      <c r="I2047" s="34"/>
      <c r="J2047" s="34"/>
      <c r="K2047" s="34"/>
      <c r="L2047" s="34"/>
      <c r="M2047" s="34"/>
      <c r="N2047" s="34"/>
      <c r="O2047" s="34"/>
      <c r="P2047" s="34"/>
      <c r="Q2047" s="34"/>
      <c r="R2047" s="34"/>
      <c r="S2047" s="34"/>
      <c r="T2047" s="34"/>
      <c r="U2047" s="34"/>
      <c r="V2047" s="34"/>
      <c r="W2047" s="34"/>
      <c r="X2047" s="34"/>
      <c r="Y2047" s="34"/>
      <c r="Z2047" s="34"/>
      <c r="AA2047" s="34"/>
      <c r="AB2047" s="34"/>
    </row>
    <row r="2048" spans="1:28">
      <c r="A2048" s="34"/>
      <c r="B2048" s="34"/>
      <c r="C2048" s="34"/>
      <c r="D2048" s="34"/>
      <c r="E2048" s="34"/>
      <c r="F2048" s="34"/>
      <c r="G2048" s="34"/>
      <c r="H2048" s="34"/>
      <c r="I2048" s="34"/>
      <c r="J2048" s="34"/>
      <c r="K2048" s="34"/>
      <c r="L2048" s="34"/>
      <c r="M2048" s="34"/>
      <c r="N2048" s="34"/>
      <c r="O2048" s="34"/>
      <c r="P2048" s="34"/>
      <c r="Q2048" s="34"/>
      <c r="R2048" s="34"/>
      <c r="S2048" s="34"/>
      <c r="T2048" s="34"/>
      <c r="U2048" s="34"/>
      <c r="V2048" s="34"/>
      <c r="W2048" s="34"/>
      <c r="X2048" s="34"/>
      <c r="Y2048" s="34"/>
      <c r="Z2048" s="34"/>
      <c r="AA2048" s="34"/>
      <c r="AB2048" s="34"/>
    </row>
    <row r="2049" spans="1:28">
      <c r="A2049" s="34"/>
      <c r="B2049" s="34"/>
      <c r="C2049" s="34"/>
      <c r="D2049" s="34"/>
      <c r="E2049" s="34"/>
      <c r="F2049" s="34"/>
      <c r="G2049" s="34"/>
      <c r="H2049" s="34"/>
      <c r="I2049" s="34"/>
      <c r="J2049" s="34"/>
      <c r="K2049" s="34"/>
      <c r="L2049" s="34"/>
      <c r="M2049" s="34"/>
      <c r="N2049" s="34"/>
      <c r="O2049" s="34"/>
      <c r="P2049" s="34"/>
      <c r="Q2049" s="34"/>
      <c r="R2049" s="34"/>
      <c r="S2049" s="34"/>
      <c r="T2049" s="34"/>
      <c r="U2049" s="34"/>
      <c r="V2049" s="34"/>
      <c r="W2049" s="34"/>
      <c r="X2049" s="34"/>
      <c r="Y2049" s="34"/>
      <c r="Z2049" s="34"/>
      <c r="AA2049" s="34"/>
      <c r="AB2049" s="34"/>
    </row>
    <row r="2050" spans="1:28">
      <c r="A2050" s="34"/>
      <c r="B2050" s="34"/>
      <c r="C2050" s="34"/>
      <c r="D2050" s="34"/>
      <c r="E2050" s="34"/>
      <c r="F2050" s="34"/>
      <c r="G2050" s="34"/>
      <c r="H2050" s="34"/>
      <c r="I2050" s="34"/>
      <c r="J2050" s="34"/>
      <c r="K2050" s="34"/>
      <c r="L2050" s="34"/>
      <c r="M2050" s="34"/>
      <c r="N2050" s="34"/>
      <c r="O2050" s="34"/>
      <c r="P2050" s="34"/>
      <c r="Q2050" s="34"/>
      <c r="R2050" s="34"/>
      <c r="S2050" s="34"/>
      <c r="T2050" s="34"/>
      <c r="U2050" s="34"/>
      <c r="V2050" s="34"/>
      <c r="W2050" s="34"/>
      <c r="X2050" s="34"/>
      <c r="Y2050" s="34"/>
      <c r="Z2050" s="34"/>
      <c r="AA2050" s="34"/>
      <c r="AB2050" s="34"/>
    </row>
    <row r="2051" spans="1:28">
      <c r="A2051" s="34"/>
      <c r="B2051" s="34"/>
      <c r="C2051" s="34"/>
      <c r="D2051" s="34"/>
      <c r="E2051" s="34"/>
      <c r="F2051" s="34"/>
      <c r="G2051" s="34"/>
      <c r="H2051" s="34"/>
      <c r="I2051" s="34"/>
      <c r="J2051" s="34"/>
      <c r="K2051" s="34"/>
      <c r="L2051" s="34"/>
      <c r="M2051" s="34"/>
      <c r="N2051" s="34"/>
      <c r="O2051" s="34"/>
      <c r="P2051" s="34"/>
      <c r="Q2051" s="34"/>
      <c r="R2051" s="34"/>
      <c r="S2051" s="34"/>
      <c r="T2051" s="34"/>
      <c r="U2051" s="34"/>
      <c r="V2051" s="34"/>
      <c r="W2051" s="34"/>
      <c r="X2051" s="34"/>
      <c r="Y2051" s="34"/>
      <c r="Z2051" s="34"/>
      <c r="AA2051" s="34"/>
      <c r="AB2051" s="34"/>
    </row>
    <row r="2052" spans="1:28">
      <c r="A2052" s="34"/>
      <c r="B2052" s="34"/>
      <c r="C2052" s="34"/>
      <c r="D2052" s="34"/>
      <c r="E2052" s="34"/>
      <c r="F2052" s="34"/>
      <c r="G2052" s="34"/>
      <c r="H2052" s="34"/>
      <c r="I2052" s="34"/>
      <c r="J2052" s="34"/>
      <c r="K2052" s="34"/>
      <c r="L2052" s="34"/>
      <c r="M2052" s="34"/>
      <c r="N2052" s="34"/>
      <c r="O2052" s="34"/>
      <c r="P2052" s="34"/>
      <c r="Q2052" s="34"/>
      <c r="R2052" s="34"/>
      <c r="S2052" s="34"/>
      <c r="T2052" s="34"/>
      <c r="U2052" s="34"/>
      <c r="V2052" s="34"/>
      <c r="W2052" s="34"/>
      <c r="X2052" s="34"/>
      <c r="Y2052" s="34"/>
      <c r="Z2052" s="34"/>
      <c r="AA2052" s="34"/>
      <c r="AB2052" s="34"/>
    </row>
    <row r="2053" spans="1:28">
      <c r="A2053" s="34"/>
      <c r="B2053" s="34"/>
      <c r="C2053" s="34"/>
      <c r="D2053" s="34"/>
      <c r="E2053" s="34"/>
      <c r="F2053" s="34"/>
      <c r="G2053" s="34"/>
      <c r="H2053" s="34"/>
      <c r="I2053" s="34"/>
      <c r="J2053" s="34"/>
      <c r="K2053" s="34"/>
      <c r="L2053" s="34"/>
      <c r="M2053" s="34"/>
      <c r="N2053" s="34"/>
      <c r="O2053" s="34"/>
      <c r="P2053" s="34"/>
      <c r="Q2053" s="34"/>
      <c r="R2053" s="34"/>
      <c r="S2053" s="34"/>
      <c r="T2053" s="34"/>
      <c r="U2053" s="34"/>
      <c r="V2053" s="34"/>
      <c r="W2053" s="34"/>
      <c r="X2053" s="34"/>
      <c r="Y2053" s="34"/>
      <c r="Z2053" s="34"/>
      <c r="AA2053" s="34"/>
      <c r="AB2053" s="34"/>
    </row>
    <row r="2054" spans="1:28">
      <c r="A2054" s="34"/>
      <c r="B2054" s="34"/>
      <c r="C2054" s="34"/>
      <c r="D2054" s="34"/>
      <c r="E2054" s="34"/>
      <c r="F2054" s="34"/>
      <c r="G2054" s="34"/>
      <c r="H2054" s="34"/>
      <c r="I2054" s="34"/>
      <c r="J2054" s="34"/>
      <c r="K2054" s="34"/>
      <c r="L2054" s="34"/>
      <c r="M2054" s="34"/>
      <c r="N2054" s="34"/>
      <c r="O2054" s="34"/>
      <c r="P2054" s="34"/>
      <c r="Q2054" s="34"/>
      <c r="R2054" s="34"/>
      <c r="S2054" s="34"/>
      <c r="T2054" s="34"/>
      <c r="U2054" s="34"/>
      <c r="V2054" s="34"/>
      <c r="W2054" s="34"/>
      <c r="X2054" s="34"/>
      <c r="Y2054" s="34"/>
      <c r="Z2054" s="34"/>
      <c r="AA2054" s="34"/>
      <c r="AB2054" s="34"/>
    </row>
    <row r="2055" spans="1:28">
      <c r="A2055" s="34"/>
      <c r="B2055" s="34"/>
      <c r="C2055" s="34"/>
      <c r="D2055" s="34"/>
      <c r="E2055" s="34"/>
      <c r="F2055" s="34"/>
      <c r="G2055" s="34"/>
      <c r="H2055" s="34"/>
      <c r="I2055" s="34"/>
      <c r="J2055" s="34"/>
      <c r="K2055" s="34"/>
      <c r="L2055" s="34"/>
      <c r="M2055" s="34"/>
      <c r="N2055" s="34"/>
      <c r="O2055" s="34"/>
      <c r="P2055" s="34"/>
      <c r="Q2055" s="34"/>
      <c r="R2055" s="34"/>
      <c r="S2055" s="34"/>
      <c r="T2055" s="34"/>
      <c r="U2055" s="34"/>
      <c r="V2055" s="34"/>
      <c r="W2055" s="34"/>
      <c r="X2055" s="34"/>
      <c r="Y2055" s="34"/>
      <c r="Z2055" s="34"/>
      <c r="AA2055" s="34"/>
      <c r="AB2055" s="34"/>
    </row>
    <row r="2056" spans="1:28">
      <c r="A2056" s="34"/>
      <c r="B2056" s="34"/>
      <c r="C2056" s="34"/>
      <c r="D2056" s="34"/>
      <c r="E2056" s="34"/>
      <c r="F2056" s="34"/>
      <c r="G2056" s="34"/>
      <c r="H2056" s="34"/>
      <c r="I2056" s="34"/>
      <c r="J2056" s="34"/>
      <c r="K2056" s="34"/>
      <c r="L2056" s="34"/>
      <c r="M2056" s="34"/>
      <c r="N2056" s="34"/>
      <c r="O2056" s="34"/>
      <c r="P2056" s="34"/>
      <c r="Q2056" s="34"/>
      <c r="R2056" s="34"/>
      <c r="S2056" s="34"/>
      <c r="T2056" s="34"/>
      <c r="U2056" s="34"/>
      <c r="V2056" s="34"/>
      <c r="W2056" s="34"/>
      <c r="X2056" s="34"/>
      <c r="Y2056" s="34"/>
      <c r="Z2056" s="34"/>
      <c r="AA2056" s="34"/>
      <c r="AB2056" s="34"/>
    </row>
    <row r="2057" spans="1:28">
      <c r="A2057" s="34"/>
      <c r="B2057" s="34"/>
      <c r="C2057" s="34"/>
      <c r="D2057" s="34"/>
      <c r="E2057" s="34"/>
      <c r="F2057" s="34"/>
      <c r="G2057" s="34"/>
      <c r="H2057" s="34"/>
      <c r="I2057" s="34"/>
      <c r="J2057" s="34"/>
      <c r="K2057" s="34"/>
      <c r="L2057" s="34"/>
      <c r="M2057" s="34"/>
      <c r="N2057" s="34"/>
      <c r="O2057" s="34"/>
      <c r="P2057" s="34"/>
      <c r="Q2057" s="34"/>
      <c r="R2057" s="34"/>
      <c r="S2057" s="34"/>
      <c r="T2057" s="34"/>
      <c r="U2057" s="34"/>
      <c r="V2057" s="34"/>
      <c r="W2057" s="34"/>
      <c r="X2057" s="34"/>
      <c r="Y2057" s="34"/>
      <c r="Z2057" s="34"/>
      <c r="AA2057" s="34"/>
      <c r="AB2057" s="34"/>
    </row>
    <row r="2058" spans="1:28">
      <c r="A2058" s="34"/>
      <c r="B2058" s="34"/>
      <c r="C2058" s="34"/>
      <c r="D2058" s="34"/>
      <c r="E2058" s="34"/>
      <c r="F2058" s="34"/>
      <c r="G2058" s="34"/>
      <c r="H2058" s="34"/>
      <c r="I2058" s="34"/>
      <c r="J2058" s="34"/>
      <c r="K2058" s="34"/>
      <c r="L2058" s="34"/>
      <c r="M2058" s="34"/>
      <c r="N2058" s="34"/>
      <c r="O2058" s="34"/>
      <c r="P2058" s="34"/>
      <c r="Q2058" s="34"/>
      <c r="R2058" s="34"/>
      <c r="S2058" s="34"/>
      <c r="T2058" s="34"/>
      <c r="U2058" s="34"/>
      <c r="V2058" s="34"/>
      <c r="W2058" s="34"/>
      <c r="X2058" s="34"/>
      <c r="Y2058" s="34"/>
      <c r="Z2058" s="34"/>
      <c r="AA2058" s="34"/>
      <c r="AB2058" s="34"/>
    </row>
    <row r="2059" spans="1:28">
      <c r="A2059" s="34"/>
      <c r="B2059" s="34"/>
      <c r="C2059" s="34"/>
      <c r="D2059" s="34"/>
      <c r="E2059" s="34"/>
      <c r="F2059" s="34"/>
      <c r="G2059" s="34"/>
      <c r="H2059" s="34"/>
      <c r="I2059" s="34"/>
      <c r="J2059" s="34"/>
      <c r="K2059" s="34"/>
      <c r="L2059" s="34"/>
      <c r="M2059" s="34"/>
      <c r="N2059" s="34"/>
      <c r="O2059" s="34"/>
      <c r="P2059" s="34"/>
      <c r="Q2059" s="34"/>
      <c r="R2059" s="34"/>
      <c r="S2059" s="34"/>
      <c r="T2059" s="34"/>
      <c r="U2059" s="34"/>
      <c r="V2059" s="34"/>
      <c r="W2059" s="34"/>
      <c r="X2059" s="34"/>
      <c r="Y2059" s="34"/>
      <c r="Z2059" s="34"/>
      <c r="AA2059" s="34"/>
      <c r="AB2059" s="34"/>
    </row>
    <row r="2060" spans="1:28">
      <c r="A2060" s="34"/>
      <c r="B2060" s="34"/>
      <c r="C2060" s="34"/>
      <c r="D2060" s="34"/>
      <c r="E2060" s="34"/>
      <c r="F2060" s="34"/>
      <c r="G2060" s="34"/>
      <c r="H2060" s="34"/>
      <c r="I2060" s="34"/>
      <c r="J2060" s="34"/>
      <c r="K2060" s="34"/>
      <c r="L2060" s="34"/>
      <c r="M2060" s="34"/>
      <c r="N2060" s="34"/>
      <c r="O2060" s="34"/>
      <c r="P2060" s="34"/>
      <c r="Q2060" s="34"/>
      <c r="R2060" s="34"/>
      <c r="S2060" s="34"/>
      <c r="T2060" s="34"/>
      <c r="U2060" s="34"/>
      <c r="V2060" s="34"/>
      <c r="W2060" s="34"/>
      <c r="X2060" s="34"/>
      <c r="Y2060" s="34"/>
      <c r="Z2060" s="34"/>
      <c r="AA2060" s="34"/>
      <c r="AB2060" s="34"/>
    </row>
    <row r="2061" spans="1:28">
      <c r="A2061" s="34"/>
      <c r="B2061" s="34"/>
      <c r="C2061" s="34"/>
      <c r="D2061" s="34"/>
      <c r="E2061" s="34"/>
      <c r="F2061" s="34"/>
      <c r="G2061" s="34"/>
      <c r="H2061" s="34"/>
      <c r="I2061" s="34"/>
      <c r="J2061" s="34"/>
      <c r="K2061" s="34"/>
      <c r="L2061" s="34"/>
      <c r="M2061" s="34"/>
      <c r="N2061" s="34"/>
      <c r="O2061" s="34"/>
      <c r="P2061" s="34"/>
      <c r="Q2061" s="34"/>
      <c r="R2061" s="34"/>
      <c r="S2061" s="34"/>
      <c r="T2061" s="34"/>
      <c r="U2061" s="34"/>
      <c r="V2061" s="34"/>
      <c r="W2061" s="34"/>
      <c r="X2061" s="34"/>
      <c r="Y2061" s="34"/>
      <c r="Z2061" s="34"/>
      <c r="AA2061" s="34"/>
      <c r="AB2061" s="34"/>
    </row>
    <row r="2062" spans="1:28">
      <c r="A2062" s="34"/>
      <c r="B2062" s="34"/>
      <c r="C2062" s="34"/>
      <c r="D2062" s="34"/>
      <c r="E2062" s="34"/>
      <c r="F2062" s="34"/>
      <c r="G2062" s="34"/>
      <c r="H2062" s="34"/>
      <c r="I2062" s="34"/>
      <c r="J2062" s="34"/>
      <c r="K2062" s="34"/>
      <c r="L2062" s="34"/>
      <c r="M2062" s="34"/>
      <c r="N2062" s="34"/>
      <c r="O2062" s="34"/>
      <c r="P2062" s="34"/>
      <c r="Q2062" s="34"/>
      <c r="R2062" s="34"/>
      <c r="S2062" s="34"/>
      <c r="T2062" s="34"/>
      <c r="U2062" s="34"/>
      <c r="V2062" s="34"/>
      <c r="W2062" s="34"/>
      <c r="X2062" s="34"/>
      <c r="Y2062" s="34"/>
      <c r="Z2062" s="34"/>
      <c r="AA2062" s="34"/>
      <c r="AB2062" s="34"/>
    </row>
    <row r="2063" spans="1:28">
      <c r="A2063" s="34"/>
      <c r="B2063" s="34"/>
      <c r="C2063" s="34"/>
      <c r="D2063" s="34"/>
      <c r="E2063" s="34"/>
      <c r="F2063" s="34"/>
      <c r="G2063" s="34"/>
      <c r="H2063" s="34"/>
      <c r="I2063" s="34"/>
      <c r="J2063" s="34"/>
      <c r="K2063" s="34"/>
      <c r="L2063" s="34"/>
      <c r="M2063" s="34"/>
      <c r="N2063" s="34"/>
      <c r="O2063" s="34"/>
      <c r="P2063" s="34"/>
      <c r="Q2063" s="34"/>
      <c r="R2063" s="34"/>
      <c r="S2063" s="34"/>
      <c r="T2063" s="34"/>
      <c r="U2063" s="34"/>
      <c r="V2063" s="34"/>
      <c r="W2063" s="34"/>
      <c r="X2063" s="34"/>
      <c r="Y2063" s="34"/>
      <c r="Z2063" s="34"/>
      <c r="AA2063" s="34"/>
      <c r="AB2063" s="34"/>
    </row>
    <row r="2064" spans="1:28">
      <c r="A2064" s="34"/>
      <c r="B2064" s="34"/>
      <c r="C2064" s="34"/>
      <c r="D2064" s="34"/>
      <c r="E2064" s="34"/>
      <c r="F2064" s="34"/>
      <c r="G2064" s="34"/>
      <c r="H2064" s="34"/>
      <c r="I2064" s="34"/>
      <c r="J2064" s="34"/>
      <c r="K2064" s="34"/>
      <c r="L2064" s="34"/>
      <c r="M2064" s="34"/>
      <c r="N2064" s="34"/>
      <c r="O2064" s="34"/>
      <c r="P2064" s="34"/>
      <c r="Q2064" s="34"/>
      <c r="R2064" s="34"/>
      <c r="S2064" s="34"/>
      <c r="T2064" s="34"/>
      <c r="U2064" s="34"/>
      <c r="V2064" s="34"/>
      <c r="W2064" s="34"/>
      <c r="X2064" s="34"/>
      <c r="Y2064" s="34"/>
      <c r="Z2064" s="34"/>
      <c r="AA2064" s="34"/>
      <c r="AB2064" s="34"/>
    </row>
    <row r="2065" spans="1:28">
      <c r="A2065" s="34"/>
      <c r="B2065" s="34"/>
      <c r="C2065" s="34"/>
      <c r="D2065" s="34"/>
      <c r="E2065" s="34"/>
      <c r="F2065" s="34"/>
      <c r="G2065" s="34"/>
      <c r="H2065" s="34"/>
      <c r="I2065" s="34"/>
      <c r="J2065" s="34"/>
      <c r="K2065" s="34"/>
      <c r="L2065" s="34"/>
      <c r="M2065" s="34"/>
      <c r="N2065" s="34"/>
      <c r="O2065" s="34"/>
      <c r="P2065" s="34"/>
      <c r="Q2065" s="34"/>
      <c r="R2065" s="34"/>
      <c r="S2065" s="34"/>
      <c r="T2065" s="34"/>
      <c r="U2065" s="34"/>
      <c r="V2065" s="34"/>
      <c r="W2065" s="34"/>
      <c r="X2065" s="34"/>
      <c r="Y2065" s="34"/>
      <c r="Z2065" s="34"/>
      <c r="AA2065" s="34"/>
      <c r="AB2065" s="34"/>
    </row>
    <row r="2066" spans="1:28">
      <c r="A2066" s="34"/>
      <c r="B2066" s="34"/>
      <c r="C2066" s="34"/>
      <c r="D2066" s="34"/>
      <c r="E2066" s="34"/>
      <c r="F2066" s="34"/>
      <c r="G2066" s="34"/>
      <c r="H2066" s="34"/>
      <c r="I2066" s="34"/>
      <c r="J2066" s="34"/>
      <c r="K2066" s="34"/>
      <c r="L2066" s="34"/>
      <c r="M2066" s="34"/>
      <c r="N2066" s="34"/>
      <c r="O2066" s="34"/>
      <c r="P2066" s="34"/>
      <c r="Q2066" s="34"/>
      <c r="R2066" s="34"/>
      <c r="S2066" s="34"/>
      <c r="T2066" s="34"/>
      <c r="U2066" s="34"/>
      <c r="V2066" s="34"/>
      <c r="W2066" s="34"/>
      <c r="X2066" s="34"/>
      <c r="Y2066" s="34"/>
      <c r="Z2066" s="34"/>
      <c r="AA2066" s="34"/>
      <c r="AB2066" s="34"/>
    </row>
    <row r="2067" spans="1:28">
      <c r="A2067" s="34"/>
      <c r="B2067" s="34"/>
      <c r="C2067" s="34"/>
      <c r="D2067" s="34"/>
      <c r="E2067" s="34"/>
      <c r="F2067" s="34"/>
      <c r="G2067" s="34"/>
      <c r="H2067" s="34"/>
      <c r="I2067" s="34"/>
      <c r="J2067" s="34"/>
      <c r="K2067" s="34"/>
      <c r="L2067" s="34"/>
      <c r="M2067" s="34"/>
      <c r="N2067" s="34"/>
      <c r="O2067" s="34"/>
      <c r="P2067" s="34"/>
      <c r="Q2067" s="34"/>
      <c r="R2067" s="34"/>
      <c r="S2067" s="34"/>
      <c r="T2067" s="34"/>
      <c r="U2067" s="34"/>
      <c r="V2067" s="34"/>
      <c r="W2067" s="34"/>
      <c r="X2067" s="34"/>
      <c r="Y2067" s="34"/>
      <c r="Z2067" s="34"/>
      <c r="AA2067" s="34"/>
      <c r="AB2067" s="34"/>
    </row>
    <row r="2068" spans="1:28">
      <c r="A2068" s="34"/>
      <c r="B2068" s="34"/>
      <c r="C2068" s="34"/>
      <c r="D2068" s="34"/>
      <c r="E2068" s="34"/>
      <c r="F2068" s="34"/>
      <c r="G2068" s="34"/>
      <c r="H2068" s="34"/>
      <c r="I2068" s="34"/>
      <c r="J2068" s="34"/>
      <c r="K2068" s="34"/>
      <c r="L2068" s="34"/>
      <c r="M2068" s="34"/>
      <c r="N2068" s="34"/>
      <c r="O2068" s="34"/>
      <c r="P2068" s="34"/>
      <c r="Q2068" s="34"/>
      <c r="R2068" s="34"/>
      <c r="S2068" s="34"/>
      <c r="T2068" s="34"/>
      <c r="U2068" s="34"/>
      <c r="V2068" s="34"/>
      <c r="W2068" s="34"/>
      <c r="X2068" s="34"/>
      <c r="Y2068" s="34"/>
      <c r="Z2068" s="34"/>
      <c r="AA2068" s="34"/>
      <c r="AB2068" s="34"/>
    </row>
    <row r="2069" spans="1:28">
      <c r="A2069" s="34"/>
      <c r="B2069" s="34"/>
      <c r="C2069" s="34"/>
      <c r="D2069" s="34"/>
      <c r="E2069" s="34"/>
      <c r="F2069" s="34"/>
      <c r="G2069" s="34"/>
      <c r="H2069" s="34"/>
      <c r="I2069" s="34"/>
      <c r="J2069" s="34"/>
      <c r="K2069" s="34"/>
      <c r="L2069" s="34"/>
      <c r="M2069" s="34"/>
      <c r="N2069" s="34"/>
      <c r="O2069" s="34"/>
      <c r="P2069" s="34"/>
      <c r="Q2069" s="34"/>
      <c r="R2069" s="34"/>
      <c r="S2069" s="34"/>
      <c r="T2069" s="34"/>
      <c r="U2069" s="34"/>
      <c r="V2069" s="34"/>
      <c r="W2069" s="34"/>
      <c r="X2069" s="34"/>
      <c r="Y2069" s="34"/>
      <c r="Z2069" s="34"/>
      <c r="AA2069" s="34"/>
      <c r="AB2069" s="34"/>
    </row>
    <row r="2070" spans="1:28">
      <c r="A2070" s="34"/>
      <c r="B2070" s="34"/>
      <c r="C2070" s="34"/>
      <c r="D2070" s="34"/>
      <c r="E2070" s="34"/>
      <c r="F2070" s="34"/>
      <c r="G2070" s="34"/>
      <c r="H2070" s="34"/>
      <c r="I2070" s="34"/>
      <c r="J2070" s="34"/>
      <c r="K2070" s="34"/>
      <c r="L2070" s="34"/>
      <c r="M2070" s="34"/>
      <c r="N2070" s="34"/>
      <c r="O2070" s="34"/>
      <c r="P2070" s="34"/>
      <c r="Q2070" s="34"/>
      <c r="R2070" s="34"/>
      <c r="S2070" s="34"/>
      <c r="T2070" s="34"/>
      <c r="U2070" s="34"/>
      <c r="V2070" s="34"/>
      <c r="W2070" s="34"/>
      <c r="X2070" s="34"/>
      <c r="Y2070" s="34"/>
      <c r="Z2070" s="34"/>
      <c r="AA2070" s="34"/>
      <c r="AB2070" s="34"/>
    </row>
    <row r="2071" spans="1:28">
      <c r="A2071" s="34"/>
      <c r="B2071" s="34"/>
      <c r="C2071" s="34"/>
      <c r="D2071" s="34"/>
      <c r="E2071" s="34"/>
      <c r="F2071" s="34"/>
      <c r="G2071" s="34"/>
      <c r="H2071" s="34"/>
      <c r="I2071" s="34"/>
      <c r="J2071" s="34"/>
      <c r="K2071" s="34"/>
      <c r="L2071" s="34"/>
      <c r="M2071" s="34"/>
      <c r="N2071" s="34"/>
      <c r="O2071" s="34"/>
      <c r="P2071" s="34"/>
      <c r="Q2071" s="34"/>
      <c r="R2071" s="34"/>
      <c r="S2071" s="34"/>
      <c r="T2071" s="34"/>
      <c r="U2071" s="34"/>
      <c r="V2071" s="34"/>
      <c r="W2071" s="34"/>
      <c r="X2071" s="34"/>
      <c r="Y2071" s="34"/>
      <c r="Z2071" s="34"/>
      <c r="AA2071" s="34"/>
      <c r="AB2071" s="34"/>
    </row>
    <row r="2072" spans="1:28">
      <c r="A2072" s="34"/>
      <c r="B2072" s="34"/>
      <c r="C2072" s="34"/>
      <c r="D2072" s="34"/>
      <c r="E2072" s="34"/>
      <c r="F2072" s="34"/>
      <c r="G2072" s="34"/>
      <c r="H2072" s="34"/>
      <c r="I2072" s="34"/>
      <c r="J2072" s="34"/>
      <c r="K2072" s="34"/>
      <c r="L2072" s="34"/>
      <c r="M2072" s="34"/>
      <c r="N2072" s="34"/>
      <c r="O2072" s="34"/>
      <c r="P2072" s="34"/>
      <c r="Q2072" s="34"/>
      <c r="R2072" s="34"/>
      <c r="S2072" s="34"/>
      <c r="T2072" s="34"/>
      <c r="U2072" s="34"/>
      <c r="V2072" s="34"/>
      <c r="W2072" s="34"/>
      <c r="X2072" s="34"/>
      <c r="Y2072" s="34"/>
      <c r="Z2072" s="34"/>
      <c r="AA2072" s="34"/>
      <c r="AB2072" s="34"/>
    </row>
    <row r="2073" spans="1:28">
      <c r="A2073" s="34"/>
      <c r="B2073" s="34"/>
      <c r="C2073" s="34"/>
      <c r="D2073" s="34"/>
      <c r="E2073" s="34"/>
      <c r="F2073" s="34"/>
      <c r="G2073" s="34"/>
      <c r="H2073" s="34"/>
      <c r="I2073" s="34"/>
      <c r="J2073" s="34"/>
      <c r="K2073" s="34"/>
      <c r="L2073" s="34"/>
      <c r="M2073" s="34"/>
      <c r="N2073" s="34"/>
      <c r="O2073" s="34"/>
      <c r="P2073" s="34"/>
      <c r="Q2073" s="34"/>
      <c r="R2073" s="34"/>
      <c r="S2073" s="34"/>
      <c r="T2073" s="34"/>
      <c r="U2073" s="34"/>
      <c r="V2073" s="34"/>
      <c r="W2073" s="34"/>
      <c r="X2073" s="34"/>
      <c r="Y2073" s="34"/>
      <c r="Z2073" s="34"/>
      <c r="AA2073" s="34"/>
      <c r="AB2073" s="34"/>
    </row>
    <row r="2074" spans="1:28">
      <c r="A2074" s="34"/>
      <c r="B2074" s="34"/>
      <c r="C2074" s="34"/>
      <c r="D2074" s="34"/>
      <c r="E2074" s="34"/>
      <c r="F2074" s="34"/>
      <c r="G2074" s="34"/>
      <c r="H2074" s="34"/>
      <c r="I2074" s="34"/>
      <c r="J2074" s="34"/>
      <c r="K2074" s="34"/>
      <c r="L2074" s="34"/>
      <c r="M2074" s="34"/>
      <c r="N2074" s="34"/>
      <c r="O2074" s="34"/>
      <c r="P2074" s="34"/>
      <c r="Q2074" s="34"/>
      <c r="R2074" s="34"/>
      <c r="S2074" s="34"/>
      <c r="T2074" s="34"/>
      <c r="U2074" s="34"/>
      <c r="V2074" s="34"/>
      <c r="W2074" s="34"/>
      <c r="X2074" s="34"/>
      <c r="Y2074" s="34"/>
      <c r="Z2074" s="34"/>
      <c r="AA2074" s="34"/>
      <c r="AB2074" s="34"/>
    </row>
    <row r="2075" spans="1:28">
      <c r="A2075" s="34"/>
      <c r="B2075" s="34"/>
      <c r="C2075" s="34"/>
      <c r="D2075" s="34"/>
      <c r="E2075" s="34"/>
      <c r="F2075" s="34"/>
      <c r="G2075" s="34"/>
      <c r="H2075" s="34"/>
      <c r="I2075" s="34"/>
      <c r="J2075" s="34"/>
      <c r="K2075" s="34"/>
      <c r="L2075" s="34"/>
      <c r="M2075" s="34"/>
      <c r="N2075" s="34"/>
      <c r="O2075" s="34"/>
      <c r="P2075" s="34"/>
      <c r="Q2075" s="34"/>
      <c r="R2075" s="34"/>
      <c r="S2075" s="34"/>
      <c r="T2075" s="34"/>
      <c r="U2075" s="34"/>
      <c r="V2075" s="34"/>
      <c r="W2075" s="34"/>
      <c r="X2075" s="34"/>
      <c r="Y2075" s="34"/>
      <c r="Z2075" s="34"/>
      <c r="AA2075" s="34"/>
      <c r="AB2075" s="34"/>
    </row>
    <row r="2076" spans="1:28">
      <c r="A2076" s="34"/>
      <c r="B2076" s="34"/>
      <c r="C2076" s="34"/>
      <c r="D2076" s="34"/>
      <c r="E2076" s="34"/>
      <c r="F2076" s="34"/>
      <c r="G2076" s="34"/>
      <c r="H2076" s="34"/>
      <c r="I2076" s="34"/>
      <c r="J2076" s="34"/>
      <c r="K2076" s="34"/>
      <c r="L2076" s="34"/>
      <c r="M2076" s="34"/>
      <c r="N2076" s="34"/>
      <c r="O2076" s="34"/>
      <c r="P2076" s="34"/>
      <c r="Q2076" s="34"/>
      <c r="R2076" s="34"/>
      <c r="S2076" s="34"/>
      <c r="T2076" s="34"/>
      <c r="U2076" s="34"/>
      <c r="V2076" s="34"/>
      <c r="W2076" s="34"/>
      <c r="X2076" s="34"/>
      <c r="Y2076" s="34"/>
      <c r="Z2076" s="34"/>
      <c r="AA2076" s="34"/>
      <c r="AB2076" s="34"/>
    </row>
    <row r="2077" spans="1:28">
      <c r="A2077" s="34"/>
      <c r="B2077" s="34"/>
      <c r="C2077" s="34"/>
      <c r="D2077" s="34"/>
      <c r="E2077" s="34"/>
      <c r="F2077" s="34"/>
      <c r="G2077" s="34"/>
      <c r="H2077" s="34"/>
      <c r="I2077" s="34"/>
      <c r="J2077" s="34"/>
      <c r="K2077" s="34"/>
      <c r="L2077" s="34"/>
      <c r="M2077" s="34"/>
      <c r="N2077" s="34"/>
      <c r="O2077" s="34"/>
      <c r="P2077" s="34"/>
      <c r="Q2077" s="34"/>
      <c r="R2077" s="34"/>
      <c r="S2077" s="34"/>
      <c r="T2077" s="34"/>
      <c r="U2077" s="34"/>
      <c r="V2077" s="34"/>
      <c r="W2077" s="34"/>
      <c r="X2077" s="34"/>
      <c r="Y2077" s="34"/>
      <c r="Z2077" s="34"/>
      <c r="AA2077" s="34"/>
      <c r="AB2077" s="34"/>
    </row>
    <row r="2078" spans="1:28">
      <c r="A2078" s="34"/>
      <c r="B2078" s="34"/>
      <c r="C2078" s="34"/>
      <c r="D2078" s="34"/>
      <c r="E2078" s="34"/>
      <c r="F2078" s="34"/>
      <c r="G2078" s="34"/>
      <c r="H2078" s="34"/>
      <c r="I2078" s="34"/>
      <c r="J2078" s="34"/>
      <c r="K2078" s="34"/>
      <c r="L2078" s="34"/>
      <c r="M2078" s="34"/>
      <c r="N2078" s="34"/>
      <c r="O2078" s="34"/>
      <c r="P2078" s="34"/>
      <c r="Q2078" s="34"/>
      <c r="R2078" s="34"/>
      <c r="S2078" s="34"/>
      <c r="T2078" s="34"/>
      <c r="U2078" s="34"/>
      <c r="V2078" s="34"/>
      <c r="W2078" s="34"/>
      <c r="X2078" s="34"/>
      <c r="Y2078" s="34"/>
      <c r="Z2078" s="34"/>
      <c r="AA2078" s="34"/>
      <c r="AB2078" s="34"/>
    </row>
    <row r="2079" spans="1:28">
      <c r="A2079" s="34"/>
      <c r="B2079" s="34"/>
      <c r="C2079" s="34"/>
      <c r="D2079" s="34"/>
      <c r="E2079" s="34"/>
      <c r="F2079" s="34"/>
      <c r="G2079" s="34"/>
      <c r="H2079" s="34"/>
      <c r="I2079" s="34"/>
      <c r="J2079" s="34"/>
      <c r="K2079" s="34"/>
      <c r="L2079" s="34"/>
      <c r="M2079" s="34"/>
      <c r="N2079" s="34"/>
      <c r="O2079" s="34"/>
      <c r="P2079" s="34"/>
      <c r="Q2079" s="34"/>
      <c r="R2079" s="34"/>
      <c r="S2079" s="34"/>
      <c r="T2079" s="34"/>
      <c r="U2079" s="34"/>
      <c r="V2079" s="34"/>
      <c r="W2079" s="34"/>
      <c r="X2079" s="34"/>
      <c r="Y2079" s="34"/>
      <c r="Z2079" s="34"/>
      <c r="AA2079" s="34"/>
      <c r="AB2079" s="34"/>
    </row>
    <row r="2080" spans="1:28">
      <c r="A2080" s="34"/>
      <c r="B2080" s="34"/>
      <c r="C2080" s="34"/>
      <c r="D2080" s="34"/>
      <c r="E2080" s="34"/>
      <c r="F2080" s="34"/>
      <c r="G2080" s="34"/>
      <c r="H2080" s="34"/>
      <c r="I2080" s="34"/>
      <c r="J2080" s="34"/>
      <c r="K2080" s="34"/>
      <c r="L2080" s="34"/>
      <c r="M2080" s="34"/>
      <c r="N2080" s="34"/>
      <c r="O2080" s="34"/>
      <c r="P2080" s="34"/>
      <c r="Q2080" s="34"/>
      <c r="R2080" s="34"/>
      <c r="S2080" s="34"/>
      <c r="T2080" s="34"/>
      <c r="U2080" s="34"/>
      <c r="V2080" s="34"/>
      <c r="W2080" s="34"/>
      <c r="X2080" s="34"/>
      <c r="Y2080" s="34"/>
      <c r="Z2080" s="34"/>
      <c r="AA2080" s="34"/>
      <c r="AB2080" s="34"/>
    </row>
    <row r="2081" spans="1:28">
      <c r="A2081" s="34"/>
      <c r="B2081" s="34"/>
      <c r="C2081" s="34"/>
      <c r="D2081" s="34"/>
      <c r="E2081" s="34"/>
      <c r="F2081" s="34"/>
      <c r="G2081" s="34"/>
      <c r="H2081" s="34"/>
      <c r="I2081" s="34"/>
      <c r="J2081" s="34"/>
      <c r="K2081" s="34"/>
      <c r="L2081" s="34"/>
      <c r="M2081" s="34"/>
      <c r="N2081" s="34"/>
      <c r="O2081" s="34"/>
      <c r="P2081" s="34"/>
      <c r="Q2081" s="34"/>
      <c r="R2081" s="34"/>
      <c r="S2081" s="34"/>
      <c r="T2081" s="34"/>
      <c r="U2081" s="34"/>
      <c r="V2081" s="34"/>
      <c r="W2081" s="34"/>
      <c r="X2081" s="34"/>
      <c r="Y2081" s="34"/>
      <c r="Z2081" s="34"/>
      <c r="AA2081" s="34"/>
      <c r="AB2081" s="34"/>
    </row>
    <row r="2082" spans="1:28">
      <c r="A2082" s="34"/>
      <c r="B2082" s="34"/>
      <c r="C2082" s="34"/>
      <c r="D2082" s="34"/>
      <c r="E2082" s="34"/>
      <c r="F2082" s="34"/>
      <c r="G2082" s="34"/>
      <c r="H2082" s="34"/>
      <c r="I2082" s="34"/>
      <c r="J2082" s="34"/>
      <c r="K2082" s="34"/>
      <c r="L2082" s="34"/>
      <c r="M2082" s="34"/>
      <c r="N2082" s="34"/>
      <c r="O2082" s="34"/>
      <c r="P2082" s="34"/>
      <c r="Q2082" s="34"/>
      <c r="R2082" s="34"/>
      <c r="S2082" s="34"/>
      <c r="T2082" s="34"/>
      <c r="U2082" s="34"/>
      <c r="V2082" s="34"/>
      <c r="W2082" s="34"/>
      <c r="X2082" s="34"/>
      <c r="Y2082" s="34"/>
      <c r="Z2082" s="34"/>
      <c r="AA2082" s="34"/>
      <c r="AB2082" s="34"/>
    </row>
    <row r="2083" spans="1:28">
      <c r="A2083" s="34"/>
      <c r="B2083" s="34"/>
      <c r="C2083" s="34"/>
      <c r="D2083" s="34"/>
      <c r="E2083" s="34"/>
      <c r="F2083" s="34"/>
      <c r="G2083" s="34"/>
      <c r="H2083" s="34"/>
      <c r="I2083" s="34"/>
      <c r="J2083" s="34"/>
      <c r="K2083" s="34"/>
      <c r="L2083" s="34"/>
      <c r="M2083" s="34"/>
      <c r="N2083" s="34"/>
      <c r="O2083" s="34"/>
      <c r="P2083" s="34"/>
      <c r="Q2083" s="34"/>
      <c r="R2083" s="34"/>
      <c r="S2083" s="34"/>
      <c r="T2083" s="34"/>
      <c r="U2083" s="34"/>
      <c r="V2083" s="34"/>
      <c r="W2083" s="34"/>
      <c r="X2083" s="34"/>
      <c r="Y2083" s="34"/>
      <c r="Z2083" s="34"/>
      <c r="AA2083" s="34"/>
      <c r="AB2083" s="34"/>
    </row>
    <row r="2084" spans="1:28">
      <c r="A2084" s="34"/>
      <c r="B2084" s="34"/>
      <c r="C2084" s="34"/>
      <c r="D2084" s="34"/>
      <c r="E2084" s="34"/>
      <c r="F2084" s="34"/>
      <c r="G2084" s="34"/>
      <c r="H2084" s="34"/>
      <c r="I2084" s="34"/>
      <c r="J2084" s="34"/>
      <c r="K2084" s="34"/>
      <c r="L2084" s="34"/>
      <c r="M2084" s="34"/>
      <c r="N2084" s="34"/>
      <c r="O2084" s="34"/>
      <c r="P2084" s="34"/>
      <c r="Q2084" s="34"/>
      <c r="R2084" s="34"/>
      <c r="S2084" s="34"/>
      <c r="T2084" s="34"/>
      <c r="U2084" s="34"/>
      <c r="V2084" s="34"/>
      <c r="W2084" s="34"/>
      <c r="X2084" s="34"/>
      <c r="Y2084" s="34"/>
      <c r="Z2084" s="34"/>
      <c r="AA2084" s="34"/>
      <c r="AB2084" s="34"/>
    </row>
    <row r="2085" spans="1:28">
      <c r="A2085" s="34"/>
      <c r="B2085" s="34"/>
      <c r="C2085" s="34"/>
      <c r="D2085" s="34"/>
      <c r="E2085" s="34"/>
      <c r="F2085" s="34"/>
      <c r="G2085" s="34"/>
      <c r="H2085" s="34"/>
      <c r="I2085" s="34"/>
      <c r="J2085" s="34"/>
      <c r="K2085" s="34"/>
      <c r="L2085" s="34"/>
      <c r="M2085" s="34"/>
      <c r="N2085" s="34"/>
      <c r="O2085" s="34"/>
      <c r="P2085" s="34"/>
      <c r="Q2085" s="34"/>
      <c r="R2085" s="34"/>
      <c r="S2085" s="34"/>
      <c r="T2085" s="34"/>
      <c r="U2085" s="34"/>
      <c r="V2085" s="34"/>
      <c r="W2085" s="34"/>
      <c r="X2085" s="34"/>
      <c r="Y2085" s="34"/>
      <c r="Z2085" s="34"/>
      <c r="AA2085" s="34"/>
      <c r="AB2085" s="34"/>
    </row>
    <row r="2086" spans="1:28">
      <c r="A2086" s="34"/>
      <c r="B2086" s="34"/>
      <c r="C2086" s="34"/>
      <c r="D2086" s="34"/>
      <c r="E2086" s="34"/>
      <c r="F2086" s="34"/>
      <c r="G2086" s="34"/>
      <c r="H2086" s="34"/>
      <c r="I2086" s="34"/>
      <c r="J2086" s="34"/>
      <c r="K2086" s="34"/>
      <c r="L2086" s="34"/>
      <c r="M2086" s="34"/>
      <c r="N2086" s="34"/>
      <c r="O2086" s="34"/>
      <c r="P2086" s="34"/>
      <c r="Q2086" s="34"/>
      <c r="R2086" s="34"/>
      <c r="S2086" s="34"/>
      <c r="T2086" s="34"/>
      <c r="U2086" s="34"/>
      <c r="V2086" s="34"/>
      <c r="W2086" s="34"/>
      <c r="X2086" s="34"/>
      <c r="Y2086" s="34"/>
      <c r="Z2086" s="34"/>
      <c r="AA2086" s="34"/>
      <c r="AB2086" s="34"/>
    </row>
    <row r="2087" spans="1:28">
      <c r="A2087" s="34"/>
      <c r="B2087" s="34"/>
      <c r="C2087" s="34"/>
      <c r="D2087" s="34"/>
      <c r="E2087" s="34"/>
      <c r="F2087" s="34"/>
      <c r="G2087" s="34"/>
      <c r="H2087" s="34"/>
      <c r="I2087" s="34"/>
      <c r="J2087" s="34"/>
      <c r="K2087" s="34"/>
      <c r="L2087" s="34"/>
      <c r="M2087" s="34"/>
      <c r="N2087" s="34"/>
      <c r="O2087" s="34"/>
      <c r="P2087" s="34"/>
      <c r="Q2087" s="34"/>
      <c r="R2087" s="34"/>
      <c r="S2087" s="34"/>
      <c r="T2087" s="34"/>
      <c r="U2087" s="34"/>
      <c r="V2087" s="34"/>
      <c r="W2087" s="34"/>
      <c r="X2087" s="34"/>
      <c r="Y2087" s="34"/>
      <c r="Z2087" s="34"/>
      <c r="AA2087" s="34"/>
      <c r="AB2087" s="34"/>
    </row>
    <row r="2088" spans="1:28">
      <c r="A2088" s="34"/>
      <c r="B2088" s="34"/>
      <c r="C2088" s="34"/>
      <c r="D2088" s="34"/>
      <c r="E2088" s="34"/>
      <c r="F2088" s="34"/>
      <c r="G2088" s="34"/>
      <c r="H2088" s="34"/>
      <c r="I2088" s="34"/>
      <c r="J2088" s="34"/>
      <c r="K2088" s="34"/>
      <c r="L2088" s="34"/>
      <c r="M2088" s="34"/>
      <c r="N2088" s="34"/>
      <c r="O2088" s="34"/>
      <c r="P2088" s="34"/>
      <c r="Q2088" s="34"/>
      <c r="R2088" s="34"/>
      <c r="S2088" s="34"/>
      <c r="T2088" s="34"/>
      <c r="U2088" s="34"/>
      <c r="V2088" s="34"/>
      <c r="W2088" s="34"/>
      <c r="X2088" s="34"/>
      <c r="Y2088" s="34"/>
      <c r="Z2088" s="34"/>
      <c r="AA2088" s="34"/>
      <c r="AB2088" s="34"/>
    </row>
    <row r="2089" spans="1:28">
      <c r="A2089" s="34"/>
      <c r="B2089" s="34"/>
      <c r="C2089" s="34"/>
      <c r="D2089" s="34"/>
      <c r="E2089" s="34"/>
      <c r="F2089" s="34"/>
      <c r="G2089" s="34"/>
      <c r="H2089" s="34"/>
      <c r="I2089" s="34"/>
      <c r="J2089" s="34"/>
      <c r="K2089" s="34"/>
      <c r="L2089" s="34"/>
      <c r="M2089" s="34"/>
      <c r="N2089" s="34"/>
      <c r="O2089" s="34"/>
      <c r="P2089" s="34"/>
      <c r="Q2089" s="34"/>
      <c r="R2089" s="34"/>
      <c r="S2089" s="34"/>
      <c r="T2089" s="34"/>
      <c r="U2089" s="34"/>
      <c r="V2089" s="34"/>
      <c r="W2089" s="34"/>
      <c r="X2089" s="34"/>
      <c r="Y2089" s="34"/>
      <c r="Z2089" s="34"/>
      <c r="AA2089" s="34"/>
      <c r="AB2089" s="34"/>
    </row>
    <row r="2090" spans="1:28">
      <c r="A2090" s="34"/>
      <c r="B2090" s="34"/>
      <c r="C2090" s="34"/>
      <c r="D2090" s="34"/>
      <c r="E2090" s="34"/>
      <c r="F2090" s="34"/>
      <c r="G2090" s="34"/>
      <c r="H2090" s="34"/>
      <c r="I2090" s="34"/>
      <c r="J2090" s="34"/>
      <c r="K2090" s="34"/>
      <c r="L2090" s="34"/>
      <c r="M2090" s="34"/>
      <c r="N2090" s="34"/>
      <c r="O2090" s="34"/>
      <c r="P2090" s="34"/>
      <c r="Q2090" s="34"/>
      <c r="R2090" s="34"/>
      <c r="S2090" s="34"/>
      <c r="T2090" s="34"/>
      <c r="U2090" s="34"/>
      <c r="V2090" s="34"/>
      <c r="W2090" s="34"/>
      <c r="X2090" s="34"/>
      <c r="Y2090" s="34"/>
      <c r="Z2090" s="34"/>
      <c r="AA2090" s="34"/>
      <c r="AB2090" s="34"/>
    </row>
    <row r="2091" spans="1:28">
      <c r="A2091" s="34"/>
      <c r="B2091" s="34"/>
      <c r="C2091" s="34"/>
      <c r="D2091" s="34"/>
      <c r="E2091" s="34"/>
      <c r="F2091" s="34"/>
      <c r="G2091" s="34"/>
      <c r="H2091" s="34"/>
      <c r="I2091" s="34"/>
      <c r="J2091" s="34"/>
      <c r="K2091" s="34"/>
      <c r="L2091" s="34"/>
      <c r="M2091" s="34"/>
      <c r="N2091" s="34"/>
      <c r="O2091" s="34"/>
      <c r="P2091" s="34"/>
      <c r="Q2091" s="34"/>
      <c r="R2091" s="34"/>
      <c r="S2091" s="34"/>
      <c r="T2091" s="34"/>
      <c r="U2091" s="34"/>
      <c r="V2091" s="34"/>
      <c r="W2091" s="34"/>
      <c r="X2091" s="34"/>
      <c r="Y2091" s="34"/>
      <c r="Z2091" s="34"/>
      <c r="AA2091" s="34"/>
      <c r="AB2091" s="34"/>
    </row>
    <row r="2092" spans="1:28">
      <c r="A2092" s="34"/>
      <c r="B2092" s="34"/>
      <c r="C2092" s="34"/>
      <c r="D2092" s="34"/>
      <c r="E2092" s="34"/>
      <c r="F2092" s="34"/>
      <c r="G2092" s="34"/>
      <c r="H2092" s="34"/>
      <c r="I2092" s="34"/>
      <c r="J2092" s="34"/>
      <c r="K2092" s="34"/>
      <c r="L2092" s="34"/>
      <c r="M2092" s="34"/>
      <c r="N2092" s="34"/>
      <c r="O2092" s="34"/>
      <c r="P2092" s="34"/>
      <c r="Q2092" s="34"/>
      <c r="R2092" s="34"/>
      <c r="S2092" s="34"/>
      <c r="T2092" s="34"/>
      <c r="U2092" s="34"/>
      <c r="V2092" s="34"/>
      <c r="W2092" s="34"/>
      <c r="X2092" s="34"/>
      <c r="Y2092" s="34"/>
      <c r="Z2092" s="34"/>
      <c r="AA2092" s="34"/>
      <c r="AB2092" s="34"/>
    </row>
    <row r="2093" spans="1:28">
      <c r="A2093" s="34"/>
      <c r="B2093" s="34"/>
      <c r="C2093" s="34"/>
      <c r="D2093" s="34"/>
      <c r="E2093" s="34"/>
      <c r="F2093" s="34"/>
      <c r="G2093" s="34"/>
      <c r="H2093" s="34"/>
      <c r="I2093" s="34"/>
      <c r="J2093" s="34"/>
      <c r="K2093" s="34"/>
      <c r="L2093" s="34"/>
      <c r="M2093" s="34"/>
      <c r="N2093" s="34"/>
      <c r="O2093" s="34"/>
      <c r="P2093" s="34"/>
      <c r="Q2093" s="34"/>
      <c r="R2093" s="34"/>
      <c r="S2093" s="34"/>
      <c r="T2093" s="34"/>
      <c r="U2093" s="34"/>
      <c r="V2093" s="34"/>
      <c r="W2093" s="34"/>
      <c r="X2093" s="34"/>
      <c r="Y2093" s="34"/>
      <c r="Z2093" s="34"/>
      <c r="AA2093" s="34"/>
      <c r="AB2093" s="34"/>
    </row>
    <row r="2094" spans="1:28">
      <c r="A2094" s="34"/>
      <c r="B2094" s="34"/>
      <c r="C2094" s="34"/>
      <c r="D2094" s="34"/>
      <c r="E2094" s="34"/>
      <c r="F2094" s="34"/>
      <c r="G2094" s="34"/>
      <c r="H2094" s="34"/>
      <c r="I2094" s="34"/>
      <c r="J2094" s="34"/>
      <c r="K2094" s="34"/>
      <c r="L2094" s="34"/>
      <c r="M2094" s="34"/>
      <c r="N2094" s="34"/>
      <c r="O2094" s="34"/>
      <c r="P2094" s="34"/>
      <c r="Q2094" s="34"/>
      <c r="R2094" s="34"/>
      <c r="S2094" s="34"/>
      <c r="T2094" s="34"/>
      <c r="U2094" s="34"/>
      <c r="V2094" s="34"/>
      <c r="W2094" s="34"/>
      <c r="X2094" s="34"/>
      <c r="Y2094" s="34"/>
      <c r="Z2094" s="34"/>
      <c r="AA2094" s="34"/>
      <c r="AB2094" s="34"/>
    </row>
    <row r="2095" spans="1:28">
      <c r="A2095" s="34"/>
      <c r="B2095" s="34"/>
      <c r="C2095" s="34"/>
      <c r="D2095" s="34"/>
      <c r="E2095" s="34"/>
      <c r="F2095" s="34"/>
      <c r="G2095" s="34"/>
      <c r="H2095" s="34"/>
      <c r="I2095" s="34"/>
      <c r="J2095" s="34"/>
      <c r="K2095" s="34"/>
      <c r="L2095" s="34"/>
      <c r="M2095" s="34"/>
      <c r="N2095" s="34"/>
      <c r="O2095" s="34"/>
      <c r="P2095" s="34"/>
      <c r="Q2095" s="34"/>
      <c r="R2095" s="34"/>
      <c r="S2095" s="34"/>
      <c r="T2095" s="34"/>
      <c r="U2095" s="34"/>
      <c r="V2095" s="34"/>
      <c r="W2095" s="34"/>
      <c r="X2095" s="34"/>
      <c r="Y2095" s="34"/>
      <c r="Z2095" s="34"/>
      <c r="AA2095" s="34"/>
      <c r="AB2095" s="34"/>
    </row>
    <row r="2096" spans="1:28">
      <c r="A2096" s="34"/>
      <c r="B2096" s="34"/>
      <c r="C2096" s="34"/>
      <c r="D2096" s="34"/>
      <c r="E2096" s="34"/>
      <c r="F2096" s="34"/>
      <c r="G2096" s="34"/>
      <c r="H2096" s="34"/>
      <c r="I2096" s="34"/>
      <c r="J2096" s="34"/>
      <c r="K2096" s="34"/>
      <c r="L2096" s="34"/>
      <c r="M2096" s="34"/>
      <c r="N2096" s="34"/>
      <c r="O2096" s="34"/>
      <c r="P2096" s="34"/>
      <c r="Q2096" s="34"/>
      <c r="R2096" s="34"/>
      <c r="S2096" s="34"/>
      <c r="T2096" s="34"/>
      <c r="U2096" s="34"/>
      <c r="V2096" s="34"/>
      <c r="W2096" s="34"/>
      <c r="X2096" s="34"/>
      <c r="Y2096" s="34"/>
      <c r="Z2096" s="34"/>
      <c r="AA2096" s="34"/>
      <c r="AB2096" s="34"/>
    </row>
    <row r="2097" spans="1:28">
      <c r="A2097" s="34"/>
      <c r="B2097" s="34"/>
      <c r="C2097" s="34"/>
      <c r="D2097" s="34"/>
      <c r="E2097" s="34"/>
      <c r="F2097" s="34"/>
      <c r="G2097" s="34"/>
      <c r="H2097" s="34"/>
      <c r="I2097" s="34"/>
      <c r="J2097" s="34"/>
      <c r="K2097" s="34"/>
      <c r="L2097" s="34"/>
      <c r="M2097" s="34"/>
      <c r="N2097" s="34"/>
      <c r="O2097" s="34"/>
      <c r="P2097" s="34"/>
      <c r="Q2097" s="34"/>
      <c r="R2097" s="34"/>
      <c r="S2097" s="34"/>
      <c r="T2097" s="34"/>
      <c r="U2097" s="34"/>
      <c r="V2097" s="34"/>
      <c r="W2097" s="34"/>
      <c r="X2097" s="34"/>
      <c r="Y2097" s="34"/>
      <c r="Z2097" s="34"/>
      <c r="AA2097" s="34"/>
      <c r="AB2097" s="34"/>
    </row>
    <row r="2098" spans="1:28">
      <c r="A2098" s="34"/>
      <c r="B2098" s="34"/>
      <c r="C2098" s="34"/>
      <c r="D2098" s="34"/>
      <c r="E2098" s="34"/>
      <c r="F2098" s="34"/>
      <c r="G2098" s="34"/>
      <c r="H2098" s="34"/>
      <c r="I2098" s="34"/>
      <c r="J2098" s="34"/>
      <c r="K2098" s="34"/>
      <c r="L2098" s="34"/>
      <c r="M2098" s="34"/>
      <c r="N2098" s="34"/>
      <c r="O2098" s="34"/>
      <c r="P2098" s="34"/>
      <c r="Q2098" s="34"/>
      <c r="R2098" s="34"/>
      <c r="S2098" s="34"/>
      <c r="T2098" s="34"/>
      <c r="U2098" s="34"/>
      <c r="V2098" s="34"/>
      <c r="W2098" s="34"/>
      <c r="X2098" s="34"/>
      <c r="Y2098" s="34"/>
      <c r="Z2098" s="34"/>
      <c r="AA2098" s="34"/>
      <c r="AB2098" s="34"/>
    </row>
    <row r="2099" spans="1:28">
      <c r="A2099" s="34"/>
      <c r="B2099" s="34"/>
      <c r="C2099" s="34"/>
      <c r="D2099" s="34"/>
      <c r="E2099" s="34"/>
      <c r="F2099" s="34"/>
      <c r="G2099" s="34"/>
      <c r="H2099" s="34"/>
      <c r="I2099" s="34"/>
      <c r="J2099" s="34"/>
      <c r="K2099" s="34"/>
      <c r="L2099" s="34"/>
      <c r="M2099" s="34"/>
      <c r="N2099" s="34"/>
      <c r="O2099" s="34"/>
      <c r="P2099" s="34"/>
      <c r="Q2099" s="34"/>
      <c r="R2099" s="34"/>
      <c r="S2099" s="34"/>
      <c r="T2099" s="34"/>
      <c r="U2099" s="34"/>
      <c r="V2099" s="34"/>
      <c r="W2099" s="34"/>
      <c r="X2099" s="34"/>
      <c r="Y2099" s="34"/>
      <c r="Z2099" s="34"/>
      <c r="AA2099" s="34"/>
      <c r="AB2099" s="34"/>
    </row>
    <row r="2100" spans="1:28">
      <c r="A2100" s="34"/>
      <c r="B2100" s="34"/>
      <c r="C2100" s="34"/>
      <c r="D2100" s="34"/>
      <c r="E2100" s="34"/>
      <c r="F2100" s="34"/>
      <c r="G2100" s="34"/>
      <c r="H2100" s="34"/>
      <c r="I2100" s="34"/>
      <c r="J2100" s="34"/>
      <c r="K2100" s="34"/>
      <c r="L2100" s="34"/>
      <c r="M2100" s="34"/>
      <c r="N2100" s="34"/>
      <c r="O2100" s="34"/>
      <c r="P2100" s="34"/>
      <c r="Q2100" s="34"/>
      <c r="R2100" s="34"/>
      <c r="S2100" s="34"/>
      <c r="T2100" s="34"/>
      <c r="U2100" s="34"/>
      <c r="V2100" s="34"/>
      <c r="W2100" s="34"/>
      <c r="X2100" s="34"/>
      <c r="Y2100" s="34"/>
      <c r="Z2100" s="34"/>
      <c r="AA2100" s="34"/>
      <c r="AB2100" s="34"/>
    </row>
    <row r="2101" spans="1:28">
      <c r="A2101" s="34"/>
      <c r="B2101" s="34"/>
      <c r="C2101" s="34"/>
      <c r="D2101" s="34"/>
      <c r="E2101" s="34"/>
      <c r="F2101" s="34"/>
      <c r="G2101" s="34"/>
      <c r="H2101" s="34"/>
      <c r="I2101" s="34"/>
      <c r="J2101" s="34"/>
      <c r="K2101" s="34"/>
      <c r="L2101" s="34"/>
      <c r="M2101" s="34"/>
      <c r="N2101" s="34"/>
      <c r="O2101" s="34"/>
      <c r="P2101" s="34"/>
      <c r="Q2101" s="34"/>
      <c r="R2101" s="34"/>
      <c r="S2101" s="34"/>
      <c r="T2101" s="34"/>
      <c r="U2101" s="34"/>
      <c r="V2101" s="34"/>
      <c r="W2101" s="34"/>
      <c r="X2101" s="34"/>
      <c r="Y2101" s="34"/>
      <c r="Z2101" s="34"/>
      <c r="AA2101" s="34"/>
      <c r="AB2101" s="34"/>
    </row>
    <row r="2102" spans="1:28">
      <c r="A2102" s="34"/>
      <c r="B2102" s="34"/>
      <c r="C2102" s="34"/>
      <c r="D2102" s="34"/>
      <c r="E2102" s="34"/>
      <c r="F2102" s="34"/>
      <c r="G2102" s="34"/>
      <c r="H2102" s="34"/>
      <c r="I2102" s="34"/>
      <c r="J2102" s="34"/>
      <c r="K2102" s="34"/>
      <c r="L2102" s="34"/>
      <c r="M2102" s="34"/>
      <c r="N2102" s="34"/>
      <c r="O2102" s="34"/>
      <c r="P2102" s="34"/>
      <c r="Q2102" s="34"/>
      <c r="R2102" s="34"/>
      <c r="S2102" s="34"/>
      <c r="T2102" s="34"/>
      <c r="U2102" s="34"/>
      <c r="V2102" s="34"/>
      <c r="W2102" s="34"/>
      <c r="X2102" s="34"/>
      <c r="Y2102" s="34"/>
      <c r="Z2102" s="34"/>
      <c r="AA2102" s="34"/>
      <c r="AB2102" s="34"/>
    </row>
    <row r="2103" spans="1:28">
      <c r="A2103" s="34"/>
      <c r="B2103" s="34"/>
      <c r="C2103" s="34"/>
      <c r="D2103" s="34"/>
      <c r="E2103" s="34"/>
      <c r="F2103" s="34"/>
      <c r="G2103" s="34"/>
      <c r="H2103" s="34"/>
      <c r="I2103" s="34"/>
      <c r="J2103" s="34"/>
      <c r="K2103" s="34"/>
      <c r="L2103" s="34"/>
      <c r="M2103" s="34"/>
      <c r="N2103" s="34"/>
      <c r="O2103" s="34"/>
      <c r="P2103" s="34"/>
      <c r="Q2103" s="34"/>
      <c r="R2103" s="34"/>
      <c r="S2103" s="34"/>
      <c r="T2103" s="34"/>
      <c r="U2103" s="34"/>
      <c r="V2103" s="34"/>
      <c r="W2103" s="34"/>
      <c r="X2103" s="34"/>
      <c r="Y2103" s="34"/>
      <c r="Z2103" s="34"/>
      <c r="AA2103" s="34"/>
      <c r="AB2103" s="34"/>
    </row>
    <row r="2104" spans="1:28">
      <c r="A2104" s="34"/>
      <c r="B2104" s="34"/>
      <c r="C2104" s="34"/>
      <c r="D2104" s="34"/>
      <c r="E2104" s="34"/>
      <c r="F2104" s="34"/>
      <c r="G2104" s="34"/>
      <c r="H2104" s="34"/>
      <c r="I2104" s="34"/>
      <c r="J2104" s="34"/>
      <c r="K2104" s="34"/>
      <c r="L2104" s="34"/>
      <c r="M2104" s="34"/>
      <c r="N2104" s="34"/>
      <c r="O2104" s="34"/>
      <c r="P2104" s="34"/>
      <c r="Q2104" s="34"/>
      <c r="R2104" s="34"/>
      <c r="S2104" s="34"/>
      <c r="T2104" s="34"/>
      <c r="U2104" s="34"/>
      <c r="V2104" s="34"/>
      <c r="W2104" s="34"/>
      <c r="X2104" s="34"/>
      <c r="Y2104" s="34"/>
      <c r="Z2104" s="34"/>
      <c r="AA2104" s="34"/>
      <c r="AB2104" s="34"/>
    </row>
    <row r="2105" spans="1:28">
      <c r="A2105" s="34"/>
      <c r="B2105" s="34"/>
      <c r="C2105" s="34"/>
      <c r="D2105" s="34"/>
      <c r="E2105" s="34"/>
      <c r="F2105" s="34"/>
      <c r="G2105" s="34"/>
      <c r="H2105" s="34"/>
      <c r="I2105" s="34"/>
      <c r="J2105" s="34"/>
      <c r="K2105" s="34"/>
      <c r="L2105" s="34"/>
      <c r="M2105" s="34"/>
      <c r="N2105" s="34"/>
      <c r="O2105" s="34"/>
      <c r="P2105" s="34"/>
      <c r="Q2105" s="34"/>
      <c r="R2105" s="34"/>
      <c r="S2105" s="34"/>
      <c r="T2105" s="34"/>
      <c r="U2105" s="34"/>
      <c r="V2105" s="34"/>
      <c r="W2105" s="34"/>
      <c r="X2105" s="34"/>
      <c r="Y2105" s="34"/>
      <c r="Z2105" s="34"/>
      <c r="AA2105" s="34"/>
      <c r="AB2105" s="34"/>
    </row>
    <row r="2106" spans="1:28">
      <c r="A2106" s="34"/>
      <c r="B2106" s="34"/>
      <c r="C2106" s="34"/>
      <c r="D2106" s="34"/>
      <c r="E2106" s="34"/>
      <c r="F2106" s="34"/>
      <c r="G2106" s="34"/>
      <c r="H2106" s="34"/>
      <c r="I2106" s="34"/>
      <c r="J2106" s="34"/>
      <c r="K2106" s="34"/>
      <c r="L2106" s="34"/>
      <c r="M2106" s="34"/>
      <c r="N2106" s="34"/>
      <c r="O2106" s="34"/>
      <c r="P2106" s="34"/>
      <c r="Q2106" s="34"/>
      <c r="R2106" s="34"/>
      <c r="S2106" s="34"/>
      <c r="T2106" s="34"/>
      <c r="U2106" s="34"/>
      <c r="V2106" s="34"/>
      <c r="W2106" s="34"/>
      <c r="X2106" s="34"/>
      <c r="Y2106" s="34"/>
      <c r="Z2106" s="34"/>
      <c r="AA2106" s="34"/>
      <c r="AB2106" s="34"/>
    </row>
    <row r="2107" spans="1:28">
      <c r="A2107" s="34"/>
      <c r="B2107" s="34"/>
      <c r="C2107" s="34"/>
      <c r="D2107" s="34"/>
      <c r="E2107" s="34"/>
      <c r="F2107" s="34"/>
      <c r="G2107" s="34"/>
      <c r="H2107" s="34"/>
      <c r="I2107" s="34"/>
      <c r="J2107" s="34"/>
      <c r="K2107" s="34"/>
      <c r="L2107" s="34"/>
      <c r="M2107" s="34"/>
      <c r="N2107" s="34"/>
      <c r="O2107" s="34"/>
      <c r="P2107" s="34"/>
      <c r="Q2107" s="34"/>
      <c r="R2107" s="34"/>
      <c r="S2107" s="34"/>
      <c r="T2107" s="34"/>
      <c r="U2107" s="34"/>
      <c r="V2107" s="34"/>
      <c r="W2107" s="34"/>
      <c r="X2107" s="34"/>
      <c r="Y2107" s="34"/>
      <c r="Z2107" s="34"/>
      <c r="AA2107" s="34"/>
      <c r="AB2107" s="34"/>
    </row>
    <row r="2108" spans="1:28">
      <c r="A2108" s="34"/>
      <c r="B2108" s="34"/>
      <c r="C2108" s="34"/>
      <c r="D2108" s="34"/>
      <c r="E2108" s="34"/>
      <c r="F2108" s="34"/>
      <c r="G2108" s="34"/>
      <c r="H2108" s="34"/>
      <c r="I2108" s="34"/>
      <c r="J2108" s="34"/>
      <c r="K2108" s="34"/>
      <c r="L2108" s="34"/>
      <c r="M2108" s="34"/>
      <c r="N2108" s="34"/>
      <c r="O2108" s="34"/>
      <c r="P2108" s="34"/>
      <c r="Q2108" s="34"/>
      <c r="R2108" s="34"/>
      <c r="S2108" s="34"/>
      <c r="T2108" s="34"/>
      <c r="U2108" s="34"/>
      <c r="V2108" s="34"/>
      <c r="W2108" s="34"/>
      <c r="X2108" s="34"/>
      <c r="Y2108" s="34"/>
      <c r="Z2108" s="34"/>
      <c r="AA2108" s="34"/>
      <c r="AB2108" s="34"/>
    </row>
    <row r="2109" spans="1:28">
      <c r="A2109" s="34"/>
      <c r="B2109" s="34"/>
      <c r="C2109" s="34"/>
      <c r="D2109" s="34"/>
      <c r="E2109" s="34"/>
      <c r="F2109" s="34"/>
      <c r="G2109" s="34"/>
      <c r="H2109" s="34"/>
      <c r="I2109" s="34"/>
      <c r="J2109" s="34"/>
      <c r="K2109" s="34"/>
      <c r="L2109" s="34"/>
      <c r="M2109" s="34"/>
      <c r="N2109" s="34"/>
      <c r="O2109" s="34"/>
      <c r="P2109" s="34"/>
      <c r="Q2109" s="34"/>
      <c r="R2109" s="34"/>
      <c r="S2109" s="34"/>
      <c r="T2109" s="34"/>
      <c r="U2109" s="34"/>
      <c r="V2109" s="34"/>
      <c r="W2109" s="34"/>
      <c r="X2109" s="34"/>
      <c r="Y2109" s="34"/>
      <c r="Z2109" s="34"/>
      <c r="AA2109" s="34"/>
      <c r="AB2109" s="34"/>
    </row>
    <row r="2110" spans="1:28">
      <c r="A2110" s="34"/>
      <c r="B2110" s="34"/>
      <c r="C2110" s="34"/>
      <c r="D2110" s="34"/>
      <c r="E2110" s="34"/>
      <c r="F2110" s="34"/>
      <c r="G2110" s="34"/>
      <c r="H2110" s="34"/>
      <c r="I2110" s="34"/>
      <c r="J2110" s="34"/>
      <c r="K2110" s="34"/>
      <c r="L2110" s="34"/>
      <c r="M2110" s="34"/>
      <c r="N2110" s="34"/>
      <c r="O2110" s="34"/>
      <c r="P2110" s="34"/>
      <c r="Q2110" s="34"/>
      <c r="R2110" s="34"/>
      <c r="S2110" s="34"/>
      <c r="T2110" s="34"/>
      <c r="U2110" s="34"/>
      <c r="V2110" s="34"/>
      <c r="W2110" s="34"/>
      <c r="X2110" s="34"/>
      <c r="Y2110" s="34"/>
      <c r="Z2110" s="34"/>
      <c r="AA2110" s="34"/>
      <c r="AB2110" s="34"/>
    </row>
    <row r="2111" spans="1:28">
      <c r="A2111" s="34"/>
      <c r="B2111" s="34"/>
      <c r="C2111" s="34"/>
      <c r="D2111" s="34"/>
      <c r="E2111" s="34"/>
      <c r="F2111" s="34"/>
      <c r="G2111" s="34"/>
      <c r="H2111" s="34"/>
      <c r="I2111" s="34"/>
      <c r="J2111" s="34"/>
      <c r="K2111" s="34"/>
      <c r="L2111" s="34"/>
      <c r="M2111" s="34"/>
      <c r="N2111" s="34"/>
      <c r="O2111" s="34"/>
      <c r="P2111" s="34"/>
      <c r="Q2111" s="34"/>
      <c r="R2111" s="34"/>
      <c r="S2111" s="34"/>
      <c r="T2111" s="34"/>
      <c r="U2111" s="34"/>
      <c r="V2111" s="34"/>
      <c r="W2111" s="34"/>
      <c r="X2111" s="34"/>
      <c r="Y2111" s="34"/>
      <c r="Z2111" s="34"/>
      <c r="AA2111" s="34"/>
      <c r="AB2111" s="34"/>
    </row>
    <row r="2112" spans="1:28">
      <c r="A2112" s="34"/>
      <c r="B2112" s="34"/>
      <c r="C2112" s="34"/>
      <c r="D2112" s="34"/>
      <c r="E2112" s="34"/>
      <c r="F2112" s="34"/>
      <c r="G2112" s="34"/>
      <c r="H2112" s="34"/>
      <c r="I2112" s="34"/>
      <c r="J2112" s="34"/>
      <c r="K2112" s="34"/>
      <c r="L2112" s="34"/>
      <c r="M2112" s="34"/>
      <c r="N2112" s="34"/>
      <c r="O2112" s="34"/>
      <c r="P2112" s="34"/>
      <c r="Q2112" s="34"/>
      <c r="R2112" s="34"/>
      <c r="S2112" s="34"/>
      <c r="T2112" s="34"/>
      <c r="U2112" s="34"/>
      <c r="V2112" s="34"/>
      <c r="W2112" s="34"/>
      <c r="X2112" s="34"/>
      <c r="Y2112" s="34"/>
      <c r="Z2112" s="34"/>
      <c r="AA2112" s="34"/>
      <c r="AB2112" s="34"/>
    </row>
    <row r="2113" spans="1:28">
      <c r="A2113" s="34"/>
      <c r="B2113" s="34"/>
      <c r="C2113" s="34"/>
      <c r="D2113" s="34"/>
      <c r="E2113" s="34"/>
      <c r="F2113" s="34"/>
      <c r="G2113" s="34"/>
      <c r="H2113" s="34"/>
      <c r="I2113" s="34"/>
      <c r="J2113" s="34"/>
      <c r="K2113" s="34"/>
      <c r="L2113" s="34"/>
      <c r="M2113" s="34"/>
      <c r="N2113" s="34"/>
      <c r="O2113" s="34"/>
      <c r="P2113" s="34"/>
      <c r="Q2113" s="34"/>
      <c r="R2113" s="34"/>
      <c r="S2113" s="34"/>
      <c r="T2113" s="34"/>
      <c r="U2113" s="34"/>
      <c r="V2113" s="34"/>
      <c r="W2113" s="34"/>
      <c r="X2113" s="34"/>
      <c r="Y2113" s="34"/>
      <c r="Z2113" s="34"/>
      <c r="AA2113" s="34"/>
      <c r="AB2113" s="34"/>
    </row>
    <row r="2114" spans="1:28">
      <c r="A2114" s="34"/>
      <c r="B2114" s="34"/>
      <c r="C2114" s="34"/>
      <c r="D2114" s="34"/>
      <c r="E2114" s="34"/>
      <c r="F2114" s="34"/>
      <c r="G2114" s="34"/>
      <c r="H2114" s="34"/>
      <c r="I2114" s="34"/>
      <c r="J2114" s="34"/>
      <c r="K2114" s="34"/>
      <c r="L2114" s="34"/>
      <c r="M2114" s="34"/>
      <c r="N2114" s="34"/>
      <c r="O2114" s="34"/>
      <c r="P2114" s="34"/>
      <c r="Q2114" s="34"/>
      <c r="R2114" s="34"/>
      <c r="S2114" s="34"/>
      <c r="T2114" s="34"/>
      <c r="U2114" s="34"/>
      <c r="V2114" s="34"/>
      <c r="W2114" s="34"/>
      <c r="X2114" s="34"/>
      <c r="Y2114" s="34"/>
      <c r="Z2114" s="34"/>
      <c r="AA2114" s="34"/>
      <c r="AB2114" s="34"/>
    </row>
    <row r="2115" spans="1:28">
      <c r="A2115" s="34"/>
      <c r="B2115" s="34"/>
      <c r="C2115" s="34"/>
      <c r="D2115" s="34"/>
      <c r="E2115" s="34"/>
      <c r="F2115" s="34"/>
      <c r="G2115" s="34"/>
      <c r="H2115" s="34"/>
      <c r="I2115" s="34"/>
      <c r="J2115" s="34"/>
      <c r="K2115" s="34"/>
      <c r="L2115" s="34"/>
      <c r="M2115" s="34"/>
      <c r="N2115" s="34"/>
      <c r="O2115" s="34"/>
      <c r="P2115" s="34"/>
      <c r="Q2115" s="34"/>
      <c r="R2115" s="34"/>
      <c r="S2115" s="34"/>
      <c r="T2115" s="34"/>
      <c r="U2115" s="34"/>
      <c r="V2115" s="34"/>
      <c r="W2115" s="34"/>
      <c r="X2115" s="34"/>
      <c r="Y2115" s="34"/>
      <c r="Z2115" s="34"/>
      <c r="AA2115" s="34"/>
      <c r="AB2115" s="34"/>
    </row>
    <row r="2116" spans="1:28">
      <c r="A2116" s="34"/>
      <c r="B2116" s="34"/>
      <c r="C2116" s="34"/>
      <c r="D2116" s="34"/>
      <c r="E2116" s="34"/>
      <c r="F2116" s="34"/>
      <c r="G2116" s="34"/>
      <c r="H2116" s="34"/>
      <c r="I2116" s="34"/>
      <c r="J2116" s="34"/>
      <c r="K2116" s="34"/>
      <c r="L2116" s="34"/>
      <c r="M2116" s="34"/>
      <c r="N2116" s="34"/>
      <c r="O2116" s="34"/>
      <c r="P2116" s="34"/>
      <c r="Q2116" s="34"/>
      <c r="R2116" s="34"/>
      <c r="S2116" s="34"/>
      <c r="T2116" s="34"/>
      <c r="U2116" s="34"/>
      <c r="V2116" s="34"/>
      <c r="W2116" s="34"/>
      <c r="X2116" s="34"/>
      <c r="Y2116" s="34"/>
      <c r="Z2116" s="34"/>
      <c r="AA2116" s="34"/>
      <c r="AB2116" s="34"/>
    </row>
    <row r="2117" spans="1:28">
      <c r="A2117" s="34"/>
      <c r="B2117" s="34"/>
      <c r="C2117" s="34"/>
      <c r="D2117" s="34"/>
      <c r="E2117" s="34"/>
      <c r="F2117" s="34"/>
      <c r="G2117" s="34"/>
      <c r="H2117" s="34"/>
      <c r="I2117" s="34"/>
      <c r="J2117" s="34"/>
      <c r="K2117" s="34"/>
      <c r="L2117" s="34"/>
      <c r="M2117" s="34"/>
      <c r="N2117" s="34"/>
      <c r="O2117" s="34"/>
      <c r="P2117" s="34"/>
      <c r="Q2117" s="34"/>
      <c r="R2117" s="34"/>
      <c r="S2117" s="34"/>
      <c r="T2117" s="34"/>
      <c r="U2117" s="34"/>
      <c r="V2117" s="34"/>
      <c r="W2117" s="34"/>
      <c r="X2117" s="34"/>
      <c r="Y2117" s="34"/>
      <c r="Z2117" s="34"/>
      <c r="AA2117" s="34"/>
      <c r="AB2117" s="34"/>
    </row>
    <row r="2118" spans="1:28">
      <c r="A2118" s="34"/>
      <c r="B2118" s="34"/>
      <c r="C2118" s="34"/>
      <c r="D2118" s="34"/>
      <c r="E2118" s="34"/>
      <c r="F2118" s="34"/>
      <c r="G2118" s="34"/>
      <c r="H2118" s="34"/>
      <c r="I2118" s="34"/>
      <c r="J2118" s="34"/>
      <c r="K2118" s="34"/>
      <c r="L2118" s="34"/>
      <c r="M2118" s="34"/>
      <c r="N2118" s="34"/>
      <c r="O2118" s="34"/>
      <c r="P2118" s="34"/>
      <c r="Q2118" s="34"/>
      <c r="R2118" s="34"/>
      <c r="S2118" s="34"/>
      <c r="T2118" s="34"/>
      <c r="U2118" s="34"/>
      <c r="V2118" s="34"/>
      <c r="W2118" s="34"/>
      <c r="X2118" s="34"/>
      <c r="Y2118" s="34"/>
      <c r="Z2118" s="34"/>
      <c r="AA2118" s="34"/>
      <c r="AB2118" s="34"/>
    </row>
    <row r="2119" spans="1:28">
      <c r="A2119" s="34"/>
      <c r="B2119" s="34"/>
      <c r="C2119" s="34"/>
      <c r="D2119" s="34"/>
      <c r="E2119" s="34"/>
      <c r="F2119" s="34"/>
      <c r="G2119" s="34"/>
      <c r="H2119" s="34"/>
      <c r="I2119" s="34"/>
      <c r="J2119" s="34"/>
      <c r="K2119" s="34"/>
      <c r="L2119" s="34"/>
      <c r="M2119" s="34"/>
      <c r="N2119" s="34"/>
      <c r="O2119" s="34"/>
      <c r="P2119" s="34"/>
      <c r="Q2119" s="34"/>
      <c r="R2119" s="34"/>
      <c r="S2119" s="34"/>
      <c r="T2119" s="34"/>
      <c r="U2119" s="34"/>
      <c r="V2119" s="34"/>
      <c r="W2119" s="34"/>
      <c r="X2119" s="34"/>
      <c r="Y2119" s="34"/>
      <c r="Z2119" s="34"/>
      <c r="AA2119" s="34"/>
      <c r="AB2119" s="34"/>
    </row>
    <row r="2120" spans="1:28">
      <c r="A2120" s="34"/>
      <c r="B2120" s="34"/>
      <c r="C2120" s="34"/>
      <c r="D2120" s="34"/>
      <c r="E2120" s="34"/>
      <c r="F2120" s="34"/>
      <c r="G2120" s="34"/>
      <c r="H2120" s="34"/>
      <c r="I2120" s="34"/>
      <c r="J2120" s="34"/>
      <c r="K2120" s="34"/>
      <c r="L2120" s="34"/>
      <c r="M2120" s="34"/>
      <c r="N2120" s="34"/>
      <c r="O2120" s="34"/>
      <c r="P2120" s="34"/>
      <c r="Q2120" s="34"/>
      <c r="R2120" s="34"/>
      <c r="S2120" s="34"/>
      <c r="T2120" s="34"/>
      <c r="U2120" s="34"/>
      <c r="V2120" s="34"/>
      <c r="W2120" s="34"/>
      <c r="X2120" s="34"/>
      <c r="Y2120" s="34"/>
      <c r="Z2120" s="34"/>
      <c r="AA2120" s="34"/>
      <c r="AB2120" s="34"/>
    </row>
    <row r="2121" spans="1:28">
      <c r="A2121" s="34"/>
      <c r="B2121" s="34"/>
      <c r="C2121" s="34"/>
      <c r="D2121" s="34"/>
      <c r="E2121" s="34"/>
      <c r="F2121" s="34"/>
      <c r="G2121" s="34"/>
      <c r="H2121" s="34"/>
      <c r="I2121" s="34"/>
      <c r="J2121" s="34"/>
      <c r="K2121" s="34"/>
      <c r="L2121" s="34"/>
      <c r="M2121" s="34"/>
      <c r="N2121" s="34"/>
      <c r="O2121" s="34"/>
      <c r="P2121" s="34"/>
      <c r="Q2121" s="34"/>
      <c r="R2121" s="34"/>
      <c r="S2121" s="34"/>
      <c r="T2121" s="34"/>
      <c r="U2121" s="34"/>
      <c r="V2121" s="34"/>
      <c r="W2121" s="34"/>
      <c r="X2121" s="34"/>
      <c r="Y2121" s="34"/>
      <c r="Z2121" s="34"/>
      <c r="AA2121" s="34"/>
      <c r="AB2121" s="34"/>
    </row>
    <row r="2122" spans="1:28">
      <c r="A2122" s="34"/>
      <c r="B2122" s="34"/>
      <c r="C2122" s="34"/>
      <c r="D2122" s="34"/>
      <c r="E2122" s="34"/>
      <c r="F2122" s="34"/>
      <c r="G2122" s="34"/>
      <c r="H2122" s="34"/>
      <c r="I2122" s="34"/>
      <c r="J2122" s="34"/>
      <c r="K2122" s="34"/>
      <c r="L2122" s="34"/>
      <c r="M2122" s="34"/>
      <c r="N2122" s="34"/>
      <c r="O2122" s="34"/>
      <c r="P2122" s="34"/>
      <c r="Q2122" s="34"/>
      <c r="R2122" s="34"/>
      <c r="S2122" s="34"/>
      <c r="T2122" s="34"/>
      <c r="U2122" s="34"/>
      <c r="V2122" s="34"/>
      <c r="W2122" s="34"/>
      <c r="X2122" s="34"/>
      <c r="Y2122" s="34"/>
      <c r="Z2122" s="34"/>
      <c r="AA2122" s="34"/>
      <c r="AB2122" s="34"/>
    </row>
    <row r="2123" spans="1:28">
      <c r="A2123" s="34"/>
      <c r="B2123" s="34"/>
      <c r="C2123" s="34"/>
      <c r="D2123" s="34"/>
      <c r="E2123" s="34"/>
      <c r="F2123" s="34"/>
      <c r="G2123" s="34"/>
      <c r="H2123" s="34"/>
      <c r="I2123" s="34"/>
      <c r="J2123" s="34"/>
      <c r="K2123" s="34"/>
      <c r="L2123" s="34"/>
      <c r="M2123" s="34"/>
      <c r="N2123" s="34"/>
      <c r="O2123" s="34"/>
      <c r="P2123" s="34"/>
      <c r="Q2123" s="34"/>
      <c r="R2123" s="34"/>
      <c r="S2123" s="34"/>
      <c r="T2123" s="34"/>
      <c r="U2123" s="34"/>
      <c r="V2123" s="34"/>
      <c r="W2123" s="34"/>
      <c r="X2123" s="34"/>
      <c r="Y2123" s="34"/>
      <c r="Z2123" s="34"/>
      <c r="AA2123" s="34"/>
      <c r="AB2123" s="34"/>
    </row>
    <row r="2124" spans="1:28">
      <c r="A2124" s="34"/>
      <c r="B2124" s="34"/>
      <c r="C2124" s="34"/>
      <c r="D2124" s="34"/>
      <c r="E2124" s="34"/>
      <c r="F2124" s="34"/>
      <c r="G2124" s="34"/>
      <c r="H2124" s="34"/>
      <c r="I2124" s="34"/>
      <c r="J2124" s="34"/>
      <c r="K2124" s="34"/>
      <c r="L2124" s="34"/>
      <c r="M2124" s="34"/>
      <c r="N2124" s="34"/>
      <c r="O2124" s="34"/>
      <c r="P2124" s="34"/>
      <c r="Q2124" s="34"/>
      <c r="R2124" s="34"/>
      <c r="S2124" s="34"/>
      <c r="T2124" s="34"/>
      <c r="U2124" s="34"/>
      <c r="V2124" s="34"/>
      <c r="W2124" s="34"/>
      <c r="X2124" s="34"/>
      <c r="Y2124" s="34"/>
      <c r="Z2124" s="34"/>
      <c r="AA2124" s="34"/>
      <c r="AB2124" s="34"/>
    </row>
    <row r="2125" spans="1:28">
      <c r="A2125" s="34"/>
      <c r="B2125" s="34"/>
      <c r="C2125" s="34"/>
      <c r="D2125" s="34"/>
      <c r="E2125" s="34"/>
      <c r="F2125" s="34"/>
      <c r="G2125" s="34"/>
      <c r="H2125" s="34"/>
      <c r="I2125" s="34"/>
      <c r="J2125" s="34"/>
      <c r="K2125" s="34"/>
      <c r="L2125" s="34"/>
      <c r="M2125" s="34"/>
      <c r="N2125" s="34"/>
      <c r="O2125" s="34"/>
      <c r="P2125" s="34"/>
      <c r="Q2125" s="34"/>
      <c r="R2125" s="34"/>
      <c r="S2125" s="34"/>
      <c r="T2125" s="34"/>
      <c r="U2125" s="34"/>
      <c r="V2125" s="34"/>
      <c r="W2125" s="34"/>
      <c r="X2125" s="34"/>
      <c r="Y2125" s="34"/>
      <c r="Z2125" s="34"/>
      <c r="AA2125" s="34"/>
      <c r="AB2125" s="34"/>
    </row>
    <row r="2126" spans="1:28">
      <c r="A2126" s="34"/>
      <c r="B2126" s="34"/>
      <c r="C2126" s="34"/>
      <c r="D2126" s="34"/>
      <c r="E2126" s="34"/>
      <c r="F2126" s="34"/>
      <c r="G2126" s="34"/>
      <c r="H2126" s="34"/>
      <c r="I2126" s="34"/>
      <c r="J2126" s="34"/>
      <c r="K2126" s="34"/>
      <c r="L2126" s="34"/>
      <c r="M2126" s="34"/>
      <c r="N2126" s="34"/>
      <c r="O2126" s="34"/>
      <c r="P2126" s="34"/>
      <c r="Q2126" s="34"/>
      <c r="R2126" s="34"/>
      <c r="S2126" s="34"/>
      <c r="T2126" s="34"/>
      <c r="U2126" s="34"/>
      <c r="V2126" s="34"/>
      <c r="W2126" s="34"/>
      <c r="X2126" s="34"/>
      <c r="Y2126" s="34"/>
      <c r="Z2126" s="34"/>
      <c r="AA2126" s="34"/>
      <c r="AB2126" s="34"/>
    </row>
    <row r="2127" spans="1:28">
      <c r="A2127" s="34"/>
      <c r="B2127" s="34"/>
      <c r="C2127" s="34"/>
      <c r="D2127" s="34"/>
      <c r="E2127" s="34"/>
      <c r="F2127" s="34"/>
      <c r="G2127" s="34"/>
      <c r="H2127" s="34"/>
      <c r="I2127" s="34"/>
      <c r="J2127" s="34"/>
      <c r="K2127" s="34"/>
      <c r="L2127" s="34"/>
      <c r="M2127" s="34"/>
      <c r="N2127" s="34"/>
      <c r="O2127" s="34"/>
      <c r="P2127" s="34"/>
      <c r="Q2127" s="34"/>
      <c r="R2127" s="34"/>
      <c r="S2127" s="34"/>
      <c r="T2127" s="34"/>
      <c r="U2127" s="34"/>
      <c r="V2127" s="34"/>
      <c r="W2127" s="34"/>
      <c r="X2127" s="34"/>
      <c r="Y2127" s="34"/>
      <c r="Z2127" s="34"/>
      <c r="AA2127" s="34"/>
      <c r="AB2127" s="34"/>
    </row>
    <row r="2128" spans="1:28">
      <c r="A2128" s="34"/>
      <c r="B2128" s="34"/>
      <c r="C2128" s="34"/>
      <c r="D2128" s="34"/>
      <c r="E2128" s="34"/>
      <c r="F2128" s="34"/>
      <c r="G2128" s="34"/>
      <c r="H2128" s="34"/>
      <c r="I2128" s="34"/>
      <c r="J2128" s="34"/>
      <c r="K2128" s="34"/>
      <c r="L2128" s="34"/>
      <c r="M2128" s="34"/>
      <c r="N2128" s="34"/>
      <c r="O2128" s="34"/>
      <c r="P2128" s="34"/>
      <c r="Q2128" s="34"/>
      <c r="R2128" s="34"/>
      <c r="S2128" s="34"/>
      <c r="T2128" s="34"/>
      <c r="U2128" s="34"/>
      <c r="V2128" s="34"/>
      <c r="W2128" s="34"/>
      <c r="X2128" s="34"/>
      <c r="Y2128" s="34"/>
      <c r="Z2128" s="34"/>
      <c r="AA2128" s="34"/>
      <c r="AB2128" s="34"/>
    </row>
    <row r="2129" spans="1:28">
      <c r="A2129" s="34"/>
      <c r="B2129" s="34"/>
      <c r="C2129" s="34"/>
      <c r="D2129" s="34"/>
      <c r="E2129" s="34"/>
      <c r="F2129" s="34"/>
      <c r="G2129" s="34"/>
      <c r="H2129" s="34"/>
      <c r="I2129" s="34"/>
      <c r="J2129" s="34"/>
      <c r="K2129" s="34"/>
      <c r="L2129" s="34"/>
      <c r="M2129" s="34"/>
      <c r="N2129" s="34"/>
      <c r="O2129" s="34"/>
      <c r="P2129" s="34"/>
      <c r="Q2129" s="34"/>
      <c r="R2129" s="34"/>
      <c r="S2129" s="34"/>
      <c r="T2129" s="34"/>
      <c r="U2129" s="34"/>
      <c r="V2129" s="34"/>
      <c r="W2129" s="34"/>
      <c r="X2129" s="34"/>
      <c r="Y2129" s="34"/>
      <c r="Z2129" s="34"/>
      <c r="AA2129" s="34"/>
      <c r="AB2129" s="34"/>
    </row>
    <row r="2130" spans="1:28">
      <c r="A2130" s="34"/>
      <c r="B2130" s="34"/>
      <c r="C2130" s="34"/>
      <c r="D2130" s="34"/>
      <c r="E2130" s="34"/>
      <c r="F2130" s="34"/>
      <c r="G2130" s="34"/>
      <c r="H2130" s="34"/>
      <c r="I2130" s="34"/>
      <c r="J2130" s="34"/>
      <c r="K2130" s="34"/>
      <c r="L2130" s="34"/>
      <c r="M2130" s="34"/>
      <c r="N2130" s="34"/>
      <c r="O2130" s="34"/>
      <c r="P2130" s="34"/>
      <c r="Q2130" s="34"/>
      <c r="R2130" s="34"/>
      <c r="S2130" s="34"/>
      <c r="T2130" s="34"/>
      <c r="U2130" s="34"/>
      <c r="V2130" s="34"/>
      <c r="W2130" s="34"/>
      <c r="X2130" s="34"/>
      <c r="Y2130" s="34"/>
      <c r="Z2130" s="34"/>
      <c r="AA2130" s="34"/>
      <c r="AB2130" s="34"/>
    </row>
    <row r="2131" spans="1:28">
      <c r="A2131" s="34"/>
      <c r="B2131" s="34"/>
      <c r="C2131" s="34"/>
      <c r="D2131" s="34"/>
      <c r="E2131" s="34"/>
      <c r="F2131" s="34"/>
      <c r="G2131" s="34"/>
      <c r="H2131" s="34"/>
      <c r="I2131" s="34"/>
      <c r="J2131" s="34"/>
      <c r="K2131" s="34"/>
      <c r="L2131" s="34"/>
      <c r="M2131" s="34"/>
      <c r="N2131" s="34"/>
      <c r="O2131" s="34"/>
      <c r="P2131" s="34"/>
      <c r="Q2131" s="34"/>
      <c r="R2131" s="34"/>
      <c r="S2131" s="34"/>
      <c r="T2131" s="34"/>
      <c r="U2131" s="34"/>
      <c r="V2131" s="34"/>
      <c r="W2131" s="34"/>
      <c r="X2131" s="34"/>
      <c r="Y2131" s="34"/>
      <c r="Z2131" s="34"/>
      <c r="AA2131" s="34"/>
      <c r="AB2131" s="34"/>
    </row>
    <row r="2132" spans="1:28">
      <c r="A2132" s="34"/>
      <c r="B2132" s="34"/>
      <c r="C2132" s="34"/>
      <c r="D2132" s="34"/>
      <c r="E2132" s="34"/>
      <c r="F2132" s="34"/>
      <c r="G2132" s="34"/>
      <c r="H2132" s="34"/>
      <c r="I2132" s="34"/>
      <c r="J2132" s="34"/>
      <c r="K2132" s="34"/>
      <c r="L2132" s="34"/>
      <c r="M2132" s="34"/>
      <c r="N2132" s="34"/>
      <c r="O2132" s="34"/>
      <c r="P2132" s="34"/>
      <c r="Q2132" s="34"/>
      <c r="R2132" s="34"/>
      <c r="S2132" s="34"/>
      <c r="T2132" s="34"/>
      <c r="U2132" s="34"/>
      <c r="V2132" s="34"/>
      <c r="W2132" s="34"/>
      <c r="X2132" s="34"/>
      <c r="Y2132" s="34"/>
      <c r="Z2132" s="34"/>
      <c r="AA2132" s="34"/>
      <c r="AB2132" s="34"/>
    </row>
    <row r="2133" spans="1:28">
      <c r="A2133" s="34"/>
      <c r="B2133" s="34"/>
      <c r="C2133" s="34"/>
      <c r="D2133" s="34"/>
      <c r="E2133" s="34"/>
      <c r="F2133" s="34"/>
      <c r="G2133" s="34"/>
      <c r="H2133" s="34"/>
      <c r="I2133" s="34"/>
      <c r="J2133" s="34"/>
      <c r="K2133" s="34"/>
      <c r="L2133" s="34"/>
      <c r="M2133" s="34"/>
      <c r="N2133" s="34"/>
      <c r="O2133" s="34"/>
      <c r="P2133" s="34"/>
      <c r="Q2133" s="34"/>
      <c r="R2133" s="34"/>
      <c r="S2133" s="34"/>
      <c r="T2133" s="34"/>
      <c r="U2133" s="34"/>
      <c r="V2133" s="34"/>
      <c r="W2133" s="34"/>
      <c r="X2133" s="34"/>
      <c r="Y2133" s="34"/>
      <c r="Z2133" s="34"/>
      <c r="AA2133" s="34"/>
      <c r="AB2133" s="34"/>
    </row>
    <row r="2134" spans="1:28">
      <c r="A2134" s="34"/>
      <c r="B2134" s="34"/>
      <c r="C2134" s="34"/>
      <c r="D2134" s="34"/>
      <c r="E2134" s="34"/>
      <c r="F2134" s="34"/>
      <c r="G2134" s="34"/>
      <c r="H2134" s="34"/>
      <c r="I2134" s="34"/>
      <c r="J2134" s="34"/>
      <c r="K2134" s="34"/>
      <c r="L2134" s="34"/>
      <c r="M2134" s="34"/>
      <c r="N2134" s="34"/>
      <c r="O2134" s="34"/>
      <c r="P2134" s="34"/>
      <c r="Q2134" s="34"/>
      <c r="R2134" s="34"/>
      <c r="S2134" s="34"/>
      <c r="T2134" s="34"/>
      <c r="U2134" s="34"/>
      <c r="V2134" s="34"/>
      <c r="W2134" s="34"/>
      <c r="X2134" s="34"/>
      <c r="Y2134" s="34"/>
      <c r="Z2134" s="34"/>
      <c r="AA2134" s="34"/>
      <c r="AB2134" s="34"/>
    </row>
    <row r="2135" spans="1:28">
      <c r="A2135" s="34"/>
      <c r="B2135" s="34"/>
      <c r="C2135" s="34"/>
      <c r="D2135" s="34"/>
      <c r="E2135" s="34"/>
      <c r="F2135" s="34"/>
      <c r="G2135" s="34"/>
      <c r="H2135" s="34"/>
      <c r="I2135" s="34"/>
      <c r="J2135" s="34"/>
      <c r="K2135" s="34"/>
      <c r="L2135" s="34"/>
      <c r="M2135" s="34"/>
      <c r="N2135" s="34"/>
      <c r="O2135" s="34"/>
      <c r="P2135" s="34"/>
      <c r="Q2135" s="34"/>
      <c r="R2135" s="34"/>
      <c r="S2135" s="34"/>
      <c r="T2135" s="34"/>
      <c r="U2135" s="34"/>
      <c r="V2135" s="34"/>
      <c r="W2135" s="34"/>
      <c r="X2135" s="34"/>
      <c r="Y2135" s="34"/>
      <c r="Z2135" s="34"/>
      <c r="AA2135" s="34"/>
      <c r="AB2135" s="34"/>
    </row>
    <row r="2136" spans="1:28">
      <c r="A2136" s="34"/>
      <c r="B2136" s="34"/>
      <c r="C2136" s="34"/>
      <c r="D2136" s="34"/>
      <c r="E2136" s="34"/>
      <c r="F2136" s="34"/>
      <c r="G2136" s="34"/>
      <c r="H2136" s="34"/>
      <c r="I2136" s="34"/>
      <c r="J2136" s="34"/>
      <c r="K2136" s="34"/>
      <c r="L2136" s="34"/>
      <c r="M2136" s="34"/>
      <c r="N2136" s="34"/>
      <c r="O2136" s="34"/>
      <c r="P2136" s="34"/>
      <c r="Q2136" s="34"/>
      <c r="R2136" s="34"/>
      <c r="S2136" s="34"/>
      <c r="T2136" s="34"/>
      <c r="U2136" s="34"/>
      <c r="V2136" s="34"/>
      <c r="W2136" s="34"/>
      <c r="X2136" s="34"/>
      <c r="Y2136" s="34"/>
      <c r="Z2136" s="34"/>
      <c r="AA2136" s="34"/>
      <c r="AB2136" s="34"/>
    </row>
    <row r="2137" spans="1:28">
      <c r="A2137" s="34"/>
      <c r="B2137" s="34"/>
      <c r="C2137" s="34"/>
      <c r="D2137" s="34"/>
      <c r="E2137" s="34"/>
      <c r="F2137" s="34"/>
      <c r="G2137" s="34"/>
      <c r="H2137" s="34"/>
      <c r="I2137" s="34"/>
      <c r="J2137" s="34"/>
      <c r="K2137" s="34"/>
      <c r="L2137" s="34"/>
      <c r="M2137" s="34"/>
      <c r="N2137" s="34"/>
      <c r="O2137" s="34"/>
      <c r="P2137" s="34"/>
      <c r="Q2137" s="34"/>
      <c r="R2137" s="34"/>
      <c r="S2137" s="34"/>
      <c r="T2137" s="34"/>
      <c r="U2137" s="34"/>
      <c r="V2137" s="34"/>
      <c r="W2137" s="34"/>
      <c r="X2137" s="34"/>
      <c r="Y2137" s="34"/>
      <c r="Z2137" s="34"/>
      <c r="AA2137" s="34"/>
      <c r="AB2137" s="34"/>
    </row>
    <row r="2138" spans="1:28">
      <c r="A2138" s="34"/>
      <c r="B2138" s="34"/>
      <c r="C2138" s="34"/>
      <c r="D2138" s="34"/>
      <c r="E2138" s="34"/>
      <c r="F2138" s="34"/>
      <c r="G2138" s="34"/>
      <c r="H2138" s="34"/>
      <c r="I2138" s="34"/>
      <c r="J2138" s="34"/>
      <c r="K2138" s="34"/>
      <c r="L2138" s="34"/>
      <c r="M2138" s="34"/>
      <c r="N2138" s="34"/>
      <c r="O2138" s="34"/>
      <c r="P2138" s="34"/>
      <c r="Q2138" s="34"/>
      <c r="R2138" s="34"/>
      <c r="S2138" s="34"/>
      <c r="T2138" s="34"/>
      <c r="U2138" s="34"/>
      <c r="V2138" s="34"/>
      <c r="W2138" s="34"/>
      <c r="X2138" s="34"/>
      <c r="Y2138" s="34"/>
      <c r="Z2138" s="34"/>
      <c r="AA2138" s="34"/>
      <c r="AB2138" s="34"/>
    </row>
    <row r="2139" spans="1:28">
      <c r="A2139" s="34"/>
      <c r="B2139" s="34"/>
      <c r="C2139" s="34"/>
      <c r="D2139" s="34"/>
      <c r="E2139" s="34"/>
      <c r="F2139" s="34"/>
      <c r="G2139" s="34"/>
      <c r="H2139" s="34"/>
      <c r="I2139" s="34"/>
      <c r="J2139" s="34"/>
      <c r="K2139" s="34"/>
      <c r="L2139" s="34"/>
      <c r="M2139" s="34"/>
      <c r="N2139" s="34"/>
      <c r="O2139" s="34"/>
      <c r="P2139" s="34"/>
      <c r="Q2139" s="34"/>
      <c r="R2139" s="34"/>
      <c r="S2139" s="34"/>
      <c r="T2139" s="34"/>
      <c r="U2139" s="34"/>
      <c r="V2139" s="34"/>
      <c r="W2139" s="34"/>
      <c r="X2139" s="34"/>
      <c r="Y2139" s="34"/>
      <c r="Z2139" s="34"/>
      <c r="AA2139" s="34"/>
      <c r="AB2139" s="34"/>
    </row>
    <row r="2140" spans="1:28">
      <c r="A2140" s="34"/>
      <c r="B2140" s="34"/>
      <c r="C2140" s="34"/>
      <c r="D2140" s="34"/>
      <c r="E2140" s="34"/>
      <c r="F2140" s="34"/>
      <c r="G2140" s="34"/>
      <c r="H2140" s="34"/>
      <c r="I2140" s="34"/>
      <c r="J2140" s="34"/>
      <c r="K2140" s="34"/>
      <c r="L2140" s="34"/>
      <c r="M2140" s="34"/>
      <c r="N2140" s="34"/>
      <c r="O2140" s="34"/>
      <c r="P2140" s="34"/>
      <c r="Q2140" s="34"/>
      <c r="R2140" s="34"/>
      <c r="S2140" s="34"/>
      <c r="T2140" s="34"/>
      <c r="U2140" s="34"/>
      <c r="V2140" s="34"/>
      <c r="W2140" s="34"/>
      <c r="X2140" s="34"/>
      <c r="Y2140" s="34"/>
      <c r="Z2140" s="34"/>
      <c r="AA2140" s="34"/>
      <c r="AB2140" s="34"/>
    </row>
    <row r="2141" spans="1:28">
      <c r="A2141" s="34"/>
      <c r="B2141" s="34"/>
      <c r="C2141" s="34"/>
      <c r="D2141" s="34"/>
      <c r="E2141" s="34"/>
      <c r="F2141" s="34"/>
      <c r="G2141" s="34"/>
      <c r="H2141" s="34"/>
      <c r="I2141" s="34"/>
      <c r="J2141" s="34"/>
      <c r="K2141" s="34"/>
      <c r="L2141" s="34"/>
      <c r="M2141" s="34"/>
      <c r="N2141" s="34"/>
      <c r="O2141" s="34"/>
      <c r="P2141" s="34"/>
      <c r="Q2141" s="34"/>
      <c r="R2141" s="34"/>
      <c r="S2141" s="34"/>
      <c r="T2141" s="34"/>
      <c r="U2141" s="34"/>
      <c r="V2141" s="34"/>
      <c r="W2141" s="34"/>
      <c r="X2141" s="34"/>
      <c r="Y2141" s="34"/>
      <c r="Z2141" s="34"/>
      <c r="AA2141" s="34"/>
      <c r="AB2141" s="34"/>
    </row>
    <row r="2142" spans="1:28">
      <c r="A2142" s="34"/>
      <c r="B2142" s="34"/>
      <c r="C2142" s="34"/>
      <c r="D2142" s="34"/>
      <c r="E2142" s="34"/>
      <c r="F2142" s="34"/>
      <c r="G2142" s="34"/>
      <c r="H2142" s="34"/>
      <c r="I2142" s="34"/>
      <c r="J2142" s="34"/>
      <c r="K2142" s="34"/>
      <c r="L2142" s="34"/>
      <c r="M2142" s="34"/>
      <c r="N2142" s="34"/>
      <c r="O2142" s="34"/>
      <c r="P2142" s="34"/>
      <c r="Q2142" s="34"/>
      <c r="R2142" s="34"/>
      <c r="S2142" s="34"/>
      <c r="T2142" s="34"/>
      <c r="U2142" s="34"/>
      <c r="V2142" s="34"/>
      <c r="W2142" s="34"/>
      <c r="X2142" s="34"/>
      <c r="Y2142" s="34"/>
      <c r="Z2142" s="34"/>
      <c r="AA2142" s="34"/>
      <c r="AB2142" s="34"/>
    </row>
    <row r="2143" spans="1:28">
      <c r="A2143" s="34"/>
      <c r="B2143" s="34"/>
      <c r="C2143" s="34"/>
      <c r="D2143" s="34"/>
      <c r="E2143" s="34"/>
      <c r="F2143" s="34"/>
      <c r="G2143" s="34"/>
      <c r="H2143" s="34"/>
      <c r="I2143" s="34"/>
      <c r="J2143" s="34"/>
      <c r="K2143" s="34"/>
      <c r="L2143" s="34"/>
      <c r="M2143" s="34"/>
      <c r="N2143" s="34"/>
      <c r="O2143" s="34"/>
      <c r="P2143" s="34"/>
      <c r="Q2143" s="34"/>
      <c r="R2143" s="34"/>
      <c r="S2143" s="34"/>
      <c r="T2143" s="34"/>
      <c r="U2143" s="34"/>
      <c r="V2143" s="34"/>
      <c r="W2143" s="34"/>
      <c r="X2143" s="34"/>
      <c r="Y2143" s="34"/>
      <c r="Z2143" s="34"/>
      <c r="AA2143" s="34"/>
      <c r="AB2143" s="34"/>
    </row>
    <row r="2144" spans="1:28">
      <c r="A2144" s="34"/>
      <c r="B2144" s="34"/>
      <c r="C2144" s="34"/>
      <c r="D2144" s="34"/>
      <c r="E2144" s="34"/>
      <c r="F2144" s="34"/>
      <c r="G2144" s="34"/>
      <c r="H2144" s="34"/>
      <c r="I2144" s="34"/>
      <c r="J2144" s="34"/>
      <c r="K2144" s="34"/>
      <c r="L2144" s="34"/>
      <c r="M2144" s="34"/>
      <c r="N2144" s="34"/>
      <c r="O2144" s="34"/>
      <c r="P2144" s="34"/>
      <c r="Q2144" s="34"/>
      <c r="R2144" s="34"/>
      <c r="S2144" s="34"/>
      <c r="T2144" s="34"/>
      <c r="U2144" s="34"/>
      <c r="V2144" s="34"/>
      <c r="W2144" s="34"/>
      <c r="X2144" s="34"/>
      <c r="Y2144" s="34"/>
      <c r="Z2144" s="34"/>
      <c r="AA2144" s="34"/>
      <c r="AB2144" s="34"/>
    </row>
    <row r="2145" spans="1:28">
      <c r="A2145" s="34"/>
      <c r="B2145" s="34"/>
      <c r="C2145" s="34"/>
      <c r="D2145" s="34"/>
      <c r="E2145" s="34"/>
      <c r="F2145" s="34"/>
      <c r="G2145" s="34"/>
      <c r="H2145" s="34"/>
      <c r="I2145" s="34"/>
      <c r="J2145" s="34"/>
      <c r="K2145" s="34"/>
      <c r="L2145" s="34"/>
      <c r="M2145" s="34"/>
      <c r="N2145" s="34"/>
      <c r="O2145" s="34"/>
      <c r="P2145" s="34"/>
      <c r="Q2145" s="34"/>
      <c r="R2145" s="34"/>
      <c r="S2145" s="34"/>
      <c r="T2145" s="34"/>
      <c r="U2145" s="34"/>
      <c r="V2145" s="34"/>
      <c r="W2145" s="34"/>
      <c r="X2145" s="34"/>
      <c r="Y2145" s="34"/>
      <c r="Z2145" s="34"/>
      <c r="AA2145" s="34"/>
      <c r="AB2145" s="34"/>
    </row>
    <row r="2146" spans="1:28">
      <c r="A2146" s="34"/>
      <c r="B2146" s="34"/>
      <c r="C2146" s="34"/>
      <c r="D2146" s="34"/>
      <c r="E2146" s="34"/>
      <c r="F2146" s="34"/>
      <c r="G2146" s="34"/>
      <c r="H2146" s="34"/>
      <c r="I2146" s="34"/>
      <c r="J2146" s="34"/>
      <c r="K2146" s="34"/>
      <c r="L2146" s="34"/>
      <c r="M2146" s="34"/>
      <c r="N2146" s="34"/>
      <c r="O2146" s="34"/>
      <c r="P2146" s="34"/>
      <c r="Q2146" s="34"/>
      <c r="R2146" s="34"/>
      <c r="S2146" s="34"/>
      <c r="T2146" s="34"/>
      <c r="U2146" s="34"/>
      <c r="V2146" s="34"/>
      <c r="W2146" s="34"/>
      <c r="X2146" s="34"/>
      <c r="Y2146" s="34"/>
      <c r="Z2146" s="34"/>
      <c r="AA2146" s="34"/>
      <c r="AB2146" s="34"/>
    </row>
    <row r="2147" spans="1:28">
      <c r="A2147" s="34"/>
      <c r="B2147" s="34"/>
      <c r="C2147" s="34"/>
      <c r="D2147" s="34"/>
      <c r="E2147" s="34"/>
      <c r="F2147" s="34"/>
      <c r="G2147" s="34"/>
      <c r="H2147" s="34"/>
      <c r="I2147" s="34"/>
      <c r="J2147" s="34"/>
      <c r="K2147" s="34"/>
      <c r="L2147" s="34"/>
      <c r="M2147" s="34"/>
      <c r="N2147" s="34"/>
      <c r="O2147" s="34"/>
      <c r="P2147" s="34"/>
      <c r="Q2147" s="34"/>
      <c r="R2147" s="34"/>
      <c r="S2147" s="34"/>
      <c r="T2147" s="34"/>
      <c r="U2147" s="34"/>
      <c r="V2147" s="34"/>
      <c r="W2147" s="34"/>
      <c r="X2147" s="34"/>
      <c r="Y2147" s="34"/>
      <c r="Z2147" s="34"/>
      <c r="AA2147" s="34"/>
      <c r="AB2147" s="34"/>
    </row>
    <row r="2148" spans="1:28">
      <c r="A2148" s="34"/>
      <c r="B2148" s="34"/>
      <c r="C2148" s="34"/>
      <c r="D2148" s="34"/>
      <c r="E2148" s="34"/>
      <c r="F2148" s="34"/>
      <c r="G2148" s="34"/>
      <c r="H2148" s="34"/>
      <c r="I2148" s="34"/>
      <c r="J2148" s="34"/>
      <c r="K2148" s="34"/>
      <c r="L2148" s="34"/>
      <c r="M2148" s="34"/>
      <c r="N2148" s="34"/>
      <c r="O2148" s="34"/>
      <c r="P2148" s="34"/>
      <c r="Q2148" s="34"/>
      <c r="R2148" s="34"/>
      <c r="S2148" s="34"/>
      <c r="T2148" s="34"/>
      <c r="U2148" s="34"/>
      <c r="V2148" s="34"/>
      <c r="W2148" s="34"/>
      <c r="X2148" s="34"/>
      <c r="Y2148" s="34"/>
      <c r="Z2148" s="34"/>
      <c r="AA2148" s="34"/>
      <c r="AB2148" s="34"/>
    </row>
    <row r="2149" spans="1:28">
      <c r="A2149" s="34"/>
      <c r="B2149" s="34"/>
      <c r="C2149" s="34"/>
      <c r="D2149" s="34"/>
      <c r="E2149" s="34"/>
      <c r="F2149" s="34"/>
      <c r="G2149" s="34"/>
      <c r="H2149" s="34"/>
      <c r="I2149" s="34"/>
      <c r="J2149" s="34"/>
      <c r="K2149" s="34"/>
      <c r="L2149" s="34"/>
      <c r="M2149" s="34"/>
      <c r="N2149" s="34"/>
      <c r="O2149" s="34"/>
      <c r="P2149" s="34"/>
      <c r="Q2149" s="34"/>
      <c r="R2149" s="34"/>
      <c r="S2149" s="34"/>
      <c r="T2149" s="34"/>
      <c r="U2149" s="34"/>
      <c r="V2149" s="34"/>
      <c r="W2149" s="34"/>
      <c r="X2149" s="34"/>
      <c r="Y2149" s="34"/>
      <c r="Z2149" s="34"/>
      <c r="AA2149" s="34"/>
      <c r="AB2149" s="34"/>
    </row>
    <row r="2150" spans="1:28">
      <c r="A2150" s="34"/>
      <c r="B2150" s="34"/>
      <c r="C2150" s="34"/>
      <c r="D2150" s="34"/>
      <c r="E2150" s="34"/>
      <c r="F2150" s="34"/>
      <c r="G2150" s="34"/>
      <c r="H2150" s="34"/>
      <c r="I2150" s="34"/>
      <c r="J2150" s="34"/>
      <c r="K2150" s="34"/>
      <c r="L2150" s="34"/>
      <c r="M2150" s="34"/>
      <c r="N2150" s="34"/>
      <c r="O2150" s="34"/>
      <c r="P2150" s="34"/>
      <c r="Q2150" s="34"/>
      <c r="R2150" s="34"/>
      <c r="S2150" s="34"/>
      <c r="T2150" s="34"/>
      <c r="U2150" s="34"/>
      <c r="V2150" s="34"/>
      <c r="W2150" s="34"/>
      <c r="X2150" s="34"/>
      <c r="Y2150" s="34"/>
      <c r="Z2150" s="34"/>
      <c r="AA2150" s="34"/>
      <c r="AB2150" s="34"/>
    </row>
    <row r="2151" spans="1:28">
      <c r="A2151" s="34"/>
      <c r="B2151" s="34"/>
      <c r="C2151" s="34"/>
      <c r="D2151" s="34"/>
      <c r="E2151" s="34"/>
      <c r="F2151" s="34"/>
      <c r="G2151" s="34"/>
      <c r="H2151" s="34"/>
      <c r="I2151" s="34"/>
      <c r="J2151" s="34"/>
      <c r="K2151" s="34"/>
      <c r="L2151" s="34"/>
      <c r="M2151" s="34"/>
      <c r="N2151" s="34"/>
      <c r="O2151" s="34"/>
      <c r="P2151" s="34"/>
      <c r="Q2151" s="34"/>
      <c r="R2151" s="34"/>
      <c r="S2151" s="34"/>
      <c r="T2151" s="34"/>
      <c r="U2151" s="34"/>
      <c r="V2151" s="34"/>
      <c r="W2151" s="34"/>
      <c r="X2151" s="34"/>
      <c r="Y2151" s="34"/>
      <c r="Z2151" s="34"/>
      <c r="AA2151" s="34"/>
      <c r="AB2151" s="34"/>
    </row>
    <row r="2152" spans="1:28">
      <c r="A2152" s="34"/>
      <c r="B2152" s="34"/>
      <c r="C2152" s="34"/>
      <c r="D2152" s="34"/>
      <c r="E2152" s="34"/>
      <c r="F2152" s="34"/>
      <c r="G2152" s="34"/>
      <c r="H2152" s="34"/>
      <c r="I2152" s="34"/>
      <c r="J2152" s="34"/>
      <c r="K2152" s="34"/>
      <c r="L2152" s="34"/>
      <c r="M2152" s="34"/>
      <c r="N2152" s="34"/>
      <c r="O2152" s="34"/>
      <c r="P2152" s="34"/>
      <c r="Q2152" s="34"/>
      <c r="R2152" s="34"/>
      <c r="S2152" s="34"/>
      <c r="T2152" s="34"/>
      <c r="U2152" s="34"/>
      <c r="V2152" s="34"/>
      <c r="W2152" s="34"/>
      <c r="X2152" s="34"/>
      <c r="Y2152" s="34"/>
      <c r="Z2152" s="34"/>
      <c r="AA2152" s="34"/>
      <c r="AB2152" s="34"/>
    </row>
    <row r="2153" spans="1:28">
      <c r="A2153" s="34"/>
      <c r="B2153" s="34"/>
      <c r="C2153" s="34"/>
      <c r="D2153" s="34"/>
      <c r="E2153" s="34"/>
      <c r="F2153" s="34"/>
      <c r="G2153" s="34"/>
      <c r="H2153" s="34"/>
      <c r="I2153" s="34"/>
      <c r="J2153" s="34"/>
      <c r="K2153" s="34"/>
      <c r="L2153" s="34"/>
      <c r="M2153" s="34"/>
      <c r="N2153" s="34"/>
      <c r="O2153" s="34"/>
      <c r="P2153" s="34"/>
      <c r="Q2153" s="34"/>
      <c r="R2153" s="34"/>
      <c r="S2153" s="34"/>
      <c r="T2153" s="34"/>
      <c r="U2153" s="34"/>
      <c r="V2153" s="34"/>
      <c r="W2153" s="34"/>
      <c r="X2153" s="34"/>
      <c r="Y2153" s="34"/>
      <c r="Z2153" s="34"/>
      <c r="AA2153" s="34"/>
      <c r="AB2153" s="34"/>
    </row>
    <row r="2154" spans="1:28">
      <c r="A2154" s="34"/>
      <c r="B2154" s="34"/>
      <c r="C2154" s="34"/>
      <c r="D2154" s="34"/>
      <c r="E2154" s="34"/>
      <c r="F2154" s="34"/>
      <c r="G2154" s="34"/>
      <c r="H2154" s="34"/>
      <c r="I2154" s="34"/>
      <c r="J2154" s="34"/>
      <c r="K2154" s="34"/>
      <c r="L2154" s="34"/>
      <c r="M2154" s="34"/>
      <c r="N2154" s="34"/>
      <c r="O2154" s="34"/>
      <c r="P2154" s="34"/>
      <c r="Q2154" s="34"/>
      <c r="R2154" s="34"/>
      <c r="S2154" s="34"/>
      <c r="T2154" s="34"/>
      <c r="U2154" s="34"/>
      <c r="V2154" s="34"/>
      <c r="W2154" s="34"/>
      <c r="X2154" s="34"/>
      <c r="Y2154" s="34"/>
      <c r="Z2154" s="34"/>
      <c r="AA2154" s="34"/>
      <c r="AB2154" s="34"/>
    </row>
    <row r="2155" spans="1:28">
      <c r="A2155" s="34"/>
      <c r="B2155" s="34"/>
      <c r="C2155" s="34"/>
      <c r="D2155" s="34"/>
      <c r="E2155" s="34"/>
      <c r="F2155" s="34"/>
      <c r="G2155" s="34"/>
      <c r="H2155" s="34"/>
      <c r="I2155" s="34"/>
      <c r="J2155" s="34"/>
      <c r="K2155" s="34"/>
      <c r="L2155" s="34"/>
      <c r="M2155" s="34"/>
      <c r="N2155" s="34"/>
      <c r="O2155" s="34"/>
      <c r="P2155" s="34"/>
      <c r="Q2155" s="34"/>
      <c r="R2155" s="34"/>
      <c r="S2155" s="34"/>
      <c r="T2155" s="34"/>
      <c r="U2155" s="34"/>
      <c r="V2155" s="34"/>
      <c r="W2155" s="34"/>
      <c r="X2155" s="34"/>
      <c r="Y2155" s="34"/>
      <c r="Z2155" s="34"/>
      <c r="AA2155" s="34"/>
      <c r="AB2155" s="34"/>
    </row>
    <row r="2156" spans="1:28">
      <c r="A2156" s="34"/>
      <c r="B2156" s="34"/>
      <c r="C2156" s="34"/>
      <c r="D2156" s="34"/>
      <c r="E2156" s="34"/>
      <c r="F2156" s="34"/>
      <c r="G2156" s="34"/>
      <c r="H2156" s="34"/>
      <c r="I2156" s="34"/>
      <c r="J2156" s="34"/>
      <c r="K2156" s="34"/>
      <c r="L2156" s="34"/>
      <c r="M2156" s="34"/>
      <c r="N2156" s="34"/>
      <c r="O2156" s="34"/>
      <c r="P2156" s="34"/>
      <c r="Q2156" s="34"/>
      <c r="R2156" s="34"/>
      <c r="S2156" s="34"/>
      <c r="T2156" s="34"/>
      <c r="U2156" s="34"/>
      <c r="V2156" s="34"/>
      <c r="W2156" s="34"/>
      <c r="X2156" s="34"/>
      <c r="Y2156" s="34"/>
      <c r="Z2156" s="34"/>
      <c r="AA2156" s="34"/>
      <c r="AB2156" s="34"/>
    </row>
    <row r="2157" spans="1:28">
      <c r="A2157" s="34"/>
      <c r="B2157" s="34"/>
      <c r="C2157" s="34"/>
      <c r="D2157" s="34"/>
      <c r="E2157" s="34"/>
      <c r="F2157" s="34"/>
      <c r="G2157" s="34"/>
      <c r="H2157" s="34"/>
      <c r="I2157" s="34"/>
      <c r="J2157" s="34"/>
      <c r="K2157" s="34"/>
      <c r="L2157" s="34"/>
      <c r="M2157" s="34"/>
      <c r="N2157" s="34"/>
      <c r="O2157" s="34"/>
      <c r="P2157" s="34"/>
      <c r="Q2157" s="34"/>
      <c r="R2157" s="34"/>
      <c r="S2157" s="34"/>
      <c r="T2157" s="34"/>
      <c r="U2157" s="34"/>
      <c r="V2157" s="34"/>
      <c r="W2157" s="34"/>
      <c r="X2157" s="34"/>
      <c r="Y2157" s="34"/>
      <c r="Z2157" s="34"/>
      <c r="AA2157" s="34"/>
      <c r="AB2157" s="34"/>
    </row>
    <row r="2158" spans="1:28">
      <c r="A2158" s="34"/>
      <c r="B2158" s="34"/>
      <c r="C2158" s="34"/>
      <c r="D2158" s="34"/>
      <c r="E2158" s="34"/>
      <c r="F2158" s="34"/>
      <c r="G2158" s="34"/>
      <c r="H2158" s="34"/>
      <c r="I2158" s="34"/>
      <c r="J2158" s="34"/>
      <c r="K2158" s="34"/>
      <c r="L2158" s="34"/>
      <c r="M2158" s="34"/>
      <c r="N2158" s="34"/>
      <c r="O2158" s="34"/>
      <c r="P2158" s="34"/>
      <c r="Q2158" s="34"/>
      <c r="R2158" s="34"/>
      <c r="S2158" s="34"/>
      <c r="T2158" s="34"/>
      <c r="U2158" s="34"/>
      <c r="V2158" s="34"/>
      <c r="W2158" s="34"/>
      <c r="X2158" s="34"/>
      <c r="Y2158" s="34"/>
      <c r="Z2158" s="34"/>
      <c r="AA2158" s="34"/>
      <c r="AB2158" s="34"/>
    </row>
    <row r="2159" spans="1:28">
      <c r="A2159" s="34"/>
      <c r="B2159" s="34"/>
      <c r="C2159" s="34"/>
      <c r="D2159" s="34"/>
      <c r="E2159" s="34"/>
      <c r="F2159" s="34"/>
      <c r="G2159" s="34"/>
      <c r="H2159" s="34"/>
      <c r="I2159" s="34"/>
      <c r="J2159" s="34"/>
      <c r="K2159" s="34"/>
      <c r="L2159" s="34"/>
      <c r="M2159" s="34"/>
      <c r="N2159" s="34"/>
      <c r="O2159" s="34"/>
      <c r="P2159" s="34"/>
      <c r="Q2159" s="34"/>
      <c r="R2159" s="34"/>
      <c r="S2159" s="34"/>
      <c r="T2159" s="34"/>
      <c r="U2159" s="34"/>
      <c r="V2159" s="34"/>
      <c r="W2159" s="34"/>
      <c r="X2159" s="34"/>
      <c r="Y2159" s="34"/>
      <c r="Z2159" s="34"/>
      <c r="AA2159" s="34"/>
      <c r="AB2159" s="34"/>
    </row>
    <row r="2160" spans="1:28">
      <c r="A2160" s="34"/>
      <c r="B2160" s="34"/>
      <c r="C2160" s="34"/>
      <c r="D2160" s="34"/>
      <c r="E2160" s="34"/>
      <c r="F2160" s="34"/>
      <c r="G2160" s="34"/>
      <c r="H2160" s="34"/>
      <c r="I2160" s="34"/>
      <c r="J2160" s="34"/>
      <c r="K2160" s="34"/>
      <c r="L2160" s="34"/>
      <c r="M2160" s="34"/>
      <c r="N2160" s="34"/>
      <c r="O2160" s="34"/>
      <c r="P2160" s="34"/>
      <c r="Q2160" s="34"/>
      <c r="R2160" s="34"/>
      <c r="S2160" s="34"/>
      <c r="T2160" s="34"/>
      <c r="U2160" s="34"/>
      <c r="V2160" s="34"/>
      <c r="W2160" s="34"/>
      <c r="X2160" s="34"/>
      <c r="Y2160" s="34"/>
      <c r="Z2160" s="34"/>
      <c r="AA2160" s="34"/>
      <c r="AB2160" s="34"/>
    </row>
    <row r="2161" spans="1:28">
      <c r="A2161" s="34"/>
      <c r="B2161" s="34"/>
      <c r="C2161" s="34"/>
      <c r="D2161" s="34"/>
      <c r="E2161" s="34"/>
      <c r="F2161" s="34"/>
      <c r="G2161" s="34"/>
      <c r="H2161" s="34"/>
      <c r="I2161" s="34"/>
      <c r="J2161" s="34"/>
      <c r="K2161" s="34"/>
      <c r="L2161" s="34"/>
      <c r="M2161" s="34"/>
      <c r="N2161" s="34"/>
      <c r="O2161" s="34"/>
      <c r="P2161" s="34"/>
      <c r="Q2161" s="34"/>
      <c r="R2161" s="34"/>
      <c r="S2161" s="34"/>
      <c r="T2161" s="34"/>
      <c r="U2161" s="34"/>
      <c r="V2161" s="34"/>
      <c r="W2161" s="34"/>
      <c r="X2161" s="34"/>
      <c r="Y2161" s="34"/>
      <c r="Z2161" s="34"/>
      <c r="AA2161" s="34"/>
      <c r="AB2161" s="34"/>
    </row>
    <row r="2162" spans="1:28">
      <c r="A2162" s="34"/>
      <c r="B2162" s="34"/>
      <c r="C2162" s="34"/>
      <c r="D2162" s="34"/>
      <c r="E2162" s="34"/>
      <c r="F2162" s="34"/>
      <c r="G2162" s="34"/>
      <c r="H2162" s="34"/>
      <c r="I2162" s="34"/>
      <c r="J2162" s="34"/>
      <c r="K2162" s="34"/>
      <c r="L2162" s="34"/>
      <c r="M2162" s="34"/>
      <c r="N2162" s="34"/>
      <c r="O2162" s="34"/>
      <c r="P2162" s="34"/>
      <c r="Q2162" s="34"/>
      <c r="R2162" s="34"/>
      <c r="S2162" s="34"/>
      <c r="T2162" s="34"/>
      <c r="U2162" s="34"/>
      <c r="V2162" s="34"/>
      <c r="W2162" s="34"/>
      <c r="X2162" s="34"/>
      <c r="Y2162" s="34"/>
      <c r="Z2162" s="34"/>
      <c r="AA2162" s="34"/>
      <c r="AB2162" s="34"/>
    </row>
    <row r="2163" spans="1:28">
      <c r="A2163" s="34"/>
      <c r="B2163" s="34"/>
      <c r="C2163" s="34"/>
      <c r="D2163" s="34"/>
      <c r="E2163" s="34"/>
      <c r="F2163" s="34"/>
      <c r="G2163" s="34"/>
      <c r="H2163" s="34"/>
      <c r="I2163" s="34"/>
      <c r="J2163" s="34"/>
      <c r="K2163" s="34"/>
      <c r="L2163" s="34"/>
      <c r="M2163" s="34"/>
      <c r="N2163" s="34"/>
      <c r="O2163" s="34"/>
      <c r="P2163" s="34"/>
      <c r="Q2163" s="34"/>
      <c r="R2163" s="34"/>
      <c r="S2163" s="34"/>
      <c r="T2163" s="34"/>
      <c r="U2163" s="34"/>
      <c r="V2163" s="34"/>
      <c r="W2163" s="34"/>
      <c r="X2163" s="34"/>
      <c r="Y2163" s="34"/>
      <c r="Z2163" s="34"/>
      <c r="AA2163" s="34"/>
      <c r="AB2163" s="34"/>
    </row>
    <row r="2164" spans="1:28">
      <c r="A2164" s="34"/>
      <c r="B2164" s="34"/>
      <c r="C2164" s="34"/>
      <c r="D2164" s="34"/>
      <c r="E2164" s="34"/>
      <c r="F2164" s="34"/>
      <c r="G2164" s="34"/>
      <c r="H2164" s="34"/>
      <c r="I2164" s="34"/>
      <c r="J2164" s="34"/>
      <c r="K2164" s="34"/>
      <c r="L2164" s="34"/>
      <c r="M2164" s="34"/>
      <c r="N2164" s="34"/>
      <c r="O2164" s="34"/>
      <c r="P2164" s="34"/>
      <c r="Q2164" s="34"/>
      <c r="R2164" s="34"/>
      <c r="S2164" s="34"/>
      <c r="T2164" s="34"/>
      <c r="U2164" s="34"/>
      <c r="V2164" s="34"/>
      <c r="W2164" s="34"/>
      <c r="X2164" s="34"/>
      <c r="Y2164" s="34"/>
      <c r="Z2164" s="34"/>
      <c r="AA2164" s="34"/>
      <c r="AB2164" s="34"/>
    </row>
    <row r="2165" spans="1:28">
      <c r="A2165" s="34"/>
      <c r="B2165" s="34"/>
      <c r="C2165" s="34"/>
      <c r="D2165" s="34"/>
      <c r="E2165" s="34"/>
      <c r="F2165" s="34"/>
      <c r="G2165" s="34"/>
      <c r="H2165" s="34"/>
      <c r="I2165" s="34"/>
      <c r="J2165" s="34"/>
      <c r="K2165" s="34"/>
      <c r="L2165" s="34"/>
      <c r="M2165" s="34"/>
      <c r="N2165" s="34"/>
      <c r="O2165" s="34"/>
      <c r="P2165" s="34"/>
      <c r="Q2165" s="34"/>
      <c r="R2165" s="34"/>
      <c r="S2165" s="34"/>
      <c r="T2165" s="34"/>
      <c r="U2165" s="34"/>
      <c r="V2165" s="34"/>
      <c r="W2165" s="34"/>
      <c r="X2165" s="34"/>
      <c r="Y2165" s="34"/>
      <c r="Z2165" s="34"/>
      <c r="AA2165" s="34"/>
      <c r="AB2165" s="34"/>
    </row>
    <row r="2166" spans="1:28">
      <c r="A2166" s="34"/>
      <c r="B2166" s="34"/>
      <c r="C2166" s="34"/>
      <c r="D2166" s="34"/>
      <c r="E2166" s="34"/>
      <c r="F2166" s="34"/>
      <c r="G2166" s="34"/>
      <c r="H2166" s="34"/>
      <c r="I2166" s="34"/>
      <c r="J2166" s="34"/>
      <c r="K2166" s="34"/>
      <c r="L2166" s="34"/>
      <c r="M2166" s="34"/>
      <c r="N2166" s="34"/>
      <c r="O2166" s="34"/>
      <c r="P2166" s="34"/>
      <c r="Q2166" s="34"/>
      <c r="R2166" s="34"/>
      <c r="S2166" s="34"/>
      <c r="T2166" s="34"/>
      <c r="U2166" s="34"/>
      <c r="V2166" s="34"/>
      <c r="W2166" s="34"/>
      <c r="X2166" s="34"/>
      <c r="Y2166" s="34"/>
      <c r="Z2166" s="34"/>
      <c r="AA2166" s="34"/>
      <c r="AB2166" s="34"/>
    </row>
    <row r="2167" spans="1:28">
      <c r="A2167" s="34"/>
      <c r="B2167" s="34"/>
      <c r="C2167" s="34"/>
      <c r="D2167" s="34"/>
      <c r="E2167" s="34"/>
      <c r="F2167" s="34"/>
      <c r="G2167" s="34"/>
      <c r="H2167" s="34"/>
      <c r="I2167" s="34"/>
      <c r="J2167" s="34"/>
      <c r="K2167" s="34"/>
      <c r="L2167" s="34"/>
      <c r="M2167" s="34"/>
      <c r="N2167" s="34"/>
      <c r="O2167" s="34"/>
      <c r="P2167" s="34"/>
      <c r="Q2167" s="34"/>
      <c r="R2167" s="34"/>
      <c r="S2167" s="34"/>
      <c r="T2167" s="34"/>
      <c r="U2167" s="34"/>
      <c r="V2167" s="34"/>
      <c r="W2167" s="34"/>
      <c r="X2167" s="34"/>
      <c r="Y2167" s="34"/>
      <c r="Z2167" s="34"/>
      <c r="AA2167" s="34"/>
      <c r="AB2167" s="34"/>
    </row>
    <row r="2168" spans="1:28">
      <c r="A2168" s="34"/>
      <c r="B2168" s="34"/>
      <c r="C2168" s="34"/>
      <c r="D2168" s="34"/>
      <c r="E2168" s="34"/>
      <c r="F2168" s="34"/>
      <c r="G2168" s="34"/>
      <c r="H2168" s="34"/>
      <c r="I2168" s="34"/>
      <c r="J2168" s="34"/>
      <c r="K2168" s="34"/>
      <c r="L2168" s="34"/>
      <c r="M2168" s="34"/>
      <c r="N2168" s="34"/>
      <c r="O2168" s="34"/>
      <c r="P2168" s="34"/>
      <c r="Q2168" s="34"/>
      <c r="R2168" s="34"/>
      <c r="S2168" s="34"/>
      <c r="T2168" s="34"/>
      <c r="U2168" s="34"/>
      <c r="V2168" s="34"/>
      <c r="W2168" s="34"/>
      <c r="X2168" s="34"/>
      <c r="Y2168" s="34"/>
      <c r="Z2168" s="34"/>
      <c r="AA2168" s="34"/>
      <c r="AB2168" s="34"/>
    </row>
    <row r="2169" spans="1:28">
      <c r="A2169" s="34"/>
      <c r="B2169" s="34"/>
      <c r="C2169" s="34"/>
      <c r="D2169" s="34"/>
      <c r="E2169" s="34"/>
      <c r="F2169" s="34"/>
      <c r="G2169" s="34"/>
      <c r="H2169" s="34"/>
      <c r="I2169" s="34"/>
      <c r="J2169" s="34"/>
      <c r="K2169" s="34"/>
      <c r="L2169" s="34"/>
      <c r="M2169" s="34"/>
      <c r="N2169" s="34"/>
      <c r="O2169" s="34"/>
      <c r="P2169" s="34"/>
      <c r="Q2169" s="34"/>
      <c r="R2169" s="34"/>
      <c r="S2169" s="34"/>
      <c r="T2169" s="34"/>
      <c r="U2169" s="34"/>
      <c r="V2169" s="34"/>
      <c r="W2169" s="34"/>
      <c r="X2169" s="34"/>
      <c r="Y2169" s="34"/>
      <c r="Z2169" s="34"/>
      <c r="AA2169" s="34"/>
      <c r="AB2169" s="34"/>
    </row>
    <row r="2170" spans="1:28">
      <c r="A2170" s="34"/>
      <c r="B2170" s="34"/>
      <c r="C2170" s="34"/>
      <c r="D2170" s="34"/>
      <c r="E2170" s="34"/>
      <c r="F2170" s="34"/>
      <c r="G2170" s="34"/>
      <c r="H2170" s="34"/>
      <c r="I2170" s="34"/>
      <c r="J2170" s="34"/>
      <c r="K2170" s="34"/>
      <c r="L2170" s="34"/>
      <c r="M2170" s="34"/>
      <c r="N2170" s="34"/>
      <c r="O2170" s="34"/>
      <c r="P2170" s="34"/>
      <c r="Q2170" s="34"/>
      <c r="R2170" s="34"/>
      <c r="S2170" s="34"/>
      <c r="T2170" s="34"/>
      <c r="U2170" s="34"/>
      <c r="V2170" s="34"/>
      <c r="W2170" s="34"/>
      <c r="X2170" s="34"/>
      <c r="Y2170" s="34"/>
      <c r="Z2170" s="34"/>
      <c r="AA2170" s="34"/>
      <c r="AB2170" s="34"/>
    </row>
    <row r="2171" spans="1:28">
      <c r="A2171" s="34"/>
      <c r="B2171" s="34"/>
      <c r="C2171" s="34"/>
      <c r="D2171" s="34"/>
      <c r="E2171" s="34"/>
      <c r="F2171" s="34"/>
      <c r="G2171" s="34"/>
      <c r="H2171" s="34"/>
      <c r="I2171" s="34"/>
      <c r="J2171" s="34"/>
      <c r="K2171" s="34"/>
      <c r="L2171" s="34"/>
      <c r="M2171" s="34"/>
      <c r="N2171" s="34"/>
      <c r="O2171" s="34"/>
      <c r="P2171" s="34"/>
      <c r="Q2171" s="34"/>
      <c r="R2171" s="34"/>
      <c r="S2171" s="34"/>
      <c r="T2171" s="34"/>
      <c r="U2171" s="34"/>
      <c r="V2171" s="34"/>
      <c r="W2171" s="34"/>
      <c r="X2171" s="34"/>
      <c r="Y2171" s="34"/>
      <c r="Z2171" s="34"/>
      <c r="AA2171" s="34"/>
      <c r="AB2171" s="34"/>
    </row>
    <row r="2172" spans="1:28">
      <c r="A2172" s="34"/>
      <c r="B2172" s="34"/>
      <c r="C2172" s="34"/>
      <c r="D2172" s="34"/>
      <c r="E2172" s="34"/>
      <c r="F2172" s="34"/>
      <c r="G2172" s="34"/>
      <c r="H2172" s="34"/>
      <c r="I2172" s="34"/>
      <c r="J2172" s="34"/>
      <c r="K2172" s="34"/>
      <c r="L2172" s="34"/>
      <c r="M2172" s="34"/>
      <c r="N2172" s="34"/>
      <c r="O2172" s="34"/>
      <c r="P2172" s="34"/>
      <c r="Q2172" s="34"/>
      <c r="R2172" s="34"/>
      <c r="S2172" s="34"/>
      <c r="T2172" s="34"/>
      <c r="U2172" s="34"/>
      <c r="V2172" s="34"/>
      <c r="W2172" s="34"/>
      <c r="X2172" s="34"/>
      <c r="Y2172" s="34"/>
      <c r="Z2172" s="34"/>
      <c r="AA2172" s="34"/>
      <c r="AB2172" s="34"/>
    </row>
    <row r="2173" spans="1:28">
      <c r="A2173" s="34"/>
      <c r="B2173" s="34"/>
      <c r="C2173" s="34"/>
      <c r="D2173" s="34"/>
      <c r="E2173" s="34"/>
      <c r="F2173" s="34"/>
      <c r="G2173" s="34"/>
      <c r="H2173" s="34"/>
      <c r="I2173" s="34"/>
      <c r="J2173" s="34"/>
      <c r="K2173" s="34"/>
      <c r="L2173" s="34"/>
      <c r="M2173" s="34"/>
      <c r="N2173" s="34"/>
      <c r="O2173" s="34"/>
      <c r="P2173" s="34"/>
      <c r="Q2173" s="34"/>
      <c r="R2173" s="34"/>
      <c r="S2173" s="34"/>
      <c r="T2173" s="34"/>
      <c r="U2173" s="34"/>
      <c r="V2173" s="34"/>
      <c r="W2173" s="34"/>
      <c r="X2173" s="34"/>
      <c r="Y2173" s="34"/>
      <c r="Z2173" s="34"/>
      <c r="AA2173" s="34"/>
      <c r="AB2173" s="34"/>
    </row>
    <row r="2174" spans="1:28">
      <c r="A2174" s="34"/>
      <c r="B2174" s="34"/>
      <c r="C2174" s="34"/>
      <c r="D2174" s="34"/>
      <c r="E2174" s="34"/>
      <c r="F2174" s="34"/>
      <c r="G2174" s="34"/>
      <c r="H2174" s="34"/>
      <c r="I2174" s="34"/>
      <c r="J2174" s="34"/>
      <c r="K2174" s="34"/>
      <c r="L2174" s="34"/>
      <c r="M2174" s="34"/>
      <c r="N2174" s="34"/>
      <c r="O2174" s="34"/>
      <c r="P2174" s="34"/>
      <c r="Q2174" s="34"/>
      <c r="R2174" s="34"/>
      <c r="S2174" s="34"/>
      <c r="T2174" s="34"/>
      <c r="U2174" s="34"/>
      <c r="V2174" s="34"/>
      <c r="W2174" s="34"/>
      <c r="X2174" s="34"/>
      <c r="Y2174" s="34"/>
      <c r="Z2174" s="34"/>
      <c r="AA2174" s="34"/>
      <c r="AB2174" s="34"/>
    </row>
    <row r="2175" spans="1:28">
      <c r="A2175" s="34"/>
      <c r="B2175" s="34"/>
      <c r="C2175" s="34"/>
      <c r="D2175" s="34"/>
      <c r="E2175" s="34"/>
      <c r="F2175" s="34"/>
      <c r="G2175" s="34"/>
      <c r="H2175" s="34"/>
      <c r="I2175" s="34"/>
      <c r="J2175" s="34"/>
      <c r="K2175" s="34"/>
      <c r="L2175" s="34"/>
      <c r="M2175" s="34"/>
      <c r="N2175" s="34"/>
      <c r="O2175" s="34"/>
      <c r="P2175" s="34"/>
      <c r="Q2175" s="34"/>
      <c r="R2175" s="34"/>
      <c r="S2175" s="34"/>
      <c r="T2175" s="34"/>
      <c r="U2175" s="34"/>
      <c r="V2175" s="34"/>
      <c r="W2175" s="34"/>
      <c r="X2175" s="34"/>
      <c r="Y2175" s="34"/>
      <c r="Z2175" s="34"/>
      <c r="AA2175" s="34"/>
      <c r="AB2175" s="34"/>
    </row>
    <row r="2176" spans="1:28">
      <c r="A2176" s="34"/>
      <c r="B2176" s="34"/>
      <c r="C2176" s="34"/>
      <c r="D2176" s="34"/>
      <c r="E2176" s="34"/>
      <c r="F2176" s="34"/>
      <c r="G2176" s="34"/>
      <c r="H2176" s="34"/>
      <c r="I2176" s="34"/>
      <c r="J2176" s="34"/>
      <c r="K2176" s="34"/>
      <c r="L2176" s="34"/>
      <c r="M2176" s="34"/>
      <c r="N2176" s="34"/>
      <c r="O2176" s="34"/>
      <c r="P2176" s="34"/>
      <c r="Q2176" s="34"/>
      <c r="R2176" s="34"/>
      <c r="S2176" s="34"/>
      <c r="T2176" s="34"/>
      <c r="U2176" s="34"/>
      <c r="V2176" s="34"/>
      <c r="W2176" s="34"/>
      <c r="X2176" s="34"/>
      <c r="Y2176" s="34"/>
      <c r="Z2176" s="34"/>
      <c r="AA2176" s="34"/>
      <c r="AB2176" s="34"/>
    </row>
    <row r="2177" spans="1:28">
      <c r="A2177" s="34"/>
      <c r="B2177" s="34"/>
      <c r="C2177" s="34"/>
      <c r="D2177" s="34"/>
      <c r="E2177" s="34"/>
      <c r="F2177" s="34"/>
      <c r="G2177" s="34"/>
      <c r="H2177" s="34"/>
      <c r="I2177" s="34"/>
      <c r="J2177" s="34"/>
      <c r="K2177" s="34"/>
      <c r="L2177" s="34"/>
      <c r="M2177" s="34"/>
      <c r="N2177" s="34"/>
      <c r="O2177" s="34"/>
      <c r="P2177" s="34"/>
      <c r="Q2177" s="34"/>
      <c r="R2177" s="34"/>
      <c r="S2177" s="34"/>
      <c r="T2177" s="34"/>
      <c r="U2177" s="34"/>
      <c r="V2177" s="34"/>
      <c r="W2177" s="34"/>
      <c r="X2177" s="34"/>
      <c r="Y2177" s="34"/>
      <c r="Z2177" s="34"/>
      <c r="AA2177" s="34"/>
      <c r="AB2177" s="34"/>
    </row>
    <row r="2178" spans="1:28">
      <c r="A2178" s="34"/>
      <c r="B2178" s="34"/>
      <c r="C2178" s="34"/>
      <c r="D2178" s="34"/>
      <c r="E2178" s="34"/>
      <c r="F2178" s="34"/>
      <c r="G2178" s="34"/>
      <c r="H2178" s="34"/>
      <c r="I2178" s="34"/>
      <c r="J2178" s="34"/>
      <c r="K2178" s="34"/>
      <c r="L2178" s="34"/>
      <c r="M2178" s="34"/>
      <c r="N2178" s="34"/>
      <c r="O2178" s="34"/>
      <c r="P2178" s="34"/>
      <c r="Q2178" s="34"/>
      <c r="R2178" s="34"/>
      <c r="S2178" s="34"/>
      <c r="T2178" s="34"/>
      <c r="U2178" s="34"/>
      <c r="V2178" s="34"/>
      <c r="W2178" s="34"/>
      <c r="X2178" s="34"/>
      <c r="Y2178" s="34"/>
      <c r="Z2178" s="34"/>
      <c r="AA2178" s="34"/>
      <c r="AB2178" s="34"/>
    </row>
    <row r="2179" spans="1:28">
      <c r="A2179" s="34"/>
      <c r="B2179" s="34"/>
      <c r="C2179" s="34"/>
      <c r="D2179" s="34"/>
      <c r="E2179" s="34"/>
      <c r="F2179" s="34"/>
      <c r="G2179" s="34"/>
      <c r="H2179" s="34"/>
      <c r="I2179" s="34"/>
      <c r="J2179" s="34"/>
      <c r="K2179" s="34"/>
      <c r="L2179" s="34"/>
      <c r="M2179" s="34"/>
      <c r="N2179" s="34"/>
      <c r="O2179" s="34"/>
      <c r="P2179" s="34"/>
      <c r="Q2179" s="34"/>
      <c r="R2179" s="34"/>
      <c r="S2179" s="34"/>
      <c r="T2179" s="34"/>
      <c r="U2179" s="34"/>
      <c r="V2179" s="34"/>
      <c r="W2179" s="34"/>
      <c r="X2179" s="34"/>
      <c r="Y2179" s="34"/>
      <c r="Z2179" s="34"/>
      <c r="AA2179" s="34"/>
      <c r="AB2179" s="34"/>
    </row>
    <row r="2180" spans="1:28">
      <c r="A2180" s="34"/>
      <c r="B2180" s="34"/>
      <c r="C2180" s="34"/>
      <c r="D2180" s="34"/>
      <c r="E2180" s="34"/>
      <c r="F2180" s="34"/>
      <c r="G2180" s="34"/>
      <c r="H2180" s="34"/>
      <c r="I2180" s="34"/>
      <c r="J2180" s="34"/>
      <c r="K2180" s="34"/>
      <c r="L2180" s="34"/>
      <c r="M2180" s="34"/>
      <c r="N2180" s="34"/>
      <c r="O2180" s="34"/>
      <c r="P2180" s="34"/>
      <c r="Q2180" s="34"/>
      <c r="R2180" s="34"/>
      <c r="S2180" s="34"/>
      <c r="T2180" s="34"/>
      <c r="U2180" s="34"/>
      <c r="V2180" s="34"/>
      <c r="W2180" s="34"/>
      <c r="X2180" s="34"/>
      <c r="Y2180" s="34"/>
      <c r="Z2180" s="34"/>
      <c r="AA2180" s="34"/>
      <c r="AB2180" s="34"/>
    </row>
    <row r="2181" spans="1:28">
      <c r="A2181" s="34"/>
      <c r="B2181" s="34"/>
      <c r="C2181" s="34"/>
      <c r="D2181" s="34"/>
      <c r="E2181" s="34"/>
      <c r="F2181" s="34"/>
      <c r="G2181" s="34"/>
      <c r="H2181" s="34"/>
      <c r="I2181" s="34"/>
      <c r="J2181" s="34"/>
      <c r="K2181" s="34"/>
      <c r="L2181" s="34"/>
      <c r="M2181" s="34"/>
      <c r="N2181" s="34"/>
      <c r="O2181" s="34"/>
      <c r="P2181" s="34"/>
      <c r="Q2181" s="34"/>
      <c r="R2181" s="34"/>
      <c r="S2181" s="34"/>
      <c r="T2181" s="34"/>
      <c r="U2181" s="34"/>
      <c r="V2181" s="34"/>
      <c r="W2181" s="34"/>
      <c r="X2181" s="34"/>
      <c r="Y2181" s="34"/>
      <c r="Z2181" s="34"/>
      <c r="AA2181" s="34"/>
      <c r="AB2181" s="34"/>
    </row>
    <row r="2182" spans="1:28">
      <c r="A2182" s="34"/>
      <c r="B2182" s="34"/>
      <c r="C2182" s="34"/>
      <c r="D2182" s="34"/>
      <c r="E2182" s="34"/>
      <c r="F2182" s="34"/>
      <c r="G2182" s="34"/>
      <c r="H2182" s="34"/>
      <c r="I2182" s="34"/>
      <c r="J2182" s="34"/>
      <c r="K2182" s="34"/>
      <c r="L2182" s="34"/>
      <c r="M2182" s="34"/>
      <c r="N2182" s="34"/>
      <c r="O2182" s="34"/>
      <c r="P2182" s="34"/>
      <c r="Q2182" s="34"/>
      <c r="R2182" s="34"/>
      <c r="S2182" s="34"/>
      <c r="T2182" s="34"/>
      <c r="U2182" s="34"/>
      <c r="V2182" s="34"/>
      <c r="W2182" s="34"/>
      <c r="X2182" s="34"/>
      <c r="Y2182" s="34"/>
      <c r="Z2182" s="34"/>
      <c r="AA2182" s="34"/>
      <c r="AB2182" s="34"/>
    </row>
    <row r="2183" spans="1:28">
      <c r="A2183" s="34"/>
      <c r="B2183" s="34"/>
      <c r="C2183" s="34"/>
      <c r="D2183" s="34"/>
      <c r="E2183" s="34"/>
      <c r="F2183" s="34"/>
      <c r="G2183" s="34"/>
      <c r="H2183" s="34"/>
      <c r="I2183" s="34"/>
      <c r="J2183" s="34"/>
      <c r="K2183" s="34"/>
      <c r="L2183" s="34"/>
      <c r="M2183" s="34"/>
      <c r="N2183" s="34"/>
      <c r="O2183" s="34"/>
      <c r="P2183" s="34"/>
      <c r="Q2183" s="34"/>
      <c r="R2183" s="34"/>
      <c r="S2183" s="34"/>
      <c r="T2183" s="34"/>
      <c r="U2183" s="34"/>
      <c r="V2183" s="34"/>
      <c r="W2183" s="34"/>
      <c r="X2183" s="34"/>
      <c r="Y2183" s="34"/>
      <c r="Z2183" s="34"/>
      <c r="AA2183" s="34"/>
      <c r="AB2183" s="34"/>
    </row>
    <row r="2184" spans="1:28">
      <c r="A2184" s="34"/>
      <c r="B2184" s="34"/>
      <c r="C2184" s="34"/>
      <c r="D2184" s="34"/>
      <c r="E2184" s="34"/>
      <c r="F2184" s="34"/>
      <c r="G2184" s="34"/>
      <c r="H2184" s="34"/>
      <c r="I2184" s="34"/>
      <c r="J2184" s="34"/>
      <c r="K2184" s="34"/>
      <c r="L2184" s="34"/>
      <c r="M2184" s="34"/>
      <c r="N2184" s="34"/>
      <c r="O2184" s="34"/>
      <c r="P2184" s="34"/>
      <c r="Q2184" s="34"/>
      <c r="R2184" s="34"/>
      <c r="S2184" s="34"/>
      <c r="T2184" s="34"/>
      <c r="U2184" s="34"/>
      <c r="V2184" s="34"/>
      <c r="W2184" s="34"/>
      <c r="X2184" s="34"/>
      <c r="Y2184" s="34"/>
      <c r="Z2184" s="34"/>
      <c r="AA2184" s="34"/>
      <c r="AB2184" s="34"/>
    </row>
    <row r="2185" spans="1:28">
      <c r="A2185" s="34"/>
      <c r="B2185" s="34"/>
      <c r="C2185" s="34"/>
      <c r="D2185" s="34"/>
      <c r="E2185" s="34"/>
      <c r="F2185" s="34"/>
      <c r="G2185" s="34"/>
      <c r="H2185" s="34"/>
      <c r="I2185" s="34"/>
      <c r="J2185" s="34"/>
      <c r="K2185" s="34"/>
      <c r="L2185" s="34"/>
      <c r="M2185" s="34"/>
      <c r="N2185" s="34"/>
      <c r="O2185" s="34"/>
      <c r="P2185" s="34"/>
      <c r="Q2185" s="34"/>
      <c r="R2185" s="34"/>
      <c r="S2185" s="34"/>
      <c r="T2185" s="34"/>
      <c r="U2185" s="34"/>
      <c r="V2185" s="34"/>
      <c r="W2185" s="34"/>
      <c r="X2185" s="34"/>
      <c r="Y2185" s="34"/>
      <c r="Z2185" s="34"/>
      <c r="AA2185" s="34"/>
      <c r="AB2185" s="34"/>
    </row>
    <row r="2186" spans="1:28">
      <c r="A2186" s="34"/>
      <c r="B2186" s="34"/>
      <c r="C2186" s="34"/>
      <c r="D2186" s="34"/>
      <c r="E2186" s="34"/>
      <c r="F2186" s="34"/>
      <c r="G2186" s="34"/>
      <c r="H2186" s="34"/>
      <c r="I2186" s="34"/>
      <c r="J2186" s="34"/>
      <c r="K2186" s="34"/>
      <c r="L2186" s="34"/>
      <c r="M2186" s="34"/>
      <c r="N2186" s="34"/>
      <c r="O2186" s="34"/>
      <c r="P2186" s="34"/>
      <c r="Q2186" s="34"/>
      <c r="R2186" s="34"/>
      <c r="S2186" s="34"/>
      <c r="T2186" s="34"/>
      <c r="U2186" s="34"/>
      <c r="V2186" s="34"/>
      <c r="W2186" s="34"/>
      <c r="X2186" s="34"/>
      <c r="Y2186" s="34"/>
      <c r="Z2186" s="34"/>
      <c r="AA2186" s="34"/>
      <c r="AB2186" s="34"/>
    </row>
    <row r="2187" spans="1:28">
      <c r="A2187" s="34"/>
      <c r="B2187" s="34"/>
      <c r="C2187" s="34"/>
      <c r="D2187" s="34"/>
      <c r="E2187" s="34"/>
      <c r="F2187" s="34"/>
      <c r="G2187" s="34"/>
      <c r="H2187" s="34"/>
      <c r="I2187" s="34"/>
      <c r="J2187" s="34"/>
      <c r="K2187" s="34"/>
      <c r="L2187" s="34"/>
      <c r="M2187" s="34"/>
      <c r="N2187" s="34"/>
      <c r="O2187" s="34"/>
      <c r="P2187" s="34"/>
      <c r="Q2187" s="34"/>
      <c r="R2187" s="34"/>
      <c r="S2187" s="34"/>
      <c r="T2187" s="34"/>
      <c r="U2187" s="34"/>
      <c r="V2187" s="34"/>
      <c r="W2187" s="34"/>
      <c r="X2187" s="34"/>
      <c r="Y2187" s="34"/>
      <c r="Z2187" s="34"/>
      <c r="AA2187" s="34"/>
      <c r="AB2187" s="34"/>
    </row>
    <row r="2188" spans="1:28">
      <c r="A2188" s="34"/>
      <c r="B2188" s="34"/>
      <c r="C2188" s="34"/>
      <c r="D2188" s="34"/>
      <c r="E2188" s="34"/>
      <c r="F2188" s="34"/>
      <c r="G2188" s="34"/>
      <c r="H2188" s="34"/>
      <c r="I2188" s="34"/>
      <c r="J2188" s="34"/>
      <c r="K2188" s="34"/>
      <c r="L2188" s="34"/>
      <c r="M2188" s="34"/>
      <c r="N2188" s="34"/>
      <c r="O2188" s="34"/>
      <c r="P2188" s="34"/>
      <c r="Q2188" s="34"/>
      <c r="R2188" s="34"/>
      <c r="S2188" s="34"/>
      <c r="T2188" s="34"/>
      <c r="U2188" s="34"/>
      <c r="V2188" s="34"/>
      <c r="W2188" s="34"/>
      <c r="X2188" s="34"/>
      <c r="Y2188" s="34"/>
      <c r="Z2188" s="34"/>
      <c r="AA2188" s="34"/>
      <c r="AB2188" s="34"/>
    </row>
    <row r="2189" spans="1:28">
      <c r="A2189" s="34"/>
      <c r="B2189" s="34"/>
      <c r="C2189" s="34"/>
      <c r="D2189" s="34"/>
      <c r="E2189" s="34"/>
      <c r="F2189" s="34"/>
      <c r="G2189" s="34"/>
      <c r="H2189" s="34"/>
      <c r="I2189" s="34"/>
      <c r="J2189" s="34"/>
      <c r="K2189" s="34"/>
      <c r="L2189" s="34"/>
      <c r="M2189" s="34"/>
      <c r="N2189" s="34"/>
      <c r="O2189" s="34"/>
      <c r="P2189" s="34"/>
      <c r="Q2189" s="34"/>
      <c r="R2189" s="34"/>
      <c r="S2189" s="34"/>
      <c r="T2189" s="34"/>
      <c r="U2189" s="34"/>
      <c r="V2189" s="34"/>
      <c r="W2189" s="34"/>
      <c r="X2189" s="34"/>
      <c r="Y2189" s="34"/>
      <c r="Z2189" s="34"/>
      <c r="AA2189" s="34"/>
      <c r="AB2189" s="34"/>
    </row>
    <row r="2190" spans="1:28">
      <c r="A2190" s="34"/>
      <c r="B2190" s="34"/>
      <c r="C2190" s="34"/>
      <c r="D2190" s="34"/>
      <c r="E2190" s="34"/>
      <c r="F2190" s="34"/>
      <c r="G2190" s="34"/>
      <c r="H2190" s="34"/>
      <c r="I2190" s="34"/>
      <c r="J2190" s="34"/>
      <c r="K2190" s="34"/>
      <c r="L2190" s="34"/>
      <c r="M2190" s="34"/>
      <c r="N2190" s="34"/>
      <c r="O2190" s="34"/>
      <c r="P2190" s="34"/>
      <c r="Q2190" s="34"/>
      <c r="R2190" s="34"/>
      <c r="S2190" s="34"/>
      <c r="T2190" s="34"/>
      <c r="U2190" s="34"/>
      <c r="V2190" s="34"/>
      <c r="W2190" s="34"/>
      <c r="X2190" s="34"/>
      <c r="Y2190" s="34"/>
      <c r="Z2190" s="34"/>
      <c r="AA2190" s="34"/>
      <c r="AB2190" s="34"/>
    </row>
    <row r="2191" spans="1:28">
      <c r="A2191" s="34"/>
      <c r="B2191" s="34"/>
      <c r="C2191" s="34"/>
      <c r="D2191" s="34"/>
      <c r="E2191" s="34"/>
      <c r="F2191" s="34"/>
      <c r="G2191" s="34"/>
      <c r="H2191" s="34"/>
      <c r="I2191" s="34"/>
      <c r="J2191" s="34"/>
      <c r="K2191" s="34"/>
      <c r="L2191" s="34"/>
      <c r="M2191" s="34"/>
      <c r="N2191" s="34"/>
      <c r="O2191" s="34"/>
      <c r="P2191" s="34"/>
      <c r="Q2191" s="34"/>
      <c r="R2191" s="34"/>
      <c r="S2191" s="34"/>
      <c r="T2191" s="34"/>
      <c r="U2191" s="34"/>
      <c r="V2191" s="34"/>
      <c r="W2191" s="34"/>
      <c r="X2191" s="34"/>
      <c r="Y2191" s="34"/>
      <c r="Z2191" s="34"/>
      <c r="AA2191" s="34"/>
      <c r="AB2191" s="34"/>
    </row>
    <row r="2192" spans="1:28">
      <c r="A2192" s="34"/>
      <c r="B2192" s="34"/>
      <c r="C2192" s="34"/>
      <c r="D2192" s="34"/>
      <c r="E2192" s="34"/>
      <c r="F2192" s="34"/>
      <c r="G2192" s="34"/>
      <c r="H2192" s="34"/>
      <c r="I2192" s="34"/>
      <c r="J2192" s="34"/>
      <c r="K2192" s="34"/>
      <c r="L2192" s="34"/>
      <c r="M2192" s="34"/>
      <c r="N2192" s="34"/>
      <c r="O2192" s="34"/>
      <c r="P2192" s="34"/>
      <c r="Q2192" s="34"/>
      <c r="R2192" s="34"/>
      <c r="S2192" s="34"/>
      <c r="T2192" s="34"/>
      <c r="U2192" s="34"/>
      <c r="V2192" s="34"/>
      <c r="W2192" s="34"/>
      <c r="X2192" s="34"/>
      <c r="Y2192" s="34"/>
      <c r="Z2192" s="34"/>
      <c r="AA2192" s="34"/>
      <c r="AB2192" s="34"/>
    </row>
    <row r="2193" spans="1:28">
      <c r="A2193" s="34"/>
      <c r="B2193" s="34"/>
      <c r="C2193" s="34"/>
      <c r="D2193" s="34"/>
      <c r="E2193" s="34"/>
      <c r="F2193" s="34"/>
      <c r="G2193" s="34"/>
      <c r="H2193" s="34"/>
      <c r="I2193" s="34"/>
      <c r="J2193" s="34"/>
      <c r="K2193" s="34"/>
      <c r="L2193" s="34"/>
      <c r="M2193" s="34"/>
      <c r="N2193" s="34"/>
      <c r="O2193" s="34"/>
      <c r="P2193" s="34"/>
      <c r="Q2193" s="34"/>
      <c r="R2193" s="34"/>
      <c r="S2193" s="34"/>
      <c r="T2193" s="34"/>
      <c r="U2193" s="34"/>
      <c r="V2193" s="34"/>
      <c r="W2193" s="34"/>
      <c r="X2193" s="34"/>
      <c r="Y2193" s="34"/>
      <c r="Z2193" s="34"/>
      <c r="AA2193" s="34"/>
      <c r="AB2193" s="34"/>
    </row>
    <row r="2194" spans="1:28">
      <c r="A2194" s="34"/>
      <c r="B2194" s="34"/>
      <c r="C2194" s="34"/>
      <c r="D2194" s="34"/>
      <c r="E2194" s="34"/>
      <c r="F2194" s="34"/>
      <c r="G2194" s="34"/>
      <c r="H2194" s="34"/>
      <c r="I2194" s="34"/>
      <c r="J2194" s="34"/>
      <c r="K2194" s="34"/>
      <c r="L2194" s="34"/>
      <c r="M2194" s="34"/>
      <c r="N2194" s="34"/>
      <c r="O2194" s="34"/>
      <c r="P2194" s="34"/>
      <c r="Q2194" s="34"/>
      <c r="R2194" s="34"/>
      <c r="S2194" s="34"/>
      <c r="T2194" s="34"/>
      <c r="U2194" s="34"/>
      <c r="V2194" s="34"/>
      <c r="W2194" s="34"/>
      <c r="X2194" s="34"/>
      <c r="Y2194" s="34"/>
      <c r="Z2194" s="34"/>
      <c r="AA2194" s="34"/>
      <c r="AB2194" s="34"/>
    </row>
    <row r="2195" spans="1:28">
      <c r="A2195" s="34"/>
      <c r="B2195" s="34"/>
      <c r="C2195" s="34"/>
      <c r="D2195" s="34"/>
      <c r="E2195" s="34"/>
      <c r="F2195" s="34"/>
      <c r="G2195" s="34"/>
      <c r="H2195" s="34"/>
      <c r="I2195" s="34"/>
      <c r="J2195" s="34"/>
      <c r="K2195" s="34"/>
      <c r="L2195" s="34"/>
      <c r="M2195" s="34"/>
      <c r="N2195" s="34"/>
      <c r="O2195" s="34"/>
      <c r="P2195" s="34"/>
      <c r="Q2195" s="34"/>
      <c r="R2195" s="34"/>
      <c r="S2195" s="34"/>
      <c r="T2195" s="34"/>
      <c r="U2195" s="34"/>
      <c r="V2195" s="34"/>
      <c r="W2195" s="34"/>
      <c r="X2195" s="34"/>
      <c r="Y2195" s="34"/>
      <c r="Z2195" s="34"/>
      <c r="AA2195" s="34"/>
      <c r="AB2195" s="34"/>
    </row>
    <row r="2196" spans="1:28">
      <c r="A2196" s="34"/>
      <c r="B2196" s="34"/>
      <c r="C2196" s="34"/>
      <c r="D2196" s="34"/>
      <c r="E2196" s="34"/>
      <c r="F2196" s="34"/>
      <c r="G2196" s="34"/>
      <c r="H2196" s="34"/>
      <c r="I2196" s="34"/>
      <c r="J2196" s="34"/>
      <c r="K2196" s="34"/>
      <c r="L2196" s="34"/>
      <c r="M2196" s="34"/>
      <c r="N2196" s="34"/>
      <c r="O2196" s="34"/>
      <c r="P2196" s="34"/>
      <c r="Q2196" s="34"/>
      <c r="R2196" s="34"/>
      <c r="S2196" s="34"/>
      <c r="T2196" s="34"/>
      <c r="U2196" s="34"/>
      <c r="V2196" s="34"/>
      <c r="W2196" s="34"/>
      <c r="X2196" s="34"/>
      <c r="Y2196" s="34"/>
      <c r="Z2196" s="34"/>
      <c r="AA2196" s="34"/>
      <c r="AB2196" s="34"/>
    </row>
    <row r="2197" spans="1:28">
      <c r="A2197" s="34"/>
      <c r="B2197" s="34"/>
      <c r="C2197" s="34"/>
      <c r="D2197" s="34"/>
      <c r="E2197" s="34"/>
      <c r="F2197" s="34"/>
      <c r="G2197" s="34"/>
      <c r="H2197" s="34"/>
      <c r="I2197" s="34"/>
      <c r="J2197" s="34"/>
      <c r="K2197" s="34"/>
      <c r="L2197" s="34"/>
      <c r="M2197" s="34"/>
      <c r="N2197" s="34"/>
      <c r="O2197" s="34"/>
      <c r="P2197" s="34"/>
      <c r="Q2197" s="34"/>
      <c r="R2197" s="34"/>
      <c r="S2197" s="34"/>
      <c r="T2197" s="34"/>
      <c r="U2197" s="34"/>
      <c r="V2197" s="34"/>
      <c r="W2197" s="34"/>
      <c r="X2197" s="34"/>
      <c r="Y2197" s="34"/>
      <c r="Z2197" s="34"/>
      <c r="AA2197" s="34"/>
      <c r="AB2197" s="34"/>
    </row>
    <row r="2198" spans="1:28">
      <c r="A2198" s="34"/>
      <c r="B2198" s="34"/>
      <c r="C2198" s="34"/>
      <c r="D2198" s="34"/>
      <c r="E2198" s="34"/>
      <c r="F2198" s="34"/>
      <c r="G2198" s="34"/>
      <c r="H2198" s="34"/>
      <c r="I2198" s="34"/>
      <c r="J2198" s="34"/>
      <c r="K2198" s="34"/>
      <c r="L2198" s="34"/>
      <c r="M2198" s="34"/>
      <c r="N2198" s="34"/>
      <c r="O2198" s="34"/>
      <c r="P2198" s="34"/>
      <c r="Q2198" s="34"/>
      <c r="R2198" s="34"/>
      <c r="S2198" s="34"/>
      <c r="T2198" s="34"/>
      <c r="U2198" s="34"/>
      <c r="V2198" s="34"/>
      <c r="W2198" s="34"/>
      <c r="X2198" s="34"/>
      <c r="Y2198" s="34"/>
      <c r="Z2198" s="34"/>
      <c r="AA2198" s="34"/>
      <c r="AB2198" s="34"/>
    </row>
    <row r="2199" spans="1:28">
      <c r="A2199" s="34"/>
      <c r="B2199" s="34"/>
      <c r="C2199" s="34"/>
      <c r="D2199" s="34"/>
      <c r="E2199" s="34"/>
      <c r="F2199" s="34"/>
      <c r="G2199" s="34"/>
      <c r="H2199" s="34"/>
      <c r="I2199" s="34"/>
      <c r="J2199" s="34"/>
      <c r="K2199" s="34"/>
      <c r="L2199" s="34"/>
      <c r="M2199" s="34"/>
      <c r="N2199" s="34"/>
      <c r="O2199" s="34"/>
      <c r="P2199" s="34"/>
      <c r="Q2199" s="34"/>
      <c r="R2199" s="34"/>
      <c r="S2199" s="34"/>
      <c r="T2199" s="34"/>
      <c r="U2199" s="34"/>
      <c r="V2199" s="34"/>
      <c r="W2199" s="34"/>
      <c r="X2199" s="34"/>
      <c r="Y2199" s="34"/>
      <c r="Z2199" s="34"/>
      <c r="AA2199" s="34"/>
      <c r="AB2199" s="34"/>
    </row>
    <row r="2200" spans="1:28">
      <c r="A2200" s="34"/>
      <c r="B2200" s="34"/>
      <c r="C2200" s="34"/>
      <c r="D2200" s="34"/>
      <c r="E2200" s="34"/>
      <c r="F2200" s="34"/>
      <c r="G2200" s="34"/>
      <c r="H2200" s="34"/>
      <c r="I2200" s="34"/>
      <c r="J2200" s="34"/>
      <c r="K2200" s="34"/>
      <c r="L2200" s="34"/>
      <c r="M2200" s="34"/>
      <c r="N2200" s="34"/>
      <c r="O2200" s="34"/>
      <c r="P2200" s="34"/>
      <c r="Q2200" s="34"/>
      <c r="R2200" s="34"/>
      <c r="S2200" s="34"/>
      <c r="T2200" s="34"/>
      <c r="U2200" s="34"/>
      <c r="V2200" s="34"/>
      <c r="W2200" s="34"/>
      <c r="X2200" s="34"/>
      <c r="Y2200" s="34"/>
      <c r="Z2200" s="34"/>
      <c r="AA2200" s="34"/>
      <c r="AB2200" s="34"/>
    </row>
    <row r="2201" spans="1:28">
      <c r="A2201" s="34"/>
      <c r="B2201" s="34"/>
      <c r="C2201" s="34"/>
      <c r="D2201" s="34"/>
      <c r="E2201" s="34"/>
      <c r="F2201" s="34"/>
      <c r="G2201" s="34"/>
      <c r="H2201" s="34"/>
      <c r="I2201" s="34"/>
      <c r="J2201" s="34"/>
      <c r="K2201" s="34"/>
      <c r="L2201" s="34"/>
      <c r="M2201" s="34"/>
      <c r="N2201" s="34"/>
      <c r="O2201" s="34"/>
      <c r="P2201" s="34"/>
      <c r="Q2201" s="34"/>
      <c r="R2201" s="34"/>
      <c r="S2201" s="34"/>
      <c r="T2201" s="34"/>
      <c r="U2201" s="34"/>
      <c r="V2201" s="34"/>
      <c r="W2201" s="34"/>
      <c r="X2201" s="34"/>
      <c r="Y2201" s="34"/>
      <c r="Z2201" s="34"/>
      <c r="AA2201" s="34"/>
      <c r="AB2201" s="34"/>
    </row>
    <row r="2202" spans="1:28">
      <c r="A2202" s="34"/>
      <c r="B2202" s="34"/>
      <c r="C2202" s="34"/>
      <c r="D2202" s="34"/>
      <c r="E2202" s="34"/>
      <c r="F2202" s="34"/>
      <c r="G2202" s="34"/>
      <c r="H2202" s="34"/>
      <c r="I2202" s="34"/>
      <c r="J2202" s="34"/>
      <c r="K2202" s="34"/>
      <c r="L2202" s="34"/>
      <c r="M2202" s="34"/>
      <c r="N2202" s="34"/>
      <c r="O2202" s="34"/>
      <c r="P2202" s="34"/>
      <c r="Q2202" s="34"/>
      <c r="R2202" s="34"/>
      <c r="S2202" s="34"/>
      <c r="T2202" s="34"/>
      <c r="U2202" s="34"/>
      <c r="V2202" s="34"/>
      <c r="W2202" s="34"/>
      <c r="X2202" s="34"/>
      <c r="Y2202" s="34"/>
      <c r="Z2202" s="34"/>
      <c r="AA2202" s="34"/>
      <c r="AB2202" s="34"/>
    </row>
    <row r="2203" spans="1:28">
      <c r="A2203" s="34"/>
      <c r="B2203" s="34"/>
      <c r="C2203" s="34"/>
      <c r="D2203" s="34"/>
      <c r="E2203" s="34"/>
      <c r="F2203" s="34"/>
      <c r="G2203" s="34"/>
      <c r="H2203" s="34"/>
      <c r="I2203" s="34"/>
      <c r="J2203" s="34"/>
      <c r="K2203" s="34"/>
      <c r="L2203" s="34"/>
      <c r="M2203" s="34"/>
      <c r="N2203" s="34"/>
      <c r="O2203" s="34"/>
      <c r="P2203" s="34"/>
      <c r="Q2203" s="34"/>
      <c r="R2203" s="34"/>
      <c r="S2203" s="34"/>
      <c r="T2203" s="34"/>
      <c r="U2203" s="34"/>
      <c r="V2203" s="34"/>
      <c r="W2203" s="34"/>
      <c r="X2203" s="34"/>
      <c r="Y2203" s="34"/>
      <c r="Z2203" s="34"/>
      <c r="AA2203" s="34"/>
      <c r="AB2203" s="34"/>
    </row>
    <row r="2204" spans="1:28">
      <c r="A2204" s="34"/>
      <c r="B2204" s="34"/>
      <c r="C2204" s="34"/>
      <c r="D2204" s="34"/>
      <c r="E2204" s="34"/>
      <c r="F2204" s="34"/>
      <c r="G2204" s="34"/>
      <c r="H2204" s="34"/>
      <c r="I2204" s="34"/>
      <c r="J2204" s="34"/>
      <c r="K2204" s="34"/>
      <c r="L2204" s="34"/>
      <c r="M2204" s="34"/>
      <c r="N2204" s="34"/>
      <c r="O2204" s="34"/>
      <c r="P2204" s="34"/>
      <c r="Q2204" s="34"/>
      <c r="R2204" s="34"/>
      <c r="S2204" s="34"/>
      <c r="T2204" s="34"/>
      <c r="U2204" s="34"/>
      <c r="V2204" s="34"/>
      <c r="W2204" s="34"/>
      <c r="X2204" s="34"/>
      <c r="Y2204" s="34"/>
      <c r="Z2204" s="34"/>
      <c r="AA2204" s="34"/>
      <c r="AB2204" s="34"/>
    </row>
    <row r="2205" spans="1:28">
      <c r="A2205" s="34"/>
      <c r="B2205" s="34"/>
      <c r="C2205" s="34"/>
      <c r="D2205" s="34"/>
      <c r="E2205" s="34"/>
      <c r="F2205" s="34"/>
      <c r="G2205" s="34"/>
      <c r="H2205" s="34"/>
      <c r="I2205" s="34"/>
      <c r="J2205" s="34"/>
      <c r="K2205" s="34"/>
      <c r="L2205" s="34"/>
      <c r="M2205" s="34"/>
      <c r="N2205" s="34"/>
      <c r="O2205" s="34"/>
      <c r="P2205" s="34"/>
      <c r="Q2205" s="34"/>
      <c r="R2205" s="34"/>
      <c r="S2205" s="34"/>
      <c r="T2205" s="34"/>
      <c r="U2205" s="34"/>
      <c r="V2205" s="34"/>
      <c r="W2205" s="34"/>
      <c r="X2205" s="34"/>
      <c r="Y2205" s="34"/>
      <c r="Z2205" s="34"/>
      <c r="AA2205" s="34"/>
      <c r="AB2205" s="34"/>
    </row>
    <row r="2206" spans="1:28">
      <c r="A2206" s="34"/>
      <c r="B2206" s="34"/>
      <c r="C2206" s="34"/>
      <c r="D2206" s="34"/>
      <c r="E2206" s="34"/>
      <c r="F2206" s="34"/>
      <c r="G2206" s="34"/>
      <c r="H2206" s="34"/>
      <c r="I2206" s="34"/>
      <c r="J2206" s="34"/>
      <c r="K2206" s="34"/>
      <c r="L2206" s="34"/>
      <c r="M2206" s="34"/>
      <c r="N2206" s="34"/>
      <c r="O2206" s="34"/>
      <c r="P2206" s="34"/>
      <c r="Q2206" s="34"/>
      <c r="R2206" s="34"/>
      <c r="S2206" s="34"/>
      <c r="T2206" s="34"/>
      <c r="U2206" s="34"/>
      <c r="V2206" s="34"/>
      <c r="W2206" s="34"/>
      <c r="X2206" s="34"/>
      <c r="Y2206" s="34"/>
      <c r="Z2206" s="34"/>
      <c r="AA2206" s="34"/>
      <c r="AB2206" s="34"/>
    </row>
    <row r="2207" spans="1:28">
      <c r="A2207" s="34"/>
      <c r="B2207" s="34"/>
      <c r="C2207" s="34"/>
      <c r="D2207" s="34"/>
      <c r="E2207" s="34"/>
      <c r="F2207" s="34"/>
      <c r="G2207" s="34"/>
      <c r="H2207" s="34"/>
      <c r="I2207" s="34"/>
      <c r="J2207" s="34"/>
      <c r="K2207" s="34"/>
      <c r="L2207" s="34"/>
      <c r="M2207" s="34"/>
      <c r="N2207" s="34"/>
      <c r="O2207" s="34"/>
      <c r="P2207" s="34"/>
      <c r="Q2207" s="34"/>
      <c r="R2207" s="34"/>
      <c r="S2207" s="34"/>
      <c r="T2207" s="34"/>
      <c r="U2207" s="34"/>
      <c r="V2207" s="34"/>
      <c r="W2207" s="34"/>
      <c r="X2207" s="34"/>
      <c r="Y2207" s="34"/>
      <c r="Z2207" s="34"/>
      <c r="AA2207" s="34"/>
      <c r="AB2207" s="34"/>
    </row>
    <row r="2208" spans="1:28">
      <c r="A2208" s="34"/>
      <c r="B2208" s="34"/>
      <c r="C2208" s="34"/>
      <c r="D2208" s="34"/>
      <c r="E2208" s="34"/>
      <c r="F2208" s="34"/>
      <c r="G2208" s="34"/>
      <c r="H2208" s="34"/>
      <c r="I2208" s="34"/>
      <c r="J2208" s="34"/>
      <c r="K2208" s="34"/>
      <c r="L2208" s="34"/>
      <c r="M2208" s="34"/>
      <c r="N2208" s="34"/>
      <c r="O2208" s="34"/>
      <c r="P2208" s="34"/>
      <c r="Q2208" s="34"/>
      <c r="R2208" s="34"/>
      <c r="S2208" s="34"/>
      <c r="T2208" s="34"/>
      <c r="U2208" s="34"/>
      <c r="V2208" s="34"/>
      <c r="W2208" s="34"/>
      <c r="X2208" s="34"/>
      <c r="Y2208" s="34"/>
      <c r="Z2208" s="34"/>
      <c r="AA2208" s="34"/>
      <c r="AB2208" s="34"/>
    </row>
    <row r="2209" spans="1:28">
      <c r="A2209" s="34"/>
      <c r="B2209" s="34"/>
      <c r="C2209" s="34"/>
      <c r="D2209" s="34"/>
      <c r="E2209" s="34"/>
      <c r="F2209" s="34"/>
      <c r="G2209" s="34"/>
      <c r="H2209" s="34"/>
      <c r="I2209" s="34"/>
      <c r="J2209" s="34"/>
      <c r="K2209" s="34"/>
      <c r="L2209" s="34"/>
      <c r="M2209" s="34"/>
      <c r="N2209" s="34"/>
      <c r="O2209" s="34"/>
      <c r="P2209" s="34"/>
      <c r="Q2209" s="34"/>
      <c r="R2209" s="34"/>
      <c r="S2209" s="34"/>
      <c r="T2209" s="34"/>
      <c r="U2209" s="34"/>
      <c r="V2209" s="34"/>
      <c r="W2209" s="34"/>
      <c r="X2209" s="34"/>
      <c r="Y2209" s="34"/>
      <c r="Z2209" s="34"/>
      <c r="AA2209" s="34"/>
      <c r="AB2209" s="34"/>
    </row>
    <row r="2210" spans="1:28">
      <c r="A2210" s="34"/>
      <c r="B2210" s="34"/>
      <c r="C2210" s="34"/>
      <c r="D2210" s="34"/>
      <c r="E2210" s="34"/>
      <c r="F2210" s="34"/>
      <c r="G2210" s="34"/>
      <c r="H2210" s="34"/>
      <c r="I2210" s="34"/>
      <c r="J2210" s="34"/>
      <c r="K2210" s="34"/>
      <c r="L2210" s="34"/>
      <c r="M2210" s="34"/>
      <c r="N2210" s="34"/>
      <c r="O2210" s="34"/>
      <c r="P2210" s="34"/>
      <c r="Q2210" s="34"/>
      <c r="R2210" s="34"/>
      <c r="S2210" s="34"/>
      <c r="T2210" s="34"/>
      <c r="U2210" s="34"/>
      <c r="V2210" s="34"/>
      <c r="W2210" s="34"/>
      <c r="X2210" s="34"/>
      <c r="Y2210" s="34"/>
      <c r="Z2210" s="34"/>
      <c r="AA2210" s="34"/>
      <c r="AB2210" s="34"/>
    </row>
    <row r="2211" spans="1:28">
      <c r="A2211" s="34"/>
      <c r="B2211" s="34"/>
      <c r="C2211" s="34"/>
      <c r="D2211" s="34"/>
      <c r="E2211" s="34"/>
      <c r="F2211" s="34"/>
      <c r="G2211" s="34"/>
      <c r="H2211" s="34"/>
      <c r="I2211" s="34"/>
      <c r="J2211" s="34"/>
      <c r="K2211" s="34"/>
      <c r="L2211" s="34"/>
      <c r="M2211" s="34"/>
      <c r="N2211" s="34"/>
      <c r="O2211" s="34"/>
      <c r="P2211" s="34"/>
      <c r="Q2211" s="34"/>
      <c r="R2211" s="34"/>
      <c r="S2211" s="34"/>
      <c r="T2211" s="34"/>
      <c r="U2211" s="34"/>
      <c r="V2211" s="34"/>
      <c r="W2211" s="34"/>
      <c r="X2211" s="34"/>
      <c r="Y2211" s="34"/>
      <c r="Z2211" s="34"/>
      <c r="AA2211" s="34"/>
      <c r="AB2211" s="34"/>
    </row>
    <row r="2212" spans="1:28">
      <c r="A2212" s="34"/>
      <c r="B2212" s="34"/>
      <c r="C2212" s="34"/>
      <c r="D2212" s="34"/>
      <c r="E2212" s="34"/>
      <c r="F2212" s="34"/>
      <c r="G2212" s="34"/>
      <c r="H2212" s="34"/>
      <c r="I2212" s="34"/>
      <c r="J2212" s="34"/>
      <c r="K2212" s="34"/>
      <c r="L2212" s="34"/>
      <c r="M2212" s="34"/>
      <c r="N2212" s="34"/>
      <c r="O2212" s="34"/>
      <c r="P2212" s="34"/>
      <c r="Q2212" s="34"/>
      <c r="R2212" s="34"/>
      <c r="S2212" s="34"/>
      <c r="T2212" s="34"/>
      <c r="U2212" s="34"/>
      <c r="V2212" s="34"/>
      <c r="W2212" s="34"/>
      <c r="X2212" s="34"/>
      <c r="Y2212" s="34"/>
      <c r="Z2212" s="34"/>
      <c r="AA2212" s="34"/>
      <c r="AB2212" s="34"/>
    </row>
    <row r="2213" spans="1:28">
      <c r="A2213" s="34"/>
      <c r="B2213" s="34"/>
      <c r="C2213" s="34"/>
      <c r="D2213" s="34"/>
      <c r="E2213" s="34"/>
      <c r="F2213" s="34"/>
      <c r="G2213" s="34"/>
      <c r="H2213" s="34"/>
      <c r="I2213" s="34"/>
      <c r="J2213" s="34"/>
      <c r="K2213" s="34"/>
      <c r="L2213" s="34"/>
      <c r="M2213" s="34"/>
      <c r="N2213" s="34"/>
      <c r="O2213" s="34"/>
      <c r="P2213" s="34"/>
      <c r="Q2213" s="34"/>
      <c r="R2213" s="34"/>
      <c r="S2213" s="34"/>
      <c r="T2213" s="34"/>
      <c r="U2213" s="34"/>
      <c r="V2213" s="34"/>
      <c r="W2213" s="34"/>
      <c r="X2213" s="34"/>
      <c r="Y2213" s="34"/>
      <c r="Z2213" s="34"/>
      <c r="AA2213" s="34"/>
      <c r="AB2213" s="34"/>
    </row>
    <row r="2214" spans="1:28">
      <c r="A2214" s="34"/>
      <c r="B2214" s="34"/>
      <c r="C2214" s="34"/>
      <c r="D2214" s="34"/>
      <c r="E2214" s="34"/>
      <c r="F2214" s="34"/>
      <c r="G2214" s="34"/>
      <c r="H2214" s="34"/>
      <c r="I2214" s="34"/>
      <c r="J2214" s="34"/>
      <c r="K2214" s="34"/>
      <c r="L2214" s="34"/>
      <c r="M2214" s="34"/>
      <c r="N2214" s="34"/>
      <c r="O2214" s="34"/>
      <c r="P2214" s="34"/>
      <c r="Q2214" s="34"/>
      <c r="R2214" s="34"/>
      <c r="S2214" s="34"/>
      <c r="T2214" s="34"/>
      <c r="U2214" s="34"/>
      <c r="V2214" s="34"/>
      <c r="W2214" s="34"/>
      <c r="X2214" s="34"/>
      <c r="Y2214" s="34"/>
      <c r="Z2214" s="34"/>
      <c r="AA2214" s="34"/>
      <c r="AB2214" s="34"/>
    </row>
    <row r="2215" spans="1:28">
      <c r="A2215" s="34"/>
      <c r="B2215" s="34"/>
      <c r="C2215" s="34"/>
      <c r="D2215" s="34"/>
      <c r="E2215" s="34"/>
      <c r="F2215" s="34"/>
      <c r="G2215" s="34"/>
      <c r="H2215" s="34"/>
      <c r="I2215" s="34"/>
      <c r="J2215" s="34"/>
      <c r="K2215" s="34"/>
      <c r="L2215" s="34"/>
      <c r="M2215" s="34"/>
      <c r="N2215" s="34"/>
      <c r="O2215" s="34"/>
      <c r="P2215" s="34"/>
      <c r="Q2215" s="34"/>
      <c r="R2215" s="34"/>
      <c r="S2215" s="34"/>
      <c r="T2215" s="34"/>
      <c r="U2215" s="34"/>
      <c r="V2215" s="34"/>
      <c r="W2215" s="34"/>
      <c r="X2215" s="34"/>
      <c r="Y2215" s="34"/>
      <c r="Z2215" s="34"/>
      <c r="AA2215" s="34"/>
      <c r="AB2215" s="34"/>
    </row>
    <row r="2216" spans="1:28">
      <c r="A2216" s="34"/>
      <c r="B2216" s="34"/>
      <c r="C2216" s="34"/>
      <c r="D2216" s="34"/>
      <c r="E2216" s="34"/>
      <c r="F2216" s="34"/>
      <c r="G2216" s="34"/>
      <c r="H2216" s="34"/>
      <c r="I2216" s="34"/>
      <c r="J2216" s="34"/>
      <c r="K2216" s="34"/>
      <c r="L2216" s="34"/>
      <c r="M2216" s="34"/>
      <c r="N2216" s="34"/>
      <c r="O2216" s="34"/>
      <c r="P2216" s="34"/>
      <c r="Q2216" s="34"/>
      <c r="R2216" s="34"/>
      <c r="S2216" s="34"/>
      <c r="T2216" s="34"/>
      <c r="U2216" s="34"/>
      <c r="V2216" s="34"/>
      <c r="W2216" s="34"/>
      <c r="X2216" s="34"/>
      <c r="Y2216" s="34"/>
      <c r="Z2216" s="34"/>
      <c r="AA2216" s="34"/>
      <c r="AB2216" s="34"/>
    </row>
    <row r="2217" spans="1:28">
      <c r="A2217" s="34"/>
      <c r="B2217" s="34"/>
      <c r="C2217" s="34"/>
      <c r="D2217" s="34"/>
      <c r="E2217" s="34"/>
      <c r="F2217" s="34"/>
      <c r="G2217" s="34"/>
      <c r="H2217" s="34"/>
      <c r="I2217" s="34"/>
      <c r="J2217" s="34"/>
      <c r="K2217" s="34"/>
      <c r="L2217" s="34"/>
      <c r="M2217" s="34"/>
      <c r="N2217" s="34"/>
      <c r="O2217" s="34"/>
      <c r="P2217" s="34"/>
      <c r="Q2217" s="34"/>
      <c r="R2217" s="34"/>
      <c r="S2217" s="34"/>
      <c r="T2217" s="34"/>
      <c r="U2217" s="34"/>
      <c r="V2217" s="34"/>
      <c r="W2217" s="34"/>
      <c r="X2217" s="34"/>
      <c r="Y2217" s="34"/>
      <c r="Z2217" s="34"/>
      <c r="AA2217" s="34"/>
      <c r="AB2217" s="34"/>
    </row>
    <row r="2218" spans="1:28">
      <c r="A2218" s="34"/>
      <c r="B2218" s="34"/>
      <c r="C2218" s="34"/>
      <c r="D2218" s="34"/>
      <c r="E2218" s="34"/>
      <c r="F2218" s="34"/>
      <c r="G2218" s="34"/>
      <c r="H2218" s="34"/>
      <c r="I2218" s="34"/>
      <c r="J2218" s="34"/>
      <c r="K2218" s="34"/>
      <c r="L2218" s="34"/>
      <c r="M2218" s="34"/>
      <c r="N2218" s="34"/>
      <c r="O2218" s="34"/>
      <c r="P2218" s="34"/>
      <c r="Q2218" s="34"/>
      <c r="R2218" s="34"/>
      <c r="S2218" s="34"/>
      <c r="T2218" s="34"/>
      <c r="U2218" s="34"/>
      <c r="V2218" s="34"/>
      <c r="W2218" s="34"/>
      <c r="X2218" s="34"/>
      <c r="Y2218" s="34"/>
      <c r="Z2218" s="34"/>
      <c r="AA2218" s="34"/>
      <c r="AB2218" s="34"/>
    </row>
    <row r="2219" spans="1:28">
      <c r="A2219" s="34"/>
      <c r="B2219" s="34"/>
      <c r="C2219" s="34"/>
      <c r="D2219" s="34"/>
      <c r="E2219" s="34"/>
      <c r="F2219" s="34"/>
      <c r="G2219" s="34"/>
      <c r="H2219" s="34"/>
      <c r="I2219" s="34"/>
      <c r="J2219" s="34"/>
      <c r="K2219" s="34"/>
      <c r="L2219" s="34"/>
      <c r="M2219" s="34"/>
      <c r="N2219" s="34"/>
      <c r="O2219" s="34"/>
      <c r="P2219" s="34"/>
      <c r="Q2219" s="34"/>
      <c r="R2219" s="34"/>
      <c r="S2219" s="34"/>
      <c r="T2219" s="34"/>
      <c r="U2219" s="34"/>
      <c r="V2219" s="34"/>
      <c r="W2219" s="34"/>
      <c r="X2219" s="34"/>
      <c r="Y2219" s="34"/>
      <c r="Z2219" s="34"/>
      <c r="AA2219" s="34"/>
      <c r="AB2219" s="34"/>
    </row>
    <row r="2220" spans="1:28">
      <c r="A2220" s="34"/>
      <c r="B2220" s="34"/>
      <c r="C2220" s="34"/>
      <c r="D2220" s="34"/>
      <c r="E2220" s="34"/>
      <c r="F2220" s="34"/>
      <c r="G2220" s="34"/>
      <c r="H2220" s="34"/>
      <c r="I2220" s="34"/>
      <c r="J2220" s="34"/>
      <c r="K2220" s="34"/>
      <c r="L2220" s="34"/>
      <c r="M2220" s="34"/>
      <c r="N2220" s="34"/>
      <c r="O2220" s="34"/>
      <c r="P2220" s="34"/>
      <c r="Q2220" s="34"/>
      <c r="R2220" s="34"/>
      <c r="S2220" s="34"/>
      <c r="T2220" s="34"/>
      <c r="U2220" s="34"/>
      <c r="V2220" s="34"/>
      <c r="W2220" s="34"/>
      <c r="X2220" s="34"/>
      <c r="Y2220" s="34"/>
      <c r="Z2220" s="34"/>
      <c r="AA2220" s="34"/>
      <c r="AB2220" s="34"/>
    </row>
    <row r="2221" spans="1:28">
      <c r="A2221" s="34"/>
      <c r="B2221" s="34"/>
      <c r="C2221" s="34"/>
      <c r="D2221" s="34"/>
      <c r="E2221" s="34"/>
      <c r="F2221" s="34"/>
      <c r="G2221" s="34"/>
      <c r="H2221" s="34"/>
      <c r="I2221" s="34"/>
      <c r="J2221" s="34"/>
      <c r="K2221" s="34"/>
      <c r="L2221" s="34"/>
      <c r="M2221" s="34"/>
      <c r="N2221" s="34"/>
      <c r="O2221" s="34"/>
      <c r="P2221" s="34"/>
      <c r="Q2221" s="34"/>
      <c r="R2221" s="34"/>
      <c r="S2221" s="34"/>
      <c r="T2221" s="34"/>
      <c r="U2221" s="34"/>
      <c r="V2221" s="34"/>
      <c r="W2221" s="34"/>
      <c r="X2221" s="34"/>
      <c r="Y2221" s="34"/>
      <c r="Z2221" s="34"/>
      <c r="AA2221" s="34"/>
      <c r="AB2221" s="34"/>
    </row>
    <row r="2222" spans="1:28">
      <c r="A2222" s="34"/>
      <c r="B2222" s="34"/>
      <c r="C2222" s="34"/>
      <c r="D2222" s="34"/>
      <c r="E2222" s="34"/>
      <c r="F2222" s="34"/>
      <c r="G2222" s="34"/>
      <c r="H2222" s="34"/>
      <c r="I2222" s="34"/>
      <c r="J2222" s="34"/>
      <c r="K2222" s="34"/>
      <c r="L2222" s="34"/>
      <c r="M2222" s="34"/>
      <c r="N2222" s="34"/>
      <c r="O2222" s="34"/>
      <c r="P2222" s="34"/>
      <c r="Q2222" s="34"/>
      <c r="R2222" s="34"/>
      <c r="S2222" s="34"/>
      <c r="T2222" s="34"/>
      <c r="U2222" s="34"/>
      <c r="V2222" s="34"/>
      <c r="W2222" s="34"/>
      <c r="X2222" s="34"/>
      <c r="Y2222" s="34"/>
      <c r="Z2222" s="34"/>
      <c r="AA2222" s="34"/>
      <c r="AB2222" s="34"/>
    </row>
    <row r="2223" spans="1:28">
      <c r="A2223" s="34"/>
      <c r="B2223" s="34"/>
      <c r="C2223" s="34"/>
      <c r="D2223" s="34"/>
      <c r="E2223" s="34"/>
      <c r="F2223" s="34"/>
      <c r="G2223" s="34"/>
      <c r="H2223" s="34"/>
      <c r="I2223" s="34"/>
      <c r="J2223" s="34"/>
      <c r="K2223" s="34"/>
      <c r="L2223" s="34"/>
      <c r="M2223" s="34"/>
      <c r="N2223" s="34"/>
      <c r="O2223" s="34"/>
      <c r="P2223" s="34"/>
      <c r="Q2223" s="34"/>
      <c r="R2223" s="34"/>
      <c r="S2223" s="34"/>
      <c r="T2223" s="34"/>
      <c r="U2223" s="34"/>
      <c r="V2223" s="34"/>
      <c r="W2223" s="34"/>
      <c r="X2223" s="34"/>
      <c r="Y2223" s="34"/>
      <c r="Z2223" s="34"/>
      <c r="AA2223" s="34"/>
      <c r="AB2223" s="34"/>
    </row>
    <row r="2224" spans="1:28">
      <c r="A2224" s="34"/>
      <c r="B2224" s="34"/>
      <c r="C2224" s="34"/>
      <c r="D2224" s="34"/>
      <c r="E2224" s="34"/>
      <c r="F2224" s="34"/>
      <c r="G2224" s="34"/>
      <c r="H2224" s="34"/>
      <c r="I2224" s="34"/>
      <c r="J2224" s="34"/>
      <c r="K2224" s="34"/>
      <c r="L2224" s="34"/>
      <c r="M2224" s="34"/>
      <c r="N2224" s="34"/>
      <c r="O2224" s="34"/>
      <c r="P2224" s="34"/>
      <c r="Q2224" s="34"/>
      <c r="R2224" s="34"/>
      <c r="S2224" s="34"/>
      <c r="T2224" s="34"/>
      <c r="U2224" s="34"/>
      <c r="V2224" s="34"/>
      <c r="W2224" s="34"/>
      <c r="X2224" s="34"/>
      <c r="Y2224" s="34"/>
      <c r="Z2224" s="34"/>
      <c r="AA2224" s="34"/>
      <c r="AB2224" s="34"/>
    </row>
    <row r="2225" spans="1:28">
      <c r="A2225" s="34"/>
      <c r="B2225" s="34"/>
      <c r="C2225" s="34"/>
      <c r="D2225" s="34"/>
      <c r="E2225" s="34"/>
      <c r="F2225" s="34"/>
      <c r="G2225" s="34"/>
      <c r="H2225" s="34"/>
      <c r="I2225" s="34"/>
      <c r="J2225" s="34"/>
      <c r="K2225" s="34"/>
      <c r="L2225" s="34"/>
      <c r="M2225" s="34"/>
      <c r="N2225" s="34"/>
      <c r="O2225" s="34"/>
      <c r="P2225" s="34"/>
      <c r="Q2225" s="34"/>
      <c r="R2225" s="34"/>
      <c r="S2225" s="34"/>
      <c r="T2225" s="34"/>
      <c r="U2225" s="34"/>
      <c r="V2225" s="34"/>
      <c r="W2225" s="34"/>
      <c r="X2225" s="34"/>
      <c r="Y2225" s="34"/>
      <c r="Z2225" s="34"/>
      <c r="AA2225" s="34"/>
      <c r="AB2225" s="34"/>
    </row>
    <row r="2226" spans="1:28">
      <c r="A2226" s="34"/>
      <c r="B2226" s="34"/>
      <c r="C2226" s="34"/>
      <c r="D2226" s="34"/>
      <c r="E2226" s="34"/>
      <c r="F2226" s="34"/>
      <c r="G2226" s="34"/>
      <c r="H2226" s="34"/>
      <c r="I2226" s="34"/>
      <c r="J2226" s="34"/>
      <c r="K2226" s="34"/>
      <c r="L2226" s="34"/>
      <c r="M2226" s="34"/>
      <c r="N2226" s="34"/>
      <c r="O2226" s="34"/>
      <c r="P2226" s="34"/>
      <c r="Q2226" s="34"/>
      <c r="R2226" s="34"/>
      <c r="S2226" s="34"/>
      <c r="T2226" s="34"/>
      <c r="U2226" s="34"/>
      <c r="V2226" s="34"/>
      <c r="W2226" s="34"/>
      <c r="X2226" s="34"/>
      <c r="Y2226" s="34"/>
      <c r="Z2226" s="34"/>
      <c r="AA2226" s="34"/>
      <c r="AB2226" s="34"/>
    </row>
    <row r="2227" spans="1:28">
      <c r="A2227" s="34"/>
      <c r="B2227" s="34"/>
      <c r="C2227" s="34"/>
      <c r="D2227" s="34"/>
      <c r="E2227" s="34"/>
      <c r="F2227" s="34"/>
      <c r="G2227" s="34"/>
      <c r="H2227" s="34"/>
      <c r="I2227" s="34"/>
      <c r="J2227" s="34"/>
      <c r="K2227" s="34"/>
      <c r="L2227" s="34"/>
      <c r="M2227" s="34"/>
      <c r="N2227" s="34"/>
      <c r="O2227" s="34"/>
      <c r="P2227" s="34"/>
      <c r="Q2227" s="34"/>
      <c r="R2227" s="34"/>
      <c r="S2227" s="34"/>
      <c r="T2227" s="34"/>
      <c r="U2227" s="34"/>
      <c r="V2227" s="34"/>
      <c r="W2227" s="34"/>
      <c r="X2227" s="34"/>
      <c r="Y2227" s="34"/>
      <c r="Z2227" s="34"/>
      <c r="AA2227" s="34"/>
      <c r="AB2227" s="34"/>
    </row>
    <row r="2228" spans="1:28">
      <c r="A2228" s="34"/>
      <c r="B2228" s="34"/>
      <c r="C2228" s="34"/>
      <c r="D2228" s="34"/>
      <c r="E2228" s="34"/>
      <c r="F2228" s="34"/>
      <c r="G2228" s="34"/>
      <c r="H2228" s="34"/>
      <c r="I2228" s="34"/>
      <c r="J2228" s="34"/>
      <c r="K2228" s="34"/>
      <c r="L2228" s="34"/>
      <c r="M2228" s="34"/>
      <c r="N2228" s="34"/>
      <c r="O2228" s="34"/>
      <c r="P2228" s="34"/>
      <c r="Q2228" s="34"/>
      <c r="R2228" s="34"/>
      <c r="S2228" s="34"/>
      <c r="T2228" s="34"/>
      <c r="U2228" s="34"/>
      <c r="V2228" s="34"/>
      <c r="W2228" s="34"/>
      <c r="X2228" s="34"/>
      <c r="Y2228" s="34"/>
      <c r="Z2228" s="34"/>
      <c r="AA2228" s="34"/>
      <c r="AB2228" s="34"/>
    </row>
    <row r="2229" spans="1:28">
      <c r="A2229" s="34"/>
      <c r="B2229" s="34"/>
      <c r="C2229" s="34"/>
      <c r="D2229" s="34"/>
      <c r="E2229" s="34"/>
      <c r="F2229" s="34"/>
      <c r="G2229" s="34"/>
      <c r="H2229" s="34"/>
      <c r="I2229" s="34"/>
      <c r="J2229" s="34"/>
      <c r="K2229" s="34"/>
      <c r="L2229" s="34"/>
      <c r="M2229" s="34"/>
      <c r="N2229" s="34"/>
      <c r="O2229" s="34"/>
      <c r="P2229" s="34"/>
      <c r="Q2229" s="34"/>
      <c r="R2229" s="34"/>
      <c r="S2229" s="34"/>
      <c r="T2229" s="34"/>
      <c r="U2229" s="34"/>
      <c r="V2229" s="34"/>
      <c r="W2229" s="34"/>
      <c r="X2229" s="34"/>
      <c r="Y2229" s="34"/>
      <c r="Z2229" s="34"/>
      <c r="AA2229" s="34"/>
      <c r="AB2229" s="34"/>
    </row>
    <row r="2230" spans="1:28">
      <c r="A2230" s="34"/>
      <c r="B2230" s="34"/>
      <c r="C2230" s="34"/>
      <c r="D2230" s="34"/>
      <c r="E2230" s="34"/>
      <c r="F2230" s="34"/>
      <c r="G2230" s="34"/>
      <c r="H2230" s="34"/>
      <c r="I2230" s="34"/>
      <c r="J2230" s="34"/>
      <c r="K2230" s="34"/>
      <c r="L2230" s="34"/>
      <c r="M2230" s="34"/>
      <c r="N2230" s="34"/>
      <c r="O2230" s="34"/>
      <c r="P2230" s="34"/>
      <c r="Q2230" s="34"/>
      <c r="R2230" s="34"/>
      <c r="S2230" s="34"/>
      <c r="T2230" s="34"/>
      <c r="U2230" s="34"/>
      <c r="V2230" s="34"/>
      <c r="W2230" s="34"/>
      <c r="X2230" s="34"/>
      <c r="Y2230" s="34"/>
      <c r="Z2230" s="34"/>
      <c r="AA2230" s="34"/>
      <c r="AB2230" s="34"/>
    </row>
    <row r="2231" spans="1:28">
      <c r="A2231" s="34"/>
      <c r="B2231" s="34"/>
      <c r="C2231" s="34"/>
      <c r="D2231" s="34"/>
      <c r="E2231" s="34"/>
      <c r="F2231" s="34"/>
      <c r="G2231" s="34"/>
      <c r="H2231" s="34"/>
      <c r="I2231" s="34"/>
      <c r="J2231" s="34"/>
      <c r="K2231" s="34"/>
      <c r="L2231" s="34"/>
      <c r="M2231" s="34"/>
      <c r="N2231" s="34"/>
      <c r="O2231" s="34"/>
      <c r="P2231" s="34"/>
      <c r="Q2231" s="34"/>
      <c r="R2231" s="34"/>
      <c r="S2231" s="34"/>
      <c r="T2231" s="34"/>
      <c r="U2231" s="34"/>
      <c r="V2231" s="34"/>
      <c r="W2231" s="34"/>
      <c r="X2231" s="34"/>
      <c r="Y2231" s="34"/>
      <c r="Z2231" s="34"/>
      <c r="AA2231" s="34"/>
      <c r="AB2231" s="34"/>
    </row>
    <row r="2232" spans="1:28">
      <c r="A2232" s="34"/>
      <c r="B2232" s="34"/>
      <c r="C2232" s="34"/>
      <c r="D2232" s="34"/>
      <c r="E2232" s="34"/>
      <c r="F2232" s="34"/>
      <c r="G2232" s="34"/>
      <c r="H2232" s="34"/>
      <c r="I2232" s="34"/>
      <c r="J2232" s="34"/>
      <c r="K2232" s="34"/>
      <c r="L2232" s="34"/>
      <c r="M2232" s="34"/>
      <c r="N2232" s="34"/>
      <c r="O2232" s="34"/>
      <c r="P2232" s="34"/>
      <c r="Q2232" s="34"/>
      <c r="R2232" s="34"/>
      <c r="S2232" s="34"/>
      <c r="T2232" s="34"/>
      <c r="U2232" s="34"/>
      <c r="V2232" s="34"/>
      <c r="W2232" s="34"/>
      <c r="X2232" s="34"/>
      <c r="Y2232" s="34"/>
      <c r="Z2232" s="34"/>
      <c r="AA2232" s="34"/>
      <c r="AB2232" s="34"/>
    </row>
    <row r="2233" spans="1:28">
      <c r="A2233" s="34"/>
      <c r="B2233" s="34"/>
      <c r="C2233" s="34"/>
      <c r="D2233" s="34"/>
      <c r="E2233" s="34"/>
      <c r="F2233" s="34"/>
      <c r="G2233" s="34"/>
      <c r="H2233" s="34"/>
      <c r="I2233" s="34"/>
      <c r="J2233" s="34"/>
      <c r="K2233" s="34"/>
      <c r="L2233" s="34"/>
      <c r="M2233" s="34"/>
      <c r="N2233" s="34"/>
      <c r="O2233" s="34"/>
      <c r="P2233" s="34"/>
      <c r="Q2233" s="34"/>
      <c r="R2233" s="34"/>
      <c r="S2233" s="34"/>
      <c r="T2233" s="34"/>
      <c r="U2233" s="34"/>
      <c r="V2233" s="34"/>
      <c r="W2233" s="34"/>
      <c r="X2233" s="34"/>
      <c r="Y2233" s="34"/>
      <c r="Z2233" s="34"/>
      <c r="AA2233" s="34"/>
      <c r="AB2233" s="34"/>
    </row>
    <row r="2234" spans="1:28">
      <c r="A2234" s="34"/>
      <c r="B2234" s="34"/>
      <c r="C2234" s="34"/>
      <c r="D2234" s="34"/>
      <c r="E2234" s="34"/>
      <c r="F2234" s="34"/>
      <c r="G2234" s="34"/>
      <c r="H2234" s="34"/>
      <c r="I2234" s="34"/>
      <c r="J2234" s="34"/>
      <c r="K2234" s="34"/>
      <c r="L2234" s="34"/>
      <c r="M2234" s="34"/>
      <c r="N2234" s="34"/>
      <c r="O2234" s="34"/>
      <c r="P2234" s="34"/>
      <c r="Q2234" s="34"/>
      <c r="R2234" s="34"/>
      <c r="S2234" s="34"/>
      <c r="T2234" s="34"/>
      <c r="U2234" s="34"/>
      <c r="V2234" s="34"/>
      <c r="W2234" s="34"/>
      <c r="X2234" s="34"/>
      <c r="Y2234" s="34"/>
      <c r="Z2234" s="34"/>
      <c r="AA2234" s="34"/>
      <c r="AB2234" s="34"/>
    </row>
    <row r="2235" spans="1:28">
      <c r="A2235" s="34"/>
      <c r="B2235" s="34"/>
      <c r="C2235" s="34"/>
      <c r="D2235" s="34"/>
      <c r="E2235" s="34"/>
      <c r="F2235" s="34"/>
      <c r="G2235" s="34"/>
      <c r="H2235" s="34"/>
      <c r="I2235" s="34"/>
      <c r="J2235" s="34"/>
      <c r="K2235" s="34"/>
      <c r="L2235" s="34"/>
      <c r="M2235" s="34"/>
      <c r="N2235" s="34"/>
      <c r="O2235" s="34"/>
      <c r="P2235" s="34"/>
      <c r="Q2235" s="34"/>
      <c r="R2235" s="34"/>
      <c r="S2235" s="34"/>
      <c r="T2235" s="34"/>
      <c r="U2235" s="34"/>
      <c r="V2235" s="34"/>
      <c r="W2235" s="34"/>
      <c r="X2235" s="34"/>
      <c r="Y2235" s="34"/>
      <c r="Z2235" s="34"/>
      <c r="AA2235" s="34"/>
      <c r="AB2235" s="34"/>
    </row>
    <row r="2236" spans="1:28">
      <c r="A2236" s="34"/>
      <c r="B2236" s="34"/>
      <c r="C2236" s="34"/>
      <c r="D2236" s="34"/>
      <c r="E2236" s="34"/>
      <c r="F2236" s="34"/>
      <c r="G2236" s="34"/>
      <c r="H2236" s="34"/>
      <c r="I2236" s="34"/>
      <c r="J2236" s="34"/>
      <c r="K2236" s="34"/>
      <c r="L2236" s="34"/>
      <c r="M2236" s="34"/>
      <c r="N2236" s="34"/>
      <c r="O2236" s="34"/>
      <c r="P2236" s="34"/>
      <c r="Q2236" s="34"/>
      <c r="R2236" s="34"/>
      <c r="S2236" s="34"/>
      <c r="T2236" s="34"/>
      <c r="U2236" s="34"/>
      <c r="V2236" s="34"/>
      <c r="W2236" s="34"/>
      <c r="X2236" s="34"/>
      <c r="Y2236" s="34"/>
      <c r="Z2236" s="34"/>
      <c r="AA2236" s="34"/>
      <c r="AB2236" s="34"/>
    </row>
    <row r="2237" spans="1:28">
      <c r="A2237" s="34"/>
      <c r="B2237" s="34"/>
      <c r="C2237" s="34"/>
      <c r="D2237" s="34"/>
      <c r="E2237" s="34"/>
      <c r="F2237" s="34"/>
      <c r="G2237" s="34"/>
      <c r="H2237" s="34"/>
      <c r="I2237" s="34"/>
      <c r="J2237" s="34"/>
      <c r="K2237" s="34"/>
      <c r="L2237" s="34"/>
      <c r="M2237" s="34"/>
      <c r="N2237" s="34"/>
      <c r="O2237" s="34"/>
      <c r="P2237" s="34"/>
      <c r="Q2237" s="34"/>
      <c r="R2237" s="34"/>
      <c r="S2237" s="34"/>
      <c r="T2237" s="34"/>
      <c r="U2237" s="34"/>
      <c r="V2237" s="34"/>
      <c r="W2237" s="34"/>
      <c r="X2237" s="34"/>
      <c r="Y2237" s="34"/>
      <c r="Z2237" s="34"/>
      <c r="AA2237" s="34"/>
      <c r="AB2237" s="34"/>
    </row>
    <row r="2238" spans="1:28">
      <c r="A2238" s="34"/>
      <c r="B2238" s="34"/>
      <c r="C2238" s="34"/>
      <c r="D2238" s="34"/>
      <c r="E2238" s="34"/>
      <c r="F2238" s="34"/>
      <c r="G2238" s="34"/>
      <c r="H2238" s="34"/>
      <c r="I2238" s="34"/>
      <c r="J2238" s="34"/>
      <c r="K2238" s="34"/>
      <c r="L2238" s="34"/>
      <c r="M2238" s="34"/>
      <c r="N2238" s="34"/>
      <c r="O2238" s="34"/>
      <c r="P2238" s="34"/>
      <c r="Q2238" s="34"/>
      <c r="R2238" s="34"/>
      <c r="S2238" s="34"/>
      <c r="T2238" s="34"/>
      <c r="U2238" s="34"/>
      <c r="V2238" s="34"/>
      <c r="W2238" s="34"/>
      <c r="X2238" s="34"/>
      <c r="Y2238" s="34"/>
      <c r="Z2238" s="34"/>
      <c r="AA2238" s="34"/>
      <c r="AB2238" s="34"/>
    </row>
    <row r="2239" spans="1:28">
      <c r="A2239" s="34"/>
      <c r="B2239" s="34"/>
      <c r="C2239" s="34"/>
      <c r="D2239" s="34"/>
      <c r="E2239" s="34"/>
      <c r="F2239" s="34"/>
      <c r="G2239" s="34"/>
      <c r="H2239" s="34"/>
      <c r="I2239" s="34"/>
      <c r="J2239" s="34"/>
      <c r="K2239" s="34"/>
      <c r="L2239" s="34"/>
      <c r="M2239" s="34"/>
      <c r="N2239" s="34"/>
      <c r="O2239" s="34"/>
      <c r="P2239" s="34"/>
      <c r="Q2239" s="34"/>
      <c r="R2239" s="34"/>
      <c r="S2239" s="34"/>
      <c r="T2239" s="34"/>
      <c r="U2239" s="34"/>
      <c r="V2239" s="34"/>
      <c r="W2239" s="34"/>
      <c r="X2239" s="34"/>
      <c r="Y2239" s="34"/>
      <c r="Z2239" s="34"/>
      <c r="AA2239" s="34"/>
      <c r="AB2239" s="34"/>
    </row>
    <row r="2240" spans="1:28">
      <c r="A2240" s="34"/>
      <c r="B2240" s="34"/>
      <c r="C2240" s="34"/>
      <c r="D2240" s="34"/>
      <c r="E2240" s="34"/>
      <c r="F2240" s="34"/>
      <c r="G2240" s="34"/>
      <c r="H2240" s="34"/>
      <c r="I2240" s="34"/>
      <c r="J2240" s="34"/>
      <c r="K2240" s="34"/>
      <c r="L2240" s="34"/>
      <c r="M2240" s="34"/>
      <c r="N2240" s="34"/>
      <c r="O2240" s="34"/>
      <c r="P2240" s="34"/>
      <c r="Q2240" s="34"/>
      <c r="R2240" s="34"/>
      <c r="S2240" s="34"/>
      <c r="T2240" s="34"/>
      <c r="U2240" s="34"/>
      <c r="V2240" s="34"/>
      <c r="W2240" s="34"/>
      <c r="X2240" s="34"/>
      <c r="Y2240" s="34"/>
      <c r="Z2240" s="34"/>
      <c r="AA2240" s="34"/>
      <c r="AB2240" s="34"/>
    </row>
    <row r="2241" spans="1:28">
      <c r="A2241" s="34"/>
      <c r="B2241" s="34"/>
      <c r="C2241" s="34"/>
      <c r="D2241" s="34"/>
      <c r="E2241" s="34"/>
      <c r="F2241" s="34"/>
      <c r="G2241" s="34"/>
      <c r="H2241" s="34"/>
      <c r="I2241" s="34"/>
      <c r="J2241" s="34"/>
      <c r="K2241" s="34"/>
      <c r="L2241" s="34"/>
      <c r="M2241" s="34"/>
      <c r="N2241" s="34"/>
      <c r="O2241" s="34"/>
      <c r="P2241" s="34"/>
      <c r="Q2241" s="34"/>
      <c r="R2241" s="34"/>
      <c r="S2241" s="34"/>
      <c r="T2241" s="34"/>
      <c r="U2241" s="34"/>
      <c r="V2241" s="34"/>
      <c r="W2241" s="34"/>
      <c r="X2241" s="34"/>
      <c r="Y2241" s="34"/>
      <c r="Z2241" s="34"/>
      <c r="AA2241" s="34"/>
      <c r="AB2241" s="34"/>
    </row>
    <row r="2242" spans="1:28">
      <c r="A2242" s="34"/>
      <c r="B2242" s="34"/>
      <c r="C2242" s="34"/>
      <c r="D2242" s="34"/>
      <c r="E2242" s="34"/>
      <c r="F2242" s="34"/>
      <c r="G2242" s="34"/>
      <c r="H2242" s="34"/>
      <c r="I2242" s="34"/>
      <c r="J2242" s="34"/>
      <c r="K2242" s="34"/>
      <c r="L2242" s="34"/>
      <c r="M2242" s="34"/>
      <c r="N2242" s="34"/>
      <c r="O2242" s="34"/>
      <c r="P2242" s="34"/>
      <c r="Q2242" s="34"/>
      <c r="R2242" s="34"/>
      <c r="S2242" s="34"/>
      <c r="T2242" s="34"/>
      <c r="U2242" s="34"/>
      <c r="V2242" s="34"/>
      <c r="W2242" s="34"/>
      <c r="X2242" s="34"/>
      <c r="Y2242" s="34"/>
      <c r="Z2242" s="34"/>
      <c r="AA2242" s="34"/>
      <c r="AB2242" s="34"/>
    </row>
    <row r="2243" spans="1:28">
      <c r="A2243" s="34"/>
      <c r="B2243" s="34"/>
      <c r="C2243" s="34"/>
      <c r="D2243" s="34"/>
      <c r="E2243" s="34"/>
      <c r="F2243" s="34"/>
      <c r="G2243" s="34"/>
      <c r="H2243" s="34"/>
      <c r="I2243" s="34"/>
      <c r="J2243" s="34"/>
      <c r="K2243" s="34"/>
      <c r="L2243" s="34"/>
      <c r="M2243" s="34"/>
      <c r="N2243" s="34"/>
      <c r="O2243" s="34"/>
      <c r="P2243" s="34"/>
      <c r="Q2243" s="34"/>
      <c r="R2243" s="34"/>
      <c r="S2243" s="34"/>
      <c r="T2243" s="34"/>
      <c r="U2243" s="34"/>
      <c r="V2243" s="34"/>
      <c r="W2243" s="34"/>
      <c r="X2243" s="34"/>
      <c r="Y2243" s="34"/>
      <c r="Z2243" s="34"/>
      <c r="AA2243" s="34"/>
      <c r="AB2243" s="34"/>
    </row>
    <row r="2244" spans="1:28">
      <c r="A2244" s="34"/>
      <c r="B2244" s="34"/>
      <c r="C2244" s="34"/>
      <c r="D2244" s="34"/>
      <c r="E2244" s="34"/>
      <c r="F2244" s="34"/>
      <c r="G2244" s="34"/>
      <c r="H2244" s="34"/>
      <c r="I2244" s="34"/>
      <c r="J2244" s="34"/>
      <c r="K2244" s="34"/>
      <c r="L2244" s="34"/>
      <c r="M2244" s="34"/>
      <c r="N2244" s="34"/>
      <c r="O2244" s="34"/>
      <c r="P2244" s="34"/>
      <c r="Q2244" s="34"/>
      <c r="R2244" s="34"/>
      <c r="S2244" s="34"/>
      <c r="T2244" s="34"/>
      <c r="U2244" s="34"/>
      <c r="V2244" s="34"/>
      <c r="W2244" s="34"/>
      <c r="X2244" s="34"/>
      <c r="Y2244" s="34"/>
      <c r="Z2244" s="34"/>
      <c r="AA2244" s="34"/>
      <c r="AB2244" s="34"/>
    </row>
    <row r="2245" spans="1:28">
      <c r="A2245" s="34"/>
      <c r="B2245" s="34"/>
      <c r="C2245" s="34"/>
      <c r="D2245" s="34"/>
      <c r="E2245" s="34"/>
      <c r="F2245" s="34"/>
      <c r="G2245" s="34"/>
      <c r="H2245" s="34"/>
      <c r="I2245" s="34"/>
      <c r="J2245" s="34"/>
      <c r="K2245" s="34"/>
      <c r="L2245" s="34"/>
      <c r="M2245" s="34"/>
      <c r="N2245" s="34"/>
      <c r="O2245" s="34"/>
      <c r="P2245" s="34"/>
      <c r="Q2245" s="34"/>
      <c r="R2245" s="34"/>
      <c r="S2245" s="34"/>
      <c r="T2245" s="34"/>
      <c r="U2245" s="34"/>
      <c r="V2245" s="34"/>
      <c r="W2245" s="34"/>
      <c r="X2245" s="34"/>
      <c r="Y2245" s="34"/>
      <c r="Z2245" s="34"/>
      <c r="AA2245" s="34"/>
      <c r="AB2245" s="34"/>
    </row>
    <row r="2246" spans="1:28">
      <c r="A2246" s="34"/>
      <c r="B2246" s="34"/>
      <c r="C2246" s="34"/>
      <c r="D2246" s="34"/>
      <c r="E2246" s="34"/>
      <c r="F2246" s="34"/>
      <c r="G2246" s="34"/>
      <c r="H2246" s="34"/>
      <c r="I2246" s="34"/>
      <c r="J2246" s="34"/>
      <c r="K2246" s="34"/>
      <c r="L2246" s="34"/>
      <c r="M2246" s="34"/>
      <c r="N2246" s="34"/>
      <c r="O2246" s="34"/>
      <c r="P2246" s="34"/>
      <c r="Q2246" s="34"/>
      <c r="R2246" s="34"/>
      <c r="S2246" s="34"/>
      <c r="T2246" s="34"/>
      <c r="U2246" s="34"/>
      <c r="V2246" s="34"/>
      <c r="W2246" s="34"/>
      <c r="X2246" s="34"/>
      <c r="Y2246" s="34"/>
      <c r="Z2246" s="34"/>
      <c r="AA2246" s="34"/>
      <c r="AB2246" s="34"/>
    </row>
    <row r="2247" spans="1:28">
      <c r="A2247" s="34"/>
      <c r="B2247" s="34"/>
      <c r="C2247" s="34"/>
      <c r="D2247" s="34"/>
      <c r="E2247" s="34"/>
      <c r="F2247" s="34"/>
      <c r="G2247" s="34"/>
      <c r="H2247" s="34"/>
      <c r="I2247" s="34"/>
      <c r="J2247" s="34"/>
      <c r="K2247" s="34"/>
      <c r="L2247" s="34"/>
      <c r="M2247" s="34"/>
      <c r="N2247" s="34"/>
      <c r="O2247" s="34"/>
      <c r="P2247" s="34"/>
      <c r="Q2247" s="34"/>
      <c r="R2247" s="34"/>
      <c r="S2247" s="34"/>
      <c r="T2247" s="34"/>
      <c r="U2247" s="34"/>
      <c r="V2247" s="34"/>
      <c r="W2247" s="34"/>
      <c r="X2247" s="34"/>
      <c r="Y2247" s="34"/>
      <c r="Z2247" s="34"/>
      <c r="AA2247" s="34"/>
      <c r="AB2247" s="34"/>
    </row>
    <row r="2248" spans="1:28">
      <c r="A2248" s="34"/>
      <c r="B2248" s="34"/>
      <c r="C2248" s="34"/>
      <c r="D2248" s="34"/>
      <c r="E2248" s="34"/>
      <c r="F2248" s="34"/>
      <c r="G2248" s="34"/>
      <c r="H2248" s="34"/>
      <c r="I2248" s="34"/>
      <c r="J2248" s="34"/>
      <c r="K2248" s="34"/>
      <c r="L2248" s="34"/>
      <c r="M2248" s="34"/>
      <c r="N2248" s="34"/>
      <c r="O2248" s="34"/>
      <c r="P2248" s="34"/>
      <c r="Q2248" s="34"/>
      <c r="R2248" s="34"/>
      <c r="S2248" s="34"/>
      <c r="T2248" s="34"/>
      <c r="U2248" s="34"/>
      <c r="V2248" s="34"/>
      <c r="W2248" s="34"/>
      <c r="X2248" s="34"/>
      <c r="Y2248" s="34"/>
      <c r="Z2248" s="34"/>
      <c r="AA2248" s="34"/>
      <c r="AB2248" s="34"/>
    </row>
    <row r="2249" spans="1:28">
      <c r="A2249" s="34"/>
      <c r="B2249" s="34"/>
      <c r="C2249" s="34"/>
      <c r="D2249" s="34"/>
      <c r="E2249" s="34"/>
      <c r="F2249" s="34"/>
      <c r="G2249" s="34"/>
      <c r="H2249" s="34"/>
      <c r="I2249" s="34"/>
      <c r="J2249" s="34"/>
      <c r="K2249" s="34"/>
      <c r="L2249" s="34"/>
      <c r="M2249" s="34"/>
      <c r="N2249" s="34"/>
      <c r="O2249" s="34"/>
      <c r="P2249" s="34"/>
      <c r="Q2249" s="34"/>
      <c r="R2249" s="34"/>
      <c r="S2249" s="34"/>
      <c r="T2249" s="34"/>
      <c r="U2249" s="34"/>
      <c r="V2249" s="34"/>
      <c r="W2249" s="34"/>
      <c r="X2249" s="34"/>
      <c r="Y2249" s="34"/>
      <c r="Z2249" s="34"/>
      <c r="AA2249" s="34"/>
      <c r="AB2249" s="34"/>
    </row>
    <row r="2250" spans="1:28">
      <c r="A2250" s="34"/>
      <c r="B2250" s="34"/>
      <c r="C2250" s="34"/>
      <c r="D2250" s="34"/>
      <c r="E2250" s="34"/>
      <c r="F2250" s="34"/>
      <c r="G2250" s="34"/>
      <c r="H2250" s="34"/>
      <c r="I2250" s="34"/>
      <c r="J2250" s="34"/>
      <c r="K2250" s="34"/>
      <c r="L2250" s="34"/>
      <c r="M2250" s="34"/>
      <c r="N2250" s="34"/>
      <c r="O2250" s="34"/>
      <c r="P2250" s="34"/>
      <c r="Q2250" s="34"/>
      <c r="R2250" s="34"/>
      <c r="S2250" s="34"/>
      <c r="T2250" s="34"/>
      <c r="U2250" s="34"/>
      <c r="V2250" s="34"/>
      <c r="W2250" s="34"/>
      <c r="X2250" s="34"/>
      <c r="Y2250" s="34"/>
      <c r="Z2250" s="34"/>
      <c r="AA2250" s="34"/>
      <c r="AB2250" s="34"/>
    </row>
    <row r="2251" spans="1:28">
      <c r="A2251" s="34"/>
      <c r="B2251" s="34"/>
      <c r="C2251" s="34"/>
      <c r="D2251" s="34"/>
      <c r="E2251" s="34"/>
      <c r="F2251" s="34"/>
      <c r="G2251" s="34"/>
      <c r="H2251" s="34"/>
      <c r="I2251" s="34"/>
      <c r="J2251" s="34"/>
      <c r="K2251" s="34"/>
      <c r="L2251" s="34"/>
      <c r="M2251" s="34"/>
      <c r="N2251" s="34"/>
      <c r="O2251" s="34"/>
      <c r="P2251" s="34"/>
      <c r="Q2251" s="34"/>
      <c r="R2251" s="34"/>
      <c r="S2251" s="34"/>
      <c r="T2251" s="34"/>
      <c r="U2251" s="34"/>
      <c r="V2251" s="34"/>
      <c r="W2251" s="34"/>
      <c r="X2251" s="34"/>
      <c r="Y2251" s="34"/>
      <c r="Z2251" s="34"/>
      <c r="AA2251" s="34"/>
      <c r="AB2251" s="34"/>
    </row>
    <row r="2252" spans="1:28">
      <c r="A2252" s="34"/>
      <c r="B2252" s="34"/>
      <c r="C2252" s="34"/>
      <c r="D2252" s="34"/>
      <c r="E2252" s="34"/>
      <c r="F2252" s="34"/>
      <c r="G2252" s="34"/>
      <c r="H2252" s="34"/>
      <c r="I2252" s="34"/>
      <c r="J2252" s="34"/>
      <c r="K2252" s="34"/>
      <c r="L2252" s="34"/>
      <c r="M2252" s="34"/>
      <c r="N2252" s="34"/>
      <c r="O2252" s="34"/>
      <c r="P2252" s="34"/>
      <c r="Q2252" s="34"/>
      <c r="R2252" s="34"/>
      <c r="S2252" s="34"/>
      <c r="T2252" s="34"/>
      <c r="U2252" s="34"/>
      <c r="V2252" s="34"/>
      <c r="W2252" s="34"/>
      <c r="X2252" s="34"/>
      <c r="Y2252" s="34"/>
      <c r="Z2252" s="34"/>
      <c r="AA2252" s="34"/>
      <c r="AB2252" s="34"/>
    </row>
    <row r="2253" spans="1:28">
      <c r="A2253" s="34"/>
      <c r="B2253" s="34"/>
      <c r="C2253" s="34"/>
      <c r="D2253" s="34"/>
      <c r="E2253" s="34"/>
      <c r="F2253" s="34"/>
      <c r="G2253" s="34"/>
      <c r="H2253" s="34"/>
      <c r="I2253" s="34"/>
      <c r="J2253" s="34"/>
      <c r="K2253" s="34"/>
      <c r="L2253" s="34"/>
      <c r="M2253" s="34"/>
      <c r="N2253" s="34"/>
      <c r="O2253" s="34"/>
      <c r="P2253" s="34"/>
      <c r="Q2253" s="34"/>
      <c r="R2253" s="34"/>
      <c r="S2253" s="34"/>
      <c r="T2253" s="34"/>
      <c r="U2253" s="34"/>
      <c r="V2253" s="34"/>
      <c r="W2253" s="34"/>
      <c r="X2253" s="34"/>
      <c r="Y2253" s="34"/>
      <c r="Z2253" s="34"/>
      <c r="AA2253" s="34"/>
      <c r="AB2253" s="34"/>
    </row>
    <row r="2254" spans="1:28">
      <c r="A2254" s="34"/>
      <c r="B2254" s="34"/>
      <c r="C2254" s="34"/>
      <c r="D2254" s="34"/>
      <c r="E2254" s="34"/>
      <c r="F2254" s="34"/>
      <c r="G2254" s="34"/>
      <c r="H2254" s="34"/>
      <c r="I2254" s="34"/>
      <c r="J2254" s="34"/>
      <c r="K2254" s="34"/>
      <c r="L2254" s="34"/>
      <c r="M2254" s="34"/>
      <c r="N2254" s="34"/>
      <c r="O2254" s="34"/>
      <c r="P2254" s="34"/>
      <c r="Q2254" s="34"/>
      <c r="R2254" s="34"/>
      <c r="S2254" s="34"/>
      <c r="T2254" s="34"/>
      <c r="U2254" s="34"/>
      <c r="V2254" s="34"/>
      <c r="W2254" s="34"/>
      <c r="X2254" s="34"/>
      <c r="Y2254" s="34"/>
      <c r="Z2254" s="34"/>
      <c r="AA2254" s="34"/>
      <c r="AB2254" s="34"/>
    </row>
    <row r="2255" spans="1:28">
      <c r="A2255" s="34"/>
      <c r="B2255" s="34"/>
      <c r="C2255" s="34"/>
      <c r="D2255" s="34"/>
      <c r="E2255" s="34"/>
      <c r="F2255" s="34"/>
      <c r="G2255" s="34"/>
      <c r="H2255" s="34"/>
      <c r="I2255" s="34"/>
      <c r="J2255" s="34"/>
      <c r="K2255" s="34"/>
      <c r="L2255" s="34"/>
      <c r="M2255" s="34"/>
      <c r="N2255" s="34"/>
      <c r="O2255" s="34"/>
      <c r="P2255" s="34"/>
      <c r="Q2255" s="34"/>
      <c r="R2255" s="34"/>
      <c r="S2255" s="34"/>
      <c r="T2255" s="34"/>
      <c r="U2255" s="34"/>
      <c r="V2255" s="34"/>
      <c r="W2255" s="34"/>
      <c r="X2255" s="34"/>
      <c r="Y2255" s="34"/>
      <c r="Z2255" s="34"/>
      <c r="AA2255" s="34"/>
      <c r="AB2255" s="34"/>
    </row>
    <row r="2256" spans="1:28">
      <c r="A2256" s="34"/>
      <c r="B2256" s="34"/>
      <c r="C2256" s="34"/>
      <c r="D2256" s="34"/>
      <c r="E2256" s="34"/>
      <c r="F2256" s="34"/>
      <c r="G2256" s="34"/>
      <c r="H2256" s="34"/>
      <c r="I2256" s="34"/>
      <c r="J2256" s="34"/>
      <c r="K2256" s="34"/>
      <c r="L2256" s="34"/>
      <c r="M2256" s="34"/>
      <c r="N2256" s="34"/>
      <c r="O2256" s="34"/>
      <c r="P2256" s="34"/>
      <c r="Q2256" s="34"/>
      <c r="R2256" s="34"/>
      <c r="S2256" s="34"/>
      <c r="T2256" s="34"/>
      <c r="U2256" s="34"/>
      <c r="V2256" s="34"/>
      <c r="W2256" s="34"/>
      <c r="X2256" s="34"/>
      <c r="Y2256" s="34"/>
      <c r="Z2256" s="34"/>
      <c r="AA2256" s="34"/>
      <c r="AB2256" s="34"/>
    </row>
    <row r="2257" spans="1:28">
      <c r="A2257" s="34"/>
      <c r="B2257" s="34"/>
      <c r="C2257" s="34"/>
      <c r="D2257" s="34"/>
      <c r="E2257" s="34"/>
      <c r="F2257" s="34"/>
      <c r="G2257" s="34"/>
      <c r="H2257" s="34"/>
      <c r="I2257" s="34"/>
      <c r="J2257" s="34"/>
      <c r="K2257" s="34"/>
      <c r="L2257" s="34"/>
      <c r="M2257" s="34"/>
      <c r="N2257" s="34"/>
      <c r="O2257" s="34"/>
      <c r="P2257" s="34"/>
      <c r="Q2257" s="34"/>
      <c r="R2257" s="34"/>
      <c r="S2257" s="34"/>
      <c r="T2257" s="34"/>
      <c r="U2257" s="34"/>
      <c r="V2257" s="34"/>
      <c r="W2257" s="34"/>
      <c r="X2257" s="34"/>
      <c r="Y2257" s="34"/>
      <c r="Z2257" s="34"/>
      <c r="AA2257" s="34"/>
      <c r="AB2257" s="34"/>
    </row>
    <row r="2258" spans="1:28">
      <c r="A2258" s="34"/>
      <c r="B2258" s="34"/>
      <c r="C2258" s="34"/>
      <c r="D2258" s="34"/>
      <c r="E2258" s="34"/>
      <c r="F2258" s="34"/>
      <c r="G2258" s="34"/>
      <c r="H2258" s="34"/>
      <c r="I2258" s="34"/>
      <c r="J2258" s="34"/>
      <c r="K2258" s="34"/>
      <c r="L2258" s="34"/>
      <c r="M2258" s="34"/>
      <c r="N2258" s="34"/>
      <c r="O2258" s="34"/>
      <c r="P2258" s="34"/>
      <c r="Q2258" s="34"/>
      <c r="R2258" s="34"/>
      <c r="S2258" s="34"/>
      <c r="T2258" s="34"/>
      <c r="U2258" s="34"/>
      <c r="V2258" s="34"/>
      <c r="W2258" s="34"/>
      <c r="X2258" s="34"/>
      <c r="Y2258" s="34"/>
      <c r="Z2258" s="34"/>
      <c r="AA2258" s="34"/>
      <c r="AB2258" s="34"/>
    </row>
    <row r="2259" spans="1:28">
      <c r="A2259" s="34"/>
      <c r="B2259" s="34"/>
      <c r="C2259" s="34"/>
      <c r="D2259" s="34"/>
      <c r="E2259" s="34"/>
      <c r="F2259" s="34"/>
      <c r="G2259" s="34"/>
      <c r="H2259" s="34"/>
      <c r="I2259" s="34"/>
      <c r="J2259" s="34"/>
      <c r="K2259" s="34"/>
      <c r="L2259" s="34"/>
      <c r="M2259" s="34"/>
      <c r="N2259" s="34"/>
      <c r="O2259" s="34"/>
      <c r="P2259" s="34"/>
      <c r="Q2259" s="34"/>
      <c r="R2259" s="34"/>
      <c r="S2259" s="34"/>
      <c r="T2259" s="34"/>
      <c r="U2259" s="34"/>
      <c r="V2259" s="34"/>
      <c r="W2259" s="34"/>
      <c r="X2259" s="34"/>
      <c r="Y2259" s="34"/>
      <c r="Z2259" s="34"/>
      <c r="AA2259" s="34"/>
      <c r="AB2259" s="34"/>
    </row>
    <row r="2260" spans="1:28">
      <c r="A2260" s="34"/>
      <c r="B2260" s="34"/>
      <c r="C2260" s="34"/>
      <c r="D2260" s="34"/>
      <c r="E2260" s="34"/>
      <c r="F2260" s="34"/>
      <c r="G2260" s="34"/>
      <c r="H2260" s="34"/>
      <c r="I2260" s="34"/>
      <c r="J2260" s="34"/>
      <c r="K2260" s="34"/>
      <c r="L2260" s="34"/>
      <c r="M2260" s="34"/>
      <c r="N2260" s="34"/>
      <c r="O2260" s="34"/>
      <c r="P2260" s="34"/>
      <c r="Q2260" s="34"/>
      <c r="R2260" s="34"/>
      <c r="S2260" s="34"/>
      <c r="T2260" s="34"/>
      <c r="U2260" s="34"/>
      <c r="V2260" s="34"/>
      <c r="W2260" s="34"/>
      <c r="X2260" s="34"/>
      <c r="Y2260" s="34"/>
      <c r="Z2260" s="34"/>
      <c r="AA2260" s="34"/>
      <c r="AB2260" s="34"/>
    </row>
    <row r="2261" spans="1:28">
      <c r="A2261" s="34"/>
      <c r="B2261" s="34"/>
      <c r="C2261" s="34"/>
      <c r="D2261" s="34"/>
      <c r="E2261" s="34"/>
      <c r="F2261" s="34"/>
      <c r="G2261" s="34"/>
      <c r="H2261" s="34"/>
      <c r="I2261" s="34"/>
      <c r="J2261" s="34"/>
      <c r="K2261" s="34"/>
      <c r="L2261" s="34"/>
      <c r="M2261" s="34"/>
      <c r="N2261" s="34"/>
      <c r="O2261" s="34"/>
      <c r="P2261" s="34"/>
      <c r="Q2261" s="34"/>
      <c r="R2261" s="34"/>
      <c r="S2261" s="34"/>
      <c r="T2261" s="34"/>
      <c r="U2261" s="34"/>
      <c r="V2261" s="34"/>
      <c r="W2261" s="34"/>
      <c r="X2261" s="34"/>
      <c r="Y2261" s="34"/>
      <c r="Z2261" s="34"/>
      <c r="AA2261" s="34"/>
      <c r="AB2261" s="34"/>
    </row>
    <row r="2262" spans="1:28">
      <c r="A2262" s="34"/>
      <c r="B2262" s="34"/>
      <c r="C2262" s="34"/>
      <c r="D2262" s="34"/>
      <c r="E2262" s="34"/>
      <c r="F2262" s="34"/>
      <c r="G2262" s="34"/>
      <c r="H2262" s="34"/>
      <c r="I2262" s="34"/>
      <c r="J2262" s="34"/>
      <c r="K2262" s="34"/>
      <c r="L2262" s="34"/>
      <c r="M2262" s="34"/>
      <c r="N2262" s="34"/>
      <c r="O2262" s="34"/>
      <c r="P2262" s="34"/>
      <c r="Q2262" s="34"/>
      <c r="R2262" s="34"/>
      <c r="S2262" s="34"/>
      <c r="T2262" s="34"/>
      <c r="U2262" s="34"/>
      <c r="V2262" s="34"/>
      <c r="W2262" s="34"/>
      <c r="X2262" s="34"/>
      <c r="Y2262" s="34"/>
      <c r="Z2262" s="34"/>
      <c r="AA2262" s="34"/>
      <c r="AB2262" s="34"/>
    </row>
    <row r="2263" spans="1:28">
      <c r="A2263" s="34"/>
      <c r="B2263" s="34"/>
      <c r="C2263" s="34"/>
      <c r="D2263" s="34"/>
      <c r="E2263" s="34"/>
      <c r="F2263" s="34"/>
      <c r="G2263" s="34"/>
      <c r="H2263" s="34"/>
      <c r="I2263" s="34"/>
      <c r="J2263" s="34"/>
      <c r="K2263" s="34"/>
      <c r="L2263" s="34"/>
      <c r="M2263" s="34"/>
      <c r="N2263" s="34"/>
      <c r="O2263" s="34"/>
      <c r="P2263" s="34"/>
      <c r="Q2263" s="34"/>
      <c r="R2263" s="34"/>
      <c r="S2263" s="34"/>
      <c r="T2263" s="34"/>
      <c r="U2263" s="34"/>
      <c r="V2263" s="34"/>
      <c r="W2263" s="34"/>
      <c r="X2263" s="34"/>
      <c r="Y2263" s="34"/>
      <c r="Z2263" s="34"/>
      <c r="AA2263" s="34"/>
      <c r="AB2263" s="34"/>
    </row>
    <row r="2264" spans="1:28">
      <c r="A2264" s="34"/>
      <c r="B2264" s="34"/>
      <c r="C2264" s="34"/>
      <c r="D2264" s="34"/>
      <c r="E2264" s="34"/>
      <c r="F2264" s="34"/>
      <c r="G2264" s="34"/>
      <c r="H2264" s="34"/>
      <c r="I2264" s="34"/>
      <c r="J2264" s="34"/>
      <c r="K2264" s="34"/>
      <c r="L2264" s="34"/>
      <c r="M2264" s="34"/>
      <c r="N2264" s="34"/>
      <c r="O2264" s="34"/>
      <c r="P2264" s="34"/>
      <c r="Q2264" s="34"/>
      <c r="R2264" s="34"/>
      <c r="S2264" s="34"/>
      <c r="T2264" s="34"/>
      <c r="U2264" s="34"/>
      <c r="V2264" s="34"/>
      <c r="W2264" s="34"/>
      <c r="X2264" s="34"/>
      <c r="Y2264" s="34"/>
      <c r="Z2264" s="34"/>
      <c r="AA2264" s="34"/>
      <c r="AB2264" s="34"/>
    </row>
    <row r="2265" spans="1:28">
      <c r="A2265" s="34"/>
      <c r="B2265" s="34"/>
      <c r="C2265" s="34"/>
      <c r="D2265" s="34"/>
      <c r="E2265" s="34"/>
      <c r="F2265" s="34"/>
      <c r="G2265" s="34"/>
      <c r="H2265" s="34"/>
      <c r="I2265" s="34"/>
      <c r="J2265" s="34"/>
      <c r="K2265" s="34"/>
      <c r="L2265" s="34"/>
      <c r="M2265" s="34"/>
      <c r="N2265" s="34"/>
      <c r="O2265" s="34"/>
      <c r="P2265" s="34"/>
      <c r="Q2265" s="34"/>
      <c r="R2265" s="34"/>
      <c r="S2265" s="34"/>
      <c r="T2265" s="34"/>
      <c r="U2265" s="34"/>
      <c r="V2265" s="34"/>
      <c r="W2265" s="34"/>
      <c r="X2265" s="34"/>
      <c r="Y2265" s="34"/>
      <c r="Z2265" s="34"/>
      <c r="AA2265" s="34"/>
      <c r="AB2265" s="34"/>
    </row>
    <row r="2266" spans="1:28">
      <c r="A2266" s="34"/>
      <c r="B2266" s="34"/>
      <c r="C2266" s="34"/>
      <c r="D2266" s="34"/>
      <c r="E2266" s="34"/>
      <c r="F2266" s="34"/>
      <c r="G2266" s="34"/>
      <c r="H2266" s="34"/>
      <c r="I2266" s="34"/>
      <c r="J2266" s="34"/>
      <c r="K2266" s="34"/>
      <c r="L2266" s="34"/>
      <c r="M2266" s="34"/>
      <c r="N2266" s="34"/>
      <c r="O2266" s="34"/>
      <c r="P2266" s="34"/>
      <c r="Q2266" s="34"/>
      <c r="R2266" s="34"/>
      <c r="S2266" s="34"/>
      <c r="T2266" s="34"/>
      <c r="U2266" s="34"/>
      <c r="V2266" s="34"/>
      <c r="W2266" s="34"/>
      <c r="X2266" s="34"/>
      <c r="Y2266" s="34"/>
      <c r="Z2266" s="34"/>
      <c r="AA2266" s="34"/>
      <c r="AB2266" s="34"/>
    </row>
    <row r="2267" spans="1:28">
      <c r="A2267" s="34"/>
      <c r="B2267" s="34"/>
      <c r="C2267" s="34"/>
      <c r="D2267" s="34"/>
      <c r="E2267" s="34"/>
      <c r="F2267" s="34"/>
      <c r="G2267" s="34"/>
      <c r="H2267" s="34"/>
      <c r="I2267" s="34"/>
      <c r="J2267" s="34"/>
      <c r="K2267" s="34"/>
      <c r="L2267" s="34"/>
      <c r="M2267" s="34"/>
      <c r="N2267" s="34"/>
      <c r="O2267" s="34"/>
      <c r="P2267" s="34"/>
      <c r="Q2267" s="34"/>
      <c r="R2267" s="34"/>
      <c r="S2267" s="34"/>
      <c r="T2267" s="34"/>
      <c r="U2267" s="34"/>
      <c r="V2267" s="34"/>
      <c r="W2267" s="34"/>
      <c r="X2267" s="34"/>
      <c r="Y2267" s="34"/>
      <c r="Z2267" s="34"/>
      <c r="AA2267" s="34"/>
      <c r="AB2267" s="34"/>
    </row>
    <row r="2268" spans="1:28">
      <c r="A2268" s="34"/>
      <c r="B2268" s="34"/>
      <c r="C2268" s="34"/>
      <c r="D2268" s="34"/>
      <c r="E2268" s="34"/>
      <c r="F2268" s="34"/>
      <c r="G2268" s="34"/>
      <c r="H2268" s="34"/>
      <c r="I2268" s="34"/>
      <c r="J2268" s="34"/>
      <c r="K2268" s="34"/>
      <c r="L2268" s="34"/>
      <c r="M2268" s="34"/>
      <c r="N2268" s="34"/>
      <c r="O2268" s="34"/>
      <c r="P2268" s="34"/>
      <c r="Q2268" s="34"/>
      <c r="R2268" s="34"/>
      <c r="S2268" s="34"/>
      <c r="T2268" s="34"/>
      <c r="U2268" s="34"/>
      <c r="V2268" s="34"/>
      <c r="W2268" s="34"/>
      <c r="X2268" s="34"/>
      <c r="Y2268" s="34"/>
      <c r="Z2268" s="34"/>
      <c r="AA2268" s="34"/>
      <c r="AB2268" s="34"/>
    </row>
    <row r="2269" spans="1:28">
      <c r="A2269" s="34"/>
      <c r="B2269" s="34"/>
      <c r="C2269" s="34"/>
      <c r="D2269" s="34"/>
      <c r="E2269" s="34"/>
      <c r="F2269" s="34"/>
      <c r="G2269" s="34"/>
      <c r="H2269" s="34"/>
      <c r="I2269" s="34"/>
      <c r="J2269" s="34"/>
      <c r="K2269" s="34"/>
      <c r="L2269" s="34"/>
      <c r="M2269" s="34"/>
      <c r="N2269" s="34"/>
      <c r="O2269" s="34"/>
      <c r="P2269" s="34"/>
      <c r="Q2269" s="34"/>
      <c r="R2269" s="34"/>
      <c r="S2269" s="34"/>
      <c r="T2269" s="34"/>
      <c r="U2269" s="34"/>
      <c r="V2269" s="34"/>
      <c r="W2269" s="34"/>
      <c r="X2269" s="34"/>
      <c r="Y2269" s="34"/>
      <c r="Z2269" s="34"/>
      <c r="AA2269" s="34"/>
      <c r="AB2269" s="34"/>
    </row>
    <row r="2270" spans="1:28">
      <c r="A2270" s="34"/>
      <c r="B2270" s="34"/>
      <c r="C2270" s="34"/>
      <c r="D2270" s="34"/>
      <c r="E2270" s="34"/>
      <c r="F2270" s="34"/>
      <c r="G2270" s="34"/>
      <c r="H2270" s="34"/>
      <c r="I2270" s="34"/>
      <c r="J2270" s="34"/>
      <c r="K2270" s="34"/>
      <c r="L2270" s="34"/>
      <c r="M2270" s="34"/>
      <c r="N2270" s="34"/>
      <c r="O2270" s="34"/>
      <c r="P2270" s="34"/>
      <c r="Q2270" s="34"/>
      <c r="R2270" s="34"/>
      <c r="S2270" s="34"/>
      <c r="T2270" s="34"/>
      <c r="U2270" s="34"/>
      <c r="V2270" s="34"/>
      <c r="W2270" s="34"/>
      <c r="X2270" s="34"/>
      <c r="Y2270" s="34"/>
      <c r="Z2270" s="34"/>
      <c r="AA2270" s="34"/>
      <c r="AB2270" s="34"/>
    </row>
    <row r="2271" spans="1:28">
      <c r="A2271" s="34"/>
      <c r="B2271" s="34"/>
      <c r="C2271" s="34"/>
      <c r="D2271" s="34"/>
      <c r="E2271" s="34"/>
      <c r="F2271" s="34"/>
      <c r="G2271" s="34"/>
      <c r="H2271" s="34"/>
      <c r="I2271" s="34"/>
      <c r="J2271" s="34"/>
      <c r="K2271" s="34"/>
      <c r="L2271" s="34"/>
      <c r="M2271" s="34"/>
      <c r="N2271" s="34"/>
      <c r="O2271" s="34"/>
      <c r="P2271" s="34"/>
      <c r="Q2271" s="34"/>
      <c r="R2271" s="34"/>
      <c r="S2271" s="34"/>
      <c r="T2271" s="34"/>
      <c r="U2271" s="34"/>
      <c r="V2271" s="34"/>
      <c r="W2271" s="34"/>
      <c r="X2271" s="34"/>
      <c r="Y2271" s="34"/>
      <c r="Z2271" s="34"/>
      <c r="AA2271" s="34"/>
      <c r="AB2271" s="34"/>
    </row>
    <row r="2272" spans="1:28">
      <c r="A2272" s="34"/>
      <c r="B2272" s="34"/>
      <c r="C2272" s="34"/>
      <c r="D2272" s="34"/>
      <c r="E2272" s="34"/>
      <c r="F2272" s="34"/>
      <c r="G2272" s="34"/>
      <c r="H2272" s="34"/>
      <c r="I2272" s="34"/>
      <c r="J2272" s="34"/>
      <c r="K2272" s="34"/>
      <c r="L2272" s="34"/>
      <c r="M2272" s="34"/>
      <c r="N2272" s="34"/>
      <c r="O2272" s="34"/>
      <c r="P2272" s="34"/>
      <c r="Q2272" s="34"/>
      <c r="R2272" s="34"/>
      <c r="S2272" s="34"/>
      <c r="T2272" s="34"/>
      <c r="U2272" s="34"/>
      <c r="V2272" s="34"/>
      <c r="W2272" s="34"/>
      <c r="X2272" s="34"/>
      <c r="Y2272" s="34"/>
      <c r="Z2272" s="34"/>
      <c r="AA2272" s="34"/>
      <c r="AB2272" s="34"/>
    </row>
    <row r="2273" spans="1:28">
      <c r="A2273" s="34"/>
      <c r="B2273" s="34"/>
      <c r="C2273" s="34"/>
      <c r="D2273" s="34"/>
      <c r="E2273" s="34"/>
      <c r="F2273" s="34"/>
      <c r="G2273" s="34"/>
      <c r="H2273" s="34"/>
      <c r="I2273" s="34"/>
      <c r="J2273" s="34"/>
      <c r="K2273" s="34"/>
      <c r="L2273" s="34"/>
      <c r="M2273" s="34"/>
      <c r="N2273" s="34"/>
      <c r="O2273" s="34"/>
      <c r="P2273" s="34"/>
      <c r="Q2273" s="34"/>
      <c r="R2273" s="34"/>
      <c r="S2273" s="34"/>
      <c r="T2273" s="34"/>
      <c r="U2273" s="34"/>
      <c r="V2273" s="34"/>
      <c r="W2273" s="34"/>
      <c r="X2273" s="34"/>
      <c r="Y2273" s="34"/>
      <c r="Z2273" s="34"/>
      <c r="AA2273" s="34"/>
      <c r="AB2273" s="34"/>
    </row>
    <row r="2274" spans="1:28">
      <c r="A2274" s="34"/>
      <c r="B2274" s="34"/>
      <c r="C2274" s="34"/>
      <c r="D2274" s="34"/>
      <c r="E2274" s="34"/>
      <c r="F2274" s="34"/>
      <c r="G2274" s="34"/>
      <c r="H2274" s="34"/>
      <c r="I2274" s="34"/>
      <c r="J2274" s="34"/>
      <c r="K2274" s="34"/>
      <c r="L2274" s="34"/>
      <c r="M2274" s="34"/>
      <c r="N2274" s="34"/>
      <c r="O2274" s="34"/>
      <c r="P2274" s="34"/>
      <c r="Q2274" s="34"/>
      <c r="R2274" s="34"/>
      <c r="S2274" s="34"/>
      <c r="T2274" s="34"/>
      <c r="U2274" s="34"/>
      <c r="V2274" s="34"/>
      <c r="W2274" s="34"/>
      <c r="X2274" s="34"/>
      <c r="Y2274" s="34"/>
      <c r="Z2274" s="34"/>
      <c r="AA2274" s="34"/>
      <c r="AB2274" s="34"/>
    </row>
    <row r="2275" spans="1:28">
      <c r="A2275" s="34"/>
      <c r="B2275" s="34"/>
      <c r="C2275" s="34"/>
      <c r="D2275" s="34"/>
      <c r="E2275" s="34"/>
      <c r="F2275" s="34"/>
      <c r="G2275" s="34"/>
      <c r="H2275" s="34"/>
      <c r="I2275" s="34"/>
      <c r="J2275" s="34"/>
      <c r="K2275" s="34"/>
      <c r="L2275" s="34"/>
      <c r="M2275" s="34"/>
      <c r="N2275" s="34"/>
      <c r="O2275" s="34"/>
      <c r="P2275" s="34"/>
      <c r="Q2275" s="34"/>
      <c r="R2275" s="34"/>
      <c r="S2275" s="34"/>
      <c r="T2275" s="34"/>
      <c r="U2275" s="34"/>
      <c r="V2275" s="34"/>
      <c r="W2275" s="34"/>
      <c r="X2275" s="34"/>
      <c r="Y2275" s="34"/>
      <c r="Z2275" s="34"/>
      <c r="AA2275" s="34"/>
      <c r="AB2275" s="34"/>
    </row>
    <row r="2276" spans="1:28">
      <c r="A2276" s="34"/>
      <c r="B2276" s="34"/>
      <c r="C2276" s="34"/>
      <c r="D2276" s="34"/>
      <c r="E2276" s="34"/>
      <c r="F2276" s="34"/>
      <c r="G2276" s="34"/>
      <c r="H2276" s="34"/>
      <c r="I2276" s="34"/>
      <c r="J2276" s="34"/>
      <c r="K2276" s="34"/>
      <c r="L2276" s="34"/>
      <c r="M2276" s="34"/>
      <c r="N2276" s="34"/>
      <c r="O2276" s="34"/>
      <c r="P2276" s="34"/>
      <c r="Q2276" s="34"/>
      <c r="R2276" s="34"/>
      <c r="S2276" s="34"/>
      <c r="T2276" s="34"/>
      <c r="U2276" s="34"/>
      <c r="V2276" s="34"/>
      <c r="W2276" s="34"/>
      <c r="X2276" s="34"/>
      <c r="Y2276" s="34"/>
      <c r="Z2276" s="34"/>
      <c r="AA2276" s="34"/>
      <c r="AB2276" s="34"/>
    </row>
    <row r="2277" spans="1:28">
      <c r="A2277" s="34"/>
      <c r="B2277" s="34"/>
      <c r="C2277" s="34"/>
      <c r="D2277" s="34"/>
      <c r="E2277" s="34"/>
      <c r="F2277" s="34"/>
      <c r="G2277" s="34"/>
      <c r="H2277" s="34"/>
      <c r="I2277" s="34"/>
      <c r="J2277" s="34"/>
      <c r="K2277" s="34"/>
      <c r="L2277" s="34"/>
      <c r="M2277" s="34"/>
      <c r="N2277" s="34"/>
      <c r="O2277" s="34"/>
      <c r="P2277" s="34"/>
      <c r="Q2277" s="34"/>
      <c r="R2277" s="34"/>
      <c r="S2277" s="34"/>
      <c r="T2277" s="34"/>
      <c r="U2277" s="34"/>
      <c r="V2277" s="34"/>
      <c r="W2277" s="34"/>
      <c r="X2277" s="34"/>
      <c r="Y2277" s="34"/>
      <c r="Z2277" s="34"/>
      <c r="AA2277" s="34"/>
      <c r="AB2277" s="34"/>
    </row>
    <row r="2278" spans="1:28">
      <c r="A2278" s="34"/>
      <c r="B2278" s="34"/>
      <c r="C2278" s="34"/>
      <c r="D2278" s="34"/>
      <c r="E2278" s="34"/>
      <c r="F2278" s="34"/>
      <c r="G2278" s="34"/>
      <c r="H2278" s="34"/>
      <c r="I2278" s="34"/>
      <c r="J2278" s="34"/>
      <c r="K2278" s="34"/>
      <c r="L2278" s="34"/>
      <c r="M2278" s="34"/>
      <c r="N2278" s="34"/>
      <c r="O2278" s="34"/>
      <c r="P2278" s="34"/>
      <c r="Q2278" s="34"/>
      <c r="R2278" s="34"/>
      <c r="S2278" s="34"/>
      <c r="T2278" s="34"/>
      <c r="U2278" s="34"/>
      <c r="V2278" s="34"/>
      <c r="W2278" s="34"/>
      <c r="X2278" s="34"/>
      <c r="Y2278" s="34"/>
      <c r="Z2278" s="34"/>
      <c r="AA2278" s="34"/>
      <c r="AB2278" s="34"/>
    </row>
    <row r="2279" spans="1:28">
      <c r="A2279" s="34"/>
      <c r="B2279" s="34"/>
      <c r="C2279" s="34"/>
      <c r="D2279" s="34"/>
      <c r="E2279" s="34"/>
      <c r="F2279" s="34"/>
      <c r="G2279" s="34"/>
      <c r="H2279" s="34"/>
      <c r="I2279" s="34"/>
      <c r="J2279" s="34"/>
      <c r="K2279" s="34"/>
      <c r="L2279" s="34"/>
      <c r="M2279" s="34"/>
      <c r="N2279" s="34"/>
      <c r="O2279" s="34"/>
      <c r="P2279" s="34"/>
      <c r="Q2279" s="34"/>
      <c r="R2279" s="34"/>
      <c r="S2279" s="34"/>
      <c r="T2279" s="34"/>
      <c r="U2279" s="34"/>
      <c r="V2279" s="34"/>
      <c r="W2279" s="34"/>
      <c r="X2279" s="34"/>
      <c r="Y2279" s="34"/>
      <c r="Z2279" s="34"/>
      <c r="AA2279" s="34"/>
      <c r="AB2279" s="34"/>
    </row>
    <row r="2280" spans="1:28">
      <c r="A2280" s="34"/>
      <c r="B2280" s="34"/>
      <c r="C2280" s="34"/>
      <c r="D2280" s="34"/>
      <c r="E2280" s="34"/>
      <c r="F2280" s="34"/>
      <c r="G2280" s="34"/>
      <c r="H2280" s="34"/>
      <c r="I2280" s="34"/>
      <c r="J2280" s="34"/>
      <c r="K2280" s="34"/>
      <c r="L2280" s="34"/>
      <c r="M2280" s="34"/>
      <c r="N2280" s="34"/>
      <c r="O2280" s="34"/>
      <c r="P2280" s="34"/>
      <c r="Q2280" s="34"/>
      <c r="R2280" s="34"/>
      <c r="S2280" s="34"/>
      <c r="T2280" s="34"/>
      <c r="U2280" s="34"/>
      <c r="V2280" s="34"/>
      <c r="W2280" s="34"/>
      <c r="X2280" s="34"/>
      <c r="Y2280" s="34"/>
      <c r="Z2280" s="34"/>
      <c r="AA2280" s="34"/>
      <c r="AB2280" s="34"/>
    </row>
    <row r="2281" spans="1:28">
      <c r="A2281" s="34"/>
      <c r="B2281" s="34"/>
      <c r="C2281" s="34"/>
      <c r="D2281" s="34"/>
      <c r="E2281" s="34"/>
      <c r="F2281" s="34"/>
      <c r="G2281" s="34"/>
      <c r="H2281" s="34"/>
      <c r="I2281" s="34"/>
      <c r="J2281" s="34"/>
      <c r="K2281" s="34"/>
      <c r="L2281" s="34"/>
      <c r="M2281" s="34"/>
      <c r="N2281" s="34"/>
      <c r="O2281" s="34"/>
      <c r="P2281" s="34"/>
      <c r="Q2281" s="34"/>
      <c r="R2281" s="34"/>
      <c r="S2281" s="34"/>
      <c r="T2281" s="34"/>
      <c r="U2281" s="34"/>
      <c r="V2281" s="34"/>
      <c r="W2281" s="34"/>
      <c r="X2281" s="34"/>
      <c r="Y2281" s="34"/>
      <c r="Z2281" s="34"/>
      <c r="AA2281" s="34"/>
      <c r="AB2281" s="34"/>
    </row>
    <row r="2282" spans="1:28">
      <c r="A2282" s="34"/>
      <c r="B2282" s="34"/>
      <c r="C2282" s="34"/>
      <c r="D2282" s="34"/>
      <c r="E2282" s="34"/>
      <c r="F2282" s="34"/>
      <c r="G2282" s="34"/>
      <c r="H2282" s="34"/>
      <c r="I2282" s="34"/>
      <c r="J2282" s="34"/>
      <c r="K2282" s="34"/>
      <c r="L2282" s="34"/>
      <c r="M2282" s="34"/>
      <c r="N2282" s="34"/>
      <c r="O2282" s="34"/>
      <c r="P2282" s="34"/>
      <c r="Q2282" s="34"/>
      <c r="R2282" s="34"/>
      <c r="S2282" s="34"/>
      <c r="T2282" s="34"/>
      <c r="U2282" s="34"/>
      <c r="V2282" s="34"/>
      <c r="W2282" s="34"/>
      <c r="X2282" s="34"/>
      <c r="Y2282" s="34"/>
      <c r="Z2282" s="34"/>
      <c r="AA2282" s="34"/>
      <c r="AB2282" s="34"/>
    </row>
    <row r="2283" spans="1:28">
      <c r="A2283" s="34"/>
      <c r="B2283" s="34"/>
      <c r="C2283" s="34"/>
      <c r="D2283" s="34"/>
      <c r="E2283" s="34"/>
      <c r="F2283" s="34"/>
      <c r="G2283" s="34"/>
      <c r="H2283" s="34"/>
      <c r="I2283" s="34"/>
      <c r="J2283" s="34"/>
      <c r="K2283" s="34"/>
      <c r="L2283" s="34"/>
      <c r="M2283" s="34"/>
      <c r="N2283" s="34"/>
      <c r="O2283" s="34"/>
      <c r="P2283" s="34"/>
      <c r="Q2283" s="34"/>
      <c r="R2283" s="34"/>
      <c r="S2283" s="34"/>
      <c r="T2283" s="34"/>
      <c r="U2283" s="34"/>
      <c r="V2283" s="34"/>
      <c r="W2283" s="34"/>
      <c r="X2283" s="34"/>
      <c r="Y2283" s="34"/>
      <c r="Z2283" s="34"/>
      <c r="AA2283" s="34"/>
      <c r="AB2283" s="34"/>
    </row>
    <row r="2284" spans="1:28">
      <c r="A2284" s="34"/>
      <c r="B2284" s="34"/>
      <c r="C2284" s="34"/>
      <c r="D2284" s="34"/>
      <c r="E2284" s="34"/>
      <c r="F2284" s="34"/>
      <c r="G2284" s="34"/>
      <c r="H2284" s="34"/>
      <c r="I2284" s="34"/>
      <c r="J2284" s="34"/>
      <c r="K2284" s="34"/>
      <c r="L2284" s="34"/>
      <c r="M2284" s="34"/>
      <c r="N2284" s="34"/>
      <c r="O2284" s="34"/>
      <c r="P2284" s="34"/>
      <c r="Q2284" s="34"/>
      <c r="R2284" s="34"/>
      <c r="S2284" s="34"/>
      <c r="T2284" s="34"/>
      <c r="U2284" s="34"/>
      <c r="V2284" s="34"/>
      <c r="W2284" s="34"/>
      <c r="X2284" s="34"/>
      <c r="Y2284" s="34"/>
      <c r="Z2284" s="34"/>
      <c r="AA2284" s="34"/>
      <c r="AB2284" s="34"/>
    </row>
    <row r="2285" spans="1:28">
      <c r="A2285" s="34"/>
      <c r="B2285" s="34"/>
      <c r="C2285" s="34"/>
      <c r="D2285" s="34"/>
      <c r="E2285" s="34"/>
      <c r="F2285" s="34"/>
      <c r="G2285" s="34"/>
      <c r="H2285" s="34"/>
      <c r="I2285" s="34"/>
      <c r="J2285" s="34"/>
      <c r="K2285" s="34"/>
      <c r="L2285" s="34"/>
      <c r="M2285" s="34"/>
      <c r="N2285" s="34"/>
      <c r="O2285" s="34"/>
      <c r="P2285" s="34"/>
      <c r="Q2285" s="34"/>
      <c r="R2285" s="34"/>
      <c r="S2285" s="34"/>
      <c r="T2285" s="34"/>
      <c r="U2285" s="34"/>
      <c r="V2285" s="34"/>
      <c r="W2285" s="34"/>
      <c r="X2285" s="34"/>
      <c r="Y2285" s="34"/>
      <c r="Z2285" s="34"/>
      <c r="AA2285" s="34"/>
      <c r="AB2285" s="34"/>
    </row>
    <row r="2286" spans="1:28">
      <c r="A2286" s="34"/>
      <c r="B2286" s="34"/>
      <c r="C2286" s="34"/>
      <c r="D2286" s="34"/>
      <c r="E2286" s="34"/>
      <c r="F2286" s="34"/>
      <c r="G2286" s="34"/>
      <c r="H2286" s="34"/>
      <c r="I2286" s="34"/>
      <c r="J2286" s="34"/>
      <c r="K2286" s="34"/>
      <c r="L2286" s="34"/>
      <c r="M2286" s="34"/>
      <c r="N2286" s="34"/>
      <c r="O2286" s="34"/>
      <c r="P2286" s="34"/>
      <c r="Q2286" s="34"/>
      <c r="R2286" s="34"/>
      <c r="S2286" s="34"/>
      <c r="T2286" s="34"/>
      <c r="U2286" s="34"/>
      <c r="V2286" s="34"/>
      <c r="W2286" s="34"/>
      <c r="X2286" s="34"/>
      <c r="Y2286" s="34"/>
      <c r="Z2286" s="34"/>
      <c r="AA2286" s="34"/>
      <c r="AB2286" s="34"/>
    </row>
    <row r="2287" spans="1:28">
      <c r="A2287" s="34"/>
      <c r="B2287" s="34"/>
      <c r="C2287" s="34"/>
      <c r="D2287" s="34"/>
      <c r="E2287" s="34"/>
      <c r="F2287" s="34"/>
      <c r="G2287" s="34"/>
      <c r="H2287" s="34"/>
      <c r="I2287" s="34"/>
      <c r="J2287" s="34"/>
      <c r="K2287" s="34"/>
      <c r="L2287" s="34"/>
      <c r="M2287" s="34"/>
      <c r="N2287" s="34"/>
      <c r="O2287" s="34"/>
      <c r="P2287" s="34"/>
      <c r="Q2287" s="34"/>
      <c r="R2287" s="34"/>
      <c r="S2287" s="34"/>
      <c r="T2287" s="34"/>
      <c r="U2287" s="34"/>
      <c r="V2287" s="34"/>
      <c r="W2287" s="34"/>
      <c r="X2287" s="34"/>
      <c r="Y2287" s="34"/>
      <c r="Z2287" s="34"/>
      <c r="AA2287" s="34"/>
      <c r="AB2287" s="34"/>
    </row>
    <row r="2288" spans="1:28">
      <c r="A2288" s="34"/>
      <c r="B2288" s="34"/>
      <c r="C2288" s="34"/>
      <c r="D2288" s="34"/>
      <c r="E2288" s="34"/>
      <c r="F2288" s="34"/>
      <c r="G2288" s="34"/>
      <c r="H2288" s="34"/>
      <c r="I2288" s="34"/>
      <c r="J2288" s="34"/>
      <c r="K2288" s="34"/>
      <c r="L2288" s="34"/>
      <c r="M2288" s="34"/>
      <c r="N2288" s="34"/>
      <c r="O2288" s="34"/>
      <c r="P2288" s="34"/>
      <c r="Q2288" s="34"/>
      <c r="R2288" s="34"/>
      <c r="S2288" s="34"/>
      <c r="T2288" s="34"/>
      <c r="U2288" s="34"/>
      <c r="V2288" s="34"/>
      <c r="W2288" s="34"/>
      <c r="X2288" s="34"/>
      <c r="Y2288" s="34"/>
      <c r="Z2288" s="34"/>
      <c r="AA2288" s="34"/>
      <c r="AB2288" s="34"/>
    </row>
    <row r="2289" spans="1:28">
      <c r="A2289" s="34"/>
      <c r="B2289" s="34"/>
      <c r="C2289" s="34"/>
      <c r="D2289" s="34"/>
      <c r="E2289" s="34"/>
      <c r="F2289" s="34"/>
      <c r="G2289" s="34"/>
      <c r="H2289" s="34"/>
      <c r="I2289" s="34"/>
      <c r="J2289" s="34"/>
      <c r="K2289" s="34"/>
      <c r="L2289" s="34"/>
      <c r="M2289" s="34"/>
      <c r="N2289" s="34"/>
      <c r="O2289" s="34"/>
      <c r="P2289" s="34"/>
      <c r="Q2289" s="34"/>
      <c r="R2289" s="34"/>
      <c r="S2289" s="34"/>
      <c r="T2289" s="34"/>
      <c r="U2289" s="34"/>
      <c r="V2289" s="34"/>
      <c r="W2289" s="34"/>
      <c r="X2289" s="34"/>
      <c r="Y2289" s="34"/>
      <c r="Z2289" s="34"/>
      <c r="AA2289" s="34"/>
      <c r="AB2289" s="34"/>
    </row>
    <row r="2290" spans="1:28">
      <c r="A2290" s="34"/>
      <c r="B2290" s="34"/>
      <c r="C2290" s="34"/>
      <c r="D2290" s="34"/>
      <c r="E2290" s="34"/>
      <c r="F2290" s="34"/>
      <c r="G2290" s="34"/>
      <c r="H2290" s="34"/>
      <c r="I2290" s="34"/>
      <c r="J2290" s="34"/>
      <c r="K2290" s="34"/>
      <c r="L2290" s="34"/>
      <c r="M2290" s="34"/>
      <c r="N2290" s="34"/>
      <c r="O2290" s="34"/>
      <c r="P2290" s="34"/>
      <c r="Q2290" s="34"/>
      <c r="R2290" s="34"/>
      <c r="S2290" s="34"/>
      <c r="T2290" s="34"/>
      <c r="U2290" s="34"/>
      <c r="V2290" s="34"/>
      <c r="W2290" s="34"/>
      <c r="X2290" s="34"/>
      <c r="Y2290" s="34"/>
      <c r="Z2290" s="34"/>
      <c r="AA2290" s="34"/>
      <c r="AB2290" s="34"/>
    </row>
    <row r="2291" spans="1:28">
      <c r="A2291" s="34"/>
      <c r="B2291" s="34"/>
      <c r="C2291" s="34"/>
      <c r="D2291" s="34"/>
      <c r="E2291" s="34"/>
      <c r="F2291" s="34"/>
      <c r="G2291" s="34"/>
      <c r="H2291" s="34"/>
      <c r="I2291" s="34"/>
      <c r="J2291" s="34"/>
      <c r="K2291" s="34"/>
      <c r="L2291" s="34"/>
      <c r="M2291" s="34"/>
      <c r="N2291" s="34"/>
      <c r="O2291" s="34"/>
      <c r="P2291" s="34"/>
      <c r="Q2291" s="34"/>
      <c r="R2291" s="34"/>
      <c r="S2291" s="34"/>
      <c r="T2291" s="34"/>
      <c r="U2291" s="34"/>
      <c r="V2291" s="34"/>
      <c r="W2291" s="34"/>
      <c r="X2291" s="34"/>
      <c r="Y2291" s="34"/>
      <c r="Z2291" s="34"/>
      <c r="AA2291" s="34"/>
      <c r="AB2291" s="34"/>
    </row>
    <row r="2292" spans="1:28">
      <c r="A2292" s="34"/>
      <c r="B2292" s="34"/>
      <c r="C2292" s="34"/>
      <c r="D2292" s="34"/>
      <c r="E2292" s="34"/>
      <c r="F2292" s="34"/>
      <c r="G2292" s="34"/>
      <c r="H2292" s="34"/>
      <c r="I2292" s="34"/>
      <c r="J2292" s="34"/>
      <c r="K2292" s="34"/>
      <c r="L2292" s="34"/>
      <c r="M2292" s="34"/>
      <c r="N2292" s="34"/>
      <c r="O2292" s="34"/>
      <c r="P2292" s="34"/>
      <c r="Q2292" s="34"/>
      <c r="R2292" s="34"/>
      <c r="S2292" s="34"/>
      <c r="T2292" s="34"/>
      <c r="U2292" s="34"/>
      <c r="V2292" s="34"/>
      <c r="W2292" s="34"/>
      <c r="X2292" s="34"/>
      <c r="Y2292" s="34"/>
      <c r="Z2292" s="34"/>
      <c r="AA2292" s="34"/>
      <c r="AB2292" s="34"/>
    </row>
    <row r="2293" spans="1:28">
      <c r="A2293" s="34"/>
      <c r="B2293" s="34"/>
      <c r="C2293" s="34"/>
      <c r="D2293" s="34"/>
      <c r="E2293" s="34"/>
      <c r="F2293" s="34"/>
      <c r="G2293" s="34"/>
      <c r="H2293" s="34"/>
      <c r="I2293" s="34"/>
      <c r="J2293" s="34"/>
      <c r="K2293" s="34"/>
      <c r="L2293" s="34"/>
      <c r="M2293" s="34"/>
      <c r="N2293" s="34"/>
      <c r="O2293" s="34"/>
      <c r="P2293" s="34"/>
      <c r="Q2293" s="34"/>
      <c r="R2293" s="34"/>
      <c r="S2293" s="34"/>
      <c r="T2293" s="34"/>
      <c r="U2293" s="34"/>
      <c r="V2293" s="34"/>
      <c r="W2293" s="34"/>
      <c r="X2293" s="34"/>
      <c r="Y2293" s="34"/>
      <c r="Z2293" s="34"/>
      <c r="AA2293" s="34"/>
      <c r="AB2293" s="34"/>
    </row>
    <row r="2294" spans="1:28">
      <c r="A2294" s="34"/>
      <c r="B2294" s="34"/>
      <c r="C2294" s="34"/>
      <c r="D2294" s="34"/>
      <c r="E2294" s="34"/>
      <c r="F2294" s="34"/>
      <c r="G2294" s="34"/>
      <c r="H2294" s="34"/>
      <c r="I2294" s="34"/>
      <c r="J2294" s="34"/>
      <c r="K2294" s="34"/>
      <c r="L2294" s="34"/>
      <c r="M2294" s="34"/>
      <c r="N2294" s="34"/>
      <c r="O2294" s="34"/>
      <c r="P2294" s="34"/>
      <c r="Q2294" s="34"/>
      <c r="R2294" s="34"/>
      <c r="S2294" s="34"/>
      <c r="T2294" s="34"/>
      <c r="U2294" s="34"/>
      <c r="V2294" s="34"/>
      <c r="W2294" s="34"/>
      <c r="X2294" s="34"/>
      <c r="Y2294" s="34"/>
      <c r="Z2294" s="34"/>
      <c r="AA2294" s="34"/>
      <c r="AB2294" s="34"/>
    </row>
    <row r="2295" spans="1:28">
      <c r="A2295" s="34"/>
      <c r="B2295" s="34"/>
      <c r="C2295" s="34"/>
      <c r="D2295" s="34"/>
      <c r="E2295" s="34"/>
      <c r="F2295" s="34"/>
      <c r="G2295" s="34"/>
      <c r="H2295" s="34"/>
      <c r="I2295" s="34"/>
      <c r="J2295" s="34"/>
      <c r="K2295" s="34"/>
      <c r="L2295" s="34"/>
      <c r="M2295" s="34"/>
      <c r="N2295" s="34"/>
      <c r="O2295" s="34"/>
      <c r="P2295" s="34"/>
      <c r="Q2295" s="34"/>
      <c r="R2295" s="34"/>
      <c r="S2295" s="34"/>
      <c r="T2295" s="34"/>
      <c r="U2295" s="34"/>
      <c r="V2295" s="34"/>
      <c r="W2295" s="34"/>
      <c r="X2295" s="34"/>
      <c r="Y2295" s="34"/>
      <c r="Z2295" s="34"/>
      <c r="AA2295" s="34"/>
      <c r="AB2295" s="34"/>
    </row>
    <row r="2296" spans="1:28">
      <c r="A2296" s="34"/>
      <c r="B2296" s="34"/>
      <c r="C2296" s="34"/>
      <c r="D2296" s="34"/>
      <c r="E2296" s="34"/>
      <c r="F2296" s="34"/>
      <c r="G2296" s="34"/>
      <c r="H2296" s="34"/>
      <c r="I2296" s="34"/>
      <c r="J2296" s="34"/>
      <c r="K2296" s="34"/>
      <c r="L2296" s="34"/>
      <c r="M2296" s="34"/>
      <c r="N2296" s="34"/>
      <c r="O2296" s="34"/>
      <c r="P2296" s="34"/>
      <c r="Q2296" s="34"/>
      <c r="R2296" s="34"/>
      <c r="S2296" s="34"/>
      <c r="T2296" s="34"/>
      <c r="U2296" s="34"/>
      <c r="V2296" s="34"/>
      <c r="W2296" s="34"/>
      <c r="X2296" s="34"/>
      <c r="Y2296" s="34"/>
      <c r="Z2296" s="34"/>
      <c r="AA2296" s="34"/>
      <c r="AB2296" s="34"/>
    </row>
    <row r="2297" spans="1:28">
      <c r="A2297" s="34"/>
      <c r="B2297" s="34"/>
      <c r="C2297" s="34"/>
      <c r="D2297" s="34"/>
      <c r="E2297" s="34"/>
      <c r="F2297" s="34"/>
      <c r="G2297" s="34"/>
      <c r="H2297" s="34"/>
      <c r="I2297" s="34"/>
      <c r="J2297" s="34"/>
      <c r="K2297" s="34"/>
      <c r="L2297" s="34"/>
      <c r="M2297" s="34"/>
      <c r="N2297" s="34"/>
      <c r="O2297" s="34"/>
      <c r="P2297" s="34"/>
      <c r="Q2297" s="34"/>
      <c r="R2297" s="34"/>
      <c r="S2297" s="34"/>
      <c r="T2297" s="34"/>
      <c r="U2297" s="34"/>
      <c r="V2297" s="34"/>
      <c r="W2297" s="34"/>
      <c r="X2297" s="34"/>
      <c r="Y2297" s="34"/>
      <c r="Z2297" s="34"/>
      <c r="AA2297" s="34"/>
      <c r="AB2297" s="34"/>
    </row>
    <row r="2298" spans="1:28">
      <c r="A2298" s="34"/>
      <c r="B2298" s="34"/>
      <c r="C2298" s="34"/>
      <c r="D2298" s="34"/>
      <c r="E2298" s="34"/>
      <c r="F2298" s="34"/>
      <c r="G2298" s="34"/>
      <c r="H2298" s="34"/>
      <c r="I2298" s="34"/>
      <c r="J2298" s="34"/>
      <c r="K2298" s="34"/>
      <c r="L2298" s="34"/>
      <c r="M2298" s="34"/>
      <c r="N2298" s="34"/>
      <c r="O2298" s="34"/>
      <c r="P2298" s="34"/>
      <c r="Q2298" s="34"/>
      <c r="R2298" s="34"/>
      <c r="S2298" s="34"/>
      <c r="T2298" s="34"/>
      <c r="U2298" s="34"/>
      <c r="V2298" s="34"/>
      <c r="W2298" s="34"/>
      <c r="X2298" s="34"/>
      <c r="Y2298" s="34"/>
      <c r="Z2298" s="34"/>
      <c r="AA2298" s="34"/>
      <c r="AB2298" s="34"/>
    </row>
    <row r="2299" spans="1:28">
      <c r="A2299" s="34"/>
      <c r="B2299" s="34"/>
      <c r="C2299" s="34"/>
      <c r="D2299" s="34"/>
      <c r="E2299" s="34"/>
      <c r="F2299" s="34"/>
      <c r="G2299" s="34"/>
      <c r="H2299" s="34"/>
      <c r="I2299" s="34"/>
      <c r="J2299" s="34"/>
      <c r="K2299" s="34"/>
      <c r="L2299" s="34"/>
      <c r="M2299" s="34"/>
      <c r="N2299" s="34"/>
      <c r="O2299" s="34"/>
      <c r="P2299" s="34"/>
      <c r="Q2299" s="34"/>
      <c r="R2299" s="34"/>
      <c r="S2299" s="34"/>
      <c r="T2299" s="34"/>
      <c r="U2299" s="34"/>
      <c r="V2299" s="34"/>
      <c r="W2299" s="34"/>
      <c r="X2299" s="34"/>
      <c r="Y2299" s="34"/>
      <c r="Z2299" s="34"/>
      <c r="AA2299" s="34"/>
      <c r="AB2299" s="34"/>
    </row>
    <row r="2300" spans="1:28">
      <c r="A2300" s="34"/>
      <c r="B2300" s="34"/>
      <c r="C2300" s="34"/>
      <c r="D2300" s="34"/>
      <c r="E2300" s="34"/>
      <c r="F2300" s="34"/>
      <c r="G2300" s="34"/>
      <c r="H2300" s="34"/>
      <c r="I2300" s="34"/>
      <c r="J2300" s="34"/>
      <c r="K2300" s="34"/>
      <c r="L2300" s="34"/>
      <c r="M2300" s="34"/>
      <c r="N2300" s="34"/>
      <c r="O2300" s="34"/>
      <c r="P2300" s="34"/>
      <c r="Q2300" s="34"/>
      <c r="R2300" s="34"/>
      <c r="S2300" s="34"/>
      <c r="T2300" s="34"/>
      <c r="U2300" s="34"/>
      <c r="V2300" s="34"/>
      <c r="W2300" s="34"/>
      <c r="X2300" s="34"/>
      <c r="Y2300" s="34"/>
      <c r="Z2300" s="34"/>
      <c r="AA2300" s="34"/>
      <c r="AB2300" s="34"/>
    </row>
    <row r="2301" spans="1:28">
      <c r="A2301" s="34"/>
      <c r="B2301" s="34"/>
      <c r="C2301" s="34"/>
      <c r="D2301" s="34"/>
      <c r="E2301" s="34"/>
      <c r="F2301" s="34"/>
      <c r="G2301" s="34"/>
      <c r="H2301" s="34"/>
      <c r="I2301" s="34"/>
      <c r="J2301" s="34"/>
      <c r="K2301" s="34"/>
      <c r="L2301" s="34"/>
      <c r="M2301" s="34"/>
      <c r="N2301" s="34"/>
      <c r="O2301" s="34"/>
      <c r="P2301" s="34"/>
      <c r="Q2301" s="34"/>
      <c r="R2301" s="34"/>
      <c r="S2301" s="34"/>
      <c r="T2301" s="34"/>
      <c r="U2301" s="34"/>
      <c r="V2301" s="34"/>
      <c r="W2301" s="34"/>
      <c r="X2301" s="34"/>
      <c r="Y2301" s="34"/>
      <c r="Z2301" s="34"/>
      <c r="AA2301" s="34"/>
      <c r="AB2301" s="34"/>
    </row>
    <row r="2302" spans="1:28">
      <c r="A2302" s="34"/>
      <c r="B2302" s="34"/>
      <c r="C2302" s="34"/>
      <c r="D2302" s="34"/>
      <c r="E2302" s="34"/>
      <c r="F2302" s="34"/>
      <c r="G2302" s="34"/>
      <c r="H2302" s="34"/>
      <c r="I2302" s="34"/>
      <c r="J2302" s="34"/>
      <c r="K2302" s="34"/>
      <c r="L2302" s="34"/>
      <c r="M2302" s="34"/>
      <c r="N2302" s="34"/>
      <c r="O2302" s="34"/>
      <c r="P2302" s="34"/>
      <c r="Q2302" s="34"/>
      <c r="R2302" s="34"/>
      <c r="S2302" s="34"/>
      <c r="T2302" s="34"/>
      <c r="U2302" s="34"/>
      <c r="V2302" s="34"/>
      <c r="W2302" s="34"/>
      <c r="X2302" s="34"/>
      <c r="Y2302" s="34"/>
      <c r="Z2302" s="34"/>
      <c r="AA2302" s="34"/>
      <c r="AB2302" s="34"/>
    </row>
    <row r="2303" spans="1:28">
      <c r="A2303" s="34"/>
      <c r="B2303" s="34"/>
      <c r="C2303" s="34"/>
      <c r="D2303" s="34"/>
      <c r="E2303" s="34"/>
      <c r="F2303" s="34"/>
      <c r="G2303" s="34"/>
      <c r="H2303" s="34"/>
      <c r="I2303" s="34"/>
      <c r="J2303" s="34"/>
      <c r="K2303" s="34"/>
      <c r="L2303" s="34"/>
      <c r="M2303" s="34"/>
      <c r="N2303" s="34"/>
      <c r="O2303" s="34"/>
      <c r="P2303" s="34"/>
      <c r="Q2303" s="34"/>
      <c r="R2303" s="34"/>
      <c r="S2303" s="34"/>
      <c r="T2303" s="34"/>
      <c r="U2303" s="34"/>
      <c r="V2303" s="34"/>
      <c r="W2303" s="34"/>
      <c r="X2303" s="34"/>
      <c r="Y2303" s="34"/>
      <c r="Z2303" s="34"/>
      <c r="AA2303" s="34"/>
      <c r="AB2303" s="34"/>
    </row>
    <row r="2304" spans="1:28">
      <c r="A2304" s="34"/>
      <c r="B2304" s="34"/>
      <c r="C2304" s="34"/>
      <c r="D2304" s="34"/>
      <c r="E2304" s="34"/>
      <c r="F2304" s="34"/>
      <c r="G2304" s="34"/>
      <c r="H2304" s="34"/>
      <c r="I2304" s="34"/>
      <c r="J2304" s="34"/>
      <c r="K2304" s="34"/>
      <c r="L2304" s="34"/>
      <c r="M2304" s="34"/>
      <c r="N2304" s="34"/>
      <c r="O2304" s="34"/>
      <c r="P2304" s="34"/>
      <c r="Q2304" s="34"/>
      <c r="R2304" s="34"/>
      <c r="S2304" s="34"/>
      <c r="T2304" s="34"/>
      <c r="U2304" s="34"/>
      <c r="V2304" s="34"/>
      <c r="W2304" s="34"/>
      <c r="X2304" s="34"/>
      <c r="Y2304" s="34"/>
      <c r="Z2304" s="34"/>
      <c r="AA2304" s="34"/>
      <c r="AB2304" s="34"/>
    </row>
    <row r="2305" spans="1:28">
      <c r="A2305" s="34"/>
      <c r="B2305" s="34"/>
      <c r="C2305" s="34"/>
      <c r="D2305" s="34"/>
      <c r="E2305" s="34"/>
      <c r="F2305" s="34"/>
      <c r="G2305" s="34"/>
      <c r="H2305" s="34"/>
      <c r="I2305" s="34"/>
      <c r="J2305" s="34"/>
      <c r="K2305" s="34"/>
      <c r="L2305" s="34"/>
      <c r="M2305" s="34"/>
      <c r="N2305" s="34"/>
      <c r="O2305" s="34"/>
      <c r="P2305" s="34"/>
      <c r="Q2305" s="34"/>
      <c r="R2305" s="34"/>
      <c r="S2305" s="34"/>
      <c r="T2305" s="34"/>
      <c r="U2305" s="34"/>
      <c r="V2305" s="34"/>
      <c r="W2305" s="34"/>
      <c r="X2305" s="34"/>
      <c r="Y2305" s="34"/>
      <c r="Z2305" s="34"/>
      <c r="AA2305" s="34"/>
      <c r="AB2305" s="34"/>
    </row>
    <row r="2306" spans="1:28">
      <c r="A2306" s="34"/>
      <c r="B2306" s="34"/>
      <c r="C2306" s="34"/>
      <c r="D2306" s="34"/>
      <c r="E2306" s="34"/>
      <c r="F2306" s="34"/>
      <c r="G2306" s="34"/>
      <c r="H2306" s="34"/>
      <c r="I2306" s="34"/>
      <c r="J2306" s="34"/>
      <c r="K2306" s="34"/>
      <c r="L2306" s="34"/>
      <c r="M2306" s="34"/>
      <c r="N2306" s="34"/>
      <c r="O2306" s="34"/>
      <c r="P2306" s="34"/>
      <c r="Q2306" s="34"/>
      <c r="R2306" s="34"/>
      <c r="S2306" s="34"/>
      <c r="T2306" s="34"/>
      <c r="U2306" s="34"/>
      <c r="V2306" s="34"/>
      <c r="W2306" s="34"/>
      <c r="X2306" s="34"/>
      <c r="Y2306" s="34"/>
      <c r="Z2306" s="34"/>
      <c r="AA2306" s="34"/>
      <c r="AB2306" s="34"/>
    </row>
    <row r="2307" spans="1:28">
      <c r="A2307" s="34"/>
      <c r="B2307" s="34"/>
      <c r="C2307" s="34"/>
      <c r="D2307" s="34"/>
      <c r="E2307" s="34"/>
      <c r="F2307" s="34"/>
      <c r="G2307" s="34"/>
      <c r="H2307" s="34"/>
      <c r="I2307" s="34"/>
      <c r="J2307" s="34"/>
      <c r="K2307" s="34"/>
      <c r="L2307" s="34"/>
      <c r="M2307" s="34"/>
      <c r="N2307" s="34"/>
      <c r="O2307" s="34"/>
      <c r="P2307" s="34"/>
      <c r="Q2307" s="34"/>
      <c r="R2307" s="34"/>
      <c r="S2307" s="34"/>
      <c r="T2307" s="34"/>
      <c r="U2307" s="34"/>
      <c r="V2307" s="34"/>
      <c r="W2307" s="34"/>
      <c r="X2307" s="34"/>
      <c r="Y2307" s="34"/>
      <c r="Z2307" s="34"/>
      <c r="AA2307" s="34"/>
      <c r="AB2307" s="34"/>
    </row>
    <row r="2308" spans="1:28">
      <c r="A2308" s="34"/>
      <c r="B2308" s="34"/>
      <c r="C2308" s="34"/>
      <c r="D2308" s="34"/>
      <c r="E2308" s="34"/>
      <c r="F2308" s="34"/>
      <c r="G2308" s="34"/>
      <c r="H2308" s="34"/>
      <c r="I2308" s="34"/>
      <c r="J2308" s="34"/>
      <c r="K2308" s="34"/>
      <c r="L2308" s="34"/>
      <c r="M2308" s="34"/>
      <c r="N2308" s="34"/>
      <c r="O2308" s="34"/>
      <c r="P2308" s="34"/>
      <c r="Q2308" s="34"/>
      <c r="R2308" s="34"/>
      <c r="S2308" s="34"/>
      <c r="T2308" s="34"/>
      <c r="U2308" s="34"/>
      <c r="V2308" s="34"/>
      <c r="W2308" s="34"/>
      <c r="X2308" s="34"/>
      <c r="Y2308" s="34"/>
      <c r="Z2308" s="34"/>
      <c r="AA2308" s="34"/>
      <c r="AB2308" s="34"/>
    </row>
    <row r="2309" spans="1:28">
      <c r="A2309" s="34"/>
      <c r="B2309" s="34"/>
      <c r="C2309" s="34"/>
      <c r="D2309" s="34"/>
      <c r="E2309" s="34"/>
      <c r="F2309" s="34"/>
      <c r="G2309" s="34"/>
      <c r="H2309" s="34"/>
      <c r="I2309" s="34"/>
      <c r="J2309" s="34"/>
      <c r="K2309" s="34"/>
      <c r="L2309" s="34"/>
      <c r="M2309" s="34"/>
      <c r="N2309" s="34"/>
      <c r="O2309" s="34"/>
      <c r="P2309" s="34"/>
      <c r="Q2309" s="34"/>
      <c r="R2309" s="34"/>
      <c r="S2309" s="34"/>
      <c r="T2309" s="34"/>
      <c r="U2309" s="34"/>
      <c r="V2309" s="34"/>
      <c r="W2309" s="34"/>
      <c r="X2309" s="34"/>
      <c r="Y2309" s="34"/>
      <c r="Z2309" s="34"/>
      <c r="AA2309" s="34"/>
      <c r="AB2309" s="34"/>
    </row>
    <row r="2310" spans="1:28">
      <c r="A2310" s="34"/>
      <c r="B2310" s="34"/>
      <c r="C2310" s="34"/>
      <c r="D2310" s="34"/>
      <c r="E2310" s="34"/>
      <c r="F2310" s="34"/>
      <c r="G2310" s="34"/>
      <c r="H2310" s="34"/>
      <c r="I2310" s="34"/>
      <c r="J2310" s="34"/>
      <c r="K2310" s="34"/>
      <c r="L2310" s="34"/>
      <c r="M2310" s="34"/>
      <c r="N2310" s="34"/>
      <c r="O2310" s="34"/>
      <c r="P2310" s="34"/>
      <c r="Q2310" s="34"/>
      <c r="R2310" s="34"/>
      <c r="S2310" s="34"/>
      <c r="T2310" s="34"/>
      <c r="U2310" s="34"/>
      <c r="V2310" s="34"/>
      <c r="W2310" s="34"/>
      <c r="X2310" s="34"/>
      <c r="Y2310" s="34"/>
      <c r="Z2310" s="34"/>
      <c r="AA2310" s="34"/>
      <c r="AB2310" s="34"/>
    </row>
    <row r="2311" spans="1:28">
      <c r="A2311" s="34"/>
      <c r="B2311" s="34"/>
      <c r="C2311" s="34"/>
      <c r="D2311" s="34"/>
      <c r="E2311" s="34"/>
      <c r="F2311" s="34"/>
      <c r="G2311" s="34"/>
      <c r="H2311" s="34"/>
      <c r="I2311" s="34"/>
      <c r="J2311" s="34"/>
      <c r="K2311" s="34"/>
      <c r="L2311" s="34"/>
      <c r="M2311" s="34"/>
      <c r="N2311" s="34"/>
      <c r="O2311" s="34"/>
      <c r="P2311" s="34"/>
      <c r="Q2311" s="34"/>
      <c r="R2311" s="34"/>
      <c r="S2311" s="34"/>
      <c r="T2311" s="34"/>
      <c r="U2311" s="34"/>
      <c r="V2311" s="34"/>
      <c r="W2311" s="34"/>
      <c r="X2311" s="34"/>
      <c r="Y2311" s="34"/>
      <c r="Z2311" s="34"/>
      <c r="AA2311" s="34"/>
      <c r="AB2311" s="34"/>
    </row>
    <row r="2312" spans="1:28">
      <c r="A2312" s="34"/>
      <c r="B2312" s="34"/>
      <c r="C2312" s="34"/>
      <c r="D2312" s="34"/>
      <c r="E2312" s="34"/>
      <c r="F2312" s="34"/>
      <c r="G2312" s="34"/>
      <c r="H2312" s="34"/>
      <c r="I2312" s="34"/>
      <c r="J2312" s="34"/>
      <c r="K2312" s="34"/>
      <c r="L2312" s="34"/>
      <c r="M2312" s="34"/>
      <c r="N2312" s="34"/>
      <c r="O2312" s="34"/>
      <c r="P2312" s="34"/>
      <c r="Q2312" s="34"/>
      <c r="R2312" s="34"/>
      <c r="S2312" s="34"/>
      <c r="T2312" s="34"/>
      <c r="U2312" s="34"/>
      <c r="V2312" s="34"/>
      <c r="W2312" s="34"/>
      <c r="X2312" s="34"/>
      <c r="Y2312" s="34"/>
      <c r="Z2312" s="34"/>
      <c r="AA2312" s="34"/>
      <c r="AB2312" s="34"/>
    </row>
    <row r="2313" spans="1:28">
      <c r="A2313" s="34"/>
      <c r="B2313" s="34"/>
      <c r="C2313" s="34"/>
      <c r="D2313" s="34"/>
      <c r="E2313" s="34"/>
      <c r="F2313" s="34"/>
      <c r="G2313" s="34"/>
      <c r="H2313" s="34"/>
      <c r="I2313" s="34"/>
      <c r="J2313" s="34"/>
      <c r="K2313" s="34"/>
      <c r="L2313" s="34"/>
      <c r="M2313" s="34"/>
      <c r="N2313" s="34"/>
      <c r="O2313" s="34"/>
      <c r="P2313" s="34"/>
      <c r="Q2313" s="34"/>
      <c r="R2313" s="34"/>
      <c r="S2313" s="34"/>
      <c r="T2313" s="34"/>
      <c r="U2313" s="34"/>
      <c r="V2313" s="34"/>
      <c r="W2313" s="34"/>
      <c r="X2313" s="34"/>
      <c r="Y2313" s="34"/>
      <c r="Z2313" s="34"/>
      <c r="AA2313" s="34"/>
      <c r="AB2313" s="34"/>
    </row>
    <row r="2314" spans="1:28">
      <c r="A2314" s="34"/>
      <c r="B2314" s="34"/>
      <c r="C2314" s="34"/>
      <c r="D2314" s="34"/>
      <c r="E2314" s="34"/>
      <c r="F2314" s="34"/>
      <c r="G2314" s="34"/>
      <c r="H2314" s="34"/>
      <c r="I2314" s="34"/>
      <c r="J2314" s="34"/>
      <c r="K2314" s="34"/>
      <c r="L2314" s="34"/>
      <c r="M2314" s="34"/>
      <c r="N2314" s="34"/>
      <c r="O2314" s="34"/>
      <c r="P2314" s="34"/>
      <c r="Q2314" s="34"/>
      <c r="R2314" s="34"/>
      <c r="S2314" s="34"/>
      <c r="T2314" s="34"/>
      <c r="U2314" s="34"/>
      <c r="V2314" s="34"/>
      <c r="W2314" s="34"/>
      <c r="X2314" s="34"/>
      <c r="Y2314" s="34"/>
      <c r="Z2314" s="34"/>
      <c r="AA2314" s="34"/>
      <c r="AB2314" s="34"/>
    </row>
    <row r="2315" spans="1:28">
      <c r="A2315" s="34"/>
      <c r="B2315" s="34"/>
      <c r="C2315" s="34"/>
      <c r="D2315" s="34"/>
      <c r="E2315" s="34"/>
      <c r="F2315" s="34"/>
      <c r="G2315" s="34"/>
      <c r="H2315" s="34"/>
      <c r="I2315" s="34"/>
      <c r="J2315" s="34"/>
      <c r="K2315" s="34"/>
      <c r="L2315" s="34"/>
      <c r="M2315" s="34"/>
      <c r="N2315" s="34"/>
      <c r="O2315" s="34"/>
      <c r="P2315" s="34"/>
      <c r="Q2315" s="34"/>
      <c r="R2315" s="34"/>
      <c r="S2315" s="34"/>
      <c r="T2315" s="34"/>
      <c r="U2315" s="34"/>
      <c r="V2315" s="34"/>
      <c r="W2315" s="34"/>
      <c r="X2315" s="34"/>
      <c r="Y2315" s="34"/>
      <c r="Z2315" s="34"/>
      <c r="AA2315" s="34"/>
      <c r="AB2315" s="34"/>
    </row>
    <row r="2316" spans="1:28">
      <c r="A2316" s="34"/>
      <c r="B2316" s="34"/>
      <c r="C2316" s="34"/>
      <c r="D2316" s="34"/>
      <c r="E2316" s="34"/>
      <c r="F2316" s="34"/>
      <c r="G2316" s="34"/>
      <c r="H2316" s="34"/>
      <c r="I2316" s="34"/>
      <c r="J2316" s="34"/>
      <c r="K2316" s="34"/>
      <c r="L2316" s="34"/>
      <c r="M2316" s="34"/>
      <c r="N2316" s="34"/>
      <c r="O2316" s="34"/>
      <c r="P2316" s="34"/>
      <c r="Q2316" s="34"/>
      <c r="R2316" s="34"/>
      <c r="S2316" s="34"/>
      <c r="T2316" s="34"/>
      <c r="U2316" s="34"/>
      <c r="V2316" s="34"/>
      <c r="W2316" s="34"/>
      <c r="X2316" s="34"/>
      <c r="Y2316" s="34"/>
      <c r="Z2316" s="34"/>
      <c r="AA2316" s="34"/>
      <c r="AB2316" s="34"/>
    </row>
    <row r="2317" spans="1:28">
      <c r="A2317" s="34"/>
      <c r="B2317" s="34"/>
      <c r="C2317" s="34"/>
      <c r="D2317" s="34"/>
      <c r="E2317" s="34"/>
      <c r="F2317" s="34"/>
      <c r="G2317" s="34"/>
      <c r="H2317" s="34"/>
      <c r="I2317" s="34"/>
      <c r="J2317" s="34"/>
      <c r="K2317" s="34"/>
      <c r="L2317" s="34"/>
      <c r="M2317" s="34"/>
      <c r="N2317" s="34"/>
      <c r="O2317" s="34"/>
      <c r="P2317" s="34"/>
      <c r="Q2317" s="34"/>
      <c r="R2317" s="34"/>
      <c r="S2317" s="34"/>
      <c r="T2317" s="34"/>
      <c r="U2317" s="34"/>
      <c r="V2317" s="34"/>
      <c r="W2317" s="34"/>
      <c r="X2317" s="34"/>
      <c r="Y2317" s="34"/>
      <c r="Z2317" s="34"/>
      <c r="AA2317" s="34"/>
      <c r="AB2317" s="34"/>
    </row>
    <row r="2318" spans="1:28">
      <c r="A2318" s="34"/>
      <c r="B2318" s="34"/>
      <c r="C2318" s="34"/>
      <c r="D2318" s="34"/>
      <c r="E2318" s="34"/>
      <c r="F2318" s="34"/>
      <c r="G2318" s="34"/>
      <c r="H2318" s="34"/>
      <c r="I2318" s="34"/>
      <c r="J2318" s="34"/>
      <c r="K2318" s="34"/>
      <c r="L2318" s="34"/>
      <c r="M2318" s="34"/>
      <c r="N2318" s="34"/>
      <c r="O2318" s="34"/>
      <c r="P2318" s="34"/>
      <c r="Q2318" s="34"/>
      <c r="R2318" s="34"/>
      <c r="S2318" s="34"/>
      <c r="T2318" s="34"/>
      <c r="U2318" s="34"/>
      <c r="V2318" s="34"/>
      <c r="W2318" s="34"/>
      <c r="X2318" s="34"/>
      <c r="Y2318" s="34"/>
      <c r="Z2318" s="34"/>
      <c r="AA2318" s="34"/>
      <c r="AB2318" s="34"/>
    </row>
    <row r="2319" spans="1:28">
      <c r="A2319" s="34"/>
      <c r="B2319" s="34"/>
      <c r="C2319" s="34"/>
      <c r="D2319" s="34"/>
      <c r="E2319" s="34"/>
      <c r="F2319" s="34"/>
      <c r="G2319" s="34"/>
      <c r="H2319" s="34"/>
      <c r="I2319" s="34"/>
      <c r="J2319" s="34"/>
      <c r="K2319" s="34"/>
      <c r="L2319" s="34"/>
      <c r="M2319" s="34"/>
      <c r="N2319" s="34"/>
      <c r="O2319" s="34"/>
      <c r="P2319" s="34"/>
      <c r="Q2319" s="34"/>
      <c r="R2319" s="34"/>
      <c r="S2319" s="34"/>
      <c r="T2319" s="34"/>
      <c r="U2319" s="34"/>
      <c r="V2319" s="34"/>
      <c r="W2319" s="34"/>
      <c r="X2319" s="34"/>
      <c r="Y2319" s="34"/>
      <c r="Z2319" s="34"/>
      <c r="AA2319" s="34"/>
      <c r="AB2319" s="34"/>
    </row>
    <row r="2320" spans="1:28">
      <c r="A2320" s="34"/>
      <c r="B2320" s="34"/>
      <c r="C2320" s="34"/>
      <c r="D2320" s="34"/>
      <c r="E2320" s="34"/>
      <c r="F2320" s="34"/>
      <c r="G2320" s="34"/>
      <c r="H2320" s="34"/>
      <c r="I2320" s="34"/>
      <c r="J2320" s="34"/>
      <c r="K2320" s="34"/>
      <c r="L2320" s="34"/>
      <c r="M2320" s="34"/>
      <c r="N2320" s="34"/>
      <c r="O2320" s="34"/>
      <c r="P2320" s="34"/>
      <c r="Q2320" s="34"/>
      <c r="R2320" s="34"/>
      <c r="S2320" s="34"/>
      <c r="T2320" s="34"/>
      <c r="U2320" s="34"/>
      <c r="V2320" s="34"/>
      <c r="W2320" s="34"/>
      <c r="X2320" s="34"/>
      <c r="Y2320" s="34"/>
      <c r="Z2320" s="34"/>
      <c r="AA2320" s="34"/>
      <c r="AB2320" s="34"/>
    </row>
    <row r="2321" spans="1:28">
      <c r="A2321" s="34"/>
      <c r="B2321" s="34"/>
      <c r="C2321" s="34"/>
      <c r="D2321" s="34"/>
      <c r="E2321" s="34"/>
      <c r="F2321" s="34"/>
      <c r="G2321" s="34"/>
      <c r="H2321" s="34"/>
      <c r="I2321" s="34"/>
      <c r="J2321" s="34"/>
      <c r="K2321" s="34"/>
      <c r="L2321" s="34"/>
      <c r="M2321" s="34"/>
      <c r="N2321" s="34"/>
      <c r="O2321" s="34"/>
      <c r="P2321" s="34"/>
      <c r="Q2321" s="34"/>
      <c r="R2321" s="34"/>
      <c r="S2321" s="34"/>
      <c r="T2321" s="34"/>
      <c r="U2321" s="34"/>
      <c r="V2321" s="34"/>
      <c r="W2321" s="34"/>
      <c r="X2321" s="34"/>
      <c r="Y2321" s="34"/>
      <c r="Z2321" s="34"/>
      <c r="AA2321" s="34"/>
      <c r="AB2321" s="34"/>
    </row>
    <row r="2322" spans="1:28">
      <c r="A2322" s="34"/>
      <c r="B2322" s="34"/>
      <c r="C2322" s="34"/>
      <c r="D2322" s="34"/>
      <c r="E2322" s="34"/>
      <c r="F2322" s="34"/>
      <c r="G2322" s="34"/>
      <c r="H2322" s="34"/>
      <c r="I2322" s="34"/>
      <c r="J2322" s="34"/>
      <c r="K2322" s="34"/>
      <c r="L2322" s="34"/>
      <c r="M2322" s="34"/>
      <c r="N2322" s="34"/>
      <c r="O2322" s="34"/>
      <c r="P2322" s="34"/>
      <c r="Q2322" s="34"/>
      <c r="R2322" s="34"/>
      <c r="S2322" s="34"/>
      <c r="T2322" s="34"/>
      <c r="U2322" s="34"/>
      <c r="V2322" s="34"/>
      <c r="W2322" s="34"/>
      <c r="X2322" s="34"/>
      <c r="Y2322" s="34"/>
      <c r="Z2322" s="34"/>
      <c r="AA2322" s="34"/>
      <c r="AB2322" s="34"/>
    </row>
    <row r="2323" spans="1:28">
      <c r="A2323" s="34"/>
      <c r="B2323" s="34"/>
      <c r="C2323" s="34"/>
      <c r="D2323" s="34"/>
      <c r="E2323" s="34"/>
      <c r="F2323" s="34"/>
      <c r="G2323" s="34"/>
      <c r="H2323" s="34"/>
      <c r="I2323" s="34"/>
      <c r="J2323" s="34"/>
      <c r="K2323" s="34"/>
      <c r="L2323" s="34"/>
      <c r="M2323" s="34"/>
      <c r="N2323" s="34"/>
      <c r="O2323" s="34"/>
      <c r="P2323" s="34"/>
      <c r="Q2323" s="34"/>
      <c r="R2323" s="34"/>
      <c r="S2323" s="34"/>
      <c r="T2323" s="34"/>
      <c r="U2323" s="34"/>
      <c r="V2323" s="34"/>
      <c r="W2323" s="34"/>
      <c r="X2323" s="34"/>
      <c r="Y2323" s="34"/>
      <c r="Z2323" s="34"/>
      <c r="AA2323" s="34"/>
      <c r="AB2323" s="34"/>
    </row>
    <row r="2324" spans="1:28">
      <c r="A2324" s="34"/>
      <c r="B2324" s="34"/>
      <c r="C2324" s="34"/>
      <c r="D2324" s="34"/>
      <c r="E2324" s="34"/>
      <c r="F2324" s="34"/>
      <c r="G2324" s="34"/>
      <c r="H2324" s="34"/>
      <c r="I2324" s="34"/>
      <c r="J2324" s="34"/>
      <c r="K2324" s="34"/>
      <c r="L2324" s="34"/>
      <c r="M2324" s="34"/>
      <c r="N2324" s="34"/>
      <c r="O2324" s="34"/>
      <c r="P2324" s="34"/>
      <c r="Q2324" s="34"/>
      <c r="R2324" s="34"/>
      <c r="S2324" s="34"/>
      <c r="T2324" s="34"/>
      <c r="U2324" s="34"/>
      <c r="V2324" s="34"/>
      <c r="W2324" s="34"/>
      <c r="X2324" s="34"/>
      <c r="Y2324" s="34"/>
      <c r="Z2324" s="34"/>
      <c r="AA2324" s="34"/>
      <c r="AB2324" s="34"/>
    </row>
    <row r="2325" spans="1:28">
      <c r="A2325" s="34"/>
      <c r="B2325" s="34"/>
      <c r="C2325" s="34"/>
      <c r="D2325" s="34"/>
      <c r="E2325" s="34"/>
      <c r="F2325" s="34"/>
      <c r="G2325" s="34"/>
      <c r="H2325" s="34"/>
      <c r="I2325" s="34"/>
      <c r="J2325" s="34"/>
      <c r="K2325" s="34"/>
      <c r="L2325" s="34"/>
      <c r="M2325" s="34"/>
      <c r="N2325" s="34"/>
      <c r="O2325" s="34"/>
      <c r="P2325" s="34"/>
      <c r="Q2325" s="34"/>
      <c r="R2325" s="34"/>
      <c r="S2325" s="34"/>
      <c r="T2325" s="34"/>
      <c r="U2325" s="34"/>
      <c r="V2325" s="34"/>
      <c r="W2325" s="34"/>
      <c r="X2325" s="34"/>
      <c r="Y2325" s="34"/>
      <c r="Z2325" s="34"/>
      <c r="AA2325" s="34"/>
      <c r="AB2325" s="34"/>
    </row>
    <row r="2326" spans="1:28">
      <c r="A2326" s="34"/>
      <c r="B2326" s="34"/>
      <c r="C2326" s="34"/>
      <c r="D2326" s="34"/>
      <c r="E2326" s="34"/>
      <c r="F2326" s="34"/>
      <c r="G2326" s="34"/>
      <c r="H2326" s="34"/>
      <c r="I2326" s="34"/>
      <c r="J2326" s="34"/>
      <c r="K2326" s="34"/>
      <c r="L2326" s="34"/>
      <c r="M2326" s="34"/>
      <c r="N2326" s="34"/>
      <c r="O2326" s="34"/>
      <c r="P2326" s="34"/>
      <c r="Q2326" s="34"/>
      <c r="R2326" s="34"/>
      <c r="S2326" s="34"/>
      <c r="T2326" s="34"/>
      <c r="U2326" s="34"/>
      <c r="V2326" s="34"/>
      <c r="W2326" s="34"/>
      <c r="X2326" s="34"/>
      <c r="Y2326" s="34"/>
      <c r="Z2326" s="34"/>
      <c r="AA2326" s="34"/>
      <c r="AB2326" s="34"/>
    </row>
    <row r="2327" spans="1:28">
      <c r="A2327" s="34"/>
      <c r="B2327" s="34"/>
      <c r="C2327" s="34"/>
      <c r="D2327" s="34"/>
      <c r="E2327" s="34"/>
      <c r="F2327" s="34"/>
      <c r="G2327" s="34"/>
      <c r="H2327" s="34"/>
      <c r="I2327" s="34"/>
      <c r="J2327" s="34"/>
      <c r="K2327" s="34"/>
      <c r="L2327" s="34"/>
      <c r="M2327" s="34"/>
      <c r="N2327" s="34"/>
      <c r="O2327" s="34"/>
      <c r="P2327" s="34"/>
      <c r="Q2327" s="34"/>
      <c r="R2327" s="34"/>
      <c r="S2327" s="34"/>
      <c r="T2327" s="34"/>
      <c r="U2327" s="34"/>
      <c r="V2327" s="34"/>
      <c r="W2327" s="34"/>
      <c r="X2327" s="34"/>
      <c r="Y2327" s="34"/>
      <c r="Z2327" s="34"/>
      <c r="AA2327" s="34"/>
      <c r="AB2327" s="34"/>
    </row>
    <row r="2328" spans="1:28">
      <c r="A2328" s="34"/>
      <c r="B2328" s="34"/>
      <c r="C2328" s="34"/>
      <c r="D2328" s="34"/>
      <c r="E2328" s="34"/>
      <c r="F2328" s="34"/>
      <c r="G2328" s="34"/>
      <c r="H2328" s="34"/>
      <c r="I2328" s="34"/>
      <c r="J2328" s="34"/>
      <c r="K2328" s="34"/>
      <c r="L2328" s="34"/>
      <c r="M2328" s="34"/>
      <c r="N2328" s="34"/>
      <c r="O2328" s="34"/>
      <c r="P2328" s="34"/>
      <c r="Q2328" s="34"/>
      <c r="R2328" s="34"/>
      <c r="S2328" s="34"/>
      <c r="T2328" s="34"/>
      <c r="U2328" s="34"/>
      <c r="V2328" s="34"/>
      <c r="W2328" s="34"/>
      <c r="X2328" s="34"/>
      <c r="Y2328" s="34"/>
      <c r="Z2328" s="34"/>
      <c r="AA2328" s="34"/>
      <c r="AB2328" s="34"/>
    </row>
    <row r="2329" spans="1:28">
      <c r="A2329" s="34"/>
      <c r="B2329" s="34"/>
      <c r="C2329" s="34"/>
      <c r="D2329" s="34"/>
      <c r="E2329" s="34"/>
      <c r="F2329" s="34"/>
      <c r="G2329" s="34"/>
      <c r="H2329" s="34"/>
      <c r="I2329" s="34"/>
      <c r="J2329" s="34"/>
      <c r="K2329" s="34"/>
      <c r="L2329" s="34"/>
      <c r="M2329" s="34"/>
      <c r="N2329" s="34"/>
      <c r="O2329" s="34"/>
      <c r="P2329" s="34"/>
      <c r="Q2329" s="34"/>
      <c r="R2329" s="34"/>
      <c r="S2329" s="34"/>
      <c r="T2329" s="34"/>
      <c r="U2329" s="34"/>
      <c r="V2329" s="34"/>
      <c r="W2329" s="34"/>
      <c r="X2329" s="34"/>
      <c r="Y2329" s="34"/>
      <c r="Z2329" s="34"/>
      <c r="AA2329" s="34"/>
      <c r="AB2329" s="34"/>
    </row>
    <row r="2330" spans="1:28">
      <c r="A2330" s="34"/>
      <c r="B2330" s="34"/>
      <c r="C2330" s="34"/>
      <c r="D2330" s="34"/>
      <c r="E2330" s="34"/>
      <c r="F2330" s="34"/>
      <c r="G2330" s="34"/>
      <c r="H2330" s="34"/>
      <c r="I2330" s="34"/>
      <c r="J2330" s="34"/>
      <c r="K2330" s="34"/>
      <c r="L2330" s="34"/>
      <c r="M2330" s="34"/>
      <c r="N2330" s="34"/>
      <c r="O2330" s="34"/>
      <c r="P2330" s="34"/>
      <c r="Q2330" s="34"/>
      <c r="R2330" s="34"/>
      <c r="S2330" s="34"/>
      <c r="T2330" s="34"/>
      <c r="U2330" s="34"/>
      <c r="V2330" s="34"/>
      <c r="W2330" s="34"/>
      <c r="X2330" s="34"/>
      <c r="Y2330" s="34"/>
      <c r="Z2330" s="34"/>
      <c r="AA2330" s="34"/>
      <c r="AB2330" s="34"/>
    </row>
    <row r="2331" spans="1:28">
      <c r="A2331" s="34"/>
      <c r="B2331" s="34"/>
      <c r="C2331" s="34"/>
      <c r="D2331" s="34"/>
      <c r="E2331" s="34"/>
      <c r="F2331" s="34"/>
      <c r="G2331" s="34"/>
      <c r="H2331" s="34"/>
      <c r="I2331" s="34"/>
      <c r="J2331" s="34"/>
      <c r="K2331" s="34"/>
      <c r="L2331" s="34"/>
      <c r="M2331" s="34"/>
      <c r="N2331" s="34"/>
      <c r="O2331" s="34"/>
      <c r="P2331" s="34"/>
      <c r="Q2331" s="34"/>
      <c r="R2331" s="34"/>
      <c r="S2331" s="34"/>
      <c r="T2331" s="34"/>
      <c r="U2331" s="34"/>
      <c r="V2331" s="34"/>
      <c r="W2331" s="34"/>
      <c r="X2331" s="34"/>
      <c r="Y2331" s="34"/>
      <c r="Z2331" s="34"/>
      <c r="AA2331" s="34"/>
      <c r="AB2331" s="34"/>
    </row>
    <row r="2332" spans="1:28">
      <c r="A2332" s="34"/>
      <c r="B2332" s="34"/>
      <c r="C2332" s="34"/>
      <c r="D2332" s="34"/>
      <c r="E2332" s="34"/>
      <c r="F2332" s="34"/>
      <c r="G2332" s="34"/>
      <c r="H2332" s="34"/>
      <c r="I2332" s="34"/>
      <c r="J2332" s="34"/>
      <c r="K2332" s="34"/>
      <c r="L2332" s="34"/>
      <c r="M2332" s="34"/>
      <c r="N2332" s="34"/>
      <c r="O2332" s="34"/>
      <c r="P2332" s="34"/>
      <c r="Q2332" s="34"/>
      <c r="R2332" s="34"/>
      <c r="S2332" s="34"/>
      <c r="T2332" s="34"/>
      <c r="U2332" s="34"/>
      <c r="V2332" s="34"/>
      <c r="W2332" s="34"/>
      <c r="X2332" s="34"/>
      <c r="Y2332" s="34"/>
      <c r="Z2332" s="34"/>
      <c r="AA2332" s="34"/>
      <c r="AB2332" s="34"/>
    </row>
    <row r="2333" spans="1:28">
      <c r="A2333" s="34"/>
      <c r="B2333" s="34"/>
      <c r="C2333" s="34"/>
      <c r="D2333" s="34"/>
      <c r="E2333" s="34"/>
      <c r="F2333" s="34"/>
      <c r="G2333" s="34"/>
      <c r="H2333" s="34"/>
      <c r="I2333" s="34"/>
      <c r="J2333" s="34"/>
      <c r="K2333" s="34"/>
      <c r="L2333" s="34"/>
      <c r="M2333" s="34"/>
      <c r="N2333" s="34"/>
      <c r="O2333" s="34"/>
      <c r="P2333" s="34"/>
      <c r="Q2333" s="34"/>
      <c r="R2333" s="34"/>
      <c r="S2333" s="34"/>
      <c r="T2333" s="34"/>
      <c r="U2333" s="34"/>
      <c r="V2333" s="34"/>
      <c r="W2333" s="34"/>
      <c r="X2333" s="34"/>
      <c r="Y2333" s="34"/>
      <c r="Z2333" s="34"/>
      <c r="AA2333" s="34"/>
      <c r="AB2333" s="34"/>
    </row>
    <row r="2334" spans="1:28">
      <c r="A2334" s="34"/>
      <c r="B2334" s="34"/>
      <c r="C2334" s="34"/>
      <c r="D2334" s="34"/>
      <c r="E2334" s="34"/>
      <c r="F2334" s="34"/>
      <c r="G2334" s="34"/>
      <c r="H2334" s="34"/>
      <c r="I2334" s="34"/>
      <c r="J2334" s="34"/>
      <c r="K2334" s="34"/>
      <c r="L2334" s="34"/>
      <c r="M2334" s="34"/>
      <c r="N2334" s="34"/>
      <c r="O2334" s="34"/>
      <c r="P2334" s="34"/>
      <c r="Q2334" s="34"/>
      <c r="R2334" s="34"/>
      <c r="S2334" s="34"/>
      <c r="T2334" s="34"/>
      <c r="U2334" s="34"/>
      <c r="V2334" s="34"/>
      <c r="W2334" s="34"/>
      <c r="X2334" s="34"/>
      <c r="Y2334" s="34"/>
      <c r="Z2334" s="34"/>
      <c r="AA2334" s="34"/>
      <c r="AB2334" s="34"/>
    </row>
    <row r="2335" spans="1:28">
      <c r="A2335" s="34"/>
      <c r="B2335" s="34"/>
      <c r="C2335" s="34"/>
      <c r="D2335" s="34"/>
      <c r="E2335" s="34"/>
      <c r="F2335" s="34"/>
      <c r="G2335" s="34"/>
      <c r="H2335" s="34"/>
      <c r="I2335" s="34"/>
      <c r="J2335" s="34"/>
      <c r="K2335" s="34"/>
      <c r="L2335" s="34"/>
      <c r="M2335" s="34"/>
      <c r="N2335" s="34"/>
      <c r="O2335" s="34"/>
      <c r="P2335" s="34"/>
      <c r="Q2335" s="34"/>
      <c r="R2335" s="34"/>
      <c r="S2335" s="34"/>
      <c r="T2335" s="34"/>
      <c r="U2335" s="34"/>
      <c r="V2335" s="34"/>
      <c r="W2335" s="34"/>
      <c r="X2335" s="34"/>
      <c r="Y2335" s="34"/>
      <c r="Z2335" s="34"/>
      <c r="AA2335" s="34"/>
      <c r="AB2335" s="34"/>
    </row>
    <row r="2336" spans="1:28">
      <c r="A2336" s="34"/>
      <c r="B2336" s="34"/>
      <c r="C2336" s="34"/>
      <c r="D2336" s="34"/>
      <c r="E2336" s="34"/>
      <c r="F2336" s="34"/>
      <c r="G2336" s="34"/>
      <c r="H2336" s="34"/>
      <c r="I2336" s="34"/>
      <c r="J2336" s="34"/>
      <c r="K2336" s="34"/>
      <c r="L2336" s="34"/>
      <c r="M2336" s="34"/>
      <c r="N2336" s="34"/>
      <c r="O2336" s="34"/>
      <c r="P2336" s="34"/>
      <c r="Q2336" s="34"/>
      <c r="R2336" s="34"/>
      <c r="S2336" s="34"/>
      <c r="T2336" s="34"/>
      <c r="U2336" s="34"/>
      <c r="V2336" s="34"/>
      <c r="W2336" s="34"/>
      <c r="X2336" s="34"/>
      <c r="Y2336" s="34"/>
      <c r="Z2336" s="34"/>
      <c r="AA2336" s="34"/>
      <c r="AB2336" s="34"/>
    </row>
    <row r="2337" spans="1:28">
      <c r="A2337" s="34"/>
      <c r="B2337" s="34"/>
      <c r="C2337" s="34"/>
      <c r="D2337" s="34"/>
      <c r="E2337" s="34"/>
      <c r="F2337" s="34"/>
      <c r="G2337" s="34"/>
      <c r="H2337" s="34"/>
      <c r="I2337" s="34"/>
      <c r="J2337" s="34"/>
      <c r="K2337" s="34"/>
      <c r="L2337" s="34"/>
      <c r="M2337" s="34"/>
      <c r="N2337" s="34"/>
      <c r="O2337" s="34"/>
      <c r="P2337" s="34"/>
      <c r="Q2337" s="34"/>
      <c r="R2337" s="34"/>
      <c r="S2337" s="34"/>
      <c r="T2337" s="34"/>
      <c r="U2337" s="34"/>
      <c r="V2337" s="34"/>
      <c r="W2337" s="34"/>
      <c r="X2337" s="34"/>
      <c r="Y2337" s="34"/>
      <c r="Z2337" s="34"/>
      <c r="AA2337" s="34"/>
      <c r="AB2337" s="34"/>
    </row>
    <row r="2338" spans="1:28">
      <c r="A2338" s="34"/>
      <c r="B2338" s="34"/>
      <c r="C2338" s="34"/>
      <c r="D2338" s="34"/>
      <c r="E2338" s="34"/>
      <c r="F2338" s="34"/>
      <c r="G2338" s="34"/>
      <c r="H2338" s="34"/>
      <c r="I2338" s="34"/>
      <c r="J2338" s="34"/>
      <c r="K2338" s="34"/>
      <c r="L2338" s="34"/>
      <c r="M2338" s="34"/>
      <c r="N2338" s="34"/>
      <c r="O2338" s="34"/>
      <c r="P2338" s="34"/>
      <c r="Q2338" s="34"/>
      <c r="R2338" s="34"/>
      <c r="S2338" s="34"/>
      <c r="T2338" s="34"/>
      <c r="U2338" s="34"/>
      <c r="V2338" s="34"/>
      <c r="W2338" s="34"/>
      <c r="X2338" s="34"/>
      <c r="Y2338" s="34"/>
      <c r="Z2338" s="34"/>
      <c r="AA2338" s="34"/>
      <c r="AB2338" s="34"/>
    </row>
    <row r="2339" spans="1:28">
      <c r="A2339" s="34"/>
      <c r="B2339" s="34"/>
      <c r="C2339" s="34"/>
      <c r="D2339" s="34"/>
      <c r="E2339" s="34"/>
      <c r="F2339" s="34"/>
      <c r="G2339" s="34"/>
      <c r="H2339" s="34"/>
      <c r="I2339" s="34"/>
      <c r="J2339" s="34"/>
      <c r="K2339" s="34"/>
      <c r="L2339" s="34"/>
      <c r="M2339" s="34"/>
      <c r="N2339" s="34"/>
      <c r="O2339" s="34"/>
      <c r="P2339" s="34"/>
      <c r="Q2339" s="34"/>
      <c r="R2339" s="34"/>
      <c r="S2339" s="34"/>
      <c r="T2339" s="34"/>
      <c r="U2339" s="34"/>
      <c r="V2339" s="34"/>
      <c r="W2339" s="34"/>
      <c r="X2339" s="34"/>
      <c r="Y2339" s="34"/>
      <c r="Z2339" s="34"/>
      <c r="AA2339" s="34"/>
      <c r="AB2339" s="34"/>
    </row>
    <row r="2340" spans="1:28">
      <c r="A2340" s="34"/>
      <c r="B2340" s="34"/>
      <c r="C2340" s="34"/>
      <c r="D2340" s="34"/>
      <c r="E2340" s="34"/>
      <c r="F2340" s="34"/>
      <c r="G2340" s="34"/>
      <c r="H2340" s="34"/>
      <c r="I2340" s="34"/>
      <c r="J2340" s="34"/>
      <c r="K2340" s="34"/>
      <c r="L2340" s="34"/>
      <c r="M2340" s="34"/>
      <c r="N2340" s="34"/>
      <c r="O2340" s="34"/>
      <c r="P2340" s="34"/>
      <c r="Q2340" s="34"/>
      <c r="R2340" s="34"/>
      <c r="S2340" s="34"/>
      <c r="T2340" s="34"/>
      <c r="U2340" s="34"/>
      <c r="V2340" s="34"/>
      <c r="W2340" s="34"/>
      <c r="X2340" s="34"/>
      <c r="Y2340" s="34"/>
      <c r="Z2340" s="34"/>
      <c r="AA2340" s="34"/>
      <c r="AB2340" s="34"/>
    </row>
    <row r="2341" spans="1:28">
      <c r="A2341" s="34"/>
      <c r="B2341" s="34"/>
      <c r="C2341" s="34"/>
      <c r="D2341" s="34"/>
      <c r="E2341" s="34"/>
      <c r="F2341" s="34"/>
      <c r="G2341" s="34"/>
      <c r="H2341" s="34"/>
      <c r="I2341" s="34"/>
      <c r="J2341" s="34"/>
      <c r="K2341" s="34"/>
      <c r="L2341" s="34"/>
      <c r="M2341" s="34"/>
      <c r="N2341" s="34"/>
      <c r="O2341" s="34"/>
      <c r="P2341" s="34"/>
      <c r="Q2341" s="34"/>
      <c r="R2341" s="34"/>
      <c r="S2341" s="34"/>
      <c r="T2341" s="34"/>
      <c r="U2341" s="34"/>
      <c r="V2341" s="34"/>
      <c r="W2341" s="34"/>
      <c r="X2341" s="34"/>
      <c r="Y2341" s="34"/>
      <c r="Z2341" s="34"/>
      <c r="AA2341" s="34"/>
      <c r="AB2341" s="34"/>
    </row>
    <row r="2342" spans="1:28">
      <c r="A2342" s="34"/>
      <c r="B2342" s="34"/>
      <c r="C2342" s="34"/>
      <c r="D2342" s="34"/>
      <c r="E2342" s="34"/>
      <c r="F2342" s="34"/>
      <c r="G2342" s="34"/>
      <c r="H2342" s="34"/>
      <c r="I2342" s="34"/>
      <c r="J2342" s="34"/>
      <c r="K2342" s="34"/>
      <c r="L2342" s="34"/>
      <c r="M2342" s="34"/>
      <c r="N2342" s="34"/>
      <c r="O2342" s="34"/>
      <c r="P2342" s="34"/>
      <c r="Q2342" s="34"/>
      <c r="R2342" s="34"/>
      <c r="S2342" s="34"/>
      <c r="T2342" s="34"/>
      <c r="U2342" s="34"/>
      <c r="V2342" s="34"/>
      <c r="W2342" s="34"/>
      <c r="X2342" s="34"/>
      <c r="Y2342" s="34"/>
      <c r="Z2342" s="34"/>
      <c r="AA2342" s="34"/>
      <c r="AB2342" s="34"/>
    </row>
    <row r="2343" spans="1:28">
      <c r="A2343" s="34"/>
      <c r="B2343" s="34"/>
      <c r="C2343" s="34"/>
      <c r="D2343" s="34"/>
      <c r="E2343" s="34"/>
      <c r="F2343" s="34"/>
      <c r="G2343" s="34"/>
      <c r="H2343" s="34"/>
      <c r="I2343" s="34"/>
      <c r="J2343" s="34"/>
      <c r="K2343" s="34"/>
      <c r="L2343" s="34"/>
      <c r="M2343" s="34"/>
      <c r="N2343" s="34"/>
      <c r="O2343" s="34"/>
      <c r="P2343" s="34"/>
      <c r="Q2343" s="34"/>
      <c r="R2343" s="34"/>
      <c r="S2343" s="34"/>
      <c r="T2343" s="34"/>
      <c r="U2343" s="34"/>
      <c r="V2343" s="34"/>
      <c r="W2343" s="34"/>
      <c r="X2343" s="34"/>
      <c r="Y2343" s="34"/>
      <c r="Z2343" s="34"/>
      <c r="AA2343" s="34"/>
      <c r="AB2343" s="34"/>
    </row>
    <row r="2344" spans="1:28">
      <c r="A2344" s="34"/>
      <c r="B2344" s="34"/>
      <c r="C2344" s="34"/>
      <c r="D2344" s="34"/>
      <c r="E2344" s="34"/>
      <c r="F2344" s="34"/>
      <c r="G2344" s="34"/>
      <c r="H2344" s="34"/>
      <c r="I2344" s="34"/>
      <c r="J2344" s="34"/>
      <c r="K2344" s="34"/>
      <c r="L2344" s="34"/>
      <c r="M2344" s="34"/>
      <c r="N2344" s="34"/>
      <c r="O2344" s="34"/>
      <c r="P2344" s="34"/>
      <c r="Q2344" s="34"/>
      <c r="R2344" s="34"/>
      <c r="S2344" s="34"/>
      <c r="T2344" s="34"/>
      <c r="U2344" s="34"/>
      <c r="V2344" s="34"/>
      <c r="W2344" s="34"/>
      <c r="X2344" s="34"/>
      <c r="Y2344" s="34"/>
      <c r="Z2344" s="34"/>
      <c r="AA2344" s="34"/>
      <c r="AB2344" s="34"/>
    </row>
    <row r="2345" spans="1:28">
      <c r="A2345" s="34"/>
      <c r="B2345" s="34"/>
      <c r="C2345" s="34"/>
      <c r="D2345" s="34"/>
      <c r="E2345" s="34"/>
      <c r="F2345" s="34"/>
      <c r="G2345" s="34"/>
      <c r="H2345" s="34"/>
      <c r="I2345" s="34"/>
      <c r="J2345" s="34"/>
      <c r="K2345" s="34"/>
      <c r="L2345" s="34"/>
      <c r="M2345" s="34"/>
      <c r="N2345" s="34"/>
      <c r="O2345" s="34"/>
      <c r="P2345" s="34"/>
      <c r="Q2345" s="34"/>
      <c r="R2345" s="34"/>
      <c r="S2345" s="34"/>
      <c r="T2345" s="34"/>
      <c r="U2345" s="34"/>
      <c r="V2345" s="34"/>
      <c r="W2345" s="34"/>
      <c r="X2345" s="34"/>
      <c r="Y2345" s="34"/>
      <c r="Z2345" s="34"/>
      <c r="AA2345" s="34"/>
      <c r="AB2345" s="34"/>
    </row>
    <row r="2346" spans="1:28">
      <c r="A2346" s="34"/>
      <c r="B2346" s="34"/>
      <c r="C2346" s="34"/>
      <c r="D2346" s="34"/>
      <c r="E2346" s="34"/>
      <c r="F2346" s="34"/>
      <c r="G2346" s="34"/>
      <c r="H2346" s="34"/>
      <c r="I2346" s="34"/>
      <c r="J2346" s="34"/>
      <c r="K2346" s="34"/>
      <c r="L2346" s="34"/>
      <c r="M2346" s="34"/>
      <c r="N2346" s="34"/>
      <c r="O2346" s="34"/>
      <c r="P2346" s="34"/>
      <c r="Q2346" s="34"/>
      <c r="R2346" s="34"/>
      <c r="S2346" s="34"/>
      <c r="T2346" s="34"/>
      <c r="U2346" s="34"/>
      <c r="V2346" s="34"/>
      <c r="W2346" s="34"/>
      <c r="X2346" s="34"/>
      <c r="Y2346" s="34"/>
      <c r="Z2346" s="34"/>
      <c r="AA2346" s="34"/>
      <c r="AB2346" s="34"/>
    </row>
    <row r="2347" spans="1:28">
      <c r="A2347" s="34"/>
      <c r="B2347" s="34"/>
      <c r="C2347" s="34"/>
      <c r="D2347" s="34"/>
      <c r="E2347" s="34"/>
      <c r="F2347" s="34"/>
      <c r="G2347" s="34"/>
      <c r="H2347" s="34"/>
      <c r="I2347" s="34"/>
      <c r="J2347" s="34"/>
      <c r="K2347" s="34"/>
      <c r="L2347" s="34"/>
      <c r="M2347" s="34"/>
      <c r="N2347" s="34"/>
      <c r="O2347" s="34"/>
      <c r="P2347" s="34"/>
      <c r="Q2347" s="34"/>
      <c r="R2347" s="34"/>
      <c r="S2347" s="34"/>
      <c r="T2347" s="34"/>
      <c r="U2347" s="34"/>
      <c r="V2347" s="34"/>
      <c r="W2347" s="34"/>
      <c r="X2347" s="34"/>
      <c r="Y2347" s="34"/>
      <c r="Z2347" s="34"/>
      <c r="AA2347" s="34"/>
      <c r="AB2347" s="34"/>
    </row>
    <row r="2348" spans="1:28">
      <c r="A2348" s="34"/>
      <c r="B2348" s="34"/>
      <c r="C2348" s="34"/>
      <c r="D2348" s="34"/>
      <c r="E2348" s="34"/>
      <c r="F2348" s="34"/>
      <c r="G2348" s="34"/>
      <c r="H2348" s="34"/>
      <c r="I2348" s="34"/>
      <c r="J2348" s="34"/>
      <c r="K2348" s="34"/>
      <c r="L2348" s="34"/>
      <c r="M2348" s="34"/>
      <c r="N2348" s="34"/>
      <c r="O2348" s="34"/>
      <c r="P2348" s="34"/>
      <c r="Q2348" s="34"/>
      <c r="R2348" s="34"/>
      <c r="S2348" s="34"/>
      <c r="T2348" s="34"/>
      <c r="U2348" s="34"/>
      <c r="V2348" s="34"/>
      <c r="W2348" s="34"/>
      <c r="X2348" s="34"/>
      <c r="Y2348" s="34"/>
      <c r="Z2348" s="34"/>
      <c r="AA2348" s="34"/>
      <c r="AB2348" s="34"/>
    </row>
    <row r="2349" spans="1:28">
      <c r="A2349" s="34"/>
      <c r="B2349" s="34"/>
      <c r="C2349" s="34"/>
      <c r="D2349" s="34"/>
      <c r="E2349" s="34"/>
      <c r="F2349" s="34"/>
      <c r="G2349" s="34"/>
      <c r="H2349" s="34"/>
      <c r="I2349" s="34"/>
      <c r="J2349" s="34"/>
      <c r="K2349" s="34"/>
      <c r="L2349" s="34"/>
      <c r="M2349" s="34"/>
      <c r="N2349" s="34"/>
      <c r="O2349" s="34"/>
      <c r="P2349" s="34"/>
      <c r="Q2349" s="34"/>
      <c r="R2349" s="34"/>
      <c r="S2349" s="34"/>
      <c r="T2349" s="34"/>
      <c r="U2349" s="34"/>
      <c r="V2349" s="34"/>
      <c r="W2349" s="34"/>
      <c r="X2349" s="34"/>
      <c r="Y2349" s="34"/>
      <c r="Z2349" s="34"/>
      <c r="AA2349" s="34"/>
      <c r="AB2349" s="34"/>
    </row>
    <row r="2350" spans="1:28">
      <c r="A2350" s="34"/>
      <c r="B2350" s="34"/>
      <c r="C2350" s="34"/>
      <c r="D2350" s="34"/>
      <c r="E2350" s="34"/>
      <c r="F2350" s="34"/>
      <c r="G2350" s="34"/>
      <c r="H2350" s="34"/>
      <c r="I2350" s="34"/>
      <c r="J2350" s="34"/>
      <c r="K2350" s="34"/>
      <c r="L2350" s="34"/>
      <c r="M2350" s="34"/>
      <c r="N2350" s="34"/>
      <c r="O2350" s="34"/>
      <c r="P2350" s="34"/>
      <c r="Q2350" s="34"/>
      <c r="R2350" s="34"/>
      <c r="S2350" s="34"/>
      <c r="T2350" s="34"/>
      <c r="U2350" s="34"/>
      <c r="V2350" s="34"/>
      <c r="W2350" s="34"/>
      <c r="X2350" s="34"/>
      <c r="Y2350" s="34"/>
      <c r="Z2350" s="34"/>
      <c r="AA2350" s="34"/>
      <c r="AB2350" s="34"/>
    </row>
    <row r="2351" spans="1:28">
      <c r="A2351" s="34"/>
      <c r="B2351" s="34"/>
      <c r="C2351" s="34"/>
      <c r="D2351" s="34"/>
      <c r="E2351" s="34"/>
      <c r="F2351" s="34"/>
      <c r="G2351" s="34"/>
      <c r="H2351" s="34"/>
      <c r="I2351" s="34"/>
      <c r="J2351" s="34"/>
      <c r="K2351" s="34"/>
      <c r="L2351" s="34"/>
      <c r="M2351" s="34"/>
      <c r="N2351" s="34"/>
      <c r="O2351" s="34"/>
      <c r="P2351" s="34"/>
      <c r="Q2351" s="34"/>
      <c r="R2351" s="34"/>
      <c r="S2351" s="34"/>
      <c r="T2351" s="34"/>
      <c r="U2351" s="34"/>
      <c r="V2351" s="34"/>
      <c r="W2351" s="34"/>
      <c r="X2351" s="34"/>
      <c r="Y2351" s="34"/>
      <c r="Z2351" s="34"/>
      <c r="AA2351" s="34"/>
      <c r="AB2351" s="34"/>
    </row>
    <row r="2352" spans="1:28">
      <c r="A2352" s="34"/>
      <c r="B2352" s="34"/>
      <c r="C2352" s="34"/>
      <c r="D2352" s="34"/>
      <c r="E2352" s="34"/>
      <c r="F2352" s="34"/>
      <c r="G2352" s="34"/>
      <c r="H2352" s="34"/>
      <c r="I2352" s="34"/>
      <c r="J2352" s="34"/>
      <c r="K2352" s="34"/>
      <c r="L2352" s="34"/>
      <c r="M2352" s="34"/>
      <c r="N2352" s="34"/>
      <c r="O2352" s="34"/>
      <c r="P2352" s="34"/>
      <c r="Q2352" s="34"/>
      <c r="R2352" s="34"/>
      <c r="S2352" s="34"/>
      <c r="T2352" s="34"/>
      <c r="U2352" s="34"/>
      <c r="V2352" s="34"/>
      <c r="W2352" s="34"/>
      <c r="X2352" s="34"/>
      <c r="Y2352" s="34"/>
      <c r="Z2352" s="34"/>
      <c r="AA2352" s="34"/>
      <c r="AB2352" s="34"/>
    </row>
    <row r="2353" spans="1:28">
      <c r="A2353" s="34"/>
      <c r="B2353" s="34"/>
      <c r="C2353" s="34"/>
      <c r="D2353" s="34"/>
      <c r="E2353" s="34"/>
      <c r="F2353" s="34"/>
      <c r="G2353" s="34"/>
      <c r="H2353" s="34"/>
      <c r="I2353" s="34"/>
      <c r="J2353" s="34"/>
      <c r="K2353" s="34"/>
      <c r="L2353" s="34"/>
      <c r="M2353" s="34"/>
      <c r="N2353" s="34"/>
      <c r="O2353" s="34"/>
      <c r="P2353" s="34"/>
      <c r="Q2353" s="34"/>
      <c r="R2353" s="34"/>
      <c r="S2353" s="34"/>
      <c r="T2353" s="34"/>
      <c r="U2353" s="34"/>
      <c r="V2353" s="34"/>
      <c r="W2353" s="34"/>
      <c r="X2353" s="34"/>
      <c r="Y2353" s="34"/>
      <c r="Z2353" s="34"/>
      <c r="AA2353" s="34"/>
      <c r="AB2353" s="34"/>
    </row>
    <row r="2354" spans="1:28">
      <c r="A2354" s="34"/>
      <c r="B2354" s="34"/>
      <c r="C2354" s="34"/>
      <c r="D2354" s="34"/>
      <c r="E2354" s="34"/>
      <c r="F2354" s="34"/>
      <c r="G2354" s="34"/>
      <c r="H2354" s="34"/>
      <c r="I2354" s="34"/>
      <c r="J2354" s="34"/>
      <c r="K2354" s="34"/>
      <c r="L2354" s="34"/>
      <c r="M2354" s="34"/>
      <c r="N2354" s="34"/>
      <c r="O2354" s="34"/>
      <c r="P2354" s="34"/>
      <c r="Q2354" s="34"/>
      <c r="R2354" s="34"/>
      <c r="S2354" s="34"/>
      <c r="T2354" s="34"/>
      <c r="U2354" s="34"/>
      <c r="V2354" s="34"/>
      <c r="W2354" s="34"/>
      <c r="X2354" s="34"/>
      <c r="Y2354" s="34"/>
      <c r="Z2354" s="34"/>
      <c r="AA2354" s="34"/>
      <c r="AB2354" s="34"/>
    </row>
    <row r="2355" spans="1:28">
      <c r="A2355" s="34"/>
      <c r="B2355" s="34"/>
      <c r="C2355" s="34"/>
      <c r="D2355" s="34"/>
      <c r="E2355" s="34"/>
      <c r="F2355" s="34"/>
      <c r="G2355" s="34"/>
      <c r="H2355" s="34"/>
      <c r="I2355" s="34"/>
      <c r="J2355" s="34"/>
      <c r="K2355" s="34"/>
      <c r="L2355" s="34"/>
      <c r="M2355" s="34"/>
      <c r="N2355" s="34"/>
      <c r="O2355" s="34"/>
      <c r="P2355" s="34"/>
      <c r="Q2355" s="34"/>
      <c r="R2355" s="34"/>
      <c r="S2355" s="34"/>
      <c r="T2355" s="34"/>
      <c r="U2355" s="34"/>
      <c r="V2355" s="34"/>
      <c r="W2355" s="34"/>
      <c r="X2355" s="34"/>
      <c r="Y2355" s="34"/>
      <c r="Z2355" s="34"/>
      <c r="AA2355" s="34"/>
      <c r="AB2355" s="34"/>
    </row>
    <row r="2356" spans="1:28">
      <c r="A2356" s="34"/>
      <c r="B2356" s="34"/>
      <c r="C2356" s="34"/>
      <c r="D2356" s="34"/>
      <c r="E2356" s="34"/>
      <c r="F2356" s="34"/>
      <c r="G2356" s="34"/>
      <c r="H2356" s="34"/>
      <c r="I2356" s="34"/>
      <c r="J2356" s="34"/>
      <c r="K2356" s="34"/>
      <c r="L2356" s="34"/>
      <c r="M2356" s="34"/>
      <c r="N2356" s="34"/>
      <c r="O2356" s="34"/>
      <c r="P2356" s="34"/>
      <c r="Q2356" s="34"/>
      <c r="R2356" s="34"/>
      <c r="S2356" s="34"/>
      <c r="T2356" s="34"/>
      <c r="U2356" s="34"/>
      <c r="V2356" s="34"/>
      <c r="W2356" s="34"/>
      <c r="X2356" s="34"/>
      <c r="Y2356" s="34"/>
      <c r="Z2356" s="34"/>
      <c r="AA2356" s="34"/>
      <c r="AB2356" s="34"/>
    </row>
    <row r="2357" spans="1:28">
      <c r="A2357" s="34"/>
      <c r="B2357" s="34"/>
      <c r="C2357" s="34"/>
      <c r="D2357" s="34"/>
      <c r="E2357" s="34"/>
      <c r="F2357" s="34"/>
      <c r="G2357" s="34"/>
      <c r="H2357" s="34"/>
      <c r="I2357" s="34"/>
      <c r="J2357" s="34"/>
      <c r="K2357" s="34"/>
      <c r="L2357" s="34"/>
      <c r="M2357" s="34"/>
      <c r="N2357" s="34"/>
      <c r="O2357" s="34"/>
      <c r="P2357" s="34"/>
      <c r="Q2357" s="34"/>
      <c r="R2357" s="34"/>
      <c r="S2357" s="34"/>
      <c r="T2357" s="34"/>
      <c r="U2357" s="34"/>
      <c r="V2357" s="34"/>
      <c r="W2357" s="34"/>
      <c r="X2357" s="34"/>
      <c r="Y2357" s="34"/>
      <c r="Z2357" s="34"/>
      <c r="AA2357" s="34"/>
      <c r="AB2357" s="34"/>
    </row>
    <row r="2358" spans="1:28">
      <c r="A2358" s="34"/>
      <c r="B2358" s="34"/>
      <c r="C2358" s="34"/>
      <c r="D2358" s="34"/>
      <c r="E2358" s="34"/>
      <c r="F2358" s="34"/>
      <c r="G2358" s="34"/>
      <c r="H2358" s="34"/>
      <c r="I2358" s="34"/>
      <c r="J2358" s="34"/>
      <c r="K2358" s="34"/>
      <c r="L2358" s="34"/>
      <c r="M2358" s="34"/>
      <c r="N2358" s="34"/>
      <c r="O2358" s="34"/>
      <c r="P2358" s="34"/>
      <c r="Q2358" s="34"/>
      <c r="R2358" s="34"/>
      <c r="S2358" s="34"/>
      <c r="T2358" s="34"/>
      <c r="U2358" s="34"/>
      <c r="V2358" s="34"/>
      <c r="W2358" s="34"/>
      <c r="X2358" s="34"/>
      <c r="Y2358" s="34"/>
      <c r="Z2358" s="34"/>
      <c r="AA2358" s="34"/>
      <c r="AB2358" s="34"/>
    </row>
    <row r="2359" spans="1:28">
      <c r="A2359" s="34"/>
      <c r="B2359" s="34"/>
      <c r="C2359" s="34"/>
      <c r="D2359" s="34"/>
      <c r="E2359" s="34"/>
      <c r="F2359" s="34"/>
      <c r="G2359" s="34"/>
      <c r="H2359" s="34"/>
      <c r="I2359" s="34"/>
      <c r="J2359" s="34"/>
      <c r="K2359" s="34"/>
      <c r="L2359" s="34"/>
      <c r="M2359" s="34"/>
      <c r="N2359" s="34"/>
      <c r="O2359" s="34"/>
      <c r="P2359" s="34"/>
      <c r="Q2359" s="34"/>
      <c r="R2359" s="34"/>
      <c r="S2359" s="34"/>
      <c r="T2359" s="34"/>
      <c r="U2359" s="34"/>
      <c r="V2359" s="34"/>
      <c r="W2359" s="34"/>
      <c r="X2359" s="34"/>
      <c r="Y2359" s="34"/>
      <c r="Z2359" s="34"/>
      <c r="AA2359" s="34"/>
      <c r="AB2359" s="34"/>
    </row>
    <row r="2360" spans="1:28">
      <c r="A2360" s="34"/>
      <c r="B2360" s="34"/>
      <c r="C2360" s="34"/>
      <c r="D2360" s="34"/>
      <c r="E2360" s="34"/>
      <c r="F2360" s="34"/>
      <c r="G2360" s="34"/>
      <c r="H2360" s="34"/>
      <c r="I2360" s="34"/>
      <c r="J2360" s="34"/>
      <c r="K2360" s="34"/>
      <c r="L2360" s="34"/>
      <c r="M2360" s="34"/>
      <c r="N2360" s="34"/>
      <c r="O2360" s="34"/>
      <c r="P2360" s="34"/>
      <c r="Q2360" s="34"/>
      <c r="R2360" s="34"/>
      <c r="S2360" s="34"/>
      <c r="T2360" s="34"/>
      <c r="U2360" s="34"/>
      <c r="V2360" s="34"/>
      <c r="W2360" s="34"/>
      <c r="X2360" s="34"/>
      <c r="Y2360" s="34"/>
      <c r="Z2360" s="34"/>
      <c r="AA2360" s="34"/>
      <c r="AB2360" s="34"/>
    </row>
    <row r="2361" spans="1:28">
      <c r="A2361" s="34"/>
      <c r="B2361" s="34"/>
      <c r="C2361" s="34"/>
      <c r="D2361" s="34"/>
      <c r="E2361" s="34"/>
      <c r="F2361" s="34"/>
      <c r="G2361" s="34"/>
      <c r="H2361" s="34"/>
      <c r="I2361" s="34"/>
      <c r="J2361" s="34"/>
      <c r="K2361" s="34"/>
      <c r="L2361" s="34"/>
      <c r="M2361" s="34"/>
      <c r="N2361" s="34"/>
      <c r="O2361" s="34"/>
      <c r="P2361" s="34"/>
      <c r="Q2361" s="34"/>
      <c r="R2361" s="34"/>
      <c r="S2361" s="34"/>
      <c r="T2361" s="34"/>
      <c r="U2361" s="34"/>
      <c r="V2361" s="34"/>
      <c r="W2361" s="34"/>
      <c r="X2361" s="34"/>
      <c r="Y2361" s="34"/>
      <c r="Z2361" s="34"/>
      <c r="AA2361" s="34"/>
      <c r="AB2361" s="34"/>
    </row>
    <row r="2362" spans="1:28">
      <c r="A2362" s="34"/>
      <c r="B2362" s="34"/>
      <c r="C2362" s="34"/>
      <c r="D2362" s="34"/>
      <c r="E2362" s="34"/>
      <c r="F2362" s="34"/>
      <c r="G2362" s="34"/>
      <c r="H2362" s="34"/>
      <c r="I2362" s="34"/>
      <c r="J2362" s="34"/>
      <c r="K2362" s="34"/>
      <c r="L2362" s="34"/>
      <c r="M2362" s="34"/>
      <c r="N2362" s="34"/>
      <c r="O2362" s="34"/>
      <c r="P2362" s="34"/>
      <c r="Q2362" s="34"/>
      <c r="R2362" s="34"/>
      <c r="S2362" s="34"/>
      <c r="T2362" s="34"/>
      <c r="U2362" s="34"/>
      <c r="V2362" s="34"/>
      <c r="W2362" s="34"/>
      <c r="X2362" s="34"/>
      <c r="Y2362" s="34"/>
      <c r="Z2362" s="34"/>
      <c r="AA2362" s="34"/>
      <c r="AB2362" s="34"/>
    </row>
    <row r="2363" spans="1:28">
      <c r="A2363" s="34"/>
      <c r="B2363" s="34"/>
      <c r="C2363" s="34"/>
      <c r="D2363" s="34"/>
      <c r="E2363" s="34"/>
      <c r="F2363" s="34"/>
      <c r="G2363" s="34"/>
      <c r="H2363" s="34"/>
      <c r="I2363" s="34"/>
      <c r="J2363" s="34"/>
      <c r="K2363" s="34"/>
      <c r="L2363" s="34"/>
      <c r="M2363" s="34"/>
      <c r="N2363" s="34"/>
      <c r="O2363" s="34"/>
      <c r="P2363" s="34"/>
      <c r="Q2363" s="34"/>
      <c r="R2363" s="34"/>
      <c r="S2363" s="34"/>
      <c r="T2363" s="34"/>
      <c r="U2363" s="34"/>
      <c r="V2363" s="34"/>
      <c r="W2363" s="34"/>
      <c r="X2363" s="34"/>
      <c r="Y2363" s="34"/>
      <c r="Z2363" s="34"/>
      <c r="AA2363" s="34"/>
      <c r="AB2363" s="34"/>
    </row>
    <row r="2364" spans="1:28">
      <c r="A2364" s="34"/>
      <c r="B2364" s="34"/>
      <c r="C2364" s="34"/>
      <c r="D2364" s="34"/>
      <c r="E2364" s="34"/>
      <c r="F2364" s="34"/>
      <c r="G2364" s="34"/>
      <c r="H2364" s="34"/>
      <c r="I2364" s="34"/>
      <c r="J2364" s="34"/>
      <c r="K2364" s="34"/>
      <c r="L2364" s="34"/>
      <c r="M2364" s="34"/>
      <c r="N2364" s="34"/>
      <c r="O2364" s="34"/>
      <c r="P2364" s="34"/>
      <c r="Q2364" s="34"/>
      <c r="R2364" s="34"/>
      <c r="S2364" s="34"/>
      <c r="T2364" s="34"/>
      <c r="U2364" s="34"/>
      <c r="V2364" s="34"/>
      <c r="W2364" s="34"/>
      <c r="X2364" s="34"/>
      <c r="Y2364" s="34"/>
      <c r="Z2364" s="34"/>
      <c r="AA2364" s="34"/>
      <c r="AB2364" s="34"/>
    </row>
    <row r="2365" spans="1:28">
      <c r="A2365" s="34"/>
      <c r="B2365" s="34"/>
      <c r="C2365" s="34"/>
      <c r="D2365" s="34"/>
      <c r="E2365" s="34"/>
      <c r="F2365" s="34"/>
      <c r="G2365" s="34"/>
      <c r="H2365" s="34"/>
      <c r="I2365" s="34"/>
      <c r="J2365" s="34"/>
      <c r="K2365" s="34"/>
      <c r="L2365" s="34"/>
      <c r="M2365" s="34"/>
      <c r="N2365" s="34"/>
      <c r="O2365" s="34"/>
      <c r="P2365" s="34"/>
      <c r="Q2365" s="34"/>
      <c r="R2365" s="34"/>
      <c r="S2365" s="34"/>
      <c r="T2365" s="34"/>
      <c r="U2365" s="34"/>
      <c r="V2365" s="34"/>
      <c r="W2365" s="34"/>
      <c r="X2365" s="34"/>
      <c r="Y2365" s="34"/>
      <c r="Z2365" s="34"/>
      <c r="AA2365" s="34"/>
      <c r="AB2365" s="34"/>
    </row>
    <row r="2366" spans="1:28">
      <c r="A2366" s="34"/>
      <c r="B2366" s="34"/>
      <c r="C2366" s="34"/>
      <c r="D2366" s="34"/>
      <c r="E2366" s="34"/>
      <c r="F2366" s="34"/>
      <c r="G2366" s="34"/>
      <c r="H2366" s="34"/>
      <c r="I2366" s="34"/>
      <c r="J2366" s="34"/>
      <c r="K2366" s="34"/>
      <c r="L2366" s="34"/>
      <c r="M2366" s="34"/>
      <c r="N2366" s="34"/>
      <c r="O2366" s="34"/>
      <c r="P2366" s="34"/>
      <c r="Q2366" s="34"/>
      <c r="R2366" s="34"/>
      <c r="S2366" s="34"/>
      <c r="T2366" s="34"/>
      <c r="U2366" s="34"/>
      <c r="V2366" s="34"/>
      <c r="W2366" s="34"/>
      <c r="X2366" s="34"/>
      <c r="Y2366" s="34"/>
      <c r="Z2366" s="34"/>
      <c r="AA2366" s="34"/>
      <c r="AB2366" s="34"/>
    </row>
    <row r="2367" spans="1:28">
      <c r="A2367" s="34"/>
      <c r="B2367" s="34"/>
      <c r="C2367" s="34"/>
      <c r="D2367" s="34"/>
      <c r="E2367" s="34"/>
      <c r="F2367" s="34"/>
      <c r="G2367" s="34"/>
      <c r="H2367" s="34"/>
      <c r="I2367" s="34"/>
      <c r="J2367" s="34"/>
      <c r="K2367" s="34"/>
      <c r="L2367" s="34"/>
      <c r="M2367" s="34"/>
      <c r="N2367" s="34"/>
      <c r="O2367" s="34"/>
      <c r="P2367" s="34"/>
      <c r="Q2367" s="34"/>
      <c r="R2367" s="34"/>
      <c r="S2367" s="34"/>
      <c r="T2367" s="34"/>
      <c r="U2367" s="34"/>
      <c r="V2367" s="34"/>
      <c r="W2367" s="34"/>
      <c r="X2367" s="34"/>
      <c r="Y2367" s="34"/>
      <c r="Z2367" s="34"/>
      <c r="AA2367" s="34"/>
      <c r="AB2367" s="34"/>
    </row>
    <row r="2368" spans="1:28">
      <c r="A2368" s="34"/>
      <c r="B2368" s="34"/>
      <c r="C2368" s="34"/>
      <c r="D2368" s="34"/>
      <c r="E2368" s="34"/>
      <c r="F2368" s="34"/>
      <c r="G2368" s="34"/>
      <c r="H2368" s="34"/>
      <c r="I2368" s="34"/>
      <c r="J2368" s="34"/>
      <c r="K2368" s="34"/>
      <c r="L2368" s="34"/>
      <c r="M2368" s="34"/>
      <c r="N2368" s="34"/>
      <c r="O2368" s="34"/>
      <c r="P2368" s="34"/>
      <c r="Q2368" s="34"/>
      <c r="R2368" s="34"/>
      <c r="S2368" s="34"/>
      <c r="T2368" s="34"/>
      <c r="U2368" s="34"/>
      <c r="V2368" s="34"/>
      <c r="W2368" s="34"/>
      <c r="X2368" s="34"/>
      <c r="Y2368" s="34"/>
      <c r="Z2368" s="34"/>
      <c r="AA2368" s="34"/>
      <c r="AB2368" s="34"/>
    </row>
    <row r="2369" spans="1:28">
      <c r="A2369" s="34"/>
      <c r="B2369" s="34"/>
      <c r="C2369" s="34"/>
      <c r="D2369" s="34"/>
      <c r="E2369" s="34"/>
      <c r="F2369" s="34"/>
      <c r="G2369" s="34"/>
      <c r="H2369" s="34"/>
      <c r="I2369" s="34"/>
      <c r="J2369" s="34"/>
      <c r="K2369" s="34"/>
      <c r="L2369" s="34"/>
      <c r="M2369" s="34"/>
      <c r="N2369" s="34"/>
      <c r="O2369" s="34"/>
      <c r="P2369" s="34"/>
      <c r="Q2369" s="34"/>
      <c r="R2369" s="34"/>
      <c r="S2369" s="34"/>
      <c r="T2369" s="34"/>
      <c r="U2369" s="34"/>
      <c r="V2369" s="34"/>
      <c r="W2369" s="34"/>
      <c r="X2369" s="34"/>
      <c r="Y2369" s="34"/>
      <c r="Z2369" s="34"/>
      <c r="AA2369" s="34"/>
      <c r="AB2369" s="34"/>
    </row>
    <row r="2370" spans="1:28">
      <c r="A2370" s="34"/>
      <c r="B2370" s="34"/>
      <c r="C2370" s="34"/>
      <c r="D2370" s="34"/>
      <c r="E2370" s="34"/>
      <c r="F2370" s="34"/>
      <c r="G2370" s="34"/>
      <c r="H2370" s="34"/>
      <c r="I2370" s="34"/>
      <c r="J2370" s="34"/>
      <c r="K2370" s="34"/>
      <c r="L2370" s="34"/>
      <c r="M2370" s="34"/>
      <c r="N2370" s="34"/>
      <c r="O2370" s="34"/>
      <c r="P2370" s="34"/>
      <c r="Q2370" s="34"/>
      <c r="R2370" s="34"/>
      <c r="S2370" s="34"/>
      <c r="T2370" s="34"/>
      <c r="U2370" s="34"/>
      <c r="V2370" s="34"/>
      <c r="W2370" s="34"/>
      <c r="X2370" s="34"/>
      <c r="Y2370" s="34"/>
      <c r="Z2370" s="34"/>
      <c r="AA2370" s="34"/>
      <c r="AB2370" s="34"/>
    </row>
    <row r="2371" spans="1:28">
      <c r="A2371" s="34"/>
      <c r="B2371" s="34"/>
      <c r="C2371" s="34"/>
      <c r="D2371" s="34"/>
      <c r="E2371" s="34"/>
      <c r="F2371" s="34"/>
      <c r="G2371" s="34"/>
      <c r="H2371" s="34"/>
      <c r="I2371" s="34"/>
      <c r="J2371" s="34"/>
      <c r="K2371" s="34"/>
      <c r="L2371" s="34"/>
      <c r="M2371" s="34"/>
      <c r="N2371" s="34"/>
      <c r="O2371" s="34"/>
      <c r="P2371" s="34"/>
      <c r="Q2371" s="34"/>
      <c r="R2371" s="34"/>
      <c r="S2371" s="34"/>
      <c r="T2371" s="34"/>
      <c r="U2371" s="34"/>
      <c r="V2371" s="34"/>
      <c r="W2371" s="34"/>
      <c r="X2371" s="34"/>
      <c r="Y2371" s="34"/>
      <c r="Z2371" s="34"/>
      <c r="AA2371" s="34"/>
      <c r="AB2371" s="34"/>
    </row>
    <row r="2372" spans="1:28">
      <c r="A2372" s="34"/>
      <c r="B2372" s="34"/>
      <c r="C2372" s="34"/>
      <c r="D2372" s="34"/>
      <c r="E2372" s="34"/>
      <c r="F2372" s="34"/>
      <c r="G2372" s="34"/>
      <c r="H2372" s="34"/>
      <c r="I2372" s="34"/>
      <c r="J2372" s="34"/>
      <c r="K2372" s="34"/>
      <c r="L2372" s="34"/>
      <c r="M2372" s="34"/>
      <c r="N2372" s="34"/>
      <c r="O2372" s="34"/>
      <c r="P2372" s="34"/>
      <c r="Q2372" s="34"/>
      <c r="R2372" s="34"/>
      <c r="S2372" s="34"/>
      <c r="T2372" s="34"/>
      <c r="U2372" s="34"/>
      <c r="V2372" s="34"/>
      <c r="W2372" s="34"/>
      <c r="X2372" s="34"/>
      <c r="Y2372" s="34"/>
      <c r="Z2372" s="34"/>
      <c r="AA2372" s="34"/>
      <c r="AB2372" s="34"/>
    </row>
    <row r="2373" spans="1:28">
      <c r="A2373" s="34"/>
      <c r="B2373" s="34"/>
      <c r="C2373" s="34"/>
      <c r="D2373" s="34"/>
      <c r="E2373" s="34"/>
      <c r="F2373" s="34"/>
      <c r="G2373" s="34"/>
      <c r="H2373" s="34"/>
      <c r="I2373" s="34"/>
      <c r="J2373" s="34"/>
      <c r="K2373" s="34"/>
      <c r="L2373" s="34"/>
      <c r="M2373" s="34"/>
      <c r="N2373" s="34"/>
      <c r="O2373" s="34"/>
      <c r="P2373" s="34"/>
      <c r="Q2373" s="34"/>
      <c r="R2373" s="34"/>
      <c r="S2373" s="34"/>
      <c r="T2373" s="34"/>
      <c r="U2373" s="34"/>
      <c r="V2373" s="34"/>
      <c r="W2373" s="34"/>
      <c r="X2373" s="34"/>
      <c r="Y2373" s="34"/>
      <c r="Z2373" s="34"/>
      <c r="AA2373" s="34"/>
      <c r="AB2373" s="34"/>
    </row>
    <row r="2374" spans="1:28">
      <c r="A2374" s="34"/>
      <c r="B2374" s="34"/>
      <c r="C2374" s="34"/>
      <c r="D2374" s="34"/>
      <c r="E2374" s="34"/>
      <c r="F2374" s="34"/>
      <c r="G2374" s="34"/>
      <c r="H2374" s="34"/>
      <c r="I2374" s="34"/>
      <c r="J2374" s="34"/>
      <c r="K2374" s="34"/>
      <c r="L2374" s="34"/>
      <c r="M2374" s="34"/>
      <c r="N2374" s="34"/>
      <c r="O2374" s="34"/>
      <c r="P2374" s="34"/>
      <c r="Q2374" s="34"/>
      <c r="R2374" s="34"/>
      <c r="S2374" s="34"/>
      <c r="T2374" s="34"/>
      <c r="U2374" s="34"/>
      <c r="V2374" s="34"/>
      <c r="W2374" s="34"/>
      <c r="X2374" s="34"/>
      <c r="Y2374" s="34"/>
      <c r="Z2374" s="34"/>
      <c r="AA2374" s="34"/>
      <c r="AB2374" s="34"/>
    </row>
    <row r="2375" spans="1:28">
      <c r="A2375" s="34"/>
      <c r="B2375" s="34"/>
      <c r="C2375" s="34"/>
      <c r="D2375" s="34"/>
      <c r="E2375" s="34"/>
      <c r="F2375" s="34"/>
      <c r="G2375" s="34"/>
      <c r="H2375" s="34"/>
      <c r="I2375" s="34"/>
      <c r="J2375" s="34"/>
      <c r="K2375" s="34"/>
      <c r="L2375" s="34"/>
      <c r="M2375" s="34"/>
      <c r="N2375" s="34"/>
      <c r="O2375" s="34"/>
      <c r="P2375" s="34"/>
      <c r="Q2375" s="34"/>
      <c r="R2375" s="34"/>
      <c r="S2375" s="34"/>
      <c r="T2375" s="34"/>
      <c r="U2375" s="34"/>
      <c r="V2375" s="34"/>
      <c r="W2375" s="34"/>
      <c r="X2375" s="34"/>
      <c r="Y2375" s="34"/>
      <c r="Z2375" s="34"/>
      <c r="AA2375" s="34"/>
      <c r="AB2375" s="34"/>
    </row>
    <row r="2376" spans="1:28">
      <c r="A2376" s="34"/>
      <c r="B2376" s="34"/>
      <c r="C2376" s="34"/>
      <c r="D2376" s="34"/>
      <c r="E2376" s="34"/>
      <c r="F2376" s="34"/>
      <c r="G2376" s="34"/>
      <c r="H2376" s="34"/>
      <c r="I2376" s="34"/>
      <c r="J2376" s="34"/>
      <c r="K2376" s="34"/>
      <c r="L2376" s="34"/>
      <c r="M2376" s="34"/>
      <c r="N2376" s="34"/>
      <c r="O2376" s="34"/>
      <c r="P2376" s="34"/>
      <c r="Q2376" s="34"/>
      <c r="R2376" s="34"/>
      <c r="S2376" s="34"/>
      <c r="T2376" s="34"/>
      <c r="U2376" s="34"/>
      <c r="V2376" s="34"/>
      <c r="W2376" s="34"/>
      <c r="X2376" s="34"/>
      <c r="Y2376" s="34"/>
      <c r="Z2376" s="34"/>
      <c r="AA2376" s="34"/>
      <c r="AB2376" s="34"/>
    </row>
    <row r="2377" spans="1:28">
      <c r="A2377" s="34"/>
      <c r="B2377" s="34"/>
      <c r="C2377" s="34"/>
      <c r="D2377" s="34"/>
      <c r="E2377" s="34"/>
      <c r="F2377" s="34"/>
      <c r="G2377" s="34"/>
      <c r="H2377" s="34"/>
      <c r="I2377" s="34"/>
      <c r="J2377" s="34"/>
      <c r="K2377" s="34"/>
      <c r="L2377" s="34"/>
      <c r="M2377" s="34"/>
      <c r="N2377" s="34"/>
      <c r="O2377" s="34"/>
      <c r="P2377" s="34"/>
      <c r="Q2377" s="34"/>
      <c r="R2377" s="34"/>
      <c r="S2377" s="34"/>
      <c r="T2377" s="34"/>
      <c r="U2377" s="34"/>
      <c r="V2377" s="34"/>
      <c r="W2377" s="34"/>
      <c r="X2377" s="34"/>
      <c r="Y2377" s="34"/>
      <c r="Z2377" s="34"/>
      <c r="AA2377" s="34"/>
      <c r="AB2377" s="34"/>
    </row>
    <row r="2378" spans="1:28">
      <c r="A2378" s="34"/>
      <c r="B2378" s="34"/>
      <c r="C2378" s="34"/>
      <c r="D2378" s="34"/>
      <c r="E2378" s="34"/>
      <c r="F2378" s="34"/>
      <c r="G2378" s="34"/>
      <c r="H2378" s="34"/>
      <c r="I2378" s="34"/>
      <c r="J2378" s="34"/>
      <c r="K2378" s="34"/>
      <c r="L2378" s="34"/>
      <c r="M2378" s="34"/>
      <c r="N2378" s="34"/>
      <c r="O2378" s="34"/>
      <c r="P2378" s="34"/>
      <c r="Q2378" s="34"/>
      <c r="R2378" s="34"/>
      <c r="S2378" s="34"/>
      <c r="T2378" s="34"/>
      <c r="U2378" s="34"/>
      <c r="V2378" s="34"/>
      <c r="W2378" s="34"/>
      <c r="X2378" s="34"/>
      <c r="Y2378" s="34"/>
      <c r="Z2378" s="34"/>
      <c r="AA2378" s="34"/>
      <c r="AB2378" s="34"/>
    </row>
    <row r="2379" spans="1:28">
      <c r="A2379" s="34"/>
      <c r="B2379" s="34"/>
      <c r="C2379" s="34"/>
      <c r="D2379" s="34"/>
      <c r="E2379" s="34"/>
      <c r="F2379" s="34"/>
      <c r="G2379" s="34"/>
      <c r="H2379" s="34"/>
      <c r="I2379" s="34"/>
      <c r="J2379" s="34"/>
      <c r="K2379" s="34"/>
      <c r="L2379" s="34"/>
      <c r="M2379" s="34"/>
      <c r="N2379" s="34"/>
      <c r="O2379" s="34"/>
      <c r="P2379" s="34"/>
      <c r="Q2379" s="34"/>
      <c r="R2379" s="34"/>
      <c r="S2379" s="34"/>
      <c r="T2379" s="34"/>
      <c r="U2379" s="34"/>
      <c r="V2379" s="34"/>
      <c r="W2379" s="34"/>
      <c r="X2379" s="34"/>
      <c r="Y2379" s="34"/>
      <c r="Z2379" s="34"/>
      <c r="AA2379" s="34"/>
      <c r="AB2379" s="34"/>
    </row>
    <row r="2380" spans="1:28">
      <c r="A2380" s="34"/>
      <c r="B2380" s="34"/>
      <c r="C2380" s="34"/>
      <c r="D2380" s="34"/>
      <c r="E2380" s="34"/>
      <c r="F2380" s="34"/>
      <c r="G2380" s="34"/>
      <c r="H2380" s="34"/>
      <c r="I2380" s="34"/>
      <c r="J2380" s="34"/>
      <c r="K2380" s="34"/>
      <c r="L2380" s="34"/>
      <c r="M2380" s="34"/>
      <c r="N2380" s="34"/>
      <c r="O2380" s="34"/>
      <c r="P2380" s="34"/>
      <c r="Q2380" s="34"/>
      <c r="R2380" s="34"/>
      <c r="S2380" s="34"/>
      <c r="T2380" s="34"/>
      <c r="U2380" s="34"/>
      <c r="V2380" s="34"/>
      <c r="W2380" s="34"/>
      <c r="X2380" s="34"/>
      <c r="Y2380" s="34"/>
      <c r="Z2380" s="34"/>
      <c r="AA2380" s="34"/>
      <c r="AB2380" s="34"/>
    </row>
    <row r="2381" spans="1:28">
      <c r="A2381" s="34"/>
      <c r="B2381" s="34"/>
      <c r="C2381" s="34"/>
      <c r="D2381" s="34"/>
      <c r="E2381" s="34"/>
      <c r="F2381" s="34"/>
      <c r="G2381" s="34"/>
      <c r="H2381" s="34"/>
      <c r="I2381" s="34"/>
      <c r="J2381" s="34"/>
      <c r="K2381" s="34"/>
      <c r="L2381" s="34"/>
      <c r="M2381" s="34"/>
      <c r="N2381" s="34"/>
      <c r="O2381" s="34"/>
      <c r="P2381" s="34"/>
      <c r="Q2381" s="34"/>
      <c r="R2381" s="34"/>
      <c r="S2381" s="34"/>
      <c r="T2381" s="34"/>
      <c r="U2381" s="34"/>
      <c r="V2381" s="34"/>
      <c r="W2381" s="34"/>
      <c r="X2381" s="34"/>
      <c r="Y2381" s="34"/>
      <c r="Z2381" s="34"/>
      <c r="AA2381" s="34"/>
      <c r="AB2381" s="34"/>
    </row>
    <row r="2382" spans="1:28">
      <c r="A2382" s="34"/>
      <c r="B2382" s="34"/>
      <c r="C2382" s="34"/>
      <c r="D2382" s="34"/>
      <c r="E2382" s="34"/>
      <c r="F2382" s="34"/>
      <c r="G2382" s="34"/>
      <c r="H2382" s="34"/>
      <c r="I2382" s="34"/>
      <c r="J2382" s="34"/>
      <c r="K2382" s="34"/>
      <c r="L2382" s="34"/>
      <c r="M2382" s="34"/>
      <c r="N2382" s="34"/>
      <c r="O2382" s="34"/>
      <c r="P2382" s="34"/>
      <c r="Q2382" s="34"/>
      <c r="R2382" s="34"/>
      <c r="S2382" s="34"/>
      <c r="T2382" s="34"/>
      <c r="U2382" s="34"/>
      <c r="V2382" s="34"/>
      <c r="W2382" s="34"/>
      <c r="X2382" s="34"/>
      <c r="Y2382" s="34"/>
      <c r="Z2382" s="34"/>
      <c r="AA2382" s="34"/>
      <c r="AB2382" s="34"/>
    </row>
    <row r="2383" spans="1:28">
      <c r="A2383" s="34"/>
      <c r="B2383" s="34"/>
      <c r="C2383" s="34"/>
      <c r="D2383" s="34"/>
      <c r="E2383" s="34"/>
      <c r="F2383" s="34"/>
      <c r="G2383" s="34"/>
      <c r="H2383" s="34"/>
      <c r="I2383" s="34"/>
      <c r="J2383" s="34"/>
      <c r="K2383" s="34"/>
      <c r="L2383" s="34"/>
      <c r="M2383" s="34"/>
      <c r="N2383" s="34"/>
      <c r="O2383" s="34"/>
      <c r="P2383" s="34"/>
      <c r="Q2383" s="34"/>
      <c r="R2383" s="34"/>
      <c r="S2383" s="34"/>
      <c r="T2383" s="34"/>
      <c r="U2383" s="34"/>
      <c r="V2383" s="34"/>
      <c r="W2383" s="34"/>
      <c r="X2383" s="34"/>
      <c r="Y2383" s="34"/>
      <c r="Z2383" s="34"/>
      <c r="AA2383" s="34"/>
      <c r="AB2383" s="34"/>
    </row>
    <row r="2384" spans="1:28">
      <c r="A2384" s="34"/>
      <c r="B2384" s="34"/>
      <c r="C2384" s="34"/>
      <c r="D2384" s="34"/>
      <c r="E2384" s="34"/>
      <c r="F2384" s="34"/>
      <c r="G2384" s="34"/>
      <c r="H2384" s="34"/>
      <c r="I2384" s="34"/>
      <c r="J2384" s="34"/>
      <c r="K2384" s="34"/>
      <c r="L2384" s="34"/>
      <c r="M2384" s="34"/>
      <c r="N2384" s="34"/>
      <c r="O2384" s="34"/>
      <c r="P2384" s="34"/>
      <c r="Q2384" s="34"/>
      <c r="R2384" s="34"/>
      <c r="S2384" s="34"/>
      <c r="T2384" s="34"/>
      <c r="U2384" s="34"/>
      <c r="V2384" s="34"/>
      <c r="W2384" s="34"/>
      <c r="X2384" s="34"/>
      <c r="Y2384" s="34"/>
      <c r="Z2384" s="34"/>
      <c r="AA2384" s="34"/>
      <c r="AB2384" s="34"/>
    </row>
    <row r="2385" spans="1:28">
      <c r="A2385" s="34"/>
      <c r="B2385" s="34"/>
      <c r="C2385" s="34"/>
      <c r="D2385" s="34"/>
      <c r="E2385" s="34"/>
      <c r="F2385" s="34"/>
      <c r="G2385" s="34"/>
      <c r="H2385" s="34"/>
      <c r="I2385" s="34"/>
      <c r="J2385" s="34"/>
      <c r="K2385" s="34"/>
      <c r="L2385" s="34"/>
      <c r="M2385" s="34"/>
      <c r="N2385" s="34"/>
      <c r="O2385" s="34"/>
      <c r="P2385" s="34"/>
      <c r="Q2385" s="34"/>
      <c r="R2385" s="34"/>
      <c r="S2385" s="34"/>
      <c r="T2385" s="34"/>
      <c r="U2385" s="34"/>
      <c r="V2385" s="34"/>
      <c r="W2385" s="34"/>
      <c r="X2385" s="34"/>
      <c r="Y2385" s="34"/>
      <c r="Z2385" s="34"/>
      <c r="AA2385" s="34"/>
      <c r="AB2385" s="34"/>
    </row>
    <row r="2386" spans="1:28">
      <c r="A2386" s="34"/>
      <c r="B2386" s="34"/>
      <c r="C2386" s="34"/>
      <c r="D2386" s="34"/>
      <c r="E2386" s="34"/>
      <c r="F2386" s="34"/>
      <c r="G2386" s="34"/>
      <c r="H2386" s="34"/>
      <c r="I2386" s="34"/>
      <c r="J2386" s="34"/>
      <c r="K2386" s="34"/>
      <c r="L2386" s="34"/>
      <c r="M2386" s="34"/>
      <c r="N2386" s="34"/>
      <c r="O2386" s="34"/>
      <c r="P2386" s="34"/>
      <c r="Q2386" s="34"/>
      <c r="R2386" s="34"/>
      <c r="S2386" s="34"/>
      <c r="T2386" s="34"/>
      <c r="U2386" s="34"/>
      <c r="V2386" s="34"/>
      <c r="W2386" s="34"/>
      <c r="X2386" s="34"/>
      <c r="Y2386" s="34"/>
      <c r="Z2386" s="34"/>
      <c r="AA2386" s="34"/>
      <c r="AB2386" s="34"/>
    </row>
    <row r="2387" spans="1:28">
      <c r="A2387" s="34"/>
      <c r="B2387" s="34"/>
      <c r="C2387" s="34"/>
      <c r="D2387" s="34"/>
      <c r="E2387" s="34"/>
      <c r="F2387" s="34"/>
      <c r="G2387" s="34"/>
      <c r="H2387" s="34"/>
      <c r="I2387" s="34"/>
      <c r="J2387" s="34"/>
      <c r="K2387" s="34"/>
      <c r="L2387" s="34"/>
      <c r="M2387" s="34"/>
      <c r="N2387" s="34"/>
      <c r="O2387" s="34"/>
      <c r="P2387" s="34"/>
      <c r="Q2387" s="34"/>
      <c r="R2387" s="34"/>
      <c r="S2387" s="34"/>
      <c r="T2387" s="34"/>
      <c r="U2387" s="34"/>
      <c r="V2387" s="34"/>
      <c r="W2387" s="34"/>
      <c r="X2387" s="34"/>
      <c r="Y2387" s="34"/>
      <c r="Z2387" s="34"/>
      <c r="AA2387" s="34"/>
      <c r="AB2387" s="34"/>
    </row>
    <row r="2388" spans="1:28">
      <c r="A2388" s="34"/>
      <c r="B2388" s="34"/>
      <c r="C2388" s="34"/>
      <c r="D2388" s="34"/>
      <c r="E2388" s="34"/>
      <c r="F2388" s="34"/>
      <c r="G2388" s="34"/>
      <c r="H2388" s="34"/>
      <c r="I2388" s="34"/>
      <c r="J2388" s="34"/>
      <c r="K2388" s="34"/>
      <c r="L2388" s="34"/>
      <c r="M2388" s="34"/>
      <c r="N2388" s="34"/>
      <c r="O2388" s="34"/>
      <c r="P2388" s="34"/>
      <c r="Q2388" s="34"/>
      <c r="R2388" s="34"/>
      <c r="S2388" s="34"/>
      <c r="T2388" s="34"/>
      <c r="U2388" s="34"/>
      <c r="V2388" s="34"/>
      <c r="W2388" s="34"/>
      <c r="X2388" s="34"/>
      <c r="Y2388" s="34"/>
      <c r="Z2388" s="34"/>
      <c r="AA2388" s="34"/>
      <c r="AB2388" s="34"/>
    </row>
    <row r="2389" spans="1:28">
      <c r="A2389" s="34"/>
      <c r="B2389" s="34"/>
      <c r="C2389" s="34"/>
      <c r="D2389" s="34"/>
      <c r="E2389" s="34"/>
      <c r="F2389" s="34"/>
      <c r="G2389" s="34"/>
      <c r="H2389" s="34"/>
      <c r="I2389" s="34"/>
      <c r="J2389" s="34"/>
      <c r="K2389" s="34"/>
      <c r="L2389" s="34"/>
      <c r="M2389" s="34"/>
      <c r="N2389" s="34"/>
      <c r="O2389" s="34"/>
      <c r="P2389" s="34"/>
      <c r="Q2389" s="34"/>
      <c r="R2389" s="34"/>
      <c r="S2389" s="34"/>
      <c r="T2389" s="34"/>
      <c r="U2389" s="34"/>
      <c r="V2389" s="34"/>
      <c r="W2389" s="34"/>
      <c r="X2389" s="34"/>
      <c r="Y2389" s="34"/>
      <c r="Z2389" s="34"/>
      <c r="AA2389" s="34"/>
      <c r="AB2389" s="34"/>
    </row>
    <row r="2390" spans="1:28">
      <c r="A2390" s="34"/>
      <c r="B2390" s="34"/>
      <c r="C2390" s="34"/>
      <c r="D2390" s="34"/>
      <c r="E2390" s="34"/>
      <c r="F2390" s="34"/>
      <c r="G2390" s="34"/>
      <c r="H2390" s="34"/>
      <c r="I2390" s="34"/>
      <c r="J2390" s="34"/>
      <c r="K2390" s="34"/>
      <c r="L2390" s="34"/>
      <c r="M2390" s="34"/>
      <c r="N2390" s="34"/>
      <c r="O2390" s="34"/>
      <c r="P2390" s="34"/>
      <c r="Q2390" s="34"/>
      <c r="R2390" s="34"/>
      <c r="S2390" s="34"/>
      <c r="T2390" s="34"/>
      <c r="U2390" s="34"/>
      <c r="V2390" s="34"/>
      <c r="W2390" s="34"/>
      <c r="X2390" s="34"/>
      <c r="Y2390" s="34"/>
      <c r="Z2390" s="34"/>
      <c r="AA2390" s="34"/>
      <c r="AB2390" s="34"/>
    </row>
    <row r="2391" spans="1:28">
      <c r="A2391" s="34"/>
      <c r="B2391" s="34"/>
      <c r="C2391" s="34"/>
      <c r="D2391" s="34"/>
      <c r="E2391" s="34"/>
      <c r="F2391" s="34"/>
      <c r="G2391" s="34"/>
      <c r="H2391" s="34"/>
      <c r="I2391" s="34"/>
      <c r="J2391" s="34"/>
      <c r="K2391" s="34"/>
      <c r="L2391" s="34"/>
      <c r="M2391" s="34"/>
      <c r="N2391" s="34"/>
      <c r="O2391" s="34"/>
      <c r="P2391" s="34"/>
      <c r="Q2391" s="34"/>
      <c r="R2391" s="34"/>
      <c r="S2391" s="34"/>
      <c r="T2391" s="34"/>
      <c r="U2391" s="34"/>
      <c r="V2391" s="34"/>
      <c r="W2391" s="34"/>
      <c r="X2391" s="34"/>
      <c r="Y2391" s="34"/>
      <c r="Z2391" s="34"/>
      <c r="AA2391" s="34"/>
      <c r="AB2391" s="34"/>
    </row>
    <row r="2392" spans="1:28">
      <c r="A2392" s="34"/>
      <c r="B2392" s="34"/>
      <c r="C2392" s="34"/>
      <c r="D2392" s="34"/>
      <c r="E2392" s="34"/>
      <c r="F2392" s="34"/>
      <c r="G2392" s="34"/>
      <c r="H2392" s="34"/>
      <c r="I2392" s="34"/>
      <c r="J2392" s="34"/>
      <c r="K2392" s="34"/>
      <c r="L2392" s="34"/>
      <c r="M2392" s="34"/>
      <c r="N2392" s="34"/>
      <c r="O2392" s="34"/>
      <c r="P2392" s="34"/>
      <c r="Q2392" s="34"/>
      <c r="R2392" s="34"/>
      <c r="S2392" s="34"/>
      <c r="T2392" s="34"/>
      <c r="U2392" s="34"/>
      <c r="V2392" s="34"/>
      <c r="W2392" s="34"/>
      <c r="X2392" s="34"/>
      <c r="Y2392" s="34"/>
      <c r="Z2392" s="34"/>
      <c r="AA2392" s="34"/>
      <c r="AB2392" s="34"/>
    </row>
    <row r="2393" spans="1:28">
      <c r="A2393" s="34"/>
      <c r="B2393" s="34"/>
      <c r="C2393" s="34"/>
      <c r="D2393" s="34"/>
      <c r="E2393" s="34"/>
      <c r="F2393" s="34"/>
      <c r="G2393" s="34"/>
      <c r="H2393" s="34"/>
      <c r="I2393" s="34"/>
      <c r="J2393" s="34"/>
      <c r="K2393" s="34"/>
      <c r="L2393" s="34"/>
      <c r="M2393" s="34"/>
      <c r="N2393" s="34"/>
      <c r="O2393" s="34"/>
      <c r="P2393" s="34"/>
      <c r="Q2393" s="34"/>
      <c r="R2393" s="34"/>
      <c r="S2393" s="34"/>
      <c r="T2393" s="34"/>
      <c r="U2393" s="34"/>
      <c r="V2393" s="34"/>
      <c r="W2393" s="34"/>
      <c r="X2393" s="34"/>
      <c r="Y2393" s="34"/>
      <c r="Z2393" s="34"/>
      <c r="AA2393" s="34"/>
      <c r="AB2393" s="34"/>
    </row>
    <row r="2394" spans="1:28">
      <c r="A2394" s="34"/>
      <c r="B2394" s="34"/>
      <c r="C2394" s="34"/>
      <c r="D2394" s="34"/>
      <c r="E2394" s="34"/>
      <c r="F2394" s="34"/>
      <c r="G2394" s="34"/>
      <c r="H2394" s="34"/>
      <c r="I2394" s="34"/>
      <c r="J2394" s="34"/>
      <c r="K2394" s="34"/>
      <c r="L2394" s="34"/>
      <c r="M2394" s="34"/>
      <c r="N2394" s="34"/>
      <c r="O2394" s="34"/>
      <c r="P2394" s="34"/>
      <c r="Q2394" s="34"/>
      <c r="R2394" s="34"/>
      <c r="S2394" s="34"/>
      <c r="T2394" s="34"/>
      <c r="U2394" s="34"/>
      <c r="V2394" s="34"/>
      <c r="W2394" s="34"/>
      <c r="X2394" s="34"/>
      <c r="Y2394" s="34"/>
      <c r="Z2394" s="34"/>
      <c r="AA2394" s="34"/>
      <c r="AB2394" s="34"/>
    </row>
    <row r="2395" spans="1:28">
      <c r="A2395" s="34"/>
      <c r="B2395" s="34"/>
      <c r="C2395" s="34"/>
      <c r="D2395" s="34"/>
      <c r="E2395" s="34"/>
      <c r="F2395" s="34"/>
      <c r="G2395" s="34"/>
      <c r="H2395" s="34"/>
      <c r="I2395" s="34"/>
      <c r="J2395" s="34"/>
      <c r="K2395" s="34"/>
      <c r="L2395" s="34"/>
      <c r="M2395" s="34"/>
      <c r="N2395" s="34"/>
      <c r="O2395" s="34"/>
      <c r="P2395" s="34"/>
      <c r="Q2395" s="34"/>
      <c r="R2395" s="34"/>
      <c r="S2395" s="34"/>
      <c r="T2395" s="34"/>
      <c r="U2395" s="34"/>
      <c r="V2395" s="34"/>
      <c r="W2395" s="34"/>
      <c r="X2395" s="34"/>
      <c r="Y2395" s="34"/>
      <c r="Z2395" s="34"/>
      <c r="AA2395" s="34"/>
      <c r="AB2395" s="34"/>
    </row>
    <row r="2396" spans="1:28">
      <c r="A2396" s="34"/>
      <c r="B2396" s="34"/>
      <c r="C2396" s="34"/>
      <c r="D2396" s="34"/>
      <c r="E2396" s="34"/>
      <c r="F2396" s="34"/>
      <c r="G2396" s="34"/>
      <c r="H2396" s="34"/>
      <c r="I2396" s="34"/>
      <c r="J2396" s="34"/>
      <c r="K2396" s="34"/>
      <c r="L2396" s="34"/>
      <c r="M2396" s="34"/>
      <c r="N2396" s="34"/>
      <c r="O2396" s="34"/>
      <c r="P2396" s="34"/>
      <c r="Q2396" s="34"/>
      <c r="R2396" s="34"/>
      <c r="S2396" s="34"/>
      <c r="T2396" s="34"/>
      <c r="U2396" s="34"/>
      <c r="V2396" s="34"/>
      <c r="W2396" s="34"/>
      <c r="X2396" s="34"/>
      <c r="Y2396" s="34"/>
      <c r="Z2396" s="34"/>
      <c r="AA2396" s="34"/>
      <c r="AB2396" s="34"/>
    </row>
    <row r="2397" spans="1:28">
      <c r="A2397" s="34"/>
      <c r="B2397" s="34"/>
      <c r="C2397" s="34"/>
      <c r="D2397" s="34"/>
      <c r="E2397" s="34"/>
      <c r="F2397" s="34"/>
      <c r="G2397" s="34"/>
      <c r="H2397" s="34"/>
      <c r="I2397" s="34"/>
      <c r="J2397" s="34"/>
      <c r="K2397" s="34"/>
      <c r="L2397" s="34"/>
      <c r="M2397" s="34"/>
      <c r="N2397" s="34"/>
      <c r="O2397" s="34"/>
      <c r="P2397" s="34"/>
      <c r="Q2397" s="34"/>
      <c r="R2397" s="34"/>
      <c r="S2397" s="34"/>
      <c r="T2397" s="34"/>
      <c r="U2397" s="34"/>
      <c r="V2397" s="34"/>
      <c r="W2397" s="34"/>
      <c r="X2397" s="34"/>
      <c r="Y2397" s="34"/>
      <c r="Z2397" s="34"/>
      <c r="AA2397" s="34"/>
      <c r="AB2397" s="34"/>
    </row>
    <row r="2398" spans="1:28">
      <c r="A2398" s="34"/>
      <c r="B2398" s="34"/>
      <c r="C2398" s="34"/>
      <c r="D2398" s="34"/>
      <c r="E2398" s="34"/>
      <c r="F2398" s="34"/>
      <c r="G2398" s="34"/>
      <c r="H2398" s="34"/>
      <c r="I2398" s="34"/>
      <c r="J2398" s="34"/>
      <c r="K2398" s="34"/>
      <c r="L2398" s="34"/>
      <c r="M2398" s="34"/>
      <c r="N2398" s="34"/>
      <c r="O2398" s="34"/>
      <c r="P2398" s="34"/>
      <c r="Q2398" s="34"/>
      <c r="R2398" s="34"/>
      <c r="S2398" s="34"/>
      <c r="T2398" s="34"/>
      <c r="U2398" s="34"/>
      <c r="V2398" s="34"/>
      <c r="W2398" s="34"/>
      <c r="X2398" s="34"/>
      <c r="Y2398" s="34"/>
      <c r="Z2398" s="34"/>
      <c r="AA2398" s="34"/>
      <c r="AB2398" s="34"/>
    </row>
    <row r="2399" spans="1:28">
      <c r="A2399" s="34"/>
      <c r="B2399" s="34"/>
      <c r="C2399" s="34"/>
      <c r="D2399" s="34"/>
      <c r="E2399" s="34"/>
      <c r="F2399" s="34"/>
      <c r="G2399" s="34"/>
      <c r="H2399" s="34"/>
      <c r="I2399" s="34"/>
      <c r="J2399" s="34"/>
      <c r="K2399" s="34"/>
      <c r="L2399" s="34"/>
      <c r="M2399" s="34"/>
      <c r="N2399" s="34"/>
      <c r="O2399" s="34"/>
      <c r="P2399" s="34"/>
      <c r="Q2399" s="34"/>
      <c r="R2399" s="34"/>
      <c r="S2399" s="34"/>
      <c r="T2399" s="34"/>
      <c r="U2399" s="34"/>
      <c r="V2399" s="34"/>
      <c r="W2399" s="34"/>
      <c r="X2399" s="34"/>
      <c r="Y2399" s="34"/>
      <c r="Z2399" s="34"/>
      <c r="AA2399" s="34"/>
      <c r="AB2399" s="34"/>
    </row>
    <row r="2400" spans="1:28">
      <c r="A2400" s="34"/>
      <c r="B2400" s="34"/>
      <c r="C2400" s="34"/>
      <c r="D2400" s="34"/>
      <c r="E2400" s="34"/>
      <c r="F2400" s="34"/>
      <c r="G2400" s="34"/>
      <c r="H2400" s="34"/>
      <c r="I2400" s="34"/>
      <c r="J2400" s="34"/>
      <c r="K2400" s="34"/>
      <c r="L2400" s="34"/>
      <c r="M2400" s="34"/>
      <c r="N2400" s="34"/>
      <c r="O2400" s="34"/>
      <c r="P2400" s="34"/>
      <c r="Q2400" s="34"/>
      <c r="R2400" s="34"/>
      <c r="S2400" s="34"/>
      <c r="T2400" s="34"/>
      <c r="U2400" s="34"/>
      <c r="V2400" s="34"/>
      <c r="W2400" s="34"/>
      <c r="X2400" s="34"/>
      <c r="Y2400" s="34"/>
      <c r="Z2400" s="34"/>
      <c r="AA2400" s="34"/>
      <c r="AB2400" s="34"/>
    </row>
    <row r="2401" spans="1:28">
      <c r="A2401" s="34"/>
      <c r="B2401" s="34"/>
      <c r="C2401" s="34"/>
      <c r="D2401" s="34"/>
      <c r="E2401" s="34"/>
      <c r="F2401" s="34"/>
      <c r="G2401" s="34"/>
      <c r="H2401" s="34"/>
      <c r="I2401" s="34"/>
      <c r="J2401" s="34"/>
      <c r="K2401" s="34"/>
      <c r="L2401" s="34"/>
      <c r="M2401" s="34"/>
      <c r="N2401" s="34"/>
      <c r="O2401" s="34"/>
      <c r="P2401" s="34"/>
      <c r="Q2401" s="34"/>
      <c r="R2401" s="34"/>
      <c r="S2401" s="34"/>
      <c r="T2401" s="34"/>
      <c r="U2401" s="34"/>
      <c r="V2401" s="34"/>
      <c r="W2401" s="34"/>
      <c r="X2401" s="34"/>
      <c r="Y2401" s="34"/>
      <c r="Z2401" s="34"/>
      <c r="AA2401" s="34"/>
      <c r="AB2401" s="34"/>
    </row>
    <row r="2402" spans="1:28">
      <c r="A2402" s="34"/>
      <c r="B2402" s="34"/>
      <c r="C2402" s="34"/>
      <c r="D2402" s="34"/>
      <c r="E2402" s="34"/>
      <c r="F2402" s="34"/>
      <c r="G2402" s="34"/>
      <c r="H2402" s="34"/>
      <c r="I2402" s="34"/>
      <c r="J2402" s="34"/>
      <c r="K2402" s="34"/>
      <c r="L2402" s="34"/>
      <c r="M2402" s="34"/>
      <c r="N2402" s="34"/>
      <c r="O2402" s="34"/>
      <c r="P2402" s="34"/>
      <c r="Q2402" s="34"/>
      <c r="R2402" s="34"/>
      <c r="S2402" s="34"/>
      <c r="T2402" s="34"/>
      <c r="U2402" s="34"/>
      <c r="V2402" s="34"/>
      <c r="W2402" s="34"/>
      <c r="X2402" s="34"/>
      <c r="Y2402" s="34"/>
      <c r="Z2402" s="34"/>
      <c r="AA2402" s="34"/>
      <c r="AB2402" s="34"/>
    </row>
    <row r="2403" spans="1:28">
      <c r="A2403" s="34"/>
      <c r="B2403" s="34"/>
      <c r="C2403" s="34"/>
      <c r="D2403" s="34"/>
      <c r="E2403" s="34"/>
      <c r="F2403" s="34"/>
      <c r="G2403" s="34"/>
      <c r="H2403" s="34"/>
      <c r="I2403" s="34"/>
      <c r="J2403" s="34"/>
      <c r="K2403" s="34"/>
      <c r="L2403" s="34"/>
      <c r="M2403" s="34"/>
      <c r="N2403" s="34"/>
      <c r="O2403" s="34"/>
      <c r="P2403" s="34"/>
      <c r="Q2403" s="34"/>
      <c r="R2403" s="34"/>
      <c r="S2403" s="34"/>
      <c r="T2403" s="34"/>
      <c r="U2403" s="34"/>
      <c r="V2403" s="34"/>
      <c r="W2403" s="34"/>
      <c r="X2403" s="34"/>
      <c r="Y2403" s="34"/>
      <c r="Z2403" s="34"/>
      <c r="AA2403" s="34"/>
      <c r="AB2403" s="34"/>
    </row>
    <row r="2404" spans="1:28">
      <c r="A2404" s="34"/>
      <c r="B2404" s="34"/>
      <c r="C2404" s="34"/>
      <c r="D2404" s="34"/>
      <c r="E2404" s="34"/>
      <c r="F2404" s="34"/>
      <c r="G2404" s="34"/>
      <c r="H2404" s="34"/>
      <c r="I2404" s="34"/>
      <c r="J2404" s="34"/>
      <c r="K2404" s="34"/>
      <c r="L2404" s="34"/>
      <c r="M2404" s="34"/>
      <c r="N2404" s="34"/>
      <c r="O2404" s="34"/>
      <c r="P2404" s="34"/>
      <c r="Q2404" s="34"/>
      <c r="R2404" s="34"/>
      <c r="S2404" s="34"/>
      <c r="T2404" s="34"/>
      <c r="U2404" s="34"/>
      <c r="V2404" s="34"/>
      <c r="W2404" s="34"/>
      <c r="X2404" s="34"/>
      <c r="Y2404" s="34"/>
      <c r="Z2404" s="34"/>
      <c r="AA2404" s="34"/>
      <c r="AB2404" s="34"/>
    </row>
    <row r="2405" spans="1:28">
      <c r="A2405" s="34"/>
      <c r="B2405" s="34"/>
      <c r="C2405" s="34"/>
      <c r="D2405" s="34"/>
      <c r="E2405" s="34"/>
      <c r="F2405" s="34"/>
      <c r="G2405" s="34"/>
      <c r="H2405" s="34"/>
      <c r="I2405" s="34"/>
      <c r="J2405" s="34"/>
      <c r="K2405" s="34"/>
      <c r="L2405" s="34"/>
      <c r="M2405" s="34"/>
      <c r="N2405" s="34"/>
      <c r="O2405" s="34"/>
      <c r="P2405" s="34"/>
      <c r="Q2405" s="34"/>
      <c r="R2405" s="34"/>
      <c r="S2405" s="34"/>
      <c r="T2405" s="34"/>
      <c r="U2405" s="34"/>
      <c r="V2405" s="34"/>
      <c r="W2405" s="34"/>
      <c r="X2405" s="34"/>
      <c r="Y2405" s="34"/>
      <c r="Z2405" s="34"/>
      <c r="AA2405" s="34"/>
      <c r="AB2405" s="34"/>
    </row>
    <row r="2406" spans="1:28">
      <c r="A2406" s="34"/>
      <c r="B2406" s="34"/>
      <c r="C2406" s="34"/>
      <c r="D2406" s="34"/>
      <c r="E2406" s="34"/>
      <c r="F2406" s="34"/>
      <c r="G2406" s="34"/>
      <c r="H2406" s="34"/>
      <c r="I2406" s="34"/>
      <c r="J2406" s="34"/>
      <c r="K2406" s="34"/>
      <c r="L2406" s="34"/>
      <c r="M2406" s="34"/>
      <c r="N2406" s="34"/>
      <c r="O2406" s="34"/>
      <c r="P2406" s="34"/>
      <c r="Q2406" s="34"/>
      <c r="R2406" s="34"/>
      <c r="S2406" s="34"/>
      <c r="T2406" s="34"/>
      <c r="U2406" s="34"/>
      <c r="V2406" s="34"/>
      <c r="W2406" s="34"/>
      <c r="X2406" s="34"/>
      <c r="Y2406" s="34"/>
      <c r="Z2406" s="34"/>
      <c r="AA2406" s="34"/>
      <c r="AB2406" s="34"/>
    </row>
    <row r="2407" spans="1:28">
      <c r="A2407" s="34"/>
      <c r="B2407" s="34"/>
      <c r="C2407" s="34"/>
      <c r="D2407" s="34"/>
      <c r="E2407" s="34"/>
      <c r="F2407" s="34"/>
      <c r="G2407" s="34"/>
      <c r="H2407" s="34"/>
      <c r="I2407" s="34"/>
      <c r="J2407" s="34"/>
      <c r="K2407" s="34"/>
      <c r="L2407" s="34"/>
      <c r="M2407" s="34"/>
      <c r="N2407" s="34"/>
      <c r="O2407" s="34"/>
      <c r="P2407" s="34"/>
      <c r="Q2407" s="34"/>
      <c r="R2407" s="34"/>
      <c r="S2407" s="34"/>
      <c r="T2407" s="34"/>
      <c r="U2407" s="34"/>
      <c r="V2407" s="34"/>
      <c r="W2407" s="34"/>
      <c r="X2407" s="34"/>
      <c r="Y2407" s="34"/>
      <c r="Z2407" s="34"/>
      <c r="AA2407" s="34"/>
      <c r="AB2407" s="34"/>
    </row>
    <row r="2408" spans="1:28">
      <c r="A2408" s="34"/>
      <c r="B2408" s="34"/>
      <c r="C2408" s="34"/>
      <c r="D2408" s="34"/>
      <c r="E2408" s="34"/>
      <c r="F2408" s="34"/>
      <c r="G2408" s="34"/>
      <c r="H2408" s="34"/>
      <c r="I2408" s="34"/>
      <c r="J2408" s="34"/>
      <c r="K2408" s="34"/>
      <c r="L2408" s="34"/>
      <c r="M2408" s="34"/>
      <c r="N2408" s="34"/>
      <c r="O2408" s="34"/>
      <c r="P2408" s="34"/>
      <c r="Q2408" s="34"/>
      <c r="R2408" s="34"/>
      <c r="S2408" s="34"/>
      <c r="T2408" s="34"/>
      <c r="U2408" s="34"/>
      <c r="V2408" s="34"/>
      <c r="W2408" s="34"/>
      <c r="X2408" s="34"/>
      <c r="Y2408" s="34"/>
      <c r="Z2408" s="34"/>
      <c r="AA2408" s="34"/>
      <c r="AB2408" s="34"/>
    </row>
  </sheetData>
  <mergeCells count="7">
    <mergeCell ref="A2:AB2"/>
    <mergeCell ref="V5:AB5"/>
    <mergeCell ref="A5:G5"/>
    <mergeCell ref="H5:N5"/>
    <mergeCell ref="O5:U5"/>
    <mergeCell ref="A3:AB3"/>
    <mergeCell ref="A4:AB4"/>
  </mergeCells>
  <phoneticPr fontId="4" type="noConversion"/>
  <printOptions horizontalCentered="1" verticalCentered="1"/>
  <pageMargins left="0.78740157480314965" right="0.78740157480314965" top="0.59055118110236227" bottom="0.78740157480314965" header="0.51181102362204722" footer="0.51181102362204722"/>
  <pageSetup scale="76" fitToHeight="2" orientation="landscape" verticalDpi="1200"/>
  <headerFooter alignWithMargins="0"/>
</worksheet>
</file>

<file path=xl/worksheets/sheet18.xml><?xml version="1.0" encoding="utf-8"?>
<worksheet xmlns="http://schemas.openxmlformats.org/spreadsheetml/2006/main" xmlns:r="http://schemas.openxmlformats.org/officeDocument/2006/relationships">
  <sheetPr>
    <pageSetUpPr fitToPage="1"/>
  </sheetPr>
  <dimension ref="A1:DJ2408"/>
  <sheetViews>
    <sheetView topLeftCell="A69" zoomScaleNormal="100" workbookViewId="0">
      <selection activeCell="W99" sqref="W99"/>
    </sheetView>
  </sheetViews>
  <sheetFormatPr defaultColWidth="8.88671875" defaultRowHeight="12.75"/>
  <cols>
    <col min="1" max="80" width="3.6640625" style="111" customWidth="1"/>
    <col min="81" max="16384" width="8.88671875" style="111"/>
  </cols>
  <sheetData>
    <row r="1" spans="1:86">
      <c r="C1" s="112"/>
    </row>
    <row r="2" spans="1:86">
      <c r="A2" s="258" t="s">
        <v>419</v>
      </c>
      <c r="B2" s="259"/>
      <c r="C2" s="259"/>
      <c r="D2" s="259"/>
      <c r="E2" s="259"/>
      <c r="F2" s="259"/>
      <c r="G2" s="259"/>
      <c r="H2" s="259"/>
      <c r="I2" s="259"/>
      <c r="J2" s="259"/>
      <c r="K2" s="259"/>
      <c r="L2" s="259"/>
      <c r="M2" s="259"/>
      <c r="N2" s="259"/>
      <c r="O2" s="259"/>
      <c r="P2" s="259"/>
      <c r="Q2" s="259"/>
      <c r="R2" s="259"/>
      <c r="S2" s="259"/>
      <c r="T2" s="259"/>
      <c r="U2" s="259"/>
      <c r="V2" s="259"/>
      <c r="W2" s="259"/>
      <c r="X2" s="259"/>
      <c r="Y2" s="259"/>
      <c r="Z2" s="259"/>
      <c r="AA2" s="259"/>
      <c r="AB2" s="259"/>
    </row>
    <row r="3" spans="1:86" ht="15">
      <c r="A3" s="258" t="s">
        <v>183</v>
      </c>
      <c r="B3" s="260"/>
      <c r="C3" s="260"/>
      <c r="D3" s="260"/>
      <c r="E3" s="260"/>
      <c r="F3" s="260"/>
      <c r="G3" s="260"/>
      <c r="H3" s="260"/>
      <c r="I3" s="260"/>
      <c r="J3" s="260"/>
      <c r="K3" s="260"/>
      <c r="L3" s="260"/>
      <c r="M3" s="260"/>
      <c r="N3" s="260"/>
      <c r="O3" s="260"/>
      <c r="P3" s="260"/>
      <c r="Q3" s="260"/>
      <c r="R3" s="260"/>
      <c r="S3" s="260"/>
      <c r="T3" s="260"/>
      <c r="U3" s="260"/>
      <c r="V3" s="260"/>
      <c r="W3" s="260"/>
      <c r="X3" s="260"/>
      <c r="Y3" s="260"/>
      <c r="Z3" s="260"/>
      <c r="AA3" s="260"/>
      <c r="AB3" s="260"/>
    </row>
    <row r="4" spans="1:86" ht="15">
      <c r="A4" s="257"/>
      <c r="B4" s="238"/>
      <c r="C4" s="238"/>
      <c r="D4" s="238"/>
      <c r="E4" s="238"/>
      <c r="F4" s="238"/>
      <c r="G4" s="238"/>
      <c r="H4" s="238"/>
      <c r="I4" s="238"/>
      <c r="J4" s="238"/>
      <c r="K4" s="238"/>
      <c r="L4" s="238"/>
      <c r="M4" s="238"/>
      <c r="N4" s="238"/>
      <c r="O4" s="238"/>
      <c r="P4" s="238"/>
      <c r="Q4" s="238"/>
      <c r="R4" s="238"/>
      <c r="S4" s="238"/>
      <c r="T4" s="238"/>
      <c r="U4" s="238"/>
      <c r="V4" s="238"/>
      <c r="W4" s="238"/>
      <c r="X4" s="238"/>
      <c r="Y4" s="238"/>
      <c r="Z4" s="238"/>
      <c r="AA4" s="238"/>
      <c r="AB4" s="238"/>
    </row>
    <row r="5" spans="1:86">
      <c r="A5" s="261" t="s">
        <v>88</v>
      </c>
      <c r="B5" s="262"/>
      <c r="C5" s="262"/>
      <c r="D5" s="262"/>
      <c r="E5" s="262"/>
      <c r="F5" s="262"/>
      <c r="G5" s="262"/>
      <c r="H5" s="261" t="s">
        <v>89</v>
      </c>
      <c r="I5" s="262"/>
      <c r="J5" s="262"/>
      <c r="K5" s="262"/>
      <c r="L5" s="262"/>
      <c r="M5" s="262"/>
      <c r="N5" s="262"/>
      <c r="O5" s="261" t="s">
        <v>93</v>
      </c>
      <c r="P5" s="262"/>
      <c r="Q5" s="262"/>
      <c r="R5" s="262"/>
      <c r="S5" s="262"/>
      <c r="T5" s="262"/>
      <c r="U5" s="262"/>
      <c r="V5" s="261" t="s">
        <v>92</v>
      </c>
      <c r="W5" s="262"/>
      <c r="X5" s="262"/>
      <c r="Y5" s="262"/>
      <c r="Z5" s="262"/>
      <c r="AA5" s="262"/>
      <c r="AB5" s="262"/>
    </row>
    <row r="6" spans="1:86" s="118" customFormat="1">
      <c r="A6" s="114"/>
      <c r="B6" s="115" t="s">
        <v>101</v>
      </c>
      <c r="C6" s="115" t="s">
        <v>102</v>
      </c>
      <c r="D6" s="115" t="s">
        <v>180</v>
      </c>
      <c r="E6" s="115" t="s">
        <v>179</v>
      </c>
      <c r="F6" s="115" t="s">
        <v>181</v>
      </c>
      <c r="G6" s="116"/>
      <c r="H6" s="114"/>
      <c r="I6" s="115" t="s">
        <v>101</v>
      </c>
      <c r="J6" s="115" t="s">
        <v>102</v>
      </c>
      <c r="K6" s="115" t="s">
        <v>180</v>
      </c>
      <c r="L6" s="115" t="s">
        <v>179</v>
      </c>
      <c r="M6" s="115" t="s">
        <v>181</v>
      </c>
      <c r="N6" s="117"/>
      <c r="O6" s="114"/>
      <c r="P6" s="115" t="s">
        <v>101</v>
      </c>
      <c r="Q6" s="115" t="s">
        <v>102</v>
      </c>
      <c r="R6" s="115" t="s">
        <v>180</v>
      </c>
      <c r="S6" s="115" t="s">
        <v>179</v>
      </c>
      <c r="T6" s="115" t="s">
        <v>181</v>
      </c>
      <c r="U6" s="116"/>
      <c r="V6" s="114"/>
      <c r="W6" s="115" t="s">
        <v>101</v>
      </c>
      <c r="X6" s="115" t="s">
        <v>102</v>
      </c>
      <c r="Y6" s="115" t="s">
        <v>180</v>
      </c>
      <c r="Z6" s="115" t="s">
        <v>179</v>
      </c>
      <c r="AA6" s="115" t="s">
        <v>181</v>
      </c>
      <c r="AB6" s="117"/>
    </row>
    <row r="7" spans="1:86">
      <c r="A7" s="35">
        <v>1916</v>
      </c>
      <c r="B7" s="36">
        <v>35.015540322147125</v>
      </c>
      <c r="C7" s="36">
        <v>38.378037331501417</v>
      </c>
      <c r="D7" s="36">
        <v>9.9878055141997848</v>
      </c>
      <c r="E7" s="36">
        <v>8.2968593439807687</v>
      </c>
      <c r="F7" s="36">
        <v>8.3218691008267935</v>
      </c>
      <c r="G7" s="36"/>
      <c r="H7" s="35">
        <v>1916</v>
      </c>
      <c r="I7" s="36">
        <v>26.937382099452282</v>
      </c>
      <c r="J7" s="36">
        <v>37.412329951985434</v>
      </c>
      <c r="K7" s="36">
        <v>19.047827686316673</v>
      </c>
      <c r="L7" s="36">
        <v>9.418922936683126</v>
      </c>
      <c r="M7" s="36">
        <v>7.183553352091069</v>
      </c>
      <c r="N7" s="36"/>
      <c r="O7" s="35">
        <v>1916</v>
      </c>
      <c r="P7" s="36">
        <v>13.83847547095036</v>
      </c>
      <c r="Q7" s="36">
        <v>31.41949531117719</v>
      </c>
      <c r="R7" s="36">
        <v>39.854553657385623</v>
      </c>
      <c r="S7" s="36">
        <v>9.7290696589791246</v>
      </c>
      <c r="T7" s="36">
        <v>5.1582436961722555</v>
      </c>
      <c r="U7" s="36"/>
      <c r="V7" s="35">
        <v>1916</v>
      </c>
      <c r="W7" s="36">
        <v>5.630358114648522</v>
      </c>
      <c r="X7" s="36">
        <v>24.278287748034867</v>
      </c>
      <c r="Y7" s="36">
        <v>56.807498244337765</v>
      </c>
      <c r="Z7" s="36">
        <v>9.3288047404628109</v>
      </c>
      <c r="AA7" s="36">
        <v>3.9549109484789811</v>
      </c>
      <c r="AB7" s="36"/>
      <c r="AC7" s="118"/>
      <c r="AD7" s="118"/>
      <c r="AE7" s="118"/>
      <c r="AF7" s="118"/>
      <c r="AG7" s="118"/>
      <c r="AH7" s="118"/>
      <c r="AI7" s="118"/>
      <c r="AJ7" s="118"/>
      <c r="AK7" s="118"/>
      <c r="AL7" s="118"/>
      <c r="AM7" s="118"/>
      <c r="AN7" s="118"/>
      <c r="AO7" s="118"/>
      <c r="AP7" s="118"/>
      <c r="AQ7" s="118"/>
      <c r="AR7" s="118"/>
      <c r="AS7" s="118"/>
      <c r="AT7" s="118"/>
      <c r="AU7" s="118"/>
      <c r="AV7" s="118"/>
      <c r="AW7" s="118"/>
      <c r="AX7" s="118"/>
      <c r="AY7" s="118"/>
      <c r="AZ7" s="118"/>
      <c r="BA7" s="118"/>
      <c r="BB7" s="118"/>
      <c r="BC7" s="118"/>
      <c r="BD7" s="118"/>
      <c r="BE7" s="118"/>
      <c r="BF7" s="118"/>
      <c r="BG7" s="118"/>
      <c r="BH7" s="118"/>
      <c r="BI7" s="118"/>
      <c r="BJ7" s="118"/>
      <c r="BK7" s="118"/>
      <c r="BL7" s="118"/>
      <c r="BM7" s="118"/>
      <c r="BN7" s="118"/>
      <c r="BO7" s="118"/>
      <c r="BP7" s="118"/>
      <c r="BQ7" s="118"/>
      <c r="BR7" s="118"/>
      <c r="BS7" s="118"/>
      <c r="BT7" s="118"/>
      <c r="BU7" s="118"/>
      <c r="BV7" s="118"/>
      <c r="BW7" s="118"/>
      <c r="BX7" s="118"/>
      <c r="BY7" s="118"/>
      <c r="BZ7" s="118"/>
      <c r="CA7" s="118"/>
      <c r="CB7" s="118"/>
      <c r="CC7" s="118"/>
      <c r="CD7" s="118"/>
      <c r="CE7" s="118"/>
      <c r="CF7" s="118"/>
      <c r="CG7" s="118"/>
      <c r="CH7" s="118"/>
    </row>
    <row r="8" spans="1:86">
      <c r="A8" s="35">
        <v>1917</v>
      </c>
      <c r="B8" s="36">
        <v>35.587053723025441</v>
      </c>
      <c r="C8" s="36">
        <v>35.681956148527441</v>
      </c>
      <c r="D8" s="36">
        <v>13.043864033064594</v>
      </c>
      <c r="E8" s="36">
        <v>8.8786886930906999</v>
      </c>
      <c r="F8" s="36">
        <v>6.8083875488339087</v>
      </c>
      <c r="G8" s="36"/>
      <c r="H8" s="35">
        <v>1917</v>
      </c>
      <c r="I8" s="36">
        <v>30.621700055338817</v>
      </c>
      <c r="J8" s="36">
        <v>23.358263040162022</v>
      </c>
      <c r="K8" s="36">
        <v>29.635953790429578</v>
      </c>
      <c r="L8" s="36">
        <v>10.859538822831404</v>
      </c>
      <c r="M8" s="36">
        <v>5.5245455086643291</v>
      </c>
      <c r="N8" s="36"/>
      <c r="O8" s="35">
        <v>1917</v>
      </c>
      <c r="P8" s="36">
        <v>20.10037645465194</v>
      </c>
      <c r="Q8" s="36">
        <v>17.401987976736105</v>
      </c>
      <c r="R8" s="36">
        <v>46.978109268801234</v>
      </c>
      <c r="S8" s="36">
        <v>11.940610342310823</v>
      </c>
      <c r="T8" s="36">
        <v>3.5789254535270083</v>
      </c>
      <c r="U8" s="36"/>
      <c r="V8" s="35">
        <v>1917</v>
      </c>
      <c r="W8" s="36">
        <v>8.3719169252563201</v>
      </c>
      <c r="X8" s="36">
        <v>13.817795696005529</v>
      </c>
      <c r="Y8" s="36">
        <v>61.152502018742531</v>
      </c>
      <c r="Z8" s="36">
        <v>14.255526171847587</v>
      </c>
      <c r="AA8" s="36">
        <v>2.4026189880508788</v>
      </c>
      <c r="AB8" s="36"/>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row>
    <row r="9" spans="1:86">
      <c r="A9" s="35">
        <v>1918</v>
      </c>
      <c r="B9" s="36">
        <v>34.255868245909731</v>
      </c>
      <c r="C9" s="36">
        <v>35.876059837245698</v>
      </c>
      <c r="D9" s="36">
        <v>13.067659320040473</v>
      </c>
      <c r="E9" s="36">
        <v>9.407519851698499</v>
      </c>
      <c r="F9" s="36">
        <v>7.3929904738894301</v>
      </c>
      <c r="G9" s="36"/>
      <c r="H9" s="35">
        <v>1918</v>
      </c>
      <c r="I9" s="36">
        <v>33.497958856262301</v>
      </c>
      <c r="J9" s="36">
        <v>26.121284044618641</v>
      </c>
      <c r="K9" s="36">
        <v>24.763874614201921</v>
      </c>
      <c r="L9" s="36">
        <v>9.9868710578458799</v>
      </c>
      <c r="M9" s="36">
        <v>5.6409567322753844</v>
      </c>
      <c r="N9" s="36"/>
      <c r="O9" s="35">
        <v>1918</v>
      </c>
      <c r="P9" s="36">
        <v>24.411833031915418</v>
      </c>
      <c r="Q9" s="36">
        <v>21.905325536258562</v>
      </c>
      <c r="R9" s="36">
        <v>38.7840920179381</v>
      </c>
      <c r="S9" s="36">
        <v>11.368107013868963</v>
      </c>
      <c r="T9" s="36">
        <v>3.5306441989196431</v>
      </c>
      <c r="U9" s="36"/>
      <c r="V9" s="35">
        <v>1918</v>
      </c>
      <c r="W9" s="36">
        <v>10.136291459348953</v>
      </c>
      <c r="X9" s="36">
        <v>23.54436351099141</v>
      </c>
      <c r="Y9" s="36">
        <v>49.500333443032567</v>
      </c>
      <c r="Z9" s="36">
        <v>14.28409084000884</v>
      </c>
      <c r="AA9" s="36">
        <v>2.5627838256777884</v>
      </c>
      <c r="AB9" s="36"/>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row>
    <row r="10" spans="1:86">
      <c r="A10" s="35">
        <v>1919</v>
      </c>
      <c r="B10" s="36">
        <v>37.653986498123913</v>
      </c>
      <c r="C10" s="36">
        <v>36.42513401835933</v>
      </c>
      <c r="D10" s="36">
        <v>11.977489705555065</v>
      </c>
      <c r="E10" s="36">
        <v>8.3839958490559656</v>
      </c>
      <c r="F10" s="36">
        <v>5.5595011116058792</v>
      </c>
      <c r="G10" s="36"/>
      <c r="H10" s="35">
        <v>1919</v>
      </c>
      <c r="I10" s="36">
        <v>33.720759112454502</v>
      </c>
      <c r="J10" s="36">
        <v>30.171330440877433</v>
      </c>
      <c r="K10" s="36">
        <v>21.349528091645158</v>
      </c>
      <c r="L10" s="36">
        <v>9.8511032498998539</v>
      </c>
      <c r="M10" s="36">
        <v>4.9074485486116028</v>
      </c>
      <c r="N10" s="36"/>
      <c r="O10" s="35">
        <v>1919</v>
      </c>
      <c r="P10" s="36">
        <v>23.670009203757989</v>
      </c>
      <c r="Q10" s="36">
        <v>30.122237475196236</v>
      </c>
      <c r="R10" s="36">
        <v>31.66864383410547</v>
      </c>
      <c r="S10" s="36">
        <v>10.975573236817592</v>
      </c>
      <c r="T10" s="36">
        <v>3.563608432062138</v>
      </c>
      <c r="U10" s="36"/>
      <c r="V10" s="35">
        <v>1919</v>
      </c>
      <c r="W10" s="36">
        <v>9.9997428945757374</v>
      </c>
      <c r="X10" s="36">
        <v>31.798919147379202</v>
      </c>
      <c r="Y10" s="36">
        <v>42.596630431218813</v>
      </c>
      <c r="Z10" s="36">
        <v>12.933911115412124</v>
      </c>
      <c r="AA10" s="36">
        <v>2.6707232523254891</v>
      </c>
      <c r="AB10" s="36"/>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row>
    <row r="11" spans="1:86">
      <c r="A11" s="35">
        <v>1920</v>
      </c>
      <c r="B11" s="36">
        <v>42.235756777081399</v>
      </c>
      <c r="C11" s="36">
        <v>28.989388987587379</v>
      </c>
      <c r="D11" s="36">
        <v>15.133428674516001</v>
      </c>
      <c r="E11" s="36">
        <v>8.3302615637774604</v>
      </c>
      <c r="F11" s="36">
        <v>5.3112869588830662</v>
      </c>
      <c r="G11" s="36"/>
      <c r="H11" s="35">
        <v>1920</v>
      </c>
      <c r="I11" s="36">
        <v>36.101198242831217</v>
      </c>
      <c r="J11" s="36">
        <v>26.117235503975646</v>
      </c>
      <c r="K11" s="36">
        <v>23.689189095897952</v>
      </c>
      <c r="L11" s="36">
        <v>9.5285778127174456</v>
      </c>
      <c r="M11" s="36">
        <v>4.5637854396779893</v>
      </c>
      <c r="N11" s="36"/>
      <c r="O11" s="35">
        <v>1920</v>
      </c>
      <c r="P11" s="36">
        <v>25.493561238389134</v>
      </c>
      <c r="Q11" s="36">
        <v>25.517453286237139</v>
      </c>
      <c r="R11" s="36">
        <v>34.811510343131935</v>
      </c>
      <c r="S11" s="36">
        <v>10.295269936863544</v>
      </c>
      <c r="T11" s="36">
        <v>3.8821350114122302</v>
      </c>
      <c r="U11" s="36"/>
      <c r="V11" s="35">
        <v>1920</v>
      </c>
      <c r="W11" s="36">
        <v>11.588996520460068</v>
      </c>
      <c r="X11" s="36">
        <v>25.375648394221013</v>
      </c>
      <c r="Y11" s="36">
        <v>48.673602318286584</v>
      </c>
      <c r="Z11" s="36">
        <v>10.961071434519459</v>
      </c>
      <c r="AA11" s="36">
        <v>3.4007860318372023</v>
      </c>
      <c r="AB11" s="36"/>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row>
    <row r="12" spans="1:86">
      <c r="A12" s="35">
        <v>1921</v>
      </c>
      <c r="B12" s="36">
        <v>47.415067770881755</v>
      </c>
      <c r="C12" s="36">
        <v>23.930513344530834</v>
      </c>
      <c r="D12" s="36">
        <v>13.471859463950052</v>
      </c>
      <c r="E12" s="36">
        <v>9.0403886148151731</v>
      </c>
      <c r="F12" s="36">
        <v>6.1420987463273908</v>
      </c>
      <c r="G12" s="36"/>
      <c r="H12" s="35">
        <v>1921</v>
      </c>
      <c r="I12" s="36">
        <v>39.35756310541413</v>
      </c>
      <c r="J12" s="36">
        <v>22.267682179365213</v>
      </c>
      <c r="K12" s="36">
        <v>22.144813614580841</v>
      </c>
      <c r="L12" s="36">
        <v>10.437083819494687</v>
      </c>
      <c r="M12" s="36">
        <v>5.7928705807615426</v>
      </c>
      <c r="N12" s="36"/>
      <c r="O12" s="35">
        <v>1921</v>
      </c>
      <c r="P12" s="36">
        <v>27.269988840702837</v>
      </c>
      <c r="Q12" s="36">
        <v>21.791373793293801</v>
      </c>
      <c r="R12" s="36">
        <v>35.001787438941612</v>
      </c>
      <c r="S12" s="36">
        <v>11.166224899865076</v>
      </c>
      <c r="T12" s="36">
        <v>4.7706753272900828</v>
      </c>
      <c r="U12" s="36"/>
      <c r="V12" s="35">
        <v>1921</v>
      </c>
      <c r="W12" s="36">
        <v>13.506864886706053</v>
      </c>
      <c r="X12" s="36">
        <v>21.328140671841457</v>
      </c>
      <c r="Y12" s="36">
        <v>50.967730091014012</v>
      </c>
      <c r="Z12" s="36">
        <v>10.22596808261739</v>
      </c>
      <c r="AA12" s="36">
        <v>3.971103699376032</v>
      </c>
      <c r="AB12" s="36"/>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row>
    <row r="13" spans="1:86">
      <c r="A13" s="35">
        <v>1922</v>
      </c>
      <c r="B13" s="36">
        <v>44.365493447044827</v>
      </c>
      <c r="C13" s="36">
        <v>25.084508337487929</v>
      </c>
      <c r="D13" s="36">
        <v>13.047608048442081</v>
      </c>
      <c r="E13" s="36">
        <v>9.4862172515946899</v>
      </c>
      <c r="F13" s="36">
        <v>8.0161157334343294</v>
      </c>
      <c r="G13" s="36"/>
      <c r="H13" s="35">
        <v>1922</v>
      </c>
      <c r="I13" s="36">
        <v>35.749516867073297</v>
      </c>
      <c r="J13" s="36">
        <v>22.380362729002382</v>
      </c>
      <c r="K13" s="36">
        <v>22.820538882930688</v>
      </c>
      <c r="L13" s="36">
        <v>10.763312626107936</v>
      </c>
      <c r="M13" s="36">
        <v>8.2862349741199317</v>
      </c>
      <c r="N13" s="36"/>
      <c r="O13" s="35">
        <v>1922</v>
      </c>
      <c r="P13" s="36">
        <v>24.10898624945775</v>
      </c>
      <c r="Q13" s="36">
        <v>20.844371308477328</v>
      </c>
      <c r="R13" s="36">
        <v>36.245596344071629</v>
      </c>
      <c r="S13" s="36">
        <v>11.249476971290454</v>
      </c>
      <c r="T13" s="36">
        <v>7.5515835395378668</v>
      </c>
      <c r="U13" s="36"/>
      <c r="V13" s="35">
        <v>1922</v>
      </c>
      <c r="W13" s="36">
        <v>11.15022469759692</v>
      </c>
      <c r="X13" s="36">
        <v>18.130791577706017</v>
      </c>
      <c r="Y13" s="36">
        <v>52.643275773127662</v>
      </c>
      <c r="Z13" s="36">
        <v>10.267018044544136</v>
      </c>
      <c r="AA13" s="36">
        <v>7.8086477822248241</v>
      </c>
      <c r="AB13" s="36"/>
      <c r="AC13" s="118"/>
      <c r="AD13" s="118"/>
      <c r="AE13" s="118"/>
      <c r="AF13" s="118"/>
      <c r="AG13" s="118"/>
      <c r="AH13" s="118"/>
      <c r="AI13" s="118"/>
      <c r="AJ13" s="118"/>
      <c r="AK13" s="118"/>
      <c r="AL13" s="118"/>
      <c r="AM13" s="118"/>
      <c r="AN13" s="118"/>
      <c r="AO13" s="118"/>
      <c r="AP13" s="118"/>
      <c r="AQ13" s="118"/>
      <c r="AR13" s="118"/>
      <c r="AS13" s="118"/>
      <c r="AT13" s="118"/>
      <c r="AU13" s="118"/>
      <c r="AV13" s="118"/>
      <c r="AW13" s="118"/>
      <c r="AX13" s="118"/>
      <c r="AY13" s="118"/>
      <c r="AZ13" s="118"/>
      <c r="BA13" s="118"/>
      <c r="BB13" s="118"/>
      <c r="BC13" s="118"/>
      <c r="BD13" s="118"/>
      <c r="BE13" s="118"/>
      <c r="BF13" s="118"/>
      <c r="BG13" s="118"/>
      <c r="BH13" s="118"/>
      <c r="BI13" s="118"/>
      <c r="BJ13" s="118"/>
      <c r="BK13" s="118"/>
      <c r="BL13" s="118"/>
      <c r="BM13" s="118"/>
      <c r="BN13" s="118"/>
      <c r="BO13" s="118"/>
      <c r="BP13" s="118"/>
      <c r="BQ13" s="118"/>
      <c r="BR13" s="118"/>
      <c r="BS13" s="118"/>
      <c r="BT13" s="118"/>
      <c r="BU13" s="118"/>
      <c r="BV13" s="118"/>
      <c r="BW13" s="118"/>
      <c r="BX13" s="118"/>
      <c r="BY13" s="118"/>
      <c r="BZ13" s="118"/>
      <c r="CA13" s="118"/>
      <c r="CB13" s="118"/>
      <c r="CC13" s="118"/>
      <c r="CD13" s="118"/>
      <c r="CE13" s="118"/>
      <c r="CF13" s="118"/>
      <c r="CG13" s="118"/>
      <c r="CH13" s="118"/>
    </row>
    <row r="14" spans="1:86">
      <c r="A14" s="35">
        <v>1923</v>
      </c>
      <c r="B14" s="36">
        <v>44.524242206498954</v>
      </c>
      <c r="C14" s="36">
        <v>23.765785481309354</v>
      </c>
      <c r="D14" s="36">
        <v>13.89829966924335</v>
      </c>
      <c r="E14" s="36">
        <v>9.2734692507878371</v>
      </c>
      <c r="F14" s="36">
        <v>8.5382295308575671</v>
      </c>
      <c r="G14" s="36"/>
      <c r="H14" s="35">
        <v>1923</v>
      </c>
      <c r="I14" s="36">
        <v>35.406658776314671</v>
      </c>
      <c r="J14" s="36">
        <v>22.140729936225334</v>
      </c>
      <c r="K14" s="36">
        <v>24.10034679286041</v>
      </c>
      <c r="L14" s="36">
        <v>10.089252492534762</v>
      </c>
      <c r="M14" s="36">
        <v>8.262995316912777</v>
      </c>
      <c r="N14" s="36"/>
      <c r="O14" s="35">
        <v>1923</v>
      </c>
      <c r="P14" s="36">
        <v>23.738608229726282</v>
      </c>
      <c r="Q14" s="36">
        <v>19.526518426550084</v>
      </c>
      <c r="R14" s="36">
        <v>39.04098056809292</v>
      </c>
      <c r="S14" s="36">
        <v>10.328320584092653</v>
      </c>
      <c r="T14" s="36">
        <v>7.3655354518434022</v>
      </c>
      <c r="U14" s="36"/>
      <c r="V14" s="35">
        <v>1923</v>
      </c>
      <c r="W14" s="36">
        <v>12.173560648178817</v>
      </c>
      <c r="X14" s="36">
        <v>13.479668906432387</v>
      </c>
      <c r="Y14" s="36">
        <v>57.561721690546463</v>
      </c>
      <c r="Z14" s="36">
        <v>9.6674741568933911</v>
      </c>
      <c r="AA14" s="36">
        <v>7.117272867573317</v>
      </c>
      <c r="AB14" s="36"/>
      <c r="AC14" s="118"/>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18"/>
      <c r="BC14" s="118"/>
      <c r="BD14" s="118"/>
      <c r="BE14" s="118"/>
      <c r="BF14" s="118"/>
      <c r="BG14" s="118"/>
      <c r="BH14" s="118"/>
      <c r="BI14" s="118"/>
      <c r="BJ14" s="118"/>
      <c r="BK14" s="118"/>
      <c r="BL14" s="118"/>
      <c r="BM14" s="118"/>
      <c r="BN14" s="118"/>
      <c r="BO14" s="118"/>
      <c r="BP14" s="118"/>
      <c r="BQ14" s="118"/>
      <c r="BR14" s="118"/>
      <c r="BS14" s="118"/>
      <c r="BT14" s="118"/>
      <c r="BU14" s="118"/>
      <c r="BV14" s="118"/>
      <c r="BW14" s="118"/>
      <c r="BX14" s="118"/>
      <c r="BY14" s="118"/>
      <c r="BZ14" s="118"/>
      <c r="CA14" s="118"/>
      <c r="CB14" s="118"/>
      <c r="CC14" s="118"/>
      <c r="CD14" s="118"/>
      <c r="CE14" s="118"/>
      <c r="CF14" s="118"/>
      <c r="CG14" s="118"/>
      <c r="CH14" s="118"/>
    </row>
    <row r="15" spans="1:86">
      <c r="A15" s="35">
        <v>1924</v>
      </c>
      <c r="B15" s="36">
        <v>43.601916897761249</v>
      </c>
      <c r="C15" s="36">
        <v>27.949764917646554</v>
      </c>
      <c r="D15" s="36">
        <v>11.714168697904679</v>
      </c>
      <c r="E15" s="36">
        <v>8.6101468694800989</v>
      </c>
      <c r="F15" s="36">
        <v>8.1240026172075481</v>
      </c>
      <c r="G15" s="36"/>
      <c r="H15" s="35">
        <v>1924</v>
      </c>
      <c r="I15" s="36">
        <v>34.609534879751457</v>
      </c>
      <c r="J15" s="36">
        <v>23.676083870163097</v>
      </c>
      <c r="K15" s="36">
        <v>23.713409177273626</v>
      </c>
      <c r="L15" s="36">
        <v>10.131932830975289</v>
      </c>
      <c r="M15" s="36">
        <v>7.869039241836532</v>
      </c>
      <c r="N15" s="36"/>
      <c r="O15" s="35">
        <v>1924</v>
      </c>
      <c r="P15" s="36">
        <v>23.607759150574282</v>
      </c>
      <c r="Q15" s="36">
        <v>18.936714538615874</v>
      </c>
      <c r="R15" s="36">
        <v>40.254830178484966</v>
      </c>
      <c r="S15" s="36">
        <v>10.471909553397936</v>
      </c>
      <c r="T15" s="36">
        <v>6.728786578926969</v>
      </c>
      <c r="U15" s="36"/>
      <c r="V15" s="35">
        <v>1924</v>
      </c>
      <c r="W15" s="36">
        <v>12.411694600256229</v>
      </c>
      <c r="X15" s="36">
        <v>13.525236336759034</v>
      </c>
      <c r="Y15" s="36">
        <v>58.090165294498298</v>
      </c>
      <c r="Z15" s="36">
        <v>9.4996439346456398</v>
      </c>
      <c r="AA15" s="36">
        <v>6.4732598338407827</v>
      </c>
      <c r="AB15" s="36"/>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18"/>
      <c r="BC15" s="118"/>
      <c r="BD15" s="118"/>
      <c r="BE15" s="118"/>
      <c r="BF15" s="118"/>
      <c r="BG15" s="118"/>
      <c r="BH15" s="118"/>
      <c r="BI15" s="118"/>
      <c r="BJ15" s="118"/>
      <c r="BK15" s="118"/>
      <c r="BL15" s="118"/>
      <c r="BM15" s="118"/>
      <c r="BN15" s="118"/>
      <c r="BO15" s="118"/>
      <c r="BP15" s="118"/>
      <c r="BQ15" s="118"/>
      <c r="BR15" s="118"/>
      <c r="BS15" s="118"/>
      <c r="BT15" s="118"/>
      <c r="BU15" s="118"/>
      <c r="BV15" s="118"/>
      <c r="BW15" s="118"/>
      <c r="BX15" s="118"/>
      <c r="BY15" s="118"/>
      <c r="BZ15" s="118"/>
      <c r="CA15" s="118"/>
      <c r="CB15" s="118"/>
      <c r="CC15" s="118"/>
      <c r="CD15" s="118"/>
      <c r="CE15" s="118"/>
      <c r="CF15" s="118"/>
      <c r="CG15" s="118"/>
      <c r="CH15" s="118"/>
    </row>
    <row r="16" spans="1:86">
      <c r="A16" s="35">
        <v>1925</v>
      </c>
      <c r="B16" s="36">
        <v>41.703151181733453</v>
      </c>
      <c r="C16" s="36">
        <v>28.348090282418624</v>
      </c>
      <c r="D16" s="36">
        <v>13.016384532320801</v>
      </c>
      <c r="E16" s="36">
        <v>8.6773656636539993</v>
      </c>
      <c r="F16" s="36">
        <v>8.2549905346229053</v>
      </c>
      <c r="G16" s="36"/>
      <c r="H16" s="35">
        <v>1925</v>
      </c>
      <c r="I16" s="36">
        <v>32.839248196691436</v>
      </c>
      <c r="J16" s="36">
        <v>24.090702857980158</v>
      </c>
      <c r="K16" s="36">
        <v>24.842185506956628</v>
      </c>
      <c r="L16" s="36">
        <v>10.11226292475653</v>
      </c>
      <c r="M16" s="36">
        <v>8.1156004745760661</v>
      </c>
      <c r="N16" s="36"/>
      <c r="O16" s="35">
        <v>1925</v>
      </c>
      <c r="P16" s="36">
        <v>22.331282565379645</v>
      </c>
      <c r="Q16" s="36">
        <v>20.658553264079927</v>
      </c>
      <c r="R16" s="36">
        <v>40.073524848183389</v>
      </c>
      <c r="S16" s="36">
        <v>9.9119365584032302</v>
      </c>
      <c r="T16" s="36">
        <v>7.0247028479420077</v>
      </c>
      <c r="U16" s="36"/>
      <c r="V16" s="35">
        <v>1925</v>
      </c>
      <c r="W16" s="36">
        <v>10.721150525448982</v>
      </c>
      <c r="X16" s="36">
        <v>19.10808954334124</v>
      </c>
      <c r="Y16" s="36">
        <v>56.473088295519773</v>
      </c>
      <c r="Z16" s="36">
        <v>8.5837665931116085</v>
      </c>
      <c r="AA16" s="36">
        <v>5.1139114340184255</v>
      </c>
      <c r="AB16" s="36"/>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row>
    <row r="17" spans="1:86">
      <c r="A17" s="35">
        <v>1926</v>
      </c>
      <c r="B17" s="36">
        <v>41.027891234083718</v>
      </c>
      <c r="C17" s="36">
        <v>27.326509252542881</v>
      </c>
      <c r="D17" s="36">
        <v>14.682052684786358</v>
      </c>
      <c r="E17" s="36">
        <v>9.2051935167391967</v>
      </c>
      <c r="F17" s="36">
        <v>7.7583535377637531</v>
      </c>
      <c r="G17" s="36"/>
      <c r="H17" s="35">
        <v>1926</v>
      </c>
      <c r="I17" s="36">
        <v>33.275698489667043</v>
      </c>
      <c r="J17" s="36">
        <v>22.576797074221577</v>
      </c>
      <c r="K17" s="36">
        <v>25.723913357110707</v>
      </c>
      <c r="L17" s="36">
        <v>10.49608514434285</v>
      </c>
      <c r="M17" s="36">
        <v>7.9275067144025817</v>
      </c>
      <c r="N17" s="36"/>
      <c r="O17" s="35">
        <v>1926</v>
      </c>
      <c r="P17" s="36">
        <v>21.479693326910688</v>
      </c>
      <c r="Q17" s="36">
        <v>17.837464288847471</v>
      </c>
      <c r="R17" s="36">
        <v>43.396516804024827</v>
      </c>
      <c r="S17" s="36">
        <v>10.47803390917862</v>
      </c>
      <c r="T17" s="36">
        <v>6.808213919543963</v>
      </c>
      <c r="U17" s="36"/>
      <c r="V17" s="35">
        <v>1926</v>
      </c>
      <c r="W17" s="36">
        <v>11.38893965557928</v>
      </c>
      <c r="X17" s="36">
        <v>13.275087295951526</v>
      </c>
      <c r="Y17" s="36">
        <v>62.669231792967842</v>
      </c>
      <c r="Z17" s="36">
        <v>8.1362276722724438</v>
      </c>
      <c r="AA17" s="36">
        <v>4.5305131907499456</v>
      </c>
      <c r="AB17" s="36"/>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row>
    <row r="18" spans="1:86">
      <c r="A18" s="35">
        <v>1927</v>
      </c>
      <c r="B18" s="36">
        <v>41.719231259056592</v>
      </c>
      <c r="C18" s="36">
        <v>25.779930097096276</v>
      </c>
      <c r="D18" s="36">
        <v>15.008786719152953</v>
      </c>
      <c r="E18" s="36">
        <v>9.8169578526603427</v>
      </c>
      <c r="F18" s="36">
        <v>7.6750940737081628</v>
      </c>
      <c r="G18" s="36"/>
      <c r="H18" s="35">
        <v>1927</v>
      </c>
      <c r="I18" s="36">
        <v>33.226312652140457</v>
      </c>
      <c r="J18" s="36">
        <v>21.282579567436965</v>
      </c>
      <c r="K18" s="36">
        <v>26.498211961586691</v>
      </c>
      <c r="L18" s="36">
        <v>11.175165761351968</v>
      </c>
      <c r="M18" s="36">
        <v>7.8177300626513055</v>
      </c>
      <c r="N18" s="36"/>
      <c r="O18" s="35">
        <v>1927</v>
      </c>
      <c r="P18" s="36">
        <v>21.32952479840786</v>
      </c>
      <c r="Q18" s="36">
        <v>17.298871846263253</v>
      </c>
      <c r="R18" s="36">
        <v>44.074047098936248</v>
      </c>
      <c r="S18" s="36">
        <v>10.583254482683014</v>
      </c>
      <c r="T18" s="36">
        <v>6.7143009981337975</v>
      </c>
      <c r="U18" s="36"/>
      <c r="V18" s="35">
        <v>1927</v>
      </c>
      <c r="W18" s="36">
        <v>10.229974450192483</v>
      </c>
      <c r="X18" s="36">
        <v>16.260041735863084</v>
      </c>
      <c r="Y18" s="36">
        <v>61.025388271725589</v>
      </c>
      <c r="Z18" s="36">
        <v>8.4105675822687367</v>
      </c>
      <c r="AA18" s="36">
        <v>4.0740273102788747</v>
      </c>
      <c r="AB18" s="36"/>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row>
    <row r="19" spans="1:86">
      <c r="A19" s="35">
        <v>1928</v>
      </c>
      <c r="B19" s="36">
        <v>42.131232289086192</v>
      </c>
      <c r="C19" s="36">
        <v>25.230084146908652</v>
      </c>
      <c r="D19" s="36">
        <v>15.428380550221226</v>
      </c>
      <c r="E19" s="36">
        <v>9.6895033662023717</v>
      </c>
      <c r="F19" s="36">
        <v>7.5207996475815948</v>
      </c>
      <c r="G19" s="36"/>
      <c r="H19" s="35">
        <v>1928</v>
      </c>
      <c r="I19" s="36">
        <v>33.143355698540269</v>
      </c>
      <c r="J19" s="36">
        <v>19.975397919759303</v>
      </c>
      <c r="K19" s="36">
        <v>27.6886049360394</v>
      </c>
      <c r="L19" s="36">
        <v>11.371042313855929</v>
      </c>
      <c r="M19" s="36">
        <v>7.8215991318050593</v>
      </c>
      <c r="N19" s="36"/>
      <c r="O19" s="35">
        <v>1928</v>
      </c>
      <c r="P19" s="36">
        <v>20.522460625379548</v>
      </c>
      <c r="Q19" s="36">
        <v>18.289025655930303</v>
      </c>
      <c r="R19" s="36">
        <v>44.324678435692533</v>
      </c>
      <c r="S19" s="36">
        <v>10.585053095915828</v>
      </c>
      <c r="T19" s="36">
        <v>6.2787821870817995</v>
      </c>
      <c r="U19" s="36"/>
      <c r="V19" s="35">
        <v>1928</v>
      </c>
      <c r="W19" s="36">
        <v>9.3320385266745447</v>
      </c>
      <c r="X19" s="36">
        <v>24.077042090989842</v>
      </c>
      <c r="Y19" s="36">
        <v>54.27570031304122</v>
      </c>
      <c r="Z19" s="36">
        <v>9.2330232528590024</v>
      </c>
      <c r="AA19" s="36">
        <v>3.0821958164354033</v>
      </c>
      <c r="AB19" s="36"/>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18"/>
      <c r="BC19" s="118"/>
      <c r="BD19" s="118"/>
      <c r="BE19" s="118"/>
      <c r="BF19" s="118"/>
      <c r="BG19" s="118"/>
      <c r="BH19" s="118"/>
      <c r="BI19" s="118"/>
      <c r="BJ19" s="118"/>
      <c r="BK19" s="118"/>
      <c r="BL19" s="118"/>
      <c r="BM19" s="118"/>
      <c r="BN19" s="118"/>
      <c r="BO19" s="118"/>
      <c r="BP19" s="118"/>
      <c r="BQ19" s="118"/>
      <c r="BR19" s="118"/>
      <c r="BS19" s="118"/>
      <c r="BT19" s="118"/>
      <c r="BU19" s="118"/>
      <c r="BV19" s="118"/>
      <c r="BW19" s="118"/>
      <c r="BX19" s="118"/>
      <c r="BY19" s="118"/>
      <c r="BZ19" s="118"/>
      <c r="CA19" s="118"/>
      <c r="CB19" s="118"/>
      <c r="CC19" s="118"/>
      <c r="CD19" s="118"/>
      <c r="CE19" s="118"/>
      <c r="CF19" s="118"/>
      <c r="CG19" s="118"/>
      <c r="CH19" s="118"/>
    </row>
    <row r="20" spans="1:86">
      <c r="A20" s="35">
        <v>1929</v>
      </c>
      <c r="B20" s="36">
        <v>42.01610600637305</v>
      </c>
      <c r="C20" s="36">
        <v>25.140272421202031</v>
      </c>
      <c r="D20" s="36">
        <v>16.155101637631166</v>
      </c>
      <c r="E20" s="36">
        <v>9.2971220177591345</v>
      </c>
      <c r="F20" s="36">
        <v>7.3913979125802998</v>
      </c>
      <c r="G20" s="36"/>
      <c r="H20" s="35">
        <v>1929</v>
      </c>
      <c r="I20" s="36">
        <v>33.00945638228486</v>
      </c>
      <c r="J20" s="36">
        <v>19.74381463978062</v>
      </c>
      <c r="K20" s="36">
        <v>28.147223861084406</v>
      </c>
      <c r="L20" s="36">
        <v>10.946353572931141</v>
      </c>
      <c r="M20" s="36">
        <v>8.1531494577077268</v>
      </c>
      <c r="N20" s="36"/>
      <c r="O20" s="35">
        <v>1929</v>
      </c>
      <c r="P20" s="36">
        <v>19.822541896018944</v>
      </c>
      <c r="Q20" s="36">
        <v>16.633091601787896</v>
      </c>
      <c r="R20" s="36">
        <v>45.702910966132109</v>
      </c>
      <c r="S20" s="36">
        <v>10.853091870123361</v>
      </c>
      <c r="T20" s="36">
        <v>6.988362184952666</v>
      </c>
      <c r="U20" s="36"/>
      <c r="V20" s="35">
        <v>1929</v>
      </c>
      <c r="W20" s="36">
        <v>8.8017811426318318</v>
      </c>
      <c r="X20" s="36">
        <v>20.583928425618151</v>
      </c>
      <c r="Y20" s="36">
        <v>56.759586071591407</v>
      </c>
      <c r="Z20" s="36">
        <v>10.183740161888746</v>
      </c>
      <c r="AA20" s="36">
        <v>3.6709612554047353</v>
      </c>
      <c r="AB20" s="36"/>
      <c r="AC20" s="118"/>
      <c r="AD20" s="118"/>
      <c r="AE20" s="118"/>
      <c r="AF20" s="118"/>
      <c r="AG20" s="118"/>
      <c r="AH20" s="118"/>
      <c r="AI20" s="118"/>
      <c r="AJ20" s="118"/>
      <c r="AK20" s="118"/>
      <c r="AL20" s="118"/>
      <c r="AM20" s="118"/>
      <c r="AN20" s="118"/>
      <c r="AO20" s="118"/>
      <c r="AP20" s="118"/>
      <c r="AQ20" s="118"/>
      <c r="AR20" s="118"/>
      <c r="AS20" s="118"/>
      <c r="AT20" s="118"/>
      <c r="AU20" s="118"/>
      <c r="AV20" s="118"/>
      <c r="AW20" s="118"/>
      <c r="AX20" s="118"/>
      <c r="AY20" s="118"/>
      <c r="AZ20" s="118"/>
      <c r="BA20" s="118"/>
      <c r="BB20" s="118"/>
      <c r="BC20" s="118"/>
      <c r="BD20" s="118"/>
      <c r="BE20" s="118"/>
      <c r="BF20" s="118"/>
      <c r="BG20" s="118"/>
      <c r="BH20" s="118"/>
      <c r="BI20" s="118"/>
      <c r="BJ20" s="118"/>
      <c r="BK20" s="118"/>
      <c r="BL20" s="118"/>
      <c r="BM20" s="118"/>
      <c r="BN20" s="118"/>
      <c r="BO20" s="118"/>
      <c r="BP20" s="118"/>
      <c r="BQ20" s="118"/>
      <c r="BR20" s="118"/>
      <c r="BS20" s="118"/>
      <c r="BT20" s="118"/>
      <c r="BU20" s="118"/>
      <c r="BV20" s="118"/>
      <c r="BW20" s="118"/>
      <c r="BX20" s="118"/>
      <c r="BY20" s="118"/>
      <c r="BZ20" s="118"/>
      <c r="CA20" s="118"/>
      <c r="CB20" s="118"/>
      <c r="CC20" s="118"/>
      <c r="CD20" s="118"/>
      <c r="CE20" s="118"/>
      <c r="CF20" s="118"/>
      <c r="CG20" s="118"/>
      <c r="CH20" s="118"/>
    </row>
    <row r="21" spans="1:86">
      <c r="A21" s="35">
        <v>1930</v>
      </c>
      <c r="B21" s="36">
        <v>46.547210510042547</v>
      </c>
      <c r="C21" s="36">
        <v>20.432815791283961</v>
      </c>
      <c r="D21" s="36">
        <v>16.891483853181477</v>
      </c>
      <c r="E21" s="36">
        <v>9.3140602773906807</v>
      </c>
      <c r="F21" s="36">
        <v>6.8144295681013727</v>
      </c>
      <c r="G21" s="36"/>
      <c r="H21" s="35">
        <v>1930</v>
      </c>
      <c r="I21" s="36">
        <v>36.688581291354943</v>
      </c>
      <c r="J21" s="36">
        <v>17.086594602094085</v>
      </c>
      <c r="K21" s="36">
        <v>27.609185033088568</v>
      </c>
      <c r="L21" s="36">
        <v>11.033553044403238</v>
      </c>
      <c r="M21" s="36">
        <v>7.5820860290591563</v>
      </c>
      <c r="N21" s="36"/>
      <c r="O21" s="35">
        <v>1930</v>
      </c>
      <c r="P21" s="36">
        <v>22.947743478914099</v>
      </c>
      <c r="Q21" s="36">
        <v>12.959947094584498</v>
      </c>
      <c r="R21" s="36">
        <v>45.41719649858814</v>
      </c>
      <c r="S21" s="36">
        <v>11.208041904998057</v>
      </c>
      <c r="T21" s="36">
        <v>7.4670710229152348</v>
      </c>
      <c r="U21" s="36"/>
      <c r="V21" s="35">
        <v>1930</v>
      </c>
      <c r="W21" s="36">
        <v>12.182410557246135</v>
      </c>
      <c r="X21" s="36">
        <v>6.7223768316276953</v>
      </c>
      <c r="Y21" s="36">
        <v>69.060027612575468</v>
      </c>
      <c r="Z21" s="36">
        <v>8.1270962732226835</v>
      </c>
      <c r="AA21" s="36">
        <v>3.9080887253280094</v>
      </c>
      <c r="AB21" s="36"/>
      <c r="AC21" s="118"/>
      <c r="AD21" s="118"/>
      <c r="AE21" s="118"/>
      <c r="AF21" s="118"/>
      <c r="AG21" s="118"/>
      <c r="AH21" s="118"/>
      <c r="AI21" s="118"/>
      <c r="AJ21" s="118"/>
      <c r="AK21" s="118"/>
      <c r="AL21" s="118"/>
      <c r="AM21" s="118"/>
      <c r="AN21" s="118"/>
      <c r="AO21" s="118"/>
      <c r="AP21" s="118"/>
      <c r="AQ21" s="118"/>
      <c r="AR21" s="118"/>
      <c r="AS21" s="118"/>
      <c r="AT21" s="118"/>
      <c r="AU21" s="118"/>
      <c r="AV21" s="118"/>
      <c r="AW21" s="118"/>
      <c r="AX21" s="118"/>
      <c r="AY21" s="118"/>
      <c r="AZ21" s="118"/>
      <c r="BA21" s="118"/>
      <c r="BB21" s="118"/>
      <c r="BC21" s="118"/>
      <c r="BD21" s="118"/>
      <c r="BE21" s="118"/>
      <c r="BF21" s="118"/>
      <c r="BG21" s="118"/>
      <c r="BH21" s="118"/>
      <c r="BI21" s="118"/>
      <c r="BJ21" s="118"/>
      <c r="BK21" s="118"/>
      <c r="BL21" s="118"/>
      <c r="BM21" s="118"/>
      <c r="BN21" s="118"/>
      <c r="BO21" s="118"/>
      <c r="BP21" s="118"/>
      <c r="BQ21" s="118"/>
      <c r="BR21" s="118"/>
      <c r="BS21" s="118"/>
      <c r="BT21" s="118"/>
      <c r="BU21" s="118"/>
      <c r="BV21" s="118"/>
      <c r="BW21" s="118"/>
      <c r="BX21" s="118"/>
      <c r="BY21" s="118"/>
      <c r="BZ21" s="118"/>
      <c r="CA21" s="118"/>
      <c r="CB21" s="118"/>
      <c r="CC21" s="118"/>
      <c r="CD21" s="118"/>
      <c r="CE21" s="118"/>
      <c r="CF21" s="118"/>
      <c r="CG21" s="118"/>
      <c r="CH21" s="118"/>
    </row>
    <row r="22" spans="1:86">
      <c r="A22" s="35">
        <v>1931</v>
      </c>
      <c r="B22" s="36">
        <v>52.090680826645865</v>
      </c>
      <c r="C22" s="36">
        <v>17.598504359317658</v>
      </c>
      <c r="D22" s="36">
        <v>14.735289786627842</v>
      </c>
      <c r="E22" s="36">
        <v>9.3154664584561342</v>
      </c>
      <c r="F22" s="36">
        <v>6.2601591843137587</v>
      </c>
      <c r="G22" s="36"/>
      <c r="H22" s="35">
        <v>1931</v>
      </c>
      <c r="I22" s="36">
        <v>41.274185755123753</v>
      </c>
      <c r="J22" s="36">
        <v>15.862423578742792</v>
      </c>
      <c r="K22" s="36">
        <v>24.217240997706341</v>
      </c>
      <c r="L22" s="36">
        <v>11.296041483448368</v>
      </c>
      <c r="M22" s="36">
        <v>7.3501416787419975</v>
      </c>
      <c r="N22" s="36"/>
      <c r="O22" s="35">
        <v>1931</v>
      </c>
      <c r="P22" s="36">
        <v>26.858161928057672</v>
      </c>
      <c r="Q22" s="36">
        <v>12.499767557576074</v>
      </c>
      <c r="R22" s="36">
        <v>40.736946032137809</v>
      </c>
      <c r="S22" s="36">
        <v>11.746075616011506</v>
      </c>
      <c r="T22" s="36">
        <v>8.1591129342483217</v>
      </c>
      <c r="U22" s="36"/>
      <c r="V22" s="35">
        <v>1931</v>
      </c>
      <c r="W22" s="36">
        <v>12.860818730189971</v>
      </c>
      <c r="X22" s="36">
        <v>6.5083058615184006</v>
      </c>
      <c r="Y22" s="36">
        <v>67.837847555189001</v>
      </c>
      <c r="Z22" s="36">
        <v>8.4416194566709706</v>
      </c>
      <c r="AA22" s="36">
        <v>4.3516617626955254</v>
      </c>
      <c r="AB22" s="36"/>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row>
    <row r="23" spans="1:86">
      <c r="A23" s="35">
        <v>1932</v>
      </c>
      <c r="B23" s="36">
        <v>62.594907855052661</v>
      </c>
      <c r="C23" s="36">
        <v>12.659411753720759</v>
      </c>
      <c r="D23" s="36">
        <v>11.835205389246704</v>
      </c>
      <c r="E23" s="36">
        <v>7.6511727236200491</v>
      </c>
      <c r="F23" s="36">
        <v>5.2593087469884985</v>
      </c>
      <c r="G23" s="36"/>
      <c r="H23" s="35">
        <v>1932</v>
      </c>
      <c r="I23" s="36">
        <v>48.034549310204319</v>
      </c>
      <c r="J23" s="36">
        <v>13.854111551348105</v>
      </c>
      <c r="K23" s="36">
        <v>19.557072536608811</v>
      </c>
      <c r="L23" s="36">
        <v>11.126457074049558</v>
      </c>
      <c r="M23" s="36">
        <v>7.4278106354350077</v>
      </c>
      <c r="N23" s="36"/>
      <c r="O23" s="35">
        <v>1932</v>
      </c>
      <c r="P23" s="36">
        <v>30.518963826736179</v>
      </c>
      <c r="Q23" s="36">
        <v>12.038626678941608</v>
      </c>
      <c r="R23" s="36">
        <v>35.698047160048127</v>
      </c>
      <c r="S23" s="36">
        <v>12.855220179176634</v>
      </c>
      <c r="T23" s="36">
        <v>8.8891397970188546</v>
      </c>
      <c r="U23" s="36"/>
      <c r="V23" s="35">
        <v>1932</v>
      </c>
      <c r="W23" s="36">
        <v>15.626509978050329</v>
      </c>
      <c r="X23" s="36">
        <v>6.8674360841199773</v>
      </c>
      <c r="Y23" s="36">
        <v>63.973620698514154</v>
      </c>
      <c r="Z23" s="36">
        <v>8.5432055839136165</v>
      </c>
      <c r="AA23" s="36">
        <v>4.9890951110734152</v>
      </c>
      <c r="AB23" s="36"/>
      <c r="AC23" s="118"/>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18"/>
      <c r="BC23" s="118"/>
      <c r="BD23" s="118"/>
      <c r="BE23" s="118"/>
      <c r="BF23" s="118"/>
      <c r="BG23" s="118"/>
      <c r="BH23" s="118"/>
      <c r="BI23" s="118"/>
      <c r="BJ23" s="118"/>
      <c r="BK23" s="118"/>
      <c r="BL23" s="118"/>
      <c r="BM23" s="118"/>
      <c r="BN23" s="118"/>
      <c r="BO23" s="118"/>
      <c r="BP23" s="118"/>
      <c r="BQ23" s="118"/>
      <c r="BR23" s="118"/>
      <c r="BS23" s="118"/>
      <c r="BT23" s="118"/>
      <c r="BU23" s="118"/>
      <c r="BV23" s="118"/>
      <c r="BW23" s="118"/>
      <c r="BX23" s="118"/>
      <c r="BY23" s="118"/>
      <c r="BZ23" s="118"/>
      <c r="CA23" s="118"/>
      <c r="CB23" s="118"/>
      <c r="CC23" s="118"/>
      <c r="CD23" s="118"/>
      <c r="CE23" s="118"/>
      <c r="CF23" s="118"/>
      <c r="CG23" s="118"/>
      <c r="CH23" s="118"/>
    </row>
    <row r="24" spans="1:86">
      <c r="A24" s="35">
        <v>1933</v>
      </c>
      <c r="B24" s="36">
        <v>62.958417563783698</v>
      </c>
      <c r="C24" s="36">
        <v>14.589738466352387</v>
      </c>
      <c r="D24" s="36">
        <v>9.0740359987461101</v>
      </c>
      <c r="E24" s="36">
        <v>7.6843401254710351</v>
      </c>
      <c r="F24" s="36">
        <v>5.6938575477483457</v>
      </c>
      <c r="G24" s="36"/>
      <c r="H24" s="35">
        <v>1933</v>
      </c>
      <c r="I24" s="36">
        <v>49.095552975482669</v>
      </c>
      <c r="J24" s="36">
        <v>17.835400380499994</v>
      </c>
      <c r="K24" s="36">
        <v>16.157675653432896</v>
      </c>
      <c r="L24" s="36">
        <v>9.9795215588255033</v>
      </c>
      <c r="M24" s="36">
        <v>6.9316350674874663</v>
      </c>
      <c r="N24" s="36"/>
      <c r="O24" s="35">
        <v>1933</v>
      </c>
      <c r="P24" s="36">
        <v>32.52413468111547</v>
      </c>
      <c r="Q24" s="36">
        <v>17.613858222878822</v>
      </c>
      <c r="R24" s="36">
        <v>30.944173897969097</v>
      </c>
      <c r="S24" s="36">
        <v>11.136217983684771</v>
      </c>
      <c r="T24" s="36">
        <v>7.7816602230850958</v>
      </c>
      <c r="U24" s="36"/>
      <c r="V24" s="35">
        <v>1933</v>
      </c>
      <c r="W24" s="36">
        <v>15.645222899104519</v>
      </c>
      <c r="X24" s="36">
        <v>14.582368418767505</v>
      </c>
      <c r="Y24" s="36">
        <v>57.435301782469182</v>
      </c>
      <c r="Z24" s="36">
        <v>8.1752651824744564</v>
      </c>
      <c r="AA24" s="36">
        <v>4.1567659336422418</v>
      </c>
      <c r="AB24" s="36"/>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c r="BC24" s="118"/>
      <c r="BD24" s="118"/>
      <c r="BE24" s="118"/>
      <c r="BF24" s="118"/>
      <c r="BG24" s="118"/>
      <c r="BH24" s="118"/>
      <c r="BI24" s="118"/>
      <c r="BJ24" s="118"/>
      <c r="BK24" s="118"/>
      <c r="BL24" s="118"/>
      <c r="BM24" s="118"/>
      <c r="BN24" s="118"/>
      <c r="BO24" s="118"/>
      <c r="BP24" s="118"/>
      <c r="BQ24" s="118"/>
      <c r="BR24" s="118"/>
      <c r="BS24" s="118"/>
      <c r="BT24" s="118"/>
      <c r="BU24" s="118"/>
      <c r="BV24" s="118"/>
      <c r="BW24" s="118"/>
      <c r="BX24" s="118"/>
      <c r="BY24" s="118"/>
      <c r="BZ24" s="118"/>
      <c r="CA24" s="118"/>
      <c r="CB24" s="118"/>
      <c r="CC24" s="118"/>
      <c r="CD24" s="118"/>
      <c r="CE24" s="118"/>
      <c r="CF24" s="118"/>
      <c r="CG24" s="118"/>
      <c r="CH24" s="118"/>
    </row>
    <row r="25" spans="1:86">
      <c r="A25" s="35">
        <v>1934</v>
      </c>
      <c r="B25" s="36">
        <v>60.905470040648829</v>
      </c>
      <c r="C25" s="36">
        <v>17.991726593878301</v>
      </c>
      <c r="D25" s="36">
        <v>10.546756607688963</v>
      </c>
      <c r="E25" s="36">
        <v>4.9296598416045407</v>
      </c>
      <c r="F25" s="36">
        <v>5.6264130240509314</v>
      </c>
      <c r="G25" s="36"/>
      <c r="H25" s="35">
        <v>1934</v>
      </c>
      <c r="I25" s="36">
        <v>46.23451511982357</v>
      </c>
      <c r="J25" s="36">
        <v>19.805517056003087</v>
      </c>
      <c r="K25" s="36">
        <v>18.060809020234199</v>
      </c>
      <c r="L25" s="36">
        <v>9.0910911076746501</v>
      </c>
      <c r="M25" s="36">
        <v>6.8079314348487454</v>
      </c>
      <c r="N25" s="36"/>
      <c r="O25" s="35">
        <v>1934</v>
      </c>
      <c r="P25" s="36">
        <v>31.161260152986678</v>
      </c>
      <c r="Q25" s="36">
        <v>15.768108265040292</v>
      </c>
      <c r="R25" s="36">
        <v>35.941681573650342</v>
      </c>
      <c r="S25" s="36">
        <v>9.7318063346068282</v>
      </c>
      <c r="T25" s="36">
        <v>7.3968987503526202</v>
      </c>
      <c r="U25" s="36"/>
      <c r="V25" s="35">
        <v>1934</v>
      </c>
      <c r="W25" s="36">
        <v>15.644165145270303</v>
      </c>
      <c r="X25" s="36">
        <v>9.2146291554491295</v>
      </c>
      <c r="Y25" s="36">
        <v>64.644140932232673</v>
      </c>
      <c r="Z25" s="36">
        <v>6.2985713944961477</v>
      </c>
      <c r="AA25" s="36">
        <v>4.1982288875157749</v>
      </c>
      <c r="AB25" s="36"/>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c r="BC25" s="118"/>
      <c r="BD25" s="118"/>
      <c r="BE25" s="118"/>
      <c r="BF25" s="118"/>
      <c r="BG25" s="118"/>
      <c r="BH25" s="118"/>
      <c r="BI25" s="118"/>
      <c r="BJ25" s="118"/>
      <c r="BK25" s="118"/>
      <c r="BL25" s="118"/>
      <c r="BM25" s="118"/>
      <c r="BN25" s="118"/>
      <c r="BO25" s="118"/>
      <c r="BP25" s="118"/>
      <c r="BQ25" s="118"/>
      <c r="BR25" s="118"/>
      <c r="BS25" s="118"/>
      <c r="BT25" s="118"/>
      <c r="BU25" s="118"/>
      <c r="BV25" s="118"/>
      <c r="BW25" s="118"/>
      <c r="BX25" s="118"/>
      <c r="BY25" s="118"/>
      <c r="BZ25" s="118"/>
      <c r="CA25" s="118"/>
      <c r="CB25" s="118"/>
      <c r="CC25" s="118"/>
      <c r="CD25" s="118"/>
      <c r="CE25" s="118"/>
      <c r="CF25" s="118"/>
      <c r="CG25" s="118"/>
      <c r="CH25" s="118"/>
    </row>
    <row r="26" spans="1:86">
      <c r="A26" s="35">
        <v>1935</v>
      </c>
      <c r="B26" s="36">
        <v>59.327986179663284</v>
      </c>
      <c r="C26" s="36">
        <v>21.174984345920038</v>
      </c>
      <c r="D26" s="36">
        <v>9.7505360303469377</v>
      </c>
      <c r="E26" s="36">
        <v>4.0603442811445918</v>
      </c>
      <c r="F26" s="36">
        <v>5.686370693348846</v>
      </c>
      <c r="G26" s="36"/>
      <c r="H26" s="35">
        <v>1935</v>
      </c>
      <c r="I26" s="36">
        <v>45.878520526377571</v>
      </c>
      <c r="J26" s="36">
        <v>19.907176861052481</v>
      </c>
      <c r="K26" s="36">
        <v>19.170620847324052</v>
      </c>
      <c r="L26" s="36">
        <v>8.0803024481056731</v>
      </c>
      <c r="M26" s="36">
        <v>6.9635085515151047</v>
      </c>
      <c r="N26" s="36"/>
      <c r="O26" s="35">
        <v>1935</v>
      </c>
      <c r="P26" s="36">
        <v>30.824150194242087</v>
      </c>
      <c r="Q26" s="36">
        <v>16.588884722022268</v>
      </c>
      <c r="R26" s="36">
        <v>36.705034861276296</v>
      </c>
      <c r="S26" s="36">
        <v>8.490716400953648</v>
      </c>
      <c r="T26" s="36">
        <v>7.3911040642538088</v>
      </c>
      <c r="U26" s="36"/>
      <c r="V26" s="35">
        <v>1935</v>
      </c>
      <c r="W26" s="36">
        <v>14.243511155079345</v>
      </c>
      <c r="X26" s="36">
        <v>11.419148788457916</v>
      </c>
      <c r="Y26" s="36">
        <v>64.768747204396092</v>
      </c>
      <c r="Z26" s="36">
        <v>5.1764937133329525</v>
      </c>
      <c r="AA26" s="36">
        <v>4.392560606507506</v>
      </c>
      <c r="AB26" s="36"/>
      <c r="AC26" s="118"/>
      <c r="AD26" s="118"/>
      <c r="AE26" s="118"/>
      <c r="AF26" s="118"/>
      <c r="AG26" s="118"/>
      <c r="AH26" s="118"/>
      <c r="AI26" s="118"/>
      <c r="AJ26" s="118"/>
      <c r="AK26" s="118"/>
      <c r="AL26" s="118"/>
      <c r="AM26" s="118"/>
      <c r="AN26" s="118"/>
      <c r="AO26" s="118"/>
      <c r="AP26" s="118"/>
      <c r="AQ26" s="118"/>
      <c r="AR26" s="118"/>
      <c r="AS26" s="118"/>
      <c r="AT26" s="118"/>
      <c r="AU26" s="118"/>
      <c r="AV26" s="118"/>
      <c r="AW26" s="118"/>
      <c r="AX26" s="118"/>
      <c r="AY26" s="118"/>
      <c r="AZ26" s="118"/>
      <c r="BA26" s="118"/>
      <c r="BB26" s="118"/>
      <c r="BC26" s="118"/>
      <c r="BD26" s="118"/>
      <c r="BE26" s="118"/>
      <c r="BF26" s="118"/>
      <c r="BG26" s="118"/>
      <c r="BH26" s="118"/>
      <c r="BI26" s="118"/>
      <c r="BJ26" s="118"/>
      <c r="BK26" s="118"/>
      <c r="BL26" s="118"/>
      <c r="BM26" s="118"/>
      <c r="BN26" s="118"/>
      <c r="BO26" s="118"/>
      <c r="BP26" s="118"/>
      <c r="BQ26" s="118"/>
      <c r="BR26" s="118"/>
      <c r="BS26" s="118"/>
      <c r="BT26" s="118"/>
      <c r="BU26" s="118"/>
      <c r="BV26" s="118"/>
      <c r="BW26" s="118"/>
      <c r="BX26" s="118"/>
      <c r="BY26" s="118"/>
      <c r="BZ26" s="118"/>
      <c r="CA26" s="118"/>
      <c r="CB26" s="118"/>
      <c r="CC26" s="118"/>
      <c r="CD26" s="118"/>
      <c r="CE26" s="118"/>
      <c r="CF26" s="118"/>
      <c r="CG26" s="118"/>
      <c r="CH26" s="118"/>
    </row>
    <row r="27" spans="1:86">
      <c r="A27" s="35">
        <v>1936</v>
      </c>
      <c r="B27" s="36">
        <v>52.942878846696843</v>
      </c>
      <c r="C27" s="36">
        <v>23.351568157946613</v>
      </c>
      <c r="D27" s="36">
        <v>14.712836483137369</v>
      </c>
      <c r="E27" s="36">
        <v>2.7607824573469055</v>
      </c>
      <c r="F27" s="36">
        <v>6.2319348853869521</v>
      </c>
      <c r="G27" s="36"/>
      <c r="H27" s="35">
        <v>1936</v>
      </c>
      <c r="I27" s="36">
        <v>40.154108828105898</v>
      </c>
      <c r="J27" s="36">
        <v>20.667099159408096</v>
      </c>
      <c r="K27" s="36">
        <v>26.312013753040336</v>
      </c>
      <c r="L27" s="36">
        <v>5.9436878130490536</v>
      </c>
      <c r="M27" s="36">
        <v>6.9231030720001163</v>
      </c>
      <c r="N27" s="36"/>
      <c r="O27" s="35">
        <v>1936</v>
      </c>
      <c r="P27" s="36">
        <v>26.148437718901846</v>
      </c>
      <c r="Q27" s="36">
        <v>16.098166895990921</v>
      </c>
      <c r="R27" s="36">
        <v>45.251157437705579</v>
      </c>
      <c r="S27" s="36">
        <v>5.6141037122860444</v>
      </c>
      <c r="T27" s="36">
        <v>6.8882359165173037</v>
      </c>
      <c r="U27" s="36"/>
      <c r="V27" s="35">
        <v>1936</v>
      </c>
      <c r="W27" s="36">
        <v>10.789011557886392</v>
      </c>
      <c r="X27" s="36">
        <v>11.307524967044461</v>
      </c>
      <c r="Y27" s="36">
        <v>70.282967067073457</v>
      </c>
      <c r="Z27" s="36">
        <v>3.4074961863810826</v>
      </c>
      <c r="AA27" s="36">
        <v>4.2131335507247778</v>
      </c>
      <c r="AB27" s="36"/>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row>
    <row r="28" spans="1:86">
      <c r="A28" s="35">
        <v>1937</v>
      </c>
      <c r="B28" s="36">
        <v>50.380496771204861</v>
      </c>
      <c r="C28" s="36">
        <v>23.512915748587861</v>
      </c>
      <c r="D28" s="36">
        <v>15.337624062899215</v>
      </c>
      <c r="E28" s="36">
        <v>4.5948984788150486</v>
      </c>
      <c r="F28" s="36">
        <v>6.1741500674316878</v>
      </c>
      <c r="G28" s="36"/>
      <c r="H28" s="35">
        <v>1937</v>
      </c>
      <c r="I28" s="36">
        <v>40.507479200719224</v>
      </c>
      <c r="J28" s="36">
        <v>20.916468779098949</v>
      </c>
      <c r="K28" s="36">
        <v>26.241543581141062</v>
      </c>
      <c r="L28" s="36">
        <v>5.4836863994825675</v>
      </c>
      <c r="M28" s="36">
        <v>6.8507612567495713</v>
      </c>
      <c r="N28" s="36"/>
      <c r="O28" s="35">
        <v>1937</v>
      </c>
      <c r="P28" s="36">
        <v>27.533098339719995</v>
      </c>
      <c r="Q28" s="36">
        <v>15.075932641803245</v>
      </c>
      <c r="R28" s="36">
        <v>45.419967305793492</v>
      </c>
      <c r="S28" s="36">
        <v>5.0600696913862757</v>
      </c>
      <c r="T28" s="36">
        <v>6.9107131431440045</v>
      </c>
      <c r="U28" s="36"/>
      <c r="V28" s="35">
        <v>1937</v>
      </c>
      <c r="W28" s="36">
        <v>12.464705060649683</v>
      </c>
      <c r="X28" s="36">
        <v>7.1968221397481322</v>
      </c>
      <c r="Y28" s="36">
        <v>72.539947538063515</v>
      </c>
      <c r="Z28" s="36">
        <v>3.1502350516490698</v>
      </c>
      <c r="AA28" s="36">
        <v>4.6479379132773513</v>
      </c>
      <c r="AB28" s="36"/>
      <c r="AC28" s="118"/>
      <c r="AD28" s="118"/>
      <c r="AE28" s="118"/>
      <c r="AF28" s="118"/>
      <c r="AG28" s="118"/>
      <c r="AH28" s="118"/>
      <c r="AI28" s="118"/>
      <c r="AJ28" s="118"/>
      <c r="AK28" s="118"/>
      <c r="AL28" s="118"/>
      <c r="AM28" s="118"/>
      <c r="AN28" s="118"/>
      <c r="AO28" s="118"/>
      <c r="AP28" s="118"/>
      <c r="AQ28" s="118"/>
      <c r="AR28" s="118"/>
      <c r="AS28" s="118"/>
      <c r="AT28" s="118"/>
      <c r="AU28" s="118"/>
      <c r="AV28" s="118"/>
      <c r="AW28" s="118"/>
      <c r="AX28" s="118"/>
      <c r="AY28" s="118"/>
      <c r="AZ28" s="118"/>
      <c r="BA28" s="118"/>
      <c r="BB28" s="118"/>
      <c r="BC28" s="118"/>
      <c r="BD28" s="118"/>
      <c r="BE28" s="118"/>
      <c r="BF28" s="118"/>
      <c r="BG28" s="118"/>
      <c r="BH28" s="118"/>
      <c r="BI28" s="118"/>
      <c r="BJ28" s="118"/>
      <c r="BK28" s="118"/>
      <c r="BL28" s="118"/>
      <c r="BM28" s="118"/>
      <c r="BN28" s="118"/>
      <c r="BO28" s="118"/>
      <c r="BP28" s="118"/>
      <c r="BQ28" s="118"/>
      <c r="BR28" s="118"/>
      <c r="BS28" s="118"/>
      <c r="BT28" s="118"/>
      <c r="BU28" s="118"/>
      <c r="BV28" s="118"/>
      <c r="BW28" s="118"/>
      <c r="BX28" s="118"/>
      <c r="BY28" s="118"/>
      <c r="BZ28" s="118"/>
      <c r="CA28" s="118"/>
      <c r="CB28" s="118"/>
      <c r="CC28" s="118"/>
      <c r="CD28" s="118"/>
      <c r="CE28" s="118"/>
      <c r="CF28" s="118"/>
      <c r="CG28" s="118"/>
      <c r="CH28" s="118"/>
    </row>
    <row r="29" spans="1:86">
      <c r="A29" s="35">
        <v>1938</v>
      </c>
      <c r="B29" s="36">
        <v>54.219465352767379</v>
      </c>
      <c r="C29" s="36">
        <v>23.010842534100643</v>
      </c>
      <c r="D29" s="36">
        <v>12.003374641865681</v>
      </c>
      <c r="E29" s="36">
        <v>4.6938761178106896</v>
      </c>
      <c r="F29" s="36">
        <v>6.072441353455587</v>
      </c>
      <c r="G29" s="36"/>
      <c r="H29" s="35">
        <v>1938</v>
      </c>
      <c r="I29" s="36">
        <v>45.523458735770809</v>
      </c>
      <c r="J29" s="36">
        <v>22.03540857208343</v>
      </c>
      <c r="K29" s="36">
        <v>19.91907077634303</v>
      </c>
      <c r="L29" s="36">
        <v>5.7482811986324895</v>
      </c>
      <c r="M29" s="36">
        <v>6.773780717170264</v>
      </c>
      <c r="N29" s="36"/>
      <c r="O29" s="35">
        <v>1938</v>
      </c>
      <c r="P29" s="36">
        <v>34.088685109909576</v>
      </c>
      <c r="Q29" s="36">
        <v>18.378814894163909</v>
      </c>
      <c r="R29" s="36">
        <v>35.455465183897864</v>
      </c>
      <c r="S29" s="36">
        <v>5.4895648513690176</v>
      </c>
      <c r="T29" s="36">
        <v>6.5874699606596439</v>
      </c>
      <c r="U29" s="36"/>
      <c r="V29" s="35">
        <v>1938</v>
      </c>
      <c r="W29" s="36">
        <v>18.942761711103095</v>
      </c>
      <c r="X29" s="36">
        <v>9.4617867717562678</v>
      </c>
      <c r="Y29" s="36">
        <v>63.646094995713284</v>
      </c>
      <c r="Z29" s="36">
        <v>3.3926983322156681</v>
      </c>
      <c r="AA29" s="36">
        <v>4.5566581892116806</v>
      </c>
      <c r="AB29" s="36"/>
      <c r="AC29" s="118"/>
      <c r="AD29" s="118"/>
      <c r="AE29" s="118"/>
      <c r="AF29" s="118"/>
      <c r="AG29" s="118"/>
      <c r="AH29" s="118"/>
      <c r="AI29" s="118"/>
      <c r="AJ29" s="118"/>
      <c r="AK29" s="118"/>
      <c r="AL29" s="118"/>
      <c r="AM29" s="118"/>
      <c r="AN29" s="118"/>
      <c r="AO29" s="118"/>
      <c r="AP29" s="118"/>
      <c r="AQ29" s="118"/>
      <c r="AR29" s="118"/>
      <c r="AS29" s="118"/>
      <c r="AT29" s="118"/>
      <c r="AU29" s="118"/>
      <c r="AV29" s="118"/>
      <c r="AW29" s="118"/>
      <c r="AX29" s="118"/>
      <c r="AY29" s="118"/>
      <c r="AZ29" s="118"/>
      <c r="BA29" s="118"/>
      <c r="BB29" s="118"/>
      <c r="BC29" s="118"/>
      <c r="BD29" s="118"/>
      <c r="BE29" s="118"/>
      <c r="BF29" s="118"/>
      <c r="BG29" s="118"/>
      <c r="BH29" s="118"/>
      <c r="BI29" s="118"/>
      <c r="BJ29" s="118"/>
      <c r="BK29" s="118"/>
      <c r="BL29" s="118"/>
      <c r="BM29" s="118"/>
      <c r="BN29" s="118"/>
      <c r="BO29" s="118"/>
      <c r="BP29" s="118"/>
      <c r="BQ29" s="118"/>
      <c r="BR29" s="118"/>
      <c r="BS29" s="118"/>
      <c r="BT29" s="118"/>
      <c r="BU29" s="118"/>
      <c r="BV29" s="118"/>
      <c r="BW29" s="118"/>
      <c r="BX29" s="118"/>
      <c r="BY29" s="118"/>
      <c r="BZ29" s="118"/>
      <c r="CA29" s="118"/>
      <c r="CB29" s="118"/>
      <c r="CC29" s="118"/>
      <c r="CD29" s="118"/>
      <c r="CE29" s="118"/>
      <c r="CF29" s="118"/>
      <c r="CG29" s="118"/>
      <c r="CH29" s="118"/>
    </row>
    <row r="30" spans="1:86">
      <c r="A30" s="35">
        <v>1939</v>
      </c>
      <c r="B30" s="36">
        <v>52.074511899285554</v>
      </c>
      <c r="C30" s="36">
        <v>24.995468721900668</v>
      </c>
      <c r="D30" s="36">
        <v>12.538021003733046</v>
      </c>
      <c r="E30" s="36">
        <v>4.3484884673372148</v>
      </c>
      <c r="F30" s="36">
        <v>6.0435099077435348</v>
      </c>
      <c r="G30" s="36"/>
      <c r="H30" s="35">
        <v>1939</v>
      </c>
      <c r="I30" s="36">
        <v>42.850076753133798</v>
      </c>
      <c r="J30" s="36">
        <v>24.022653881988994</v>
      </c>
      <c r="K30" s="36">
        <v>21.125586825485943</v>
      </c>
      <c r="L30" s="36">
        <v>5.3217083768354003</v>
      </c>
      <c r="M30" s="36">
        <v>6.6799741625558537</v>
      </c>
      <c r="N30" s="36"/>
      <c r="O30" s="35">
        <v>1939</v>
      </c>
      <c r="P30" s="36">
        <v>31.297470962855204</v>
      </c>
      <c r="Q30" s="36">
        <v>18.553954337045703</v>
      </c>
      <c r="R30" s="36">
        <v>38.317812348287333</v>
      </c>
      <c r="S30" s="36">
        <v>5.0406171301808014</v>
      </c>
      <c r="T30" s="36">
        <v>6.790145221630949</v>
      </c>
      <c r="U30" s="36"/>
      <c r="V30" s="35">
        <v>1939</v>
      </c>
      <c r="W30" s="36">
        <v>16.313542546686175</v>
      </c>
      <c r="X30" s="36">
        <v>8.088174661694632</v>
      </c>
      <c r="Y30" s="36">
        <v>67.830447489155105</v>
      </c>
      <c r="Z30" s="36">
        <v>3.0574933077178499</v>
      </c>
      <c r="AA30" s="36">
        <v>4.7103419947462433</v>
      </c>
      <c r="AB30" s="36"/>
      <c r="AC30" s="118"/>
      <c r="AD30" s="118"/>
      <c r="AE30" s="118"/>
      <c r="AF30" s="118"/>
      <c r="AG30" s="118"/>
      <c r="AH30" s="118"/>
      <c r="AI30" s="118"/>
      <c r="AJ30" s="118"/>
      <c r="AK30" s="118"/>
      <c r="AL30" s="118"/>
      <c r="AM30" s="118"/>
      <c r="AN30" s="118"/>
      <c r="AO30" s="118"/>
      <c r="AP30" s="118"/>
      <c r="AQ30" s="118"/>
      <c r="AR30" s="118"/>
      <c r="AS30" s="118"/>
      <c r="AT30" s="118"/>
      <c r="AU30" s="118"/>
      <c r="AV30" s="118"/>
      <c r="AW30" s="118"/>
      <c r="AX30" s="118"/>
      <c r="AY30" s="118"/>
      <c r="AZ30" s="118"/>
      <c r="BA30" s="118"/>
      <c r="BB30" s="118"/>
      <c r="BC30" s="118"/>
      <c r="BD30" s="118"/>
      <c r="BE30" s="118"/>
      <c r="BF30" s="118"/>
      <c r="BG30" s="118"/>
      <c r="BH30" s="118"/>
      <c r="BI30" s="118"/>
      <c r="BJ30" s="118"/>
      <c r="BK30" s="118"/>
      <c r="BL30" s="118"/>
      <c r="BM30" s="118"/>
      <c r="BN30" s="118"/>
      <c r="BO30" s="118"/>
      <c r="BP30" s="118"/>
      <c r="BQ30" s="118"/>
      <c r="BR30" s="118"/>
      <c r="BS30" s="118"/>
      <c r="BT30" s="118"/>
      <c r="BU30" s="118"/>
      <c r="BV30" s="118"/>
      <c r="BW30" s="118"/>
      <c r="BX30" s="118"/>
      <c r="BY30" s="118"/>
      <c r="BZ30" s="118"/>
      <c r="CA30" s="118"/>
      <c r="CB30" s="118"/>
      <c r="CC30" s="118"/>
      <c r="CD30" s="118"/>
      <c r="CE30" s="118"/>
      <c r="CF30" s="118"/>
      <c r="CG30" s="118"/>
      <c r="CH30" s="118"/>
    </row>
    <row r="31" spans="1:86">
      <c r="A31" s="35">
        <v>1940</v>
      </c>
      <c r="B31" s="36">
        <v>50.762227391936797</v>
      </c>
      <c r="C31" s="36">
        <v>26.338039207861414</v>
      </c>
      <c r="D31" s="36">
        <v>13.042053322566566</v>
      </c>
      <c r="E31" s="36">
        <v>3.870265357611371</v>
      </c>
      <c r="F31" s="36">
        <v>5.9874147200238612</v>
      </c>
      <c r="G31" s="36"/>
      <c r="H31" s="35">
        <v>1940</v>
      </c>
      <c r="I31" s="36">
        <v>42.750859353002994</v>
      </c>
      <c r="J31" s="36">
        <v>25.14149475570337</v>
      </c>
      <c r="K31" s="36">
        <v>21.042609218002656</v>
      </c>
      <c r="L31" s="36">
        <v>4.5637017512931939</v>
      </c>
      <c r="M31" s="36">
        <v>6.5013349219977776</v>
      </c>
      <c r="N31" s="36"/>
      <c r="O31" s="35">
        <v>1940</v>
      </c>
      <c r="P31" s="36">
        <v>32.183094306600992</v>
      </c>
      <c r="Q31" s="36">
        <v>19.706218014050219</v>
      </c>
      <c r="R31" s="36">
        <v>37.312401013670701</v>
      </c>
      <c r="S31" s="36">
        <v>4.2051353448272</v>
      </c>
      <c r="T31" s="36">
        <v>6.5931513208508852</v>
      </c>
      <c r="U31" s="36"/>
      <c r="V31" s="35">
        <v>1940</v>
      </c>
      <c r="W31" s="36">
        <v>16.309189138445785</v>
      </c>
      <c r="X31" s="36">
        <v>9.4474754554481244</v>
      </c>
      <c r="Y31" s="36">
        <v>66.87905226554615</v>
      </c>
      <c r="Z31" s="36">
        <v>2.7416653198922636</v>
      </c>
      <c r="AA31" s="36">
        <v>4.6226178206676858</v>
      </c>
      <c r="AB31" s="36"/>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row>
    <row r="32" spans="1:86">
      <c r="A32" s="35">
        <v>1941</v>
      </c>
      <c r="B32" s="36">
        <v>47.331659354461806</v>
      </c>
      <c r="C32" s="36">
        <v>31.184220858091855</v>
      </c>
      <c r="D32" s="36">
        <v>12.894355958344359</v>
      </c>
      <c r="E32" s="36">
        <v>3.2365369756567959</v>
      </c>
      <c r="F32" s="36">
        <v>5.3532268534451752</v>
      </c>
      <c r="G32" s="36"/>
      <c r="H32" s="35">
        <v>1941</v>
      </c>
      <c r="I32" s="36">
        <v>41.631998019354924</v>
      </c>
      <c r="J32" s="36">
        <v>30.73615699506961</v>
      </c>
      <c r="K32" s="36">
        <v>18.687309516561587</v>
      </c>
      <c r="L32" s="36">
        <v>3.4513562842097292</v>
      </c>
      <c r="M32" s="36">
        <v>5.4931791848041494</v>
      </c>
      <c r="N32" s="36"/>
      <c r="O32" s="35">
        <v>1941</v>
      </c>
      <c r="P32" s="36">
        <v>32.822284152391688</v>
      </c>
      <c r="Q32" s="36">
        <v>27.566546791847106</v>
      </c>
      <c r="R32" s="36">
        <v>31.194145053804263</v>
      </c>
      <c r="S32" s="36">
        <v>2.9916562397590307</v>
      </c>
      <c r="T32" s="36">
        <v>5.4253677621979017</v>
      </c>
      <c r="U32" s="36"/>
      <c r="V32" s="35">
        <v>1941</v>
      </c>
      <c r="W32" s="36">
        <v>16.756017630916059</v>
      </c>
      <c r="X32" s="36">
        <v>19.431995251915524</v>
      </c>
      <c r="Y32" s="36">
        <v>57.380654179617927</v>
      </c>
      <c r="Z32" s="36">
        <v>2.1928757533369136</v>
      </c>
      <c r="AA32" s="36">
        <v>4.2384571842135763</v>
      </c>
      <c r="AB32" s="36"/>
      <c r="AC32" s="118"/>
      <c r="AD32" s="118"/>
      <c r="AE32" s="118"/>
      <c r="AF32" s="118"/>
      <c r="AG32" s="118"/>
      <c r="AH32" s="118"/>
      <c r="AI32" s="118"/>
      <c r="AJ32" s="118"/>
      <c r="AK32" s="118"/>
      <c r="AL32" s="118"/>
      <c r="AM32" s="118"/>
      <c r="AN32" s="118"/>
      <c r="AO32" s="118"/>
      <c r="AP32" s="118"/>
      <c r="AQ32" s="118"/>
      <c r="AR32" s="118"/>
      <c r="AS32" s="118"/>
      <c r="AT32" s="118"/>
      <c r="AU32" s="118"/>
      <c r="AV32" s="118"/>
      <c r="AW32" s="118"/>
      <c r="AX32" s="118"/>
      <c r="AY32" s="118"/>
      <c r="AZ32" s="118"/>
      <c r="BA32" s="118"/>
      <c r="BB32" s="118"/>
      <c r="BC32" s="118"/>
      <c r="BD32" s="118"/>
      <c r="BE32" s="118"/>
      <c r="BF32" s="118"/>
      <c r="BG32" s="118"/>
      <c r="BH32" s="118"/>
      <c r="BI32" s="118"/>
      <c r="BJ32" s="118"/>
      <c r="BK32" s="118"/>
      <c r="BL32" s="118"/>
      <c r="BM32" s="118"/>
      <c r="BN32" s="118"/>
      <c r="BO32" s="118"/>
      <c r="BP32" s="118"/>
      <c r="BQ32" s="118"/>
      <c r="BR32" s="118"/>
      <c r="BS32" s="118"/>
      <c r="BT32" s="118"/>
      <c r="BU32" s="118"/>
      <c r="BV32" s="118"/>
      <c r="BW32" s="118"/>
      <c r="BX32" s="118"/>
      <c r="BY32" s="118"/>
      <c r="BZ32" s="118"/>
      <c r="CA32" s="118"/>
      <c r="CB32" s="118"/>
      <c r="CC32" s="118"/>
      <c r="CD32" s="118"/>
      <c r="CE32" s="118"/>
      <c r="CF32" s="118"/>
      <c r="CG32" s="118"/>
      <c r="CH32" s="118"/>
    </row>
    <row r="33" spans="1:86">
      <c r="A33" s="35">
        <v>1942</v>
      </c>
      <c r="B33" s="36">
        <v>44.373035077166456</v>
      </c>
      <c r="C33" s="36">
        <v>36.960579521297944</v>
      </c>
      <c r="D33" s="36">
        <v>10.769141112748137</v>
      </c>
      <c r="E33" s="36">
        <v>2.8570696621503191</v>
      </c>
      <c r="F33" s="36">
        <v>5.0401746266371372</v>
      </c>
      <c r="G33" s="36"/>
      <c r="H33" s="35">
        <v>1942</v>
      </c>
      <c r="I33" s="36">
        <v>39.117747374150326</v>
      </c>
      <c r="J33" s="36">
        <v>36.886809302345625</v>
      </c>
      <c r="K33" s="36">
        <v>15.916206631308958</v>
      </c>
      <c r="L33" s="36">
        <v>3.0801150792621868</v>
      </c>
      <c r="M33" s="36">
        <v>4.9991216129329024</v>
      </c>
      <c r="N33" s="36"/>
      <c r="O33" s="35">
        <v>1942</v>
      </c>
      <c r="P33" s="36">
        <v>30.249685799343361</v>
      </c>
      <c r="Q33" s="36">
        <v>38.144514914562528</v>
      </c>
      <c r="R33" s="36">
        <v>24.394487512141009</v>
      </c>
      <c r="S33" s="36">
        <v>2.673668788497475</v>
      </c>
      <c r="T33" s="36">
        <v>4.5376429854556379</v>
      </c>
      <c r="U33" s="36"/>
      <c r="V33" s="35">
        <v>1942</v>
      </c>
      <c r="W33" s="36">
        <v>13.272300792226684</v>
      </c>
      <c r="X33" s="36">
        <v>42.340273993344979</v>
      </c>
      <c r="Y33" s="36">
        <v>39.290318270201169</v>
      </c>
      <c r="Z33" s="36">
        <v>1.8544651099259453</v>
      </c>
      <c r="AA33" s="36">
        <v>3.2426418343012178</v>
      </c>
      <c r="AB33" s="36"/>
      <c r="AC33" s="118"/>
      <c r="AD33" s="118"/>
      <c r="AE33" s="118"/>
      <c r="AF33" s="118"/>
      <c r="AG33" s="118"/>
      <c r="AH33" s="118"/>
      <c r="AI33" s="118"/>
      <c r="AJ33" s="118"/>
      <c r="AK33" s="118"/>
      <c r="AL33" s="118"/>
      <c r="AM33" s="118"/>
      <c r="AN33" s="118"/>
      <c r="AO33" s="118"/>
      <c r="AP33" s="118"/>
      <c r="AQ33" s="118"/>
      <c r="AR33" s="118"/>
      <c r="AS33" s="118"/>
      <c r="AT33" s="118"/>
      <c r="AU33" s="118"/>
      <c r="AV33" s="118"/>
      <c r="AW33" s="118"/>
      <c r="AX33" s="118"/>
      <c r="AY33" s="118"/>
      <c r="AZ33" s="118"/>
      <c r="BA33" s="118"/>
      <c r="BB33" s="118"/>
      <c r="BC33" s="118"/>
      <c r="BD33" s="118"/>
      <c r="BE33" s="118"/>
      <c r="BF33" s="118"/>
      <c r="BG33" s="118"/>
      <c r="BH33" s="118"/>
      <c r="BI33" s="118"/>
      <c r="BJ33" s="118"/>
      <c r="BK33" s="118"/>
      <c r="BL33" s="118"/>
      <c r="BM33" s="118"/>
      <c r="BN33" s="118"/>
      <c r="BO33" s="118"/>
      <c r="BP33" s="118"/>
      <c r="BQ33" s="118"/>
      <c r="BR33" s="118"/>
      <c r="BS33" s="118"/>
      <c r="BT33" s="118"/>
      <c r="BU33" s="118"/>
      <c r="BV33" s="118"/>
      <c r="BW33" s="118"/>
      <c r="BX33" s="118"/>
      <c r="BY33" s="118"/>
      <c r="BZ33" s="118"/>
      <c r="CA33" s="118"/>
      <c r="CB33" s="118"/>
      <c r="CC33" s="118"/>
      <c r="CD33" s="118"/>
      <c r="CE33" s="118"/>
      <c r="CF33" s="118"/>
      <c r="CG33" s="118"/>
      <c r="CH33" s="118"/>
    </row>
    <row r="34" spans="1:86">
      <c r="A34" s="35">
        <v>1943</v>
      </c>
      <c r="B34" s="36">
        <v>37.282859532128967</v>
      </c>
      <c r="C34" s="36">
        <v>45.39160206321187</v>
      </c>
      <c r="D34" s="36">
        <v>10.297153099657953</v>
      </c>
      <c r="E34" s="36">
        <v>2.4687366145325873</v>
      </c>
      <c r="F34" s="36">
        <v>4.5596486904686451</v>
      </c>
      <c r="G34" s="36"/>
      <c r="H34" s="35">
        <v>1943</v>
      </c>
      <c r="I34" s="36">
        <v>32.250214991592372</v>
      </c>
      <c r="J34" s="36">
        <v>47.166668470588093</v>
      </c>
      <c r="K34" s="36">
        <v>13.879883781636172</v>
      </c>
      <c r="L34" s="36">
        <v>2.6461096085591933</v>
      </c>
      <c r="M34" s="36">
        <v>4.0571231476241847</v>
      </c>
      <c r="N34" s="36"/>
      <c r="O34" s="35">
        <v>1943</v>
      </c>
      <c r="P34" s="36">
        <v>24.460893170317988</v>
      </c>
      <c r="Q34" s="36">
        <v>47.437668589704728</v>
      </c>
      <c r="R34" s="36">
        <v>21.773793006615232</v>
      </c>
      <c r="S34" s="36">
        <v>2.4534230876917782</v>
      </c>
      <c r="T34" s="36">
        <v>3.8742221456702675</v>
      </c>
      <c r="U34" s="36"/>
      <c r="V34" s="35">
        <v>1943</v>
      </c>
      <c r="W34" s="36">
        <v>11.495142780318606</v>
      </c>
      <c r="X34" s="36">
        <v>44.763394026762583</v>
      </c>
      <c r="Y34" s="36">
        <v>38.3475513034616</v>
      </c>
      <c r="Z34" s="36">
        <v>2.2834888190677249</v>
      </c>
      <c r="AA34" s="36">
        <v>3.1104230703894871</v>
      </c>
      <c r="AB34" s="36"/>
      <c r="AC34" s="118"/>
      <c r="AD34" s="118"/>
      <c r="AE34" s="118"/>
      <c r="AF34" s="118"/>
      <c r="AG34" s="118"/>
      <c r="AH34" s="118"/>
      <c r="AI34" s="118"/>
      <c r="AJ34" s="118"/>
      <c r="AK34" s="118"/>
      <c r="AL34" s="118"/>
      <c r="AM34" s="118"/>
      <c r="AN34" s="118"/>
      <c r="AO34" s="118"/>
      <c r="AP34" s="118"/>
      <c r="AQ34" s="118"/>
      <c r="AR34" s="118"/>
      <c r="AS34" s="118"/>
      <c r="AT34" s="118"/>
      <c r="AU34" s="118"/>
      <c r="AV34" s="118"/>
      <c r="AW34" s="118"/>
      <c r="AX34" s="118"/>
      <c r="AY34" s="118"/>
      <c r="AZ34" s="118"/>
      <c r="BA34" s="118"/>
      <c r="BB34" s="118"/>
      <c r="BC34" s="118"/>
      <c r="BD34" s="118"/>
      <c r="BE34" s="118"/>
      <c r="BF34" s="118"/>
      <c r="BG34" s="118"/>
      <c r="BH34" s="118"/>
      <c r="BI34" s="118"/>
      <c r="BJ34" s="118"/>
      <c r="BK34" s="118"/>
      <c r="BL34" s="118"/>
      <c r="BM34" s="118"/>
      <c r="BN34" s="118"/>
      <c r="BO34" s="118"/>
      <c r="BP34" s="118"/>
      <c r="BQ34" s="118"/>
      <c r="BR34" s="118"/>
      <c r="BS34" s="118"/>
      <c r="BT34" s="118"/>
      <c r="BU34" s="118"/>
      <c r="BV34" s="118"/>
      <c r="BW34" s="118"/>
      <c r="BX34" s="118"/>
      <c r="BY34" s="118"/>
      <c r="BZ34" s="118"/>
      <c r="CA34" s="118"/>
      <c r="CB34" s="118"/>
      <c r="CC34" s="118"/>
      <c r="CD34" s="118"/>
      <c r="CE34" s="118"/>
      <c r="CF34" s="118"/>
      <c r="CG34" s="118"/>
      <c r="CH34" s="118"/>
    </row>
    <row r="35" spans="1:86">
      <c r="A35" s="35">
        <v>1944</v>
      </c>
      <c r="B35" s="36">
        <v>37.67440783936334</v>
      </c>
      <c r="C35" s="36">
        <v>46.647730563126821</v>
      </c>
      <c r="D35" s="36">
        <v>9.0491584250175734</v>
      </c>
      <c r="E35" s="36">
        <v>2.2975859517067518</v>
      </c>
      <c r="F35" s="36">
        <v>4.3314319987552166</v>
      </c>
      <c r="G35" s="36"/>
      <c r="H35" s="35">
        <v>1944</v>
      </c>
      <c r="I35" s="36">
        <v>32.736152703407789</v>
      </c>
      <c r="J35" s="36">
        <v>47.775871545830732</v>
      </c>
      <c r="K35" s="36">
        <v>12.675353610021027</v>
      </c>
      <c r="L35" s="36">
        <v>2.4957324060185035</v>
      </c>
      <c r="M35" s="36">
        <v>4.3167564292274969</v>
      </c>
      <c r="N35" s="36"/>
      <c r="O35" s="35">
        <v>1944</v>
      </c>
      <c r="P35" s="36">
        <v>25.655412156730662</v>
      </c>
      <c r="Q35" s="36">
        <v>47.947058482783184</v>
      </c>
      <c r="R35" s="36">
        <v>19.68872104530266</v>
      </c>
      <c r="S35" s="36">
        <v>2.4786455446136935</v>
      </c>
      <c r="T35" s="36">
        <v>4.222774397636492</v>
      </c>
      <c r="U35" s="36"/>
      <c r="V35" s="35">
        <v>1944</v>
      </c>
      <c r="W35" s="36">
        <v>12.512566495764286</v>
      </c>
      <c r="X35" s="36">
        <v>39.575756542155119</v>
      </c>
      <c r="Y35" s="36">
        <v>41.798348766429072</v>
      </c>
      <c r="Z35" s="36">
        <v>2.4900978560032159</v>
      </c>
      <c r="AA35" s="36">
        <v>3.6011825793577268</v>
      </c>
      <c r="AB35" s="36"/>
      <c r="AC35" s="118"/>
      <c r="AD35" s="118"/>
      <c r="AE35" s="118"/>
      <c r="AF35" s="118"/>
      <c r="AG35" s="118"/>
      <c r="AH35" s="118"/>
      <c r="AI35" s="118"/>
      <c r="AJ35" s="118"/>
      <c r="AK35" s="118"/>
      <c r="AL35" s="118"/>
      <c r="AM35" s="118"/>
      <c r="AN35" s="118"/>
      <c r="AO35" s="118"/>
      <c r="AP35" s="118"/>
      <c r="AQ35" s="118"/>
      <c r="AR35" s="118"/>
      <c r="AS35" s="118"/>
      <c r="AT35" s="118"/>
      <c r="AU35" s="118"/>
      <c r="AV35" s="118"/>
      <c r="AW35" s="118"/>
      <c r="AX35" s="118"/>
      <c r="AY35" s="118"/>
      <c r="AZ35" s="118"/>
      <c r="BA35" s="118"/>
      <c r="BB35" s="118"/>
      <c r="BC35" s="118"/>
      <c r="BD35" s="118"/>
      <c r="BE35" s="118"/>
      <c r="BF35" s="118"/>
      <c r="BG35" s="118"/>
      <c r="BH35" s="118"/>
      <c r="BI35" s="118"/>
      <c r="BJ35" s="118"/>
      <c r="BK35" s="118"/>
      <c r="BL35" s="118"/>
      <c r="BM35" s="118"/>
      <c r="BN35" s="118"/>
      <c r="BO35" s="118"/>
      <c r="BP35" s="118"/>
      <c r="BQ35" s="118"/>
      <c r="BR35" s="118"/>
      <c r="BS35" s="118"/>
      <c r="BT35" s="118"/>
      <c r="BU35" s="118"/>
      <c r="BV35" s="118"/>
      <c r="BW35" s="118"/>
      <c r="BX35" s="118"/>
      <c r="BY35" s="118"/>
      <c r="BZ35" s="118"/>
      <c r="CA35" s="118"/>
      <c r="CB35" s="118"/>
      <c r="CC35" s="118"/>
      <c r="CD35" s="118"/>
      <c r="CE35" s="118"/>
      <c r="CF35" s="118"/>
      <c r="CG35" s="118"/>
      <c r="CH35" s="118"/>
    </row>
    <row r="36" spans="1:86">
      <c r="A36" s="35">
        <v>1945</v>
      </c>
      <c r="B36" s="36">
        <v>35.30968246508106</v>
      </c>
      <c r="C36" s="36">
        <v>49.90893581163332</v>
      </c>
      <c r="D36" s="36">
        <v>8.4798887774039038</v>
      </c>
      <c r="E36" s="36">
        <v>2.1838057892153864</v>
      </c>
      <c r="F36" s="36">
        <v>4.1177248615320963</v>
      </c>
      <c r="G36" s="36"/>
      <c r="H36" s="35">
        <v>1945</v>
      </c>
      <c r="I36" s="36">
        <v>31.314037703035378</v>
      </c>
      <c r="J36" s="36">
        <v>50.072230134835422</v>
      </c>
      <c r="K36" s="36">
        <v>11.933160918940391</v>
      </c>
      <c r="L36" s="36">
        <v>2.4230367979926131</v>
      </c>
      <c r="M36" s="36">
        <v>4.2570581930958342</v>
      </c>
      <c r="N36" s="36"/>
      <c r="O36" s="35">
        <v>1945</v>
      </c>
      <c r="P36" s="36">
        <v>24.456070344693828</v>
      </c>
      <c r="Q36" s="36">
        <v>48.900133673747504</v>
      </c>
      <c r="R36" s="36">
        <v>19.722803352592404</v>
      </c>
      <c r="S36" s="36">
        <v>2.6292047233202394</v>
      </c>
      <c r="T36" s="36">
        <v>4.2923022463398963</v>
      </c>
      <c r="U36" s="36"/>
      <c r="V36" s="35">
        <v>1945</v>
      </c>
      <c r="W36" s="36">
        <v>13.378053115567599</v>
      </c>
      <c r="X36" s="36">
        <v>35.048661368269812</v>
      </c>
      <c r="Y36" s="36">
        <v>44.525126656379719</v>
      </c>
      <c r="Z36" s="36">
        <v>3.106424827259938</v>
      </c>
      <c r="AA36" s="36">
        <v>3.9418830869689807</v>
      </c>
      <c r="AB36" s="36"/>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row>
    <row r="37" spans="1:86">
      <c r="A37" s="35">
        <v>1946</v>
      </c>
      <c r="B37" s="36">
        <v>36.806840463974154</v>
      </c>
      <c r="C37" s="36">
        <v>47.881094291142823</v>
      </c>
      <c r="D37" s="36">
        <v>9.2323084214240136</v>
      </c>
      <c r="E37" s="36">
        <v>2.0375547804695824</v>
      </c>
      <c r="F37" s="36">
        <v>4.0421522084530626</v>
      </c>
      <c r="G37" s="36"/>
      <c r="H37" s="35">
        <v>1946</v>
      </c>
      <c r="I37" s="36">
        <v>32.926893003350422</v>
      </c>
      <c r="J37" s="36">
        <v>47.81178885089917</v>
      </c>
      <c r="K37" s="36">
        <v>12.837668756624216</v>
      </c>
      <c r="L37" s="36">
        <v>2.2755670965426433</v>
      </c>
      <c r="M37" s="36">
        <v>4.1581084218085032</v>
      </c>
      <c r="N37" s="36"/>
      <c r="O37" s="35">
        <v>1946</v>
      </c>
      <c r="P37" s="36">
        <v>26.829016757087391</v>
      </c>
      <c r="Q37" s="36">
        <v>43.491441855797461</v>
      </c>
      <c r="R37" s="36">
        <v>22.439968011105616</v>
      </c>
      <c r="S37" s="36">
        <v>2.6492095404366416</v>
      </c>
      <c r="T37" s="36">
        <v>4.576359804870207</v>
      </c>
      <c r="U37" s="36"/>
      <c r="V37" s="35">
        <v>1946</v>
      </c>
      <c r="W37" s="36">
        <v>15.097252539892761</v>
      </c>
      <c r="X37" s="36">
        <v>24.408314908816422</v>
      </c>
      <c r="Y37" s="36">
        <v>52.478113981141497</v>
      </c>
      <c r="Z37" s="36">
        <v>3.5839410802304403</v>
      </c>
      <c r="AA37" s="36">
        <v>4.438783324836451</v>
      </c>
      <c r="AB37" s="36"/>
      <c r="AC37" s="118"/>
      <c r="AD37" s="118"/>
      <c r="AE37" s="118"/>
      <c r="AF37" s="118"/>
      <c r="AG37" s="118"/>
      <c r="AH37" s="118"/>
      <c r="AI37" s="118"/>
      <c r="AJ37" s="118"/>
      <c r="AK37" s="118"/>
      <c r="AL37" s="118"/>
      <c r="AM37" s="118"/>
      <c r="AN37" s="118"/>
      <c r="AO37" s="118"/>
      <c r="AP37" s="118"/>
      <c r="AQ37" s="118"/>
      <c r="AR37" s="118"/>
      <c r="AS37" s="118"/>
      <c r="AT37" s="118"/>
      <c r="AU37" s="118"/>
      <c r="AV37" s="118"/>
      <c r="AW37" s="118"/>
      <c r="AX37" s="118"/>
      <c r="AY37" s="118"/>
      <c r="AZ37" s="118"/>
      <c r="BA37" s="118"/>
      <c r="BB37" s="118"/>
      <c r="BC37" s="118"/>
      <c r="BD37" s="118"/>
      <c r="BE37" s="118"/>
      <c r="BF37" s="118"/>
      <c r="BG37" s="118"/>
      <c r="BH37" s="118"/>
      <c r="BI37" s="118"/>
      <c r="BJ37" s="118"/>
      <c r="BK37" s="118"/>
      <c r="BL37" s="118"/>
      <c r="BM37" s="118"/>
      <c r="BN37" s="118"/>
      <c r="BO37" s="118"/>
      <c r="BP37" s="118"/>
      <c r="BQ37" s="118"/>
      <c r="BR37" s="118"/>
      <c r="BS37" s="118"/>
      <c r="BT37" s="118"/>
      <c r="BU37" s="118"/>
      <c r="BV37" s="118"/>
      <c r="BW37" s="118"/>
      <c r="BX37" s="118"/>
      <c r="BY37" s="118"/>
      <c r="BZ37" s="118"/>
      <c r="CA37" s="118"/>
      <c r="CB37" s="118"/>
      <c r="CC37" s="118"/>
      <c r="CD37" s="118"/>
      <c r="CE37" s="118"/>
      <c r="CF37" s="118"/>
      <c r="CG37" s="118"/>
      <c r="CH37" s="118"/>
    </row>
    <row r="38" spans="1:86">
      <c r="A38" s="35">
        <v>1947</v>
      </c>
      <c r="B38" s="36">
        <v>40.244005208522715</v>
      </c>
      <c r="C38" s="36">
        <v>43.415458042084005</v>
      </c>
      <c r="D38" s="36">
        <v>10.041303514330574</v>
      </c>
      <c r="E38" s="36">
        <v>1.9661795868620493</v>
      </c>
      <c r="F38" s="36">
        <v>4.3329903404646801</v>
      </c>
      <c r="G38" s="36"/>
      <c r="H38" s="35">
        <v>1947</v>
      </c>
      <c r="I38" s="36">
        <v>36.268920928100314</v>
      </c>
      <c r="J38" s="36">
        <v>42.423947541323955</v>
      </c>
      <c r="K38" s="36">
        <v>14.493121716261868</v>
      </c>
      <c r="L38" s="36">
        <v>2.1521964927676169</v>
      </c>
      <c r="M38" s="36">
        <v>4.6617032418246191</v>
      </c>
      <c r="N38" s="36"/>
      <c r="O38" s="35">
        <v>1947</v>
      </c>
      <c r="P38" s="36">
        <v>29.617622057538345</v>
      </c>
      <c r="Q38" s="36">
        <v>35.935478677062143</v>
      </c>
      <c r="R38" s="36">
        <v>26.543775158258935</v>
      </c>
      <c r="S38" s="36">
        <v>2.4774997330824866</v>
      </c>
      <c r="T38" s="36">
        <v>5.4258140578414009</v>
      </c>
      <c r="U38" s="36"/>
      <c r="V38" s="35">
        <v>1947</v>
      </c>
      <c r="W38" s="36">
        <v>15.024309460201831</v>
      </c>
      <c r="X38" s="36">
        <v>17.08779234305619</v>
      </c>
      <c r="Y38" s="36">
        <v>59.619448374708888</v>
      </c>
      <c r="Z38" s="36">
        <v>2.9864811577289019</v>
      </c>
      <c r="AA38" s="36">
        <v>5.2818672177913903</v>
      </c>
      <c r="AB38" s="36"/>
      <c r="AC38" s="118"/>
      <c r="AD38" s="118"/>
      <c r="AE38" s="118"/>
      <c r="AF38" s="118"/>
      <c r="AG38" s="118"/>
      <c r="AH38" s="118"/>
      <c r="AI38" s="118"/>
      <c r="AJ38" s="118"/>
      <c r="AK38" s="118"/>
      <c r="AL38" s="118"/>
      <c r="AM38" s="118"/>
      <c r="AN38" s="118"/>
      <c r="AO38" s="118"/>
      <c r="AP38" s="118"/>
      <c r="AQ38" s="118"/>
      <c r="AR38" s="118"/>
      <c r="AS38" s="118"/>
      <c r="AT38" s="118"/>
      <c r="AU38" s="118"/>
      <c r="AV38" s="118"/>
      <c r="AW38" s="118"/>
      <c r="AX38" s="118"/>
      <c r="AY38" s="118"/>
      <c r="AZ38" s="118"/>
      <c r="BA38" s="118"/>
      <c r="BB38" s="118"/>
      <c r="BC38" s="118"/>
      <c r="BD38" s="118"/>
      <c r="BE38" s="118"/>
      <c r="BF38" s="118"/>
      <c r="BG38" s="118"/>
      <c r="BH38" s="118"/>
      <c r="BI38" s="118"/>
      <c r="BJ38" s="118"/>
      <c r="BK38" s="118"/>
      <c r="BL38" s="118"/>
      <c r="BM38" s="118"/>
      <c r="BN38" s="118"/>
      <c r="BO38" s="118"/>
      <c r="BP38" s="118"/>
      <c r="BQ38" s="118"/>
      <c r="BR38" s="118"/>
      <c r="BS38" s="118"/>
      <c r="BT38" s="118"/>
      <c r="BU38" s="118"/>
      <c r="BV38" s="118"/>
      <c r="BW38" s="118"/>
      <c r="BX38" s="118"/>
      <c r="BY38" s="118"/>
      <c r="BZ38" s="118"/>
      <c r="CA38" s="118"/>
      <c r="CB38" s="118"/>
      <c r="CC38" s="118"/>
      <c r="CD38" s="118"/>
      <c r="CE38" s="118"/>
      <c r="CF38" s="118"/>
      <c r="CG38" s="118"/>
      <c r="CH38" s="118"/>
    </row>
    <row r="39" spans="1:86">
      <c r="A39" s="35">
        <v>1948</v>
      </c>
      <c r="B39" s="36">
        <v>41.880534873380725</v>
      </c>
      <c r="C39" s="36">
        <v>42.421074646420301</v>
      </c>
      <c r="D39" s="36">
        <v>9.3600180675760321</v>
      </c>
      <c r="E39" s="36">
        <v>1.9514549656826379</v>
      </c>
      <c r="F39" s="36">
        <v>4.386744222765163</v>
      </c>
      <c r="G39" s="36"/>
      <c r="H39" s="35">
        <v>1948</v>
      </c>
      <c r="I39" s="36">
        <v>36.974065256086369</v>
      </c>
      <c r="J39" s="36">
        <v>40.47583959498229</v>
      </c>
      <c r="K39" s="36">
        <v>15.418980105551835</v>
      </c>
      <c r="L39" s="36">
        <v>2.223193000845455</v>
      </c>
      <c r="M39" s="36">
        <v>4.9078725621382358</v>
      </c>
      <c r="N39" s="36"/>
      <c r="O39" s="35">
        <v>1948</v>
      </c>
      <c r="P39" s="36">
        <v>29.926551202415407</v>
      </c>
      <c r="Q39" s="36">
        <v>33.558924620776736</v>
      </c>
      <c r="R39" s="36">
        <v>28.572114187968509</v>
      </c>
      <c r="S39" s="36">
        <v>2.3813973949634248</v>
      </c>
      <c r="T39" s="36">
        <v>5.5608478879123977</v>
      </c>
      <c r="U39" s="36"/>
      <c r="V39" s="35">
        <v>1948</v>
      </c>
      <c r="W39" s="36">
        <v>15.624455406288757</v>
      </c>
      <c r="X39" s="36">
        <v>17.135554548231134</v>
      </c>
      <c r="Y39" s="36">
        <v>59.413826916027361</v>
      </c>
      <c r="Z39" s="36">
        <v>2.6553787290389281</v>
      </c>
      <c r="AA39" s="36">
        <v>5.2018796793034481</v>
      </c>
      <c r="AB39" s="36"/>
      <c r="AC39" s="118"/>
      <c r="AD39" s="118"/>
      <c r="AE39" s="118"/>
      <c r="AF39" s="118"/>
      <c r="AG39" s="118"/>
      <c r="AH39" s="118"/>
      <c r="AI39" s="118"/>
      <c r="AJ39" s="118"/>
      <c r="AK39" s="118"/>
      <c r="AL39" s="118"/>
      <c r="AM39" s="118"/>
      <c r="AN39" s="118"/>
      <c r="AO39" s="118"/>
      <c r="AP39" s="118"/>
      <c r="AQ39" s="118"/>
      <c r="AR39" s="118"/>
      <c r="AS39" s="118"/>
      <c r="AT39" s="118"/>
      <c r="AU39" s="118"/>
      <c r="AV39" s="118"/>
      <c r="AW39" s="118"/>
      <c r="AX39" s="118"/>
      <c r="AY39" s="118"/>
      <c r="AZ39" s="118"/>
      <c r="BA39" s="118"/>
      <c r="BB39" s="118"/>
      <c r="BC39" s="118"/>
      <c r="BD39" s="118"/>
      <c r="BE39" s="118"/>
      <c r="BF39" s="118"/>
      <c r="BG39" s="118"/>
      <c r="BH39" s="118"/>
      <c r="BI39" s="118"/>
      <c r="BJ39" s="118"/>
      <c r="BK39" s="118"/>
      <c r="BL39" s="118"/>
      <c r="BM39" s="118"/>
      <c r="BN39" s="118"/>
      <c r="BO39" s="118"/>
      <c r="BP39" s="118"/>
      <c r="BQ39" s="118"/>
      <c r="BR39" s="118"/>
      <c r="BS39" s="118"/>
      <c r="BT39" s="118"/>
      <c r="BU39" s="118"/>
      <c r="BV39" s="118"/>
      <c r="BW39" s="118"/>
      <c r="BX39" s="118"/>
      <c r="BY39" s="118"/>
      <c r="BZ39" s="118"/>
      <c r="CA39" s="118"/>
      <c r="CB39" s="118"/>
      <c r="CC39" s="118"/>
      <c r="CD39" s="118"/>
      <c r="CE39" s="118"/>
      <c r="CF39" s="118"/>
      <c r="CG39" s="118"/>
      <c r="CH39" s="118"/>
    </row>
    <row r="40" spans="1:86">
      <c r="A40" s="35">
        <v>1949</v>
      </c>
      <c r="B40" s="36">
        <v>45.232042520456545</v>
      </c>
      <c r="C40" s="36">
        <v>37.472833704200447</v>
      </c>
      <c r="D40" s="36">
        <v>10.164028970709747</v>
      </c>
      <c r="E40" s="36">
        <v>2.2218636383332937</v>
      </c>
      <c r="F40" s="36">
        <v>4.9093047176683102</v>
      </c>
      <c r="G40" s="36"/>
      <c r="H40" s="35">
        <v>1949</v>
      </c>
      <c r="I40" s="36">
        <v>39.198132066347007</v>
      </c>
      <c r="J40" s="36">
        <v>36.668677042260832</v>
      </c>
      <c r="K40" s="36">
        <v>16.130581038816658</v>
      </c>
      <c r="L40" s="36">
        <v>2.4980783060933831</v>
      </c>
      <c r="M40" s="36">
        <v>5.5045893007644251</v>
      </c>
      <c r="N40" s="36"/>
      <c r="O40" s="35">
        <v>1949</v>
      </c>
      <c r="P40" s="36">
        <v>32.207251070764727</v>
      </c>
      <c r="Q40" s="36">
        <v>29.074843449871068</v>
      </c>
      <c r="R40" s="36">
        <v>29.822750479664698</v>
      </c>
      <c r="S40" s="36">
        <v>2.7297264136348072</v>
      </c>
      <c r="T40" s="36">
        <v>6.1653812133666541</v>
      </c>
      <c r="U40" s="36"/>
      <c r="V40" s="35">
        <v>1949</v>
      </c>
      <c r="W40" s="36">
        <v>16.970535511010137</v>
      </c>
      <c r="X40" s="36">
        <v>13.552356696530046</v>
      </c>
      <c r="Y40" s="36">
        <v>61.397846515988249</v>
      </c>
      <c r="Z40" s="36">
        <v>2.664068654067111</v>
      </c>
      <c r="AA40" s="36">
        <v>5.4146639067680837</v>
      </c>
      <c r="AB40" s="36"/>
      <c r="AC40" s="118"/>
      <c r="AD40" s="118"/>
      <c r="AE40" s="118"/>
      <c r="AF40" s="118"/>
      <c r="AG40" s="118"/>
      <c r="AH40" s="118"/>
      <c r="AI40" s="118"/>
      <c r="AJ40" s="118"/>
      <c r="AK40" s="118"/>
      <c r="AL40" s="118"/>
      <c r="AM40" s="118"/>
      <c r="AN40" s="118"/>
      <c r="AO40" s="118"/>
      <c r="AP40" s="118"/>
      <c r="AQ40" s="118"/>
      <c r="AR40" s="118"/>
      <c r="AS40" s="118"/>
      <c r="AT40" s="118"/>
      <c r="AU40" s="118"/>
      <c r="AV40" s="118"/>
      <c r="AW40" s="118"/>
      <c r="AX40" s="118"/>
      <c r="AY40" s="118"/>
      <c r="AZ40" s="118"/>
      <c r="BA40" s="118"/>
      <c r="BB40" s="118"/>
      <c r="BC40" s="118"/>
      <c r="BD40" s="118"/>
      <c r="BE40" s="118"/>
      <c r="BF40" s="118"/>
      <c r="BG40" s="118"/>
      <c r="BH40" s="118"/>
      <c r="BI40" s="118"/>
      <c r="BJ40" s="118"/>
      <c r="BK40" s="118"/>
      <c r="BL40" s="118"/>
      <c r="BM40" s="118"/>
      <c r="BN40" s="118"/>
      <c r="BO40" s="118"/>
      <c r="BP40" s="118"/>
      <c r="BQ40" s="118"/>
      <c r="BR40" s="118"/>
      <c r="BS40" s="118"/>
      <c r="BT40" s="118"/>
      <c r="BU40" s="118"/>
      <c r="BV40" s="118"/>
      <c r="BW40" s="118"/>
      <c r="BX40" s="118"/>
      <c r="BY40" s="118"/>
      <c r="BZ40" s="118"/>
      <c r="CA40" s="118"/>
      <c r="CB40" s="118"/>
      <c r="CC40" s="118"/>
      <c r="CD40" s="118"/>
      <c r="CE40" s="118"/>
      <c r="CF40" s="118"/>
      <c r="CG40" s="118"/>
      <c r="CH40" s="118"/>
    </row>
    <row r="41" spans="1:86">
      <c r="A41" s="35">
        <v>1950</v>
      </c>
      <c r="B41" s="36">
        <v>43.905278479718</v>
      </c>
      <c r="C41" s="36">
        <v>38.068016863508788</v>
      </c>
      <c r="D41" s="36">
        <v>10.824590962903827</v>
      </c>
      <c r="E41" s="36">
        <v>2.2397367548891491</v>
      </c>
      <c r="F41" s="36">
        <v>4.9624148046120444</v>
      </c>
      <c r="G41" s="36"/>
      <c r="H41" s="35">
        <v>1950</v>
      </c>
      <c r="I41" s="36">
        <v>38.004929886824272</v>
      </c>
      <c r="J41" s="36">
        <v>37.732680065358167</v>
      </c>
      <c r="K41" s="36">
        <v>16.289721062468509</v>
      </c>
      <c r="L41" s="36">
        <v>2.4920524815594693</v>
      </c>
      <c r="M41" s="36">
        <v>5.4806460512190052</v>
      </c>
      <c r="N41" s="36"/>
      <c r="O41" s="35">
        <v>1950</v>
      </c>
      <c r="P41" s="36">
        <v>30.010050547667291</v>
      </c>
      <c r="Q41" s="36">
        <v>30.926784199081787</v>
      </c>
      <c r="R41" s="36">
        <v>30.148348057097966</v>
      </c>
      <c r="S41" s="36">
        <v>2.6931511002232469</v>
      </c>
      <c r="T41" s="36">
        <v>6.2216412644345143</v>
      </c>
      <c r="U41" s="36"/>
      <c r="V41" s="35">
        <v>1950</v>
      </c>
      <c r="W41" s="36">
        <v>11.883779721835648</v>
      </c>
      <c r="X41" s="36">
        <v>15.001954327594801</v>
      </c>
      <c r="Y41" s="36">
        <v>64.709623274929513</v>
      </c>
      <c r="Z41" s="36">
        <v>2.6297715156454204</v>
      </c>
      <c r="AA41" s="36">
        <v>5.7745791466230774</v>
      </c>
      <c r="AB41" s="36"/>
      <c r="AC41" s="118"/>
      <c r="AD41" s="118"/>
      <c r="AE41" s="118"/>
      <c r="AF41" s="118"/>
      <c r="AG41" s="118"/>
      <c r="AH41" s="118"/>
      <c r="AI41" s="118"/>
      <c r="AJ41" s="118"/>
      <c r="AK41" s="118"/>
      <c r="AL41" s="118"/>
      <c r="AM41" s="118"/>
      <c r="AN41" s="118"/>
      <c r="AO41" s="118"/>
      <c r="AP41" s="118"/>
      <c r="AQ41" s="118"/>
      <c r="AR41" s="118"/>
      <c r="AS41" s="118"/>
      <c r="AT41" s="118"/>
      <c r="AU41" s="118"/>
      <c r="AV41" s="118"/>
      <c r="AW41" s="118"/>
      <c r="AX41" s="118"/>
      <c r="AY41" s="118"/>
      <c r="AZ41" s="118"/>
      <c r="BA41" s="118"/>
      <c r="BB41" s="118"/>
      <c r="BC41" s="118"/>
      <c r="BD41" s="118"/>
      <c r="BE41" s="118"/>
      <c r="BF41" s="118"/>
      <c r="BG41" s="118"/>
      <c r="BH41" s="118"/>
      <c r="BI41" s="118"/>
      <c r="BJ41" s="118"/>
      <c r="BK41" s="118"/>
      <c r="BL41" s="118"/>
      <c r="BM41" s="118"/>
      <c r="BN41" s="118"/>
      <c r="BO41" s="118"/>
      <c r="BP41" s="118"/>
      <c r="BQ41" s="118"/>
      <c r="BR41" s="118"/>
      <c r="BS41" s="118"/>
      <c r="BT41" s="118"/>
      <c r="BU41" s="118"/>
      <c r="BV41" s="118"/>
      <c r="BW41" s="118"/>
      <c r="BX41" s="118"/>
      <c r="BY41" s="118"/>
      <c r="BZ41" s="118"/>
      <c r="CA41" s="118"/>
      <c r="CB41" s="118"/>
      <c r="CC41" s="118"/>
      <c r="CD41" s="118"/>
      <c r="CE41" s="118"/>
      <c r="CF41" s="118"/>
      <c r="CG41" s="118"/>
      <c r="CH41" s="118"/>
    </row>
    <row r="42" spans="1:86">
      <c r="A42" s="35">
        <v>1951</v>
      </c>
      <c r="B42" s="36">
        <v>44.807367929445583</v>
      </c>
      <c r="C42" s="36">
        <v>37.064003601683375</v>
      </c>
      <c r="D42" s="36">
        <v>11.146456956212718</v>
      </c>
      <c r="E42" s="36">
        <v>2.1667826403915624</v>
      </c>
      <c r="F42" s="36">
        <v>4.8153888722668166</v>
      </c>
      <c r="G42" s="36"/>
      <c r="H42" s="35">
        <v>1951</v>
      </c>
      <c r="I42" s="36">
        <v>38.335599888638718</v>
      </c>
      <c r="J42" s="36">
        <v>37.811845204900528</v>
      </c>
      <c r="K42" s="36">
        <v>16.112740809872392</v>
      </c>
      <c r="L42" s="36">
        <v>2.4221617369851014</v>
      </c>
      <c r="M42" s="36">
        <v>5.3176523596032501</v>
      </c>
      <c r="N42" s="36"/>
      <c r="O42" s="35">
        <v>1951</v>
      </c>
      <c r="P42" s="36">
        <v>31.620235002752505</v>
      </c>
      <c r="Q42" s="36">
        <v>31.065574730385112</v>
      </c>
      <c r="R42" s="36">
        <v>28.882345046081063</v>
      </c>
      <c r="S42" s="36">
        <v>2.5029883054894602</v>
      </c>
      <c r="T42" s="36">
        <v>5.9288569152918482</v>
      </c>
      <c r="U42" s="36"/>
      <c r="V42" s="35">
        <v>1951</v>
      </c>
      <c r="W42" s="36">
        <v>15.424286368075073</v>
      </c>
      <c r="X42" s="36">
        <v>15.044241903993152</v>
      </c>
      <c r="Y42" s="36">
        <v>61.641167590072108</v>
      </c>
      <c r="Z42" s="36">
        <v>2.3183867922924266</v>
      </c>
      <c r="AA42" s="36">
        <v>5.5719173455672397</v>
      </c>
      <c r="AB42" s="36"/>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row>
    <row r="43" spans="1:86">
      <c r="A43" s="35">
        <v>1952</v>
      </c>
      <c r="B43" s="36">
        <v>44.409536726734913</v>
      </c>
      <c r="C43" s="36">
        <v>38.217727077825096</v>
      </c>
      <c r="D43" s="36">
        <v>10.091009554649274</v>
      </c>
      <c r="E43" s="36">
        <v>2.3847872752027062</v>
      </c>
      <c r="F43" s="36">
        <v>4.8969393655879774</v>
      </c>
      <c r="G43" s="36"/>
      <c r="H43" s="35">
        <v>1952</v>
      </c>
      <c r="I43" s="36">
        <v>39.082328006841756</v>
      </c>
      <c r="J43" s="36">
        <v>38.16311241132771</v>
      </c>
      <c r="K43" s="36">
        <v>15.047991676907312</v>
      </c>
      <c r="L43" s="36">
        <v>2.512064536550791</v>
      </c>
      <c r="M43" s="36">
        <v>5.1945033683724606</v>
      </c>
      <c r="N43" s="36"/>
      <c r="O43" s="35">
        <v>1952</v>
      </c>
      <c r="P43" s="36">
        <v>32.208880423749761</v>
      </c>
      <c r="Q43" s="36">
        <v>29.041562909343245</v>
      </c>
      <c r="R43" s="36">
        <v>29.757315863034311</v>
      </c>
      <c r="S43" s="36">
        <v>2.6625582236995551</v>
      </c>
      <c r="T43" s="36">
        <v>6.3296825801731487</v>
      </c>
      <c r="U43" s="36"/>
      <c r="V43" s="35">
        <v>1952</v>
      </c>
      <c r="W43" s="36">
        <v>16.322381702840161</v>
      </c>
      <c r="X43" s="36">
        <v>11.494477198765441</v>
      </c>
      <c r="Y43" s="36">
        <v>63.521203170247155</v>
      </c>
      <c r="Z43" s="36">
        <v>2.6810608747913296</v>
      </c>
      <c r="AA43" s="36">
        <v>5.9808770533559024</v>
      </c>
      <c r="AB43" s="36"/>
      <c r="AC43" s="118"/>
      <c r="AD43" s="118"/>
      <c r="AE43" s="118"/>
      <c r="AF43" s="118"/>
      <c r="AG43" s="118"/>
      <c r="AH43" s="118"/>
      <c r="AI43" s="118"/>
      <c r="AJ43" s="118"/>
      <c r="AK43" s="118"/>
      <c r="AL43" s="118"/>
      <c r="AM43" s="118"/>
      <c r="AN43" s="118"/>
      <c r="AO43" s="118"/>
      <c r="AP43" s="118"/>
      <c r="AQ43" s="118"/>
      <c r="AR43" s="118"/>
      <c r="AS43" s="118"/>
      <c r="AT43" s="118"/>
      <c r="AU43" s="118"/>
      <c r="AV43" s="118"/>
      <c r="AW43" s="118"/>
      <c r="AX43" s="118"/>
      <c r="AY43" s="118"/>
      <c r="AZ43" s="118"/>
      <c r="BA43" s="118"/>
      <c r="BB43" s="118"/>
      <c r="BC43" s="118"/>
      <c r="BD43" s="118"/>
      <c r="BE43" s="118"/>
      <c r="BF43" s="118"/>
      <c r="BG43" s="118"/>
      <c r="BH43" s="118"/>
      <c r="BI43" s="118"/>
      <c r="BJ43" s="118"/>
      <c r="BK43" s="118"/>
      <c r="BL43" s="118"/>
      <c r="BM43" s="118"/>
      <c r="BN43" s="118"/>
      <c r="BO43" s="118"/>
      <c r="BP43" s="118"/>
      <c r="BQ43" s="118"/>
      <c r="BR43" s="118"/>
      <c r="BS43" s="118"/>
      <c r="BT43" s="118"/>
      <c r="BU43" s="118"/>
      <c r="BV43" s="118"/>
      <c r="BW43" s="118"/>
      <c r="BX43" s="118"/>
      <c r="BY43" s="118"/>
      <c r="BZ43" s="118"/>
      <c r="CA43" s="118"/>
      <c r="CB43" s="118"/>
      <c r="CC43" s="118"/>
      <c r="CD43" s="118"/>
      <c r="CE43" s="118"/>
      <c r="CF43" s="118"/>
      <c r="CG43" s="118"/>
      <c r="CH43" s="118"/>
    </row>
    <row r="44" spans="1:86">
      <c r="A44" s="35">
        <v>1953</v>
      </c>
      <c r="B44" s="36">
        <v>46.954953929322663</v>
      </c>
      <c r="C44" s="36">
        <v>36.551670145058679</v>
      </c>
      <c r="D44" s="36">
        <v>9.6262984408189727</v>
      </c>
      <c r="E44" s="36">
        <v>2.32123173539085</v>
      </c>
      <c r="F44" s="36">
        <v>4.545845749408862</v>
      </c>
      <c r="G44" s="36"/>
      <c r="H44" s="35">
        <v>1953</v>
      </c>
      <c r="I44" s="36">
        <v>42.110430755259777</v>
      </c>
      <c r="J44" s="36">
        <v>35.352996128752636</v>
      </c>
      <c r="K44" s="36">
        <v>14.891814781505266</v>
      </c>
      <c r="L44" s="36">
        <v>2.5816975968118254</v>
      </c>
      <c r="M44" s="36">
        <v>5.0630607376704582</v>
      </c>
      <c r="N44" s="36"/>
      <c r="O44" s="35">
        <v>1953</v>
      </c>
      <c r="P44" s="36">
        <v>34.899652663714924</v>
      </c>
      <c r="Q44" s="36">
        <v>28.670027004951184</v>
      </c>
      <c r="R44" s="36">
        <v>27.612815168383179</v>
      </c>
      <c r="S44" s="36">
        <v>2.7921071402289286</v>
      </c>
      <c r="T44" s="36">
        <v>6.0253980227217792</v>
      </c>
      <c r="U44" s="36"/>
      <c r="V44" s="35">
        <v>1953</v>
      </c>
      <c r="W44" s="36">
        <v>17.176215385919299</v>
      </c>
      <c r="X44" s="36">
        <v>11.283805946043843</v>
      </c>
      <c r="Y44" s="36">
        <v>62.546090176459359</v>
      </c>
      <c r="Z44" s="36">
        <v>2.8402621025204855</v>
      </c>
      <c r="AA44" s="36">
        <v>6.1536263890570169</v>
      </c>
      <c r="AB44" s="36"/>
      <c r="AC44" s="118"/>
      <c r="AD44" s="118"/>
      <c r="AE44" s="118"/>
      <c r="AF44" s="118"/>
      <c r="AG44" s="118"/>
      <c r="AH44" s="118"/>
      <c r="AI44" s="118"/>
      <c r="AJ44" s="118"/>
      <c r="AK44" s="118"/>
      <c r="AL44" s="118"/>
      <c r="AM44" s="118"/>
      <c r="AN44" s="118"/>
      <c r="AO44" s="118"/>
      <c r="AP44" s="118"/>
      <c r="AQ44" s="118"/>
      <c r="AR44" s="118"/>
      <c r="AS44" s="118"/>
      <c r="AT44" s="118"/>
      <c r="AU44" s="118"/>
      <c r="AV44" s="118"/>
      <c r="AW44" s="118"/>
      <c r="AX44" s="118"/>
      <c r="AY44" s="118"/>
      <c r="AZ44" s="118"/>
      <c r="BA44" s="118"/>
      <c r="BB44" s="118"/>
      <c r="BC44" s="118"/>
      <c r="BD44" s="118"/>
      <c r="BE44" s="118"/>
      <c r="BF44" s="118"/>
      <c r="BG44" s="118"/>
      <c r="BH44" s="118"/>
      <c r="BI44" s="118"/>
      <c r="BJ44" s="118"/>
      <c r="BK44" s="118"/>
      <c r="BL44" s="118"/>
      <c r="BM44" s="118"/>
      <c r="BN44" s="118"/>
      <c r="BO44" s="118"/>
      <c r="BP44" s="118"/>
      <c r="BQ44" s="118"/>
      <c r="BR44" s="118"/>
      <c r="BS44" s="118"/>
      <c r="BT44" s="118"/>
      <c r="BU44" s="118"/>
      <c r="BV44" s="118"/>
      <c r="BW44" s="118"/>
      <c r="BX44" s="118"/>
      <c r="BY44" s="118"/>
      <c r="BZ44" s="118"/>
      <c r="CA44" s="118"/>
      <c r="CB44" s="118"/>
      <c r="CC44" s="118"/>
      <c r="CD44" s="118"/>
      <c r="CE44" s="118"/>
      <c r="CF44" s="118"/>
      <c r="CG44" s="118"/>
      <c r="CH44" s="118"/>
    </row>
    <row r="45" spans="1:86">
      <c r="A45" s="35">
        <v>1954</v>
      </c>
      <c r="B45" s="36">
        <v>46.028477300792176</v>
      </c>
      <c r="C45" s="36">
        <v>36.766189556052147</v>
      </c>
      <c r="D45" s="36">
        <v>10.274418233665889</v>
      </c>
      <c r="E45" s="36">
        <v>2.5759151110376282</v>
      </c>
      <c r="F45" s="36">
        <v>4.3549997984521571</v>
      </c>
      <c r="G45" s="36"/>
      <c r="H45" s="35">
        <v>1954</v>
      </c>
      <c r="I45" s="36">
        <v>40.664698517606851</v>
      </c>
      <c r="J45" s="36">
        <v>36.523637097695399</v>
      </c>
      <c r="K45" s="36">
        <v>14.919316939372919</v>
      </c>
      <c r="L45" s="36">
        <v>2.9662343024430005</v>
      </c>
      <c r="M45" s="36">
        <v>4.9261131428818379</v>
      </c>
      <c r="N45" s="36"/>
      <c r="O45" s="35">
        <v>1954</v>
      </c>
      <c r="P45" s="36">
        <v>33.544371889989975</v>
      </c>
      <c r="Q45" s="36">
        <v>26.550307828621143</v>
      </c>
      <c r="R45" s="36">
        <v>30.941369493219565</v>
      </c>
      <c r="S45" s="36">
        <v>3.0879254981691422</v>
      </c>
      <c r="T45" s="36">
        <v>5.8760252900001726</v>
      </c>
      <c r="U45" s="36"/>
      <c r="V45" s="35">
        <v>1954</v>
      </c>
      <c r="W45" s="36">
        <v>18.213350398184811</v>
      </c>
      <c r="X45" s="36">
        <v>11.478492587161746</v>
      </c>
      <c r="Y45" s="36">
        <v>60.976790667944897</v>
      </c>
      <c r="Z45" s="36">
        <v>2.993894027298861</v>
      </c>
      <c r="AA45" s="36">
        <v>6.337472319409696</v>
      </c>
      <c r="AB45" s="36"/>
      <c r="AC45" s="118"/>
      <c r="AD45" s="118"/>
      <c r="AE45" s="118"/>
      <c r="AF45" s="118"/>
      <c r="AG45" s="118"/>
      <c r="AH45" s="118"/>
      <c r="AI45" s="118"/>
      <c r="AJ45" s="118"/>
      <c r="AK45" s="118"/>
      <c r="AL45" s="118"/>
      <c r="AM45" s="118"/>
      <c r="AN45" s="118"/>
      <c r="AO45" s="118"/>
      <c r="AP45" s="118"/>
      <c r="AQ45" s="118"/>
      <c r="AR45" s="118"/>
      <c r="AS45" s="118"/>
      <c r="AT45" s="118"/>
      <c r="AU45" s="118"/>
      <c r="AV45" s="118"/>
      <c r="AW45" s="118"/>
      <c r="AX45" s="118"/>
      <c r="AY45" s="118"/>
      <c r="AZ45" s="118"/>
      <c r="BA45" s="118"/>
      <c r="BB45" s="118"/>
      <c r="BC45" s="118"/>
      <c r="BD45" s="118"/>
      <c r="BE45" s="118"/>
      <c r="BF45" s="118"/>
      <c r="BG45" s="118"/>
      <c r="BH45" s="118"/>
      <c r="BI45" s="118"/>
      <c r="BJ45" s="118"/>
      <c r="BK45" s="118"/>
      <c r="BL45" s="118"/>
      <c r="BM45" s="118"/>
      <c r="BN45" s="118"/>
      <c r="BO45" s="118"/>
      <c r="BP45" s="118"/>
      <c r="BQ45" s="118"/>
      <c r="BR45" s="118"/>
      <c r="BS45" s="118"/>
      <c r="BT45" s="118"/>
      <c r="BU45" s="118"/>
      <c r="BV45" s="118"/>
      <c r="BW45" s="118"/>
      <c r="BX45" s="118"/>
      <c r="BY45" s="118"/>
      <c r="BZ45" s="118"/>
      <c r="CA45" s="118"/>
      <c r="CB45" s="118"/>
      <c r="CC45" s="118"/>
      <c r="CD45" s="118"/>
      <c r="CE45" s="118"/>
      <c r="CF45" s="118"/>
      <c r="CG45" s="118"/>
      <c r="CH45" s="118"/>
    </row>
    <row r="46" spans="1:86">
      <c r="A46" s="35">
        <v>1955</v>
      </c>
      <c r="B46" s="36">
        <v>44.24852943105531</v>
      </c>
      <c r="C46" s="36">
        <v>38.642953970217846</v>
      </c>
      <c r="D46" s="36">
        <v>10.50643154974215</v>
      </c>
      <c r="E46" s="36">
        <v>2.6432025899373195</v>
      </c>
      <c r="F46" s="36">
        <v>3.9588824590473775</v>
      </c>
      <c r="G46" s="36"/>
      <c r="H46" s="35">
        <v>1955</v>
      </c>
      <c r="I46" s="36">
        <v>41.679416988613212</v>
      </c>
      <c r="J46" s="36">
        <v>37.423935620818469</v>
      </c>
      <c r="K46" s="36">
        <v>15.725544554342049</v>
      </c>
      <c r="L46" s="36">
        <v>3.0453729600168393</v>
      </c>
      <c r="M46" s="36">
        <v>2.1257298762094248</v>
      </c>
      <c r="N46" s="36"/>
      <c r="O46" s="35">
        <v>1955</v>
      </c>
      <c r="P46" s="36">
        <v>33.31291555273777</v>
      </c>
      <c r="Q46" s="36">
        <v>23.740179866166415</v>
      </c>
      <c r="R46" s="36">
        <v>35.074237650319404</v>
      </c>
      <c r="S46" s="36">
        <v>2.9483693878886004</v>
      </c>
      <c r="T46" s="36">
        <v>4.9242975428878166</v>
      </c>
      <c r="U46" s="36"/>
      <c r="V46" s="35">
        <v>1955</v>
      </c>
      <c r="W46" s="36">
        <v>17.06115552096044</v>
      </c>
      <c r="X46" s="36">
        <v>9.251140687199868</v>
      </c>
      <c r="Y46" s="36">
        <v>67.053525848961726</v>
      </c>
      <c r="Z46" s="36">
        <v>2.682750070822888</v>
      </c>
      <c r="AA46" s="36">
        <v>3.9514278720550871</v>
      </c>
      <c r="AB46" s="36"/>
      <c r="AC46" s="118"/>
      <c r="AD46" s="118"/>
      <c r="AE46" s="118"/>
      <c r="AF46" s="118"/>
      <c r="AG46" s="118"/>
      <c r="AH46" s="118"/>
      <c r="AI46" s="118"/>
      <c r="AJ46" s="118"/>
      <c r="AK46" s="118"/>
      <c r="AL46" s="118"/>
      <c r="AM46" s="118"/>
      <c r="AN46" s="118"/>
      <c r="AO46" s="118"/>
      <c r="AP46" s="118"/>
      <c r="AQ46" s="118"/>
      <c r="AR46" s="118"/>
      <c r="AS46" s="118"/>
      <c r="AT46" s="118"/>
      <c r="AU46" s="118"/>
      <c r="AV46" s="118"/>
      <c r="AW46" s="118"/>
      <c r="AX46" s="118"/>
      <c r="AY46" s="118"/>
      <c r="AZ46" s="118"/>
      <c r="BA46" s="118"/>
      <c r="BB46" s="118"/>
      <c r="BC46" s="118"/>
      <c r="BD46" s="118"/>
      <c r="BE46" s="118"/>
      <c r="BF46" s="118"/>
      <c r="BG46" s="118"/>
      <c r="BH46" s="118"/>
      <c r="BI46" s="118"/>
      <c r="BJ46" s="118"/>
      <c r="BK46" s="118"/>
      <c r="BL46" s="118"/>
      <c r="BM46" s="118"/>
      <c r="BN46" s="118"/>
      <c r="BO46" s="118"/>
      <c r="BP46" s="118"/>
      <c r="BQ46" s="118"/>
      <c r="BR46" s="118"/>
      <c r="BS46" s="118"/>
      <c r="BT46" s="118"/>
      <c r="BU46" s="118"/>
      <c r="BV46" s="118"/>
      <c r="BW46" s="118"/>
      <c r="BX46" s="118"/>
      <c r="BY46" s="118"/>
      <c r="BZ46" s="118"/>
      <c r="CA46" s="118"/>
      <c r="CB46" s="118"/>
      <c r="CC46" s="118"/>
      <c r="CD46" s="118"/>
      <c r="CE46" s="118"/>
      <c r="CF46" s="118"/>
      <c r="CG46" s="118"/>
      <c r="CH46" s="118"/>
    </row>
    <row r="47" spans="1:86">
      <c r="A47" s="35">
        <v>1956</v>
      </c>
      <c r="B47" s="36">
        <v>45.445857911965597</v>
      </c>
      <c r="C47" s="36">
        <v>39.934003847463885</v>
      </c>
      <c r="D47" s="36">
        <v>8.0386326280125981</v>
      </c>
      <c r="E47" s="36">
        <v>2.7574003872514914</v>
      </c>
      <c r="F47" s="36">
        <v>3.8241052253064201</v>
      </c>
      <c r="G47" s="36"/>
      <c r="H47" s="35">
        <v>1956</v>
      </c>
      <c r="I47" s="36">
        <v>40.491191316500156</v>
      </c>
      <c r="J47" s="36">
        <v>34.273523900457661</v>
      </c>
      <c r="K47" s="36">
        <v>17.970308034935709</v>
      </c>
      <c r="L47" s="36">
        <v>2.9808539679510773</v>
      </c>
      <c r="M47" s="36">
        <v>4.2841227801553918</v>
      </c>
      <c r="N47" s="36"/>
      <c r="O47" s="35">
        <v>1956</v>
      </c>
      <c r="P47" s="36">
        <v>33.891454214595477</v>
      </c>
      <c r="Q47" s="36">
        <v>21.99964984349101</v>
      </c>
      <c r="R47" s="36">
        <v>36.231750563382235</v>
      </c>
      <c r="S47" s="36">
        <v>3.0564680169749576</v>
      </c>
      <c r="T47" s="36">
        <v>4.8206773615562959</v>
      </c>
      <c r="U47" s="36"/>
      <c r="V47" s="35">
        <v>1956</v>
      </c>
      <c r="W47" s="36">
        <v>17.708559520689523</v>
      </c>
      <c r="X47" s="36">
        <v>6.7188179360753253</v>
      </c>
      <c r="Y47" s="36">
        <v>68.700107164995217</v>
      </c>
      <c r="Z47" s="36">
        <v>2.8840349074153639</v>
      </c>
      <c r="AA47" s="36">
        <v>3.988480470824586</v>
      </c>
      <c r="AB47" s="36"/>
      <c r="AC47" s="118"/>
      <c r="AD47" s="118"/>
      <c r="AE47" s="118"/>
      <c r="AF47" s="118"/>
      <c r="AG47" s="118"/>
      <c r="AH47" s="118"/>
      <c r="AI47" s="118"/>
      <c r="AJ47" s="118"/>
      <c r="AK47" s="118"/>
      <c r="AL47" s="118"/>
      <c r="AM47" s="118"/>
      <c r="AN47" s="118"/>
      <c r="AO47" s="118"/>
      <c r="AP47" s="118"/>
      <c r="AQ47" s="118"/>
      <c r="AR47" s="118"/>
      <c r="AS47" s="118"/>
      <c r="AT47" s="118"/>
      <c r="AU47" s="118"/>
      <c r="AV47" s="118"/>
      <c r="AW47" s="118"/>
      <c r="AX47" s="118"/>
      <c r="AY47" s="118"/>
      <c r="AZ47" s="118"/>
      <c r="BA47" s="118"/>
      <c r="BB47" s="118"/>
      <c r="BC47" s="118"/>
      <c r="BD47" s="118"/>
      <c r="BE47" s="118"/>
      <c r="BF47" s="118"/>
      <c r="BG47" s="118"/>
      <c r="BH47" s="118"/>
      <c r="BI47" s="118"/>
      <c r="BJ47" s="118"/>
      <c r="BK47" s="118"/>
      <c r="BL47" s="118"/>
      <c r="BM47" s="118"/>
      <c r="BN47" s="118"/>
      <c r="BO47" s="118"/>
      <c r="BP47" s="118"/>
      <c r="BQ47" s="118"/>
      <c r="BR47" s="118"/>
      <c r="BS47" s="118"/>
      <c r="BT47" s="118"/>
      <c r="BU47" s="118"/>
      <c r="BV47" s="118"/>
      <c r="BW47" s="118"/>
      <c r="BX47" s="118"/>
      <c r="BY47" s="118"/>
      <c r="BZ47" s="118"/>
      <c r="CA47" s="118"/>
      <c r="CB47" s="118"/>
      <c r="CC47" s="118"/>
      <c r="CD47" s="118"/>
      <c r="CE47" s="118"/>
      <c r="CF47" s="118"/>
      <c r="CG47" s="118"/>
      <c r="CH47" s="118"/>
    </row>
    <row r="48" spans="1:86">
      <c r="A48" s="35">
        <v>1957</v>
      </c>
      <c r="B48" s="36">
        <v>47.407210179841449</v>
      </c>
      <c r="C48" s="36">
        <v>38.332657840399143</v>
      </c>
      <c r="D48" s="36">
        <v>7.6947967187374182</v>
      </c>
      <c r="E48" s="36">
        <v>2.7967696488194411</v>
      </c>
      <c r="F48" s="36">
        <v>3.7685656122026017</v>
      </c>
      <c r="G48" s="36"/>
      <c r="H48" s="35">
        <v>1957</v>
      </c>
      <c r="I48" s="36">
        <v>41.187047630257368</v>
      </c>
      <c r="J48" s="36">
        <v>34.243208435548176</v>
      </c>
      <c r="K48" s="36">
        <v>17.63267265769716</v>
      </c>
      <c r="L48" s="36">
        <v>3.1509104510926429</v>
      </c>
      <c r="M48" s="36">
        <v>3.7861608254046479</v>
      </c>
      <c r="N48" s="36"/>
      <c r="O48" s="35">
        <v>1957</v>
      </c>
      <c r="P48" s="36">
        <v>33.013947791670766</v>
      </c>
      <c r="Q48" s="36">
        <v>23.950448264914492</v>
      </c>
      <c r="R48" s="36">
        <v>35.479777950807112</v>
      </c>
      <c r="S48" s="36">
        <v>3.349424828932396</v>
      </c>
      <c r="T48" s="36">
        <v>4.2064011636752152</v>
      </c>
      <c r="U48" s="36"/>
      <c r="V48" s="35">
        <v>1957</v>
      </c>
      <c r="W48" s="36">
        <v>17.619455497338244</v>
      </c>
      <c r="X48" s="36">
        <v>7.3391151107627763</v>
      </c>
      <c r="Y48" s="36">
        <v>67.331260224108945</v>
      </c>
      <c r="Z48" s="36">
        <v>3.275742399861219</v>
      </c>
      <c r="AA48" s="36">
        <v>4.4344267679288141</v>
      </c>
      <c r="AB48" s="36"/>
      <c r="AC48" s="118"/>
      <c r="AD48" s="118"/>
      <c r="AE48" s="118"/>
      <c r="AF48" s="118"/>
      <c r="AG48" s="118"/>
      <c r="AH48" s="118"/>
      <c r="AI48" s="118"/>
      <c r="AJ48" s="118"/>
      <c r="AK48" s="118"/>
      <c r="AL48" s="118"/>
      <c r="AM48" s="118"/>
      <c r="AN48" s="118"/>
      <c r="AO48" s="118"/>
      <c r="AP48" s="118"/>
      <c r="AQ48" s="118"/>
      <c r="AR48" s="118"/>
      <c r="AS48" s="118"/>
      <c r="AT48" s="118"/>
      <c r="AU48" s="118"/>
      <c r="AV48" s="118"/>
      <c r="AW48" s="118"/>
      <c r="AX48" s="118"/>
      <c r="AY48" s="118"/>
      <c r="AZ48" s="118"/>
      <c r="BA48" s="118"/>
      <c r="BB48" s="118"/>
      <c r="BC48" s="118"/>
      <c r="BD48" s="118"/>
      <c r="BE48" s="118"/>
      <c r="BF48" s="118"/>
      <c r="BG48" s="118"/>
      <c r="BH48" s="118"/>
      <c r="BI48" s="118"/>
      <c r="BJ48" s="118"/>
      <c r="BK48" s="118"/>
      <c r="BL48" s="118"/>
      <c r="BM48" s="118"/>
      <c r="BN48" s="118"/>
      <c r="BO48" s="118"/>
      <c r="BP48" s="118"/>
      <c r="BQ48" s="118"/>
      <c r="BR48" s="118"/>
      <c r="BS48" s="118"/>
      <c r="BT48" s="118"/>
      <c r="BU48" s="118"/>
      <c r="BV48" s="118"/>
      <c r="BW48" s="118"/>
      <c r="BX48" s="118"/>
      <c r="BY48" s="118"/>
      <c r="BZ48" s="118"/>
      <c r="CA48" s="118"/>
      <c r="CB48" s="118"/>
      <c r="CC48" s="118"/>
      <c r="CD48" s="118"/>
      <c r="CE48" s="118"/>
      <c r="CF48" s="118"/>
      <c r="CG48" s="118"/>
      <c r="CH48" s="118"/>
    </row>
    <row r="49" spans="1:86">
      <c r="A49" s="35">
        <v>1958</v>
      </c>
      <c r="B49" s="36">
        <v>47.96894133476421</v>
      </c>
      <c r="C49" s="36">
        <v>38.500711908549249</v>
      </c>
      <c r="D49" s="36">
        <v>6.7124916555657439</v>
      </c>
      <c r="E49" s="36">
        <v>3.0704539373377187</v>
      </c>
      <c r="F49" s="36">
        <v>3.7474011637830911</v>
      </c>
      <c r="G49" s="36"/>
      <c r="H49" s="35">
        <v>1958</v>
      </c>
      <c r="I49" s="36">
        <v>41.485126967113793</v>
      </c>
      <c r="J49" s="36">
        <v>34.05178716543049</v>
      </c>
      <c r="K49" s="36">
        <v>17.232173683751011</v>
      </c>
      <c r="L49" s="36">
        <v>3.3403794024248041</v>
      </c>
      <c r="M49" s="36">
        <v>3.8905327812799086</v>
      </c>
      <c r="N49" s="36"/>
      <c r="O49" s="35">
        <v>1958</v>
      </c>
      <c r="P49" s="36">
        <v>34.2100027963195</v>
      </c>
      <c r="Q49" s="36">
        <v>23.001713357226308</v>
      </c>
      <c r="R49" s="36">
        <v>34.657851222833109</v>
      </c>
      <c r="S49" s="36">
        <v>3.6734639928402837</v>
      </c>
      <c r="T49" s="36">
        <v>4.4569686307807839</v>
      </c>
      <c r="U49" s="36"/>
      <c r="V49" s="35">
        <v>1958</v>
      </c>
      <c r="W49" s="36">
        <v>18.106622344363078</v>
      </c>
      <c r="X49" s="36">
        <v>7.4875103920201767</v>
      </c>
      <c r="Y49" s="36">
        <v>66.144222867947292</v>
      </c>
      <c r="Z49" s="36">
        <v>3.6785502359296967</v>
      </c>
      <c r="AA49" s="36">
        <v>4.5830941597397441</v>
      </c>
      <c r="AB49" s="36"/>
      <c r="AC49" s="118"/>
      <c r="AD49" s="118"/>
      <c r="AE49" s="118"/>
      <c r="AF49" s="118"/>
      <c r="AG49" s="118"/>
      <c r="AH49" s="118"/>
      <c r="AI49" s="118"/>
      <c r="AJ49" s="118"/>
      <c r="AK49" s="118"/>
      <c r="AL49" s="118"/>
      <c r="AM49" s="118"/>
      <c r="AN49" s="118"/>
      <c r="AO49" s="118"/>
      <c r="AP49" s="118"/>
      <c r="AQ49" s="118"/>
      <c r="AR49" s="118"/>
      <c r="AS49" s="118"/>
      <c r="AT49" s="118"/>
      <c r="AU49" s="118"/>
      <c r="AV49" s="118"/>
      <c r="AW49" s="118"/>
      <c r="AX49" s="118"/>
      <c r="AY49" s="118"/>
      <c r="AZ49" s="118"/>
      <c r="BA49" s="118"/>
      <c r="BB49" s="118"/>
      <c r="BC49" s="118"/>
      <c r="BD49" s="118"/>
      <c r="BE49" s="118"/>
      <c r="BF49" s="118"/>
      <c r="BG49" s="118"/>
      <c r="BH49" s="118"/>
      <c r="BI49" s="118"/>
      <c r="BJ49" s="118"/>
      <c r="BK49" s="118"/>
      <c r="BL49" s="118"/>
      <c r="BM49" s="118"/>
      <c r="BN49" s="118"/>
      <c r="BO49" s="118"/>
      <c r="BP49" s="118"/>
      <c r="BQ49" s="118"/>
      <c r="BR49" s="118"/>
      <c r="BS49" s="118"/>
      <c r="BT49" s="118"/>
      <c r="BU49" s="118"/>
      <c r="BV49" s="118"/>
      <c r="BW49" s="118"/>
      <c r="BX49" s="118"/>
      <c r="BY49" s="118"/>
      <c r="BZ49" s="118"/>
      <c r="CA49" s="118"/>
      <c r="CB49" s="118"/>
      <c r="CC49" s="118"/>
      <c r="CD49" s="118"/>
      <c r="CE49" s="118"/>
      <c r="CF49" s="118"/>
      <c r="CG49" s="118"/>
      <c r="CH49" s="118"/>
    </row>
    <row r="50" spans="1:86">
      <c r="A50" s="35">
        <v>1959</v>
      </c>
      <c r="B50" s="36">
        <v>48.18645160139863</v>
      </c>
      <c r="C50" s="36">
        <v>38.192191206456052</v>
      </c>
      <c r="D50" s="36">
        <v>7.0569796178728534</v>
      </c>
      <c r="E50" s="36">
        <v>3.2573135988932433</v>
      </c>
      <c r="F50" s="36">
        <v>3.3070639753792213</v>
      </c>
      <c r="G50" s="36"/>
      <c r="H50" s="35">
        <v>1959</v>
      </c>
      <c r="I50" s="36">
        <v>40.850371491122395</v>
      </c>
      <c r="J50" s="36">
        <v>34.648009065251649</v>
      </c>
      <c r="K50" s="36">
        <v>17.130043044122402</v>
      </c>
      <c r="L50" s="36">
        <v>3.5699948647656194</v>
      </c>
      <c r="M50" s="36">
        <v>3.8015815347379207</v>
      </c>
      <c r="N50" s="36"/>
      <c r="O50" s="35">
        <v>1959</v>
      </c>
      <c r="P50" s="36">
        <v>33.086142152165422</v>
      </c>
      <c r="Q50" s="36">
        <v>24.036799901982651</v>
      </c>
      <c r="R50" s="36">
        <v>34.899817042824552</v>
      </c>
      <c r="S50" s="36">
        <v>3.9668301630117306</v>
      </c>
      <c r="T50" s="36">
        <v>4.0104107400156419</v>
      </c>
      <c r="U50" s="36"/>
      <c r="V50" s="35">
        <v>1959</v>
      </c>
      <c r="W50" s="36">
        <v>17.834231431930842</v>
      </c>
      <c r="X50" s="36">
        <v>8.6296711117632583</v>
      </c>
      <c r="Y50" s="36">
        <v>65.933351815578433</v>
      </c>
      <c r="Z50" s="36">
        <v>3.7796764239997191</v>
      </c>
      <c r="AA50" s="36">
        <v>3.8230692167277418</v>
      </c>
      <c r="AB50" s="36"/>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row>
    <row r="51" spans="1:86">
      <c r="A51" s="35">
        <v>1960</v>
      </c>
      <c r="B51" s="36">
        <v>50.471042575309383</v>
      </c>
      <c r="C51" s="36">
        <v>36.110672547064873</v>
      </c>
      <c r="D51" s="36">
        <v>6.4394454235182188</v>
      </c>
      <c r="E51" s="36">
        <v>3.4535825700750018</v>
      </c>
      <c r="F51" s="36">
        <v>3.5252568840325127</v>
      </c>
      <c r="G51" s="36"/>
      <c r="H51" s="35">
        <v>1960</v>
      </c>
      <c r="I51" s="36">
        <v>42.649107181796481</v>
      </c>
      <c r="J51" s="36">
        <v>32.378852376835049</v>
      </c>
      <c r="K51" s="36">
        <v>17.13163261559956</v>
      </c>
      <c r="L51" s="36">
        <v>3.8499478756711345</v>
      </c>
      <c r="M51" s="36">
        <v>3.9904599500977844</v>
      </c>
      <c r="N51" s="36"/>
      <c r="O51" s="35">
        <v>1960</v>
      </c>
      <c r="P51" s="36">
        <v>34.932370058334051</v>
      </c>
      <c r="Q51" s="36">
        <v>21.23170586637438</v>
      </c>
      <c r="R51" s="36">
        <v>34.434123820472841</v>
      </c>
      <c r="S51" s="36">
        <v>4.2482418107303479</v>
      </c>
      <c r="T51" s="36">
        <v>5.1535584440883779</v>
      </c>
      <c r="U51" s="36"/>
      <c r="V51" s="35">
        <v>1960</v>
      </c>
      <c r="W51" s="36">
        <v>18.145050052143429</v>
      </c>
      <c r="X51" s="36">
        <v>5.4269770090640952</v>
      </c>
      <c r="Y51" s="36">
        <v>68.385919016702658</v>
      </c>
      <c r="Z51" s="36">
        <v>4.2152570630477291</v>
      </c>
      <c r="AA51" s="36">
        <v>3.8267968590420693</v>
      </c>
      <c r="AB51" s="36"/>
      <c r="AC51" s="118"/>
      <c r="AD51" s="118"/>
      <c r="AE51" s="118"/>
      <c r="AF51" s="118"/>
      <c r="AG51" s="118"/>
      <c r="AH51" s="118"/>
      <c r="AI51" s="118"/>
      <c r="AJ51" s="118"/>
      <c r="AK51" s="118"/>
      <c r="AL51" s="118"/>
      <c r="AM51" s="118"/>
      <c r="AN51" s="118"/>
      <c r="AO51" s="118"/>
      <c r="AP51" s="118"/>
      <c r="AQ51" s="118"/>
      <c r="AR51" s="118"/>
      <c r="AS51" s="118"/>
      <c r="AT51" s="118"/>
      <c r="AU51" s="118"/>
      <c r="AV51" s="118"/>
      <c r="AW51" s="118"/>
      <c r="AX51" s="118"/>
      <c r="AY51" s="118"/>
      <c r="AZ51" s="118"/>
      <c r="BA51" s="118"/>
      <c r="BB51" s="118"/>
      <c r="BC51" s="118"/>
      <c r="BD51" s="118"/>
      <c r="BE51" s="118"/>
      <c r="BF51" s="118"/>
      <c r="BG51" s="118"/>
      <c r="BH51" s="118"/>
      <c r="BI51" s="118"/>
      <c r="BJ51" s="118"/>
      <c r="BK51" s="118"/>
      <c r="BL51" s="118"/>
      <c r="BM51" s="118"/>
      <c r="BN51" s="118"/>
      <c r="BO51" s="118"/>
      <c r="BP51" s="118"/>
      <c r="BQ51" s="118"/>
      <c r="BR51" s="118"/>
      <c r="BS51" s="118"/>
      <c r="BT51" s="118"/>
      <c r="BU51" s="118"/>
      <c r="BV51" s="118"/>
      <c r="BW51" s="118"/>
      <c r="BX51" s="118"/>
      <c r="BY51" s="118"/>
      <c r="BZ51" s="118"/>
      <c r="CA51" s="118"/>
      <c r="CB51" s="118"/>
      <c r="CC51" s="118"/>
      <c r="CD51" s="118"/>
      <c r="CE51" s="118"/>
      <c r="CF51" s="118"/>
      <c r="CG51" s="118"/>
      <c r="CH51" s="118"/>
    </row>
    <row r="52" spans="1:86">
      <c r="A52" s="35">
        <v>1961</v>
      </c>
      <c r="B52" s="36">
        <v>50.25252874547089</v>
      </c>
      <c r="C52" s="36">
        <v>35.733640602925043</v>
      </c>
      <c r="D52" s="36">
        <v>7.0722165512552939</v>
      </c>
      <c r="E52" s="36">
        <v>3.6804605014678886</v>
      </c>
      <c r="F52" s="36">
        <v>3.261153598880886</v>
      </c>
      <c r="G52" s="36"/>
      <c r="H52" s="35">
        <v>1961</v>
      </c>
      <c r="I52" s="36">
        <v>42.277897210171766</v>
      </c>
      <c r="J52" s="36">
        <v>32.63165123163175</v>
      </c>
      <c r="K52" s="36">
        <v>17.558375740175084</v>
      </c>
      <c r="L52" s="36">
        <v>3.9490895922407887</v>
      </c>
      <c r="M52" s="36">
        <v>3.5829862257806311</v>
      </c>
      <c r="N52" s="36"/>
      <c r="O52" s="35">
        <v>1961</v>
      </c>
      <c r="P52" s="36">
        <v>34.514210485582574</v>
      </c>
      <c r="Q52" s="36">
        <v>22.667090189800501</v>
      </c>
      <c r="R52" s="36">
        <v>34.525976105619442</v>
      </c>
      <c r="S52" s="36">
        <v>4.2997881049268143</v>
      </c>
      <c r="T52" s="36">
        <v>3.9929351140706397</v>
      </c>
      <c r="U52" s="36"/>
      <c r="V52" s="35">
        <v>1961</v>
      </c>
      <c r="W52" s="36">
        <v>17.00891343046041</v>
      </c>
      <c r="X52" s="36">
        <v>7.7789806709800313</v>
      </c>
      <c r="Y52" s="36">
        <v>67.522730463187514</v>
      </c>
      <c r="Z52" s="36">
        <v>4.3188786933390775</v>
      </c>
      <c r="AA52" s="36">
        <v>3.3704967420329894</v>
      </c>
      <c r="AB52" s="36"/>
      <c r="AC52" s="118"/>
      <c r="AD52" s="118"/>
      <c r="AE52" s="118"/>
      <c r="AF52" s="118"/>
      <c r="AG52" s="118"/>
      <c r="AH52" s="118"/>
      <c r="AI52" s="118"/>
      <c r="AJ52" s="118"/>
      <c r="AK52" s="118"/>
      <c r="AL52" s="118"/>
      <c r="AM52" s="118"/>
      <c r="AN52" s="118"/>
      <c r="AO52" s="118"/>
      <c r="AP52" s="118"/>
      <c r="AQ52" s="118"/>
      <c r="AR52" s="118"/>
      <c r="AS52" s="118"/>
      <c r="AT52" s="118"/>
      <c r="AU52" s="118"/>
      <c r="AV52" s="118"/>
      <c r="AW52" s="118"/>
      <c r="AX52" s="118"/>
      <c r="AY52" s="118"/>
      <c r="AZ52" s="118"/>
      <c r="BA52" s="118"/>
      <c r="BB52" s="118"/>
      <c r="BC52" s="118"/>
      <c r="BD52" s="118"/>
      <c r="BE52" s="118"/>
      <c r="BF52" s="118"/>
      <c r="BG52" s="118"/>
      <c r="BH52" s="118"/>
      <c r="BI52" s="118"/>
      <c r="BJ52" s="118"/>
      <c r="BK52" s="118"/>
      <c r="BL52" s="118"/>
      <c r="BM52" s="118"/>
      <c r="BN52" s="118"/>
      <c r="BO52" s="118"/>
      <c r="BP52" s="118"/>
      <c r="BQ52" s="118"/>
      <c r="BR52" s="118"/>
      <c r="BS52" s="118"/>
      <c r="BT52" s="118"/>
      <c r="BU52" s="118"/>
      <c r="BV52" s="118"/>
      <c r="BW52" s="118"/>
      <c r="BX52" s="118"/>
      <c r="BY52" s="118"/>
      <c r="BZ52" s="118"/>
      <c r="CA52" s="118"/>
      <c r="CB52" s="118"/>
      <c r="CC52" s="118"/>
      <c r="CD52" s="118"/>
      <c r="CE52" s="118"/>
      <c r="CF52" s="118"/>
      <c r="CG52" s="118"/>
      <c r="CH52" s="118"/>
    </row>
    <row r="53" spans="1:86">
      <c r="A53" s="35">
        <v>1962</v>
      </c>
      <c r="B53" s="36">
        <v>50.52498742614582</v>
      </c>
      <c r="C53" s="36">
        <v>36.248011240912902</v>
      </c>
      <c r="D53" s="36">
        <v>6.0223162593727553</v>
      </c>
      <c r="E53" s="36">
        <v>4.099166441051822</v>
      </c>
      <c r="F53" s="36">
        <v>3.105518632516711</v>
      </c>
      <c r="G53" s="36"/>
      <c r="H53" s="35">
        <v>1962</v>
      </c>
      <c r="I53" s="36">
        <v>42.680375096645008</v>
      </c>
      <c r="J53" s="36">
        <v>32.293766741513409</v>
      </c>
      <c r="K53" s="36">
        <v>17.275611126811114</v>
      </c>
      <c r="L53" s="36">
        <v>4.2674069389673193</v>
      </c>
      <c r="M53" s="36">
        <v>3.4828400960631352</v>
      </c>
      <c r="N53" s="36"/>
      <c r="O53" s="35">
        <v>1962</v>
      </c>
      <c r="P53" s="36">
        <v>34.016070782256882</v>
      </c>
      <c r="Q53" s="36">
        <v>22.105659718418391</v>
      </c>
      <c r="R53" s="36">
        <v>35.407995269481745</v>
      </c>
      <c r="S53" s="36">
        <v>4.6186928442904138</v>
      </c>
      <c r="T53" s="36">
        <v>3.8515813855525631</v>
      </c>
      <c r="U53" s="36"/>
      <c r="V53" s="35">
        <v>1962</v>
      </c>
      <c r="W53" s="36">
        <v>17.400276709526036</v>
      </c>
      <c r="X53" s="36">
        <v>5.378472556775229</v>
      </c>
      <c r="Y53" s="36">
        <v>68.669837267196939</v>
      </c>
      <c r="Z53" s="36">
        <v>4.7121152613926016</v>
      </c>
      <c r="AA53" s="36">
        <v>3.8392982051091988</v>
      </c>
      <c r="AB53" s="36"/>
      <c r="AC53" s="118"/>
      <c r="AD53" s="118"/>
      <c r="AE53" s="118"/>
      <c r="AF53" s="118"/>
      <c r="AG53" s="118"/>
      <c r="AH53" s="118"/>
      <c r="AI53" s="118"/>
      <c r="AJ53" s="118"/>
      <c r="AK53" s="118"/>
      <c r="AL53" s="118"/>
      <c r="AM53" s="118"/>
      <c r="AN53" s="118"/>
      <c r="AO53" s="118"/>
      <c r="AP53" s="118"/>
      <c r="AQ53" s="118"/>
      <c r="AR53" s="118"/>
      <c r="AS53" s="118"/>
      <c r="AT53" s="118"/>
      <c r="AU53" s="118"/>
      <c r="AV53" s="118"/>
      <c r="AW53" s="118"/>
      <c r="AX53" s="118"/>
      <c r="AY53" s="118"/>
      <c r="AZ53" s="118"/>
      <c r="BA53" s="118"/>
      <c r="BB53" s="118"/>
      <c r="BC53" s="118"/>
      <c r="BD53" s="118"/>
      <c r="BE53" s="118"/>
      <c r="BF53" s="118"/>
      <c r="BG53" s="118"/>
      <c r="BH53" s="118"/>
      <c r="BI53" s="118"/>
      <c r="BJ53" s="118"/>
      <c r="BK53" s="118"/>
      <c r="BL53" s="118"/>
      <c r="BM53" s="118"/>
      <c r="BN53" s="118"/>
      <c r="BO53" s="118"/>
      <c r="BP53" s="118"/>
      <c r="BQ53" s="118"/>
      <c r="BR53" s="118"/>
      <c r="BS53" s="118"/>
      <c r="BT53" s="118"/>
      <c r="BU53" s="118"/>
      <c r="BV53" s="118"/>
      <c r="BW53" s="118"/>
      <c r="BX53" s="118"/>
      <c r="BY53" s="118"/>
      <c r="BZ53" s="118"/>
      <c r="CA53" s="118"/>
      <c r="CB53" s="118"/>
      <c r="CC53" s="118"/>
      <c r="CD53" s="118"/>
      <c r="CE53" s="118"/>
      <c r="CF53" s="118"/>
      <c r="CG53" s="118"/>
      <c r="CH53" s="118"/>
    </row>
    <row r="54" spans="1:86">
      <c r="A54" s="35">
        <v>1963</v>
      </c>
      <c r="B54" s="36">
        <v>51.631907781967897</v>
      </c>
      <c r="C54" s="36">
        <v>34.684540794040082</v>
      </c>
      <c r="D54" s="36">
        <v>6.4317066416329949</v>
      </c>
      <c r="E54" s="36">
        <v>4.3872068639316106</v>
      </c>
      <c r="F54" s="36">
        <v>2.8646379184274244</v>
      </c>
      <c r="G54" s="36"/>
      <c r="H54" s="35">
        <v>1963</v>
      </c>
      <c r="I54" s="36">
        <v>42.764100748517578</v>
      </c>
      <c r="J54" s="36">
        <v>31.694058752689227</v>
      </c>
      <c r="K54" s="36">
        <v>17.614673480260286</v>
      </c>
      <c r="L54" s="36">
        <v>4.6767582159309367</v>
      </c>
      <c r="M54" s="36">
        <v>3.2504088026019402</v>
      </c>
      <c r="N54" s="36"/>
      <c r="O54" s="35">
        <v>1963</v>
      </c>
      <c r="P54" s="36">
        <v>33.505726690814313</v>
      </c>
      <c r="Q54" s="36">
        <v>21.924572490007602</v>
      </c>
      <c r="R54" s="36">
        <v>35.792864569053997</v>
      </c>
      <c r="S54" s="36">
        <v>5.0118406778982818</v>
      </c>
      <c r="T54" s="36">
        <v>3.7649955722257809</v>
      </c>
      <c r="U54" s="36"/>
      <c r="V54" s="35">
        <v>1963</v>
      </c>
      <c r="W54" s="36">
        <v>16.630211881578468</v>
      </c>
      <c r="X54" s="36">
        <v>4.9299564633925055</v>
      </c>
      <c r="Y54" s="36">
        <v>69.858140252463286</v>
      </c>
      <c r="Z54" s="36">
        <v>4.9352915919760116</v>
      </c>
      <c r="AA54" s="36">
        <v>3.6463998105897355</v>
      </c>
      <c r="AB54" s="36"/>
      <c r="AC54" s="118"/>
      <c r="AD54" s="118"/>
      <c r="AE54" s="118"/>
      <c r="AF54" s="118"/>
      <c r="AG54" s="118"/>
      <c r="AH54" s="118"/>
      <c r="AI54" s="118"/>
      <c r="AJ54" s="118"/>
      <c r="AK54" s="118"/>
      <c r="AL54" s="118"/>
      <c r="AM54" s="118"/>
      <c r="AN54" s="118"/>
      <c r="AO54" s="118"/>
      <c r="AP54" s="118"/>
      <c r="AQ54" s="118"/>
      <c r="AR54" s="118"/>
      <c r="AS54" s="118"/>
      <c r="AT54" s="118"/>
      <c r="AU54" s="118"/>
      <c r="AV54" s="118"/>
      <c r="AW54" s="118"/>
      <c r="AX54" s="118"/>
      <c r="AY54" s="118"/>
      <c r="AZ54" s="118"/>
      <c r="BA54" s="118"/>
      <c r="BB54" s="118"/>
      <c r="BC54" s="118"/>
      <c r="BD54" s="118"/>
      <c r="BE54" s="118"/>
      <c r="BF54" s="118"/>
      <c r="BG54" s="118"/>
      <c r="BH54" s="118"/>
      <c r="BI54" s="118"/>
      <c r="BJ54" s="118"/>
      <c r="BK54" s="118"/>
      <c r="BL54" s="118"/>
      <c r="BM54" s="118"/>
      <c r="BN54" s="118"/>
      <c r="BO54" s="118"/>
      <c r="BP54" s="118"/>
      <c r="BQ54" s="118"/>
      <c r="BR54" s="118"/>
      <c r="BS54" s="118"/>
      <c r="BT54" s="118"/>
      <c r="BU54" s="118"/>
      <c r="BV54" s="118"/>
      <c r="BW54" s="118"/>
      <c r="BX54" s="118"/>
      <c r="BY54" s="118"/>
      <c r="BZ54" s="118"/>
      <c r="CA54" s="118"/>
      <c r="CB54" s="118"/>
      <c r="CC54" s="118"/>
      <c r="CD54" s="118"/>
      <c r="CE54" s="118"/>
      <c r="CF54" s="118"/>
      <c r="CG54" s="118"/>
      <c r="CH54" s="118"/>
    </row>
    <row r="55" spans="1:86">
      <c r="A55" s="35">
        <v>1964</v>
      </c>
      <c r="B55" s="36">
        <v>52.580253420104178</v>
      </c>
      <c r="C55" s="36">
        <v>31.354996943067988</v>
      </c>
      <c r="D55" s="36">
        <v>9.496250492370006</v>
      </c>
      <c r="E55" s="36">
        <v>4.4315112154036758</v>
      </c>
      <c r="F55" s="36">
        <v>2.1369879290541554</v>
      </c>
      <c r="G55" s="36"/>
      <c r="H55" s="35">
        <v>1964</v>
      </c>
      <c r="I55" s="36">
        <v>42.375406522612401</v>
      </c>
      <c r="J55" s="36">
        <v>31.799192595557827</v>
      </c>
      <c r="K55" s="36">
        <v>18.672395922844967</v>
      </c>
      <c r="L55" s="36">
        <v>4.6537854054745704</v>
      </c>
      <c r="M55" s="36">
        <v>2.4992195535102315</v>
      </c>
      <c r="N55" s="36"/>
      <c r="O55" s="35">
        <v>1964</v>
      </c>
      <c r="P55" s="36">
        <v>34.183290461712417</v>
      </c>
      <c r="Q55" s="36">
        <v>23.043569142060409</v>
      </c>
      <c r="R55" s="36">
        <v>34.784542801756423</v>
      </c>
      <c r="S55" s="36">
        <v>5.2693069915329174</v>
      </c>
      <c r="T55" s="36">
        <v>2.7192906029378472</v>
      </c>
      <c r="U55" s="36"/>
      <c r="V55" s="35">
        <v>1964</v>
      </c>
      <c r="W55" s="36">
        <v>12.61714679505952</v>
      </c>
      <c r="X55" s="36">
        <v>3.1711067929551917</v>
      </c>
      <c r="Y55" s="36">
        <v>78.016750319544471</v>
      </c>
      <c r="Z55" s="36">
        <v>4.66634389326794</v>
      </c>
      <c r="AA55" s="36">
        <v>1.5286521991728752</v>
      </c>
      <c r="AB55" s="36"/>
      <c r="AC55" s="118"/>
      <c r="AD55" s="118"/>
      <c r="AE55" s="118"/>
      <c r="AF55" s="118"/>
      <c r="AG55" s="118"/>
      <c r="AH55" s="118"/>
      <c r="AI55" s="118"/>
      <c r="AJ55" s="118"/>
      <c r="AK55" s="118"/>
      <c r="AL55" s="118"/>
      <c r="AM55" s="118"/>
      <c r="AN55" s="118"/>
      <c r="AO55" s="118"/>
      <c r="AP55" s="118"/>
      <c r="AQ55" s="118"/>
      <c r="AR55" s="118"/>
      <c r="AS55" s="118"/>
      <c r="AT55" s="118"/>
      <c r="AU55" s="118"/>
      <c r="AV55" s="118"/>
      <c r="AW55" s="118"/>
      <c r="AX55" s="118"/>
      <c r="AY55" s="118"/>
      <c r="AZ55" s="118"/>
      <c r="BA55" s="118"/>
      <c r="BB55" s="118"/>
      <c r="BC55" s="118"/>
      <c r="BD55" s="118"/>
      <c r="BE55" s="118"/>
      <c r="BF55" s="118"/>
      <c r="BG55" s="118"/>
      <c r="BH55" s="118"/>
      <c r="BI55" s="118"/>
      <c r="BJ55" s="118"/>
      <c r="BK55" s="118"/>
      <c r="BL55" s="118"/>
      <c r="BM55" s="118"/>
      <c r="BN55" s="118"/>
      <c r="BO55" s="118"/>
      <c r="BP55" s="118"/>
      <c r="BQ55" s="118"/>
      <c r="BR55" s="118"/>
      <c r="BS55" s="118"/>
      <c r="BT55" s="118"/>
      <c r="BU55" s="118"/>
      <c r="BV55" s="118"/>
      <c r="BW55" s="118"/>
      <c r="BX55" s="118"/>
      <c r="BY55" s="118"/>
      <c r="BZ55" s="118"/>
      <c r="CA55" s="118"/>
      <c r="CB55" s="118"/>
      <c r="CC55" s="118"/>
      <c r="CD55" s="118"/>
      <c r="CE55" s="118"/>
      <c r="CF55" s="118"/>
      <c r="CG55" s="118"/>
      <c r="CH55" s="118"/>
    </row>
    <row r="56" spans="1:86">
      <c r="A56" s="35">
        <v>1965</v>
      </c>
      <c r="B56" s="36">
        <v>52.015748629062024</v>
      </c>
      <c r="C56" s="36">
        <v>31.176125764407164</v>
      </c>
      <c r="D56" s="36">
        <v>10.29953806864664</v>
      </c>
      <c r="E56" s="36">
        <v>4.6148221682741424</v>
      </c>
      <c r="F56" s="36">
        <v>1.8937653696100112</v>
      </c>
      <c r="G56" s="36"/>
      <c r="H56" s="35">
        <v>1965</v>
      </c>
      <c r="I56" s="36">
        <v>42.254875201395848</v>
      </c>
      <c r="J56" s="36">
        <v>32.530700108610986</v>
      </c>
      <c r="K56" s="36">
        <v>18.209107206692995</v>
      </c>
      <c r="L56" s="36">
        <v>4.8688844817832031</v>
      </c>
      <c r="M56" s="36">
        <v>2.1364330015169646</v>
      </c>
      <c r="N56" s="36"/>
      <c r="O56" s="35">
        <v>1965</v>
      </c>
      <c r="P56" s="36">
        <v>33.952277350475939</v>
      </c>
      <c r="Q56" s="36">
        <v>23.198197445114225</v>
      </c>
      <c r="R56" s="36">
        <v>35.148034574186831</v>
      </c>
      <c r="S56" s="36">
        <v>5.3882480424865138</v>
      </c>
      <c r="T56" s="36">
        <v>2.3132425877364744</v>
      </c>
      <c r="U56" s="36"/>
      <c r="V56" s="35">
        <v>1965</v>
      </c>
      <c r="W56" s="36">
        <v>13.07470443315783</v>
      </c>
      <c r="X56" s="36">
        <v>5.7248637627544703</v>
      </c>
      <c r="Y56" s="36">
        <v>73.978999663108468</v>
      </c>
      <c r="Z56" s="36">
        <v>5.2857049177473234</v>
      </c>
      <c r="AA56" s="36">
        <v>1.9357272232319431</v>
      </c>
      <c r="AB56" s="36"/>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row>
    <row r="57" spans="1:86">
      <c r="A57" s="35">
        <v>1966</v>
      </c>
      <c r="B57" s="36">
        <v>48.163113336845718</v>
      </c>
      <c r="C57" s="36">
        <v>34.551312912742787</v>
      </c>
      <c r="D57" s="36">
        <v>9.7794771356430594</v>
      </c>
      <c r="E57" s="36">
        <v>4.8351980977148985</v>
      </c>
      <c r="F57" s="36">
        <v>2.6739125567766289</v>
      </c>
      <c r="G57" s="36"/>
      <c r="H57" s="35">
        <v>1966</v>
      </c>
      <c r="I57" s="36">
        <v>41.611731857052966</v>
      </c>
      <c r="J57" s="36">
        <v>36.465629965940856</v>
      </c>
      <c r="K57" s="36">
        <v>13.903850787911521</v>
      </c>
      <c r="L57" s="36">
        <v>4.6515158903045073</v>
      </c>
      <c r="M57" s="36">
        <v>3.3692231081883253</v>
      </c>
      <c r="N57" s="36"/>
      <c r="O57" s="35">
        <v>1966</v>
      </c>
      <c r="P57" s="36">
        <v>34.453372693250117</v>
      </c>
      <c r="Q57" s="36">
        <v>27.478629082454315</v>
      </c>
      <c r="R57" s="36">
        <v>29.449938479741817</v>
      </c>
      <c r="S57" s="36">
        <v>5.1689157354036004</v>
      </c>
      <c r="T57" s="36">
        <v>3.4505489158211264</v>
      </c>
      <c r="U57" s="36"/>
      <c r="V57" s="35">
        <v>1966</v>
      </c>
      <c r="W57" s="36">
        <v>15.918493356290485</v>
      </c>
      <c r="X57" s="36">
        <v>11.309517250054867</v>
      </c>
      <c r="Y57" s="36">
        <v>62.921714889743058</v>
      </c>
      <c r="Z57" s="36">
        <v>5.8442981588210996</v>
      </c>
      <c r="AA57" s="36">
        <v>4.0050180539625568</v>
      </c>
      <c r="AB57" s="36"/>
      <c r="AC57" s="118"/>
      <c r="AD57" s="118"/>
      <c r="AE57" s="118"/>
      <c r="AF57" s="118"/>
      <c r="AG57" s="118"/>
      <c r="AH57" s="118"/>
      <c r="AI57" s="118"/>
      <c r="AJ57" s="118"/>
      <c r="AK57" s="118"/>
      <c r="AL57" s="118"/>
      <c r="AM57" s="118"/>
      <c r="AN57" s="118"/>
      <c r="AO57" s="118"/>
      <c r="AP57" s="118"/>
      <c r="AQ57" s="118"/>
      <c r="AR57" s="118"/>
      <c r="AS57" s="118"/>
      <c r="AT57" s="118"/>
      <c r="AU57" s="118"/>
      <c r="AV57" s="118"/>
      <c r="AW57" s="118"/>
      <c r="AX57" s="118"/>
      <c r="AY57" s="118"/>
      <c r="AZ57" s="118"/>
      <c r="BA57" s="118"/>
      <c r="BB57" s="118"/>
      <c r="BC57" s="118"/>
      <c r="BD57" s="118"/>
      <c r="BE57" s="118"/>
      <c r="BF57" s="118"/>
      <c r="BG57" s="118"/>
      <c r="BH57" s="118"/>
      <c r="BI57" s="118"/>
      <c r="BJ57" s="118"/>
      <c r="BK57" s="118"/>
      <c r="BL57" s="118"/>
      <c r="BM57" s="118"/>
      <c r="BN57" s="118"/>
      <c r="BO57" s="118"/>
      <c r="BP57" s="118"/>
      <c r="BQ57" s="118"/>
      <c r="BR57" s="118"/>
      <c r="BS57" s="118"/>
      <c r="BT57" s="118"/>
      <c r="BU57" s="118"/>
      <c r="BV57" s="118"/>
      <c r="BW57" s="118"/>
      <c r="BX57" s="118"/>
      <c r="BY57" s="118"/>
      <c r="BZ57" s="118"/>
      <c r="CA57" s="118"/>
      <c r="CB57" s="118"/>
      <c r="CC57" s="118"/>
      <c r="CD57" s="118"/>
      <c r="CE57" s="118"/>
      <c r="CF57" s="118"/>
      <c r="CG57" s="118"/>
      <c r="CH57" s="118"/>
    </row>
    <row r="58" spans="1:86">
      <c r="A58" s="35">
        <v>1967</v>
      </c>
      <c r="B58" s="36">
        <v>49.148773201761337</v>
      </c>
      <c r="C58" s="36">
        <v>34.283256953014863</v>
      </c>
      <c r="D58" s="36">
        <v>9.3420764223475246</v>
      </c>
      <c r="E58" s="36">
        <v>4.9638507287305718</v>
      </c>
      <c r="F58" s="36">
        <v>2.2675934752739337</v>
      </c>
      <c r="G58" s="36"/>
      <c r="H58" s="35">
        <v>1967</v>
      </c>
      <c r="I58" s="36">
        <v>42.415648434953276</v>
      </c>
      <c r="J58" s="36">
        <v>36.994603899141687</v>
      </c>
      <c r="K58" s="36">
        <v>13.536315354816919</v>
      </c>
      <c r="L58" s="36">
        <v>4.6359214088435099</v>
      </c>
      <c r="M58" s="36">
        <v>2.4175109022445995</v>
      </c>
      <c r="N58" s="36"/>
      <c r="O58" s="35">
        <v>1967</v>
      </c>
      <c r="P58" s="36">
        <v>34.464925448896288</v>
      </c>
      <c r="Q58" s="36">
        <v>28.284447369335769</v>
      </c>
      <c r="R58" s="36">
        <v>28.361936390220908</v>
      </c>
      <c r="S58" s="36">
        <v>5.5014787272804764</v>
      </c>
      <c r="T58" s="36">
        <v>3.3975351249542878</v>
      </c>
      <c r="U58" s="36"/>
      <c r="V58" s="35">
        <v>1967</v>
      </c>
      <c r="W58" s="36">
        <v>17.801608746778751</v>
      </c>
      <c r="X58" s="36">
        <v>13.606169781580725</v>
      </c>
      <c r="Y58" s="36">
        <v>58.009957717230847</v>
      </c>
      <c r="Z58" s="36">
        <v>6.4077785283594784</v>
      </c>
      <c r="AA58" s="36">
        <v>4.1428982461407591</v>
      </c>
      <c r="AB58" s="36"/>
      <c r="AC58" s="118"/>
      <c r="AD58" s="118"/>
      <c r="AE58" s="118"/>
      <c r="AF58" s="118"/>
      <c r="AG58" s="118"/>
      <c r="AH58" s="118"/>
      <c r="AI58" s="118"/>
      <c r="AJ58" s="118"/>
      <c r="AK58" s="118"/>
      <c r="AL58" s="118"/>
      <c r="AM58" s="118"/>
      <c r="AN58" s="118"/>
      <c r="AO58" s="118"/>
      <c r="AP58" s="118"/>
      <c r="AQ58" s="118"/>
      <c r="AR58" s="118"/>
      <c r="AS58" s="118"/>
      <c r="AT58" s="118"/>
      <c r="AU58" s="118"/>
      <c r="AV58" s="118"/>
      <c r="AW58" s="118"/>
      <c r="AX58" s="118"/>
      <c r="AY58" s="118"/>
      <c r="AZ58" s="118"/>
      <c r="BA58" s="118"/>
      <c r="BB58" s="118"/>
      <c r="BC58" s="118"/>
      <c r="BD58" s="118"/>
      <c r="BE58" s="118"/>
      <c r="BF58" s="118"/>
      <c r="BG58" s="118"/>
      <c r="BH58" s="118"/>
      <c r="BI58" s="118"/>
      <c r="BJ58" s="118"/>
      <c r="BK58" s="118"/>
      <c r="BL58" s="118"/>
      <c r="BM58" s="118"/>
      <c r="BN58" s="118"/>
      <c r="BO58" s="118"/>
      <c r="BP58" s="118"/>
      <c r="BQ58" s="118"/>
      <c r="BR58" s="118"/>
      <c r="BS58" s="118"/>
      <c r="BT58" s="118"/>
      <c r="BU58" s="118"/>
      <c r="BV58" s="118"/>
      <c r="BW58" s="118"/>
      <c r="BX58" s="118"/>
      <c r="BY58" s="118"/>
      <c r="BZ58" s="118"/>
      <c r="CA58" s="118"/>
      <c r="CB58" s="118"/>
      <c r="CC58" s="118"/>
      <c r="CD58" s="118"/>
      <c r="CE58" s="118"/>
      <c r="CF58" s="118"/>
      <c r="CG58" s="118"/>
      <c r="CH58" s="118"/>
    </row>
    <row r="59" spans="1:86">
      <c r="A59" s="35">
        <v>1968</v>
      </c>
      <c r="B59" s="36">
        <v>51.095912529281954</v>
      </c>
      <c r="C59" s="36">
        <v>32.300434692862666</v>
      </c>
      <c r="D59" s="36">
        <v>8.915253727406613</v>
      </c>
      <c r="E59" s="36">
        <v>5.0177086064399958</v>
      </c>
      <c r="F59" s="36">
        <v>2.665470464622735</v>
      </c>
      <c r="G59" s="36"/>
      <c r="H59" s="35">
        <v>1968</v>
      </c>
      <c r="I59" s="36">
        <v>41.888757820064896</v>
      </c>
      <c r="J59" s="36">
        <v>36.564798987853436</v>
      </c>
      <c r="K59" s="36">
        <v>13.69578599084053</v>
      </c>
      <c r="L59" s="36">
        <v>5.1515030890097924</v>
      </c>
      <c r="M59" s="36">
        <v>2.6995764169411807</v>
      </c>
      <c r="N59" s="36"/>
      <c r="O59" s="35">
        <v>1968</v>
      </c>
      <c r="P59" s="36">
        <v>32.652649114129368</v>
      </c>
      <c r="Q59" s="36">
        <v>24.858298320486998</v>
      </c>
      <c r="R59" s="36">
        <v>33.849842730322791</v>
      </c>
      <c r="S59" s="36">
        <v>5.903206052084637</v>
      </c>
      <c r="T59" s="36">
        <v>2.7350405139223772</v>
      </c>
      <c r="U59" s="36"/>
      <c r="V59" s="35">
        <v>1968</v>
      </c>
      <c r="W59" s="36">
        <v>18.178714821704844</v>
      </c>
      <c r="X59" s="36">
        <v>11.304971469016794</v>
      </c>
      <c r="Y59" s="36">
        <v>58.76756174405422</v>
      </c>
      <c r="Z59" s="36">
        <v>8.1631183017957927</v>
      </c>
      <c r="AA59" s="36">
        <v>3.5856336634283532</v>
      </c>
      <c r="AB59" s="36"/>
      <c r="AC59" s="118"/>
      <c r="AD59" s="118"/>
      <c r="AE59" s="118"/>
      <c r="AF59" s="118"/>
      <c r="AG59" s="118"/>
      <c r="AH59" s="118"/>
      <c r="AI59" s="118"/>
      <c r="AJ59" s="118"/>
      <c r="AK59" s="118"/>
      <c r="AL59" s="118"/>
      <c r="AM59" s="118"/>
      <c r="AN59" s="118"/>
      <c r="AO59" s="118"/>
      <c r="AP59" s="118"/>
      <c r="AQ59" s="118"/>
      <c r="AR59" s="118"/>
      <c r="AS59" s="118"/>
      <c r="AT59" s="118"/>
      <c r="AU59" s="118"/>
      <c r="AV59" s="118"/>
      <c r="AW59" s="118"/>
      <c r="AX59" s="118"/>
      <c r="AY59" s="118"/>
      <c r="AZ59" s="118"/>
      <c r="BA59" s="118"/>
      <c r="BB59" s="118"/>
      <c r="BC59" s="118"/>
      <c r="BD59" s="118"/>
      <c r="BE59" s="118"/>
      <c r="BF59" s="118"/>
      <c r="BG59" s="118"/>
      <c r="BH59" s="118"/>
      <c r="BI59" s="118"/>
      <c r="BJ59" s="118"/>
      <c r="BK59" s="118"/>
      <c r="BL59" s="118"/>
      <c r="BM59" s="118"/>
      <c r="BN59" s="118"/>
      <c r="BO59" s="118"/>
      <c r="BP59" s="118"/>
      <c r="BQ59" s="118"/>
      <c r="BR59" s="118"/>
      <c r="BS59" s="118"/>
      <c r="BT59" s="118"/>
      <c r="BU59" s="118"/>
      <c r="BV59" s="118"/>
      <c r="BW59" s="118"/>
      <c r="BX59" s="118"/>
      <c r="BY59" s="118"/>
      <c r="BZ59" s="118"/>
      <c r="CA59" s="118"/>
      <c r="CB59" s="118"/>
      <c r="CC59" s="118"/>
      <c r="CD59" s="118"/>
      <c r="CE59" s="118"/>
      <c r="CF59" s="118"/>
      <c r="CG59" s="118"/>
      <c r="CH59" s="118"/>
    </row>
    <row r="60" spans="1:86">
      <c r="A60" s="35">
        <v>1969</v>
      </c>
      <c r="B60" s="36">
        <v>51.302819929296156</v>
      </c>
      <c r="C60" s="36">
        <v>33.729850629039916</v>
      </c>
      <c r="D60" s="36">
        <v>8.1596210179739064</v>
      </c>
      <c r="E60" s="36">
        <v>4.8925965556631246</v>
      </c>
      <c r="F60" s="36">
        <v>1.9225625653783525</v>
      </c>
      <c r="G60" s="36"/>
      <c r="H60" s="35">
        <v>1969</v>
      </c>
      <c r="I60" s="36">
        <v>44.3267770067961</v>
      </c>
      <c r="J60" s="36">
        <v>34.263558855874152</v>
      </c>
      <c r="K60" s="36">
        <v>13.471286347359687</v>
      </c>
      <c r="L60" s="36">
        <v>5.5947357470713275</v>
      </c>
      <c r="M60" s="36">
        <v>2.3415915866586072</v>
      </c>
      <c r="N60" s="36"/>
      <c r="O60" s="35">
        <v>1969</v>
      </c>
      <c r="P60" s="36">
        <v>36.289653278692334</v>
      </c>
      <c r="Q60" s="36">
        <v>25.787792763539766</v>
      </c>
      <c r="R60" s="36">
        <v>27.469390786639533</v>
      </c>
      <c r="S60" s="36">
        <v>7.0861905643734824</v>
      </c>
      <c r="T60" s="36">
        <v>3.366972606754878</v>
      </c>
      <c r="U60" s="36"/>
      <c r="V60" s="35">
        <v>1969</v>
      </c>
      <c r="W60" s="36">
        <v>18.431627227340989</v>
      </c>
      <c r="X60" s="36">
        <v>8.3180082490063416</v>
      </c>
      <c r="Y60" s="36">
        <v>57.236926324071675</v>
      </c>
      <c r="Z60" s="36">
        <v>11.248872084201061</v>
      </c>
      <c r="AA60" s="36">
        <v>4.7645661153799317</v>
      </c>
      <c r="AB60" s="36"/>
      <c r="AC60" s="118"/>
      <c r="AD60" s="118"/>
      <c r="AE60" s="118"/>
      <c r="AF60" s="118"/>
      <c r="AG60" s="118"/>
      <c r="AH60" s="118"/>
      <c r="AI60" s="118"/>
      <c r="AJ60" s="118"/>
      <c r="AK60" s="118"/>
      <c r="AL60" s="118"/>
      <c r="AM60" s="118"/>
      <c r="AN60" s="118"/>
      <c r="AO60" s="118"/>
      <c r="AP60" s="118"/>
      <c r="AQ60" s="118"/>
      <c r="AR60" s="118"/>
      <c r="AS60" s="118"/>
      <c r="AT60" s="118"/>
      <c r="AU60" s="118"/>
      <c r="AV60" s="118"/>
      <c r="AW60" s="118"/>
      <c r="AX60" s="118"/>
      <c r="AY60" s="118"/>
      <c r="AZ60" s="118"/>
      <c r="BA60" s="118"/>
      <c r="BB60" s="118"/>
      <c r="BC60" s="118"/>
      <c r="BD60" s="118"/>
      <c r="BE60" s="118"/>
      <c r="BF60" s="118"/>
      <c r="BG60" s="118"/>
      <c r="BH60" s="118"/>
      <c r="BI60" s="118"/>
      <c r="BJ60" s="118"/>
      <c r="BK60" s="118"/>
      <c r="BL60" s="118"/>
      <c r="BM60" s="118"/>
      <c r="BN60" s="118"/>
      <c r="BO60" s="118"/>
      <c r="BP60" s="118"/>
      <c r="BQ60" s="118"/>
      <c r="BR60" s="118"/>
      <c r="BS60" s="118"/>
      <c r="BT60" s="118"/>
      <c r="BU60" s="118"/>
      <c r="BV60" s="118"/>
      <c r="BW60" s="118"/>
      <c r="BX60" s="118"/>
      <c r="BY60" s="118"/>
      <c r="BZ60" s="118"/>
      <c r="CA60" s="118"/>
      <c r="CB60" s="118"/>
      <c r="CC60" s="118"/>
      <c r="CD60" s="118"/>
      <c r="CE60" s="118"/>
      <c r="CF60" s="118"/>
      <c r="CG60" s="118"/>
      <c r="CH60" s="118"/>
    </row>
    <row r="61" spans="1:86">
      <c r="A61" s="35">
        <v>1970</v>
      </c>
      <c r="B61" s="36">
        <v>54.507341832665787</v>
      </c>
      <c r="C61" s="36">
        <v>30.16734673465114</v>
      </c>
      <c r="D61" s="36">
        <v>7.5322336989114795</v>
      </c>
      <c r="E61" s="36">
        <v>5.4848131231379069</v>
      </c>
      <c r="F61" s="36">
        <v>2.3106636441141055</v>
      </c>
      <c r="G61" s="36"/>
      <c r="H61" s="35">
        <v>1970</v>
      </c>
      <c r="I61" s="36">
        <v>45.973125316768886</v>
      </c>
      <c r="J61" s="36">
        <v>33.958019431036583</v>
      </c>
      <c r="K61" s="36">
        <v>11.37291470495806</v>
      </c>
      <c r="L61" s="36">
        <v>5.9927059705671653</v>
      </c>
      <c r="M61" s="36">
        <v>2.7008695130337923</v>
      </c>
      <c r="N61" s="36"/>
      <c r="O61" s="35">
        <v>1970</v>
      </c>
      <c r="P61" s="36">
        <v>36.836578796198523</v>
      </c>
      <c r="Q61" s="36">
        <v>27.117638839689153</v>
      </c>
      <c r="R61" s="36">
        <v>24.1061708921975</v>
      </c>
      <c r="S61" s="36">
        <v>8.0936540263123344</v>
      </c>
      <c r="T61" s="36">
        <v>3.8470600309259231</v>
      </c>
      <c r="U61" s="36"/>
      <c r="V61" s="35">
        <v>1970</v>
      </c>
      <c r="W61" s="36">
        <v>18.134856582112977</v>
      </c>
      <c r="X61" s="36">
        <v>10.628730412286352</v>
      </c>
      <c r="Y61" s="36">
        <v>55.016768560412821</v>
      </c>
      <c r="Z61" s="36">
        <v>11.187682426046885</v>
      </c>
      <c r="AA61" s="36">
        <v>5.0314044610225057</v>
      </c>
      <c r="AB61" s="36"/>
      <c r="AC61" s="118"/>
      <c r="AD61" s="118"/>
      <c r="AE61" s="118"/>
      <c r="AF61" s="118"/>
      <c r="AG61" s="118"/>
      <c r="AH61" s="118"/>
      <c r="AI61" s="118"/>
      <c r="AJ61" s="118"/>
      <c r="AK61" s="118"/>
      <c r="AL61" s="118"/>
      <c r="AM61" s="118"/>
      <c r="AN61" s="118"/>
      <c r="AO61" s="118"/>
      <c r="AP61" s="118"/>
      <c r="AQ61" s="118"/>
      <c r="AR61" s="118"/>
      <c r="AS61" s="118"/>
      <c r="AT61" s="118"/>
      <c r="AU61" s="118"/>
      <c r="AV61" s="118"/>
      <c r="AW61" s="118"/>
      <c r="AX61" s="118"/>
      <c r="AY61" s="118"/>
      <c r="AZ61" s="118"/>
      <c r="BA61" s="118"/>
      <c r="BB61" s="118"/>
      <c r="BC61" s="118"/>
      <c r="BD61" s="118"/>
      <c r="BE61" s="118"/>
      <c r="BF61" s="118"/>
      <c r="BG61" s="118"/>
      <c r="BH61" s="118"/>
      <c r="BI61" s="118"/>
      <c r="BJ61" s="118"/>
      <c r="BK61" s="118"/>
      <c r="BL61" s="118"/>
      <c r="BM61" s="118"/>
      <c r="BN61" s="118"/>
      <c r="BO61" s="118"/>
      <c r="BP61" s="118"/>
      <c r="BQ61" s="118"/>
      <c r="BR61" s="118"/>
      <c r="BS61" s="118"/>
      <c r="BT61" s="118"/>
      <c r="BU61" s="118"/>
      <c r="BV61" s="118"/>
      <c r="BW61" s="118"/>
      <c r="BX61" s="118"/>
      <c r="BY61" s="118"/>
      <c r="BZ61" s="118"/>
      <c r="CA61" s="118"/>
      <c r="CB61" s="118"/>
      <c r="CC61" s="118"/>
      <c r="CD61" s="118"/>
      <c r="CE61" s="118"/>
      <c r="CF61" s="118"/>
      <c r="CG61" s="118"/>
      <c r="CH61" s="118"/>
    </row>
    <row r="62" spans="1:86">
      <c r="A62" s="35">
        <v>1971</v>
      </c>
      <c r="B62" s="36">
        <v>57.169832669256422</v>
      </c>
      <c r="C62" s="36">
        <v>28.091171112992793</v>
      </c>
      <c r="D62" s="36">
        <v>6.7594181199273384</v>
      </c>
      <c r="E62" s="36">
        <v>6.0126904649667727</v>
      </c>
      <c r="F62" s="36">
        <v>1.9623069423562192</v>
      </c>
      <c r="G62" s="36"/>
      <c r="H62" s="35">
        <v>1971</v>
      </c>
      <c r="I62" s="36">
        <v>47.213847411953637</v>
      </c>
      <c r="J62" s="36">
        <v>32.633928041879066</v>
      </c>
      <c r="K62" s="36">
        <v>10.751577753845156</v>
      </c>
      <c r="L62" s="36">
        <v>6.3458717213310631</v>
      </c>
      <c r="M62" s="36">
        <v>3.0547750709910897</v>
      </c>
      <c r="N62" s="36"/>
      <c r="O62" s="35">
        <v>1971</v>
      </c>
      <c r="P62" s="36">
        <v>38.855521276300856</v>
      </c>
      <c r="Q62" s="36">
        <v>25.850425129673283</v>
      </c>
      <c r="R62" s="36">
        <v>23.409070196251598</v>
      </c>
      <c r="S62" s="36">
        <v>7.8870082456123356</v>
      </c>
      <c r="T62" s="36">
        <v>3.998155244871779</v>
      </c>
      <c r="U62" s="36"/>
      <c r="V62" s="35">
        <v>1971</v>
      </c>
      <c r="W62" s="36">
        <v>18.992037715790151</v>
      </c>
      <c r="X62" s="36">
        <v>13.624940512469422</v>
      </c>
      <c r="Y62" s="36">
        <v>51.541109710313123</v>
      </c>
      <c r="Z62" s="36">
        <v>10.766199393853373</v>
      </c>
      <c r="AA62" s="36">
        <v>5.0751560591006886</v>
      </c>
      <c r="AB62" s="36"/>
      <c r="AC62" s="118"/>
      <c r="AD62" s="118"/>
      <c r="AE62" s="118"/>
      <c r="AF62" s="118"/>
      <c r="AG62" s="118"/>
      <c r="AH62" s="118"/>
      <c r="AI62" s="118"/>
      <c r="AJ62" s="118"/>
      <c r="AK62" s="118"/>
      <c r="AL62" s="118"/>
      <c r="AM62" s="118"/>
      <c r="AN62" s="118"/>
      <c r="AO62" s="118"/>
      <c r="AP62" s="118"/>
      <c r="AQ62" s="118"/>
      <c r="AR62" s="118"/>
      <c r="AS62" s="118"/>
      <c r="AT62" s="118"/>
      <c r="AU62" s="118"/>
      <c r="AV62" s="118"/>
      <c r="AW62" s="118"/>
      <c r="AX62" s="118"/>
      <c r="AY62" s="118"/>
      <c r="AZ62" s="118"/>
      <c r="BA62" s="118"/>
      <c r="BB62" s="118"/>
      <c r="BC62" s="118"/>
      <c r="BD62" s="118"/>
      <c r="BE62" s="118"/>
      <c r="BF62" s="118"/>
      <c r="BG62" s="118"/>
      <c r="BH62" s="118"/>
      <c r="BI62" s="118"/>
      <c r="BJ62" s="118"/>
      <c r="BK62" s="118"/>
      <c r="BL62" s="118"/>
      <c r="BM62" s="118"/>
      <c r="BN62" s="118"/>
      <c r="BO62" s="118"/>
      <c r="BP62" s="118"/>
      <c r="BQ62" s="118"/>
      <c r="BR62" s="118"/>
      <c r="BS62" s="118"/>
      <c r="BT62" s="118"/>
      <c r="BU62" s="118"/>
      <c r="BV62" s="118"/>
      <c r="BW62" s="118"/>
      <c r="BX62" s="118"/>
      <c r="BY62" s="118"/>
      <c r="BZ62" s="118"/>
      <c r="CA62" s="118"/>
      <c r="CB62" s="118"/>
      <c r="CC62" s="118"/>
      <c r="CD62" s="118"/>
      <c r="CE62" s="118"/>
      <c r="CF62" s="118"/>
      <c r="CG62" s="118"/>
      <c r="CH62" s="118"/>
    </row>
    <row r="63" spans="1:86">
      <c r="A63" s="35">
        <v>1972</v>
      </c>
      <c r="B63" s="36">
        <v>54.924493796611834</v>
      </c>
      <c r="C63" s="36">
        <v>28.675880349514586</v>
      </c>
      <c r="D63" s="36">
        <v>7.6588045986769568</v>
      </c>
      <c r="E63" s="36">
        <v>6.021657600221566</v>
      </c>
      <c r="F63" s="36">
        <v>2.7149063772052906</v>
      </c>
      <c r="G63" s="36"/>
      <c r="H63" s="35">
        <v>1972</v>
      </c>
      <c r="I63" s="36">
        <v>51.10790490850227</v>
      </c>
      <c r="J63" s="36">
        <v>29.080771286332343</v>
      </c>
      <c r="K63" s="36">
        <v>10.350408909511938</v>
      </c>
      <c r="L63" s="36">
        <v>6.3404392167240529</v>
      </c>
      <c r="M63" s="36">
        <v>3.1208345635845691</v>
      </c>
      <c r="N63" s="36"/>
      <c r="O63" s="35">
        <v>1972</v>
      </c>
      <c r="P63" s="36">
        <v>41.510078741508643</v>
      </c>
      <c r="Q63" s="36">
        <v>24.666668878489183</v>
      </c>
      <c r="R63" s="36">
        <v>22.280474026737192</v>
      </c>
      <c r="S63" s="36">
        <v>7.5736296249511854</v>
      </c>
      <c r="T63" s="36">
        <v>3.9683825246357869</v>
      </c>
      <c r="U63" s="36"/>
      <c r="V63" s="35">
        <v>1972</v>
      </c>
      <c r="W63" s="36">
        <v>24.523944758659123</v>
      </c>
      <c r="X63" s="36">
        <v>12.343970411376793</v>
      </c>
      <c r="Y63" s="36">
        <v>48.2695081984699</v>
      </c>
      <c r="Z63" s="36">
        <v>9.9274950734515706</v>
      </c>
      <c r="AA63" s="36">
        <v>4.9348148977757864</v>
      </c>
      <c r="AB63" s="36"/>
      <c r="AC63" s="118"/>
      <c r="AD63" s="118"/>
      <c r="AE63" s="118"/>
      <c r="AF63" s="118"/>
      <c r="AG63" s="118"/>
      <c r="AH63" s="118"/>
      <c r="AI63" s="118"/>
      <c r="AJ63" s="118"/>
      <c r="AK63" s="118"/>
      <c r="AL63" s="118"/>
      <c r="AM63" s="118"/>
      <c r="AN63" s="118"/>
      <c r="AO63" s="118"/>
      <c r="AP63" s="118"/>
      <c r="AQ63" s="118"/>
      <c r="AR63" s="118"/>
      <c r="AS63" s="118"/>
      <c r="AT63" s="118"/>
      <c r="AU63" s="118"/>
      <c r="AV63" s="118"/>
      <c r="AW63" s="118"/>
      <c r="AX63" s="118"/>
      <c r="AY63" s="118"/>
      <c r="AZ63" s="118"/>
      <c r="BA63" s="118"/>
      <c r="BB63" s="118"/>
      <c r="BC63" s="118"/>
      <c r="BD63" s="118"/>
      <c r="BE63" s="118"/>
      <c r="BF63" s="118"/>
      <c r="BG63" s="118"/>
      <c r="BH63" s="118"/>
      <c r="BI63" s="118"/>
      <c r="BJ63" s="118"/>
      <c r="BK63" s="118"/>
      <c r="BL63" s="118"/>
      <c r="BM63" s="118"/>
      <c r="BN63" s="118"/>
      <c r="BO63" s="118"/>
      <c r="BP63" s="118"/>
      <c r="BQ63" s="118"/>
      <c r="BR63" s="118"/>
      <c r="BS63" s="118"/>
      <c r="BT63" s="118"/>
      <c r="BU63" s="118"/>
      <c r="BV63" s="118"/>
      <c r="BW63" s="118"/>
      <c r="BX63" s="118"/>
      <c r="BY63" s="118"/>
      <c r="BZ63" s="118"/>
      <c r="CA63" s="118"/>
      <c r="CB63" s="118"/>
      <c r="CC63" s="118"/>
      <c r="CD63" s="118"/>
      <c r="CE63" s="118"/>
      <c r="CF63" s="118"/>
      <c r="CG63" s="118"/>
      <c r="CH63" s="118"/>
    </row>
    <row r="64" spans="1:86">
      <c r="A64" s="35">
        <v>1973</v>
      </c>
      <c r="B64" s="36">
        <v>55.529502257467591</v>
      </c>
      <c r="C64" s="36">
        <v>28.22271664204597</v>
      </c>
      <c r="D64" s="36">
        <v>7.2518357905313486</v>
      </c>
      <c r="E64" s="36">
        <v>6.407817093330765</v>
      </c>
      <c r="F64" s="36">
        <v>2.5822221474176468</v>
      </c>
      <c r="G64" s="36"/>
      <c r="H64" s="35">
        <v>1973</v>
      </c>
      <c r="I64" s="36">
        <v>50.522402006128694</v>
      </c>
      <c r="J64" s="36">
        <v>29.266885457933178</v>
      </c>
      <c r="K64" s="36">
        <v>10.770475561618778</v>
      </c>
      <c r="L64" s="36">
        <v>6.5807643175094457</v>
      </c>
      <c r="M64" s="36">
        <v>2.8604679658245451</v>
      </c>
      <c r="N64" s="36"/>
      <c r="O64" s="35">
        <v>1973</v>
      </c>
      <c r="P64" s="36">
        <v>41.199255722901199</v>
      </c>
      <c r="Q64" s="36">
        <v>25.022555468782656</v>
      </c>
      <c r="R64" s="36">
        <v>21.20474845044825</v>
      </c>
      <c r="S64" s="36">
        <v>8.3480899997640616</v>
      </c>
      <c r="T64" s="36">
        <v>4.2269244267675514</v>
      </c>
      <c r="U64" s="36"/>
      <c r="V64" s="35">
        <v>1973</v>
      </c>
      <c r="W64" s="36">
        <v>23.275441604609888</v>
      </c>
      <c r="X64" s="36">
        <v>12.836325970323367</v>
      </c>
      <c r="Y64" s="36">
        <v>46.245669433871193</v>
      </c>
      <c r="Z64" s="36">
        <v>11.831433499097432</v>
      </c>
      <c r="AA64" s="36">
        <v>5.8111294920981313</v>
      </c>
      <c r="AB64" s="36"/>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row>
    <row r="65" spans="1:86">
      <c r="A65" s="35">
        <v>1974</v>
      </c>
      <c r="B65" s="36">
        <v>56.677229422288562</v>
      </c>
      <c r="C65" s="36">
        <v>27.321779300059816</v>
      </c>
      <c r="D65" s="36">
        <v>6.9276172874503885</v>
      </c>
      <c r="E65" s="36">
        <v>6.5715406093455062</v>
      </c>
      <c r="F65" s="36">
        <v>2.5018333808556901</v>
      </c>
      <c r="G65" s="36"/>
      <c r="H65" s="35">
        <v>1974</v>
      </c>
      <c r="I65" s="36">
        <v>51.227849551306058</v>
      </c>
      <c r="J65" s="36">
        <v>27.374445075387321</v>
      </c>
      <c r="K65" s="36">
        <v>10.332308094418396</v>
      </c>
      <c r="L65" s="36">
        <v>7.8935340650657162</v>
      </c>
      <c r="M65" s="36">
        <v>3.1715712375496925</v>
      </c>
      <c r="N65" s="36"/>
      <c r="O65" s="35">
        <v>1974</v>
      </c>
      <c r="P65" s="36">
        <v>40.831485479320932</v>
      </c>
      <c r="Q65" s="36">
        <v>23.966530381651509</v>
      </c>
      <c r="R65" s="36">
        <v>20.692055919997564</v>
      </c>
      <c r="S65" s="36">
        <v>9.3348026820358729</v>
      </c>
      <c r="T65" s="36">
        <v>5.1757127038513344</v>
      </c>
      <c r="U65" s="36"/>
      <c r="V65" s="35">
        <v>1974</v>
      </c>
      <c r="W65" s="36">
        <v>22.892754645464219</v>
      </c>
      <c r="X65" s="36">
        <v>18.258239170918593</v>
      </c>
      <c r="Y65" s="36">
        <v>39.944112967768071</v>
      </c>
      <c r="Z65" s="36">
        <v>11.076445476231539</v>
      </c>
      <c r="AA65" s="36">
        <v>7.8286415226697104</v>
      </c>
      <c r="AB65" s="36"/>
      <c r="AC65" s="118"/>
      <c r="AD65" s="118"/>
      <c r="AE65" s="118"/>
      <c r="AF65" s="118"/>
      <c r="AG65" s="118"/>
      <c r="AH65" s="118"/>
      <c r="AI65" s="118"/>
      <c r="AJ65" s="118"/>
      <c r="AK65" s="118"/>
      <c r="AL65" s="118"/>
      <c r="AM65" s="118"/>
      <c r="AN65" s="118"/>
      <c r="AO65" s="118"/>
      <c r="AP65" s="118"/>
      <c r="AQ65" s="118"/>
      <c r="AR65" s="118"/>
      <c r="AS65" s="118"/>
      <c r="AT65" s="118"/>
      <c r="AU65" s="118"/>
      <c r="AV65" s="118"/>
      <c r="AW65" s="118"/>
      <c r="AX65" s="118"/>
      <c r="AY65" s="118"/>
      <c r="AZ65" s="118"/>
      <c r="BA65" s="118"/>
      <c r="BB65" s="118"/>
      <c r="BC65" s="118"/>
      <c r="BD65" s="118"/>
      <c r="BE65" s="118"/>
      <c r="BF65" s="118"/>
      <c r="BG65" s="118"/>
      <c r="BH65" s="118"/>
      <c r="BI65" s="118"/>
      <c r="BJ65" s="118"/>
      <c r="BK65" s="118"/>
      <c r="BL65" s="118"/>
      <c r="BM65" s="118"/>
      <c r="BN65" s="118"/>
      <c r="BO65" s="118"/>
      <c r="BP65" s="118"/>
      <c r="BQ65" s="118"/>
      <c r="BR65" s="118"/>
      <c r="BS65" s="118"/>
      <c r="BT65" s="118"/>
      <c r="BU65" s="118"/>
      <c r="BV65" s="118"/>
      <c r="BW65" s="118"/>
      <c r="BX65" s="118"/>
      <c r="BY65" s="118"/>
      <c r="BZ65" s="118"/>
      <c r="CA65" s="118"/>
      <c r="CB65" s="118"/>
      <c r="CC65" s="118"/>
      <c r="CD65" s="118"/>
      <c r="CE65" s="118"/>
      <c r="CF65" s="118"/>
      <c r="CG65" s="118"/>
      <c r="CH65" s="118"/>
    </row>
    <row r="66" spans="1:86">
      <c r="A66" s="35">
        <v>1975</v>
      </c>
      <c r="B66" s="36">
        <v>59.048675383545628</v>
      </c>
      <c r="C66" s="36">
        <v>24.983527713848009</v>
      </c>
      <c r="D66" s="36">
        <v>6.7675357619445018</v>
      </c>
      <c r="E66" s="36">
        <v>6.6308309329959298</v>
      </c>
      <c r="F66" s="36">
        <v>2.5659185114532432</v>
      </c>
      <c r="G66" s="36"/>
      <c r="H66" s="35">
        <v>1975</v>
      </c>
      <c r="I66" s="36">
        <v>55.077529991141084</v>
      </c>
      <c r="J66" s="36">
        <v>23.968939184927379</v>
      </c>
      <c r="K66" s="36">
        <v>10.147694767800308</v>
      </c>
      <c r="L66" s="36">
        <v>7.3023337598291436</v>
      </c>
      <c r="M66" s="36">
        <v>3.5064064088966234</v>
      </c>
      <c r="N66" s="36"/>
      <c r="O66" s="35">
        <v>1975</v>
      </c>
      <c r="P66" s="36">
        <v>45.924860742636355</v>
      </c>
      <c r="Q66" s="36">
        <v>21.590850812067952</v>
      </c>
      <c r="R66" s="36">
        <v>19.637023723198283</v>
      </c>
      <c r="S66" s="36">
        <v>7.8241213541206411</v>
      </c>
      <c r="T66" s="36">
        <v>5.0232090818011068</v>
      </c>
      <c r="U66" s="36"/>
      <c r="V66" s="35">
        <v>1975</v>
      </c>
      <c r="W66" s="36">
        <v>25.827833101384602</v>
      </c>
      <c r="X66" s="36">
        <v>16.737992455758732</v>
      </c>
      <c r="Y66" s="36">
        <v>40.06507001369306</v>
      </c>
      <c r="Z66" s="36">
        <v>9.7368097037896568</v>
      </c>
      <c r="AA66" s="36">
        <v>7.6321081714356067</v>
      </c>
      <c r="AB66" s="36"/>
      <c r="AC66" s="118"/>
      <c r="AD66" s="118"/>
      <c r="AE66" s="118"/>
      <c r="AF66" s="118"/>
      <c r="AG66" s="118"/>
      <c r="AH66" s="118"/>
      <c r="AI66" s="118"/>
      <c r="AJ66" s="118"/>
      <c r="AK66" s="118"/>
      <c r="AL66" s="118"/>
      <c r="AM66" s="118"/>
      <c r="AN66" s="118"/>
      <c r="AO66" s="118"/>
      <c r="AP66" s="118"/>
      <c r="AQ66" s="118"/>
      <c r="AR66" s="118"/>
      <c r="AS66" s="118"/>
      <c r="AT66" s="118"/>
      <c r="AU66" s="118"/>
      <c r="AV66" s="118"/>
      <c r="AW66" s="118"/>
      <c r="AX66" s="118"/>
      <c r="AY66" s="118"/>
      <c r="AZ66" s="118"/>
      <c r="BA66" s="118"/>
      <c r="BB66" s="118"/>
      <c r="BC66" s="118"/>
      <c r="BD66" s="118"/>
      <c r="BE66" s="118"/>
      <c r="BF66" s="118"/>
      <c r="BG66" s="118"/>
      <c r="BH66" s="118"/>
      <c r="BI66" s="118"/>
      <c r="BJ66" s="118"/>
      <c r="BK66" s="118"/>
      <c r="BL66" s="118"/>
      <c r="BM66" s="118"/>
      <c r="BN66" s="118"/>
      <c r="BO66" s="118"/>
      <c r="BP66" s="118"/>
      <c r="BQ66" s="118"/>
      <c r="BR66" s="118"/>
      <c r="BS66" s="118"/>
      <c r="BT66" s="118"/>
      <c r="BU66" s="118"/>
      <c r="BV66" s="118"/>
      <c r="BW66" s="118"/>
      <c r="BX66" s="118"/>
      <c r="BY66" s="118"/>
      <c r="BZ66" s="118"/>
      <c r="CA66" s="118"/>
      <c r="CB66" s="118"/>
      <c r="CC66" s="118"/>
      <c r="CD66" s="118"/>
      <c r="CE66" s="118"/>
      <c r="CF66" s="118"/>
      <c r="CG66" s="118"/>
      <c r="CH66" s="118"/>
    </row>
    <row r="67" spans="1:86">
      <c r="A67" s="35">
        <v>1976</v>
      </c>
      <c r="B67" s="36">
        <v>59.955870649323572</v>
      </c>
      <c r="C67" s="36">
        <v>23.988527994677195</v>
      </c>
      <c r="D67" s="36">
        <v>6.7196493015743881</v>
      </c>
      <c r="E67" s="36">
        <v>6.8152543889116455</v>
      </c>
      <c r="F67" s="36">
        <v>2.5206976655132456</v>
      </c>
      <c r="G67" s="36"/>
      <c r="H67" s="35">
        <v>1976</v>
      </c>
      <c r="I67" s="36">
        <v>57.21428597075132</v>
      </c>
      <c r="J67" s="36">
        <v>22.374904893339899</v>
      </c>
      <c r="K67" s="36">
        <v>10.514328466035039</v>
      </c>
      <c r="L67" s="36">
        <v>6.7102834929371173</v>
      </c>
      <c r="M67" s="36">
        <v>3.1861971769366102</v>
      </c>
      <c r="N67" s="36"/>
      <c r="O67" s="35">
        <v>1976</v>
      </c>
      <c r="P67" s="36">
        <v>48.947480337402752</v>
      </c>
      <c r="Q67" s="36">
        <v>19.332777707736764</v>
      </c>
      <c r="R67" s="36">
        <v>19.677517187340694</v>
      </c>
      <c r="S67" s="36">
        <v>7.231469492821315</v>
      </c>
      <c r="T67" s="36">
        <v>4.8106942227440861</v>
      </c>
      <c r="U67" s="36"/>
      <c r="V67" s="35">
        <v>1976</v>
      </c>
      <c r="W67" s="36">
        <v>27.931977178564154</v>
      </c>
      <c r="X67" s="36">
        <v>16.414793180737622</v>
      </c>
      <c r="Y67" s="36">
        <v>38.929905589893366</v>
      </c>
      <c r="Z67" s="36">
        <v>8.3914623378387567</v>
      </c>
      <c r="AA67" s="36">
        <v>8.3320315153161726</v>
      </c>
      <c r="AB67" s="36"/>
      <c r="AC67" s="118"/>
      <c r="AD67" s="118"/>
      <c r="AE67" s="118"/>
      <c r="AF67" s="118"/>
      <c r="AG67" s="118"/>
      <c r="AH67" s="118"/>
      <c r="AI67" s="118"/>
      <c r="AJ67" s="118"/>
      <c r="AK67" s="118"/>
      <c r="AL67" s="118"/>
      <c r="AM67" s="118"/>
      <c r="AN67" s="118"/>
      <c r="AO67" s="118"/>
      <c r="AP67" s="118"/>
      <c r="AQ67" s="118"/>
      <c r="AR67" s="118"/>
      <c r="AS67" s="118"/>
      <c r="AT67" s="118"/>
      <c r="AU67" s="118"/>
      <c r="AV67" s="118"/>
      <c r="AW67" s="118"/>
      <c r="AX67" s="118"/>
      <c r="AY67" s="118"/>
      <c r="AZ67" s="118"/>
      <c r="BA67" s="118"/>
      <c r="BB67" s="118"/>
      <c r="BC67" s="118"/>
      <c r="BD67" s="118"/>
      <c r="BE67" s="118"/>
      <c r="BF67" s="118"/>
      <c r="BG67" s="118"/>
      <c r="BH67" s="118"/>
      <c r="BI67" s="118"/>
      <c r="BJ67" s="118"/>
      <c r="BK67" s="118"/>
      <c r="BL67" s="118"/>
      <c r="BM67" s="118"/>
      <c r="BN67" s="118"/>
      <c r="BO67" s="118"/>
      <c r="BP67" s="118"/>
      <c r="BQ67" s="118"/>
      <c r="BR67" s="118"/>
      <c r="BS67" s="118"/>
      <c r="BT67" s="118"/>
      <c r="BU67" s="118"/>
      <c r="BV67" s="118"/>
      <c r="BW67" s="118"/>
      <c r="BX67" s="118"/>
      <c r="BY67" s="118"/>
      <c r="BZ67" s="118"/>
      <c r="CA67" s="118"/>
      <c r="CB67" s="118"/>
      <c r="CC67" s="118"/>
      <c r="CD67" s="118"/>
      <c r="CE67" s="118"/>
      <c r="CF67" s="118"/>
      <c r="CG67" s="118"/>
      <c r="CH67" s="118"/>
    </row>
    <row r="68" spans="1:86">
      <c r="A68" s="35">
        <v>1977</v>
      </c>
      <c r="B68" s="36">
        <v>61.500292745725609</v>
      </c>
      <c r="C68" s="36">
        <v>22.755319181232597</v>
      </c>
      <c r="D68" s="36">
        <v>7.1950540427318455</v>
      </c>
      <c r="E68" s="36">
        <v>6.4283493729486461</v>
      </c>
      <c r="F68" s="36">
        <v>2.1179428931833719</v>
      </c>
      <c r="G68" s="36"/>
      <c r="H68" s="35">
        <v>1977</v>
      </c>
      <c r="I68" s="36">
        <v>58.074597448287328</v>
      </c>
      <c r="J68" s="36">
        <v>21.668471542229803</v>
      </c>
      <c r="K68" s="36">
        <v>10.331375671009832</v>
      </c>
      <c r="L68" s="36">
        <v>6.6225473846448901</v>
      </c>
      <c r="M68" s="36">
        <v>3.30300795382816</v>
      </c>
      <c r="N68" s="36"/>
      <c r="O68" s="35">
        <v>1977</v>
      </c>
      <c r="P68" s="36">
        <v>51.070416023378797</v>
      </c>
      <c r="Q68" s="36">
        <v>18.209337715783281</v>
      </c>
      <c r="R68" s="36">
        <v>19.311812949714451</v>
      </c>
      <c r="S68" s="36">
        <v>7.0521098127003201</v>
      </c>
      <c r="T68" s="36">
        <v>4.3563234984231425</v>
      </c>
      <c r="U68" s="36"/>
      <c r="V68" s="35">
        <v>1977</v>
      </c>
      <c r="W68" s="36">
        <v>29.220805041409989</v>
      </c>
      <c r="X68" s="36">
        <v>15.63241097289224</v>
      </c>
      <c r="Y68" s="36">
        <v>39.3941273681314</v>
      </c>
      <c r="Z68" s="36">
        <v>8.0862014941634737</v>
      </c>
      <c r="AA68" s="36">
        <v>7.666455123402887</v>
      </c>
      <c r="AB68" s="36"/>
      <c r="AC68" s="118"/>
      <c r="AD68" s="118"/>
      <c r="AE68" s="118"/>
      <c r="AF68" s="118"/>
      <c r="AG68" s="118"/>
      <c r="AH68" s="118"/>
      <c r="AI68" s="118"/>
      <c r="AJ68" s="118"/>
      <c r="AK68" s="118"/>
      <c r="AL68" s="118"/>
      <c r="AM68" s="118"/>
      <c r="AN68" s="118"/>
      <c r="AO68" s="118"/>
      <c r="AP68" s="118"/>
      <c r="AQ68" s="118"/>
      <c r="AR68" s="118"/>
      <c r="AS68" s="118"/>
      <c r="AT68" s="118"/>
      <c r="AU68" s="118"/>
      <c r="AV68" s="118"/>
      <c r="AW68" s="118"/>
      <c r="AX68" s="118"/>
      <c r="AY68" s="118"/>
      <c r="AZ68" s="118"/>
      <c r="BA68" s="118"/>
      <c r="BB68" s="118"/>
      <c r="BC68" s="118"/>
      <c r="BD68" s="118"/>
      <c r="BE68" s="118"/>
      <c r="BF68" s="118"/>
      <c r="BG68" s="118"/>
      <c r="BH68" s="118"/>
      <c r="BI68" s="118"/>
      <c r="BJ68" s="118"/>
      <c r="BK68" s="118"/>
      <c r="BL68" s="118"/>
      <c r="BM68" s="118"/>
      <c r="BN68" s="118"/>
      <c r="BO68" s="118"/>
      <c r="BP68" s="118"/>
      <c r="BQ68" s="118"/>
      <c r="BR68" s="118"/>
      <c r="BS68" s="118"/>
      <c r="BT68" s="118"/>
      <c r="BU68" s="118"/>
      <c r="BV68" s="118"/>
      <c r="BW68" s="118"/>
      <c r="BX68" s="118"/>
      <c r="BY68" s="118"/>
      <c r="BZ68" s="118"/>
      <c r="CA68" s="118"/>
      <c r="CB68" s="118"/>
      <c r="CC68" s="118"/>
      <c r="CD68" s="118"/>
      <c r="CE68" s="118"/>
      <c r="CF68" s="118"/>
      <c r="CG68" s="118"/>
      <c r="CH68" s="118"/>
    </row>
    <row r="69" spans="1:86">
      <c r="A69" s="35">
        <v>1978</v>
      </c>
      <c r="B69" s="36">
        <v>64.241555280376247</v>
      </c>
      <c r="C69" s="36">
        <v>21.033844252325526</v>
      </c>
      <c r="D69" s="36">
        <v>6.4402614567948007</v>
      </c>
      <c r="E69" s="36">
        <v>6.0757555861598069</v>
      </c>
      <c r="F69" s="36">
        <v>2.2058123548413979</v>
      </c>
      <c r="G69" s="36"/>
      <c r="H69" s="35">
        <v>1978</v>
      </c>
      <c r="I69" s="36">
        <v>60.658172774533547</v>
      </c>
      <c r="J69" s="36">
        <v>20.091513596580086</v>
      </c>
      <c r="K69" s="36">
        <v>9.9536261793125647</v>
      </c>
      <c r="L69" s="36">
        <v>6.2098019030582225</v>
      </c>
      <c r="M69" s="36">
        <v>3.0871165875816051</v>
      </c>
      <c r="N69" s="36"/>
      <c r="O69" s="35">
        <v>1978</v>
      </c>
      <c r="P69" s="36">
        <v>51.448897026480985</v>
      </c>
      <c r="Q69" s="36">
        <v>17.114602561652863</v>
      </c>
      <c r="R69" s="36">
        <v>19.251448086730573</v>
      </c>
      <c r="S69" s="36">
        <v>7.3152725402323409</v>
      </c>
      <c r="T69" s="36">
        <v>4.8693258437240203</v>
      </c>
      <c r="U69" s="36"/>
      <c r="V69" s="35">
        <v>1978</v>
      </c>
      <c r="W69" s="36">
        <v>30.707329687988338</v>
      </c>
      <c r="X69" s="36">
        <v>16.323428947579497</v>
      </c>
      <c r="Y69" s="36">
        <v>37.664877183957167</v>
      </c>
      <c r="Z69" s="36">
        <v>7.900552333380352</v>
      </c>
      <c r="AA69" s="36">
        <v>7.4036735563133895</v>
      </c>
      <c r="AB69" s="36"/>
      <c r="AC69" s="118"/>
      <c r="AD69" s="118"/>
      <c r="AE69" s="118"/>
      <c r="AF69" s="118"/>
      <c r="AG69" s="118"/>
      <c r="AH69" s="118"/>
      <c r="AI69" s="118"/>
      <c r="AJ69" s="118"/>
      <c r="AK69" s="118"/>
      <c r="AL69" s="118"/>
      <c r="AM69" s="118"/>
      <c r="AN69" s="118"/>
      <c r="AO69" s="118"/>
      <c r="AP69" s="118"/>
      <c r="AQ69" s="118"/>
      <c r="AR69" s="118"/>
      <c r="AS69" s="118"/>
      <c r="AT69" s="118"/>
      <c r="AU69" s="118"/>
      <c r="AV69" s="118"/>
      <c r="AW69" s="118"/>
      <c r="AX69" s="118"/>
      <c r="AY69" s="118"/>
      <c r="AZ69" s="118"/>
      <c r="BA69" s="118"/>
      <c r="BB69" s="118"/>
      <c r="BC69" s="118"/>
      <c r="BD69" s="118"/>
      <c r="BE69" s="118"/>
      <c r="BF69" s="118"/>
      <c r="BG69" s="118"/>
      <c r="BH69" s="118"/>
      <c r="BI69" s="118"/>
      <c r="BJ69" s="118"/>
      <c r="BK69" s="118"/>
      <c r="BL69" s="118"/>
      <c r="BM69" s="118"/>
      <c r="BN69" s="118"/>
      <c r="BO69" s="118"/>
      <c r="BP69" s="118"/>
      <c r="BQ69" s="118"/>
      <c r="BR69" s="118"/>
      <c r="BS69" s="118"/>
      <c r="BT69" s="118"/>
      <c r="BU69" s="118"/>
      <c r="BV69" s="118"/>
      <c r="BW69" s="118"/>
      <c r="BX69" s="118"/>
      <c r="BY69" s="118"/>
      <c r="BZ69" s="118"/>
      <c r="CA69" s="118"/>
      <c r="CB69" s="118"/>
      <c r="CC69" s="118"/>
      <c r="CD69" s="118"/>
      <c r="CE69" s="118"/>
      <c r="CF69" s="118"/>
      <c r="CG69" s="118"/>
      <c r="CH69" s="118"/>
    </row>
    <row r="70" spans="1:86">
      <c r="A70" s="35">
        <v>1979</v>
      </c>
      <c r="B70" s="36">
        <v>64.420857074078455</v>
      </c>
      <c r="C70" s="36">
        <v>19.571379008444151</v>
      </c>
      <c r="D70" s="36">
        <v>6.414679515675366</v>
      </c>
      <c r="E70" s="36">
        <v>7.4309025514775708</v>
      </c>
      <c r="F70" s="36">
        <v>2.1659845682977532</v>
      </c>
      <c r="G70" s="36"/>
      <c r="H70" s="35">
        <v>1979</v>
      </c>
      <c r="I70" s="36">
        <v>62.458089862600254</v>
      </c>
      <c r="J70" s="36">
        <v>16.663382103920505</v>
      </c>
      <c r="K70" s="36">
        <v>10.188950296432338</v>
      </c>
      <c r="L70" s="36">
        <v>7.5698539606913702</v>
      </c>
      <c r="M70" s="36">
        <v>3.1396732055712961</v>
      </c>
      <c r="N70" s="36"/>
      <c r="O70" s="35">
        <v>1979</v>
      </c>
      <c r="P70" s="36">
        <v>52.276013875870632</v>
      </c>
      <c r="Q70" s="36">
        <v>14.396745348786279</v>
      </c>
      <c r="R70" s="36">
        <v>19.544428685327837</v>
      </c>
      <c r="S70" s="36">
        <v>8.7198010172923546</v>
      </c>
      <c r="T70" s="36">
        <v>5.0186263726550377</v>
      </c>
      <c r="U70" s="36"/>
      <c r="V70" s="35">
        <v>1979</v>
      </c>
      <c r="W70" s="36">
        <v>31.318512358213265</v>
      </c>
      <c r="X70" s="36">
        <v>13.696433529084409</v>
      </c>
      <c r="Y70" s="36">
        <v>36.185107397498356</v>
      </c>
      <c r="Z70" s="36">
        <v>11.513499852470833</v>
      </c>
      <c r="AA70" s="36">
        <v>7.28632236554615</v>
      </c>
      <c r="AB70" s="36"/>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row>
    <row r="71" spans="1:86">
      <c r="A71" s="35">
        <v>1980</v>
      </c>
      <c r="B71" s="36">
        <v>66.265256423758828</v>
      </c>
      <c r="C71" s="36">
        <v>15.026649284501245</v>
      </c>
      <c r="D71" s="36">
        <v>7.0343969063285394</v>
      </c>
      <c r="E71" s="36">
        <v>9.477048908123642</v>
      </c>
      <c r="F71" s="36">
        <v>2.1931468310095985</v>
      </c>
      <c r="G71" s="36"/>
      <c r="H71" s="35">
        <v>1980</v>
      </c>
      <c r="I71" s="36">
        <v>63.218928660501867</v>
      </c>
      <c r="J71" s="36">
        <v>13.884537680766126</v>
      </c>
      <c r="K71" s="36">
        <v>10.250259478112419</v>
      </c>
      <c r="L71" s="36">
        <v>9.5201574845393964</v>
      </c>
      <c r="M71" s="36">
        <v>3.1270710267082511</v>
      </c>
      <c r="N71" s="36"/>
      <c r="O71" s="35">
        <v>1980</v>
      </c>
      <c r="P71" s="36">
        <v>54.917044538310805</v>
      </c>
      <c r="Q71" s="36">
        <v>10.251323426067257</v>
      </c>
      <c r="R71" s="36">
        <v>18.547701139869428</v>
      </c>
      <c r="S71" s="36">
        <v>10.894461780345967</v>
      </c>
      <c r="T71" s="36">
        <v>5.3894691154065351</v>
      </c>
      <c r="U71" s="36"/>
      <c r="V71" s="35">
        <v>1980</v>
      </c>
      <c r="W71" s="36">
        <v>33.663380165173834</v>
      </c>
      <c r="X71" s="36">
        <v>10.696009892809986</v>
      </c>
      <c r="Y71" s="36">
        <v>34.747957888946551</v>
      </c>
      <c r="Z71" s="36">
        <v>13.327789577954764</v>
      </c>
      <c r="AA71" s="36">
        <v>7.564862475114877</v>
      </c>
      <c r="AB71" s="36"/>
      <c r="AC71" s="118"/>
      <c r="AD71" s="118"/>
      <c r="AE71" s="118"/>
      <c r="AF71" s="118"/>
      <c r="AG71" s="118"/>
      <c r="AH71" s="118"/>
      <c r="AI71" s="118"/>
      <c r="AJ71" s="118"/>
      <c r="AK71" s="118"/>
      <c r="AL71" s="118"/>
      <c r="AM71" s="118"/>
      <c r="AN71" s="118"/>
      <c r="AO71" s="118"/>
      <c r="AP71" s="118"/>
      <c r="AQ71" s="118"/>
      <c r="AR71" s="118"/>
      <c r="AS71" s="118"/>
      <c r="AT71" s="118"/>
      <c r="AU71" s="118"/>
      <c r="AV71" s="118"/>
      <c r="AW71" s="118"/>
      <c r="AX71" s="118"/>
      <c r="AY71" s="118"/>
      <c r="AZ71" s="118"/>
      <c r="BA71" s="118"/>
      <c r="BB71" s="118"/>
      <c r="BC71" s="118"/>
      <c r="BD71" s="118"/>
      <c r="BE71" s="118"/>
      <c r="BF71" s="118"/>
      <c r="BG71" s="118"/>
      <c r="BH71" s="118"/>
      <c r="BI71" s="118"/>
      <c r="BJ71" s="118"/>
      <c r="BK71" s="118"/>
      <c r="BL71" s="118"/>
      <c r="BM71" s="118"/>
      <c r="BN71" s="118"/>
      <c r="BO71" s="118"/>
      <c r="BP71" s="118"/>
      <c r="BQ71" s="118"/>
      <c r="BR71" s="118"/>
      <c r="BS71" s="118"/>
      <c r="BT71" s="118"/>
      <c r="BU71" s="118"/>
      <c r="BV71" s="118"/>
      <c r="BW71" s="118"/>
      <c r="BX71" s="118"/>
      <c r="BY71" s="118"/>
      <c r="BZ71" s="118"/>
      <c r="CA71" s="118"/>
      <c r="CB71" s="118"/>
      <c r="CC71" s="118"/>
      <c r="CD71" s="118"/>
      <c r="CE71" s="118"/>
      <c r="CF71" s="118"/>
      <c r="CG71" s="118"/>
      <c r="CH71" s="118"/>
    </row>
    <row r="72" spans="1:86">
      <c r="A72" s="35">
        <v>1981</v>
      </c>
      <c r="B72" s="36">
        <v>68.626917337968166</v>
      </c>
      <c r="C72" s="36">
        <v>10.379472724415898</v>
      </c>
      <c r="D72" s="36">
        <v>7.0094711922098787</v>
      </c>
      <c r="E72" s="36">
        <v>12.055882778392291</v>
      </c>
      <c r="F72" s="36">
        <v>1.9293507082341788</v>
      </c>
      <c r="G72" s="36"/>
      <c r="H72" s="35">
        <v>1981</v>
      </c>
      <c r="I72" s="36">
        <v>65.712459472266261</v>
      </c>
      <c r="J72" s="36">
        <v>7.8911754488429482</v>
      </c>
      <c r="K72" s="36">
        <v>10.46228069601392</v>
      </c>
      <c r="L72" s="36">
        <v>12.819032732678574</v>
      </c>
      <c r="M72" s="36">
        <v>3.1141536456411898</v>
      </c>
      <c r="N72" s="36"/>
      <c r="O72" s="35">
        <v>1981</v>
      </c>
      <c r="P72" s="36">
        <v>56.466655731306041</v>
      </c>
      <c r="Q72" s="36">
        <v>5.0054446055736159</v>
      </c>
      <c r="R72" s="36">
        <v>18.168831646654116</v>
      </c>
      <c r="S72" s="36">
        <v>14.494269555007376</v>
      </c>
      <c r="T72" s="36">
        <v>5.8647984614588182</v>
      </c>
      <c r="U72" s="36"/>
      <c r="V72" s="35">
        <v>1981</v>
      </c>
      <c r="W72" s="36">
        <v>35.401841358081228</v>
      </c>
      <c r="X72" s="36">
        <v>3.4863948964435183</v>
      </c>
      <c r="Y72" s="36">
        <v>32.518646538095481</v>
      </c>
      <c r="Z72" s="36">
        <v>18.856299204759495</v>
      </c>
      <c r="AA72" s="36">
        <v>9.7368180026202715</v>
      </c>
      <c r="AB72" s="36"/>
      <c r="AC72" s="118"/>
      <c r="AD72" s="118"/>
      <c r="AE72" s="118"/>
      <c r="AF72" s="118"/>
      <c r="AG72" s="118"/>
      <c r="AH72" s="118"/>
      <c r="AI72" s="118"/>
      <c r="AJ72" s="118"/>
      <c r="AK72" s="118"/>
      <c r="AL72" s="118"/>
      <c r="AM72" s="118"/>
      <c r="AN72" s="118"/>
      <c r="AO72" s="118"/>
      <c r="AP72" s="118"/>
      <c r="AQ72" s="118"/>
      <c r="AR72" s="118"/>
      <c r="AS72" s="118"/>
      <c r="AT72" s="118"/>
      <c r="AU72" s="118"/>
      <c r="AV72" s="118"/>
      <c r="AW72" s="118"/>
      <c r="AX72" s="118"/>
      <c r="AY72" s="118"/>
      <c r="AZ72" s="118"/>
      <c r="BA72" s="118"/>
      <c r="BB72" s="118"/>
      <c r="BC72" s="118"/>
      <c r="BD72" s="118"/>
      <c r="BE72" s="118"/>
      <c r="BF72" s="118"/>
      <c r="BG72" s="118"/>
      <c r="BH72" s="118"/>
      <c r="BI72" s="118"/>
      <c r="BJ72" s="118"/>
      <c r="BK72" s="118"/>
      <c r="BL72" s="118"/>
      <c r="BM72" s="118"/>
      <c r="BN72" s="118"/>
      <c r="BO72" s="118"/>
      <c r="BP72" s="118"/>
      <c r="BQ72" s="118"/>
      <c r="BR72" s="118"/>
      <c r="BS72" s="118"/>
      <c r="BT72" s="118"/>
      <c r="BU72" s="118"/>
      <c r="BV72" s="118"/>
      <c r="BW72" s="118"/>
      <c r="BX72" s="118"/>
      <c r="BY72" s="118"/>
      <c r="BZ72" s="118"/>
      <c r="CA72" s="118"/>
      <c r="CB72" s="118"/>
      <c r="CC72" s="118"/>
      <c r="CD72" s="118"/>
      <c r="CE72" s="118"/>
      <c r="CF72" s="118"/>
      <c r="CG72" s="118"/>
      <c r="CH72" s="118"/>
    </row>
    <row r="73" spans="1:86">
      <c r="A73" s="35">
        <v>1982</v>
      </c>
      <c r="B73" s="36">
        <v>69.579370352578565</v>
      </c>
      <c r="C73" s="36">
        <v>9.5277782069987609</v>
      </c>
      <c r="D73" s="36">
        <v>6.7976379704701717</v>
      </c>
      <c r="E73" s="36">
        <v>12.584336188005857</v>
      </c>
      <c r="F73" s="36">
        <v>1.5119106071753845</v>
      </c>
      <c r="G73" s="36"/>
      <c r="H73" s="35">
        <v>1982</v>
      </c>
      <c r="I73" s="36">
        <v>67.681552132197496</v>
      </c>
      <c r="J73" s="36">
        <v>7.3388000654993739</v>
      </c>
      <c r="K73" s="36">
        <v>9.8712798599323452</v>
      </c>
      <c r="L73" s="36">
        <v>11.690285183098478</v>
      </c>
      <c r="M73" s="36">
        <v>3.4170862331944543</v>
      </c>
      <c r="N73" s="36"/>
      <c r="O73" s="35">
        <v>1982</v>
      </c>
      <c r="P73" s="36">
        <v>54.746344757022563</v>
      </c>
      <c r="Q73" s="36">
        <v>6.2727926694026657</v>
      </c>
      <c r="R73" s="36">
        <v>18.519256997224346</v>
      </c>
      <c r="S73" s="36">
        <v>13.603112632910559</v>
      </c>
      <c r="T73" s="36">
        <v>6.8587934101934103</v>
      </c>
      <c r="U73" s="36"/>
      <c r="V73" s="35">
        <v>1982</v>
      </c>
      <c r="W73" s="36">
        <v>30.274827372068462</v>
      </c>
      <c r="X73" s="36">
        <v>12.062006712614865</v>
      </c>
      <c r="Y73" s="36">
        <v>30.764943300393135</v>
      </c>
      <c r="Z73" s="36">
        <v>18.588160055672656</v>
      </c>
      <c r="AA73" s="36">
        <v>8.310143104185677</v>
      </c>
      <c r="AB73" s="36"/>
      <c r="AC73" s="118"/>
      <c r="AD73" s="118"/>
      <c r="AE73" s="118"/>
      <c r="AF73" s="118"/>
      <c r="AG73" s="118"/>
      <c r="AH73" s="118"/>
      <c r="AI73" s="118"/>
      <c r="AJ73" s="118"/>
      <c r="AK73" s="118"/>
      <c r="AL73" s="118"/>
      <c r="AM73" s="118"/>
      <c r="AN73" s="118"/>
      <c r="AO73" s="118"/>
      <c r="AP73" s="118"/>
      <c r="AQ73" s="118"/>
      <c r="AR73" s="118"/>
      <c r="AS73" s="118"/>
      <c r="AT73" s="118"/>
      <c r="AU73" s="118"/>
      <c r="AV73" s="118"/>
      <c r="AW73" s="118"/>
      <c r="AX73" s="118"/>
      <c r="AY73" s="118"/>
      <c r="AZ73" s="118"/>
      <c r="BA73" s="118"/>
      <c r="BB73" s="118"/>
      <c r="BC73" s="118"/>
      <c r="BD73" s="118"/>
      <c r="BE73" s="118"/>
      <c r="BF73" s="118"/>
      <c r="BG73" s="118"/>
      <c r="BH73" s="118"/>
      <c r="BI73" s="118"/>
      <c r="BJ73" s="118"/>
      <c r="BK73" s="118"/>
      <c r="BL73" s="118"/>
      <c r="BM73" s="118"/>
      <c r="BN73" s="118"/>
      <c r="BO73" s="118"/>
      <c r="BP73" s="118"/>
      <c r="BQ73" s="118"/>
      <c r="BR73" s="118"/>
      <c r="BS73" s="118"/>
      <c r="BT73" s="118"/>
      <c r="BU73" s="118"/>
      <c r="BV73" s="118"/>
      <c r="BW73" s="118"/>
      <c r="BX73" s="118"/>
      <c r="BY73" s="118"/>
      <c r="BZ73" s="118"/>
      <c r="CA73" s="118"/>
      <c r="CB73" s="118"/>
      <c r="CC73" s="118"/>
      <c r="CD73" s="118"/>
      <c r="CE73" s="118"/>
      <c r="CF73" s="118"/>
      <c r="CG73" s="118"/>
      <c r="CH73" s="118"/>
    </row>
    <row r="74" spans="1:86">
      <c r="A74" s="35">
        <v>1983</v>
      </c>
      <c r="B74" s="36">
        <v>73.701761942764335</v>
      </c>
      <c r="C74" s="36">
        <v>9.4888562639731067</v>
      </c>
      <c r="D74" s="36">
        <v>6.5751496088239456</v>
      </c>
      <c r="E74" s="36">
        <v>9.3606163061665253</v>
      </c>
      <c r="F74" s="36">
        <v>0.87662638914445168</v>
      </c>
      <c r="G74" s="36"/>
      <c r="H74" s="35">
        <v>1983</v>
      </c>
      <c r="I74" s="36">
        <v>70.409112489249893</v>
      </c>
      <c r="J74" s="36">
        <v>8.3615195422849258</v>
      </c>
      <c r="K74" s="36">
        <v>8.8065905523270818</v>
      </c>
      <c r="L74" s="36">
        <v>10.106495428594508</v>
      </c>
      <c r="M74" s="36">
        <v>2.315644636673643</v>
      </c>
      <c r="N74" s="36"/>
      <c r="O74" s="35">
        <v>1983</v>
      </c>
      <c r="P74" s="36">
        <v>57.630625291966439</v>
      </c>
      <c r="Q74" s="36">
        <v>7.8188750338406319</v>
      </c>
      <c r="R74" s="36">
        <v>16.322474269629055</v>
      </c>
      <c r="S74" s="36">
        <v>12.096170417392869</v>
      </c>
      <c r="T74" s="36">
        <v>6.131536056244367</v>
      </c>
      <c r="U74" s="36"/>
      <c r="V74" s="35">
        <v>1983</v>
      </c>
      <c r="W74" s="36">
        <v>34.021766884363345</v>
      </c>
      <c r="X74" s="36">
        <v>21.421797914314205</v>
      </c>
      <c r="Y74" s="36">
        <v>23.912334127171317</v>
      </c>
      <c r="Z74" s="36">
        <v>14.589712388533949</v>
      </c>
      <c r="AA74" s="36">
        <v>6.0543886856172007</v>
      </c>
      <c r="AB74" s="36"/>
      <c r="AC74" s="118"/>
      <c r="AD74" s="118"/>
      <c r="AE74" s="118"/>
      <c r="AF74" s="118"/>
      <c r="AG74" s="118"/>
      <c r="AH74" s="118"/>
      <c r="AI74" s="118"/>
      <c r="AJ74" s="118"/>
      <c r="AK74" s="118"/>
      <c r="AL74" s="118"/>
      <c r="AM74" s="118"/>
      <c r="AN74" s="118"/>
      <c r="AO74" s="118"/>
      <c r="AP74" s="118"/>
      <c r="AQ74" s="118"/>
      <c r="AR74" s="118"/>
      <c r="AS74" s="118"/>
      <c r="AT74" s="118"/>
      <c r="AU74" s="118"/>
      <c r="AV74" s="118"/>
      <c r="AW74" s="118"/>
      <c r="AX74" s="118"/>
      <c r="AY74" s="118"/>
      <c r="AZ74" s="118"/>
      <c r="BA74" s="118"/>
      <c r="BB74" s="118"/>
      <c r="BC74" s="118"/>
      <c r="BD74" s="118"/>
      <c r="BE74" s="118"/>
      <c r="BF74" s="118"/>
      <c r="BG74" s="118"/>
      <c r="BH74" s="118"/>
      <c r="BI74" s="118"/>
      <c r="BJ74" s="118"/>
      <c r="BK74" s="118"/>
      <c r="BL74" s="118"/>
      <c r="BM74" s="118"/>
      <c r="BN74" s="118"/>
      <c r="BO74" s="118"/>
      <c r="BP74" s="118"/>
      <c r="BQ74" s="118"/>
      <c r="BR74" s="118"/>
      <c r="BS74" s="118"/>
      <c r="BT74" s="118"/>
      <c r="BU74" s="118"/>
      <c r="BV74" s="118"/>
      <c r="BW74" s="118"/>
      <c r="BX74" s="118"/>
      <c r="BY74" s="118"/>
      <c r="BZ74" s="118"/>
      <c r="CA74" s="118"/>
      <c r="CB74" s="118"/>
      <c r="CC74" s="118"/>
      <c r="CD74" s="118"/>
      <c r="CE74" s="118"/>
      <c r="CF74" s="118"/>
      <c r="CG74" s="118"/>
      <c r="CH74" s="118"/>
    </row>
    <row r="75" spans="1:86">
      <c r="A75" s="35">
        <v>1984</v>
      </c>
      <c r="B75" s="36">
        <v>71.892419940422911</v>
      </c>
      <c r="C75" s="36">
        <v>9.55647269291409</v>
      </c>
      <c r="D75" s="36">
        <v>5.8947586432371244</v>
      </c>
      <c r="E75" s="36">
        <v>11.347144838884935</v>
      </c>
      <c r="F75" s="36">
        <v>1.3073357800888012</v>
      </c>
      <c r="G75" s="36"/>
      <c r="H75" s="35">
        <v>1984</v>
      </c>
      <c r="I75" s="36">
        <v>71.232871964702298</v>
      </c>
      <c r="J75" s="36">
        <v>8.4037034270040714</v>
      </c>
      <c r="K75" s="36">
        <v>7.9974169981444927</v>
      </c>
      <c r="L75" s="36">
        <v>10.766697056569745</v>
      </c>
      <c r="M75" s="36">
        <v>1.5993105535793981</v>
      </c>
      <c r="N75" s="36"/>
      <c r="O75" s="35">
        <v>1984</v>
      </c>
      <c r="P75" s="36">
        <v>64.074868912719779</v>
      </c>
      <c r="Q75" s="36">
        <v>4.4062770099562591</v>
      </c>
      <c r="R75" s="36">
        <v>11.260182218889442</v>
      </c>
      <c r="S75" s="36">
        <v>15.242120939126607</v>
      </c>
      <c r="T75" s="36">
        <v>5.0166061724696283</v>
      </c>
      <c r="U75" s="36"/>
      <c r="V75" s="35">
        <v>1984</v>
      </c>
      <c r="W75" s="36">
        <v>32.573720747278969</v>
      </c>
      <c r="X75" s="36">
        <v>28.181108239030138</v>
      </c>
      <c r="Y75" s="36">
        <v>17.040507868445246</v>
      </c>
      <c r="Z75" s="36">
        <v>16.310519020572361</v>
      </c>
      <c r="AA75" s="36">
        <v>5.8940288572095483</v>
      </c>
      <c r="AB75" s="36"/>
      <c r="AC75" s="118"/>
      <c r="AD75" s="118"/>
      <c r="AE75" s="118"/>
      <c r="AF75" s="118"/>
      <c r="AG75" s="118"/>
      <c r="AH75" s="118"/>
      <c r="AI75" s="118"/>
      <c r="AJ75" s="118"/>
      <c r="AK75" s="118"/>
      <c r="AL75" s="118"/>
      <c r="AM75" s="118"/>
      <c r="AN75" s="118"/>
      <c r="AO75" s="118"/>
      <c r="AP75" s="118"/>
      <c r="AQ75" s="118"/>
      <c r="AR75" s="118"/>
      <c r="AS75" s="118"/>
      <c r="AT75" s="118"/>
      <c r="AU75" s="118"/>
      <c r="AV75" s="118"/>
      <c r="AW75" s="118"/>
      <c r="AX75" s="118"/>
      <c r="AY75" s="118"/>
      <c r="AZ75" s="118"/>
      <c r="BA75" s="118"/>
      <c r="BB75" s="118"/>
      <c r="BC75" s="118"/>
      <c r="BD75" s="118"/>
      <c r="BE75" s="118"/>
      <c r="BF75" s="118"/>
      <c r="BG75" s="118"/>
      <c r="BH75" s="118"/>
      <c r="BI75" s="118"/>
      <c r="BJ75" s="118"/>
      <c r="BK75" s="118"/>
      <c r="BL75" s="118"/>
      <c r="BM75" s="118"/>
      <c r="BN75" s="118"/>
      <c r="BO75" s="118"/>
      <c r="BP75" s="118"/>
      <c r="BQ75" s="118"/>
      <c r="BR75" s="118"/>
      <c r="BS75" s="118"/>
      <c r="BT75" s="118"/>
      <c r="BU75" s="118"/>
      <c r="BV75" s="118"/>
      <c r="BW75" s="118"/>
      <c r="BX75" s="118"/>
      <c r="BY75" s="118"/>
      <c r="BZ75" s="118"/>
      <c r="CA75" s="118"/>
      <c r="CB75" s="118"/>
      <c r="CC75" s="118"/>
      <c r="CD75" s="118"/>
      <c r="CE75" s="118"/>
      <c r="CF75" s="118"/>
      <c r="CG75" s="118"/>
      <c r="CH75" s="118"/>
    </row>
    <row r="76" spans="1:86">
      <c r="A76" s="35">
        <v>1985</v>
      </c>
      <c r="B76" s="36">
        <v>73.89212262721891</v>
      </c>
      <c r="C76" s="36">
        <v>9.3982072424298213</v>
      </c>
      <c r="D76" s="36">
        <v>6.0586480508297109</v>
      </c>
      <c r="E76" s="36">
        <v>10.275216325438379</v>
      </c>
      <c r="F76" s="36">
        <v>0.37669454043866896</v>
      </c>
      <c r="G76" s="36"/>
      <c r="H76" s="35">
        <v>1985</v>
      </c>
      <c r="I76" s="36">
        <v>69.777918530608417</v>
      </c>
      <c r="J76" s="36">
        <v>8.6635893452282442</v>
      </c>
      <c r="K76" s="36">
        <v>7.8222681511000065</v>
      </c>
      <c r="L76" s="36">
        <v>11.76199675763991</v>
      </c>
      <c r="M76" s="36">
        <v>1.9738220817449239</v>
      </c>
      <c r="N76" s="36"/>
      <c r="O76" s="35">
        <v>1985</v>
      </c>
      <c r="P76" s="36">
        <v>51.217731825589652</v>
      </c>
      <c r="Q76" s="36">
        <v>10.592550850785234</v>
      </c>
      <c r="R76" s="36">
        <v>15.154944873817364</v>
      </c>
      <c r="S76" s="36">
        <v>13.992196643220154</v>
      </c>
      <c r="T76" s="36">
        <v>9.0420544381811965</v>
      </c>
      <c r="U76" s="36"/>
      <c r="V76" s="35">
        <v>1985</v>
      </c>
      <c r="W76" s="36">
        <v>34.476898775092607</v>
      </c>
      <c r="X76" s="36">
        <v>26.52534417143082</v>
      </c>
      <c r="Y76" s="36">
        <v>15.906088559848447</v>
      </c>
      <c r="Z76" s="36">
        <v>17.055050564671621</v>
      </c>
      <c r="AA76" s="36">
        <v>6.0366741431550777</v>
      </c>
      <c r="AB76" s="36"/>
      <c r="AC76" s="118"/>
      <c r="AD76" s="118"/>
      <c r="AE76" s="118"/>
      <c r="AF76" s="118"/>
      <c r="AG76" s="118"/>
      <c r="AH76" s="118"/>
      <c r="AI76" s="118"/>
      <c r="AJ76" s="118"/>
      <c r="AK76" s="118"/>
      <c r="AL76" s="118"/>
      <c r="AM76" s="118"/>
      <c r="AN76" s="118"/>
      <c r="AO76" s="118"/>
      <c r="AP76" s="118"/>
      <c r="AQ76" s="118"/>
      <c r="AR76" s="118"/>
      <c r="AS76" s="118"/>
      <c r="AT76" s="118"/>
      <c r="AU76" s="118"/>
      <c r="AV76" s="118"/>
      <c r="AW76" s="118"/>
      <c r="AX76" s="118"/>
      <c r="AY76" s="118"/>
      <c r="AZ76" s="118"/>
      <c r="BA76" s="118"/>
      <c r="BB76" s="118"/>
      <c r="BC76" s="118"/>
      <c r="BD76" s="118"/>
      <c r="BE76" s="118"/>
      <c r="BF76" s="118"/>
      <c r="BG76" s="118"/>
      <c r="BH76" s="118"/>
      <c r="BI76" s="118"/>
      <c r="BJ76" s="118"/>
      <c r="BK76" s="118"/>
      <c r="BL76" s="118"/>
      <c r="BM76" s="118"/>
      <c r="BN76" s="118"/>
      <c r="BO76" s="118"/>
      <c r="BP76" s="118"/>
      <c r="BQ76" s="118"/>
      <c r="BR76" s="118"/>
      <c r="BS76" s="118"/>
      <c r="BT76" s="118"/>
      <c r="BU76" s="118"/>
      <c r="BV76" s="118"/>
      <c r="BW76" s="118"/>
      <c r="BX76" s="118"/>
      <c r="BY76" s="118"/>
      <c r="BZ76" s="118"/>
      <c r="CA76" s="118"/>
      <c r="CB76" s="118"/>
      <c r="CC76" s="118"/>
      <c r="CD76" s="118"/>
      <c r="CE76" s="118"/>
      <c r="CF76" s="118"/>
      <c r="CG76" s="118"/>
      <c r="CH76" s="118"/>
    </row>
    <row r="77" spans="1:86">
      <c r="A77" s="35">
        <v>1986</v>
      </c>
      <c r="B77" s="36">
        <v>75.149247113908856</v>
      </c>
      <c r="C77" s="36">
        <v>10.875411972604423</v>
      </c>
      <c r="D77" s="36">
        <v>5.7149712565657289</v>
      </c>
      <c r="E77" s="36">
        <v>8.1785178625141626</v>
      </c>
      <c r="F77" s="36">
        <v>8.185179440683224E-2</v>
      </c>
      <c r="G77" s="36"/>
      <c r="H77" s="35">
        <v>1986</v>
      </c>
      <c r="I77" s="36">
        <v>70.57942118805633</v>
      </c>
      <c r="J77" s="36">
        <v>8.7606320248234884</v>
      </c>
      <c r="K77" s="36">
        <v>9.7843196811780135</v>
      </c>
      <c r="L77" s="36">
        <v>10.196240162687291</v>
      </c>
      <c r="M77" s="36">
        <v>0.67912025829797096</v>
      </c>
      <c r="N77" s="36"/>
      <c r="O77" s="35">
        <v>1986</v>
      </c>
      <c r="P77" s="36">
        <v>53.887278251116925</v>
      </c>
      <c r="Q77" s="36">
        <v>10.357542130022084</v>
      </c>
      <c r="R77" s="36">
        <v>17.234518872627927</v>
      </c>
      <c r="S77" s="36">
        <v>12.939406302677872</v>
      </c>
      <c r="T77" s="36">
        <v>5.5817765470414358</v>
      </c>
      <c r="U77" s="36"/>
      <c r="V77" s="35">
        <v>1986</v>
      </c>
      <c r="W77" s="36">
        <v>38.82835003448416</v>
      </c>
      <c r="X77" s="36">
        <v>24.094167830627729</v>
      </c>
      <c r="Y77" s="36">
        <v>17.966767704282411</v>
      </c>
      <c r="Z77" s="36">
        <v>15.742394649449704</v>
      </c>
      <c r="AA77" s="36">
        <v>3.3683197811560017</v>
      </c>
      <c r="AB77" s="36"/>
      <c r="AC77" s="118"/>
      <c r="AD77" s="118"/>
      <c r="AE77" s="118"/>
      <c r="AF77" s="118"/>
      <c r="AG77" s="118"/>
      <c r="AH77" s="118"/>
      <c r="AI77" s="118"/>
      <c r="AJ77" s="118"/>
      <c r="AK77" s="118"/>
      <c r="AL77" s="118"/>
      <c r="AM77" s="118"/>
      <c r="AN77" s="118"/>
      <c r="AO77" s="118"/>
      <c r="AP77" s="118"/>
      <c r="AQ77" s="118"/>
      <c r="AR77" s="118"/>
      <c r="AS77" s="118"/>
      <c r="AT77" s="118"/>
      <c r="AU77" s="118"/>
      <c r="AV77" s="118"/>
      <c r="AW77" s="118"/>
      <c r="AX77" s="118"/>
      <c r="AY77" s="118"/>
      <c r="AZ77" s="118"/>
      <c r="BA77" s="118"/>
      <c r="BB77" s="118"/>
      <c r="BC77" s="118"/>
      <c r="BD77" s="118"/>
      <c r="BE77" s="118"/>
      <c r="BF77" s="118"/>
      <c r="BG77" s="118"/>
      <c r="BH77" s="118"/>
      <c r="BI77" s="118"/>
      <c r="BJ77" s="118"/>
      <c r="BK77" s="118"/>
      <c r="BL77" s="118"/>
      <c r="BM77" s="118"/>
      <c r="BN77" s="118"/>
      <c r="BO77" s="118"/>
      <c r="BP77" s="118"/>
      <c r="BQ77" s="118"/>
      <c r="BR77" s="118"/>
      <c r="BS77" s="118"/>
      <c r="BT77" s="118"/>
      <c r="BU77" s="118"/>
      <c r="BV77" s="118"/>
      <c r="BW77" s="118"/>
      <c r="BX77" s="118"/>
      <c r="BY77" s="118"/>
      <c r="BZ77" s="118"/>
      <c r="CA77" s="118"/>
      <c r="CB77" s="118"/>
      <c r="CC77" s="118"/>
      <c r="CD77" s="118"/>
      <c r="CE77" s="118"/>
      <c r="CF77" s="118"/>
      <c r="CG77" s="118"/>
      <c r="CH77" s="118"/>
    </row>
    <row r="78" spans="1:86">
      <c r="A78" s="35">
        <v>1987</v>
      </c>
      <c r="B78" s="36">
        <v>70.40852306506288</v>
      </c>
      <c r="C78" s="36">
        <v>15.887808278711452</v>
      </c>
      <c r="D78" s="36">
        <v>5.2105362573070675</v>
      </c>
      <c r="E78" s="36">
        <v>8.0707380859810858</v>
      </c>
      <c r="F78" s="36">
        <v>0.42311616119065554</v>
      </c>
      <c r="G78" s="36"/>
      <c r="H78" s="35">
        <v>1987</v>
      </c>
      <c r="I78" s="36">
        <v>68.809430799964929</v>
      </c>
      <c r="J78" s="36">
        <v>14.146979818174309</v>
      </c>
      <c r="K78" s="36">
        <v>6.5337321346084458</v>
      </c>
      <c r="L78" s="36">
        <v>9.2738510931707321</v>
      </c>
      <c r="M78" s="36">
        <v>1.2366589170105282</v>
      </c>
      <c r="N78" s="36"/>
      <c r="O78" s="35">
        <v>1987</v>
      </c>
      <c r="P78" s="36">
        <v>59.944400366694779</v>
      </c>
      <c r="Q78" s="36">
        <v>17.691517938905434</v>
      </c>
      <c r="R78" s="36">
        <v>8.4301611890653714</v>
      </c>
      <c r="S78" s="36">
        <v>11.685116722808912</v>
      </c>
      <c r="T78" s="36">
        <v>2.2486151854269649</v>
      </c>
      <c r="U78" s="36"/>
      <c r="V78" s="35">
        <v>1987</v>
      </c>
      <c r="W78" s="36">
        <v>36.233032771281103</v>
      </c>
      <c r="X78" s="36">
        <v>31.25965073180933</v>
      </c>
      <c r="Y78" s="36">
        <v>12.152907900938644</v>
      </c>
      <c r="Z78" s="36">
        <v>17.861112474702061</v>
      </c>
      <c r="AA78" s="36">
        <v>2.493296121268866</v>
      </c>
      <c r="AB78" s="36"/>
      <c r="AC78" s="118"/>
      <c r="AD78" s="118"/>
      <c r="AE78" s="118"/>
      <c r="AF78" s="118"/>
      <c r="AG78" s="118"/>
      <c r="AH78" s="118"/>
      <c r="AI78" s="118"/>
      <c r="AJ78" s="118"/>
      <c r="AK78" s="118"/>
      <c r="AL78" s="118"/>
      <c r="AM78" s="118"/>
      <c r="AN78" s="118"/>
      <c r="AO78" s="118"/>
      <c r="AP78" s="118"/>
      <c r="AQ78" s="118"/>
      <c r="AR78" s="118"/>
      <c r="AS78" s="118"/>
      <c r="AT78" s="118"/>
      <c r="AU78" s="118"/>
      <c r="AV78" s="118"/>
      <c r="AW78" s="118"/>
      <c r="AX78" s="118"/>
      <c r="AY78" s="118"/>
      <c r="AZ78" s="118"/>
      <c r="BA78" s="118"/>
      <c r="BB78" s="118"/>
      <c r="BC78" s="118"/>
      <c r="BD78" s="118"/>
      <c r="BE78" s="118"/>
      <c r="BF78" s="118"/>
      <c r="BG78" s="118"/>
      <c r="BH78" s="118"/>
      <c r="BI78" s="118"/>
      <c r="BJ78" s="118"/>
      <c r="BK78" s="118"/>
      <c r="BL78" s="118"/>
      <c r="BM78" s="118"/>
      <c r="BN78" s="118"/>
      <c r="BO78" s="118"/>
      <c r="BP78" s="118"/>
      <c r="BQ78" s="118"/>
      <c r="BR78" s="118"/>
      <c r="BS78" s="118"/>
      <c r="BT78" s="118"/>
      <c r="BU78" s="118"/>
      <c r="BV78" s="118"/>
      <c r="BW78" s="118"/>
      <c r="BX78" s="118"/>
      <c r="BY78" s="118"/>
      <c r="BZ78" s="118"/>
      <c r="CA78" s="118"/>
      <c r="CB78" s="118"/>
      <c r="CC78" s="118"/>
      <c r="CD78" s="118"/>
      <c r="CE78" s="118"/>
      <c r="CF78" s="118"/>
      <c r="CG78" s="118"/>
      <c r="CH78" s="118"/>
    </row>
    <row r="79" spans="1:86">
      <c r="A79" s="35">
        <v>1988</v>
      </c>
      <c r="B79" s="36">
        <v>68.303454532584851</v>
      </c>
      <c r="C79" s="36">
        <v>17.173905551523944</v>
      </c>
      <c r="D79" s="36">
        <v>5.1174987389203137</v>
      </c>
      <c r="E79" s="36">
        <v>8.5300707470275956</v>
      </c>
      <c r="F79" s="36">
        <v>0.87444211860339782</v>
      </c>
      <c r="G79" s="36"/>
      <c r="H79" s="35">
        <v>1988</v>
      </c>
      <c r="I79" s="36">
        <v>65.645596178328091</v>
      </c>
      <c r="J79" s="36">
        <v>18.136801743164714</v>
      </c>
      <c r="K79" s="36">
        <v>6.1893826708313915</v>
      </c>
      <c r="L79" s="36">
        <v>8.7445650526804393</v>
      </c>
      <c r="M79" s="36">
        <v>1.2833170562994272</v>
      </c>
      <c r="N79" s="36"/>
      <c r="O79" s="35">
        <v>1988</v>
      </c>
      <c r="P79" s="36">
        <v>53.853187902789351</v>
      </c>
      <c r="Q79" s="36">
        <v>24.786859227371661</v>
      </c>
      <c r="R79" s="36">
        <v>8.4096572548453281</v>
      </c>
      <c r="S79" s="36">
        <v>10.940854248888527</v>
      </c>
      <c r="T79" s="36">
        <v>2.0092985920391691</v>
      </c>
      <c r="U79" s="36"/>
      <c r="V79" s="35">
        <v>1988</v>
      </c>
      <c r="W79" s="36">
        <v>38.664905377587772</v>
      </c>
      <c r="X79" s="36">
        <v>30.328286866665795</v>
      </c>
      <c r="Y79" s="36">
        <v>14.694715574902979</v>
      </c>
      <c r="Z79" s="36">
        <v>14.334291303515077</v>
      </c>
      <c r="AA79" s="36">
        <v>1.9778241215094212</v>
      </c>
      <c r="AB79" s="36"/>
      <c r="AC79" s="118"/>
      <c r="AD79" s="118"/>
      <c r="AE79" s="118"/>
      <c r="AF79" s="118"/>
      <c r="AG79" s="118"/>
      <c r="AH79" s="118"/>
      <c r="AI79" s="118"/>
      <c r="AJ79" s="118"/>
      <c r="AK79" s="118"/>
      <c r="AL79" s="118"/>
      <c r="AM79" s="118"/>
      <c r="AN79" s="118"/>
      <c r="AO79" s="118"/>
      <c r="AP79" s="118"/>
      <c r="AQ79" s="118"/>
      <c r="AR79" s="118"/>
      <c r="AS79" s="118"/>
      <c r="AT79" s="118"/>
      <c r="AU79" s="118"/>
      <c r="AV79" s="118"/>
      <c r="AW79" s="118"/>
      <c r="AX79" s="118"/>
      <c r="AY79" s="118"/>
      <c r="AZ79" s="118"/>
      <c r="BA79" s="118"/>
      <c r="BB79" s="118"/>
      <c r="BC79" s="118"/>
      <c r="BD79" s="118"/>
      <c r="BE79" s="118"/>
      <c r="BF79" s="118"/>
      <c r="BG79" s="118"/>
      <c r="BH79" s="118"/>
      <c r="BI79" s="118"/>
      <c r="BJ79" s="118"/>
      <c r="BK79" s="118"/>
      <c r="BL79" s="118"/>
      <c r="BM79" s="118"/>
      <c r="BN79" s="118"/>
      <c r="BO79" s="118"/>
      <c r="BP79" s="118"/>
      <c r="BQ79" s="118"/>
      <c r="BR79" s="118"/>
      <c r="BS79" s="118"/>
      <c r="BT79" s="118"/>
      <c r="BU79" s="118"/>
      <c r="BV79" s="118"/>
      <c r="BW79" s="118"/>
      <c r="BX79" s="118"/>
      <c r="BY79" s="118"/>
      <c r="BZ79" s="118"/>
      <c r="CA79" s="118"/>
      <c r="CB79" s="118"/>
      <c r="CC79" s="118"/>
      <c r="CD79" s="118"/>
      <c r="CE79" s="118"/>
      <c r="CF79" s="118"/>
      <c r="CG79" s="118"/>
      <c r="CH79" s="118"/>
    </row>
    <row r="80" spans="1:86">
      <c r="A80" s="35">
        <v>1989</v>
      </c>
      <c r="B80" s="36">
        <v>67.412584174323356</v>
      </c>
      <c r="C80" s="36">
        <v>18.174123850671233</v>
      </c>
      <c r="D80" s="36">
        <v>4.9023457584041976</v>
      </c>
      <c r="E80" s="36">
        <v>8.8015554207436431</v>
      </c>
      <c r="F80" s="36">
        <v>0.71057414574740685</v>
      </c>
      <c r="G80" s="36"/>
      <c r="H80" s="35">
        <v>1989</v>
      </c>
      <c r="I80" s="36">
        <v>62.006280435851806</v>
      </c>
      <c r="J80" s="36">
        <v>19.147475345465647</v>
      </c>
      <c r="K80" s="36">
        <v>6.350019013984415</v>
      </c>
      <c r="L80" s="36">
        <v>10.601960720270279</v>
      </c>
      <c r="M80" s="36">
        <v>1.8942644844278704</v>
      </c>
      <c r="N80" s="36"/>
      <c r="O80" s="35">
        <v>1989</v>
      </c>
      <c r="P80" s="36">
        <v>50.12539846397636</v>
      </c>
      <c r="Q80" s="36">
        <v>25.12124608564412</v>
      </c>
      <c r="R80" s="36">
        <v>8.5679084269361088</v>
      </c>
      <c r="S80" s="36">
        <v>13.69675739459144</v>
      </c>
      <c r="T80" s="36">
        <v>2.4887161594199285</v>
      </c>
      <c r="U80" s="36"/>
      <c r="V80" s="35">
        <v>1989</v>
      </c>
      <c r="W80" s="36">
        <v>30.841581044270349</v>
      </c>
      <c r="X80" s="36">
        <v>35.28057087333967</v>
      </c>
      <c r="Y80" s="36">
        <v>13.228826266629607</v>
      </c>
      <c r="Z80" s="36">
        <v>17.902271548786906</v>
      </c>
      <c r="AA80" s="36">
        <v>2.7467001428787321</v>
      </c>
      <c r="AB80" s="36"/>
      <c r="AC80" s="118"/>
      <c r="AD80" s="118"/>
      <c r="AE80" s="118"/>
      <c r="AF80" s="118"/>
      <c r="AG80" s="118"/>
      <c r="AH80" s="118"/>
      <c r="AI80" s="118"/>
      <c r="AJ80" s="118"/>
      <c r="AK80" s="118"/>
      <c r="AL80" s="118"/>
      <c r="AM80" s="118"/>
      <c r="AN80" s="118"/>
      <c r="AO80" s="118"/>
      <c r="AP80" s="118"/>
      <c r="AQ80" s="118"/>
      <c r="AR80" s="118"/>
      <c r="AS80" s="118"/>
      <c r="AT80" s="118"/>
      <c r="AU80" s="118"/>
      <c r="AV80" s="118"/>
      <c r="AW80" s="118"/>
      <c r="AX80" s="118"/>
      <c r="AY80" s="118"/>
      <c r="AZ80" s="118"/>
      <c r="BA80" s="118"/>
      <c r="BB80" s="118"/>
      <c r="BC80" s="118"/>
      <c r="BD80" s="118"/>
      <c r="BE80" s="118"/>
      <c r="BF80" s="118"/>
      <c r="BG80" s="118"/>
      <c r="BH80" s="118"/>
      <c r="BI80" s="118"/>
      <c r="BJ80" s="118"/>
      <c r="BK80" s="118"/>
      <c r="BL80" s="118"/>
      <c r="BM80" s="118"/>
      <c r="BN80" s="118"/>
      <c r="BO80" s="118"/>
      <c r="BP80" s="118"/>
      <c r="BQ80" s="118"/>
      <c r="BR80" s="118"/>
      <c r="BS80" s="118"/>
      <c r="BT80" s="118"/>
      <c r="BU80" s="118"/>
      <c r="BV80" s="118"/>
      <c r="BW80" s="118"/>
      <c r="BX80" s="118"/>
      <c r="BY80" s="118"/>
      <c r="BZ80" s="118"/>
      <c r="CA80" s="118"/>
      <c r="CB80" s="118"/>
      <c r="CC80" s="118"/>
      <c r="CD80" s="118"/>
      <c r="CE80" s="118"/>
      <c r="CF80" s="118"/>
      <c r="CG80" s="118"/>
      <c r="CH80" s="118"/>
    </row>
    <row r="81" spans="1:86">
      <c r="A81" s="35">
        <v>1990</v>
      </c>
      <c r="B81" s="36">
        <v>68.840962518293196</v>
      </c>
      <c r="C81" s="36">
        <v>17.384649206811872</v>
      </c>
      <c r="D81" s="36">
        <v>4.5079429356878276</v>
      </c>
      <c r="E81" s="36">
        <v>8.235827587957159</v>
      </c>
      <c r="F81" s="36">
        <v>1.0323043419176845</v>
      </c>
      <c r="G81" s="36"/>
      <c r="H81" s="35">
        <v>1990</v>
      </c>
      <c r="I81" s="36">
        <v>62.144466583729638</v>
      </c>
      <c r="J81" s="36">
        <v>20.661370599847569</v>
      </c>
      <c r="K81" s="36">
        <v>5.5244769873354356</v>
      </c>
      <c r="L81" s="36">
        <v>9.8394128841963866</v>
      </c>
      <c r="M81" s="36">
        <v>1.8299666181783716</v>
      </c>
      <c r="N81" s="36"/>
      <c r="O81" s="35">
        <v>1990</v>
      </c>
      <c r="P81" s="36">
        <v>52.096501960162314</v>
      </c>
      <c r="Q81" s="36">
        <v>24.314729167220509</v>
      </c>
      <c r="R81" s="36">
        <v>7.5543006455757835</v>
      </c>
      <c r="S81" s="36">
        <v>13.19668433943224</v>
      </c>
      <c r="T81" s="36">
        <v>2.8376730591124231</v>
      </c>
      <c r="U81" s="36"/>
      <c r="V81" s="35">
        <v>1990</v>
      </c>
      <c r="W81" s="36">
        <v>34.255363682998968</v>
      </c>
      <c r="X81" s="36">
        <v>33.05417866584493</v>
      </c>
      <c r="Y81" s="36">
        <v>13.346895255950914</v>
      </c>
      <c r="Z81" s="36">
        <v>16.641337759854235</v>
      </c>
      <c r="AA81" s="36">
        <v>2.7022022731613027</v>
      </c>
      <c r="AB81" s="36"/>
      <c r="AC81" s="118"/>
      <c r="AD81" s="118"/>
      <c r="AE81" s="118"/>
      <c r="AF81" s="118"/>
      <c r="AG81" s="118"/>
      <c r="AH81" s="118"/>
      <c r="AI81" s="118"/>
      <c r="AJ81" s="118"/>
      <c r="AK81" s="118"/>
      <c r="AL81" s="118"/>
      <c r="AM81" s="118"/>
      <c r="AN81" s="118"/>
      <c r="AO81" s="118"/>
      <c r="AP81" s="118"/>
      <c r="AQ81" s="118"/>
      <c r="AR81" s="118"/>
      <c r="AS81" s="118"/>
      <c r="AT81" s="118"/>
      <c r="AU81" s="118"/>
      <c r="AV81" s="118"/>
      <c r="AW81" s="118"/>
      <c r="AX81" s="118"/>
      <c r="AY81" s="118"/>
      <c r="AZ81" s="118"/>
      <c r="BA81" s="118"/>
      <c r="BB81" s="118"/>
      <c r="BC81" s="118"/>
      <c r="BD81" s="118"/>
      <c r="BE81" s="118"/>
      <c r="BF81" s="118"/>
      <c r="BG81" s="118"/>
      <c r="BH81" s="118"/>
      <c r="BI81" s="118"/>
      <c r="BJ81" s="118"/>
      <c r="BK81" s="118"/>
      <c r="BL81" s="118"/>
      <c r="BM81" s="118"/>
      <c r="BN81" s="118"/>
      <c r="BO81" s="118"/>
      <c r="BP81" s="118"/>
      <c r="BQ81" s="118"/>
      <c r="BR81" s="118"/>
      <c r="BS81" s="118"/>
      <c r="BT81" s="118"/>
      <c r="BU81" s="118"/>
      <c r="BV81" s="118"/>
      <c r="BW81" s="118"/>
      <c r="BX81" s="118"/>
      <c r="BY81" s="118"/>
      <c r="BZ81" s="118"/>
      <c r="CA81" s="118"/>
      <c r="CB81" s="118"/>
      <c r="CC81" s="118"/>
      <c r="CD81" s="118"/>
      <c r="CE81" s="118"/>
      <c r="CF81" s="118"/>
      <c r="CG81" s="118"/>
      <c r="CH81" s="118"/>
    </row>
    <row r="82" spans="1:86">
      <c r="A82" s="35">
        <v>1991</v>
      </c>
      <c r="B82" s="36">
        <v>68.855143035511134</v>
      </c>
      <c r="C82" s="36">
        <v>17.993282332004938</v>
      </c>
      <c r="D82" s="36">
        <v>4.7081442377066658</v>
      </c>
      <c r="E82" s="36">
        <v>7.1445038485020866</v>
      </c>
      <c r="F82" s="36">
        <v>1.3004857277418227</v>
      </c>
      <c r="G82" s="36"/>
      <c r="H82" s="35">
        <v>1991</v>
      </c>
      <c r="I82" s="36">
        <v>62.13016697948327</v>
      </c>
      <c r="J82" s="36">
        <v>20.785228012172773</v>
      </c>
      <c r="K82" s="36">
        <v>5.3640418924634794</v>
      </c>
      <c r="L82" s="36">
        <v>9.6143585750888416</v>
      </c>
      <c r="M82" s="36">
        <v>2.1057651700360389</v>
      </c>
      <c r="N82" s="36"/>
      <c r="O82" s="35">
        <v>1991</v>
      </c>
      <c r="P82" s="36">
        <v>50.322550498159067</v>
      </c>
      <c r="Q82" s="36">
        <v>25.430660993199098</v>
      </c>
      <c r="R82" s="36">
        <v>8.0485604495247234</v>
      </c>
      <c r="S82" s="36">
        <v>13.443599478359156</v>
      </c>
      <c r="T82" s="36">
        <v>2.7547449693341401</v>
      </c>
      <c r="U82" s="36"/>
      <c r="V82" s="35">
        <v>1991</v>
      </c>
      <c r="W82" s="36">
        <v>29.866333089323902</v>
      </c>
      <c r="X82" s="36">
        <v>36.384867027616941</v>
      </c>
      <c r="Y82" s="36">
        <v>11.786784229975506</v>
      </c>
      <c r="Z82" s="36">
        <v>19.347186129958171</v>
      </c>
      <c r="AA82" s="36">
        <v>2.6148295231254739</v>
      </c>
      <c r="AB82" s="36"/>
      <c r="AC82" s="118"/>
      <c r="AD82" s="118"/>
      <c r="AE82" s="118"/>
      <c r="AF82" s="118"/>
      <c r="AG82" s="118"/>
      <c r="AH82" s="118"/>
      <c r="AI82" s="118"/>
      <c r="AJ82" s="118"/>
      <c r="AK82" s="118"/>
      <c r="AL82" s="118"/>
      <c r="AM82" s="118"/>
      <c r="AN82" s="118"/>
      <c r="AO82" s="118"/>
      <c r="AP82" s="118"/>
      <c r="AQ82" s="118"/>
      <c r="AR82" s="118"/>
      <c r="AS82" s="118"/>
      <c r="AT82" s="118"/>
      <c r="AU82" s="118"/>
      <c r="AV82" s="118"/>
      <c r="AW82" s="118"/>
      <c r="AX82" s="118"/>
      <c r="AY82" s="118"/>
      <c r="AZ82" s="118"/>
      <c r="BA82" s="118"/>
      <c r="BB82" s="118"/>
      <c r="BC82" s="118"/>
      <c r="BD82" s="118"/>
      <c r="BE82" s="118"/>
      <c r="BF82" s="118"/>
      <c r="BG82" s="118"/>
      <c r="BH82" s="118"/>
      <c r="BI82" s="118"/>
      <c r="BJ82" s="118"/>
      <c r="BK82" s="118"/>
      <c r="BL82" s="118"/>
      <c r="BM82" s="118"/>
      <c r="BN82" s="118"/>
      <c r="BO82" s="118"/>
      <c r="BP82" s="118"/>
      <c r="BQ82" s="118"/>
      <c r="BR82" s="118"/>
      <c r="BS82" s="118"/>
      <c r="BT82" s="118"/>
      <c r="BU82" s="118"/>
      <c r="BV82" s="118"/>
      <c r="BW82" s="118"/>
      <c r="BX82" s="118"/>
      <c r="BY82" s="118"/>
      <c r="BZ82" s="118"/>
      <c r="CA82" s="118"/>
      <c r="CB82" s="118"/>
      <c r="CC82" s="118"/>
      <c r="CD82" s="118"/>
      <c r="CE82" s="118"/>
      <c r="CF82" s="118"/>
      <c r="CG82" s="118"/>
      <c r="CH82" s="118"/>
    </row>
    <row r="83" spans="1:86">
      <c r="A83" s="35">
        <v>1992</v>
      </c>
      <c r="B83" s="36">
        <v>70.375799536721033</v>
      </c>
      <c r="C83" s="36">
        <v>19.057380773778878</v>
      </c>
      <c r="D83" s="36">
        <v>3.9644626763927975</v>
      </c>
      <c r="E83" s="36">
        <v>4.9956613102110001</v>
      </c>
      <c r="F83" s="36">
        <v>1.6066957028963049</v>
      </c>
      <c r="G83" s="36"/>
      <c r="H83" s="35">
        <v>1992</v>
      </c>
      <c r="I83" s="36">
        <v>64.154302032358828</v>
      </c>
      <c r="J83" s="36">
        <v>22.646389638077849</v>
      </c>
      <c r="K83" s="36">
        <v>4.5782458084568631</v>
      </c>
      <c r="L83" s="36">
        <v>6.3497968408828473</v>
      </c>
      <c r="M83" s="36">
        <v>2.2712656802236313</v>
      </c>
      <c r="N83" s="36"/>
      <c r="O83" s="35">
        <v>1992</v>
      </c>
      <c r="P83" s="36">
        <v>57.353902005144668</v>
      </c>
      <c r="Q83" s="36">
        <v>24.760197334562395</v>
      </c>
      <c r="R83" s="36">
        <v>6.573924285497462</v>
      </c>
      <c r="S83" s="36">
        <v>8.4522872967957117</v>
      </c>
      <c r="T83" s="36">
        <v>2.8596890779997475</v>
      </c>
      <c r="U83" s="36"/>
      <c r="V83" s="35">
        <v>1992</v>
      </c>
      <c r="W83" s="36">
        <v>46.108824232557012</v>
      </c>
      <c r="X83" s="36">
        <v>32.269525008473352</v>
      </c>
      <c r="Y83" s="36">
        <v>8.4626779402508117</v>
      </c>
      <c r="Z83" s="36">
        <v>10.815317387304509</v>
      </c>
      <c r="AA83" s="36">
        <v>2.3436554314143225</v>
      </c>
      <c r="AB83" s="36"/>
      <c r="AC83" s="118"/>
      <c r="AD83" s="118"/>
      <c r="AE83" s="118"/>
      <c r="AF83" s="118"/>
      <c r="AG83" s="118"/>
      <c r="AH83" s="118"/>
      <c r="AI83" s="118"/>
      <c r="AJ83" s="118"/>
      <c r="AK83" s="118"/>
      <c r="AL83" s="118"/>
      <c r="AM83" s="118"/>
      <c r="AN83" s="118"/>
      <c r="AO83" s="118"/>
      <c r="AP83" s="118"/>
      <c r="AQ83" s="118"/>
      <c r="AR83" s="118"/>
      <c r="AS83" s="118"/>
      <c r="AT83" s="118"/>
      <c r="AU83" s="118"/>
      <c r="AV83" s="118"/>
      <c r="AW83" s="118"/>
      <c r="AX83" s="118"/>
      <c r="AY83" s="118"/>
      <c r="AZ83" s="118"/>
      <c r="BA83" s="118"/>
      <c r="BB83" s="118"/>
      <c r="BC83" s="118"/>
      <c r="BD83" s="118"/>
      <c r="BE83" s="118"/>
      <c r="BF83" s="118"/>
      <c r="BG83" s="118"/>
      <c r="BH83" s="118"/>
      <c r="BI83" s="118"/>
      <c r="BJ83" s="118"/>
      <c r="BK83" s="118"/>
      <c r="BL83" s="118"/>
      <c r="BM83" s="118"/>
      <c r="BN83" s="118"/>
      <c r="BO83" s="118"/>
      <c r="BP83" s="118"/>
      <c r="BQ83" s="118"/>
      <c r="BR83" s="118"/>
      <c r="BS83" s="118"/>
      <c r="BT83" s="118"/>
      <c r="BU83" s="118"/>
      <c r="BV83" s="118"/>
      <c r="BW83" s="118"/>
      <c r="BX83" s="118"/>
      <c r="BY83" s="118"/>
      <c r="BZ83" s="118"/>
      <c r="CA83" s="118"/>
      <c r="CB83" s="118"/>
      <c r="CC83" s="118"/>
      <c r="CD83" s="118"/>
      <c r="CE83" s="118"/>
      <c r="CF83" s="118"/>
      <c r="CG83" s="118"/>
      <c r="CH83" s="118"/>
    </row>
    <row r="84" spans="1:86">
      <c r="A84" s="35">
        <v>1993</v>
      </c>
      <c r="B84" s="36">
        <v>71.320265820222801</v>
      </c>
      <c r="C84" s="36">
        <v>18.691849564259396</v>
      </c>
      <c r="D84" s="36">
        <v>3.9836516517666993</v>
      </c>
      <c r="E84" s="36">
        <v>4.4133920276651075</v>
      </c>
      <c r="F84" s="36">
        <v>1.5908409360859932</v>
      </c>
      <c r="G84" s="36"/>
      <c r="H84" s="35">
        <v>1993</v>
      </c>
      <c r="I84" s="36">
        <v>65.915857386777276</v>
      </c>
      <c r="J84" s="36">
        <v>21.832198793626791</v>
      </c>
      <c r="K84" s="36">
        <v>4.4696270777622429</v>
      </c>
      <c r="L84" s="36">
        <v>5.2460230117031399</v>
      </c>
      <c r="M84" s="36">
        <v>2.5362937301305499</v>
      </c>
      <c r="N84" s="36"/>
      <c r="O84" s="35">
        <v>1993</v>
      </c>
      <c r="P84" s="36">
        <v>56.471474526630772</v>
      </c>
      <c r="Q84" s="36">
        <v>26.358746863232035</v>
      </c>
      <c r="R84" s="36">
        <v>6.4613758710575206</v>
      </c>
      <c r="S84" s="36">
        <v>7.5222028757725443</v>
      </c>
      <c r="T84" s="36">
        <v>3.1861879542262348</v>
      </c>
      <c r="U84" s="36"/>
      <c r="V84" s="35">
        <v>1993</v>
      </c>
      <c r="W84" s="36">
        <v>40.976509692819064</v>
      </c>
      <c r="X84" s="36">
        <v>36.179155419724722</v>
      </c>
      <c r="Y84" s="36">
        <v>8.7008722421754747</v>
      </c>
      <c r="Z84" s="36">
        <v>10.370134070984006</v>
      </c>
      <c r="AA84" s="36">
        <v>3.7733508822807682</v>
      </c>
      <c r="AB84" s="36"/>
      <c r="AC84" s="118"/>
      <c r="AD84" s="118"/>
      <c r="AE84" s="118"/>
      <c r="AF84" s="118"/>
      <c r="AG84" s="118"/>
      <c r="AH84" s="118"/>
      <c r="AI84" s="118"/>
      <c r="AJ84" s="118"/>
      <c r="AK84" s="118"/>
      <c r="AL84" s="118"/>
      <c r="AM84" s="118"/>
      <c r="AN84" s="118"/>
      <c r="AO84" s="118"/>
      <c r="AP84" s="118"/>
      <c r="AQ84" s="118"/>
      <c r="AR84" s="118"/>
      <c r="AS84" s="118"/>
      <c r="AT84" s="118"/>
      <c r="AU84" s="118"/>
      <c r="AV84" s="118"/>
      <c r="AW84" s="118"/>
      <c r="AX84" s="118"/>
      <c r="AY84" s="118"/>
      <c r="AZ84" s="118"/>
      <c r="BA84" s="118"/>
      <c r="BB84" s="118"/>
      <c r="BC84" s="118"/>
      <c r="BD84" s="118"/>
      <c r="BE84" s="118"/>
      <c r="BF84" s="118"/>
      <c r="BG84" s="118"/>
      <c r="BH84" s="118"/>
      <c r="BI84" s="118"/>
      <c r="BJ84" s="118"/>
      <c r="BK84" s="118"/>
      <c r="BL84" s="118"/>
      <c r="BM84" s="118"/>
      <c r="BN84" s="118"/>
      <c r="BO84" s="118"/>
      <c r="BP84" s="118"/>
      <c r="BQ84" s="118"/>
      <c r="BR84" s="118"/>
      <c r="BS84" s="118"/>
      <c r="BT84" s="118"/>
      <c r="BU84" s="118"/>
      <c r="BV84" s="118"/>
      <c r="BW84" s="118"/>
      <c r="BX84" s="118"/>
      <c r="BY84" s="118"/>
      <c r="BZ84" s="118"/>
      <c r="CA84" s="118"/>
      <c r="CB84" s="118"/>
      <c r="CC84" s="118"/>
      <c r="CD84" s="118"/>
      <c r="CE84" s="118"/>
      <c r="CF84" s="118"/>
      <c r="CG84" s="118"/>
      <c r="CH84" s="118"/>
    </row>
    <row r="85" spans="1:86">
      <c r="A85" s="35">
        <v>1994</v>
      </c>
      <c r="B85" s="36">
        <v>71.127813508640557</v>
      </c>
      <c r="C85" s="36">
        <v>20.049056563513997</v>
      </c>
      <c r="D85" s="36">
        <v>3.5061579185224541</v>
      </c>
      <c r="E85" s="36">
        <v>3.6707399196157637</v>
      </c>
      <c r="F85" s="36">
        <v>1.6467222250375744</v>
      </c>
      <c r="G85" s="36"/>
      <c r="H85" s="35">
        <v>1994</v>
      </c>
      <c r="I85" s="36">
        <v>64.293206125437962</v>
      </c>
      <c r="J85" s="36">
        <v>23.05881443986074</v>
      </c>
      <c r="K85" s="36">
        <v>4.8071272210550777</v>
      </c>
      <c r="L85" s="36">
        <v>5.1335637262466296</v>
      </c>
      <c r="M85" s="36">
        <v>2.7069386226742451</v>
      </c>
      <c r="N85" s="36"/>
      <c r="O85" s="35">
        <v>1994</v>
      </c>
      <c r="P85" s="36">
        <v>50.707236083184988</v>
      </c>
      <c r="Q85" s="36">
        <v>31.852328653922591</v>
      </c>
      <c r="R85" s="36">
        <v>6.6431568055222439</v>
      </c>
      <c r="S85" s="36">
        <v>7.4963306712513438</v>
      </c>
      <c r="T85" s="36">
        <v>3.3009477861188512</v>
      </c>
      <c r="U85" s="36"/>
      <c r="V85" s="35">
        <v>1994</v>
      </c>
      <c r="W85" s="36">
        <v>32.679031990402535</v>
      </c>
      <c r="X85" s="36">
        <v>43.585238017860419</v>
      </c>
      <c r="Y85" s="36">
        <v>8.3559714496115713</v>
      </c>
      <c r="Z85" s="36">
        <v>11.446474071974084</v>
      </c>
      <c r="AA85" s="36">
        <v>3.9332844701513947</v>
      </c>
      <c r="AB85" s="36"/>
      <c r="AC85" s="118"/>
      <c r="AD85" s="118"/>
      <c r="AE85" s="118"/>
      <c r="AF85" s="118"/>
      <c r="AG85" s="118"/>
      <c r="AH85" s="118"/>
      <c r="AI85" s="118"/>
      <c r="AJ85" s="118"/>
      <c r="AK85" s="118"/>
      <c r="AL85" s="118"/>
      <c r="AM85" s="118"/>
      <c r="AN85" s="118"/>
      <c r="AO85" s="118"/>
      <c r="AP85" s="118"/>
      <c r="AQ85" s="118"/>
      <c r="AR85" s="118"/>
      <c r="AS85" s="118"/>
      <c r="AT85" s="118"/>
      <c r="AU85" s="118"/>
      <c r="AV85" s="118"/>
      <c r="AW85" s="118"/>
      <c r="AX85" s="118"/>
      <c r="AY85" s="118"/>
      <c r="AZ85" s="118"/>
      <c r="BA85" s="118"/>
      <c r="BB85" s="118"/>
      <c r="BC85" s="118"/>
      <c r="BD85" s="118"/>
      <c r="BE85" s="118"/>
      <c r="BF85" s="118"/>
      <c r="BG85" s="118"/>
      <c r="BH85" s="118"/>
      <c r="BI85" s="118"/>
      <c r="BJ85" s="118"/>
      <c r="BK85" s="118"/>
      <c r="BL85" s="118"/>
      <c r="BM85" s="118"/>
      <c r="BN85" s="118"/>
      <c r="BO85" s="118"/>
      <c r="BP85" s="118"/>
      <c r="BQ85" s="118"/>
      <c r="BR85" s="118"/>
      <c r="BS85" s="118"/>
      <c r="BT85" s="118"/>
      <c r="BU85" s="118"/>
      <c r="BV85" s="118"/>
      <c r="BW85" s="118"/>
      <c r="BX85" s="118"/>
      <c r="BY85" s="118"/>
      <c r="BZ85" s="118"/>
      <c r="CA85" s="118"/>
      <c r="CB85" s="118"/>
      <c r="CC85" s="118"/>
      <c r="CD85" s="118"/>
      <c r="CE85" s="118"/>
      <c r="CF85" s="118"/>
      <c r="CG85" s="118"/>
      <c r="CH85" s="118"/>
    </row>
    <row r="86" spans="1:86">
      <c r="A86" s="35">
        <f t="shared" ref="A86:A96" si="0">A85+1</f>
        <v>1995</v>
      </c>
      <c r="B86" s="36">
        <v>69.607942457704368</v>
      </c>
      <c r="C86" s="36">
        <v>20.717252557998176</v>
      </c>
      <c r="D86" s="36">
        <v>3.6977003343126325</v>
      </c>
      <c r="E86" s="36">
        <v>4.2852801134636813</v>
      </c>
      <c r="F86" s="36">
        <v>1.6918245365211224</v>
      </c>
      <c r="G86" s="36"/>
      <c r="H86" s="35">
        <f t="shared" ref="H86:H96" si="1">H85+1</f>
        <v>1995</v>
      </c>
      <c r="I86" s="36">
        <v>64.382866423061316</v>
      </c>
      <c r="J86" s="36">
        <v>24.259033698741373</v>
      </c>
      <c r="K86" s="36">
        <v>4.2326431181485997</v>
      </c>
      <c r="L86" s="36">
        <v>5.0446609825416164</v>
      </c>
      <c r="M86" s="36">
        <v>2.0807957775071051</v>
      </c>
      <c r="N86" s="36"/>
      <c r="O86" s="35">
        <f t="shared" ref="O86:O96" si="2">O85+1</f>
        <v>1995</v>
      </c>
      <c r="P86" s="36">
        <v>52.439398588524085</v>
      </c>
      <c r="Q86" s="36">
        <v>30.970645392247107</v>
      </c>
      <c r="R86" s="36">
        <v>6.2186764856295378</v>
      </c>
      <c r="S86" s="36">
        <v>7.1903446865091531</v>
      </c>
      <c r="T86" s="36">
        <v>3.1809348470901093</v>
      </c>
      <c r="U86" s="36"/>
      <c r="V86" s="35">
        <f t="shared" ref="V86:V96" si="3">V85+1</f>
        <v>1995</v>
      </c>
      <c r="W86" s="36">
        <v>36.423908608731132</v>
      </c>
      <c r="X86" s="36">
        <v>41.972664218686255</v>
      </c>
      <c r="Y86" s="36">
        <v>8.516931864545084</v>
      </c>
      <c r="Z86" s="36">
        <v>9.4859241126071012</v>
      </c>
      <c r="AA86" s="36">
        <v>3.6005711954304367</v>
      </c>
      <c r="AB86" s="36"/>
      <c r="AC86" s="118"/>
      <c r="AD86" s="118"/>
      <c r="AE86" s="118"/>
      <c r="AF86" s="118"/>
      <c r="AG86" s="118"/>
      <c r="AH86" s="118"/>
      <c r="AI86" s="118"/>
      <c r="AJ86" s="118"/>
      <c r="AK86" s="118"/>
      <c r="AL86" s="118"/>
      <c r="AM86" s="118"/>
      <c r="AN86" s="118"/>
      <c r="AO86" s="118"/>
      <c r="AP86" s="118"/>
      <c r="AQ86" s="118"/>
      <c r="AR86" s="118"/>
      <c r="AS86" s="118"/>
      <c r="AT86" s="118"/>
      <c r="AU86" s="118"/>
      <c r="AV86" s="118"/>
      <c r="AW86" s="118"/>
      <c r="AX86" s="118"/>
      <c r="AY86" s="118"/>
      <c r="AZ86" s="118"/>
      <c r="BA86" s="118"/>
      <c r="BB86" s="118"/>
      <c r="BC86" s="118"/>
      <c r="BD86" s="118"/>
      <c r="BE86" s="118"/>
      <c r="BF86" s="118"/>
      <c r="BG86" s="118"/>
      <c r="BH86" s="118"/>
      <c r="BI86" s="118"/>
      <c r="BJ86" s="118"/>
      <c r="BK86" s="118"/>
      <c r="BL86" s="118"/>
      <c r="BM86" s="118"/>
      <c r="BN86" s="118"/>
      <c r="BO86" s="118"/>
      <c r="BP86" s="118"/>
      <c r="BQ86" s="118"/>
      <c r="BR86" s="118"/>
      <c r="BS86" s="118"/>
      <c r="BT86" s="118"/>
      <c r="BU86" s="118"/>
      <c r="BV86" s="118"/>
      <c r="BW86" s="118"/>
      <c r="BX86" s="118"/>
      <c r="BY86" s="118"/>
      <c r="BZ86" s="118"/>
      <c r="CA86" s="118"/>
      <c r="CB86" s="118"/>
      <c r="CC86" s="118"/>
      <c r="CD86" s="118"/>
      <c r="CE86" s="118"/>
      <c r="CF86" s="118"/>
      <c r="CG86" s="118"/>
      <c r="CH86" s="118"/>
    </row>
    <row r="87" spans="1:86">
      <c r="A87" s="35">
        <f t="shared" si="0"/>
        <v>1996</v>
      </c>
      <c r="B87" s="36">
        <v>69.823565199756644</v>
      </c>
      <c r="C87" s="36">
        <v>20.502940580004054</v>
      </c>
      <c r="D87" s="36">
        <v>4.0661123504360166</v>
      </c>
      <c r="E87" s="36">
        <v>4.0255526262421411</v>
      </c>
      <c r="F87" s="36">
        <v>1.5818292435611436</v>
      </c>
      <c r="G87" s="36"/>
      <c r="H87" s="35">
        <f t="shared" si="1"/>
        <v>1996</v>
      </c>
      <c r="I87" s="36">
        <v>64.510241330358966</v>
      </c>
      <c r="J87" s="36">
        <v>23.940377205435006</v>
      </c>
      <c r="K87" s="36">
        <v>4.3601703508416145</v>
      </c>
      <c r="L87" s="36">
        <v>4.8773068343135266</v>
      </c>
      <c r="M87" s="36">
        <v>2.3119042790509026</v>
      </c>
      <c r="N87" s="36"/>
      <c r="O87" s="35">
        <f t="shared" si="2"/>
        <v>1996</v>
      </c>
      <c r="P87" s="36">
        <v>52.596606011040684</v>
      </c>
      <c r="Q87" s="36">
        <v>31.363729298711917</v>
      </c>
      <c r="R87" s="36">
        <v>6.0621549785319973</v>
      </c>
      <c r="S87" s="36">
        <v>6.9004293600490696</v>
      </c>
      <c r="T87" s="36">
        <v>3.0770803516663259</v>
      </c>
      <c r="U87" s="36"/>
      <c r="V87" s="35">
        <f t="shared" si="3"/>
        <v>1996</v>
      </c>
      <c r="W87" s="36">
        <v>40.094098394190446</v>
      </c>
      <c r="X87" s="36">
        <v>40.002045617265004</v>
      </c>
      <c r="Y87" s="36">
        <v>7.9574511608877971</v>
      </c>
      <c r="Z87" s="36">
        <v>8.7552418942415873</v>
      </c>
      <c r="AA87" s="36">
        <v>3.1911629334151579</v>
      </c>
      <c r="AB87" s="36"/>
      <c r="AC87" s="118"/>
      <c r="AD87" s="118"/>
      <c r="AE87" s="118"/>
      <c r="AF87" s="118"/>
      <c r="AG87" s="118"/>
      <c r="AH87" s="118"/>
      <c r="AI87" s="118"/>
      <c r="AJ87" s="118"/>
      <c r="AK87" s="118"/>
      <c r="AL87" s="118"/>
      <c r="AM87" s="118"/>
      <c r="AN87" s="118"/>
      <c r="AO87" s="118"/>
      <c r="AP87" s="118"/>
      <c r="AQ87" s="118"/>
      <c r="AR87" s="118"/>
      <c r="AS87" s="118"/>
      <c r="AT87" s="118"/>
      <c r="AU87" s="118"/>
      <c r="AV87" s="118"/>
      <c r="AW87" s="118"/>
      <c r="AX87" s="118"/>
      <c r="AY87" s="118"/>
      <c r="AZ87" s="118"/>
      <c r="BA87" s="118"/>
      <c r="BB87" s="118"/>
      <c r="BC87" s="118"/>
      <c r="BD87" s="118"/>
      <c r="BE87" s="118"/>
      <c r="BF87" s="118"/>
      <c r="BG87" s="118"/>
      <c r="BH87" s="118"/>
      <c r="BI87" s="118"/>
      <c r="BJ87" s="118"/>
      <c r="BK87" s="118"/>
      <c r="BL87" s="118"/>
      <c r="BM87" s="118"/>
      <c r="BN87" s="118"/>
      <c r="BO87" s="118"/>
      <c r="BP87" s="118"/>
      <c r="BQ87" s="118"/>
      <c r="BR87" s="118"/>
      <c r="BS87" s="118"/>
      <c r="BT87" s="118"/>
      <c r="BU87" s="118"/>
      <c r="BV87" s="118"/>
      <c r="BW87" s="118"/>
      <c r="BX87" s="118"/>
      <c r="BY87" s="118"/>
      <c r="BZ87" s="118"/>
      <c r="CA87" s="118"/>
      <c r="CB87" s="118"/>
      <c r="CC87" s="118"/>
      <c r="CD87" s="118"/>
      <c r="CE87" s="118"/>
      <c r="CF87" s="118"/>
      <c r="CG87" s="118"/>
      <c r="CH87" s="118"/>
    </row>
    <row r="88" spans="1:86">
      <c r="A88" s="35">
        <f t="shared" si="0"/>
        <v>1997</v>
      </c>
      <c r="B88" s="36">
        <v>70.562070359886789</v>
      </c>
      <c r="C88" s="36">
        <v>19.955519611807521</v>
      </c>
      <c r="D88" s="36">
        <v>3.9729073999191269</v>
      </c>
      <c r="E88" s="36">
        <v>3.7808329963606959</v>
      </c>
      <c r="F88" s="36">
        <v>1.7286696320258796</v>
      </c>
      <c r="G88" s="36"/>
      <c r="H88" s="35">
        <f t="shared" si="1"/>
        <v>1997</v>
      </c>
      <c r="I88" s="36">
        <v>63.951719241302364</v>
      </c>
      <c r="J88" s="36">
        <v>24.120093315752104</v>
      </c>
      <c r="K88" s="36">
        <v>4.6759306217669137</v>
      </c>
      <c r="L88" s="36">
        <v>4.6759306217669137</v>
      </c>
      <c r="M88" s="36">
        <v>2.5763261994117048</v>
      </c>
      <c r="N88" s="36"/>
      <c r="O88" s="35">
        <f t="shared" si="2"/>
        <v>1997</v>
      </c>
      <c r="P88" s="36">
        <v>53.120523838755879</v>
      </c>
      <c r="Q88" s="36">
        <v>31.26662574176386</v>
      </c>
      <c r="R88" s="36">
        <v>6.1080417434008591</v>
      </c>
      <c r="S88" s="36">
        <v>6.5172907714344168</v>
      </c>
      <c r="T88" s="36">
        <v>2.9875179046449762</v>
      </c>
      <c r="U88" s="36"/>
      <c r="V88" s="35">
        <f t="shared" si="3"/>
        <v>1997</v>
      </c>
      <c r="W88" s="36">
        <v>45.7973695026716</v>
      </c>
      <c r="X88" s="36">
        <v>36.76531031648171</v>
      </c>
      <c r="Y88" s="36">
        <v>6.627620221948213</v>
      </c>
      <c r="Z88" s="36">
        <v>7.9120427455815872</v>
      </c>
      <c r="AA88" s="36">
        <v>2.8976572133168927</v>
      </c>
      <c r="AB88" s="36"/>
      <c r="AC88" s="118"/>
      <c r="AD88" s="118"/>
      <c r="AE88" s="118"/>
      <c r="AF88" s="118"/>
      <c r="AG88" s="118"/>
      <c r="AH88" s="118"/>
      <c r="AI88" s="118"/>
      <c r="AJ88" s="118"/>
      <c r="AK88" s="118"/>
      <c r="AL88" s="118"/>
      <c r="AM88" s="118"/>
      <c r="AN88" s="118"/>
      <c r="AO88" s="118"/>
      <c r="AP88" s="118"/>
      <c r="AQ88" s="118"/>
      <c r="AR88" s="118"/>
      <c r="AS88" s="118"/>
      <c r="AT88" s="118"/>
      <c r="AU88" s="118"/>
      <c r="AV88" s="118"/>
      <c r="AW88" s="118"/>
      <c r="AX88" s="118"/>
      <c r="AY88" s="118"/>
      <c r="AZ88" s="118"/>
      <c r="BA88" s="118"/>
      <c r="BB88" s="118"/>
      <c r="BC88" s="118"/>
      <c r="BD88" s="118"/>
      <c r="BE88" s="118"/>
      <c r="BF88" s="118"/>
      <c r="BG88" s="118"/>
      <c r="BH88" s="118"/>
      <c r="BI88" s="118"/>
      <c r="BJ88" s="118"/>
      <c r="BK88" s="118"/>
      <c r="BL88" s="118"/>
      <c r="BM88" s="118"/>
      <c r="BN88" s="118"/>
      <c r="BO88" s="118"/>
      <c r="BP88" s="118"/>
      <c r="BQ88" s="118"/>
      <c r="BR88" s="118"/>
      <c r="BS88" s="118"/>
      <c r="BT88" s="118"/>
      <c r="BU88" s="118"/>
      <c r="BV88" s="118"/>
      <c r="BW88" s="118"/>
      <c r="BX88" s="118"/>
      <c r="BY88" s="118"/>
      <c r="BZ88" s="118"/>
      <c r="CA88" s="118"/>
      <c r="CB88" s="118"/>
      <c r="CC88" s="118"/>
      <c r="CD88" s="118"/>
      <c r="CE88" s="118"/>
      <c r="CF88" s="118"/>
      <c r="CG88" s="118"/>
      <c r="CH88" s="118"/>
    </row>
    <row r="89" spans="1:86">
      <c r="A89" s="35">
        <f t="shared" si="0"/>
        <v>1998</v>
      </c>
      <c r="B89" s="36">
        <v>70.401134521880067</v>
      </c>
      <c r="C89" s="36">
        <v>20.522690437601298</v>
      </c>
      <c r="D89" s="36">
        <v>3.6770664505672608</v>
      </c>
      <c r="E89" s="36">
        <v>3.5453808752025933</v>
      </c>
      <c r="F89" s="36">
        <v>1.8537277147487845</v>
      </c>
      <c r="G89" s="36"/>
      <c r="H89" s="35">
        <f t="shared" si="1"/>
        <v>1998</v>
      </c>
      <c r="I89" s="36">
        <v>63.818329607803292</v>
      </c>
      <c r="J89" s="36">
        <v>24.974598658809185</v>
      </c>
      <c r="K89" s="36">
        <v>4.3487096118675064</v>
      </c>
      <c r="L89" s="36">
        <v>4.5620808778703514</v>
      </c>
      <c r="M89" s="36">
        <v>2.2962812436496645</v>
      </c>
      <c r="N89" s="36"/>
      <c r="O89" s="35">
        <f t="shared" si="2"/>
        <v>1998</v>
      </c>
      <c r="P89" s="36">
        <v>54.167093798052285</v>
      </c>
      <c r="Q89" s="36">
        <v>31.307022039979497</v>
      </c>
      <c r="R89" s="36">
        <v>5.5048692977960023</v>
      </c>
      <c r="S89" s="36">
        <v>6.28395694515633</v>
      </c>
      <c r="T89" s="36">
        <v>2.7370579190158892</v>
      </c>
      <c r="U89" s="36"/>
      <c r="V89" s="35">
        <f t="shared" si="3"/>
        <v>1998</v>
      </c>
      <c r="W89" s="36">
        <v>51.458994573564041</v>
      </c>
      <c r="X89" s="36">
        <v>32.445991604382101</v>
      </c>
      <c r="Y89" s="36">
        <v>6.1021808129415378</v>
      </c>
      <c r="Z89" s="36">
        <v>7.2284222381488688</v>
      </c>
      <c r="AA89" s="36">
        <v>2.7644107709634484</v>
      </c>
      <c r="AB89" s="36"/>
      <c r="AC89" s="118"/>
      <c r="AD89" s="118"/>
      <c r="AE89" s="118"/>
      <c r="AF89" s="118"/>
      <c r="AG89" s="118"/>
      <c r="AH89" s="118"/>
      <c r="AI89" s="118"/>
      <c r="AJ89" s="118"/>
      <c r="AK89" s="118"/>
      <c r="AL89" s="118"/>
      <c r="AM89" s="118"/>
      <c r="AN89" s="118"/>
      <c r="AO89" s="118"/>
      <c r="AP89" s="118"/>
      <c r="AQ89" s="118"/>
      <c r="AR89" s="118"/>
      <c r="AS89" s="118"/>
      <c r="AT89" s="118"/>
      <c r="AU89" s="118"/>
      <c r="AV89" s="118"/>
      <c r="AW89" s="118"/>
      <c r="AX89" s="118"/>
      <c r="AY89" s="118"/>
      <c r="AZ89" s="118"/>
      <c r="BA89" s="118"/>
      <c r="BB89" s="118"/>
      <c r="BC89" s="118"/>
      <c r="BD89" s="118"/>
      <c r="BE89" s="118"/>
      <c r="BF89" s="118"/>
      <c r="BG89" s="118"/>
      <c r="BH89" s="118"/>
      <c r="BI89" s="118"/>
      <c r="BJ89" s="118"/>
      <c r="BK89" s="118"/>
      <c r="BL89" s="118"/>
      <c r="BM89" s="118"/>
      <c r="BN89" s="118"/>
      <c r="BO89" s="118"/>
      <c r="BP89" s="118"/>
      <c r="BQ89" s="118"/>
      <c r="BR89" s="118"/>
      <c r="BS89" s="118"/>
      <c r="BT89" s="118"/>
      <c r="BU89" s="118"/>
      <c r="BV89" s="118"/>
      <c r="BW89" s="118"/>
      <c r="BX89" s="118"/>
      <c r="BY89" s="118"/>
      <c r="BZ89" s="118"/>
      <c r="CA89" s="118"/>
      <c r="CB89" s="118"/>
      <c r="CC89" s="118"/>
      <c r="CD89" s="118"/>
      <c r="CE89" s="118"/>
      <c r="CF89" s="118"/>
      <c r="CG89" s="118"/>
      <c r="CH89" s="118"/>
    </row>
    <row r="90" spans="1:86">
      <c r="A90" s="35">
        <f t="shared" si="0"/>
        <v>1999</v>
      </c>
      <c r="B90" s="36">
        <v>70.618556701030926</v>
      </c>
      <c r="C90" s="36">
        <v>20.335556903173639</v>
      </c>
      <c r="D90" s="36">
        <v>3.9013543561754593</v>
      </c>
      <c r="E90" s="36">
        <v>3.3656761673741658</v>
      </c>
      <c r="F90" s="36">
        <v>1.7788558722458052</v>
      </c>
      <c r="G90" s="36"/>
      <c r="H90" s="35">
        <f t="shared" si="1"/>
        <v>1999</v>
      </c>
      <c r="I90" s="36">
        <v>63.315714576133352</v>
      </c>
      <c r="J90" s="36">
        <v>25.350681032730229</v>
      </c>
      <c r="K90" s="36">
        <v>4.5131124212238261</v>
      </c>
      <c r="L90" s="36">
        <v>4.3911364098393975</v>
      </c>
      <c r="M90" s="36">
        <v>2.4293555600731853</v>
      </c>
      <c r="N90" s="36"/>
      <c r="O90" s="35">
        <f t="shared" si="2"/>
        <v>1999</v>
      </c>
      <c r="P90" s="36">
        <v>55.572612833896237</v>
      </c>
      <c r="Q90" s="36">
        <v>30.72356974721114</v>
      </c>
      <c r="R90" s="36">
        <v>5.1990584382355962</v>
      </c>
      <c r="S90" s="36">
        <v>5.8745266605260476</v>
      </c>
      <c r="T90" s="36">
        <v>2.6302323201310003</v>
      </c>
      <c r="U90" s="36"/>
      <c r="V90" s="35">
        <f t="shared" si="3"/>
        <v>1999</v>
      </c>
      <c r="W90" s="36">
        <v>57.472798193389444</v>
      </c>
      <c r="X90" s="36">
        <v>28.792855676452472</v>
      </c>
      <c r="Y90" s="36">
        <v>5.645657975774995</v>
      </c>
      <c r="Z90" s="36">
        <v>6.0049271196879488</v>
      </c>
      <c r="AA90" s="36">
        <v>2.0837610346951343</v>
      </c>
      <c r="AB90" s="36"/>
      <c r="AC90" s="118"/>
      <c r="AD90" s="118"/>
      <c r="AE90" s="118"/>
      <c r="AF90" s="118"/>
      <c r="AG90" s="118"/>
      <c r="AH90" s="118"/>
      <c r="AI90" s="118"/>
      <c r="AJ90" s="118"/>
      <c r="AK90" s="118"/>
      <c r="AL90" s="118"/>
      <c r="AM90" s="118"/>
      <c r="AN90" s="118"/>
      <c r="AO90" s="118"/>
      <c r="AP90" s="118"/>
      <c r="AQ90" s="118"/>
      <c r="AR90" s="118"/>
      <c r="AS90" s="118"/>
      <c r="AT90" s="118"/>
      <c r="AU90" s="118"/>
      <c r="AV90" s="118"/>
      <c r="AW90" s="118"/>
      <c r="AX90" s="118"/>
      <c r="AY90" s="118"/>
      <c r="AZ90" s="118"/>
      <c r="BA90" s="118"/>
      <c r="BB90" s="118"/>
      <c r="BC90" s="118"/>
      <c r="BD90" s="118"/>
      <c r="BE90" s="118"/>
      <c r="BF90" s="118"/>
      <c r="BG90" s="118"/>
      <c r="BH90" s="118"/>
      <c r="BI90" s="118"/>
      <c r="BJ90" s="118"/>
      <c r="BK90" s="118"/>
      <c r="BL90" s="118"/>
      <c r="BM90" s="118"/>
      <c r="BN90" s="118"/>
      <c r="BO90" s="118"/>
      <c r="BP90" s="118"/>
      <c r="BQ90" s="118"/>
      <c r="BR90" s="118"/>
      <c r="BS90" s="118"/>
      <c r="BT90" s="118"/>
      <c r="BU90" s="118"/>
      <c r="BV90" s="118"/>
      <c r="BW90" s="118"/>
      <c r="BX90" s="118"/>
      <c r="BY90" s="118"/>
      <c r="BZ90" s="118"/>
      <c r="CA90" s="118"/>
      <c r="CB90" s="118"/>
      <c r="CC90" s="118"/>
      <c r="CD90" s="118"/>
      <c r="CE90" s="118"/>
      <c r="CF90" s="118"/>
      <c r="CG90" s="118"/>
      <c r="CH90" s="118"/>
    </row>
    <row r="91" spans="1:86">
      <c r="A91" s="35">
        <f t="shared" si="0"/>
        <v>2000</v>
      </c>
      <c r="B91" s="36">
        <v>70.22983950861898</v>
      </c>
      <c r="C91" s="36">
        <v>19.932633247473746</v>
      </c>
      <c r="D91" s="36">
        <v>4.2401426590053495</v>
      </c>
      <c r="E91" s="36">
        <v>3.7646126411729743</v>
      </c>
      <c r="F91" s="36">
        <v>1.832771943728948</v>
      </c>
      <c r="G91" s="36"/>
      <c r="H91" s="35">
        <f t="shared" si="1"/>
        <v>2000</v>
      </c>
      <c r="I91" s="36">
        <v>63.514319809069214</v>
      </c>
      <c r="J91" s="36">
        <v>24.761336515513126</v>
      </c>
      <c r="K91" s="36">
        <v>4.7931583134447093</v>
      </c>
      <c r="L91" s="36">
        <v>4.604216388225935</v>
      </c>
      <c r="M91" s="36">
        <v>2.3269689737470167</v>
      </c>
      <c r="N91" s="36"/>
      <c r="O91" s="35">
        <f t="shared" si="2"/>
        <v>2000</v>
      </c>
      <c r="P91" s="36">
        <v>57.437850842020858</v>
      </c>
      <c r="Q91" s="36">
        <v>28.498396150761831</v>
      </c>
      <c r="R91" s="36">
        <v>5.5533279871692063</v>
      </c>
      <c r="S91" s="36">
        <v>6.0946271050521252</v>
      </c>
      <c r="T91" s="36">
        <v>2.4157979149959905</v>
      </c>
      <c r="U91" s="36"/>
      <c r="V91" s="35">
        <f t="shared" si="3"/>
        <v>2000</v>
      </c>
      <c r="W91" s="36">
        <v>60.808328230251057</v>
      </c>
      <c r="X91" s="36">
        <v>25.045927740355168</v>
      </c>
      <c r="Y91" s="36">
        <v>5.654215145948152</v>
      </c>
      <c r="Z91" s="36">
        <v>6.5523576240048982</v>
      </c>
      <c r="AA91" s="36">
        <v>1.9391712594407018</v>
      </c>
      <c r="AB91" s="36"/>
      <c r="AC91" s="118"/>
      <c r="AD91" s="118"/>
      <c r="AE91" s="118"/>
      <c r="AF91" s="118"/>
      <c r="AG91" s="118"/>
      <c r="AH91" s="118"/>
      <c r="AI91" s="118"/>
      <c r="AJ91" s="118"/>
      <c r="AK91" s="118"/>
      <c r="AL91" s="118"/>
      <c r="AM91" s="118"/>
      <c r="AN91" s="118"/>
      <c r="AO91" s="118"/>
      <c r="AP91" s="118"/>
      <c r="AQ91" s="118"/>
      <c r="AR91" s="118"/>
      <c r="AS91" s="118"/>
      <c r="AT91" s="118"/>
      <c r="AU91" s="118"/>
      <c r="AV91" s="118"/>
      <c r="AW91" s="118"/>
      <c r="AX91" s="118"/>
      <c r="AY91" s="118"/>
      <c r="AZ91" s="118"/>
      <c r="BA91" s="118"/>
      <c r="BB91" s="118"/>
      <c r="BC91" s="118"/>
      <c r="BD91" s="118"/>
      <c r="BE91" s="118"/>
      <c r="BF91" s="118"/>
      <c r="BG91" s="118"/>
      <c r="BH91" s="118"/>
      <c r="BI91" s="118"/>
      <c r="BJ91" s="118"/>
      <c r="BK91" s="118"/>
      <c r="BL91" s="118"/>
      <c r="BM91" s="118"/>
      <c r="BN91" s="118"/>
      <c r="BO91" s="118"/>
      <c r="BP91" s="118"/>
      <c r="BQ91" s="118"/>
      <c r="BR91" s="118"/>
      <c r="BS91" s="118"/>
      <c r="BT91" s="118"/>
      <c r="BU91" s="118"/>
      <c r="BV91" s="118"/>
      <c r="BW91" s="118"/>
      <c r="BX91" s="118"/>
      <c r="BY91" s="118"/>
      <c r="BZ91" s="118"/>
      <c r="CA91" s="118"/>
      <c r="CB91" s="118"/>
      <c r="CC91" s="118"/>
      <c r="CD91" s="118"/>
      <c r="CE91" s="118"/>
      <c r="CF91" s="118"/>
      <c r="CG91" s="118"/>
      <c r="CH91" s="118"/>
    </row>
    <row r="92" spans="1:86">
      <c r="A92" s="35">
        <f t="shared" si="0"/>
        <v>2001</v>
      </c>
      <c r="B92" s="36">
        <v>72.53150739307334</v>
      </c>
      <c r="C92" s="36">
        <v>19.182296318348712</v>
      </c>
      <c r="D92" s="36">
        <v>3.0366180410836559</v>
      </c>
      <c r="E92" s="36">
        <v>3.4335615758658333</v>
      </c>
      <c r="F92" s="36">
        <v>1.8160166716284609</v>
      </c>
      <c r="G92" s="36"/>
      <c r="H92" s="35">
        <f t="shared" si="1"/>
        <v>2001</v>
      </c>
      <c r="I92" s="36">
        <v>63.43</v>
      </c>
      <c r="J92" s="36">
        <v>25.86</v>
      </c>
      <c r="K92" s="36">
        <v>3.89</v>
      </c>
      <c r="L92" s="36">
        <v>4.3499999999999996</v>
      </c>
      <c r="M92" s="36">
        <v>2.4700000000000002</v>
      </c>
      <c r="N92" s="36"/>
      <c r="O92" s="35">
        <f t="shared" si="2"/>
        <v>2001</v>
      </c>
      <c r="P92" s="36">
        <v>53.680088362285368</v>
      </c>
      <c r="Q92" s="36">
        <v>32.202028316095991</v>
      </c>
      <c r="R92" s="36">
        <v>4.9603373832714128</v>
      </c>
      <c r="S92" s="36">
        <v>6.215483482277337</v>
      </c>
      <c r="T92" s="36">
        <v>2.9420624560698863</v>
      </c>
      <c r="U92" s="36"/>
      <c r="V92" s="35">
        <f t="shared" si="3"/>
        <v>2001</v>
      </c>
      <c r="W92" s="36">
        <v>53.75954965822276</v>
      </c>
      <c r="X92" s="36">
        <v>30.287494973864092</v>
      </c>
      <c r="Y92" s="36">
        <v>5.6493767591475672</v>
      </c>
      <c r="Z92" s="36">
        <v>7.4788902291917969</v>
      </c>
      <c r="AA92" s="36">
        <v>2.8246883795737836</v>
      </c>
      <c r="AB92" s="36"/>
      <c r="AC92" s="118"/>
      <c r="AD92" s="118"/>
      <c r="AE92" s="118"/>
      <c r="AF92" s="118"/>
      <c r="AG92" s="118"/>
      <c r="AH92" s="118"/>
      <c r="AI92" s="118"/>
      <c r="AJ92" s="118"/>
      <c r="AK92" s="118"/>
      <c r="AL92" s="118"/>
      <c r="AM92" s="118"/>
      <c r="AN92" s="118"/>
      <c r="AO92" s="118"/>
      <c r="AP92" s="118"/>
      <c r="AQ92" s="118"/>
      <c r="AR92" s="118"/>
      <c r="AS92" s="118"/>
      <c r="AT92" s="118"/>
      <c r="AU92" s="118"/>
      <c r="AV92" s="118"/>
      <c r="AW92" s="118"/>
      <c r="AX92" s="118"/>
      <c r="AY92" s="118"/>
      <c r="AZ92" s="118"/>
      <c r="BA92" s="118"/>
      <c r="BB92" s="118"/>
      <c r="BC92" s="118"/>
      <c r="BD92" s="118"/>
      <c r="BE92" s="118"/>
      <c r="BF92" s="118"/>
      <c r="BG92" s="118"/>
      <c r="BH92" s="118"/>
      <c r="BI92" s="118"/>
      <c r="BJ92" s="118"/>
      <c r="BK92" s="118"/>
      <c r="BL92" s="118"/>
      <c r="BM92" s="118"/>
      <c r="BN92" s="118"/>
      <c r="BO92" s="118"/>
      <c r="BP92" s="118"/>
      <c r="BQ92" s="118"/>
      <c r="BR92" s="118"/>
      <c r="BS92" s="118"/>
      <c r="BT92" s="118"/>
      <c r="BU92" s="118"/>
      <c r="BV92" s="118"/>
      <c r="BW92" s="118"/>
      <c r="BX92" s="118"/>
      <c r="BY92" s="118"/>
      <c r="BZ92" s="118"/>
      <c r="CA92" s="118"/>
      <c r="CB92" s="118"/>
      <c r="CC92" s="118"/>
      <c r="CD92" s="118"/>
      <c r="CE92" s="118"/>
      <c r="CF92" s="118"/>
      <c r="CG92" s="118"/>
      <c r="CH92" s="118"/>
    </row>
    <row r="93" spans="1:86">
      <c r="A93" s="35">
        <f t="shared" si="0"/>
        <v>2002</v>
      </c>
      <c r="B93" s="36">
        <v>73.36</v>
      </c>
      <c r="C93" s="36">
        <v>19.149999999999999</v>
      </c>
      <c r="D93" s="36">
        <v>2.72</v>
      </c>
      <c r="E93" s="36">
        <v>2.83</v>
      </c>
      <c r="F93" s="36">
        <v>1.94</v>
      </c>
      <c r="G93" s="36"/>
      <c r="H93" s="35">
        <f t="shared" si="1"/>
        <v>2002</v>
      </c>
      <c r="I93" s="36">
        <v>64.48</v>
      </c>
      <c r="J93" s="36">
        <v>25.83</v>
      </c>
      <c r="K93" s="36">
        <v>3.54</v>
      </c>
      <c r="L93" s="36">
        <v>3.66</v>
      </c>
      <c r="M93" s="36">
        <v>2.4900000000000002</v>
      </c>
      <c r="N93" s="36"/>
      <c r="O93" s="35">
        <f t="shared" si="2"/>
        <v>2002</v>
      </c>
      <c r="P93" s="36">
        <v>52.14</v>
      </c>
      <c r="Q93" s="36">
        <v>34.24</v>
      </c>
      <c r="R93" s="36">
        <v>4.91</v>
      </c>
      <c r="S93" s="36">
        <v>5.52</v>
      </c>
      <c r="T93" s="36">
        <v>3.19</v>
      </c>
      <c r="U93" s="36"/>
      <c r="V93" s="35">
        <f t="shared" si="3"/>
        <v>2002</v>
      </c>
      <c r="W93" s="36">
        <v>44.79</v>
      </c>
      <c r="X93" s="36">
        <v>35.25</v>
      </c>
      <c r="Y93" s="36">
        <v>7.67</v>
      </c>
      <c r="Z93" s="36">
        <v>8.7799999999999994</v>
      </c>
      <c r="AA93" s="36">
        <v>3.51</v>
      </c>
      <c r="AB93" s="36"/>
      <c r="AC93" s="118"/>
      <c r="AD93" s="118"/>
      <c r="AE93" s="118"/>
      <c r="AF93" s="118"/>
      <c r="AG93" s="118"/>
      <c r="AH93" s="118"/>
      <c r="AI93" s="118"/>
      <c r="AJ93" s="118"/>
      <c r="AK93" s="118"/>
      <c r="AL93" s="118"/>
      <c r="AM93" s="118"/>
      <c r="AN93" s="118"/>
      <c r="AO93" s="118"/>
      <c r="AP93" s="118"/>
      <c r="AQ93" s="118"/>
      <c r="AR93" s="118"/>
      <c r="AS93" s="118"/>
      <c r="AT93" s="118"/>
      <c r="AU93" s="118"/>
      <c r="AV93" s="118"/>
      <c r="AW93" s="118"/>
      <c r="AX93" s="118"/>
      <c r="AY93" s="118"/>
      <c r="AZ93" s="118"/>
      <c r="BA93" s="118"/>
      <c r="BB93" s="118"/>
      <c r="BC93" s="118"/>
      <c r="BD93" s="118"/>
      <c r="BE93" s="118"/>
      <c r="BF93" s="118"/>
      <c r="BG93" s="118"/>
      <c r="BH93" s="118"/>
      <c r="BI93" s="118"/>
      <c r="BJ93" s="118"/>
      <c r="BK93" s="118"/>
      <c r="BL93" s="118"/>
      <c r="BM93" s="118"/>
      <c r="BN93" s="118"/>
      <c r="BO93" s="118"/>
      <c r="BP93" s="118"/>
      <c r="BQ93" s="118"/>
      <c r="BR93" s="118"/>
      <c r="BS93" s="118"/>
      <c r="BT93" s="118"/>
      <c r="BU93" s="118"/>
      <c r="BV93" s="118"/>
      <c r="BW93" s="118"/>
      <c r="BX93" s="118"/>
      <c r="BY93" s="118"/>
      <c r="BZ93" s="118"/>
      <c r="CA93" s="118"/>
      <c r="CB93" s="118"/>
      <c r="CC93" s="118"/>
      <c r="CD93" s="118"/>
      <c r="CE93" s="118"/>
      <c r="CF93" s="118"/>
      <c r="CG93" s="118"/>
      <c r="CH93" s="118"/>
    </row>
    <row r="94" spans="1:86">
      <c r="A94" s="35">
        <f t="shared" si="0"/>
        <v>2003</v>
      </c>
      <c r="B94" s="36">
        <v>73.48</v>
      </c>
      <c r="C94" s="36">
        <v>19.04</v>
      </c>
      <c r="D94" s="36">
        <v>3.04</v>
      </c>
      <c r="E94" s="36">
        <v>2.44</v>
      </c>
      <c r="F94" s="36">
        <v>2</v>
      </c>
      <c r="G94" s="36"/>
      <c r="H94" s="35">
        <f t="shared" si="1"/>
        <v>2003</v>
      </c>
      <c r="I94" s="36">
        <v>63.9</v>
      </c>
      <c r="J94" s="36">
        <v>26.06</v>
      </c>
      <c r="K94" s="36">
        <v>4.0199999999999996</v>
      </c>
      <c r="L94" s="36">
        <v>3.24</v>
      </c>
      <c r="M94" s="36">
        <v>2.77</v>
      </c>
      <c r="N94" s="36"/>
      <c r="O94" s="35">
        <f t="shared" si="2"/>
        <v>2003</v>
      </c>
      <c r="P94" s="36">
        <v>50.8</v>
      </c>
      <c r="Q94" s="36">
        <v>35.049999999999997</v>
      </c>
      <c r="R94" s="36">
        <v>6</v>
      </c>
      <c r="S94" s="36">
        <v>4.8899999999999997</v>
      </c>
      <c r="T94" s="36">
        <v>3.26</v>
      </c>
      <c r="U94" s="36"/>
      <c r="V94" s="35">
        <f t="shared" si="3"/>
        <v>2003</v>
      </c>
      <c r="W94" s="36">
        <v>42.26</v>
      </c>
      <c r="X94" s="36">
        <v>35.15</v>
      </c>
      <c r="Y94" s="36">
        <v>10.69</v>
      </c>
      <c r="Z94" s="36">
        <v>8.52</v>
      </c>
      <c r="AA94" s="36">
        <v>3.37</v>
      </c>
      <c r="AB94" s="36"/>
      <c r="AC94" s="118"/>
      <c r="AD94" s="118"/>
      <c r="AE94" s="118"/>
      <c r="AF94" s="118"/>
      <c r="AG94" s="118"/>
      <c r="AH94" s="118"/>
      <c r="AI94" s="118"/>
      <c r="AJ94" s="118"/>
      <c r="AK94" s="118"/>
      <c r="AL94" s="118"/>
      <c r="AM94" s="118"/>
      <c r="AN94" s="118"/>
      <c r="AO94" s="118"/>
      <c r="AP94" s="118"/>
      <c r="AQ94" s="118"/>
      <c r="AR94" s="118"/>
      <c r="AS94" s="118"/>
      <c r="AT94" s="118"/>
      <c r="AU94" s="118"/>
      <c r="AV94" s="118"/>
      <c r="AW94" s="118"/>
      <c r="AX94" s="118"/>
      <c r="AY94" s="118"/>
      <c r="AZ94" s="118"/>
      <c r="BA94" s="118"/>
      <c r="BB94" s="118"/>
      <c r="BC94" s="118"/>
      <c r="BD94" s="118"/>
      <c r="BE94" s="118"/>
      <c r="BF94" s="118"/>
      <c r="BG94" s="118"/>
      <c r="BH94" s="118"/>
      <c r="BI94" s="118"/>
      <c r="BJ94" s="118"/>
      <c r="BK94" s="118"/>
      <c r="BL94" s="118"/>
      <c r="BM94" s="118"/>
      <c r="BN94" s="118"/>
      <c r="BO94" s="118"/>
      <c r="BP94" s="118"/>
      <c r="BQ94" s="118"/>
      <c r="BR94" s="118"/>
      <c r="BS94" s="118"/>
      <c r="BT94" s="118"/>
      <c r="BU94" s="118"/>
      <c r="BV94" s="118"/>
      <c r="BW94" s="118"/>
      <c r="BX94" s="118"/>
      <c r="BY94" s="118"/>
      <c r="BZ94" s="118"/>
      <c r="CA94" s="118"/>
      <c r="CB94" s="118"/>
      <c r="CC94" s="118"/>
      <c r="CD94" s="118"/>
      <c r="CE94" s="118"/>
      <c r="CF94" s="118"/>
      <c r="CG94" s="118"/>
      <c r="CH94" s="118"/>
    </row>
    <row r="95" spans="1:86">
      <c r="A95" s="35">
        <f t="shared" si="0"/>
        <v>2004</v>
      </c>
      <c r="B95" s="36">
        <v>73.569999999999993</v>
      </c>
      <c r="C95" s="36">
        <v>18.95</v>
      </c>
      <c r="D95" s="36">
        <v>3.36</v>
      </c>
      <c r="E95" s="36">
        <v>2.25</v>
      </c>
      <c r="F95" s="36">
        <v>1.87</v>
      </c>
      <c r="G95" s="36"/>
      <c r="H95" s="35">
        <f t="shared" si="1"/>
        <v>2004</v>
      </c>
      <c r="I95" s="36">
        <v>60.74</v>
      </c>
      <c r="J95" s="36">
        <v>28.55</v>
      </c>
      <c r="K95" s="36">
        <v>4.8899999999999997</v>
      </c>
      <c r="L95" s="36">
        <v>3.2</v>
      </c>
      <c r="M95" s="36">
        <v>2.62</v>
      </c>
      <c r="N95" s="36"/>
      <c r="O95" s="35">
        <f t="shared" si="2"/>
        <v>2004</v>
      </c>
      <c r="P95" s="36">
        <v>49.88</v>
      </c>
      <c r="Q95" s="36">
        <v>34.979999999999997</v>
      </c>
      <c r="R95" s="36">
        <v>7.39</v>
      </c>
      <c r="S95" s="36">
        <v>4.83</v>
      </c>
      <c r="T95" s="36">
        <v>2.91</v>
      </c>
      <c r="U95" s="36"/>
      <c r="V95" s="35">
        <f t="shared" si="3"/>
        <v>2004</v>
      </c>
      <c r="W95" s="36">
        <v>41.96</v>
      </c>
      <c r="X95" s="36">
        <v>33.24</v>
      </c>
      <c r="Y95" s="36">
        <v>13.79</v>
      </c>
      <c r="Z95" s="36">
        <v>7.98</v>
      </c>
      <c r="AA95" s="36">
        <v>3.04</v>
      </c>
      <c r="AB95" s="36"/>
      <c r="AC95" s="118"/>
      <c r="AD95" s="118"/>
      <c r="AE95" s="118"/>
      <c r="AF95" s="118"/>
      <c r="AG95" s="118"/>
      <c r="AH95" s="118"/>
      <c r="AI95" s="118"/>
      <c r="AJ95" s="118"/>
      <c r="AK95" s="118"/>
      <c r="AL95" s="118"/>
      <c r="AM95" s="118"/>
      <c r="AN95" s="118"/>
      <c r="AO95" s="118"/>
      <c r="AP95" s="118"/>
      <c r="AQ95" s="118"/>
      <c r="AR95" s="118"/>
      <c r="AS95" s="118"/>
      <c r="AT95" s="118"/>
      <c r="AU95" s="118"/>
      <c r="AV95" s="118"/>
      <c r="AW95" s="118"/>
      <c r="AX95" s="118"/>
      <c r="AY95" s="118"/>
      <c r="AZ95" s="118"/>
      <c r="BA95" s="118"/>
      <c r="BB95" s="118"/>
      <c r="BC95" s="118"/>
      <c r="BD95" s="118"/>
      <c r="BE95" s="118"/>
      <c r="BF95" s="118"/>
      <c r="BG95" s="118"/>
      <c r="BH95" s="118"/>
      <c r="BI95" s="118"/>
      <c r="BJ95" s="118"/>
      <c r="BK95" s="118"/>
      <c r="BL95" s="118"/>
      <c r="BM95" s="118"/>
      <c r="BN95" s="118"/>
      <c r="BO95" s="118"/>
      <c r="BP95" s="118"/>
      <c r="BQ95" s="118"/>
      <c r="BR95" s="118"/>
      <c r="BS95" s="118"/>
      <c r="BT95" s="118"/>
      <c r="BU95" s="118"/>
      <c r="BV95" s="118"/>
      <c r="BW95" s="118"/>
      <c r="BX95" s="118"/>
      <c r="BY95" s="118"/>
      <c r="BZ95" s="118"/>
      <c r="CA95" s="118"/>
      <c r="CB95" s="118"/>
      <c r="CC95" s="118"/>
      <c r="CD95" s="118"/>
      <c r="CE95" s="118"/>
      <c r="CF95" s="118"/>
      <c r="CG95" s="118"/>
      <c r="CH95" s="118"/>
    </row>
    <row r="96" spans="1:86">
      <c r="A96" s="35">
        <f t="shared" si="0"/>
        <v>2005</v>
      </c>
      <c r="B96" s="36">
        <v>71.489999999999995</v>
      </c>
      <c r="C96" s="36">
        <v>20.260000000000002</v>
      </c>
      <c r="D96" s="36">
        <v>3.72</v>
      </c>
      <c r="E96" s="36">
        <v>2.78</v>
      </c>
      <c r="F96" s="36">
        <v>1.74</v>
      </c>
      <c r="G96" s="36"/>
      <c r="H96" s="35">
        <f t="shared" si="1"/>
        <v>2005</v>
      </c>
      <c r="I96" s="36">
        <v>57.65</v>
      </c>
      <c r="J96" s="36">
        <v>30.72</v>
      </c>
      <c r="K96" s="36">
        <v>5.15</v>
      </c>
      <c r="L96" s="36">
        <v>3.87</v>
      </c>
      <c r="M96" s="36">
        <v>2.61</v>
      </c>
      <c r="N96" s="36"/>
      <c r="O96" s="35">
        <f t="shared" si="2"/>
        <v>2005</v>
      </c>
      <c r="P96" s="36">
        <v>46.58</v>
      </c>
      <c r="Q96" s="36">
        <v>37.06</v>
      </c>
      <c r="R96" s="36">
        <v>7.48</v>
      </c>
      <c r="S96" s="36">
        <v>5.89</v>
      </c>
      <c r="T96" s="36">
        <v>3.01</v>
      </c>
      <c r="U96" s="36"/>
      <c r="V96" s="35">
        <f t="shared" si="3"/>
        <v>2005</v>
      </c>
      <c r="W96" s="36">
        <v>37</v>
      </c>
      <c r="X96" s="36">
        <v>37.08</v>
      </c>
      <c r="Y96" s="36">
        <v>12.22</v>
      </c>
      <c r="Z96" s="36">
        <v>10.47</v>
      </c>
      <c r="AA96" s="36">
        <v>3.23</v>
      </c>
      <c r="AB96" s="36"/>
      <c r="AC96" s="118"/>
      <c r="AD96" s="118"/>
      <c r="AE96" s="118"/>
      <c r="AF96" s="118"/>
      <c r="AG96" s="118"/>
      <c r="AH96" s="118"/>
      <c r="AI96" s="118"/>
      <c r="AJ96" s="118"/>
      <c r="AK96" s="118"/>
      <c r="AL96" s="118"/>
      <c r="AM96" s="118"/>
      <c r="AN96" s="118"/>
      <c r="AO96" s="118"/>
      <c r="AP96" s="118"/>
      <c r="AQ96" s="118"/>
      <c r="AR96" s="118"/>
      <c r="AS96" s="118"/>
      <c r="AT96" s="118"/>
      <c r="AU96" s="118"/>
      <c r="AV96" s="118"/>
      <c r="AW96" s="118"/>
      <c r="AX96" s="118"/>
      <c r="AY96" s="118"/>
      <c r="AZ96" s="118"/>
      <c r="BA96" s="118"/>
      <c r="BB96" s="118"/>
      <c r="BC96" s="118"/>
      <c r="BD96" s="118"/>
      <c r="BE96" s="118"/>
      <c r="BF96" s="118"/>
      <c r="BG96" s="118"/>
      <c r="BH96" s="118"/>
      <c r="BI96" s="118"/>
      <c r="BJ96" s="118"/>
      <c r="BK96" s="118"/>
      <c r="BL96" s="118"/>
      <c r="BM96" s="118"/>
      <c r="BN96" s="118"/>
      <c r="BO96" s="118"/>
      <c r="BP96" s="118"/>
      <c r="BQ96" s="118"/>
      <c r="BR96" s="118"/>
      <c r="BS96" s="118"/>
      <c r="BT96" s="118"/>
      <c r="BU96" s="118"/>
      <c r="BV96" s="118"/>
      <c r="BW96" s="118"/>
      <c r="BX96" s="118"/>
      <c r="BY96" s="118"/>
      <c r="BZ96" s="118"/>
      <c r="CA96" s="118"/>
      <c r="CB96" s="118"/>
      <c r="CC96" s="118"/>
      <c r="CD96" s="118"/>
      <c r="CE96" s="118"/>
      <c r="CF96" s="118"/>
      <c r="CG96" s="118"/>
      <c r="CH96" s="118"/>
    </row>
    <row r="97" spans="1:86">
      <c r="A97" s="35">
        <f>A96+1</f>
        <v>2006</v>
      </c>
      <c r="B97" s="36">
        <v>70.17</v>
      </c>
      <c r="C97" s="36">
        <v>20.18</v>
      </c>
      <c r="D97" s="36">
        <v>4.2699999999999996</v>
      </c>
      <c r="E97" s="36">
        <v>3.55</v>
      </c>
      <c r="F97" s="36">
        <v>1.84</v>
      </c>
      <c r="G97" s="36"/>
      <c r="H97" s="35">
        <f>H96+1</f>
        <v>2006</v>
      </c>
      <c r="I97" s="36">
        <v>56.47</v>
      </c>
      <c r="J97" s="36">
        <v>30.28</v>
      </c>
      <c r="K97" s="36">
        <v>5.86</v>
      </c>
      <c r="L97" s="36">
        <v>4.95</v>
      </c>
      <c r="M97" s="36">
        <v>2.4500000000000002</v>
      </c>
      <c r="N97" s="36"/>
      <c r="O97" s="35">
        <f>O96+1</f>
        <v>2006</v>
      </c>
      <c r="P97" s="36">
        <v>45.17</v>
      </c>
      <c r="Q97" s="36">
        <v>36.450000000000003</v>
      </c>
      <c r="R97" s="36">
        <v>8.16</v>
      </c>
      <c r="S97" s="36">
        <v>7.52</v>
      </c>
      <c r="T97" s="36">
        <v>2.69</v>
      </c>
      <c r="U97" s="36"/>
      <c r="V97" s="35">
        <f>V96+1</f>
        <v>2006</v>
      </c>
      <c r="W97" s="36">
        <v>35.54</v>
      </c>
      <c r="X97" s="36">
        <v>34.06</v>
      </c>
      <c r="Y97" s="36">
        <v>14.08</v>
      </c>
      <c r="Z97" s="36">
        <v>13.66</v>
      </c>
      <c r="AA97" s="36">
        <v>2.66</v>
      </c>
      <c r="AB97" s="36"/>
      <c r="AC97" s="118"/>
      <c r="AD97" s="118"/>
      <c r="AE97" s="118"/>
      <c r="AF97" s="118"/>
      <c r="AG97" s="118"/>
      <c r="AH97" s="118"/>
      <c r="AI97" s="118"/>
      <c r="AJ97" s="118"/>
      <c r="AK97" s="118"/>
      <c r="AL97" s="118"/>
      <c r="AM97" s="118"/>
      <c r="AN97" s="118"/>
      <c r="AO97" s="118"/>
      <c r="AP97" s="118"/>
      <c r="AQ97" s="118"/>
      <c r="AR97" s="118"/>
      <c r="AS97" s="118"/>
      <c r="AT97" s="118"/>
      <c r="AU97" s="118"/>
      <c r="AV97" s="118"/>
      <c r="AW97" s="118"/>
      <c r="AX97" s="118"/>
      <c r="AY97" s="118"/>
      <c r="AZ97" s="118"/>
      <c r="BA97" s="118"/>
      <c r="BB97" s="118"/>
      <c r="BC97" s="118"/>
      <c r="BD97" s="118"/>
      <c r="BE97" s="118"/>
      <c r="BF97" s="118"/>
      <c r="BG97" s="118"/>
      <c r="BH97" s="118"/>
      <c r="BI97" s="118"/>
      <c r="BJ97" s="118"/>
      <c r="BK97" s="118"/>
      <c r="BL97" s="118"/>
      <c r="BM97" s="118"/>
      <c r="BN97" s="118"/>
      <c r="BO97" s="118"/>
      <c r="BP97" s="118"/>
      <c r="BQ97" s="118"/>
      <c r="BR97" s="118"/>
      <c r="BS97" s="118"/>
      <c r="BT97" s="118"/>
      <c r="BU97" s="118"/>
      <c r="BV97" s="118"/>
      <c r="BW97" s="118"/>
      <c r="BX97" s="118"/>
      <c r="BY97" s="118"/>
      <c r="BZ97" s="118"/>
      <c r="CA97" s="118"/>
      <c r="CB97" s="118"/>
      <c r="CC97" s="118"/>
      <c r="CD97" s="118"/>
      <c r="CE97" s="118"/>
      <c r="CF97" s="118"/>
      <c r="CG97" s="118"/>
      <c r="CH97" s="118"/>
    </row>
    <row r="98" spans="1:86">
      <c r="A98" s="35">
        <f>A97+1</f>
        <v>2007</v>
      </c>
      <c r="B98" s="36">
        <v>69.05</v>
      </c>
      <c r="C98" s="36">
        <v>20.079999999999998</v>
      </c>
      <c r="D98" s="36">
        <v>4.93</v>
      </c>
      <c r="E98" s="36">
        <v>4.1399999999999997</v>
      </c>
      <c r="F98" s="36">
        <v>1.8</v>
      </c>
      <c r="G98" s="36"/>
      <c r="H98" s="35">
        <f>H97+1</f>
        <v>2007</v>
      </c>
      <c r="I98" s="36">
        <v>56.96</v>
      </c>
      <c r="J98" s="36">
        <v>28.83</v>
      </c>
      <c r="K98" s="36">
        <v>6.52</v>
      </c>
      <c r="L98" s="36">
        <v>5.45</v>
      </c>
      <c r="M98" s="36">
        <v>2.2400000000000002</v>
      </c>
      <c r="N98" s="36"/>
      <c r="O98" s="35">
        <f>O97+1</f>
        <v>2007</v>
      </c>
      <c r="P98" s="36">
        <v>47.62</v>
      </c>
      <c r="Q98" s="36">
        <v>32.32</v>
      </c>
      <c r="R98" s="36">
        <v>9.31</v>
      </c>
      <c r="S98" s="36">
        <v>8.1999999999999993</v>
      </c>
      <c r="T98" s="36">
        <v>2.5499999999999998</v>
      </c>
      <c r="U98" s="36"/>
      <c r="V98" s="35">
        <f>V97+1</f>
        <v>2007</v>
      </c>
      <c r="W98" s="36">
        <f>'Table A7 (cont.)'!I98</f>
        <v>38.049999999999997</v>
      </c>
      <c r="X98" s="36">
        <f>'Table A7 (cont.)'!J98</f>
        <v>28.66</v>
      </c>
      <c r="Y98" s="36">
        <f>'Table A7 (cont.)'!K98</f>
        <v>15.56</v>
      </c>
      <c r="Z98" s="36">
        <f>'Table A7 (cont.)'!L98</f>
        <v>15.23</v>
      </c>
      <c r="AA98" s="36">
        <f>'Table A7 (cont.)'!M98</f>
        <v>2.4900000000000002</v>
      </c>
      <c r="AB98" s="36"/>
      <c r="AC98" s="118"/>
      <c r="AD98" s="118"/>
      <c r="AE98" s="118"/>
      <c r="AF98" s="118"/>
      <c r="AG98" s="118"/>
      <c r="AH98" s="118"/>
      <c r="AI98" s="118"/>
      <c r="AJ98" s="118"/>
      <c r="AK98" s="118"/>
      <c r="AL98" s="118"/>
      <c r="AM98" s="118"/>
      <c r="AN98" s="118"/>
      <c r="AO98" s="118"/>
      <c r="AP98" s="118"/>
      <c r="AQ98" s="118"/>
      <c r="AR98" s="118"/>
      <c r="AS98" s="118"/>
      <c r="AT98" s="118"/>
      <c r="AU98" s="118"/>
      <c r="AV98" s="118"/>
      <c r="AW98" s="118"/>
      <c r="AX98" s="118"/>
      <c r="AY98" s="118"/>
      <c r="AZ98" s="118"/>
      <c r="BA98" s="118"/>
      <c r="BB98" s="118"/>
      <c r="BC98" s="118"/>
      <c r="BD98" s="118"/>
      <c r="BE98" s="118"/>
      <c r="BF98" s="118"/>
      <c r="BG98" s="118"/>
      <c r="BH98" s="118"/>
      <c r="BI98" s="118"/>
      <c r="BJ98" s="118"/>
      <c r="BK98" s="118"/>
      <c r="BL98" s="118"/>
      <c r="BM98" s="118"/>
      <c r="BN98" s="118"/>
      <c r="BO98" s="118"/>
      <c r="BP98" s="118"/>
      <c r="BQ98" s="118"/>
      <c r="BR98" s="118"/>
      <c r="BS98" s="118"/>
      <c r="BT98" s="118"/>
      <c r="BU98" s="118"/>
      <c r="BV98" s="118"/>
      <c r="BW98" s="118"/>
      <c r="BX98" s="118"/>
      <c r="BY98" s="118"/>
      <c r="BZ98" s="118"/>
      <c r="CA98" s="118"/>
    </row>
    <row r="99" spans="1:86">
      <c r="A99" s="35">
        <f>A98+1</f>
        <v>2008</v>
      </c>
      <c r="B99" s="36">
        <v>73.55</v>
      </c>
      <c r="C99" s="36">
        <v>17.45</v>
      </c>
      <c r="D99" s="36">
        <v>3.83</v>
      </c>
      <c r="E99" s="36">
        <v>3.18</v>
      </c>
      <c r="F99" s="36">
        <v>1.99</v>
      </c>
      <c r="G99" s="36"/>
      <c r="H99" s="35">
        <f>H98+1</f>
        <v>2008</v>
      </c>
      <c r="I99" s="36">
        <v>58.75</v>
      </c>
      <c r="J99" s="36">
        <v>28.34</v>
      </c>
      <c r="K99" s="36">
        <v>5.6</v>
      </c>
      <c r="L99" s="36">
        <v>4.4000000000000004</v>
      </c>
      <c r="M99" s="36">
        <v>2.92</v>
      </c>
      <c r="N99" s="36"/>
      <c r="O99" s="35">
        <f>O98+1</f>
        <v>2008</v>
      </c>
      <c r="P99" s="36">
        <v>47.73</v>
      </c>
      <c r="Q99" s="36">
        <v>34.159999999999997</v>
      </c>
      <c r="R99" s="36">
        <v>8.57</v>
      </c>
      <c r="S99" s="36">
        <v>6.15</v>
      </c>
      <c r="T99" s="36">
        <v>3.4</v>
      </c>
      <c r="U99" s="36"/>
      <c r="V99" s="35">
        <f>V98+1</f>
        <v>2008</v>
      </c>
      <c r="W99" s="36">
        <f>'Table A7 (cont.)'!I99</f>
        <v>35.97</v>
      </c>
      <c r="X99" s="36">
        <f>'Table A7 (cont.)'!J99</f>
        <v>35.03</v>
      </c>
      <c r="Y99" s="36">
        <f>'Table A7 (cont.)'!K99</f>
        <v>15.19</v>
      </c>
      <c r="Z99" s="36">
        <f>'Table A7 (cont.)'!L99</f>
        <v>10.46</v>
      </c>
      <c r="AA99" s="36">
        <f>'Table A7 (cont.)'!M99</f>
        <v>3.36</v>
      </c>
      <c r="AB99" s="36"/>
      <c r="AC99" s="118"/>
      <c r="AD99" s="118"/>
      <c r="AE99" s="118"/>
      <c r="AF99" s="118"/>
      <c r="AG99" s="118"/>
      <c r="AH99" s="118"/>
      <c r="AI99" s="118"/>
      <c r="AJ99" s="118"/>
      <c r="AK99" s="118"/>
      <c r="AL99" s="118"/>
      <c r="AM99" s="118"/>
      <c r="AN99" s="118"/>
      <c r="AO99" s="118"/>
      <c r="AP99" s="118"/>
      <c r="AQ99" s="118"/>
      <c r="AR99" s="118"/>
      <c r="AS99" s="118"/>
      <c r="AT99" s="118"/>
      <c r="AU99" s="118"/>
      <c r="AV99" s="118"/>
      <c r="AW99" s="118"/>
      <c r="AX99" s="118"/>
      <c r="AY99" s="118"/>
      <c r="AZ99" s="118"/>
      <c r="BA99" s="118"/>
      <c r="BB99" s="118"/>
      <c r="BC99" s="118"/>
      <c r="BD99" s="118"/>
      <c r="BE99" s="118"/>
      <c r="BF99" s="118"/>
      <c r="BG99" s="118"/>
      <c r="BH99" s="118"/>
      <c r="BI99" s="118"/>
      <c r="BJ99" s="118"/>
      <c r="BK99" s="118"/>
      <c r="BL99" s="118"/>
      <c r="BM99" s="118"/>
      <c r="BN99" s="118"/>
      <c r="BO99" s="118"/>
      <c r="BP99" s="118"/>
      <c r="BQ99" s="118"/>
      <c r="BR99" s="118"/>
      <c r="BS99" s="118"/>
      <c r="BT99" s="118"/>
      <c r="BU99" s="118"/>
      <c r="BV99" s="118"/>
      <c r="BW99" s="118"/>
      <c r="BX99" s="118"/>
      <c r="BY99" s="118"/>
      <c r="BZ99" s="118"/>
      <c r="CA99" s="118"/>
    </row>
    <row r="100" spans="1:86" ht="6" customHeight="1">
      <c r="A100" s="59"/>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c r="AA100" s="59"/>
      <c r="AB100" s="35"/>
      <c r="AC100" s="118"/>
      <c r="AD100" s="118"/>
      <c r="AE100" s="118"/>
      <c r="AF100" s="118"/>
      <c r="AG100" s="118"/>
      <c r="AH100" s="118"/>
      <c r="AI100" s="118"/>
      <c r="AJ100" s="118"/>
      <c r="AK100" s="118"/>
      <c r="AL100" s="118"/>
      <c r="AM100" s="118"/>
      <c r="AN100" s="118"/>
      <c r="AO100" s="118"/>
      <c r="AP100" s="118"/>
      <c r="AQ100" s="118"/>
      <c r="AR100" s="118"/>
      <c r="AS100" s="118"/>
      <c r="AT100" s="118"/>
      <c r="AU100" s="118"/>
      <c r="AV100" s="118"/>
      <c r="AW100" s="118"/>
      <c r="AX100" s="118"/>
      <c r="AY100" s="118"/>
      <c r="AZ100" s="118"/>
      <c r="BA100" s="118"/>
      <c r="BB100" s="118"/>
      <c r="BC100" s="118"/>
      <c r="BD100" s="118"/>
      <c r="BE100" s="118"/>
      <c r="BF100" s="118"/>
      <c r="BG100" s="118"/>
      <c r="BH100" s="118"/>
      <c r="BI100" s="118"/>
      <c r="BJ100" s="118"/>
      <c r="BK100" s="118"/>
      <c r="BL100" s="118"/>
      <c r="BM100" s="118"/>
      <c r="BN100" s="118"/>
      <c r="BO100" s="118"/>
      <c r="BP100" s="118"/>
      <c r="BQ100" s="118"/>
      <c r="BR100" s="118"/>
      <c r="BS100" s="118"/>
      <c r="BT100" s="118"/>
      <c r="BU100" s="118"/>
      <c r="BV100" s="118"/>
      <c r="BW100" s="118"/>
      <c r="BX100" s="118"/>
      <c r="BY100" s="118"/>
      <c r="BZ100" s="118"/>
      <c r="CA100" s="118"/>
      <c r="CB100" s="118"/>
      <c r="CC100" s="118"/>
      <c r="CD100" s="118"/>
      <c r="CE100" s="118"/>
      <c r="CF100" s="118"/>
      <c r="CG100" s="118"/>
      <c r="CH100" s="118"/>
    </row>
    <row r="101" spans="1:86">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118"/>
      <c r="AD101" s="118"/>
      <c r="AE101" s="118"/>
      <c r="AF101" s="118"/>
      <c r="AG101" s="118"/>
      <c r="AH101" s="118"/>
      <c r="AI101" s="118"/>
      <c r="AJ101" s="118"/>
      <c r="AK101" s="118"/>
      <c r="AL101" s="118"/>
      <c r="AM101" s="118"/>
      <c r="AN101" s="118"/>
      <c r="AO101" s="118"/>
      <c r="AP101" s="118"/>
      <c r="AQ101" s="118"/>
      <c r="AR101" s="118"/>
      <c r="AS101" s="118"/>
      <c r="AT101" s="118"/>
      <c r="AU101" s="118"/>
      <c r="AV101" s="118"/>
      <c r="AW101" s="118"/>
      <c r="AX101" s="118"/>
      <c r="AY101" s="118"/>
      <c r="AZ101" s="118"/>
      <c r="BA101" s="118"/>
      <c r="BB101" s="118"/>
      <c r="BC101" s="118"/>
      <c r="BD101" s="118"/>
      <c r="BE101" s="118"/>
      <c r="BF101" s="118"/>
      <c r="BG101" s="118"/>
      <c r="BH101" s="118"/>
      <c r="BI101" s="118"/>
      <c r="BJ101" s="118"/>
      <c r="BK101" s="118"/>
      <c r="BL101" s="118"/>
      <c r="BM101" s="118"/>
      <c r="BN101" s="118"/>
      <c r="BO101" s="118"/>
      <c r="BP101" s="118"/>
      <c r="BQ101" s="118"/>
      <c r="BR101" s="118"/>
      <c r="BS101" s="118"/>
      <c r="BT101" s="118"/>
      <c r="BU101" s="118"/>
      <c r="BV101" s="118"/>
      <c r="BW101" s="118"/>
      <c r="BX101" s="118"/>
      <c r="BY101" s="118"/>
      <c r="BZ101" s="118"/>
      <c r="CA101" s="118"/>
      <c r="CB101" s="118"/>
      <c r="CC101" s="118"/>
      <c r="CD101" s="118"/>
      <c r="CE101" s="118"/>
      <c r="CF101" s="118"/>
      <c r="CG101" s="118"/>
      <c r="CH101" s="118"/>
    </row>
    <row r="102" spans="1:86">
      <c r="A102" s="119" t="s">
        <v>196</v>
      </c>
      <c r="B102" s="119"/>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118"/>
      <c r="AD102" s="118"/>
      <c r="AE102" s="118"/>
      <c r="AF102" s="118"/>
      <c r="AG102" s="118"/>
      <c r="AH102" s="118"/>
      <c r="AI102" s="118"/>
      <c r="AJ102" s="118"/>
      <c r="AK102" s="118"/>
      <c r="AL102" s="118"/>
      <c r="AM102" s="118"/>
      <c r="AN102" s="118"/>
      <c r="AO102" s="118"/>
      <c r="AP102" s="118"/>
      <c r="AQ102" s="118"/>
      <c r="AR102" s="118"/>
      <c r="AS102" s="118"/>
      <c r="AT102" s="118"/>
      <c r="AU102" s="118"/>
      <c r="AV102" s="118"/>
      <c r="AW102" s="118"/>
      <c r="AX102" s="118"/>
      <c r="AY102" s="118"/>
      <c r="AZ102" s="118"/>
      <c r="BA102" s="118"/>
      <c r="BB102" s="118"/>
      <c r="BC102" s="118"/>
      <c r="BD102" s="118"/>
      <c r="BE102" s="118"/>
      <c r="BF102" s="118"/>
      <c r="BG102" s="118"/>
      <c r="BH102" s="118"/>
      <c r="BI102" s="118"/>
      <c r="BJ102" s="118"/>
      <c r="BK102" s="118"/>
      <c r="BL102" s="118"/>
      <c r="BM102" s="118"/>
      <c r="BN102" s="118"/>
      <c r="BO102" s="118"/>
      <c r="BP102" s="118"/>
      <c r="BQ102" s="118"/>
      <c r="BR102" s="118"/>
      <c r="BS102" s="118"/>
      <c r="BT102" s="118"/>
      <c r="BU102" s="118"/>
      <c r="BV102" s="118"/>
      <c r="BW102" s="118"/>
      <c r="BX102" s="118"/>
      <c r="BY102" s="118"/>
      <c r="BZ102" s="118"/>
      <c r="CA102" s="118"/>
      <c r="CB102" s="118"/>
      <c r="CC102" s="118"/>
      <c r="CD102" s="118"/>
      <c r="CE102" s="118"/>
      <c r="CF102" s="118"/>
      <c r="CG102" s="118"/>
      <c r="CH102" s="118"/>
    </row>
    <row r="103" spans="1:86">
      <c r="A103" s="60" t="s">
        <v>266</v>
      </c>
      <c r="B103" s="60"/>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118"/>
      <c r="AD103" s="118"/>
      <c r="AE103" s="118"/>
      <c r="AF103" s="118"/>
      <c r="AG103" s="118"/>
      <c r="AH103" s="118"/>
      <c r="AI103" s="118"/>
      <c r="AJ103" s="118"/>
      <c r="AK103" s="118"/>
      <c r="AL103" s="118"/>
      <c r="AM103" s="118"/>
      <c r="AN103" s="118"/>
      <c r="AO103" s="118"/>
      <c r="AP103" s="118"/>
      <c r="AQ103" s="118"/>
      <c r="AR103" s="118"/>
      <c r="AS103" s="118"/>
      <c r="AT103" s="118"/>
      <c r="AU103" s="118"/>
      <c r="AV103" s="118"/>
      <c r="AW103" s="118"/>
      <c r="AX103" s="118"/>
      <c r="AY103" s="118"/>
      <c r="AZ103" s="118"/>
      <c r="BA103" s="118"/>
      <c r="BB103" s="118"/>
      <c r="BC103" s="118"/>
      <c r="BD103" s="118"/>
      <c r="BE103" s="118"/>
      <c r="BF103" s="118"/>
      <c r="BG103" s="118"/>
      <c r="BH103" s="118"/>
      <c r="BI103" s="118"/>
      <c r="BJ103" s="118"/>
      <c r="BK103" s="118"/>
      <c r="BL103" s="118"/>
      <c r="BM103" s="118"/>
      <c r="BN103" s="118"/>
      <c r="BO103" s="118"/>
      <c r="BP103" s="118"/>
      <c r="BQ103" s="118"/>
      <c r="BR103" s="118"/>
      <c r="BS103" s="118"/>
      <c r="BT103" s="118"/>
      <c r="BU103" s="118"/>
      <c r="BV103" s="118"/>
      <c r="BW103" s="118"/>
      <c r="BX103" s="118"/>
      <c r="BY103" s="118"/>
      <c r="BZ103" s="118"/>
      <c r="CA103" s="118"/>
      <c r="CB103" s="118"/>
      <c r="CC103" s="118"/>
      <c r="CD103" s="118"/>
      <c r="CE103" s="118"/>
      <c r="CF103" s="118"/>
      <c r="CG103" s="118"/>
      <c r="CH103" s="118"/>
    </row>
    <row r="104" spans="1:86">
      <c r="A104" s="60" t="s">
        <v>267</v>
      </c>
      <c r="B104" s="60"/>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118"/>
      <c r="AD104" s="118"/>
      <c r="AE104" s="118"/>
      <c r="AF104" s="118"/>
      <c r="AG104" s="118"/>
      <c r="AH104" s="118"/>
      <c r="AI104" s="118"/>
      <c r="AJ104" s="118"/>
      <c r="AK104" s="118"/>
      <c r="AL104" s="118"/>
      <c r="AM104" s="118"/>
      <c r="AN104" s="118"/>
      <c r="AO104" s="118"/>
      <c r="AP104" s="118"/>
      <c r="AQ104" s="118"/>
      <c r="AR104" s="118"/>
      <c r="AS104" s="118"/>
      <c r="AT104" s="118"/>
      <c r="AU104" s="118"/>
      <c r="AV104" s="118"/>
      <c r="AW104" s="118"/>
      <c r="AX104" s="118"/>
      <c r="AY104" s="118"/>
      <c r="AZ104" s="118"/>
      <c r="BA104" s="118"/>
      <c r="BB104" s="118"/>
      <c r="BC104" s="118"/>
      <c r="BD104" s="118"/>
      <c r="BE104" s="118"/>
      <c r="BF104" s="118"/>
      <c r="BG104" s="118"/>
      <c r="BH104" s="118"/>
      <c r="BI104" s="118"/>
      <c r="BJ104" s="118"/>
      <c r="BK104" s="118"/>
      <c r="BL104" s="118"/>
      <c r="BM104" s="118"/>
      <c r="BN104" s="118"/>
      <c r="BO104" s="118"/>
      <c r="BP104" s="118"/>
      <c r="BQ104" s="118"/>
      <c r="BR104" s="118"/>
      <c r="BS104" s="118"/>
      <c r="BT104" s="118"/>
      <c r="BU104" s="118"/>
      <c r="BV104" s="118"/>
      <c r="BW104" s="118"/>
      <c r="BX104" s="118"/>
      <c r="BY104" s="118"/>
      <c r="BZ104" s="118"/>
      <c r="CA104" s="118"/>
      <c r="CB104" s="118"/>
      <c r="CC104" s="118"/>
      <c r="CD104" s="118"/>
      <c r="CE104" s="118"/>
      <c r="CF104" s="118"/>
      <c r="CG104" s="118"/>
      <c r="CH104" s="118"/>
    </row>
    <row r="105" spans="1:86">
      <c r="A105" s="60" t="s">
        <v>268</v>
      </c>
      <c r="B105" s="60"/>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118"/>
      <c r="AD105" s="118"/>
      <c r="AE105" s="118"/>
      <c r="AF105" s="118"/>
      <c r="AG105" s="118"/>
      <c r="AH105" s="118"/>
      <c r="AI105" s="118"/>
      <c r="AJ105" s="118"/>
      <c r="AK105" s="118"/>
      <c r="AL105" s="118"/>
      <c r="AM105" s="118"/>
      <c r="AN105" s="118"/>
      <c r="AO105" s="118"/>
      <c r="AP105" s="118"/>
      <c r="AQ105" s="118"/>
      <c r="AR105" s="118"/>
      <c r="AS105" s="118"/>
      <c r="AT105" s="118"/>
      <c r="AU105" s="118"/>
      <c r="AV105" s="118"/>
      <c r="AW105" s="118"/>
      <c r="AX105" s="118"/>
      <c r="AY105" s="118"/>
      <c r="AZ105" s="118"/>
      <c r="BA105" s="118"/>
      <c r="BB105" s="118"/>
      <c r="BC105" s="118"/>
      <c r="BD105" s="118"/>
      <c r="BE105" s="118"/>
      <c r="BF105" s="118"/>
      <c r="BG105" s="118"/>
      <c r="BH105" s="118"/>
      <c r="BI105" s="118"/>
      <c r="BJ105" s="118"/>
      <c r="BK105" s="118"/>
      <c r="BL105" s="118"/>
      <c r="BM105" s="118"/>
      <c r="BN105" s="118"/>
      <c r="BO105" s="118"/>
      <c r="BP105" s="118"/>
      <c r="BQ105" s="118"/>
      <c r="BR105" s="118"/>
      <c r="BS105" s="118"/>
      <c r="BT105" s="118"/>
      <c r="BU105" s="118"/>
      <c r="BV105" s="118"/>
      <c r="BW105" s="118"/>
      <c r="BX105" s="118"/>
      <c r="BY105" s="118"/>
      <c r="BZ105" s="118"/>
      <c r="CA105" s="118"/>
      <c r="CB105" s="118"/>
      <c r="CC105" s="118"/>
      <c r="CD105" s="118"/>
      <c r="CE105" s="118"/>
      <c r="CF105" s="118"/>
      <c r="CG105" s="118"/>
      <c r="CH105" s="118"/>
    </row>
    <row r="106" spans="1:86">
      <c r="A106" s="60" t="s">
        <v>269</v>
      </c>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118"/>
      <c r="AD106" s="118"/>
      <c r="AE106" s="118"/>
      <c r="AF106" s="118"/>
      <c r="AG106" s="118"/>
      <c r="AH106" s="118"/>
      <c r="AI106" s="118"/>
      <c r="AJ106" s="118"/>
      <c r="AK106" s="118"/>
      <c r="AL106" s="118"/>
      <c r="AM106" s="118"/>
      <c r="AN106" s="118"/>
      <c r="AO106" s="118"/>
      <c r="AP106" s="118"/>
      <c r="AQ106" s="118"/>
      <c r="AR106" s="118"/>
      <c r="AS106" s="118"/>
      <c r="AT106" s="118"/>
      <c r="AU106" s="118"/>
      <c r="AV106" s="118"/>
      <c r="AW106" s="118"/>
      <c r="AX106" s="118"/>
      <c r="AY106" s="118"/>
      <c r="AZ106" s="118"/>
      <c r="BA106" s="118"/>
      <c r="BB106" s="118"/>
      <c r="BC106" s="118"/>
      <c r="BD106" s="118"/>
      <c r="BE106" s="118"/>
      <c r="BF106" s="118"/>
      <c r="BG106" s="118"/>
      <c r="BH106" s="118"/>
      <c r="BI106" s="118"/>
      <c r="BJ106" s="118"/>
      <c r="BK106" s="118"/>
      <c r="BL106" s="118"/>
      <c r="BM106" s="118"/>
      <c r="BN106" s="118"/>
      <c r="BO106" s="118"/>
      <c r="BP106" s="118"/>
      <c r="BQ106" s="118"/>
      <c r="BR106" s="118"/>
      <c r="BS106" s="118"/>
      <c r="BT106" s="118"/>
      <c r="BU106" s="118"/>
      <c r="BV106" s="118"/>
      <c r="BW106" s="118"/>
      <c r="BX106" s="118"/>
      <c r="BY106" s="118"/>
      <c r="BZ106" s="118"/>
      <c r="CA106" s="118"/>
      <c r="CB106" s="118"/>
      <c r="CC106" s="118"/>
      <c r="CD106" s="118"/>
      <c r="CE106" s="118"/>
      <c r="CF106" s="118"/>
      <c r="CG106" s="118"/>
      <c r="CH106" s="118"/>
    </row>
    <row r="107" spans="1:86">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118"/>
      <c r="AD107" s="118"/>
      <c r="AE107" s="118"/>
      <c r="AF107" s="118"/>
      <c r="AG107" s="118"/>
      <c r="AH107" s="118"/>
      <c r="AI107" s="118"/>
      <c r="AJ107" s="118"/>
      <c r="AK107" s="118"/>
      <c r="AL107" s="118"/>
      <c r="AM107" s="118"/>
      <c r="AN107" s="118"/>
      <c r="AO107" s="118"/>
      <c r="AP107" s="118"/>
      <c r="AQ107" s="118"/>
      <c r="AR107" s="118"/>
      <c r="AS107" s="118"/>
      <c r="AT107" s="118"/>
      <c r="AU107" s="118"/>
      <c r="AV107" s="118"/>
      <c r="AW107" s="118"/>
      <c r="AX107" s="118"/>
      <c r="AY107" s="118"/>
      <c r="AZ107" s="118"/>
      <c r="BA107" s="118"/>
      <c r="BB107" s="118"/>
      <c r="BC107" s="118"/>
      <c r="BD107" s="118"/>
      <c r="BE107" s="118"/>
      <c r="BF107" s="118"/>
      <c r="BG107" s="118"/>
      <c r="BH107" s="118"/>
      <c r="BI107" s="118"/>
      <c r="BJ107" s="118"/>
      <c r="BK107" s="118"/>
      <c r="BL107" s="118"/>
      <c r="BM107" s="118"/>
      <c r="BN107" s="118"/>
      <c r="BO107" s="118"/>
      <c r="BP107" s="118"/>
      <c r="BQ107" s="118"/>
      <c r="BR107" s="118"/>
      <c r="BS107" s="118"/>
      <c r="BT107" s="118"/>
      <c r="BU107" s="118"/>
      <c r="BV107" s="118"/>
      <c r="BW107" s="118"/>
      <c r="BX107" s="118"/>
      <c r="BY107" s="118"/>
      <c r="BZ107" s="118"/>
      <c r="CA107" s="118"/>
      <c r="CB107" s="118"/>
      <c r="CC107" s="118"/>
      <c r="CD107" s="118"/>
      <c r="CE107" s="118"/>
      <c r="CF107" s="118"/>
      <c r="CG107" s="118"/>
      <c r="CH107" s="118"/>
    </row>
    <row r="108" spans="1:86">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118"/>
      <c r="AD108" s="118"/>
      <c r="AE108" s="118"/>
      <c r="AF108" s="118"/>
      <c r="AG108" s="118"/>
      <c r="AH108" s="118"/>
      <c r="AI108" s="118"/>
      <c r="AJ108" s="118"/>
      <c r="AK108" s="118"/>
      <c r="AL108" s="118"/>
      <c r="AM108" s="118"/>
      <c r="AN108" s="118"/>
      <c r="AO108" s="118"/>
      <c r="AP108" s="118"/>
      <c r="AQ108" s="118"/>
      <c r="AR108" s="118"/>
      <c r="AS108" s="118"/>
      <c r="AT108" s="118"/>
      <c r="AU108" s="118"/>
      <c r="AV108" s="118"/>
      <c r="AW108" s="118"/>
      <c r="AX108" s="118"/>
      <c r="AY108" s="118"/>
      <c r="AZ108" s="118"/>
      <c r="BA108" s="118"/>
      <c r="BB108" s="118"/>
      <c r="BC108" s="118"/>
      <c r="BD108" s="118"/>
      <c r="BE108" s="118"/>
      <c r="BF108" s="118"/>
      <c r="BG108" s="118"/>
      <c r="BH108" s="118"/>
      <c r="BI108" s="118"/>
      <c r="BJ108" s="118"/>
      <c r="BK108" s="118"/>
      <c r="BL108" s="118"/>
      <c r="BM108" s="118"/>
      <c r="BN108" s="118"/>
      <c r="BO108" s="118"/>
      <c r="BP108" s="118"/>
      <c r="BQ108" s="118"/>
      <c r="BR108" s="118"/>
      <c r="BS108" s="118"/>
      <c r="BT108" s="118"/>
      <c r="BU108" s="118"/>
      <c r="BV108" s="118"/>
      <c r="BW108" s="118"/>
      <c r="BX108" s="118"/>
      <c r="BY108" s="118"/>
      <c r="BZ108" s="118"/>
      <c r="CA108" s="118"/>
      <c r="CB108" s="118"/>
      <c r="CC108" s="118"/>
      <c r="CD108" s="118"/>
      <c r="CE108" s="118"/>
      <c r="CF108" s="118"/>
      <c r="CG108" s="118"/>
      <c r="CH108" s="118"/>
    </row>
    <row r="109" spans="1:86">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118"/>
      <c r="AD109" s="118"/>
      <c r="AE109" s="118"/>
      <c r="AF109" s="118"/>
      <c r="AG109" s="118"/>
      <c r="AH109" s="118"/>
      <c r="AI109" s="118"/>
      <c r="AJ109" s="118"/>
      <c r="AK109" s="118"/>
      <c r="AL109" s="118"/>
      <c r="AM109" s="118"/>
      <c r="AN109" s="118"/>
      <c r="AO109" s="118"/>
      <c r="AP109" s="118"/>
      <c r="AQ109" s="118"/>
      <c r="AR109" s="118"/>
      <c r="AS109" s="118"/>
      <c r="AT109" s="118"/>
      <c r="AU109" s="118"/>
      <c r="AV109" s="118"/>
      <c r="AW109" s="118"/>
      <c r="AX109" s="118"/>
      <c r="AY109" s="118"/>
      <c r="AZ109" s="118"/>
      <c r="BA109" s="118"/>
      <c r="BB109" s="118"/>
      <c r="BC109" s="118"/>
      <c r="BD109" s="118"/>
      <c r="BE109" s="118"/>
      <c r="BF109" s="118"/>
      <c r="BG109" s="118"/>
      <c r="BH109" s="118"/>
      <c r="BI109" s="118"/>
      <c r="BJ109" s="118"/>
      <c r="BK109" s="118"/>
      <c r="BL109" s="118"/>
      <c r="BM109" s="118"/>
      <c r="BN109" s="118"/>
      <c r="BO109" s="118"/>
      <c r="BP109" s="118"/>
      <c r="BQ109" s="118"/>
      <c r="BR109" s="118"/>
      <c r="BS109" s="118"/>
      <c r="BT109" s="118"/>
      <c r="BU109" s="118"/>
      <c r="BV109" s="118"/>
      <c r="BW109" s="118"/>
      <c r="BX109" s="118"/>
      <c r="BY109" s="118"/>
      <c r="BZ109" s="118"/>
      <c r="CA109" s="118"/>
      <c r="CB109" s="118"/>
      <c r="CC109" s="118"/>
      <c r="CD109" s="118"/>
      <c r="CE109" s="118"/>
      <c r="CF109" s="118"/>
      <c r="CG109" s="118"/>
      <c r="CH109" s="118"/>
    </row>
    <row r="110" spans="1:86">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118"/>
      <c r="AD110" s="118"/>
      <c r="AE110" s="118"/>
      <c r="AF110" s="118"/>
      <c r="AG110" s="118"/>
      <c r="AH110" s="118"/>
      <c r="AI110" s="118"/>
      <c r="AJ110" s="118"/>
      <c r="AK110" s="118"/>
      <c r="AL110" s="118"/>
      <c r="AM110" s="118"/>
      <c r="AN110" s="118"/>
      <c r="AO110" s="118"/>
      <c r="AP110" s="118"/>
      <c r="AQ110" s="118"/>
      <c r="AR110" s="118"/>
      <c r="AS110" s="118"/>
      <c r="AT110" s="118"/>
      <c r="AU110" s="118"/>
      <c r="AV110" s="118"/>
      <c r="AW110" s="118"/>
      <c r="AX110" s="118"/>
      <c r="AY110" s="118"/>
      <c r="AZ110" s="118"/>
      <c r="BA110" s="118"/>
      <c r="BB110" s="118"/>
      <c r="BC110" s="118"/>
      <c r="BD110" s="118"/>
      <c r="BE110" s="118"/>
      <c r="BF110" s="118"/>
      <c r="BG110" s="118"/>
      <c r="BH110" s="118"/>
      <c r="BI110" s="118"/>
      <c r="BJ110" s="118"/>
      <c r="BK110" s="118"/>
      <c r="BL110" s="118"/>
      <c r="BM110" s="118"/>
      <c r="BN110" s="118"/>
      <c r="BO110" s="118"/>
      <c r="BP110" s="118"/>
      <c r="BQ110" s="118"/>
      <c r="BR110" s="118"/>
      <c r="BS110" s="118"/>
      <c r="BT110" s="118"/>
      <c r="BU110" s="118"/>
      <c r="BV110" s="118"/>
      <c r="BW110" s="118"/>
      <c r="BX110" s="118"/>
      <c r="BY110" s="118"/>
      <c r="BZ110" s="118"/>
      <c r="CA110" s="118"/>
      <c r="CB110" s="118"/>
      <c r="CC110" s="118"/>
      <c r="CD110" s="118"/>
      <c r="CE110" s="118"/>
      <c r="CF110" s="118"/>
      <c r="CG110" s="118"/>
      <c r="CH110" s="118"/>
    </row>
    <row r="111" spans="1:86">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118"/>
      <c r="AD111" s="118"/>
      <c r="AE111" s="118"/>
      <c r="AF111" s="118"/>
      <c r="AG111" s="118"/>
      <c r="AH111" s="118"/>
      <c r="AI111" s="118"/>
      <c r="AJ111" s="118"/>
      <c r="AK111" s="118"/>
      <c r="AL111" s="118"/>
      <c r="AM111" s="118"/>
      <c r="AN111" s="118"/>
      <c r="AO111" s="118"/>
      <c r="AP111" s="118"/>
      <c r="AQ111" s="118"/>
      <c r="AR111" s="118"/>
      <c r="AS111" s="118"/>
      <c r="AT111" s="118"/>
      <c r="AU111" s="118"/>
      <c r="AV111" s="118"/>
      <c r="AW111" s="118"/>
      <c r="AX111" s="118"/>
      <c r="AY111" s="118"/>
      <c r="AZ111" s="118"/>
      <c r="BA111" s="118"/>
      <c r="BB111" s="118"/>
      <c r="BC111" s="118"/>
      <c r="BD111" s="118"/>
      <c r="BE111" s="118"/>
      <c r="BF111" s="118"/>
      <c r="BG111" s="118"/>
      <c r="BH111" s="118"/>
      <c r="BI111" s="118"/>
      <c r="BJ111" s="118"/>
      <c r="BK111" s="118"/>
      <c r="BL111" s="118"/>
      <c r="BM111" s="118"/>
      <c r="BN111" s="118"/>
      <c r="BO111" s="118"/>
      <c r="BP111" s="118"/>
      <c r="BQ111" s="118"/>
      <c r="BR111" s="118"/>
      <c r="BS111" s="118"/>
      <c r="BT111" s="118"/>
      <c r="BU111" s="118"/>
      <c r="BV111" s="118"/>
      <c r="BW111" s="118"/>
      <c r="BX111" s="118"/>
      <c r="BY111" s="118"/>
      <c r="BZ111" s="118"/>
      <c r="CA111" s="118"/>
      <c r="CB111" s="118"/>
      <c r="CC111" s="118"/>
      <c r="CD111" s="118"/>
      <c r="CE111" s="118"/>
      <c r="CF111" s="118"/>
      <c r="CG111" s="118"/>
      <c r="CH111" s="118"/>
    </row>
    <row r="112" spans="1:86">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118"/>
      <c r="AD112" s="118"/>
      <c r="AE112" s="118"/>
      <c r="AF112" s="118"/>
      <c r="AG112" s="118"/>
      <c r="AH112" s="118"/>
      <c r="AI112" s="118"/>
      <c r="AJ112" s="118"/>
      <c r="AK112" s="118"/>
      <c r="AL112" s="118"/>
      <c r="AM112" s="118"/>
      <c r="AN112" s="118"/>
      <c r="AO112" s="118"/>
      <c r="AP112" s="118"/>
      <c r="AQ112" s="118"/>
      <c r="AR112" s="118"/>
      <c r="AS112" s="118"/>
      <c r="AT112" s="118"/>
      <c r="AU112" s="118"/>
      <c r="AV112" s="118"/>
      <c r="AW112" s="118"/>
      <c r="AX112" s="118"/>
      <c r="AY112" s="118"/>
      <c r="AZ112" s="118"/>
      <c r="BA112" s="118"/>
      <c r="BB112" s="118"/>
      <c r="BC112" s="118"/>
      <c r="BD112" s="118"/>
      <c r="BE112" s="118"/>
      <c r="BF112" s="118"/>
      <c r="BG112" s="118"/>
      <c r="BH112" s="118"/>
      <c r="BI112" s="118"/>
      <c r="BJ112" s="118"/>
      <c r="BK112" s="118"/>
      <c r="BL112" s="118"/>
      <c r="BM112" s="118"/>
      <c r="BN112" s="118"/>
      <c r="BO112" s="118"/>
      <c r="BP112" s="118"/>
      <c r="BQ112" s="118"/>
      <c r="BR112" s="118"/>
      <c r="BS112" s="118"/>
      <c r="BT112" s="118"/>
      <c r="BU112" s="118"/>
      <c r="BV112" s="118"/>
      <c r="BW112" s="118"/>
      <c r="BX112" s="118"/>
      <c r="BY112" s="118"/>
      <c r="BZ112" s="118"/>
      <c r="CA112" s="118"/>
      <c r="CB112" s="118"/>
      <c r="CC112" s="118"/>
      <c r="CD112" s="118"/>
      <c r="CE112" s="118"/>
      <c r="CF112" s="118"/>
      <c r="CG112" s="118"/>
      <c r="CH112" s="118"/>
    </row>
    <row r="113" spans="1:86">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118"/>
      <c r="AD113" s="118"/>
      <c r="AE113" s="118"/>
      <c r="AF113" s="118"/>
      <c r="AG113" s="118"/>
      <c r="AH113" s="118"/>
      <c r="AI113" s="118"/>
      <c r="AJ113" s="118"/>
      <c r="AK113" s="118"/>
      <c r="AL113" s="118"/>
      <c r="AM113" s="118"/>
      <c r="AN113" s="118"/>
      <c r="AO113" s="118"/>
      <c r="AP113" s="118"/>
      <c r="AQ113" s="118"/>
      <c r="AR113" s="118"/>
      <c r="AS113" s="118"/>
      <c r="AT113" s="118"/>
      <c r="AU113" s="118"/>
      <c r="AV113" s="118"/>
      <c r="AW113" s="118"/>
      <c r="AX113" s="118"/>
      <c r="AY113" s="118"/>
      <c r="AZ113" s="118"/>
      <c r="BA113" s="118"/>
      <c r="BB113" s="118"/>
      <c r="BC113" s="118"/>
      <c r="BD113" s="118"/>
      <c r="BE113" s="118"/>
      <c r="BF113" s="118"/>
      <c r="BG113" s="118"/>
      <c r="BH113" s="118"/>
      <c r="BI113" s="118"/>
      <c r="BJ113" s="118"/>
      <c r="BK113" s="118"/>
      <c r="BL113" s="118"/>
      <c r="BM113" s="118"/>
      <c r="BN113" s="118"/>
      <c r="BO113" s="118"/>
      <c r="BP113" s="118"/>
      <c r="BQ113" s="118"/>
      <c r="BR113" s="118"/>
      <c r="BS113" s="118"/>
      <c r="BT113" s="118"/>
      <c r="BU113" s="118"/>
      <c r="BV113" s="118"/>
      <c r="BW113" s="118"/>
      <c r="BX113" s="118"/>
      <c r="BY113" s="118"/>
      <c r="BZ113" s="118"/>
      <c r="CA113" s="118"/>
      <c r="CB113" s="118"/>
      <c r="CC113" s="118"/>
      <c r="CD113" s="118"/>
      <c r="CE113" s="118"/>
      <c r="CF113" s="118"/>
      <c r="CG113" s="118"/>
      <c r="CH113" s="118"/>
    </row>
    <row r="114" spans="1:86">
      <c r="A114" s="118"/>
      <c r="B114" s="118"/>
      <c r="C114" s="118"/>
      <c r="D114" s="118"/>
      <c r="E114" s="118"/>
      <c r="F114" s="118"/>
      <c r="G114" s="118"/>
      <c r="H114" s="118"/>
      <c r="I114" s="118"/>
      <c r="J114" s="118"/>
      <c r="K114" s="118"/>
      <c r="L114" s="118"/>
      <c r="M114" s="118"/>
      <c r="N114" s="118"/>
      <c r="O114" s="118"/>
      <c r="P114" s="118"/>
      <c r="Q114" s="118"/>
      <c r="R114" s="118"/>
      <c r="S114" s="118"/>
      <c r="T114" s="118"/>
      <c r="U114" s="118"/>
      <c r="V114" s="118"/>
      <c r="W114" s="118"/>
      <c r="X114" s="118"/>
      <c r="Y114" s="118"/>
      <c r="Z114" s="118"/>
      <c r="AA114" s="118"/>
      <c r="AB114" s="118"/>
      <c r="AC114" s="118"/>
      <c r="AD114" s="118"/>
      <c r="AE114" s="118"/>
      <c r="AF114" s="118"/>
      <c r="AG114" s="118"/>
      <c r="AH114" s="118"/>
      <c r="AI114" s="118"/>
      <c r="AJ114" s="118"/>
      <c r="AK114" s="118"/>
      <c r="AL114" s="118"/>
      <c r="AM114" s="118"/>
      <c r="AN114" s="118"/>
      <c r="AO114" s="118"/>
      <c r="AP114" s="118"/>
      <c r="AQ114" s="118"/>
      <c r="AR114" s="118"/>
      <c r="AS114" s="118"/>
      <c r="AT114" s="118"/>
      <c r="AU114" s="118"/>
      <c r="AV114" s="118"/>
      <c r="AW114" s="118"/>
      <c r="AX114" s="118"/>
      <c r="AY114" s="118"/>
      <c r="AZ114" s="118"/>
      <c r="BA114" s="118"/>
      <c r="BB114" s="118"/>
      <c r="BC114" s="118"/>
      <c r="BD114" s="118"/>
      <c r="BE114" s="118"/>
      <c r="BF114" s="118"/>
      <c r="BG114" s="118"/>
      <c r="BH114" s="118"/>
      <c r="BI114" s="118"/>
      <c r="BJ114" s="118"/>
      <c r="BK114" s="118"/>
      <c r="BL114" s="118"/>
      <c r="BM114" s="118"/>
      <c r="BN114" s="118"/>
      <c r="BO114" s="118"/>
      <c r="BP114" s="118"/>
      <c r="BQ114" s="118"/>
      <c r="BR114" s="118"/>
      <c r="BS114" s="118"/>
      <c r="BT114" s="118"/>
      <c r="BU114" s="118"/>
      <c r="BV114" s="118"/>
      <c r="BW114" s="118"/>
      <c r="BX114" s="118"/>
      <c r="BY114" s="118"/>
      <c r="BZ114" s="118"/>
      <c r="CA114" s="118"/>
      <c r="CB114" s="118"/>
      <c r="CC114" s="118"/>
      <c r="CD114" s="118"/>
      <c r="CE114" s="118"/>
      <c r="CF114" s="118"/>
      <c r="CG114" s="118"/>
      <c r="CH114" s="118"/>
    </row>
    <row r="115" spans="1:86">
      <c r="A115" s="118"/>
      <c r="B115" s="118"/>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c r="AA115" s="118"/>
      <c r="AB115" s="118"/>
      <c r="AC115" s="118"/>
      <c r="AD115" s="118"/>
      <c r="AE115" s="118"/>
      <c r="AF115" s="118"/>
      <c r="AG115" s="118"/>
      <c r="AH115" s="118"/>
      <c r="AI115" s="118"/>
      <c r="AJ115" s="118"/>
      <c r="AK115" s="118"/>
      <c r="AL115" s="118"/>
      <c r="AM115" s="118"/>
      <c r="AN115" s="118"/>
      <c r="AO115" s="118"/>
      <c r="AP115" s="118"/>
      <c r="AQ115" s="118"/>
      <c r="AR115" s="118"/>
      <c r="AS115" s="118"/>
      <c r="AT115" s="118"/>
      <c r="AU115" s="118"/>
      <c r="AV115" s="118"/>
      <c r="AW115" s="118"/>
      <c r="AX115" s="118"/>
      <c r="AY115" s="118"/>
      <c r="AZ115" s="118"/>
      <c r="BA115" s="118"/>
      <c r="BB115" s="118"/>
      <c r="BC115" s="118"/>
      <c r="BD115" s="118"/>
      <c r="BE115" s="118"/>
      <c r="BF115" s="118"/>
      <c r="BG115" s="118"/>
      <c r="BH115" s="118"/>
      <c r="BI115" s="118"/>
      <c r="BJ115" s="118"/>
      <c r="BK115" s="118"/>
      <c r="BL115" s="118"/>
      <c r="BM115" s="118"/>
      <c r="BN115" s="118"/>
      <c r="BO115" s="118"/>
      <c r="BP115" s="118"/>
      <c r="BQ115" s="118"/>
      <c r="BR115" s="118"/>
      <c r="BS115" s="118"/>
      <c r="BT115" s="118"/>
      <c r="BU115" s="118"/>
      <c r="BV115" s="118"/>
      <c r="BW115" s="118"/>
      <c r="BX115" s="118"/>
      <c r="BY115" s="118"/>
      <c r="BZ115" s="118"/>
      <c r="CA115" s="118"/>
      <c r="CB115" s="118"/>
      <c r="CC115" s="118"/>
      <c r="CD115" s="118"/>
      <c r="CE115" s="118"/>
      <c r="CF115" s="118"/>
      <c r="CG115" s="118"/>
      <c r="CH115" s="118"/>
    </row>
    <row r="116" spans="1:86">
      <c r="A116" s="118"/>
      <c r="B116" s="118"/>
      <c r="C116" s="118"/>
      <c r="D116" s="118"/>
      <c r="E116" s="118"/>
      <c r="F116" s="118"/>
      <c r="G116" s="118"/>
      <c r="H116" s="118"/>
      <c r="I116" s="118"/>
      <c r="J116" s="118"/>
      <c r="K116" s="118"/>
      <c r="L116" s="118"/>
      <c r="M116" s="118"/>
      <c r="N116" s="118"/>
      <c r="O116" s="118"/>
      <c r="P116" s="118"/>
      <c r="Q116" s="118"/>
      <c r="R116" s="118"/>
      <c r="S116" s="118"/>
      <c r="T116" s="118"/>
      <c r="U116" s="118"/>
      <c r="V116" s="118"/>
      <c r="W116" s="118"/>
      <c r="X116" s="118"/>
      <c r="Y116" s="118"/>
      <c r="Z116" s="118"/>
      <c r="AA116" s="118"/>
      <c r="AB116" s="118"/>
      <c r="AC116" s="118"/>
      <c r="AD116" s="118"/>
      <c r="AE116" s="118"/>
      <c r="AF116" s="118"/>
      <c r="AG116" s="118"/>
      <c r="AH116" s="118"/>
      <c r="AI116" s="118"/>
      <c r="AJ116" s="118"/>
      <c r="AK116" s="118"/>
      <c r="AL116" s="118"/>
      <c r="AM116" s="118"/>
      <c r="AN116" s="118"/>
      <c r="AO116" s="118"/>
      <c r="AP116" s="118"/>
      <c r="AQ116" s="118"/>
      <c r="AR116" s="118"/>
      <c r="AS116" s="118"/>
      <c r="AT116" s="118"/>
      <c r="AU116" s="118"/>
      <c r="AV116" s="118"/>
      <c r="AW116" s="118"/>
      <c r="AX116" s="118"/>
      <c r="AY116" s="118"/>
      <c r="AZ116" s="118"/>
      <c r="BA116" s="118"/>
      <c r="BB116" s="118"/>
      <c r="BC116" s="118"/>
      <c r="BD116" s="118"/>
      <c r="BE116" s="118"/>
      <c r="BF116" s="118"/>
      <c r="BG116" s="118"/>
      <c r="BH116" s="118"/>
      <c r="BI116" s="118"/>
      <c r="BJ116" s="118"/>
      <c r="BK116" s="118"/>
      <c r="BL116" s="118"/>
      <c r="BM116" s="118"/>
      <c r="BN116" s="118"/>
      <c r="BO116" s="118"/>
      <c r="BP116" s="118"/>
      <c r="BQ116" s="118"/>
      <c r="BR116" s="118"/>
      <c r="BS116" s="118"/>
      <c r="BT116" s="118"/>
      <c r="BU116" s="118"/>
      <c r="BV116" s="118"/>
      <c r="BW116" s="118"/>
      <c r="BX116" s="118"/>
      <c r="BY116" s="118"/>
      <c r="BZ116" s="118"/>
      <c r="CA116" s="118"/>
      <c r="CB116" s="118"/>
      <c r="CC116" s="118"/>
      <c r="CD116" s="118"/>
      <c r="CE116" s="118"/>
      <c r="CF116" s="118"/>
      <c r="CG116" s="118"/>
      <c r="CH116" s="118"/>
    </row>
    <row r="117" spans="1:86">
      <c r="A117" s="118"/>
      <c r="B117" s="118"/>
      <c r="C117" s="118"/>
      <c r="D117" s="118"/>
      <c r="E117" s="118"/>
      <c r="F117" s="118"/>
      <c r="G117" s="118"/>
      <c r="H117" s="118"/>
      <c r="I117" s="118"/>
      <c r="J117" s="118"/>
      <c r="K117" s="118"/>
      <c r="L117" s="118"/>
      <c r="M117" s="118"/>
      <c r="N117" s="118"/>
      <c r="O117" s="118"/>
      <c r="P117" s="118"/>
      <c r="Q117" s="118"/>
      <c r="R117" s="118"/>
      <c r="S117" s="118"/>
      <c r="T117" s="118"/>
      <c r="U117" s="118"/>
      <c r="V117" s="118"/>
      <c r="W117" s="118"/>
      <c r="X117" s="118"/>
      <c r="Y117" s="118"/>
      <c r="Z117" s="118"/>
      <c r="AA117" s="118"/>
      <c r="AB117" s="118"/>
      <c r="AC117" s="118"/>
      <c r="AD117" s="118"/>
      <c r="AE117" s="118"/>
      <c r="AF117" s="118"/>
      <c r="AG117" s="118"/>
      <c r="AH117" s="118"/>
      <c r="AI117" s="118"/>
      <c r="AJ117" s="118"/>
      <c r="AK117" s="118"/>
      <c r="AL117" s="118"/>
      <c r="AM117" s="118"/>
      <c r="AN117" s="118"/>
      <c r="AO117" s="118"/>
      <c r="AP117" s="118"/>
      <c r="AQ117" s="118"/>
      <c r="AR117" s="118"/>
      <c r="AS117" s="118"/>
      <c r="AT117" s="118"/>
      <c r="AU117" s="118"/>
      <c r="AV117" s="118"/>
      <c r="AW117" s="118"/>
      <c r="AX117" s="118"/>
      <c r="AY117" s="118"/>
      <c r="AZ117" s="118"/>
      <c r="BA117" s="118"/>
      <c r="BB117" s="118"/>
      <c r="BC117" s="118"/>
      <c r="BD117" s="118"/>
      <c r="BE117" s="118"/>
      <c r="BF117" s="118"/>
      <c r="BG117" s="118"/>
      <c r="BH117" s="118"/>
      <c r="BI117" s="118"/>
      <c r="BJ117" s="118"/>
      <c r="BK117" s="118"/>
      <c r="BL117" s="118"/>
      <c r="BM117" s="118"/>
      <c r="BN117" s="118"/>
      <c r="BO117" s="118"/>
      <c r="BP117" s="118"/>
      <c r="BQ117" s="118"/>
      <c r="BR117" s="118"/>
      <c r="BS117" s="118"/>
      <c r="BT117" s="118"/>
      <c r="BU117" s="118"/>
      <c r="BV117" s="118"/>
      <c r="BW117" s="118"/>
      <c r="BX117" s="118"/>
      <c r="BY117" s="118"/>
      <c r="BZ117" s="118"/>
      <c r="CA117" s="118"/>
      <c r="CB117" s="118"/>
      <c r="CC117" s="118"/>
      <c r="CD117" s="118"/>
      <c r="CE117" s="118"/>
      <c r="CF117" s="118"/>
      <c r="CG117" s="118"/>
      <c r="CH117" s="118"/>
    </row>
    <row r="118" spans="1:86">
      <c r="A118" s="118"/>
      <c r="B118" s="118"/>
      <c r="C118" s="118"/>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c r="AA118" s="118"/>
      <c r="AB118" s="118"/>
      <c r="AC118" s="118"/>
      <c r="AD118" s="118"/>
      <c r="AE118" s="118"/>
      <c r="AF118" s="118"/>
      <c r="AG118" s="118"/>
      <c r="AH118" s="118"/>
      <c r="AI118" s="118"/>
      <c r="AJ118" s="118"/>
      <c r="AK118" s="118"/>
      <c r="AL118" s="118"/>
      <c r="AM118" s="118"/>
      <c r="AN118" s="118"/>
      <c r="AO118" s="118"/>
      <c r="AP118" s="118"/>
      <c r="AQ118" s="118"/>
      <c r="AR118" s="118"/>
      <c r="AS118" s="118"/>
      <c r="AT118" s="118"/>
      <c r="AU118" s="118"/>
      <c r="AV118" s="118"/>
      <c r="AW118" s="118"/>
      <c r="AX118" s="118"/>
      <c r="AY118" s="118"/>
      <c r="AZ118" s="118"/>
      <c r="BA118" s="118"/>
      <c r="BB118" s="118"/>
      <c r="BC118" s="118"/>
      <c r="BD118" s="118"/>
      <c r="BE118" s="118"/>
      <c r="BF118" s="118"/>
      <c r="BG118" s="118"/>
      <c r="BH118" s="118"/>
      <c r="BI118" s="118"/>
      <c r="BJ118" s="118"/>
      <c r="BK118" s="118"/>
      <c r="BL118" s="118"/>
      <c r="BM118" s="118"/>
      <c r="BN118" s="118"/>
      <c r="BO118" s="118"/>
      <c r="BP118" s="118"/>
      <c r="BQ118" s="118"/>
      <c r="BR118" s="118"/>
      <c r="BS118" s="118"/>
      <c r="BT118" s="118"/>
      <c r="BU118" s="118"/>
      <c r="BV118" s="118"/>
      <c r="BW118" s="118"/>
      <c r="BX118" s="118"/>
      <c r="BY118" s="118"/>
      <c r="BZ118" s="118"/>
      <c r="CA118" s="118"/>
      <c r="CB118" s="118"/>
      <c r="CC118" s="118"/>
      <c r="CD118" s="118"/>
      <c r="CE118" s="118"/>
      <c r="CF118" s="118"/>
      <c r="CG118" s="118"/>
      <c r="CH118" s="118"/>
    </row>
    <row r="119" spans="1:86">
      <c r="A119" s="118"/>
      <c r="B119" s="118"/>
      <c r="C119" s="118"/>
      <c r="D119" s="118"/>
      <c r="E119" s="118"/>
      <c r="F119" s="118"/>
      <c r="G119" s="118"/>
      <c r="H119" s="118"/>
      <c r="I119" s="118"/>
      <c r="J119" s="118"/>
      <c r="K119" s="118"/>
      <c r="L119" s="118"/>
      <c r="M119" s="118"/>
      <c r="N119" s="118"/>
      <c r="O119" s="118"/>
      <c r="P119" s="118"/>
      <c r="Q119" s="118"/>
      <c r="R119" s="118"/>
      <c r="S119" s="118"/>
      <c r="T119" s="118"/>
      <c r="U119" s="118"/>
      <c r="V119" s="118"/>
      <c r="W119" s="118"/>
      <c r="X119" s="118"/>
      <c r="Y119" s="118"/>
      <c r="Z119" s="118"/>
      <c r="AA119" s="118"/>
      <c r="AB119" s="118"/>
      <c r="AC119" s="118"/>
      <c r="AD119" s="118"/>
      <c r="AE119" s="118"/>
      <c r="AF119" s="118"/>
      <c r="AG119" s="118"/>
      <c r="AH119" s="118"/>
      <c r="AI119" s="118"/>
      <c r="AJ119" s="118"/>
      <c r="AK119" s="118"/>
      <c r="AL119" s="118"/>
      <c r="AM119" s="118"/>
      <c r="AN119" s="118"/>
      <c r="AO119" s="118"/>
      <c r="AP119" s="118"/>
      <c r="AQ119" s="118"/>
      <c r="AR119" s="118"/>
      <c r="AS119" s="118"/>
      <c r="AT119" s="118"/>
      <c r="AU119" s="118"/>
      <c r="AV119" s="118"/>
      <c r="AW119" s="118"/>
      <c r="AX119" s="118"/>
      <c r="AY119" s="118"/>
      <c r="AZ119" s="118"/>
      <c r="BA119" s="118"/>
      <c r="BB119" s="118"/>
      <c r="BC119" s="118"/>
      <c r="BD119" s="118"/>
      <c r="BE119" s="118"/>
      <c r="BF119" s="118"/>
      <c r="BG119" s="118"/>
      <c r="BH119" s="118"/>
      <c r="BI119" s="118"/>
      <c r="BJ119" s="118"/>
      <c r="BK119" s="118"/>
      <c r="BL119" s="118"/>
      <c r="BM119" s="118"/>
      <c r="BN119" s="118"/>
      <c r="BO119" s="118"/>
      <c r="BP119" s="118"/>
      <c r="BQ119" s="118"/>
      <c r="BR119" s="118"/>
      <c r="BS119" s="118"/>
      <c r="BT119" s="118"/>
      <c r="BU119" s="118"/>
      <c r="BV119" s="118"/>
      <c r="BW119" s="118"/>
      <c r="BX119" s="118"/>
      <c r="BY119" s="118"/>
      <c r="BZ119" s="118"/>
      <c r="CA119" s="118"/>
      <c r="CB119" s="118"/>
      <c r="CC119" s="118"/>
      <c r="CD119" s="118"/>
      <c r="CE119" s="118"/>
      <c r="CF119" s="118"/>
      <c r="CG119" s="118"/>
      <c r="CH119" s="118"/>
    </row>
    <row r="120" spans="1:86">
      <c r="A120" s="118"/>
      <c r="B120" s="118"/>
      <c r="C120" s="118"/>
      <c r="D120" s="118"/>
      <c r="E120" s="118"/>
      <c r="F120" s="118"/>
      <c r="G120" s="118"/>
      <c r="H120" s="118"/>
      <c r="I120" s="118"/>
      <c r="J120" s="118"/>
      <c r="K120" s="118"/>
      <c r="L120" s="118"/>
      <c r="M120" s="118"/>
      <c r="N120" s="118"/>
      <c r="O120" s="118"/>
      <c r="P120" s="118"/>
      <c r="Q120" s="118"/>
      <c r="R120" s="118"/>
      <c r="S120" s="118"/>
      <c r="T120" s="118"/>
      <c r="U120" s="118"/>
      <c r="V120" s="118"/>
      <c r="W120" s="118"/>
      <c r="X120" s="118"/>
      <c r="Y120" s="118"/>
      <c r="Z120" s="118"/>
      <c r="AA120" s="118"/>
      <c r="AB120" s="118"/>
      <c r="AC120" s="118"/>
      <c r="AD120" s="118"/>
      <c r="AE120" s="118"/>
      <c r="AF120" s="118"/>
      <c r="AG120" s="118"/>
      <c r="AH120" s="118"/>
      <c r="AI120" s="118"/>
      <c r="AJ120" s="118"/>
      <c r="AK120" s="118"/>
      <c r="AL120" s="118"/>
      <c r="AM120" s="118"/>
      <c r="AN120" s="118"/>
      <c r="AO120" s="118"/>
      <c r="AP120" s="118"/>
      <c r="AQ120" s="118"/>
      <c r="AR120" s="118"/>
      <c r="AS120" s="118"/>
      <c r="AT120" s="118"/>
      <c r="AU120" s="118"/>
      <c r="AV120" s="118"/>
      <c r="AW120" s="118"/>
      <c r="AX120" s="118"/>
      <c r="AY120" s="118"/>
      <c r="AZ120" s="118"/>
      <c r="BA120" s="118"/>
      <c r="BB120" s="118"/>
      <c r="BC120" s="118"/>
      <c r="BD120" s="118"/>
      <c r="BE120" s="118"/>
      <c r="BF120" s="118"/>
      <c r="BG120" s="118"/>
      <c r="BH120" s="118"/>
      <c r="BI120" s="118"/>
      <c r="BJ120" s="118"/>
      <c r="BK120" s="118"/>
      <c r="BL120" s="118"/>
      <c r="BM120" s="118"/>
      <c r="BN120" s="118"/>
      <c r="BO120" s="118"/>
      <c r="BP120" s="118"/>
      <c r="BQ120" s="118"/>
      <c r="BR120" s="118"/>
      <c r="BS120" s="118"/>
      <c r="BT120" s="118"/>
      <c r="BU120" s="118"/>
      <c r="BV120" s="118"/>
      <c r="BW120" s="118"/>
      <c r="BX120" s="118"/>
      <c r="BY120" s="118"/>
      <c r="BZ120" s="118"/>
      <c r="CA120" s="118"/>
      <c r="CB120" s="118"/>
      <c r="CC120" s="118"/>
      <c r="CD120" s="118"/>
      <c r="CE120" s="118"/>
      <c r="CF120" s="118"/>
      <c r="CG120" s="118"/>
      <c r="CH120" s="118"/>
    </row>
    <row r="121" spans="1:86">
      <c r="A121" s="118"/>
      <c r="B121" s="118"/>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c r="AA121" s="118"/>
      <c r="AB121" s="118"/>
      <c r="AC121" s="118"/>
      <c r="AD121" s="118"/>
      <c r="AE121" s="118"/>
      <c r="AF121" s="118"/>
      <c r="AG121" s="118"/>
      <c r="AH121" s="118"/>
      <c r="AI121" s="118"/>
      <c r="AJ121" s="118"/>
      <c r="AK121" s="118"/>
      <c r="AL121" s="118"/>
      <c r="AM121" s="118"/>
      <c r="AN121" s="118"/>
      <c r="AO121" s="118"/>
      <c r="AP121" s="118"/>
      <c r="AQ121" s="118"/>
      <c r="AR121" s="118"/>
      <c r="AS121" s="118"/>
      <c r="AT121" s="118"/>
      <c r="AU121" s="118"/>
      <c r="AV121" s="118"/>
      <c r="AW121" s="118"/>
      <c r="AX121" s="118"/>
      <c r="AY121" s="118"/>
      <c r="AZ121" s="118"/>
      <c r="BA121" s="118"/>
      <c r="BB121" s="118"/>
      <c r="BC121" s="118"/>
      <c r="BD121" s="118"/>
      <c r="BE121" s="118"/>
      <c r="BF121" s="118"/>
      <c r="BG121" s="118"/>
      <c r="BH121" s="118"/>
      <c r="BI121" s="118"/>
      <c r="BJ121" s="118"/>
      <c r="BK121" s="118"/>
      <c r="BL121" s="118"/>
      <c r="BM121" s="118"/>
      <c r="BN121" s="118"/>
      <c r="BO121" s="118"/>
      <c r="BP121" s="118"/>
      <c r="BQ121" s="118"/>
      <c r="BR121" s="118"/>
      <c r="BS121" s="118"/>
      <c r="BT121" s="118"/>
      <c r="BU121" s="118"/>
      <c r="BV121" s="118"/>
      <c r="BW121" s="118"/>
      <c r="BX121" s="118"/>
      <c r="BY121" s="118"/>
      <c r="BZ121" s="118"/>
      <c r="CA121" s="118"/>
      <c r="CB121" s="118"/>
      <c r="CC121" s="118"/>
      <c r="CD121" s="118"/>
      <c r="CE121" s="118"/>
      <c r="CF121" s="118"/>
      <c r="CG121" s="118"/>
      <c r="CH121" s="118"/>
    </row>
    <row r="122" spans="1:86">
      <c r="A122" s="118"/>
      <c r="B122" s="118"/>
      <c r="C122" s="118"/>
      <c r="D122" s="118"/>
      <c r="E122" s="118"/>
      <c r="F122" s="118"/>
      <c r="G122" s="118"/>
      <c r="H122" s="118"/>
      <c r="I122" s="118"/>
      <c r="J122" s="118"/>
      <c r="K122" s="118"/>
      <c r="L122" s="118"/>
      <c r="M122" s="118"/>
      <c r="N122" s="118"/>
      <c r="O122" s="118"/>
      <c r="P122" s="118"/>
      <c r="Q122" s="118"/>
      <c r="R122" s="118"/>
      <c r="S122" s="118"/>
      <c r="T122" s="118"/>
      <c r="U122" s="118"/>
      <c r="V122" s="118"/>
      <c r="W122" s="118"/>
      <c r="X122" s="118"/>
      <c r="Y122" s="118"/>
      <c r="Z122" s="118"/>
      <c r="AA122" s="118"/>
      <c r="AB122" s="118"/>
      <c r="AC122" s="118"/>
      <c r="AD122" s="118"/>
      <c r="AE122" s="118"/>
      <c r="AF122" s="118"/>
      <c r="AG122" s="118"/>
      <c r="AH122" s="118"/>
      <c r="AI122" s="118"/>
      <c r="AJ122" s="118"/>
      <c r="AK122" s="118"/>
      <c r="AL122" s="118"/>
      <c r="AM122" s="118"/>
      <c r="AN122" s="118"/>
      <c r="AO122" s="118"/>
      <c r="AP122" s="118"/>
      <c r="AQ122" s="118"/>
      <c r="AR122" s="118"/>
      <c r="AS122" s="118"/>
      <c r="AT122" s="118"/>
      <c r="AU122" s="118"/>
      <c r="AV122" s="118"/>
      <c r="AW122" s="118"/>
      <c r="AX122" s="118"/>
      <c r="AY122" s="118"/>
      <c r="AZ122" s="118"/>
      <c r="BA122" s="118"/>
      <c r="BB122" s="118"/>
      <c r="BC122" s="118"/>
      <c r="BD122" s="118"/>
      <c r="BE122" s="118"/>
      <c r="BF122" s="118"/>
      <c r="BG122" s="118"/>
      <c r="BH122" s="118"/>
      <c r="BI122" s="118"/>
      <c r="BJ122" s="118"/>
      <c r="BK122" s="118"/>
      <c r="BL122" s="118"/>
      <c r="BM122" s="118"/>
      <c r="BN122" s="118"/>
      <c r="BO122" s="118"/>
      <c r="BP122" s="118"/>
      <c r="BQ122" s="118"/>
      <c r="BR122" s="118"/>
      <c r="BS122" s="118"/>
      <c r="BT122" s="118"/>
      <c r="BU122" s="118"/>
      <c r="BV122" s="118"/>
      <c r="BW122" s="118"/>
      <c r="BX122" s="118"/>
      <c r="BY122" s="118"/>
      <c r="BZ122" s="118"/>
      <c r="CA122" s="118"/>
      <c r="CB122" s="118"/>
      <c r="CC122" s="118"/>
      <c r="CD122" s="118"/>
      <c r="CE122" s="118"/>
      <c r="CF122" s="118"/>
      <c r="CG122" s="118"/>
      <c r="CH122" s="118"/>
    </row>
    <row r="123" spans="1:86">
      <c r="A123" s="118"/>
      <c r="B123" s="118"/>
      <c r="C123" s="118"/>
      <c r="D123" s="118"/>
      <c r="E123" s="118"/>
      <c r="F123" s="118"/>
      <c r="G123" s="118"/>
      <c r="H123" s="118"/>
      <c r="I123" s="118"/>
      <c r="J123" s="118"/>
      <c r="K123" s="118"/>
      <c r="L123" s="118"/>
      <c r="M123" s="118"/>
      <c r="N123" s="118"/>
      <c r="O123" s="118"/>
      <c r="P123" s="118"/>
      <c r="Q123" s="118"/>
      <c r="R123" s="118"/>
      <c r="S123" s="118"/>
      <c r="T123" s="118"/>
      <c r="U123" s="118"/>
      <c r="V123" s="118"/>
      <c r="W123" s="118"/>
      <c r="X123" s="118"/>
      <c r="Y123" s="118"/>
      <c r="Z123" s="118"/>
      <c r="AA123" s="118"/>
      <c r="AB123" s="118"/>
      <c r="AC123" s="118"/>
      <c r="AD123" s="118"/>
      <c r="AE123" s="118"/>
      <c r="AF123" s="118"/>
      <c r="AG123" s="118"/>
      <c r="AH123" s="118"/>
      <c r="AI123" s="118"/>
      <c r="AJ123" s="118"/>
      <c r="AK123" s="118"/>
      <c r="AL123" s="118"/>
      <c r="AM123" s="118"/>
      <c r="AN123" s="118"/>
      <c r="AO123" s="118"/>
      <c r="AP123" s="118"/>
      <c r="AQ123" s="118"/>
      <c r="AR123" s="118"/>
      <c r="AS123" s="118"/>
      <c r="AT123" s="118"/>
      <c r="AU123" s="118"/>
      <c r="AV123" s="118"/>
      <c r="AW123" s="118"/>
      <c r="AX123" s="118"/>
      <c r="AY123" s="118"/>
      <c r="AZ123" s="118"/>
      <c r="BA123" s="118"/>
      <c r="BB123" s="118"/>
      <c r="BC123" s="118"/>
      <c r="BD123" s="118"/>
      <c r="BE123" s="118"/>
      <c r="BF123" s="118"/>
      <c r="BG123" s="118"/>
      <c r="BH123" s="118"/>
      <c r="BI123" s="118"/>
      <c r="BJ123" s="118"/>
      <c r="BK123" s="118"/>
      <c r="BL123" s="118"/>
      <c r="BM123" s="118"/>
      <c r="BN123" s="118"/>
      <c r="BO123" s="118"/>
      <c r="BP123" s="118"/>
      <c r="BQ123" s="118"/>
      <c r="BR123" s="118"/>
      <c r="BS123" s="118"/>
      <c r="BT123" s="118"/>
      <c r="BU123" s="118"/>
      <c r="BV123" s="118"/>
      <c r="BW123" s="118"/>
      <c r="BX123" s="118"/>
      <c r="BY123" s="118"/>
      <c r="BZ123" s="118"/>
      <c r="CA123" s="118"/>
      <c r="CB123" s="118"/>
      <c r="CC123" s="118"/>
      <c r="CD123" s="118"/>
      <c r="CE123" s="118"/>
      <c r="CF123" s="118"/>
      <c r="CG123" s="118"/>
      <c r="CH123" s="118"/>
    </row>
    <row r="124" spans="1:86">
      <c r="A124" s="118"/>
      <c r="B124" s="118"/>
      <c r="C124" s="118"/>
      <c r="D124" s="118"/>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c r="AA124" s="118"/>
      <c r="AB124" s="118"/>
      <c r="AC124" s="118"/>
      <c r="AD124" s="118"/>
      <c r="AE124" s="118"/>
      <c r="AF124" s="118"/>
      <c r="AG124" s="118"/>
      <c r="AH124" s="118"/>
      <c r="AI124" s="118"/>
      <c r="AJ124" s="118"/>
      <c r="AK124" s="118"/>
      <c r="AL124" s="118"/>
      <c r="AM124" s="118"/>
      <c r="AN124" s="118"/>
      <c r="AO124" s="118"/>
      <c r="AP124" s="118"/>
      <c r="AQ124" s="118"/>
      <c r="AR124" s="118"/>
      <c r="AS124" s="118"/>
      <c r="AT124" s="118"/>
      <c r="AU124" s="118"/>
      <c r="AV124" s="118"/>
      <c r="AW124" s="118"/>
      <c r="AX124" s="118"/>
      <c r="AY124" s="118"/>
      <c r="AZ124" s="118"/>
      <c r="BA124" s="118"/>
      <c r="BB124" s="118"/>
      <c r="BC124" s="118"/>
      <c r="BD124" s="118"/>
      <c r="BE124" s="118"/>
      <c r="BF124" s="118"/>
      <c r="BG124" s="118"/>
      <c r="BH124" s="118"/>
      <c r="BI124" s="118"/>
      <c r="BJ124" s="118"/>
      <c r="BK124" s="118"/>
      <c r="BL124" s="118"/>
      <c r="BM124" s="118"/>
      <c r="BN124" s="118"/>
      <c r="BO124" s="118"/>
      <c r="BP124" s="118"/>
      <c r="BQ124" s="118"/>
      <c r="BR124" s="118"/>
      <c r="BS124" s="118"/>
      <c r="BT124" s="118"/>
      <c r="BU124" s="118"/>
      <c r="BV124" s="118"/>
      <c r="BW124" s="118"/>
      <c r="BX124" s="118"/>
      <c r="BY124" s="118"/>
      <c r="BZ124" s="118"/>
      <c r="CA124" s="118"/>
      <c r="CB124" s="118"/>
      <c r="CC124" s="118"/>
      <c r="CD124" s="118"/>
      <c r="CE124" s="118"/>
      <c r="CF124" s="118"/>
      <c r="CG124" s="118"/>
      <c r="CH124" s="118"/>
    </row>
    <row r="125" spans="1:86">
      <c r="A125" s="118"/>
      <c r="B125" s="118"/>
      <c r="C125" s="118"/>
      <c r="D125" s="118"/>
      <c r="E125" s="118"/>
      <c r="F125" s="118"/>
      <c r="G125" s="118"/>
      <c r="H125" s="118"/>
      <c r="I125" s="118"/>
      <c r="J125" s="118"/>
      <c r="K125" s="118"/>
      <c r="L125" s="118"/>
      <c r="M125" s="118"/>
      <c r="N125" s="118"/>
      <c r="O125" s="118"/>
      <c r="P125" s="118"/>
      <c r="Q125" s="118"/>
      <c r="R125" s="118"/>
      <c r="S125" s="118"/>
      <c r="T125" s="118"/>
      <c r="U125" s="118"/>
      <c r="V125" s="118"/>
      <c r="W125" s="118"/>
      <c r="X125" s="118"/>
      <c r="Y125" s="118"/>
      <c r="Z125" s="118"/>
      <c r="AA125" s="118"/>
      <c r="AB125" s="118"/>
      <c r="AC125" s="118"/>
      <c r="AD125" s="118"/>
      <c r="AE125" s="118"/>
      <c r="AF125" s="118"/>
      <c r="AG125" s="118"/>
      <c r="AH125" s="118"/>
      <c r="AI125" s="118"/>
      <c r="AJ125" s="118"/>
      <c r="AK125" s="118"/>
      <c r="AL125" s="118"/>
      <c r="AM125" s="118"/>
      <c r="AN125" s="118"/>
      <c r="AO125" s="118"/>
      <c r="AP125" s="118"/>
      <c r="AQ125" s="118"/>
      <c r="AR125" s="118"/>
      <c r="AS125" s="118"/>
      <c r="AT125" s="118"/>
      <c r="AU125" s="118"/>
      <c r="AV125" s="118"/>
      <c r="AW125" s="118"/>
      <c r="AX125" s="118"/>
      <c r="AY125" s="118"/>
      <c r="AZ125" s="118"/>
      <c r="BA125" s="118"/>
      <c r="BB125" s="118"/>
      <c r="BC125" s="118"/>
      <c r="BD125" s="118"/>
      <c r="BE125" s="118"/>
      <c r="BF125" s="118"/>
      <c r="BG125" s="118"/>
      <c r="BH125" s="118"/>
      <c r="BI125" s="118"/>
      <c r="BJ125" s="118"/>
      <c r="BK125" s="118"/>
      <c r="BL125" s="118"/>
      <c r="BM125" s="118"/>
      <c r="BN125" s="118"/>
      <c r="BO125" s="118"/>
      <c r="BP125" s="118"/>
      <c r="BQ125" s="118"/>
      <c r="BR125" s="118"/>
      <c r="BS125" s="118"/>
      <c r="BT125" s="118"/>
      <c r="BU125" s="118"/>
      <c r="BV125" s="118"/>
      <c r="BW125" s="118"/>
      <c r="BX125" s="118"/>
      <c r="BY125" s="118"/>
      <c r="BZ125" s="118"/>
      <c r="CA125" s="118"/>
      <c r="CB125" s="118"/>
      <c r="CC125" s="118"/>
      <c r="CD125" s="118"/>
      <c r="CE125" s="118"/>
      <c r="CF125" s="118"/>
      <c r="CG125" s="118"/>
      <c r="CH125" s="118"/>
    </row>
    <row r="126" spans="1:86">
      <c r="A126" s="118"/>
      <c r="B126" s="118"/>
      <c r="C126" s="118"/>
      <c r="D126" s="118"/>
      <c r="E126" s="118"/>
      <c r="F126" s="118"/>
      <c r="G126" s="118"/>
      <c r="H126" s="118"/>
      <c r="I126" s="118"/>
      <c r="J126" s="118"/>
      <c r="K126" s="118"/>
      <c r="L126" s="118"/>
      <c r="M126" s="118"/>
      <c r="N126" s="118"/>
      <c r="O126" s="118"/>
      <c r="P126" s="118"/>
      <c r="Q126" s="118"/>
      <c r="R126" s="118"/>
      <c r="S126" s="118"/>
      <c r="T126" s="118"/>
      <c r="U126" s="118"/>
      <c r="V126" s="118"/>
      <c r="W126" s="118"/>
      <c r="X126" s="118"/>
      <c r="Y126" s="118"/>
      <c r="Z126" s="118"/>
      <c r="AA126" s="118"/>
      <c r="AB126" s="118"/>
      <c r="AC126" s="118"/>
      <c r="AD126" s="118"/>
      <c r="AE126" s="118"/>
      <c r="AF126" s="118"/>
      <c r="AG126" s="118"/>
      <c r="AH126" s="118"/>
      <c r="AI126" s="118"/>
      <c r="AJ126" s="118"/>
      <c r="AK126" s="118"/>
      <c r="AL126" s="118"/>
      <c r="AM126" s="118"/>
      <c r="AN126" s="118"/>
      <c r="AO126" s="118"/>
      <c r="AP126" s="118"/>
      <c r="AQ126" s="118"/>
      <c r="AR126" s="118"/>
      <c r="AS126" s="118"/>
      <c r="AT126" s="118"/>
      <c r="AU126" s="118"/>
      <c r="AV126" s="118"/>
      <c r="AW126" s="118"/>
      <c r="AX126" s="118"/>
      <c r="AY126" s="118"/>
      <c r="AZ126" s="118"/>
      <c r="BA126" s="118"/>
      <c r="BB126" s="118"/>
      <c r="BC126" s="118"/>
      <c r="BD126" s="118"/>
      <c r="BE126" s="118"/>
      <c r="BF126" s="118"/>
      <c r="BG126" s="118"/>
      <c r="BH126" s="118"/>
      <c r="BI126" s="118"/>
      <c r="BJ126" s="118"/>
      <c r="BK126" s="118"/>
      <c r="BL126" s="118"/>
      <c r="BM126" s="118"/>
      <c r="BN126" s="118"/>
      <c r="BO126" s="118"/>
      <c r="BP126" s="118"/>
      <c r="BQ126" s="118"/>
      <c r="BR126" s="118"/>
      <c r="BS126" s="118"/>
      <c r="BT126" s="118"/>
      <c r="BU126" s="118"/>
      <c r="BV126" s="118"/>
      <c r="BW126" s="118"/>
      <c r="BX126" s="118"/>
      <c r="BY126" s="118"/>
      <c r="BZ126" s="118"/>
      <c r="CA126" s="118"/>
      <c r="CB126" s="118"/>
      <c r="CC126" s="118"/>
      <c r="CD126" s="118"/>
      <c r="CE126" s="118"/>
      <c r="CF126" s="118"/>
      <c r="CG126" s="118"/>
      <c r="CH126" s="118"/>
    </row>
    <row r="127" spans="1:86">
      <c r="A127" s="118"/>
      <c r="B127" s="118"/>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c r="AA127" s="118"/>
      <c r="AB127" s="118"/>
      <c r="AC127" s="118"/>
      <c r="AD127" s="118"/>
      <c r="AE127" s="118"/>
      <c r="AF127" s="118"/>
      <c r="AG127" s="118"/>
      <c r="AH127" s="118"/>
      <c r="AI127" s="118"/>
      <c r="AJ127" s="118"/>
      <c r="AK127" s="118"/>
      <c r="AL127" s="118"/>
      <c r="AM127" s="118"/>
      <c r="AN127" s="118"/>
      <c r="AO127" s="118"/>
      <c r="AP127" s="118"/>
      <c r="AQ127" s="118"/>
      <c r="AR127" s="118"/>
      <c r="AS127" s="118"/>
      <c r="AT127" s="118"/>
      <c r="AU127" s="118"/>
      <c r="AV127" s="118"/>
      <c r="AW127" s="118"/>
      <c r="AX127" s="118"/>
      <c r="AY127" s="118"/>
      <c r="AZ127" s="118"/>
      <c r="BA127" s="118"/>
      <c r="BB127" s="118"/>
      <c r="BC127" s="118"/>
      <c r="BD127" s="118"/>
      <c r="BE127" s="118"/>
      <c r="BF127" s="118"/>
      <c r="BG127" s="118"/>
      <c r="BH127" s="118"/>
      <c r="BI127" s="118"/>
      <c r="BJ127" s="118"/>
      <c r="BK127" s="118"/>
      <c r="BL127" s="118"/>
      <c r="BM127" s="118"/>
      <c r="BN127" s="118"/>
      <c r="BO127" s="118"/>
      <c r="BP127" s="118"/>
      <c r="BQ127" s="118"/>
      <c r="BR127" s="118"/>
      <c r="BS127" s="118"/>
      <c r="BT127" s="118"/>
      <c r="BU127" s="118"/>
      <c r="BV127" s="118"/>
      <c r="BW127" s="118"/>
      <c r="BX127" s="118"/>
      <c r="BY127" s="118"/>
      <c r="BZ127" s="118"/>
      <c r="CA127" s="118"/>
      <c r="CB127" s="118"/>
      <c r="CC127" s="118"/>
      <c r="CD127" s="118"/>
      <c r="CE127" s="118"/>
      <c r="CF127" s="118"/>
      <c r="CG127" s="118"/>
      <c r="CH127" s="118"/>
    </row>
    <row r="128" spans="1:86">
      <c r="A128" s="118"/>
      <c r="B128" s="118"/>
      <c r="C128" s="118"/>
      <c r="D128" s="118"/>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c r="AA128" s="118"/>
      <c r="AB128" s="118"/>
      <c r="AC128" s="118"/>
      <c r="AD128" s="118"/>
      <c r="AE128" s="118"/>
      <c r="AF128" s="118"/>
      <c r="AG128" s="118"/>
      <c r="AH128" s="118"/>
      <c r="AI128" s="118"/>
      <c r="AJ128" s="118"/>
      <c r="AK128" s="118"/>
      <c r="AL128" s="118"/>
      <c r="AM128" s="118"/>
      <c r="AN128" s="118"/>
      <c r="AO128" s="118"/>
      <c r="AP128" s="118"/>
      <c r="AQ128" s="118"/>
      <c r="AR128" s="118"/>
      <c r="AS128" s="118"/>
      <c r="AT128" s="118"/>
      <c r="AU128" s="118"/>
      <c r="AV128" s="118"/>
      <c r="AW128" s="118"/>
      <c r="AX128" s="118"/>
      <c r="AY128" s="118"/>
      <c r="AZ128" s="118"/>
      <c r="BA128" s="118"/>
      <c r="BB128" s="118"/>
      <c r="BC128" s="118"/>
      <c r="BD128" s="118"/>
      <c r="BE128" s="118"/>
      <c r="BF128" s="118"/>
      <c r="BG128" s="118"/>
      <c r="BH128" s="118"/>
      <c r="BI128" s="118"/>
      <c r="BJ128" s="118"/>
      <c r="BK128" s="118"/>
      <c r="BL128" s="118"/>
      <c r="BM128" s="118"/>
      <c r="BN128" s="118"/>
      <c r="BO128" s="118"/>
      <c r="BP128" s="118"/>
      <c r="BQ128" s="118"/>
      <c r="BR128" s="118"/>
      <c r="BS128" s="118"/>
      <c r="BT128" s="118"/>
      <c r="BU128" s="118"/>
      <c r="BV128" s="118"/>
      <c r="BW128" s="118"/>
      <c r="BX128" s="118"/>
      <c r="BY128" s="118"/>
      <c r="BZ128" s="118"/>
      <c r="CA128" s="118"/>
      <c r="CB128" s="118"/>
      <c r="CC128" s="118"/>
      <c r="CD128" s="118"/>
      <c r="CE128" s="118"/>
      <c r="CF128" s="118"/>
      <c r="CG128" s="118"/>
      <c r="CH128" s="118"/>
    </row>
    <row r="129" spans="1:86">
      <c r="A129" s="118"/>
      <c r="B129" s="118"/>
      <c r="C129" s="118"/>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c r="AA129" s="118"/>
      <c r="AB129" s="118"/>
      <c r="AC129" s="118"/>
      <c r="AD129" s="118"/>
      <c r="AE129" s="118"/>
      <c r="AF129" s="118"/>
      <c r="AG129" s="118"/>
      <c r="AH129" s="118"/>
      <c r="AI129" s="118"/>
      <c r="AJ129" s="118"/>
      <c r="AK129" s="118"/>
      <c r="AL129" s="118"/>
      <c r="AM129" s="118"/>
      <c r="AN129" s="118"/>
      <c r="AO129" s="118"/>
      <c r="AP129" s="118"/>
      <c r="AQ129" s="118"/>
      <c r="AR129" s="118"/>
      <c r="AS129" s="118"/>
      <c r="AT129" s="118"/>
      <c r="AU129" s="118"/>
      <c r="AV129" s="118"/>
      <c r="AW129" s="118"/>
      <c r="AX129" s="118"/>
      <c r="AY129" s="118"/>
      <c r="AZ129" s="118"/>
      <c r="BA129" s="118"/>
      <c r="BB129" s="118"/>
      <c r="BC129" s="118"/>
      <c r="BD129" s="118"/>
      <c r="BE129" s="118"/>
      <c r="BF129" s="118"/>
      <c r="BG129" s="118"/>
      <c r="BH129" s="118"/>
      <c r="BI129" s="118"/>
      <c r="BJ129" s="118"/>
      <c r="BK129" s="118"/>
      <c r="BL129" s="118"/>
      <c r="BM129" s="118"/>
      <c r="BN129" s="118"/>
      <c r="BO129" s="118"/>
      <c r="BP129" s="118"/>
      <c r="BQ129" s="118"/>
      <c r="BR129" s="118"/>
      <c r="BS129" s="118"/>
      <c r="BT129" s="118"/>
      <c r="BU129" s="118"/>
      <c r="BV129" s="118"/>
      <c r="BW129" s="118"/>
      <c r="BX129" s="118"/>
      <c r="BY129" s="118"/>
      <c r="BZ129" s="118"/>
      <c r="CA129" s="118"/>
      <c r="CB129" s="118"/>
      <c r="CC129" s="118"/>
      <c r="CD129" s="118"/>
      <c r="CE129" s="118"/>
      <c r="CF129" s="118"/>
      <c r="CG129" s="118"/>
      <c r="CH129" s="118"/>
    </row>
    <row r="130" spans="1:86">
      <c r="A130" s="118"/>
      <c r="B130" s="118"/>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c r="AA130" s="118"/>
      <c r="AB130" s="118"/>
      <c r="AC130" s="118"/>
      <c r="AD130" s="118"/>
      <c r="AE130" s="118"/>
      <c r="AF130" s="118"/>
      <c r="AG130" s="118"/>
      <c r="AH130" s="118"/>
      <c r="AI130" s="118"/>
      <c r="AJ130" s="118"/>
      <c r="AK130" s="118"/>
      <c r="AL130" s="118"/>
      <c r="AM130" s="118"/>
      <c r="AN130" s="118"/>
      <c r="AO130" s="118"/>
      <c r="AP130" s="118"/>
      <c r="AQ130" s="118"/>
      <c r="AR130" s="118"/>
      <c r="AS130" s="118"/>
      <c r="AT130" s="118"/>
      <c r="AU130" s="118"/>
      <c r="AV130" s="118"/>
      <c r="AW130" s="118"/>
      <c r="AX130" s="118"/>
      <c r="AY130" s="118"/>
      <c r="AZ130" s="118"/>
      <c r="BA130" s="118"/>
      <c r="BB130" s="118"/>
      <c r="BC130" s="118"/>
      <c r="BD130" s="118"/>
      <c r="BE130" s="118"/>
      <c r="BF130" s="118"/>
      <c r="BG130" s="118"/>
      <c r="BH130" s="118"/>
      <c r="BI130" s="118"/>
      <c r="BJ130" s="118"/>
      <c r="BK130" s="118"/>
      <c r="BL130" s="118"/>
      <c r="BM130" s="118"/>
      <c r="BN130" s="118"/>
      <c r="BO130" s="118"/>
      <c r="BP130" s="118"/>
      <c r="BQ130" s="118"/>
      <c r="BR130" s="118"/>
      <c r="BS130" s="118"/>
      <c r="BT130" s="118"/>
      <c r="BU130" s="118"/>
      <c r="BV130" s="118"/>
      <c r="BW130" s="118"/>
      <c r="BX130" s="118"/>
      <c r="BY130" s="118"/>
      <c r="BZ130" s="118"/>
      <c r="CA130" s="118"/>
      <c r="CB130" s="118"/>
      <c r="CC130" s="118"/>
      <c r="CD130" s="118"/>
      <c r="CE130" s="118"/>
      <c r="CF130" s="118"/>
      <c r="CG130" s="118"/>
      <c r="CH130" s="118"/>
    </row>
    <row r="131" spans="1:86">
      <c r="A131" s="118"/>
      <c r="B131" s="118"/>
      <c r="C131" s="118"/>
      <c r="D131" s="118"/>
      <c r="E131" s="118"/>
      <c r="F131" s="118"/>
      <c r="G131" s="118"/>
      <c r="H131" s="118"/>
      <c r="I131" s="118"/>
      <c r="J131" s="118"/>
      <c r="K131" s="118"/>
      <c r="L131" s="118"/>
      <c r="M131" s="118"/>
      <c r="N131" s="118"/>
      <c r="O131" s="118"/>
      <c r="P131" s="118"/>
      <c r="Q131" s="118"/>
      <c r="R131" s="118"/>
      <c r="S131" s="118"/>
      <c r="T131" s="118"/>
      <c r="U131" s="118"/>
      <c r="V131" s="118"/>
      <c r="W131" s="118"/>
      <c r="X131" s="118"/>
      <c r="Y131" s="118"/>
      <c r="Z131" s="118"/>
      <c r="AA131" s="118"/>
      <c r="AB131" s="118"/>
      <c r="AC131" s="118"/>
      <c r="AD131" s="118"/>
      <c r="AE131" s="118"/>
      <c r="AF131" s="118"/>
      <c r="AG131" s="118"/>
      <c r="AH131" s="118"/>
      <c r="AI131" s="118"/>
      <c r="AJ131" s="118"/>
      <c r="AK131" s="118"/>
      <c r="AL131" s="118"/>
      <c r="AM131" s="118"/>
      <c r="AN131" s="118"/>
      <c r="AO131" s="118"/>
      <c r="AP131" s="118"/>
      <c r="AQ131" s="118"/>
      <c r="AR131" s="118"/>
      <c r="AS131" s="118"/>
      <c r="AT131" s="118"/>
      <c r="AU131" s="118"/>
      <c r="AV131" s="118"/>
      <c r="AW131" s="118"/>
      <c r="AX131" s="118"/>
      <c r="AY131" s="118"/>
      <c r="AZ131" s="118"/>
      <c r="BA131" s="118"/>
      <c r="BB131" s="118"/>
      <c r="BC131" s="118"/>
      <c r="BD131" s="118"/>
      <c r="BE131" s="118"/>
      <c r="BF131" s="118"/>
      <c r="BG131" s="118"/>
      <c r="BH131" s="118"/>
      <c r="BI131" s="118"/>
      <c r="BJ131" s="118"/>
      <c r="BK131" s="118"/>
      <c r="BL131" s="118"/>
      <c r="BM131" s="118"/>
      <c r="BN131" s="118"/>
      <c r="BO131" s="118"/>
      <c r="BP131" s="118"/>
      <c r="BQ131" s="118"/>
      <c r="BR131" s="118"/>
      <c r="BS131" s="118"/>
      <c r="BT131" s="118"/>
      <c r="BU131" s="118"/>
      <c r="BV131" s="118"/>
      <c r="BW131" s="118"/>
      <c r="BX131" s="118"/>
      <c r="BY131" s="118"/>
      <c r="BZ131" s="118"/>
      <c r="CA131" s="118"/>
      <c r="CB131" s="118"/>
      <c r="CC131" s="118"/>
      <c r="CD131" s="118"/>
      <c r="CE131" s="118"/>
      <c r="CF131" s="118"/>
      <c r="CG131" s="118"/>
      <c r="CH131" s="118"/>
    </row>
    <row r="132" spans="1:86">
      <c r="A132" s="118"/>
      <c r="B132" s="118"/>
      <c r="C132" s="118"/>
      <c r="D132" s="118"/>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c r="AA132" s="118"/>
      <c r="AB132" s="118"/>
      <c r="AC132" s="118"/>
      <c r="AD132" s="118"/>
      <c r="AE132" s="118"/>
      <c r="AF132" s="118"/>
      <c r="AG132" s="118"/>
      <c r="AH132" s="118"/>
      <c r="AI132" s="118"/>
      <c r="AJ132" s="118"/>
      <c r="AK132" s="118"/>
      <c r="AL132" s="118"/>
      <c r="AM132" s="118"/>
      <c r="AN132" s="118"/>
      <c r="AO132" s="118"/>
      <c r="AP132" s="118"/>
      <c r="AQ132" s="118"/>
      <c r="AR132" s="118"/>
      <c r="AS132" s="118"/>
      <c r="AT132" s="118"/>
      <c r="AU132" s="118"/>
      <c r="AV132" s="118"/>
      <c r="AW132" s="118"/>
      <c r="AX132" s="118"/>
      <c r="AY132" s="118"/>
      <c r="AZ132" s="118"/>
      <c r="BA132" s="118"/>
      <c r="BB132" s="118"/>
      <c r="BC132" s="118"/>
      <c r="BD132" s="118"/>
      <c r="BE132" s="118"/>
      <c r="BF132" s="118"/>
      <c r="BG132" s="118"/>
      <c r="BH132" s="118"/>
      <c r="BI132" s="118"/>
      <c r="BJ132" s="118"/>
      <c r="BK132" s="118"/>
      <c r="BL132" s="118"/>
      <c r="BM132" s="118"/>
      <c r="BN132" s="118"/>
      <c r="BO132" s="118"/>
      <c r="BP132" s="118"/>
      <c r="BQ132" s="118"/>
      <c r="BR132" s="118"/>
      <c r="BS132" s="118"/>
      <c r="BT132" s="118"/>
      <c r="BU132" s="118"/>
      <c r="BV132" s="118"/>
      <c r="BW132" s="118"/>
      <c r="BX132" s="118"/>
      <c r="BY132" s="118"/>
      <c r="BZ132" s="118"/>
      <c r="CA132" s="118"/>
      <c r="CB132" s="118"/>
      <c r="CC132" s="118"/>
      <c r="CD132" s="118"/>
      <c r="CE132" s="118"/>
      <c r="CF132" s="118"/>
      <c r="CG132" s="118"/>
      <c r="CH132" s="118"/>
    </row>
    <row r="133" spans="1:86">
      <c r="A133" s="118"/>
      <c r="B133" s="118"/>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c r="AA133" s="118"/>
      <c r="AB133" s="118"/>
      <c r="AC133" s="118"/>
      <c r="AD133" s="118"/>
      <c r="AE133" s="118"/>
      <c r="AF133" s="118"/>
      <c r="AG133" s="118"/>
      <c r="AH133" s="118"/>
      <c r="AI133" s="118"/>
      <c r="AJ133" s="118"/>
      <c r="AK133" s="118"/>
      <c r="AL133" s="118"/>
      <c r="AM133" s="118"/>
      <c r="AN133" s="118"/>
      <c r="AO133" s="118"/>
      <c r="AP133" s="118"/>
      <c r="AQ133" s="118"/>
      <c r="AR133" s="118"/>
      <c r="AS133" s="118"/>
      <c r="AT133" s="118"/>
      <c r="AU133" s="118"/>
      <c r="AV133" s="118"/>
      <c r="AW133" s="118"/>
      <c r="AX133" s="118"/>
      <c r="AY133" s="118"/>
      <c r="AZ133" s="118"/>
      <c r="BA133" s="118"/>
      <c r="BB133" s="118"/>
      <c r="BC133" s="118"/>
      <c r="BD133" s="118"/>
      <c r="BE133" s="118"/>
      <c r="BF133" s="118"/>
      <c r="BG133" s="118"/>
      <c r="BH133" s="118"/>
      <c r="BI133" s="118"/>
      <c r="BJ133" s="118"/>
      <c r="BK133" s="118"/>
      <c r="BL133" s="118"/>
      <c r="BM133" s="118"/>
      <c r="BN133" s="118"/>
      <c r="BO133" s="118"/>
      <c r="BP133" s="118"/>
      <c r="BQ133" s="118"/>
      <c r="BR133" s="118"/>
      <c r="BS133" s="118"/>
      <c r="BT133" s="118"/>
      <c r="BU133" s="118"/>
      <c r="BV133" s="118"/>
      <c r="BW133" s="118"/>
      <c r="BX133" s="118"/>
      <c r="BY133" s="118"/>
      <c r="BZ133" s="118"/>
      <c r="CA133" s="118"/>
      <c r="CB133" s="118"/>
      <c r="CC133" s="118"/>
      <c r="CD133" s="118"/>
      <c r="CE133" s="118"/>
      <c r="CF133" s="118"/>
      <c r="CG133" s="118"/>
      <c r="CH133" s="118"/>
    </row>
    <row r="134" spans="1:86">
      <c r="A134" s="118"/>
      <c r="B134" s="118"/>
      <c r="C134" s="118"/>
      <c r="D134" s="118"/>
      <c r="E134" s="118"/>
      <c r="F134" s="118"/>
      <c r="G134" s="118"/>
      <c r="H134" s="118"/>
      <c r="I134" s="118"/>
      <c r="J134" s="118"/>
      <c r="K134" s="118"/>
      <c r="L134" s="118"/>
      <c r="M134" s="118"/>
      <c r="N134" s="118"/>
      <c r="O134" s="118"/>
      <c r="P134" s="118"/>
      <c r="Q134" s="118"/>
      <c r="R134" s="118"/>
      <c r="S134" s="118"/>
      <c r="T134" s="118"/>
      <c r="U134" s="118"/>
      <c r="V134" s="118"/>
      <c r="W134" s="118"/>
      <c r="X134" s="118"/>
      <c r="Y134" s="118"/>
      <c r="Z134" s="118"/>
      <c r="AA134" s="118"/>
      <c r="AB134" s="118"/>
      <c r="AC134" s="118"/>
      <c r="AD134" s="118"/>
      <c r="AE134" s="118"/>
      <c r="AF134" s="118"/>
      <c r="AG134" s="118"/>
      <c r="AH134" s="118"/>
      <c r="AI134" s="118"/>
      <c r="AJ134" s="118"/>
      <c r="AK134" s="118"/>
      <c r="AL134" s="118"/>
      <c r="AM134" s="118"/>
      <c r="AN134" s="118"/>
      <c r="AO134" s="118"/>
      <c r="AP134" s="118"/>
      <c r="AQ134" s="118"/>
      <c r="AR134" s="118"/>
      <c r="AS134" s="118"/>
      <c r="AT134" s="118"/>
      <c r="AU134" s="118"/>
      <c r="AV134" s="118"/>
      <c r="AW134" s="118"/>
      <c r="AX134" s="118"/>
      <c r="AY134" s="118"/>
      <c r="AZ134" s="118"/>
      <c r="BA134" s="118"/>
      <c r="BB134" s="118"/>
      <c r="BC134" s="118"/>
      <c r="BD134" s="118"/>
      <c r="BE134" s="118"/>
      <c r="BF134" s="118"/>
      <c r="BG134" s="118"/>
      <c r="BH134" s="118"/>
      <c r="BI134" s="118"/>
      <c r="BJ134" s="118"/>
      <c r="BK134" s="118"/>
      <c r="BL134" s="118"/>
      <c r="BM134" s="118"/>
      <c r="BN134" s="118"/>
      <c r="BO134" s="118"/>
      <c r="BP134" s="118"/>
      <c r="BQ134" s="118"/>
      <c r="BR134" s="118"/>
      <c r="BS134" s="118"/>
      <c r="BT134" s="118"/>
      <c r="BU134" s="118"/>
      <c r="BV134" s="118"/>
      <c r="BW134" s="118"/>
      <c r="BX134" s="118"/>
      <c r="BY134" s="118"/>
      <c r="BZ134" s="118"/>
      <c r="CA134" s="118"/>
      <c r="CB134" s="118"/>
      <c r="CC134" s="118"/>
      <c r="CD134" s="118"/>
      <c r="CE134" s="118"/>
      <c r="CF134" s="118"/>
      <c r="CG134" s="118"/>
      <c r="CH134" s="118"/>
    </row>
    <row r="135" spans="1:86">
      <c r="A135" s="118"/>
      <c r="B135" s="118"/>
      <c r="C135" s="118"/>
      <c r="D135" s="118"/>
      <c r="E135" s="118"/>
      <c r="F135" s="118"/>
      <c r="G135" s="118"/>
      <c r="H135" s="118"/>
      <c r="I135" s="118"/>
      <c r="J135" s="118"/>
      <c r="K135" s="118"/>
      <c r="L135" s="118"/>
      <c r="M135" s="118"/>
      <c r="N135" s="118"/>
      <c r="O135" s="118"/>
      <c r="P135" s="118"/>
      <c r="Q135" s="118"/>
      <c r="R135" s="118"/>
      <c r="S135" s="118"/>
      <c r="T135" s="118"/>
      <c r="U135" s="118"/>
      <c r="V135" s="118"/>
      <c r="W135" s="118"/>
      <c r="X135" s="118"/>
      <c r="Y135" s="118"/>
      <c r="Z135" s="118"/>
      <c r="AA135" s="118"/>
      <c r="AB135" s="118"/>
      <c r="AC135" s="118"/>
      <c r="AD135" s="118"/>
      <c r="AE135" s="118"/>
      <c r="AF135" s="118"/>
      <c r="AG135" s="118"/>
      <c r="AH135" s="118"/>
      <c r="AI135" s="118"/>
      <c r="AJ135" s="118"/>
      <c r="AK135" s="118"/>
      <c r="AL135" s="118"/>
      <c r="AM135" s="118"/>
      <c r="AN135" s="118"/>
      <c r="AO135" s="118"/>
      <c r="AP135" s="118"/>
      <c r="AQ135" s="118"/>
      <c r="AR135" s="118"/>
      <c r="AS135" s="118"/>
      <c r="AT135" s="118"/>
      <c r="AU135" s="118"/>
      <c r="AV135" s="118"/>
      <c r="AW135" s="118"/>
      <c r="AX135" s="118"/>
      <c r="AY135" s="118"/>
      <c r="AZ135" s="118"/>
      <c r="BA135" s="118"/>
      <c r="BB135" s="118"/>
      <c r="BC135" s="118"/>
      <c r="BD135" s="118"/>
      <c r="BE135" s="118"/>
      <c r="BF135" s="118"/>
      <c r="BG135" s="118"/>
      <c r="BH135" s="118"/>
      <c r="BI135" s="118"/>
      <c r="BJ135" s="118"/>
      <c r="BK135" s="118"/>
      <c r="BL135" s="118"/>
      <c r="BM135" s="118"/>
      <c r="BN135" s="118"/>
      <c r="BO135" s="118"/>
      <c r="BP135" s="118"/>
      <c r="BQ135" s="118"/>
      <c r="BR135" s="118"/>
      <c r="BS135" s="118"/>
      <c r="BT135" s="118"/>
      <c r="BU135" s="118"/>
      <c r="BV135" s="118"/>
      <c r="BW135" s="118"/>
      <c r="BX135" s="118"/>
      <c r="BY135" s="118"/>
      <c r="BZ135" s="118"/>
      <c r="CA135" s="118"/>
      <c r="CB135" s="118"/>
      <c r="CC135" s="118"/>
      <c r="CD135" s="118"/>
      <c r="CE135" s="118"/>
      <c r="CF135" s="118"/>
      <c r="CG135" s="118"/>
      <c r="CH135" s="118"/>
    </row>
    <row r="136" spans="1:86">
      <c r="A136" s="118"/>
      <c r="B136" s="118"/>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c r="AA136" s="118"/>
      <c r="AB136" s="118"/>
      <c r="AC136" s="118"/>
      <c r="AD136" s="118"/>
      <c r="AE136" s="118"/>
      <c r="AF136" s="118"/>
      <c r="AG136" s="118"/>
      <c r="AH136" s="118"/>
      <c r="AI136" s="118"/>
      <c r="AJ136" s="118"/>
      <c r="AK136" s="118"/>
      <c r="AL136" s="118"/>
      <c r="AM136" s="118"/>
      <c r="AN136" s="118"/>
      <c r="AO136" s="118"/>
      <c r="AP136" s="118"/>
      <c r="AQ136" s="118"/>
      <c r="AR136" s="118"/>
      <c r="AS136" s="118"/>
      <c r="AT136" s="118"/>
      <c r="AU136" s="118"/>
      <c r="AV136" s="118"/>
      <c r="AW136" s="118"/>
      <c r="AX136" s="118"/>
      <c r="AY136" s="118"/>
      <c r="AZ136" s="118"/>
      <c r="BA136" s="118"/>
      <c r="BB136" s="118"/>
      <c r="BC136" s="118"/>
      <c r="BD136" s="118"/>
      <c r="BE136" s="118"/>
      <c r="BF136" s="118"/>
      <c r="BG136" s="118"/>
      <c r="BH136" s="118"/>
      <c r="BI136" s="118"/>
      <c r="BJ136" s="118"/>
      <c r="BK136" s="118"/>
      <c r="BL136" s="118"/>
      <c r="BM136" s="118"/>
      <c r="BN136" s="118"/>
      <c r="BO136" s="118"/>
      <c r="BP136" s="118"/>
      <c r="BQ136" s="118"/>
      <c r="BR136" s="118"/>
      <c r="BS136" s="118"/>
      <c r="BT136" s="118"/>
      <c r="BU136" s="118"/>
      <c r="BV136" s="118"/>
      <c r="BW136" s="118"/>
      <c r="BX136" s="118"/>
      <c r="BY136" s="118"/>
      <c r="BZ136" s="118"/>
      <c r="CA136" s="118"/>
      <c r="CB136" s="118"/>
      <c r="CC136" s="118"/>
      <c r="CD136" s="118"/>
      <c r="CE136" s="118"/>
      <c r="CF136" s="118"/>
      <c r="CG136" s="118"/>
      <c r="CH136" s="118"/>
    </row>
    <row r="137" spans="1:86">
      <c r="A137" s="118"/>
      <c r="B137" s="118"/>
      <c r="C137" s="118"/>
      <c r="D137" s="118"/>
      <c r="E137" s="118"/>
      <c r="F137" s="118"/>
      <c r="G137" s="118"/>
      <c r="H137" s="118"/>
      <c r="I137" s="118"/>
      <c r="J137" s="118"/>
      <c r="K137" s="118"/>
      <c r="L137" s="118"/>
      <c r="M137" s="118"/>
      <c r="N137" s="118"/>
      <c r="O137" s="118"/>
      <c r="P137" s="118"/>
      <c r="Q137" s="118"/>
      <c r="R137" s="118"/>
      <c r="S137" s="118"/>
      <c r="T137" s="118"/>
      <c r="U137" s="118"/>
      <c r="V137" s="118"/>
      <c r="W137" s="118"/>
      <c r="X137" s="118"/>
      <c r="Y137" s="118"/>
      <c r="Z137" s="118"/>
      <c r="AA137" s="118"/>
      <c r="AB137" s="118"/>
      <c r="AC137" s="118"/>
      <c r="AD137" s="118"/>
      <c r="AE137" s="118"/>
      <c r="AF137" s="118"/>
      <c r="AG137" s="118"/>
      <c r="AH137" s="118"/>
      <c r="AI137" s="118"/>
      <c r="AJ137" s="118"/>
      <c r="AK137" s="118"/>
      <c r="AL137" s="118"/>
      <c r="AM137" s="118"/>
      <c r="AN137" s="118"/>
      <c r="AO137" s="118"/>
      <c r="AP137" s="118"/>
      <c r="AQ137" s="118"/>
      <c r="AR137" s="118"/>
      <c r="AS137" s="118"/>
      <c r="AT137" s="118"/>
      <c r="AU137" s="118"/>
      <c r="AV137" s="118"/>
      <c r="AW137" s="118"/>
      <c r="AX137" s="118"/>
      <c r="AY137" s="118"/>
      <c r="AZ137" s="118"/>
      <c r="BA137" s="118"/>
      <c r="BB137" s="118"/>
      <c r="BC137" s="118"/>
      <c r="BD137" s="118"/>
      <c r="BE137" s="118"/>
      <c r="BF137" s="118"/>
      <c r="BG137" s="118"/>
      <c r="BH137" s="118"/>
      <c r="BI137" s="118"/>
      <c r="BJ137" s="118"/>
      <c r="BK137" s="118"/>
      <c r="BL137" s="118"/>
      <c r="BM137" s="118"/>
      <c r="BN137" s="118"/>
      <c r="BO137" s="118"/>
      <c r="BP137" s="118"/>
      <c r="BQ137" s="118"/>
      <c r="BR137" s="118"/>
      <c r="BS137" s="118"/>
      <c r="BT137" s="118"/>
      <c r="BU137" s="118"/>
      <c r="BV137" s="118"/>
      <c r="BW137" s="118"/>
      <c r="BX137" s="118"/>
      <c r="BY137" s="118"/>
      <c r="BZ137" s="118"/>
      <c r="CA137" s="118"/>
      <c r="CB137" s="118"/>
      <c r="CC137" s="118"/>
      <c r="CD137" s="118"/>
      <c r="CE137" s="118"/>
      <c r="CF137" s="118"/>
      <c r="CG137" s="118"/>
      <c r="CH137" s="118"/>
    </row>
    <row r="138" spans="1:86">
      <c r="A138" s="118"/>
      <c r="B138" s="118"/>
      <c r="C138" s="118"/>
      <c r="D138" s="118"/>
      <c r="E138" s="118"/>
      <c r="F138" s="118"/>
      <c r="G138" s="118"/>
      <c r="H138" s="118"/>
      <c r="I138" s="118"/>
      <c r="J138" s="118"/>
      <c r="K138" s="118"/>
      <c r="L138" s="118"/>
      <c r="M138" s="118"/>
      <c r="N138" s="118"/>
      <c r="O138" s="118"/>
      <c r="P138" s="118"/>
      <c r="Q138" s="118"/>
      <c r="R138" s="118"/>
      <c r="S138" s="118"/>
      <c r="T138" s="118"/>
      <c r="U138" s="118"/>
      <c r="V138" s="118"/>
      <c r="W138" s="118"/>
      <c r="X138" s="118"/>
      <c r="Y138" s="118"/>
      <c r="Z138" s="118"/>
      <c r="AA138" s="118"/>
      <c r="AB138" s="118"/>
      <c r="AC138" s="118"/>
      <c r="AD138" s="118"/>
      <c r="AE138" s="118"/>
      <c r="AF138" s="118"/>
      <c r="AG138" s="118"/>
      <c r="AH138" s="118"/>
      <c r="AI138" s="118"/>
      <c r="AJ138" s="118"/>
      <c r="AK138" s="118"/>
      <c r="AL138" s="118"/>
      <c r="AM138" s="118"/>
      <c r="AN138" s="118"/>
      <c r="AO138" s="118"/>
      <c r="AP138" s="118"/>
      <c r="AQ138" s="118"/>
      <c r="AR138" s="118"/>
      <c r="AS138" s="118"/>
      <c r="AT138" s="118"/>
      <c r="AU138" s="118"/>
      <c r="AV138" s="118"/>
      <c r="AW138" s="118"/>
      <c r="AX138" s="118"/>
      <c r="AY138" s="118"/>
      <c r="AZ138" s="118"/>
      <c r="BA138" s="118"/>
      <c r="BB138" s="118"/>
      <c r="BC138" s="118"/>
      <c r="BD138" s="118"/>
      <c r="BE138" s="118"/>
      <c r="BF138" s="118"/>
      <c r="BG138" s="118"/>
      <c r="BH138" s="118"/>
      <c r="BI138" s="118"/>
      <c r="BJ138" s="118"/>
      <c r="BK138" s="118"/>
      <c r="BL138" s="118"/>
      <c r="BM138" s="118"/>
      <c r="BN138" s="118"/>
      <c r="BO138" s="118"/>
      <c r="BP138" s="118"/>
      <c r="BQ138" s="118"/>
      <c r="BR138" s="118"/>
      <c r="BS138" s="118"/>
      <c r="BT138" s="118"/>
      <c r="BU138" s="118"/>
      <c r="BV138" s="118"/>
      <c r="BW138" s="118"/>
      <c r="BX138" s="118"/>
      <c r="BY138" s="118"/>
      <c r="BZ138" s="118"/>
      <c r="CA138" s="118"/>
      <c r="CB138" s="118"/>
      <c r="CC138" s="118"/>
      <c r="CD138" s="118"/>
      <c r="CE138" s="118"/>
      <c r="CF138" s="118"/>
      <c r="CG138" s="118"/>
      <c r="CH138" s="118"/>
    </row>
    <row r="139" spans="1:86">
      <c r="A139" s="118"/>
      <c r="B139" s="118"/>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c r="AA139" s="118"/>
      <c r="AB139" s="118"/>
      <c r="AC139" s="118"/>
      <c r="AD139" s="118"/>
      <c r="AE139" s="118"/>
      <c r="AF139" s="118"/>
      <c r="AG139" s="118"/>
      <c r="AH139" s="118"/>
      <c r="AI139" s="118"/>
      <c r="AJ139" s="118"/>
      <c r="AK139" s="118"/>
      <c r="AL139" s="118"/>
      <c r="AM139" s="118"/>
      <c r="AN139" s="118"/>
      <c r="AO139" s="118"/>
      <c r="AP139" s="118"/>
      <c r="AQ139" s="118"/>
      <c r="AR139" s="118"/>
      <c r="AS139" s="118"/>
      <c r="AT139" s="118"/>
      <c r="AU139" s="118"/>
      <c r="AV139" s="118"/>
      <c r="AW139" s="118"/>
      <c r="AX139" s="118"/>
      <c r="AY139" s="118"/>
      <c r="AZ139" s="118"/>
      <c r="BA139" s="118"/>
      <c r="BB139" s="118"/>
      <c r="BC139" s="118"/>
      <c r="BD139" s="118"/>
      <c r="BE139" s="118"/>
      <c r="BF139" s="118"/>
      <c r="BG139" s="118"/>
      <c r="BH139" s="118"/>
      <c r="BI139" s="118"/>
      <c r="BJ139" s="118"/>
      <c r="BK139" s="118"/>
      <c r="BL139" s="118"/>
      <c r="BM139" s="118"/>
      <c r="BN139" s="118"/>
      <c r="BO139" s="118"/>
      <c r="BP139" s="118"/>
      <c r="BQ139" s="118"/>
      <c r="BR139" s="118"/>
      <c r="BS139" s="118"/>
      <c r="BT139" s="118"/>
      <c r="BU139" s="118"/>
      <c r="BV139" s="118"/>
      <c r="BW139" s="118"/>
      <c r="BX139" s="118"/>
      <c r="BY139" s="118"/>
      <c r="BZ139" s="118"/>
      <c r="CA139" s="118"/>
      <c r="CB139" s="118"/>
      <c r="CC139" s="118"/>
      <c r="CD139" s="118"/>
      <c r="CE139" s="118"/>
      <c r="CF139" s="118"/>
      <c r="CG139" s="118"/>
      <c r="CH139" s="118"/>
    </row>
    <row r="140" spans="1:86">
      <c r="A140" s="118"/>
      <c r="B140" s="118"/>
      <c r="C140" s="118"/>
      <c r="D140" s="118"/>
      <c r="E140" s="118"/>
      <c r="F140" s="118"/>
      <c r="G140" s="118"/>
      <c r="H140" s="118"/>
      <c r="I140" s="118"/>
      <c r="J140" s="118"/>
      <c r="K140" s="118"/>
      <c r="L140" s="118"/>
      <c r="M140" s="118"/>
      <c r="N140" s="118"/>
      <c r="O140" s="118"/>
      <c r="P140" s="118"/>
      <c r="Q140" s="118"/>
      <c r="R140" s="118"/>
      <c r="S140" s="118"/>
      <c r="T140" s="118"/>
      <c r="U140" s="118"/>
      <c r="V140" s="118"/>
      <c r="W140" s="118"/>
      <c r="X140" s="118"/>
      <c r="Y140" s="118"/>
      <c r="Z140" s="118"/>
      <c r="AA140" s="118"/>
      <c r="AB140" s="118"/>
      <c r="AC140" s="118"/>
      <c r="AD140" s="118"/>
      <c r="AE140" s="118"/>
      <c r="AF140" s="118"/>
      <c r="AG140" s="118"/>
      <c r="AH140" s="118"/>
      <c r="AI140" s="118"/>
      <c r="AJ140" s="118"/>
      <c r="AK140" s="118"/>
      <c r="AL140" s="118"/>
      <c r="AM140" s="118"/>
      <c r="AN140" s="118"/>
      <c r="AO140" s="118"/>
      <c r="AP140" s="118"/>
      <c r="AQ140" s="118"/>
      <c r="AR140" s="118"/>
      <c r="AS140" s="118"/>
      <c r="AT140" s="118"/>
      <c r="AU140" s="118"/>
      <c r="AV140" s="118"/>
      <c r="AW140" s="118"/>
      <c r="AX140" s="118"/>
      <c r="AY140" s="118"/>
      <c r="AZ140" s="118"/>
      <c r="BA140" s="118"/>
      <c r="BB140" s="118"/>
      <c r="BC140" s="118"/>
      <c r="BD140" s="118"/>
      <c r="BE140" s="118"/>
      <c r="BF140" s="118"/>
      <c r="BG140" s="118"/>
      <c r="BH140" s="118"/>
      <c r="BI140" s="118"/>
      <c r="BJ140" s="118"/>
      <c r="BK140" s="118"/>
      <c r="BL140" s="118"/>
      <c r="BM140" s="118"/>
      <c r="BN140" s="118"/>
      <c r="BO140" s="118"/>
      <c r="BP140" s="118"/>
      <c r="BQ140" s="118"/>
      <c r="BR140" s="118"/>
      <c r="BS140" s="118"/>
      <c r="BT140" s="118"/>
      <c r="BU140" s="118"/>
      <c r="BV140" s="118"/>
      <c r="BW140" s="118"/>
      <c r="BX140" s="118"/>
      <c r="BY140" s="118"/>
      <c r="BZ140" s="118"/>
      <c r="CA140" s="118"/>
      <c r="CB140" s="118"/>
      <c r="CC140" s="118"/>
      <c r="CD140" s="118"/>
      <c r="CE140" s="118"/>
      <c r="CF140" s="118"/>
      <c r="CG140" s="118"/>
      <c r="CH140" s="118"/>
    </row>
    <row r="141" spans="1:86">
      <c r="A141" s="118"/>
      <c r="B141" s="118"/>
      <c r="C141" s="118"/>
      <c r="D141" s="118"/>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c r="AA141" s="118"/>
      <c r="AB141" s="118"/>
      <c r="AC141" s="118"/>
      <c r="AD141" s="118"/>
      <c r="AE141" s="118"/>
      <c r="AF141" s="118"/>
      <c r="AG141" s="118"/>
      <c r="AH141" s="118"/>
      <c r="AI141" s="118"/>
      <c r="AJ141" s="118"/>
      <c r="AK141" s="118"/>
      <c r="AL141" s="118"/>
      <c r="AM141" s="118"/>
      <c r="AN141" s="118"/>
      <c r="AO141" s="118"/>
      <c r="AP141" s="118"/>
      <c r="AQ141" s="118"/>
      <c r="AR141" s="118"/>
      <c r="AS141" s="118"/>
      <c r="AT141" s="118"/>
      <c r="AU141" s="118"/>
      <c r="AV141" s="118"/>
      <c r="AW141" s="118"/>
      <c r="AX141" s="118"/>
      <c r="AY141" s="118"/>
      <c r="AZ141" s="118"/>
      <c r="BA141" s="118"/>
      <c r="BB141" s="118"/>
      <c r="BC141" s="118"/>
      <c r="BD141" s="118"/>
      <c r="BE141" s="118"/>
      <c r="BF141" s="118"/>
      <c r="BG141" s="118"/>
      <c r="BH141" s="118"/>
      <c r="BI141" s="118"/>
      <c r="BJ141" s="118"/>
      <c r="BK141" s="118"/>
      <c r="BL141" s="118"/>
      <c r="BM141" s="118"/>
      <c r="BN141" s="118"/>
      <c r="BO141" s="118"/>
      <c r="BP141" s="118"/>
      <c r="BQ141" s="118"/>
      <c r="BR141" s="118"/>
      <c r="BS141" s="118"/>
      <c r="BT141" s="118"/>
      <c r="BU141" s="118"/>
      <c r="BV141" s="118"/>
      <c r="BW141" s="118"/>
      <c r="BX141" s="118"/>
      <c r="BY141" s="118"/>
      <c r="BZ141" s="118"/>
      <c r="CA141" s="118"/>
      <c r="CB141" s="118"/>
      <c r="CC141" s="118"/>
      <c r="CD141" s="118"/>
      <c r="CE141" s="118"/>
      <c r="CF141" s="118"/>
      <c r="CG141" s="118"/>
      <c r="CH141" s="118"/>
    </row>
    <row r="142" spans="1:86">
      <c r="A142" s="118"/>
      <c r="B142" s="118"/>
      <c r="C142" s="118"/>
      <c r="D142" s="118"/>
      <c r="E142" s="118"/>
      <c r="F142" s="118"/>
      <c r="G142" s="118"/>
      <c r="H142" s="118"/>
      <c r="I142" s="118"/>
      <c r="J142" s="118"/>
      <c r="K142" s="118"/>
      <c r="L142" s="118"/>
      <c r="M142" s="118"/>
      <c r="N142" s="118"/>
      <c r="O142" s="118"/>
      <c r="P142" s="118"/>
      <c r="Q142" s="118"/>
      <c r="R142" s="118"/>
      <c r="S142" s="118"/>
      <c r="T142" s="118"/>
      <c r="U142" s="118"/>
      <c r="V142" s="118"/>
      <c r="W142" s="118"/>
      <c r="X142" s="118"/>
      <c r="Y142" s="118"/>
      <c r="Z142" s="118"/>
      <c r="AA142" s="118"/>
      <c r="AB142" s="118"/>
      <c r="AC142" s="118"/>
      <c r="AD142" s="118"/>
      <c r="AE142" s="118"/>
      <c r="AF142" s="118"/>
      <c r="AG142" s="118"/>
      <c r="AH142" s="118"/>
      <c r="AI142" s="118"/>
      <c r="AJ142" s="118"/>
      <c r="AK142" s="118"/>
      <c r="AL142" s="118"/>
      <c r="AM142" s="118"/>
      <c r="AN142" s="118"/>
      <c r="AO142" s="118"/>
      <c r="AP142" s="118"/>
      <c r="AQ142" s="118"/>
      <c r="AR142" s="118"/>
      <c r="AS142" s="118"/>
      <c r="AT142" s="118"/>
      <c r="AU142" s="118"/>
      <c r="AV142" s="118"/>
      <c r="AW142" s="118"/>
      <c r="AX142" s="118"/>
      <c r="AY142" s="118"/>
      <c r="AZ142" s="118"/>
      <c r="BA142" s="118"/>
      <c r="BB142" s="118"/>
      <c r="BC142" s="118"/>
      <c r="BD142" s="118"/>
      <c r="BE142" s="118"/>
      <c r="BF142" s="118"/>
      <c r="BG142" s="118"/>
      <c r="BH142" s="118"/>
      <c r="BI142" s="118"/>
      <c r="BJ142" s="118"/>
      <c r="BK142" s="118"/>
      <c r="BL142" s="118"/>
      <c r="BM142" s="118"/>
      <c r="BN142" s="118"/>
      <c r="BO142" s="118"/>
      <c r="BP142" s="118"/>
      <c r="BQ142" s="118"/>
      <c r="BR142" s="118"/>
      <c r="BS142" s="118"/>
      <c r="BT142" s="118"/>
      <c r="BU142" s="118"/>
      <c r="BV142" s="118"/>
      <c r="BW142" s="118"/>
      <c r="BX142" s="118"/>
      <c r="BY142" s="118"/>
      <c r="BZ142" s="118"/>
      <c r="CA142" s="118"/>
      <c r="CB142" s="118"/>
      <c r="CC142" s="118"/>
      <c r="CD142" s="118"/>
      <c r="CE142" s="118"/>
      <c r="CF142" s="118"/>
      <c r="CG142" s="118"/>
      <c r="CH142" s="118"/>
    </row>
    <row r="143" spans="1:86">
      <c r="A143" s="118"/>
      <c r="B143" s="118"/>
      <c r="C143" s="118"/>
      <c r="D143" s="118"/>
      <c r="E143" s="118"/>
      <c r="F143" s="118"/>
      <c r="G143" s="118"/>
      <c r="H143" s="118"/>
      <c r="I143" s="118"/>
      <c r="J143" s="118"/>
      <c r="K143" s="118"/>
      <c r="L143" s="118"/>
      <c r="M143" s="118"/>
      <c r="N143" s="118"/>
      <c r="O143" s="118"/>
      <c r="P143" s="118"/>
      <c r="Q143" s="118"/>
      <c r="R143" s="118"/>
      <c r="S143" s="118"/>
      <c r="T143" s="118"/>
      <c r="U143" s="118"/>
      <c r="V143" s="118"/>
      <c r="W143" s="118"/>
      <c r="X143" s="118"/>
      <c r="Y143" s="118"/>
      <c r="Z143" s="118"/>
      <c r="AA143" s="118"/>
      <c r="AB143" s="118"/>
      <c r="AC143" s="118"/>
      <c r="AD143" s="118"/>
      <c r="AE143" s="118"/>
      <c r="AF143" s="118"/>
      <c r="AG143" s="118"/>
      <c r="AH143" s="118"/>
      <c r="AI143" s="118"/>
      <c r="AJ143" s="118"/>
      <c r="AK143" s="118"/>
      <c r="AL143" s="118"/>
      <c r="AM143" s="118"/>
      <c r="AN143" s="118"/>
      <c r="AO143" s="118"/>
      <c r="AP143" s="118"/>
      <c r="AQ143" s="118"/>
      <c r="AR143" s="118"/>
      <c r="AS143" s="118"/>
      <c r="AT143" s="118"/>
      <c r="AU143" s="118"/>
      <c r="AV143" s="118"/>
      <c r="AW143" s="118"/>
      <c r="AX143" s="118"/>
      <c r="AY143" s="118"/>
      <c r="AZ143" s="118"/>
      <c r="BA143" s="118"/>
      <c r="BB143" s="118"/>
      <c r="BC143" s="118"/>
      <c r="BD143" s="118"/>
      <c r="BE143" s="118"/>
      <c r="BF143" s="118"/>
      <c r="BG143" s="118"/>
      <c r="BH143" s="118"/>
      <c r="BI143" s="118"/>
      <c r="BJ143" s="118"/>
      <c r="BK143" s="118"/>
      <c r="BL143" s="118"/>
      <c r="BM143" s="118"/>
      <c r="BN143" s="118"/>
      <c r="BO143" s="118"/>
      <c r="BP143" s="118"/>
      <c r="BQ143" s="118"/>
      <c r="BR143" s="118"/>
      <c r="BS143" s="118"/>
      <c r="BT143" s="118"/>
      <c r="BU143" s="118"/>
      <c r="BV143" s="118"/>
      <c r="BW143" s="118"/>
      <c r="BX143" s="118"/>
      <c r="BY143" s="118"/>
      <c r="BZ143" s="118"/>
      <c r="CA143" s="118"/>
      <c r="CB143" s="118"/>
      <c r="CC143" s="118"/>
      <c r="CD143" s="118"/>
      <c r="CE143" s="118"/>
      <c r="CF143" s="118"/>
      <c r="CG143" s="118"/>
      <c r="CH143" s="118"/>
    </row>
    <row r="144" spans="1:86">
      <c r="A144" s="118"/>
      <c r="B144" s="118"/>
      <c r="C144" s="118"/>
      <c r="D144" s="118"/>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c r="AA144" s="118"/>
      <c r="AB144" s="118"/>
      <c r="AC144" s="118"/>
      <c r="AD144" s="118"/>
      <c r="AE144" s="118"/>
      <c r="AF144" s="118"/>
      <c r="AG144" s="118"/>
      <c r="AH144" s="118"/>
      <c r="AI144" s="118"/>
      <c r="AJ144" s="118"/>
      <c r="AK144" s="118"/>
      <c r="AL144" s="118"/>
      <c r="AM144" s="118"/>
      <c r="AN144" s="118"/>
      <c r="AO144" s="118"/>
      <c r="AP144" s="118"/>
      <c r="AQ144" s="118"/>
      <c r="AR144" s="118"/>
      <c r="AS144" s="118"/>
      <c r="AT144" s="118"/>
      <c r="AU144" s="118"/>
      <c r="AV144" s="118"/>
      <c r="AW144" s="118"/>
      <c r="AX144" s="118"/>
      <c r="AY144" s="118"/>
      <c r="AZ144" s="118"/>
      <c r="BA144" s="118"/>
      <c r="BB144" s="118"/>
      <c r="BC144" s="118"/>
      <c r="BD144" s="118"/>
      <c r="BE144" s="118"/>
      <c r="BF144" s="118"/>
      <c r="BG144" s="118"/>
      <c r="BH144" s="118"/>
      <c r="BI144" s="118"/>
      <c r="BJ144" s="118"/>
      <c r="BK144" s="118"/>
      <c r="BL144" s="118"/>
      <c r="BM144" s="118"/>
      <c r="BN144" s="118"/>
      <c r="BO144" s="118"/>
      <c r="BP144" s="118"/>
      <c r="BQ144" s="118"/>
      <c r="BR144" s="118"/>
      <c r="BS144" s="118"/>
      <c r="BT144" s="118"/>
      <c r="BU144" s="118"/>
      <c r="BV144" s="118"/>
      <c r="BW144" s="118"/>
      <c r="BX144" s="118"/>
      <c r="BY144" s="118"/>
      <c r="BZ144" s="118"/>
      <c r="CA144" s="118"/>
      <c r="CB144" s="118"/>
      <c r="CC144" s="118"/>
      <c r="CD144" s="118"/>
      <c r="CE144" s="118"/>
      <c r="CF144" s="118"/>
      <c r="CG144" s="118"/>
      <c r="CH144" s="118"/>
    </row>
    <row r="145" spans="1:86">
      <c r="A145" s="118"/>
      <c r="B145" s="118"/>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c r="AA145" s="118"/>
      <c r="AB145" s="118"/>
      <c r="AC145" s="118"/>
      <c r="AD145" s="118"/>
      <c r="AE145" s="118"/>
      <c r="AF145" s="118"/>
      <c r="AG145" s="118"/>
      <c r="AH145" s="118"/>
      <c r="AI145" s="118"/>
      <c r="AJ145" s="118"/>
      <c r="AK145" s="118"/>
      <c r="AL145" s="118"/>
      <c r="AM145" s="118"/>
      <c r="AN145" s="118"/>
      <c r="AO145" s="118"/>
      <c r="AP145" s="118"/>
      <c r="AQ145" s="118"/>
      <c r="AR145" s="118"/>
      <c r="AS145" s="118"/>
      <c r="AT145" s="118"/>
      <c r="AU145" s="118"/>
      <c r="AV145" s="118"/>
      <c r="AW145" s="118"/>
      <c r="AX145" s="118"/>
      <c r="AY145" s="118"/>
      <c r="AZ145" s="118"/>
      <c r="BA145" s="118"/>
      <c r="BB145" s="118"/>
      <c r="BC145" s="118"/>
      <c r="BD145" s="118"/>
      <c r="BE145" s="118"/>
      <c r="BF145" s="118"/>
      <c r="BG145" s="118"/>
      <c r="BH145" s="118"/>
      <c r="BI145" s="118"/>
      <c r="BJ145" s="118"/>
      <c r="BK145" s="118"/>
      <c r="BL145" s="118"/>
      <c r="BM145" s="118"/>
      <c r="BN145" s="118"/>
      <c r="BO145" s="118"/>
      <c r="BP145" s="118"/>
      <c r="BQ145" s="118"/>
      <c r="BR145" s="118"/>
      <c r="BS145" s="118"/>
      <c r="BT145" s="118"/>
      <c r="BU145" s="118"/>
      <c r="BV145" s="118"/>
      <c r="BW145" s="118"/>
      <c r="BX145" s="118"/>
      <c r="BY145" s="118"/>
      <c r="BZ145" s="118"/>
      <c r="CA145" s="118"/>
      <c r="CB145" s="118"/>
      <c r="CC145" s="118"/>
      <c r="CD145" s="118"/>
      <c r="CE145" s="118"/>
      <c r="CF145" s="118"/>
      <c r="CG145" s="118"/>
      <c r="CH145" s="118"/>
    </row>
    <row r="146" spans="1:86">
      <c r="A146" s="118"/>
      <c r="B146" s="118"/>
      <c r="C146" s="118"/>
      <c r="D146" s="118"/>
      <c r="E146" s="118"/>
      <c r="F146" s="118"/>
      <c r="G146" s="118"/>
      <c r="H146" s="118"/>
      <c r="I146" s="118"/>
      <c r="J146" s="118"/>
      <c r="K146" s="118"/>
      <c r="L146" s="118"/>
      <c r="M146" s="118"/>
      <c r="N146" s="118"/>
      <c r="O146" s="118"/>
      <c r="P146" s="118"/>
      <c r="Q146" s="118"/>
      <c r="R146" s="118"/>
      <c r="S146" s="118"/>
      <c r="T146" s="118"/>
      <c r="U146" s="118"/>
      <c r="V146" s="118"/>
      <c r="W146" s="118"/>
      <c r="X146" s="118"/>
      <c r="Y146" s="118"/>
      <c r="Z146" s="118"/>
      <c r="AA146" s="118"/>
      <c r="AB146" s="118"/>
      <c r="AC146" s="118"/>
      <c r="AD146" s="118"/>
      <c r="AE146" s="118"/>
      <c r="AF146" s="118"/>
      <c r="AG146" s="118"/>
      <c r="AH146" s="118"/>
      <c r="AI146" s="118"/>
      <c r="AJ146" s="118"/>
      <c r="AK146" s="118"/>
      <c r="AL146" s="118"/>
      <c r="AM146" s="118"/>
      <c r="AN146" s="118"/>
      <c r="AO146" s="118"/>
      <c r="AP146" s="118"/>
      <c r="AQ146" s="118"/>
      <c r="AR146" s="118"/>
      <c r="AS146" s="118"/>
      <c r="AT146" s="118"/>
      <c r="AU146" s="118"/>
      <c r="AV146" s="118"/>
      <c r="AW146" s="118"/>
      <c r="AX146" s="118"/>
      <c r="AY146" s="118"/>
      <c r="AZ146" s="118"/>
      <c r="BA146" s="118"/>
      <c r="BB146" s="118"/>
      <c r="BC146" s="118"/>
      <c r="BD146" s="118"/>
      <c r="BE146" s="118"/>
      <c r="BF146" s="118"/>
      <c r="BG146" s="118"/>
      <c r="BH146" s="118"/>
      <c r="BI146" s="118"/>
      <c r="BJ146" s="118"/>
      <c r="BK146" s="118"/>
      <c r="BL146" s="118"/>
      <c r="BM146" s="118"/>
      <c r="BN146" s="118"/>
      <c r="BO146" s="118"/>
      <c r="BP146" s="118"/>
      <c r="BQ146" s="118"/>
      <c r="BR146" s="118"/>
      <c r="BS146" s="118"/>
      <c r="BT146" s="118"/>
      <c r="BU146" s="118"/>
      <c r="BV146" s="118"/>
      <c r="BW146" s="118"/>
      <c r="BX146" s="118"/>
      <c r="BY146" s="118"/>
      <c r="BZ146" s="118"/>
      <c r="CA146" s="118"/>
      <c r="CB146" s="118"/>
      <c r="CC146" s="118"/>
      <c r="CD146" s="118"/>
      <c r="CE146" s="118"/>
      <c r="CF146" s="118"/>
      <c r="CG146" s="118"/>
      <c r="CH146" s="118"/>
    </row>
    <row r="147" spans="1:86">
      <c r="A147" s="118"/>
      <c r="B147" s="118"/>
      <c r="C147" s="118"/>
      <c r="D147" s="118"/>
      <c r="E147" s="118"/>
      <c r="F147" s="118"/>
      <c r="G147" s="118"/>
      <c r="H147" s="118"/>
      <c r="I147" s="118"/>
      <c r="J147" s="118"/>
      <c r="K147" s="118"/>
      <c r="L147" s="118"/>
      <c r="M147" s="118"/>
      <c r="N147" s="118"/>
      <c r="O147" s="118"/>
      <c r="P147" s="118"/>
      <c r="Q147" s="118"/>
      <c r="R147" s="118"/>
      <c r="S147" s="118"/>
      <c r="T147" s="118"/>
      <c r="U147" s="118"/>
      <c r="V147" s="118"/>
      <c r="W147" s="118"/>
      <c r="X147" s="118"/>
      <c r="Y147" s="118"/>
      <c r="Z147" s="118"/>
      <c r="AA147" s="118"/>
      <c r="AB147" s="118"/>
      <c r="AC147" s="118"/>
      <c r="AD147" s="118"/>
      <c r="AE147" s="118"/>
      <c r="AF147" s="118"/>
      <c r="AG147" s="118"/>
      <c r="AH147" s="118"/>
      <c r="AI147" s="118"/>
      <c r="AJ147" s="118"/>
      <c r="AK147" s="118"/>
      <c r="AL147" s="118"/>
      <c r="AM147" s="118"/>
      <c r="AN147" s="118"/>
      <c r="AO147" s="118"/>
      <c r="AP147" s="118"/>
      <c r="AQ147" s="118"/>
      <c r="AR147" s="118"/>
      <c r="AS147" s="118"/>
      <c r="AT147" s="118"/>
      <c r="AU147" s="118"/>
      <c r="AV147" s="118"/>
      <c r="AW147" s="118"/>
      <c r="AX147" s="118"/>
      <c r="AY147" s="118"/>
      <c r="AZ147" s="118"/>
      <c r="BA147" s="118"/>
      <c r="BB147" s="118"/>
      <c r="BC147" s="118"/>
      <c r="BD147" s="118"/>
      <c r="BE147" s="118"/>
      <c r="BF147" s="118"/>
      <c r="BG147" s="118"/>
      <c r="BH147" s="118"/>
      <c r="BI147" s="118"/>
      <c r="BJ147" s="118"/>
      <c r="BK147" s="118"/>
      <c r="BL147" s="118"/>
      <c r="BM147" s="118"/>
      <c r="BN147" s="118"/>
      <c r="BO147" s="118"/>
      <c r="BP147" s="118"/>
      <c r="BQ147" s="118"/>
      <c r="BR147" s="118"/>
      <c r="BS147" s="118"/>
      <c r="BT147" s="118"/>
      <c r="BU147" s="118"/>
      <c r="BV147" s="118"/>
      <c r="BW147" s="118"/>
      <c r="BX147" s="118"/>
      <c r="BY147" s="118"/>
      <c r="BZ147" s="118"/>
      <c r="CA147" s="118"/>
      <c r="CB147" s="118"/>
      <c r="CC147" s="118"/>
      <c r="CD147" s="118"/>
      <c r="CE147" s="118"/>
      <c r="CF147" s="118"/>
      <c r="CG147" s="118"/>
      <c r="CH147" s="118"/>
    </row>
    <row r="148" spans="1:86">
      <c r="A148" s="118"/>
      <c r="B148" s="118"/>
      <c r="C148" s="118"/>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c r="AA148" s="118"/>
      <c r="AB148" s="118"/>
      <c r="AC148" s="118"/>
      <c r="AD148" s="118"/>
      <c r="AE148" s="118"/>
      <c r="AF148" s="118"/>
      <c r="AG148" s="118"/>
      <c r="AH148" s="118"/>
      <c r="AI148" s="118"/>
      <c r="AJ148" s="118"/>
      <c r="AK148" s="118"/>
      <c r="AL148" s="118"/>
      <c r="AM148" s="118"/>
      <c r="AN148" s="118"/>
      <c r="AO148" s="118"/>
      <c r="AP148" s="118"/>
      <c r="AQ148" s="118"/>
      <c r="AR148" s="118"/>
      <c r="AS148" s="118"/>
      <c r="AT148" s="118"/>
      <c r="AU148" s="118"/>
      <c r="AV148" s="118"/>
      <c r="AW148" s="118"/>
      <c r="AX148" s="118"/>
      <c r="AY148" s="118"/>
      <c r="AZ148" s="118"/>
      <c r="BA148" s="118"/>
      <c r="BB148" s="118"/>
      <c r="BC148" s="118"/>
      <c r="BD148" s="118"/>
      <c r="BE148" s="118"/>
      <c r="BF148" s="118"/>
      <c r="BG148" s="118"/>
      <c r="BH148" s="118"/>
      <c r="BI148" s="118"/>
      <c r="BJ148" s="118"/>
      <c r="BK148" s="118"/>
      <c r="BL148" s="118"/>
      <c r="BM148" s="118"/>
      <c r="BN148" s="118"/>
      <c r="BO148" s="118"/>
      <c r="BP148" s="118"/>
      <c r="BQ148" s="118"/>
      <c r="BR148" s="118"/>
      <c r="BS148" s="118"/>
      <c r="BT148" s="118"/>
      <c r="BU148" s="118"/>
      <c r="BV148" s="118"/>
      <c r="BW148" s="118"/>
      <c r="BX148" s="118"/>
      <c r="BY148" s="118"/>
      <c r="BZ148" s="118"/>
      <c r="CA148" s="118"/>
      <c r="CB148" s="118"/>
      <c r="CC148" s="118"/>
      <c r="CD148" s="118"/>
      <c r="CE148" s="118"/>
      <c r="CF148" s="118"/>
      <c r="CG148" s="118"/>
      <c r="CH148" s="118"/>
    </row>
    <row r="149" spans="1:86">
      <c r="A149" s="118"/>
      <c r="B149" s="118"/>
      <c r="C149" s="118"/>
      <c r="D149" s="118"/>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c r="AA149" s="118"/>
      <c r="AB149" s="118"/>
      <c r="AC149" s="118"/>
      <c r="AD149" s="118"/>
      <c r="AE149" s="118"/>
      <c r="AF149" s="118"/>
      <c r="AG149" s="118"/>
      <c r="AH149" s="118"/>
      <c r="AI149" s="118"/>
      <c r="AJ149" s="118"/>
      <c r="AK149" s="118"/>
      <c r="AL149" s="118"/>
      <c r="AM149" s="118"/>
      <c r="AN149" s="118"/>
      <c r="AO149" s="118"/>
      <c r="AP149" s="118"/>
      <c r="AQ149" s="118"/>
      <c r="AR149" s="118"/>
      <c r="AS149" s="118"/>
      <c r="AT149" s="118"/>
      <c r="AU149" s="118"/>
      <c r="AV149" s="118"/>
      <c r="AW149" s="118"/>
      <c r="AX149" s="118"/>
      <c r="AY149" s="118"/>
      <c r="AZ149" s="118"/>
      <c r="BA149" s="118"/>
      <c r="BB149" s="118"/>
      <c r="BC149" s="118"/>
      <c r="BD149" s="118"/>
      <c r="BE149" s="118"/>
      <c r="BF149" s="118"/>
      <c r="BG149" s="118"/>
      <c r="BH149" s="118"/>
      <c r="BI149" s="118"/>
      <c r="BJ149" s="118"/>
      <c r="BK149" s="118"/>
      <c r="BL149" s="118"/>
      <c r="BM149" s="118"/>
      <c r="BN149" s="118"/>
      <c r="BO149" s="118"/>
      <c r="BP149" s="118"/>
      <c r="BQ149" s="118"/>
      <c r="BR149" s="118"/>
      <c r="BS149" s="118"/>
      <c r="BT149" s="118"/>
      <c r="BU149" s="118"/>
      <c r="BV149" s="118"/>
      <c r="BW149" s="118"/>
      <c r="BX149" s="118"/>
      <c r="BY149" s="118"/>
      <c r="BZ149" s="118"/>
      <c r="CA149" s="118"/>
      <c r="CB149" s="118"/>
      <c r="CC149" s="118"/>
      <c r="CD149" s="118"/>
      <c r="CE149" s="118"/>
      <c r="CF149" s="118"/>
      <c r="CG149" s="118"/>
      <c r="CH149" s="118"/>
    </row>
    <row r="150" spans="1:86">
      <c r="A150" s="118"/>
      <c r="B150" s="118"/>
      <c r="C150" s="118"/>
      <c r="D150" s="118"/>
      <c r="E150" s="118"/>
      <c r="F150" s="118"/>
      <c r="G150" s="118"/>
      <c r="H150" s="118"/>
      <c r="I150" s="118"/>
      <c r="J150" s="118"/>
      <c r="K150" s="118"/>
      <c r="L150" s="118"/>
      <c r="M150" s="118"/>
      <c r="N150" s="118"/>
      <c r="O150" s="118"/>
      <c r="P150" s="118"/>
      <c r="Q150" s="118"/>
      <c r="R150" s="118"/>
      <c r="S150" s="118"/>
      <c r="T150" s="118"/>
      <c r="U150" s="118"/>
      <c r="V150" s="118"/>
      <c r="W150" s="118"/>
      <c r="X150" s="118"/>
      <c r="Y150" s="118"/>
      <c r="Z150" s="118"/>
      <c r="AA150" s="118"/>
      <c r="AB150" s="118"/>
      <c r="AC150" s="118"/>
      <c r="AD150" s="118"/>
      <c r="AE150" s="118"/>
      <c r="AF150" s="118"/>
      <c r="AG150" s="118"/>
      <c r="AH150" s="118"/>
      <c r="AI150" s="118"/>
      <c r="AJ150" s="118"/>
      <c r="AK150" s="118"/>
      <c r="AL150" s="118"/>
      <c r="AM150" s="118"/>
      <c r="AN150" s="118"/>
      <c r="AO150" s="118"/>
      <c r="AP150" s="118"/>
      <c r="AQ150" s="118"/>
      <c r="AR150" s="118"/>
      <c r="AS150" s="118"/>
      <c r="AT150" s="118"/>
      <c r="AU150" s="118"/>
      <c r="AV150" s="118"/>
      <c r="AW150" s="118"/>
      <c r="AX150" s="118"/>
      <c r="AY150" s="118"/>
      <c r="AZ150" s="118"/>
      <c r="BA150" s="118"/>
      <c r="BB150" s="118"/>
      <c r="BC150" s="118"/>
      <c r="BD150" s="118"/>
      <c r="BE150" s="118"/>
      <c r="BF150" s="118"/>
      <c r="BG150" s="118"/>
      <c r="BH150" s="118"/>
      <c r="BI150" s="118"/>
      <c r="BJ150" s="118"/>
      <c r="BK150" s="118"/>
      <c r="BL150" s="118"/>
      <c r="BM150" s="118"/>
      <c r="BN150" s="118"/>
      <c r="BO150" s="118"/>
      <c r="BP150" s="118"/>
      <c r="BQ150" s="118"/>
      <c r="BR150" s="118"/>
      <c r="BS150" s="118"/>
      <c r="BT150" s="118"/>
      <c r="BU150" s="118"/>
      <c r="BV150" s="118"/>
      <c r="BW150" s="118"/>
      <c r="BX150" s="118"/>
      <c r="BY150" s="118"/>
      <c r="BZ150" s="118"/>
      <c r="CA150" s="118"/>
      <c r="CB150" s="118"/>
      <c r="CC150" s="118"/>
      <c r="CD150" s="118"/>
      <c r="CE150" s="118"/>
      <c r="CF150" s="118"/>
      <c r="CG150" s="118"/>
      <c r="CH150" s="118"/>
    </row>
    <row r="151" spans="1:86">
      <c r="A151" s="118"/>
      <c r="B151" s="118"/>
      <c r="C151" s="118"/>
      <c r="D151" s="118"/>
      <c r="E151" s="118"/>
      <c r="F151" s="118"/>
      <c r="G151" s="118"/>
      <c r="H151" s="118"/>
      <c r="I151" s="118"/>
      <c r="J151" s="118"/>
      <c r="K151" s="118"/>
      <c r="L151" s="118"/>
      <c r="M151" s="118"/>
      <c r="N151" s="118"/>
      <c r="O151" s="118"/>
      <c r="P151" s="118"/>
      <c r="Q151" s="118"/>
      <c r="R151" s="118"/>
      <c r="S151" s="118"/>
      <c r="T151" s="118"/>
      <c r="U151" s="118"/>
      <c r="V151" s="118"/>
      <c r="W151" s="118"/>
      <c r="X151" s="118"/>
      <c r="Y151" s="118"/>
      <c r="Z151" s="118"/>
      <c r="AA151" s="118"/>
      <c r="AB151" s="118"/>
      <c r="AC151" s="118"/>
      <c r="AD151" s="118"/>
      <c r="AE151" s="118"/>
      <c r="AF151" s="118"/>
      <c r="AG151" s="118"/>
      <c r="AH151" s="118"/>
      <c r="AI151" s="118"/>
      <c r="AJ151" s="118"/>
      <c r="AK151" s="118"/>
      <c r="AL151" s="118"/>
      <c r="AM151" s="118"/>
      <c r="AN151" s="118"/>
      <c r="AO151" s="118"/>
      <c r="AP151" s="118"/>
      <c r="AQ151" s="118"/>
      <c r="AR151" s="118"/>
      <c r="AS151" s="118"/>
      <c r="AT151" s="118"/>
      <c r="AU151" s="118"/>
      <c r="AV151" s="118"/>
      <c r="AW151" s="118"/>
      <c r="AX151" s="118"/>
      <c r="AY151" s="118"/>
      <c r="AZ151" s="118"/>
      <c r="BA151" s="118"/>
      <c r="BB151" s="118"/>
      <c r="BC151" s="118"/>
      <c r="BD151" s="118"/>
      <c r="BE151" s="118"/>
      <c r="BF151" s="118"/>
      <c r="BG151" s="118"/>
      <c r="BH151" s="118"/>
      <c r="BI151" s="118"/>
      <c r="BJ151" s="118"/>
      <c r="BK151" s="118"/>
      <c r="BL151" s="118"/>
      <c r="BM151" s="118"/>
      <c r="BN151" s="118"/>
      <c r="BO151" s="118"/>
      <c r="BP151" s="118"/>
      <c r="BQ151" s="118"/>
      <c r="BR151" s="118"/>
      <c r="BS151" s="118"/>
      <c r="BT151" s="118"/>
      <c r="BU151" s="118"/>
      <c r="BV151" s="118"/>
      <c r="BW151" s="118"/>
      <c r="BX151" s="118"/>
      <c r="BY151" s="118"/>
      <c r="BZ151" s="118"/>
      <c r="CA151" s="118"/>
      <c r="CB151" s="118"/>
      <c r="CC151" s="118"/>
      <c r="CD151" s="118"/>
      <c r="CE151" s="118"/>
      <c r="CF151" s="118"/>
      <c r="CG151" s="118"/>
      <c r="CH151" s="118"/>
    </row>
    <row r="152" spans="1:86">
      <c r="A152" s="118"/>
      <c r="B152" s="118"/>
      <c r="C152" s="118"/>
      <c r="D152" s="118"/>
      <c r="E152" s="118"/>
      <c r="F152" s="118"/>
      <c r="G152" s="118"/>
      <c r="H152" s="118"/>
      <c r="I152" s="118"/>
      <c r="J152" s="118"/>
      <c r="K152" s="118"/>
      <c r="L152" s="118"/>
      <c r="M152" s="118"/>
      <c r="N152" s="118"/>
      <c r="O152" s="118"/>
      <c r="P152" s="118"/>
      <c r="Q152" s="118"/>
      <c r="R152" s="118"/>
      <c r="S152" s="118"/>
      <c r="T152" s="118"/>
      <c r="U152" s="118"/>
      <c r="V152" s="118"/>
      <c r="W152" s="118"/>
      <c r="X152" s="118"/>
      <c r="Y152" s="118"/>
      <c r="Z152" s="118"/>
      <c r="AA152" s="118"/>
      <c r="AB152" s="118"/>
      <c r="AC152" s="118"/>
      <c r="AD152" s="118"/>
      <c r="AE152" s="118"/>
      <c r="AF152" s="118"/>
      <c r="AG152" s="118"/>
      <c r="AH152" s="118"/>
      <c r="AI152" s="118"/>
      <c r="AJ152" s="118"/>
      <c r="AK152" s="118"/>
      <c r="AL152" s="118"/>
      <c r="AM152" s="118"/>
      <c r="AN152" s="118"/>
      <c r="AO152" s="118"/>
      <c r="AP152" s="118"/>
      <c r="AQ152" s="118"/>
      <c r="AR152" s="118"/>
      <c r="AS152" s="118"/>
      <c r="AT152" s="118"/>
      <c r="AU152" s="118"/>
      <c r="AV152" s="118"/>
      <c r="AW152" s="118"/>
      <c r="AX152" s="118"/>
      <c r="AY152" s="118"/>
      <c r="AZ152" s="118"/>
      <c r="BA152" s="118"/>
      <c r="BB152" s="118"/>
      <c r="BC152" s="118"/>
      <c r="BD152" s="118"/>
      <c r="BE152" s="118"/>
      <c r="BF152" s="118"/>
      <c r="BG152" s="118"/>
      <c r="BH152" s="118"/>
      <c r="BI152" s="118"/>
      <c r="BJ152" s="118"/>
      <c r="BK152" s="118"/>
      <c r="BL152" s="118"/>
      <c r="BM152" s="118"/>
      <c r="BN152" s="118"/>
      <c r="BO152" s="118"/>
      <c r="BP152" s="118"/>
      <c r="BQ152" s="118"/>
      <c r="BR152" s="118"/>
      <c r="BS152" s="118"/>
      <c r="BT152" s="118"/>
      <c r="BU152" s="118"/>
      <c r="BV152" s="118"/>
      <c r="BW152" s="118"/>
      <c r="BX152" s="118"/>
      <c r="BY152" s="118"/>
      <c r="BZ152" s="118"/>
      <c r="CA152" s="118"/>
      <c r="CB152" s="118"/>
      <c r="CC152" s="118"/>
      <c r="CD152" s="118"/>
      <c r="CE152" s="118"/>
      <c r="CF152" s="118"/>
      <c r="CG152" s="118"/>
      <c r="CH152" s="118"/>
    </row>
    <row r="153" spans="1:86">
      <c r="A153" s="118"/>
      <c r="B153" s="118"/>
      <c r="C153" s="118"/>
      <c r="D153" s="118"/>
      <c r="E153" s="118"/>
      <c r="F153" s="118"/>
      <c r="G153" s="118"/>
      <c r="H153" s="118"/>
      <c r="I153" s="118"/>
      <c r="J153" s="118"/>
      <c r="K153" s="118"/>
      <c r="L153" s="118"/>
      <c r="M153" s="118"/>
      <c r="N153" s="118"/>
      <c r="O153" s="118"/>
      <c r="P153" s="118"/>
      <c r="Q153" s="118"/>
      <c r="R153" s="118"/>
      <c r="S153" s="118"/>
      <c r="T153" s="118"/>
      <c r="U153" s="118"/>
      <c r="V153" s="118"/>
      <c r="W153" s="118"/>
      <c r="X153" s="118"/>
      <c r="Y153" s="118"/>
      <c r="Z153" s="118"/>
      <c r="AA153" s="118"/>
      <c r="AB153" s="118"/>
      <c r="AC153" s="118"/>
      <c r="AD153" s="118"/>
      <c r="AE153" s="118"/>
      <c r="AF153" s="118"/>
      <c r="AG153" s="118"/>
      <c r="AH153" s="118"/>
      <c r="AI153" s="118"/>
      <c r="AJ153" s="118"/>
      <c r="AK153" s="118"/>
      <c r="AL153" s="118"/>
      <c r="AM153" s="118"/>
      <c r="AN153" s="118"/>
      <c r="AO153" s="118"/>
      <c r="AP153" s="118"/>
      <c r="AQ153" s="118"/>
      <c r="AR153" s="118"/>
      <c r="AS153" s="118"/>
      <c r="AT153" s="118"/>
      <c r="AU153" s="118"/>
      <c r="AV153" s="118"/>
      <c r="AW153" s="118"/>
      <c r="AX153" s="118"/>
      <c r="AY153" s="118"/>
      <c r="AZ153" s="118"/>
      <c r="BA153" s="118"/>
      <c r="BB153" s="118"/>
      <c r="BC153" s="118"/>
      <c r="BD153" s="118"/>
      <c r="BE153" s="118"/>
      <c r="BF153" s="118"/>
      <c r="BG153" s="118"/>
      <c r="BH153" s="118"/>
      <c r="BI153" s="118"/>
      <c r="BJ153" s="118"/>
      <c r="BK153" s="118"/>
      <c r="BL153" s="118"/>
      <c r="BM153" s="118"/>
      <c r="BN153" s="118"/>
      <c r="BO153" s="118"/>
      <c r="BP153" s="118"/>
      <c r="BQ153" s="118"/>
      <c r="BR153" s="118"/>
      <c r="BS153" s="118"/>
      <c r="BT153" s="118"/>
      <c r="BU153" s="118"/>
      <c r="BV153" s="118"/>
      <c r="BW153" s="118"/>
      <c r="BX153" s="118"/>
      <c r="BY153" s="118"/>
      <c r="BZ153" s="118"/>
      <c r="CA153" s="118"/>
      <c r="CB153" s="118"/>
      <c r="CC153" s="118"/>
      <c r="CD153" s="118"/>
      <c r="CE153" s="118"/>
      <c r="CF153" s="118"/>
      <c r="CG153" s="118"/>
      <c r="CH153" s="118"/>
    </row>
    <row r="154" spans="1:86">
      <c r="A154" s="118"/>
      <c r="B154" s="118"/>
      <c r="C154" s="118"/>
      <c r="D154" s="118"/>
      <c r="E154" s="118"/>
      <c r="F154" s="118"/>
      <c r="G154" s="118"/>
      <c r="H154" s="118"/>
      <c r="I154" s="118"/>
      <c r="J154" s="118"/>
      <c r="K154" s="118"/>
      <c r="L154" s="118"/>
      <c r="M154" s="118"/>
      <c r="N154" s="118"/>
      <c r="O154" s="118"/>
      <c r="P154" s="118"/>
      <c r="Q154" s="118"/>
      <c r="R154" s="118"/>
      <c r="S154" s="118"/>
      <c r="T154" s="118"/>
      <c r="U154" s="118"/>
      <c r="V154" s="118"/>
      <c r="W154" s="118"/>
      <c r="X154" s="118"/>
      <c r="Y154" s="118"/>
      <c r="Z154" s="118"/>
      <c r="AA154" s="118"/>
      <c r="AB154" s="118"/>
      <c r="AC154" s="118"/>
      <c r="AD154" s="118"/>
      <c r="AE154" s="118"/>
      <c r="AF154" s="118"/>
      <c r="AG154" s="118"/>
      <c r="AH154" s="118"/>
      <c r="AI154" s="118"/>
      <c r="AJ154" s="118"/>
      <c r="AK154" s="118"/>
      <c r="AL154" s="118"/>
      <c r="AM154" s="118"/>
      <c r="AN154" s="118"/>
      <c r="AO154" s="118"/>
      <c r="AP154" s="118"/>
      <c r="AQ154" s="118"/>
      <c r="AR154" s="118"/>
      <c r="AS154" s="118"/>
      <c r="AT154" s="118"/>
      <c r="AU154" s="118"/>
      <c r="AV154" s="118"/>
      <c r="AW154" s="118"/>
      <c r="AX154" s="118"/>
      <c r="AY154" s="118"/>
      <c r="AZ154" s="118"/>
      <c r="BA154" s="118"/>
      <c r="BB154" s="118"/>
      <c r="BC154" s="118"/>
      <c r="BD154" s="118"/>
      <c r="BE154" s="118"/>
      <c r="BF154" s="118"/>
      <c r="BG154" s="118"/>
      <c r="BH154" s="118"/>
      <c r="BI154" s="118"/>
      <c r="BJ154" s="118"/>
      <c r="BK154" s="118"/>
      <c r="BL154" s="118"/>
      <c r="BM154" s="118"/>
      <c r="BN154" s="118"/>
      <c r="BO154" s="118"/>
      <c r="BP154" s="118"/>
      <c r="BQ154" s="118"/>
      <c r="BR154" s="118"/>
      <c r="BS154" s="118"/>
      <c r="BT154" s="118"/>
      <c r="BU154" s="118"/>
      <c r="BV154" s="118"/>
      <c r="BW154" s="118"/>
      <c r="BX154" s="118"/>
      <c r="BY154" s="118"/>
      <c r="BZ154" s="118"/>
      <c r="CA154" s="118"/>
      <c r="CB154" s="118"/>
      <c r="CC154" s="118"/>
      <c r="CD154" s="118"/>
      <c r="CE154" s="118"/>
      <c r="CF154" s="118"/>
      <c r="CG154" s="118"/>
      <c r="CH154" s="118"/>
    </row>
    <row r="155" spans="1:86">
      <c r="A155" s="118"/>
      <c r="B155" s="118"/>
      <c r="C155" s="118"/>
      <c r="D155" s="118"/>
      <c r="E155" s="118"/>
      <c r="F155" s="118"/>
      <c r="G155" s="118"/>
      <c r="H155" s="118"/>
      <c r="I155" s="118"/>
      <c r="J155" s="118"/>
      <c r="K155" s="118"/>
      <c r="L155" s="118"/>
      <c r="M155" s="118"/>
      <c r="N155" s="118"/>
      <c r="O155" s="118"/>
      <c r="P155" s="118"/>
      <c r="Q155" s="118"/>
      <c r="R155" s="118"/>
      <c r="S155" s="118"/>
      <c r="T155" s="118"/>
      <c r="U155" s="118"/>
      <c r="V155" s="118"/>
      <c r="W155" s="118"/>
      <c r="X155" s="118"/>
      <c r="Y155" s="118"/>
      <c r="Z155" s="118"/>
      <c r="AA155" s="118"/>
      <c r="AB155" s="118"/>
      <c r="AC155" s="118"/>
      <c r="AD155" s="118"/>
      <c r="AE155" s="118"/>
      <c r="AF155" s="118"/>
      <c r="AG155" s="118"/>
      <c r="AH155" s="118"/>
      <c r="AI155" s="118"/>
      <c r="AJ155" s="118"/>
      <c r="AK155" s="118"/>
      <c r="AL155" s="118"/>
      <c r="AM155" s="118"/>
      <c r="AN155" s="118"/>
      <c r="AO155" s="118"/>
      <c r="AP155" s="118"/>
      <c r="AQ155" s="118"/>
      <c r="AR155" s="118"/>
      <c r="AS155" s="118"/>
      <c r="AT155" s="118"/>
      <c r="AU155" s="118"/>
      <c r="AV155" s="118"/>
      <c r="AW155" s="118"/>
      <c r="AX155" s="118"/>
      <c r="AY155" s="118"/>
      <c r="AZ155" s="118"/>
      <c r="BA155" s="118"/>
      <c r="BB155" s="118"/>
      <c r="BC155" s="118"/>
      <c r="BD155" s="118"/>
      <c r="BE155" s="118"/>
      <c r="BF155" s="118"/>
      <c r="BG155" s="118"/>
      <c r="BH155" s="118"/>
      <c r="BI155" s="118"/>
      <c r="BJ155" s="118"/>
      <c r="BK155" s="118"/>
      <c r="BL155" s="118"/>
      <c r="BM155" s="118"/>
      <c r="BN155" s="118"/>
      <c r="BO155" s="118"/>
      <c r="BP155" s="118"/>
      <c r="BQ155" s="118"/>
      <c r="BR155" s="118"/>
      <c r="BS155" s="118"/>
      <c r="BT155" s="118"/>
      <c r="BU155" s="118"/>
      <c r="BV155" s="118"/>
      <c r="BW155" s="118"/>
      <c r="BX155" s="118"/>
      <c r="BY155" s="118"/>
      <c r="BZ155" s="118"/>
      <c r="CA155" s="118"/>
      <c r="CB155" s="118"/>
      <c r="CC155" s="118"/>
      <c r="CD155" s="118"/>
      <c r="CE155" s="118"/>
      <c r="CF155" s="118"/>
      <c r="CG155" s="118"/>
      <c r="CH155" s="118"/>
    </row>
    <row r="156" spans="1:86">
      <c r="A156" s="118"/>
      <c r="B156" s="118"/>
      <c r="C156" s="118"/>
      <c r="D156" s="118"/>
      <c r="E156" s="118"/>
      <c r="F156" s="118"/>
      <c r="G156" s="118"/>
      <c r="H156" s="118"/>
      <c r="I156" s="118"/>
      <c r="J156" s="118"/>
      <c r="K156" s="118"/>
      <c r="L156" s="118"/>
      <c r="M156" s="118"/>
      <c r="N156" s="118"/>
      <c r="O156" s="118"/>
      <c r="P156" s="118"/>
      <c r="Q156" s="118"/>
      <c r="R156" s="118"/>
      <c r="S156" s="118"/>
      <c r="T156" s="118"/>
      <c r="U156" s="118"/>
      <c r="V156" s="118"/>
      <c r="W156" s="118"/>
      <c r="X156" s="118"/>
      <c r="Y156" s="118"/>
      <c r="Z156" s="118"/>
      <c r="AA156" s="118"/>
      <c r="AB156" s="118"/>
      <c r="AC156" s="118"/>
      <c r="AD156" s="118"/>
      <c r="AE156" s="118"/>
      <c r="AF156" s="118"/>
      <c r="AG156" s="118"/>
      <c r="AH156" s="118"/>
      <c r="AI156" s="118"/>
      <c r="AJ156" s="118"/>
      <c r="AK156" s="118"/>
      <c r="AL156" s="118"/>
      <c r="AM156" s="118"/>
      <c r="AN156" s="118"/>
      <c r="AO156" s="118"/>
      <c r="AP156" s="118"/>
      <c r="AQ156" s="118"/>
      <c r="AR156" s="118"/>
      <c r="AS156" s="118"/>
      <c r="AT156" s="118"/>
      <c r="AU156" s="118"/>
      <c r="AV156" s="118"/>
      <c r="AW156" s="118"/>
      <c r="AX156" s="118"/>
      <c r="AY156" s="118"/>
      <c r="AZ156" s="118"/>
      <c r="BA156" s="118"/>
      <c r="BB156" s="118"/>
      <c r="BC156" s="118"/>
      <c r="BD156" s="118"/>
      <c r="BE156" s="118"/>
      <c r="BF156" s="118"/>
      <c r="BG156" s="118"/>
      <c r="BH156" s="118"/>
      <c r="BI156" s="118"/>
      <c r="BJ156" s="118"/>
      <c r="BK156" s="118"/>
      <c r="BL156" s="118"/>
      <c r="BM156" s="118"/>
      <c r="BN156" s="118"/>
      <c r="BO156" s="118"/>
      <c r="BP156" s="118"/>
      <c r="BQ156" s="118"/>
      <c r="BR156" s="118"/>
      <c r="BS156" s="118"/>
      <c r="BT156" s="118"/>
      <c r="BU156" s="118"/>
      <c r="BV156" s="118"/>
      <c r="BW156" s="118"/>
      <c r="BX156" s="118"/>
      <c r="BY156" s="118"/>
      <c r="BZ156" s="118"/>
      <c r="CA156" s="118"/>
      <c r="CB156" s="118"/>
      <c r="CC156" s="118"/>
      <c r="CD156" s="118"/>
      <c r="CE156" s="118"/>
      <c r="CF156" s="118"/>
      <c r="CG156" s="118"/>
      <c r="CH156" s="118"/>
    </row>
    <row r="157" spans="1:86">
      <c r="A157" s="118"/>
      <c r="B157" s="118"/>
      <c r="C157" s="118"/>
      <c r="D157" s="118"/>
      <c r="E157" s="118"/>
      <c r="F157" s="118"/>
      <c r="G157" s="118"/>
      <c r="H157" s="118"/>
      <c r="I157" s="118"/>
      <c r="J157" s="118"/>
      <c r="K157" s="118"/>
      <c r="L157" s="118"/>
      <c r="M157" s="118"/>
      <c r="N157" s="118"/>
      <c r="O157" s="118"/>
      <c r="P157" s="118"/>
      <c r="Q157" s="118"/>
      <c r="R157" s="118"/>
      <c r="S157" s="118"/>
      <c r="T157" s="118"/>
      <c r="U157" s="118"/>
      <c r="V157" s="118"/>
      <c r="W157" s="118"/>
      <c r="X157" s="118"/>
      <c r="Y157" s="118"/>
      <c r="Z157" s="118"/>
      <c r="AA157" s="118"/>
      <c r="AB157" s="118"/>
      <c r="AC157" s="118"/>
      <c r="AD157" s="118"/>
      <c r="AE157" s="118"/>
      <c r="AF157" s="118"/>
      <c r="AG157" s="118"/>
      <c r="AH157" s="118"/>
      <c r="AI157" s="118"/>
      <c r="AJ157" s="118"/>
      <c r="AK157" s="118"/>
      <c r="AL157" s="118"/>
      <c r="AM157" s="118"/>
      <c r="AN157" s="118"/>
      <c r="AO157" s="118"/>
      <c r="AP157" s="118"/>
      <c r="AQ157" s="118"/>
      <c r="AR157" s="118"/>
      <c r="AS157" s="118"/>
      <c r="AT157" s="118"/>
      <c r="AU157" s="118"/>
      <c r="AV157" s="118"/>
      <c r="AW157" s="118"/>
      <c r="AX157" s="118"/>
      <c r="AY157" s="118"/>
      <c r="AZ157" s="118"/>
      <c r="BA157" s="118"/>
      <c r="BB157" s="118"/>
      <c r="BC157" s="118"/>
      <c r="BD157" s="118"/>
      <c r="BE157" s="118"/>
      <c r="BF157" s="118"/>
      <c r="BG157" s="118"/>
      <c r="BH157" s="118"/>
      <c r="BI157" s="118"/>
      <c r="BJ157" s="118"/>
      <c r="BK157" s="118"/>
      <c r="BL157" s="118"/>
      <c r="BM157" s="118"/>
      <c r="BN157" s="118"/>
      <c r="BO157" s="118"/>
      <c r="BP157" s="118"/>
      <c r="BQ157" s="118"/>
      <c r="BR157" s="118"/>
      <c r="BS157" s="118"/>
      <c r="BT157" s="118"/>
      <c r="BU157" s="118"/>
      <c r="BV157" s="118"/>
      <c r="BW157" s="118"/>
      <c r="BX157" s="118"/>
      <c r="BY157" s="118"/>
      <c r="BZ157" s="118"/>
      <c r="CA157" s="118"/>
      <c r="CB157" s="118"/>
      <c r="CC157" s="118"/>
      <c r="CD157" s="118"/>
      <c r="CE157" s="118"/>
      <c r="CF157" s="118"/>
      <c r="CG157" s="118"/>
      <c r="CH157" s="118"/>
    </row>
    <row r="158" spans="1:86">
      <c r="A158" s="118"/>
      <c r="B158" s="118"/>
      <c r="C158" s="118"/>
      <c r="D158" s="118"/>
      <c r="E158" s="118"/>
      <c r="F158" s="118"/>
      <c r="G158" s="118"/>
      <c r="H158" s="118"/>
      <c r="I158" s="118"/>
      <c r="J158" s="118"/>
      <c r="K158" s="118"/>
      <c r="L158" s="118"/>
      <c r="M158" s="118"/>
      <c r="N158" s="118"/>
      <c r="O158" s="118"/>
      <c r="P158" s="118"/>
      <c r="Q158" s="118"/>
      <c r="R158" s="118"/>
      <c r="S158" s="118"/>
      <c r="T158" s="118"/>
      <c r="U158" s="118"/>
      <c r="V158" s="118"/>
      <c r="W158" s="118"/>
      <c r="X158" s="118"/>
      <c r="Y158" s="118"/>
      <c r="Z158" s="118"/>
      <c r="AA158" s="118"/>
      <c r="AB158" s="118"/>
      <c r="AC158" s="118"/>
      <c r="AD158" s="118"/>
      <c r="AE158" s="118"/>
      <c r="AF158" s="118"/>
      <c r="AG158" s="118"/>
      <c r="AH158" s="118"/>
      <c r="AI158" s="118"/>
      <c r="AJ158" s="118"/>
      <c r="AK158" s="118"/>
      <c r="AL158" s="118"/>
      <c r="AM158" s="118"/>
      <c r="AN158" s="118"/>
      <c r="AO158" s="118"/>
      <c r="AP158" s="118"/>
      <c r="AQ158" s="118"/>
      <c r="AR158" s="118"/>
      <c r="AS158" s="118"/>
      <c r="AT158" s="118"/>
      <c r="AU158" s="118"/>
      <c r="AV158" s="118"/>
      <c r="AW158" s="118"/>
      <c r="AX158" s="118"/>
      <c r="AY158" s="118"/>
      <c r="AZ158" s="118"/>
      <c r="BA158" s="118"/>
      <c r="BB158" s="118"/>
      <c r="BC158" s="118"/>
      <c r="BD158" s="118"/>
      <c r="BE158" s="118"/>
      <c r="BF158" s="118"/>
      <c r="BG158" s="118"/>
      <c r="BH158" s="118"/>
      <c r="BI158" s="118"/>
      <c r="BJ158" s="118"/>
      <c r="BK158" s="118"/>
      <c r="BL158" s="118"/>
      <c r="BM158" s="118"/>
      <c r="BN158" s="118"/>
      <c r="BO158" s="118"/>
      <c r="BP158" s="118"/>
      <c r="BQ158" s="118"/>
      <c r="BR158" s="118"/>
      <c r="BS158" s="118"/>
      <c r="BT158" s="118"/>
      <c r="BU158" s="118"/>
      <c r="BV158" s="118"/>
      <c r="BW158" s="118"/>
      <c r="BX158" s="118"/>
      <c r="BY158" s="118"/>
      <c r="BZ158" s="118"/>
      <c r="CA158" s="118"/>
      <c r="CB158" s="118"/>
      <c r="CC158" s="118"/>
      <c r="CD158" s="118"/>
      <c r="CE158" s="118"/>
      <c r="CF158" s="118"/>
      <c r="CG158" s="118"/>
      <c r="CH158" s="118"/>
    </row>
    <row r="159" spans="1:86">
      <c r="A159" s="118"/>
      <c r="B159" s="118"/>
      <c r="C159" s="118"/>
      <c r="D159" s="118"/>
      <c r="E159" s="118"/>
      <c r="F159" s="118"/>
      <c r="G159" s="118"/>
      <c r="H159" s="118"/>
      <c r="I159" s="118"/>
      <c r="J159" s="118"/>
      <c r="K159" s="118"/>
      <c r="L159" s="118"/>
      <c r="M159" s="118"/>
      <c r="N159" s="118"/>
      <c r="O159" s="118"/>
      <c r="P159" s="118"/>
      <c r="Q159" s="118"/>
      <c r="R159" s="118"/>
      <c r="S159" s="118"/>
      <c r="T159" s="118"/>
      <c r="U159" s="118"/>
      <c r="V159" s="118"/>
      <c r="W159" s="118"/>
      <c r="X159" s="118"/>
      <c r="Y159" s="118"/>
      <c r="Z159" s="118"/>
      <c r="AA159" s="118"/>
      <c r="AB159" s="118"/>
      <c r="AC159" s="118"/>
      <c r="AD159" s="118"/>
      <c r="AE159" s="118"/>
      <c r="AF159" s="118"/>
      <c r="AG159" s="118"/>
      <c r="AH159" s="118"/>
      <c r="AI159" s="118"/>
      <c r="AJ159" s="118"/>
      <c r="AK159" s="118"/>
      <c r="AL159" s="118"/>
      <c r="AM159" s="118"/>
      <c r="AN159" s="118"/>
      <c r="AO159" s="118"/>
      <c r="AP159" s="118"/>
      <c r="AQ159" s="118"/>
      <c r="AR159" s="118"/>
      <c r="AS159" s="118"/>
      <c r="AT159" s="118"/>
      <c r="AU159" s="118"/>
      <c r="AV159" s="118"/>
      <c r="AW159" s="118"/>
      <c r="AX159" s="118"/>
      <c r="AY159" s="118"/>
      <c r="AZ159" s="118"/>
      <c r="BA159" s="118"/>
      <c r="BB159" s="118"/>
      <c r="BC159" s="118"/>
      <c r="BD159" s="118"/>
      <c r="BE159" s="118"/>
      <c r="BF159" s="118"/>
      <c r="BG159" s="118"/>
      <c r="BH159" s="118"/>
      <c r="BI159" s="118"/>
      <c r="BJ159" s="118"/>
      <c r="BK159" s="118"/>
      <c r="BL159" s="118"/>
      <c r="BM159" s="118"/>
      <c r="BN159" s="118"/>
      <c r="BO159" s="118"/>
      <c r="BP159" s="118"/>
      <c r="BQ159" s="118"/>
      <c r="BR159" s="118"/>
      <c r="BS159" s="118"/>
      <c r="BT159" s="118"/>
      <c r="BU159" s="118"/>
      <c r="BV159" s="118"/>
      <c r="BW159" s="118"/>
      <c r="BX159" s="118"/>
      <c r="BY159" s="118"/>
      <c r="BZ159" s="118"/>
      <c r="CA159" s="118"/>
      <c r="CB159" s="118"/>
      <c r="CC159" s="118"/>
      <c r="CD159" s="118"/>
      <c r="CE159" s="118"/>
      <c r="CF159" s="118"/>
      <c r="CG159" s="118"/>
      <c r="CH159" s="118"/>
    </row>
    <row r="160" spans="1:86">
      <c r="A160" s="118"/>
      <c r="B160" s="118"/>
      <c r="C160" s="118"/>
      <c r="D160" s="118"/>
      <c r="E160" s="118"/>
      <c r="F160" s="118"/>
      <c r="G160" s="118"/>
      <c r="H160" s="118"/>
      <c r="I160" s="118"/>
      <c r="J160" s="118"/>
      <c r="K160" s="118"/>
      <c r="L160" s="118"/>
      <c r="M160" s="118"/>
      <c r="N160" s="118"/>
      <c r="O160" s="118"/>
      <c r="P160" s="118"/>
      <c r="Q160" s="118"/>
      <c r="R160" s="118"/>
      <c r="S160" s="118"/>
      <c r="T160" s="118"/>
      <c r="U160" s="118"/>
      <c r="V160" s="118"/>
      <c r="W160" s="118"/>
      <c r="X160" s="118"/>
      <c r="Y160" s="118"/>
      <c r="Z160" s="118"/>
      <c r="AA160" s="118"/>
      <c r="AB160" s="118"/>
      <c r="AC160" s="118"/>
      <c r="AD160" s="118"/>
      <c r="AE160" s="118"/>
      <c r="AF160" s="118"/>
      <c r="AG160" s="118"/>
      <c r="AH160" s="118"/>
      <c r="AI160" s="118"/>
      <c r="AJ160" s="118"/>
      <c r="AK160" s="118"/>
      <c r="AL160" s="118"/>
      <c r="AM160" s="118"/>
      <c r="AN160" s="118"/>
      <c r="AO160" s="118"/>
      <c r="AP160" s="118"/>
      <c r="AQ160" s="118"/>
      <c r="AR160" s="118"/>
      <c r="AS160" s="118"/>
      <c r="AT160" s="118"/>
      <c r="AU160" s="118"/>
      <c r="AV160" s="118"/>
      <c r="AW160" s="118"/>
      <c r="AX160" s="118"/>
      <c r="AY160" s="118"/>
      <c r="AZ160" s="118"/>
      <c r="BA160" s="118"/>
      <c r="BB160" s="118"/>
      <c r="BC160" s="118"/>
      <c r="BD160" s="118"/>
      <c r="BE160" s="118"/>
      <c r="BF160" s="118"/>
      <c r="BG160" s="118"/>
      <c r="BH160" s="118"/>
      <c r="BI160" s="118"/>
      <c r="BJ160" s="118"/>
      <c r="BK160" s="118"/>
      <c r="BL160" s="118"/>
      <c r="BM160" s="118"/>
      <c r="BN160" s="118"/>
      <c r="BO160" s="118"/>
      <c r="BP160" s="118"/>
      <c r="BQ160" s="118"/>
      <c r="BR160" s="118"/>
      <c r="BS160" s="118"/>
      <c r="BT160" s="118"/>
      <c r="BU160" s="118"/>
      <c r="BV160" s="118"/>
      <c r="BW160" s="118"/>
      <c r="BX160" s="118"/>
      <c r="BY160" s="118"/>
      <c r="BZ160" s="118"/>
      <c r="CA160" s="118"/>
      <c r="CB160" s="118"/>
      <c r="CC160" s="118"/>
      <c r="CD160" s="118"/>
      <c r="CE160" s="118"/>
      <c r="CF160" s="118"/>
      <c r="CG160" s="118"/>
      <c r="CH160" s="118"/>
    </row>
    <row r="161" spans="1:86">
      <c r="A161" s="118"/>
      <c r="B161" s="118"/>
      <c r="C161" s="118"/>
      <c r="D161" s="118"/>
      <c r="E161" s="118"/>
      <c r="F161" s="118"/>
      <c r="G161" s="118"/>
      <c r="H161" s="118"/>
      <c r="I161" s="118"/>
      <c r="J161" s="118"/>
      <c r="K161" s="118"/>
      <c r="L161" s="118"/>
      <c r="M161" s="118"/>
      <c r="N161" s="118"/>
      <c r="O161" s="118"/>
      <c r="P161" s="118"/>
      <c r="Q161" s="118"/>
      <c r="R161" s="118"/>
      <c r="S161" s="118"/>
      <c r="T161" s="118"/>
      <c r="U161" s="118"/>
      <c r="V161" s="118"/>
      <c r="W161" s="118"/>
      <c r="X161" s="118"/>
      <c r="Y161" s="118"/>
      <c r="Z161" s="118"/>
      <c r="AA161" s="118"/>
      <c r="AB161" s="118"/>
      <c r="AC161" s="118"/>
      <c r="AD161" s="118"/>
      <c r="AE161" s="118"/>
      <c r="AF161" s="118"/>
      <c r="AG161" s="118"/>
      <c r="AH161" s="118"/>
      <c r="AI161" s="118"/>
      <c r="AJ161" s="118"/>
      <c r="AK161" s="118"/>
      <c r="AL161" s="118"/>
      <c r="AM161" s="118"/>
      <c r="AN161" s="118"/>
      <c r="AO161" s="118"/>
      <c r="AP161" s="118"/>
      <c r="AQ161" s="118"/>
      <c r="AR161" s="118"/>
      <c r="AS161" s="118"/>
      <c r="AT161" s="118"/>
      <c r="AU161" s="118"/>
      <c r="AV161" s="118"/>
      <c r="AW161" s="118"/>
      <c r="AX161" s="118"/>
      <c r="AY161" s="118"/>
      <c r="AZ161" s="118"/>
      <c r="BA161" s="118"/>
      <c r="BB161" s="118"/>
      <c r="BC161" s="118"/>
      <c r="BD161" s="118"/>
      <c r="BE161" s="118"/>
      <c r="BF161" s="118"/>
      <c r="BG161" s="118"/>
      <c r="BH161" s="118"/>
      <c r="BI161" s="118"/>
      <c r="BJ161" s="118"/>
      <c r="BK161" s="118"/>
      <c r="BL161" s="118"/>
      <c r="BM161" s="118"/>
      <c r="BN161" s="118"/>
      <c r="BO161" s="118"/>
      <c r="BP161" s="118"/>
      <c r="BQ161" s="118"/>
      <c r="BR161" s="118"/>
      <c r="BS161" s="118"/>
      <c r="BT161" s="118"/>
      <c r="BU161" s="118"/>
      <c r="BV161" s="118"/>
      <c r="BW161" s="118"/>
      <c r="BX161" s="118"/>
      <c r="BY161" s="118"/>
      <c r="BZ161" s="118"/>
      <c r="CA161" s="118"/>
      <c r="CB161" s="118"/>
      <c r="CC161" s="118"/>
      <c r="CD161" s="118"/>
      <c r="CE161" s="118"/>
      <c r="CF161" s="118"/>
      <c r="CG161" s="118"/>
      <c r="CH161" s="118"/>
    </row>
    <row r="162" spans="1:86">
      <c r="A162" s="118"/>
      <c r="B162" s="118"/>
      <c r="C162" s="118"/>
      <c r="D162" s="118"/>
      <c r="E162" s="118"/>
      <c r="F162" s="118"/>
      <c r="G162" s="118"/>
      <c r="H162" s="118"/>
      <c r="I162" s="118"/>
      <c r="J162" s="118"/>
      <c r="K162" s="118"/>
      <c r="L162" s="118"/>
      <c r="M162" s="118"/>
      <c r="N162" s="118"/>
      <c r="O162" s="118"/>
      <c r="P162" s="118"/>
      <c r="Q162" s="118"/>
      <c r="R162" s="118"/>
      <c r="S162" s="118"/>
      <c r="T162" s="118"/>
      <c r="U162" s="118"/>
      <c r="V162" s="118"/>
      <c r="W162" s="118"/>
      <c r="X162" s="118"/>
      <c r="Y162" s="118"/>
      <c r="Z162" s="118"/>
      <c r="AA162" s="118"/>
      <c r="AB162" s="118"/>
      <c r="AC162" s="118"/>
      <c r="AD162" s="118"/>
      <c r="AE162" s="118"/>
      <c r="AF162" s="118"/>
      <c r="AG162" s="118"/>
      <c r="AH162" s="118"/>
      <c r="AI162" s="118"/>
      <c r="AJ162" s="118"/>
      <c r="AK162" s="118"/>
      <c r="AL162" s="118"/>
      <c r="AM162" s="118"/>
      <c r="AN162" s="118"/>
      <c r="AO162" s="118"/>
      <c r="AP162" s="118"/>
      <c r="AQ162" s="118"/>
      <c r="AR162" s="118"/>
      <c r="AS162" s="118"/>
      <c r="AT162" s="118"/>
      <c r="AU162" s="118"/>
      <c r="AV162" s="118"/>
      <c r="AW162" s="118"/>
      <c r="AX162" s="118"/>
      <c r="AY162" s="118"/>
      <c r="AZ162" s="118"/>
      <c r="BA162" s="118"/>
      <c r="BB162" s="118"/>
      <c r="BC162" s="118"/>
      <c r="BD162" s="118"/>
      <c r="BE162" s="118"/>
      <c r="BF162" s="118"/>
      <c r="BG162" s="118"/>
      <c r="BH162" s="118"/>
      <c r="BI162" s="118"/>
      <c r="BJ162" s="118"/>
      <c r="BK162" s="118"/>
      <c r="BL162" s="118"/>
      <c r="BM162" s="118"/>
      <c r="BN162" s="118"/>
      <c r="BO162" s="118"/>
      <c r="BP162" s="118"/>
      <c r="BQ162" s="118"/>
      <c r="BR162" s="118"/>
      <c r="BS162" s="118"/>
      <c r="BT162" s="118"/>
      <c r="BU162" s="118"/>
      <c r="BV162" s="118"/>
      <c r="BW162" s="118"/>
      <c r="BX162" s="118"/>
      <c r="BY162" s="118"/>
      <c r="BZ162" s="118"/>
      <c r="CA162" s="118"/>
      <c r="CB162" s="118"/>
      <c r="CC162" s="118"/>
      <c r="CD162" s="118"/>
      <c r="CE162" s="118"/>
      <c r="CF162" s="118"/>
      <c r="CG162" s="118"/>
      <c r="CH162" s="118"/>
    </row>
    <row r="163" spans="1:86">
      <c r="A163" s="118"/>
      <c r="B163" s="118"/>
      <c r="C163" s="118"/>
      <c r="D163" s="118"/>
      <c r="E163" s="118"/>
      <c r="F163" s="118"/>
      <c r="G163" s="118"/>
      <c r="H163" s="118"/>
      <c r="I163" s="118"/>
      <c r="J163" s="118"/>
      <c r="K163" s="118"/>
      <c r="L163" s="118"/>
      <c r="M163" s="118"/>
      <c r="N163" s="118"/>
      <c r="O163" s="118"/>
      <c r="P163" s="118"/>
      <c r="Q163" s="118"/>
      <c r="R163" s="118"/>
      <c r="S163" s="118"/>
      <c r="T163" s="118"/>
      <c r="U163" s="118"/>
      <c r="V163" s="118"/>
      <c r="W163" s="118"/>
      <c r="X163" s="118"/>
      <c r="Y163" s="118"/>
      <c r="Z163" s="118"/>
      <c r="AA163" s="118"/>
      <c r="AB163" s="118"/>
      <c r="AC163" s="118"/>
      <c r="AD163" s="118"/>
      <c r="AE163" s="118"/>
      <c r="AF163" s="118"/>
      <c r="AG163" s="118"/>
      <c r="AH163" s="118"/>
      <c r="AI163" s="118"/>
      <c r="AJ163" s="118"/>
      <c r="AK163" s="118"/>
      <c r="AL163" s="118"/>
      <c r="AM163" s="118"/>
      <c r="AN163" s="118"/>
      <c r="AO163" s="118"/>
      <c r="AP163" s="118"/>
      <c r="AQ163" s="118"/>
      <c r="AR163" s="118"/>
      <c r="AS163" s="118"/>
      <c r="AT163" s="118"/>
      <c r="AU163" s="118"/>
      <c r="AV163" s="118"/>
      <c r="AW163" s="118"/>
      <c r="AX163" s="118"/>
      <c r="AY163" s="118"/>
      <c r="AZ163" s="118"/>
      <c r="BA163" s="118"/>
      <c r="BB163" s="118"/>
      <c r="BC163" s="118"/>
      <c r="BD163" s="118"/>
      <c r="BE163" s="118"/>
      <c r="BF163" s="118"/>
      <c r="BG163" s="118"/>
      <c r="BH163" s="118"/>
      <c r="BI163" s="118"/>
      <c r="BJ163" s="118"/>
      <c r="BK163" s="118"/>
      <c r="BL163" s="118"/>
      <c r="BM163" s="118"/>
      <c r="BN163" s="118"/>
      <c r="BO163" s="118"/>
      <c r="BP163" s="118"/>
      <c r="BQ163" s="118"/>
      <c r="BR163" s="118"/>
      <c r="BS163" s="118"/>
      <c r="BT163" s="118"/>
      <c r="BU163" s="118"/>
      <c r="BV163" s="118"/>
      <c r="BW163" s="118"/>
      <c r="BX163" s="118"/>
      <c r="BY163" s="118"/>
      <c r="BZ163" s="118"/>
      <c r="CA163" s="118"/>
      <c r="CB163" s="118"/>
      <c r="CC163" s="118"/>
      <c r="CD163" s="118"/>
      <c r="CE163" s="118"/>
      <c r="CF163" s="118"/>
      <c r="CG163" s="118"/>
      <c r="CH163" s="118"/>
    </row>
    <row r="164" spans="1:86">
      <c r="A164" s="118"/>
      <c r="B164" s="118"/>
      <c r="C164" s="118"/>
      <c r="D164" s="118"/>
      <c r="E164" s="118"/>
      <c r="F164" s="118"/>
      <c r="G164" s="118"/>
      <c r="H164" s="118"/>
      <c r="I164" s="118"/>
      <c r="J164" s="118"/>
      <c r="K164" s="118"/>
      <c r="L164" s="118"/>
      <c r="M164" s="118"/>
      <c r="N164" s="118"/>
      <c r="O164" s="118"/>
      <c r="P164" s="118"/>
      <c r="Q164" s="118"/>
      <c r="R164" s="118"/>
      <c r="S164" s="118"/>
      <c r="T164" s="118"/>
      <c r="U164" s="118"/>
      <c r="V164" s="118"/>
      <c r="W164" s="118"/>
      <c r="X164" s="118"/>
      <c r="Y164" s="118"/>
      <c r="Z164" s="118"/>
      <c r="AA164" s="118"/>
      <c r="AB164" s="118"/>
      <c r="AC164" s="118"/>
      <c r="AD164" s="118"/>
      <c r="AE164" s="118"/>
      <c r="AF164" s="118"/>
      <c r="AG164" s="118"/>
      <c r="AH164" s="118"/>
      <c r="AI164" s="118"/>
      <c r="AJ164" s="118"/>
      <c r="AK164" s="118"/>
      <c r="AL164" s="118"/>
      <c r="AM164" s="118"/>
      <c r="AN164" s="118"/>
      <c r="AO164" s="118"/>
      <c r="AP164" s="118"/>
      <c r="AQ164" s="118"/>
      <c r="AR164" s="118"/>
      <c r="AS164" s="118"/>
      <c r="AT164" s="118"/>
      <c r="AU164" s="118"/>
      <c r="AV164" s="118"/>
      <c r="AW164" s="118"/>
      <c r="AX164" s="118"/>
      <c r="AY164" s="118"/>
      <c r="AZ164" s="118"/>
      <c r="BA164" s="118"/>
      <c r="BB164" s="118"/>
      <c r="BC164" s="118"/>
      <c r="BD164" s="118"/>
      <c r="BE164" s="118"/>
      <c r="BF164" s="118"/>
      <c r="BG164" s="118"/>
      <c r="BH164" s="118"/>
      <c r="BI164" s="118"/>
      <c r="BJ164" s="118"/>
      <c r="BK164" s="118"/>
      <c r="BL164" s="118"/>
      <c r="BM164" s="118"/>
      <c r="BN164" s="118"/>
      <c r="BO164" s="118"/>
      <c r="BP164" s="118"/>
      <c r="BQ164" s="118"/>
      <c r="BR164" s="118"/>
      <c r="BS164" s="118"/>
      <c r="BT164" s="118"/>
      <c r="BU164" s="118"/>
      <c r="BV164" s="118"/>
      <c r="BW164" s="118"/>
      <c r="BX164" s="118"/>
      <c r="BY164" s="118"/>
      <c r="BZ164" s="118"/>
      <c r="CA164" s="118"/>
      <c r="CB164" s="118"/>
      <c r="CC164" s="118"/>
      <c r="CD164" s="118"/>
      <c r="CE164" s="118"/>
      <c r="CF164" s="118"/>
      <c r="CG164" s="118"/>
      <c r="CH164" s="118"/>
    </row>
    <row r="165" spans="1:86">
      <c r="A165" s="118"/>
      <c r="B165" s="118"/>
      <c r="C165" s="118"/>
      <c r="D165" s="118"/>
      <c r="E165" s="118"/>
      <c r="F165" s="118"/>
      <c r="G165" s="118"/>
      <c r="H165" s="118"/>
      <c r="I165" s="118"/>
      <c r="J165" s="118"/>
      <c r="K165" s="118"/>
      <c r="L165" s="118"/>
      <c r="M165" s="118"/>
      <c r="N165" s="118"/>
      <c r="O165" s="118"/>
      <c r="P165" s="118"/>
      <c r="Q165" s="118"/>
      <c r="R165" s="118"/>
      <c r="S165" s="118"/>
      <c r="T165" s="118"/>
      <c r="U165" s="118"/>
      <c r="V165" s="118"/>
      <c r="W165" s="118"/>
      <c r="X165" s="118"/>
      <c r="Y165" s="118"/>
      <c r="Z165" s="118"/>
      <c r="AA165" s="118"/>
      <c r="AB165" s="118"/>
      <c r="AC165" s="118"/>
      <c r="AD165" s="118"/>
      <c r="AE165" s="118"/>
      <c r="AF165" s="118"/>
      <c r="AG165" s="118"/>
      <c r="AH165" s="118"/>
      <c r="AI165" s="118"/>
      <c r="AJ165" s="118"/>
      <c r="AK165" s="118"/>
      <c r="AL165" s="118"/>
      <c r="AM165" s="118"/>
      <c r="AN165" s="118"/>
      <c r="AO165" s="118"/>
      <c r="AP165" s="118"/>
      <c r="AQ165" s="118"/>
      <c r="AR165" s="118"/>
      <c r="AS165" s="118"/>
      <c r="AT165" s="118"/>
      <c r="AU165" s="118"/>
      <c r="AV165" s="118"/>
      <c r="AW165" s="118"/>
      <c r="AX165" s="118"/>
      <c r="AY165" s="118"/>
      <c r="AZ165" s="118"/>
      <c r="BA165" s="118"/>
      <c r="BB165" s="118"/>
      <c r="BC165" s="118"/>
      <c r="BD165" s="118"/>
      <c r="BE165" s="118"/>
      <c r="BF165" s="118"/>
      <c r="BG165" s="118"/>
      <c r="BH165" s="118"/>
      <c r="BI165" s="118"/>
      <c r="BJ165" s="118"/>
      <c r="BK165" s="118"/>
      <c r="BL165" s="118"/>
      <c r="BM165" s="118"/>
      <c r="BN165" s="118"/>
      <c r="BO165" s="118"/>
      <c r="BP165" s="118"/>
      <c r="BQ165" s="118"/>
      <c r="BR165" s="118"/>
      <c r="BS165" s="118"/>
      <c r="BT165" s="118"/>
      <c r="BU165" s="118"/>
      <c r="BV165" s="118"/>
      <c r="BW165" s="118"/>
      <c r="BX165" s="118"/>
      <c r="BY165" s="118"/>
      <c r="BZ165" s="118"/>
      <c r="CA165" s="118"/>
      <c r="CB165" s="118"/>
      <c r="CC165" s="118"/>
      <c r="CD165" s="118"/>
      <c r="CE165" s="118"/>
      <c r="CF165" s="118"/>
      <c r="CG165" s="118"/>
      <c r="CH165" s="118"/>
    </row>
    <row r="166" spans="1:86">
      <c r="A166" s="118"/>
      <c r="B166" s="118"/>
      <c r="C166" s="118"/>
      <c r="D166" s="118"/>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c r="AA166" s="118"/>
      <c r="AB166" s="118"/>
      <c r="AC166" s="118"/>
      <c r="AD166" s="118"/>
      <c r="AE166" s="118"/>
      <c r="AF166" s="118"/>
      <c r="AG166" s="118"/>
      <c r="AH166" s="118"/>
      <c r="AI166" s="118"/>
      <c r="AJ166" s="118"/>
      <c r="AK166" s="118"/>
      <c r="AL166" s="118"/>
      <c r="AM166" s="118"/>
      <c r="AN166" s="118"/>
      <c r="AO166" s="118"/>
      <c r="AP166" s="118"/>
      <c r="AQ166" s="118"/>
      <c r="AR166" s="118"/>
      <c r="AS166" s="118"/>
      <c r="AT166" s="118"/>
      <c r="AU166" s="118"/>
      <c r="AV166" s="118"/>
      <c r="AW166" s="118"/>
      <c r="AX166" s="118"/>
      <c r="AY166" s="118"/>
      <c r="AZ166" s="118"/>
      <c r="BA166" s="118"/>
      <c r="BB166" s="118"/>
      <c r="BC166" s="118"/>
      <c r="BD166" s="118"/>
      <c r="BE166" s="118"/>
      <c r="BF166" s="118"/>
      <c r="BG166" s="118"/>
      <c r="BH166" s="118"/>
      <c r="BI166" s="118"/>
      <c r="BJ166" s="118"/>
      <c r="BK166" s="118"/>
      <c r="BL166" s="118"/>
      <c r="BM166" s="118"/>
      <c r="BN166" s="118"/>
      <c r="BO166" s="118"/>
      <c r="BP166" s="118"/>
      <c r="BQ166" s="118"/>
      <c r="BR166" s="118"/>
      <c r="BS166" s="118"/>
      <c r="BT166" s="118"/>
      <c r="BU166" s="118"/>
      <c r="BV166" s="118"/>
      <c r="BW166" s="118"/>
      <c r="BX166" s="118"/>
      <c r="BY166" s="118"/>
      <c r="BZ166" s="118"/>
      <c r="CA166" s="118"/>
      <c r="CB166" s="118"/>
      <c r="CC166" s="118"/>
      <c r="CD166" s="118"/>
      <c r="CE166" s="118"/>
      <c r="CF166" s="118"/>
      <c r="CG166" s="118"/>
      <c r="CH166" s="118"/>
    </row>
    <row r="167" spans="1:86">
      <c r="A167" s="118"/>
      <c r="B167" s="118"/>
      <c r="C167" s="118"/>
      <c r="D167" s="118"/>
      <c r="E167" s="118"/>
      <c r="F167" s="118"/>
      <c r="G167" s="118"/>
      <c r="H167" s="118"/>
      <c r="I167" s="118"/>
      <c r="J167" s="118"/>
      <c r="K167" s="118"/>
      <c r="L167" s="118"/>
      <c r="M167" s="118"/>
      <c r="N167" s="118"/>
      <c r="O167" s="118"/>
      <c r="P167" s="118"/>
      <c r="Q167" s="118"/>
      <c r="R167" s="118"/>
      <c r="S167" s="118"/>
      <c r="T167" s="118"/>
      <c r="U167" s="118"/>
      <c r="V167" s="118"/>
      <c r="W167" s="118"/>
      <c r="X167" s="118"/>
      <c r="Y167" s="118"/>
      <c r="Z167" s="118"/>
      <c r="AA167" s="118"/>
      <c r="AB167" s="118"/>
      <c r="AC167" s="118"/>
      <c r="AD167" s="118"/>
      <c r="AE167" s="118"/>
      <c r="AF167" s="118"/>
      <c r="AG167" s="118"/>
      <c r="AH167" s="118"/>
      <c r="AI167" s="118"/>
      <c r="AJ167" s="118"/>
      <c r="AK167" s="118"/>
      <c r="AL167" s="118"/>
      <c r="AM167" s="118"/>
      <c r="AN167" s="118"/>
      <c r="AO167" s="118"/>
      <c r="AP167" s="118"/>
      <c r="AQ167" s="118"/>
      <c r="AR167" s="118"/>
      <c r="AS167" s="118"/>
      <c r="AT167" s="118"/>
      <c r="AU167" s="118"/>
      <c r="AV167" s="118"/>
      <c r="AW167" s="118"/>
      <c r="AX167" s="118"/>
      <c r="AY167" s="118"/>
      <c r="AZ167" s="118"/>
      <c r="BA167" s="118"/>
      <c r="BB167" s="118"/>
      <c r="BC167" s="118"/>
      <c r="BD167" s="118"/>
      <c r="BE167" s="118"/>
      <c r="BF167" s="118"/>
      <c r="BG167" s="118"/>
      <c r="BH167" s="118"/>
      <c r="BI167" s="118"/>
      <c r="BJ167" s="118"/>
      <c r="BK167" s="118"/>
      <c r="BL167" s="118"/>
      <c r="BM167" s="118"/>
      <c r="BN167" s="118"/>
      <c r="BO167" s="118"/>
      <c r="BP167" s="118"/>
      <c r="BQ167" s="118"/>
      <c r="BR167" s="118"/>
      <c r="BS167" s="118"/>
      <c r="BT167" s="118"/>
      <c r="BU167" s="118"/>
      <c r="BV167" s="118"/>
      <c r="BW167" s="118"/>
      <c r="BX167" s="118"/>
      <c r="BY167" s="118"/>
      <c r="BZ167" s="118"/>
      <c r="CA167" s="118"/>
      <c r="CB167" s="118"/>
      <c r="CC167" s="118"/>
      <c r="CD167" s="118"/>
      <c r="CE167" s="118"/>
      <c r="CF167" s="118"/>
      <c r="CG167" s="118"/>
      <c r="CH167" s="118"/>
    </row>
    <row r="168" spans="1:86">
      <c r="A168" s="118"/>
      <c r="B168" s="118"/>
      <c r="C168" s="118"/>
      <c r="D168" s="118"/>
      <c r="E168" s="118"/>
      <c r="F168" s="118"/>
      <c r="G168" s="118"/>
      <c r="H168" s="118"/>
      <c r="I168" s="118"/>
      <c r="J168" s="118"/>
      <c r="K168" s="118"/>
      <c r="L168" s="118"/>
      <c r="M168" s="118"/>
      <c r="N168" s="118"/>
      <c r="O168" s="118"/>
      <c r="P168" s="118"/>
      <c r="Q168" s="118"/>
      <c r="R168" s="118"/>
      <c r="S168" s="118"/>
      <c r="T168" s="118"/>
      <c r="U168" s="118"/>
      <c r="V168" s="118"/>
      <c r="W168" s="118"/>
      <c r="X168" s="118"/>
      <c r="Y168" s="118"/>
      <c r="Z168" s="118"/>
      <c r="AA168" s="118"/>
      <c r="AB168" s="118"/>
      <c r="AC168" s="118"/>
      <c r="AD168" s="118"/>
      <c r="AE168" s="118"/>
      <c r="AF168" s="118"/>
      <c r="AG168" s="118"/>
      <c r="AH168" s="118"/>
      <c r="AI168" s="118"/>
      <c r="AJ168" s="118"/>
      <c r="AK168" s="118"/>
      <c r="AL168" s="118"/>
      <c r="AM168" s="118"/>
      <c r="AN168" s="118"/>
      <c r="AO168" s="118"/>
      <c r="AP168" s="118"/>
      <c r="AQ168" s="118"/>
      <c r="AR168" s="118"/>
      <c r="AS168" s="118"/>
      <c r="AT168" s="118"/>
      <c r="AU168" s="118"/>
      <c r="AV168" s="118"/>
      <c r="AW168" s="118"/>
      <c r="AX168" s="118"/>
      <c r="AY168" s="118"/>
      <c r="AZ168" s="118"/>
      <c r="BA168" s="118"/>
      <c r="BB168" s="118"/>
      <c r="BC168" s="118"/>
      <c r="BD168" s="118"/>
      <c r="BE168" s="118"/>
      <c r="BF168" s="118"/>
      <c r="BG168" s="118"/>
      <c r="BH168" s="118"/>
      <c r="BI168" s="118"/>
      <c r="BJ168" s="118"/>
      <c r="BK168" s="118"/>
      <c r="BL168" s="118"/>
      <c r="BM168" s="118"/>
      <c r="BN168" s="118"/>
      <c r="BO168" s="118"/>
      <c r="BP168" s="118"/>
      <c r="BQ168" s="118"/>
      <c r="BR168" s="118"/>
      <c r="BS168" s="118"/>
      <c r="BT168" s="118"/>
      <c r="BU168" s="118"/>
      <c r="BV168" s="118"/>
      <c r="BW168" s="118"/>
      <c r="BX168" s="118"/>
      <c r="BY168" s="118"/>
      <c r="BZ168" s="118"/>
      <c r="CA168" s="118"/>
      <c r="CB168" s="118"/>
      <c r="CC168" s="118"/>
      <c r="CD168" s="118"/>
      <c r="CE168" s="118"/>
      <c r="CF168" s="118"/>
      <c r="CG168" s="118"/>
      <c r="CH168" s="118"/>
    </row>
    <row r="169" spans="1:86">
      <c r="A169" s="118"/>
      <c r="B169" s="118"/>
      <c r="C169" s="118"/>
      <c r="D169" s="118"/>
      <c r="E169" s="118"/>
      <c r="F169" s="118"/>
      <c r="G169" s="118"/>
      <c r="H169" s="118"/>
      <c r="I169" s="118"/>
      <c r="J169" s="118"/>
      <c r="K169" s="118"/>
      <c r="L169" s="118"/>
      <c r="M169" s="118"/>
      <c r="N169" s="118"/>
      <c r="O169" s="118"/>
      <c r="P169" s="118"/>
      <c r="Q169" s="118"/>
      <c r="R169" s="118"/>
      <c r="S169" s="118"/>
      <c r="T169" s="118"/>
      <c r="U169" s="118"/>
      <c r="V169" s="118"/>
      <c r="W169" s="118"/>
      <c r="X169" s="118"/>
      <c r="Y169" s="118"/>
      <c r="Z169" s="118"/>
      <c r="AA169" s="118"/>
      <c r="AB169" s="118"/>
      <c r="AC169" s="118"/>
      <c r="AD169" s="118"/>
      <c r="AE169" s="118"/>
      <c r="AF169" s="118"/>
      <c r="AG169" s="118"/>
      <c r="AH169" s="118"/>
      <c r="AI169" s="118"/>
      <c r="AJ169" s="118"/>
      <c r="AK169" s="118"/>
      <c r="AL169" s="118"/>
      <c r="AM169" s="118"/>
      <c r="AN169" s="118"/>
      <c r="AO169" s="118"/>
      <c r="AP169" s="118"/>
      <c r="AQ169" s="118"/>
      <c r="AR169" s="118"/>
      <c r="AS169" s="118"/>
      <c r="AT169" s="118"/>
      <c r="AU169" s="118"/>
      <c r="AV169" s="118"/>
      <c r="AW169" s="118"/>
      <c r="AX169" s="118"/>
      <c r="AY169" s="118"/>
      <c r="AZ169" s="118"/>
      <c r="BA169" s="118"/>
      <c r="BB169" s="118"/>
      <c r="BC169" s="118"/>
      <c r="BD169" s="118"/>
      <c r="BE169" s="118"/>
      <c r="BF169" s="118"/>
      <c r="BG169" s="118"/>
      <c r="BH169" s="118"/>
      <c r="BI169" s="118"/>
      <c r="BJ169" s="118"/>
      <c r="BK169" s="118"/>
      <c r="BL169" s="118"/>
      <c r="BM169" s="118"/>
      <c r="BN169" s="118"/>
      <c r="BO169" s="118"/>
      <c r="BP169" s="118"/>
      <c r="BQ169" s="118"/>
      <c r="BR169" s="118"/>
      <c r="BS169" s="118"/>
      <c r="BT169" s="118"/>
      <c r="BU169" s="118"/>
      <c r="BV169" s="118"/>
      <c r="BW169" s="118"/>
      <c r="BX169" s="118"/>
      <c r="BY169" s="118"/>
      <c r="BZ169" s="118"/>
      <c r="CA169" s="118"/>
      <c r="CB169" s="118"/>
      <c r="CC169" s="118"/>
      <c r="CD169" s="118"/>
      <c r="CE169" s="118"/>
      <c r="CF169" s="118"/>
      <c r="CG169" s="118"/>
      <c r="CH169" s="118"/>
    </row>
    <row r="170" spans="1:86">
      <c r="A170" s="118"/>
      <c r="B170" s="118"/>
      <c r="C170" s="118"/>
      <c r="D170" s="118"/>
      <c r="E170" s="118"/>
      <c r="F170" s="118"/>
      <c r="G170" s="118"/>
      <c r="H170" s="118"/>
      <c r="I170" s="118"/>
      <c r="J170" s="118"/>
      <c r="K170" s="118"/>
      <c r="L170" s="118"/>
      <c r="M170" s="118"/>
      <c r="N170" s="118"/>
      <c r="O170" s="118"/>
      <c r="P170" s="118"/>
      <c r="Q170" s="118"/>
      <c r="R170" s="118"/>
      <c r="S170" s="118"/>
      <c r="T170" s="118"/>
      <c r="U170" s="118"/>
      <c r="V170" s="118"/>
      <c r="W170" s="118"/>
      <c r="X170" s="118"/>
      <c r="Y170" s="118"/>
      <c r="Z170" s="118"/>
      <c r="AA170" s="118"/>
      <c r="AB170" s="118"/>
      <c r="AC170" s="118"/>
      <c r="AD170" s="118"/>
      <c r="AE170" s="118"/>
      <c r="AF170" s="118"/>
      <c r="AG170" s="118"/>
      <c r="AH170" s="118"/>
      <c r="AI170" s="118"/>
      <c r="AJ170" s="118"/>
      <c r="AK170" s="118"/>
      <c r="AL170" s="118"/>
      <c r="AM170" s="118"/>
      <c r="AN170" s="118"/>
      <c r="AO170" s="118"/>
      <c r="AP170" s="118"/>
      <c r="AQ170" s="118"/>
      <c r="AR170" s="118"/>
      <c r="AS170" s="118"/>
      <c r="AT170" s="118"/>
      <c r="AU170" s="118"/>
      <c r="AV170" s="118"/>
      <c r="AW170" s="118"/>
      <c r="AX170" s="118"/>
      <c r="AY170" s="118"/>
      <c r="AZ170" s="118"/>
      <c r="BA170" s="118"/>
      <c r="BB170" s="118"/>
      <c r="BC170" s="118"/>
      <c r="BD170" s="118"/>
      <c r="BE170" s="118"/>
      <c r="BF170" s="118"/>
      <c r="BG170" s="118"/>
      <c r="BH170" s="118"/>
      <c r="BI170" s="118"/>
      <c r="BJ170" s="118"/>
      <c r="BK170" s="118"/>
      <c r="BL170" s="118"/>
      <c r="BM170" s="118"/>
      <c r="BN170" s="118"/>
      <c r="BO170" s="118"/>
      <c r="BP170" s="118"/>
      <c r="BQ170" s="118"/>
      <c r="BR170" s="118"/>
      <c r="BS170" s="118"/>
      <c r="BT170" s="118"/>
      <c r="BU170" s="118"/>
      <c r="BV170" s="118"/>
      <c r="BW170" s="118"/>
      <c r="BX170" s="118"/>
      <c r="BY170" s="118"/>
      <c r="BZ170" s="118"/>
      <c r="CA170" s="118"/>
      <c r="CB170" s="118"/>
      <c r="CC170" s="118"/>
      <c r="CD170" s="118"/>
      <c r="CE170" s="118"/>
      <c r="CF170" s="118"/>
      <c r="CG170" s="118"/>
      <c r="CH170" s="118"/>
    </row>
    <row r="171" spans="1:86">
      <c r="A171" s="118"/>
      <c r="B171" s="118"/>
      <c r="C171" s="118"/>
      <c r="D171" s="118"/>
      <c r="E171" s="118"/>
      <c r="F171" s="118"/>
      <c r="G171" s="118"/>
      <c r="H171" s="118"/>
      <c r="I171" s="118"/>
      <c r="J171" s="118"/>
      <c r="K171" s="118"/>
      <c r="L171" s="118"/>
      <c r="M171" s="118"/>
      <c r="N171" s="118"/>
      <c r="O171" s="118"/>
      <c r="P171" s="118"/>
      <c r="Q171" s="118"/>
      <c r="R171" s="118"/>
      <c r="S171" s="118"/>
      <c r="T171" s="118"/>
      <c r="U171" s="118"/>
      <c r="V171" s="118"/>
      <c r="W171" s="118"/>
      <c r="X171" s="118"/>
      <c r="Y171" s="118"/>
      <c r="Z171" s="118"/>
      <c r="AA171" s="118"/>
      <c r="AB171" s="118"/>
      <c r="AC171" s="118"/>
      <c r="AD171" s="118"/>
      <c r="AE171" s="118"/>
      <c r="AF171" s="118"/>
      <c r="AG171" s="118"/>
      <c r="AH171" s="118"/>
      <c r="AI171" s="118"/>
      <c r="AJ171" s="118"/>
      <c r="AK171" s="118"/>
      <c r="AL171" s="118"/>
      <c r="AM171" s="118"/>
      <c r="AN171" s="118"/>
      <c r="AO171" s="118"/>
      <c r="AP171" s="118"/>
      <c r="AQ171" s="118"/>
      <c r="AR171" s="118"/>
      <c r="AS171" s="118"/>
      <c r="AT171" s="118"/>
      <c r="AU171" s="118"/>
      <c r="AV171" s="118"/>
      <c r="AW171" s="118"/>
      <c r="AX171" s="118"/>
      <c r="AY171" s="118"/>
      <c r="AZ171" s="118"/>
      <c r="BA171" s="118"/>
      <c r="BB171" s="118"/>
      <c r="BC171" s="118"/>
      <c r="BD171" s="118"/>
      <c r="BE171" s="118"/>
      <c r="BF171" s="118"/>
      <c r="BG171" s="118"/>
      <c r="BH171" s="118"/>
      <c r="BI171" s="118"/>
      <c r="BJ171" s="118"/>
      <c r="BK171" s="118"/>
      <c r="BL171" s="118"/>
      <c r="BM171" s="118"/>
      <c r="BN171" s="118"/>
      <c r="BO171" s="118"/>
      <c r="BP171" s="118"/>
      <c r="BQ171" s="118"/>
      <c r="BR171" s="118"/>
      <c r="BS171" s="118"/>
      <c r="BT171" s="118"/>
      <c r="BU171" s="118"/>
      <c r="BV171" s="118"/>
      <c r="BW171" s="118"/>
      <c r="BX171" s="118"/>
      <c r="BY171" s="118"/>
      <c r="BZ171" s="118"/>
      <c r="CA171" s="118"/>
      <c r="CB171" s="118"/>
      <c r="CC171" s="118"/>
      <c r="CD171" s="118"/>
      <c r="CE171" s="118"/>
      <c r="CF171" s="118"/>
      <c r="CG171" s="118"/>
      <c r="CH171" s="118"/>
    </row>
    <row r="172" spans="1:86">
      <c r="A172" s="118"/>
      <c r="B172" s="118"/>
      <c r="C172" s="118"/>
      <c r="D172" s="118"/>
      <c r="E172" s="118"/>
      <c r="F172" s="118"/>
      <c r="G172" s="118"/>
      <c r="H172" s="118"/>
      <c r="I172" s="118"/>
      <c r="J172" s="118"/>
      <c r="K172" s="118"/>
      <c r="L172" s="118"/>
      <c r="M172" s="118"/>
      <c r="N172" s="118"/>
      <c r="O172" s="118"/>
      <c r="P172" s="118"/>
      <c r="Q172" s="118"/>
      <c r="R172" s="118"/>
      <c r="S172" s="118"/>
      <c r="T172" s="118"/>
      <c r="U172" s="118"/>
      <c r="V172" s="118"/>
      <c r="W172" s="118"/>
      <c r="X172" s="118"/>
      <c r="Y172" s="118"/>
      <c r="Z172" s="118"/>
      <c r="AA172" s="118"/>
      <c r="AB172" s="118"/>
      <c r="AC172" s="118"/>
      <c r="AD172" s="118"/>
      <c r="AE172" s="118"/>
      <c r="AF172" s="118"/>
      <c r="AG172" s="118"/>
      <c r="AH172" s="118"/>
      <c r="AI172" s="118"/>
      <c r="AJ172" s="118"/>
      <c r="AK172" s="118"/>
      <c r="AL172" s="118"/>
      <c r="AM172" s="118"/>
      <c r="AN172" s="118"/>
      <c r="AO172" s="118"/>
      <c r="AP172" s="118"/>
      <c r="AQ172" s="118"/>
      <c r="AR172" s="118"/>
      <c r="AS172" s="118"/>
      <c r="AT172" s="118"/>
      <c r="AU172" s="118"/>
      <c r="AV172" s="118"/>
      <c r="AW172" s="118"/>
      <c r="AX172" s="118"/>
      <c r="AY172" s="118"/>
      <c r="AZ172" s="118"/>
      <c r="BA172" s="118"/>
      <c r="BB172" s="118"/>
      <c r="BC172" s="118"/>
      <c r="BD172" s="118"/>
      <c r="BE172" s="118"/>
      <c r="BF172" s="118"/>
      <c r="BG172" s="118"/>
      <c r="BH172" s="118"/>
      <c r="BI172" s="118"/>
      <c r="BJ172" s="118"/>
      <c r="BK172" s="118"/>
      <c r="BL172" s="118"/>
      <c r="BM172" s="118"/>
      <c r="BN172" s="118"/>
      <c r="BO172" s="118"/>
      <c r="BP172" s="118"/>
      <c r="BQ172" s="118"/>
      <c r="BR172" s="118"/>
      <c r="BS172" s="118"/>
      <c r="BT172" s="118"/>
      <c r="BU172" s="118"/>
      <c r="BV172" s="118"/>
      <c r="BW172" s="118"/>
      <c r="BX172" s="118"/>
      <c r="BY172" s="118"/>
      <c r="BZ172" s="118"/>
      <c r="CA172" s="118"/>
      <c r="CB172" s="118"/>
      <c r="CC172" s="118"/>
      <c r="CD172" s="118"/>
      <c r="CE172" s="118"/>
      <c r="CF172" s="118"/>
      <c r="CG172" s="118"/>
      <c r="CH172" s="118"/>
    </row>
    <row r="173" spans="1:86">
      <c r="A173" s="118"/>
      <c r="B173" s="118"/>
      <c r="C173" s="118"/>
      <c r="D173" s="118"/>
      <c r="E173" s="118"/>
      <c r="F173" s="118"/>
      <c r="G173" s="118"/>
      <c r="H173" s="118"/>
      <c r="I173" s="118"/>
      <c r="J173" s="118"/>
      <c r="K173" s="118"/>
      <c r="L173" s="118"/>
      <c r="M173" s="118"/>
      <c r="N173" s="118"/>
      <c r="O173" s="118"/>
      <c r="P173" s="118"/>
      <c r="Q173" s="118"/>
      <c r="R173" s="118"/>
      <c r="S173" s="118"/>
      <c r="T173" s="118"/>
      <c r="U173" s="118"/>
      <c r="V173" s="118"/>
      <c r="W173" s="118"/>
      <c r="X173" s="118"/>
      <c r="Y173" s="118"/>
      <c r="Z173" s="118"/>
      <c r="AA173" s="118"/>
      <c r="AB173" s="118"/>
      <c r="AC173" s="118"/>
      <c r="AD173" s="118"/>
      <c r="AE173" s="118"/>
      <c r="AF173" s="118"/>
      <c r="AG173" s="118"/>
      <c r="AH173" s="118"/>
      <c r="AI173" s="118"/>
      <c r="AJ173" s="118"/>
      <c r="AK173" s="118"/>
      <c r="AL173" s="118"/>
      <c r="AM173" s="118"/>
      <c r="AN173" s="118"/>
      <c r="AO173" s="118"/>
      <c r="AP173" s="118"/>
      <c r="AQ173" s="118"/>
      <c r="AR173" s="118"/>
      <c r="AS173" s="118"/>
      <c r="AT173" s="118"/>
      <c r="AU173" s="118"/>
      <c r="AV173" s="118"/>
      <c r="AW173" s="118"/>
      <c r="AX173" s="118"/>
      <c r="AY173" s="118"/>
      <c r="AZ173" s="118"/>
      <c r="BA173" s="118"/>
      <c r="BB173" s="118"/>
      <c r="BC173" s="118"/>
      <c r="BD173" s="118"/>
      <c r="BE173" s="118"/>
      <c r="BF173" s="118"/>
      <c r="BG173" s="118"/>
      <c r="BH173" s="118"/>
      <c r="BI173" s="118"/>
      <c r="BJ173" s="118"/>
      <c r="BK173" s="118"/>
      <c r="BL173" s="118"/>
      <c r="BM173" s="118"/>
      <c r="BN173" s="118"/>
      <c r="BO173" s="118"/>
      <c r="BP173" s="118"/>
      <c r="BQ173" s="118"/>
      <c r="BR173" s="118"/>
      <c r="BS173" s="118"/>
      <c r="BT173" s="118"/>
      <c r="BU173" s="118"/>
      <c r="BV173" s="118"/>
      <c r="BW173" s="118"/>
      <c r="BX173" s="118"/>
      <c r="BY173" s="118"/>
      <c r="BZ173" s="118"/>
      <c r="CA173" s="118"/>
      <c r="CB173" s="118"/>
      <c r="CC173" s="118"/>
      <c r="CD173" s="118"/>
      <c r="CE173" s="118"/>
      <c r="CF173" s="118"/>
      <c r="CG173" s="118"/>
      <c r="CH173" s="118"/>
    </row>
    <row r="174" spans="1:86">
      <c r="A174" s="118"/>
      <c r="B174" s="118"/>
      <c r="C174" s="118"/>
      <c r="D174" s="118"/>
      <c r="E174" s="118"/>
      <c r="F174" s="118"/>
      <c r="G174" s="118"/>
      <c r="H174" s="118"/>
      <c r="I174" s="118"/>
      <c r="J174" s="118"/>
      <c r="K174" s="118"/>
      <c r="L174" s="118"/>
      <c r="M174" s="118"/>
      <c r="N174" s="118"/>
      <c r="O174" s="118"/>
      <c r="P174" s="118"/>
      <c r="Q174" s="118"/>
      <c r="R174" s="118"/>
      <c r="S174" s="118"/>
      <c r="T174" s="118"/>
      <c r="U174" s="118"/>
      <c r="V174" s="118"/>
      <c r="W174" s="118"/>
      <c r="X174" s="118"/>
      <c r="Y174" s="118"/>
      <c r="Z174" s="118"/>
      <c r="AA174" s="118"/>
      <c r="AB174" s="118"/>
      <c r="AC174" s="118"/>
      <c r="AD174" s="118"/>
      <c r="AE174" s="118"/>
      <c r="AF174" s="118"/>
      <c r="AG174" s="118"/>
      <c r="AH174" s="118"/>
      <c r="AI174" s="118"/>
      <c r="AJ174" s="118"/>
      <c r="AK174" s="118"/>
      <c r="AL174" s="118"/>
      <c r="AM174" s="118"/>
      <c r="AN174" s="118"/>
      <c r="AO174" s="118"/>
      <c r="AP174" s="118"/>
      <c r="AQ174" s="118"/>
      <c r="AR174" s="118"/>
      <c r="AS174" s="118"/>
      <c r="AT174" s="118"/>
      <c r="AU174" s="118"/>
      <c r="AV174" s="118"/>
      <c r="AW174" s="118"/>
      <c r="AX174" s="118"/>
      <c r="AY174" s="118"/>
      <c r="AZ174" s="118"/>
      <c r="BA174" s="118"/>
      <c r="BB174" s="118"/>
      <c r="BC174" s="118"/>
      <c r="BD174" s="118"/>
      <c r="BE174" s="118"/>
      <c r="BF174" s="118"/>
      <c r="BG174" s="118"/>
      <c r="BH174" s="118"/>
      <c r="BI174" s="118"/>
      <c r="BJ174" s="118"/>
      <c r="BK174" s="118"/>
      <c r="BL174" s="118"/>
      <c r="BM174" s="118"/>
      <c r="BN174" s="118"/>
      <c r="BO174" s="118"/>
      <c r="BP174" s="118"/>
      <c r="BQ174" s="118"/>
      <c r="BR174" s="118"/>
      <c r="BS174" s="118"/>
      <c r="BT174" s="118"/>
      <c r="BU174" s="118"/>
      <c r="BV174" s="118"/>
      <c r="BW174" s="118"/>
      <c r="BX174" s="118"/>
      <c r="BY174" s="118"/>
      <c r="BZ174" s="118"/>
      <c r="CA174" s="118"/>
      <c r="CB174" s="118"/>
      <c r="CC174" s="118"/>
      <c r="CD174" s="118"/>
      <c r="CE174" s="118"/>
      <c r="CF174" s="118"/>
      <c r="CG174" s="118"/>
      <c r="CH174" s="118"/>
    </row>
    <row r="175" spans="1:86">
      <c r="A175" s="118"/>
      <c r="B175" s="118"/>
      <c r="C175" s="118"/>
      <c r="D175" s="118"/>
      <c r="E175" s="118"/>
      <c r="F175" s="118"/>
      <c r="G175" s="118"/>
      <c r="H175" s="118"/>
      <c r="I175" s="118"/>
      <c r="J175" s="118"/>
      <c r="K175" s="118"/>
      <c r="L175" s="118"/>
      <c r="M175" s="118"/>
      <c r="N175" s="118"/>
      <c r="O175" s="118"/>
      <c r="P175" s="118"/>
      <c r="Q175" s="118"/>
      <c r="R175" s="118"/>
      <c r="S175" s="118"/>
      <c r="T175" s="118"/>
      <c r="U175" s="118"/>
      <c r="V175" s="118"/>
      <c r="W175" s="118"/>
      <c r="X175" s="118"/>
      <c r="Y175" s="118"/>
      <c r="Z175" s="118"/>
      <c r="AA175" s="118"/>
      <c r="AB175" s="118"/>
      <c r="AC175" s="118"/>
      <c r="AD175" s="118"/>
      <c r="AE175" s="118"/>
      <c r="AF175" s="118"/>
      <c r="AG175" s="118"/>
      <c r="AH175" s="118"/>
      <c r="AI175" s="118"/>
      <c r="AJ175" s="118"/>
      <c r="AK175" s="118"/>
      <c r="AL175" s="118"/>
      <c r="AM175" s="118"/>
      <c r="AN175" s="118"/>
      <c r="AO175" s="118"/>
      <c r="AP175" s="118"/>
      <c r="AQ175" s="118"/>
      <c r="AR175" s="118"/>
      <c r="AS175" s="118"/>
      <c r="AT175" s="118"/>
      <c r="AU175" s="118"/>
      <c r="AV175" s="118"/>
      <c r="AW175" s="118"/>
      <c r="AX175" s="118"/>
      <c r="AY175" s="118"/>
      <c r="AZ175" s="118"/>
      <c r="BA175" s="118"/>
      <c r="BB175" s="118"/>
      <c r="BC175" s="118"/>
      <c r="BD175" s="118"/>
      <c r="BE175" s="118"/>
      <c r="BF175" s="118"/>
      <c r="BG175" s="118"/>
      <c r="BH175" s="118"/>
      <c r="BI175" s="118"/>
      <c r="BJ175" s="118"/>
      <c r="BK175" s="118"/>
      <c r="BL175" s="118"/>
      <c r="BM175" s="118"/>
      <c r="BN175" s="118"/>
      <c r="BO175" s="118"/>
      <c r="BP175" s="118"/>
      <c r="BQ175" s="118"/>
      <c r="BR175" s="118"/>
      <c r="BS175" s="118"/>
      <c r="BT175" s="118"/>
      <c r="BU175" s="118"/>
      <c r="BV175" s="118"/>
      <c r="BW175" s="118"/>
      <c r="BX175" s="118"/>
      <c r="BY175" s="118"/>
      <c r="BZ175" s="118"/>
      <c r="CA175" s="118"/>
      <c r="CB175" s="118"/>
      <c r="CC175" s="118"/>
      <c r="CD175" s="118"/>
      <c r="CE175" s="118"/>
      <c r="CF175" s="118"/>
      <c r="CG175" s="118"/>
      <c r="CH175" s="118"/>
    </row>
    <row r="176" spans="1:86">
      <c r="A176" s="118"/>
      <c r="B176" s="118"/>
      <c r="C176" s="118"/>
      <c r="D176" s="118"/>
      <c r="E176" s="118"/>
      <c r="F176" s="118"/>
      <c r="G176" s="118"/>
      <c r="H176" s="118"/>
      <c r="I176" s="118"/>
      <c r="J176" s="118"/>
      <c r="K176" s="118"/>
      <c r="L176" s="118"/>
      <c r="M176" s="118"/>
      <c r="N176" s="118"/>
      <c r="O176" s="118"/>
      <c r="P176" s="118"/>
      <c r="Q176" s="118"/>
      <c r="R176" s="118"/>
      <c r="S176" s="118"/>
      <c r="T176" s="118"/>
      <c r="U176" s="118"/>
      <c r="V176" s="118"/>
      <c r="W176" s="118"/>
      <c r="X176" s="118"/>
      <c r="Y176" s="118"/>
      <c r="Z176" s="118"/>
      <c r="AA176" s="118"/>
      <c r="AB176" s="118"/>
      <c r="AC176" s="118"/>
      <c r="AD176" s="118"/>
      <c r="AE176" s="118"/>
      <c r="AF176" s="118"/>
      <c r="AG176" s="118"/>
      <c r="AH176" s="118"/>
      <c r="AI176" s="118"/>
      <c r="AJ176" s="118"/>
      <c r="AK176" s="118"/>
      <c r="AL176" s="118"/>
      <c r="AM176" s="118"/>
      <c r="AN176" s="118"/>
      <c r="AO176" s="118"/>
      <c r="AP176" s="118"/>
      <c r="AQ176" s="118"/>
      <c r="AR176" s="118"/>
      <c r="AS176" s="118"/>
      <c r="AT176" s="118"/>
      <c r="AU176" s="118"/>
      <c r="AV176" s="118"/>
      <c r="AW176" s="118"/>
      <c r="AX176" s="118"/>
      <c r="AY176" s="118"/>
      <c r="AZ176" s="118"/>
      <c r="BA176" s="118"/>
      <c r="BB176" s="118"/>
      <c r="BC176" s="118"/>
      <c r="BD176" s="118"/>
      <c r="BE176" s="118"/>
      <c r="BF176" s="118"/>
      <c r="BG176" s="118"/>
      <c r="BH176" s="118"/>
      <c r="BI176" s="118"/>
      <c r="BJ176" s="118"/>
      <c r="BK176" s="118"/>
      <c r="BL176" s="118"/>
      <c r="BM176" s="118"/>
      <c r="BN176" s="118"/>
      <c r="BO176" s="118"/>
      <c r="BP176" s="118"/>
      <c r="BQ176" s="118"/>
      <c r="BR176" s="118"/>
      <c r="BS176" s="118"/>
      <c r="BT176" s="118"/>
      <c r="BU176" s="118"/>
      <c r="BV176" s="118"/>
      <c r="BW176" s="118"/>
      <c r="BX176" s="118"/>
      <c r="BY176" s="118"/>
      <c r="BZ176" s="118"/>
      <c r="CA176" s="118"/>
      <c r="CB176" s="118"/>
      <c r="CC176" s="118"/>
      <c r="CD176" s="118"/>
      <c r="CE176" s="118"/>
      <c r="CF176" s="118"/>
      <c r="CG176" s="118"/>
      <c r="CH176" s="118"/>
    </row>
    <row r="177" spans="1:86">
      <c r="A177" s="118"/>
      <c r="B177" s="118"/>
      <c r="C177" s="118"/>
      <c r="D177" s="118"/>
      <c r="E177" s="118"/>
      <c r="F177" s="118"/>
      <c r="G177" s="118"/>
      <c r="H177" s="118"/>
      <c r="I177" s="118"/>
      <c r="J177" s="118"/>
      <c r="K177" s="118"/>
      <c r="L177" s="118"/>
      <c r="M177" s="118"/>
      <c r="N177" s="118"/>
      <c r="O177" s="118"/>
      <c r="P177" s="118"/>
      <c r="Q177" s="118"/>
      <c r="R177" s="118"/>
      <c r="S177" s="118"/>
      <c r="T177" s="118"/>
      <c r="U177" s="118"/>
      <c r="V177" s="118"/>
      <c r="W177" s="118"/>
      <c r="X177" s="118"/>
      <c r="Y177" s="118"/>
      <c r="Z177" s="118"/>
      <c r="AA177" s="118"/>
      <c r="AB177" s="118"/>
      <c r="AC177" s="118"/>
      <c r="AD177" s="118"/>
      <c r="AE177" s="118"/>
      <c r="AF177" s="118"/>
      <c r="AG177" s="118"/>
      <c r="AH177" s="118"/>
      <c r="AI177" s="118"/>
      <c r="AJ177" s="118"/>
      <c r="AK177" s="118"/>
      <c r="AL177" s="118"/>
      <c r="AM177" s="118"/>
      <c r="AN177" s="118"/>
      <c r="AO177" s="118"/>
      <c r="AP177" s="118"/>
      <c r="AQ177" s="118"/>
      <c r="AR177" s="118"/>
      <c r="AS177" s="118"/>
      <c r="AT177" s="118"/>
      <c r="AU177" s="118"/>
      <c r="AV177" s="118"/>
      <c r="AW177" s="118"/>
      <c r="AX177" s="118"/>
      <c r="AY177" s="118"/>
      <c r="AZ177" s="118"/>
      <c r="BA177" s="118"/>
      <c r="BB177" s="118"/>
      <c r="BC177" s="118"/>
      <c r="BD177" s="118"/>
      <c r="BE177" s="118"/>
      <c r="BF177" s="118"/>
      <c r="BG177" s="118"/>
      <c r="BH177" s="118"/>
      <c r="BI177" s="118"/>
      <c r="BJ177" s="118"/>
      <c r="BK177" s="118"/>
      <c r="BL177" s="118"/>
      <c r="BM177" s="118"/>
      <c r="BN177" s="118"/>
      <c r="BO177" s="118"/>
      <c r="BP177" s="118"/>
      <c r="BQ177" s="118"/>
      <c r="BR177" s="118"/>
      <c r="BS177" s="118"/>
      <c r="BT177" s="118"/>
      <c r="BU177" s="118"/>
      <c r="BV177" s="118"/>
      <c r="BW177" s="118"/>
      <c r="BX177" s="118"/>
      <c r="BY177" s="118"/>
      <c r="BZ177" s="118"/>
      <c r="CA177" s="118"/>
      <c r="CB177" s="118"/>
      <c r="CC177" s="118"/>
      <c r="CD177" s="118"/>
      <c r="CE177" s="118"/>
      <c r="CF177" s="118"/>
      <c r="CG177" s="118"/>
      <c r="CH177" s="118"/>
    </row>
    <row r="178" spans="1:86">
      <c r="A178" s="118"/>
      <c r="B178" s="118"/>
      <c r="C178" s="118"/>
      <c r="D178" s="118"/>
      <c r="E178" s="118"/>
      <c r="F178" s="118"/>
      <c r="G178" s="118"/>
      <c r="H178" s="118"/>
      <c r="I178" s="118"/>
      <c r="J178" s="118"/>
      <c r="K178" s="118"/>
      <c r="L178" s="118"/>
      <c r="M178" s="118"/>
      <c r="N178" s="118"/>
      <c r="O178" s="118"/>
      <c r="P178" s="118"/>
      <c r="Q178" s="118"/>
      <c r="R178" s="118"/>
      <c r="S178" s="118"/>
      <c r="T178" s="118"/>
      <c r="U178" s="118"/>
      <c r="V178" s="118"/>
      <c r="W178" s="118"/>
      <c r="X178" s="118"/>
      <c r="Y178" s="118"/>
      <c r="Z178" s="118"/>
      <c r="AA178" s="118"/>
      <c r="AB178" s="118"/>
      <c r="AC178" s="118"/>
      <c r="AD178" s="118"/>
      <c r="AE178" s="118"/>
      <c r="AF178" s="118"/>
      <c r="AG178" s="118"/>
      <c r="AH178" s="118"/>
      <c r="AI178" s="118"/>
      <c r="AJ178" s="118"/>
      <c r="AK178" s="118"/>
      <c r="AL178" s="118"/>
      <c r="AM178" s="118"/>
      <c r="AN178" s="118"/>
      <c r="AO178" s="118"/>
      <c r="AP178" s="118"/>
      <c r="AQ178" s="118"/>
      <c r="AR178" s="118"/>
      <c r="AS178" s="118"/>
      <c r="AT178" s="118"/>
      <c r="AU178" s="118"/>
      <c r="AV178" s="118"/>
      <c r="AW178" s="118"/>
      <c r="AX178" s="118"/>
      <c r="AY178" s="118"/>
      <c r="AZ178" s="118"/>
      <c r="BA178" s="118"/>
      <c r="BB178" s="118"/>
      <c r="BC178" s="118"/>
      <c r="BD178" s="118"/>
      <c r="BE178" s="118"/>
      <c r="BF178" s="118"/>
      <c r="BG178" s="118"/>
      <c r="BH178" s="118"/>
      <c r="BI178" s="118"/>
      <c r="BJ178" s="118"/>
      <c r="BK178" s="118"/>
      <c r="BL178" s="118"/>
      <c r="BM178" s="118"/>
      <c r="BN178" s="118"/>
      <c r="BO178" s="118"/>
      <c r="BP178" s="118"/>
      <c r="BQ178" s="118"/>
      <c r="BR178" s="118"/>
      <c r="BS178" s="118"/>
      <c r="BT178" s="118"/>
      <c r="BU178" s="118"/>
      <c r="BV178" s="118"/>
      <c r="BW178" s="118"/>
      <c r="BX178" s="118"/>
      <c r="BY178" s="118"/>
      <c r="BZ178" s="118"/>
      <c r="CA178" s="118"/>
      <c r="CB178" s="118"/>
      <c r="CC178" s="118"/>
      <c r="CD178" s="118"/>
      <c r="CE178" s="118"/>
      <c r="CF178" s="118"/>
      <c r="CG178" s="118"/>
      <c r="CH178" s="118"/>
    </row>
    <row r="179" spans="1:86">
      <c r="A179" s="118"/>
      <c r="B179" s="118"/>
      <c r="C179" s="118"/>
      <c r="D179" s="118"/>
      <c r="E179" s="118"/>
      <c r="F179" s="118"/>
      <c r="G179" s="118"/>
      <c r="H179" s="118"/>
      <c r="I179" s="118"/>
      <c r="J179" s="118"/>
      <c r="K179" s="118"/>
      <c r="L179" s="118"/>
      <c r="M179" s="118"/>
      <c r="N179" s="118"/>
      <c r="O179" s="118"/>
      <c r="P179" s="118"/>
      <c r="Q179" s="118"/>
      <c r="R179" s="118"/>
      <c r="S179" s="118"/>
      <c r="T179" s="118"/>
      <c r="U179" s="118"/>
      <c r="V179" s="118"/>
      <c r="W179" s="118"/>
      <c r="X179" s="118"/>
      <c r="Y179" s="118"/>
      <c r="Z179" s="118"/>
      <c r="AA179" s="118"/>
      <c r="AB179" s="118"/>
      <c r="AC179" s="118"/>
      <c r="AD179" s="118"/>
      <c r="AE179" s="118"/>
      <c r="AF179" s="118"/>
      <c r="AG179" s="118"/>
      <c r="AH179" s="118"/>
      <c r="AI179" s="118"/>
      <c r="AJ179" s="118"/>
      <c r="AK179" s="118"/>
      <c r="AL179" s="118"/>
      <c r="AM179" s="118"/>
      <c r="AN179" s="118"/>
      <c r="AO179" s="118"/>
      <c r="AP179" s="118"/>
      <c r="AQ179" s="118"/>
      <c r="AR179" s="118"/>
      <c r="AS179" s="118"/>
      <c r="AT179" s="118"/>
      <c r="AU179" s="118"/>
      <c r="AV179" s="118"/>
      <c r="AW179" s="118"/>
      <c r="AX179" s="118"/>
      <c r="AY179" s="118"/>
      <c r="AZ179" s="118"/>
      <c r="BA179" s="118"/>
      <c r="BB179" s="118"/>
      <c r="BC179" s="118"/>
      <c r="BD179" s="118"/>
      <c r="BE179" s="118"/>
      <c r="BF179" s="118"/>
      <c r="BG179" s="118"/>
      <c r="BH179" s="118"/>
      <c r="BI179" s="118"/>
      <c r="BJ179" s="118"/>
      <c r="BK179" s="118"/>
      <c r="BL179" s="118"/>
      <c r="BM179" s="118"/>
      <c r="BN179" s="118"/>
      <c r="BO179" s="118"/>
      <c r="BP179" s="118"/>
      <c r="BQ179" s="118"/>
      <c r="BR179" s="118"/>
      <c r="BS179" s="118"/>
      <c r="BT179" s="118"/>
      <c r="BU179" s="118"/>
      <c r="BV179" s="118"/>
      <c r="BW179" s="118"/>
      <c r="BX179" s="118"/>
      <c r="BY179" s="118"/>
      <c r="BZ179" s="118"/>
      <c r="CA179" s="118"/>
      <c r="CB179" s="118"/>
      <c r="CC179" s="118"/>
      <c r="CD179" s="118"/>
      <c r="CE179" s="118"/>
      <c r="CF179" s="118"/>
      <c r="CG179" s="118"/>
      <c r="CH179" s="118"/>
    </row>
    <row r="180" spans="1:86">
      <c r="A180" s="118"/>
      <c r="B180" s="118"/>
      <c r="C180" s="118"/>
      <c r="D180" s="118"/>
      <c r="E180" s="118"/>
      <c r="F180" s="118"/>
      <c r="G180" s="118"/>
      <c r="H180" s="118"/>
      <c r="I180" s="118"/>
      <c r="J180" s="118"/>
      <c r="K180" s="118"/>
      <c r="L180" s="118"/>
      <c r="M180" s="118"/>
      <c r="N180" s="118"/>
      <c r="O180" s="118"/>
      <c r="P180" s="118"/>
      <c r="Q180" s="118"/>
      <c r="R180" s="118"/>
      <c r="S180" s="118"/>
      <c r="T180" s="118"/>
      <c r="U180" s="118"/>
      <c r="V180" s="118"/>
      <c r="W180" s="118"/>
      <c r="X180" s="118"/>
      <c r="Y180" s="118"/>
      <c r="Z180" s="118"/>
      <c r="AA180" s="118"/>
      <c r="AB180" s="118"/>
      <c r="AC180" s="118"/>
      <c r="AD180" s="118"/>
      <c r="AE180" s="118"/>
      <c r="AF180" s="118"/>
      <c r="AG180" s="118"/>
      <c r="AH180" s="118"/>
      <c r="AI180" s="118"/>
      <c r="AJ180" s="118"/>
      <c r="AK180" s="118"/>
      <c r="AL180" s="118"/>
      <c r="AM180" s="118"/>
      <c r="AN180" s="118"/>
      <c r="AO180" s="118"/>
      <c r="AP180" s="118"/>
      <c r="AQ180" s="118"/>
      <c r="AR180" s="118"/>
      <c r="AS180" s="118"/>
      <c r="AT180" s="118"/>
      <c r="AU180" s="118"/>
      <c r="AV180" s="118"/>
      <c r="AW180" s="118"/>
      <c r="AX180" s="118"/>
      <c r="AY180" s="118"/>
      <c r="AZ180" s="118"/>
      <c r="BA180" s="118"/>
      <c r="BB180" s="118"/>
      <c r="BC180" s="118"/>
      <c r="BD180" s="118"/>
      <c r="BE180" s="118"/>
      <c r="BF180" s="118"/>
      <c r="BG180" s="118"/>
      <c r="BH180" s="118"/>
      <c r="BI180" s="118"/>
      <c r="BJ180" s="118"/>
      <c r="BK180" s="118"/>
      <c r="BL180" s="118"/>
      <c r="BM180" s="118"/>
      <c r="BN180" s="118"/>
      <c r="BO180" s="118"/>
      <c r="BP180" s="118"/>
      <c r="BQ180" s="118"/>
      <c r="BR180" s="118"/>
      <c r="BS180" s="118"/>
      <c r="BT180" s="118"/>
      <c r="BU180" s="118"/>
      <c r="BV180" s="118"/>
      <c r="BW180" s="118"/>
      <c r="BX180" s="118"/>
      <c r="BY180" s="118"/>
      <c r="BZ180" s="118"/>
      <c r="CA180" s="118"/>
      <c r="CB180" s="118"/>
      <c r="CC180" s="118"/>
      <c r="CD180" s="118"/>
      <c r="CE180" s="118"/>
      <c r="CF180" s="118"/>
      <c r="CG180" s="118"/>
      <c r="CH180" s="118"/>
    </row>
    <row r="181" spans="1:86">
      <c r="A181" s="118"/>
      <c r="B181" s="118"/>
      <c r="C181" s="118"/>
      <c r="D181" s="118"/>
      <c r="E181" s="118"/>
      <c r="F181" s="118"/>
      <c r="G181" s="118"/>
      <c r="H181" s="118"/>
      <c r="I181" s="118"/>
      <c r="J181" s="118"/>
      <c r="K181" s="118"/>
      <c r="L181" s="118"/>
      <c r="M181" s="118"/>
      <c r="N181" s="118"/>
      <c r="O181" s="118"/>
      <c r="P181" s="118"/>
      <c r="Q181" s="118"/>
      <c r="R181" s="118"/>
      <c r="S181" s="118"/>
      <c r="T181" s="118"/>
      <c r="U181" s="118"/>
      <c r="V181" s="118"/>
      <c r="W181" s="118"/>
      <c r="X181" s="118"/>
      <c r="Y181" s="118"/>
      <c r="Z181" s="118"/>
      <c r="AA181" s="118"/>
      <c r="AB181" s="118"/>
      <c r="AC181" s="118"/>
      <c r="AD181" s="118"/>
      <c r="AE181" s="118"/>
      <c r="AF181" s="118"/>
      <c r="AG181" s="118"/>
      <c r="AH181" s="118"/>
      <c r="AI181" s="118"/>
      <c r="AJ181" s="118"/>
      <c r="AK181" s="118"/>
      <c r="AL181" s="118"/>
      <c r="AM181" s="118"/>
      <c r="AN181" s="118"/>
      <c r="AO181" s="118"/>
      <c r="AP181" s="118"/>
      <c r="AQ181" s="118"/>
      <c r="AR181" s="118"/>
      <c r="AS181" s="118"/>
      <c r="AT181" s="118"/>
      <c r="AU181" s="118"/>
      <c r="AV181" s="118"/>
      <c r="AW181" s="118"/>
      <c r="AX181" s="118"/>
      <c r="AY181" s="118"/>
      <c r="AZ181" s="118"/>
      <c r="BA181" s="118"/>
      <c r="BB181" s="118"/>
      <c r="BC181" s="118"/>
      <c r="BD181" s="118"/>
      <c r="BE181" s="118"/>
      <c r="BF181" s="118"/>
      <c r="BG181" s="118"/>
      <c r="BH181" s="118"/>
      <c r="BI181" s="118"/>
      <c r="BJ181" s="118"/>
      <c r="BK181" s="118"/>
      <c r="BL181" s="118"/>
      <c r="BM181" s="118"/>
      <c r="BN181" s="118"/>
      <c r="BO181" s="118"/>
      <c r="BP181" s="118"/>
      <c r="BQ181" s="118"/>
      <c r="BR181" s="118"/>
      <c r="BS181" s="118"/>
      <c r="BT181" s="118"/>
      <c r="BU181" s="118"/>
      <c r="BV181" s="118"/>
      <c r="BW181" s="118"/>
      <c r="BX181" s="118"/>
      <c r="BY181" s="118"/>
      <c r="BZ181" s="118"/>
      <c r="CA181" s="118"/>
      <c r="CB181" s="118"/>
      <c r="CC181" s="118"/>
      <c r="CD181" s="118"/>
      <c r="CE181" s="118"/>
      <c r="CF181" s="118"/>
      <c r="CG181" s="118"/>
      <c r="CH181" s="118"/>
    </row>
    <row r="182" spans="1:86">
      <c r="A182" s="118"/>
      <c r="B182" s="118"/>
      <c r="C182" s="118"/>
      <c r="D182" s="118"/>
      <c r="E182" s="118"/>
      <c r="F182" s="118"/>
      <c r="G182" s="118"/>
      <c r="H182" s="118"/>
      <c r="I182" s="118"/>
      <c r="J182" s="118"/>
      <c r="K182" s="118"/>
      <c r="L182" s="118"/>
      <c r="M182" s="118"/>
      <c r="N182" s="118"/>
      <c r="O182" s="118"/>
      <c r="P182" s="118"/>
      <c r="Q182" s="118"/>
      <c r="R182" s="118"/>
      <c r="S182" s="118"/>
      <c r="T182" s="118"/>
      <c r="U182" s="118"/>
      <c r="V182" s="118"/>
      <c r="W182" s="118"/>
      <c r="X182" s="118"/>
      <c r="Y182" s="118"/>
      <c r="Z182" s="118"/>
      <c r="AA182" s="118"/>
      <c r="AB182" s="118"/>
      <c r="AC182" s="118"/>
      <c r="AD182" s="118"/>
      <c r="AE182" s="118"/>
      <c r="AF182" s="118"/>
      <c r="AG182" s="118"/>
      <c r="AH182" s="118"/>
      <c r="AI182" s="118"/>
      <c r="AJ182" s="118"/>
      <c r="AK182" s="118"/>
      <c r="AL182" s="118"/>
      <c r="AM182" s="118"/>
      <c r="AN182" s="118"/>
      <c r="AO182" s="118"/>
      <c r="AP182" s="118"/>
      <c r="AQ182" s="118"/>
      <c r="AR182" s="118"/>
      <c r="AS182" s="118"/>
      <c r="AT182" s="118"/>
      <c r="AU182" s="118"/>
      <c r="AV182" s="118"/>
      <c r="AW182" s="118"/>
      <c r="AX182" s="118"/>
      <c r="AY182" s="118"/>
      <c r="AZ182" s="118"/>
      <c r="BA182" s="118"/>
      <c r="BB182" s="118"/>
      <c r="BC182" s="118"/>
      <c r="BD182" s="118"/>
      <c r="BE182" s="118"/>
      <c r="BF182" s="118"/>
      <c r="BG182" s="118"/>
      <c r="BH182" s="118"/>
      <c r="BI182" s="118"/>
      <c r="BJ182" s="118"/>
      <c r="BK182" s="118"/>
      <c r="BL182" s="118"/>
      <c r="BM182" s="118"/>
      <c r="BN182" s="118"/>
      <c r="BO182" s="118"/>
      <c r="BP182" s="118"/>
      <c r="BQ182" s="118"/>
      <c r="BR182" s="118"/>
      <c r="BS182" s="118"/>
      <c r="BT182" s="118"/>
      <c r="BU182" s="118"/>
      <c r="BV182" s="118"/>
      <c r="BW182" s="118"/>
      <c r="BX182" s="118"/>
      <c r="BY182" s="118"/>
      <c r="BZ182" s="118"/>
      <c r="CA182" s="118"/>
      <c r="CB182" s="118"/>
      <c r="CC182" s="118"/>
      <c r="CD182" s="118"/>
      <c r="CE182" s="118"/>
      <c r="CF182" s="118"/>
      <c r="CG182" s="118"/>
      <c r="CH182" s="118"/>
    </row>
    <row r="183" spans="1:86">
      <c r="A183" s="118"/>
      <c r="B183" s="118"/>
      <c r="C183" s="118"/>
      <c r="D183" s="118"/>
      <c r="E183" s="118"/>
      <c r="F183" s="118"/>
      <c r="G183" s="118"/>
      <c r="H183" s="118"/>
      <c r="I183" s="118"/>
      <c r="J183" s="118"/>
      <c r="K183" s="118"/>
      <c r="L183" s="118"/>
      <c r="M183" s="118"/>
      <c r="N183" s="118"/>
      <c r="O183" s="118"/>
      <c r="P183" s="118"/>
      <c r="Q183" s="118"/>
      <c r="R183" s="118"/>
      <c r="S183" s="118"/>
      <c r="T183" s="118"/>
      <c r="U183" s="118"/>
      <c r="V183" s="118"/>
      <c r="W183" s="118"/>
      <c r="X183" s="118"/>
      <c r="Y183" s="118"/>
      <c r="Z183" s="118"/>
      <c r="AA183" s="118"/>
      <c r="AB183" s="118"/>
      <c r="AC183" s="118"/>
      <c r="AD183" s="118"/>
      <c r="AE183" s="118"/>
      <c r="AF183" s="118"/>
      <c r="AG183" s="118"/>
      <c r="AH183" s="118"/>
      <c r="AI183" s="118"/>
      <c r="AJ183" s="118"/>
      <c r="AK183" s="118"/>
      <c r="AL183" s="118"/>
      <c r="AM183" s="118"/>
      <c r="AN183" s="118"/>
      <c r="AO183" s="118"/>
      <c r="AP183" s="118"/>
      <c r="AQ183" s="118"/>
      <c r="AR183" s="118"/>
      <c r="AS183" s="118"/>
      <c r="AT183" s="118"/>
      <c r="AU183" s="118"/>
      <c r="AV183" s="118"/>
      <c r="AW183" s="118"/>
      <c r="AX183" s="118"/>
      <c r="AY183" s="118"/>
      <c r="AZ183" s="118"/>
      <c r="BA183" s="118"/>
      <c r="BB183" s="118"/>
      <c r="BC183" s="118"/>
      <c r="BD183" s="118"/>
      <c r="BE183" s="118"/>
      <c r="BF183" s="118"/>
      <c r="BG183" s="118"/>
      <c r="BH183" s="118"/>
      <c r="BI183" s="118"/>
      <c r="BJ183" s="118"/>
      <c r="BK183" s="118"/>
      <c r="BL183" s="118"/>
      <c r="BM183" s="118"/>
      <c r="BN183" s="118"/>
      <c r="BO183" s="118"/>
      <c r="BP183" s="118"/>
      <c r="BQ183" s="118"/>
      <c r="BR183" s="118"/>
      <c r="BS183" s="118"/>
      <c r="BT183" s="118"/>
      <c r="BU183" s="118"/>
      <c r="BV183" s="118"/>
      <c r="BW183" s="118"/>
      <c r="BX183" s="118"/>
      <c r="BY183" s="118"/>
      <c r="BZ183" s="118"/>
      <c r="CA183" s="118"/>
      <c r="CB183" s="118"/>
      <c r="CC183" s="118"/>
      <c r="CD183" s="118"/>
      <c r="CE183" s="118"/>
      <c r="CF183" s="118"/>
      <c r="CG183" s="118"/>
      <c r="CH183" s="118"/>
    </row>
    <row r="184" spans="1:86">
      <c r="A184" s="118"/>
      <c r="B184" s="118"/>
      <c r="C184" s="118"/>
      <c r="D184" s="118"/>
      <c r="E184" s="118"/>
      <c r="F184" s="118"/>
      <c r="G184" s="118"/>
      <c r="H184" s="118"/>
      <c r="I184" s="118"/>
      <c r="J184" s="118"/>
      <c r="K184" s="118"/>
      <c r="L184" s="118"/>
      <c r="M184" s="118"/>
      <c r="N184" s="118"/>
      <c r="O184" s="118"/>
      <c r="P184" s="118"/>
      <c r="Q184" s="118"/>
      <c r="R184" s="118"/>
      <c r="S184" s="118"/>
      <c r="T184" s="118"/>
      <c r="U184" s="118"/>
      <c r="V184" s="118"/>
      <c r="W184" s="118"/>
      <c r="X184" s="118"/>
      <c r="Y184" s="118"/>
      <c r="Z184" s="118"/>
      <c r="AA184" s="118"/>
      <c r="AB184" s="118"/>
      <c r="AC184" s="118"/>
      <c r="AD184" s="118"/>
      <c r="AE184" s="118"/>
      <c r="AF184" s="118"/>
      <c r="AG184" s="118"/>
      <c r="AH184" s="118"/>
      <c r="AI184" s="118"/>
      <c r="AJ184" s="118"/>
      <c r="AK184" s="118"/>
      <c r="AL184" s="118"/>
      <c r="AM184" s="118"/>
      <c r="AN184" s="118"/>
      <c r="AO184" s="118"/>
      <c r="AP184" s="118"/>
      <c r="AQ184" s="118"/>
      <c r="AR184" s="118"/>
      <c r="AS184" s="118"/>
      <c r="AT184" s="118"/>
      <c r="AU184" s="118"/>
      <c r="AV184" s="118"/>
      <c r="AW184" s="118"/>
      <c r="AX184" s="118"/>
      <c r="AY184" s="118"/>
      <c r="AZ184" s="118"/>
      <c r="BA184" s="118"/>
      <c r="BB184" s="118"/>
      <c r="BC184" s="118"/>
      <c r="BD184" s="118"/>
      <c r="BE184" s="118"/>
      <c r="BF184" s="118"/>
      <c r="BG184" s="118"/>
      <c r="BH184" s="118"/>
      <c r="BI184" s="118"/>
      <c r="BJ184" s="118"/>
      <c r="BK184" s="118"/>
      <c r="BL184" s="118"/>
      <c r="BM184" s="118"/>
      <c r="BN184" s="118"/>
      <c r="BO184" s="118"/>
      <c r="BP184" s="118"/>
      <c r="BQ184" s="118"/>
      <c r="BR184" s="118"/>
      <c r="BS184" s="118"/>
      <c r="BT184" s="118"/>
      <c r="BU184" s="118"/>
      <c r="BV184" s="118"/>
      <c r="BW184" s="118"/>
      <c r="BX184" s="118"/>
      <c r="BY184" s="118"/>
      <c r="BZ184" s="118"/>
      <c r="CA184" s="118"/>
      <c r="CB184" s="118"/>
      <c r="CC184" s="118"/>
      <c r="CD184" s="118"/>
      <c r="CE184" s="118"/>
      <c r="CF184" s="118"/>
      <c r="CG184" s="118"/>
      <c r="CH184" s="118"/>
    </row>
    <row r="185" spans="1:86">
      <c r="A185" s="118"/>
      <c r="B185" s="118"/>
      <c r="C185" s="118"/>
      <c r="D185" s="118"/>
      <c r="E185" s="118"/>
      <c r="F185" s="118"/>
      <c r="G185" s="118"/>
      <c r="H185" s="118"/>
      <c r="I185" s="118"/>
      <c r="J185" s="118"/>
      <c r="K185" s="118"/>
      <c r="L185" s="118"/>
      <c r="M185" s="118"/>
      <c r="N185" s="118"/>
      <c r="O185" s="118"/>
      <c r="P185" s="118"/>
      <c r="Q185" s="118"/>
      <c r="R185" s="118"/>
      <c r="S185" s="118"/>
      <c r="T185" s="118"/>
      <c r="U185" s="118"/>
      <c r="V185" s="118"/>
      <c r="W185" s="118"/>
      <c r="X185" s="118"/>
      <c r="Y185" s="118"/>
      <c r="Z185" s="118"/>
      <c r="AA185" s="118"/>
      <c r="AB185" s="118"/>
      <c r="AC185" s="118"/>
      <c r="AD185" s="118"/>
      <c r="AE185" s="118"/>
      <c r="AF185" s="118"/>
      <c r="AG185" s="118"/>
      <c r="AH185" s="118"/>
      <c r="AI185" s="118"/>
      <c r="AJ185" s="118"/>
      <c r="AK185" s="118"/>
      <c r="AL185" s="118"/>
      <c r="AM185" s="118"/>
      <c r="AN185" s="118"/>
      <c r="AO185" s="118"/>
      <c r="AP185" s="118"/>
      <c r="AQ185" s="118"/>
      <c r="AR185" s="118"/>
      <c r="AS185" s="118"/>
      <c r="AT185" s="118"/>
      <c r="AU185" s="118"/>
      <c r="AV185" s="118"/>
      <c r="AW185" s="118"/>
      <c r="AX185" s="118"/>
      <c r="AY185" s="118"/>
      <c r="AZ185" s="118"/>
      <c r="BA185" s="118"/>
      <c r="BB185" s="118"/>
      <c r="BC185" s="118"/>
      <c r="BD185" s="118"/>
      <c r="BE185" s="118"/>
      <c r="BF185" s="118"/>
      <c r="BG185" s="118"/>
      <c r="BH185" s="118"/>
      <c r="BI185" s="118"/>
      <c r="BJ185" s="118"/>
      <c r="BK185" s="118"/>
      <c r="BL185" s="118"/>
      <c r="BM185" s="118"/>
      <c r="BN185" s="118"/>
      <c r="BO185" s="118"/>
      <c r="BP185" s="118"/>
      <c r="BQ185" s="118"/>
      <c r="BR185" s="118"/>
      <c r="BS185" s="118"/>
      <c r="BT185" s="118"/>
      <c r="BU185" s="118"/>
      <c r="BV185" s="118"/>
      <c r="BW185" s="118"/>
      <c r="BX185" s="118"/>
      <c r="BY185" s="118"/>
      <c r="BZ185" s="118"/>
      <c r="CA185" s="118"/>
      <c r="CB185" s="118"/>
      <c r="CC185" s="118"/>
      <c r="CD185" s="118"/>
      <c r="CE185" s="118"/>
      <c r="CF185" s="118"/>
      <c r="CG185" s="118"/>
      <c r="CH185" s="118"/>
    </row>
    <row r="186" spans="1:86">
      <c r="A186" s="118"/>
      <c r="B186" s="118"/>
      <c r="C186" s="118"/>
      <c r="D186" s="118"/>
      <c r="E186" s="118"/>
      <c r="F186" s="118"/>
      <c r="G186" s="118"/>
      <c r="H186" s="118"/>
      <c r="I186" s="118"/>
      <c r="J186" s="118"/>
      <c r="K186" s="118"/>
      <c r="L186" s="118"/>
      <c r="M186" s="118"/>
      <c r="N186" s="118"/>
      <c r="O186" s="118"/>
      <c r="P186" s="118"/>
      <c r="Q186" s="118"/>
      <c r="R186" s="118"/>
      <c r="S186" s="118"/>
      <c r="T186" s="118"/>
      <c r="U186" s="118"/>
      <c r="V186" s="118"/>
      <c r="W186" s="118"/>
      <c r="X186" s="118"/>
      <c r="Y186" s="118"/>
      <c r="Z186" s="118"/>
      <c r="AA186" s="118"/>
      <c r="AB186" s="118"/>
      <c r="AC186" s="118"/>
      <c r="AD186" s="118"/>
      <c r="AE186" s="118"/>
      <c r="AF186" s="118"/>
      <c r="AG186" s="118"/>
      <c r="AH186" s="118"/>
      <c r="AI186" s="118"/>
      <c r="AJ186" s="118"/>
      <c r="AK186" s="118"/>
      <c r="AL186" s="118"/>
      <c r="AM186" s="118"/>
      <c r="AN186" s="118"/>
      <c r="AO186" s="118"/>
      <c r="AP186" s="118"/>
      <c r="AQ186" s="118"/>
      <c r="AR186" s="118"/>
      <c r="AS186" s="118"/>
      <c r="AT186" s="118"/>
      <c r="AU186" s="118"/>
      <c r="AV186" s="118"/>
      <c r="AW186" s="118"/>
      <c r="AX186" s="118"/>
      <c r="AY186" s="118"/>
      <c r="AZ186" s="118"/>
      <c r="BA186" s="118"/>
      <c r="BB186" s="118"/>
      <c r="BC186" s="118"/>
      <c r="BD186" s="118"/>
      <c r="BE186" s="118"/>
      <c r="BF186" s="118"/>
      <c r="BG186" s="118"/>
      <c r="BH186" s="118"/>
      <c r="BI186" s="118"/>
      <c r="BJ186" s="118"/>
      <c r="BK186" s="118"/>
      <c r="BL186" s="118"/>
      <c r="BM186" s="118"/>
      <c r="BN186" s="118"/>
      <c r="BO186" s="118"/>
      <c r="BP186" s="118"/>
      <c r="BQ186" s="118"/>
      <c r="BR186" s="118"/>
      <c r="BS186" s="118"/>
      <c r="BT186" s="118"/>
      <c r="BU186" s="118"/>
      <c r="BV186" s="118"/>
      <c r="BW186" s="118"/>
      <c r="BX186" s="118"/>
      <c r="BY186" s="118"/>
      <c r="BZ186" s="118"/>
      <c r="CA186" s="118"/>
      <c r="CB186" s="118"/>
      <c r="CC186" s="118"/>
      <c r="CD186" s="118"/>
      <c r="CE186" s="118"/>
      <c r="CF186" s="118"/>
      <c r="CG186" s="118"/>
      <c r="CH186" s="118"/>
    </row>
    <row r="187" spans="1:86">
      <c r="A187" s="118"/>
      <c r="B187" s="118"/>
      <c r="C187" s="118"/>
      <c r="D187" s="118"/>
      <c r="E187" s="118"/>
      <c r="F187" s="118"/>
      <c r="G187" s="118"/>
      <c r="H187" s="118"/>
      <c r="I187" s="118"/>
      <c r="J187" s="118"/>
      <c r="K187" s="118"/>
      <c r="L187" s="118"/>
      <c r="M187" s="118"/>
      <c r="N187" s="118"/>
      <c r="O187" s="118"/>
      <c r="P187" s="118"/>
      <c r="Q187" s="118"/>
      <c r="R187" s="118"/>
      <c r="S187" s="118"/>
      <c r="T187" s="118"/>
      <c r="U187" s="118"/>
      <c r="V187" s="118"/>
      <c r="W187" s="118"/>
      <c r="X187" s="118"/>
      <c r="Y187" s="118"/>
      <c r="Z187" s="118"/>
      <c r="AA187" s="118"/>
      <c r="AB187" s="118"/>
      <c r="AC187" s="118"/>
      <c r="AD187" s="118"/>
      <c r="AE187" s="118"/>
      <c r="AF187" s="118"/>
      <c r="AG187" s="118"/>
      <c r="AH187" s="118"/>
      <c r="AI187" s="118"/>
      <c r="AJ187" s="118"/>
      <c r="AK187" s="118"/>
      <c r="AL187" s="118"/>
      <c r="AM187" s="118"/>
      <c r="AN187" s="118"/>
      <c r="AO187" s="118"/>
      <c r="AP187" s="118"/>
      <c r="AQ187" s="118"/>
      <c r="AR187" s="118"/>
      <c r="AS187" s="118"/>
      <c r="AT187" s="118"/>
      <c r="AU187" s="118"/>
      <c r="AV187" s="118"/>
      <c r="AW187" s="118"/>
      <c r="AX187" s="118"/>
      <c r="AY187" s="118"/>
      <c r="AZ187" s="118"/>
      <c r="BA187" s="118"/>
      <c r="BB187" s="118"/>
      <c r="BC187" s="118"/>
      <c r="BD187" s="118"/>
      <c r="BE187" s="118"/>
      <c r="BF187" s="118"/>
      <c r="BG187" s="118"/>
      <c r="BH187" s="118"/>
      <c r="BI187" s="118"/>
      <c r="BJ187" s="118"/>
      <c r="BK187" s="118"/>
      <c r="BL187" s="118"/>
      <c r="BM187" s="118"/>
      <c r="BN187" s="118"/>
      <c r="BO187" s="118"/>
      <c r="BP187" s="118"/>
      <c r="BQ187" s="118"/>
      <c r="BR187" s="118"/>
      <c r="BS187" s="118"/>
      <c r="BT187" s="118"/>
      <c r="BU187" s="118"/>
      <c r="BV187" s="118"/>
      <c r="BW187" s="118"/>
      <c r="BX187" s="118"/>
      <c r="BY187" s="118"/>
      <c r="BZ187" s="118"/>
      <c r="CA187" s="118"/>
      <c r="CB187" s="118"/>
      <c r="CC187" s="118"/>
      <c r="CD187" s="118"/>
      <c r="CE187" s="118"/>
      <c r="CF187" s="118"/>
      <c r="CG187" s="118"/>
      <c r="CH187" s="118"/>
    </row>
    <row r="188" spans="1:86">
      <c r="A188" s="118"/>
      <c r="B188" s="118"/>
      <c r="C188" s="118"/>
      <c r="D188" s="118"/>
      <c r="E188" s="118"/>
      <c r="F188" s="118"/>
      <c r="G188" s="118"/>
      <c r="H188" s="118"/>
      <c r="I188" s="118"/>
      <c r="J188" s="118"/>
      <c r="K188" s="118"/>
      <c r="L188" s="118"/>
      <c r="M188" s="118"/>
      <c r="N188" s="118"/>
      <c r="O188" s="118"/>
      <c r="P188" s="118"/>
      <c r="Q188" s="118"/>
      <c r="R188" s="118"/>
      <c r="S188" s="118"/>
      <c r="T188" s="118"/>
      <c r="U188" s="118"/>
      <c r="V188" s="118"/>
      <c r="W188" s="118"/>
      <c r="X188" s="118"/>
      <c r="Y188" s="118"/>
      <c r="Z188" s="118"/>
      <c r="AA188" s="118"/>
      <c r="AB188" s="118"/>
      <c r="AC188" s="118"/>
      <c r="AD188" s="118"/>
      <c r="AE188" s="118"/>
      <c r="AF188" s="118"/>
      <c r="AG188" s="118"/>
      <c r="AH188" s="118"/>
      <c r="AI188" s="118"/>
      <c r="AJ188" s="118"/>
      <c r="AK188" s="118"/>
      <c r="AL188" s="118"/>
      <c r="AM188" s="118"/>
      <c r="AN188" s="118"/>
      <c r="AO188" s="118"/>
      <c r="AP188" s="118"/>
      <c r="AQ188" s="118"/>
      <c r="AR188" s="118"/>
      <c r="AS188" s="118"/>
      <c r="AT188" s="118"/>
      <c r="AU188" s="118"/>
      <c r="AV188" s="118"/>
      <c r="AW188" s="118"/>
      <c r="AX188" s="118"/>
      <c r="AY188" s="118"/>
      <c r="AZ188" s="118"/>
      <c r="BA188" s="118"/>
      <c r="BB188" s="118"/>
      <c r="BC188" s="118"/>
      <c r="BD188" s="118"/>
      <c r="BE188" s="118"/>
      <c r="BF188" s="118"/>
      <c r="BG188" s="118"/>
      <c r="BH188" s="118"/>
      <c r="BI188" s="118"/>
      <c r="BJ188" s="118"/>
      <c r="BK188" s="118"/>
      <c r="BL188" s="118"/>
      <c r="BM188" s="118"/>
      <c r="BN188" s="118"/>
      <c r="BO188" s="118"/>
      <c r="BP188" s="118"/>
      <c r="BQ188" s="118"/>
      <c r="BR188" s="118"/>
      <c r="BS188" s="118"/>
      <c r="BT188" s="118"/>
      <c r="BU188" s="118"/>
      <c r="BV188" s="118"/>
      <c r="BW188" s="118"/>
      <c r="BX188" s="118"/>
      <c r="BY188" s="118"/>
      <c r="BZ188" s="118"/>
      <c r="CA188" s="118"/>
      <c r="CB188" s="118"/>
      <c r="CC188" s="118"/>
      <c r="CD188" s="118"/>
      <c r="CE188" s="118"/>
      <c r="CF188" s="118"/>
      <c r="CG188" s="118"/>
      <c r="CH188" s="118"/>
    </row>
    <row r="189" spans="1:86">
      <c r="A189" s="118"/>
      <c r="B189" s="118"/>
      <c r="C189" s="118"/>
      <c r="D189" s="118"/>
      <c r="E189" s="118"/>
      <c r="F189" s="118"/>
      <c r="G189" s="118"/>
      <c r="H189" s="118"/>
      <c r="I189" s="118"/>
      <c r="J189" s="118"/>
      <c r="K189" s="118"/>
      <c r="L189" s="118"/>
      <c r="M189" s="118"/>
      <c r="N189" s="118"/>
      <c r="O189" s="118"/>
      <c r="P189" s="118"/>
      <c r="Q189" s="118"/>
      <c r="R189" s="118"/>
      <c r="S189" s="118"/>
      <c r="T189" s="118"/>
      <c r="U189" s="118"/>
      <c r="V189" s="118"/>
      <c r="W189" s="118"/>
      <c r="X189" s="118"/>
      <c r="Y189" s="118"/>
      <c r="Z189" s="118"/>
      <c r="AA189" s="118"/>
      <c r="AB189" s="118"/>
      <c r="AC189" s="118"/>
      <c r="AD189" s="118"/>
      <c r="AE189" s="118"/>
      <c r="AF189" s="118"/>
      <c r="AG189" s="118"/>
      <c r="AH189" s="118"/>
      <c r="AI189" s="118"/>
      <c r="AJ189" s="118"/>
      <c r="AK189" s="118"/>
      <c r="AL189" s="118"/>
      <c r="AM189" s="118"/>
      <c r="AN189" s="118"/>
      <c r="AO189" s="118"/>
      <c r="AP189" s="118"/>
      <c r="AQ189" s="118"/>
      <c r="AR189" s="118"/>
      <c r="AS189" s="118"/>
      <c r="AT189" s="118"/>
      <c r="AU189" s="118"/>
      <c r="AV189" s="118"/>
      <c r="AW189" s="118"/>
      <c r="AX189" s="118"/>
      <c r="AY189" s="118"/>
      <c r="AZ189" s="118"/>
      <c r="BA189" s="118"/>
      <c r="BB189" s="118"/>
      <c r="BC189" s="118"/>
      <c r="BD189" s="118"/>
      <c r="BE189" s="118"/>
      <c r="BF189" s="118"/>
      <c r="BG189" s="118"/>
      <c r="BH189" s="118"/>
      <c r="BI189" s="118"/>
      <c r="BJ189" s="118"/>
      <c r="BK189" s="118"/>
      <c r="BL189" s="118"/>
      <c r="BM189" s="118"/>
      <c r="BN189" s="118"/>
      <c r="BO189" s="118"/>
      <c r="BP189" s="118"/>
      <c r="BQ189" s="118"/>
      <c r="BR189" s="118"/>
      <c r="BS189" s="118"/>
      <c r="BT189" s="118"/>
      <c r="BU189" s="118"/>
      <c r="BV189" s="118"/>
      <c r="BW189" s="118"/>
      <c r="BX189" s="118"/>
      <c r="BY189" s="118"/>
      <c r="BZ189" s="118"/>
      <c r="CA189" s="118"/>
      <c r="CB189" s="118"/>
      <c r="CC189" s="118"/>
      <c r="CD189" s="118"/>
      <c r="CE189" s="118"/>
      <c r="CF189" s="118"/>
      <c r="CG189" s="118"/>
      <c r="CH189" s="118"/>
    </row>
    <row r="190" spans="1:86">
      <c r="A190" s="118"/>
      <c r="B190" s="118"/>
      <c r="C190" s="118"/>
      <c r="D190" s="118"/>
      <c r="E190" s="118"/>
      <c r="F190" s="118"/>
      <c r="G190" s="118"/>
      <c r="H190" s="118"/>
      <c r="I190" s="118"/>
      <c r="J190" s="118"/>
      <c r="K190" s="118"/>
      <c r="L190" s="118"/>
      <c r="M190" s="118"/>
      <c r="N190" s="118"/>
      <c r="O190" s="118"/>
      <c r="P190" s="118"/>
      <c r="Q190" s="118"/>
      <c r="R190" s="118"/>
      <c r="S190" s="118"/>
      <c r="T190" s="118"/>
      <c r="U190" s="118"/>
      <c r="V190" s="118"/>
      <c r="W190" s="118"/>
      <c r="X190" s="118"/>
      <c r="Y190" s="118"/>
      <c r="Z190" s="118"/>
      <c r="AA190" s="118"/>
      <c r="AB190" s="118"/>
      <c r="AC190" s="118"/>
      <c r="AD190" s="118"/>
      <c r="AE190" s="118"/>
      <c r="AF190" s="118"/>
      <c r="AG190" s="118"/>
      <c r="AH190" s="118"/>
      <c r="AI190" s="118"/>
      <c r="AJ190" s="118"/>
      <c r="AK190" s="118"/>
      <c r="AL190" s="118"/>
      <c r="AM190" s="118"/>
      <c r="AN190" s="118"/>
      <c r="AO190" s="118"/>
      <c r="AP190" s="118"/>
      <c r="AQ190" s="118"/>
      <c r="AR190" s="118"/>
      <c r="AS190" s="118"/>
      <c r="AT190" s="118"/>
      <c r="AU190" s="118"/>
      <c r="AV190" s="118"/>
      <c r="AW190" s="118"/>
      <c r="AX190" s="118"/>
      <c r="AY190" s="118"/>
      <c r="AZ190" s="118"/>
      <c r="BA190" s="118"/>
      <c r="BB190" s="118"/>
      <c r="BC190" s="118"/>
      <c r="BD190" s="118"/>
      <c r="BE190" s="118"/>
      <c r="BF190" s="118"/>
      <c r="BG190" s="118"/>
      <c r="BH190" s="118"/>
      <c r="BI190" s="118"/>
      <c r="BJ190" s="118"/>
      <c r="BK190" s="118"/>
      <c r="BL190" s="118"/>
      <c r="BM190" s="118"/>
      <c r="BN190" s="118"/>
      <c r="BO190" s="118"/>
      <c r="BP190" s="118"/>
      <c r="BQ190" s="118"/>
      <c r="BR190" s="118"/>
      <c r="BS190" s="118"/>
      <c r="BT190" s="118"/>
      <c r="BU190" s="118"/>
      <c r="BV190" s="118"/>
      <c r="BW190" s="118"/>
      <c r="BX190" s="118"/>
      <c r="BY190" s="118"/>
      <c r="BZ190" s="118"/>
      <c r="CA190" s="118"/>
      <c r="CB190" s="118"/>
      <c r="CC190" s="118"/>
      <c r="CD190" s="118"/>
      <c r="CE190" s="118"/>
      <c r="CF190" s="118"/>
      <c r="CG190" s="118"/>
      <c r="CH190" s="118"/>
    </row>
    <row r="191" spans="1:86">
      <c r="A191" s="118"/>
      <c r="B191" s="118"/>
      <c r="C191" s="118"/>
      <c r="D191" s="118"/>
      <c r="E191" s="118"/>
      <c r="F191" s="118"/>
      <c r="G191" s="118"/>
      <c r="H191" s="118"/>
      <c r="I191" s="118"/>
      <c r="J191" s="118"/>
      <c r="K191" s="118"/>
      <c r="L191" s="118"/>
      <c r="M191" s="118"/>
      <c r="N191" s="118"/>
      <c r="O191" s="118"/>
      <c r="P191" s="118"/>
      <c r="Q191" s="118"/>
      <c r="R191" s="118"/>
      <c r="S191" s="118"/>
      <c r="T191" s="118"/>
      <c r="U191" s="118"/>
      <c r="V191" s="118"/>
      <c r="W191" s="118"/>
      <c r="X191" s="118"/>
      <c r="Y191" s="118"/>
      <c r="Z191" s="118"/>
      <c r="AA191" s="118"/>
      <c r="AB191" s="118"/>
      <c r="AC191" s="118"/>
      <c r="AD191" s="118"/>
      <c r="AE191" s="118"/>
      <c r="AF191" s="118"/>
      <c r="AG191" s="118"/>
      <c r="AH191" s="118"/>
      <c r="AI191" s="118"/>
      <c r="AJ191" s="118"/>
      <c r="AK191" s="118"/>
      <c r="AL191" s="118"/>
      <c r="AM191" s="118"/>
      <c r="AN191" s="118"/>
      <c r="AO191" s="118"/>
      <c r="AP191" s="118"/>
      <c r="AQ191" s="118"/>
      <c r="AR191" s="118"/>
      <c r="AS191" s="118"/>
      <c r="AT191" s="118"/>
      <c r="AU191" s="118"/>
      <c r="AV191" s="118"/>
      <c r="AW191" s="118"/>
      <c r="AX191" s="118"/>
      <c r="AY191" s="118"/>
      <c r="AZ191" s="118"/>
      <c r="BA191" s="118"/>
      <c r="BB191" s="118"/>
      <c r="BC191" s="118"/>
      <c r="BD191" s="118"/>
      <c r="BE191" s="118"/>
      <c r="BF191" s="118"/>
      <c r="BG191" s="118"/>
      <c r="BH191" s="118"/>
      <c r="BI191" s="118"/>
      <c r="BJ191" s="118"/>
      <c r="BK191" s="118"/>
      <c r="BL191" s="118"/>
      <c r="BM191" s="118"/>
      <c r="BN191" s="118"/>
      <c r="BO191" s="118"/>
      <c r="BP191" s="118"/>
      <c r="BQ191" s="118"/>
      <c r="BR191" s="118"/>
      <c r="BS191" s="118"/>
      <c r="BT191" s="118"/>
      <c r="BU191" s="118"/>
      <c r="BV191" s="118"/>
      <c r="BW191" s="118"/>
      <c r="BX191" s="118"/>
      <c r="BY191" s="118"/>
      <c r="BZ191" s="118"/>
      <c r="CA191" s="118"/>
      <c r="CB191" s="118"/>
      <c r="CC191" s="118"/>
      <c r="CD191" s="118"/>
      <c r="CE191" s="118"/>
      <c r="CF191" s="118"/>
      <c r="CG191" s="118"/>
      <c r="CH191" s="118"/>
    </row>
    <row r="192" spans="1:86">
      <c r="A192" s="118"/>
      <c r="B192" s="118"/>
      <c r="C192" s="118"/>
      <c r="D192" s="118"/>
      <c r="E192" s="118"/>
      <c r="F192" s="118"/>
      <c r="G192" s="118"/>
      <c r="H192" s="118"/>
      <c r="I192" s="118"/>
      <c r="J192" s="118"/>
      <c r="K192" s="118"/>
      <c r="L192" s="118"/>
      <c r="M192" s="118"/>
      <c r="N192" s="118"/>
      <c r="O192" s="118"/>
      <c r="P192" s="118"/>
      <c r="Q192" s="118"/>
      <c r="R192" s="118"/>
      <c r="S192" s="118"/>
      <c r="T192" s="118"/>
      <c r="U192" s="118"/>
      <c r="V192" s="118"/>
      <c r="W192" s="118"/>
      <c r="X192" s="118"/>
      <c r="Y192" s="118"/>
      <c r="Z192" s="118"/>
      <c r="AA192" s="118"/>
      <c r="AB192" s="118"/>
      <c r="AC192" s="118"/>
      <c r="AD192" s="118"/>
      <c r="AE192" s="118"/>
      <c r="AF192" s="118"/>
      <c r="AG192" s="118"/>
      <c r="AH192" s="118"/>
      <c r="AI192" s="118"/>
      <c r="AJ192" s="118"/>
      <c r="AK192" s="118"/>
      <c r="AL192" s="118"/>
      <c r="AM192" s="118"/>
      <c r="AN192" s="118"/>
      <c r="AO192" s="118"/>
      <c r="AP192" s="118"/>
      <c r="AQ192" s="118"/>
      <c r="AR192" s="118"/>
      <c r="AS192" s="118"/>
      <c r="AT192" s="118"/>
      <c r="AU192" s="118"/>
      <c r="AV192" s="118"/>
      <c r="AW192" s="118"/>
      <c r="AX192" s="118"/>
      <c r="AY192" s="118"/>
      <c r="AZ192" s="118"/>
      <c r="BA192" s="118"/>
      <c r="BB192" s="118"/>
      <c r="BC192" s="118"/>
      <c r="BD192" s="118"/>
      <c r="BE192" s="118"/>
      <c r="BF192" s="118"/>
      <c r="BG192" s="118"/>
      <c r="BH192" s="118"/>
      <c r="BI192" s="118"/>
      <c r="BJ192" s="118"/>
      <c r="BK192" s="118"/>
      <c r="BL192" s="118"/>
      <c r="BM192" s="118"/>
      <c r="BN192" s="118"/>
      <c r="BO192" s="118"/>
      <c r="BP192" s="118"/>
      <c r="BQ192" s="118"/>
      <c r="BR192" s="118"/>
      <c r="BS192" s="118"/>
      <c r="BT192" s="118"/>
      <c r="BU192" s="118"/>
      <c r="BV192" s="118"/>
      <c r="BW192" s="118"/>
      <c r="BX192" s="118"/>
      <c r="BY192" s="118"/>
      <c r="BZ192" s="118"/>
      <c r="CA192" s="118"/>
      <c r="CB192" s="118"/>
      <c r="CC192" s="118"/>
      <c r="CD192" s="118"/>
      <c r="CE192" s="118"/>
      <c r="CF192" s="118"/>
      <c r="CG192" s="118"/>
      <c r="CH192" s="118"/>
    </row>
    <row r="193" spans="1:86">
      <c r="A193" s="118"/>
      <c r="B193" s="118"/>
      <c r="C193" s="118"/>
      <c r="D193" s="118"/>
      <c r="E193" s="118"/>
      <c r="F193" s="118"/>
      <c r="G193" s="118"/>
      <c r="H193" s="118"/>
      <c r="I193" s="118"/>
      <c r="J193" s="118"/>
      <c r="K193" s="118"/>
      <c r="L193" s="118"/>
      <c r="M193" s="118"/>
      <c r="N193" s="118"/>
      <c r="O193" s="118"/>
      <c r="P193" s="118"/>
      <c r="Q193" s="118"/>
      <c r="R193" s="118"/>
      <c r="S193" s="118"/>
      <c r="T193" s="118"/>
      <c r="U193" s="118"/>
      <c r="V193" s="118"/>
      <c r="W193" s="118"/>
      <c r="X193" s="118"/>
      <c r="Y193" s="118"/>
      <c r="Z193" s="118"/>
      <c r="AA193" s="118"/>
      <c r="AB193" s="118"/>
      <c r="AC193" s="118"/>
      <c r="AD193" s="118"/>
      <c r="AE193" s="118"/>
      <c r="AF193" s="118"/>
      <c r="AG193" s="118"/>
      <c r="AH193" s="118"/>
      <c r="AI193" s="118"/>
      <c r="AJ193" s="118"/>
      <c r="AK193" s="118"/>
      <c r="AL193" s="118"/>
      <c r="AM193" s="118"/>
      <c r="AN193" s="118"/>
      <c r="AO193" s="118"/>
      <c r="AP193" s="118"/>
      <c r="AQ193" s="118"/>
      <c r="AR193" s="118"/>
      <c r="AS193" s="118"/>
      <c r="AT193" s="118"/>
      <c r="AU193" s="118"/>
      <c r="AV193" s="118"/>
      <c r="AW193" s="118"/>
      <c r="AX193" s="118"/>
      <c r="AY193" s="118"/>
      <c r="AZ193" s="118"/>
      <c r="BA193" s="118"/>
      <c r="BB193" s="118"/>
      <c r="BC193" s="118"/>
      <c r="BD193" s="118"/>
      <c r="BE193" s="118"/>
      <c r="BF193" s="118"/>
      <c r="BG193" s="118"/>
      <c r="BH193" s="118"/>
      <c r="BI193" s="118"/>
      <c r="BJ193" s="118"/>
      <c r="BK193" s="118"/>
      <c r="BL193" s="118"/>
      <c r="BM193" s="118"/>
      <c r="BN193" s="118"/>
      <c r="BO193" s="118"/>
      <c r="BP193" s="118"/>
      <c r="BQ193" s="118"/>
      <c r="BR193" s="118"/>
      <c r="BS193" s="118"/>
      <c r="BT193" s="118"/>
      <c r="BU193" s="118"/>
      <c r="BV193" s="118"/>
      <c r="BW193" s="118"/>
      <c r="BX193" s="118"/>
      <c r="BY193" s="118"/>
      <c r="BZ193" s="118"/>
      <c r="CA193" s="118"/>
      <c r="CB193" s="118"/>
      <c r="CC193" s="118"/>
      <c r="CD193" s="118"/>
      <c r="CE193" s="118"/>
      <c r="CF193" s="118"/>
      <c r="CG193" s="118"/>
      <c r="CH193" s="118"/>
    </row>
    <row r="194" spans="1:86">
      <c r="A194" s="118"/>
      <c r="B194" s="118"/>
      <c r="C194" s="118"/>
      <c r="D194" s="118"/>
      <c r="E194" s="118"/>
      <c r="F194" s="118"/>
      <c r="G194" s="118"/>
      <c r="H194" s="118"/>
      <c r="I194" s="118"/>
      <c r="J194" s="118"/>
      <c r="K194" s="118"/>
      <c r="L194" s="118"/>
      <c r="M194" s="118"/>
      <c r="N194" s="118"/>
      <c r="O194" s="118"/>
      <c r="P194" s="118"/>
      <c r="Q194" s="118"/>
      <c r="R194" s="118"/>
      <c r="S194" s="118"/>
      <c r="T194" s="118"/>
      <c r="U194" s="118"/>
      <c r="V194" s="118"/>
      <c r="W194" s="118"/>
      <c r="X194" s="118"/>
      <c r="Y194" s="118"/>
      <c r="Z194" s="118"/>
      <c r="AA194" s="118"/>
      <c r="AB194" s="118"/>
      <c r="AC194" s="118"/>
      <c r="AD194" s="118"/>
      <c r="AE194" s="118"/>
      <c r="AF194" s="118"/>
      <c r="AG194" s="118"/>
      <c r="AH194" s="118"/>
      <c r="AI194" s="118"/>
      <c r="AJ194" s="118"/>
      <c r="AK194" s="118"/>
      <c r="AL194" s="118"/>
      <c r="AM194" s="118"/>
      <c r="AN194" s="118"/>
      <c r="AO194" s="118"/>
      <c r="AP194" s="118"/>
      <c r="AQ194" s="118"/>
      <c r="AR194" s="118"/>
      <c r="AS194" s="118"/>
      <c r="AT194" s="118"/>
      <c r="AU194" s="118"/>
      <c r="AV194" s="118"/>
      <c r="AW194" s="118"/>
      <c r="AX194" s="118"/>
      <c r="AY194" s="118"/>
      <c r="AZ194" s="118"/>
      <c r="BA194" s="118"/>
      <c r="BB194" s="118"/>
      <c r="BC194" s="118"/>
      <c r="BD194" s="118"/>
      <c r="BE194" s="118"/>
      <c r="BF194" s="118"/>
      <c r="BG194" s="118"/>
      <c r="BH194" s="118"/>
      <c r="BI194" s="118"/>
      <c r="BJ194" s="118"/>
      <c r="BK194" s="118"/>
      <c r="BL194" s="118"/>
      <c r="BM194" s="118"/>
      <c r="BN194" s="118"/>
      <c r="BO194" s="118"/>
      <c r="BP194" s="118"/>
      <c r="BQ194" s="118"/>
      <c r="BR194" s="118"/>
      <c r="BS194" s="118"/>
      <c r="BT194" s="118"/>
      <c r="BU194" s="118"/>
      <c r="BV194" s="118"/>
      <c r="BW194" s="118"/>
      <c r="BX194" s="118"/>
      <c r="BY194" s="118"/>
      <c r="BZ194" s="118"/>
      <c r="CA194" s="118"/>
      <c r="CB194" s="118"/>
      <c r="CC194" s="118"/>
      <c r="CD194" s="118"/>
      <c r="CE194" s="118"/>
      <c r="CF194" s="118"/>
      <c r="CG194" s="118"/>
      <c r="CH194" s="118"/>
    </row>
    <row r="195" spans="1:86">
      <c r="A195" s="118"/>
      <c r="B195" s="118"/>
      <c r="C195" s="118"/>
      <c r="D195" s="118"/>
      <c r="E195" s="118"/>
      <c r="F195" s="118"/>
      <c r="G195" s="118"/>
      <c r="H195" s="118"/>
      <c r="I195" s="118"/>
      <c r="J195" s="118"/>
      <c r="K195" s="118"/>
      <c r="L195" s="118"/>
      <c r="M195" s="118"/>
      <c r="N195" s="118"/>
      <c r="O195" s="118"/>
      <c r="P195" s="118"/>
      <c r="Q195" s="118"/>
      <c r="R195" s="118"/>
      <c r="S195" s="118"/>
      <c r="T195" s="118"/>
      <c r="U195" s="118"/>
      <c r="V195" s="118"/>
      <c r="W195" s="118"/>
      <c r="X195" s="118"/>
      <c r="Y195" s="118"/>
      <c r="Z195" s="118"/>
      <c r="AA195" s="118"/>
      <c r="AB195" s="118"/>
      <c r="AC195" s="118"/>
      <c r="AD195" s="118"/>
      <c r="AE195" s="118"/>
      <c r="AF195" s="118"/>
      <c r="AG195" s="118"/>
      <c r="AH195" s="118"/>
      <c r="AI195" s="118"/>
      <c r="AJ195" s="118"/>
      <c r="AK195" s="118"/>
      <c r="AL195" s="118"/>
      <c r="AM195" s="118"/>
      <c r="AN195" s="118"/>
      <c r="AO195" s="118"/>
      <c r="AP195" s="118"/>
      <c r="AQ195" s="118"/>
      <c r="AR195" s="118"/>
      <c r="AS195" s="118"/>
      <c r="AT195" s="118"/>
      <c r="AU195" s="118"/>
      <c r="AV195" s="118"/>
      <c r="AW195" s="118"/>
      <c r="AX195" s="118"/>
      <c r="AY195" s="118"/>
      <c r="AZ195" s="118"/>
      <c r="BA195" s="118"/>
      <c r="BB195" s="118"/>
      <c r="BC195" s="118"/>
      <c r="BD195" s="118"/>
      <c r="BE195" s="118"/>
      <c r="BF195" s="118"/>
      <c r="BG195" s="118"/>
      <c r="BH195" s="118"/>
      <c r="BI195" s="118"/>
      <c r="BJ195" s="118"/>
      <c r="BK195" s="118"/>
      <c r="BL195" s="118"/>
      <c r="BM195" s="118"/>
      <c r="BN195" s="118"/>
      <c r="BO195" s="118"/>
      <c r="BP195" s="118"/>
      <c r="BQ195" s="118"/>
      <c r="BR195" s="118"/>
      <c r="BS195" s="118"/>
      <c r="BT195" s="118"/>
      <c r="BU195" s="118"/>
      <c r="BV195" s="118"/>
      <c r="BW195" s="118"/>
      <c r="BX195" s="118"/>
      <c r="BY195" s="118"/>
      <c r="BZ195" s="118"/>
      <c r="CA195" s="118"/>
      <c r="CB195" s="118"/>
      <c r="CC195" s="118"/>
      <c r="CD195" s="118"/>
      <c r="CE195" s="118"/>
      <c r="CF195" s="118"/>
      <c r="CG195" s="118"/>
      <c r="CH195" s="118"/>
    </row>
    <row r="196" spans="1:86">
      <c r="A196" s="118"/>
      <c r="B196" s="118"/>
      <c r="C196" s="118"/>
      <c r="D196" s="118"/>
      <c r="E196" s="118"/>
      <c r="F196" s="118"/>
      <c r="G196" s="118"/>
      <c r="H196" s="118"/>
      <c r="I196" s="118"/>
      <c r="J196" s="118"/>
      <c r="K196" s="118"/>
      <c r="L196" s="118"/>
      <c r="M196" s="118"/>
      <c r="N196" s="118"/>
      <c r="O196" s="118"/>
      <c r="P196" s="118"/>
      <c r="Q196" s="118"/>
      <c r="R196" s="118"/>
      <c r="S196" s="118"/>
      <c r="T196" s="118"/>
      <c r="U196" s="118"/>
      <c r="V196" s="118"/>
      <c r="W196" s="118"/>
      <c r="X196" s="118"/>
      <c r="Y196" s="118"/>
      <c r="Z196" s="118"/>
      <c r="AA196" s="118"/>
      <c r="AB196" s="118"/>
      <c r="AC196" s="118"/>
      <c r="AD196" s="118"/>
      <c r="AE196" s="118"/>
      <c r="AF196" s="118"/>
      <c r="AG196" s="118"/>
      <c r="AH196" s="118"/>
      <c r="AI196" s="118"/>
      <c r="AJ196" s="118"/>
      <c r="AK196" s="118"/>
      <c r="AL196" s="118"/>
      <c r="AM196" s="118"/>
      <c r="AN196" s="118"/>
      <c r="AO196" s="118"/>
      <c r="AP196" s="118"/>
      <c r="AQ196" s="118"/>
      <c r="AR196" s="118"/>
      <c r="AS196" s="118"/>
      <c r="AT196" s="118"/>
      <c r="AU196" s="118"/>
      <c r="AV196" s="118"/>
      <c r="AW196" s="118"/>
      <c r="AX196" s="118"/>
      <c r="AY196" s="118"/>
      <c r="AZ196" s="118"/>
      <c r="BA196" s="118"/>
      <c r="BB196" s="118"/>
      <c r="BC196" s="118"/>
      <c r="BD196" s="118"/>
      <c r="BE196" s="118"/>
      <c r="BF196" s="118"/>
      <c r="BG196" s="118"/>
      <c r="BH196" s="118"/>
      <c r="BI196" s="118"/>
      <c r="BJ196" s="118"/>
      <c r="BK196" s="118"/>
      <c r="BL196" s="118"/>
      <c r="BM196" s="118"/>
      <c r="BN196" s="118"/>
      <c r="BO196" s="118"/>
      <c r="BP196" s="118"/>
      <c r="BQ196" s="118"/>
      <c r="BR196" s="118"/>
      <c r="BS196" s="118"/>
      <c r="BT196" s="118"/>
      <c r="BU196" s="118"/>
      <c r="BV196" s="118"/>
      <c r="BW196" s="118"/>
      <c r="BX196" s="118"/>
      <c r="BY196" s="118"/>
      <c r="BZ196" s="118"/>
      <c r="CA196" s="118"/>
      <c r="CB196" s="118"/>
      <c r="CC196" s="118"/>
      <c r="CD196" s="118"/>
      <c r="CE196" s="118"/>
      <c r="CF196" s="118"/>
      <c r="CG196" s="118"/>
      <c r="CH196" s="118"/>
    </row>
    <row r="197" spans="1:86">
      <c r="A197" s="118"/>
      <c r="B197" s="118"/>
      <c r="C197" s="118"/>
      <c r="D197" s="118"/>
      <c r="E197" s="118"/>
      <c r="F197" s="118"/>
      <c r="G197" s="118"/>
      <c r="H197" s="118"/>
      <c r="I197" s="118"/>
      <c r="J197" s="118"/>
      <c r="K197" s="118"/>
      <c r="L197" s="118"/>
      <c r="M197" s="118"/>
      <c r="N197" s="118"/>
      <c r="O197" s="118"/>
      <c r="P197" s="118"/>
      <c r="Q197" s="118"/>
      <c r="R197" s="118"/>
      <c r="S197" s="118"/>
      <c r="T197" s="118"/>
      <c r="U197" s="118"/>
      <c r="V197" s="118"/>
      <c r="W197" s="118"/>
      <c r="X197" s="118"/>
      <c r="Y197" s="118"/>
      <c r="Z197" s="118"/>
      <c r="AA197" s="118"/>
      <c r="AB197" s="118"/>
      <c r="AC197" s="118"/>
      <c r="AD197" s="118"/>
      <c r="AE197" s="118"/>
      <c r="AF197" s="118"/>
      <c r="AG197" s="118"/>
      <c r="AH197" s="118"/>
      <c r="AI197" s="118"/>
      <c r="AJ197" s="118"/>
      <c r="AK197" s="118"/>
      <c r="AL197" s="118"/>
      <c r="AM197" s="118"/>
      <c r="AN197" s="118"/>
      <c r="AO197" s="118"/>
      <c r="AP197" s="118"/>
      <c r="AQ197" s="118"/>
      <c r="AR197" s="118"/>
      <c r="AS197" s="118"/>
      <c r="AT197" s="118"/>
      <c r="AU197" s="118"/>
      <c r="AV197" s="118"/>
      <c r="AW197" s="118"/>
      <c r="AX197" s="118"/>
      <c r="AY197" s="118"/>
      <c r="AZ197" s="118"/>
      <c r="BA197" s="118"/>
      <c r="BB197" s="118"/>
      <c r="BC197" s="118"/>
      <c r="BD197" s="118"/>
      <c r="BE197" s="118"/>
      <c r="BF197" s="118"/>
      <c r="BG197" s="118"/>
      <c r="BH197" s="118"/>
      <c r="BI197" s="118"/>
      <c r="BJ197" s="118"/>
      <c r="BK197" s="118"/>
      <c r="BL197" s="118"/>
      <c r="BM197" s="118"/>
      <c r="BN197" s="118"/>
      <c r="BO197" s="118"/>
      <c r="BP197" s="118"/>
      <c r="BQ197" s="118"/>
      <c r="BR197" s="118"/>
      <c r="BS197" s="118"/>
      <c r="BT197" s="118"/>
      <c r="BU197" s="118"/>
      <c r="BV197" s="118"/>
      <c r="BW197" s="118"/>
      <c r="BX197" s="118"/>
      <c r="BY197" s="118"/>
      <c r="BZ197" s="118"/>
      <c r="CA197" s="118"/>
      <c r="CB197" s="118"/>
      <c r="CC197" s="118"/>
      <c r="CD197" s="118"/>
      <c r="CE197" s="118"/>
      <c r="CF197" s="118"/>
      <c r="CG197" s="118"/>
      <c r="CH197" s="118"/>
    </row>
    <row r="198" spans="1:86">
      <c r="A198" s="118"/>
      <c r="B198" s="118"/>
      <c r="C198" s="118"/>
      <c r="D198" s="118"/>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c r="AA198" s="118"/>
      <c r="AB198" s="118"/>
      <c r="AC198" s="118"/>
      <c r="AD198" s="118"/>
      <c r="AE198" s="118"/>
      <c r="AF198" s="118"/>
      <c r="AG198" s="118"/>
      <c r="AH198" s="118"/>
      <c r="AI198" s="118"/>
      <c r="AJ198" s="118"/>
      <c r="AK198" s="118"/>
      <c r="AL198" s="118"/>
      <c r="AM198" s="118"/>
      <c r="AN198" s="118"/>
      <c r="AO198" s="118"/>
      <c r="AP198" s="118"/>
      <c r="AQ198" s="118"/>
      <c r="AR198" s="118"/>
      <c r="AS198" s="118"/>
      <c r="AT198" s="118"/>
      <c r="AU198" s="118"/>
      <c r="AV198" s="118"/>
      <c r="AW198" s="118"/>
      <c r="AX198" s="118"/>
      <c r="AY198" s="118"/>
      <c r="AZ198" s="118"/>
      <c r="BA198" s="118"/>
      <c r="BB198" s="118"/>
      <c r="BC198" s="118"/>
      <c r="BD198" s="118"/>
      <c r="BE198" s="118"/>
      <c r="BF198" s="118"/>
      <c r="BG198" s="118"/>
      <c r="BH198" s="118"/>
      <c r="BI198" s="118"/>
      <c r="BJ198" s="118"/>
      <c r="BK198" s="118"/>
      <c r="BL198" s="118"/>
      <c r="BM198" s="118"/>
      <c r="BN198" s="118"/>
      <c r="BO198" s="118"/>
      <c r="BP198" s="118"/>
      <c r="BQ198" s="118"/>
      <c r="BR198" s="118"/>
      <c r="BS198" s="118"/>
      <c r="BT198" s="118"/>
      <c r="BU198" s="118"/>
      <c r="BV198" s="118"/>
      <c r="BW198" s="118"/>
      <c r="BX198" s="118"/>
      <c r="BY198" s="118"/>
      <c r="BZ198" s="118"/>
      <c r="CA198" s="118"/>
      <c r="CB198" s="118"/>
      <c r="CC198" s="118"/>
      <c r="CD198" s="118"/>
      <c r="CE198" s="118"/>
      <c r="CF198" s="118"/>
      <c r="CG198" s="118"/>
      <c r="CH198" s="118"/>
    </row>
    <row r="199" spans="1:86">
      <c r="A199" s="118"/>
      <c r="B199" s="118"/>
      <c r="C199" s="118"/>
      <c r="D199" s="118"/>
      <c r="E199" s="118"/>
      <c r="F199" s="118"/>
      <c r="G199" s="118"/>
      <c r="H199" s="118"/>
      <c r="I199" s="118"/>
      <c r="J199" s="118"/>
      <c r="K199" s="118"/>
      <c r="L199" s="118"/>
      <c r="M199" s="118"/>
      <c r="N199" s="118"/>
      <c r="O199" s="118"/>
      <c r="P199" s="118"/>
      <c r="Q199" s="118"/>
      <c r="R199" s="118"/>
      <c r="S199" s="118"/>
      <c r="T199" s="118"/>
      <c r="U199" s="118"/>
      <c r="V199" s="118"/>
      <c r="W199" s="118"/>
      <c r="X199" s="118"/>
      <c r="Y199" s="118"/>
      <c r="Z199" s="118"/>
      <c r="AA199" s="118"/>
      <c r="AB199" s="118"/>
      <c r="AC199" s="118"/>
      <c r="AD199" s="118"/>
      <c r="AE199" s="118"/>
      <c r="AF199" s="118"/>
      <c r="AG199" s="118"/>
      <c r="AH199" s="118"/>
      <c r="AI199" s="118"/>
      <c r="AJ199" s="118"/>
      <c r="AK199" s="118"/>
      <c r="AL199" s="118"/>
      <c r="AM199" s="118"/>
      <c r="AN199" s="118"/>
      <c r="AO199" s="118"/>
      <c r="AP199" s="118"/>
      <c r="AQ199" s="118"/>
      <c r="AR199" s="118"/>
      <c r="AS199" s="118"/>
      <c r="AT199" s="118"/>
      <c r="AU199" s="118"/>
      <c r="AV199" s="118"/>
      <c r="AW199" s="118"/>
      <c r="AX199" s="118"/>
      <c r="AY199" s="118"/>
      <c r="AZ199" s="118"/>
      <c r="BA199" s="118"/>
      <c r="BB199" s="118"/>
      <c r="BC199" s="118"/>
      <c r="BD199" s="118"/>
      <c r="BE199" s="118"/>
      <c r="BF199" s="118"/>
      <c r="BG199" s="118"/>
      <c r="BH199" s="118"/>
      <c r="BI199" s="118"/>
      <c r="BJ199" s="118"/>
      <c r="BK199" s="118"/>
      <c r="BL199" s="118"/>
      <c r="BM199" s="118"/>
      <c r="BN199" s="118"/>
      <c r="BO199" s="118"/>
      <c r="BP199" s="118"/>
      <c r="BQ199" s="118"/>
      <c r="BR199" s="118"/>
      <c r="BS199" s="118"/>
      <c r="BT199" s="118"/>
      <c r="BU199" s="118"/>
      <c r="BV199" s="118"/>
      <c r="BW199" s="118"/>
      <c r="BX199" s="118"/>
      <c r="BY199" s="118"/>
      <c r="BZ199" s="118"/>
      <c r="CA199" s="118"/>
      <c r="CB199" s="118"/>
      <c r="CC199" s="118"/>
      <c r="CD199" s="118"/>
      <c r="CE199" s="118"/>
      <c r="CF199" s="118"/>
      <c r="CG199" s="118"/>
      <c r="CH199" s="118"/>
    </row>
    <row r="200" spans="1:86">
      <c r="A200" s="118"/>
      <c r="B200" s="118"/>
      <c r="C200" s="118"/>
      <c r="D200" s="118"/>
      <c r="E200" s="118"/>
      <c r="F200" s="118"/>
      <c r="G200" s="118"/>
      <c r="H200" s="118"/>
      <c r="I200" s="118"/>
      <c r="J200" s="118"/>
      <c r="K200" s="118"/>
      <c r="L200" s="118"/>
      <c r="M200" s="118"/>
      <c r="N200" s="118"/>
      <c r="O200" s="118"/>
      <c r="P200" s="118"/>
      <c r="Q200" s="118"/>
      <c r="R200" s="118"/>
      <c r="S200" s="118"/>
      <c r="T200" s="118"/>
      <c r="U200" s="118"/>
      <c r="V200" s="118"/>
      <c r="W200" s="118"/>
      <c r="X200" s="118"/>
      <c r="Y200" s="118"/>
      <c r="Z200" s="118"/>
      <c r="AA200" s="118"/>
      <c r="AB200" s="118"/>
      <c r="AC200" s="118"/>
      <c r="AD200" s="118"/>
      <c r="AE200" s="118"/>
      <c r="AF200" s="118"/>
      <c r="AG200" s="118"/>
      <c r="AH200" s="118"/>
      <c r="AI200" s="118"/>
      <c r="AJ200" s="118"/>
      <c r="AK200" s="118"/>
      <c r="AL200" s="118"/>
      <c r="AM200" s="118"/>
      <c r="AN200" s="118"/>
      <c r="AO200" s="118"/>
      <c r="AP200" s="118"/>
      <c r="AQ200" s="118"/>
      <c r="AR200" s="118"/>
      <c r="AS200" s="118"/>
      <c r="AT200" s="118"/>
      <c r="AU200" s="118"/>
      <c r="AV200" s="118"/>
      <c r="AW200" s="118"/>
      <c r="AX200" s="118"/>
      <c r="AY200" s="118"/>
      <c r="AZ200" s="118"/>
      <c r="BA200" s="118"/>
      <c r="BB200" s="118"/>
      <c r="BC200" s="118"/>
      <c r="BD200" s="118"/>
      <c r="BE200" s="118"/>
      <c r="BF200" s="118"/>
      <c r="BG200" s="118"/>
      <c r="BH200" s="118"/>
      <c r="BI200" s="118"/>
      <c r="BJ200" s="118"/>
      <c r="BK200" s="118"/>
      <c r="BL200" s="118"/>
      <c r="BM200" s="118"/>
      <c r="BN200" s="118"/>
      <c r="BO200" s="118"/>
      <c r="BP200" s="118"/>
      <c r="BQ200" s="118"/>
      <c r="BR200" s="118"/>
      <c r="BS200" s="118"/>
      <c r="BT200" s="118"/>
      <c r="BU200" s="118"/>
      <c r="BV200" s="118"/>
      <c r="BW200" s="118"/>
      <c r="BX200" s="118"/>
      <c r="BY200" s="118"/>
      <c r="BZ200" s="118"/>
      <c r="CA200" s="118"/>
      <c r="CB200" s="118"/>
      <c r="CC200" s="118"/>
      <c r="CD200" s="118"/>
      <c r="CE200" s="118"/>
      <c r="CF200" s="118"/>
      <c r="CG200" s="118"/>
      <c r="CH200" s="118"/>
    </row>
    <row r="201" spans="1:86">
      <c r="A201" s="118"/>
      <c r="B201" s="118"/>
      <c r="C201" s="118"/>
      <c r="D201" s="118"/>
      <c r="E201" s="118"/>
      <c r="F201" s="118"/>
      <c r="G201" s="118"/>
      <c r="H201" s="118"/>
      <c r="I201" s="118"/>
      <c r="J201" s="118"/>
      <c r="K201" s="118"/>
      <c r="L201" s="118"/>
      <c r="M201" s="118"/>
      <c r="N201" s="118"/>
      <c r="O201" s="118"/>
      <c r="P201" s="118"/>
      <c r="Q201" s="118"/>
      <c r="R201" s="118"/>
      <c r="S201" s="118"/>
      <c r="T201" s="118"/>
      <c r="U201" s="118"/>
      <c r="V201" s="118"/>
      <c r="W201" s="118"/>
      <c r="X201" s="118"/>
      <c r="Y201" s="118"/>
      <c r="Z201" s="118"/>
      <c r="AA201" s="118"/>
      <c r="AB201" s="118"/>
      <c r="AC201" s="118"/>
      <c r="AD201" s="118"/>
      <c r="AE201" s="118"/>
      <c r="AF201" s="118"/>
      <c r="AG201" s="118"/>
      <c r="AH201" s="118"/>
      <c r="AI201" s="118"/>
      <c r="AJ201" s="118"/>
      <c r="AK201" s="118"/>
      <c r="AL201" s="118"/>
      <c r="AM201" s="118"/>
      <c r="AN201" s="118"/>
      <c r="AO201" s="118"/>
      <c r="AP201" s="118"/>
      <c r="AQ201" s="118"/>
      <c r="AR201" s="118"/>
      <c r="AS201" s="118"/>
      <c r="AT201" s="118"/>
      <c r="AU201" s="118"/>
      <c r="AV201" s="118"/>
      <c r="AW201" s="118"/>
      <c r="AX201" s="118"/>
      <c r="AY201" s="118"/>
      <c r="AZ201" s="118"/>
      <c r="BA201" s="118"/>
      <c r="BB201" s="118"/>
      <c r="BC201" s="118"/>
      <c r="BD201" s="118"/>
      <c r="BE201" s="118"/>
      <c r="BF201" s="118"/>
      <c r="BG201" s="118"/>
      <c r="BH201" s="118"/>
      <c r="BI201" s="118"/>
      <c r="BJ201" s="118"/>
      <c r="BK201" s="118"/>
      <c r="BL201" s="118"/>
      <c r="BM201" s="118"/>
      <c r="BN201" s="118"/>
      <c r="BO201" s="118"/>
      <c r="BP201" s="118"/>
      <c r="BQ201" s="118"/>
      <c r="BR201" s="118"/>
      <c r="BS201" s="118"/>
      <c r="BT201" s="118"/>
      <c r="BU201" s="118"/>
      <c r="BV201" s="118"/>
      <c r="BW201" s="118"/>
      <c r="BX201" s="118"/>
      <c r="BY201" s="118"/>
      <c r="BZ201" s="118"/>
      <c r="CA201" s="118"/>
      <c r="CB201" s="118"/>
      <c r="CC201" s="118"/>
      <c r="CD201" s="118"/>
      <c r="CE201" s="118"/>
      <c r="CF201" s="118"/>
      <c r="CG201" s="118"/>
      <c r="CH201" s="118"/>
    </row>
    <row r="202" spans="1:86">
      <c r="A202" s="118"/>
      <c r="B202" s="118"/>
      <c r="C202" s="118"/>
      <c r="D202" s="118"/>
      <c r="E202" s="118"/>
      <c r="F202" s="118"/>
      <c r="G202" s="118"/>
      <c r="H202" s="118"/>
      <c r="I202" s="118"/>
      <c r="J202" s="118"/>
      <c r="K202" s="118"/>
      <c r="L202" s="118"/>
      <c r="M202" s="118"/>
      <c r="N202" s="118"/>
      <c r="O202" s="118"/>
      <c r="P202" s="118"/>
      <c r="Q202" s="118"/>
      <c r="R202" s="118"/>
      <c r="S202" s="118"/>
      <c r="T202" s="118"/>
      <c r="U202" s="118"/>
      <c r="V202" s="118"/>
      <c r="W202" s="118"/>
      <c r="X202" s="118"/>
      <c r="Y202" s="118"/>
      <c r="Z202" s="118"/>
      <c r="AA202" s="118"/>
      <c r="AB202" s="118"/>
      <c r="AC202" s="118"/>
      <c r="AD202" s="118"/>
      <c r="AE202" s="118"/>
      <c r="AF202" s="118"/>
      <c r="AG202" s="118"/>
      <c r="AH202" s="118"/>
      <c r="AI202" s="118"/>
      <c r="AJ202" s="118"/>
      <c r="AK202" s="118"/>
      <c r="AL202" s="118"/>
      <c r="AM202" s="118"/>
      <c r="AN202" s="118"/>
      <c r="AO202" s="118"/>
      <c r="AP202" s="118"/>
      <c r="AQ202" s="118"/>
      <c r="AR202" s="118"/>
      <c r="AS202" s="118"/>
      <c r="AT202" s="118"/>
      <c r="AU202" s="118"/>
      <c r="AV202" s="118"/>
      <c r="AW202" s="118"/>
      <c r="AX202" s="118"/>
      <c r="AY202" s="118"/>
      <c r="AZ202" s="118"/>
      <c r="BA202" s="118"/>
      <c r="BB202" s="118"/>
      <c r="BC202" s="118"/>
      <c r="BD202" s="118"/>
      <c r="BE202" s="118"/>
      <c r="BF202" s="118"/>
      <c r="BG202" s="118"/>
      <c r="BH202" s="118"/>
      <c r="BI202" s="118"/>
      <c r="BJ202" s="118"/>
      <c r="BK202" s="118"/>
      <c r="BL202" s="118"/>
      <c r="BM202" s="118"/>
      <c r="BN202" s="118"/>
      <c r="BO202" s="118"/>
      <c r="BP202" s="118"/>
      <c r="BQ202" s="118"/>
      <c r="BR202" s="118"/>
      <c r="BS202" s="118"/>
      <c r="BT202" s="118"/>
      <c r="BU202" s="118"/>
      <c r="BV202" s="118"/>
      <c r="BW202" s="118"/>
      <c r="BX202" s="118"/>
      <c r="BY202" s="118"/>
      <c r="BZ202" s="118"/>
      <c r="CA202" s="118"/>
      <c r="CB202" s="118"/>
      <c r="CC202" s="118"/>
      <c r="CD202" s="118"/>
      <c r="CE202" s="118"/>
      <c r="CF202" s="118"/>
      <c r="CG202" s="118"/>
      <c r="CH202" s="118"/>
    </row>
    <row r="203" spans="1:86">
      <c r="A203" s="118"/>
      <c r="B203" s="118"/>
      <c r="C203" s="118"/>
      <c r="D203" s="118"/>
      <c r="E203" s="118"/>
      <c r="F203" s="118"/>
      <c r="G203" s="118"/>
      <c r="H203" s="118"/>
      <c r="I203" s="118"/>
      <c r="J203" s="118"/>
      <c r="K203" s="118"/>
      <c r="L203" s="118"/>
      <c r="M203" s="118"/>
      <c r="N203" s="118"/>
      <c r="O203" s="118"/>
      <c r="P203" s="118"/>
      <c r="Q203" s="118"/>
      <c r="R203" s="118"/>
      <c r="S203" s="118"/>
      <c r="T203" s="118"/>
      <c r="U203" s="118"/>
      <c r="V203" s="118"/>
      <c r="W203" s="118"/>
      <c r="X203" s="118"/>
      <c r="Y203" s="118"/>
      <c r="Z203" s="118"/>
      <c r="AA203" s="118"/>
      <c r="AB203" s="118"/>
      <c r="AC203" s="118"/>
      <c r="AD203" s="118"/>
      <c r="AE203" s="118"/>
      <c r="AF203" s="118"/>
      <c r="AG203" s="118"/>
      <c r="AH203" s="118"/>
      <c r="AI203" s="118"/>
      <c r="AJ203" s="118"/>
      <c r="AK203" s="118"/>
      <c r="AL203" s="118"/>
      <c r="AM203" s="118"/>
      <c r="AN203" s="118"/>
      <c r="AO203" s="118"/>
      <c r="AP203" s="118"/>
      <c r="AQ203" s="118"/>
      <c r="AR203" s="118"/>
      <c r="AS203" s="118"/>
      <c r="AT203" s="118"/>
      <c r="AU203" s="118"/>
      <c r="AV203" s="118"/>
      <c r="AW203" s="118"/>
      <c r="AX203" s="118"/>
      <c r="AY203" s="118"/>
      <c r="AZ203" s="118"/>
      <c r="BA203" s="118"/>
      <c r="BB203" s="118"/>
      <c r="BC203" s="118"/>
      <c r="BD203" s="118"/>
      <c r="BE203" s="118"/>
      <c r="BF203" s="118"/>
      <c r="BG203" s="118"/>
      <c r="BH203" s="118"/>
      <c r="BI203" s="118"/>
      <c r="BJ203" s="118"/>
      <c r="BK203" s="118"/>
      <c r="BL203" s="118"/>
      <c r="BM203" s="118"/>
      <c r="BN203" s="118"/>
      <c r="BO203" s="118"/>
      <c r="BP203" s="118"/>
      <c r="BQ203" s="118"/>
      <c r="BR203" s="118"/>
      <c r="BS203" s="118"/>
      <c r="BT203" s="118"/>
      <c r="BU203" s="118"/>
      <c r="BV203" s="118"/>
      <c r="BW203" s="118"/>
      <c r="BX203" s="118"/>
      <c r="BY203" s="118"/>
      <c r="BZ203" s="118"/>
      <c r="CA203" s="118"/>
      <c r="CB203" s="118"/>
      <c r="CC203" s="118"/>
      <c r="CD203" s="118"/>
      <c r="CE203" s="118"/>
      <c r="CF203" s="118"/>
      <c r="CG203" s="118"/>
      <c r="CH203" s="118"/>
    </row>
    <row r="204" spans="1:86">
      <c r="A204" s="118"/>
      <c r="B204" s="118"/>
      <c r="C204" s="118"/>
      <c r="D204" s="118"/>
      <c r="E204" s="118"/>
      <c r="F204" s="118"/>
      <c r="G204" s="118"/>
      <c r="H204" s="118"/>
      <c r="I204" s="118"/>
      <c r="J204" s="118"/>
      <c r="K204" s="118"/>
      <c r="L204" s="118"/>
      <c r="M204" s="118"/>
      <c r="N204" s="118"/>
      <c r="O204" s="118"/>
      <c r="P204" s="118"/>
      <c r="Q204" s="118"/>
      <c r="R204" s="118"/>
      <c r="S204" s="118"/>
      <c r="T204" s="118"/>
      <c r="U204" s="118"/>
      <c r="V204" s="118"/>
      <c r="W204" s="118"/>
      <c r="X204" s="118"/>
      <c r="Y204" s="118"/>
      <c r="Z204" s="118"/>
      <c r="AA204" s="118"/>
      <c r="AB204" s="118"/>
      <c r="AC204" s="118"/>
      <c r="AD204" s="118"/>
      <c r="AE204" s="118"/>
      <c r="AF204" s="118"/>
      <c r="AG204" s="118"/>
      <c r="AH204" s="118"/>
      <c r="AI204" s="118"/>
      <c r="AJ204" s="118"/>
      <c r="AK204" s="118"/>
      <c r="AL204" s="118"/>
      <c r="AM204" s="118"/>
      <c r="AN204" s="118"/>
      <c r="AO204" s="118"/>
      <c r="AP204" s="118"/>
      <c r="AQ204" s="118"/>
      <c r="AR204" s="118"/>
      <c r="AS204" s="118"/>
      <c r="AT204" s="118"/>
      <c r="AU204" s="118"/>
      <c r="AV204" s="118"/>
      <c r="AW204" s="118"/>
      <c r="AX204" s="118"/>
      <c r="AY204" s="118"/>
      <c r="AZ204" s="118"/>
      <c r="BA204" s="118"/>
      <c r="BB204" s="118"/>
      <c r="BC204" s="118"/>
      <c r="BD204" s="118"/>
      <c r="BE204" s="118"/>
      <c r="BF204" s="118"/>
      <c r="BG204" s="118"/>
      <c r="BH204" s="118"/>
      <c r="BI204" s="118"/>
      <c r="BJ204" s="118"/>
      <c r="BK204" s="118"/>
      <c r="BL204" s="118"/>
      <c r="BM204" s="118"/>
      <c r="BN204" s="118"/>
      <c r="BO204" s="118"/>
      <c r="BP204" s="118"/>
      <c r="BQ204" s="118"/>
      <c r="BR204" s="118"/>
      <c r="BS204" s="118"/>
      <c r="BT204" s="118"/>
      <c r="BU204" s="118"/>
      <c r="BV204" s="118"/>
      <c r="BW204" s="118"/>
      <c r="BX204" s="118"/>
      <c r="BY204" s="118"/>
      <c r="BZ204" s="118"/>
      <c r="CA204" s="118"/>
      <c r="CB204" s="118"/>
      <c r="CC204" s="118"/>
      <c r="CD204" s="118"/>
      <c r="CE204" s="118"/>
      <c r="CF204" s="118"/>
      <c r="CG204" s="118"/>
      <c r="CH204" s="118"/>
    </row>
    <row r="205" spans="1:86">
      <c r="A205" s="118"/>
      <c r="B205" s="118"/>
      <c r="C205" s="118"/>
      <c r="D205" s="118"/>
      <c r="E205" s="118"/>
      <c r="F205" s="118"/>
      <c r="G205" s="118"/>
      <c r="H205" s="118"/>
      <c r="I205" s="118"/>
      <c r="J205" s="118"/>
      <c r="K205" s="118"/>
      <c r="L205" s="118"/>
      <c r="M205" s="118"/>
      <c r="N205" s="118"/>
      <c r="O205" s="118"/>
      <c r="P205" s="118"/>
      <c r="Q205" s="118"/>
      <c r="R205" s="118"/>
      <c r="S205" s="118"/>
      <c r="T205" s="118"/>
      <c r="U205" s="118"/>
      <c r="V205" s="118"/>
      <c r="W205" s="118"/>
      <c r="X205" s="118"/>
      <c r="Y205" s="118"/>
      <c r="Z205" s="118"/>
      <c r="AA205" s="118"/>
      <c r="AB205" s="118"/>
      <c r="AC205" s="118"/>
      <c r="AD205" s="118"/>
      <c r="AE205" s="118"/>
      <c r="AF205" s="118"/>
      <c r="AG205" s="118"/>
      <c r="AH205" s="118"/>
      <c r="AI205" s="118"/>
      <c r="AJ205" s="118"/>
      <c r="AK205" s="118"/>
      <c r="AL205" s="118"/>
      <c r="AM205" s="118"/>
      <c r="AN205" s="118"/>
      <c r="AO205" s="118"/>
      <c r="AP205" s="118"/>
      <c r="AQ205" s="118"/>
      <c r="AR205" s="118"/>
      <c r="AS205" s="118"/>
      <c r="AT205" s="118"/>
      <c r="AU205" s="118"/>
      <c r="AV205" s="118"/>
      <c r="AW205" s="118"/>
      <c r="AX205" s="118"/>
      <c r="AY205" s="118"/>
      <c r="AZ205" s="118"/>
      <c r="BA205" s="118"/>
      <c r="BB205" s="118"/>
      <c r="BC205" s="118"/>
      <c r="BD205" s="118"/>
      <c r="BE205" s="118"/>
      <c r="BF205" s="118"/>
      <c r="BG205" s="118"/>
      <c r="BH205" s="118"/>
      <c r="BI205" s="118"/>
      <c r="BJ205" s="118"/>
      <c r="BK205" s="118"/>
      <c r="BL205" s="118"/>
      <c r="BM205" s="118"/>
      <c r="BN205" s="118"/>
      <c r="BO205" s="118"/>
      <c r="BP205" s="118"/>
      <c r="BQ205" s="118"/>
      <c r="BR205" s="118"/>
      <c r="BS205" s="118"/>
      <c r="BT205" s="118"/>
      <c r="BU205" s="118"/>
      <c r="BV205" s="118"/>
      <c r="BW205" s="118"/>
      <c r="BX205" s="118"/>
      <c r="BY205" s="118"/>
      <c r="BZ205" s="118"/>
      <c r="CA205" s="118"/>
      <c r="CB205" s="118"/>
      <c r="CC205" s="118"/>
      <c r="CD205" s="118"/>
      <c r="CE205" s="118"/>
      <c r="CF205" s="118"/>
      <c r="CG205" s="118"/>
      <c r="CH205" s="118"/>
    </row>
    <row r="206" spans="1:86">
      <c r="A206" s="118"/>
      <c r="B206" s="118"/>
      <c r="C206" s="118"/>
      <c r="D206" s="118"/>
      <c r="E206" s="118"/>
      <c r="F206" s="118"/>
      <c r="G206" s="118"/>
      <c r="H206" s="118"/>
      <c r="I206" s="118"/>
      <c r="J206" s="118"/>
      <c r="K206" s="118"/>
      <c r="L206" s="118"/>
      <c r="M206" s="118"/>
      <c r="N206" s="118"/>
      <c r="O206" s="118"/>
      <c r="P206" s="118"/>
      <c r="Q206" s="118"/>
      <c r="R206" s="118"/>
      <c r="S206" s="118"/>
      <c r="T206" s="118"/>
      <c r="U206" s="118"/>
      <c r="V206" s="118"/>
      <c r="W206" s="118"/>
      <c r="X206" s="118"/>
      <c r="Y206" s="118"/>
      <c r="Z206" s="118"/>
      <c r="AA206" s="118"/>
      <c r="AB206" s="118"/>
      <c r="AC206" s="118"/>
      <c r="AD206" s="118"/>
      <c r="AE206" s="118"/>
      <c r="AF206" s="118"/>
      <c r="AG206" s="118"/>
      <c r="AH206" s="118"/>
      <c r="AI206" s="118"/>
      <c r="AJ206" s="118"/>
      <c r="AK206" s="118"/>
      <c r="AL206" s="118"/>
      <c r="AM206" s="118"/>
      <c r="AN206" s="118"/>
      <c r="AO206" s="118"/>
      <c r="AP206" s="118"/>
      <c r="AQ206" s="118"/>
      <c r="AR206" s="118"/>
      <c r="AS206" s="118"/>
      <c r="AT206" s="118"/>
      <c r="AU206" s="118"/>
      <c r="AV206" s="118"/>
      <c r="AW206" s="118"/>
      <c r="AX206" s="118"/>
      <c r="AY206" s="118"/>
      <c r="AZ206" s="118"/>
      <c r="BA206" s="118"/>
      <c r="BB206" s="118"/>
      <c r="BC206" s="118"/>
      <c r="BD206" s="118"/>
      <c r="BE206" s="118"/>
      <c r="BF206" s="118"/>
      <c r="BG206" s="118"/>
      <c r="BH206" s="118"/>
      <c r="BI206" s="118"/>
      <c r="BJ206" s="118"/>
      <c r="BK206" s="118"/>
      <c r="BL206" s="118"/>
      <c r="BM206" s="118"/>
      <c r="BN206" s="118"/>
      <c r="BO206" s="118"/>
      <c r="BP206" s="118"/>
      <c r="BQ206" s="118"/>
      <c r="BR206" s="118"/>
      <c r="BS206" s="118"/>
      <c r="BT206" s="118"/>
      <c r="BU206" s="118"/>
      <c r="BV206" s="118"/>
      <c r="BW206" s="118"/>
      <c r="BX206" s="118"/>
      <c r="BY206" s="118"/>
      <c r="BZ206" s="118"/>
      <c r="CA206" s="118"/>
      <c r="CB206" s="118"/>
      <c r="CC206" s="118"/>
      <c r="CD206" s="118"/>
      <c r="CE206" s="118"/>
      <c r="CF206" s="118"/>
      <c r="CG206" s="118"/>
      <c r="CH206" s="118"/>
    </row>
    <row r="207" spans="1:86">
      <c r="A207" s="118"/>
      <c r="B207" s="118"/>
      <c r="C207" s="118"/>
      <c r="D207" s="118"/>
      <c r="E207" s="118"/>
      <c r="F207" s="118"/>
      <c r="G207" s="118"/>
      <c r="H207" s="118"/>
      <c r="I207" s="118"/>
      <c r="J207" s="118"/>
      <c r="K207" s="118"/>
      <c r="L207" s="118"/>
      <c r="M207" s="118"/>
      <c r="N207" s="118"/>
      <c r="O207" s="118"/>
      <c r="P207" s="118"/>
      <c r="Q207" s="118"/>
      <c r="R207" s="118"/>
      <c r="S207" s="118"/>
      <c r="T207" s="118"/>
      <c r="U207" s="118"/>
      <c r="V207" s="118"/>
      <c r="W207" s="118"/>
      <c r="X207" s="118"/>
      <c r="Y207" s="118"/>
      <c r="Z207" s="118"/>
      <c r="AA207" s="118"/>
      <c r="AB207" s="118"/>
      <c r="AC207" s="118"/>
      <c r="AD207" s="118"/>
      <c r="AE207" s="118"/>
      <c r="AF207" s="118"/>
      <c r="AG207" s="118"/>
      <c r="AH207" s="118"/>
      <c r="AI207" s="118"/>
      <c r="AJ207" s="118"/>
      <c r="AK207" s="118"/>
      <c r="AL207" s="118"/>
      <c r="AM207" s="118"/>
      <c r="AN207" s="118"/>
      <c r="AO207" s="118"/>
      <c r="AP207" s="118"/>
      <c r="AQ207" s="118"/>
      <c r="AR207" s="118"/>
      <c r="AS207" s="118"/>
      <c r="AT207" s="118"/>
      <c r="AU207" s="118"/>
      <c r="AV207" s="118"/>
      <c r="AW207" s="118"/>
      <c r="AX207" s="118"/>
      <c r="AY207" s="118"/>
      <c r="AZ207" s="118"/>
      <c r="BA207" s="118"/>
      <c r="BB207" s="118"/>
      <c r="BC207" s="118"/>
      <c r="BD207" s="118"/>
      <c r="BE207" s="118"/>
      <c r="BF207" s="118"/>
      <c r="BG207" s="118"/>
      <c r="BH207" s="118"/>
      <c r="BI207" s="118"/>
      <c r="BJ207" s="118"/>
      <c r="BK207" s="118"/>
      <c r="BL207" s="118"/>
      <c r="BM207" s="118"/>
      <c r="BN207" s="118"/>
      <c r="BO207" s="118"/>
      <c r="BP207" s="118"/>
      <c r="BQ207" s="118"/>
      <c r="BR207" s="118"/>
      <c r="BS207" s="118"/>
      <c r="BT207" s="118"/>
      <c r="BU207" s="118"/>
      <c r="BV207" s="118"/>
      <c r="BW207" s="118"/>
      <c r="BX207" s="118"/>
      <c r="BY207" s="118"/>
      <c r="BZ207" s="118"/>
      <c r="CA207" s="118"/>
      <c r="CB207" s="118"/>
      <c r="CC207" s="118"/>
      <c r="CD207" s="118"/>
      <c r="CE207" s="118"/>
      <c r="CF207" s="118"/>
      <c r="CG207" s="118"/>
      <c r="CH207" s="118"/>
    </row>
    <row r="208" spans="1:86">
      <c r="A208" s="118"/>
      <c r="B208" s="118"/>
      <c r="C208" s="118"/>
      <c r="D208" s="118"/>
      <c r="E208" s="118"/>
      <c r="F208" s="118"/>
      <c r="G208" s="118"/>
      <c r="H208" s="118"/>
      <c r="I208" s="118"/>
      <c r="J208" s="118"/>
      <c r="K208" s="118"/>
      <c r="L208" s="118"/>
      <c r="M208" s="118"/>
      <c r="N208" s="118"/>
      <c r="O208" s="118"/>
      <c r="P208" s="118"/>
      <c r="Q208" s="118"/>
      <c r="R208" s="118"/>
      <c r="S208" s="118"/>
      <c r="T208" s="118"/>
      <c r="U208" s="118"/>
      <c r="V208" s="118"/>
      <c r="W208" s="118"/>
      <c r="X208" s="118"/>
      <c r="Y208" s="118"/>
      <c r="Z208" s="118"/>
      <c r="AA208" s="118"/>
      <c r="AB208" s="118"/>
      <c r="AC208" s="118"/>
      <c r="AD208" s="118"/>
      <c r="AE208" s="118"/>
      <c r="AF208" s="118"/>
      <c r="AG208" s="118"/>
      <c r="AH208" s="118"/>
      <c r="AI208" s="118"/>
      <c r="AJ208" s="118"/>
      <c r="AK208" s="118"/>
      <c r="AL208" s="118"/>
      <c r="AM208" s="118"/>
      <c r="AN208" s="118"/>
      <c r="AO208" s="118"/>
      <c r="AP208" s="118"/>
      <c r="AQ208" s="118"/>
      <c r="AR208" s="118"/>
      <c r="AS208" s="118"/>
      <c r="AT208" s="118"/>
      <c r="AU208" s="118"/>
      <c r="AV208" s="118"/>
      <c r="AW208" s="118"/>
      <c r="AX208" s="118"/>
      <c r="AY208" s="118"/>
      <c r="AZ208" s="118"/>
      <c r="BA208" s="118"/>
      <c r="BB208" s="118"/>
      <c r="BC208" s="118"/>
      <c r="BD208" s="118"/>
      <c r="BE208" s="118"/>
      <c r="BF208" s="118"/>
      <c r="BG208" s="118"/>
      <c r="BH208" s="118"/>
      <c r="BI208" s="118"/>
      <c r="BJ208" s="118"/>
      <c r="BK208" s="118"/>
      <c r="BL208" s="118"/>
      <c r="BM208" s="118"/>
      <c r="BN208" s="118"/>
      <c r="BO208" s="118"/>
      <c r="BP208" s="118"/>
      <c r="BQ208" s="118"/>
      <c r="BR208" s="118"/>
      <c r="BS208" s="118"/>
      <c r="BT208" s="118"/>
      <c r="BU208" s="118"/>
      <c r="BV208" s="118"/>
      <c r="BW208" s="118"/>
      <c r="BX208" s="118"/>
      <c r="BY208" s="118"/>
      <c r="BZ208" s="118"/>
      <c r="CA208" s="118"/>
      <c r="CB208" s="118"/>
      <c r="CC208" s="118"/>
      <c r="CD208" s="118"/>
      <c r="CE208" s="118"/>
      <c r="CF208" s="118"/>
      <c r="CG208" s="118"/>
      <c r="CH208" s="118"/>
    </row>
    <row r="209" spans="1:86">
      <c r="A209" s="118"/>
      <c r="B209" s="118"/>
      <c r="C209" s="118"/>
      <c r="D209" s="118"/>
      <c r="E209" s="118"/>
      <c r="F209" s="118"/>
      <c r="G209" s="118"/>
      <c r="H209" s="118"/>
      <c r="I209" s="118"/>
      <c r="J209" s="118"/>
      <c r="K209" s="118"/>
      <c r="L209" s="118"/>
      <c r="M209" s="118"/>
      <c r="N209" s="118"/>
      <c r="O209" s="118"/>
      <c r="P209" s="118"/>
      <c r="Q209" s="118"/>
      <c r="R209" s="118"/>
      <c r="S209" s="118"/>
      <c r="T209" s="118"/>
      <c r="U209" s="118"/>
      <c r="V209" s="118"/>
      <c r="W209" s="118"/>
      <c r="X209" s="118"/>
      <c r="Y209" s="118"/>
      <c r="Z209" s="118"/>
      <c r="AA209" s="118"/>
      <c r="AB209" s="118"/>
      <c r="AC209" s="118"/>
      <c r="AD209" s="118"/>
      <c r="AE209" s="118"/>
      <c r="AF209" s="118"/>
      <c r="AG209" s="118"/>
      <c r="AH209" s="118"/>
      <c r="AI209" s="118"/>
      <c r="AJ209" s="118"/>
      <c r="AK209" s="118"/>
      <c r="AL209" s="118"/>
      <c r="AM209" s="118"/>
      <c r="AN209" s="118"/>
      <c r="AO209" s="118"/>
      <c r="AP209" s="118"/>
      <c r="AQ209" s="118"/>
      <c r="AR209" s="118"/>
      <c r="AS209" s="118"/>
      <c r="AT209" s="118"/>
      <c r="AU209" s="118"/>
      <c r="AV209" s="118"/>
      <c r="AW209" s="118"/>
      <c r="AX209" s="118"/>
      <c r="AY209" s="118"/>
      <c r="AZ209" s="118"/>
      <c r="BA209" s="118"/>
      <c r="BB209" s="118"/>
      <c r="BC209" s="118"/>
      <c r="BD209" s="118"/>
      <c r="BE209" s="118"/>
      <c r="BF209" s="118"/>
      <c r="BG209" s="118"/>
      <c r="BH209" s="118"/>
      <c r="BI209" s="118"/>
      <c r="BJ209" s="118"/>
      <c r="BK209" s="118"/>
      <c r="BL209" s="118"/>
      <c r="BM209" s="118"/>
      <c r="BN209" s="118"/>
      <c r="BO209" s="118"/>
      <c r="BP209" s="118"/>
      <c r="BQ209" s="118"/>
      <c r="BR209" s="118"/>
      <c r="BS209" s="118"/>
      <c r="BT209" s="118"/>
      <c r="BU209" s="118"/>
      <c r="BV209" s="118"/>
      <c r="BW209" s="118"/>
      <c r="BX209" s="118"/>
      <c r="BY209" s="118"/>
      <c r="BZ209" s="118"/>
      <c r="CA209" s="118"/>
      <c r="CB209" s="118"/>
      <c r="CC209" s="118"/>
      <c r="CD209" s="118"/>
      <c r="CE209" s="118"/>
      <c r="CF209" s="118"/>
      <c r="CG209" s="118"/>
      <c r="CH209" s="118"/>
    </row>
    <row r="210" spans="1:86">
      <c r="A210" s="118"/>
      <c r="B210" s="118"/>
      <c r="C210" s="118"/>
      <c r="D210" s="118"/>
      <c r="E210" s="118"/>
      <c r="F210" s="118"/>
      <c r="G210" s="118"/>
      <c r="H210" s="118"/>
      <c r="I210" s="118"/>
      <c r="J210" s="118"/>
      <c r="K210" s="118"/>
      <c r="L210" s="118"/>
      <c r="M210" s="118"/>
      <c r="N210" s="118"/>
      <c r="O210" s="118"/>
      <c r="P210" s="118"/>
      <c r="Q210" s="118"/>
      <c r="R210" s="118"/>
      <c r="S210" s="118"/>
      <c r="T210" s="118"/>
      <c r="U210" s="118"/>
      <c r="V210" s="118"/>
      <c r="W210" s="118"/>
      <c r="X210" s="118"/>
      <c r="Y210" s="118"/>
      <c r="Z210" s="118"/>
      <c r="AA210" s="118"/>
      <c r="AB210" s="118"/>
      <c r="AC210" s="118"/>
      <c r="AD210" s="118"/>
      <c r="AE210" s="118"/>
      <c r="AF210" s="118"/>
      <c r="AG210" s="118"/>
      <c r="AH210" s="118"/>
      <c r="AI210" s="118"/>
      <c r="AJ210" s="118"/>
      <c r="AK210" s="118"/>
      <c r="AL210" s="118"/>
      <c r="AM210" s="118"/>
      <c r="AN210" s="118"/>
      <c r="AO210" s="118"/>
      <c r="AP210" s="118"/>
      <c r="AQ210" s="118"/>
      <c r="AR210" s="118"/>
      <c r="AS210" s="118"/>
      <c r="AT210" s="118"/>
      <c r="AU210" s="118"/>
      <c r="AV210" s="118"/>
      <c r="AW210" s="118"/>
      <c r="AX210" s="118"/>
      <c r="AY210" s="118"/>
      <c r="AZ210" s="118"/>
      <c r="BA210" s="118"/>
      <c r="BB210" s="118"/>
      <c r="BC210" s="118"/>
      <c r="BD210" s="118"/>
      <c r="BE210" s="118"/>
      <c r="BF210" s="118"/>
      <c r="BG210" s="118"/>
      <c r="BH210" s="118"/>
      <c r="BI210" s="118"/>
      <c r="BJ210" s="118"/>
      <c r="BK210" s="118"/>
      <c r="BL210" s="118"/>
      <c r="BM210" s="118"/>
      <c r="BN210" s="118"/>
      <c r="BO210" s="118"/>
      <c r="BP210" s="118"/>
      <c r="BQ210" s="118"/>
      <c r="BR210" s="118"/>
      <c r="BS210" s="118"/>
      <c r="BT210" s="118"/>
      <c r="BU210" s="118"/>
      <c r="BV210" s="118"/>
      <c r="BW210" s="118"/>
      <c r="BX210" s="118"/>
      <c r="BY210" s="118"/>
      <c r="BZ210" s="118"/>
      <c r="CA210" s="118"/>
      <c r="CB210" s="118"/>
      <c r="CC210" s="118"/>
      <c r="CD210" s="118"/>
      <c r="CE210" s="118"/>
      <c r="CF210" s="118"/>
      <c r="CG210" s="118"/>
      <c r="CH210" s="118"/>
    </row>
    <row r="211" spans="1:86">
      <c r="A211" s="118"/>
      <c r="B211" s="118"/>
      <c r="C211" s="118"/>
      <c r="D211" s="118"/>
      <c r="E211" s="118"/>
      <c r="F211" s="118"/>
      <c r="G211" s="118"/>
      <c r="H211" s="118"/>
      <c r="I211" s="118"/>
      <c r="J211" s="118"/>
      <c r="K211" s="118"/>
      <c r="L211" s="118"/>
      <c r="M211" s="118"/>
      <c r="N211" s="118"/>
      <c r="O211" s="118"/>
      <c r="P211" s="118"/>
      <c r="Q211" s="118"/>
      <c r="R211" s="118"/>
      <c r="S211" s="118"/>
      <c r="T211" s="118"/>
      <c r="U211" s="118"/>
      <c r="V211" s="118"/>
      <c r="W211" s="118"/>
      <c r="X211" s="118"/>
      <c r="Y211" s="118"/>
      <c r="Z211" s="118"/>
      <c r="AA211" s="118"/>
      <c r="AB211" s="118"/>
      <c r="AC211" s="118"/>
      <c r="AD211" s="118"/>
      <c r="AE211" s="118"/>
      <c r="AF211" s="118"/>
      <c r="AG211" s="118"/>
      <c r="AH211" s="118"/>
      <c r="AI211" s="118"/>
      <c r="AJ211" s="118"/>
      <c r="AK211" s="118"/>
      <c r="AL211" s="118"/>
      <c r="AM211" s="118"/>
      <c r="AN211" s="118"/>
      <c r="AO211" s="118"/>
      <c r="AP211" s="118"/>
      <c r="AQ211" s="118"/>
      <c r="AR211" s="118"/>
      <c r="AS211" s="118"/>
      <c r="AT211" s="118"/>
      <c r="AU211" s="118"/>
      <c r="AV211" s="118"/>
      <c r="AW211" s="118"/>
      <c r="AX211" s="118"/>
      <c r="AY211" s="118"/>
      <c r="AZ211" s="118"/>
      <c r="BA211" s="118"/>
      <c r="BB211" s="118"/>
      <c r="BC211" s="118"/>
      <c r="BD211" s="118"/>
      <c r="BE211" s="118"/>
      <c r="BF211" s="118"/>
      <c r="BG211" s="118"/>
      <c r="BH211" s="118"/>
      <c r="BI211" s="118"/>
      <c r="BJ211" s="118"/>
      <c r="BK211" s="118"/>
      <c r="BL211" s="118"/>
      <c r="BM211" s="118"/>
      <c r="BN211" s="118"/>
      <c r="BO211" s="118"/>
      <c r="BP211" s="118"/>
      <c r="BQ211" s="118"/>
      <c r="BR211" s="118"/>
      <c r="BS211" s="118"/>
      <c r="BT211" s="118"/>
      <c r="BU211" s="118"/>
      <c r="BV211" s="118"/>
      <c r="BW211" s="118"/>
      <c r="BX211" s="118"/>
      <c r="BY211" s="118"/>
      <c r="BZ211" s="118"/>
      <c r="CA211" s="118"/>
      <c r="CB211" s="118"/>
      <c r="CC211" s="118"/>
      <c r="CD211" s="118"/>
      <c r="CE211" s="118"/>
      <c r="CF211" s="118"/>
      <c r="CG211" s="118"/>
      <c r="CH211" s="118"/>
    </row>
    <row r="212" spans="1:86">
      <c r="A212" s="118"/>
      <c r="B212" s="118"/>
      <c r="C212" s="118"/>
      <c r="D212" s="118"/>
      <c r="E212" s="118"/>
      <c r="F212" s="118"/>
      <c r="G212" s="118"/>
      <c r="H212" s="118"/>
      <c r="I212" s="118"/>
      <c r="J212" s="118"/>
      <c r="K212" s="118"/>
      <c r="L212" s="118"/>
      <c r="M212" s="118"/>
      <c r="N212" s="118"/>
      <c r="O212" s="118"/>
      <c r="P212" s="118"/>
      <c r="Q212" s="118"/>
      <c r="R212" s="118"/>
      <c r="S212" s="118"/>
      <c r="T212" s="118"/>
      <c r="U212" s="118"/>
      <c r="V212" s="118"/>
      <c r="W212" s="118"/>
      <c r="X212" s="118"/>
      <c r="Y212" s="118"/>
      <c r="Z212" s="118"/>
      <c r="AA212" s="118"/>
      <c r="AB212" s="118"/>
      <c r="AC212" s="118"/>
      <c r="AD212" s="118"/>
      <c r="AE212" s="118"/>
      <c r="AF212" s="118"/>
      <c r="AG212" s="118"/>
      <c r="AH212" s="118"/>
      <c r="AI212" s="118"/>
      <c r="AJ212" s="118"/>
      <c r="AK212" s="118"/>
      <c r="AL212" s="118"/>
      <c r="AM212" s="118"/>
      <c r="AN212" s="118"/>
      <c r="AO212" s="118"/>
      <c r="AP212" s="118"/>
      <c r="AQ212" s="118"/>
      <c r="AR212" s="118"/>
      <c r="AS212" s="118"/>
      <c r="AT212" s="118"/>
      <c r="AU212" s="118"/>
      <c r="AV212" s="118"/>
      <c r="AW212" s="118"/>
      <c r="AX212" s="118"/>
      <c r="AY212" s="118"/>
      <c r="AZ212" s="118"/>
      <c r="BA212" s="118"/>
      <c r="BB212" s="118"/>
      <c r="BC212" s="118"/>
      <c r="BD212" s="118"/>
      <c r="BE212" s="118"/>
      <c r="BF212" s="118"/>
      <c r="BG212" s="118"/>
      <c r="BH212" s="118"/>
      <c r="BI212" s="118"/>
      <c r="BJ212" s="118"/>
      <c r="BK212" s="118"/>
      <c r="BL212" s="118"/>
      <c r="BM212" s="118"/>
      <c r="BN212" s="118"/>
      <c r="BO212" s="118"/>
      <c r="BP212" s="118"/>
      <c r="BQ212" s="118"/>
      <c r="BR212" s="118"/>
      <c r="BS212" s="118"/>
      <c r="BT212" s="118"/>
      <c r="BU212" s="118"/>
      <c r="BV212" s="118"/>
      <c r="BW212" s="118"/>
      <c r="BX212" s="118"/>
      <c r="BY212" s="118"/>
      <c r="BZ212" s="118"/>
      <c r="CA212" s="118"/>
      <c r="CB212" s="118"/>
      <c r="CC212" s="118"/>
      <c r="CD212" s="118"/>
      <c r="CE212" s="118"/>
      <c r="CF212" s="118"/>
      <c r="CG212" s="118"/>
      <c r="CH212" s="118"/>
    </row>
    <row r="213" spans="1:86">
      <c r="A213" s="118"/>
      <c r="B213" s="118"/>
      <c r="C213" s="118"/>
      <c r="D213" s="118"/>
      <c r="E213" s="118"/>
      <c r="F213" s="118"/>
      <c r="G213" s="118"/>
      <c r="H213" s="118"/>
      <c r="I213" s="118"/>
      <c r="J213" s="118"/>
      <c r="K213" s="118"/>
      <c r="L213" s="118"/>
      <c r="M213" s="118"/>
      <c r="N213" s="118"/>
      <c r="O213" s="118"/>
      <c r="P213" s="118"/>
      <c r="Q213" s="118"/>
      <c r="R213" s="118"/>
      <c r="S213" s="118"/>
      <c r="T213" s="118"/>
      <c r="U213" s="118"/>
      <c r="V213" s="118"/>
      <c r="W213" s="118"/>
      <c r="X213" s="118"/>
      <c r="Y213" s="118"/>
      <c r="Z213" s="118"/>
      <c r="AA213" s="118"/>
      <c r="AB213" s="118"/>
      <c r="AC213" s="118"/>
      <c r="AD213" s="118"/>
      <c r="AE213" s="118"/>
      <c r="AF213" s="118"/>
      <c r="AG213" s="118"/>
      <c r="AH213" s="118"/>
      <c r="AI213" s="118"/>
      <c r="AJ213" s="118"/>
      <c r="AK213" s="118"/>
      <c r="AL213" s="118"/>
      <c r="AM213" s="118"/>
      <c r="AN213" s="118"/>
      <c r="AO213" s="118"/>
      <c r="AP213" s="118"/>
      <c r="AQ213" s="118"/>
      <c r="AR213" s="118"/>
      <c r="AS213" s="118"/>
      <c r="AT213" s="118"/>
      <c r="AU213" s="118"/>
      <c r="AV213" s="118"/>
      <c r="AW213" s="118"/>
      <c r="AX213" s="118"/>
      <c r="AY213" s="118"/>
      <c r="AZ213" s="118"/>
      <c r="BA213" s="118"/>
      <c r="BB213" s="118"/>
      <c r="BC213" s="118"/>
      <c r="BD213" s="118"/>
      <c r="BE213" s="118"/>
      <c r="BF213" s="118"/>
      <c r="BG213" s="118"/>
      <c r="BH213" s="118"/>
      <c r="BI213" s="118"/>
      <c r="BJ213" s="118"/>
      <c r="BK213" s="118"/>
      <c r="BL213" s="118"/>
      <c r="BM213" s="118"/>
      <c r="BN213" s="118"/>
      <c r="BO213" s="118"/>
      <c r="BP213" s="118"/>
      <c r="BQ213" s="118"/>
      <c r="BR213" s="118"/>
      <c r="BS213" s="118"/>
      <c r="BT213" s="118"/>
      <c r="BU213" s="118"/>
      <c r="BV213" s="118"/>
      <c r="BW213" s="118"/>
      <c r="BX213" s="118"/>
      <c r="BY213" s="118"/>
      <c r="BZ213" s="118"/>
      <c r="CA213" s="118"/>
      <c r="CB213" s="118"/>
      <c r="CC213" s="118"/>
      <c r="CD213" s="118"/>
      <c r="CE213" s="118"/>
      <c r="CF213" s="118"/>
      <c r="CG213" s="118"/>
      <c r="CH213" s="118"/>
    </row>
    <row r="214" spans="1:86">
      <c r="A214" s="118"/>
      <c r="B214" s="118"/>
      <c r="C214" s="118"/>
      <c r="D214" s="118"/>
      <c r="E214" s="118"/>
      <c r="F214" s="118"/>
      <c r="G214" s="118"/>
      <c r="H214" s="118"/>
      <c r="I214" s="118"/>
      <c r="J214" s="118"/>
      <c r="K214" s="118"/>
      <c r="L214" s="118"/>
      <c r="M214" s="118"/>
      <c r="N214" s="118"/>
      <c r="O214" s="118"/>
      <c r="P214" s="118"/>
      <c r="Q214" s="118"/>
      <c r="R214" s="118"/>
      <c r="S214" s="118"/>
      <c r="T214" s="118"/>
      <c r="U214" s="118"/>
      <c r="V214" s="118"/>
      <c r="W214" s="118"/>
      <c r="X214" s="118"/>
      <c r="Y214" s="118"/>
      <c r="Z214" s="118"/>
      <c r="AA214" s="118"/>
      <c r="AB214" s="118"/>
      <c r="AC214" s="118"/>
      <c r="AD214" s="118"/>
      <c r="AE214" s="118"/>
      <c r="AF214" s="118"/>
      <c r="AG214" s="118"/>
      <c r="AH214" s="118"/>
      <c r="AI214" s="118"/>
      <c r="AJ214" s="118"/>
      <c r="AK214" s="118"/>
      <c r="AL214" s="118"/>
      <c r="AM214" s="118"/>
      <c r="AN214" s="118"/>
      <c r="AO214" s="118"/>
      <c r="AP214" s="118"/>
      <c r="AQ214" s="118"/>
      <c r="AR214" s="118"/>
      <c r="AS214" s="118"/>
      <c r="AT214" s="118"/>
      <c r="AU214" s="118"/>
      <c r="AV214" s="118"/>
      <c r="AW214" s="118"/>
      <c r="AX214" s="118"/>
      <c r="AY214" s="118"/>
      <c r="AZ214" s="118"/>
      <c r="BA214" s="118"/>
      <c r="BB214" s="118"/>
      <c r="BC214" s="118"/>
      <c r="BD214" s="118"/>
      <c r="BE214" s="118"/>
      <c r="BF214" s="118"/>
      <c r="BG214" s="118"/>
      <c r="BH214" s="118"/>
      <c r="BI214" s="118"/>
      <c r="BJ214" s="118"/>
      <c r="BK214" s="118"/>
      <c r="BL214" s="118"/>
      <c r="BM214" s="118"/>
      <c r="BN214" s="118"/>
      <c r="BO214" s="118"/>
      <c r="BP214" s="118"/>
      <c r="BQ214" s="118"/>
      <c r="BR214" s="118"/>
      <c r="BS214" s="118"/>
      <c r="BT214" s="118"/>
      <c r="BU214" s="118"/>
      <c r="BV214" s="118"/>
      <c r="BW214" s="118"/>
      <c r="BX214" s="118"/>
      <c r="BY214" s="118"/>
      <c r="BZ214" s="118"/>
      <c r="CA214" s="118"/>
      <c r="CB214" s="118"/>
      <c r="CC214" s="118"/>
      <c r="CD214" s="118"/>
      <c r="CE214" s="118"/>
      <c r="CF214" s="118"/>
      <c r="CG214" s="118"/>
      <c r="CH214" s="118"/>
    </row>
    <row r="215" spans="1:86">
      <c r="A215" s="118"/>
      <c r="B215" s="118"/>
      <c r="C215" s="118"/>
      <c r="D215" s="118"/>
      <c r="E215" s="118"/>
      <c r="F215" s="118"/>
      <c r="G215" s="118"/>
      <c r="H215" s="118"/>
      <c r="I215" s="118"/>
      <c r="J215" s="118"/>
      <c r="K215" s="118"/>
      <c r="L215" s="118"/>
      <c r="M215" s="118"/>
      <c r="N215" s="118"/>
      <c r="O215" s="118"/>
      <c r="P215" s="118"/>
      <c r="Q215" s="118"/>
      <c r="R215" s="118"/>
      <c r="S215" s="118"/>
      <c r="T215" s="118"/>
      <c r="U215" s="118"/>
      <c r="V215" s="118"/>
      <c r="W215" s="118"/>
      <c r="X215" s="118"/>
      <c r="Y215" s="118"/>
      <c r="Z215" s="118"/>
      <c r="AA215" s="118"/>
      <c r="AB215" s="118"/>
      <c r="AC215" s="118"/>
      <c r="AD215" s="118"/>
      <c r="AE215" s="118"/>
      <c r="AF215" s="118"/>
      <c r="AG215" s="118"/>
      <c r="AH215" s="118"/>
      <c r="AI215" s="118"/>
      <c r="AJ215" s="118"/>
      <c r="AK215" s="118"/>
      <c r="AL215" s="118"/>
      <c r="AM215" s="118"/>
      <c r="AN215" s="118"/>
      <c r="AO215" s="118"/>
      <c r="AP215" s="118"/>
      <c r="AQ215" s="118"/>
      <c r="AR215" s="118"/>
      <c r="AS215" s="118"/>
      <c r="AT215" s="118"/>
      <c r="AU215" s="118"/>
      <c r="AV215" s="118"/>
      <c r="AW215" s="118"/>
      <c r="AX215" s="118"/>
      <c r="AY215" s="118"/>
      <c r="AZ215" s="118"/>
      <c r="BA215" s="118"/>
      <c r="BB215" s="118"/>
      <c r="BC215" s="118"/>
      <c r="BD215" s="118"/>
      <c r="BE215" s="118"/>
      <c r="BF215" s="118"/>
      <c r="BG215" s="118"/>
      <c r="BH215" s="118"/>
      <c r="BI215" s="118"/>
      <c r="BJ215" s="118"/>
      <c r="BK215" s="118"/>
      <c r="BL215" s="118"/>
      <c r="BM215" s="118"/>
      <c r="BN215" s="118"/>
      <c r="BO215" s="118"/>
      <c r="BP215" s="118"/>
      <c r="BQ215" s="118"/>
      <c r="BR215" s="118"/>
      <c r="BS215" s="118"/>
      <c r="BT215" s="118"/>
      <c r="BU215" s="118"/>
      <c r="BV215" s="118"/>
      <c r="BW215" s="118"/>
      <c r="BX215" s="118"/>
      <c r="BY215" s="118"/>
      <c r="BZ215" s="118"/>
      <c r="CA215" s="118"/>
      <c r="CB215" s="118"/>
      <c r="CC215" s="118"/>
      <c r="CD215" s="118"/>
      <c r="CE215" s="118"/>
      <c r="CF215" s="118"/>
      <c r="CG215" s="118"/>
      <c r="CH215" s="118"/>
    </row>
    <row r="216" spans="1:86">
      <c r="A216" s="118"/>
      <c r="B216" s="118"/>
      <c r="C216" s="118"/>
      <c r="D216" s="118"/>
      <c r="E216" s="118"/>
      <c r="F216" s="118"/>
      <c r="G216" s="118"/>
      <c r="H216" s="118"/>
      <c r="I216" s="118"/>
      <c r="J216" s="118"/>
      <c r="K216" s="118"/>
      <c r="L216" s="118"/>
      <c r="M216" s="118"/>
      <c r="N216" s="118"/>
      <c r="O216" s="118"/>
      <c r="P216" s="118"/>
      <c r="Q216" s="118"/>
      <c r="R216" s="118"/>
      <c r="S216" s="118"/>
      <c r="T216" s="118"/>
      <c r="U216" s="118"/>
      <c r="V216" s="118"/>
      <c r="W216" s="118"/>
      <c r="X216" s="118"/>
      <c r="Y216" s="118"/>
      <c r="Z216" s="118"/>
      <c r="AA216" s="118"/>
      <c r="AB216" s="118"/>
      <c r="AC216" s="118"/>
      <c r="AD216" s="118"/>
      <c r="AE216" s="118"/>
      <c r="AF216" s="118"/>
      <c r="AG216" s="118"/>
      <c r="AH216" s="118"/>
      <c r="AI216" s="118"/>
      <c r="AJ216" s="118"/>
      <c r="AK216" s="118"/>
      <c r="AL216" s="118"/>
      <c r="AM216" s="118"/>
      <c r="AN216" s="118"/>
      <c r="AO216" s="118"/>
      <c r="AP216" s="118"/>
      <c r="AQ216" s="118"/>
      <c r="AR216" s="118"/>
      <c r="AS216" s="118"/>
      <c r="AT216" s="118"/>
      <c r="AU216" s="118"/>
      <c r="AV216" s="118"/>
      <c r="AW216" s="118"/>
      <c r="AX216" s="118"/>
      <c r="AY216" s="118"/>
      <c r="AZ216" s="118"/>
      <c r="BA216" s="118"/>
      <c r="BB216" s="118"/>
      <c r="BC216" s="118"/>
      <c r="BD216" s="118"/>
      <c r="BE216" s="118"/>
      <c r="BF216" s="118"/>
      <c r="BG216" s="118"/>
      <c r="BH216" s="118"/>
      <c r="BI216" s="118"/>
      <c r="BJ216" s="118"/>
      <c r="BK216" s="118"/>
      <c r="BL216" s="118"/>
      <c r="BM216" s="118"/>
      <c r="BN216" s="118"/>
      <c r="BO216" s="118"/>
      <c r="BP216" s="118"/>
      <c r="BQ216" s="118"/>
      <c r="BR216" s="118"/>
      <c r="BS216" s="118"/>
      <c r="BT216" s="118"/>
      <c r="BU216" s="118"/>
      <c r="BV216" s="118"/>
      <c r="BW216" s="118"/>
      <c r="BX216" s="118"/>
      <c r="BY216" s="118"/>
      <c r="BZ216" s="118"/>
      <c r="CA216" s="118"/>
      <c r="CB216" s="118"/>
      <c r="CC216" s="118"/>
      <c r="CD216" s="118"/>
      <c r="CE216" s="118"/>
      <c r="CF216" s="118"/>
      <c r="CG216" s="118"/>
      <c r="CH216" s="118"/>
    </row>
    <row r="217" spans="1:86">
      <c r="A217" s="118"/>
      <c r="B217" s="118"/>
      <c r="C217" s="118"/>
      <c r="D217" s="118"/>
      <c r="E217" s="118"/>
      <c r="F217" s="118"/>
      <c r="G217" s="118"/>
      <c r="H217" s="118"/>
      <c r="I217" s="118"/>
      <c r="J217" s="118"/>
      <c r="K217" s="118"/>
      <c r="L217" s="118"/>
      <c r="M217" s="118"/>
      <c r="N217" s="118"/>
      <c r="O217" s="118"/>
      <c r="P217" s="118"/>
      <c r="Q217" s="118"/>
      <c r="R217" s="118"/>
      <c r="S217" s="118"/>
      <c r="T217" s="118"/>
      <c r="U217" s="118"/>
      <c r="V217" s="118"/>
      <c r="W217" s="118"/>
      <c r="X217" s="118"/>
      <c r="Y217" s="118"/>
      <c r="Z217" s="118"/>
      <c r="AA217" s="118"/>
      <c r="AB217" s="118"/>
      <c r="AC217" s="118"/>
      <c r="AD217" s="118"/>
      <c r="AE217" s="118"/>
      <c r="AF217" s="118"/>
      <c r="AG217" s="118"/>
      <c r="AH217" s="118"/>
      <c r="AI217" s="118"/>
      <c r="AJ217" s="118"/>
      <c r="AK217" s="118"/>
      <c r="AL217" s="118"/>
      <c r="AM217" s="118"/>
      <c r="AN217" s="118"/>
      <c r="AO217" s="118"/>
      <c r="AP217" s="118"/>
      <c r="AQ217" s="118"/>
      <c r="AR217" s="118"/>
      <c r="AS217" s="118"/>
      <c r="AT217" s="118"/>
      <c r="AU217" s="118"/>
      <c r="AV217" s="118"/>
      <c r="AW217" s="118"/>
      <c r="AX217" s="118"/>
      <c r="AY217" s="118"/>
      <c r="AZ217" s="118"/>
      <c r="BA217" s="118"/>
      <c r="BB217" s="118"/>
      <c r="BC217" s="118"/>
      <c r="BD217" s="118"/>
      <c r="BE217" s="118"/>
      <c r="BF217" s="118"/>
      <c r="BG217" s="118"/>
      <c r="BH217" s="118"/>
      <c r="BI217" s="118"/>
      <c r="BJ217" s="118"/>
      <c r="BK217" s="118"/>
      <c r="BL217" s="118"/>
      <c r="BM217" s="118"/>
      <c r="BN217" s="118"/>
      <c r="BO217" s="118"/>
      <c r="BP217" s="118"/>
      <c r="BQ217" s="118"/>
      <c r="BR217" s="118"/>
      <c r="BS217" s="118"/>
      <c r="BT217" s="118"/>
      <c r="BU217" s="118"/>
      <c r="BV217" s="118"/>
      <c r="BW217" s="118"/>
      <c r="BX217" s="118"/>
      <c r="BY217" s="118"/>
      <c r="BZ217" s="118"/>
      <c r="CA217" s="118"/>
      <c r="CB217" s="118"/>
      <c r="CC217" s="118"/>
      <c r="CD217" s="118"/>
      <c r="CE217" s="118"/>
      <c r="CF217" s="118"/>
      <c r="CG217" s="118"/>
      <c r="CH217" s="118"/>
    </row>
    <row r="218" spans="1:86">
      <c r="A218" s="118"/>
      <c r="B218" s="118"/>
      <c r="C218" s="118"/>
      <c r="D218" s="118"/>
      <c r="E218" s="118"/>
      <c r="F218" s="118"/>
      <c r="G218" s="118"/>
      <c r="H218" s="118"/>
      <c r="I218" s="118"/>
      <c r="J218" s="118"/>
      <c r="K218" s="118"/>
      <c r="L218" s="118"/>
      <c r="M218" s="118"/>
      <c r="N218" s="118"/>
      <c r="O218" s="118"/>
      <c r="P218" s="118"/>
      <c r="Q218" s="118"/>
      <c r="R218" s="118"/>
      <c r="S218" s="118"/>
      <c r="T218" s="118"/>
      <c r="U218" s="118"/>
      <c r="V218" s="118"/>
      <c r="W218" s="118"/>
      <c r="X218" s="118"/>
      <c r="Y218" s="118"/>
      <c r="Z218" s="118"/>
      <c r="AA218" s="118"/>
      <c r="AB218" s="118"/>
      <c r="AC218" s="118"/>
      <c r="AD218" s="118"/>
      <c r="AE218" s="118"/>
      <c r="AF218" s="118"/>
      <c r="AG218" s="118"/>
      <c r="AH218" s="118"/>
      <c r="AI218" s="118"/>
      <c r="AJ218" s="118"/>
      <c r="AK218" s="118"/>
      <c r="AL218" s="118"/>
      <c r="AM218" s="118"/>
      <c r="AN218" s="118"/>
      <c r="AO218" s="118"/>
      <c r="AP218" s="118"/>
      <c r="AQ218" s="118"/>
      <c r="AR218" s="118"/>
      <c r="AS218" s="118"/>
      <c r="AT218" s="118"/>
      <c r="AU218" s="118"/>
      <c r="AV218" s="118"/>
      <c r="AW218" s="118"/>
      <c r="AX218" s="118"/>
      <c r="AY218" s="118"/>
      <c r="AZ218" s="118"/>
      <c r="BA218" s="118"/>
      <c r="BB218" s="118"/>
      <c r="BC218" s="118"/>
      <c r="BD218" s="118"/>
      <c r="BE218" s="118"/>
      <c r="BF218" s="118"/>
      <c r="BG218" s="118"/>
      <c r="BH218" s="118"/>
      <c r="BI218" s="118"/>
      <c r="BJ218" s="118"/>
      <c r="BK218" s="118"/>
      <c r="BL218" s="118"/>
      <c r="BM218" s="118"/>
      <c r="BN218" s="118"/>
      <c r="BO218" s="118"/>
      <c r="BP218" s="118"/>
      <c r="BQ218" s="118"/>
      <c r="BR218" s="118"/>
      <c r="BS218" s="118"/>
      <c r="BT218" s="118"/>
      <c r="BU218" s="118"/>
      <c r="BV218" s="118"/>
      <c r="BW218" s="118"/>
      <c r="BX218" s="118"/>
      <c r="BY218" s="118"/>
      <c r="BZ218" s="118"/>
      <c r="CA218" s="118"/>
      <c r="CB218" s="118"/>
      <c r="CC218" s="118"/>
      <c r="CD218" s="118"/>
      <c r="CE218" s="118"/>
      <c r="CF218" s="118"/>
      <c r="CG218" s="118"/>
      <c r="CH218" s="118"/>
    </row>
    <row r="219" spans="1:86">
      <c r="A219" s="118"/>
      <c r="B219" s="118"/>
      <c r="C219" s="118"/>
      <c r="D219" s="118"/>
      <c r="E219" s="118"/>
      <c r="F219" s="118"/>
      <c r="G219" s="118"/>
      <c r="H219" s="118"/>
      <c r="I219" s="118"/>
      <c r="J219" s="118"/>
      <c r="K219" s="118"/>
      <c r="L219" s="118"/>
      <c r="M219" s="118"/>
      <c r="N219" s="118"/>
      <c r="O219" s="118"/>
      <c r="P219" s="118"/>
      <c r="Q219" s="118"/>
      <c r="R219" s="118"/>
      <c r="S219" s="118"/>
      <c r="T219" s="118"/>
      <c r="U219" s="118"/>
      <c r="V219" s="118"/>
      <c r="W219" s="118"/>
      <c r="X219" s="118"/>
      <c r="Y219" s="118"/>
      <c r="Z219" s="118"/>
      <c r="AA219" s="118"/>
      <c r="AB219" s="118"/>
      <c r="AC219" s="118"/>
      <c r="AD219" s="118"/>
      <c r="AE219" s="118"/>
      <c r="AF219" s="118"/>
      <c r="AG219" s="118"/>
      <c r="AH219" s="118"/>
      <c r="AI219" s="118"/>
      <c r="AJ219" s="118"/>
      <c r="AK219" s="118"/>
      <c r="AL219" s="118"/>
      <c r="AM219" s="118"/>
      <c r="AN219" s="118"/>
      <c r="AO219" s="118"/>
      <c r="AP219" s="118"/>
      <c r="AQ219" s="118"/>
      <c r="AR219" s="118"/>
      <c r="AS219" s="118"/>
      <c r="AT219" s="118"/>
      <c r="AU219" s="118"/>
      <c r="AV219" s="118"/>
      <c r="AW219" s="118"/>
      <c r="AX219" s="118"/>
      <c r="AY219" s="118"/>
      <c r="AZ219" s="118"/>
      <c r="BA219" s="118"/>
      <c r="BB219" s="118"/>
      <c r="BC219" s="118"/>
      <c r="BD219" s="118"/>
      <c r="BE219" s="118"/>
      <c r="BF219" s="118"/>
      <c r="BG219" s="118"/>
      <c r="BH219" s="118"/>
      <c r="BI219" s="118"/>
      <c r="BJ219" s="118"/>
      <c r="BK219" s="118"/>
      <c r="BL219" s="118"/>
      <c r="BM219" s="118"/>
      <c r="BN219" s="118"/>
      <c r="BO219" s="118"/>
      <c r="BP219" s="118"/>
      <c r="BQ219" s="118"/>
      <c r="BR219" s="118"/>
      <c r="BS219" s="118"/>
      <c r="BT219" s="118"/>
      <c r="BU219" s="118"/>
      <c r="BV219" s="118"/>
      <c r="BW219" s="118"/>
      <c r="BX219" s="118"/>
      <c r="BY219" s="118"/>
      <c r="BZ219" s="118"/>
      <c r="CA219" s="118"/>
      <c r="CB219" s="118"/>
      <c r="CC219" s="118"/>
      <c r="CD219" s="118"/>
      <c r="CE219" s="118"/>
      <c r="CF219" s="118"/>
      <c r="CG219" s="118"/>
      <c r="CH219" s="118"/>
    </row>
    <row r="220" spans="1:86">
      <c r="A220" s="118"/>
      <c r="B220" s="118"/>
      <c r="C220" s="118"/>
      <c r="D220" s="118"/>
      <c r="E220" s="118"/>
      <c r="F220" s="118"/>
      <c r="G220" s="118"/>
      <c r="H220" s="118"/>
      <c r="I220" s="118"/>
      <c r="J220" s="118"/>
      <c r="K220" s="118"/>
      <c r="L220" s="118"/>
      <c r="M220" s="118"/>
      <c r="N220" s="118"/>
      <c r="O220" s="118"/>
      <c r="P220" s="118"/>
      <c r="Q220" s="118"/>
      <c r="R220" s="118"/>
      <c r="S220" s="118"/>
      <c r="T220" s="118"/>
      <c r="U220" s="118"/>
      <c r="V220" s="118"/>
      <c r="W220" s="118"/>
      <c r="X220" s="118"/>
      <c r="Y220" s="118"/>
      <c r="Z220" s="118"/>
      <c r="AA220" s="118"/>
      <c r="AB220" s="118"/>
      <c r="AC220" s="118"/>
      <c r="AD220" s="118"/>
      <c r="AE220" s="118"/>
      <c r="AF220" s="118"/>
      <c r="AG220" s="118"/>
      <c r="AH220" s="118"/>
      <c r="AI220" s="118"/>
      <c r="AJ220" s="118"/>
      <c r="AK220" s="118"/>
      <c r="AL220" s="118"/>
      <c r="AM220" s="118"/>
      <c r="AN220" s="118"/>
      <c r="AO220" s="118"/>
      <c r="AP220" s="118"/>
      <c r="AQ220" s="118"/>
      <c r="AR220" s="118"/>
      <c r="AS220" s="118"/>
      <c r="AT220" s="118"/>
      <c r="AU220" s="118"/>
      <c r="AV220" s="118"/>
      <c r="AW220" s="118"/>
      <c r="AX220" s="118"/>
      <c r="AY220" s="118"/>
      <c r="AZ220" s="118"/>
      <c r="BA220" s="118"/>
      <c r="BB220" s="118"/>
      <c r="BC220" s="118"/>
      <c r="BD220" s="118"/>
      <c r="BE220" s="118"/>
      <c r="BF220" s="118"/>
      <c r="BG220" s="118"/>
      <c r="BH220" s="118"/>
      <c r="BI220" s="118"/>
      <c r="BJ220" s="118"/>
      <c r="BK220" s="118"/>
      <c r="BL220" s="118"/>
      <c r="BM220" s="118"/>
      <c r="BN220" s="118"/>
      <c r="BO220" s="118"/>
      <c r="BP220" s="118"/>
      <c r="BQ220" s="118"/>
      <c r="BR220" s="118"/>
      <c r="BS220" s="118"/>
      <c r="BT220" s="118"/>
      <c r="BU220" s="118"/>
      <c r="BV220" s="118"/>
      <c r="BW220" s="118"/>
      <c r="BX220" s="118"/>
      <c r="BY220" s="118"/>
      <c r="BZ220" s="118"/>
      <c r="CA220" s="118"/>
      <c r="CB220" s="118"/>
      <c r="CC220" s="118"/>
      <c r="CD220" s="118"/>
      <c r="CE220" s="118"/>
      <c r="CF220" s="118"/>
      <c r="CG220" s="118"/>
      <c r="CH220" s="118"/>
    </row>
    <row r="221" spans="1:86">
      <c r="A221" s="118"/>
      <c r="B221" s="118"/>
      <c r="C221" s="118"/>
      <c r="D221" s="118"/>
      <c r="E221" s="118"/>
      <c r="F221" s="118"/>
      <c r="G221" s="118"/>
      <c r="H221" s="118"/>
      <c r="I221" s="118"/>
      <c r="J221" s="118"/>
      <c r="K221" s="118"/>
      <c r="L221" s="118"/>
      <c r="M221" s="118"/>
      <c r="N221" s="118"/>
      <c r="O221" s="118"/>
      <c r="P221" s="118"/>
      <c r="Q221" s="118"/>
      <c r="R221" s="118"/>
      <c r="S221" s="118"/>
      <c r="T221" s="118"/>
      <c r="U221" s="118"/>
      <c r="V221" s="118"/>
      <c r="W221" s="118"/>
      <c r="X221" s="118"/>
      <c r="Y221" s="118"/>
      <c r="Z221" s="118"/>
      <c r="AA221" s="118"/>
      <c r="AB221" s="118"/>
      <c r="AC221" s="118"/>
      <c r="AD221" s="118"/>
      <c r="AE221" s="118"/>
      <c r="AF221" s="118"/>
      <c r="AG221" s="118"/>
      <c r="AH221" s="118"/>
      <c r="AI221" s="118"/>
      <c r="AJ221" s="118"/>
      <c r="AK221" s="118"/>
      <c r="AL221" s="118"/>
      <c r="AM221" s="118"/>
      <c r="AN221" s="118"/>
      <c r="AO221" s="118"/>
      <c r="AP221" s="118"/>
      <c r="AQ221" s="118"/>
      <c r="AR221" s="118"/>
      <c r="AS221" s="118"/>
      <c r="AT221" s="118"/>
      <c r="AU221" s="118"/>
      <c r="AV221" s="118"/>
      <c r="AW221" s="118"/>
      <c r="AX221" s="118"/>
      <c r="AY221" s="118"/>
      <c r="AZ221" s="118"/>
      <c r="BA221" s="118"/>
      <c r="BB221" s="118"/>
      <c r="BC221" s="118"/>
      <c r="BD221" s="118"/>
      <c r="BE221" s="118"/>
      <c r="BF221" s="118"/>
      <c r="BG221" s="118"/>
      <c r="BH221" s="118"/>
      <c r="BI221" s="118"/>
      <c r="BJ221" s="118"/>
      <c r="BK221" s="118"/>
      <c r="BL221" s="118"/>
      <c r="BM221" s="118"/>
      <c r="BN221" s="118"/>
      <c r="BO221" s="118"/>
      <c r="BP221" s="118"/>
      <c r="BQ221" s="118"/>
      <c r="BR221" s="118"/>
      <c r="BS221" s="118"/>
      <c r="BT221" s="118"/>
      <c r="BU221" s="118"/>
      <c r="BV221" s="118"/>
      <c r="BW221" s="118"/>
      <c r="BX221" s="118"/>
      <c r="BY221" s="118"/>
      <c r="BZ221" s="118"/>
      <c r="CA221" s="118"/>
      <c r="CB221" s="118"/>
      <c r="CC221" s="118"/>
      <c r="CD221" s="118"/>
      <c r="CE221" s="118"/>
      <c r="CF221" s="118"/>
      <c r="CG221" s="118"/>
      <c r="CH221" s="118"/>
    </row>
    <row r="222" spans="1:86">
      <c r="A222" s="118"/>
      <c r="B222" s="118"/>
      <c r="C222" s="118"/>
      <c r="D222" s="118"/>
      <c r="E222" s="118"/>
      <c r="F222" s="118"/>
      <c r="G222" s="118"/>
      <c r="H222" s="118"/>
      <c r="I222" s="118"/>
      <c r="J222" s="118"/>
      <c r="K222" s="118"/>
      <c r="L222" s="118"/>
      <c r="M222" s="118"/>
      <c r="N222" s="118"/>
      <c r="O222" s="118"/>
      <c r="P222" s="118"/>
      <c r="Q222" s="118"/>
      <c r="R222" s="118"/>
      <c r="S222" s="118"/>
      <c r="T222" s="118"/>
      <c r="U222" s="118"/>
      <c r="V222" s="118"/>
      <c r="W222" s="118"/>
      <c r="X222" s="118"/>
      <c r="Y222" s="118"/>
      <c r="Z222" s="118"/>
      <c r="AA222" s="118"/>
      <c r="AB222" s="118"/>
      <c r="AC222" s="118"/>
      <c r="AD222" s="118"/>
      <c r="AE222" s="118"/>
      <c r="AF222" s="118"/>
      <c r="AG222" s="118"/>
      <c r="AH222" s="118"/>
      <c r="AI222" s="118"/>
      <c r="AJ222" s="118"/>
      <c r="AK222" s="118"/>
      <c r="AL222" s="118"/>
      <c r="AM222" s="118"/>
      <c r="AN222" s="118"/>
      <c r="AO222" s="118"/>
      <c r="AP222" s="118"/>
      <c r="AQ222" s="118"/>
      <c r="AR222" s="118"/>
      <c r="AS222" s="118"/>
      <c r="AT222" s="118"/>
      <c r="AU222" s="118"/>
      <c r="AV222" s="118"/>
      <c r="AW222" s="118"/>
      <c r="AX222" s="118"/>
      <c r="AY222" s="118"/>
      <c r="AZ222" s="118"/>
      <c r="BA222" s="118"/>
      <c r="BB222" s="118"/>
      <c r="BC222" s="118"/>
      <c r="BD222" s="118"/>
      <c r="BE222" s="118"/>
      <c r="BF222" s="118"/>
      <c r="BG222" s="118"/>
      <c r="BH222" s="118"/>
      <c r="BI222" s="118"/>
      <c r="BJ222" s="118"/>
      <c r="BK222" s="118"/>
      <c r="BL222" s="118"/>
      <c r="BM222" s="118"/>
      <c r="BN222" s="118"/>
      <c r="BO222" s="118"/>
      <c r="BP222" s="118"/>
      <c r="BQ222" s="118"/>
      <c r="BR222" s="118"/>
      <c r="BS222" s="118"/>
      <c r="BT222" s="118"/>
      <c r="BU222" s="118"/>
      <c r="BV222" s="118"/>
      <c r="BW222" s="118"/>
      <c r="BX222" s="118"/>
      <c r="BY222" s="118"/>
      <c r="BZ222" s="118"/>
      <c r="CA222" s="118"/>
      <c r="CB222" s="118"/>
      <c r="CC222" s="118"/>
      <c r="CD222" s="118"/>
      <c r="CE222" s="118"/>
      <c r="CF222" s="118"/>
      <c r="CG222" s="118"/>
      <c r="CH222" s="118"/>
    </row>
    <row r="223" spans="1:86">
      <c r="A223" s="118"/>
      <c r="B223" s="118"/>
      <c r="C223" s="118"/>
      <c r="D223" s="118"/>
      <c r="E223" s="118"/>
      <c r="F223" s="118"/>
      <c r="G223" s="118"/>
      <c r="H223" s="118"/>
      <c r="I223" s="118"/>
      <c r="J223" s="118"/>
      <c r="K223" s="118"/>
      <c r="L223" s="118"/>
      <c r="M223" s="118"/>
      <c r="N223" s="118"/>
      <c r="O223" s="118"/>
      <c r="P223" s="118"/>
      <c r="Q223" s="118"/>
      <c r="R223" s="118"/>
      <c r="S223" s="118"/>
      <c r="T223" s="118"/>
      <c r="U223" s="118"/>
      <c r="V223" s="118"/>
      <c r="W223" s="118"/>
      <c r="X223" s="118"/>
      <c r="Y223" s="118"/>
      <c r="Z223" s="118"/>
      <c r="AA223" s="118"/>
      <c r="AB223" s="118"/>
      <c r="AC223" s="118"/>
      <c r="AD223" s="118"/>
      <c r="AE223" s="118"/>
      <c r="AF223" s="118"/>
      <c r="AG223" s="118"/>
      <c r="AH223" s="118"/>
      <c r="AI223" s="118"/>
      <c r="AJ223" s="118"/>
      <c r="AK223" s="118"/>
      <c r="AL223" s="118"/>
      <c r="AM223" s="118"/>
      <c r="AN223" s="118"/>
      <c r="AO223" s="118"/>
      <c r="AP223" s="118"/>
      <c r="AQ223" s="118"/>
      <c r="AR223" s="118"/>
      <c r="AS223" s="118"/>
      <c r="AT223" s="118"/>
      <c r="AU223" s="118"/>
      <c r="AV223" s="118"/>
      <c r="AW223" s="118"/>
      <c r="AX223" s="118"/>
      <c r="AY223" s="118"/>
      <c r="AZ223" s="118"/>
      <c r="BA223" s="118"/>
      <c r="BB223" s="118"/>
      <c r="BC223" s="118"/>
      <c r="BD223" s="118"/>
      <c r="BE223" s="118"/>
      <c r="BF223" s="118"/>
      <c r="BG223" s="118"/>
      <c r="BH223" s="118"/>
      <c r="BI223" s="118"/>
      <c r="BJ223" s="118"/>
      <c r="BK223" s="118"/>
      <c r="BL223" s="118"/>
      <c r="BM223" s="118"/>
      <c r="BN223" s="118"/>
      <c r="BO223" s="118"/>
      <c r="BP223" s="118"/>
      <c r="BQ223" s="118"/>
      <c r="BR223" s="118"/>
      <c r="BS223" s="118"/>
      <c r="BT223" s="118"/>
      <c r="BU223" s="118"/>
      <c r="BV223" s="118"/>
      <c r="BW223" s="118"/>
      <c r="BX223" s="118"/>
      <c r="BY223" s="118"/>
      <c r="BZ223" s="118"/>
      <c r="CA223" s="118"/>
      <c r="CB223" s="118"/>
      <c r="CC223" s="118"/>
      <c r="CD223" s="118"/>
      <c r="CE223" s="118"/>
      <c r="CF223" s="118"/>
      <c r="CG223" s="118"/>
      <c r="CH223" s="118"/>
    </row>
    <row r="224" spans="1:86">
      <c r="A224" s="118"/>
      <c r="B224" s="118"/>
      <c r="C224" s="118"/>
      <c r="D224" s="118"/>
      <c r="E224" s="118"/>
      <c r="F224" s="118"/>
      <c r="G224" s="118"/>
      <c r="H224" s="118"/>
      <c r="I224" s="118"/>
      <c r="J224" s="118"/>
      <c r="K224" s="118"/>
      <c r="L224" s="118"/>
      <c r="M224" s="118"/>
      <c r="N224" s="118"/>
      <c r="O224" s="118"/>
      <c r="P224" s="118"/>
      <c r="Q224" s="118"/>
      <c r="R224" s="118"/>
      <c r="S224" s="118"/>
      <c r="T224" s="118"/>
      <c r="U224" s="118"/>
      <c r="V224" s="118"/>
      <c r="W224" s="118"/>
      <c r="X224" s="118"/>
      <c r="Y224" s="118"/>
      <c r="Z224" s="118"/>
      <c r="AA224" s="118"/>
      <c r="AB224" s="118"/>
      <c r="AC224" s="118"/>
      <c r="AD224" s="118"/>
      <c r="AE224" s="118"/>
      <c r="AF224" s="118"/>
      <c r="AG224" s="118"/>
      <c r="AH224" s="118"/>
      <c r="AI224" s="118"/>
      <c r="AJ224" s="118"/>
      <c r="AK224" s="118"/>
      <c r="AL224" s="118"/>
      <c r="AM224" s="118"/>
      <c r="AN224" s="118"/>
      <c r="AO224" s="118"/>
      <c r="AP224" s="118"/>
      <c r="AQ224" s="118"/>
      <c r="AR224" s="118"/>
      <c r="AS224" s="118"/>
      <c r="AT224" s="118"/>
      <c r="AU224" s="118"/>
      <c r="AV224" s="118"/>
      <c r="AW224" s="118"/>
      <c r="AX224" s="118"/>
      <c r="AY224" s="118"/>
      <c r="AZ224" s="118"/>
      <c r="BA224" s="118"/>
      <c r="BB224" s="118"/>
      <c r="BC224" s="118"/>
      <c r="BD224" s="118"/>
      <c r="BE224" s="118"/>
      <c r="BF224" s="118"/>
      <c r="BG224" s="118"/>
      <c r="BH224" s="118"/>
      <c r="BI224" s="118"/>
      <c r="BJ224" s="118"/>
      <c r="BK224" s="118"/>
      <c r="BL224" s="118"/>
      <c r="BM224" s="118"/>
      <c r="BN224" s="118"/>
      <c r="BO224" s="118"/>
      <c r="BP224" s="118"/>
      <c r="BQ224" s="118"/>
      <c r="BR224" s="118"/>
      <c r="BS224" s="118"/>
      <c r="BT224" s="118"/>
      <c r="BU224" s="118"/>
      <c r="BV224" s="118"/>
      <c r="BW224" s="118"/>
      <c r="BX224" s="118"/>
      <c r="BY224" s="118"/>
      <c r="BZ224" s="118"/>
      <c r="CA224" s="118"/>
      <c r="CB224" s="118"/>
      <c r="CC224" s="118"/>
      <c r="CD224" s="118"/>
      <c r="CE224" s="118"/>
      <c r="CF224" s="118"/>
      <c r="CG224" s="118"/>
      <c r="CH224" s="118"/>
    </row>
    <row r="225" spans="1:86">
      <c r="A225" s="118"/>
      <c r="B225" s="118"/>
      <c r="C225" s="118"/>
      <c r="D225" s="118"/>
      <c r="E225" s="118"/>
      <c r="F225" s="118"/>
      <c r="G225" s="118"/>
      <c r="H225" s="118"/>
      <c r="I225" s="118"/>
      <c r="J225" s="118"/>
      <c r="K225" s="118"/>
      <c r="L225" s="118"/>
      <c r="M225" s="118"/>
      <c r="N225" s="118"/>
      <c r="O225" s="118"/>
      <c r="P225" s="118"/>
      <c r="Q225" s="118"/>
      <c r="R225" s="118"/>
      <c r="S225" s="118"/>
      <c r="T225" s="118"/>
      <c r="U225" s="118"/>
      <c r="V225" s="118"/>
      <c r="W225" s="118"/>
      <c r="X225" s="118"/>
      <c r="Y225" s="118"/>
      <c r="Z225" s="118"/>
      <c r="AA225" s="118"/>
      <c r="AB225" s="118"/>
      <c r="AC225" s="118"/>
      <c r="AD225" s="118"/>
      <c r="AE225" s="118"/>
      <c r="AF225" s="118"/>
      <c r="AG225" s="118"/>
      <c r="AH225" s="118"/>
      <c r="AI225" s="118"/>
      <c r="AJ225" s="118"/>
      <c r="AK225" s="118"/>
      <c r="AL225" s="118"/>
      <c r="AM225" s="118"/>
      <c r="AN225" s="118"/>
      <c r="AO225" s="118"/>
      <c r="AP225" s="118"/>
      <c r="AQ225" s="118"/>
      <c r="AR225" s="118"/>
      <c r="AS225" s="118"/>
      <c r="AT225" s="118"/>
      <c r="AU225" s="118"/>
      <c r="AV225" s="118"/>
      <c r="AW225" s="118"/>
      <c r="AX225" s="118"/>
      <c r="AY225" s="118"/>
      <c r="AZ225" s="118"/>
      <c r="BA225" s="118"/>
      <c r="BB225" s="118"/>
      <c r="BC225" s="118"/>
      <c r="BD225" s="118"/>
      <c r="BE225" s="118"/>
      <c r="BF225" s="118"/>
      <c r="BG225" s="118"/>
      <c r="BH225" s="118"/>
      <c r="BI225" s="118"/>
      <c r="BJ225" s="118"/>
      <c r="BK225" s="118"/>
      <c r="BL225" s="118"/>
      <c r="BM225" s="118"/>
      <c r="BN225" s="118"/>
      <c r="BO225" s="118"/>
      <c r="BP225" s="118"/>
      <c r="BQ225" s="118"/>
      <c r="BR225" s="118"/>
      <c r="BS225" s="118"/>
      <c r="BT225" s="118"/>
      <c r="BU225" s="118"/>
      <c r="BV225" s="118"/>
      <c r="BW225" s="118"/>
      <c r="BX225" s="118"/>
      <c r="BY225" s="118"/>
      <c r="BZ225" s="118"/>
      <c r="CA225" s="118"/>
      <c r="CB225" s="118"/>
      <c r="CC225" s="118"/>
      <c r="CD225" s="118"/>
      <c r="CE225" s="118"/>
      <c r="CF225" s="118"/>
      <c r="CG225" s="118"/>
      <c r="CH225" s="118"/>
    </row>
    <row r="226" spans="1:86">
      <c r="A226" s="118"/>
      <c r="B226" s="118"/>
      <c r="C226" s="118"/>
      <c r="D226" s="118"/>
      <c r="E226" s="118"/>
      <c r="F226" s="118"/>
      <c r="G226" s="118"/>
      <c r="H226" s="118"/>
      <c r="I226" s="118"/>
      <c r="J226" s="118"/>
      <c r="K226" s="118"/>
      <c r="L226" s="118"/>
      <c r="M226" s="118"/>
      <c r="N226" s="118"/>
      <c r="O226" s="118"/>
      <c r="P226" s="118"/>
      <c r="Q226" s="118"/>
      <c r="R226" s="118"/>
      <c r="S226" s="118"/>
      <c r="T226" s="118"/>
      <c r="U226" s="118"/>
      <c r="V226" s="118"/>
      <c r="W226" s="118"/>
      <c r="X226" s="118"/>
      <c r="Y226" s="118"/>
      <c r="Z226" s="118"/>
      <c r="AA226" s="118"/>
      <c r="AB226" s="118"/>
      <c r="AC226" s="118"/>
      <c r="AD226" s="118"/>
      <c r="AE226" s="118"/>
      <c r="AF226" s="118"/>
      <c r="AG226" s="118"/>
      <c r="AH226" s="118"/>
      <c r="AI226" s="118"/>
      <c r="AJ226" s="118"/>
      <c r="AK226" s="118"/>
      <c r="AL226" s="118"/>
      <c r="AM226" s="118"/>
      <c r="AN226" s="118"/>
      <c r="AO226" s="118"/>
      <c r="AP226" s="118"/>
      <c r="AQ226" s="118"/>
      <c r="AR226" s="118"/>
      <c r="AS226" s="118"/>
      <c r="AT226" s="118"/>
      <c r="AU226" s="118"/>
      <c r="AV226" s="118"/>
      <c r="AW226" s="118"/>
      <c r="AX226" s="118"/>
      <c r="AY226" s="118"/>
      <c r="AZ226" s="118"/>
      <c r="BA226" s="118"/>
      <c r="BB226" s="118"/>
      <c r="BC226" s="118"/>
      <c r="BD226" s="118"/>
      <c r="BE226" s="118"/>
      <c r="BF226" s="118"/>
      <c r="BG226" s="118"/>
      <c r="BH226" s="118"/>
      <c r="BI226" s="118"/>
      <c r="BJ226" s="118"/>
      <c r="BK226" s="118"/>
      <c r="BL226" s="118"/>
      <c r="BM226" s="118"/>
      <c r="BN226" s="118"/>
      <c r="BO226" s="118"/>
      <c r="BP226" s="118"/>
      <c r="BQ226" s="118"/>
      <c r="BR226" s="118"/>
      <c r="BS226" s="118"/>
      <c r="BT226" s="118"/>
      <c r="BU226" s="118"/>
      <c r="BV226" s="118"/>
      <c r="BW226" s="118"/>
      <c r="BX226" s="118"/>
      <c r="BY226" s="118"/>
      <c r="BZ226" s="118"/>
      <c r="CA226" s="118"/>
      <c r="CB226" s="118"/>
      <c r="CC226" s="118"/>
      <c r="CD226" s="118"/>
      <c r="CE226" s="118"/>
      <c r="CF226" s="118"/>
      <c r="CG226" s="118"/>
      <c r="CH226" s="118"/>
    </row>
    <row r="227" spans="1:86">
      <c r="A227" s="118"/>
      <c r="B227" s="118"/>
      <c r="C227" s="118"/>
      <c r="D227" s="118"/>
      <c r="E227" s="118"/>
      <c r="F227" s="118"/>
      <c r="G227" s="118"/>
      <c r="H227" s="118"/>
      <c r="I227" s="118"/>
      <c r="J227" s="118"/>
      <c r="K227" s="118"/>
      <c r="L227" s="118"/>
      <c r="M227" s="118"/>
      <c r="N227" s="118"/>
      <c r="O227" s="118"/>
      <c r="P227" s="118"/>
      <c r="Q227" s="118"/>
      <c r="R227" s="118"/>
      <c r="S227" s="118"/>
      <c r="T227" s="118"/>
      <c r="U227" s="118"/>
      <c r="V227" s="118"/>
      <c r="W227" s="118"/>
      <c r="X227" s="118"/>
      <c r="Y227" s="118"/>
      <c r="Z227" s="118"/>
      <c r="AA227" s="118"/>
      <c r="AB227" s="118"/>
      <c r="AC227" s="118"/>
      <c r="AD227" s="118"/>
      <c r="AE227" s="118"/>
      <c r="AF227" s="118"/>
      <c r="AG227" s="118"/>
      <c r="AH227" s="118"/>
      <c r="AI227" s="118"/>
      <c r="AJ227" s="118"/>
      <c r="AK227" s="118"/>
      <c r="AL227" s="118"/>
      <c r="AM227" s="118"/>
      <c r="AN227" s="118"/>
      <c r="AO227" s="118"/>
      <c r="AP227" s="118"/>
      <c r="AQ227" s="118"/>
      <c r="AR227" s="118"/>
      <c r="AS227" s="118"/>
      <c r="AT227" s="118"/>
      <c r="AU227" s="118"/>
      <c r="AV227" s="118"/>
      <c r="AW227" s="118"/>
      <c r="AX227" s="118"/>
      <c r="AY227" s="118"/>
      <c r="AZ227" s="118"/>
      <c r="BA227" s="118"/>
      <c r="BB227" s="118"/>
      <c r="BC227" s="118"/>
      <c r="BD227" s="118"/>
      <c r="BE227" s="118"/>
      <c r="BF227" s="118"/>
      <c r="BG227" s="118"/>
      <c r="BH227" s="118"/>
      <c r="BI227" s="118"/>
      <c r="BJ227" s="118"/>
      <c r="BK227" s="118"/>
      <c r="BL227" s="118"/>
      <c r="BM227" s="118"/>
      <c r="BN227" s="118"/>
      <c r="BO227" s="118"/>
      <c r="BP227" s="118"/>
      <c r="BQ227" s="118"/>
      <c r="BR227" s="118"/>
      <c r="BS227" s="118"/>
      <c r="BT227" s="118"/>
      <c r="BU227" s="118"/>
      <c r="BV227" s="118"/>
      <c r="BW227" s="118"/>
      <c r="BX227" s="118"/>
      <c r="BY227" s="118"/>
      <c r="BZ227" s="118"/>
      <c r="CA227" s="118"/>
      <c r="CB227" s="118"/>
      <c r="CC227" s="118"/>
      <c r="CD227" s="118"/>
      <c r="CE227" s="118"/>
      <c r="CF227" s="118"/>
      <c r="CG227" s="118"/>
      <c r="CH227" s="118"/>
    </row>
    <row r="228" spans="1:86">
      <c r="A228" s="118"/>
      <c r="B228" s="118"/>
      <c r="C228" s="118"/>
      <c r="D228" s="118"/>
      <c r="E228" s="118"/>
      <c r="F228" s="118"/>
      <c r="G228" s="118"/>
      <c r="H228" s="118"/>
      <c r="I228" s="118"/>
      <c r="J228" s="118"/>
      <c r="K228" s="118"/>
      <c r="L228" s="118"/>
      <c r="M228" s="118"/>
      <c r="N228" s="118"/>
      <c r="O228" s="118"/>
      <c r="P228" s="118"/>
      <c r="Q228" s="118"/>
      <c r="R228" s="118"/>
      <c r="S228" s="118"/>
      <c r="T228" s="118"/>
      <c r="U228" s="118"/>
      <c r="V228" s="118"/>
      <c r="W228" s="118"/>
      <c r="X228" s="118"/>
      <c r="Y228" s="118"/>
      <c r="Z228" s="118"/>
      <c r="AA228" s="118"/>
      <c r="AB228" s="118"/>
      <c r="AC228" s="118"/>
      <c r="AD228" s="118"/>
      <c r="AE228" s="118"/>
      <c r="AF228" s="118"/>
      <c r="AG228" s="118"/>
      <c r="AH228" s="118"/>
      <c r="AI228" s="118"/>
      <c r="AJ228" s="118"/>
      <c r="AK228" s="118"/>
      <c r="AL228" s="118"/>
      <c r="AM228" s="118"/>
      <c r="AN228" s="118"/>
      <c r="AO228" s="118"/>
      <c r="AP228" s="118"/>
      <c r="AQ228" s="118"/>
      <c r="AR228" s="118"/>
      <c r="AS228" s="118"/>
      <c r="AT228" s="118"/>
      <c r="AU228" s="118"/>
      <c r="AV228" s="118"/>
      <c r="AW228" s="118"/>
      <c r="AX228" s="118"/>
      <c r="AY228" s="118"/>
      <c r="AZ228" s="118"/>
      <c r="BA228" s="118"/>
      <c r="BB228" s="118"/>
      <c r="BC228" s="118"/>
      <c r="BD228" s="118"/>
      <c r="BE228" s="118"/>
      <c r="BF228" s="118"/>
      <c r="BG228" s="118"/>
      <c r="BH228" s="118"/>
      <c r="BI228" s="118"/>
      <c r="BJ228" s="118"/>
      <c r="BK228" s="118"/>
      <c r="BL228" s="118"/>
      <c r="BM228" s="118"/>
      <c r="BN228" s="118"/>
      <c r="BO228" s="118"/>
      <c r="BP228" s="118"/>
      <c r="BQ228" s="118"/>
      <c r="BR228" s="118"/>
      <c r="BS228" s="118"/>
      <c r="BT228" s="118"/>
      <c r="BU228" s="118"/>
      <c r="BV228" s="118"/>
      <c r="BW228" s="118"/>
      <c r="BX228" s="118"/>
      <c r="BY228" s="118"/>
      <c r="BZ228" s="118"/>
      <c r="CA228" s="118"/>
      <c r="CB228" s="118"/>
      <c r="CC228" s="118"/>
      <c r="CD228" s="118"/>
      <c r="CE228" s="118"/>
      <c r="CF228" s="118"/>
      <c r="CG228" s="118"/>
      <c r="CH228" s="118"/>
    </row>
    <row r="229" spans="1:86">
      <c r="A229" s="118"/>
      <c r="B229" s="118"/>
      <c r="C229" s="118"/>
      <c r="D229" s="118"/>
      <c r="E229" s="118"/>
      <c r="F229" s="118"/>
      <c r="G229" s="118"/>
      <c r="H229" s="118"/>
      <c r="I229" s="118"/>
      <c r="J229" s="118"/>
      <c r="K229" s="118"/>
      <c r="L229" s="118"/>
      <c r="M229" s="118"/>
      <c r="N229" s="118"/>
      <c r="O229" s="118"/>
      <c r="P229" s="118"/>
      <c r="Q229" s="118"/>
      <c r="R229" s="118"/>
      <c r="S229" s="118"/>
      <c r="T229" s="118"/>
      <c r="U229" s="118"/>
      <c r="V229" s="118"/>
      <c r="W229" s="118"/>
      <c r="X229" s="118"/>
      <c r="Y229" s="118"/>
      <c r="Z229" s="118"/>
      <c r="AA229" s="118"/>
      <c r="AB229" s="118"/>
      <c r="AC229" s="118"/>
      <c r="AD229" s="118"/>
      <c r="AE229" s="118"/>
      <c r="AF229" s="118"/>
      <c r="AG229" s="118"/>
      <c r="AH229" s="118"/>
      <c r="AI229" s="118"/>
      <c r="AJ229" s="118"/>
      <c r="AK229" s="118"/>
      <c r="AL229" s="118"/>
      <c r="AM229" s="118"/>
      <c r="AN229" s="118"/>
      <c r="AO229" s="118"/>
      <c r="AP229" s="118"/>
      <c r="AQ229" s="118"/>
      <c r="AR229" s="118"/>
      <c r="AS229" s="118"/>
      <c r="AT229" s="118"/>
      <c r="AU229" s="118"/>
      <c r="AV229" s="118"/>
      <c r="AW229" s="118"/>
      <c r="AX229" s="118"/>
      <c r="AY229" s="118"/>
      <c r="AZ229" s="118"/>
      <c r="BA229" s="118"/>
      <c r="BB229" s="118"/>
      <c r="BC229" s="118"/>
      <c r="BD229" s="118"/>
      <c r="BE229" s="118"/>
      <c r="BF229" s="118"/>
      <c r="BG229" s="118"/>
      <c r="BH229" s="118"/>
      <c r="BI229" s="118"/>
      <c r="BJ229" s="118"/>
      <c r="BK229" s="118"/>
      <c r="BL229" s="118"/>
      <c r="BM229" s="118"/>
      <c r="BN229" s="118"/>
      <c r="BO229" s="118"/>
      <c r="BP229" s="118"/>
      <c r="BQ229" s="118"/>
      <c r="BR229" s="118"/>
      <c r="BS229" s="118"/>
      <c r="BT229" s="118"/>
      <c r="BU229" s="118"/>
      <c r="BV229" s="118"/>
      <c r="BW229" s="118"/>
      <c r="BX229" s="118"/>
      <c r="BY229" s="118"/>
      <c r="BZ229" s="118"/>
      <c r="CA229" s="118"/>
      <c r="CB229" s="118"/>
      <c r="CC229" s="118"/>
      <c r="CD229" s="118"/>
      <c r="CE229" s="118"/>
      <c r="CF229" s="118"/>
      <c r="CG229" s="118"/>
      <c r="CH229" s="118"/>
    </row>
    <row r="230" spans="1:86">
      <c r="A230" s="118"/>
      <c r="B230" s="118"/>
      <c r="C230" s="118"/>
      <c r="D230" s="118"/>
      <c r="E230" s="118"/>
      <c r="F230" s="118"/>
      <c r="G230" s="118"/>
      <c r="H230" s="118"/>
      <c r="I230" s="118"/>
      <c r="J230" s="118"/>
      <c r="K230" s="118"/>
      <c r="L230" s="118"/>
      <c r="M230" s="118"/>
      <c r="N230" s="118"/>
      <c r="O230" s="118"/>
      <c r="P230" s="118"/>
      <c r="Q230" s="118"/>
      <c r="R230" s="118"/>
      <c r="S230" s="118"/>
      <c r="T230" s="118"/>
      <c r="U230" s="118"/>
      <c r="V230" s="118"/>
      <c r="W230" s="118"/>
      <c r="X230" s="118"/>
      <c r="Y230" s="118"/>
      <c r="Z230" s="118"/>
      <c r="AA230" s="118"/>
      <c r="AB230" s="118"/>
      <c r="AC230" s="118"/>
      <c r="AD230" s="118"/>
      <c r="AE230" s="118"/>
      <c r="AF230" s="118"/>
      <c r="AG230" s="118"/>
      <c r="AH230" s="118"/>
      <c r="AI230" s="118"/>
      <c r="AJ230" s="118"/>
      <c r="AK230" s="118"/>
      <c r="AL230" s="118"/>
      <c r="AM230" s="118"/>
      <c r="AN230" s="118"/>
      <c r="AO230" s="118"/>
      <c r="AP230" s="118"/>
      <c r="AQ230" s="118"/>
      <c r="AR230" s="118"/>
      <c r="AS230" s="118"/>
      <c r="AT230" s="118"/>
      <c r="AU230" s="118"/>
      <c r="AV230" s="118"/>
      <c r="AW230" s="118"/>
      <c r="AX230" s="118"/>
      <c r="AY230" s="118"/>
      <c r="AZ230" s="118"/>
      <c r="BA230" s="118"/>
      <c r="BB230" s="118"/>
      <c r="BC230" s="118"/>
      <c r="BD230" s="118"/>
      <c r="BE230" s="118"/>
      <c r="BF230" s="118"/>
      <c r="BG230" s="118"/>
      <c r="BH230" s="118"/>
      <c r="BI230" s="118"/>
      <c r="BJ230" s="118"/>
      <c r="BK230" s="118"/>
      <c r="BL230" s="118"/>
      <c r="BM230" s="118"/>
      <c r="BN230" s="118"/>
      <c r="BO230" s="118"/>
      <c r="BP230" s="118"/>
      <c r="BQ230" s="118"/>
      <c r="BR230" s="118"/>
      <c r="BS230" s="118"/>
      <c r="BT230" s="118"/>
      <c r="BU230" s="118"/>
      <c r="BV230" s="118"/>
      <c r="BW230" s="118"/>
      <c r="BX230" s="118"/>
      <c r="BY230" s="118"/>
      <c r="BZ230" s="118"/>
      <c r="CA230" s="118"/>
      <c r="CB230" s="118"/>
      <c r="CC230" s="118"/>
      <c r="CD230" s="118"/>
      <c r="CE230" s="118"/>
      <c r="CF230" s="118"/>
      <c r="CG230" s="118"/>
      <c r="CH230" s="118"/>
    </row>
    <row r="231" spans="1:86">
      <c r="A231" s="118"/>
      <c r="B231" s="118"/>
      <c r="C231" s="118"/>
      <c r="D231" s="118"/>
      <c r="E231" s="118"/>
      <c r="F231" s="118"/>
      <c r="G231" s="118"/>
      <c r="H231" s="118"/>
      <c r="I231" s="118"/>
      <c r="J231" s="118"/>
      <c r="K231" s="118"/>
      <c r="L231" s="118"/>
      <c r="M231" s="118"/>
      <c r="N231" s="118"/>
      <c r="O231" s="118"/>
      <c r="P231" s="118"/>
      <c r="Q231" s="118"/>
      <c r="R231" s="118"/>
      <c r="S231" s="118"/>
      <c r="T231" s="118"/>
      <c r="U231" s="118"/>
      <c r="V231" s="118"/>
      <c r="W231" s="118"/>
      <c r="X231" s="118"/>
      <c r="Y231" s="118"/>
      <c r="Z231" s="118"/>
      <c r="AA231" s="118"/>
      <c r="AB231" s="118"/>
      <c r="AC231" s="118"/>
      <c r="AD231" s="118"/>
      <c r="AE231" s="118"/>
      <c r="AF231" s="118"/>
      <c r="AG231" s="118"/>
      <c r="AH231" s="118"/>
      <c r="AI231" s="118"/>
      <c r="AJ231" s="118"/>
      <c r="AK231" s="118"/>
      <c r="AL231" s="118"/>
      <c r="AM231" s="118"/>
      <c r="AN231" s="118"/>
      <c r="AO231" s="118"/>
      <c r="AP231" s="118"/>
      <c r="AQ231" s="118"/>
      <c r="AR231" s="118"/>
      <c r="AS231" s="118"/>
      <c r="AT231" s="118"/>
      <c r="AU231" s="118"/>
      <c r="AV231" s="118"/>
      <c r="AW231" s="118"/>
      <c r="AX231" s="118"/>
      <c r="AY231" s="118"/>
      <c r="AZ231" s="118"/>
      <c r="BA231" s="118"/>
      <c r="BB231" s="118"/>
      <c r="BC231" s="118"/>
      <c r="BD231" s="118"/>
      <c r="BE231" s="118"/>
      <c r="BF231" s="118"/>
      <c r="BG231" s="118"/>
      <c r="BH231" s="118"/>
      <c r="BI231" s="118"/>
      <c r="BJ231" s="118"/>
      <c r="BK231" s="118"/>
      <c r="BL231" s="118"/>
      <c r="BM231" s="118"/>
      <c r="BN231" s="118"/>
      <c r="BO231" s="118"/>
      <c r="BP231" s="118"/>
      <c r="BQ231" s="118"/>
      <c r="BR231" s="118"/>
      <c r="BS231" s="118"/>
      <c r="BT231" s="118"/>
      <c r="BU231" s="118"/>
      <c r="BV231" s="118"/>
      <c r="BW231" s="118"/>
      <c r="BX231" s="118"/>
      <c r="BY231" s="118"/>
      <c r="BZ231" s="118"/>
      <c r="CA231" s="118"/>
      <c r="CB231" s="118"/>
      <c r="CC231" s="118"/>
      <c r="CD231" s="118"/>
      <c r="CE231" s="118"/>
      <c r="CF231" s="118"/>
      <c r="CG231" s="118"/>
      <c r="CH231" s="118"/>
    </row>
    <row r="232" spans="1:86">
      <c r="A232" s="118"/>
      <c r="B232" s="118"/>
      <c r="C232" s="118"/>
      <c r="D232" s="118"/>
      <c r="E232" s="118"/>
      <c r="F232" s="118"/>
      <c r="G232" s="118"/>
      <c r="H232" s="118"/>
      <c r="I232" s="118"/>
      <c r="J232" s="118"/>
      <c r="K232" s="118"/>
      <c r="L232" s="118"/>
      <c r="M232" s="118"/>
      <c r="N232" s="118"/>
      <c r="O232" s="118"/>
      <c r="P232" s="118"/>
      <c r="Q232" s="118"/>
      <c r="R232" s="118"/>
      <c r="S232" s="118"/>
      <c r="T232" s="118"/>
      <c r="U232" s="118"/>
      <c r="V232" s="118"/>
      <c r="W232" s="118"/>
      <c r="X232" s="118"/>
      <c r="Y232" s="118"/>
      <c r="Z232" s="118"/>
      <c r="AA232" s="118"/>
      <c r="AB232" s="118"/>
      <c r="AC232" s="118"/>
      <c r="AD232" s="118"/>
      <c r="AE232" s="118"/>
      <c r="AF232" s="118"/>
      <c r="AG232" s="118"/>
      <c r="AH232" s="118"/>
      <c r="AI232" s="118"/>
      <c r="AJ232" s="118"/>
      <c r="AK232" s="118"/>
      <c r="AL232" s="118"/>
      <c r="AM232" s="118"/>
      <c r="AN232" s="118"/>
      <c r="AO232" s="118"/>
      <c r="AP232" s="118"/>
      <c r="AQ232" s="118"/>
      <c r="AR232" s="118"/>
      <c r="AS232" s="118"/>
      <c r="AT232" s="118"/>
      <c r="AU232" s="118"/>
      <c r="AV232" s="118"/>
      <c r="AW232" s="118"/>
      <c r="AX232" s="118"/>
      <c r="AY232" s="118"/>
      <c r="AZ232" s="118"/>
      <c r="BA232" s="118"/>
      <c r="BB232" s="118"/>
      <c r="BC232" s="118"/>
      <c r="BD232" s="118"/>
      <c r="BE232" s="118"/>
      <c r="BF232" s="118"/>
      <c r="BG232" s="118"/>
      <c r="BH232" s="118"/>
      <c r="BI232" s="118"/>
      <c r="BJ232" s="118"/>
      <c r="BK232" s="118"/>
      <c r="BL232" s="118"/>
      <c r="BM232" s="118"/>
      <c r="BN232" s="118"/>
      <c r="BO232" s="118"/>
      <c r="BP232" s="118"/>
      <c r="BQ232" s="118"/>
      <c r="BR232" s="118"/>
      <c r="BS232" s="118"/>
      <c r="BT232" s="118"/>
      <c r="BU232" s="118"/>
      <c r="BV232" s="118"/>
      <c r="BW232" s="118"/>
      <c r="BX232" s="118"/>
      <c r="BY232" s="118"/>
      <c r="BZ232" s="118"/>
      <c r="CA232" s="118"/>
      <c r="CB232" s="118"/>
      <c r="CC232" s="118"/>
      <c r="CD232" s="118"/>
      <c r="CE232" s="118"/>
      <c r="CF232" s="118"/>
      <c r="CG232" s="118"/>
      <c r="CH232" s="118"/>
    </row>
    <row r="233" spans="1:86">
      <c r="A233" s="118"/>
      <c r="B233" s="118"/>
      <c r="C233" s="118"/>
      <c r="D233" s="118"/>
      <c r="E233" s="118"/>
      <c r="F233" s="118"/>
      <c r="G233" s="118"/>
      <c r="H233" s="118"/>
      <c r="I233" s="118"/>
      <c r="J233" s="118"/>
      <c r="K233" s="118"/>
      <c r="L233" s="118"/>
      <c r="M233" s="118"/>
      <c r="N233" s="118"/>
      <c r="O233" s="118"/>
      <c r="P233" s="118"/>
      <c r="Q233" s="118"/>
      <c r="R233" s="118"/>
      <c r="S233" s="118"/>
      <c r="T233" s="118"/>
      <c r="U233" s="118"/>
      <c r="V233" s="118"/>
      <c r="W233" s="118"/>
      <c r="X233" s="118"/>
      <c r="Y233" s="118"/>
      <c r="Z233" s="118"/>
      <c r="AA233" s="118"/>
      <c r="AB233" s="118"/>
      <c r="AC233" s="118"/>
      <c r="AD233" s="118"/>
      <c r="AE233" s="118"/>
      <c r="AF233" s="118"/>
      <c r="AG233" s="118"/>
      <c r="AH233" s="118"/>
      <c r="AI233" s="118"/>
      <c r="AJ233" s="118"/>
      <c r="AK233" s="118"/>
      <c r="AL233" s="118"/>
      <c r="AM233" s="118"/>
      <c r="AN233" s="118"/>
      <c r="AO233" s="118"/>
      <c r="AP233" s="118"/>
      <c r="AQ233" s="118"/>
      <c r="AR233" s="118"/>
      <c r="AS233" s="118"/>
      <c r="AT233" s="118"/>
      <c r="AU233" s="118"/>
      <c r="AV233" s="118"/>
      <c r="AW233" s="118"/>
      <c r="AX233" s="118"/>
      <c r="AY233" s="118"/>
      <c r="AZ233" s="118"/>
      <c r="BA233" s="118"/>
      <c r="BB233" s="118"/>
      <c r="BC233" s="118"/>
      <c r="BD233" s="118"/>
      <c r="BE233" s="118"/>
      <c r="BF233" s="118"/>
      <c r="BG233" s="118"/>
      <c r="BH233" s="118"/>
      <c r="BI233" s="118"/>
      <c r="BJ233" s="118"/>
      <c r="BK233" s="118"/>
      <c r="BL233" s="118"/>
      <c r="BM233" s="118"/>
      <c r="BN233" s="118"/>
      <c r="BO233" s="118"/>
      <c r="BP233" s="118"/>
      <c r="BQ233" s="118"/>
      <c r="BR233" s="118"/>
      <c r="BS233" s="118"/>
      <c r="BT233" s="118"/>
      <c r="BU233" s="118"/>
      <c r="BV233" s="118"/>
      <c r="BW233" s="118"/>
      <c r="BX233" s="118"/>
      <c r="BY233" s="118"/>
      <c r="BZ233" s="118"/>
      <c r="CA233" s="118"/>
      <c r="CB233" s="118"/>
      <c r="CC233" s="118"/>
      <c r="CD233" s="118"/>
      <c r="CE233" s="118"/>
      <c r="CF233" s="118"/>
      <c r="CG233" s="118"/>
      <c r="CH233" s="118"/>
    </row>
    <row r="234" spans="1:86">
      <c r="A234" s="118"/>
      <c r="B234" s="118"/>
      <c r="C234" s="118"/>
      <c r="D234" s="118"/>
      <c r="E234" s="118"/>
      <c r="F234" s="118"/>
      <c r="G234" s="118"/>
      <c r="H234" s="118"/>
      <c r="I234" s="118"/>
      <c r="J234" s="118"/>
      <c r="K234" s="118"/>
      <c r="L234" s="118"/>
      <c r="M234" s="118"/>
      <c r="N234" s="118"/>
      <c r="O234" s="118"/>
      <c r="P234" s="118"/>
      <c r="Q234" s="118"/>
      <c r="R234" s="118"/>
      <c r="S234" s="118"/>
      <c r="T234" s="118"/>
      <c r="U234" s="118"/>
      <c r="V234" s="118"/>
      <c r="W234" s="118"/>
      <c r="X234" s="118"/>
      <c r="Y234" s="118"/>
      <c r="Z234" s="118"/>
      <c r="AA234" s="118"/>
      <c r="AB234" s="118"/>
      <c r="AC234" s="118"/>
      <c r="AD234" s="118"/>
      <c r="AE234" s="118"/>
      <c r="AF234" s="118"/>
      <c r="AG234" s="118"/>
      <c r="AH234" s="118"/>
      <c r="AI234" s="118"/>
      <c r="AJ234" s="118"/>
      <c r="AK234" s="118"/>
      <c r="AL234" s="118"/>
      <c r="AM234" s="118"/>
      <c r="AN234" s="118"/>
      <c r="AO234" s="118"/>
      <c r="AP234" s="118"/>
      <c r="AQ234" s="118"/>
      <c r="AR234" s="118"/>
      <c r="AS234" s="118"/>
      <c r="AT234" s="118"/>
      <c r="AU234" s="118"/>
      <c r="AV234" s="118"/>
      <c r="AW234" s="118"/>
      <c r="AX234" s="118"/>
      <c r="AY234" s="118"/>
      <c r="AZ234" s="118"/>
      <c r="BA234" s="118"/>
      <c r="BB234" s="118"/>
      <c r="BC234" s="118"/>
      <c r="BD234" s="118"/>
      <c r="BE234" s="118"/>
      <c r="BF234" s="118"/>
      <c r="BG234" s="118"/>
      <c r="BH234" s="118"/>
      <c r="BI234" s="118"/>
      <c r="BJ234" s="118"/>
      <c r="BK234" s="118"/>
      <c r="BL234" s="118"/>
      <c r="BM234" s="118"/>
      <c r="BN234" s="118"/>
      <c r="BO234" s="118"/>
      <c r="BP234" s="118"/>
      <c r="BQ234" s="118"/>
      <c r="BR234" s="118"/>
      <c r="BS234" s="118"/>
      <c r="BT234" s="118"/>
      <c r="BU234" s="118"/>
      <c r="BV234" s="118"/>
      <c r="BW234" s="118"/>
      <c r="BX234" s="118"/>
      <c r="BY234" s="118"/>
      <c r="BZ234" s="118"/>
      <c r="CA234" s="118"/>
      <c r="CB234" s="118"/>
      <c r="CC234" s="118"/>
      <c r="CD234" s="118"/>
      <c r="CE234" s="118"/>
      <c r="CF234" s="118"/>
      <c r="CG234" s="118"/>
      <c r="CH234" s="118"/>
    </row>
    <row r="235" spans="1:86">
      <c r="A235" s="118"/>
      <c r="B235" s="118"/>
      <c r="C235" s="118"/>
      <c r="D235" s="118"/>
      <c r="E235" s="118"/>
      <c r="F235" s="118"/>
      <c r="G235" s="118"/>
      <c r="H235" s="118"/>
      <c r="I235" s="118"/>
      <c r="J235" s="118"/>
      <c r="K235" s="118"/>
      <c r="L235" s="118"/>
      <c r="M235" s="118"/>
      <c r="N235" s="118"/>
      <c r="O235" s="118"/>
      <c r="P235" s="118"/>
      <c r="Q235" s="118"/>
      <c r="R235" s="118"/>
      <c r="S235" s="118"/>
      <c r="T235" s="118"/>
      <c r="U235" s="118"/>
      <c r="V235" s="118"/>
      <c r="W235" s="118"/>
      <c r="X235" s="118"/>
      <c r="Y235" s="118"/>
      <c r="Z235" s="118"/>
      <c r="AA235" s="118"/>
      <c r="AB235" s="118"/>
      <c r="AC235" s="118"/>
      <c r="AD235" s="118"/>
      <c r="AE235" s="118"/>
      <c r="AF235" s="118"/>
      <c r="AG235" s="118"/>
      <c r="AH235" s="118"/>
      <c r="AI235" s="118"/>
      <c r="AJ235" s="118"/>
      <c r="AK235" s="118"/>
      <c r="AL235" s="118"/>
      <c r="AM235" s="118"/>
      <c r="AN235" s="118"/>
      <c r="AO235" s="118"/>
      <c r="AP235" s="118"/>
      <c r="AQ235" s="118"/>
      <c r="AR235" s="118"/>
      <c r="AS235" s="118"/>
      <c r="AT235" s="118"/>
      <c r="AU235" s="118"/>
      <c r="AV235" s="118"/>
      <c r="AW235" s="118"/>
      <c r="AX235" s="118"/>
      <c r="AY235" s="118"/>
      <c r="AZ235" s="118"/>
      <c r="BA235" s="118"/>
      <c r="BB235" s="118"/>
      <c r="BC235" s="118"/>
      <c r="BD235" s="118"/>
      <c r="BE235" s="118"/>
      <c r="BF235" s="118"/>
      <c r="BG235" s="118"/>
      <c r="BH235" s="118"/>
      <c r="BI235" s="118"/>
      <c r="BJ235" s="118"/>
      <c r="BK235" s="118"/>
      <c r="BL235" s="118"/>
      <c r="BM235" s="118"/>
      <c r="BN235" s="118"/>
      <c r="BO235" s="118"/>
      <c r="BP235" s="118"/>
      <c r="BQ235" s="118"/>
      <c r="BR235" s="118"/>
      <c r="BS235" s="118"/>
      <c r="BT235" s="118"/>
      <c r="BU235" s="118"/>
      <c r="BV235" s="118"/>
      <c r="BW235" s="118"/>
      <c r="BX235" s="118"/>
      <c r="BY235" s="118"/>
      <c r="BZ235" s="118"/>
      <c r="CA235" s="118"/>
      <c r="CB235" s="118"/>
      <c r="CC235" s="118"/>
      <c r="CD235" s="118"/>
      <c r="CE235" s="118"/>
      <c r="CF235" s="118"/>
      <c r="CG235" s="118"/>
      <c r="CH235" s="118"/>
    </row>
    <row r="236" spans="1:86">
      <c r="A236" s="118"/>
      <c r="B236" s="118"/>
      <c r="C236" s="118"/>
      <c r="D236" s="118"/>
      <c r="E236" s="118"/>
      <c r="F236" s="118"/>
      <c r="G236" s="118"/>
      <c r="H236" s="118"/>
      <c r="I236" s="118"/>
      <c r="J236" s="118"/>
      <c r="K236" s="118"/>
      <c r="L236" s="118"/>
      <c r="M236" s="118"/>
      <c r="N236" s="118"/>
      <c r="O236" s="118"/>
      <c r="P236" s="118"/>
      <c r="Q236" s="118"/>
      <c r="R236" s="118"/>
      <c r="S236" s="118"/>
      <c r="T236" s="118"/>
      <c r="U236" s="118"/>
      <c r="V236" s="118"/>
      <c r="W236" s="118"/>
      <c r="X236" s="118"/>
      <c r="Y236" s="118"/>
      <c r="Z236" s="118"/>
      <c r="AA236" s="118"/>
      <c r="AB236" s="118"/>
      <c r="AC236" s="118"/>
      <c r="AD236" s="118"/>
      <c r="AE236" s="118"/>
      <c r="AF236" s="118"/>
      <c r="AG236" s="118"/>
      <c r="AH236" s="118"/>
      <c r="AI236" s="118"/>
      <c r="AJ236" s="118"/>
      <c r="AK236" s="118"/>
      <c r="AL236" s="118"/>
      <c r="AM236" s="118"/>
      <c r="AN236" s="118"/>
      <c r="AO236" s="118"/>
      <c r="AP236" s="118"/>
      <c r="AQ236" s="118"/>
      <c r="AR236" s="118"/>
      <c r="AS236" s="118"/>
      <c r="AT236" s="118"/>
      <c r="AU236" s="118"/>
      <c r="AV236" s="118"/>
      <c r="AW236" s="118"/>
      <c r="AX236" s="118"/>
      <c r="AY236" s="118"/>
      <c r="AZ236" s="118"/>
      <c r="BA236" s="118"/>
      <c r="BB236" s="118"/>
      <c r="BC236" s="118"/>
      <c r="BD236" s="118"/>
      <c r="BE236" s="118"/>
      <c r="BF236" s="118"/>
      <c r="BG236" s="118"/>
      <c r="BH236" s="118"/>
      <c r="BI236" s="118"/>
      <c r="BJ236" s="118"/>
      <c r="BK236" s="118"/>
      <c r="BL236" s="118"/>
      <c r="BM236" s="118"/>
      <c r="BN236" s="118"/>
      <c r="BO236" s="118"/>
      <c r="BP236" s="118"/>
      <c r="BQ236" s="118"/>
      <c r="BR236" s="118"/>
      <c r="BS236" s="118"/>
      <c r="BT236" s="118"/>
      <c r="BU236" s="118"/>
      <c r="BV236" s="118"/>
      <c r="BW236" s="118"/>
      <c r="BX236" s="118"/>
      <c r="BY236" s="118"/>
      <c r="BZ236" s="118"/>
      <c r="CA236" s="118"/>
      <c r="CB236" s="118"/>
      <c r="CC236" s="118"/>
      <c r="CD236" s="118"/>
      <c r="CE236" s="118"/>
      <c r="CF236" s="118"/>
      <c r="CG236" s="118"/>
      <c r="CH236" s="118"/>
    </row>
    <row r="237" spans="1:86">
      <c r="A237" s="118"/>
      <c r="B237" s="118"/>
      <c r="C237" s="118"/>
      <c r="D237" s="118"/>
      <c r="E237" s="118"/>
      <c r="F237" s="118"/>
      <c r="G237" s="118"/>
      <c r="H237" s="118"/>
      <c r="I237" s="118"/>
      <c r="J237" s="118"/>
      <c r="K237" s="118"/>
      <c r="L237" s="118"/>
      <c r="M237" s="118"/>
      <c r="N237" s="118"/>
      <c r="O237" s="118"/>
      <c r="P237" s="118"/>
      <c r="Q237" s="118"/>
      <c r="R237" s="118"/>
      <c r="S237" s="118"/>
      <c r="T237" s="118"/>
      <c r="U237" s="118"/>
      <c r="V237" s="118"/>
      <c r="W237" s="118"/>
      <c r="X237" s="118"/>
      <c r="Y237" s="118"/>
      <c r="Z237" s="118"/>
      <c r="AA237" s="118"/>
      <c r="AB237" s="118"/>
      <c r="AC237" s="118"/>
      <c r="AD237" s="118"/>
      <c r="AE237" s="118"/>
      <c r="AF237" s="118"/>
      <c r="AG237" s="118"/>
      <c r="AH237" s="118"/>
      <c r="AI237" s="118"/>
      <c r="AJ237" s="118"/>
      <c r="AK237" s="118"/>
      <c r="AL237" s="118"/>
      <c r="AM237" s="118"/>
      <c r="AN237" s="118"/>
      <c r="AO237" s="118"/>
      <c r="AP237" s="118"/>
      <c r="AQ237" s="118"/>
      <c r="AR237" s="118"/>
      <c r="AS237" s="118"/>
      <c r="AT237" s="118"/>
      <c r="AU237" s="118"/>
      <c r="AV237" s="118"/>
      <c r="AW237" s="118"/>
      <c r="AX237" s="118"/>
      <c r="AY237" s="118"/>
      <c r="AZ237" s="118"/>
      <c r="BA237" s="118"/>
      <c r="BB237" s="118"/>
      <c r="BC237" s="118"/>
      <c r="BD237" s="118"/>
      <c r="BE237" s="118"/>
      <c r="BF237" s="118"/>
      <c r="BG237" s="118"/>
      <c r="BH237" s="118"/>
      <c r="BI237" s="118"/>
      <c r="BJ237" s="118"/>
      <c r="BK237" s="118"/>
      <c r="BL237" s="118"/>
      <c r="BM237" s="118"/>
      <c r="BN237" s="118"/>
      <c r="BO237" s="118"/>
      <c r="BP237" s="118"/>
      <c r="BQ237" s="118"/>
      <c r="BR237" s="118"/>
      <c r="BS237" s="118"/>
      <c r="BT237" s="118"/>
      <c r="BU237" s="118"/>
      <c r="BV237" s="118"/>
      <c r="BW237" s="118"/>
      <c r="BX237" s="118"/>
      <c r="BY237" s="118"/>
      <c r="BZ237" s="118"/>
      <c r="CA237" s="118"/>
      <c r="CB237" s="118"/>
      <c r="CC237" s="118"/>
      <c r="CD237" s="118"/>
      <c r="CE237" s="118"/>
      <c r="CF237" s="118"/>
      <c r="CG237" s="118"/>
      <c r="CH237" s="118"/>
    </row>
    <row r="238" spans="1:86">
      <c r="A238" s="118"/>
      <c r="B238" s="118"/>
      <c r="C238" s="118"/>
      <c r="D238" s="118"/>
      <c r="E238" s="118"/>
      <c r="F238" s="118"/>
      <c r="G238" s="118"/>
      <c r="H238" s="118"/>
      <c r="I238" s="118"/>
      <c r="J238" s="118"/>
      <c r="K238" s="118"/>
      <c r="L238" s="118"/>
      <c r="M238" s="118"/>
      <c r="N238" s="118"/>
      <c r="O238" s="118"/>
      <c r="P238" s="118"/>
      <c r="Q238" s="118"/>
      <c r="R238" s="118"/>
      <c r="S238" s="118"/>
      <c r="T238" s="118"/>
      <c r="U238" s="118"/>
      <c r="V238" s="118"/>
      <c r="W238" s="118"/>
      <c r="X238" s="118"/>
      <c r="Y238" s="118"/>
      <c r="Z238" s="118"/>
      <c r="AA238" s="118"/>
      <c r="AB238" s="118"/>
      <c r="AC238" s="118"/>
      <c r="AD238" s="118"/>
      <c r="AE238" s="118"/>
      <c r="AF238" s="118"/>
      <c r="AG238" s="118"/>
      <c r="AH238" s="118"/>
      <c r="AI238" s="118"/>
      <c r="AJ238" s="118"/>
      <c r="AK238" s="118"/>
      <c r="AL238" s="118"/>
      <c r="AM238" s="118"/>
      <c r="AN238" s="118"/>
      <c r="AO238" s="118"/>
      <c r="AP238" s="118"/>
      <c r="AQ238" s="118"/>
      <c r="AR238" s="118"/>
      <c r="AS238" s="118"/>
      <c r="AT238" s="118"/>
      <c r="AU238" s="118"/>
      <c r="AV238" s="118"/>
      <c r="AW238" s="118"/>
      <c r="AX238" s="118"/>
      <c r="AY238" s="118"/>
      <c r="AZ238" s="118"/>
      <c r="BA238" s="118"/>
      <c r="BB238" s="118"/>
      <c r="BC238" s="118"/>
      <c r="BD238" s="118"/>
      <c r="BE238" s="118"/>
      <c r="BF238" s="118"/>
      <c r="BG238" s="118"/>
      <c r="BH238" s="118"/>
      <c r="BI238" s="118"/>
      <c r="BJ238" s="118"/>
      <c r="BK238" s="118"/>
      <c r="BL238" s="118"/>
      <c r="BM238" s="118"/>
      <c r="BN238" s="118"/>
      <c r="BO238" s="118"/>
      <c r="BP238" s="118"/>
      <c r="BQ238" s="118"/>
      <c r="BR238" s="118"/>
      <c r="BS238" s="118"/>
      <c r="BT238" s="118"/>
      <c r="BU238" s="118"/>
      <c r="BV238" s="118"/>
      <c r="BW238" s="118"/>
      <c r="BX238" s="118"/>
      <c r="BY238" s="118"/>
      <c r="BZ238" s="118"/>
      <c r="CA238" s="118"/>
      <c r="CB238" s="118"/>
      <c r="CC238" s="118"/>
      <c r="CD238" s="118"/>
      <c r="CE238" s="118"/>
      <c r="CF238" s="118"/>
      <c r="CG238" s="118"/>
      <c r="CH238" s="118"/>
    </row>
    <row r="239" spans="1:86">
      <c r="A239" s="118"/>
      <c r="B239" s="118"/>
      <c r="C239" s="118"/>
      <c r="D239" s="118"/>
      <c r="E239" s="118"/>
      <c r="F239" s="118"/>
      <c r="G239" s="118"/>
      <c r="H239" s="118"/>
      <c r="I239" s="118"/>
      <c r="J239" s="118"/>
      <c r="K239" s="118"/>
      <c r="L239" s="118"/>
      <c r="M239" s="118"/>
      <c r="N239" s="118"/>
      <c r="O239" s="118"/>
      <c r="P239" s="118"/>
      <c r="Q239" s="118"/>
      <c r="R239" s="118"/>
      <c r="S239" s="118"/>
      <c r="T239" s="118"/>
      <c r="U239" s="118"/>
      <c r="V239" s="118"/>
      <c r="W239" s="118"/>
      <c r="X239" s="118"/>
      <c r="Y239" s="118"/>
      <c r="Z239" s="118"/>
      <c r="AA239" s="118"/>
      <c r="AB239" s="118"/>
      <c r="AC239" s="118"/>
      <c r="AD239" s="118"/>
      <c r="AE239" s="118"/>
      <c r="AF239" s="118"/>
      <c r="AG239" s="118"/>
      <c r="AH239" s="118"/>
      <c r="AI239" s="118"/>
      <c r="AJ239" s="118"/>
      <c r="AK239" s="118"/>
      <c r="AL239" s="118"/>
      <c r="AM239" s="118"/>
      <c r="AN239" s="118"/>
      <c r="AO239" s="118"/>
      <c r="AP239" s="118"/>
      <c r="AQ239" s="118"/>
      <c r="AR239" s="118"/>
      <c r="AS239" s="118"/>
      <c r="AT239" s="118"/>
      <c r="AU239" s="118"/>
      <c r="AV239" s="118"/>
      <c r="AW239" s="118"/>
      <c r="AX239" s="118"/>
      <c r="AY239" s="118"/>
      <c r="AZ239" s="118"/>
      <c r="BA239" s="118"/>
      <c r="BB239" s="118"/>
      <c r="BC239" s="118"/>
      <c r="BD239" s="118"/>
      <c r="BE239" s="118"/>
      <c r="BF239" s="118"/>
      <c r="BG239" s="118"/>
      <c r="BH239" s="118"/>
      <c r="BI239" s="118"/>
      <c r="BJ239" s="118"/>
      <c r="BK239" s="118"/>
      <c r="BL239" s="118"/>
      <c r="BM239" s="118"/>
      <c r="BN239" s="118"/>
      <c r="BO239" s="118"/>
      <c r="BP239" s="118"/>
      <c r="BQ239" s="118"/>
      <c r="BR239" s="118"/>
      <c r="BS239" s="118"/>
      <c r="BT239" s="118"/>
      <c r="BU239" s="118"/>
      <c r="BV239" s="118"/>
      <c r="BW239" s="118"/>
      <c r="BX239" s="118"/>
      <c r="BY239" s="118"/>
      <c r="BZ239" s="118"/>
      <c r="CA239" s="118"/>
      <c r="CB239" s="118"/>
      <c r="CC239" s="118"/>
      <c r="CD239" s="118"/>
      <c r="CE239" s="118"/>
      <c r="CF239" s="118"/>
      <c r="CG239" s="118"/>
      <c r="CH239" s="118"/>
    </row>
    <row r="240" spans="1:86">
      <c r="A240" s="118"/>
      <c r="B240" s="118"/>
      <c r="C240" s="118"/>
      <c r="D240" s="118"/>
      <c r="E240" s="118"/>
      <c r="F240" s="118"/>
      <c r="G240" s="118"/>
      <c r="H240" s="118"/>
      <c r="I240" s="118"/>
      <c r="J240" s="118"/>
      <c r="K240" s="118"/>
      <c r="L240" s="118"/>
      <c r="M240" s="118"/>
      <c r="N240" s="118"/>
      <c r="O240" s="118"/>
      <c r="P240" s="118"/>
      <c r="Q240" s="118"/>
      <c r="R240" s="118"/>
      <c r="S240" s="118"/>
      <c r="T240" s="118"/>
      <c r="U240" s="118"/>
      <c r="V240" s="118"/>
      <c r="W240" s="118"/>
      <c r="X240" s="118"/>
      <c r="Y240" s="118"/>
      <c r="Z240" s="118"/>
      <c r="AA240" s="118"/>
      <c r="AB240" s="118"/>
      <c r="AC240" s="118"/>
      <c r="AD240" s="118"/>
      <c r="AE240" s="118"/>
      <c r="AF240" s="118"/>
      <c r="AG240" s="118"/>
      <c r="AH240" s="118"/>
      <c r="AI240" s="118"/>
      <c r="AJ240" s="118"/>
      <c r="AK240" s="118"/>
      <c r="AL240" s="118"/>
      <c r="AM240" s="118"/>
      <c r="AN240" s="118"/>
      <c r="AO240" s="118"/>
      <c r="AP240" s="118"/>
      <c r="AQ240" s="118"/>
      <c r="AR240" s="118"/>
      <c r="AS240" s="118"/>
      <c r="AT240" s="118"/>
      <c r="AU240" s="118"/>
      <c r="AV240" s="118"/>
      <c r="AW240" s="118"/>
      <c r="AX240" s="118"/>
      <c r="AY240" s="118"/>
      <c r="AZ240" s="118"/>
      <c r="BA240" s="118"/>
      <c r="BB240" s="118"/>
      <c r="BC240" s="118"/>
      <c r="BD240" s="118"/>
      <c r="BE240" s="118"/>
      <c r="BF240" s="118"/>
      <c r="BG240" s="118"/>
      <c r="BH240" s="118"/>
      <c r="BI240" s="118"/>
      <c r="BJ240" s="118"/>
      <c r="BK240" s="118"/>
      <c r="BL240" s="118"/>
      <c r="BM240" s="118"/>
      <c r="BN240" s="118"/>
      <c r="BO240" s="118"/>
      <c r="BP240" s="118"/>
      <c r="BQ240" s="118"/>
      <c r="BR240" s="118"/>
      <c r="BS240" s="118"/>
      <c r="BT240" s="118"/>
      <c r="BU240" s="118"/>
      <c r="BV240" s="118"/>
      <c r="BW240" s="118"/>
      <c r="BX240" s="118"/>
      <c r="BY240" s="118"/>
      <c r="BZ240" s="118"/>
      <c r="CA240" s="118"/>
      <c r="CB240" s="118"/>
      <c r="CC240" s="118"/>
      <c r="CD240" s="118"/>
      <c r="CE240" s="118"/>
      <c r="CF240" s="118"/>
      <c r="CG240" s="118"/>
      <c r="CH240" s="118"/>
    </row>
    <row r="241" spans="1:86">
      <c r="A241" s="118"/>
      <c r="B241" s="118"/>
      <c r="C241" s="118"/>
      <c r="D241" s="118"/>
      <c r="E241" s="118"/>
      <c r="F241" s="118"/>
      <c r="G241" s="118"/>
      <c r="H241" s="118"/>
      <c r="I241" s="118"/>
      <c r="J241" s="118"/>
      <c r="K241" s="118"/>
      <c r="L241" s="118"/>
      <c r="M241" s="118"/>
      <c r="N241" s="118"/>
      <c r="O241" s="118"/>
      <c r="P241" s="118"/>
      <c r="Q241" s="118"/>
      <c r="R241" s="118"/>
      <c r="S241" s="118"/>
      <c r="T241" s="118"/>
      <c r="U241" s="118"/>
      <c r="V241" s="118"/>
      <c r="W241" s="118"/>
      <c r="X241" s="118"/>
      <c r="Y241" s="118"/>
      <c r="Z241" s="118"/>
      <c r="AA241" s="118"/>
      <c r="AB241" s="118"/>
      <c r="AC241" s="118"/>
      <c r="AD241" s="118"/>
      <c r="AE241" s="118"/>
      <c r="AF241" s="118"/>
      <c r="AG241" s="118"/>
      <c r="AH241" s="118"/>
      <c r="AI241" s="118"/>
      <c r="AJ241" s="118"/>
      <c r="AK241" s="118"/>
      <c r="AL241" s="118"/>
      <c r="AM241" s="118"/>
      <c r="AN241" s="118"/>
      <c r="AO241" s="118"/>
      <c r="AP241" s="118"/>
      <c r="AQ241" s="118"/>
      <c r="AR241" s="118"/>
      <c r="AS241" s="118"/>
      <c r="AT241" s="118"/>
      <c r="AU241" s="118"/>
      <c r="AV241" s="118"/>
      <c r="AW241" s="118"/>
      <c r="AX241" s="118"/>
      <c r="AY241" s="118"/>
      <c r="AZ241" s="118"/>
      <c r="BA241" s="118"/>
      <c r="BB241" s="118"/>
      <c r="BC241" s="118"/>
      <c r="BD241" s="118"/>
      <c r="BE241" s="118"/>
      <c r="BF241" s="118"/>
      <c r="BG241" s="118"/>
      <c r="BH241" s="118"/>
      <c r="BI241" s="118"/>
      <c r="BJ241" s="118"/>
      <c r="BK241" s="118"/>
      <c r="BL241" s="118"/>
      <c r="BM241" s="118"/>
      <c r="BN241" s="118"/>
      <c r="BO241" s="118"/>
      <c r="BP241" s="118"/>
      <c r="BQ241" s="118"/>
      <c r="BR241" s="118"/>
      <c r="BS241" s="118"/>
      <c r="BT241" s="118"/>
      <c r="BU241" s="118"/>
      <c r="BV241" s="118"/>
      <c r="BW241" s="118"/>
      <c r="BX241" s="118"/>
      <c r="BY241" s="118"/>
      <c r="BZ241" s="118"/>
      <c r="CA241" s="118"/>
      <c r="CB241" s="118"/>
      <c r="CC241" s="118"/>
      <c r="CD241" s="118"/>
      <c r="CE241" s="118"/>
      <c r="CF241" s="118"/>
      <c r="CG241" s="118"/>
      <c r="CH241" s="118"/>
    </row>
    <row r="242" spans="1:86">
      <c r="A242" s="118"/>
      <c r="B242" s="118"/>
      <c r="C242" s="118"/>
      <c r="D242" s="118"/>
      <c r="E242" s="118"/>
      <c r="F242" s="118"/>
      <c r="G242" s="118"/>
      <c r="H242" s="118"/>
      <c r="I242" s="118"/>
      <c r="J242" s="118"/>
      <c r="K242" s="118"/>
      <c r="L242" s="118"/>
      <c r="M242" s="118"/>
      <c r="N242" s="118"/>
      <c r="O242" s="118"/>
      <c r="P242" s="118"/>
      <c r="Q242" s="118"/>
      <c r="R242" s="118"/>
      <c r="S242" s="118"/>
      <c r="T242" s="118"/>
      <c r="U242" s="118"/>
      <c r="V242" s="118"/>
      <c r="W242" s="118"/>
      <c r="X242" s="118"/>
      <c r="Y242" s="118"/>
      <c r="Z242" s="118"/>
      <c r="AA242" s="118"/>
      <c r="AB242" s="118"/>
      <c r="AC242" s="118"/>
      <c r="AD242" s="118"/>
      <c r="AE242" s="118"/>
      <c r="AF242" s="118"/>
      <c r="AG242" s="118"/>
      <c r="AH242" s="118"/>
      <c r="AI242" s="118"/>
      <c r="AJ242" s="118"/>
      <c r="AK242" s="118"/>
      <c r="AL242" s="118"/>
      <c r="AM242" s="118"/>
      <c r="AN242" s="118"/>
      <c r="AO242" s="118"/>
      <c r="AP242" s="118"/>
      <c r="AQ242" s="118"/>
      <c r="AR242" s="118"/>
      <c r="AS242" s="118"/>
      <c r="AT242" s="118"/>
      <c r="AU242" s="118"/>
      <c r="AV242" s="118"/>
      <c r="AW242" s="118"/>
      <c r="AX242" s="118"/>
      <c r="AY242" s="118"/>
      <c r="AZ242" s="118"/>
      <c r="BA242" s="118"/>
      <c r="BB242" s="118"/>
      <c r="BC242" s="118"/>
      <c r="BD242" s="118"/>
      <c r="BE242" s="118"/>
      <c r="BF242" s="118"/>
      <c r="BG242" s="118"/>
      <c r="BH242" s="118"/>
      <c r="BI242" s="118"/>
      <c r="BJ242" s="118"/>
      <c r="BK242" s="118"/>
      <c r="BL242" s="118"/>
      <c r="BM242" s="118"/>
      <c r="BN242" s="118"/>
      <c r="BO242" s="118"/>
      <c r="BP242" s="118"/>
      <c r="BQ242" s="118"/>
      <c r="BR242" s="118"/>
      <c r="BS242" s="118"/>
      <c r="BT242" s="118"/>
      <c r="BU242" s="118"/>
      <c r="BV242" s="118"/>
      <c r="BW242" s="118"/>
      <c r="BX242" s="118"/>
      <c r="BY242" s="118"/>
      <c r="BZ242" s="118"/>
      <c r="CA242" s="118"/>
      <c r="CB242" s="118"/>
      <c r="CC242" s="118"/>
      <c r="CD242" s="118"/>
      <c r="CE242" s="118"/>
      <c r="CF242" s="118"/>
      <c r="CG242" s="118"/>
      <c r="CH242" s="118"/>
    </row>
    <row r="243" spans="1:86">
      <c r="A243" s="118"/>
      <c r="B243" s="118"/>
      <c r="C243" s="118"/>
      <c r="D243" s="118"/>
      <c r="E243" s="118"/>
      <c r="F243" s="118"/>
      <c r="G243" s="118"/>
      <c r="H243" s="118"/>
      <c r="I243" s="118"/>
      <c r="J243" s="118"/>
      <c r="K243" s="118"/>
      <c r="L243" s="118"/>
      <c r="M243" s="118"/>
      <c r="N243" s="118"/>
      <c r="O243" s="118"/>
      <c r="P243" s="118"/>
      <c r="Q243" s="118"/>
      <c r="R243" s="118"/>
      <c r="S243" s="118"/>
      <c r="T243" s="118"/>
      <c r="U243" s="118"/>
      <c r="V243" s="118"/>
      <c r="W243" s="118"/>
      <c r="X243" s="118"/>
      <c r="Y243" s="118"/>
      <c r="Z243" s="118"/>
      <c r="AA243" s="118"/>
      <c r="AB243" s="118"/>
      <c r="AC243" s="118"/>
      <c r="AD243" s="118"/>
      <c r="AE243" s="118"/>
      <c r="AF243" s="118"/>
      <c r="AG243" s="118"/>
      <c r="AH243" s="118"/>
      <c r="AI243" s="118"/>
      <c r="AJ243" s="118"/>
      <c r="AK243" s="118"/>
      <c r="AL243" s="118"/>
      <c r="AM243" s="118"/>
      <c r="AN243" s="118"/>
      <c r="AO243" s="118"/>
      <c r="AP243" s="118"/>
      <c r="AQ243" s="118"/>
      <c r="AR243" s="118"/>
      <c r="AS243" s="118"/>
      <c r="AT243" s="118"/>
      <c r="AU243" s="118"/>
      <c r="AV243" s="118"/>
      <c r="AW243" s="118"/>
      <c r="AX243" s="118"/>
      <c r="AY243" s="118"/>
      <c r="AZ243" s="118"/>
      <c r="BA243" s="118"/>
      <c r="BB243" s="118"/>
      <c r="BC243" s="118"/>
      <c r="BD243" s="118"/>
      <c r="BE243" s="118"/>
      <c r="BF243" s="118"/>
      <c r="BG243" s="118"/>
      <c r="BH243" s="118"/>
      <c r="BI243" s="118"/>
      <c r="BJ243" s="118"/>
      <c r="BK243" s="118"/>
      <c r="BL243" s="118"/>
      <c r="BM243" s="118"/>
      <c r="BN243" s="118"/>
      <c r="BO243" s="118"/>
      <c r="BP243" s="118"/>
      <c r="BQ243" s="118"/>
      <c r="BR243" s="118"/>
      <c r="BS243" s="118"/>
      <c r="BT243" s="118"/>
      <c r="BU243" s="118"/>
      <c r="BV243" s="118"/>
      <c r="BW243" s="118"/>
      <c r="BX243" s="118"/>
      <c r="BY243" s="118"/>
      <c r="BZ243" s="118"/>
      <c r="CA243" s="118"/>
      <c r="CB243" s="118"/>
      <c r="CC243" s="118"/>
      <c r="CD243" s="118"/>
      <c r="CE243" s="118"/>
      <c r="CF243" s="118"/>
      <c r="CG243" s="118"/>
      <c r="CH243" s="118"/>
    </row>
    <row r="244" spans="1:86">
      <c r="A244" s="118"/>
      <c r="B244" s="118"/>
      <c r="C244" s="118"/>
      <c r="D244" s="118"/>
      <c r="E244" s="118"/>
      <c r="F244" s="118"/>
      <c r="G244" s="118"/>
      <c r="H244" s="118"/>
      <c r="I244" s="118"/>
      <c r="J244" s="118"/>
      <c r="K244" s="118"/>
      <c r="L244" s="118"/>
      <c r="M244" s="118"/>
      <c r="N244" s="118"/>
      <c r="O244" s="118"/>
      <c r="P244" s="118"/>
      <c r="Q244" s="118"/>
      <c r="R244" s="118"/>
      <c r="S244" s="118"/>
      <c r="T244" s="118"/>
      <c r="U244" s="118"/>
      <c r="V244" s="118"/>
      <c r="W244" s="118"/>
      <c r="X244" s="118"/>
      <c r="Y244" s="118"/>
      <c r="Z244" s="118"/>
      <c r="AA244" s="118"/>
      <c r="AB244" s="118"/>
      <c r="AC244" s="118"/>
      <c r="AD244" s="118"/>
      <c r="AE244" s="118"/>
      <c r="AF244" s="118"/>
      <c r="AG244" s="118"/>
      <c r="AH244" s="118"/>
      <c r="AI244" s="118"/>
      <c r="AJ244" s="118"/>
      <c r="AK244" s="118"/>
      <c r="AL244" s="118"/>
      <c r="AM244" s="118"/>
      <c r="AN244" s="118"/>
      <c r="AO244" s="118"/>
      <c r="AP244" s="118"/>
      <c r="AQ244" s="118"/>
      <c r="AR244" s="118"/>
      <c r="AS244" s="118"/>
      <c r="AT244" s="118"/>
      <c r="AU244" s="118"/>
      <c r="AV244" s="118"/>
      <c r="AW244" s="118"/>
      <c r="AX244" s="118"/>
      <c r="AY244" s="118"/>
      <c r="AZ244" s="118"/>
      <c r="BA244" s="118"/>
      <c r="BB244" s="118"/>
      <c r="BC244" s="118"/>
      <c r="BD244" s="118"/>
      <c r="BE244" s="118"/>
      <c r="BF244" s="118"/>
      <c r="BG244" s="118"/>
      <c r="BH244" s="118"/>
      <c r="BI244" s="118"/>
      <c r="BJ244" s="118"/>
      <c r="BK244" s="118"/>
      <c r="BL244" s="118"/>
      <c r="BM244" s="118"/>
      <c r="BN244" s="118"/>
      <c r="BO244" s="118"/>
      <c r="BP244" s="118"/>
      <c r="BQ244" s="118"/>
      <c r="BR244" s="118"/>
      <c r="BS244" s="118"/>
      <c r="BT244" s="118"/>
      <c r="BU244" s="118"/>
      <c r="BV244" s="118"/>
      <c r="BW244" s="118"/>
      <c r="BX244" s="118"/>
      <c r="BY244" s="118"/>
      <c r="BZ244" s="118"/>
      <c r="CA244" s="118"/>
      <c r="CB244" s="118"/>
      <c r="CC244" s="118"/>
      <c r="CD244" s="118"/>
      <c r="CE244" s="118"/>
      <c r="CF244" s="118"/>
      <c r="CG244" s="118"/>
      <c r="CH244" s="118"/>
    </row>
    <row r="245" spans="1:86">
      <c r="A245" s="118"/>
      <c r="B245" s="118"/>
      <c r="C245" s="118"/>
      <c r="D245" s="118"/>
      <c r="E245" s="118"/>
      <c r="F245" s="118"/>
      <c r="G245" s="118"/>
      <c r="H245" s="118"/>
      <c r="I245" s="118"/>
      <c r="J245" s="118"/>
      <c r="K245" s="118"/>
      <c r="L245" s="118"/>
      <c r="M245" s="118"/>
      <c r="N245" s="118"/>
      <c r="O245" s="118"/>
      <c r="P245" s="118"/>
      <c r="Q245" s="118"/>
      <c r="R245" s="118"/>
      <c r="S245" s="118"/>
      <c r="T245" s="118"/>
      <c r="U245" s="118"/>
      <c r="V245" s="118"/>
      <c r="W245" s="118"/>
      <c r="X245" s="118"/>
      <c r="Y245" s="118"/>
      <c r="Z245" s="118"/>
      <c r="AA245" s="118"/>
      <c r="AB245" s="118"/>
      <c r="AC245" s="118"/>
      <c r="AD245" s="118"/>
      <c r="AE245" s="118"/>
      <c r="AF245" s="118"/>
      <c r="AG245" s="118"/>
      <c r="AH245" s="118"/>
      <c r="AI245" s="118"/>
      <c r="AJ245" s="118"/>
      <c r="AK245" s="118"/>
      <c r="AL245" s="118"/>
      <c r="AM245" s="118"/>
      <c r="AN245" s="118"/>
      <c r="AO245" s="118"/>
      <c r="AP245" s="118"/>
      <c r="AQ245" s="118"/>
      <c r="AR245" s="118"/>
      <c r="AS245" s="118"/>
      <c r="AT245" s="118"/>
      <c r="AU245" s="118"/>
      <c r="AV245" s="118"/>
      <c r="AW245" s="118"/>
      <c r="AX245" s="118"/>
      <c r="AY245" s="118"/>
      <c r="AZ245" s="118"/>
      <c r="BA245" s="118"/>
      <c r="BB245" s="118"/>
      <c r="BC245" s="118"/>
      <c r="BD245" s="118"/>
      <c r="BE245" s="118"/>
      <c r="BF245" s="118"/>
      <c r="BG245" s="118"/>
      <c r="BH245" s="118"/>
      <c r="BI245" s="118"/>
      <c r="BJ245" s="118"/>
      <c r="BK245" s="118"/>
      <c r="BL245" s="118"/>
      <c r="BM245" s="118"/>
      <c r="BN245" s="118"/>
      <c r="BO245" s="118"/>
      <c r="BP245" s="118"/>
      <c r="BQ245" s="118"/>
      <c r="BR245" s="118"/>
      <c r="BS245" s="118"/>
      <c r="BT245" s="118"/>
      <c r="BU245" s="118"/>
      <c r="BV245" s="118"/>
      <c r="BW245" s="118"/>
      <c r="BX245" s="118"/>
      <c r="BY245" s="118"/>
      <c r="BZ245" s="118"/>
      <c r="CA245" s="118"/>
      <c r="CB245" s="118"/>
      <c r="CC245" s="118"/>
      <c r="CD245" s="118"/>
      <c r="CE245" s="118"/>
      <c r="CF245" s="118"/>
      <c r="CG245" s="118"/>
      <c r="CH245" s="118"/>
    </row>
    <row r="246" spans="1:86">
      <c r="A246" s="118"/>
      <c r="B246" s="118"/>
      <c r="C246" s="118"/>
      <c r="D246" s="118"/>
      <c r="E246" s="118"/>
      <c r="F246" s="118"/>
      <c r="G246" s="118"/>
      <c r="H246" s="118"/>
      <c r="I246" s="118"/>
      <c r="J246" s="118"/>
      <c r="K246" s="118"/>
      <c r="L246" s="118"/>
      <c r="M246" s="118"/>
      <c r="N246" s="118"/>
      <c r="O246" s="118"/>
      <c r="P246" s="118"/>
      <c r="Q246" s="118"/>
      <c r="R246" s="118"/>
      <c r="S246" s="118"/>
      <c r="T246" s="118"/>
      <c r="U246" s="118"/>
      <c r="V246" s="118"/>
      <c r="W246" s="118"/>
      <c r="X246" s="118"/>
      <c r="Y246" s="118"/>
      <c r="Z246" s="118"/>
      <c r="AA246" s="118"/>
      <c r="AB246" s="118"/>
      <c r="AC246" s="118"/>
      <c r="AD246" s="118"/>
      <c r="AE246" s="118"/>
      <c r="AF246" s="118"/>
      <c r="AG246" s="118"/>
      <c r="AH246" s="118"/>
      <c r="AI246" s="118"/>
      <c r="AJ246" s="118"/>
      <c r="AK246" s="118"/>
      <c r="AL246" s="118"/>
      <c r="AM246" s="118"/>
      <c r="AN246" s="118"/>
      <c r="AO246" s="118"/>
      <c r="AP246" s="118"/>
      <c r="AQ246" s="118"/>
      <c r="AR246" s="118"/>
      <c r="AS246" s="118"/>
      <c r="AT246" s="118"/>
      <c r="AU246" s="118"/>
      <c r="AV246" s="118"/>
      <c r="AW246" s="118"/>
      <c r="AX246" s="118"/>
      <c r="AY246" s="118"/>
      <c r="AZ246" s="118"/>
      <c r="BA246" s="118"/>
      <c r="BB246" s="118"/>
      <c r="BC246" s="118"/>
      <c r="BD246" s="118"/>
      <c r="BE246" s="118"/>
      <c r="BF246" s="118"/>
      <c r="BG246" s="118"/>
      <c r="BH246" s="118"/>
      <c r="BI246" s="118"/>
      <c r="BJ246" s="118"/>
      <c r="BK246" s="118"/>
      <c r="BL246" s="118"/>
      <c r="BM246" s="118"/>
      <c r="BN246" s="118"/>
      <c r="BO246" s="118"/>
      <c r="BP246" s="118"/>
      <c r="BQ246" s="118"/>
      <c r="BR246" s="118"/>
      <c r="BS246" s="118"/>
      <c r="BT246" s="118"/>
      <c r="BU246" s="118"/>
      <c r="BV246" s="118"/>
      <c r="BW246" s="118"/>
      <c r="BX246" s="118"/>
      <c r="BY246" s="118"/>
      <c r="BZ246" s="118"/>
      <c r="CA246" s="118"/>
      <c r="CB246" s="118"/>
      <c r="CC246" s="118"/>
      <c r="CD246" s="118"/>
      <c r="CE246" s="118"/>
      <c r="CF246" s="118"/>
      <c r="CG246" s="118"/>
      <c r="CH246" s="118"/>
    </row>
    <row r="247" spans="1:86">
      <c r="A247" s="118"/>
      <c r="B247" s="118"/>
      <c r="C247" s="118"/>
      <c r="D247" s="118"/>
      <c r="E247" s="118"/>
      <c r="F247" s="118"/>
      <c r="G247" s="118"/>
      <c r="H247" s="118"/>
      <c r="I247" s="118"/>
      <c r="J247" s="118"/>
      <c r="K247" s="118"/>
      <c r="L247" s="118"/>
      <c r="M247" s="118"/>
      <c r="N247" s="118"/>
      <c r="O247" s="118"/>
      <c r="P247" s="118"/>
      <c r="Q247" s="118"/>
      <c r="R247" s="118"/>
      <c r="S247" s="118"/>
      <c r="T247" s="118"/>
      <c r="U247" s="118"/>
      <c r="V247" s="118"/>
      <c r="W247" s="118"/>
      <c r="X247" s="118"/>
      <c r="Y247" s="118"/>
      <c r="Z247" s="118"/>
      <c r="AA247" s="118"/>
      <c r="AB247" s="118"/>
      <c r="AC247" s="118"/>
      <c r="AD247" s="118"/>
      <c r="AE247" s="118"/>
      <c r="AF247" s="118"/>
      <c r="AG247" s="118"/>
      <c r="AH247" s="118"/>
      <c r="AI247" s="118"/>
      <c r="AJ247" s="118"/>
      <c r="AK247" s="118"/>
      <c r="AL247" s="118"/>
      <c r="AM247" s="118"/>
      <c r="AN247" s="118"/>
      <c r="AO247" s="118"/>
      <c r="AP247" s="118"/>
      <c r="AQ247" s="118"/>
      <c r="AR247" s="118"/>
      <c r="AS247" s="118"/>
      <c r="AT247" s="118"/>
      <c r="AU247" s="118"/>
      <c r="AV247" s="118"/>
      <c r="AW247" s="118"/>
      <c r="AX247" s="118"/>
      <c r="AY247" s="118"/>
      <c r="AZ247" s="118"/>
      <c r="BA247" s="118"/>
      <c r="BB247" s="118"/>
      <c r="BC247" s="118"/>
      <c r="BD247" s="118"/>
      <c r="BE247" s="118"/>
      <c r="BF247" s="118"/>
      <c r="BG247" s="118"/>
      <c r="BH247" s="118"/>
      <c r="BI247" s="118"/>
      <c r="BJ247" s="118"/>
      <c r="BK247" s="118"/>
      <c r="BL247" s="118"/>
      <c r="BM247" s="118"/>
      <c r="BN247" s="118"/>
      <c r="BO247" s="118"/>
      <c r="BP247" s="118"/>
      <c r="BQ247" s="118"/>
      <c r="BR247" s="118"/>
      <c r="BS247" s="118"/>
      <c r="BT247" s="118"/>
      <c r="BU247" s="118"/>
      <c r="BV247" s="118"/>
      <c r="BW247" s="118"/>
      <c r="BX247" s="118"/>
      <c r="BY247" s="118"/>
      <c r="BZ247" s="118"/>
      <c r="CA247" s="118"/>
      <c r="CB247" s="118"/>
      <c r="CC247" s="118"/>
      <c r="CD247" s="118"/>
      <c r="CE247" s="118"/>
      <c r="CF247" s="118"/>
      <c r="CG247" s="118"/>
      <c r="CH247" s="118"/>
    </row>
    <row r="248" spans="1:86">
      <c r="A248" s="118"/>
      <c r="B248" s="118"/>
      <c r="C248" s="118"/>
      <c r="D248" s="118"/>
      <c r="E248" s="118"/>
      <c r="F248" s="118"/>
      <c r="G248" s="118"/>
      <c r="H248" s="118"/>
      <c r="I248" s="118"/>
      <c r="J248" s="118"/>
      <c r="K248" s="118"/>
      <c r="L248" s="118"/>
      <c r="M248" s="118"/>
      <c r="N248" s="118"/>
      <c r="O248" s="118"/>
      <c r="P248" s="118"/>
      <c r="Q248" s="118"/>
      <c r="R248" s="118"/>
      <c r="S248" s="118"/>
      <c r="T248" s="118"/>
      <c r="U248" s="118"/>
      <c r="V248" s="118"/>
      <c r="W248" s="118"/>
      <c r="X248" s="118"/>
      <c r="Y248" s="118"/>
      <c r="Z248" s="118"/>
      <c r="AA248" s="118"/>
      <c r="AB248" s="118"/>
      <c r="AC248" s="118"/>
      <c r="AD248" s="118"/>
      <c r="AE248" s="118"/>
      <c r="AF248" s="118"/>
      <c r="AG248" s="118"/>
      <c r="AH248" s="118"/>
      <c r="AI248" s="118"/>
      <c r="AJ248" s="118"/>
      <c r="AK248" s="118"/>
      <c r="AL248" s="118"/>
      <c r="AM248" s="118"/>
      <c r="AN248" s="118"/>
      <c r="AO248" s="118"/>
      <c r="AP248" s="118"/>
      <c r="AQ248" s="118"/>
      <c r="AR248" s="118"/>
      <c r="AS248" s="118"/>
      <c r="AT248" s="118"/>
      <c r="AU248" s="118"/>
      <c r="AV248" s="118"/>
      <c r="AW248" s="118"/>
      <c r="AX248" s="118"/>
      <c r="AY248" s="118"/>
      <c r="AZ248" s="118"/>
      <c r="BA248" s="118"/>
      <c r="BB248" s="118"/>
      <c r="BC248" s="118"/>
      <c r="BD248" s="118"/>
      <c r="BE248" s="118"/>
      <c r="BF248" s="118"/>
      <c r="BG248" s="118"/>
      <c r="BH248" s="118"/>
      <c r="BI248" s="118"/>
      <c r="BJ248" s="118"/>
      <c r="BK248" s="118"/>
      <c r="BL248" s="118"/>
      <c r="BM248" s="118"/>
      <c r="BN248" s="118"/>
      <c r="BO248" s="118"/>
      <c r="BP248" s="118"/>
      <c r="BQ248" s="118"/>
      <c r="BR248" s="118"/>
      <c r="BS248" s="118"/>
      <c r="BT248" s="118"/>
      <c r="BU248" s="118"/>
      <c r="BV248" s="118"/>
      <c r="BW248" s="118"/>
      <c r="BX248" s="118"/>
      <c r="BY248" s="118"/>
      <c r="BZ248" s="118"/>
      <c r="CA248" s="118"/>
      <c r="CB248" s="118"/>
      <c r="CC248" s="118"/>
      <c r="CD248" s="118"/>
      <c r="CE248" s="118"/>
      <c r="CF248" s="118"/>
      <c r="CG248" s="118"/>
      <c r="CH248" s="118"/>
    </row>
    <row r="249" spans="1:86">
      <c r="A249" s="118"/>
      <c r="B249" s="118"/>
      <c r="C249" s="118"/>
      <c r="D249" s="118"/>
      <c r="E249" s="118"/>
      <c r="F249" s="118"/>
      <c r="G249" s="118"/>
      <c r="H249" s="118"/>
      <c r="I249" s="118"/>
      <c r="J249" s="118"/>
      <c r="K249" s="118"/>
      <c r="L249" s="118"/>
      <c r="M249" s="118"/>
      <c r="N249" s="118"/>
      <c r="O249" s="118"/>
      <c r="P249" s="118"/>
      <c r="Q249" s="118"/>
      <c r="R249" s="118"/>
      <c r="S249" s="118"/>
      <c r="T249" s="118"/>
      <c r="U249" s="118"/>
      <c r="V249" s="118"/>
      <c r="W249" s="118"/>
      <c r="X249" s="118"/>
      <c r="Y249" s="118"/>
      <c r="Z249" s="118"/>
      <c r="AA249" s="118"/>
      <c r="AB249" s="118"/>
      <c r="AC249" s="118"/>
      <c r="AD249" s="118"/>
      <c r="AE249" s="118"/>
      <c r="AF249" s="118"/>
      <c r="AG249" s="118"/>
      <c r="AH249" s="118"/>
      <c r="AI249" s="118"/>
      <c r="AJ249" s="118"/>
      <c r="AK249" s="118"/>
      <c r="AL249" s="118"/>
      <c r="AM249" s="118"/>
      <c r="AN249" s="118"/>
      <c r="AO249" s="118"/>
      <c r="AP249" s="118"/>
      <c r="AQ249" s="118"/>
      <c r="AR249" s="118"/>
      <c r="AS249" s="118"/>
      <c r="AT249" s="118"/>
      <c r="AU249" s="118"/>
      <c r="AV249" s="118"/>
      <c r="AW249" s="118"/>
      <c r="AX249" s="118"/>
      <c r="AY249" s="118"/>
      <c r="AZ249" s="118"/>
      <c r="BA249" s="118"/>
      <c r="BB249" s="118"/>
      <c r="BC249" s="118"/>
      <c r="BD249" s="118"/>
      <c r="BE249" s="118"/>
      <c r="BF249" s="118"/>
      <c r="BG249" s="118"/>
      <c r="BH249" s="118"/>
      <c r="BI249" s="118"/>
      <c r="BJ249" s="118"/>
      <c r="BK249" s="118"/>
      <c r="BL249" s="118"/>
      <c r="BM249" s="118"/>
      <c r="BN249" s="118"/>
      <c r="BO249" s="118"/>
      <c r="BP249" s="118"/>
      <c r="BQ249" s="118"/>
      <c r="BR249" s="118"/>
      <c r="BS249" s="118"/>
      <c r="BT249" s="118"/>
      <c r="BU249" s="118"/>
      <c r="BV249" s="118"/>
      <c r="BW249" s="118"/>
      <c r="BX249" s="118"/>
      <c r="BY249" s="118"/>
      <c r="BZ249" s="118"/>
      <c r="CA249" s="118"/>
      <c r="CB249" s="118"/>
      <c r="CC249" s="118"/>
      <c r="CD249" s="118"/>
      <c r="CE249" s="118"/>
      <c r="CF249" s="118"/>
      <c r="CG249" s="118"/>
      <c r="CH249" s="118"/>
    </row>
    <row r="250" spans="1:86">
      <c r="A250" s="118"/>
      <c r="B250" s="118"/>
      <c r="C250" s="118"/>
      <c r="D250" s="118"/>
      <c r="E250" s="118"/>
      <c r="F250" s="118"/>
      <c r="G250" s="118"/>
      <c r="H250" s="118"/>
      <c r="I250" s="118"/>
      <c r="J250" s="118"/>
      <c r="K250" s="118"/>
      <c r="L250" s="118"/>
      <c r="M250" s="118"/>
      <c r="N250" s="118"/>
      <c r="O250" s="118"/>
      <c r="P250" s="118"/>
      <c r="Q250" s="118"/>
      <c r="R250" s="118"/>
      <c r="S250" s="118"/>
      <c r="T250" s="118"/>
      <c r="U250" s="118"/>
      <c r="V250" s="118"/>
      <c r="W250" s="118"/>
      <c r="X250" s="118"/>
      <c r="Y250" s="118"/>
      <c r="Z250" s="118"/>
      <c r="AA250" s="118"/>
      <c r="AB250" s="118"/>
      <c r="AC250" s="118"/>
      <c r="AD250" s="118"/>
      <c r="AE250" s="118"/>
      <c r="AF250" s="118"/>
      <c r="AG250" s="118"/>
      <c r="AH250" s="118"/>
      <c r="AI250" s="118"/>
      <c r="AJ250" s="118"/>
      <c r="AK250" s="118"/>
      <c r="AL250" s="118"/>
      <c r="AM250" s="118"/>
      <c r="AN250" s="118"/>
      <c r="AO250" s="118"/>
      <c r="AP250" s="118"/>
      <c r="AQ250" s="118"/>
      <c r="AR250" s="118"/>
      <c r="AS250" s="118"/>
      <c r="AT250" s="118"/>
      <c r="AU250" s="118"/>
      <c r="AV250" s="118"/>
      <c r="AW250" s="118"/>
      <c r="AX250" s="118"/>
      <c r="AY250" s="118"/>
      <c r="AZ250" s="118"/>
      <c r="BA250" s="118"/>
      <c r="BB250" s="118"/>
      <c r="BC250" s="118"/>
      <c r="BD250" s="118"/>
      <c r="BE250" s="118"/>
      <c r="BF250" s="118"/>
      <c r="BG250" s="118"/>
      <c r="BH250" s="118"/>
      <c r="BI250" s="118"/>
      <c r="BJ250" s="118"/>
      <c r="BK250" s="118"/>
      <c r="BL250" s="118"/>
      <c r="BM250" s="118"/>
      <c r="BN250" s="118"/>
      <c r="BO250" s="118"/>
      <c r="BP250" s="118"/>
      <c r="BQ250" s="118"/>
      <c r="BR250" s="118"/>
      <c r="BS250" s="118"/>
      <c r="BT250" s="118"/>
      <c r="BU250" s="118"/>
      <c r="BV250" s="118"/>
      <c r="BW250" s="118"/>
      <c r="BX250" s="118"/>
      <c r="BY250" s="118"/>
      <c r="BZ250" s="118"/>
      <c r="CA250" s="118"/>
      <c r="CB250" s="118"/>
      <c r="CC250" s="118"/>
      <c r="CD250" s="118"/>
      <c r="CE250" s="118"/>
      <c r="CF250" s="118"/>
      <c r="CG250" s="118"/>
      <c r="CH250" s="118"/>
    </row>
    <row r="251" spans="1:86">
      <c r="A251" s="118"/>
      <c r="B251" s="118"/>
      <c r="C251" s="118"/>
      <c r="D251" s="118"/>
      <c r="E251" s="118"/>
      <c r="F251" s="118"/>
      <c r="G251" s="118"/>
      <c r="H251" s="118"/>
      <c r="I251" s="118"/>
      <c r="J251" s="118"/>
      <c r="K251" s="118"/>
      <c r="L251" s="118"/>
      <c r="M251" s="118"/>
      <c r="N251" s="118"/>
      <c r="O251" s="118"/>
      <c r="P251" s="118"/>
      <c r="Q251" s="118"/>
      <c r="R251" s="118"/>
      <c r="S251" s="118"/>
      <c r="T251" s="118"/>
      <c r="U251" s="118"/>
      <c r="V251" s="118"/>
      <c r="W251" s="118"/>
      <c r="X251" s="118"/>
      <c r="Y251" s="118"/>
      <c r="Z251" s="118"/>
      <c r="AA251" s="118"/>
      <c r="AB251" s="118"/>
      <c r="AC251" s="118"/>
      <c r="AD251" s="118"/>
      <c r="AE251" s="118"/>
      <c r="AF251" s="118"/>
      <c r="AG251" s="118"/>
      <c r="AH251" s="118"/>
      <c r="AI251" s="118"/>
      <c r="AJ251" s="118"/>
      <c r="AK251" s="118"/>
      <c r="AL251" s="118"/>
      <c r="AM251" s="118"/>
      <c r="AN251" s="118"/>
      <c r="AO251" s="118"/>
      <c r="AP251" s="118"/>
      <c r="AQ251" s="118"/>
      <c r="AR251" s="118"/>
      <c r="AS251" s="118"/>
      <c r="AT251" s="118"/>
      <c r="AU251" s="118"/>
      <c r="AV251" s="118"/>
      <c r="AW251" s="118"/>
      <c r="AX251" s="118"/>
      <c r="AY251" s="118"/>
      <c r="AZ251" s="118"/>
      <c r="BA251" s="118"/>
      <c r="BB251" s="118"/>
      <c r="BC251" s="118"/>
      <c r="BD251" s="118"/>
      <c r="BE251" s="118"/>
      <c r="BF251" s="118"/>
      <c r="BG251" s="118"/>
      <c r="BH251" s="118"/>
      <c r="BI251" s="118"/>
      <c r="BJ251" s="118"/>
      <c r="BK251" s="118"/>
      <c r="BL251" s="118"/>
      <c r="BM251" s="118"/>
      <c r="BN251" s="118"/>
      <c r="BO251" s="118"/>
      <c r="BP251" s="118"/>
      <c r="BQ251" s="118"/>
      <c r="BR251" s="118"/>
      <c r="BS251" s="118"/>
      <c r="BT251" s="118"/>
      <c r="BU251" s="118"/>
      <c r="BV251" s="118"/>
      <c r="BW251" s="118"/>
      <c r="BX251" s="118"/>
      <c r="BY251" s="118"/>
      <c r="BZ251" s="118"/>
      <c r="CA251" s="118"/>
      <c r="CB251" s="118"/>
      <c r="CC251" s="118"/>
      <c r="CD251" s="118"/>
      <c r="CE251" s="118"/>
      <c r="CF251" s="118"/>
      <c r="CG251" s="118"/>
      <c r="CH251" s="118"/>
    </row>
    <row r="252" spans="1:86">
      <c r="A252" s="118"/>
      <c r="B252" s="118"/>
      <c r="C252" s="118"/>
      <c r="D252" s="118"/>
      <c r="E252" s="118"/>
      <c r="F252" s="118"/>
      <c r="G252" s="118"/>
      <c r="H252" s="118"/>
      <c r="I252" s="118"/>
      <c r="J252" s="118"/>
      <c r="K252" s="118"/>
      <c r="L252" s="118"/>
      <c r="M252" s="118"/>
      <c r="N252" s="118"/>
      <c r="O252" s="118"/>
      <c r="P252" s="118"/>
      <c r="Q252" s="118"/>
      <c r="R252" s="118"/>
      <c r="S252" s="118"/>
      <c r="T252" s="118"/>
      <c r="U252" s="118"/>
      <c r="V252" s="118"/>
      <c r="W252" s="118"/>
      <c r="X252" s="118"/>
      <c r="Y252" s="118"/>
      <c r="Z252" s="118"/>
      <c r="AA252" s="118"/>
      <c r="AB252" s="118"/>
      <c r="AC252" s="118"/>
      <c r="AD252" s="118"/>
      <c r="AE252" s="118"/>
      <c r="AF252" s="118"/>
      <c r="AG252" s="118"/>
      <c r="AH252" s="118"/>
      <c r="AI252" s="118"/>
      <c r="AJ252" s="118"/>
      <c r="AK252" s="118"/>
      <c r="AL252" s="118"/>
      <c r="AM252" s="118"/>
      <c r="AN252" s="118"/>
      <c r="AO252" s="118"/>
      <c r="AP252" s="118"/>
      <c r="AQ252" s="118"/>
      <c r="AR252" s="118"/>
      <c r="AS252" s="118"/>
      <c r="AT252" s="118"/>
      <c r="AU252" s="118"/>
      <c r="AV252" s="118"/>
      <c r="AW252" s="118"/>
      <c r="AX252" s="118"/>
      <c r="AY252" s="118"/>
      <c r="AZ252" s="118"/>
      <c r="BA252" s="118"/>
      <c r="BB252" s="118"/>
      <c r="BC252" s="118"/>
      <c r="BD252" s="118"/>
      <c r="BE252" s="118"/>
      <c r="BF252" s="118"/>
      <c r="BG252" s="118"/>
      <c r="BH252" s="118"/>
      <c r="BI252" s="118"/>
      <c r="BJ252" s="118"/>
      <c r="BK252" s="118"/>
      <c r="BL252" s="118"/>
      <c r="BM252" s="118"/>
      <c r="BN252" s="118"/>
      <c r="BO252" s="118"/>
      <c r="BP252" s="118"/>
      <c r="BQ252" s="118"/>
      <c r="BR252" s="118"/>
      <c r="BS252" s="118"/>
      <c r="BT252" s="118"/>
      <c r="BU252" s="118"/>
      <c r="BV252" s="118"/>
      <c r="BW252" s="118"/>
      <c r="BX252" s="118"/>
      <c r="BY252" s="118"/>
      <c r="BZ252" s="118"/>
      <c r="CA252" s="118"/>
      <c r="CB252" s="118"/>
      <c r="CC252" s="118"/>
      <c r="CD252" s="118"/>
      <c r="CE252" s="118"/>
      <c r="CF252" s="118"/>
      <c r="CG252" s="118"/>
      <c r="CH252" s="118"/>
    </row>
    <row r="253" spans="1:86">
      <c r="A253" s="118"/>
      <c r="B253" s="118"/>
      <c r="C253" s="118"/>
      <c r="D253" s="118"/>
      <c r="E253" s="118"/>
      <c r="F253" s="118"/>
      <c r="G253" s="118"/>
      <c r="H253" s="118"/>
      <c r="I253" s="118"/>
      <c r="J253" s="118"/>
      <c r="K253" s="118"/>
      <c r="L253" s="118"/>
      <c r="M253" s="118"/>
      <c r="N253" s="118"/>
      <c r="O253" s="118"/>
      <c r="P253" s="118"/>
      <c r="Q253" s="118"/>
      <c r="R253" s="118"/>
      <c r="S253" s="118"/>
      <c r="T253" s="118"/>
      <c r="U253" s="118"/>
      <c r="V253" s="118"/>
      <c r="W253" s="118"/>
      <c r="X253" s="118"/>
      <c r="Y253" s="118"/>
      <c r="Z253" s="118"/>
      <c r="AA253" s="118"/>
      <c r="AB253" s="118"/>
      <c r="AC253" s="118"/>
      <c r="AD253" s="118"/>
      <c r="AE253" s="118"/>
      <c r="AF253" s="118"/>
      <c r="AG253" s="118"/>
      <c r="AH253" s="118"/>
      <c r="AI253" s="118"/>
      <c r="AJ253" s="118"/>
      <c r="AK253" s="118"/>
      <c r="AL253" s="118"/>
      <c r="AM253" s="118"/>
      <c r="AN253" s="118"/>
      <c r="AO253" s="118"/>
      <c r="AP253" s="118"/>
      <c r="AQ253" s="118"/>
      <c r="AR253" s="118"/>
      <c r="AS253" s="118"/>
      <c r="AT253" s="118"/>
      <c r="AU253" s="118"/>
      <c r="AV253" s="118"/>
      <c r="AW253" s="118"/>
      <c r="AX253" s="118"/>
      <c r="AY253" s="118"/>
      <c r="AZ253" s="118"/>
      <c r="BA253" s="118"/>
      <c r="BB253" s="118"/>
      <c r="BC253" s="118"/>
      <c r="BD253" s="118"/>
      <c r="BE253" s="118"/>
      <c r="BF253" s="118"/>
      <c r="BG253" s="118"/>
      <c r="BH253" s="118"/>
      <c r="BI253" s="118"/>
      <c r="BJ253" s="118"/>
      <c r="BK253" s="118"/>
      <c r="BL253" s="118"/>
      <c r="BM253" s="118"/>
      <c r="BN253" s="118"/>
      <c r="BO253" s="118"/>
      <c r="BP253" s="118"/>
      <c r="BQ253" s="118"/>
      <c r="BR253" s="118"/>
      <c r="BS253" s="118"/>
      <c r="BT253" s="118"/>
      <c r="BU253" s="118"/>
      <c r="BV253" s="118"/>
      <c r="BW253" s="118"/>
      <c r="BX253" s="118"/>
      <c r="BY253" s="118"/>
      <c r="BZ253" s="118"/>
      <c r="CA253" s="118"/>
      <c r="CB253" s="118"/>
      <c r="CC253" s="118"/>
      <c r="CD253" s="118"/>
      <c r="CE253" s="118"/>
      <c r="CF253" s="118"/>
      <c r="CG253" s="118"/>
      <c r="CH253" s="118"/>
    </row>
    <row r="254" spans="1:86">
      <c r="A254" s="118"/>
      <c r="B254" s="118"/>
      <c r="C254" s="118"/>
      <c r="D254" s="118"/>
      <c r="E254" s="118"/>
      <c r="F254" s="118"/>
      <c r="G254" s="118"/>
      <c r="H254" s="118"/>
      <c r="I254" s="118"/>
      <c r="J254" s="118"/>
      <c r="K254" s="118"/>
      <c r="L254" s="118"/>
      <c r="M254" s="118"/>
      <c r="N254" s="118"/>
      <c r="O254" s="118"/>
      <c r="P254" s="118"/>
      <c r="Q254" s="118"/>
      <c r="R254" s="118"/>
      <c r="S254" s="118"/>
      <c r="T254" s="118"/>
      <c r="U254" s="118"/>
      <c r="V254" s="118"/>
      <c r="W254" s="118"/>
      <c r="X254" s="118"/>
      <c r="Y254" s="118"/>
      <c r="Z254" s="118"/>
      <c r="AA254" s="118"/>
      <c r="AB254" s="118"/>
      <c r="AC254" s="118"/>
      <c r="AD254" s="118"/>
      <c r="AE254" s="118"/>
      <c r="AF254" s="118"/>
      <c r="AG254" s="118"/>
      <c r="AH254" s="118"/>
      <c r="AI254" s="118"/>
      <c r="AJ254" s="118"/>
      <c r="AK254" s="118"/>
      <c r="AL254" s="118"/>
      <c r="AM254" s="118"/>
      <c r="AN254" s="118"/>
      <c r="AO254" s="118"/>
      <c r="AP254" s="118"/>
      <c r="AQ254" s="118"/>
      <c r="AR254" s="118"/>
      <c r="AS254" s="118"/>
      <c r="AT254" s="118"/>
      <c r="AU254" s="118"/>
      <c r="AV254" s="118"/>
      <c r="AW254" s="118"/>
      <c r="AX254" s="118"/>
      <c r="AY254" s="118"/>
      <c r="AZ254" s="118"/>
      <c r="BA254" s="118"/>
      <c r="BB254" s="118"/>
      <c r="BC254" s="118"/>
      <c r="BD254" s="118"/>
      <c r="BE254" s="118"/>
      <c r="BF254" s="118"/>
      <c r="BG254" s="118"/>
      <c r="BH254" s="118"/>
      <c r="BI254" s="118"/>
      <c r="BJ254" s="118"/>
      <c r="BK254" s="118"/>
      <c r="BL254" s="118"/>
      <c r="BM254" s="118"/>
      <c r="BN254" s="118"/>
      <c r="BO254" s="118"/>
      <c r="BP254" s="118"/>
      <c r="BQ254" s="118"/>
      <c r="BR254" s="118"/>
      <c r="BS254" s="118"/>
      <c r="BT254" s="118"/>
      <c r="BU254" s="118"/>
      <c r="BV254" s="118"/>
      <c r="BW254" s="118"/>
      <c r="BX254" s="118"/>
      <c r="BY254" s="118"/>
      <c r="BZ254" s="118"/>
      <c r="CA254" s="118"/>
      <c r="CB254" s="118"/>
      <c r="CC254" s="118"/>
      <c r="CD254" s="118"/>
      <c r="CE254" s="118"/>
      <c r="CF254" s="118"/>
      <c r="CG254" s="118"/>
      <c r="CH254" s="118"/>
    </row>
    <row r="255" spans="1:86">
      <c r="A255" s="118"/>
      <c r="B255" s="118"/>
      <c r="C255" s="118"/>
      <c r="D255" s="118"/>
      <c r="E255" s="118"/>
      <c r="F255" s="118"/>
      <c r="G255" s="118"/>
      <c r="H255" s="118"/>
      <c r="I255" s="118"/>
      <c r="J255" s="118"/>
      <c r="K255" s="118"/>
      <c r="L255" s="118"/>
      <c r="M255" s="118"/>
      <c r="N255" s="118"/>
      <c r="O255" s="118"/>
      <c r="P255" s="118"/>
      <c r="Q255" s="118"/>
      <c r="R255" s="118"/>
      <c r="S255" s="118"/>
      <c r="T255" s="118"/>
      <c r="U255" s="118"/>
      <c r="V255" s="118"/>
      <c r="W255" s="118"/>
      <c r="X255" s="118"/>
      <c r="Y255" s="118"/>
      <c r="Z255" s="118"/>
      <c r="AA255" s="118"/>
      <c r="AB255" s="118"/>
      <c r="AC255" s="118"/>
      <c r="AD255" s="118"/>
      <c r="AE255" s="118"/>
      <c r="AF255" s="118"/>
      <c r="AG255" s="118"/>
      <c r="AH255" s="118"/>
      <c r="AI255" s="118"/>
      <c r="AJ255" s="118"/>
      <c r="AK255" s="118"/>
      <c r="AL255" s="118"/>
      <c r="AM255" s="118"/>
      <c r="AN255" s="118"/>
      <c r="AO255" s="118"/>
      <c r="AP255" s="118"/>
      <c r="AQ255" s="118"/>
      <c r="AR255" s="118"/>
      <c r="AS255" s="118"/>
      <c r="AT255" s="118"/>
      <c r="AU255" s="118"/>
      <c r="AV255" s="118"/>
      <c r="AW255" s="118"/>
      <c r="AX255" s="118"/>
      <c r="AY255" s="118"/>
      <c r="AZ255" s="118"/>
      <c r="BA255" s="118"/>
      <c r="BB255" s="118"/>
      <c r="BC255" s="118"/>
      <c r="BD255" s="118"/>
      <c r="BE255" s="118"/>
      <c r="BF255" s="118"/>
      <c r="BG255" s="118"/>
      <c r="BH255" s="118"/>
      <c r="BI255" s="118"/>
      <c r="BJ255" s="118"/>
      <c r="BK255" s="118"/>
      <c r="BL255" s="118"/>
      <c r="BM255" s="118"/>
      <c r="BN255" s="118"/>
      <c r="BO255" s="118"/>
      <c r="BP255" s="118"/>
      <c r="BQ255" s="118"/>
      <c r="BR255" s="118"/>
      <c r="BS255" s="118"/>
      <c r="BT255" s="118"/>
      <c r="BU255" s="118"/>
      <c r="BV255" s="118"/>
      <c r="BW255" s="118"/>
      <c r="BX255" s="118"/>
      <c r="BY255" s="118"/>
      <c r="BZ255" s="118"/>
      <c r="CA255" s="118"/>
      <c r="CB255" s="118"/>
      <c r="CC255" s="118"/>
      <c r="CD255" s="118"/>
      <c r="CE255" s="118"/>
      <c r="CF255" s="118"/>
      <c r="CG255" s="118"/>
      <c r="CH255" s="118"/>
    </row>
    <row r="256" spans="1:86">
      <c r="A256" s="118"/>
      <c r="B256" s="118"/>
      <c r="C256" s="118"/>
      <c r="D256" s="118"/>
      <c r="E256" s="118"/>
      <c r="F256" s="118"/>
      <c r="G256" s="118"/>
      <c r="H256" s="118"/>
      <c r="I256" s="118"/>
      <c r="J256" s="118"/>
      <c r="K256" s="118"/>
      <c r="L256" s="118"/>
      <c r="M256" s="118"/>
      <c r="N256" s="118"/>
      <c r="O256" s="118"/>
      <c r="P256" s="118"/>
      <c r="Q256" s="118"/>
      <c r="R256" s="118"/>
      <c r="S256" s="118"/>
      <c r="T256" s="118"/>
      <c r="U256" s="118"/>
      <c r="V256" s="118"/>
      <c r="W256" s="118"/>
      <c r="X256" s="118"/>
      <c r="Y256" s="118"/>
      <c r="Z256" s="118"/>
      <c r="AA256" s="118"/>
      <c r="AB256" s="118"/>
      <c r="AC256" s="118"/>
      <c r="AD256" s="118"/>
      <c r="AE256" s="118"/>
      <c r="AF256" s="118"/>
      <c r="AG256" s="118"/>
      <c r="AH256" s="118"/>
      <c r="AI256" s="118"/>
      <c r="AJ256" s="118"/>
      <c r="AK256" s="118"/>
      <c r="AL256" s="118"/>
      <c r="AM256" s="118"/>
      <c r="AN256" s="118"/>
      <c r="AO256" s="118"/>
      <c r="AP256" s="118"/>
      <c r="AQ256" s="118"/>
      <c r="AR256" s="118"/>
      <c r="AS256" s="118"/>
      <c r="AT256" s="118"/>
      <c r="AU256" s="118"/>
      <c r="AV256" s="118"/>
      <c r="AW256" s="118"/>
      <c r="AX256" s="118"/>
      <c r="AY256" s="118"/>
      <c r="AZ256" s="118"/>
      <c r="BA256" s="118"/>
      <c r="BB256" s="118"/>
      <c r="BC256" s="118"/>
      <c r="BD256" s="118"/>
      <c r="BE256" s="118"/>
      <c r="BF256" s="118"/>
      <c r="BG256" s="118"/>
      <c r="BH256" s="118"/>
      <c r="BI256" s="118"/>
      <c r="BJ256" s="118"/>
      <c r="BK256" s="118"/>
      <c r="BL256" s="118"/>
      <c r="BM256" s="118"/>
      <c r="BN256" s="118"/>
      <c r="BO256" s="118"/>
      <c r="BP256" s="118"/>
      <c r="BQ256" s="118"/>
      <c r="BR256" s="118"/>
      <c r="BS256" s="118"/>
      <c r="BT256" s="118"/>
      <c r="BU256" s="118"/>
      <c r="BV256" s="118"/>
      <c r="BW256" s="118"/>
      <c r="BX256" s="118"/>
      <c r="BY256" s="118"/>
      <c r="BZ256" s="118"/>
      <c r="CA256" s="118"/>
      <c r="CB256" s="118"/>
      <c r="CC256" s="118"/>
      <c r="CD256" s="118"/>
      <c r="CE256" s="118"/>
      <c r="CF256" s="118"/>
      <c r="CG256" s="118"/>
      <c r="CH256" s="118"/>
    </row>
    <row r="257" spans="1:86">
      <c r="A257" s="118"/>
      <c r="B257" s="118"/>
      <c r="C257" s="118"/>
      <c r="D257" s="118"/>
      <c r="E257" s="118"/>
      <c r="F257" s="118"/>
      <c r="G257" s="118"/>
      <c r="H257" s="118"/>
      <c r="I257" s="118"/>
      <c r="J257" s="118"/>
      <c r="K257" s="118"/>
      <c r="L257" s="118"/>
      <c r="M257" s="118"/>
      <c r="N257" s="118"/>
      <c r="O257" s="118"/>
      <c r="P257" s="118"/>
      <c r="Q257" s="118"/>
      <c r="R257" s="118"/>
      <c r="S257" s="118"/>
      <c r="T257" s="118"/>
      <c r="U257" s="118"/>
      <c r="V257" s="118"/>
      <c r="W257" s="118"/>
      <c r="X257" s="118"/>
      <c r="Y257" s="118"/>
      <c r="Z257" s="118"/>
      <c r="AA257" s="118"/>
      <c r="AB257" s="118"/>
      <c r="AC257" s="118"/>
      <c r="AD257" s="118"/>
      <c r="AE257" s="118"/>
      <c r="AF257" s="118"/>
      <c r="AG257" s="118"/>
      <c r="AH257" s="118"/>
      <c r="AI257" s="118"/>
      <c r="AJ257" s="118"/>
      <c r="AK257" s="118"/>
      <c r="AL257" s="118"/>
      <c r="AM257" s="118"/>
      <c r="AN257" s="118"/>
      <c r="AO257" s="118"/>
      <c r="AP257" s="118"/>
      <c r="AQ257" s="118"/>
      <c r="AR257" s="118"/>
      <c r="AS257" s="118"/>
      <c r="AT257" s="118"/>
      <c r="AU257" s="118"/>
      <c r="AV257" s="118"/>
      <c r="AW257" s="118"/>
      <c r="AX257" s="118"/>
      <c r="AY257" s="118"/>
      <c r="AZ257" s="118"/>
      <c r="BA257" s="118"/>
      <c r="BB257" s="118"/>
      <c r="BC257" s="118"/>
      <c r="BD257" s="118"/>
      <c r="BE257" s="118"/>
      <c r="BF257" s="118"/>
      <c r="BG257" s="118"/>
      <c r="BH257" s="118"/>
      <c r="BI257" s="118"/>
      <c r="BJ257" s="118"/>
      <c r="BK257" s="118"/>
      <c r="BL257" s="118"/>
      <c r="BM257" s="118"/>
      <c r="BN257" s="118"/>
      <c r="BO257" s="118"/>
      <c r="BP257" s="118"/>
      <c r="BQ257" s="118"/>
      <c r="BR257" s="118"/>
      <c r="BS257" s="118"/>
      <c r="BT257" s="118"/>
      <c r="BU257" s="118"/>
      <c r="BV257" s="118"/>
      <c r="BW257" s="118"/>
      <c r="BX257" s="118"/>
      <c r="BY257" s="118"/>
      <c r="BZ257" s="118"/>
      <c r="CA257" s="118"/>
      <c r="CB257" s="118"/>
      <c r="CC257" s="118"/>
      <c r="CD257" s="118"/>
      <c r="CE257" s="118"/>
      <c r="CF257" s="118"/>
      <c r="CG257" s="118"/>
      <c r="CH257" s="118"/>
    </row>
    <row r="258" spans="1:86">
      <c r="A258" s="118"/>
      <c r="B258" s="118"/>
      <c r="C258" s="118"/>
      <c r="D258" s="118"/>
      <c r="E258" s="118"/>
      <c r="F258" s="118"/>
      <c r="G258" s="118"/>
      <c r="H258" s="118"/>
      <c r="I258" s="118"/>
      <c r="J258" s="118"/>
      <c r="K258" s="118"/>
      <c r="L258" s="118"/>
      <c r="M258" s="118"/>
      <c r="N258" s="118"/>
      <c r="O258" s="118"/>
      <c r="P258" s="118"/>
      <c r="Q258" s="118"/>
      <c r="R258" s="118"/>
      <c r="S258" s="118"/>
      <c r="T258" s="118"/>
      <c r="U258" s="118"/>
      <c r="V258" s="118"/>
      <c r="W258" s="118"/>
      <c r="X258" s="118"/>
      <c r="Y258" s="118"/>
      <c r="Z258" s="118"/>
      <c r="AA258" s="118"/>
      <c r="AB258" s="118"/>
      <c r="AC258" s="118"/>
      <c r="AD258" s="118"/>
      <c r="AE258" s="118"/>
      <c r="AF258" s="118"/>
      <c r="AG258" s="118"/>
      <c r="AH258" s="118"/>
      <c r="AI258" s="118"/>
      <c r="AJ258" s="118"/>
      <c r="AK258" s="118"/>
      <c r="AL258" s="118"/>
      <c r="AM258" s="118"/>
      <c r="AN258" s="118"/>
      <c r="AO258" s="118"/>
      <c r="AP258" s="118"/>
      <c r="AQ258" s="118"/>
      <c r="AR258" s="118"/>
      <c r="AS258" s="118"/>
      <c r="AT258" s="118"/>
      <c r="AU258" s="118"/>
      <c r="AV258" s="118"/>
      <c r="AW258" s="118"/>
      <c r="AX258" s="118"/>
      <c r="AY258" s="118"/>
      <c r="AZ258" s="118"/>
      <c r="BA258" s="118"/>
      <c r="BB258" s="118"/>
      <c r="BC258" s="118"/>
      <c r="BD258" s="118"/>
      <c r="BE258" s="118"/>
      <c r="BF258" s="118"/>
      <c r="BG258" s="118"/>
      <c r="BH258" s="118"/>
      <c r="BI258" s="118"/>
      <c r="BJ258" s="118"/>
      <c r="BK258" s="118"/>
      <c r="BL258" s="118"/>
      <c r="BM258" s="118"/>
      <c r="BN258" s="118"/>
      <c r="BO258" s="118"/>
      <c r="BP258" s="118"/>
      <c r="BQ258" s="118"/>
      <c r="BR258" s="118"/>
      <c r="BS258" s="118"/>
      <c r="BT258" s="118"/>
      <c r="BU258" s="118"/>
      <c r="BV258" s="118"/>
      <c r="BW258" s="118"/>
      <c r="BX258" s="118"/>
      <c r="BY258" s="118"/>
      <c r="BZ258" s="118"/>
      <c r="CA258" s="118"/>
      <c r="CB258" s="118"/>
      <c r="CC258" s="118"/>
      <c r="CD258" s="118"/>
      <c r="CE258" s="118"/>
      <c r="CF258" s="118"/>
      <c r="CG258" s="118"/>
      <c r="CH258" s="118"/>
    </row>
    <row r="259" spans="1:86">
      <c r="A259" s="118"/>
      <c r="B259" s="118"/>
      <c r="C259" s="118"/>
      <c r="D259" s="118"/>
      <c r="E259" s="118"/>
      <c r="F259" s="118"/>
      <c r="G259" s="118"/>
      <c r="H259" s="118"/>
      <c r="I259" s="118"/>
      <c r="J259" s="118"/>
      <c r="K259" s="118"/>
      <c r="L259" s="118"/>
      <c r="M259" s="118"/>
      <c r="N259" s="118"/>
      <c r="O259" s="118"/>
      <c r="P259" s="118"/>
      <c r="Q259" s="118"/>
      <c r="R259" s="118"/>
      <c r="S259" s="118"/>
      <c r="T259" s="118"/>
      <c r="U259" s="118"/>
      <c r="V259" s="118"/>
      <c r="W259" s="118"/>
      <c r="X259" s="118"/>
      <c r="Y259" s="118"/>
      <c r="Z259" s="118"/>
      <c r="AA259" s="118"/>
      <c r="AB259" s="118"/>
      <c r="AC259" s="118"/>
      <c r="AD259" s="118"/>
      <c r="AE259" s="118"/>
      <c r="AF259" s="118"/>
      <c r="AG259" s="118"/>
      <c r="AH259" s="118"/>
      <c r="AI259" s="118"/>
      <c r="AJ259" s="118"/>
      <c r="AK259" s="118"/>
      <c r="AL259" s="118"/>
      <c r="AM259" s="118"/>
      <c r="AN259" s="118"/>
      <c r="AO259" s="118"/>
      <c r="AP259" s="118"/>
      <c r="AQ259" s="118"/>
      <c r="AR259" s="118"/>
      <c r="AS259" s="118"/>
      <c r="AT259" s="118"/>
      <c r="AU259" s="118"/>
      <c r="AV259" s="118"/>
      <c r="AW259" s="118"/>
      <c r="AX259" s="118"/>
      <c r="AY259" s="118"/>
      <c r="AZ259" s="118"/>
      <c r="BA259" s="118"/>
      <c r="BB259" s="118"/>
      <c r="BC259" s="118"/>
      <c r="BD259" s="118"/>
      <c r="BE259" s="118"/>
      <c r="BF259" s="118"/>
      <c r="BG259" s="118"/>
      <c r="BH259" s="118"/>
      <c r="BI259" s="118"/>
      <c r="BJ259" s="118"/>
      <c r="BK259" s="118"/>
      <c r="BL259" s="118"/>
      <c r="BM259" s="118"/>
      <c r="BN259" s="118"/>
      <c r="BO259" s="118"/>
      <c r="BP259" s="118"/>
      <c r="BQ259" s="118"/>
      <c r="BR259" s="118"/>
      <c r="BS259" s="118"/>
      <c r="BT259" s="118"/>
      <c r="BU259" s="118"/>
      <c r="BV259" s="118"/>
      <c r="BW259" s="118"/>
      <c r="BX259" s="118"/>
      <c r="BY259" s="118"/>
      <c r="BZ259" s="118"/>
      <c r="CA259" s="118"/>
      <c r="CB259" s="118"/>
      <c r="CC259" s="118"/>
      <c r="CD259" s="118"/>
      <c r="CE259" s="118"/>
      <c r="CF259" s="118"/>
      <c r="CG259" s="118"/>
      <c r="CH259" s="118"/>
    </row>
    <row r="260" spans="1:86">
      <c r="A260" s="118"/>
      <c r="B260" s="118"/>
      <c r="C260" s="118"/>
      <c r="D260" s="118"/>
      <c r="E260" s="118"/>
      <c r="F260" s="118"/>
      <c r="G260" s="118"/>
      <c r="H260" s="118"/>
      <c r="I260" s="118"/>
      <c r="J260" s="118"/>
      <c r="K260" s="118"/>
      <c r="L260" s="118"/>
      <c r="M260" s="118"/>
      <c r="N260" s="118"/>
      <c r="O260" s="118"/>
      <c r="P260" s="118"/>
      <c r="Q260" s="118"/>
      <c r="R260" s="118"/>
      <c r="S260" s="118"/>
      <c r="T260" s="118"/>
      <c r="U260" s="118"/>
      <c r="V260" s="118"/>
      <c r="W260" s="118"/>
      <c r="X260" s="118"/>
      <c r="Y260" s="118"/>
      <c r="Z260" s="118"/>
      <c r="AA260" s="118"/>
      <c r="AB260" s="118"/>
      <c r="AC260" s="118"/>
      <c r="AD260" s="118"/>
      <c r="AE260" s="118"/>
      <c r="AF260" s="118"/>
      <c r="AG260" s="118"/>
      <c r="AH260" s="118"/>
      <c r="AI260" s="118"/>
      <c r="AJ260" s="118"/>
      <c r="AK260" s="118"/>
      <c r="AL260" s="118"/>
      <c r="AM260" s="118"/>
      <c r="AN260" s="118"/>
      <c r="AO260" s="118"/>
      <c r="AP260" s="118"/>
      <c r="AQ260" s="118"/>
      <c r="AR260" s="118"/>
      <c r="AS260" s="118"/>
      <c r="AT260" s="118"/>
      <c r="AU260" s="118"/>
      <c r="AV260" s="118"/>
      <c r="AW260" s="118"/>
      <c r="AX260" s="118"/>
      <c r="AY260" s="118"/>
      <c r="AZ260" s="118"/>
      <c r="BA260" s="118"/>
      <c r="BB260" s="118"/>
      <c r="BC260" s="118"/>
      <c r="BD260" s="118"/>
      <c r="BE260" s="118"/>
      <c r="BF260" s="118"/>
      <c r="BG260" s="118"/>
      <c r="BH260" s="118"/>
      <c r="BI260" s="118"/>
      <c r="BJ260" s="118"/>
      <c r="BK260" s="118"/>
      <c r="BL260" s="118"/>
      <c r="BM260" s="118"/>
      <c r="BN260" s="118"/>
      <c r="BO260" s="118"/>
      <c r="BP260" s="118"/>
      <c r="BQ260" s="118"/>
      <c r="BR260" s="118"/>
      <c r="BS260" s="118"/>
      <c r="BT260" s="118"/>
      <c r="BU260" s="118"/>
      <c r="BV260" s="118"/>
      <c r="BW260" s="118"/>
      <c r="BX260" s="118"/>
      <c r="BY260" s="118"/>
      <c r="BZ260" s="118"/>
      <c r="CA260" s="118"/>
      <c r="CB260" s="118"/>
      <c r="CC260" s="118"/>
      <c r="CD260" s="118"/>
      <c r="CE260" s="118"/>
      <c r="CF260" s="118"/>
      <c r="CG260" s="118"/>
      <c r="CH260" s="118"/>
    </row>
    <row r="261" spans="1:86">
      <c r="A261" s="118"/>
      <c r="B261" s="118"/>
      <c r="C261" s="118"/>
      <c r="D261" s="118"/>
      <c r="E261" s="118"/>
      <c r="F261" s="118"/>
      <c r="G261" s="118"/>
      <c r="H261" s="118"/>
      <c r="I261" s="118"/>
      <c r="J261" s="118"/>
      <c r="K261" s="118"/>
      <c r="L261" s="118"/>
      <c r="M261" s="118"/>
      <c r="N261" s="118"/>
      <c r="O261" s="118"/>
      <c r="P261" s="118"/>
      <c r="Q261" s="118"/>
      <c r="R261" s="118"/>
      <c r="S261" s="118"/>
      <c r="T261" s="118"/>
      <c r="U261" s="118"/>
      <c r="V261" s="118"/>
      <c r="W261" s="118"/>
      <c r="X261" s="118"/>
      <c r="Y261" s="118"/>
      <c r="Z261" s="118"/>
      <c r="AA261" s="118"/>
      <c r="AB261" s="118"/>
      <c r="AC261" s="118"/>
      <c r="AD261" s="118"/>
      <c r="AE261" s="118"/>
      <c r="AF261" s="118"/>
      <c r="AG261" s="118"/>
      <c r="AH261" s="118"/>
      <c r="AI261" s="118"/>
      <c r="AJ261" s="118"/>
      <c r="AK261" s="118"/>
      <c r="AL261" s="118"/>
      <c r="AM261" s="118"/>
      <c r="AN261" s="118"/>
      <c r="AO261" s="118"/>
      <c r="AP261" s="118"/>
      <c r="AQ261" s="118"/>
      <c r="AR261" s="118"/>
      <c r="AS261" s="118"/>
      <c r="AT261" s="118"/>
      <c r="AU261" s="118"/>
      <c r="AV261" s="118"/>
      <c r="AW261" s="118"/>
      <c r="AX261" s="118"/>
      <c r="AY261" s="118"/>
      <c r="AZ261" s="118"/>
      <c r="BA261" s="118"/>
      <c r="BB261" s="118"/>
      <c r="BC261" s="118"/>
      <c r="BD261" s="118"/>
      <c r="BE261" s="118"/>
      <c r="BF261" s="118"/>
      <c r="BG261" s="118"/>
      <c r="BH261" s="118"/>
      <c r="BI261" s="118"/>
      <c r="BJ261" s="118"/>
      <c r="BK261" s="118"/>
      <c r="BL261" s="118"/>
      <c r="BM261" s="118"/>
      <c r="BN261" s="118"/>
      <c r="BO261" s="118"/>
      <c r="BP261" s="118"/>
      <c r="BQ261" s="118"/>
      <c r="BR261" s="118"/>
      <c r="BS261" s="118"/>
      <c r="BT261" s="118"/>
      <c r="BU261" s="118"/>
      <c r="BV261" s="118"/>
      <c r="BW261" s="118"/>
      <c r="BX261" s="118"/>
      <c r="BY261" s="118"/>
      <c r="BZ261" s="118"/>
      <c r="CA261" s="118"/>
      <c r="CB261" s="118"/>
      <c r="CC261" s="118"/>
      <c r="CD261" s="118"/>
      <c r="CE261" s="118"/>
      <c r="CF261" s="118"/>
      <c r="CG261" s="118"/>
      <c r="CH261" s="118"/>
    </row>
    <row r="262" spans="1:86">
      <c r="A262" s="118"/>
      <c r="B262" s="118"/>
      <c r="C262" s="118"/>
      <c r="D262" s="118"/>
      <c r="E262" s="118"/>
      <c r="F262" s="118"/>
      <c r="G262" s="118"/>
      <c r="H262" s="118"/>
      <c r="I262" s="118"/>
      <c r="J262" s="118"/>
      <c r="K262" s="118"/>
      <c r="L262" s="118"/>
      <c r="M262" s="118"/>
      <c r="N262" s="118"/>
      <c r="O262" s="118"/>
      <c r="P262" s="118"/>
      <c r="Q262" s="118"/>
      <c r="R262" s="118"/>
      <c r="S262" s="118"/>
      <c r="T262" s="118"/>
      <c r="U262" s="118"/>
      <c r="V262" s="118"/>
      <c r="W262" s="118"/>
      <c r="X262" s="118"/>
      <c r="Y262" s="118"/>
      <c r="Z262" s="118"/>
      <c r="AA262" s="118"/>
      <c r="AB262" s="118"/>
      <c r="AC262" s="118"/>
      <c r="AD262" s="118"/>
      <c r="AE262" s="118"/>
      <c r="AF262" s="118"/>
      <c r="AG262" s="118"/>
      <c r="AH262" s="118"/>
      <c r="AI262" s="118"/>
      <c r="AJ262" s="118"/>
      <c r="AK262" s="118"/>
      <c r="AL262" s="118"/>
      <c r="AM262" s="118"/>
      <c r="AN262" s="118"/>
      <c r="AO262" s="118"/>
      <c r="AP262" s="118"/>
      <c r="AQ262" s="118"/>
      <c r="AR262" s="118"/>
      <c r="AS262" s="118"/>
      <c r="AT262" s="118"/>
      <c r="AU262" s="118"/>
      <c r="AV262" s="118"/>
      <c r="AW262" s="118"/>
      <c r="AX262" s="118"/>
      <c r="AY262" s="118"/>
      <c r="AZ262" s="118"/>
      <c r="BA262" s="118"/>
      <c r="BB262" s="118"/>
      <c r="BC262" s="118"/>
      <c r="BD262" s="118"/>
      <c r="BE262" s="118"/>
      <c r="BF262" s="118"/>
      <c r="BG262" s="118"/>
      <c r="BH262" s="118"/>
      <c r="BI262" s="118"/>
      <c r="BJ262" s="118"/>
      <c r="BK262" s="118"/>
      <c r="BL262" s="118"/>
      <c r="BM262" s="118"/>
      <c r="BN262" s="118"/>
      <c r="BO262" s="118"/>
      <c r="BP262" s="118"/>
      <c r="BQ262" s="118"/>
      <c r="BR262" s="118"/>
      <c r="BS262" s="118"/>
      <c r="BT262" s="118"/>
      <c r="BU262" s="118"/>
      <c r="BV262" s="118"/>
      <c r="BW262" s="118"/>
      <c r="BX262" s="118"/>
      <c r="BY262" s="118"/>
      <c r="BZ262" s="118"/>
      <c r="CA262" s="118"/>
      <c r="CB262" s="118"/>
      <c r="CC262" s="118"/>
      <c r="CD262" s="118"/>
      <c r="CE262" s="118"/>
      <c r="CF262" s="118"/>
      <c r="CG262" s="118"/>
      <c r="CH262" s="118"/>
    </row>
    <row r="263" spans="1:86">
      <c r="A263" s="118"/>
      <c r="B263" s="118"/>
      <c r="C263" s="118"/>
      <c r="D263" s="118"/>
      <c r="E263" s="118"/>
      <c r="F263" s="118"/>
      <c r="G263" s="118"/>
      <c r="H263" s="118"/>
      <c r="I263" s="118"/>
      <c r="J263" s="118"/>
      <c r="K263" s="118"/>
      <c r="L263" s="118"/>
      <c r="M263" s="118"/>
      <c r="N263" s="118"/>
      <c r="O263" s="118"/>
      <c r="P263" s="118"/>
      <c r="Q263" s="118"/>
      <c r="R263" s="118"/>
      <c r="S263" s="118"/>
      <c r="T263" s="118"/>
      <c r="U263" s="118"/>
      <c r="V263" s="118"/>
      <c r="W263" s="118"/>
      <c r="X263" s="118"/>
      <c r="Y263" s="118"/>
      <c r="Z263" s="118"/>
      <c r="AA263" s="118"/>
      <c r="AB263" s="118"/>
      <c r="AC263" s="118"/>
      <c r="AD263" s="118"/>
      <c r="AE263" s="118"/>
      <c r="AF263" s="118"/>
      <c r="AG263" s="118"/>
      <c r="AH263" s="118"/>
      <c r="AI263" s="118"/>
      <c r="AJ263" s="118"/>
      <c r="AK263" s="118"/>
      <c r="AL263" s="118"/>
      <c r="AM263" s="118"/>
      <c r="AN263" s="118"/>
      <c r="AO263" s="118"/>
      <c r="AP263" s="118"/>
      <c r="AQ263" s="118"/>
      <c r="AR263" s="118"/>
      <c r="AS263" s="118"/>
      <c r="AT263" s="118"/>
      <c r="AU263" s="118"/>
      <c r="AV263" s="118"/>
      <c r="AW263" s="118"/>
      <c r="AX263" s="118"/>
      <c r="AY263" s="118"/>
      <c r="AZ263" s="118"/>
      <c r="BA263" s="118"/>
      <c r="BB263" s="118"/>
      <c r="BC263" s="118"/>
      <c r="BD263" s="118"/>
      <c r="BE263" s="118"/>
      <c r="BF263" s="118"/>
      <c r="BG263" s="118"/>
      <c r="BH263" s="118"/>
      <c r="BI263" s="118"/>
      <c r="BJ263" s="118"/>
      <c r="BK263" s="118"/>
      <c r="BL263" s="118"/>
      <c r="BM263" s="118"/>
      <c r="BN263" s="118"/>
      <c r="BO263" s="118"/>
      <c r="BP263" s="118"/>
      <c r="BQ263" s="118"/>
      <c r="BR263" s="118"/>
      <c r="BS263" s="118"/>
      <c r="BT263" s="118"/>
      <c r="BU263" s="118"/>
      <c r="BV263" s="118"/>
      <c r="BW263" s="118"/>
      <c r="BX263" s="118"/>
      <c r="BY263" s="118"/>
      <c r="BZ263" s="118"/>
      <c r="CA263" s="118"/>
      <c r="CB263" s="118"/>
      <c r="CC263" s="118"/>
      <c r="CD263" s="118"/>
      <c r="CE263" s="118"/>
      <c r="CF263" s="118"/>
      <c r="CG263" s="118"/>
      <c r="CH263" s="118"/>
    </row>
    <row r="264" spans="1:86">
      <c r="A264" s="118"/>
      <c r="B264" s="118"/>
      <c r="C264" s="118"/>
      <c r="D264" s="118"/>
      <c r="E264" s="118"/>
      <c r="F264" s="118"/>
      <c r="G264" s="118"/>
      <c r="H264" s="118"/>
      <c r="I264" s="118"/>
      <c r="J264" s="118"/>
      <c r="K264" s="118"/>
      <c r="L264" s="118"/>
      <c r="M264" s="118"/>
      <c r="N264" s="118"/>
      <c r="O264" s="118"/>
      <c r="P264" s="118"/>
      <c r="Q264" s="118"/>
      <c r="R264" s="118"/>
      <c r="S264" s="118"/>
      <c r="T264" s="118"/>
      <c r="U264" s="118"/>
      <c r="V264" s="118"/>
      <c r="W264" s="118"/>
      <c r="X264" s="118"/>
      <c r="Y264" s="118"/>
      <c r="Z264" s="118"/>
      <c r="AA264" s="118"/>
      <c r="AB264" s="118"/>
      <c r="AC264" s="118"/>
      <c r="AD264" s="118"/>
      <c r="AE264" s="118"/>
      <c r="AF264" s="118"/>
      <c r="AG264" s="118"/>
      <c r="AH264" s="118"/>
      <c r="AI264" s="118"/>
      <c r="AJ264" s="118"/>
      <c r="AK264" s="118"/>
      <c r="AL264" s="118"/>
      <c r="AM264" s="118"/>
      <c r="AN264" s="118"/>
      <c r="AO264" s="118"/>
      <c r="AP264" s="118"/>
      <c r="AQ264" s="118"/>
      <c r="AR264" s="118"/>
      <c r="AS264" s="118"/>
      <c r="AT264" s="118"/>
      <c r="AU264" s="118"/>
      <c r="AV264" s="118"/>
      <c r="AW264" s="118"/>
      <c r="AX264" s="118"/>
      <c r="AY264" s="118"/>
      <c r="AZ264" s="118"/>
      <c r="BA264" s="118"/>
      <c r="BB264" s="118"/>
      <c r="BC264" s="118"/>
      <c r="BD264" s="118"/>
      <c r="BE264" s="118"/>
      <c r="BF264" s="118"/>
      <c r="BG264" s="118"/>
      <c r="BH264" s="118"/>
      <c r="BI264" s="118"/>
      <c r="BJ264" s="118"/>
      <c r="BK264" s="118"/>
      <c r="BL264" s="118"/>
      <c r="BM264" s="118"/>
      <c r="BN264" s="118"/>
      <c r="BO264" s="118"/>
      <c r="BP264" s="118"/>
      <c r="BQ264" s="118"/>
      <c r="BR264" s="118"/>
      <c r="BS264" s="118"/>
      <c r="BT264" s="118"/>
      <c r="BU264" s="118"/>
      <c r="BV264" s="118"/>
      <c r="BW264" s="118"/>
      <c r="BX264" s="118"/>
      <c r="BY264" s="118"/>
      <c r="BZ264" s="118"/>
      <c r="CA264" s="118"/>
      <c r="CB264" s="118"/>
      <c r="CC264" s="118"/>
      <c r="CD264" s="118"/>
      <c r="CE264" s="118"/>
      <c r="CF264" s="118"/>
      <c r="CG264" s="118"/>
      <c r="CH264" s="118"/>
    </row>
    <row r="265" spans="1:86">
      <c r="A265" s="118"/>
      <c r="B265" s="118"/>
      <c r="C265" s="118"/>
      <c r="D265" s="118"/>
      <c r="E265" s="118"/>
      <c r="F265" s="118"/>
      <c r="G265" s="118"/>
      <c r="H265" s="118"/>
      <c r="I265" s="118"/>
      <c r="J265" s="118"/>
      <c r="K265" s="118"/>
      <c r="L265" s="118"/>
      <c r="M265" s="118"/>
      <c r="N265" s="118"/>
      <c r="O265" s="118"/>
      <c r="P265" s="118"/>
      <c r="Q265" s="118"/>
      <c r="R265" s="118"/>
      <c r="S265" s="118"/>
      <c r="T265" s="118"/>
      <c r="U265" s="118"/>
      <c r="V265" s="118"/>
      <c r="W265" s="118"/>
      <c r="X265" s="118"/>
      <c r="Y265" s="118"/>
      <c r="Z265" s="118"/>
      <c r="AA265" s="118"/>
      <c r="AB265" s="118"/>
      <c r="AC265" s="118"/>
      <c r="AD265" s="118"/>
      <c r="AE265" s="118"/>
      <c r="AF265" s="118"/>
      <c r="AG265" s="118"/>
      <c r="AH265" s="118"/>
      <c r="AI265" s="118"/>
      <c r="AJ265" s="118"/>
      <c r="AK265" s="118"/>
      <c r="AL265" s="118"/>
      <c r="AM265" s="118"/>
      <c r="AN265" s="118"/>
      <c r="AO265" s="118"/>
      <c r="AP265" s="118"/>
      <c r="AQ265" s="118"/>
      <c r="AR265" s="118"/>
      <c r="AS265" s="118"/>
      <c r="AT265" s="118"/>
      <c r="AU265" s="118"/>
      <c r="AV265" s="118"/>
      <c r="AW265" s="118"/>
      <c r="AX265" s="118"/>
      <c r="AY265" s="118"/>
      <c r="AZ265" s="118"/>
      <c r="BA265" s="118"/>
      <c r="BB265" s="118"/>
      <c r="BC265" s="118"/>
      <c r="BD265" s="118"/>
      <c r="BE265" s="118"/>
      <c r="BF265" s="118"/>
      <c r="BG265" s="118"/>
      <c r="BH265" s="118"/>
      <c r="BI265" s="118"/>
      <c r="BJ265" s="118"/>
      <c r="BK265" s="118"/>
      <c r="BL265" s="118"/>
      <c r="BM265" s="118"/>
      <c r="BN265" s="118"/>
      <c r="BO265" s="118"/>
      <c r="BP265" s="118"/>
      <c r="BQ265" s="118"/>
      <c r="BR265" s="118"/>
      <c r="BS265" s="118"/>
      <c r="BT265" s="118"/>
      <c r="BU265" s="118"/>
      <c r="BV265" s="118"/>
      <c r="BW265" s="118"/>
      <c r="BX265" s="118"/>
      <c r="BY265" s="118"/>
      <c r="BZ265" s="118"/>
      <c r="CA265" s="118"/>
      <c r="CB265" s="118"/>
      <c r="CC265" s="118"/>
      <c r="CD265" s="118"/>
      <c r="CE265" s="118"/>
      <c r="CF265" s="118"/>
      <c r="CG265" s="118"/>
      <c r="CH265" s="118"/>
    </row>
    <row r="266" spans="1:86">
      <c r="A266" s="118"/>
      <c r="B266" s="118"/>
      <c r="C266" s="118"/>
      <c r="D266" s="118"/>
      <c r="E266" s="118"/>
      <c r="F266" s="118"/>
      <c r="G266" s="118"/>
      <c r="H266" s="118"/>
      <c r="I266" s="118"/>
      <c r="J266" s="118"/>
      <c r="K266" s="118"/>
      <c r="L266" s="118"/>
      <c r="M266" s="118"/>
      <c r="N266" s="118"/>
      <c r="O266" s="118"/>
      <c r="P266" s="118"/>
      <c r="Q266" s="118"/>
      <c r="R266" s="118"/>
      <c r="S266" s="118"/>
      <c r="T266" s="118"/>
      <c r="U266" s="118"/>
      <c r="V266" s="118"/>
      <c r="W266" s="118"/>
      <c r="X266" s="118"/>
      <c r="Y266" s="118"/>
      <c r="Z266" s="118"/>
      <c r="AA266" s="118"/>
      <c r="AB266" s="118"/>
      <c r="AC266" s="118"/>
      <c r="AD266" s="118"/>
      <c r="AE266" s="118"/>
      <c r="AF266" s="118"/>
      <c r="AG266" s="118"/>
      <c r="AH266" s="118"/>
      <c r="AI266" s="118"/>
      <c r="AJ266" s="118"/>
      <c r="AK266" s="118"/>
      <c r="AL266" s="118"/>
      <c r="AM266" s="118"/>
      <c r="AN266" s="118"/>
      <c r="AO266" s="118"/>
      <c r="AP266" s="118"/>
      <c r="AQ266" s="118"/>
      <c r="AR266" s="118"/>
      <c r="AS266" s="118"/>
      <c r="AT266" s="118"/>
      <c r="AU266" s="118"/>
      <c r="AV266" s="118"/>
      <c r="AW266" s="118"/>
      <c r="AX266" s="118"/>
      <c r="AY266" s="118"/>
      <c r="AZ266" s="118"/>
      <c r="BA266" s="118"/>
      <c r="BB266" s="118"/>
      <c r="BC266" s="118"/>
      <c r="BD266" s="118"/>
      <c r="BE266" s="118"/>
      <c r="BF266" s="118"/>
      <c r="BG266" s="118"/>
      <c r="BH266" s="118"/>
      <c r="BI266" s="118"/>
      <c r="BJ266" s="118"/>
      <c r="BK266" s="118"/>
      <c r="BL266" s="118"/>
      <c r="BM266" s="118"/>
      <c r="BN266" s="118"/>
      <c r="BO266" s="118"/>
      <c r="BP266" s="118"/>
      <c r="BQ266" s="118"/>
      <c r="BR266" s="118"/>
      <c r="BS266" s="118"/>
      <c r="BT266" s="118"/>
      <c r="BU266" s="118"/>
      <c r="BV266" s="118"/>
      <c r="BW266" s="118"/>
      <c r="BX266" s="118"/>
      <c r="BY266" s="118"/>
      <c r="BZ266" s="118"/>
      <c r="CA266" s="118"/>
      <c r="CB266" s="118"/>
      <c r="CC266" s="118"/>
      <c r="CD266" s="118"/>
      <c r="CE266" s="118"/>
      <c r="CF266" s="118"/>
      <c r="CG266" s="118"/>
      <c r="CH266" s="118"/>
    </row>
    <row r="267" spans="1:86">
      <c r="A267" s="118"/>
      <c r="B267" s="118"/>
      <c r="C267" s="118"/>
      <c r="D267" s="118"/>
      <c r="E267" s="118"/>
      <c r="F267" s="118"/>
      <c r="G267" s="118"/>
      <c r="H267" s="118"/>
      <c r="I267" s="118"/>
      <c r="J267" s="118"/>
      <c r="K267" s="118"/>
      <c r="L267" s="118"/>
      <c r="M267" s="118"/>
      <c r="N267" s="118"/>
      <c r="O267" s="118"/>
      <c r="P267" s="118"/>
      <c r="Q267" s="118"/>
      <c r="R267" s="118"/>
      <c r="S267" s="118"/>
      <c r="T267" s="118"/>
      <c r="U267" s="118"/>
      <c r="V267" s="118"/>
      <c r="W267" s="118"/>
      <c r="X267" s="118"/>
      <c r="Y267" s="118"/>
      <c r="Z267" s="118"/>
      <c r="AA267" s="118"/>
      <c r="AB267" s="118"/>
      <c r="AC267" s="118"/>
      <c r="AD267" s="118"/>
      <c r="AE267" s="118"/>
      <c r="AF267" s="118"/>
      <c r="AG267" s="118"/>
      <c r="AH267" s="118"/>
      <c r="AI267" s="118"/>
      <c r="AJ267" s="118"/>
      <c r="AK267" s="118"/>
      <c r="AL267" s="118"/>
      <c r="AM267" s="118"/>
      <c r="AN267" s="118"/>
      <c r="AO267" s="118"/>
      <c r="AP267" s="118"/>
      <c r="AQ267" s="118"/>
      <c r="AR267" s="118"/>
      <c r="AS267" s="118"/>
      <c r="AT267" s="118"/>
      <c r="AU267" s="118"/>
      <c r="AV267" s="118"/>
      <c r="AW267" s="118"/>
      <c r="AX267" s="118"/>
      <c r="AY267" s="118"/>
      <c r="AZ267" s="118"/>
      <c r="BA267" s="118"/>
      <c r="BB267" s="118"/>
      <c r="BC267" s="118"/>
      <c r="BD267" s="118"/>
      <c r="BE267" s="118"/>
      <c r="BF267" s="118"/>
      <c r="BG267" s="118"/>
      <c r="BH267" s="118"/>
      <c r="BI267" s="118"/>
      <c r="BJ267" s="118"/>
      <c r="BK267" s="118"/>
      <c r="BL267" s="118"/>
      <c r="BM267" s="118"/>
      <c r="BN267" s="118"/>
      <c r="BO267" s="118"/>
      <c r="BP267" s="118"/>
      <c r="BQ267" s="118"/>
      <c r="BR267" s="118"/>
      <c r="BS267" s="118"/>
      <c r="BT267" s="118"/>
      <c r="BU267" s="118"/>
      <c r="BV267" s="118"/>
      <c r="BW267" s="118"/>
      <c r="BX267" s="118"/>
      <c r="BY267" s="118"/>
      <c r="BZ267" s="118"/>
      <c r="CA267" s="118"/>
      <c r="CB267" s="118"/>
      <c r="CC267" s="118"/>
      <c r="CD267" s="118"/>
      <c r="CE267" s="118"/>
      <c r="CF267" s="118"/>
      <c r="CG267" s="118"/>
      <c r="CH267" s="118"/>
    </row>
    <row r="268" spans="1:86">
      <c r="A268" s="118"/>
      <c r="B268" s="118"/>
      <c r="C268" s="118"/>
      <c r="D268" s="118"/>
      <c r="E268" s="118"/>
      <c r="F268" s="118"/>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8"/>
      <c r="AF268" s="118"/>
      <c r="AG268" s="118"/>
      <c r="AH268" s="118"/>
      <c r="AI268" s="118"/>
      <c r="AJ268" s="118"/>
      <c r="AK268" s="118"/>
      <c r="AL268" s="118"/>
      <c r="AM268" s="118"/>
      <c r="AN268" s="118"/>
      <c r="AO268" s="118"/>
      <c r="AP268" s="118"/>
      <c r="AQ268" s="118"/>
      <c r="AR268" s="118"/>
      <c r="AS268" s="118"/>
      <c r="AT268" s="118"/>
      <c r="AU268" s="118"/>
      <c r="AV268" s="118"/>
      <c r="AW268" s="118"/>
      <c r="AX268" s="118"/>
      <c r="AY268" s="118"/>
      <c r="AZ268" s="118"/>
      <c r="BA268" s="118"/>
      <c r="BB268" s="118"/>
      <c r="BC268" s="118"/>
      <c r="BD268" s="118"/>
      <c r="BE268" s="118"/>
      <c r="BF268" s="118"/>
      <c r="BG268" s="118"/>
      <c r="BH268" s="118"/>
      <c r="BI268" s="118"/>
      <c r="BJ268" s="118"/>
      <c r="BK268" s="118"/>
      <c r="BL268" s="118"/>
      <c r="BM268" s="118"/>
      <c r="BN268" s="118"/>
      <c r="BO268" s="118"/>
      <c r="BP268" s="118"/>
      <c r="BQ268" s="118"/>
      <c r="BR268" s="118"/>
      <c r="BS268" s="118"/>
      <c r="BT268" s="118"/>
      <c r="BU268" s="118"/>
      <c r="BV268" s="118"/>
      <c r="BW268" s="118"/>
      <c r="BX268" s="118"/>
      <c r="BY268" s="118"/>
      <c r="BZ268" s="118"/>
      <c r="CA268" s="118"/>
      <c r="CB268" s="118"/>
      <c r="CC268" s="118"/>
      <c r="CD268" s="118"/>
      <c r="CE268" s="118"/>
      <c r="CF268" s="118"/>
      <c r="CG268" s="118"/>
      <c r="CH268" s="118"/>
    </row>
    <row r="269" spans="1:86">
      <c r="A269" s="118"/>
      <c r="B269" s="118"/>
      <c r="C269" s="118"/>
      <c r="D269" s="118"/>
      <c r="E269" s="118"/>
      <c r="F269" s="118"/>
      <c r="G269" s="118"/>
      <c r="H269" s="118"/>
      <c r="I269" s="118"/>
      <c r="J269" s="118"/>
      <c r="K269" s="118"/>
      <c r="L269" s="118"/>
      <c r="M269" s="118"/>
      <c r="N269" s="118"/>
      <c r="O269" s="118"/>
      <c r="P269" s="118"/>
      <c r="Q269" s="118"/>
      <c r="R269" s="118"/>
      <c r="S269" s="118"/>
      <c r="T269" s="118"/>
      <c r="U269" s="118"/>
      <c r="V269" s="118"/>
      <c r="W269" s="118"/>
      <c r="X269" s="118"/>
      <c r="Y269" s="118"/>
      <c r="Z269" s="118"/>
      <c r="AA269" s="118"/>
      <c r="AB269" s="118"/>
      <c r="AC269" s="118"/>
      <c r="AD269" s="118"/>
      <c r="AE269" s="118"/>
      <c r="AF269" s="118"/>
      <c r="AG269" s="118"/>
      <c r="AH269" s="118"/>
      <c r="AI269" s="118"/>
      <c r="AJ269" s="118"/>
      <c r="AK269" s="118"/>
      <c r="AL269" s="118"/>
      <c r="AM269" s="118"/>
      <c r="AN269" s="118"/>
      <c r="AO269" s="118"/>
      <c r="AP269" s="118"/>
      <c r="AQ269" s="118"/>
      <c r="AR269" s="118"/>
      <c r="AS269" s="118"/>
      <c r="AT269" s="118"/>
      <c r="AU269" s="118"/>
      <c r="AV269" s="118"/>
      <c r="AW269" s="118"/>
      <c r="AX269" s="118"/>
      <c r="AY269" s="118"/>
      <c r="AZ269" s="118"/>
      <c r="BA269" s="118"/>
      <c r="BB269" s="118"/>
      <c r="BC269" s="118"/>
      <c r="BD269" s="118"/>
      <c r="BE269" s="118"/>
      <c r="BF269" s="118"/>
      <c r="BG269" s="118"/>
      <c r="BH269" s="118"/>
      <c r="BI269" s="118"/>
      <c r="BJ269" s="118"/>
      <c r="BK269" s="118"/>
      <c r="BL269" s="118"/>
      <c r="BM269" s="118"/>
      <c r="BN269" s="118"/>
      <c r="BO269" s="118"/>
      <c r="BP269" s="118"/>
      <c r="BQ269" s="118"/>
      <c r="BR269" s="118"/>
      <c r="BS269" s="118"/>
      <c r="BT269" s="118"/>
      <c r="BU269" s="118"/>
      <c r="BV269" s="118"/>
      <c r="BW269" s="118"/>
      <c r="BX269" s="118"/>
      <c r="BY269" s="118"/>
      <c r="BZ269" s="118"/>
      <c r="CA269" s="118"/>
      <c r="CB269" s="118"/>
      <c r="CC269" s="118"/>
      <c r="CD269" s="118"/>
      <c r="CE269" s="118"/>
      <c r="CF269" s="118"/>
      <c r="CG269" s="118"/>
      <c r="CH269" s="118"/>
    </row>
    <row r="270" spans="1:86">
      <c r="A270" s="118"/>
      <c r="B270" s="118"/>
      <c r="C270" s="118"/>
      <c r="D270" s="118"/>
      <c r="E270" s="118"/>
      <c r="F270" s="118"/>
      <c r="G270" s="118"/>
      <c r="H270" s="118"/>
      <c r="I270" s="118"/>
      <c r="J270" s="118"/>
      <c r="K270" s="118"/>
      <c r="L270" s="118"/>
      <c r="M270" s="118"/>
      <c r="N270" s="118"/>
      <c r="O270" s="118"/>
      <c r="P270" s="118"/>
      <c r="Q270" s="118"/>
      <c r="R270" s="118"/>
      <c r="S270" s="118"/>
      <c r="T270" s="118"/>
      <c r="U270" s="118"/>
      <c r="V270" s="118"/>
      <c r="W270" s="118"/>
      <c r="X270" s="118"/>
      <c r="Y270" s="118"/>
      <c r="Z270" s="118"/>
      <c r="AA270" s="118"/>
      <c r="AB270" s="118"/>
      <c r="AC270" s="118"/>
      <c r="AD270" s="118"/>
      <c r="AE270" s="118"/>
      <c r="AF270" s="118"/>
      <c r="AG270" s="118"/>
      <c r="AH270" s="118"/>
      <c r="AI270" s="118"/>
      <c r="AJ270" s="118"/>
      <c r="AK270" s="118"/>
      <c r="AL270" s="118"/>
      <c r="AM270" s="118"/>
      <c r="AN270" s="118"/>
      <c r="AO270" s="118"/>
      <c r="AP270" s="118"/>
      <c r="AQ270" s="118"/>
      <c r="AR270" s="118"/>
      <c r="AS270" s="118"/>
      <c r="AT270" s="118"/>
      <c r="AU270" s="118"/>
      <c r="AV270" s="118"/>
      <c r="AW270" s="118"/>
      <c r="AX270" s="118"/>
      <c r="AY270" s="118"/>
      <c r="AZ270" s="118"/>
      <c r="BA270" s="118"/>
      <c r="BB270" s="118"/>
      <c r="BC270" s="118"/>
      <c r="BD270" s="118"/>
      <c r="BE270" s="118"/>
      <c r="BF270" s="118"/>
      <c r="BG270" s="118"/>
      <c r="BH270" s="118"/>
      <c r="BI270" s="118"/>
      <c r="BJ270" s="118"/>
      <c r="BK270" s="118"/>
      <c r="BL270" s="118"/>
      <c r="BM270" s="118"/>
      <c r="BN270" s="118"/>
      <c r="BO270" s="118"/>
      <c r="BP270" s="118"/>
      <c r="BQ270" s="118"/>
      <c r="BR270" s="118"/>
      <c r="BS270" s="118"/>
      <c r="BT270" s="118"/>
      <c r="BU270" s="118"/>
      <c r="BV270" s="118"/>
      <c r="BW270" s="118"/>
      <c r="BX270" s="118"/>
      <c r="BY270" s="118"/>
      <c r="BZ270" s="118"/>
      <c r="CA270" s="118"/>
      <c r="CB270" s="118"/>
      <c r="CC270" s="118"/>
      <c r="CD270" s="118"/>
      <c r="CE270" s="118"/>
      <c r="CF270" s="118"/>
      <c r="CG270" s="118"/>
      <c r="CH270" s="118"/>
    </row>
    <row r="271" spans="1:86">
      <c r="A271" s="118"/>
      <c r="B271" s="118"/>
      <c r="C271" s="118"/>
      <c r="D271" s="118"/>
      <c r="E271" s="118"/>
      <c r="F271" s="118"/>
      <c r="G271" s="118"/>
      <c r="H271" s="118"/>
      <c r="I271" s="118"/>
      <c r="J271" s="118"/>
      <c r="K271" s="118"/>
      <c r="L271" s="118"/>
      <c r="M271" s="118"/>
      <c r="N271" s="118"/>
      <c r="O271" s="118"/>
      <c r="P271" s="118"/>
      <c r="Q271" s="118"/>
      <c r="R271" s="118"/>
      <c r="S271" s="118"/>
      <c r="T271" s="118"/>
      <c r="U271" s="118"/>
      <c r="V271" s="118"/>
      <c r="W271" s="118"/>
      <c r="X271" s="118"/>
      <c r="Y271" s="118"/>
      <c r="Z271" s="118"/>
      <c r="AA271" s="118"/>
      <c r="AB271" s="118"/>
      <c r="AC271" s="118"/>
      <c r="AD271" s="118"/>
      <c r="AE271" s="118"/>
      <c r="AF271" s="118"/>
      <c r="AG271" s="118"/>
      <c r="AH271" s="118"/>
      <c r="AI271" s="118"/>
      <c r="AJ271" s="118"/>
      <c r="AK271" s="118"/>
      <c r="AL271" s="118"/>
      <c r="AM271" s="118"/>
      <c r="AN271" s="118"/>
      <c r="AO271" s="118"/>
      <c r="AP271" s="118"/>
      <c r="AQ271" s="118"/>
      <c r="AR271" s="118"/>
      <c r="AS271" s="118"/>
      <c r="AT271" s="118"/>
      <c r="AU271" s="118"/>
      <c r="AV271" s="118"/>
      <c r="AW271" s="118"/>
      <c r="AX271" s="118"/>
      <c r="AY271" s="118"/>
      <c r="AZ271" s="118"/>
      <c r="BA271" s="118"/>
      <c r="BB271" s="118"/>
      <c r="BC271" s="118"/>
      <c r="BD271" s="118"/>
      <c r="BE271" s="118"/>
      <c r="BF271" s="118"/>
      <c r="BG271" s="118"/>
      <c r="BH271" s="118"/>
      <c r="BI271" s="118"/>
      <c r="BJ271" s="118"/>
      <c r="BK271" s="118"/>
      <c r="BL271" s="118"/>
      <c r="BM271" s="118"/>
      <c r="BN271" s="118"/>
      <c r="BO271" s="118"/>
      <c r="BP271" s="118"/>
      <c r="BQ271" s="118"/>
      <c r="BR271" s="118"/>
      <c r="BS271" s="118"/>
      <c r="BT271" s="118"/>
      <c r="BU271" s="118"/>
      <c r="BV271" s="118"/>
      <c r="BW271" s="118"/>
      <c r="BX271" s="118"/>
      <c r="BY271" s="118"/>
      <c r="BZ271" s="118"/>
      <c r="CA271" s="118"/>
      <c r="CB271" s="118"/>
      <c r="CC271" s="118"/>
      <c r="CD271" s="118"/>
      <c r="CE271" s="118"/>
      <c r="CF271" s="118"/>
      <c r="CG271" s="118"/>
      <c r="CH271" s="118"/>
    </row>
    <row r="272" spans="1:86">
      <c r="A272" s="118"/>
      <c r="B272" s="118"/>
      <c r="C272" s="118"/>
      <c r="D272" s="118"/>
      <c r="E272" s="118"/>
      <c r="F272" s="118"/>
      <c r="G272" s="118"/>
      <c r="H272" s="118"/>
      <c r="I272" s="118"/>
      <c r="J272" s="118"/>
      <c r="K272" s="118"/>
      <c r="L272" s="118"/>
      <c r="M272" s="118"/>
      <c r="N272" s="118"/>
      <c r="O272" s="118"/>
      <c r="P272" s="118"/>
      <c r="Q272" s="118"/>
      <c r="R272" s="118"/>
      <c r="S272" s="118"/>
      <c r="T272" s="118"/>
      <c r="U272" s="118"/>
      <c r="V272" s="118"/>
      <c r="W272" s="118"/>
      <c r="X272" s="118"/>
      <c r="Y272" s="118"/>
      <c r="Z272" s="118"/>
      <c r="AA272" s="118"/>
      <c r="AB272" s="118"/>
      <c r="AC272" s="118"/>
      <c r="AD272" s="118"/>
      <c r="AE272" s="118"/>
      <c r="AF272" s="118"/>
      <c r="AG272" s="118"/>
      <c r="AH272" s="118"/>
      <c r="AI272" s="118"/>
      <c r="AJ272" s="118"/>
      <c r="AK272" s="118"/>
      <c r="AL272" s="118"/>
      <c r="AM272" s="118"/>
      <c r="AN272" s="118"/>
      <c r="AO272" s="118"/>
      <c r="AP272" s="118"/>
      <c r="AQ272" s="118"/>
      <c r="AR272" s="118"/>
      <c r="AS272" s="118"/>
      <c r="AT272" s="118"/>
      <c r="AU272" s="118"/>
      <c r="AV272" s="118"/>
      <c r="AW272" s="118"/>
      <c r="AX272" s="118"/>
      <c r="AY272" s="118"/>
      <c r="AZ272" s="118"/>
      <c r="BA272" s="118"/>
      <c r="BB272" s="118"/>
      <c r="BC272" s="118"/>
      <c r="BD272" s="118"/>
      <c r="BE272" s="118"/>
      <c r="BF272" s="118"/>
      <c r="BG272" s="118"/>
      <c r="BH272" s="118"/>
      <c r="BI272" s="118"/>
      <c r="BJ272" s="118"/>
      <c r="BK272" s="118"/>
      <c r="BL272" s="118"/>
      <c r="BM272" s="118"/>
      <c r="BN272" s="118"/>
      <c r="BO272" s="118"/>
      <c r="BP272" s="118"/>
      <c r="BQ272" s="118"/>
      <c r="BR272" s="118"/>
      <c r="BS272" s="118"/>
      <c r="BT272" s="118"/>
      <c r="BU272" s="118"/>
      <c r="BV272" s="118"/>
      <c r="BW272" s="118"/>
      <c r="BX272" s="118"/>
      <c r="BY272" s="118"/>
      <c r="BZ272" s="118"/>
      <c r="CA272" s="118"/>
      <c r="CB272" s="118"/>
      <c r="CC272" s="118"/>
      <c r="CD272" s="118"/>
      <c r="CE272" s="118"/>
      <c r="CF272" s="118"/>
      <c r="CG272" s="118"/>
      <c r="CH272" s="118"/>
    </row>
    <row r="273" spans="1:86">
      <c r="A273" s="118"/>
      <c r="B273" s="118"/>
      <c r="C273" s="118"/>
      <c r="D273" s="118"/>
      <c r="E273" s="118"/>
      <c r="F273" s="118"/>
      <c r="G273" s="118"/>
      <c r="H273" s="118"/>
      <c r="I273" s="118"/>
      <c r="J273" s="118"/>
      <c r="K273" s="118"/>
      <c r="L273" s="118"/>
      <c r="M273" s="118"/>
      <c r="N273" s="118"/>
      <c r="O273" s="118"/>
      <c r="P273" s="118"/>
      <c r="Q273" s="118"/>
      <c r="R273" s="118"/>
      <c r="S273" s="118"/>
      <c r="T273" s="118"/>
      <c r="U273" s="118"/>
      <c r="V273" s="118"/>
      <c r="W273" s="118"/>
      <c r="X273" s="118"/>
      <c r="Y273" s="118"/>
      <c r="Z273" s="118"/>
      <c r="AA273" s="118"/>
      <c r="AB273" s="118"/>
      <c r="AC273" s="118"/>
      <c r="AD273" s="118"/>
      <c r="AE273" s="118"/>
      <c r="AF273" s="118"/>
      <c r="AG273" s="118"/>
      <c r="AH273" s="118"/>
      <c r="AI273" s="118"/>
      <c r="AJ273" s="118"/>
      <c r="AK273" s="118"/>
      <c r="AL273" s="118"/>
      <c r="AM273" s="118"/>
      <c r="AN273" s="118"/>
      <c r="AO273" s="118"/>
      <c r="AP273" s="118"/>
      <c r="AQ273" s="118"/>
      <c r="AR273" s="118"/>
      <c r="AS273" s="118"/>
      <c r="AT273" s="118"/>
      <c r="AU273" s="118"/>
      <c r="AV273" s="118"/>
      <c r="AW273" s="118"/>
      <c r="AX273" s="118"/>
      <c r="AY273" s="118"/>
      <c r="AZ273" s="118"/>
      <c r="BA273" s="118"/>
      <c r="BB273" s="118"/>
      <c r="BC273" s="118"/>
      <c r="BD273" s="118"/>
      <c r="BE273" s="118"/>
      <c r="BF273" s="118"/>
      <c r="BG273" s="118"/>
      <c r="BH273" s="118"/>
      <c r="BI273" s="118"/>
      <c r="BJ273" s="118"/>
      <c r="BK273" s="118"/>
      <c r="BL273" s="118"/>
      <c r="BM273" s="118"/>
      <c r="BN273" s="118"/>
      <c r="BO273" s="118"/>
      <c r="BP273" s="118"/>
      <c r="BQ273" s="118"/>
      <c r="BR273" s="118"/>
      <c r="BS273" s="118"/>
      <c r="BT273" s="118"/>
      <c r="BU273" s="118"/>
      <c r="BV273" s="118"/>
      <c r="BW273" s="118"/>
      <c r="BX273" s="118"/>
      <c r="BY273" s="118"/>
      <c r="BZ273" s="118"/>
      <c r="CA273" s="118"/>
      <c r="CB273" s="118"/>
      <c r="CC273" s="118"/>
      <c r="CD273" s="118"/>
      <c r="CE273" s="118"/>
      <c r="CF273" s="118"/>
      <c r="CG273" s="118"/>
      <c r="CH273" s="118"/>
    </row>
    <row r="274" spans="1:86">
      <c r="A274" s="118"/>
      <c r="B274" s="118"/>
      <c r="C274" s="118"/>
      <c r="D274" s="118"/>
      <c r="E274" s="118"/>
      <c r="F274" s="118"/>
      <c r="G274" s="118"/>
      <c r="H274" s="118"/>
      <c r="I274" s="118"/>
      <c r="J274" s="118"/>
      <c r="K274" s="118"/>
      <c r="L274" s="118"/>
      <c r="M274" s="118"/>
      <c r="N274" s="118"/>
      <c r="O274" s="118"/>
      <c r="P274" s="118"/>
      <c r="Q274" s="118"/>
      <c r="R274" s="118"/>
      <c r="S274" s="118"/>
      <c r="T274" s="118"/>
      <c r="U274" s="118"/>
      <c r="V274" s="118"/>
      <c r="W274" s="118"/>
      <c r="X274" s="118"/>
      <c r="Y274" s="118"/>
      <c r="Z274" s="118"/>
      <c r="AA274" s="118"/>
      <c r="AB274" s="118"/>
      <c r="AC274" s="118"/>
      <c r="AD274" s="118"/>
      <c r="AE274" s="118"/>
      <c r="AF274" s="118"/>
      <c r="AG274" s="118"/>
      <c r="AH274" s="118"/>
      <c r="AI274" s="118"/>
      <c r="AJ274" s="118"/>
      <c r="AK274" s="118"/>
      <c r="AL274" s="118"/>
      <c r="AM274" s="118"/>
      <c r="AN274" s="118"/>
      <c r="AO274" s="118"/>
      <c r="AP274" s="118"/>
      <c r="AQ274" s="118"/>
      <c r="AR274" s="118"/>
      <c r="AS274" s="118"/>
      <c r="AT274" s="118"/>
      <c r="AU274" s="118"/>
      <c r="AV274" s="118"/>
      <c r="AW274" s="118"/>
      <c r="AX274" s="118"/>
      <c r="AY274" s="118"/>
      <c r="AZ274" s="118"/>
      <c r="BA274" s="118"/>
      <c r="BB274" s="118"/>
      <c r="BC274" s="118"/>
      <c r="BD274" s="118"/>
      <c r="BE274" s="118"/>
      <c r="BF274" s="118"/>
      <c r="BG274" s="118"/>
      <c r="BH274" s="118"/>
      <c r="BI274" s="118"/>
      <c r="BJ274" s="118"/>
      <c r="BK274" s="118"/>
      <c r="BL274" s="118"/>
      <c r="BM274" s="118"/>
      <c r="BN274" s="118"/>
      <c r="BO274" s="118"/>
      <c r="BP274" s="118"/>
      <c r="BQ274" s="118"/>
      <c r="BR274" s="118"/>
      <c r="BS274" s="118"/>
      <c r="BT274" s="118"/>
      <c r="BU274" s="118"/>
      <c r="BV274" s="118"/>
      <c r="BW274" s="118"/>
      <c r="BX274" s="118"/>
      <c r="BY274" s="118"/>
      <c r="BZ274" s="118"/>
      <c r="CA274" s="118"/>
      <c r="CB274" s="118"/>
      <c r="CC274" s="118"/>
      <c r="CD274" s="118"/>
      <c r="CE274" s="118"/>
      <c r="CF274" s="118"/>
      <c r="CG274" s="118"/>
      <c r="CH274" s="118"/>
    </row>
    <row r="275" spans="1:86">
      <c r="A275" s="118"/>
      <c r="B275" s="118"/>
      <c r="C275" s="118"/>
      <c r="D275" s="118"/>
      <c r="E275" s="118"/>
      <c r="F275" s="118"/>
      <c r="G275" s="118"/>
      <c r="H275" s="118"/>
      <c r="I275" s="118"/>
      <c r="J275" s="118"/>
      <c r="K275" s="118"/>
      <c r="L275" s="118"/>
      <c r="M275" s="118"/>
      <c r="N275" s="118"/>
      <c r="O275" s="118"/>
      <c r="P275" s="118"/>
      <c r="Q275" s="118"/>
      <c r="R275" s="118"/>
      <c r="S275" s="118"/>
      <c r="T275" s="118"/>
      <c r="U275" s="118"/>
      <c r="V275" s="118"/>
      <c r="W275" s="118"/>
      <c r="X275" s="118"/>
      <c r="Y275" s="118"/>
      <c r="Z275" s="118"/>
      <c r="AA275" s="118"/>
      <c r="AB275" s="118"/>
      <c r="AC275" s="118"/>
      <c r="AD275" s="118"/>
      <c r="AE275" s="118"/>
      <c r="AF275" s="118"/>
      <c r="AG275" s="118"/>
      <c r="AH275" s="118"/>
      <c r="AI275" s="118"/>
      <c r="AJ275" s="118"/>
      <c r="AK275" s="118"/>
      <c r="AL275" s="118"/>
      <c r="AM275" s="118"/>
      <c r="AN275" s="118"/>
      <c r="AO275" s="118"/>
      <c r="AP275" s="118"/>
      <c r="AQ275" s="118"/>
      <c r="AR275" s="118"/>
      <c r="AS275" s="118"/>
      <c r="AT275" s="118"/>
      <c r="AU275" s="118"/>
      <c r="AV275" s="118"/>
      <c r="AW275" s="118"/>
      <c r="AX275" s="118"/>
      <c r="AY275" s="118"/>
      <c r="AZ275" s="118"/>
      <c r="BA275" s="118"/>
      <c r="BB275" s="118"/>
      <c r="BC275" s="118"/>
      <c r="BD275" s="118"/>
      <c r="BE275" s="118"/>
      <c r="BF275" s="118"/>
      <c r="BG275" s="118"/>
      <c r="BH275" s="118"/>
      <c r="BI275" s="118"/>
      <c r="BJ275" s="118"/>
      <c r="BK275" s="118"/>
      <c r="BL275" s="118"/>
      <c r="BM275" s="118"/>
      <c r="BN275" s="118"/>
      <c r="BO275" s="118"/>
      <c r="BP275" s="118"/>
      <c r="BQ275" s="118"/>
      <c r="BR275" s="118"/>
      <c r="BS275" s="118"/>
      <c r="BT275" s="118"/>
      <c r="BU275" s="118"/>
      <c r="BV275" s="118"/>
      <c r="BW275" s="118"/>
      <c r="BX275" s="118"/>
      <c r="BY275" s="118"/>
      <c r="BZ275" s="118"/>
      <c r="CA275" s="118"/>
      <c r="CB275" s="118"/>
      <c r="CC275" s="118"/>
      <c r="CD275" s="118"/>
      <c r="CE275" s="118"/>
      <c r="CF275" s="118"/>
      <c r="CG275" s="118"/>
      <c r="CH275" s="118"/>
    </row>
    <row r="276" spans="1:86">
      <c r="A276" s="118"/>
      <c r="B276" s="118"/>
      <c r="C276" s="118"/>
      <c r="D276" s="118"/>
      <c r="E276" s="118"/>
      <c r="F276" s="118"/>
      <c r="G276" s="118"/>
      <c r="H276" s="118"/>
      <c r="I276" s="118"/>
      <c r="J276" s="118"/>
      <c r="K276" s="118"/>
      <c r="L276" s="118"/>
      <c r="M276" s="118"/>
      <c r="N276" s="118"/>
      <c r="O276" s="118"/>
      <c r="P276" s="118"/>
      <c r="Q276" s="118"/>
      <c r="R276" s="118"/>
      <c r="S276" s="118"/>
      <c r="T276" s="118"/>
      <c r="U276" s="118"/>
      <c r="V276" s="118"/>
      <c r="W276" s="118"/>
      <c r="X276" s="118"/>
      <c r="Y276" s="118"/>
      <c r="Z276" s="118"/>
      <c r="AA276" s="118"/>
      <c r="AB276" s="118"/>
      <c r="AC276" s="118"/>
      <c r="AD276" s="118"/>
      <c r="AE276" s="118"/>
      <c r="AF276" s="118"/>
      <c r="AG276" s="118"/>
      <c r="AH276" s="118"/>
      <c r="AI276" s="118"/>
      <c r="AJ276" s="118"/>
      <c r="AK276" s="118"/>
      <c r="AL276" s="118"/>
      <c r="AM276" s="118"/>
      <c r="AN276" s="118"/>
      <c r="AO276" s="118"/>
      <c r="AP276" s="118"/>
      <c r="AQ276" s="118"/>
      <c r="AR276" s="118"/>
      <c r="AS276" s="118"/>
      <c r="AT276" s="118"/>
      <c r="AU276" s="118"/>
      <c r="AV276" s="118"/>
      <c r="AW276" s="118"/>
      <c r="AX276" s="118"/>
      <c r="AY276" s="118"/>
      <c r="AZ276" s="118"/>
      <c r="BA276" s="118"/>
      <c r="BB276" s="118"/>
      <c r="BC276" s="118"/>
      <c r="BD276" s="118"/>
      <c r="BE276" s="118"/>
      <c r="BF276" s="118"/>
      <c r="BG276" s="118"/>
      <c r="BH276" s="118"/>
      <c r="BI276" s="118"/>
      <c r="BJ276" s="118"/>
      <c r="BK276" s="118"/>
      <c r="BL276" s="118"/>
      <c r="BM276" s="118"/>
      <c r="BN276" s="118"/>
      <c r="BO276" s="118"/>
      <c r="BP276" s="118"/>
      <c r="BQ276" s="118"/>
      <c r="BR276" s="118"/>
      <c r="BS276" s="118"/>
      <c r="BT276" s="118"/>
      <c r="BU276" s="118"/>
      <c r="BV276" s="118"/>
      <c r="BW276" s="118"/>
      <c r="BX276" s="118"/>
      <c r="BY276" s="118"/>
      <c r="BZ276" s="118"/>
      <c r="CA276" s="118"/>
      <c r="CB276" s="118"/>
      <c r="CC276" s="118"/>
      <c r="CD276" s="118"/>
      <c r="CE276" s="118"/>
      <c r="CF276" s="118"/>
      <c r="CG276" s="118"/>
      <c r="CH276" s="118"/>
    </row>
    <row r="277" spans="1:86">
      <c r="A277" s="118"/>
      <c r="B277" s="118"/>
      <c r="C277" s="118"/>
      <c r="D277" s="118"/>
      <c r="E277" s="118"/>
      <c r="F277" s="118"/>
      <c r="G277" s="118"/>
      <c r="H277" s="118"/>
      <c r="I277" s="118"/>
      <c r="J277" s="118"/>
      <c r="K277" s="118"/>
      <c r="L277" s="118"/>
      <c r="M277" s="118"/>
      <c r="N277" s="118"/>
      <c r="O277" s="118"/>
      <c r="P277" s="118"/>
      <c r="Q277" s="118"/>
      <c r="R277" s="118"/>
      <c r="S277" s="118"/>
      <c r="T277" s="118"/>
      <c r="U277" s="118"/>
      <c r="V277" s="118"/>
      <c r="W277" s="118"/>
      <c r="X277" s="118"/>
      <c r="Y277" s="118"/>
      <c r="Z277" s="118"/>
      <c r="AA277" s="118"/>
      <c r="AB277" s="118"/>
      <c r="AC277" s="118"/>
      <c r="AD277" s="118"/>
      <c r="AE277" s="118"/>
      <c r="AF277" s="118"/>
      <c r="AG277" s="118"/>
      <c r="AH277" s="118"/>
      <c r="AI277" s="118"/>
      <c r="AJ277" s="118"/>
      <c r="AK277" s="118"/>
      <c r="AL277" s="118"/>
      <c r="AM277" s="118"/>
      <c r="AN277" s="118"/>
      <c r="AO277" s="118"/>
      <c r="AP277" s="118"/>
      <c r="AQ277" s="118"/>
      <c r="AR277" s="118"/>
      <c r="AS277" s="118"/>
      <c r="AT277" s="118"/>
      <c r="AU277" s="118"/>
      <c r="AV277" s="118"/>
      <c r="AW277" s="118"/>
      <c r="AX277" s="118"/>
      <c r="AY277" s="118"/>
      <c r="AZ277" s="118"/>
      <c r="BA277" s="118"/>
      <c r="BB277" s="118"/>
      <c r="BC277" s="118"/>
      <c r="BD277" s="118"/>
      <c r="BE277" s="118"/>
      <c r="BF277" s="118"/>
      <c r="BG277" s="118"/>
      <c r="BH277" s="118"/>
      <c r="BI277" s="118"/>
      <c r="BJ277" s="118"/>
      <c r="BK277" s="118"/>
      <c r="BL277" s="118"/>
      <c r="BM277" s="118"/>
      <c r="BN277" s="118"/>
      <c r="BO277" s="118"/>
      <c r="BP277" s="118"/>
      <c r="BQ277" s="118"/>
      <c r="BR277" s="118"/>
      <c r="BS277" s="118"/>
      <c r="BT277" s="118"/>
      <c r="BU277" s="118"/>
      <c r="BV277" s="118"/>
      <c r="BW277" s="118"/>
      <c r="BX277" s="118"/>
      <c r="BY277" s="118"/>
      <c r="BZ277" s="118"/>
      <c r="CA277" s="118"/>
      <c r="CB277" s="118"/>
      <c r="CC277" s="118"/>
      <c r="CD277" s="118"/>
      <c r="CE277" s="118"/>
      <c r="CF277" s="118"/>
      <c r="CG277" s="118"/>
      <c r="CH277" s="118"/>
    </row>
    <row r="278" spans="1:86">
      <c r="A278" s="118"/>
      <c r="B278" s="118"/>
      <c r="C278" s="118"/>
      <c r="D278" s="118"/>
      <c r="E278" s="118"/>
      <c r="F278" s="118"/>
      <c r="G278" s="118"/>
      <c r="H278" s="118"/>
      <c r="I278" s="118"/>
      <c r="J278" s="118"/>
      <c r="K278" s="118"/>
      <c r="L278" s="118"/>
      <c r="M278" s="118"/>
      <c r="N278" s="118"/>
      <c r="O278" s="118"/>
      <c r="P278" s="118"/>
      <c r="Q278" s="118"/>
      <c r="R278" s="118"/>
      <c r="S278" s="118"/>
      <c r="T278" s="118"/>
      <c r="U278" s="118"/>
      <c r="V278" s="118"/>
      <c r="W278" s="118"/>
      <c r="X278" s="118"/>
      <c r="Y278" s="118"/>
      <c r="Z278" s="118"/>
      <c r="AA278" s="118"/>
      <c r="AB278" s="118"/>
      <c r="AC278" s="118"/>
      <c r="AD278" s="118"/>
      <c r="AE278" s="118"/>
      <c r="AF278" s="118"/>
      <c r="AG278" s="118"/>
      <c r="AH278" s="118"/>
      <c r="AI278" s="118"/>
      <c r="AJ278" s="118"/>
      <c r="AK278" s="118"/>
      <c r="AL278" s="118"/>
      <c r="AM278" s="118"/>
      <c r="AN278" s="118"/>
      <c r="AO278" s="118"/>
      <c r="AP278" s="118"/>
      <c r="AQ278" s="118"/>
      <c r="AR278" s="118"/>
      <c r="AS278" s="118"/>
      <c r="AT278" s="118"/>
      <c r="AU278" s="118"/>
      <c r="AV278" s="118"/>
      <c r="AW278" s="118"/>
      <c r="AX278" s="118"/>
      <c r="AY278" s="118"/>
      <c r="AZ278" s="118"/>
      <c r="BA278" s="118"/>
      <c r="BB278" s="118"/>
      <c r="BC278" s="118"/>
      <c r="BD278" s="118"/>
      <c r="BE278" s="118"/>
      <c r="BF278" s="118"/>
      <c r="BG278" s="118"/>
      <c r="BH278" s="118"/>
      <c r="BI278" s="118"/>
      <c r="BJ278" s="118"/>
      <c r="BK278" s="118"/>
      <c r="BL278" s="118"/>
      <c r="BM278" s="118"/>
      <c r="BN278" s="118"/>
      <c r="BO278" s="118"/>
      <c r="BP278" s="118"/>
      <c r="BQ278" s="118"/>
      <c r="BR278" s="118"/>
      <c r="BS278" s="118"/>
      <c r="BT278" s="118"/>
      <c r="BU278" s="118"/>
      <c r="BV278" s="118"/>
      <c r="BW278" s="118"/>
      <c r="BX278" s="118"/>
      <c r="BY278" s="118"/>
      <c r="BZ278" s="118"/>
      <c r="CA278" s="118"/>
      <c r="CB278" s="118"/>
      <c r="CC278" s="118"/>
      <c r="CD278" s="118"/>
      <c r="CE278" s="118"/>
      <c r="CF278" s="118"/>
      <c r="CG278" s="118"/>
      <c r="CH278" s="118"/>
    </row>
    <row r="279" spans="1:86">
      <c r="A279" s="118"/>
      <c r="B279" s="118"/>
      <c r="C279" s="118"/>
      <c r="D279" s="118"/>
      <c r="E279" s="118"/>
      <c r="F279" s="118"/>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c r="AC279" s="118"/>
      <c r="AD279" s="118"/>
      <c r="AE279" s="118"/>
      <c r="AF279" s="118"/>
      <c r="AG279" s="118"/>
      <c r="AH279" s="118"/>
      <c r="AI279" s="118"/>
      <c r="AJ279" s="118"/>
      <c r="AK279" s="118"/>
      <c r="AL279" s="118"/>
      <c r="AM279" s="118"/>
      <c r="AN279" s="118"/>
      <c r="AO279" s="118"/>
      <c r="AP279" s="118"/>
      <c r="AQ279" s="118"/>
      <c r="AR279" s="118"/>
      <c r="AS279" s="118"/>
      <c r="AT279" s="118"/>
      <c r="AU279" s="118"/>
      <c r="AV279" s="118"/>
      <c r="AW279" s="118"/>
      <c r="AX279" s="118"/>
      <c r="AY279" s="118"/>
      <c r="AZ279" s="118"/>
      <c r="BA279" s="118"/>
      <c r="BB279" s="118"/>
      <c r="BC279" s="118"/>
      <c r="BD279" s="118"/>
      <c r="BE279" s="118"/>
      <c r="BF279" s="118"/>
      <c r="BG279" s="118"/>
      <c r="BH279" s="118"/>
      <c r="BI279" s="118"/>
      <c r="BJ279" s="118"/>
      <c r="BK279" s="118"/>
      <c r="BL279" s="118"/>
      <c r="BM279" s="118"/>
      <c r="BN279" s="118"/>
      <c r="BO279" s="118"/>
      <c r="BP279" s="118"/>
      <c r="BQ279" s="118"/>
      <c r="BR279" s="118"/>
      <c r="BS279" s="118"/>
      <c r="BT279" s="118"/>
      <c r="BU279" s="118"/>
      <c r="BV279" s="118"/>
      <c r="BW279" s="118"/>
      <c r="BX279" s="118"/>
      <c r="BY279" s="118"/>
      <c r="BZ279" s="118"/>
      <c r="CA279" s="118"/>
      <c r="CB279" s="118"/>
      <c r="CC279" s="118"/>
      <c r="CD279" s="118"/>
      <c r="CE279" s="118"/>
      <c r="CF279" s="118"/>
      <c r="CG279" s="118"/>
      <c r="CH279" s="118"/>
    </row>
    <row r="280" spans="1:86">
      <c r="A280" s="118"/>
      <c r="B280" s="118"/>
      <c r="C280" s="118"/>
      <c r="D280" s="118"/>
      <c r="E280" s="118"/>
      <c r="F280" s="118"/>
      <c r="G280" s="118"/>
      <c r="H280" s="118"/>
      <c r="I280" s="118"/>
      <c r="J280" s="118"/>
      <c r="K280" s="118"/>
      <c r="L280" s="118"/>
      <c r="M280" s="118"/>
      <c r="N280" s="118"/>
      <c r="O280" s="118"/>
      <c r="P280" s="118"/>
      <c r="Q280" s="118"/>
      <c r="R280" s="118"/>
      <c r="S280" s="118"/>
      <c r="T280" s="118"/>
      <c r="U280" s="118"/>
      <c r="V280" s="118"/>
      <c r="W280" s="118"/>
      <c r="X280" s="118"/>
      <c r="Y280" s="118"/>
      <c r="Z280" s="118"/>
      <c r="AA280" s="118"/>
      <c r="AB280" s="118"/>
      <c r="AC280" s="118"/>
      <c r="AD280" s="118"/>
      <c r="AE280" s="118"/>
      <c r="AF280" s="118"/>
      <c r="AG280" s="118"/>
      <c r="AH280" s="118"/>
      <c r="AI280" s="118"/>
      <c r="AJ280" s="118"/>
      <c r="AK280" s="118"/>
      <c r="AL280" s="118"/>
      <c r="AM280" s="118"/>
      <c r="AN280" s="118"/>
      <c r="AO280" s="118"/>
      <c r="AP280" s="118"/>
      <c r="AQ280" s="118"/>
      <c r="AR280" s="118"/>
      <c r="AS280" s="118"/>
      <c r="AT280" s="118"/>
      <c r="AU280" s="118"/>
      <c r="AV280" s="118"/>
      <c r="AW280" s="118"/>
      <c r="AX280" s="118"/>
      <c r="AY280" s="118"/>
      <c r="AZ280" s="118"/>
      <c r="BA280" s="118"/>
      <c r="BB280" s="118"/>
      <c r="BC280" s="118"/>
      <c r="BD280" s="118"/>
      <c r="BE280" s="118"/>
      <c r="BF280" s="118"/>
      <c r="BG280" s="118"/>
      <c r="BH280" s="118"/>
      <c r="BI280" s="118"/>
      <c r="BJ280" s="118"/>
      <c r="BK280" s="118"/>
      <c r="BL280" s="118"/>
      <c r="BM280" s="118"/>
      <c r="BN280" s="118"/>
      <c r="BO280" s="118"/>
      <c r="BP280" s="118"/>
      <c r="BQ280" s="118"/>
      <c r="BR280" s="118"/>
      <c r="BS280" s="118"/>
      <c r="BT280" s="118"/>
      <c r="BU280" s="118"/>
      <c r="BV280" s="118"/>
      <c r="BW280" s="118"/>
      <c r="BX280" s="118"/>
      <c r="BY280" s="118"/>
      <c r="BZ280" s="118"/>
      <c r="CA280" s="118"/>
      <c r="CB280" s="118"/>
      <c r="CC280" s="118"/>
      <c r="CD280" s="118"/>
      <c r="CE280" s="118"/>
      <c r="CF280" s="118"/>
      <c r="CG280" s="118"/>
      <c r="CH280" s="118"/>
    </row>
    <row r="281" spans="1:86">
      <c r="A281" s="118"/>
      <c r="B281" s="118"/>
      <c r="C281" s="118"/>
      <c r="D281" s="118"/>
      <c r="E281" s="118"/>
      <c r="F281" s="118"/>
      <c r="G281" s="118"/>
      <c r="H281" s="118"/>
      <c r="I281" s="118"/>
      <c r="J281" s="118"/>
      <c r="K281" s="118"/>
      <c r="L281" s="118"/>
      <c r="M281" s="118"/>
      <c r="N281" s="118"/>
      <c r="O281" s="118"/>
      <c r="P281" s="118"/>
      <c r="Q281" s="118"/>
      <c r="R281" s="118"/>
      <c r="S281" s="118"/>
      <c r="T281" s="118"/>
      <c r="U281" s="118"/>
      <c r="V281" s="118"/>
      <c r="W281" s="118"/>
      <c r="X281" s="118"/>
      <c r="Y281" s="118"/>
      <c r="Z281" s="118"/>
      <c r="AA281" s="118"/>
      <c r="AB281" s="118"/>
      <c r="AC281" s="118"/>
      <c r="AD281" s="118"/>
      <c r="AE281" s="118"/>
      <c r="AF281" s="118"/>
      <c r="AG281" s="118"/>
      <c r="AH281" s="118"/>
      <c r="AI281" s="118"/>
      <c r="AJ281" s="118"/>
      <c r="AK281" s="118"/>
      <c r="AL281" s="118"/>
      <c r="AM281" s="118"/>
      <c r="AN281" s="118"/>
      <c r="AO281" s="118"/>
      <c r="AP281" s="118"/>
      <c r="AQ281" s="118"/>
      <c r="AR281" s="118"/>
      <c r="AS281" s="118"/>
      <c r="AT281" s="118"/>
      <c r="AU281" s="118"/>
      <c r="AV281" s="118"/>
      <c r="AW281" s="118"/>
      <c r="AX281" s="118"/>
      <c r="AY281" s="118"/>
      <c r="AZ281" s="118"/>
      <c r="BA281" s="118"/>
      <c r="BB281" s="118"/>
      <c r="BC281" s="118"/>
      <c r="BD281" s="118"/>
      <c r="BE281" s="118"/>
      <c r="BF281" s="118"/>
      <c r="BG281" s="118"/>
      <c r="BH281" s="118"/>
      <c r="BI281" s="118"/>
      <c r="BJ281" s="118"/>
      <c r="BK281" s="118"/>
      <c r="BL281" s="118"/>
      <c r="BM281" s="118"/>
      <c r="BN281" s="118"/>
      <c r="BO281" s="118"/>
      <c r="BP281" s="118"/>
      <c r="BQ281" s="118"/>
      <c r="BR281" s="118"/>
      <c r="BS281" s="118"/>
      <c r="BT281" s="118"/>
      <c r="BU281" s="118"/>
      <c r="BV281" s="118"/>
      <c r="BW281" s="118"/>
      <c r="BX281" s="118"/>
      <c r="BY281" s="118"/>
      <c r="BZ281" s="118"/>
      <c r="CA281" s="118"/>
      <c r="CB281" s="118"/>
      <c r="CC281" s="118"/>
      <c r="CD281" s="118"/>
      <c r="CE281" s="118"/>
      <c r="CF281" s="118"/>
      <c r="CG281" s="118"/>
      <c r="CH281" s="118"/>
    </row>
    <row r="282" spans="1:86">
      <c r="A282" s="118"/>
      <c r="B282" s="118"/>
      <c r="C282" s="118"/>
      <c r="D282" s="118"/>
      <c r="E282" s="118"/>
      <c r="F282" s="118"/>
      <c r="G282" s="118"/>
      <c r="H282" s="118"/>
      <c r="I282" s="118"/>
      <c r="J282" s="118"/>
      <c r="K282" s="118"/>
      <c r="L282" s="118"/>
      <c r="M282" s="118"/>
      <c r="N282" s="118"/>
      <c r="O282" s="118"/>
      <c r="P282" s="118"/>
      <c r="Q282" s="118"/>
      <c r="R282" s="118"/>
      <c r="S282" s="118"/>
      <c r="T282" s="118"/>
      <c r="U282" s="118"/>
      <c r="V282" s="118"/>
      <c r="W282" s="118"/>
      <c r="X282" s="118"/>
      <c r="Y282" s="118"/>
      <c r="Z282" s="118"/>
      <c r="AA282" s="118"/>
      <c r="AB282" s="118"/>
      <c r="AC282" s="118"/>
      <c r="AD282" s="118"/>
      <c r="AE282" s="118"/>
      <c r="AF282" s="118"/>
      <c r="AG282" s="118"/>
      <c r="AH282" s="118"/>
      <c r="AI282" s="118"/>
      <c r="AJ282" s="118"/>
      <c r="AK282" s="118"/>
      <c r="AL282" s="118"/>
      <c r="AM282" s="118"/>
      <c r="AN282" s="118"/>
      <c r="AO282" s="118"/>
      <c r="AP282" s="118"/>
      <c r="AQ282" s="118"/>
      <c r="AR282" s="118"/>
      <c r="AS282" s="118"/>
      <c r="AT282" s="118"/>
      <c r="AU282" s="118"/>
      <c r="AV282" s="118"/>
      <c r="AW282" s="118"/>
      <c r="AX282" s="118"/>
      <c r="AY282" s="118"/>
      <c r="AZ282" s="118"/>
      <c r="BA282" s="118"/>
      <c r="BB282" s="118"/>
      <c r="BC282" s="118"/>
      <c r="BD282" s="118"/>
      <c r="BE282" s="118"/>
      <c r="BF282" s="118"/>
      <c r="BG282" s="118"/>
      <c r="BH282" s="118"/>
      <c r="BI282" s="118"/>
      <c r="BJ282" s="118"/>
      <c r="BK282" s="118"/>
      <c r="BL282" s="118"/>
      <c r="BM282" s="118"/>
      <c r="BN282" s="118"/>
      <c r="BO282" s="118"/>
      <c r="BP282" s="118"/>
      <c r="BQ282" s="118"/>
      <c r="BR282" s="118"/>
      <c r="BS282" s="118"/>
      <c r="BT282" s="118"/>
      <c r="BU282" s="118"/>
      <c r="BV282" s="118"/>
      <c r="BW282" s="118"/>
      <c r="BX282" s="118"/>
      <c r="BY282" s="118"/>
      <c r="BZ282" s="118"/>
      <c r="CA282" s="118"/>
      <c r="CB282" s="118"/>
      <c r="CC282" s="118"/>
      <c r="CD282" s="118"/>
      <c r="CE282" s="118"/>
      <c r="CF282" s="118"/>
      <c r="CG282" s="118"/>
      <c r="CH282" s="118"/>
    </row>
    <row r="283" spans="1:86">
      <c r="A283" s="118"/>
      <c r="B283" s="118"/>
      <c r="C283" s="118"/>
      <c r="D283" s="118"/>
      <c r="E283" s="118"/>
      <c r="F283" s="118"/>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8"/>
      <c r="AF283" s="118"/>
      <c r="AG283" s="118"/>
      <c r="AH283" s="118"/>
      <c r="AI283" s="118"/>
      <c r="AJ283" s="118"/>
      <c r="AK283" s="118"/>
      <c r="AL283" s="118"/>
      <c r="AM283" s="118"/>
      <c r="AN283" s="118"/>
      <c r="AO283" s="118"/>
      <c r="AP283" s="118"/>
      <c r="AQ283" s="118"/>
      <c r="AR283" s="118"/>
      <c r="AS283" s="118"/>
      <c r="AT283" s="118"/>
      <c r="AU283" s="118"/>
      <c r="AV283" s="118"/>
      <c r="AW283" s="118"/>
      <c r="AX283" s="118"/>
      <c r="AY283" s="118"/>
      <c r="AZ283" s="118"/>
      <c r="BA283" s="118"/>
      <c r="BB283" s="118"/>
      <c r="BC283" s="118"/>
      <c r="BD283" s="118"/>
      <c r="BE283" s="118"/>
      <c r="BF283" s="118"/>
      <c r="BG283" s="118"/>
      <c r="BH283" s="118"/>
      <c r="BI283" s="118"/>
      <c r="BJ283" s="118"/>
      <c r="BK283" s="118"/>
      <c r="BL283" s="118"/>
      <c r="BM283" s="118"/>
      <c r="BN283" s="118"/>
      <c r="BO283" s="118"/>
      <c r="BP283" s="118"/>
      <c r="BQ283" s="118"/>
      <c r="BR283" s="118"/>
      <c r="BS283" s="118"/>
      <c r="BT283" s="118"/>
      <c r="BU283" s="118"/>
      <c r="BV283" s="118"/>
      <c r="BW283" s="118"/>
      <c r="BX283" s="118"/>
      <c r="BY283" s="118"/>
      <c r="BZ283" s="118"/>
      <c r="CA283" s="118"/>
      <c r="CB283" s="118"/>
      <c r="CC283" s="118"/>
      <c r="CD283" s="118"/>
      <c r="CE283" s="118"/>
      <c r="CF283" s="118"/>
      <c r="CG283" s="118"/>
      <c r="CH283" s="118"/>
    </row>
    <row r="284" spans="1:86">
      <c r="A284" s="118"/>
      <c r="B284" s="118"/>
      <c r="C284" s="118"/>
      <c r="D284" s="118"/>
      <c r="E284" s="118"/>
      <c r="F284" s="118"/>
      <c r="G284" s="118"/>
      <c r="H284" s="118"/>
      <c r="I284" s="118"/>
      <c r="J284" s="118"/>
      <c r="K284" s="118"/>
      <c r="L284" s="118"/>
      <c r="M284" s="118"/>
      <c r="N284" s="118"/>
      <c r="O284" s="118"/>
      <c r="P284" s="118"/>
      <c r="Q284" s="118"/>
      <c r="R284" s="118"/>
      <c r="S284" s="118"/>
      <c r="T284" s="118"/>
      <c r="U284" s="118"/>
      <c r="V284" s="118"/>
      <c r="W284" s="118"/>
      <c r="X284" s="118"/>
      <c r="Y284" s="118"/>
      <c r="Z284" s="118"/>
      <c r="AA284" s="118"/>
      <c r="AB284" s="118"/>
      <c r="AC284" s="118"/>
      <c r="AD284" s="118"/>
      <c r="AE284" s="118"/>
      <c r="AF284" s="118"/>
      <c r="AG284" s="118"/>
      <c r="AH284" s="118"/>
      <c r="AI284" s="118"/>
      <c r="AJ284" s="118"/>
      <c r="AK284" s="118"/>
      <c r="AL284" s="118"/>
      <c r="AM284" s="118"/>
      <c r="AN284" s="118"/>
      <c r="AO284" s="118"/>
      <c r="AP284" s="118"/>
      <c r="AQ284" s="118"/>
      <c r="AR284" s="118"/>
      <c r="AS284" s="118"/>
      <c r="AT284" s="118"/>
      <c r="AU284" s="118"/>
      <c r="AV284" s="118"/>
      <c r="AW284" s="118"/>
      <c r="AX284" s="118"/>
      <c r="AY284" s="118"/>
      <c r="AZ284" s="118"/>
      <c r="BA284" s="118"/>
      <c r="BB284" s="118"/>
      <c r="BC284" s="118"/>
      <c r="BD284" s="118"/>
      <c r="BE284" s="118"/>
      <c r="BF284" s="118"/>
      <c r="BG284" s="118"/>
      <c r="BH284" s="118"/>
      <c r="BI284" s="118"/>
      <c r="BJ284" s="118"/>
      <c r="BK284" s="118"/>
      <c r="BL284" s="118"/>
      <c r="BM284" s="118"/>
      <c r="BN284" s="118"/>
      <c r="BO284" s="118"/>
      <c r="BP284" s="118"/>
      <c r="BQ284" s="118"/>
      <c r="BR284" s="118"/>
      <c r="BS284" s="118"/>
      <c r="BT284" s="118"/>
      <c r="BU284" s="118"/>
      <c r="BV284" s="118"/>
      <c r="BW284" s="118"/>
      <c r="BX284" s="118"/>
      <c r="BY284" s="118"/>
      <c r="BZ284" s="118"/>
      <c r="CA284" s="118"/>
      <c r="CB284" s="118"/>
      <c r="CC284" s="118"/>
      <c r="CD284" s="118"/>
      <c r="CE284" s="118"/>
      <c r="CF284" s="118"/>
      <c r="CG284" s="118"/>
      <c r="CH284" s="118"/>
    </row>
    <row r="285" spans="1:86">
      <c r="A285" s="118"/>
      <c r="B285" s="118"/>
      <c r="C285" s="118"/>
      <c r="D285" s="118"/>
      <c r="E285" s="118"/>
      <c r="F285" s="118"/>
      <c r="G285" s="118"/>
      <c r="H285" s="118"/>
      <c r="I285" s="118"/>
      <c r="J285" s="118"/>
      <c r="K285" s="118"/>
      <c r="L285" s="118"/>
      <c r="M285" s="118"/>
      <c r="N285" s="118"/>
      <c r="O285" s="118"/>
      <c r="P285" s="118"/>
      <c r="Q285" s="118"/>
      <c r="R285" s="118"/>
      <c r="S285" s="118"/>
      <c r="T285" s="118"/>
      <c r="U285" s="118"/>
      <c r="V285" s="118"/>
      <c r="W285" s="118"/>
      <c r="X285" s="118"/>
      <c r="Y285" s="118"/>
      <c r="Z285" s="118"/>
      <c r="AA285" s="118"/>
      <c r="AB285" s="118"/>
      <c r="AC285" s="118"/>
      <c r="AD285" s="118"/>
      <c r="AE285" s="118"/>
      <c r="AF285" s="118"/>
      <c r="AG285" s="118"/>
      <c r="AH285" s="118"/>
      <c r="AI285" s="118"/>
      <c r="AJ285" s="118"/>
      <c r="AK285" s="118"/>
      <c r="AL285" s="118"/>
      <c r="AM285" s="118"/>
      <c r="AN285" s="118"/>
      <c r="AO285" s="118"/>
      <c r="AP285" s="118"/>
      <c r="AQ285" s="118"/>
      <c r="AR285" s="118"/>
      <c r="AS285" s="118"/>
      <c r="AT285" s="118"/>
      <c r="AU285" s="118"/>
      <c r="AV285" s="118"/>
      <c r="AW285" s="118"/>
      <c r="AX285" s="118"/>
      <c r="AY285" s="118"/>
      <c r="AZ285" s="118"/>
      <c r="BA285" s="118"/>
      <c r="BB285" s="118"/>
      <c r="BC285" s="118"/>
      <c r="BD285" s="118"/>
      <c r="BE285" s="118"/>
      <c r="BF285" s="118"/>
      <c r="BG285" s="118"/>
      <c r="BH285" s="118"/>
      <c r="BI285" s="118"/>
      <c r="BJ285" s="118"/>
      <c r="BK285" s="118"/>
      <c r="BL285" s="118"/>
      <c r="BM285" s="118"/>
      <c r="BN285" s="118"/>
      <c r="BO285" s="118"/>
      <c r="BP285" s="118"/>
      <c r="BQ285" s="118"/>
      <c r="BR285" s="118"/>
      <c r="BS285" s="118"/>
      <c r="BT285" s="118"/>
      <c r="BU285" s="118"/>
      <c r="BV285" s="118"/>
      <c r="BW285" s="118"/>
      <c r="BX285" s="118"/>
      <c r="BY285" s="118"/>
      <c r="BZ285" s="118"/>
      <c r="CA285" s="118"/>
      <c r="CB285" s="118"/>
      <c r="CC285" s="118"/>
      <c r="CD285" s="118"/>
      <c r="CE285" s="118"/>
      <c r="CF285" s="118"/>
      <c r="CG285" s="118"/>
      <c r="CH285" s="118"/>
    </row>
    <row r="286" spans="1:86">
      <c r="A286" s="118"/>
      <c r="B286" s="118"/>
      <c r="C286" s="118"/>
      <c r="D286" s="118"/>
      <c r="E286" s="118"/>
      <c r="F286" s="118"/>
      <c r="G286" s="118"/>
      <c r="H286" s="118"/>
      <c r="I286" s="118"/>
      <c r="J286" s="118"/>
      <c r="K286" s="118"/>
      <c r="L286" s="118"/>
      <c r="M286" s="118"/>
      <c r="N286" s="118"/>
      <c r="O286" s="118"/>
      <c r="P286" s="118"/>
      <c r="Q286" s="118"/>
      <c r="R286" s="118"/>
      <c r="S286" s="118"/>
      <c r="T286" s="118"/>
      <c r="U286" s="118"/>
      <c r="V286" s="118"/>
      <c r="W286" s="118"/>
      <c r="X286" s="118"/>
      <c r="Y286" s="118"/>
      <c r="Z286" s="118"/>
      <c r="AA286" s="118"/>
      <c r="AB286" s="118"/>
      <c r="AC286" s="118"/>
      <c r="AD286" s="118"/>
      <c r="AE286" s="118"/>
      <c r="AF286" s="118"/>
      <c r="AG286" s="118"/>
      <c r="AH286" s="118"/>
      <c r="AI286" s="118"/>
      <c r="AJ286" s="118"/>
      <c r="AK286" s="118"/>
      <c r="AL286" s="118"/>
      <c r="AM286" s="118"/>
      <c r="AN286" s="118"/>
      <c r="AO286" s="118"/>
      <c r="AP286" s="118"/>
      <c r="AQ286" s="118"/>
      <c r="AR286" s="118"/>
      <c r="AS286" s="118"/>
      <c r="AT286" s="118"/>
      <c r="AU286" s="118"/>
      <c r="AV286" s="118"/>
      <c r="AW286" s="118"/>
      <c r="AX286" s="118"/>
      <c r="AY286" s="118"/>
      <c r="AZ286" s="118"/>
      <c r="BA286" s="118"/>
      <c r="BB286" s="118"/>
      <c r="BC286" s="118"/>
      <c r="BD286" s="118"/>
      <c r="BE286" s="118"/>
      <c r="BF286" s="118"/>
      <c r="BG286" s="118"/>
      <c r="BH286" s="118"/>
      <c r="BI286" s="118"/>
      <c r="BJ286" s="118"/>
      <c r="BK286" s="118"/>
      <c r="BL286" s="118"/>
      <c r="BM286" s="118"/>
      <c r="BN286" s="118"/>
      <c r="BO286" s="118"/>
      <c r="BP286" s="118"/>
      <c r="BQ286" s="118"/>
      <c r="BR286" s="118"/>
      <c r="BS286" s="118"/>
      <c r="BT286" s="118"/>
      <c r="BU286" s="118"/>
      <c r="BV286" s="118"/>
      <c r="BW286" s="118"/>
      <c r="BX286" s="118"/>
      <c r="BY286" s="118"/>
      <c r="BZ286" s="118"/>
      <c r="CA286" s="118"/>
      <c r="CB286" s="118"/>
      <c r="CC286" s="118"/>
      <c r="CD286" s="118"/>
      <c r="CE286" s="118"/>
      <c r="CF286" s="118"/>
      <c r="CG286" s="118"/>
      <c r="CH286" s="118"/>
    </row>
    <row r="287" spans="1:86">
      <c r="A287" s="118"/>
      <c r="B287" s="118"/>
      <c r="C287" s="118"/>
      <c r="D287" s="118"/>
      <c r="E287" s="118"/>
      <c r="F287" s="118"/>
      <c r="G287" s="118"/>
      <c r="H287" s="118"/>
      <c r="I287" s="118"/>
      <c r="J287" s="118"/>
      <c r="K287" s="118"/>
      <c r="L287" s="118"/>
      <c r="M287" s="118"/>
      <c r="N287" s="118"/>
      <c r="O287" s="118"/>
      <c r="P287" s="118"/>
      <c r="Q287" s="118"/>
      <c r="R287" s="118"/>
      <c r="S287" s="118"/>
      <c r="T287" s="118"/>
      <c r="U287" s="118"/>
      <c r="V287" s="118"/>
      <c r="W287" s="118"/>
      <c r="X287" s="118"/>
      <c r="Y287" s="118"/>
      <c r="Z287" s="118"/>
      <c r="AA287" s="118"/>
      <c r="AB287" s="118"/>
      <c r="AC287" s="118"/>
      <c r="AD287" s="118"/>
      <c r="AE287" s="118"/>
      <c r="AF287" s="118"/>
      <c r="AG287" s="118"/>
      <c r="AH287" s="118"/>
      <c r="AI287" s="118"/>
      <c r="AJ287" s="118"/>
      <c r="AK287" s="118"/>
      <c r="AL287" s="118"/>
      <c r="AM287" s="118"/>
      <c r="AN287" s="118"/>
      <c r="AO287" s="118"/>
      <c r="AP287" s="118"/>
      <c r="AQ287" s="118"/>
      <c r="AR287" s="118"/>
      <c r="AS287" s="118"/>
      <c r="AT287" s="118"/>
      <c r="AU287" s="118"/>
      <c r="AV287" s="118"/>
      <c r="AW287" s="118"/>
      <c r="AX287" s="118"/>
      <c r="AY287" s="118"/>
      <c r="AZ287" s="118"/>
      <c r="BA287" s="118"/>
      <c r="BB287" s="118"/>
      <c r="BC287" s="118"/>
      <c r="BD287" s="118"/>
      <c r="BE287" s="118"/>
      <c r="BF287" s="118"/>
      <c r="BG287" s="118"/>
      <c r="BH287" s="118"/>
      <c r="BI287" s="118"/>
      <c r="BJ287" s="118"/>
      <c r="BK287" s="118"/>
      <c r="BL287" s="118"/>
      <c r="BM287" s="118"/>
      <c r="BN287" s="118"/>
      <c r="BO287" s="118"/>
      <c r="BP287" s="118"/>
      <c r="BQ287" s="118"/>
      <c r="BR287" s="118"/>
      <c r="BS287" s="118"/>
      <c r="BT287" s="118"/>
      <c r="BU287" s="118"/>
      <c r="BV287" s="118"/>
      <c r="BW287" s="118"/>
      <c r="BX287" s="118"/>
      <c r="BY287" s="118"/>
      <c r="BZ287" s="118"/>
      <c r="CA287" s="118"/>
      <c r="CB287" s="118"/>
      <c r="CC287" s="118"/>
      <c r="CD287" s="118"/>
      <c r="CE287" s="118"/>
      <c r="CF287" s="118"/>
      <c r="CG287" s="118"/>
      <c r="CH287" s="118"/>
    </row>
    <row r="288" spans="1:86">
      <c r="A288" s="118"/>
      <c r="B288" s="118"/>
      <c r="C288" s="118"/>
      <c r="D288" s="118"/>
      <c r="E288" s="118"/>
      <c r="F288" s="118"/>
      <c r="G288" s="118"/>
      <c r="H288" s="118"/>
      <c r="I288" s="118"/>
      <c r="J288" s="118"/>
      <c r="K288" s="118"/>
      <c r="L288" s="118"/>
      <c r="M288" s="118"/>
      <c r="N288" s="118"/>
      <c r="O288" s="118"/>
      <c r="P288" s="118"/>
      <c r="Q288" s="118"/>
      <c r="R288" s="118"/>
      <c r="S288" s="118"/>
      <c r="T288" s="118"/>
      <c r="U288" s="118"/>
      <c r="V288" s="118"/>
      <c r="W288" s="118"/>
      <c r="X288" s="118"/>
      <c r="Y288" s="118"/>
      <c r="Z288" s="118"/>
      <c r="AA288" s="118"/>
      <c r="AB288" s="118"/>
      <c r="AC288" s="118"/>
      <c r="AD288" s="118"/>
      <c r="AE288" s="118"/>
      <c r="AF288" s="118"/>
      <c r="AG288" s="118"/>
      <c r="AH288" s="118"/>
      <c r="AI288" s="118"/>
      <c r="AJ288" s="118"/>
      <c r="AK288" s="118"/>
      <c r="AL288" s="118"/>
      <c r="AM288" s="118"/>
      <c r="AN288" s="118"/>
      <c r="AO288" s="118"/>
      <c r="AP288" s="118"/>
      <c r="AQ288" s="118"/>
      <c r="AR288" s="118"/>
      <c r="AS288" s="118"/>
      <c r="AT288" s="118"/>
      <c r="AU288" s="118"/>
      <c r="AV288" s="118"/>
      <c r="AW288" s="118"/>
      <c r="AX288" s="118"/>
      <c r="AY288" s="118"/>
      <c r="AZ288" s="118"/>
      <c r="BA288" s="118"/>
      <c r="BB288" s="118"/>
      <c r="BC288" s="118"/>
      <c r="BD288" s="118"/>
      <c r="BE288" s="118"/>
      <c r="BF288" s="118"/>
      <c r="BG288" s="118"/>
      <c r="BH288" s="118"/>
      <c r="BI288" s="118"/>
      <c r="BJ288" s="118"/>
      <c r="BK288" s="118"/>
      <c r="BL288" s="118"/>
      <c r="BM288" s="118"/>
      <c r="BN288" s="118"/>
      <c r="BO288" s="118"/>
      <c r="BP288" s="118"/>
      <c r="BQ288" s="118"/>
      <c r="BR288" s="118"/>
      <c r="BS288" s="118"/>
      <c r="BT288" s="118"/>
      <c r="BU288" s="118"/>
      <c r="BV288" s="118"/>
      <c r="BW288" s="118"/>
      <c r="BX288" s="118"/>
      <c r="BY288" s="118"/>
      <c r="BZ288" s="118"/>
      <c r="CA288" s="118"/>
      <c r="CB288" s="118"/>
      <c r="CC288" s="118"/>
      <c r="CD288" s="118"/>
      <c r="CE288" s="118"/>
      <c r="CF288" s="118"/>
      <c r="CG288" s="118"/>
      <c r="CH288" s="118"/>
    </row>
    <row r="289" spans="1:86">
      <c r="A289" s="118"/>
      <c r="B289" s="118"/>
      <c r="C289" s="118"/>
      <c r="D289" s="118"/>
      <c r="E289" s="118"/>
      <c r="F289" s="118"/>
      <c r="G289" s="118"/>
      <c r="H289" s="118"/>
      <c r="I289" s="118"/>
      <c r="J289" s="118"/>
      <c r="K289" s="118"/>
      <c r="L289" s="118"/>
      <c r="M289" s="118"/>
      <c r="N289" s="118"/>
      <c r="O289" s="118"/>
      <c r="P289" s="118"/>
      <c r="Q289" s="118"/>
      <c r="R289" s="118"/>
      <c r="S289" s="118"/>
      <c r="T289" s="118"/>
      <c r="U289" s="118"/>
      <c r="V289" s="118"/>
      <c r="W289" s="118"/>
      <c r="X289" s="118"/>
      <c r="Y289" s="118"/>
      <c r="Z289" s="118"/>
      <c r="AA289" s="118"/>
      <c r="AB289" s="118"/>
      <c r="AC289" s="118"/>
      <c r="AD289" s="118"/>
      <c r="AE289" s="118"/>
      <c r="AF289" s="118"/>
      <c r="AG289" s="118"/>
      <c r="AH289" s="118"/>
      <c r="AI289" s="118"/>
      <c r="AJ289" s="118"/>
      <c r="AK289" s="118"/>
      <c r="AL289" s="118"/>
      <c r="AM289" s="118"/>
      <c r="AN289" s="118"/>
      <c r="AO289" s="118"/>
      <c r="AP289" s="118"/>
      <c r="AQ289" s="118"/>
      <c r="AR289" s="118"/>
      <c r="AS289" s="118"/>
      <c r="AT289" s="118"/>
      <c r="AU289" s="118"/>
      <c r="AV289" s="118"/>
      <c r="AW289" s="118"/>
      <c r="AX289" s="118"/>
      <c r="AY289" s="118"/>
      <c r="AZ289" s="118"/>
      <c r="BA289" s="118"/>
      <c r="BB289" s="118"/>
      <c r="BC289" s="118"/>
      <c r="BD289" s="118"/>
      <c r="BE289" s="118"/>
      <c r="BF289" s="118"/>
      <c r="BG289" s="118"/>
      <c r="BH289" s="118"/>
      <c r="BI289" s="118"/>
      <c r="BJ289" s="118"/>
      <c r="BK289" s="118"/>
      <c r="BL289" s="118"/>
      <c r="BM289" s="118"/>
      <c r="BN289" s="118"/>
      <c r="BO289" s="118"/>
      <c r="BP289" s="118"/>
      <c r="BQ289" s="118"/>
      <c r="BR289" s="118"/>
      <c r="BS289" s="118"/>
      <c r="BT289" s="118"/>
      <c r="BU289" s="118"/>
      <c r="BV289" s="118"/>
      <c r="BW289" s="118"/>
      <c r="BX289" s="118"/>
      <c r="BY289" s="118"/>
      <c r="BZ289" s="118"/>
      <c r="CA289" s="118"/>
      <c r="CB289" s="118"/>
      <c r="CC289" s="118"/>
      <c r="CD289" s="118"/>
      <c r="CE289" s="118"/>
      <c r="CF289" s="118"/>
      <c r="CG289" s="118"/>
      <c r="CH289" s="118"/>
    </row>
    <row r="290" spans="1:86">
      <c r="A290" s="118"/>
      <c r="B290" s="118"/>
      <c r="C290" s="118"/>
      <c r="D290" s="118"/>
      <c r="E290" s="118"/>
      <c r="F290" s="118"/>
      <c r="G290" s="118"/>
      <c r="H290" s="118"/>
      <c r="I290" s="118"/>
      <c r="J290" s="118"/>
      <c r="K290" s="118"/>
      <c r="L290" s="118"/>
      <c r="M290" s="118"/>
      <c r="N290" s="118"/>
      <c r="O290" s="118"/>
      <c r="P290" s="118"/>
      <c r="Q290" s="118"/>
      <c r="R290" s="118"/>
      <c r="S290" s="118"/>
      <c r="T290" s="118"/>
      <c r="U290" s="118"/>
      <c r="V290" s="118"/>
      <c r="W290" s="118"/>
      <c r="X290" s="118"/>
      <c r="Y290" s="118"/>
      <c r="Z290" s="118"/>
      <c r="AA290" s="118"/>
      <c r="AB290" s="118"/>
      <c r="AC290" s="118"/>
      <c r="AD290" s="118"/>
      <c r="AE290" s="118"/>
      <c r="AF290" s="118"/>
      <c r="AG290" s="118"/>
      <c r="AH290" s="118"/>
      <c r="AI290" s="118"/>
      <c r="AJ290" s="118"/>
      <c r="AK290" s="118"/>
      <c r="AL290" s="118"/>
      <c r="AM290" s="118"/>
      <c r="AN290" s="118"/>
      <c r="AO290" s="118"/>
      <c r="AP290" s="118"/>
      <c r="AQ290" s="118"/>
      <c r="AR290" s="118"/>
      <c r="AS290" s="118"/>
      <c r="AT290" s="118"/>
      <c r="AU290" s="118"/>
      <c r="AV290" s="118"/>
      <c r="AW290" s="118"/>
      <c r="AX290" s="118"/>
      <c r="AY290" s="118"/>
      <c r="AZ290" s="118"/>
      <c r="BA290" s="118"/>
      <c r="BB290" s="118"/>
      <c r="BC290" s="118"/>
      <c r="BD290" s="118"/>
      <c r="BE290" s="118"/>
      <c r="BF290" s="118"/>
      <c r="BG290" s="118"/>
      <c r="BH290" s="118"/>
      <c r="BI290" s="118"/>
      <c r="BJ290" s="118"/>
      <c r="BK290" s="118"/>
      <c r="BL290" s="118"/>
      <c r="BM290" s="118"/>
      <c r="BN290" s="118"/>
      <c r="BO290" s="118"/>
      <c r="BP290" s="118"/>
      <c r="BQ290" s="118"/>
      <c r="BR290" s="118"/>
      <c r="BS290" s="118"/>
      <c r="BT290" s="118"/>
      <c r="BU290" s="118"/>
      <c r="BV290" s="118"/>
      <c r="BW290" s="118"/>
      <c r="BX290" s="118"/>
      <c r="BY290" s="118"/>
      <c r="BZ290" s="118"/>
      <c r="CA290" s="118"/>
      <c r="CB290" s="118"/>
      <c r="CC290" s="118"/>
      <c r="CD290" s="118"/>
      <c r="CE290" s="118"/>
      <c r="CF290" s="118"/>
      <c r="CG290" s="118"/>
      <c r="CH290" s="118"/>
    </row>
    <row r="291" spans="1:86">
      <c r="A291" s="118"/>
      <c r="B291" s="118"/>
      <c r="C291" s="118"/>
      <c r="D291" s="118"/>
      <c r="E291" s="118"/>
      <c r="F291" s="118"/>
      <c r="G291" s="118"/>
      <c r="H291" s="118"/>
      <c r="I291" s="118"/>
      <c r="J291" s="118"/>
      <c r="K291" s="118"/>
      <c r="L291" s="118"/>
      <c r="M291" s="118"/>
      <c r="N291" s="118"/>
      <c r="O291" s="118"/>
      <c r="P291" s="118"/>
      <c r="Q291" s="118"/>
      <c r="R291" s="118"/>
      <c r="S291" s="118"/>
      <c r="T291" s="118"/>
      <c r="U291" s="118"/>
      <c r="V291" s="118"/>
      <c r="W291" s="118"/>
      <c r="X291" s="118"/>
      <c r="Y291" s="118"/>
      <c r="Z291" s="118"/>
      <c r="AA291" s="118"/>
      <c r="AB291" s="118"/>
      <c r="AC291" s="118"/>
      <c r="AD291" s="118"/>
      <c r="AE291" s="118"/>
      <c r="AF291" s="118"/>
      <c r="AG291" s="118"/>
      <c r="AH291" s="118"/>
      <c r="AI291" s="118"/>
      <c r="AJ291" s="118"/>
      <c r="AK291" s="118"/>
      <c r="AL291" s="118"/>
      <c r="AM291" s="118"/>
      <c r="AN291" s="118"/>
      <c r="AO291" s="118"/>
      <c r="AP291" s="118"/>
      <c r="AQ291" s="118"/>
      <c r="AR291" s="118"/>
      <c r="AS291" s="118"/>
      <c r="AT291" s="118"/>
      <c r="AU291" s="118"/>
      <c r="AV291" s="118"/>
      <c r="AW291" s="118"/>
      <c r="AX291" s="118"/>
      <c r="AY291" s="118"/>
      <c r="AZ291" s="118"/>
      <c r="BA291" s="118"/>
      <c r="BB291" s="118"/>
      <c r="BC291" s="118"/>
      <c r="BD291" s="118"/>
      <c r="BE291" s="118"/>
      <c r="BF291" s="118"/>
      <c r="BG291" s="118"/>
      <c r="BH291" s="118"/>
      <c r="BI291" s="118"/>
      <c r="BJ291" s="118"/>
      <c r="BK291" s="118"/>
      <c r="BL291" s="118"/>
      <c r="BM291" s="118"/>
      <c r="BN291" s="118"/>
      <c r="BO291" s="118"/>
      <c r="BP291" s="118"/>
      <c r="BQ291" s="118"/>
      <c r="BR291" s="118"/>
      <c r="BS291" s="118"/>
      <c r="BT291" s="118"/>
      <c r="BU291" s="118"/>
      <c r="BV291" s="118"/>
      <c r="BW291" s="118"/>
      <c r="BX291" s="118"/>
      <c r="BY291" s="118"/>
      <c r="BZ291" s="118"/>
      <c r="CA291" s="118"/>
      <c r="CB291" s="118"/>
      <c r="CC291" s="118"/>
      <c r="CD291" s="118"/>
      <c r="CE291" s="118"/>
      <c r="CF291" s="118"/>
      <c r="CG291" s="118"/>
      <c r="CH291" s="118"/>
    </row>
    <row r="292" spans="1:86">
      <c r="A292" s="118"/>
      <c r="B292" s="118"/>
      <c r="C292" s="118"/>
      <c r="D292" s="118"/>
      <c r="E292" s="118"/>
      <c r="F292" s="118"/>
      <c r="G292" s="118"/>
      <c r="H292" s="118"/>
      <c r="I292" s="118"/>
      <c r="J292" s="118"/>
      <c r="K292" s="118"/>
      <c r="L292" s="118"/>
      <c r="M292" s="118"/>
      <c r="N292" s="118"/>
      <c r="O292" s="118"/>
      <c r="P292" s="118"/>
      <c r="Q292" s="118"/>
      <c r="R292" s="118"/>
      <c r="S292" s="118"/>
      <c r="T292" s="118"/>
      <c r="U292" s="118"/>
      <c r="V292" s="118"/>
      <c r="W292" s="118"/>
      <c r="X292" s="118"/>
      <c r="Y292" s="118"/>
      <c r="Z292" s="118"/>
      <c r="AA292" s="118"/>
      <c r="AB292" s="118"/>
      <c r="AC292" s="118"/>
      <c r="AD292" s="118"/>
      <c r="AE292" s="118"/>
      <c r="AF292" s="118"/>
      <c r="AG292" s="118"/>
      <c r="AH292" s="118"/>
      <c r="AI292" s="118"/>
      <c r="AJ292" s="118"/>
      <c r="AK292" s="118"/>
      <c r="AL292" s="118"/>
      <c r="AM292" s="118"/>
      <c r="AN292" s="118"/>
      <c r="AO292" s="118"/>
      <c r="AP292" s="118"/>
      <c r="AQ292" s="118"/>
      <c r="AR292" s="118"/>
      <c r="AS292" s="118"/>
      <c r="AT292" s="118"/>
      <c r="AU292" s="118"/>
      <c r="AV292" s="118"/>
      <c r="AW292" s="118"/>
      <c r="AX292" s="118"/>
      <c r="AY292" s="118"/>
      <c r="AZ292" s="118"/>
      <c r="BA292" s="118"/>
      <c r="BB292" s="118"/>
      <c r="BC292" s="118"/>
      <c r="BD292" s="118"/>
      <c r="BE292" s="118"/>
      <c r="BF292" s="118"/>
      <c r="BG292" s="118"/>
      <c r="BH292" s="118"/>
      <c r="BI292" s="118"/>
      <c r="BJ292" s="118"/>
      <c r="BK292" s="118"/>
      <c r="BL292" s="118"/>
      <c r="BM292" s="118"/>
      <c r="BN292" s="118"/>
      <c r="BO292" s="118"/>
      <c r="BP292" s="118"/>
      <c r="BQ292" s="118"/>
      <c r="BR292" s="118"/>
      <c r="BS292" s="118"/>
      <c r="BT292" s="118"/>
      <c r="BU292" s="118"/>
      <c r="BV292" s="118"/>
      <c r="BW292" s="118"/>
      <c r="BX292" s="118"/>
      <c r="BY292" s="118"/>
      <c r="BZ292" s="118"/>
      <c r="CA292" s="118"/>
      <c r="CB292" s="118"/>
      <c r="CC292" s="118"/>
      <c r="CD292" s="118"/>
      <c r="CE292" s="118"/>
      <c r="CF292" s="118"/>
      <c r="CG292" s="118"/>
      <c r="CH292" s="118"/>
    </row>
    <row r="293" spans="1:86">
      <c r="A293" s="118"/>
      <c r="B293" s="118"/>
      <c r="C293" s="118"/>
      <c r="D293" s="118"/>
      <c r="E293" s="118"/>
      <c r="F293" s="118"/>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8"/>
      <c r="AH293" s="118"/>
      <c r="AI293" s="118"/>
      <c r="AJ293" s="118"/>
      <c r="AK293" s="118"/>
      <c r="AL293" s="118"/>
      <c r="AM293" s="118"/>
      <c r="AN293" s="118"/>
      <c r="AO293" s="118"/>
      <c r="AP293" s="118"/>
      <c r="AQ293" s="118"/>
      <c r="AR293" s="118"/>
      <c r="AS293" s="118"/>
      <c r="AT293" s="118"/>
      <c r="AU293" s="118"/>
      <c r="AV293" s="118"/>
      <c r="AW293" s="118"/>
      <c r="AX293" s="118"/>
      <c r="AY293" s="118"/>
      <c r="AZ293" s="118"/>
      <c r="BA293" s="118"/>
      <c r="BB293" s="118"/>
      <c r="BC293" s="118"/>
      <c r="BD293" s="118"/>
      <c r="BE293" s="118"/>
      <c r="BF293" s="118"/>
      <c r="BG293" s="118"/>
      <c r="BH293" s="118"/>
      <c r="BI293" s="118"/>
      <c r="BJ293" s="118"/>
      <c r="BK293" s="118"/>
      <c r="BL293" s="118"/>
      <c r="BM293" s="118"/>
      <c r="BN293" s="118"/>
      <c r="BO293" s="118"/>
      <c r="BP293" s="118"/>
      <c r="BQ293" s="118"/>
      <c r="BR293" s="118"/>
      <c r="BS293" s="118"/>
      <c r="BT293" s="118"/>
      <c r="BU293" s="118"/>
      <c r="BV293" s="118"/>
      <c r="BW293" s="118"/>
      <c r="BX293" s="118"/>
      <c r="BY293" s="118"/>
      <c r="BZ293" s="118"/>
      <c r="CA293" s="118"/>
      <c r="CB293" s="118"/>
      <c r="CC293" s="118"/>
      <c r="CD293" s="118"/>
      <c r="CE293" s="118"/>
      <c r="CF293" s="118"/>
      <c r="CG293" s="118"/>
      <c r="CH293" s="118"/>
    </row>
    <row r="294" spans="1:86">
      <c r="A294" s="118"/>
      <c r="B294" s="118"/>
      <c r="C294" s="118"/>
      <c r="D294" s="118"/>
      <c r="E294" s="118"/>
      <c r="F294" s="118"/>
      <c r="G294" s="118"/>
      <c r="H294" s="118"/>
      <c r="I294" s="118"/>
      <c r="J294" s="118"/>
      <c r="K294" s="118"/>
      <c r="L294" s="118"/>
      <c r="M294" s="118"/>
      <c r="N294" s="118"/>
      <c r="O294" s="118"/>
      <c r="P294" s="118"/>
      <c r="Q294" s="118"/>
      <c r="R294" s="118"/>
      <c r="S294" s="118"/>
      <c r="T294" s="118"/>
      <c r="U294" s="118"/>
      <c r="V294" s="118"/>
      <c r="W294" s="118"/>
      <c r="X294" s="118"/>
      <c r="Y294" s="118"/>
      <c r="Z294" s="118"/>
      <c r="AA294" s="118"/>
      <c r="AB294" s="118"/>
      <c r="AC294" s="118"/>
      <c r="AD294" s="118"/>
      <c r="AE294" s="118"/>
      <c r="AF294" s="118"/>
      <c r="AG294" s="118"/>
      <c r="AH294" s="118"/>
      <c r="AI294" s="118"/>
      <c r="AJ294" s="118"/>
      <c r="AK294" s="118"/>
      <c r="AL294" s="118"/>
      <c r="AM294" s="118"/>
      <c r="AN294" s="118"/>
      <c r="AO294" s="118"/>
      <c r="AP294" s="118"/>
      <c r="AQ294" s="118"/>
      <c r="AR294" s="118"/>
      <c r="AS294" s="118"/>
      <c r="AT294" s="118"/>
      <c r="AU294" s="118"/>
      <c r="AV294" s="118"/>
      <c r="AW294" s="118"/>
      <c r="AX294" s="118"/>
      <c r="AY294" s="118"/>
      <c r="AZ294" s="118"/>
      <c r="BA294" s="118"/>
      <c r="BB294" s="118"/>
      <c r="BC294" s="118"/>
      <c r="BD294" s="118"/>
      <c r="BE294" s="118"/>
      <c r="BF294" s="118"/>
      <c r="BG294" s="118"/>
      <c r="BH294" s="118"/>
      <c r="BI294" s="118"/>
      <c r="BJ294" s="118"/>
      <c r="BK294" s="118"/>
      <c r="BL294" s="118"/>
      <c r="BM294" s="118"/>
      <c r="BN294" s="118"/>
      <c r="BO294" s="118"/>
      <c r="BP294" s="118"/>
      <c r="BQ294" s="118"/>
      <c r="BR294" s="118"/>
      <c r="BS294" s="118"/>
      <c r="BT294" s="118"/>
      <c r="BU294" s="118"/>
      <c r="BV294" s="118"/>
      <c r="BW294" s="118"/>
      <c r="BX294" s="118"/>
      <c r="BY294" s="118"/>
      <c r="BZ294" s="118"/>
      <c r="CA294" s="118"/>
      <c r="CB294" s="118"/>
      <c r="CC294" s="118"/>
      <c r="CD294" s="118"/>
      <c r="CE294" s="118"/>
      <c r="CF294" s="118"/>
      <c r="CG294" s="118"/>
      <c r="CH294" s="118"/>
    </row>
    <row r="295" spans="1:86">
      <c r="A295" s="118"/>
      <c r="B295" s="118"/>
      <c r="C295" s="118"/>
      <c r="D295" s="118"/>
      <c r="E295" s="118"/>
      <c r="F295" s="118"/>
      <c r="G295" s="118"/>
      <c r="H295" s="118"/>
      <c r="I295" s="118"/>
      <c r="J295" s="118"/>
      <c r="K295" s="118"/>
      <c r="L295" s="118"/>
      <c r="M295" s="118"/>
      <c r="N295" s="118"/>
      <c r="O295" s="118"/>
      <c r="P295" s="118"/>
      <c r="Q295" s="118"/>
      <c r="R295" s="118"/>
      <c r="S295" s="118"/>
      <c r="T295" s="118"/>
      <c r="U295" s="118"/>
      <c r="V295" s="118"/>
      <c r="W295" s="118"/>
      <c r="X295" s="118"/>
      <c r="Y295" s="118"/>
      <c r="Z295" s="118"/>
      <c r="AA295" s="118"/>
      <c r="AB295" s="118"/>
      <c r="AC295" s="118"/>
      <c r="AD295" s="118"/>
      <c r="AE295" s="118"/>
      <c r="AF295" s="118"/>
      <c r="AG295" s="118"/>
      <c r="AH295" s="118"/>
      <c r="AI295" s="118"/>
      <c r="AJ295" s="118"/>
      <c r="AK295" s="118"/>
      <c r="AL295" s="118"/>
      <c r="AM295" s="118"/>
      <c r="AN295" s="118"/>
      <c r="AO295" s="118"/>
      <c r="AP295" s="118"/>
      <c r="AQ295" s="118"/>
      <c r="AR295" s="118"/>
      <c r="AS295" s="118"/>
      <c r="AT295" s="118"/>
      <c r="AU295" s="118"/>
      <c r="AV295" s="118"/>
      <c r="AW295" s="118"/>
      <c r="AX295" s="118"/>
      <c r="AY295" s="118"/>
      <c r="AZ295" s="118"/>
      <c r="BA295" s="118"/>
      <c r="BB295" s="118"/>
      <c r="BC295" s="118"/>
      <c r="BD295" s="118"/>
      <c r="BE295" s="118"/>
      <c r="BF295" s="118"/>
      <c r="BG295" s="118"/>
      <c r="BH295" s="118"/>
      <c r="BI295" s="118"/>
      <c r="BJ295" s="118"/>
      <c r="BK295" s="118"/>
      <c r="BL295" s="118"/>
      <c r="BM295" s="118"/>
      <c r="BN295" s="118"/>
      <c r="BO295" s="118"/>
      <c r="BP295" s="118"/>
      <c r="BQ295" s="118"/>
      <c r="BR295" s="118"/>
      <c r="BS295" s="118"/>
      <c r="BT295" s="118"/>
      <c r="BU295" s="118"/>
      <c r="BV295" s="118"/>
      <c r="BW295" s="118"/>
      <c r="BX295" s="118"/>
      <c r="BY295" s="118"/>
      <c r="BZ295" s="118"/>
      <c r="CA295" s="118"/>
      <c r="CB295" s="118"/>
      <c r="CC295" s="118"/>
      <c r="CD295" s="118"/>
      <c r="CE295" s="118"/>
      <c r="CF295" s="118"/>
      <c r="CG295" s="118"/>
      <c r="CH295" s="118"/>
    </row>
    <row r="296" spans="1:86">
      <c r="A296" s="118"/>
      <c r="B296" s="118"/>
      <c r="C296" s="118"/>
      <c r="D296" s="118"/>
      <c r="E296" s="118"/>
      <c r="F296" s="118"/>
      <c r="G296" s="118"/>
      <c r="H296" s="118"/>
      <c r="I296" s="118"/>
      <c r="J296" s="118"/>
      <c r="K296" s="118"/>
      <c r="L296" s="118"/>
      <c r="M296" s="118"/>
      <c r="N296" s="118"/>
      <c r="O296" s="118"/>
      <c r="P296" s="118"/>
      <c r="Q296" s="118"/>
      <c r="R296" s="118"/>
      <c r="S296" s="118"/>
      <c r="T296" s="118"/>
      <c r="U296" s="118"/>
      <c r="V296" s="118"/>
      <c r="W296" s="118"/>
      <c r="X296" s="118"/>
      <c r="Y296" s="118"/>
      <c r="Z296" s="118"/>
      <c r="AA296" s="118"/>
      <c r="AB296" s="118"/>
      <c r="AC296" s="118"/>
      <c r="AD296" s="118"/>
      <c r="AE296" s="118"/>
      <c r="AF296" s="118"/>
      <c r="AG296" s="118"/>
      <c r="AH296" s="118"/>
      <c r="AI296" s="118"/>
      <c r="AJ296" s="118"/>
      <c r="AK296" s="118"/>
      <c r="AL296" s="118"/>
      <c r="AM296" s="118"/>
      <c r="AN296" s="118"/>
      <c r="AO296" s="118"/>
      <c r="AP296" s="118"/>
      <c r="AQ296" s="118"/>
      <c r="AR296" s="118"/>
      <c r="AS296" s="118"/>
      <c r="AT296" s="118"/>
      <c r="AU296" s="118"/>
      <c r="AV296" s="118"/>
      <c r="AW296" s="118"/>
      <c r="AX296" s="118"/>
      <c r="AY296" s="118"/>
      <c r="AZ296" s="118"/>
      <c r="BA296" s="118"/>
      <c r="BB296" s="118"/>
      <c r="BC296" s="118"/>
      <c r="BD296" s="118"/>
      <c r="BE296" s="118"/>
      <c r="BF296" s="118"/>
      <c r="BG296" s="118"/>
      <c r="BH296" s="118"/>
      <c r="BI296" s="118"/>
      <c r="BJ296" s="118"/>
      <c r="BK296" s="118"/>
      <c r="BL296" s="118"/>
      <c r="BM296" s="118"/>
      <c r="BN296" s="118"/>
      <c r="BO296" s="118"/>
      <c r="BP296" s="118"/>
      <c r="BQ296" s="118"/>
      <c r="BR296" s="118"/>
      <c r="BS296" s="118"/>
      <c r="BT296" s="118"/>
      <c r="BU296" s="118"/>
      <c r="BV296" s="118"/>
      <c r="BW296" s="118"/>
      <c r="BX296" s="118"/>
      <c r="BY296" s="118"/>
      <c r="BZ296" s="118"/>
      <c r="CA296" s="118"/>
      <c r="CB296" s="118"/>
      <c r="CC296" s="118"/>
      <c r="CD296" s="118"/>
      <c r="CE296" s="118"/>
      <c r="CF296" s="118"/>
      <c r="CG296" s="118"/>
      <c r="CH296" s="118"/>
    </row>
    <row r="297" spans="1:86">
      <c r="A297" s="118"/>
      <c r="B297" s="118"/>
      <c r="C297" s="118"/>
      <c r="D297" s="118"/>
      <c r="E297" s="118"/>
      <c r="F297" s="118"/>
      <c r="G297" s="118"/>
      <c r="H297" s="118"/>
      <c r="I297" s="118"/>
      <c r="J297" s="118"/>
      <c r="K297" s="118"/>
      <c r="L297" s="118"/>
      <c r="M297" s="118"/>
      <c r="N297" s="118"/>
      <c r="O297" s="118"/>
      <c r="P297" s="118"/>
      <c r="Q297" s="118"/>
      <c r="R297" s="118"/>
      <c r="S297" s="118"/>
      <c r="T297" s="118"/>
      <c r="U297" s="118"/>
      <c r="V297" s="118"/>
      <c r="W297" s="118"/>
      <c r="X297" s="118"/>
      <c r="Y297" s="118"/>
      <c r="Z297" s="118"/>
      <c r="AA297" s="118"/>
      <c r="AB297" s="118"/>
      <c r="AC297" s="118"/>
      <c r="AD297" s="118"/>
      <c r="AE297" s="118"/>
      <c r="AF297" s="118"/>
      <c r="AG297" s="118"/>
      <c r="AH297" s="118"/>
      <c r="AI297" s="118"/>
      <c r="AJ297" s="118"/>
      <c r="AK297" s="118"/>
      <c r="AL297" s="118"/>
      <c r="AM297" s="118"/>
      <c r="AN297" s="118"/>
      <c r="AO297" s="118"/>
      <c r="AP297" s="118"/>
      <c r="AQ297" s="118"/>
      <c r="AR297" s="118"/>
      <c r="AS297" s="118"/>
      <c r="AT297" s="118"/>
      <c r="AU297" s="118"/>
      <c r="AV297" s="118"/>
      <c r="AW297" s="118"/>
      <c r="AX297" s="118"/>
      <c r="AY297" s="118"/>
      <c r="AZ297" s="118"/>
      <c r="BA297" s="118"/>
      <c r="BB297" s="118"/>
      <c r="BC297" s="118"/>
      <c r="BD297" s="118"/>
      <c r="BE297" s="118"/>
      <c r="BF297" s="118"/>
      <c r="BG297" s="118"/>
      <c r="BH297" s="118"/>
      <c r="BI297" s="118"/>
      <c r="BJ297" s="118"/>
      <c r="BK297" s="118"/>
      <c r="BL297" s="118"/>
      <c r="BM297" s="118"/>
      <c r="BN297" s="118"/>
      <c r="BO297" s="118"/>
      <c r="BP297" s="118"/>
      <c r="BQ297" s="118"/>
      <c r="BR297" s="118"/>
      <c r="BS297" s="118"/>
      <c r="BT297" s="118"/>
      <c r="BU297" s="118"/>
      <c r="BV297" s="118"/>
      <c r="BW297" s="118"/>
      <c r="BX297" s="118"/>
      <c r="BY297" s="118"/>
      <c r="BZ297" s="118"/>
      <c r="CA297" s="118"/>
      <c r="CB297" s="118"/>
      <c r="CC297" s="118"/>
      <c r="CD297" s="118"/>
      <c r="CE297" s="118"/>
      <c r="CF297" s="118"/>
      <c r="CG297" s="118"/>
      <c r="CH297" s="118"/>
    </row>
    <row r="298" spans="1:86">
      <c r="A298" s="118"/>
      <c r="B298" s="118"/>
      <c r="C298" s="118"/>
      <c r="D298" s="118"/>
      <c r="E298" s="118"/>
      <c r="F298" s="118"/>
      <c r="G298" s="118"/>
      <c r="H298" s="118"/>
      <c r="I298" s="118"/>
      <c r="J298" s="118"/>
      <c r="K298" s="118"/>
      <c r="L298" s="118"/>
      <c r="M298" s="118"/>
      <c r="N298" s="118"/>
      <c r="O298" s="118"/>
      <c r="P298" s="118"/>
      <c r="Q298" s="118"/>
      <c r="R298" s="118"/>
      <c r="S298" s="118"/>
      <c r="T298" s="118"/>
      <c r="U298" s="118"/>
      <c r="V298" s="118"/>
      <c r="W298" s="118"/>
      <c r="X298" s="118"/>
      <c r="Y298" s="118"/>
      <c r="Z298" s="118"/>
      <c r="AA298" s="118"/>
      <c r="AB298" s="118"/>
      <c r="AC298" s="118"/>
      <c r="AD298" s="118"/>
      <c r="AE298" s="118"/>
      <c r="AF298" s="118"/>
      <c r="AG298" s="118"/>
      <c r="AH298" s="118"/>
      <c r="AI298" s="118"/>
      <c r="AJ298" s="118"/>
      <c r="AK298" s="118"/>
      <c r="AL298" s="118"/>
      <c r="AM298" s="118"/>
      <c r="AN298" s="118"/>
      <c r="AO298" s="118"/>
      <c r="AP298" s="118"/>
      <c r="AQ298" s="118"/>
      <c r="AR298" s="118"/>
      <c r="AS298" s="118"/>
      <c r="AT298" s="118"/>
      <c r="AU298" s="118"/>
      <c r="AV298" s="118"/>
      <c r="AW298" s="118"/>
      <c r="AX298" s="118"/>
      <c r="AY298" s="118"/>
      <c r="AZ298" s="118"/>
      <c r="BA298" s="118"/>
      <c r="BB298" s="118"/>
      <c r="BC298" s="118"/>
      <c r="BD298" s="118"/>
      <c r="BE298" s="118"/>
      <c r="BF298" s="118"/>
      <c r="BG298" s="118"/>
      <c r="BH298" s="118"/>
      <c r="BI298" s="118"/>
      <c r="BJ298" s="118"/>
      <c r="BK298" s="118"/>
      <c r="BL298" s="118"/>
      <c r="BM298" s="118"/>
      <c r="BN298" s="118"/>
      <c r="BO298" s="118"/>
      <c r="BP298" s="118"/>
      <c r="BQ298" s="118"/>
      <c r="BR298" s="118"/>
      <c r="BS298" s="118"/>
      <c r="BT298" s="118"/>
      <c r="BU298" s="118"/>
      <c r="BV298" s="118"/>
      <c r="BW298" s="118"/>
      <c r="BX298" s="118"/>
      <c r="BY298" s="118"/>
      <c r="BZ298" s="118"/>
      <c r="CA298" s="118"/>
      <c r="CB298" s="118"/>
      <c r="CC298" s="118"/>
      <c r="CD298" s="118"/>
      <c r="CE298" s="118"/>
      <c r="CF298" s="118"/>
      <c r="CG298" s="118"/>
      <c r="CH298" s="118"/>
    </row>
    <row r="299" spans="1:86">
      <c r="A299" s="118"/>
      <c r="B299" s="118"/>
      <c r="C299" s="118"/>
      <c r="D299" s="118"/>
      <c r="E299" s="118"/>
      <c r="F299" s="118"/>
      <c r="G299" s="118"/>
      <c r="H299" s="118"/>
      <c r="I299" s="118"/>
      <c r="J299" s="118"/>
      <c r="K299" s="118"/>
      <c r="L299" s="118"/>
      <c r="M299" s="118"/>
      <c r="N299" s="118"/>
      <c r="O299" s="118"/>
      <c r="P299" s="118"/>
      <c r="Q299" s="118"/>
      <c r="R299" s="118"/>
      <c r="S299" s="118"/>
      <c r="T299" s="118"/>
      <c r="U299" s="118"/>
      <c r="V299" s="118"/>
      <c r="W299" s="118"/>
      <c r="X299" s="118"/>
      <c r="Y299" s="118"/>
      <c r="Z299" s="118"/>
      <c r="AA299" s="118"/>
      <c r="AB299" s="118"/>
      <c r="AC299" s="118"/>
      <c r="AD299" s="118"/>
      <c r="AE299" s="118"/>
      <c r="AF299" s="118"/>
      <c r="AG299" s="118"/>
      <c r="AH299" s="118"/>
      <c r="AI299" s="118"/>
      <c r="AJ299" s="118"/>
      <c r="AK299" s="118"/>
      <c r="AL299" s="118"/>
      <c r="AM299" s="118"/>
      <c r="AN299" s="118"/>
      <c r="AO299" s="118"/>
      <c r="AP299" s="118"/>
      <c r="AQ299" s="118"/>
      <c r="AR299" s="118"/>
      <c r="AS299" s="118"/>
      <c r="AT299" s="118"/>
      <c r="AU299" s="118"/>
      <c r="AV299" s="118"/>
      <c r="AW299" s="118"/>
      <c r="AX299" s="118"/>
      <c r="AY299" s="118"/>
      <c r="AZ299" s="118"/>
      <c r="BA299" s="118"/>
      <c r="BB299" s="118"/>
      <c r="BC299" s="118"/>
      <c r="BD299" s="118"/>
      <c r="BE299" s="118"/>
      <c r="BF299" s="118"/>
      <c r="BG299" s="118"/>
      <c r="BH299" s="118"/>
      <c r="BI299" s="118"/>
      <c r="BJ299" s="118"/>
      <c r="BK299" s="118"/>
      <c r="BL299" s="118"/>
      <c r="BM299" s="118"/>
      <c r="BN299" s="118"/>
      <c r="BO299" s="118"/>
      <c r="BP299" s="118"/>
      <c r="BQ299" s="118"/>
      <c r="BR299" s="118"/>
      <c r="BS299" s="118"/>
      <c r="BT299" s="118"/>
      <c r="BU299" s="118"/>
      <c r="BV299" s="118"/>
      <c r="BW299" s="118"/>
      <c r="BX299" s="118"/>
      <c r="BY299" s="118"/>
      <c r="BZ299" s="118"/>
      <c r="CA299" s="118"/>
      <c r="CB299" s="118"/>
      <c r="CC299" s="118"/>
      <c r="CD299" s="118"/>
      <c r="CE299" s="118"/>
      <c r="CF299" s="118"/>
      <c r="CG299" s="118"/>
      <c r="CH299" s="118"/>
    </row>
    <row r="300" spans="1:86">
      <c r="A300" s="118"/>
      <c r="B300" s="118"/>
      <c r="C300" s="118"/>
      <c r="D300" s="118"/>
      <c r="E300" s="118"/>
      <c r="F300" s="118"/>
      <c r="G300" s="118"/>
      <c r="H300" s="118"/>
      <c r="I300" s="118"/>
      <c r="J300" s="118"/>
      <c r="K300" s="118"/>
      <c r="L300" s="118"/>
      <c r="M300" s="118"/>
      <c r="N300" s="118"/>
      <c r="O300" s="118"/>
      <c r="P300" s="118"/>
      <c r="Q300" s="118"/>
      <c r="R300" s="118"/>
      <c r="S300" s="118"/>
      <c r="T300" s="118"/>
      <c r="U300" s="118"/>
      <c r="V300" s="118"/>
      <c r="W300" s="118"/>
      <c r="X300" s="118"/>
      <c r="Y300" s="118"/>
      <c r="Z300" s="118"/>
      <c r="AA300" s="118"/>
      <c r="AB300" s="118"/>
      <c r="AC300" s="118"/>
      <c r="AD300" s="118"/>
      <c r="AE300" s="118"/>
      <c r="AF300" s="118"/>
      <c r="AG300" s="118"/>
      <c r="AH300" s="118"/>
      <c r="AI300" s="118"/>
      <c r="AJ300" s="118"/>
      <c r="AK300" s="118"/>
      <c r="AL300" s="118"/>
      <c r="AM300" s="118"/>
      <c r="AN300" s="118"/>
      <c r="AO300" s="118"/>
      <c r="AP300" s="118"/>
      <c r="AQ300" s="118"/>
      <c r="AR300" s="118"/>
      <c r="AS300" s="118"/>
      <c r="AT300" s="118"/>
      <c r="AU300" s="118"/>
      <c r="AV300" s="118"/>
      <c r="AW300" s="118"/>
      <c r="AX300" s="118"/>
      <c r="AY300" s="118"/>
      <c r="AZ300" s="118"/>
      <c r="BA300" s="118"/>
      <c r="BB300" s="118"/>
      <c r="BC300" s="118"/>
      <c r="BD300" s="118"/>
      <c r="BE300" s="118"/>
      <c r="BF300" s="118"/>
      <c r="BG300" s="118"/>
      <c r="BH300" s="118"/>
      <c r="BI300" s="118"/>
      <c r="BJ300" s="118"/>
      <c r="BK300" s="118"/>
      <c r="BL300" s="118"/>
      <c r="BM300" s="118"/>
      <c r="BN300" s="118"/>
      <c r="BO300" s="118"/>
      <c r="BP300" s="118"/>
      <c r="BQ300" s="118"/>
      <c r="BR300" s="118"/>
      <c r="BS300" s="118"/>
      <c r="BT300" s="118"/>
      <c r="BU300" s="118"/>
      <c r="BV300" s="118"/>
      <c r="BW300" s="118"/>
      <c r="BX300" s="118"/>
      <c r="BY300" s="118"/>
      <c r="BZ300" s="118"/>
      <c r="CA300" s="118"/>
      <c r="CB300" s="118"/>
      <c r="CC300" s="118"/>
      <c r="CD300" s="118"/>
      <c r="CE300" s="118"/>
      <c r="CF300" s="118"/>
      <c r="CG300" s="118"/>
      <c r="CH300" s="118"/>
    </row>
    <row r="301" spans="1:86">
      <c r="A301" s="118"/>
      <c r="B301" s="118"/>
      <c r="C301" s="118"/>
      <c r="D301" s="118"/>
      <c r="E301" s="118"/>
      <c r="F301" s="118"/>
      <c r="G301" s="118"/>
      <c r="H301" s="118"/>
      <c r="I301" s="118"/>
      <c r="J301" s="118"/>
      <c r="K301" s="118"/>
      <c r="L301" s="118"/>
      <c r="M301" s="118"/>
      <c r="N301" s="118"/>
      <c r="O301" s="118"/>
      <c r="P301" s="118"/>
      <c r="Q301" s="118"/>
      <c r="R301" s="118"/>
      <c r="S301" s="118"/>
      <c r="T301" s="118"/>
      <c r="U301" s="118"/>
      <c r="V301" s="118"/>
      <c r="W301" s="118"/>
      <c r="X301" s="118"/>
      <c r="Y301" s="118"/>
      <c r="Z301" s="118"/>
      <c r="AA301" s="118"/>
      <c r="AB301" s="118"/>
      <c r="AC301" s="118"/>
      <c r="AD301" s="118"/>
      <c r="AE301" s="118"/>
      <c r="AF301" s="118"/>
      <c r="AG301" s="118"/>
      <c r="AH301" s="118"/>
      <c r="AI301" s="118"/>
      <c r="AJ301" s="118"/>
      <c r="AK301" s="118"/>
      <c r="AL301" s="118"/>
      <c r="AM301" s="118"/>
      <c r="AN301" s="118"/>
      <c r="AO301" s="118"/>
      <c r="AP301" s="118"/>
      <c r="AQ301" s="118"/>
      <c r="AR301" s="118"/>
      <c r="AS301" s="118"/>
      <c r="AT301" s="118"/>
      <c r="AU301" s="118"/>
      <c r="AV301" s="118"/>
      <c r="AW301" s="118"/>
      <c r="AX301" s="118"/>
      <c r="AY301" s="118"/>
      <c r="AZ301" s="118"/>
      <c r="BA301" s="118"/>
      <c r="BB301" s="118"/>
      <c r="BC301" s="118"/>
      <c r="BD301" s="118"/>
      <c r="BE301" s="118"/>
      <c r="BF301" s="118"/>
      <c r="BG301" s="118"/>
      <c r="BH301" s="118"/>
      <c r="BI301" s="118"/>
      <c r="BJ301" s="118"/>
      <c r="BK301" s="118"/>
      <c r="BL301" s="118"/>
      <c r="BM301" s="118"/>
      <c r="BN301" s="118"/>
      <c r="BO301" s="118"/>
      <c r="BP301" s="118"/>
      <c r="BQ301" s="118"/>
      <c r="BR301" s="118"/>
      <c r="BS301" s="118"/>
      <c r="BT301" s="118"/>
      <c r="BU301" s="118"/>
      <c r="BV301" s="118"/>
      <c r="BW301" s="118"/>
      <c r="BX301" s="118"/>
      <c r="BY301" s="118"/>
      <c r="BZ301" s="118"/>
      <c r="CA301" s="118"/>
      <c r="CB301" s="118"/>
      <c r="CC301" s="118"/>
      <c r="CD301" s="118"/>
      <c r="CE301" s="118"/>
      <c r="CF301" s="118"/>
      <c r="CG301" s="118"/>
      <c r="CH301" s="118"/>
    </row>
    <row r="302" spans="1:86">
      <c r="A302" s="118"/>
      <c r="B302" s="118"/>
      <c r="C302" s="118"/>
      <c r="D302" s="118"/>
      <c r="E302" s="118"/>
      <c r="F302" s="118"/>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8"/>
      <c r="AH302" s="118"/>
      <c r="AI302" s="118"/>
      <c r="AJ302" s="118"/>
      <c r="AK302" s="118"/>
      <c r="AL302" s="118"/>
      <c r="AM302" s="118"/>
      <c r="AN302" s="118"/>
      <c r="AO302" s="118"/>
      <c r="AP302" s="118"/>
      <c r="AQ302" s="118"/>
      <c r="AR302" s="118"/>
      <c r="AS302" s="118"/>
      <c r="AT302" s="118"/>
      <c r="AU302" s="118"/>
      <c r="AV302" s="118"/>
      <c r="AW302" s="118"/>
      <c r="AX302" s="118"/>
      <c r="AY302" s="118"/>
      <c r="AZ302" s="118"/>
      <c r="BA302" s="118"/>
      <c r="BB302" s="118"/>
      <c r="BC302" s="118"/>
      <c r="BD302" s="118"/>
      <c r="BE302" s="118"/>
      <c r="BF302" s="118"/>
      <c r="BG302" s="118"/>
      <c r="BH302" s="118"/>
      <c r="BI302" s="118"/>
      <c r="BJ302" s="118"/>
      <c r="BK302" s="118"/>
      <c r="BL302" s="118"/>
      <c r="BM302" s="118"/>
      <c r="BN302" s="118"/>
      <c r="BO302" s="118"/>
      <c r="BP302" s="118"/>
      <c r="BQ302" s="118"/>
      <c r="BR302" s="118"/>
      <c r="BS302" s="118"/>
      <c r="BT302" s="118"/>
      <c r="BU302" s="118"/>
      <c r="BV302" s="118"/>
      <c r="BW302" s="118"/>
      <c r="BX302" s="118"/>
      <c r="BY302" s="118"/>
      <c r="BZ302" s="118"/>
      <c r="CA302" s="118"/>
      <c r="CB302" s="118"/>
      <c r="CC302" s="118"/>
      <c r="CD302" s="118"/>
      <c r="CE302" s="118"/>
      <c r="CF302" s="118"/>
      <c r="CG302" s="118"/>
      <c r="CH302" s="118"/>
    </row>
    <row r="303" spans="1:86">
      <c r="A303" s="118"/>
      <c r="B303" s="118"/>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c r="BO303" s="118"/>
      <c r="BP303" s="118"/>
      <c r="BQ303" s="118"/>
      <c r="BR303" s="118"/>
      <c r="BS303" s="118"/>
      <c r="BT303" s="118"/>
      <c r="BU303" s="118"/>
      <c r="BV303" s="118"/>
      <c r="BW303" s="118"/>
      <c r="BX303" s="118"/>
      <c r="BY303" s="118"/>
      <c r="BZ303" s="118"/>
      <c r="CA303" s="118"/>
      <c r="CB303" s="118"/>
      <c r="CC303" s="118"/>
      <c r="CD303" s="118"/>
      <c r="CE303" s="118"/>
      <c r="CF303" s="118"/>
      <c r="CG303" s="118"/>
      <c r="CH303" s="118"/>
    </row>
    <row r="304" spans="1:86">
      <c r="A304" s="118"/>
      <c r="B304" s="118"/>
      <c r="C304" s="118"/>
      <c r="D304" s="118"/>
      <c r="E304" s="118"/>
      <c r="F304" s="118"/>
      <c r="G304" s="118"/>
      <c r="H304" s="118"/>
      <c r="I304" s="118"/>
      <c r="J304" s="118"/>
      <c r="K304" s="118"/>
      <c r="L304" s="118"/>
      <c r="M304" s="118"/>
      <c r="N304" s="118"/>
      <c r="O304" s="118"/>
      <c r="P304" s="118"/>
      <c r="Q304" s="118"/>
      <c r="R304" s="118"/>
      <c r="S304" s="118"/>
      <c r="T304" s="118"/>
      <c r="U304" s="118"/>
      <c r="V304" s="118"/>
      <c r="W304" s="118"/>
      <c r="X304" s="118"/>
      <c r="Y304" s="118"/>
      <c r="Z304" s="118"/>
      <c r="AA304" s="118"/>
      <c r="AB304" s="118"/>
      <c r="AC304" s="118"/>
      <c r="AD304" s="118"/>
      <c r="AE304" s="118"/>
      <c r="AF304" s="118"/>
      <c r="AG304" s="118"/>
      <c r="AH304" s="118"/>
      <c r="AI304" s="118"/>
      <c r="AJ304" s="118"/>
      <c r="AK304" s="118"/>
      <c r="AL304" s="118"/>
      <c r="AM304" s="118"/>
      <c r="AN304" s="118"/>
      <c r="AO304" s="118"/>
      <c r="AP304" s="118"/>
      <c r="AQ304" s="118"/>
      <c r="AR304" s="118"/>
      <c r="AS304" s="118"/>
      <c r="AT304" s="118"/>
      <c r="AU304" s="118"/>
      <c r="AV304" s="118"/>
      <c r="AW304" s="118"/>
      <c r="AX304" s="118"/>
      <c r="AY304" s="118"/>
      <c r="AZ304" s="118"/>
      <c r="BA304" s="118"/>
      <c r="BB304" s="118"/>
      <c r="BC304" s="118"/>
      <c r="BD304" s="118"/>
      <c r="BE304" s="118"/>
      <c r="BF304" s="118"/>
      <c r="BG304" s="118"/>
      <c r="BH304" s="118"/>
      <c r="BI304" s="118"/>
      <c r="BJ304" s="118"/>
      <c r="BK304" s="118"/>
      <c r="BL304" s="118"/>
      <c r="BM304" s="118"/>
      <c r="BN304" s="118"/>
      <c r="BO304" s="118"/>
      <c r="BP304" s="118"/>
      <c r="BQ304" s="118"/>
      <c r="BR304" s="118"/>
      <c r="BS304" s="118"/>
      <c r="BT304" s="118"/>
      <c r="BU304" s="118"/>
      <c r="BV304" s="118"/>
      <c r="BW304" s="118"/>
      <c r="BX304" s="118"/>
      <c r="BY304" s="118"/>
      <c r="BZ304" s="118"/>
      <c r="CA304" s="118"/>
      <c r="CB304" s="118"/>
      <c r="CC304" s="118"/>
      <c r="CD304" s="118"/>
      <c r="CE304" s="118"/>
      <c r="CF304" s="118"/>
      <c r="CG304" s="118"/>
      <c r="CH304" s="118"/>
    </row>
    <row r="305" spans="1:86">
      <c r="A305" s="118"/>
      <c r="B305" s="118"/>
      <c r="C305" s="118"/>
      <c r="D305" s="118"/>
      <c r="E305" s="118"/>
      <c r="F305" s="118"/>
      <c r="G305" s="118"/>
      <c r="H305" s="118"/>
      <c r="I305" s="118"/>
      <c r="J305" s="118"/>
      <c r="K305" s="118"/>
      <c r="L305" s="118"/>
      <c r="M305" s="118"/>
      <c r="N305" s="118"/>
      <c r="O305" s="118"/>
      <c r="P305" s="118"/>
      <c r="Q305" s="118"/>
      <c r="R305" s="118"/>
      <c r="S305" s="118"/>
      <c r="T305" s="118"/>
      <c r="U305" s="118"/>
      <c r="V305" s="118"/>
      <c r="W305" s="118"/>
      <c r="X305" s="118"/>
      <c r="Y305" s="118"/>
      <c r="Z305" s="118"/>
      <c r="AA305" s="118"/>
      <c r="AB305" s="118"/>
      <c r="AC305" s="118"/>
      <c r="AD305" s="118"/>
      <c r="AE305" s="118"/>
      <c r="AF305" s="118"/>
      <c r="AG305" s="118"/>
      <c r="AH305" s="118"/>
      <c r="AI305" s="118"/>
      <c r="AJ305" s="118"/>
      <c r="AK305" s="118"/>
      <c r="AL305" s="118"/>
      <c r="AM305" s="118"/>
      <c r="AN305" s="118"/>
      <c r="AO305" s="118"/>
      <c r="AP305" s="118"/>
      <c r="AQ305" s="118"/>
      <c r="AR305" s="118"/>
      <c r="AS305" s="118"/>
      <c r="AT305" s="118"/>
      <c r="AU305" s="118"/>
      <c r="AV305" s="118"/>
      <c r="AW305" s="118"/>
      <c r="AX305" s="118"/>
      <c r="AY305" s="118"/>
      <c r="AZ305" s="118"/>
      <c r="BA305" s="118"/>
      <c r="BB305" s="118"/>
      <c r="BC305" s="118"/>
      <c r="BD305" s="118"/>
      <c r="BE305" s="118"/>
      <c r="BF305" s="118"/>
      <c r="BG305" s="118"/>
      <c r="BH305" s="118"/>
      <c r="BI305" s="118"/>
      <c r="BJ305" s="118"/>
      <c r="BK305" s="118"/>
      <c r="BL305" s="118"/>
      <c r="BM305" s="118"/>
      <c r="BN305" s="118"/>
      <c r="BO305" s="118"/>
      <c r="BP305" s="118"/>
      <c r="BQ305" s="118"/>
      <c r="BR305" s="118"/>
      <c r="BS305" s="118"/>
      <c r="BT305" s="118"/>
      <c r="BU305" s="118"/>
      <c r="BV305" s="118"/>
      <c r="BW305" s="118"/>
      <c r="BX305" s="118"/>
      <c r="BY305" s="118"/>
      <c r="BZ305" s="118"/>
      <c r="CA305" s="118"/>
      <c r="CB305" s="118"/>
      <c r="CC305" s="118"/>
      <c r="CD305" s="118"/>
      <c r="CE305" s="118"/>
      <c r="CF305" s="118"/>
      <c r="CG305" s="118"/>
      <c r="CH305" s="118"/>
    </row>
    <row r="306" spans="1:86">
      <c r="A306" s="118"/>
      <c r="B306" s="118"/>
      <c r="C306" s="118"/>
      <c r="D306" s="118"/>
      <c r="E306" s="118"/>
      <c r="F306" s="118"/>
      <c r="G306" s="118"/>
      <c r="H306" s="118"/>
      <c r="I306" s="118"/>
      <c r="J306" s="118"/>
      <c r="K306" s="118"/>
      <c r="L306" s="118"/>
      <c r="M306" s="118"/>
      <c r="N306" s="118"/>
      <c r="O306" s="118"/>
      <c r="P306" s="118"/>
      <c r="Q306" s="118"/>
      <c r="R306" s="118"/>
      <c r="S306" s="118"/>
      <c r="T306" s="118"/>
      <c r="U306" s="118"/>
      <c r="V306" s="118"/>
      <c r="W306" s="118"/>
      <c r="X306" s="118"/>
      <c r="Y306" s="118"/>
      <c r="Z306" s="118"/>
      <c r="AA306" s="118"/>
      <c r="AB306" s="118"/>
      <c r="AC306" s="118"/>
      <c r="AD306" s="118"/>
      <c r="AE306" s="118"/>
      <c r="AF306" s="118"/>
      <c r="AG306" s="118"/>
      <c r="AH306" s="118"/>
      <c r="AI306" s="118"/>
      <c r="AJ306" s="118"/>
      <c r="AK306" s="118"/>
      <c r="AL306" s="118"/>
      <c r="AM306" s="118"/>
      <c r="AN306" s="118"/>
      <c r="AO306" s="118"/>
      <c r="AP306" s="118"/>
      <c r="AQ306" s="118"/>
      <c r="AR306" s="118"/>
      <c r="AS306" s="118"/>
      <c r="AT306" s="118"/>
      <c r="AU306" s="118"/>
      <c r="AV306" s="118"/>
      <c r="AW306" s="118"/>
      <c r="AX306" s="118"/>
      <c r="AY306" s="118"/>
      <c r="AZ306" s="118"/>
      <c r="BA306" s="118"/>
      <c r="BB306" s="118"/>
      <c r="BC306" s="118"/>
      <c r="BD306" s="118"/>
      <c r="BE306" s="118"/>
      <c r="BF306" s="118"/>
      <c r="BG306" s="118"/>
      <c r="BH306" s="118"/>
      <c r="BI306" s="118"/>
      <c r="BJ306" s="118"/>
      <c r="BK306" s="118"/>
      <c r="BL306" s="118"/>
      <c r="BM306" s="118"/>
      <c r="BN306" s="118"/>
      <c r="BO306" s="118"/>
      <c r="BP306" s="118"/>
      <c r="BQ306" s="118"/>
      <c r="BR306" s="118"/>
      <c r="BS306" s="118"/>
      <c r="BT306" s="118"/>
      <c r="BU306" s="118"/>
      <c r="BV306" s="118"/>
      <c r="BW306" s="118"/>
      <c r="BX306" s="118"/>
      <c r="BY306" s="118"/>
      <c r="BZ306" s="118"/>
      <c r="CA306" s="118"/>
      <c r="CB306" s="118"/>
      <c r="CC306" s="118"/>
      <c r="CD306" s="118"/>
      <c r="CE306" s="118"/>
      <c r="CF306" s="118"/>
      <c r="CG306" s="118"/>
      <c r="CH306" s="118"/>
    </row>
    <row r="307" spans="1:86">
      <c r="A307" s="118"/>
      <c r="B307" s="118"/>
      <c r="C307" s="118"/>
      <c r="D307" s="118"/>
      <c r="E307" s="118"/>
      <c r="F307" s="118"/>
      <c r="G307" s="118"/>
      <c r="H307" s="118"/>
      <c r="I307" s="118"/>
      <c r="J307" s="118"/>
      <c r="K307" s="118"/>
      <c r="L307" s="118"/>
      <c r="M307" s="118"/>
      <c r="N307" s="118"/>
      <c r="O307" s="118"/>
      <c r="P307" s="118"/>
      <c r="Q307" s="118"/>
      <c r="R307" s="118"/>
      <c r="S307" s="118"/>
      <c r="T307" s="118"/>
      <c r="U307" s="118"/>
      <c r="V307" s="118"/>
      <c r="W307" s="118"/>
      <c r="X307" s="118"/>
      <c r="Y307" s="118"/>
      <c r="Z307" s="118"/>
      <c r="AA307" s="118"/>
      <c r="AB307" s="118"/>
      <c r="AC307" s="118"/>
      <c r="AD307" s="118"/>
      <c r="AE307" s="118"/>
      <c r="AF307" s="118"/>
      <c r="AG307" s="118"/>
      <c r="AH307" s="118"/>
      <c r="AI307" s="118"/>
      <c r="AJ307" s="118"/>
      <c r="AK307" s="118"/>
      <c r="AL307" s="118"/>
      <c r="AM307" s="118"/>
      <c r="AN307" s="118"/>
      <c r="AO307" s="118"/>
      <c r="AP307" s="118"/>
      <c r="AQ307" s="118"/>
      <c r="AR307" s="118"/>
      <c r="AS307" s="118"/>
      <c r="AT307" s="118"/>
      <c r="AU307" s="118"/>
      <c r="AV307" s="118"/>
      <c r="AW307" s="118"/>
      <c r="AX307" s="118"/>
      <c r="AY307" s="118"/>
      <c r="AZ307" s="118"/>
      <c r="BA307" s="118"/>
      <c r="BB307" s="118"/>
      <c r="BC307" s="118"/>
      <c r="BD307" s="118"/>
      <c r="BE307" s="118"/>
      <c r="BF307" s="118"/>
      <c r="BG307" s="118"/>
      <c r="BH307" s="118"/>
      <c r="BI307" s="118"/>
      <c r="BJ307" s="118"/>
      <c r="BK307" s="118"/>
      <c r="BL307" s="118"/>
      <c r="BM307" s="118"/>
      <c r="BN307" s="118"/>
      <c r="BO307" s="118"/>
      <c r="BP307" s="118"/>
      <c r="BQ307" s="118"/>
      <c r="BR307" s="118"/>
      <c r="BS307" s="118"/>
      <c r="BT307" s="118"/>
      <c r="BU307" s="118"/>
      <c r="BV307" s="118"/>
      <c r="BW307" s="118"/>
      <c r="BX307" s="118"/>
      <c r="BY307" s="118"/>
      <c r="BZ307" s="118"/>
      <c r="CA307" s="118"/>
      <c r="CB307" s="118"/>
      <c r="CC307" s="118"/>
      <c r="CD307" s="118"/>
      <c r="CE307" s="118"/>
      <c r="CF307" s="118"/>
      <c r="CG307" s="118"/>
      <c r="CH307" s="118"/>
    </row>
    <row r="308" spans="1:86">
      <c r="A308" s="118"/>
      <c r="B308" s="118"/>
      <c r="C308" s="118"/>
      <c r="D308" s="118"/>
      <c r="E308" s="118"/>
      <c r="F308" s="118"/>
      <c r="G308" s="118"/>
      <c r="H308" s="118"/>
      <c r="I308" s="118"/>
      <c r="J308" s="118"/>
      <c r="K308" s="118"/>
      <c r="L308" s="118"/>
      <c r="M308" s="118"/>
      <c r="N308" s="118"/>
      <c r="O308" s="118"/>
      <c r="P308" s="118"/>
      <c r="Q308" s="118"/>
      <c r="R308" s="118"/>
      <c r="S308" s="118"/>
      <c r="T308" s="118"/>
      <c r="U308" s="118"/>
      <c r="V308" s="118"/>
      <c r="W308" s="118"/>
      <c r="X308" s="118"/>
      <c r="Y308" s="118"/>
      <c r="Z308" s="118"/>
      <c r="AA308" s="118"/>
      <c r="AB308" s="118"/>
      <c r="AC308" s="118"/>
      <c r="AD308" s="118"/>
      <c r="AE308" s="118"/>
      <c r="AF308" s="118"/>
      <c r="AG308" s="118"/>
      <c r="AH308" s="118"/>
      <c r="AI308" s="118"/>
      <c r="AJ308" s="118"/>
      <c r="AK308" s="118"/>
      <c r="AL308" s="118"/>
      <c r="AM308" s="118"/>
      <c r="AN308" s="118"/>
      <c r="AO308" s="118"/>
      <c r="AP308" s="118"/>
      <c r="AQ308" s="118"/>
      <c r="AR308" s="118"/>
      <c r="AS308" s="118"/>
      <c r="AT308" s="118"/>
      <c r="AU308" s="118"/>
      <c r="AV308" s="118"/>
      <c r="AW308" s="118"/>
      <c r="AX308" s="118"/>
      <c r="AY308" s="118"/>
      <c r="AZ308" s="118"/>
      <c r="BA308" s="118"/>
      <c r="BB308" s="118"/>
      <c r="BC308" s="118"/>
      <c r="BD308" s="118"/>
      <c r="BE308" s="118"/>
      <c r="BF308" s="118"/>
      <c r="BG308" s="118"/>
      <c r="BH308" s="118"/>
      <c r="BI308" s="118"/>
      <c r="BJ308" s="118"/>
      <c r="BK308" s="118"/>
      <c r="BL308" s="118"/>
      <c r="BM308" s="118"/>
      <c r="BN308" s="118"/>
      <c r="BO308" s="118"/>
      <c r="BP308" s="118"/>
      <c r="BQ308" s="118"/>
      <c r="BR308" s="118"/>
      <c r="BS308" s="118"/>
      <c r="BT308" s="118"/>
      <c r="BU308" s="118"/>
      <c r="BV308" s="118"/>
      <c r="BW308" s="118"/>
      <c r="BX308" s="118"/>
      <c r="BY308" s="118"/>
      <c r="BZ308" s="118"/>
      <c r="CA308" s="118"/>
      <c r="CB308" s="118"/>
      <c r="CC308" s="118"/>
      <c r="CD308" s="118"/>
      <c r="CE308" s="118"/>
      <c r="CF308" s="118"/>
      <c r="CG308" s="118"/>
      <c r="CH308" s="118"/>
    </row>
    <row r="309" spans="1:86">
      <c r="A309" s="118"/>
      <c r="B309" s="118"/>
      <c r="C309" s="118"/>
      <c r="D309" s="118"/>
      <c r="E309" s="118"/>
      <c r="F309" s="118"/>
      <c r="G309" s="118"/>
      <c r="H309" s="118"/>
      <c r="I309" s="118"/>
      <c r="J309" s="118"/>
      <c r="K309" s="118"/>
      <c r="L309" s="118"/>
      <c r="M309" s="118"/>
      <c r="N309" s="118"/>
      <c r="O309" s="118"/>
      <c r="P309" s="118"/>
      <c r="Q309" s="118"/>
      <c r="R309" s="118"/>
      <c r="S309" s="118"/>
      <c r="T309" s="118"/>
      <c r="U309" s="118"/>
      <c r="V309" s="118"/>
      <c r="W309" s="118"/>
      <c r="X309" s="118"/>
      <c r="Y309" s="118"/>
      <c r="Z309" s="118"/>
      <c r="AA309" s="118"/>
      <c r="AB309" s="118"/>
      <c r="AC309" s="118"/>
      <c r="AD309" s="118"/>
      <c r="AE309" s="118"/>
      <c r="AF309" s="118"/>
      <c r="AG309" s="118"/>
      <c r="AH309" s="118"/>
      <c r="AI309" s="118"/>
      <c r="AJ309" s="118"/>
      <c r="AK309" s="118"/>
      <c r="AL309" s="118"/>
      <c r="AM309" s="118"/>
      <c r="AN309" s="118"/>
      <c r="AO309" s="118"/>
      <c r="AP309" s="118"/>
      <c r="AQ309" s="118"/>
      <c r="AR309" s="118"/>
      <c r="AS309" s="118"/>
      <c r="AT309" s="118"/>
      <c r="AU309" s="118"/>
      <c r="AV309" s="118"/>
      <c r="AW309" s="118"/>
      <c r="AX309" s="118"/>
      <c r="AY309" s="118"/>
      <c r="AZ309" s="118"/>
      <c r="BA309" s="118"/>
      <c r="BB309" s="118"/>
      <c r="BC309" s="118"/>
      <c r="BD309" s="118"/>
      <c r="BE309" s="118"/>
      <c r="BF309" s="118"/>
      <c r="BG309" s="118"/>
      <c r="BH309" s="118"/>
      <c r="BI309" s="118"/>
      <c r="BJ309" s="118"/>
      <c r="BK309" s="118"/>
      <c r="BL309" s="118"/>
      <c r="BM309" s="118"/>
      <c r="BN309" s="118"/>
      <c r="BO309" s="118"/>
      <c r="BP309" s="118"/>
      <c r="BQ309" s="118"/>
      <c r="BR309" s="118"/>
      <c r="BS309" s="118"/>
      <c r="BT309" s="118"/>
      <c r="BU309" s="118"/>
      <c r="BV309" s="118"/>
      <c r="BW309" s="118"/>
      <c r="BX309" s="118"/>
      <c r="BY309" s="118"/>
      <c r="BZ309" s="118"/>
      <c r="CA309" s="118"/>
      <c r="CB309" s="118"/>
      <c r="CC309" s="118"/>
      <c r="CD309" s="118"/>
      <c r="CE309" s="118"/>
      <c r="CF309" s="118"/>
      <c r="CG309" s="118"/>
      <c r="CH309" s="118"/>
    </row>
    <row r="310" spans="1:86">
      <c r="A310" s="118"/>
      <c r="B310" s="118"/>
      <c r="C310" s="118"/>
      <c r="D310" s="118"/>
      <c r="E310" s="118"/>
      <c r="F310" s="118"/>
      <c r="G310" s="118"/>
      <c r="H310" s="118"/>
      <c r="I310" s="118"/>
      <c r="J310" s="118"/>
      <c r="K310" s="118"/>
      <c r="L310" s="118"/>
      <c r="M310" s="118"/>
      <c r="N310" s="118"/>
      <c r="O310" s="118"/>
      <c r="P310" s="118"/>
      <c r="Q310" s="118"/>
      <c r="R310" s="118"/>
      <c r="S310" s="118"/>
      <c r="T310" s="118"/>
      <c r="U310" s="118"/>
      <c r="V310" s="118"/>
      <c r="W310" s="118"/>
      <c r="X310" s="118"/>
      <c r="Y310" s="118"/>
      <c r="Z310" s="118"/>
      <c r="AA310" s="118"/>
      <c r="AB310" s="118"/>
      <c r="AC310" s="118"/>
      <c r="AD310" s="118"/>
      <c r="AE310" s="118"/>
      <c r="AF310" s="118"/>
      <c r="AG310" s="118"/>
      <c r="AH310" s="118"/>
      <c r="AI310" s="118"/>
      <c r="AJ310" s="118"/>
      <c r="AK310" s="118"/>
      <c r="AL310" s="118"/>
      <c r="AM310" s="118"/>
      <c r="AN310" s="118"/>
      <c r="AO310" s="118"/>
      <c r="AP310" s="118"/>
      <c r="AQ310" s="118"/>
      <c r="AR310" s="118"/>
      <c r="AS310" s="118"/>
      <c r="AT310" s="118"/>
      <c r="AU310" s="118"/>
      <c r="AV310" s="118"/>
      <c r="AW310" s="118"/>
      <c r="AX310" s="118"/>
      <c r="AY310" s="118"/>
      <c r="AZ310" s="118"/>
      <c r="BA310" s="118"/>
      <c r="BB310" s="118"/>
      <c r="BC310" s="118"/>
      <c r="BD310" s="118"/>
      <c r="BE310" s="118"/>
      <c r="BF310" s="118"/>
      <c r="BG310" s="118"/>
      <c r="BH310" s="118"/>
      <c r="BI310" s="118"/>
      <c r="BJ310" s="118"/>
      <c r="BK310" s="118"/>
      <c r="BL310" s="118"/>
      <c r="BM310" s="118"/>
      <c r="BN310" s="118"/>
      <c r="BO310" s="118"/>
      <c r="BP310" s="118"/>
      <c r="BQ310" s="118"/>
      <c r="BR310" s="118"/>
      <c r="BS310" s="118"/>
      <c r="BT310" s="118"/>
      <c r="BU310" s="118"/>
      <c r="BV310" s="118"/>
      <c r="BW310" s="118"/>
      <c r="BX310" s="118"/>
      <c r="BY310" s="118"/>
      <c r="BZ310" s="118"/>
      <c r="CA310" s="118"/>
      <c r="CB310" s="118"/>
      <c r="CC310" s="118"/>
      <c r="CD310" s="118"/>
      <c r="CE310" s="118"/>
      <c r="CF310" s="118"/>
      <c r="CG310" s="118"/>
      <c r="CH310" s="118"/>
    </row>
    <row r="311" spans="1:86">
      <c r="A311" s="118"/>
      <c r="B311" s="118"/>
      <c r="C311" s="118"/>
      <c r="D311" s="118"/>
      <c r="E311" s="118"/>
      <c r="F311" s="118"/>
      <c r="G311" s="118"/>
      <c r="H311" s="118"/>
      <c r="I311" s="118"/>
      <c r="J311" s="118"/>
      <c r="K311" s="118"/>
      <c r="L311" s="118"/>
      <c r="M311" s="118"/>
      <c r="N311" s="118"/>
      <c r="O311" s="118"/>
      <c r="P311" s="118"/>
      <c r="Q311" s="118"/>
      <c r="R311" s="118"/>
      <c r="S311" s="118"/>
      <c r="T311" s="118"/>
      <c r="U311" s="118"/>
      <c r="V311" s="118"/>
      <c r="W311" s="118"/>
      <c r="X311" s="118"/>
      <c r="Y311" s="118"/>
      <c r="Z311" s="118"/>
      <c r="AA311" s="118"/>
      <c r="AB311" s="118"/>
      <c r="AC311" s="118"/>
      <c r="AD311" s="118"/>
      <c r="AE311" s="118"/>
      <c r="AF311" s="118"/>
      <c r="AG311" s="118"/>
      <c r="AH311" s="118"/>
      <c r="AI311" s="118"/>
      <c r="AJ311" s="118"/>
      <c r="AK311" s="118"/>
      <c r="AL311" s="118"/>
      <c r="AM311" s="118"/>
      <c r="AN311" s="118"/>
      <c r="AO311" s="118"/>
      <c r="AP311" s="118"/>
      <c r="AQ311" s="118"/>
      <c r="AR311" s="118"/>
      <c r="AS311" s="118"/>
      <c r="AT311" s="118"/>
      <c r="AU311" s="118"/>
      <c r="AV311" s="118"/>
      <c r="AW311" s="118"/>
      <c r="AX311" s="118"/>
      <c r="AY311" s="118"/>
      <c r="AZ311" s="118"/>
      <c r="BA311" s="118"/>
      <c r="BB311" s="118"/>
      <c r="BC311" s="118"/>
      <c r="BD311" s="118"/>
      <c r="BE311" s="118"/>
      <c r="BF311" s="118"/>
      <c r="BG311" s="118"/>
      <c r="BH311" s="118"/>
      <c r="BI311" s="118"/>
      <c r="BJ311" s="118"/>
      <c r="BK311" s="118"/>
      <c r="BL311" s="118"/>
      <c r="BM311" s="118"/>
      <c r="BN311" s="118"/>
      <c r="BO311" s="118"/>
      <c r="BP311" s="118"/>
      <c r="BQ311" s="118"/>
      <c r="BR311" s="118"/>
      <c r="BS311" s="118"/>
      <c r="BT311" s="118"/>
      <c r="BU311" s="118"/>
      <c r="BV311" s="118"/>
      <c r="BW311" s="118"/>
      <c r="BX311" s="118"/>
      <c r="BY311" s="118"/>
      <c r="BZ311" s="118"/>
      <c r="CA311" s="118"/>
      <c r="CB311" s="118"/>
      <c r="CC311" s="118"/>
      <c r="CD311" s="118"/>
      <c r="CE311" s="118"/>
      <c r="CF311" s="118"/>
      <c r="CG311" s="118"/>
      <c r="CH311" s="118"/>
    </row>
    <row r="312" spans="1:86">
      <c r="A312" s="118"/>
      <c r="B312" s="118"/>
      <c r="C312" s="118"/>
      <c r="D312" s="118"/>
      <c r="E312" s="118"/>
      <c r="F312" s="118"/>
      <c r="G312" s="118"/>
      <c r="H312" s="118"/>
      <c r="I312" s="118"/>
      <c r="J312" s="118"/>
      <c r="K312" s="118"/>
      <c r="L312" s="118"/>
      <c r="M312" s="118"/>
      <c r="N312" s="118"/>
      <c r="O312" s="118"/>
      <c r="P312" s="118"/>
      <c r="Q312" s="118"/>
      <c r="R312" s="118"/>
      <c r="S312" s="118"/>
      <c r="T312" s="118"/>
      <c r="U312" s="118"/>
      <c r="V312" s="118"/>
      <c r="W312" s="118"/>
      <c r="X312" s="118"/>
      <c r="Y312" s="118"/>
      <c r="Z312" s="118"/>
      <c r="AA312" s="118"/>
      <c r="AB312" s="118"/>
      <c r="AC312" s="118"/>
      <c r="AD312" s="118"/>
      <c r="AE312" s="118"/>
      <c r="AF312" s="118"/>
      <c r="AG312" s="118"/>
      <c r="AH312" s="118"/>
      <c r="AI312" s="118"/>
      <c r="AJ312" s="118"/>
      <c r="AK312" s="118"/>
      <c r="AL312" s="118"/>
      <c r="AM312" s="118"/>
      <c r="AN312" s="118"/>
      <c r="AO312" s="118"/>
      <c r="AP312" s="118"/>
      <c r="AQ312" s="118"/>
      <c r="AR312" s="118"/>
      <c r="AS312" s="118"/>
      <c r="AT312" s="118"/>
      <c r="AU312" s="118"/>
      <c r="AV312" s="118"/>
      <c r="AW312" s="118"/>
      <c r="AX312" s="118"/>
      <c r="AY312" s="118"/>
      <c r="AZ312" s="118"/>
      <c r="BA312" s="118"/>
      <c r="BB312" s="118"/>
      <c r="BC312" s="118"/>
      <c r="BD312" s="118"/>
      <c r="BE312" s="118"/>
      <c r="BF312" s="118"/>
      <c r="BG312" s="118"/>
      <c r="BH312" s="118"/>
      <c r="BI312" s="118"/>
      <c r="BJ312" s="118"/>
      <c r="BK312" s="118"/>
      <c r="BL312" s="118"/>
      <c r="BM312" s="118"/>
      <c r="BN312" s="118"/>
      <c r="BO312" s="118"/>
      <c r="BP312" s="118"/>
      <c r="BQ312" s="118"/>
      <c r="BR312" s="118"/>
      <c r="BS312" s="118"/>
      <c r="BT312" s="118"/>
      <c r="BU312" s="118"/>
      <c r="BV312" s="118"/>
      <c r="BW312" s="118"/>
      <c r="BX312" s="118"/>
      <c r="BY312" s="118"/>
      <c r="BZ312" s="118"/>
      <c r="CA312" s="118"/>
      <c r="CB312" s="118"/>
      <c r="CC312" s="118"/>
      <c r="CD312" s="118"/>
      <c r="CE312" s="118"/>
      <c r="CF312" s="118"/>
      <c r="CG312" s="118"/>
      <c r="CH312" s="118"/>
    </row>
    <row r="313" spans="1:86">
      <c r="A313" s="118"/>
      <c r="B313" s="118"/>
      <c r="C313" s="118"/>
      <c r="D313" s="118"/>
      <c r="E313" s="118"/>
      <c r="F313" s="118"/>
      <c r="G313" s="118"/>
      <c r="H313" s="118"/>
      <c r="I313" s="118"/>
      <c r="J313" s="118"/>
      <c r="K313" s="118"/>
      <c r="L313" s="118"/>
      <c r="M313" s="118"/>
      <c r="N313" s="118"/>
      <c r="O313" s="118"/>
      <c r="P313" s="118"/>
      <c r="Q313" s="118"/>
      <c r="R313" s="118"/>
      <c r="S313" s="118"/>
      <c r="T313" s="118"/>
      <c r="U313" s="118"/>
      <c r="V313" s="118"/>
      <c r="W313" s="118"/>
      <c r="X313" s="118"/>
      <c r="Y313" s="118"/>
      <c r="Z313" s="118"/>
      <c r="AA313" s="118"/>
      <c r="AB313" s="118"/>
      <c r="AC313" s="118"/>
      <c r="AD313" s="118"/>
      <c r="AE313" s="118"/>
      <c r="AF313" s="118"/>
      <c r="AG313" s="118"/>
      <c r="AH313" s="118"/>
      <c r="AI313" s="118"/>
      <c r="AJ313" s="118"/>
      <c r="AK313" s="118"/>
      <c r="AL313" s="118"/>
      <c r="AM313" s="118"/>
      <c r="AN313" s="118"/>
      <c r="AO313" s="118"/>
      <c r="AP313" s="118"/>
      <c r="AQ313" s="118"/>
      <c r="AR313" s="118"/>
      <c r="AS313" s="118"/>
      <c r="AT313" s="118"/>
      <c r="AU313" s="118"/>
      <c r="AV313" s="118"/>
      <c r="AW313" s="118"/>
      <c r="AX313" s="118"/>
      <c r="AY313" s="118"/>
      <c r="AZ313" s="118"/>
      <c r="BA313" s="118"/>
      <c r="BB313" s="118"/>
      <c r="BC313" s="118"/>
      <c r="BD313" s="118"/>
      <c r="BE313" s="118"/>
      <c r="BF313" s="118"/>
      <c r="BG313" s="118"/>
      <c r="BH313" s="118"/>
      <c r="BI313" s="118"/>
      <c r="BJ313" s="118"/>
      <c r="BK313" s="118"/>
      <c r="BL313" s="118"/>
      <c r="BM313" s="118"/>
      <c r="BN313" s="118"/>
      <c r="BO313" s="118"/>
      <c r="BP313" s="118"/>
      <c r="BQ313" s="118"/>
      <c r="BR313" s="118"/>
      <c r="BS313" s="118"/>
      <c r="BT313" s="118"/>
      <c r="BU313" s="118"/>
      <c r="BV313" s="118"/>
      <c r="BW313" s="118"/>
      <c r="BX313" s="118"/>
      <c r="BY313" s="118"/>
      <c r="BZ313" s="118"/>
      <c r="CA313" s="118"/>
      <c r="CB313" s="118"/>
      <c r="CC313" s="118"/>
      <c r="CD313" s="118"/>
      <c r="CE313" s="118"/>
      <c r="CF313" s="118"/>
      <c r="CG313" s="118"/>
      <c r="CH313" s="118"/>
    </row>
    <row r="314" spans="1:86">
      <c r="A314" s="118"/>
      <c r="B314" s="118"/>
      <c r="C314" s="118"/>
      <c r="D314" s="118"/>
      <c r="E314" s="118"/>
      <c r="F314" s="118"/>
      <c r="G314" s="118"/>
      <c r="H314" s="118"/>
      <c r="I314" s="118"/>
      <c r="J314" s="118"/>
      <c r="K314" s="118"/>
      <c r="L314" s="118"/>
      <c r="M314" s="118"/>
      <c r="N314" s="118"/>
      <c r="O314" s="118"/>
      <c r="P314" s="118"/>
      <c r="Q314" s="118"/>
      <c r="R314" s="118"/>
      <c r="S314" s="118"/>
      <c r="T314" s="118"/>
      <c r="U314" s="118"/>
      <c r="V314" s="118"/>
      <c r="W314" s="118"/>
      <c r="X314" s="118"/>
      <c r="Y314" s="118"/>
      <c r="Z314" s="118"/>
      <c r="AA314" s="118"/>
      <c r="AB314" s="118"/>
      <c r="AC314" s="118"/>
      <c r="AD314" s="118"/>
      <c r="AE314" s="118"/>
      <c r="AF314" s="118"/>
      <c r="AG314" s="118"/>
      <c r="AH314" s="118"/>
      <c r="AI314" s="118"/>
      <c r="AJ314" s="118"/>
      <c r="AK314" s="118"/>
      <c r="AL314" s="118"/>
      <c r="AM314" s="118"/>
      <c r="AN314" s="118"/>
      <c r="AO314" s="118"/>
      <c r="AP314" s="118"/>
      <c r="AQ314" s="118"/>
      <c r="AR314" s="118"/>
      <c r="AS314" s="118"/>
      <c r="AT314" s="118"/>
      <c r="AU314" s="118"/>
      <c r="AV314" s="118"/>
      <c r="AW314" s="118"/>
      <c r="AX314" s="118"/>
      <c r="AY314" s="118"/>
      <c r="AZ314" s="118"/>
      <c r="BA314" s="118"/>
      <c r="BB314" s="118"/>
      <c r="BC314" s="118"/>
      <c r="BD314" s="118"/>
      <c r="BE314" s="118"/>
      <c r="BF314" s="118"/>
      <c r="BG314" s="118"/>
      <c r="BH314" s="118"/>
      <c r="BI314" s="118"/>
      <c r="BJ314" s="118"/>
      <c r="BK314" s="118"/>
      <c r="BL314" s="118"/>
      <c r="BM314" s="118"/>
      <c r="BN314" s="118"/>
      <c r="BO314" s="118"/>
      <c r="BP314" s="118"/>
      <c r="BQ314" s="118"/>
      <c r="BR314" s="118"/>
      <c r="BS314" s="118"/>
      <c r="BT314" s="118"/>
      <c r="BU314" s="118"/>
      <c r="BV314" s="118"/>
      <c r="BW314" s="118"/>
      <c r="BX314" s="118"/>
      <c r="BY314" s="118"/>
      <c r="BZ314" s="118"/>
      <c r="CA314" s="118"/>
      <c r="CB314" s="118"/>
      <c r="CC314" s="118"/>
      <c r="CD314" s="118"/>
      <c r="CE314" s="118"/>
      <c r="CF314" s="118"/>
      <c r="CG314" s="118"/>
      <c r="CH314" s="118"/>
    </row>
    <row r="315" spans="1:86">
      <c r="A315" s="118"/>
      <c r="B315" s="118"/>
      <c r="C315" s="118"/>
      <c r="D315" s="118"/>
      <c r="E315" s="118"/>
      <c r="F315" s="118"/>
      <c r="G315" s="118"/>
      <c r="H315" s="118"/>
      <c r="I315" s="118"/>
      <c r="J315" s="118"/>
      <c r="K315" s="118"/>
      <c r="L315" s="118"/>
      <c r="M315" s="118"/>
      <c r="N315" s="118"/>
      <c r="O315" s="118"/>
      <c r="P315" s="118"/>
      <c r="Q315" s="118"/>
      <c r="R315" s="118"/>
      <c r="S315" s="118"/>
      <c r="T315" s="118"/>
      <c r="U315" s="118"/>
      <c r="V315" s="118"/>
      <c r="W315" s="118"/>
      <c r="X315" s="118"/>
      <c r="Y315" s="118"/>
      <c r="Z315" s="118"/>
      <c r="AA315" s="118"/>
      <c r="AB315" s="118"/>
      <c r="AC315" s="118"/>
      <c r="AD315" s="118"/>
      <c r="AE315" s="118"/>
      <c r="AF315" s="118"/>
      <c r="AG315" s="118"/>
      <c r="AH315" s="118"/>
      <c r="AI315" s="118"/>
      <c r="AJ315" s="118"/>
      <c r="AK315" s="118"/>
      <c r="AL315" s="118"/>
      <c r="AM315" s="118"/>
      <c r="AN315" s="118"/>
      <c r="AO315" s="118"/>
      <c r="AP315" s="118"/>
      <c r="AQ315" s="118"/>
      <c r="AR315" s="118"/>
      <c r="AS315" s="118"/>
      <c r="AT315" s="118"/>
      <c r="AU315" s="118"/>
      <c r="AV315" s="118"/>
      <c r="AW315" s="118"/>
      <c r="AX315" s="118"/>
      <c r="AY315" s="118"/>
      <c r="AZ315" s="118"/>
      <c r="BA315" s="118"/>
      <c r="BB315" s="118"/>
      <c r="BC315" s="118"/>
      <c r="BD315" s="118"/>
      <c r="BE315" s="118"/>
      <c r="BF315" s="118"/>
      <c r="BG315" s="118"/>
      <c r="BH315" s="118"/>
      <c r="BI315" s="118"/>
      <c r="BJ315" s="118"/>
      <c r="BK315" s="118"/>
      <c r="BL315" s="118"/>
      <c r="BM315" s="118"/>
      <c r="BN315" s="118"/>
      <c r="BO315" s="118"/>
      <c r="BP315" s="118"/>
      <c r="BQ315" s="118"/>
      <c r="BR315" s="118"/>
      <c r="BS315" s="118"/>
      <c r="BT315" s="118"/>
      <c r="BU315" s="118"/>
      <c r="BV315" s="118"/>
      <c r="BW315" s="118"/>
      <c r="BX315" s="118"/>
      <c r="BY315" s="118"/>
      <c r="BZ315" s="118"/>
      <c r="CA315" s="118"/>
      <c r="CB315" s="118"/>
      <c r="CC315" s="118"/>
      <c r="CD315" s="118"/>
      <c r="CE315" s="118"/>
      <c r="CF315" s="118"/>
      <c r="CG315" s="118"/>
      <c r="CH315" s="118"/>
    </row>
    <row r="316" spans="1:86">
      <c r="A316" s="118"/>
      <c r="B316" s="118"/>
      <c r="C316" s="118"/>
      <c r="D316" s="118"/>
      <c r="E316" s="118"/>
      <c r="F316" s="118"/>
      <c r="G316" s="118"/>
      <c r="H316" s="118"/>
      <c r="I316" s="118"/>
      <c r="J316" s="118"/>
      <c r="K316" s="118"/>
      <c r="L316" s="118"/>
      <c r="M316" s="118"/>
      <c r="N316" s="118"/>
      <c r="O316" s="118"/>
      <c r="P316" s="118"/>
      <c r="Q316" s="118"/>
      <c r="R316" s="118"/>
      <c r="S316" s="118"/>
      <c r="T316" s="118"/>
      <c r="U316" s="118"/>
      <c r="V316" s="118"/>
      <c r="W316" s="118"/>
      <c r="X316" s="118"/>
      <c r="Y316" s="118"/>
      <c r="Z316" s="118"/>
      <c r="AA316" s="118"/>
      <c r="AB316" s="118"/>
      <c r="AC316" s="118"/>
      <c r="AD316" s="118"/>
      <c r="AE316" s="118"/>
      <c r="AF316" s="118"/>
      <c r="AG316" s="118"/>
      <c r="AH316" s="118"/>
      <c r="AI316" s="118"/>
      <c r="AJ316" s="118"/>
      <c r="AK316" s="118"/>
      <c r="AL316" s="118"/>
      <c r="AM316" s="118"/>
      <c r="AN316" s="118"/>
      <c r="AO316" s="118"/>
      <c r="AP316" s="118"/>
      <c r="AQ316" s="118"/>
      <c r="AR316" s="118"/>
      <c r="AS316" s="118"/>
      <c r="AT316" s="118"/>
      <c r="AU316" s="118"/>
      <c r="AV316" s="118"/>
      <c r="AW316" s="118"/>
      <c r="AX316" s="118"/>
      <c r="AY316" s="118"/>
      <c r="AZ316" s="118"/>
      <c r="BA316" s="118"/>
      <c r="BB316" s="118"/>
      <c r="BC316" s="118"/>
      <c r="BD316" s="118"/>
      <c r="BE316" s="118"/>
      <c r="BF316" s="118"/>
      <c r="BG316" s="118"/>
      <c r="BH316" s="118"/>
      <c r="BI316" s="118"/>
      <c r="BJ316" s="118"/>
      <c r="BK316" s="118"/>
      <c r="BL316" s="118"/>
      <c r="BM316" s="118"/>
      <c r="BN316" s="118"/>
      <c r="BO316" s="118"/>
      <c r="BP316" s="118"/>
      <c r="BQ316" s="118"/>
      <c r="BR316" s="118"/>
      <c r="BS316" s="118"/>
      <c r="BT316" s="118"/>
      <c r="BU316" s="118"/>
      <c r="BV316" s="118"/>
      <c r="BW316" s="118"/>
      <c r="BX316" s="118"/>
      <c r="BY316" s="118"/>
      <c r="BZ316" s="118"/>
      <c r="CA316" s="118"/>
      <c r="CB316" s="118"/>
      <c r="CC316" s="118"/>
      <c r="CD316" s="118"/>
      <c r="CE316" s="118"/>
      <c r="CF316" s="118"/>
      <c r="CG316" s="118"/>
      <c r="CH316" s="118"/>
    </row>
    <row r="317" spans="1:86">
      <c r="A317" s="118"/>
      <c r="B317" s="118"/>
      <c r="C317" s="118"/>
      <c r="D317" s="118"/>
      <c r="E317" s="118"/>
      <c r="F317" s="118"/>
      <c r="G317" s="118"/>
      <c r="H317" s="118"/>
      <c r="I317" s="118"/>
      <c r="J317" s="118"/>
      <c r="K317" s="118"/>
      <c r="L317" s="118"/>
      <c r="M317" s="118"/>
      <c r="N317" s="118"/>
      <c r="O317" s="118"/>
      <c r="P317" s="118"/>
      <c r="Q317" s="118"/>
      <c r="R317" s="118"/>
      <c r="S317" s="118"/>
      <c r="T317" s="118"/>
      <c r="U317" s="118"/>
      <c r="V317" s="118"/>
      <c r="W317" s="118"/>
      <c r="X317" s="118"/>
      <c r="Y317" s="118"/>
      <c r="Z317" s="118"/>
      <c r="AA317" s="118"/>
      <c r="AB317" s="118"/>
      <c r="AC317" s="118"/>
      <c r="AD317" s="118"/>
      <c r="AE317" s="118"/>
      <c r="AF317" s="118"/>
      <c r="AG317" s="118"/>
      <c r="AH317" s="118"/>
      <c r="AI317" s="118"/>
      <c r="AJ317" s="118"/>
      <c r="AK317" s="118"/>
      <c r="AL317" s="118"/>
      <c r="AM317" s="118"/>
      <c r="AN317" s="118"/>
      <c r="AO317" s="118"/>
      <c r="AP317" s="118"/>
      <c r="AQ317" s="118"/>
      <c r="AR317" s="118"/>
      <c r="AS317" s="118"/>
      <c r="AT317" s="118"/>
      <c r="AU317" s="118"/>
      <c r="AV317" s="118"/>
      <c r="AW317" s="118"/>
      <c r="AX317" s="118"/>
      <c r="AY317" s="118"/>
      <c r="AZ317" s="118"/>
      <c r="BA317" s="118"/>
      <c r="BB317" s="118"/>
      <c r="BC317" s="118"/>
      <c r="BD317" s="118"/>
      <c r="BE317" s="118"/>
      <c r="BF317" s="118"/>
      <c r="BG317" s="118"/>
      <c r="BH317" s="118"/>
      <c r="BI317" s="118"/>
      <c r="BJ317" s="118"/>
      <c r="BK317" s="118"/>
      <c r="BL317" s="118"/>
      <c r="BM317" s="118"/>
      <c r="BN317" s="118"/>
      <c r="BO317" s="118"/>
      <c r="BP317" s="118"/>
      <c r="BQ317" s="118"/>
      <c r="BR317" s="118"/>
      <c r="BS317" s="118"/>
      <c r="BT317" s="118"/>
      <c r="BU317" s="118"/>
      <c r="BV317" s="118"/>
      <c r="BW317" s="118"/>
      <c r="BX317" s="118"/>
      <c r="BY317" s="118"/>
      <c r="BZ317" s="118"/>
      <c r="CA317" s="118"/>
      <c r="CB317" s="118"/>
      <c r="CC317" s="118"/>
      <c r="CD317" s="118"/>
      <c r="CE317" s="118"/>
      <c r="CF317" s="118"/>
      <c r="CG317" s="118"/>
      <c r="CH317" s="118"/>
    </row>
    <row r="318" spans="1:86">
      <c r="A318" s="118"/>
      <c r="B318" s="118"/>
      <c r="C318" s="118"/>
      <c r="D318" s="118"/>
      <c r="E318" s="118"/>
      <c r="F318" s="118"/>
      <c r="G318" s="118"/>
      <c r="H318" s="118"/>
      <c r="I318" s="118"/>
      <c r="J318" s="118"/>
      <c r="K318" s="118"/>
      <c r="L318" s="118"/>
      <c r="M318" s="118"/>
      <c r="N318" s="118"/>
      <c r="O318" s="118"/>
      <c r="P318" s="118"/>
      <c r="Q318" s="118"/>
      <c r="R318" s="118"/>
      <c r="S318" s="118"/>
      <c r="T318" s="118"/>
      <c r="U318" s="118"/>
      <c r="V318" s="118"/>
      <c r="W318" s="118"/>
      <c r="X318" s="118"/>
      <c r="Y318" s="118"/>
      <c r="Z318" s="118"/>
      <c r="AA318" s="118"/>
      <c r="AB318" s="118"/>
      <c r="AC318" s="118"/>
      <c r="AD318" s="118"/>
      <c r="AE318" s="118"/>
      <c r="AF318" s="118"/>
      <c r="AG318" s="118"/>
      <c r="AH318" s="118"/>
      <c r="AI318" s="118"/>
      <c r="AJ318" s="118"/>
      <c r="AK318" s="118"/>
      <c r="AL318" s="118"/>
      <c r="AM318" s="118"/>
      <c r="AN318" s="118"/>
      <c r="AO318" s="118"/>
      <c r="AP318" s="118"/>
      <c r="AQ318" s="118"/>
      <c r="AR318" s="118"/>
      <c r="AS318" s="118"/>
      <c r="AT318" s="118"/>
      <c r="AU318" s="118"/>
      <c r="AV318" s="118"/>
      <c r="AW318" s="118"/>
      <c r="AX318" s="118"/>
      <c r="AY318" s="118"/>
      <c r="AZ318" s="118"/>
      <c r="BA318" s="118"/>
      <c r="BB318" s="118"/>
      <c r="BC318" s="118"/>
      <c r="BD318" s="118"/>
      <c r="BE318" s="118"/>
      <c r="BF318" s="118"/>
      <c r="BG318" s="118"/>
      <c r="BH318" s="118"/>
      <c r="BI318" s="118"/>
      <c r="BJ318" s="118"/>
      <c r="BK318" s="118"/>
      <c r="BL318" s="118"/>
      <c r="BM318" s="118"/>
      <c r="BN318" s="118"/>
      <c r="BO318" s="118"/>
      <c r="BP318" s="118"/>
      <c r="BQ318" s="118"/>
      <c r="BR318" s="118"/>
      <c r="BS318" s="118"/>
      <c r="BT318" s="118"/>
      <c r="BU318" s="118"/>
      <c r="BV318" s="118"/>
      <c r="BW318" s="118"/>
      <c r="BX318" s="118"/>
      <c r="BY318" s="118"/>
      <c r="BZ318" s="118"/>
      <c r="CA318" s="118"/>
      <c r="CB318" s="118"/>
      <c r="CC318" s="118"/>
      <c r="CD318" s="118"/>
      <c r="CE318" s="118"/>
      <c r="CF318" s="118"/>
      <c r="CG318" s="118"/>
      <c r="CH318" s="118"/>
    </row>
    <row r="319" spans="1:86">
      <c r="A319" s="118"/>
      <c r="B319" s="118"/>
      <c r="C319" s="118"/>
      <c r="D319" s="118"/>
      <c r="E319" s="118"/>
      <c r="F319" s="118"/>
      <c r="G319" s="118"/>
      <c r="H319" s="118"/>
      <c r="I319" s="118"/>
      <c r="J319" s="118"/>
      <c r="K319" s="118"/>
      <c r="L319" s="118"/>
      <c r="M319" s="118"/>
      <c r="N319" s="118"/>
      <c r="O319" s="118"/>
      <c r="P319" s="118"/>
      <c r="Q319" s="118"/>
      <c r="R319" s="118"/>
      <c r="S319" s="118"/>
      <c r="T319" s="118"/>
      <c r="U319" s="118"/>
      <c r="V319" s="118"/>
      <c r="W319" s="118"/>
      <c r="X319" s="118"/>
      <c r="Y319" s="118"/>
      <c r="Z319" s="118"/>
      <c r="AA319" s="118"/>
      <c r="AB319" s="118"/>
      <c r="AC319" s="118"/>
      <c r="AD319" s="118"/>
      <c r="AE319" s="118"/>
      <c r="AF319" s="118"/>
      <c r="AG319" s="118"/>
      <c r="AH319" s="118"/>
      <c r="AI319" s="118"/>
      <c r="AJ319" s="118"/>
      <c r="AK319" s="118"/>
      <c r="AL319" s="118"/>
      <c r="AM319" s="118"/>
      <c r="AN319" s="118"/>
      <c r="AO319" s="118"/>
      <c r="AP319" s="118"/>
      <c r="AQ319" s="118"/>
      <c r="AR319" s="118"/>
      <c r="AS319" s="118"/>
      <c r="AT319" s="118"/>
      <c r="AU319" s="118"/>
      <c r="AV319" s="118"/>
      <c r="AW319" s="118"/>
      <c r="AX319" s="118"/>
      <c r="AY319" s="118"/>
      <c r="AZ319" s="118"/>
      <c r="BA319" s="118"/>
      <c r="BB319" s="118"/>
      <c r="BC319" s="118"/>
      <c r="BD319" s="118"/>
      <c r="BE319" s="118"/>
      <c r="BF319" s="118"/>
      <c r="BG319" s="118"/>
      <c r="BH319" s="118"/>
      <c r="BI319" s="118"/>
      <c r="BJ319" s="118"/>
      <c r="BK319" s="118"/>
      <c r="BL319" s="118"/>
      <c r="BM319" s="118"/>
      <c r="BN319" s="118"/>
      <c r="BO319" s="118"/>
      <c r="BP319" s="118"/>
      <c r="BQ319" s="118"/>
      <c r="BR319" s="118"/>
      <c r="BS319" s="118"/>
      <c r="BT319" s="118"/>
      <c r="BU319" s="118"/>
      <c r="BV319" s="118"/>
      <c r="BW319" s="118"/>
      <c r="BX319" s="118"/>
      <c r="BY319" s="118"/>
      <c r="BZ319" s="118"/>
      <c r="CA319" s="118"/>
      <c r="CB319" s="118"/>
      <c r="CC319" s="118"/>
      <c r="CD319" s="118"/>
      <c r="CE319" s="118"/>
      <c r="CF319" s="118"/>
      <c r="CG319" s="118"/>
      <c r="CH319" s="118"/>
    </row>
    <row r="320" spans="1:86">
      <c r="A320" s="118"/>
      <c r="B320" s="118"/>
      <c r="C320" s="118"/>
      <c r="D320" s="118"/>
      <c r="E320" s="118"/>
      <c r="F320" s="118"/>
      <c r="G320" s="118"/>
      <c r="H320" s="118"/>
      <c r="I320" s="118"/>
      <c r="J320" s="118"/>
      <c r="K320" s="118"/>
      <c r="L320" s="118"/>
      <c r="M320" s="118"/>
      <c r="N320" s="118"/>
      <c r="O320" s="118"/>
      <c r="P320" s="118"/>
      <c r="Q320" s="118"/>
      <c r="R320" s="118"/>
      <c r="S320" s="118"/>
      <c r="T320" s="118"/>
      <c r="U320" s="118"/>
      <c r="V320" s="118"/>
      <c r="W320" s="118"/>
      <c r="X320" s="118"/>
      <c r="Y320" s="118"/>
      <c r="Z320" s="118"/>
      <c r="AA320" s="118"/>
      <c r="AB320" s="118"/>
      <c r="AC320" s="118"/>
      <c r="AD320" s="118"/>
      <c r="AE320" s="118"/>
      <c r="AF320" s="118"/>
      <c r="AG320" s="118"/>
      <c r="AH320" s="118"/>
      <c r="AI320" s="118"/>
      <c r="AJ320" s="118"/>
      <c r="AK320" s="118"/>
      <c r="AL320" s="118"/>
      <c r="AM320" s="118"/>
      <c r="AN320" s="118"/>
      <c r="AO320" s="118"/>
      <c r="AP320" s="118"/>
      <c r="AQ320" s="118"/>
      <c r="AR320" s="118"/>
      <c r="AS320" s="118"/>
      <c r="AT320" s="118"/>
      <c r="AU320" s="118"/>
      <c r="AV320" s="118"/>
      <c r="AW320" s="118"/>
      <c r="AX320" s="118"/>
      <c r="AY320" s="118"/>
      <c r="AZ320" s="118"/>
      <c r="BA320" s="118"/>
      <c r="BB320" s="118"/>
      <c r="BC320" s="118"/>
      <c r="BD320" s="118"/>
      <c r="BE320" s="118"/>
      <c r="BF320" s="118"/>
      <c r="BG320" s="118"/>
      <c r="BH320" s="118"/>
      <c r="BI320" s="118"/>
      <c r="BJ320" s="118"/>
      <c r="BK320" s="118"/>
      <c r="BL320" s="118"/>
      <c r="BM320" s="118"/>
      <c r="BN320" s="118"/>
      <c r="BO320" s="118"/>
      <c r="BP320" s="118"/>
      <c r="BQ320" s="118"/>
      <c r="BR320" s="118"/>
      <c r="BS320" s="118"/>
      <c r="BT320" s="118"/>
      <c r="BU320" s="118"/>
      <c r="BV320" s="118"/>
      <c r="BW320" s="118"/>
      <c r="BX320" s="118"/>
      <c r="BY320" s="118"/>
      <c r="BZ320" s="118"/>
      <c r="CA320" s="118"/>
      <c r="CB320" s="118"/>
      <c r="CC320" s="118"/>
      <c r="CD320" s="118"/>
      <c r="CE320" s="118"/>
      <c r="CF320" s="118"/>
      <c r="CG320" s="118"/>
      <c r="CH320" s="118"/>
    </row>
    <row r="321" spans="1:86">
      <c r="A321" s="118"/>
      <c r="B321" s="118"/>
      <c r="C321" s="118"/>
      <c r="D321" s="118"/>
      <c r="E321" s="118"/>
      <c r="F321" s="118"/>
      <c r="G321" s="118"/>
      <c r="H321" s="118"/>
      <c r="I321" s="118"/>
      <c r="J321" s="118"/>
      <c r="K321" s="118"/>
      <c r="L321" s="118"/>
      <c r="M321" s="118"/>
      <c r="N321" s="118"/>
      <c r="O321" s="118"/>
      <c r="P321" s="118"/>
      <c r="Q321" s="118"/>
      <c r="R321" s="118"/>
      <c r="S321" s="118"/>
      <c r="T321" s="118"/>
      <c r="U321" s="118"/>
      <c r="V321" s="118"/>
      <c r="W321" s="118"/>
      <c r="X321" s="118"/>
      <c r="Y321" s="118"/>
      <c r="Z321" s="118"/>
      <c r="AA321" s="118"/>
      <c r="AB321" s="118"/>
      <c r="AC321" s="118"/>
      <c r="AD321" s="118"/>
      <c r="AE321" s="118"/>
      <c r="AF321" s="118"/>
      <c r="AG321" s="118"/>
      <c r="AH321" s="118"/>
      <c r="AI321" s="118"/>
      <c r="AJ321" s="118"/>
      <c r="AK321" s="118"/>
      <c r="AL321" s="118"/>
      <c r="AM321" s="118"/>
      <c r="AN321" s="118"/>
      <c r="AO321" s="118"/>
      <c r="AP321" s="118"/>
      <c r="AQ321" s="118"/>
      <c r="AR321" s="118"/>
      <c r="AS321" s="118"/>
      <c r="AT321" s="118"/>
      <c r="AU321" s="118"/>
      <c r="AV321" s="118"/>
      <c r="AW321" s="118"/>
      <c r="AX321" s="118"/>
      <c r="AY321" s="118"/>
      <c r="AZ321" s="118"/>
      <c r="BA321" s="118"/>
      <c r="BB321" s="118"/>
      <c r="BC321" s="118"/>
      <c r="BD321" s="118"/>
      <c r="BE321" s="118"/>
      <c r="BF321" s="118"/>
      <c r="BG321" s="118"/>
      <c r="BH321" s="118"/>
      <c r="BI321" s="118"/>
      <c r="BJ321" s="118"/>
      <c r="BK321" s="118"/>
      <c r="BL321" s="118"/>
      <c r="BM321" s="118"/>
      <c r="BN321" s="118"/>
      <c r="BO321" s="118"/>
      <c r="BP321" s="118"/>
      <c r="BQ321" s="118"/>
      <c r="BR321" s="118"/>
      <c r="BS321" s="118"/>
      <c r="BT321" s="118"/>
      <c r="BU321" s="118"/>
      <c r="BV321" s="118"/>
      <c r="BW321" s="118"/>
      <c r="BX321" s="118"/>
      <c r="BY321" s="118"/>
      <c r="BZ321" s="118"/>
      <c r="CA321" s="118"/>
      <c r="CB321" s="118"/>
      <c r="CC321" s="118"/>
      <c r="CD321" s="118"/>
      <c r="CE321" s="118"/>
      <c r="CF321" s="118"/>
      <c r="CG321" s="118"/>
      <c r="CH321" s="118"/>
    </row>
    <row r="322" spans="1:86">
      <c r="A322" s="118"/>
      <c r="B322" s="118"/>
      <c r="C322" s="118"/>
      <c r="D322" s="118"/>
      <c r="E322" s="118"/>
      <c r="F322" s="118"/>
      <c r="G322" s="118"/>
      <c r="H322" s="118"/>
      <c r="I322" s="118"/>
      <c r="J322" s="118"/>
      <c r="K322" s="118"/>
      <c r="L322" s="118"/>
      <c r="M322" s="118"/>
      <c r="N322" s="118"/>
      <c r="O322" s="118"/>
      <c r="P322" s="118"/>
      <c r="Q322" s="118"/>
      <c r="R322" s="118"/>
      <c r="S322" s="118"/>
      <c r="T322" s="118"/>
      <c r="U322" s="118"/>
      <c r="V322" s="118"/>
      <c r="W322" s="118"/>
      <c r="X322" s="118"/>
      <c r="Y322" s="118"/>
      <c r="Z322" s="118"/>
      <c r="AA322" s="118"/>
      <c r="AB322" s="118"/>
      <c r="AC322" s="118"/>
      <c r="AD322" s="118"/>
      <c r="AE322" s="118"/>
      <c r="AF322" s="118"/>
      <c r="AG322" s="118"/>
      <c r="AH322" s="118"/>
      <c r="AI322" s="118"/>
      <c r="AJ322" s="118"/>
      <c r="AK322" s="118"/>
      <c r="AL322" s="118"/>
      <c r="AM322" s="118"/>
      <c r="AN322" s="118"/>
      <c r="AO322" s="118"/>
      <c r="AP322" s="118"/>
      <c r="AQ322" s="118"/>
      <c r="AR322" s="118"/>
      <c r="AS322" s="118"/>
      <c r="AT322" s="118"/>
      <c r="AU322" s="118"/>
      <c r="AV322" s="118"/>
      <c r="AW322" s="118"/>
      <c r="AX322" s="118"/>
      <c r="AY322" s="118"/>
      <c r="AZ322" s="118"/>
      <c r="BA322" s="118"/>
      <c r="BB322" s="118"/>
      <c r="BC322" s="118"/>
      <c r="BD322" s="118"/>
      <c r="BE322" s="118"/>
      <c r="BF322" s="118"/>
      <c r="BG322" s="118"/>
      <c r="BH322" s="118"/>
      <c r="BI322" s="118"/>
      <c r="BJ322" s="118"/>
      <c r="BK322" s="118"/>
      <c r="BL322" s="118"/>
      <c r="BM322" s="118"/>
      <c r="BN322" s="118"/>
      <c r="BO322" s="118"/>
      <c r="BP322" s="118"/>
      <c r="BQ322" s="118"/>
      <c r="BR322" s="118"/>
      <c r="BS322" s="118"/>
      <c r="BT322" s="118"/>
      <c r="BU322" s="118"/>
      <c r="BV322" s="118"/>
      <c r="BW322" s="118"/>
      <c r="BX322" s="118"/>
      <c r="BY322" s="118"/>
      <c r="BZ322" s="118"/>
      <c r="CA322" s="118"/>
      <c r="CB322" s="118"/>
      <c r="CC322" s="118"/>
      <c r="CD322" s="118"/>
      <c r="CE322" s="118"/>
      <c r="CF322" s="118"/>
      <c r="CG322" s="118"/>
      <c r="CH322" s="118"/>
    </row>
    <row r="323" spans="1:86">
      <c r="A323" s="118"/>
      <c r="B323" s="118"/>
      <c r="C323" s="118"/>
      <c r="D323" s="118"/>
      <c r="E323" s="118"/>
      <c r="F323" s="118"/>
      <c r="G323" s="118"/>
      <c r="H323" s="118"/>
      <c r="I323" s="118"/>
      <c r="J323" s="118"/>
      <c r="K323" s="118"/>
      <c r="L323" s="118"/>
      <c r="M323" s="118"/>
      <c r="N323" s="118"/>
      <c r="O323" s="118"/>
      <c r="P323" s="118"/>
      <c r="Q323" s="118"/>
      <c r="R323" s="118"/>
      <c r="S323" s="118"/>
      <c r="T323" s="118"/>
      <c r="U323" s="118"/>
      <c r="V323" s="118"/>
      <c r="W323" s="118"/>
      <c r="X323" s="118"/>
      <c r="Y323" s="118"/>
      <c r="Z323" s="118"/>
      <c r="AA323" s="118"/>
      <c r="AB323" s="118"/>
      <c r="AC323" s="118"/>
      <c r="AD323" s="118"/>
      <c r="AE323" s="118"/>
      <c r="AF323" s="118"/>
      <c r="AG323" s="118"/>
      <c r="AH323" s="118"/>
      <c r="AI323" s="118"/>
      <c r="AJ323" s="118"/>
      <c r="AK323" s="118"/>
      <c r="AL323" s="118"/>
      <c r="AM323" s="118"/>
      <c r="AN323" s="118"/>
      <c r="AO323" s="118"/>
      <c r="AP323" s="118"/>
      <c r="AQ323" s="118"/>
      <c r="AR323" s="118"/>
      <c r="AS323" s="118"/>
      <c r="AT323" s="118"/>
      <c r="AU323" s="118"/>
      <c r="AV323" s="118"/>
      <c r="AW323" s="118"/>
      <c r="AX323" s="118"/>
      <c r="AY323" s="118"/>
      <c r="AZ323" s="118"/>
      <c r="BA323" s="118"/>
      <c r="BB323" s="118"/>
      <c r="BC323" s="118"/>
      <c r="BD323" s="118"/>
      <c r="BE323" s="118"/>
      <c r="BF323" s="118"/>
      <c r="BG323" s="118"/>
      <c r="BH323" s="118"/>
      <c r="BI323" s="118"/>
      <c r="BJ323" s="118"/>
      <c r="BK323" s="118"/>
      <c r="BL323" s="118"/>
      <c r="BM323" s="118"/>
      <c r="BN323" s="118"/>
      <c r="BO323" s="118"/>
      <c r="BP323" s="118"/>
      <c r="BQ323" s="118"/>
      <c r="BR323" s="118"/>
      <c r="BS323" s="118"/>
      <c r="BT323" s="118"/>
      <c r="BU323" s="118"/>
      <c r="BV323" s="118"/>
      <c r="BW323" s="118"/>
      <c r="BX323" s="118"/>
      <c r="BY323" s="118"/>
      <c r="BZ323" s="118"/>
      <c r="CA323" s="118"/>
      <c r="CB323" s="118"/>
      <c r="CC323" s="118"/>
      <c r="CD323" s="118"/>
      <c r="CE323" s="118"/>
      <c r="CF323" s="118"/>
      <c r="CG323" s="118"/>
      <c r="CH323" s="118"/>
    </row>
    <row r="324" spans="1:86">
      <c r="A324" s="118"/>
      <c r="B324" s="118"/>
      <c r="C324" s="118"/>
      <c r="D324" s="118"/>
      <c r="E324" s="118"/>
      <c r="F324" s="118"/>
      <c r="G324" s="118"/>
      <c r="H324" s="118"/>
      <c r="I324" s="118"/>
      <c r="J324" s="118"/>
      <c r="K324" s="118"/>
      <c r="L324" s="118"/>
      <c r="M324" s="118"/>
      <c r="N324" s="118"/>
      <c r="O324" s="118"/>
      <c r="P324" s="118"/>
      <c r="Q324" s="118"/>
      <c r="R324" s="118"/>
      <c r="S324" s="118"/>
      <c r="T324" s="118"/>
      <c r="U324" s="118"/>
      <c r="V324" s="118"/>
      <c r="W324" s="118"/>
      <c r="X324" s="118"/>
      <c r="Y324" s="118"/>
      <c r="Z324" s="118"/>
      <c r="AA324" s="118"/>
      <c r="AB324" s="118"/>
      <c r="AC324" s="118"/>
      <c r="AD324" s="118"/>
      <c r="AE324" s="118"/>
      <c r="AF324" s="118"/>
      <c r="AG324" s="118"/>
      <c r="AH324" s="118"/>
      <c r="AI324" s="118"/>
      <c r="AJ324" s="118"/>
      <c r="AK324" s="118"/>
      <c r="AL324" s="118"/>
      <c r="AM324" s="118"/>
      <c r="AN324" s="118"/>
      <c r="AO324" s="118"/>
      <c r="AP324" s="118"/>
      <c r="AQ324" s="118"/>
      <c r="AR324" s="118"/>
      <c r="AS324" s="118"/>
      <c r="AT324" s="118"/>
      <c r="AU324" s="118"/>
      <c r="AV324" s="118"/>
      <c r="AW324" s="118"/>
      <c r="AX324" s="118"/>
      <c r="AY324" s="118"/>
      <c r="AZ324" s="118"/>
      <c r="BA324" s="118"/>
      <c r="BB324" s="118"/>
      <c r="BC324" s="118"/>
      <c r="BD324" s="118"/>
      <c r="BE324" s="118"/>
      <c r="BF324" s="118"/>
      <c r="BG324" s="118"/>
      <c r="BH324" s="118"/>
      <c r="BI324" s="118"/>
      <c r="BJ324" s="118"/>
      <c r="BK324" s="118"/>
      <c r="BL324" s="118"/>
      <c r="BM324" s="118"/>
      <c r="BN324" s="118"/>
      <c r="BO324" s="118"/>
      <c r="BP324" s="118"/>
      <c r="BQ324" s="118"/>
      <c r="BR324" s="118"/>
      <c r="BS324" s="118"/>
      <c r="BT324" s="118"/>
      <c r="BU324" s="118"/>
      <c r="BV324" s="118"/>
      <c r="BW324" s="118"/>
      <c r="BX324" s="118"/>
      <c r="BY324" s="118"/>
      <c r="BZ324" s="118"/>
      <c r="CA324" s="118"/>
      <c r="CB324" s="118"/>
      <c r="CC324" s="118"/>
      <c r="CD324" s="118"/>
      <c r="CE324" s="118"/>
      <c r="CF324" s="118"/>
      <c r="CG324" s="118"/>
      <c r="CH324" s="118"/>
    </row>
    <row r="325" spans="1:86">
      <c r="A325" s="118"/>
      <c r="B325" s="118"/>
      <c r="C325" s="118"/>
      <c r="D325" s="118"/>
      <c r="E325" s="118"/>
      <c r="F325" s="118"/>
      <c r="G325" s="118"/>
      <c r="H325" s="118"/>
      <c r="I325" s="118"/>
      <c r="J325" s="118"/>
      <c r="K325" s="118"/>
      <c r="L325" s="118"/>
      <c r="M325" s="118"/>
      <c r="N325" s="118"/>
      <c r="O325" s="118"/>
      <c r="P325" s="118"/>
      <c r="Q325" s="118"/>
      <c r="R325" s="118"/>
      <c r="S325" s="118"/>
      <c r="T325" s="118"/>
      <c r="U325" s="118"/>
      <c r="V325" s="118"/>
      <c r="W325" s="118"/>
      <c r="X325" s="118"/>
      <c r="Y325" s="118"/>
      <c r="Z325" s="118"/>
      <c r="AA325" s="118"/>
      <c r="AB325" s="118"/>
      <c r="AC325" s="118"/>
      <c r="AD325" s="118"/>
      <c r="AE325" s="118"/>
      <c r="AF325" s="118"/>
      <c r="AG325" s="118"/>
      <c r="AH325" s="118"/>
      <c r="AI325" s="118"/>
      <c r="AJ325" s="118"/>
      <c r="AK325" s="118"/>
      <c r="AL325" s="118"/>
      <c r="AM325" s="118"/>
      <c r="AN325" s="118"/>
      <c r="AO325" s="118"/>
      <c r="AP325" s="118"/>
      <c r="AQ325" s="118"/>
      <c r="AR325" s="118"/>
      <c r="AS325" s="118"/>
      <c r="AT325" s="118"/>
      <c r="AU325" s="118"/>
      <c r="AV325" s="118"/>
      <c r="AW325" s="118"/>
      <c r="AX325" s="118"/>
      <c r="AY325" s="118"/>
      <c r="AZ325" s="118"/>
      <c r="BA325" s="118"/>
      <c r="BB325" s="118"/>
      <c r="BC325" s="118"/>
      <c r="BD325" s="118"/>
      <c r="BE325" s="118"/>
      <c r="BF325" s="118"/>
      <c r="BG325" s="118"/>
      <c r="BH325" s="118"/>
      <c r="BI325" s="118"/>
      <c r="BJ325" s="118"/>
      <c r="BK325" s="118"/>
      <c r="BL325" s="118"/>
      <c r="BM325" s="118"/>
      <c r="BN325" s="118"/>
      <c r="BO325" s="118"/>
      <c r="BP325" s="118"/>
      <c r="BQ325" s="118"/>
      <c r="BR325" s="118"/>
      <c r="BS325" s="118"/>
      <c r="BT325" s="118"/>
      <c r="BU325" s="118"/>
      <c r="BV325" s="118"/>
      <c r="BW325" s="118"/>
      <c r="BX325" s="118"/>
      <c r="BY325" s="118"/>
      <c r="BZ325" s="118"/>
      <c r="CA325" s="118"/>
      <c r="CB325" s="118"/>
      <c r="CC325" s="118"/>
      <c r="CD325" s="118"/>
      <c r="CE325" s="118"/>
      <c r="CF325" s="118"/>
      <c r="CG325" s="118"/>
      <c r="CH325" s="118"/>
    </row>
    <row r="326" spans="1:86">
      <c r="A326" s="118"/>
      <c r="B326" s="118"/>
      <c r="C326" s="118"/>
      <c r="D326" s="118"/>
      <c r="E326" s="118"/>
      <c r="F326" s="118"/>
      <c r="G326" s="118"/>
      <c r="H326" s="118"/>
      <c r="I326" s="118"/>
      <c r="J326" s="118"/>
      <c r="K326" s="118"/>
      <c r="L326" s="118"/>
      <c r="M326" s="118"/>
      <c r="N326" s="118"/>
      <c r="O326" s="118"/>
      <c r="P326" s="118"/>
      <c r="Q326" s="118"/>
      <c r="R326" s="118"/>
      <c r="S326" s="118"/>
      <c r="T326" s="118"/>
      <c r="U326" s="118"/>
      <c r="V326" s="118"/>
      <c r="W326" s="118"/>
      <c r="X326" s="118"/>
      <c r="Y326" s="118"/>
      <c r="Z326" s="118"/>
      <c r="AA326" s="118"/>
      <c r="AB326" s="118"/>
      <c r="AC326" s="118"/>
      <c r="AD326" s="118"/>
      <c r="AE326" s="118"/>
      <c r="AF326" s="118"/>
      <c r="AG326" s="118"/>
      <c r="AH326" s="118"/>
      <c r="AI326" s="118"/>
      <c r="AJ326" s="118"/>
      <c r="AK326" s="118"/>
      <c r="AL326" s="118"/>
      <c r="AM326" s="118"/>
      <c r="AN326" s="118"/>
      <c r="AO326" s="118"/>
      <c r="AP326" s="118"/>
      <c r="AQ326" s="118"/>
      <c r="AR326" s="118"/>
      <c r="AS326" s="118"/>
      <c r="AT326" s="118"/>
      <c r="AU326" s="118"/>
      <c r="AV326" s="118"/>
      <c r="AW326" s="118"/>
      <c r="AX326" s="118"/>
      <c r="AY326" s="118"/>
      <c r="AZ326" s="118"/>
      <c r="BA326" s="118"/>
      <c r="BB326" s="118"/>
      <c r="BC326" s="118"/>
      <c r="BD326" s="118"/>
      <c r="BE326" s="118"/>
      <c r="BF326" s="118"/>
      <c r="BG326" s="118"/>
      <c r="BH326" s="118"/>
      <c r="BI326" s="118"/>
      <c r="BJ326" s="118"/>
      <c r="BK326" s="118"/>
      <c r="BL326" s="118"/>
      <c r="BM326" s="118"/>
      <c r="BN326" s="118"/>
      <c r="BO326" s="118"/>
      <c r="BP326" s="118"/>
      <c r="BQ326" s="118"/>
      <c r="BR326" s="118"/>
      <c r="BS326" s="118"/>
      <c r="BT326" s="118"/>
      <c r="BU326" s="118"/>
      <c r="BV326" s="118"/>
      <c r="BW326" s="118"/>
      <c r="BX326" s="118"/>
      <c r="BY326" s="118"/>
      <c r="BZ326" s="118"/>
      <c r="CA326" s="118"/>
      <c r="CB326" s="118"/>
      <c r="CC326" s="118"/>
      <c r="CD326" s="118"/>
      <c r="CE326" s="118"/>
      <c r="CF326" s="118"/>
      <c r="CG326" s="118"/>
      <c r="CH326" s="118"/>
    </row>
    <row r="327" spans="1:86">
      <c r="A327" s="118"/>
      <c r="B327" s="118"/>
      <c r="C327" s="118"/>
      <c r="D327" s="118"/>
      <c r="E327" s="118"/>
      <c r="F327" s="118"/>
      <c r="G327" s="118"/>
      <c r="H327" s="118"/>
      <c r="I327" s="118"/>
      <c r="J327" s="118"/>
      <c r="K327" s="118"/>
      <c r="L327" s="118"/>
      <c r="M327" s="118"/>
      <c r="N327" s="118"/>
      <c r="O327" s="118"/>
      <c r="P327" s="118"/>
      <c r="Q327" s="118"/>
      <c r="R327" s="118"/>
      <c r="S327" s="118"/>
      <c r="T327" s="118"/>
      <c r="U327" s="118"/>
      <c r="V327" s="118"/>
      <c r="W327" s="118"/>
      <c r="X327" s="118"/>
      <c r="Y327" s="118"/>
      <c r="Z327" s="118"/>
      <c r="AA327" s="118"/>
      <c r="AB327" s="118"/>
      <c r="AC327" s="118"/>
      <c r="AD327" s="118"/>
      <c r="AE327" s="118"/>
      <c r="AF327" s="118"/>
      <c r="AG327" s="118"/>
      <c r="AH327" s="118"/>
      <c r="AI327" s="118"/>
      <c r="AJ327" s="118"/>
      <c r="AK327" s="118"/>
      <c r="AL327" s="118"/>
      <c r="AM327" s="118"/>
      <c r="AN327" s="118"/>
      <c r="AO327" s="118"/>
      <c r="AP327" s="118"/>
      <c r="AQ327" s="118"/>
      <c r="AR327" s="118"/>
      <c r="AS327" s="118"/>
      <c r="AT327" s="118"/>
      <c r="AU327" s="118"/>
      <c r="AV327" s="118"/>
      <c r="AW327" s="118"/>
      <c r="AX327" s="118"/>
      <c r="AY327" s="118"/>
      <c r="AZ327" s="118"/>
      <c r="BA327" s="118"/>
      <c r="BB327" s="118"/>
      <c r="BC327" s="118"/>
      <c r="BD327" s="118"/>
      <c r="BE327" s="118"/>
      <c r="BF327" s="118"/>
      <c r="BG327" s="118"/>
      <c r="BH327" s="118"/>
      <c r="BI327" s="118"/>
      <c r="BJ327" s="118"/>
      <c r="BK327" s="118"/>
      <c r="BL327" s="118"/>
      <c r="BM327" s="118"/>
      <c r="BN327" s="118"/>
      <c r="BO327" s="118"/>
      <c r="BP327" s="118"/>
      <c r="BQ327" s="118"/>
      <c r="BR327" s="118"/>
      <c r="BS327" s="118"/>
      <c r="BT327" s="118"/>
      <c r="BU327" s="118"/>
      <c r="BV327" s="118"/>
      <c r="BW327" s="118"/>
      <c r="BX327" s="118"/>
      <c r="BY327" s="118"/>
      <c r="BZ327" s="118"/>
      <c r="CA327" s="118"/>
      <c r="CB327" s="118"/>
      <c r="CC327" s="118"/>
      <c r="CD327" s="118"/>
      <c r="CE327" s="118"/>
      <c r="CF327" s="118"/>
      <c r="CG327" s="118"/>
      <c r="CH327" s="118"/>
    </row>
    <row r="328" spans="1:86">
      <c r="A328" s="118"/>
      <c r="B328" s="118"/>
      <c r="C328" s="118"/>
      <c r="D328" s="118"/>
      <c r="E328" s="118"/>
      <c r="F328" s="118"/>
      <c r="G328" s="118"/>
      <c r="H328" s="118"/>
      <c r="I328" s="118"/>
      <c r="J328" s="118"/>
      <c r="K328" s="118"/>
      <c r="L328" s="118"/>
      <c r="M328" s="118"/>
      <c r="N328" s="118"/>
      <c r="O328" s="118"/>
      <c r="P328" s="118"/>
      <c r="Q328" s="118"/>
      <c r="R328" s="118"/>
      <c r="S328" s="118"/>
      <c r="T328" s="118"/>
      <c r="U328" s="118"/>
      <c r="V328" s="118"/>
      <c r="W328" s="118"/>
      <c r="X328" s="118"/>
      <c r="Y328" s="118"/>
      <c r="Z328" s="118"/>
      <c r="AA328" s="118"/>
      <c r="AB328" s="118"/>
      <c r="AC328" s="118"/>
      <c r="AD328" s="118"/>
      <c r="AE328" s="118"/>
      <c r="AF328" s="118"/>
      <c r="AG328" s="118"/>
      <c r="AH328" s="118"/>
      <c r="AI328" s="118"/>
      <c r="AJ328" s="118"/>
      <c r="AK328" s="118"/>
      <c r="AL328" s="118"/>
      <c r="AM328" s="118"/>
      <c r="AN328" s="118"/>
      <c r="AO328" s="118"/>
      <c r="AP328" s="118"/>
      <c r="AQ328" s="118"/>
      <c r="AR328" s="118"/>
      <c r="AS328" s="118"/>
      <c r="AT328" s="118"/>
      <c r="AU328" s="118"/>
      <c r="AV328" s="118"/>
      <c r="AW328" s="118"/>
      <c r="AX328" s="118"/>
      <c r="AY328" s="118"/>
      <c r="AZ328" s="118"/>
      <c r="BA328" s="118"/>
      <c r="BB328" s="118"/>
      <c r="BC328" s="118"/>
      <c r="BD328" s="118"/>
      <c r="BE328" s="118"/>
      <c r="BF328" s="118"/>
      <c r="BG328" s="118"/>
      <c r="BH328" s="118"/>
      <c r="BI328" s="118"/>
      <c r="BJ328" s="118"/>
      <c r="BK328" s="118"/>
      <c r="BL328" s="118"/>
      <c r="BM328" s="118"/>
      <c r="BN328" s="118"/>
      <c r="BO328" s="118"/>
      <c r="BP328" s="118"/>
      <c r="BQ328" s="118"/>
      <c r="BR328" s="118"/>
      <c r="BS328" s="118"/>
      <c r="BT328" s="118"/>
      <c r="BU328" s="118"/>
      <c r="BV328" s="118"/>
      <c r="BW328" s="118"/>
      <c r="BX328" s="118"/>
      <c r="BY328" s="118"/>
      <c r="BZ328" s="118"/>
      <c r="CA328" s="118"/>
      <c r="CB328" s="118"/>
      <c r="CC328" s="118"/>
      <c r="CD328" s="118"/>
      <c r="CE328" s="118"/>
      <c r="CF328" s="118"/>
      <c r="CG328" s="118"/>
      <c r="CH328" s="118"/>
    </row>
    <row r="329" spans="1:86">
      <c r="A329" s="118"/>
      <c r="B329" s="118"/>
      <c r="C329" s="118"/>
      <c r="D329" s="118"/>
      <c r="E329" s="118"/>
      <c r="F329" s="118"/>
      <c r="G329" s="118"/>
      <c r="H329" s="118"/>
      <c r="I329" s="118"/>
      <c r="J329" s="118"/>
      <c r="K329" s="118"/>
      <c r="L329" s="118"/>
      <c r="M329" s="118"/>
      <c r="N329" s="118"/>
      <c r="O329" s="118"/>
      <c r="P329" s="118"/>
      <c r="Q329" s="118"/>
      <c r="R329" s="118"/>
      <c r="S329" s="118"/>
      <c r="T329" s="118"/>
      <c r="U329" s="118"/>
      <c r="V329" s="118"/>
      <c r="W329" s="118"/>
      <c r="X329" s="118"/>
      <c r="Y329" s="118"/>
      <c r="Z329" s="118"/>
      <c r="AA329" s="118"/>
      <c r="AB329" s="118"/>
      <c r="AC329" s="118"/>
      <c r="AD329" s="118"/>
      <c r="AE329" s="118"/>
      <c r="AF329" s="118"/>
      <c r="AG329" s="118"/>
      <c r="AH329" s="118"/>
      <c r="AI329" s="118"/>
      <c r="AJ329" s="118"/>
      <c r="AK329" s="118"/>
      <c r="AL329" s="118"/>
      <c r="AM329" s="118"/>
      <c r="AN329" s="118"/>
      <c r="AO329" s="118"/>
      <c r="AP329" s="118"/>
      <c r="AQ329" s="118"/>
      <c r="AR329" s="118"/>
      <c r="AS329" s="118"/>
      <c r="AT329" s="118"/>
      <c r="AU329" s="118"/>
      <c r="AV329" s="118"/>
      <c r="AW329" s="118"/>
      <c r="AX329" s="118"/>
      <c r="AY329" s="118"/>
      <c r="AZ329" s="118"/>
      <c r="BA329" s="118"/>
      <c r="BB329" s="118"/>
      <c r="BC329" s="118"/>
      <c r="BD329" s="118"/>
      <c r="BE329" s="118"/>
      <c r="BF329" s="118"/>
      <c r="BG329" s="118"/>
      <c r="BH329" s="118"/>
      <c r="BI329" s="118"/>
      <c r="BJ329" s="118"/>
      <c r="BK329" s="118"/>
      <c r="BL329" s="118"/>
      <c r="BM329" s="118"/>
      <c r="BN329" s="118"/>
      <c r="BO329" s="118"/>
      <c r="BP329" s="118"/>
      <c r="BQ329" s="118"/>
      <c r="BR329" s="118"/>
      <c r="BS329" s="118"/>
      <c r="BT329" s="118"/>
      <c r="BU329" s="118"/>
      <c r="BV329" s="118"/>
      <c r="BW329" s="118"/>
      <c r="BX329" s="118"/>
      <c r="BY329" s="118"/>
      <c r="BZ329" s="118"/>
      <c r="CA329" s="118"/>
      <c r="CB329" s="118"/>
      <c r="CC329" s="118"/>
      <c r="CD329" s="118"/>
      <c r="CE329" s="118"/>
      <c r="CF329" s="118"/>
      <c r="CG329" s="118"/>
      <c r="CH329" s="118"/>
    </row>
    <row r="330" spans="1:86">
      <c r="A330" s="118"/>
      <c r="B330" s="118"/>
      <c r="C330" s="118"/>
      <c r="D330" s="118"/>
      <c r="E330" s="118"/>
      <c r="F330" s="118"/>
      <c r="G330" s="118"/>
      <c r="H330" s="118"/>
      <c r="I330" s="118"/>
      <c r="J330" s="118"/>
      <c r="K330" s="118"/>
      <c r="L330" s="118"/>
      <c r="M330" s="118"/>
      <c r="N330" s="118"/>
      <c r="O330" s="118"/>
      <c r="P330" s="118"/>
      <c r="Q330" s="118"/>
      <c r="R330" s="118"/>
      <c r="S330" s="118"/>
      <c r="T330" s="118"/>
      <c r="U330" s="118"/>
      <c r="V330" s="118"/>
      <c r="W330" s="118"/>
      <c r="X330" s="118"/>
      <c r="Y330" s="118"/>
      <c r="Z330" s="118"/>
      <c r="AA330" s="118"/>
      <c r="AB330" s="118"/>
      <c r="AC330" s="118"/>
      <c r="AD330" s="118"/>
      <c r="AE330" s="118"/>
      <c r="AF330" s="118"/>
      <c r="AG330" s="118"/>
      <c r="AH330" s="118"/>
      <c r="AI330" s="118"/>
      <c r="AJ330" s="118"/>
      <c r="AK330" s="118"/>
      <c r="AL330" s="118"/>
      <c r="AM330" s="118"/>
      <c r="AN330" s="118"/>
      <c r="AO330" s="118"/>
      <c r="AP330" s="118"/>
      <c r="AQ330" s="118"/>
      <c r="AR330" s="118"/>
      <c r="AS330" s="118"/>
      <c r="AT330" s="118"/>
      <c r="AU330" s="118"/>
      <c r="AV330" s="118"/>
      <c r="AW330" s="118"/>
      <c r="AX330" s="118"/>
      <c r="AY330" s="118"/>
      <c r="AZ330" s="118"/>
      <c r="BA330" s="118"/>
      <c r="BB330" s="118"/>
      <c r="BC330" s="118"/>
      <c r="BD330" s="118"/>
      <c r="BE330" s="118"/>
      <c r="BF330" s="118"/>
      <c r="BG330" s="118"/>
      <c r="BH330" s="118"/>
      <c r="BI330" s="118"/>
      <c r="BJ330" s="118"/>
      <c r="BK330" s="118"/>
      <c r="BL330" s="118"/>
      <c r="BM330" s="118"/>
      <c r="BN330" s="118"/>
      <c r="BO330" s="118"/>
      <c r="BP330" s="118"/>
      <c r="BQ330" s="118"/>
      <c r="BR330" s="118"/>
      <c r="BS330" s="118"/>
      <c r="BT330" s="118"/>
      <c r="BU330" s="118"/>
      <c r="BV330" s="118"/>
      <c r="BW330" s="118"/>
      <c r="BX330" s="118"/>
      <c r="BY330" s="118"/>
      <c r="BZ330" s="118"/>
      <c r="CA330" s="118"/>
      <c r="CB330" s="118"/>
      <c r="CC330" s="118"/>
      <c r="CD330" s="118"/>
      <c r="CE330" s="118"/>
      <c r="CF330" s="118"/>
      <c r="CG330" s="118"/>
      <c r="CH330" s="118"/>
    </row>
    <row r="331" spans="1:86">
      <c r="A331" s="118"/>
      <c r="B331" s="118"/>
      <c r="C331" s="118"/>
      <c r="D331" s="118"/>
      <c r="E331" s="118"/>
      <c r="F331" s="118"/>
      <c r="G331" s="118"/>
      <c r="H331" s="118"/>
      <c r="I331" s="118"/>
      <c r="J331" s="118"/>
      <c r="K331" s="118"/>
      <c r="L331" s="118"/>
      <c r="M331" s="118"/>
      <c r="N331" s="118"/>
      <c r="O331" s="118"/>
      <c r="P331" s="118"/>
      <c r="Q331" s="118"/>
      <c r="R331" s="118"/>
      <c r="S331" s="118"/>
      <c r="T331" s="118"/>
      <c r="U331" s="118"/>
      <c r="V331" s="118"/>
      <c r="W331" s="118"/>
      <c r="X331" s="118"/>
      <c r="Y331" s="118"/>
      <c r="Z331" s="118"/>
      <c r="AA331" s="118"/>
      <c r="AB331" s="118"/>
      <c r="AC331" s="118"/>
      <c r="AD331" s="118"/>
      <c r="AE331" s="118"/>
      <c r="AF331" s="118"/>
      <c r="AG331" s="118"/>
      <c r="AH331" s="118"/>
      <c r="AI331" s="118"/>
      <c r="AJ331" s="118"/>
      <c r="AK331" s="118"/>
      <c r="AL331" s="118"/>
      <c r="AM331" s="118"/>
      <c r="AN331" s="118"/>
      <c r="AO331" s="118"/>
      <c r="AP331" s="118"/>
      <c r="AQ331" s="118"/>
      <c r="AR331" s="118"/>
      <c r="AS331" s="118"/>
      <c r="AT331" s="118"/>
      <c r="AU331" s="118"/>
      <c r="AV331" s="118"/>
      <c r="AW331" s="118"/>
      <c r="AX331" s="118"/>
      <c r="AY331" s="118"/>
      <c r="AZ331" s="118"/>
      <c r="BA331" s="118"/>
      <c r="BB331" s="118"/>
      <c r="BC331" s="118"/>
      <c r="BD331" s="118"/>
      <c r="BE331" s="118"/>
      <c r="BF331" s="118"/>
      <c r="BG331" s="118"/>
      <c r="BH331" s="118"/>
      <c r="BI331" s="118"/>
      <c r="BJ331" s="118"/>
      <c r="BK331" s="118"/>
      <c r="BL331" s="118"/>
      <c r="BM331" s="118"/>
      <c r="BN331" s="118"/>
      <c r="BO331" s="118"/>
      <c r="BP331" s="118"/>
      <c r="BQ331" s="118"/>
      <c r="BR331" s="118"/>
      <c r="BS331" s="118"/>
      <c r="BT331" s="118"/>
      <c r="BU331" s="118"/>
      <c r="BV331" s="118"/>
      <c r="BW331" s="118"/>
      <c r="BX331" s="118"/>
      <c r="BY331" s="118"/>
      <c r="BZ331" s="118"/>
      <c r="CA331" s="118"/>
      <c r="CB331" s="118"/>
      <c r="CC331" s="118"/>
      <c r="CD331" s="118"/>
      <c r="CE331" s="118"/>
      <c r="CF331" s="118"/>
      <c r="CG331" s="118"/>
      <c r="CH331" s="118"/>
    </row>
    <row r="332" spans="1:86">
      <c r="A332" s="118"/>
      <c r="B332" s="118"/>
      <c r="C332" s="118"/>
      <c r="D332" s="118"/>
      <c r="E332" s="118"/>
      <c r="F332" s="118"/>
      <c r="G332" s="118"/>
      <c r="H332" s="118"/>
      <c r="I332" s="118"/>
      <c r="J332" s="118"/>
      <c r="K332" s="118"/>
      <c r="L332" s="118"/>
      <c r="M332" s="118"/>
      <c r="N332" s="118"/>
      <c r="O332" s="118"/>
      <c r="P332" s="118"/>
      <c r="Q332" s="118"/>
      <c r="R332" s="118"/>
      <c r="S332" s="118"/>
      <c r="T332" s="118"/>
      <c r="U332" s="118"/>
      <c r="V332" s="118"/>
      <c r="W332" s="118"/>
      <c r="X332" s="118"/>
      <c r="Y332" s="118"/>
      <c r="Z332" s="118"/>
      <c r="AA332" s="118"/>
      <c r="AB332" s="118"/>
      <c r="AC332" s="118"/>
      <c r="AD332" s="118"/>
      <c r="AE332" s="118"/>
      <c r="AF332" s="118"/>
      <c r="AG332" s="118"/>
      <c r="AH332" s="118"/>
      <c r="AI332" s="118"/>
      <c r="AJ332" s="118"/>
      <c r="AK332" s="118"/>
      <c r="AL332" s="118"/>
      <c r="AM332" s="118"/>
      <c r="AN332" s="118"/>
      <c r="AO332" s="118"/>
      <c r="AP332" s="118"/>
      <c r="AQ332" s="118"/>
      <c r="AR332" s="118"/>
      <c r="AS332" s="118"/>
      <c r="AT332" s="118"/>
      <c r="AU332" s="118"/>
      <c r="AV332" s="118"/>
      <c r="AW332" s="118"/>
      <c r="AX332" s="118"/>
      <c r="AY332" s="118"/>
      <c r="AZ332" s="118"/>
      <c r="BA332" s="118"/>
      <c r="BB332" s="118"/>
      <c r="BC332" s="118"/>
      <c r="BD332" s="118"/>
      <c r="BE332" s="118"/>
      <c r="BF332" s="118"/>
      <c r="BG332" s="118"/>
      <c r="BH332" s="118"/>
      <c r="BI332" s="118"/>
      <c r="BJ332" s="118"/>
      <c r="BK332" s="118"/>
      <c r="BL332" s="118"/>
      <c r="BM332" s="118"/>
      <c r="BN332" s="118"/>
      <c r="BO332" s="118"/>
      <c r="BP332" s="118"/>
      <c r="BQ332" s="118"/>
      <c r="BR332" s="118"/>
      <c r="BS332" s="118"/>
      <c r="BT332" s="118"/>
      <c r="BU332" s="118"/>
      <c r="BV332" s="118"/>
      <c r="BW332" s="118"/>
      <c r="BX332" s="118"/>
      <c r="BY332" s="118"/>
      <c r="BZ332" s="118"/>
      <c r="CA332" s="118"/>
      <c r="CB332" s="118"/>
      <c r="CC332" s="118"/>
      <c r="CD332" s="118"/>
      <c r="CE332" s="118"/>
      <c r="CF332" s="118"/>
      <c r="CG332" s="118"/>
      <c r="CH332" s="118"/>
    </row>
    <row r="333" spans="1:86">
      <c r="A333" s="118"/>
      <c r="B333" s="118"/>
      <c r="C333" s="118"/>
      <c r="D333" s="118"/>
      <c r="E333" s="118"/>
      <c r="F333" s="118"/>
      <c r="G333" s="118"/>
      <c r="H333" s="118"/>
      <c r="I333" s="118"/>
      <c r="J333" s="118"/>
      <c r="K333" s="118"/>
      <c r="L333" s="118"/>
      <c r="M333" s="118"/>
      <c r="N333" s="118"/>
      <c r="O333" s="118"/>
      <c r="P333" s="118"/>
      <c r="Q333" s="118"/>
      <c r="R333" s="118"/>
      <c r="S333" s="118"/>
      <c r="T333" s="118"/>
      <c r="U333" s="118"/>
      <c r="V333" s="118"/>
      <c r="W333" s="118"/>
      <c r="X333" s="118"/>
      <c r="Y333" s="118"/>
      <c r="Z333" s="118"/>
      <c r="AA333" s="118"/>
      <c r="AB333" s="118"/>
      <c r="AC333" s="118"/>
      <c r="AD333" s="118"/>
      <c r="AE333" s="118"/>
      <c r="AF333" s="118"/>
      <c r="AG333" s="118"/>
      <c r="AH333" s="118"/>
      <c r="AI333" s="118"/>
      <c r="AJ333" s="118"/>
      <c r="AK333" s="118"/>
      <c r="AL333" s="118"/>
      <c r="AM333" s="118"/>
      <c r="AN333" s="118"/>
      <c r="AO333" s="118"/>
      <c r="AP333" s="118"/>
      <c r="AQ333" s="118"/>
      <c r="AR333" s="118"/>
      <c r="AS333" s="118"/>
      <c r="AT333" s="118"/>
      <c r="AU333" s="118"/>
      <c r="AV333" s="118"/>
      <c r="AW333" s="118"/>
      <c r="AX333" s="118"/>
      <c r="AY333" s="118"/>
      <c r="AZ333" s="118"/>
      <c r="BA333" s="118"/>
      <c r="BB333" s="118"/>
      <c r="BC333" s="118"/>
      <c r="BD333" s="118"/>
      <c r="BE333" s="118"/>
      <c r="BF333" s="118"/>
      <c r="BG333" s="118"/>
      <c r="BH333" s="118"/>
      <c r="BI333" s="118"/>
      <c r="BJ333" s="118"/>
      <c r="BK333" s="118"/>
      <c r="BL333" s="118"/>
      <c r="BM333" s="118"/>
      <c r="BN333" s="118"/>
      <c r="BO333" s="118"/>
      <c r="BP333" s="118"/>
      <c r="BQ333" s="118"/>
      <c r="BR333" s="118"/>
      <c r="BS333" s="118"/>
      <c r="BT333" s="118"/>
      <c r="BU333" s="118"/>
      <c r="BV333" s="118"/>
      <c r="BW333" s="118"/>
      <c r="BX333" s="118"/>
      <c r="BY333" s="118"/>
      <c r="BZ333" s="118"/>
      <c r="CA333" s="118"/>
      <c r="CB333" s="118"/>
      <c r="CC333" s="118"/>
      <c r="CD333" s="118"/>
      <c r="CE333" s="118"/>
      <c r="CF333" s="118"/>
      <c r="CG333" s="118"/>
      <c r="CH333" s="118"/>
    </row>
    <row r="334" spans="1:86">
      <c r="A334" s="118"/>
      <c r="B334" s="118"/>
      <c r="C334" s="118"/>
      <c r="D334" s="118"/>
      <c r="E334" s="118"/>
      <c r="F334" s="118"/>
      <c r="G334" s="118"/>
      <c r="H334" s="118"/>
      <c r="I334" s="118"/>
      <c r="J334" s="118"/>
      <c r="K334" s="118"/>
      <c r="L334" s="118"/>
      <c r="M334" s="118"/>
      <c r="N334" s="118"/>
      <c r="O334" s="118"/>
      <c r="P334" s="118"/>
      <c r="Q334" s="118"/>
      <c r="R334" s="118"/>
      <c r="S334" s="118"/>
      <c r="T334" s="118"/>
      <c r="U334" s="118"/>
      <c r="V334" s="118"/>
      <c r="W334" s="118"/>
      <c r="X334" s="118"/>
      <c r="Y334" s="118"/>
      <c r="Z334" s="118"/>
      <c r="AA334" s="118"/>
      <c r="AB334" s="118"/>
      <c r="AC334" s="118"/>
      <c r="AD334" s="118"/>
      <c r="AE334" s="118"/>
      <c r="AF334" s="118"/>
      <c r="AG334" s="118"/>
      <c r="AH334" s="118"/>
      <c r="AI334" s="118"/>
      <c r="AJ334" s="118"/>
      <c r="AK334" s="118"/>
      <c r="AL334" s="118"/>
      <c r="AM334" s="118"/>
      <c r="AN334" s="118"/>
      <c r="AO334" s="118"/>
      <c r="AP334" s="118"/>
      <c r="AQ334" s="118"/>
      <c r="AR334" s="118"/>
      <c r="AS334" s="118"/>
      <c r="AT334" s="118"/>
      <c r="AU334" s="118"/>
      <c r="AV334" s="118"/>
      <c r="AW334" s="118"/>
      <c r="AX334" s="118"/>
      <c r="AY334" s="118"/>
      <c r="AZ334" s="118"/>
      <c r="BA334" s="118"/>
      <c r="BB334" s="118"/>
      <c r="BC334" s="118"/>
      <c r="BD334" s="118"/>
      <c r="BE334" s="118"/>
      <c r="BF334" s="118"/>
      <c r="BG334" s="118"/>
      <c r="BH334" s="118"/>
      <c r="BI334" s="118"/>
      <c r="BJ334" s="118"/>
      <c r="BK334" s="118"/>
      <c r="BL334" s="118"/>
      <c r="BM334" s="118"/>
      <c r="BN334" s="118"/>
      <c r="BO334" s="118"/>
      <c r="BP334" s="118"/>
      <c r="BQ334" s="118"/>
      <c r="BR334" s="118"/>
      <c r="BS334" s="118"/>
      <c r="BT334" s="118"/>
      <c r="BU334" s="118"/>
      <c r="BV334" s="118"/>
      <c r="BW334" s="118"/>
      <c r="BX334" s="118"/>
      <c r="BY334" s="118"/>
      <c r="BZ334" s="118"/>
      <c r="CA334" s="118"/>
      <c r="CB334" s="118"/>
      <c r="CC334" s="118"/>
      <c r="CD334" s="118"/>
      <c r="CE334" s="118"/>
      <c r="CF334" s="118"/>
      <c r="CG334" s="118"/>
      <c r="CH334" s="118"/>
    </row>
    <row r="335" spans="1:86">
      <c r="A335" s="118"/>
      <c r="B335" s="118"/>
      <c r="C335" s="118"/>
      <c r="D335" s="118"/>
      <c r="E335" s="118"/>
      <c r="F335" s="118"/>
      <c r="G335" s="118"/>
      <c r="H335" s="118"/>
      <c r="I335" s="118"/>
      <c r="J335" s="118"/>
      <c r="K335" s="118"/>
      <c r="L335" s="118"/>
      <c r="M335" s="118"/>
      <c r="N335" s="118"/>
      <c r="O335" s="118"/>
      <c r="P335" s="118"/>
      <c r="Q335" s="118"/>
      <c r="R335" s="118"/>
      <c r="S335" s="118"/>
      <c r="T335" s="118"/>
      <c r="U335" s="118"/>
      <c r="V335" s="118"/>
      <c r="W335" s="118"/>
      <c r="X335" s="118"/>
      <c r="Y335" s="118"/>
      <c r="Z335" s="118"/>
      <c r="AA335" s="118"/>
      <c r="AB335" s="118"/>
      <c r="AC335" s="118"/>
      <c r="AD335" s="118"/>
      <c r="AE335" s="118"/>
      <c r="AF335" s="118"/>
      <c r="AG335" s="118"/>
      <c r="AH335" s="118"/>
      <c r="AI335" s="118"/>
      <c r="AJ335" s="118"/>
      <c r="AK335" s="118"/>
      <c r="AL335" s="118"/>
      <c r="AM335" s="118"/>
      <c r="AN335" s="118"/>
      <c r="AO335" s="118"/>
      <c r="AP335" s="118"/>
      <c r="AQ335" s="118"/>
      <c r="AR335" s="118"/>
      <c r="AS335" s="118"/>
      <c r="AT335" s="118"/>
      <c r="AU335" s="118"/>
      <c r="AV335" s="118"/>
      <c r="AW335" s="118"/>
      <c r="AX335" s="118"/>
      <c r="AY335" s="118"/>
      <c r="AZ335" s="118"/>
      <c r="BA335" s="118"/>
      <c r="BB335" s="118"/>
      <c r="BC335" s="118"/>
      <c r="BD335" s="118"/>
      <c r="BE335" s="118"/>
      <c r="BF335" s="118"/>
      <c r="BG335" s="118"/>
      <c r="BH335" s="118"/>
      <c r="BI335" s="118"/>
      <c r="BJ335" s="118"/>
      <c r="BK335" s="118"/>
      <c r="BL335" s="118"/>
      <c r="BM335" s="118"/>
      <c r="BN335" s="118"/>
      <c r="BO335" s="118"/>
      <c r="BP335" s="118"/>
      <c r="BQ335" s="118"/>
      <c r="BR335" s="118"/>
      <c r="BS335" s="118"/>
      <c r="BT335" s="118"/>
      <c r="BU335" s="118"/>
      <c r="BV335" s="118"/>
      <c r="BW335" s="118"/>
      <c r="BX335" s="118"/>
      <c r="BY335" s="118"/>
      <c r="BZ335" s="118"/>
      <c r="CA335" s="118"/>
      <c r="CB335" s="118"/>
      <c r="CC335" s="118"/>
      <c r="CD335" s="118"/>
      <c r="CE335" s="118"/>
      <c r="CF335" s="118"/>
      <c r="CG335" s="118"/>
      <c r="CH335" s="118"/>
    </row>
    <row r="336" spans="1:86">
      <c r="A336" s="118"/>
      <c r="B336" s="118"/>
      <c r="C336" s="118"/>
      <c r="D336" s="118"/>
      <c r="E336" s="118"/>
      <c r="F336" s="118"/>
      <c r="G336" s="118"/>
      <c r="H336" s="118"/>
      <c r="I336" s="118"/>
      <c r="J336" s="118"/>
      <c r="K336" s="118"/>
      <c r="L336" s="118"/>
      <c r="M336" s="118"/>
      <c r="N336" s="118"/>
      <c r="O336" s="118"/>
      <c r="P336" s="118"/>
      <c r="Q336" s="118"/>
      <c r="R336" s="118"/>
      <c r="S336" s="118"/>
      <c r="T336" s="118"/>
      <c r="U336" s="118"/>
      <c r="V336" s="118"/>
      <c r="W336" s="118"/>
      <c r="X336" s="118"/>
      <c r="Y336" s="118"/>
      <c r="Z336" s="118"/>
      <c r="AA336" s="118"/>
      <c r="AB336" s="118"/>
      <c r="AC336" s="118"/>
      <c r="AD336" s="118"/>
      <c r="AE336" s="118"/>
      <c r="AF336" s="118"/>
      <c r="AG336" s="118"/>
      <c r="AH336" s="118"/>
      <c r="AI336" s="118"/>
      <c r="AJ336" s="118"/>
      <c r="AK336" s="118"/>
      <c r="AL336" s="118"/>
      <c r="AM336" s="118"/>
      <c r="AN336" s="118"/>
      <c r="AO336" s="118"/>
      <c r="AP336" s="118"/>
      <c r="AQ336" s="118"/>
      <c r="AR336" s="118"/>
      <c r="AS336" s="118"/>
      <c r="AT336" s="118"/>
      <c r="AU336" s="118"/>
      <c r="AV336" s="118"/>
      <c r="AW336" s="118"/>
      <c r="AX336" s="118"/>
      <c r="AY336" s="118"/>
      <c r="AZ336" s="118"/>
      <c r="BA336" s="118"/>
      <c r="BB336" s="118"/>
      <c r="BC336" s="118"/>
      <c r="BD336" s="118"/>
      <c r="BE336" s="118"/>
      <c r="BF336" s="118"/>
      <c r="BG336" s="118"/>
      <c r="BH336" s="118"/>
      <c r="BI336" s="118"/>
      <c r="BJ336" s="118"/>
      <c r="BK336" s="118"/>
      <c r="BL336" s="118"/>
      <c r="BM336" s="118"/>
      <c r="BN336" s="118"/>
      <c r="BO336" s="118"/>
      <c r="BP336" s="118"/>
      <c r="BQ336" s="118"/>
      <c r="BR336" s="118"/>
      <c r="BS336" s="118"/>
      <c r="BT336" s="118"/>
      <c r="BU336" s="118"/>
      <c r="BV336" s="118"/>
      <c r="BW336" s="118"/>
      <c r="BX336" s="118"/>
      <c r="BY336" s="118"/>
      <c r="BZ336" s="118"/>
      <c r="CA336" s="118"/>
      <c r="CB336" s="118"/>
      <c r="CC336" s="118"/>
      <c r="CD336" s="118"/>
      <c r="CE336" s="118"/>
      <c r="CF336" s="118"/>
      <c r="CG336" s="118"/>
      <c r="CH336" s="118"/>
    </row>
    <row r="337" spans="1:86">
      <c r="A337" s="118"/>
      <c r="B337" s="118"/>
      <c r="C337" s="118"/>
      <c r="D337" s="118"/>
      <c r="E337" s="118"/>
      <c r="F337" s="118"/>
      <c r="G337" s="118"/>
      <c r="H337" s="118"/>
      <c r="I337" s="118"/>
      <c r="J337" s="118"/>
      <c r="K337" s="118"/>
      <c r="L337" s="118"/>
      <c r="M337" s="118"/>
      <c r="N337" s="118"/>
      <c r="O337" s="118"/>
      <c r="P337" s="118"/>
      <c r="Q337" s="118"/>
      <c r="R337" s="118"/>
      <c r="S337" s="118"/>
      <c r="T337" s="118"/>
      <c r="U337" s="118"/>
      <c r="V337" s="118"/>
      <c r="W337" s="118"/>
      <c r="X337" s="118"/>
      <c r="Y337" s="118"/>
      <c r="Z337" s="118"/>
      <c r="AA337" s="118"/>
      <c r="AB337" s="118"/>
      <c r="AC337" s="118"/>
      <c r="AD337" s="118"/>
      <c r="AE337" s="118"/>
      <c r="AF337" s="118"/>
      <c r="AG337" s="118"/>
      <c r="AH337" s="118"/>
      <c r="AI337" s="118"/>
      <c r="AJ337" s="118"/>
      <c r="AK337" s="118"/>
      <c r="AL337" s="118"/>
      <c r="AM337" s="118"/>
      <c r="AN337" s="118"/>
      <c r="AO337" s="118"/>
      <c r="AP337" s="118"/>
      <c r="AQ337" s="118"/>
      <c r="AR337" s="118"/>
      <c r="AS337" s="118"/>
      <c r="AT337" s="118"/>
      <c r="AU337" s="118"/>
      <c r="AV337" s="118"/>
      <c r="AW337" s="118"/>
      <c r="AX337" s="118"/>
      <c r="AY337" s="118"/>
      <c r="AZ337" s="118"/>
      <c r="BA337" s="118"/>
      <c r="BB337" s="118"/>
      <c r="BC337" s="118"/>
      <c r="BD337" s="118"/>
      <c r="BE337" s="118"/>
      <c r="BF337" s="118"/>
      <c r="BG337" s="118"/>
      <c r="BH337" s="118"/>
      <c r="BI337" s="118"/>
      <c r="BJ337" s="118"/>
      <c r="BK337" s="118"/>
      <c r="BL337" s="118"/>
      <c r="BM337" s="118"/>
      <c r="BN337" s="118"/>
      <c r="BO337" s="118"/>
      <c r="BP337" s="118"/>
      <c r="BQ337" s="118"/>
      <c r="BR337" s="118"/>
      <c r="BS337" s="118"/>
      <c r="BT337" s="118"/>
      <c r="BU337" s="118"/>
      <c r="BV337" s="118"/>
      <c r="BW337" s="118"/>
      <c r="BX337" s="118"/>
      <c r="BY337" s="118"/>
      <c r="BZ337" s="118"/>
      <c r="CA337" s="118"/>
      <c r="CB337" s="118"/>
      <c r="CC337" s="118"/>
      <c r="CD337" s="118"/>
      <c r="CE337" s="118"/>
      <c r="CF337" s="118"/>
      <c r="CG337" s="118"/>
      <c r="CH337" s="118"/>
    </row>
    <row r="338" spans="1:86">
      <c r="A338" s="118"/>
      <c r="B338" s="118"/>
      <c r="C338" s="118"/>
      <c r="D338" s="118"/>
      <c r="E338" s="118"/>
      <c r="F338" s="118"/>
      <c r="G338" s="118"/>
      <c r="H338" s="118"/>
      <c r="I338" s="118"/>
      <c r="J338" s="118"/>
      <c r="K338" s="118"/>
      <c r="L338" s="118"/>
      <c r="M338" s="118"/>
      <c r="N338" s="118"/>
      <c r="O338" s="118"/>
      <c r="P338" s="118"/>
      <c r="Q338" s="118"/>
      <c r="R338" s="118"/>
      <c r="S338" s="118"/>
      <c r="T338" s="118"/>
      <c r="U338" s="118"/>
      <c r="V338" s="118"/>
      <c r="W338" s="118"/>
      <c r="X338" s="118"/>
      <c r="Y338" s="118"/>
      <c r="Z338" s="118"/>
      <c r="AA338" s="118"/>
      <c r="AB338" s="118"/>
      <c r="AC338" s="118"/>
      <c r="AD338" s="118"/>
      <c r="AE338" s="118"/>
      <c r="AF338" s="118"/>
      <c r="AG338" s="118"/>
      <c r="AH338" s="118"/>
      <c r="AI338" s="118"/>
      <c r="AJ338" s="118"/>
      <c r="AK338" s="118"/>
      <c r="AL338" s="118"/>
      <c r="AM338" s="118"/>
      <c r="AN338" s="118"/>
      <c r="AO338" s="118"/>
      <c r="AP338" s="118"/>
      <c r="AQ338" s="118"/>
      <c r="AR338" s="118"/>
      <c r="AS338" s="118"/>
      <c r="AT338" s="118"/>
      <c r="AU338" s="118"/>
      <c r="AV338" s="118"/>
      <c r="AW338" s="118"/>
      <c r="AX338" s="118"/>
      <c r="AY338" s="118"/>
      <c r="AZ338" s="118"/>
      <c r="BA338" s="118"/>
      <c r="BB338" s="118"/>
      <c r="BC338" s="118"/>
      <c r="BD338" s="118"/>
      <c r="BE338" s="118"/>
      <c r="BF338" s="118"/>
      <c r="BG338" s="118"/>
      <c r="BH338" s="118"/>
      <c r="BI338" s="118"/>
      <c r="BJ338" s="118"/>
      <c r="BK338" s="118"/>
      <c r="BL338" s="118"/>
      <c r="BM338" s="118"/>
      <c r="BN338" s="118"/>
      <c r="BO338" s="118"/>
      <c r="BP338" s="118"/>
      <c r="BQ338" s="118"/>
      <c r="BR338" s="118"/>
      <c r="BS338" s="118"/>
      <c r="BT338" s="118"/>
      <c r="BU338" s="118"/>
      <c r="BV338" s="118"/>
      <c r="BW338" s="118"/>
      <c r="BX338" s="118"/>
      <c r="BY338" s="118"/>
      <c r="BZ338" s="118"/>
      <c r="CA338" s="118"/>
      <c r="CB338" s="118"/>
      <c r="CC338" s="118"/>
      <c r="CD338" s="118"/>
      <c r="CE338" s="118"/>
      <c r="CF338" s="118"/>
      <c r="CG338" s="118"/>
      <c r="CH338" s="118"/>
    </row>
    <row r="339" spans="1:86">
      <c r="A339" s="118"/>
      <c r="B339" s="118"/>
      <c r="C339" s="118"/>
      <c r="D339" s="118"/>
      <c r="E339" s="118"/>
      <c r="F339" s="118"/>
      <c r="G339" s="118"/>
      <c r="H339" s="118"/>
      <c r="I339" s="118"/>
      <c r="J339" s="118"/>
      <c r="K339" s="118"/>
      <c r="L339" s="118"/>
      <c r="M339" s="118"/>
      <c r="N339" s="118"/>
      <c r="O339" s="118"/>
      <c r="P339" s="118"/>
      <c r="Q339" s="118"/>
      <c r="R339" s="118"/>
      <c r="S339" s="118"/>
      <c r="T339" s="118"/>
      <c r="U339" s="118"/>
      <c r="V339" s="118"/>
      <c r="W339" s="118"/>
      <c r="X339" s="118"/>
      <c r="Y339" s="118"/>
      <c r="Z339" s="118"/>
      <c r="AA339" s="118"/>
      <c r="AB339" s="118"/>
      <c r="AC339" s="118"/>
      <c r="AD339" s="118"/>
      <c r="AE339" s="118"/>
      <c r="AF339" s="118"/>
      <c r="AG339" s="118"/>
      <c r="AH339" s="118"/>
      <c r="AI339" s="118"/>
      <c r="AJ339" s="118"/>
      <c r="AK339" s="118"/>
      <c r="AL339" s="118"/>
      <c r="AM339" s="118"/>
      <c r="AN339" s="118"/>
      <c r="AO339" s="118"/>
      <c r="AP339" s="118"/>
      <c r="AQ339" s="118"/>
      <c r="AR339" s="118"/>
      <c r="AS339" s="118"/>
      <c r="AT339" s="118"/>
      <c r="AU339" s="118"/>
      <c r="AV339" s="118"/>
      <c r="AW339" s="118"/>
      <c r="AX339" s="118"/>
      <c r="AY339" s="118"/>
      <c r="AZ339" s="118"/>
      <c r="BA339" s="118"/>
      <c r="BB339" s="118"/>
      <c r="BC339" s="118"/>
      <c r="BD339" s="118"/>
      <c r="BE339" s="118"/>
      <c r="BF339" s="118"/>
      <c r="BG339" s="118"/>
      <c r="BH339" s="118"/>
      <c r="BI339" s="118"/>
      <c r="BJ339" s="118"/>
      <c r="BK339" s="118"/>
      <c r="BL339" s="118"/>
      <c r="BM339" s="118"/>
      <c r="BN339" s="118"/>
      <c r="BO339" s="118"/>
      <c r="BP339" s="118"/>
      <c r="BQ339" s="118"/>
      <c r="BR339" s="118"/>
      <c r="BS339" s="118"/>
      <c r="BT339" s="118"/>
      <c r="BU339" s="118"/>
      <c r="BV339" s="118"/>
      <c r="BW339" s="118"/>
      <c r="BX339" s="118"/>
      <c r="BY339" s="118"/>
      <c r="BZ339" s="118"/>
      <c r="CA339" s="118"/>
      <c r="CB339" s="118"/>
      <c r="CC339" s="118"/>
      <c r="CD339" s="118"/>
      <c r="CE339" s="118"/>
      <c r="CF339" s="118"/>
      <c r="CG339" s="118"/>
      <c r="CH339" s="118"/>
    </row>
    <row r="340" spans="1:86">
      <c r="A340" s="118"/>
      <c r="B340" s="118"/>
      <c r="C340" s="118"/>
      <c r="D340" s="118"/>
      <c r="E340" s="118"/>
      <c r="F340" s="118"/>
      <c r="G340" s="118"/>
      <c r="H340" s="118"/>
      <c r="I340" s="118"/>
      <c r="J340" s="118"/>
      <c r="K340" s="118"/>
      <c r="L340" s="118"/>
      <c r="M340" s="118"/>
      <c r="N340" s="118"/>
      <c r="O340" s="118"/>
      <c r="P340" s="118"/>
      <c r="Q340" s="118"/>
      <c r="R340" s="118"/>
      <c r="S340" s="118"/>
      <c r="T340" s="118"/>
      <c r="U340" s="118"/>
      <c r="V340" s="118"/>
      <c r="W340" s="118"/>
      <c r="X340" s="118"/>
      <c r="Y340" s="118"/>
      <c r="Z340" s="118"/>
      <c r="AA340" s="118"/>
      <c r="AB340" s="118"/>
      <c r="AC340" s="118"/>
      <c r="AD340" s="118"/>
      <c r="AE340" s="118"/>
      <c r="AF340" s="118"/>
      <c r="AG340" s="118"/>
      <c r="AH340" s="118"/>
      <c r="AI340" s="118"/>
      <c r="AJ340" s="118"/>
      <c r="AK340" s="118"/>
      <c r="AL340" s="118"/>
      <c r="AM340" s="118"/>
      <c r="AN340" s="118"/>
      <c r="AO340" s="118"/>
      <c r="AP340" s="118"/>
      <c r="AQ340" s="118"/>
      <c r="AR340" s="118"/>
      <c r="AS340" s="118"/>
      <c r="AT340" s="118"/>
      <c r="AU340" s="118"/>
      <c r="AV340" s="118"/>
      <c r="AW340" s="118"/>
      <c r="AX340" s="118"/>
      <c r="AY340" s="118"/>
      <c r="AZ340" s="118"/>
      <c r="BA340" s="118"/>
      <c r="BB340" s="118"/>
      <c r="BC340" s="118"/>
      <c r="BD340" s="118"/>
      <c r="BE340" s="118"/>
      <c r="BF340" s="118"/>
      <c r="BG340" s="118"/>
      <c r="BH340" s="118"/>
      <c r="BI340" s="118"/>
      <c r="BJ340" s="118"/>
      <c r="BK340" s="118"/>
      <c r="BL340" s="118"/>
      <c r="BM340" s="118"/>
      <c r="BN340" s="118"/>
      <c r="BO340" s="118"/>
      <c r="BP340" s="118"/>
      <c r="BQ340" s="118"/>
      <c r="BR340" s="118"/>
      <c r="BS340" s="118"/>
      <c r="BT340" s="118"/>
      <c r="BU340" s="118"/>
      <c r="BV340" s="118"/>
      <c r="BW340" s="118"/>
      <c r="BX340" s="118"/>
      <c r="BY340" s="118"/>
      <c r="BZ340" s="118"/>
      <c r="CA340" s="118"/>
      <c r="CB340" s="118"/>
      <c r="CC340" s="118"/>
      <c r="CD340" s="118"/>
      <c r="CE340" s="118"/>
      <c r="CF340" s="118"/>
      <c r="CG340" s="118"/>
      <c r="CH340" s="118"/>
    </row>
    <row r="341" spans="1:86">
      <c r="A341" s="118"/>
      <c r="B341" s="118"/>
      <c r="C341" s="118"/>
      <c r="D341" s="118"/>
      <c r="E341" s="118"/>
      <c r="F341" s="118"/>
      <c r="G341" s="118"/>
      <c r="H341" s="118"/>
      <c r="I341" s="118"/>
      <c r="J341" s="118"/>
      <c r="K341" s="118"/>
      <c r="L341" s="118"/>
      <c r="M341" s="118"/>
      <c r="N341" s="118"/>
      <c r="O341" s="118"/>
      <c r="P341" s="118"/>
      <c r="Q341" s="118"/>
      <c r="R341" s="118"/>
      <c r="S341" s="118"/>
      <c r="T341" s="118"/>
      <c r="U341" s="118"/>
      <c r="V341" s="118"/>
      <c r="W341" s="118"/>
      <c r="X341" s="118"/>
      <c r="Y341" s="118"/>
      <c r="Z341" s="118"/>
      <c r="AA341" s="118"/>
      <c r="AB341" s="118"/>
      <c r="AC341" s="118"/>
      <c r="AD341" s="118"/>
      <c r="AE341" s="118"/>
      <c r="AF341" s="118"/>
      <c r="AG341" s="118"/>
      <c r="AH341" s="118"/>
      <c r="AI341" s="118"/>
      <c r="AJ341" s="118"/>
      <c r="AK341" s="118"/>
      <c r="AL341" s="118"/>
      <c r="AM341" s="118"/>
      <c r="AN341" s="118"/>
      <c r="AO341" s="118"/>
      <c r="AP341" s="118"/>
      <c r="AQ341" s="118"/>
      <c r="AR341" s="118"/>
      <c r="AS341" s="118"/>
      <c r="AT341" s="118"/>
      <c r="AU341" s="118"/>
      <c r="AV341" s="118"/>
      <c r="AW341" s="118"/>
      <c r="AX341" s="118"/>
      <c r="AY341" s="118"/>
      <c r="AZ341" s="118"/>
      <c r="BA341" s="118"/>
      <c r="BB341" s="118"/>
      <c r="BC341" s="118"/>
      <c r="BD341" s="118"/>
      <c r="BE341" s="118"/>
      <c r="BF341" s="118"/>
      <c r="BG341" s="118"/>
      <c r="BH341" s="118"/>
      <c r="BI341" s="118"/>
      <c r="BJ341" s="118"/>
      <c r="BK341" s="118"/>
      <c r="BL341" s="118"/>
      <c r="BM341" s="118"/>
      <c r="BN341" s="118"/>
      <c r="BO341" s="118"/>
      <c r="BP341" s="118"/>
      <c r="BQ341" s="118"/>
      <c r="BR341" s="118"/>
      <c r="BS341" s="118"/>
      <c r="BT341" s="118"/>
      <c r="BU341" s="118"/>
      <c r="BV341" s="118"/>
      <c r="BW341" s="118"/>
      <c r="BX341" s="118"/>
      <c r="BY341" s="118"/>
      <c r="BZ341" s="118"/>
      <c r="CA341" s="118"/>
      <c r="CB341" s="118"/>
      <c r="CC341" s="118"/>
      <c r="CD341" s="118"/>
      <c r="CE341" s="118"/>
      <c r="CF341" s="118"/>
      <c r="CG341" s="118"/>
      <c r="CH341" s="118"/>
    </row>
    <row r="342" spans="1:86">
      <c r="A342" s="118"/>
      <c r="B342" s="118"/>
      <c r="C342" s="118"/>
      <c r="D342" s="118"/>
      <c r="E342" s="118"/>
      <c r="F342" s="118"/>
      <c r="G342" s="118"/>
      <c r="H342" s="118"/>
      <c r="I342" s="118"/>
      <c r="J342" s="118"/>
      <c r="K342" s="118"/>
      <c r="L342" s="118"/>
      <c r="M342" s="118"/>
      <c r="N342" s="118"/>
      <c r="O342" s="118"/>
      <c r="P342" s="118"/>
      <c r="Q342" s="118"/>
      <c r="R342" s="118"/>
      <c r="S342" s="118"/>
      <c r="T342" s="118"/>
      <c r="U342" s="118"/>
      <c r="V342" s="118"/>
      <c r="W342" s="118"/>
      <c r="X342" s="118"/>
      <c r="Y342" s="118"/>
      <c r="Z342" s="118"/>
      <c r="AA342" s="118"/>
      <c r="AB342" s="118"/>
      <c r="AC342" s="118"/>
      <c r="AD342" s="118"/>
      <c r="AE342" s="118"/>
      <c r="AF342" s="118"/>
      <c r="AG342" s="118"/>
      <c r="AH342" s="118"/>
      <c r="AI342" s="118"/>
      <c r="AJ342" s="118"/>
      <c r="AK342" s="118"/>
      <c r="AL342" s="118"/>
      <c r="AM342" s="118"/>
      <c r="AN342" s="118"/>
      <c r="AO342" s="118"/>
      <c r="AP342" s="118"/>
      <c r="AQ342" s="118"/>
      <c r="AR342" s="118"/>
      <c r="AS342" s="118"/>
      <c r="AT342" s="118"/>
      <c r="AU342" s="118"/>
      <c r="AV342" s="118"/>
      <c r="AW342" s="118"/>
      <c r="AX342" s="118"/>
      <c r="AY342" s="118"/>
      <c r="AZ342" s="118"/>
      <c r="BA342" s="118"/>
      <c r="BB342" s="118"/>
      <c r="BC342" s="118"/>
      <c r="BD342" s="118"/>
      <c r="BE342" s="118"/>
      <c r="BF342" s="118"/>
      <c r="BG342" s="118"/>
      <c r="BH342" s="118"/>
      <c r="BI342" s="118"/>
      <c r="BJ342" s="118"/>
      <c r="BK342" s="118"/>
      <c r="BL342" s="118"/>
      <c r="BM342" s="118"/>
      <c r="BN342" s="118"/>
      <c r="BO342" s="118"/>
      <c r="BP342" s="118"/>
      <c r="BQ342" s="118"/>
      <c r="BR342" s="118"/>
      <c r="BS342" s="118"/>
      <c r="BT342" s="118"/>
      <c r="BU342" s="118"/>
      <c r="BV342" s="118"/>
      <c r="BW342" s="118"/>
      <c r="BX342" s="118"/>
      <c r="BY342" s="118"/>
      <c r="BZ342" s="118"/>
      <c r="CA342" s="118"/>
      <c r="CB342" s="118"/>
      <c r="CC342" s="118"/>
      <c r="CD342" s="118"/>
      <c r="CE342" s="118"/>
      <c r="CF342" s="118"/>
      <c r="CG342" s="118"/>
      <c r="CH342" s="118"/>
    </row>
    <row r="343" spans="1:86">
      <c r="A343" s="118"/>
      <c r="B343" s="118"/>
      <c r="C343" s="118"/>
      <c r="D343" s="118"/>
      <c r="E343" s="118"/>
      <c r="F343" s="118"/>
      <c r="G343" s="118"/>
      <c r="H343" s="118"/>
      <c r="I343" s="118"/>
      <c r="J343" s="118"/>
      <c r="K343" s="118"/>
      <c r="L343" s="118"/>
      <c r="M343" s="118"/>
      <c r="N343" s="118"/>
      <c r="O343" s="118"/>
      <c r="P343" s="118"/>
      <c r="Q343" s="118"/>
      <c r="R343" s="118"/>
      <c r="S343" s="118"/>
      <c r="T343" s="118"/>
      <c r="U343" s="118"/>
      <c r="V343" s="118"/>
      <c r="W343" s="118"/>
      <c r="X343" s="118"/>
      <c r="Y343" s="118"/>
      <c r="Z343" s="118"/>
      <c r="AA343" s="118"/>
      <c r="AB343" s="118"/>
      <c r="AC343" s="118"/>
      <c r="AD343" s="118"/>
      <c r="AE343" s="118"/>
      <c r="AF343" s="118"/>
      <c r="AG343" s="118"/>
      <c r="AH343" s="118"/>
      <c r="AI343" s="118"/>
      <c r="AJ343" s="118"/>
      <c r="AK343" s="118"/>
      <c r="AL343" s="118"/>
      <c r="AM343" s="118"/>
      <c r="AN343" s="118"/>
      <c r="AO343" s="118"/>
      <c r="AP343" s="118"/>
      <c r="AQ343" s="118"/>
      <c r="AR343" s="118"/>
      <c r="AS343" s="118"/>
      <c r="AT343" s="118"/>
      <c r="AU343" s="118"/>
      <c r="AV343" s="118"/>
      <c r="AW343" s="118"/>
      <c r="AX343" s="118"/>
      <c r="AY343" s="118"/>
      <c r="AZ343" s="118"/>
      <c r="BA343" s="118"/>
      <c r="BB343" s="118"/>
      <c r="BC343" s="118"/>
      <c r="BD343" s="118"/>
      <c r="BE343" s="118"/>
      <c r="BF343" s="118"/>
      <c r="BG343" s="118"/>
      <c r="BH343" s="118"/>
      <c r="BI343" s="118"/>
      <c r="BJ343" s="118"/>
      <c r="BK343" s="118"/>
      <c r="BL343" s="118"/>
      <c r="BM343" s="118"/>
      <c r="BN343" s="118"/>
      <c r="BO343" s="118"/>
      <c r="BP343" s="118"/>
      <c r="BQ343" s="118"/>
      <c r="BR343" s="118"/>
      <c r="BS343" s="118"/>
      <c r="BT343" s="118"/>
      <c r="BU343" s="118"/>
      <c r="BV343" s="118"/>
      <c r="BW343" s="118"/>
      <c r="BX343" s="118"/>
      <c r="BY343" s="118"/>
      <c r="BZ343" s="118"/>
      <c r="CA343" s="118"/>
      <c r="CB343" s="118"/>
      <c r="CC343" s="118"/>
      <c r="CD343" s="118"/>
      <c r="CE343" s="118"/>
      <c r="CF343" s="118"/>
      <c r="CG343" s="118"/>
      <c r="CH343" s="118"/>
    </row>
    <row r="344" spans="1:86">
      <c r="A344" s="118"/>
      <c r="B344" s="118"/>
      <c r="C344" s="118"/>
      <c r="D344" s="118"/>
      <c r="E344" s="118"/>
      <c r="F344" s="118"/>
      <c r="G344" s="118"/>
      <c r="H344" s="118"/>
      <c r="I344" s="118"/>
      <c r="J344" s="118"/>
      <c r="K344" s="118"/>
      <c r="L344" s="118"/>
      <c r="M344" s="118"/>
      <c r="N344" s="118"/>
      <c r="O344" s="118"/>
      <c r="P344" s="118"/>
      <c r="Q344" s="118"/>
      <c r="R344" s="118"/>
      <c r="S344" s="118"/>
      <c r="T344" s="118"/>
      <c r="U344" s="118"/>
      <c r="V344" s="118"/>
      <c r="W344" s="118"/>
      <c r="X344" s="118"/>
      <c r="Y344" s="118"/>
      <c r="Z344" s="118"/>
      <c r="AA344" s="118"/>
      <c r="AB344" s="118"/>
      <c r="AC344" s="118"/>
      <c r="AD344" s="118"/>
      <c r="AE344" s="118"/>
      <c r="AF344" s="118"/>
      <c r="AG344" s="118"/>
      <c r="AH344" s="118"/>
      <c r="AI344" s="118"/>
      <c r="AJ344" s="118"/>
      <c r="AK344" s="118"/>
      <c r="AL344" s="118"/>
      <c r="AM344" s="118"/>
      <c r="AN344" s="118"/>
      <c r="AO344" s="118"/>
      <c r="AP344" s="118"/>
      <c r="AQ344" s="118"/>
      <c r="AR344" s="118"/>
      <c r="AS344" s="118"/>
      <c r="AT344" s="118"/>
      <c r="AU344" s="118"/>
      <c r="AV344" s="118"/>
      <c r="AW344" s="118"/>
      <c r="AX344" s="118"/>
      <c r="AY344" s="118"/>
      <c r="AZ344" s="118"/>
      <c r="BA344" s="118"/>
      <c r="BB344" s="118"/>
      <c r="BC344" s="118"/>
      <c r="BD344" s="118"/>
      <c r="BE344" s="118"/>
      <c r="BF344" s="118"/>
      <c r="BG344" s="118"/>
      <c r="BH344" s="118"/>
      <c r="BI344" s="118"/>
      <c r="BJ344" s="118"/>
      <c r="BK344" s="118"/>
      <c r="BL344" s="118"/>
      <c r="BM344" s="118"/>
      <c r="BN344" s="118"/>
      <c r="BO344" s="118"/>
      <c r="BP344" s="118"/>
      <c r="BQ344" s="118"/>
      <c r="BR344" s="118"/>
      <c r="BS344" s="118"/>
      <c r="BT344" s="118"/>
      <c r="BU344" s="118"/>
      <c r="BV344" s="118"/>
      <c r="BW344" s="118"/>
      <c r="BX344" s="118"/>
      <c r="BY344" s="118"/>
      <c r="BZ344" s="118"/>
      <c r="CA344" s="118"/>
      <c r="CB344" s="118"/>
      <c r="CC344" s="118"/>
      <c r="CD344" s="118"/>
      <c r="CE344" s="118"/>
      <c r="CF344" s="118"/>
      <c r="CG344" s="118"/>
      <c r="CH344" s="118"/>
    </row>
    <row r="345" spans="1:86">
      <c r="A345" s="118"/>
      <c r="B345" s="118"/>
      <c r="C345" s="118"/>
      <c r="D345" s="118"/>
      <c r="E345" s="118"/>
      <c r="F345" s="118"/>
      <c r="G345" s="118"/>
      <c r="H345" s="118"/>
      <c r="I345" s="118"/>
      <c r="J345" s="118"/>
      <c r="K345" s="118"/>
      <c r="L345" s="118"/>
      <c r="M345" s="118"/>
      <c r="N345" s="118"/>
      <c r="O345" s="118"/>
      <c r="P345" s="118"/>
      <c r="Q345" s="118"/>
      <c r="R345" s="118"/>
      <c r="S345" s="118"/>
      <c r="T345" s="118"/>
      <c r="U345" s="118"/>
      <c r="V345" s="118"/>
      <c r="W345" s="118"/>
      <c r="X345" s="118"/>
      <c r="Y345" s="118"/>
      <c r="Z345" s="118"/>
      <c r="AA345" s="118"/>
      <c r="AB345" s="118"/>
      <c r="AC345" s="118"/>
      <c r="AD345" s="118"/>
      <c r="AE345" s="118"/>
      <c r="AF345" s="118"/>
      <c r="AG345" s="118"/>
      <c r="AH345" s="118"/>
      <c r="AI345" s="118"/>
      <c r="AJ345" s="118"/>
      <c r="AK345" s="118"/>
      <c r="AL345" s="118"/>
      <c r="AM345" s="118"/>
      <c r="AN345" s="118"/>
      <c r="AO345" s="118"/>
      <c r="AP345" s="118"/>
      <c r="AQ345" s="118"/>
      <c r="AR345" s="118"/>
      <c r="AS345" s="118"/>
      <c r="AT345" s="118"/>
      <c r="AU345" s="118"/>
      <c r="AV345" s="118"/>
      <c r="AW345" s="118"/>
      <c r="AX345" s="118"/>
      <c r="AY345" s="118"/>
      <c r="AZ345" s="118"/>
      <c r="BA345" s="118"/>
      <c r="BB345" s="118"/>
      <c r="BC345" s="118"/>
      <c r="BD345" s="118"/>
      <c r="BE345" s="118"/>
      <c r="BF345" s="118"/>
      <c r="BG345" s="118"/>
      <c r="BH345" s="118"/>
      <c r="BI345" s="118"/>
      <c r="BJ345" s="118"/>
      <c r="BK345" s="118"/>
      <c r="BL345" s="118"/>
      <c r="BM345" s="118"/>
      <c r="BN345" s="118"/>
      <c r="BO345" s="118"/>
      <c r="BP345" s="118"/>
      <c r="BQ345" s="118"/>
      <c r="BR345" s="118"/>
      <c r="BS345" s="118"/>
      <c r="BT345" s="118"/>
      <c r="BU345" s="118"/>
      <c r="BV345" s="118"/>
      <c r="BW345" s="118"/>
      <c r="BX345" s="118"/>
      <c r="BY345" s="118"/>
      <c r="BZ345" s="118"/>
      <c r="CA345" s="118"/>
      <c r="CB345" s="118"/>
      <c r="CC345" s="118"/>
      <c r="CD345" s="118"/>
      <c r="CE345" s="118"/>
      <c r="CF345" s="118"/>
      <c r="CG345" s="118"/>
      <c r="CH345" s="118"/>
    </row>
    <row r="346" spans="1:86">
      <c r="A346" s="118"/>
      <c r="B346" s="118"/>
      <c r="C346" s="118"/>
      <c r="D346" s="118"/>
      <c r="E346" s="118"/>
      <c r="F346" s="118"/>
      <c r="G346" s="118"/>
      <c r="H346" s="118"/>
      <c r="I346" s="118"/>
      <c r="J346" s="118"/>
      <c r="K346" s="118"/>
      <c r="L346" s="118"/>
      <c r="M346" s="118"/>
      <c r="N346" s="118"/>
      <c r="O346" s="118"/>
      <c r="P346" s="118"/>
      <c r="Q346" s="118"/>
      <c r="R346" s="118"/>
      <c r="S346" s="118"/>
      <c r="T346" s="118"/>
      <c r="U346" s="118"/>
      <c r="V346" s="118"/>
      <c r="W346" s="118"/>
      <c r="X346" s="118"/>
      <c r="Y346" s="118"/>
      <c r="Z346" s="118"/>
      <c r="AA346" s="118"/>
      <c r="AB346" s="118"/>
      <c r="AC346" s="118"/>
      <c r="AD346" s="118"/>
      <c r="AE346" s="118"/>
      <c r="AF346" s="118"/>
      <c r="AG346" s="118"/>
      <c r="AH346" s="118"/>
      <c r="AI346" s="118"/>
      <c r="AJ346" s="118"/>
      <c r="AK346" s="118"/>
      <c r="AL346" s="118"/>
      <c r="AM346" s="118"/>
      <c r="AN346" s="118"/>
      <c r="AO346" s="118"/>
      <c r="AP346" s="118"/>
      <c r="AQ346" s="118"/>
      <c r="AR346" s="118"/>
      <c r="AS346" s="118"/>
      <c r="AT346" s="118"/>
      <c r="AU346" s="118"/>
      <c r="AV346" s="118"/>
      <c r="AW346" s="118"/>
      <c r="AX346" s="118"/>
      <c r="AY346" s="118"/>
      <c r="AZ346" s="118"/>
      <c r="BA346" s="118"/>
      <c r="BB346" s="118"/>
      <c r="BC346" s="118"/>
      <c r="BD346" s="118"/>
      <c r="BE346" s="118"/>
      <c r="BF346" s="118"/>
      <c r="BG346" s="118"/>
      <c r="BH346" s="118"/>
      <c r="BI346" s="118"/>
      <c r="BJ346" s="118"/>
      <c r="BK346" s="118"/>
      <c r="BL346" s="118"/>
      <c r="BM346" s="118"/>
      <c r="BN346" s="118"/>
      <c r="BO346" s="118"/>
      <c r="BP346" s="118"/>
      <c r="BQ346" s="118"/>
      <c r="BR346" s="118"/>
      <c r="BS346" s="118"/>
      <c r="BT346" s="118"/>
      <c r="BU346" s="118"/>
      <c r="BV346" s="118"/>
      <c r="BW346" s="118"/>
      <c r="BX346" s="118"/>
      <c r="BY346" s="118"/>
      <c r="BZ346" s="118"/>
      <c r="CA346" s="118"/>
      <c r="CB346" s="118"/>
      <c r="CC346" s="118"/>
      <c r="CD346" s="118"/>
      <c r="CE346" s="118"/>
      <c r="CF346" s="118"/>
      <c r="CG346" s="118"/>
      <c r="CH346" s="118"/>
    </row>
    <row r="347" spans="1:86">
      <c r="A347" s="118"/>
      <c r="B347" s="118"/>
      <c r="C347" s="118"/>
      <c r="D347" s="118"/>
      <c r="E347" s="118"/>
      <c r="F347" s="118"/>
      <c r="G347" s="118"/>
      <c r="H347" s="118"/>
      <c r="I347" s="118"/>
      <c r="J347" s="118"/>
      <c r="K347" s="118"/>
      <c r="L347" s="118"/>
      <c r="M347" s="118"/>
      <c r="N347" s="118"/>
      <c r="O347" s="118"/>
      <c r="P347" s="118"/>
      <c r="Q347" s="118"/>
      <c r="R347" s="118"/>
      <c r="S347" s="118"/>
      <c r="T347" s="118"/>
      <c r="U347" s="118"/>
      <c r="V347" s="118"/>
      <c r="W347" s="118"/>
      <c r="X347" s="118"/>
      <c r="Y347" s="118"/>
      <c r="Z347" s="118"/>
      <c r="AA347" s="118"/>
      <c r="AB347" s="118"/>
      <c r="AC347" s="118"/>
      <c r="AD347" s="118"/>
      <c r="AE347" s="118"/>
      <c r="AF347" s="118"/>
      <c r="AG347" s="118"/>
      <c r="AH347" s="118"/>
      <c r="AI347" s="118"/>
      <c r="AJ347" s="118"/>
      <c r="AK347" s="118"/>
      <c r="AL347" s="118"/>
      <c r="AM347" s="118"/>
      <c r="AN347" s="118"/>
      <c r="AO347" s="118"/>
      <c r="AP347" s="118"/>
      <c r="AQ347" s="118"/>
      <c r="AR347" s="118"/>
      <c r="AS347" s="118"/>
      <c r="AT347" s="118"/>
      <c r="AU347" s="118"/>
      <c r="AV347" s="118"/>
      <c r="AW347" s="118"/>
      <c r="AX347" s="118"/>
      <c r="AY347" s="118"/>
      <c r="AZ347" s="118"/>
      <c r="BA347" s="118"/>
      <c r="BB347" s="118"/>
      <c r="BC347" s="118"/>
      <c r="BD347" s="118"/>
      <c r="BE347" s="118"/>
      <c r="BF347" s="118"/>
      <c r="BG347" s="118"/>
      <c r="BH347" s="118"/>
      <c r="BI347" s="118"/>
      <c r="BJ347" s="118"/>
      <c r="BK347" s="118"/>
      <c r="BL347" s="118"/>
      <c r="BM347" s="118"/>
      <c r="BN347" s="118"/>
      <c r="BO347" s="118"/>
      <c r="BP347" s="118"/>
      <c r="BQ347" s="118"/>
      <c r="BR347" s="118"/>
      <c r="BS347" s="118"/>
      <c r="BT347" s="118"/>
      <c r="BU347" s="118"/>
      <c r="BV347" s="118"/>
      <c r="BW347" s="118"/>
      <c r="BX347" s="118"/>
      <c r="BY347" s="118"/>
      <c r="BZ347" s="118"/>
      <c r="CA347" s="118"/>
      <c r="CB347" s="118"/>
      <c r="CC347" s="118"/>
      <c r="CD347" s="118"/>
      <c r="CE347" s="118"/>
      <c r="CF347" s="118"/>
      <c r="CG347" s="118"/>
      <c r="CH347" s="118"/>
    </row>
    <row r="348" spans="1:86">
      <c r="A348" s="118"/>
      <c r="B348" s="118"/>
      <c r="C348" s="118"/>
      <c r="D348" s="118"/>
      <c r="E348" s="118"/>
      <c r="F348" s="118"/>
      <c r="G348" s="118"/>
      <c r="H348" s="118"/>
      <c r="I348" s="118"/>
      <c r="J348" s="118"/>
      <c r="K348" s="118"/>
      <c r="L348" s="118"/>
      <c r="M348" s="118"/>
      <c r="N348" s="118"/>
      <c r="O348" s="118"/>
      <c r="P348" s="118"/>
      <c r="Q348" s="118"/>
      <c r="R348" s="118"/>
      <c r="S348" s="118"/>
      <c r="T348" s="118"/>
      <c r="U348" s="118"/>
      <c r="V348" s="118"/>
      <c r="W348" s="118"/>
      <c r="X348" s="118"/>
      <c r="Y348" s="118"/>
      <c r="Z348" s="118"/>
      <c r="AA348" s="118"/>
      <c r="AB348" s="118"/>
      <c r="AC348" s="118"/>
      <c r="AD348" s="118"/>
      <c r="AE348" s="118"/>
      <c r="AF348" s="118"/>
      <c r="AG348" s="118"/>
      <c r="AH348" s="118"/>
      <c r="AI348" s="118"/>
      <c r="AJ348" s="118"/>
      <c r="AK348" s="118"/>
      <c r="AL348" s="118"/>
      <c r="AM348" s="118"/>
      <c r="AN348" s="118"/>
      <c r="AO348" s="118"/>
      <c r="AP348" s="118"/>
      <c r="AQ348" s="118"/>
      <c r="AR348" s="118"/>
      <c r="AS348" s="118"/>
      <c r="AT348" s="118"/>
      <c r="AU348" s="118"/>
      <c r="AV348" s="118"/>
      <c r="AW348" s="118"/>
      <c r="AX348" s="118"/>
      <c r="AY348" s="118"/>
      <c r="AZ348" s="118"/>
      <c r="BA348" s="118"/>
      <c r="BB348" s="118"/>
      <c r="BC348" s="118"/>
      <c r="BD348" s="118"/>
      <c r="BE348" s="118"/>
      <c r="BF348" s="118"/>
      <c r="BG348" s="118"/>
      <c r="BH348" s="118"/>
      <c r="BI348" s="118"/>
      <c r="BJ348" s="118"/>
      <c r="BK348" s="118"/>
      <c r="BL348" s="118"/>
      <c r="BM348" s="118"/>
      <c r="BN348" s="118"/>
      <c r="BO348" s="118"/>
      <c r="BP348" s="118"/>
      <c r="BQ348" s="118"/>
      <c r="BR348" s="118"/>
      <c r="BS348" s="118"/>
      <c r="BT348" s="118"/>
      <c r="BU348" s="118"/>
      <c r="BV348" s="118"/>
      <c r="BW348" s="118"/>
      <c r="BX348" s="118"/>
      <c r="BY348" s="118"/>
      <c r="BZ348" s="118"/>
      <c r="CA348" s="118"/>
      <c r="CB348" s="118"/>
      <c r="CC348" s="118"/>
      <c r="CD348" s="118"/>
      <c r="CE348" s="118"/>
      <c r="CF348" s="118"/>
      <c r="CG348" s="118"/>
      <c r="CH348" s="118"/>
    </row>
    <row r="349" spans="1:86">
      <c r="A349" s="118"/>
      <c r="B349" s="118"/>
      <c r="C349" s="118"/>
      <c r="D349" s="118"/>
      <c r="E349" s="118"/>
      <c r="F349" s="118"/>
      <c r="G349" s="118"/>
      <c r="H349" s="118"/>
      <c r="I349" s="118"/>
      <c r="J349" s="118"/>
      <c r="K349" s="118"/>
      <c r="L349" s="118"/>
      <c r="M349" s="118"/>
      <c r="N349" s="118"/>
      <c r="O349" s="118"/>
      <c r="P349" s="118"/>
      <c r="Q349" s="118"/>
      <c r="R349" s="118"/>
      <c r="S349" s="118"/>
      <c r="T349" s="118"/>
      <c r="U349" s="118"/>
      <c r="V349" s="118"/>
      <c r="W349" s="118"/>
      <c r="X349" s="118"/>
      <c r="Y349" s="118"/>
      <c r="Z349" s="118"/>
      <c r="AA349" s="118"/>
      <c r="AB349" s="118"/>
      <c r="AC349" s="118"/>
      <c r="AD349" s="118"/>
      <c r="AE349" s="118"/>
      <c r="AF349" s="118"/>
      <c r="AG349" s="118"/>
      <c r="AH349" s="118"/>
      <c r="AI349" s="118"/>
      <c r="AJ349" s="118"/>
      <c r="AK349" s="118"/>
      <c r="AL349" s="118"/>
      <c r="AM349" s="118"/>
      <c r="AN349" s="118"/>
      <c r="AO349" s="118"/>
      <c r="AP349" s="118"/>
      <c r="AQ349" s="118"/>
      <c r="AR349" s="118"/>
      <c r="AS349" s="118"/>
      <c r="AT349" s="118"/>
      <c r="AU349" s="118"/>
      <c r="AV349" s="118"/>
      <c r="AW349" s="118"/>
      <c r="AX349" s="118"/>
      <c r="AY349" s="118"/>
      <c r="AZ349" s="118"/>
      <c r="BA349" s="118"/>
      <c r="BB349" s="118"/>
      <c r="BC349" s="118"/>
      <c r="BD349" s="118"/>
      <c r="BE349" s="118"/>
      <c r="BF349" s="118"/>
      <c r="BG349" s="118"/>
      <c r="BH349" s="118"/>
      <c r="BI349" s="118"/>
      <c r="BJ349" s="118"/>
      <c r="BK349" s="118"/>
      <c r="BL349" s="118"/>
      <c r="BM349" s="118"/>
      <c r="BN349" s="118"/>
      <c r="BO349" s="118"/>
      <c r="BP349" s="118"/>
      <c r="BQ349" s="118"/>
      <c r="BR349" s="118"/>
      <c r="BS349" s="118"/>
      <c r="BT349" s="118"/>
      <c r="BU349" s="118"/>
      <c r="BV349" s="118"/>
      <c r="BW349" s="118"/>
      <c r="BX349" s="118"/>
      <c r="BY349" s="118"/>
      <c r="BZ349" s="118"/>
      <c r="CA349" s="118"/>
      <c r="CB349" s="118"/>
      <c r="CC349" s="118"/>
      <c r="CD349" s="118"/>
      <c r="CE349" s="118"/>
      <c r="CF349" s="118"/>
      <c r="CG349" s="118"/>
      <c r="CH349" s="118"/>
    </row>
    <row r="350" spans="1:86">
      <c r="A350" s="118"/>
      <c r="B350" s="118"/>
      <c r="C350" s="118"/>
      <c r="D350" s="118"/>
      <c r="E350" s="118"/>
      <c r="F350" s="118"/>
      <c r="G350" s="118"/>
      <c r="H350" s="118"/>
      <c r="I350" s="118"/>
      <c r="J350" s="118"/>
      <c r="K350" s="118"/>
      <c r="L350" s="118"/>
      <c r="M350" s="118"/>
      <c r="N350" s="118"/>
      <c r="O350" s="118"/>
      <c r="P350" s="118"/>
      <c r="Q350" s="118"/>
      <c r="R350" s="118"/>
      <c r="S350" s="118"/>
      <c r="T350" s="118"/>
      <c r="U350" s="118"/>
      <c r="V350" s="118"/>
      <c r="W350" s="118"/>
      <c r="X350" s="118"/>
      <c r="Y350" s="118"/>
      <c r="Z350" s="118"/>
      <c r="AA350" s="118"/>
      <c r="AB350" s="118"/>
      <c r="AC350" s="118"/>
      <c r="AD350" s="118"/>
      <c r="AE350" s="118"/>
      <c r="AF350" s="118"/>
      <c r="AG350" s="118"/>
      <c r="AH350" s="118"/>
      <c r="AI350" s="118"/>
      <c r="AJ350" s="118"/>
      <c r="AK350" s="118"/>
      <c r="AL350" s="118"/>
      <c r="AM350" s="118"/>
      <c r="AN350" s="118"/>
      <c r="AO350" s="118"/>
      <c r="AP350" s="118"/>
      <c r="AQ350" s="118"/>
      <c r="AR350" s="118"/>
      <c r="AS350" s="118"/>
      <c r="AT350" s="118"/>
      <c r="AU350" s="118"/>
      <c r="AV350" s="118"/>
      <c r="AW350" s="118"/>
      <c r="AX350" s="118"/>
      <c r="AY350" s="118"/>
      <c r="AZ350" s="118"/>
      <c r="BA350" s="118"/>
      <c r="BB350" s="118"/>
      <c r="BC350" s="118"/>
      <c r="BD350" s="118"/>
      <c r="BE350" s="118"/>
      <c r="BF350" s="118"/>
      <c r="BG350" s="118"/>
      <c r="BH350" s="118"/>
      <c r="BI350" s="118"/>
      <c r="BJ350" s="118"/>
      <c r="BK350" s="118"/>
      <c r="BL350" s="118"/>
      <c r="BM350" s="118"/>
      <c r="BN350" s="118"/>
      <c r="BO350" s="118"/>
      <c r="BP350" s="118"/>
      <c r="BQ350" s="118"/>
      <c r="BR350" s="118"/>
      <c r="BS350" s="118"/>
      <c r="BT350" s="118"/>
      <c r="BU350" s="118"/>
      <c r="BV350" s="118"/>
      <c r="BW350" s="118"/>
      <c r="BX350" s="118"/>
      <c r="BY350" s="118"/>
      <c r="BZ350" s="118"/>
      <c r="CA350" s="118"/>
      <c r="CB350" s="118"/>
      <c r="CC350" s="118"/>
      <c r="CD350" s="118"/>
      <c r="CE350" s="118"/>
      <c r="CF350" s="118"/>
      <c r="CG350" s="118"/>
      <c r="CH350" s="118"/>
    </row>
    <row r="351" spans="1:86">
      <c r="A351" s="118"/>
      <c r="B351" s="118"/>
      <c r="C351" s="118"/>
      <c r="D351" s="118"/>
      <c r="E351" s="118"/>
      <c r="F351" s="118"/>
      <c r="G351" s="118"/>
      <c r="H351" s="118"/>
      <c r="I351" s="118"/>
      <c r="J351" s="118"/>
      <c r="K351" s="118"/>
      <c r="L351" s="118"/>
      <c r="M351" s="118"/>
      <c r="N351" s="118"/>
      <c r="O351" s="118"/>
      <c r="P351" s="118"/>
      <c r="Q351" s="118"/>
      <c r="R351" s="118"/>
      <c r="S351" s="118"/>
      <c r="T351" s="118"/>
      <c r="U351" s="118"/>
      <c r="V351" s="118"/>
      <c r="W351" s="118"/>
      <c r="X351" s="118"/>
      <c r="Y351" s="118"/>
      <c r="Z351" s="118"/>
      <c r="AA351" s="118"/>
      <c r="AB351" s="118"/>
      <c r="AC351" s="118"/>
      <c r="AD351" s="118"/>
      <c r="AE351" s="118"/>
      <c r="AF351" s="118"/>
      <c r="AG351" s="118"/>
      <c r="AH351" s="118"/>
      <c r="AI351" s="118"/>
      <c r="AJ351" s="118"/>
      <c r="AK351" s="118"/>
      <c r="AL351" s="118"/>
      <c r="AM351" s="118"/>
      <c r="AN351" s="118"/>
      <c r="AO351" s="118"/>
      <c r="AP351" s="118"/>
      <c r="AQ351" s="118"/>
      <c r="AR351" s="118"/>
      <c r="AS351" s="118"/>
      <c r="AT351" s="118"/>
      <c r="AU351" s="118"/>
      <c r="AV351" s="118"/>
      <c r="AW351" s="118"/>
      <c r="AX351" s="118"/>
      <c r="AY351" s="118"/>
      <c r="AZ351" s="118"/>
      <c r="BA351" s="118"/>
      <c r="BB351" s="118"/>
      <c r="BC351" s="118"/>
      <c r="BD351" s="118"/>
      <c r="BE351" s="118"/>
      <c r="BF351" s="118"/>
      <c r="BG351" s="118"/>
      <c r="BH351" s="118"/>
      <c r="BI351" s="118"/>
      <c r="BJ351" s="118"/>
      <c r="BK351" s="118"/>
      <c r="BL351" s="118"/>
      <c r="BM351" s="118"/>
      <c r="BN351" s="118"/>
      <c r="BO351" s="118"/>
      <c r="BP351" s="118"/>
      <c r="BQ351" s="118"/>
      <c r="BR351" s="118"/>
      <c r="BS351" s="118"/>
      <c r="BT351" s="118"/>
      <c r="BU351" s="118"/>
      <c r="BV351" s="118"/>
      <c r="BW351" s="118"/>
      <c r="BX351" s="118"/>
      <c r="BY351" s="118"/>
      <c r="BZ351" s="118"/>
      <c r="CA351" s="118"/>
      <c r="CB351" s="118"/>
      <c r="CC351" s="118"/>
      <c r="CD351" s="118"/>
      <c r="CE351" s="118"/>
      <c r="CF351" s="118"/>
      <c r="CG351" s="118"/>
      <c r="CH351" s="118"/>
    </row>
    <row r="352" spans="1:86">
      <c r="A352" s="118"/>
      <c r="B352" s="118"/>
      <c r="C352" s="118"/>
      <c r="D352" s="118"/>
      <c r="E352" s="118"/>
      <c r="F352" s="118"/>
      <c r="G352" s="118"/>
      <c r="H352" s="118"/>
      <c r="I352" s="118"/>
      <c r="J352" s="118"/>
      <c r="K352" s="118"/>
      <c r="L352" s="118"/>
      <c r="M352" s="118"/>
      <c r="N352" s="118"/>
      <c r="O352" s="118"/>
      <c r="P352" s="118"/>
      <c r="Q352" s="118"/>
      <c r="R352" s="118"/>
      <c r="S352" s="118"/>
      <c r="T352" s="118"/>
      <c r="U352" s="118"/>
      <c r="V352" s="118"/>
      <c r="W352" s="118"/>
      <c r="X352" s="118"/>
      <c r="Y352" s="118"/>
      <c r="Z352" s="118"/>
      <c r="AA352" s="118"/>
      <c r="AB352" s="118"/>
      <c r="AC352" s="118"/>
      <c r="AD352" s="118"/>
      <c r="AE352" s="118"/>
      <c r="AF352" s="118"/>
      <c r="AG352" s="118"/>
      <c r="AH352" s="118"/>
      <c r="AI352" s="118"/>
      <c r="AJ352" s="118"/>
      <c r="AK352" s="118"/>
      <c r="AL352" s="118"/>
      <c r="AM352" s="118"/>
      <c r="AN352" s="118"/>
      <c r="AO352" s="118"/>
      <c r="AP352" s="118"/>
      <c r="AQ352" s="118"/>
      <c r="AR352" s="118"/>
      <c r="AS352" s="118"/>
      <c r="AT352" s="118"/>
      <c r="AU352" s="118"/>
      <c r="AV352" s="118"/>
      <c r="AW352" s="118"/>
      <c r="AX352" s="118"/>
      <c r="AY352" s="118"/>
      <c r="AZ352" s="118"/>
      <c r="BA352" s="118"/>
      <c r="BB352" s="118"/>
      <c r="BC352" s="118"/>
      <c r="BD352" s="118"/>
      <c r="BE352" s="118"/>
      <c r="BF352" s="118"/>
      <c r="BG352" s="118"/>
      <c r="BH352" s="118"/>
      <c r="BI352" s="118"/>
      <c r="BJ352" s="118"/>
      <c r="BK352" s="118"/>
      <c r="BL352" s="118"/>
      <c r="BM352" s="118"/>
      <c r="BN352" s="118"/>
      <c r="BO352" s="118"/>
      <c r="BP352" s="118"/>
      <c r="BQ352" s="118"/>
      <c r="BR352" s="118"/>
      <c r="BS352" s="118"/>
      <c r="BT352" s="118"/>
      <c r="BU352" s="118"/>
      <c r="BV352" s="118"/>
      <c r="BW352" s="118"/>
      <c r="BX352" s="118"/>
      <c r="BY352" s="118"/>
      <c r="BZ352" s="118"/>
      <c r="CA352" s="118"/>
      <c r="CB352" s="118"/>
      <c r="CC352" s="118"/>
      <c r="CD352" s="118"/>
      <c r="CE352" s="118"/>
      <c r="CF352" s="118"/>
      <c r="CG352" s="118"/>
      <c r="CH352" s="118"/>
    </row>
    <row r="353" spans="1:86">
      <c r="A353" s="118"/>
      <c r="B353" s="118"/>
      <c r="C353" s="118"/>
      <c r="D353" s="118"/>
      <c r="E353" s="118"/>
      <c r="F353" s="118"/>
      <c r="G353" s="118"/>
      <c r="H353" s="118"/>
      <c r="I353" s="118"/>
      <c r="J353" s="118"/>
      <c r="K353" s="118"/>
      <c r="L353" s="118"/>
      <c r="M353" s="118"/>
      <c r="N353" s="118"/>
      <c r="O353" s="118"/>
      <c r="P353" s="118"/>
      <c r="Q353" s="118"/>
      <c r="R353" s="118"/>
      <c r="S353" s="118"/>
      <c r="T353" s="118"/>
      <c r="U353" s="118"/>
      <c r="V353" s="118"/>
      <c r="W353" s="118"/>
      <c r="X353" s="118"/>
      <c r="Y353" s="118"/>
      <c r="Z353" s="118"/>
      <c r="AA353" s="118"/>
      <c r="AB353" s="118"/>
      <c r="AC353" s="118"/>
      <c r="AD353" s="118"/>
      <c r="AE353" s="118"/>
      <c r="AF353" s="118"/>
      <c r="AG353" s="118"/>
      <c r="AH353" s="118"/>
      <c r="AI353" s="118"/>
      <c r="AJ353" s="118"/>
      <c r="AK353" s="118"/>
      <c r="AL353" s="118"/>
      <c r="AM353" s="118"/>
      <c r="AN353" s="118"/>
      <c r="AO353" s="118"/>
      <c r="AP353" s="118"/>
      <c r="AQ353" s="118"/>
      <c r="AR353" s="118"/>
      <c r="AS353" s="118"/>
      <c r="AT353" s="118"/>
      <c r="AU353" s="118"/>
      <c r="AV353" s="118"/>
      <c r="AW353" s="118"/>
      <c r="AX353" s="118"/>
      <c r="AY353" s="118"/>
      <c r="AZ353" s="118"/>
      <c r="BA353" s="118"/>
      <c r="BB353" s="118"/>
      <c r="BC353" s="118"/>
      <c r="BD353" s="118"/>
      <c r="BE353" s="118"/>
      <c r="BF353" s="118"/>
      <c r="BG353" s="118"/>
      <c r="BH353" s="118"/>
      <c r="BI353" s="118"/>
      <c r="BJ353" s="118"/>
      <c r="BK353" s="118"/>
      <c r="BL353" s="118"/>
      <c r="BM353" s="118"/>
      <c r="BN353" s="118"/>
      <c r="BO353" s="118"/>
      <c r="BP353" s="118"/>
      <c r="BQ353" s="118"/>
      <c r="BR353" s="118"/>
      <c r="BS353" s="118"/>
      <c r="BT353" s="118"/>
      <c r="BU353" s="118"/>
      <c r="BV353" s="118"/>
      <c r="BW353" s="118"/>
      <c r="BX353" s="118"/>
      <c r="BY353" s="118"/>
      <c r="BZ353" s="118"/>
      <c r="CA353" s="118"/>
      <c r="CB353" s="118"/>
      <c r="CC353" s="118"/>
      <c r="CD353" s="118"/>
      <c r="CE353" s="118"/>
      <c r="CF353" s="118"/>
      <c r="CG353" s="118"/>
      <c r="CH353" s="118"/>
    </row>
    <row r="354" spans="1:86">
      <c r="A354" s="118"/>
      <c r="B354" s="118"/>
      <c r="C354" s="118"/>
      <c r="D354" s="118"/>
      <c r="E354" s="118"/>
      <c r="F354" s="118"/>
      <c r="G354" s="118"/>
      <c r="H354" s="118"/>
      <c r="I354" s="118"/>
      <c r="J354" s="118"/>
      <c r="K354" s="118"/>
      <c r="L354" s="118"/>
      <c r="M354" s="118"/>
      <c r="N354" s="118"/>
      <c r="O354" s="118"/>
      <c r="P354" s="118"/>
      <c r="Q354" s="118"/>
      <c r="R354" s="118"/>
      <c r="S354" s="118"/>
      <c r="T354" s="118"/>
      <c r="U354" s="118"/>
      <c r="V354" s="118"/>
      <c r="W354" s="118"/>
      <c r="X354" s="118"/>
      <c r="Y354" s="118"/>
      <c r="Z354" s="118"/>
      <c r="AA354" s="118"/>
      <c r="AB354" s="118"/>
      <c r="AC354" s="118"/>
      <c r="AD354" s="118"/>
      <c r="AE354" s="118"/>
      <c r="AF354" s="118"/>
      <c r="AG354" s="118"/>
      <c r="AH354" s="118"/>
      <c r="AI354" s="118"/>
      <c r="AJ354" s="118"/>
      <c r="AK354" s="118"/>
      <c r="AL354" s="118"/>
      <c r="AM354" s="118"/>
      <c r="AN354" s="118"/>
      <c r="AO354" s="118"/>
      <c r="AP354" s="118"/>
      <c r="AQ354" s="118"/>
      <c r="AR354" s="118"/>
      <c r="AS354" s="118"/>
      <c r="AT354" s="118"/>
      <c r="AU354" s="118"/>
      <c r="AV354" s="118"/>
      <c r="AW354" s="118"/>
      <c r="AX354" s="118"/>
      <c r="AY354" s="118"/>
      <c r="AZ354" s="118"/>
      <c r="BA354" s="118"/>
      <c r="BB354" s="118"/>
      <c r="BC354" s="118"/>
      <c r="BD354" s="118"/>
      <c r="BE354" s="118"/>
      <c r="BF354" s="118"/>
      <c r="BG354" s="118"/>
      <c r="BH354" s="118"/>
      <c r="BI354" s="118"/>
      <c r="BJ354" s="118"/>
      <c r="BK354" s="118"/>
      <c r="BL354" s="118"/>
      <c r="BM354" s="118"/>
      <c r="BN354" s="118"/>
      <c r="BO354" s="118"/>
      <c r="BP354" s="118"/>
      <c r="BQ354" s="118"/>
      <c r="BR354" s="118"/>
      <c r="BS354" s="118"/>
      <c r="BT354" s="118"/>
      <c r="BU354" s="118"/>
      <c r="BV354" s="118"/>
      <c r="BW354" s="118"/>
      <c r="BX354" s="118"/>
      <c r="BY354" s="118"/>
      <c r="BZ354" s="118"/>
      <c r="CA354" s="118"/>
      <c r="CB354" s="118"/>
      <c r="CC354" s="118"/>
      <c r="CD354" s="118"/>
      <c r="CE354" s="118"/>
      <c r="CF354" s="118"/>
      <c r="CG354" s="118"/>
      <c r="CH354" s="118"/>
    </row>
    <row r="355" spans="1:86">
      <c r="A355" s="118"/>
      <c r="B355" s="118"/>
      <c r="C355" s="118"/>
      <c r="D355" s="118"/>
      <c r="E355" s="118"/>
      <c r="F355" s="118"/>
      <c r="G355" s="118"/>
      <c r="H355" s="118"/>
      <c r="I355" s="118"/>
      <c r="J355" s="118"/>
      <c r="K355" s="118"/>
      <c r="L355" s="118"/>
      <c r="M355" s="118"/>
      <c r="N355" s="118"/>
      <c r="O355" s="118"/>
      <c r="P355" s="118"/>
      <c r="Q355" s="118"/>
      <c r="R355" s="118"/>
      <c r="S355" s="118"/>
      <c r="T355" s="118"/>
      <c r="U355" s="118"/>
      <c r="V355" s="118"/>
      <c r="W355" s="118"/>
      <c r="X355" s="118"/>
      <c r="Y355" s="118"/>
      <c r="Z355" s="118"/>
      <c r="AA355" s="118"/>
      <c r="AB355" s="118"/>
      <c r="AC355" s="118"/>
      <c r="AD355" s="118"/>
      <c r="AE355" s="118"/>
      <c r="AF355" s="118"/>
      <c r="AG355" s="118"/>
      <c r="AH355" s="118"/>
      <c r="AI355" s="118"/>
      <c r="AJ355" s="118"/>
      <c r="AK355" s="118"/>
      <c r="AL355" s="118"/>
      <c r="AM355" s="118"/>
      <c r="AN355" s="118"/>
      <c r="AO355" s="118"/>
      <c r="AP355" s="118"/>
      <c r="AQ355" s="118"/>
      <c r="AR355" s="118"/>
      <c r="AS355" s="118"/>
      <c r="AT355" s="118"/>
      <c r="AU355" s="118"/>
      <c r="AV355" s="118"/>
      <c r="AW355" s="118"/>
      <c r="AX355" s="118"/>
      <c r="AY355" s="118"/>
      <c r="AZ355" s="118"/>
      <c r="BA355" s="118"/>
      <c r="BB355" s="118"/>
      <c r="BC355" s="118"/>
      <c r="BD355" s="118"/>
      <c r="BE355" s="118"/>
      <c r="BF355" s="118"/>
      <c r="BG355" s="118"/>
      <c r="BH355" s="118"/>
      <c r="BI355" s="118"/>
      <c r="BJ355" s="118"/>
      <c r="BK355" s="118"/>
      <c r="BL355" s="118"/>
      <c r="BM355" s="118"/>
      <c r="BN355" s="118"/>
      <c r="BO355" s="118"/>
      <c r="BP355" s="118"/>
      <c r="BQ355" s="118"/>
      <c r="BR355" s="118"/>
      <c r="BS355" s="118"/>
      <c r="BT355" s="118"/>
      <c r="BU355" s="118"/>
      <c r="BV355" s="118"/>
      <c r="BW355" s="118"/>
      <c r="BX355" s="118"/>
      <c r="BY355" s="118"/>
      <c r="BZ355" s="118"/>
      <c r="CA355" s="118"/>
      <c r="CB355" s="118"/>
      <c r="CC355" s="118"/>
      <c r="CD355" s="118"/>
      <c r="CE355" s="118"/>
      <c r="CF355" s="118"/>
      <c r="CG355" s="118"/>
      <c r="CH355" s="118"/>
    </row>
    <row r="356" spans="1:86">
      <c r="A356" s="118"/>
      <c r="B356" s="118"/>
      <c r="C356" s="118"/>
      <c r="D356" s="118"/>
      <c r="E356" s="118"/>
      <c r="F356" s="118"/>
      <c r="G356" s="118"/>
      <c r="H356" s="118"/>
      <c r="I356" s="118"/>
      <c r="J356" s="118"/>
      <c r="K356" s="118"/>
      <c r="L356" s="118"/>
      <c r="M356" s="118"/>
      <c r="N356" s="118"/>
      <c r="O356" s="118"/>
      <c r="P356" s="118"/>
      <c r="Q356" s="118"/>
      <c r="R356" s="118"/>
      <c r="S356" s="118"/>
      <c r="T356" s="118"/>
      <c r="U356" s="118"/>
      <c r="V356" s="118"/>
      <c r="W356" s="118"/>
      <c r="X356" s="118"/>
      <c r="Y356" s="118"/>
      <c r="Z356" s="118"/>
      <c r="AA356" s="118"/>
      <c r="AB356" s="118"/>
      <c r="AC356" s="118"/>
      <c r="AD356" s="118"/>
      <c r="AE356" s="118"/>
      <c r="AF356" s="118"/>
      <c r="AG356" s="118"/>
      <c r="AH356" s="118"/>
      <c r="AI356" s="118"/>
      <c r="AJ356" s="118"/>
      <c r="AK356" s="118"/>
      <c r="AL356" s="118"/>
      <c r="AM356" s="118"/>
      <c r="AN356" s="118"/>
      <c r="AO356" s="118"/>
      <c r="AP356" s="118"/>
      <c r="AQ356" s="118"/>
      <c r="AR356" s="118"/>
      <c r="AS356" s="118"/>
      <c r="AT356" s="118"/>
      <c r="AU356" s="118"/>
      <c r="AV356" s="118"/>
      <c r="AW356" s="118"/>
      <c r="AX356" s="118"/>
      <c r="AY356" s="118"/>
      <c r="AZ356" s="118"/>
      <c r="BA356" s="118"/>
      <c r="BB356" s="118"/>
      <c r="BC356" s="118"/>
      <c r="BD356" s="118"/>
      <c r="BE356" s="118"/>
      <c r="BF356" s="118"/>
      <c r="BG356" s="118"/>
      <c r="BH356" s="118"/>
      <c r="BI356" s="118"/>
      <c r="BJ356" s="118"/>
      <c r="BK356" s="118"/>
      <c r="BL356" s="118"/>
      <c r="BM356" s="118"/>
      <c r="BN356" s="118"/>
      <c r="BO356" s="118"/>
      <c r="BP356" s="118"/>
      <c r="BQ356" s="118"/>
      <c r="BR356" s="118"/>
      <c r="BS356" s="118"/>
      <c r="BT356" s="118"/>
      <c r="BU356" s="118"/>
      <c r="BV356" s="118"/>
      <c r="BW356" s="118"/>
      <c r="BX356" s="118"/>
      <c r="BY356" s="118"/>
      <c r="BZ356" s="118"/>
      <c r="CA356" s="118"/>
      <c r="CB356" s="118"/>
      <c r="CC356" s="118"/>
      <c r="CD356" s="118"/>
      <c r="CE356" s="118"/>
      <c r="CF356" s="118"/>
      <c r="CG356" s="118"/>
      <c r="CH356" s="118"/>
    </row>
    <row r="357" spans="1:86">
      <c r="A357" s="118"/>
      <c r="B357" s="118"/>
      <c r="C357" s="118"/>
      <c r="D357" s="118"/>
      <c r="E357" s="118"/>
      <c r="F357" s="118"/>
      <c r="G357" s="118"/>
      <c r="H357" s="118"/>
      <c r="I357" s="118"/>
      <c r="J357" s="118"/>
      <c r="K357" s="118"/>
      <c r="L357" s="118"/>
      <c r="M357" s="118"/>
      <c r="N357" s="118"/>
      <c r="O357" s="118"/>
      <c r="P357" s="118"/>
      <c r="Q357" s="118"/>
      <c r="R357" s="118"/>
      <c r="S357" s="118"/>
      <c r="T357" s="118"/>
      <c r="U357" s="118"/>
      <c r="V357" s="118"/>
      <c r="W357" s="118"/>
      <c r="X357" s="118"/>
      <c r="Y357" s="118"/>
      <c r="Z357" s="118"/>
      <c r="AA357" s="118"/>
      <c r="AB357" s="118"/>
      <c r="AC357" s="118"/>
      <c r="AD357" s="118"/>
      <c r="AE357" s="118"/>
      <c r="AF357" s="118"/>
      <c r="AG357" s="118"/>
      <c r="AH357" s="118"/>
      <c r="AI357" s="118"/>
      <c r="AJ357" s="118"/>
      <c r="AK357" s="118"/>
      <c r="AL357" s="118"/>
      <c r="AM357" s="118"/>
      <c r="AN357" s="118"/>
      <c r="AO357" s="118"/>
      <c r="AP357" s="118"/>
      <c r="AQ357" s="118"/>
      <c r="AR357" s="118"/>
      <c r="AS357" s="118"/>
      <c r="AT357" s="118"/>
      <c r="AU357" s="118"/>
      <c r="AV357" s="118"/>
      <c r="AW357" s="118"/>
      <c r="AX357" s="118"/>
      <c r="AY357" s="118"/>
      <c r="AZ357" s="118"/>
      <c r="BA357" s="118"/>
      <c r="BB357" s="118"/>
      <c r="BC357" s="118"/>
      <c r="BD357" s="118"/>
      <c r="BE357" s="118"/>
      <c r="BF357" s="118"/>
      <c r="BG357" s="118"/>
      <c r="BH357" s="118"/>
      <c r="BI357" s="118"/>
      <c r="BJ357" s="118"/>
      <c r="BK357" s="118"/>
      <c r="BL357" s="118"/>
      <c r="BM357" s="118"/>
      <c r="BN357" s="118"/>
      <c r="BO357" s="118"/>
      <c r="BP357" s="118"/>
      <c r="BQ357" s="118"/>
      <c r="BR357" s="118"/>
      <c r="BS357" s="118"/>
      <c r="BT357" s="118"/>
      <c r="BU357" s="118"/>
      <c r="BV357" s="118"/>
      <c r="BW357" s="118"/>
      <c r="BX357" s="118"/>
      <c r="BY357" s="118"/>
      <c r="BZ357" s="118"/>
      <c r="CA357" s="118"/>
      <c r="CB357" s="118"/>
      <c r="CC357" s="118"/>
      <c r="CD357" s="118"/>
      <c r="CE357" s="118"/>
      <c r="CF357" s="118"/>
      <c r="CG357" s="118"/>
      <c r="CH357" s="118"/>
    </row>
    <row r="358" spans="1:86">
      <c r="A358" s="118"/>
      <c r="B358" s="118"/>
      <c r="C358" s="118"/>
      <c r="D358" s="118"/>
      <c r="E358" s="118"/>
      <c r="F358" s="118"/>
      <c r="G358" s="118"/>
      <c r="H358" s="118"/>
      <c r="I358" s="118"/>
      <c r="J358" s="118"/>
      <c r="K358" s="118"/>
      <c r="L358" s="118"/>
      <c r="M358" s="118"/>
      <c r="N358" s="118"/>
      <c r="O358" s="118"/>
      <c r="P358" s="118"/>
      <c r="Q358" s="118"/>
      <c r="R358" s="118"/>
      <c r="S358" s="118"/>
      <c r="T358" s="118"/>
      <c r="U358" s="118"/>
      <c r="V358" s="118"/>
      <c r="W358" s="118"/>
      <c r="X358" s="118"/>
      <c r="Y358" s="118"/>
      <c r="Z358" s="118"/>
      <c r="AA358" s="118"/>
      <c r="AB358" s="118"/>
      <c r="AC358" s="118"/>
      <c r="AD358" s="118"/>
      <c r="AE358" s="118"/>
      <c r="AF358" s="118"/>
      <c r="AG358" s="118"/>
      <c r="AH358" s="118"/>
      <c r="AI358" s="118"/>
      <c r="AJ358" s="118"/>
      <c r="AK358" s="118"/>
      <c r="AL358" s="118"/>
      <c r="AM358" s="118"/>
      <c r="AN358" s="118"/>
      <c r="AO358" s="118"/>
      <c r="AP358" s="118"/>
      <c r="AQ358" s="118"/>
      <c r="AR358" s="118"/>
      <c r="AS358" s="118"/>
      <c r="AT358" s="118"/>
      <c r="AU358" s="118"/>
      <c r="AV358" s="118"/>
      <c r="AW358" s="118"/>
      <c r="AX358" s="118"/>
      <c r="AY358" s="118"/>
      <c r="AZ358" s="118"/>
      <c r="BA358" s="118"/>
      <c r="BB358" s="118"/>
      <c r="BC358" s="118"/>
      <c r="BD358" s="118"/>
      <c r="BE358" s="118"/>
      <c r="BF358" s="118"/>
      <c r="BG358" s="118"/>
      <c r="BH358" s="118"/>
      <c r="BI358" s="118"/>
      <c r="BJ358" s="118"/>
      <c r="BK358" s="118"/>
      <c r="BL358" s="118"/>
      <c r="BM358" s="118"/>
      <c r="BN358" s="118"/>
      <c r="BO358" s="118"/>
      <c r="BP358" s="118"/>
      <c r="BQ358" s="118"/>
      <c r="BR358" s="118"/>
      <c r="BS358" s="118"/>
      <c r="BT358" s="118"/>
      <c r="BU358" s="118"/>
      <c r="BV358" s="118"/>
      <c r="BW358" s="118"/>
      <c r="BX358" s="118"/>
      <c r="BY358" s="118"/>
      <c r="BZ358" s="118"/>
      <c r="CA358" s="118"/>
      <c r="CB358" s="118"/>
      <c r="CC358" s="118"/>
      <c r="CD358" s="118"/>
      <c r="CE358" s="118"/>
      <c r="CF358" s="118"/>
      <c r="CG358" s="118"/>
      <c r="CH358" s="118"/>
    </row>
    <row r="359" spans="1:86">
      <c r="A359" s="118"/>
      <c r="B359" s="118"/>
      <c r="C359" s="118"/>
      <c r="D359" s="118"/>
      <c r="E359" s="118"/>
      <c r="F359" s="118"/>
      <c r="G359" s="118"/>
      <c r="H359" s="118"/>
      <c r="I359" s="118"/>
      <c r="J359" s="118"/>
      <c r="K359" s="118"/>
      <c r="L359" s="118"/>
      <c r="M359" s="118"/>
      <c r="N359" s="118"/>
      <c r="O359" s="118"/>
      <c r="P359" s="118"/>
      <c r="Q359" s="118"/>
      <c r="R359" s="118"/>
      <c r="S359" s="118"/>
      <c r="T359" s="118"/>
      <c r="U359" s="118"/>
      <c r="V359" s="118"/>
      <c r="W359" s="118"/>
      <c r="X359" s="118"/>
      <c r="Y359" s="118"/>
      <c r="Z359" s="118"/>
      <c r="AA359" s="118"/>
      <c r="AB359" s="118"/>
      <c r="AC359" s="118"/>
      <c r="AD359" s="118"/>
      <c r="AE359" s="118"/>
      <c r="AF359" s="118"/>
      <c r="AG359" s="118"/>
      <c r="AH359" s="118"/>
      <c r="AI359" s="118"/>
      <c r="AJ359" s="118"/>
      <c r="AK359" s="118"/>
      <c r="AL359" s="118"/>
      <c r="AM359" s="118"/>
      <c r="AN359" s="118"/>
      <c r="AO359" s="118"/>
      <c r="AP359" s="118"/>
      <c r="AQ359" s="118"/>
      <c r="AR359" s="118"/>
      <c r="AS359" s="118"/>
      <c r="AT359" s="118"/>
      <c r="AU359" s="118"/>
      <c r="AV359" s="118"/>
      <c r="AW359" s="118"/>
      <c r="AX359" s="118"/>
      <c r="AY359" s="118"/>
      <c r="AZ359" s="118"/>
      <c r="BA359" s="118"/>
      <c r="BB359" s="118"/>
      <c r="BC359" s="118"/>
      <c r="BD359" s="118"/>
      <c r="BE359" s="118"/>
      <c r="BF359" s="118"/>
      <c r="BG359" s="118"/>
      <c r="BH359" s="118"/>
      <c r="BI359" s="118"/>
      <c r="BJ359" s="118"/>
      <c r="BK359" s="118"/>
      <c r="BL359" s="118"/>
      <c r="BM359" s="118"/>
      <c r="BN359" s="118"/>
      <c r="BO359" s="118"/>
      <c r="BP359" s="118"/>
      <c r="BQ359" s="118"/>
      <c r="BR359" s="118"/>
      <c r="BS359" s="118"/>
      <c r="BT359" s="118"/>
      <c r="BU359" s="118"/>
      <c r="BV359" s="118"/>
      <c r="BW359" s="118"/>
      <c r="BX359" s="118"/>
      <c r="BY359" s="118"/>
      <c r="BZ359" s="118"/>
      <c r="CA359" s="118"/>
      <c r="CB359" s="118"/>
      <c r="CC359" s="118"/>
      <c r="CD359" s="118"/>
      <c r="CE359" s="118"/>
      <c r="CF359" s="118"/>
      <c r="CG359" s="118"/>
      <c r="CH359" s="118"/>
    </row>
    <row r="360" spans="1:86">
      <c r="A360" s="118"/>
      <c r="B360" s="118"/>
      <c r="C360" s="118"/>
      <c r="D360" s="118"/>
      <c r="E360" s="118"/>
      <c r="F360" s="118"/>
      <c r="G360" s="118"/>
      <c r="H360" s="118"/>
      <c r="I360" s="118"/>
      <c r="J360" s="118"/>
      <c r="K360" s="118"/>
      <c r="L360" s="118"/>
      <c r="M360" s="118"/>
      <c r="N360" s="118"/>
      <c r="O360" s="118"/>
      <c r="P360" s="118"/>
      <c r="Q360" s="118"/>
      <c r="R360" s="118"/>
      <c r="S360" s="118"/>
      <c r="T360" s="118"/>
      <c r="U360" s="118"/>
      <c r="V360" s="118"/>
      <c r="W360" s="118"/>
      <c r="X360" s="118"/>
      <c r="Y360" s="118"/>
      <c r="Z360" s="118"/>
      <c r="AA360" s="118"/>
      <c r="AB360" s="118"/>
      <c r="AC360" s="118"/>
      <c r="AD360" s="118"/>
      <c r="AE360" s="118"/>
      <c r="AF360" s="118"/>
      <c r="AG360" s="118"/>
      <c r="AH360" s="118"/>
      <c r="AI360" s="118"/>
      <c r="AJ360" s="118"/>
      <c r="AK360" s="118"/>
      <c r="AL360" s="118"/>
      <c r="AM360" s="118"/>
      <c r="AN360" s="118"/>
      <c r="AO360" s="118"/>
      <c r="AP360" s="118"/>
      <c r="AQ360" s="118"/>
      <c r="AR360" s="118"/>
      <c r="AS360" s="118"/>
      <c r="AT360" s="118"/>
      <c r="AU360" s="118"/>
      <c r="AV360" s="118"/>
      <c r="AW360" s="118"/>
      <c r="AX360" s="118"/>
      <c r="AY360" s="118"/>
      <c r="AZ360" s="118"/>
      <c r="BA360" s="118"/>
      <c r="BB360" s="118"/>
      <c r="BC360" s="118"/>
      <c r="BD360" s="118"/>
      <c r="BE360" s="118"/>
      <c r="BF360" s="118"/>
      <c r="BG360" s="118"/>
      <c r="BH360" s="118"/>
      <c r="BI360" s="118"/>
      <c r="BJ360" s="118"/>
      <c r="BK360" s="118"/>
      <c r="BL360" s="118"/>
      <c r="BM360" s="118"/>
      <c r="BN360" s="118"/>
      <c r="BO360" s="118"/>
      <c r="BP360" s="118"/>
      <c r="BQ360" s="118"/>
      <c r="BR360" s="118"/>
      <c r="BS360" s="118"/>
      <c r="BT360" s="118"/>
      <c r="BU360" s="118"/>
      <c r="BV360" s="118"/>
      <c r="BW360" s="118"/>
      <c r="BX360" s="118"/>
      <c r="BY360" s="118"/>
      <c r="BZ360" s="118"/>
      <c r="CA360" s="118"/>
      <c r="CB360" s="118"/>
      <c r="CC360" s="118"/>
      <c r="CD360" s="118"/>
      <c r="CE360" s="118"/>
      <c r="CF360" s="118"/>
      <c r="CG360" s="118"/>
      <c r="CH360" s="118"/>
    </row>
    <row r="361" spans="1:86">
      <c r="A361" s="118"/>
      <c r="B361" s="118"/>
      <c r="C361" s="118"/>
      <c r="D361" s="118"/>
      <c r="E361" s="118"/>
      <c r="F361" s="118"/>
      <c r="G361" s="118"/>
      <c r="H361" s="118"/>
      <c r="I361" s="118"/>
      <c r="J361" s="118"/>
      <c r="K361" s="118"/>
      <c r="L361" s="118"/>
      <c r="M361" s="118"/>
      <c r="N361" s="118"/>
      <c r="O361" s="118"/>
      <c r="P361" s="118"/>
      <c r="Q361" s="118"/>
      <c r="R361" s="118"/>
      <c r="S361" s="118"/>
      <c r="T361" s="118"/>
      <c r="U361" s="118"/>
      <c r="V361" s="118"/>
      <c r="W361" s="118"/>
      <c r="X361" s="118"/>
      <c r="Y361" s="118"/>
      <c r="Z361" s="118"/>
      <c r="AA361" s="118"/>
      <c r="AB361" s="118"/>
      <c r="AC361" s="118"/>
      <c r="AD361" s="118"/>
      <c r="AE361" s="118"/>
      <c r="AF361" s="118"/>
      <c r="AG361" s="118"/>
      <c r="AH361" s="118"/>
      <c r="AI361" s="118"/>
      <c r="AJ361" s="118"/>
      <c r="AK361" s="118"/>
      <c r="AL361" s="118"/>
      <c r="AM361" s="118"/>
      <c r="AN361" s="118"/>
      <c r="AO361" s="118"/>
      <c r="AP361" s="118"/>
      <c r="AQ361" s="118"/>
      <c r="AR361" s="118"/>
      <c r="AS361" s="118"/>
      <c r="AT361" s="118"/>
      <c r="AU361" s="118"/>
      <c r="AV361" s="118"/>
      <c r="AW361" s="118"/>
      <c r="AX361" s="118"/>
      <c r="AY361" s="118"/>
      <c r="AZ361" s="118"/>
      <c r="BA361" s="118"/>
      <c r="BB361" s="118"/>
      <c r="BC361" s="118"/>
      <c r="BD361" s="118"/>
      <c r="BE361" s="118"/>
      <c r="BF361" s="118"/>
      <c r="BG361" s="118"/>
      <c r="BH361" s="118"/>
      <c r="BI361" s="118"/>
      <c r="BJ361" s="118"/>
      <c r="BK361" s="118"/>
      <c r="BL361" s="118"/>
      <c r="BM361" s="118"/>
      <c r="BN361" s="118"/>
      <c r="BO361" s="118"/>
      <c r="BP361" s="118"/>
      <c r="BQ361" s="118"/>
      <c r="BR361" s="118"/>
      <c r="BS361" s="118"/>
      <c r="BT361" s="118"/>
      <c r="BU361" s="118"/>
      <c r="BV361" s="118"/>
      <c r="BW361" s="118"/>
      <c r="BX361" s="118"/>
      <c r="BY361" s="118"/>
      <c r="BZ361" s="118"/>
      <c r="CA361" s="118"/>
      <c r="CB361" s="118"/>
      <c r="CC361" s="118"/>
      <c r="CD361" s="118"/>
      <c r="CE361" s="118"/>
      <c r="CF361" s="118"/>
      <c r="CG361" s="118"/>
      <c r="CH361" s="118"/>
    </row>
    <row r="362" spans="1:86">
      <c r="A362" s="118"/>
      <c r="B362" s="118"/>
      <c r="C362" s="118"/>
      <c r="D362" s="118"/>
      <c r="E362" s="118"/>
      <c r="F362" s="118"/>
      <c r="G362" s="118"/>
      <c r="H362" s="118"/>
      <c r="I362" s="118"/>
      <c r="J362" s="118"/>
      <c r="K362" s="118"/>
      <c r="L362" s="118"/>
      <c r="M362" s="118"/>
      <c r="N362" s="118"/>
      <c r="O362" s="118"/>
      <c r="P362" s="118"/>
      <c r="Q362" s="118"/>
      <c r="R362" s="118"/>
      <c r="S362" s="118"/>
      <c r="T362" s="118"/>
      <c r="U362" s="118"/>
      <c r="V362" s="118"/>
      <c r="W362" s="118"/>
      <c r="X362" s="118"/>
      <c r="Y362" s="118"/>
      <c r="Z362" s="118"/>
      <c r="AA362" s="118"/>
      <c r="AB362" s="118"/>
      <c r="AC362" s="118"/>
      <c r="AD362" s="118"/>
      <c r="AE362" s="118"/>
      <c r="AF362" s="118"/>
      <c r="AG362" s="118"/>
      <c r="AH362" s="118"/>
      <c r="AI362" s="118"/>
      <c r="AJ362" s="118"/>
      <c r="AK362" s="118"/>
      <c r="AL362" s="118"/>
      <c r="AM362" s="118"/>
      <c r="AN362" s="118"/>
      <c r="AO362" s="118"/>
      <c r="AP362" s="118"/>
      <c r="AQ362" s="118"/>
      <c r="AR362" s="118"/>
      <c r="AS362" s="118"/>
      <c r="AT362" s="118"/>
      <c r="AU362" s="118"/>
      <c r="AV362" s="118"/>
      <c r="AW362" s="118"/>
      <c r="AX362" s="118"/>
      <c r="AY362" s="118"/>
      <c r="AZ362" s="118"/>
      <c r="BA362" s="118"/>
      <c r="BB362" s="118"/>
      <c r="BC362" s="118"/>
      <c r="BD362" s="118"/>
      <c r="BE362" s="118"/>
      <c r="BF362" s="118"/>
      <c r="BG362" s="118"/>
      <c r="BH362" s="118"/>
      <c r="BI362" s="118"/>
      <c r="BJ362" s="118"/>
      <c r="BK362" s="118"/>
      <c r="BL362" s="118"/>
      <c r="BM362" s="118"/>
      <c r="BN362" s="118"/>
      <c r="BO362" s="118"/>
      <c r="BP362" s="118"/>
      <c r="BQ362" s="118"/>
      <c r="BR362" s="118"/>
      <c r="BS362" s="118"/>
      <c r="BT362" s="118"/>
      <c r="BU362" s="118"/>
      <c r="BV362" s="118"/>
      <c r="BW362" s="118"/>
      <c r="BX362" s="118"/>
      <c r="BY362" s="118"/>
      <c r="BZ362" s="118"/>
      <c r="CA362" s="118"/>
      <c r="CB362" s="118"/>
      <c r="CC362" s="118"/>
      <c r="CD362" s="118"/>
      <c r="CE362" s="118"/>
      <c r="CF362" s="118"/>
      <c r="CG362" s="118"/>
      <c r="CH362" s="118"/>
    </row>
    <row r="363" spans="1:86">
      <c r="A363" s="118"/>
      <c r="B363" s="118"/>
      <c r="C363" s="118"/>
      <c r="D363" s="118"/>
      <c r="E363" s="118"/>
      <c r="F363" s="118"/>
      <c r="G363" s="118"/>
      <c r="H363" s="118"/>
      <c r="I363" s="118"/>
      <c r="J363" s="118"/>
      <c r="K363" s="118"/>
      <c r="L363" s="118"/>
      <c r="M363" s="118"/>
      <c r="N363" s="118"/>
      <c r="O363" s="118"/>
      <c r="P363" s="118"/>
      <c r="Q363" s="118"/>
      <c r="R363" s="118"/>
      <c r="S363" s="118"/>
      <c r="T363" s="118"/>
      <c r="U363" s="118"/>
      <c r="V363" s="118"/>
      <c r="W363" s="118"/>
      <c r="X363" s="118"/>
      <c r="Y363" s="118"/>
      <c r="Z363" s="118"/>
      <c r="AA363" s="118"/>
      <c r="AB363" s="118"/>
      <c r="AC363" s="118"/>
      <c r="AD363" s="118"/>
      <c r="AE363" s="118"/>
      <c r="AF363" s="118"/>
      <c r="AG363" s="118"/>
      <c r="AH363" s="118"/>
      <c r="AI363" s="118"/>
      <c r="AJ363" s="118"/>
      <c r="AK363" s="118"/>
      <c r="AL363" s="118"/>
      <c r="AM363" s="118"/>
      <c r="AN363" s="118"/>
      <c r="AO363" s="118"/>
      <c r="AP363" s="118"/>
      <c r="AQ363" s="118"/>
      <c r="AR363" s="118"/>
      <c r="AS363" s="118"/>
      <c r="AT363" s="118"/>
      <c r="AU363" s="118"/>
      <c r="AV363" s="118"/>
      <c r="AW363" s="118"/>
      <c r="AX363" s="118"/>
      <c r="AY363" s="118"/>
      <c r="AZ363" s="118"/>
      <c r="BA363" s="118"/>
      <c r="BB363" s="118"/>
      <c r="BC363" s="118"/>
      <c r="BD363" s="118"/>
      <c r="BE363" s="118"/>
      <c r="BF363" s="118"/>
      <c r="BG363" s="118"/>
      <c r="BH363" s="118"/>
      <c r="BI363" s="118"/>
      <c r="BJ363" s="118"/>
      <c r="BK363" s="118"/>
      <c r="BL363" s="118"/>
      <c r="BM363" s="118"/>
      <c r="BN363" s="118"/>
      <c r="BO363" s="118"/>
      <c r="BP363" s="118"/>
      <c r="BQ363" s="118"/>
      <c r="BR363" s="118"/>
      <c r="BS363" s="118"/>
      <c r="BT363" s="118"/>
      <c r="BU363" s="118"/>
      <c r="BV363" s="118"/>
      <c r="BW363" s="118"/>
      <c r="BX363" s="118"/>
      <c r="BY363" s="118"/>
      <c r="BZ363" s="118"/>
      <c r="CA363" s="118"/>
      <c r="CB363" s="118"/>
      <c r="CC363" s="118"/>
      <c r="CD363" s="118"/>
      <c r="CE363" s="118"/>
      <c r="CF363" s="118"/>
      <c r="CG363" s="118"/>
      <c r="CH363" s="118"/>
    </row>
    <row r="364" spans="1:86">
      <c r="A364" s="118"/>
      <c r="B364" s="118"/>
      <c r="C364" s="118"/>
      <c r="D364" s="118"/>
      <c r="E364" s="118"/>
      <c r="F364" s="118"/>
      <c r="G364" s="118"/>
      <c r="H364" s="118"/>
      <c r="I364" s="118"/>
      <c r="J364" s="118"/>
      <c r="K364" s="118"/>
      <c r="L364" s="118"/>
      <c r="M364" s="118"/>
      <c r="N364" s="118"/>
      <c r="O364" s="118"/>
      <c r="P364" s="118"/>
      <c r="Q364" s="118"/>
      <c r="R364" s="118"/>
      <c r="S364" s="118"/>
      <c r="T364" s="118"/>
      <c r="U364" s="118"/>
      <c r="V364" s="118"/>
      <c r="W364" s="118"/>
      <c r="X364" s="118"/>
      <c r="Y364" s="118"/>
      <c r="Z364" s="118"/>
      <c r="AA364" s="118"/>
      <c r="AB364" s="118"/>
      <c r="AC364" s="118"/>
      <c r="AD364" s="118"/>
      <c r="AE364" s="118"/>
      <c r="AF364" s="118"/>
      <c r="AG364" s="118"/>
      <c r="AH364" s="118"/>
      <c r="AI364" s="118"/>
      <c r="AJ364" s="118"/>
      <c r="AK364" s="118"/>
      <c r="AL364" s="118"/>
      <c r="AM364" s="118"/>
      <c r="AN364" s="118"/>
      <c r="AO364" s="118"/>
      <c r="AP364" s="118"/>
      <c r="AQ364" s="118"/>
      <c r="AR364" s="118"/>
      <c r="AS364" s="118"/>
      <c r="AT364" s="118"/>
      <c r="AU364" s="118"/>
      <c r="AV364" s="118"/>
      <c r="AW364" s="118"/>
      <c r="AX364" s="118"/>
      <c r="AY364" s="118"/>
      <c r="AZ364" s="118"/>
      <c r="BA364" s="118"/>
      <c r="BB364" s="118"/>
      <c r="BC364" s="118"/>
      <c r="BD364" s="118"/>
      <c r="BE364" s="118"/>
      <c r="BF364" s="118"/>
      <c r="BG364" s="118"/>
      <c r="BH364" s="118"/>
      <c r="BI364" s="118"/>
      <c r="BJ364" s="118"/>
      <c r="BK364" s="118"/>
      <c r="BL364" s="118"/>
      <c r="BM364" s="118"/>
      <c r="BN364" s="118"/>
      <c r="BO364" s="118"/>
      <c r="BP364" s="118"/>
      <c r="BQ364" s="118"/>
      <c r="BR364" s="118"/>
      <c r="BS364" s="118"/>
      <c r="BT364" s="118"/>
      <c r="BU364" s="118"/>
      <c r="BV364" s="118"/>
      <c r="BW364" s="118"/>
      <c r="BX364" s="118"/>
      <c r="BY364" s="118"/>
      <c r="BZ364" s="118"/>
      <c r="CA364" s="118"/>
      <c r="CB364" s="118"/>
      <c r="CC364" s="118"/>
      <c r="CD364" s="118"/>
      <c r="CE364" s="118"/>
      <c r="CF364" s="118"/>
      <c r="CG364" s="118"/>
      <c r="CH364" s="118"/>
    </row>
    <row r="365" spans="1:86">
      <c r="A365" s="118"/>
      <c r="B365" s="118"/>
      <c r="C365" s="118"/>
      <c r="D365" s="118"/>
      <c r="E365" s="118"/>
      <c r="F365" s="118"/>
      <c r="G365" s="118"/>
      <c r="H365" s="118"/>
      <c r="I365" s="118"/>
      <c r="J365" s="118"/>
      <c r="K365" s="118"/>
      <c r="L365" s="118"/>
      <c r="M365" s="118"/>
      <c r="N365" s="118"/>
      <c r="O365" s="118"/>
      <c r="P365" s="118"/>
      <c r="Q365" s="118"/>
      <c r="R365" s="118"/>
      <c r="S365" s="118"/>
      <c r="T365" s="118"/>
      <c r="U365" s="118"/>
      <c r="V365" s="118"/>
      <c r="W365" s="118"/>
      <c r="X365" s="118"/>
      <c r="Y365" s="118"/>
      <c r="Z365" s="118"/>
      <c r="AA365" s="118"/>
      <c r="AB365" s="118"/>
      <c r="AC365" s="118"/>
      <c r="AD365" s="118"/>
      <c r="AE365" s="118"/>
      <c r="AF365" s="118"/>
      <c r="AG365" s="118"/>
      <c r="AH365" s="118"/>
      <c r="AI365" s="118"/>
      <c r="AJ365" s="118"/>
      <c r="AK365" s="118"/>
      <c r="AL365" s="118"/>
      <c r="AM365" s="118"/>
      <c r="AN365" s="118"/>
      <c r="AO365" s="118"/>
      <c r="AP365" s="118"/>
      <c r="AQ365" s="118"/>
      <c r="AR365" s="118"/>
      <c r="AS365" s="118"/>
      <c r="AT365" s="118"/>
      <c r="AU365" s="118"/>
      <c r="AV365" s="118"/>
      <c r="AW365" s="118"/>
      <c r="AX365" s="118"/>
      <c r="AY365" s="118"/>
      <c r="AZ365" s="118"/>
      <c r="BA365" s="118"/>
      <c r="BB365" s="118"/>
      <c r="BC365" s="118"/>
      <c r="BD365" s="118"/>
      <c r="BE365" s="118"/>
      <c r="BF365" s="118"/>
      <c r="BG365" s="118"/>
      <c r="BH365" s="118"/>
      <c r="BI365" s="118"/>
      <c r="BJ365" s="118"/>
      <c r="BK365" s="118"/>
      <c r="BL365" s="118"/>
      <c r="BM365" s="118"/>
      <c r="BN365" s="118"/>
      <c r="BO365" s="118"/>
      <c r="BP365" s="118"/>
      <c r="BQ365" s="118"/>
      <c r="BR365" s="118"/>
      <c r="BS365" s="118"/>
      <c r="BT365" s="118"/>
      <c r="BU365" s="118"/>
      <c r="BV365" s="118"/>
      <c r="BW365" s="118"/>
      <c r="BX365" s="118"/>
      <c r="BY365" s="118"/>
      <c r="BZ365" s="118"/>
      <c r="CA365" s="118"/>
      <c r="CB365" s="118"/>
      <c r="CC365" s="118"/>
      <c r="CD365" s="118"/>
      <c r="CE365" s="118"/>
      <c r="CF365" s="118"/>
      <c r="CG365" s="118"/>
      <c r="CH365" s="118"/>
    </row>
    <row r="366" spans="1:86">
      <c r="A366" s="118"/>
      <c r="B366" s="118"/>
      <c r="C366" s="118"/>
      <c r="D366" s="118"/>
      <c r="E366" s="118"/>
      <c r="F366" s="118"/>
      <c r="G366" s="118"/>
      <c r="H366" s="118"/>
      <c r="I366" s="118"/>
      <c r="J366" s="118"/>
      <c r="K366" s="118"/>
      <c r="L366" s="118"/>
      <c r="M366" s="118"/>
      <c r="N366" s="118"/>
      <c r="O366" s="118"/>
      <c r="P366" s="118"/>
      <c r="Q366" s="118"/>
      <c r="R366" s="118"/>
      <c r="S366" s="118"/>
      <c r="T366" s="118"/>
      <c r="U366" s="118"/>
      <c r="V366" s="118"/>
      <c r="W366" s="118"/>
      <c r="X366" s="118"/>
      <c r="Y366" s="118"/>
      <c r="Z366" s="118"/>
      <c r="AA366" s="118"/>
      <c r="AB366" s="118"/>
      <c r="AC366" s="118"/>
      <c r="AD366" s="118"/>
      <c r="AE366" s="118"/>
      <c r="AF366" s="118"/>
      <c r="AG366" s="118"/>
      <c r="AH366" s="118"/>
      <c r="AI366" s="118"/>
      <c r="AJ366" s="118"/>
      <c r="AK366" s="118"/>
      <c r="AL366" s="118"/>
      <c r="AM366" s="118"/>
      <c r="AN366" s="118"/>
      <c r="AO366" s="118"/>
      <c r="AP366" s="118"/>
      <c r="AQ366" s="118"/>
      <c r="AR366" s="118"/>
      <c r="AS366" s="118"/>
      <c r="AT366" s="118"/>
      <c r="AU366" s="118"/>
      <c r="AV366" s="118"/>
      <c r="AW366" s="118"/>
      <c r="AX366" s="118"/>
      <c r="AY366" s="118"/>
      <c r="AZ366" s="118"/>
      <c r="BA366" s="118"/>
      <c r="BB366" s="118"/>
      <c r="BC366" s="118"/>
      <c r="BD366" s="118"/>
      <c r="BE366" s="118"/>
      <c r="BF366" s="118"/>
      <c r="BG366" s="118"/>
      <c r="BH366" s="118"/>
      <c r="BI366" s="118"/>
      <c r="BJ366" s="118"/>
      <c r="BK366" s="118"/>
      <c r="BL366" s="118"/>
      <c r="BM366" s="118"/>
      <c r="BN366" s="118"/>
      <c r="BO366" s="118"/>
      <c r="BP366" s="118"/>
      <c r="BQ366" s="118"/>
      <c r="BR366" s="118"/>
      <c r="BS366" s="118"/>
      <c r="BT366" s="118"/>
      <c r="BU366" s="118"/>
      <c r="BV366" s="118"/>
      <c r="BW366" s="118"/>
      <c r="BX366" s="118"/>
      <c r="BY366" s="118"/>
      <c r="BZ366" s="118"/>
      <c r="CA366" s="118"/>
      <c r="CB366" s="118"/>
      <c r="CC366" s="118"/>
      <c r="CD366" s="118"/>
      <c r="CE366" s="118"/>
      <c r="CF366" s="118"/>
      <c r="CG366" s="118"/>
      <c r="CH366" s="118"/>
    </row>
    <row r="367" spans="1:86">
      <c r="A367" s="118"/>
      <c r="B367" s="118"/>
      <c r="C367" s="118"/>
      <c r="D367" s="118"/>
      <c r="E367" s="118"/>
      <c r="F367" s="118"/>
      <c r="G367" s="118"/>
      <c r="H367" s="118"/>
      <c r="I367" s="118"/>
      <c r="J367" s="118"/>
      <c r="K367" s="118"/>
      <c r="L367" s="118"/>
      <c r="M367" s="118"/>
      <c r="N367" s="118"/>
      <c r="O367" s="118"/>
      <c r="P367" s="118"/>
      <c r="Q367" s="118"/>
      <c r="R367" s="118"/>
      <c r="S367" s="118"/>
      <c r="T367" s="118"/>
      <c r="U367" s="118"/>
      <c r="V367" s="118"/>
      <c r="W367" s="118"/>
      <c r="X367" s="118"/>
      <c r="Y367" s="118"/>
      <c r="Z367" s="118"/>
      <c r="AA367" s="118"/>
      <c r="AB367" s="118"/>
      <c r="AC367" s="118"/>
      <c r="AD367" s="118"/>
      <c r="AE367" s="118"/>
      <c r="AF367" s="118"/>
      <c r="AG367" s="118"/>
      <c r="AH367" s="118"/>
      <c r="AI367" s="118"/>
      <c r="AJ367" s="118"/>
      <c r="AK367" s="118"/>
      <c r="AL367" s="118"/>
      <c r="AM367" s="118"/>
      <c r="AN367" s="118"/>
      <c r="AO367" s="118"/>
      <c r="AP367" s="118"/>
      <c r="AQ367" s="118"/>
      <c r="AR367" s="118"/>
      <c r="AS367" s="118"/>
      <c r="AT367" s="118"/>
      <c r="AU367" s="118"/>
      <c r="AV367" s="118"/>
      <c r="AW367" s="118"/>
      <c r="AX367" s="118"/>
      <c r="AY367" s="118"/>
      <c r="AZ367" s="118"/>
      <c r="BA367" s="118"/>
      <c r="BB367" s="118"/>
      <c r="BC367" s="118"/>
      <c r="BD367" s="118"/>
      <c r="BE367" s="118"/>
      <c r="BF367" s="118"/>
      <c r="BG367" s="118"/>
      <c r="BH367" s="118"/>
      <c r="BI367" s="118"/>
      <c r="BJ367" s="118"/>
      <c r="BK367" s="118"/>
      <c r="BL367" s="118"/>
      <c r="BM367" s="118"/>
      <c r="BN367" s="118"/>
      <c r="BO367" s="118"/>
      <c r="BP367" s="118"/>
      <c r="BQ367" s="118"/>
      <c r="BR367" s="118"/>
      <c r="BS367" s="118"/>
      <c r="BT367" s="118"/>
      <c r="BU367" s="118"/>
      <c r="BV367" s="118"/>
      <c r="BW367" s="118"/>
      <c r="BX367" s="118"/>
      <c r="BY367" s="118"/>
      <c r="BZ367" s="118"/>
      <c r="CA367" s="118"/>
      <c r="CB367" s="118"/>
      <c r="CC367" s="118"/>
      <c r="CD367" s="118"/>
      <c r="CE367" s="118"/>
      <c r="CF367" s="118"/>
      <c r="CG367" s="118"/>
      <c r="CH367" s="118"/>
    </row>
    <row r="368" spans="1:86">
      <c r="A368" s="118"/>
      <c r="B368" s="118"/>
      <c r="C368" s="118"/>
      <c r="D368" s="118"/>
      <c r="E368" s="118"/>
      <c r="F368" s="118"/>
      <c r="G368" s="118"/>
      <c r="H368" s="118"/>
      <c r="I368" s="118"/>
      <c r="J368" s="118"/>
      <c r="K368" s="118"/>
      <c r="L368" s="118"/>
      <c r="M368" s="118"/>
      <c r="N368" s="118"/>
      <c r="O368" s="118"/>
      <c r="P368" s="118"/>
      <c r="Q368" s="118"/>
      <c r="R368" s="118"/>
      <c r="S368" s="118"/>
      <c r="T368" s="118"/>
      <c r="U368" s="118"/>
      <c r="V368" s="118"/>
      <c r="W368" s="118"/>
      <c r="X368" s="118"/>
      <c r="Y368" s="118"/>
      <c r="Z368" s="118"/>
      <c r="AA368" s="118"/>
      <c r="AB368" s="118"/>
      <c r="AC368" s="118"/>
      <c r="AD368" s="118"/>
      <c r="AE368" s="118"/>
      <c r="AF368" s="118"/>
      <c r="AG368" s="118"/>
      <c r="AH368" s="118"/>
      <c r="AI368" s="118"/>
      <c r="AJ368" s="118"/>
      <c r="AK368" s="118"/>
      <c r="AL368" s="118"/>
      <c r="AM368" s="118"/>
      <c r="AN368" s="118"/>
      <c r="AO368" s="118"/>
      <c r="AP368" s="118"/>
      <c r="AQ368" s="118"/>
      <c r="AR368" s="118"/>
      <c r="AS368" s="118"/>
      <c r="AT368" s="118"/>
      <c r="AU368" s="118"/>
      <c r="AV368" s="118"/>
      <c r="AW368" s="118"/>
      <c r="AX368" s="118"/>
      <c r="AY368" s="118"/>
      <c r="AZ368" s="118"/>
      <c r="BA368" s="118"/>
      <c r="BB368" s="118"/>
      <c r="BC368" s="118"/>
      <c r="BD368" s="118"/>
      <c r="BE368" s="118"/>
      <c r="BF368" s="118"/>
      <c r="BG368" s="118"/>
      <c r="BH368" s="118"/>
      <c r="BI368" s="118"/>
      <c r="BJ368" s="118"/>
      <c r="BK368" s="118"/>
      <c r="BL368" s="118"/>
      <c r="BM368" s="118"/>
      <c r="BN368" s="118"/>
      <c r="BO368" s="118"/>
      <c r="BP368" s="118"/>
      <c r="BQ368" s="118"/>
      <c r="BR368" s="118"/>
      <c r="BS368" s="118"/>
      <c r="BT368" s="118"/>
      <c r="BU368" s="118"/>
      <c r="BV368" s="118"/>
      <c r="BW368" s="118"/>
      <c r="BX368" s="118"/>
      <c r="BY368" s="118"/>
      <c r="BZ368" s="118"/>
      <c r="CA368" s="118"/>
      <c r="CB368" s="118"/>
      <c r="CC368" s="118"/>
      <c r="CD368" s="118"/>
      <c r="CE368" s="118"/>
      <c r="CF368" s="118"/>
      <c r="CG368" s="118"/>
      <c r="CH368" s="118"/>
    </row>
    <row r="369" spans="1:86">
      <c r="A369" s="118"/>
      <c r="B369" s="118"/>
      <c r="C369" s="118"/>
      <c r="D369" s="118"/>
      <c r="E369" s="118"/>
      <c r="F369" s="118"/>
      <c r="G369" s="118"/>
      <c r="H369" s="118"/>
      <c r="I369" s="118"/>
      <c r="J369" s="118"/>
      <c r="K369" s="118"/>
      <c r="L369" s="118"/>
      <c r="M369" s="118"/>
      <c r="N369" s="118"/>
      <c r="O369" s="118"/>
      <c r="P369" s="118"/>
      <c r="Q369" s="118"/>
      <c r="R369" s="118"/>
      <c r="S369" s="118"/>
      <c r="T369" s="118"/>
      <c r="U369" s="118"/>
      <c r="V369" s="118"/>
      <c r="W369" s="118"/>
      <c r="X369" s="118"/>
      <c r="Y369" s="118"/>
      <c r="Z369" s="118"/>
      <c r="AA369" s="118"/>
      <c r="AB369" s="118"/>
      <c r="AC369" s="118"/>
      <c r="AD369" s="118"/>
      <c r="AE369" s="118"/>
      <c r="AF369" s="118"/>
      <c r="AG369" s="118"/>
      <c r="AH369" s="118"/>
      <c r="AI369" s="118"/>
      <c r="AJ369" s="118"/>
      <c r="AK369" s="118"/>
      <c r="AL369" s="118"/>
      <c r="AM369" s="118"/>
      <c r="AN369" s="118"/>
      <c r="AO369" s="118"/>
      <c r="AP369" s="118"/>
      <c r="AQ369" s="118"/>
      <c r="AR369" s="118"/>
      <c r="AS369" s="118"/>
      <c r="AT369" s="118"/>
      <c r="AU369" s="118"/>
      <c r="AV369" s="118"/>
      <c r="AW369" s="118"/>
      <c r="AX369" s="118"/>
      <c r="AY369" s="118"/>
      <c r="AZ369" s="118"/>
      <c r="BA369" s="118"/>
      <c r="BB369" s="118"/>
      <c r="BC369" s="118"/>
      <c r="BD369" s="118"/>
      <c r="BE369" s="118"/>
      <c r="BF369" s="118"/>
      <c r="BG369" s="118"/>
      <c r="BH369" s="118"/>
      <c r="BI369" s="118"/>
      <c r="BJ369" s="118"/>
      <c r="BK369" s="118"/>
      <c r="BL369" s="118"/>
      <c r="BM369" s="118"/>
      <c r="BN369" s="118"/>
      <c r="BO369" s="118"/>
      <c r="BP369" s="118"/>
      <c r="BQ369" s="118"/>
      <c r="BR369" s="118"/>
      <c r="BS369" s="118"/>
      <c r="BT369" s="118"/>
      <c r="BU369" s="118"/>
      <c r="BV369" s="118"/>
      <c r="BW369" s="118"/>
      <c r="BX369" s="118"/>
      <c r="BY369" s="118"/>
      <c r="BZ369" s="118"/>
      <c r="CA369" s="118"/>
      <c r="CB369" s="118"/>
      <c r="CC369" s="118"/>
      <c r="CD369" s="118"/>
      <c r="CE369" s="118"/>
      <c r="CF369" s="118"/>
      <c r="CG369" s="118"/>
      <c r="CH369" s="118"/>
    </row>
    <row r="370" spans="1:86">
      <c r="A370" s="118"/>
      <c r="B370" s="118"/>
      <c r="C370" s="118"/>
      <c r="D370" s="118"/>
      <c r="E370" s="118"/>
      <c r="F370" s="118"/>
      <c r="G370" s="118"/>
      <c r="H370" s="118"/>
      <c r="I370" s="118"/>
      <c r="J370" s="118"/>
      <c r="K370" s="118"/>
      <c r="L370" s="118"/>
      <c r="M370" s="118"/>
      <c r="N370" s="118"/>
      <c r="O370" s="118"/>
      <c r="P370" s="118"/>
      <c r="Q370" s="118"/>
      <c r="R370" s="118"/>
      <c r="S370" s="118"/>
      <c r="T370" s="118"/>
      <c r="U370" s="118"/>
      <c r="V370" s="118"/>
      <c r="W370" s="118"/>
      <c r="X370" s="118"/>
      <c r="Y370" s="118"/>
      <c r="Z370" s="118"/>
      <c r="AA370" s="118"/>
      <c r="AB370" s="118"/>
      <c r="AC370" s="118"/>
      <c r="AD370" s="118"/>
      <c r="AE370" s="118"/>
      <c r="AF370" s="118"/>
      <c r="AG370" s="118"/>
      <c r="AH370" s="118"/>
      <c r="AI370" s="118"/>
      <c r="AJ370" s="118"/>
      <c r="AK370" s="118"/>
      <c r="AL370" s="118"/>
      <c r="AM370" s="118"/>
      <c r="AN370" s="118"/>
      <c r="AO370" s="118"/>
      <c r="AP370" s="118"/>
      <c r="AQ370" s="118"/>
      <c r="AR370" s="118"/>
      <c r="AS370" s="118"/>
      <c r="AT370" s="118"/>
      <c r="AU370" s="118"/>
      <c r="AV370" s="118"/>
      <c r="AW370" s="118"/>
      <c r="AX370" s="118"/>
      <c r="AY370" s="118"/>
      <c r="AZ370" s="118"/>
      <c r="BA370" s="118"/>
      <c r="BB370" s="118"/>
      <c r="BC370" s="118"/>
      <c r="BD370" s="118"/>
      <c r="BE370" s="118"/>
      <c r="BF370" s="118"/>
      <c r="BG370" s="118"/>
      <c r="BH370" s="118"/>
      <c r="BI370" s="118"/>
      <c r="BJ370" s="118"/>
      <c r="BK370" s="118"/>
      <c r="BL370" s="118"/>
      <c r="BM370" s="118"/>
      <c r="BN370" s="118"/>
      <c r="BO370" s="118"/>
      <c r="BP370" s="118"/>
      <c r="BQ370" s="118"/>
      <c r="BR370" s="118"/>
      <c r="BS370" s="118"/>
      <c r="BT370" s="118"/>
      <c r="BU370" s="118"/>
      <c r="BV370" s="118"/>
      <c r="BW370" s="118"/>
      <c r="BX370" s="118"/>
      <c r="BY370" s="118"/>
      <c r="BZ370" s="118"/>
      <c r="CA370" s="118"/>
      <c r="CB370" s="118"/>
      <c r="CC370" s="118"/>
      <c r="CD370" s="118"/>
      <c r="CE370" s="118"/>
      <c r="CF370" s="118"/>
      <c r="CG370" s="118"/>
      <c r="CH370" s="118"/>
    </row>
    <row r="371" spans="1:86">
      <c r="A371" s="118"/>
      <c r="B371" s="118"/>
      <c r="C371" s="118"/>
      <c r="D371" s="118"/>
      <c r="E371" s="118"/>
      <c r="F371" s="118"/>
      <c r="G371" s="118"/>
      <c r="H371" s="118"/>
      <c r="I371" s="118"/>
      <c r="J371" s="118"/>
      <c r="K371" s="118"/>
      <c r="L371" s="118"/>
      <c r="M371" s="118"/>
      <c r="N371" s="118"/>
      <c r="O371" s="118"/>
      <c r="P371" s="118"/>
      <c r="Q371" s="118"/>
      <c r="R371" s="118"/>
      <c r="S371" s="118"/>
      <c r="T371" s="118"/>
      <c r="U371" s="118"/>
      <c r="V371" s="118"/>
      <c r="W371" s="118"/>
      <c r="X371" s="118"/>
      <c r="Y371" s="118"/>
      <c r="Z371" s="118"/>
      <c r="AA371" s="118"/>
      <c r="AB371" s="118"/>
      <c r="AC371" s="118"/>
      <c r="AD371" s="118"/>
      <c r="AE371" s="118"/>
      <c r="AF371" s="118"/>
      <c r="AG371" s="118"/>
      <c r="AH371" s="118"/>
      <c r="AI371" s="118"/>
      <c r="AJ371" s="118"/>
      <c r="AK371" s="118"/>
      <c r="AL371" s="118"/>
      <c r="AM371" s="118"/>
      <c r="AN371" s="118"/>
      <c r="AO371" s="118"/>
      <c r="AP371" s="118"/>
      <c r="AQ371" s="118"/>
      <c r="AR371" s="118"/>
      <c r="AS371" s="118"/>
      <c r="AT371" s="118"/>
      <c r="AU371" s="118"/>
      <c r="AV371" s="118"/>
      <c r="AW371" s="118"/>
      <c r="AX371" s="118"/>
      <c r="AY371" s="118"/>
      <c r="AZ371" s="118"/>
      <c r="BA371" s="118"/>
      <c r="BB371" s="118"/>
      <c r="BC371" s="118"/>
      <c r="BD371" s="118"/>
      <c r="BE371" s="118"/>
      <c r="BF371" s="118"/>
      <c r="BG371" s="118"/>
      <c r="BH371" s="118"/>
      <c r="BI371" s="118"/>
      <c r="BJ371" s="118"/>
      <c r="BK371" s="118"/>
      <c r="BL371" s="118"/>
      <c r="BM371" s="118"/>
      <c r="BN371" s="118"/>
      <c r="BO371" s="118"/>
      <c r="BP371" s="118"/>
      <c r="BQ371" s="118"/>
      <c r="BR371" s="118"/>
      <c r="BS371" s="118"/>
      <c r="BT371" s="118"/>
      <c r="BU371" s="118"/>
      <c r="BV371" s="118"/>
      <c r="BW371" s="118"/>
      <c r="BX371" s="118"/>
      <c r="BY371" s="118"/>
      <c r="BZ371" s="118"/>
      <c r="CA371" s="118"/>
      <c r="CB371" s="118"/>
      <c r="CC371" s="118"/>
      <c r="CD371" s="118"/>
      <c r="CE371" s="118"/>
      <c r="CF371" s="118"/>
      <c r="CG371" s="118"/>
      <c r="CH371" s="118"/>
    </row>
    <row r="372" spans="1:86">
      <c r="A372" s="118"/>
      <c r="B372" s="118"/>
      <c r="C372" s="118"/>
      <c r="D372" s="118"/>
      <c r="E372" s="118"/>
      <c r="F372" s="118"/>
      <c r="G372" s="118"/>
      <c r="H372" s="118"/>
      <c r="I372" s="118"/>
      <c r="J372" s="118"/>
      <c r="K372" s="118"/>
      <c r="L372" s="118"/>
      <c r="M372" s="118"/>
      <c r="N372" s="118"/>
      <c r="O372" s="118"/>
      <c r="P372" s="118"/>
      <c r="Q372" s="118"/>
      <c r="R372" s="118"/>
      <c r="S372" s="118"/>
      <c r="T372" s="118"/>
      <c r="U372" s="118"/>
      <c r="V372" s="118"/>
      <c r="W372" s="118"/>
      <c r="X372" s="118"/>
      <c r="Y372" s="118"/>
      <c r="Z372" s="118"/>
      <c r="AA372" s="118"/>
      <c r="AB372" s="118"/>
      <c r="AC372" s="118"/>
      <c r="AD372" s="118"/>
      <c r="AE372" s="118"/>
      <c r="AF372" s="118"/>
      <c r="AG372" s="118"/>
      <c r="AH372" s="118"/>
      <c r="AI372" s="118"/>
      <c r="AJ372" s="118"/>
      <c r="AK372" s="118"/>
      <c r="AL372" s="118"/>
      <c r="AM372" s="118"/>
      <c r="AN372" s="118"/>
      <c r="AO372" s="118"/>
      <c r="AP372" s="118"/>
      <c r="AQ372" s="118"/>
      <c r="AR372" s="118"/>
      <c r="AS372" s="118"/>
      <c r="AT372" s="118"/>
      <c r="AU372" s="118"/>
      <c r="AV372" s="118"/>
      <c r="AW372" s="118"/>
      <c r="AX372" s="118"/>
      <c r="AY372" s="118"/>
      <c r="AZ372" s="118"/>
      <c r="BA372" s="118"/>
      <c r="BB372" s="118"/>
      <c r="BC372" s="118"/>
      <c r="BD372" s="118"/>
      <c r="BE372" s="118"/>
      <c r="BF372" s="118"/>
      <c r="BG372" s="118"/>
      <c r="BH372" s="118"/>
      <c r="BI372" s="118"/>
      <c r="BJ372" s="118"/>
      <c r="BK372" s="118"/>
      <c r="BL372" s="118"/>
      <c r="BM372" s="118"/>
      <c r="BN372" s="118"/>
      <c r="BO372" s="118"/>
      <c r="BP372" s="118"/>
      <c r="BQ372" s="118"/>
      <c r="BR372" s="118"/>
      <c r="BS372" s="118"/>
      <c r="BT372" s="118"/>
      <c r="BU372" s="118"/>
      <c r="BV372" s="118"/>
      <c r="BW372" s="118"/>
      <c r="BX372" s="118"/>
      <c r="BY372" s="118"/>
      <c r="BZ372" s="118"/>
      <c r="CA372" s="118"/>
      <c r="CB372" s="118"/>
      <c r="CC372" s="118"/>
      <c r="CD372" s="118"/>
      <c r="CE372" s="118"/>
      <c r="CF372" s="118"/>
      <c r="CG372" s="118"/>
      <c r="CH372" s="118"/>
    </row>
    <row r="373" spans="1:86">
      <c r="A373" s="118"/>
      <c r="B373" s="118"/>
      <c r="C373" s="118"/>
      <c r="D373" s="118"/>
      <c r="E373" s="118"/>
      <c r="F373" s="118"/>
      <c r="G373" s="118"/>
      <c r="H373" s="118"/>
      <c r="I373" s="118"/>
      <c r="J373" s="118"/>
      <c r="K373" s="118"/>
      <c r="L373" s="118"/>
      <c r="M373" s="118"/>
      <c r="N373" s="118"/>
      <c r="O373" s="118"/>
      <c r="P373" s="118"/>
      <c r="Q373" s="118"/>
      <c r="R373" s="118"/>
      <c r="S373" s="118"/>
      <c r="T373" s="118"/>
      <c r="U373" s="118"/>
      <c r="V373" s="118"/>
      <c r="W373" s="118"/>
      <c r="X373" s="118"/>
      <c r="Y373" s="118"/>
      <c r="Z373" s="118"/>
      <c r="AA373" s="118"/>
      <c r="AB373" s="118"/>
      <c r="AC373" s="118"/>
      <c r="AD373" s="118"/>
      <c r="AE373" s="118"/>
      <c r="AF373" s="118"/>
      <c r="AG373" s="118"/>
      <c r="AH373" s="118"/>
      <c r="AI373" s="118"/>
      <c r="AJ373" s="118"/>
      <c r="AK373" s="118"/>
      <c r="AL373" s="118"/>
      <c r="AM373" s="118"/>
      <c r="AN373" s="118"/>
      <c r="AO373" s="118"/>
      <c r="AP373" s="118"/>
      <c r="AQ373" s="118"/>
      <c r="AR373" s="118"/>
      <c r="AS373" s="118"/>
      <c r="AT373" s="118"/>
      <c r="AU373" s="118"/>
      <c r="AV373" s="118"/>
      <c r="AW373" s="118"/>
      <c r="AX373" s="118"/>
      <c r="AY373" s="118"/>
      <c r="AZ373" s="118"/>
      <c r="BA373" s="118"/>
      <c r="BB373" s="118"/>
      <c r="BC373" s="118"/>
      <c r="BD373" s="118"/>
      <c r="BE373" s="118"/>
      <c r="BF373" s="118"/>
      <c r="BG373" s="118"/>
      <c r="BH373" s="118"/>
      <c r="BI373" s="118"/>
      <c r="BJ373" s="118"/>
      <c r="BK373" s="118"/>
      <c r="BL373" s="118"/>
      <c r="BM373" s="118"/>
      <c r="BN373" s="118"/>
      <c r="BO373" s="118"/>
      <c r="BP373" s="118"/>
      <c r="BQ373" s="118"/>
      <c r="BR373" s="118"/>
      <c r="BS373" s="118"/>
      <c r="BT373" s="118"/>
      <c r="BU373" s="118"/>
      <c r="BV373" s="118"/>
      <c r="BW373" s="118"/>
      <c r="BX373" s="118"/>
      <c r="BY373" s="118"/>
      <c r="BZ373" s="118"/>
      <c r="CA373" s="118"/>
      <c r="CB373" s="118"/>
      <c r="CC373" s="118"/>
      <c r="CD373" s="118"/>
      <c r="CE373" s="118"/>
      <c r="CF373" s="118"/>
      <c r="CG373" s="118"/>
      <c r="CH373" s="118"/>
    </row>
    <row r="374" spans="1:86">
      <c r="A374" s="118"/>
      <c r="B374" s="118"/>
      <c r="C374" s="118"/>
      <c r="D374" s="118"/>
      <c r="E374" s="118"/>
      <c r="F374" s="118"/>
      <c r="G374" s="118"/>
      <c r="H374" s="118"/>
      <c r="I374" s="118"/>
      <c r="J374" s="118"/>
      <c r="K374" s="118"/>
      <c r="L374" s="118"/>
      <c r="M374" s="118"/>
      <c r="N374" s="118"/>
      <c r="O374" s="118"/>
      <c r="P374" s="118"/>
      <c r="Q374" s="118"/>
      <c r="R374" s="118"/>
      <c r="S374" s="118"/>
      <c r="T374" s="118"/>
      <c r="U374" s="118"/>
      <c r="V374" s="118"/>
      <c r="W374" s="118"/>
      <c r="X374" s="118"/>
      <c r="Y374" s="118"/>
      <c r="Z374" s="118"/>
      <c r="AA374" s="118"/>
      <c r="AB374" s="118"/>
      <c r="AC374" s="118"/>
      <c r="AD374" s="118"/>
      <c r="AE374" s="118"/>
      <c r="AF374" s="118"/>
      <c r="AG374" s="118"/>
      <c r="AH374" s="118"/>
      <c r="AI374" s="118"/>
      <c r="AJ374" s="118"/>
      <c r="AK374" s="118"/>
      <c r="AL374" s="118"/>
      <c r="AM374" s="118"/>
      <c r="AN374" s="118"/>
      <c r="AO374" s="118"/>
      <c r="AP374" s="118"/>
      <c r="AQ374" s="118"/>
      <c r="AR374" s="118"/>
      <c r="AS374" s="118"/>
      <c r="AT374" s="118"/>
      <c r="AU374" s="118"/>
      <c r="AV374" s="118"/>
      <c r="AW374" s="118"/>
      <c r="AX374" s="118"/>
      <c r="AY374" s="118"/>
      <c r="AZ374" s="118"/>
      <c r="BA374" s="118"/>
      <c r="BB374" s="118"/>
      <c r="BC374" s="118"/>
      <c r="BD374" s="118"/>
      <c r="BE374" s="118"/>
      <c r="BF374" s="118"/>
      <c r="BG374" s="118"/>
      <c r="BH374" s="118"/>
      <c r="BI374" s="118"/>
      <c r="BJ374" s="118"/>
      <c r="BK374" s="118"/>
      <c r="BL374" s="118"/>
      <c r="BM374" s="118"/>
      <c r="BN374" s="118"/>
      <c r="BO374" s="118"/>
      <c r="BP374" s="118"/>
      <c r="BQ374" s="118"/>
      <c r="BR374" s="118"/>
      <c r="BS374" s="118"/>
      <c r="BT374" s="118"/>
      <c r="BU374" s="118"/>
      <c r="BV374" s="118"/>
      <c r="BW374" s="118"/>
      <c r="BX374" s="118"/>
      <c r="BY374" s="118"/>
      <c r="BZ374" s="118"/>
      <c r="CA374" s="118"/>
      <c r="CB374" s="118"/>
      <c r="CC374" s="118"/>
      <c r="CD374" s="118"/>
      <c r="CE374" s="118"/>
      <c r="CF374" s="118"/>
      <c r="CG374" s="118"/>
      <c r="CH374" s="118"/>
    </row>
    <row r="375" spans="1:86">
      <c r="A375" s="118"/>
      <c r="B375" s="118"/>
      <c r="C375" s="118"/>
      <c r="D375" s="118"/>
      <c r="E375" s="118"/>
      <c r="F375" s="118"/>
      <c r="G375" s="118"/>
      <c r="H375" s="118"/>
      <c r="I375" s="118"/>
      <c r="J375" s="118"/>
      <c r="K375" s="118"/>
      <c r="L375" s="118"/>
      <c r="M375" s="118"/>
      <c r="N375" s="118"/>
      <c r="O375" s="118"/>
      <c r="P375" s="118"/>
      <c r="Q375" s="118"/>
      <c r="R375" s="118"/>
      <c r="S375" s="118"/>
      <c r="T375" s="118"/>
      <c r="U375" s="118"/>
      <c r="V375" s="118"/>
      <c r="W375" s="118"/>
      <c r="X375" s="118"/>
      <c r="Y375" s="118"/>
      <c r="Z375" s="118"/>
      <c r="AA375" s="118"/>
      <c r="AB375" s="118"/>
      <c r="AC375" s="118"/>
      <c r="AD375" s="118"/>
      <c r="AE375" s="118"/>
      <c r="AF375" s="118"/>
      <c r="AG375" s="118"/>
      <c r="AH375" s="118"/>
      <c r="AI375" s="118"/>
      <c r="AJ375" s="118"/>
      <c r="AK375" s="118"/>
      <c r="AL375" s="118"/>
      <c r="AM375" s="118"/>
      <c r="AN375" s="118"/>
      <c r="AO375" s="118"/>
      <c r="AP375" s="118"/>
      <c r="AQ375" s="118"/>
      <c r="AR375" s="118"/>
      <c r="AS375" s="118"/>
      <c r="AT375" s="118"/>
      <c r="AU375" s="118"/>
      <c r="AV375" s="118"/>
      <c r="AW375" s="118"/>
      <c r="AX375" s="118"/>
      <c r="AY375" s="118"/>
      <c r="AZ375" s="118"/>
      <c r="BA375" s="118"/>
      <c r="BB375" s="118"/>
      <c r="BC375" s="118"/>
      <c r="BD375" s="118"/>
      <c r="BE375" s="118"/>
      <c r="BF375" s="118"/>
      <c r="BG375" s="118"/>
      <c r="BH375" s="118"/>
      <c r="BI375" s="118"/>
      <c r="BJ375" s="118"/>
      <c r="BK375" s="118"/>
      <c r="BL375" s="118"/>
      <c r="BM375" s="118"/>
      <c r="BN375" s="118"/>
      <c r="BO375" s="118"/>
      <c r="BP375" s="118"/>
      <c r="BQ375" s="118"/>
      <c r="BR375" s="118"/>
      <c r="BS375" s="118"/>
      <c r="BT375" s="118"/>
      <c r="BU375" s="118"/>
      <c r="BV375" s="118"/>
      <c r="BW375" s="118"/>
      <c r="BX375" s="118"/>
      <c r="BY375" s="118"/>
      <c r="BZ375" s="118"/>
      <c r="CA375" s="118"/>
      <c r="CB375" s="118"/>
      <c r="CC375" s="118"/>
      <c r="CD375" s="118"/>
      <c r="CE375" s="118"/>
      <c r="CF375" s="118"/>
      <c r="CG375" s="118"/>
      <c r="CH375" s="118"/>
    </row>
    <row r="376" spans="1:86">
      <c r="A376" s="118"/>
      <c r="B376" s="118"/>
      <c r="C376" s="118"/>
      <c r="D376" s="118"/>
      <c r="E376" s="118"/>
      <c r="F376" s="118"/>
      <c r="G376" s="118"/>
      <c r="H376" s="118"/>
      <c r="I376" s="118"/>
      <c r="J376" s="118"/>
      <c r="K376" s="118"/>
      <c r="L376" s="118"/>
      <c r="M376" s="118"/>
      <c r="N376" s="118"/>
      <c r="O376" s="118"/>
      <c r="P376" s="118"/>
      <c r="Q376" s="118"/>
      <c r="R376" s="118"/>
      <c r="S376" s="118"/>
      <c r="T376" s="118"/>
      <c r="U376" s="118"/>
      <c r="V376" s="118"/>
      <c r="W376" s="118"/>
      <c r="X376" s="118"/>
      <c r="Y376" s="118"/>
      <c r="Z376" s="118"/>
      <c r="AA376" s="118"/>
      <c r="AB376" s="118"/>
      <c r="AC376" s="118"/>
      <c r="AD376" s="118"/>
      <c r="AE376" s="118"/>
      <c r="AF376" s="118"/>
      <c r="AG376" s="118"/>
      <c r="AH376" s="118"/>
      <c r="AI376" s="118"/>
      <c r="AJ376" s="118"/>
      <c r="AK376" s="118"/>
      <c r="AL376" s="118"/>
      <c r="AM376" s="118"/>
      <c r="AN376" s="118"/>
      <c r="AO376" s="118"/>
      <c r="AP376" s="118"/>
      <c r="AQ376" s="118"/>
      <c r="AR376" s="118"/>
      <c r="AS376" s="118"/>
      <c r="AT376" s="118"/>
      <c r="AU376" s="118"/>
      <c r="AV376" s="118"/>
      <c r="AW376" s="118"/>
      <c r="AX376" s="118"/>
      <c r="AY376" s="118"/>
      <c r="AZ376" s="118"/>
      <c r="BA376" s="118"/>
      <c r="BB376" s="118"/>
      <c r="BC376" s="118"/>
      <c r="BD376" s="118"/>
      <c r="BE376" s="118"/>
      <c r="BF376" s="118"/>
      <c r="BG376" s="118"/>
      <c r="BH376" s="118"/>
      <c r="BI376" s="118"/>
      <c r="BJ376" s="118"/>
      <c r="BK376" s="118"/>
      <c r="BL376" s="118"/>
      <c r="BM376" s="118"/>
      <c r="BN376" s="118"/>
      <c r="BO376" s="118"/>
      <c r="BP376" s="118"/>
      <c r="BQ376" s="118"/>
      <c r="BR376" s="118"/>
      <c r="BS376" s="118"/>
      <c r="BT376" s="118"/>
      <c r="BU376" s="118"/>
      <c r="BV376" s="118"/>
      <c r="BW376" s="118"/>
      <c r="BX376" s="118"/>
      <c r="BY376" s="118"/>
      <c r="BZ376" s="118"/>
      <c r="CA376" s="118"/>
      <c r="CB376" s="118"/>
      <c r="CC376" s="118"/>
      <c r="CD376" s="118"/>
      <c r="CE376" s="118"/>
      <c r="CF376" s="118"/>
      <c r="CG376" s="118"/>
      <c r="CH376" s="118"/>
    </row>
    <row r="377" spans="1:86">
      <c r="A377" s="118"/>
      <c r="B377" s="118"/>
      <c r="C377" s="118"/>
      <c r="D377" s="118"/>
      <c r="E377" s="118"/>
      <c r="F377" s="118"/>
      <c r="G377" s="118"/>
      <c r="H377" s="118"/>
      <c r="I377" s="118"/>
      <c r="J377" s="118"/>
      <c r="K377" s="118"/>
      <c r="L377" s="118"/>
      <c r="M377" s="118"/>
      <c r="N377" s="118"/>
      <c r="O377" s="118"/>
      <c r="P377" s="118"/>
      <c r="Q377" s="118"/>
      <c r="R377" s="118"/>
      <c r="S377" s="118"/>
      <c r="T377" s="118"/>
      <c r="U377" s="118"/>
      <c r="V377" s="118"/>
      <c r="W377" s="118"/>
      <c r="X377" s="118"/>
      <c r="Y377" s="118"/>
      <c r="Z377" s="118"/>
      <c r="AA377" s="118"/>
      <c r="AB377" s="118"/>
      <c r="AC377" s="118"/>
      <c r="AD377" s="118"/>
      <c r="AE377" s="118"/>
      <c r="AF377" s="118"/>
      <c r="AG377" s="118"/>
      <c r="AH377" s="118"/>
      <c r="AI377" s="118"/>
      <c r="AJ377" s="118"/>
      <c r="AK377" s="118"/>
      <c r="AL377" s="118"/>
      <c r="AM377" s="118"/>
      <c r="AN377" s="118"/>
      <c r="AO377" s="118"/>
      <c r="AP377" s="118"/>
      <c r="AQ377" s="118"/>
      <c r="AR377" s="118"/>
      <c r="AS377" s="118"/>
      <c r="AT377" s="118"/>
      <c r="AU377" s="118"/>
      <c r="AV377" s="118"/>
      <c r="AW377" s="118"/>
      <c r="AX377" s="118"/>
      <c r="AY377" s="118"/>
      <c r="AZ377" s="118"/>
      <c r="BA377" s="118"/>
      <c r="BB377" s="118"/>
      <c r="BC377" s="118"/>
      <c r="BD377" s="118"/>
      <c r="BE377" s="118"/>
      <c r="BF377" s="118"/>
      <c r="BG377" s="118"/>
      <c r="BH377" s="118"/>
      <c r="BI377" s="118"/>
      <c r="BJ377" s="118"/>
      <c r="BK377" s="118"/>
      <c r="BL377" s="118"/>
      <c r="BM377" s="118"/>
      <c r="BN377" s="118"/>
      <c r="BO377" s="118"/>
      <c r="BP377" s="118"/>
      <c r="BQ377" s="118"/>
      <c r="BR377" s="118"/>
      <c r="BS377" s="118"/>
      <c r="BT377" s="118"/>
      <c r="BU377" s="118"/>
      <c r="BV377" s="118"/>
      <c r="BW377" s="118"/>
      <c r="BX377" s="118"/>
      <c r="BY377" s="118"/>
      <c r="BZ377" s="118"/>
      <c r="CA377" s="118"/>
      <c r="CB377" s="118"/>
      <c r="CC377" s="118"/>
      <c r="CD377" s="118"/>
      <c r="CE377" s="118"/>
      <c r="CF377" s="118"/>
      <c r="CG377" s="118"/>
      <c r="CH377" s="118"/>
    </row>
    <row r="378" spans="1:86">
      <c r="A378" s="118"/>
      <c r="B378" s="118"/>
      <c r="C378" s="118"/>
      <c r="D378" s="118"/>
      <c r="E378" s="118"/>
      <c r="F378" s="118"/>
      <c r="G378" s="118"/>
      <c r="H378" s="118"/>
      <c r="I378" s="118"/>
      <c r="J378" s="118"/>
      <c r="K378" s="118"/>
      <c r="L378" s="118"/>
      <c r="M378" s="118"/>
      <c r="N378" s="118"/>
      <c r="O378" s="118"/>
      <c r="P378" s="118"/>
      <c r="Q378" s="118"/>
      <c r="R378" s="118"/>
      <c r="S378" s="118"/>
      <c r="T378" s="118"/>
      <c r="U378" s="118"/>
      <c r="V378" s="118"/>
      <c r="W378" s="118"/>
      <c r="X378" s="118"/>
      <c r="Y378" s="118"/>
      <c r="Z378" s="118"/>
      <c r="AA378" s="118"/>
      <c r="AB378" s="118"/>
      <c r="AC378" s="118"/>
      <c r="AD378" s="118"/>
      <c r="AE378" s="118"/>
      <c r="AF378" s="118"/>
      <c r="AG378" s="118"/>
      <c r="AH378" s="118"/>
      <c r="AI378" s="118"/>
      <c r="AJ378" s="118"/>
      <c r="AK378" s="118"/>
      <c r="AL378" s="118"/>
      <c r="AM378" s="118"/>
      <c r="AN378" s="118"/>
      <c r="AO378" s="118"/>
      <c r="AP378" s="118"/>
      <c r="AQ378" s="118"/>
      <c r="AR378" s="118"/>
      <c r="AS378" s="118"/>
      <c r="AT378" s="118"/>
      <c r="AU378" s="118"/>
      <c r="AV378" s="118"/>
      <c r="AW378" s="118"/>
      <c r="AX378" s="118"/>
      <c r="AY378" s="118"/>
      <c r="AZ378" s="118"/>
      <c r="BA378" s="118"/>
      <c r="BB378" s="118"/>
      <c r="BC378" s="118"/>
      <c r="BD378" s="118"/>
      <c r="BE378" s="118"/>
      <c r="BF378" s="118"/>
      <c r="BG378" s="118"/>
      <c r="BH378" s="118"/>
      <c r="BI378" s="118"/>
      <c r="BJ378" s="118"/>
      <c r="BK378" s="118"/>
      <c r="BL378" s="118"/>
      <c r="BM378" s="118"/>
      <c r="BN378" s="118"/>
      <c r="BO378" s="118"/>
      <c r="BP378" s="118"/>
      <c r="BQ378" s="118"/>
      <c r="BR378" s="118"/>
      <c r="BS378" s="118"/>
      <c r="BT378" s="118"/>
      <c r="BU378" s="118"/>
      <c r="BV378" s="118"/>
      <c r="BW378" s="118"/>
      <c r="BX378" s="118"/>
      <c r="BY378" s="118"/>
      <c r="BZ378" s="118"/>
      <c r="CA378" s="118"/>
      <c r="CB378" s="118"/>
      <c r="CC378" s="118"/>
      <c r="CD378" s="118"/>
      <c r="CE378" s="118"/>
      <c r="CF378" s="118"/>
      <c r="CG378" s="118"/>
      <c r="CH378" s="118"/>
    </row>
    <row r="379" spans="1:86">
      <c r="A379" s="118"/>
      <c r="B379" s="118"/>
      <c r="C379" s="118"/>
      <c r="D379" s="118"/>
      <c r="E379" s="118"/>
      <c r="F379" s="118"/>
      <c r="G379" s="118"/>
      <c r="H379" s="118"/>
      <c r="I379" s="118"/>
      <c r="J379" s="118"/>
      <c r="K379" s="118"/>
      <c r="L379" s="118"/>
      <c r="M379" s="118"/>
      <c r="N379" s="118"/>
      <c r="O379" s="118"/>
      <c r="P379" s="118"/>
      <c r="Q379" s="118"/>
      <c r="R379" s="118"/>
      <c r="S379" s="118"/>
      <c r="T379" s="118"/>
      <c r="U379" s="118"/>
      <c r="V379" s="118"/>
      <c r="W379" s="118"/>
      <c r="X379" s="118"/>
      <c r="Y379" s="118"/>
      <c r="Z379" s="118"/>
      <c r="AA379" s="118"/>
      <c r="AB379" s="118"/>
      <c r="AC379" s="118"/>
      <c r="AD379" s="118"/>
      <c r="AE379" s="118"/>
      <c r="AF379" s="118"/>
      <c r="AG379" s="118"/>
      <c r="AH379" s="118"/>
      <c r="AI379" s="118"/>
      <c r="AJ379" s="118"/>
      <c r="AK379" s="118"/>
      <c r="AL379" s="118"/>
      <c r="AM379" s="118"/>
      <c r="AN379" s="118"/>
      <c r="AO379" s="118"/>
      <c r="AP379" s="118"/>
      <c r="AQ379" s="118"/>
      <c r="AR379" s="118"/>
      <c r="AS379" s="118"/>
      <c r="AT379" s="118"/>
      <c r="AU379" s="118"/>
      <c r="AV379" s="118"/>
      <c r="AW379" s="118"/>
      <c r="AX379" s="118"/>
      <c r="AY379" s="118"/>
      <c r="AZ379" s="118"/>
      <c r="BA379" s="118"/>
      <c r="BB379" s="118"/>
      <c r="BC379" s="118"/>
      <c r="BD379" s="118"/>
      <c r="BE379" s="118"/>
      <c r="BF379" s="118"/>
      <c r="BG379" s="118"/>
      <c r="BH379" s="118"/>
      <c r="BI379" s="118"/>
      <c r="BJ379" s="118"/>
      <c r="BK379" s="118"/>
      <c r="BL379" s="118"/>
      <c r="BM379" s="118"/>
      <c r="BN379" s="118"/>
      <c r="BO379" s="118"/>
      <c r="BP379" s="118"/>
      <c r="BQ379" s="118"/>
      <c r="BR379" s="118"/>
      <c r="BS379" s="118"/>
      <c r="BT379" s="118"/>
      <c r="BU379" s="118"/>
      <c r="BV379" s="118"/>
      <c r="BW379" s="118"/>
      <c r="BX379" s="118"/>
      <c r="BY379" s="118"/>
      <c r="BZ379" s="118"/>
      <c r="CA379" s="118"/>
      <c r="CB379" s="118"/>
      <c r="CC379" s="118"/>
      <c r="CD379" s="118"/>
      <c r="CE379" s="118"/>
      <c r="CF379" s="118"/>
      <c r="CG379" s="118"/>
      <c r="CH379" s="118"/>
    </row>
    <row r="380" spans="1:86">
      <c r="A380" s="118"/>
      <c r="B380" s="118"/>
      <c r="C380" s="118"/>
      <c r="D380" s="118"/>
      <c r="E380" s="118"/>
      <c r="F380" s="118"/>
      <c r="G380" s="118"/>
      <c r="H380" s="118"/>
      <c r="I380" s="118"/>
      <c r="J380" s="118"/>
      <c r="K380" s="118"/>
      <c r="L380" s="118"/>
      <c r="M380" s="118"/>
      <c r="N380" s="118"/>
      <c r="O380" s="118"/>
      <c r="P380" s="118"/>
      <c r="Q380" s="118"/>
      <c r="R380" s="118"/>
      <c r="S380" s="118"/>
      <c r="T380" s="118"/>
      <c r="U380" s="118"/>
      <c r="V380" s="118"/>
      <c r="W380" s="118"/>
      <c r="X380" s="118"/>
      <c r="Y380" s="118"/>
      <c r="Z380" s="118"/>
      <c r="AA380" s="118"/>
      <c r="AB380" s="118"/>
      <c r="AC380" s="118"/>
      <c r="AD380" s="118"/>
      <c r="AE380" s="118"/>
      <c r="AF380" s="118"/>
      <c r="AG380" s="118"/>
      <c r="AH380" s="118"/>
      <c r="AI380" s="118"/>
      <c r="AJ380" s="118"/>
      <c r="AK380" s="118"/>
      <c r="AL380" s="118"/>
      <c r="AM380" s="118"/>
      <c r="AN380" s="118"/>
      <c r="AO380" s="118"/>
      <c r="AP380" s="118"/>
      <c r="AQ380" s="118"/>
      <c r="AR380" s="118"/>
      <c r="AS380" s="118"/>
      <c r="AT380" s="118"/>
      <c r="AU380" s="118"/>
      <c r="AV380" s="118"/>
      <c r="AW380" s="118"/>
      <c r="AX380" s="118"/>
      <c r="AY380" s="118"/>
      <c r="AZ380" s="118"/>
      <c r="BA380" s="118"/>
      <c r="BB380" s="118"/>
      <c r="BC380" s="118"/>
      <c r="BD380" s="118"/>
      <c r="BE380" s="118"/>
      <c r="BF380" s="118"/>
      <c r="BG380" s="118"/>
      <c r="BH380" s="118"/>
      <c r="BI380" s="118"/>
      <c r="BJ380" s="118"/>
      <c r="BK380" s="118"/>
      <c r="BL380" s="118"/>
      <c r="BM380" s="118"/>
      <c r="BN380" s="118"/>
      <c r="BO380" s="118"/>
      <c r="BP380" s="118"/>
      <c r="BQ380" s="118"/>
      <c r="BR380" s="118"/>
      <c r="BS380" s="118"/>
      <c r="BT380" s="118"/>
      <c r="BU380" s="118"/>
      <c r="BV380" s="118"/>
      <c r="BW380" s="118"/>
      <c r="BX380" s="118"/>
      <c r="BY380" s="118"/>
      <c r="BZ380" s="118"/>
      <c r="CA380" s="118"/>
      <c r="CB380" s="118"/>
      <c r="CC380" s="118"/>
      <c r="CD380" s="118"/>
      <c r="CE380" s="118"/>
      <c r="CF380" s="118"/>
      <c r="CG380" s="118"/>
      <c r="CH380" s="118"/>
    </row>
    <row r="381" spans="1:86">
      <c r="A381" s="118"/>
      <c r="B381" s="118"/>
      <c r="C381" s="118"/>
      <c r="D381" s="118"/>
      <c r="E381" s="118"/>
      <c r="F381" s="118"/>
      <c r="G381" s="118"/>
      <c r="H381" s="118"/>
      <c r="I381" s="118"/>
      <c r="J381" s="118"/>
      <c r="K381" s="118"/>
      <c r="L381" s="118"/>
      <c r="M381" s="118"/>
      <c r="N381" s="118"/>
      <c r="O381" s="118"/>
      <c r="P381" s="118"/>
      <c r="Q381" s="118"/>
      <c r="R381" s="118"/>
      <c r="S381" s="118"/>
      <c r="T381" s="118"/>
      <c r="U381" s="118"/>
      <c r="V381" s="118"/>
      <c r="W381" s="118"/>
      <c r="X381" s="118"/>
      <c r="Y381" s="118"/>
      <c r="Z381" s="118"/>
      <c r="AA381" s="118"/>
      <c r="AB381" s="118"/>
      <c r="AC381" s="118"/>
      <c r="AD381" s="118"/>
      <c r="AE381" s="118"/>
      <c r="AF381" s="118"/>
      <c r="AG381" s="118"/>
      <c r="AH381" s="118"/>
      <c r="AI381" s="118"/>
      <c r="AJ381" s="118"/>
      <c r="AK381" s="118"/>
      <c r="AL381" s="118"/>
      <c r="AM381" s="118"/>
      <c r="AN381" s="118"/>
      <c r="AO381" s="118"/>
      <c r="AP381" s="118"/>
      <c r="AQ381" s="118"/>
      <c r="AR381" s="118"/>
      <c r="AS381" s="118"/>
      <c r="AT381" s="118"/>
      <c r="AU381" s="118"/>
      <c r="AV381" s="118"/>
      <c r="AW381" s="118"/>
      <c r="AX381" s="118"/>
      <c r="AY381" s="118"/>
      <c r="AZ381" s="118"/>
      <c r="BA381" s="118"/>
      <c r="BB381" s="118"/>
      <c r="BC381" s="118"/>
      <c r="BD381" s="118"/>
      <c r="BE381" s="118"/>
      <c r="BF381" s="118"/>
      <c r="BG381" s="118"/>
      <c r="BH381" s="118"/>
      <c r="BI381" s="118"/>
      <c r="BJ381" s="118"/>
      <c r="BK381" s="118"/>
      <c r="BL381" s="118"/>
      <c r="BM381" s="118"/>
      <c r="BN381" s="118"/>
      <c r="BO381" s="118"/>
      <c r="BP381" s="118"/>
      <c r="BQ381" s="118"/>
      <c r="BR381" s="118"/>
      <c r="BS381" s="118"/>
      <c r="BT381" s="118"/>
      <c r="BU381" s="118"/>
      <c r="BV381" s="118"/>
      <c r="BW381" s="118"/>
      <c r="BX381" s="118"/>
      <c r="BY381" s="118"/>
      <c r="BZ381" s="118"/>
      <c r="CA381" s="118"/>
      <c r="CB381" s="118"/>
      <c r="CC381" s="118"/>
      <c r="CD381" s="118"/>
      <c r="CE381" s="118"/>
      <c r="CF381" s="118"/>
      <c r="CG381" s="118"/>
      <c r="CH381" s="118"/>
    </row>
    <row r="382" spans="1:86">
      <c r="A382" s="118"/>
      <c r="B382" s="118"/>
      <c r="C382" s="118"/>
      <c r="D382" s="118"/>
      <c r="E382" s="118"/>
      <c r="F382" s="118"/>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8"/>
      <c r="AF382" s="118"/>
      <c r="AG382" s="118"/>
      <c r="AH382" s="118"/>
      <c r="AI382" s="118"/>
      <c r="AJ382" s="118"/>
      <c r="AK382" s="118"/>
      <c r="AL382" s="118"/>
      <c r="AM382" s="118"/>
      <c r="AN382" s="118"/>
      <c r="AO382" s="118"/>
      <c r="AP382" s="118"/>
      <c r="AQ382" s="118"/>
      <c r="AR382" s="118"/>
      <c r="AS382" s="118"/>
      <c r="AT382" s="118"/>
      <c r="AU382" s="118"/>
      <c r="AV382" s="118"/>
      <c r="AW382" s="118"/>
      <c r="AX382" s="118"/>
      <c r="AY382" s="118"/>
      <c r="AZ382" s="118"/>
      <c r="BA382" s="118"/>
      <c r="BB382" s="118"/>
      <c r="BC382" s="118"/>
      <c r="BD382" s="118"/>
      <c r="BE382" s="118"/>
      <c r="BF382" s="118"/>
      <c r="BG382" s="118"/>
      <c r="BH382" s="118"/>
      <c r="BI382" s="118"/>
      <c r="BJ382" s="118"/>
      <c r="BK382" s="118"/>
      <c r="BL382" s="118"/>
      <c r="BM382" s="118"/>
      <c r="BN382" s="118"/>
      <c r="BO382" s="118"/>
      <c r="BP382" s="118"/>
      <c r="BQ382" s="118"/>
      <c r="BR382" s="118"/>
      <c r="BS382" s="118"/>
      <c r="BT382" s="118"/>
      <c r="BU382" s="118"/>
      <c r="BV382" s="118"/>
      <c r="BW382" s="118"/>
      <c r="BX382" s="118"/>
      <c r="BY382" s="118"/>
      <c r="BZ382" s="118"/>
      <c r="CA382" s="118"/>
      <c r="CB382" s="118"/>
      <c r="CC382" s="118"/>
      <c r="CD382" s="118"/>
      <c r="CE382" s="118"/>
      <c r="CF382" s="118"/>
      <c r="CG382" s="118"/>
      <c r="CH382" s="118"/>
    </row>
    <row r="383" spans="1:86">
      <c r="A383" s="118"/>
      <c r="B383" s="118"/>
      <c r="C383" s="118"/>
      <c r="D383" s="118"/>
      <c r="E383" s="118"/>
      <c r="F383" s="118"/>
      <c r="G383" s="118"/>
      <c r="H383" s="118"/>
      <c r="I383" s="118"/>
      <c r="J383" s="118"/>
      <c r="K383" s="118"/>
      <c r="L383" s="118"/>
      <c r="M383" s="118"/>
      <c r="N383" s="118"/>
      <c r="O383" s="118"/>
      <c r="P383" s="118"/>
      <c r="Q383" s="118"/>
      <c r="R383" s="118"/>
      <c r="S383" s="118"/>
      <c r="T383" s="118"/>
      <c r="U383" s="118"/>
      <c r="V383" s="118"/>
      <c r="W383" s="118"/>
      <c r="X383" s="118"/>
      <c r="Y383" s="118"/>
      <c r="Z383" s="118"/>
      <c r="AA383" s="118"/>
      <c r="AB383" s="118"/>
      <c r="AC383" s="118"/>
      <c r="AD383" s="118"/>
      <c r="AE383" s="118"/>
      <c r="AF383" s="118"/>
      <c r="AG383" s="118"/>
      <c r="AH383" s="118"/>
      <c r="AI383" s="118"/>
      <c r="AJ383" s="118"/>
      <c r="AK383" s="118"/>
      <c r="AL383" s="118"/>
      <c r="AM383" s="118"/>
      <c r="AN383" s="118"/>
      <c r="AO383" s="118"/>
      <c r="AP383" s="118"/>
      <c r="AQ383" s="118"/>
      <c r="AR383" s="118"/>
      <c r="AS383" s="118"/>
      <c r="AT383" s="118"/>
      <c r="AU383" s="118"/>
      <c r="AV383" s="118"/>
      <c r="AW383" s="118"/>
      <c r="AX383" s="118"/>
      <c r="AY383" s="118"/>
      <c r="AZ383" s="118"/>
      <c r="BA383" s="118"/>
      <c r="BB383" s="118"/>
      <c r="BC383" s="118"/>
      <c r="BD383" s="118"/>
      <c r="BE383" s="118"/>
      <c r="BF383" s="118"/>
      <c r="BG383" s="118"/>
      <c r="BH383" s="118"/>
      <c r="BI383" s="118"/>
      <c r="BJ383" s="118"/>
      <c r="BK383" s="118"/>
      <c r="BL383" s="118"/>
      <c r="BM383" s="118"/>
      <c r="BN383" s="118"/>
      <c r="BO383" s="118"/>
      <c r="BP383" s="118"/>
      <c r="BQ383" s="118"/>
      <c r="BR383" s="118"/>
      <c r="BS383" s="118"/>
      <c r="BT383" s="118"/>
      <c r="BU383" s="118"/>
      <c r="BV383" s="118"/>
      <c r="BW383" s="118"/>
      <c r="BX383" s="118"/>
      <c r="BY383" s="118"/>
      <c r="BZ383" s="118"/>
      <c r="CA383" s="118"/>
      <c r="CB383" s="118"/>
      <c r="CC383" s="118"/>
      <c r="CD383" s="118"/>
      <c r="CE383" s="118"/>
      <c r="CF383" s="118"/>
      <c r="CG383" s="118"/>
      <c r="CH383" s="118"/>
    </row>
    <row r="384" spans="1:86">
      <c r="A384" s="118"/>
      <c r="B384" s="118"/>
      <c r="C384" s="118"/>
      <c r="D384" s="118"/>
      <c r="E384" s="118"/>
      <c r="F384" s="118"/>
      <c r="G384" s="118"/>
      <c r="H384" s="118"/>
      <c r="I384" s="118"/>
      <c r="J384" s="118"/>
      <c r="K384" s="118"/>
      <c r="L384" s="118"/>
      <c r="M384" s="118"/>
      <c r="N384" s="118"/>
      <c r="O384" s="118"/>
      <c r="P384" s="118"/>
      <c r="Q384" s="118"/>
      <c r="R384" s="118"/>
      <c r="S384" s="118"/>
      <c r="T384" s="118"/>
      <c r="U384" s="118"/>
      <c r="V384" s="118"/>
      <c r="W384" s="118"/>
      <c r="X384" s="118"/>
      <c r="Y384" s="118"/>
      <c r="Z384" s="118"/>
      <c r="AA384" s="118"/>
      <c r="AB384" s="118"/>
      <c r="AC384" s="118"/>
      <c r="AD384" s="118"/>
      <c r="AE384" s="118"/>
      <c r="AF384" s="118"/>
      <c r="AG384" s="118"/>
      <c r="AH384" s="118"/>
      <c r="AI384" s="118"/>
      <c r="AJ384" s="118"/>
      <c r="AK384" s="118"/>
      <c r="AL384" s="118"/>
      <c r="AM384" s="118"/>
      <c r="AN384" s="118"/>
      <c r="AO384" s="118"/>
      <c r="AP384" s="118"/>
      <c r="AQ384" s="118"/>
      <c r="AR384" s="118"/>
      <c r="AS384" s="118"/>
      <c r="AT384" s="118"/>
      <c r="AU384" s="118"/>
      <c r="AV384" s="118"/>
      <c r="AW384" s="118"/>
      <c r="AX384" s="118"/>
      <c r="AY384" s="118"/>
      <c r="AZ384" s="118"/>
      <c r="BA384" s="118"/>
      <c r="BB384" s="118"/>
      <c r="BC384" s="118"/>
      <c r="BD384" s="118"/>
      <c r="BE384" s="118"/>
      <c r="BF384" s="118"/>
      <c r="BG384" s="118"/>
      <c r="BH384" s="118"/>
      <c r="BI384" s="118"/>
      <c r="BJ384" s="118"/>
      <c r="BK384" s="118"/>
      <c r="BL384" s="118"/>
      <c r="BM384" s="118"/>
      <c r="BN384" s="118"/>
      <c r="BO384" s="118"/>
      <c r="BP384" s="118"/>
      <c r="BQ384" s="118"/>
      <c r="BR384" s="118"/>
      <c r="BS384" s="118"/>
      <c r="BT384" s="118"/>
      <c r="BU384" s="118"/>
      <c r="BV384" s="118"/>
      <c r="BW384" s="118"/>
      <c r="BX384" s="118"/>
      <c r="BY384" s="118"/>
      <c r="BZ384" s="118"/>
      <c r="CA384" s="118"/>
      <c r="CB384" s="118"/>
      <c r="CC384" s="118"/>
      <c r="CD384" s="118"/>
      <c r="CE384" s="118"/>
      <c r="CF384" s="118"/>
      <c r="CG384" s="118"/>
      <c r="CH384" s="118"/>
    </row>
    <row r="385" spans="1:86">
      <c r="A385" s="118"/>
      <c r="B385" s="118"/>
      <c r="C385" s="118"/>
      <c r="D385" s="118"/>
      <c r="E385" s="118"/>
      <c r="F385" s="118"/>
      <c r="G385" s="118"/>
      <c r="H385" s="118"/>
      <c r="I385" s="118"/>
      <c r="J385" s="118"/>
      <c r="K385" s="118"/>
      <c r="L385" s="118"/>
      <c r="M385" s="118"/>
      <c r="N385" s="118"/>
      <c r="O385" s="118"/>
      <c r="P385" s="118"/>
      <c r="Q385" s="118"/>
      <c r="R385" s="118"/>
      <c r="S385" s="118"/>
      <c r="T385" s="118"/>
      <c r="U385" s="118"/>
      <c r="V385" s="118"/>
      <c r="W385" s="118"/>
      <c r="X385" s="118"/>
      <c r="Y385" s="118"/>
      <c r="Z385" s="118"/>
      <c r="AA385" s="118"/>
      <c r="AB385" s="118"/>
      <c r="AC385" s="118"/>
      <c r="AD385" s="118"/>
      <c r="AE385" s="118"/>
      <c r="AF385" s="118"/>
      <c r="AG385" s="118"/>
      <c r="AH385" s="118"/>
      <c r="AI385" s="118"/>
      <c r="AJ385" s="118"/>
      <c r="AK385" s="118"/>
      <c r="AL385" s="118"/>
      <c r="AM385" s="118"/>
      <c r="AN385" s="118"/>
      <c r="AO385" s="118"/>
      <c r="AP385" s="118"/>
      <c r="AQ385" s="118"/>
      <c r="AR385" s="118"/>
      <c r="AS385" s="118"/>
      <c r="AT385" s="118"/>
      <c r="AU385" s="118"/>
      <c r="AV385" s="118"/>
      <c r="AW385" s="118"/>
      <c r="AX385" s="118"/>
      <c r="AY385" s="118"/>
      <c r="AZ385" s="118"/>
      <c r="BA385" s="118"/>
      <c r="BB385" s="118"/>
      <c r="BC385" s="118"/>
      <c r="BD385" s="118"/>
      <c r="BE385" s="118"/>
      <c r="BF385" s="118"/>
      <c r="BG385" s="118"/>
      <c r="BH385" s="118"/>
      <c r="BI385" s="118"/>
      <c r="BJ385" s="118"/>
      <c r="BK385" s="118"/>
      <c r="BL385" s="118"/>
      <c r="BM385" s="118"/>
      <c r="BN385" s="118"/>
      <c r="BO385" s="118"/>
      <c r="BP385" s="118"/>
      <c r="BQ385" s="118"/>
      <c r="BR385" s="118"/>
      <c r="BS385" s="118"/>
      <c r="BT385" s="118"/>
      <c r="BU385" s="118"/>
      <c r="BV385" s="118"/>
      <c r="BW385" s="118"/>
      <c r="BX385" s="118"/>
      <c r="BY385" s="118"/>
      <c r="BZ385" s="118"/>
      <c r="CA385" s="118"/>
      <c r="CB385" s="118"/>
      <c r="CC385" s="118"/>
      <c r="CD385" s="118"/>
      <c r="CE385" s="118"/>
      <c r="CF385" s="118"/>
      <c r="CG385" s="118"/>
      <c r="CH385" s="118"/>
    </row>
    <row r="386" spans="1:86">
      <c r="A386" s="118"/>
      <c r="B386" s="118"/>
      <c r="C386" s="118"/>
      <c r="D386" s="118"/>
      <c r="E386" s="118"/>
      <c r="F386" s="118"/>
      <c r="G386" s="118"/>
      <c r="H386" s="118"/>
      <c r="I386" s="118"/>
      <c r="J386" s="118"/>
      <c r="K386" s="118"/>
      <c r="L386" s="118"/>
      <c r="M386" s="118"/>
      <c r="N386" s="118"/>
      <c r="O386" s="118"/>
      <c r="P386" s="118"/>
      <c r="Q386" s="118"/>
      <c r="R386" s="118"/>
      <c r="S386" s="118"/>
      <c r="T386" s="118"/>
      <c r="U386" s="118"/>
      <c r="V386" s="118"/>
      <c r="W386" s="118"/>
      <c r="X386" s="118"/>
      <c r="Y386" s="118"/>
      <c r="Z386" s="118"/>
      <c r="AA386" s="118"/>
      <c r="AB386" s="118"/>
      <c r="AC386" s="118"/>
      <c r="AD386" s="118"/>
      <c r="AE386" s="118"/>
      <c r="AF386" s="118"/>
      <c r="AG386" s="118"/>
      <c r="AH386" s="118"/>
      <c r="AI386" s="118"/>
      <c r="AJ386" s="118"/>
      <c r="AK386" s="118"/>
      <c r="AL386" s="118"/>
      <c r="AM386" s="118"/>
      <c r="AN386" s="118"/>
      <c r="AO386" s="118"/>
      <c r="AP386" s="118"/>
      <c r="AQ386" s="118"/>
      <c r="AR386" s="118"/>
      <c r="AS386" s="118"/>
      <c r="AT386" s="118"/>
      <c r="AU386" s="118"/>
      <c r="AV386" s="118"/>
      <c r="AW386" s="118"/>
      <c r="AX386" s="118"/>
      <c r="AY386" s="118"/>
      <c r="AZ386" s="118"/>
      <c r="BA386" s="118"/>
      <c r="BB386" s="118"/>
      <c r="BC386" s="118"/>
      <c r="BD386" s="118"/>
      <c r="BE386" s="118"/>
      <c r="BF386" s="118"/>
      <c r="BG386" s="118"/>
      <c r="BH386" s="118"/>
      <c r="BI386" s="118"/>
      <c r="BJ386" s="118"/>
      <c r="BK386" s="118"/>
      <c r="BL386" s="118"/>
      <c r="BM386" s="118"/>
      <c r="BN386" s="118"/>
      <c r="BO386" s="118"/>
      <c r="BP386" s="118"/>
      <c r="BQ386" s="118"/>
      <c r="BR386" s="118"/>
      <c r="BS386" s="118"/>
      <c r="BT386" s="118"/>
      <c r="BU386" s="118"/>
      <c r="BV386" s="118"/>
      <c r="BW386" s="118"/>
      <c r="BX386" s="118"/>
      <c r="BY386" s="118"/>
      <c r="BZ386" s="118"/>
      <c r="CA386" s="118"/>
      <c r="CB386" s="118"/>
      <c r="CC386" s="118"/>
      <c r="CD386" s="118"/>
      <c r="CE386" s="118"/>
      <c r="CF386" s="118"/>
      <c r="CG386" s="118"/>
      <c r="CH386" s="118"/>
    </row>
    <row r="387" spans="1:86">
      <c r="A387" s="118"/>
      <c r="B387" s="118"/>
      <c r="C387" s="118"/>
      <c r="D387" s="118"/>
      <c r="E387" s="118"/>
      <c r="F387" s="118"/>
      <c r="G387" s="118"/>
      <c r="H387" s="118"/>
      <c r="I387" s="118"/>
      <c r="J387" s="118"/>
      <c r="K387" s="118"/>
      <c r="L387" s="118"/>
      <c r="M387" s="118"/>
      <c r="N387" s="118"/>
      <c r="O387" s="118"/>
      <c r="P387" s="118"/>
      <c r="Q387" s="118"/>
      <c r="R387" s="118"/>
      <c r="S387" s="118"/>
      <c r="T387" s="118"/>
      <c r="U387" s="118"/>
      <c r="V387" s="118"/>
      <c r="W387" s="118"/>
      <c r="X387" s="118"/>
      <c r="Y387" s="118"/>
      <c r="Z387" s="118"/>
      <c r="AA387" s="118"/>
      <c r="AB387" s="118"/>
      <c r="AC387" s="118"/>
      <c r="AD387" s="118"/>
      <c r="AE387" s="118"/>
      <c r="AF387" s="118"/>
      <c r="AG387" s="118"/>
      <c r="AH387" s="118"/>
      <c r="AI387" s="118"/>
      <c r="AJ387" s="118"/>
      <c r="AK387" s="118"/>
      <c r="AL387" s="118"/>
      <c r="AM387" s="118"/>
      <c r="AN387" s="118"/>
      <c r="AO387" s="118"/>
      <c r="AP387" s="118"/>
      <c r="AQ387" s="118"/>
      <c r="AR387" s="118"/>
      <c r="AS387" s="118"/>
      <c r="AT387" s="118"/>
      <c r="AU387" s="118"/>
      <c r="AV387" s="118"/>
      <c r="AW387" s="118"/>
      <c r="AX387" s="118"/>
      <c r="AY387" s="118"/>
      <c r="AZ387" s="118"/>
      <c r="BA387" s="118"/>
      <c r="BB387" s="118"/>
      <c r="BC387" s="118"/>
      <c r="BD387" s="118"/>
      <c r="BE387" s="118"/>
      <c r="BF387" s="118"/>
      <c r="BG387" s="118"/>
      <c r="BH387" s="118"/>
      <c r="BI387" s="118"/>
      <c r="BJ387" s="118"/>
      <c r="BK387" s="118"/>
      <c r="BL387" s="118"/>
      <c r="BM387" s="118"/>
      <c r="BN387" s="118"/>
      <c r="BO387" s="118"/>
      <c r="BP387" s="118"/>
      <c r="BQ387" s="118"/>
      <c r="BR387" s="118"/>
      <c r="BS387" s="118"/>
      <c r="BT387" s="118"/>
      <c r="BU387" s="118"/>
      <c r="BV387" s="118"/>
      <c r="BW387" s="118"/>
      <c r="BX387" s="118"/>
      <c r="BY387" s="118"/>
      <c r="BZ387" s="118"/>
      <c r="CA387" s="118"/>
      <c r="CB387" s="118"/>
      <c r="CC387" s="118"/>
      <c r="CD387" s="118"/>
      <c r="CE387" s="118"/>
      <c r="CF387" s="118"/>
      <c r="CG387" s="118"/>
      <c r="CH387" s="118"/>
    </row>
    <row r="388" spans="1:86">
      <c r="A388" s="118"/>
      <c r="B388" s="118"/>
      <c r="C388" s="118"/>
      <c r="D388" s="118"/>
      <c r="E388" s="118"/>
      <c r="F388" s="118"/>
      <c r="G388" s="118"/>
      <c r="H388" s="118"/>
      <c r="I388" s="118"/>
      <c r="J388" s="118"/>
      <c r="K388" s="118"/>
      <c r="L388" s="118"/>
      <c r="M388" s="118"/>
      <c r="N388" s="118"/>
      <c r="O388" s="118"/>
      <c r="P388" s="118"/>
      <c r="Q388" s="118"/>
      <c r="R388" s="118"/>
      <c r="S388" s="118"/>
      <c r="T388" s="118"/>
      <c r="U388" s="118"/>
      <c r="V388" s="118"/>
      <c r="W388" s="118"/>
      <c r="X388" s="118"/>
      <c r="Y388" s="118"/>
      <c r="Z388" s="118"/>
      <c r="AA388" s="118"/>
      <c r="AB388" s="118"/>
      <c r="AC388" s="118"/>
      <c r="AD388" s="118"/>
      <c r="AE388" s="118"/>
      <c r="AF388" s="118"/>
      <c r="AG388" s="118"/>
      <c r="AH388" s="118"/>
      <c r="AI388" s="118"/>
      <c r="AJ388" s="118"/>
      <c r="AK388" s="118"/>
      <c r="AL388" s="118"/>
      <c r="AM388" s="118"/>
      <c r="AN388" s="118"/>
      <c r="AO388" s="118"/>
      <c r="AP388" s="118"/>
      <c r="AQ388" s="118"/>
      <c r="AR388" s="118"/>
      <c r="AS388" s="118"/>
      <c r="AT388" s="118"/>
      <c r="AU388" s="118"/>
      <c r="AV388" s="118"/>
      <c r="AW388" s="118"/>
      <c r="AX388" s="118"/>
      <c r="AY388" s="118"/>
      <c r="AZ388" s="118"/>
      <c r="BA388" s="118"/>
      <c r="BB388" s="118"/>
      <c r="BC388" s="118"/>
      <c r="BD388" s="118"/>
      <c r="BE388" s="118"/>
      <c r="BF388" s="118"/>
      <c r="BG388" s="118"/>
      <c r="BH388" s="118"/>
      <c r="BI388" s="118"/>
      <c r="BJ388" s="118"/>
      <c r="BK388" s="118"/>
      <c r="BL388" s="118"/>
      <c r="BM388" s="118"/>
      <c r="BN388" s="118"/>
      <c r="BO388" s="118"/>
      <c r="BP388" s="118"/>
      <c r="BQ388" s="118"/>
      <c r="BR388" s="118"/>
      <c r="BS388" s="118"/>
      <c r="BT388" s="118"/>
      <c r="BU388" s="118"/>
      <c r="BV388" s="118"/>
      <c r="BW388" s="118"/>
      <c r="BX388" s="118"/>
      <c r="BY388" s="118"/>
      <c r="BZ388" s="118"/>
      <c r="CA388" s="118"/>
      <c r="CB388" s="118"/>
      <c r="CC388" s="118"/>
      <c r="CD388" s="118"/>
      <c r="CE388" s="118"/>
      <c r="CF388" s="118"/>
      <c r="CG388" s="118"/>
      <c r="CH388" s="118"/>
    </row>
    <row r="389" spans="1:86">
      <c r="A389" s="118"/>
      <c r="B389" s="118"/>
      <c r="C389" s="118"/>
      <c r="D389" s="118"/>
      <c r="E389" s="118"/>
      <c r="F389" s="118"/>
      <c r="G389" s="118"/>
      <c r="H389" s="118"/>
      <c r="I389" s="118"/>
      <c r="J389" s="118"/>
      <c r="K389" s="118"/>
      <c r="L389" s="118"/>
      <c r="M389" s="118"/>
      <c r="N389" s="118"/>
      <c r="O389" s="118"/>
      <c r="P389" s="118"/>
      <c r="Q389" s="118"/>
      <c r="R389" s="118"/>
      <c r="S389" s="118"/>
      <c r="T389" s="118"/>
      <c r="U389" s="118"/>
      <c r="V389" s="118"/>
      <c r="W389" s="118"/>
      <c r="X389" s="118"/>
      <c r="Y389" s="118"/>
      <c r="Z389" s="118"/>
      <c r="AA389" s="118"/>
      <c r="AB389" s="118"/>
      <c r="AC389" s="118"/>
      <c r="AD389" s="118"/>
      <c r="AE389" s="118"/>
      <c r="AF389" s="118"/>
      <c r="AG389" s="118"/>
      <c r="AH389" s="118"/>
      <c r="AI389" s="118"/>
      <c r="AJ389" s="118"/>
      <c r="AK389" s="118"/>
      <c r="AL389" s="118"/>
      <c r="AM389" s="118"/>
      <c r="AN389" s="118"/>
      <c r="AO389" s="118"/>
      <c r="AP389" s="118"/>
      <c r="AQ389" s="118"/>
      <c r="AR389" s="118"/>
      <c r="AS389" s="118"/>
      <c r="AT389" s="118"/>
      <c r="AU389" s="118"/>
      <c r="AV389" s="118"/>
      <c r="AW389" s="118"/>
      <c r="AX389" s="118"/>
      <c r="AY389" s="118"/>
      <c r="AZ389" s="118"/>
      <c r="BA389" s="118"/>
      <c r="BB389" s="118"/>
      <c r="BC389" s="118"/>
      <c r="BD389" s="118"/>
      <c r="BE389" s="118"/>
      <c r="BF389" s="118"/>
      <c r="BG389" s="118"/>
      <c r="BH389" s="118"/>
      <c r="BI389" s="118"/>
      <c r="BJ389" s="118"/>
      <c r="BK389" s="118"/>
      <c r="BL389" s="118"/>
      <c r="BM389" s="118"/>
      <c r="BN389" s="118"/>
      <c r="BO389" s="118"/>
      <c r="BP389" s="118"/>
      <c r="BQ389" s="118"/>
      <c r="BR389" s="118"/>
      <c r="BS389" s="118"/>
      <c r="BT389" s="118"/>
      <c r="BU389" s="118"/>
      <c r="BV389" s="118"/>
      <c r="BW389" s="118"/>
      <c r="BX389" s="118"/>
      <c r="BY389" s="118"/>
      <c r="BZ389" s="118"/>
      <c r="CA389" s="118"/>
      <c r="CB389" s="118"/>
      <c r="CC389" s="118"/>
      <c r="CD389" s="118"/>
      <c r="CE389" s="118"/>
      <c r="CF389" s="118"/>
      <c r="CG389" s="118"/>
      <c r="CH389" s="118"/>
    </row>
    <row r="390" spans="1:86">
      <c r="A390" s="118"/>
      <c r="B390" s="118"/>
      <c r="C390" s="118"/>
      <c r="D390" s="118"/>
      <c r="E390" s="118"/>
      <c r="F390" s="118"/>
      <c r="G390" s="118"/>
      <c r="H390" s="118"/>
      <c r="I390" s="118"/>
      <c r="J390" s="118"/>
      <c r="K390" s="118"/>
      <c r="L390" s="118"/>
      <c r="M390" s="118"/>
      <c r="N390" s="118"/>
      <c r="O390" s="118"/>
      <c r="P390" s="118"/>
      <c r="Q390" s="118"/>
      <c r="R390" s="118"/>
      <c r="S390" s="118"/>
      <c r="T390" s="118"/>
      <c r="U390" s="118"/>
      <c r="V390" s="118"/>
      <c r="W390" s="118"/>
      <c r="X390" s="118"/>
      <c r="Y390" s="118"/>
      <c r="Z390" s="118"/>
      <c r="AA390" s="118"/>
      <c r="AB390" s="118"/>
      <c r="AC390" s="118"/>
      <c r="AD390" s="118"/>
      <c r="AE390" s="118"/>
      <c r="AF390" s="118"/>
      <c r="AG390" s="118"/>
      <c r="AH390" s="118"/>
      <c r="AI390" s="118"/>
      <c r="AJ390" s="118"/>
      <c r="AK390" s="118"/>
      <c r="AL390" s="118"/>
      <c r="AM390" s="118"/>
      <c r="AN390" s="118"/>
      <c r="AO390" s="118"/>
      <c r="AP390" s="118"/>
      <c r="AQ390" s="118"/>
      <c r="AR390" s="118"/>
      <c r="AS390" s="118"/>
      <c r="AT390" s="118"/>
      <c r="AU390" s="118"/>
      <c r="AV390" s="118"/>
      <c r="AW390" s="118"/>
      <c r="AX390" s="118"/>
      <c r="AY390" s="118"/>
      <c r="AZ390" s="118"/>
      <c r="BA390" s="118"/>
      <c r="BB390" s="118"/>
      <c r="BC390" s="118"/>
      <c r="BD390" s="118"/>
      <c r="BE390" s="118"/>
      <c r="BF390" s="118"/>
      <c r="BG390" s="118"/>
      <c r="BH390" s="118"/>
      <c r="BI390" s="118"/>
      <c r="BJ390" s="118"/>
      <c r="BK390" s="118"/>
      <c r="BL390" s="118"/>
      <c r="BM390" s="118"/>
      <c r="BN390" s="118"/>
      <c r="BO390" s="118"/>
      <c r="BP390" s="118"/>
      <c r="BQ390" s="118"/>
      <c r="BR390" s="118"/>
      <c r="BS390" s="118"/>
      <c r="BT390" s="118"/>
      <c r="BU390" s="118"/>
      <c r="BV390" s="118"/>
      <c r="BW390" s="118"/>
      <c r="BX390" s="118"/>
      <c r="BY390" s="118"/>
      <c r="BZ390" s="118"/>
      <c r="CA390" s="118"/>
      <c r="CB390" s="118"/>
      <c r="CC390" s="118"/>
      <c r="CD390" s="118"/>
      <c r="CE390" s="118"/>
      <c r="CF390" s="118"/>
      <c r="CG390" s="118"/>
      <c r="CH390" s="118"/>
    </row>
    <row r="391" spans="1:86">
      <c r="A391" s="118"/>
      <c r="B391" s="118"/>
      <c r="C391" s="118"/>
      <c r="D391" s="118"/>
      <c r="E391" s="118"/>
      <c r="F391" s="118"/>
      <c r="G391" s="118"/>
      <c r="H391" s="118"/>
      <c r="I391" s="118"/>
      <c r="J391" s="118"/>
      <c r="K391" s="118"/>
      <c r="L391" s="118"/>
      <c r="M391" s="118"/>
      <c r="N391" s="118"/>
      <c r="O391" s="118"/>
      <c r="P391" s="118"/>
      <c r="Q391" s="118"/>
      <c r="R391" s="118"/>
      <c r="S391" s="118"/>
      <c r="T391" s="118"/>
      <c r="U391" s="118"/>
      <c r="V391" s="118"/>
      <c r="W391" s="118"/>
      <c r="X391" s="118"/>
      <c r="Y391" s="118"/>
      <c r="Z391" s="118"/>
      <c r="AA391" s="118"/>
      <c r="AB391" s="118"/>
      <c r="AC391" s="118"/>
      <c r="AD391" s="118"/>
      <c r="AE391" s="118"/>
      <c r="AF391" s="118"/>
      <c r="AG391" s="118"/>
      <c r="AH391" s="118"/>
      <c r="AI391" s="118"/>
      <c r="AJ391" s="118"/>
      <c r="AK391" s="118"/>
      <c r="AL391" s="118"/>
      <c r="AM391" s="118"/>
      <c r="AN391" s="118"/>
      <c r="AO391" s="118"/>
      <c r="AP391" s="118"/>
      <c r="AQ391" s="118"/>
      <c r="AR391" s="118"/>
      <c r="AS391" s="118"/>
      <c r="AT391" s="118"/>
      <c r="AU391" s="118"/>
      <c r="AV391" s="118"/>
      <c r="AW391" s="118"/>
      <c r="AX391" s="118"/>
      <c r="AY391" s="118"/>
      <c r="AZ391" s="118"/>
      <c r="BA391" s="118"/>
      <c r="BB391" s="118"/>
      <c r="BC391" s="118"/>
      <c r="BD391" s="118"/>
      <c r="BE391" s="118"/>
      <c r="BF391" s="118"/>
      <c r="BG391" s="118"/>
      <c r="BH391" s="118"/>
      <c r="BI391" s="118"/>
      <c r="BJ391" s="118"/>
      <c r="BK391" s="118"/>
      <c r="BL391" s="118"/>
      <c r="BM391" s="118"/>
      <c r="BN391" s="118"/>
      <c r="BO391" s="118"/>
      <c r="BP391" s="118"/>
      <c r="BQ391" s="118"/>
      <c r="BR391" s="118"/>
      <c r="BS391" s="118"/>
      <c r="BT391" s="118"/>
      <c r="BU391" s="118"/>
      <c r="BV391" s="118"/>
      <c r="BW391" s="118"/>
      <c r="BX391" s="118"/>
      <c r="BY391" s="118"/>
      <c r="BZ391" s="118"/>
      <c r="CA391" s="118"/>
      <c r="CB391" s="118"/>
      <c r="CC391" s="118"/>
      <c r="CD391" s="118"/>
      <c r="CE391" s="118"/>
      <c r="CF391" s="118"/>
      <c r="CG391" s="118"/>
      <c r="CH391" s="118"/>
    </row>
    <row r="392" spans="1:86">
      <c r="A392" s="118"/>
      <c r="B392" s="118"/>
      <c r="C392" s="118"/>
      <c r="D392" s="118"/>
      <c r="E392" s="118"/>
      <c r="F392" s="118"/>
      <c r="G392" s="118"/>
      <c r="H392" s="118"/>
      <c r="I392" s="118"/>
      <c r="J392" s="118"/>
      <c r="K392" s="118"/>
      <c r="L392" s="118"/>
      <c r="M392" s="118"/>
      <c r="N392" s="118"/>
      <c r="O392" s="118"/>
      <c r="P392" s="118"/>
      <c r="Q392" s="118"/>
      <c r="R392" s="118"/>
      <c r="S392" s="118"/>
      <c r="T392" s="118"/>
      <c r="U392" s="118"/>
      <c r="V392" s="118"/>
      <c r="W392" s="118"/>
      <c r="X392" s="118"/>
      <c r="Y392" s="118"/>
      <c r="Z392" s="118"/>
      <c r="AA392" s="118"/>
      <c r="AB392" s="118"/>
      <c r="AC392" s="118"/>
      <c r="AD392" s="118"/>
      <c r="AE392" s="118"/>
      <c r="AF392" s="118"/>
      <c r="AG392" s="118"/>
      <c r="AH392" s="118"/>
      <c r="AI392" s="118"/>
      <c r="AJ392" s="118"/>
      <c r="AK392" s="118"/>
      <c r="AL392" s="118"/>
      <c r="AM392" s="118"/>
      <c r="AN392" s="118"/>
      <c r="AO392" s="118"/>
      <c r="AP392" s="118"/>
      <c r="AQ392" s="118"/>
      <c r="AR392" s="118"/>
      <c r="AS392" s="118"/>
      <c r="AT392" s="118"/>
      <c r="AU392" s="118"/>
      <c r="AV392" s="118"/>
      <c r="AW392" s="118"/>
      <c r="AX392" s="118"/>
      <c r="AY392" s="118"/>
      <c r="AZ392" s="118"/>
      <c r="BA392" s="118"/>
      <c r="BB392" s="118"/>
      <c r="BC392" s="118"/>
      <c r="BD392" s="118"/>
      <c r="BE392" s="118"/>
      <c r="BF392" s="118"/>
      <c r="BG392" s="118"/>
      <c r="BH392" s="118"/>
      <c r="BI392" s="118"/>
      <c r="BJ392" s="118"/>
      <c r="BK392" s="118"/>
      <c r="BL392" s="118"/>
      <c r="BM392" s="118"/>
      <c r="BN392" s="118"/>
      <c r="BO392" s="118"/>
      <c r="BP392" s="118"/>
      <c r="BQ392" s="118"/>
      <c r="BR392" s="118"/>
      <c r="BS392" s="118"/>
      <c r="BT392" s="118"/>
      <c r="BU392" s="118"/>
      <c r="BV392" s="118"/>
      <c r="BW392" s="118"/>
      <c r="BX392" s="118"/>
      <c r="BY392" s="118"/>
      <c r="BZ392" s="118"/>
      <c r="CA392" s="118"/>
      <c r="CB392" s="118"/>
      <c r="CC392" s="118"/>
      <c r="CD392" s="118"/>
      <c r="CE392" s="118"/>
      <c r="CF392" s="118"/>
      <c r="CG392" s="118"/>
      <c r="CH392" s="118"/>
    </row>
    <row r="393" spans="1:86">
      <c r="A393" s="118"/>
      <c r="B393" s="118"/>
      <c r="C393" s="118"/>
      <c r="D393" s="118"/>
      <c r="E393" s="118"/>
      <c r="F393" s="118"/>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c r="AC393" s="118"/>
      <c r="AD393" s="118"/>
      <c r="AE393" s="118"/>
      <c r="AF393" s="118"/>
      <c r="AG393" s="118"/>
      <c r="AH393" s="118"/>
      <c r="AI393" s="118"/>
      <c r="AJ393" s="118"/>
      <c r="AK393" s="118"/>
      <c r="AL393" s="118"/>
      <c r="AM393" s="118"/>
      <c r="AN393" s="118"/>
      <c r="AO393" s="118"/>
      <c r="AP393" s="118"/>
      <c r="AQ393" s="118"/>
      <c r="AR393" s="118"/>
      <c r="AS393" s="118"/>
      <c r="AT393" s="118"/>
      <c r="AU393" s="118"/>
      <c r="AV393" s="118"/>
      <c r="AW393" s="118"/>
      <c r="AX393" s="118"/>
      <c r="AY393" s="118"/>
      <c r="AZ393" s="118"/>
      <c r="BA393" s="118"/>
      <c r="BB393" s="118"/>
      <c r="BC393" s="118"/>
      <c r="BD393" s="118"/>
      <c r="BE393" s="118"/>
      <c r="BF393" s="118"/>
      <c r="BG393" s="118"/>
      <c r="BH393" s="118"/>
      <c r="BI393" s="118"/>
      <c r="BJ393" s="118"/>
      <c r="BK393" s="118"/>
      <c r="BL393" s="118"/>
      <c r="BM393" s="118"/>
      <c r="BN393" s="118"/>
      <c r="BO393" s="118"/>
      <c r="BP393" s="118"/>
      <c r="BQ393" s="118"/>
      <c r="BR393" s="118"/>
      <c r="BS393" s="118"/>
      <c r="BT393" s="118"/>
      <c r="BU393" s="118"/>
      <c r="BV393" s="118"/>
      <c r="BW393" s="118"/>
      <c r="BX393" s="118"/>
      <c r="BY393" s="118"/>
      <c r="BZ393" s="118"/>
      <c r="CA393" s="118"/>
      <c r="CB393" s="118"/>
      <c r="CC393" s="118"/>
      <c r="CD393" s="118"/>
      <c r="CE393" s="118"/>
      <c r="CF393" s="118"/>
      <c r="CG393" s="118"/>
      <c r="CH393" s="118"/>
    </row>
    <row r="394" spans="1:86">
      <c r="A394" s="118"/>
      <c r="B394" s="118"/>
      <c r="C394" s="118"/>
      <c r="D394" s="118"/>
      <c r="E394" s="118"/>
      <c r="F394" s="118"/>
      <c r="G394" s="118"/>
      <c r="H394" s="118"/>
      <c r="I394" s="118"/>
      <c r="J394" s="118"/>
      <c r="K394" s="118"/>
      <c r="L394" s="118"/>
      <c r="M394" s="118"/>
      <c r="N394" s="118"/>
      <c r="O394" s="118"/>
      <c r="P394" s="118"/>
      <c r="Q394" s="118"/>
      <c r="R394" s="118"/>
      <c r="S394" s="118"/>
      <c r="T394" s="118"/>
      <c r="U394" s="118"/>
      <c r="V394" s="118"/>
      <c r="W394" s="118"/>
      <c r="X394" s="118"/>
      <c r="Y394" s="118"/>
      <c r="Z394" s="118"/>
      <c r="AA394" s="118"/>
      <c r="AB394" s="118"/>
      <c r="AC394" s="118"/>
      <c r="AD394" s="118"/>
      <c r="AE394" s="118"/>
      <c r="AF394" s="118"/>
      <c r="AG394" s="118"/>
      <c r="AH394" s="118"/>
      <c r="AI394" s="118"/>
      <c r="AJ394" s="118"/>
      <c r="AK394" s="118"/>
      <c r="AL394" s="118"/>
      <c r="AM394" s="118"/>
      <c r="AN394" s="118"/>
      <c r="AO394" s="118"/>
      <c r="AP394" s="118"/>
      <c r="AQ394" s="118"/>
      <c r="AR394" s="118"/>
      <c r="AS394" s="118"/>
      <c r="AT394" s="118"/>
      <c r="AU394" s="118"/>
      <c r="AV394" s="118"/>
      <c r="AW394" s="118"/>
      <c r="AX394" s="118"/>
      <c r="AY394" s="118"/>
      <c r="AZ394" s="118"/>
      <c r="BA394" s="118"/>
      <c r="BB394" s="118"/>
      <c r="BC394" s="118"/>
      <c r="BD394" s="118"/>
      <c r="BE394" s="118"/>
      <c r="BF394" s="118"/>
      <c r="BG394" s="118"/>
      <c r="BH394" s="118"/>
      <c r="BI394" s="118"/>
      <c r="BJ394" s="118"/>
      <c r="BK394" s="118"/>
      <c r="BL394" s="118"/>
      <c r="BM394" s="118"/>
      <c r="BN394" s="118"/>
      <c r="BO394" s="118"/>
      <c r="BP394" s="118"/>
      <c r="BQ394" s="118"/>
      <c r="BR394" s="118"/>
      <c r="BS394" s="118"/>
      <c r="BT394" s="118"/>
      <c r="BU394" s="118"/>
      <c r="BV394" s="118"/>
      <c r="BW394" s="118"/>
      <c r="BX394" s="118"/>
      <c r="BY394" s="118"/>
      <c r="BZ394" s="118"/>
      <c r="CA394" s="118"/>
      <c r="CB394" s="118"/>
      <c r="CC394" s="118"/>
      <c r="CD394" s="118"/>
      <c r="CE394" s="118"/>
      <c r="CF394" s="118"/>
      <c r="CG394" s="118"/>
      <c r="CH394" s="118"/>
    </row>
    <row r="395" spans="1:86">
      <c r="A395" s="118"/>
      <c r="B395" s="118"/>
      <c r="C395" s="118"/>
      <c r="D395" s="118"/>
      <c r="E395" s="118"/>
      <c r="F395" s="118"/>
      <c r="G395" s="118"/>
      <c r="H395" s="118"/>
      <c r="I395" s="118"/>
      <c r="J395" s="118"/>
      <c r="K395" s="118"/>
      <c r="L395" s="118"/>
      <c r="M395" s="118"/>
      <c r="N395" s="118"/>
      <c r="O395" s="118"/>
      <c r="P395" s="118"/>
      <c r="Q395" s="118"/>
      <c r="R395" s="118"/>
      <c r="S395" s="118"/>
      <c r="T395" s="118"/>
      <c r="U395" s="118"/>
      <c r="V395" s="118"/>
      <c r="W395" s="118"/>
      <c r="X395" s="118"/>
      <c r="Y395" s="118"/>
      <c r="Z395" s="118"/>
      <c r="AA395" s="118"/>
      <c r="AB395" s="118"/>
      <c r="AC395" s="118"/>
      <c r="AD395" s="118"/>
      <c r="AE395" s="118"/>
      <c r="AF395" s="118"/>
      <c r="AG395" s="118"/>
      <c r="AH395" s="118"/>
      <c r="AI395" s="118"/>
      <c r="AJ395" s="118"/>
      <c r="AK395" s="118"/>
      <c r="AL395" s="118"/>
      <c r="AM395" s="118"/>
      <c r="AN395" s="118"/>
      <c r="AO395" s="118"/>
      <c r="AP395" s="118"/>
      <c r="AQ395" s="118"/>
      <c r="AR395" s="118"/>
      <c r="AS395" s="118"/>
      <c r="AT395" s="118"/>
      <c r="AU395" s="118"/>
      <c r="AV395" s="118"/>
      <c r="AW395" s="118"/>
      <c r="AX395" s="118"/>
      <c r="AY395" s="118"/>
      <c r="AZ395" s="118"/>
      <c r="BA395" s="118"/>
      <c r="BB395" s="118"/>
      <c r="BC395" s="118"/>
      <c r="BD395" s="118"/>
      <c r="BE395" s="118"/>
      <c r="BF395" s="118"/>
      <c r="BG395" s="118"/>
      <c r="BH395" s="118"/>
      <c r="BI395" s="118"/>
      <c r="BJ395" s="118"/>
      <c r="BK395" s="118"/>
      <c r="BL395" s="118"/>
      <c r="BM395" s="118"/>
      <c r="BN395" s="118"/>
      <c r="BO395" s="118"/>
      <c r="BP395" s="118"/>
      <c r="BQ395" s="118"/>
      <c r="BR395" s="118"/>
      <c r="BS395" s="118"/>
      <c r="BT395" s="118"/>
      <c r="BU395" s="118"/>
      <c r="BV395" s="118"/>
      <c r="BW395" s="118"/>
      <c r="BX395" s="118"/>
      <c r="BY395" s="118"/>
      <c r="BZ395" s="118"/>
      <c r="CA395" s="118"/>
      <c r="CB395" s="118"/>
      <c r="CC395" s="118"/>
      <c r="CD395" s="118"/>
      <c r="CE395" s="118"/>
      <c r="CF395" s="118"/>
      <c r="CG395" s="118"/>
      <c r="CH395" s="118"/>
    </row>
    <row r="396" spans="1:86">
      <c r="A396" s="118"/>
      <c r="B396" s="118"/>
      <c r="C396" s="118"/>
      <c r="D396" s="118"/>
      <c r="E396" s="118"/>
      <c r="F396" s="118"/>
      <c r="G396" s="118"/>
      <c r="H396" s="118"/>
      <c r="I396" s="118"/>
      <c r="J396" s="118"/>
      <c r="K396" s="118"/>
      <c r="L396" s="118"/>
      <c r="M396" s="118"/>
      <c r="N396" s="118"/>
      <c r="O396" s="118"/>
      <c r="P396" s="118"/>
      <c r="Q396" s="118"/>
      <c r="R396" s="118"/>
      <c r="S396" s="118"/>
      <c r="T396" s="118"/>
      <c r="U396" s="118"/>
      <c r="V396" s="118"/>
      <c r="W396" s="118"/>
      <c r="X396" s="118"/>
      <c r="Y396" s="118"/>
      <c r="Z396" s="118"/>
      <c r="AA396" s="118"/>
      <c r="AB396" s="118"/>
      <c r="AC396" s="118"/>
      <c r="AD396" s="118"/>
      <c r="AE396" s="118"/>
      <c r="AF396" s="118"/>
      <c r="AG396" s="118"/>
      <c r="AH396" s="118"/>
      <c r="AI396" s="118"/>
      <c r="AJ396" s="118"/>
      <c r="AK396" s="118"/>
      <c r="AL396" s="118"/>
      <c r="AM396" s="118"/>
      <c r="AN396" s="118"/>
      <c r="AO396" s="118"/>
      <c r="AP396" s="118"/>
      <c r="AQ396" s="118"/>
      <c r="AR396" s="118"/>
      <c r="AS396" s="118"/>
      <c r="AT396" s="118"/>
      <c r="AU396" s="118"/>
      <c r="AV396" s="118"/>
      <c r="AW396" s="118"/>
      <c r="AX396" s="118"/>
      <c r="AY396" s="118"/>
      <c r="AZ396" s="118"/>
      <c r="BA396" s="118"/>
      <c r="BB396" s="118"/>
      <c r="BC396" s="118"/>
      <c r="BD396" s="118"/>
      <c r="BE396" s="118"/>
      <c r="BF396" s="118"/>
      <c r="BG396" s="118"/>
      <c r="BH396" s="118"/>
      <c r="BI396" s="118"/>
      <c r="BJ396" s="118"/>
      <c r="BK396" s="118"/>
      <c r="BL396" s="118"/>
      <c r="BM396" s="118"/>
      <c r="BN396" s="118"/>
      <c r="BO396" s="118"/>
      <c r="BP396" s="118"/>
      <c r="BQ396" s="118"/>
      <c r="BR396" s="118"/>
      <c r="BS396" s="118"/>
      <c r="BT396" s="118"/>
      <c r="BU396" s="118"/>
      <c r="BV396" s="118"/>
      <c r="BW396" s="118"/>
      <c r="BX396" s="118"/>
      <c r="BY396" s="118"/>
      <c r="BZ396" s="118"/>
      <c r="CA396" s="118"/>
      <c r="CB396" s="118"/>
      <c r="CC396" s="118"/>
      <c r="CD396" s="118"/>
      <c r="CE396" s="118"/>
      <c r="CF396" s="118"/>
      <c r="CG396" s="118"/>
      <c r="CH396" s="118"/>
    </row>
    <row r="397" spans="1:86">
      <c r="A397" s="118"/>
      <c r="B397" s="118"/>
      <c r="C397" s="118"/>
      <c r="D397" s="118"/>
      <c r="E397" s="118"/>
      <c r="F397" s="118"/>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8"/>
      <c r="AF397" s="118"/>
      <c r="AG397" s="118"/>
      <c r="AH397" s="118"/>
      <c r="AI397" s="118"/>
      <c r="AJ397" s="118"/>
      <c r="AK397" s="118"/>
      <c r="AL397" s="118"/>
      <c r="AM397" s="118"/>
      <c r="AN397" s="118"/>
      <c r="AO397" s="118"/>
      <c r="AP397" s="118"/>
      <c r="AQ397" s="118"/>
      <c r="AR397" s="118"/>
      <c r="AS397" s="118"/>
      <c r="AT397" s="118"/>
      <c r="AU397" s="118"/>
      <c r="AV397" s="118"/>
      <c r="AW397" s="118"/>
      <c r="AX397" s="118"/>
      <c r="AY397" s="118"/>
      <c r="AZ397" s="118"/>
      <c r="BA397" s="118"/>
      <c r="BB397" s="118"/>
      <c r="BC397" s="118"/>
      <c r="BD397" s="118"/>
      <c r="BE397" s="118"/>
      <c r="BF397" s="118"/>
      <c r="BG397" s="118"/>
      <c r="BH397" s="118"/>
      <c r="BI397" s="118"/>
      <c r="BJ397" s="118"/>
      <c r="BK397" s="118"/>
      <c r="BL397" s="118"/>
      <c r="BM397" s="118"/>
      <c r="BN397" s="118"/>
      <c r="BO397" s="118"/>
      <c r="BP397" s="118"/>
      <c r="BQ397" s="118"/>
      <c r="BR397" s="118"/>
      <c r="BS397" s="118"/>
      <c r="BT397" s="118"/>
      <c r="BU397" s="118"/>
      <c r="BV397" s="118"/>
      <c r="BW397" s="118"/>
      <c r="BX397" s="118"/>
      <c r="BY397" s="118"/>
      <c r="BZ397" s="118"/>
      <c r="CA397" s="118"/>
      <c r="CB397" s="118"/>
      <c r="CC397" s="118"/>
      <c r="CD397" s="118"/>
      <c r="CE397" s="118"/>
      <c r="CF397" s="118"/>
      <c r="CG397" s="118"/>
      <c r="CH397" s="118"/>
    </row>
    <row r="398" spans="1:86">
      <c r="A398" s="118"/>
      <c r="B398" s="118"/>
      <c r="C398" s="118"/>
      <c r="D398" s="118"/>
      <c r="E398" s="118"/>
      <c r="F398" s="118"/>
      <c r="G398" s="118"/>
      <c r="H398" s="118"/>
      <c r="I398" s="118"/>
      <c r="J398" s="118"/>
      <c r="K398" s="118"/>
      <c r="L398" s="118"/>
      <c r="M398" s="118"/>
      <c r="N398" s="118"/>
      <c r="O398" s="118"/>
      <c r="P398" s="118"/>
      <c r="Q398" s="118"/>
      <c r="R398" s="118"/>
      <c r="S398" s="118"/>
      <c r="T398" s="118"/>
      <c r="U398" s="118"/>
      <c r="V398" s="118"/>
      <c r="W398" s="118"/>
      <c r="X398" s="118"/>
      <c r="Y398" s="118"/>
      <c r="Z398" s="118"/>
      <c r="AA398" s="118"/>
      <c r="AB398" s="118"/>
      <c r="AC398" s="118"/>
      <c r="AD398" s="118"/>
      <c r="AE398" s="118"/>
      <c r="AF398" s="118"/>
      <c r="AG398" s="118"/>
      <c r="AH398" s="118"/>
      <c r="AI398" s="118"/>
      <c r="AJ398" s="118"/>
      <c r="AK398" s="118"/>
      <c r="AL398" s="118"/>
      <c r="AM398" s="118"/>
      <c r="AN398" s="118"/>
      <c r="AO398" s="118"/>
      <c r="AP398" s="118"/>
      <c r="AQ398" s="118"/>
      <c r="AR398" s="118"/>
      <c r="AS398" s="118"/>
      <c r="AT398" s="118"/>
      <c r="AU398" s="118"/>
      <c r="AV398" s="118"/>
      <c r="AW398" s="118"/>
      <c r="AX398" s="118"/>
      <c r="AY398" s="118"/>
      <c r="AZ398" s="118"/>
      <c r="BA398" s="118"/>
      <c r="BB398" s="118"/>
      <c r="BC398" s="118"/>
      <c r="BD398" s="118"/>
      <c r="BE398" s="118"/>
      <c r="BF398" s="118"/>
      <c r="BG398" s="118"/>
      <c r="BH398" s="118"/>
      <c r="BI398" s="118"/>
      <c r="BJ398" s="118"/>
      <c r="BK398" s="118"/>
      <c r="BL398" s="118"/>
      <c r="BM398" s="118"/>
      <c r="BN398" s="118"/>
      <c r="BO398" s="118"/>
      <c r="BP398" s="118"/>
      <c r="BQ398" s="118"/>
      <c r="BR398" s="118"/>
      <c r="BS398" s="118"/>
      <c r="BT398" s="118"/>
      <c r="BU398" s="118"/>
      <c r="BV398" s="118"/>
      <c r="BW398" s="118"/>
      <c r="BX398" s="118"/>
      <c r="BY398" s="118"/>
      <c r="BZ398" s="118"/>
      <c r="CA398" s="118"/>
      <c r="CB398" s="118"/>
      <c r="CC398" s="118"/>
      <c r="CD398" s="118"/>
      <c r="CE398" s="118"/>
      <c r="CF398" s="118"/>
      <c r="CG398" s="118"/>
      <c r="CH398" s="118"/>
    </row>
    <row r="399" spans="1:86">
      <c r="A399" s="118"/>
      <c r="B399" s="118"/>
      <c r="C399" s="118"/>
      <c r="D399" s="118"/>
      <c r="E399" s="118"/>
      <c r="F399" s="118"/>
      <c r="G399" s="118"/>
      <c r="H399" s="118"/>
      <c r="I399" s="118"/>
      <c r="J399" s="118"/>
      <c r="K399" s="118"/>
      <c r="L399" s="118"/>
      <c r="M399" s="118"/>
      <c r="N399" s="118"/>
      <c r="O399" s="118"/>
      <c r="P399" s="118"/>
      <c r="Q399" s="118"/>
      <c r="R399" s="118"/>
      <c r="S399" s="118"/>
      <c r="T399" s="118"/>
      <c r="U399" s="118"/>
      <c r="V399" s="118"/>
      <c r="W399" s="118"/>
      <c r="X399" s="118"/>
      <c r="Y399" s="118"/>
      <c r="Z399" s="118"/>
      <c r="AA399" s="118"/>
      <c r="AB399" s="118"/>
      <c r="AC399" s="118"/>
      <c r="AD399" s="118"/>
      <c r="AE399" s="118"/>
      <c r="AF399" s="118"/>
      <c r="AG399" s="118"/>
      <c r="AH399" s="118"/>
      <c r="AI399" s="118"/>
      <c r="AJ399" s="118"/>
      <c r="AK399" s="118"/>
      <c r="AL399" s="118"/>
      <c r="AM399" s="118"/>
      <c r="AN399" s="118"/>
      <c r="AO399" s="118"/>
      <c r="AP399" s="118"/>
      <c r="AQ399" s="118"/>
      <c r="AR399" s="118"/>
      <c r="AS399" s="118"/>
      <c r="AT399" s="118"/>
      <c r="AU399" s="118"/>
      <c r="AV399" s="118"/>
      <c r="AW399" s="118"/>
      <c r="AX399" s="118"/>
      <c r="AY399" s="118"/>
      <c r="AZ399" s="118"/>
      <c r="BA399" s="118"/>
      <c r="BB399" s="118"/>
      <c r="BC399" s="118"/>
      <c r="BD399" s="118"/>
      <c r="BE399" s="118"/>
      <c r="BF399" s="118"/>
      <c r="BG399" s="118"/>
      <c r="BH399" s="118"/>
      <c r="BI399" s="118"/>
      <c r="BJ399" s="118"/>
      <c r="BK399" s="118"/>
      <c r="BL399" s="118"/>
      <c r="BM399" s="118"/>
      <c r="BN399" s="118"/>
      <c r="BO399" s="118"/>
      <c r="BP399" s="118"/>
      <c r="BQ399" s="118"/>
      <c r="BR399" s="118"/>
      <c r="BS399" s="118"/>
      <c r="BT399" s="118"/>
      <c r="BU399" s="118"/>
      <c r="BV399" s="118"/>
      <c r="BW399" s="118"/>
      <c r="BX399" s="118"/>
      <c r="BY399" s="118"/>
      <c r="BZ399" s="118"/>
      <c r="CA399" s="118"/>
      <c r="CB399" s="118"/>
      <c r="CC399" s="118"/>
      <c r="CD399" s="118"/>
      <c r="CE399" s="118"/>
      <c r="CF399" s="118"/>
      <c r="CG399" s="118"/>
      <c r="CH399" s="118"/>
    </row>
    <row r="400" spans="1:86">
      <c r="A400" s="118"/>
      <c r="B400" s="118"/>
      <c r="C400" s="118"/>
      <c r="D400" s="118"/>
      <c r="E400" s="118"/>
      <c r="F400" s="118"/>
      <c r="G400" s="118"/>
      <c r="H400" s="118"/>
      <c r="I400" s="118"/>
      <c r="J400" s="118"/>
      <c r="K400" s="118"/>
      <c r="L400" s="118"/>
      <c r="M400" s="118"/>
      <c r="N400" s="118"/>
      <c r="O400" s="118"/>
      <c r="P400" s="118"/>
      <c r="Q400" s="118"/>
      <c r="R400" s="118"/>
      <c r="S400" s="118"/>
      <c r="T400" s="118"/>
      <c r="U400" s="118"/>
      <c r="V400" s="118"/>
      <c r="W400" s="118"/>
      <c r="X400" s="118"/>
      <c r="Y400" s="118"/>
      <c r="Z400" s="118"/>
      <c r="AA400" s="118"/>
      <c r="AB400" s="118"/>
      <c r="AC400" s="118"/>
      <c r="AD400" s="118"/>
      <c r="AE400" s="118"/>
      <c r="AF400" s="118"/>
      <c r="AG400" s="118"/>
      <c r="AH400" s="118"/>
      <c r="AI400" s="118"/>
      <c r="AJ400" s="118"/>
      <c r="AK400" s="118"/>
      <c r="AL400" s="118"/>
      <c r="AM400" s="118"/>
      <c r="AN400" s="118"/>
      <c r="AO400" s="118"/>
      <c r="AP400" s="118"/>
      <c r="AQ400" s="118"/>
      <c r="AR400" s="118"/>
      <c r="AS400" s="118"/>
      <c r="AT400" s="118"/>
      <c r="AU400" s="118"/>
      <c r="AV400" s="118"/>
      <c r="AW400" s="118"/>
      <c r="AX400" s="118"/>
      <c r="AY400" s="118"/>
      <c r="AZ400" s="118"/>
      <c r="BA400" s="118"/>
      <c r="BB400" s="118"/>
      <c r="BC400" s="118"/>
      <c r="BD400" s="118"/>
      <c r="BE400" s="118"/>
      <c r="BF400" s="118"/>
      <c r="BG400" s="118"/>
      <c r="BH400" s="118"/>
      <c r="BI400" s="118"/>
      <c r="BJ400" s="118"/>
      <c r="BK400" s="118"/>
      <c r="BL400" s="118"/>
      <c r="BM400" s="118"/>
      <c r="BN400" s="118"/>
      <c r="BO400" s="118"/>
      <c r="BP400" s="118"/>
      <c r="BQ400" s="118"/>
      <c r="BR400" s="118"/>
      <c r="BS400" s="118"/>
      <c r="BT400" s="118"/>
      <c r="BU400" s="118"/>
      <c r="BV400" s="118"/>
      <c r="BW400" s="118"/>
      <c r="BX400" s="118"/>
      <c r="BY400" s="118"/>
      <c r="BZ400" s="118"/>
      <c r="CA400" s="118"/>
      <c r="CB400" s="118"/>
      <c r="CC400" s="118"/>
      <c r="CD400" s="118"/>
      <c r="CE400" s="118"/>
      <c r="CF400" s="118"/>
      <c r="CG400" s="118"/>
      <c r="CH400" s="118"/>
    </row>
    <row r="401" spans="1:86">
      <c r="A401" s="118"/>
      <c r="B401" s="118"/>
      <c r="C401" s="118"/>
      <c r="D401" s="118"/>
      <c r="E401" s="118"/>
      <c r="F401" s="118"/>
      <c r="G401" s="118"/>
      <c r="H401" s="118"/>
      <c r="I401" s="118"/>
      <c r="J401" s="118"/>
      <c r="K401" s="118"/>
      <c r="L401" s="118"/>
      <c r="M401" s="118"/>
      <c r="N401" s="118"/>
      <c r="O401" s="118"/>
      <c r="P401" s="118"/>
      <c r="Q401" s="118"/>
      <c r="R401" s="118"/>
      <c r="S401" s="118"/>
      <c r="T401" s="118"/>
      <c r="U401" s="118"/>
      <c r="V401" s="118"/>
      <c r="W401" s="118"/>
      <c r="X401" s="118"/>
      <c r="Y401" s="118"/>
      <c r="Z401" s="118"/>
      <c r="AA401" s="118"/>
      <c r="AB401" s="118"/>
      <c r="AC401" s="118"/>
      <c r="AD401" s="118"/>
      <c r="AE401" s="118"/>
      <c r="AF401" s="118"/>
      <c r="AG401" s="118"/>
      <c r="AH401" s="118"/>
      <c r="AI401" s="118"/>
      <c r="AJ401" s="118"/>
      <c r="AK401" s="118"/>
      <c r="AL401" s="118"/>
      <c r="AM401" s="118"/>
      <c r="AN401" s="118"/>
      <c r="AO401" s="118"/>
      <c r="AP401" s="118"/>
      <c r="AQ401" s="118"/>
      <c r="AR401" s="118"/>
      <c r="AS401" s="118"/>
      <c r="AT401" s="118"/>
      <c r="AU401" s="118"/>
      <c r="AV401" s="118"/>
      <c r="AW401" s="118"/>
      <c r="AX401" s="118"/>
      <c r="AY401" s="118"/>
      <c r="AZ401" s="118"/>
      <c r="BA401" s="118"/>
      <c r="BB401" s="118"/>
      <c r="BC401" s="118"/>
      <c r="BD401" s="118"/>
      <c r="BE401" s="118"/>
      <c r="BF401" s="118"/>
      <c r="BG401" s="118"/>
      <c r="BH401" s="118"/>
      <c r="BI401" s="118"/>
      <c r="BJ401" s="118"/>
      <c r="BK401" s="118"/>
      <c r="BL401" s="118"/>
      <c r="BM401" s="118"/>
      <c r="BN401" s="118"/>
      <c r="BO401" s="118"/>
      <c r="BP401" s="118"/>
      <c r="BQ401" s="118"/>
      <c r="BR401" s="118"/>
      <c r="BS401" s="118"/>
      <c r="BT401" s="118"/>
      <c r="BU401" s="118"/>
      <c r="BV401" s="118"/>
      <c r="BW401" s="118"/>
      <c r="BX401" s="118"/>
      <c r="BY401" s="118"/>
      <c r="BZ401" s="118"/>
      <c r="CA401" s="118"/>
      <c r="CB401" s="118"/>
      <c r="CC401" s="118"/>
      <c r="CD401" s="118"/>
      <c r="CE401" s="118"/>
      <c r="CF401" s="118"/>
      <c r="CG401" s="118"/>
      <c r="CH401" s="118"/>
    </row>
    <row r="402" spans="1:86">
      <c r="A402" s="118"/>
      <c r="B402" s="118"/>
      <c r="C402" s="118"/>
      <c r="D402" s="118"/>
      <c r="E402" s="118"/>
      <c r="F402" s="118"/>
      <c r="G402" s="118"/>
      <c r="H402" s="118"/>
      <c r="I402" s="118"/>
      <c r="J402" s="118"/>
      <c r="K402" s="118"/>
      <c r="L402" s="118"/>
      <c r="M402" s="118"/>
      <c r="N402" s="118"/>
      <c r="O402" s="118"/>
      <c r="P402" s="118"/>
      <c r="Q402" s="118"/>
      <c r="R402" s="118"/>
      <c r="S402" s="118"/>
      <c r="T402" s="118"/>
      <c r="U402" s="118"/>
      <c r="V402" s="118"/>
      <c r="W402" s="118"/>
      <c r="X402" s="118"/>
      <c r="Y402" s="118"/>
      <c r="Z402" s="118"/>
      <c r="AA402" s="118"/>
      <c r="AB402" s="118"/>
      <c r="AC402" s="118"/>
      <c r="AD402" s="118"/>
      <c r="AE402" s="118"/>
      <c r="AF402" s="118"/>
      <c r="AG402" s="118"/>
      <c r="AH402" s="118"/>
      <c r="AI402" s="118"/>
      <c r="AJ402" s="118"/>
      <c r="AK402" s="118"/>
      <c r="AL402" s="118"/>
      <c r="AM402" s="118"/>
      <c r="AN402" s="118"/>
      <c r="AO402" s="118"/>
      <c r="AP402" s="118"/>
      <c r="AQ402" s="118"/>
      <c r="AR402" s="118"/>
      <c r="AS402" s="118"/>
      <c r="AT402" s="118"/>
      <c r="AU402" s="118"/>
      <c r="AV402" s="118"/>
      <c r="AW402" s="118"/>
      <c r="AX402" s="118"/>
      <c r="AY402" s="118"/>
      <c r="AZ402" s="118"/>
      <c r="BA402" s="118"/>
      <c r="BB402" s="118"/>
      <c r="BC402" s="118"/>
      <c r="BD402" s="118"/>
      <c r="BE402" s="118"/>
      <c r="BF402" s="118"/>
      <c r="BG402" s="118"/>
      <c r="BH402" s="118"/>
      <c r="BI402" s="118"/>
      <c r="BJ402" s="118"/>
      <c r="BK402" s="118"/>
      <c r="BL402" s="118"/>
      <c r="BM402" s="118"/>
      <c r="BN402" s="118"/>
      <c r="BO402" s="118"/>
      <c r="BP402" s="118"/>
      <c r="BQ402" s="118"/>
      <c r="BR402" s="118"/>
      <c r="BS402" s="118"/>
      <c r="BT402" s="118"/>
      <c r="BU402" s="118"/>
      <c r="BV402" s="118"/>
      <c r="BW402" s="118"/>
      <c r="BX402" s="118"/>
      <c r="BY402" s="118"/>
      <c r="BZ402" s="118"/>
      <c r="CA402" s="118"/>
      <c r="CB402" s="118"/>
      <c r="CC402" s="118"/>
      <c r="CD402" s="118"/>
      <c r="CE402" s="118"/>
      <c r="CF402" s="118"/>
      <c r="CG402" s="118"/>
      <c r="CH402" s="118"/>
    </row>
    <row r="403" spans="1:86">
      <c r="A403" s="118"/>
      <c r="B403" s="118"/>
      <c r="C403" s="118"/>
      <c r="D403" s="118"/>
      <c r="E403" s="118"/>
      <c r="F403" s="118"/>
      <c r="G403" s="118"/>
      <c r="H403" s="118"/>
      <c r="I403" s="118"/>
      <c r="J403" s="118"/>
      <c r="K403" s="118"/>
      <c r="L403" s="118"/>
      <c r="M403" s="118"/>
      <c r="N403" s="118"/>
      <c r="O403" s="118"/>
      <c r="P403" s="118"/>
      <c r="Q403" s="118"/>
      <c r="R403" s="118"/>
      <c r="S403" s="118"/>
      <c r="T403" s="118"/>
      <c r="U403" s="118"/>
      <c r="V403" s="118"/>
      <c r="W403" s="118"/>
      <c r="X403" s="118"/>
      <c r="Y403" s="118"/>
      <c r="Z403" s="118"/>
      <c r="AA403" s="118"/>
      <c r="AB403" s="118"/>
      <c r="AC403" s="118"/>
      <c r="AD403" s="118"/>
      <c r="AE403" s="118"/>
      <c r="AF403" s="118"/>
      <c r="AG403" s="118"/>
      <c r="AH403" s="118"/>
      <c r="AI403" s="118"/>
      <c r="AJ403" s="118"/>
      <c r="AK403" s="118"/>
      <c r="AL403" s="118"/>
      <c r="AM403" s="118"/>
      <c r="AN403" s="118"/>
      <c r="AO403" s="118"/>
      <c r="AP403" s="118"/>
      <c r="AQ403" s="118"/>
      <c r="AR403" s="118"/>
      <c r="AS403" s="118"/>
      <c r="AT403" s="118"/>
      <c r="AU403" s="118"/>
      <c r="AV403" s="118"/>
      <c r="AW403" s="118"/>
      <c r="AX403" s="118"/>
      <c r="AY403" s="118"/>
      <c r="AZ403" s="118"/>
      <c r="BA403" s="118"/>
      <c r="BB403" s="118"/>
      <c r="BC403" s="118"/>
      <c r="BD403" s="118"/>
      <c r="BE403" s="118"/>
      <c r="BF403" s="118"/>
      <c r="BG403" s="118"/>
      <c r="BH403" s="118"/>
      <c r="BI403" s="118"/>
      <c r="BJ403" s="118"/>
      <c r="BK403" s="118"/>
      <c r="BL403" s="118"/>
      <c r="BM403" s="118"/>
      <c r="BN403" s="118"/>
      <c r="BO403" s="118"/>
      <c r="BP403" s="118"/>
      <c r="BQ403" s="118"/>
      <c r="BR403" s="118"/>
      <c r="BS403" s="118"/>
      <c r="BT403" s="118"/>
      <c r="BU403" s="118"/>
      <c r="BV403" s="118"/>
      <c r="BW403" s="118"/>
      <c r="BX403" s="118"/>
      <c r="BY403" s="118"/>
      <c r="BZ403" s="118"/>
      <c r="CA403" s="118"/>
      <c r="CB403" s="118"/>
      <c r="CC403" s="118"/>
      <c r="CD403" s="118"/>
      <c r="CE403" s="118"/>
      <c r="CF403" s="118"/>
      <c r="CG403" s="118"/>
      <c r="CH403" s="118"/>
    </row>
    <row r="404" spans="1:86">
      <c r="A404" s="118"/>
      <c r="B404" s="118"/>
      <c r="C404" s="118"/>
      <c r="D404" s="118"/>
      <c r="E404" s="118"/>
      <c r="F404" s="118"/>
      <c r="G404" s="118"/>
      <c r="H404" s="118"/>
      <c r="I404" s="118"/>
      <c r="J404" s="118"/>
      <c r="K404" s="118"/>
      <c r="L404" s="118"/>
      <c r="M404" s="118"/>
      <c r="N404" s="118"/>
      <c r="O404" s="118"/>
      <c r="P404" s="118"/>
      <c r="Q404" s="118"/>
      <c r="R404" s="118"/>
      <c r="S404" s="118"/>
      <c r="T404" s="118"/>
      <c r="U404" s="118"/>
      <c r="V404" s="118"/>
      <c r="W404" s="118"/>
      <c r="X404" s="118"/>
      <c r="Y404" s="118"/>
      <c r="Z404" s="118"/>
      <c r="AA404" s="118"/>
      <c r="AB404" s="118"/>
      <c r="AC404" s="118"/>
      <c r="AD404" s="118"/>
      <c r="AE404" s="118"/>
      <c r="AF404" s="118"/>
      <c r="AG404" s="118"/>
      <c r="AH404" s="118"/>
      <c r="AI404" s="118"/>
      <c r="AJ404" s="118"/>
      <c r="AK404" s="118"/>
      <c r="AL404" s="118"/>
      <c r="AM404" s="118"/>
      <c r="AN404" s="118"/>
      <c r="AO404" s="118"/>
      <c r="AP404" s="118"/>
      <c r="AQ404" s="118"/>
      <c r="AR404" s="118"/>
      <c r="AS404" s="118"/>
      <c r="AT404" s="118"/>
      <c r="AU404" s="118"/>
      <c r="AV404" s="118"/>
      <c r="AW404" s="118"/>
      <c r="AX404" s="118"/>
      <c r="AY404" s="118"/>
      <c r="AZ404" s="118"/>
      <c r="BA404" s="118"/>
      <c r="BB404" s="118"/>
      <c r="BC404" s="118"/>
      <c r="BD404" s="118"/>
      <c r="BE404" s="118"/>
      <c r="BF404" s="118"/>
      <c r="BG404" s="118"/>
      <c r="BH404" s="118"/>
      <c r="BI404" s="118"/>
      <c r="BJ404" s="118"/>
      <c r="BK404" s="118"/>
      <c r="BL404" s="118"/>
      <c r="BM404" s="118"/>
      <c r="BN404" s="118"/>
      <c r="BO404" s="118"/>
      <c r="BP404" s="118"/>
      <c r="BQ404" s="118"/>
      <c r="BR404" s="118"/>
      <c r="BS404" s="118"/>
      <c r="BT404" s="118"/>
      <c r="BU404" s="118"/>
      <c r="BV404" s="118"/>
      <c r="BW404" s="118"/>
      <c r="BX404" s="118"/>
      <c r="BY404" s="118"/>
      <c r="BZ404" s="118"/>
      <c r="CA404" s="118"/>
      <c r="CB404" s="118"/>
      <c r="CC404" s="118"/>
      <c r="CD404" s="118"/>
      <c r="CE404" s="118"/>
      <c r="CF404" s="118"/>
      <c r="CG404" s="118"/>
      <c r="CH404" s="118"/>
    </row>
    <row r="405" spans="1:86">
      <c r="A405" s="118"/>
      <c r="B405" s="118"/>
      <c r="C405" s="118"/>
      <c r="D405" s="118"/>
      <c r="E405" s="118"/>
      <c r="F405" s="118"/>
      <c r="G405" s="118"/>
      <c r="H405" s="118"/>
      <c r="I405" s="118"/>
      <c r="J405" s="118"/>
      <c r="K405" s="118"/>
      <c r="L405" s="118"/>
      <c r="M405" s="118"/>
      <c r="N405" s="118"/>
      <c r="O405" s="118"/>
      <c r="P405" s="118"/>
      <c r="Q405" s="118"/>
      <c r="R405" s="118"/>
      <c r="S405" s="118"/>
      <c r="T405" s="118"/>
      <c r="U405" s="118"/>
      <c r="V405" s="118"/>
      <c r="W405" s="118"/>
      <c r="X405" s="118"/>
      <c r="Y405" s="118"/>
      <c r="Z405" s="118"/>
      <c r="AA405" s="118"/>
      <c r="AB405" s="118"/>
      <c r="AC405" s="118"/>
      <c r="AD405" s="118"/>
      <c r="AE405" s="118"/>
      <c r="AF405" s="118"/>
      <c r="AG405" s="118"/>
      <c r="AH405" s="118"/>
      <c r="AI405" s="118"/>
      <c r="AJ405" s="118"/>
      <c r="AK405" s="118"/>
      <c r="AL405" s="118"/>
      <c r="AM405" s="118"/>
      <c r="AN405" s="118"/>
      <c r="AO405" s="118"/>
      <c r="AP405" s="118"/>
      <c r="AQ405" s="118"/>
      <c r="AR405" s="118"/>
      <c r="AS405" s="118"/>
      <c r="AT405" s="118"/>
      <c r="AU405" s="118"/>
      <c r="AV405" s="118"/>
      <c r="AW405" s="118"/>
      <c r="AX405" s="118"/>
      <c r="AY405" s="118"/>
      <c r="AZ405" s="118"/>
      <c r="BA405" s="118"/>
      <c r="BB405" s="118"/>
      <c r="BC405" s="118"/>
      <c r="BD405" s="118"/>
      <c r="BE405" s="118"/>
      <c r="BF405" s="118"/>
      <c r="BG405" s="118"/>
      <c r="BH405" s="118"/>
      <c r="BI405" s="118"/>
      <c r="BJ405" s="118"/>
      <c r="BK405" s="118"/>
      <c r="BL405" s="118"/>
      <c r="BM405" s="118"/>
      <c r="BN405" s="118"/>
      <c r="BO405" s="118"/>
      <c r="BP405" s="118"/>
      <c r="BQ405" s="118"/>
      <c r="BR405" s="118"/>
      <c r="BS405" s="118"/>
      <c r="BT405" s="118"/>
      <c r="BU405" s="118"/>
      <c r="BV405" s="118"/>
      <c r="BW405" s="118"/>
      <c r="BX405" s="118"/>
      <c r="BY405" s="118"/>
      <c r="BZ405" s="118"/>
      <c r="CA405" s="118"/>
      <c r="CB405" s="118"/>
      <c r="CC405" s="118"/>
      <c r="CD405" s="118"/>
      <c r="CE405" s="118"/>
      <c r="CF405" s="118"/>
      <c r="CG405" s="118"/>
      <c r="CH405" s="118"/>
    </row>
    <row r="406" spans="1:86">
      <c r="A406" s="118"/>
      <c r="B406" s="118"/>
      <c r="C406" s="118"/>
      <c r="D406" s="118"/>
      <c r="E406" s="118"/>
      <c r="F406" s="118"/>
      <c r="G406" s="118"/>
      <c r="H406" s="118"/>
      <c r="I406" s="118"/>
      <c r="J406" s="118"/>
      <c r="K406" s="118"/>
      <c r="L406" s="118"/>
      <c r="M406" s="118"/>
      <c r="N406" s="118"/>
      <c r="O406" s="118"/>
      <c r="P406" s="118"/>
      <c r="Q406" s="118"/>
      <c r="R406" s="118"/>
      <c r="S406" s="118"/>
      <c r="T406" s="118"/>
      <c r="U406" s="118"/>
      <c r="V406" s="118"/>
      <c r="W406" s="118"/>
      <c r="X406" s="118"/>
      <c r="Y406" s="118"/>
      <c r="Z406" s="118"/>
      <c r="AA406" s="118"/>
      <c r="AB406" s="118"/>
      <c r="AC406" s="118"/>
      <c r="AD406" s="118"/>
      <c r="AE406" s="118"/>
      <c r="AF406" s="118"/>
      <c r="AG406" s="118"/>
      <c r="AH406" s="118"/>
      <c r="AI406" s="118"/>
      <c r="AJ406" s="118"/>
      <c r="AK406" s="118"/>
      <c r="AL406" s="118"/>
      <c r="AM406" s="118"/>
      <c r="AN406" s="118"/>
      <c r="AO406" s="118"/>
      <c r="AP406" s="118"/>
      <c r="AQ406" s="118"/>
      <c r="AR406" s="118"/>
      <c r="AS406" s="118"/>
      <c r="AT406" s="118"/>
      <c r="AU406" s="118"/>
      <c r="AV406" s="118"/>
      <c r="AW406" s="118"/>
      <c r="AX406" s="118"/>
      <c r="AY406" s="118"/>
      <c r="AZ406" s="118"/>
      <c r="BA406" s="118"/>
      <c r="BB406" s="118"/>
      <c r="BC406" s="118"/>
      <c r="BD406" s="118"/>
      <c r="BE406" s="118"/>
      <c r="BF406" s="118"/>
      <c r="BG406" s="118"/>
      <c r="BH406" s="118"/>
      <c r="BI406" s="118"/>
      <c r="BJ406" s="118"/>
      <c r="BK406" s="118"/>
      <c r="BL406" s="118"/>
      <c r="BM406" s="118"/>
      <c r="BN406" s="118"/>
      <c r="BO406" s="118"/>
      <c r="BP406" s="118"/>
      <c r="BQ406" s="118"/>
      <c r="BR406" s="118"/>
      <c r="BS406" s="118"/>
      <c r="BT406" s="118"/>
      <c r="BU406" s="118"/>
      <c r="BV406" s="118"/>
      <c r="BW406" s="118"/>
      <c r="BX406" s="118"/>
      <c r="BY406" s="118"/>
      <c r="BZ406" s="118"/>
      <c r="CA406" s="118"/>
      <c r="CB406" s="118"/>
      <c r="CC406" s="118"/>
      <c r="CD406" s="118"/>
      <c r="CE406" s="118"/>
      <c r="CF406" s="118"/>
      <c r="CG406" s="118"/>
      <c r="CH406" s="118"/>
    </row>
    <row r="407" spans="1:86">
      <c r="A407" s="118"/>
      <c r="B407" s="118"/>
      <c r="C407" s="118"/>
      <c r="D407" s="118"/>
      <c r="E407" s="118"/>
      <c r="F407" s="118"/>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8"/>
      <c r="AH407" s="118"/>
      <c r="AI407" s="118"/>
      <c r="AJ407" s="118"/>
      <c r="AK407" s="118"/>
      <c r="AL407" s="118"/>
      <c r="AM407" s="118"/>
      <c r="AN407" s="118"/>
      <c r="AO407" s="118"/>
      <c r="AP407" s="118"/>
      <c r="AQ407" s="118"/>
      <c r="AR407" s="118"/>
      <c r="AS407" s="118"/>
      <c r="AT407" s="118"/>
      <c r="AU407" s="118"/>
      <c r="AV407" s="118"/>
      <c r="AW407" s="118"/>
      <c r="AX407" s="118"/>
      <c r="AY407" s="118"/>
      <c r="AZ407" s="118"/>
      <c r="BA407" s="118"/>
      <c r="BB407" s="118"/>
      <c r="BC407" s="118"/>
      <c r="BD407" s="118"/>
      <c r="BE407" s="118"/>
      <c r="BF407" s="118"/>
      <c r="BG407" s="118"/>
      <c r="BH407" s="118"/>
      <c r="BI407" s="118"/>
      <c r="BJ407" s="118"/>
      <c r="BK407" s="118"/>
      <c r="BL407" s="118"/>
      <c r="BM407" s="118"/>
      <c r="BN407" s="118"/>
      <c r="BO407" s="118"/>
      <c r="BP407" s="118"/>
      <c r="BQ407" s="118"/>
      <c r="BR407" s="118"/>
      <c r="BS407" s="118"/>
      <c r="BT407" s="118"/>
      <c r="BU407" s="118"/>
      <c r="BV407" s="118"/>
      <c r="BW407" s="118"/>
      <c r="BX407" s="118"/>
      <c r="BY407" s="118"/>
      <c r="BZ407" s="118"/>
      <c r="CA407" s="118"/>
      <c r="CB407" s="118"/>
      <c r="CC407" s="118"/>
      <c r="CD407" s="118"/>
      <c r="CE407" s="118"/>
      <c r="CF407" s="118"/>
      <c r="CG407" s="118"/>
      <c r="CH407" s="118"/>
    </row>
    <row r="408" spans="1:86">
      <c r="A408" s="118"/>
      <c r="B408" s="118"/>
      <c r="C408" s="118"/>
      <c r="D408" s="118"/>
      <c r="E408" s="118"/>
      <c r="F408" s="118"/>
      <c r="G408" s="118"/>
      <c r="H408" s="118"/>
      <c r="I408" s="118"/>
      <c r="J408" s="118"/>
      <c r="K408" s="118"/>
      <c r="L408" s="118"/>
      <c r="M408" s="118"/>
      <c r="N408" s="118"/>
      <c r="O408" s="118"/>
      <c r="P408" s="118"/>
      <c r="Q408" s="118"/>
      <c r="R408" s="118"/>
      <c r="S408" s="118"/>
      <c r="T408" s="118"/>
      <c r="U408" s="118"/>
      <c r="V408" s="118"/>
      <c r="W408" s="118"/>
      <c r="X408" s="118"/>
      <c r="Y408" s="118"/>
      <c r="Z408" s="118"/>
      <c r="AA408" s="118"/>
      <c r="AB408" s="118"/>
      <c r="AC408" s="118"/>
      <c r="AD408" s="118"/>
      <c r="AE408" s="118"/>
      <c r="AF408" s="118"/>
      <c r="AG408" s="118"/>
      <c r="AH408" s="118"/>
      <c r="AI408" s="118"/>
      <c r="AJ408" s="118"/>
      <c r="AK408" s="118"/>
      <c r="AL408" s="118"/>
      <c r="AM408" s="118"/>
      <c r="AN408" s="118"/>
      <c r="AO408" s="118"/>
      <c r="AP408" s="118"/>
      <c r="AQ408" s="118"/>
      <c r="AR408" s="118"/>
      <c r="AS408" s="118"/>
      <c r="AT408" s="118"/>
      <c r="AU408" s="118"/>
      <c r="AV408" s="118"/>
      <c r="AW408" s="118"/>
      <c r="AX408" s="118"/>
      <c r="AY408" s="118"/>
      <c r="AZ408" s="118"/>
      <c r="BA408" s="118"/>
      <c r="BB408" s="118"/>
      <c r="BC408" s="118"/>
      <c r="BD408" s="118"/>
      <c r="BE408" s="118"/>
      <c r="BF408" s="118"/>
      <c r="BG408" s="118"/>
      <c r="BH408" s="118"/>
      <c r="BI408" s="118"/>
      <c r="BJ408" s="118"/>
      <c r="BK408" s="118"/>
      <c r="BL408" s="118"/>
      <c r="BM408" s="118"/>
      <c r="BN408" s="118"/>
      <c r="BO408" s="118"/>
      <c r="BP408" s="118"/>
      <c r="BQ408" s="118"/>
      <c r="BR408" s="118"/>
      <c r="BS408" s="118"/>
      <c r="BT408" s="118"/>
      <c r="BU408" s="118"/>
      <c r="BV408" s="118"/>
      <c r="BW408" s="118"/>
      <c r="BX408" s="118"/>
      <c r="BY408" s="118"/>
      <c r="BZ408" s="118"/>
      <c r="CA408" s="118"/>
      <c r="CB408" s="118"/>
      <c r="CC408" s="118"/>
      <c r="CD408" s="118"/>
      <c r="CE408" s="118"/>
      <c r="CF408" s="118"/>
      <c r="CG408" s="118"/>
      <c r="CH408" s="118"/>
    </row>
    <row r="409" spans="1:86">
      <c r="A409" s="118"/>
      <c r="B409" s="118"/>
      <c r="C409" s="118"/>
      <c r="D409" s="118"/>
      <c r="E409" s="118"/>
      <c r="F409" s="118"/>
      <c r="G409" s="118"/>
      <c r="H409" s="118"/>
      <c r="I409" s="118"/>
      <c r="J409" s="118"/>
      <c r="K409" s="118"/>
      <c r="L409" s="118"/>
      <c r="M409" s="118"/>
      <c r="N409" s="118"/>
      <c r="O409" s="118"/>
      <c r="P409" s="118"/>
      <c r="Q409" s="118"/>
      <c r="R409" s="118"/>
      <c r="S409" s="118"/>
      <c r="T409" s="118"/>
      <c r="U409" s="118"/>
      <c r="V409" s="118"/>
      <c r="W409" s="118"/>
      <c r="X409" s="118"/>
      <c r="Y409" s="118"/>
      <c r="Z409" s="118"/>
      <c r="AA409" s="118"/>
      <c r="AB409" s="118"/>
      <c r="AC409" s="118"/>
      <c r="AD409" s="118"/>
      <c r="AE409" s="118"/>
      <c r="AF409" s="118"/>
      <c r="AG409" s="118"/>
      <c r="AH409" s="118"/>
      <c r="AI409" s="118"/>
      <c r="AJ409" s="118"/>
      <c r="AK409" s="118"/>
      <c r="AL409" s="118"/>
      <c r="AM409" s="118"/>
      <c r="AN409" s="118"/>
      <c r="AO409" s="118"/>
      <c r="AP409" s="118"/>
      <c r="AQ409" s="118"/>
      <c r="AR409" s="118"/>
      <c r="AS409" s="118"/>
      <c r="AT409" s="118"/>
      <c r="AU409" s="118"/>
      <c r="AV409" s="118"/>
      <c r="AW409" s="118"/>
      <c r="AX409" s="118"/>
      <c r="AY409" s="118"/>
      <c r="AZ409" s="118"/>
      <c r="BA409" s="118"/>
      <c r="BB409" s="118"/>
      <c r="BC409" s="118"/>
      <c r="BD409" s="118"/>
      <c r="BE409" s="118"/>
      <c r="BF409" s="118"/>
      <c r="BG409" s="118"/>
      <c r="BH409" s="118"/>
      <c r="BI409" s="118"/>
      <c r="BJ409" s="118"/>
      <c r="BK409" s="118"/>
      <c r="BL409" s="118"/>
      <c r="BM409" s="118"/>
      <c r="BN409" s="118"/>
      <c r="BO409" s="118"/>
      <c r="BP409" s="118"/>
      <c r="BQ409" s="118"/>
      <c r="BR409" s="118"/>
      <c r="BS409" s="118"/>
      <c r="BT409" s="118"/>
      <c r="BU409" s="118"/>
      <c r="BV409" s="118"/>
      <c r="BW409" s="118"/>
      <c r="BX409" s="118"/>
      <c r="BY409" s="118"/>
      <c r="BZ409" s="118"/>
      <c r="CA409" s="118"/>
      <c r="CB409" s="118"/>
      <c r="CC409" s="118"/>
      <c r="CD409" s="118"/>
      <c r="CE409" s="118"/>
      <c r="CF409" s="118"/>
      <c r="CG409" s="118"/>
      <c r="CH409" s="118"/>
    </row>
    <row r="410" spans="1:86">
      <c r="A410" s="118"/>
      <c r="B410" s="118"/>
      <c r="C410" s="118"/>
      <c r="D410" s="118"/>
      <c r="E410" s="118"/>
      <c r="F410" s="118"/>
      <c r="G410" s="118"/>
      <c r="H410" s="118"/>
      <c r="I410" s="118"/>
      <c r="J410" s="118"/>
      <c r="K410" s="118"/>
      <c r="L410" s="118"/>
      <c r="M410" s="118"/>
      <c r="N410" s="118"/>
      <c r="O410" s="118"/>
      <c r="P410" s="118"/>
      <c r="Q410" s="118"/>
      <c r="R410" s="118"/>
      <c r="S410" s="118"/>
      <c r="T410" s="118"/>
      <c r="U410" s="118"/>
      <c r="V410" s="118"/>
      <c r="W410" s="118"/>
      <c r="X410" s="118"/>
      <c r="Y410" s="118"/>
      <c r="Z410" s="118"/>
      <c r="AA410" s="118"/>
      <c r="AB410" s="118"/>
      <c r="AC410" s="118"/>
      <c r="AD410" s="118"/>
      <c r="AE410" s="118"/>
      <c r="AF410" s="118"/>
      <c r="AG410" s="118"/>
      <c r="AH410" s="118"/>
      <c r="AI410" s="118"/>
      <c r="AJ410" s="118"/>
      <c r="AK410" s="118"/>
      <c r="AL410" s="118"/>
      <c r="AM410" s="118"/>
      <c r="AN410" s="118"/>
      <c r="AO410" s="118"/>
      <c r="AP410" s="118"/>
      <c r="AQ410" s="118"/>
      <c r="AR410" s="118"/>
      <c r="AS410" s="118"/>
      <c r="AT410" s="118"/>
      <c r="AU410" s="118"/>
      <c r="AV410" s="118"/>
      <c r="AW410" s="118"/>
      <c r="AX410" s="118"/>
      <c r="AY410" s="118"/>
      <c r="AZ410" s="118"/>
      <c r="BA410" s="118"/>
      <c r="BB410" s="118"/>
      <c r="BC410" s="118"/>
      <c r="BD410" s="118"/>
      <c r="BE410" s="118"/>
      <c r="BF410" s="118"/>
      <c r="BG410" s="118"/>
      <c r="BH410" s="118"/>
      <c r="BI410" s="118"/>
      <c r="BJ410" s="118"/>
      <c r="BK410" s="118"/>
      <c r="BL410" s="118"/>
      <c r="BM410" s="118"/>
      <c r="BN410" s="118"/>
      <c r="BO410" s="118"/>
      <c r="BP410" s="118"/>
      <c r="BQ410" s="118"/>
      <c r="BR410" s="118"/>
      <c r="BS410" s="118"/>
      <c r="BT410" s="118"/>
      <c r="BU410" s="118"/>
      <c r="BV410" s="118"/>
      <c r="BW410" s="118"/>
      <c r="BX410" s="118"/>
      <c r="BY410" s="118"/>
      <c r="BZ410" s="118"/>
      <c r="CA410" s="118"/>
      <c r="CB410" s="118"/>
      <c r="CC410" s="118"/>
      <c r="CD410" s="118"/>
      <c r="CE410" s="118"/>
      <c r="CF410" s="118"/>
      <c r="CG410" s="118"/>
      <c r="CH410" s="118"/>
    </row>
    <row r="411" spans="1:86">
      <c r="A411" s="118"/>
      <c r="B411" s="118"/>
      <c r="C411" s="118"/>
      <c r="D411" s="118"/>
      <c r="E411" s="118"/>
      <c r="F411" s="118"/>
      <c r="G411" s="118"/>
      <c r="H411" s="118"/>
      <c r="I411" s="118"/>
      <c r="J411" s="118"/>
      <c r="K411" s="118"/>
      <c r="L411" s="118"/>
      <c r="M411" s="118"/>
      <c r="N411" s="118"/>
      <c r="O411" s="118"/>
      <c r="P411" s="118"/>
      <c r="Q411" s="118"/>
      <c r="R411" s="118"/>
      <c r="S411" s="118"/>
      <c r="T411" s="118"/>
      <c r="U411" s="118"/>
      <c r="V411" s="118"/>
      <c r="W411" s="118"/>
      <c r="X411" s="118"/>
      <c r="Y411" s="118"/>
      <c r="Z411" s="118"/>
      <c r="AA411" s="118"/>
      <c r="AB411" s="118"/>
      <c r="AC411" s="118"/>
      <c r="AD411" s="118"/>
      <c r="AE411" s="118"/>
      <c r="AF411" s="118"/>
      <c r="AG411" s="118"/>
      <c r="AH411" s="118"/>
      <c r="AI411" s="118"/>
      <c r="AJ411" s="118"/>
      <c r="AK411" s="118"/>
      <c r="AL411" s="118"/>
      <c r="AM411" s="118"/>
      <c r="AN411" s="118"/>
      <c r="AO411" s="118"/>
      <c r="AP411" s="118"/>
      <c r="AQ411" s="118"/>
      <c r="AR411" s="118"/>
      <c r="AS411" s="118"/>
      <c r="AT411" s="118"/>
      <c r="AU411" s="118"/>
      <c r="AV411" s="118"/>
      <c r="AW411" s="118"/>
      <c r="AX411" s="118"/>
      <c r="AY411" s="118"/>
      <c r="AZ411" s="118"/>
      <c r="BA411" s="118"/>
      <c r="BB411" s="118"/>
      <c r="BC411" s="118"/>
      <c r="BD411" s="118"/>
      <c r="BE411" s="118"/>
      <c r="BF411" s="118"/>
      <c r="BG411" s="118"/>
      <c r="BH411" s="118"/>
      <c r="BI411" s="118"/>
      <c r="BJ411" s="118"/>
      <c r="BK411" s="118"/>
      <c r="BL411" s="118"/>
      <c r="BM411" s="118"/>
      <c r="BN411" s="118"/>
      <c r="BO411" s="118"/>
      <c r="BP411" s="118"/>
      <c r="BQ411" s="118"/>
      <c r="BR411" s="118"/>
      <c r="BS411" s="118"/>
      <c r="BT411" s="118"/>
      <c r="BU411" s="118"/>
      <c r="BV411" s="118"/>
      <c r="BW411" s="118"/>
      <c r="BX411" s="118"/>
      <c r="BY411" s="118"/>
      <c r="BZ411" s="118"/>
      <c r="CA411" s="118"/>
      <c r="CB411" s="118"/>
      <c r="CC411" s="118"/>
      <c r="CD411" s="118"/>
      <c r="CE411" s="118"/>
      <c r="CF411" s="118"/>
      <c r="CG411" s="118"/>
      <c r="CH411" s="118"/>
    </row>
    <row r="412" spans="1:86">
      <c r="A412" s="118"/>
      <c r="B412" s="118"/>
      <c r="C412" s="118"/>
      <c r="D412" s="118"/>
      <c r="E412" s="118"/>
      <c r="F412" s="118"/>
      <c r="G412" s="118"/>
      <c r="H412" s="118"/>
      <c r="I412" s="118"/>
      <c r="J412" s="118"/>
      <c r="K412" s="118"/>
      <c r="L412" s="118"/>
      <c r="M412" s="118"/>
      <c r="N412" s="118"/>
      <c r="O412" s="118"/>
      <c r="P412" s="118"/>
      <c r="Q412" s="118"/>
      <c r="R412" s="118"/>
      <c r="S412" s="118"/>
      <c r="T412" s="118"/>
      <c r="U412" s="118"/>
      <c r="V412" s="118"/>
      <c r="W412" s="118"/>
      <c r="X412" s="118"/>
      <c r="Y412" s="118"/>
      <c r="Z412" s="118"/>
      <c r="AA412" s="118"/>
      <c r="AB412" s="118"/>
      <c r="AC412" s="118"/>
      <c r="AD412" s="118"/>
      <c r="AE412" s="118"/>
      <c r="AF412" s="118"/>
      <c r="AG412" s="118"/>
      <c r="AH412" s="118"/>
      <c r="AI412" s="118"/>
      <c r="AJ412" s="118"/>
      <c r="AK412" s="118"/>
      <c r="AL412" s="118"/>
      <c r="AM412" s="118"/>
      <c r="AN412" s="118"/>
      <c r="AO412" s="118"/>
      <c r="AP412" s="118"/>
      <c r="AQ412" s="118"/>
      <c r="AR412" s="118"/>
      <c r="AS412" s="118"/>
      <c r="AT412" s="118"/>
      <c r="AU412" s="118"/>
      <c r="AV412" s="118"/>
      <c r="AW412" s="118"/>
      <c r="AX412" s="118"/>
      <c r="AY412" s="118"/>
      <c r="AZ412" s="118"/>
      <c r="BA412" s="118"/>
      <c r="BB412" s="118"/>
      <c r="BC412" s="118"/>
      <c r="BD412" s="118"/>
      <c r="BE412" s="118"/>
      <c r="BF412" s="118"/>
      <c r="BG412" s="118"/>
      <c r="BH412" s="118"/>
      <c r="BI412" s="118"/>
      <c r="BJ412" s="118"/>
      <c r="BK412" s="118"/>
      <c r="BL412" s="118"/>
      <c r="BM412" s="118"/>
      <c r="BN412" s="118"/>
      <c r="BO412" s="118"/>
      <c r="BP412" s="118"/>
      <c r="BQ412" s="118"/>
      <c r="BR412" s="118"/>
      <c r="BS412" s="118"/>
      <c r="BT412" s="118"/>
      <c r="BU412" s="118"/>
      <c r="BV412" s="118"/>
      <c r="BW412" s="118"/>
      <c r="BX412" s="118"/>
      <c r="BY412" s="118"/>
      <c r="BZ412" s="118"/>
      <c r="CA412" s="118"/>
      <c r="CB412" s="118"/>
      <c r="CC412" s="118"/>
      <c r="CD412" s="118"/>
      <c r="CE412" s="118"/>
      <c r="CF412" s="118"/>
      <c r="CG412" s="118"/>
      <c r="CH412" s="118"/>
    </row>
    <row r="413" spans="1:86">
      <c r="A413" s="118"/>
      <c r="B413" s="118"/>
      <c r="C413" s="118"/>
      <c r="D413" s="118"/>
      <c r="E413" s="118"/>
      <c r="F413" s="118"/>
      <c r="G413" s="118"/>
      <c r="H413" s="118"/>
      <c r="I413" s="118"/>
      <c r="J413" s="118"/>
      <c r="K413" s="118"/>
      <c r="L413" s="118"/>
      <c r="M413" s="118"/>
      <c r="N413" s="118"/>
      <c r="O413" s="118"/>
      <c r="P413" s="118"/>
      <c r="Q413" s="118"/>
      <c r="R413" s="118"/>
      <c r="S413" s="118"/>
      <c r="T413" s="118"/>
      <c r="U413" s="118"/>
      <c r="V413" s="118"/>
      <c r="W413" s="118"/>
      <c r="X413" s="118"/>
      <c r="Y413" s="118"/>
      <c r="Z413" s="118"/>
      <c r="AA413" s="118"/>
      <c r="AB413" s="118"/>
      <c r="AC413" s="118"/>
      <c r="AD413" s="118"/>
      <c r="AE413" s="118"/>
      <c r="AF413" s="118"/>
      <c r="AG413" s="118"/>
      <c r="AH413" s="118"/>
      <c r="AI413" s="118"/>
      <c r="AJ413" s="118"/>
      <c r="AK413" s="118"/>
      <c r="AL413" s="118"/>
      <c r="AM413" s="118"/>
      <c r="AN413" s="118"/>
      <c r="AO413" s="118"/>
      <c r="AP413" s="118"/>
      <c r="AQ413" s="118"/>
      <c r="AR413" s="118"/>
      <c r="AS413" s="118"/>
      <c r="AT413" s="118"/>
      <c r="AU413" s="118"/>
      <c r="AV413" s="118"/>
      <c r="AW413" s="118"/>
      <c r="AX413" s="118"/>
      <c r="AY413" s="118"/>
      <c r="AZ413" s="118"/>
      <c r="BA413" s="118"/>
      <c r="BB413" s="118"/>
      <c r="BC413" s="118"/>
      <c r="BD413" s="118"/>
      <c r="BE413" s="118"/>
      <c r="BF413" s="118"/>
      <c r="BG413" s="118"/>
      <c r="BH413" s="118"/>
      <c r="BI413" s="118"/>
      <c r="BJ413" s="118"/>
      <c r="BK413" s="118"/>
      <c r="BL413" s="118"/>
      <c r="BM413" s="118"/>
      <c r="BN413" s="118"/>
      <c r="BO413" s="118"/>
      <c r="BP413" s="118"/>
      <c r="BQ413" s="118"/>
      <c r="BR413" s="118"/>
      <c r="BS413" s="118"/>
      <c r="BT413" s="118"/>
      <c r="BU413" s="118"/>
      <c r="BV413" s="118"/>
      <c r="BW413" s="118"/>
      <c r="BX413" s="118"/>
      <c r="BY413" s="118"/>
      <c r="BZ413" s="118"/>
      <c r="CA413" s="118"/>
      <c r="CB413" s="118"/>
      <c r="CC413" s="118"/>
      <c r="CD413" s="118"/>
      <c r="CE413" s="118"/>
      <c r="CF413" s="118"/>
      <c r="CG413" s="118"/>
      <c r="CH413" s="118"/>
    </row>
    <row r="414" spans="1:86">
      <c r="A414" s="118"/>
      <c r="B414" s="118"/>
      <c r="C414" s="118"/>
      <c r="D414" s="118"/>
      <c r="E414" s="118"/>
      <c r="F414" s="118"/>
      <c r="G414" s="118"/>
      <c r="H414" s="118"/>
      <c r="I414" s="118"/>
      <c r="J414" s="118"/>
      <c r="K414" s="118"/>
      <c r="L414" s="118"/>
      <c r="M414" s="118"/>
      <c r="N414" s="118"/>
      <c r="O414" s="118"/>
      <c r="P414" s="118"/>
      <c r="Q414" s="118"/>
      <c r="R414" s="118"/>
      <c r="S414" s="118"/>
      <c r="T414" s="118"/>
      <c r="U414" s="118"/>
      <c r="V414" s="118"/>
      <c r="W414" s="118"/>
      <c r="X414" s="118"/>
      <c r="Y414" s="118"/>
      <c r="Z414" s="118"/>
      <c r="AA414" s="118"/>
      <c r="AB414" s="118"/>
      <c r="AC414" s="118"/>
      <c r="AD414" s="118"/>
      <c r="AE414" s="118"/>
      <c r="AF414" s="118"/>
      <c r="AG414" s="118"/>
      <c r="AH414" s="118"/>
      <c r="AI414" s="118"/>
      <c r="AJ414" s="118"/>
      <c r="AK414" s="118"/>
      <c r="AL414" s="118"/>
      <c r="AM414" s="118"/>
      <c r="AN414" s="118"/>
      <c r="AO414" s="118"/>
      <c r="AP414" s="118"/>
      <c r="AQ414" s="118"/>
      <c r="AR414" s="118"/>
      <c r="AS414" s="118"/>
      <c r="AT414" s="118"/>
      <c r="AU414" s="118"/>
      <c r="AV414" s="118"/>
      <c r="AW414" s="118"/>
      <c r="AX414" s="118"/>
      <c r="AY414" s="118"/>
      <c r="AZ414" s="118"/>
      <c r="BA414" s="118"/>
      <c r="BB414" s="118"/>
      <c r="BC414" s="118"/>
      <c r="BD414" s="118"/>
      <c r="BE414" s="118"/>
      <c r="BF414" s="118"/>
      <c r="BG414" s="118"/>
      <c r="BH414" s="118"/>
      <c r="BI414" s="118"/>
      <c r="BJ414" s="118"/>
      <c r="BK414" s="118"/>
      <c r="BL414" s="118"/>
      <c r="BM414" s="118"/>
      <c r="BN414" s="118"/>
      <c r="BO414" s="118"/>
      <c r="BP414" s="118"/>
      <c r="BQ414" s="118"/>
      <c r="BR414" s="118"/>
      <c r="BS414" s="118"/>
      <c r="BT414" s="118"/>
      <c r="BU414" s="118"/>
      <c r="BV414" s="118"/>
      <c r="BW414" s="118"/>
      <c r="BX414" s="118"/>
      <c r="BY414" s="118"/>
      <c r="BZ414" s="118"/>
      <c r="CA414" s="118"/>
      <c r="CB414" s="118"/>
      <c r="CC414" s="118"/>
      <c r="CD414" s="118"/>
      <c r="CE414" s="118"/>
      <c r="CF414" s="118"/>
      <c r="CG414" s="118"/>
      <c r="CH414" s="118"/>
    </row>
    <row r="415" spans="1:86">
      <c r="A415" s="118"/>
      <c r="B415" s="118"/>
      <c r="C415" s="118"/>
      <c r="D415" s="118"/>
      <c r="E415" s="118"/>
      <c r="F415" s="118"/>
      <c r="G415" s="118"/>
      <c r="H415" s="118"/>
      <c r="I415" s="118"/>
      <c r="J415" s="118"/>
      <c r="K415" s="118"/>
      <c r="L415" s="118"/>
      <c r="M415" s="118"/>
      <c r="N415" s="118"/>
      <c r="O415" s="118"/>
      <c r="P415" s="118"/>
      <c r="Q415" s="118"/>
      <c r="R415" s="118"/>
      <c r="S415" s="118"/>
      <c r="T415" s="118"/>
      <c r="U415" s="118"/>
      <c r="V415" s="118"/>
      <c r="W415" s="118"/>
      <c r="X415" s="118"/>
      <c r="Y415" s="118"/>
      <c r="Z415" s="118"/>
      <c r="AA415" s="118"/>
      <c r="AB415" s="118"/>
      <c r="AC415" s="118"/>
      <c r="AD415" s="118"/>
      <c r="AE415" s="118"/>
      <c r="AF415" s="118"/>
      <c r="AG415" s="118"/>
      <c r="AH415" s="118"/>
      <c r="AI415" s="118"/>
      <c r="AJ415" s="118"/>
      <c r="AK415" s="118"/>
      <c r="AL415" s="118"/>
      <c r="AM415" s="118"/>
      <c r="AN415" s="118"/>
      <c r="AO415" s="118"/>
      <c r="AP415" s="118"/>
      <c r="AQ415" s="118"/>
      <c r="AR415" s="118"/>
      <c r="AS415" s="118"/>
      <c r="AT415" s="118"/>
      <c r="AU415" s="118"/>
      <c r="AV415" s="118"/>
      <c r="AW415" s="118"/>
      <c r="AX415" s="118"/>
      <c r="AY415" s="118"/>
      <c r="AZ415" s="118"/>
      <c r="BA415" s="118"/>
      <c r="BB415" s="118"/>
      <c r="BC415" s="118"/>
      <c r="BD415" s="118"/>
      <c r="BE415" s="118"/>
      <c r="BF415" s="118"/>
      <c r="BG415" s="118"/>
      <c r="BH415" s="118"/>
      <c r="BI415" s="118"/>
      <c r="BJ415" s="118"/>
      <c r="BK415" s="118"/>
      <c r="BL415" s="118"/>
      <c r="BM415" s="118"/>
      <c r="BN415" s="118"/>
      <c r="BO415" s="118"/>
      <c r="BP415" s="118"/>
      <c r="BQ415" s="118"/>
      <c r="BR415" s="118"/>
      <c r="BS415" s="118"/>
      <c r="BT415" s="118"/>
      <c r="BU415" s="118"/>
      <c r="BV415" s="118"/>
      <c r="BW415" s="118"/>
      <c r="BX415" s="118"/>
      <c r="BY415" s="118"/>
      <c r="BZ415" s="118"/>
      <c r="CA415" s="118"/>
      <c r="CB415" s="118"/>
      <c r="CC415" s="118"/>
      <c r="CD415" s="118"/>
      <c r="CE415" s="118"/>
      <c r="CF415" s="118"/>
      <c r="CG415" s="118"/>
      <c r="CH415" s="118"/>
    </row>
    <row r="416" spans="1:86">
      <c r="A416" s="118"/>
      <c r="B416" s="118"/>
      <c r="C416" s="118"/>
      <c r="D416" s="118"/>
      <c r="E416" s="118"/>
      <c r="F416" s="118"/>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8"/>
      <c r="AH416" s="118"/>
      <c r="AI416" s="118"/>
      <c r="AJ416" s="118"/>
      <c r="AK416" s="118"/>
      <c r="AL416" s="118"/>
      <c r="AM416" s="118"/>
      <c r="AN416" s="118"/>
      <c r="AO416" s="118"/>
      <c r="AP416" s="118"/>
      <c r="AQ416" s="118"/>
      <c r="AR416" s="118"/>
      <c r="AS416" s="118"/>
      <c r="AT416" s="118"/>
      <c r="AU416" s="118"/>
      <c r="AV416" s="118"/>
      <c r="AW416" s="118"/>
      <c r="AX416" s="118"/>
      <c r="AY416" s="118"/>
      <c r="AZ416" s="118"/>
      <c r="BA416" s="118"/>
      <c r="BB416" s="118"/>
      <c r="BC416" s="118"/>
      <c r="BD416" s="118"/>
      <c r="BE416" s="118"/>
      <c r="BF416" s="118"/>
      <c r="BG416" s="118"/>
      <c r="BH416" s="118"/>
      <c r="BI416" s="118"/>
      <c r="BJ416" s="118"/>
      <c r="BK416" s="118"/>
      <c r="BL416" s="118"/>
      <c r="BM416" s="118"/>
      <c r="BN416" s="118"/>
      <c r="BO416" s="118"/>
      <c r="BP416" s="118"/>
      <c r="BQ416" s="118"/>
      <c r="BR416" s="118"/>
      <c r="BS416" s="118"/>
      <c r="BT416" s="118"/>
      <c r="BU416" s="118"/>
      <c r="BV416" s="118"/>
      <c r="BW416" s="118"/>
      <c r="BX416" s="118"/>
      <c r="BY416" s="118"/>
      <c r="BZ416" s="118"/>
      <c r="CA416" s="118"/>
      <c r="CB416" s="118"/>
      <c r="CC416" s="118"/>
      <c r="CD416" s="118"/>
      <c r="CE416" s="118"/>
      <c r="CF416" s="118"/>
      <c r="CG416" s="118"/>
      <c r="CH416" s="118"/>
    </row>
    <row r="417" spans="1:86">
      <c r="A417" s="118"/>
      <c r="B417" s="118"/>
      <c r="C417" s="118"/>
      <c r="D417" s="118"/>
      <c r="E417" s="118"/>
      <c r="F417" s="118"/>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8"/>
      <c r="AH417" s="118"/>
      <c r="AI417" s="118"/>
      <c r="AJ417" s="118"/>
      <c r="AK417" s="118"/>
      <c r="AL417" s="118"/>
      <c r="AM417" s="118"/>
      <c r="AN417" s="118"/>
      <c r="AO417" s="118"/>
      <c r="AP417" s="118"/>
      <c r="AQ417" s="118"/>
      <c r="AR417" s="118"/>
      <c r="AS417" s="118"/>
      <c r="AT417" s="118"/>
      <c r="AU417" s="118"/>
      <c r="AV417" s="118"/>
      <c r="AW417" s="118"/>
      <c r="AX417" s="118"/>
      <c r="AY417" s="118"/>
      <c r="AZ417" s="118"/>
      <c r="BA417" s="118"/>
      <c r="BB417" s="118"/>
      <c r="BC417" s="118"/>
      <c r="BD417" s="118"/>
      <c r="BE417" s="118"/>
      <c r="BF417" s="118"/>
      <c r="BG417" s="118"/>
      <c r="BH417" s="118"/>
      <c r="BI417" s="118"/>
      <c r="BJ417" s="118"/>
      <c r="BK417" s="118"/>
      <c r="BL417" s="118"/>
      <c r="BM417" s="118"/>
      <c r="BN417" s="118"/>
      <c r="BO417" s="118"/>
      <c r="BP417" s="118"/>
      <c r="BQ417" s="118"/>
      <c r="BR417" s="118"/>
      <c r="BS417" s="118"/>
      <c r="BT417" s="118"/>
      <c r="BU417" s="118"/>
      <c r="BV417" s="118"/>
      <c r="BW417" s="118"/>
      <c r="BX417" s="118"/>
      <c r="BY417" s="118"/>
      <c r="BZ417" s="118"/>
      <c r="CA417" s="118"/>
      <c r="CB417" s="118"/>
      <c r="CC417" s="118"/>
      <c r="CD417" s="118"/>
      <c r="CE417" s="118"/>
      <c r="CF417" s="118"/>
      <c r="CG417" s="118"/>
      <c r="CH417" s="118"/>
    </row>
    <row r="418" spans="1:86">
      <c r="A418" s="118"/>
      <c r="B418" s="118"/>
      <c r="C418" s="118"/>
      <c r="D418" s="118"/>
      <c r="E418" s="118"/>
      <c r="F418" s="118"/>
      <c r="G418" s="118"/>
      <c r="H418" s="118"/>
      <c r="I418" s="118"/>
      <c r="J418" s="118"/>
      <c r="K418" s="118"/>
      <c r="L418" s="118"/>
      <c r="M418" s="118"/>
      <c r="N418" s="118"/>
      <c r="O418" s="118"/>
      <c r="P418" s="118"/>
      <c r="Q418" s="118"/>
      <c r="R418" s="118"/>
      <c r="S418" s="118"/>
      <c r="T418" s="118"/>
      <c r="U418" s="118"/>
      <c r="V418" s="118"/>
      <c r="W418" s="118"/>
      <c r="X418" s="118"/>
      <c r="Y418" s="118"/>
      <c r="Z418" s="118"/>
      <c r="AA418" s="118"/>
      <c r="AB418" s="118"/>
      <c r="AC418" s="118"/>
      <c r="AD418" s="118"/>
      <c r="AE418" s="118"/>
      <c r="AF418" s="118"/>
      <c r="AG418" s="118"/>
      <c r="AH418" s="118"/>
      <c r="AI418" s="118"/>
      <c r="AJ418" s="118"/>
      <c r="AK418" s="118"/>
      <c r="AL418" s="118"/>
      <c r="AM418" s="118"/>
      <c r="AN418" s="118"/>
      <c r="AO418" s="118"/>
      <c r="AP418" s="118"/>
      <c r="AQ418" s="118"/>
      <c r="AR418" s="118"/>
      <c r="AS418" s="118"/>
      <c r="AT418" s="118"/>
      <c r="AU418" s="118"/>
      <c r="AV418" s="118"/>
      <c r="AW418" s="118"/>
      <c r="AX418" s="118"/>
      <c r="AY418" s="118"/>
      <c r="AZ418" s="118"/>
      <c r="BA418" s="118"/>
      <c r="BB418" s="118"/>
      <c r="BC418" s="118"/>
      <c r="BD418" s="118"/>
      <c r="BE418" s="118"/>
      <c r="BF418" s="118"/>
      <c r="BG418" s="118"/>
      <c r="BH418" s="118"/>
      <c r="BI418" s="118"/>
      <c r="BJ418" s="118"/>
      <c r="BK418" s="118"/>
      <c r="BL418" s="118"/>
      <c r="BM418" s="118"/>
      <c r="BN418" s="118"/>
      <c r="BO418" s="118"/>
      <c r="BP418" s="118"/>
      <c r="BQ418" s="118"/>
      <c r="BR418" s="118"/>
      <c r="BS418" s="118"/>
      <c r="BT418" s="118"/>
      <c r="BU418" s="118"/>
      <c r="BV418" s="118"/>
      <c r="BW418" s="118"/>
      <c r="BX418" s="118"/>
      <c r="BY418" s="118"/>
      <c r="BZ418" s="118"/>
      <c r="CA418" s="118"/>
      <c r="CB418" s="118"/>
      <c r="CC418" s="118"/>
      <c r="CD418" s="118"/>
      <c r="CE418" s="118"/>
      <c r="CF418" s="118"/>
      <c r="CG418" s="118"/>
      <c r="CH418" s="118"/>
    </row>
    <row r="419" spans="1:86">
      <c r="A419" s="118"/>
      <c r="B419" s="118"/>
      <c r="C419" s="118"/>
      <c r="D419" s="118"/>
      <c r="E419" s="118"/>
      <c r="F419" s="118"/>
      <c r="G419" s="118"/>
      <c r="H419" s="118"/>
      <c r="I419" s="118"/>
      <c r="J419" s="118"/>
      <c r="K419" s="118"/>
      <c r="L419" s="118"/>
      <c r="M419" s="118"/>
      <c r="N419" s="118"/>
      <c r="O419" s="118"/>
      <c r="P419" s="118"/>
      <c r="Q419" s="118"/>
      <c r="R419" s="118"/>
      <c r="S419" s="118"/>
      <c r="T419" s="118"/>
      <c r="U419" s="118"/>
      <c r="V419" s="118"/>
      <c r="W419" s="118"/>
      <c r="X419" s="118"/>
      <c r="Y419" s="118"/>
      <c r="Z419" s="118"/>
      <c r="AA419" s="118"/>
      <c r="AB419" s="118"/>
      <c r="AC419" s="118"/>
      <c r="AD419" s="118"/>
      <c r="AE419" s="118"/>
      <c r="AF419" s="118"/>
      <c r="AG419" s="118"/>
      <c r="AH419" s="118"/>
      <c r="AI419" s="118"/>
      <c r="AJ419" s="118"/>
      <c r="AK419" s="118"/>
      <c r="AL419" s="118"/>
      <c r="AM419" s="118"/>
      <c r="AN419" s="118"/>
      <c r="AO419" s="118"/>
      <c r="AP419" s="118"/>
      <c r="AQ419" s="118"/>
      <c r="AR419" s="118"/>
      <c r="AS419" s="118"/>
      <c r="AT419" s="118"/>
      <c r="AU419" s="118"/>
      <c r="AV419" s="118"/>
      <c r="AW419" s="118"/>
      <c r="AX419" s="118"/>
      <c r="AY419" s="118"/>
      <c r="AZ419" s="118"/>
      <c r="BA419" s="118"/>
      <c r="BB419" s="118"/>
      <c r="BC419" s="118"/>
      <c r="BD419" s="118"/>
      <c r="BE419" s="118"/>
      <c r="BF419" s="118"/>
      <c r="BG419" s="118"/>
      <c r="BH419" s="118"/>
      <c r="BI419" s="118"/>
      <c r="BJ419" s="118"/>
      <c r="BK419" s="118"/>
      <c r="BL419" s="118"/>
      <c r="BM419" s="118"/>
      <c r="BN419" s="118"/>
      <c r="BO419" s="118"/>
      <c r="BP419" s="118"/>
      <c r="BQ419" s="118"/>
      <c r="BR419" s="118"/>
      <c r="BS419" s="118"/>
      <c r="BT419" s="118"/>
      <c r="BU419" s="118"/>
      <c r="BV419" s="118"/>
      <c r="BW419" s="118"/>
      <c r="BX419" s="118"/>
      <c r="BY419" s="118"/>
      <c r="BZ419" s="118"/>
      <c r="CA419" s="118"/>
      <c r="CB419" s="118"/>
      <c r="CC419" s="118"/>
      <c r="CD419" s="118"/>
      <c r="CE419" s="118"/>
      <c r="CF419" s="118"/>
      <c r="CG419" s="118"/>
      <c r="CH419" s="118"/>
    </row>
    <row r="420" spans="1:86">
      <c r="A420" s="118"/>
      <c r="B420" s="118"/>
      <c r="C420" s="118"/>
      <c r="D420" s="118"/>
      <c r="E420" s="118"/>
      <c r="F420" s="118"/>
      <c r="G420" s="118"/>
      <c r="H420" s="118"/>
      <c r="I420" s="118"/>
      <c r="J420" s="118"/>
      <c r="K420" s="118"/>
      <c r="L420" s="118"/>
      <c r="M420" s="118"/>
      <c r="N420" s="118"/>
      <c r="O420" s="118"/>
      <c r="P420" s="118"/>
      <c r="Q420" s="118"/>
      <c r="R420" s="118"/>
      <c r="S420" s="118"/>
      <c r="T420" s="118"/>
      <c r="U420" s="118"/>
      <c r="V420" s="118"/>
      <c r="W420" s="118"/>
      <c r="X420" s="118"/>
      <c r="Y420" s="118"/>
      <c r="Z420" s="118"/>
      <c r="AA420" s="118"/>
      <c r="AB420" s="118"/>
      <c r="AC420" s="118"/>
      <c r="AD420" s="118"/>
      <c r="AE420" s="118"/>
      <c r="AF420" s="118"/>
      <c r="AG420" s="118"/>
      <c r="AH420" s="118"/>
      <c r="AI420" s="118"/>
      <c r="AJ420" s="118"/>
      <c r="AK420" s="118"/>
      <c r="AL420" s="118"/>
      <c r="AM420" s="118"/>
      <c r="AN420" s="118"/>
      <c r="AO420" s="118"/>
      <c r="AP420" s="118"/>
      <c r="AQ420" s="118"/>
      <c r="AR420" s="118"/>
      <c r="AS420" s="118"/>
      <c r="AT420" s="118"/>
      <c r="AU420" s="118"/>
      <c r="AV420" s="118"/>
      <c r="AW420" s="118"/>
      <c r="AX420" s="118"/>
      <c r="AY420" s="118"/>
      <c r="AZ420" s="118"/>
      <c r="BA420" s="118"/>
      <c r="BB420" s="118"/>
      <c r="BC420" s="118"/>
      <c r="BD420" s="118"/>
      <c r="BE420" s="118"/>
      <c r="BF420" s="118"/>
      <c r="BG420" s="118"/>
      <c r="BH420" s="118"/>
      <c r="BI420" s="118"/>
      <c r="BJ420" s="118"/>
      <c r="BK420" s="118"/>
      <c r="BL420" s="118"/>
      <c r="BM420" s="118"/>
      <c r="BN420" s="118"/>
      <c r="BO420" s="118"/>
      <c r="BP420" s="118"/>
      <c r="BQ420" s="118"/>
      <c r="BR420" s="118"/>
      <c r="BS420" s="118"/>
      <c r="BT420" s="118"/>
      <c r="BU420" s="118"/>
      <c r="BV420" s="118"/>
      <c r="BW420" s="118"/>
      <c r="BX420" s="118"/>
      <c r="BY420" s="118"/>
      <c r="BZ420" s="118"/>
      <c r="CA420" s="118"/>
      <c r="CB420" s="118"/>
      <c r="CC420" s="118"/>
      <c r="CD420" s="118"/>
      <c r="CE420" s="118"/>
      <c r="CF420" s="118"/>
      <c r="CG420" s="118"/>
      <c r="CH420" s="118"/>
    </row>
    <row r="421" spans="1:86">
      <c r="A421" s="118"/>
      <c r="B421" s="118"/>
      <c r="C421" s="118"/>
      <c r="D421" s="118"/>
      <c r="E421" s="118"/>
      <c r="F421" s="118"/>
      <c r="G421" s="118"/>
      <c r="H421" s="118"/>
      <c r="I421" s="118"/>
      <c r="J421" s="118"/>
      <c r="K421" s="118"/>
      <c r="L421" s="118"/>
      <c r="M421" s="118"/>
      <c r="N421" s="118"/>
      <c r="O421" s="118"/>
      <c r="P421" s="118"/>
      <c r="Q421" s="118"/>
      <c r="R421" s="118"/>
      <c r="S421" s="118"/>
      <c r="T421" s="118"/>
      <c r="U421" s="118"/>
      <c r="V421" s="118"/>
      <c r="W421" s="118"/>
      <c r="X421" s="118"/>
      <c r="Y421" s="118"/>
      <c r="Z421" s="118"/>
      <c r="AA421" s="118"/>
      <c r="AB421" s="118"/>
      <c r="AC421" s="118"/>
      <c r="AD421" s="118"/>
      <c r="AE421" s="118"/>
      <c r="AF421" s="118"/>
      <c r="AG421" s="118"/>
      <c r="AH421" s="118"/>
      <c r="AI421" s="118"/>
      <c r="AJ421" s="118"/>
      <c r="AK421" s="118"/>
      <c r="AL421" s="118"/>
      <c r="AM421" s="118"/>
      <c r="AN421" s="118"/>
      <c r="AO421" s="118"/>
      <c r="AP421" s="118"/>
      <c r="AQ421" s="118"/>
      <c r="AR421" s="118"/>
      <c r="AS421" s="118"/>
      <c r="AT421" s="118"/>
      <c r="AU421" s="118"/>
      <c r="AV421" s="118"/>
      <c r="AW421" s="118"/>
      <c r="AX421" s="118"/>
      <c r="AY421" s="118"/>
      <c r="AZ421" s="118"/>
      <c r="BA421" s="118"/>
      <c r="BB421" s="118"/>
      <c r="BC421" s="118"/>
      <c r="BD421" s="118"/>
      <c r="BE421" s="118"/>
      <c r="BF421" s="118"/>
      <c r="BG421" s="118"/>
      <c r="BH421" s="118"/>
      <c r="BI421" s="118"/>
      <c r="BJ421" s="118"/>
      <c r="BK421" s="118"/>
      <c r="BL421" s="118"/>
      <c r="BM421" s="118"/>
      <c r="BN421" s="118"/>
      <c r="BO421" s="118"/>
      <c r="BP421" s="118"/>
      <c r="BQ421" s="118"/>
      <c r="BR421" s="118"/>
      <c r="BS421" s="118"/>
      <c r="BT421" s="118"/>
      <c r="BU421" s="118"/>
      <c r="BV421" s="118"/>
      <c r="BW421" s="118"/>
      <c r="BX421" s="118"/>
      <c r="BY421" s="118"/>
      <c r="BZ421" s="118"/>
      <c r="CA421" s="118"/>
      <c r="CB421" s="118"/>
      <c r="CC421" s="118"/>
      <c r="CD421" s="118"/>
      <c r="CE421" s="118"/>
      <c r="CF421" s="118"/>
      <c r="CG421" s="118"/>
      <c r="CH421" s="118"/>
    </row>
    <row r="422" spans="1:86">
      <c r="A422" s="118"/>
      <c r="B422" s="118"/>
      <c r="C422" s="118"/>
      <c r="D422" s="118"/>
      <c r="E422" s="118"/>
      <c r="F422" s="118"/>
      <c r="G422" s="118"/>
      <c r="H422" s="118"/>
      <c r="I422" s="118"/>
      <c r="J422" s="118"/>
      <c r="K422" s="118"/>
      <c r="L422" s="118"/>
      <c r="M422" s="118"/>
      <c r="N422" s="118"/>
      <c r="O422" s="118"/>
      <c r="P422" s="118"/>
      <c r="Q422" s="118"/>
      <c r="R422" s="118"/>
      <c r="S422" s="118"/>
      <c r="T422" s="118"/>
      <c r="U422" s="118"/>
      <c r="V422" s="118"/>
      <c r="W422" s="118"/>
      <c r="X422" s="118"/>
      <c r="Y422" s="118"/>
      <c r="Z422" s="118"/>
      <c r="AA422" s="118"/>
      <c r="AB422" s="118"/>
      <c r="AC422" s="118"/>
      <c r="AD422" s="118"/>
      <c r="AE422" s="118"/>
      <c r="AF422" s="118"/>
      <c r="AG422" s="118"/>
      <c r="AH422" s="118"/>
      <c r="AI422" s="118"/>
      <c r="AJ422" s="118"/>
      <c r="AK422" s="118"/>
      <c r="AL422" s="118"/>
      <c r="AM422" s="118"/>
      <c r="AN422" s="118"/>
      <c r="AO422" s="118"/>
      <c r="AP422" s="118"/>
      <c r="AQ422" s="118"/>
      <c r="AR422" s="118"/>
      <c r="AS422" s="118"/>
      <c r="AT422" s="118"/>
      <c r="AU422" s="118"/>
      <c r="AV422" s="118"/>
      <c r="AW422" s="118"/>
      <c r="AX422" s="118"/>
      <c r="AY422" s="118"/>
      <c r="AZ422" s="118"/>
      <c r="BA422" s="118"/>
      <c r="BB422" s="118"/>
      <c r="BC422" s="118"/>
      <c r="BD422" s="118"/>
      <c r="BE422" s="118"/>
      <c r="BF422" s="118"/>
      <c r="BG422" s="118"/>
      <c r="BH422" s="118"/>
      <c r="BI422" s="118"/>
      <c r="BJ422" s="118"/>
      <c r="BK422" s="118"/>
      <c r="BL422" s="118"/>
      <c r="BM422" s="118"/>
      <c r="BN422" s="118"/>
      <c r="BO422" s="118"/>
      <c r="BP422" s="118"/>
      <c r="BQ422" s="118"/>
      <c r="BR422" s="118"/>
      <c r="BS422" s="118"/>
      <c r="BT422" s="118"/>
      <c r="BU422" s="118"/>
      <c r="BV422" s="118"/>
      <c r="BW422" s="118"/>
      <c r="BX422" s="118"/>
      <c r="BY422" s="118"/>
      <c r="BZ422" s="118"/>
      <c r="CA422" s="118"/>
      <c r="CB422" s="118"/>
      <c r="CC422" s="118"/>
      <c r="CD422" s="118"/>
      <c r="CE422" s="118"/>
      <c r="CF422" s="118"/>
      <c r="CG422" s="118"/>
      <c r="CH422" s="118"/>
    </row>
    <row r="423" spans="1:86">
      <c r="A423" s="118"/>
      <c r="B423" s="118"/>
      <c r="C423" s="118"/>
      <c r="D423" s="118"/>
      <c r="E423" s="118"/>
      <c r="F423" s="118"/>
      <c r="G423" s="118"/>
      <c r="H423" s="118"/>
      <c r="I423" s="118"/>
      <c r="J423" s="118"/>
      <c r="K423" s="118"/>
      <c r="L423" s="118"/>
      <c r="M423" s="118"/>
      <c r="N423" s="118"/>
      <c r="O423" s="118"/>
      <c r="P423" s="118"/>
      <c r="Q423" s="118"/>
      <c r="R423" s="118"/>
      <c r="S423" s="118"/>
      <c r="T423" s="118"/>
      <c r="U423" s="118"/>
      <c r="V423" s="118"/>
      <c r="W423" s="118"/>
      <c r="X423" s="118"/>
      <c r="Y423" s="118"/>
      <c r="Z423" s="118"/>
      <c r="AA423" s="118"/>
      <c r="AB423" s="118"/>
      <c r="AC423" s="118"/>
      <c r="AD423" s="118"/>
      <c r="AE423" s="118"/>
      <c r="AF423" s="118"/>
      <c r="AG423" s="118"/>
      <c r="AH423" s="118"/>
      <c r="AI423" s="118"/>
      <c r="AJ423" s="118"/>
      <c r="AK423" s="118"/>
      <c r="AL423" s="118"/>
      <c r="AM423" s="118"/>
      <c r="AN423" s="118"/>
      <c r="AO423" s="118"/>
      <c r="AP423" s="118"/>
      <c r="AQ423" s="118"/>
      <c r="AR423" s="118"/>
      <c r="AS423" s="118"/>
      <c r="AT423" s="118"/>
      <c r="AU423" s="118"/>
      <c r="AV423" s="118"/>
      <c r="AW423" s="118"/>
      <c r="AX423" s="118"/>
      <c r="AY423" s="118"/>
      <c r="AZ423" s="118"/>
      <c r="BA423" s="118"/>
      <c r="BB423" s="118"/>
      <c r="BC423" s="118"/>
      <c r="BD423" s="118"/>
      <c r="BE423" s="118"/>
      <c r="BF423" s="118"/>
      <c r="BG423" s="118"/>
      <c r="BH423" s="118"/>
      <c r="BI423" s="118"/>
      <c r="BJ423" s="118"/>
      <c r="BK423" s="118"/>
      <c r="BL423" s="118"/>
      <c r="BM423" s="118"/>
      <c r="BN423" s="118"/>
      <c r="BO423" s="118"/>
      <c r="BP423" s="118"/>
      <c r="BQ423" s="118"/>
      <c r="BR423" s="118"/>
      <c r="BS423" s="118"/>
      <c r="BT423" s="118"/>
      <c r="BU423" s="118"/>
      <c r="BV423" s="118"/>
      <c r="BW423" s="118"/>
      <c r="BX423" s="118"/>
      <c r="BY423" s="118"/>
      <c r="BZ423" s="118"/>
      <c r="CA423" s="118"/>
      <c r="CB423" s="118"/>
      <c r="CC423" s="118"/>
      <c r="CD423" s="118"/>
      <c r="CE423" s="118"/>
      <c r="CF423" s="118"/>
      <c r="CG423" s="118"/>
      <c r="CH423" s="118"/>
    </row>
    <row r="424" spans="1:86">
      <c r="A424" s="118"/>
      <c r="B424" s="118"/>
      <c r="C424" s="118"/>
      <c r="D424" s="118"/>
      <c r="E424" s="118"/>
      <c r="F424" s="118"/>
      <c r="G424" s="118"/>
      <c r="H424" s="118"/>
      <c r="I424" s="118"/>
      <c r="J424" s="118"/>
      <c r="K424" s="118"/>
      <c r="L424" s="118"/>
      <c r="M424" s="118"/>
      <c r="N424" s="118"/>
      <c r="O424" s="118"/>
      <c r="P424" s="118"/>
      <c r="Q424" s="118"/>
      <c r="R424" s="118"/>
      <c r="S424" s="118"/>
      <c r="T424" s="118"/>
      <c r="U424" s="118"/>
      <c r="V424" s="118"/>
      <c r="W424" s="118"/>
      <c r="X424" s="118"/>
      <c r="Y424" s="118"/>
      <c r="Z424" s="118"/>
      <c r="AA424" s="118"/>
      <c r="AB424" s="118"/>
      <c r="AC424" s="118"/>
      <c r="AD424" s="118"/>
      <c r="AE424" s="118"/>
      <c r="AF424" s="118"/>
      <c r="AG424" s="118"/>
      <c r="AH424" s="118"/>
      <c r="AI424" s="118"/>
      <c r="AJ424" s="118"/>
      <c r="AK424" s="118"/>
      <c r="AL424" s="118"/>
      <c r="AM424" s="118"/>
      <c r="AN424" s="118"/>
      <c r="AO424" s="118"/>
      <c r="AP424" s="118"/>
      <c r="AQ424" s="118"/>
      <c r="AR424" s="118"/>
      <c r="AS424" s="118"/>
      <c r="AT424" s="118"/>
      <c r="AU424" s="118"/>
      <c r="AV424" s="118"/>
      <c r="AW424" s="118"/>
      <c r="AX424" s="118"/>
      <c r="AY424" s="118"/>
      <c r="AZ424" s="118"/>
      <c r="BA424" s="118"/>
      <c r="BB424" s="118"/>
      <c r="BC424" s="118"/>
      <c r="BD424" s="118"/>
      <c r="BE424" s="118"/>
      <c r="BF424" s="118"/>
      <c r="BG424" s="118"/>
      <c r="BH424" s="118"/>
      <c r="BI424" s="118"/>
      <c r="BJ424" s="118"/>
      <c r="BK424" s="118"/>
      <c r="BL424" s="118"/>
      <c r="BM424" s="118"/>
      <c r="BN424" s="118"/>
      <c r="BO424" s="118"/>
      <c r="BP424" s="118"/>
      <c r="BQ424" s="118"/>
      <c r="BR424" s="118"/>
      <c r="BS424" s="118"/>
      <c r="BT424" s="118"/>
      <c r="BU424" s="118"/>
      <c r="BV424" s="118"/>
      <c r="BW424" s="118"/>
      <c r="BX424" s="118"/>
      <c r="BY424" s="118"/>
      <c r="BZ424" s="118"/>
      <c r="CA424" s="118"/>
      <c r="CB424" s="118"/>
      <c r="CC424" s="118"/>
      <c r="CD424" s="118"/>
      <c r="CE424" s="118"/>
      <c r="CF424" s="118"/>
      <c r="CG424" s="118"/>
      <c r="CH424" s="118"/>
    </row>
    <row r="425" spans="1:86">
      <c r="A425" s="118"/>
      <c r="B425" s="118"/>
      <c r="C425" s="118"/>
      <c r="D425" s="118"/>
      <c r="E425" s="118"/>
      <c r="F425" s="118"/>
      <c r="G425" s="118"/>
      <c r="H425" s="118"/>
      <c r="I425" s="118"/>
      <c r="J425" s="118"/>
      <c r="K425" s="118"/>
      <c r="L425" s="118"/>
      <c r="M425" s="118"/>
      <c r="N425" s="118"/>
      <c r="O425" s="118"/>
      <c r="P425" s="118"/>
      <c r="Q425" s="118"/>
      <c r="R425" s="118"/>
      <c r="S425" s="118"/>
      <c r="T425" s="118"/>
      <c r="U425" s="118"/>
      <c r="V425" s="118"/>
      <c r="W425" s="118"/>
      <c r="X425" s="118"/>
      <c r="Y425" s="118"/>
      <c r="Z425" s="118"/>
      <c r="AA425" s="118"/>
      <c r="AB425" s="118"/>
      <c r="AC425" s="118"/>
      <c r="AD425" s="118"/>
      <c r="AE425" s="118"/>
      <c r="AF425" s="118"/>
      <c r="AG425" s="118"/>
      <c r="AH425" s="118"/>
      <c r="AI425" s="118"/>
      <c r="AJ425" s="118"/>
      <c r="AK425" s="118"/>
      <c r="AL425" s="118"/>
      <c r="AM425" s="118"/>
      <c r="AN425" s="118"/>
      <c r="AO425" s="118"/>
      <c r="AP425" s="118"/>
      <c r="AQ425" s="118"/>
      <c r="AR425" s="118"/>
      <c r="AS425" s="118"/>
      <c r="AT425" s="118"/>
      <c r="AU425" s="118"/>
      <c r="AV425" s="118"/>
      <c r="AW425" s="118"/>
      <c r="AX425" s="118"/>
      <c r="AY425" s="118"/>
      <c r="AZ425" s="118"/>
      <c r="BA425" s="118"/>
      <c r="BB425" s="118"/>
      <c r="BC425" s="118"/>
      <c r="BD425" s="118"/>
      <c r="BE425" s="118"/>
      <c r="BF425" s="118"/>
      <c r="BG425" s="118"/>
      <c r="BH425" s="118"/>
      <c r="BI425" s="118"/>
      <c r="BJ425" s="118"/>
      <c r="BK425" s="118"/>
      <c r="BL425" s="118"/>
      <c r="BM425" s="118"/>
      <c r="BN425" s="118"/>
      <c r="BO425" s="118"/>
      <c r="BP425" s="118"/>
      <c r="BQ425" s="118"/>
      <c r="BR425" s="118"/>
      <c r="BS425" s="118"/>
      <c r="BT425" s="118"/>
      <c r="BU425" s="118"/>
      <c r="BV425" s="118"/>
      <c r="BW425" s="118"/>
      <c r="BX425" s="118"/>
      <c r="BY425" s="118"/>
      <c r="BZ425" s="118"/>
      <c r="CA425" s="118"/>
      <c r="CB425" s="118"/>
      <c r="CC425" s="118"/>
      <c r="CD425" s="118"/>
      <c r="CE425" s="118"/>
      <c r="CF425" s="118"/>
      <c r="CG425" s="118"/>
      <c r="CH425" s="118"/>
    </row>
    <row r="426" spans="1:86">
      <c r="A426" s="118"/>
      <c r="B426" s="118"/>
      <c r="C426" s="118"/>
      <c r="D426" s="118"/>
      <c r="E426" s="118"/>
      <c r="F426" s="118"/>
      <c r="G426" s="118"/>
      <c r="H426" s="118"/>
      <c r="I426" s="118"/>
      <c r="J426" s="118"/>
      <c r="K426" s="118"/>
      <c r="L426" s="118"/>
      <c r="M426" s="118"/>
      <c r="N426" s="118"/>
      <c r="O426" s="118"/>
      <c r="P426" s="118"/>
      <c r="Q426" s="118"/>
      <c r="R426" s="118"/>
      <c r="S426" s="118"/>
      <c r="T426" s="118"/>
      <c r="U426" s="118"/>
      <c r="V426" s="118"/>
      <c r="W426" s="118"/>
      <c r="X426" s="118"/>
      <c r="Y426" s="118"/>
      <c r="Z426" s="118"/>
      <c r="AA426" s="118"/>
      <c r="AB426" s="118"/>
      <c r="AC426" s="118"/>
      <c r="AD426" s="118"/>
      <c r="AE426" s="118"/>
      <c r="AF426" s="118"/>
      <c r="AG426" s="118"/>
      <c r="AH426" s="118"/>
      <c r="AI426" s="118"/>
      <c r="AJ426" s="118"/>
      <c r="AK426" s="118"/>
      <c r="AL426" s="118"/>
      <c r="AM426" s="118"/>
      <c r="AN426" s="118"/>
      <c r="AO426" s="118"/>
      <c r="AP426" s="118"/>
      <c r="AQ426" s="118"/>
      <c r="AR426" s="118"/>
      <c r="AS426" s="118"/>
      <c r="AT426" s="118"/>
      <c r="AU426" s="118"/>
      <c r="AV426" s="118"/>
      <c r="AW426" s="118"/>
      <c r="AX426" s="118"/>
      <c r="AY426" s="118"/>
      <c r="AZ426" s="118"/>
      <c r="BA426" s="118"/>
      <c r="BB426" s="118"/>
      <c r="BC426" s="118"/>
      <c r="BD426" s="118"/>
      <c r="BE426" s="118"/>
      <c r="BF426" s="118"/>
      <c r="BG426" s="118"/>
      <c r="BH426" s="118"/>
      <c r="BI426" s="118"/>
      <c r="BJ426" s="118"/>
      <c r="BK426" s="118"/>
      <c r="BL426" s="118"/>
      <c r="BM426" s="118"/>
      <c r="BN426" s="118"/>
      <c r="BO426" s="118"/>
      <c r="BP426" s="118"/>
      <c r="BQ426" s="118"/>
      <c r="BR426" s="118"/>
      <c r="BS426" s="118"/>
      <c r="BT426" s="118"/>
      <c r="BU426" s="118"/>
      <c r="BV426" s="118"/>
      <c r="BW426" s="118"/>
      <c r="BX426" s="118"/>
      <c r="BY426" s="118"/>
      <c r="BZ426" s="118"/>
      <c r="CA426" s="118"/>
      <c r="CB426" s="118"/>
      <c r="CC426" s="118"/>
      <c r="CD426" s="118"/>
      <c r="CE426" s="118"/>
      <c r="CF426" s="118"/>
      <c r="CG426" s="118"/>
      <c r="CH426" s="118"/>
    </row>
    <row r="427" spans="1:86">
      <c r="A427" s="118"/>
      <c r="B427" s="118"/>
      <c r="C427" s="118"/>
      <c r="D427" s="118"/>
      <c r="E427" s="118"/>
      <c r="F427" s="118"/>
      <c r="G427" s="118"/>
      <c r="H427" s="118"/>
      <c r="I427" s="118"/>
      <c r="J427" s="118"/>
      <c r="K427" s="118"/>
      <c r="L427" s="118"/>
      <c r="M427" s="118"/>
      <c r="N427" s="118"/>
      <c r="O427" s="118"/>
      <c r="P427" s="118"/>
      <c r="Q427" s="118"/>
      <c r="R427" s="118"/>
      <c r="S427" s="118"/>
      <c r="T427" s="118"/>
      <c r="U427" s="118"/>
      <c r="V427" s="118"/>
      <c r="W427" s="118"/>
      <c r="X427" s="118"/>
      <c r="Y427" s="118"/>
      <c r="Z427" s="118"/>
      <c r="AA427" s="118"/>
      <c r="AB427" s="118"/>
      <c r="AC427" s="118"/>
      <c r="AD427" s="118"/>
      <c r="AE427" s="118"/>
      <c r="AF427" s="118"/>
      <c r="AG427" s="118"/>
      <c r="AH427" s="118"/>
      <c r="AI427" s="118"/>
      <c r="AJ427" s="118"/>
      <c r="AK427" s="118"/>
      <c r="AL427" s="118"/>
      <c r="AM427" s="118"/>
      <c r="AN427" s="118"/>
      <c r="AO427" s="118"/>
      <c r="AP427" s="118"/>
      <c r="AQ427" s="118"/>
      <c r="AR427" s="118"/>
      <c r="AS427" s="118"/>
      <c r="AT427" s="118"/>
      <c r="AU427" s="118"/>
      <c r="AV427" s="118"/>
      <c r="AW427" s="118"/>
      <c r="AX427" s="118"/>
      <c r="AY427" s="118"/>
      <c r="AZ427" s="118"/>
      <c r="BA427" s="118"/>
      <c r="BB427" s="118"/>
      <c r="BC427" s="118"/>
      <c r="BD427" s="118"/>
      <c r="BE427" s="118"/>
      <c r="BF427" s="118"/>
      <c r="BG427" s="118"/>
      <c r="BH427" s="118"/>
      <c r="BI427" s="118"/>
      <c r="BJ427" s="118"/>
      <c r="BK427" s="118"/>
      <c r="BL427" s="118"/>
      <c r="BM427" s="118"/>
      <c r="BN427" s="118"/>
      <c r="BO427" s="118"/>
      <c r="BP427" s="118"/>
      <c r="BQ427" s="118"/>
      <c r="BR427" s="118"/>
      <c r="BS427" s="118"/>
      <c r="BT427" s="118"/>
      <c r="BU427" s="118"/>
      <c r="BV427" s="118"/>
      <c r="BW427" s="118"/>
      <c r="BX427" s="118"/>
      <c r="BY427" s="118"/>
      <c r="BZ427" s="118"/>
      <c r="CA427" s="118"/>
      <c r="CB427" s="118"/>
      <c r="CC427" s="118"/>
      <c r="CD427" s="118"/>
      <c r="CE427" s="118"/>
      <c r="CF427" s="118"/>
      <c r="CG427" s="118"/>
      <c r="CH427" s="118"/>
    </row>
    <row r="428" spans="1:86">
      <c r="A428" s="118"/>
      <c r="B428" s="118"/>
      <c r="C428" s="118"/>
      <c r="D428" s="118"/>
      <c r="E428" s="118"/>
      <c r="F428" s="118"/>
      <c r="G428" s="118"/>
      <c r="H428" s="118"/>
      <c r="I428" s="118"/>
      <c r="J428" s="118"/>
      <c r="K428" s="118"/>
      <c r="L428" s="118"/>
      <c r="M428" s="118"/>
      <c r="N428" s="118"/>
      <c r="O428" s="118"/>
      <c r="P428" s="118"/>
      <c r="Q428" s="118"/>
      <c r="R428" s="118"/>
      <c r="S428" s="118"/>
      <c r="T428" s="118"/>
      <c r="U428" s="118"/>
      <c r="V428" s="118"/>
      <c r="W428" s="118"/>
      <c r="X428" s="118"/>
      <c r="Y428" s="118"/>
      <c r="Z428" s="118"/>
      <c r="AA428" s="118"/>
      <c r="AB428" s="118"/>
      <c r="AC428" s="118"/>
      <c r="AD428" s="118"/>
      <c r="AE428" s="118"/>
      <c r="AF428" s="118"/>
      <c r="AG428" s="118"/>
      <c r="AH428" s="118"/>
      <c r="AI428" s="118"/>
      <c r="AJ428" s="118"/>
      <c r="AK428" s="118"/>
      <c r="AL428" s="118"/>
      <c r="AM428" s="118"/>
      <c r="AN428" s="118"/>
      <c r="AO428" s="118"/>
      <c r="AP428" s="118"/>
      <c r="AQ428" s="118"/>
      <c r="AR428" s="118"/>
      <c r="AS428" s="118"/>
      <c r="AT428" s="118"/>
      <c r="AU428" s="118"/>
      <c r="AV428" s="118"/>
      <c r="AW428" s="118"/>
      <c r="AX428" s="118"/>
      <c r="AY428" s="118"/>
      <c r="AZ428" s="118"/>
      <c r="BA428" s="118"/>
      <c r="BB428" s="118"/>
      <c r="BC428" s="118"/>
      <c r="BD428" s="118"/>
      <c r="BE428" s="118"/>
      <c r="BF428" s="118"/>
      <c r="BG428" s="118"/>
      <c r="BH428" s="118"/>
      <c r="BI428" s="118"/>
      <c r="BJ428" s="118"/>
      <c r="BK428" s="118"/>
      <c r="BL428" s="118"/>
      <c r="BM428" s="118"/>
      <c r="BN428" s="118"/>
      <c r="BO428" s="118"/>
      <c r="BP428" s="118"/>
      <c r="BQ428" s="118"/>
      <c r="BR428" s="118"/>
      <c r="BS428" s="118"/>
      <c r="BT428" s="118"/>
      <c r="BU428" s="118"/>
      <c r="BV428" s="118"/>
      <c r="BW428" s="118"/>
      <c r="BX428" s="118"/>
      <c r="BY428" s="118"/>
      <c r="BZ428" s="118"/>
      <c r="CA428" s="118"/>
      <c r="CB428" s="118"/>
      <c r="CC428" s="118"/>
      <c r="CD428" s="118"/>
      <c r="CE428" s="118"/>
      <c r="CF428" s="118"/>
      <c r="CG428" s="118"/>
      <c r="CH428" s="118"/>
    </row>
    <row r="429" spans="1:86">
      <c r="A429" s="118"/>
      <c r="B429" s="118"/>
      <c r="C429" s="118"/>
      <c r="D429" s="118"/>
      <c r="E429" s="118"/>
      <c r="F429" s="118"/>
      <c r="G429" s="118"/>
      <c r="H429" s="118"/>
      <c r="I429" s="118"/>
      <c r="J429" s="118"/>
      <c r="K429" s="118"/>
      <c r="L429" s="118"/>
      <c r="M429" s="118"/>
      <c r="N429" s="118"/>
      <c r="O429" s="118"/>
      <c r="P429" s="118"/>
      <c r="Q429" s="118"/>
      <c r="R429" s="118"/>
      <c r="S429" s="118"/>
      <c r="T429" s="118"/>
      <c r="U429" s="118"/>
      <c r="V429" s="118"/>
      <c r="W429" s="118"/>
      <c r="X429" s="118"/>
      <c r="Y429" s="118"/>
      <c r="Z429" s="118"/>
      <c r="AA429" s="118"/>
      <c r="AB429" s="118"/>
      <c r="AC429" s="118"/>
      <c r="AD429" s="118"/>
      <c r="AE429" s="118"/>
      <c r="AF429" s="118"/>
      <c r="AG429" s="118"/>
      <c r="AH429" s="118"/>
      <c r="AI429" s="118"/>
      <c r="AJ429" s="118"/>
      <c r="AK429" s="118"/>
      <c r="AL429" s="118"/>
      <c r="AM429" s="118"/>
      <c r="AN429" s="118"/>
      <c r="AO429" s="118"/>
      <c r="AP429" s="118"/>
      <c r="AQ429" s="118"/>
      <c r="AR429" s="118"/>
      <c r="AS429" s="118"/>
      <c r="AT429" s="118"/>
      <c r="AU429" s="118"/>
      <c r="AV429" s="118"/>
      <c r="AW429" s="118"/>
      <c r="AX429" s="118"/>
      <c r="AY429" s="118"/>
      <c r="AZ429" s="118"/>
      <c r="BA429" s="118"/>
      <c r="BB429" s="118"/>
      <c r="BC429" s="118"/>
      <c r="BD429" s="118"/>
      <c r="BE429" s="118"/>
      <c r="BF429" s="118"/>
      <c r="BG429" s="118"/>
      <c r="BH429" s="118"/>
      <c r="BI429" s="118"/>
      <c r="BJ429" s="118"/>
      <c r="BK429" s="118"/>
      <c r="BL429" s="118"/>
      <c r="BM429" s="118"/>
      <c r="BN429" s="118"/>
      <c r="BO429" s="118"/>
      <c r="BP429" s="118"/>
      <c r="BQ429" s="118"/>
      <c r="BR429" s="118"/>
      <c r="BS429" s="118"/>
      <c r="BT429" s="118"/>
      <c r="BU429" s="118"/>
      <c r="BV429" s="118"/>
      <c r="BW429" s="118"/>
      <c r="BX429" s="118"/>
      <c r="BY429" s="118"/>
      <c r="BZ429" s="118"/>
      <c r="CA429" s="118"/>
      <c r="CB429" s="118"/>
      <c r="CC429" s="118"/>
      <c r="CD429" s="118"/>
      <c r="CE429" s="118"/>
      <c r="CF429" s="118"/>
      <c r="CG429" s="118"/>
      <c r="CH429" s="118"/>
    </row>
    <row r="430" spans="1:86">
      <c r="A430" s="118"/>
      <c r="B430" s="118"/>
      <c r="C430" s="118"/>
      <c r="D430" s="118"/>
      <c r="E430" s="118"/>
      <c r="F430" s="118"/>
      <c r="G430" s="118"/>
      <c r="H430" s="118"/>
      <c r="I430" s="118"/>
      <c r="J430" s="118"/>
      <c r="K430" s="118"/>
      <c r="L430" s="118"/>
      <c r="M430" s="118"/>
      <c r="N430" s="118"/>
      <c r="O430" s="118"/>
      <c r="P430" s="118"/>
      <c r="Q430" s="118"/>
      <c r="R430" s="118"/>
      <c r="S430" s="118"/>
      <c r="T430" s="118"/>
      <c r="U430" s="118"/>
      <c r="V430" s="118"/>
      <c r="W430" s="118"/>
      <c r="X430" s="118"/>
      <c r="Y430" s="118"/>
      <c r="Z430" s="118"/>
      <c r="AA430" s="118"/>
      <c r="AB430" s="118"/>
      <c r="AC430" s="118"/>
      <c r="AD430" s="118"/>
      <c r="AE430" s="118"/>
      <c r="AF430" s="118"/>
      <c r="AG430" s="118"/>
      <c r="AH430" s="118"/>
      <c r="AI430" s="118"/>
      <c r="AJ430" s="118"/>
      <c r="AK430" s="118"/>
      <c r="AL430" s="118"/>
      <c r="AM430" s="118"/>
      <c r="AN430" s="118"/>
      <c r="AO430" s="118"/>
      <c r="AP430" s="118"/>
      <c r="AQ430" s="118"/>
      <c r="AR430" s="118"/>
      <c r="AS430" s="118"/>
      <c r="AT430" s="118"/>
      <c r="AU430" s="118"/>
      <c r="AV430" s="118"/>
      <c r="AW430" s="118"/>
      <c r="AX430" s="118"/>
      <c r="AY430" s="118"/>
      <c r="AZ430" s="118"/>
      <c r="BA430" s="118"/>
      <c r="BB430" s="118"/>
      <c r="BC430" s="118"/>
      <c r="BD430" s="118"/>
      <c r="BE430" s="118"/>
      <c r="BF430" s="118"/>
      <c r="BG430" s="118"/>
      <c r="BH430" s="118"/>
      <c r="BI430" s="118"/>
      <c r="BJ430" s="118"/>
      <c r="BK430" s="118"/>
      <c r="BL430" s="118"/>
      <c r="BM430" s="118"/>
      <c r="BN430" s="118"/>
      <c r="BO430" s="118"/>
      <c r="BP430" s="118"/>
      <c r="BQ430" s="118"/>
      <c r="BR430" s="118"/>
      <c r="BS430" s="118"/>
      <c r="BT430" s="118"/>
      <c r="BU430" s="118"/>
      <c r="BV430" s="118"/>
      <c r="BW430" s="118"/>
      <c r="BX430" s="118"/>
      <c r="BY430" s="118"/>
      <c r="BZ430" s="118"/>
      <c r="CA430" s="118"/>
      <c r="CB430" s="118"/>
      <c r="CC430" s="118"/>
      <c r="CD430" s="118"/>
      <c r="CE430" s="118"/>
      <c r="CF430" s="118"/>
      <c r="CG430" s="118"/>
      <c r="CH430" s="118"/>
    </row>
    <row r="431" spans="1:86">
      <c r="A431" s="118"/>
      <c r="B431" s="118"/>
      <c r="C431" s="118"/>
      <c r="D431" s="118"/>
      <c r="E431" s="118"/>
      <c r="F431" s="118"/>
      <c r="G431" s="118"/>
      <c r="H431" s="118"/>
      <c r="I431" s="118"/>
      <c r="J431" s="118"/>
      <c r="K431" s="118"/>
      <c r="L431" s="118"/>
      <c r="M431" s="118"/>
      <c r="N431" s="118"/>
      <c r="O431" s="118"/>
      <c r="P431" s="118"/>
      <c r="Q431" s="118"/>
      <c r="R431" s="118"/>
      <c r="S431" s="118"/>
      <c r="T431" s="118"/>
      <c r="U431" s="118"/>
      <c r="V431" s="118"/>
      <c r="W431" s="118"/>
      <c r="X431" s="118"/>
      <c r="Y431" s="118"/>
      <c r="Z431" s="118"/>
      <c r="AA431" s="118"/>
      <c r="AB431" s="118"/>
      <c r="AC431" s="118"/>
      <c r="AD431" s="118"/>
      <c r="AE431" s="118"/>
      <c r="AF431" s="118"/>
      <c r="AG431" s="118"/>
      <c r="AH431" s="118"/>
      <c r="AI431" s="118"/>
      <c r="AJ431" s="118"/>
      <c r="AK431" s="118"/>
      <c r="AL431" s="118"/>
      <c r="AM431" s="118"/>
      <c r="AN431" s="118"/>
      <c r="AO431" s="118"/>
      <c r="AP431" s="118"/>
      <c r="AQ431" s="118"/>
      <c r="AR431" s="118"/>
      <c r="AS431" s="118"/>
      <c r="AT431" s="118"/>
      <c r="AU431" s="118"/>
      <c r="AV431" s="118"/>
      <c r="AW431" s="118"/>
      <c r="AX431" s="118"/>
      <c r="AY431" s="118"/>
      <c r="AZ431" s="118"/>
      <c r="BA431" s="118"/>
      <c r="BB431" s="118"/>
      <c r="BC431" s="118"/>
      <c r="BD431" s="118"/>
      <c r="BE431" s="118"/>
      <c r="BF431" s="118"/>
      <c r="BG431" s="118"/>
      <c r="BH431" s="118"/>
      <c r="BI431" s="118"/>
      <c r="BJ431" s="118"/>
      <c r="BK431" s="118"/>
      <c r="BL431" s="118"/>
      <c r="BM431" s="118"/>
      <c r="BN431" s="118"/>
      <c r="BO431" s="118"/>
      <c r="BP431" s="118"/>
      <c r="BQ431" s="118"/>
      <c r="BR431" s="118"/>
      <c r="BS431" s="118"/>
      <c r="BT431" s="118"/>
      <c r="BU431" s="118"/>
      <c r="BV431" s="118"/>
      <c r="BW431" s="118"/>
      <c r="BX431" s="118"/>
      <c r="BY431" s="118"/>
      <c r="BZ431" s="118"/>
      <c r="CA431" s="118"/>
      <c r="CB431" s="118"/>
      <c r="CC431" s="118"/>
      <c r="CD431" s="118"/>
      <c r="CE431" s="118"/>
      <c r="CF431" s="118"/>
      <c r="CG431" s="118"/>
      <c r="CH431" s="118"/>
    </row>
    <row r="432" spans="1:86">
      <c r="A432" s="118"/>
      <c r="B432" s="118"/>
      <c r="C432" s="118"/>
      <c r="D432" s="118"/>
      <c r="E432" s="118"/>
      <c r="F432" s="118"/>
      <c r="G432" s="118"/>
      <c r="H432" s="118"/>
      <c r="I432" s="118"/>
      <c r="J432" s="118"/>
      <c r="K432" s="118"/>
      <c r="L432" s="118"/>
      <c r="M432" s="118"/>
      <c r="N432" s="118"/>
      <c r="O432" s="118"/>
      <c r="P432" s="118"/>
      <c r="Q432" s="118"/>
      <c r="R432" s="118"/>
      <c r="S432" s="118"/>
      <c r="T432" s="118"/>
      <c r="U432" s="118"/>
      <c r="V432" s="118"/>
      <c r="W432" s="118"/>
      <c r="X432" s="118"/>
      <c r="Y432" s="118"/>
      <c r="Z432" s="118"/>
      <c r="AA432" s="118"/>
      <c r="AB432" s="118"/>
      <c r="AC432" s="118"/>
      <c r="AD432" s="118"/>
      <c r="AE432" s="118"/>
      <c r="AF432" s="118"/>
      <c r="AG432" s="118"/>
      <c r="AH432" s="118"/>
      <c r="AI432" s="118"/>
      <c r="AJ432" s="118"/>
      <c r="AK432" s="118"/>
      <c r="AL432" s="118"/>
      <c r="AM432" s="118"/>
      <c r="AN432" s="118"/>
      <c r="AO432" s="118"/>
      <c r="AP432" s="118"/>
      <c r="AQ432" s="118"/>
      <c r="AR432" s="118"/>
      <c r="AS432" s="118"/>
      <c r="AT432" s="118"/>
      <c r="AU432" s="118"/>
      <c r="AV432" s="118"/>
      <c r="AW432" s="118"/>
      <c r="AX432" s="118"/>
      <c r="AY432" s="118"/>
      <c r="AZ432" s="118"/>
      <c r="BA432" s="118"/>
      <c r="BB432" s="118"/>
      <c r="BC432" s="118"/>
      <c r="BD432" s="118"/>
      <c r="BE432" s="118"/>
      <c r="BF432" s="118"/>
      <c r="BG432" s="118"/>
      <c r="BH432" s="118"/>
      <c r="BI432" s="118"/>
      <c r="BJ432" s="118"/>
      <c r="BK432" s="118"/>
      <c r="BL432" s="118"/>
      <c r="BM432" s="118"/>
      <c r="BN432" s="118"/>
      <c r="BO432" s="118"/>
      <c r="BP432" s="118"/>
      <c r="BQ432" s="118"/>
      <c r="BR432" s="118"/>
      <c r="BS432" s="118"/>
      <c r="BT432" s="118"/>
      <c r="BU432" s="118"/>
      <c r="BV432" s="118"/>
      <c r="BW432" s="118"/>
      <c r="BX432" s="118"/>
      <c r="BY432" s="118"/>
      <c r="BZ432" s="118"/>
      <c r="CA432" s="118"/>
      <c r="CB432" s="118"/>
      <c r="CC432" s="118"/>
      <c r="CD432" s="118"/>
      <c r="CE432" s="118"/>
      <c r="CF432" s="118"/>
      <c r="CG432" s="118"/>
      <c r="CH432" s="118"/>
    </row>
    <row r="433" spans="1:86">
      <c r="A433" s="118"/>
      <c r="B433" s="118"/>
      <c r="C433" s="118"/>
      <c r="D433" s="118"/>
      <c r="E433" s="118"/>
      <c r="F433" s="118"/>
      <c r="G433" s="118"/>
      <c r="H433" s="118"/>
      <c r="I433" s="118"/>
      <c r="J433" s="118"/>
      <c r="K433" s="118"/>
      <c r="L433" s="118"/>
      <c r="M433" s="118"/>
      <c r="N433" s="118"/>
      <c r="O433" s="118"/>
      <c r="P433" s="118"/>
      <c r="Q433" s="118"/>
      <c r="R433" s="118"/>
      <c r="S433" s="118"/>
      <c r="T433" s="118"/>
      <c r="U433" s="118"/>
      <c r="V433" s="118"/>
      <c r="W433" s="118"/>
      <c r="X433" s="118"/>
      <c r="Y433" s="118"/>
      <c r="Z433" s="118"/>
      <c r="AA433" s="118"/>
      <c r="AB433" s="118"/>
      <c r="AC433" s="118"/>
      <c r="AD433" s="118"/>
      <c r="AE433" s="118"/>
      <c r="AF433" s="118"/>
      <c r="AG433" s="118"/>
      <c r="AH433" s="118"/>
      <c r="AI433" s="118"/>
      <c r="AJ433" s="118"/>
      <c r="AK433" s="118"/>
      <c r="AL433" s="118"/>
      <c r="AM433" s="118"/>
      <c r="AN433" s="118"/>
      <c r="AO433" s="118"/>
      <c r="AP433" s="118"/>
      <c r="AQ433" s="118"/>
      <c r="AR433" s="118"/>
      <c r="AS433" s="118"/>
      <c r="AT433" s="118"/>
      <c r="AU433" s="118"/>
      <c r="AV433" s="118"/>
      <c r="AW433" s="118"/>
      <c r="AX433" s="118"/>
      <c r="AY433" s="118"/>
      <c r="AZ433" s="118"/>
      <c r="BA433" s="118"/>
      <c r="BB433" s="118"/>
      <c r="BC433" s="118"/>
      <c r="BD433" s="118"/>
      <c r="BE433" s="118"/>
      <c r="BF433" s="118"/>
      <c r="BG433" s="118"/>
      <c r="BH433" s="118"/>
      <c r="BI433" s="118"/>
      <c r="BJ433" s="118"/>
      <c r="BK433" s="118"/>
      <c r="BL433" s="118"/>
      <c r="BM433" s="118"/>
      <c r="BN433" s="118"/>
      <c r="BO433" s="118"/>
      <c r="BP433" s="118"/>
      <c r="BQ433" s="118"/>
      <c r="BR433" s="118"/>
      <c r="BS433" s="118"/>
      <c r="BT433" s="118"/>
      <c r="BU433" s="118"/>
      <c r="BV433" s="118"/>
      <c r="BW433" s="118"/>
      <c r="BX433" s="118"/>
      <c r="BY433" s="118"/>
      <c r="BZ433" s="118"/>
      <c r="CA433" s="118"/>
      <c r="CB433" s="118"/>
      <c r="CC433" s="118"/>
      <c r="CD433" s="118"/>
      <c r="CE433" s="118"/>
      <c r="CF433" s="118"/>
      <c r="CG433" s="118"/>
      <c r="CH433" s="118"/>
    </row>
    <row r="434" spans="1:86">
      <c r="A434" s="118"/>
      <c r="B434" s="118"/>
      <c r="C434" s="118"/>
      <c r="D434" s="118"/>
      <c r="E434" s="118"/>
      <c r="F434" s="118"/>
      <c r="G434" s="118"/>
      <c r="H434" s="118"/>
      <c r="I434" s="118"/>
      <c r="J434" s="118"/>
      <c r="K434" s="118"/>
      <c r="L434" s="118"/>
      <c r="M434" s="118"/>
      <c r="N434" s="118"/>
      <c r="O434" s="118"/>
      <c r="P434" s="118"/>
      <c r="Q434" s="118"/>
      <c r="R434" s="118"/>
      <c r="S434" s="118"/>
      <c r="T434" s="118"/>
      <c r="U434" s="118"/>
      <c r="V434" s="118"/>
      <c r="W434" s="118"/>
      <c r="X434" s="118"/>
      <c r="Y434" s="118"/>
      <c r="Z434" s="118"/>
      <c r="AA434" s="118"/>
      <c r="AB434" s="118"/>
      <c r="AC434" s="118"/>
      <c r="AD434" s="118"/>
      <c r="AE434" s="118"/>
      <c r="AF434" s="118"/>
      <c r="AG434" s="118"/>
      <c r="AH434" s="118"/>
      <c r="AI434" s="118"/>
      <c r="AJ434" s="118"/>
      <c r="AK434" s="118"/>
      <c r="AL434" s="118"/>
      <c r="AM434" s="118"/>
      <c r="AN434" s="118"/>
      <c r="AO434" s="118"/>
      <c r="AP434" s="118"/>
      <c r="AQ434" s="118"/>
      <c r="AR434" s="118"/>
      <c r="AS434" s="118"/>
      <c r="AT434" s="118"/>
      <c r="AU434" s="118"/>
      <c r="AV434" s="118"/>
      <c r="AW434" s="118"/>
      <c r="AX434" s="118"/>
      <c r="AY434" s="118"/>
      <c r="AZ434" s="118"/>
      <c r="BA434" s="118"/>
      <c r="BB434" s="118"/>
      <c r="BC434" s="118"/>
      <c r="BD434" s="118"/>
      <c r="BE434" s="118"/>
      <c r="BF434" s="118"/>
      <c r="BG434" s="118"/>
      <c r="BH434" s="118"/>
      <c r="BI434" s="118"/>
      <c r="BJ434" s="118"/>
      <c r="BK434" s="118"/>
      <c r="BL434" s="118"/>
      <c r="BM434" s="118"/>
      <c r="BN434" s="118"/>
      <c r="BO434" s="118"/>
      <c r="BP434" s="118"/>
      <c r="BQ434" s="118"/>
      <c r="BR434" s="118"/>
      <c r="BS434" s="118"/>
      <c r="BT434" s="118"/>
      <c r="BU434" s="118"/>
      <c r="BV434" s="118"/>
      <c r="BW434" s="118"/>
      <c r="BX434" s="118"/>
      <c r="BY434" s="118"/>
      <c r="BZ434" s="118"/>
      <c r="CA434" s="118"/>
      <c r="CB434" s="118"/>
      <c r="CC434" s="118"/>
      <c r="CD434" s="118"/>
      <c r="CE434" s="118"/>
      <c r="CF434" s="118"/>
      <c r="CG434" s="118"/>
      <c r="CH434" s="118"/>
    </row>
    <row r="435" spans="1:86">
      <c r="A435" s="118"/>
      <c r="B435" s="118"/>
      <c r="C435" s="118"/>
      <c r="D435" s="118"/>
      <c r="E435" s="118"/>
      <c r="F435" s="118"/>
      <c r="G435" s="118"/>
      <c r="H435" s="118"/>
      <c r="I435" s="118"/>
      <c r="J435" s="118"/>
      <c r="K435" s="118"/>
      <c r="L435" s="118"/>
      <c r="M435" s="118"/>
      <c r="N435" s="118"/>
      <c r="O435" s="118"/>
      <c r="P435" s="118"/>
      <c r="Q435" s="118"/>
      <c r="R435" s="118"/>
      <c r="S435" s="118"/>
      <c r="T435" s="118"/>
      <c r="U435" s="118"/>
      <c r="V435" s="118"/>
      <c r="W435" s="118"/>
      <c r="X435" s="118"/>
      <c r="Y435" s="118"/>
      <c r="Z435" s="118"/>
      <c r="AA435" s="118"/>
      <c r="AB435" s="118"/>
      <c r="AC435" s="118"/>
      <c r="AD435" s="118"/>
      <c r="AE435" s="118"/>
      <c r="AF435" s="118"/>
      <c r="AG435" s="118"/>
      <c r="AH435" s="118"/>
      <c r="AI435" s="118"/>
      <c r="AJ435" s="118"/>
      <c r="AK435" s="118"/>
      <c r="AL435" s="118"/>
      <c r="AM435" s="118"/>
      <c r="AN435" s="118"/>
      <c r="AO435" s="118"/>
      <c r="AP435" s="118"/>
      <c r="AQ435" s="118"/>
      <c r="AR435" s="118"/>
      <c r="AS435" s="118"/>
      <c r="AT435" s="118"/>
      <c r="AU435" s="118"/>
      <c r="AV435" s="118"/>
      <c r="AW435" s="118"/>
      <c r="AX435" s="118"/>
      <c r="AY435" s="118"/>
      <c r="AZ435" s="118"/>
      <c r="BA435" s="118"/>
      <c r="BB435" s="118"/>
      <c r="BC435" s="118"/>
      <c r="BD435" s="118"/>
      <c r="BE435" s="118"/>
      <c r="BF435" s="118"/>
      <c r="BG435" s="118"/>
      <c r="BH435" s="118"/>
      <c r="BI435" s="118"/>
      <c r="BJ435" s="118"/>
      <c r="BK435" s="118"/>
      <c r="BL435" s="118"/>
      <c r="BM435" s="118"/>
      <c r="BN435" s="118"/>
      <c r="BO435" s="118"/>
      <c r="BP435" s="118"/>
      <c r="BQ435" s="118"/>
      <c r="BR435" s="118"/>
      <c r="BS435" s="118"/>
      <c r="BT435" s="118"/>
      <c r="BU435" s="118"/>
      <c r="BV435" s="118"/>
      <c r="BW435" s="118"/>
      <c r="BX435" s="118"/>
      <c r="BY435" s="118"/>
      <c r="BZ435" s="118"/>
      <c r="CA435" s="118"/>
      <c r="CB435" s="118"/>
      <c r="CC435" s="118"/>
      <c r="CD435" s="118"/>
      <c r="CE435" s="118"/>
      <c r="CF435" s="118"/>
      <c r="CG435" s="118"/>
      <c r="CH435" s="118"/>
    </row>
    <row r="436" spans="1:86">
      <c r="A436" s="118"/>
      <c r="B436" s="118"/>
      <c r="C436" s="118"/>
      <c r="D436" s="118"/>
      <c r="E436" s="118"/>
      <c r="F436" s="118"/>
      <c r="G436" s="118"/>
      <c r="H436" s="118"/>
      <c r="I436" s="118"/>
      <c r="J436" s="118"/>
      <c r="K436" s="118"/>
      <c r="L436" s="118"/>
      <c r="M436" s="118"/>
      <c r="N436" s="118"/>
      <c r="O436" s="118"/>
      <c r="P436" s="118"/>
      <c r="Q436" s="118"/>
      <c r="R436" s="118"/>
      <c r="S436" s="118"/>
      <c r="T436" s="118"/>
      <c r="U436" s="118"/>
      <c r="V436" s="118"/>
      <c r="W436" s="118"/>
      <c r="X436" s="118"/>
      <c r="Y436" s="118"/>
      <c r="Z436" s="118"/>
      <c r="AA436" s="118"/>
      <c r="AB436" s="118"/>
      <c r="AC436" s="118"/>
      <c r="AD436" s="118"/>
      <c r="AE436" s="118"/>
      <c r="AF436" s="118"/>
      <c r="AG436" s="118"/>
      <c r="AH436" s="118"/>
      <c r="AI436" s="118"/>
      <c r="AJ436" s="118"/>
      <c r="AK436" s="118"/>
      <c r="AL436" s="118"/>
      <c r="AM436" s="118"/>
      <c r="AN436" s="118"/>
      <c r="AO436" s="118"/>
      <c r="AP436" s="118"/>
      <c r="AQ436" s="118"/>
      <c r="AR436" s="118"/>
      <c r="AS436" s="118"/>
      <c r="AT436" s="118"/>
      <c r="AU436" s="118"/>
      <c r="AV436" s="118"/>
      <c r="AW436" s="118"/>
      <c r="AX436" s="118"/>
      <c r="AY436" s="118"/>
      <c r="AZ436" s="118"/>
      <c r="BA436" s="118"/>
      <c r="BB436" s="118"/>
      <c r="BC436" s="118"/>
      <c r="BD436" s="118"/>
      <c r="BE436" s="118"/>
      <c r="BF436" s="118"/>
      <c r="BG436" s="118"/>
      <c r="BH436" s="118"/>
      <c r="BI436" s="118"/>
      <c r="BJ436" s="118"/>
      <c r="BK436" s="118"/>
      <c r="BL436" s="118"/>
      <c r="BM436" s="118"/>
      <c r="BN436" s="118"/>
      <c r="BO436" s="118"/>
      <c r="BP436" s="118"/>
      <c r="BQ436" s="118"/>
      <c r="BR436" s="118"/>
      <c r="BS436" s="118"/>
      <c r="BT436" s="118"/>
      <c r="BU436" s="118"/>
      <c r="BV436" s="118"/>
      <c r="BW436" s="118"/>
      <c r="BX436" s="118"/>
      <c r="BY436" s="118"/>
      <c r="BZ436" s="118"/>
      <c r="CA436" s="118"/>
      <c r="CB436" s="118"/>
      <c r="CC436" s="118"/>
      <c r="CD436" s="118"/>
      <c r="CE436" s="118"/>
      <c r="CF436" s="118"/>
      <c r="CG436" s="118"/>
      <c r="CH436" s="118"/>
    </row>
    <row r="437" spans="1:86">
      <c r="A437" s="118"/>
      <c r="B437" s="118"/>
      <c r="C437" s="118"/>
      <c r="D437" s="118"/>
      <c r="E437" s="118"/>
      <c r="F437" s="118"/>
      <c r="G437" s="118"/>
      <c r="H437" s="118"/>
      <c r="I437" s="118"/>
      <c r="J437" s="118"/>
      <c r="K437" s="118"/>
      <c r="L437" s="118"/>
      <c r="M437" s="118"/>
      <c r="N437" s="118"/>
      <c r="O437" s="118"/>
      <c r="P437" s="118"/>
      <c r="Q437" s="118"/>
      <c r="R437" s="118"/>
      <c r="S437" s="118"/>
      <c r="T437" s="118"/>
      <c r="U437" s="118"/>
      <c r="V437" s="118"/>
      <c r="W437" s="118"/>
      <c r="X437" s="118"/>
      <c r="Y437" s="118"/>
      <c r="Z437" s="118"/>
      <c r="AA437" s="118"/>
      <c r="AB437" s="118"/>
      <c r="AC437" s="118"/>
      <c r="AD437" s="118"/>
      <c r="AE437" s="118"/>
      <c r="AF437" s="118"/>
      <c r="AG437" s="118"/>
      <c r="AH437" s="118"/>
      <c r="AI437" s="118"/>
      <c r="AJ437" s="118"/>
      <c r="AK437" s="118"/>
      <c r="AL437" s="118"/>
      <c r="AM437" s="118"/>
      <c r="AN437" s="118"/>
      <c r="AO437" s="118"/>
      <c r="AP437" s="118"/>
      <c r="AQ437" s="118"/>
      <c r="AR437" s="118"/>
      <c r="AS437" s="118"/>
      <c r="AT437" s="118"/>
      <c r="AU437" s="118"/>
      <c r="AV437" s="118"/>
      <c r="AW437" s="118"/>
      <c r="AX437" s="118"/>
      <c r="AY437" s="118"/>
      <c r="AZ437" s="118"/>
      <c r="BA437" s="118"/>
      <c r="BB437" s="118"/>
      <c r="BC437" s="118"/>
      <c r="BD437" s="118"/>
      <c r="BE437" s="118"/>
      <c r="BF437" s="118"/>
      <c r="BG437" s="118"/>
      <c r="BH437" s="118"/>
      <c r="BI437" s="118"/>
      <c r="BJ437" s="118"/>
      <c r="BK437" s="118"/>
      <c r="BL437" s="118"/>
      <c r="BM437" s="118"/>
      <c r="BN437" s="118"/>
      <c r="BO437" s="118"/>
      <c r="BP437" s="118"/>
      <c r="BQ437" s="118"/>
      <c r="BR437" s="118"/>
      <c r="BS437" s="118"/>
      <c r="BT437" s="118"/>
      <c r="BU437" s="118"/>
      <c r="BV437" s="118"/>
      <c r="BW437" s="118"/>
      <c r="BX437" s="118"/>
      <c r="BY437" s="118"/>
      <c r="BZ437" s="118"/>
      <c r="CA437" s="118"/>
      <c r="CB437" s="118"/>
      <c r="CC437" s="118"/>
      <c r="CD437" s="118"/>
      <c r="CE437" s="118"/>
      <c r="CF437" s="118"/>
      <c r="CG437" s="118"/>
      <c r="CH437" s="118"/>
    </row>
    <row r="438" spans="1:86">
      <c r="A438" s="118"/>
      <c r="B438" s="118"/>
      <c r="C438" s="118"/>
      <c r="D438" s="118"/>
      <c r="E438" s="118"/>
      <c r="F438" s="118"/>
      <c r="G438" s="118"/>
      <c r="H438" s="118"/>
      <c r="I438" s="118"/>
      <c r="J438" s="118"/>
      <c r="K438" s="118"/>
      <c r="L438" s="118"/>
      <c r="M438" s="118"/>
      <c r="N438" s="118"/>
      <c r="O438" s="118"/>
      <c r="P438" s="118"/>
      <c r="Q438" s="118"/>
      <c r="R438" s="118"/>
      <c r="S438" s="118"/>
      <c r="T438" s="118"/>
      <c r="U438" s="118"/>
      <c r="V438" s="118"/>
      <c r="W438" s="118"/>
      <c r="X438" s="118"/>
      <c r="Y438" s="118"/>
      <c r="Z438" s="118"/>
      <c r="AA438" s="118"/>
      <c r="AB438" s="118"/>
      <c r="AC438" s="118"/>
      <c r="AD438" s="118"/>
      <c r="AE438" s="118"/>
      <c r="AF438" s="118"/>
      <c r="AG438" s="118"/>
      <c r="AH438" s="118"/>
      <c r="AI438" s="118"/>
      <c r="AJ438" s="118"/>
      <c r="AK438" s="118"/>
      <c r="AL438" s="118"/>
      <c r="AM438" s="118"/>
      <c r="AN438" s="118"/>
      <c r="AO438" s="118"/>
      <c r="AP438" s="118"/>
      <c r="AQ438" s="118"/>
      <c r="AR438" s="118"/>
      <c r="AS438" s="118"/>
      <c r="AT438" s="118"/>
      <c r="AU438" s="118"/>
      <c r="AV438" s="118"/>
      <c r="AW438" s="118"/>
      <c r="AX438" s="118"/>
      <c r="AY438" s="118"/>
      <c r="AZ438" s="118"/>
      <c r="BA438" s="118"/>
      <c r="BB438" s="118"/>
      <c r="BC438" s="118"/>
      <c r="BD438" s="118"/>
      <c r="BE438" s="118"/>
      <c r="BF438" s="118"/>
      <c r="BG438" s="118"/>
      <c r="BH438" s="118"/>
      <c r="BI438" s="118"/>
      <c r="BJ438" s="118"/>
      <c r="BK438" s="118"/>
      <c r="BL438" s="118"/>
      <c r="BM438" s="118"/>
      <c r="BN438" s="118"/>
      <c r="BO438" s="118"/>
      <c r="BP438" s="118"/>
      <c r="BQ438" s="118"/>
      <c r="BR438" s="118"/>
      <c r="BS438" s="118"/>
      <c r="BT438" s="118"/>
      <c r="BU438" s="118"/>
      <c r="BV438" s="118"/>
      <c r="BW438" s="118"/>
      <c r="BX438" s="118"/>
      <c r="BY438" s="118"/>
      <c r="BZ438" s="118"/>
      <c r="CA438" s="118"/>
      <c r="CB438" s="118"/>
      <c r="CC438" s="118"/>
      <c r="CD438" s="118"/>
      <c r="CE438" s="118"/>
      <c r="CF438" s="118"/>
      <c r="CG438" s="118"/>
      <c r="CH438" s="118"/>
    </row>
    <row r="439" spans="1:86">
      <c r="A439" s="118"/>
      <c r="B439" s="118"/>
      <c r="C439" s="118"/>
      <c r="D439" s="118"/>
      <c r="E439" s="118"/>
      <c r="F439" s="118"/>
      <c r="G439" s="118"/>
      <c r="H439" s="118"/>
      <c r="I439" s="118"/>
      <c r="J439" s="118"/>
      <c r="K439" s="118"/>
      <c r="L439" s="118"/>
      <c r="M439" s="118"/>
      <c r="N439" s="118"/>
      <c r="O439" s="118"/>
      <c r="P439" s="118"/>
      <c r="Q439" s="118"/>
      <c r="R439" s="118"/>
      <c r="S439" s="118"/>
      <c r="T439" s="118"/>
      <c r="U439" s="118"/>
      <c r="V439" s="118"/>
      <c r="W439" s="118"/>
      <c r="X439" s="118"/>
      <c r="Y439" s="118"/>
      <c r="Z439" s="118"/>
      <c r="AA439" s="118"/>
      <c r="AB439" s="118"/>
      <c r="AC439" s="118"/>
      <c r="AD439" s="118"/>
      <c r="AE439" s="118"/>
      <c r="AF439" s="118"/>
      <c r="AG439" s="118"/>
      <c r="AH439" s="118"/>
      <c r="AI439" s="118"/>
      <c r="AJ439" s="118"/>
      <c r="AK439" s="118"/>
      <c r="AL439" s="118"/>
      <c r="AM439" s="118"/>
      <c r="AN439" s="118"/>
      <c r="AO439" s="118"/>
      <c r="AP439" s="118"/>
      <c r="AQ439" s="118"/>
      <c r="AR439" s="118"/>
      <c r="AS439" s="118"/>
      <c r="AT439" s="118"/>
      <c r="AU439" s="118"/>
      <c r="AV439" s="118"/>
      <c r="AW439" s="118"/>
      <c r="AX439" s="118"/>
      <c r="AY439" s="118"/>
      <c r="AZ439" s="118"/>
      <c r="BA439" s="118"/>
      <c r="BB439" s="118"/>
      <c r="BC439" s="118"/>
      <c r="BD439" s="118"/>
      <c r="BE439" s="118"/>
      <c r="BF439" s="118"/>
      <c r="BG439" s="118"/>
      <c r="BH439" s="118"/>
      <c r="BI439" s="118"/>
      <c r="BJ439" s="118"/>
      <c r="BK439" s="118"/>
      <c r="BL439" s="118"/>
      <c r="BM439" s="118"/>
      <c r="BN439" s="118"/>
      <c r="BO439" s="118"/>
      <c r="BP439" s="118"/>
      <c r="BQ439" s="118"/>
      <c r="BR439" s="118"/>
      <c r="BS439" s="118"/>
      <c r="BT439" s="118"/>
      <c r="BU439" s="118"/>
      <c r="BV439" s="118"/>
      <c r="BW439" s="118"/>
      <c r="BX439" s="118"/>
      <c r="BY439" s="118"/>
      <c r="BZ439" s="118"/>
      <c r="CA439" s="118"/>
      <c r="CB439" s="118"/>
      <c r="CC439" s="118"/>
      <c r="CD439" s="118"/>
      <c r="CE439" s="118"/>
      <c r="CF439" s="118"/>
      <c r="CG439" s="118"/>
      <c r="CH439" s="118"/>
    </row>
    <row r="440" spans="1:86">
      <c r="A440" s="118"/>
      <c r="B440" s="118"/>
      <c r="C440" s="118"/>
      <c r="D440" s="118"/>
      <c r="E440" s="118"/>
      <c r="F440" s="118"/>
      <c r="G440" s="118"/>
      <c r="H440" s="118"/>
      <c r="I440" s="118"/>
      <c r="J440" s="118"/>
      <c r="K440" s="118"/>
      <c r="L440" s="118"/>
      <c r="M440" s="118"/>
      <c r="N440" s="118"/>
      <c r="O440" s="118"/>
      <c r="P440" s="118"/>
      <c r="Q440" s="118"/>
      <c r="R440" s="118"/>
      <c r="S440" s="118"/>
      <c r="T440" s="118"/>
      <c r="U440" s="118"/>
      <c r="V440" s="118"/>
      <c r="W440" s="118"/>
      <c r="X440" s="118"/>
      <c r="Y440" s="118"/>
      <c r="Z440" s="118"/>
      <c r="AA440" s="118"/>
      <c r="AB440" s="118"/>
      <c r="AC440" s="118"/>
      <c r="AD440" s="118"/>
      <c r="AE440" s="118"/>
      <c r="AF440" s="118"/>
      <c r="AG440" s="118"/>
      <c r="AH440" s="118"/>
      <c r="AI440" s="118"/>
      <c r="AJ440" s="118"/>
      <c r="AK440" s="118"/>
      <c r="AL440" s="118"/>
      <c r="AM440" s="118"/>
      <c r="AN440" s="118"/>
      <c r="AO440" s="118"/>
      <c r="AP440" s="118"/>
      <c r="AQ440" s="118"/>
      <c r="AR440" s="118"/>
      <c r="AS440" s="118"/>
      <c r="AT440" s="118"/>
      <c r="AU440" s="118"/>
      <c r="AV440" s="118"/>
      <c r="AW440" s="118"/>
      <c r="AX440" s="118"/>
      <c r="AY440" s="118"/>
      <c r="AZ440" s="118"/>
      <c r="BA440" s="118"/>
      <c r="BB440" s="118"/>
      <c r="BC440" s="118"/>
      <c r="BD440" s="118"/>
      <c r="BE440" s="118"/>
      <c r="BF440" s="118"/>
      <c r="BG440" s="118"/>
      <c r="BH440" s="118"/>
      <c r="BI440" s="118"/>
      <c r="BJ440" s="118"/>
      <c r="BK440" s="118"/>
      <c r="BL440" s="118"/>
      <c r="BM440" s="118"/>
      <c r="BN440" s="118"/>
      <c r="BO440" s="118"/>
      <c r="BP440" s="118"/>
      <c r="BQ440" s="118"/>
      <c r="BR440" s="118"/>
      <c r="BS440" s="118"/>
      <c r="BT440" s="118"/>
      <c r="BU440" s="118"/>
      <c r="BV440" s="118"/>
      <c r="BW440" s="118"/>
      <c r="BX440" s="118"/>
      <c r="BY440" s="118"/>
      <c r="BZ440" s="118"/>
      <c r="CA440" s="118"/>
      <c r="CB440" s="118"/>
      <c r="CC440" s="118"/>
      <c r="CD440" s="118"/>
      <c r="CE440" s="118"/>
      <c r="CF440" s="118"/>
      <c r="CG440" s="118"/>
      <c r="CH440" s="118"/>
    </row>
    <row r="441" spans="1:86">
      <c r="A441" s="118"/>
      <c r="B441" s="118"/>
      <c r="C441" s="118"/>
      <c r="D441" s="118"/>
      <c r="E441" s="118"/>
      <c r="F441" s="118"/>
      <c r="G441" s="118"/>
      <c r="H441" s="118"/>
      <c r="I441" s="118"/>
      <c r="J441" s="118"/>
      <c r="K441" s="118"/>
      <c r="L441" s="118"/>
      <c r="M441" s="118"/>
      <c r="N441" s="118"/>
      <c r="O441" s="118"/>
      <c r="P441" s="118"/>
      <c r="Q441" s="118"/>
      <c r="R441" s="118"/>
      <c r="S441" s="118"/>
      <c r="T441" s="118"/>
      <c r="U441" s="118"/>
      <c r="V441" s="118"/>
      <c r="W441" s="118"/>
      <c r="X441" s="118"/>
      <c r="Y441" s="118"/>
      <c r="Z441" s="118"/>
      <c r="AA441" s="118"/>
      <c r="AB441" s="118"/>
      <c r="AC441" s="118"/>
      <c r="AD441" s="118"/>
      <c r="AE441" s="118"/>
      <c r="AF441" s="118"/>
      <c r="AG441" s="118"/>
      <c r="AH441" s="118"/>
      <c r="AI441" s="118"/>
      <c r="AJ441" s="118"/>
      <c r="AK441" s="118"/>
      <c r="AL441" s="118"/>
      <c r="AM441" s="118"/>
      <c r="AN441" s="118"/>
      <c r="AO441" s="118"/>
      <c r="AP441" s="118"/>
      <c r="AQ441" s="118"/>
      <c r="AR441" s="118"/>
      <c r="AS441" s="118"/>
      <c r="AT441" s="118"/>
      <c r="AU441" s="118"/>
      <c r="AV441" s="118"/>
      <c r="AW441" s="118"/>
      <c r="AX441" s="118"/>
      <c r="AY441" s="118"/>
      <c r="AZ441" s="118"/>
      <c r="BA441" s="118"/>
      <c r="BB441" s="118"/>
      <c r="BC441" s="118"/>
      <c r="BD441" s="118"/>
      <c r="BE441" s="118"/>
      <c r="BF441" s="118"/>
      <c r="BG441" s="118"/>
      <c r="BH441" s="118"/>
      <c r="BI441" s="118"/>
      <c r="BJ441" s="118"/>
      <c r="BK441" s="118"/>
      <c r="BL441" s="118"/>
      <c r="BM441" s="118"/>
      <c r="BN441" s="118"/>
      <c r="BO441" s="118"/>
      <c r="BP441" s="118"/>
      <c r="BQ441" s="118"/>
      <c r="BR441" s="118"/>
      <c r="BS441" s="118"/>
      <c r="BT441" s="118"/>
      <c r="BU441" s="118"/>
      <c r="BV441" s="118"/>
      <c r="BW441" s="118"/>
      <c r="BX441" s="118"/>
      <c r="BY441" s="118"/>
      <c r="BZ441" s="118"/>
      <c r="CA441" s="118"/>
      <c r="CB441" s="118"/>
      <c r="CC441" s="118"/>
      <c r="CD441" s="118"/>
      <c r="CE441" s="118"/>
      <c r="CF441" s="118"/>
      <c r="CG441" s="118"/>
      <c r="CH441" s="118"/>
    </row>
    <row r="442" spans="1:86">
      <c r="A442" s="118"/>
      <c r="B442" s="118"/>
      <c r="C442" s="118"/>
      <c r="D442" s="118"/>
      <c r="E442" s="118"/>
      <c r="F442" s="118"/>
      <c r="G442" s="118"/>
      <c r="H442" s="118"/>
      <c r="I442" s="118"/>
      <c r="J442" s="118"/>
      <c r="K442" s="118"/>
      <c r="L442" s="118"/>
      <c r="M442" s="118"/>
      <c r="N442" s="118"/>
      <c r="O442" s="118"/>
      <c r="P442" s="118"/>
      <c r="Q442" s="118"/>
      <c r="R442" s="118"/>
      <c r="S442" s="118"/>
      <c r="T442" s="118"/>
      <c r="U442" s="118"/>
      <c r="V442" s="118"/>
      <c r="W442" s="118"/>
      <c r="X442" s="118"/>
      <c r="Y442" s="118"/>
      <c r="Z442" s="118"/>
      <c r="AA442" s="118"/>
      <c r="AB442" s="118"/>
      <c r="AC442" s="118"/>
      <c r="AD442" s="118"/>
      <c r="AE442" s="118"/>
      <c r="AF442" s="118"/>
      <c r="AG442" s="118"/>
      <c r="AH442" s="118"/>
      <c r="AI442" s="118"/>
      <c r="AJ442" s="118"/>
      <c r="AK442" s="118"/>
      <c r="AL442" s="118"/>
      <c r="AM442" s="118"/>
      <c r="AN442" s="118"/>
      <c r="AO442" s="118"/>
      <c r="AP442" s="118"/>
      <c r="AQ442" s="118"/>
      <c r="AR442" s="118"/>
      <c r="AS442" s="118"/>
      <c r="AT442" s="118"/>
      <c r="AU442" s="118"/>
      <c r="AV442" s="118"/>
      <c r="AW442" s="118"/>
      <c r="AX442" s="118"/>
      <c r="AY442" s="118"/>
      <c r="AZ442" s="118"/>
      <c r="BA442" s="118"/>
      <c r="BB442" s="118"/>
      <c r="BC442" s="118"/>
      <c r="BD442" s="118"/>
      <c r="BE442" s="118"/>
      <c r="BF442" s="118"/>
      <c r="BG442" s="118"/>
      <c r="BH442" s="118"/>
      <c r="BI442" s="118"/>
      <c r="BJ442" s="118"/>
      <c r="BK442" s="118"/>
      <c r="BL442" s="118"/>
      <c r="BM442" s="118"/>
      <c r="BN442" s="118"/>
      <c r="BO442" s="118"/>
      <c r="BP442" s="118"/>
      <c r="BQ442" s="118"/>
      <c r="BR442" s="118"/>
      <c r="BS442" s="118"/>
      <c r="BT442" s="118"/>
      <c r="BU442" s="118"/>
      <c r="BV442" s="118"/>
      <c r="BW442" s="118"/>
      <c r="BX442" s="118"/>
      <c r="BY442" s="118"/>
      <c r="BZ442" s="118"/>
      <c r="CA442" s="118"/>
      <c r="CB442" s="118"/>
      <c r="CC442" s="118"/>
      <c r="CD442" s="118"/>
      <c r="CE442" s="118"/>
      <c r="CF442" s="118"/>
      <c r="CG442" s="118"/>
      <c r="CH442" s="118"/>
    </row>
    <row r="443" spans="1:86">
      <c r="A443" s="118"/>
      <c r="B443" s="118"/>
      <c r="C443" s="118"/>
      <c r="D443" s="118"/>
      <c r="E443" s="118"/>
      <c r="F443" s="118"/>
      <c r="G443" s="118"/>
      <c r="H443" s="118"/>
      <c r="I443" s="118"/>
      <c r="J443" s="118"/>
      <c r="K443" s="118"/>
      <c r="L443" s="118"/>
      <c r="M443" s="118"/>
      <c r="N443" s="118"/>
      <c r="O443" s="118"/>
      <c r="P443" s="118"/>
      <c r="Q443" s="118"/>
      <c r="R443" s="118"/>
      <c r="S443" s="118"/>
      <c r="T443" s="118"/>
      <c r="U443" s="118"/>
      <c r="V443" s="118"/>
      <c r="W443" s="118"/>
      <c r="X443" s="118"/>
      <c r="Y443" s="118"/>
      <c r="Z443" s="118"/>
      <c r="AA443" s="118"/>
      <c r="AB443" s="118"/>
      <c r="AC443" s="118"/>
      <c r="AD443" s="118"/>
      <c r="AE443" s="118"/>
      <c r="AF443" s="118"/>
      <c r="AG443" s="118"/>
      <c r="AH443" s="118"/>
      <c r="AI443" s="118"/>
      <c r="AJ443" s="118"/>
      <c r="AK443" s="118"/>
      <c r="AL443" s="118"/>
      <c r="AM443" s="118"/>
      <c r="AN443" s="118"/>
      <c r="AO443" s="118"/>
      <c r="AP443" s="118"/>
      <c r="AQ443" s="118"/>
      <c r="AR443" s="118"/>
      <c r="AS443" s="118"/>
      <c r="AT443" s="118"/>
      <c r="AU443" s="118"/>
      <c r="AV443" s="118"/>
      <c r="AW443" s="118"/>
      <c r="AX443" s="118"/>
      <c r="AY443" s="118"/>
      <c r="AZ443" s="118"/>
      <c r="BA443" s="118"/>
      <c r="BB443" s="118"/>
      <c r="BC443" s="118"/>
      <c r="BD443" s="118"/>
      <c r="BE443" s="118"/>
      <c r="BF443" s="118"/>
      <c r="BG443" s="118"/>
      <c r="BH443" s="118"/>
      <c r="BI443" s="118"/>
      <c r="BJ443" s="118"/>
      <c r="BK443" s="118"/>
      <c r="BL443" s="118"/>
      <c r="BM443" s="118"/>
      <c r="BN443" s="118"/>
      <c r="BO443" s="118"/>
      <c r="BP443" s="118"/>
      <c r="BQ443" s="118"/>
      <c r="BR443" s="118"/>
      <c r="BS443" s="118"/>
      <c r="BT443" s="118"/>
      <c r="BU443" s="118"/>
      <c r="BV443" s="118"/>
      <c r="BW443" s="118"/>
      <c r="BX443" s="118"/>
      <c r="BY443" s="118"/>
      <c r="BZ443" s="118"/>
      <c r="CA443" s="118"/>
      <c r="CB443" s="118"/>
      <c r="CC443" s="118"/>
      <c r="CD443" s="118"/>
      <c r="CE443" s="118"/>
      <c r="CF443" s="118"/>
      <c r="CG443" s="118"/>
      <c r="CH443" s="118"/>
    </row>
    <row r="444" spans="1:86">
      <c r="A444" s="118"/>
      <c r="B444" s="118"/>
      <c r="C444" s="118"/>
      <c r="D444" s="118"/>
      <c r="E444" s="118"/>
      <c r="F444" s="118"/>
      <c r="G444" s="118"/>
      <c r="H444" s="118"/>
      <c r="I444" s="118"/>
      <c r="J444" s="118"/>
      <c r="K444" s="118"/>
      <c r="L444" s="118"/>
      <c r="M444" s="118"/>
      <c r="N444" s="118"/>
      <c r="O444" s="118"/>
      <c r="P444" s="118"/>
      <c r="Q444" s="118"/>
      <c r="R444" s="118"/>
      <c r="S444" s="118"/>
      <c r="T444" s="118"/>
      <c r="U444" s="118"/>
      <c r="V444" s="118"/>
      <c r="W444" s="118"/>
      <c r="X444" s="118"/>
      <c r="Y444" s="118"/>
      <c r="Z444" s="118"/>
      <c r="AA444" s="118"/>
      <c r="AB444" s="118"/>
      <c r="AC444" s="118"/>
      <c r="AD444" s="118"/>
      <c r="AE444" s="118"/>
      <c r="AF444" s="118"/>
      <c r="AG444" s="118"/>
      <c r="AH444" s="118"/>
      <c r="AI444" s="118"/>
      <c r="AJ444" s="118"/>
      <c r="AK444" s="118"/>
      <c r="AL444" s="118"/>
      <c r="AM444" s="118"/>
      <c r="AN444" s="118"/>
      <c r="AO444" s="118"/>
      <c r="AP444" s="118"/>
      <c r="AQ444" s="118"/>
      <c r="AR444" s="118"/>
      <c r="AS444" s="118"/>
      <c r="AT444" s="118"/>
      <c r="AU444" s="118"/>
      <c r="AV444" s="118"/>
      <c r="AW444" s="118"/>
      <c r="AX444" s="118"/>
      <c r="AY444" s="118"/>
      <c r="AZ444" s="118"/>
      <c r="BA444" s="118"/>
      <c r="BB444" s="118"/>
      <c r="BC444" s="118"/>
      <c r="BD444" s="118"/>
      <c r="BE444" s="118"/>
      <c r="BF444" s="118"/>
      <c r="BG444" s="118"/>
      <c r="BH444" s="118"/>
      <c r="BI444" s="118"/>
      <c r="BJ444" s="118"/>
      <c r="BK444" s="118"/>
      <c r="BL444" s="118"/>
      <c r="BM444" s="118"/>
      <c r="BN444" s="118"/>
      <c r="BO444" s="118"/>
      <c r="BP444" s="118"/>
      <c r="BQ444" s="118"/>
      <c r="BR444" s="118"/>
      <c r="BS444" s="118"/>
      <c r="BT444" s="118"/>
      <c r="BU444" s="118"/>
      <c r="BV444" s="118"/>
      <c r="BW444" s="118"/>
      <c r="BX444" s="118"/>
      <c r="BY444" s="118"/>
      <c r="BZ444" s="118"/>
      <c r="CA444" s="118"/>
      <c r="CB444" s="118"/>
      <c r="CC444" s="118"/>
      <c r="CD444" s="118"/>
      <c r="CE444" s="118"/>
      <c r="CF444" s="118"/>
      <c r="CG444" s="118"/>
      <c r="CH444" s="118"/>
    </row>
    <row r="445" spans="1:86">
      <c r="A445" s="118"/>
      <c r="B445" s="118"/>
      <c r="C445" s="118"/>
      <c r="D445" s="118"/>
      <c r="E445" s="118"/>
      <c r="F445" s="118"/>
      <c r="G445" s="118"/>
      <c r="H445" s="118"/>
      <c r="I445" s="118"/>
      <c r="J445" s="118"/>
      <c r="K445" s="118"/>
      <c r="L445" s="118"/>
      <c r="M445" s="118"/>
      <c r="N445" s="118"/>
      <c r="O445" s="118"/>
      <c r="P445" s="118"/>
      <c r="Q445" s="118"/>
      <c r="R445" s="118"/>
      <c r="S445" s="118"/>
      <c r="T445" s="118"/>
      <c r="U445" s="118"/>
      <c r="V445" s="118"/>
      <c r="W445" s="118"/>
      <c r="X445" s="118"/>
      <c r="Y445" s="118"/>
      <c r="Z445" s="118"/>
      <c r="AA445" s="118"/>
      <c r="AB445" s="118"/>
      <c r="AC445" s="118"/>
      <c r="AD445" s="118"/>
      <c r="AE445" s="118"/>
      <c r="AF445" s="118"/>
      <c r="AG445" s="118"/>
      <c r="AH445" s="118"/>
      <c r="AI445" s="118"/>
      <c r="AJ445" s="118"/>
      <c r="AK445" s="118"/>
      <c r="AL445" s="118"/>
      <c r="AM445" s="118"/>
      <c r="AN445" s="118"/>
      <c r="AO445" s="118"/>
      <c r="AP445" s="118"/>
      <c r="AQ445" s="118"/>
      <c r="AR445" s="118"/>
      <c r="AS445" s="118"/>
      <c r="AT445" s="118"/>
      <c r="AU445" s="118"/>
      <c r="AV445" s="118"/>
      <c r="AW445" s="118"/>
      <c r="AX445" s="118"/>
      <c r="AY445" s="118"/>
      <c r="AZ445" s="118"/>
      <c r="BA445" s="118"/>
      <c r="BB445" s="118"/>
      <c r="BC445" s="118"/>
      <c r="BD445" s="118"/>
      <c r="BE445" s="118"/>
      <c r="BF445" s="118"/>
      <c r="BG445" s="118"/>
      <c r="BH445" s="118"/>
      <c r="BI445" s="118"/>
      <c r="BJ445" s="118"/>
      <c r="BK445" s="118"/>
      <c r="BL445" s="118"/>
      <c r="BM445" s="118"/>
      <c r="BN445" s="118"/>
      <c r="BO445" s="118"/>
      <c r="BP445" s="118"/>
      <c r="BQ445" s="118"/>
      <c r="BR445" s="118"/>
      <c r="BS445" s="118"/>
      <c r="BT445" s="118"/>
      <c r="BU445" s="118"/>
      <c r="BV445" s="118"/>
      <c r="BW445" s="118"/>
      <c r="BX445" s="118"/>
      <c r="BY445" s="118"/>
      <c r="BZ445" s="118"/>
      <c r="CA445" s="118"/>
      <c r="CB445" s="118"/>
      <c r="CC445" s="118"/>
      <c r="CD445" s="118"/>
      <c r="CE445" s="118"/>
      <c r="CF445" s="118"/>
      <c r="CG445" s="118"/>
      <c r="CH445" s="118"/>
    </row>
    <row r="446" spans="1:86">
      <c r="A446" s="118"/>
      <c r="B446" s="118"/>
      <c r="C446" s="118"/>
      <c r="D446" s="118"/>
      <c r="E446" s="118"/>
      <c r="F446" s="118"/>
      <c r="G446" s="118"/>
      <c r="H446" s="118"/>
      <c r="I446" s="118"/>
      <c r="J446" s="118"/>
      <c r="K446" s="118"/>
      <c r="L446" s="118"/>
      <c r="M446" s="118"/>
      <c r="N446" s="118"/>
      <c r="O446" s="118"/>
      <c r="P446" s="118"/>
      <c r="Q446" s="118"/>
      <c r="R446" s="118"/>
      <c r="S446" s="118"/>
      <c r="T446" s="118"/>
      <c r="U446" s="118"/>
      <c r="V446" s="118"/>
      <c r="W446" s="118"/>
      <c r="X446" s="118"/>
      <c r="Y446" s="118"/>
      <c r="Z446" s="118"/>
      <c r="AA446" s="118"/>
      <c r="AB446" s="118"/>
      <c r="AC446" s="118"/>
      <c r="AD446" s="118"/>
      <c r="AE446" s="118"/>
      <c r="AF446" s="118"/>
      <c r="AG446" s="118"/>
      <c r="AH446" s="118"/>
      <c r="AI446" s="118"/>
      <c r="AJ446" s="118"/>
      <c r="AK446" s="118"/>
      <c r="AL446" s="118"/>
      <c r="AM446" s="118"/>
      <c r="AN446" s="118"/>
      <c r="AO446" s="118"/>
      <c r="AP446" s="118"/>
      <c r="AQ446" s="118"/>
      <c r="AR446" s="118"/>
      <c r="AS446" s="118"/>
      <c r="AT446" s="118"/>
      <c r="AU446" s="118"/>
      <c r="AV446" s="118"/>
      <c r="AW446" s="118"/>
      <c r="AX446" s="118"/>
      <c r="AY446" s="118"/>
      <c r="AZ446" s="118"/>
      <c r="BA446" s="118"/>
      <c r="BB446" s="118"/>
      <c r="BC446" s="118"/>
      <c r="BD446" s="118"/>
      <c r="BE446" s="118"/>
      <c r="BF446" s="118"/>
      <c r="BG446" s="118"/>
      <c r="BH446" s="118"/>
      <c r="BI446" s="118"/>
      <c r="BJ446" s="118"/>
      <c r="BK446" s="118"/>
      <c r="BL446" s="118"/>
      <c r="BM446" s="118"/>
      <c r="BN446" s="118"/>
      <c r="BO446" s="118"/>
      <c r="BP446" s="118"/>
      <c r="BQ446" s="118"/>
      <c r="BR446" s="118"/>
      <c r="BS446" s="118"/>
      <c r="BT446" s="118"/>
      <c r="BU446" s="118"/>
      <c r="BV446" s="118"/>
      <c r="BW446" s="118"/>
      <c r="BX446" s="118"/>
      <c r="BY446" s="118"/>
      <c r="BZ446" s="118"/>
      <c r="CA446" s="118"/>
      <c r="CB446" s="118"/>
      <c r="CC446" s="118"/>
      <c r="CD446" s="118"/>
      <c r="CE446" s="118"/>
      <c r="CF446" s="118"/>
      <c r="CG446" s="118"/>
      <c r="CH446" s="118"/>
    </row>
    <row r="447" spans="1:86">
      <c r="A447" s="118"/>
      <c r="B447" s="118"/>
      <c r="C447" s="118"/>
      <c r="D447" s="118"/>
      <c r="E447" s="118"/>
      <c r="F447" s="118"/>
      <c r="G447" s="118"/>
      <c r="H447" s="118"/>
      <c r="I447" s="118"/>
      <c r="J447" s="118"/>
      <c r="K447" s="118"/>
      <c r="L447" s="118"/>
      <c r="M447" s="118"/>
      <c r="N447" s="118"/>
      <c r="O447" s="118"/>
      <c r="P447" s="118"/>
      <c r="Q447" s="118"/>
      <c r="R447" s="118"/>
      <c r="S447" s="118"/>
      <c r="T447" s="118"/>
      <c r="U447" s="118"/>
      <c r="V447" s="118"/>
      <c r="W447" s="118"/>
      <c r="X447" s="118"/>
      <c r="Y447" s="118"/>
      <c r="Z447" s="118"/>
      <c r="AA447" s="118"/>
      <c r="AB447" s="118"/>
      <c r="AC447" s="118"/>
      <c r="AD447" s="118"/>
      <c r="AE447" s="118"/>
      <c r="AF447" s="118"/>
      <c r="AG447" s="118"/>
      <c r="AH447" s="118"/>
      <c r="AI447" s="118"/>
      <c r="AJ447" s="118"/>
      <c r="AK447" s="118"/>
      <c r="AL447" s="118"/>
      <c r="AM447" s="118"/>
      <c r="AN447" s="118"/>
      <c r="AO447" s="118"/>
      <c r="AP447" s="118"/>
      <c r="AQ447" s="118"/>
      <c r="AR447" s="118"/>
      <c r="AS447" s="118"/>
      <c r="AT447" s="118"/>
      <c r="AU447" s="118"/>
      <c r="AV447" s="118"/>
      <c r="AW447" s="118"/>
      <c r="AX447" s="118"/>
      <c r="AY447" s="118"/>
      <c r="AZ447" s="118"/>
      <c r="BA447" s="118"/>
      <c r="BB447" s="118"/>
      <c r="BC447" s="118"/>
      <c r="BD447" s="118"/>
      <c r="BE447" s="118"/>
      <c r="BF447" s="118"/>
      <c r="BG447" s="118"/>
      <c r="BH447" s="118"/>
      <c r="BI447" s="118"/>
      <c r="BJ447" s="118"/>
      <c r="BK447" s="118"/>
      <c r="BL447" s="118"/>
      <c r="BM447" s="118"/>
      <c r="BN447" s="118"/>
      <c r="BO447" s="118"/>
      <c r="BP447" s="118"/>
      <c r="BQ447" s="118"/>
      <c r="BR447" s="118"/>
      <c r="BS447" s="118"/>
      <c r="BT447" s="118"/>
      <c r="BU447" s="118"/>
      <c r="BV447" s="118"/>
      <c r="BW447" s="118"/>
      <c r="BX447" s="118"/>
      <c r="BY447" s="118"/>
      <c r="BZ447" s="118"/>
      <c r="CA447" s="118"/>
      <c r="CB447" s="118"/>
      <c r="CC447" s="118"/>
      <c r="CD447" s="118"/>
      <c r="CE447" s="118"/>
      <c r="CF447" s="118"/>
      <c r="CG447" s="118"/>
      <c r="CH447" s="118"/>
    </row>
    <row r="448" spans="1:86">
      <c r="A448" s="118"/>
      <c r="B448" s="118"/>
      <c r="C448" s="118"/>
      <c r="D448" s="118"/>
      <c r="E448" s="118"/>
      <c r="F448" s="118"/>
      <c r="G448" s="118"/>
      <c r="H448" s="118"/>
      <c r="I448" s="118"/>
      <c r="J448" s="118"/>
      <c r="K448" s="118"/>
      <c r="L448" s="118"/>
      <c r="M448" s="118"/>
      <c r="N448" s="118"/>
      <c r="O448" s="118"/>
      <c r="P448" s="118"/>
      <c r="Q448" s="118"/>
      <c r="R448" s="118"/>
      <c r="S448" s="118"/>
      <c r="T448" s="118"/>
      <c r="U448" s="118"/>
      <c r="V448" s="118"/>
      <c r="W448" s="118"/>
      <c r="X448" s="118"/>
      <c r="Y448" s="118"/>
      <c r="Z448" s="118"/>
      <c r="AA448" s="118"/>
      <c r="AB448" s="118"/>
      <c r="AC448" s="118"/>
      <c r="AD448" s="118"/>
      <c r="AE448" s="118"/>
      <c r="AF448" s="118"/>
      <c r="AG448" s="118"/>
      <c r="AH448" s="118"/>
      <c r="AI448" s="118"/>
      <c r="AJ448" s="118"/>
      <c r="AK448" s="118"/>
      <c r="AL448" s="118"/>
      <c r="AM448" s="118"/>
      <c r="AN448" s="118"/>
      <c r="AO448" s="118"/>
      <c r="AP448" s="118"/>
      <c r="AQ448" s="118"/>
      <c r="AR448" s="118"/>
      <c r="AS448" s="118"/>
      <c r="AT448" s="118"/>
      <c r="AU448" s="118"/>
      <c r="AV448" s="118"/>
      <c r="AW448" s="118"/>
      <c r="AX448" s="118"/>
      <c r="AY448" s="118"/>
      <c r="AZ448" s="118"/>
      <c r="BA448" s="118"/>
      <c r="BB448" s="118"/>
      <c r="BC448" s="118"/>
      <c r="BD448" s="118"/>
      <c r="BE448" s="118"/>
      <c r="BF448" s="118"/>
      <c r="BG448" s="118"/>
      <c r="BH448" s="118"/>
      <c r="BI448" s="118"/>
      <c r="BJ448" s="118"/>
      <c r="BK448" s="118"/>
      <c r="BL448" s="118"/>
      <c r="BM448" s="118"/>
      <c r="BN448" s="118"/>
      <c r="BO448" s="118"/>
      <c r="BP448" s="118"/>
      <c r="BQ448" s="118"/>
      <c r="BR448" s="118"/>
      <c r="BS448" s="118"/>
      <c r="BT448" s="118"/>
      <c r="BU448" s="118"/>
      <c r="BV448" s="118"/>
      <c r="BW448" s="118"/>
      <c r="BX448" s="118"/>
      <c r="BY448" s="118"/>
      <c r="BZ448" s="118"/>
      <c r="CA448" s="118"/>
      <c r="CB448" s="118"/>
      <c r="CC448" s="118"/>
      <c r="CD448" s="118"/>
      <c r="CE448" s="118"/>
      <c r="CF448" s="118"/>
      <c r="CG448" s="118"/>
      <c r="CH448" s="118"/>
    </row>
    <row r="449" spans="1:86">
      <c r="A449" s="118"/>
      <c r="B449" s="118"/>
      <c r="C449" s="118"/>
      <c r="D449" s="118"/>
      <c r="E449" s="118"/>
      <c r="F449" s="118"/>
      <c r="G449" s="118"/>
      <c r="H449" s="118"/>
      <c r="I449" s="118"/>
      <c r="J449" s="118"/>
      <c r="K449" s="118"/>
      <c r="L449" s="118"/>
      <c r="M449" s="118"/>
      <c r="N449" s="118"/>
      <c r="O449" s="118"/>
      <c r="P449" s="118"/>
      <c r="Q449" s="118"/>
      <c r="R449" s="118"/>
      <c r="S449" s="118"/>
      <c r="T449" s="118"/>
      <c r="U449" s="118"/>
      <c r="V449" s="118"/>
      <c r="W449" s="118"/>
      <c r="X449" s="118"/>
      <c r="Y449" s="118"/>
      <c r="Z449" s="118"/>
      <c r="AA449" s="118"/>
      <c r="AB449" s="118"/>
      <c r="AC449" s="118"/>
      <c r="AD449" s="118"/>
      <c r="AE449" s="118"/>
      <c r="AF449" s="118"/>
      <c r="AG449" s="118"/>
      <c r="AH449" s="118"/>
      <c r="AI449" s="118"/>
      <c r="AJ449" s="118"/>
      <c r="AK449" s="118"/>
      <c r="AL449" s="118"/>
      <c r="AM449" s="118"/>
      <c r="AN449" s="118"/>
      <c r="AO449" s="118"/>
      <c r="AP449" s="118"/>
      <c r="AQ449" s="118"/>
      <c r="AR449" s="118"/>
      <c r="AS449" s="118"/>
      <c r="AT449" s="118"/>
      <c r="AU449" s="118"/>
      <c r="AV449" s="118"/>
      <c r="AW449" s="118"/>
      <c r="AX449" s="118"/>
      <c r="AY449" s="118"/>
      <c r="AZ449" s="118"/>
      <c r="BA449" s="118"/>
      <c r="BB449" s="118"/>
      <c r="BC449" s="118"/>
      <c r="BD449" s="118"/>
      <c r="BE449" s="118"/>
      <c r="BF449" s="118"/>
      <c r="BG449" s="118"/>
      <c r="BH449" s="118"/>
      <c r="BI449" s="118"/>
      <c r="BJ449" s="118"/>
      <c r="BK449" s="118"/>
      <c r="BL449" s="118"/>
      <c r="BM449" s="118"/>
      <c r="BN449" s="118"/>
      <c r="BO449" s="118"/>
      <c r="BP449" s="118"/>
      <c r="BQ449" s="118"/>
      <c r="BR449" s="118"/>
      <c r="BS449" s="118"/>
      <c r="BT449" s="118"/>
      <c r="BU449" s="118"/>
      <c r="BV449" s="118"/>
      <c r="BW449" s="118"/>
      <c r="BX449" s="118"/>
      <c r="BY449" s="118"/>
      <c r="BZ449" s="118"/>
      <c r="CA449" s="118"/>
      <c r="CB449" s="118"/>
      <c r="CC449" s="118"/>
      <c r="CD449" s="118"/>
      <c r="CE449" s="118"/>
      <c r="CF449" s="118"/>
      <c r="CG449" s="118"/>
      <c r="CH449" s="118"/>
    </row>
    <row r="450" spans="1:86">
      <c r="A450" s="118"/>
      <c r="B450" s="118"/>
      <c r="C450" s="118"/>
      <c r="D450" s="118"/>
      <c r="E450" s="118"/>
      <c r="F450" s="118"/>
      <c r="G450" s="118"/>
      <c r="H450" s="118"/>
      <c r="I450" s="118"/>
      <c r="J450" s="118"/>
      <c r="K450" s="118"/>
      <c r="L450" s="118"/>
      <c r="M450" s="118"/>
      <c r="N450" s="118"/>
      <c r="O450" s="118"/>
      <c r="P450" s="118"/>
      <c r="Q450" s="118"/>
      <c r="R450" s="118"/>
      <c r="S450" s="118"/>
      <c r="T450" s="118"/>
      <c r="U450" s="118"/>
      <c r="V450" s="118"/>
      <c r="W450" s="118"/>
      <c r="X450" s="118"/>
      <c r="Y450" s="118"/>
      <c r="Z450" s="118"/>
      <c r="AA450" s="118"/>
      <c r="AB450" s="118"/>
      <c r="AC450" s="118"/>
      <c r="AD450" s="118"/>
      <c r="AE450" s="118"/>
      <c r="AF450" s="118"/>
      <c r="AG450" s="118"/>
      <c r="AH450" s="118"/>
      <c r="AI450" s="118"/>
      <c r="AJ450" s="118"/>
      <c r="AK450" s="118"/>
      <c r="AL450" s="118"/>
      <c r="AM450" s="118"/>
      <c r="AN450" s="118"/>
      <c r="AO450" s="118"/>
      <c r="AP450" s="118"/>
      <c r="AQ450" s="118"/>
      <c r="AR450" s="118"/>
      <c r="AS450" s="118"/>
      <c r="AT450" s="118"/>
      <c r="AU450" s="118"/>
      <c r="AV450" s="118"/>
      <c r="AW450" s="118"/>
      <c r="AX450" s="118"/>
      <c r="AY450" s="118"/>
      <c r="AZ450" s="118"/>
      <c r="BA450" s="118"/>
      <c r="BB450" s="118"/>
      <c r="BC450" s="118"/>
      <c r="BD450" s="118"/>
      <c r="BE450" s="118"/>
      <c r="BF450" s="118"/>
      <c r="BG450" s="118"/>
      <c r="BH450" s="118"/>
      <c r="BI450" s="118"/>
      <c r="BJ450" s="118"/>
      <c r="BK450" s="118"/>
      <c r="BL450" s="118"/>
      <c r="BM450" s="118"/>
      <c r="BN450" s="118"/>
      <c r="BO450" s="118"/>
      <c r="BP450" s="118"/>
      <c r="BQ450" s="118"/>
      <c r="BR450" s="118"/>
      <c r="BS450" s="118"/>
      <c r="BT450" s="118"/>
      <c r="BU450" s="118"/>
      <c r="BV450" s="118"/>
      <c r="BW450" s="118"/>
      <c r="BX450" s="118"/>
      <c r="BY450" s="118"/>
      <c r="BZ450" s="118"/>
      <c r="CA450" s="118"/>
      <c r="CB450" s="118"/>
      <c r="CC450" s="118"/>
      <c r="CD450" s="118"/>
      <c r="CE450" s="118"/>
      <c r="CF450" s="118"/>
      <c r="CG450" s="118"/>
      <c r="CH450" s="118"/>
    </row>
    <row r="451" spans="1:86">
      <c r="A451" s="118"/>
      <c r="B451" s="118"/>
      <c r="C451" s="118"/>
      <c r="D451" s="118"/>
      <c r="E451" s="118"/>
      <c r="F451" s="118"/>
      <c r="G451" s="118"/>
      <c r="H451" s="118"/>
      <c r="I451" s="118"/>
      <c r="J451" s="118"/>
      <c r="K451" s="118"/>
      <c r="L451" s="118"/>
      <c r="M451" s="118"/>
      <c r="N451" s="118"/>
      <c r="O451" s="118"/>
      <c r="P451" s="118"/>
      <c r="Q451" s="118"/>
      <c r="R451" s="118"/>
      <c r="S451" s="118"/>
      <c r="T451" s="118"/>
      <c r="U451" s="118"/>
      <c r="V451" s="118"/>
      <c r="W451" s="118"/>
      <c r="X451" s="118"/>
      <c r="Y451" s="118"/>
      <c r="Z451" s="118"/>
      <c r="AA451" s="118"/>
      <c r="AB451" s="118"/>
      <c r="AC451" s="118"/>
      <c r="AD451" s="118"/>
      <c r="AE451" s="118"/>
      <c r="AF451" s="118"/>
      <c r="AG451" s="118"/>
      <c r="AH451" s="118"/>
      <c r="AI451" s="118"/>
      <c r="AJ451" s="118"/>
      <c r="AK451" s="118"/>
      <c r="AL451" s="118"/>
      <c r="AM451" s="118"/>
      <c r="AN451" s="118"/>
      <c r="AO451" s="118"/>
      <c r="AP451" s="118"/>
      <c r="AQ451" s="118"/>
      <c r="AR451" s="118"/>
      <c r="AS451" s="118"/>
      <c r="AT451" s="118"/>
      <c r="AU451" s="118"/>
      <c r="AV451" s="118"/>
      <c r="AW451" s="118"/>
      <c r="AX451" s="118"/>
      <c r="AY451" s="118"/>
      <c r="AZ451" s="118"/>
      <c r="BA451" s="118"/>
      <c r="BB451" s="118"/>
      <c r="BC451" s="118"/>
      <c r="BD451" s="118"/>
      <c r="BE451" s="118"/>
      <c r="BF451" s="118"/>
      <c r="BG451" s="118"/>
      <c r="BH451" s="118"/>
      <c r="BI451" s="118"/>
      <c r="BJ451" s="118"/>
      <c r="BK451" s="118"/>
      <c r="BL451" s="118"/>
      <c r="BM451" s="118"/>
      <c r="BN451" s="118"/>
      <c r="BO451" s="118"/>
      <c r="BP451" s="118"/>
      <c r="BQ451" s="118"/>
      <c r="BR451" s="118"/>
      <c r="BS451" s="118"/>
      <c r="BT451" s="118"/>
      <c r="BU451" s="118"/>
      <c r="BV451" s="118"/>
      <c r="BW451" s="118"/>
      <c r="BX451" s="118"/>
      <c r="BY451" s="118"/>
      <c r="BZ451" s="118"/>
      <c r="CA451" s="118"/>
      <c r="CB451" s="118"/>
      <c r="CC451" s="118"/>
      <c r="CD451" s="118"/>
      <c r="CE451" s="118"/>
      <c r="CF451" s="118"/>
      <c r="CG451" s="118"/>
      <c r="CH451" s="118"/>
    </row>
    <row r="452" spans="1:86">
      <c r="A452" s="118"/>
      <c r="B452" s="118"/>
      <c r="C452" s="118"/>
      <c r="D452" s="118"/>
      <c r="E452" s="118"/>
      <c r="F452" s="118"/>
      <c r="G452" s="118"/>
      <c r="H452" s="118"/>
      <c r="I452" s="118"/>
      <c r="J452" s="118"/>
      <c r="K452" s="118"/>
      <c r="L452" s="118"/>
      <c r="M452" s="118"/>
      <c r="N452" s="118"/>
      <c r="O452" s="118"/>
      <c r="P452" s="118"/>
      <c r="Q452" s="118"/>
      <c r="R452" s="118"/>
      <c r="S452" s="118"/>
      <c r="T452" s="118"/>
      <c r="U452" s="118"/>
      <c r="V452" s="118"/>
      <c r="W452" s="118"/>
      <c r="X452" s="118"/>
      <c r="Y452" s="118"/>
      <c r="Z452" s="118"/>
      <c r="AA452" s="118"/>
      <c r="AB452" s="118"/>
      <c r="AC452" s="118"/>
      <c r="AD452" s="118"/>
      <c r="AE452" s="118"/>
      <c r="AF452" s="118"/>
      <c r="AG452" s="118"/>
      <c r="AH452" s="118"/>
      <c r="AI452" s="118"/>
      <c r="AJ452" s="118"/>
      <c r="AK452" s="118"/>
      <c r="AL452" s="118"/>
      <c r="AM452" s="118"/>
      <c r="AN452" s="118"/>
      <c r="AO452" s="118"/>
      <c r="AP452" s="118"/>
      <c r="AQ452" s="118"/>
      <c r="AR452" s="118"/>
      <c r="AS452" s="118"/>
      <c r="AT452" s="118"/>
      <c r="AU452" s="118"/>
      <c r="AV452" s="118"/>
      <c r="AW452" s="118"/>
      <c r="AX452" s="118"/>
      <c r="AY452" s="118"/>
      <c r="AZ452" s="118"/>
      <c r="BA452" s="118"/>
      <c r="BB452" s="118"/>
      <c r="BC452" s="118"/>
      <c r="BD452" s="118"/>
      <c r="BE452" s="118"/>
      <c r="BF452" s="118"/>
      <c r="BG452" s="118"/>
      <c r="BH452" s="118"/>
      <c r="BI452" s="118"/>
      <c r="BJ452" s="118"/>
      <c r="BK452" s="118"/>
      <c r="BL452" s="118"/>
      <c r="BM452" s="118"/>
      <c r="BN452" s="118"/>
      <c r="BO452" s="118"/>
      <c r="BP452" s="118"/>
      <c r="BQ452" s="118"/>
      <c r="BR452" s="118"/>
      <c r="BS452" s="118"/>
      <c r="BT452" s="118"/>
      <c r="BU452" s="118"/>
      <c r="BV452" s="118"/>
      <c r="BW452" s="118"/>
      <c r="BX452" s="118"/>
      <c r="BY452" s="118"/>
      <c r="BZ452" s="118"/>
      <c r="CA452" s="118"/>
      <c r="CB452" s="118"/>
      <c r="CC452" s="118"/>
      <c r="CD452" s="118"/>
      <c r="CE452" s="118"/>
      <c r="CF452" s="118"/>
      <c r="CG452" s="118"/>
      <c r="CH452" s="118"/>
    </row>
    <row r="453" spans="1:86">
      <c r="A453" s="118"/>
      <c r="B453" s="118"/>
      <c r="C453" s="118"/>
      <c r="D453" s="118"/>
      <c r="E453" s="118"/>
      <c r="F453" s="118"/>
      <c r="G453" s="118"/>
      <c r="H453" s="118"/>
      <c r="I453" s="118"/>
      <c r="J453" s="118"/>
      <c r="K453" s="118"/>
      <c r="L453" s="118"/>
      <c r="M453" s="118"/>
      <c r="N453" s="118"/>
      <c r="O453" s="118"/>
      <c r="P453" s="118"/>
      <c r="Q453" s="118"/>
      <c r="R453" s="118"/>
      <c r="S453" s="118"/>
      <c r="T453" s="118"/>
      <c r="U453" s="118"/>
      <c r="V453" s="118"/>
      <c r="W453" s="118"/>
      <c r="X453" s="118"/>
      <c r="Y453" s="118"/>
      <c r="Z453" s="118"/>
      <c r="AA453" s="118"/>
      <c r="AB453" s="118"/>
      <c r="AC453" s="118"/>
      <c r="AD453" s="118"/>
      <c r="AE453" s="118"/>
      <c r="AF453" s="118"/>
      <c r="AG453" s="118"/>
      <c r="AH453" s="118"/>
      <c r="AI453" s="118"/>
      <c r="AJ453" s="118"/>
      <c r="AK453" s="118"/>
      <c r="AL453" s="118"/>
      <c r="AM453" s="118"/>
      <c r="AN453" s="118"/>
      <c r="AO453" s="118"/>
      <c r="AP453" s="118"/>
      <c r="AQ453" s="118"/>
      <c r="AR453" s="118"/>
      <c r="AS453" s="118"/>
      <c r="AT453" s="118"/>
      <c r="AU453" s="118"/>
      <c r="AV453" s="118"/>
      <c r="AW453" s="118"/>
      <c r="AX453" s="118"/>
      <c r="AY453" s="118"/>
      <c r="AZ453" s="118"/>
      <c r="BA453" s="118"/>
      <c r="BB453" s="118"/>
      <c r="BC453" s="118"/>
      <c r="BD453" s="118"/>
      <c r="BE453" s="118"/>
      <c r="BF453" s="118"/>
      <c r="BG453" s="118"/>
      <c r="BH453" s="118"/>
      <c r="BI453" s="118"/>
      <c r="BJ453" s="118"/>
      <c r="BK453" s="118"/>
      <c r="BL453" s="118"/>
      <c r="BM453" s="118"/>
      <c r="BN453" s="118"/>
      <c r="BO453" s="118"/>
      <c r="BP453" s="118"/>
      <c r="BQ453" s="118"/>
      <c r="BR453" s="118"/>
      <c r="BS453" s="118"/>
      <c r="BT453" s="118"/>
      <c r="BU453" s="118"/>
      <c r="BV453" s="118"/>
      <c r="BW453" s="118"/>
      <c r="BX453" s="118"/>
      <c r="BY453" s="118"/>
      <c r="BZ453" s="118"/>
      <c r="CA453" s="118"/>
      <c r="CB453" s="118"/>
      <c r="CC453" s="118"/>
      <c r="CD453" s="118"/>
      <c r="CE453" s="118"/>
      <c r="CF453" s="118"/>
      <c r="CG453" s="118"/>
      <c r="CH453" s="118"/>
    </row>
    <row r="454" spans="1:86">
      <c r="A454" s="118"/>
      <c r="B454" s="118"/>
      <c r="C454" s="118"/>
      <c r="D454" s="118"/>
      <c r="E454" s="118"/>
      <c r="F454" s="118"/>
      <c r="G454" s="118"/>
      <c r="H454" s="118"/>
      <c r="I454" s="118"/>
      <c r="J454" s="118"/>
      <c r="K454" s="118"/>
      <c r="L454" s="118"/>
      <c r="M454" s="118"/>
      <c r="N454" s="118"/>
      <c r="O454" s="118"/>
      <c r="P454" s="118"/>
      <c r="Q454" s="118"/>
      <c r="R454" s="118"/>
      <c r="S454" s="118"/>
      <c r="T454" s="118"/>
      <c r="U454" s="118"/>
      <c r="V454" s="118"/>
      <c r="W454" s="118"/>
      <c r="X454" s="118"/>
      <c r="Y454" s="118"/>
      <c r="Z454" s="118"/>
      <c r="AA454" s="118"/>
      <c r="AB454" s="118"/>
      <c r="AC454" s="118"/>
      <c r="AD454" s="118"/>
      <c r="AE454" s="118"/>
      <c r="AF454" s="118"/>
      <c r="AG454" s="118"/>
      <c r="AH454" s="118"/>
      <c r="AI454" s="118"/>
      <c r="AJ454" s="118"/>
      <c r="AK454" s="118"/>
      <c r="AL454" s="118"/>
      <c r="AM454" s="118"/>
      <c r="AN454" s="118"/>
      <c r="AO454" s="118"/>
      <c r="AP454" s="118"/>
      <c r="AQ454" s="118"/>
      <c r="AR454" s="118"/>
      <c r="AS454" s="118"/>
      <c r="AT454" s="118"/>
      <c r="AU454" s="118"/>
      <c r="AV454" s="118"/>
      <c r="AW454" s="118"/>
      <c r="AX454" s="118"/>
      <c r="AY454" s="118"/>
      <c r="AZ454" s="118"/>
      <c r="BA454" s="118"/>
      <c r="BB454" s="118"/>
      <c r="BC454" s="118"/>
      <c r="BD454" s="118"/>
      <c r="BE454" s="118"/>
      <c r="BF454" s="118"/>
      <c r="BG454" s="118"/>
      <c r="BH454" s="118"/>
      <c r="BI454" s="118"/>
      <c r="BJ454" s="118"/>
      <c r="BK454" s="118"/>
      <c r="BL454" s="118"/>
      <c r="BM454" s="118"/>
      <c r="BN454" s="118"/>
      <c r="BO454" s="118"/>
      <c r="BP454" s="118"/>
      <c r="BQ454" s="118"/>
      <c r="BR454" s="118"/>
      <c r="BS454" s="118"/>
      <c r="BT454" s="118"/>
      <c r="BU454" s="118"/>
      <c r="BV454" s="118"/>
      <c r="BW454" s="118"/>
      <c r="BX454" s="118"/>
      <c r="BY454" s="118"/>
      <c r="BZ454" s="118"/>
      <c r="CA454" s="118"/>
      <c r="CB454" s="118"/>
      <c r="CC454" s="118"/>
      <c r="CD454" s="118"/>
      <c r="CE454" s="118"/>
      <c r="CF454" s="118"/>
      <c r="CG454" s="118"/>
      <c r="CH454" s="118"/>
    </row>
    <row r="455" spans="1:86">
      <c r="A455" s="118"/>
      <c r="B455" s="118"/>
      <c r="C455" s="118"/>
      <c r="D455" s="118"/>
      <c r="E455" s="118"/>
      <c r="F455" s="118"/>
      <c r="G455" s="118"/>
      <c r="H455" s="118"/>
      <c r="I455" s="118"/>
      <c r="J455" s="118"/>
      <c r="K455" s="118"/>
      <c r="L455" s="118"/>
      <c r="M455" s="118"/>
      <c r="N455" s="118"/>
      <c r="O455" s="118"/>
      <c r="P455" s="118"/>
      <c r="Q455" s="118"/>
      <c r="R455" s="118"/>
      <c r="S455" s="118"/>
      <c r="T455" s="118"/>
      <c r="U455" s="118"/>
      <c r="V455" s="118"/>
      <c r="W455" s="118"/>
      <c r="X455" s="118"/>
      <c r="Y455" s="118"/>
      <c r="Z455" s="118"/>
      <c r="AA455" s="118"/>
      <c r="AB455" s="118"/>
      <c r="AC455" s="118"/>
      <c r="AD455" s="118"/>
      <c r="AE455" s="118"/>
      <c r="AF455" s="118"/>
      <c r="AG455" s="118"/>
      <c r="AH455" s="118"/>
      <c r="AI455" s="118"/>
      <c r="AJ455" s="118"/>
      <c r="AK455" s="118"/>
      <c r="AL455" s="118"/>
      <c r="AM455" s="118"/>
      <c r="AN455" s="118"/>
      <c r="AO455" s="118"/>
      <c r="AP455" s="118"/>
      <c r="AQ455" s="118"/>
      <c r="AR455" s="118"/>
      <c r="AS455" s="118"/>
      <c r="AT455" s="118"/>
      <c r="AU455" s="118"/>
      <c r="AV455" s="118"/>
      <c r="AW455" s="118"/>
      <c r="AX455" s="118"/>
      <c r="AY455" s="118"/>
      <c r="AZ455" s="118"/>
      <c r="BA455" s="118"/>
      <c r="BB455" s="118"/>
      <c r="BC455" s="118"/>
      <c r="BD455" s="118"/>
      <c r="BE455" s="118"/>
      <c r="BF455" s="118"/>
      <c r="BG455" s="118"/>
      <c r="BH455" s="118"/>
      <c r="BI455" s="118"/>
      <c r="BJ455" s="118"/>
      <c r="BK455" s="118"/>
      <c r="BL455" s="118"/>
      <c r="BM455" s="118"/>
      <c r="BN455" s="118"/>
      <c r="BO455" s="118"/>
      <c r="BP455" s="118"/>
      <c r="BQ455" s="118"/>
      <c r="BR455" s="118"/>
      <c r="BS455" s="118"/>
      <c r="BT455" s="118"/>
      <c r="BU455" s="118"/>
      <c r="BV455" s="118"/>
      <c r="BW455" s="118"/>
      <c r="BX455" s="118"/>
      <c r="BY455" s="118"/>
      <c r="BZ455" s="118"/>
      <c r="CA455" s="118"/>
      <c r="CB455" s="118"/>
      <c r="CC455" s="118"/>
      <c r="CD455" s="118"/>
      <c r="CE455" s="118"/>
      <c r="CF455" s="118"/>
      <c r="CG455" s="118"/>
      <c r="CH455" s="118"/>
    </row>
    <row r="456" spans="1:86">
      <c r="A456" s="118"/>
      <c r="B456" s="118"/>
      <c r="C456" s="118"/>
      <c r="D456" s="118"/>
      <c r="E456" s="118"/>
      <c r="F456" s="118"/>
      <c r="G456" s="118"/>
      <c r="H456" s="118"/>
      <c r="I456" s="118"/>
      <c r="J456" s="118"/>
      <c r="K456" s="118"/>
      <c r="L456" s="118"/>
      <c r="M456" s="118"/>
      <c r="N456" s="118"/>
      <c r="O456" s="118"/>
      <c r="P456" s="118"/>
      <c r="Q456" s="118"/>
      <c r="R456" s="118"/>
      <c r="S456" s="118"/>
      <c r="T456" s="118"/>
      <c r="U456" s="118"/>
      <c r="V456" s="118"/>
      <c r="W456" s="118"/>
      <c r="X456" s="118"/>
      <c r="Y456" s="118"/>
      <c r="Z456" s="118"/>
      <c r="AA456" s="118"/>
      <c r="AB456" s="118"/>
      <c r="AC456" s="118"/>
      <c r="AD456" s="118"/>
      <c r="AE456" s="118"/>
      <c r="AF456" s="118"/>
      <c r="AG456" s="118"/>
      <c r="AH456" s="118"/>
      <c r="AI456" s="118"/>
      <c r="AJ456" s="118"/>
      <c r="AK456" s="118"/>
      <c r="AL456" s="118"/>
      <c r="AM456" s="118"/>
      <c r="AN456" s="118"/>
      <c r="AO456" s="118"/>
      <c r="AP456" s="118"/>
      <c r="AQ456" s="118"/>
      <c r="AR456" s="118"/>
      <c r="AS456" s="118"/>
      <c r="AT456" s="118"/>
      <c r="AU456" s="118"/>
      <c r="AV456" s="118"/>
      <c r="AW456" s="118"/>
      <c r="AX456" s="118"/>
      <c r="AY456" s="118"/>
      <c r="AZ456" s="118"/>
      <c r="BA456" s="118"/>
      <c r="BB456" s="118"/>
      <c r="BC456" s="118"/>
      <c r="BD456" s="118"/>
      <c r="BE456" s="118"/>
      <c r="BF456" s="118"/>
      <c r="BG456" s="118"/>
      <c r="BH456" s="118"/>
      <c r="BI456" s="118"/>
      <c r="BJ456" s="118"/>
      <c r="BK456" s="118"/>
      <c r="BL456" s="118"/>
      <c r="BM456" s="118"/>
      <c r="BN456" s="118"/>
      <c r="BO456" s="118"/>
      <c r="BP456" s="118"/>
      <c r="BQ456" s="118"/>
      <c r="BR456" s="118"/>
      <c r="BS456" s="118"/>
      <c r="BT456" s="118"/>
      <c r="BU456" s="118"/>
      <c r="BV456" s="118"/>
      <c r="BW456" s="118"/>
      <c r="BX456" s="118"/>
      <c r="BY456" s="118"/>
      <c r="BZ456" s="118"/>
      <c r="CA456" s="118"/>
      <c r="CB456" s="118"/>
      <c r="CC456" s="118"/>
      <c r="CD456" s="118"/>
      <c r="CE456" s="118"/>
      <c r="CF456" s="118"/>
      <c r="CG456" s="118"/>
      <c r="CH456" s="118"/>
    </row>
    <row r="457" spans="1:86">
      <c r="A457" s="118"/>
      <c r="B457" s="118"/>
      <c r="C457" s="118"/>
      <c r="D457" s="118"/>
      <c r="E457" s="118"/>
      <c r="F457" s="118"/>
      <c r="G457" s="118"/>
      <c r="H457" s="118"/>
      <c r="I457" s="118"/>
      <c r="J457" s="118"/>
      <c r="K457" s="118"/>
      <c r="L457" s="118"/>
      <c r="M457" s="118"/>
      <c r="N457" s="118"/>
      <c r="O457" s="118"/>
      <c r="P457" s="118"/>
      <c r="Q457" s="118"/>
      <c r="R457" s="118"/>
      <c r="S457" s="118"/>
      <c r="T457" s="118"/>
      <c r="U457" s="118"/>
      <c r="V457" s="118"/>
      <c r="W457" s="118"/>
      <c r="X457" s="118"/>
      <c r="Y457" s="118"/>
      <c r="Z457" s="118"/>
      <c r="AA457" s="118"/>
      <c r="AB457" s="118"/>
      <c r="AC457" s="118"/>
      <c r="AD457" s="118"/>
      <c r="AE457" s="118"/>
      <c r="AF457" s="118"/>
      <c r="AG457" s="118"/>
      <c r="AH457" s="118"/>
      <c r="AI457" s="118"/>
      <c r="AJ457" s="118"/>
      <c r="AK457" s="118"/>
      <c r="AL457" s="118"/>
      <c r="AM457" s="118"/>
      <c r="AN457" s="118"/>
      <c r="AO457" s="118"/>
      <c r="AP457" s="118"/>
      <c r="AQ457" s="118"/>
      <c r="AR457" s="118"/>
      <c r="AS457" s="118"/>
      <c r="AT457" s="118"/>
      <c r="AU457" s="118"/>
      <c r="AV457" s="118"/>
      <c r="AW457" s="118"/>
      <c r="AX457" s="118"/>
      <c r="AY457" s="118"/>
      <c r="AZ457" s="118"/>
      <c r="BA457" s="118"/>
      <c r="BB457" s="118"/>
      <c r="BC457" s="118"/>
      <c r="BD457" s="118"/>
      <c r="BE457" s="118"/>
      <c r="BF457" s="118"/>
      <c r="BG457" s="118"/>
      <c r="BH457" s="118"/>
      <c r="BI457" s="118"/>
      <c r="BJ457" s="118"/>
      <c r="BK457" s="118"/>
      <c r="BL457" s="118"/>
      <c r="BM457" s="118"/>
      <c r="BN457" s="118"/>
      <c r="BO457" s="118"/>
      <c r="BP457" s="118"/>
      <c r="BQ457" s="118"/>
      <c r="BR457" s="118"/>
      <c r="BS457" s="118"/>
      <c r="BT457" s="118"/>
      <c r="BU457" s="118"/>
      <c r="BV457" s="118"/>
      <c r="BW457" s="118"/>
      <c r="BX457" s="118"/>
      <c r="BY457" s="118"/>
      <c r="BZ457" s="118"/>
      <c r="CA457" s="118"/>
      <c r="CB457" s="118"/>
      <c r="CC457" s="118"/>
      <c r="CD457" s="118"/>
      <c r="CE457" s="118"/>
      <c r="CF457" s="118"/>
      <c r="CG457" s="118"/>
      <c r="CH457" s="118"/>
    </row>
    <row r="458" spans="1:86">
      <c r="A458" s="118"/>
      <c r="B458" s="118"/>
      <c r="C458" s="118"/>
      <c r="D458" s="118"/>
      <c r="E458" s="118"/>
      <c r="F458" s="118"/>
      <c r="G458" s="118"/>
      <c r="H458" s="118"/>
      <c r="I458" s="118"/>
      <c r="J458" s="118"/>
      <c r="K458" s="118"/>
      <c r="L458" s="118"/>
      <c r="M458" s="118"/>
      <c r="N458" s="118"/>
      <c r="O458" s="118"/>
      <c r="P458" s="118"/>
      <c r="Q458" s="118"/>
      <c r="R458" s="118"/>
      <c r="S458" s="118"/>
      <c r="T458" s="118"/>
      <c r="U458" s="118"/>
      <c r="V458" s="118"/>
      <c r="W458" s="118"/>
      <c r="X458" s="118"/>
      <c r="Y458" s="118"/>
      <c r="Z458" s="118"/>
      <c r="AA458" s="118"/>
      <c r="AB458" s="118"/>
      <c r="AC458" s="118"/>
      <c r="AD458" s="118"/>
      <c r="AE458" s="118"/>
      <c r="AF458" s="118"/>
      <c r="AG458" s="118"/>
      <c r="AH458" s="118"/>
      <c r="AI458" s="118"/>
      <c r="AJ458" s="118"/>
      <c r="AK458" s="118"/>
      <c r="AL458" s="118"/>
      <c r="AM458" s="118"/>
      <c r="AN458" s="118"/>
      <c r="AO458" s="118"/>
      <c r="AP458" s="118"/>
      <c r="AQ458" s="118"/>
      <c r="AR458" s="118"/>
      <c r="AS458" s="118"/>
      <c r="AT458" s="118"/>
      <c r="AU458" s="118"/>
      <c r="AV458" s="118"/>
      <c r="AW458" s="118"/>
      <c r="AX458" s="118"/>
      <c r="AY458" s="118"/>
      <c r="AZ458" s="118"/>
      <c r="BA458" s="118"/>
      <c r="BB458" s="118"/>
      <c r="BC458" s="118"/>
      <c r="BD458" s="118"/>
      <c r="BE458" s="118"/>
      <c r="BF458" s="118"/>
      <c r="BG458" s="118"/>
      <c r="BH458" s="118"/>
      <c r="BI458" s="118"/>
      <c r="BJ458" s="118"/>
      <c r="BK458" s="118"/>
      <c r="BL458" s="118"/>
      <c r="BM458" s="118"/>
      <c r="BN458" s="118"/>
      <c r="BO458" s="118"/>
      <c r="BP458" s="118"/>
      <c r="BQ458" s="118"/>
      <c r="BR458" s="118"/>
      <c r="BS458" s="118"/>
      <c r="BT458" s="118"/>
      <c r="BU458" s="118"/>
      <c r="BV458" s="118"/>
      <c r="BW458" s="118"/>
      <c r="BX458" s="118"/>
      <c r="BY458" s="118"/>
      <c r="BZ458" s="118"/>
      <c r="CA458" s="118"/>
      <c r="CB458" s="118"/>
      <c r="CC458" s="118"/>
      <c r="CD458" s="118"/>
      <c r="CE458" s="118"/>
      <c r="CF458" s="118"/>
      <c r="CG458" s="118"/>
      <c r="CH458" s="118"/>
    </row>
    <row r="459" spans="1:86">
      <c r="A459" s="118"/>
      <c r="B459" s="118"/>
      <c r="C459" s="118"/>
      <c r="D459" s="118"/>
      <c r="E459" s="118"/>
      <c r="F459" s="118"/>
      <c r="G459" s="118"/>
      <c r="H459" s="118"/>
      <c r="I459" s="118"/>
      <c r="J459" s="118"/>
      <c r="K459" s="118"/>
      <c r="L459" s="118"/>
      <c r="M459" s="118"/>
      <c r="N459" s="118"/>
      <c r="O459" s="118"/>
      <c r="P459" s="118"/>
      <c r="Q459" s="118"/>
      <c r="R459" s="118"/>
      <c r="S459" s="118"/>
      <c r="T459" s="118"/>
      <c r="U459" s="118"/>
      <c r="V459" s="118"/>
      <c r="W459" s="118"/>
      <c r="X459" s="118"/>
      <c r="Y459" s="118"/>
      <c r="Z459" s="118"/>
      <c r="AA459" s="118"/>
      <c r="AB459" s="118"/>
      <c r="AC459" s="118"/>
      <c r="AD459" s="118"/>
      <c r="AE459" s="118"/>
      <c r="AF459" s="118"/>
      <c r="AG459" s="118"/>
      <c r="AH459" s="118"/>
      <c r="AI459" s="118"/>
      <c r="AJ459" s="118"/>
      <c r="AK459" s="118"/>
      <c r="AL459" s="118"/>
      <c r="AM459" s="118"/>
      <c r="AN459" s="118"/>
      <c r="AO459" s="118"/>
      <c r="AP459" s="118"/>
      <c r="AQ459" s="118"/>
      <c r="AR459" s="118"/>
      <c r="AS459" s="118"/>
      <c r="AT459" s="118"/>
      <c r="AU459" s="118"/>
      <c r="AV459" s="118"/>
      <c r="AW459" s="118"/>
      <c r="AX459" s="118"/>
      <c r="AY459" s="118"/>
      <c r="AZ459" s="118"/>
      <c r="BA459" s="118"/>
      <c r="BB459" s="118"/>
      <c r="BC459" s="118"/>
      <c r="BD459" s="118"/>
      <c r="BE459" s="118"/>
      <c r="BF459" s="118"/>
      <c r="BG459" s="118"/>
      <c r="BH459" s="118"/>
      <c r="BI459" s="118"/>
      <c r="BJ459" s="118"/>
      <c r="BK459" s="118"/>
      <c r="BL459" s="118"/>
      <c r="BM459" s="118"/>
      <c r="BN459" s="118"/>
      <c r="BO459" s="118"/>
      <c r="BP459" s="118"/>
      <c r="BQ459" s="118"/>
      <c r="BR459" s="118"/>
      <c r="BS459" s="118"/>
      <c r="BT459" s="118"/>
      <c r="BU459" s="118"/>
      <c r="BV459" s="118"/>
      <c r="BW459" s="118"/>
      <c r="BX459" s="118"/>
      <c r="BY459" s="118"/>
      <c r="BZ459" s="118"/>
      <c r="CA459" s="118"/>
      <c r="CB459" s="118"/>
      <c r="CC459" s="118"/>
      <c r="CD459" s="118"/>
      <c r="CE459" s="118"/>
      <c r="CF459" s="118"/>
      <c r="CG459" s="118"/>
      <c r="CH459" s="118"/>
    </row>
    <row r="460" spans="1:86">
      <c r="A460" s="118"/>
      <c r="B460" s="118"/>
      <c r="C460" s="118"/>
      <c r="D460" s="118"/>
      <c r="E460" s="118"/>
      <c r="F460" s="118"/>
      <c r="G460" s="118"/>
      <c r="H460" s="118"/>
      <c r="I460" s="118"/>
      <c r="J460" s="118"/>
      <c r="K460" s="118"/>
      <c r="L460" s="118"/>
      <c r="M460" s="118"/>
      <c r="N460" s="118"/>
      <c r="O460" s="118"/>
      <c r="P460" s="118"/>
      <c r="Q460" s="118"/>
      <c r="R460" s="118"/>
      <c r="S460" s="118"/>
      <c r="T460" s="118"/>
      <c r="U460" s="118"/>
      <c r="V460" s="118"/>
      <c r="W460" s="118"/>
      <c r="X460" s="118"/>
      <c r="Y460" s="118"/>
      <c r="Z460" s="118"/>
      <c r="AA460" s="118"/>
      <c r="AB460" s="118"/>
      <c r="AC460" s="118"/>
      <c r="AD460" s="118"/>
      <c r="AE460" s="118"/>
      <c r="AF460" s="118"/>
      <c r="AG460" s="118"/>
      <c r="AH460" s="118"/>
      <c r="AI460" s="118"/>
      <c r="AJ460" s="118"/>
      <c r="AK460" s="118"/>
      <c r="AL460" s="118"/>
      <c r="AM460" s="118"/>
      <c r="AN460" s="118"/>
      <c r="AO460" s="118"/>
      <c r="AP460" s="118"/>
      <c r="AQ460" s="118"/>
      <c r="AR460" s="118"/>
      <c r="AS460" s="118"/>
      <c r="AT460" s="118"/>
      <c r="AU460" s="118"/>
      <c r="AV460" s="118"/>
      <c r="AW460" s="118"/>
      <c r="AX460" s="118"/>
      <c r="AY460" s="118"/>
      <c r="AZ460" s="118"/>
      <c r="BA460" s="118"/>
      <c r="BB460" s="118"/>
      <c r="BC460" s="118"/>
      <c r="BD460" s="118"/>
      <c r="BE460" s="118"/>
      <c r="BF460" s="118"/>
      <c r="BG460" s="118"/>
      <c r="BH460" s="118"/>
      <c r="BI460" s="118"/>
      <c r="BJ460" s="118"/>
      <c r="BK460" s="118"/>
      <c r="BL460" s="118"/>
      <c r="BM460" s="118"/>
      <c r="BN460" s="118"/>
      <c r="BO460" s="118"/>
      <c r="BP460" s="118"/>
      <c r="BQ460" s="118"/>
      <c r="BR460" s="118"/>
      <c r="BS460" s="118"/>
      <c r="BT460" s="118"/>
      <c r="BU460" s="118"/>
      <c r="BV460" s="118"/>
      <c r="BW460" s="118"/>
      <c r="BX460" s="118"/>
      <c r="BY460" s="118"/>
      <c r="BZ460" s="118"/>
      <c r="CA460" s="118"/>
      <c r="CB460" s="118"/>
      <c r="CC460" s="118"/>
      <c r="CD460" s="118"/>
      <c r="CE460" s="118"/>
      <c r="CF460" s="118"/>
      <c r="CG460" s="118"/>
      <c r="CH460" s="118"/>
    </row>
    <row r="461" spans="1:86">
      <c r="A461" s="118"/>
      <c r="B461" s="118"/>
      <c r="C461" s="118"/>
      <c r="D461" s="118"/>
      <c r="E461" s="118"/>
      <c r="F461" s="118"/>
      <c r="G461" s="118"/>
      <c r="H461" s="118"/>
      <c r="I461" s="118"/>
      <c r="J461" s="118"/>
      <c r="K461" s="118"/>
      <c r="L461" s="118"/>
      <c r="M461" s="118"/>
      <c r="N461" s="118"/>
      <c r="O461" s="118"/>
      <c r="P461" s="118"/>
      <c r="Q461" s="118"/>
      <c r="R461" s="118"/>
      <c r="S461" s="118"/>
      <c r="T461" s="118"/>
      <c r="U461" s="118"/>
      <c r="V461" s="118"/>
      <c r="W461" s="118"/>
      <c r="X461" s="118"/>
      <c r="Y461" s="118"/>
      <c r="Z461" s="118"/>
      <c r="AA461" s="118"/>
      <c r="AB461" s="118"/>
      <c r="AC461" s="118"/>
      <c r="AD461" s="118"/>
      <c r="AE461" s="118"/>
      <c r="AF461" s="118"/>
      <c r="AG461" s="118"/>
      <c r="AH461" s="118"/>
      <c r="AI461" s="118"/>
      <c r="AJ461" s="118"/>
      <c r="AK461" s="118"/>
      <c r="AL461" s="118"/>
      <c r="AM461" s="118"/>
      <c r="AN461" s="118"/>
      <c r="AO461" s="118"/>
      <c r="AP461" s="118"/>
      <c r="AQ461" s="118"/>
      <c r="AR461" s="118"/>
      <c r="AS461" s="118"/>
      <c r="AT461" s="118"/>
      <c r="AU461" s="118"/>
      <c r="AV461" s="118"/>
      <c r="AW461" s="118"/>
      <c r="AX461" s="118"/>
      <c r="AY461" s="118"/>
      <c r="AZ461" s="118"/>
      <c r="BA461" s="118"/>
      <c r="BB461" s="118"/>
      <c r="BC461" s="118"/>
      <c r="BD461" s="118"/>
      <c r="BE461" s="118"/>
      <c r="BF461" s="118"/>
      <c r="BG461" s="118"/>
      <c r="BH461" s="118"/>
      <c r="BI461" s="118"/>
      <c r="BJ461" s="118"/>
      <c r="BK461" s="118"/>
      <c r="BL461" s="118"/>
      <c r="BM461" s="118"/>
      <c r="BN461" s="118"/>
      <c r="BO461" s="118"/>
      <c r="BP461" s="118"/>
      <c r="BQ461" s="118"/>
      <c r="BR461" s="118"/>
      <c r="BS461" s="118"/>
      <c r="BT461" s="118"/>
      <c r="BU461" s="118"/>
      <c r="BV461" s="118"/>
      <c r="BW461" s="118"/>
      <c r="BX461" s="118"/>
      <c r="BY461" s="118"/>
      <c r="BZ461" s="118"/>
      <c r="CA461" s="118"/>
      <c r="CB461" s="118"/>
      <c r="CC461" s="118"/>
      <c r="CD461" s="118"/>
      <c r="CE461" s="118"/>
      <c r="CF461" s="118"/>
      <c r="CG461" s="118"/>
      <c r="CH461" s="118"/>
    </row>
    <row r="462" spans="1:86">
      <c r="A462" s="118"/>
      <c r="B462" s="118"/>
      <c r="C462" s="118"/>
      <c r="D462" s="118"/>
      <c r="E462" s="118"/>
      <c r="F462" s="118"/>
      <c r="G462" s="118"/>
      <c r="H462" s="118"/>
      <c r="I462" s="118"/>
      <c r="J462" s="118"/>
      <c r="K462" s="118"/>
      <c r="L462" s="118"/>
      <c r="M462" s="118"/>
      <c r="N462" s="118"/>
      <c r="O462" s="118"/>
      <c r="P462" s="118"/>
      <c r="Q462" s="118"/>
      <c r="R462" s="118"/>
      <c r="S462" s="118"/>
      <c r="T462" s="118"/>
      <c r="U462" s="118"/>
      <c r="V462" s="118"/>
      <c r="W462" s="118"/>
      <c r="X462" s="118"/>
      <c r="Y462" s="118"/>
      <c r="Z462" s="118"/>
      <c r="AA462" s="118"/>
      <c r="AB462" s="118"/>
      <c r="AC462" s="118"/>
      <c r="AD462" s="118"/>
      <c r="AE462" s="118"/>
      <c r="AF462" s="118"/>
      <c r="AG462" s="118"/>
      <c r="AH462" s="118"/>
      <c r="AI462" s="118"/>
      <c r="AJ462" s="118"/>
      <c r="AK462" s="118"/>
      <c r="AL462" s="118"/>
      <c r="AM462" s="118"/>
      <c r="AN462" s="118"/>
      <c r="AO462" s="118"/>
      <c r="AP462" s="118"/>
      <c r="AQ462" s="118"/>
      <c r="AR462" s="118"/>
      <c r="AS462" s="118"/>
      <c r="AT462" s="118"/>
      <c r="AU462" s="118"/>
      <c r="AV462" s="118"/>
      <c r="AW462" s="118"/>
      <c r="AX462" s="118"/>
      <c r="AY462" s="118"/>
      <c r="AZ462" s="118"/>
      <c r="BA462" s="118"/>
      <c r="BB462" s="118"/>
      <c r="BC462" s="118"/>
      <c r="BD462" s="118"/>
      <c r="BE462" s="118"/>
      <c r="BF462" s="118"/>
      <c r="BG462" s="118"/>
      <c r="BH462" s="118"/>
      <c r="BI462" s="118"/>
      <c r="BJ462" s="118"/>
      <c r="BK462" s="118"/>
      <c r="BL462" s="118"/>
      <c r="BM462" s="118"/>
      <c r="BN462" s="118"/>
      <c r="BO462" s="118"/>
      <c r="BP462" s="118"/>
      <c r="BQ462" s="118"/>
      <c r="BR462" s="118"/>
      <c r="BS462" s="118"/>
      <c r="BT462" s="118"/>
      <c r="BU462" s="118"/>
      <c r="BV462" s="118"/>
      <c r="BW462" s="118"/>
      <c r="BX462" s="118"/>
      <c r="BY462" s="118"/>
      <c r="BZ462" s="118"/>
      <c r="CA462" s="118"/>
      <c r="CB462" s="118"/>
      <c r="CC462" s="118"/>
      <c r="CD462" s="118"/>
      <c r="CE462" s="118"/>
      <c r="CF462" s="118"/>
      <c r="CG462" s="118"/>
      <c r="CH462" s="118"/>
    </row>
    <row r="463" spans="1:86">
      <c r="A463" s="118"/>
      <c r="B463" s="118"/>
      <c r="C463" s="118"/>
      <c r="D463" s="118"/>
      <c r="E463" s="118"/>
      <c r="F463" s="118"/>
      <c r="G463" s="118"/>
      <c r="H463" s="118"/>
      <c r="I463" s="118"/>
      <c r="J463" s="118"/>
      <c r="K463" s="118"/>
      <c r="L463" s="118"/>
      <c r="M463" s="118"/>
      <c r="N463" s="118"/>
      <c r="O463" s="118"/>
      <c r="P463" s="118"/>
      <c r="Q463" s="118"/>
      <c r="R463" s="118"/>
      <c r="S463" s="118"/>
      <c r="T463" s="118"/>
      <c r="U463" s="118"/>
      <c r="V463" s="118"/>
      <c r="W463" s="118"/>
      <c r="X463" s="118"/>
      <c r="Y463" s="118"/>
      <c r="Z463" s="118"/>
      <c r="AA463" s="118"/>
      <c r="AB463" s="118"/>
      <c r="AC463" s="118"/>
      <c r="AD463" s="118"/>
      <c r="AE463" s="118"/>
      <c r="AF463" s="118"/>
      <c r="AG463" s="118"/>
      <c r="AH463" s="118"/>
      <c r="AI463" s="118"/>
      <c r="AJ463" s="118"/>
      <c r="AK463" s="118"/>
      <c r="AL463" s="118"/>
      <c r="AM463" s="118"/>
      <c r="AN463" s="118"/>
      <c r="AO463" s="118"/>
      <c r="AP463" s="118"/>
      <c r="AQ463" s="118"/>
      <c r="AR463" s="118"/>
      <c r="AS463" s="118"/>
      <c r="AT463" s="118"/>
      <c r="AU463" s="118"/>
      <c r="AV463" s="118"/>
      <c r="AW463" s="118"/>
      <c r="AX463" s="118"/>
      <c r="AY463" s="118"/>
      <c r="AZ463" s="118"/>
      <c r="BA463" s="118"/>
      <c r="BB463" s="118"/>
      <c r="BC463" s="118"/>
      <c r="BD463" s="118"/>
      <c r="BE463" s="118"/>
      <c r="BF463" s="118"/>
      <c r="BG463" s="118"/>
      <c r="BH463" s="118"/>
      <c r="BI463" s="118"/>
      <c r="BJ463" s="118"/>
      <c r="BK463" s="118"/>
      <c r="BL463" s="118"/>
      <c r="BM463" s="118"/>
      <c r="BN463" s="118"/>
      <c r="BO463" s="118"/>
      <c r="BP463" s="118"/>
      <c r="BQ463" s="118"/>
      <c r="BR463" s="118"/>
      <c r="BS463" s="118"/>
      <c r="BT463" s="118"/>
      <c r="BU463" s="118"/>
      <c r="BV463" s="118"/>
      <c r="BW463" s="118"/>
      <c r="BX463" s="118"/>
      <c r="BY463" s="118"/>
      <c r="BZ463" s="118"/>
      <c r="CA463" s="118"/>
      <c r="CB463" s="118"/>
      <c r="CC463" s="118"/>
      <c r="CD463" s="118"/>
      <c r="CE463" s="118"/>
      <c r="CF463" s="118"/>
      <c r="CG463" s="118"/>
      <c r="CH463" s="118"/>
    </row>
    <row r="464" spans="1:86">
      <c r="A464" s="118"/>
      <c r="B464" s="118"/>
      <c r="C464" s="118"/>
      <c r="D464" s="118"/>
      <c r="E464" s="118"/>
      <c r="F464" s="118"/>
      <c r="G464" s="118"/>
      <c r="H464" s="118"/>
      <c r="I464" s="118"/>
      <c r="J464" s="118"/>
      <c r="K464" s="118"/>
      <c r="L464" s="118"/>
      <c r="M464" s="118"/>
      <c r="N464" s="118"/>
      <c r="O464" s="118"/>
      <c r="P464" s="118"/>
      <c r="Q464" s="118"/>
      <c r="R464" s="118"/>
      <c r="S464" s="118"/>
      <c r="T464" s="118"/>
      <c r="U464" s="118"/>
      <c r="V464" s="118"/>
      <c r="W464" s="118"/>
      <c r="X464" s="118"/>
      <c r="Y464" s="118"/>
      <c r="Z464" s="118"/>
      <c r="AA464" s="118"/>
      <c r="AB464" s="118"/>
      <c r="AC464" s="118"/>
      <c r="AD464" s="118"/>
      <c r="AE464" s="118"/>
      <c r="AF464" s="118"/>
      <c r="AG464" s="118"/>
      <c r="AH464" s="118"/>
      <c r="AI464" s="118"/>
      <c r="AJ464" s="118"/>
      <c r="AK464" s="118"/>
      <c r="AL464" s="118"/>
      <c r="AM464" s="118"/>
      <c r="AN464" s="118"/>
      <c r="AO464" s="118"/>
      <c r="AP464" s="118"/>
      <c r="AQ464" s="118"/>
      <c r="AR464" s="118"/>
      <c r="AS464" s="118"/>
      <c r="AT464" s="118"/>
      <c r="AU464" s="118"/>
      <c r="AV464" s="118"/>
      <c r="AW464" s="118"/>
      <c r="AX464" s="118"/>
      <c r="AY464" s="118"/>
      <c r="AZ464" s="118"/>
      <c r="BA464" s="118"/>
      <c r="BB464" s="118"/>
      <c r="BC464" s="118"/>
      <c r="BD464" s="118"/>
      <c r="BE464" s="118"/>
      <c r="BF464" s="118"/>
      <c r="BG464" s="118"/>
      <c r="BH464" s="118"/>
      <c r="BI464" s="118"/>
      <c r="BJ464" s="118"/>
      <c r="BK464" s="118"/>
      <c r="BL464" s="118"/>
      <c r="BM464" s="118"/>
      <c r="BN464" s="118"/>
      <c r="BO464" s="118"/>
      <c r="BP464" s="118"/>
      <c r="BQ464" s="118"/>
      <c r="BR464" s="118"/>
      <c r="BS464" s="118"/>
      <c r="BT464" s="118"/>
      <c r="BU464" s="118"/>
      <c r="BV464" s="118"/>
      <c r="BW464" s="118"/>
      <c r="BX464" s="118"/>
      <c r="BY464" s="118"/>
      <c r="BZ464" s="118"/>
      <c r="CA464" s="118"/>
      <c r="CB464" s="118"/>
      <c r="CC464" s="118"/>
      <c r="CD464" s="118"/>
      <c r="CE464" s="118"/>
      <c r="CF464" s="118"/>
      <c r="CG464" s="118"/>
      <c r="CH464" s="118"/>
    </row>
    <row r="465" spans="1:86">
      <c r="A465" s="118"/>
      <c r="B465" s="118"/>
      <c r="C465" s="118"/>
      <c r="D465" s="118"/>
      <c r="E465" s="118"/>
      <c r="F465" s="118"/>
      <c r="G465" s="118"/>
      <c r="H465" s="118"/>
      <c r="I465" s="118"/>
      <c r="J465" s="118"/>
      <c r="K465" s="118"/>
      <c r="L465" s="118"/>
      <c r="M465" s="118"/>
      <c r="N465" s="118"/>
      <c r="O465" s="118"/>
      <c r="P465" s="118"/>
      <c r="Q465" s="118"/>
      <c r="R465" s="118"/>
      <c r="S465" s="118"/>
      <c r="T465" s="118"/>
      <c r="U465" s="118"/>
      <c r="V465" s="118"/>
      <c r="W465" s="118"/>
      <c r="X465" s="118"/>
      <c r="Y465" s="118"/>
      <c r="Z465" s="118"/>
      <c r="AA465" s="118"/>
      <c r="AB465" s="118"/>
      <c r="AC465" s="118"/>
      <c r="AD465" s="118"/>
      <c r="AE465" s="118"/>
      <c r="AF465" s="118"/>
      <c r="AG465" s="118"/>
      <c r="AH465" s="118"/>
      <c r="AI465" s="118"/>
      <c r="AJ465" s="118"/>
      <c r="AK465" s="118"/>
      <c r="AL465" s="118"/>
      <c r="AM465" s="118"/>
      <c r="AN465" s="118"/>
      <c r="AO465" s="118"/>
      <c r="AP465" s="118"/>
      <c r="AQ465" s="118"/>
      <c r="AR465" s="118"/>
      <c r="AS465" s="118"/>
      <c r="AT465" s="118"/>
      <c r="AU465" s="118"/>
      <c r="AV465" s="118"/>
      <c r="AW465" s="118"/>
      <c r="AX465" s="118"/>
      <c r="AY465" s="118"/>
      <c r="AZ465" s="118"/>
      <c r="BA465" s="118"/>
      <c r="BB465" s="118"/>
      <c r="BC465" s="118"/>
      <c r="BD465" s="118"/>
      <c r="BE465" s="118"/>
      <c r="BF465" s="118"/>
      <c r="BG465" s="118"/>
      <c r="BH465" s="118"/>
      <c r="BI465" s="118"/>
      <c r="BJ465" s="118"/>
      <c r="BK465" s="118"/>
      <c r="BL465" s="118"/>
      <c r="BM465" s="118"/>
      <c r="BN465" s="118"/>
      <c r="BO465" s="118"/>
      <c r="BP465" s="118"/>
      <c r="BQ465" s="118"/>
      <c r="BR465" s="118"/>
      <c r="BS465" s="118"/>
      <c r="BT465" s="118"/>
      <c r="BU465" s="118"/>
      <c r="BV465" s="118"/>
      <c r="BW465" s="118"/>
      <c r="BX465" s="118"/>
      <c r="BY465" s="118"/>
      <c r="BZ465" s="118"/>
      <c r="CA465" s="118"/>
      <c r="CB465" s="118"/>
      <c r="CC465" s="118"/>
      <c r="CD465" s="118"/>
      <c r="CE465" s="118"/>
      <c r="CF465" s="118"/>
      <c r="CG465" s="118"/>
      <c r="CH465" s="118"/>
    </row>
    <row r="466" spans="1:86">
      <c r="A466" s="118"/>
      <c r="B466" s="118"/>
      <c r="C466" s="118"/>
      <c r="D466" s="118"/>
      <c r="E466" s="118"/>
      <c r="F466" s="118"/>
      <c r="G466" s="118"/>
      <c r="H466" s="118"/>
      <c r="I466" s="118"/>
      <c r="J466" s="118"/>
      <c r="K466" s="118"/>
      <c r="L466" s="118"/>
      <c r="M466" s="118"/>
      <c r="N466" s="118"/>
      <c r="O466" s="118"/>
      <c r="P466" s="118"/>
      <c r="Q466" s="118"/>
      <c r="R466" s="118"/>
      <c r="S466" s="118"/>
      <c r="T466" s="118"/>
      <c r="U466" s="118"/>
      <c r="V466" s="118"/>
      <c r="W466" s="118"/>
      <c r="X466" s="118"/>
      <c r="Y466" s="118"/>
      <c r="Z466" s="118"/>
      <c r="AA466" s="118"/>
      <c r="AB466" s="118"/>
      <c r="AC466" s="118"/>
      <c r="AD466" s="118"/>
      <c r="AE466" s="118"/>
      <c r="AF466" s="118"/>
      <c r="AG466" s="118"/>
      <c r="AH466" s="118"/>
      <c r="AI466" s="118"/>
      <c r="AJ466" s="118"/>
      <c r="AK466" s="118"/>
      <c r="AL466" s="118"/>
      <c r="AM466" s="118"/>
      <c r="AN466" s="118"/>
      <c r="AO466" s="118"/>
      <c r="AP466" s="118"/>
      <c r="AQ466" s="118"/>
      <c r="AR466" s="118"/>
      <c r="AS466" s="118"/>
      <c r="AT466" s="118"/>
      <c r="AU466" s="118"/>
      <c r="AV466" s="118"/>
      <c r="AW466" s="118"/>
      <c r="AX466" s="118"/>
      <c r="AY466" s="118"/>
      <c r="AZ466" s="118"/>
      <c r="BA466" s="118"/>
      <c r="BB466" s="118"/>
      <c r="BC466" s="118"/>
      <c r="BD466" s="118"/>
      <c r="BE466" s="118"/>
      <c r="BF466" s="118"/>
      <c r="BG466" s="118"/>
      <c r="BH466" s="118"/>
      <c r="BI466" s="118"/>
      <c r="BJ466" s="118"/>
      <c r="BK466" s="118"/>
      <c r="BL466" s="118"/>
      <c r="BM466" s="118"/>
      <c r="BN466" s="118"/>
      <c r="BO466" s="118"/>
      <c r="BP466" s="118"/>
      <c r="BQ466" s="118"/>
      <c r="BR466" s="118"/>
      <c r="BS466" s="118"/>
      <c r="BT466" s="118"/>
      <c r="BU466" s="118"/>
      <c r="BV466" s="118"/>
      <c r="BW466" s="118"/>
      <c r="BX466" s="118"/>
      <c r="BY466" s="118"/>
      <c r="BZ466" s="118"/>
      <c r="CA466" s="118"/>
      <c r="CB466" s="118"/>
      <c r="CC466" s="118"/>
      <c r="CD466" s="118"/>
      <c r="CE466" s="118"/>
      <c r="CF466" s="118"/>
      <c r="CG466" s="118"/>
      <c r="CH466" s="118"/>
    </row>
    <row r="467" spans="1:86">
      <c r="A467" s="118"/>
      <c r="B467" s="118"/>
      <c r="C467" s="118"/>
      <c r="D467" s="118"/>
      <c r="E467" s="118"/>
      <c r="F467" s="118"/>
      <c r="G467" s="118"/>
      <c r="H467" s="118"/>
      <c r="I467" s="118"/>
      <c r="J467" s="118"/>
      <c r="K467" s="118"/>
      <c r="L467" s="118"/>
      <c r="M467" s="118"/>
      <c r="N467" s="118"/>
      <c r="O467" s="118"/>
      <c r="P467" s="118"/>
      <c r="Q467" s="118"/>
      <c r="R467" s="118"/>
      <c r="S467" s="118"/>
      <c r="T467" s="118"/>
      <c r="U467" s="118"/>
      <c r="V467" s="118"/>
      <c r="W467" s="118"/>
      <c r="X467" s="118"/>
      <c r="Y467" s="118"/>
      <c r="Z467" s="118"/>
      <c r="AA467" s="118"/>
      <c r="AB467" s="118"/>
      <c r="AC467" s="118"/>
      <c r="AD467" s="118"/>
      <c r="AE467" s="118"/>
      <c r="AF467" s="118"/>
      <c r="AG467" s="118"/>
      <c r="AH467" s="118"/>
      <c r="AI467" s="118"/>
      <c r="AJ467" s="118"/>
      <c r="AK467" s="118"/>
      <c r="AL467" s="118"/>
      <c r="AM467" s="118"/>
      <c r="AN467" s="118"/>
      <c r="AO467" s="118"/>
      <c r="AP467" s="118"/>
      <c r="AQ467" s="118"/>
      <c r="AR467" s="118"/>
      <c r="AS467" s="118"/>
      <c r="AT467" s="118"/>
      <c r="AU467" s="118"/>
      <c r="AV467" s="118"/>
      <c r="AW467" s="118"/>
      <c r="AX467" s="118"/>
      <c r="AY467" s="118"/>
      <c r="AZ467" s="118"/>
      <c r="BA467" s="118"/>
      <c r="BB467" s="118"/>
      <c r="BC467" s="118"/>
      <c r="BD467" s="118"/>
      <c r="BE467" s="118"/>
      <c r="BF467" s="118"/>
      <c r="BG467" s="118"/>
      <c r="BH467" s="118"/>
      <c r="BI467" s="118"/>
      <c r="BJ467" s="118"/>
      <c r="BK467" s="118"/>
      <c r="BL467" s="118"/>
      <c r="BM467" s="118"/>
      <c r="BN467" s="118"/>
      <c r="BO467" s="118"/>
      <c r="BP467" s="118"/>
      <c r="BQ467" s="118"/>
      <c r="BR467" s="118"/>
      <c r="BS467" s="118"/>
      <c r="BT467" s="118"/>
      <c r="BU467" s="118"/>
      <c r="BV467" s="118"/>
      <c r="BW467" s="118"/>
      <c r="BX467" s="118"/>
      <c r="BY467" s="118"/>
      <c r="BZ467" s="118"/>
      <c r="CA467" s="118"/>
      <c r="CB467" s="118"/>
      <c r="CC467" s="118"/>
      <c r="CD467" s="118"/>
      <c r="CE467" s="118"/>
      <c r="CF467" s="118"/>
      <c r="CG467" s="118"/>
      <c r="CH467" s="118"/>
    </row>
    <row r="468" spans="1:86">
      <c r="A468" s="118"/>
      <c r="B468" s="118"/>
      <c r="C468" s="118"/>
      <c r="D468" s="118"/>
      <c r="E468" s="118"/>
      <c r="F468" s="118"/>
      <c r="G468" s="118"/>
      <c r="H468" s="118"/>
      <c r="I468" s="118"/>
      <c r="J468" s="118"/>
      <c r="K468" s="118"/>
      <c r="L468" s="118"/>
      <c r="M468" s="118"/>
      <c r="N468" s="118"/>
      <c r="O468" s="118"/>
      <c r="P468" s="118"/>
      <c r="Q468" s="118"/>
      <c r="R468" s="118"/>
      <c r="S468" s="118"/>
      <c r="T468" s="118"/>
      <c r="U468" s="118"/>
      <c r="V468" s="118"/>
      <c r="W468" s="118"/>
      <c r="X468" s="118"/>
      <c r="Y468" s="118"/>
      <c r="Z468" s="118"/>
      <c r="AA468" s="118"/>
      <c r="AB468" s="118"/>
      <c r="AC468" s="118"/>
      <c r="AD468" s="118"/>
      <c r="AE468" s="118"/>
      <c r="AF468" s="118"/>
      <c r="AG468" s="118"/>
      <c r="AH468" s="118"/>
      <c r="AI468" s="118"/>
      <c r="AJ468" s="118"/>
      <c r="AK468" s="118"/>
      <c r="AL468" s="118"/>
      <c r="AM468" s="118"/>
      <c r="AN468" s="118"/>
      <c r="AO468" s="118"/>
      <c r="AP468" s="118"/>
      <c r="AQ468" s="118"/>
      <c r="AR468" s="118"/>
      <c r="AS468" s="118"/>
      <c r="AT468" s="118"/>
      <c r="AU468" s="118"/>
      <c r="AV468" s="118"/>
      <c r="AW468" s="118"/>
      <c r="AX468" s="118"/>
      <c r="AY468" s="118"/>
      <c r="AZ468" s="118"/>
      <c r="BA468" s="118"/>
      <c r="BB468" s="118"/>
      <c r="BC468" s="118"/>
      <c r="BD468" s="118"/>
      <c r="BE468" s="118"/>
      <c r="BF468" s="118"/>
      <c r="BG468" s="118"/>
      <c r="BH468" s="118"/>
      <c r="BI468" s="118"/>
      <c r="BJ468" s="118"/>
      <c r="BK468" s="118"/>
      <c r="BL468" s="118"/>
      <c r="BM468" s="118"/>
      <c r="BN468" s="118"/>
      <c r="BO468" s="118"/>
      <c r="BP468" s="118"/>
      <c r="BQ468" s="118"/>
      <c r="BR468" s="118"/>
      <c r="BS468" s="118"/>
      <c r="BT468" s="118"/>
      <c r="BU468" s="118"/>
      <c r="BV468" s="118"/>
      <c r="BW468" s="118"/>
      <c r="BX468" s="118"/>
      <c r="BY468" s="118"/>
      <c r="BZ468" s="118"/>
      <c r="CA468" s="118"/>
      <c r="CB468" s="118"/>
      <c r="CC468" s="118"/>
      <c r="CD468" s="118"/>
      <c r="CE468" s="118"/>
      <c r="CF468" s="118"/>
      <c r="CG468" s="118"/>
      <c r="CH468" s="118"/>
    </row>
    <row r="469" spans="1:86">
      <c r="A469" s="118"/>
      <c r="B469" s="118"/>
      <c r="C469" s="118"/>
      <c r="D469" s="118"/>
      <c r="E469" s="118"/>
      <c r="F469" s="118"/>
      <c r="G469" s="118"/>
      <c r="H469" s="118"/>
      <c r="I469" s="118"/>
      <c r="J469" s="118"/>
      <c r="K469" s="118"/>
      <c r="L469" s="118"/>
      <c r="M469" s="118"/>
      <c r="N469" s="118"/>
      <c r="O469" s="118"/>
      <c r="P469" s="118"/>
      <c r="Q469" s="118"/>
      <c r="R469" s="118"/>
      <c r="S469" s="118"/>
      <c r="T469" s="118"/>
      <c r="U469" s="118"/>
      <c r="V469" s="118"/>
      <c r="W469" s="118"/>
      <c r="X469" s="118"/>
      <c r="Y469" s="118"/>
      <c r="Z469" s="118"/>
      <c r="AA469" s="118"/>
      <c r="AB469" s="118"/>
      <c r="AC469" s="118"/>
      <c r="AD469" s="118"/>
      <c r="AE469" s="118"/>
      <c r="AF469" s="118"/>
      <c r="AG469" s="118"/>
      <c r="AH469" s="118"/>
      <c r="AI469" s="118"/>
      <c r="AJ469" s="118"/>
      <c r="AK469" s="118"/>
      <c r="AL469" s="118"/>
      <c r="AM469" s="118"/>
      <c r="AN469" s="118"/>
      <c r="AO469" s="118"/>
      <c r="AP469" s="118"/>
      <c r="AQ469" s="118"/>
      <c r="AR469" s="118"/>
      <c r="AS469" s="118"/>
      <c r="AT469" s="118"/>
      <c r="AU469" s="118"/>
      <c r="AV469" s="118"/>
      <c r="AW469" s="118"/>
      <c r="AX469" s="118"/>
      <c r="AY469" s="118"/>
      <c r="AZ469" s="118"/>
      <c r="BA469" s="118"/>
      <c r="BB469" s="118"/>
      <c r="BC469" s="118"/>
      <c r="BD469" s="118"/>
      <c r="BE469" s="118"/>
      <c r="BF469" s="118"/>
      <c r="BG469" s="118"/>
      <c r="BH469" s="118"/>
      <c r="BI469" s="118"/>
      <c r="BJ469" s="118"/>
      <c r="BK469" s="118"/>
      <c r="BL469" s="118"/>
      <c r="BM469" s="118"/>
      <c r="BN469" s="118"/>
      <c r="BO469" s="118"/>
      <c r="BP469" s="118"/>
      <c r="BQ469" s="118"/>
      <c r="BR469" s="118"/>
      <c r="BS469" s="118"/>
      <c r="BT469" s="118"/>
      <c r="BU469" s="118"/>
      <c r="BV469" s="118"/>
      <c r="BW469" s="118"/>
      <c r="BX469" s="118"/>
      <c r="BY469" s="118"/>
      <c r="BZ469" s="118"/>
      <c r="CA469" s="118"/>
      <c r="CB469" s="118"/>
      <c r="CC469" s="118"/>
      <c r="CD469" s="118"/>
      <c r="CE469" s="118"/>
      <c r="CF469" s="118"/>
      <c r="CG469" s="118"/>
      <c r="CH469" s="118"/>
    </row>
    <row r="470" spans="1:86">
      <c r="A470" s="118"/>
      <c r="B470" s="118"/>
      <c r="C470" s="118"/>
      <c r="D470" s="118"/>
      <c r="E470" s="118"/>
      <c r="F470" s="118"/>
      <c r="G470" s="118"/>
      <c r="H470" s="118"/>
      <c r="I470" s="118"/>
      <c r="J470" s="118"/>
      <c r="K470" s="118"/>
      <c r="L470" s="118"/>
      <c r="M470" s="118"/>
      <c r="N470" s="118"/>
      <c r="O470" s="118"/>
      <c r="P470" s="118"/>
      <c r="Q470" s="118"/>
      <c r="R470" s="118"/>
      <c r="S470" s="118"/>
      <c r="T470" s="118"/>
      <c r="U470" s="118"/>
      <c r="V470" s="118"/>
      <c r="W470" s="118"/>
      <c r="X470" s="118"/>
      <c r="Y470" s="118"/>
      <c r="Z470" s="118"/>
      <c r="AA470" s="118"/>
      <c r="AB470" s="118"/>
      <c r="AC470" s="118"/>
      <c r="AD470" s="118"/>
      <c r="AE470" s="118"/>
      <c r="AF470" s="118"/>
      <c r="AG470" s="118"/>
      <c r="AH470" s="118"/>
      <c r="AI470" s="118"/>
      <c r="AJ470" s="118"/>
      <c r="AK470" s="118"/>
      <c r="AL470" s="118"/>
      <c r="AM470" s="118"/>
      <c r="AN470" s="118"/>
      <c r="AO470" s="118"/>
      <c r="AP470" s="118"/>
      <c r="AQ470" s="118"/>
      <c r="AR470" s="118"/>
      <c r="AS470" s="118"/>
      <c r="AT470" s="118"/>
      <c r="AU470" s="118"/>
      <c r="AV470" s="118"/>
      <c r="AW470" s="118"/>
      <c r="AX470" s="118"/>
      <c r="AY470" s="118"/>
      <c r="AZ470" s="118"/>
      <c r="BA470" s="118"/>
      <c r="BB470" s="118"/>
      <c r="BC470" s="118"/>
      <c r="BD470" s="118"/>
      <c r="BE470" s="118"/>
      <c r="BF470" s="118"/>
      <c r="BG470" s="118"/>
      <c r="BH470" s="118"/>
      <c r="BI470" s="118"/>
      <c r="BJ470" s="118"/>
      <c r="BK470" s="118"/>
      <c r="BL470" s="118"/>
      <c r="BM470" s="118"/>
      <c r="BN470" s="118"/>
      <c r="BO470" s="118"/>
      <c r="BP470" s="118"/>
      <c r="BQ470" s="118"/>
      <c r="BR470" s="118"/>
      <c r="BS470" s="118"/>
      <c r="BT470" s="118"/>
      <c r="BU470" s="118"/>
      <c r="BV470" s="118"/>
      <c r="BW470" s="118"/>
      <c r="BX470" s="118"/>
      <c r="BY470" s="118"/>
      <c r="BZ470" s="118"/>
      <c r="CA470" s="118"/>
      <c r="CB470" s="118"/>
      <c r="CC470" s="118"/>
      <c r="CD470" s="118"/>
      <c r="CE470" s="118"/>
      <c r="CF470" s="118"/>
      <c r="CG470" s="118"/>
      <c r="CH470" s="118"/>
    </row>
    <row r="471" spans="1:86">
      <c r="A471" s="118"/>
      <c r="B471" s="118"/>
      <c r="C471" s="118"/>
      <c r="D471" s="118"/>
      <c r="E471" s="118"/>
      <c r="F471" s="118"/>
      <c r="G471" s="118"/>
      <c r="H471" s="118"/>
      <c r="I471" s="118"/>
      <c r="J471" s="118"/>
      <c r="K471" s="118"/>
      <c r="L471" s="118"/>
      <c r="M471" s="118"/>
      <c r="N471" s="118"/>
      <c r="O471" s="118"/>
      <c r="P471" s="118"/>
      <c r="Q471" s="118"/>
      <c r="R471" s="118"/>
      <c r="S471" s="118"/>
      <c r="T471" s="118"/>
      <c r="U471" s="118"/>
      <c r="V471" s="118"/>
      <c r="W471" s="118"/>
      <c r="X471" s="118"/>
      <c r="Y471" s="118"/>
      <c r="Z471" s="118"/>
      <c r="AA471" s="118"/>
      <c r="AB471" s="118"/>
      <c r="AC471" s="118"/>
      <c r="AD471" s="118"/>
      <c r="AE471" s="118"/>
      <c r="AF471" s="118"/>
      <c r="AG471" s="118"/>
      <c r="AH471" s="118"/>
      <c r="AI471" s="118"/>
      <c r="AJ471" s="118"/>
      <c r="AK471" s="118"/>
      <c r="AL471" s="118"/>
      <c r="AM471" s="118"/>
      <c r="AN471" s="118"/>
      <c r="AO471" s="118"/>
      <c r="AP471" s="118"/>
      <c r="AQ471" s="118"/>
      <c r="AR471" s="118"/>
      <c r="AS471" s="118"/>
      <c r="AT471" s="118"/>
      <c r="AU471" s="118"/>
      <c r="AV471" s="118"/>
      <c r="AW471" s="118"/>
      <c r="AX471" s="118"/>
      <c r="AY471" s="118"/>
      <c r="AZ471" s="118"/>
      <c r="BA471" s="118"/>
      <c r="BB471" s="118"/>
      <c r="BC471" s="118"/>
      <c r="BD471" s="118"/>
      <c r="BE471" s="118"/>
      <c r="BF471" s="118"/>
      <c r="BG471" s="118"/>
      <c r="BH471" s="118"/>
      <c r="BI471" s="118"/>
      <c r="BJ471" s="118"/>
      <c r="BK471" s="118"/>
      <c r="BL471" s="118"/>
      <c r="BM471" s="118"/>
      <c r="BN471" s="118"/>
      <c r="BO471" s="118"/>
      <c r="BP471" s="118"/>
      <c r="BQ471" s="118"/>
      <c r="BR471" s="118"/>
      <c r="BS471" s="118"/>
      <c r="BT471" s="118"/>
      <c r="BU471" s="118"/>
      <c r="BV471" s="118"/>
      <c r="BW471" s="118"/>
      <c r="BX471" s="118"/>
      <c r="BY471" s="118"/>
      <c r="BZ471" s="118"/>
      <c r="CA471" s="118"/>
      <c r="CB471" s="118"/>
      <c r="CC471" s="118"/>
      <c r="CD471" s="118"/>
      <c r="CE471" s="118"/>
      <c r="CF471" s="118"/>
      <c r="CG471" s="118"/>
      <c r="CH471" s="118"/>
    </row>
    <row r="472" spans="1:86">
      <c r="A472" s="118"/>
      <c r="B472" s="118"/>
      <c r="C472" s="118"/>
      <c r="D472" s="118"/>
      <c r="E472" s="118"/>
      <c r="F472" s="118"/>
      <c r="G472" s="118"/>
      <c r="H472" s="118"/>
      <c r="I472" s="118"/>
      <c r="J472" s="118"/>
      <c r="K472" s="118"/>
      <c r="L472" s="118"/>
      <c r="M472" s="118"/>
      <c r="N472" s="118"/>
      <c r="O472" s="118"/>
      <c r="P472" s="118"/>
      <c r="Q472" s="118"/>
      <c r="R472" s="118"/>
      <c r="S472" s="118"/>
      <c r="T472" s="118"/>
      <c r="U472" s="118"/>
      <c r="V472" s="118"/>
      <c r="W472" s="118"/>
      <c r="X472" s="118"/>
      <c r="Y472" s="118"/>
      <c r="Z472" s="118"/>
      <c r="AA472" s="118"/>
      <c r="AB472" s="118"/>
      <c r="AC472" s="118"/>
      <c r="AD472" s="118"/>
      <c r="AE472" s="118"/>
      <c r="AF472" s="118"/>
      <c r="AG472" s="118"/>
      <c r="AH472" s="118"/>
      <c r="AI472" s="118"/>
      <c r="AJ472" s="118"/>
      <c r="AK472" s="118"/>
      <c r="AL472" s="118"/>
      <c r="AM472" s="118"/>
      <c r="AN472" s="118"/>
      <c r="AO472" s="118"/>
      <c r="AP472" s="118"/>
      <c r="AQ472" s="118"/>
      <c r="AR472" s="118"/>
      <c r="AS472" s="118"/>
      <c r="AT472" s="118"/>
      <c r="AU472" s="118"/>
      <c r="AV472" s="118"/>
      <c r="AW472" s="118"/>
      <c r="AX472" s="118"/>
      <c r="AY472" s="118"/>
      <c r="AZ472" s="118"/>
      <c r="BA472" s="118"/>
      <c r="BB472" s="118"/>
      <c r="BC472" s="118"/>
      <c r="BD472" s="118"/>
      <c r="BE472" s="118"/>
      <c r="BF472" s="118"/>
      <c r="BG472" s="118"/>
      <c r="BH472" s="118"/>
      <c r="BI472" s="118"/>
      <c r="BJ472" s="118"/>
      <c r="BK472" s="118"/>
      <c r="BL472" s="118"/>
      <c r="BM472" s="118"/>
      <c r="BN472" s="118"/>
      <c r="BO472" s="118"/>
      <c r="BP472" s="118"/>
      <c r="BQ472" s="118"/>
      <c r="BR472" s="118"/>
      <c r="BS472" s="118"/>
      <c r="BT472" s="118"/>
      <c r="BU472" s="118"/>
      <c r="BV472" s="118"/>
      <c r="BW472" s="118"/>
      <c r="BX472" s="118"/>
      <c r="BY472" s="118"/>
      <c r="BZ472" s="118"/>
      <c r="CA472" s="118"/>
      <c r="CB472" s="118"/>
      <c r="CC472" s="118"/>
      <c r="CD472" s="118"/>
      <c r="CE472" s="118"/>
      <c r="CF472" s="118"/>
      <c r="CG472" s="118"/>
      <c r="CH472" s="118"/>
    </row>
    <row r="473" spans="1:86">
      <c r="A473" s="118"/>
      <c r="B473" s="118"/>
      <c r="C473" s="118"/>
      <c r="D473" s="118"/>
      <c r="E473" s="118"/>
      <c r="F473" s="118"/>
      <c r="G473" s="118"/>
      <c r="H473" s="118"/>
      <c r="I473" s="118"/>
      <c r="J473" s="118"/>
      <c r="K473" s="118"/>
      <c r="L473" s="118"/>
      <c r="M473" s="118"/>
      <c r="N473" s="118"/>
      <c r="O473" s="118"/>
      <c r="P473" s="118"/>
      <c r="Q473" s="118"/>
      <c r="R473" s="118"/>
      <c r="S473" s="118"/>
      <c r="T473" s="118"/>
      <c r="U473" s="118"/>
      <c r="V473" s="118"/>
      <c r="W473" s="118"/>
      <c r="X473" s="118"/>
      <c r="Y473" s="118"/>
      <c r="Z473" s="118"/>
      <c r="AA473" s="118"/>
      <c r="AB473" s="118"/>
      <c r="AC473" s="118"/>
      <c r="AD473" s="118"/>
      <c r="AE473" s="118"/>
      <c r="AF473" s="118"/>
      <c r="AG473" s="118"/>
      <c r="AH473" s="118"/>
      <c r="AI473" s="118"/>
      <c r="AJ473" s="118"/>
      <c r="AK473" s="118"/>
      <c r="AL473" s="118"/>
      <c r="AM473" s="118"/>
      <c r="AN473" s="118"/>
      <c r="AO473" s="118"/>
      <c r="AP473" s="118"/>
      <c r="AQ473" s="118"/>
      <c r="AR473" s="118"/>
      <c r="AS473" s="118"/>
      <c r="AT473" s="118"/>
      <c r="AU473" s="118"/>
      <c r="AV473" s="118"/>
      <c r="AW473" s="118"/>
      <c r="AX473" s="118"/>
      <c r="AY473" s="118"/>
      <c r="AZ473" s="118"/>
      <c r="BA473" s="118"/>
      <c r="BB473" s="118"/>
      <c r="BC473" s="118"/>
      <c r="BD473" s="118"/>
      <c r="BE473" s="118"/>
      <c r="BF473" s="118"/>
      <c r="BG473" s="118"/>
      <c r="BH473" s="118"/>
      <c r="BI473" s="118"/>
      <c r="BJ473" s="118"/>
      <c r="BK473" s="118"/>
      <c r="BL473" s="118"/>
      <c r="BM473" s="118"/>
      <c r="BN473" s="118"/>
      <c r="BO473" s="118"/>
      <c r="BP473" s="118"/>
      <c r="BQ473" s="118"/>
      <c r="BR473" s="118"/>
      <c r="BS473" s="118"/>
      <c r="BT473" s="118"/>
      <c r="BU473" s="118"/>
      <c r="BV473" s="118"/>
      <c r="BW473" s="118"/>
      <c r="BX473" s="118"/>
      <c r="BY473" s="118"/>
      <c r="BZ473" s="118"/>
      <c r="CA473" s="118"/>
      <c r="CB473" s="118"/>
      <c r="CC473" s="118"/>
      <c r="CD473" s="118"/>
      <c r="CE473" s="118"/>
      <c r="CF473" s="118"/>
      <c r="CG473" s="118"/>
      <c r="CH473" s="118"/>
    </row>
    <row r="474" spans="1:86">
      <c r="A474" s="118"/>
      <c r="B474" s="118"/>
      <c r="C474" s="118"/>
      <c r="D474" s="118"/>
      <c r="E474" s="118"/>
      <c r="F474" s="118"/>
      <c r="G474" s="118"/>
      <c r="H474" s="118"/>
      <c r="I474" s="118"/>
      <c r="J474" s="118"/>
      <c r="K474" s="118"/>
      <c r="L474" s="118"/>
      <c r="M474" s="118"/>
      <c r="N474" s="118"/>
      <c r="O474" s="118"/>
      <c r="P474" s="118"/>
      <c r="Q474" s="118"/>
      <c r="R474" s="118"/>
      <c r="S474" s="118"/>
      <c r="T474" s="118"/>
      <c r="U474" s="118"/>
      <c r="V474" s="118"/>
      <c r="W474" s="118"/>
      <c r="X474" s="118"/>
      <c r="Y474" s="118"/>
      <c r="Z474" s="118"/>
      <c r="AA474" s="118"/>
      <c r="AB474" s="118"/>
      <c r="AC474" s="118"/>
      <c r="AD474" s="118"/>
      <c r="AE474" s="118"/>
      <c r="AF474" s="118"/>
      <c r="AG474" s="118"/>
      <c r="AH474" s="118"/>
      <c r="AI474" s="118"/>
      <c r="AJ474" s="118"/>
      <c r="AK474" s="118"/>
      <c r="AL474" s="118"/>
      <c r="AM474" s="118"/>
      <c r="AN474" s="118"/>
      <c r="AO474" s="118"/>
      <c r="AP474" s="118"/>
      <c r="AQ474" s="118"/>
      <c r="AR474" s="118"/>
      <c r="AS474" s="118"/>
      <c r="AT474" s="118"/>
      <c r="AU474" s="118"/>
      <c r="AV474" s="118"/>
      <c r="AW474" s="118"/>
      <c r="AX474" s="118"/>
      <c r="AY474" s="118"/>
      <c r="AZ474" s="118"/>
      <c r="BA474" s="118"/>
      <c r="BB474" s="118"/>
      <c r="BC474" s="118"/>
      <c r="BD474" s="118"/>
      <c r="BE474" s="118"/>
      <c r="BF474" s="118"/>
      <c r="BG474" s="118"/>
      <c r="BH474" s="118"/>
      <c r="BI474" s="118"/>
      <c r="BJ474" s="118"/>
      <c r="BK474" s="118"/>
      <c r="BL474" s="118"/>
      <c r="BM474" s="118"/>
      <c r="BN474" s="118"/>
      <c r="BO474" s="118"/>
      <c r="BP474" s="118"/>
      <c r="BQ474" s="118"/>
      <c r="BR474" s="118"/>
      <c r="BS474" s="118"/>
      <c r="BT474" s="118"/>
      <c r="BU474" s="118"/>
      <c r="BV474" s="118"/>
      <c r="BW474" s="118"/>
      <c r="BX474" s="118"/>
      <c r="BY474" s="118"/>
      <c r="BZ474" s="118"/>
      <c r="CA474" s="118"/>
      <c r="CB474" s="118"/>
      <c r="CC474" s="118"/>
      <c r="CD474" s="118"/>
      <c r="CE474" s="118"/>
      <c r="CF474" s="118"/>
      <c r="CG474" s="118"/>
      <c r="CH474" s="118"/>
    </row>
    <row r="475" spans="1:86">
      <c r="A475" s="118"/>
      <c r="B475" s="118"/>
      <c r="C475" s="118"/>
      <c r="D475" s="118"/>
      <c r="E475" s="118"/>
      <c r="F475" s="118"/>
      <c r="G475" s="118"/>
      <c r="H475" s="118"/>
      <c r="I475" s="118"/>
      <c r="J475" s="118"/>
      <c r="K475" s="118"/>
      <c r="L475" s="118"/>
      <c r="M475" s="118"/>
      <c r="N475" s="118"/>
      <c r="O475" s="118"/>
      <c r="P475" s="118"/>
      <c r="Q475" s="118"/>
      <c r="R475" s="118"/>
      <c r="S475" s="118"/>
      <c r="T475" s="118"/>
      <c r="U475" s="118"/>
      <c r="V475" s="118"/>
      <c r="W475" s="118"/>
      <c r="X475" s="118"/>
      <c r="Y475" s="118"/>
      <c r="Z475" s="118"/>
      <c r="AA475" s="118"/>
      <c r="AB475" s="118"/>
      <c r="AC475" s="118"/>
      <c r="AD475" s="118"/>
      <c r="AE475" s="118"/>
      <c r="AF475" s="118"/>
      <c r="AG475" s="118"/>
      <c r="AH475" s="118"/>
      <c r="AI475" s="118"/>
      <c r="AJ475" s="118"/>
      <c r="AK475" s="118"/>
      <c r="AL475" s="118"/>
      <c r="AM475" s="118"/>
      <c r="AN475" s="118"/>
      <c r="AO475" s="118"/>
      <c r="AP475" s="118"/>
      <c r="AQ475" s="118"/>
      <c r="AR475" s="118"/>
      <c r="AS475" s="118"/>
      <c r="AT475" s="118"/>
      <c r="AU475" s="118"/>
      <c r="AV475" s="118"/>
      <c r="AW475" s="118"/>
      <c r="AX475" s="118"/>
      <c r="AY475" s="118"/>
      <c r="AZ475" s="118"/>
      <c r="BA475" s="118"/>
      <c r="BB475" s="118"/>
      <c r="BC475" s="118"/>
      <c r="BD475" s="118"/>
      <c r="BE475" s="118"/>
      <c r="BF475" s="118"/>
      <c r="BG475" s="118"/>
      <c r="BH475" s="118"/>
      <c r="BI475" s="118"/>
      <c r="BJ475" s="118"/>
      <c r="BK475" s="118"/>
      <c r="BL475" s="118"/>
      <c r="BM475" s="118"/>
      <c r="BN475" s="118"/>
      <c r="BO475" s="118"/>
      <c r="BP475" s="118"/>
      <c r="BQ475" s="118"/>
      <c r="BR475" s="118"/>
      <c r="BS475" s="118"/>
      <c r="BT475" s="118"/>
      <c r="BU475" s="118"/>
      <c r="BV475" s="118"/>
      <c r="BW475" s="118"/>
      <c r="BX475" s="118"/>
      <c r="BY475" s="118"/>
      <c r="BZ475" s="118"/>
      <c r="CA475" s="118"/>
      <c r="CB475" s="118"/>
      <c r="CC475" s="118"/>
      <c r="CD475" s="118"/>
      <c r="CE475" s="118"/>
      <c r="CF475" s="118"/>
      <c r="CG475" s="118"/>
      <c r="CH475" s="118"/>
    </row>
    <row r="476" spans="1:86">
      <c r="A476" s="118"/>
      <c r="B476" s="118"/>
      <c r="C476" s="118"/>
      <c r="D476" s="118"/>
      <c r="E476" s="118"/>
      <c r="F476" s="118"/>
      <c r="G476" s="118"/>
      <c r="H476" s="118"/>
      <c r="I476" s="118"/>
      <c r="J476" s="118"/>
      <c r="K476" s="118"/>
      <c r="L476" s="118"/>
      <c r="M476" s="118"/>
      <c r="N476" s="118"/>
      <c r="O476" s="118"/>
      <c r="P476" s="118"/>
      <c r="Q476" s="118"/>
      <c r="R476" s="118"/>
      <c r="S476" s="118"/>
      <c r="T476" s="118"/>
      <c r="U476" s="118"/>
      <c r="V476" s="118"/>
      <c r="W476" s="118"/>
      <c r="X476" s="118"/>
      <c r="Y476" s="118"/>
      <c r="Z476" s="118"/>
      <c r="AA476" s="118"/>
      <c r="AB476" s="118"/>
      <c r="AC476" s="118"/>
      <c r="AD476" s="118"/>
      <c r="AE476" s="118"/>
      <c r="AF476" s="118"/>
      <c r="AG476" s="118"/>
      <c r="AH476" s="118"/>
      <c r="AI476" s="118"/>
      <c r="AJ476" s="118"/>
      <c r="AK476" s="118"/>
      <c r="AL476" s="118"/>
      <c r="AM476" s="118"/>
      <c r="AN476" s="118"/>
      <c r="AO476" s="118"/>
      <c r="AP476" s="118"/>
      <c r="AQ476" s="118"/>
      <c r="AR476" s="118"/>
      <c r="AS476" s="118"/>
      <c r="AT476" s="118"/>
      <c r="AU476" s="118"/>
      <c r="AV476" s="118"/>
      <c r="AW476" s="118"/>
      <c r="AX476" s="118"/>
      <c r="AY476" s="118"/>
      <c r="AZ476" s="118"/>
      <c r="BA476" s="118"/>
      <c r="BB476" s="118"/>
      <c r="BC476" s="118"/>
      <c r="BD476" s="118"/>
      <c r="BE476" s="118"/>
      <c r="BF476" s="118"/>
      <c r="BG476" s="118"/>
      <c r="BH476" s="118"/>
      <c r="BI476" s="118"/>
      <c r="BJ476" s="118"/>
      <c r="BK476" s="118"/>
      <c r="BL476" s="118"/>
      <c r="BM476" s="118"/>
      <c r="BN476" s="118"/>
      <c r="BO476" s="118"/>
      <c r="BP476" s="118"/>
      <c r="BQ476" s="118"/>
      <c r="BR476" s="118"/>
      <c r="BS476" s="118"/>
      <c r="BT476" s="118"/>
      <c r="BU476" s="118"/>
      <c r="BV476" s="118"/>
      <c r="BW476" s="118"/>
      <c r="BX476" s="118"/>
      <c r="BY476" s="118"/>
      <c r="BZ476" s="118"/>
      <c r="CA476" s="118"/>
      <c r="CB476" s="118"/>
      <c r="CC476" s="118"/>
      <c r="CD476" s="118"/>
      <c r="CE476" s="118"/>
      <c r="CF476" s="118"/>
      <c r="CG476" s="118"/>
      <c r="CH476" s="118"/>
    </row>
    <row r="477" spans="1:86">
      <c r="A477" s="118"/>
      <c r="B477" s="118"/>
      <c r="C477" s="118"/>
      <c r="D477" s="118"/>
      <c r="E477" s="118"/>
      <c r="F477" s="118"/>
      <c r="G477" s="118"/>
      <c r="H477" s="118"/>
      <c r="I477" s="118"/>
      <c r="J477" s="118"/>
      <c r="K477" s="118"/>
      <c r="L477" s="118"/>
      <c r="M477" s="118"/>
      <c r="N477" s="118"/>
      <c r="O477" s="118"/>
      <c r="P477" s="118"/>
      <c r="Q477" s="118"/>
      <c r="R477" s="118"/>
      <c r="S477" s="118"/>
      <c r="T477" s="118"/>
      <c r="U477" s="118"/>
      <c r="V477" s="118"/>
      <c r="W477" s="118"/>
      <c r="X477" s="118"/>
      <c r="Y477" s="118"/>
      <c r="Z477" s="118"/>
      <c r="AA477" s="118"/>
      <c r="AB477" s="118"/>
      <c r="AC477" s="118"/>
      <c r="AD477" s="118"/>
      <c r="AE477" s="118"/>
      <c r="AF477" s="118"/>
      <c r="AG477" s="118"/>
      <c r="AH477" s="118"/>
      <c r="AI477" s="118"/>
      <c r="AJ477" s="118"/>
      <c r="AK477" s="118"/>
      <c r="AL477" s="118"/>
      <c r="AM477" s="118"/>
      <c r="AN477" s="118"/>
      <c r="AO477" s="118"/>
      <c r="AP477" s="118"/>
      <c r="AQ477" s="118"/>
      <c r="AR477" s="118"/>
      <c r="AS477" s="118"/>
      <c r="AT477" s="118"/>
      <c r="AU477" s="118"/>
      <c r="AV477" s="118"/>
      <c r="AW477" s="118"/>
      <c r="AX477" s="118"/>
      <c r="AY477" s="118"/>
      <c r="AZ477" s="118"/>
      <c r="BA477" s="118"/>
      <c r="BB477" s="118"/>
      <c r="BC477" s="118"/>
      <c r="BD477" s="118"/>
      <c r="BE477" s="118"/>
      <c r="BF477" s="118"/>
      <c r="BG477" s="118"/>
      <c r="BH477" s="118"/>
      <c r="BI477" s="118"/>
      <c r="BJ477" s="118"/>
      <c r="BK477" s="118"/>
      <c r="BL477" s="118"/>
      <c r="BM477" s="118"/>
      <c r="BN477" s="118"/>
      <c r="BO477" s="118"/>
      <c r="BP477" s="118"/>
      <c r="BQ477" s="118"/>
      <c r="BR477" s="118"/>
      <c r="BS477" s="118"/>
      <c r="BT477" s="118"/>
      <c r="BU477" s="118"/>
      <c r="BV477" s="118"/>
      <c r="BW477" s="118"/>
      <c r="BX477" s="118"/>
      <c r="BY477" s="118"/>
      <c r="BZ477" s="118"/>
      <c r="CA477" s="118"/>
      <c r="CB477" s="118"/>
      <c r="CC477" s="118"/>
      <c r="CD477" s="118"/>
      <c r="CE477" s="118"/>
      <c r="CF477" s="118"/>
      <c r="CG477" s="118"/>
      <c r="CH477" s="118"/>
    </row>
    <row r="478" spans="1:86">
      <c r="A478" s="118"/>
      <c r="B478" s="118"/>
      <c r="C478" s="118"/>
      <c r="D478" s="118"/>
      <c r="E478" s="118"/>
      <c r="F478" s="118"/>
      <c r="G478" s="118"/>
      <c r="H478" s="118"/>
      <c r="I478" s="118"/>
      <c r="J478" s="118"/>
      <c r="K478" s="118"/>
      <c r="L478" s="118"/>
      <c r="M478" s="118"/>
      <c r="N478" s="118"/>
      <c r="O478" s="118"/>
      <c r="P478" s="118"/>
      <c r="Q478" s="118"/>
      <c r="R478" s="118"/>
      <c r="S478" s="118"/>
      <c r="T478" s="118"/>
      <c r="U478" s="118"/>
      <c r="V478" s="118"/>
      <c r="W478" s="118"/>
      <c r="X478" s="118"/>
      <c r="Y478" s="118"/>
      <c r="Z478" s="118"/>
      <c r="AA478" s="118"/>
      <c r="AB478" s="118"/>
      <c r="AC478" s="118"/>
      <c r="AD478" s="118"/>
      <c r="AE478" s="118"/>
      <c r="AF478" s="118"/>
      <c r="AG478" s="118"/>
      <c r="AH478" s="118"/>
      <c r="AI478" s="118"/>
      <c r="AJ478" s="118"/>
      <c r="AK478" s="118"/>
      <c r="AL478" s="118"/>
      <c r="AM478" s="118"/>
      <c r="AN478" s="118"/>
      <c r="AO478" s="118"/>
      <c r="AP478" s="118"/>
      <c r="AQ478" s="118"/>
      <c r="AR478" s="118"/>
      <c r="AS478" s="118"/>
      <c r="AT478" s="118"/>
      <c r="AU478" s="118"/>
      <c r="AV478" s="118"/>
      <c r="AW478" s="118"/>
      <c r="AX478" s="118"/>
      <c r="AY478" s="118"/>
      <c r="AZ478" s="118"/>
      <c r="BA478" s="118"/>
      <c r="BB478" s="118"/>
      <c r="BC478" s="118"/>
      <c r="BD478" s="118"/>
      <c r="BE478" s="118"/>
      <c r="BF478" s="118"/>
      <c r="BG478" s="118"/>
      <c r="BH478" s="118"/>
      <c r="BI478" s="118"/>
      <c r="BJ478" s="118"/>
      <c r="BK478" s="118"/>
      <c r="BL478" s="118"/>
      <c r="BM478" s="118"/>
      <c r="BN478" s="118"/>
      <c r="BO478" s="118"/>
      <c r="BP478" s="118"/>
      <c r="BQ478" s="118"/>
      <c r="BR478" s="118"/>
      <c r="BS478" s="118"/>
      <c r="BT478" s="118"/>
      <c r="BU478" s="118"/>
      <c r="BV478" s="118"/>
      <c r="BW478" s="118"/>
      <c r="BX478" s="118"/>
      <c r="BY478" s="118"/>
      <c r="BZ478" s="118"/>
      <c r="CA478" s="118"/>
      <c r="CB478" s="118"/>
      <c r="CC478" s="118"/>
      <c r="CD478" s="118"/>
      <c r="CE478" s="118"/>
      <c r="CF478" s="118"/>
      <c r="CG478" s="118"/>
      <c r="CH478" s="118"/>
    </row>
    <row r="479" spans="1:86">
      <c r="A479" s="118"/>
      <c r="B479" s="118"/>
      <c r="C479" s="118"/>
      <c r="D479" s="118"/>
      <c r="E479" s="118"/>
      <c r="F479" s="118"/>
      <c r="G479" s="118"/>
      <c r="H479" s="118"/>
      <c r="I479" s="118"/>
      <c r="J479" s="118"/>
      <c r="K479" s="118"/>
      <c r="L479" s="118"/>
      <c r="M479" s="118"/>
      <c r="N479" s="118"/>
      <c r="O479" s="118"/>
      <c r="P479" s="118"/>
      <c r="Q479" s="118"/>
      <c r="R479" s="118"/>
      <c r="S479" s="118"/>
      <c r="T479" s="118"/>
      <c r="U479" s="118"/>
      <c r="V479" s="118"/>
      <c r="W479" s="118"/>
      <c r="X479" s="118"/>
      <c r="Y479" s="118"/>
      <c r="Z479" s="118"/>
      <c r="AA479" s="118"/>
      <c r="AB479" s="118"/>
      <c r="AC479" s="118"/>
      <c r="AD479" s="118"/>
      <c r="AE479" s="118"/>
      <c r="AF479" s="118"/>
      <c r="AG479" s="118"/>
      <c r="AH479" s="118"/>
      <c r="AI479" s="118"/>
      <c r="AJ479" s="118"/>
      <c r="AK479" s="118"/>
      <c r="AL479" s="118"/>
      <c r="AM479" s="118"/>
      <c r="AN479" s="118"/>
      <c r="AO479" s="118"/>
      <c r="AP479" s="118"/>
      <c r="AQ479" s="118"/>
      <c r="AR479" s="118"/>
      <c r="AS479" s="118"/>
      <c r="AT479" s="118"/>
      <c r="AU479" s="118"/>
      <c r="AV479" s="118"/>
      <c r="AW479" s="118"/>
      <c r="AX479" s="118"/>
      <c r="AY479" s="118"/>
      <c r="AZ479" s="118"/>
      <c r="BA479" s="118"/>
      <c r="BB479" s="118"/>
      <c r="BC479" s="118"/>
      <c r="BD479" s="118"/>
      <c r="BE479" s="118"/>
      <c r="BF479" s="118"/>
      <c r="BG479" s="118"/>
      <c r="BH479" s="118"/>
      <c r="BI479" s="118"/>
      <c r="BJ479" s="118"/>
      <c r="BK479" s="118"/>
      <c r="BL479" s="118"/>
      <c r="BM479" s="118"/>
      <c r="BN479" s="118"/>
      <c r="BO479" s="118"/>
      <c r="BP479" s="118"/>
      <c r="BQ479" s="118"/>
      <c r="BR479" s="118"/>
      <c r="BS479" s="118"/>
      <c r="BT479" s="118"/>
      <c r="BU479" s="118"/>
      <c r="BV479" s="118"/>
      <c r="BW479" s="118"/>
      <c r="BX479" s="118"/>
      <c r="BY479" s="118"/>
      <c r="BZ479" s="118"/>
      <c r="CA479" s="118"/>
      <c r="CB479" s="118"/>
      <c r="CC479" s="118"/>
      <c r="CD479" s="118"/>
      <c r="CE479" s="118"/>
      <c r="CF479" s="118"/>
      <c r="CG479" s="118"/>
      <c r="CH479" s="118"/>
    </row>
    <row r="480" spans="1:86">
      <c r="A480" s="118"/>
      <c r="B480" s="118"/>
      <c r="C480" s="118"/>
      <c r="D480" s="118"/>
      <c r="E480" s="118"/>
      <c r="F480" s="118"/>
      <c r="G480" s="118"/>
      <c r="H480" s="118"/>
      <c r="I480" s="118"/>
      <c r="J480" s="118"/>
      <c r="K480" s="118"/>
      <c r="L480" s="118"/>
      <c r="M480" s="118"/>
      <c r="N480" s="118"/>
      <c r="O480" s="118"/>
      <c r="P480" s="118"/>
      <c r="Q480" s="118"/>
      <c r="R480" s="118"/>
      <c r="S480" s="118"/>
      <c r="T480" s="118"/>
      <c r="U480" s="118"/>
      <c r="V480" s="118"/>
      <c r="W480" s="118"/>
      <c r="X480" s="118"/>
      <c r="Y480" s="118"/>
      <c r="Z480" s="118"/>
      <c r="AA480" s="118"/>
      <c r="AB480" s="118"/>
      <c r="AC480" s="118"/>
      <c r="AD480" s="118"/>
      <c r="AE480" s="118"/>
      <c r="AF480" s="118"/>
      <c r="AG480" s="118"/>
      <c r="AH480" s="118"/>
      <c r="AI480" s="118"/>
      <c r="AJ480" s="118"/>
      <c r="AK480" s="118"/>
      <c r="AL480" s="118"/>
      <c r="AM480" s="118"/>
      <c r="AN480" s="118"/>
      <c r="AO480" s="118"/>
      <c r="AP480" s="118"/>
      <c r="AQ480" s="118"/>
      <c r="AR480" s="118"/>
      <c r="AS480" s="118"/>
      <c r="AT480" s="118"/>
      <c r="AU480" s="118"/>
      <c r="AV480" s="118"/>
      <c r="AW480" s="118"/>
      <c r="AX480" s="118"/>
      <c r="AY480" s="118"/>
      <c r="AZ480" s="118"/>
      <c r="BA480" s="118"/>
      <c r="BB480" s="118"/>
      <c r="BC480" s="118"/>
      <c r="BD480" s="118"/>
      <c r="BE480" s="118"/>
      <c r="BF480" s="118"/>
      <c r="BG480" s="118"/>
      <c r="BH480" s="118"/>
      <c r="BI480" s="118"/>
      <c r="BJ480" s="118"/>
      <c r="BK480" s="118"/>
      <c r="BL480" s="118"/>
      <c r="BM480" s="118"/>
      <c r="BN480" s="118"/>
      <c r="BO480" s="118"/>
      <c r="BP480" s="118"/>
      <c r="BQ480" s="118"/>
      <c r="BR480" s="118"/>
      <c r="BS480" s="118"/>
      <c r="BT480" s="118"/>
      <c r="BU480" s="118"/>
      <c r="BV480" s="118"/>
      <c r="BW480" s="118"/>
      <c r="BX480" s="118"/>
      <c r="BY480" s="118"/>
      <c r="BZ480" s="118"/>
      <c r="CA480" s="118"/>
      <c r="CB480" s="118"/>
      <c r="CC480" s="118"/>
      <c r="CD480" s="118"/>
      <c r="CE480" s="118"/>
      <c r="CF480" s="118"/>
      <c r="CG480" s="118"/>
      <c r="CH480" s="118"/>
    </row>
    <row r="481" spans="1:114">
      <c r="A481" s="118"/>
      <c r="B481" s="118"/>
      <c r="C481" s="118"/>
      <c r="D481" s="118"/>
      <c r="E481" s="118"/>
      <c r="F481" s="118"/>
      <c r="G481" s="118"/>
      <c r="H481" s="118"/>
      <c r="I481" s="118"/>
      <c r="J481" s="118"/>
      <c r="K481" s="118"/>
      <c r="L481" s="118"/>
      <c r="M481" s="118"/>
      <c r="N481" s="118"/>
      <c r="O481" s="118"/>
      <c r="P481" s="118"/>
      <c r="Q481" s="118"/>
      <c r="R481" s="118"/>
      <c r="S481" s="118"/>
      <c r="T481" s="118"/>
      <c r="U481" s="118"/>
      <c r="V481" s="118"/>
      <c r="W481" s="118"/>
      <c r="X481" s="118"/>
      <c r="Y481" s="118"/>
      <c r="Z481" s="118"/>
      <c r="AA481" s="118"/>
      <c r="AB481" s="118"/>
      <c r="AC481" s="118"/>
      <c r="AD481" s="118"/>
      <c r="AE481" s="118"/>
      <c r="AF481" s="118"/>
      <c r="AG481" s="118"/>
      <c r="AH481" s="118"/>
      <c r="AI481" s="118"/>
      <c r="AJ481" s="118"/>
      <c r="AK481" s="118"/>
      <c r="AL481" s="118"/>
      <c r="AM481" s="118"/>
      <c r="AN481" s="118"/>
      <c r="AO481" s="118"/>
      <c r="AP481" s="118"/>
      <c r="AQ481" s="118"/>
      <c r="AR481" s="118"/>
      <c r="AS481" s="118"/>
      <c r="AT481" s="118"/>
      <c r="AU481" s="118"/>
      <c r="AV481" s="118"/>
      <c r="AW481" s="118"/>
      <c r="AX481" s="118"/>
      <c r="AY481" s="118"/>
      <c r="AZ481" s="118"/>
      <c r="BA481" s="118"/>
      <c r="BB481" s="118"/>
      <c r="BC481" s="118"/>
      <c r="BD481" s="118"/>
      <c r="BE481" s="118"/>
      <c r="BF481" s="118"/>
      <c r="BG481" s="118"/>
      <c r="BH481" s="118"/>
      <c r="BI481" s="118"/>
      <c r="BJ481" s="118"/>
      <c r="BK481" s="118"/>
      <c r="BL481" s="118"/>
      <c r="BM481" s="118"/>
      <c r="BN481" s="118"/>
      <c r="BO481" s="118"/>
      <c r="BP481" s="118"/>
      <c r="BQ481" s="118"/>
      <c r="BR481" s="118"/>
      <c r="BS481" s="118"/>
      <c r="BT481" s="118"/>
      <c r="BU481" s="118"/>
      <c r="BV481" s="118"/>
      <c r="BW481" s="118"/>
      <c r="BX481" s="118"/>
      <c r="BY481" s="118"/>
      <c r="BZ481" s="118"/>
      <c r="CA481" s="118"/>
      <c r="CB481" s="118"/>
      <c r="CC481" s="118"/>
      <c r="CD481" s="118"/>
      <c r="CE481" s="118"/>
      <c r="CF481" s="118"/>
      <c r="CG481" s="118"/>
      <c r="CH481" s="118"/>
    </row>
    <row r="482" spans="1:114">
      <c r="A482" s="118"/>
      <c r="B482" s="118"/>
      <c r="C482" s="118"/>
      <c r="D482" s="118"/>
      <c r="E482" s="118"/>
      <c r="F482" s="118"/>
      <c r="G482" s="118"/>
      <c r="H482" s="118"/>
      <c r="I482" s="118"/>
      <c r="J482" s="118"/>
      <c r="K482" s="118"/>
      <c r="L482" s="118"/>
      <c r="M482" s="118"/>
      <c r="N482" s="118"/>
      <c r="O482" s="118"/>
      <c r="P482" s="118"/>
      <c r="Q482" s="118"/>
      <c r="R482" s="118"/>
      <c r="S482" s="118"/>
      <c r="T482" s="118"/>
      <c r="U482" s="118"/>
      <c r="V482" s="118"/>
      <c r="W482" s="118"/>
      <c r="X482" s="118"/>
      <c r="Y482" s="118"/>
      <c r="Z482" s="118"/>
      <c r="AA482" s="118"/>
      <c r="AB482" s="118"/>
      <c r="AC482" s="118"/>
      <c r="AD482" s="118"/>
      <c r="AE482" s="118"/>
      <c r="AF482" s="118"/>
      <c r="AG482" s="118"/>
      <c r="AH482" s="118"/>
      <c r="AI482" s="118"/>
      <c r="AJ482" s="118"/>
      <c r="AK482" s="118"/>
      <c r="AL482" s="118"/>
      <c r="AM482" s="118"/>
      <c r="AN482" s="118"/>
      <c r="AO482" s="118"/>
      <c r="AP482" s="118"/>
      <c r="AQ482" s="118"/>
      <c r="AR482" s="118"/>
      <c r="AS482" s="118"/>
      <c r="AT482" s="118"/>
      <c r="AU482" s="118"/>
      <c r="AV482" s="118"/>
      <c r="AW482" s="118"/>
      <c r="AX482" s="118"/>
      <c r="AY482" s="118"/>
      <c r="AZ482" s="118"/>
      <c r="BA482" s="118"/>
      <c r="BB482" s="118"/>
      <c r="BC482" s="118"/>
      <c r="BD482" s="118"/>
      <c r="BE482" s="118"/>
      <c r="BF482" s="118"/>
      <c r="BG482" s="118"/>
      <c r="BH482" s="118"/>
      <c r="BI482" s="118"/>
      <c r="BJ482" s="118"/>
      <c r="BK482" s="118"/>
      <c r="BL482" s="118"/>
      <c r="BM482" s="118"/>
      <c r="BN482" s="118"/>
      <c r="BO482" s="118"/>
      <c r="BP482" s="118"/>
      <c r="BQ482" s="118"/>
      <c r="BR482" s="118"/>
      <c r="BS482" s="118"/>
      <c r="BT482" s="118"/>
      <c r="BU482" s="118"/>
      <c r="BV482" s="118"/>
      <c r="BW482" s="118"/>
      <c r="BX482" s="118"/>
      <c r="BY482" s="118"/>
      <c r="BZ482" s="118"/>
      <c r="CA482" s="118"/>
      <c r="CB482" s="118"/>
      <c r="CC482" s="118"/>
      <c r="CD482" s="118"/>
      <c r="CE482" s="118"/>
      <c r="CF482" s="118"/>
      <c r="CG482" s="118"/>
      <c r="CH482" s="118"/>
    </row>
    <row r="483" spans="1:114">
      <c r="A483" s="118"/>
      <c r="B483" s="118"/>
      <c r="C483" s="118"/>
      <c r="D483" s="118"/>
      <c r="E483" s="118"/>
      <c r="F483" s="118"/>
      <c r="G483" s="118"/>
      <c r="H483" s="118"/>
      <c r="I483" s="118"/>
      <c r="J483" s="118"/>
      <c r="K483" s="118"/>
      <c r="L483" s="118"/>
      <c r="M483" s="118"/>
      <c r="N483" s="118"/>
      <c r="O483" s="118"/>
      <c r="P483" s="118"/>
      <c r="Q483" s="118"/>
      <c r="R483" s="118"/>
      <c r="S483" s="118"/>
      <c r="T483" s="118"/>
      <c r="U483" s="118"/>
      <c r="V483" s="118"/>
      <c r="W483" s="118"/>
      <c r="X483" s="118"/>
      <c r="Y483" s="118"/>
      <c r="Z483" s="118"/>
      <c r="AA483" s="118"/>
      <c r="AB483" s="118"/>
      <c r="AC483" s="118"/>
      <c r="AD483" s="118"/>
      <c r="AE483" s="118"/>
      <c r="AF483" s="118"/>
      <c r="AG483" s="118"/>
      <c r="AH483" s="118"/>
      <c r="AI483" s="118"/>
      <c r="AJ483" s="118"/>
      <c r="AK483" s="118"/>
      <c r="AL483" s="118"/>
      <c r="AM483" s="118"/>
      <c r="AN483" s="118"/>
      <c r="AO483" s="118"/>
      <c r="AP483" s="118"/>
      <c r="AQ483" s="118"/>
      <c r="AR483" s="118"/>
      <c r="AS483" s="118"/>
      <c r="AT483" s="118"/>
      <c r="AU483" s="118"/>
      <c r="AV483" s="118"/>
      <c r="AW483" s="118"/>
      <c r="AX483" s="118"/>
      <c r="AY483" s="118"/>
      <c r="AZ483" s="118"/>
      <c r="BA483" s="118"/>
      <c r="BB483" s="118"/>
      <c r="BC483" s="118"/>
      <c r="BD483" s="118"/>
      <c r="BE483" s="118"/>
      <c r="BF483" s="118"/>
      <c r="BG483" s="118"/>
      <c r="BH483" s="118"/>
      <c r="BI483" s="118"/>
      <c r="BJ483" s="118"/>
      <c r="BK483" s="118"/>
      <c r="BL483" s="118"/>
      <c r="BM483" s="118"/>
      <c r="BN483" s="118"/>
      <c r="BO483" s="118"/>
      <c r="BP483" s="118"/>
      <c r="BQ483" s="118"/>
      <c r="BR483" s="118"/>
      <c r="BS483" s="118"/>
      <c r="BT483" s="118"/>
      <c r="BU483" s="118"/>
      <c r="BV483" s="118"/>
      <c r="BW483" s="118"/>
      <c r="BX483" s="118"/>
      <c r="BY483" s="118"/>
      <c r="BZ483" s="118"/>
      <c r="CA483" s="118"/>
      <c r="CB483" s="118"/>
      <c r="CC483" s="118"/>
      <c r="CD483" s="118"/>
      <c r="CE483" s="118"/>
      <c r="CF483" s="118"/>
      <c r="CG483" s="118"/>
      <c r="CH483" s="118"/>
    </row>
    <row r="484" spans="1:114">
      <c r="A484" s="118"/>
      <c r="B484" s="118"/>
      <c r="C484" s="118"/>
      <c r="D484" s="118"/>
      <c r="E484" s="118"/>
      <c r="F484" s="118"/>
      <c r="G484" s="118"/>
      <c r="H484" s="118"/>
      <c r="I484" s="118"/>
      <c r="J484" s="118"/>
      <c r="K484" s="118"/>
      <c r="L484" s="118"/>
      <c r="M484" s="118"/>
      <c r="N484" s="118"/>
      <c r="O484" s="118"/>
      <c r="P484" s="118"/>
      <c r="Q484" s="118"/>
      <c r="R484" s="118"/>
      <c r="S484" s="118"/>
      <c r="T484" s="118"/>
      <c r="U484" s="118"/>
      <c r="V484" s="118"/>
      <c r="W484" s="118"/>
      <c r="X484" s="118"/>
      <c r="Y484" s="118"/>
      <c r="Z484" s="118"/>
      <c r="AA484" s="118"/>
      <c r="AB484" s="118"/>
      <c r="AC484" s="118"/>
      <c r="AD484" s="118"/>
      <c r="AE484" s="118"/>
      <c r="AF484" s="118"/>
      <c r="AG484" s="118"/>
      <c r="AH484" s="118"/>
      <c r="AI484" s="118"/>
      <c r="AJ484" s="118"/>
      <c r="AK484" s="118"/>
      <c r="AL484" s="118"/>
      <c r="AM484" s="118"/>
      <c r="AN484" s="118"/>
      <c r="AO484" s="118"/>
      <c r="AP484" s="118"/>
      <c r="AQ484" s="118"/>
      <c r="AR484" s="118"/>
      <c r="AS484" s="118"/>
      <c r="AT484" s="118"/>
      <c r="AU484" s="118"/>
      <c r="AV484" s="118"/>
      <c r="AW484" s="118"/>
      <c r="AX484" s="118"/>
      <c r="AY484" s="118"/>
      <c r="AZ484" s="118"/>
      <c r="BA484" s="118"/>
      <c r="BB484" s="118"/>
      <c r="BC484" s="118"/>
      <c r="BD484" s="118"/>
      <c r="BE484" s="118"/>
      <c r="BF484" s="118"/>
      <c r="BG484" s="118"/>
      <c r="BH484" s="118"/>
      <c r="BI484" s="118"/>
      <c r="BJ484" s="118"/>
      <c r="BK484" s="118"/>
      <c r="BL484" s="118"/>
      <c r="BM484" s="118"/>
      <c r="BN484" s="118"/>
      <c r="BO484" s="118"/>
      <c r="BP484" s="118"/>
      <c r="BQ484" s="118"/>
      <c r="BR484" s="118"/>
      <c r="BS484" s="118"/>
      <c r="BT484" s="118"/>
      <c r="BU484" s="118"/>
      <c r="BV484" s="118"/>
      <c r="BW484" s="118"/>
      <c r="BX484" s="118"/>
      <c r="BY484" s="118"/>
      <c r="BZ484" s="118"/>
      <c r="CA484" s="118"/>
      <c r="CB484" s="118"/>
      <c r="CC484" s="118"/>
      <c r="CD484" s="118"/>
      <c r="CE484" s="118"/>
      <c r="CF484" s="118"/>
      <c r="CG484" s="118"/>
      <c r="CH484" s="118"/>
    </row>
    <row r="485" spans="1:114">
      <c r="A485" s="118"/>
      <c r="B485" s="118"/>
      <c r="C485" s="118"/>
      <c r="D485" s="118"/>
      <c r="E485" s="118"/>
      <c r="F485" s="118"/>
      <c r="G485" s="118"/>
      <c r="H485" s="118"/>
      <c r="I485" s="118"/>
      <c r="J485" s="118"/>
      <c r="K485" s="118"/>
      <c r="L485" s="118"/>
      <c r="M485" s="118"/>
      <c r="N485" s="118"/>
      <c r="O485" s="118"/>
      <c r="P485" s="118"/>
      <c r="Q485" s="118"/>
      <c r="R485" s="118"/>
      <c r="S485" s="118"/>
      <c r="T485" s="118"/>
      <c r="U485" s="118"/>
      <c r="V485" s="118"/>
      <c r="W485" s="118"/>
      <c r="X485" s="118"/>
      <c r="Y485" s="118"/>
      <c r="Z485" s="118"/>
      <c r="AA485" s="118"/>
      <c r="AB485" s="118"/>
      <c r="AC485" s="118"/>
      <c r="AD485" s="118"/>
      <c r="AE485" s="118"/>
      <c r="AF485" s="118"/>
      <c r="AG485" s="118"/>
      <c r="AH485" s="118"/>
      <c r="AI485" s="118"/>
      <c r="AJ485" s="118"/>
      <c r="AK485" s="118"/>
      <c r="AL485" s="118"/>
      <c r="AM485" s="118"/>
      <c r="AN485" s="118"/>
      <c r="AO485" s="118"/>
      <c r="AP485" s="118"/>
      <c r="AQ485" s="118"/>
      <c r="AR485" s="118"/>
      <c r="AS485" s="118"/>
      <c r="AT485" s="118"/>
      <c r="AU485" s="118"/>
      <c r="AV485" s="118"/>
      <c r="AW485" s="118"/>
      <c r="AX485" s="118"/>
      <c r="AY485" s="118"/>
      <c r="AZ485" s="118"/>
      <c r="BA485" s="118"/>
      <c r="BB485" s="118"/>
      <c r="BC485" s="118"/>
      <c r="BD485" s="118"/>
      <c r="BE485" s="118"/>
      <c r="BF485" s="118"/>
      <c r="BG485" s="118"/>
      <c r="BH485" s="118"/>
      <c r="BI485" s="118"/>
      <c r="BJ485" s="118"/>
      <c r="BK485" s="118"/>
      <c r="BL485" s="118"/>
      <c r="BM485" s="118"/>
      <c r="BN485" s="118"/>
      <c r="BO485" s="118"/>
      <c r="BP485" s="118"/>
      <c r="BQ485" s="118"/>
      <c r="BR485" s="118"/>
      <c r="BS485" s="118"/>
      <c r="BT485" s="118"/>
      <c r="BU485" s="118"/>
      <c r="BV485" s="118"/>
      <c r="BW485" s="118"/>
      <c r="BX485" s="118"/>
      <c r="BY485" s="118"/>
      <c r="BZ485" s="118"/>
      <c r="CA485" s="118"/>
      <c r="CB485" s="118"/>
      <c r="CC485" s="118"/>
      <c r="CD485" s="118"/>
      <c r="CE485" s="118"/>
      <c r="CF485" s="118"/>
      <c r="CG485" s="118"/>
      <c r="CH485" s="118"/>
    </row>
    <row r="486" spans="1:114">
      <c r="A486" s="118"/>
      <c r="B486" s="118"/>
      <c r="C486" s="118"/>
      <c r="D486" s="118"/>
      <c r="E486" s="118"/>
      <c r="F486" s="118"/>
      <c r="G486" s="118"/>
      <c r="H486" s="118"/>
      <c r="I486" s="118"/>
      <c r="J486" s="118"/>
      <c r="K486" s="118"/>
      <c r="L486" s="118"/>
      <c r="M486" s="118"/>
      <c r="N486" s="118"/>
      <c r="O486" s="118"/>
      <c r="P486" s="118"/>
      <c r="Q486" s="118"/>
      <c r="R486" s="118"/>
      <c r="S486" s="118"/>
      <c r="T486" s="118"/>
      <c r="U486" s="118"/>
      <c r="V486" s="118"/>
      <c r="W486" s="118"/>
      <c r="X486" s="118"/>
      <c r="Y486" s="118"/>
      <c r="Z486" s="118"/>
      <c r="AA486" s="118"/>
      <c r="AB486" s="118"/>
      <c r="AC486" s="118"/>
      <c r="AD486" s="118"/>
      <c r="AE486" s="118"/>
      <c r="AF486" s="118"/>
      <c r="AG486" s="118"/>
      <c r="AH486" s="118"/>
      <c r="AI486" s="118"/>
      <c r="AJ486" s="118"/>
      <c r="AK486" s="118"/>
      <c r="AL486" s="118"/>
      <c r="AM486" s="118"/>
      <c r="AN486" s="118"/>
      <c r="AO486" s="118"/>
      <c r="AP486" s="118"/>
      <c r="AQ486" s="118"/>
      <c r="AR486" s="118"/>
      <c r="AS486" s="118"/>
      <c r="AT486" s="118"/>
      <c r="AU486" s="118"/>
      <c r="AV486" s="118"/>
      <c r="AW486" s="118"/>
      <c r="AX486" s="118"/>
      <c r="AY486" s="118"/>
      <c r="AZ486" s="118"/>
      <c r="BA486" s="118"/>
      <c r="BB486" s="118"/>
      <c r="BC486" s="118"/>
      <c r="BD486" s="118"/>
      <c r="BE486" s="118"/>
      <c r="BF486" s="118"/>
      <c r="BG486" s="118"/>
      <c r="BH486" s="118"/>
      <c r="BI486" s="118"/>
      <c r="BJ486" s="118"/>
      <c r="BK486" s="118"/>
      <c r="BL486" s="118"/>
      <c r="BM486" s="118"/>
      <c r="BN486" s="118"/>
      <c r="BO486" s="118"/>
      <c r="BP486" s="118"/>
      <c r="BQ486" s="118"/>
      <c r="BR486" s="118"/>
      <c r="BS486" s="118"/>
      <c r="BT486" s="118"/>
      <c r="BU486" s="118"/>
      <c r="BV486" s="118"/>
      <c r="BW486" s="118"/>
      <c r="BX486" s="118"/>
      <c r="BY486" s="118"/>
      <c r="BZ486" s="118"/>
      <c r="CA486" s="118"/>
      <c r="CB486" s="118"/>
      <c r="CC486" s="118"/>
      <c r="CD486" s="118"/>
      <c r="CE486" s="118"/>
      <c r="CF486" s="118"/>
      <c r="CG486" s="118"/>
      <c r="CH486" s="118"/>
    </row>
    <row r="487" spans="1:114">
      <c r="A487" s="118"/>
      <c r="B487" s="118"/>
      <c r="C487" s="118"/>
      <c r="D487" s="118"/>
      <c r="E487" s="118"/>
      <c r="F487" s="118"/>
      <c r="G487" s="118"/>
      <c r="H487" s="118"/>
      <c r="I487" s="118"/>
      <c r="J487" s="118"/>
      <c r="K487" s="118"/>
      <c r="L487" s="118"/>
      <c r="M487" s="118"/>
      <c r="N487" s="118"/>
      <c r="O487" s="118"/>
      <c r="P487" s="118"/>
      <c r="Q487" s="118"/>
      <c r="R487" s="118"/>
      <c r="S487" s="118"/>
      <c r="T487" s="118"/>
      <c r="U487" s="118"/>
      <c r="V487" s="118"/>
      <c r="W487" s="118"/>
      <c r="X487" s="118"/>
      <c r="Y487" s="118"/>
      <c r="Z487" s="118"/>
      <c r="AA487" s="118"/>
      <c r="AB487" s="118"/>
      <c r="AC487" s="118"/>
      <c r="AD487" s="118"/>
      <c r="AE487" s="118"/>
      <c r="AF487" s="118"/>
      <c r="AG487" s="118"/>
      <c r="AH487" s="118"/>
      <c r="AI487" s="118"/>
      <c r="AJ487" s="118"/>
      <c r="AK487" s="118"/>
      <c r="AL487" s="118"/>
      <c r="AM487" s="118"/>
      <c r="AN487" s="118"/>
      <c r="AO487" s="118"/>
      <c r="AP487" s="118"/>
      <c r="AQ487" s="118"/>
      <c r="AR487" s="118"/>
      <c r="AS487" s="118"/>
      <c r="AT487" s="118"/>
      <c r="AU487" s="118"/>
      <c r="AV487" s="118"/>
      <c r="AW487" s="118"/>
      <c r="AX487" s="118"/>
      <c r="AY487" s="118"/>
      <c r="AZ487" s="118"/>
      <c r="BA487" s="118"/>
      <c r="BB487" s="118"/>
      <c r="BC487" s="118"/>
      <c r="BD487" s="118"/>
      <c r="BE487" s="118"/>
      <c r="BF487" s="118"/>
      <c r="BG487" s="118"/>
      <c r="BH487" s="118"/>
      <c r="BI487" s="118"/>
      <c r="BJ487" s="118"/>
      <c r="BK487" s="118"/>
      <c r="BL487" s="118"/>
      <c r="BM487" s="118"/>
      <c r="BN487" s="118"/>
      <c r="BO487" s="118"/>
      <c r="BP487" s="118"/>
      <c r="BQ487" s="118"/>
      <c r="BR487" s="118"/>
      <c r="BS487" s="118"/>
      <c r="BT487" s="118"/>
      <c r="BU487" s="118"/>
      <c r="BV487" s="118"/>
      <c r="BW487" s="118"/>
      <c r="BX487" s="118"/>
      <c r="BY487" s="118"/>
      <c r="BZ487" s="118"/>
      <c r="CA487" s="118"/>
      <c r="CB487" s="118"/>
      <c r="CC487" s="118"/>
      <c r="CD487" s="118"/>
      <c r="CE487" s="118"/>
      <c r="CF487" s="118"/>
      <c r="CG487" s="118"/>
      <c r="CH487" s="118"/>
    </row>
    <row r="488" spans="1:114">
      <c r="A488" s="118"/>
      <c r="B488" s="118"/>
      <c r="C488" s="118"/>
      <c r="D488" s="118"/>
      <c r="E488" s="118"/>
      <c r="F488" s="118"/>
      <c r="G488" s="118"/>
      <c r="H488" s="118"/>
      <c r="I488" s="118"/>
      <c r="J488" s="118"/>
      <c r="K488" s="118"/>
      <c r="L488" s="118"/>
      <c r="M488" s="118"/>
      <c r="N488" s="118"/>
      <c r="O488" s="118"/>
      <c r="P488" s="118"/>
      <c r="Q488" s="118"/>
      <c r="R488" s="118"/>
      <c r="S488" s="118"/>
      <c r="T488" s="118"/>
      <c r="U488" s="118"/>
      <c r="V488" s="118"/>
      <c r="W488" s="118"/>
      <c r="X488" s="118"/>
      <c r="Y488" s="118"/>
      <c r="Z488" s="118"/>
      <c r="AA488" s="118"/>
      <c r="AB488" s="118"/>
      <c r="AC488" s="118"/>
      <c r="AD488" s="118"/>
      <c r="AE488" s="118"/>
      <c r="AF488" s="118"/>
      <c r="AG488" s="118"/>
      <c r="AH488" s="118"/>
      <c r="AI488" s="118"/>
      <c r="AJ488" s="118"/>
      <c r="AK488" s="118"/>
      <c r="AL488" s="118"/>
      <c r="AM488" s="118"/>
      <c r="AN488" s="118"/>
      <c r="AO488" s="118"/>
      <c r="AP488" s="118"/>
      <c r="AQ488" s="118"/>
      <c r="AR488" s="118"/>
      <c r="AS488" s="118"/>
      <c r="AT488" s="118"/>
      <c r="AU488" s="118"/>
      <c r="AV488" s="118"/>
      <c r="AW488" s="118"/>
      <c r="AX488" s="118"/>
      <c r="AY488" s="118"/>
      <c r="AZ488" s="118"/>
      <c r="BA488" s="118"/>
      <c r="BB488" s="118"/>
      <c r="BC488" s="118"/>
      <c r="BD488" s="118"/>
      <c r="BE488" s="118"/>
      <c r="BF488" s="118"/>
      <c r="BG488" s="118"/>
      <c r="BH488" s="118"/>
      <c r="BI488" s="118"/>
      <c r="BJ488" s="118"/>
      <c r="BK488" s="118"/>
      <c r="BL488" s="118"/>
      <c r="BM488" s="118"/>
      <c r="BN488" s="118"/>
      <c r="BO488" s="118"/>
      <c r="BP488" s="118"/>
      <c r="BQ488" s="118"/>
      <c r="BR488" s="118"/>
      <c r="BS488" s="118"/>
      <c r="BT488" s="118"/>
      <c r="BU488" s="118"/>
      <c r="BV488" s="118"/>
      <c r="BW488" s="118"/>
      <c r="BX488" s="118"/>
      <c r="BY488" s="118"/>
      <c r="BZ488" s="118"/>
      <c r="CA488" s="118"/>
      <c r="CB488" s="118"/>
      <c r="CC488" s="118"/>
      <c r="CD488" s="118"/>
      <c r="CE488" s="118"/>
      <c r="CF488" s="118"/>
      <c r="CG488" s="118"/>
      <c r="CH488" s="118"/>
    </row>
    <row r="489" spans="1:114">
      <c r="A489" s="118"/>
      <c r="B489" s="118"/>
      <c r="C489" s="118"/>
      <c r="D489" s="118"/>
      <c r="E489" s="118"/>
      <c r="F489" s="118"/>
      <c r="G489" s="118"/>
      <c r="H489" s="118"/>
      <c r="I489" s="118"/>
      <c r="J489" s="118"/>
      <c r="K489" s="118"/>
      <c r="L489" s="118"/>
      <c r="M489" s="118"/>
      <c r="N489" s="118"/>
      <c r="O489" s="118"/>
      <c r="P489" s="118"/>
      <c r="Q489" s="118"/>
      <c r="R489" s="118"/>
      <c r="S489" s="118"/>
      <c r="T489" s="118"/>
      <c r="U489" s="118"/>
      <c r="V489" s="118"/>
      <c r="W489" s="118"/>
      <c r="X489" s="118"/>
      <c r="Y489" s="118"/>
      <c r="Z489" s="118"/>
      <c r="AA489" s="118"/>
      <c r="AB489" s="118"/>
      <c r="AC489" s="118"/>
      <c r="AD489" s="118"/>
      <c r="AE489" s="118"/>
      <c r="AF489" s="118"/>
      <c r="AG489" s="118"/>
      <c r="AH489" s="118"/>
      <c r="AI489" s="118"/>
      <c r="AJ489" s="118"/>
      <c r="AK489" s="118"/>
      <c r="AL489" s="118"/>
      <c r="AM489" s="118"/>
      <c r="AN489" s="118"/>
      <c r="AO489" s="118"/>
      <c r="AP489" s="118"/>
      <c r="AQ489" s="118"/>
      <c r="AR489" s="118"/>
      <c r="AS489" s="118"/>
      <c r="AT489" s="118"/>
      <c r="AU489" s="118"/>
      <c r="AV489" s="118"/>
      <c r="AW489" s="118"/>
      <c r="AX489" s="118"/>
      <c r="AY489" s="118"/>
      <c r="AZ489" s="118"/>
      <c r="BA489" s="118"/>
      <c r="BB489" s="118"/>
      <c r="BC489" s="118"/>
      <c r="BD489" s="118"/>
      <c r="BE489" s="118"/>
      <c r="BF489" s="118"/>
      <c r="BG489" s="118"/>
      <c r="BH489" s="118"/>
      <c r="BI489" s="118"/>
      <c r="BJ489" s="118"/>
      <c r="BK489" s="118"/>
      <c r="BL489" s="118"/>
      <c r="BM489" s="118"/>
      <c r="BN489" s="118"/>
      <c r="BO489" s="118"/>
      <c r="BP489" s="118"/>
      <c r="BQ489" s="118"/>
      <c r="BR489" s="118"/>
      <c r="BS489" s="118"/>
      <c r="BT489" s="118"/>
      <c r="BU489" s="118"/>
      <c r="BV489" s="118"/>
      <c r="BW489" s="118"/>
      <c r="BX489" s="118"/>
      <c r="BY489" s="118"/>
      <c r="BZ489" s="118"/>
      <c r="CA489" s="118"/>
      <c r="CB489" s="118"/>
      <c r="CC489" s="118"/>
      <c r="CD489" s="118"/>
      <c r="CE489" s="118"/>
      <c r="CF489" s="118"/>
      <c r="CG489" s="118"/>
      <c r="CH489" s="118"/>
    </row>
    <row r="490" spans="1:114">
      <c r="A490" s="118"/>
      <c r="B490" s="118"/>
      <c r="C490" s="118"/>
      <c r="D490" s="118"/>
      <c r="E490" s="118"/>
      <c r="F490" s="118"/>
      <c r="G490" s="118"/>
      <c r="H490" s="118"/>
      <c r="I490" s="118"/>
      <c r="J490" s="118"/>
      <c r="K490" s="118"/>
      <c r="L490" s="118"/>
      <c r="M490" s="118"/>
      <c r="N490" s="118"/>
      <c r="O490" s="118"/>
      <c r="P490" s="118"/>
      <c r="Q490" s="118"/>
      <c r="R490" s="118"/>
      <c r="S490" s="118"/>
      <c r="T490" s="118"/>
      <c r="U490" s="118"/>
      <c r="V490" s="118"/>
      <c r="W490" s="118"/>
      <c r="X490" s="118"/>
      <c r="Y490" s="118"/>
      <c r="Z490" s="118"/>
      <c r="AA490" s="118"/>
      <c r="AB490" s="118"/>
      <c r="AC490" s="118"/>
      <c r="AD490" s="118"/>
      <c r="AE490" s="118"/>
      <c r="AF490" s="118"/>
      <c r="AG490" s="118"/>
      <c r="AH490" s="118"/>
      <c r="AI490" s="118"/>
      <c r="AJ490" s="118"/>
      <c r="AK490" s="118"/>
      <c r="AL490" s="118"/>
      <c r="AM490" s="118"/>
      <c r="AN490" s="118"/>
      <c r="AO490" s="118"/>
      <c r="AP490" s="118"/>
      <c r="AQ490" s="118"/>
      <c r="AR490" s="118"/>
      <c r="AS490" s="118"/>
      <c r="AT490" s="118"/>
      <c r="AU490" s="118"/>
      <c r="AV490" s="118"/>
      <c r="AW490" s="118"/>
      <c r="AX490" s="118"/>
      <c r="AY490" s="118"/>
      <c r="AZ490" s="118"/>
      <c r="BA490" s="118"/>
      <c r="BB490" s="118"/>
      <c r="BC490" s="118"/>
      <c r="BD490" s="118"/>
      <c r="BE490" s="118"/>
      <c r="BF490" s="118"/>
      <c r="BG490" s="118"/>
      <c r="BH490" s="118"/>
      <c r="BI490" s="118"/>
      <c r="BJ490" s="118"/>
      <c r="BK490" s="118"/>
      <c r="BL490" s="118"/>
      <c r="BM490" s="118"/>
      <c r="BN490" s="118"/>
      <c r="BO490" s="118"/>
      <c r="BP490" s="118"/>
      <c r="BQ490" s="118"/>
      <c r="BR490" s="118"/>
      <c r="BS490" s="118"/>
      <c r="BT490" s="118"/>
      <c r="BU490" s="118"/>
      <c r="BV490" s="118"/>
      <c r="BW490" s="118"/>
      <c r="BX490" s="118"/>
      <c r="BY490" s="118"/>
      <c r="BZ490" s="118"/>
      <c r="CA490" s="118"/>
      <c r="CB490" s="118"/>
      <c r="CC490" s="118"/>
      <c r="CD490" s="118"/>
      <c r="CE490" s="118"/>
      <c r="CF490" s="118"/>
      <c r="CG490" s="118"/>
      <c r="CH490" s="118"/>
    </row>
    <row r="491" spans="1:114">
      <c r="A491" s="118"/>
      <c r="B491" s="118"/>
      <c r="C491" s="118"/>
      <c r="D491" s="118"/>
      <c r="E491" s="118"/>
      <c r="F491" s="118"/>
      <c r="G491" s="118"/>
      <c r="H491" s="118"/>
      <c r="I491" s="118"/>
      <c r="J491" s="118"/>
      <c r="K491" s="118"/>
      <c r="L491" s="118"/>
      <c r="M491" s="118"/>
      <c r="N491" s="118"/>
      <c r="O491" s="118"/>
      <c r="P491" s="118"/>
      <c r="Q491" s="118"/>
      <c r="R491" s="118"/>
      <c r="S491" s="118"/>
      <c r="T491" s="118"/>
      <c r="U491" s="118"/>
      <c r="V491" s="118"/>
      <c r="W491" s="118"/>
      <c r="X491" s="118"/>
      <c r="Y491" s="118"/>
      <c r="Z491" s="118"/>
      <c r="AA491" s="118"/>
      <c r="AB491" s="118"/>
      <c r="AC491" s="118"/>
      <c r="AD491" s="118"/>
      <c r="AE491" s="118"/>
      <c r="AF491" s="118"/>
      <c r="AG491" s="118"/>
      <c r="AH491" s="118"/>
      <c r="AI491" s="118"/>
      <c r="AJ491" s="118"/>
      <c r="AK491" s="118"/>
      <c r="AL491" s="118"/>
      <c r="AM491" s="118"/>
      <c r="AN491" s="118"/>
      <c r="AO491" s="118"/>
      <c r="AP491" s="118"/>
      <c r="AQ491" s="118"/>
      <c r="AR491" s="118"/>
      <c r="AS491" s="118"/>
      <c r="AT491" s="118"/>
      <c r="AU491" s="118"/>
      <c r="AV491" s="118"/>
      <c r="AW491" s="118"/>
      <c r="AX491" s="118"/>
      <c r="AY491" s="118"/>
      <c r="AZ491" s="118"/>
      <c r="BA491" s="118"/>
      <c r="BB491" s="118"/>
      <c r="BC491" s="118"/>
      <c r="BD491" s="118"/>
      <c r="BE491" s="118"/>
      <c r="BF491" s="118"/>
      <c r="BG491" s="118"/>
      <c r="BH491" s="118"/>
      <c r="BI491" s="118"/>
      <c r="BJ491" s="118"/>
      <c r="BK491" s="118"/>
      <c r="BL491" s="118"/>
      <c r="BM491" s="118"/>
      <c r="BN491" s="118"/>
      <c r="BO491" s="118"/>
      <c r="BP491" s="118"/>
      <c r="BQ491" s="118"/>
      <c r="BR491" s="118"/>
      <c r="BS491" s="118"/>
      <c r="BT491" s="118"/>
      <c r="BU491" s="118"/>
      <c r="BV491" s="118"/>
      <c r="BW491" s="118"/>
      <c r="BX491" s="118"/>
      <c r="BY491" s="118"/>
      <c r="BZ491" s="118"/>
      <c r="CA491" s="118"/>
      <c r="CB491" s="118"/>
      <c r="CC491" s="118"/>
      <c r="CD491" s="118"/>
      <c r="CE491" s="118"/>
      <c r="CF491" s="118"/>
      <c r="CG491" s="118"/>
      <c r="CH491" s="118"/>
    </row>
    <row r="492" spans="1:114">
      <c r="A492" s="35"/>
      <c r="B492" s="35"/>
      <c r="C492" s="35"/>
      <c r="D492" s="35"/>
      <c r="E492" s="35"/>
      <c r="F492" s="35"/>
      <c r="G492" s="35"/>
      <c r="H492" s="118"/>
      <c r="I492" s="118"/>
      <c r="J492" s="118"/>
      <c r="K492" s="118"/>
      <c r="L492" s="118"/>
      <c r="M492" s="118"/>
      <c r="N492" s="118"/>
      <c r="O492" s="118"/>
      <c r="P492" s="35"/>
      <c r="Q492" s="35"/>
      <c r="R492" s="35"/>
      <c r="S492" s="35"/>
      <c r="T492" s="35"/>
      <c r="U492" s="35"/>
      <c r="V492" s="118"/>
      <c r="W492" s="118"/>
      <c r="X492" s="118"/>
      <c r="Y492" s="118"/>
      <c r="Z492" s="118"/>
      <c r="AA492" s="118"/>
      <c r="AB492" s="118"/>
      <c r="AC492" s="118"/>
      <c r="AD492" s="118"/>
      <c r="AE492" s="118"/>
      <c r="AF492" s="118"/>
      <c r="AG492" s="118"/>
      <c r="AH492" s="118"/>
      <c r="AI492" s="118"/>
      <c r="AJ492" s="118"/>
      <c r="AK492" s="118"/>
      <c r="AL492" s="118"/>
      <c r="AM492" s="118"/>
      <c r="AN492" s="118"/>
      <c r="AO492" s="118"/>
      <c r="AP492" s="118"/>
      <c r="AQ492" s="118"/>
      <c r="AR492" s="118"/>
      <c r="AS492" s="118"/>
      <c r="AT492" s="118"/>
      <c r="AU492" s="118"/>
      <c r="AV492" s="118"/>
      <c r="AW492" s="118"/>
      <c r="AX492" s="118"/>
      <c r="AY492" s="118"/>
      <c r="AZ492" s="118"/>
      <c r="BA492" s="118"/>
      <c r="BB492" s="118"/>
      <c r="BC492" s="118"/>
      <c r="BD492" s="118"/>
      <c r="BE492" s="118"/>
      <c r="BF492" s="118"/>
      <c r="BG492" s="118"/>
      <c r="BH492" s="118"/>
      <c r="BI492" s="118"/>
      <c r="BJ492" s="118"/>
      <c r="BK492" s="118"/>
      <c r="BL492" s="118"/>
      <c r="BM492" s="118"/>
      <c r="BN492" s="118"/>
      <c r="BO492" s="118"/>
      <c r="BP492" s="118"/>
      <c r="BQ492" s="118"/>
      <c r="BR492" s="118"/>
      <c r="BS492" s="118"/>
      <c r="BT492" s="118"/>
      <c r="BU492" s="118"/>
      <c r="BV492" s="118"/>
      <c r="BW492" s="118"/>
      <c r="BX492" s="118"/>
      <c r="BY492" s="118"/>
      <c r="BZ492" s="118"/>
      <c r="CA492" s="118"/>
      <c r="CB492" s="118"/>
      <c r="CC492" s="118"/>
      <c r="CD492" s="118"/>
      <c r="CE492" s="118"/>
      <c r="CF492" s="118"/>
      <c r="CG492" s="118"/>
      <c r="CH492" s="118"/>
      <c r="CI492" s="118"/>
      <c r="CJ492" s="118"/>
      <c r="CK492" s="118"/>
      <c r="CL492" s="118"/>
      <c r="CM492" s="118"/>
      <c r="CN492" s="118"/>
      <c r="CO492" s="118"/>
      <c r="CP492" s="118"/>
      <c r="CQ492" s="118"/>
      <c r="CR492" s="118"/>
      <c r="CS492" s="118"/>
      <c r="CT492" s="118"/>
      <c r="CU492" s="118"/>
      <c r="CV492" s="118"/>
      <c r="CW492" s="118"/>
      <c r="CX492" s="118"/>
      <c r="CY492" s="118"/>
      <c r="CZ492" s="118"/>
      <c r="DA492" s="118"/>
      <c r="DB492" s="118"/>
      <c r="DC492" s="118"/>
      <c r="DD492" s="118"/>
      <c r="DE492" s="118"/>
      <c r="DF492" s="118"/>
      <c r="DG492" s="118"/>
      <c r="DH492" s="118"/>
      <c r="DI492" s="118"/>
      <c r="DJ492" s="118"/>
    </row>
    <row r="493" spans="1:114">
      <c r="A493" s="35"/>
      <c r="B493" s="35"/>
      <c r="C493" s="35"/>
      <c r="D493" s="35"/>
      <c r="E493" s="35"/>
      <c r="F493" s="35"/>
      <c r="G493" s="35"/>
      <c r="H493" s="118"/>
      <c r="I493" s="118"/>
      <c r="J493" s="118"/>
      <c r="K493" s="118"/>
      <c r="L493" s="118"/>
      <c r="M493" s="118"/>
      <c r="N493" s="118"/>
      <c r="O493" s="118"/>
      <c r="P493" s="35"/>
      <c r="Q493" s="35"/>
      <c r="R493" s="35"/>
      <c r="S493" s="35"/>
      <c r="T493" s="35"/>
      <c r="U493" s="35"/>
      <c r="V493" s="118"/>
      <c r="W493" s="118"/>
      <c r="X493" s="118"/>
      <c r="Y493" s="118"/>
      <c r="Z493" s="118"/>
      <c r="AA493" s="118"/>
      <c r="AB493" s="118"/>
      <c r="AC493" s="118"/>
      <c r="AD493" s="118"/>
      <c r="AE493" s="118"/>
      <c r="AF493" s="118"/>
      <c r="AG493" s="118"/>
      <c r="AH493" s="118"/>
      <c r="AI493" s="118"/>
      <c r="AJ493" s="118"/>
      <c r="AK493" s="118"/>
      <c r="AL493" s="118"/>
      <c r="AM493" s="118"/>
      <c r="AN493" s="118"/>
      <c r="AO493" s="118"/>
      <c r="AP493" s="118"/>
      <c r="AQ493" s="118"/>
      <c r="AR493" s="118"/>
      <c r="AS493" s="118"/>
      <c r="AT493" s="118"/>
      <c r="AU493" s="118"/>
      <c r="AV493" s="118"/>
      <c r="AW493" s="118"/>
      <c r="AX493" s="118"/>
      <c r="AY493" s="118"/>
      <c r="AZ493" s="118"/>
      <c r="BA493" s="118"/>
      <c r="BB493" s="118"/>
      <c r="BC493" s="118"/>
      <c r="BD493" s="118"/>
      <c r="BE493" s="118"/>
      <c r="BF493" s="118"/>
      <c r="BG493" s="118"/>
      <c r="BH493" s="118"/>
      <c r="BI493" s="118"/>
      <c r="BJ493" s="118"/>
      <c r="BK493" s="118"/>
      <c r="BL493" s="118"/>
      <c r="BM493" s="118"/>
      <c r="BN493" s="118"/>
      <c r="BO493" s="118"/>
      <c r="BP493" s="118"/>
      <c r="BQ493" s="118"/>
      <c r="BR493" s="118"/>
      <c r="BS493" s="118"/>
      <c r="BT493" s="118"/>
      <c r="BU493" s="118"/>
      <c r="BV493" s="118"/>
      <c r="BW493" s="118"/>
      <c r="BX493" s="118"/>
      <c r="BY493" s="118"/>
      <c r="BZ493" s="118"/>
      <c r="CA493" s="118"/>
      <c r="CB493" s="118"/>
      <c r="CC493" s="118"/>
      <c r="CD493" s="118"/>
      <c r="CE493" s="118"/>
      <c r="CF493" s="118"/>
      <c r="CG493" s="118"/>
      <c r="CH493" s="118"/>
      <c r="CI493" s="118"/>
      <c r="CJ493" s="118"/>
      <c r="CK493" s="118"/>
      <c r="CL493" s="118"/>
      <c r="CM493" s="118"/>
      <c r="CN493" s="118"/>
      <c r="CO493" s="118"/>
      <c r="CP493" s="118"/>
      <c r="CQ493" s="118"/>
      <c r="CR493" s="118"/>
      <c r="CS493" s="118"/>
      <c r="CT493" s="118"/>
      <c r="CU493" s="118"/>
      <c r="CV493" s="118"/>
      <c r="CW493" s="118"/>
      <c r="CX493" s="118"/>
      <c r="CY493" s="118"/>
      <c r="CZ493" s="118"/>
      <c r="DA493" s="118"/>
      <c r="DB493" s="118"/>
      <c r="DC493" s="118"/>
      <c r="DD493" s="118"/>
      <c r="DE493" s="118"/>
      <c r="DF493" s="118"/>
      <c r="DG493" s="118"/>
      <c r="DH493" s="118"/>
      <c r="DI493" s="118"/>
      <c r="DJ493" s="118"/>
    </row>
    <row r="494" spans="1:114">
      <c r="A494" s="35"/>
      <c r="B494" s="35"/>
      <c r="C494" s="35"/>
      <c r="D494" s="35"/>
      <c r="E494" s="35"/>
      <c r="F494" s="35"/>
      <c r="G494" s="35"/>
      <c r="H494" s="118"/>
      <c r="I494" s="118"/>
      <c r="J494" s="118"/>
      <c r="K494" s="118"/>
      <c r="L494" s="118"/>
      <c r="M494" s="118"/>
      <c r="N494" s="118"/>
      <c r="O494" s="118"/>
      <c r="P494" s="35"/>
      <c r="Q494" s="35"/>
      <c r="R494" s="35"/>
      <c r="S494" s="35"/>
      <c r="T494" s="35"/>
      <c r="U494" s="35"/>
      <c r="V494" s="118"/>
      <c r="W494" s="118"/>
      <c r="X494" s="118"/>
      <c r="Y494" s="118"/>
      <c r="Z494" s="118"/>
      <c r="AA494" s="118"/>
      <c r="AB494" s="118"/>
      <c r="AC494" s="118"/>
      <c r="AD494" s="118"/>
      <c r="AE494" s="118"/>
      <c r="AF494" s="118"/>
      <c r="AG494" s="118"/>
      <c r="AH494" s="118"/>
      <c r="AI494" s="118"/>
      <c r="AJ494" s="118"/>
      <c r="AK494" s="118"/>
      <c r="AL494" s="118"/>
      <c r="AM494" s="118"/>
      <c r="AN494" s="118"/>
      <c r="AO494" s="118"/>
      <c r="AP494" s="118"/>
      <c r="AQ494" s="118"/>
      <c r="AR494" s="118"/>
      <c r="AS494" s="118"/>
      <c r="AT494" s="118"/>
      <c r="AU494" s="118"/>
      <c r="AV494" s="118"/>
      <c r="AW494" s="118"/>
      <c r="AX494" s="118"/>
      <c r="AY494" s="118"/>
      <c r="AZ494" s="118"/>
      <c r="BA494" s="118"/>
      <c r="BB494" s="118"/>
      <c r="BC494" s="118"/>
      <c r="BD494" s="118"/>
      <c r="BE494" s="118"/>
      <c r="BF494" s="118"/>
      <c r="BG494" s="118"/>
      <c r="BH494" s="118"/>
      <c r="BI494" s="118"/>
      <c r="BJ494" s="118"/>
      <c r="BK494" s="118"/>
      <c r="BL494" s="118"/>
      <c r="BM494" s="118"/>
      <c r="BN494" s="118"/>
      <c r="BO494" s="118"/>
      <c r="BP494" s="118"/>
      <c r="BQ494" s="118"/>
      <c r="BR494" s="118"/>
      <c r="BS494" s="118"/>
      <c r="BT494" s="118"/>
      <c r="BU494" s="118"/>
      <c r="BV494" s="118"/>
      <c r="BW494" s="118"/>
      <c r="BX494" s="118"/>
      <c r="BY494" s="118"/>
      <c r="BZ494" s="118"/>
      <c r="CA494" s="118"/>
      <c r="CB494" s="118"/>
      <c r="CC494" s="118"/>
      <c r="CD494" s="118"/>
      <c r="CE494" s="118"/>
      <c r="CF494" s="118"/>
      <c r="CG494" s="118"/>
      <c r="CH494" s="118"/>
      <c r="CI494" s="118"/>
      <c r="CJ494" s="118"/>
      <c r="CK494" s="118"/>
      <c r="CL494" s="118"/>
      <c r="CM494" s="118"/>
      <c r="CN494" s="118"/>
      <c r="CO494" s="118"/>
      <c r="CP494" s="118"/>
      <c r="CQ494" s="118"/>
      <c r="CR494" s="118"/>
      <c r="CS494" s="118"/>
      <c r="CT494" s="118"/>
      <c r="CU494" s="118"/>
      <c r="CV494" s="118"/>
      <c r="CW494" s="118"/>
      <c r="CX494" s="118"/>
      <c r="CY494" s="118"/>
      <c r="CZ494" s="118"/>
      <c r="DA494" s="118"/>
      <c r="DB494" s="118"/>
      <c r="DC494" s="118"/>
      <c r="DD494" s="118"/>
      <c r="DE494" s="118"/>
      <c r="DF494" s="118"/>
      <c r="DG494" s="118"/>
      <c r="DH494" s="118"/>
      <c r="DI494" s="118"/>
      <c r="DJ494" s="118"/>
    </row>
    <row r="495" spans="1:114">
      <c r="A495" s="35"/>
      <c r="B495" s="35"/>
      <c r="C495" s="35"/>
      <c r="D495" s="35"/>
      <c r="E495" s="35"/>
      <c r="F495" s="35"/>
      <c r="G495" s="35"/>
      <c r="H495" s="118"/>
      <c r="I495" s="118"/>
      <c r="J495" s="118"/>
      <c r="K495" s="118"/>
      <c r="L495" s="118"/>
      <c r="M495" s="118"/>
      <c r="N495" s="118"/>
      <c r="O495" s="118"/>
      <c r="P495" s="35"/>
      <c r="Q495" s="35"/>
      <c r="R495" s="35"/>
      <c r="S495" s="35"/>
      <c r="T495" s="35"/>
      <c r="U495" s="35"/>
      <c r="V495" s="118"/>
      <c r="W495" s="118"/>
      <c r="X495" s="118"/>
      <c r="Y495" s="118"/>
      <c r="Z495" s="118"/>
      <c r="AA495" s="118"/>
      <c r="AB495" s="118"/>
      <c r="AC495" s="118"/>
      <c r="AD495" s="118"/>
      <c r="AE495" s="118"/>
      <c r="AF495" s="118"/>
      <c r="AG495" s="118"/>
      <c r="AH495" s="118"/>
      <c r="AI495" s="118"/>
      <c r="AJ495" s="118"/>
      <c r="AK495" s="118"/>
      <c r="AL495" s="118"/>
      <c r="AM495" s="118"/>
      <c r="AN495" s="118"/>
      <c r="AO495" s="118"/>
      <c r="AP495" s="118"/>
      <c r="AQ495" s="118"/>
      <c r="AR495" s="118"/>
      <c r="AS495" s="118"/>
      <c r="AT495" s="118"/>
      <c r="AU495" s="118"/>
      <c r="AV495" s="118"/>
      <c r="AW495" s="118"/>
      <c r="AX495" s="118"/>
      <c r="AY495" s="118"/>
      <c r="AZ495" s="118"/>
      <c r="BA495" s="118"/>
      <c r="BB495" s="118"/>
      <c r="BC495" s="118"/>
      <c r="BD495" s="118"/>
      <c r="BE495" s="118"/>
      <c r="BF495" s="118"/>
      <c r="BG495" s="118"/>
      <c r="BH495" s="118"/>
      <c r="BI495" s="118"/>
      <c r="BJ495" s="118"/>
      <c r="BK495" s="118"/>
      <c r="BL495" s="118"/>
      <c r="BM495" s="118"/>
      <c r="BN495" s="118"/>
      <c r="BO495" s="118"/>
      <c r="BP495" s="118"/>
      <c r="BQ495" s="118"/>
      <c r="BR495" s="118"/>
      <c r="BS495" s="118"/>
      <c r="BT495" s="118"/>
      <c r="BU495" s="118"/>
      <c r="BV495" s="118"/>
      <c r="BW495" s="118"/>
      <c r="BX495" s="118"/>
      <c r="BY495" s="118"/>
      <c r="BZ495" s="118"/>
      <c r="CA495" s="118"/>
      <c r="CB495" s="118"/>
      <c r="CC495" s="118"/>
      <c r="CD495" s="118"/>
      <c r="CE495" s="118"/>
      <c r="CF495" s="118"/>
      <c r="CG495" s="118"/>
      <c r="CH495" s="118"/>
      <c r="CI495" s="118"/>
      <c r="CJ495" s="118"/>
      <c r="CK495" s="118"/>
      <c r="CL495" s="118"/>
      <c r="CM495" s="118"/>
      <c r="CN495" s="118"/>
      <c r="CO495" s="118"/>
      <c r="CP495" s="118"/>
      <c r="CQ495" s="118"/>
      <c r="CR495" s="118"/>
      <c r="CS495" s="118"/>
      <c r="CT495" s="118"/>
      <c r="CU495" s="118"/>
      <c r="CV495" s="118"/>
      <c r="CW495" s="118"/>
      <c r="CX495" s="118"/>
      <c r="CY495" s="118"/>
      <c r="CZ495" s="118"/>
      <c r="DA495" s="118"/>
      <c r="DB495" s="118"/>
      <c r="DC495" s="118"/>
      <c r="DD495" s="118"/>
      <c r="DE495" s="118"/>
      <c r="DF495" s="118"/>
      <c r="DG495" s="118"/>
      <c r="DH495" s="118"/>
      <c r="DI495" s="118"/>
      <c r="DJ495" s="118"/>
    </row>
    <row r="496" spans="1:114">
      <c r="A496" s="35"/>
      <c r="B496" s="35"/>
      <c r="C496" s="35"/>
      <c r="D496" s="35"/>
      <c r="E496" s="35"/>
      <c r="F496" s="35"/>
      <c r="G496" s="35"/>
      <c r="H496" s="118"/>
      <c r="I496" s="118"/>
      <c r="J496" s="118"/>
      <c r="K496" s="118"/>
      <c r="L496" s="118"/>
      <c r="M496" s="118"/>
      <c r="N496" s="118"/>
      <c r="O496" s="118"/>
      <c r="P496" s="35"/>
      <c r="Q496" s="35"/>
      <c r="R496" s="35"/>
      <c r="S496" s="35"/>
      <c r="T496" s="35"/>
      <c r="U496" s="35"/>
      <c r="V496" s="118"/>
      <c r="W496" s="118"/>
      <c r="X496" s="118"/>
      <c r="Y496" s="118"/>
      <c r="Z496" s="118"/>
      <c r="AA496" s="118"/>
      <c r="AB496" s="118"/>
      <c r="AC496" s="118"/>
      <c r="AD496" s="118"/>
      <c r="AE496" s="118"/>
      <c r="AF496" s="118"/>
      <c r="AG496" s="118"/>
      <c r="AH496" s="118"/>
      <c r="AI496" s="118"/>
      <c r="AJ496" s="118"/>
      <c r="AK496" s="118"/>
      <c r="AL496" s="118"/>
      <c r="AM496" s="118"/>
      <c r="AN496" s="118"/>
      <c r="AO496" s="118"/>
      <c r="AP496" s="118"/>
      <c r="AQ496" s="118"/>
      <c r="AR496" s="118"/>
      <c r="AS496" s="118"/>
      <c r="AT496" s="118"/>
      <c r="AU496" s="118"/>
      <c r="AV496" s="118"/>
      <c r="AW496" s="118"/>
      <c r="AX496" s="118"/>
      <c r="AY496" s="118"/>
      <c r="AZ496" s="118"/>
      <c r="BA496" s="118"/>
      <c r="BB496" s="118"/>
      <c r="BC496" s="118"/>
      <c r="BD496" s="118"/>
      <c r="BE496" s="118"/>
      <c r="BF496" s="118"/>
      <c r="BG496" s="118"/>
      <c r="BH496" s="118"/>
      <c r="BI496" s="118"/>
      <c r="BJ496" s="118"/>
      <c r="BK496" s="118"/>
      <c r="BL496" s="118"/>
      <c r="BM496" s="118"/>
      <c r="BN496" s="118"/>
      <c r="BO496" s="118"/>
      <c r="BP496" s="118"/>
      <c r="BQ496" s="118"/>
      <c r="BR496" s="118"/>
      <c r="BS496" s="118"/>
      <c r="BT496" s="118"/>
      <c r="BU496" s="118"/>
      <c r="BV496" s="118"/>
      <c r="BW496" s="118"/>
      <c r="BX496" s="118"/>
      <c r="BY496" s="118"/>
      <c r="BZ496" s="118"/>
      <c r="CA496" s="118"/>
      <c r="CB496" s="118"/>
      <c r="CC496" s="118"/>
      <c r="CD496" s="118"/>
      <c r="CE496" s="118"/>
      <c r="CF496" s="118"/>
      <c r="CG496" s="118"/>
      <c r="CH496" s="118"/>
      <c r="CI496" s="118"/>
      <c r="CJ496" s="118"/>
      <c r="CK496" s="118"/>
      <c r="CL496" s="118"/>
      <c r="CM496" s="118"/>
      <c r="CN496" s="118"/>
      <c r="CO496" s="118"/>
      <c r="CP496" s="118"/>
      <c r="CQ496" s="118"/>
      <c r="CR496" s="118"/>
      <c r="CS496" s="118"/>
      <c r="CT496" s="118"/>
      <c r="CU496" s="118"/>
      <c r="CV496" s="118"/>
      <c r="CW496" s="118"/>
      <c r="CX496" s="118"/>
      <c r="CY496" s="118"/>
      <c r="CZ496" s="118"/>
      <c r="DA496" s="118"/>
      <c r="DB496" s="118"/>
      <c r="DC496" s="118"/>
      <c r="DD496" s="118"/>
      <c r="DE496" s="118"/>
      <c r="DF496" s="118"/>
      <c r="DG496" s="118"/>
      <c r="DH496" s="118"/>
      <c r="DI496" s="118"/>
      <c r="DJ496" s="118"/>
    </row>
    <row r="497" spans="1:114">
      <c r="A497" s="35"/>
      <c r="B497" s="35"/>
      <c r="C497" s="35"/>
      <c r="D497" s="35"/>
      <c r="E497" s="35"/>
      <c r="F497" s="35"/>
      <c r="G497" s="35"/>
      <c r="H497" s="118"/>
      <c r="I497" s="118"/>
      <c r="J497" s="118"/>
      <c r="K497" s="118"/>
      <c r="L497" s="118"/>
      <c r="M497" s="118"/>
      <c r="N497" s="118"/>
      <c r="O497" s="118"/>
      <c r="P497" s="35"/>
      <c r="Q497" s="35"/>
      <c r="R497" s="35"/>
      <c r="S497" s="35"/>
      <c r="T497" s="35"/>
      <c r="U497" s="35"/>
      <c r="V497" s="118"/>
      <c r="W497" s="118"/>
      <c r="X497" s="118"/>
      <c r="Y497" s="118"/>
      <c r="Z497" s="118"/>
      <c r="AA497" s="118"/>
      <c r="AB497" s="118"/>
      <c r="AC497" s="118"/>
      <c r="AD497" s="118"/>
      <c r="AE497" s="118"/>
      <c r="AF497" s="118"/>
      <c r="AG497" s="118"/>
      <c r="AH497" s="118"/>
      <c r="AI497" s="118"/>
      <c r="AJ497" s="118"/>
      <c r="AK497" s="118"/>
      <c r="AL497" s="118"/>
      <c r="AM497" s="118"/>
      <c r="AN497" s="118"/>
      <c r="AO497" s="118"/>
      <c r="AP497" s="118"/>
      <c r="AQ497" s="118"/>
      <c r="AR497" s="118"/>
      <c r="AS497" s="118"/>
      <c r="AT497" s="118"/>
      <c r="AU497" s="118"/>
      <c r="AV497" s="118"/>
      <c r="AW497" s="118"/>
      <c r="AX497" s="118"/>
      <c r="AY497" s="118"/>
      <c r="AZ497" s="118"/>
      <c r="BA497" s="118"/>
      <c r="BB497" s="118"/>
      <c r="BC497" s="118"/>
      <c r="BD497" s="118"/>
      <c r="BE497" s="118"/>
      <c r="BF497" s="118"/>
      <c r="BG497" s="118"/>
      <c r="BH497" s="118"/>
      <c r="BI497" s="118"/>
      <c r="BJ497" s="118"/>
      <c r="BK497" s="118"/>
      <c r="BL497" s="118"/>
      <c r="BM497" s="118"/>
      <c r="BN497" s="118"/>
      <c r="BO497" s="118"/>
      <c r="BP497" s="118"/>
      <c r="BQ497" s="118"/>
      <c r="BR497" s="118"/>
      <c r="BS497" s="118"/>
      <c r="BT497" s="118"/>
      <c r="BU497" s="118"/>
      <c r="BV497" s="118"/>
      <c r="BW497" s="118"/>
      <c r="BX497" s="118"/>
      <c r="BY497" s="118"/>
      <c r="BZ497" s="118"/>
      <c r="CA497" s="118"/>
      <c r="CB497" s="118"/>
      <c r="CC497" s="118"/>
      <c r="CD497" s="118"/>
      <c r="CE497" s="118"/>
      <c r="CF497" s="118"/>
      <c r="CG497" s="118"/>
      <c r="CH497" s="118"/>
      <c r="CI497" s="118"/>
      <c r="CJ497" s="118"/>
      <c r="CK497" s="118"/>
      <c r="CL497" s="118"/>
      <c r="CM497" s="118"/>
      <c r="CN497" s="118"/>
      <c r="CO497" s="118"/>
      <c r="CP497" s="118"/>
      <c r="CQ497" s="118"/>
      <c r="CR497" s="118"/>
      <c r="CS497" s="118"/>
      <c r="CT497" s="118"/>
      <c r="CU497" s="118"/>
      <c r="CV497" s="118"/>
      <c r="CW497" s="118"/>
      <c r="CX497" s="118"/>
      <c r="CY497" s="118"/>
      <c r="CZ497" s="118"/>
      <c r="DA497" s="118"/>
      <c r="DB497" s="118"/>
      <c r="DC497" s="118"/>
      <c r="DD497" s="118"/>
      <c r="DE497" s="118"/>
      <c r="DF497" s="118"/>
      <c r="DG497" s="118"/>
      <c r="DH497" s="118"/>
      <c r="DI497" s="118"/>
      <c r="DJ497" s="118"/>
    </row>
    <row r="498" spans="1:114">
      <c r="A498" s="35"/>
      <c r="B498" s="35"/>
      <c r="C498" s="35"/>
      <c r="D498" s="35"/>
      <c r="E498" s="35"/>
      <c r="F498" s="35"/>
      <c r="G498" s="35"/>
      <c r="H498" s="118"/>
      <c r="I498" s="118"/>
      <c r="J498" s="118"/>
      <c r="K498" s="118"/>
      <c r="L498" s="118"/>
      <c r="M498" s="118"/>
      <c r="N498" s="118"/>
      <c r="O498" s="118"/>
      <c r="P498" s="35"/>
      <c r="Q498" s="35"/>
      <c r="R498" s="35"/>
      <c r="S498" s="35"/>
      <c r="T498" s="35"/>
      <c r="U498" s="35"/>
      <c r="V498" s="118"/>
      <c r="W498" s="118"/>
      <c r="X498" s="118"/>
      <c r="Y498" s="118"/>
      <c r="Z498" s="118"/>
      <c r="AA498" s="118"/>
      <c r="AB498" s="118"/>
      <c r="AC498" s="118"/>
      <c r="AD498" s="118"/>
      <c r="AE498" s="118"/>
      <c r="AF498" s="118"/>
      <c r="AG498" s="118"/>
      <c r="AH498" s="118"/>
      <c r="AI498" s="118"/>
      <c r="AJ498" s="118"/>
      <c r="AK498" s="118"/>
      <c r="AL498" s="118"/>
      <c r="AM498" s="118"/>
      <c r="AN498" s="118"/>
      <c r="AO498" s="118"/>
      <c r="AP498" s="118"/>
      <c r="AQ498" s="118"/>
      <c r="AR498" s="118"/>
      <c r="AS498" s="118"/>
      <c r="AT498" s="118"/>
      <c r="AU498" s="118"/>
      <c r="AV498" s="118"/>
      <c r="AW498" s="118"/>
      <c r="AX498" s="118"/>
      <c r="AY498" s="118"/>
      <c r="AZ498" s="118"/>
      <c r="BA498" s="118"/>
      <c r="BB498" s="118"/>
      <c r="BC498" s="118"/>
      <c r="BD498" s="118"/>
      <c r="BE498" s="118"/>
      <c r="BF498" s="118"/>
      <c r="BG498" s="118"/>
      <c r="BH498" s="118"/>
      <c r="BI498" s="118"/>
      <c r="BJ498" s="118"/>
      <c r="BK498" s="118"/>
      <c r="BL498" s="118"/>
      <c r="BM498" s="118"/>
      <c r="BN498" s="118"/>
      <c r="BO498" s="118"/>
      <c r="BP498" s="118"/>
      <c r="BQ498" s="118"/>
      <c r="BR498" s="118"/>
      <c r="BS498" s="118"/>
      <c r="BT498" s="118"/>
      <c r="BU498" s="118"/>
      <c r="BV498" s="118"/>
      <c r="BW498" s="118"/>
      <c r="BX498" s="118"/>
      <c r="BY498" s="118"/>
      <c r="BZ498" s="118"/>
      <c r="CA498" s="118"/>
      <c r="CB498" s="118"/>
      <c r="CC498" s="118"/>
      <c r="CD498" s="118"/>
      <c r="CE498" s="118"/>
      <c r="CF498" s="118"/>
      <c r="CG498" s="118"/>
      <c r="CH498" s="118"/>
      <c r="CI498" s="118"/>
      <c r="CJ498" s="118"/>
      <c r="CK498" s="118"/>
      <c r="CL498" s="118"/>
      <c r="CM498" s="118"/>
      <c r="CN498" s="118"/>
      <c r="CO498" s="118"/>
      <c r="CP498" s="118"/>
      <c r="CQ498" s="118"/>
      <c r="CR498" s="118"/>
      <c r="CS498" s="118"/>
      <c r="CT498" s="118"/>
      <c r="CU498" s="118"/>
      <c r="CV498" s="118"/>
      <c r="CW498" s="118"/>
      <c r="CX498" s="118"/>
      <c r="CY498" s="118"/>
      <c r="CZ498" s="118"/>
      <c r="DA498" s="118"/>
      <c r="DB498" s="118"/>
      <c r="DC498" s="118"/>
      <c r="DD498" s="118"/>
      <c r="DE498" s="118"/>
      <c r="DF498" s="118"/>
      <c r="DG498" s="118"/>
      <c r="DH498" s="118"/>
      <c r="DI498" s="118"/>
      <c r="DJ498" s="118"/>
    </row>
    <row r="499" spans="1:114">
      <c r="A499" s="35"/>
      <c r="B499" s="35"/>
      <c r="C499" s="35"/>
      <c r="D499" s="35"/>
      <c r="E499" s="35"/>
      <c r="F499" s="35"/>
      <c r="G499" s="35"/>
      <c r="H499" s="118"/>
      <c r="I499" s="118"/>
      <c r="J499" s="118"/>
      <c r="K499" s="118"/>
      <c r="L499" s="118"/>
      <c r="M499" s="118"/>
      <c r="N499" s="118"/>
      <c r="O499" s="118"/>
      <c r="P499" s="35"/>
      <c r="Q499" s="35"/>
      <c r="R499" s="35"/>
      <c r="S499" s="35"/>
      <c r="T499" s="35"/>
      <c r="U499" s="35"/>
      <c r="V499" s="118"/>
      <c r="W499" s="118"/>
      <c r="X499" s="118"/>
      <c r="Y499" s="118"/>
      <c r="Z499" s="118"/>
      <c r="AA499" s="118"/>
      <c r="AB499" s="118"/>
      <c r="AC499" s="118"/>
      <c r="AD499" s="118"/>
      <c r="AE499" s="118"/>
      <c r="AF499" s="118"/>
      <c r="AG499" s="118"/>
      <c r="AH499" s="118"/>
      <c r="AI499" s="118"/>
      <c r="AJ499" s="118"/>
      <c r="AK499" s="118"/>
      <c r="AL499" s="118"/>
      <c r="AM499" s="118"/>
      <c r="AN499" s="118"/>
      <c r="AO499" s="118"/>
      <c r="AP499" s="118"/>
      <c r="AQ499" s="118"/>
      <c r="AR499" s="118"/>
      <c r="AS499" s="118"/>
      <c r="AT499" s="118"/>
      <c r="AU499" s="118"/>
      <c r="AV499" s="118"/>
      <c r="AW499" s="118"/>
      <c r="AX499" s="118"/>
      <c r="AY499" s="118"/>
      <c r="AZ499" s="118"/>
      <c r="BA499" s="118"/>
      <c r="BB499" s="118"/>
      <c r="BC499" s="118"/>
      <c r="BD499" s="118"/>
      <c r="BE499" s="118"/>
      <c r="BF499" s="118"/>
      <c r="BG499" s="118"/>
      <c r="BH499" s="118"/>
      <c r="BI499" s="118"/>
      <c r="BJ499" s="118"/>
      <c r="BK499" s="118"/>
      <c r="BL499" s="118"/>
      <c r="BM499" s="118"/>
      <c r="BN499" s="118"/>
      <c r="BO499" s="118"/>
      <c r="BP499" s="118"/>
      <c r="BQ499" s="118"/>
      <c r="BR499" s="118"/>
      <c r="BS499" s="118"/>
      <c r="BT499" s="118"/>
      <c r="BU499" s="118"/>
      <c r="BV499" s="118"/>
      <c r="BW499" s="118"/>
      <c r="BX499" s="118"/>
      <c r="BY499" s="118"/>
      <c r="BZ499" s="118"/>
      <c r="CA499" s="118"/>
      <c r="CB499" s="118"/>
      <c r="CC499" s="118"/>
      <c r="CD499" s="118"/>
      <c r="CE499" s="118"/>
      <c r="CF499" s="118"/>
      <c r="CG499" s="118"/>
      <c r="CH499" s="118"/>
      <c r="CI499" s="118"/>
      <c r="CJ499" s="118"/>
      <c r="CK499" s="118"/>
      <c r="CL499" s="118"/>
      <c r="CM499" s="118"/>
      <c r="CN499" s="118"/>
      <c r="CO499" s="118"/>
      <c r="CP499" s="118"/>
      <c r="CQ499" s="118"/>
      <c r="CR499" s="118"/>
      <c r="CS499" s="118"/>
      <c r="CT499" s="118"/>
      <c r="CU499" s="118"/>
      <c r="CV499" s="118"/>
      <c r="CW499" s="118"/>
      <c r="CX499" s="118"/>
      <c r="CY499" s="118"/>
      <c r="CZ499" s="118"/>
      <c r="DA499" s="118"/>
      <c r="DB499" s="118"/>
      <c r="DC499" s="118"/>
      <c r="DD499" s="118"/>
      <c r="DE499" s="118"/>
      <c r="DF499" s="118"/>
      <c r="DG499" s="118"/>
      <c r="DH499" s="118"/>
      <c r="DI499" s="118"/>
      <c r="DJ499" s="118"/>
    </row>
    <row r="500" spans="1:114">
      <c r="A500" s="35"/>
      <c r="B500" s="35"/>
      <c r="C500" s="35"/>
      <c r="D500" s="35"/>
      <c r="E500" s="35"/>
      <c r="F500" s="35"/>
      <c r="G500" s="35"/>
      <c r="H500" s="118"/>
      <c r="I500" s="118"/>
      <c r="J500" s="118"/>
      <c r="K500" s="118"/>
      <c r="L500" s="118"/>
      <c r="M500" s="118"/>
      <c r="N500" s="118"/>
      <c r="O500" s="118"/>
      <c r="P500" s="35"/>
      <c r="Q500" s="35"/>
      <c r="R500" s="35"/>
      <c r="S500" s="35"/>
      <c r="T500" s="35"/>
      <c r="U500" s="35"/>
      <c r="V500" s="118"/>
      <c r="W500" s="118"/>
      <c r="X500" s="118"/>
      <c r="Y500" s="118"/>
      <c r="Z500" s="118"/>
      <c r="AA500" s="118"/>
      <c r="AB500" s="118"/>
      <c r="AC500" s="118"/>
      <c r="AD500" s="118"/>
      <c r="AE500" s="118"/>
      <c r="AF500" s="118"/>
      <c r="AG500" s="118"/>
      <c r="AH500" s="118"/>
      <c r="AI500" s="118"/>
      <c r="AJ500" s="118"/>
      <c r="AK500" s="118"/>
      <c r="AL500" s="118"/>
      <c r="AM500" s="118"/>
      <c r="AN500" s="118"/>
      <c r="AO500" s="118"/>
      <c r="AP500" s="118"/>
      <c r="AQ500" s="118"/>
      <c r="AR500" s="118"/>
      <c r="AS500" s="118"/>
      <c r="AT500" s="118"/>
      <c r="AU500" s="118"/>
      <c r="AV500" s="118"/>
      <c r="AW500" s="118"/>
      <c r="AX500" s="118"/>
      <c r="AY500" s="118"/>
      <c r="AZ500" s="118"/>
      <c r="BA500" s="118"/>
      <c r="BB500" s="118"/>
      <c r="BC500" s="118"/>
      <c r="BD500" s="118"/>
      <c r="BE500" s="118"/>
      <c r="BF500" s="118"/>
      <c r="BG500" s="118"/>
      <c r="BH500" s="118"/>
      <c r="BI500" s="118"/>
      <c r="BJ500" s="118"/>
      <c r="BK500" s="118"/>
      <c r="BL500" s="118"/>
      <c r="BM500" s="118"/>
      <c r="BN500" s="118"/>
      <c r="BO500" s="118"/>
      <c r="BP500" s="118"/>
      <c r="BQ500" s="118"/>
      <c r="BR500" s="118"/>
      <c r="BS500" s="118"/>
      <c r="BT500" s="118"/>
      <c r="BU500" s="118"/>
      <c r="BV500" s="118"/>
      <c r="BW500" s="118"/>
      <c r="BX500" s="118"/>
      <c r="BY500" s="118"/>
      <c r="BZ500" s="118"/>
      <c r="CA500" s="118"/>
      <c r="CB500" s="118"/>
      <c r="CC500" s="118"/>
      <c r="CD500" s="118"/>
      <c r="CE500" s="118"/>
      <c r="CF500" s="118"/>
      <c r="CG500" s="118"/>
      <c r="CH500" s="118"/>
      <c r="CI500" s="118"/>
      <c r="CJ500" s="118"/>
      <c r="CK500" s="118"/>
      <c r="CL500" s="118"/>
      <c r="CM500" s="118"/>
      <c r="CN500" s="118"/>
      <c r="CO500" s="118"/>
      <c r="CP500" s="118"/>
      <c r="CQ500" s="118"/>
      <c r="CR500" s="118"/>
      <c r="CS500" s="118"/>
      <c r="CT500" s="118"/>
      <c r="CU500" s="118"/>
      <c r="CV500" s="118"/>
      <c r="CW500" s="118"/>
      <c r="CX500" s="118"/>
      <c r="CY500" s="118"/>
      <c r="CZ500" s="118"/>
      <c r="DA500" s="118"/>
      <c r="DB500" s="118"/>
      <c r="DC500" s="118"/>
      <c r="DD500" s="118"/>
      <c r="DE500" s="118"/>
      <c r="DF500" s="118"/>
      <c r="DG500" s="118"/>
      <c r="DH500" s="118"/>
      <c r="DI500" s="118"/>
      <c r="DJ500" s="118"/>
    </row>
    <row r="501" spans="1:114">
      <c r="A501" s="34"/>
      <c r="B501" s="34"/>
      <c r="C501" s="34"/>
      <c r="D501" s="34"/>
      <c r="E501" s="34"/>
      <c r="F501" s="34"/>
      <c r="G501" s="34"/>
      <c r="P501" s="34"/>
      <c r="Q501" s="34"/>
      <c r="R501" s="34"/>
      <c r="S501" s="34"/>
      <c r="T501" s="34"/>
      <c r="U501" s="34"/>
    </row>
    <row r="502" spans="1:114">
      <c r="A502" s="34"/>
      <c r="B502" s="34"/>
      <c r="C502" s="34"/>
      <c r="D502" s="34"/>
      <c r="E502" s="34"/>
      <c r="F502" s="34"/>
      <c r="G502" s="34"/>
      <c r="P502" s="34"/>
      <c r="Q502" s="34"/>
      <c r="R502" s="34"/>
      <c r="S502" s="34"/>
      <c r="T502" s="34"/>
      <c r="U502" s="34"/>
    </row>
    <row r="503" spans="1:114">
      <c r="A503" s="34"/>
      <c r="B503" s="34"/>
      <c r="C503" s="34"/>
      <c r="D503" s="34"/>
      <c r="E503" s="34"/>
      <c r="F503" s="34"/>
      <c r="G503" s="34"/>
      <c r="P503" s="34"/>
      <c r="Q503" s="34"/>
      <c r="R503" s="34"/>
      <c r="S503" s="34"/>
      <c r="T503" s="34"/>
      <c r="U503" s="34"/>
    </row>
    <row r="504" spans="1:114">
      <c r="A504" s="34"/>
      <c r="B504" s="34"/>
      <c r="C504" s="34"/>
      <c r="D504" s="34"/>
      <c r="E504" s="34"/>
      <c r="F504" s="34"/>
      <c r="G504" s="34"/>
      <c r="P504" s="34"/>
      <c r="Q504" s="34"/>
      <c r="R504" s="34"/>
      <c r="S504" s="34"/>
      <c r="T504" s="34"/>
      <c r="U504" s="34"/>
    </row>
    <row r="505" spans="1:114">
      <c r="A505" s="34"/>
      <c r="B505" s="34"/>
      <c r="C505" s="34"/>
      <c r="D505" s="34"/>
      <c r="E505" s="34"/>
      <c r="F505" s="34"/>
      <c r="G505" s="34"/>
      <c r="P505" s="34"/>
      <c r="Q505" s="34"/>
      <c r="R505" s="34"/>
      <c r="S505" s="34"/>
      <c r="T505" s="34"/>
      <c r="U505" s="34"/>
    </row>
    <row r="506" spans="1:114">
      <c r="A506" s="34"/>
      <c r="B506" s="34"/>
      <c r="C506" s="34"/>
      <c r="D506" s="34"/>
      <c r="E506" s="34"/>
      <c r="F506" s="34"/>
      <c r="G506" s="34"/>
      <c r="P506" s="34"/>
      <c r="Q506" s="34"/>
      <c r="R506" s="34"/>
      <c r="S506" s="34"/>
      <c r="T506" s="34"/>
      <c r="U506" s="34"/>
    </row>
    <row r="507" spans="1:114">
      <c r="A507" s="34"/>
      <c r="B507" s="34"/>
      <c r="C507" s="34"/>
      <c r="D507" s="34"/>
      <c r="E507" s="34"/>
      <c r="F507" s="34"/>
      <c r="G507" s="34"/>
      <c r="P507" s="34"/>
      <c r="Q507" s="34"/>
      <c r="R507" s="34"/>
      <c r="S507" s="34"/>
      <c r="T507" s="34"/>
      <c r="U507" s="34"/>
    </row>
    <row r="508" spans="1:114">
      <c r="A508" s="34"/>
      <c r="B508" s="34"/>
      <c r="C508" s="34"/>
      <c r="D508" s="34"/>
      <c r="E508" s="34"/>
      <c r="F508" s="34"/>
      <c r="G508" s="34"/>
      <c r="P508" s="34"/>
      <c r="Q508" s="34"/>
      <c r="R508" s="34"/>
      <c r="S508" s="34"/>
      <c r="T508" s="34"/>
      <c r="U508" s="34"/>
    </row>
    <row r="509" spans="1:114">
      <c r="A509" s="34"/>
      <c r="B509" s="34"/>
      <c r="C509" s="34"/>
      <c r="D509" s="34"/>
      <c r="E509" s="34"/>
      <c r="F509" s="34"/>
      <c r="G509" s="34"/>
      <c r="P509" s="34"/>
      <c r="Q509" s="34"/>
      <c r="R509" s="34"/>
      <c r="S509" s="34"/>
      <c r="T509" s="34"/>
      <c r="U509" s="34"/>
    </row>
    <row r="510" spans="1:114">
      <c r="A510" s="34"/>
      <c r="B510" s="34"/>
      <c r="C510" s="34"/>
      <c r="D510" s="34"/>
      <c r="E510" s="34"/>
      <c r="F510" s="34"/>
      <c r="G510" s="34"/>
      <c r="P510" s="34"/>
      <c r="Q510" s="34"/>
      <c r="R510" s="34"/>
      <c r="S510" s="34"/>
      <c r="T510" s="34"/>
      <c r="U510" s="34"/>
    </row>
    <row r="511" spans="1:114">
      <c r="A511" s="34"/>
      <c r="B511" s="34"/>
      <c r="C511" s="34"/>
      <c r="D511" s="34"/>
      <c r="E511" s="34"/>
      <c r="F511" s="34"/>
      <c r="G511" s="34"/>
      <c r="P511" s="34"/>
      <c r="Q511" s="34"/>
      <c r="R511" s="34"/>
      <c r="S511" s="34"/>
      <c r="T511" s="34"/>
      <c r="U511" s="34"/>
    </row>
    <row r="512" spans="1:114">
      <c r="A512" s="34"/>
      <c r="B512" s="34"/>
      <c r="C512" s="34"/>
      <c r="D512" s="34"/>
      <c r="E512" s="34"/>
      <c r="F512" s="34"/>
      <c r="G512" s="34"/>
      <c r="P512" s="34"/>
      <c r="Q512" s="34"/>
      <c r="R512" s="34"/>
      <c r="S512" s="34"/>
      <c r="T512" s="34"/>
      <c r="U512" s="34"/>
    </row>
    <row r="513" spans="1:21">
      <c r="A513" s="34"/>
      <c r="B513" s="34"/>
      <c r="C513" s="34"/>
      <c r="D513" s="34"/>
      <c r="E513" s="34"/>
      <c r="F513" s="34"/>
      <c r="G513" s="34"/>
      <c r="P513" s="34"/>
      <c r="Q513" s="34"/>
      <c r="R513" s="34"/>
      <c r="S513" s="34"/>
      <c r="T513" s="34"/>
      <c r="U513" s="34"/>
    </row>
    <row r="514" spans="1:21">
      <c r="A514" s="34"/>
      <c r="B514" s="34"/>
      <c r="C514" s="34"/>
      <c r="D514" s="34"/>
      <c r="E514" s="34"/>
      <c r="F514" s="34"/>
      <c r="G514" s="34"/>
      <c r="P514" s="34"/>
      <c r="Q514" s="34"/>
      <c r="R514" s="34"/>
      <c r="S514" s="34"/>
      <c r="T514" s="34"/>
      <c r="U514" s="34"/>
    </row>
    <row r="515" spans="1:21">
      <c r="A515" s="34"/>
      <c r="B515" s="34"/>
      <c r="C515" s="34"/>
      <c r="D515" s="34"/>
      <c r="E515" s="34"/>
      <c r="F515" s="34"/>
      <c r="G515" s="34"/>
      <c r="P515" s="34"/>
      <c r="Q515" s="34"/>
      <c r="R515" s="34"/>
      <c r="S515" s="34"/>
      <c r="T515" s="34"/>
      <c r="U515" s="34"/>
    </row>
    <row r="516" spans="1:21">
      <c r="A516" s="34"/>
      <c r="B516" s="34"/>
      <c r="C516" s="34"/>
      <c r="D516" s="34"/>
      <c r="E516" s="34"/>
      <c r="F516" s="34"/>
      <c r="G516" s="34"/>
      <c r="P516" s="34"/>
      <c r="Q516" s="34"/>
      <c r="R516" s="34"/>
      <c r="S516" s="34"/>
      <c r="T516" s="34"/>
      <c r="U516" s="34"/>
    </row>
    <row r="517" spans="1:21">
      <c r="A517" s="34"/>
      <c r="B517" s="34"/>
      <c r="C517" s="34"/>
      <c r="D517" s="34"/>
      <c r="E517" s="34"/>
      <c r="F517" s="34"/>
      <c r="G517" s="34"/>
      <c r="P517" s="34"/>
      <c r="Q517" s="34"/>
      <c r="R517" s="34"/>
      <c r="S517" s="34"/>
      <c r="T517" s="34"/>
      <c r="U517" s="34"/>
    </row>
    <row r="518" spans="1:21">
      <c r="A518" s="34"/>
      <c r="B518" s="34"/>
      <c r="C518" s="34"/>
      <c r="D518" s="34"/>
      <c r="E518" s="34"/>
      <c r="F518" s="34"/>
      <c r="G518" s="34"/>
      <c r="P518" s="34"/>
      <c r="Q518" s="34"/>
      <c r="R518" s="34"/>
      <c r="S518" s="34"/>
      <c r="T518" s="34"/>
      <c r="U518" s="34"/>
    </row>
    <row r="519" spans="1:21">
      <c r="A519" s="34"/>
      <c r="B519" s="34"/>
      <c r="C519" s="34"/>
      <c r="D519" s="34"/>
      <c r="E519" s="34"/>
      <c r="F519" s="34"/>
      <c r="G519" s="34"/>
      <c r="P519" s="34"/>
      <c r="Q519" s="34"/>
      <c r="R519" s="34"/>
      <c r="S519" s="34"/>
      <c r="T519" s="34"/>
      <c r="U519" s="34"/>
    </row>
    <row r="520" spans="1:21">
      <c r="A520" s="34"/>
      <c r="B520" s="34"/>
      <c r="C520" s="34"/>
      <c r="D520" s="34"/>
      <c r="E520" s="34"/>
      <c r="F520" s="34"/>
      <c r="G520" s="34"/>
      <c r="P520" s="34"/>
      <c r="Q520" s="34"/>
      <c r="R520" s="34"/>
      <c r="S520" s="34"/>
      <c r="T520" s="34"/>
      <c r="U520" s="34"/>
    </row>
    <row r="521" spans="1:21">
      <c r="A521" s="34"/>
      <c r="B521" s="34"/>
      <c r="C521" s="34"/>
      <c r="D521" s="34"/>
      <c r="E521" s="34"/>
      <c r="F521" s="34"/>
      <c r="G521" s="34"/>
      <c r="P521" s="34"/>
      <c r="Q521" s="34"/>
      <c r="R521" s="34"/>
      <c r="S521" s="34"/>
      <c r="T521" s="34"/>
      <c r="U521" s="34"/>
    </row>
    <row r="522" spans="1:21">
      <c r="A522" s="34"/>
      <c r="B522" s="34"/>
      <c r="C522" s="34"/>
      <c r="D522" s="34"/>
      <c r="E522" s="34"/>
      <c r="F522" s="34"/>
      <c r="G522" s="34"/>
      <c r="P522" s="34"/>
      <c r="Q522" s="34"/>
      <c r="R522" s="34"/>
      <c r="S522" s="34"/>
      <c r="T522" s="34"/>
      <c r="U522" s="34"/>
    </row>
    <row r="523" spans="1:21">
      <c r="A523" s="34"/>
      <c r="B523" s="34"/>
      <c r="C523" s="34"/>
      <c r="D523" s="34"/>
      <c r="E523" s="34"/>
      <c r="F523" s="34"/>
      <c r="G523" s="34"/>
      <c r="P523" s="34"/>
      <c r="Q523" s="34"/>
      <c r="R523" s="34"/>
      <c r="S523" s="34"/>
      <c r="T523" s="34"/>
      <c r="U523" s="34"/>
    </row>
    <row r="524" spans="1:21">
      <c r="A524" s="34"/>
      <c r="B524" s="34"/>
      <c r="C524" s="34"/>
      <c r="D524" s="34"/>
      <c r="E524" s="34"/>
      <c r="F524" s="34"/>
      <c r="G524" s="34"/>
      <c r="P524" s="34"/>
      <c r="Q524" s="34"/>
      <c r="R524" s="34"/>
      <c r="S524" s="34"/>
      <c r="T524" s="34"/>
      <c r="U524" s="34"/>
    </row>
    <row r="525" spans="1:21">
      <c r="A525" s="34"/>
      <c r="B525" s="34"/>
      <c r="C525" s="34"/>
      <c r="D525" s="34"/>
      <c r="E525" s="34"/>
      <c r="F525" s="34"/>
      <c r="G525" s="34"/>
      <c r="P525" s="34"/>
      <c r="Q525" s="34"/>
      <c r="R525" s="34"/>
      <c r="S525" s="34"/>
      <c r="T525" s="34"/>
      <c r="U525" s="34"/>
    </row>
    <row r="526" spans="1:21">
      <c r="A526" s="34"/>
      <c r="B526" s="34"/>
      <c r="C526" s="34"/>
      <c r="D526" s="34"/>
      <c r="E526" s="34"/>
      <c r="F526" s="34"/>
      <c r="G526" s="34"/>
      <c r="P526" s="34"/>
      <c r="Q526" s="34"/>
      <c r="R526" s="34"/>
      <c r="S526" s="34"/>
      <c r="T526" s="34"/>
      <c r="U526" s="34"/>
    </row>
    <row r="527" spans="1:21">
      <c r="A527" s="34"/>
      <c r="B527" s="34"/>
      <c r="C527" s="34"/>
      <c r="D527" s="34"/>
      <c r="E527" s="34"/>
      <c r="F527" s="34"/>
      <c r="G527" s="34"/>
      <c r="P527" s="34"/>
      <c r="Q527" s="34"/>
      <c r="R527" s="34"/>
      <c r="S527" s="34"/>
      <c r="T527" s="34"/>
      <c r="U527" s="34"/>
    </row>
    <row r="528" spans="1:21">
      <c r="A528" s="34"/>
      <c r="B528" s="34"/>
      <c r="C528" s="34"/>
      <c r="D528" s="34"/>
      <c r="E528" s="34"/>
      <c r="F528" s="34"/>
      <c r="G528" s="34"/>
      <c r="P528" s="34"/>
      <c r="Q528" s="34"/>
      <c r="R528" s="34"/>
      <c r="S528" s="34"/>
      <c r="T528" s="34"/>
      <c r="U528" s="34"/>
    </row>
    <row r="529" spans="1:21">
      <c r="A529" s="34"/>
      <c r="B529" s="34"/>
      <c r="C529" s="34"/>
      <c r="D529" s="34"/>
      <c r="E529" s="34"/>
      <c r="F529" s="34"/>
      <c r="G529" s="34"/>
      <c r="P529" s="34"/>
      <c r="Q529" s="34"/>
      <c r="R529" s="34"/>
      <c r="S529" s="34"/>
      <c r="T529" s="34"/>
      <c r="U529" s="34"/>
    </row>
    <row r="530" spans="1:21">
      <c r="A530" s="34"/>
      <c r="B530" s="34"/>
      <c r="C530" s="34"/>
      <c r="D530" s="34"/>
      <c r="E530" s="34"/>
      <c r="F530" s="34"/>
      <c r="G530" s="34"/>
      <c r="P530" s="34"/>
      <c r="Q530" s="34"/>
      <c r="R530" s="34"/>
      <c r="S530" s="34"/>
      <c r="T530" s="34"/>
      <c r="U530" s="34"/>
    </row>
    <row r="531" spans="1:21">
      <c r="A531" s="34"/>
      <c r="B531" s="34"/>
      <c r="C531" s="34"/>
      <c r="D531" s="34"/>
      <c r="E531" s="34"/>
      <c r="F531" s="34"/>
      <c r="G531" s="34"/>
      <c r="P531" s="34"/>
      <c r="Q531" s="34"/>
      <c r="R531" s="34"/>
      <c r="S531" s="34"/>
      <c r="T531" s="34"/>
      <c r="U531" s="34"/>
    </row>
    <row r="532" spans="1:21">
      <c r="A532" s="34"/>
      <c r="B532" s="34"/>
      <c r="C532" s="34"/>
      <c r="D532" s="34"/>
      <c r="E532" s="34"/>
      <c r="F532" s="34"/>
      <c r="G532" s="34"/>
      <c r="P532" s="34"/>
      <c r="Q532" s="34"/>
      <c r="R532" s="34"/>
      <c r="S532" s="34"/>
      <c r="T532" s="34"/>
      <c r="U532" s="34"/>
    </row>
    <row r="533" spans="1:21">
      <c r="A533" s="34"/>
      <c r="B533" s="34"/>
      <c r="C533" s="34"/>
      <c r="D533" s="34"/>
      <c r="E533" s="34"/>
      <c r="F533" s="34"/>
      <c r="G533" s="34"/>
      <c r="P533" s="34"/>
      <c r="Q533" s="34"/>
      <c r="R533" s="34"/>
      <c r="S533" s="34"/>
      <c r="T533" s="34"/>
      <c r="U533" s="34"/>
    </row>
    <row r="534" spans="1:21">
      <c r="A534" s="34"/>
      <c r="B534" s="34"/>
      <c r="C534" s="34"/>
      <c r="D534" s="34"/>
      <c r="E534" s="34"/>
      <c r="F534" s="34"/>
      <c r="G534" s="34"/>
      <c r="P534" s="34"/>
      <c r="Q534" s="34"/>
      <c r="R534" s="34"/>
      <c r="S534" s="34"/>
      <c r="T534" s="34"/>
      <c r="U534" s="34"/>
    </row>
    <row r="535" spans="1:21">
      <c r="A535" s="34"/>
      <c r="B535" s="34"/>
      <c r="C535" s="34"/>
      <c r="D535" s="34"/>
      <c r="E535" s="34"/>
      <c r="F535" s="34"/>
      <c r="G535" s="34"/>
      <c r="P535" s="34"/>
      <c r="Q535" s="34"/>
      <c r="R535" s="34"/>
      <c r="S535" s="34"/>
      <c r="T535" s="34"/>
      <c r="U535" s="34"/>
    </row>
    <row r="536" spans="1:21">
      <c r="A536" s="34"/>
      <c r="B536" s="34"/>
      <c r="C536" s="34"/>
      <c r="D536" s="34"/>
      <c r="E536" s="34"/>
      <c r="F536" s="34"/>
      <c r="G536" s="34"/>
      <c r="P536" s="34"/>
      <c r="Q536" s="34"/>
      <c r="R536" s="34"/>
      <c r="S536" s="34"/>
      <c r="T536" s="34"/>
      <c r="U536" s="34"/>
    </row>
    <row r="537" spans="1:21">
      <c r="A537" s="34"/>
      <c r="B537" s="34"/>
      <c r="C537" s="34"/>
      <c r="D537" s="34"/>
      <c r="E537" s="34"/>
      <c r="F537" s="34"/>
      <c r="G537" s="34"/>
      <c r="P537" s="34"/>
      <c r="Q537" s="34"/>
      <c r="R537" s="34"/>
      <c r="S537" s="34"/>
      <c r="T537" s="34"/>
      <c r="U537" s="34"/>
    </row>
    <row r="538" spans="1:21">
      <c r="A538" s="34"/>
      <c r="B538" s="34"/>
      <c r="C538" s="34"/>
      <c r="D538" s="34"/>
      <c r="E538" s="34"/>
      <c r="F538" s="34"/>
      <c r="G538" s="34"/>
      <c r="P538" s="34"/>
      <c r="Q538" s="34"/>
      <c r="R538" s="34"/>
      <c r="S538" s="34"/>
      <c r="T538" s="34"/>
      <c r="U538" s="34"/>
    </row>
    <row r="539" spans="1:21">
      <c r="A539" s="34"/>
      <c r="B539" s="34"/>
      <c r="C539" s="34"/>
      <c r="D539" s="34"/>
      <c r="E539" s="34"/>
      <c r="F539" s="34"/>
      <c r="G539" s="34"/>
      <c r="P539" s="34"/>
      <c r="Q539" s="34"/>
      <c r="R539" s="34"/>
      <c r="S539" s="34"/>
      <c r="T539" s="34"/>
      <c r="U539" s="34"/>
    </row>
    <row r="540" spans="1:21">
      <c r="A540" s="34"/>
      <c r="B540" s="34"/>
      <c r="C540" s="34"/>
      <c r="D540" s="34"/>
      <c r="E540" s="34"/>
      <c r="F540" s="34"/>
      <c r="G540" s="34"/>
      <c r="P540" s="34"/>
      <c r="Q540" s="34"/>
      <c r="R540" s="34"/>
      <c r="S540" s="34"/>
      <c r="T540" s="34"/>
      <c r="U540" s="34"/>
    </row>
    <row r="541" spans="1:21">
      <c r="A541" s="34"/>
      <c r="B541" s="34"/>
      <c r="C541" s="34"/>
      <c r="D541" s="34"/>
      <c r="E541" s="34"/>
      <c r="F541" s="34"/>
      <c r="G541" s="34"/>
      <c r="P541" s="34"/>
      <c r="Q541" s="34"/>
      <c r="R541" s="34"/>
      <c r="S541" s="34"/>
      <c r="T541" s="34"/>
      <c r="U541" s="34"/>
    </row>
    <row r="542" spans="1:21">
      <c r="A542" s="34"/>
      <c r="B542" s="34"/>
      <c r="C542" s="34"/>
      <c r="D542" s="34"/>
      <c r="E542" s="34"/>
      <c r="F542" s="34"/>
      <c r="G542" s="34"/>
      <c r="P542" s="34"/>
      <c r="Q542" s="34"/>
      <c r="R542" s="34"/>
      <c r="S542" s="34"/>
      <c r="T542" s="34"/>
      <c r="U542" s="34"/>
    </row>
    <row r="543" spans="1:21">
      <c r="A543" s="34"/>
      <c r="B543" s="34"/>
      <c r="C543" s="34"/>
      <c r="D543" s="34"/>
      <c r="E543" s="34"/>
      <c r="F543" s="34"/>
      <c r="G543" s="34"/>
      <c r="P543" s="34"/>
      <c r="Q543" s="34"/>
      <c r="R543" s="34"/>
      <c r="S543" s="34"/>
      <c r="T543" s="34"/>
      <c r="U543" s="34"/>
    </row>
    <row r="544" spans="1:21">
      <c r="A544" s="34"/>
      <c r="B544" s="34"/>
      <c r="C544" s="34"/>
      <c r="D544" s="34"/>
      <c r="E544" s="34"/>
      <c r="F544" s="34"/>
      <c r="G544" s="34"/>
      <c r="P544" s="34"/>
      <c r="Q544" s="34"/>
      <c r="R544" s="34"/>
      <c r="S544" s="34"/>
      <c r="T544" s="34"/>
      <c r="U544" s="34"/>
    </row>
    <row r="545" spans="1:21">
      <c r="A545" s="34"/>
      <c r="B545" s="34"/>
      <c r="C545" s="34"/>
      <c r="D545" s="34"/>
      <c r="E545" s="34"/>
      <c r="F545" s="34"/>
      <c r="G545" s="34"/>
      <c r="P545" s="34"/>
      <c r="Q545" s="34"/>
      <c r="R545" s="34"/>
      <c r="S545" s="34"/>
      <c r="T545" s="34"/>
      <c r="U545" s="34"/>
    </row>
    <row r="546" spans="1:21">
      <c r="A546" s="34"/>
      <c r="B546" s="34"/>
      <c r="C546" s="34"/>
      <c r="D546" s="34"/>
      <c r="E546" s="34"/>
      <c r="F546" s="34"/>
      <c r="G546" s="34"/>
      <c r="P546" s="34"/>
      <c r="Q546" s="34"/>
      <c r="R546" s="34"/>
      <c r="S546" s="34"/>
      <c r="T546" s="34"/>
      <c r="U546" s="34"/>
    </row>
    <row r="547" spans="1:21">
      <c r="A547" s="34"/>
      <c r="B547" s="34"/>
      <c r="C547" s="34"/>
      <c r="D547" s="34"/>
      <c r="E547" s="34"/>
      <c r="F547" s="34"/>
      <c r="G547" s="34"/>
      <c r="P547" s="34"/>
      <c r="Q547" s="34"/>
      <c r="R547" s="34"/>
      <c r="S547" s="34"/>
      <c r="T547" s="34"/>
      <c r="U547" s="34"/>
    </row>
    <row r="548" spans="1:21">
      <c r="A548" s="34"/>
      <c r="B548" s="34"/>
      <c r="C548" s="34"/>
      <c r="D548" s="34"/>
      <c r="E548" s="34"/>
      <c r="F548" s="34"/>
      <c r="G548" s="34"/>
      <c r="P548" s="34"/>
      <c r="Q548" s="34"/>
      <c r="R548" s="34"/>
      <c r="S548" s="34"/>
      <c r="T548" s="34"/>
      <c r="U548" s="34"/>
    </row>
    <row r="549" spans="1:21">
      <c r="A549" s="34"/>
      <c r="B549" s="34"/>
      <c r="C549" s="34"/>
      <c r="D549" s="34"/>
      <c r="E549" s="34"/>
      <c r="F549" s="34"/>
      <c r="G549" s="34"/>
      <c r="P549" s="34"/>
      <c r="Q549" s="34"/>
      <c r="R549" s="34"/>
      <c r="S549" s="34"/>
      <c r="T549" s="34"/>
      <c r="U549" s="34"/>
    </row>
    <row r="550" spans="1:21">
      <c r="A550" s="34"/>
      <c r="B550" s="34"/>
      <c r="C550" s="34"/>
      <c r="D550" s="34"/>
      <c r="E550" s="34"/>
      <c r="F550" s="34"/>
      <c r="G550" s="34"/>
      <c r="P550" s="34"/>
      <c r="Q550" s="34"/>
      <c r="R550" s="34"/>
      <c r="S550" s="34"/>
      <c r="T550" s="34"/>
      <c r="U550" s="34"/>
    </row>
    <row r="551" spans="1:21">
      <c r="A551" s="34"/>
      <c r="B551" s="34"/>
      <c r="C551" s="34"/>
      <c r="D551" s="34"/>
      <c r="E551" s="34"/>
      <c r="F551" s="34"/>
      <c r="G551" s="34"/>
      <c r="P551" s="34"/>
      <c r="Q551" s="34"/>
      <c r="R551" s="34"/>
      <c r="S551" s="34"/>
      <c r="T551" s="34"/>
      <c r="U551" s="34"/>
    </row>
    <row r="552" spans="1:21">
      <c r="A552" s="34"/>
      <c r="B552" s="34"/>
      <c r="C552" s="34"/>
      <c r="D552" s="34"/>
      <c r="E552" s="34"/>
      <c r="F552" s="34"/>
      <c r="G552" s="34"/>
      <c r="P552" s="34"/>
      <c r="Q552" s="34"/>
      <c r="R552" s="34"/>
      <c r="S552" s="34"/>
      <c r="T552" s="34"/>
      <c r="U552" s="34"/>
    </row>
    <row r="553" spans="1:21">
      <c r="A553" s="34"/>
      <c r="B553" s="34"/>
      <c r="C553" s="34"/>
      <c r="D553" s="34"/>
      <c r="E553" s="34"/>
      <c r="F553" s="34"/>
      <c r="G553" s="34"/>
      <c r="P553" s="34"/>
      <c r="Q553" s="34"/>
      <c r="R553" s="34"/>
      <c r="S553" s="34"/>
      <c r="T553" s="34"/>
      <c r="U553" s="34"/>
    </row>
    <row r="554" spans="1:21">
      <c r="A554" s="34"/>
      <c r="B554" s="34"/>
      <c r="C554" s="34"/>
      <c r="D554" s="34"/>
      <c r="E554" s="34"/>
      <c r="F554" s="34"/>
      <c r="G554" s="34"/>
      <c r="P554" s="34"/>
      <c r="Q554" s="34"/>
      <c r="R554" s="34"/>
      <c r="S554" s="34"/>
      <c r="T554" s="34"/>
      <c r="U554" s="34"/>
    </row>
    <row r="555" spans="1:21">
      <c r="A555" s="34"/>
      <c r="B555" s="34"/>
      <c r="C555" s="34"/>
      <c r="D555" s="34"/>
      <c r="E555" s="34"/>
      <c r="F555" s="34"/>
      <c r="G555" s="34"/>
      <c r="P555" s="34"/>
      <c r="Q555" s="34"/>
      <c r="R555" s="34"/>
      <c r="S555" s="34"/>
      <c r="T555" s="34"/>
      <c r="U555" s="34"/>
    </row>
    <row r="556" spans="1:21">
      <c r="A556" s="34"/>
      <c r="B556" s="34"/>
      <c r="C556" s="34"/>
      <c r="D556" s="34"/>
      <c r="E556" s="34"/>
      <c r="F556" s="34"/>
      <c r="G556" s="34"/>
      <c r="P556" s="34"/>
      <c r="Q556" s="34"/>
      <c r="R556" s="34"/>
      <c r="S556" s="34"/>
      <c r="T556" s="34"/>
      <c r="U556" s="34"/>
    </row>
    <row r="557" spans="1:21">
      <c r="A557" s="34"/>
      <c r="B557" s="34"/>
      <c r="C557" s="34"/>
      <c r="D557" s="34"/>
      <c r="E557" s="34"/>
      <c r="F557" s="34"/>
      <c r="G557" s="34"/>
      <c r="P557" s="34"/>
      <c r="Q557" s="34"/>
      <c r="R557" s="34"/>
      <c r="S557" s="34"/>
      <c r="T557" s="34"/>
      <c r="U557" s="34"/>
    </row>
    <row r="558" spans="1:21">
      <c r="A558" s="34"/>
      <c r="B558" s="34"/>
      <c r="C558" s="34"/>
      <c r="D558" s="34"/>
      <c r="E558" s="34"/>
      <c r="F558" s="34"/>
      <c r="G558" s="34"/>
      <c r="P558" s="34"/>
      <c r="Q558" s="34"/>
      <c r="R558" s="34"/>
      <c r="S558" s="34"/>
      <c r="T558" s="34"/>
      <c r="U558" s="34"/>
    </row>
    <row r="559" spans="1:21">
      <c r="A559" s="34"/>
      <c r="B559" s="34"/>
      <c r="C559" s="34"/>
      <c r="D559" s="34"/>
      <c r="E559" s="34"/>
      <c r="F559" s="34"/>
      <c r="G559" s="34"/>
      <c r="P559" s="34"/>
      <c r="Q559" s="34"/>
      <c r="R559" s="34"/>
      <c r="S559" s="34"/>
      <c r="T559" s="34"/>
      <c r="U559" s="34"/>
    </row>
    <row r="560" spans="1:21">
      <c r="A560" s="34"/>
      <c r="B560" s="34"/>
      <c r="C560" s="34"/>
      <c r="D560" s="34"/>
      <c r="E560" s="34"/>
      <c r="F560" s="34"/>
      <c r="G560" s="34"/>
      <c r="P560" s="34"/>
      <c r="Q560" s="34"/>
      <c r="R560" s="34"/>
      <c r="S560" s="34"/>
      <c r="T560" s="34"/>
      <c r="U560" s="34"/>
    </row>
    <row r="561" spans="1:21">
      <c r="A561" s="34"/>
      <c r="B561" s="34"/>
      <c r="C561" s="34"/>
      <c r="D561" s="34"/>
      <c r="E561" s="34"/>
      <c r="F561" s="34"/>
      <c r="G561" s="34"/>
      <c r="P561" s="34"/>
      <c r="Q561" s="34"/>
      <c r="R561" s="34"/>
      <c r="S561" s="34"/>
      <c r="T561" s="34"/>
      <c r="U561" s="34"/>
    </row>
    <row r="562" spans="1:21">
      <c r="A562" s="34"/>
      <c r="B562" s="34"/>
      <c r="C562" s="34"/>
      <c r="D562" s="34"/>
      <c r="E562" s="34"/>
      <c r="F562" s="34"/>
      <c r="G562" s="34"/>
      <c r="P562" s="34"/>
      <c r="Q562" s="34"/>
      <c r="R562" s="34"/>
      <c r="S562" s="34"/>
      <c r="T562" s="34"/>
      <c r="U562" s="34"/>
    </row>
    <row r="563" spans="1:21">
      <c r="A563" s="34"/>
      <c r="B563" s="34"/>
      <c r="C563" s="34"/>
      <c r="D563" s="34"/>
      <c r="E563" s="34"/>
      <c r="F563" s="34"/>
      <c r="G563" s="34"/>
      <c r="P563" s="34"/>
      <c r="Q563" s="34"/>
      <c r="R563" s="34"/>
      <c r="S563" s="34"/>
      <c r="T563" s="34"/>
      <c r="U563" s="34"/>
    </row>
    <row r="564" spans="1:21">
      <c r="A564" s="34"/>
      <c r="B564" s="34"/>
      <c r="C564" s="34"/>
      <c r="D564" s="34"/>
      <c r="E564" s="34"/>
      <c r="F564" s="34"/>
      <c r="G564" s="34"/>
      <c r="P564" s="34"/>
      <c r="Q564" s="34"/>
      <c r="R564" s="34"/>
      <c r="S564" s="34"/>
      <c r="T564" s="34"/>
      <c r="U564" s="34"/>
    </row>
    <row r="565" spans="1:21">
      <c r="A565" s="34"/>
      <c r="B565" s="34"/>
      <c r="C565" s="34"/>
      <c r="D565" s="34"/>
      <c r="E565" s="34"/>
      <c r="F565" s="34"/>
      <c r="G565" s="34"/>
      <c r="P565" s="34"/>
      <c r="Q565" s="34"/>
      <c r="R565" s="34"/>
      <c r="S565" s="34"/>
      <c r="T565" s="34"/>
      <c r="U565" s="34"/>
    </row>
    <row r="566" spans="1:21">
      <c r="A566" s="34"/>
      <c r="B566" s="34"/>
      <c r="C566" s="34"/>
      <c r="D566" s="34"/>
      <c r="E566" s="34"/>
      <c r="F566" s="34"/>
      <c r="G566" s="34"/>
      <c r="P566" s="34"/>
      <c r="Q566" s="34"/>
      <c r="R566" s="34"/>
      <c r="S566" s="34"/>
      <c r="T566" s="34"/>
      <c r="U566" s="34"/>
    </row>
    <row r="567" spans="1:21">
      <c r="A567" s="34"/>
      <c r="B567" s="34"/>
      <c r="C567" s="34"/>
      <c r="D567" s="34"/>
      <c r="E567" s="34"/>
      <c r="F567" s="34"/>
      <c r="G567" s="34"/>
      <c r="P567" s="34"/>
      <c r="Q567" s="34"/>
      <c r="R567" s="34"/>
      <c r="S567" s="34"/>
      <c r="T567" s="34"/>
      <c r="U567" s="34"/>
    </row>
    <row r="568" spans="1:21">
      <c r="A568" s="34"/>
      <c r="B568" s="34"/>
      <c r="C568" s="34"/>
      <c r="D568" s="34"/>
      <c r="E568" s="34"/>
      <c r="F568" s="34"/>
      <c r="G568" s="34"/>
      <c r="P568" s="34"/>
      <c r="Q568" s="34"/>
      <c r="R568" s="34"/>
      <c r="S568" s="34"/>
      <c r="T568" s="34"/>
      <c r="U568" s="34"/>
    </row>
    <row r="569" spans="1:21">
      <c r="A569" s="34"/>
      <c r="B569" s="34"/>
      <c r="C569" s="34"/>
      <c r="D569" s="34"/>
      <c r="E569" s="34"/>
      <c r="F569" s="34"/>
      <c r="G569" s="34"/>
      <c r="P569" s="34"/>
      <c r="Q569" s="34"/>
      <c r="R569" s="34"/>
      <c r="S569" s="34"/>
      <c r="T569" s="34"/>
      <c r="U569" s="34"/>
    </row>
    <row r="570" spans="1:21">
      <c r="A570" s="34"/>
      <c r="B570" s="34"/>
      <c r="C570" s="34"/>
      <c r="D570" s="34"/>
      <c r="E570" s="34"/>
      <c r="F570" s="34"/>
      <c r="G570" s="34"/>
      <c r="P570" s="34"/>
      <c r="Q570" s="34"/>
      <c r="R570" s="34"/>
      <c r="S570" s="34"/>
      <c r="T570" s="34"/>
      <c r="U570" s="34"/>
    </row>
    <row r="571" spans="1:21">
      <c r="A571" s="34"/>
      <c r="B571" s="34"/>
      <c r="C571" s="34"/>
      <c r="D571" s="34"/>
      <c r="E571" s="34"/>
      <c r="F571" s="34"/>
      <c r="G571" s="34"/>
      <c r="P571" s="34"/>
      <c r="Q571" s="34"/>
      <c r="R571" s="34"/>
      <c r="S571" s="34"/>
      <c r="T571" s="34"/>
      <c r="U571" s="34"/>
    </row>
    <row r="572" spans="1:21">
      <c r="A572" s="34"/>
      <c r="B572" s="34"/>
      <c r="C572" s="34"/>
      <c r="D572" s="34"/>
      <c r="E572" s="34"/>
      <c r="F572" s="34"/>
      <c r="G572" s="34"/>
      <c r="P572" s="34"/>
      <c r="Q572" s="34"/>
      <c r="R572" s="34"/>
      <c r="S572" s="34"/>
      <c r="T572" s="34"/>
      <c r="U572" s="34"/>
    </row>
    <row r="573" spans="1:21">
      <c r="A573" s="34"/>
      <c r="B573" s="34"/>
      <c r="C573" s="34"/>
      <c r="D573" s="34"/>
      <c r="E573" s="34"/>
      <c r="F573" s="34"/>
      <c r="G573" s="34"/>
      <c r="P573" s="34"/>
      <c r="Q573" s="34"/>
      <c r="R573" s="34"/>
      <c r="S573" s="34"/>
      <c r="T573" s="34"/>
      <c r="U573" s="34"/>
    </row>
    <row r="574" spans="1:21">
      <c r="A574" s="34"/>
      <c r="B574" s="34"/>
      <c r="C574" s="34"/>
      <c r="D574" s="34"/>
      <c r="E574" s="34"/>
      <c r="F574" s="34"/>
      <c r="G574" s="34"/>
      <c r="P574" s="34"/>
      <c r="Q574" s="34"/>
      <c r="R574" s="34"/>
      <c r="S574" s="34"/>
      <c r="T574" s="34"/>
      <c r="U574" s="34"/>
    </row>
    <row r="575" spans="1:21">
      <c r="A575" s="34"/>
      <c r="B575" s="34"/>
      <c r="C575" s="34"/>
      <c r="D575" s="34"/>
      <c r="E575" s="34"/>
      <c r="F575" s="34"/>
      <c r="G575" s="34"/>
      <c r="P575" s="34"/>
      <c r="Q575" s="34"/>
      <c r="R575" s="34"/>
      <c r="S575" s="34"/>
      <c r="T575" s="34"/>
      <c r="U575" s="34"/>
    </row>
    <row r="576" spans="1:21">
      <c r="A576" s="34"/>
      <c r="B576" s="34"/>
      <c r="C576" s="34"/>
      <c r="D576" s="34"/>
      <c r="E576" s="34"/>
      <c r="F576" s="34"/>
      <c r="G576" s="34"/>
      <c r="P576" s="34"/>
      <c r="Q576" s="34"/>
      <c r="R576" s="34"/>
      <c r="S576" s="34"/>
      <c r="T576" s="34"/>
      <c r="U576" s="34"/>
    </row>
    <row r="577" spans="1:21">
      <c r="A577" s="34"/>
      <c r="B577" s="34"/>
      <c r="C577" s="34"/>
      <c r="D577" s="34"/>
      <c r="E577" s="34"/>
      <c r="F577" s="34"/>
      <c r="G577" s="34"/>
      <c r="P577" s="34"/>
      <c r="Q577" s="34"/>
      <c r="R577" s="34"/>
      <c r="S577" s="34"/>
      <c r="T577" s="34"/>
      <c r="U577" s="34"/>
    </row>
    <row r="578" spans="1:21">
      <c r="A578" s="34"/>
      <c r="B578" s="34"/>
      <c r="C578" s="34"/>
      <c r="D578" s="34"/>
      <c r="E578" s="34"/>
      <c r="F578" s="34"/>
      <c r="G578" s="34"/>
      <c r="P578" s="34"/>
      <c r="Q578" s="34"/>
      <c r="R578" s="34"/>
      <c r="S578" s="34"/>
      <c r="T578" s="34"/>
      <c r="U578" s="34"/>
    </row>
    <row r="579" spans="1:21">
      <c r="A579" s="34"/>
      <c r="B579" s="34"/>
      <c r="C579" s="34"/>
      <c r="D579" s="34"/>
      <c r="E579" s="34"/>
      <c r="F579" s="34"/>
      <c r="G579" s="34"/>
      <c r="P579" s="34"/>
      <c r="Q579" s="34"/>
      <c r="R579" s="34"/>
      <c r="S579" s="34"/>
      <c r="T579" s="34"/>
      <c r="U579" s="34"/>
    </row>
    <row r="580" spans="1:21">
      <c r="A580" s="34"/>
      <c r="B580" s="34"/>
      <c r="C580" s="34"/>
      <c r="D580" s="34"/>
      <c r="E580" s="34"/>
      <c r="F580" s="34"/>
      <c r="G580" s="34"/>
      <c r="P580" s="34"/>
      <c r="Q580" s="34"/>
      <c r="R580" s="34"/>
      <c r="S580" s="34"/>
      <c r="T580" s="34"/>
      <c r="U580" s="34"/>
    </row>
    <row r="581" spans="1:21">
      <c r="A581" s="34"/>
      <c r="B581" s="34"/>
      <c r="C581" s="34"/>
      <c r="D581" s="34"/>
      <c r="E581" s="34"/>
      <c r="F581" s="34"/>
      <c r="G581" s="34"/>
      <c r="P581" s="34"/>
      <c r="Q581" s="34"/>
      <c r="R581" s="34"/>
      <c r="S581" s="34"/>
      <c r="T581" s="34"/>
      <c r="U581" s="34"/>
    </row>
    <row r="582" spans="1:21">
      <c r="A582" s="34"/>
      <c r="B582" s="34"/>
      <c r="C582" s="34"/>
      <c r="D582" s="34"/>
      <c r="E582" s="34"/>
      <c r="F582" s="34"/>
      <c r="G582" s="34"/>
      <c r="P582" s="34"/>
      <c r="Q582" s="34"/>
      <c r="R582" s="34"/>
      <c r="S582" s="34"/>
      <c r="T582" s="34"/>
      <c r="U582" s="34"/>
    </row>
    <row r="583" spans="1:21">
      <c r="A583" s="34"/>
      <c r="B583" s="34"/>
      <c r="C583" s="34"/>
      <c r="D583" s="34"/>
      <c r="E583" s="34"/>
      <c r="F583" s="34"/>
      <c r="G583" s="34"/>
      <c r="P583" s="34"/>
      <c r="Q583" s="34"/>
      <c r="R583" s="34"/>
      <c r="S583" s="34"/>
      <c r="T583" s="34"/>
      <c r="U583" s="34"/>
    </row>
    <row r="584" spans="1:21">
      <c r="A584" s="34"/>
      <c r="B584" s="34"/>
      <c r="C584" s="34"/>
      <c r="D584" s="34"/>
      <c r="E584" s="34"/>
      <c r="F584" s="34"/>
      <c r="G584" s="34"/>
      <c r="P584" s="34"/>
      <c r="Q584" s="34"/>
      <c r="R584" s="34"/>
      <c r="S584" s="34"/>
      <c r="T584" s="34"/>
      <c r="U584" s="34"/>
    </row>
    <row r="585" spans="1:21">
      <c r="A585" s="34"/>
      <c r="B585" s="34"/>
      <c r="C585" s="34"/>
      <c r="D585" s="34"/>
      <c r="E585" s="34"/>
      <c r="F585" s="34"/>
      <c r="G585" s="34"/>
      <c r="P585" s="34"/>
      <c r="Q585" s="34"/>
      <c r="R585" s="34"/>
      <c r="S585" s="34"/>
      <c r="T585" s="34"/>
      <c r="U585" s="34"/>
    </row>
    <row r="586" spans="1:21">
      <c r="A586" s="34"/>
      <c r="B586" s="34"/>
      <c r="C586" s="34"/>
      <c r="D586" s="34"/>
      <c r="E586" s="34"/>
      <c r="F586" s="34"/>
      <c r="G586" s="34"/>
      <c r="P586" s="34"/>
      <c r="Q586" s="34"/>
      <c r="R586" s="34"/>
      <c r="S586" s="34"/>
      <c r="T586" s="34"/>
      <c r="U586" s="34"/>
    </row>
    <row r="587" spans="1:21">
      <c r="A587" s="34"/>
      <c r="B587" s="34"/>
      <c r="C587" s="34"/>
      <c r="D587" s="34"/>
      <c r="E587" s="34"/>
      <c r="F587" s="34"/>
      <c r="G587" s="34"/>
      <c r="P587" s="34"/>
      <c r="Q587" s="34"/>
      <c r="R587" s="34"/>
      <c r="S587" s="34"/>
      <c r="T587" s="34"/>
      <c r="U587" s="34"/>
    </row>
    <row r="588" spans="1:21">
      <c r="A588" s="34"/>
      <c r="B588" s="34"/>
      <c r="C588" s="34"/>
      <c r="D588" s="34"/>
      <c r="E588" s="34"/>
      <c r="F588" s="34"/>
      <c r="G588" s="34"/>
      <c r="P588" s="34"/>
      <c r="Q588" s="34"/>
      <c r="R588" s="34"/>
      <c r="S588" s="34"/>
      <c r="T588" s="34"/>
      <c r="U588" s="34"/>
    </row>
    <row r="589" spans="1:21">
      <c r="A589" s="34"/>
      <c r="B589" s="34"/>
      <c r="C589" s="34"/>
      <c r="D589" s="34"/>
      <c r="E589" s="34"/>
      <c r="F589" s="34"/>
      <c r="G589" s="34"/>
      <c r="P589" s="34"/>
      <c r="Q589" s="34"/>
      <c r="R589" s="34"/>
      <c r="S589" s="34"/>
      <c r="T589" s="34"/>
      <c r="U589" s="34"/>
    </row>
    <row r="590" spans="1:21">
      <c r="A590" s="34"/>
      <c r="B590" s="34"/>
      <c r="C590" s="34"/>
      <c r="D590" s="34"/>
      <c r="E590" s="34"/>
      <c r="F590" s="34"/>
      <c r="G590" s="34"/>
      <c r="P590" s="34"/>
      <c r="Q590" s="34"/>
      <c r="R590" s="34"/>
      <c r="S590" s="34"/>
      <c r="T590" s="34"/>
      <c r="U590" s="34"/>
    </row>
    <row r="591" spans="1:21">
      <c r="A591" s="34"/>
      <c r="B591" s="34"/>
      <c r="C591" s="34"/>
      <c r="D591" s="34"/>
      <c r="E591" s="34"/>
      <c r="F591" s="34"/>
      <c r="G591" s="34"/>
      <c r="P591" s="34"/>
      <c r="Q591" s="34"/>
      <c r="R591" s="34"/>
      <c r="S591" s="34"/>
      <c r="T591" s="34"/>
      <c r="U591" s="34"/>
    </row>
    <row r="592" spans="1:21">
      <c r="A592" s="34"/>
      <c r="B592" s="34"/>
      <c r="C592" s="34"/>
      <c r="D592" s="34"/>
      <c r="E592" s="34"/>
      <c r="F592" s="34"/>
      <c r="G592" s="34"/>
      <c r="P592" s="34"/>
      <c r="Q592" s="34"/>
      <c r="R592" s="34"/>
      <c r="S592" s="34"/>
      <c r="T592" s="34"/>
      <c r="U592" s="34"/>
    </row>
    <row r="593" spans="1:21">
      <c r="A593" s="34"/>
      <c r="B593" s="34"/>
      <c r="C593" s="34"/>
      <c r="D593" s="34"/>
      <c r="E593" s="34"/>
      <c r="F593" s="34"/>
      <c r="G593" s="34"/>
      <c r="P593" s="34"/>
      <c r="Q593" s="34"/>
      <c r="R593" s="34"/>
      <c r="S593" s="34"/>
      <c r="T593" s="34"/>
      <c r="U593" s="34"/>
    </row>
    <row r="594" spans="1:21">
      <c r="A594" s="34"/>
      <c r="B594" s="34"/>
      <c r="C594" s="34"/>
      <c r="D594" s="34"/>
      <c r="E594" s="34"/>
      <c r="F594" s="34"/>
      <c r="G594" s="34"/>
      <c r="P594" s="34"/>
      <c r="Q594" s="34"/>
      <c r="R594" s="34"/>
      <c r="S594" s="34"/>
      <c r="T594" s="34"/>
      <c r="U594" s="34"/>
    </row>
    <row r="595" spans="1:21">
      <c r="A595" s="34"/>
      <c r="B595" s="34"/>
      <c r="C595" s="34"/>
      <c r="D595" s="34"/>
      <c r="E595" s="34"/>
      <c r="F595" s="34"/>
      <c r="G595" s="34"/>
      <c r="P595" s="34"/>
      <c r="Q595" s="34"/>
      <c r="R595" s="34"/>
      <c r="S595" s="34"/>
      <c r="T595" s="34"/>
      <c r="U595" s="34"/>
    </row>
    <row r="596" spans="1:21">
      <c r="A596" s="34"/>
      <c r="B596" s="34"/>
      <c r="C596" s="34"/>
      <c r="D596" s="34"/>
      <c r="E596" s="34"/>
      <c r="F596" s="34"/>
      <c r="G596" s="34"/>
      <c r="P596" s="34"/>
      <c r="Q596" s="34"/>
      <c r="R596" s="34"/>
      <c r="S596" s="34"/>
      <c r="T596" s="34"/>
      <c r="U596" s="34"/>
    </row>
    <row r="597" spans="1:21">
      <c r="A597" s="34"/>
      <c r="B597" s="34"/>
      <c r="C597" s="34"/>
      <c r="D597" s="34"/>
      <c r="E597" s="34"/>
      <c r="F597" s="34"/>
      <c r="G597" s="34"/>
      <c r="P597" s="34"/>
      <c r="Q597" s="34"/>
      <c r="R597" s="34"/>
      <c r="S597" s="34"/>
      <c r="T597" s="34"/>
      <c r="U597" s="34"/>
    </row>
    <row r="598" spans="1:21">
      <c r="A598" s="34"/>
      <c r="B598" s="34"/>
      <c r="C598" s="34"/>
      <c r="D598" s="34"/>
      <c r="E598" s="34"/>
      <c r="F598" s="34"/>
      <c r="G598" s="34"/>
      <c r="P598" s="34"/>
      <c r="Q598" s="34"/>
      <c r="R598" s="34"/>
      <c r="S598" s="34"/>
      <c r="T598" s="34"/>
      <c r="U598" s="34"/>
    </row>
    <row r="599" spans="1:21">
      <c r="A599" s="34"/>
      <c r="B599" s="34"/>
      <c r="C599" s="34"/>
      <c r="D599" s="34"/>
      <c r="E599" s="34"/>
      <c r="F599" s="34"/>
      <c r="G599" s="34"/>
      <c r="P599" s="34"/>
      <c r="Q599" s="34"/>
      <c r="R599" s="34"/>
      <c r="S599" s="34"/>
      <c r="T599" s="34"/>
      <c r="U599" s="34"/>
    </row>
    <row r="600" spans="1:21">
      <c r="A600" s="34"/>
      <c r="B600" s="34"/>
      <c r="C600" s="34"/>
      <c r="D600" s="34"/>
      <c r="E600" s="34"/>
      <c r="F600" s="34"/>
      <c r="G600" s="34"/>
      <c r="P600" s="34"/>
      <c r="Q600" s="34"/>
      <c r="R600" s="34"/>
      <c r="S600" s="34"/>
      <c r="T600" s="34"/>
      <c r="U600" s="34"/>
    </row>
    <row r="601" spans="1:21">
      <c r="A601" s="34"/>
      <c r="B601" s="34"/>
      <c r="C601" s="34"/>
      <c r="D601" s="34"/>
      <c r="E601" s="34"/>
      <c r="F601" s="34"/>
      <c r="G601" s="34"/>
      <c r="P601" s="34"/>
      <c r="Q601" s="34"/>
      <c r="R601" s="34"/>
      <c r="S601" s="34"/>
      <c r="T601" s="34"/>
      <c r="U601" s="34"/>
    </row>
    <row r="602" spans="1:21">
      <c r="A602" s="34"/>
      <c r="B602" s="34"/>
      <c r="C602" s="34"/>
      <c r="D602" s="34"/>
      <c r="E602" s="34"/>
      <c r="F602" s="34"/>
      <c r="G602" s="34"/>
      <c r="P602" s="34"/>
      <c r="Q602" s="34"/>
      <c r="R602" s="34"/>
      <c r="S602" s="34"/>
      <c r="T602" s="34"/>
      <c r="U602" s="34"/>
    </row>
    <row r="603" spans="1:21">
      <c r="A603" s="34"/>
      <c r="B603" s="34"/>
      <c r="C603" s="34"/>
      <c r="D603" s="34"/>
      <c r="E603" s="34"/>
      <c r="F603" s="34"/>
      <c r="G603" s="34"/>
      <c r="P603" s="34"/>
      <c r="Q603" s="34"/>
      <c r="R603" s="34"/>
      <c r="S603" s="34"/>
      <c r="T603" s="34"/>
      <c r="U603" s="34"/>
    </row>
    <row r="604" spans="1:21">
      <c r="A604" s="34"/>
      <c r="B604" s="34"/>
      <c r="C604" s="34"/>
      <c r="D604" s="34"/>
      <c r="E604" s="34"/>
      <c r="F604" s="34"/>
      <c r="G604" s="34"/>
      <c r="P604" s="34"/>
      <c r="Q604" s="34"/>
      <c r="R604" s="34"/>
      <c r="S604" s="34"/>
      <c r="T604" s="34"/>
      <c r="U604" s="34"/>
    </row>
    <row r="605" spans="1:21">
      <c r="A605" s="34"/>
      <c r="B605" s="34"/>
      <c r="C605" s="34"/>
      <c r="D605" s="34"/>
      <c r="E605" s="34"/>
      <c r="F605" s="34"/>
      <c r="G605" s="34"/>
      <c r="P605" s="34"/>
      <c r="Q605" s="34"/>
      <c r="R605" s="34"/>
      <c r="S605" s="34"/>
      <c r="T605" s="34"/>
      <c r="U605" s="34"/>
    </row>
    <row r="606" spans="1:21">
      <c r="A606" s="34"/>
      <c r="B606" s="34"/>
      <c r="C606" s="34"/>
      <c r="D606" s="34"/>
      <c r="E606" s="34"/>
      <c r="F606" s="34"/>
      <c r="G606" s="34"/>
      <c r="P606" s="34"/>
      <c r="Q606" s="34"/>
      <c r="R606" s="34"/>
      <c r="S606" s="34"/>
      <c r="T606" s="34"/>
      <c r="U606" s="34"/>
    </row>
    <row r="607" spans="1:21">
      <c r="A607" s="34"/>
      <c r="B607" s="34"/>
      <c r="C607" s="34"/>
      <c r="D607" s="34"/>
      <c r="E607" s="34"/>
      <c r="F607" s="34"/>
      <c r="G607" s="34"/>
      <c r="P607" s="34"/>
      <c r="Q607" s="34"/>
      <c r="R607" s="34"/>
      <c r="S607" s="34"/>
      <c r="T607" s="34"/>
      <c r="U607" s="34"/>
    </row>
    <row r="608" spans="1:21">
      <c r="A608" s="34"/>
      <c r="B608" s="34"/>
      <c r="C608" s="34"/>
      <c r="D608" s="34"/>
      <c r="E608" s="34"/>
      <c r="F608" s="34"/>
      <c r="G608" s="34"/>
      <c r="P608" s="34"/>
      <c r="Q608" s="34"/>
      <c r="R608" s="34"/>
      <c r="S608" s="34"/>
      <c r="T608" s="34"/>
      <c r="U608" s="34"/>
    </row>
    <row r="609" spans="1:21">
      <c r="A609" s="34"/>
      <c r="B609" s="34"/>
      <c r="C609" s="34"/>
      <c r="D609" s="34"/>
      <c r="E609" s="34"/>
      <c r="F609" s="34"/>
      <c r="G609" s="34"/>
      <c r="P609" s="34"/>
      <c r="Q609" s="34"/>
      <c r="R609" s="34"/>
      <c r="S609" s="34"/>
      <c r="T609" s="34"/>
      <c r="U609" s="34"/>
    </row>
    <row r="610" spans="1:21">
      <c r="A610" s="34"/>
      <c r="B610" s="34"/>
      <c r="C610" s="34"/>
      <c r="D610" s="34"/>
      <c r="E610" s="34"/>
      <c r="F610" s="34"/>
      <c r="G610" s="34"/>
      <c r="P610" s="34"/>
      <c r="Q610" s="34"/>
      <c r="R610" s="34"/>
      <c r="S610" s="34"/>
      <c r="T610" s="34"/>
      <c r="U610" s="34"/>
    </row>
    <row r="611" spans="1:21">
      <c r="A611" s="34"/>
      <c r="B611" s="34"/>
      <c r="C611" s="34"/>
      <c r="D611" s="34"/>
      <c r="E611" s="34"/>
      <c r="F611" s="34"/>
      <c r="G611" s="34"/>
      <c r="P611" s="34"/>
      <c r="Q611" s="34"/>
      <c r="R611" s="34"/>
      <c r="S611" s="34"/>
      <c r="T611" s="34"/>
      <c r="U611" s="34"/>
    </row>
    <row r="612" spans="1:21">
      <c r="A612" s="34"/>
      <c r="B612" s="34"/>
      <c r="C612" s="34"/>
      <c r="D612" s="34"/>
      <c r="E612" s="34"/>
      <c r="F612" s="34"/>
      <c r="G612" s="34"/>
      <c r="P612" s="34"/>
      <c r="Q612" s="34"/>
      <c r="R612" s="34"/>
      <c r="S612" s="34"/>
      <c r="T612" s="34"/>
      <c r="U612" s="34"/>
    </row>
    <row r="613" spans="1:21">
      <c r="A613" s="34"/>
      <c r="B613" s="34"/>
      <c r="C613" s="34"/>
      <c r="D613" s="34"/>
      <c r="E613" s="34"/>
      <c r="F613" s="34"/>
      <c r="G613" s="34"/>
      <c r="P613" s="34"/>
      <c r="Q613" s="34"/>
      <c r="R613" s="34"/>
      <c r="S613" s="34"/>
      <c r="T613" s="34"/>
      <c r="U613" s="34"/>
    </row>
    <row r="614" spans="1:21">
      <c r="A614" s="34"/>
      <c r="B614" s="34"/>
      <c r="C614" s="34"/>
      <c r="D614" s="34"/>
      <c r="E614" s="34"/>
      <c r="F614" s="34"/>
      <c r="G614" s="34"/>
      <c r="P614" s="34"/>
      <c r="Q614" s="34"/>
      <c r="R614" s="34"/>
      <c r="S614" s="34"/>
      <c r="T614" s="34"/>
      <c r="U614" s="34"/>
    </row>
    <row r="615" spans="1:21">
      <c r="A615" s="34"/>
      <c r="B615" s="34"/>
      <c r="C615" s="34"/>
      <c r="D615" s="34"/>
      <c r="E615" s="34"/>
      <c r="F615" s="34"/>
      <c r="G615" s="34"/>
      <c r="P615" s="34"/>
      <c r="Q615" s="34"/>
      <c r="R615" s="34"/>
      <c r="S615" s="34"/>
      <c r="T615" s="34"/>
      <c r="U615" s="34"/>
    </row>
    <row r="616" spans="1:21">
      <c r="A616" s="34"/>
      <c r="B616" s="34"/>
      <c r="C616" s="34"/>
      <c r="D616" s="34"/>
      <c r="E616" s="34"/>
      <c r="F616" s="34"/>
      <c r="G616" s="34"/>
      <c r="P616" s="34"/>
      <c r="Q616" s="34"/>
      <c r="R616" s="34"/>
      <c r="S616" s="34"/>
      <c r="T616" s="34"/>
      <c r="U616" s="34"/>
    </row>
    <row r="617" spans="1:21">
      <c r="A617" s="34"/>
      <c r="B617" s="34"/>
      <c r="C617" s="34"/>
      <c r="D617" s="34"/>
      <c r="E617" s="34"/>
      <c r="F617" s="34"/>
      <c r="G617" s="34"/>
      <c r="P617" s="34"/>
      <c r="Q617" s="34"/>
      <c r="R617" s="34"/>
      <c r="S617" s="34"/>
      <c r="T617" s="34"/>
      <c r="U617" s="34"/>
    </row>
    <row r="618" spans="1:21">
      <c r="A618" s="34"/>
      <c r="B618" s="34"/>
      <c r="C618" s="34"/>
      <c r="D618" s="34"/>
      <c r="E618" s="34"/>
      <c r="F618" s="34"/>
      <c r="G618" s="34"/>
      <c r="P618" s="34"/>
      <c r="Q618" s="34"/>
      <c r="R618" s="34"/>
      <c r="S618" s="34"/>
      <c r="T618" s="34"/>
      <c r="U618" s="34"/>
    </row>
    <row r="619" spans="1:21">
      <c r="A619" s="34"/>
      <c r="B619" s="34"/>
      <c r="C619" s="34"/>
      <c r="D619" s="34"/>
      <c r="E619" s="34"/>
      <c r="F619" s="34"/>
      <c r="G619" s="34"/>
      <c r="P619" s="34"/>
      <c r="Q619" s="34"/>
      <c r="R619" s="34"/>
      <c r="S619" s="34"/>
      <c r="T619" s="34"/>
      <c r="U619" s="34"/>
    </row>
    <row r="620" spans="1:21">
      <c r="A620" s="34"/>
      <c r="B620" s="34"/>
      <c r="C620" s="34"/>
      <c r="D620" s="34"/>
      <c r="E620" s="34"/>
      <c r="F620" s="34"/>
      <c r="G620" s="34"/>
      <c r="P620" s="34"/>
      <c r="Q620" s="34"/>
      <c r="R620" s="34"/>
      <c r="S620" s="34"/>
      <c r="T620" s="34"/>
      <c r="U620" s="34"/>
    </row>
    <row r="621" spans="1:21">
      <c r="A621" s="34"/>
      <c r="B621" s="34"/>
      <c r="C621" s="34"/>
      <c r="D621" s="34"/>
      <c r="E621" s="34"/>
      <c r="F621" s="34"/>
      <c r="G621" s="34"/>
      <c r="P621" s="34"/>
      <c r="Q621" s="34"/>
      <c r="R621" s="34"/>
      <c r="S621" s="34"/>
      <c r="T621" s="34"/>
      <c r="U621" s="34"/>
    </row>
    <row r="622" spans="1:21">
      <c r="A622" s="34"/>
      <c r="B622" s="34"/>
      <c r="C622" s="34"/>
      <c r="D622" s="34"/>
      <c r="E622" s="34"/>
      <c r="F622" s="34"/>
      <c r="G622" s="34"/>
      <c r="P622" s="34"/>
      <c r="Q622" s="34"/>
      <c r="R622" s="34"/>
      <c r="S622" s="34"/>
      <c r="T622" s="34"/>
      <c r="U622" s="34"/>
    </row>
    <row r="623" spans="1:21">
      <c r="A623" s="34"/>
      <c r="B623" s="34"/>
      <c r="C623" s="34"/>
      <c r="D623" s="34"/>
      <c r="E623" s="34"/>
      <c r="F623" s="34"/>
      <c r="G623" s="34"/>
      <c r="P623" s="34"/>
      <c r="Q623" s="34"/>
      <c r="R623" s="34"/>
      <c r="S623" s="34"/>
      <c r="T623" s="34"/>
      <c r="U623" s="34"/>
    </row>
    <row r="624" spans="1:21">
      <c r="A624" s="34"/>
      <c r="B624" s="34"/>
      <c r="C624" s="34"/>
      <c r="D624" s="34"/>
      <c r="E624" s="34"/>
      <c r="F624" s="34"/>
      <c r="G624" s="34"/>
      <c r="P624" s="34"/>
      <c r="Q624" s="34"/>
      <c r="R624" s="34"/>
      <c r="S624" s="34"/>
      <c r="T624" s="34"/>
      <c r="U624" s="34"/>
    </row>
    <row r="625" spans="1:21">
      <c r="A625" s="34"/>
      <c r="B625" s="34"/>
      <c r="C625" s="34"/>
      <c r="D625" s="34"/>
      <c r="E625" s="34"/>
      <c r="F625" s="34"/>
      <c r="G625" s="34"/>
      <c r="P625" s="34"/>
      <c r="Q625" s="34"/>
      <c r="R625" s="34"/>
      <c r="S625" s="34"/>
      <c r="T625" s="34"/>
      <c r="U625" s="34"/>
    </row>
    <row r="626" spans="1:21">
      <c r="A626" s="34"/>
      <c r="B626" s="34"/>
      <c r="C626" s="34"/>
      <c r="D626" s="34"/>
      <c r="E626" s="34"/>
      <c r="F626" s="34"/>
      <c r="G626" s="34"/>
      <c r="P626" s="34"/>
      <c r="Q626" s="34"/>
      <c r="R626" s="34"/>
      <c r="S626" s="34"/>
      <c r="T626" s="34"/>
      <c r="U626" s="34"/>
    </row>
    <row r="627" spans="1:21">
      <c r="A627" s="34"/>
      <c r="B627" s="34"/>
      <c r="C627" s="34"/>
      <c r="D627" s="34"/>
      <c r="E627" s="34"/>
      <c r="F627" s="34"/>
      <c r="G627" s="34"/>
      <c r="P627" s="34"/>
      <c r="Q627" s="34"/>
      <c r="R627" s="34"/>
      <c r="S627" s="34"/>
      <c r="T627" s="34"/>
      <c r="U627" s="34"/>
    </row>
    <row r="628" spans="1:21">
      <c r="A628" s="34"/>
      <c r="B628" s="34"/>
      <c r="C628" s="34"/>
      <c r="D628" s="34"/>
      <c r="E628" s="34"/>
      <c r="F628" s="34"/>
      <c r="G628" s="34"/>
      <c r="P628" s="34"/>
      <c r="Q628" s="34"/>
      <c r="R628" s="34"/>
      <c r="S628" s="34"/>
      <c r="T628" s="34"/>
      <c r="U628" s="34"/>
    </row>
    <row r="629" spans="1:21">
      <c r="A629" s="34"/>
      <c r="B629" s="34"/>
      <c r="C629" s="34"/>
      <c r="D629" s="34"/>
      <c r="E629" s="34"/>
      <c r="F629" s="34"/>
      <c r="G629" s="34"/>
      <c r="P629" s="34"/>
      <c r="Q629" s="34"/>
      <c r="R629" s="34"/>
      <c r="S629" s="34"/>
      <c r="T629" s="34"/>
      <c r="U629" s="34"/>
    </row>
    <row r="630" spans="1:21">
      <c r="A630" s="34"/>
      <c r="B630" s="34"/>
      <c r="C630" s="34"/>
      <c r="D630" s="34"/>
      <c r="E630" s="34"/>
      <c r="F630" s="34"/>
      <c r="G630" s="34"/>
      <c r="P630" s="34"/>
      <c r="Q630" s="34"/>
      <c r="R630" s="34"/>
      <c r="S630" s="34"/>
      <c r="T630" s="34"/>
      <c r="U630" s="34"/>
    </row>
    <row r="631" spans="1:21">
      <c r="A631" s="34"/>
      <c r="B631" s="34"/>
      <c r="C631" s="34"/>
      <c r="D631" s="34"/>
      <c r="E631" s="34"/>
      <c r="F631" s="34"/>
      <c r="G631" s="34"/>
      <c r="P631" s="34"/>
      <c r="Q631" s="34"/>
      <c r="R631" s="34"/>
      <c r="S631" s="34"/>
      <c r="T631" s="34"/>
      <c r="U631" s="34"/>
    </row>
    <row r="632" spans="1:21">
      <c r="A632" s="34"/>
      <c r="B632" s="34"/>
      <c r="C632" s="34"/>
      <c r="D632" s="34"/>
      <c r="E632" s="34"/>
      <c r="F632" s="34"/>
      <c r="G632" s="34"/>
      <c r="P632" s="34"/>
      <c r="Q632" s="34"/>
      <c r="R632" s="34"/>
      <c r="S632" s="34"/>
      <c r="T632" s="34"/>
      <c r="U632" s="34"/>
    </row>
    <row r="633" spans="1:21">
      <c r="A633" s="34"/>
      <c r="B633" s="34"/>
      <c r="C633" s="34"/>
      <c r="D633" s="34"/>
      <c r="E633" s="34"/>
      <c r="F633" s="34"/>
      <c r="G633" s="34"/>
      <c r="P633" s="34"/>
      <c r="Q633" s="34"/>
      <c r="R633" s="34"/>
      <c r="S633" s="34"/>
      <c r="T633" s="34"/>
      <c r="U633" s="34"/>
    </row>
    <row r="634" spans="1:21">
      <c r="A634" s="34"/>
      <c r="B634" s="34"/>
      <c r="C634" s="34"/>
      <c r="D634" s="34"/>
      <c r="E634" s="34"/>
      <c r="F634" s="34"/>
      <c r="G634" s="34"/>
      <c r="P634" s="34"/>
      <c r="Q634" s="34"/>
      <c r="R634" s="34"/>
      <c r="S634" s="34"/>
      <c r="T634" s="34"/>
      <c r="U634" s="34"/>
    </row>
    <row r="635" spans="1:21">
      <c r="A635" s="34"/>
      <c r="B635" s="34"/>
      <c r="C635" s="34"/>
      <c r="D635" s="34"/>
      <c r="E635" s="34"/>
      <c r="F635" s="34"/>
      <c r="G635" s="34"/>
      <c r="P635" s="34"/>
      <c r="Q635" s="34"/>
      <c r="R635" s="34"/>
      <c r="S635" s="34"/>
      <c r="T635" s="34"/>
      <c r="U635" s="34"/>
    </row>
    <row r="636" spans="1:21">
      <c r="A636" s="34"/>
      <c r="B636" s="34"/>
      <c r="C636" s="34"/>
      <c r="D636" s="34"/>
      <c r="E636" s="34"/>
      <c r="F636" s="34"/>
      <c r="G636" s="34"/>
      <c r="P636" s="34"/>
      <c r="Q636" s="34"/>
      <c r="R636" s="34"/>
      <c r="S636" s="34"/>
      <c r="T636" s="34"/>
      <c r="U636" s="34"/>
    </row>
    <row r="637" spans="1:21">
      <c r="A637" s="34"/>
      <c r="B637" s="34"/>
      <c r="C637" s="34"/>
      <c r="D637" s="34"/>
      <c r="E637" s="34"/>
      <c r="F637" s="34"/>
      <c r="G637" s="34"/>
      <c r="P637" s="34"/>
      <c r="Q637" s="34"/>
      <c r="R637" s="34"/>
      <c r="S637" s="34"/>
      <c r="T637" s="34"/>
      <c r="U637" s="34"/>
    </row>
    <row r="638" spans="1:21">
      <c r="A638" s="34"/>
      <c r="B638" s="34"/>
      <c r="C638" s="34"/>
      <c r="D638" s="34"/>
      <c r="E638" s="34"/>
      <c r="F638" s="34"/>
      <c r="G638" s="34"/>
      <c r="P638" s="34"/>
      <c r="Q638" s="34"/>
      <c r="R638" s="34"/>
      <c r="S638" s="34"/>
      <c r="T638" s="34"/>
      <c r="U638" s="34"/>
    </row>
    <row r="639" spans="1:21">
      <c r="A639" s="34"/>
      <c r="B639" s="34"/>
      <c r="C639" s="34"/>
      <c r="D639" s="34"/>
      <c r="E639" s="34"/>
      <c r="F639" s="34"/>
      <c r="G639" s="34"/>
      <c r="P639" s="34"/>
      <c r="Q639" s="34"/>
      <c r="R639" s="34"/>
      <c r="S639" s="34"/>
      <c r="T639" s="34"/>
      <c r="U639" s="34"/>
    </row>
    <row r="640" spans="1:21">
      <c r="A640" s="34"/>
      <c r="B640" s="34"/>
      <c r="C640" s="34"/>
      <c r="D640" s="34"/>
      <c r="E640" s="34"/>
      <c r="F640" s="34"/>
      <c r="G640" s="34"/>
      <c r="P640" s="34"/>
      <c r="Q640" s="34"/>
      <c r="R640" s="34"/>
      <c r="S640" s="34"/>
      <c r="T640" s="34"/>
      <c r="U640" s="34"/>
    </row>
    <row r="641" spans="1:21">
      <c r="A641" s="34"/>
      <c r="B641" s="34"/>
      <c r="C641" s="34"/>
      <c r="D641" s="34"/>
      <c r="E641" s="34"/>
      <c r="F641" s="34"/>
      <c r="G641" s="34"/>
      <c r="P641" s="34"/>
      <c r="Q641" s="34"/>
      <c r="R641" s="34"/>
      <c r="S641" s="34"/>
      <c r="T641" s="34"/>
      <c r="U641" s="34"/>
    </row>
    <row r="642" spans="1:21">
      <c r="A642" s="34"/>
      <c r="B642" s="34"/>
      <c r="C642" s="34"/>
      <c r="D642" s="34"/>
      <c r="E642" s="34"/>
      <c r="F642" s="34"/>
      <c r="G642" s="34"/>
      <c r="P642" s="34"/>
      <c r="Q642" s="34"/>
      <c r="R642" s="34"/>
      <c r="S642" s="34"/>
      <c r="T642" s="34"/>
      <c r="U642" s="34"/>
    </row>
    <row r="643" spans="1:21">
      <c r="A643" s="34"/>
      <c r="B643" s="34"/>
      <c r="C643" s="34"/>
      <c r="D643" s="34"/>
      <c r="E643" s="34"/>
      <c r="F643" s="34"/>
      <c r="G643" s="34"/>
      <c r="P643" s="34"/>
      <c r="Q643" s="34"/>
      <c r="R643" s="34"/>
      <c r="S643" s="34"/>
      <c r="T643" s="34"/>
      <c r="U643" s="34"/>
    </row>
    <row r="644" spans="1:21">
      <c r="A644" s="34"/>
      <c r="B644" s="34"/>
      <c r="C644" s="34"/>
      <c r="D644" s="34"/>
      <c r="E644" s="34"/>
      <c r="F644" s="34"/>
      <c r="G644" s="34"/>
      <c r="P644" s="34"/>
      <c r="Q644" s="34"/>
      <c r="R644" s="34"/>
      <c r="S644" s="34"/>
      <c r="T644" s="34"/>
      <c r="U644" s="34"/>
    </row>
    <row r="645" spans="1:21">
      <c r="A645" s="34"/>
      <c r="B645" s="34"/>
      <c r="C645" s="34"/>
      <c r="D645" s="34"/>
      <c r="E645" s="34"/>
      <c r="F645" s="34"/>
      <c r="G645" s="34"/>
      <c r="P645" s="34"/>
      <c r="Q645" s="34"/>
      <c r="R645" s="34"/>
      <c r="S645" s="34"/>
      <c r="T645" s="34"/>
      <c r="U645" s="34"/>
    </row>
    <row r="646" spans="1:21">
      <c r="A646" s="34"/>
      <c r="B646" s="34"/>
      <c r="C646" s="34"/>
      <c r="D646" s="34"/>
      <c r="E646" s="34"/>
      <c r="F646" s="34"/>
      <c r="G646" s="34"/>
      <c r="P646" s="34"/>
      <c r="Q646" s="34"/>
      <c r="R646" s="34"/>
      <c r="S646" s="34"/>
      <c r="T646" s="34"/>
      <c r="U646" s="34"/>
    </row>
    <row r="647" spans="1:21">
      <c r="A647" s="34"/>
      <c r="B647" s="34"/>
      <c r="C647" s="34"/>
      <c r="D647" s="34"/>
      <c r="E647" s="34"/>
      <c r="F647" s="34"/>
      <c r="G647" s="34"/>
      <c r="P647" s="34"/>
      <c r="Q647" s="34"/>
      <c r="R647" s="34"/>
      <c r="S647" s="34"/>
      <c r="T647" s="34"/>
      <c r="U647" s="34"/>
    </row>
    <row r="648" spans="1:21">
      <c r="A648" s="34"/>
      <c r="B648" s="34"/>
      <c r="C648" s="34"/>
      <c r="D648" s="34"/>
      <c r="E648" s="34"/>
      <c r="F648" s="34"/>
      <c r="G648" s="34"/>
      <c r="P648" s="34"/>
      <c r="Q648" s="34"/>
      <c r="R648" s="34"/>
      <c r="S648" s="34"/>
      <c r="T648" s="34"/>
      <c r="U648" s="34"/>
    </row>
    <row r="649" spans="1:21">
      <c r="A649" s="34"/>
      <c r="B649" s="34"/>
      <c r="C649" s="34"/>
      <c r="D649" s="34"/>
      <c r="E649" s="34"/>
      <c r="F649" s="34"/>
      <c r="G649" s="34"/>
      <c r="P649" s="34"/>
      <c r="Q649" s="34"/>
      <c r="R649" s="34"/>
      <c r="S649" s="34"/>
      <c r="T649" s="34"/>
      <c r="U649" s="34"/>
    </row>
    <row r="650" spans="1:21">
      <c r="A650" s="34"/>
      <c r="B650" s="34"/>
      <c r="C650" s="34"/>
      <c r="D650" s="34"/>
      <c r="E650" s="34"/>
      <c r="F650" s="34"/>
      <c r="G650" s="34"/>
      <c r="P650" s="34"/>
      <c r="Q650" s="34"/>
      <c r="R650" s="34"/>
      <c r="S650" s="34"/>
      <c r="T650" s="34"/>
      <c r="U650" s="34"/>
    </row>
    <row r="651" spans="1:21">
      <c r="A651" s="34"/>
      <c r="B651" s="34"/>
      <c r="C651" s="34"/>
      <c r="D651" s="34"/>
      <c r="E651" s="34"/>
      <c r="F651" s="34"/>
      <c r="G651" s="34"/>
      <c r="P651" s="34"/>
      <c r="Q651" s="34"/>
      <c r="R651" s="34"/>
      <c r="S651" s="34"/>
      <c r="T651" s="34"/>
      <c r="U651" s="34"/>
    </row>
    <row r="652" spans="1:21">
      <c r="A652" s="34"/>
      <c r="B652" s="34"/>
      <c r="C652" s="34"/>
      <c r="D652" s="34"/>
      <c r="E652" s="34"/>
      <c r="F652" s="34"/>
      <c r="G652" s="34"/>
      <c r="P652" s="34"/>
      <c r="Q652" s="34"/>
      <c r="R652" s="34"/>
      <c r="S652" s="34"/>
      <c r="T652" s="34"/>
      <c r="U652" s="34"/>
    </row>
    <row r="653" spans="1:21">
      <c r="A653" s="34"/>
      <c r="B653" s="34"/>
      <c r="C653" s="34"/>
      <c r="D653" s="34"/>
      <c r="E653" s="34"/>
      <c r="F653" s="34"/>
      <c r="G653" s="34"/>
      <c r="P653" s="34"/>
      <c r="Q653" s="34"/>
      <c r="R653" s="34"/>
      <c r="S653" s="34"/>
      <c r="T653" s="34"/>
      <c r="U653" s="34"/>
    </row>
    <row r="654" spans="1:21">
      <c r="A654" s="34"/>
      <c r="B654" s="34"/>
      <c r="C654" s="34"/>
      <c r="D654" s="34"/>
      <c r="E654" s="34"/>
      <c r="F654" s="34"/>
      <c r="G654" s="34"/>
      <c r="P654" s="34"/>
      <c r="Q654" s="34"/>
      <c r="R654" s="34"/>
      <c r="S654" s="34"/>
      <c r="T654" s="34"/>
      <c r="U654" s="34"/>
    </row>
    <row r="655" spans="1:21">
      <c r="A655" s="34"/>
      <c r="B655" s="34"/>
      <c r="C655" s="34"/>
      <c r="D655" s="34"/>
      <c r="E655" s="34"/>
      <c r="F655" s="34"/>
      <c r="G655" s="34"/>
      <c r="P655" s="34"/>
      <c r="Q655" s="34"/>
      <c r="R655" s="34"/>
      <c r="S655" s="34"/>
      <c r="T655" s="34"/>
      <c r="U655" s="34"/>
    </row>
    <row r="656" spans="1:21">
      <c r="A656" s="34"/>
      <c r="B656" s="34"/>
      <c r="C656" s="34"/>
      <c r="D656" s="34"/>
      <c r="E656" s="34"/>
      <c r="F656" s="34"/>
      <c r="G656" s="34"/>
      <c r="P656" s="34"/>
      <c r="Q656" s="34"/>
      <c r="R656" s="34"/>
      <c r="S656" s="34"/>
      <c r="T656" s="34"/>
      <c r="U656" s="34"/>
    </row>
    <row r="657" spans="1:21">
      <c r="A657" s="34"/>
      <c r="B657" s="34"/>
      <c r="C657" s="34"/>
      <c r="D657" s="34"/>
      <c r="E657" s="34"/>
      <c r="F657" s="34"/>
      <c r="G657" s="34"/>
      <c r="P657" s="34"/>
      <c r="Q657" s="34"/>
      <c r="R657" s="34"/>
      <c r="S657" s="34"/>
      <c r="T657" s="34"/>
      <c r="U657" s="34"/>
    </row>
    <row r="658" spans="1:21">
      <c r="A658" s="34"/>
      <c r="B658" s="34"/>
      <c r="C658" s="34"/>
      <c r="D658" s="34"/>
      <c r="E658" s="34"/>
      <c r="F658" s="34"/>
      <c r="G658" s="34"/>
      <c r="P658" s="34"/>
      <c r="Q658" s="34"/>
      <c r="R658" s="34"/>
      <c r="S658" s="34"/>
      <c r="T658" s="34"/>
      <c r="U658" s="34"/>
    </row>
    <row r="659" spans="1:21">
      <c r="A659" s="34"/>
      <c r="B659" s="34"/>
      <c r="C659" s="34"/>
      <c r="D659" s="34"/>
      <c r="E659" s="34"/>
      <c r="F659" s="34"/>
      <c r="G659" s="34"/>
      <c r="P659" s="34"/>
      <c r="Q659" s="34"/>
      <c r="R659" s="34"/>
      <c r="S659" s="34"/>
      <c r="T659" s="34"/>
      <c r="U659" s="34"/>
    </row>
    <row r="660" spans="1:21">
      <c r="A660" s="34"/>
      <c r="B660" s="34"/>
      <c r="C660" s="34"/>
      <c r="D660" s="34"/>
      <c r="E660" s="34"/>
      <c r="F660" s="34"/>
      <c r="G660" s="34"/>
      <c r="P660" s="34"/>
      <c r="Q660" s="34"/>
      <c r="R660" s="34"/>
      <c r="S660" s="34"/>
      <c r="T660" s="34"/>
      <c r="U660" s="34"/>
    </row>
    <row r="661" spans="1:21">
      <c r="A661" s="34"/>
      <c r="B661" s="34"/>
      <c r="C661" s="34"/>
      <c r="D661" s="34"/>
      <c r="E661" s="34"/>
      <c r="F661" s="34"/>
      <c r="G661" s="34"/>
      <c r="P661" s="34"/>
      <c r="Q661" s="34"/>
      <c r="R661" s="34"/>
      <c r="S661" s="34"/>
      <c r="T661" s="34"/>
      <c r="U661" s="34"/>
    </row>
    <row r="662" spans="1:21">
      <c r="A662" s="34"/>
      <c r="B662" s="34"/>
      <c r="C662" s="34"/>
      <c r="D662" s="34"/>
      <c r="E662" s="34"/>
      <c r="F662" s="34"/>
      <c r="G662" s="34"/>
      <c r="P662" s="34"/>
      <c r="Q662" s="34"/>
      <c r="R662" s="34"/>
      <c r="S662" s="34"/>
      <c r="T662" s="34"/>
      <c r="U662" s="34"/>
    </row>
    <row r="663" spans="1:21">
      <c r="A663" s="34"/>
      <c r="B663" s="34"/>
      <c r="C663" s="34"/>
      <c r="D663" s="34"/>
      <c r="E663" s="34"/>
      <c r="F663" s="34"/>
      <c r="G663" s="34"/>
      <c r="P663" s="34"/>
      <c r="Q663" s="34"/>
      <c r="R663" s="34"/>
      <c r="S663" s="34"/>
      <c r="T663" s="34"/>
      <c r="U663" s="34"/>
    </row>
    <row r="664" spans="1:21">
      <c r="A664" s="34"/>
      <c r="B664" s="34"/>
      <c r="C664" s="34"/>
      <c r="D664" s="34"/>
      <c r="E664" s="34"/>
      <c r="F664" s="34"/>
      <c r="G664" s="34"/>
      <c r="P664" s="34"/>
      <c r="Q664" s="34"/>
      <c r="R664" s="34"/>
      <c r="S664" s="34"/>
      <c r="T664" s="34"/>
      <c r="U664" s="34"/>
    </row>
    <row r="665" spans="1:21">
      <c r="A665" s="34"/>
      <c r="B665" s="34"/>
      <c r="C665" s="34"/>
      <c r="D665" s="34"/>
      <c r="E665" s="34"/>
      <c r="F665" s="34"/>
      <c r="G665" s="34"/>
      <c r="P665" s="34"/>
      <c r="Q665" s="34"/>
      <c r="R665" s="34"/>
      <c r="S665" s="34"/>
      <c r="T665" s="34"/>
      <c r="U665" s="34"/>
    </row>
    <row r="666" spans="1:21">
      <c r="A666" s="34"/>
      <c r="B666" s="34"/>
      <c r="C666" s="34"/>
      <c r="D666" s="34"/>
      <c r="E666" s="34"/>
      <c r="F666" s="34"/>
      <c r="G666" s="34"/>
      <c r="P666" s="34"/>
      <c r="Q666" s="34"/>
      <c r="R666" s="34"/>
      <c r="S666" s="34"/>
      <c r="T666" s="34"/>
      <c r="U666" s="34"/>
    </row>
    <row r="667" spans="1:21">
      <c r="A667" s="34"/>
      <c r="B667" s="34"/>
      <c r="C667" s="34"/>
      <c r="D667" s="34"/>
      <c r="E667" s="34"/>
      <c r="F667" s="34"/>
      <c r="G667" s="34"/>
      <c r="P667" s="34"/>
      <c r="Q667" s="34"/>
      <c r="R667" s="34"/>
      <c r="S667" s="34"/>
      <c r="T667" s="34"/>
      <c r="U667" s="34"/>
    </row>
    <row r="668" spans="1:21">
      <c r="A668" s="34"/>
      <c r="B668" s="34"/>
      <c r="C668" s="34"/>
      <c r="D668" s="34"/>
      <c r="E668" s="34"/>
      <c r="F668" s="34"/>
      <c r="G668" s="34"/>
      <c r="P668" s="34"/>
      <c r="Q668" s="34"/>
      <c r="R668" s="34"/>
      <c r="S668" s="34"/>
      <c r="T668" s="34"/>
      <c r="U668" s="34"/>
    </row>
    <row r="669" spans="1:21">
      <c r="A669" s="34"/>
      <c r="B669" s="34"/>
      <c r="C669" s="34"/>
      <c r="D669" s="34"/>
      <c r="E669" s="34"/>
      <c r="F669" s="34"/>
      <c r="G669" s="34"/>
      <c r="P669" s="34"/>
      <c r="Q669" s="34"/>
      <c r="R669" s="34"/>
      <c r="S669" s="34"/>
      <c r="T669" s="34"/>
      <c r="U669" s="34"/>
    </row>
    <row r="670" spans="1:21">
      <c r="A670" s="34"/>
      <c r="B670" s="34"/>
      <c r="C670" s="34"/>
      <c r="D670" s="34"/>
      <c r="E670" s="34"/>
      <c r="F670" s="34"/>
      <c r="G670" s="34"/>
      <c r="P670" s="34"/>
      <c r="Q670" s="34"/>
      <c r="R670" s="34"/>
      <c r="S670" s="34"/>
      <c r="T670" s="34"/>
      <c r="U670" s="34"/>
    </row>
    <row r="671" spans="1:21">
      <c r="A671" s="34"/>
      <c r="B671" s="34"/>
      <c r="C671" s="34"/>
      <c r="D671" s="34"/>
      <c r="E671" s="34"/>
      <c r="F671" s="34"/>
      <c r="G671" s="34"/>
      <c r="P671" s="34"/>
      <c r="Q671" s="34"/>
      <c r="R671" s="34"/>
      <c r="S671" s="34"/>
      <c r="T671" s="34"/>
      <c r="U671" s="34"/>
    </row>
    <row r="672" spans="1:21">
      <c r="A672" s="34"/>
      <c r="B672" s="34"/>
      <c r="C672" s="34"/>
      <c r="D672" s="34"/>
      <c r="E672" s="34"/>
      <c r="F672" s="34"/>
      <c r="G672" s="34"/>
      <c r="P672" s="34"/>
      <c r="Q672" s="34"/>
      <c r="R672" s="34"/>
      <c r="S672" s="34"/>
      <c r="T672" s="34"/>
      <c r="U672" s="34"/>
    </row>
    <row r="673" spans="1:21">
      <c r="A673" s="34"/>
      <c r="B673" s="34"/>
      <c r="C673" s="34"/>
      <c r="D673" s="34"/>
      <c r="E673" s="34"/>
      <c r="F673" s="34"/>
      <c r="G673" s="34"/>
      <c r="P673" s="34"/>
      <c r="Q673" s="34"/>
      <c r="R673" s="34"/>
      <c r="S673" s="34"/>
      <c r="T673" s="34"/>
      <c r="U673" s="34"/>
    </row>
    <row r="674" spans="1:21">
      <c r="A674" s="34"/>
      <c r="B674" s="34"/>
      <c r="C674" s="34"/>
      <c r="D674" s="34"/>
      <c r="E674" s="34"/>
      <c r="F674" s="34"/>
      <c r="G674" s="34"/>
      <c r="P674" s="34"/>
      <c r="Q674" s="34"/>
      <c r="R674" s="34"/>
      <c r="S674" s="34"/>
      <c r="T674" s="34"/>
      <c r="U674" s="34"/>
    </row>
    <row r="675" spans="1:21">
      <c r="A675" s="34"/>
      <c r="B675" s="34"/>
      <c r="C675" s="34"/>
      <c r="D675" s="34"/>
      <c r="E675" s="34"/>
      <c r="F675" s="34"/>
      <c r="G675" s="34"/>
      <c r="P675" s="34"/>
      <c r="Q675" s="34"/>
      <c r="R675" s="34"/>
      <c r="S675" s="34"/>
      <c r="T675" s="34"/>
      <c r="U675" s="34"/>
    </row>
    <row r="676" spans="1:21">
      <c r="A676" s="34"/>
      <c r="B676" s="34"/>
      <c r="C676" s="34"/>
      <c r="D676" s="34"/>
      <c r="E676" s="34"/>
      <c r="F676" s="34"/>
      <c r="G676" s="34"/>
      <c r="P676" s="34"/>
      <c r="Q676" s="34"/>
      <c r="R676" s="34"/>
      <c r="S676" s="34"/>
      <c r="T676" s="34"/>
      <c r="U676" s="34"/>
    </row>
    <row r="677" spans="1:21">
      <c r="A677" s="34"/>
      <c r="B677" s="34"/>
      <c r="C677" s="34"/>
      <c r="D677" s="34"/>
      <c r="E677" s="34"/>
      <c r="F677" s="34"/>
      <c r="G677" s="34"/>
      <c r="P677" s="34"/>
      <c r="Q677" s="34"/>
      <c r="R677" s="34"/>
      <c r="S677" s="34"/>
      <c r="T677" s="34"/>
      <c r="U677" s="34"/>
    </row>
    <row r="678" spans="1:21">
      <c r="A678" s="34"/>
      <c r="B678" s="34"/>
      <c r="C678" s="34"/>
      <c r="D678" s="34"/>
      <c r="E678" s="34"/>
      <c r="F678" s="34"/>
      <c r="G678" s="34"/>
      <c r="P678" s="34"/>
      <c r="Q678" s="34"/>
      <c r="R678" s="34"/>
      <c r="S678" s="34"/>
      <c r="T678" s="34"/>
      <c r="U678" s="34"/>
    </row>
    <row r="679" spans="1:21">
      <c r="A679" s="34"/>
      <c r="B679" s="34"/>
      <c r="C679" s="34"/>
      <c r="D679" s="34"/>
      <c r="E679" s="34"/>
      <c r="F679" s="34"/>
      <c r="G679" s="34"/>
      <c r="P679" s="34"/>
      <c r="Q679" s="34"/>
      <c r="R679" s="34"/>
      <c r="S679" s="34"/>
      <c r="T679" s="34"/>
      <c r="U679" s="34"/>
    </row>
    <row r="680" spans="1:21">
      <c r="A680" s="34"/>
      <c r="B680" s="34"/>
      <c r="C680" s="34"/>
      <c r="D680" s="34"/>
      <c r="E680" s="34"/>
      <c r="F680" s="34"/>
      <c r="G680" s="34"/>
      <c r="P680" s="34"/>
      <c r="Q680" s="34"/>
      <c r="R680" s="34"/>
      <c r="S680" s="34"/>
      <c r="T680" s="34"/>
      <c r="U680" s="34"/>
    </row>
    <row r="681" spans="1:21">
      <c r="A681" s="34"/>
      <c r="B681" s="34"/>
      <c r="C681" s="34"/>
      <c r="D681" s="34"/>
      <c r="E681" s="34"/>
      <c r="F681" s="34"/>
      <c r="G681" s="34"/>
      <c r="P681" s="34"/>
      <c r="Q681" s="34"/>
      <c r="R681" s="34"/>
      <c r="S681" s="34"/>
      <c r="T681" s="34"/>
      <c r="U681" s="34"/>
    </row>
    <row r="682" spans="1:21">
      <c r="A682" s="34"/>
      <c r="B682" s="34"/>
      <c r="C682" s="34"/>
      <c r="D682" s="34"/>
      <c r="E682" s="34"/>
      <c r="F682" s="34"/>
      <c r="G682" s="34"/>
      <c r="P682" s="34"/>
      <c r="Q682" s="34"/>
      <c r="R682" s="34"/>
      <c r="S682" s="34"/>
      <c r="T682" s="34"/>
      <c r="U682" s="34"/>
    </row>
    <row r="683" spans="1:21">
      <c r="A683" s="34"/>
      <c r="B683" s="34"/>
      <c r="C683" s="34"/>
      <c r="D683" s="34"/>
      <c r="E683" s="34"/>
      <c r="F683" s="34"/>
      <c r="G683" s="34"/>
      <c r="P683" s="34"/>
      <c r="Q683" s="34"/>
      <c r="R683" s="34"/>
      <c r="S683" s="34"/>
      <c r="T683" s="34"/>
      <c r="U683" s="34"/>
    </row>
    <row r="684" spans="1:21">
      <c r="A684" s="34"/>
      <c r="B684" s="34"/>
      <c r="C684" s="34"/>
      <c r="D684" s="34"/>
      <c r="E684" s="34"/>
      <c r="F684" s="34"/>
      <c r="G684" s="34"/>
      <c r="P684" s="34"/>
      <c r="Q684" s="34"/>
      <c r="R684" s="34"/>
      <c r="S684" s="34"/>
      <c r="T684" s="34"/>
      <c r="U684" s="34"/>
    </row>
    <row r="685" spans="1:21">
      <c r="A685" s="34"/>
      <c r="B685" s="34"/>
      <c r="C685" s="34"/>
      <c r="D685" s="34"/>
      <c r="E685" s="34"/>
      <c r="F685" s="34"/>
      <c r="G685" s="34"/>
      <c r="P685" s="34"/>
      <c r="Q685" s="34"/>
      <c r="R685" s="34"/>
      <c r="S685" s="34"/>
      <c r="T685" s="34"/>
      <c r="U685" s="34"/>
    </row>
    <row r="686" spans="1:21">
      <c r="A686" s="34"/>
      <c r="B686" s="34"/>
      <c r="C686" s="34"/>
      <c r="D686" s="34"/>
      <c r="E686" s="34"/>
      <c r="F686" s="34"/>
      <c r="G686" s="34"/>
      <c r="P686" s="34"/>
      <c r="Q686" s="34"/>
      <c r="R686" s="34"/>
      <c r="S686" s="34"/>
      <c r="T686" s="34"/>
      <c r="U686" s="34"/>
    </row>
    <row r="687" spans="1:21">
      <c r="A687" s="34"/>
      <c r="B687" s="34"/>
      <c r="C687" s="34"/>
      <c r="D687" s="34"/>
      <c r="E687" s="34"/>
      <c r="F687" s="34"/>
      <c r="G687" s="34"/>
      <c r="P687" s="34"/>
      <c r="Q687" s="34"/>
      <c r="R687" s="34"/>
      <c r="S687" s="34"/>
      <c r="T687" s="34"/>
      <c r="U687" s="34"/>
    </row>
    <row r="688" spans="1:21">
      <c r="A688" s="34"/>
      <c r="B688" s="34"/>
      <c r="C688" s="34"/>
      <c r="D688" s="34"/>
      <c r="E688" s="34"/>
      <c r="F688" s="34"/>
      <c r="G688" s="34"/>
      <c r="P688" s="34"/>
      <c r="Q688" s="34"/>
      <c r="R688" s="34"/>
      <c r="S688" s="34"/>
      <c r="T688" s="34"/>
      <c r="U688" s="34"/>
    </row>
    <row r="689" spans="1:21">
      <c r="A689" s="34"/>
      <c r="B689" s="34"/>
      <c r="C689" s="34"/>
      <c r="D689" s="34"/>
      <c r="E689" s="34"/>
      <c r="F689" s="34"/>
      <c r="G689" s="34"/>
      <c r="P689" s="34"/>
      <c r="Q689" s="34"/>
      <c r="R689" s="34"/>
      <c r="S689" s="34"/>
      <c r="T689" s="34"/>
      <c r="U689" s="34"/>
    </row>
    <row r="690" spans="1:21">
      <c r="A690" s="34"/>
      <c r="B690" s="34"/>
      <c r="C690" s="34"/>
      <c r="D690" s="34"/>
      <c r="E690" s="34"/>
      <c r="F690" s="34"/>
      <c r="G690" s="34"/>
      <c r="P690" s="34"/>
      <c r="Q690" s="34"/>
      <c r="R690" s="34"/>
      <c r="S690" s="34"/>
      <c r="T690" s="34"/>
      <c r="U690" s="34"/>
    </row>
    <row r="691" spans="1:21">
      <c r="A691" s="34"/>
      <c r="B691" s="34"/>
      <c r="C691" s="34"/>
      <c r="D691" s="34"/>
      <c r="E691" s="34"/>
      <c r="F691" s="34"/>
      <c r="G691" s="34"/>
      <c r="P691" s="34"/>
      <c r="Q691" s="34"/>
      <c r="R691" s="34"/>
      <c r="S691" s="34"/>
      <c r="T691" s="34"/>
      <c r="U691" s="34"/>
    </row>
    <row r="692" spans="1:21">
      <c r="A692" s="34"/>
      <c r="B692" s="34"/>
      <c r="C692" s="34"/>
      <c r="D692" s="34"/>
      <c r="E692" s="34"/>
      <c r="F692" s="34"/>
      <c r="G692" s="34"/>
      <c r="P692" s="34"/>
      <c r="Q692" s="34"/>
      <c r="R692" s="34"/>
      <c r="S692" s="34"/>
      <c r="T692" s="34"/>
      <c r="U692" s="34"/>
    </row>
    <row r="693" spans="1:21">
      <c r="A693" s="34"/>
      <c r="B693" s="34"/>
      <c r="C693" s="34"/>
      <c r="D693" s="34"/>
      <c r="E693" s="34"/>
      <c r="F693" s="34"/>
      <c r="G693" s="34"/>
      <c r="P693" s="34"/>
      <c r="Q693" s="34"/>
      <c r="R693" s="34"/>
      <c r="S693" s="34"/>
      <c r="T693" s="34"/>
      <c r="U693" s="34"/>
    </row>
    <row r="694" spans="1:21">
      <c r="A694" s="34"/>
      <c r="B694" s="34"/>
      <c r="C694" s="34"/>
      <c r="D694" s="34"/>
      <c r="E694" s="34"/>
      <c r="F694" s="34"/>
      <c r="G694" s="34"/>
      <c r="P694" s="34"/>
      <c r="Q694" s="34"/>
      <c r="R694" s="34"/>
      <c r="S694" s="34"/>
      <c r="T694" s="34"/>
      <c r="U694" s="34"/>
    </row>
    <row r="695" spans="1:21">
      <c r="A695" s="34"/>
      <c r="B695" s="34"/>
      <c r="C695" s="34"/>
      <c r="D695" s="34"/>
      <c r="E695" s="34"/>
      <c r="F695" s="34"/>
      <c r="G695" s="34"/>
      <c r="P695" s="34"/>
      <c r="Q695" s="34"/>
      <c r="R695" s="34"/>
      <c r="S695" s="34"/>
      <c r="T695" s="34"/>
      <c r="U695" s="34"/>
    </row>
    <row r="696" spans="1:21">
      <c r="A696" s="34"/>
      <c r="B696" s="34"/>
      <c r="C696" s="34"/>
      <c r="D696" s="34"/>
      <c r="E696" s="34"/>
      <c r="F696" s="34"/>
      <c r="G696" s="34"/>
      <c r="P696" s="34"/>
      <c r="Q696" s="34"/>
      <c r="R696" s="34"/>
      <c r="S696" s="34"/>
      <c r="T696" s="34"/>
      <c r="U696" s="34"/>
    </row>
    <row r="697" spans="1:21">
      <c r="A697" s="34"/>
      <c r="B697" s="34"/>
      <c r="C697" s="34"/>
      <c r="D697" s="34"/>
      <c r="E697" s="34"/>
      <c r="F697" s="34"/>
      <c r="G697" s="34"/>
      <c r="P697" s="34"/>
      <c r="Q697" s="34"/>
      <c r="R697" s="34"/>
      <c r="S697" s="34"/>
      <c r="T697" s="34"/>
      <c r="U697" s="34"/>
    </row>
    <row r="698" spans="1:21">
      <c r="A698" s="34"/>
      <c r="B698" s="34"/>
      <c r="C698" s="34"/>
      <c r="D698" s="34"/>
      <c r="E698" s="34"/>
      <c r="F698" s="34"/>
      <c r="G698" s="34"/>
      <c r="P698" s="34"/>
      <c r="Q698" s="34"/>
      <c r="R698" s="34"/>
      <c r="S698" s="34"/>
      <c r="T698" s="34"/>
      <c r="U698" s="34"/>
    </row>
    <row r="699" spans="1:21">
      <c r="A699" s="34"/>
      <c r="B699" s="34"/>
      <c r="C699" s="34"/>
      <c r="D699" s="34"/>
      <c r="E699" s="34"/>
      <c r="F699" s="34"/>
      <c r="G699" s="34"/>
      <c r="P699" s="34"/>
      <c r="Q699" s="34"/>
      <c r="R699" s="34"/>
      <c r="S699" s="34"/>
      <c r="T699" s="34"/>
      <c r="U699" s="34"/>
    </row>
    <row r="700" spans="1:21">
      <c r="A700" s="34"/>
      <c r="B700" s="34"/>
      <c r="C700" s="34"/>
      <c r="D700" s="34"/>
      <c r="E700" s="34"/>
      <c r="F700" s="34"/>
      <c r="G700" s="34"/>
      <c r="P700" s="34"/>
      <c r="Q700" s="34"/>
      <c r="R700" s="34"/>
      <c r="S700" s="34"/>
      <c r="T700" s="34"/>
      <c r="U700" s="34"/>
    </row>
    <row r="701" spans="1:21">
      <c r="A701" s="34"/>
      <c r="B701" s="34"/>
      <c r="C701" s="34"/>
      <c r="D701" s="34"/>
      <c r="E701" s="34"/>
      <c r="F701" s="34"/>
      <c r="G701" s="34"/>
      <c r="P701" s="34"/>
      <c r="Q701" s="34"/>
      <c r="R701" s="34"/>
      <c r="S701" s="34"/>
      <c r="T701" s="34"/>
      <c r="U701" s="34"/>
    </row>
    <row r="702" spans="1:21">
      <c r="A702" s="34"/>
      <c r="B702" s="34"/>
      <c r="C702" s="34"/>
      <c r="D702" s="34"/>
      <c r="E702" s="34"/>
      <c r="F702" s="34"/>
      <c r="G702" s="34"/>
      <c r="P702" s="34"/>
      <c r="Q702" s="34"/>
      <c r="R702" s="34"/>
      <c r="S702" s="34"/>
      <c r="T702" s="34"/>
      <c r="U702" s="34"/>
    </row>
    <row r="703" spans="1:21">
      <c r="A703" s="34"/>
      <c r="B703" s="34"/>
      <c r="C703" s="34"/>
      <c r="D703" s="34"/>
      <c r="E703" s="34"/>
      <c r="F703" s="34"/>
      <c r="G703" s="34"/>
      <c r="P703" s="34"/>
      <c r="Q703" s="34"/>
      <c r="R703" s="34"/>
      <c r="S703" s="34"/>
      <c r="T703" s="34"/>
      <c r="U703" s="34"/>
    </row>
    <row r="704" spans="1:21">
      <c r="A704" s="34"/>
      <c r="B704" s="34"/>
      <c r="C704" s="34"/>
      <c r="D704" s="34"/>
      <c r="E704" s="34"/>
      <c r="F704" s="34"/>
      <c r="G704" s="34"/>
      <c r="P704" s="34"/>
      <c r="Q704" s="34"/>
      <c r="R704" s="34"/>
      <c r="S704" s="34"/>
      <c r="T704" s="34"/>
      <c r="U704" s="34"/>
    </row>
    <row r="705" spans="1:21">
      <c r="A705" s="34"/>
      <c r="B705" s="34"/>
      <c r="C705" s="34"/>
      <c r="D705" s="34"/>
      <c r="E705" s="34"/>
      <c r="F705" s="34"/>
      <c r="G705" s="34"/>
      <c r="P705" s="34"/>
      <c r="Q705" s="34"/>
      <c r="R705" s="34"/>
      <c r="S705" s="34"/>
      <c r="T705" s="34"/>
      <c r="U705" s="34"/>
    </row>
    <row r="706" spans="1:21">
      <c r="A706" s="34"/>
      <c r="B706" s="34"/>
      <c r="C706" s="34"/>
      <c r="D706" s="34"/>
      <c r="E706" s="34"/>
      <c r="F706" s="34"/>
      <c r="G706" s="34"/>
      <c r="P706" s="34"/>
      <c r="Q706" s="34"/>
      <c r="R706" s="34"/>
      <c r="S706" s="34"/>
      <c r="T706" s="34"/>
      <c r="U706" s="34"/>
    </row>
    <row r="707" spans="1:21">
      <c r="A707" s="34"/>
      <c r="B707" s="34"/>
      <c r="C707" s="34"/>
      <c r="D707" s="34"/>
      <c r="E707" s="34"/>
      <c r="F707" s="34"/>
      <c r="G707" s="34"/>
      <c r="P707" s="34"/>
      <c r="Q707" s="34"/>
      <c r="R707" s="34"/>
      <c r="S707" s="34"/>
      <c r="T707" s="34"/>
      <c r="U707" s="34"/>
    </row>
    <row r="708" spans="1:21">
      <c r="A708" s="34"/>
      <c r="B708" s="34"/>
      <c r="C708" s="34"/>
      <c r="D708" s="34"/>
      <c r="E708" s="34"/>
      <c r="F708" s="34"/>
      <c r="G708" s="34"/>
      <c r="P708" s="34"/>
      <c r="Q708" s="34"/>
      <c r="R708" s="34"/>
      <c r="S708" s="34"/>
      <c r="T708" s="34"/>
      <c r="U708" s="34"/>
    </row>
    <row r="709" spans="1:21">
      <c r="A709" s="34"/>
      <c r="B709" s="34"/>
      <c r="C709" s="34"/>
      <c r="D709" s="34"/>
      <c r="E709" s="34"/>
      <c r="F709" s="34"/>
      <c r="G709" s="34"/>
      <c r="P709" s="34"/>
      <c r="Q709" s="34"/>
      <c r="R709" s="34"/>
      <c r="S709" s="34"/>
      <c r="T709" s="34"/>
      <c r="U709" s="34"/>
    </row>
    <row r="710" spans="1:21">
      <c r="A710" s="34"/>
      <c r="B710" s="34"/>
      <c r="C710" s="34"/>
      <c r="D710" s="34"/>
      <c r="E710" s="34"/>
      <c r="F710" s="34"/>
      <c r="G710" s="34"/>
      <c r="P710" s="34"/>
      <c r="Q710" s="34"/>
      <c r="R710" s="34"/>
      <c r="S710" s="34"/>
      <c r="T710" s="34"/>
      <c r="U710" s="34"/>
    </row>
    <row r="711" spans="1:21">
      <c r="A711" s="34"/>
      <c r="B711" s="34"/>
      <c r="C711" s="34"/>
      <c r="D711" s="34"/>
      <c r="E711" s="34"/>
      <c r="F711" s="34"/>
      <c r="G711" s="34"/>
      <c r="P711" s="34"/>
      <c r="Q711" s="34"/>
      <c r="R711" s="34"/>
      <c r="S711" s="34"/>
      <c r="T711" s="34"/>
      <c r="U711" s="34"/>
    </row>
    <row r="712" spans="1:21">
      <c r="A712" s="34"/>
      <c r="B712" s="34"/>
      <c r="C712" s="34"/>
      <c r="D712" s="34"/>
      <c r="E712" s="34"/>
      <c r="F712" s="34"/>
      <c r="G712" s="34"/>
      <c r="P712" s="34"/>
      <c r="Q712" s="34"/>
      <c r="R712" s="34"/>
      <c r="S712" s="34"/>
      <c r="T712" s="34"/>
      <c r="U712" s="34"/>
    </row>
    <row r="713" spans="1:21">
      <c r="A713" s="34"/>
      <c r="B713" s="34"/>
      <c r="C713" s="34"/>
      <c r="D713" s="34"/>
      <c r="E713" s="34"/>
      <c r="F713" s="34"/>
      <c r="G713" s="34"/>
      <c r="P713" s="34"/>
      <c r="Q713" s="34"/>
      <c r="R713" s="34"/>
      <c r="S713" s="34"/>
      <c r="T713" s="34"/>
      <c r="U713" s="34"/>
    </row>
    <row r="714" spans="1:21">
      <c r="A714" s="34"/>
      <c r="B714" s="34"/>
      <c r="C714" s="34"/>
      <c r="D714" s="34"/>
      <c r="E714" s="34"/>
      <c r="F714" s="34"/>
      <c r="G714" s="34"/>
      <c r="P714" s="34"/>
      <c r="Q714" s="34"/>
      <c r="R714" s="34"/>
      <c r="S714" s="34"/>
      <c r="T714" s="34"/>
      <c r="U714" s="34"/>
    </row>
    <row r="715" spans="1:21">
      <c r="A715" s="34"/>
      <c r="B715" s="34"/>
      <c r="C715" s="34"/>
      <c r="D715" s="34"/>
      <c r="E715" s="34"/>
      <c r="F715" s="34"/>
      <c r="G715" s="34"/>
      <c r="P715" s="34"/>
      <c r="Q715" s="34"/>
      <c r="R715" s="34"/>
      <c r="S715" s="34"/>
      <c r="T715" s="34"/>
      <c r="U715" s="34"/>
    </row>
    <row r="716" spans="1:21">
      <c r="A716" s="34"/>
      <c r="B716" s="34"/>
      <c r="C716" s="34"/>
      <c r="D716" s="34"/>
      <c r="E716" s="34"/>
      <c r="F716" s="34"/>
      <c r="G716" s="34"/>
      <c r="P716" s="34"/>
      <c r="Q716" s="34"/>
      <c r="R716" s="34"/>
      <c r="S716" s="34"/>
      <c r="T716" s="34"/>
      <c r="U716" s="34"/>
    </row>
    <row r="717" spans="1:21">
      <c r="A717" s="34"/>
      <c r="B717" s="34"/>
      <c r="C717" s="34"/>
      <c r="D717" s="34"/>
      <c r="E717" s="34"/>
      <c r="F717" s="34"/>
      <c r="G717" s="34"/>
      <c r="P717" s="34"/>
      <c r="Q717" s="34"/>
      <c r="R717" s="34"/>
      <c r="S717" s="34"/>
      <c r="T717" s="34"/>
      <c r="U717" s="34"/>
    </row>
    <row r="718" spans="1:21">
      <c r="A718" s="34"/>
      <c r="B718" s="34"/>
      <c r="C718" s="34"/>
      <c r="D718" s="34"/>
      <c r="E718" s="34"/>
      <c r="F718" s="34"/>
      <c r="G718" s="34"/>
      <c r="P718" s="34"/>
      <c r="Q718" s="34"/>
      <c r="R718" s="34"/>
      <c r="S718" s="34"/>
      <c r="T718" s="34"/>
      <c r="U718" s="34"/>
    </row>
    <row r="719" spans="1:21">
      <c r="A719" s="34"/>
      <c r="B719" s="34"/>
      <c r="C719" s="34"/>
      <c r="D719" s="34"/>
      <c r="E719" s="34"/>
      <c r="F719" s="34"/>
      <c r="G719" s="34"/>
      <c r="P719" s="34"/>
      <c r="Q719" s="34"/>
      <c r="R719" s="34"/>
      <c r="S719" s="34"/>
      <c r="T719" s="34"/>
      <c r="U719" s="34"/>
    </row>
    <row r="720" spans="1:21">
      <c r="A720" s="34"/>
      <c r="B720" s="34"/>
      <c r="C720" s="34"/>
      <c r="D720" s="34"/>
      <c r="E720" s="34"/>
      <c r="F720" s="34"/>
      <c r="G720" s="34"/>
      <c r="P720" s="34"/>
      <c r="Q720" s="34"/>
      <c r="R720" s="34"/>
      <c r="S720" s="34"/>
      <c r="T720" s="34"/>
      <c r="U720" s="34"/>
    </row>
    <row r="721" spans="1:21">
      <c r="A721" s="34"/>
      <c r="B721" s="34"/>
      <c r="C721" s="34"/>
      <c r="D721" s="34"/>
      <c r="E721" s="34"/>
      <c r="F721" s="34"/>
      <c r="G721" s="34"/>
      <c r="P721" s="34"/>
      <c r="Q721" s="34"/>
      <c r="R721" s="34"/>
      <c r="S721" s="34"/>
      <c r="T721" s="34"/>
      <c r="U721" s="34"/>
    </row>
    <row r="722" spans="1:21">
      <c r="A722" s="34"/>
      <c r="B722" s="34"/>
      <c r="C722" s="34"/>
      <c r="D722" s="34"/>
      <c r="E722" s="34"/>
      <c r="F722" s="34"/>
      <c r="G722" s="34"/>
      <c r="P722" s="34"/>
      <c r="Q722" s="34"/>
      <c r="R722" s="34"/>
      <c r="S722" s="34"/>
      <c r="T722" s="34"/>
      <c r="U722" s="34"/>
    </row>
    <row r="723" spans="1:21">
      <c r="A723" s="34"/>
      <c r="B723" s="34"/>
      <c r="C723" s="34"/>
      <c r="D723" s="34"/>
      <c r="E723" s="34"/>
      <c r="F723" s="34"/>
      <c r="G723" s="34"/>
      <c r="P723" s="34"/>
      <c r="Q723" s="34"/>
      <c r="R723" s="34"/>
      <c r="S723" s="34"/>
      <c r="T723" s="34"/>
      <c r="U723" s="34"/>
    </row>
    <row r="724" spans="1:21">
      <c r="A724" s="34"/>
      <c r="B724" s="34"/>
      <c r="C724" s="34"/>
      <c r="D724" s="34"/>
      <c r="E724" s="34"/>
      <c r="F724" s="34"/>
      <c r="G724" s="34"/>
      <c r="P724" s="34"/>
      <c r="Q724" s="34"/>
      <c r="R724" s="34"/>
      <c r="S724" s="34"/>
      <c r="T724" s="34"/>
      <c r="U724" s="34"/>
    </row>
    <row r="725" spans="1:21">
      <c r="A725" s="34"/>
      <c r="B725" s="34"/>
      <c r="C725" s="34"/>
      <c r="D725" s="34"/>
      <c r="E725" s="34"/>
      <c r="F725" s="34"/>
      <c r="G725" s="34"/>
      <c r="P725" s="34"/>
      <c r="Q725" s="34"/>
      <c r="R725" s="34"/>
      <c r="S725" s="34"/>
      <c r="T725" s="34"/>
      <c r="U725" s="34"/>
    </row>
    <row r="726" spans="1:21">
      <c r="A726" s="34"/>
      <c r="B726" s="34"/>
      <c r="C726" s="34"/>
      <c r="D726" s="34"/>
      <c r="E726" s="34"/>
      <c r="F726" s="34"/>
      <c r="G726" s="34"/>
      <c r="P726" s="34"/>
      <c r="Q726" s="34"/>
      <c r="R726" s="34"/>
      <c r="S726" s="34"/>
      <c r="T726" s="34"/>
      <c r="U726" s="34"/>
    </row>
    <row r="727" spans="1:21">
      <c r="A727" s="34"/>
      <c r="B727" s="34"/>
      <c r="C727" s="34"/>
      <c r="D727" s="34"/>
      <c r="E727" s="34"/>
      <c r="F727" s="34"/>
      <c r="G727" s="34"/>
      <c r="P727" s="34"/>
      <c r="Q727" s="34"/>
      <c r="R727" s="34"/>
      <c r="S727" s="34"/>
      <c r="T727" s="34"/>
      <c r="U727" s="34"/>
    </row>
    <row r="728" spans="1:21">
      <c r="A728" s="34"/>
      <c r="B728" s="34"/>
      <c r="C728" s="34"/>
      <c r="D728" s="34"/>
      <c r="E728" s="34"/>
      <c r="F728" s="34"/>
      <c r="G728" s="34"/>
      <c r="P728" s="34"/>
      <c r="Q728" s="34"/>
      <c r="R728" s="34"/>
      <c r="S728" s="34"/>
      <c r="T728" s="34"/>
      <c r="U728" s="34"/>
    </row>
    <row r="729" spans="1:21">
      <c r="A729" s="34"/>
      <c r="B729" s="34"/>
      <c r="C729" s="34"/>
      <c r="D729" s="34"/>
      <c r="E729" s="34"/>
      <c r="F729" s="34"/>
      <c r="G729" s="34"/>
      <c r="P729" s="34"/>
      <c r="Q729" s="34"/>
      <c r="R729" s="34"/>
      <c r="S729" s="34"/>
      <c r="T729" s="34"/>
      <c r="U729" s="34"/>
    </row>
    <row r="730" spans="1:21">
      <c r="A730" s="34"/>
      <c r="B730" s="34"/>
      <c r="C730" s="34"/>
      <c r="D730" s="34"/>
      <c r="E730" s="34"/>
      <c r="F730" s="34"/>
      <c r="G730" s="34"/>
      <c r="P730" s="34"/>
      <c r="Q730" s="34"/>
      <c r="R730" s="34"/>
      <c r="S730" s="34"/>
      <c r="T730" s="34"/>
      <c r="U730" s="34"/>
    </row>
    <row r="731" spans="1:21">
      <c r="A731" s="34"/>
      <c r="B731" s="34"/>
      <c r="C731" s="34"/>
      <c r="D731" s="34"/>
      <c r="E731" s="34"/>
      <c r="F731" s="34"/>
      <c r="G731" s="34"/>
      <c r="P731" s="34"/>
      <c r="Q731" s="34"/>
      <c r="R731" s="34"/>
      <c r="S731" s="34"/>
      <c r="T731" s="34"/>
      <c r="U731" s="34"/>
    </row>
    <row r="732" spans="1:21">
      <c r="A732" s="34"/>
      <c r="B732" s="34"/>
      <c r="C732" s="34"/>
      <c r="D732" s="34"/>
      <c r="E732" s="34"/>
      <c r="F732" s="34"/>
      <c r="G732" s="34"/>
      <c r="P732" s="34"/>
      <c r="Q732" s="34"/>
      <c r="R732" s="34"/>
      <c r="S732" s="34"/>
      <c r="T732" s="34"/>
      <c r="U732" s="34"/>
    </row>
    <row r="733" spans="1:21">
      <c r="A733" s="34"/>
      <c r="B733" s="34"/>
      <c r="C733" s="34"/>
      <c r="D733" s="34"/>
      <c r="E733" s="34"/>
      <c r="F733" s="34"/>
      <c r="G733" s="34"/>
      <c r="P733" s="34"/>
      <c r="Q733" s="34"/>
      <c r="R733" s="34"/>
      <c r="S733" s="34"/>
      <c r="T733" s="34"/>
      <c r="U733" s="34"/>
    </row>
    <row r="734" spans="1:21">
      <c r="A734" s="34"/>
      <c r="B734" s="34"/>
      <c r="C734" s="34"/>
      <c r="D734" s="34"/>
      <c r="E734" s="34"/>
      <c r="F734" s="34"/>
      <c r="G734" s="34"/>
      <c r="P734" s="34"/>
      <c r="Q734" s="34"/>
      <c r="R734" s="34"/>
      <c r="S734" s="34"/>
      <c r="T734" s="34"/>
      <c r="U734" s="34"/>
    </row>
    <row r="735" spans="1:21">
      <c r="A735" s="34"/>
      <c r="B735" s="34"/>
      <c r="C735" s="34"/>
      <c r="D735" s="34"/>
      <c r="E735" s="34"/>
      <c r="F735" s="34"/>
      <c r="G735" s="34"/>
      <c r="P735" s="34"/>
      <c r="Q735" s="34"/>
      <c r="R735" s="34"/>
      <c r="S735" s="34"/>
      <c r="T735" s="34"/>
      <c r="U735" s="34"/>
    </row>
    <row r="736" spans="1:21">
      <c r="A736" s="34"/>
      <c r="B736" s="34"/>
      <c r="C736" s="34"/>
      <c r="D736" s="34"/>
      <c r="E736" s="34"/>
      <c r="F736" s="34"/>
      <c r="G736" s="34"/>
      <c r="P736" s="34"/>
      <c r="Q736" s="34"/>
      <c r="R736" s="34"/>
      <c r="S736" s="34"/>
      <c r="T736" s="34"/>
      <c r="U736" s="34"/>
    </row>
    <row r="737" spans="1:21">
      <c r="A737" s="34"/>
      <c r="B737" s="34"/>
      <c r="C737" s="34"/>
      <c r="D737" s="34"/>
      <c r="E737" s="34"/>
      <c r="F737" s="34"/>
      <c r="G737" s="34"/>
      <c r="P737" s="34"/>
      <c r="Q737" s="34"/>
      <c r="R737" s="34"/>
      <c r="S737" s="34"/>
      <c r="T737" s="34"/>
      <c r="U737" s="34"/>
    </row>
    <row r="738" spans="1:21">
      <c r="A738" s="34"/>
      <c r="B738" s="34"/>
      <c r="C738" s="34"/>
      <c r="D738" s="34"/>
      <c r="E738" s="34"/>
      <c r="F738" s="34"/>
      <c r="G738" s="34"/>
      <c r="P738" s="34"/>
      <c r="Q738" s="34"/>
      <c r="R738" s="34"/>
      <c r="S738" s="34"/>
      <c r="T738" s="34"/>
      <c r="U738" s="34"/>
    </row>
    <row r="739" spans="1:21">
      <c r="A739" s="34"/>
      <c r="B739" s="34"/>
      <c r="C739" s="34"/>
      <c r="D739" s="34"/>
      <c r="E739" s="34"/>
      <c r="F739" s="34"/>
      <c r="G739" s="34"/>
      <c r="P739" s="34"/>
      <c r="Q739" s="34"/>
      <c r="R739" s="34"/>
      <c r="S739" s="34"/>
      <c r="T739" s="34"/>
      <c r="U739" s="34"/>
    </row>
    <row r="740" spans="1:21">
      <c r="A740" s="34"/>
      <c r="B740" s="34"/>
      <c r="C740" s="34"/>
      <c r="D740" s="34"/>
      <c r="E740" s="34"/>
      <c r="F740" s="34"/>
      <c r="G740" s="34"/>
      <c r="P740" s="34"/>
      <c r="Q740" s="34"/>
      <c r="R740" s="34"/>
      <c r="S740" s="34"/>
      <c r="T740" s="34"/>
      <c r="U740" s="34"/>
    </row>
    <row r="741" spans="1:21">
      <c r="A741" s="34"/>
      <c r="B741" s="34"/>
      <c r="C741" s="34"/>
      <c r="D741" s="34"/>
      <c r="E741" s="34"/>
      <c r="F741" s="34"/>
      <c r="G741" s="34"/>
      <c r="P741" s="34"/>
      <c r="Q741" s="34"/>
      <c r="R741" s="34"/>
      <c r="S741" s="34"/>
      <c r="T741" s="34"/>
      <c r="U741" s="34"/>
    </row>
    <row r="742" spans="1:21">
      <c r="A742" s="34"/>
      <c r="B742" s="34"/>
      <c r="C742" s="34"/>
      <c r="D742" s="34"/>
      <c r="E742" s="34"/>
      <c r="F742" s="34"/>
      <c r="G742" s="34"/>
      <c r="P742" s="34"/>
      <c r="Q742" s="34"/>
      <c r="R742" s="34"/>
      <c r="S742" s="34"/>
      <c r="T742" s="34"/>
      <c r="U742" s="34"/>
    </row>
    <row r="743" spans="1:21">
      <c r="A743" s="34"/>
      <c r="B743" s="34"/>
      <c r="C743" s="34"/>
      <c r="D743" s="34"/>
      <c r="E743" s="34"/>
      <c r="F743" s="34"/>
      <c r="G743" s="34"/>
      <c r="P743" s="34"/>
      <c r="Q743" s="34"/>
      <c r="R743" s="34"/>
      <c r="S743" s="34"/>
      <c r="T743" s="34"/>
      <c r="U743" s="34"/>
    </row>
    <row r="744" spans="1:21">
      <c r="A744" s="34"/>
      <c r="B744" s="34"/>
      <c r="C744" s="34"/>
      <c r="D744" s="34"/>
      <c r="E744" s="34"/>
      <c r="F744" s="34"/>
      <c r="G744" s="34"/>
      <c r="P744" s="34"/>
      <c r="Q744" s="34"/>
      <c r="R744" s="34"/>
      <c r="S744" s="34"/>
      <c r="T744" s="34"/>
      <c r="U744" s="34"/>
    </row>
    <row r="745" spans="1:21">
      <c r="A745" s="34"/>
      <c r="B745" s="34"/>
      <c r="C745" s="34"/>
      <c r="D745" s="34"/>
      <c r="E745" s="34"/>
      <c r="F745" s="34"/>
      <c r="G745" s="34"/>
      <c r="P745" s="34"/>
      <c r="Q745" s="34"/>
      <c r="R745" s="34"/>
      <c r="S745" s="34"/>
      <c r="T745" s="34"/>
      <c r="U745" s="34"/>
    </row>
    <row r="746" spans="1:21">
      <c r="A746" s="34"/>
      <c r="B746" s="34"/>
      <c r="C746" s="34"/>
      <c r="D746" s="34"/>
      <c r="E746" s="34"/>
      <c r="F746" s="34"/>
      <c r="G746" s="34"/>
      <c r="P746" s="34"/>
      <c r="Q746" s="34"/>
      <c r="R746" s="34"/>
      <c r="S746" s="34"/>
      <c r="T746" s="34"/>
      <c r="U746" s="34"/>
    </row>
    <row r="747" spans="1:21">
      <c r="A747" s="34"/>
      <c r="B747" s="34"/>
      <c r="C747" s="34"/>
      <c r="D747" s="34"/>
      <c r="E747" s="34"/>
      <c r="F747" s="34"/>
      <c r="G747" s="34"/>
      <c r="P747" s="34"/>
      <c r="Q747" s="34"/>
      <c r="R747" s="34"/>
      <c r="S747" s="34"/>
      <c r="T747" s="34"/>
      <c r="U747" s="34"/>
    </row>
    <row r="748" spans="1:21">
      <c r="A748" s="34"/>
      <c r="B748" s="34"/>
      <c r="C748" s="34"/>
      <c r="D748" s="34"/>
      <c r="E748" s="34"/>
      <c r="F748" s="34"/>
      <c r="G748" s="34"/>
      <c r="P748" s="34"/>
      <c r="Q748" s="34"/>
      <c r="R748" s="34"/>
      <c r="S748" s="34"/>
      <c r="T748" s="34"/>
      <c r="U748" s="34"/>
    </row>
    <row r="749" spans="1:21">
      <c r="A749" s="34"/>
      <c r="B749" s="34"/>
      <c r="C749" s="34"/>
      <c r="D749" s="34"/>
      <c r="E749" s="34"/>
      <c r="F749" s="34"/>
      <c r="G749" s="34"/>
      <c r="P749" s="34"/>
      <c r="Q749" s="34"/>
      <c r="R749" s="34"/>
      <c r="S749" s="34"/>
      <c r="T749" s="34"/>
      <c r="U749" s="34"/>
    </row>
    <row r="750" spans="1:21">
      <c r="A750" s="34"/>
      <c r="B750" s="34"/>
      <c r="C750" s="34"/>
      <c r="D750" s="34"/>
      <c r="E750" s="34"/>
      <c r="F750" s="34"/>
      <c r="G750" s="34"/>
      <c r="P750" s="34"/>
      <c r="Q750" s="34"/>
      <c r="R750" s="34"/>
      <c r="S750" s="34"/>
      <c r="T750" s="34"/>
      <c r="U750" s="34"/>
    </row>
    <row r="751" spans="1:21">
      <c r="A751" s="34"/>
      <c r="B751" s="34"/>
      <c r="C751" s="34"/>
      <c r="D751" s="34"/>
      <c r="E751" s="34"/>
      <c r="F751" s="34"/>
      <c r="G751" s="34"/>
      <c r="P751" s="34"/>
      <c r="Q751" s="34"/>
      <c r="R751" s="34"/>
      <c r="S751" s="34"/>
      <c r="T751" s="34"/>
      <c r="U751" s="34"/>
    </row>
    <row r="752" spans="1:21">
      <c r="A752" s="34"/>
      <c r="B752" s="34"/>
      <c r="C752" s="34"/>
      <c r="D752" s="34"/>
      <c r="E752" s="34"/>
      <c r="F752" s="34"/>
      <c r="G752" s="34"/>
      <c r="P752" s="34"/>
      <c r="Q752" s="34"/>
      <c r="R752" s="34"/>
      <c r="S752" s="34"/>
      <c r="T752" s="34"/>
      <c r="U752" s="34"/>
    </row>
    <row r="753" spans="1:21">
      <c r="A753" s="34"/>
      <c r="B753" s="34"/>
      <c r="C753" s="34"/>
      <c r="D753" s="34"/>
      <c r="E753" s="34"/>
      <c r="F753" s="34"/>
      <c r="G753" s="34"/>
      <c r="P753" s="34"/>
      <c r="Q753" s="34"/>
      <c r="R753" s="34"/>
      <c r="S753" s="34"/>
      <c r="T753" s="34"/>
      <c r="U753" s="34"/>
    </row>
    <row r="754" spans="1:21">
      <c r="A754" s="34"/>
      <c r="B754" s="34"/>
      <c r="C754" s="34"/>
      <c r="D754" s="34"/>
      <c r="E754" s="34"/>
      <c r="F754" s="34"/>
      <c r="G754" s="34"/>
      <c r="P754" s="34"/>
      <c r="Q754" s="34"/>
      <c r="R754" s="34"/>
      <c r="S754" s="34"/>
      <c r="T754" s="34"/>
      <c r="U754" s="34"/>
    </row>
    <row r="755" spans="1:21">
      <c r="A755" s="34"/>
      <c r="B755" s="34"/>
      <c r="C755" s="34"/>
      <c r="D755" s="34"/>
      <c r="E755" s="34"/>
      <c r="F755" s="34"/>
      <c r="G755" s="34"/>
      <c r="P755" s="34"/>
      <c r="Q755" s="34"/>
      <c r="R755" s="34"/>
      <c r="S755" s="34"/>
      <c r="T755" s="34"/>
      <c r="U755" s="34"/>
    </row>
    <row r="756" spans="1:21">
      <c r="A756" s="34"/>
      <c r="B756" s="34"/>
      <c r="C756" s="34"/>
      <c r="D756" s="34"/>
      <c r="E756" s="34"/>
      <c r="F756" s="34"/>
      <c r="G756" s="34"/>
      <c r="P756" s="34"/>
      <c r="Q756" s="34"/>
      <c r="R756" s="34"/>
      <c r="S756" s="34"/>
      <c r="T756" s="34"/>
      <c r="U756" s="34"/>
    </row>
    <row r="757" spans="1:21">
      <c r="A757" s="34"/>
      <c r="B757" s="34"/>
      <c r="C757" s="34"/>
      <c r="D757" s="34"/>
      <c r="E757" s="34"/>
      <c r="F757" s="34"/>
      <c r="G757" s="34"/>
      <c r="P757" s="34"/>
      <c r="Q757" s="34"/>
      <c r="R757" s="34"/>
      <c r="S757" s="34"/>
      <c r="T757" s="34"/>
      <c r="U757" s="34"/>
    </row>
    <row r="758" spans="1:21">
      <c r="A758" s="34"/>
      <c r="B758" s="34"/>
      <c r="C758" s="34"/>
      <c r="D758" s="34"/>
      <c r="E758" s="34"/>
      <c r="F758" s="34"/>
      <c r="G758" s="34"/>
      <c r="P758" s="34"/>
      <c r="Q758" s="34"/>
      <c r="R758" s="34"/>
      <c r="S758" s="34"/>
      <c r="T758" s="34"/>
      <c r="U758" s="34"/>
    </row>
    <row r="759" spans="1:21">
      <c r="A759" s="34"/>
      <c r="B759" s="34"/>
      <c r="C759" s="34"/>
      <c r="D759" s="34"/>
      <c r="E759" s="34"/>
      <c r="F759" s="34"/>
      <c r="G759" s="34"/>
      <c r="P759" s="34"/>
      <c r="Q759" s="34"/>
      <c r="R759" s="34"/>
      <c r="S759" s="34"/>
      <c r="T759" s="34"/>
      <c r="U759" s="34"/>
    </row>
    <row r="760" spans="1:21">
      <c r="A760" s="34"/>
      <c r="B760" s="34"/>
      <c r="C760" s="34"/>
      <c r="D760" s="34"/>
      <c r="E760" s="34"/>
      <c r="F760" s="34"/>
      <c r="G760" s="34"/>
      <c r="P760" s="34"/>
      <c r="Q760" s="34"/>
      <c r="R760" s="34"/>
      <c r="S760" s="34"/>
      <c r="T760" s="34"/>
      <c r="U760" s="34"/>
    </row>
    <row r="761" spans="1:21">
      <c r="A761" s="34"/>
      <c r="B761" s="34"/>
      <c r="C761" s="34"/>
      <c r="D761" s="34"/>
      <c r="E761" s="34"/>
      <c r="F761" s="34"/>
      <c r="G761" s="34"/>
      <c r="P761" s="34"/>
      <c r="Q761" s="34"/>
      <c r="R761" s="34"/>
      <c r="S761" s="34"/>
      <c r="T761" s="34"/>
      <c r="U761" s="34"/>
    </row>
    <row r="762" spans="1:21">
      <c r="A762" s="34"/>
      <c r="B762" s="34"/>
      <c r="C762" s="34"/>
      <c r="D762" s="34"/>
      <c r="E762" s="34"/>
      <c r="F762" s="34"/>
      <c r="G762" s="34"/>
      <c r="P762" s="34"/>
      <c r="Q762" s="34"/>
      <c r="R762" s="34"/>
      <c r="S762" s="34"/>
      <c r="T762" s="34"/>
      <c r="U762" s="34"/>
    </row>
    <row r="763" spans="1:21">
      <c r="A763" s="34"/>
      <c r="B763" s="34"/>
      <c r="C763" s="34"/>
      <c r="D763" s="34"/>
      <c r="E763" s="34"/>
      <c r="F763" s="34"/>
      <c r="G763" s="34"/>
      <c r="P763" s="34"/>
      <c r="Q763" s="34"/>
      <c r="R763" s="34"/>
      <c r="S763" s="34"/>
      <c r="T763" s="34"/>
      <c r="U763" s="34"/>
    </row>
    <row r="764" spans="1:21">
      <c r="A764" s="34"/>
      <c r="B764" s="34"/>
      <c r="C764" s="34"/>
      <c r="D764" s="34"/>
      <c r="E764" s="34"/>
      <c r="F764" s="34"/>
      <c r="G764" s="34"/>
      <c r="P764" s="34"/>
      <c r="Q764" s="34"/>
      <c r="R764" s="34"/>
      <c r="S764" s="34"/>
      <c r="T764" s="34"/>
      <c r="U764" s="34"/>
    </row>
    <row r="765" spans="1:21">
      <c r="A765" s="34"/>
      <c r="B765" s="34"/>
      <c r="C765" s="34"/>
      <c r="D765" s="34"/>
      <c r="E765" s="34"/>
      <c r="F765" s="34"/>
      <c r="G765" s="34"/>
      <c r="P765" s="34"/>
      <c r="Q765" s="34"/>
      <c r="R765" s="34"/>
      <c r="S765" s="34"/>
      <c r="T765" s="34"/>
      <c r="U765" s="34"/>
    </row>
    <row r="766" spans="1:21">
      <c r="A766" s="34"/>
      <c r="B766" s="34"/>
      <c r="C766" s="34"/>
      <c r="D766" s="34"/>
      <c r="E766" s="34"/>
      <c r="F766" s="34"/>
      <c r="G766" s="34"/>
      <c r="P766" s="34"/>
      <c r="Q766" s="34"/>
      <c r="R766" s="34"/>
      <c r="S766" s="34"/>
      <c r="T766" s="34"/>
      <c r="U766" s="34"/>
    </row>
    <row r="767" spans="1:21">
      <c r="A767" s="34"/>
      <c r="B767" s="34"/>
      <c r="C767" s="34"/>
      <c r="D767" s="34"/>
      <c r="E767" s="34"/>
      <c r="F767" s="34"/>
      <c r="G767" s="34"/>
      <c r="P767" s="34"/>
      <c r="Q767" s="34"/>
      <c r="R767" s="34"/>
      <c r="S767" s="34"/>
      <c r="T767" s="34"/>
      <c r="U767" s="34"/>
    </row>
    <row r="768" spans="1:21">
      <c r="A768" s="34"/>
      <c r="B768" s="34"/>
      <c r="C768" s="34"/>
      <c r="D768" s="34"/>
      <c r="E768" s="34"/>
      <c r="F768" s="34"/>
      <c r="G768" s="34"/>
      <c r="P768" s="34"/>
      <c r="Q768" s="34"/>
      <c r="R768" s="34"/>
      <c r="S768" s="34"/>
      <c r="T768" s="34"/>
      <c r="U768" s="34"/>
    </row>
    <row r="769" spans="1:21">
      <c r="A769" s="34"/>
      <c r="B769" s="34"/>
      <c r="C769" s="34"/>
      <c r="D769" s="34"/>
      <c r="E769" s="34"/>
      <c r="F769" s="34"/>
      <c r="G769" s="34"/>
      <c r="P769" s="34"/>
      <c r="Q769" s="34"/>
      <c r="R769" s="34"/>
      <c r="S769" s="34"/>
      <c r="T769" s="34"/>
      <c r="U769" s="34"/>
    </row>
    <row r="770" spans="1:21">
      <c r="A770" s="34"/>
      <c r="B770" s="34"/>
      <c r="C770" s="34"/>
      <c r="D770" s="34"/>
      <c r="E770" s="34"/>
      <c r="F770" s="34"/>
      <c r="G770" s="34"/>
      <c r="P770" s="34"/>
      <c r="Q770" s="34"/>
      <c r="R770" s="34"/>
      <c r="S770" s="34"/>
      <c r="T770" s="34"/>
      <c r="U770" s="34"/>
    </row>
    <row r="771" spans="1:21">
      <c r="A771" s="34"/>
      <c r="B771" s="34"/>
      <c r="C771" s="34"/>
      <c r="D771" s="34"/>
      <c r="E771" s="34"/>
      <c r="F771" s="34"/>
      <c r="G771" s="34"/>
      <c r="P771" s="34"/>
      <c r="Q771" s="34"/>
      <c r="R771" s="34"/>
      <c r="S771" s="34"/>
      <c r="T771" s="34"/>
      <c r="U771" s="34"/>
    </row>
    <row r="772" spans="1:21">
      <c r="A772" s="34"/>
      <c r="B772" s="34"/>
      <c r="C772" s="34"/>
      <c r="D772" s="34"/>
      <c r="E772" s="34"/>
      <c r="F772" s="34"/>
      <c r="G772" s="34"/>
      <c r="P772" s="34"/>
      <c r="Q772" s="34"/>
      <c r="R772" s="34"/>
      <c r="S772" s="34"/>
      <c r="T772" s="34"/>
      <c r="U772" s="34"/>
    </row>
    <row r="773" spans="1:21">
      <c r="A773" s="34"/>
      <c r="B773" s="34"/>
      <c r="C773" s="34"/>
      <c r="D773" s="34"/>
      <c r="E773" s="34"/>
      <c r="F773" s="34"/>
      <c r="G773" s="34"/>
      <c r="P773" s="34"/>
      <c r="Q773" s="34"/>
      <c r="R773" s="34"/>
      <c r="S773" s="34"/>
      <c r="T773" s="34"/>
      <c r="U773" s="34"/>
    </row>
    <row r="774" spans="1:21">
      <c r="A774" s="34"/>
      <c r="B774" s="34"/>
      <c r="C774" s="34"/>
      <c r="D774" s="34"/>
      <c r="E774" s="34"/>
      <c r="F774" s="34"/>
      <c r="G774" s="34"/>
      <c r="P774" s="34"/>
      <c r="Q774" s="34"/>
      <c r="R774" s="34"/>
      <c r="S774" s="34"/>
      <c r="T774" s="34"/>
      <c r="U774" s="34"/>
    </row>
    <row r="775" spans="1:21">
      <c r="A775" s="34"/>
      <c r="B775" s="34"/>
      <c r="C775" s="34"/>
      <c r="D775" s="34"/>
      <c r="E775" s="34"/>
      <c r="F775" s="34"/>
      <c r="G775" s="34"/>
      <c r="P775" s="34"/>
      <c r="Q775" s="34"/>
      <c r="R775" s="34"/>
      <c r="S775" s="34"/>
      <c r="T775" s="34"/>
      <c r="U775" s="34"/>
    </row>
    <row r="776" spans="1:21">
      <c r="A776" s="34"/>
      <c r="B776" s="34"/>
      <c r="C776" s="34"/>
      <c r="D776" s="34"/>
      <c r="E776" s="34"/>
      <c r="F776" s="34"/>
      <c r="G776" s="34"/>
      <c r="P776" s="34"/>
      <c r="Q776" s="34"/>
      <c r="R776" s="34"/>
      <c r="S776" s="34"/>
      <c r="T776" s="34"/>
      <c r="U776" s="34"/>
    </row>
    <row r="777" spans="1:21">
      <c r="A777" s="34"/>
      <c r="B777" s="34"/>
      <c r="C777" s="34"/>
      <c r="D777" s="34"/>
      <c r="E777" s="34"/>
      <c r="F777" s="34"/>
      <c r="G777" s="34"/>
      <c r="P777" s="34"/>
      <c r="Q777" s="34"/>
      <c r="R777" s="34"/>
      <c r="S777" s="34"/>
      <c r="T777" s="34"/>
      <c r="U777" s="34"/>
    </row>
    <row r="778" spans="1:21">
      <c r="A778" s="34"/>
      <c r="B778" s="34"/>
      <c r="C778" s="34"/>
      <c r="D778" s="34"/>
      <c r="E778" s="34"/>
      <c r="F778" s="34"/>
      <c r="G778" s="34"/>
      <c r="P778" s="34"/>
      <c r="Q778" s="34"/>
      <c r="R778" s="34"/>
      <c r="S778" s="34"/>
      <c r="T778" s="34"/>
      <c r="U778" s="34"/>
    </row>
    <row r="779" spans="1:21">
      <c r="A779" s="34"/>
      <c r="B779" s="34"/>
      <c r="C779" s="34"/>
      <c r="D779" s="34"/>
      <c r="E779" s="34"/>
      <c r="F779" s="34"/>
      <c r="G779" s="34"/>
      <c r="P779" s="34"/>
      <c r="Q779" s="34"/>
      <c r="R779" s="34"/>
      <c r="S779" s="34"/>
      <c r="T779" s="34"/>
      <c r="U779" s="34"/>
    </row>
    <row r="780" spans="1:21">
      <c r="A780" s="34"/>
      <c r="B780" s="34"/>
      <c r="C780" s="34"/>
      <c r="D780" s="34"/>
      <c r="E780" s="34"/>
      <c r="F780" s="34"/>
      <c r="G780" s="34"/>
      <c r="P780" s="34"/>
      <c r="Q780" s="34"/>
      <c r="R780" s="34"/>
      <c r="S780" s="34"/>
      <c r="T780" s="34"/>
      <c r="U780" s="34"/>
    </row>
    <row r="781" spans="1:21">
      <c r="A781" s="34"/>
      <c r="B781" s="34"/>
      <c r="C781" s="34"/>
      <c r="D781" s="34"/>
      <c r="E781" s="34"/>
      <c r="F781" s="34"/>
      <c r="G781" s="34"/>
      <c r="P781" s="34"/>
      <c r="Q781" s="34"/>
      <c r="R781" s="34"/>
      <c r="S781" s="34"/>
      <c r="T781" s="34"/>
      <c r="U781" s="34"/>
    </row>
    <row r="782" spans="1:21">
      <c r="A782" s="34"/>
      <c r="B782" s="34"/>
      <c r="C782" s="34"/>
      <c r="D782" s="34"/>
      <c r="E782" s="34"/>
      <c r="F782" s="34"/>
      <c r="G782" s="34"/>
      <c r="P782" s="34"/>
      <c r="Q782" s="34"/>
      <c r="R782" s="34"/>
      <c r="S782" s="34"/>
      <c r="T782" s="34"/>
      <c r="U782" s="34"/>
    </row>
    <row r="783" spans="1:21">
      <c r="A783" s="34"/>
      <c r="B783" s="34"/>
      <c r="C783" s="34"/>
      <c r="D783" s="34"/>
      <c r="E783" s="34"/>
      <c r="F783" s="34"/>
      <c r="G783" s="34"/>
      <c r="P783" s="34"/>
      <c r="Q783" s="34"/>
      <c r="R783" s="34"/>
      <c r="S783" s="34"/>
      <c r="T783" s="34"/>
      <c r="U783" s="34"/>
    </row>
    <row r="784" spans="1:21">
      <c r="A784" s="34"/>
      <c r="B784" s="34"/>
      <c r="C784" s="34"/>
      <c r="D784" s="34"/>
      <c r="E784" s="34"/>
      <c r="F784" s="34"/>
      <c r="G784" s="34"/>
      <c r="P784" s="34"/>
      <c r="Q784" s="34"/>
      <c r="R784" s="34"/>
      <c r="S784" s="34"/>
      <c r="T784" s="34"/>
      <c r="U784" s="34"/>
    </row>
    <row r="785" spans="1:21">
      <c r="A785" s="34"/>
      <c r="B785" s="34"/>
      <c r="C785" s="34"/>
      <c r="D785" s="34"/>
      <c r="E785" s="34"/>
      <c r="F785" s="34"/>
      <c r="G785" s="34"/>
      <c r="P785" s="34"/>
      <c r="Q785" s="34"/>
      <c r="R785" s="34"/>
      <c r="S785" s="34"/>
      <c r="T785" s="34"/>
      <c r="U785" s="34"/>
    </row>
    <row r="786" spans="1:21">
      <c r="A786" s="34"/>
      <c r="B786" s="34"/>
      <c r="C786" s="34"/>
      <c r="D786" s="34"/>
      <c r="E786" s="34"/>
      <c r="F786" s="34"/>
      <c r="G786" s="34"/>
      <c r="P786" s="34"/>
      <c r="Q786" s="34"/>
      <c r="R786" s="34"/>
      <c r="S786" s="34"/>
      <c r="T786" s="34"/>
      <c r="U786" s="34"/>
    </row>
    <row r="787" spans="1:21">
      <c r="A787" s="34"/>
      <c r="B787" s="34"/>
      <c r="C787" s="34"/>
      <c r="D787" s="34"/>
      <c r="E787" s="34"/>
      <c r="F787" s="34"/>
      <c r="G787" s="34"/>
      <c r="P787" s="34"/>
      <c r="Q787" s="34"/>
      <c r="R787" s="34"/>
      <c r="S787" s="34"/>
      <c r="T787" s="34"/>
      <c r="U787" s="34"/>
    </row>
    <row r="788" spans="1:21">
      <c r="A788" s="34"/>
      <c r="B788" s="34"/>
      <c r="C788" s="34"/>
      <c r="D788" s="34"/>
      <c r="E788" s="34"/>
      <c r="F788" s="34"/>
      <c r="G788" s="34"/>
      <c r="P788" s="34"/>
      <c r="Q788" s="34"/>
      <c r="R788" s="34"/>
      <c r="S788" s="34"/>
      <c r="T788" s="34"/>
      <c r="U788" s="34"/>
    </row>
    <row r="789" spans="1:21">
      <c r="A789" s="34"/>
      <c r="B789" s="34"/>
      <c r="C789" s="34"/>
      <c r="D789" s="34"/>
      <c r="E789" s="34"/>
      <c r="F789" s="34"/>
      <c r="G789" s="34"/>
      <c r="P789" s="34"/>
      <c r="Q789" s="34"/>
      <c r="R789" s="34"/>
      <c r="S789" s="34"/>
      <c r="T789" s="34"/>
      <c r="U789" s="34"/>
    </row>
    <row r="790" spans="1:21">
      <c r="A790" s="34"/>
      <c r="B790" s="34"/>
      <c r="C790" s="34"/>
      <c r="D790" s="34"/>
      <c r="E790" s="34"/>
      <c r="F790" s="34"/>
      <c r="G790" s="34"/>
      <c r="P790" s="34"/>
      <c r="Q790" s="34"/>
      <c r="R790" s="34"/>
      <c r="S790" s="34"/>
      <c r="T790" s="34"/>
      <c r="U790" s="34"/>
    </row>
    <row r="791" spans="1:21">
      <c r="A791" s="34"/>
      <c r="B791" s="34"/>
      <c r="C791" s="34"/>
      <c r="D791" s="34"/>
      <c r="E791" s="34"/>
      <c r="F791" s="34"/>
      <c r="G791" s="34"/>
      <c r="P791" s="34"/>
      <c r="Q791" s="34"/>
      <c r="R791" s="34"/>
      <c r="S791" s="34"/>
      <c r="T791" s="34"/>
      <c r="U791" s="34"/>
    </row>
    <row r="792" spans="1:21">
      <c r="A792" s="34"/>
      <c r="B792" s="34"/>
      <c r="C792" s="34"/>
      <c r="D792" s="34"/>
      <c r="E792" s="34"/>
      <c r="F792" s="34"/>
      <c r="G792" s="34"/>
      <c r="P792" s="34"/>
      <c r="Q792" s="34"/>
      <c r="R792" s="34"/>
      <c r="S792" s="34"/>
      <c r="T792" s="34"/>
      <c r="U792" s="34"/>
    </row>
    <row r="793" spans="1:21">
      <c r="A793" s="34"/>
      <c r="B793" s="34"/>
      <c r="C793" s="34"/>
      <c r="D793" s="34"/>
      <c r="E793" s="34"/>
      <c r="F793" s="34"/>
      <c r="G793" s="34"/>
      <c r="P793" s="34"/>
      <c r="Q793" s="34"/>
      <c r="R793" s="34"/>
      <c r="S793" s="34"/>
      <c r="T793" s="34"/>
      <c r="U793" s="34"/>
    </row>
    <row r="794" spans="1:21">
      <c r="A794" s="34"/>
      <c r="B794" s="34"/>
      <c r="C794" s="34"/>
      <c r="D794" s="34"/>
      <c r="E794" s="34"/>
      <c r="F794" s="34"/>
      <c r="G794" s="34"/>
      <c r="P794" s="34"/>
      <c r="Q794" s="34"/>
      <c r="R794" s="34"/>
      <c r="S794" s="34"/>
      <c r="T794" s="34"/>
      <c r="U794" s="34"/>
    </row>
    <row r="795" spans="1:21">
      <c r="A795" s="34"/>
      <c r="B795" s="34"/>
      <c r="C795" s="34"/>
      <c r="D795" s="34"/>
      <c r="E795" s="34"/>
      <c r="F795" s="34"/>
      <c r="G795" s="34"/>
      <c r="P795" s="34"/>
      <c r="Q795" s="34"/>
      <c r="R795" s="34"/>
      <c r="S795" s="34"/>
      <c r="T795" s="34"/>
      <c r="U795" s="34"/>
    </row>
    <row r="796" spans="1:21">
      <c r="A796" s="34"/>
      <c r="B796" s="34"/>
      <c r="C796" s="34"/>
      <c r="D796" s="34"/>
      <c r="E796" s="34"/>
      <c r="F796" s="34"/>
      <c r="G796" s="34"/>
      <c r="P796" s="34"/>
      <c r="Q796" s="34"/>
      <c r="R796" s="34"/>
      <c r="S796" s="34"/>
      <c r="T796" s="34"/>
      <c r="U796" s="34"/>
    </row>
    <row r="797" spans="1:21">
      <c r="A797" s="34"/>
      <c r="B797" s="34"/>
      <c r="C797" s="34"/>
      <c r="D797" s="34"/>
      <c r="E797" s="34"/>
      <c r="F797" s="34"/>
      <c r="G797" s="34"/>
      <c r="P797" s="34"/>
      <c r="Q797" s="34"/>
      <c r="R797" s="34"/>
      <c r="S797" s="34"/>
      <c r="T797" s="34"/>
      <c r="U797" s="34"/>
    </row>
    <row r="798" spans="1:21">
      <c r="A798" s="34"/>
      <c r="B798" s="34"/>
      <c r="C798" s="34"/>
      <c r="D798" s="34"/>
      <c r="E798" s="34"/>
      <c r="F798" s="34"/>
      <c r="G798" s="34"/>
      <c r="P798" s="34"/>
      <c r="Q798" s="34"/>
      <c r="R798" s="34"/>
      <c r="S798" s="34"/>
      <c r="T798" s="34"/>
      <c r="U798" s="34"/>
    </row>
    <row r="799" spans="1:21">
      <c r="A799" s="34"/>
      <c r="B799" s="34"/>
      <c r="C799" s="34"/>
      <c r="D799" s="34"/>
      <c r="E799" s="34"/>
      <c r="F799" s="34"/>
      <c r="G799" s="34"/>
      <c r="P799" s="34"/>
      <c r="Q799" s="34"/>
      <c r="R799" s="34"/>
      <c r="S799" s="34"/>
      <c r="T799" s="34"/>
      <c r="U799" s="34"/>
    </row>
    <row r="800" spans="1:21">
      <c r="A800" s="34"/>
      <c r="B800" s="34"/>
      <c r="C800" s="34"/>
      <c r="D800" s="34"/>
      <c r="E800" s="34"/>
      <c r="F800" s="34"/>
      <c r="G800" s="34"/>
      <c r="P800" s="34"/>
      <c r="Q800" s="34"/>
      <c r="R800" s="34"/>
      <c r="S800" s="34"/>
      <c r="T800" s="34"/>
      <c r="U800" s="34"/>
    </row>
    <row r="801" spans="1:21">
      <c r="A801" s="34"/>
      <c r="B801" s="34"/>
      <c r="C801" s="34"/>
      <c r="D801" s="34"/>
      <c r="E801" s="34"/>
      <c r="F801" s="34"/>
      <c r="G801" s="34"/>
      <c r="P801" s="34"/>
      <c r="Q801" s="34"/>
      <c r="R801" s="34"/>
      <c r="S801" s="34"/>
      <c r="T801" s="34"/>
      <c r="U801" s="34"/>
    </row>
    <row r="802" spans="1:21">
      <c r="A802" s="34"/>
      <c r="B802" s="34"/>
      <c r="C802" s="34"/>
      <c r="D802" s="34"/>
      <c r="E802" s="34"/>
      <c r="F802" s="34"/>
      <c r="G802" s="34"/>
      <c r="P802" s="34"/>
      <c r="Q802" s="34"/>
      <c r="R802" s="34"/>
      <c r="S802" s="34"/>
      <c r="T802" s="34"/>
      <c r="U802" s="34"/>
    </row>
    <row r="803" spans="1:21">
      <c r="A803" s="34"/>
      <c r="B803" s="34"/>
      <c r="C803" s="34"/>
      <c r="D803" s="34"/>
      <c r="E803" s="34"/>
      <c r="F803" s="34"/>
      <c r="G803" s="34"/>
      <c r="P803" s="34"/>
      <c r="Q803" s="34"/>
      <c r="R803" s="34"/>
      <c r="S803" s="34"/>
      <c r="T803" s="34"/>
      <c r="U803" s="34"/>
    </row>
    <row r="804" spans="1:21">
      <c r="A804" s="34"/>
      <c r="B804" s="34"/>
      <c r="C804" s="34"/>
      <c r="D804" s="34"/>
      <c r="E804" s="34"/>
      <c r="F804" s="34"/>
      <c r="G804" s="34"/>
      <c r="P804" s="34"/>
      <c r="Q804" s="34"/>
      <c r="R804" s="34"/>
      <c r="S804" s="34"/>
      <c r="T804" s="34"/>
      <c r="U804" s="34"/>
    </row>
    <row r="805" spans="1:21">
      <c r="A805" s="34"/>
      <c r="B805" s="34"/>
      <c r="C805" s="34"/>
      <c r="D805" s="34"/>
      <c r="E805" s="34"/>
      <c r="F805" s="34"/>
      <c r="G805" s="34"/>
      <c r="P805" s="34"/>
      <c r="Q805" s="34"/>
      <c r="R805" s="34"/>
      <c r="S805" s="34"/>
      <c r="T805" s="34"/>
      <c r="U805" s="34"/>
    </row>
    <row r="806" spans="1:21">
      <c r="A806" s="34"/>
      <c r="B806" s="34"/>
      <c r="C806" s="34"/>
      <c r="D806" s="34"/>
      <c r="E806" s="34"/>
      <c r="F806" s="34"/>
      <c r="G806" s="34"/>
      <c r="P806" s="34"/>
      <c r="Q806" s="34"/>
      <c r="R806" s="34"/>
      <c r="S806" s="34"/>
      <c r="T806" s="34"/>
      <c r="U806" s="34"/>
    </row>
    <row r="807" spans="1:21">
      <c r="A807" s="34"/>
      <c r="B807" s="34"/>
      <c r="C807" s="34"/>
      <c r="D807" s="34"/>
      <c r="E807" s="34"/>
      <c r="F807" s="34"/>
      <c r="G807" s="34"/>
      <c r="P807" s="34"/>
      <c r="Q807" s="34"/>
      <c r="R807" s="34"/>
      <c r="S807" s="34"/>
      <c r="T807" s="34"/>
      <c r="U807" s="34"/>
    </row>
    <row r="808" spans="1:21">
      <c r="A808" s="34"/>
      <c r="B808" s="34"/>
      <c r="C808" s="34"/>
      <c r="D808" s="34"/>
      <c r="E808" s="34"/>
      <c r="F808" s="34"/>
      <c r="G808" s="34"/>
      <c r="P808" s="34"/>
      <c r="Q808" s="34"/>
      <c r="R808" s="34"/>
      <c r="S808" s="34"/>
      <c r="T808" s="34"/>
      <c r="U808" s="34"/>
    </row>
    <row r="809" spans="1:21">
      <c r="A809" s="34"/>
      <c r="B809" s="34"/>
      <c r="C809" s="34"/>
      <c r="D809" s="34"/>
      <c r="E809" s="34"/>
      <c r="F809" s="34"/>
      <c r="G809" s="34"/>
      <c r="P809" s="34"/>
      <c r="Q809" s="34"/>
      <c r="R809" s="34"/>
      <c r="S809" s="34"/>
      <c r="T809" s="34"/>
      <c r="U809" s="34"/>
    </row>
    <row r="810" spans="1:21">
      <c r="A810" s="34"/>
      <c r="B810" s="34"/>
      <c r="C810" s="34"/>
      <c r="D810" s="34"/>
      <c r="E810" s="34"/>
      <c r="F810" s="34"/>
      <c r="G810" s="34"/>
      <c r="P810" s="34"/>
      <c r="Q810" s="34"/>
      <c r="R810" s="34"/>
      <c r="S810" s="34"/>
      <c r="T810" s="34"/>
      <c r="U810" s="34"/>
    </row>
    <row r="811" spans="1:21">
      <c r="A811" s="34"/>
      <c r="B811" s="34"/>
      <c r="C811" s="34"/>
      <c r="D811" s="34"/>
      <c r="E811" s="34"/>
      <c r="F811" s="34"/>
      <c r="G811" s="34"/>
      <c r="P811" s="34"/>
      <c r="Q811" s="34"/>
      <c r="R811" s="34"/>
      <c r="S811" s="34"/>
      <c r="T811" s="34"/>
      <c r="U811" s="34"/>
    </row>
    <row r="812" spans="1:21">
      <c r="A812" s="34"/>
      <c r="B812" s="34"/>
      <c r="C812" s="34"/>
      <c r="D812" s="34"/>
      <c r="E812" s="34"/>
      <c r="F812" s="34"/>
      <c r="G812" s="34"/>
      <c r="P812" s="34"/>
      <c r="Q812" s="34"/>
      <c r="R812" s="34"/>
      <c r="S812" s="34"/>
      <c r="T812" s="34"/>
      <c r="U812" s="34"/>
    </row>
    <row r="813" spans="1:21">
      <c r="A813" s="34"/>
      <c r="B813" s="34"/>
      <c r="C813" s="34"/>
      <c r="D813" s="34"/>
      <c r="E813" s="34"/>
      <c r="F813" s="34"/>
      <c r="G813" s="34"/>
      <c r="P813" s="34"/>
      <c r="Q813" s="34"/>
      <c r="R813" s="34"/>
      <c r="S813" s="34"/>
      <c r="T813" s="34"/>
      <c r="U813" s="34"/>
    </row>
    <row r="814" spans="1:21">
      <c r="A814" s="34"/>
      <c r="B814" s="34"/>
      <c r="C814" s="34"/>
      <c r="D814" s="34"/>
      <c r="E814" s="34"/>
      <c r="F814" s="34"/>
      <c r="G814" s="34"/>
      <c r="P814" s="34"/>
      <c r="Q814" s="34"/>
      <c r="R814" s="34"/>
      <c r="S814" s="34"/>
      <c r="T814" s="34"/>
      <c r="U814" s="34"/>
    </row>
    <row r="815" spans="1:21">
      <c r="A815" s="34"/>
      <c r="B815" s="34"/>
      <c r="C815" s="34"/>
      <c r="D815" s="34"/>
      <c r="E815" s="34"/>
      <c r="F815" s="34"/>
      <c r="G815" s="34"/>
      <c r="P815" s="34"/>
      <c r="Q815" s="34"/>
      <c r="R815" s="34"/>
      <c r="S815" s="34"/>
      <c r="T815" s="34"/>
      <c r="U815" s="34"/>
    </row>
    <row r="816" spans="1:21">
      <c r="A816" s="34"/>
      <c r="B816" s="34"/>
      <c r="C816" s="34"/>
      <c r="D816" s="34"/>
      <c r="E816" s="34"/>
      <c r="F816" s="34"/>
      <c r="G816" s="34"/>
      <c r="P816" s="34"/>
      <c r="Q816" s="34"/>
      <c r="R816" s="34"/>
      <c r="S816" s="34"/>
      <c r="T816" s="34"/>
      <c r="U816" s="34"/>
    </row>
    <row r="817" spans="1:21">
      <c r="A817" s="34"/>
      <c r="B817" s="34"/>
      <c r="C817" s="34"/>
      <c r="D817" s="34"/>
      <c r="E817" s="34"/>
      <c r="F817" s="34"/>
      <c r="G817" s="34"/>
      <c r="P817" s="34"/>
      <c r="Q817" s="34"/>
      <c r="R817" s="34"/>
      <c r="S817" s="34"/>
      <c r="T817" s="34"/>
      <c r="U817" s="34"/>
    </row>
    <row r="818" spans="1:21">
      <c r="A818" s="34"/>
      <c r="B818" s="34"/>
      <c r="C818" s="34"/>
      <c r="D818" s="34"/>
      <c r="E818" s="34"/>
      <c r="F818" s="34"/>
      <c r="G818" s="34"/>
      <c r="P818" s="34"/>
      <c r="Q818" s="34"/>
      <c r="R818" s="34"/>
      <c r="S818" s="34"/>
      <c r="T818" s="34"/>
      <c r="U818" s="34"/>
    </row>
    <row r="819" spans="1:21">
      <c r="A819" s="34"/>
      <c r="B819" s="34"/>
      <c r="C819" s="34"/>
      <c r="D819" s="34"/>
      <c r="E819" s="34"/>
      <c r="F819" s="34"/>
      <c r="G819" s="34"/>
      <c r="P819" s="34"/>
      <c r="Q819" s="34"/>
      <c r="R819" s="34"/>
      <c r="S819" s="34"/>
      <c r="T819" s="34"/>
      <c r="U819" s="34"/>
    </row>
    <row r="820" spans="1:21">
      <c r="A820" s="34"/>
      <c r="B820" s="34"/>
      <c r="C820" s="34"/>
      <c r="D820" s="34"/>
      <c r="E820" s="34"/>
      <c r="F820" s="34"/>
      <c r="G820" s="34"/>
      <c r="P820" s="34"/>
      <c r="Q820" s="34"/>
      <c r="R820" s="34"/>
      <c r="S820" s="34"/>
      <c r="T820" s="34"/>
      <c r="U820" s="34"/>
    </row>
    <row r="821" spans="1:21">
      <c r="A821" s="34"/>
      <c r="B821" s="34"/>
      <c r="C821" s="34"/>
      <c r="D821" s="34"/>
      <c r="E821" s="34"/>
      <c r="F821" s="34"/>
      <c r="G821" s="34"/>
      <c r="P821" s="34"/>
      <c r="Q821" s="34"/>
      <c r="R821" s="34"/>
      <c r="S821" s="34"/>
      <c r="T821" s="34"/>
      <c r="U821" s="34"/>
    </row>
    <row r="822" spans="1:21">
      <c r="A822" s="34"/>
      <c r="B822" s="34"/>
      <c r="C822" s="34"/>
      <c r="D822" s="34"/>
      <c r="E822" s="34"/>
      <c r="F822" s="34"/>
      <c r="G822" s="34"/>
      <c r="P822" s="34"/>
      <c r="Q822" s="34"/>
      <c r="R822" s="34"/>
      <c r="S822" s="34"/>
      <c r="T822" s="34"/>
      <c r="U822" s="34"/>
    </row>
    <row r="823" spans="1:21">
      <c r="A823" s="34"/>
      <c r="B823" s="34"/>
      <c r="C823" s="34"/>
      <c r="D823" s="34"/>
      <c r="E823" s="34"/>
      <c r="F823" s="34"/>
      <c r="G823" s="34"/>
      <c r="P823" s="34"/>
      <c r="Q823" s="34"/>
      <c r="R823" s="34"/>
      <c r="S823" s="34"/>
      <c r="T823" s="34"/>
      <c r="U823" s="34"/>
    </row>
    <row r="824" spans="1:21">
      <c r="A824" s="34"/>
      <c r="B824" s="34"/>
      <c r="C824" s="34"/>
      <c r="D824" s="34"/>
      <c r="E824" s="34"/>
      <c r="F824" s="34"/>
      <c r="G824" s="34"/>
      <c r="P824" s="34"/>
      <c r="Q824" s="34"/>
      <c r="R824" s="34"/>
      <c r="S824" s="34"/>
      <c r="T824" s="34"/>
      <c r="U824" s="34"/>
    </row>
    <row r="825" spans="1:21">
      <c r="A825" s="34"/>
      <c r="B825" s="34"/>
      <c r="C825" s="34"/>
      <c r="D825" s="34"/>
      <c r="E825" s="34"/>
      <c r="F825" s="34"/>
      <c r="G825" s="34"/>
      <c r="P825" s="34"/>
      <c r="Q825" s="34"/>
      <c r="R825" s="34"/>
      <c r="S825" s="34"/>
      <c r="T825" s="34"/>
      <c r="U825" s="34"/>
    </row>
    <row r="826" spans="1:21">
      <c r="A826" s="34"/>
      <c r="B826" s="34"/>
      <c r="C826" s="34"/>
      <c r="D826" s="34"/>
      <c r="E826" s="34"/>
      <c r="F826" s="34"/>
      <c r="G826" s="34"/>
      <c r="P826" s="34"/>
      <c r="Q826" s="34"/>
      <c r="R826" s="34"/>
      <c r="S826" s="34"/>
      <c r="T826" s="34"/>
      <c r="U826" s="34"/>
    </row>
    <row r="827" spans="1:21">
      <c r="A827" s="34"/>
      <c r="B827" s="34"/>
      <c r="C827" s="34"/>
      <c r="D827" s="34"/>
      <c r="E827" s="34"/>
      <c r="F827" s="34"/>
      <c r="G827" s="34"/>
      <c r="P827" s="34"/>
      <c r="Q827" s="34"/>
      <c r="R827" s="34"/>
      <c r="S827" s="34"/>
      <c r="T827" s="34"/>
      <c r="U827" s="34"/>
    </row>
    <row r="828" spans="1:21">
      <c r="A828" s="34"/>
      <c r="B828" s="34"/>
      <c r="C828" s="34"/>
      <c r="D828" s="34"/>
      <c r="E828" s="34"/>
      <c r="F828" s="34"/>
      <c r="G828" s="34"/>
      <c r="P828" s="34"/>
      <c r="Q828" s="34"/>
      <c r="R828" s="34"/>
      <c r="S828" s="34"/>
      <c r="T828" s="34"/>
      <c r="U828" s="34"/>
    </row>
    <row r="829" spans="1:21">
      <c r="A829" s="34"/>
      <c r="B829" s="34"/>
      <c r="C829" s="34"/>
      <c r="D829" s="34"/>
      <c r="E829" s="34"/>
      <c r="F829" s="34"/>
      <c r="G829" s="34"/>
      <c r="P829" s="34"/>
      <c r="Q829" s="34"/>
      <c r="R829" s="34"/>
      <c r="S829" s="34"/>
      <c r="T829" s="34"/>
      <c r="U829" s="34"/>
    </row>
    <row r="830" spans="1:21">
      <c r="A830" s="34"/>
      <c r="B830" s="34"/>
      <c r="C830" s="34"/>
      <c r="D830" s="34"/>
      <c r="E830" s="34"/>
      <c r="F830" s="34"/>
      <c r="G830" s="34"/>
      <c r="P830" s="34"/>
      <c r="Q830" s="34"/>
      <c r="R830" s="34"/>
      <c r="S830" s="34"/>
      <c r="T830" s="34"/>
      <c r="U830" s="34"/>
    </row>
    <row r="831" spans="1:21">
      <c r="A831" s="34"/>
      <c r="B831" s="34"/>
      <c r="C831" s="34"/>
      <c r="D831" s="34"/>
      <c r="E831" s="34"/>
      <c r="F831" s="34"/>
      <c r="G831" s="34"/>
      <c r="P831" s="34"/>
      <c r="Q831" s="34"/>
      <c r="R831" s="34"/>
      <c r="S831" s="34"/>
      <c r="T831" s="34"/>
      <c r="U831" s="34"/>
    </row>
    <row r="832" spans="1:21">
      <c r="A832" s="34"/>
      <c r="B832" s="34"/>
      <c r="C832" s="34"/>
      <c r="D832" s="34"/>
      <c r="E832" s="34"/>
      <c r="F832" s="34"/>
      <c r="G832" s="34"/>
      <c r="P832" s="34"/>
      <c r="Q832" s="34"/>
      <c r="R832" s="34"/>
      <c r="S832" s="34"/>
      <c r="T832" s="34"/>
      <c r="U832" s="34"/>
    </row>
    <row r="833" spans="1:21">
      <c r="A833" s="34"/>
      <c r="B833" s="34"/>
      <c r="C833" s="34"/>
      <c r="D833" s="34"/>
      <c r="E833" s="34"/>
      <c r="F833" s="34"/>
      <c r="G833" s="34"/>
      <c r="P833" s="34"/>
      <c r="Q833" s="34"/>
      <c r="R833" s="34"/>
      <c r="S833" s="34"/>
      <c r="T833" s="34"/>
      <c r="U833" s="34"/>
    </row>
    <row r="834" spans="1:21">
      <c r="A834" s="34"/>
      <c r="B834" s="34"/>
      <c r="C834" s="34"/>
      <c r="D834" s="34"/>
      <c r="E834" s="34"/>
      <c r="F834" s="34"/>
      <c r="G834" s="34"/>
      <c r="P834" s="34"/>
      <c r="Q834" s="34"/>
      <c r="R834" s="34"/>
      <c r="S834" s="34"/>
      <c r="T834" s="34"/>
      <c r="U834" s="34"/>
    </row>
    <row r="835" spans="1:21">
      <c r="A835" s="34"/>
      <c r="B835" s="34"/>
      <c r="C835" s="34"/>
      <c r="D835" s="34"/>
      <c r="E835" s="34"/>
      <c r="F835" s="34"/>
      <c r="G835" s="34"/>
      <c r="P835" s="34"/>
      <c r="Q835" s="34"/>
      <c r="R835" s="34"/>
      <c r="S835" s="34"/>
      <c r="T835" s="34"/>
      <c r="U835" s="34"/>
    </row>
    <row r="836" spans="1:21">
      <c r="A836" s="34"/>
      <c r="B836" s="34"/>
      <c r="C836" s="34"/>
      <c r="D836" s="34"/>
      <c r="E836" s="34"/>
      <c r="F836" s="34"/>
      <c r="G836" s="34"/>
      <c r="P836" s="34"/>
      <c r="Q836" s="34"/>
      <c r="R836" s="34"/>
      <c r="S836" s="34"/>
      <c r="T836" s="34"/>
      <c r="U836" s="34"/>
    </row>
    <row r="837" spans="1:21">
      <c r="A837" s="34"/>
      <c r="B837" s="34"/>
      <c r="C837" s="34"/>
      <c r="D837" s="34"/>
      <c r="E837" s="34"/>
      <c r="F837" s="34"/>
      <c r="G837" s="34"/>
      <c r="P837" s="34"/>
      <c r="Q837" s="34"/>
      <c r="R837" s="34"/>
      <c r="S837" s="34"/>
      <c r="T837" s="34"/>
      <c r="U837" s="34"/>
    </row>
    <row r="838" spans="1:21">
      <c r="A838" s="34"/>
      <c r="B838" s="34"/>
      <c r="C838" s="34"/>
      <c r="D838" s="34"/>
      <c r="E838" s="34"/>
      <c r="F838" s="34"/>
      <c r="G838" s="34"/>
      <c r="P838" s="34"/>
      <c r="Q838" s="34"/>
      <c r="R838" s="34"/>
      <c r="S838" s="34"/>
      <c r="T838" s="34"/>
      <c r="U838" s="34"/>
    </row>
    <row r="839" spans="1:21">
      <c r="A839" s="34"/>
      <c r="B839" s="34"/>
      <c r="C839" s="34"/>
      <c r="D839" s="34"/>
      <c r="E839" s="34"/>
      <c r="F839" s="34"/>
      <c r="G839" s="34"/>
      <c r="P839" s="34"/>
      <c r="Q839" s="34"/>
      <c r="R839" s="34"/>
      <c r="S839" s="34"/>
      <c r="T839" s="34"/>
      <c r="U839" s="34"/>
    </row>
    <row r="840" spans="1:21">
      <c r="A840" s="34"/>
      <c r="B840" s="34"/>
      <c r="C840" s="34"/>
      <c r="D840" s="34"/>
      <c r="E840" s="34"/>
      <c r="F840" s="34"/>
      <c r="G840" s="34"/>
      <c r="P840" s="34"/>
      <c r="Q840" s="34"/>
      <c r="R840" s="34"/>
      <c r="S840" s="34"/>
      <c r="T840" s="34"/>
      <c r="U840" s="34"/>
    </row>
    <row r="841" spans="1:21">
      <c r="A841" s="34"/>
      <c r="B841" s="34"/>
      <c r="C841" s="34"/>
      <c r="D841" s="34"/>
      <c r="E841" s="34"/>
      <c r="F841" s="34"/>
      <c r="G841" s="34"/>
      <c r="P841" s="34"/>
      <c r="Q841" s="34"/>
      <c r="R841" s="34"/>
      <c r="S841" s="34"/>
      <c r="T841" s="34"/>
      <c r="U841" s="34"/>
    </row>
    <row r="842" spans="1:21">
      <c r="A842" s="34"/>
      <c r="B842" s="34"/>
      <c r="C842" s="34"/>
      <c r="D842" s="34"/>
      <c r="E842" s="34"/>
      <c r="F842" s="34"/>
      <c r="G842" s="34"/>
      <c r="P842" s="34"/>
      <c r="Q842" s="34"/>
      <c r="R842" s="34"/>
      <c r="S842" s="34"/>
      <c r="T842" s="34"/>
      <c r="U842" s="34"/>
    </row>
    <row r="843" spans="1:21">
      <c r="A843" s="34"/>
      <c r="B843" s="34"/>
      <c r="C843" s="34"/>
      <c r="D843" s="34"/>
      <c r="E843" s="34"/>
      <c r="F843" s="34"/>
      <c r="G843" s="34"/>
      <c r="P843" s="34"/>
      <c r="Q843" s="34"/>
      <c r="R843" s="34"/>
      <c r="S843" s="34"/>
      <c r="T843" s="34"/>
      <c r="U843" s="34"/>
    </row>
    <row r="844" spans="1:21">
      <c r="A844" s="34"/>
      <c r="B844" s="34"/>
      <c r="C844" s="34"/>
      <c r="D844" s="34"/>
      <c r="E844" s="34"/>
      <c r="F844" s="34"/>
      <c r="G844" s="34"/>
      <c r="P844" s="34"/>
      <c r="Q844" s="34"/>
      <c r="R844" s="34"/>
      <c r="S844" s="34"/>
      <c r="T844" s="34"/>
      <c r="U844" s="34"/>
    </row>
    <row r="845" spans="1:21">
      <c r="A845" s="34"/>
      <c r="B845" s="34"/>
      <c r="C845" s="34"/>
      <c r="D845" s="34"/>
      <c r="E845" s="34"/>
      <c r="F845" s="34"/>
      <c r="G845" s="34"/>
      <c r="P845" s="34"/>
      <c r="Q845" s="34"/>
      <c r="R845" s="34"/>
      <c r="S845" s="34"/>
      <c r="T845" s="34"/>
      <c r="U845" s="34"/>
    </row>
    <row r="846" spans="1:21">
      <c r="A846" s="34"/>
      <c r="B846" s="34"/>
      <c r="C846" s="34"/>
      <c r="D846" s="34"/>
      <c r="E846" s="34"/>
      <c r="F846" s="34"/>
      <c r="G846" s="34"/>
      <c r="P846" s="34"/>
      <c r="Q846" s="34"/>
      <c r="R846" s="34"/>
      <c r="S846" s="34"/>
      <c r="T846" s="34"/>
      <c r="U846" s="34"/>
    </row>
    <row r="847" spans="1:21">
      <c r="A847" s="34"/>
      <c r="B847" s="34"/>
      <c r="C847" s="34"/>
      <c r="D847" s="34"/>
      <c r="E847" s="34"/>
      <c r="F847" s="34"/>
      <c r="G847" s="34"/>
      <c r="P847" s="34"/>
      <c r="Q847" s="34"/>
      <c r="R847" s="34"/>
      <c r="S847" s="34"/>
      <c r="T847" s="34"/>
      <c r="U847" s="34"/>
    </row>
    <row r="848" spans="1:21">
      <c r="A848" s="34"/>
      <c r="B848" s="34"/>
      <c r="C848" s="34"/>
      <c r="D848" s="34"/>
      <c r="E848" s="34"/>
      <c r="F848" s="34"/>
      <c r="G848" s="34"/>
      <c r="P848" s="34"/>
      <c r="Q848" s="34"/>
      <c r="R848" s="34"/>
      <c r="S848" s="34"/>
      <c r="T848" s="34"/>
      <c r="U848" s="34"/>
    </row>
    <row r="849" spans="1:21">
      <c r="A849" s="34"/>
      <c r="B849" s="34"/>
      <c r="C849" s="34"/>
      <c r="D849" s="34"/>
      <c r="E849" s="34"/>
      <c r="F849" s="34"/>
      <c r="G849" s="34"/>
      <c r="P849" s="34"/>
      <c r="Q849" s="34"/>
      <c r="R849" s="34"/>
      <c r="S849" s="34"/>
      <c r="T849" s="34"/>
      <c r="U849" s="34"/>
    </row>
    <row r="850" spans="1:21">
      <c r="A850" s="34"/>
      <c r="B850" s="34"/>
      <c r="C850" s="34"/>
      <c r="D850" s="34"/>
      <c r="E850" s="34"/>
      <c r="F850" s="34"/>
      <c r="G850" s="34"/>
      <c r="P850" s="34"/>
      <c r="Q850" s="34"/>
      <c r="R850" s="34"/>
      <c r="S850" s="34"/>
      <c r="T850" s="34"/>
      <c r="U850" s="34"/>
    </row>
    <row r="851" spans="1:21">
      <c r="A851" s="34"/>
      <c r="B851" s="34"/>
      <c r="C851" s="34"/>
      <c r="D851" s="34"/>
      <c r="E851" s="34"/>
      <c r="F851" s="34"/>
      <c r="G851" s="34"/>
      <c r="P851" s="34"/>
      <c r="Q851" s="34"/>
      <c r="R851" s="34"/>
      <c r="S851" s="34"/>
      <c r="T851" s="34"/>
      <c r="U851" s="34"/>
    </row>
    <row r="852" spans="1:21">
      <c r="A852" s="34"/>
      <c r="B852" s="34"/>
      <c r="C852" s="34"/>
      <c r="D852" s="34"/>
      <c r="E852" s="34"/>
      <c r="F852" s="34"/>
      <c r="G852" s="34"/>
      <c r="P852" s="34"/>
      <c r="Q852" s="34"/>
      <c r="R852" s="34"/>
      <c r="S852" s="34"/>
      <c r="T852" s="34"/>
      <c r="U852" s="34"/>
    </row>
    <row r="853" spans="1:21">
      <c r="A853" s="34"/>
      <c r="B853" s="34"/>
      <c r="C853" s="34"/>
      <c r="D853" s="34"/>
      <c r="E853" s="34"/>
      <c r="F853" s="34"/>
      <c r="G853" s="34"/>
      <c r="P853" s="34"/>
      <c r="Q853" s="34"/>
      <c r="R853" s="34"/>
      <c r="S853" s="34"/>
      <c r="T853" s="34"/>
      <c r="U853" s="34"/>
    </row>
    <row r="854" spans="1:21">
      <c r="A854" s="34"/>
      <c r="B854" s="34"/>
      <c r="C854" s="34"/>
      <c r="D854" s="34"/>
      <c r="E854" s="34"/>
      <c r="F854" s="34"/>
      <c r="G854" s="34"/>
      <c r="P854" s="34"/>
      <c r="Q854" s="34"/>
      <c r="R854" s="34"/>
      <c r="S854" s="34"/>
      <c r="T854" s="34"/>
      <c r="U854" s="34"/>
    </row>
    <row r="855" spans="1:21">
      <c r="A855" s="34"/>
      <c r="B855" s="34"/>
      <c r="C855" s="34"/>
      <c r="D855" s="34"/>
      <c r="E855" s="34"/>
      <c r="F855" s="34"/>
      <c r="G855" s="34"/>
      <c r="P855" s="34"/>
      <c r="Q855" s="34"/>
      <c r="R855" s="34"/>
      <c r="S855" s="34"/>
      <c r="T855" s="34"/>
      <c r="U855" s="34"/>
    </row>
    <row r="856" spans="1:21">
      <c r="A856" s="34"/>
      <c r="B856" s="34"/>
      <c r="C856" s="34"/>
      <c r="D856" s="34"/>
      <c r="E856" s="34"/>
      <c r="F856" s="34"/>
      <c r="G856" s="34"/>
      <c r="P856" s="34"/>
      <c r="Q856" s="34"/>
      <c r="R856" s="34"/>
      <c r="S856" s="34"/>
      <c r="T856" s="34"/>
      <c r="U856" s="34"/>
    </row>
    <row r="857" spans="1:21">
      <c r="A857" s="34"/>
      <c r="B857" s="34"/>
      <c r="C857" s="34"/>
      <c r="D857" s="34"/>
      <c r="E857" s="34"/>
      <c r="F857" s="34"/>
      <c r="G857" s="34"/>
      <c r="P857" s="34"/>
      <c r="Q857" s="34"/>
      <c r="R857" s="34"/>
      <c r="S857" s="34"/>
      <c r="T857" s="34"/>
      <c r="U857" s="34"/>
    </row>
    <row r="858" spans="1:21">
      <c r="A858" s="34"/>
      <c r="B858" s="34"/>
      <c r="C858" s="34"/>
      <c r="D858" s="34"/>
      <c r="E858" s="34"/>
      <c r="F858" s="34"/>
      <c r="G858" s="34"/>
      <c r="P858" s="34"/>
      <c r="Q858" s="34"/>
      <c r="R858" s="34"/>
      <c r="S858" s="34"/>
      <c r="T858" s="34"/>
      <c r="U858" s="34"/>
    </row>
    <row r="859" spans="1:21">
      <c r="A859" s="34"/>
      <c r="B859" s="34"/>
      <c r="C859" s="34"/>
      <c r="D859" s="34"/>
      <c r="E859" s="34"/>
      <c r="F859" s="34"/>
      <c r="G859" s="34"/>
      <c r="P859" s="34"/>
      <c r="Q859" s="34"/>
      <c r="R859" s="34"/>
      <c r="S859" s="34"/>
      <c r="T859" s="34"/>
      <c r="U859" s="34"/>
    </row>
    <row r="860" spans="1:21">
      <c r="A860" s="34"/>
      <c r="B860" s="34"/>
      <c r="C860" s="34"/>
      <c r="D860" s="34"/>
      <c r="E860" s="34"/>
      <c r="F860" s="34"/>
      <c r="G860" s="34"/>
      <c r="P860" s="34"/>
      <c r="Q860" s="34"/>
      <c r="R860" s="34"/>
      <c r="S860" s="34"/>
      <c r="T860" s="34"/>
      <c r="U860" s="34"/>
    </row>
    <row r="861" spans="1:21">
      <c r="A861" s="34"/>
      <c r="B861" s="34"/>
      <c r="C861" s="34"/>
      <c r="D861" s="34"/>
      <c r="E861" s="34"/>
      <c r="F861" s="34"/>
      <c r="G861" s="34"/>
      <c r="P861" s="34"/>
      <c r="Q861" s="34"/>
      <c r="R861" s="34"/>
      <c r="S861" s="34"/>
      <c r="T861" s="34"/>
      <c r="U861" s="34"/>
    </row>
    <row r="862" spans="1:21">
      <c r="A862" s="34"/>
      <c r="B862" s="34"/>
      <c r="C862" s="34"/>
      <c r="D862" s="34"/>
      <c r="E862" s="34"/>
      <c r="F862" s="34"/>
      <c r="G862" s="34"/>
      <c r="P862" s="34"/>
      <c r="Q862" s="34"/>
      <c r="R862" s="34"/>
      <c r="S862" s="34"/>
      <c r="T862" s="34"/>
      <c r="U862" s="34"/>
    </row>
    <row r="863" spans="1:21">
      <c r="A863" s="34"/>
      <c r="B863" s="34"/>
      <c r="C863" s="34"/>
      <c r="D863" s="34"/>
      <c r="E863" s="34"/>
      <c r="F863" s="34"/>
      <c r="G863" s="34"/>
      <c r="P863" s="34"/>
      <c r="Q863" s="34"/>
      <c r="R863" s="34"/>
      <c r="S863" s="34"/>
      <c r="T863" s="34"/>
      <c r="U863" s="34"/>
    </row>
    <row r="864" spans="1:21">
      <c r="A864" s="34"/>
      <c r="B864" s="34"/>
      <c r="C864" s="34"/>
      <c r="D864" s="34"/>
      <c r="E864" s="34"/>
      <c r="F864" s="34"/>
      <c r="G864" s="34"/>
      <c r="P864" s="34"/>
      <c r="Q864" s="34"/>
      <c r="R864" s="34"/>
      <c r="S864" s="34"/>
      <c r="T864" s="34"/>
      <c r="U864" s="34"/>
    </row>
    <row r="865" spans="1:21">
      <c r="A865" s="34"/>
      <c r="B865" s="34"/>
      <c r="C865" s="34"/>
      <c r="D865" s="34"/>
      <c r="E865" s="34"/>
      <c r="F865" s="34"/>
      <c r="G865" s="34"/>
      <c r="P865" s="34"/>
      <c r="Q865" s="34"/>
      <c r="R865" s="34"/>
      <c r="S865" s="34"/>
      <c r="T865" s="34"/>
      <c r="U865" s="34"/>
    </row>
    <row r="866" spans="1:21">
      <c r="A866" s="34"/>
      <c r="B866" s="34"/>
      <c r="C866" s="34"/>
      <c r="D866" s="34"/>
      <c r="E866" s="34"/>
      <c r="F866" s="34"/>
      <c r="G866" s="34"/>
      <c r="P866" s="34"/>
      <c r="Q866" s="34"/>
      <c r="R866" s="34"/>
      <c r="S866" s="34"/>
      <c r="T866" s="34"/>
      <c r="U866" s="34"/>
    </row>
    <row r="867" spans="1:21">
      <c r="A867" s="34"/>
      <c r="B867" s="34"/>
      <c r="C867" s="34"/>
      <c r="D867" s="34"/>
      <c r="E867" s="34"/>
      <c r="F867" s="34"/>
      <c r="G867" s="34"/>
      <c r="P867" s="34"/>
      <c r="Q867" s="34"/>
      <c r="R867" s="34"/>
      <c r="S867" s="34"/>
      <c r="T867" s="34"/>
      <c r="U867" s="34"/>
    </row>
    <row r="868" spans="1:21">
      <c r="A868" s="34"/>
      <c r="B868" s="34"/>
      <c r="C868" s="34"/>
      <c r="D868" s="34"/>
      <c r="E868" s="34"/>
      <c r="F868" s="34"/>
      <c r="G868" s="34"/>
      <c r="P868" s="34"/>
      <c r="Q868" s="34"/>
      <c r="R868" s="34"/>
      <c r="S868" s="34"/>
      <c r="T868" s="34"/>
      <c r="U868" s="34"/>
    </row>
    <row r="869" spans="1:21">
      <c r="A869" s="34"/>
      <c r="B869" s="34"/>
      <c r="C869" s="34"/>
      <c r="D869" s="34"/>
      <c r="E869" s="34"/>
      <c r="F869" s="34"/>
      <c r="G869" s="34"/>
      <c r="P869" s="34"/>
      <c r="Q869" s="34"/>
      <c r="R869" s="34"/>
      <c r="S869" s="34"/>
      <c r="T869" s="34"/>
      <c r="U869" s="34"/>
    </row>
    <row r="870" spans="1:21">
      <c r="A870" s="34"/>
      <c r="B870" s="34"/>
      <c r="C870" s="34"/>
      <c r="D870" s="34"/>
      <c r="E870" s="34"/>
      <c r="F870" s="34"/>
      <c r="G870" s="34"/>
      <c r="P870" s="34"/>
      <c r="Q870" s="34"/>
      <c r="R870" s="34"/>
      <c r="S870" s="34"/>
      <c r="T870" s="34"/>
      <c r="U870" s="34"/>
    </row>
    <row r="871" spans="1:21">
      <c r="A871" s="34"/>
      <c r="B871" s="34"/>
      <c r="C871" s="34"/>
      <c r="D871" s="34"/>
      <c r="E871" s="34"/>
      <c r="F871" s="34"/>
      <c r="G871" s="34"/>
      <c r="P871" s="34"/>
      <c r="Q871" s="34"/>
      <c r="R871" s="34"/>
      <c r="S871" s="34"/>
      <c r="T871" s="34"/>
      <c r="U871" s="34"/>
    </row>
    <row r="872" spans="1:21">
      <c r="A872" s="34"/>
      <c r="B872" s="34"/>
      <c r="C872" s="34"/>
      <c r="D872" s="34"/>
      <c r="E872" s="34"/>
      <c r="F872" s="34"/>
      <c r="G872" s="34"/>
      <c r="P872" s="34"/>
      <c r="Q872" s="34"/>
      <c r="R872" s="34"/>
      <c r="S872" s="34"/>
      <c r="T872" s="34"/>
      <c r="U872" s="34"/>
    </row>
    <row r="873" spans="1:21">
      <c r="A873" s="34"/>
      <c r="B873" s="34"/>
      <c r="C873" s="34"/>
      <c r="D873" s="34"/>
      <c r="E873" s="34"/>
      <c r="F873" s="34"/>
      <c r="G873" s="34"/>
      <c r="P873" s="34"/>
      <c r="Q873" s="34"/>
      <c r="R873" s="34"/>
      <c r="S873" s="34"/>
      <c r="T873" s="34"/>
      <c r="U873" s="34"/>
    </row>
    <row r="874" spans="1:21">
      <c r="A874" s="34"/>
      <c r="B874" s="34"/>
      <c r="C874" s="34"/>
      <c r="D874" s="34"/>
      <c r="E874" s="34"/>
      <c r="F874" s="34"/>
      <c r="G874" s="34"/>
      <c r="P874" s="34"/>
      <c r="Q874" s="34"/>
      <c r="R874" s="34"/>
      <c r="S874" s="34"/>
      <c r="T874" s="34"/>
      <c r="U874" s="34"/>
    </row>
    <row r="875" spans="1:21">
      <c r="A875" s="34"/>
      <c r="B875" s="34"/>
      <c r="C875" s="34"/>
      <c r="D875" s="34"/>
      <c r="E875" s="34"/>
      <c r="F875" s="34"/>
      <c r="G875" s="34"/>
      <c r="P875" s="34"/>
      <c r="Q875" s="34"/>
      <c r="R875" s="34"/>
      <c r="S875" s="34"/>
      <c r="T875" s="34"/>
      <c r="U875" s="34"/>
    </row>
    <row r="876" spans="1:21">
      <c r="A876" s="34"/>
      <c r="B876" s="34"/>
      <c r="C876" s="34"/>
      <c r="D876" s="34"/>
      <c r="E876" s="34"/>
      <c r="F876" s="34"/>
      <c r="G876" s="34"/>
      <c r="P876" s="34"/>
      <c r="Q876" s="34"/>
      <c r="R876" s="34"/>
      <c r="S876" s="34"/>
      <c r="T876" s="34"/>
      <c r="U876" s="34"/>
    </row>
    <row r="877" spans="1:21">
      <c r="A877" s="34"/>
      <c r="B877" s="34"/>
      <c r="C877" s="34"/>
      <c r="D877" s="34"/>
      <c r="E877" s="34"/>
      <c r="F877" s="34"/>
      <c r="G877" s="34"/>
      <c r="P877" s="34"/>
      <c r="Q877" s="34"/>
      <c r="R877" s="34"/>
      <c r="S877" s="34"/>
      <c r="T877" s="34"/>
      <c r="U877" s="34"/>
    </row>
    <row r="878" spans="1:21">
      <c r="A878" s="34"/>
      <c r="B878" s="34"/>
      <c r="C878" s="34"/>
      <c r="D878" s="34"/>
      <c r="E878" s="34"/>
      <c r="F878" s="34"/>
      <c r="G878" s="34"/>
      <c r="P878" s="34"/>
      <c r="Q878" s="34"/>
      <c r="R878" s="34"/>
      <c r="S878" s="34"/>
      <c r="T878" s="34"/>
      <c r="U878" s="34"/>
    </row>
    <row r="879" spans="1:21">
      <c r="A879" s="34"/>
      <c r="B879" s="34"/>
      <c r="C879" s="34"/>
      <c r="D879" s="34"/>
      <c r="E879" s="34"/>
      <c r="F879" s="34"/>
      <c r="G879" s="34"/>
      <c r="P879" s="34"/>
      <c r="Q879" s="34"/>
      <c r="R879" s="34"/>
      <c r="S879" s="34"/>
      <c r="T879" s="34"/>
      <c r="U879" s="34"/>
    </row>
    <row r="880" spans="1:21">
      <c r="A880" s="34"/>
      <c r="B880" s="34"/>
      <c r="C880" s="34"/>
      <c r="D880" s="34"/>
      <c r="E880" s="34"/>
      <c r="F880" s="34"/>
      <c r="G880" s="34"/>
      <c r="P880" s="34"/>
      <c r="Q880" s="34"/>
      <c r="R880" s="34"/>
      <c r="S880" s="34"/>
      <c r="T880" s="34"/>
      <c r="U880" s="34"/>
    </row>
    <row r="881" spans="1:21">
      <c r="A881" s="34"/>
      <c r="B881" s="34"/>
      <c r="C881" s="34"/>
      <c r="D881" s="34"/>
      <c r="E881" s="34"/>
      <c r="F881" s="34"/>
      <c r="G881" s="34"/>
      <c r="P881" s="34"/>
      <c r="Q881" s="34"/>
      <c r="R881" s="34"/>
      <c r="S881" s="34"/>
      <c r="T881" s="34"/>
      <c r="U881" s="34"/>
    </row>
    <row r="882" spans="1:21">
      <c r="A882" s="34"/>
      <c r="B882" s="34"/>
      <c r="C882" s="34"/>
      <c r="D882" s="34"/>
      <c r="E882" s="34"/>
      <c r="F882" s="34"/>
      <c r="G882" s="34"/>
      <c r="P882" s="34"/>
      <c r="Q882" s="34"/>
      <c r="R882" s="34"/>
      <c r="S882" s="34"/>
      <c r="T882" s="34"/>
      <c r="U882" s="34"/>
    </row>
    <row r="883" spans="1:21">
      <c r="A883" s="34"/>
      <c r="B883" s="34"/>
      <c r="C883" s="34"/>
      <c r="D883" s="34"/>
      <c r="E883" s="34"/>
      <c r="F883" s="34"/>
      <c r="G883" s="34"/>
      <c r="P883" s="34"/>
      <c r="Q883" s="34"/>
      <c r="R883" s="34"/>
      <c r="S883" s="34"/>
      <c r="T883" s="34"/>
      <c r="U883" s="34"/>
    </row>
    <row r="884" spans="1:21">
      <c r="A884" s="34"/>
      <c r="B884" s="34"/>
      <c r="C884" s="34"/>
      <c r="D884" s="34"/>
      <c r="E884" s="34"/>
      <c r="F884" s="34"/>
      <c r="G884" s="34"/>
      <c r="P884" s="34"/>
      <c r="Q884" s="34"/>
      <c r="R884" s="34"/>
      <c r="S884" s="34"/>
      <c r="T884" s="34"/>
      <c r="U884" s="34"/>
    </row>
    <row r="885" spans="1:21">
      <c r="A885" s="34"/>
      <c r="B885" s="34"/>
      <c r="C885" s="34"/>
      <c r="D885" s="34"/>
      <c r="E885" s="34"/>
      <c r="F885" s="34"/>
      <c r="G885" s="34"/>
      <c r="P885" s="34"/>
      <c r="Q885" s="34"/>
      <c r="R885" s="34"/>
      <c r="S885" s="34"/>
      <c r="T885" s="34"/>
      <c r="U885" s="34"/>
    </row>
    <row r="886" spans="1:21">
      <c r="A886" s="34"/>
      <c r="B886" s="34"/>
      <c r="C886" s="34"/>
      <c r="D886" s="34"/>
      <c r="E886" s="34"/>
      <c r="F886" s="34"/>
      <c r="G886" s="34"/>
      <c r="P886" s="34"/>
      <c r="Q886" s="34"/>
      <c r="R886" s="34"/>
      <c r="S886" s="34"/>
      <c r="T886" s="34"/>
      <c r="U886" s="34"/>
    </row>
    <row r="887" spans="1:21">
      <c r="A887" s="34"/>
      <c r="B887" s="34"/>
      <c r="C887" s="34"/>
      <c r="D887" s="34"/>
      <c r="E887" s="34"/>
      <c r="F887" s="34"/>
      <c r="G887" s="34"/>
      <c r="P887" s="34"/>
      <c r="Q887" s="34"/>
      <c r="R887" s="34"/>
      <c r="S887" s="34"/>
      <c r="T887" s="34"/>
      <c r="U887" s="34"/>
    </row>
    <row r="888" spans="1:21">
      <c r="A888" s="34"/>
      <c r="B888" s="34"/>
      <c r="C888" s="34"/>
      <c r="D888" s="34"/>
      <c r="E888" s="34"/>
      <c r="F888" s="34"/>
      <c r="G888" s="34"/>
      <c r="P888" s="34"/>
      <c r="Q888" s="34"/>
      <c r="R888" s="34"/>
      <c r="S888" s="34"/>
      <c r="T888" s="34"/>
      <c r="U888" s="34"/>
    </row>
    <row r="889" spans="1:21">
      <c r="A889" s="34"/>
      <c r="B889" s="34"/>
      <c r="C889" s="34"/>
      <c r="D889" s="34"/>
      <c r="E889" s="34"/>
      <c r="F889" s="34"/>
      <c r="G889" s="34"/>
      <c r="P889" s="34"/>
      <c r="Q889" s="34"/>
      <c r="R889" s="34"/>
      <c r="S889" s="34"/>
      <c r="T889" s="34"/>
      <c r="U889" s="34"/>
    </row>
    <row r="890" spans="1:21">
      <c r="A890" s="34"/>
      <c r="B890" s="34"/>
      <c r="C890" s="34"/>
      <c r="D890" s="34"/>
      <c r="E890" s="34"/>
      <c r="F890" s="34"/>
      <c r="G890" s="34"/>
      <c r="P890" s="34"/>
      <c r="Q890" s="34"/>
      <c r="R890" s="34"/>
      <c r="S890" s="34"/>
      <c r="T890" s="34"/>
      <c r="U890" s="34"/>
    </row>
    <row r="891" spans="1:21">
      <c r="A891" s="34"/>
      <c r="B891" s="34"/>
      <c r="C891" s="34"/>
      <c r="D891" s="34"/>
      <c r="E891" s="34"/>
      <c r="F891" s="34"/>
      <c r="G891" s="34"/>
      <c r="P891" s="34"/>
      <c r="Q891" s="34"/>
      <c r="R891" s="34"/>
      <c r="S891" s="34"/>
      <c r="T891" s="34"/>
      <c r="U891" s="34"/>
    </row>
    <row r="892" spans="1:21">
      <c r="A892" s="34"/>
      <c r="B892" s="34"/>
      <c r="C892" s="34"/>
      <c r="D892" s="34"/>
      <c r="E892" s="34"/>
      <c r="F892" s="34"/>
      <c r="G892" s="34"/>
      <c r="P892" s="34"/>
      <c r="Q892" s="34"/>
      <c r="R892" s="34"/>
      <c r="S892" s="34"/>
      <c r="T892" s="34"/>
      <c r="U892" s="34"/>
    </row>
    <row r="893" spans="1:21">
      <c r="A893" s="34"/>
      <c r="B893" s="34"/>
      <c r="C893" s="34"/>
      <c r="D893" s="34"/>
      <c r="E893" s="34"/>
      <c r="F893" s="34"/>
      <c r="G893" s="34"/>
      <c r="P893" s="34"/>
      <c r="Q893" s="34"/>
      <c r="R893" s="34"/>
      <c r="S893" s="34"/>
      <c r="T893" s="34"/>
      <c r="U893" s="34"/>
    </row>
    <row r="894" spans="1:21">
      <c r="A894" s="34"/>
      <c r="B894" s="34"/>
      <c r="C894" s="34"/>
      <c r="D894" s="34"/>
      <c r="E894" s="34"/>
      <c r="F894" s="34"/>
      <c r="G894" s="34"/>
      <c r="P894" s="34"/>
      <c r="Q894" s="34"/>
      <c r="R894" s="34"/>
      <c r="S894" s="34"/>
      <c r="T894" s="34"/>
      <c r="U894" s="34"/>
    </row>
    <row r="895" spans="1:21">
      <c r="A895" s="34"/>
      <c r="B895" s="34"/>
      <c r="C895" s="34"/>
      <c r="D895" s="34"/>
      <c r="E895" s="34"/>
      <c r="F895" s="34"/>
      <c r="G895" s="34"/>
      <c r="P895" s="34"/>
      <c r="Q895" s="34"/>
      <c r="R895" s="34"/>
      <c r="S895" s="34"/>
      <c r="T895" s="34"/>
      <c r="U895" s="34"/>
    </row>
    <row r="896" spans="1:21">
      <c r="A896" s="34"/>
      <c r="B896" s="34"/>
      <c r="C896" s="34"/>
      <c r="D896" s="34"/>
      <c r="E896" s="34"/>
      <c r="F896" s="34"/>
      <c r="G896" s="34"/>
      <c r="P896" s="34"/>
      <c r="Q896" s="34"/>
      <c r="R896" s="34"/>
      <c r="S896" s="34"/>
      <c r="T896" s="34"/>
      <c r="U896" s="34"/>
    </row>
    <row r="897" spans="1:21">
      <c r="A897" s="34"/>
      <c r="B897" s="34"/>
      <c r="C897" s="34"/>
      <c r="D897" s="34"/>
      <c r="E897" s="34"/>
      <c r="F897" s="34"/>
      <c r="G897" s="34"/>
      <c r="P897" s="34"/>
      <c r="Q897" s="34"/>
      <c r="R897" s="34"/>
      <c r="S897" s="34"/>
      <c r="T897" s="34"/>
      <c r="U897" s="34"/>
    </row>
    <row r="898" spans="1:21">
      <c r="A898" s="34"/>
      <c r="B898" s="34"/>
      <c r="C898" s="34"/>
      <c r="D898" s="34"/>
      <c r="E898" s="34"/>
      <c r="F898" s="34"/>
      <c r="G898" s="34"/>
      <c r="P898" s="34"/>
      <c r="Q898" s="34"/>
      <c r="R898" s="34"/>
      <c r="S898" s="34"/>
      <c r="T898" s="34"/>
      <c r="U898" s="34"/>
    </row>
    <row r="899" spans="1:21">
      <c r="A899" s="34"/>
      <c r="B899" s="34"/>
      <c r="C899" s="34"/>
      <c r="D899" s="34"/>
      <c r="E899" s="34"/>
      <c r="F899" s="34"/>
      <c r="G899" s="34"/>
      <c r="P899" s="34"/>
      <c r="Q899" s="34"/>
      <c r="R899" s="34"/>
      <c r="S899" s="34"/>
      <c r="T899" s="34"/>
      <c r="U899" s="34"/>
    </row>
    <row r="900" spans="1:21">
      <c r="A900" s="34"/>
      <c r="B900" s="34"/>
      <c r="C900" s="34"/>
      <c r="D900" s="34"/>
      <c r="E900" s="34"/>
      <c r="F900" s="34"/>
      <c r="G900" s="34"/>
      <c r="P900" s="34"/>
      <c r="Q900" s="34"/>
      <c r="R900" s="34"/>
      <c r="S900" s="34"/>
      <c r="T900" s="34"/>
      <c r="U900" s="34"/>
    </row>
    <row r="901" spans="1:21">
      <c r="A901" s="34"/>
      <c r="B901" s="34"/>
      <c r="C901" s="34"/>
      <c r="D901" s="34"/>
      <c r="E901" s="34"/>
      <c r="F901" s="34"/>
      <c r="G901" s="34"/>
      <c r="P901" s="34"/>
      <c r="Q901" s="34"/>
      <c r="R901" s="34"/>
      <c r="S901" s="34"/>
      <c r="T901" s="34"/>
      <c r="U901" s="34"/>
    </row>
    <row r="902" spans="1:21">
      <c r="A902" s="34"/>
      <c r="B902" s="34"/>
      <c r="C902" s="34"/>
      <c r="D902" s="34"/>
      <c r="E902" s="34"/>
      <c r="F902" s="34"/>
      <c r="G902" s="34"/>
      <c r="P902" s="34"/>
      <c r="Q902" s="34"/>
      <c r="R902" s="34"/>
      <c r="S902" s="34"/>
      <c r="T902" s="34"/>
      <c r="U902" s="34"/>
    </row>
    <row r="903" spans="1:21">
      <c r="A903" s="34"/>
      <c r="B903" s="34"/>
      <c r="C903" s="34"/>
      <c r="D903" s="34"/>
      <c r="E903" s="34"/>
      <c r="F903" s="34"/>
      <c r="G903" s="34"/>
      <c r="P903" s="34"/>
      <c r="Q903" s="34"/>
      <c r="R903" s="34"/>
      <c r="S903" s="34"/>
      <c r="T903" s="34"/>
      <c r="U903" s="34"/>
    </row>
    <row r="904" spans="1:21">
      <c r="A904" s="34"/>
      <c r="B904" s="34"/>
      <c r="C904" s="34"/>
      <c r="D904" s="34"/>
      <c r="E904" s="34"/>
      <c r="F904" s="34"/>
      <c r="G904" s="34"/>
      <c r="P904" s="34"/>
      <c r="Q904" s="34"/>
      <c r="R904" s="34"/>
      <c r="S904" s="34"/>
      <c r="T904" s="34"/>
      <c r="U904" s="34"/>
    </row>
    <row r="905" spans="1:21">
      <c r="A905" s="34"/>
      <c r="B905" s="34"/>
      <c r="C905" s="34"/>
      <c r="D905" s="34"/>
      <c r="E905" s="34"/>
      <c r="F905" s="34"/>
      <c r="G905" s="34"/>
      <c r="P905" s="34"/>
      <c r="Q905" s="34"/>
      <c r="R905" s="34"/>
      <c r="S905" s="34"/>
      <c r="T905" s="34"/>
      <c r="U905" s="34"/>
    </row>
    <row r="906" spans="1:21">
      <c r="A906" s="34"/>
      <c r="B906" s="34"/>
      <c r="C906" s="34"/>
      <c r="D906" s="34"/>
      <c r="E906" s="34"/>
      <c r="F906" s="34"/>
      <c r="G906" s="34"/>
      <c r="P906" s="34"/>
      <c r="Q906" s="34"/>
      <c r="R906" s="34"/>
      <c r="S906" s="34"/>
      <c r="T906" s="34"/>
      <c r="U906" s="34"/>
    </row>
    <row r="907" spans="1:21">
      <c r="A907" s="34"/>
      <c r="B907" s="34"/>
      <c r="C907" s="34"/>
      <c r="D907" s="34"/>
      <c r="E907" s="34"/>
      <c r="F907" s="34"/>
      <c r="G907" s="34"/>
      <c r="P907" s="34"/>
      <c r="Q907" s="34"/>
      <c r="R907" s="34"/>
      <c r="S907" s="34"/>
      <c r="T907" s="34"/>
      <c r="U907" s="34"/>
    </row>
    <row r="908" spans="1:21">
      <c r="A908" s="34"/>
      <c r="B908" s="34"/>
      <c r="C908" s="34"/>
      <c r="D908" s="34"/>
      <c r="E908" s="34"/>
      <c r="F908" s="34"/>
      <c r="G908" s="34"/>
      <c r="P908" s="34"/>
      <c r="Q908" s="34"/>
      <c r="R908" s="34"/>
      <c r="S908" s="34"/>
      <c r="T908" s="34"/>
      <c r="U908" s="34"/>
    </row>
    <row r="909" spans="1:21">
      <c r="A909" s="34"/>
      <c r="B909" s="34"/>
      <c r="C909" s="34"/>
      <c r="D909" s="34"/>
      <c r="E909" s="34"/>
      <c r="F909" s="34"/>
      <c r="G909" s="34"/>
      <c r="P909" s="34"/>
      <c r="Q909" s="34"/>
      <c r="R909" s="34"/>
      <c r="S909" s="34"/>
      <c r="T909" s="34"/>
      <c r="U909" s="34"/>
    </row>
    <row r="910" spans="1:21">
      <c r="A910" s="34"/>
      <c r="B910" s="34"/>
      <c r="C910" s="34"/>
      <c r="D910" s="34"/>
      <c r="E910" s="34"/>
      <c r="F910" s="34"/>
      <c r="G910" s="34"/>
      <c r="P910" s="34"/>
      <c r="Q910" s="34"/>
      <c r="R910" s="34"/>
      <c r="S910" s="34"/>
      <c r="T910" s="34"/>
      <c r="U910" s="34"/>
    </row>
    <row r="911" spans="1:21">
      <c r="A911" s="34"/>
      <c r="B911" s="34"/>
      <c r="C911" s="34"/>
      <c r="D911" s="34"/>
      <c r="E911" s="34"/>
      <c r="F911" s="34"/>
      <c r="G911" s="34"/>
      <c r="P911" s="34"/>
      <c r="Q911" s="34"/>
      <c r="R911" s="34"/>
      <c r="S911" s="34"/>
      <c r="T911" s="34"/>
      <c r="U911" s="34"/>
    </row>
    <row r="912" spans="1:21">
      <c r="A912" s="34"/>
      <c r="B912" s="34"/>
      <c r="C912" s="34"/>
      <c r="D912" s="34"/>
      <c r="E912" s="34"/>
      <c r="F912" s="34"/>
      <c r="G912" s="34"/>
      <c r="P912" s="34"/>
      <c r="Q912" s="34"/>
      <c r="R912" s="34"/>
      <c r="S912" s="34"/>
      <c r="T912" s="34"/>
      <c r="U912" s="34"/>
    </row>
    <row r="913" spans="1:21">
      <c r="A913" s="34"/>
      <c r="B913" s="34"/>
      <c r="C913" s="34"/>
      <c r="D913" s="34"/>
      <c r="E913" s="34"/>
      <c r="F913" s="34"/>
      <c r="G913" s="34"/>
      <c r="P913" s="34"/>
      <c r="Q913" s="34"/>
      <c r="R913" s="34"/>
      <c r="S913" s="34"/>
      <c r="T913" s="34"/>
      <c r="U913" s="34"/>
    </row>
    <row r="914" spans="1:21">
      <c r="A914" s="34"/>
      <c r="B914" s="34"/>
      <c r="C914" s="34"/>
      <c r="D914" s="34"/>
      <c r="E914" s="34"/>
      <c r="F914" s="34"/>
      <c r="G914" s="34"/>
      <c r="P914" s="34"/>
      <c r="Q914" s="34"/>
      <c r="R914" s="34"/>
      <c r="S914" s="34"/>
      <c r="T914" s="34"/>
      <c r="U914" s="34"/>
    </row>
    <row r="915" spans="1:21">
      <c r="A915" s="34"/>
      <c r="B915" s="34"/>
      <c r="C915" s="34"/>
      <c r="D915" s="34"/>
      <c r="E915" s="34"/>
      <c r="F915" s="34"/>
      <c r="G915" s="34"/>
      <c r="P915" s="34"/>
      <c r="Q915" s="34"/>
      <c r="R915" s="34"/>
      <c r="S915" s="34"/>
      <c r="T915" s="34"/>
      <c r="U915" s="34"/>
    </row>
    <row r="916" spans="1:21">
      <c r="A916" s="34"/>
      <c r="B916" s="34"/>
      <c r="C916" s="34"/>
      <c r="D916" s="34"/>
      <c r="E916" s="34"/>
      <c r="F916" s="34"/>
      <c r="G916" s="34"/>
      <c r="P916" s="34"/>
      <c r="Q916" s="34"/>
      <c r="R916" s="34"/>
      <c r="S916" s="34"/>
      <c r="T916" s="34"/>
      <c r="U916" s="34"/>
    </row>
    <row r="917" spans="1:21">
      <c r="A917" s="34"/>
      <c r="B917" s="34"/>
      <c r="C917" s="34"/>
      <c r="D917" s="34"/>
      <c r="E917" s="34"/>
      <c r="F917" s="34"/>
      <c r="G917" s="34"/>
      <c r="P917" s="34"/>
      <c r="Q917" s="34"/>
      <c r="R917" s="34"/>
      <c r="S917" s="34"/>
      <c r="T917" s="34"/>
      <c r="U917" s="34"/>
    </row>
    <row r="918" spans="1:21">
      <c r="A918" s="34"/>
      <c r="B918" s="34"/>
      <c r="C918" s="34"/>
      <c r="D918" s="34"/>
      <c r="E918" s="34"/>
      <c r="F918" s="34"/>
      <c r="G918" s="34"/>
      <c r="P918" s="34"/>
      <c r="Q918" s="34"/>
      <c r="R918" s="34"/>
      <c r="S918" s="34"/>
      <c r="T918" s="34"/>
      <c r="U918" s="34"/>
    </row>
    <row r="919" spans="1:21">
      <c r="A919" s="34"/>
      <c r="B919" s="34"/>
      <c r="C919" s="34"/>
      <c r="D919" s="34"/>
      <c r="E919" s="34"/>
      <c r="F919" s="34"/>
      <c r="G919" s="34"/>
      <c r="P919" s="34"/>
      <c r="Q919" s="34"/>
      <c r="R919" s="34"/>
      <c r="S919" s="34"/>
      <c r="T919" s="34"/>
      <c r="U919" s="34"/>
    </row>
    <row r="920" spans="1:21">
      <c r="A920" s="34"/>
      <c r="B920" s="34"/>
      <c r="C920" s="34"/>
      <c r="D920" s="34"/>
      <c r="E920" s="34"/>
      <c r="F920" s="34"/>
      <c r="G920" s="34"/>
      <c r="P920" s="34"/>
      <c r="Q920" s="34"/>
      <c r="R920" s="34"/>
      <c r="S920" s="34"/>
      <c r="T920" s="34"/>
      <c r="U920" s="34"/>
    </row>
    <row r="921" spans="1:21">
      <c r="A921" s="34"/>
      <c r="B921" s="34"/>
      <c r="C921" s="34"/>
      <c r="D921" s="34"/>
      <c r="E921" s="34"/>
      <c r="F921" s="34"/>
      <c r="G921" s="34"/>
      <c r="P921" s="34"/>
      <c r="Q921" s="34"/>
      <c r="R921" s="34"/>
      <c r="S921" s="34"/>
      <c r="T921" s="34"/>
      <c r="U921" s="34"/>
    </row>
    <row r="922" spans="1:21">
      <c r="A922" s="34"/>
      <c r="B922" s="34"/>
      <c r="C922" s="34"/>
      <c r="D922" s="34"/>
      <c r="E922" s="34"/>
      <c r="F922" s="34"/>
      <c r="G922" s="34"/>
      <c r="P922" s="34"/>
      <c r="Q922" s="34"/>
      <c r="R922" s="34"/>
      <c r="S922" s="34"/>
      <c r="T922" s="34"/>
      <c r="U922" s="34"/>
    </row>
    <row r="923" spans="1:21">
      <c r="A923" s="34"/>
      <c r="B923" s="34"/>
      <c r="C923" s="34"/>
      <c r="D923" s="34"/>
      <c r="E923" s="34"/>
      <c r="F923" s="34"/>
      <c r="G923" s="34"/>
      <c r="P923" s="34"/>
      <c r="Q923" s="34"/>
      <c r="R923" s="34"/>
      <c r="S923" s="34"/>
      <c r="T923" s="34"/>
      <c r="U923" s="34"/>
    </row>
    <row r="924" spans="1:21">
      <c r="A924" s="34"/>
      <c r="B924" s="34"/>
      <c r="C924" s="34"/>
      <c r="D924" s="34"/>
      <c r="E924" s="34"/>
      <c r="F924" s="34"/>
      <c r="G924" s="34"/>
      <c r="P924" s="34"/>
      <c r="Q924" s="34"/>
      <c r="R924" s="34"/>
      <c r="S924" s="34"/>
      <c r="T924" s="34"/>
      <c r="U924" s="34"/>
    </row>
    <row r="925" spans="1:21">
      <c r="A925" s="34"/>
      <c r="B925" s="34"/>
      <c r="C925" s="34"/>
      <c r="D925" s="34"/>
      <c r="E925" s="34"/>
      <c r="F925" s="34"/>
      <c r="G925" s="34"/>
      <c r="P925" s="34"/>
      <c r="Q925" s="34"/>
      <c r="R925" s="34"/>
      <c r="S925" s="34"/>
      <c r="T925" s="34"/>
      <c r="U925" s="34"/>
    </row>
    <row r="926" spans="1:21">
      <c r="A926" s="34"/>
      <c r="B926" s="34"/>
      <c r="C926" s="34"/>
      <c r="D926" s="34"/>
      <c r="E926" s="34"/>
      <c r="F926" s="34"/>
      <c r="G926" s="34"/>
      <c r="P926" s="34"/>
      <c r="Q926" s="34"/>
      <c r="R926" s="34"/>
      <c r="S926" s="34"/>
      <c r="T926" s="34"/>
      <c r="U926" s="34"/>
    </row>
    <row r="927" spans="1:21">
      <c r="A927" s="34"/>
      <c r="B927" s="34"/>
      <c r="C927" s="34"/>
      <c r="D927" s="34"/>
      <c r="E927" s="34"/>
      <c r="F927" s="34"/>
      <c r="G927" s="34"/>
      <c r="P927" s="34"/>
      <c r="Q927" s="34"/>
      <c r="R927" s="34"/>
      <c r="S927" s="34"/>
      <c r="T927" s="34"/>
      <c r="U927" s="34"/>
    </row>
    <row r="928" spans="1:21">
      <c r="A928" s="34"/>
      <c r="B928" s="34"/>
      <c r="C928" s="34"/>
      <c r="D928" s="34"/>
      <c r="E928" s="34"/>
      <c r="F928" s="34"/>
      <c r="G928" s="34"/>
      <c r="P928" s="34"/>
      <c r="Q928" s="34"/>
      <c r="R928" s="34"/>
      <c r="S928" s="34"/>
      <c r="T928" s="34"/>
      <c r="U928" s="34"/>
    </row>
    <row r="929" spans="1:21">
      <c r="A929" s="34"/>
      <c r="B929" s="34"/>
      <c r="C929" s="34"/>
      <c r="D929" s="34"/>
      <c r="E929" s="34"/>
      <c r="F929" s="34"/>
      <c r="G929" s="34"/>
      <c r="P929" s="34"/>
      <c r="Q929" s="34"/>
      <c r="R929" s="34"/>
      <c r="S929" s="34"/>
      <c r="T929" s="34"/>
      <c r="U929" s="34"/>
    </row>
    <row r="930" spans="1:21">
      <c r="A930" s="34"/>
      <c r="B930" s="34"/>
      <c r="C930" s="34"/>
      <c r="D930" s="34"/>
      <c r="E930" s="34"/>
      <c r="F930" s="34"/>
      <c r="G930" s="34"/>
      <c r="P930" s="34"/>
      <c r="Q930" s="34"/>
      <c r="R930" s="34"/>
      <c r="S930" s="34"/>
      <c r="T930" s="34"/>
      <c r="U930" s="34"/>
    </row>
    <row r="931" spans="1:21">
      <c r="A931" s="34"/>
      <c r="B931" s="34"/>
      <c r="C931" s="34"/>
      <c r="D931" s="34"/>
      <c r="E931" s="34"/>
      <c r="F931" s="34"/>
      <c r="G931" s="34"/>
      <c r="P931" s="34"/>
      <c r="Q931" s="34"/>
      <c r="R931" s="34"/>
      <c r="S931" s="34"/>
      <c r="T931" s="34"/>
      <c r="U931" s="34"/>
    </row>
    <row r="932" spans="1:21">
      <c r="A932" s="34"/>
      <c r="B932" s="34"/>
      <c r="C932" s="34"/>
      <c r="D932" s="34"/>
      <c r="E932" s="34"/>
      <c r="F932" s="34"/>
      <c r="G932" s="34"/>
      <c r="P932" s="34"/>
      <c r="Q932" s="34"/>
      <c r="R932" s="34"/>
      <c r="S932" s="34"/>
      <c r="T932" s="34"/>
      <c r="U932" s="34"/>
    </row>
    <row r="933" spans="1:21">
      <c r="A933" s="34"/>
      <c r="B933" s="34"/>
      <c r="C933" s="34"/>
      <c r="D933" s="34"/>
      <c r="E933" s="34"/>
      <c r="F933" s="34"/>
      <c r="G933" s="34"/>
      <c r="P933" s="34"/>
      <c r="Q933" s="34"/>
      <c r="R933" s="34"/>
      <c r="S933" s="34"/>
      <c r="T933" s="34"/>
      <c r="U933" s="34"/>
    </row>
    <row r="934" spans="1:21">
      <c r="A934" s="34"/>
      <c r="B934" s="34"/>
      <c r="C934" s="34"/>
      <c r="D934" s="34"/>
      <c r="E934" s="34"/>
      <c r="F934" s="34"/>
      <c r="G934" s="34"/>
      <c r="P934" s="34"/>
      <c r="Q934" s="34"/>
      <c r="R934" s="34"/>
      <c r="S934" s="34"/>
      <c r="T934" s="34"/>
      <c r="U934" s="34"/>
    </row>
    <row r="935" spans="1:21">
      <c r="A935" s="34"/>
      <c r="B935" s="34"/>
      <c r="C935" s="34"/>
      <c r="D935" s="34"/>
      <c r="E935" s="34"/>
      <c r="F935" s="34"/>
      <c r="G935" s="34"/>
      <c r="P935" s="34"/>
      <c r="Q935" s="34"/>
      <c r="R935" s="34"/>
      <c r="S935" s="34"/>
      <c r="T935" s="34"/>
      <c r="U935" s="34"/>
    </row>
    <row r="936" spans="1:21">
      <c r="A936" s="34"/>
      <c r="B936" s="34"/>
      <c r="C936" s="34"/>
      <c r="D936" s="34"/>
      <c r="E936" s="34"/>
      <c r="F936" s="34"/>
      <c r="G936" s="34"/>
      <c r="P936" s="34"/>
      <c r="Q936" s="34"/>
      <c r="R936" s="34"/>
      <c r="S936" s="34"/>
      <c r="T936" s="34"/>
      <c r="U936" s="34"/>
    </row>
    <row r="937" spans="1:21">
      <c r="A937" s="34"/>
      <c r="B937" s="34"/>
      <c r="C937" s="34"/>
      <c r="D937" s="34"/>
      <c r="E937" s="34"/>
      <c r="F937" s="34"/>
      <c r="G937" s="34"/>
      <c r="P937" s="34"/>
      <c r="Q937" s="34"/>
      <c r="R937" s="34"/>
      <c r="S937" s="34"/>
      <c r="T937" s="34"/>
      <c r="U937" s="34"/>
    </row>
    <row r="938" spans="1:21">
      <c r="A938" s="34"/>
      <c r="B938" s="34"/>
      <c r="C938" s="34"/>
      <c r="D938" s="34"/>
      <c r="E938" s="34"/>
      <c r="F938" s="34"/>
      <c r="G938" s="34"/>
      <c r="P938" s="34"/>
      <c r="Q938" s="34"/>
      <c r="R938" s="34"/>
      <c r="S938" s="34"/>
      <c r="T938" s="34"/>
      <c r="U938" s="34"/>
    </row>
    <row r="939" spans="1:21">
      <c r="A939" s="34"/>
      <c r="B939" s="34"/>
      <c r="C939" s="34"/>
      <c r="D939" s="34"/>
      <c r="E939" s="34"/>
      <c r="F939" s="34"/>
      <c r="G939" s="34"/>
      <c r="P939" s="34"/>
      <c r="Q939" s="34"/>
      <c r="R939" s="34"/>
      <c r="S939" s="34"/>
      <c r="T939" s="34"/>
      <c r="U939" s="34"/>
    </row>
    <row r="940" spans="1:21">
      <c r="A940" s="34"/>
      <c r="B940" s="34"/>
      <c r="C940" s="34"/>
      <c r="D940" s="34"/>
      <c r="E940" s="34"/>
      <c r="F940" s="34"/>
      <c r="G940" s="34"/>
      <c r="P940" s="34"/>
      <c r="Q940" s="34"/>
      <c r="R940" s="34"/>
      <c r="S940" s="34"/>
      <c r="T940" s="34"/>
      <c r="U940" s="34"/>
    </row>
    <row r="941" spans="1:21">
      <c r="A941" s="34"/>
      <c r="B941" s="34"/>
      <c r="C941" s="34"/>
      <c r="D941" s="34"/>
      <c r="E941" s="34"/>
      <c r="F941" s="34"/>
      <c r="G941" s="34"/>
      <c r="P941" s="34"/>
      <c r="Q941" s="34"/>
      <c r="R941" s="34"/>
      <c r="S941" s="34"/>
      <c r="T941" s="34"/>
      <c r="U941" s="34"/>
    </row>
    <row r="942" spans="1:21">
      <c r="A942" s="34"/>
      <c r="B942" s="34"/>
      <c r="C942" s="34"/>
      <c r="D942" s="34"/>
      <c r="E942" s="34"/>
      <c r="F942" s="34"/>
      <c r="G942" s="34"/>
      <c r="P942" s="34"/>
      <c r="Q942" s="34"/>
      <c r="R942" s="34"/>
      <c r="S942" s="34"/>
      <c r="T942" s="34"/>
      <c r="U942" s="34"/>
    </row>
    <row r="943" spans="1:21">
      <c r="A943" s="34"/>
      <c r="B943" s="34"/>
      <c r="C943" s="34"/>
      <c r="D943" s="34"/>
      <c r="E943" s="34"/>
      <c r="F943" s="34"/>
      <c r="G943" s="34"/>
      <c r="P943" s="34"/>
      <c r="Q943" s="34"/>
      <c r="R943" s="34"/>
      <c r="S943" s="34"/>
      <c r="T943" s="34"/>
      <c r="U943" s="34"/>
    </row>
    <row r="944" spans="1:21">
      <c r="A944" s="34"/>
      <c r="B944" s="34"/>
      <c r="C944" s="34"/>
      <c r="D944" s="34"/>
      <c r="E944" s="34"/>
      <c r="F944" s="34"/>
      <c r="G944" s="34"/>
      <c r="P944" s="34"/>
      <c r="Q944" s="34"/>
      <c r="R944" s="34"/>
      <c r="S944" s="34"/>
      <c r="T944" s="34"/>
      <c r="U944" s="34"/>
    </row>
    <row r="945" spans="1:21">
      <c r="A945" s="34"/>
      <c r="B945" s="34"/>
      <c r="C945" s="34"/>
      <c r="D945" s="34"/>
      <c r="E945" s="34"/>
      <c r="F945" s="34"/>
      <c r="G945" s="34"/>
      <c r="P945" s="34"/>
      <c r="Q945" s="34"/>
      <c r="R945" s="34"/>
      <c r="S945" s="34"/>
      <c r="T945" s="34"/>
      <c r="U945" s="34"/>
    </row>
    <row r="946" spans="1:21">
      <c r="A946" s="34"/>
      <c r="B946" s="34"/>
      <c r="C946" s="34"/>
      <c r="D946" s="34"/>
      <c r="E946" s="34"/>
      <c r="F946" s="34"/>
      <c r="G946" s="34"/>
      <c r="P946" s="34"/>
      <c r="Q946" s="34"/>
      <c r="R946" s="34"/>
      <c r="S946" s="34"/>
      <c r="T946" s="34"/>
      <c r="U946" s="34"/>
    </row>
    <row r="947" spans="1:21">
      <c r="A947" s="34"/>
      <c r="B947" s="34"/>
      <c r="C947" s="34"/>
      <c r="D947" s="34"/>
      <c r="E947" s="34"/>
      <c r="F947" s="34"/>
      <c r="G947" s="34"/>
      <c r="P947" s="34"/>
      <c r="Q947" s="34"/>
      <c r="R947" s="34"/>
      <c r="S947" s="34"/>
      <c r="T947" s="34"/>
      <c r="U947" s="34"/>
    </row>
    <row r="948" spans="1:21">
      <c r="A948" s="34"/>
      <c r="B948" s="34"/>
      <c r="C948" s="34"/>
      <c r="D948" s="34"/>
      <c r="E948" s="34"/>
      <c r="F948" s="34"/>
      <c r="G948" s="34"/>
      <c r="P948" s="34"/>
      <c r="Q948" s="34"/>
      <c r="R948" s="34"/>
      <c r="S948" s="34"/>
      <c r="T948" s="34"/>
      <c r="U948" s="34"/>
    </row>
    <row r="949" spans="1:21">
      <c r="A949" s="34"/>
      <c r="B949" s="34"/>
      <c r="C949" s="34"/>
      <c r="D949" s="34"/>
      <c r="E949" s="34"/>
      <c r="F949" s="34"/>
      <c r="G949" s="34"/>
      <c r="P949" s="34"/>
      <c r="Q949" s="34"/>
      <c r="R949" s="34"/>
      <c r="S949" s="34"/>
      <c r="T949" s="34"/>
      <c r="U949" s="34"/>
    </row>
    <row r="950" spans="1:21">
      <c r="A950" s="34"/>
      <c r="B950" s="34"/>
      <c r="C950" s="34"/>
      <c r="D950" s="34"/>
      <c r="E950" s="34"/>
      <c r="F950" s="34"/>
      <c r="G950" s="34"/>
      <c r="P950" s="34"/>
      <c r="Q950" s="34"/>
      <c r="R950" s="34"/>
      <c r="S950" s="34"/>
      <c r="T950" s="34"/>
      <c r="U950" s="34"/>
    </row>
    <row r="951" spans="1:21">
      <c r="A951" s="34"/>
      <c r="B951" s="34"/>
      <c r="C951" s="34"/>
      <c r="D951" s="34"/>
      <c r="E951" s="34"/>
      <c r="F951" s="34"/>
      <c r="G951" s="34"/>
      <c r="P951" s="34"/>
      <c r="Q951" s="34"/>
      <c r="R951" s="34"/>
      <c r="S951" s="34"/>
      <c r="T951" s="34"/>
      <c r="U951" s="34"/>
    </row>
    <row r="952" spans="1:21">
      <c r="A952" s="34"/>
      <c r="B952" s="34"/>
      <c r="C952" s="34"/>
      <c r="D952" s="34"/>
      <c r="E952" s="34"/>
      <c r="F952" s="34"/>
      <c r="G952" s="34"/>
      <c r="P952" s="34"/>
      <c r="Q952" s="34"/>
      <c r="R952" s="34"/>
      <c r="S952" s="34"/>
      <c r="T952" s="34"/>
      <c r="U952" s="34"/>
    </row>
    <row r="953" spans="1:21">
      <c r="A953" s="34"/>
      <c r="B953" s="34"/>
      <c r="C953" s="34"/>
      <c r="D953" s="34"/>
      <c r="E953" s="34"/>
      <c r="F953" s="34"/>
      <c r="G953" s="34"/>
      <c r="P953" s="34"/>
      <c r="Q953" s="34"/>
      <c r="R953" s="34"/>
      <c r="S953" s="34"/>
      <c r="T953" s="34"/>
      <c r="U953" s="34"/>
    </row>
    <row r="954" spans="1:21">
      <c r="A954" s="34"/>
      <c r="B954" s="34"/>
      <c r="C954" s="34"/>
      <c r="D954" s="34"/>
      <c r="E954" s="34"/>
      <c r="F954" s="34"/>
      <c r="G954" s="34"/>
      <c r="P954" s="34"/>
      <c r="Q954" s="34"/>
      <c r="R954" s="34"/>
      <c r="S954" s="34"/>
      <c r="T954" s="34"/>
      <c r="U954" s="34"/>
    </row>
    <row r="955" spans="1:21">
      <c r="A955" s="34"/>
      <c r="B955" s="34"/>
      <c r="C955" s="34"/>
      <c r="D955" s="34"/>
      <c r="E955" s="34"/>
      <c r="F955" s="34"/>
      <c r="G955" s="34"/>
      <c r="P955" s="34"/>
      <c r="Q955" s="34"/>
      <c r="R955" s="34"/>
      <c r="S955" s="34"/>
      <c r="T955" s="34"/>
      <c r="U955" s="34"/>
    </row>
    <row r="956" spans="1:21">
      <c r="A956" s="34"/>
      <c r="B956" s="34"/>
      <c r="C956" s="34"/>
      <c r="D956" s="34"/>
      <c r="E956" s="34"/>
      <c r="F956" s="34"/>
      <c r="G956" s="34"/>
      <c r="P956" s="34"/>
      <c r="Q956" s="34"/>
      <c r="R956" s="34"/>
      <c r="S956" s="34"/>
      <c r="T956" s="34"/>
      <c r="U956" s="34"/>
    </row>
    <row r="957" spans="1:21">
      <c r="A957" s="34"/>
      <c r="B957" s="34"/>
      <c r="C957" s="34"/>
      <c r="D957" s="34"/>
      <c r="E957" s="34"/>
      <c r="F957" s="34"/>
      <c r="G957" s="34"/>
      <c r="P957" s="34"/>
      <c r="Q957" s="34"/>
      <c r="R957" s="34"/>
      <c r="S957" s="34"/>
      <c r="T957" s="34"/>
      <c r="U957" s="34"/>
    </row>
    <row r="958" spans="1:21">
      <c r="A958" s="34"/>
      <c r="B958" s="34"/>
      <c r="C958" s="34"/>
      <c r="D958" s="34"/>
      <c r="E958" s="34"/>
      <c r="F958" s="34"/>
      <c r="G958" s="34"/>
      <c r="P958" s="34"/>
      <c r="Q958" s="34"/>
      <c r="R958" s="34"/>
      <c r="S958" s="34"/>
      <c r="T958" s="34"/>
      <c r="U958" s="34"/>
    </row>
    <row r="959" spans="1:21">
      <c r="A959" s="34"/>
      <c r="B959" s="34"/>
      <c r="C959" s="34"/>
      <c r="D959" s="34"/>
      <c r="E959" s="34"/>
      <c r="F959" s="34"/>
      <c r="G959" s="34"/>
      <c r="P959" s="34"/>
      <c r="Q959" s="34"/>
      <c r="R959" s="34"/>
      <c r="S959" s="34"/>
      <c r="T959" s="34"/>
      <c r="U959" s="34"/>
    </row>
    <row r="960" spans="1:21">
      <c r="A960" s="34"/>
      <c r="B960" s="34"/>
      <c r="C960" s="34"/>
      <c r="D960" s="34"/>
      <c r="E960" s="34"/>
      <c r="F960" s="34"/>
      <c r="G960" s="34"/>
      <c r="P960" s="34"/>
      <c r="Q960" s="34"/>
      <c r="R960" s="34"/>
      <c r="S960" s="34"/>
      <c r="T960" s="34"/>
      <c r="U960" s="34"/>
    </row>
    <row r="961" spans="1:21">
      <c r="A961" s="34"/>
      <c r="B961" s="34"/>
      <c r="C961" s="34"/>
      <c r="D961" s="34"/>
      <c r="E961" s="34"/>
      <c r="F961" s="34"/>
      <c r="G961" s="34"/>
      <c r="P961" s="34"/>
      <c r="Q961" s="34"/>
      <c r="R961" s="34"/>
      <c r="S961" s="34"/>
      <c r="T961" s="34"/>
      <c r="U961" s="34"/>
    </row>
    <row r="962" spans="1:21">
      <c r="A962" s="34"/>
      <c r="B962" s="34"/>
      <c r="C962" s="34"/>
      <c r="D962" s="34"/>
      <c r="E962" s="34"/>
      <c r="F962" s="34"/>
      <c r="G962" s="34"/>
      <c r="P962" s="34"/>
      <c r="Q962" s="34"/>
      <c r="R962" s="34"/>
      <c r="S962" s="34"/>
      <c r="T962" s="34"/>
      <c r="U962" s="34"/>
    </row>
    <row r="963" spans="1:21">
      <c r="A963" s="34"/>
      <c r="B963" s="34"/>
      <c r="C963" s="34"/>
      <c r="D963" s="34"/>
      <c r="E963" s="34"/>
      <c r="F963" s="34"/>
      <c r="G963" s="34"/>
      <c r="P963" s="34"/>
      <c r="Q963" s="34"/>
      <c r="R963" s="34"/>
      <c r="S963" s="34"/>
      <c r="T963" s="34"/>
      <c r="U963" s="34"/>
    </row>
    <row r="964" spans="1:21">
      <c r="A964" s="34"/>
      <c r="B964" s="34"/>
      <c r="C964" s="34"/>
      <c r="D964" s="34"/>
      <c r="E964" s="34"/>
      <c r="F964" s="34"/>
      <c r="G964" s="34"/>
      <c r="P964" s="34"/>
      <c r="Q964" s="34"/>
      <c r="R964" s="34"/>
      <c r="S964" s="34"/>
      <c r="T964" s="34"/>
      <c r="U964" s="34"/>
    </row>
    <row r="965" spans="1:21">
      <c r="A965" s="34"/>
      <c r="B965" s="34"/>
      <c r="C965" s="34"/>
      <c r="D965" s="34"/>
      <c r="E965" s="34"/>
      <c r="F965" s="34"/>
      <c r="G965" s="34"/>
      <c r="P965" s="34"/>
      <c r="Q965" s="34"/>
      <c r="R965" s="34"/>
      <c r="S965" s="34"/>
      <c r="T965" s="34"/>
      <c r="U965" s="34"/>
    </row>
    <row r="966" spans="1:21">
      <c r="A966" s="34"/>
      <c r="B966" s="34"/>
      <c r="C966" s="34"/>
      <c r="D966" s="34"/>
      <c r="E966" s="34"/>
      <c r="F966" s="34"/>
      <c r="G966" s="34"/>
      <c r="P966" s="34"/>
      <c r="Q966" s="34"/>
      <c r="R966" s="34"/>
      <c r="S966" s="34"/>
      <c r="T966" s="34"/>
      <c r="U966" s="34"/>
    </row>
    <row r="967" spans="1:21">
      <c r="A967" s="34"/>
      <c r="B967" s="34"/>
      <c r="C967" s="34"/>
      <c r="D967" s="34"/>
      <c r="E967" s="34"/>
      <c r="F967" s="34"/>
      <c r="G967" s="34"/>
      <c r="P967" s="34"/>
      <c r="Q967" s="34"/>
      <c r="R967" s="34"/>
      <c r="S967" s="34"/>
      <c r="T967" s="34"/>
      <c r="U967" s="34"/>
    </row>
    <row r="968" spans="1:21">
      <c r="A968" s="34"/>
      <c r="B968" s="34"/>
      <c r="C968" s="34"/>
      <c r="D968" s="34"/>
      <c r="E968" s="34"/>
      <c r="F968" s="34"/>
      <c r="G968" s="34"/>
      <c r="P968" s="34"/>
      <c r="Q968" s="34"/>
      <c r="R968" s="34"/>
      <c r="S968" s="34"/>
      <c r="T968" s="34"/>
      <c r="U968" s="34"/>
    </row>
    <row r="969" spans="1:21">
      <c r="A969" s="34"/>
      <c r="B969" s="34"/>
      <c r="C969" s="34"/>
      <c r="D969" s="34"/>
      <c r="E969" s="34"/>
      <c r="F969" s="34"/>
      <c r="G969" s="34"/>
      <c r="P969" s="34"/>
      <c r="Q969" s="34"/>
      <c r="R969" s="34"/>
      <c r="S969" s="34"/>
      <c r="T969" s="34"/>
      <c r="U969" s="34"/>
    </row>
    <row r="970" spans="1:21">
      <c r="A970" s="34"/>
      <c r="B970" s="34"/>
      <c r="C970" s="34"/>
      <c r="D970" s="34"/>
      <c r="E970" s="34"/>
      <c r="F970" s="34"/>
      <c r="G970" s="34"/>
      <c r="P970" s="34"/>
      <c r="Q970" s="34"/>
      <c r="R970" s="34"/>
      <c r="S970" s="34"/>
      <c r="T970" s="34"/>
      <c r="U970" s="34"/>
    </row>
    <row r="971" spans="1:21">
      <c r="A971" s="34"/>
      <c r="B971" s="34"/>
      <c r="C971" s="34"/>
      <c r="D971" s="34"/>
      <c r="E971" s="34"/>
      <c r="F971" s="34"/>
      <c r="G971" s="34"/>
      <c r="P971" s="34"/>
      <c r="Q971" s="34"/>
      <c r="R971" s="34"/>
      <c r="S971" s="34"/>
      <c r="T971" s="34"/>
      <c r="U971" s="34"/>
    </row>
    <row r="972" spans="1:21">
      <c r="A972" s="34"/>
      <c r="B972" s="34"/>
      <c r="C972" s="34"/>
      <c r="D972" s="34"/>
      <c r="E972" s="34"/>
      <c r="F972" s="34"/>
      <c r="G972" s="34"/>
      <c r="P972" s="34"/>
      <c r="Q972" s="34"/>
      <c r="R972" s="34"/>
      <c r="S972" s="34"/>
      <c r="T972" s="34"/>
      <c r="U972" s="34"/>
    </row>
    <row r="973" spans="1:21">
      <c r="A973" s="34"/>
      <c r="B973" s="34"/>
      <c r="C973" s="34"/>
      <c r="D973" s="34"/>
      <c r="E973" s="34"/>
      <c r="F973" s="34"/>
      <c r="G973" s="34"/>
      <c r="P973" s="34"/>
      <c r="Q973" s="34"/>
      <c r="R973" s="34"/>
      <c r="S973" s="34"/>
      <c r="T973" s="34"/>
      <c r="U973" s="34"/>
    </row>
    <row r="974" spans="1:21">
      <c r="A974" s="34"/>
      <c r="B974" s="34"/>
      <c r="C974" s="34"/>
      <c r="D974" s="34"/>
      <c r="E974" s="34"/>
      <c r="F974" s="34"/>
      <c r="G974" s="34"/>
      <c r="P974" s="34"/>
      <c r="Q974" s="34"/>
      <c r="R974" s="34"/>
      <c r="S974" s="34"/>
      <c r="T974" s="34"/>
      <c r="U974" s="34"/>
    </row>
    <row r="975" spans="1:21">
      <c r="A975" s="34"/>
      <c r="B975" s="34"/>
      <c r="C975" s="34"/>
      <c r="D975" s="34"/>
      <c r="E975" s="34"/>
      <c r="F975" s="34"/>
      <c r="G975" s="34"/>
      <c r="P975" s="34"/>
      <c r="Q975" s="34"/>
      <c r="R975" s="34"/>
      <c r="S975" s="34"/>
      <c r="T975" s="34"/>
      <c r="U975" s="34"/>
    </row>
    <row r="976" spans="1:21">
      <c r="A976" s="34"/>
      <c r="B976" s="34"/>
      <c r="C976" s="34"/>
      <c r="D976" s="34"/>
      <c r="E976" s="34"/>
      <c r="F976" s="34"/>
      <c r="G976" s="34"/>
      <c r="P976" s="34"/>
      <c r="Q976" s="34"/>
      <c r="R976" s="34"/>
      <c r="S976" s="34"/>
      <c r="T976" s="34"/>
      <c r="U976" s="34"/>
    </row>
    <row r="977" spans="1:21">
      <c r="A977" s="34"/>
      <c r="B977" s="34"/>
      <c r="C977" s="34"/>
      <c r="D977" s="34"/>
      <c r="E977" s="34"/>
      <c r="F977" s="34"/>
      <c r="G977" s="34"/>
      <c r="P977" s="34"/>
      <c r="Q977" s="34"/>
      <c r="R977" s="34"/>
      <c r="S977" s="34"/>
      <c r="T977" s="34"/>
      <c r="U977" s="34"/>
    </row>
    <row r="978" spans="1:21">
      <c r="A978" s="34"/>
      <c r="B978" s="34"/>
      <c r="C978" s="34"/>
      <c r="D978" s="34"/>
      <c r="E978" s="34"/>
      <c r="F978" s="34"/>
      <c r="G978" s="34"/>
      <c r="P978" s="34"/>
      <c r="Q978" s="34"/>
      <c r="R978" s="34"/>
      <c r="S978" s="34"/>
      <c r="T978" s="34"/>
      <c r="U978" s="34"/>
    </row>
    <row r="979" spans="1:21">
      <c r="A979" s="34"/>
      <c r="B979" s="34"/>
      <c r="C979" s="34"/>
      <c r="D979" s="34"/>
      <c r="E979" s="34"/>
      <c r="F979" s="34"/>
      <c r="G979" s="34"/>
      <c r="P979" s="34"/>
      <c r="Q979" s="34"/>
      <c r="R979" s="34"/>
      <c r="S979" s="34"/>
      <c r="T979" s="34"/>
      <c r="U979" s="34"/>
    </row>
    <row r="980" spans="1:21">
      <c r="A980" s="34"/>
      <c r="B980" s="34"/>
      <c r="C980" s="34"/>
      <c r="D980" s="34"/>
      <c r="E980" s="34"/>
      <c r="F980" s="34"/>
      <c r="G980" s="34"/>
      <c r="P980" s="34"/>
      <c r="Q980" s="34"/>
      <c r="R980" s="34"/>
      <c r="S980" s="34"/>
      <c r="T980" s="34"/>
      <c r="U980" s="34"/>
    </row>
    <row r="981" spans="1:21">
      <c r="A981" s="34"/>
      <c r="B981" s="34"/>
      <c r="C981" s="34"/>
      <c r="D981" s="34"/>
      <c r="E981" s="34"/>
      <c r="F981" s="34"/>
      <c r="G981" s="34"/>
      <c r="P981" s="34"/>
      <c r="Q981" s="34"/>
      <c r="R981" s="34"/>
      <c r="S981" s="34"/>
      <c r="T981" s="34"/>
      <c r="U981" s="34"/>
    </row>
    <row r="982" spans="1:21">
      <c r="A982" s="34"/>
      <c r="B982" s="34"/>
      <c r="C982" s="34"/>
      <c r="D982" s="34"/>
      <c r="E982" s="34"/>
      <c r="F982" s="34"/>
      <c r="G982" s="34"/>
      <c r="P982" s="34"/>
      <c r="Q982" s="34"/>
      <c r="R982" s="34"/>
      <c r="S982" s="34"/>
      <c r="T982" s="34"/>
      <c r="U982" s="34"/>
    </row>
    <row r="983" spans="1:21">
      <c r="A983" s="34"/>
      <c r="B983" s="34"/>
      <c r="C983" s="34"/>
      <c r="D983" s="34"/>
      <c r="E983" s="34"/>
      <c r="F983" s="34"/>
      <c r="G983" s="34"/>
      <c r="P983" s="34"/>
      <c r="Q983" s="34"/>
      <c r="R983" s="34"/>
      <c r="S983" s="34"/>
      <c r="T983" s="34"/>
      <c r="U983" s="34"/>
    </row>
    <row r="984" spans="1:21">
      <c r="A984" s="34"/>
      <c r="B984" s="34"/>
      <c r="C984" s="34"/>
      <c r="D984" s="34"/>
      <c r="E984" s="34"/>
      <c r="F984" s="34"/>
      <c r="G984" s="34"/>
      <c r="P984" s="34"/>
      <c r="Q984" s="34"/>
      <c r="R984" s="34"/>
      <c r="S984" s="34"/>
      <c r="T984" s="34"/>
      <c r="U984" s="34"/>
    </row>
    <row r="985" spans="1:21">
      <c r="A985" s="34"/>
      <c r="B985" s="34"/>
      <c r="C985" s="34"/>
      <c r="D985" s="34"/>
      <c r="E985" s="34"/>
      <c r="F985" s="34"/>
      <c r="G985" s="34"/>
      <c r="P985" s="34"/>
      <c r="Q985" s="34"/>
      <c r="R985" s="34"/>
      <c r="S985" s="34"/>
      <c r="T985" s="34"/>
      <c r="U985" s="34"/>
    </row>
    <row r="986" spans="1:21">
      <c r="A986" s="34"/>
      <c r="B986" s="34"/>
      <c r="C986" s="34"/>
      <c r="D986" s="34"/>
      <c r="E986" s="34"/>
      <c r="F986" s="34"/>
      <c r="G986" s="34"/>
      <c r="P986" s="34"/>
      <c r="Q986" s="34"/>
      <c r="R986" s="34"/>
      <c r="S986" s="34"/>
      <c r="T986" s="34"/>
      <c r="U986" s="34"/>
    </row>
    <row r="987" spans="1:21">
      <c r="A987" s="34"/>
      <c r="B987" s="34"/>
      <c r="C987" s="34"/>
      <c r="D987" s="34"/>
      <c r="E987" s="34"/>
      <c r="F987" s="34"/>
      <c r="G987" s="34"/>
      <c r="P987" s="34"/>
      <c r="Q987" s="34"/>
      <c r="R987" s="34"/>
      <c r="S987" s="34"/>
      <c r="T987" s="34"/>
      <c r="U987" s="34"/>
    </row>
    <row r="988" spans="1:21">
      <c r="A988" s="34"/>
      <c r="B988" s="34"/>
      <c r="C988" s="34"/>
      <c r="D988" s="34"/>
      <c r="E988" s="34"/>
      <c r="F988" s="34"/>
      <c r="G988" s="34"/>
      <c r="P988" s="34"/>
      <c r="Q988" s="34"/>
      <c r="R988" s="34"/>
      <c r="S988" s="34"/>
      <c r="T988" s="34"/>
      <c r="U988" s="34"/>
    </row>
    <row r="989" spans="1:21">
      <c r="A989" s="34"/>
      <c r="B989" s="34"/>
      <c r="C989" s="34"/>
      <c r="D989" s="34"/>
      <c r="E989" s="34"/>
      <c r="F989" s="34"/>
      <c r="G989" s="34"/>
      <c r="P989" s="34"/>
      <c r="Q989" s="34"/>
      <c r="R989" s="34"/>
      <c r="S989" s="34"/>
      <c r="T989" s="34"/>
      <c r="U989" s="34"/>
    </row>
    <row r="990" spans="1:21">
      <c r="A990" s="34"/>
      <c r="B990" s="34"/>
      <c r="C990" s="34"/>
      <c r="D990" s="34"/>
      <c r="E990" s="34"/>
      <c r="F990" s="34"/>
      <c r="G990" s="34"/>
      <c r="P990" s="34"/>
      <c r="Q990" s="34"/>
      <c r="R990" s="34"/>
      <c r="S990" s="34"/>
      <c r="T990" s="34"/>
      <c r="U990" s="34"/>
    </row>
    <row r="991" spans="1:21">
      <c r="A991" s="34"/>
      <c r="B991" s="34"/>
      <c r="C991" s="34"/>
      <c r="D991" s="34"/>
      <c r="E991" s="34"/>
      <c r="F991" s="34"/>
      <c r="G991" s="34"/>
      <c r="P991" s="34"/>
      <c r="Q991" s="34"/>
      <c r="R991" s="34"/>
      <c r="S991" s="34"/>
      <c r="T991" s="34"/>
      <c r="U991" s="34"/>
    </row>
    <row r="992" spans="1:21">
      <c r="A992" s="34"/>
      <c r="B992" s="34"/>
      <c r="C992" s="34"/>
      <c r="D992" s="34"/>
      <c r="E992" s="34"/>
      <c r="F992" s="34"/>
      <c r="G992" s="34"/>
      <c r="P992" s="34"/>
      <c r="Q992" s="34"/>
      <c r="R992" s="34"/>
      <c r="S992" s="34"/>
      <c r="T992" s="34"/>
      <c r="U992" s="34"/>
    </row>
    <row r="993" spans="1:21">
      <c r="A993" s="34"/>
      <c r="B993" s="34"/>
      <c r="C993" s="34"/>
      <c r="D993" s="34"/>
      <c r="E993" s="34"/>
      <c r="F993" s="34"/>
      <c r="G993" s="34"/>
      <c r="P993" s="34"/>
      <c r="Q993" s="34"/>
      <c r="R993" s="34"/>
      <c r="S993" s="34"/>
      <c r="T993" s="34"/>
      <c r="U993" s="34"/>
    </row>
    <row r="994" spans="1:21">
      <c r="A994" s="34"/>
      <c r="B994" s="34"/>
      <c r="C994" s="34"/>
      <c r="D994" s="34"/>
      <c r="E994" s="34"/>
      <c r="F994" s="34"/>
      <c r="G994" s="34"/>
      <c r="P994" s="34"/>
      <c r="Q994" s="34"/>
      <c r="R994" s="34"/>
      <c r="S994" s="34"/>
      <c r="T994" s="34"/>
      <c r="U994" s="34"/>
    </row>
    <row r="995" spans="1:21">
      <c r="A995" s="34"/>
      <c r="B995" s="34"/>
      <c r="C995" s="34"/>
      <c r="D995" s="34"/>
      <c r="E995" s="34"/>
      <c r="F995" s="34"/>
      <c r="G995" s="34"/>
      <c r="P995" s="34"/>
      <c r="Q995" s="34"/>
      <c r="R995" s="34"/>
      <c r="S995" s="34"/>
      <c r="T995" s="34"/>
      <c r="U995" s="34"/>
    </row>
    <row r="996" spans="1:21">
      <c r="A996" s="34"/>
      <c r="B996" s="34"/>
      <c r="C996" s="34"/>
      <c r="D996" s="34"/>
      <c r="E996" s="34"/>
      <c r="F996" s="34"/>
      <c r="G996" s="34"/>
      <c r="P996" s="34"/>
      <c r="Q996" s="34"/>
      <c r="R996" s="34"/>
      <c r="S996" s="34"/>
      <c r="T996" s="34"/>
      <c r="U996" s="34"/>
    </row>
    <row r="997" spans="1:21">
      <c r="A997" s="34"/>
      <c r="B997" s="34"/>
      <c r="C997" s="34"/>
      <c r="D997" s="34"/>
      <c r="E997" s="34"/>
      <c r="F997" s="34"/>
      <c r="G997" s="34"/>
      <c r="P997" s="34"/>
      <c r="Q997" s="34"/>
      <c r="R997" s="34"/>
      <c r="S997" s="34"/>
      <c r="T997" s="34"/>
      <c r="U997" s="34"/>
    </row>
    <row r="998" spans="1:21">
      <c r="A998" s="34"/>
      <c r="B998" s="34"/>
      <c r="C998" s="34"/>
      <c r="D998" s="34"/>
      <c r="E998" s="34"/>
      <c r="F998" s="34"/>
      <c r="G998" s="34"/>
      <c r="P998" s="34"/>
      <c r="Q998" s="34"/>
      <c r="R998" s="34"/>
      <c r="S998" s="34"/>
      <c r="T998" s="34"/>
      <c r="U998" s="34"/>
    </row>
    <row r="999" spans="1:21">
      <c r="A999" s="34"/>
      <c r="B999" s="34"/>
      <c r="C999" s="34"/>
      <c r="D999" s="34"/>
      <c r="E999" s="34"/>
      <c r="F999" s="34"/>
      <c r="G999" s="34"/>
      <c r="P999" s="34"/>
      <c r="Q999" s="34"/>
      <c r="R999" s="34"/>
      <c r="S999" s="34"/>
      <c r="T999" s="34"/>
      <c r="U999" s="34"/>
    </row>
    <row r="1000" spans="1:21">
      <c r="A1000" s="34"/>
      <c r="B1000" s="34"/>
      <c r="C1000" s="34"/>
      <c r="D1000" s="34"/>
      <c r="E1000" s="34"/>
      <c r="F1000" s="34"/>
      <c r="G1000" s="34"/>
      <c r="P1000" s="34"/>
      <c r="Q1000" s="34"/>
      <c r="R1000" s="34"/>
      <c r="S1000" s="34"/>
      <c r="T1000" s="34"/>
      <c r="U1000" s="34"/>
    </row>
    <row r="1001" spans="1:21">
      <c r="A1001" s="34"/>
      <c r="B1001" s="34"/>
      <c r="C1001" s="34"/>
      <c r="D1001" s="34"/>
      <c r="E1001" s="34"/>
      <c r="F1001" s="34"/>
      <c r="G1001" s="34"/>
      <c r="P1001" s="34"/>
      <c r="Q1001" s="34"/>
      <c r="R1001" s="34"/>
      <c r="S1001" s="34"/>
      <c r="T1001" s="34"/>
      <c r="U1001" s="34"/>
    </row>
    <row r="1002" spans="1:21">
      <c r="A1002" s="34"/>
      <c r="B1002" s="34"/>
      <c r="C1002" s="34"/>
      <c r="D1002" s="34"/>
      <c r="E1002" s="34"/>
      <c r="F1002" s="34"/>
      <c r="G1002" s="34"/>
      <c r="P1002" s="34"/>
      <c r="Q1002" s="34"/>
      <c r="R1002" s="34"/>
      <c r="S1002" s="34"/>
      <c r="T1002" s="34"/>
      <c r="U1002" s="34"/>
    </row>
    <row r="1003" spans="1:21">
      <c r="A1003" s="34"/>
      <c r="B1003" s="34"/>
      <c r="C1003" s="34"/>
      <c r="D1003" s="34"/>
      <c r="E1003" s="34"/>
      <c r="F1003" s="34"/>
      <c r="G1003" s="34"/>
      <c r="P1003" s="34"/>
      <c r="Q1003" s="34"/>
      <c r="R1003" s="34"/>
      <c r="S1003" s="34"/>
      <c r="T1003" s="34"/>
      <c r="U1003" s="34"/>
    </row>
    <row r="1004" spans="1:21">
      <c r="A1004" s="34"/>
      <c r="B1004" s="34"/>
      <c r="C1004" s="34"/>
      <c r="D1004" s="34"/>
      <c r="E1004" s="34"/>
      <c r="F1004" s="34"/>
      <c r="G1004" s="34"/>
      <c r="P1004" s="34"/>
      <c r="Q1004" s="34"/>
      <c r="R1004" s="34"/>
      <c r="S1004" s="34"/>
      <c r="T1004" s="34"/>
      <c r="U1004" s="34"/>
    </row>
    <row r="1005" spans="1:21">
      <c r="A1005" s="34"/>
      <c r="B1005" s="34"/>
      <c r="C1005" s="34"/>
      <c r="D1005" s="34"/>
      <c r="E1005" s="34"/>
      <c r="F1005" s="34"/>
      <c r="G1005" s="34"/>
      <c r="P1005" s="34"/>
      <c r="Q1005" s="34"/>
      <c r="R1005" s="34"/>
      <c r="S1005" s="34"/>
      <c r="T1005" s="34"/>
      <c r="U1005" s="34"/>
    </row>
    <row r="1006" spans="1:21">
      <c r="A1006" s="34"/>
      <c r="B1006" s="34"/>
      <c r="C1006" s="34"/>
      <c r="D1006" s="34"/>
      <c r="E1006" s="34"/>
      <c r="F1006" s="34"/>
      <c r="G1006" s="34"/>
      <c r="P1006" s="34"/>
      <c r="Q1006" s="34"/>
      <c r="R1006" s="34"/>
      <c r="S1006" s="34"/>
      <c r="T1006" s="34"/>
      <c r="U1006" s="34"/>
    </row>
    <row r="1007" spans="1:21">
      <c r="A1007" s="34"/>
      <c r="B1007" s="34"/>
      <c r="C1007" s="34"/>
      <c r="D1007" s="34"/>
      <c r="E1007" s="34"/>
      <c r="F1007" s="34"/>
      <c r="G1007" s="34"/>
      <c r="P1007" s="34"/>
      <c r="Q1007" s="34"/>
      <c r="R1007" s="34"/>
      <c r="S1007" s="34"/>
      <c r="T1007" s="34"/>
      <c r="U1007" s="34"/>
    </row>
    <row r="1008" spans="1:21">
      <c r="A1008" s="34"/>
      <c r="B1008" s="34"/>
      <c r="C1008" s="34"/>
      <c r="D1008" s="34"/>
      <c r="E1008" s="34"/>
      <c r="F1008" s="34"/>
      <c r="G1008" s="34"/>
      <c r="P1008" s="34"/>
      <c r="Q1008" s="34"/>
      <c r="R1008" s="34"/>
      <c r="S1008" s="34"/>
      <c r="T1008" s="34"/>
      <c r="U1008" s="34"/>
    </row>
    <row r="1009" spans="1:21">
      <c r="A1009" s="34"/>
      <c r="B1009" s="34"/>
      <c r="C1009" s="34"/>
      <c r="D1009" s="34"/>
      <c r="E1009" s="34"/>
      <c r="F1009" s="34"/>
      <c r="G1009" s="34"/>
      <c r="P1009" s="34"/>
      <c r="Q1009" s="34"/>
      <c r="R1009" s="34"/>
      <c r="S1009" s="34"/>
      <c r="T1009" s="34"/>
      <c r="U1009" s="34"/>
    </row>
    <row r="1010" spans="1:21">
      <c r="A1010" s="34"/>
      <c r="B1010" s="34"/>
      <c r="C1010" s="34"/>
      <c r="D1010" s="34"/>
      <c r="E1010" s="34"/>
      <c r="F1010" s="34"/>
      <c r="G1010" s="34"/>
      <c r="P1010" s="34"/>
      <c r="Q1010" s="34"/>
      <c r="R1010" s="34"/>
      <c r="S1010" s="34"/>
      <c r="T1010" s="34"/>
      <c r="U1010" s="34"/>
    </row>
    <row r="1011" spans="1:21">
      <c r="A1011" s="34"/>
      <c r="B1011" s="34"/>
      <c r="C1011" s="34"/>
      <c r="D1011" s="34"/>
      <c r="E1011" s="34"/>
      <c r="F1011" s="34"/>
      <c r="G1011" s="34"/>
      <c r="P1011" s="34"/>
      <c r="Q1011" s="34"/>
      <c r="R1011" s="34"/>
      <c r="S1011" s="34"/>
      <c r="T1011" s="34"/>
      <c r="U1011" s="34"/>
    </row>
    <row r="1012" spans="1:21">
      <c r="A1012" s="34"/>
      <c r="B1012" s="34"/>
      <c r="C1012" s="34"/>
      <c r="D1012" s="34"/>
      <c r="E1012" s="34"/>
      <c r="F1012" s="34"/>
      <c r="G1012" s="34"/>
      <c r="P1012" s="34"/>
      <c r="Q1012" s="34"/>
      <c r="R1012" s="34"/>
      <c r="S1012" s="34"/>
      <c r="T1012" s="34"/>
      <c r="U1012" s="34"/>
    </row>
    <row r="1013" spans="1:21">
      <c r="A1013" s="34"/>
      <c r="B1013" s="34"/>
      <c r="C1013" s="34"/>
      <c r="D1013" s="34"/>
      <c r="E1013" s="34"/>
      <c r="F1013" s="34"/>
      <c r="G1013" s="34"/>
      <c r="P1013" s="34"/>
      <c r="Q1013" s="34"/>
      <c r="R1013" s="34"/>
      <c r="S1013" s="34"/>
      <c r="T1013" s="34"/>
      <c r="U1013" s="34"/>
    </row>
    <row r="1014" spans="1:21">
      <c r="A1014" s="34"/>
      <c r="B1014" s="34"/>
      <c r="C1014" s="34"/>
      <c r="D1014" s="34"/>
      <c r="E1014" s="34"/>
      <c r="F1014" s="34"/>
      <c r="G1014" s="34"/>
      <c r="P1014" s="34"/>
      <c r="Q1014" s="34"/>
      <c r="R1014" s="34"/>
      <c r="S1014" s="34"/>
      <c r="T1014" s="34"/>
      <c r="U1014" s="34"/>
    </row>
    <row r="1015" spans="1:21">
      <c r="A1015" s="34"/>
      <c r="B1015" s="34"/>
      <c r="C1015" s="34"/>
      <c r="D1015" s="34"/>
      <c r="E1015" s="34"/>
      <c r="F1015" s="34"/>
      <c r="G1015" s="34"/>
      <c r="P1015" s="34"/>
      <c r="Q1015" s="34"/>
      <c r="R1015" s="34"/>
      <c r="S1015" s="34"/>
      <c r="T1015" s="34"/>
      <c r="U1015" s="34"/>
    </row>
    <row r="1016" spans="1:21">
      <c r="A1016" s="34"/>
      <c r="B1016" s="34"/>
      <c r="C1016" s="34"/>
      <c r="D1016" s="34"/>
      <c r="E1016" s="34"/>
      <c r="F1016" s="34"/>
      <c r="G1016" s="34"/>
      <c r="P1016" s="34"/>
      <c r="Q1016" s="34"/>
      <c r="R1016" s="34"/>
      <c r="S1016" s="34"/>
      <c r="T1016" s="34"/>
      <c r="U1016" s="34"/>
    </row>
    <row r="1017" spans="1:21">
      <c r="A1017" s="34"/>
      <c r="B1017" s="34"/>
      <c r="C1017" s="34"/>
      <c r="D1017" s="34"/>
      <c r="E1017" s="34"/>
      <c r="F1017" s="34"/>
      <c r="G1017" s="34"/>
      <c r="P1017" s="34"/>
      <c r="Q1017" s="34"/>
      <c r="R1017" s="34"/>
      <c r="S1017" s="34"/>
      <c r="T1017" s="34"/>
      <c r="U1017" s="34"/>
    </row>
    <row r="1018" spans="1:21">
      <c r="A1018" s="34"/>
      <c r="B1018" s="34"/>
      <c r="C1018" s="34"/>
      <c r="D1018" s="34"/>
      <c r="E1018" s="34"/>
      <c r="F1018" s="34"/>
      <c r="G1018" s="34"/>
      <c r="P1018" s="34"/>
      <c r="Q1018" s="34"/>
      <c r="R1018" s="34"/>
      <c r="S1018" s="34"/>
      <c r="T1018" s="34"/>
      <c r="U1018" s="34"/>
    </row>
    <row r="1019" spans="1:21">
      <c r="A1019" s="34"/>
      <c r="B1019" s="34"/>
      <c r="C1019" s="34"/>
      <c r="D1019" s="34"/>
      <c r="E1019" s="34"/>
      <c r="F1019" s="34"/>
      <c r="G1019" s="34"/>
      <c r="P1019" s="34"/>
      <c r="Q1019" s="34"/>
      <c r="R1019" s="34"/>
      <c r="S1019" s="34"/>
      <c r="T1019" s="34"/>
      <c r="U1019" s="34"/>
    </row>
    <row r="1020" spans="1:21">
      <c r="A1020" s="34"/>
      <c r="B1020" s="34"/>
      <c r="C1020" s="34"/>
      <c r="D1020" s="34"/>
      <c r="E1020" s="34"/>
      <c r="F1020" s="34"/>
      <c r="G1020" s="34"/>
      <c r="P1020" s="34"/>
      <c r="Q1020" s="34"/>
      <c r="R1020" s="34"/>
      <c r="S1020" s="34"/>
      <c r="T1020" s="34"/>
      <c r="U1020" s="34"/>
    </row>
    <row r="1021" spans="1:21">
      <c r="A1021" s="34"/>
      <c r="B1021" s="34"/>
      <c r="C1021" s="34"/>
      <c r="D1021" s="34"/>
      <c r="E1021" s="34"/>
      <c r="F1021" s="34"/>
      <c r="G1021" s="34"/>
      <c r="P1021" s="34"/>
      <c r="Q1021" s="34"/>
      <c r="R1021" s="34"/>
      <c r="S1021" s="34"/>
      <c r="T1021" s="34"/>
      <c r="U1021" s="34"/>
    </row>
    <row r="1022" spans="1:21">
      <c r="A1022" s="34"/>
      <c r="B1022" s="34"/>
      <c r="C1022" s="34"/>
      <c r="D1022" s="34"/>
      <c r="E1022" s="34"/>
      <c r="F1022" s="34"/>
      <c r="G1022" s="34"/>
      <c r="P1022" s="34"/>
      <c r="Q1022" s="34"/>
      <c r="R1022" s="34"/>
      <c r="S1022" s="34"/>
      <c r="T1022" s="34"/>
      <c r="U1022" s="34"/>
    </row>
    <row r="1023" spans="1:21">
      <c r="A1023" s="34"/>
      <c r="B1023" s="34"/>
      <c r="C1023" s="34"/>
      <c r="D1023" s="34"/>
      <c r="E1023" s="34"/>
      <c r="F1023" s="34"/>
      <c r="G1023" s="34"/>
      <c r="P1023" s="34"/>
      <c r="Q1023" s="34"/>
      <c r="R1023" s="34"/>
      <c r="S1023" s="34"/>
      <c r="T1023" s="34"/>
      <c r="U1023" s="34"/>
    </row>
    <row r="1024" spans="1:21">
      <c r="A1024" s="34"/>
      <c r="B1024" s="34"/>
      <c r="C1024" s="34"/>
      <c r="D1024" s="34"/>
      <c r="E1024" s="34"/>
      <c r="F1024" s="34"/>
      <c r="G1024" s="34"/>
      <c r="P1024" s="34"/>
      <c r="Q1024" s="34"/>
      <c r="R1024" s="34"/>
      <c r="S1024" s="34"/>
      <c r="T1024" s="34"/>
      <c r="U1024" s="34"/>
    </row>
    <row r="1025" spans="1:21">
      <c r="A1025" s="34"/>
      <c r="B1025" s="34"/>
      <c r="C1025" s="34"/>
      <c r="D1025" s="34"/>
      <c r="E1025" s="34"/>
      <c r="F1025" s="34"/>
      <c r="G1025" s="34"/>
      <c r="P1025" s="34"/>
      <c r="Q1025" s="34"/>
      <c r="R1025" s="34"/>
      <c r="S1025" s="34"/>
      <c r="T1025" s="34"/>
      <c r="U1025" s="34"/>
    </row>
    <row r="1026" spans="1:21">
      <c r="A1026" s="34"/>
      <c r="B1026" s="34"/>
      <c r="C1026" s="34"/>
      <c r="D1026" s="34"/>
      <c r="E1026" s="34"/>
      <c r="F1026" s="34"/>
      <c r="G1026" s="34"/>
      <c r="P1026" s="34"/>
      <c r="Q1026" s="34"/>
      <c r="R1026" s="34"/>
      <c r="S1026" s="34"/>
      <c r="T1026" s="34"/>
      <c r="U1026" s="34"/>
    </row>
    <row r="1027" spans="1:21">
      <c r="A1027" s="34"/>
      <c r="B1027" s="34"/>
      <c r="C1027" s="34"/>
      <c r="D1027" s="34"/>
      <c r="E1027" s="34"/>
      <c r="F1027" s="34"/>
      <c r="G1027" s="34"/>
      <c r="P1027" s="34"/>
      <c r="Q1027" s="34"/>
      <c r="R1027" s="34"/>
      <c r="S1027" s="34"/>
      <c r="T1027" s="34"/>
      <c r="U1027" s="34"/>
    </row>
    <row r="1028" spans="1:21">
      <c r="A1028" s="34"/>
      <c r="B1028" s="34"/>
      <c r="C1028" s="34"/>
      <c r="D1028" s="34"/>
      <c r="E1028" s="34"/>
      <c r="F1028" s="34"/>
      <c r="G1028" s="34"/>
      <c r="P1028" s="34"/>
      <c r="Q1028" s="34"/>
      <c r="R1028" s="34"/>
      <c r="S1028" s="34"/>
      <c r="T1028" s="34"/>
      <c r="U1028" s="34"/>
    </row>
    <row r="1029" spans="1:21">
      <c r="A1029" s="34"/>
      <c r="B1029" s="34"/>
      <c r="C1029" s="34"/>
      <c r="D1029" s="34"/>
      <c r="E1029" s="34"/>
      <c r="F1029" s="34"/>
      <c r="G1029" s="34"/>
      <c r="P1029" s="34"/>
      <c r="Q1029" s="34"/>
      <c r="R1029" s="34"/>
      <c r="S1029" s="34"/>
      <c r="T1029" s="34"/>
      <c r="U1029" s="34"/>
    </row>
    <row r="1030" spans="1:21">
      <c r="A1030" s="34"/>
      <c r="B1030" s="34"/>
      <c r="C1030" s="34"/>
      <c r="D1030" s="34"/>
      <c r="E1030" s="34"/>
      <c r="F1030" s="34"/>
      <c r="G1030" s="34"/>
      <c r="P1030" s="34"/>
      <c r="Q1030" s="34"/>
      <c r="R1030" s="34"/>
      <c r="S1030" s="34"/>
      <c r="T1030" s="34"/>
      <c r="U1030" s="34"/>
    </row>
    <row r="1031" spans="1:21">
      <c r="A1031" s="34"/>
      <c r="B1031" s="34"/>
      <c r="C1031" s="34"/>
      <c r="D1031" s="34"/>
      <c r="E1031" s="34"/>
      <c r="F1031" s="34"/>
      <c r="G1031" s="34"/>
      <c r="P1031" s="34"/>
      <c r="Q1031" s="34"/>
      <c r="R1031" s="34"/>
      <c r="S1031" s="34"/>
      <c r="T1031" s="34"/>
      <c r="U1031" s="34"/>
    </row>
    <row r="1032" spans="1:21">
      <c r="A1032" s="34"/>
      <c r="B1032" s="34"/>
      <c r="C1032" s="34"/>
      <c r="D1032" s="34"/>
      <c r="E1032" s="34"/>
      <c r="F1032" s="34"/>
      <c r="G1032" s="34"/>
      <c r="P1032" s="34"/>
      <c r="Q1032" s="34"/>
      <c r="R1032" s="34"/>
      <c r="S1032" s="34"/>
      <c r="T1032" s="34"/>
      <c r="U1032" s="34"/>
    </row>
    <row r="1033" spans="1:21">
      <c r="A1033" s="34"/>
      <c r="B1033" s="34"/>
      <c r="C1033" s="34"/>
      <c r="D1033" s="34"/>
      <c r="E1033" s="34"/>
      <c r="F1033" s="34"/>
      <c r="G1033" s="34"/>
      <c r="P1033" s="34"/>
      <c r="Q1033" s="34"/>
      <c r="R1033" s="34"/>
      <c r="S1033" s="34"/>
      <c r="T1033" s="34"/>
      <c r="U1033" s="34"/>
    </row>
    <row r="1034" spans="1:21">
      <c r="A1034" s="34"/>
      <c r="B1034" s="34"/>
      <c r="C1034" s="34"/>
      <c r="D1034" s="34"/>
      <c r="E1034" s="34"/>
      <c r="F1034" s="34"/>
      <c r="G1034" s="34"/>
      <c r="P1034" s="34"/>
      <c r="Q1034" s="34"/>
      <c r="R1034" s="34"/>
      <c r="S1034" s="34"/>
      <c r="T1034" s="34"/>
      <c r="U1034" s="34"/>
    </row>
    <row r="1035" spans="1:21">
      <c r="A1035" s="34"/>
      <c r="B1035" s="34"/>
      <c r="C1035" s="34"/>
      <c r="D1035" s="34"/>
      <c r="E1035" s="34"/>
      <c r="F1035" s="34"/>
      <c r="G1035" s="34"/>
      <c r="P1035" s="34"/>
      <c r="Q1035" s="34"/>
      <c r="R1035" s="34"/>
      <c r="S1035" s="34"/>
      <c r="T1035" s="34"/>
      <c r="U1035" s="34"/>
    </row>
    <row r="1036" spans="1:21">
      <c r="A1036" s="34"/>
      <c r="B1036" s="34"/>
      <c r="C1036" s="34"/>
      <c r="D1036" s="34"/>
      <c r="E1036" s="34"/>
      <c r="F1036" s="34"/>
      <c r="G1036" s="34"/>
      <c r="P1036" s="34"/>
      <c r="Q1036" s="34"/>
      <c r="R1036" s="34"/>
      <c r="S1036" s="34"/>
      <c r="T1036" s="34"/>
      <c r="U1036" s="34"/>
    </row>
    <row r="1037" spans="1:21">
      <c r="A1037" s="34"/>
      <c r="B1037" s="34"/>
      <c r="C1037" s="34"/>
      <c r="D1037" s="34"/>
      <c r="E1037" s="34"/>
      <c r="F1037" s="34"/>
      <c r="G1037" s="34"/>
      <c r="P1037" s="34"/>
      <c r="Q1037" s="34"/>
      <c r="R1037" s="34"/>
      <c r="S1037" s="34"/>
      <c r="T1037" s="34"/>
      <c r="U1037" s="34"/>
    </row>
    <row r="1038" spans="1:21">
      <c r="A1038" s="34"/>
      <c r="B1038" s="34"/>
      <c r="C1038" s="34"/>
      <c r="D1038" s="34"/>
      <c r="E1038" s="34"/>
      <c r="F1038" s="34"/>
      <c r="G1038" s="34"/>
      <c r="P1038" s="34"/>
      <c r="Q1038" s="34"/>
      <c r="R1038" s="34"/>
      <c r="S1038" s="34"/>
      <c r="T1038" s="34"/>
      <c r="U1038" s="34"/>
    </row>
    <row r="1039" spans="1:21">
      <c r="A1039" s="34"/>
      <c r="B1039" s="34"/>
      <c r="C1039" s="34"/>
      <c r="D1039" s="34"/>
      <c r="E1039" s="34"/>
      <c r="F1039" s="34"/>
      <c r="G1039" s="34"/>
      <c r="P1039" s="34"/>
      <c r="Q1039" s="34"/>
      <c r="R1039" s="34"/>
      <c r="S1039" s="34"/>
      <c r="T1039" s="34"/>
      <c r="U1039" s="34"/>
    </row>
    <row r="1040" spans="1:21">
      <c r="A1040" s="34"/>
      <c r="B1040" s="34"/>
      <c r="C1040" s="34"/>
      <c r="D1040" s="34"/>
      <c r="E1040" s="34"/>
      <c r="F1040" s="34"/>
      <c r="G1040" s="34"/>
      <c r="P1040" s="34"/>
      <c r="Q1040" s="34"/>
      <c r="R1040" s="34"/>
      <c r="S1040" s="34"/>
      <c r="T1040" s="34"/>
      <c r="U1040" s="34"/>
    </row>
    <row r="1041" spans="1:21">
      <c r="A1041" s="34"/>
      <c r="B1041" s="34"/>
      <c r="C1041" s="34"/>
      <c r="D1041" s="34"/>
      <c r="E1041" s="34"/>
      <c r="F1041" s="34"/>
      <c r="G1041" s="34"/>
      <c r="P1041" s="34"/>
      <c r="Q1041" s="34"/>
      <c r="R1041" s="34"/>
      <c r="S1041" s="34"/>
      <c r="T1041" s="34"/>
      <c r="U1041" s="34"/>
    </row>
    <row r="1042" spans="1:21">
      <c r="A1042" s="34"/>
      <c r="B1042" s="34"/>
      <c r="C1042" s="34"/>
      <c r="D1042" s="34"/>
      <c r="E1042" s="34"/>
      <c r="F1042" s="34"/>
      <c r="G1042" s="34"/>
      <c r="P1042" s="34"/>
      <c r="Q1042" s="34"/>
      <c r="R1042" s="34"/>
      <c r="S1042" s="34"/>
      <c r="T1042" s="34"/>
      <c r="U1042" s="34"/>
    </row>
    <row r="1043" spans="1:21">
      <c r="A1043" s="34"/>
      <c r="B1043" s="34"/>
      <c r="C1043" s="34"/>
      <c r="D1043" s="34"/>
      <c r="E1043" s="34"/>
      <c r="F1043" s="34"/>
      <c r="G1043" s="34"/>
      <c r="P1043" s="34"/>
      <c r="Q1043" s="34"/>
      <c r="R1043" s="34"/>
      <c r="S1043" s="34"/>
      <c r="T1043" s="34"/>
      <c r="U1043" s="34"/>
    </row>
    <row r="1044" spans="1:21">
      <c r="A1044" s="34"/>
      <c r="B1044" s="34"/>
      <c r="C1044" s="34"/>
      <c r="D1044" s="34"/>
      <c r="E1044" s="34"/>
      <c r="F1044" s="34"/>
      <c r="G1044" s="34"/>
      <c r="P1044" s="34"/>
      <c r="Q1044" s="34"/>
      <c r="R1044" s="34"/>
      <c r="S1044" s="34"/>
      <c r="T1044" s="34"/>
      <c r="U1044" s="34"/>
    </row>
    <row r="1045" spans="1:21">
      <c r="A1045" s="34"/>
      <c r="B1045" s="34"/>
      <c r="C1045" s="34"/>
      <c r="D1045" s="34"/>
      <c r="E1045" s="34"/>
      <c r="F1045" s="34"/>
      <c r="G1045" s="34"/>
      <c r="P1045" s="34"/>
      <c r="Q1045" s="34"/>
      <c r="R1045" s="34"/>
      <c r="S1045" s="34"/>
      <c r="T1045" s="34"/>
      <c r="U1045" s="34"/>
    </row>
    <row r="1046" spans="1:21">
      <c r="A1046" s="34"/>
      <c r="B1046" s="34"/>
      <c r="C1046" s="34"/>
      <c r="D1046" s="34"/>
      <c r="E1046" s="34"/>
      <c r="F1046" s="34"/>
      <c r="G1046" s="34"/>
      <c r="P1046" s="34"/>
      <c r="Q1046" s="34"/>
      <c r="R1046" s="34"/>
      <c r="S1046" s="34"/>
      <c r="T1046" s="34"/>
      <c r="U1046" s="34"/>
    </row>
    <row r="1047" spans="1:21">
      <c r="A1047" s="34"/>
      <c r="B1047" s="34"/>
      <c r="C1047" s="34"/>
      <c r="D1047" s="34"/>
      <c r="E1047" s="34"/>
      <c r="F1047" s="34"/>
      <c r="G1047" s="34"/>
      <c r="P1047" s="34"/>
      <c r="Q1047" s="34"/>
      <c r="R1047" s="34"/>
      <c r="S1047" s="34"/>
      <c r="T1047" s="34"/>
      <c r="U1047" s="34"/>
    </row>
    <row r="1048" spans="1:21">
      <c r="A1048" s="34"/>
      <c r="B1048" s="34"/>
      <c r="C1048" s="34"/>
      <c r="D1048" s="34"/>
      <c r="E1048" s="34"/>
      <c r="F1048" s="34"/>
      <c r="G1048" s="34"/>
      <c r="P1048" s="34"/>
      <c r="Q1048" s="34"/>
      <c r="R1048" s="34"/>
      <c r="S1048" s="34"/>
      <c r="T1048" s="34"/>
      <c r="U1048" s="34"/>
    </row>
    <row r="1049" spans="1:21">
      <c r="A1049" s="34"/>
      <c r="B1049" s="34"/>
      <c r="C1049" s="34"/>
      <c r="D1049" s="34"/>
      <c r="E1049" s="34"/>
      <c r="F1049" s="34"/>
      <c r="G1049" s="34"/>
      <c r="P1049" s="34"/>
      <c r="Q1049" s="34"/>
      <c r="R1049" s="34"/>
      <c r="S1049" s="34"/>
      <c r="T1049" s="34"/>
      <c r="U1049" s="34"/>
    </row>
    <row r="1050" spans="1:21">
      <c r="A1050" s="34"/>
      <c r="B1050" s="34"/>
      <c r="C1050" s="34"/>
      <c r="D1050" s="34"/>
      <c r="E1050" s="34"/>
      <c r="F1050" s="34"/>
      <c r="G1050" s="34"/>
      <c r="P1050" s="34"/>
      <c r="Q1050" s="34"/>
      <c r="R1050" s="34"/>
      <c r="S1050" s="34"/>
      <c r="T1050" s="34"/>
      <c r="U1050" s="34"/>
    </row>
    <row r="1051" spans="1:21">
      <c r="A1051" s="34"/>
      <c r="B1051" s="34"/>
      <c r="C1051" s="34"/>
      <c r="D1051" s="34"/>
      <c r="E1051" s="34"/>
      <c r="F1051" s="34"/>
      <c r="G1051" s="34"/>
      <c r="P1051" s="34"/>
      <c r="Q1051" s="34"/>
      <c r="R1051" s="34"/>
      <c r="S1051" s="34"/>
      <c r="T1051" s="34"/>
      <c r="U1051" s="34"/>
    </row>
    <row r="1052" spans="1:21">
      <c r="A1052" s="34"/>
      <c r="B1052" s="34"/>
      <c r="C1052" s="34"/>
      <c r="D1052" s="34"/>
      <c r="E1052" s="34"/>
      <c r="F1052" s="34"/>
      <c r="G1052" s="34"/>
      <c r="P1052" s="34"/>
      <c r="Q1052" s="34"/>
      <c r="R1052" s="34"/>
      <c r="S1052" s="34"/>
      <c r="T1052" s="34"/>
      <c r="U1052" s="34"/>
    </row>
    <row r="1053" spans="1:21">
      <c r="A1053" s="34"/>
      <c r="B1053" s="34"/>
      <c r="C1053" s="34"/>
      <c r="D1053" s="34"/>
      <c r="E1053" s="34"/>
      <c r="F1053" s="34"/>
      <c r="G1053" s="34"/>
      <c r="P1053" s="34"/>
      <c r="Q1053" s="34"/>
      <c r="R1053" s="34"/>
      <c r="S1053" s="34"/>
      <c r="T1053" s="34"/>
      <c r="U1053" s="34"/>
    </row>
    <row r="1054" spans="1:21">
      <c r="A1054" s="34"/>
      <c r="B1054" s="34"/>
      <c r="C1054" s="34"/>
      <c r="D1054" s="34"/>
      <c r="E1054" s="34"/>
      <c r="F1054" s="34"/>
      <c r="G1054" s="34"/>
      <c r="P1054" s="34"/>
      <c r="Q1054" s="34"/>
      <c r="R1054" s="34"/>
      <c r="S1054" s="34"/>
      <c r="T1054" s="34"/>
      <c r="U1054" s="34"/>
    </row>
    <row r="1055" spans="1:21">
      <c r="A1055" s="34"/>
      <c r="B1055" s="34"/>
      <c r="C1055" s="34"/>
      <c r="D1055" s="34"/>
      <c r="E1055" s="34"/>
      <c r="F1055" s="34"/>
      <c r="G1055" s="34"/>
      <c r="P1055" s="34"/>
      <c r="Q1055" s="34"/>
      <c r="R1055" s="34"/>
      <c r="S1055" s="34"/>
      <c r="T1055" s="34"/>
      <c r="U1055" s="34"/>
    </row>
    <row r="1056" spans="1:21">
      <c r="A1056" s="34"/>
      <c r="B1056" s="34"/>
      <c r="C1056" s="34"/>
      <c r="D1056" s="34"/>
      <c r="E1056" s="34"/>
      <c r="F1056" s="34"/>
      <c r="G1056" s="34"/>
      <c r="P1056" s="34"/>
      <c r="Q1056" s="34"/>
      <c r="R1056" s="34"/>
      <c r="S1056" s="34"/>
      <c r="T1056" s="34"/>
      <c r="U1056" s="34"/>
    </row>
    <row r="1057" spans="1:21">
      <c r="A1057" s="34"/>
      <c r="B1057" s="34"/>
      <c r="C1057" s="34"/>
      <c r="D1057" s="34"/>
      <c r="E1057" s="34"/>
      <c r="F1057" s="34"/>
      <c r="G1057" s="34"/>
      <c r="P1057" s="34"/>
      <c r="Q1057" s="34"/>
      <c r="R1057" s="34"/>
      <c r="S1057" s="34"/>
      <c r="T1057" s="34"/>
      <c r="U1057" s="34"/>
    </row>
    <row r="1058" spans="1:21">
      <c r="A1058" s="34"/>
      <c r="B1058" s="34"/>
      <c r="C1058" s="34"/>
      <c r="D1058" s="34"/>
      <c r="E1058" s="34"/>
      <c r="F1058" s="34"/>
      <c r="G1058" s="34"/>
      <c r="P1058" s="34"/>
      <c r="Q1058" s="34"/>
      <c r="R1058" s="34"/>
      <c r="S1058" s="34"/>
      <c r="T1058" s="34"/>
      <c r="U1058" s="34"/>
    </row>
    <row r="1059" spans="1:21">
      <c r="A1059" s="34"/>
      <c r="B1059" s="34"/>
      <c r="C1059" s="34"/>
      <c r="D1059" s="34"/>
      <c r="E1059" s="34"/>
      <c r="F1059" s="34"/>
      <c r="G1059" s="34"/>
      <c r="P1059" s="34"/>
      <c r="Q1059" s="34"/>
      <c r="R1059" s="34"/>
      <c r="S1059" s="34"/>
      <c r="T1059" s="34"/>
      <c r="U1059" s="34"/>
    </row>
    <row r="1060" spans="1:21">
      <c r="A1060" s="34"/>
      <c r="B1060" s="34"/>
      <c r="C1060" s="34"/>
      <c r="D1060" s="34"/>
      <c r="E1060" s="34"/>
      <c r="F1060" s="34"/>
      <c r="G1060" s="34"/>
      <c r="P1060" s="34"/>
      <c r="Q1060" s="34"/>
      <c r="R1060" s="34"/>
      <c r="S1060" s="34"/>
      <c r="T1060" s="34"/>
      <c r="U1060" s="34"/>
    </row>
    <row r="1061" spans="1:21">
      <c r="A1061" s="34"/>
      <c r="B1061" s="34"/>
      <c r="C1061" s="34"/>
      <c r="D1061" s="34"/>
      <c r="E1061" s="34"/>
      <c r="F1061" s="34"/>
      <c r="G1061" s="34"/>
      <c r="P1061" s="34"/>
      <c r="Q1061" s="34"/>
      <c r="R1061" s="34"/>
      <c r="S1061" s="34"/>
      <c r="T1061" s="34"/>
      <c r="U1061" s="34"/>
    </row>
    <row r="1062" spans="1:21">
      <c r="A1062" s="34"/>
      <c r="B1062" s="34"/>
      <c r="C1062" s="34"/>
      <c r="D1062" s="34"/>
      <c r="E1062" s="34"/>
      <c r="F1062" s="34"/>
      <c r="G1062" s="34"/>
      <c r="P1062" s="34"/>
      <c r="Q1062" s="34"/>
      <c r="R1062" s="34"/>
      <c r="S1062" s="34"/>
      <c r="T1062" s="34"/>
      <c r="U1062" s="34"/>
    </row>
    <row r="1063" spans="1:21">
      <c r="A1063" s="34"/>
      <c r="B1063" s="34"/>
      <c r="C1063" s="34"/>
      <c r="D1063" s="34"/>
      <c r="E1063" s="34"/>
      <c r="F1063" s="34"/>
      <c r="G1063" s="34"/>
      <c r="P1063" s="34"/>
      <c r="Q1063" s="34"/>
      <c r="R1063" s="34"/>
      <c r="S1063" s="34"/>
      <c r="T1063" s="34"/>
      <c r="U1063" s="34"/>
    </row>
    <row r="1064" spans="1:21">
      <c r="A1064" s="34"/>
      <c r="B1064" s="34"/>
      <c r="C1064" s="34"/>
      <c r="D1064" s="34"/>
      <c r="E1064" s="34"/>
      <c r="F1064" s="34"/>
      <c r="G1064" s="34"/>
      <c r="P1064" s="34"/>
      <c r="Q1064" s="34"/>
      <c r="R1064" s="34"/>
      <c r="S1064" s="34"/>
      <c r="T1064" s="34"/>
      <c r="U1064" s="34"/>
    </row>
    <row r="1065" spans="1:21">
      <c r="A1065" s="34"/>
      <c r="B1065" s="34"/>
      <c r="C1065" s="34"/>
      <c r="D1065" s="34"/>
      <c r="E1065" s="34"/>
      <c r="F1065" s="34"/>
      <c r="G1065" s="34"/>
      <c r="P1065" s="34"/>
      <c r="Q1065" s="34"/>
      <c r="R1065" s="34"/>
      <c r="S1065" s="34"/>
      <c r="T1065" s="34"/>
      <c r="U1065" s="34"/>
    </row>
    <row r="1066" spans="1:21">
      <c r="A1066" s="34"/>
      <c r="B1066" s="34"/>
      <c r="C1066" s="34"/>
      <c r="D1066" s="34"/>
      <c r="E1066" s="34"/>
      <c r="F1066" s="34"/>
      <c r="G1066" s="34"/>
      <c r="P1066" s="34"/>
      <c r="Q1066" s="34"/>
      <c r="R1066" s="34"/>
      <c r="S1066" s="34"/>
      <c r="T1066" s="34"/>
      <c r="U1066" s="34"/>
    </row>
    <row r="1067" spans="1:21">
      <c r="A1067" s="34"/>
      <c r="B1067" s="34"/>
      <c r="C1067" s="34"/>
      <c r="D1067" s="34"/>
      <c r="E1067" s="34"/>
      <c r="F1067" s="34"/>
      <c r="G1067" s="34"/>
      <c r="P1067" s="34"/>
      <c r="Q1067" s="34"/>
      <c r="R1067" s="34"/>
      <c r="S1067" s="34"/>
      <c r="T1067" s="34"/>
      <c r="U1067" s="34"/>
    </row>
    <row r="1068" spans="1:21">
      <c r="A1068" s="34"/>
      <c r="B1068" s="34"/>
      <c r="C1068" s="34"/>
      <c r="D1068" s="34"/>
      <c r="E1068" s="34"/>
      <c r="F1068" s="34"/>
      <c r="G1068" s="34"/>
      <c r="P1068" s="34"/>
      <c r="Q1068" s="34"/>
      <c r="R1068" s="34"/>
      <c r="S1068" s="34"/>
      <c r="T1068" s="34"/>
      <c r="U1068" s="34"/>
    </row>
    <row r="1069" spans="1:21">
      <c r="A1069" s="34"/>
      <c r="B1069" s="34"/>
      <c r="C1069" s="34"/>
      <c r="D1069" s="34"/>
      <c r="E1069" s="34"/>
      <c r="F1069" s="34"/>
      <c r="G1069" s="34"/>
      <c r="P1069" s="34"/>
      <c r="Q1069" s="34"/>
      <c r="R1069" s="34"/>
      <c r="S1069" s="34"/>
      <c r="T1069" s="34"/>
      <c r="U1069" s="34"/>
    </row>
    <row r="1070" spans="1:21">
      <c r="A1070" s="34"/>
      <c r="B1070" s="34"/>
      <c r="C1070" s="34"/>
      <c r="D1070" s="34"/>
      <c r="E1070" s="34"/>
      <c r="F1070" s="34"/>
      <c r="G1070" s="34"/>
      <c r="P1070" s="34"/>
      <c r="Q1070" s="34"/>
      <c r="R1070" s="34"/>
      <c r="S1070" s="34"/>
      <c r="T1070" s="34"/>
      <c r="U1070" s="34"/>
    </row>
    <row r="1071" spans="1:21">
      <c r="A1071" s="34"/>
      <c r="B1071" s="34"/>
      <c r="C1071" s="34"/>
      <c r="D1071" s="34"/>
      <c r="E1071" s="34"/>
      <c r="F1071" s="34"/>
      <c r="G1071" s="34"/>
      <c r="P1071" s="34"/>
      <c r="Q1071" s="34"/>
      <c r="R1071" s="34"/>
      <c r="S1071" s="34"/>
      <c r="T1071" s="34"/>
      <c r="U1071" s="34"/>
    </row>
    <row r="1072" spans="1:21">
      <c r="A1072" s="34"/>
      <c r="B1072" s="34"/>
      <c r="C1072" s="34"/>
      <c r="D1072" s="34"/>
      <c r="E1072" s="34"/>
      <c r="F1072" s="34"/>
      <c r="G1072" s="34"/>
      <c r="P1072" s="34"/>
      <c r="Q1072" s="34"/>
      <c r="R1072" s="34"/>
      <c r="S1072" s="34"/>
      <c r="T1072" s="34"/>
      <c r="U1072" s="34"/>
    </row>
    <row r="1073" spans="1:21">
      <c r="A1073" s="34"/>
      <c r="B1073" s="34"/>
      <c r="C1073" s="34"/>
      <c r="D1073" s="34"/>
      <c r="E1073" s="34"/>
      <c r="F1073" s="34"/>
      <c r="G1073" s="34"/>
      <c r="P1073" s="34"/>
      <c r="Q1073" s="34"/>
      <c r="R1073" s="34"/>
      <c r="S1073" s="34"/>
      <c r="T1073" s="34"/>
      <c r="U1073" s="34"/>
    </row>
    <row r="1074" spans="1:21">
      <c r="A1074" s="34"/>
      <c r="B1074" s="34"/>
      <c r="C1074" s="34"/>
      <c r="D1074" s="34"/>
      <c r="E1074" s="34"/>
      <c r="F1074" s="34"/>
      <c r="G1074" s="34"/>
      <c r="P1074" s="34"/>
      <c r="Q1074" s="34"/>
      <c r="R1074" s="34"/>
      <c r="S1074" s="34"/>
      <c r="T1074" s="34"/>
      <c r="U1074" s="34"/>
    </row>
    <row r="1075" spans="1:21">
      <c r="A1075" s="34"/>
      <c r="B1075" s="34"/>
      <c r="C1075" s="34"/>
      <c r="D1075" s="34"/>
      <c r="E1075" s="34"/>
      <c r="F1075" s="34"/>
      <c r="G1075" s="34"/>
      <c r="P1075" s="34"/>
      <c r="Q1075" s="34"/>
      <c r="R1075" s="34"/>
      <c r="S1075" s="34"/>
      <c r="T1075" s="34"/>
      <c r="U1075" s="34"/>
    </row>
    <row r="1076" spans="1:21">
      <c r="A1076" s="34"/>
      <c r="B1076" s="34"/>
      <c r="C1076" s="34"/>
      <c r="D1076" s="34"/>
      <c r="E1076" s="34"/>
      <c r="F1076" s="34"/>
      <c r="G1076" s="34"/>
      <c r="P1076" s="34"/>
      <c r="Q1076" s="34"/>
      <c r="R1076" s="34"/>
      <c r="S1076" s="34"/>
      <c r="T1076" s="34"/>
      <c r="U1076" s="34"/>
    </row>
    <row r="1077" spans="1:21">
      <c r="A1077" s="34"/>
      <c r="B1077" s="34"/>
      <c r="C1077" s="34"/>
      <c r="D1077" s="34"/>
      <c r="E1077" s="34"/>
      <c r="F1077" s="34"/>
      <c r="G1077" s="34"/>
      <c r="P1077" s="34"/>
      <c r="Q1077" s="34"/>
      <c r="R1077" s="34"/>
      <c r="S1077" s="34"/>
      <c r="T1077" s="34"/>
      <c r="U1077" s="34"/>
    </row>
    <row r="1078" spans="1:21">
      <c r="A1078" s="34"/>
      <c r="B1078" s="34"/>
      <c r="C1078" s="34"/>
      <c r="D1078" s="34"/>
      <c r="E1078" s="34"/>
      <c r="F1078" s="34"/>
      <c r="G1078" s="34"/>
      <c r="P1078" s="34"/>
      <c r="Q1078" s="34"/>
      <c r="R1078" s="34"/>
      <c r="S1078" s="34"/>
      <c r="T1078" s="34"/>
      <c r="U1078" s="34"/>
    </row>
    <row r="1079" spans="1:21">
      <c r="A1079" s="34"/>
      <c r="B1079" s="34"/>
      <c r="C1079" s="34"/>
      <c r="D1079" s="34"/>
      <c r="E1079" s="34"/>
      <c r="F1079" s="34"/>
      <c r="G1079" s="34"/>
      <c r="P1079" s="34"/>
      <c r="Q1079" s="34"/>
      <c r="R1079" s="34"/>
      <c r="S1079" s="34"/>
      <c r="T1079" s="34"/>
      <c r="U1079" s="34"/>
    </row>
    <row r="1080" spans="1:21">
      <c r="A1080" s="34"/>
      <c r="B1080" s="34"/>
      <c r="C1080" s="34"/>
      <c r="D1080" s="34"/>
      <c r="E1080" s="34"/>
      <c r="F1080" s="34"/>
      <c r="G1080" s="34"/>
      <c r="P1080" s="34"/>
      <c r="Q1080" s="34"/>
      <c r="R1080" s="34"/>
      <c r="S1080" s="34"/>
      <c r="T1080" s="34"/>
      <c r="U1080" s="34"/>
    </row>
    <row r="1081" spans="1:21">
      <c r="A1081" s="34"/>
      <c r="B1081" s="34"/>
      <c r="C1081" s="34"/>
      <c r="D1081" s="34"/>
      <c r="E1081" s="34"/>
      <c r="F1081" s="34"/>
      <c r="G1081" s="34"/>
      <c r="P1081" s="34"/>
      <c r="Q1081" s="34"/>
      <c r="R1081" s="34"/>
      <c r="S1081" s="34"/>
      <c r="T1081" s="34"/>
      <c r="U1081" s="34"/>
    </row>
    <row r="1082" spans="1:21">
      <c r="A1082" s="34"/>
      <c r="B1082" s="34"/>
      <c r="C1082" s="34"/>
      <c r="D1082" s="34"/>
      <c r="E1082" s="34"/>
      <c r="F1082" s="34"/>
      <c r="G1082" s="34"/>
      <c r="P1082" s="34"/>
      <c r="Q1082" s="34"/>
      <c r="R1082" s="34"/>
      <c r="S1082" s="34"/>
      <c r="T1082" s="34"/>
      <c r="U1082" s="34"/>
    </row>
    <row r="1083" spans="1:21">
      <c r="A1083" s="34"/>
      <c r="B1083" s="34"/>
      <c r="C1083" s="34"/>
      <c r="D1083" s="34"/>
      <c r="E1083" s="34"/>
      <c r="F1083" s="34"/>
      <c r="G1083" s="34"/>
      <c r="P1083" s="34"/>
      <c r="Q1083" s="34"/>
      <c r="R1083" s="34"/>
      <c r="S1083" s="34"/>
      <c r="T1083" s="34"/>
      <c r="U1083" s="34"/>
    </row>
    <row r="1084" spans="1:21">
      <c r="A1084" s="34"/>
      <c r="B1084" s="34"/>
      <c r="C1084" s="34"/>
      <c r="D1084" s="34"/>
      <c r="E1084" s="34"/>
      <c r="F1084" s="34"/>
      <c r="G1084" s="34"/>
      <c r="P1084" s="34"/>
      <c r="Q1084" s="34"/>
      <c r="R1084" s="34"/>
      <c r="S1084" s="34"/>
      <c r="T1084" s="34"/>
      <c r="U1084" s="34"/>
    </row>
    <row r="1085" spans="1:21">
      <c r="A1085" s="34"/>
      <c r="B1085" s="34"/>
      <c r="C1085" s="34"/>
      <c r="D1085" s="34"/>
      <c r="E1085" s="34"/>
      <c r="F1085" s="34"/>
      <c r="G1085" s="34"/>
      <c r="P1085" s="34"/>
      <c r="Q1085" s="34"/>
      <c r="R1085" s="34"/>
      <c r="S1085" s="34"/>
      <c r="T1085" s="34"/>
      <c r="U1085" s="34"/>
    </row>
    <row r="1086" spans="1:21">
      <c r="A1086" s="34"/>
      <c r="B1086" s="34"/>
      <c r="C1086" s="34"/>
      <c r="D1086" s="34"/>
      <c r="E1086" s="34"/>
      <c r="F1086" s="34"/>
      <c r="G1086" s="34"/>
      <c r="P1086" s="34"/>
      <c r="Q1086" s="34"/>
      <c r="R1086" s="34"/>
      <c r="S1086" s="34"/>
      <c r="T1086" s="34"/>
      <c r="U1086" s="34"/>
    </row>
    <row r="1087" spans="1:21">
      <c r="A1087" s="34"/>
      <c r="B1087" s="34"/>
      <c r="C1087" s="34"/>
      <c r="D1087" s="34"/>
      <c r="E1087" s="34"/>
      <c r="F1087" s="34"/>
      <c r="G1087" s="34"/>
      <c r="P1087" s="34"/>
      <c r="Q1087" s="34"/>
      <c r="R1087" s="34"/>
      <c r="S1087" s="34"/>
      <c r="T1087" s="34"/>
      <c r="U1087" s="34"/>
    </row>
    <row r="1088" spans="1:21">
      <c r="A1088" s="34"/>
      <c r="B1088" s="34"/>
      <c r="C1088" s="34"/>
      <c r="D1088" s="34"/>
      <c r="E1088" s="34"/>
      <c r="F1088" s="34"/>
      <c r="G1088" s="34"/>
      <c r="P1088" s="34"/>
      <c r="Q1088" s="34"/>
      <c r="R1088" s="34"/>
      <c r="S1088" s="34"/>
      <c r="T1088" s="34"/>
      <c r="U1088" s="34"/>
    </row>
    <row r="1089" spans="1:21">
      <c r="A1089" s="34"/>
      <c r="B1089" s="34"/>
      <c r="C1089" s="34"/>
      <c r="D1089" s="34"/>
      <c r="E1089" s="34"/>
      <c r="F1089" s="34"/>
      <c r="G1089" s="34"/>
      <c r="P1089" s="34"/>
      <c r="Q1089" s="34"/>
      <c r="R1089" s="34"/>
      <c r="S1089" s="34"/>
      <c r="T1089" s="34"/>
      <c r="U1089" s="34"/>
    </row>
    <row r="1090" spans="1:21">
      <c r="A1090" s="34"/>
      <c r="B1090" s="34"/>
      <c r="C1090" s="34"/>
      <c r="D1090" s="34"/>
      <c r="E1090" s="34"/>
      <c r="F1090" s="34"/>
      <c r="G1090" s="34"/>
      <c r="P1090" s="34"/>
      <c r="Q1090" s="34"/>
      <c r="R1090" s="34"/>
      <c r="S1090" s="34"/>
      <c r="T1090" s="34"/>
      <c r="U1090" s="34"/>
    </row>
    <row r="1091" spans="1:21">
      <c r="A1091" s="34"/>
      <c r="B1091" s="34"/>
      <c r="C1091" s="34"/>
      <c r="D1091" s="34"/>
      <c r="E1091" s="34"/>
      <c r="F1091" s="34"/>
      <c r="G1091" s="34"/>
      <c r="P1091" s="34"/>
      <c r="Q1091" s="34"/>
      <c r="R1091" s="34"/>
      <c r="S1091" s="34"/>
      <c r="T1091" s="34"/>
      <c r="U1091" s="34"/>
    </row>
    <row r="1092" spans="1:21">
      <c r="A1092" s="34"/>
      <c r="B1092" s="34"/>
      <c r="C1092" s="34"/>
      <c r="D1092" s="34"/>
      <c r="E1092" s="34"/>
      <c r="F1092" s="34"/>
      <c r="G1092" s="34"/>
      <c r="P1092" s="34"/>
      <c r="Q1092" s="34"/>
      <c r="R1092" s="34"/>
      <c r="S1092" s="34"/>
      <c r="T1092" s="34"/>
      <c r="U1092" s="34"/>
    </row>
    <row r="1093" spans="1:21">
      <c r="A1093" s="34"/>
      <c r="B1093" s="34"/>
      <c r="C1093" s="34"/>
      <c r="D1093" s="34"/>
      <c r="E1093" s="34"/>
      <c r="F1093" s="34"/>
      <c r="G1093" s="34"/>
      <c r="P1093" s="34"/>
      <c r="Q1093" s="34"/>
      <c r="R1093" s="34"/>
      <c r="S1093" s="34"/>
      <c r="T1093" s="34"/>
      <c r="U1093" s="34"/>
    </row>
    <row r="1094" spans="1:21">
      <c r="A1094" s="34"/>
      <c r="B1094" s="34"/>
      <c r="C1094" s="34"/>
      <c r="D1094" s="34"/>
      <c r="E1094" s="34"/>
      <c r="F1094" s="34"/>
      <c r="G1094" s="34"/>
      <c r="P1094" s="34"/>
      <c r="Q1094" s="34"/>
      <c r="R1094" s="34"/>
      <c r="S1094" s="34"/>
      <c r="T1094" s="34"/>
      <c r="U1094" s="34"/>
    </row>
    <row r="1095" spans="1:21">
      <c r="A1095" s="34"/>
      <c r="B1095" s="34"/>
      <c r="C1095" s="34"/>
      <c r="D1095" s="34"/>
      <c r="E1095" s="34"/>
      <c r="F1095" s="34"/>
      <c r="G1095" s="34"/>
      <c r="P1095" s="34"/>
      <c r="Q1095" s="34"/>
      <c r="R1095" s="34"/>
      <c r="S1095" s="34"/>
      <c r="T1095" s="34"/>
      <c r="U1095" s="34"/>
    </row>
    <row r="1096" spans="1:21">
      <c r="A1096" s="34"/>
      <c r="B1096" s="34"/>
      <c r="C1096" s="34"/>
      <c r="D1096" s="34"/>
      <c r="E1096" s="34"/>
      <c r="F1096" s="34"/>
      <c r="G1096" s="34"/>
      <c r="P1096" s="34"/>
      <c r="Q1096" s="34"/>
      <c r="R1096" s="34"/>
      <c r="S1096" s="34"/>
      <c r="T1096" s="34"/>
      <c r="U1096" s="34"/>
    </row>
    <row r="1097" spans="1:21">
      <c r="A1097" s="34"/>
      <c r="B1097" s="34"/>
      <c r="C1097" s="34"/>
      <c r="D1097" s="34"/>
      <c r="E1097" s="34"/>
      <c r="F1097" s="34"/>
      <c r="G1097" s="34"/>
      <c r="P1097" s="34"/>
      <c r="Q1097" s="34"/>
      <c r="R1097" s="34"/>
      <c r="S1097" s="34"/>
      <c r="T1097" s="34"/>
      <c r="U1097" s="34"/>
    </row>
    <row r="1098" spans="1:21">
      <c r="A1098" s="34"/>
      <c r="B1098" s="34"/>
      <c r="C1098" s="34"/>
      <c r="D1098" s="34"/>
      <c r="E1098" s="34"/>
      <c r="F1098" s="34"/>
      <c r="G1098" s="34"/>
      <c r="P1098" s="34"/>
      <c r="Q1098" s="34"/>
      <c r="R1098" s="34"/>
      <c r="S1098" s="34"/>
      <c r="T1098" s="34"/>
      <c r="U1098" s="34"/>
    </row>
    <row r="1099" spans="1:21">
      <c r="A1099" s="34"/>
      <c r="B1099" s="34"/>
      <c r="C1099" s="34"/>
      <c r="D1099" s="34"/>
      <c r="E1099" s="34"/>
      <c r="F1099" s="34"/>
      <c r="G1099" s="34"/>
      <c r="P1099" s="34"/>
      <c r="Q1099" s="34"/>
      <c r="R1099" s="34"/>
      <c r="S1099" s="34"/>
      <c r="T1099" s="34"/>
      <c r="U1099" s="34"/>
    </row>
    <row r="1100" spans="1:21">
      <c r="A1100" s="34"/>
      <c r="B1100" s="34"/>
      <c r="C1100" s="34"/>
      <c r="D1100" s="34"/>
      <c r="E1100" s="34"/>
      <c r="F1100" s="34"/>
      <c r="G1100" s="34"/>
      <c r="P1100" s="34"/>
      <c r="Q1100" s="34"/>
      <c r="R1100" s="34"/>
      <c r="S1100" s="34"/>
      <c r="T1100" s="34"/>
      <c r="U1100" s="34"/>
    </row>
    <row r="1101" spans="1:21">
      <c r="A1101" s="34"/>
      <c r="B1101" s="34"/>
      <c r="C1101" s="34"/>
      <c r="D1101" s="34"/>
      <c r="E1101" s="34"/>
      <c r="F1101" s="34"/>
      <c r="G1101" s="34"/>
      <c r="P1101" s="34"/>
      <c r="Q1101" s="34"/>
      <c r="R1101" s="34"/>
      <c r="S1101" s="34"/>
      <c r="T1101" s="34"/>
      <c r="U1101" s="34"/>
    </row>
    <row r="1102" spans="1:21">
      <c r="A1102" s="34"/>
      <c r="B1102" s="34"/>
      <c r="C1102" s="34"/>
      <c r="D1102" s="34"/>
      <c r="E1102" s="34"/>
      <c r="F1102" s="34"/>
      <c r="G1102" s="34"/>
      <c r="P1102" s="34"/>
      <c r="Q1102" s="34"/>
      <c r="R1102" s="34"/>
      <c r="S1102" s="34"/>
      <c r="T1102" s="34"/>
      <c r="U1102" s="34"/>
    </row>
    <row r="1103" spans="1:21">
      <c r="A1103" s="34"/>
      <c r="B1103" s="34"/>
      <c r="C1103" s="34"/>
      <c r="D1103" s="34"/>
      <c r="E1103" s="34"/>
      <c r="F1103" s="34"/>
      <c r="G1103" s="34"/>
      <c r="P1103" s="34"/>
      <c r="Q1103" s="34"/>
      <c r="R1103" s="34"/>
      <c r="S1103" s="34"/>
      <c r="T1103" s="34"/>
      <c r="U1103" s="34"/>
    </row>
    <row r="1104" spans="1:21">
      <c r="A1104" s="34"/>
      <c r="B1104" s="34"/>
      <c r="C1104" s="34"/>
      <c r="D1104" s="34"/>
      <c r="E1104" s="34"/>
      <c r="F1104" s="34"/>
      <c r="G1104" s="34"/>
      <c r="P1104" s="34"/>
      <c r="Q1104" s="34"/>
      <c r="R1104" s="34"/>
      <c r="S1104" s="34"/>
      <c r="T1104" s="34"/>
      <c r="U1104" s="34"/>
    </row>
    <row r="1105" spans="1:21">
      <c r="A1105" s="34"/>
      <c r="B1105" s="34"/>
      <c r="C1105" s="34"/>
      <c r="D1105" s="34"/>
      <c r="E1105" s="34"/>
      <c r="F1105" s="34"/>
      <c r="G1105" s="34"/>
      <c r="P1105" s="34"/>
      <c r="Q1105" s="34"/>
      <c r="R1105" s="34"/>
      <c r="S1105" s="34"/>
      <c r="T1105" s="34"/>
      <c r="U1105" s="34"/>
    </row>
    <row r="1106" spans="1:21">
      <c r="A1106" s="34"/>
      <c r="B1106" s="34"/>
      <c r="C1106" s="34"/>
      <c r="D1106" s="34"/>
      <c r="E1106" s="34"/>
      <c r="F1106" s="34"/>
      <c r="G1106" s="34"/>
      <c r="P1106" s="34"/>
      <c r="Q1106" s="34"/>
      <c r="R1106" s="34"/>
      <c r="S1106" s="34"/>
      <c r="T1106" s="34"/>
      <c r="U1106" s="34"/>
    </row>
    <row r="1107" spans="1:21">
      <c r="A1107" s="34"/>
      <c r="B1107" s="34"/>
      <c r="C1107" s="34"/>
      <c r="D1107" s="34"/>
      <c r="E1107" s="34"/>
      <c r="F1107" s="34"/>
      <c r="G1107" s="34"/>
      <c r="P1107" s="34"/>
      <c r="Q1107" s="34"/>
      <c r="R1107" s="34"/>
      <c r="S1107" s="34"/>
      <c r="T1107" s="34"/>
      <c r="U1107" s="34"/>
    </row>
    <row r="1108" spans="1:21">
      <c r="A1108" s="34"/>
      <c r="B1108" s="34"/>
      <c r="C1108" s="34"/>
      <c r="D1108" s="34"/>
      <c r="E1108" s="34"/>
      <c r="F1108" s="34"/>
      <c r="G1108" s="34"/>
      <c r="P1108" s="34"/>
      <c r="Q1108" s="34"/>
      <c r="R1108" s="34"/>
      <c r="S1108" s="34"/>
      <c r="T1108" s="34"/>
      <c r="U1108" s="34"/>
    </row>
    <row r="1109" spans="1:21">
      <c r="A1109" s="34"/>
      <c r="B1109" s="34"/>
      <c r="C1109" s="34"/>
      <c r="D1109" s="34"/>
      <c r="E1109" s="34"/>
      <c r="F1109" s="34"/>
      <c r="G1109" s="34"/>
      <c r="P1109" s="34"/>
      <c r="Q1109" s="34"/>
      <c r="R1109" s="34"/>
      <c r="S1109" s="34"/>
      <c r="T1109" s="34"/>
      <c r="U1109" s="34"/>
    </row>
    <row r="1110" spans="1:21">
      <c r="A1110" s="34"/>
      <c r="B1110" s="34"/>
      <c r="C1110" s="34"/>
      <c r="D1110" s="34"/>
      <c r="E1110" s="34"/>
      <c r="F1110" s="34"/>
      <c r="G1110" s="34"/>
      <c r="P1110" s="34"/>
      <c r="Q1110" s="34"/>
      <c r="R1110" s="34"/>
      <c r="S1110" s="34"/>
      <c r="T1110" s="34"/>
      <c r="U1110" s="34"/>
    </row>
    <row r="1111" spans="1:21">
      <c r="A1111" s="34"/>
      <c r="B1111" s="34"/>
      <c r="C1111" s="34"/>
      <c r="D1111" s="34"/>
      <c r="E1111" s="34"/>
      <c r="F1111" s="34"/>
      <c r="G1111" s="34"/>
      <c r="P1111" s="34"/>
      <c r="Q1111" s="34"/>
      <c r="R1111" s="34"/>
      <c r="S1111" s="34"/>
      <c r="T1111" s="34"/>
      <c r="U1111" s="34"/>
    </row>
    <row r="1112" spans="1:21">
      <c r="A1112" s="34"/>
      <c r="B1112" s="34"/>
      <c r="C1112" s="34"/>
      <c r="D1112" s="34"/>
      <c r="E1112" s="34"/>
      <c r="F1112" s="34"/>
      <c r="G1112" s="34"/>
      <c r="P1112" s="34"/>
      <c r="Q1112" s="34"/>
      <c r="R1112" s="34"/>
      <c r="S1112" s="34"/>
      <c r="T1112" s="34"/>
      <c r="U1112" s="34"/>
    </row>
    <row r="1113" spans="1:21">
      <c r="A1113" s="34"/>
      <c r="B1113" s="34"/>
      <c r="C1113" s="34"/>
      <c r="D1113" s="34"/>
      <c r="E1113" s="34"/>
      <c r="F1113" s="34"/>
      <c r="G1113" s="34"/>
      <c r="P1113" s="34"/>
      <c r="Q1113" s="34"/>
      <c r="R1113" s="34"/>
      <c r="S1113" s="34"/>
      <c r="T1113" s="34"/>
      <c r="U1113" s="34"/>
    </row>
    <row r="1114" spans="1:21">
      <c r="A1114" s="34"/>
      <c r="B1114" s="34"/>
      <c r="C1114" s="34"/>
      <c r="D1114" s="34"/>
      <c r="E1114" s="34"/>
      <c r="F1114" s="34"/>
      <c r="G1114" s="34"/>
      <c r="P1114" s="34"/>
      <c r="Q1114" s="34"/>
      <c r="R1114" s="34"/>
      <c r="S1114" s="34"/>
      <c r="T1114" s="34"/>
      <c r="U1114" s="34"/>
    </row>
    <row r="1115" spans="1:21">
      <c r="A1115" s="34"/>
      <c r="B1115" s="34"/>
      <c r="C1115" s="34"/>
      <c r="D1115" s="34"/>
      <c r="E1115" s="34"/>
      <c r="F1115" s="34"/>
      <c r="G1115" s="34"/>
      <c r="P1115" s="34"/>
      <c r="Q1115" s="34"/>
      <c r="R1115" s="34"/>
      <c r="S1115" s="34"/>
      <c r="T1115" s="34"/>
      <c r="U1115" s="34"/>
    </row>
    <row r="1116" spans="1:21">
      <c r="A1116" s="34"/>
      <c r="B1116" s="34"/>
      <c r="C1116" s="34"/>
      <c r="D1116" s="34"/>
      <c r="E1116" s="34"/>
      <c r="F1116" s="34"/>
      <c r="G1116" s="34"/>
      <c r="P1116" s="34"/>
      <c r="Q1116" s="34"/>
      <c r="R1116" s="34"/>
      <c r="S1116" s="34"/>
      <c r="T1116" s="34"/>
      <c r="U1116" s="34"/>
    </row>
    <row r="1117" spans="1:21">
      <c r="A1117" s="34"/>
      <c r="B1117" s="34"/>
      <c r="C1117" s="34"/>
      <c r="D1117" s="34"/>
      <c r="E1117" s="34"/>
      <c r="F1117" s="34"/>
      <c r="G1117" s="34"/>
      <c r="P1117" s="34"/>
      <c r="Q1117" s="34"/>
      <c r="R1117" s="34"/>
      <c r="S1117" s="34"/>
      <c r="T1117" s="34"/>
      <c r="U1117" s="34"/>
    </row>
    <row r="1118" spans="1:21">
      <c r="A1118" s="34"/>
      <c r="B1118" s="34"/>
      <c r="C1118" s="34"/>
      <c r="D1118" s="34"/>
      <c r="E1118" s="34"/>
      <c r="F1118" s="34"/>
      <c r="G1118" s="34"/>
      <c r="P1118" s="34"/>
      <c r="Q1118" s="34"/>
      <c r="R1118" s="34"/>
      <c r="S1118" s="34"/>
      <c r="T1118" s="34"/>
      <c r="U1118" s="34"/>
    </row>
    <row r="1119" spans="1:21">
      <c r="A1119" s="34"/>
      <c r="B1119" s="34"/>
      <c r="C1119" s="34"/>
      <c r="D1119" s="34"/>
      <c r="E1119" s="34"/>
      <c r="F1119" s="34"/>
      <c r="G1119" s="34"/>
      <c r="P1119" s="34"/>
      <c r="Q1119" s="34"/>
      <c r="R1119" s="34"/>
      <c r="S1119" s="34"/>
      <c r="T1119" s="34"/>
      <c r="U1119" s="34"/>
    </row>
    <row r="1120" spans="1:21">
      <c r="A1120" s="34"/>
      <c r="B1120" s="34"/>
      <c r="C1120" s="34"/>
      <c r="D1120" s="34"/>
      <c r="E1120" s="34"/>
      <c r="F1120" s="34"/>
      <c r="G1120" s="34"/>
      <c r="P1120" s="34"/>
      <c r="Q1120" s="34"/>
      <c r="R1120" s="34"/>
      <c r="S1120" s="34"/>
      <c r="T1120" s="34"/>
      <c r="U1120" s="34"/>
    </row>
    <row r="1121" spans="1:21">
      <c r="A1121" s="34"/>
      <c r="B1121" s="34"/>
      <c r="C1121" s="34"/>
      <c r="D1121" s="34"/>
      <c r="E1121" s="34"/>
      <c r="F1121" s="34"/>
      <c r="G1121" s="34"/>
      <c r="P1121" s="34"/>
      <c r="Q1121" s="34"/>
      <c r="R1121" s="34"/>
      <c r="S1121" s="34"/>
      <c r="T1121" s="34"/>
      <c r="U1121" s="34"/>
    </row>
    <row r="1122" spans="1:21">
      <c r="A1122" s="34"/>
      <c r="B1122" s="34"/>
      <c r="C1122" s="34"/>
      <c r="D1122" s="34"/>
      <c r="E1122" s="34"/>
      <c r="F1122" s="34"/>
      <c r="G1122" s="34"/>
      <c r="P1122" s="34"/>
      <c r="Q1122" s="34"/>
      <c r="R1122" s="34"/>
      <c r="S1122" s="34"/>
      <c r="T1122" s="34"/>
      <c r="U1122" s="34"/>
    </row>
    <row r="1123" spans="1:21">
      <c r="A1123" s="34"/>
      <c r="B1123" s="34"/>
      <c r="C1123" s="34"/>
      <c r="D1123" s="34"/>
      <c r="E1123" s="34"/>
      <c r="F1123" s="34"/>
      <c r="G1123" s="34"/>
      <c r="P1123" s="34"/>
      <c r="Q1123" s="34"/>
      <c r="R1123" s="34"/>
      <c r="S1123" s="34"/>
      <c r="T1123" s="34"/>
      <c r="U1123" s="34"/>
    </row>
    <row r="1124" spans="1:21">
      <c r="A1124" s="34"/>
      <c r="B1124" s="34"/>
      <c r="C1124" s="34"/>
      <c r="D1124" s="34"/>
      <c r="E1124" s="34"/>
      <c r="F1124" s="34"/>
      <c r="G1124" s="34"/>
      <c r="P1124" s="34"/>
      <c r="Q1124" s="34"/>
      <c r="R1124" s="34"/>
      <c r="S1124" s="34"/>
      <c r="T1124" s="34"/>
      <c r="U1124" s="34"/>
    </row>
    <row r="1125" spans="1:21">
      <c r="A1125" s="34"/>
      <c r="B1125" s="34"/>
      <c r="C1125" s="34"/>
      <c r="D1125" s="34"/>
      <c r="E1125" s="34"/>
      <c r="F1125" s="34"/>
      <c r="G1125" s="34"/>
      <c r="P1125" s="34"/>
      <c r="Q1125" s="34"/>
      <c r="R1125" s="34"/>
      <c r="S1125" s="34"/>
      <c r="T1125" s="34"/>
      <c r="U1125" s="34"/>
    </row>
    <row r="1126" spans="1:21">
      <c r="A1126" s="34"/>
      <c r="B1126" s="34"/>
      <c r="C1126" s="34"/>
      <c r="D1126" s="34"/>
      <c r="E1126" s="34"/>
      <c r="F1126" s="34"/>
      <c r="G1126" s="34"/>
      <c r="P1126" s="34"/>
      <c r="Q1126" s="34"/>
      <c r="R1126" s="34"/>
      <c r="S1126" s="34"/>
      <c r="T1126" s="34"/>
      <c r="U1126" s="34"/>
    </row>
    <row r="1127" spans="1:21">
      <c r="A1127" s="34"/>
      <c r="B1127" s="34"/>
      <c r="C1127" s="34"/>
      <c r="D1127" s="34"/>
      <c r="E1127" s="34"/>
      <c r="F1127" s="34"/>
      <c r="G1127" s="34"/>
      <c r="P1127" s="34"/>
      <c r="Q1127" s="34"/>
      <c r="R1127" s="34"/>
      <c r="S1127" s="34"/>
      <c r="T1127" s="34"/>
      <c r="U1127" s="34"/>
    </row>
    <row r="1128" spans="1:21">
      <c r="A1128" s="34"/>
      <c r="B1128" s="34"/>
      <c r="C1128" s="34"/>
      <c r="D1128" s="34"/>
      <c r="E1128" s="34"/>
      <c r="F1128" s="34"/>
      <c r="G1128" s="34"/>
      <c r="P1128" s="34"/>
      <c r="Q1128" s="34"/>
      <c r="R1128" s="34"/>
      <c r="S1128" s="34"/>
      <c r="T1128" s="34"/>
      <c r="U1128" s="34"/>
    </row>
    <row r="1129" spans="1:21">
      <c r="A1129" s="34"/>
      <c r="B1129" s="34"/>
      <c r="C1129" s="34"/>
      <c r="D1129" s="34"/>
      <c r="E1129" s="34"/>
      <c r="F1129" s="34"/>
      <c r="G1129" s="34"/>
      <c r="P1129" s="34"/>
      <c r="Q1129" s="34"/>
      <c r="R1129" s="34"/>
      <c r="S1129" s="34"/>
      <c r="T1129" s="34"/>
      <c r="U1129" s="34"/>
    </row>
    <row r="1130" spans="1:21">
      <c r="A1130" s="34"/>
      <c r="B1130" s="34"/>
      <c r="C1130" s="34"/>
      <c r="D1130" s="34"/>
      <c r="E1130" s="34"/>
      <c r="F1130" s="34"/>
      <c r="G1130" s="34"/>
      <c r="P1130" s="34"/>
      <c r="Q1130" s="34"/>
      <c r="R1130" s="34"/>
      <c r="S1130" s="34"/>
      <c r="T1130" s="34"/>
      <c r="U1130" s="34"/>
    </row>
    <row r="1131" spans="1:21">
      <c r="A1131" s="34"/>
      <c r="B1131" s="34"/>
      <c r="C1131" s="34"/>
      <c r="D1131" s="34"/>
      <c r="E1131" s="34"/>
      <c r="F1131" s="34"/>
      <c r="G1131" s="34"/>
      <c r="P1131" s="34"/>
      <c r="Q1131" s="34"/>
      <c r="R1131" s="34"/>
      <c r="S1131" s="34"/>
      <c r="T1131" s="34"/>
      <c r="U1131" s="34"/>
    </row>
    <row r="1132" spans="1:21">
      <c r="A1132" s="34"/>
      <c r="B1132" s="34"/>
      <c r="C1132" s="34"/>
      <c r="D1132" s="34"/>
      <c r="E1132" s="34"/>
      <c r="F1132" s="34"/>
      <c r="G1132" s="34"/>
      <c r="P1132" s="34"/>
      <c r="Q1132" s="34"/>
      <c r="R1132" s="34"/>
      <c r="S1132" s="34"/>
      <c r="T1132" s="34"/>
      <c r="U1132" s="34"/>
    </row>
    <row r="1133" spans="1:21">
      <c r="A1133" s="34"/>
      <c r="B1133" s="34"/>
      <c r="C1133" s="34"/>
      <c r="D1133" s="34"/>
      <c r="E1133" s="34"/>
      <c r="F1133" s="34"/>
      <c r="G1133" s="34"/>
      <c r="P1133" s="34"/>
      <c r="Q1133" s="34"/>
      <c r="R1133" s="34"/>
      <c r="S1133" s="34"/>
      <c r="T1133" s="34"/>
      <c r="U1133" s="34"/>
    </row>
    <row r="1134" spans="1:21">
      <c r="A1134" s="34"/>
      <c r="B1134" s="34"/>
      <c r="C1134" s="34"/>
      <c r="D1134" s="34"/>
      <c r="E1134" s="34"/>
      <c r="F1134" s="34"/>
      <c r="G1134" s="34"/>
      <c r="P1134" s="34"/>
      <c r="Q1134" s="34"/>
      <c r="R1134" s="34"/>
      <c r="S1134" s="34"/>
      <c r="T1134" s="34"/>
      <c r="U1134" s="34"/>
    </row>
    <row r="1135" spans="1:21">
      <c r="A1135" s="34"/>
      <c r="B1135" s="34"/>
      <c r="C1135" s="34"/>
      <c r="D1135" s="34"/>
      <c r="E1135" s="34"/>
      <c r="F1135" s="34"/>
      <c r="G1135" s="34"/>
      <c r="P1135" s="34"/>
      <c r="Q1135" s="34"/>
      <c r="R1135" s="34"/>
      <c r="S1135" s="34"/>
      <c r="T1135" s="34"/>
      <c r="U1135" s="34"/>
    </row>
    <row r="1136" spans="1:21">
      <c r="A1136" s="34"/>
      <c r="B1136" s="34"/>
      <c r="C1136" s="34"/>
      <c r="D1136" s="34"/>
      <c r="E1136" s="34"/>
      <c r="F1136" s="34"/>
      <c r="G1136" s="34"/>
      <c r="P1136" s="34"/>
      <c r="Q1136" s="34"/>
      <c r="R1136" s="34"/>
      <c r="S1136" s="34"/>
      <c r="T1136" s="34"/>
      <c r="U1136" s="34"/>
    </row>
    <row r="1137" spans="1:21">
      <c r="A1137" s="34"/>
      <c r="B1137" s="34"/>
      <c r="C1137" s="34"/>
      <c r="D1137" s="34"/>
      <c r="E1137" s="34"/>
      <c r="F1137" s="34"/>
      <c r="G1137" s="34"/>
      <c r="P1137" s="34"/>
      <c r="Q1137" s="34"/>
      <c r="R1137" s="34"/>
      <c r="S1137" s="34"/>
      <c r="T1137" s="34"/>
      <c r="U1137" s="34"/>
    </row>
    <row r="1138" spans="1:21">
      <c r="A1138" s="34"/>
      <c r="B1138" s="34"/>
      <c r="C1138" s="34"/>
      <c r="D1138" s="34"/>
      <c r="E1138" s="34"/>
      <c r="F1138" s="34"/>
      <c r="G1138" s="34"/>
      <c r="P1138" s="34"/>
      <c r="Q1138" s="34"/>
      <c r="R1138" s="34"/>
      <c r="S1138" s="34"/>
      <c r="T1138" s="34"/>
      <c r="U1138" s="34"/>
    </row>
    <row r="1139" spans="1:21">
      <c r="A1139" s="34"/>
      <c r="B1139" s="34"/>
      <c r="C1139" s="34"/>
      <c r="D1139" s="34"/>
      <c r="E1139" s="34"/>
      <c r="F1139" s="34"/>
      <c r="G1139" s="34"/>
      <c r="P1139" s="34"/>
      <c r="Q1139" s="34"/>
      <c r="R1139" s="34"/>
      <c r="S1139" s="34"/>
      <c r="T1139" s="34"/>
      <c r="U1139" s="34"/>
    </row>
    <row r="1140" spans="1:21">
      <c r="A1140" s="34"/>
      <c r="B1140" s="34"/>
      <c r="C1140" s="34"/>
      <c r="D1140" s="34"/>
      <c r="E1140" s="34"/>
      <c r="F1140" s="34"/>
      <c r="G1140" s="34"/>
      <c r="P1140" s="34"/>
      <c r="Q1140" s="34"/>
      <c r="R1140" s="34"/>
      <c r="S1140" s="34"/>
      <c r="T1140" s="34"/>
      <c r="U1140" s="34"/>
    </row>
    <row r="1141" spans="1:21">
      <c r="A1141" s="34"/>
      <c r="B1141" s="34"/>
      <c r="C1141" s="34"/>
      <c r="D1141" s="34"/>
      <c r="E1141" s="34"/>
      <c r="F1141" s="34"/>
      <c r="G1141" s="34"/>
      <c r="P1141" s="34"/>
      <c r="Q1141" s="34"/>
      <c r="R1141" s="34"/>
      <c r="S1141" s="34"/>
      <c r="T1141" s="34"/>
      <c r="U1141" s="34"/>
    </row>
    <row r="1142" spans="1:21">
      <c r="A1142" s="34"/>
      <c r="B1142" s="34"/>
      <c r="C1142" s="34"/>
      <c r="D1142" s="34"/>
      <c r="E1142" s="34"/>
      <c r="F1142" s="34"/>
      <c r="G1142" s="34"/>
      <c r="P1142" s="34"/>
      <c r="Q1142" s="34"/>
      <c r="R1142" s="34"/>
      <c r="S1142" s="34"/>
      <c r="T1142" s="34"/>
      <c r="U1142" s="34"/>
    </row>
    <row r="1143" spans="1:21">
      <c r="A1143" s="34"/>
      <c r="B1143" s="34"/>
      <c r="C1143" s="34"/>
      <c r="D1143" s="34"/>
      <c r="E1143" s="34"/>
      <c r="F1143" s="34"/>
      <c r="G1143" s="34"/>
      <c r="P1143" s="34"/>
      <c r="Q1143" s="34"/>
      <c r="R1143" s="34"/>
      <c r="S1143" s="34"/>
      <c r="T1143" s="34"/>
      <c r="U1143" s="34"/>
    </row>
    <row r="1144" spans="1:21">
      <c r="A1144" s="34"/>
      <c r="B1144" s="34"/>
      <c r="C1144" s="34"/>
      <c r="D1144" s="34"/>
      <c r="E1144" s="34"/>
      <c r="F1144" s="34"/>
      <c r="G1144" s="34"/>
      <c r="P1144" s="34"/>
      <c r="Q1144" s="34"/>
      <c r="R1144" s="34"/>
      <c r="S1144" s="34"/>
      <c r="T1144" s="34"/>
      <c r="U1144" s="34"/>
    </row>
    <row r="1145" spans="1:21">
      <c r="A1145" s="34"/>
      <c r="B1145" s="34"/>
      <c r="C1145" s="34"/>
      <c r="D1145" s="34"/>
      <c r="E1145" s="34"/>
      <c r="F1145" s="34"/>
      <c r="G1145" s="34"/>
      <c r="P1145" s="34"/>
      <c r="Q1145" s="34"/>
      <c r="R1145" s="34"/>
      <c r="S1145" s="34"/>
      <c r="T1145" s="34"/>
      <c r="U1145" s="34"/>
    </row>
    <row r="1146" spans="1:21">
      <c r="A1146" s="34"/>
      <c r="B1146" s="34"/>
      <c r="C1146" s="34"/>
      <c r="D1146" s="34"/>
      <c r="E1146" s="34"/>
      <c r="F1146" s="34"/>
      <c r="G1146" s="34"/>
      <c r="P1146" s="34"/>
      <c r="Q1146" s="34"/>
      <c r="R1146" s="34"/>
      <c r="S1146" s="34"/>
      <c r="T1146" s="34"/>
      <c r="U1146" s="34"/>
    </row>
    <row r="1147" spans="1:21">
      <c r="A1147" s="34"/>
      <c r="B1147" s="34"/>
      <c r="C1147" s="34"/>
      <c r="D1147" s="34"/>
      <c r="E1147" s="34"/>
      <c r="F1147" s="34"/>
      <c r="G1147" s="34"/>
      <c r="P1147" s="34"/>
      <c r="Q1147" s="34"/>
      <c r="R1147" s="34"/>
      <c r="S1147" s="34"/>
      <c r="T1147" s="34"/>
      <c r="U1147" s="34"/>
    </row>
    <row r="1148" spans="1:21">
      <c r="A1148" s="34"/>
      <c r="B1148" s="34"/>
      <c r="C1148" s="34"/>
      <c r="D1148" s="34"/>
      <c r="E1148" s="34"/>
      <c r="F1148" s="34"/>
      <c r="G1148" s="34"/>
      <c r="P1148" s="34"/>
      <c r="Q1148" s="34"/>
      <c r="R1148" s="34"/>
      <c r="S1148" s="34"/>
      <c r="T1148" s="34"/>
      <c r="U1148" s="34"/>
    </row>
    <row r="1149" spans="1:21">
      <c r="A1149" s="34"/>
      <c r="B1149" s="34"/>
      <c r="C1149" s="34"/>
      <c r="D1149" s="34"/>
      <c r="E1149" s="34"/>
      <c r="F1149" s="34"/>
      <c r="G1149" s="34"/>
      <c r="P1149" s="34"/>
      <c r="Q1149" s="34"/>
      <c r="R1149" s="34"/>
      <c r="S1149" s="34"/>
      <c r="T1149" s="34"/>
      <c r="U1149" s="34"/>
    </row>
    <row r="1150" spans="1:21">
      <c r="A1150" s="34"/>
      <c r="B1150" s="34"/>
      <c r="C1150" s="34"/>
      <c r="D1150" s="34"/>
      <c r="E1150" s="34"/>
      <c r="F1150" s="34"/>
      <c r="G1150" s="34"/>
      <c r="P1150" s="34"/>
      <c r="Q1150" s="34"/>
      <c r="R1150" s="34"/>
      <c r="S1150" s="34"/>
      <c r="T1150" s="34"/>
      <c r="U1150" s="34"/>
    </row>
    <row r="1151" spans="1:21">
      <c r="A1151" s="34"/>
      <c r="B1151" s="34"/>
      <c r="C1151" s="34"/>
      <c r="D1151" s="34"/>
      <c r="E1151" s="34"/>
      <c r="F1151" s="34"/>
      <c r="G1151" s="34"/>
      <c r="P1151" s="34"/>
      <c r="Q1151" s="34"/>
      <c r="R1151" s="34"/>
      <c r="S1151" s="34"/>
      <c r="T1151" s="34"/>
      <c r="U1151" s="34"/>
    </row>
    <row r="1152" spans="1:21">
      <c r="A1152" s="34"/>
      <c r="B1152" s="34"/>
      <c r="C1152" s="34"/>
      <c r="D1152" s="34"/>
      <c r="E1152" s="34"/>
      <c r="F1152" s="34"/>
      <c r="G1152" s="34"/>
      <c r="P1152" s="34"/>
      <c r="Q1152" s="34"/>
      <c r="R1152" s="34"/>
      <c r="S1152" s="34"/>
      <c r="T1152" s="34"/>
      <c r="U1152" s="34"/>
    </row>
    <row r="1153" spans="1:21">
      <c r="A1153" s="34"/>
      <c r="B1153" s="34"/>
      <c r="C1153" s="34"/>
      <c r="D1153" s="34"/>
      <c r="E1153" s="34"/>
      <c r="F1153" s="34"/>
      <c r="G1153" s="34"/>
      <c r="P1153" s="34"/>
      <c r="Q1153" s="34"/>
      <c r="R1153" s="34"/>
      <c r="S1153" s="34"/>
      <c r="T1153" s="34"/>
      <c r="U1153" s="34"/>
    </row>
    <row r="1154" spans="1:21">
      <c r="A1154" s="34"/>
      <c r="B1154" s="34"/>
      <c r="C1154" s="34"/>
      <c r="D1154" s="34"/>
      <c r="E1154" s="34"/>
      <c r="F1154" s="34"/>
      <c r="G1154" s="34"/>
      <c r="P1154" s="34"/>
      <c r="Q1154" s="34"/>
      <c r="R1154" s="34"/>
      <c r="S1154" s="34"/>
      <c r="T1154" s="34"/>
      <c r="U1154" s="34"/>
    </row>
    <row r="1155" spans="1:21">
      <c r="A1155" s="34"/>
      <c r="B1155" s="34"/>
      <c r="C1155" s="34"/>
      <c r="D1155" s="34"/>
      <c r="E1155" s="34"/>
      <c r="F1155" s="34"/>
      <c r="G1155" s="34"/>
      <c r="P1155" s="34"/>
      <c r="Q1155" s="34"/>
      <c r="R1155" s="34"/>
      <c r="S1155" s="34"/>
      <c r="T1155" s="34"/>
      <c r="U1155" s="34"/>
    </row>
    <row r="1156" spans="1:21">
      <c r="A1156" s="34"/>
      <c r="B1156" s="34"/>
      <c r="C1156" s="34"/>
      <c r="D1156" s="34"/>
      <c r="E1156" s="34"/>
      <c r="F1156" s="34"/>
      <c r="G1156" s="34"/>
      <c r="P1156" s="34"/>
      <c r="Q1156" s="34"/>
      <c r="R1156" s="34"/>
      <c r="S1156" s="34"/>
      <c r="T1156" s="34"/>
      <c r="U1156" s="34"/>
    </row>
    <row r="1157" spans="1:21">
      <c r="A1157" s="34"/>
      <c r="B1157" s="34"/>
      <c r="C1157" s="34"/>
      <c r="D1157" s="34"/>
      <c r="E1157" s="34"/>
      <c r="F1157" s="34"/>
      <c r="G1157" s="34"/>
      <c r="P1157" s="34"/>
      <c r="Q1157" s="34"/>
      <c r="R1157" s="34"/>
      <c r="S1157" s="34"/>
      <c r="T1157" s="34"/>
      <c r="U1157" s="34"/>
    </row>
    <row r="1158" spans="1:21">
      <c r="A1158" s="34"/>
      <c r="B1158" s="34"/>
      <c r="C1158" s="34"/>
      <c r="D1158" s="34"/>
      <c r="E1158" s="34"/>
      <c r="F1158" s="34"/>
      <c r="G1158" s="34"/>
      <c r="P1158" s="34"/>
      <c r="Q1158" s="34"/>
      <c r="R1158" s="34"/>
      <c r="S1158" s="34"/>
      <c r="T1158" s="34"/>
      <c r="U1158" s="34"/>
    </row>
    <row r="1159" spans="1:21">
      <c r="A1159" s="34"/>
      <c r="B1159" s="34"/>
      <c r="C1159" s="34"/>
      <c r="D1159" s="34"/>
      <c r="E1159" s="34"/>
      <c r="F1159" s="34"/>
      <c r="G1159" s="34"/>
      <c r="P1159" s="34"/>
      <c r="Q1159" s="34"/>
      <c r="R1159" s="34"/>
      <c r="S1159" s="34"/>
      <c r="T1159" s="34"/>
      <c r="U1159" s="34"/>
    </row>
    <row r="1160" spans="1:21">
      <c r="A1160" s="34"/>
      <c r="B1160" s="34"/>
      <c r="C1160" s="34"/>
      <c r="D1160" s="34"/>
      <c r="E1160" s="34"/>
      <c r="F1160" s="34"/>
      <c r="G1160" s="34"/>
      <c r="P1160" s="34"/>
      <c r="Q1160" s="34"/>
      <c r="R1160" s="34"/>
      <c r="S1160" s="34"/>
      <c r="T1160" s="34"/>
      <c r="U1160" s="34"/>
    </row>
    <row r="1161" spans="1:21">
      <c r="A1161" s="34"/>
      <c r="B1161" s="34"/>
      <c r="C1161" s="34"/>
      <c r="D1161" s="34"/>
      <c r="E1161" s="34"/>
      <c r="F1161" s="34"/>
      <c r="G1161" s="34"/>
      <c r="P1161" s="34"/>
      <c r="Q1161" s="34"/>
      <c r="R1161" s="34"/>
      <c r="S1161" s="34"/>
      <c r="T1161" s="34"/>
      <c r="U1161" s="34"/>
    </row>
    <row r="1162" spans="1:21">
      <c r="A1162" s="34"/>
      <c r="B1162" s="34"/>
      <c r="C1162" s="34"/>
      <c r="D1162" s="34"/>
      <c r="E1162" s="34"/>
      <c r="F1162" s="34"/>
      <c r="G1162" s="34"/>
      <c r="P1162" s="34"/>
      <c r="Q1162" s="34"/>
      <c r="R1162" s="34"/>
      <c r="S1162" s="34"/>
      <c r="T1162" s="34"/>
      <c r="U1162" s="34"/>
    </row>
    <row r="1163" spans="1:21">
      <c r="A1163" s="34"/>
      <c r="B1163" s="34"/>
      <c r="C1163" s="34"/>
      <c r="D1163" s="34"/>
      <c r="E1163" s="34"/>
      <c r="F1163" s="34"/>
      <c r="G1163" s="34"/>
      <c r="P1163" s="34"/>
      <c r="Q1163" s="34"/>
      <c r="R1163" s="34"/>
      <c r="S1163" s="34"/>
      <c r="T1163" s="34"/>
      <c r="U1163" s="34"/>
    </row>
    <row r="1164" spans="1:21">
      <c r="A1164" s="34"/>
      <c r="B1164" s="34"/>
      <c r="C1164" s="34"/>
      <c r="D1164" s="34"/>
      <c r="E1164" s="34"/>
      <c r="F1164" s="34"/>
      <c r="G1164" s="34"/>
      <c r="P1164" s="34"/>
      <c r="Q1164" s="34"/>
      <c r="R1164" s="34"/>
      <c r="S1164" s="34"/>
      <c r="T1164" s="34"/>
      <c r="U1164" s="34"/>
    </row>
    <row r="1165" spans="1:21">
      <c r="A1165" s="34"/>
      <c r="B1165" s="34"/>
      <c r="C1165" s="34"/>
      <c r="D1165" s="34"/>
      <c r="E1165" s="34"/>
      <c r="F1165" s="34"/>
      <c r="G1165" s="34"/>
      <c r="P1165" s="34"/>
      <c r="Q1165" s="34"/>
      <c r="R1165" s="34"/>
      <c r="S1165" s="34"/>
      <c r="T1165" s="34"/>
      <c r="U1165" s="34"/>
    </row>
    <row r="1166" spans="1:21">
      <c r="A1166" s="34"/>
      <c r="B1166" s="34"/>
      <c r="C1166" s="34"/>
      <c r="D1166" s="34"/>
      <c r="E1166" s="34"/>
      <c r="F1166" s="34"/>
      <c r="G1166" s="34"/>
      <c r="P1166" s="34"/>
      <c r="Q1166" s="34"/>
      <c r="R1166" s="34"/>
      <c r="S1166" s="34"/>
      <c r="T1166" s="34"/>
      <c r="U1166" s="34"/>
    </row>
    <row r="1167" spans="1:21">
      <c r="A1167" s="34"/>
      <c r="B1167" s="34"/>
      <c r="C1167" s="34"/>
      <c r="D1167" s="34"/>
      <c r="E1167" s="34"/>
      <c r="F1167" s="34"/>
      <c r="G1167" s="34"/>
      <c r="P1167" s="34"/>
      <c r="Q1167" s="34"/>
      <c r="R1167" s="34"/>
      <c r="S1167" s="34"/>
      <c r="T1167" s="34"/>
      <c r="U1167" s="34"/>
    </row>
    <row r="1168" spans="1:21">
      <c r="A1168" s="34"/>
      <c r="B1168" s="34"/>
      <c r="C1168" s="34"/>
      <c r="D1168" s="34"/>
      <c r="E1168" s="34"/>
      <c r="F1168" s="34"/>
      <c r="G1168" s="34"/>
      <c r="P1168" s="34"/>
      <c r="Q1168" s="34"/>
      <c r="R1168" s="34"/>
      <c r="S1168" s="34"/>
      <c r="T1168" s="34"/>
      <c r="U1168" s="34"/>
    </row>
    <row r="1169" spans="1:21">
      <c r="A1169" s="34"/>
      <c r="B1169" s="34"/>
      <c r="C1169" s="34"/>
      <c r="D1169" s="34"/>
      <c r="E1169" s="34"/>
      <c r="F1169" s="34"/>
      <c r="G1169" s="34"/>
      <c r="P1169" s="34"/>
      <c r="Q1169" s="34"/>
      <c r="R1169" s="34"/>
      <c r="S1169" s="34"/>
      <c r="T1169" s="34"/>
      <c r="U1169" s="34"/>
    </row>
    <row r="1170" spans="1:21">
      <c r="A1170" s="34"/>
      <c r="B1170" s="34"/>
      <c r="C1170" s="34"/>
      <c r="D1170" s="34"/>
      <c r="E1170" s="34"/>
      <c r="F1170" s="34"/>
      <c r="G1170" s="34"/>
      <c r="P1170" s="34"/>
      <c r="Q1170" s="34"/>
      <c r="R1170" s="34"/>
      <c r="S1170" s="34"/>
      <c r="T1170" s="34"/>
      <c r="U1170" s="34"/>
    </row>
    <row r="1171" spans="1:21">
      <c r="A1171" s="34"/>
      <c r="B1171" s="34"/>
      <c r="C1171" s="34"/>
      <c r="D1171" s="34"/>
      <c r="E1171" s="34"/>
      <c r="F1171" s="34"/>
      <c r="G1171" s="34"/>
      <c r="P1171" s="34"/>
      <c r="Q1171" s="34"/>
      <c r="R1171" s="34"/>
      <c r="S1171" s="34"/>
      <c r="T1171" s="34"/>
      <c r="U1171" s="34"/>
    </row>
    <row r="1172" spans="1:21">
      <c r="A1172" s="34"/>
      <c r="B1172" s="34"/>
      <c r="C1172" s="34"/>
      <c r="D1172" s="34"/>
      <c r="E1172" s="34"/>
      <c r="F1172" s="34"/>
      <c r="G1172" s="34"/>
      <c r="P1172" s="34"/>
      <c r="Q1172" s="34"/>
      <c r="R1172" s="34"/>
      <c r="S1172" s="34"/>
      <c r="T1172" s="34"/>
      <c r="U1172" s="34"/>
    </row>
    <row r="1173" spans="1:21">
      <c r="A1173" s="34"/>
      <c r="B1173" s="34"/>
      <c r="C1173" s="34"/>
      <c r="D1173" s="34"/>
      <c r="E1173" s="34"/>
      <c r="F1173" s="34"/>
      <c r="G1173" s="34"/>
      <c r="P1173" s="34"/>
      <c r="Q1173" s="34"/>
      <c r="R1173" s="34"/>
      <c r="S1173" s="34"/>
      <c r="T1173" s="34"/>
      <c r="U1173" s="34"/>
    </row>
    <row r="1174" spans="1:21">
      <c r="A1174" s="34"/>
      <c r="B1174" s="34"/>
      <c r="C1174" s="34"/>
      <c r="D1174" s="34"/>
      <c r="E1174" s="34"/>
      <c r="F1174" s="34"/>
      <c r="G1174" s="34"/>
      <c r="P1174" s="34"/>
      <c r="Q1174" s="34"/>
      <c r="R1174" s="34"/>
      <c r="S1174" s="34"/>
      <c r="T1174" s="34"/>
      <c r="U1174" s="34"/>
    </row>
    <row r="1175" spans="1:21">
      <c r="A1175" s="34"/>
      <c r="B1175" s="34"/>
      <c r="C1175" s="34"/>
      <c r="D1175" s="34"/>
      <c r="E1175" s="34"/>
      <c r="F1175" s="34"/>
      <c r="G1175" s="34"/>
      <c r="P1175" s="34"/>
      <c r="Q1175" s="34"/>
      <c r="R1175" s="34"/>
      <c r="S1175" s="34"/>
      <c r="T1175" s="34"/>
      <c r="U1175" s="34"/>
    </row>
    <row r="1176" spans="1:21">
      <c r="A1176" s="34"/>
      <c r="B1176" s="34"/>
      <c r="C1176" s="34"/>
      <c r="D1176" s="34"/>
      <c r="E1176" s="34"/>
      <c r="F1176" s="34"/>
      <c r="G1176" s="34"/>
      <c r="P1176" s="34"/>
      <c r="Q1176" s="34"/>
      <c r="R1176" s="34"/>
      <c r="S1176" s="34"/>
      <c r="T1176" s="34"/>
      <c r="U1176" s="34"/>
    </row>
    <row r="1177" spans="1:21">
      <c r="A1177" s="34"/>
      <c r="B1177" s="34"/>
      <c r="C1177" s="34"/>
      <c r="D1177" s="34"/>
      <c r="E1177" s="34"/>
      <c r="F1177" s="34"/>
      <c r="G1177" s="34"/>
      <c r="P1177" s="34"/>
      <c r="Q1177" s="34"/>
      <c r="R1177" s="34"/>
      <c r="S1177" s="34"/>
      <c r="T1177" s="34"/>
      <c r="U1177" s="34"/>
    </row>
    <row r="1178" spans="1:21">
      <c r="A1178" s="34"/>
      <c r="B1178" s="34"/>
      <c r="C1178" s="34"/>
      <c r="D1178" s="34"/>
      <c r="E1178" s="34"/>
      <c r="F1178" s="34"/>
      <c r="G1178" s="34"/>
      <c r="P1178" s="34"/>
      <c r="Q1178" s="34"/>
      <c r="R1178" s="34"/>
      <c r="S1178" s="34"/>
      <c r="T1178" s="34"/>
      <c r="U1178" s="34"/>
    </row>
    <row r="1179" spans="1:21">
      <c r="A1179" s="34"/>
      <c r="B1179" s="34"/>
      <c r="C1179" s="34"/>
      <c r="D1179" s="34"/>
      <c r="E1179" s="34"/>
      <c r="F1179" s="34"/>
      <c r="G1179" s="34"/>
      <c r="P1179" s="34"/>
      <c r="Q1179" s="34"/>
      <c r="R1179" s="34"/>
      <c r="S1179" s="34"/>
      <c r="T1179" s="34"/>
      <c r="U1179" s="34"/>
    </row>
    <row r="1180" spans="1:21">
      <c r="A1180" s="34"/>
      <c r="B1180" s="34"/>
      <c r="C1180" s="34"/>
      <c r="D1180" s="34"/>
      <c r="E1180" s="34"/>
      <c r="F1180" s="34"/>
      <c r="G1180" s="34"/>
      <c r="P1180" s="34"/>
      <c r="Q1180" s="34"/>
      <c r="R1180" s="34"/>
      <c r="S1180" s="34"/>
      <c r="T1180" s="34"/>
      <c r="U1180" s="34"/>
    </row>
    <row r="1181" spans="1:21">
      <c r="A1181" s="34"/>
      <c r="B1181" s="34"/>
      <c r="C1181" s="34"/>
      <c r="D1181" s="34"/>
      <c r="E1181" s="34"/>
      <c r="F1181" s="34"/>
      <c r="G1181" s="34"/>
      <c r="P1181" s="34"/>
      <c r="Q1181" s="34"/>
      <c r="R1181" s="34"/>
      <c r="S1181" s="34"/>
      <c r="T1181" s="34"/>
      <c r="U1181" s="34"/>
    </row>
    <row r="1182" spans="1:21">
      <c r="A1182" s="34"/>
      <c r="B1182" s="34"/>
      <c r="C1182" s="34"/>
      <c r="D1182" s="34"/>
      <c r="E1182" s="34"/>
      <c r="F1182" s="34"/>
      <c r="G1182" s="34"/>
      <c r="P1182" s="34"/>
      <c r="Q1182" s="34"/>
      <c r="R1182" s="34"/>
      <c r="S1182" s="34"/>
      <c r="T1182" s="34"/>
      <c r="U1182" s="34"/>
    </row>
    <row r="1183" spans="1:21">
      <c r="A1183" s="34"/>
      <c r="B1183" s="34"/>
      <c r="C1183" s="34"/>
      <c r="D1183" s="34"/>
      <c r="E1183" s="34"/>
      <c r="F1183" s="34"/>
      <c r="G1183" s="34"/>
      <c r="P1183" s="34"/>
      <c r="Q1183" s="34"/>
      <c r="R1183" s="34"/>
      <c r="S1183" s="34"/>
      <c r="T1183" s="34"/>
      <c r="U1183" s="34"/>
    </row>
    <row r="1184" spans="1:21">
      <c r="A1184" s="34"/>
      <c r="B1184" s="34"/>
      <c r="C1184" s="34"/>
      <c r="D1184" s="34"/>
      <c r="E1184" s="34"/>
      <c r="F1184" s="34"/>
      <c r="G1184" s="34"/>
      <c r="P1184" s="34"/>
      <c r="Q1184" s="34"/>
      <c r="R1184" s="34"/>
      <c r="S1184" s="34"/>
      <c r="T1184" s="34"/>
      <c r="U1184" s="34"/>
    </row>
    <row r="1185" spans="1:21">
      <c r="A1185" s="34"/>
      <c r="B1185" s="34"/>
      <c r="C1185" s="34"/>
      <c r="D1185" s="34"/>
      <c r="E1185" s="34"/>
      <c r="F1185" s="34"/>
      <c r="G1185" s="34"/>
      <c r="P1185" s="34"/>
      <c r="Q1185" s="34"/>
      <c r="R1185" s="34"/>
      <c r="S1185" s="34"/>
      <c r="T1185" s="34"/>
      <c r="U1185" s="34"/>
    </row>
    <row r="1186" spans="1:21">
      <c r="A1186" s="34"/>
      <c r="B1186" s="34"/>
      <c r="C1186" s="34"/>
      <c r="D1186" s="34"/>
      <c r="E1186" s="34"/>
      <c r="F1186" s="34"/>
      <c r="G1186" s="34"/>
      <c r="P1186" s="34"/>
      <c r="Q1186" s="34"/>
      <c r="R1186" s="34"/>
      <c r="S1186" s="34"/>
      <c r="T1186" s="34"/>
      <c r="U1186" s="34"/>
    </row>
    <row r="1187" spans="1:21">
      <c r="A1187" s="34"/>
      <c r="B1187" s="34"/>
      <c r="C1187" s="34"/>
      <c r="D1187" s="34"/>
      <c r="E1187" s="34"/>
      <c r="F1187" s="34"/>
      <c r="G1187" s="34"/>
      <c r="P1187" s="34"/>
      <c r="Q1187" s="34"/>
      <c r="R1187" s="34"/>
      <c r="S1187" s="34"/>
      <c r="T1187" s="34"/>
      <c r="U1187" s="34"/>
    </row>
    <row r="1188" spans="1:21">
      <c r="A1188" s="34"/>
      <c r="B1188" s="34"/>
      <c r="C1188" s="34"/>
      <c r="D1188" s="34"/>
      <c r="E1188" s="34"/>
      <c r="F1188" s="34"/>
      <c r="G1188" s="34"/>
      <c r="P1188" s="34"/>
      <c r="Q1188" s="34"/>
      <c r="R1188" s="34"/>
      <c r="S1188" s="34"/>
      <c r="T1188" s="34"/>
      <c r="U1188" s="34"/>
    </row>
    <row r="1189" spans="1:21">
      <c r="A1189" s="34"/>
      <c r="B1189" s="34"/>
      <c r="C1189" s="34"/>
      <c r="D1189" s="34"/>
      <c r="E1189" s="34"/>
      <c r="F1189" s="34"/>
      <c r="G1189" s="34"/>
      <c r="P1189" s="34"/>
      <c r="Q1189" s="34"/>
      <c r="R1189" s="34"/>
      <c r="S1189" s="34"/>
      <c r="T1189" s="34"/>
      <c r="U1189" s="34"/>
    </row>
    <row r="1190" spans="1:21">
      <c r="A1190" s="34"/>
      <c r="B1190" s="34"/>
      <c r="C1190" s="34"/>
      <c r="D1190" s="34"/>
      <c r="E1190" s="34"/>
      <c r="F1190" s="34"/>
      <c r="G1190" s="34"/>
      <c r="P1190" s="34"/>
      <c r="Q1190" s="34"/>
      <c r="R1190" s="34"/>
      <c r="S1190" s="34"/>
      <c r="T1190" s="34"/>
      <c r="U1190" s="34"/>
    </row>
    <row r="1191" spans="1:21">
      <c r="A1191" s="34"/>
      <c r="B1191" s="34"/>
      <c r="C1191" s="34"/>
      <c r="D1191" s="34"/>
      <c r="E1191" s="34"/>
      <c r="F1191" s="34"/>
      <c r="G1191" s="34"/>
      <c r="P1191" s="34"/>
      <c r="Q1191" s="34"/>
      <c r="R1191" s="34"/>
      <c r="S1191" s="34"/>
      <c r="T1191" s="34"/>
      <c r="U1191" s="34"/>
    </row>
    <row r="1192" spans="1:21">
      <c r="A1192" s="34"/>
      <c r="B1192" s="34"/>
      <c r="C1192" s="34"/>
      <c r="D1192" s="34"/>
      <c r="E1192" s="34"/>
      <c r="F1192" s="34"/>
      <c r="G1192" s="34"/>
      <c r="P1192" s="34"/>
      <c r="Q1192" s="34"/>
      <c r="R1192" s="34"/>
      <c r="S1192" s="34"/>
      <c r="T1192" s="34"/>
      <c r="U1192" s="34"/>
    </row>
    <row r="1193" spans="1:21">
      <c r="A1193" s="34"/>
      <c r="B1193" s="34"/>
      <c r="C1193" s="34"/>
      <c r="D1193" s="34"/>
      <c r="E1193" s="34"/>
      <c r="F1193" s="34"/>
      <c r="G1193" s="34"/>
      <c r="P1193" s="34"/>
      <c r="Q1193" s="34"/>
      <c r="R1193" s="34"/>
      <c r="S1193" s="34"/>
      <c r="T1193" s="34"/>
      <c r="U1193" s="34"/>
    </row>
    <row r="1194" spans="1:21">
      <c r="A1194" s="34"/>
      <c r="B1194" s="34"/>
      <c r="C1194" s="34"/>
      <c r="D1194" s="34"/>
      <c r="E1194" s="34"/>
      <c r="F1194" s="34"/>
      <c r="G1194" s="34"/>
      <c r="P1194" s="34"/>
      <c r="Q1194" s="34"/>
      <c r="R1194" s="34"/>
      <c r="S1194" s="34"/>
      <c r="T1194" s="34"/>
      <c r="U1194" s="34"/>
    </row>
    <row r="1195" spans="1:21">
      <c r="A1195" s="34"/>
      <c r="B1195" s="34"/>
      <c r="C1195" s="34"/>
      <c r="D1195" s="34"/>
      <c r="E1195" s="34"/>
      <c r="F1195" s="34"/>
      <c r="G1195" s="34"/>
      <c r="P1195" s="34"/>
      <c r="Q1195" s="34"/>
      <c r="R1195" s="34"/>
      <c r="S1195" s="34"/>
      <c r="T1195" s="34"/>
      <c r="U1195" s="34"/>
    </row>
    <row r="1196" spans="1:21">
      <c r="A1196" s="34"/>
      <c r="B1196" s="34"/>
      <c r="C1196" s="34"/>
      <c r="D1196" s="34"/>
      <c r="E1196" s="34"/>
      <c r="F1196" s="34"/>
      <c r="G1196" s="34"/>
      <c r="P1196" s="34"/>
      <c r="Q1196" s="34"/>
      <c r="R1196" s="34"/>
      <c r="S1196" s="34"/>
      <c r="T1196" s="34"/>
      <c r="U1196" s="34"/>
    </row>
    <row r="1197" spans="1:21">
      <c r="A1197" s="34"/>
      <c r="B1197" s="34"/>
      <c r="C1197" s="34"/>
      <c r="D1197" s="34"/>
      <c r="E1197" s="34"/>
      <c r="F1197" s="34"/>
      <c r="G1197" s="34"/>
      <c r="P1197" s="34"/>
      <c r="Q1197" s="34"/>
      <c r="R1197" s="34"/>
      <c r="S1197" s="34"/>
      <c r="T1197" s="34"/>
      <c r="U1197" s="34"/>
    </row>
    <row r="1198" spans="1:21">
      <c r="A1198" s="34"/>
      <c r="B1198" s="34"/>
      <c r="C1198" s="34"/>
      <c r="D1198" s="34"/>
      <c r="E1198" s="34"/>
      <c r="F1198" s="34"/>
      <c r="G1198" s="34"/>
      <c r="P1198" s="34"/>
      <c r="Q1198" s="34"/>
      <c r="R1198" s="34"/>
      <c r="S1198" s="34"/>
      <c r="T1198" s="34"/>
      <c r="U1198" s="34"/>
    </row>
    <row r="1199" spans="1:21">
      <c r="A1199" s="34"/>
      <c r="B1199" s="34"/>
      <c r="C1199" s="34"/>
      <c r="D1199" s="34"/>
      <c r="E1199" s="34"/>
      <c r="F1199" s="34"/>
      <c r="G1199" s="34"/>
      <c r="P1199" s="34"/>
      <c r="Q1199" s="34"/>
      <c r="R1199" s="34"/>
      <c r="S1199" s="34"/>
      <c r="T1199" s="34"/>
      <c r="U1199" s="34"/>
    </row>
    <row r="1200" spans="1:21">
      <c r="A1200" s="34"/>
      <c r="B1200" s="34"/>
      <c r="C1200" s="34"/>
      <c r="D1200" s="34"/>
      <c r="E1200" s="34"/>
      <c r="F1200" s="34"/>
      <c r="G1200" s="34"/>
      <c r="P1200" s="34"/>
      <c r="Q1200" s="34"/>
      <c r="R1200" s="34"/>
      <c r="S1200" s="34"/>
      <c r="T1200" s="34"/>
      <c r="U1200" s="34"/>
    </row>
    <row r="1201" spans="1:21">
      <c r="A1201" s="34"/>
      <c r="B1201" s="34"/>
      <c r="C1201" s="34"/>
      <c r="D1201" s="34"/>
      <c r="E1201" s="34"/>
      <c r="F1201" s="34"/>
      <c r="G1201" s="34"/>
      <c r="P1201" s="34"/>
      <c r="Q1201" s="34"/>
      <c r="R1201" s="34"/>
      <c r="S1201" s="34"/>
      <c r="T1201" s="34"/>
      <c r="U1201" s="34"/>
    </row>
    <row r="1202" spans="1:21">
      <c r="A1202" s="34"/>
      <c r="B1202" s="34"/>
      <c r="C1202" s="34"/>
      <c r="D1202" s="34"/>
      <c r="E1202" s="34"/>
      <c r="F1202" s="34"/>
      <c r="G1202" s="34"/>
      <c r="P1202" s="34"/>
      <c r="Q1202" s="34"/>
      <c r="R1202" s="34"/>
      <c r="S1202" s="34"/>
      <c r="T1202" s="34"/>
      <c r="U1202" s="34"/>
    </row>
    <row r="1203" spans="1:21">
      <c r="A1203" s="34"/>
      <c r="B1203" s="34"/>
      <c r="C1203" s="34"/>
      <c r="D1203" s="34"/>
      <c r="E1203" s="34"/>
      <c r="F1203" s="34"/>
      <c r="G1203" s="34"/>
      <c r="P1203" s="34"/>
      <c r="Q1203" s="34"/>
      <c r="R1203" s="34"/>
      <c r="S1203" s="34"/>
      <c r="T1203" s="34"/>
      <c r="U1203" s="34"/>
    </row>
    <row r="1204" spans="1:21">
      <c r="A1204" s="34"/>
      <c r="B1204" s="34"/>
      <c r="C1204" s="34"/>
      <c r="D1204" s="34"/>
      <c r="E1204" s="34"/>
      <c r="F1204" s="34"/>
      <c r="G1204" s="34"/>
      <c r="P1204" s="34"/>
      <c r="Q1204" s="34"/>
      <c r="R1204" s="34"/>
      <c r="S1204" s="34"/>
      <c r="T1204" s="34"/>
      <c r="U1204" s="34"/>
    </row>
    <row r="1205" spans="1:21">
      <c r="A1205" s="34"/>
      <c r="B1205" s="34"/>
      <c r="C1205" s="34"/>
      <c r="D1205" s="34"/>
      <c r="E1205" s="34"/>
      <c r="F1205" s="34"/>
      <c r="G1205" s="34"/>
      <c r="P1205" s="34"/>
      <c r="Q1205" s="34"/>
      <c r="R1205" s="34"/>
      <c r="S1205" s="34"/>
      <c r="T1205" s="34"/>
      <c r="U1205" s="34"/>
    </row>
    <row r="1206" spans="1:21">
      <c r="A1206" s="34"/>
      <c r="B1206" s="34"/>
      <c r="C1206" s="34"/>
      <c r="D1206" s="34"/>
      <c r="E1206" s="34"/>
      <c r="F1206" s="34"/>
      <c r="G1206" s="34"/>
      <c r="P1206" s="34"/>
      <c r="Q1206" s="34"/>
      <c r="R1206" s="34"/>
      <c r="S1206" s="34"/>
      <c r="T1206" s="34"/>
      <c r="U1206" s="34"/>
    </row>
    <row r="1207" spans="1:21">
      <c r="A1207" s="34"/>
      <c r="B1207" s="34"/>
      <c r="C1207" s="34"/>
      <c r="D1207" s="34"/>
      <c r="E1207" s="34"/>
      <c r="F1207" s="34"/>
      <c r="G1207" s="34"/>
      <c r="P1207" s="34"/>
      <c r="Q1207" s="34"/>
      <c r="R1207" s="34"/>
      <c r="S1207" s="34"/>
      <c r="T1207" s="34"/>
      <c r="U1207" s="34"/>
    </row>
    <row r="1208" spans="1:21">
      <c r="A1208" s="34"/>
      <c r="B1208" s="34"/>
      <c r="C1208" s="34"/>
      <c r="D1208" s="34"/>
      <c r="E1208" s="34"/>
      <c r="F1208" s="34"/>
      <c r="G1208" s="34"/>
      <c r="P1208" s="34"/>
      <c r="Q1208" s="34"/>
      <c r="R1208" s="34"/>
      <c r="S1208" s="34"/>
      <c r="T1208" s="34"/>
      <c r="U1208" s="34"/>
    </row>
    <row r="1209" spans="1:21">
      <c r="A1209" s="34"/>
      <c r="B1209" s="34"/>
      <c r="C1209" s="34"/>
      <c r="D1209" s="34"/>
      <c r="E1209" s="34"/>
      <c r="F1209" s="34"/>
      <c r="G1209" s="34"/>
      <c r="P1209" s="34"/>
      <c r="Q1209" s="34"/>
      <c r="R1209" s="34"/>
      <c r="S1209" s="34"/>
      <c r="T1209" s="34"/>
      <c r="U1209" s="34"/>
    </row>
    <row r="1210" spans="1:21">
      <c r="A1210" s="34"/>
      <c r="B1210" s="34"/>
      <c r="C1210" s="34"/>
      <c r="D1210" s="34"/>
      <c r="E1210" s="34"/>
      <c r="F1210" s="34"/>
      <c r="G1210" s="34"/>
      <c r="P1210" s="34"/>
      <c r="Q1210" s="34"/>
      <c r="R1210" s="34"/>
      <c r="S1210" s="34"/>
      <c r="T1210" s="34"/>
      <c r="U1210" s="34"/>
    </row>
    <row r="1211" spans="1:21">
      <c r="A1211" s="34"/>
      <c r="B1211" s="34"/>
      <c r="C1211" s="34"/>
      <c r="D1211" s="34"/>
      <c r="E1211" s="34"/>
      <c r="F1211" s="34"/>
      <c r="G1211" s="34"/>
      <c r="P1211" s="34"/>
      <c r="Q1211" s="34"/>
      <c r="R1211" s="34"/>
      <c r="S1211" s="34"/>
      <c r="T1211" s="34"/>
      <c r="U1211" s="34"/>
    </row>
    <row r="1212" spans="1:21">
      <c r="A1212" s="34"/>
      <c r="B1212" s="34"/>
      <c r="C1212" s="34"/>
      <c r="D1212" s="34"/>
      <c r="E1212" s="34"/>
      <c r="F1212" s="34"/>
      <c r="G1212" s="34"/>
      <c r="P1212" s="34"/>
      <c r="Q1212" s="34"/>
      <c r="R1212" s="34"/>
      <c r="S1212" s="34"/>
      <c r="T1212" s="34"/>
      <c r="U1212" s="34"/>
    </row>
    <row r="1213" spans="1:21">
      <c r="A1213" s="34"/>
      <c r="B1213" s="34"/>
      <c r="C1213" s="34"/>
      <c r="D1213" s="34"/>
      <c r="E1213" s="34"/>
      <c r="F1213" s="34"/>
      <c r="G1213" s="34"/>
      <c r="P1213" s="34"/>
      <c r="Q1213" s="34"/>
      <c r="R1213" s="34"/>
      <c r="S1213" s="34"/>
      <c r="T1213" s="34"/>
      <c r="U1213" s="34"/>
    </row>
    <row r="1214" spans="1:21">
      <c r="A1214" s="34"/>
      <c r="B1214" s="34"/>
      <c r="C1214" s="34"/>
      <c r="D1214" s="34"/>
      <c r="E1214" s="34"/>
      <c r="F1214" s="34"/>
      <c r="G1214" s="34"/>
      <c r="P1214" s="34"/>
      <c r="Q1214" s="34"/>
      <c r="R1214" s="34"/>
      <c r="S1214" s="34"/>
      <c r="T1214" s="34"/>
      <c r="U1214" s="34"/>
    </row>
    <row r="1215" spans="1:21">
      <c r="A1215" s="34"/>
      <c r="B1215" s="34"/>
      <c r="C1215" s="34"/>
      <c r="D1215" s="34"/>
      <c r="E1215" s="34"/>
      <c r="F1215" s="34"/>
      <c r="G1215" s="34"/>
      <c r="P1215" s="34"/>
      <c r="Q1215" s="34"/>
      <c r="R1215" s="34"/>
      <c r="S1215" s="34"/>
      <c r="T1215" s="34"/>
      <c r="U1215" s="34"/>
    </row>
    <row r="1216" spans="1:21">
      <c r="A1216" s="34"/>
      <c r="B1216" s="34"/>
      <c r="C1216" s="34"/>
      <c r="D1216" s="34"/>
      <c r="E1216" s="34"/>
      <c r="F1216" s="34"/>
      <c r="G1216" s="34"/>
      <c r="P1216" s="34"/>
      <c r="Q1216" s="34"/>
      <c r="R1216" s="34"/>
      <c r="S1216" s="34"/>
      <c r="T1216" s="34"/>
      <c r="U1216" s="34"/>
    </row>
    <row r="1217" spans="1:21">
      <c r="A1217" s="34"/>
      <c r="B1217" s="34"/>
      <c r="C1217" s="34"/>
      <c r="D1217" s="34"/>
      <c r="E1217" s="34"/>
      <c r="F1217" s="34"/>
      <c r="G1217" s="34"/>
      <c r="P1217" s="34"/>
      <c r="Q1217" s="34"/>
      <c r="R1217" s="34"/>
      <c r="S1217" s="34"/>
      <c r="T1217" s="34"/>
      <c r="U1217" s="34"/>
    </row>
    <row r="1218" spans="1:21">
      <c r="A1218" s="34"/>
      <c r="B1218" s="34"/>
      <c r="C1218" s="34"/>
      <c r="D1218" s="34"/>
      <c r="E1218" s="34"/>
      <c r="F1218" s="34"/>
      <c r="G1218" s="34"/>
      <c r="P1218" s="34"/>
      <c r="Q1218" s="34"/>
      <c r="R1218" s="34"/>
      <c r="S1218" s="34"/>
      <c r="T1218" s="34"/>
      <c r="U1218" s="34"/>
    </row>
    <row r="1219" spans="1:21">
      <c r="A1219" s="34"/>
      <c r="B1219" s="34"/>
      <c r="C1219" s="34"/>
      <c r="D1219" s="34"/>
      <c r="E1219" s="34"/>
      <c r="F1219" s="34"/>
      <c r="G1219" s="34"/>
      <c r="P1219" s="34"/>
      <c r="Q1219" s="34"/>
      <c r="R1219" s="34"/>
      <c r="S1219" s="34"/>
      <c r="T1219" s="34"/>
      <c r="U1219" s="34"/>
    </row>
    <row r="1220" spans="1:21">
      <c r="A1220" s="34"/>
      <c r="B1220" s="34"/>
      <c r="C1220" s="34"/>
      <c r="D1220" s="34"/>
      <c r="E1220" s="34"/>
      <c r="F1220" s="34"/>
      <c r="G1220" s="34"/>
      <c r="P1220" s="34"/>
      <c r="Q1220" s="34"/>
      <c r="R1220" s="34"/>
      <c r="S1220" s="34"/>
      <c r="T1220" s="34"/>
      <c r="U1220" s="34"/>
    </row>
    <row r="1221" spans="1:21">
      <c r="A1221" s="34"/>
      <c r="B1221" s="34"/>
      <c r="C1221" s="34"/>
      <c r="D1221" s="34"/>
      <c r="E1221" s="34"/>
      <c r="F1221" s="34"/>
      <c r="G1221" s="34"/>
      <c r="P1221" s="34"/>
      <c r="Q1221" s="34"/>
      <c r="R1221" s="34"/>
      <c r="S1221" s="34"/>
      <c r="T1221" s="34"/>
      <c r="U1221" s="34"/>
    </row>
    <row r="1222" spans="1:21">
      <c r="A1222" s="34"/>
      <c r="B1222" s="34"/>
      <c r="C1222" s="34"/>
      <c r="D1222" s="34"/>
      <c r="E1222" s="34"/>
      <c r="F1222" s="34"/>
      <c r="G1222" s="34"/>
      <c r="P1222" s="34"/>
      <c r="Q1222" s="34"/>
      <c r="R1222" s="34"/>
      <c r="S1222" s="34"/>
      <c r="T1222" s="34"/>
      <c r="U1222" s="34"/>
    </row>
    <row r="1223" spans="1:21">
      <c r="A1223" s="34"/>
      <c r="B1223" s="34"/>
      <c r="C1223" s="34"/>
      <c r="D1223" s="34"/>
      <c r="E1223" s="34"/>
      <c r="F1223" s="34"/>
      <c r="G1223" s="34"/>
      <c r="P1223" s="34"/>
      <c r="Q1223" s="34"/>
      <c r="R1223" s="34"/>
      <c r="S1223" s="34"/>
      <c r="T1223" s="34"/>
      <c r="U1223" s="34"/>
    </row>
    <row r="1224" spans="1:21">
      <c r="A1224" s="34"/>
      <c r="B1224" s="34"/>
      <c r="C1224" s="34"/>
      <c r="D1224" s="34"/>
      <c r="E1224" s="34"/>
      <c r="F1224" s="34"/>
      <c r="G1224" s="34"/>
      <c r="P1224" s="34"/>
      <c r="Q1224" s="34"/>
      <c r="R1224" s="34"/>
      <c r="S1224" s="34"/>
      <c r="T1224" s="34"/>
      <c r="U1224" s="34"/>
    </row>
    <row r="1225" spans="1:21">
      <c r="A1225" s="34"/>
      <c r="B1225" s="34"/>
      <c r="C1225" s="34"/>
      <c r="D1225" s="34"/>
      <c r="E1225" s="34"/>
      <c r="F1225" s="34"/>
      <c r="G1225" s="34"/>
      <c r="P1225" s="34"/>
      <c r="Q1225" s="34"/>
      <c r="R1225" s="34"/>
      <c r="S1225" s="34"/>
      <c r="T1225" s="34"/>
      <c r="U1225" s="34"/>
    </row>
    <row r="1226" spans="1:21">
      <c r="A1226" s="34"/>
      <c r="B1226" s="34"/>
      <c r="C1226" s="34"/>
      <c r="D1226" s="34"/>
      <c r="E1226" s="34"/>
      <c r="F1226" s="34"/>
      <c r="G1226" s="34"/>
      <c r="P1226" s="34"/>
      <c r="Q1226" s="34"/>
      <c r="R1226" s="34"/>
      <c r="S1226" s="34"/>
      <c r="T1226" s="34"/>
      <c r="U1226" s="34"/>
    </row>
    <row r="1227" spans="1:21">
      <c r="A1227" s="34"/>
      <c r="B1227" s="34"/>
      <c r="C1227" s="34"/>
      <c r="D1227" s="34"/>
      <c r="E1227" s="34"/>
      <c r="F1227" s="34"/>
      <c r="G1227" s="34"/>
      <c r="P1227" s="34"/>
      <c r="Q1227" s="34"/>
      <c r="R1227" s="34"/>
      <c r="S1227" s="34"/>
      <c r="T1227" s="34"/>
      <c r="U1227" s="34"/>
    </row>
    <row r="1228" spans="1:21">
      <c r="A1228" s="34"/>
      <c r="B1228" s="34"/>
      <c r="C1228" s="34"/>
      <c r="D1228" s="34"/>
      <c r="E1228" s="34"/>
      <c r="F1228" s="34"/>
      <c r="G1228" s="34"/>
      <c r="P1228" s="34"/>
      <c r="Q1228" s="34"/>
      <c r="R1228" s="34"/>
      <c r="S1228" s="34"/>
      <c r="T1228" s="34"/>
      <c r="U1228" s="34"/>
    </row>
    <row r="1229" spans="1:21">
      <c r="A1229" s="34"/>
      <c r="B1229" s="34"/>
      <c r="C1229" s="34"/>
      <c r="D1229" s="34"/>
      <c r="E1229" s="34"/>
      <c r="F1229" s="34"/>
      <c r="G1229" s="34"/>
      <c r="P1229" s="34"/>
      <c r="Q1229" s="34"/>
      <c r="R1229" s="34"/>
      <c r="S1229" s="34"/>
      <c r="T1229" s="34"/>
      <c r="U1229" s="34"/>
    </row>
    <row r="1230" spans="1:21">
      <c r="A1230" s="34"/>
      <c r="B1230" s="34"/>
      <c r="C1230" s="34"/>
      <c r="D1230" s="34"/>
      <c r="E1230" s="34"/>
      <c r="F1230" s="34"/>
      <c r="G1230" s="34"/>
      <c r="P1230" s="34"/>
      <c r="Q1230" s="34"/>
      <c r="R1230" s="34"/>
      <c r="S1230" s="34"/>
      <c r="T1230" s="34"/>
      <c r="U1230" s="34"/>
    </row>
    <row r="1231" spans="1:21">
      <c r="A1231" s="34"/>
      <c r="B1231" s="34"/>
      <c r="C1231" s="34"/>
      <c r="D1231" s="34"/>
      <c r="E1231" s="34"/>
      <c r="F1231" s="34"/>
      <c r="G1231" s="34"/>
      <c r="P1231" s="34"/>
      <c r="Q1231" s="34"/>
      <c r="R1231" s="34"/>
      <c r="S1231" s="34"/>
      <c r="T1231" s="34"/>
      <c r="U1231" s="34"/>
    </row>
    <row r="1232" spans="1:21">
      <c r="A1232" s="34"/>
      <c r="B1232" s="34"/>
      <c r="C1232" s="34"/>
      <c r="D1232" s="34"/>
      <c r="E1232" s="34"/>
      <c r="F1232" s="34"/>
      <c r="G1232" s="34"/>
      <c r="P1232" s="34"/>
      <c r="Q1232" s="34"/>
      <c r="R1232" s="34"/>
      <c r="S1232" s="34"/>
      <c r="T1232" s="34"/>
      <c r="U1232" s="34"/>
    </row>
    <row r="1233" spans="1:21">
      <c r="A1233" s="34"/>
      <c r="B1233" s="34"/>
      <c r="C1233" s="34"/>
      <c r="D1233" s="34"/>
      <c r="E1233" s="34"/>
      <c r="F1233" s="34"/>
      <c r="G1233" s="34"/>
      <c r="P1233" s="34"/>
      <c r="Q1233" s="34"/>
      <c r="R1233" s="34"/>
      <c r="S1233" s="34"/>
      <c r="T1233" s="34"/>
      <c r="U1233" s="34"/>
    </row>
    <row r="1234" spans="1:21">
      <c r="A1234" s="34"/>
      <c r="B1234" s="34"/>
      <c r="C1234" s="34"/>
      <c r="D1234" s="34"/>
      <c r="E1234" s="34"/>
      <c r="F1234" s="34"/>
      <c r="G1234" s="34"/>
      <c r="P1234" s="34"/>
      <c r="Q1234" s="34"/>
      <c r="R1234" s="34"/>
      <c r="S1234" s="34"/>
      <c r="T1234" s="34"/>
      <c r="U1234" s="34"/>
    </row>
    <row r="1235" spans="1:21">
      <c r="A1235" s="34"/>
      <c r="B1235" s="34"/>
      <c r="C1235" s="34"/>
      <c r="D1235" s="34"/>
      <c r="E1235" s="34"/>
      <c r="F1235" s="34"/>
      <c r="G1235" s="34"/>
      <c r="P1235" s="34"/>
      <c r="Q1235" s="34"/>
      <c r="R1235" s="34"/>
      <c r="S1235" s="34"/>
      <c r="T1235" s="34"/>
      <c r="U1235" s="34"/>
    </row>
    <row r="1236" spans="1:21">
      <c r="A1236" s="34"/>
      <c r="B1236" s="34"/>
      <c r="C1236" s="34"/>
      <c r="D1236" s="34"/>
      <c r="E1236" s="34"/>
      <c r="F1236" s="34"/>
      <c r="G1236" s="34"/>
      <c r="P1236" s="34"/>
      <c r="Q1236" s="34"/>
      <c r="R1236" s="34"/>
      <c r="S1236" s="34"/>
      <c r="T1236" s="34"/>
      <c r="U1236" s="34"/>
    </row>
    <row r="1237" spans="1:21">
      <c r="A1237" s="34"/>
      <c r="B1237" s="34"/>
      <c r="C1237" s="34"/>
      <c r="D1237" s="34"/>
      <c r="E1237" s="34"/>
      <c r="F1237" s="34"/>
      <c r="G1237" s="34"/>
      <c r="P1237" s="34"/>
      <c r="Q1237" s="34"/>
      <c r="R1237" s="34"/>
      <c r="S1237" s="34"/>
      <c r="T1237" s="34"/>
      <c r="U1237" s="34"/>
    </row>
    <row r="1238" spans="1:21">
      <c r="A1238" s="34"/>
      <c r="B1238" s="34"/>
      <c r="C1238" s="34"/>
      <c r="D1238" s="34"/>
      <c r="E1238" s="34"/>
      <c r="F1238" s="34"/>
      <c r="G1238" s="34"/>
      <c r="P1238" s="34"/>
      <c r="Q1238" s="34"/>
      <c r="R1238" s="34"/>
      <c r="S1238" s="34"/>
      <c r="T1238" s="34"/>
      <c r="U1238" s="34"/>
    </row>
    <row r="1239" spans="1:21">
      <c r="A1239" s="34"/>
      <c r="B1239" s="34"/>
      <c r="C1239" s="34"/>
      <c r="D1239" s="34"/>
      <c r="E1239" s="34"/>
      <c r="F1239" s="34"/>
      <c r="G1239" s="34"/>
      <c r="P1239" s="34"/>
      <c r="Q1239" s="34"/>
      <c r="R1239" s="34"/>
      <c r="S1239" s="34"/>
      <c r="T1239" s="34"/>
      <c r="U1239" s="34"/>
    </row>
    <row r="1240" spans="1:21">
      <c r="A1240" s="34"/>
      <c r="B1240" s="34"/>
      <c r="C1240" s="34"/>
      <c r="D1240" s="34"/>
      <c r="E1240" s="34"/>
      <c r="F1240" s="34"/>
      <c r="G1240" s="34"/>
      <c r="P1240" s="34"/>
      <c r="Q1240" s="34"/>
      <c r="R1240" s="34"/>
      <c r="S1240" s="34"/>
      <c r="T1240" s="34"/>
      <c r="U1240" s="34"/>
    </row>
    <row r="1241" spans="1:21">
      <c r="A1241" s="34"/>
      <c r="B1241" s="34"/>
      <c r="C1241" s="34"/>
      <c r="D1241" s="34"/>
      <c r="E1241" s="34"/>
      <c r="F1241" s="34"/>
      <c r="G1241" s="34"/>
      <c r="P1241" s="34"/>
      <c r="Q1241" s="34"/>
      <c r="R1241" s="34"/>
      <c r="S1241" s="34"/>
      <c r="T1241" s="34"/>
      <c r="U1241" s="34"/>
    </row>
    <row r="1242" spans="1:21">
      <c r="A1242" s="34"/>
      <c r="B1242" s="34"/>
      <c r="C1242" s="34"/>
      <c r="D1242" s="34"/>
      <c r="E1242" s="34"/>
      <c r="F1242" s="34"/>
      <c r="G1242" s="34"/>
      <c r="P1242" s="34"/>
      <c r="Q1242" s="34"/>
      <c r="R1242" s="34"/>
      <c r="S1242" s="34"/>
      <c r="T1242" s="34"/>
      <c r="U1242" s="34"/>
    </row>
    <row r="1243" spans="1:21">
      <c r="A1243" s="34"/>
      <c r="B1243" s="34"/>
      <c r="C1243" s="34"/>
      <c r="D1243" s="34"/>
      <c r="E1243" s="34"/>
      <c r="F1243" s="34"/>
      <c r="G1243" s="34"/>
      <c r="P1243" s="34"/>
      <c r="Q1243" s="34"/>
      <c r="R1243" s="34"/>
      <c r="S1243" s="34"/>
      <c r="T1243" s="34"/>
      <c r="U1243" s="34"/>
    </row>
    <row r="1244" spans="1:21">
      <c r="A1244" s="34"/>
      <c r="B1244" s="34"/>
      <c r="C1244" s="34"/>
      <c r="D1244" s="34"/>
      <c r="E1244" s="34"/>
      <c r="F1244" s="34"/>
      <c r="G1244" s="34"/>
      <c r="P1244" s="34"/>
      <c r="Q1244" s="34"/>
      <c r="R1244" s="34"/>
      <c r="S1244" s="34"/>
      <c r="T1244" s="34"/>
      <c r="U1244" s="34"/>
    </row>
    <row r="1245" spans="1:21">
      <c r="A1245" s="34"/>
      <c r="B1245" s="34"/>
      <c r="C1245" s="34"/>
      <c r="D1245" s="34"/>
      <c r="E1245" s="34"/>
      <c r="F1245" s="34"/>
      <c r="G1245" s="34"/>
      <c r="P1245" s="34"/>
      <c r="Q1245" s="34"/>
      <c r="R1245" s="34"/>
      <c r="S1245" s="34"/>
      <c r="T1245" s="34"/>
      <c r="U1245" s="34"/>
    </row>
    <row r="1246" spans="1:21">
      <c r="A1246" s="34"/>
      <c r="B1246" s="34"/>
      <c r="C1246" s="34"/>
      <c r="D1246" s="34"/>
      <c r="E1246" s="34"/>
      <c r="F1246" s="34"/>
      <c r="G1246" s="34"/>
      <c r="P1246" s="34"/>
      <c r="Q1246" s="34"/>
      <c r="R1246" s="34"/>
      <c r="S1246" s="34"/>
      <c r="T1246" s="34"/>
      <c r="U1246" s="34"/>
    </row>
    <row r="1247" spans="1:21">
      <c r="A1247" s="34"/>
      <c r="B1247" s="34"/>
      <c r="C1247" s="34"/>
      <c r="D1247" s="34"/>
      <c r="E1247" s="34"/>
      <c r="F1247" s="34"/>
      <c r="G1247" s="34"/>
      <c r="P1247" s="34"/>
      <c r="Q1247" s="34"/>
      <c r="R1247" s="34"/>
      <c r="S1247" s="34"/>
      <c r="T1247" s="34"/>
      <c r="U1247" s="34"/>
    </row>
    <row r="1248" spans="1:21">
      <c r="A1248" s="34"/>
      <c r="B1248" s="34"/>
      <c r="C1248" s="34"/>
      <c r="D1248" s="34"/>
      <c r="E1248" s="34"/>
      <c r="F1248" s="34"/>
      <c r="G1248" s="34"/>
      <c r="P1248" s="34"/>
      <c r="Q1248" s="34"/>
      <c r="R1248" s="34"/>
      <c r="S1248" s="34"/>
      <c r="T1248" s="34"/>
      <c r="U1248" s="34"/>
    </row>
    <row r="1249" spans="1:21">
      <c r="A1249" s="34"/>
      <c r="B1249" s="34"/>
      <c r="C1249" s="34"/>
      <c r="D1249" s="34"/>
      <c r="E1249" s="34"/>
      <c r="F1249" s="34"/>
      <c r="G1249" s="34"/>
      <c r="P1249" s="34"/>
      <c r="Q1249" s="34"/>
      <c r="R1249" s="34"/>
      <c r="S1249" s="34"/>
      <c r="T1249" s="34"/>
      <c r="U1249" s="34"/>
    </row>
    <row r="1250" spans="1:21">
      <c r="A1250" s="34"/>
      <c r="B1250" s="34"/>
      <c r="C1250" s="34"/>
      <c r="D1250" s="34"/>
      <c r="E1250" s="34"/>
      <c r="F1250" s="34"/>
      <c r="G1250" s="34"/>
      <c r="P1250" s="34"/>
      <c r="Q1250" s="34"/>
      <c r="R1250" s="34"/>
      <c r="S1250" s="34"/>
      <c r="T1250" s="34"/>
      <c r="U1250" s="34"/>
    </row>
    <row r="1251" spans="1:21">
      <c r="A1251" s="34"/>
      <c r="B1251" s="34"/>
      <c r="C1251" s="34"/>
      <c r="D1251" s="34"/>
      <c r="E1251" s="34"/>
      <c r="F1251" s="34"/>
      <c r="G1251" s="34"/>
      <c r="P1251" s="34"/>
      <c r="Q1251" s="34"/>
      <c r="R1251" s="34"/>
      <c r="S1251" s="34"/>
      <c r="T1251" s="34"/>
      <c r="U1251" s="34"/>
    </row>
    <row r="1252" spans="1:21">
      <c r="A1252" s="34"/>
      <c r="B1252" s="34"/>
      <c r="C1252" s="34"/>
      <c r="D1252" s="34"/>
      <c r="E1252" s="34"/>
      <c r="F1252" s="34"/>
      <c r="G1252" s="34"/>
      <c r="P1252" s="34"/>
      <c r="Q1252" s="34"/>
      <c r="R1252" s="34"/>
      <c r="S1252" s="34"/>
      <c r="T1252" s="34"/>
      <c r="U1252" s="34"/>
    </row>
    <row r="1253" spans="1:21">
      <c r="A1253" s="34"/>
      <c r="B1253" s="34"/>
      <c r="C1253" s="34"/>
      <c r="D1253" s="34"/>
      <c r="E1253" s="34"/>
      <c r="F1253" s="34"/>
      <c r="G1253" s="34"/>
      <c r="P1253" s="34"/>
      <c r="Q1253" s="34"/>
      <c r="R1253" s="34"/>
      <c r="S1253" s="34"/>
      <c r="T1253" s="34"/>
      <c r="U1253" s="34"/>
    </row>
    <row r="1254" spans="1:21">
      <c r="A1254" s="34"/>
      <c r="B1254" s="34"/>
      <c r="C1254" s="34"/>
      <c r="D1254" s="34"/>
      <c r="E1254" s="34"/>
      <c r="F1254" s="34"/>
      <c r="G1254" s="34"/>
      <c r="P1254" s="34"/>
      <c r="Q1254" s="34"/>
      <c r="R1254" s="34"/>
      <c r="S1254" s="34"/>
      <c r="T1254" s="34"/>
      <c r="U1254" s="34"/>
    </row>
    <row r="1255" spans="1:21">
      <c r="A1255" s="34"/>
      <c r="B1255" s="34"/>
      <c r="C1255" s="34"/>
      <c r="D1255" s="34"/>
      <c r="E1255" s="34"/>
      <c r="F1255" s="34"/>
      <c r="G1255" s="34"/>
      <c r="P1255" s="34"/>
      <c r="Q1255" s="34"/>
      <c r="R1255" s="34"/>
      <c r="S1255" s="34"/>
      <c r="T1255" s="34"/>
      <c r="U1255" s="34"/>
    </row>
    <row r="1256" spans="1:21">
      <c r="A1256" s="34"/>
      <c r="B1256" s="34"/>
      <c r="C1256" s="34"/>
      <c r="D1256" s="34"/>
      <c r="E1256" s="34"/>
      <c r="F1256" s="34"/>
      <c r="G1256" s="34"/>
      <c r="P1256" s="34"/>
      <c r="Q1256" s="34"/>
      <c r="R1256" s="34"/>
      <c r="S1256" s="34"/>
      <c r="T1256" s="34"/>
      <c r="U1256" s="34"/>
    </row>
    <row r="1257" spans="1:21">
      <c r="A1257" s="34"/>
      <c r="B1257" s="34"/>
      <c r="C1257" s="34"/>
      <c r="D1257" s="34"/>
      <c r="E1257" s="34"/>
      <c r="F1257" s="34"/>
      <c r="G1257" s="34"/>
      <c r="P1257" s="34"/>
      <c r="Q1257" s="34"/>
      <c r="R1257" s="34"/>
      <c r="S1257" s="34"/>
      <c r="T1257" s="34"/>
      <c r="U1257" s="34"/>
    </row>
    <row r="1258" spans="1:21">
      <c r="A1258" s="34"/>
      <c r="B1258" s="34"/>
      <c r="C1258" s="34"/>
      <c r="D1258" s="34"/>
      <c r="E1258" s="34"/>
      <c r="F1258" s="34"/>
      <c r="G1258" s="34"/>
      <c r="P1258" s="34"/>
      <c r="Q1258" s="34"/>
      <c r="R1258" s="34"/>
      <c r="S1258" s="34"/>
      <c r="T1258" s="34"/>
      <c r="U1258" s="34"/>
    </row>
    <row r="1259" spans="1:21">
      <c r="A1259" s="34"/>
      <c r="B1259" s="34"/>
      <c r="C1259" s="34"/>
      <c r="D1259" s="34"/>
      <c r="E1259" s="34"/>
      <c r="F1259" s="34"/>
      <c r="G1259" s="34"/>
      <c r="P1259" s="34"/>
      <c r="Q1259" s="34"/>
      <c r="R1259" s="34"/>
      <c r="S1259" s="34"/>
      <c r="T1259" s="34"/>
      <c r="U1259" s="34"/>
    </row>
    <row r="1260" spans="1:21">
      <c r="A1260" s="34"/>
      <c r="B1260" s="34"/>
      <c r="C1260" s="34"/>
      <c r="D1260" s="34"/>
      <c r="E1260" s="34"/>
      <c r="F1260" s="34"/>
      <c r="G1260" s="34"/>
      <c r="P1260" s="34"/>
      <c r="Q1260" s="34"/>
      <c r="R1260" s="34"/>
      <c r="S1260" s="34"/>
      <c r="T1260" s="34"/>
      <c r="U1260" s="34"/>
    </row>
    <row r="1261" spans="1:21">
      <c r="A1261" s="34"/>
      <c r="B1261" s="34"/>
      <c r="C1261" s="34"/>
      <c r="D1261" s="34"/>
      <c r="E1261" s="34"/>
      <c r="F1261" s="34"/>
      <c r="G1261" s="34"/>
      <c r="P1261" s="34"/>
      <c r="Q1261" s="34"/>
      <c r="R1261" s="34"/>
      <c r="S1261" s="34"/>
      <c r="T1261" s="34"/>
      <c r="U1261" s="34"/>
    </row>
    <row r="1262" spans="1:21">
      <c r="A1262" s="34"/>
      <c r="B1262" s="34"/>
      <c r="C1262" s="34"/>
      <c r="D1262" s="34"/>
      <c r="E1262" s="34"/>
      <c r="F1262" s="34"/>
      <c r="G1262" s="34"/>
      <c r="P1262" s="34"/>
      <c r="Q1262" s="34"/>
      <c r="R1262" s="34"/>
      <c r="S1262" s="34"/>
      <c r="T1262" s="34"/>
      <c r="U1262" s="34"/>
    </row>
    <row r="1263" spans="1:21">
      <c r="A1263" s="34"/>
      <c r="B1263" s="34"/>
      <c r="C1263" s="34"/>
      <c r="D1263" s="34"/>
      <c r="E1263" s="34"/>
      <c r="F1263" s="34"/>
      <c r="G1263" s="34"/>
      <c r="P1263" s="34"/>
      <c r="Q1263" s="34"/>
      <c r="R1263" s="34"/>
      <c r="S1263" s="34"/>
      <c r="T1263" s="34"/>
      <c r="U1263" s="34"/>
    </row>
    <row r="1264" spans="1:21">
      <c r="A1264" s="34"/>
      <c r="B1264" s="34"/>
      <c r="C1264" s="34"/>
      <c r="D1264" s="34"/>
      <c r="E1264" s="34"/>
      <c r="F1264" s="34"/>
      <c r="G1264" s="34"/>
      <c r="P1264" s="34"/>
      <c r="Q1264" s="34"/>
      <c r="R1264" s="34"/>
      <c r="S1264" s="34"/>
      <c r="T1264" s="34"/>
      <c r="U1264" s="34"/>
    </row>
    <row r="1265" spans="1:21">
      <c r="A1265" s="34"/>
      <c r="B1265" s="34"/>
      <c r="C1265" s="34"/>
      <c r="D1265" s="34"/>
      <c r="E1265" s="34"/>
      <c r="F1265" s="34"/>
      <c r="G1265" s="34"/>
      <c r="P1265" s="34"/>
      <c r="Q1265" s="34"/>
      <c r="R1265" s="34"/>
      <c r="S1265" s="34"/>
      <c r="T1265" s="34"/>
      <c r="U1265" s="34"/>
    </row>
    <row r="1266" spans="1:21">
      <c r="A1266" s="34"/>
      <c r="B1266" s="34"/>
      <c r="C1266" s="34"/>
      <c r="D1266" s="34"/>
      <c r="E1266" s="34"/>
      <c r="F1266" s="34"/>
      <c r="G1266" s="34"/>
      <c r="P1266" s="34"/>
      <c r="Q1266" s="34"/>
      <c r="R1266" s="34"/>
      <c r="S1266" s="34"/>
      <c r="T1266" s="34"/>
      <c r="U1266" s="34"/>
    </row>
    <row r="1267" spans="1:21">
      <c r="A1267" s="34"/>
      <c r="B1267" s="34"/>
      <c r="C1267" s="34"/>
      <c r="D1267" s="34"/>
      <c r="E1267" s="34"/>
      <c r="F1267" s="34"/>
      <c r="G1267" s="34"/>
      <c r="P1267" s="34"/>
      <c r="Q1267" s="34"/>
      <c r="R1267" s="34"/>
      <c r="S1267" s="34"/>
      <c r="T1267" s="34"/>
      <c r="U1267" s="34"/>
    </row>
    <row r="1268" spans="1:21">
      <c r="A1268" s="34"/>
      <c r="B1268" s="34"/>
      <c r="C1268" s="34"/>
      <c r="D1268" s="34"/>
      <c r="E1268" s="34"/>
      <c r="F1268" s="34"/>
      <c r="G1268" s="34"/>
      <c r="P1268" s="34"/>
      <c r="Q1268" s="34"/>
      <c r="R1268" s="34"/>
      <c r="S1268" s="34"/>
      <c r="T1268" s="34"/>
      <c r="U1268" s="34"/>
    </row>
    <row r="1269" spans="1:21">
      <c r="A1269" s="34"/>
      <c r="B1269" s="34"/>
      <c r="C1269" s="34"/>
      <c r="D1269" s="34"/>
      <c r="E1269" s="34"/>
      <c r="F1269" s="34"/>
      <c r="G1269" s="34"/>
      <c r="P1269" s="34"/>
      <c r="Q1269" s="34"/>
      <c r="R1269" s="34"/>
      <c r="S1269" s="34"/>
      <c r="T1269" s="34"/>
      <c r="U1269" s="34"/>
    </row>
    <row r="1270" spans="1:21">
      <c r="A1270" s="34"/>
      <c r="B1270" s="34"/>
      <c r="C1270" s="34"/>
      <c r="D1270" s="34"/>
      <c r="E1270" s="34"/>
      <c r="F1270" s="34"/>
      <c r="G1270" s="34"/>
      <c r="P1270" s="34"/>
      <c r="Q1270" s="34"/>
      <c r="R1270" s="34"/>
      <c r="S1270" s="34"/>
      <c r="T1270" s="34"/>
      <c r="U1270" s="34"/>
    </row>
    <row r="1271" spans="1:21">
      <c r="A1271" s="34"/>
      <c r="B1271" s="34"/>
      <c r="C1271" s="34"/>
      <c r="D1271" s="34"/>
      <c r="E1271" s="34"/>
      <c r="F1271" s="34"/>
      <c r="G1271" s="34"/>
      <c r="P1271" s="34"/>
      <c r="Q1271" s="34"/>
      <c r="R1271" s="34"/>
      <c r="S1271" s="34"/>
      <c r="T1271" s="34"/>
      <c r="U1271" s="34"/>
    </row>
    <row r="1272" spans="1:21">
      <c r="A1272" s="34"/>
      <c r="B1272" s="34"/>
      <c r="C1272" s="34"/>
      <c r="D1272" s="34"/>
      <c r="E1272" s="34"/>
      <c r="F1272" s="34"/>
      <c r="G1272" s="34"/>
      <c r="P1272" s="34"/>
      <c r="Q1272" s="34"/>
      <c r="R1272" s="34"/>
      <c r="S1272" s="34"/>
      <c r="T1272" s="34"/>
      <c r="U1272" s="34"/>
    </row>
    <row r="1273" spans="1:21">
      <c r="A1273" s="34"/>
      <c r="B1273" s="34"/>
      <c r="C1273" s="34"/>
      <c r="D1273" s="34"/>
      <c r="E1273" s="34"/>
      <c r="F1273" s="34"/>
      <c r="G1273" s="34"/>
      <c r="P1273" s="34"/>
      <c r="Q1273" s="34"/>
      <c r="R1273" s="34"/>
      <c r="S1273" s="34"/>
      <c r="T1273" s="34"/>
      <c r="U1273" s="34"/>
    </row>
    <row r="1274" spans="1:21">
      <c r="A1274" s="34"/>
      <c r="B1274" s="34"/>
      <c r="C1274" s="34"/>
      <c r="D1274" s="34"/>
      <c r="E1274" s="34"/>
      <c r="F1274" s="34"/>
      <c r="G1274" s="34"/>
      <c r="P1274" s="34"/>
      <c r="Q1274" s="34"/>
      <c r="R1274" s="34"/>
      <c r="S1274" s="34"/>
      <c r="T1274" s="34"/>
      <c r="U1274" s="34"/>
    </row>
    <row r="1275" spans="1:21">
      <c r="A1275" s="34"/>
      <c r="B1275" s="34"/>
      <c r="C1275" s="34"/>
      <c r="D1275" s="34"/>
      <c r="E1275" s="34"/>
      <c r="F1275" s="34"/>
      <c r="G1275" s="34"/>
      <c r="P1275" s="34"/>
      <c r="Q1275" s="34"/>
      <c r="R1275" s="34"/>
      <c r="S1275" s="34"/>
      <c r="T1275" s="34"/>
      <c r="U1275" s="34"/>
    </row>
    <row r="1276" spans="1:21">
      <c r="A1276" s="34"/>
      <c r="B1276" s="34"/>
      <c r="C1276" s="34"/>
      <c r="D1276" s="34"/>
      <c r="E1276" s="34"/>
      <c r="F1276" s="34"/>
      <c r="G1276" s="34"/>
      <c r="P1276" s="34"/>
      <c r="Q1276" s="34"/>
      <c r="R1276" s="34"/>
      <c r="S1276" s="34"/>
      <c r="T1276" s="34"/>
      <c r="U1276" s="34"/>
    </row>
    <row r="1277" spans="1:21">
      <c r="A1277" s="34"/>
      <c r="B1277" s="34"/>
      <c r="C1277" s="34"/>
      <c r="D1277" s="34"/>
      <c r="E1277" s="34"/>
      <c r="F1277" s="34"/>
      <c r="G1277" s="34"/>
      <c r="P1277" s="34"/>
      <c r="Q1277" s="34"/>
      <c r="R1277" s="34"/>
      <c r="S1277" s="34"/>
      <c r="T1277" s="34"/>
      <c r="U1277" s="34"/>
    </row>
    <row r="1278" spans="1:21">
      <c r="A1278" s="34"/>
      <c r="B1278" s="34"/>
      <c r="C1278" s="34"/>
      <c r="D1278" s="34"/>
      <c r="E1278" s="34"/>
      <c r="F1278" s="34"/>
      <c r="G1278" s="34"/>
      <c r="P1278" s="34"/>
      <c r="Q1278" s="34"/>
      <c r="R1278" s="34"/>
      <c r="S1278" s="34"/>
      <c r="T1278" s="34"/>
      <c r="U1278" s="34"/>
    </row>
    <row r="1279" spans="1:21">
      <c r="A1279" s="34"/>
      <c r="B1279" s="34"/>
      <c r="C1279" s="34"/>
      <c r="D1279" s="34"/>
      <c r="E1279" s="34"/>
      <c r="F1279" s="34"/>
      <c r="G1279" s="34"/>
      <c r="P1279" s="34"/>
      <c r="Q1279" s="34"/>
      <c r="R1279" s="34"/>
      <c r="S1279" s="34"/>
      <c r="T1279" s="34"/>
      <c r="U1279" s="34"/>
    </row>
    <row r="1280" spans="1:21">
      <c r="A1280" s="34"/>
      <c r="B1280" s="34"/>
      <c r="C1280" s="34"/>
      <c r="D1280" s="34"/>
      <c r="E1280" s="34"/>
      <c r="F1280" s="34"/>
      <c r="G1280" s="34"/>
      <c r="P1280" s="34"/>
      <c r="Q1280" s="34"/>
      <c r="R1280" s="34"/>
      <c r="S1280" s="34"/>
      <c r="T1280" s="34"/>
      <c r="U1280" s="34"/>
    </row>
    <row r="1281" spans="1:21">
      <c r="A1281" s="34"/>
      <c r="B1281" s="34"/>
      <c r="C1281" s="34"/>
      <c r="D1281" s="34"/>
      <c r="E1281" s="34"/>
      <c r="F1281" s="34"/>
      <c r="G1281" s="34"/>
      <c r="P1281" s="34"/>
      <c r="Q1281" s="34"/>
      <c r="R1281" s="34"/>
      <c r="S1281" s="34"/>
      <c r="T1281" s="34"/>
      <c r="U1281" s="34"/>
    </row>
    <row r="1282" spans="1:21">
      <c r="A1282" s="34"/>
      <c r="B1282" s="34"/>
      <c r="C1282" s="34"/>
      <c r="D1282" s="34"/>
      <c r="E1282" s="34"/>
      <c r="F1282" s="34"/>
      <c r="G1282" s="34"/>
      <c r="P1282" s="34"/>
      <c r="Q1282" s="34"/>
      <c r="R1282" s="34"/>
      <c r="S1282" s="34"/>
      <c r="T1282" s="34"/>
      <c r="U1282" s="34"/>
    </row>
    <row r="1283" spans="1:21">
      <c r="A1283" s="34"/>
      <c r="B1283" s="34"/>
      <c r="C1283" s="34"/>
      <c r="D1283" s="34"/>
      <c r="E1283" s="34"/>
      <c r="F1283" s="34"/>
      <c r="G1283" s="34"/>
      <c r="P1283" s="34"/>
      <c r="Q1283" s="34"/>
      <c r="R1283" s="34"/>
      <c r="S1283" s="34"/>
      <c r="T1283" s="34"/>
      <c r="U1283" s="34"/>
    </row>
    <row r="1284" spans="1:21">
      <c r="A1284" s="34"/>
      <c r="B1284" s="34"/>
      <c r="C1284" s="34"/>
      <c r="D1284" s="34"/>
      <c r="E1284" s="34"/>
      <c r="F1284" s="34"/>
      <c r="G1284" s="34"/>
      <c r="P1284" s="34"/>
      <c r="Q1284" s="34"/>
      <c r="R1284" s="34"/>
      <c r="S1284" s="34"/>
      <c r="T1284" s="34"/>
      <c r="U1284" s="34"/>
    </row>
    <row r="1285" spans="1:21">
      <c r="A1285" s="34"/>
      <c r="B1285" s="34"/>
      <c r="C1285" s="34"/>
      <c r="D1285" s="34"/>
      <c r="E1285" s="34"/>
      <c r="F1285" s="34"/>
      <c r="G1285" s="34"/>
      <c r="H1285" s="34"/>
      <c r="I1285" s="34"/>
      <c r="J1285" s="34"/>
      <c r="K1285" s="34"/>
      <c r="L1285" s="34"/>
      <c r="M1285" s="34"/>
      <c r="N1285" s="34"/>
      <c r="O1285" s="34"/>
      <c r="P1285" s="34"/>
      <c r="Q1285" s="34"/>
      <c r="R1285" s="34"/>
      <c r="S1285" s="34"/>
      <c r="T1285" s="34"/>
      <c r="U1285" s="34"/>
    </row>
    <row r="1286" spans="1:21">
      <c r="A1286" s="34"/>
      <c r="B1286" s="34"/>
      <c r="C1286" s="34"/>
      <c r="D1286" s="34"/>
      <c r="E1286" s="34"/>
      <c r="F1286" s="34"/>
      <c r="G1286" s="34"/>
      <c r="H1286" s="34"/>
      <c r="I1286" s="34"/>
      <c r="J1286" s="34"/>
      <c r="K1286" s="34"/>
      <c r="L1286" s="34"/>
      <c r="M1286" s="34"/>
      <c r="N1286" s="34"/>
      <c r="O1286" s="34"/>
      <c r="P1286" s="34"/>
      <c r="Q1286" s="34"/>
      <c r="R1286" s="34"/>
      <c r="S1286" s="34"/>
      <c r="T1286" s="34"/>
      <c r="U1286" s="34"/>
    </row>
    <row r="1287" spans="1:21">
      <c r="A1287" s="34"/>
      <c r="B1287" s="34"/>
      <c r="C1287" s="34"/>
      <c r="D1287" s="34"/>
      <c r="E1287" s="34"/>
      <c r="F1287" s="34"/>
      <c r="G1287" s="34"/>
      <c r="H1287" s="34"/>
      <c r="I1287" s="34"/>
      <c r="J1287" s="34"/>
      <c r="K1287" s="34"/>
      <c r="L1287" s="34"/>
      <c r="M1287" s="34"/>
      <c r="N1287" s="34"/>
      <c r="O1287" s="34"/>
      <c r="P1287" s="34"/>
      <c r="Q1287" s="34"/>
      <c r="R1287" s="34"/>
      <c r="S1287" s="34"/>
      <c r="T1287" s="34"/>
      <c r="U1287" s="34"/>
    </row>
    <row r="1288" spans="1:21">
      <c r="A1288" s="34"/>
      <c r="B1288" s="34"/>
      <c r="C1288" s="34"/>
      <c r="D1288" s="34"/>
      <c r="E1288" s="34"/>
      <c r="F1288" s="34"/>
      <c r="G1288" s="34"/>
      <c r="H1288" s="34"/>
      <c r="I1288" s="34"/>
      <c r="J1288" s="34"/>
      <c r="K1288" s="34"/>
      <c r="L1288" s="34"/>
      <c r="M1288" s="34"/>
      <c r="N1288" s="34"/>
      <c r="O1288" s="34"/>
      <c r="P1288" s="34"/>
      <c r="Q1288" s="34"/>
      <c r="R1288" s="34"/>
      <c r="S1288" s="34"/>
      <c r="T1288" s="34"/>
      <c r="U1288" s="34"/>
    </row>
    <row r="1289" spans="1:21">
      <c r="A1289" s="34"/>
      <c r="B1289" s="34"/>
      <c r="C1289" s="34"/>
      <c r="D1289" s="34"/>
      <c r="E1289" s="34"/>
      <c r="F1289" s="34"/>
      <c r="G1289" s="34"/>
      <c r="H1289" s="34"/>
      <c r="I1289" s="34"/>
      <c r="J1289" s="34"/>
      <c r="K1289" s="34"/>
      <c r="L1289" s="34"/>
      <c r="M1289" s="34"/>
      <c r="N1289" s="34"/>
      <c r="O1289" s="34"/>
      <c r="P1289" s="34"/>
      <c r="Q1289" s="34"/>
      <c r="R1289" s="34"/>
      <c r="S1289" s="34"/>
      <c r="T1289" s="34"/>
      <c r="U1289" s="34"/>
    </row>
    <row r="1290" spans="1:21">
      <c r="A1290" s="34"/>
      <c r="B1290" s="34"/>
      <c r="C1290" s="34"/>
      <c r="D1290" s="34"/>
      <c r="E1290" s="34"/>
      <c r="F1290" s="34"/>
      <c r="G1290" s="34"/>
      <c r="H1290" s="34"/>
      <c r="I1290" s="34"/>
      <c r="J1290" s="34"/>
      <c r="K1290" s="34"/>
      <c r="L1290" s="34"/>
      <c r="M1290" s="34"/>
      <c r="N1290" s="34"/>
      <c r="O1290" s="34"/>
      <c r="P1290" s="34"/>
      <c r="Q1290" s="34"/>
      <c r="R1290" s="34"/>
      <c r="S1290" s="34"/>
      <c r="T1290" s="34"/>
      <c r="U1290" s="34"/>
    </row>
    <row r="1291" spans="1:21">
      <c r="A1291" s="34"/>
      <c r="B1291" s="34"/>
      <c r="C1291" s="34"/>
      <c r="D1291" s="34"/>
      <c r="E1291" s="34"/>
      <c r="F1291" s="34"/>
      <c r="G1291" s="34"/>
      <c r="H1291" s="34"/>
      <c r="I1291" s="34"/>
      <c r="J1291" s="34"/>
      <c r="K1291" s="34"/>
      <c r="L1291" s="34"/>
      <c r="M1291" s="34"/>
      <c r="N1291" s="34"/>
      <c r="O1291" s="34"/>
      <c r="P1291" s="34"/>
      <c r="Q1291" s="34"/>
      <c r="R1291" s="34"/>
      <c r="S1291" s="34"/>
      <c r="T1291" s="34"/>
      <c r="U1291" s="34"/>
    </row>
    <row r="1292" spans="1:21">
      <c r="A1292" s="34"/>
      <c r="B1292" s="34"/>
      <c r="C1292" s="34"/>
      <c r="D1292" s="34"/>
      <c r="E1292" s="34"/>
      <c r="F1292" s="34"/>
      <c r="G1292" s="34"/>
      <c r="H1292" s="34"/>
      <c r="I1292" s="34"/>
      <c r="J1292" s="34"/>
      <c r="K1292" s="34"/>
      <c r="L1292" s="34"/>
      <c r="M1292" s="34"/>
      <c r="N1292" s="34"/>
      <c r="O1292" s="34"/>
      <c r="P1292" s="34"/>
      <c r="Q1292" s="34"/>
      <c r="R1292" s="34"/>
      <c r="S1292" s="34"/>
      <c r="T1292" s="34"/>
      <c r="U1292" s="34"/>
    </row>
    <row r="1293" spans="1:21">
      <c r="A1293" s="34"/>
      <c r="B1293" s="34"/>
      <c r="C1293" s="34"/>
      <c r="D1293" s="34"/>
      <c r="E1293" s="34"/>
      <c r="F1293" s="34"/>
      <c r="G1293" s="34"/>
      <c r="H1293" s="34"/>
      <c r="I1293" s="34"/>
      <c r="J1293" s="34"/>
      <c r="K1293" s="34"/>
      <c r="L1293" s="34"/>
      <c r="M1293" s="34"/>
      <c r="N1293" s="34"/>
      <c r="O1293" s="34"/>
      <c r="P1293" s="34"/>
      <c r="Q1293" s="34"/>
      <c r="R1293" s="34"/>
      <c r="S1293" s="34"/>
      <c r="T1293" s="34"/>
      <c r="U1293" s="34"/>
    </row>
    <row r="1294" spans="1:21">
      <c r="A1294" s="34"/>
      <c r="B1294" s="34"/>
      <c r="C1294" s="34"/>
      <c r="D1294" s="34"/>
      <c r="E1294" s="34"/>
      <c r="F1294" s="34"/>
      <c r="G1294" s="34"/>
      <c r="H1294" s="34"/>
      <c r="I1294" s="34"/>
      <c r="J1294" s="34"/>
      <c r="K1294" s="34"/>
      <c r="L1294" s="34"/>
      <c r="M1294" s="34"/>
      <c r="N1294" s="34"/>
      <c r="O1294" s="34"/>
      <c r="P1294" s="34"/>
      <c r="Q1294" s="34"/>
      <c r="R1294" s="34"/>
      <c r="S1294" s="34"/>
      <c r="T1294" s="34"/>
      <c r="U1294" s="34"/>
    </row>
    <row r="1295" spans="1:21">
      <c r="A1295" s="34"/>
      <c r="B1295" s="34"/>
      <c r="C1295" s="34"/>
      <c r="D1295" s="34"/>
      <c r="E1295" s="34"/>
      <c r="F1295" s="34"/>
      <c r="G1295" s="34"/>
      <c r="H1295" s="34"/>
      <c r="I1295" s="34"/>
      <c r="J1295" s="34"/>
      <c r="K1295" s="34"/>
      <c r="L1295" s="34"/>
      <c r="M1295" s="34"/>
      <c r="N1295" s="34"/>
      <c r="O1295" s="34"/>
      <c r="P1295" s="34"/>
      <c r="Q1295" s="34"/>
      <c r="R1295" s="34"/>
      <c r="S1295" s="34"/>
      <c r="T1295" s="34"/>
      <c r="U1295" s="34"/>
    </row>
    <row r="1296" spans="1:21">
      <c r="A1296" s="34"/>
      <c r="B1296" s="34"/>
      <c r="C1296" s="34"/>
      <c r="D1296" s="34"/>
      <c r="E1296" s="34"/>
      <c r="F1296" s="34"/>
      <c r="G1296" s="34"/>
      <c r="H1296" s="34"/>
      <c r="I1296" s="34"/>
      <c r="J1296" s="34"/>
      <c r="K1296" s="34"/>
      <c r="L1296" s="34"/>
      <c r="M1296" s="34"/>
      <c r="N1296" s="34"/>
      <c r="O1296" s="34"/>
      <c r="P1296" s="34"/>
      <c r="Q1296" s="34"/>
      <c r="R1296" s="34"/>
      <c r="S1296" s="34"/>
      <c r="T1296" s="34"/>
      <c r="U1296" s="34"/>
    </row>
    <row r="1297" spans="1:21">
      <c r="A1297" s="34"/>
      <c r="B1297" s="34"/>
      <c r="C1297" s="34"/>
      <c r="D1297" s="34"/>
      <c r="E1297" s="34"/>
      <c r="F1297" s="34"/>
      <c r="G1297" s="34"/>
      <c r="H1297" s="34"/>
      <c r="I1297" s="34"/>
      <c r="J1297" s="34"/>
      <c r="K1297" s="34"/>
      <c r="L1297" s="34"/>
      <c r="M1297" s="34"/>
      <c r="N1297" s="34"/>
      <c r="O1297" s="34"/>
      <c r="P1297" s="34"/>
      <c r="Q1297" s="34"/>
      <c r="R1297" s="34"/>
      <c r="S1297" s="34"/>
      <c r="T1297" s="34"/>
      <c r="U1297" s="34"/>
    </row>
    <row r="1298" spans="1:21">
      <c r="A1298" s="34"/>
      <c r="B1298" s="34"/>
      <c r="C1298" s="34"/>
      <c r="D1298" s="34"/>
      <c r="E1298" s="34"/>
      <c r="F1298" s="34"/>
      <c r="G1298" s="34"/>
      <c r="H1298" s="34"/>
      <c r="I1298" s="34"/>
      <c r="J1298" s="34"/>
      <c r="K1298" s="34"/>
      <c r="L1298" s="34"/>
      <c r="M1298" s="34"/>
      <c r="N1298" s="34"/>
      <c r="O1298" s="34"/>
      <c r="P1298" s="34"/>
      <c r="Q1298" s="34"/>
      <c r="R1298" s="34"/>
      <c r="S1298" s="34"/>
      <c r="T1298" s="34"/>
      <c r="U1298" s="34"/>
    </row>
    <row r="1299" spans="1:21">
      <c r="A1299" s="34"/>
      <c r="B1299" s="34"/>
      <c r="C1299" s="34"/>
      <c r="D1299" s="34"/>
      <c r="E1299" s="34"/>
      <c r="F1299" s="34"/>
      <c r="G1299" s="34"/>
      <c r="H1299" s="34"/>
      <c r="I1299" s="34"/>
      <c r="J1299" s="34"/>
      <c r="K1299" s="34"/>
      <c r="L1299" s="34"/>
      <c r="M1299" s="34"/>
      <c r="N1299" s="34"/>
      <c r="O1299" s="34"/>
      <c r="P1299" s="34"/>
      <c r="Q1299" s="34"/>
      <c r="R1299" s="34"/>
      <c r="S1299" s="34"/>
      <c r="T1299" s="34"/>
      <c r="U1299" s="34"/>
    </row>
    <row r="1300" spans="1:21">
      <c r="A1300" s="34"/>
      <c r="B1300" s="34"/>
      <c r="C1300" s="34"/>
      <c r="D1300" s="34"/>
      <c r="E1300" s="34"/>
      <c r="F1300" s="34"/>
      <c r="G1300" s="34"/>
      <c r="H1300" s="34"/>
      <c r="I1300" s="34"/>
      <c r="J1300" s="34"/>
      <c r="K1300" s="34"/>
      <c r="L1300" s="34"/>
      <c r="M1300" s="34"/>
      <c r="N1300" s="34"/>
      <c r="O1300" s="34"/>
      <c r="P1300" s="34"/>
      <c r="Q1300" s="34"/>
      <c r="R1300" s="34"/>
      <c r="S1300" s="34"/>
      <c r="T1300" s="34"/>
      <c r="U1300" s="34"/>
    </row>
    <row r="1301" spans="1:21">
      <c r="A1301" s="34"/>
      <c r="B1301" s="34"/>
      <c r="C1301" s="34"/>
      <c r="D1301" s="34"/>
      <c r="E1301" s="34"/>
      <c r="F1301" s="34"/>
      <c r="G1301" s="34"/>
      <c r="H1301" s="34"/>
      <c r="I1301" s="34"/>
      <c r="J1301" s="34"/>
      <c r="K1301" s="34"/>
      <c r="L1301" s="34"/>
      <c r="M1301" s="34"/>
      <c r="N1301" s="34"/>
      <c r="O1301" s="34"/>
      <c r="P1301" s="34"/>
      <c r="Q1301" s="34"/>
      <c r="R1301" s="34"/>
      <c r="S1301" s="34"/>
      <c r="T1301" s="34"/>
      <c r="U1301" s="34"/>
    </row>
    <row r="1302" spans="1:21">
      <c r="A1302" s="34"/>
      <c r="B1302" s="34"/>
      <c r="C1302" s="34"/>
      <c r="D1302" s="34"/>
      <c r="E1302" s="34"/>
      <c r="F1302" s="34"/>
      <c r="G1302" s="34"/>
      <c r="H1302" s="34"/>
      <c r="I1302" s="34"/>
      <c r="J1302" s="34"/>
      <c r="K1302" s="34"/>
      <c r="L1302" s="34"/>
      <c r="M1302" s="34"/>
      <c r="N1302" s="34"/>
      <c r="O1302" s="34"/>
      <c r="P1302" s="34"/>
      <c r="Q1302" s="34"/>
      <c r="R1302" s="34"/>
      <c r="S1302" s="34"/>
      <c r="T1302" s="34"/>
      <c r="U1302" s="34"/>
    </row>
    <row r="1303" spans="1:21">
      <c r="A1303" s="34"/>
      <c r="B1303" s="34"/>
      <c r="C1303" s="34"/>
      <c r="D1303" s="34"/>
      <c r="E1303" s="34"/>
      <c r="F1303" s="34"/>
      <c r="G1303" s="34"/>
      <c r="H1303" s="34"/>
      <c r="I1303" s="34"/>
      <c r="J1303" s="34"/>
      <c r="K1303" s="34"/>
      <c r="L1303" s="34"/>
      <c r="M1303" s="34"/>
      <c r="N1303" s="34"/>
      <c r="O1303" s="34"/>
      <c r="P1303" s="34"/>
      <c r="Q1303" s="34"/>
      <c r="R1303" s="34"/>
      <c r="S1303" s="34"/>
      <c r="T1303" s="34"/>
      <c r="U1303" s="34"/>
    </row>
    <row r="1304" spans="1:21">
      <c r="A1304" s="34"/>
      <c r="B1304" s="34"/>
      <c r="C1304" s="34"/>
      <c r="D1304" s="34"/>
      <c r="E1304" s="34"/>
      <c r="F1304" s="34"/>
      <c r="G1304" s="34"/>
      <c r="H1304" s="34"/>
      <c r="I1304" s="34"/>
      <c r="J1304" s="34"/>
      <c r="K1304" s="34"/>
      <c r="L1304" s="34"/>
      <c r="M1304" s="34"/>
      <c r="N1304" s="34"/>
      <c r="O1304" s="34"/>
      <c r="P1304" s="34"/>
      <c r="Q1304" s="34"/>
      <c r="R1304" s="34"/>
      <c r="S1304" s="34"/>
      <c r="T1304" s="34"/>
      <c r="U1304" s="34"/>
    </row>
    <row r="1305" spans="1:21">
      <c r="A1305" s="34"/>
      <c r="B1305" s="34"/>
      <c r="C1305" s="34"/>
      <c r="D1305" s="34"/>
      <c r="E1305" s="34"/>
      <c r="F1305" s="34"/>
      <c r="G1305" s="34"/>
      <c r="H1305" s="34"/>
      <c r="I1305" s="34"/>
      <c r="J1305" s="34"/>
      <c r="K1305" s="34"/>
      <c r="L1305" s="34"/>
      <c r="M1305" s="34"/>
      <c r="N1305" s="34"/>
      <c r="O1305" s="34"/>
      <c r="P1305" s="34"/>
      <c r="Q1305" s="34"/>
      <c r="R1305" s="34"/>
      <c r="S1305" s="34"/>
      <c r="T1305" s="34"/>
      <c r="U1305" s="34"/>
    </row>
    <row r="1306" spans="1:21">
      <c r="A1306" s="34"/>
      <c r="B1306" s="34"/>
      <c r="C1306" s="34"/>
      <c r="D1306" s="34"/>
      <c r="E1306" s="34"/>
      <c r="F1306" s="34"/>
      <c r="G1306" s="34"/>
      <c r="H1306" s="34"/>
      <c r="I1306" s="34"/>
      <c r="J1306" s="34"/>
      <c r="K1306" s="34"/>
      <c r="L1306" s="34"/>
      <c r="M1306" s="34"/>
      <c r="N1306" s="34"/>
      <c r="O1306" s="34"/>
      <c r="P1306" s="34"/>
      <c r="Q1306" s="34"/>
      <c r="R1306" s="34"/>
      <c r="S1306" s="34"/>
      <c r="T1306" s="34"/>
      <c r="U1306" s="34"/>
    </row>
    <row r="1307" spans="1:21">
      <c r="A1307" s="34"/>
      <c r="B1307" s="34"/>
      <c r="C1307" s="34"/>
      <c r="D1307" s="34"/>
      <c r="E1307" s="34"/>
      <c r="F1307" s="34"/>
      <c r="G1307" s="34"/>
      <c r="H1307" s="34"/>
      <c r="I1307" s="34"/>
      <c r="J1307" s="34"/>
      <c r="K1307" s="34"/>
      <c r="L1307" s="34"/>
      <c r="M1307" s="34"/>
      <c r="N1307" s="34"/>
      <c r="O1307" s="34"/>
      <c r="P1307" s="34"/>
      <c r="Q1307" s="34"/>
      <c r="R1307" s="34"/>
      <c r="S1307" s="34"/>
      <c r="T1307" s="34"/>
      <c r="U1307" s="34"/>
    </row>
    <row r="1308" spans="1:21">
      <c r="A1308" s="34"/>
      <c r="B1308" s="34"/>
      <c r="C1308" s="34"/>
      <c r="D1308" s="34"/>
      <c r="E1308" s="34"/>
      <c r="F1308" s="34"/>
      <c r="G1308" s="34"/>
      <c r="H1308" s="34"/>
      <c r="I1308" s="34"/>
      <c r="J1308" s="34"/>
      <c r="K1308" s="34"/>
      <c r="L1308" s="34"/>
      <c r="M1308" s="34"/>
      <c r="N1308" s="34"/>
      <c r="O1308" s="34"/>
      <c r="P1308" s="34"/>
      <c r="Q1308" s="34"/>
      <c r="R1308" s="34"/>
      <c r="S1308" s="34"/>
      <c r="T1308" s="34"/>
      <c r="U1308" s="34"/>
    </row>
    <row r="1309" spans="1:21">
      <c r="A1309" s="34"/>
      <c r="B1309" s="34"/>
      <c r="C1309" s="34"/>
      <c r="D1309" s="34"/>
      <c r="E1309" s="34"/>
      <c r="F1309" s="34"/>
      <c r="G1309" s="34"/>
      <c r="H1309" s="34"/>
      <c r="I1309" s="34"/>
      <c r="J1309" s="34"/>
      <c r="K1309" s="34"/>
      <c r="L1309" s="34"/>
      <c r="M1309" s="34"/>
      <c r="N1309" s="34"/>
      <c r="O1309" s="34"/>
      <c r="P1309" s="34"/>
      <c r="Q1309" s="34"/>
      <c r="R1309" s="34"/>
      <c r="S1309" s="34"/>
      <c r="T1309" s="34"/>
      <c r="U1309" s="34"/>
    </row>
    <row r="1310" spans="1:21">
      <c r="A1310" s="34"/>
      <c r="B1310" s="34"/>
      <c r="C1310" s="34"/>
      <c r="D1310" s="34"/>
      <c r="E1310" s="34"/>
      <c r="F1310" s="34"/>
      <c r="G1310" s="34"/>
      <c r="H1310" s="34"/>
      <c r="I1310" s="34"/>
      <c r="J1310" s="34"/>
      <c r="K1310" s="34"/>
      <c r="L1310" s="34"/>
      <c r="M1310" s="34"/>
      <c r="N1310" s="34"/>
      <c r="O1310" s="34"/>
      <c r="P1310" s="34"/>
      <c r="Q1310" s="34"/>
      <c r="R1310" s="34"/>
      <c r="S1310" s="34"/>
      <c r="T1310" s="34"/>
      <c r="U1310" s="34"/>
    </row>
    <row r="1311" spans="1:21">
      <c r="A1311" s="34"/>
      <c r="B1311" s="34"/>
      <c r="C1311" s="34"/>
      <c r="D1311" s="34"/>
      <c r="E1311" s="34"/>
      <c r="F1311" s="34"/>
      <c r="G1311" s="34"/>
      <c r="H1311" s="34"/>
      <c r="I1311" s="34"/>
      <c r="J1311" s="34"/>
      <c r="K1311" s="34"/>
      <c r="L1311" s="34"/>
      <c r="M1311" s="34"/>
      <c r="N1311" s="34"/>
      <c r="O1311" s="34"/>
      <c r="P1311" s="34"/>
      <c r="Q1311" s="34"/>
      <c r="R1311" s="34"/>
      <c r="S1311" s="34"/>
      <c r="T1311" s="34"/>
      <c r="U1311" s="34"/>
    </row>
    <row r="1312" spans="1:21">
      <c r="A1312" s="34"/>
      <c r="B1312" s="34"/>
      <c r="C1312" s="34"/>
      <c r="D1312" s="34"/>
      <c r="E1312" s="34"/>
      <c r="F1312" s="34"/>
      <c r="G1312" s="34"/>
      <c r="H1312" s="34"/>
      <c r="I1312" s="34"/>
      <c r="J1312" s="34"/>
      <c r="K1312" s="34"/>
      <c r="L1312" s="34"/>
      <c r="M1312" s="34"/>
      <c r="N1312" s="34"/>
      <c r="O1312" s="34"/>
      <c r="P1312" s="34"/>
      <c r="Q1312" s="34"/>
      <c r="R1312" s="34"/>
      <c r="S1312" s="34"/>
      <c r="T1312" s="34"/>
      <c r="U1312" s="34"/>
    </row>
    <row r="1313" spans="1:21">
      <c r="A1313" s="34"/>
      <c r="B1313" s="34"/>
      <c r="C1313" s="34"/>
      <c r="D1313" s="34"/>
      <c r="E1313" s="34"/>
      <c r="F1313" s="34"/>
      <c r="G1313" s="34"/>
      <c r="H1313" s="34"/>
      <c r="I1313" s="34"/>
      <c r="J1313" s="34"/>
      <c r="K1313" s="34"/>
      <c r="L1313" s="34"/>
      <c r="M1313" s="34"/>
      <c r="N1313" s="34"/>
      <c r="O1313" s="34"/>
      <c r="P1313" s="34"/>
      <c r="Q1313" s="34"/>
      <c r="R1313" s="34"/>
      <c r="S1313" s="34"/>
      <c r="T1313" s="34"/>
      <c r="U1313" s="34"/>
    </row>
    <row r="1314" spans="1:21">
      <c r="A1314" s="34"/>
      <c r="B1314" s="34"/>
      <c r="C1314" s="34"/>
      <c r="D1314" s="34"/>
      <c r="E1314" s="34"/>
      <c r="F1314" s="34"/>
      <c r="G1314" s="34"/>
      <c r="H1314" s="34"/>
      <c r="I1314" s="34"/>
      <c r="J1314" s="34"/>
      <c r="K1314" s="34"/>
      <c r="L1314" s="34"/>
      <c r="M1314" s="34"/>
      <c r="N1314" s="34"/>
      <c r="O1314" s="34"/>
      <c r="P1314" s="34"/>
      <c r="Q1314" s="34"/>
      <c r="R1314" s="34"/>
      <c r="S1314" s="34"/>
      <c r="T1314" s="34"/>
      <c r="U1314" s="34"/>
    </row>
    <row r="1315" spans="1:21">
      <c r="A1315" s="34"/>
      <c r="B1315" s="34"/>
      <c r="C1315" s="34"/>
      <c r="D1315" s="34"/>
      <c r="E1315" s="34"/>
      <c r="F1315" s="34"/>
      <c r="G1315" s="34"/>
      <c r="H1315" s="34"/>
      <c r="I1315" s="34"/>
      <c r="J1315" s="34"/>
      <c r="K1315" s="34"/>
      <c r="L1315" s="34"/>
      <c r="M1315" s="34"/>
      <c r="N1315" s="34"/>
      <c r="O1315" s="34"/>
      <c r="P1315" s="34"/>
      <c r="Q1315" s="34"/>
      <c r="R1315" s="34"/>
      <c r="S1315" s="34"/>
      <c r="T1315" s="34"/>
      <c r="U1315" s="34"/>
    </row>
    <row r="1316" spans="1:21">
      <c r="A1316" s="34"/>
      <c r="B1316" s="34"/>
      <c r="C1316" s="34"/>
      <c r="D1316" s="34"/>
      <c r="E1316" s="34"/>
      <c r="F1316" s="34"/>
      <c r="G1316" s="34"/>
      <c r="H1316" s="34"/>
      <c r="I1316" s="34"/>
      <c r="J1316" s="34"/>
      <c r="K1316" s="34"/>
      <c r="L1316" s="34"/>
      <c r="M1316" s="34"/>
      <c r="N1316" s="34"/>
      <c r="O1316" s="34"/>
      <c r="P1316" s="34"/>
      <c r="Q1316" s="34"/>
      <c r="R1316" s="34"/>
      <c r="S1316" s="34"/>
      <c r="T1316" s="34"/>
      <c r="U1316" s="34"/>
    </row>
    <row r="1317" spans="1:21">
      <c r="A1317" s="34"/>
      <c r="B1317" s="34"/>
      <c r="C1317" s="34"/>
      <c r="D1317" s="34"/>
      <c r="E1317" s="34"/>
      <c r="F1317" s="34"/>
      <c r="G1317" s="34"/>
      <c r="H1317" s="34"/>
      <c r="I1317" s="34"/>
      <c r="J1317" s="34"/>
      <c r="K1317" s="34"/>
      <c r="L1317" s="34"/>
      <c r="M1317" s="34"/>
      <c r="N1317" s="34"/>
      <c r="O1317" s="34"/>
      <c r="P1317" s="34"/>
      <c r="Q1317" s="34"/>
      <c r="R1317" s="34"/>
      <c r="S1317" s="34"/>
      <c r="T1317" s="34"/>
      <c r="U1317" s="34"/>
    </row>
    <row r="1318" spans="1:21">
      <c r="A1318" s="34"/>
      <c r="B1318" s="34"/>
      <c r="C1318" s="34"/>
      <c r="D1318" s="34"/>
      <c r="E1318" s="34"/>
      <c r="F1318" s="34"/>
      <c r="G1318" s="34"/>
      <c r="H1318" s="34"/>
      <c r="I1318" s="34"/>
      <c r="J1318" s="34"/>
      <c r="K1318" s="34"/>
      <c r="L1318" s="34"/>
      <c r="M1318" s="34"/>
      <c r="N1318" s="34"/>
      <c r="O1318" s="34"/>
      <c r="P1318" s="34"/>
      <c r="Q1318" s="34"/>
      <c r="R1318" s="34"/>
      <c r="S1318" s="34"/>
      <c r="T1318" s="34"/>
      <c r="U1318" s="34"/>
    </row>
    <row r="1319" spans="1:21">
      <c r="A1319" s="34"/>
      <c r="B1319" s="34"/>
      <c r="C1319" s="34"/>
      <c r="D1319" s="34"/>
      <c r="E1319" s="34"/>
      <c r="F1319" s="34"/>
      <c r="G1319" s="34"/>
      <c r="H1319" s="34"/>
      <c r="I1319" s="34"/>
      <c r="J1319" s="34"/>
      <c r="K1319" s="34"/>
      <c r="L1319" s="34"/>
      <c r="M1319" s="34"/>
      <c r="N1319" s="34"/>
      <c r="O1319" s="34"/>
      <c r="P1319" s="34"/>
      <c r="Q1319" s="34"/>
      <c r="R1319" s="34"/>
      <c r="S1319" s="34"/>
      <c r="T1319" s="34"/>
      <c r="U1319" s="34"/>
    </row>
    <row r="1320" spans="1:21">
      <c r="A1320" s="34"/>
      <c r="B1320" s="34"/>
      <c r="C1320" s="34"/>
      <c r="D1320" s="34"/>
      <c r="E1320" s="34"/>
      <c r="F1320" s="34"/>
      <c r="G1320" s="34"/>
      <c r="H1320" s="34"/>
      <c r="I1320" s="34"/>
      <c r="J1320" s="34"/>
      <c r="K1320" s="34"/>
      <c r="L1320" s="34"/>
      <c r="M1320" s="34"/>
      <c r="N1320" s="34"/>
      <c r="O1320" s="34"/>
      <c r="P1320" s="34"/>
      <c r="Q1320" s="34"/>
      <c r="R1320" s="34"/>
      <c r="S1320" s="34"/>
      <c r="T1320" s="34"/>
      <c r="U1320" s="34"/>
    </row>
    <row r="1321" spans="1:21">
      <c r="A1321" s="34"/>
      <c r="B1321" s="34"/>
      <c r="C1321" s="34"/>
      <c r="D1321" s="34"/>
      <c r="E1321" s="34"/>
      <c r="F1321" s="34"/>
      <c r="G1321" s="34"/>
      <c r="H1321" s="34"/>
      <c r="I1321" s="34"/>
      <c r="J1321" s="34"/>
      <c r="K1321" s="34"/>
      <c r="L1321" s="34"/>
      <c r="M1321" s="34"/>
      <c r="N1321" s="34"/>
      <c r="O1321" s="34"/>
      <c r="P1321" s="34"/>
      <c r="Q1321" s="34"/>
      <c r="R1321" s="34"/>
      <c r="S1321" s="34"/>
      <c r="T1321" s="34"/>
      <c r="U1321" s="34"/>
    </row>
    <row r="1322" spans="1:21">
      <c r="A1322" s="34"/>
      <c r="B1322" s="34"/>
      <c r="C1322" s="34"/>
      <c r="D1322" s="34"/>
      <c r="E1322" s="34"/>
      <c r="F1322" s="34"/>
      <c r="G1322" s="34"/>
      <c r="H1322" s="34"/>
      <c r="I1322" s="34"/>
      <c r="J1322" s="34"/>
      <c r="K1322" s="34"/>
      <c r="L1322" s="34"/>
      <c r="M1322" s="34"/>
      <c r="N1322" s="34"/>
      <c r="O1322" s="34"/>
      <c r="P1322" s="34"/>
      <c r="Q1322" s="34"/>
      <c r="R1322" s="34"/>
      <c r="S1322" s="34"/>
      <c r="T1322" s="34"/>
      <c r="U1322" s="34"/>
    </row>
    <row r="1323" spans="1:21">
      <c r="A1323" s="34"/>
      <c r="B1323" s="34"/>
      <c r="C1323" s="34"/>
      <c r="D1323" s="34"/>
      <c r="E1323" s="34"/>
      <c r="F1323" s="34"/>
      <c r="G1323" s="34"/>
      <c r="H1323" s="34"/>
      <c r="I1323" s="34"/>
      <c r="J1323" s="34"/>
      <c r="K1323" s="34"/>
      <c r="L1323" s="34"/>
      <c r="M1323" s="34"/>
      <c r="N1323" s="34"/>
      <c r="O1323" s="34"/>
      <c r="P1323" s="34"/>
      <c r="Q1323" s="34"/>
      <c r="R1323" s="34"/>
      <c r="S1323" s="34"/>
      <c r="T1323" s="34"/>
      <c r="U1323" s="34"/>
    </row>
    <row r="1324" spans="1:21">
      <c r="A1324" s="34"/>
      <c r="B1324" s="34"/>
      <c r="C1324" s="34"/>
      <c r="D1324" s="34"/>
      <c r="E1324" s="34"/>
      <c r="F1324" s="34"/>
      <c r="G1324" s="34"/>
      <c r="H1324" s="34"/>
      <c r="I1324" s="34"/>
      <c r="J1324" s="34"/>
      <c r="K1324" s="34"/>
      <c r="L1324" s="34"/>
      <c r="M1324" s="34"/>
      <c r="N1324" s="34"/>
      <c r="O1324" s="34"/>
      <c r="P1324" s="34"/>
      <c r="Q1324" s="34"/>
      <c r="R1324" s="34"/>
      <c r="S1324" s="34"/>
      <c r="T1324" s="34"/>
      <c r="U1324" s="34"/>
    </row>
    <row r="1325" spans="1:21">
      <c r="A1325" s="34"/>
      <c r="B1325" s="34"/>
      <c r="C1325" s="34"/>
      <c r="D1325" s="34"/>
      <c r="E1325" s="34"/>
      <c r="F1325" s="34"/>
      <c r="G1325" s="34"/>
      <c r="H1325" s="34"/>
      <c r="I1325" s="34"/>
      <c r="J1325" s="34"/>
      <c r="K1325" s="34"/>
      <c r="L1325" s="34"/>
      <c r="M1325" s="34"/>
      <c r="N1325" s="34"/>
      <c r="O1325" s="34"/>
      <c r="P1325" s="34"/>
      <c r="Q1325" s="34"/>
      <c r="R1325" s="34"/>
      <c r="S1325" s="34"/>
      <c r="T1325" s="34"/>
      <c r="U1325" s="34"/>
    </row>
    <row r="1326" spans="1:21">
      <c r="A1326" s="34"/>
      <c r="B1326" s="34"/>
      <c r="C1326" s="34"/>
      <c r="D1326" s="34"/>
      <c r="E1326" s="34"/>
      <c r="F1326" s="34"/>
      <c r="G1326" s="34"/>
      <c r="H1326" s="34"/>
      <c r="I1326" s="34"/>
      <c r="J1326" s="34"/>
      <c r="K1326" s="34"/>
      <c r="L1326" s="34"/>
      <c r="M1326" s="34"/>
      <c r="N1326" s="34"/>
      <c r="O1326" s="34"/>
      <c r="P1326" s="34"/>
      <c r="Q1326" s="34"/>
      <c r="R1326" s="34"/>
      <c r="S1326" s="34"/>
      <c r="T1326" s="34"/>
      <c r="U1326" s="34"/>
    </row>
    <row r="1327" spans="1:21">
      <c r="A1327" s="34"/>
      <c r="B1327" s="34"/>
      <c r="C1327" s="34"/>
      <c r="D1327" s="34"/>
      <c r="E1327" s="34"/>
      <c r="F1327" s="34"/>
      <c r="G1327" s="34"/>
      <c r="H1327" s="34"/>
      <c r="I1327" s="34"/>
      <c r="J1327" s="34"/>
      <c r="K1327" s="34"/>
      <c r="L1327" s="34"/>
      <c r="M1327" s="34"/>
      <c r="N1327" s="34"/>
      <c r="O1327" s="34"/>
      <c r="P1327" s="34"/>
      <c r="Q1327" s="34"/>
      <c r="R1327" s="34"/>
      <c r="S1327" s="34"/>
      <c r="T1327" s="34"/>
      <c r="U1327" s="34"/>
    </row>
    <row r="1328" spans="1:21">
      <c r="A1328" s="34"/>
      <c r="B1328" s="34"/>
      <c r="C1328" s="34"/>
      <c r="D1328" s="34"/>
      <c r="E1328" s="34"/>
      <c r="F1328" s="34"/>
      <c r="G1328" s="34"/>
      <c r="H1328" s="34"/>
      <c r="I1328" s="34"/>
      <c r="J1328" s="34"/>
      <c r="K1328" s="34"/>
      <c r="L1328" s="34"/>
      <c r="M1328" s="34"/>
      <c r="N1328" s="34"/>
      <c r="O1328" s="34"/>
      <c r="P1328" s="34"/>
      <c r="Q1328" s="34"/>
      <c r="R1328" s="34"/>
      <c r="S1328" s="34"/>
      <c r="T1328" s="34"/>
      <c r="U1328" s="34"/>
    </row>
    <row r="1329" spans="1:21">
      <c r="A1329" s="34"/>
      <c r="B1329" s="34"/>
      <c r="C1329" s="34"/>
      <c r="D1329" s="34"/>
      <c r="E1329" s="34"/>
      <c r="F1329" s="34"/>
      <c r="G1329" s="34"/>
      <c r="H1329" s="34"/>
      <c r="I1329" s="34"/>
      <c r="J1329" s="34"/>
      <c r="K1329" s="34"/>
      <c r="L1329" s="34"/>
      <c r="M1329" s="34"/>
      <c r="N1329" s="34"/>
      <c r="O1329" s="34"/>
      <c r="P1329" s="34"/>
      <c r="Q1329" s="34"/>
      <c r="R1329" s="34"/>
      <c r="S1329" s="34"/>
      <c r="T1329" s="34"/>
      <c r="U1329" s="34"/>
    </row>
    <row r="1330" spans="1:21">
      <c r="A1330" s="34"/>
      <c r="B1330" s="34"/>
      <c r="C1330" s="34"/>
      <c r="D1330" s="34"/>
      <c r="E1330" s="34"/>
      <c r="F1330" s="34"/>
      <c r="G1330" s="34"/>
      <c r="H1330" s="34"/>
      <c r="I1330" s="34"/>
      <c r="J1330" s="34"/>
      <c r="K1330" s="34"/>
      <c r="L1330" s="34"/>
      <c r="M1330" s="34"/>
      <c r="N1330" s="34"/>
      <c r="O1330" s="34"/>
      <c r="P1330" s="34"/>
      <c r="Q1330" s="34"/>
      <c r="R1330" s="34"/>
      <c r="S1330" s="34"/>
      <c r="T1330" s="34"/>
      <c r="U1330" s="34"/>
    </row>
    <row r="1331" spans="1:21">
      <c r="A1331" s="34"/>
      <c r="B1331" s="34"/>
      <c r="C1331" s="34"/>
      <c r="D1331" s="34"/>
      <c r="E1331" s="34"/>
      <c r="F1331" s="34"/>
      <c r="G1331" s="34"/>
      <c r="H1331" s="34"/>
      <c r="I1331" s="34"/>
      <c r="J1331" s="34"/>
      <c r="K1331" s="34"/>
      <c r="L1331" s="34"/>
      <c r="M1331" s="34"/>
      <c r="N1331" s="34"/>
      <c r="O1331" s="34"/>
      <c r="P1331" s="34"/>
      <c r="Q1331" s="34"/>
      <c r="R1331" s="34"/>
      <c r="S1331" s="34"/>
      <c r="T1331" s="34"/>
      <c r="U1331" s="34"/>
    </row>
    <row r="1332" spans="1:21">
      <c r="A1332" s="34"/>
      <c r="B1332" s="34"/>
      <c r="C1332" s="34"/>
      <c r="D1332" s="34"/>
      <c r="E1332" s="34"/>
      <c r="F1332" s="34"/>
      <c r="G1332" s="34"/>
      <c r="H1332" s="34"/>
      <c r="I1332" s="34"/>
      <c r="J1332" s="34"/>
      <c r="K1332" s="34"/>
      <c r="L1332" s="34"/>
      <c r="M1332" s="34"/>
      <c r="N1332" s="34"/>
      <c r="O1332" s="34"/>
      <c r="P1332" s="34"/>
      <c r="Q1332" s="34"/>
      <c r="R1332" s="34"/>
      <c r="S1332" s="34"/>
      <c r="T1332" s="34"/>
      <c r="U1332" s="34"/>
    </row>
    <row r="1333" spans="1:21">
      <c r="A1333" s="34"/>
      <c r="B1333" s="34"/>
      <c r="C1333" s="34"/>
      <c r="D1333" s="34"/>
      <c r="E1333" s="34"/>
      <c r="F1333" s="34"/>
      <c r="G1333" s="34"/>
      <c r="H1333" s="34"/>
      <c r="I1333" s="34"/>
      <c r="J1333" s="34"/>
      <c r="K1333" s="34"/>
      <c r="L1333" s="34"/>
      <c r="M1333" s="34"/>
      <c r="N1333" s="34"/>
      <c r="O1333" s="34"/>
      <c r="P1333" s="34"/>
      <c r="Q1333" s="34"/>
      <c r="R1333" s="34"/>
      <c r="S1333" s="34"/>
      <c r="T1333" s="34"/>
      <c r="U1333" s="34"/>
    </row>
    <row r="1334" spans="1:21">
      <c r="A1334" s="34"/>
      <c r="B1334" s="34"/>
      <c r="C1334" s="34"/>
      <c r="D1334" s="34"/>
      <c r="E1334" s="34"/>
      <c r="F1334" s="34"/>
      <c r="G1334" s="34"/>
      <c r="H1334" s="34"/>
      <c r="I1334" s="34"/>
      <c r="J1334" s="34"/>
      <c r="K1334" s="34"/>
      <c r="L1334" s="34"/>
      <c r="M1334" s="34"/>
      <c r="N1334" s="34"/>
      <c r="O1334" s="34"/>
      <c r="P1334" s="34"/>
      <c r="Q1334" s="34"/>
      <c r="R1334" s="34"/>
      <c r="S1334" s="34"/>
      <c r="T1334" s="34"/>
      <c r="U1334" s="34"/>
    </row>
    <row r="1335" spans="1:21">
      <c r="A1335" s="34"/>
      <c r="B1335" s="34"/>
      <c r="C1335" s="34"/>
      <c r="D1335" s="34"/>
      <c r="E1335" s="34"/>
      <c r="F1335" s="34"/>
      <c r="G1335" s="34"/>
      <c r="H1335" s="34"/>
      <c r="I1335" s="34"/>
      <c r="J1335" s="34"/>
      <c r="K1335" s="34"/>
      <c r="L1335" s="34"/>
      <c r="M1335" s="34"/>
      <c r="N1335" s="34"/>
      <c r="O1335" s="34"/>
      <c r="P1335" s="34"/>
      <c r="Q1335" s="34"/>
      <c r="R1335" s="34"/>
      <c r="S1335" s="34"/>
      <c r="T1335" s="34"/>
      <c r="U1335" s="34"/>
    </row>
    <row r="1336" spans="1:21">
      <c r="A1336" s="34"/>
      <c r="B1336" s="34"/>
      <c r="C1336" s="34"/>
      <c r="D1336" s="34"/>
      <c r="E1336" s="34"/>
      <c r="F1336" s="34"/>
      <c r="G1336" s="34"/>
      <c r="H1336" s="34"/>
      <c r="I1336" s="34"/>
      <c r="J1336" s="34"/>
      <c r="K1336" s="34"/>
      <c r="L1336" s="34"/>
      <c r="M1336" s="34"/>
      <c r="N1336" s="34"/>
      <c r="O1336" s="34"/>
      <c r="P1336" s="34"/>
      <c r="Q1336" s="34"/>
      <c r="R1336" s="34"/>
      <c r="S1336" s="34"/>
      <c r="T1336" s="34"/>
      <c r="U1336" s="34"/>
    </row>
    <row r="1337" spans="1:21">
      <c r="A1337" s="34"/>
      <c r="B1337" s="34"/>
      <c r="C1337" s="34"/>
      <c r="D1337" s="34"/>
      <c r="E1337" s="34"/>
      <c r="F1337" s="34"/>
      <c r="G1337" s="34"/>
      <c r="H1337" s="34"/>
      <c r="I1337" s="34"/>
      <c r="J1337" s="34"/>
      <c r="K1337" s="34"/>
      <c r="L1337" s="34"/>
      <c r="M1337" s="34"/>
      <c r="N1337" s="34"/>
      <c r="O1337" s="34"/>
      <c r="P1337" s="34"/>
      <c r="Q1337" s="34"/>
      <c r="R1337" s="34"/>
      <c r="S1337" s="34"/>
      <c r="T1337" s="34"/>
      <c r="U1337" s="34"/>
    </row>
    <row r="1338" spans="1:21">
      <c r="A1338" s="34"/>
      <c r="B1338" s="34"/>
      <c r="C1338" s="34"/>
      <c r="D1338" s="34"/>
      <c r="E1338" s="34"/>
      <c r="F1338" s="34"/>
      <c r="G1338" s="34"/>
      <c r="H1338" s="34"/>
      <c r="I1338" s="34"/>
      <c r="J1338" s="34"/>
      <c r="K1338" s="34"/>
      <c r="L1338" s="34"/>
      <c r="M1338" s="34"/>
      <c r="N1338" s="34"/>
      <c r="O1338" s="34"/>
      <c r="P1338" s="34"/>
      <c r="Q1338" s="34"/>
      <c r="R1338" s="34"/>
      <c r="S1338" s="34"/>
      <c r="T1338" s="34"/>
      <c r="U1338" s="34"/>
    </row>
    <row r="1339" spans="1:21">
      <c r="A1339" s="34"/>
      <c r="B1339" s="34"/>
      <c r="C1339" s="34"/>
      <c r="D1339" s="34"/>
      <c r="E1339" s="34"/>
      <c r="F1339" s="34"/>
      <c r="G1339" s="34"/>
      <c r="H1339" s="34"/>
      <c r="I1339" s="34"/>
      <c r="J1339" s="34"/>
      <c r="K1339" s="34"/>
      <c r="L1339" s="34"/>
      <c r="M1339" s="34"/>
      <c r="N1339" s="34"/>
      <c r="O1339" s="34"/>
      <c r="P1339" s="34"/>
      <c r="Q1339" s="34"/>
      <c r="R1339" s="34"/>
      <c r="S1339" s="34"/>
      <c r="T1339" s="34"/>
      <c r="U1339" s="34"/>
    </row>
    <row r="1340" spans="1:21">
      <c r="A1340" s="34"/>
      <c r="B1340" s="34"/>
      <c r="C1340" s="34"/>
      <c r="D1340" s="34"/>
      <c r="E1340" s="34"/>
      <c r="F1340" s="34"/>
      <c r="G1340" s="34"/>
      <c r="H1340" s="34"/>
      <c r="I1340" s="34"/>
      <c r="J1340" s="34"/>
      <c r="K1340" s="34"/>
      <c r="L1340" s="34"/>
      <c r="M1340" s="34"/>
      <c r="N1340" s="34"/>
      <c r="O1340" s="34"/>
      <c r="P1340" s="34"/>
      <c r="Q1340" s="34"/>
      <c r="R1340" s="34"/>
      <c r="S1340" s="34"/>
      <c r="T1340" s="34"/>
      <c r="U1340" s="34"/>
    </row>
    <row r="1341" spans="1:21">
      <c r="A1341" s="34"/>
      <c r="B1341" s="34"/>
      <c r="C1341" s="34"/>
      <c r="D1341" s="34"/>
      <c r="E1341" s="34"/>
      <c r="F1341" s="34"/>
      <c r="G1341" s="34"/>
      <c r="H1341" s="34"/>
      <c r="I1341" s="34"/>
      <c r="J1341" s="34"/>
      <c r="K1341" s="34"/>
      <c r="L1341" s="34"/>
      <c r="M1341" s="34"/>
      <c r="N1341" s="34"/>
      <c r="O1341" s="34"/>
      <c r="P1341" s="34"/>
      <c r="Q1341" s="34"/>
      <c r="R1341" s="34"/>
      <c r="S1341" s="34"/>
      <c r="T1341" s="34"/>
      <c r="U1341" s="34"/>
    </row>
    <row r="1342" spans="1:21">
      <c r="A1342" s="34"/>
      <c r="B1342" s="34"/>
      <c r="C1342" s="34"/>
      <c r="D1342" s="34"/>
      <c r="E1342" s="34"/>
      <c r="F1342" s="34"/>
      <c r="G1342" s="34"/>
      <c r="H1342" s="34"/>
      <c r="I1342" s="34"/>
      <c r="J1342" s="34"/>
      <c r="K1342" s="34"/>
      <c r="L1342" s="34"/>
      <c r="M1342" s="34"/>
      <c r="N1342" s="34"/>
      <c r="O1342" s="34"/>
      <c r="P1342" s="34"/>
      <c r="Q1342" s="34"/>
      <c r="R1342" s="34"/>
      <c r="S1342" s="34"/>
      <c r="T1342" s="34"/>
      <c r="U1342" s="34"/>
    </row>
    <row r="1343" spans="1:21">
      <c r="A1343" s="34"/>
      <c r="B1343" s="34"/>
      <c r="C1343" s="34"/>
      <c r="D1343" s="34"/>
      <c r="E1343" s="34"/>
      <c r="F1343" s="34"/>
      <c r="G1343" s="34"/>
      <c r="H1343" s="34"/>
      <c r="I1343" s="34"/>
      <c r="J1343" s="34"/>
      <c r="K1343" s="34"/>
      <c r="L1343" s="34"/>
      <c r="M1343" s="34"/>
      <c r="N1343" s="34"/>
      <c r="O1343" s="34"/>
      <c r="P1343" s="34"/>
      <c r="Q1343" s="34"/>
      <c r="R1343" s="34"/>
      <c r="S1343" s="34"/>
      <c r="T1343" s="34"/>
      <c r="U1343" s="34"/>
    </row>
    <row r="1344" spans="1:21">
      <c r="A1344" s="34"/>
      <c r="B1344" s="34"/>
      <c r="C1344" s="34"/>
      <c r="D1344" s="34"/>
      <c r="E1344" s="34"/>
      <c r="F1344" s="34"/>
      <c r="G1344" s="34"/>
      <c r="H1344" s="34"/>
      <c r="I1344" s="34"/>
      <c r="J1344" s="34"/>
      <c r="K1344" s="34"/>
      <c r="L1344" s="34"/>
      <c r="M1344" s="34"/>
      <c r="N1344" s="34"/>
      <c r="O1344" s="34"/>
      <c r="P1344" s="34"/>
      <c r="Q1344" s="34"/>
      <c r="R1344" s="34"/>
      <c r="S1344" s="34"/>
      <c r="T1344" s="34"/>
      <c r="U1344" s="34"/>
    </row>
    <row r="1345" spans="1:21">
      <c r="A1345" s="34"/>
      <c r="B1345" s="34"/>
      <c r="C1345" s="34"/>
      <c r="D1345" s="34"/>
      <c r="E1345" s="34"/>
      <c r="F1345" s="34"/>
      <c r="G1345" s="34"/>
      <c r="H1345" s="34"/>
      <c r="I1345" s="34"/>
      <c r="J1345" s="34"/>
      <c r="K1345" s="34"/>
      <c r="L1345" s="34"/>
      <c r="M1345" s="34"/>
      <c r="N1345" s="34"/>
      <c r="O1345" s="34"/>
      <c r="P1345" s="34"/>
      <c r="Q1345" s="34"/>
      <c r="R1345" s="34"/>
      <c r="S1345" s="34"/>
      <c r="T1345" s="34"/>
      <c r="U1345" s="34"/>
    </row>
    <row r="1346" spans="1:21">
      <c r="A1346" s="34"/>
      <c r="B1346" s="34"/>
      <c r="C1346" s="34"/>
      <c r="D1346" s="34"/>
      <c r="E1346" s="34"/>
      <c r="F1346" s="34"/>
      <c r="G1346" s="34"/>
      <c r="H1346" s="34"/>
      <c r="I1346" s="34"/>
      <c r="J1346" s="34"/>
      <c r="K1346" s="34"/>
      <c r="L1346" s="34"/>
      <c r="M1346" s="34"/>
      <c r="N1346" s="34"/>
      <c r="O1346" s="34"/>
      <c r="P1346" s="34"/>
      <c r="Q1346" s="34"/>
      <c r="R1346" s="34"/>
      <c r="S1346" s="34"/>
      <c r="T1346" s="34"/>
      <c r="U1346" s="34"/>
    </row>
    <row r="1347" spans="1:21">
      <c r="A1347" s="34"/>
      <c r="B1347" s="34"/>
      <c r="C1347" s="34"/>
      <c r="D1347" s="34"/>
      <c r="E1347" s="34"/>
      <c r="F1347" s="34"/>
      <c r="G1347" s="34"/>
      <c r="H1347" s="34"/>
      <c r="I1347" s="34"/>
      <c r="J1347" s="34"/>
      <c r="K1347" s="34"/>
      <c r="L1347" s="34"/>
      <c r="M1347" s="34"/>
      <c r="N1347" s="34"/>
      <c r="O1347" s="34"/>
      <c r="P1347" s="34"/>
      <c r="Q1347" s="34"/>
      <c r="R1347" s="34"/>
      <c r="S1347" s="34"/>
      <c r="T1347" s="34"/>
      <c r="U1347" s="34"/>
    </row>
    <row r="1348" spans="1:21">
      <c r="A1348" s="34"/>
      <c r="B1348" s="34"/>
      <c r="C1348" s="34"/>
      <c r="D1348" s="34"/>
      <c r="E1348" s="34"/>
      <c r="F1348" s="34"/>
      <c r="G1348" s="34"/>
      <c r="H1348" s="34"/>
      <c r="I1348" s="34"/>
      <c r="J1348" s="34"/>
      <c r="K1348" s="34"/>
      <c r="L1348" s="34"/>
      <c r="M1348" s="34"/>
      <c r="N1348" s="34"/>
      <c r="O1348" s="34"/>
      <c r="P1348" s="34"/>
      <c r="Q1348" s="34"/>
      <c r="R1348" s="34"/>
      <c r="S1348" s="34"/>
      <c r="T1348" s="34"/>
      <c r="U1348" s="34"/>
    </row>
    <row r="1349" spans="1:21">
      <c r="A1349" s="34"/>
      <c r="B1349" s="34"/>
      <c r="C1349" s="34"/>
      <c r="D1349" s="34"/>
      <c r="E1349" s="34"/>
      <c r="F1349" s="34"/>
      <c r="G1349" s="34"/>
      <c r="H1349" s="34"/>
      <c r="I1349" s="34"/>
      <c r="J1349" s="34"/>
      <c r="K1349" s="34"/>
      <c r="L1349" s="34"/>
      <c r="M1349" s="34"/>
      <c r="N1349" s="34"/>
      <c r="O1349" s="34"/>
      <c r="P1349" s="34"/>
      <c r="Q1349" s="34"/>
      <c r="R1349" s="34"/>
      <c r="S1349" s="34"/>
      <c r="T1349" s="34"/>
      <c r="U1349" s="34"/>
    </row>
    <row r="1350" spans="1:21">
      <c r="A1350" s="34"/>
      <c r="B1350" s="34"/>
      <c r="C1350" s="34"/>
      <c r="D1350" s="34"/>
      <c r="E1350" s="34"/>
      <c r="F1350" s="34"/>
      <c r="G1350" s="34"/>
      <c r="H1350" s="34"/>
      <c r="I1350" s="34"/>
      <c r="J1350" s="34"/>
      <c r="K1350" s="34"/>
      <c r="L1350" s="34"/>
      <c r="M1350" s="34"/>
      <c r="N1350" s="34"/>
      <c r="O1350" s="34"/>
      <c r="P1350" s="34"/>
      <c r="Q1350" s="34"/>
      <c r="R1350" s="34"/>
      <c r="S1350" s="34"/>
      <c r="T1350" s="34"/>
      <c r="U1350" s="34"/>
    </row>
    <row r="1351" spans="1:21">
      <c r="A1351" s="34"/>
      <c r="B1351" s="34"/>
      <c r="C1351" s="34"/>
      <c r="D1351" s="34"/>
      <c r="E1351" s="34"/>
      <c r="F1351" s="34"/>
      <c r="G1351" s="34"/>
      <c r="H1351" s="34"/>
      <c r="I1351" s="34"/>
      <c r="J1351" s="34"/>
      <c r="K1351" s="34"/>
      <c r="L1351" s="34"/>
      <c r="M1351" s="34"/>
      <c r="N1351" s="34"/>
      <c r="O1351" s="34"/>
      <c r="P1351" s="34"/>
      <c r="Q1351" s="34"/>
      <c r="R1351" s="34"/>
      <c r="S1351" s="34"/>
      <c r="T1351" s="34"/>
      <c r="U1351" s="34"/>
    </row>
    <row r="1352" spans="1:21">
      <c r="A1352" s="34"/>
      <c r="B1352" s="34"/>
      <c r="C1352" s="34"/>
      <c r="D1352" s="34"/>
      <c r="E1352" s="34"/>
      <c r="F1352" s="34"/>
      <c r="G1352" s="34"/>
      <c r="H1352" s="34"/>
      <c r="I1352" s="34"/>
      <c r="J1352" s="34"/>
      <c r="K1352" s="34"/>
      <c r="L1352" s="34"/>
      <c r="M1352" s="34"/>
      <c r="N1352" s="34"/>
      <c r="O1352" s="34"/>
      <c r="P1352" s="34"/>
      <c r="Q1352" s="34"/>
      <c r="R1352" s="34"/>
      <c r="S1352" s="34"/>
      <c r="T1352" s="34"/>
      <c r="U1352" s="34"/>
    </row>
    <row r="1353" spans="1:21">
      <c r="A1353" s="34"/>
      <c r="B1353" s="34"/>
      <c r="C1353" s="34"/>
      <c r="D1353" s="34"/>
      <c r="E1353" s="34"/>
      <c r="F1353" s="34"/>
      <c r="G1353" s="34"/>
      <c r="H1353" s="34"/>
      <c r="I1353" s="34"/>
      <c r="J1353" s="34"/>
      <c r="K1353" s="34"/>
      <c r="L1353" s="34"/>
      <c r="M1353" s="34"/>
      <c r="N1353" s="34"/>
      <c r="O1353" s="34"/>
      <c r="P1353" s="34"/>
      <c r="Q1353" s="34"/>
      <c r="R1353" s="34"/>
      <c r="S1353" s="34"/>
      <c r="T1353" s="34"/>
      <c r="U1353" s="34"/>
    </row>
    <row r="1354" spans="1:21">
      <c r="A1354" s="34"/>
      <c r="B1354" s="34"/>
      <c r="C1354" s="34"/>
      <c r="D1354" s="34"/>
      <c r="E1354" s="34"/>
      <c r="F1354" s="34"/>
      <c r="G1354" s="34"/>
      <c r="H1354" s="34"/>
      <c r="I1354" s="34"/>
      <c r="J1354" s="34"/>
      <c r="K1354" s="34"/>
      <c r="L1354" s="34"/>
      <c r="M1354" s="34"/>
      <c r="N1354" s="34"/>
      <c r="O1354" s="34"/>
      <c r="P1354" s="34"/>
      <c r="Q1354" s="34"/>
      <c r="R1354" s="34"/>
      <c r="S1354" s="34"/>
      <c r="T1354" s="34"/>
      <c r="U1354" s="34"/>
    </row>
    <row r="1355" spans="1:21">
      <c r="A1355" s="34"/>
      <c r="B1355" s="34"/>
      <c r="C1355" s="34"/>
      <c r="D1355" s="34"/>
      <c r="E1355" s="34"/>
      <c r="F1355" s="34"/>
      <c r="G1355" s="34"/>
      <c r="H1355" s="34"/>
      <c r="I1355" s="34"/>
      <c r="J1355" s="34"/>
      <c r="K1355" s="34"/>
      <c r="L1355" s="34"/>
      <c r="M1355" s="34"/>
      <c r="N1355" s="34"/>
      <c r="O1355" s="34"/>
      <c r="P1355" s="34"/>
      <c r="Q1355" s="34"/>
      <c r="R1355" s="34"/>
      <c r="S1355" s="34"/>
      <c r="T1355" s="34"/>
      <c r="U1355" s="34"/>
    </row>
    <row r="1356" spans="1:21">
      <c r="A1356" s="34"/>
      <c r="B1356" s="34"/>
      <c r="C1356" s="34"/>
      <c r="D1356" s="34"/>
      <c r="E1356" s="34"/>
      <c r="F1356" s="34"/>
      <c r="G1356" s="34"/>
      <c r="H1356" s="34"/>
      <c r="I1356" s="34"/>
      <c r="J1356" s="34"/>
      <c r="K1356" s="34"/>
      <c r="L1356" s="34"/>
      <c r="M1356" s="34"/>
      <c r="N1356" s="34"/>
      <c r="O1356" s="34"/>
      <c r="P1356" s="34"/>
      <c r="Q1356" s="34"/>
      <c r="R1356" s="34"/>
      <c r="S1356" s="34"/>
      <c r="T1356" s="34"/>
      <c r="U1356" s="34"/>
    </row>
    <row r="1357" spans="1:21">
      <c r="A1357" s="34"/>
      <c r="B1357" s="34"/>
      <c r="C1357" s="34"/>
      <c r="D1357" s="34"/>
      <c r="E1357" s="34"/>
      <c r="F1357" s="34"/>
      <c r="G1357" s="34"/>
      <c r="H1357" s="34"/>
      <c r="I1357" s="34"/>
      <c r="J1357" s="34"/>
      <c r="K1357" s="34"/>
      <c r="L1357" s="34"/>
      <c r="M1357" s="34"/>
      <c r="N1357" s="34"/>
      <c r="O1357" s="34"/>
      <c r="P1357" s="34"/>
      <c r="Q1357" s="34"/>
      <c r="R1357" s="34"/>
      <c r="S1357" s="34"/>
      <c r="T1357" s="34"/>
      <c r="U1357" s="34"/>
    </row>
    <row r="1358" spans="1:21">
      <c r="A1358" s="34"/>
      <c r="B1358" s="34"/>
      <c r="C1358" s="34"/>
      <c r="D1358" s="34"/>
      <c r="E1358" s="34"/>
      <c r="F1358" s="34"/>
      <c r="G1358" s="34"/>
      <c r="H1358" s="34"/>
      <c r="I1358" s="34"/>
      <c r="J1358" s="34"/>
      <c r="K1358" s="34"/>
      <c r="L1358" s="34"/>
      <c r="M1358" s="34"/>
      <c r="N1358" s="34"/>
      <c r="O1358" s="34"/>
      <c r="P1358" s="34"/>
      <c r="Q1358" s="34"/>
      <c r="R1358" s="34"/>
      <c r="S1358" s="34"/>
      <c r="T1358" s="34"/>
      <c r="U1358" s="34"/>
    </row>
    <row r="1359" spans="1:21">
      <c r="A1359" s="34"/>
      <c r="B1359" s="34"/>
      <c r="C1359" s="34"/>
      <c r="D1359" s="34"/>
      <c r="E1359" s="34"/>
      <c r="F1359" s="34"/>
      <c r="G1359" s="34"/>
      <c r="H1359" s="34"/>
      <c r="I1359" s="34"/>
      <c r="J1359" s="34"/>
      <c r="K1359" s="34"/>
      <c r="L1359" s="34"/>
      <c r="M1359" s="34"/>
      <c r="N1359" s="34"/>
      <c r="O1359" s="34"/>
      <c r="P1359" s="34"/>
      <c r="Q1359" s="34"/>
      <c r="R1359" s="34"/>
      <c r="S1359" s="34"/>
      <c r="T1359" s="34"/>
      <c r="U1359" s="34"/>
    </row>
    <row r="1360" spans="1:21">
      <c r="A1360" s="34"/>
      <c r="B1360" s="34"/>
      <c r="C1360" s="34"/>
      <c r="D1360" s="34"/>
      <c r="E1360" s="34"/>
      <c r="F1360" s="34"/>
      <c r="G1360" s="34"/>
      <c r="H1360" s="34"/>
      <c r="I1360" s="34"/>
      <c r="J1360" s="34"/>
      <c r="K1360" s="34"/>
      <c r="L1360" s="34"/>
      <c r="M1360" s="34"/>
      <c r="N1360" s="34"/>
      <c r="O1360" s="34"/>
      <c r="P1360" s="34"/>
      <c r="Q1360" s="34"/>
      <c r="R1360" s="34"/>
      <c r="S1360" s="34"/>
      <c r="T1360" s="34"/>
      <c r="U1360" s="34"/>
    </row>
    <row r="1361" spans="1:21">
      <c r="A1361" s="34"/>
      <c r="B1361" s="34"/>
      <c r="C1361" s="34"/>
      <c r="D1361" s="34"/>
      <c r="E1361" s="34"/>
      <c r="F1361" s="34"/>
      <c r="G1361" s="34"/>
      <c r="H1361" s="34"/>
      <c r="I1361" s="34"/>
      <c r="J1361" s="34"/>
      <c r="K1361" s="34"/>
      <c r="L1361" s="34"/>
      <c r="M1361" s="34"/>
      <c r="N1361" s="34"/>
      <c r="O1361" s="34"/>
      <c r="P1361" s="34"/>
      <c r="Q1361" s="34"/>
      <c r="R1361" s="34"/>
      <c r="S1361" s="34"/>
      <c r="T1361" s="34"/>
      <c r="U1361" s="34"/>
    </row>
    <row r="1362" spans="1:21">
      <c r="A1362" s="34"/>
      <c r="B1362" s="34"/>
      <c r="C1362" s="34"/>
      <c r="D1362" s="34"/>
      <c r="E1362" s="34"/>
      <c r="F1362" s="34"/>
      <c r="G1362" s="34"/>
      <c r="H1362" s="34"/>
      <c r="I1362" s="34"/>
      <c r="J1362" s="34"/>
      <c r="K1362" s="34"/>
      <c r="L1362" s="34"/>
      <c r="M1362" s="34"/>
      <c r="N1362" s="34"/>
      <c r="O1362" s="34"/>
      <c r="P1362" s="34"/>
      <c r="Q1362" s="34"/>
      <c r="R1362" s="34"/>
      <c r="S1362" s="34"/>
      <c r="T1362" s="34"/>
      <c r="U1362" s="34"/>
    </row>
    <row r="1363" spans="1:21">
      <c r="A1363" s="34"/>
      <c r="B1363" s="34"/>
      <c r="C1363" s="34"/>
      <c r="D1363" s="34"/>
      <c r="E1363" s="34"/>
      <c r="F1363" s="34"/>
      <c r="G1363" s="34"/>
      <c r="H1363" s="34"/>
      <c r="I1363" s="34"/>
      <c r="J1363" s="34"/>
      <c r="K1363" s="34"/>
      <c r="L1363" s="34"/>
      <c r="M1363" s="34"/>
      <c r="N1363" s="34"/>
      <c r="O1363" s="34"/>
      <c r="P1363" s="34"/>
      <c r="Q1363" s="34"/>
      <c r="R1363" s="34"/>
      <c r="S1363" s="34"/>
      <c r="T1363" s="34"/>
      <c r="U1363" s="34"/>
    </row>
    <row r="1364" spans="1:21">
      <c r="A1364" s="34"/>
      <c r="B1364" s="34"/>
      <c r="C1364" s="34"/>
      <c r="D1364" s="34"/>
      <c r="E1364" s="34"/>
      <c r="F1364" s="34"/>
      <c r="G1364" s="34"/>
      <c r="H1364" s="34"/>
      <c r="I1364" s="34"/>
      <c r="J1364" s="34"/>
      <c r="K1364" s="34"/>
      <c r="L1364" s="34"/>
      <c r="M1364" s="34"/>
      <c r="N1364" s="34"/>
      <c r="O1364" s="34"/>
      <c r="P1364" s="34"/>
      <c r="Q1364" s="34"/>
      <c r="R1364" s="34"/>
      <c r="S1364" s="34"/>
      <c r="T1364" s="34"/>
      <c r="U1364" s="34"/>
    </row>
    <row r="1365" spans="1:21">
      <c r="A1365" s="34"/>
      <c r="B1365" s="34"/>
      <c r="C1365" s="34"/>
      <c r="D1365" s="34"/>
      <c r="E1365" s="34"/>
      <c r="F1365" s="34"/>
      <c r="G1365" s="34"/>
      <c r="H1365" s="34"/>
      <c r="I1365" s="34"/>
      <c r="J1365" s="34"/>
      <c r="K1365" s="34"/>
      <c r="L1365" s="34"/>
      <c r="M1365" s="34"/>
      <c r="N1365" s="34"/>
      <c r="O1365" s="34"/>
      <c r="P1365" s="34"/>
      <c r="Q1365" s="34"/>
      <c r="R1365" s="34"/>
      <c r="S1365" s="34"/>
      <c r="T1365" s="34"/>
      <c r="U1365" s="34"/>
    </row>
    <row r="1366" spans="1:21">
      <c r="A1366" s="34"/>
      <c r="B1366" s="34"/>
      <c r="C1366" s="34"/>
      <c r="D1366" s="34"/>
      <c r="E1366" s="34"/>
      <c r="F1366" s="34"/>
      <c r="G1366" s="34"/>
      <c r="H1366" s="34"/>
      <c r="I1366" s="34"/>
      <c r="J1366" s="34"/>
      <c r="K1366" s="34"/>
      <c r="L1366" s="34"/>
      <c r="M1366" s="34"/>
      <c r="N1366" s="34"/>
      <c r="O1366" s="34"/>
      <c r="P1366" s="34"/>
      <c r="Q1366" s="34"/>
      <c r="R1366" s="34"/>
      <c r="S1366" s="34"/>
      <c r="T1366" s="34"/>
      <c r="U1366" s="34"/>
    </row>
    <row r="1367" spans="1:21">
      <c r="A1367" s="34"/>
      <c r="B1367" s="34"/>
      <c r="C1367" s="34"/>
      <c r="D1367" s="34"/>
      <c r="E1367" s="34"/>
      <c r="F1367" s="34"/>
      <c r="G1367" s="34"/>
      <c r="H1367" s="34"/>
      <c r="I1367" s="34"/>
      <c r="J1367" s="34"/>
      <c r="K1367" s="34"/>
      <c r="L1367" s="34"/>
      <c r="M1367" s="34"/>
      <c r="N1367" s="34"/>
      <c r="O1367" s="34"/>
      <c r="P1367" s="34"/>
      <c r="Q1367" s="34"/>
      <c r="R1367" s="34"/>
      <c r="S1367" s="34"/>
      <c r="T1367" s="34"/>
      <c r="U1367" s="34"/>
    </row>
    <row r="1368" spans="1:21">
      <c r="A1368" s="34"/>
      <c r="B1368" s="34"/>
      <c r="C1368" s="34"/>
      <c r="D1368" s="34"/>
      <c r="E1368" s="34"/>
      <c r="F1368" s="34"/>
      <c r="G1368" s="34"/>
      <c r="H1368" s="34"/>
      <c r="I1368" s="34"/>
      <c r="J1368" s="34"/>
      <c r="K1368" s="34"/>
      <c r="L1368" s="34"/>
      <c r="M1368" s="34"/>
      <c r="N1368" s="34"/>
      <c r="O1368" s="34"/>
      <c r="P1368" s="34"/>
      <c r="Q1368" s="34"/>
      <c r="R1368" s="34"/>
      <c r="S1368" s="34"/>
      <c r="T1368" s="34"/>
      <c r="U1368" s="34"/>
    </row>
    <row r="1369" spans="1:21">
      <c r="A1369" s="34"/>
      <c r="B1369" s="34"/>
      <c r="C1369" s="34"/>
      <c r="D1369" s="34"/>
      <c r="E1369" s="34"/>
      <c r="F1369" s="34"/>
      <c r="G1369" s="34"/>
      <c r="H1369" s="34"/>
      <c r="I1369" s="34"/>
      <c r="J1369" s="34"/>
      <c r="K1369" s="34"/>
      <c r="L1369" s="34"/>
      <c r="M1369" s="34"/>
      <c r="N1369" s="34"/>
      <c r="O1369" s="34"/>
      <c r="P1369" s="34"/>
      <c r="Q1369" s="34"/>
      <c r="R1369" s="34"/>
      <c r="S1369" s="34"/>
      <c r="T1369" s="34"/>
      <c r="U1369" s="34"/>
    </row>
    <row r="1370" spans="1:21">
      <c r="A1370" s="34"/>
      <c r="B1370" s="34"/>
      <c r="C1370" s="34"/>
      <c r="D1370" s="34"/>
      <c r="E1370" s="34"/>
      <c r="F1370" s="34"/>
      <c r="G1370" s="34"/>
      <c r="H1370" s="34"/>
      <c r="I1370" s="34"/>
      <c r="J1370" s="34"/>
      <c r="K1370" s="34"/>
      <c r="L1370" s="34"/>
      <c r="M1370" s="34"/>
      <c r="N1370" s="34"/>
      <c r="O1370" s="34"/>
      <c r="P1370" s="34"/>
      <c r="Q1370" s="34"/>
      <c r="R1370" s="34"/>
      <c r="S1370" s="34"/>
      <c r="T1370" s="34"/>
      <c r="U1370" s="34"/>
    </row>
    <row r="1371" spans="1:21">
      <c r="A1371" s="34"/>
      <c r="B1371" s="34"/>
      <c r="C1371" s="34"/>
      <c r="D1371" s="34"/>
      <c r="E1371" s="34"/>
      <c r="F1371" s="34"/>
      <c r="G1371" s="34"/>
      <c r="H1371" s="34"/>
      <c r="I1371" s="34"/>
      <c r="J1371" s="34"/>
      <c r="K1371" s="34"/>
      <c r="L1371" s="34"/>
      <c r="M1371" s="34"/>
      <c r="N1371" s="34"/>
      <c r="O1371" s="34"/>
      <c r="P1371" s="34"/>
      <c r="Q1371" s="34"/>
      <c r="R1371" s="34"/>
      <c r="S1371" s="34"/>
      <c r="T1371" s="34"/>
      <c r="U1371" s="34"/>
    </row>
    <row r="1372" spans="1:21">
      <c r="A1372" s="34"/>
      <c r="B1372" s="34"/>
      <c r="C1372" s="34"/>
      <c r="D1372" s="34"/>
      <c r="E1372" s="34"/>
      <c r="F1372" s="34"/>
      <c r="G1372" s="34"/>
      <c r="H1372" s="34"/>
      <c r="I1372" s="34"/>
      <c r="J1372" s="34"/>
      <c r="K1372" s="34"/>
      <c r="L1372" s="34"/>
      <c r="M1372" s="34"/>
      <c r="N1372" s="34"/>
      <c r="O1372" s="34"/>
      <c r="P1372" s="34"/>
      <c r="Q1372" s="34"/>
      <c r="R1372" s="34"/>
      <c r="S1372" s="34"/>
      <c r="T1372" s="34"/>
      <c r="U1372" s="34"/>
    </row>
    <row r="1373" spans="1:21">
      <c r="A1373" s="34"/>
      <c r="B1373" s="34"/>
      <c r="C1373" s="34"/>
      <c r="D1373" s="34"/>
      <c r="E1373" s="34"/>
      <c r="F1373" s="34"/>
      <c r="G1373" s="34"/>
      <c r="H1373" s="34"/>
      <c r="I1373" s="34"/>
      <c r="J1373" s="34"/>
      <c r="K1373" s="34"/>
      <c r="L1373" s="34"/>
      <c r="M1373" s="34"/>
      <c r="N1373" s="34"/>
      <c r="O1373" s="34"/>
      <c r="P1373" s="34"/>
      <c r="Q1373" s="34"/>
      <c r="R1373" s="34"/>
      <c r="S1373" s="34"/>
      <c r="T1373" s="34"/>
      <c r="U1373" s="34"/>
    </row>
    <row r="1374" spans="1:21">
      <c r="A1374" s="34"/>
      <c r="B1374" s="34"/>
      <c r="C1374" s="34"/>
      <c r="D1374" s="34"/>
      <c r="E1374" s="34"/>
      <c r="F1374" s="34"/>
      <c r="G1374" s="34"/>
      <c r="H1374" s="34"/>
      <c r="I1374" s="34"/>
      <c r="J1374" s="34"/>
      <c r="K1374" s="34"/>
      <c r="L1374" s="34"/>
      <c r="M1374" s="34"/>
      <c r="N1374" s="34"/>
      <c r="O1374" s="34"/>
      <c r="P1374" s="34"/>
      <c r="Q1374" s="34"/>
      <c r="R1374" s="34"/>
      <c r="S1374" s="34"/>
      <c r="T1374" s="34"/>
      <c r="U1374" s="34"/>
    </row>
    <row r="1375" spans="1:21">
      <c r="A1375" s="34"/>
      <c r="B1375" s="34"/>
      <c r="C1375" s="34"/>
      <c r="D1375" s="34"/>
      <c r="E1375" s="34"/>
      <c r="F1375" s="34"/>
      <c r="G1375" s="34"/>
      <c r="H1375" s="34"/>
      <c r="I1375" s="34"/>
      <c r="J1375" s="34"/>
      <c r="K1375" s="34"/>
      <c r="L1375" s="34"/>
      <c r="M1375" s="34"/>
      <c r="N1375" s="34"/>
      <c r="O1375" s="34"/>
      <c r="P1375" s="34"/>
      <c r="Q1375" s="34"/>
      <c r="R1375" s="34"/>
      <c r="S1375" s="34"/>
      <c r="T1375" s="34"/>
      <c r="U1375" s="34"/>
    </row>
    <row r="1376" spans="1:21">
      <c r="A1376" s="34"/>
      <c r="B1376" s="34"/>
      <c r="C1376" s="34"/>
      <c r="D1376" s="34"/>
      <c r="E1376" s="34"/>
      <c r="F1376" s="34"/>
      <c r="G1376" s="34"/>
      <c r="H1376" s="34"/>
      <c r="I1376" s="34"/>
      <c r="J1376" s="34"/>
      <c r="K1376" s="34"/>
      <c r="L1376" s="34"/>
      <c r="M1376" s="34"/>
      <c r="N1376" s="34"/>
      <c r="O1376" s="34"/>
      <c r="P1376" s="34"/>
      <c r="Q1376" s="34"/>
      <c r="R1376" s="34"/>
      <c r="S1376" s="34"/>
      <c r="T1376" s="34"/>
      <c r="U1376" s="34"/>
    </row>
    <row r="1377" spans="1:21">
      <c r="A1377" s="34"/>
      <c r="B1377" s="34"/>
      <c r="C1377" s="34"/>
      <c r="D1377" s="34"/>
      <c r="E1377" s="34"/>
      <c r="F1377" s="34"/>
      <c r="G1377" s="34"/>
      <c r="H1377" s="34"/>
      <c r="I1377" s="34"/>
      <c r="J1377" s="34"/>
      <c r="K1377" s="34"/>
      <c r="L1377" s="34"/>
      <c r="M1377" s="34"/>
      <c r="N1377" s="34"/>
      <c r="O1377" s="34"/>
      <c r="P1377" s="34"/>
      <c r="Q1377" s="34"/>
      <c r="R1377" s="34"/>
      <c r="S1377" s="34"/>
      <c r="T1377" s="34"/>
      <c r="U1377" s="34"/>
    </row>
    <row r="1378" spans="1:21">
      <c r="A1378" s="34"/>
      <c r="B1378" s="34"/>
      <c r="C1378" s="34"/>
      <c r="D1378" s="34"/>
      <c r="E1378" s="34"/>
      <c r="F1378" s="34"/>
      <c r="G1378" s="34"/>
      <c r="H1378" s="34"/>
      <c r="I1378" s="34"/>
      <c r="J1378" s="34"/>
      <c r="K1378" s="34"/>
      <c r="L1378" s="34"/>
      <c r="M1378" s="34"/>
      <c r="N1378" s="34"/>
      <c r="O1378" s="34"/>
      <c r="P1378" s="34"/>
      <c r="Q1378" s="34"/>
      <c r="R1378" s="34"/>
      <c r="S1378" s="34"/>
      <c r="T1378" s="34"/>
      <c r="U1378" s="34"/>
    </row>
    <row r="1379" spans="1:21">
      <c r="A1379" s="34"/>
      <c r="B1379" s="34"/>
      <c r="C1379" s="34"/>
      <c r="D1379" s="34"/>
      <c r="E1379" s="34"/>
      <c r="F1379" s="34"/>
      <c r="G1379" s="34"/>
      <c r="H1379" s="34"/>
      <c r="I1379" s="34"/>
      <c r="J1379" s="34"/>
      <c r="K1379" s="34"/>
      <c r="L1379" s="34"/>
      <c r="M1379" s="34"/>
      <c r="N1379" s="34"/>
      <c r="O1379" s="34"/>
      <c r="P1379" s="34"/>
      <c r="Q1379" s="34"/>
      <c r="R1379" s="34"/>
      <c r="S1379" s="34"/>
      <c r="T1379" s="34"/>
      <c r="U1379" s="34"/>
    </row>
    <row r="1380" spans="1:21">
      <c r="A1380" s="34"/>
      <c r="B1380" s="34"/>
      <c r="C1380" s="34"/>
      <c r="D1380" s="34"/>
      <c r="E1380" s="34"/>
      <c r="F1380" s="34"/>
      <c r="G1380" s="34"/>
      <c r="H1380" s="34"/>
      <c r="I1380" s="34"/>
      <c r="J1380" s="34"/>
      <c r="K1380" s="34"/>
      <c r="L1380" s="34"/>
      <c r="M1380" s="34"/>
      <c r="N1380" s="34"/>
      <c r="O1380" s="34"/>
      <c r="P1380" s="34"/>
      <c r="Q1380" s="34"/>
      <c r="R1380" s="34"/>
      <c r="S1380" s="34"/>
      <c r="T1380" s="34"/>
      <c r="U1380" s="34"/>
    </row>
    <row r="1381" spans="1:21">
      <c r="A1381" s="34"/>
      <c r="B1381" s="34"/>
      <c r="C1381" s="34"/>
      <c r="D1381" s="34"/>
      <c r="E1381" s="34"/>
      <c r="F1381" s="34"/>
      <c r="G1381" s="34"/>
      <c r="H1381" s="34"/>
      <c r="I1381" s="34"/>
      <c r="J1381" s="34"/>
      <c r="K1381" s="34"/>
      <c r="L1381" s="34"/>
      <c r="M1381" s="34"/>
      <c r="N1381" s="34"/>
      <c r="O1381" s="34"/>
      <c r="P1381" s="34"/>
      <c r="Q1381" s="34"/>
      <c r="R1381" s="34"/>
      <c r="S1381" s="34"/>
      <c r="T1381" s="34"/>
      <c r="U1381" s="34"/>
    </row>
    <row r="1382" spans="1:21">
      <c r="A1382" s="34"/>
      <c r="B1382" s="34"/>
      <c r="C1382" s="34"/>
      <c r="D1382" s="34"/>
      <c r="E1382" s="34"/>
      <c r="F1382" s="34"/>
      <c r="G1382" s="34"/>
      <c r="H1382" s="34"/>
      <c r="I1382" s="34"/>
      <c r="J1382" s="34"/>
      <c r="K1382" s="34"/>
      <c r="L1382" s="34"/>
      <c r="M1382" s="34"/>
      <c r="N1382" s="34"/>
      <c r="O1382" s="34"/>
      <c r="P1382" s="34"/>
      <c r="Q1382" s="34"/>
      <c r="R1382" s="34"/>
      <c r="S1382" s="34"/>
      <c r="T1382" s="34"/>
      <c r="U1382" s="34"/>
    </row>
    <row r="1383" spans="1:21">
      <c r="A1383" s="34"/>
      <c r="B1383" s="34"/>
      <c r="C1383" s="34"/>
      <c r="D1383" s="34"/>
      <c r="E1383" s="34"/>
      <c r="F1383" s="34"/>
      <c r="G1383" s="34"/>
      <c r="H1383" s="34"/>
      <c r="I1383" s="34"/>
      <c r="J1383" s="34"/>
      <c r="K1383" s="34"/>
      <c r="L1383" s="34"/>
      <c r="M1383" s="34"/>
      <c r="N1383" s="34"/>
      <c r="O1383" s="34"/>
      <c r="P1383" s="34"/>
      <c r="Q1383" s="34"/>
      <c r="R1383" s="34"/>
      <c r="S1383" s="34"/>
      <c r="T1383" s="34"/>
      <c r="U1383" s="34"/>
    </row>
    <row r="1384" spans="1:21">
      <c r="A1384" s="34"/>
      <c r="B1384" s="34"/>
      <c r="C1384" s="34"/>
      <c r="D1384" s="34"/>
      <c r="E1384" s="34"/>
      <c r="F1384" s="34"/>
      <c r="G1384" s="34"/>
      <c r="H1384" s="34"/>
      <c r="I1384" s="34"/>
      <c r="J1384" s="34"/>
      <c r="K1384" s="34"/>
      <c r="L1384" s="34"/>
      <c r="M1384" s="34"/>
      <c r="N1384" s="34"/>
      <c r="O1384" s="34"/>
      <c r="P1384" s="34"/>
      <c r="Q1384" s="34"/>
      <c r="R1384" s="34"/>
      <c r="S1384" s="34"/>
      <c r="T1384" s="34"/>
      <c r="U1384" s="34"/>
    </row>
    <row r="1385" spans="1:21">
      <c r="A1385" s="34"/>
      <c r="B1385" s="34"/>
      <c r="C1385" s="34"/>
      <c r="D1385" s="34"/>
      <c r="E1385" s="34"/>
      <c r="F1385" s="34"/>
      <c r="G1385" s="34"/>
      <c r="H1385" s="34"/>
      <c r="I1385" s="34"/>
      <c r="J1385" s="34"/>
      <c r="K1385" s="34"/>
      <c r="L1385" s="34"/>
      <c r="M1385" s="34"/>
      <c r="N1385" s="34"/>
      <c r="O1385" s="34"/>
      <c r="P1385" s="34"/>
      <c r="Q1385" s="34"/>
      <c r="R1385" s="34"/>
      <c r="S1385" s="34"/>
      <c r="T1385" s="34"/>
      <c r="U1385" s="34"/>
    </row>
    <row r="1386" spans="1:21">
      <c r="A1386" s="34"/>
      <c r="B1386" s="34"/>
      <c r="C1386" s="34"/>
      <c r="D1386" s="34"/>
      <c r="E1386" s="34"/>
      <c r="F1386" s="34"/>
      <c r="G1386" s="34"/>
      <c r="H1386" s="34"/>
      <c r="I1386" s="34"/>
      <c r="J1386" s="34"/>
      <c r="K1386" s="34"/>
      <c r="L1386" s="34"/>
      <c r="M1386" s="34"/>
      <c r="N1386" s="34"/>
      <c r="O1386" s="34"/>
      <c r="P1386" s="34"/>
      <c r="Q1386" s="34"/>
      <c r="R1386" s="34"/>
      <c r="S1386" s="34"/>
      <c r="T1386" s="34"/>
      <c r="U1386" s="34"/>
    </row>
    <row r="1387" spans="1:21">
      <c r="A1387" s="34"/>
      <c r="B1387" s="34"/>
      <c r="C1387" s="34"/>
      <c r="D1387" s="34"/>
      <c r="E1387" s="34"/>
      <c r="F1387" s="34"/>
      <c r="G1387" s="34"/>
      <c r="H1387" s="34"/>
      <c r="I1387" s="34"/>
      <c r="J1387" s="34"/>
      <c r="K1387" s="34"/>
      <c r="L1387" s="34"/>
      <c r="M1387" s="34"/>
      <c r="N1387" s="34"/>
      <c r="O1387" s="34"/>
      <c r="P1387" s="34"/>
      <c r="Q1387" s="34"/>
      <c r="R1387" s="34"/>
      <c r="S1387" s="34"/>
      <c r="T1387" s="34"/>
      <c r="U1387" s="34"/>
    </row>
    <row r="1388" spans="1:21">
      <c r="A1388" s="34"/>
      <c r="B1388" s="34"/>
      <c r="C1388" s="34"/>
      <c r="D1388" s="34"/>
      <c r="E1388" s="34"/>
      <c r="F1388" s="34"/>
      <c r="G1388" s="34"/>
      <c r="H1388" s="34"/>
      <c r="I1388" s="34"/>
      <c r="J1388" s="34"/>
      <c r="K1388" s="34"/>
      <c r="L1388" s="34"/>
      <c r="M1388" s="34"/>
      <c r="N1388" s="34"/>
      <c r="O1388" s="34"/>
      <c r="P1388" s="34"/>
      <c r="Q1388" s="34"/>
      <c r="R1388" s="34"/>
      <c r="S1388" s="34"/>
      <c r="T1388" s="34"/>
      <c r="U1388" s="34"/>
    </row>
    <row r="1389" spans="1:21">
      <c r="A1389" s="34"/>
      <c r="B1389" s="34"/>
      <c r="C1389" s="34"/>
      <c r="D1389" s="34"/>
      <c r="E1389" s="34"/>
      <c r="F1389" s="34"/>
      <c r="G1389" s="34"/>
      <c r="H1389" s="34"/>
      <c r="I1389" s="34"/>
      <c r="J1389" s="34"/>
      <c r="K1389" s="34"/>
      <c r="L1389" s="34"/>
      <c r="M1389" s="34"/>
      <c r="N1389" s="34"/>
      <c r="O1389" s="34"/>
      <c r="P1389" s="34"/>
      <c r="Q1389" s="34"/>
      <c r="R1389" s="34"/>
      <c r="S1389" s="34"/>
      <c r="T1389" s="34"/>
      <c r="U1389" s="34"/>
    </row>
    <row r="1390" spans="1:21">
      <c r="A1390" s="34"/>
      <c r="B1390" s="34"/>
      <c r="C1390" s="34"/>
      <c r="D1390" s="34"/>
      <c r="E1390" s="34"/>
      <c r="F1390" s="34"/>
      <c r="G1390" s="34"/>
      <c r="H1390" s="34"/>
      <c r="I1390" s="34"/>
      <c r="J1390" s="34"/>
      <c r="K1390" s="34"/>
      <c r="L1390" s="34"/>
      <c r="M1390" s="34"/>
      <c r="N1390" s="34"/>
      <c r="O1390" s="34"/>
      <c r="P1390" s="34"/>
      <c r="Q1390" s="34"/>
      <c r="R1390" s="34"/>
      <c r="S1390" s="34"/>
      <c r="T1390" s="34"/>
      <c r="U1390" s="34"/>
    </row>
    <row r="1391" spans="1:21">
      <c r="A1391" s="34"/>
      <c r="B1391" s="34"/>
      <c r="C1391" s="34"/>
      <c r="D1391" s="34"/>
      <c r="E1391" s="34"/>
      <c r="F1391" s="34"/>
      <c r="G1391" s="34"/>
      <c r="H1391" s="34"/>
      <c r="I1391" s="34"/>
      <c r="J1391" s="34"/>
      <c r="K1391" s="34"/>
      <c r="L1391" s="34"/>
      <c r="M1391" s="34"/>
      <c r="N1391" s="34"/>
      <c r="O1391" s="34"/>
      <c r="P1391" s="34"/>
      <c r="Q1391" s="34"/>
      <c r="R1391" s="34"/>
      <c r="S1391" s="34"/>
      <c r="T1391" s="34"/>
      <c r="U1391" s="34"/>
    </row>
    <row r="1392" spans="1:21">
      <c r="A1392" s="34"/>
      <c r="B1392" s="34"/>
      <c r="C1392" s="34"/>
      <c r="D1392" s="34"/>
      <c r="E1392" s="34"/>
      <c r="F1392" s="34"/>
      <c r="G1392" s="34"/>
      <c r="H1392" s="34"/>
      <c r="I1392" s="34"/>
      <c r="J1392" s="34"/>
      <c r="K1392" s="34"/>
      <c r="L1392" s="34"/>
      <c r="M1392" s="34"/>
      <c r="N1392" s="34"/>
      <c r="O1392" s="34"/>
      <c r="P1392" s="34"/>
      <c r="Q1392" s="34"/>
      <c r="R1392" s="34"/>
      <c r="S1392" s="34"/>
      <c r="T1392" s="34"/>
      <c r="U1392" s="34"/>
    </row>
    <row r="1393" spans="1:21">
      <c r="A1393" s="34"/>
      <c r="B1393" s="34"/>
      <c r="C1393" s="34"/>
      <c r="D1393" s="34"/>
      <c r="E1393" s="34"/>
      <c r="F1393" s="34"/>
      <c r="G1393" s="34"/>
      <c r="H1393" s="34"/>
      <c r="I1393" s="34"/>
      <c r="J1393" s="34"/>
      <c r="K1393" s="34"/>
      <c r="L1393" s="34"/>
      <c r="M1393" s="34"/>
      <c r="N1393" s="34"/>
      <c r="O1393" s="34"/>
      <c r="P1393" s="34"/>
      <c r="Q1393" s="34"/>
      <c r="R1393" s="34"/>
      <c r="S1393" s="34"/>
      <c r="T1393" s="34"/>
      <c r="U1393" s="34"/>
    </row>
    <row r="1394" spans="1:21">
      <c r="A1394" s="34"/>
      <c r="B1394" s="34"/>
      <c r="C1394" s="34"/>
      <c r="D1394" s="34"/>
      <c r="E1394" s="34"/>
      <c r="F1394" s="34"/>
      <c r="G1394" s="34"/>
      <c r="H1394" s="34"/>
      <c r="I1394" s="34"/>
      <c r="J1394" s="34"/>
      <c r="K1394" s="34"/>
      <c r="L1394" s="34"/>
      <c r="M1394" s="34"/>
      <c r="N1394" s="34"/>
      <c r="O1394" s="34"/>
      <c r="P1394" s="34"/>
      <c r="Q1394" s="34"/>
      <c r="R1394" s="34"/>
      <c r="S1394" s="34"/>
      <c r="T1394" s="34"/>
      <c r="U1394" s="34"/>
    </row>
    <row r="1395" spans="1:21">
      <c r="A1395" s="34"/>
      <c r="B1395" s="34"/>
      <c r="C1395" s="34"/>
      <c r="D1395" s="34"/>
      <c r="E1395" s="34"/>
      <c r="F1395" s="34"/>
      <c r="G1395" s="34"/>
      <c r="H1395" s="34"/>
      <c r="I1395" s="34"/>
      <c r="J1395" s="34"/>
      <c r="K1395" s="34"/>
      <c r="L1395" s="34"/>
      <c r="M1395" s="34"/>
      <c r="N1395" s="34"/>
      <c r="O1395" s="34"/>
      <c r="P1395" s="34"/>
      <c r="Q1395" s="34"/>
      <c r="R1395" s="34"/>
      <c r="S1395" s="34"/>
      <c r="T1395" s="34"/>
      <c r="U1395" s="34"/>
    </row>
    <row r="1396" spans="1:21">
      <c r="A1396" s="34"/>
      <c r="B1396" s="34"/>
      <c r="C1396" s="34"/>
      <c r="D1396" s="34"/>
      <c r="E1396" s="34"/>
      <c r="F1396" s="34"/>
      <c r="G1396" s="34"/>
      <c r="H1396" s="34"/>
      <c r="I1396" s="34"/>
      <c r="J1396" s="34"/>
      <c r="K1396" s="34"/>
      <c r="L1396" s="34"/>
      <c r="M1396" s="34"/>
      <c r="N1396" s="34"/>
      <c r="O1396" s="34"/>
      <c r="P1396" s="34"/>
      <c r="Q1396" s="34"/>
      <c r="R1396" s="34"/>
      <c r="S1396" s="34"/>
      <c r="T1396" s="34"/>
      <c r="U1396" s="34"/>
    </row>
    <row r="1397" spans="1:21">
      <c r="A1397" s="34"/>
      <c r="B1397" s="34"/>
      <c r="C1397" s="34"/>
      <c r="D1397" s="34"/>
      <c r="E1397" s="34"/>
      <c r="F1397" s="34"/>
      <c r="G1397" s="34"/>
      <c r="H1397" s="34"/>
      <c r="I1397" s="34"/>
      <c r="J1397" s="34"/>
      <c r="K1397" s="34"/>
      <c r="L1397" s="34"/>
      <c r="M1397" s="34"/>
      <c r="N1397" s="34"/>
      <c r="O1397" s="34"/>
      <c r="P1397" s="34"/>
      <c r="Q1397" s="34"/>
      <c r="R1397" s="34"/>
      <c r="S1397" s="34"/>
      <c r="T1397" s="34"/>
      <c r="U1397" s="34"/>
    </row>
    <row r="1398" spans="1:21">
      <c r="A1398" s="34"/>
      <c r="B1398" s="34"/>
      <c r="C1398" s="34"/>
      <c r="D1398" s="34"/>
      <c r="E1398" s="34"/>
      <c r="F1398" s="34"/>
      <c r="G1398" s="34"/>
      <c r="H1398" s="34"/>
      <c r="I1398" s="34"/>
      <c r="J1398" s="34"/>
      <c r="K1398" s="34"/>
      <c r="L1398" s="34"/>
      <c r="M1398" s="34"/>
      <c r="N1398" s="34"/>
      <c r="O1398" s="34"/>
      <c r="P1398" s="34"/>
      <c r="Q1398" s="34"/>
      <c r="R1398" s="34"/>
      <c r="S1398" s="34"/>
      <c r="T1398" s="34"/>
      <c r="U1398" s="34"/>
    </row>
    <row r="1399" spans="1:21">
      <c r="A1399" s="34"/>
      <c r="B1399" s="34"/>
      <c r="C1399" s="34"/>
      <c r="D1399" s="34"/>
      <c r="E1399" s="34"/>
      <c r="F1399" s="34"/>
      <c r="G1399" s="34"/>
      <c r="H1399" s="34"/>
      <c r="I1399" s="34"/>
      <c r="J1399" s="34"/>
      <c r="K1399" s="34"/>
      <c r="L1399" s="34"/>
      <c r="M1399" s="34"/>
      <c r="N1399" s="34"/>
      <c r="O1399" s="34"/>
      <c r="P1399" s="34"/>
      <c r="Q1399" s="34"/>
      <c r="R1399" s="34"/>
      <c r="S1399" s="34"/>
      <c r="T1399" s="34"/>
      <c r="U1399" s="34"/>
    </row>
    <row r="1400" spans="1:21">
      <c r="A1400" s="34"/>
      <c r="B1400" s="34"/>
      <c r="C1400" s="34"/>
      <c r="D1400" s="34"/>
      <c r="E1400" s="34"/>
      <c r="F1400" s="34"/>
      <c r="G1400" s="34"/>
      <c r="H1400" s="34"/>
      <c r="I1400" s="34"/>
      <c r="J1400" s="34"/>
      <c r="K1400" s="34"/>
      <c r="L1400" s="34"/>
      <c r="M1400" s="34"/>
      <c r="N1400" s="34"/>
      <c r="O1400" s="34"/>
      <c r="P1400" s="34"/>
      <c r="Q1400" s="34"/>
      <c r="R1400" s="34"/>
      <c r="S1400" s="34"/>
      <c r="T1400" s="34"/>
      <c r="U1400" s="34"/>
    </row>
    <row r="1401" spans="1:21">
      <c r="A1401" s="34"/>
      <c r="B1401" s="34"/>
      <c r="C1401" s="34"/>
      <c r="D1401" s="34"/>
      <c r="E1401" s="34"/>
      <c r="F1401" s="34"/>
      <c r="G1401" s="34"/>
      <c r="H1401" s="34"/>
      <c r="I1401" s="34"/>
      <c r="J1401" s="34"/>
      <c r="K1401" s="34"/>
      <c r="L1401" s="34"/>
      <c r="M1401" s="34"/>
      <c r="N1401" s="34"/>
      <c r="O1401" s="34"/>
      <c r="P1401" s="34"/>
      <c r="Q1401" s="34"/>
      <c r="R1401" s="34"/>
      <c r="S1401" s="34"/>
      <c r="T1401" s="34"/>
      <c r="U1401" s="34"/>
    </row>
    <row r="1402" spans="1:21">
      <c r="A1402" s="34"/>
      <c r="B1402" s="34"/>
      <c r="C1402" s="34"/>
      <c r="D1402" s="34"/>
      <c r="E1402" s="34"/>
      <c r="F1402" s="34"/>
      <c r="G1402" s="34"/>
      <c r="H1402" s="34"/>
      <c r="I1402" s="34"/>
      <c r="J1402" s="34"/>
      <c r="K1402" s="34"/>
      <c r="L1402" s="34"/>
      <c r="M1402" s="34"/>
      <c r="N1402" s="34"/>
      <c r="O1402" s="34"/>
      <c r="P1402" s="34"/>
      <c r="Q1402" s="34"/>
      <c r="R1402" s="34"/>
      <c r="S1402" s="34"/>
      <c r="T1402" s="34"/>
      <c r="U1402" s="34"/>
    </row>
    <row r="1403" spans="1:21">
      <c r="A1403" s="34"/>
      <c r="B1403" s="34"/>
      <c r="C1403" s="34"/>
      <c r="D1403" s="34"/>
      <c r="E1403" s="34"/>
      <c r="F1403" s="34"/>
      <c r="G1403" s="34"/>
      <c r="H1403" s="34"/>
      <c r="I1403" s="34"/>
      <c r="J1403" s="34"/>
      <c r="K1403" s="34"/>
      <c r="L1403" s="34"/>
      <c r="M1403" s="34"/>
      <c r="N1403" s="34"/>
      <c r="O1403" s="34"/>
      <c r="P1403" s="34"/>
      <c r="Q1403" s="34"/>
      <c r="R1403" s="34"/>
      <c r="S1403" s="34"/>
      <c r="T1403" s="34"/>
      <c r="U1403" s="34"/>
    </row>
    <row r="1404" spans="1:21">
      <c r="A1404" s="34"/>
      <c r="B1404" s="34"/>
      <c r="C1404" s="34"/>
      <c r="D1404" s="34"/>
      <c r="E1404" s="34"/>
      <c r="F1404" s="34"/>
      <c r="G1404" s="34"/>
      <c r="H1404" s="34"/>
      <c r="I1404" s="34"/>
      <c r="J1404" s="34"/>
      <c r="K1404" s="34"/>
      <c r="L1404" s="34"/>
      <c r="M1404" s="34"/>
      <c r="N1404" s="34"/>
      <c r="O1404" s="34"/>
      <c r="P1404" s="34"/>
      <c r="Q1404" s="34"/>
      <c r="R1404" s="34"/>
      <c r="S1404" s="34"/>
      <c r="T1404" s="34"/>
      <c r="U1404" s="34"/>
    </row>
    <row r="1405" spans="1:21">
      <c r="A1405" s="34"/>
      <c r="B1405" s="34"/>
      <c r="C1405" s="34"/>
      <c r="D1405" s="34"/>
      <c r="E1405" s="34"/>
      <c r="F1405" s="34"/>
      <c r="G1405" s="34"/>
      <c r="H1405" s="34"/>
      <c r="I1405" s="34"/>
      <c r="J1405" s="34"/>
      <c r="K1405" s="34"/>
      <c r="L1405" s="34"/>
      <c r="M1405" s="34"/>
      <c r="N1405" s="34"/>
      <c r="O1405" s="34"/>
      <c r="P1405" s="34"/>
      <c r="Q1405" s="34"/>
      <c r="R1405" s="34"/>
      <c r="S1405" s="34"/>
      <c r="T1405" s="34"/>
      <c r="U1405" s="34"/>
    </row>
    <row r="1406" spans="1:21">
      <c r="A1406" s="34"/>
      <c r="B1406" s="34"/>
      <c r="C1406" s="34"/>
      <c r="D1406" s="34"/>
      <c r="E1406" s="34"/>
      <c r="F1406" s="34"/>
      <c r="G1406" s="34"/>
      <c r="H1406" s="34"/>
      <c r="I1406" s="34"/>
      <c r="J1406" s="34"/>
      <c r="K1406" s="34"/>
      <c r="L1406" s="34"/>
      <c r="M1406" s="34"/>
      <c r="N1406" s="34"/>
      <c r="O1406" s="34"/>
      <c r="P1406" s="34"/>
      <c r="Q1406" s="34"/>
      <c r="R1406" s="34"/>
      <c r="S1406" s="34"/>
      <c r="T1406" s="34"/>
      <c r="U1406" s="34"/>
    </row>
    <row r="1407" spans="1:21">
      <c r="A1407" s="34"/>
      <c r="B1407" s="34"/>
      <c r="C1407" s="34"/>
      <c r="D1407" s="34"/>
      <c r="E1407" s="34"/>
      <c r="F1407" s="34"/>
      <c r="G1407" s="34"/>
      <c r="H1407" s="34"/>
      <c r="I1407" s="34"/>
      <c r="J1407" s="34"/>
      <c r="K1407" s="34"/>
      <c r="L1407" s="34"/>
      <c r="M1407" s="34"/>
      <c r="N1407" s="34"/>
      <c r="O1407" s="34"/>
      <c r="P1407" s="34"/>
      <c r="Q1407" s="34"/>
      <c r="R1407" s="34"/>
      <c r="S1407" s="34"/>
      <c r="T1407" s="34"/>
      <c r="U1407" s="34"/>
    </row>
    <row r="1408" spans="1:21">
      <c r="A1408" s="34"/>
      <c r="B1408" s="34"/>
      <c r="C1408" s="34"/>
      <c r="D1408" s="34"/>
      <c r="E1408" s="34"/>
      <c r="F1408" s="34"/>
      <c r="G1408" s="34"/>
      <c r="H1408" s="34"/>
      <c r="I1408" s="34"/>
      <c r="J1408" s="34"/>
      <c r="K1408" s="34"/>
      <c r="L1408" s="34"/>
      <c r="M1408" s="34"/>
      <c r="N1408" s="34"/>
      <c r="O1408" s="34"/>
      <c r="P1408" s="34"/>
      <c r="Q1408" s="34"/>
      <c r="R1408" s="34"/>
      <c r="S1408" s="34"/>
      <c r="T1408" s="34"/>
      <c r="U1408" s="34"/>
    </row>
    <row r="1409" spans="1:21">
      <c r="A1409" s="34"/>
      <c r="B1409" s="34"/>
      <c r="C1409" s="34"/>
      <c r="D1409" s="34"/>
      <c r="E1409" s="34"/>
      <c r="F1409" s="34"/>
      <c r="G1409" s="34"/>
      <c r="H1409" s="34"/>
      <c r="I1409" s="34"/>
      <c r="J1409" s="34"/>
      <c r="K1409" s="34"/>
      <c r="L1409" s="34"/>
      <c r="M1409" s="34"/>
      <c r="N1409" s="34"/>
      <c r="O1409" s="34"/>
      <c r="P1409" s="34"/>
      <c r="Q1409" s="34"/>
      <c r="R1409" s="34"/>
      <c r="S1409" s="34"/>
      <c r="T1409" s="34"/>
      <c r="U1409" s="34"/>
    </row>
    <row r="1410" spans="1:21">
      <c r="A1410" s="34"/>
      <c r="B1410" s="34"/>
      <c r="C1410" s="34"/>
      <c r="D1410" s="34"/>
      <c r="E1410" s="34"/>
      <c r="F1410" s="34"/>
      <c r="G1410" s="34"/>
      <c r="H1410" s="34"/>
      <c r="I1410" s="34"/>
      <c r="J1410" s="34"/>
      <c r="K1410" s="34"/>
      <c r="L1410" s="34"/>
      <c r="M1410" s="34"/>
      <c r="N1410" s="34"/>
      <c r="O1410" s="34"/>
      <c r="P1410" s="34"/>
      <c r="Q1410" s="34"/>
      <c r="R1410" s="34"/>
      <c r="S1410" s="34"/>
      <c r="T1410" s="34"/>
      <c r="U1410" s="34"/>
    </row>
    <row r="1411" spans="1:21">
      <c r="A1411" s="34"/>
      <c r="B1411" s="34"/>
      <c r="C1411" s="34"/>
      <c r="D1411" s="34"/>
      <c r="E1411" s="34"/>
      <c r="F1411" s="34"/>
      <c r="G1411" s="34"/>
      <c r="H1411" s="34"/>
      <c r="I1411" s="34"/>
      <c r="J1411" s="34"/>
      <c r="K1411" s="34"/>
      <c r="L1411" s="34"/>
      <c r="M1411" s="34"/>
      <c r="N1411" s="34"/>
      <c r="O1411" s="34"/>
      <c r="P1411" s="34"/>
      <c r="Q1411" s="34"/>
      <c r="R1411" s="34"/>
      <c r="S1411" s="34"/>
      <c r="T1411" s="34"/>
      <c r="U1411" s="34"/>
    </row>
    <row r="1412" spans="1:21">
      <c r="A1412" s="34"/>
      <c r="B1412" s="34"/>
      <c r="C1412" s="34"/>
      <c r="D1412" s="34"/>
      <c r="E1412" s="34"/>
      <c r="F1412" s="34"/>
      <c r="G1412" s="34"/>
      <c r="H1412" s="34"/>
      <c r="I1412" s="34"/>
      <c r="J1412" s="34"/>
      <c r="K1412" s="34"/>
      <c r="L1412" s="34"/>
      <c r="M1412" s="34"/>
      <c r="N1412" s="34"/>
      <c r="O1412" s="34"/>
      <c r="P1412" s="34"/>
      <c r="Q1412" s="34"/>
      <c r="R1412" s="34"/>
      <c r="S1412" s="34"/>
      <c r="T1412" s="34"/>
      <c r="U1412" s="34"/>
    </row>
    <row r="1413" spans="1:21">
      <c r="A1413" s="34"/>
      <c r="B1413" s="34"/>
      <c r="C1413" s="34"/>
      <c r="D1413" s="34"/>
      <c r="E1413" s="34"/>
      <c r="F1413" s="34"/>
      <c r="G1413" s="34"/>
      <c r="H1413" s="34"/>
      <c r="I1413" s="34"/>
      <c r="J1413" s="34"/>
      <c r="K1413" s="34"/>
      <c r="L1413" s="34"/>
      <c r="M1413" s="34"/>
      <c r="N1413" s="34"/>
      <c r="O1413" s="34"/>
      <c r="P1413" s="34"/>
      <c r="Q1413" s="34"/>
      <c r="R1413" s="34"/>
      <c r="S1413" s="34"/>
      <c r="T1413" s="34"/>
      <c r="U1413" s="34"/>
    </row>
    <row r="1414" spans="1:21">
      <c r="A1414" s="34"/>
      <c r="B1414" s="34"/>
      <c r="C1414" s="34"/>
      <c r="D1414" s="34"/>
      <c r="E1414" s="34"/>
      <c r="F1414" s="34"/>
      <c r="G1414" s="34"/>
      <c r="H1414" s="34"/>
      <c r="I1414" s="34"/>
      <c r="J1414" s="34"/>
      <c r="K1414" s="34"/>
      <c r="L1414" s="34"/>
      <c r="M1414" s="34"/>
      <c r="N1414" s="34"/>
      <c r="O1414" s="34"/>
      <c r="P1414" s="34"/>
      <c r="Q1414" s="34"/>
      <c r="R1414" s="34"/>
      <c r="S1414" s="34"/>
      <c r="T1414" s="34"/>
      <c r="U1414" s="34"/>
    </row>
    <row r="1415" spans="1:21">
      <c r="A1415" s="34"/>
      <c r="B1415" s="34"/>
      <c r="C1415" s="34"/>
      <c r="D1415" s="34"/>
      <c r="E1415" s="34"/>
      <c r="F1415" s="34"/>
      <c r="G1415" s="34"/>
      <c r="H1415" s="34"/>
      <c r="I1415" s="34"/>
      <c r="J1415" s="34"/>
      <c r="K1415" s="34"/>
      <c r="L1415" s="34"/>
      <c r="M1415" s="34"/>
      <c r="N1415" s="34"/>
      <c r="O1415" s="34"/>
      <c r="P1415" s="34"/>
      <c r="Q1415" s="34"/>
      <c r="R1415" s="34"/>
      <c r="S1415" s="34"/>
      <c r="T1415" s="34"/>
      <c r="U1415" s="34"/>
    </row>
    <row r="1416" spans="1:21">
      <c r="A1416" s="34"/>
      <c r="B1416" s="34"/>
      <c r="C1416" s="34"/>
      <c r="D1416" s="34"/>
      <c r="E1416" s="34"/>
      <c r="F1416" s="34"/>
      <c r="G1416" s="34"/>
      <c r="H1416" s="34"/>
      <c r="I1416" s="34"/>
      <c r="J1416" s="34"/>
      <c r="K1416" s="34"/>
      <c r="L1416" s="34"/>
      <c r="M1416" s="34"/>
      <c r="N1416" s="34"/>
      <c r="O1416" s="34"/>
      <c r="P1416" s="34"/>
      <c r="Q1416" s="34"/>
      <c r="R1416" s="34"/>
      <c r="S1416" s="34"/>
      <c r="T1416" s="34"/>
      <c r="U1416" s="34"/>
    </row>
    <row r="1417" spans="1:21">
      <c r="A1417" s="34"/>
      <c r="B1417" s="34"/>
      <c r="C1417" s="34"/>
      <c r="D1417" s="34"/>
      <c r="E1417" s="34"/>
      <c r="F1417" s="34"/>
      <c r="G1417" s="34"/>
      <c r="H1417" s="34"/>
      <c r="I1417" s="34"/>
      <c r="J1417" s="34"/>
      <c r="K1417" s="34"/>
      <c r="L1417" s="34"/>
      <c r="M1417" s="34"/>
      <c r="N1417" s="34"/>
      <c r="O1417" s="34"/>
      <c r="P1417" s="34"/>
      <c r="Q1417" s="34"/>
      <c r="R1417" s="34"/>
      <c r="S1417" s="34"/>
      <c r="T1417" s="34"/>
      <c r="U1417" s="34"/>
    </row>
    <row r="1418" spans="1:21">
      <c r="A1418" s="34"/>
      <c r="B1418" s="34"/>
      <c r="C1418" s="34"/>
      <c r="D1418" s="34"/>
      <c r="E1418" s="34"/>
      <c r="F1418" s="34"/>
      <c r="G1418" s="34"/>
      <c r="H1418" s="34"/>
      <c r="I1418" s="34"/>
      <c r="J1418" s="34"/>
      <c r="K1418" s="34"/>
      <c r="L1418" s="34"/>
      <c r="M1418" s="34"/>
      <c r="N1418" s="34"/>
      <c r="O1418" s="34"/>
      <c r="P1418" s="34"/>
      <c r="Q1418" s="34"/>
      <c r="R1418" s="34"/>
      <c r="S1418" s="34"/>
      <c r="T1418" s="34"/>
      <c r="U1418" s="34"/>
    </row>
    <row r="1419" spans="1:21">
      <c r="A1419" s="34"/>
      <c r="B1419" s="34"/>
      <c r="C1419" s="34"/>
      <c r="D1419" s="34"/>
      <c r="E1419" s="34"/>
      <c r="F1419" s="34"/>
      <c r="G1419" s="34"/>
      <c r="H1419" s="34"/>
      <c r="I1419" s="34"/>
      <c r="J1419" s="34"/>
      <c r="K1419" s="34"/>
      <c r="L1419" s="34"/>
      <c r="M1419" s="34"/>
      <c r="N1419" s="34"/>
      <c r="O1419" s="34"/>
      <c r="P1419" s="34"/>
      <c r="Q1419" s="34"/>
      <c r="R1419" s="34"/>
      <c r="S1419" s="34"/>
      <c r="T1419" s="34"/>
      <c r="U1419" s="34"/>
    </row>
    <row r="1420" spans="1:21">
      <c r="A1420" s="34"/>
      <c r="B1420" s="34"/>
      <c r="C1420" s="34"/>
      <c r="D1420" s="34"/>
      <c r="E1420" s="34"/>
      <c r="F1420" s="34"/>
      <c r="G1420" s="34"/>
      <c r="H1420" s="34"/>
      <c r="I1420" s="34"/>
      <c r="J1420" s="34"/>
      <c r="K1420" s="34"/>
      <c r="L1420" s="34"/>
      <c r="M1420" s="34"/>
      <c r="N1420" s="34"/>
      <c r="O1420" s="34"/>
      <c r="P1420" s="34"/>
      <c r="Q1420" s="34"/>
      <c r="R1420" s="34"/>
      <c r="S1420" s="34"/>
      <c r="T1420" s="34"/>
      <c r="U1420" s="34"/>
    </row>
    <row r="1421" spans="1:21">
      <c r="A1421" s="34"/>
      <c r="B1421" s="34"/>
      <c r="C1421" s="34"/>
      <c r="D1421" s="34"/>
      <c r="E1421" s="34"/>
      <c r="F1421" s="34"/>
      <c r="G1421" s="34"/>
      <c r="H1421" s="34"/>
      <c r="I1421" s="34"/>
      <c r="J1421" s="34"/>
      <c r="K1421" s="34"/>
      <c r="L1421" s="34"/>
      <c r="M1421" s="34"/>
      <c r="N1421" s="34"/>
      <c r="O1421" s="34"/>
      <c r="P1421" s="34"/>
      <c r="Q1421" s="34"/>
      <c r="R1421" s="34"/>
      <c r="S1421" s="34"/>
      <c r="T1421" s="34"/>
      <c r="U1421" s="34"/>
    </row>
    <row r="1422" spans="1:21">
      <c r="A1422" s="34"/>
      <c r="B1422" s="34"/>
      <c r="C1422" s="34"/>
      <c r="D1422" s="34"/>
      <c r="E1422" s="34"/>
      <c r="F1422" s="34"/>
      <c r="G1422" s="34"/>
      <c r="H1422" s="34"/>
      <c r="I1422" s="34"/>
      <c r="J1422" s="34"/>
      <c r="K1422" s="34"/>
      <c r="L1422" s="34"/>
      <c r="M1422" s="34"/>
      <c r="N1422" s="34"/>
      <c r="O1422" s="34"/>
      <c r="P1422" s="34"/>
      <c r="Q1422" s="34"/>
      <c r="R1422" s="34"/>
      <c r="S1422" s="34"/>
      <c r="T1422" s="34"/>
      <c r="U1422" s="34"/>
    </row>
    <row r="1423" spans="1:21">
      <c r="A1423" s="34"/>
      <c r="B1423" s="34"/>
      <c r="C1423" s="34"/>
      <c r="D1423" s="34"/>
      <c r="E1423" s="34"/>
      <c r="F1423" s="34"/>
      <c r="G1423" s="34"/>
      <c r="H1423" s="34"/>
      <c r="I1423" s="34"/>
      <c r="J1423" s="34"/>
      <c r="K1423" s="34"/>
      <c r="L1423" s="34"/>
      <c r="M1423" s="34"/>
      <c r="N1423" s="34"/>
      <c r="O1423" s="34"/>
      <c r="P1423" s="34"/>
      <c r="Q1423" s="34"/>
      <c r="R1423" s="34"/>
      <c r="S1423" s="34"/>
      <c r="T1423" s="34"/>
      <c r="U1423" s="34"/>
    </row>
    <row r="1424" spans="1:21">
      <c r="A1424" s="34"/>
      <c r="B1424" s="34"/>
      <c r="C1424" s="34"/>
      <c r="D1424" s="34"/>
      <c r="E1424" s="34"/>
      <c r="F1424" s="34"/>
      <c r="G1424" s="34"/>
      <c r="H1424" s="34"/>
      <c r="I1424" s="34"/>
      <c r="J1424" s="34"/>
      <c r="K1424" s="34"/>
      <c r="L1424" s="34"/>
      <c r="M1424" s="34"/>
      <c r="N1424" s="34"/>
      <c r="O1424" s="34"/>
      <c r="P1424" s="34"/>
      <c r="Q1424" s="34"/>
      <c r="R1424" s="34"/>
      <c r="S1424" s="34"/>
      <c r="T1424" s="34"/>
      <c r="U1424" s="34"/>
    </row>
    <row r="1425" spans="1:21">
      <c r="A1425" s="34"/>
      <c r="B1425" s="34"/>
      <c r="C1425" s="34"/>
      <c r="D1425" s="34"/>
      <c r="E1425" s="34"/>
      <c r="F1425" s="34"/>
      <c r="G1425" s="34"/>
      <c r="H1425" s="34"/>
      <c r="I1425" s="34"/>
      <c r="J1425" s="34"/>
      <c r="K1425" s="34"/>
      <c r="L1425" s="34"/>
      <c r="M1425" s="34"/>
      <c r="N1425" s="34"/>
      <c r="O1425" s="34"/>
      <c r="P1425" s="34"/>
      <c r="Q1425" s="34"/>
      <c r="R1425" s="34"/>
      <c r="S1425" s="34"/>
      <c r="T1425" s="34"/>
      <c r="U1425" s="34"/>
    </row>
    <row r="1426" spans="1:21">
      <c r="A1426" s="34"/>
      <c r="B1426" s="34"/>
      <c r="C1426" s="34"/>
      <c r="D1426" s="34"/>
      <c r="E1426" s="34"/>
      <c r="F1426" s="34"/>
      <c r="G1426" s="34"/>
      <c r="H1426" s="34"/>
      <c r="I1426" s="34"/>
      <c r="J1426" s="34"/>
      <c r="K1426" s="34"/>
      <c r="L1426" s="34"/>
      <c r="M1426" s="34"/>
      <c r="N1426" s="34"/>
      <c r="O1426" s="34"/>
      <c r="P1426" s="34"/>
      <c r="Q1426" s="34"/>
      <c r="R1426" s="34"/>
      <c r="S1426" s="34"/>
      <c r="T1426" s="34"/>
      <c r="U1426" s="34"/>
    </row>
    <row r="1427" spans="1:21">
      <c r="A1427" s="34"/>
      <c r="B1427" s="34"/>
      <c r="C1427" s="34"/>
      <c r="D1427" s="34"/>
      <c r="E1427" s="34"/>
      <c r="F1427" s="34"/>
      <c r="G1427" s="34"/>
      <c r="H1427" s="34"/>
      <c r="I1427" s="34"/>
      <c r="J1427" s="34"/>
      <c r="K1427" s="34"/>
      <c r="L1427" s="34"/>
      <c r="M1427" s="34"/>
      <c r="N1427" s="34"/>
      <c r="O1427" s="34"/>
      <c r="P1427" s="34"/>
      <c r="Q1427" s="34"/>
      <c r="R1427" s="34"/>
      <c r="S1427" s="34"/>
      <c r="T1427" s="34"/>
      <c r="U1427" s="34"/>
    </row>
    <row r="1428" spans="1:21">
      <c r="A1428" s="34"/>
      <c r="B1428" s="34"/>
      <c r="C1428" s="34"/>
      <c r="D1428" s="34"/>
      <c r="E1428" s="34"/>
      <c r="F1428" s="34"/>
      <c r="G1428" s="34"/>
      <c r="H1428" s="34"/>
      <c r="I1428" s="34"/>
      <c r="J1428" s="34"/>
      <c r="K1428" s="34"/>
      <c r="L1428" s="34"/>
      <c r="M1428" s="34"/>
      <c r="N1428" s="34"/>
      <c r="O1428" s="34"/>
      <c r="P1428" s="34"/>
      <c r="Q1428" s="34"/>
      <c r="R1428" s="34"/>
      <c r="S1428" s="34"/>
      <c r="T1428" s="34"/>
      <c r="U1428" s="34"/>
    </row>
    <row r="1429" spans="1:21">
      <c r="A1429" s="34"/>
      <c r="B1429" s="34"/>
      <c r="C1429" s="34"/>
      <c r="D1429" s="34"/>
      <c r="E1429" s="34"/>
      <c r="F1429" s="34"/>
      <c r="G1429" s="34"/>
      <c r="H1429" s="34"/>
      <c r="I1429" s="34"/>
      <c r="J1429" s="34"/>
      <c r="K1429" s="34"/>
      <c r="L1429" s="34"/>
      <c r="M1429" s="34"/>
      <c r="N1429" s="34"/>
      <c r="O1429" s="34"/>
      <c r="P1429" s="34"/>
      <c r="Q1429" s="34"/>
      <c r="R1429" s="34"/>
      <c r="S1429" s="34"/>
      <c r="T1429" s="34"/>
      <c r="U1429" s="34"/>
    </row>
    <row r="1430" spans="1:21">
      <c r="A1430" s="34"/>
      <c r="B1430" s="34"/>
      <c r="C1430" s="34"/>
      <c r="D1430" s="34"/>
      <c r="E1430" s="34"/>
      <c r="F1430" s="34"/>
      <c r="G1430" s="34"/>
      <c r="H1430" s="34"/>
      <c r="I1430" s="34"/>
      <c r="J1430" s="34"/>
      <c r="K1430" s="34"/>
      <c r="L1430" s="34"/>
      <c r="M1430" s="34"/>
      <c r="N1430" s="34"/>
      <c r="O1430" s="34"/>
      <c r="P1430" s="34"/>
      <c r="Q1430" s="34"/>
      <c r="R1430" s="34"/>
      <c r="S1430" s="34"/>
      <c r="T1430" s="34"/>
      <c r="U1430" s="34"/>
    </row>
    <row r="1431" spans="1:21">
      <c r="A1431" s="34"/>
      <c r="B1431" s="34"/>
      <c r="C1431" s="34"/>
      <c r="D1431" s="34"/>
      <c r="E1431" s="34"/>
      <c r="F1431" s="34"/>
      <c r="G1431" s="34"/>
      <c r="H1431" s="34"/>
      <c r="I1431" s="34"/>
      <c r="J1431" s="34"/>
      <c r="K1431" s="34"/>
      <c r="L1431" s="34"/>
      <c r="M1431" s="34"/>
      <c r="N1431" s="34"/>
      <c r="O1431" s="34"/>
      <c r="P1431" s="34"/>
      <c r="Q1431" s="34"/>
      <c r="R1431" s="34"/>
      <c r="S1431" s="34"/>
      <c r="T1431" s="34"/>
      <c r="U1431" s="34"/>
    </row>
    <row r="1432" spans="1:21">
      <c r="A1432" s="34"/>
      <c r="B1432" s="34"/>
      <c r="C1432" s="34"/>
      <c r="D1432" s="34"/>
      <c r="E1432" s="34"/>
      <c r="F1432" s="34"/>
      <c r="G1432" s="34"/>
      <c r="H1432" s="34"/>
      <c r="I1432" s="34"/>
      <c r="J1432" s="34"/>
      <c r="K1432" s="34"/>
      <c r="L1432" s="34"/>
      <c r="M1432" s="34"/>
      <c r="N1432" s="34"/>
      <c r="O1432" s="34"/>
      <c r="P1432" s="34"/>
      <c r="Q1432" s="34"/>
      <c r="R1432" s="34"/>
      <c r="S1432" s="34"/>
      <c r="T1432" s="34"/>
      <c r="U1432" s="34"/>
    </row>
    <row r="1433" spans="1:21">
      <c r="A1433" s="34"/>
      <c r="B1433" s="34"/>
      <c r="C1433" s="34"/>
      <c r="D1433" s="34"/>
      <c r="E1433" s="34"/>
      <c r="F1433" s="34"/>
      <c r="G1433" s="34"/>
      <c r="H1433" s="34"/>
      <c r="I1433" s="34"/>
      <c r="J1433" s="34"/>
      <c r="K1433" s="34"/>
      <c r="L1433" s="34"/>
      <c r="M1433" s="34"/>
      <c r="N1433" s="34"/>
      <c r="O1433" s="34"/>
      <c r="P1433" s="34"/>
      <c r="Q1433" s="34"/>
      <c r="R1433" s="34"/>
      <c r="S1433" s="34"/>
      <c r="T1433" s="34"/>
      <c r="U1433" s="34"/>
    </row>
    <row r="1434" spans="1:21">
      <c r="A1434" s="34"/>
      <c r="B1434" s="34"/>
      <c r="C1434" s="34"/>
      <c r="D1434" s="34"/>
      <c r="E1434" s="34"/>
      <c r="F1434" s="34"/>
      <c r="G1434" s="34"/>
      <c r="H1434" s="34"/>
      <c r="I1434" s="34"/>
      <c r="J1434" s="34"/>
      <c r="K1434" s="34"/>
      <c r="L1434" s="34"/>
      <c r="M1434" s="34"/>
      <c r="N1434" s="34"/>
      <c r="O1434" s="34"/>
      <c r="P1434" s="34"/>
      <c r="Q1434" s="34"/>
      <c r="R1434" s="34"/>
      <c r="S1434" s="34"/>
      <c r="T1434" s="34"/>
      <c r="U1434" s="34"/>
    </row>
    <row r="1435" spans="1:21">
      <c r="A1435" s="34"/>
      <c r="B1435" s="34"/>
      <c r="C1435" s="34"/>
      <c r="D1435" s="34"/>
      <c r="E1435" s="34"/>
      <c r="F1435" s="34"/>
      <c r="G1435" s="34"/>
      <c r="H1435" s="34"/>
      <c r="I1435" s="34"/>
      <c r="J1435" s="34"/>
      <c r="K1435" s="34"/>
      <c r="L1435" s="34"/>
      <c r="M1435" s="34"/>
      <c r="N1435" s="34"/>
      <c r="O1435" s="34"/>
      <c r="P1435" s="34"/>
      <c r="Q1435" s="34"/>
      <c r="R1435" s="34"/>
      <c r="S1435" s="34"/>
      <c r="T1435" s="34"/>
      <c r="U1435" s="34"/>
    </row>
    <row r="1436" spans="1:21">
      <c r="A1436" s="34"/>
      <c r="B1436" s="34"/>
      <c r="C1436" s="34"/>
      <c r="D1436" s="34"/>
      <c r="E1436" s="34"/>
      <c r="F1436" s="34"/>
      <c r="G1436" s="34"/>
      <c r="H1436" s="34"/>
      <c r="I1436" s="34"/>
      <c r="J1436" s="34"/>
      <c r="K1436" s="34"/>
      <c r="L1436" s="34"/>
      <c r="M1436" s="34"/>
      <c r="N1436" s="34"/>
      <c r="O1436" s="34"/>
      <c r="P1436" s="34"/>
      <c r="Q1436" s="34"/>
      <c r="R1436" s="34"/>
      <c r="S1436" s="34"/>
      <c r="T1436" s="34"/>
      <c r="U1436" s="34"/>
    </row>
    <row r="1437" spans="1:21">
      <c r="A1437" s="34"/>
      <c r="B1437" s="34"/>
      <c r="C1437" s="34"/>
      <c r="D1437" s="34"/>
      <c r="E1437" s="34"/>
      <c r="F1437" s="34"/>
      <c r="G1437" s="34"/>
      <c r="H1437" s="34"/>
      <c r="I1437" s="34"/>
      <c r="J1437" s="34"/>
      <c r="K1437" s="34"/>
      <c r="L1437" s="34"/>
      <c r="M1437" s="34"/>
      <c r="N1437" s="34"/>
      <c r="O1437" s="34"/>
      <c r="P1437" s="34"/>
      <c r="Q1437" s="34"/>
      <c r="R1437" s="34"/>
      <c r="S1437" s="34"/>
      <c r="T1437" s="34"/>
      <c r="U1437" s="34"/>
    </row>
    <row r="1438" spans="1:21">
      <c r="A1438" s="34"/>
      <c r="B1438" s="34"/>
      <c r="C1438" s="34"/>
      <c r="D1438" s="34"/>
      <c r="E1438" s="34"/>
      <c r="F1438" s="34"/>
      <c r="G1438" s="34"/>
      <c r="H1438" s="34"/>
      <c r="I1438" s="34"/>
      <c r="J1438" s="34"/>
      <c r="K1438" s="34"/>
      <c r="L1438" s="34"/>
      <c r="M1438" s="34"/>
      <c r="N1438" s="34"/>
      <c r="O1438" s="34"/>
      <c r="P1438" s="34"/>
      <c r="Q1438" s="34"/>
      <c r="R1438" s="34"/>
      <c r="S1438" s="34"/>
      <c r="T1438" s="34"/>
      <c r="U1438" s="34"/>
    </row>
    <row r="1439" spans="1:21">
      <c r="A1439" s="34"/>
      <c r="B1439" s="34"/>
      <c r="C1439" s="34"/>
      <c r="D1439" s="34"/>
      <c r="E1439" s="34"/>
      <c r="F1439" s="34"/>
      <c r="G1439" s="34"/>
      <c r="H1439" s="34"/>
      <c r="I1439" s="34"/>
      <c r="J1439" s="34"/>
      <c r="K1439" s="34"/>
      <c r="L1439" s="34"/>
      <c r="M1439" s="34"/>
      <c r="N1439" s="34"/>
      <c r="O1439" s="34"/>
      <c r="P1439" s="34"/>
      <c r="Q1439" s="34"/>
      <c r="R1439" s="34"/>
      <c r="S1439" s="34"/>
      <c r="T1439" s="34"/>
      <c r="U1439" s="34"/>
    </row>
    <row r="1440" spans="1:21">
      <c r="A1440" s="34"/>
      <c r="B1440" s="34"/>
      <c r="C1440" s="34"/>
      <c r="D1440" s="34"/>
      <c r="E1440" s="34"/>
      <c r="F1440" s="34"/>
      <c r="G1440" s="34"/>
      <c r="H1440" s="34"/>
      <c r="I1440" s="34"/>
      <c r="J1440" s="34"/>
      <c r="K1440" s="34"/>
      <c r="L1440" s="34"/>
      <c r="M1440" s="34"/>
      <c r="N1440" s="34"/>
      <c r="O1440" s="34"/>
      <c r="P1440" s="34"/>
      <c r="Q1440" s="34"/>
      <c r="R1440" s="34"/>
      <c r="S1440" s="34"/>
      <c r="T1440" s="34"/>
      <c r="U1440" s="34"/>
    </row>
    <row r="1441" spans="1:21">
      <c r="A1441" s="34"/>
      <c r="B1441" s="34"/>
      <c r="C1441" s="34"/>
      <c r="D1441" s="34"/>
      <c r="E1441" s="34"/>
      <c r="F1441" s="34"/>
      <c r="G1441" s="34"/>
      <c r="H1441" s="34"/>
      <c r="I1441" s="34"/>
      <c r="J1441" s="34"/>
      <c r="K1441" s="34"/>
      <c r="L1441" s="34"/>
      <c r="M1441" s="34"/>
      <c r="N1441" s="34"/>
      <c r="O1441" s="34"/>
      <c r="P1441" s="34"/>
      <c r="Q1441" s="34"/>
      <c r="R1441" s="34"/>
      <c r="S1441" s="34"/>
      <c r="T1441" s="34"/>
      <c r="U1441" s="34"/>
    </row>
    <row r="1442" spans="1:21">
      <c r="A1442" s="34"/>
      <c r="B1442" s="34"/>
      <c r="C1442" s="34"/>
      <c r="D1442" s="34"/>
      <c r="E1442" s="34"/>
      <c r="F1442" s="34"/>
      <c r="G1442" s="34"/>
      <c r="H1442" s="34"/>
      <c r="I1442" s="34"/>
      <c r="J1442" s="34"/>
      <c r="K1442" s="34"/>
      <c r="L1442" s="34"/>
      <c r="M1442" s="34"/>
      <c r="N1442" s="34"/>
      <c r="O1442" s="34"/>
      <c r="P1442" s="34"/>
      <c r="Q1442" s="34"/>
      <c r="R1442" s="34"/>
      <c r="S1442" s="34"/>
      <c r="T1442" s="34"/>
      <c r="U1442" s="34"/>
    </row>
    <row r="1443" spans="1:21">
      <c r="A1443" s="34"/>
      <c r="B1443" s="34"/>
      <c r="C1443" s="34"/>
      <c r="D1443" s="34"/>
      <c r="E1443" s="34"/>
      <c r="F1443" s="34"/>
      <c r="G1443" s="34"/>
      <c r="H1443" s="34"/>
      <c r="I1443" s="34"/>
      <c r="J1443" s="34"/>
      <c r="K1443" s="34"/>
      <c r="L1443" s="34"/>
      <c r="M1443" s="34"/>
      <c r="N1443" s="34"/>
      <c r="O1443" s="34"/>
      <c r="P1443" s="34"/>
      <c r="Q1443" s="34"/>
      <c r="R1443" s="34"/>
      <c r="S1443" s="34"/>
      <c r="T1443" s="34"/>
      <c r="U1443" s="34"/>
    </row>
    <row r="1444" spans="1:21">
      <c r="A1444" s="34"/>
      <c r="B1444" s="34"/>
      <c r="C1444" s="34"/>
      <c r="D1444" s="34"/>
      <c r="E1444" s="34"/>
      <c r="F1444" s="34"/>
      <c r="G1444" s="34"/>
      <c r="H1444" s="34"/>
      <c r="I1444" s="34"/>
      <c r="J1444" s="34"/>
      <c r="K1444" s="34"/>
      <c r="L1444" s="34"/>
      <c r="M1444" s="34"/>
      <c r="N1444" s="34"/>
      <c r="O1444" s="34"/>
      <c r="P1444" s="34"/>
      <c r="Q1444" s="34"/>
      <c r="R1444" s="34"/>
      <c r="S1444" s="34"/>
      <c r="T1444" s="34"/>
      <c r="U1444" s="34"/>
    </row>
    <row r="1445" spans="1:21">
      <c r="A1445" s="34"/>
      <c r="B1445" s="34"/>
      <c r="C1445" s="34"/>
      <c r="D1445" s="34"/>
      <c r="E1445" s="34"/>
      <c r="F1445" s="34"/>
      <c r="G1445" s="34"/>
      <c r="H1445" s="34"/>
      <c r="I1445" s="34"/>
      <c r="J1445" s="34"/>
      <c r="K1445" s="34"/>
      <c r="L1445" s="34"/>
      <c r="M1445" s="34"/>
      <c r="N1445" s="34"/>
      <c r="O1445" s="34"/>
      <c r="P1445" s="34"/>
      <c r="Q1445" s="34"/>
      <c r="R1445" s="34"/>
      <c r="S1445" s="34"/>
      <c r="T1445" s="34"/>
      <c r="U1445" s="34"/>
    </row>
    <row r="1446" spans="1:21">
      <c r="A1446" s="34"/>
      <c r="B1446" s="34"/>
      <c r="C1446" s="34"/>
      <c r="D1446" s="34"/>
      <c r="E1446" s="34"/>
      <c r="F1446" s="34"/>
      <c r="G1446" s="34"/>
      <c r="H1446" s="34"/>
      <c r="I1446" s="34"/>
      <c r="J1446" s="34"/>
      <c r="K1446" s="34"/>
      <c r="L1446" s="34"/>
      <c r="M1446" s="34"/>
      <c r="N1446" s="34"/>
      <c r="O1446" s="34"/>
      <c r="P1446" s="34"/>
      <c r="Q1446" s="34"/>
      <c r="R1446" s="34"/>
      <c r="S1446" s="34"/>
      <c r="T1446" s="34"/>
      <c r="U1446" s="34"/>
    </row>
    <row r="1447" spans="1:21">
      <c r="A1447" s="34"/>
      <c r="B1447" s="34"/>
      <c r="C1447" s="34"/>
      <c r="D1447" s="34"/>
      <c r="E1447" s="34"/>
      <c r="F1447" s="34"/>
      <c r="G1447" s="34"/>
      <c r="H1447" s="34"/>
      <c r="I1447" s="34"/>
      <c r="J1447" s="34"/>
      <c r="K1447" s="34"/>
      <c r="L1447" s="34"/>
      <c r="M1447" s="34"/>
      <c r="N1447" s="34"/>
      <c r="O1447" s="34"/>
      <c r="P1447" s="34"/>
      <c r="Q1447" s="34"/>
      <c r="R1447" s="34"/>
      <c r="S1447" s="34"/>
      <c r="T1447" s="34"/>
      <c r="U1447" s="34"/>
    </row>
    <row r="1448" spans="1:21">
      <c r="A1448" s="34"/>
      <c r="B1448" s="34"/>
      <c r="C1448" s="34"/>
      <c r="D1448" s="34"/>
      <c r="E1448" s="34"/>
      <c r="F1448" s="34"/>
      <c r="G1448" s="34"/>
      <c r="H1448" s="34"/>
      <c r="I1448" s="34"/>
      <c r="J1448" s="34"/>
      <c r="K1448" s="34"/>
      <c r="L1448" s="34"/>
      <c r="M1448" s="34"/>
      <c r="N1448" s="34"/>
      <c r="O1448" s="34"/>
      <c r="P1448" s="34"/>
      <c r="Q1448" s="34"/>
      <c r="R1448" s="34"/>
      <c r="S1448" s="34"/>
      <c r="T1448" s="34"/>
      <c r="U1448" s="34"/>
    </row>
    <row r="1449" spans="1:21">
      <c r="A1449" s="34"/>
      <c r="B1449" s="34"/>
      <c r="C1449" s="34"/>
      <c r="D1449" s="34"/>
      <c r="E1449" s="34"/>
      <c r="F1449" s="34"/>
      <c r="G1449" s="34"/>
      <c r="H1449" s="34"/>
      <c r="I1449" s="34"/>
      <c r="J1449" s="34"/>
      <c r="K1449" s="34"/>
      <c r="L1449" s="34"/>
      <c r="M1449" s="34"/>
      <c r="N1449" s="34"/>
      <c r="O1449" s="34"/>
      <c r="P1449" s="34"/>
      <c r="Q1449" s="34"/>
      <c r="R1449" s="34"/>
      <c r="S1449" s="34"/>
      <c r="T1449" s="34"/>
      <c r="U1449" s="34"/>
    </row>
    <row r="1450" spans="1:21">
      <c r="A1450" s="34"/>
      <c r="B1450" s="34"/>
      <c r="C1450" s="34"/>
      <c r="D1450" s="34"/>
      <c r="E1450" s="34"/>
      <c r="F1450" s="34"/>
      <c r="G1450" s="34"/>
      <c r="H1450" s="34"/>
      <c r="I1450" s="34"/>
      <c r="J1450" s="34"/>
      <c r="K1450" s="34"/>
      <c r="L1450" s="34"/>
      <c r="M1450" s="34"/>
      <c r="N1450" s="34"/>
      <c r="O1450" s="34"/>
      <c r="P1450" s="34"/>
      <c r="Q1450" s="34"/>
      <c r="R1450" s="34"/>
      <c r="S1450" s="34"/>
      <c r="T1450" s="34"/>
      <c r="U1450" s="34"/>
    </row>
    <row r="1451" spans="1:21">
      <c r="A1451" s="34"/>
      <c r="B1451" s="34"/>
      <c r="C1451" s="34"/>
      <c r="D1451" s="34"/>
      <c r="E1451" s="34"/>
      <c r="F1451" s="34"/>
      <c r="G1451" s="34"/>
      <c r="H1451" s="34"/>
      <c r="I1451" s="34"/>
      <c r="J1451" s="34"/>
      <c r="K1451" s="34"/>
      <c r="L1451" s="34"/>
      <c r="M1451" s="34"/>
      <c r="N1451" s="34"/>
      <c r="O1451" s="34"/>
      <c r="P1451" s="34"/>
      <c r="Q1451" s="34"/>
      <c r="R1451" s="34"/>
      <c r="S1451" s="34"/>
      <c r="T1451" s="34"/>
      <c r="U1451" s="34"/>
    </row>
    <row r="1452" spans="1:21">
      <c r="A1452" s="34"/>
      <c r="B1452" s="34"/>
      <c r="C1452" s="34"/>
      <c r="D1452" s="34"/>
      <c r="E1452" s="34"/>
      <c r="F1452" s="34"/>
      <c r="G1452" s="34"/>
      <c r="H1452" s="34"/>
      <c r="I1452" s="34"/>
      <c r="J1452" s="34"/>
      <c r="K1452" s="34"/>
      <c r="L1452" s="34"/>
      <c r="M1452" s="34"/>
      <c r="N1452" s="34"/>
      <c r="O1452" s="34"/>
      <c r="P1452" s="34"/>
      <c r="Q1452" s="34"/>
      <c r="R1452" s="34"/>
      <c r="S1452" s="34"/>
      <c r="T1452" s="34"/>
      <c r="U1452" s="34"/>
    </row>
    <row r="1453" spans="1:21">
      <c r="A1453" s="34"/>
      <c r="B1453" s="34"/>
      <c r="C1453" s="34"/>
      <c r="D1453" s="34"/>
      <c r="E1453" s="34"/>
      <c r="F1453" s="34"/>
      <c r="G1453" s="34"/>
      <c r="H1453" s="34"/>
      <c r="I1453" s="34"/>
      <c r="J1453" s="34"/>
      <c r="K1453" s="34"/>
      <c r="L1453" s="34"/>
      <c r="M1453" s="34"/>
      <c r="N1453" s="34"/>
      <c r="O1453" s="34"/>
      <c r="P1453" s="34"/>
      <c r="Q1453" s="34"/>
      <c r="R1453" s="34"/>
      <c r="S1453" s="34"/>
      <c r="T1453" s="34"/>
      <c r="U1453" s="34"/>
    </row>
    <row r="1454" spans="1:21">
      <c r="A1454" s="34"/>
      <c r="B1454" s="34"/>
      <c r="C1454" s="34"/>
      <c r="D1454" s="34"/>
      <c r="E1454" s="34"/>
      <c r="F1454" s="34"/>
      <c r="G1454" s="34"/>
      <c r="H1454" s="34"/>
      <c r="I1454" s="34"/>
      <c r="J1454" s="34"/>
      <c r="K1454" s="34"/>
      <c r="L1454" s="34"/>
      <c r="M1454" s="34"/>
      <c r="N1454" s="34"/>
      <c r="O1454" s="34"/>
      <c r="P1454" s="34"/>
      <c r="Q1454" s="34"/>
      <c r="R1454" s="34"/>
      <c r="S1454" s="34"/>
      <c r="T1454" s="34"/>
      <c r="U1454" s="34"/>
    </row>
    <row r="1455" spans="1:21">
      <c r="A1455" s="34"/>
      <c r="B1455" s="34"/>
      <c r="C1455" s="34"/>
      <c r="D1455" s="34"/>
      <c r="E1455" s="34"/>
      <c r="F1455" s="34"/>
      <c r="G1455" s="34"/>
      <c r="H1455" s="34"/>
      <c r="I1455" s="34"/>
      <c r="J1455" s="34"/>
      <c r="K1455" s="34"/>
      <c r="L1455" s="34"/>
      <c r="M1455" s="34"/>
      <c r="N1455" s="34"/>
      <c r="O1455" s="34"/>
      <c r="P1455" s="34"/>
      <c r="Q1455" s="34"/>
      <c r="R1455" s="34"/>
      <c r="S1455" s="34"/>
      <c r="T1455" s="34"/>
      <c r="U1455" s="34"/>
    </row>
    <row r="1456" spans="1:21">
      <c r="A1456" s="34"/>
      <c r="B1456" s="34"/>
      <c r="C1456" s="34"/>
      <c r="D1456" s="34"/>
      <c r="E1456" s="34"/>
      <c r="F1456" s="34"/>
      <c r="G1456" s="34"/>
      <c r="H1456" s="34"/>
      <c r="I1456" s="34"/>
      <c r="J1456" s="34"/>
      <c r="K1456" s="34"/>
      <c r="L1456" s="34"/>
      <c r="M1456" s="34"/>
      <c r="N1456" s="34"/>
      <c r="O1456" s="34"/>
      <c r="P1456" s="34"/>
      <c r="Q1456" s="34"/>
      <c r="R1456" s="34"/>
      <c r="S1456" s="34"/>
      <c r="T1456" s="34"/>
      <c r="U1456" s="34"/>
    </row>
    <row r="1457" spans="1:21">
      <c r="A1457" s="34"/>
      <c r="B1457" s="34"/>
      <c r="C1457" s="34"/>
      <c r="D1457" s="34"/>
      <c r="E1457" s="34"/>
      <c r="F1457" s="34"/>
      <c r="G1457" s="34"/>
      <c r="H1457" s="34"/>
      <c r="I1457" s="34"/>
      <c r="J1457" s="34"/>
      <c r="K1457" s="34"/>
      <c r="L1457" s="34"/>
      <c r="M1457" s="34"/>
      <c r="N1457" s="34"/>
      <c r="O1457" s="34"/>
      <c r="P1457" s="34"/>
      <c r="Q1457" s="34"/>
      <c r="R1457" s="34"/>
      <c r="S1457" s="34"/>
      <c r="T1457" s="34"/>
      <c r="U1457" s="34"/>
    </row>
    <row r="1458" spans="1:21">
      <c r="A1458" s="34"/>
      <c r="B1458" s="34"/>
      <c r="C1458" s="34"/>
      <c r="D1458" s="34"/>
      <c r="E1458" s="34"/>
      <c r="F1458" s="34"/>
      <c r="G1458" s="34"/>
      <c r="H1458" s="34"/>
      <c r="I1458" s="34"/>
      <c r="J1458" s="34"/>
      <c r="K1458" s="34"/>
      <c r="L1458" s="34"/>
      <c r="M1458" s="34"/>
      <c r="N1458" s="34"/>
      <c r="O1458" s="34"/>
      <c r="P1458" s="34"/>
      <c r="Q1458" s="34"/>
      <c r="R1458" s="34"/>
      <c r="S1458" s="34"/>
      <c r="T1458" s="34"/>
      <c r="U1458" s="34"/>
    </row>
    <row r="1459" spans="1:21">
      <c r="A1459" s="34"/>
      <c r="B1459" s="34"/>
      <c r="C1459" s="34"/>
      <c r="D1459" s="34"/>
      <c r="E1459" s="34"/>
      <c r="F1459" s="34"/>
      <c r="G1459" s="34"/>
      <c r="H1459" s="34"/>
      <c r="I1459" s="34"/>
      <c r="J1459" s="34"/>
      <c r="K1459" s="34"/>
      <c r="L1459" s="34"/>
      <c r="M1459" s="34"/>
      <c r="N1459" s="34"/>
      <c r="O1459" s="34"/>
      <c r="P1459" s="34"/>
      <c r="Q1459" s="34"/>
      <c r="R1459" s="34"/>
      <c r="S1459" s="34"/>
      <c r="T1459" s="34"/>
      <c r="U1459" s="34"/>
    </row>
    <row r="1460" spans="1:21">
      <c r="A1460" s="34"/>
      <c r="B1460" s="34"/>
      <c r="C1460" s="34"/>
      <c r="D1460" s="34"/>
      <c r="E1460" s="34"/>
      <c r="F1460" s="34"/>
      <c r="G1460" s="34"/>
      <c r="H1460" s="34"/>
      <c r="I1460" s="34"/>
      <c r="J1460" s="34"/>
      <c r="K1460" s="34"/>
      <c r="L1460" s="34"/>
      <c r="M1460" s="34"/>
      <c r="N1460" s="34"/>
      <c r="O1460" s="34"/>
      <c r="P1460" s="34"/>
      <c r="Q1460" s="34"/>
      <c r="R1460" s="34"/>
      <c r="S1460" s="34"/>
      <c r="T1460" s="34"/>
      <c r="U1460" s="34"/>
    </row>
    <row r="1461" spans="1:21">
      <c r="A1461" s="34"/>
      <c r="B1461" s="34"/>
      <c r="C1461" s="34"/>
      <c r="D1461" s="34"/>
      <c r="E1461" s="34"/>
      <c r="F1461" s="34"/>
      <c r="G1461" s="34"/>
      <c r="H1461" s="34"/>
      <c r="I1461" s="34"/>
      <c r="J1461" s="34"/>
      <c r="K1461" s="34"/>
      <c r="L1461" s="34"/>
      <c r="M1461" s="34"/>
      <c r="N1461" s="34"/>
      <c r="O1461" s="34"/>
      <c r="P1461" s="34"/>
      <c r="Q1461" s="34"/>
      <c r="R1461" s="34"/>
      <c r="S1461" s="34"/>
      <c r="T1461" s="34"/>
      <c r="U1461" s="34"/>
    </row>
    <row r="1462" spans="1:21">
      <c r="A1462" s="34"/>
      <c r="B1462" s="34"/>
      <c r="C1462" s="34"/>
      <c r="D1462" s="34"/>
      <c r="E1462" s="34"/>
      <c r="F1462" s="34"/>
      <c r="G1462" s="34"/>
      <c r="H1462" s="34"/>
      <c r="I1462" s="34"/>
      <c r="J1462" s="34"/>
      <c r="K1462" s="34"/>
      <c r="L1462" s="34"/>
      <c r="M1462" s="34"/>
      <c r="N1462" s="34"/>
      <c r="O1462" s="34"/>
      <c r="P1462" s="34"/>
      <c r="Q1462" s="34"/>
      <c r="R1462" s="34"/>
      <c r="S1462" s="34"/>
      <c r="T1462" s="34"/>
      <c r="U1462" s="34"/>
    </row>
    <row r="1463" spans="1:21">
      <c r="A1463" s="34"/>
      <c r="B1463" s="34"/>
      <c r="C1463" s="34"/>
      <c r="D1463" s="34"/>
      <c r="E1463" s="34"/>
      <c r="F1463" s="34"/>
      <c r="G1463" s="34"/>
      <c r="H1463" s="34"/>
      <c r="I1463" s="34"/>
      <c r="J1463" s="34"/>
      <c r="K1463" s="34"/>
      <c r="L1463" s="34"/>
      <c r="M1463" s="34"/>
      <c r="N1463" s="34"/>
      <c r="O1463" s="34"/>
      <c r="P1463" s="34"/>
      <c r="Q1463" s="34"/>
      <c r="R1463" s="34"/>
      <c r="S1463" s="34"/>
      <c r="T1463" s="34"/>
      <c r="U1463" s="34"/>
    </row>
    <row r="1464" spans="1:21">
      <c r="A1464" s="34"/>
      <c r="B1464" s="34"/>
      <c r="C1464" s="34"/>
      <c r="D1464" s="34"/>
      <c r="E1464" s="34"/>
      <c r="F1464" s="34"/>
      <c r="G1464" s="34"/>
      <c r="H1464" s="34"/>
      <c r="I1464" s="34"/>
      <c r="J1464" s="34"/>
      <c r="K1464" s="34"/>
      <c r="L1464" s="34"/>
      <c r="M1464" s="34"/>
      <c r="N1464" s="34"/>
      <c r="O1464" s="34"/>
      <c r="P1464" s="34"/>
      <c r="Q1464" s="34"/>
      <c r="R1464" s="34"/>
      <c r="S1464" s="34"/>
      <c r="T1464" s="34"/>
      <c r="U1464" s="34"/>
    </row>
    <row r="1465" spans="1:21">
      <c r="A1465" s="34"/>
      <c r="B1465" s="34"/>
      <c r="C1465" s="34"/>
      <c r="D1465" s="34"/>
      <c r="E1465" s="34"/>
      <c r="F1465" s="34"/>
      <c r="G1465" s="34"/>
      <c r="H1465" s="34"/>
      <c r="I1465" s="34"/>
      <c r="J1465" s="34"/>
      <c r="K1465" s="34"/>
      <c r="L1465" s="34"/>
      <c r="M1465" s="34"/>
      <c r="N1465" s="34"/>
      <c r="O1465" s="34"/>
      <c r="P1465" s="34"/>
      <c r="Q1465" s="34"/>
      <c r="R1465" s="34"/>
      <c r="S1465" s="34"/>
      <c r="T1465" s="34"/>
      <c r="U1465" s="34"/>
    </row>
    <row r="1466" spans="1:21">
      <c r="A1466" s="34"/>
      <c r="B1466" s="34"/>
      <c r="C1466" s="34"/>
      <c r="D1466" s="34"/>
      <c r="E1466" s="34"/>
      <c r="F1466" s="34"/>
      <c r="G1466" s="34"/>
      <c r="H1466" s="34"/>
      <c r="I1466" s="34"/>
      <c r="J1466" s="34"/>
      <c r="K1466" s="34"/>
      <c r="L1466" s="34"/>
      <c r="M1466" s="34"/>
      <c r="N1466" s="34"/>
      <c r="O1466" s="34"/>
      <c r="P1466" s="34"/>
      <c r="Q1466" s="34"/>
      <c r="R1466" s="34"/>
      <c r="S1466" s="34"/>
      <c r="T1466" s="34"/>
      <c r="U1466" s="34"/>
    </row>
    <row r="1467" spans="1:21">
      <c r="A1467" s="34"/>
      <c r="B1467" s="34"/>
      <c r="C1467" s="34"/>
      <c r="D1467" s="34"/>
      <c r="E1467" s="34"/>
      <c r="F1467" s="34"/>
      <c r="G1467" s="34"/>
      <c r="H1467" s="34"/>
      <c r="I1467" s="34"/>
      <c r="J1467" s="34"/>
      <c r="K1467" s="34"/>
      <c r="L1467" s="34"/>
      <c r="M1467" s="34"/>
      <c r="N1467" s="34"/>
      <c r="O1467" s="34"/>
      <c r="P1467" s="34"/>
      <c r="Q1467" s="34"/>
      <c r="R1467" s="34"/>
      <c r="S1467" s="34"/>
      <c r="T1467" s="34"/>
      <c r="U1467" s="34"/>
    </row>
    <row r="1468" spans="1:21">
      <c r="A1468" s="34"/>
      <c r="B1468" s="34"/>
      <c r="C1468" s="34"/>
      <c r="D1468" s="34"/>
      <c r="E1468" s="34"/>
      <c r="F1468" s="34"/>
      <c r="G1468" s="34"/>
      <c r="H1468" s="34"/>
      <c r="I1468" s="34"/>
      <c r="J1468" s="34"/>
      <c r="K1468" s="34"/>
      <c r="L1468" s="34"/>
      <c r="M1468" s="34"/>
      <c r="N1468" s="34"/>
      <c r="O1468" s="34"/>
      <c r="P1468" s="34"/>
      <c r="Q1468" s="34"/>
      <c r="R1468" s="34"/>
      <c r="S1468" s="34"/>
      <c r="T1468" s="34"/>
      <c r="U1468" s="34"/>
    </row>
    <row r="1469" spans="1:21">
      <c r="A1469" s="34"/>
      <c r="B1469" s="34"/>
      <c r="C1469" s="34"/>
      <c r="D1469" s="34"/>
      <c r="E1469" s="34"/>
      <c r="F1469" s="34"/>
      <c r="G1469" s="34"/>
      <c r="H1469" s="34"/>
      <c r="I1469" s="34"/>
      <c r="J1469" s="34"/>
      <c r="K1469" s="34"/>
      <c r="L1469" s="34"/>
      <c r="M1469" s="34"/>
      <c r="N1469" s="34"/>
      <c r="O1469" s="34"/>
      <c r="P1469" s="34"/>
      <c r="Q1469" s="34"/>
      <c r="R1469" s="34"/>
      <c r="S1469" s="34"/>
      <c r="T1469" s="34"/>
      <c r="U1469" s="34"/>
    </row>
    <row r="1470" spans="1:21">
      <c r="A1470" s="34"/>
      <c r="B1470" s="34"/>
      <c r="C1470" s="34"/>
      <c r="D1470" s="34"/>
      <c r="E1470" s="34"/>
      <c r="F1470" s="34"/>
      <c r="G1470" s="34"/>
      <c r="H1470" s="34"/>
      <c r="I1470" s="34"/>
      <c r="J1470" s="34"/>
      <c r="K1470" s="34"/>
      <c r="L1470" s="34"/>
      <c r="M1470" s="34"/>
      <c r="N1470" s="34"/>
      <c r="O1470" s="34"/>
      <c r="P1470" s="34"/>
      <c r="Q1470" s="34"/>
      <c r="R1470" s="34"/>
      <c r="S1470" s="34"/>
      <c r="T1470" s="34"/>
      <c r="U1470" s="34"/>
    </row>
    <row r="1471" spans="1:21">
      <c r="A1471" s="34"/>
      <c r="B1471" s="34"/>
      <c r="C1471" s="34"/>
      <c r="D1471" s="34"/>
      <c r="E1471" s="34"/>
      <c r="F1471" s="34"/>
      <c r="G1471" s="34"/>
      <c r="H1471" s="34"/>
      <c r="I1471" s="34"/>
      <c r="J1471" s="34"/>
      <c r="K1471" s="34"/>
      <c r="L1471" s="34"/>
      <c r="M1471" s="34"/>
      <c r="N1471" s="34"/>
      <c r="O1471" s="34"/>
      <c r="P1471" s="34"/>
      <c r="Q1471" s="34"/>
      <c r="R1471" s="34"/>
      <c r="S1471" s="34"/>
      <c r="T1471" s="34"/>
      <c r="U1471" s="34"/>
    </row>
    <row r="1472" spans="1:21">
      <c r="A1472" s="34"/>
      <c r="B1472" s="34"/>
      <c r="C1472" s="34"/>
      <c r="D1472" s="34"/>
      <c r="E1472" s="34"/>
      <c r="F1472" s="34"/>
      <c r="G1472" s="34"/>
      <c r="H1472" s="34"/>
      <c r="I1472" s="34"/>
      <c r="J1472" s="34"/>
      <c r="K1472" s="34"/>
      <c r="L1472" s="34"/>
      <c r="M1472" s="34"/>
      <c r="N1472" s="34"/>
      <c r="O1472" s="34"/>
      <c r="P1472" s="34"/>
      <c r="Q1472" s="34"/>
      <c r="R1472" s="34"/>
      <c r="S1472" s="34"/>
      <c r="T1472" s="34"/>
      <c r="U1472" s="34"/>
    </row>
    <row r="1473" spans="1:21">
      <c r="A1473" s="34"/>
      <c r="B1473" s="34"/>
      <c r="C1473" s="34"/>
      <c r="D1473" s="34"/>
      <c r="E1473" s="34"/>
      <c r="F1473" s="34"/>
      <c r="G1473" s="34"/>
      <c r="H1473" s="34"/>
      <c r="I1473" s="34"/>
      <c r="J1473" s="34"/>
      <c r="K1473" s="34"/>
      <c r="L1473" s="34"/>
      <c r="M1473" s="34"/>
      <c r="N1473" s="34"/>
      <c r="O1473" s="34"/>
      <c r="P1473" s="34"/>
      <c r="Q1473" s="34"/>
      <c r="R1473" s="34"/>
      <c r="S1473" s="34"/>
      <c r="T1473" s="34"/>
      <c r="U1473" s="34"/>
    </row>
    <row r="1474" spans="1:21">
      <c r="A1474" s="34"/>
      <c r="B1474" s="34"/>
      <c r="C1474" s="34"/>
      <c r="D1474" s="34"/>
      <c r="E1474" s="34"/>
      <c r="F1474" s="34"/>
      <c r="G1474" s="34"/>
      <c r="H1474" s="34"/>
      <c r="I1474" s="34"/>
      <c r="J1474" s="34"/>
      <c r="K1474" s="34"/>
      <c r="L1474" s="34"/>
      <c r="M1474" s="34"/>
      <c r="N1474" s="34"/>
      <c r="O1474" s="34"/>
      <c r="P1474" s="34"/>
      <c r="Q1474" s="34"/>
      <c r="R1474" s="34"/>
      <c r="S1474" s="34"/>
      <c r="T1474" s="34"/>
      <c r="U1474" s="34"/>
    </row>
    <row r="1475" spans="1:21">
      <c r="A1475" s="34"/>
      <c r="B1475" s="34"/>
      <c r="C1475" s="34"/>
      <c r="D1475" s="34"/>
      <c r="E1475" s="34"/>
      <c r="F1475" s="34"/>
      <c r="G1475" s="34"/>
      <c r="H1475" s="34"/>
      <c r="I1475" s="34"/>
      <c r="J1475" s="34"/>
      <c r="K1475" s="34"/>
      <c r="L1475" s="34"/>
      <c r="M1475" s="34"/>
      <c r="N1475" s="34"/>
      <c r="O1475" s="34"/>
      <c r="P1475" s="34"/>
      <c r="Q1475" s="34"/>
      <c r="R1475" s="34"/>
      <c r="S1475" s="34"/>
      <c r="T1475" s="34"/>
      <c r="U1475" s="34"/>
    </row>
    <row r="1476" spans="1:21">
      <c r="A1476" s="34"/>
      <c r="B1476" s="34"/>
      <c r="C1476" s="34"/>
      <c r="D1476" s="34"/>
      <c r="E1476" s="34"/>
      <c r="F1476" s="34"/>
      <c r="G1476" s="34"/>
      <c r="H1476" s="34"/>
      <c r="I1476" s="34"/>
      <c r="J1476" s="34"/>
      <c r="K1476" s="34"/>
      <c r="L1476" s="34"/>
      <c r="M1476" s="34"/>
      <c r="N1476" s="34"/>
      <c r="O1476" s="34"/>
      <c r="P1476" s="34"/>
      <c r="Q1476" s="34"/>
      <c r="R1476" s="34"/>
      <c r="S1476" s="34"/>
      <c r="T1476" s="34"/>
      <c r="U1476" s="34"/>
    </row>
    <row r="1477" spans="1:21">
      <c r="A1477" s="34"/>
      <c r="B1477" s="34"/>
      <c r="C1477" s="34"/>
      <c r="D1477" s="34"/>
      <c r="E1477" s="34"/>
      <c r="F1477" s="34"/>
      <c r="G1477" s="34"/>
      <c r="H1477" s="34"/>
      <c r="I1477" s="34"/>
      <c r="J1477" s="34"/>
      <c r="K1477" s="34"/>
      <c r="L1477" s="34"/>
      <c r="M1477" s="34"/>
      <c r="N1477" s="34"/>
      <c r="O1477" s="34"/>
      <c r="P1477" s="34"/>
      <c r="Q1477" s="34"/>
      <c r="R1477" s="34"/>
      <c r="S1477" s="34"/>
      <c r="T1477" s="34"/>
      <c r="U1477" s="34"/>
    </row>
    <row r="1478" spans="1:21">
      <c r="A1478" s="34"/>
      <c r="B1478" s="34"/>
      <c r="C1478" s="34"/>
      <c r="D1478" s="34"/>
      <c r="E1478" s="34"/>
      <c r="F1478" s="34"/>
      <c r="G1478" s="34"/>
      <c r="H1478" s="34"/>
      <c r="I1478" s="34"/>
      <c r="J1478" s="34"/>
      <c r="K1478" s="34"/>
      <c r="L1478" s="34"/>
      <c r="M1478" s="34"/>
      <c r="N1478" s="34"/>
      <c r="O1478" s="34"/>
      <c r="P1478" s="34"/>
      <c r="Q1478" s="34"/>
      <c r="R1478" s="34"/>
      <c r="S1478" s="34"/>
      <c r="T1478" s="34"/>
      <c r="U1478" s="34"/>
    </row>
    <row r="1479" spans="1:21">
      <c r="A1479" s="34"/>
      <c r="B1479" s="34"/>
      <c r="C1479" s="34"/>
      <c r="D1479" s="34"/>
      <c r="E1479" s="34"/>
      <c r="F1479" s="34"/>
      <c r="G1479" s="34"/>
      <c r="H1479" s="34"/>
      <c r="I1479" s="34"/>
      <c r="J1479" s="34"/>
      <c r="K1479" s="34"/>
      <c r="L1479" s="34"/>
      <c r="M1479" s="34"/>
      <c r="N1479" s="34"/>
      <c r="O1479" s="34"/>
      <c r="P1479" s="34"/>
      <c r="Q1479" s="34"/>
      <c r="R1479" s="34"/>
      <c r="S1479" s="34"/>
      <c r="T1479" s="34"/>
      <c r="U1479" s="34"/>
    </row>
    <row r="1480" spans="1:21">
      <c r="A1480" s="34"/>
      <c r="B1480" s="34"/>
      <c r="C1480" s="34"/>
      <c r="D1480" s="34"/>
      <c r="E1480" s="34"/>
      <c r="F1480" s="34"/>
      <c r="G1480" s="34"/>
      <c r="H1480" s="34"/>
      <c r="I1480" s="34"/>
      <c r="J1480" s="34"/>
      <c r="K1480" s="34"/>
      <c r="L1480" s="34"/>
      <c r="M1480" s="34"/>
      <c r="N1480" s="34"/>
      <c r="O1480" s="34"/>
      <c r="P1480" s="34"/>
      <c r="Q1480" s="34"/>
      <c r="R1480" s="34"/>
      <c r="S1480" s="34"/>
      <c r="T1480" s="34"/>
      <c r="U1480" s="34"/>
    </row>
    <row r="1481" spans="1:21">
      <c r="A1481" s="34"/>
      <c r="B1481" s="34"/>
      <c r="C1481" s="34"/>
      <c r="D1481" s="34"/>
      <c r="E1481" s="34"/>
      <c r="F1481" s="34"/>
      <c r="G1481" s="34"/>
      <c r="H1481" s="34"/>
      <c r="I1481" s="34"/>
      <c r="J1481" s="34"/>
      <c r="K1481" s="34"/>
      <c r="L1481" s="34"/>
      <c r="M1481" s="34"/>
      <c r="N1481" s="34"/>
      <c r="O1481" s="34"/>
      <c r="P1481" s="34"/>
      <c r="Q1481" s="34"/>
      <c r="R1481" s="34"/>
      <c r="S1481" s="34"/>
      <c r="T1481" s="34"/>
      <c r="U1481" s="34"/>
    </row>
    <row r="1482" spans="1:21">
      <c r="A1482" s="34"/>
      <c r="B1482" s="34"/>
      <c r="C1482" s="34"/>
      <c r="D1482" s="34"/>
      <c r="E1482" s="34"/>
      <c r="F1482" s="34"/>
      <c r="G1482" s="34"/>
      <c r="H1482" s="34"/>
      <c r="I1482" s="34"/>
      <c r="J1482" s="34"/>
      <c r="K1482" s="34"/>
      <c r="L1482" s="34"/>
      <c r="M1482" s="34"/>
      <c r="N1482" s="34"/>
      <c r="O1482" s="34"/>
      <c r="P1482" s="34"/>
      <c r="Q1482" s="34"/>
      <c r="R1482" s="34"/>
      <c r="S1482" s="34"/>
      <c r="T1482" s="34"/>
      <c r="U1482" s="34"/>
    </row>
    <row r="1483" spans="1:21">
      <c r="A1483" s="34"/>
      <c r="B1483" s="34"/>
      <c r="C1483" s="34"/>
      <c r="D1483" s="34"/>
      <c r="E1483" s="34"/>
      <c r="F1483" s="34"/>
      <c r="G1483" s="34"/>
      <c r="H1483" s="34"/>
      <c r="I1483" s="34"/>
      <c r="J1483" s="34"/>
      <c r="K1483" s="34"/>
      <c r="L1483" s="34"/>
      <c r="M1483" s="34"/>
      <c r="N1483" s="34"/>
      <c r="O1483" s="34"/>
      <c r="P1483" s="34"/>
      <c r="Q1483" s="34"/>
      <c r="R1483" s="34"/>
      <c r="S1483" s="34"/>
      <c r="T1483" s="34"/>
      <c r="U1483" s="34"/>
    </row>
    <row r="1484" spans="1:21">
      <c r="A1484" s="34"/>
      <c r="B1484" s="34"/>
      <c r="C1484" s="34"/>
      <c r="D1484" s="34"/>
      <c r="E1484" s="34"/>
      <c r="F1484" s="34"/>
      <c r="G1484" s="34"/>
      <c r="H1484" s="34"/>
      <c r="I1484" s="34"/>
      <c r="J1484" s="34"/>
      <c r="K1484" s="34"/>
      <c r="L1484" s="34"/>
      <c r="M1484" s="34"/>
      <c r="N1484" s="34"/>
      <c r="O1484" s="34"/>
      <c r="P1484" s="34"/>
      <c r="Q1484" s="34"/>
      <c r="R1484" s="34"/>
      <c r="S1484" s="34"/>
      <c r="T1484" s="34"/>
      <c r="U1484" s="34"/>
    </row>
    <row r="1485" spans="1:21">
      <c r="A1485" s="34"/>
      <c r="B1485" s="34"/>
      <c r="C1485" s="34"/>
      <c r="D1485" s="34"/>
      <c r="E1485" s="34"/>
      <c r="F1485" s="34"/>
      <c r="G1485" s="34"/>
      <c r="H1485" s="34"/>
      <c r="I1485" s="34"/>
      <c r="J1485" s="34"/>
      <c r="K1485" s="34"/>
      <c r="L1485" s="34"/>
      <c r="M1485" s="34"/>
      <c r="N1485" s="34"/>
      <c r="O1485" s="34"/>
      <c r="P1485" s="34"/>
      <c r="Q1485" s="34"/>
      <c r="R1485" s="34"/>
      <c r="S1485" s="34"/>
      <c r="T1485" s="34"/>
      <c r="U1485" s="34"/>
    </row>
    <row r="1486" spans="1:21">
      <c r="A1486" s="34"/>
      <c r="B1486" s="34"/>
      <c r="C1486" s="34"/>
      <c r="D1486" s="34"/>
      <c r="E1486" s="34"/>
      <c r="F1486" s="34"/>
      <c r="G1486" s="34"/>
      <c r="H1486" s="34"/>
      <c r="I1486" s="34"/>
      <c r="J1486" s="34"/>
      <c r="K1486" s="34"/>
      <c r="L1486" s="34"/>
      <c r="M1486" s="34"/>
      <c r="N1486" s="34"/>
      <c r="O1486" s="34"/>
      <c r="P1486" s="34"/>
      <c r="Q1486" s="34"/>
      <c r="R1486" s="34"/>
      <c r="S1486" s="34"/>
      <c r="T1486" s="34"/>
      <c r="U1486" s="34"/>
    </row>
    <row r="1487" spans="1:21">
      <c r="A1487" s="34"/>
      <c r="B1487" s="34"/>
      <c r="C1487" s="34"/>
      <c r="D1487" s="34"/>
      <c r="E1487" s="34"/>
      <c r="F1487" s="34"/>
      <c r="G1487" s="34"/>
      <c r="H1487" s="34"/>
      <c r="I1487" s="34"/>
      <c r="J1487" s="34"/>
      <c r="K1487" s="34"/>
      <c r="L1487" s="34"/>
      <c r="M1487" s="34"/>
      <c r="N1487" s="34"/>
      <c r="O1487" s="34"/>
      <c r="P1487" s="34"/>
      <c r="Q1487" s="34"/>
      <c r="R1487" s="34"/>
      <c r="S1487" s="34"/>
      <c r="T1487" s="34"/>
      <c r="U1487" s="34"/>
    </row>
    <row r="1488" spans="1:21">
      <c r="A1488" s="34"/>
      <c r="B1488" s="34"/>
      <c r="C1488" s="34"/>
      <c r="D1488" s="34"/>
      <c r="E1488" s="34"/>
      <c r="F1488" s="34"/>
      <c r="G1488" s="34"/>
      <c r="H1488" s="34"/>
      <c r="I1488" s="34"/>
      <c r="J1488" s="34"/>
      <c r="K1488" s="34"/>
      <c r="L1488" s="34"/>
      <c r="M1488" s="34"/>
      <c r="N1488" s="34"/>
      <c r="O1488" s="34"/>
      <c r="P1488" s="34"/>
      <c r="Q1488" s="34"/>
      <c r="R1488" s="34"/>
      <c r="S1488" s="34"/>
      <c r="T1488" s="34"/>
      <c r="U1488" s="34"/>
    </row>
    <row r="1489" spans="1:21">
      <c r="A1489" s="34"/>
      <c r="B1489" s="34"/>
      <c r="C1489" s="34"/>
      <c r="D1489" s="34"/>
      <c r="E1489" s="34"/>
      <c r="F1489" s="34"/>
      <c r="G1489" s="34"/>
      <c r="H1489" s="34"/>
      <c r="I1489" s="34"/>
      <c r="J1489" s="34"/>
      <c r="K1489" s="34"/>
      <c r="L1489" s="34"/>
      <c r="M1489" s="34"/>
      <c r="N1489" s="34"/>
      <c r="O1489" s="34"/>
      <c r="P1489" s="34"/>
      <c r="Q1489" s="34"/>
      <c r="R1489" s="34"/>
      <c r="S1489" s="34"/>
      <c r="T1489" s="34"/>
      <c r="U1489" s="34"/>
    </row>
    <row r="1490" spans="1:21">
      <c r="A1490" s="34"/>
      <c r="B1490" s="34"/>
      <c r="C1490" s="34"/>
      <c r="D1490" s="34"/>
      <c r="E1490" s="34"/>
      <c r="F1490" s="34"/>
      <c r="G1490" s="34"/>
      <c r="H1490" s="34"/>
      <c r="I1490" s="34"/>
      <c r="J1490" s="34"/>
      <c r="K1490" s="34"/>
      <c r="L1490" s="34"/>
      <c r="M1490" s="34"/>
      <c r="N1490" s="34"/>
      <c r="O1490" s="34"/>
      <c r="P1490" s="34"/>
      <c r="Q1490" s="34"/>
      <c r="R1490" s="34"/>
      <c r="S1490" s="34"/>
      <c r="T1490" s="34"/>
      <c r="U1490" s="34"/>
    </row>
    <row r="1491" spans="1:21">
      <c r="A1491" s="34"/>
      <c r="B1491" s="34"/>
      <c r="C1491" s="34"/>
      <c r="D1491" s="34"/>
      <c r="E1491" s="34"/>
      <c r="F1491" s="34"/>
      <c r="G1491" s="34"/>
      <c r="H1491" s="34"/>
      <c r="I1491" s="34"/>
      <c r="J1491" s="34"/>
      <c r="K1491" s="34"/>
      <c r="L1491" s="34"/>
      <c r="M1491" s="34"/>
      <c r="N1491" s="34"/>
      <c r="O1491" s="34"/>
      <c r="P1491" s="34"/>
      <c r="Q1491" s="34"/>
      <c r="R1491" s="34"/>
      <c r="S1491" s="34"/>
      <c r="T1491" s="34"/>
      <c r="U1491" s="34"/>
    </row>
    <row r="1492" spans="1:21">
      <c r="A1492" s="34"/>
      <c r="B1492" s="34"/>
      <c r="C1492" s="34"/>
      <c r="D1492" s="34"/>
      <c r="E1492" s="34"/>
      <c r="F1492" s="34"/>
      <c r="G1492" s="34"/>
      <c r="H1492" s="34"/>
      <c r="I1492" s="34"/>
      <c r="J1492" s="34"/>
      <c r="K1492" s="34"/>
      <c r="L1492" s="34"/>
      <c r="M1492" s="34"/>
      <c r="N1492" s="34"/>
      <c r="O1492" s="34"/>
      <c r="P1492" s="34"/>
      <c r="Q1492" s="34"/>
      <c r="R1492" s="34"/>
      <c r="S1492" s="34"/>
      <c r="T1492" s="34"/>
      <c r="U1492" s="34"/>
    </row>
    <row r="1493" spans="1:21">
      <c r="A1493" s="34"/>
      <c r="B1493" s="34"/>
      <c r="C1493" s="34"/>
      <c r="D1493" s="34"/>
      <c r="E1493" s="34"/>
      <c r="F1493" s="34"/>
      <c r="G1493" s="34"/>
      <c r="H1493" s="34"/>
      <c r="I1493" s="34"/>
      <c r="J1493" s="34"/>
      <c r="K1493" s="34"/>
      <c r="L1493" s="34"/>
      <c r="M1493" s="34"/>
      <c r="N1493" s="34"/>
      <c r="O1493" s="34"/>
      <c r="P1493" s="34"/>
      <c r="Q1493" s="34"/>
      <c r="R1493" s="34"/>
      <c r="S1493" s="34"/>
      <c r="T1493" s="34"/>
      <c r="U1493" s="34"/>
    </row>
    <row r="1494" spans="1:21">
      <c r="A1494" s="34"/>
      <c r="B1494" s="34"/>
      <c r="C1494" s="34"/>
      <c r="D1494" s="34"/>
      <c r="E1494" s="34"/>
      <c r="F1494" s="34"/>
      <c r="G1494" s="34"/>
      <c r="H1494" s="34"/>
      <c r="I1494" s="34"/>
      <c r="J1494" s="34"/>
      <c r="K1494" s="34"/>
      <c r="L1494" s="34"/>
      <c r="M1494" s="34"/>
      <c r="N1494" s="34"/>
      <c r="O1494" s="34"/>
      <c r="P1494" s="34"/>
      <c r="Q1494" s="34"/>
      <c r="R1494" s="34"/>
      <c r="S1494" s="34"/>
      <c r="T1494" s="34"/>
      <c r="U1494" s="34"/>
    </row>
    <row r="1495" spans="1:21">
      <c r="A1495" s="34"/>
      <c r="B1495" s="34"/>
      <c r="C1495" s="34"/>
      <c r="D1495" s="34"/>
      <c r="E1495" s="34"/>
      <c r="F1495" s="34"/>
      <c r="G1495" s="34"/>
      <c r="H1495" s="34"/>
      <c r="I1495" s="34"/>
      <c r="J1495" s="34"/>
      <c r="K1495" s="34"/>
      <c r="L1495" s="34"/>
      <c r="M1495" s="34"/>
      <c r="N1495" s="34"/>
      <c r="O1495" s="34"/>
      <c r="P1495" s="34"/>
      <c r="Q1495" s="34"/>
      <c r="R1495" s="34"/>
      <c r="S1495" s="34"/>
      <c r="T1495" s="34"/>
      <c r="U1495" s="34"/>
    </row>
    <row r="1496" spans="1:21">
      <c r="A1496" s="34"/>
      <c r="B1496" s="34"/>
      <c r="C1496" s="34"/>
      <c r="D1496" s="34"/>
      <c r="E1496" s="34"/>
      <c r="F1496" s="34"/>
      <c r="G1496" s="34"/>
      <c r="H1496" s="34"/>
      <c r="I1496" s="34"/>
      <c r="J1496" s="34"/>
      <c r="K1496" s="34"/>
      <c r="L1496" s="34"/>
      <c r="M1496" s="34"/>
      <c r="N1496" s="34"/>
      <c r="O1496" s="34"/>
      <c r="P1496" s="34"/>
      <c r="Q1496" s="34"/>
      <c r="R1496" s="34"/>
      <c r="S1496" s="34"/>
      <c r="T1496" s="34"/>
      <c r="U1496" s="34"/>
    </row>
    <row r="1497" spans="1:21">
      <c r="A1497" s="34"/>
      <c r="B1497" s="34"/>
      <c r="C1497" s="34"/>
      <c r="D1497" s="34"/>
      <c r="E1497" s="34"/>
      <c r="F1497" s="34"/>
      <c r="G1497" s="34"/>
      <c r="H1497" s="34"/>
      <c r="I1497" s="34"/>
      <c r="J1497" s="34"/>
      <c r="K1497" s="34"/>
      <c r="L1497" s="34"/>
      <c r="M1497" s="34"/>
      <c r="N1497" s="34"/>
      <c r="O1497" s="34"/>
      <c r="P1497" s="34"/>
      <c r="Q1497" s="34"/>
      <c r="R1497" s="34"/>
      <c r="S1497" s="34"/>
      <c r="T1497" s="34"/>
      <c r="U1497" s="34"/>
    </row>
    <row r="1498" spans="1:21">
      <c r="A1498" s="34"/>
      <c r="B1498" s="34"/>
      <c r="C1498" s="34"/>
      <c r="D1498" s="34"/>
      <c r="E1498" s="34"/>
      <c r="F1498" s="34"/>
      <c r="G1498" s="34"/>
      <c r="H1498" s="34"/>
      <c r="I1498" s="34"/>
      <c r="J1498" s="34"/>
      <c r="K1498" s="34"/>
      <c r="L1498" s="34"/>
      <c r="M1498" s="34"/>
      <c r="N1498" s="34"/>
      <c r="O1498" s="34"/>
      <c r="P1498" s="34"/>
      <c r="Q1498" s="34"/>
      <c r="R1498" s="34"/>
      <c r="S1498" s="34"/>
      <c r="T1498" s="34"/>
      <c r="U1498" s="34"/>
    </row>
    <row r="1499" spans="1:21">
      <c r="A1499" s="34"/>
      <c r="B1499" s="34"/>
      <c r="C1499" s="34"/>
      <c r="D1499" s="34"/>
      <c r="E1499" s="34"/>
      <c r="F1499" s="34"/>
      <c r="G1499" s="34"/>
      <c r="H1499" s="34"/>
      <c r="I1499" s="34"/>
      <c r="J1499" s="34"/>
      <c r="K1499" s="34"/>
      <c r="L1499" s="34"/>
      <c r="M1499" s="34"/>
      <c r="N1499" s="34"/>
      <c r="O1499" s="34"/>
      <c r="P1499" s="34"/>
      <c r="Q1499" s="34"/>
      <c r="R1499" s="34"/>
      <c r="S1499" s="34"/>
      <c r="T1499" s="34"/>
      <c r="U1499" s="34"/>
    </row>
    <row r="1500" spans="1:21">
      <c r="A1500" s="34"/>
      <c r="B1500" s="34"/>
      <c r="C1500" s="34"/>
      <c r="D1500" s="34"/>
      <c r="E1500" s="34"/>
      <c r="F1500" s="34"/>
      <c r="G1500" s="34"/>
      <c r="H1500" s="34"/>
      <c r="I1500" s="34"/>
      <c r="J1500" s="34"/>
      <c r="K1500" s="34"/>
      <c r="L1500" s="34"/>
      <c r="M1500" s="34"/>
      <c r="N1500" s="34"/>
      <c r="O1500" s="34"/>
      <c r="P1500" s="34"/>
      <c r="Q1500" s="34"/>
      <c r="R1500" s="34"/>
      <c r="S1500" s="34"/>
      <c r="T1500" s="34"/>
      <c r="U1500" s="34"/>
    </row>
    <row r="1501" spans="1:21">
      <c r="A1501" s="34"/>
      <c r="B1501" s="34"/>
      <c r="C1501" s="34"/>
      <c r="D1501" s="34"/>
      <c r="E1501" s="34"/>
      <c r="F1501" s="34"/>
      <c r="G1501" s="34"/>
      <c r="H1501" s="34"/>
      <c r="I1501" s="34"/>
      <c r="J1501" s="34"/>
      <c r="K1501" s="34"/>
      <c r="L1501" s="34"/>
      <c r="M1501" s="34"/>
      <c r="N1501" s="34"/>
      <c r="O1501" s="34"/>
      <c r="P1501" s="34"/>
      <c r="Q1501" s="34"/>
      <c r="R1501" s="34"/>
      <c r="S1501" s="34"/>
      <c r="T1501" s="34"/>
      <c r="U1501" s="34"/>
    </row>
    <row r="1502" spans="1:21">
      <c r="A1502" s="34"/>
      <c r="B1502" s="34"/>
      <c r="C1502" s="34"/>
      <c r="D1502" s="34"/>
      <c r="E1502" s="34"/>
      <c r="F1502" s="34"/>
      <c r="G1502" s="34"/>
      <c r="H1502" s="34"/>
      <c r="I1502" s="34"/>
      <c r="J1502" s="34"/>
      <c r="K1502" s="34"/>
      <c r="L1502" s="34"/>
      <c r="M1502" s="34"/>
      <c r="N1502" s="34"/>
      <c r="O1502" s="34"/>
      <c r="P1502" s="34"/>
      <c r="Q1502" s="34"/>
      <c r="R1502" s="34"/>
      <c r="S1502" s="34"/>
      <c r="T1502" s="34"/>
      <c r="U1502" s="34"/>
    </row>
    <row r="1503" spans="1:21">
      <c r="A1503" s="34"/>
      <c r="B1503" s="34"/>
      <c r="C1503" s="34"/>
      <c r="D1503" s="34"/>
      <c r="E1503" s="34"/>
      <c r="F1503" s="34"/>
      <c r="G1503" s="34"/>
      <c r="H1503" s="34"/>
      <c r="I1503" s="34"/>
      <c r="J1503" s="34"/>
      <c r="K1503" s="34"/>
      <c r="L1503" s="34"/>
      <c r="M1503" s="34"/>
      <c r="N1503" s="34"/>
      <c r="O1503" s="34"/>
      <c r="P1503" s="34"/>
      <c r="Q1503" s="34"/>
      <c r="R1503" s="34"/>
      <c r="S1503" s="34"/>
      <c r="T1503" s="34"/>
      <c r="U1503" s="34"/>
    </row>
    <row r="1504" spans="1:21">
      <c r="A1504" s="34"/>
      <c r="B1504" s="34"/>
      <c r="C1504" s="34"/>
      <c r="D1504" s="34"/>
      <c r="E1504" s="34"/>
      <c r="F1504" s="34"/>
      <c r="G1504" s="34"/>
      <c r="H1504" s="34"/>
      <c r="I1504" s="34"/>
      <c r="J1504" s="34"/>
      <c r="K1504" s="34"/>
      <c r="L1504" s="34"/>
      <c r="M1504" s="34"/>
      <c r="N1504" s="34"/>
      <c r="O1504" s="34"/>
      <c r="P1504" s="34"/>
      <c r="Q1504" s="34"/>
      <c r="R1504" s="34"/>
      <c r="S1504" s="34"/>
      <c r="T1504" s="34"/>
      <c r="U1504" s="34"/>
    </row>
    <row r="1505" spans="1:21">
      <c r="A1505" s="34"/>
      <c r="B1505" s="34"/>
      <c r="C1505" s="34"/>
      <c r="D1505" s="34"/>
      <c r="E1505" s="34"/>
      <c r="F1505" s="34"/>
      <c r="G1505" s="34"/>
      <c r="H1505" s="34"/>
      <c r="I1505" s="34"/>
      <c r="J1505" s="34"/>
      <c r="K1505" s="34"/>
      <c r="L1505" s="34"/>
      <c r="M1505" s="34"/>
      <c r="N1505" s="34"/>
      <c r="O1505" s="34"/>
      <c r="P1505" s="34"/>
      <c r="Q1505" s="34"/>
      <c r="R1505" s="34"/>
      <c r="S1505" s="34"/>
      <c r="T1505" s="34"/>
      <c r="U1505" s="34"/>
    </row>
    <row r="1506" spans="1:21">
      <c r="A1506" s="34"/>
      <c r="B1506" s="34"/>
      <c r="C1506" s="34"/>
      <c r="D1506" s="34"/>
      <c r="E1506" s="34"/>
      <c r="F1506" s="34"/>
      <c r="G1506" s="34"/>
      <c r="H1506" s="34"/>
      <c r="I1506" s="34"/>
      <c r="J1506" s="34"/>
      <c r="K1506" s="34"/>
      <c r="L1506" s="34"/>
      <c r="M1506" s="34"/>
      <c r="N1506" s="34"/>
      <c r="O1506" s="34"/>
      <c r="P1506" s="34"/>
      <c r="Q1506" s="34"/>
      <c r="R1506" s="34"/>
      <c r="S1506" s="34"/>
      <c r="T1506" s="34"/>
      <c r="U1506" s="34"/>
    </row>
    <row r="1507" spans="1:21">
      <c r="A1507" s="34"/>
      <c r="B1507" s="34"/>
      <c r="C1507" s="34"/>
      <c r="D1507" s="34"/>
      <c r="E1507" s="34"/>
      <c r="F1507" s="34"/>
      <c r="G1507" s="34"/>
      <c r="H1507" s="34"/>
      <c r="I1507" s="34"/>
      <c r="J1507" s="34"/>
      <c r="K1507" s="34"/>
      <c r="L1507" s="34"/>
      <c r="M1507" s="34"/>
      <c r="N1507" s="34"/>
      <c r="O1507" s="34"/>
      <c r="P1507" s="34"/>
      <c r="Q1507" s="34"/>
      <c r="R1507" s="34"/>
      <c r="S1507" s="34"/>
      <c r="T1507" s="34"/>
      <c r="U1507" s="34"/>
    </row>
    <row r="1508" spans="1:21">
      <c r="A1508" s="34"/>
      <c r="B1508" s="34"/>
      <c r="C1508" s="34"/>
      <c r="D1508" s="34"/>
      <c r="E1508" s="34"/>
      <c r="F1508" s="34"/>
      <c r="G1508" s="34"/>
      <c r="H1508" s="34"/>
      <c r="I1508" s="34"/>
      <c r="J1508" s="34"/>
      <c r="K1508" s="34"/>
      <c r="L1508" s="34"/>
      <c r="M1508" s="34"/>
      <c r="N1508" s="34"/>
      <c r="O1508" s="34"/>
      <c r="P1508" s="34"/>
      <c r="Q1508" s="34"/>
      <c r="R1508" s="34"/>
      <c r="S1508" s="34"/>
      <c r="T1508" s="34"/>
      <c r="U1508" s="34"/>
    </row>
    <row r="1509" spans="1:21">
      <c r="A1509" s="34"/>
      <c r="B1509" s="34"/>
      <c r="C1509" s="34"/>
      <c r="D1509" s="34"/>
      <c r="E1509" s="34"/>
      <c r="F1509" s="34"/>
      <c r="G1509" s="34"/>
      <c r="H1509" s="34"/>
      <c r="I1509" s="34"/>
      <c r="J1509" s="34"/>
      <c r="K1509" s="34"/>
      <c r="L1509" s="34"/>
      <c r="M1509" s="34"/>
      <c r="N1509" s="34"/>
      <c r="O1509" s="34"/>
      <c r="P1509" s="34"/>
      <c r="Q1509" s="34"/>
      <c r="R1509" s="34"/>
      <c r="S1509" s="34"/>
      <c r="T1509" s="34"/>
      <c r="U1509" s="34"/>
    </row>
    <row r="1510" spans="1:21">
      <c r="A1510" s="34"/>
      <c r="B1510" s="34"/>
      <c r="C1510" s="34"/>
      <c r="D1510" s="34"/>
      <c r="E1510" s="34"/>
      <c r="F1510" s="34"/>
      <c r="G1510" s="34"/>
      <c r="H1510" s="34"/>
      <c r="I1510" s="34"/>
      <c r="J1510" s="34"/>
      <c r="K1510" s="34"/>
      <c r="L1510" s="34"/>
      <c r="M1510" s="34"/>
      <c r="N1510" s="34"/>
      <c r="O1510" s="34"/>
      <c r="P1510" s="34"/>
      <c r="Q1510" s="34"/>
      <c r="R1510" s="34"/>
      <c r="S1510" s="34"/>
      <c r="T1510" s="34"/>
      <c r="U1510" s="34"/>
    </row>
    <row r="1511" spans="1:21">
      <c r="A1511" s="34"/>
      <c r="B1511" s="34"/>
      <c r="C1511" s="34"/>
      <c r="D1511" s="34"/>
      <c r="E1511" s="34"/>
      <c r="F1511" s="34"/>
      <c r="G1511" s="34"/>
      <c r="H1511" s="34"/>
      <c r="I1511" s="34"/>
      <c r="J1511" s="34"/>
      <c r="K1511" s="34"/>
      <c r="L1511" s="34"/>
      <c r="M1511" s="34"/>
      <c r="N1511" s="34"/>
      <c r="O1511" s="34"/>
      <c r="P1511" s="34"/>
      <c r="Q1511" s="34"/>
      <c r="R1511" s="34"/>
      <c r="S1511" s="34"/>
      <c r="T1511" s="34"/>
      <c r="U1511" s="34"/>
    </row>
    <row r="1512" spans="1:21">
      <c r="A1512" s="34"/>
      <c r="B1512" s="34"/>
      <c r="C1512" s="34"/>
      <c r="D1512" s="34"/>
      <c r="E1512" s="34"/>
      <c r="F1512" s="34"/>
      <c r="G1512" s="34"/>
      <c r="H1512" s="34"/>
      <c r="I1512" s="34"/>
      <c r="J1512" s="34"/>
      <c r="K1512" s="34"/>
      <c r="L1512" s="34"/>
      <c r="M1512" s="34"/>
      <c r="N1512" s="34"/>
      <c r="O1512" s="34"/>
      <c r="P1512" s="34"/>
      <c r="Q1512" s="34"/>
      <c r="R1512" s="34"/>
      <c r="S1512" s="34"/>
      <c r="T1512" s="34"/>
      <c r="U1512" s="34"/>
    </row>
    <row r="1513" spans="1:21">
      <c r="A1513" s="34"/>
      <c r="B1513" s="34"/>
      <c r="C1513" s="34"/>
      <c r="D1513" s="34"/>
      <c r="E1513" s="34"/>
      <c r="F1513" s="34"/>
      <c r="G1513" s="34"/>
      <c r="H1513" s="34"/>
      <c r="I1513" s="34"/>
      <c r="J1513" s="34"/>
      <c r="K1513" s="34"/>
      <c r="L1513" s="34"/>
      <c r="M1513" s="34"/>
      <c r="N1513" s="34"/>
      <c r="O1513" s="34"/>
      <c r="P1513" s="34"/>
      <c r="Q1513" s="34"/>
      <c r="R1513" s="34"/>
      <c r="S1513" s="34"/>
      <c r="T1513" s="34"/>
      <c r="U1513" s="34"/>
    </row>
    <row r="1514" spans="1:21">
      <c r="A1514" s="34"/>
      <c r="B1514" s="34"/>
      <c r="C1514" s="34"/>
      <c r="D1514" s="34"/>
      <c r="E1514" s="34"/>
      <c r="F1514" s="34"/>
      <c r="G1514" s="34"/>
      <c r="H1514" s="34"/>
      <c r="I1514" s="34"/>
      <c r="J1514" s="34"/>
      <c r="K1514" s="34"/>
      <c r="L1514" s="34"/>
      <c r="M1514" s="34"/>
      <c r="N1514" s="34"/>
      <c r="O1514" s="34"/>
      <c r="P1514" s="34"/>
      <c r="Q1514" s="34"/>
      <c r="R1514" s="34"/>
      <c r="S1514" s="34"/>
      <c r="T1514" s="34"/>
      <c r="U1514" s="34"/>
    </row>
    <row r="1515" spans="1:21">
      <c r="A1515" s="34"/>
      <c r="B1515" s="34"/>
      <c r="C1515" s="34"/>
      <c r="D1515" s="34"/>
      <c r="E1515" s="34"/>
      <c r="F1515" s="34"/>
      <c r="G1515" s="34"/>
      <c r="H1515" s="34"/>
      <c r="I1515" s="34"/>
      <c r="J1515" s="34"/>
      <c r="K1515" s="34"/>
      <c r="L1515" s="34"/>
      <c r="M1515" s="34"/>
      <c r="N1515" s="34"/>
      <c r="O1515" s="34"/>
      <c r="P1515" s="34"/>
      <c r="Q1515" s="34"/>
      <c r="R1515" s="34"/>
      <c r="S1515" s="34"/>
      <c r="T1515" s="34"/>
      <c r="U1515" s="34"/>
    </row>
    <row r="1516" spans="1:21">
      <c r="A1516" s="34"/>
      <c r="B1516" s="34"/>
      <c r="C1516" s="34"/>
      <c r="D1516" s="34"/>
      <c r="E1516" s="34"/>
      <c r="F1516" s="34"/>
      <c r="G1516" s="34"/>
      <c r="H1516" s="34"/>
      <c r="I1516" s="34"/>
      <c r="J1516" s="34"/>
      <c r="K1516" s="34"/>
      <c r="L1516" s="34"/>
      <c r="M1516" s="34"/>
      <c r="N1516" s="34"/>
      <c r="O1516" s="34"/>
      <c r="P1516" s="34"/>
      <c r="Q1516" s="34"/>
      <c r="R1516" s="34"/>
      <c r="S1516" s="34"/>
      <c r="T1516" s="34"/>
      <c r="U1516" s="34"/>
    </row>
    <row r="1517" spans="1:21">
      <c r="A1517" s="34"/>
      <c r="B1517" s="34"/>
      <c r="C1517" s="34"/>
      <c r="D1517" s="34"/>
      <c r="E1517" s="34"/>
      <c r="F1517" s="34"/>
      <c r="G1517" s="34"/>
      <c r="H1517" s="34"/>
      <c r="I1517" s="34"/>
      <c r="J1517" s="34"/>
      <c r="K1517" s="34"/>
      <c r="L1517" s="34"/>
      <c r="M1517" s="34"/>
      <c r="N1517" s="34"/>
      <c r="O1517" s="34"/>
      <c r="P1517" s="34"/>
      <c r="Q1517" s="34"/>
      <c r="R1517" s="34"/>
      <c r="S1517" s="34"/>
      <c r="T1517" s="34"/>
      <c r="U1517" s="34"/>
    </row>
    <row r="1518" spans="1:21">
      <c r="A1518" s="34"/>
      <c r="B1518" s="34"/>
      <c r="C1518" s="34"/>
      <c r="D1518" s="34"/>
      <c r="E1518" s="34"/>
      <c r="F1518" s="34"/>
      <c r="G1518" s="34"/>
      <c r="H1518" s="34"/>
      <c r="I1518" s="34"/>
      <c r="J1518" s="34"/>
      <c r="K1518" s="34"/>
      <c r="L1518" s="34"/>
      <c r="M1518" s="34"/>
      <c r="N1518" s="34"/>
      <c r="O1518" s="34"/>
      <c r="P1518" s="34"/>
      <c r="Q1518" s="34"/>
      <c r="R1518" s="34"/>
      <c r="S1518" s="34"/>
      <c r="T1518" s="34"/>
      <c r="U1518" s="34"/>
    </row>
    <row r="1519" spans="1:21">
      <c r="A1519" s="34"/>
      <c r="B1519" s="34"/>
      <c r="C1519" s="34"/>
      <c r="D1519" s="34"/>
      <c r="E1519" s="34"/>
      <c r="F1519" s="34"/>
      <c r="G1519" s="34"/>
      <c r="H1519" s="34"/>
      <c r="I1519" s="34"/>
      <c r="J1519" s="34"/>
      <c r="K1519" s="34"/>
      <c r="L1519" s="34"/>
      <c r="M1519" s="34"/>
      <c r="N1519" s="34"/>
      <c r="O1519" s="34"/>
      <c r="P1519" s="34"/>
      <c r="Q1519" s="34"/>
      <c r="R1519" s="34"/>
      <c r="S1519" s="34"/>
      <c r="T1519" s="34"/>
      <c r="U1519" s="34"/>
    </row>
    <row r="1520" spans="1:21">
      <c r="A1520" s="34"/>
      <c r="B1520" s="34"/>
      <c r="C1520" s="34"/>
      <c r="D1520" s="34"/>
      <c r="E1520" s="34"/>
      <c r="F1520" s="34"/>
      <c r="G1520" s="34"/>
      <c r="H1520" s="34"/>
      <c r="I1520" s="34"/>
      <c r="J1520" s="34"/>
      <c r="K1520" s="34"/>
      <c r="L1520" s="34"/>
      <c r="M1520" s="34"/>
      <c r="N1520" s="34"/>
      <c r="O1520" s="34"/>
      <c r="P1520" s="34"/>
      <c r="Q1520" s="34"/>
      <c r="R1520" s="34"/>
      <c r="S1520" s="34"/>
      <c r="T1520" s="34"/>
      <c r="U1520" s="34"/>
    </row>
    <row r="1521" spans="1:21">
      <c r="A1521" s="34"/>
      <c r="B1521" s="34"/>
      <c r="C1521" s="34"/>
      <c r="D1521" s="34"/>
      <c r="E1521" s="34"/>
      <c r="F1521" s="34"/>
      <c r="G1521" s="34"/>
      <c r="H1521" s="34"/>
      <c r="I1521" s="34"/>
      <c r="J1521" s="34"/>
      <c r="K1521" s="34"/>
      <c r="L1521" s="34"/>
      <c r="M1521" s="34"/>
      <c r="N1521" s="34"/>
      <c r="O1521" s="34"/>
      <c r="P1521" s="34"/>
      <c r="Q1521" s="34"/>
      <c r="R1521" s="34"/>
      <c r="S1521" s="34"/>
      <c r="T1521" s="34"/>
      <c r="U1521" s="34"/>
    </row>
    <row r="1522" spans="1:21">
      <c r="A1522" s="34"/>
      <c r="B1522" s="34"/>
      <c r="C1522" s="34"/>
      <c r="D1522" s="34"/>
      <c r="E1522" s="34"/>
      <c r="F1522" s="34"/>
      <c r="G1522" s="34"/>
      <c r="H1522" s="34"/>
      <c r="I1522" s="34"/>
      <c r="J1522" s="34"/>
      <c r="K1522" s="34"/>
      <c r="L1522" s="34"/>
      <c r="M1522" s="34"/>
      <c r="N1522" s="34"/>
      <c r="O1522" s="34"/>
      <c r="P1522" s="34"/>
      <c r="Q1522" s="34"/>
      <c r="R1522" s="34"/>
      <c r="S1522" s="34"/>
      <c r="T1522" s="34"/>
      <c r="U1522" s="34"/>
    </row>
    <row r="1523" spans="1:21">
      <c r="A1523" s="34"/>
      <c r="B1523" s="34"/>
      <c r="C1523" s="34"/>
      <c r="D1523" s="34"/>
      <c r="E1523" s="34"/>
      <c r="F1523" s="34"/>
      <c r="G1523" s="34"/>
      <c r="H1523" s="34"/>
      <c r="I1523" s="34"/>
      <c r="J1523" s="34"/>
      <c r="K1523" s="34"/>
      <c r="L1523" s="34"/>
      <c r="M1523" s="34"/>
      <c r="N1523" s="34"/>
      <c r="O1523" s="34"/>
      <c r="P1523" s="34"/>
      <c r="Q1523" s="34"/>
      <c r="R1523" s="34"/>
      <c r="S1523" s="34"/>
      <c r="T1523" s="34"/>
      <c r="U1523" s="34"/>
    </row>
    <row r="1524" spans="1:21">
      <c r="A1524" s="34"/>
      <c r="B1524" s="34"/>
      <c r="C1524" s="34"/>
      <c r="D1524" s="34"/>
      <c r="E1524" s="34"/>
      <c r="F1524" s="34"/>
      <c r="G1524" s="34"/>
      <c r="H1524" s="34"/>
      <c r="I1524" s="34"/>
      <c r="J1524" s="34"/>
      <c r="K1524" s="34"/>
      <c r="L1524" s="34"/>
      <c r="M1524" s="34"/>
      <c r="N1524" s="34"/>
      <c r="O1524" s="34"/>
      <c r="P1524" s="34"/>
      <c r="Q1524" s="34"/>
      <c r="R1524" s="34"/>
      <c r="S1524" s="34"/>
      <c r="T1524" s="34"/>
      <c r="U1524" s="34"/>
    </row>
    <row r="1525" spans="1:21">
      <c r="A1525" s="34"/>
      <c r="B1525" s="34"/>
      <c r="C1525" s="34"/>
      <c r="D1525" s="34"/>
      <c r="E1525" s="34"/>
      <c r="F1525" s="34"/>
      <c r="G1525" s="34"/>
      <c r="H1525" s="34"/>
      <c r="I1525" s="34"/>
      <c r="J1525" s="34"/>
      <c r="K1525" s="34"/>
      <c r="L1525" s="34"/>
      <c r="M1525" s="34"/>
      <c r="N1525" s="34"/>
      <c r="O1525" s="34"/>
      <c r="P1525" s="34"/>
      <c r="Q1525" s="34"/>
      <c r="R1525" s="34"/>
      <c r="S1525" s="34"/>
      <c r="T1525" s="34"/>
      <c r="U1525" s="34"/>
    </row>
    <row r="1526" spans="1:21">
      <c r="A1526" s="34"/>
      <c r="B1526" s="34"/>
      <c r="C1526" s="34"/>
      <c r="D1526" s="34"/>
      <c r="E1526" s="34"/>
      <c r="F1526" s="34"/>
      <c r="G1526" s="34"/>
      <c r="H1526" s="34"/>
      <c r="I1526" s="34"/>
      <c r="J1526" s="34"/>
      <c r="K1526" s="34"/>
      <c r="L1526" s="34"/>
      <c r="M1526" s="34"/>
      <c r="N1526" s="34"/>
      <c r="O1526" s="34"/>
      <c r="P1526" s="34"/>
      <c r="Q1526" s="34"/>
      <c r="R1526" s="34"/>
      <c r="S1526" s="34"/>
      <c r="T1526" s="34"/>
      <c r="U1526" s="34"/>
    </row>
    <row r="1527" spans="1:21">
      <c r="A1527" s="34"/>
      <c r="B1527" s="34"/>
      <c r="C1527" s="34"/>
      <c r="D1527" s="34"/>
      <c r="E1527" s="34"/>
      <c r="F1527" s="34"/>
      <c r="G1527" s="34"/>
      <c r="H1527" s="34"/>
      <c r="I1527" s="34"/>
      <c r="J1527" s="34"/>
      <c r="K1527" s="34"/>
      <c r="L1527" s="34"/>
      <c r="M1527" s="34"/>
      <c r="N1527" s="34"/>
      <c r="O1527" s="34"/>
      <c r="P1527" s="34"/>
      <c r="Q1527" s="34"/>
      <c r="R1527" s="34"/>
      <c r="S1527" s="34"/>
      <c r="T1527" s="34"/>
      <c r="U1527" s="34"/>
    </row>
    <row r="1528" spans="1:21">
      <c r="A1528" s="34"/>
      <c r="B1528" s="34"/>
      <c r="C1528" s="34"/>
      <c r="D1528" s="34"/>
      <c r="E1528" s="34"/>
      <c r="F1528" s="34"/>
      <c r="G1528" s="34"/>
      <c r="H1528" s="34"/>
      <c r="I1528" s="34"/>
      <c r="J1528" s="34"/>
      <c r="K1528" s="34"/>
      <c r="L1528" s="34"/>
      <c r="M1528" s="34"/>
      <c r="N1528" s="34"/>
      <c r="O1528" s="34"/>
      <c r="P1528" s="34"/>
      <c r="Q1528" s="34"/>
      <c r="R1528" s="34"/>
      <c r="S1528" s="34"/>
      <c r="T1528" s="34"/>
      <c r="U1528" s="34"/>
    </row>
    <row r="1529" spans="1:21">
      <c r="A1529" s="34"/>
      <c r="B1529" s="34"/>
      <c r="C1529" s="34"/>
      <c r="D1529" s="34"/>
      <c r="E1529" s="34"/>
      <c r="F1529" s="34"/>
      <c r="G1529" s="34"/>
      <c r="H1529" s="34"/>
      <c r="I1529" s="34"/>
      <c r="J1529" s="34"/>
      <c r="K1529" s="34"/>
      <c r="L1529" s="34"/>
      <c r="M1529" s="34"/>
      <c r="N1529" s="34"/>
      <c r="O1529" s="34"/>
      <c r="P1529" s="34"/>
      <c r="Q1529" s="34"/>
      <c r="R1529" s="34"/>
      <c r="S1529" s="34"/>
      <c r="T1529" s="34"/>
      <c r="U1529" s="34"/>
    </row>
    <row r="1530" spans="1:21">
      <c r="A1530" s="34"/>
      <c r="B1530" s="34"/>
      <c r="C1530" s="34"/>
      <c r="D1530" s="34"/>
      <c r="E1530" s="34"/>
      <c r="F1530" s="34"/>
      <c r="G1530" s="34"/>
      <c r="H1530" s="34"/>
      <c r="I1530" s="34"/>
      <c r="J1530" s="34"/>
      <c r="K1530" s="34"/>
      <c r="L1530" s="34"/>
      <c r="M1530" s="34"/>
      <c r="N1530" s="34"/>
      <c r="O1530" s="34"/>
      <c r="P1530" s="34"/>
      <c r="Q1530" s="34"/>
      <c r="R1530" s="34"/>
      <c r="S1530" s="34"/>
      <c r="T1530" s="34"/>
      <c r="U1530" s="34"/>
    </row>
    <row r="1531" spans="1:21">
      <c r="A1531" s="34"/>
      <c r="B1531" s="34"/>
      <c r="C1531" s="34"/>
      <c r="D1531" s="34"/>
      <c r="E1531" s="34"/>
      <c r="F1531" s="34"/>
      <c r="G1531" s="34"/>
      <c r="H1531" s="34"/>
      <c r="I1531" s="34"/>
      <c r="J1531" s="34"/>
      <c r="K1531" s="34"/>
      <c r="L1531" s="34"/>
      <c r="M1531" s="34"/>
      <c r="N1531" s="34"/>
      <c r="O1531" s="34"/>
      <c r="P1531" s="34"/>
      <c r="Q1531" s="34"/>
      <c r="R1531" s="34"/>
      <c r="S1531" s="34"/>
      <c r="T1531" s="34"/>
      <c r="U1531" s="34"/>
    </row>
    <row r="1532" spans="1:21">
      <c r="A1532" s="34"/>
      <c r="B1532" s="34"/>
      <c r="C1532" s="34"/>
      <c r="D1532" s="34"/>
      <c r="E1532" s="34"/>
      <c r="F1532" s="34"/>
      <c r="G1532" s="34"/>
      <c r="H1532" s="34"/>
      <c r="I1532" s="34"/>
      <c r="J1532" s="34"/>
      <c r="K1532" s="34"/>
      <c r="L1532" s="34"/>
      <c r="M1532" s="34"/>
      <c r="N1532" s="34"/>
      <c r="O1532" s="34"/>
      <c r="P1532" s="34"/>
      <c r="Q1532" s="34"/>
      <c r="R1532" s="34"/>
      <c r="S1532" s="34"/>
      <c r="T1532" s="34"/>
      <c r="U1532" s="34"/>
    </row>
    <row r="1533" spans="1:21">
      <c r="A1533" s="34"/>
      <c r="B1533" s="34"/>
      <c r="C1533" s="34"/>
      <c r="D1533" s="34"/>
      <c r="E1533" s="34"/>
      <c r="F1533" s="34"/>
      <c r="G1533" s="34"/>
      <c r="H1533" s="34"/>
      <c r="I1533" s="34"/>
      <c r="J1533" s="34"/>
      <c r="K1533" s="34"/>
      <c r="L1533" s="34"/>
      <c r="M1533" s="34"/>
      <c r="N1533" s="34"/>
      <c r="O1533" s="34"/>
      <c r="P1533" s="34"/>
      <c r="Q1533" s="34"/>
      <c r="R1533" s="34"/>
      <c r="S1533" s="34"/>
      <c r="T1533" s="34"/>
      <c r="U1533" s="34"/>
    </row>
    <row r="1534" spans="1:21">
      <c r="A1534" s="34"/>
      <c r="B1534" s="34"/>
      <c r="C1534" s="34"/>
      <c r="D1534" s="34"/>
      <c r="E1534" s="34"/>
      <c r="F1534" s="34"/>
      <c r="G1534" s="34"/>
      <c r="H1534" s="34"/>
      <c r="I1534" s="34"/>
      <c r="J1534" s="34"/>
      <c r="K1534" s="34"/>
      <c r="L1534" s="34"/>
      <c r="M1534" s="34"/>
      <c r="N1534" s="34"/>
      <c r="O1534" s="34"/>
      <c r="P1534" s="34"/>
      <c r="Q1534" s="34"/>
      <c r="R1534" s="34"/>
      <c r="S1534" s="34"/>
      <c r="T1534" s="34"/>
      <c r="U1534" s="34"/>
    </row>
    <row r="1535" spans="1:21">
      <c r="A1535" s="34"/>
      <c r="B1535" s="34"/>
      <c r="C1535" s="34"/>
      <c r="D1535" s="34"/>
      <c r="E1535" s="34"/>
      <c r="F1535" s="34"/>
      <c r="G1535" s="34"/>
      <c r="H1535" s="34"/>
      <c r="I1535" s="34"/>
      <c r="J1535" s="34"/>
      <c r="K1535" s="34"/>
      <c r="L1535" s="34"/>
      <c r="M1535" s="34"/>
      <c r="N1535" s="34"/>
      <c r="O1535" s="34"/>
      <c r="P1535" s="34"/>
      <c r="Q1535" s="34"/>
      <c r="R1535" s="34"/>
      <c r="S1535" s="34"/>
      <c r="T1535" s="34"/>
      <c r="U1535" s="34"/>
    </row>
    <row r="1536" spans="1:21">
      <c r="A1536" s="34"/>
      <c r="B1536" s="34"/>
      <c r="C1536" s="34"/>
      <c r="D1536" s="34"/>
      <c r="E1536" s="34"/>
      <c r="F1536" s="34"/>
      <c r="G1536" s="34"/>
      <c r="H1536" s="34"/>
      <c r="I1536" s="34"/>
      <c r="J1536" s="34"/>
      <c r="K1536" s="34"/>
      <c r="L1536" s="34"/>
      <c r="M1536" s="34"/>
      <c r="N1536" s="34"/>
      <c r="O1536" s="34"/>
      <c r="P1536" s="34"/>
      <c r="Q1536" s="34"/>
      <c r="R1536" s="34"/>
      <c r="S1536" s="34"/>
      <c r="T1536" s="34"/>
      <c r="U1536" s="34"/>
    </row>
    <row r="1537" spans="1:21">
      <c r="A1537" s="34"/>
      <c r="B1537" s="34"/>
      <c r="C1537" s="34"/>
      <c r="D1537" s="34"/>
      <c r="E1537" s="34"/>
      <c r="F1537" s="34"/>
      <c r="G1537" s="34"/>
      <c r="H1537" s="34"/>
      <c r="I1537" s="34"/>
      <c r="J1537" s="34"/>
      <c r="K1537" s="34"/>
      <c r="L1537" s="34"/>
      <c r="M1537" s="34"/>
      <c r="N1537" s="34"/>
      <c r="O1537" s="34"/>
      <c r="P1537" s="34"/>
      <c r="Q1537" s="34"/>
      <c r="R1537" s="34"/>
      <c r="S1537" s="34"/>
      <c r="T1537" s="34"/>
      <c r="U1537" s="34"/>
    </row>
    <row r="1538" spans="1:21">
      <c r="A1538" s="34"/>
      <c r="B1538" s="34"/>
      <c r="C1538" s="34"/>
      <c r="D1538" s="34"/>
      <c r="E1538" s="34"/>
      <c r="F1538" s="34"/>
      <c r="G1538" s="34"/>
      <c r="H1538" s="34"/>
      <c r="I1538" s="34"/>
      <c r="J1538" s="34"/>
      <c r="K1538" s="34"/>
      <c r="L1538" s="34"/>
      <c r="M1538" s="34"/>
      <c r="N1538" s="34"/>
      <c r="O1538" s="34"/>
      <c r="P1538" s="34"/>
      <c r="Q1538" s="34"/>
      <c r="R1538" s="34"/>
      <c r="S1538" s="34"/>
      <c r="T1538" s="34"/>
      <c r="U1538" s="34"/>
    </row>
    <row r="1539" spans="1:21">
      <c r="A1539" s="34"/>
      <c r="B1539" s="34"/>
      <c r="C1539" s="34"/>
      <c r="D1539" s="34"/>
      <c r="E1539" s="34"/>
      <c r="F1539" s="34"/>
      <c r="G1539" s="34"/>
      <c r="H1539" s="34"/>
      <c r="I1539" s="34"/>
      <c r="J1539" s="34"/>
      <c r="K1539" s="34"/>
      <c r="L1539" s="34"/>
      <c r="M1539" s="34"/>
      <c r="N1539" s="34"/>
      <c r="O1539" s="34"/>
      <c r="P1539" s="34"/>
      <c r="Q1539" s="34"/>
      <c r="R1539" s="34"/>
      <c r="S1539" s="34"/>
      <c r="T1539" s="34"/>
      <c r="U1539" s="34"/>
    </row>
    <row r="1540" spans="1:21">
      <c r="A1540" s="34"/>
      <c r="B1540" s="34"/>
      <c r="C1540" s="34"/>
      <c r="D1540" s="34"/>
      <c r="E1540" s="34"/>
      <c r="F1540" s="34"/>
      <c r="G1540" s="34"/>
      <c r="H1540" s="34"/>
      <c r="I1540" s="34"/>
      <c r="J1540" s="34"/>
      <c r="K1540" s="34"/>
      <c r="L1540" s="34"/>
      <c r="M1540" s="34"/>
      <c r="N1540" s="34"/>
      <c r="O1540" s="34"/>
      <c r="P1540" s="34"/>
      <c r="Q1540" s="34"/>
      <c r="R1540" s="34"/>
      <c r="S1540" s="34"/>
      <c r="T1540" s="34"/>
      <c r="U1540" s="34"/>
    </row>
    <row r="1541" spans="1:21">
      <c r="A1541" s="34"/>
      <c r="B1541" s="34"/>
      <c r="C1541" s="34"/>
      <c r="D1541" s="34"/>
      <c r="E1541" s="34"/>
      <c r="F1541" s="34"/>
      <c r="G1541" s="34"/>
      <c r="H1541" s="34"/>
      <c r="I1541" s="34"/>
      <c r="J1541" s="34"/>
      <c r="K1541" s="34"/>
      <c r="L1541" s="34"/>
      <c r="M1541" s="34"/>
      <c r="N1541" s="34"/>
      <c r="O1541" s="34"/>
      <c r="P1541" s="34"/>
      <c r="Q1541" s="34"/>
      <c r="R1541" s="34"/>
      <c r="S1541" s="34"/>
      <c r="T1541" s="34"/>
      <c r="U1541" s="34"/>
    </row>
    <row r="1542" spans="1:21">
      <c r="A1542" s="34"/>
      <c r="B1542" s="34"/>
      <c r="C1542" s="34"/>
      <c r="D1542" s="34"/>
      <c r="E1542" s="34"/>
      <c r="F1542" s="34"/>
      <c r="G1542" s="34"/>
      <c r="H1542" s="34"/>
      <c r="I1542" s="34"/>
      <c r="J1542" s="34"/>
      <c r="K1542" s="34"/>
      <c r="L1542" s="34"/>
      <c r="M1542" s="34"/>
      <c r="N1542" s="34"/>
      <c r="O1542" s="34"/>
      <c r="P1542" s="34"/>
      <c r="Q1542" s="34"/>
      <c r="R1542" s="34"/>
      <c r="S1542" s="34"/>
      <c r="T1542" s="34"/>
      <c r="U1542" s="34"/>
    </row>
    <row r="1543" spans="1:21">
      <c r="A1543" s="34"/>
      <c r="B1543" s="34"/>
      <c r="C1543" s="34"/>
      <c r="D1543" s="34"/>
      <c r="E1543" s="34"/>
      <c r="F1543" s="34"/>
      <c r="G1543" s="34"/>
      <c r="H1543" s="34"/>
      <c r="I1543" s="34"/>
      <c r="J1543" s="34"/>
      <c r="K1543" s="34"/>
      <c r="L1543" s="34"/>
      <c r="M1543" s="34"/>
      <c r="N1543" s="34"/>
      <c r="O1543" s="34"/>
      <c r="P1543" s="34"/>
      <c r="Q1543" s="34"/>
      <c r="R1543" s="34"/>
      <c r="S1543" s="34"/>
      <c r="T1543" s="34"/>
      <c r="U1543" s="34"/>
    </row>
    <row r="1544" spans="1:21">
      <c r="A1544" s="34"/>
      <c r="B1544" s="34"/>
      <c r="C1544" s="34"/>
      <c r="D1544" s="34"/>
      <c r="E1544" s="34"/>
      <c r="F1544" s="34"/>
      <c r="G1544" s="34"/>
      <c r="H1544" s="34"/>
      <c r="I1544" s="34"/>
      <c r="J1544" s="34"/>
      <c r="K1544" s="34"/>
      <c r="L1544" s="34"/>
      <c r="M1544" s="34"/>
      <c r="N1544" s="34"/>
      <c r="O1544" s="34"/>
      <c r="P1544" s="34"/>
      <c r="Q1544" s="34"/>
      <c r="R1544" s="34"/>
      <c r="S1544" s="34"/>
      <c r="T1544" s="34"/>
      <c r="U1544" s="34"/>
    </row>
    <row r="1545" spans="1:21">
      <c r="A1545" s="34"/>
      <c r="B1545" s="34"/>
      <c r="C1545" s="34"/>
      <c r="D1545" s="34"/>
      <c r="E1545" s="34"/>
      <c r="F1545" s="34"/>
      <c r="G1545" s="34"/>
      <c r="H1545" s="34"/>
      <c r="I1545" s="34"/>
      <c r="J1545" s="34"/>
      <c r="K1545" s="34"/>
      <c r="L1545" s="34"/>
      <c r="M1545" s="34"/>
      <c r="N1545" s="34"/>
      <c r="O1545" s="34"/>
      <c r="P1545" s="34"/>
      <c r="Q1545" s="34"/>
      <c r="R1545" s="34"/>
      <c r="S1545" s="34"/>
      <c r="T1545" s="34"/>
      <c r="U1545" s="34"/>
    </row>
    <row r="1546" spans="1:21">
      <c r="A1546" s="34"/>
      <c r="B1546" s="34"/>
      <c r="C1546" s="34"/>
      <c r="D1546" s="34"/>
      <c r="E1546" s="34"/>
      <c r="F1546" s="34"/>
      <c r="G1546" s="34"/>
      <c r="H1546" s="34"/>
      <c r="I1546" s="34"/>
      <c r="J1546" s="34"/>
      <c r="K1546" s="34"/>
      <c r="L1546" s="34"/>
      <c r="M1546" s="34"/>
      <c r="N1546" s="34"/>
      <c r="O1546" s="34"/>
      <c r="P1546" s="34"/>
      <c r="Q1546" s="34"/>
      <c r="R1546" s="34"/>
      <c r="S1546" s="34"/>
      <c r="T1546" s="34"/>
      <c r="U1546" s="34"/>
    </row>
    <row r="1547" spans="1:21">
      <c r="A1547" s="34"/>
      <c r="B1547" s="34"/>
      <c r="C1547" s="34"/>
      <c r="D1547" s="34"/>
      <c r="E1547" s="34"/>
      <c r="F1547" s="34"/>
      <c r="G1547" s="34"/>
      <c r="H1547" s="34"/>
      <c r="I1547" s="34"/>
      <c r="J1547" s="34"/>
      <c r="K1547" s="34"/>
      <c r="L1547" s="34"/>
      <c r="M1547" s="34"/>
      <c r="N1547" s="34"/>
      <c r="O1547" s="34"/>
      <c r="P1547" s="34"/>
      <c r="Q1547" s="34"/>
      <c r="R1547" s="34"/>
      <c r="S1547" s="34"/>
      <c r="T1547" s="34"/>
      <c r="U1547" s="34"/>
    </row>
    <row r="1548" spans="1:21">
      <c r="A1548" s="34"/>
      <c r="B1548" s="34"/>
      <c r="C1548" s="34"/>
      <c r="D1548" s="34"/>
      <c r="E1548" s="34"/>
      <c r="F1548" s="34"/>
      <c r="G1548" s="34"/>
      <c r="H1548" s="34"/>
      <c r="I1548" s="34"/>
      <c r="J1548" s="34"/>
      <c r="K1548" s="34"/>
      <c r="L1548" s="34"/>
      <c r="M1548" s="34"/>
      <c r="N1548" s="34"/>
      <c r="O1548" s="34"/>
      <c r="P1548" s="34"/>
      <c r="Q1548" s="34"/>
      <c r="R1548" s="34"/>
      <c r="S1548" s="34"/>
      <c r="T1548" s="34"/>
      <c r="U1548" s="34"/>
    </row>
    <row r="1549" spans="1:21">
      <c r="A1549" s="34"/>
      <c r="B1549" s="34"/>
      <c r="C1549" s="34"/>
      <c r="D1549" s="34"/>
      <c r="E1549" s="34"/>
      <c r="F1549" s="34"/>
      <c r="G1549" s="34"/>
      <c r="H1549" s="34"/>
      <c r="I1549" s="34"/>
      <c r="J1549" s="34"/>
      <c r="K1549" s="34"/>
      <c r="L1549" s="34"/>
      <c r="M1549" s="34"/>
      <c r="N1549" s="34"/>
      <c r="O1549" s="34"/>
      <c r="P1549" s="34"/>
      <c r="Q1549" s="34"/>
      <c r="R1549" s="34"/>
      <c r="S1549" s="34"/>
      <c r="T1549" s="34"/>
      <c r="U1549" s="34"/>
    </row>
    <row r="1550" spans="1:21">
      <c r="A1550" s="34"/>
      <c r="B1550" s="34"/>
      <c r="C1550" s="34"/>
      <c r="D1550" s="34"/>
      <c r="E1550" s="34"/>
      <c r="F1550" s="34"/>
      <c r="G1550" s="34"/>
      <c r="H1550" s="34"/>
      <c r="I1550" s="34"/>
      <c r="J1550" s="34"/>
      <c r="K1550" s="34"/>
      <c r="L1550" s="34"/>
      <c r="M1550" s="34"/>
      <c r="N1550" s="34"/>
      <c r="O1550" s="34"/>
      <c r="P1550" s="34"/>
      <c r="Q1550" s="34"/>
      <c r="R1550" s="34"/>
      <c r="S1550" s="34"/>
      <c r="T1550" s="34"/>
      <c r="U1550" s="34"/>
    </row>
    <row r="1551" spans="1:21">
      <c r="A1551" s="34"/>
      <c r="B1551" s="34"/>
      <c r="C1551" s="34"/>
      <c r="D1551" s="34"/>
      <c r="E1551" s="34"/>
      <c r="F1551" s="34"/>
      <c r="G1551" s="34"/>
      <c r="H1551" s="34"/>
      <c r="I1551" s="34"/>
      <c r="J1551" s="34"/>
      <c r="K1551" s="34"/>
      <c r="L1551" s="34"/>
      <c r="M1551" s="34"/>
      <c r="N1551" s="34"/>
      <c r="O1551" s="34"/>
      <c r="P1551" s="34"/>
      <c r="Q1551" s="34"/>
      <c r="R1551" s="34"/>
      <c r="S1551" s="34"/>
      <c r="T1551" s="34"/>
      <c r="U1551" s="34"/>
    </row>
    <row r="1552" spans="1:21">
      <c r="A1552" s="34"/>
      <c r="B1552" s="34"/>
      <c r="C1552" s="34"/>
      <c r="D1552" s="34"/>
      <c r="E1552" s="34"/>
      <c r="F1552" s="34"/>
      <c r="G1552" s="34"/>
      <c r="H1552" s="34"/>
      <c r="I1552" s="34"/>
      <c r="J1552" s="34"/>
      <c r="K1552" s="34"/>
      <c r="L1552" s="34"/>
      <c r="M1552" s="34"/>
      <c r="N1552" s="34"/>
      <c r="O1552" s="34"/>
      <c r="P1552" s="34"/>
      <c r="Q1552" s="34"/>
      <c r="R1552" s="34"/>
      <c r="S1552" s="34"/>
      <c r="T1552" s="34"/>
      <c r="U1552" s="34"/>
    </row>
    <row r="1553" spans="1:21">
      <c r="A1553" s="34"/>
      <c r="B1553" s="34"/>
      <c r="C1553" s="34"/>
      <c r="D1553" s="34"/>
      <c r="E1553" s="34"/>
      <c r="F1553" s="34"/>
      <c r="G1553" s="34"/>
      <c r="H1553" s="34"/>
      <c r="I1553" s="34"/>
      <c r="J1553" s="34"/>
      <c r="K1553" s="34"/>
      <c r="L1553" s="34"/>
      <c r="M1553" s="34"/>
      <c r="N1553" s="34"/>
      <c r="O1553" s="34"/>
      <c r="P1553" s="34"/>
      <c r="Q1553" s="34"/>
      <c r="R1553" s="34"/>
      <c r="S1553" s="34"/>
      <c r="T1553" s="34"/>
      <c r="U1553" s="34"/>
    </row>
    <row r="1554" spans="1:21">
      <c r="A1554" s="34"/>
      <c r="B1554" s="34"/>
      <c r="C1554" s="34"/>
      <c r="D1554" s="34"/>
      <c r="E1554" s="34"/>
      <c r="F1554" s="34"/>
      <c r="G1554" s="34"/>
      <c r="H1554" s="34"/>
      <c r="I1554" s="34"/>
      <c r="J1554" s="34"/>
      <c r="K1554" s="34"/>
      <c r="L1554" s="34"/>
      <c r="M1554" s="34"/>
      <c r="N1554" s="34"/>
      <c r="O1554" s="34"/>
      <c r="P1554" s="34"/>
      <c r="Q1554" s="34"/>
      <c r="R1554" s="34"/>
      <c r="S1554" s="34"/>
      <c r="T1554" s="34"/>
      <c r="U1554" s="34"/>
    </row>
    <row r="1555" spans="1:21">
      <c r="A1555" s="34"/>
      <c r="B1555" s="34"/>
      <c r="C1555" s="34"/>
      <c r="D1555" s="34"/>
      <c r="E1555" s="34"/>
      <c r="F1555" s="34"/>
      <c r="G1555" s="34"/>
      <c r="H1555" s="34"/>
      <c r="I1555" s="34"/>
      <c r="J1555" s="34"/>
      <c r="K1555" s="34"/>
      <c r="L1555" s="34"/>
      <c r="M1555" s="34"/>
      <c r="N1555" s="34"/>
      <c r="O1555" s="34"/>
      <c r="P1555" s="34"/>
      <c r="Q1555" s="34"/>
      <c r="R1555" s="34"/>
      <c r="S1555" s="34"/>
      <c r="T1555" s="34"/>
      <c r="U1555" s="34"/>
    </row>
    <row r="1556" spans="1:21">
      <c r="A1556" s="34"/>
      <c r="B1556" s="34"/>
      <c r="C1556" s="34"/>
      <c r="D1556" s="34"/>
      <c r="E1556" s="34"/>
      <c r="F1556" s="34"/>
      <c r="G1556" s="34"/>
      <c r="H1556" s="34"/>
      <c r="I1556" s="34"/>
      <c r="J1556" s="34"/>
      <c r="K1556" s="34"/>
      <c r="L1556" s="34"/>
      <c r="M1556" s="34"/>
      <c r="N1556" s="34"/>
      <c r="O1556" s="34"/>
      <c r="P1556" s="34"/>
      <c r="Q1556" s="34"/>
      <c r="R1556" s="34"/>
      <c r="S1556" s="34"/>
      <c r="T1556" s="34"/>
      <c r="U1556" s="34"/>
    </row>
    <row r="1557" spans="1:21">
      <c r="A1557" s="34"/>
      <c r="B1557" s="34"/>
      <c r="C1557" s="34"/>
      <c r="D1557" s="34"/>
      <c r="E1557" s="34"/>
      <c r="F1557" s="34"/>
      <c r="G1557" s="34"/>
      <c r="H1557" s="34"/>
      <c r="I1557" s="34"/>
      <c r="J1557" s="34"/>
      <c r="K1557" s="34"/>
      <c r="L1557" s="34"/>
      <c r="M1557" s="34"/>
      <c r="N1557" s="34"/>
      <c r="O1557" s="34"/>
      <c r="P1557" s="34"/>
      <c r="Q1557" s="34"/>
      <c r="R1557" s="34"/>
      <c r="S1557" s="34"/>
      <c r="T1557" s="34"/>
      <c r="U1557" s="34"/>
    </row>
    <row r="1558" spans="1:21">
      <c r="A1558" s="34"/>
      <c r="B1558" s="34"/>
      <c r="C1558" s="34"/>
      <c r="D1558" s="34"/>
      <c r="E1558" s="34"/>
      <c r="F1558" s="34"/>
      <c r="G1558" s="34"/>
      <c r="H1558" s="34"/>
      <c r="I1558" s="34"/>
      <c r="J1558" s="34"/>
      <c r="K1558" s="34"/>
      <c r="L1558" s="34"/>
      <c r="M1558" s="34"/>
      <c r="N1558" s="34"/>
      <c r="O1558" s="34"/>
      <c r="P1558" s="34"/>
      <c r="Q1558" s="34"/>
      <c r="R1558" s="34"/>
      <c r="S1558" s="34"/>
      <c r="T1558" s="34"/>
      <c r="U1558" s="34"/>
    </row>
    <row r="1559" spans="1:21">
      <c r="A1559" s="34"/>
      <c r="B1559" s="34"/>
      <c r="C1559" s="34"/>
      <c r="D1559" s="34"/>
      <c r="E1559" s="34"/>
      <c r="F1559" s="34"/>
      <c r="G1559" s="34"/>
      <c r="H1559" s="34"/>
      <c r="I1559" s="34"/>
      <c r="J1559" s="34"/>
      <c r="K1559" s="34"/>
      <c r="L1559" s="34"/>
      <c r="M1559" s="34"/>
      <c r="N1559" s="34"/>
      <c r="O1559" s="34"/>
      <c r="P1559" s="34"/>
      <c r="Q1559" s="34"/>
      <c r="R1559" s="34"/>
      <c r="S1559" s="34"/>
      <c r="T1559" s="34"/>
      <c r="U1559" s="34"/>
    </row>
    <row r="1560" spans="1:21">
      <c r="A1560" s="34"/>
      <c r="B1560" s="34"/>
      <c r="C1560" s="34"/>
      <c r="D1560" s="34"/>
      <c r="E1560" s="34"/>
      <c r="F1560" s="34"/>
      <c r="G1560" s="34"/>
      <c r="H1560" s="34"/>
      <c r="I1560" s="34"/>
      <c r="J1560" s="34"/>
      <c r="K1560" s="34"/>
      <c r="L1560" s="34"/>
      <c r="M1560" s="34"/>
      <c r="N1560" s="34"/>
      <c r="O1560" s="34"/>
      <c r="P1560" s="34"/>
      <c r="Q1560" s="34"/>
      <c r="R1560" s="34"/>
      <c r="S1560" s="34"/>
      <c r="T1560" s="34"/>
      <c r="U1560" s="34"/>
    </row>
    <row r="1561" spans="1:21">
      <c r="A1561" s="34"/>
      <c r="B1561" s="34"/>
      <c r="C1561" s="34"/>
      <c r="D1561" s="34"/>
      <c r="E1561" s="34"/>
      <c r="F1561" s="34"/>
      <c r="G1561" s="34"/>
      <c r="H1561" s="34"/>
      <c r="I1561" s="34"/>
      <c r="J1561" s="34"/>
      <c r="K1561" s="34"/>
      <c r="L1561" s="34"/>
      <c r="M1561" s="34"/>
      <c r="N1561" s="34"/>
      <c r="O1561" s="34"/>
      <c r="P1561" s="34"/>
      <c r="Q1561" s="34"/>
      <c r="R1561" s="34"/>
      <c r="S1561" s="34"/>
      <c r="T1561" s="34"/>
      <c r="U1561" s="34"/>
    </row>
    <row r="1562" spans="1:21">
      <c r="A1562" s="34"/>
      <c r="B1562" s="34"/>
      <c r="C1562" s="34"/>
      <c r="D1562" s="34"/>
      <c r="E1562" s="34"/>
      <c r="F1562" s="34"/>
      <c r="G1562" s="34"/>
      <c r="H1562" s="34"/>
      <c r="I1562" s="34"/>
      <c r="J1562" s="34"/>
      <c r="K1562" s="34"/>
      <c r="L1562" s="34"/>
      <c r="M1562" s="34"/>
      <c r="N1562" s="34"/>
      <c r="O1562" s="34"/>
      <c r="P1562" s="34"/>
      <c r="Q1562" s="34"/>
      <c r="R1562" s="34"/>
      <c r="S1562" s="34"/>
      <c r="T1562" s="34"/>
      <c r="U1562" s="34"/>
    </row>
    <row r="1563" spans="1:21">
      <c r="A1563" s="34"/>
      <c r="B1563" s="34"/>
      <c r="C1563" s="34"/>
      <c r="D1563" s="34"/>
      <c r="E1563" s="34"/>
      <c r="F1563" s="34"/>
      <c r="G1563" s="34"/>
      <c r="H1563" s="34"/>
      <c r="I1563" s="34"/>
      <c r="J1563" s="34"/>
      <c r="K1563" s="34"/>
      <c r="L1563" s="34"/>
      <c r="M1563" s="34"/>
      <c r="N1563" s="34"/>
      <c r="O1563" s="34"/>
      <c r="P1563" s="34"/>
      <c r="Q1563" s="34"/>
      <c r="R1563" s="34"/>
      <c r="S1563" s="34"/>
      <c r="T1563" s="34"/>
      <c r="U1563" s="34"/>
    </row>
    <row r="1564" spans="1:21">
      <c r="A1564" s="34"/>
      <c r="B1564" s="34"/>
      <c r="C1564" s="34"/>
      <c r="D1564" s="34"/>
      <c r="E1564" s="34"/>
      <c r="F1564" s="34"/>
      <c r="G1564" s="34"/>
      <c r="H1564" s="34"/>
      <c r="I1564" s="34"/>
      <c r="J1564" s="34"/>
      <c r="K1564" s="34"/>
      <c r="L1564" s="34"/>
      <c r="M1564" s="34"/>
      <c r="N1564" s="34"/>
      <c r="O1564" s="34"/>
      <c r="P1564" s="34"/>
      <c r="Q1564" s="34"/>
      <c r="R1564" s="34"/>
      <c r="S1564" s="34"/>
      <c r="T1564" s="34"/>
      <c r="U1564" s="34"/>
    </row>
    <row r="1565" spans="1:21">
      <c r="A1565" s="34"/>
      <c r="B1565" s="34"/>
      <c r="C1565" s="34"/>
      <c r="D1565" s="34"/>
      <c r="E1565" s="34"/>
      <c r="F1565" s="34"/>
      <c r="G1565" s="34"/>
      <c r="H1565" s="34"/>
      <c r="I1565" s="34"/>
      <c r="J1565" s="34"/>
      <c r="K1565" s="34"/>
      <c r="L1565" s="34"/>
      <c r="M1565" s="34"/>
      <c r="N1565" s="34"/>
      <c r="O1565" s="34"/>
      <c r="P1565" s="34"/>
      <c r="Q1565" s="34"/>
      <c r="R1565" s="34"/>
      <c r="S1565" s="34"/>
      <c r="T1565" s="34"/>
      <c r="U1565" s="34"/>
    </row>
    <row r="1566" spans="1:21">
      <c r="A1566" s="34"/>
      <c r="B1566" s="34"/>
      <c r="C1566" s="34"/>
      <c r="D1566" s="34"/>
      <c r="E1566" s="34"/>
      <c r="F1566" s="34"/>
      <c r="G1566" s="34"/>
      <c r="H1566" s="34"/>
      <c r="I1566" s="34"/>
      <c r="J1566" s="34"/>
      <c r="K1566" s="34"/>
      <c r="L1566" s="34"/>
      <c r="M1566" s="34"/>
      <c r="N1566" s="34"/>
      <c r="O1566" s="34"/>
      <c r="P1566" s="34"/>
      <c r="Q1566" s="34"/>
      <c r="R1566" s="34"/>
      <c r="S1566" s="34"/>
      <c r="T1566" s="34"/>
      <c r="U1566" s="34"/>
    </row>
    <row r="1567" spans="1:21">
      <c r="A1567" s="34"/>
      <c r="B1567" s="34"/>
      <c r="C1567" s="34"/>
      <c r="D1567" s="34"/>
      <c r="E1567" s="34"/>
      <c r="F1567" s="34"/>
      <c r="G1567" s="34"/>
      <c r="H1567" s="34"/>
      <c r="I1567" s="34"/>
      <c r="J1567" s="34"/>
      <c r="K1567" s="34"/>
      <c r="L1567" s="34"/>
      <c r="M1567" s="34"/>
      <c r="N1567" s="34"/>
      <c r="O1567" s="34"/>
      <c r="P1567" s="34"/>
      <c r="Q1567" s="34"/>
      <c r="R1567" s="34"/>
      <c r="S1567" s="34"/>
      <c r="T1567" s="34"/>
      <c r="U1567" s="34"/>
    </row>
    <row r="1568" spans="1:21">
      <c r="A1568" s="34"/>
      <c r="B1568" s="34"/>
      <c r="C1568" s="34"/>
      <c r="D1568" s="34"/>
      <c r="E1568" s="34"/>
      <c r="F1568" s="34"/>
      <c r="G1568" s="34"/>
      <c r="H1568" s="34"/>
      <c r="I1568" s="34"/>
      <c r="J1568" s="34"/>
      <c r="K1568" s="34"/>
      <c r="L1568" s="34"/>
      <c r="M1568" s="34"/>
      <c r="N1568" s="34"/>
      <c r="O1568" s="34"/>
      <c r="P1568" s="34"/>
      <c r="Q1568" s="34"/>
      <c r="R1568" s="34"/>
      <c r="S1568" s="34"/>
      <c r="T1568" s="34"/>
      <c r="U1568" s="34"/>
    </row>
    <row r="1569" spans="1:21">
      <c r="A1569" s="34"/>
      <c r="B1569" s="34"/>
      <c r="C1569" s="34"/>
      <c r="D1569" s="34"/>
      <c r="E1569" s="34"/>
      <c r="F1569" s="34"/>
      <c r="G1569" s="34"/>
      <c r="H1569" s="34"/>
      <c r="I1569" s="34"/>
      <c r="J1569" s="34"/>
      <c r="K1569" s="34"/>
      <c r="L1569" s="34"/>
      <c r="M1569" s="34"/>
      <c r="N1569" s="34"/>
      <c r="O1569" s="34"/>
      <c r="P1569" s="34"/>
      <c r="Q1569" s="34"/>
      <c r="R1569" s="34"/>
      <c r="S1569" s="34"/>
      <c r="T1569" s="34"/>
      <c r="U1569" s="34"/>
    </row>
    <row r="1570" spans="1:21">
      <c r="A1570" s="34"/>
      <c r="B1570" s="34"/>
      <c r="C1570" s="34"/>
      <c r="D1570" s="34"/>
      <c r="E1570" s="34"/>
      <c r="F1570" s="34"/>
      <c r="G1570" s="34"/>
      <c r="H1570" s="34"/>
      <c r="I1570" s="34"/>
      <c r="J1570" s="34"/>
      <c r="K1570" s="34"/>
      <c r="L1570" s="34"/>
      <c r="M1570" s="34"/>
      <c r="N1570" s="34"/>
      <c r="O1570" s="34"/>
      <c r="P1570" s="34"/>
      <c r="Q1570" s="34"/>
      <c r="R1570" s="34"/>
      <c r="S1570" s="34"/>
      <c r="T1570" s="34"/>
      <c r="U1570" s="34"/>
    </row>
    <row r="1571" spans="1:21">
      <c r="A1571" s="34"/>
      <c r="B1571" s="34"/>
      <c r="C1571" s="34"/>
      <c r="D1571" s="34"/>
      <c r="E1571" s="34"/>
      <c r="F1571" s="34"/>
      <c r="G1571" s="34"/>
      <c r="H1571" s="34"/>
      <c r="I1571" s="34"/>
      <c r="J1571" s="34"/>
      <c r="K1571" s="34"/>
      <c r="L1571" s="34"/>
      <c r="M1571" s="34"/>
      <c r="N1571" s="34"/>
      <c r="O1571" s="34"/>
      <c r="P1571" s="34"/>
      <c r="Q1571" s="34"/>
      <c r="R1571" s="34"/>
      <c r="S1571" s="34"/>
      <c r="T1571" s="34"/>
      <c r="U1571" s="34"/>
    </row>
    <row r="1572" spans="1:21">
      <c r="A1572" s="34"/>
      <c r="B1572" s="34"/>
      <c r="C1572" s="34"/>
      <c r="D1572" s="34"/>
      <c r="E1572" s="34"/>
      <c r="F1572" s="34"/>
      <c r="G1572" s="34"/>
      <c r="H1572" s="34"/>
      <c r="I1572" s="34"/>
      <c r="J1572" s="34"/>
      <c r="K1572" s="34"/>
      <c r="L1572" s="34"/>
      <c r="M1572" s="34"/>
      <c r="N1572" s="34"/>
      <c r="O1572" s="34"/>
      <c r="P1572" s="34"/>
      <c r="Q1572" s="34"/>
      <c r="R1572" s="34"/>
      <c r="S1572" s="34"/>
      <c r="T1572" s="34"/>
      <c r="U1572" s="34"/>
    </row>
    <row r="1573" spans="1:21">
      <c r="A1573" s="34"/>
      <c r="B1573" s="34"/>
      <c r="C1573" s="34"/>
      <c r="D1573" s="34"/>
      <c r="E1573" s="34"/>
      <c r="F1573" s="34"/>
      <c r="G1573" s="34"/>
      <c r="H1573" s="34"/>
      <c r="I1573" s="34"/>
      <c r="J1573" s="34"/>
      <c r="K1573" s="34"/>
      <c r="L1573" s="34"/>
      <c r="M1573" s="34"/>
      <c r="N1573" s="34"/>
      <c r="O1573" s="34"/>
      <c r="P1573" s="34"/>
      <c r="Q1573" s="34"/>
      <c r="R1573" s="34"/>
      <c r="S1573" s="34"/>
      <c r="T1573" s="34"/>
      <c r="U1573" s="34"/>
    </row>
    <row r="1574" spans="1:21">
      <c r="A1574" s="34"/>
      <c r="B1574" s="34"/>
      <c r="C1574" s="34"/>
      <c r="D1574" s="34"/>
      <c r="E1574" s="34"/>
      <c r="F1574" s="34"/>
      <c r="G1574" s="34"/>
      <c r="H1574" s="34"/>
      <c r="I1574" s="34"/>
      <c r="J1574" s="34"/>
      <c r="K1574" s="34"/>
      <c r="L1574" s="34"/>
      <c r="M1574" s="34"/>
      <c r="N1574" s="34"/>
      <c r="O1574" s="34"/>
      <c r="P1574" s="34"/>
      <c r="Q1574" s="34"/>
      <c r="R1574" s="34"/>
      <c r="S1574" s="34"/>
      <c r="T1574" s="34"/>
      <c r="U1574" s="34"/>
    </row>
    <row r="1575" spans="1:21">
      <c r="A1575" s="34"/>
      <c r="B1575" s="34"/>
      <c r="C1575" s="34"/>
      <c r="D1575" s="34"/>
      <c r="E1575" s="34"/>
      <c r="F1575" s="34"/>
      <c r="G1575" s="34"/>
      <c r="H1575" s="34"/>
      <c r="I1575" s="34"/>
      <c r="J1575" s="34"/>
      <c r="K1575" s="34"/>
      <c r="L1575" s="34"/>
      <c r="M1575" s="34"/>
      <c r="N1575" s="34"/>
      <c r="O1575" s="34"/>
      <c r="P1575" s="34"/>
      <c r="Q1575" s="34"/>
      <c r="R1575" s="34"/>
      <c r="S1575" s="34"/>
      <c r="T1575" s="34"/>
      <c r="U1575" s="34"/>
    </row>
    <row r="1576" spans="1:21">
      <c r="A1576" s="34"/>
      <c r="B1576" s="34"/>
      <c r="C1576" s="34"/>
      <c r="D1576" s="34"/>
      <c r="E1576" s="34"/>
      <c r="F1576" s="34"/>
      <c r="G1576" s="34"/>
      <c r="H1576" s="34"/>
      <c r="I1576" s="34"/>
      <c r="J1576" s="34"/>
      <c r="K1576" s="34"/>
      <c r="L1576" s="34"/>
      <c r="M1576" s="34"/>
      <c r="N1576" s="34"/>
      <c r="O1576" s="34"/>
      <c r="P1576" s="34"/>
      <c r="Q1576" s="34"/>
      <c r="R1576" s="34"/>
      <c r="S1576" s="34"/>
      <c r="T1576" s="34"/>
      <c r="U1576" s="34"/>
    </row>
    <row r="1577" spans="1:21">
      <c r="A1577" s="34"/>
      <c r="B1577" s="34"/>
      <c r="C1577" s="34"/>
      <c r="D1577" s="34"/>
      <c r="E1577" s="34"/>
      <c r="F1577" s="34"/>
      <c r="G1577" s="34"/>
      <c r="H1577" s="34"/>
      <c r="I1577" s="34"/>
      <c r="J1577" s="34"/>
      <c r="K1577" s="34"/>
      <c r="L1577" s="34"/>
      <c r="M1577" s="34"/>
      <c r="N1577" s="34"/>
      <c r="O1577" s="34"/>
      <c r="P1577" s="34"/>
      <c r="Q1577" s="34"/>
      <c r="R1577" s="34"/>
      <c r="S1577" s="34"/>
      <c r="T1577" s="34"/>
      <c r="U1577" s="34"/>
    </row>
    <row r="1578" spans="1:21">
      <c r="A1578" s="34"/>
      <c r="B1578" s="34"/>
      <c r="C1578" s="34"/>
      <c r="D1578" s="34"/>
      <c r="E1578" s="34"/>
      <c r="F1578" s="34"/>
      <c r="G1578" s="34"/>
      <c r="H1578" s="34"/>
      <c r="I1578" s="34"/>
      <c r="J1578" s="34"/>
      <c r="K1578" s="34"/>
      <c r="L1578" s="34"/>
      <c r="M1578" s="34"/>
      <c r="N1578" s="34"/>
      <c r="O1578" s="34"/>
      <c r="P1578" s="34"/>
      <c r="Q1578" s="34"/>
      <c r="R1578" s="34"/>
      <c r="S1578" s="34"/>
      <c r="T1578" s="34"/>
      <c r="U1578" s="34"/>
    </row>
    <row r="1579" spans="1:21">
      <c r="A1579" s="34"/>
      <c r="B1579" s="34"/>
      <c r="C1579" s="34"/>
      <c r="D1579" s="34"/>
      <c r="E1579" s="34"/>
      <c r="F1579" s="34"/>
      <c r="G1579" s="34"/>
      <c r="H1579" s="34"/>
      <c r="I1579" s="34"/>
      <c r="J1579" s="34"/>
      <c r="K1579" s="34"/>
      <c r="L1579" s="34"/>
      <c r="M1579" s="34"/>
      <c r="N1579" s="34"/>
      <c r="O1579" s="34"/>
      <c r="P1579" s="34"/>
      <c r="Q1579" s="34"/>
      <c r="R1579" s="34"/>
      <c r="S1579" s="34"/>
      <c r="T1579" s="34"/>
      <c r="U1579" s="34"/>
    </row>
    <row r="1580" spans="1:21">
      <c r="A1580" s="34"/>
      <c r="B1580" s="34"/>
      <c r="C1580" s="34"/>
      <c r="D1580" s="34"/>
      <c r="E1580" s="34"/>
      <c r="F1580" s="34"/>
      <c r="G1580" s="34"/>
      <c r="H1580" s="34"/>
      <c r="I1580" s="34"/>
      <c r="J1580" s="34"/>
      <c r="K1580" s="34"/>
      <c r="L1580" s="34"/>
      <c r="M1580" s="34"/>
      <c r="N1580" s="34"/>
      <c r="O1580" s="34"/>
      <c r="P1580" s="34"/>
      <c r="Q1580" s="34"/>
      <c r="R1580" s="34"/>
      <c r="S1580" s="34"/>
      <c r="T1580" s="34"/>
      <c r="U1580" s="34"/>
    </row>
    <row r="1581" spans="1:21">
      <c r="A1581" s="34"/>
      <c r="B1581" s="34"/>
      <c r="C1581" s="34"/>
      <c r="D1581" s="34"/>
      <c r="E1581" s="34"/>
      <c r="F1581" s="34"/>
      <c r="G1581" s="34"/>
      <c r="H1581" s="34"/>
      <c r="I1581" s="34"/>
      <c r="J1581" s="34"/>
      <c r="K1581" s="34"/>
      <c r="L1581" s="34"/>
      <c r="M1581" s="34"/>
      <c r="N1581" s="34"/>
      <c r="O1581" s="34"/>
      <c r="P1581" s="34"/>
      <c r="Q1581" s="34"/>
      <c r="R1581" s="34"/>
      <c r="S1581" s="34"/>
      <c r="T1581" s="34"/>
      <c r="U1581" s="34"/>
    </row>
    <row r="1582" spans="1:21">
      <c r="A1582" s="34"/>
      <c r="B1582" s="34"/>
      <c r="C1582" s="34"/>
      <c r="D1582" s="34"/>
      <c r="E1582" s="34"/>
      <c r="F1582" s="34"/>
      <c r="G1582" s="34"/>
      <c r="H1582" s="34"/>
      <c r="I1582" s="34"/>
      <c r="J1582" s="34"/>
      <c r="K1582" s="34"/>
      <c r="L1582" s="34"/>
      <c r="M1582" s="34"/>
      <c r="N1582" s="34"/>
      <c r="O1582" s="34"/>
      <c r="P1582" s="34"/>
      <c r="Q1582" s="34"/>
      <c r="R1582" s="34"/>
      <c r="S1582" s="34"/>
      <c r="T1582" s="34"/>
      <c r="U1582" s="34"/>
    </row>
    <row r="1583" spans="1:21">
      <c r="A1583" s="34"/>
      <c r="B1583" s="34"/>
      <c r="C1583" s="34"/>
      <c r="D1583" s="34"/>
      <c r="E1583" s="34"/>
      <c r="F1583" s="34"/>
      <c r="G1583" s="34"/>
      <c r="H1583" s="34"/>
      <c r="I1583" s="34"/>
      <c r="J1583" s="34"/>
      <c r="K1583" s="34"/>
      <c r="L1583" s="34"/>
      <c r="M1583" s="34"/>
      <c r="N1583" s="34"/>
      <c r="O1583" s="34"/>
      <c r="P1583" s="34"/>
      <c r="Q1583" s="34"/>
      <c r="R1583" s="34"/>
      <c r="S1583" s="34"/>
      <c r="T1583" s="34"/>
      <c r="U1583" s="34"/>
    </row>
    <row r="1584" spans="1:21">
      <c r="A1584" s="34"/>
      <c r="B1584" s="34"/>
      <c r="C1584" s="34"/>
      <c r="D1584" s="34"/>
      <c r="E1584" s="34"/>
      <c r="F1584" s="34"/>
      <c r="G1584" s="34"/>
      <c r="H1584" s="34"/>
      <c r="I1584" s="34"/>
      <c r="J1584" s="34"/>
      <c r="K1584" s="34"/>
      <c r="L1584" s="34"/>
      <c r="M1584" s="34"/>
      <c r="N1584" s="34"/>
      <c r="O1584" s="34"/>
      <c r="P1584" s="34"/>
      <c r="Q1584" s="34"/>
      <c r="R1584" s="34"/>
      <c r="S1584" s="34"/>
      <c r="T1584" s="34"/>
      <c r="U1584" s="34"/>
    </row>
    <row r="1585" spans="1:21">
      <c r="A1585" s="34"/>
      <c r="B1585" s="34"/>
      <c r="C1585" s="34"/>
      <c r="D1585" s="34"/>
      <c r="E1585" s="34"/>
      <c r="F1585" s="34"/>
      <c r="G1585" s="34"/>
      <c r="H1585" s="34"/>
      <c r="I1585" s="34"/>
      <c r="J1585" s="34"/>
      <c r="K1585" s="34"/>
      <c r="L1585" s="34"/>
      <c r="M1585" s="34"/>
      <c r="N1585" s="34"/>
      <c r="O1585" s="34"/>
      <c r="P1585" s="34"/>
      <c r="Q1585" s="34"/>
      <c r="R1585" s="34"/>
      <c r="S1585" s="34"/>
      <c r="T1585" s="34"/>
      <c r="U1585" s="34"/>
    </row>
    <row r="1586" spans="1:21">
      <c r="A1586" s="34"/>
      <c r="B1586" s="34"/>
      <c r="C1586" s="34"/>
      <c r="D1586" s="34"/>
      <c r="E1586" s="34"/>
      <c r="F1586" s="34"/>
      <c r="G1586" s="34"/>
      <c r="H1586" s="34"/>
      <c r="I1586" s="34"/>
      <c r="J1586" s="34"/>
      <c r="K1586" s="34"/>
      <c r="L1586" s="34"/>
      <c r="M1586" s="34"/>
      <c r="N1586" s="34"/>
      <c r="O1586" s="34"/>
      <c r="P1586" s="34"/>
      <c r="Q1586" s="34"/>
      <c r="R1586" s="34"/>
      <c r="S1586" s="34"/>
      <c r="T1586" s="34"/>
      <c r="U1586" s="34"/>
    </row>
    <row r="1587" spans="1:21">
      <c r="A1587" s="34"/>
      <c r="B1587" s="34"/>
      <c r="C1587" s="34"/>
      <c r="D1587" s="34"/>
      <c r="E1587" s="34"/>
      <c r="F1587" s="34"/>
      <c r="G1587" s="34"/>
      <c r="H1587" s="34"/>
      <c r="I1587" s="34"/>
      <c r="J1587" s="34"/>
      <c r="K1587" s="34"/>
      <c r="L1587" s="34"/>
      <c r="M1587" s="34"/>
      <c r="N1587" s="34"/>
      <c r="O1587" s="34"/>
      <c r="P1587" s="34"/>
      <c r="Q1587" s="34"/>
      <c r="R1587" s="34"/>
      <c r="S1587" s="34"/>
      <c r="T1587" s="34"/>
      <c r="U1587" s="34"/>
    </row>
    <row r="1588" spans="1:21">
      <c r="A1588" s="34"/>
      <c r="B1588" s="34"/>
      <c r="C1588" s="34"/>
      <c r="D1588" s="34"/>
      <c r="E1588" s="34"/>
      <c r="F1588" s="34"/>
      <c r="G1588" s="34"/>
      <c r="H1588" s="34"/>
      <c r="I1588" s="34"/>
      <c r="J1588" s="34"/>
      <c r="K1588" s="34"/>
      <c r="L1588" s="34"/>
      <c r="M1588" s="34"/>
      <c r="N1588" s="34"/>
      <c r="O1588" s="34"/>
      <c r="P1588" s="34"/>
      <c r="Q1588" s="34"/>
      <c r="R1588" s="34"/>
      <c r="S1588" s="34"/>
      <c r="T1588" s="34"/>
      <c r="U1588" s="34"/>
    </row>
    <row r="1589" spans="1:21">
      <c r="A1589" s="34"/>
      <c r="B1589" s="34"/>
      <c r="C1589" s="34"/>
      <c r="D1589" s="34"/>
      <c r="E1589" s="34"/>
      <c r="F1589" s="34"/>
      <c r="G1589" s="34"/>
      <c r="H1589" s="34"/>
      <c r="I1589" s="34"/>
      <c r="J1589" s="34"/>
      <c r="K1589" s="34"/>
      <c r="L1589" s="34"/>
      <c r="M1589" s="34"/>
      <c r="N1589" s="34"/>
      <c r="O1589" s="34"/>
      <c r="P1589" s="34"/>
      <c r="Q1589" s="34"/>
      <c r="R1589" s="34"/>
      <c r="S1589" s="34"/>
      <c r="T1589" s="34"/>
      <c r="U1589" s="34"/>
    </row>
    <row r="1590" spans="1:21">
      <c r="A1590" s="34"/>
      <c r="B1590" s="34"/>
      <c r="C1590" s="34"/>
      <c r="D1590" s="34"/>
      <c r="E1590" s="34"/>
      <c r="F1590" s="34"/>
      <c r="G1590" s="34"/>
      <c r="H1590" s="34"/>
      <c r="I1590" s="34"/>
      <c r="J1590" s="34"/>
      <c r="K1590" s="34"/>
      <c r="L1590" s="34"/>
      <c r="M1590" s="34"/>
      <c r="N1590" s="34"/>
      <c r="O1590" s="34"/>
      <c r="P1590" s="34"/>
      <c r="Q1590" s="34"/>
      <c r="R1590" s="34"/>
      <c r="S1590" s="34"/>
      <c r="T1590" s="34"/>
      <c r="U1590" s="34"/>
    </row>
    <row r="1591" spans="1:21">
      <c r="A1591" s="34"/>
      <c r="B1591" s="34"/>
      <c r="C1591" s="34"/>
      <c r="D1591" s="34"/>
      <c r="E1591" s="34"/>
      <c r="F1591" s="34"/>
      <c r="G1591" s="34"/>
      <c r="H1591" s="34"/>
      <c r="I1591" s="34"/>
      <c r="J1591" s="34"/>
      <c r="K1591" s="34"/>
      <c r="L1591" s="34"/>
      <c r="M1591" s="34"/>
      <c r="N1591" s="34"/>
      <c r="O1591" s="34"/>
      <c r="P1591" s="34"/>
      <c r="Q1591" s="34"/>
      <c r="R1591" s="34"/>
      <c r="S1591" s="34"/>
      <c r="T1591" s="34"/>
      <c r="U1591" s="34"/>
    </row>
    <row r="1592" spans="1:21">
      <c r="A1592" s="34"/>
      <c r="B1592" s="34"/>
      <c r="C1592" s="34"/>
      <c r="D1592" s="34"/>
      <c r="E1592" s="34"/>
      <c r="F1592" s="34"/>
      <c r="G1592" s="34"/>
      <c r="H1592" s="34"/>
      <c r="I1592" s="34"/>
      <c r="J1592" s="34"/>
      <c r="K1592" s="34"/>
      <c r="L1592" s="34"/>
      <c r="M1592" s="34"/>
      <c r="N1592" s="34"/>
      <c r="O1592" s="34"/>
      <c r="P1592" s="34"/>
      <c r="Q1592" s="34"/>
      <c r="R1592" s="34"/>
      <c r="S1592" s="34"/>
      <c r="T1592" s="34"/>
      <c r="U1592" s="34"/>
    </row>
    <row r="1593" spans="1:21">
      <c r="A1593" s="34"/>
      <c r="B1593" s="34"/>
      <c r="C1593" s="34"/>
      <c r="D1593" s="34"/>
      <c r="E1593" s="34"/>
      <c r="F1593" s="34"/>
      <c r="G1593" s="34"/>
      <c r="H1593" s="34"/>
      <c r="I1593" s="34"/>
      <c r="J1593" s="34"/>
      <c r="K1593" s="34"/>
      <c r="L1593" s="34"/>
      <c r="M1593" s="34"/>
      <c r="N1593" s="34"/>
      <c r="O1593" s="34"/>
      <c r="P1593" s="34"/>
      <c r="Q1593" s="34"/>
      <c r="R1593" s="34"/>
      <c r="S1593" s="34"/>
      <c r="T1593" s="34"/>
      <c r="U1593" s="34"/>
    </row>
    <row r="1594" spans="1:21">
      <c r="A1594" s="34"/>
      <c r="B1594" s="34"/>
      <c r="C1594" s="34"/>
      <c r="D1594" s="34"/>
      <c r="E1594" s="34"/>
      <c r="F1594" s="34"/>
      <c r="G1594" s="34"/>
      <c r="H1594" s="34"/>
      <c r="I1594" s="34"/>
      <c r="J1594" s="34"/>
      <c r="K1594" s="34"/>
      <c r="L1594" s="34"/>
      <c r="M1594" s="34"/>
      <c r="N1594" s="34"/>
      <c r="O1594" s="34"/>
      <c r="P1594" s="34"/>
      <c r="Q1594" s="34"/>
      <c r="R1594" s="34"/>
      <c r="S1594" s="34"/>
      <c r="T1594" s="34"/>
      <c r="U1594" s="34"/>
    </row>
    <row r="1595" spans="1:21">
      <c r="A1595" s="34"/>
      <c r="B1595" s="34"/>
      <c r="C1595" s="34"/>
      <c r="D1595" s="34"/>
      <c r="E1595" s="34"/>
      <c r="F1595" s="34"/>
      <c r="G1595" s="34"/>
      <c r="H1595" s="34"/>
      <c r="I1595" s="34"/>
      <c r="J1595" s="34"/>
      <c r="K1595" s="34"/>
      <c r="L1595" s="34"/>
      <c r="M1595" s="34"/>
      <c r="N1595" s="34"/>
      <c r="O1595" s="34"/>
      <c r="P1595" s="34"/>
      <c r="Q1595" s="34"/>
      <c r="R1595" s="34"/>
      <c r="S1595" s="34"/>
      <c r="T1595" s="34"/>
      <c r="U1595" s="34"/>
    </row>
    <row r="1596" spans="1:21">
      <c r="A1596" s="34"/>
      <c r="B1596" s="34"/>
      <c r="C1596" s="34"/>
      <c r="D1596" s="34"/>
      <c r="E1596" s="34"/>
      <c r="F1596" s="34"/>
      <c r="G1596" s="34"/>
      <c r="H1596" s="34"/>
      <c r="I1596" s="34"/>
      <c r="J1596" s="34"/>
      <c r="K1596" s="34"/>
      <c r="L1596" s="34"/>
      <c r="M1596" s="34"/>
      <c r="N1596" s="34"/>
      <c r="O1596" s="34"/>
      <c r="P1596" s="34"/>
      <c r="Q1596" s="34"/>
      <c r="R1596" s="34"/>
      <c r="S1596" s="34"/>
      <c r="T1596" s="34"/>
      <c r="U1596" s="34"/>
    </row>
    <row r="1597" spans="1:21">
      <c r="A1597" s="34"/>
      <c r="B1597" s="34"/>
      <c r="C1597" s="34"/>
      <c r="D1597" s="34"/>
      <c r="E1597" s="34"/>
      <c r="F1597" s="34"/>
      <c r="G1597" s="34"/>
      <c r="H1597" s="34"/>
      <c r="I1597" s="34"/>
      <c r="J1597" s="34"/>
      <c r="K1597" s="34"/>
      <c r="L1597" s="34"/>
      <c r="M1597" s="34"/>
      <c r="N1597" s="34"/>
      <c r="O1597" s="34"/>
      <c r="P1597" s="34"/>
      <c r="Q1597" s="34"/>
      <c r="R1597" s="34"/>
      <c r="S1597" s="34"/>
      <c r="T1597" s="34"/>
      <c r="U1597" s="34"/>
    </row>
    <row r="1598" spans="1:21">
      <c r="A1598" s="34"/>
      <c r="B1598" s="34"/>
      <c r="C1598" s="34"/>
      <c r="D1598" s="34"/>
      <c r="E1598" s="34"/>
      <c r="F1598" s="34"/>
      <c r="G1598" s="34"/>
      <c r="H1598" s="34"/>
      <c r="I1598" s="34"/>
      <c r="J1598" s="34"/>
      <c r="K1598" s="34"/>
      <c r="L1598" s="34"/>
      <c r="M1598" s="34"/>
      <c r="N1598" s="34"/>
      <c r="O1598" s="34"/>
      <c r="P1598" s="34"/>
      <c r="Q1598" s="34"/>
      <c r="R1598" s="34"/>
      <c r="S1598" s="34"/>
      <c r="T1598" s="34"/>
      <c r="U1598" s="34"/>
    </row>
    <row r="1599" spans="1:21">
      <c r="A1599" s="34"/>
      <c r="B1599" s="34"/>
      <c r="C1599" s="34"/>
      <c r="D1599" s="34"/>
      <c r="E1599" s="34"/>
      <c r="F1599" s="34"/>
      <c r="G1599" s="34"/>
      <c r="H1599" s="34"/>
      <c r="I1599" s="34"/>
      <c r="J1599" s="34"/>
      <c r="K1599" s="34"/>
      <c r="L1599" s="34"/>
      <c r="M1599" s="34"/>
      <c r="N1599" s="34"/>
      <c r="O1599" s="34"/>
      <c r="P1599" s="34"/>
      <c r="Q1599" s="34"/>
      <c r="R1599" s="34"/>
      <c r="S1599" s="34"/>
      <c r="T1599" s="34"/>
      <c r="U1599" s="34"/>
    </row>
    <row r="1600" spans="1:21">
      <c r="A1600" s="34"/>
      <c r="B1600" s="34"/>
      <c r="C1600" s="34"/>
      <c r="D1600" s="34"/>
      <c r="E1600" s="34"/>
      <c r="F1600" s="34"/>
      <c r="G1600" s="34"/>
      <c r="H1600" s="34"/>
      <c r="I1600" s="34"/>
      <c r="J1600" s="34"/>
      <c r="K1600" s="34"/>
      <c r="L1600" s="34"/>
      <c r="M1600" s="34"/>
      <c r="N1600" s="34"/>
      <c r="O1600" s="34"/>
      <c r="P1600" s="34"/>
      <c r="Q1600" s="34"/>
      <c r="R1600" s="34"/>
      <c r="S1600" s="34"/>
      <c r="T1600" s="34"/>
      <c r="U1600" s="34"/>
    </row>
    <row r="1601" spans="1:21">
      <c r="A1601" s="34"/>
      <c r="B1601" s="34"/>
      <c r="C1601" s="34"/>
      <c r="D1601" s="34"/>
      <c r="E1601" s="34"/>
      <c r="F1601" s="34"/>
      <c r="G1601" s="34"/>
      <c r="H1601" s="34"/>
      <c r="I1601" s="34"/>
      <c r="J1601" s="34"/>
      <c r="K1601" s="34"/>
      <c r="L1601" s="34"/>
      <c r="M1601" s="34"/>
      <c r="N1601" s="34"/>
      <c r="O1601" s="34"/>
      <c r="P1601" s="34"/>
      <c r="Q1601" s="34"/>
      <c r="R1601" s="34"/>
      <c r="S1601" s="34"/>
      <c r="T1601" s="34"/>
      <c r="U1601" s="34"/>
    </row>
    <row r="1602" spans="1:21">
      <c r="A1602" s="34"/>
      <c r="B1602" s="34"/>
      <c r="C1602" s="34"/>
      <c r="D1602" s="34"/>
      <c r="E1602" s="34"/>
      <c r="F1602" s="34"/>
      <c r="G1602" s="34"/>
      <c r="H1602" s="34"/>
      <c r="I1602" s="34"/>
      <c r="J1602" s="34"/>
      <c r="K1602" s="34"/>
      <c r="L1602" s="34"/>
      <c r="M1602" s="34"/>
      <c r="N1602" s="34"/>
      <c r="O1602" s="34"/>
      <c r="P1602" s="34"/>
      <c r="Q1602" s="34"/>
      <c r="R1602" s="34"/>
      <c r="S1602" s="34"/>
      <c r="T1602" s="34"/>
      <c r="U1602" s="34"/>
    </row>
    <row r="1603" spans="1:21">
      <c r="A1603" s="34"/>
      <c r="B1603" s="34"/>
      <c r="C1603" s="34"/>
      <c r="D1603" s="34"/>
      <c r="E1603" s="34"/>
      <c r="F1603" s="34"/>
      <c r="G1603" s="34"/>
      <c r="H1603" s="34"/>
      <c r="I1603" s="34"/>
      <c r="J1603" s="34"/>
      <c r="K1603" s="34"/>
      <c r="L1603" s="34"/>
      <c r="M1603" s="34"/>
      <c r="N1603" s="34"/>
      <c r="O1603" s="34"/>
      <c r="P1603" s="34"/>
      <c r="Q1603" s="34"/>
      <c r="R1603" s="34"/>
      <c r="S1603" s="34"/>
      <c r="T1603" s="34"/>
      <c r="U1603" s="34"/>
    </row>
    <row r="1604" spans="1:21">
      <c r="A1604" s="34"/>
      <c r="B1604" s="34"/>
      <c r="C1604" s="34"/>
      <c r="D1604" s="34"/>
      <c r="E1604" s="34"/>
      <c r="F1604" s="34"/>
      <c r="G1604" s="34"/>
      <c r="H1604" s="34"/>
      <c r="I1604" s="34"/>
      <c r="J1604" s="34"/>
      <c r="K1604" s="34"/>
      <c r="L1604" s="34"/>
      <c r="M1604" s="34"/>
      <c r="N1604" s="34"/>
      <c r="O1604" s="34"/>
      <c r="P1604" s="34"/>
      <c r="Q1604" s="34"/>
      <c r="R1604" s="34"/>
      <c r="S1604" s="34"/>
      <c r="T1604" s="34"/>
      <c r="U1604" s="34"/>
    </row>
    <row r="1605" spans="1:21">
      <c r="A1605" s="34"/>
      <c r="B1605" s="34"/>
      <c r="C1605" s="34"/>
      <c r="D1605" s="34"/>
      <c r="E1605" s="34"/>
      <c r="F1605" s="34"/>
      <c r="G1605" s="34"/>
      <c r="H1605" s="34"/>
      <c r="I1605" s="34"/>
      <c r="J1605" s="34"/>
      <c r="K1605" s="34"/>
      <c r="L1605" s="34"/>
      <c r="M1605" s="34"/>
      <c r="N1605" s="34"/>
      <c r="O1605" s="34"/>
      <c r="P1605" s="34"/>
      <c r="Q1605" s="34"/>
      <c r="R1605" s="34"/>
      <c r="S1605" s="34"/>
      <c r="T1605" s="34"/>
      <c r="U1605" s="34"/>
    </row>
    <row r="1606" spans="1:21">
      <c r="A1606" s="34"/>
      <c r="B1606" s="34"/>
      <c r="C1606" s="34"/>
      <c r="D1606" s="34"/>
      <c r="E1606" s="34"/>
      <c r="F1606" s="34"/>
      <c r="G1606" s="34"/>
      <c r="H1606" s="34"/>
      <c r="I1606" s="34"/>
      <c r="J1606" s="34"/>
      <c r="K1606" s="34"/>
      <c r="L1606" s="34"/>
      <c r="M1606" s="34"/>
      <c r="N1606" s="34"/>
      <c r="O1606" s="34"/>
      <c r="P1606" s="34"/>
      <c r="Q1606" s="34"/>
      <c r="R1606" s="34"/>
      <c r="S1606" s="34"/>
      <c r="T1606" s="34"/>
      <c r="U1606" s="34"/>
    </row>
    <row r="1607" spans="1:21">
      <c r="A1607" s="34"/>
      <c r="B1607" s="34"/>
      <c r="C1607" s="34"/>
      <c r="D1607" s="34"/>
      <c r="E1607" s="34"/>
      <c r="F1607" s="34"/>
      <c r="G1607" s="34"/>
      <c r="H1607" s="34"/>
      <c r="I1607" s="34"/>
      <c r="J1607" s="34"/>
      <c r="K1607" s="34"/>
      <c r="L1607" s="34"/>
      <c r="M1607" s="34"/>
      <c r="N1607" s="34"/>
      <c r="O1607" s="34"/>
      <c r="P1607" s="34"/>
      <c r="Q1607" s="34"/>
      <c r="R1607" s="34"/>
      <c r="S1607" s="34"/>
      <c r="T1607" s="34"/>
      <c r="U1607" s="34"/>
    </row>
    <row r="1608" spans="1:21">
      <c r="A1608" s="34"/>
      <c r="B1608" s="34"/>
      <c r="C1608" s="34"/>
      <c r="D1608" s="34"/>
      <c r="E1608" s="34"/>
      <c r="F1608" s="34"/>
      <c r="G1608" s="34"/>
      <c r="H1608" s="34"/>
      <c r="I1608" s="34"/>
      <c r="J1608" s="34"/>
      <c r="K1608" s="34"/>
      <c r="L1608" s="34"/>
      <c r="M1608" s="34"/>
      <c r="N1608" s="34"/>
      <c r="O1608" s="34"/>
      <c r="P1608" s="34"/>
      <c r="Q1608" s="34"/>
      <c r="R1608" s="34"/>
      <c r="S1608" s="34"/>
      <c r="T1608" s="34"/>
      <c r="U1608" s="34"/>
    </row>
    <row r="1609" spans="1:21">
      <c r="A1609" s="34"/>
      <c r="B1609" s="34"/>
      <c r="C1609" s="34"/>
      <c r="D1609" s="34"/>
      <c r="E1609" s="34"/>
      <c r="F1609" s="34"/>
      <c r="G1609" s="34"/>
      <c r="H1609" s="34"/>
      <c r="I1609" s="34"/>
      <c r="J1609" s="34"/>
      <c r="K1609" s="34"/>
      <c r="L1609" s="34"/>
      <c r="M1609" s="34"/>
      <c r="N1609" s="34"/>
      <c r="O1609" s="34"/>
      <c r="P1609" s="34"/>
      <c r="Q1609" s="34"/>
      <c r="R1609" s="34"/>
      <c r="S1609" s="34"/>
      <c r="T1609" s="34"/>
      <c r="U1609" s="34"/>
    </row>
    <row r="1610" spans="1:21">
      <c r="A1610" s="34"/>
      <c r="B1610" s="34"/>
      <c r="C1610" s="34"/>
      <c r="D1610" s="34"/>
      <c r="E1610" s="34"/>
      <c r="F1610" s="34"/>
      <c r="G1610" s="34"/>
      <c r="H1610" s="34"/>
      <c r="I1610" s="34"/>
      <c r="J1610" s="34"/>
      <c r="K1610" s="34"/>
      <c r="L1610" s="34"/>
      <c r="M1610" s="34"/>
      <c r="N1610" s="34"/>
      <c r="O1610" s="34"/>
      <c r="P1610" s="34"/>
      <c r="Q1610" s="34"/>
      <c r="R1610" s="34"/>
      <c r="S1610" s="34"/>
      <c r="T1610" s="34"/>
      <c r="U1610" s="34"/>
    </row>
    <row r="1611" spans="1:21">
      <c r="A1611" s="34"/>
      <c r="B1611" s="34"/>
      <c r="C1611" s="34"/>
      <c r="D1611" s="34"/>
      <c r="E1611" s="34"/>
      <c r="F1611" s="34"/>
      <c r="G1611" s="34"/>
      <c r="H1611" s="34"/>
      <c r="I1611" s="34"/>
      <c r="J1611" s="34"/>
      <c r="K1611" s="34"/>
      <c r="L1611" s="34"/>
      <c r="M1611" s="34"/>
      <c r="N1611" s="34"/>
      <c r="O1611" s="34"/>
      <c r="P1611" s="34"/>
      <c r="Q1611" s="34"/>
      <c r="R1611" s="34"/>
      <c r="S1611" s="34"/>
      <c r="T1611" s="34"/>
      <c r="U1611" s="34"/>
    </row>
    <row r="1612" spans="1:21">
      <c r="A1612" s="34"/>
      <c r="B1612" s="34"/>
      <c r="C1612" s="34"/>
      <c r="D1612" s="34"/>
      <c r="E1612" s="34"/>
      <c r="F1612" s="34"/>
      <c r="G1612" s="34"/>
      <c r="H1612" s="34"/>
      <c r="I1612" s="34"/>
      <c r="J1612" s="34"/>
      <c r="K1612" s="34"/>
      <c r="L1612" s="34"/>
      <c r="M1612" s="34"/>
      <c r="N1612" s="34"/>
      <c r="O1612" s="34"/>
      <c r="P1612" s="34"/>
      <c r="Q1612" s="34"/>
      <c r="R1612" s="34"/>
      <c r="S1612" s="34"/>
      <c r="T1612" s="34"/>
      <c r="U1612" s="34"/>
    </row>
    <row r="1613" spans="1:21">
      <c r="A1613" s="34"/>
      <c r="B1613" s="34"/>
      <c r="C1613" s="34"/>
      <c r="D1613" s="34"/>
      <c r="E1613" s="34"/>
      <c r="F1613" s="34"/>
      <c r="G1613" s="34"/>
      <c r="H1613" s="34"/>
      <c r="I1613" s="34"/>
      <c r="J1613" s="34"/>
      <c r="K1613" s="34"/>
      <c r="L1613" s="34"/>
      <c r="M1613" s="34"/>
      <c r="N1613" s="34"/>
      <c r="O1613" s="34"/>
      <c r="P1613" s="34"/>
      <c r="Q1613" s="34"/>
      <c r="R1613" s="34"/>
      <c r="S1613" s="34"/>
      <c r="T1613" s="34"/>
      <c r="U1613" s="34"/>
    </row>
    <row r="1614" spans="1:21">
      <c r="A1614" s="34"/>
      <c r="B1614" s="34"/>
      <c r="C1614" s="34"/>
      <c r="D1614" s="34"/>
      <c r="E1614" s="34"/>
      <c r="F1614" s="34"/>
      <c r="G1614" s="34"/>
      <c r="H1614" s="34"/>
      <c r="I1614" s="34"/>
      <c r="J1614" s="34"/>
      <c r="K1614" s="34"/>
      <c r="L1614" s="34"/>
      <c r="M1614" s="34"/>
      <c r="N1614" s="34"/>
      <c r="O1614" s="34"/>
      <c r="P1614" s="34"/>
      <c r="Q1614" s="34"/>
      <c r="R1614" s="34"/>
      <c r="S1614" s="34"/>
      <c r="T1614" s="34"/>
      <c r="U1614" s="34"/>
    </row>
    <row r="1615" spans="1:21">
      <c r="A1615" s="34"/>
      <c r="B1615" s="34"/>
      <c r="C1615" s="34"/>
      <c r="D1615" s="34"/>
      <c r="E1615" s="34"/>
      <c r="F1615" s="34"/>
      <c r="G1615" s="34"/>
      <c r="H1615" s="34"/>
      <c r="I1615" s="34"/>
      <c r="J1615" s="34"/>
      <c r="K1615" s="34"/>
      <c r="L1615" s="34"/>
      <c r="M1615" s="34"/>
      <c r="N1615" s="34"/>
      <c r="O1615" s="34"/>
      <c r="P1615" s="34"/>
      <c r="Q1615" s="34"/>
      <c r="R1615" s="34"/>
      <c r="S1615" s="34"/>
      <c r="T1615" s="34"/>
      <c r="U1615" s="34"/>
    </row>
    <row r="1616" spans="1:21">
      <c r="A1616" s="34"/>
      <c r="B1616" s="34"/>
      <c r="C1616" s="34"/>
      <c r="D1616" s="34"/>
      <c r="E1616" s="34"/>
      <c r="F1616" s="34"/>
      <c r="G1616" s="34"/>
      <c r="H1616" s="34"/>
      <c r="I1616" s="34"/>
      <c r="J1616" s="34"/>
      <c r="K1616" s="34"/>
      <c r="L1616" s="34"/>
      <c r="M1616" s="34"/>
      <c r="N1616" s="34"/>
      <c r="O1616" s="34"/>
      <c r="P1616" s="34"/>
      <c r="Q1616" s="34"/>
      <c r="R1616" s="34"/>
      <c r="S1616" s="34"/>
      <c r="T1616" s="34"/>
      <c r="U1616" s="34"/>
    </row>
    <row r="1617" spans="1:21">
      <c r="A1617" s="34"/>
      <c r="B1617" s="34"/>
      <c r="C1617" s="34"/>
      <c r="D1617" s="34"/>
      <c r="E1617" s="34"/>
      <c r="F1617" s="34"/>
      <c r="G1617" s="34"/>
      <c r="H1617" s="34"/>
      <c r="I1617" s="34"/>
      <c r="J1617" s="34"/>
      <c r="K1617" s="34"/>
      <c r="L1617" s="34"/>
      <c r="M1617" s="34"/>
      <c r="N1617" s="34"/>
      <c r="O1617" s="34"/>
      <c r="P1617" s="34"/>
      <c r="Q1617" s="34"/>
      <c r="R1617" s="34"/>
      <c r="S1617" s="34"/>
      <c r="T1617" s="34"/>
      <c r="U1617" s="34"/>
    </row>
    <row r="1618" spans="1:21">
      <c r="A1618" s="34"/>
      <c r="B1618" s="34"/>
      <c r="C1618" s="34"/>
      <c r="D1618" s="34"/>
      <c r="E1618" s="34"/>
      <c r="F1618" s="34"/>
      <c r="G1618" s="34"/>
      <c r="H1618" s="34"/>
      <c r="I1618" s="34"/>
      <c r="J1618" s="34"/>
      <c r="K1618" s="34"/>
      <c r="L1618" s="34"/>
      <c r="M1618" s="34"/>
      <c r="N1618" s="34"/>
      <c r="O1618" s="34"/>
      <c r="P1618" s="34"/>
      <c r="Q1618" s="34"/>
      <c r="R1618" s="34"/>
      <c r="S1618" s="34"/>
      <c r="T1618" s="34"/>
      <c r="U1618" s="34"/>
    </row>
    <row r="1619" spans="1:21">
      <c r="A1619" s="34"/>
      <c r="B1619" s="34"/>
      <c r="C1619" s="34"/>
      <c r="D1619" s="34"/>
      <c r="E1619" s="34"/>
      <c r="F1619" s="34"/>
      <c r="G1619" s="34"/>
      <c r="H1619" s="34"/>
      <c r="I1619" s="34"/>
      <c r="J1619" s="34"/>
      <c r="K1619" s="34"/>
      <c r="L1619" s="34"/>
      <c r="M1619" s="34"/>
      <c r="N1619" s="34"/>
      <c r="O1619" s="34"/>
      <c r="P1619" s="34"/>
      <c r="Q1619" s="34"/>
      <c r="R1619" s="34"/>
      <c r="S1619" s="34"/>
      <c r="T1619" s="34"/>
      <c r="U1619" s="34"/>
    </row>
    <row r="1620" spans="1:21">
      <c r="A1620" s="34"/>
      <c r="B1620" s="34"/>
      <c r="C1620" s="34"/>
      <c r="D1620" s="34"/>
      <c r="E1620" s="34"/>
      <c r="F1620" s="34"/>
      <c r="G1620" s="34"/>
      <c r="H1620" s="34"/>
      <c r="I1620" s="34"/>
      <c r="J1620" s="34"/>
      <c r="K1620" s="34"/>
      <c r="L1620" s="34"/>
      <c r="M1620" s="34"/>
      <c r="N1620" s="34"/>
      <c r="O1620" s="34"/>
      <c r="P1620" s="34"/>
      <c r="Q1620" s="34"/>
      <c r="R1620" s="34"/>
      <c r="S1620" s="34"/>
      <c r="T1620" s="34"/>
      <c r="U1620" s="34"/>
    </row>
    <row r="1621" spans="1:21">
      <c r="A1621" s="34"/>
      <c r="B1621" s="34"/>
      <c r="C1621" s="34"/>
      <c r="D1621" s="34"/>
      <c r="E1621" s="34"/>
      <c r="F1621" s="34"/>
      <c r="G1621" s="34"/>
      <c r="H1621" s="34"/>
      <c r="I1621" s="34"/>
      <c r="J1621" s="34"/>
      <c r="K1621" s="34"/>
      <c r="L1621" s="34"/>
      <c r="M1621" s="34"/>
      <c r="N1621" s="34"/>
      <c r="O1621" s="34"/>
      <c r="P1621" s="34"/>
      <c r="Q1621" s="34"/>
      <c r="R1621" s="34"/>
      <c r="S1621" s="34"/>
      <c r="T1621" s="34"/>
      <c r="U1621" s="34"/>
    </row>
    <row r="1622" spans="1:21">
      <c r="A1622" s="34"/>
      <c r="B1622" s="34"/>
      <c r="C1622" s="34"/>
      <c r="D1622" s="34"/>
      <c r="E1622" s="34"/>
      <c r="F1622" s="34"/>
      <c r="G1622" s="34"/>
      <c r="H1622" s="34"/>
      <c r="I1622" s="34"/>
      <c r="J1622" s="34"/>
      <c r="K1622" s="34"/>
      <c r="L1622" s="34"/>
      <c r="M1622" s="34"/>
      <c r="N1622" s="34"/>
      <c r="O1622" s="34"/>
      <c r="P1622" s="34"/>
      <c r="Q1622" s="34"/>
      <c r="R1622" s="34"/>
      <c r="S1622" s="34"/>
      <c r="T1622" s="34"/>
      <c r="U1622" s="34"/>
    </row>
    <row r="1623" spans="1:21">
      <c r="A1623" s="34"/>
      <c r="B1623" s="34"/>
      <c r="C1623" s="34"/>
      <c r="D1623" s="34"/>
      <c r="E1623" s="34"/>
      <c r="F1623" s="34"/>
      <c r="G1623" s="34"/>
      <c r="H1623" s="34"/>
      <c r="I1623" s="34"/>
      <c r="J1623" s="34"/>
      <c r="K1623" s="34"/>
      <c r="L1623" s="34"/>
      <c r="M1623" s="34"/>
      <c r="N1623" s="34"/>
      <c r="O1623" s="34"/>
      <c r="P1623" s="34"/>
      <c r="Q1623" s="34"/>
      <c r="R1623" s="34"/>
      <c r="S1623" s="34"/>
      <c r="T1623" s="34"/>
      <c r="U1623" s="34"/>
    </row>
    <row r="1624" spans="1:21">
      <c r="A1624" s="34"/>
      <c r="B1624" s="34"/>
      <c r="C1624" s="34"/>
      <c r="D1624" s="34"/>
      <c r="E1624" s="34"/>
      <c r="F1624" s="34"/>
      <c r="G1624" s="34"/>
      <c r="H1624" s="34"/>
      <c r="I1624" s="34"/>
      <c r="J1624" s="34"/>
      <c r="K1624" s="34"/>
      <c r="L1624" s="34"/>
      <c r="M1624" s="34"/>
      <c r="N1624" s="34"/>
      <c r="O1624" s="34"/>
      <c r="P1624" s="34"/>
      <c r="Q1624" s="34"/>
      <c r="R1624" s="34"/>
      <c r="S1624" s="34"/>
      <c r="T1624" s="34"/>
      <c r="U1624" s="34"/>
    </row>
    <row r="1625" spans="1:21">
      <c r="A1625" s="34"/>
      <c r="B1625" s="34"/>
      <c r="C1625" s="34"/>
      <c r="D1625" s="34"/>
      <c r="E1625" s="34"/>
      <c r="F1625" s="34"/>
      <c r="G1625" s="34"/>
      <c r="H1625" s="34"/>
      <c r="I1625" s="34"/>
      <c r="J1625" s="34"/>
      <c r="K1625" s="34"/>
      <c r="L1625" s="34"/>
      <c r="M1625" s="34"/>
      <c r="N1625" s="34"/>
      <c r="O1625" s="34"/>
      <c r="P1625" s="34"/>
      <c r="Q1625" s="34"/>
      <c r="R1625" s="34"/>
      <c r="S1625" s="34"/>
      <c r="T1625" s="34"/>
      <c r="U1625" s="34"/>
    </row>
    <row r="1626" spans="1:21">
      <c r="A1626" s="34"/>
      <c r="B1626" s="34"/>
      <c r="C1626" s="34"/>
      <c r="D1626" s="34"/>
      <c r="E1626" s="34"/>
      <c r="F1626" s="34"/>
      <c r="G1626" s="34"/>
      <c r="H1626" s="34"/>
      <c r="I1626" s="34"/>
      <c r="J1626" s="34"/>
      <c r="K1626" s="34"/>
      <c r="L1626" s="34"/>
      <c r="M1626" s="34"/>
      <c r="N1626" s="34"/>
      <c r="O1626" s="34"/>
      <c r="P1626" s="34"/>
      <c r="Q1626" s="34"/>
      <c r="R1626" s="34"/>
      <c r="S1626" s="34"/>
      <c r="T1626" s="34"/>
      <c r="U1626" s="34"/>
    </row>
    <row r="1627" spans="1:21">
      <c r="A1627" s="34"/>
      <c r="B1627" s="34"/>
      <c r="C1627" s="34"/>
      <c r="D1627" s="34"/>
      <c r="E1627" s="34"/>
      <c r="F1627" s="34"/>
      <c r="G1627" s="34"/>
      <c r="H1627" s="34"/>
      <c r="I1627" s="34"/>
      <c r="J1627" s="34"/>
      <c r="K1627" s="34"/>
      <c r="L1627" s="34"/>
      <c r="M1627" s="34"/>
      <c r="N1627" s="34"/>
      <c r="O1627" s="34"/>
      <c r="P1627" s="34"/>
      <c r="Q1627" s="34"/>
      <c r="R1627" s="34"/>
      <c r="S1627" s="34"/>
      <c r="T1627" s="34"/>
      <c r="U1627" s="34"/>
    </row>
    <row r="1628" spans="1:21">
      <c r="A1628" s="34"/>
      <c r="B1628" s="34"/>
      <c r="C1628" s="34"/>
      <c r="D1628" s="34"/>
      <c r="E1628" s="34"/>
      <c r="F1628" s="34"/>
      <c r="G1628" s="34"/>
      <c r="H1628" s="34"/>
      <c r="I1628" s="34"/>
      <c r="J1628" s="34"/>
      <c r="K1628" s="34"/>
      <c r="L1628" s="34"/>
      <c r="M1628" s="34"/>
      <c r="N1628" s="34"/>
      <c r="O1628" s="34"/>
      <c r="P1628" s="34"/>
      <c r="Q1628" s="34"/>
      <c r="R1628" s="34"/>
      <c r="S1628" s="34"/>
      <c r="T1628" s="34"/>
      <c r="U1628" s="34"/>
    </row>
    <row r="1629" spans="1:21">
      <c r="A1629" s="34"/>
      <c r="B1629" s="34"/>
      <c r="C1629" s="34"/>
      <c r="D1629" s="34"/>
      <c r="E1629" s="34"/>
      <c r="F1629" s="34"/>
      <c r="G1629" s="34"/>
      <c r="H1629" s="34"/>
      <c r="I1629" s="34"/>
      <c r="J1629" s="34"/>
      <c r="K1629" s="34"/>
      <c r="L1629" s="34"/>
      <c r="M1629" s="34"/>
      <c r="N1629" s="34"/>
      <c r="O1629" s="34"/>
      <c r="P1629" s="34"/>
      <c r="Q1629" s="34"/>
      <c r="R1629" s="34"/>
      <c r="S1629" s="34"/>
      <c r="T1629" s="34"/>
      <c r="U1629" s="34"/>
    </row>
    <row r="1630" spans="1:21">
      <c r="A1630" s="34"/>
      <c r="B1630" s="34"/>
      <c r="C1630" s="34"/>
      <c r="D1630" s="34"/>
      <c r="E1630" s="34"/>
      <c r="F1630" s="34"/>
      <c r="G1630" s="34"/>
      <c r="H1630" s="34"/>
      <c r="I1630" s="34"/>
      <c r="J1630" s="34"/>
      <c r="K1630" s="34"/>
      <c r="L1630" s="34"/>
      <c r="M1630" s="34"/>
      <c r="N1630" s="34"/>
      <c r="O1630" s="34"/>
      <c r="P1630" s="34"/>
      <c r="Q1630" s="34"/>
      <c r="R1630" s="34"/>
      <c r="S1630" s="34"/>
      <c r="T1630" s="34"/>
      <c r="U1630" s="34"/>
    </row>
    <row r="1631" spans="1:21">
      <c r="A1631" s="34"/>
      <c r="B1631" s="34"/>
      <c r="C1631" s="34"/>
      <c r="D1631" s="34"/>
      <c r="E1631" s="34"/>
      <c r="F1631" s="34"/>
      <c r="G1631" s="34"/>
      <c r="H1631" s="34"/>
      <c r="I1631" s="34"/>
      <c r="J1631" s="34"/>
      <c r="K1631" s="34"/>
      <c r="L1631" s="34"/>
      <c r="M1631" s="34"/>
      <c r="N1631" s="34"/>
      <c r="O1631" s="34"/>
      <c r="P1631" s="34"/>
      <c r="Q1631" s="34"/>
      <c r="R1631" s="34"/>
      <c r="S1631" s="34"/>
      <c r="T1631" s="34"/>
      <c r="U1631" s="34"/>
    </row>
    <row r="1632" spans="1:21">
      <c r="A1632" s="34"/>
      <c r="B1632" s="34"/>
      <c r="C1632" s="34"/>
      <c r="D1632" s="34"/>
      <c r="E1632" s="34"/>
      <c r="F1632" s="34"/>
      <c r="G1632" s="34"/>
      <c r="H1632" s="34"/>
      <c r="I1632" s="34"/>
      <c r="J1632" s="34"/>
      <c r="K1632" s="34"/>
      <c r="L1632" s="34"/>
      <c r="M1632" s="34"/>
      <c r="N1632" s="34"/>
      <c r="O1632" s="34"/>
      <c r="P1632" s="34"/>
      <c r="Q1632" s="34"/>
      <c r="R1632" s="34"/>
      <c r="S1632" s="34"/>
      <c r="T1632" s="34"/>
      <c r="U1632" s="34"/>
    </row>
    <row r="1633" spans="1:21">
      <c r="A1633" s="34"/>
      <c r="B1633" s="34"/>
      <c r="C1633" s="34"/>
      <c r="D1633" s="34"/>
      <c r="E1633" s="34"/>
      <c r="F1633" s="34"/>
      <c r="G1633" s="34"/>
      <c r="H1633" s="34"/>
      <c r="I1633" s="34"/>
      <c r="J1633" s="34"/>
      <c r="K1633" s="34"/>
      <c r="L1633" s="34"/>
      <c r="M1633" s="34"/>
      <c r="N1633" s="34"/>
      <c r="O1633" s="34"/>
      <c r="P1633" s="34"/>
      <c r="Q1633" s="34"/>
      <c r="R1633" s="34"/>
      <c r="S1633" s="34"/>
      <c r="T1633" s="34"/>
      <c r="U1633" s="34"/>
    </row>
    <row r="1634" spans="1:21">
      <c r="A1634" s="34"/>
      <c r="B1634" s="34"/>
      <c r="C1634" s="34"/>
      <c r="D1634" s="34"/>
      <c r="E1634" s="34"/>
      <c r="F1634" s="34"/>
      <c r="G1634" s="34"/>
      <c r="H1634" s="34"/>
      <c r="I1634" s="34"/>
      <c r="J1634" s="34"/>
      <c r="K1634" s="34"/>
      <c r="L1634" s="34"/>
      <c r="M1634" s="34"/>
      <c r="N1634" s="34"/>
      <c r="O1634" s="34"/>
      <c r="P1634" s="34"/>
      <c r="Q1634" s="34"/>
      <c r="R1634" s="34"/>
      <c r="S1634" s="34"/>
      <c r="T1634" s="34"/>
      <c r="U1634" s="34"/>
    </row>
    <row r="1635" spans="1:21">
      <c r="A1635" s="34"/>
      <c r="B1635" s="34"/>
      <c r="C1635" s="34"/>
      <c r="D1635" s="34"/>
      <c r="E1635" s="34"/>
      <c r="F1635" s="34"/>
      <c r="G1635" s="34"/>
      <c r="H1635" s="34"/>
      <c r="I1635" s="34"/>
      <c r="J1635" s="34"/>
      <c r="K1635" s="34"/>
      <c r="L1635" s="34"/>
      <c r="M1635" s="34"/>
      <c r="N1635" s="34"/>
      <c r="O1635" s="34"/>
      <c r="P1635" s="34"/>
      <c r="Q1635" s="34"/>
      <c r="R1635" s="34"/>
      <c r="S1635" s="34"/>
      <c r="T1635" s="34"/>
      <c r="U1635" s="34"/>
    </row>
    <row r="1636" spans="1:21">
      <c r="A1636" s="34"/>
      <c r="B1636" s="34"/>
      <c r="C1636" s="34"/>
      <c r="D1636" s="34"/>
      <c r="E1636" s="34"/>
      <c r="F1636" s="34"/>
      <c r="G1636" s="34"/>
      <c r="H1636" s="34"/>
      <c r="I1636" s="34"/>
      <c r="J1636" s="34"/>
      <c r="K1636" s="34"/>
      <c r="L1636" s="34"/>
      <c r="M1636" s="34"/>
      <c r="N1636" s="34"/>
      <c r="O1636" s="34"/>
      <c r="P1636" s="34"/>
      <c r="Q1636" s="34"/>
      <c r="R1636" s="34"/>
      <c r="S1636" s="34"/>
      <c r="T1636" s="34"/>
      <c r="U1636" s="34"/>
    </row>
    <row r="1637" spans="1:21">
      <c r="A1637" s="34"/>
      <c r="B1637" s="34"/>
      <c r="C1637" s="34"/>
      <c r="D1637" s="34"/>
      <c r="E1637" s="34"/>
      <c r="F1637" s="34"/>
      <c r="G1637" s="34"/>
      <c r="H1637" s="34"/>
      <c r="I1637" s="34"/>
      <c r="J1637" s="34"/>
      <c r="K1637" s="34"/>
      <c r="L1637" s="34"/>
      <c r="M1637" s="34"/>
      <c r="N1637" s="34"/>
      <c r="O1637" s="34"/>
      <c r="P1637" s="34"/>
      <c r="Q1637" s="34"/>
      <c r="R1637" s="34"/>
      <c r="S1637" s="34"/>
      <c r="T1637" s="34"/>
      <c r="U1637" s="34"/>
    </row>
    <row r="1638" spans="1:21">
      <c r="A1638" s="34"/>
      <c r="B1638" s="34"/>
      <c r="C1638" s="34"/>
      <c r="D1638" s="34"/>
      <c r="E1638" s="34"/>
      <c r="F1638" s="34"/>
      <c r="G1638" s="34"/>
      <c r="H1638" s="34"/>
      <c r="I1638" s="34"/>
      <c r="J1638" s="34"/>
      <c r="K1638" s="34"/>
      <c r="L1638" s="34"/>
      <c r="M1638" s="34"/>
      <c r="N1638" s="34"/>
      <c r="O1638" s="34"/>
      <c r="P1638" s="34"/>
      <c r="Q1638" s="34"/>
      <c r="R1638" s="34"/>
      <c r="S1638" s="34"/>
      <c r="T1638" s="34"/>
      <c r="U1638" s="34"/>
    </row>
    <row r="1639" spans="1:21">
      <c r="A1639" s="34"/>
      <c r="B1639" s="34"/>
      <c r="C1639" s="34"/>
      <c r="D1639" s="34"/>
      <c r="E1639" s="34"/>
      <c r="F1639" s="34"/>
      <c r="G1639" s="34"/>
      <c r="H1639" s="34"/>
      <c r="I1639" s="34"/>
      <c r="J1639" s="34"/>
      <c r="K1639" s="34"/>
      <c r="L1639" s="34"/>
      <c r="M1639" s="34"/>
      <c r="N1639" s="34"/>
      <c r="O1639" s="34"/>
      <c r="P1639" s="34"/>
      <c r="Q1639" s="34"/>
      <c r="R1639" s="34"/>
      <c r="S1639" s="34"/>
      <c r="T1639" s="34"/>
      <c r="U1639" s="34"/>
    </row>
    <row r="1640" spans="1:21">
      <c r="A1640" s="34"/>
      <c r="B1640" s="34"/>
      <c r="C1640" s="34"/>
      <c r="D1640" s="34"/>
      <c r="E1640" s="34"/>
      <c r="F1640" s="34"/>
      <c r="G1640" s="34"/>
      <c r="H1640" s="34"/>
      <c r="I1640" s="34"/>
      <c r="J1640" s="34"/>
      <c r="K1640" s="34"/>
      <c r="L1640" s="34"/>
      <c r="M1640" s="34"/>
      <c r="N1640" s="34"/>
      <c r="O1640" s="34"/>
      <c r="P1640" s="34"/>
      <c r="Q1640" s="34"/>
      <c r="R1640" s="34"/>
      <c r="S1640" s="34"/>
      <c r="T1640" s="34"/>
      <c r="U1640" s="34"/>
    </row>
    <row r="1641" spans="1:21">
      <c r="A1641" s="34"/>
      <c r="B1641" s="34"/>
      <c r="C1641" s="34"/>
      <c r="D1641" s="34"/>
      <c r="E1641" s="34"/>
      <c r="F1641" s="34"/>
      <c r="G1641" s="34"/>
      <c r="H1641" s="34"/>
      <c r="I1641" s="34"/>
      <c r="J1641" s="34"/>
      <c r="K1641" s="34"/>
      <c r="L1641" s="34"/>
      <c r="M1641" s="34"/>
      <c r="N1641" s="34"/>
      <c r="O1641" s="34"/>
      <c r="P1641" s="34"/>
      <c r="Q1641" s="34"/>
      <c r="R1641" s="34"/>
      <c r="S1641" s="34"/>
      <c r="T1641" s="34"/>
      <c r="U1641" s="34"/>
    </row>
    <row r="1642" spans="1:21">
      <c r="A1642" s="34"/>
      <c r="B1642" s="34"/>
      <c r="C1642" s="34"/>
      <c r="D1642" s="34"/>
      <c r="E1642" s="34"/>
      <c r="F1642" s="34"/>
      <c r="G1642" s="34"/>
      <c r="H1642" s="34"/>
      <c r="I1642" s="34"/>
      <c r="J1642" s="34"/>
      <c r="K1642" s="34"/>
      <c r="L1642" s="34"/>
      <c r="M1642" s="34"/>
      <c r="N1642" s="34"/>
      <c r="O1642" s="34"/>
      <c r="P1642" s="34"/>
      <c r="Q1642" s="34"/>
      <c r="R1642" s="34"/>
      <c r="S1642" s="34"/>
      <c r="T1642" s="34"/>
      <c r="U1642" s="34"/>
    </row>
    <row r="1643" spans="1:21">
      <c r="A1643" s="34"/>
      <c r="B1643" s="34"/>
      <c r="C1643" s="34"/>
      <c r="D1643" s="34"/>
      <c r="E1643" s="34"/>
      <c r="F1643" s="34"/>
      <c r="G1643" s="34"/>
      <c r="H1643" s="34"/>
      <c r="I1643" s="34"/>
      <c r="J1643" s="34"/>
      <c r="K1643" s="34"/>
      <c r="L1643" s="34"/>
      <c r="M1643" s="34"/>
      <c r="N1643" s="34"/>
      <c r="O1643" s="34"/>
      <c r="P1643" s="34"/>
      <c r="Q1643" s="34"/>
      <c r="R1643" s="34"/>
      <c r="S1643" s="34"/>
      <c r="T1643" s="34"/>
      <c r="U1643" s="34"/>
    </row>
    <row r="1644" spans="1:21">
      <c r="A1644" s="34"/>
      <c r="B1644" s="34"/>
      <c r="C1644" s="34"/>
      <c r="D1644" s="34"/>
      <c r="E1644" s="34"/>
      <c r="F1644" s="34"/>
      <c r="G1644" s="34"/>
      <c r="H1644" s="34"/>
      <c r="I1644" s="34"/>
      <c r="J1644" s="34"/>
      <c r="K1644" s="34"/>
      <c r="L1644" s="34"/>
      <c r="M1644" s="34"/>
      <c r="N1644" s="34"/>
      <c r="O1644" s="34"/>
      <c r="P1644" s="34"/>
      <c r="Q1644" s="34"/>
      <c r="R1644" s="34"/>
      <c r="S1644" s="34"/>
      <c r="T1644" s="34"/>
      <c r="U1644" s="34"/>
    </row>
    <row r="1645" spans="1:21">
      <c r="A1645" s="34"/>
      <c r="B1645" s="34"/>
      <c r="C1645" s="34"/>
      <c r="D1645" s="34"/>
      <c r="E1645" s="34"/>
      <c r="F1645" s="34"/>
      <c r="G1645" s="34"/>
      <c r="H1645" s="34"/>
      <c r="I1645" s="34"/>
      <c r="J1645" s="34"/>
      <c r="K1645" s="34"/>
      <c r="L1645" s="34"/>
      <c r="M1645" s="34"/>
      <c r="N1645" s="34"/>
      <c r="O1645" s="34"/>
      <c r="P1645" s="34"/>
      <c r="Q1645" s="34"/>
      <c r="R1645" s="34"/>
      <c r="S1645" s="34"/>
      <c r="T1645" s="34"/>
      <c r="U1645" s="34"/>
    </row>
    <row r="1646" spans="1:21">
      <c r="A1646" s="34"/>
      <c r="B1646" s="34"/>
      <c r="C1646" s="34"/>
      <c r="D1646" s="34"/>
      <c r="E1646" s="34"/>
      <c r="F1646" s="34"/>
      <c r="G1646" s="34"/>
      <c r="H1646" s="34"/>
      <c r="I1646" s="34"/>
      <c r="J1646" s="34"/>
      <c r="K1646" s="34"/>
      <c r="L1646" s="34"/>
      <c r="M1646" s="34"/>
      <c r="N1646" s="34"/>
      <c r="O1646" s="34"/>
      <c r="P1646" s="34"/>
      <c r="Q1646" s="34"/>
      <c r="R1646" s="34"/>
      <c r="S1646" s="34"/>
      <c r="T1646" s="34"/>
      <c r="U1646" s="34"/>
    </row>
    <row r="1647" spans="1:21">
      <c r="A1647" s="34"/>
      <c r="B1647" s="34"/>
      <c r="C1647" s="34"/>
      <c r="D1647" s="34"/>
      <c r="E1647" s="34"/>
      <c r="F1647" s="34"/>
      <c r="G1647" s="34"/>
      <c r="H1647" s="34"/>
      <c r="I1647" s="34"/>
      <c r="J1647" s="34"/>
      <c r="K1647" s="34"/>
      <c r="L1647" s="34"/>
      <c r="M1647" s="34"/>
      <c r="N1647" s="34"/>
      <c r="O1647" s="34"/>
      <c r="P1647" s="34"/>
      <c r="Q1647" s="34"/>
      <c r="R1647" s="34"/>
      <c r="S1647" s="34"/>
      <c r="T1647" s="34"/>
      <c r="U1647" s="34"/>
    </row>
    <row r="1648" spans="1:21">
      <c r="A1648" s="34"/>
      <c r="B1648" s="34"/>
      <c r="C1648" s="34"/>
      <c r="D1648" s="34"/>
      <c r="E1648" s="34"/>
      <c r="F1648" s="34"/>
      <c r="G1648" s="34"/>
      <c r="H1648" s="34"/>
      <c r="I1648" s="34"/>
      <c r="J1648" s="34"/>
      <c r="K1648" s="34"/>
      <c r="L1648" s="34"/>
      <c r="M1648" s="34"/>
      <c r="N1648" s="34"/>
      <c r="O1648" s="34"/>
      <c r="P1648" s="34"/>
      <c r="Q1648" s="34"/>
      <c r="R1648" s="34"/>
      <c r="S1648" s="34"/>
      <c r="T1648" s="34"/>
      <c r="U1648" s="34"/>
    </row>
    <row r="1649" spans="1:49">
      <c r="A1649" s="34"/>
      <c r="B1649" s="34"/>
      <c r="C1649" s="34"/>
      <c r="D1649" s="34"/>
      <c r="E1649" s="34"/>
      <c r="F1649" s="34"/>
      <c r="G1649" s="34"/>
      <c r="H1649" s="34"/>
      <c r="I1649" s="34"/>
      <c r="J1649" s="34"/>
      <c r="K1649" s="34"/>
      <c r="L1649" s="34"/>
      <c r="M1649" s="34"/>
      <c r="N1649" s="34"/>
      <c r="O1649" s="34"/>
      <c r="P1649" s="34"/>
      <c r="Q1649" s="34"/>
      <c r="R1649" s="34"/>
      <c r="S1649" s="34"/>
      <c r="T1649" s="34"/>
      <c r="U1649" s="34"/>
    </row>
    <row r="1650" spans="1:49">
      <c r="A1650" s="34"/>
      <c r="B1650" s="34"/>
      <c r="C1650" s="34"/>
      <c r="D1650" s="34"/>
      <c r="E1650" s="34"/>
      <c r="F1650" s="34"/>
      <c r="G1650" s="34"/>
      <c r="H1650" s="34"/>
      <c r="I1650" s="34"/>
      <c r="J1650" s="34"/>
      <c r="K1650" s="34"/>
      <c r="L1650" s="34"/>
      <c r="M1650" s="34"/>
      <c r="N1650" s="34"/>
      <c r="O1650" s="34"/>
      <c r="P1650" s="34"/>
      <c r="Q1650" s="34"/>
      <c r="R1650" s="34"/>
      <c r="S1650" s="34"/>
      <c r="T1650" s="34"/>
      <c r="U1650" s="34"/>
    </row>
    <row r="1651" spans="1:49">
      <c r="A1651" s="34"/>
      <c r="B1651" s="34"/>
      <c r="C1651" s="34"/>
      <c r="D1651" s="34"/>
      <c r="E1651" s="34"/>
      <c r="F1651" s="34"/>
      <c r="G1651" s="34"/>
      <c r="H1651" s="34"/>
      <c r="I1651" s="34"/>
      <c r="J1651" s="34"/>
      <c r="K1651" s="34"/>
      <c r="L1651" s="34"/>
      <c r="M1651" s="34"/>
      <c r="N1651" s="34"/>
      <c r="O1651" s="34"/>
      <c r="P1651" s="34"/>
      <c r="Q1651" s="34"/>
      <c r="R1651" s="34"/>
      <c r="S1651" s="34"/>
      <c r="T1651" s="34"/>
      <c r="U1651" s="34"/>
    </row>
    <row r="1652" spans="1:49">
      <c r="A1652" s="34"/>
      <c r="B1652" s="34"/>
      <c r="C1652" s="34"/>
      <c r="D1652" s="34"/>
      <c r="E1652" s="34"/>
      <c r="F1652" s="34"/>
      <c r="G1652" s="34"/>
      <c r="H1652" s="34"/>
      <c r="I1652" s="34"/>
      <c r="J1652" s="34"/>
      <c r="K1652" s="34"/>
      <c r="L1652" s="34"/>
      <c r="M1652" s="34"/>
      <c r="N1652" s="34"/>
      <c r="O1652" s="34"/>
      <c r="P1652" s="34"/>
      <c r="Q1652" s="34"/>
      <c r="R1652" s="34"/>
      <c r="S1652" s="34"/>
      <c r="T1652" s="34"/>
      <c r="U1652" s="34"/>
    </row>
    <row r="1653" spans="1:49">
      <c r="A1653" s="34"/>
      <c r="B1653" s="34"/>
      <c r="C1653" s="34"/>
      <c r="D1653" s="34"/>
      <c r="E1653" s="34"/>
      <c r="F1653" s="34"/>
      <c r="G1653" s="34"/>
      <c r="H1653" s="34"/>
      <c r="I1653" s="34"/>
      <c r="J1653" s="34"/>
      <c r="K1653" s="34"/>
      <c r="L1653" s="34"/>
      <c r="M1653" s="34"/>
      <c r="N1653" s="34"/>
      <c r="O1653" s="34"/>
      <c r="P1653" s="34"/>
      <c r="Q1653" s="34"/>
      <c r="R1653" s="34"/>
      <c r="S1653" s="34"/>
      <c r="T1653" s="34"/>
      <c r="U1653" s="34"/>
    </row>
    <row r="1654" spans="1:49">
      <c r="A1654" s="34"/>
      <c r="B1654" s="34"/>
      <c r="C1654" s="34"/>
      <c r="D1654" s="34"/>
      <c r="E1654" s="34"/>
      <c r="F1654" s="34"/>
      <c r="G1654" s="34"/>
      <c r="H1654" s="34"/>
      <c r="I1654" s="34"/>
      <c r="J1654" s="34"/>
      <c r="K1654" s="34"/>
      <c r="L1654" s="34"/>
      <c r="M1654" s="34"/>
      <c r="N1654" s="34"/>
      <c r="O1654" s="34"/>
      <c r="P1654" s="34"/>
      <c r="Q1654" s="34"/>
      <c r="R1654" s="34"/>
      <c r="S1654" s="34"/>
      <c r="T1654" s="34"/>
      <c r="U1654" s="34"/>
    </row>
    <row r="1655" spans="1:49">
      <c r="A1655" s="34"/>
      <c r="B1655" s="34"/>
      <c r="C1655" s="34"/>
      <c r="D1655" s="34"/>
      <c r="E1655" s="34"/>
      <c r="F1655" s="34"/>
      <c r="G1655" s="34"/>
      <c r="H1655" s="34"/>
      <c r="I1655" s="34"/>
      <c r="J1655" s="34"/>
      <c r="K1655" s="34"/>
      <c r="L1655" s="34"/>
      <c r="M1655" s="34"/>
      <c r="N1655" s="34"/>
      <c r="O1655" s="34"/>
      <c r="P1655" s="34"/>
      <c r="Q1655" s="34"/>
      <c r="R1655" s="34"/>
      <c r="S1655" s="34"/>
      <c r="T1655" s="34"/>
      <c r="U1655" s="34"/>
    </row>
    <row r="1656" spans="1:49">
      <c r="A1656" s="34"/>
      <c r="B1656" s="34"/>
      <c r="C1656" s="34"/>
      <c r="D1656" s="34"/>
      <c r="E1656" s="34"/>
      <c r="F1656" s="34"/>
      <c r="G1656" s="34"/>
      <c r="H1656" s="34"/>
      <c r="I1656" s="34"/>
      <c r="J1656" s="34"/>
      <c r="K1656" s="34"/>
      <c r="L1656" s="34"/>
      <c r="M1656" s="34"/>
      <c r="N1656" s="34"/>
      <c r="O1656" s="34"/>
      <c r="P1656" s="34"/>
      <c r="Q1656" s="34"/>
      <c r="R1656" s="34"/>
      <c r="S1656" s="34"/>
      <c r="T1656" s="34"/>
      <c r="U1656" s="34"/>
    </row>
    <row r="1657" spans="1:49">
      <c r="A1657" s="34"/>
      <c r="B1657" s="34"/>
      <c r="C1657" s="34"/>
      <c r="D1657" s="34"/>
      <c r="E1657" s="34"/>
      <c r="F1657" s="34"/>
      <c r="G1657" s="34"/>
      <c r="O1657" s="34"/>
      <c r="P1657" s="34"/>
      <c r="Q1657" s="34"/>
      <c r="R1657" s="34"/>
      <c r="S1657" s="34"/>
      <c r="T1657" s="34"/>
      <c r="U1657" s="34"/>
      <c r="V1657" s="34"/>
      <c r="W1657" s="34"/>
      <c r="X1657" s="34"/>
      <c r="Y1657" s="34"/>
      <c r="Z1657" s="34"/>
      <c r="AA1657" s="34"/>
      <c r="AB1657" s="34"/>
      <c r="AC1657" s="34"/>
      <c r="AD1657" s="34"/>
      <c r="AE1657" s="34"/>
      <c r="AF1657" s="34"/>
      <c r="AG1657" s="34"/>
      <c r="AH1657" s="34"/>
      <c r="AI1657" s="34"/>
      <c r="AJ1657" s="34"/>
      <c r="AK1657" s="34"/>
      <c r="AL1657" s="34"/>
      <c r="AM1657" s="34"/>
      <c r="AN1657" s="34"/>
      <c r="AO1657" s="34"/>
      <c r="AP1657" s="34"/>
      <c r="AQ1657" s="34"/>
      <c r="AR1657" s="34"/>
      <c r="AS1657" s="34"/>
      <c r="AT1657" s="34"/>
      <c r="AU1657" s="34"/>
      <c r="AV1657" s="34"/>
      <c r="AW1657" s="34"/>
    </row>
    <row r="1658" spans="1:49">
      <c r="A1658" s="34"/>
      <c r="B1658" s="34"/>
      <c r="C1658" s="34"/>
      <c r="D1658" s="34"/>
      <c r="E1658" s="34"/>
      <c r="F1658" s="34"/>
      <c r="G1658" s="34"/>
      <c r="O1658" s="34"/>
      <c r="P1658" s="34"/>
      <c r="Q1658" s="34"/>
      <c r="R1658" s="34"/>
      <c r="S1658" s="34"/>
      <c r="T1658" s="34"/>
      <c r="U1658" s="34"/>
      <c r="V1658" s="34"/>
      <c r="W1658" s="34"/>
      <c r="X1658" s="34"/>
      <c r="Y1658" s="34"/>
      <c r="Z1658" s="34"/>
      <c r="AA1658" s="34"/>
      <c r="AB1658" s="34"/>
      <c r="AC1658" s="34"/>
      <c r="AD1658" s="34"/>
      <c r="AE1658" s="34"/>
      <c r="AF1658" s="34"/>
      <c r="AG1658" s="34"/>
      <c r="AH1658" s="34"/>
      <c r="AI1658" s="34"/>
      <c r="AJ1658" s="34"/>
      <c r="AK1658" s="34"/>
      <c r="AL1658" s="34"/>
      <c r="AM1658" s="34"/>
      <c r="AN1658" s="34"/>
      <c r="AO1658" s="34"/>
      <c r="AP1658" s="34"/>
      <c r="AQ1658" s="34"/>
      <c r="AR1658" s="34"/>
      <c r="AS1658" s="34"/>
      <c r="AT1658" s="34"/>
      <c r="AU1658" s="34"/>
      <c r="AV1658" s="34"/>
      <c r="AW1658" s="34"/>
    </row>
    <row r="1659" spans="1:49">
      <c r="A1659" s="34"/>
      <c r="B1659" s="34"/>
      <c r="C1659" s="34"/>
      <c r="D1659" s="34"/>
      <c r="E1659" s="34"/>
      <c r="F1659" s="34"/>
      <c r="G1659" s="34"/>
      <c r="O1659" s="34"/>
      <c r="P1659" s="34"/>
      <c r="Q1659" s="34"/>
      <c r="R1659" s="34"/>
      <c r="S1659" s="34"/>
      <c r="T1659" s="34"/>
      <c r="U1659" s="34"/>
      <c r="V1659" s="34"/>
      <c r="W1659" s="34"/>
      <c r="X1659" s="34"/>
      <c r="Y1659" s="34"/>
      <c r="Z1659" s="34"/>
      <c r="AA1659" s="34"/>
      <c r="AB1659" s="34"/>
      <c r="AC1659" s="34"/>
      <c r="AD1659" s="34"/>
      <c r="AE1659" s="34"/>
      <c r="AF1659" s="34"/>
      <c r="AG1659" s="34"/>
      <c r="AH1659" s="34"/>
      <c r="AI1659" s="34"/>
      <c r="AJ1659" s="34"/>
      <c r="AK1659" s="34"/>
      <c r="AL1659" s="34"/>
      <c r="AM1659" s="34"/>
      <c r="AN1659" s="34"/>
      <c r="AO1659" s="34"/>
      <c r="AP1659" s="34"/>
      <c r="AQ1659" s="34"/>
      <c r="AR1659" s="34"/>
      <c r="AS1659" s="34"/>
      <c r="AT1659" s="34"/>
      <c r="AU1659" s="34"/>
      <c r="AV1659" s="34"/>
      <c r="AW1659" s="34"/>
    </row>
    <row r="1660" spans="1:49">
      <c r="A1660" s="34"/>
      <c r="B1660" s="34"/>
      <c r="C1660" s="34"/>
      <c r="D1660" s="34"/>
      <c r="E1660" s="34"/>
      <c r="F1660" s="34"/>
      <c r="G1660" s="34"/>
      <c r="O1660" s="34"/>
      <c r="P1660" s="34"/>
      <c r="Q1660" s="34"/>
      <c r="R1660" s="34"/>
      <c r="S1660" s="34"/>
      <c r="T1660" s="34"/>
      <c r="U1660" s="34"/>
      <c r="V1660" s="34"/>
      <c r="W1660" s="34"/>
      <c r="X1660" s="34"/>
      <c r="Y1660" s="34"/>
      <c r="Z1660" s="34"/>
      <c r="AA1660" s="34"/>
      <c r="AB1660" s="34"/>
      <c r="AC1660" s="34"/>
      <c r="AD1660" s="34"/>
      <c r="AE1660" s="34"/>
      <c r="AF1660" s="34"/>
      <c r="AG1660" s="34"/>
      <c r="AH1660" s="34"/>
      <c r="AI1660" s="34"/>
      <c r="AJ1660" s="34"/>
      <c r="AK1660" s="34"/>
      <c r="AL1660" s="34"/>
      <c r="AM1660" s="34"/>
      <c r="AN1660" s="34"/>
      <c r="AO1660" s="34"/>
      <c r="AP1660" s="34"/>
      <c r="AQ1660" s="34"/>
      <c r="AR1660" s="34"/>
      <c r="AS1660" s="34"/>
      <c r="AT1660" s="34"/>
      <c r="AU1660" s="34"/>
      <c r="AV1660" s="34"/>
      <c r="AW1660" s="34"/>
    </row>
    <row r="1661" spans="1:49">
      <c r="A1661" s="34"/>
      <c r="B1661" s="34"/>
      <c r="C1661" s="34"/>
      <c r="D1661" s="34"/>
      <c r="E1661" s="34"/>
      <c r="F1661" s="34"/>
      <c r="G1661" s="34"/>
      <c r="O1661" s="34"/>
      <c r="P1661" s="34"/>
      <c r="Q1661" s="34"/>
      <c r="R1661" s="34"/>
      <c r="S1661" s="34"/>
      <c r="T1661" s="34"/>
      <c r="U1661" s="34"/>
      <c r="V1661" s="34"/>
      <c r="W1661" s="34"/>
      <c r="X1661" s="34"/>
      <c r="Y1661" s="34"/>
      <c r="Z1661" s="34"/>
      <c r="AA1661" s="34"/>
      <c r="AB1661" s="34"/>
      <c r="AC1661" s="34"/>
      <c r="AD1661" s="34"/>
      <c r="AE1661" s="34"/>
      <c r="AF1661" s="34"/>
      <c r="AG1661" s="34"/>
      <c r="AH1661" s="34"/>
      <c r="AI1661" s="34"/>
      <c r="AJ1661" s="34"/>
      <c r="AK1661" s="34"/>
      <c r="AL1661" s="34"/>
      <c r="AM1661" s="34"/>
      <c r="AN1661" s="34"/>
      <c r="AO1661" s="34"/>
      <c r="AP1661" s="34"/>
      <c r="AQ1661" s="34"/>
      <c r="AR1661" s="34"/>
      <c r="AS1661" s="34"/>
      <c r="AT1661" s="34"/>
      <c r="AU1661" s="34"/>
      <c r="AV1661" s="34"/>
      <c r="AW1661" s="34"/>
    </row>
    <row r="1662" spans="1:49">
      <c r="A1662" s="34"/>
      <c r="B1662" s="34"/>
      <c r="C1662" s="34"/>
      <c r="D1662" s="34"/>
      <c r="E1662" s="34"/>
      <c r="F1662" s="34"/>
      <c r="G1662" s="34"/>
      <c r="O1662" s="34"/>
      <c r="P1662" s="34"/>
      <c r="Q1662" s="34"/>
      <c r="R1662" s="34"/>
      <c r="S1662" s="34"/>
      <c r="T1662" s="34"/>
      <c r="U1662" s="34"/>
      <c r="V1662" s="34"/>
      <c r="W1662" s="34"/>
      <c r="X1662" s="34"/>
      <c r="Y1662" s="34"/>
      <c r="Z1662" s="34"/>
      <c r="AA1662" s="34"/>
      <c r="AB1662" s="34"/>
      <c r="AC1662" s="34"/>
      <c r="AD1662" s="34"/>
      <c r="AE1662" s="34"/>
      <c r="AF1662" s="34"/>
      <c r="AG1662" s="34"/>
      <c r="AH1662" s="34"/>
      <c r="AI1662" s="34"/>
      <c r="AJ1662" s="34"/>
      <c r="AK1662" s="34"/>
      <c r="AL1662" s="34"/>
      <c r="AM1662" s="34"/>
      <c r="AN1662" s="34"/>
      <c r="AO1662" s="34"/>
      <c r="AP1662" s="34"/>
      <c r="AQ1662" s="34"/>
      <c r="AR1662" s="34"/>
      <c r="AS1662" s="34"/>
      <c r="AT1662" s="34"/>
      <c r="AU1662" s="34"/>
      <c r="AV1662" s="34"/>
      <c r="AW1662" s="34"/>
    </row>
    <row r="1663" spans="1:49">
      <c r="A1663" s="34"/>
      <c r="B1663" s="34"/>
      <c r="C1663" s="34"/>
      <c r="D1663" s="34"/>
      <c r="E1663" s="34"/>
      <c r="F1663" s="34"/>
      <c r="G1663" s="34"/>
      <c r="O1663" s="34"/>
      <c r="P1663" s="34"/>
      <c r="Q1663" s="34"/>
      <c r="R1663" s="34"/>
      <c r="S1663" s="34"/>
      <c r="T1663" s="34"/>
      <c r="U1663" s="34"/>
      <c r="V1663" s="34"/>
      <c r="W1663" s="34"/>
      <c r="X1663" s="34"/>
      <c r="Y1663" s="34"/>
      <c r="Z1663" s="34"/>
      <c r="AA1663" s="34"/>
      <c r="AB1663" s="34"/>
      <c r="AC1663" s="34"/>
      <c r="AD1663" s="34"/>
      <c r="AE1663" s="34"/>
      <c r="AF1663" s="34"/>
      <c r="AG1663" s="34"/>
      <c r="AH1663" s="34"/>
      <c r="AI1663" s="34"/>
      <c r="AJ1663" s="34"/>
      <c r="AK1663" s="34"/>
      <c r="AL1663" s="34"/>
      <c r="AM1663" s="34"/>
      <c r="AN1663" s="34"/>
      <c r="AO1663" s="34"/>
      <c r="AP1663" s="34"/>
      <c r="AQ1663" s="34"/>
      <c r="AR1663" s="34"/>
      <c r="AS1663" s="34"/>
      <c r="AT1663" s="34"/>
      <c r="AU1663" s="34"/>
      <c r="AV1663" s="34"/>
      <c r="AW1663" s="34"/>
    </row>
    <row r="1664" spans="1:49">
      <c r="A1664" s="34"/>
      <c r="B1664" s="34"/>
      <c r="C1664" s="34"/>
      <c r="D1664" s="34"/>
      <c r="E1664" s="34"/>
      <c r="F1664" s="34"/>
      <c r="G1664" s="34"/>
      <c r="O1664" s="34"/>
      <c r="P1664" s="34"/>
      <c r="Q1664" s="34"/>
      <c r="R1664" s="34"/>
      <c r="S1664" s="34"/>
      <c r="T1664" s="34"/>
      <c r="U1664" s="34"/>
      <c r="V1664" s="34"/>
      <c r="W1664" s="34"/>
      <c r="X1664" s="34"/>
      <c r="Y1664" s="34"/>
      <c r="Z1664" s="34"/>
      <c r="AA1664" s="34"/>
      <c r="AB1664" s="34"/>
      <c r="AC1664" s="34"/>
      <c r="AD1664" s="34"/>
      <c r="AE1664" s="34"/>
      <c r="AF1664" s="34"/>
      <c r="AG1664" s="34"/>
      <c r="AH1664" s="34"/>
      <c r="AI1664" s="34"/>
      <c r="AJ1664" s="34"/>
      <c r="AK1664" s="34"/>
      <c r="AL1664" s="34"/>
      <c r="AM1664" s="34"/>
      <c r="AN1664" s="34"/>
      <c r="AO1664" s="34"/>
      <c r="AP1664" s="34"/>
      <c r="AQ1664" s="34"/>
      <c r="AR1664" s="34"/>
      <c r="AS1664" s="34"/>
      <c r="AT1664" s="34"/>
      <c r="AU1664" s="34"/>
      <c r="AV1664" s="34"/>
      <c r="AW1664" s="34"/>
    </row>
    <row r="1665" spans="1:49">
      <c r="A1665" s="34"/>
      <c r="B1665" s="34"/>
      <c r="C1665" s="34"/>
      <c r="D1665" s="34"/>
      <c r="E1665" s="34"/>
      <c r="F1665" s="34"/>
      <c r="G1665" s="34"/>
      <c r="O1665" s="34"/>
      <c r="P1665" s="34"/>
      <c r="Q1665" s="34"/>
      <c r="R1665" s="34"/>
      <c r="S1665" s="34"/>
      <c r="T1665" s="34"/>
      <c r="U1665" s="34"/>
      <c r="V1665" s="34"/>
      <c r="W1665" s="34"/>
      <c r="X1665" s="34"/>
      <c r="Y1665" s="34"/>
      <c r="Z1665" s="34"/>
      <c r="AA1665" s="34"/>
      <c r="AB1665" s="34"/>
      <c r="AC1665" s="34"/>
      <c r="AD1665" s="34"/>
      <c r="AE1665" s="34"/>
      <c r="AF1665" s="34"/>
      <c r="AG1665" s="34"/>
      <c r="AH1665" s="34"/>
      <c r="AI1665" s="34"/>
      <c r="AJ1665" s="34"/>
      <c r="AK1665" s="34"/>
      <c r="AL1665" s="34"/>
      <c r="AM1665" s="34"/>
      <c r="AN1665" s="34"/>
      <c r="AO1665" s="34"/>
      <c r="AP1665" s="34"/>
      <c r="AQ1665" s="34"/>
      <c r="AR1665" s="34"/>
      <c r="AS1665" s="34"/>
      <c r="AT1665" s="34"/>
      <c r="AU1665" s="34"/>
      <c r="AV1665" s="34"/>
      <c r="AW1665" s="34"/>
    </row>
    <row r="1666" spans="1:49">
      <c r="A1666" s="34"/>
      <c r="B1666" s="34"/>
      <c r="C1666" s="34"/>
      <c r="D1666" s="34"/>
      <c r="E1666" s="34"/>
      <c r="F1666" s="34"/>
      <c r="G1666" s="34"/>
      <c r="O1666" s="34"/>
      <c r="P1666" s="34"/>
      <c r="Q1666" s="34"/>
      <c r="R1666" s="34"/>
      <c r="S1666" s="34"/>
      <c r="T1666" s="34"/>
      <c r="U1666" s="34"/>
      <c r="V1666" s="34"/>
      <c r="W1666" s="34"/>
      <c r="X1666" s="34"/>
      <c r="Y1666" s="34"/>
      <c r="Z1666" s="34"/>
      <c r="AA1666" s="34"/>
      <c r="AB1666" s="34"/>
      <c r="AC1666" s="34"/>
      <c r="AD1666" s="34"/>
      <c r="AE1666" s="34"/>
      <c r="AF1666" s="34"/>
      <c r="AG1666" s="34"/>
      <c r="AH1666" s="34"/>
      <c r="AI1666" s="34"/>
      <c r="AJ1666" s="34"/>
      <c r="AK1666" s="34"/>
      <c r="AL1666" s="34"/>
      <c r="AM1666" s="34"/>
      <c r="AN1666" s="34"/>
      <c r="AO1666" s="34"/>
      <c r="AP1666" s="34"/>
      <c r="AQ1666" s="34"/>
      <c r="AR1666" s="34"/>
      <c r="AS1666" s="34"/>
      <c r="AT1666" s="34"/>
      <c r="AU1666" s="34"/>
      <c r="AV1666" s="34"/>
      <c r="AW1666" s="34"/>
    </row>
    <row r="1667" spans="1:49">
      <c r="A1667" s="34"/>
      <c r="B1667" s="34"/>
      <c r="C1667" s="34"/>
      <c r="D1667" s="34"/>
      <c r="E1667" s="34"/>
      <c r="F1667" s="34"/>
      <c r="G1667" s="34"/>
      <c r="O1667" s="34"/>
      <c r="P1667" s="34"/>
      <c r="Q1667" s="34"/>
      <c r="R1667" s="34"/>
      <c r="S1667" s="34"/>
      <c r="T1667" s="34"/>
      <c r="U1667" s="34"/>
      <c r="V1667" s="34"/>
      <c r="W1667" s="34"/>
      <c r="X1667" s="34"/>
      <c r="Y1667" s="34"/>
      <c r="Z1667" s="34"/>
      <c r="AA1667" s="34"/>
      <c r="AB1667" s="34"/>
      <c r="AC1667" s="34"/>
      <c r="AD1667" s="34"/>
      <c r="AE1667" s="34"/>
      <c r="AF1667" s="34"/>
      <c r="AG1667" s="34"/>
      <c r="AH1667" s="34"/>
      <c r="AI1667" s="34"/>
      <c r="AJ1667" s="34"/>
      <c r="AK1667" s="34"/>
      <c r="AL1667" s="34"/>
      <c r="AM1667" s="34"/>
      <c r="AN1667" s="34"/>
      <c r="AO1667" s="34"/>
      <c r="AP1667" s="34"/>
      <c r="AQ1667" s="34"/>
      <c r="AR1667" s="34"/>
      <c r="AS1667" s="34"/>
      <c r="AT1667" s="34"/>
      <c r="AU1667" s="34"/>
      <c r="AV1667" s="34"/>
      <c r="AW1667" s="34"/>
    </row>
    <row r="1668" spans="1:49">
      <c r="A1668" s="34"/>
      <c r="B1668" s="34"/>
      <c r="C1668" s="34"/>
      <c r="D1668" s="34"/>
      <c r="E1668" s="34"/>
      <c r="F1668" s="34"/>
      <c r="G1668" s="34"/>
      <c r="O1668" s="34"/>
      <c r="P1668" s="34"/>
      <c r="Q1668" s="34"/>
      <c r="R1668" s="34"/>
      <c r="S1668" s="34"/>
      <c r="T1668" s="34"/>
      <c r="U1668" s="34"/>
      <c r="V1668" s="34"/>
      <c r="W1668" s="34"/>
      <c r="X1668" s="34"/>
      <c r="Y1668" s="34"/>
      <c r="Z1668" s="34"/>
      <c r="AA1668" s="34"/>
      <c r="AB1668" s="34"/>
      <c r="AC1668" s="34"/>
      <c r="AD1668" s="34"/>
      <c r="AE1668" s="34"/>
      <c r="AF1668" s="34"/>
      <c r="AG1668" s="34"/>
      <c r="AH1668" s="34"/>
      <c r="AI1668" s="34"/>
      <c r="AJ1668" s="34"/>
      <c r="AK1668" s="34"/>
      <c r="AL1668" s="34"/>
      <c r="AM1668" s="34"/>
      <c r="AN1668" s="34"/>
      <c r="AO1668" s="34"/>
      <c r="AP1668" s="34"/>
      <c r="AQ1668" s="34"/>
      <c r="AR1668" s="34"/>
      <c r="AS1668" s="34"/>
      <c r="AT1668" s="34"/>
      <c r="AU1668" s="34"/>
      <c r="AV1668" s="34"/>
      <c r="AW1668" s="34"/>
    </row>
    <row r="1669" spans="1:49">
      <c r="A1669" s="34"/>
      <c r="B1669" s="34"/>
      <c r="C1669" s="34"/>
      <c r="D1669" s="34"/>
      <c r="E1669" s="34"/>
      <c r="F1669" s="34"/>
      <c r="G1669" s="34"/>
      <c r="O1669" s="34"/>
      <c r="P1669" s="34"/>
      <c r="Q1669" s="34"/>
      <c r="R1669" s="34"/>
      <c r="S1669" s="34"/>
      <c r="T1669" s="34"/>
      <c r="U1669" s="34"/>
      <c r="V1669" s="34"/>
      <c r="W1669" s="34"/>
      <c r="X1669" s="34"/>
      <c r="Y1669" s="34"/>
      <c r="Z1669" s="34"/>
      <c r="AA1669" s="34"/>
      <c r="AB1669" s="34"/>
      <c r="AC1669" s="34"/>
      <c r="AD1669" s="34"/>
      <c r="AE1669" s="34"/>
      <c r="AF1669" s="34"/>
      <c r="AG1669" s="34"/>
      <c r="AH1669" s="34"/>
      <c r="AI1669" s="34"/>
      <c r="AJ1669" s="34"/>
      <c r="AK1669" s="34"/>
      <c r="AL1669" s="34"/>
      <c r="AM1669" s="34"/>
      <c r="AN1669" s="34"/>
      <c r="AO1669" s="34"/>
      <c r="AP1669" s="34"/>
      <c r="AQ1669" s="34"/>
      <c r="AR1669" s="34"/>
      <c r="AS1669" s="34"/>
      <c r="AT1669" s="34"/>
      <c r="AU1669" s="34"/>
      <c r="AV1669" s="34"/>
      <c r="AW1669" s="34"/>
    </row>
    <row r="1670" spans="1:49">
      <c r="A1670" s="34"/>
      <c r="B1670" s="34"/>
      <c r="C1670" s="34"/>
      <c r="D1670" s="34"/>
      <c r="E1670" s="34"/>
      <c r="F1670" s="34"/>
      <c r="G1670" s="34"/>
      <c r="O1670" s="34"/>
      <c r="P1670" s="34"/>
      <c r="Q1670" s="34"/>
      <c r="R1670" s="34"/>
      <c r="S1670" s="34"/>
      <c r="T1670" s="34"/>
      <c r="U1670" s="34"/>
      <c r="V1670" s="34"/>
      <c r="W1670" s="34"/>
      <c r="X1670" s="34"/>
      <c r="Y1670" s="34"/>
      <c r="Z1670" s="34"/>
      <c r="AA1670" s="34"/>
      <c r="AB1670" s="34"/>
      <c r="AC1670" s="34"/>
      <c r="AD1670" s="34"/>
      <c r="AE1670" s="34"/>
      <c r="AF1670" s="34"/>
      <c r="AG1670" s="34"/>
      <c r="AH1670" s="34"/>
      <c r="AI1670" s="34"/>
      <c r="AJ1670" s="34"/>
      <c r="AK1670" s="34"/>
      <c r="AL1670" s="34"/>
      <c r="AM1670" s="34"/>
      <c r="AN1670" s="34"/>
      <c r="AO1670" s="34"/>
      <c r="AP1670" s="34"/>
      <c r="AQ1670" s="34"/>
      <c r="AR1670" s="34"/>
      <c r="AS1670" s="34"/>
      <c r="AT1670" s="34"/>
      <c r="AU1670" s="34"/>
      <c r="AV1670" s="34"/>
      <c r="AW1670" s="34"/>
    </row>
    <row r="1671" spans="1:49">
      <c r="A1671" s="34"/>
      <c r="B1671" s="34"/>
      <c r="C1671" s="34"/>
      <c r="D1671" s="34"/>
      <c r="E1671" s="34"/>
      <c r="F1671" s="34"/>
      <c r="G1671" s="34"/>
      <c r="O1671" s="34"/>
      <c r="P1671" s="34"/>
      <c r="Q1671" s="34"/>
      <c r="R1671" s="34"/>
      <c r="S1671" s="34"/>
      <c r="T1671" s="34"/>
      <c r="U1671" s="34"/>
      <c r="V1671" s="34"/>
      <c r="W1671" s="34"/>
      <c r="X1671" s="34"/>
      <c r="Y1671" s="34"/>
      <c r="Z1671" s="34"/>
      <c r="AA1671" s="34"/>
      <c r="AB1671" s="34"/>
      <c r="AC1671" s="34"/>
      <c r="AD1671" s="34"/>
      <c r="AE1671" s="34"/>
      <c r="AF1671" s="34"/>
      <c r="AG1671" s="34"/>
      <c r="AH1671" s="34"/>
      <c r="AI1671" s="34"/>
      <c r="AJ1671" s="34"/>
      <c r="AK1671" s="34"/>
      <c r="AL1671" s="34"/>
      <c r="AM1671" s="34"/>
      <c r="AN1671" s="34"/>
      <c r="AO1671" s="34"/>
      <c r="AP1671" s="34"/>
      <c r="AQ1671" s="34"/>
      <c r="AR1671" s="34"/>
      <c r="AS1671" s="34"/>
      <c r="AT1671" s="34"/>
      <c r="AU1671" s="34"/>
      <c r="AV1671" s="34"/>
      <c r="AW1671" s="34"/>
    </row>
    <row r="1672" spans="1:49">
      <c r="A1672" s="34"/>
      <c r="B1672" s="34"/>
      <c r="C1672" s="34"/>
      <c r="D1672" s="34"/>
      <c r="E1672" s="34"/>
      <c r="F1672" s="34"/>
      <c r="G1672" s="34"/>
      <c r="O1672" s="34"/>
      <c r="P1672" s="34"/>
      <c r="Q1672" s="34"/>
      <c r="R1672" s="34"/>
      <c r="S1672" s="34"/>
      <c r="T1672" s="34"/>
      <c r="U1672" s="34"/>
      <c r="V1672" s="34"/>
      <c r="W1672" s="34"/>
      <c r="X1672" s="34"/>
      <c r="Y1672" s="34"/>
      <c r="Z1672" s="34"/>
      <c r="AA1672" s="34"/>
      <c r="AB1672" s="34"/>
      <c r="AC1672" s="34"/>
      <c r="AD1672" s="34"/>
      <c r="AE1672" s="34"/>
      <c r="AF1672" s="34"/>
      <c r="AG1672" s="34"/>
      <c r="AH1672" s="34"/>
      <c r="AI1672" s="34"/>
      <c r="AJ1672" s="34"/>
      <c r="AK1672" s="34"/>
      <c r="AL1672" s="34"/>
      <c r="AM1672" s="34"/>
      <c r="AN1672" s="34"/>
      <c r="AO1672" s="34"/>
      <c r="AP1672" s="34"/>
      <c r="AQ1672" s="34"/>
      <c r="AR1672" s="34"/>
      <c r="AS1672" s="34"/>
      <c r="AT1672" s="34"/>
      <c r="AU1672" s="34"/>
      <c r="AV1672" s="34"/>
      <c r="AW1672" s="34"/>
    </row>
    <row r="1673" spans="1:49">
      <c r="A1673" s="34"/>
      <c r="B1673" s="34"/>
      <c r="C1673" s="34"/>
      <c r="D1673" s="34"/>
      <c r="E1673" s="34"/>
      <c r="F1673" s="34"/>
      <c r="G1673" s="34"/>
      <c r="O1673" s="34"/>
      <c r="P1673" s="34"/>
      <c r="Q1673" s="34"/>
      <c r="R1673" s="34"/>
      <c r="S1673" s="34"/>
      <c r="T1673" s="34"/>
      <c r="U1673" s="34"/>
      <c r="V1673" s="34"/>
      <c r="W1673" s="34"/>
      <c r="X1673" s="34"/>
      <c r="Y1673" s="34"/>
      <c r="Z1673" s="34"/>
      <c r="AA1673" s="34"/>
      <c r="AB1673" s="34"/>
      <c r="AC1673" s="34"/>
      <c r="AD1673" s="34"/>
      <c r="AE1673" s="34"/>
      <c r="AF1673" s="34"/>
      <c r="AG1673" s="34"/>
      <c r="AH1673" s="34"/>
      <c r="AI1673" s="34"/>
      <c r="AJ1673" s="34"/>
      <c r="AK1673" s="34"/>
      <c r="AL1673" s="34"/>
      <c r="AM1673" s="34"/>
      <c r="AN1673" s="34"/>
      <c r="AO1673" s="34"/>
      <c r="AP1673" s="34"/>
      <c r="AQ1673" s="34"/>
      <c r="AR1673" s="34"/>
      <c r="AS1673" s="34"/>
      <c r="AT1673" s="34"/>
      <c r="AU1673" s="34"/>
      <c r="AV1673" s="34"/>
      <c r="AW1673" s="34"/>
    </row>
    <row r="1674" spans="1:49">
      <c r="A1674" s="34"/>
      <c r="B1674" s="34"/>
      <c r="C1674" s="34"/>
      <c r="D1674" s="34"/>
      <c r="E1674" s="34"/>
      <c r="F1674" s="34"/>
      <c r="G1674" s="34"/>
      <c r="O1674" s="34"/>
      <c r="P1674" s="34"/>
      <c r="Q1674" s="34"/>
      <c r="R1674" s="34"/>
      <c r="S1674" s="34"/>
      <c r="T1674" s="34"/>
      <c r="U1674" s="34"/>
      <c r="V1674" s="34"/>
      <c r="W1674" s="34"/>
      <c r="X1674" s="34"/>
      <c r="Y1674" s="34"/>
      <c r="Z1674" s="34"/>
      <c r="AA1674" s="34"/>
      <c r="AB1674" s="34"/>
      <c r="AC1674" s="34"/>
      <c r="AD1674" s="34"/>
      <c r="AE1674" s="34"/>
      <c r="AF1674" s="34"/>
      <c r="AG1674" s="34"/>
      <c r="AH1674" s="34"/>
      <c r="AI1674" s="34"/>
      <c r="AJ1674" s="34"/>
      <c r="AK1674" s="34"/>
      <c r="AL1674" s="34"/>
      <c r="AM1674" s="34"/>
      <c r="AN1674" s="34"/>
      <c r="AO1674" s="34"/>
      <c r="AP1674" s="34"/>
      <c r="AQ1674" s="34"/>
      <c r="AR1674" s="34"/>
      <c r="AS1674" s="34"/>
      <c r="AT1674" s="34"/>
      <c r="AU1674" s="34"/>
      <c r="AV1674" s="34"/>
      <c r="AW1674" s="34"/>
    </row>
    <row r="1675" spans="1:49">
      <c r="A1675" s="34"/>
      <c r="B1675" s="34"/>
      <c r="C1675" s="34"/>
      <c r="D1675" s="34"/>
      <c r="E1675" s="34"/>
      <c r="F1675" s="34"/>
      <c r="G1675" s="34"/>
      <c r="O1675" s="34"/>
      <c r="P1675" s="34"/>
      <c r="Q1675" s="34"/>
      <c r="R1675" s="34"/>
      <c r="S1675" s="34"/>
      <c r="T1675" s="34"/>
      <c r="U1675" s="34"/>
      <c r="V1675" s="34"/>
      <c r="W1675" s="34"/>
      <c r="X1675" s="34"/>
      <c r="Y1675" s="34"/>
      <c r="Z1675" s="34"/>
      <c r="AA1675" s="34"/>
      <c r="AB1675" s="34"/>
      <c r="AC1675" s="34"/>
      <c r="AD1675" s="34"/>
      <c r="AE1675" s="34"/>
      <c r="AF1675" s="34"/>
      <c r="AG1675" s="34"/>
      <c r="AH1675" s="34"/>
      <c r="AI1675" s="34"/>
      <c r="AJ1675" s="34"/>
      <c r="AK1675" s="34"/>
      <c r="AL1675" s="34"/>
      <c r="AM1675" s="34"/>
      <c r="AN1675" s="34"/>
      <c r="AO1675" s="34"/>
      <c r="AP1675" s="34"/>
      <c r="AQ1675" s="34"/>
      <c r="AR1675" s="34"/>
      <c r="AS1675" s="34"/>
      <c r="AT1675" s="34"/>
      <c r="AU1675" s="34"/>
      <c r="AV1675" s="34"/>
      <c r="AW1675" s="34"/>
    </row>
    <row r="1676" spans="1:49">
      <c r="A1676" s="34"/>
      <c r="B1676" s="34"/>
      <c r="C1676" s="34"/>
      <c r="D1676" s="34"/>
      <c r="E1676" s="34"/>
      <c r="F1676" s="34"/>
      <c r="G1676" s="34"/>
      <c r="O1676" s="34"/>
      <c r="P1676" s="34"/>
      <c r="Q1676" s="34"/>
      <c r="R1676" s="34"/>
      <c r="S1676" s="34"/>
      <c r="T1676" s="34"/>
      <c r="U1676" s="34"/>
      <c r="V1676" s="34"/>
      <c r="W1676" s="34"/>
      <c r="X1676" s="34"/>
      <c r="Y1676" s="34"/>
      <c r="Z1676" s="34"/>
      <c r="AA1676" s="34"/>
      <c r="AB1676" s="34"/>
      <c r="AC1676" s="34"/>
      <c r="AD1676" s="34"/>
      <c r="AE1676" s="34"/>
      <c r="AF1676" s="34"/>
      <c r="AG1676" s="34"/>
      <c r="AH1676" s="34"/>
      <c r="AI1676" s="34"/>
      <c r="AJ1676" s="34"/>
      <c r="AK1676" s="34"/>
      <c r="AL1676" s="34"/>
      <c r="AM1676" s="34"/>
      <c r="AN1676" s="34"/>
      <c r="AO1676" s="34"/>
      <c r="AP1676" s="34"/>
      <c r="AQ1676" s="34"/>
      <c r="AR1676" s="34"/>
      <c r="AS1676" s="34"/>
      <c r="AT1676" s="34"/>
      <c r="AU1676" s="34"/>
      <c r="AV1676" s="34"/>
      <c r="AW1676" s="34"/>
    </row>
    <row r="1677" spans="1:49">
      <c r="A1677" s="34"/>
      <c r="B1677" s="34"/>
      <c r="C1677" s="34"/>
      <c r="D1677" s="34"/>
      <c r="E1677" s="34"/>
      <c r="F1677" s="34"/>
      <c r="G1677" s="34"/>
      <c r="O1677" s="34"/>
      <c r="P1677" s="34"/>
      <c r="Q1677" s="34"/>
      <c r="R1677" s="34"/>
      <c r="S1677" s="34"/>
      <c r="T1677" s="34"/>
      <c r="U1677" s="34"/>
      <c r="V1677" s="34"/>
      <c r="W1677" s="34"/>
      <c r="X1677" s="34"/>
      <c r="Y1677" s="34"/>
      <c r="Z1677" s="34"/>
      <c r="AA1677" s="34"/>
      <c r="AB1677" s="34"/>
      <c r="AC1677" s="34"/>
      <c r="AD1677" s="34"/>
      <c r="AE1677" s="34"/>
      <c r="AF1677" s="34"/>
      <c r="AG1677" s="34"/>
      <c r="AH1677" s="34"/>
      <c r="AI1677" s="34"/>
      <c r="AJ1677" s="34"/>
      <c r="AK1677" s="34"/>
      <c r="AL1677" s="34"/>
      <c r="AM1677" s="34"/>
      <c r="AN1677" s="34"/>
      <c r="AO1677" s="34"/>
      <c r="AP1677" s="34"/>
      <c r="AQ1677" s="34"/>
      <c r="AR1677" s="34"/>
      <c r="AS1677" s="34"/>
      <c r="AT1677" s="34"/>
      <c r="AU1677" s="34"/>
      <c r="AV1677" s="34"/>
      <c r="AW1677" s="34"/>
    </row>
    <row r="1678" spans="1:49">
      <c r="A1678" s="34"/>
      <c r="B1678" s="34"/>
      <c r="C1678" s="34"/>
      <c r="D1678" s="34"/>
      <c r="E1678" s="34"/>
      <c r="F1678" s="34"/>
      <c r="G1678" s="34"/>
      <c r="O1678" s="34"/>
      <c r="P1678" s="34"/>
      <c r="Q1678" s="34"/>
      <c r="R1678" s="34"/>
      <c r="S1678" s="34"/>
      <c r="T1678" s="34"/>
      <c r="U1678" s="34"/>
      <c r="V1678" s="34"/>
      <c r="W1678" s="34"/>
      <c r="X1678" s="34"/>
      <c r="Y1678" s="34"/>
      <c r="Z1678" s="34"/>
      <c r="AA1678" s="34"/>
      <c r="AB1678" s="34"/>
      <c r="AC1678" s="34"/>
      <c r="AD1678" s="34"/>
      <c r="AE1678" s="34"/>
      <c r="AF1678" s="34"/>
      <c r="AG1678" s="34"/>
      <c r="AH1678" s="34"/>
      <c r="AI1678" s="34"/>
      <c r="AJ1678" s="34"/>
      <c r="AK1678" s="34"/>
      <c r="AL1678" s="34"/>
      <c r="AM1678" s="34"/>
      <c r="AN1678" s="34"/>
      <c r="AO1678" s="34"/>
      <c r="AP1678" s="34"/>
      <c r="AQ1678" s="34"/>
      <c r="AR1678" s="34"/>
      <c r="AS1678" s="34"/>
      <c r="AT1678" s="34"/>
      <c r="AU1678" s="34"/>
      <c r="AV1678" s="34"/>
      <c r="AW1678" s="34"/>
    </row>
    <row r="1679" spans="1:49">
      <c r="A1679" s="34"/>
      <c r="B1679" s="34"/>
      <c r="C1679" s="34"/>
      <c r="D1679" s="34"/>
      <c r="E1679" s="34"/>
      <c r="F1679" s="34"/>
      <c r="G1679" s="34"/>
      <c r="O1679" s="34"/>
      <c r="P1679" s="34"/>
      <c r="Q1679" s="34"/>
      <c r="R1679" s="34"/>
      <c r="S1679" s="34"/>
      <c r="T1679" s="34"/>
      <c r="U1679" s="34"/>
      <c r="V1679" s="34"/>
      <c r="W1679" s="34"/>
      <c r="X1679" s="34"/>
      <c r="Y1679" s="34"/>
      <c r="Z1679" s="34"/>
      <c r="AA1679" s="34"/>
      <c r="AB1679" s="34"/>
      <c r="AC1679" s="34"/>
      <c r="AD1679" s="34"/>
      <c r="AE1679" s="34"/>
      <c r="AF1679" s="34"/>
      <c r="AG1679" s="34"/>
      <c r="AH1679" s="34"/>
      <c r="AI1679" s="34"/>
      <c r="AJ1679" s="34"/>
      <c r="AK1679" s="34"/>
      <c r="AL1679" s="34"/>
      <c r="AM1679" s="34"/>
      <c r="AN1679" s="34"/>
      <c r="AO1679" s="34"/>
      <c r="AP1679" s="34"/>
      <c r="AQ1679" s="34"/>
      <c r="AR1679" s="34"/>
      <c r="AS1679" s="34"/>
      <c r="AT1679" s="34"/>
      <c r="AU1679" s="34"/>
      <c r="AV1679" s="34"/>
      <c r="AW1679" s="34"/>
    </row>
    <row r="1680" spans="1:49">
      <c r="A1680" s="34"/>
      <c r="B1680" s="34"/>
      <c r="C1680" s="34"/>
      <c r="D1680" s="34"/>
      <c r="E1680" s="34"/>
      <c r="F1680" s="34"/>
      <c r="G1680" s="34"/>
      <c r="O1680" s="34"/>
      <c r="P1680" s="34"/>
      <c r="Q1680" s="34"/>
      <c r="R1680" s="34"/>
      <c r="S1680" s="34"/>
      <c r="T1680" s="34"/>
      <c r="U1680" s="34"/>
      <c r="V1680" s="34"/>
      <c r="W1680" s="34"/>
      <c r="X1680" s="34"/>
      <c r="Y1680" s="34"/>
      <c r="Z1680" s="34"/>
      <c r="AA1680" s="34"/>
      <c r="AB1680" s="34"/>
      <c r="AC1680" s="34"/>
      <c r="AD1680" s="34"/>
      <c r="AE1680" s="34"/>
      <c r="AF1680" s="34"/>
      <c r="AG1680" s="34"/>
      <c r="AH1680" s="34"/>
      <c r="AI1680" s="34"/>
      <c r="AJ1680" s="34"/>
      <c r="AK1680" s="34"/>
      <c r="AL1680" s="34"/>
      <c r="AM1680" s="34"/>
      <c r="AN1680" s="34"/>
      <c r="AO1680" s="34"/>
      <c r="AP1680" s="34"/>
      <c r="AQ1680" s="34"/>
      <c r="AR1680" s="34"/>
      <c r="AS1680" s="34"/>
      <c r="AT1680" s="34"/>
      <c r="AU1680" s="34"/>
      <c r="AV1680" s="34"/>
      <c r="AW1680" s="34"/>
    </row>
    <row r="1681" spans="1:49">
      <c r="A1681" s="34"/>
      <c r="B1681" s="34"/>
      <c r="C1681" s="34"/>
      <c r="D1681" s="34"/>
      <c r="E1681" s="34"/>
      <c r="F1681" s="34"/>
      <c r="G1681" s="34"/>
      <c r="O1681" s="34"/>
      <c r="P1681" s="34"/>
      <c r="Q1681" s="34"/>
      <c r="R1681" s="34"/>
      <c r="S1681" s="34"/>
      <c r="T1681" s="34"/>
      <c r="U1681" s="34"/>
      <c r="V1681" s="34"/>
      <c r="W1681" s="34"/>
      <c r="X1681" s="34"/>
      <c r="Y1681" s="34"/>
      <c r="Z1681" s="34"/>
      <c r="AA1681" s="34"/>
      <c r="AB1681" s="34"/>
      <c r="AC1681" s="34"/>
      <c r="AD1681" s="34"/>
      <c r="AE1681" s="34"/>
      <c r="AF1681" s="34"/>
      <c r="AG1681" s="34"/>
      <c r="AH1681" s="34"/>
      <c r="AI1681" s="34"/>
      <c r="AJ1681" s="34"/>
      <c r="AK1681" s="34"/>
      <c r="AL1681" s="34"/>
      <c r="AM1681" s="34"/>
      <c r="AN1681" s="34"/>
      <c r="AO1681" s="34"/>
      <c r="AP1681" s="34"/>
      <c r="AQ1681" s="34"/>
      <c r="AR1681" s="34"/>
      <c r="AS1681" s="34"/>
      <c r="AT1681" s="34"/>
      <c r="AU1681" s="34"/>
      <c r="AV1681" s="34"/>
      <c r="AW1681" s="34"/>
    </row>
    <row r="1682" spans="1:49">
      <c r="A1682" s="34"/>
      <c r="B1682" s="34"/>
      <c r="C1682" s="34"/>
      <c r="D1682" s="34"/>
      <c r="E1682" s="34"/>
      <c r="F1682" s="34"/>
      <c r="G1682" s="34"/>
      <c r="O1682" s="34"/>
      <c r="P1682" s="34"/>
      <c r="Q1682" s="34"/>
      <c r="R1682" s="34"/>
      <c r="S1682" s="34"/>
      <c r="T1682" s="34"/>
      <c r="U1682" s="34"/>
      <c r="V1682" s="34"/>
      <c r="W1682" s="34"/>
      <c r="X1682" s="34"/>
      <c r="Y1682" s="34"/>
      <c r="Z1682" s="34"/>
      <c r="AA1682" s="34"/>
      <c r="AB1682" s="34"/>
      <c r="AC1682" s="34"/>
      <c r="AD1682" s="34"/>
      <c r="AE1682" s="34"/>
      <c r="AF1682" s="34"/>
      <c r="AG1682" s="34"/>
      <c r="AH1682" s="34"/>
      <c r="AI1682" s="34"/>
      <c r="AJ1682" s="34"/>
      <c r="AK1682" s="34"/>
      <c r="AL1682" s="34"/>
      <c r="AM1682" s="34"/>
      <c r="AN1682" s="34"/>
      <c r="AO1682" s="34"/>
      <c r="AP1682" s="34"/>
      <c r="AQ1682" s="34"/>
      <c r="AR1682" s="34"/>
      <c r="AS1682" s="34"/>
      <c r="AT1682" s="34"/>
      <c r="AU1682" s="34"/>
      <c r="AV1682" s="34"/>
      <c r="AW1682" s="34"/>
    </row>
    <row r="1683" spans="1:49">
      <c r="A1683" s="34"/>
      <c r="B1683" s="34"/>
      <c r="C1683" s="34"/>
      <c r="D1683" s="34"/>
      <c r="E1683" s="34"/>
      <c r="F1683" s="34"/>
      <c r="G1683" s="34"/>
      <c r="O1683" s="34"/>
      <c r="P1683" s="34"/>
      <c r="Q1683" s="34"/>
      <c r="R1683" s="34"/>
      <c r="S1683" s="34"/>
      <c r="T1683" s="34"/>
      <c r="U1683" s="34"/>
      <c r="V1683" s="34"/>
      <c r="W1683" s="34"/>
      <c r="X1683" s="34"/>
      <c r="Y1683" s="34"/>
      <c r="Z1683" s="34"/>
      <c r="AA1683" s="34"/>
      <c r="AB1683" s="34"/>
      <c r="AC1683" s="34"/>
      <c r="AD1683" s="34"/>
      <c r="AE1683" s="34"/>
      <c r="AF1683" s="34"/>
      <c r="AG1683" s="34"/>
      <c r="AH1683" s="34"/>
      <c r="AI1683" s="34"/>
      <c r="AJ1683" s="34"/>
      <c r="AK1683" s="34"/>
      <c r="AL1683" s="34"/>
      <c r="AM1683" s="34"/>
      <c r="AN1683" s="34"/>
      <c r="AO1683" s="34"/>
      <c r="AP1683" s="34"/>
      <c r="AQ1683" s="34"/>
      <c r="AR1683" s="34"/>
      <c r="AS1683" s="34"/>
      <c r="AT1683" s="34"/>
      <c r="AU1683" s="34"/>
      <c r="AV1683" s="34"/>
      <c r="AW1683" s="34"/>
    </row>
    <row r="1684" spans="1:49">
      <c r="A1684" s="34"/>
      <c r="B1684" s="34"/>
      <c r="C1684" s="34"/>
      <c r="D1684" s="34"/>
      <c r="E1684" s="34"/>
      <c r="F1684" s="34"/>
      <c r="G1684" s="34"/>
      <c r="O1684" s="34"/>
      <c r="P1684" s="34"/>
      <c r="Q1684" s="34"/>
      <c r="R1684" s="34"/>
      <c r="S1684" s="34"/>
      <c r="T1684" s="34"/>
      <c r="U1684" s="34"/>
      <c r="V1684" s="34"/>
      <c r="W1684" s="34"/>
      <c r="X1684" s="34"/>
      <c r="Y1684" s="34"/>
      <c r="Z1684" s="34"/>
      <c r="AA1684" s="34"/>
      <c r="AB1684" s="34"/>
      <c r="AC1684" s="34"/>
      <c r="AD1684" s="34"/>
      <c r="AE1684" s="34"/>
      <c r="AF1684" s="34"/>
      <c r="AG1684" s="34"/>
      <c r="AH1684" s="34"/>
      <c r="AI1684" s="34"/>
      <c r="AJ1684" s="34"/>
      <c r="AK1684" s="34"/>
      <c r="AL1684" s="34"/>
      <c r="AM1684" s="34"/>
      <c r="AN1684" s="34"/>
      <c r="AO1684" s="34"/>
      <c r="AP1684" s="34"/>
      <c r="AQ1684" s="34"/>
      <c r="AR1684" s="34"/>
      <c r="AS1684" s="34"/>
      <c r="AT1684" s="34"/>
      <c r="AU1684" s="34"/>
      <c r="AV1684" s="34"/>
      <c r="AW1684" s="34"/>
    </row>
    <row r="1685" spans="1:49">
      <c r="A1685" s="34"/>
      <c r="B1685" s="34"/>
      <c r="C1685" s="34"/>
      <c r="D1685" s="34"/>
      <c r="E1685" s="34"/>
      <c r="F1685" s="34"/>
      <c r="G1685" s="34"/>
      <c r="O1685" s="34"/>
      <c r="P1685" s="34"/>
      <c r="Q1685" s="34"/>
      <c r="R1685" s="34"/>
      <c r="S1685" s="34"/>
      <c r="T1685" s="34"/>
      <c r="U1685" s="34"/>
      <c r="V1685" s="34"/>
      <c r="W1685" s="34"/>
      <c r="X1685" s="34"/>
      <c r="Y1685" s="34"/>
      <c r="Z1685" s="34"/>
      <c r="AA1685" s="34"/>
      <c r="AB1685" s="34"/>
      <c r="AC1685" s="34"/>
      <c r="AD1685" s="34"/>
      <c r="AE1685" s="34"/>
      <c r="AF1685" s="34"/>
      <c r="AG1685" s="34"/>
      <c r="AH1685" s="34"/>
      <c r="AI1685" s="34"/>
      <c r="AJ1685" s="34"/>
      <c r="AK1685" s="34"/>
      <c r="AL1685" s="34"/>
      <c r="AM1685" s="34"/>
      <c r="AN1685" s="34"/>
      <c r="AO1685" s="34"/>
      <c r="AP1685" s="34"/>
      <c r="AQ1685" s="34"/>
      <c r="AR1685" s="34"/>
      <c r="AS1685" s="34"/>
      <c r="AT1685" s="34"/>
      <c r="AU1685" s="34"/>
      <c r="AV1685" s="34"/>
      <c r="AW1685" s="34"/>
    </row>
    <row r="1686" spans="1:49">
      <c r="A1686" s="34"/>
      <c r="B1686" s="34"/>
      <c r="C1686" s="34"/>
      <c r="D1686" s="34"/>
      <c r="E1686" s="34"/>
      <c r="F1686" s="34"/>
      <c r="G1686" s="34"/>
      <c r="O1686" s="34"/>
      <c r="P1686" s="34"/>
      <c r="Q1686" s="34"/>
      <c r="R1686" s="34"/>
      <c r="S1686" s="34"/>
      <c r="T1686" s="34"/>
      <c r="U1686" s="34"/>
      <c r="V1686" s="34"/>
      <c r="W1686" s="34"/>
      <c r="X1686" s="34"/>
      <c r="Y1686" s="34"/>
      <c r="Z1686" s="34"/>
      <c r="AA1686" s="34"/>
      <c r="AB1686" s="34"/>
      <c r="AC1686" s="34"/>
      <c r="AD1686" s="34"/>
      <c r="AE1686" s="34"/>
      <c r="AF1686" s="34"/>
      <c r="AG1686" s="34"/>
      <c r="AH1686" s="34"/>
      <c r="AI1686" s="34"/>
      <c r="AJ1686" s="34"/>
      <c r="AK1686" s="34"/>
      <c r="AL1686" s="34"/>
      <c r="AM1686" s="34"/>
      <c r="AN1686" s="34"/>
      <c r="AO1686" s="34"/>
      <c r="AP1686" s="34"/>
      <c r="AQ1686" s="34"/>
      <c r="AR1686" s="34"/>
      <c r="AS1686" s="34"/>
      <c r="AT1686" s="34"/>
      <c r="AU1686" s="34"/>
      <c r="AV1686" s="34"/>
      <c r="AW1686" s="34"/>
    </row>
    <row r="1687" spans="1:49">
      <c r="A1687" s="34"/>
      <c r="B1687" s="34"/>
      <c r="C1687" s="34"/>
      <c r="D1687" s="34"/>
      <c r="E1687" s="34"/>
      <c r="F1687" s="34"/>
      <c r="G1687" s="34"/>
      <c r="O1687" s="34"/>
      <c r="P1687" s="34"/>
      <c r="Q1687" s="34"/>
      <c r="R1687" s="34"/>
      <c r="S1687" s="34"/>
      <c r="T1687" s="34"/>
      <c r="U1687" s="34"/>
      <c r="V1687" s="34"/>
      <c r="W1687" s="34"/>
      <c r="X1687" s="34"/>
      <c r="Y1687" s="34"/>
      <c r="Z1687" s="34"/>
      <c r="AA1687" s="34"/>
      <c r="AB1687" s="34"/>
      <c r="AC1687" s="34"/>
      <c r="AD1687" s="34"/>
      <c r="AE1687" s="34"/>
      <c r="AF1687" s="34"/>
      <c r="AG1687" s="34"/>
      <c r="AH1687" s="34"/>
      <c r="AI1687" s="34"/>
      <c r="AJ1687" s="34"/>
      <c r="AK1687" s="34"/>
      <c r="AL1687" s="34"/>
      <c r="AM1687" s="34"/>
      <c r="AN1687" s="34"/>
      <c r="AO1687" s="34"/>
      <c r="AP1687" s="34"/>
      <c r="AQ1687" s="34"/>
      <c r="AR1687" s="34"/>
      <c r="AS1687" s="34"/>
      <c r="AT1687" s="34"/>
      <c r="AU1687" s="34"/>
      <c r="AV1687" s="34"/>
      <c r="AW1687" s="34"/>
    </row>
    <row r="1688" spans="1:49">
      <c r="A1688" s="34"/>
      <c r="B1688" s="34"/>
      <c r="C1688" s="34"/>
      <c r="D1688" s="34"/>
      <c r="E1688" s="34"/>
      <c r="F1688" s="34"/>
      <c r="G1688" s="34"/>
      <c r="O1688" s="34"/>
      <c r="P1688" s="34"/>
      <c r="Q1688" s="34"/>
      <c r="R1688" s="34"/>
      <c r="S1688" s="34"/>
      <c r="T1688" s="34"/>
      <c r="U1688" s="34"/>
      <c r="V1688" s="34"/>
      <c r="W1688" s="34"/>
      <c r="X1688" s="34"/>
      <c r="Y1688" s="34"/>
      <c r="Z1688" s="34"/>
      <c r="AA1688" s="34"/>
      <c r="AB1688" s="34"/>
      <c r="AC1688" s="34"/>
      <c r="AD1688" s="34"/>
      <c r="AE1688" s="34"/>
      <c r="AF1688" s="34"/>
      <c r="AG1688" s="34"/>
      <c r="AH1688" s="34"/>
      <c r="AI1688" s="34"/>
      <c r="AJ1688" s="34"/>
      <c r="AK1688" s="34"/>
      <c r="AL1688" s="34"/>
      <c r="AM1688" s="34"/>
      <c r="AN1688" s="34"/>
      <c r="AO1688" s="34"/>
      <c r="AP1688" s="34"/>
      <c r="AQ1688" s="34"/>
      <c r="AR1688" s="34"/>
      <c r="AS1688" s="34"/>
      <c r="AT1688" s="34"/>
      <c r="AU1688" s="34"/>
      <c r="AV1688" s="34"/>
      <c r="AW1688" s="34"/>
    </row>
    <row r="1689" spans="1:49">
      <c r="A1689" s="34"/>
      <c r="B1689" s="34"/>
      <c r="C1689" s="34"/>
      <c r="D1689" s="34"/>
      <c r="E1689" s="34"/>
      <c r="F1689" s="34"/>
      <c r="G1689" s="34"/>
      <c r="O1689" s="34"/>
      <c r="P1689" s="34"/>
      <c r="Q1689" s="34"/>
      <c r="R1689" s="34"/>
      <c r="S1689" s="34"/>
      <c r="T1689" s="34"/>
      <c r="U1689" s="34"/>
      <c r="V1689" s="34"/>
      <c r="W1689" s="34"/>
      <c r="X1689" s="34"/>
      <c r="Y1689" s="34"/>
      <c r="Z1689" s="34"/>
      <c r="AA1689" s="34"/>
      <c r="AB1689" s="34"/>
      <c r="AC1689" s="34"/>
      <c r="AD1689" s="34"/>
      <c r="AE1689" s="34"/>
      <c r="AF1689" s="34"/>
      <c r="AG1689" s="34"/>
      <c r="AH1689" s="34"/>
      <c r="AI1689" s="34"/>
      <c r="AJ1689" s="34"/>
      <c r="AK1689" s="34"/>
      <c r="AL1689" s="34"/>
      <c r="AM1689" s="34"/>
      <c r="AN1689" s="34"/>
      <c r="AO1689" s="34"/>
      <c r="AP1689" s="34"/>
      <c r="AQ1689" s="34"/>
      <c r="AR1689" s="34"/>
      <c r="AS1689" s="34"/>
      <c r="AT1689" s="34"/>
      <c r="AU1689" s="34"/>
      <c r="AV1689" s="34"/>
      <c r="AW1689" s="34"/>
    </row>
    <row r="1690" spans="1:49">
      <c r="A1690" s="34"/>
      <c r="B1690" s="34"/>
      <c r="C1690" s="34"/>
      <c r="D1690" s="34"/>
      <c r="E1690" s="34"/>
      <c r="F1690" s="34"/>
      <c r="G1690" s="34"/>
      <c r="O1690" s="34"/>
      <c r="P1690" s="34"/>
      <c r="Q1690" s="34"/>
      <c r="R1690" s="34"/>
      <c r="S1690" s="34"/>
      <c r="T1690" s="34"/>
      <c r="U1690" s="34"/>
      <c r="V1690" s="34"/>
      <c r="W1690" s="34"/>
      <c r="X1690" s="34"/>
      <c r="Y1690" s="34"/>
      <c r="Z1690" s="34"/>
      <c r="AA1690" s="34"/>
      <c r="AB1690" s="34"/>
      <c r="AC1690" s="34"/>
      <c r="AD1690" s="34"/>
      <c r="AE1690" s="34"/>
      <c r="AF1690" s="34"/>
      <c r="AG1690" s="34"/>
      <c r="AH1690" s="34"/>
      <c r="AI1690" s="34"/>
      <c r="AJ1690" s="34"/>
      <c r="AK1690" s="34"/>
      <c r="AL1690" s="34"/>
      <c r="AM1690" s="34"/>
      <c r="AN1690" s="34"/>
      <c r="AO1690" s="34"/>
      <c r="AP1690" s="34"/>
      <c r="AQ1690" s="34"/>
      <c r="AR1690" s="34"/>
      <c r="AS1690" s="34"/>
      <c r="AT1690" s="34"/>
      <c r="AU1690" s="34"/>
      <c r="AV1690" s="34"/>
      <c r="AW1690" s="34"/>
    </row>
    <row r="1691" spans="1:49">
      <c r="A1691" s="34"/>
      <c r="B1691" s="34"/>
      <c r="C1691" s="34"/>
      <c r="D1691" s="34"/>
      <c r="E1691" s="34"/>
      <c r="F1691" s="34"/>
      <c r="G1691" s="34"/>
      <c r="O1691" s="34"/>
      <c r="P1691" s="34"/>
      <c r="Q1691" s="34"/>
      <c r="R1691" s="34"/>
      <c r="S1691" s="34"/>
      <c r="T1691" s="34"/>
      <c r="U1691" s="34"/>
      <c r="V1691" s="34"/>
      <c r="W1691" s="34"/>
      <c r="X1691" s="34"/>
      <c r="Y1691" s="34"/>
      <c r="Z1691" s="34"/>
      <c r="AA1691" s="34"/>
      <c r="AB1691" s="34"/>
      <c r="AC1691" s="34"/>
      <c r="AD1691" s="34"/>
      <c r="AE1691" s="34"/>
      <c r="AF1691" s="34"/>
      <c r="AG1691" s="34"/>
      <c r="AH1691" s="34"/>
      <c r="AI1691" s="34"/>
      <c r="AJ1691" s="34"/>
      <c r="AK1691" s="34"/>
      <c r="AL1691" s="34"/>
      <c r="AM1691" s="34"/>
      <c r="AN1691" s="34"/>
      <c r="AO1691" s="34"/>
      <c r="AP1691" s="34"/>
      <c r="AQ1691" s="34"/>
      <c r="AR1691" s="34"/>
      <c r="AS1691" s="34"/>
      <c r="AT1691" s="34"/>
      <c r="AU1691" s="34"/>
      <c r="AV1691" s="34"/>
      <c r="AW1691" s="34"/>
    </row>
    <row r="1692" spans="1:49">
      <c r="A1692" s="34"/>
      <c r="B1692" s="34"/>
      <c r="C1692" s="34"/>
      <c r="D1692" s="34"/>
      <c r="E1692" s="34"/>
      <c r="F1692" s="34"/>
      <c r="G1692" s="34"/>
      <c r="O1692" s="34"/>
      <c r="P1692" s="34"/>
      <c r="Q1692" s="34"/>
      <c r="R1692" s="34"/>
      <c r="S1692" s="34"/>
      <c r="T1692" s="34"/>
      <c r="U1692" s="34"/>
      <c r="V1692" s="34"/>
      <c r="W1692" s="34"/>
      <c r="X1692" s="34"/>
      <c r="Y1692" s="34"/>
      <c r="Z1692" s="34"/>
      <c r="AA1692" s="34"/>
      <c r="AB1692" s="34"/>
      <c r="AC1692" s="34"/>
      <c r="AD1692" s="34"/>
      <c r="AE1692" s="34"/>
      <c r="AF1692" s="34"/>
      <c r="AG1692" s="34"/>
      <c r="AH1692" s="34"/>
      <c r="AI1692" s="34"/>
      <c r="AJ1692" s="34"/>
      <c r="AK1692" s="34"/>
      <c r="AL1692" s="34"/>
      <c r="AM1692" s="34"/>
      <c r="AN1692" s="34"/>
      <c r="AO1692" s="34"/>
      <c r="AP1692" s="34"/>
      <c r="AQ1692" s="34"/>
      <c r="AR1692" s="34"/>
      <c r="AS1692" s="34"/>
      <c r="AT1692" s="34"/>
      <c r="AU1692" s="34"/>
      <c r="AV1692" s="34"/>
      <c r="AW1692" s="34"/>
    </row>
    <row r="1693" spans="1:49">
      <c r="A1693" s="34"/>
      <c r="B1693" s="34"/>
      <c r="C1693" s="34"/>
      <c r="D1693" s="34"/>
      <c r="E1693" s="34"/>
      <c r="F1693" s="34"/>
      <c r="G1693" s="34"/>
      <c r="O1693" s="34"/>
      <c r="P1693" s="34"/>
      <c r="Q1693" s="34"/>
      <c r="R1693" s="34"/>
      <c r="S1693" s="34"/>
      <c r="T1693" s="34"/>
      <c r="U1693" s="34"/>
      <c r="V1693" s="34"/>
      <c r="W1693" s="34"/>
      <c r="X1693" s="34"/>
      <c r="Y1693" s="34"/>
      <c r="Z1693" s="34"/>
      <c r="AA1693" s="34"/>
      <c r="AB1693" s="34"/>
      <c r="AC1693" s="34"/>
      <c r="AD1693" s="34"/>
      <c r="AE1693" s="34"/>
      <c r="AF1693" s="34"/>
      <c r="AG1693" s="34"/>
      <c r="AH1693" s="34"/>
      <c r="AI1693" s="34"/>
      <c r="AJ1693" s="34"/>
      <c r="AK1693" s="34"/>
      <c r="AL1693" s="34"/>
      <c r="AM1693" s="34"/>
      <c r="AN1693" s="34"/>
      <c r="AO1693" s="34"/>
      <c r="AP1693" s="34"/>
      <c r="AQ1693" s="34"/>
      <c r="AR1693" s="34"/>
      <c r="AS1693" s="34"/>
      <c r="AT1693" s="34"/>
      <c r="AU1693" s="34"/>
      <c r="AV1693" s="34"/>
      <c r="AW1693" s="34"/>
    </row>
    <row r="1694" spans="1:49">
      <c r="A1694" s="34"/>
      <c r="B1694" s="34"/>
      <c r="C1694" s="34"/>
      <c r="D1694" s="34"/>
      <c r="E1694" s="34"/>
      <c r="F1694" s="34"/>
      <c r="G1694" s="34"/>
      <c r="O1694" s="34"/>
      <c r="P1694" s="34"/>
      <c r="Q1694" s="34"/>
      <c r="R1694" s="34"/>
      <c r="S1694" s="34"/>
      <c r="T1694" s="34"/>
      <c r="U1694" s="34"/>
      <c r="V1694" s="34"/>
      <c r="W1694" s="34"/>
      <c r="X1694" s="34"/>
      <c r="Y1694" s="34"/>
      <c r="Z1694" s="34"/>
      <c r="AA1694" s="34"/>
      <c r="AB1694" s="34"/>
      <c r="AC1694" s="34"/>
      <c r="AD1694" s="34"/>
      <c r="AE1694" s="34"/>
      <c r="AF1694" s="34"/>
      <c r="AG1694" s="34"/>
      <c r="AH1694" s="34"/>
      <c r="AI1694" s="34"/>
      <c r="AJ1694" s="34"/>
      <c r="AK1694" s="34"/>
      <c r="AL1694" s="34"/>
      <c r="AM1694" s="34"/>
      <c r="AN1694" s="34"/>
      <c r="AO1694" s="34"/>
      <c r="AP1694" s="34"/>
      <c r="AQ1694" s="34"/>
      <c r="AR1694" s="34"/>
      <c r="AS1694" s="34"/>
      <c r="AT1694" s="34"/>
      <c r="AU1694" s="34"/>
      <c r="AV1694" s="34"/>
      <c r="AW1694" s="34"/>
    </row>
    <row r="1695" spans="1:49">
      <c r="A1695" s="34"/>
      <c r="B1695" s="34"/>
      <c r="C1695" s="34"/>
      <c r="D1695" s="34"/>
      <c r="E1695" s="34"/>
      <c r="F1695" s="34"/>
      <c r="G1695" s="34"/>
      <c r="O1695" s="34"/>
      <c r="P1695" s="34"/>
      <c r="Q1695" s="34"/>
      <c r="R1695" s="34"/>
      <c r="S1695" s="34"/>
      <c r="T1695" s="34"/>
      <c r="U1695" s="34"/>
      <c r="V1695" s="34"/>
      <c r="W1695" s="34"/>
      <c r="X1695" s="34"/>
      <c r="Y1695" s="34"/>
      <c r="Z1695" s="34"/>
      <c r="AA1695" s="34"/>
      <c r="AB1695" s="34"/>
      <c r="AC1695" s="34"/>
      <c r="AD1695" s="34"/>
      <c r="AE1695" s="34"/>
      <c r="AF1695" s="34"/>
      <c r="AG1695" s="34"/>
      <c r="AH1695" s="34"/>
      <c r="AI1695" s="34"/>
      <c r="AJ1695" s="34"/>
      <c r="AK1695" s="34"/>
      <c r="AL1695" s="34"/>
      <c r="AM1695" s="34"/>
      <c r="AN1695" s="34"/>
      <c r="AO1695" s="34"/>
      <c r="AP1695" s="34"/>
      <c r="AQ1695" s="34"/>
      <c r="AR1695" s="34"/>
      <c r="AS1695" s="34"/>
      <c r="AT1695" s="34"/>
      <c r="AU1695" s="34"/>
      <c r="AV1695" s="34"/>
      <c r="AW1695" s="34"/>
    </row>
    <row r="1696" spans="1:49">
      <c r="A1696" s="34"/>
      <c r="B1696" s="34"/>
      <c r="C1696" s="34"/>
      <c r="D1696" s="34"/>
      <c r="E1696" s="34"/>
      <c r="F1696" s="34"/>
      <c r="G1696" s="34"/>
      <c r="O1696" s="34"/>
      <c r="P1696" s="34"/>
      <c r="Q1696" s="34"/>
      <c r="R1696" s="34"/>
      <c r="S1696" s="34"/>
      <c r="T1696" s="34"/>
      <c r="U1696" s="34"/>
      <c r="V1696" s="34"/>
      <c r="W1696" s="34"/>
      <c r="X1696" s="34"/>
      <c r="Y1696" s="34"/>
      <c r="Z1696" s="34"/>
      <c r="AA1696" s="34"/>
      <c r="AB1696" s="34"/>
      <c r="AC1696" s="34"/>
      <c r="AD1696" s="34"/>
      <c r="AE1696" s="34"/>
      <c r="AF1696" s="34"/>
      <c r="AG1696" s="34"/>
      <c r="AH1696" s="34"/>
      <c r="AI1696" s="34"/>
      <c r="AJ1696" s="34"/>
      <c r="AK1696" s="34"/>
      <c r="AL1696" s="34"/>
      <c r="AM1696" s="34"/>
      <c r="AN1696" s="34"/>
      <c r="AO1696" s="34"/>
      <c r="AP1696" s="34"/>
      <c r="AQ1696" s="34"/>
      <c r="AR1696" s="34"/>
      <c r="AS1696" s="34"/>
      <c r="AT1696" s="34"/>
      <c r="AU1696" s="34"/>
      <c r="AV1696" s="34"/>
      <c r="AW1696" s="34"/>
    </row>
    <row r="1697" spans="1:49">
      <c r="A1697" s="34"/>
      <c r="B1697" s="34"/>
      <c r="C1697" s="34"/>
      <c r="D1697" s="34"/>
      <c r="E1697" s="34"/>
      <c r="F1697" s="34"/>
      <c r="G1697" s="34"/>
      <c r="O1697" s="34"/>
      <c r="P1697" s="34"/>
      <c r="Q1697" s="34"/>
      <c r="R1697" s="34"/>
      <c r="S1697" s="34"/>
      <c r="T1697" s="34"/>
      <c r="U1697" s="34"/>
      <c r="V1697" s="34"/>
      <c r="W1697" s="34"/>
      <c r="X1697" s="34"/>
      <c r="Y1697" s="34"/>
      <c r="Z1697" s="34"/>
      <c r="AA1697" s="34"/>
      <c r="AB1697" s="34"/>
      <c r="AC1697" s="34"/>
      <c r="AD1697" s="34"/>
      <c r="AE1697" s="34"/>
      <c r="AF1697" s="34"/>
      <c r="AG1697" s="34"/>
      <c r="AH1697" s="34"/>
      <c r="AI1697" s="34"/>
      <c r="AJ1697" s="34"/>
      <c r="AK1697" s="34"/>
      <c r="AL1697" s="34"/>
      <c r="AM1697" s="34"/>
      <c r="AN1697" s="34"/>
      <c r="AO1697" s="34"/>
      <c r="AP1697" s="34"/>
      <c r="AQ1697" s="34"/>
      <c r="AR1697" s="34"/>
      <c r="AS1697" s="34"/>
      <c r="AT1697" s="34"/>
      <c r="AU1697" s="34"/>
      <c r="AV1697" s="34"/>
      <c r="AW1697" s="34"/>
    </row>
    <row r="1698" spans="1:49">
      <c r="A1698" s="34"/>
      <c r="B1698" s="34"/>
      <c r="C1698" s="34"/>
      <c r="D1698" s="34"/>
      <c r="E1698" s="34"/>
      <c r="F1698" s="34"/>
      <c r="G1698" s="34"/>
      <c r="O1698" s="34"/>
      <c r="P1698" s="34"/>
      <c r="Q1698" s="34"/>
      <c r="R1698" s="34"/>
      <c r="S1698" s="34"/>
      <c r="T1698" s="34"/>
      <c r="U1698" s="34"/>
      <c r="V1698" s="34"/>
      <c r="W1698" s="34"/>
      <c r="X1698" s="34"/>
      <c r="Y1698" s="34"/>
      <c r="Z1698" s="34"/>
      <c r="AA1698" s="34"/>
      <c r="AB1698" s="34"/>
      <c r="AC1698" s="34"/>
      <c r="AD1698" s="34"/>
      <c r="AE1698" s="34"/>
      <c r="AF1698" s="34"/>
      <c r="AG1698" s="34"/>
      <c r="AH1698" s="34"/>
      <c r="AI1698" s="34"/>
      <c r="AJ1698" s="34"/>
      <c r="AK1698" s="34"/>
      <c r="AL1698" s="34"/>
      <c r="AM1698" s="34"/>
      <c r="AN1698" s="34"/>
      <c r="AO1698" s="34"/>
      <c r="AP1698" s="34"/>
      <c r="AQ1698" s="34"/>
      <c r="AR1698" s="34"/>
      <c r="AS1698" s="34"/>
      <c r="AT1698" s="34"/>
      <c r="AU1698" s="34"/>
      <c r="AV1698" s="34"/>
      <c r="AW1698" s="34"/>
    </row>
    <row r="1699" spans="1:49">
      <c r="A1699" s="34"/>
      <c r="B1699" s="34"/>
      <c r="C1699" s="34"/>
      <c r="D1699" s="34"/>
      <c r="E1699" s="34"/>
      <c r="F1699" s="34"/>
      <c r="G1699" s="34"/>
      <c r="O1699" s="34"/>
      <c r="P1699" s="34"/>
      <c r="Q1699" s="34"/>
      <c r="R1699" s="34"/>
      <c r="S1699" s="34"/>
      <c r="T1699" s="34"/>
      <c r="U1699" s="34"/>
      <c r="V1699" s="34"/>
      <c r="W1699" s="34"/>
      <c r="X1699" s="34"/>
      <c r="Y1699" s="34"/>
      <c r="Z1699" s="34"/>
      <c r="AA1699" s="34"/>
      <c r="AB1699" s="34"/>
      <c r="AC1699" s="34"/>
      <c r="AD1699" s="34"/>
      <c r="AE1699" s="34"/>
      <c r="AF1699" s="34"/>
      <c r="AG1699" s="34"/>
      <c r="AH1699" s="34"/>
      <c r="AI1699" s="34"/>
      <c r="AJ1699" s="34"/>
      <c r="AK1699" s="34"/>
      <c r="AL1699" s="34"/>
      <c r="AM1699" s="34"/>
      <c r="AN1699" s="34"/>
      <c r="AO1699" s="34"/>
      <c r="AP1699" s="34"/>
      <c r="AQ1699" s="34"/>
      <c r="AR1699" s="34"/>
      <c r="AS1699" s="34"/>
      <c r="AT1699" s="34"/>
      <c r="AU1699" s="34"/>
      <c r="AV1699" s="34"/>
      <c r="AW1699" s="34"/>
    </row>
    <row r="1700" spans="1:49">
      <c r="A1700" s="34"/>
      <c r="B1700" s="34"/>
      <c r="C1700" s="34"/>
      <c r="D1700" s="34"/>
      <c r="E1700" s="34"/>
      <c r="F1700" s="34"/>
      <c r="G1700" s="34"/>
      <c r="O1700" s="34"/>
      <c r="P1700" s="34"/>
      <c r="Q1700" s="34"/>
      <c r="R1700" s="34"/>
      <c r="S1700" s="34"/>
      <c r="T1700" s="34"/>
      <c r="U1700" s="34"/>
      <c r="V1700" s="34"/>
      <c r="W1700" s="34"/>
      <c r="X1700" s="34"/>
      <c r="Y1700" s="34"/>
      <c r="Z1700" s="34"/>
      <c r="AA1700" s="34"/>
      <c r="AB1700" s="34"/>
      <c r="AC1700" s="34"/>
      <c r="AD1700" s="34"/>
      <c r="AE1700" s="34"/>
      <c r="AF1700" s="34"/>
      <c r="AG1700" s="34"/>
      <c r="AH1700" s="34"/>
      <c r="AI1700" s="34"/>
      <c r="AJ1700" s="34"/>
      <c r="AK1700" s="34"/>
      <c r="AL1700" s="34"/>
      <c r="AM1700" s="34"/>
      <c r="AN1700" s="34"/>
      <c r="AO1700" s="34"/>
      <c r="AP1700" s="34"/>
      <c r="AQ1700" s="34"/>
      <c r="AR1700" s="34"/>
      <c r="AS1700" s="34"/>
      <c r="AT1700" s="34"/>
      <c r="AU1700" s="34"/>
      <c r="AV1700" s="34"/>
      <c r="AW1700" s="34"/>
    </row>
    <row r="1701" spans="1:49">
      <c r="A1701" s="34"/>
      <c r="B1701" s="34"/>
      <c r="C1701" s="34"/>
      <c r="D1701" s="34"/>
      <c r="E1701" s="34"/>
      <c r="F1701" s="34"/>
      <c r="G1701" s="34"/>
      <c r="O1701" s="34"/>
      <c r="P1701" s="34"/>
      <c r="Q1701" s="34"/>
      <c r="R1701" s="34"/>
      <c r="S1701" s="34"/>
      <c r="T1701" s="34"/>
      <c r="U1701" s="34"/>
      <c r="V1701" s="34"/>
      <c r="W1701" s="34"/>
      <c r="X1701" s="34"/>
      <c r="Y1701" s="34"/>
      <c r="Z1701" s="34"/>
      <c r="AA1701" s="34"/>
      <c r="AB1701" s="34"/>
      <c r="AC1701" s="34"/>
      <c r="AD1701" s="34"/>
      <c r="AE1701" s="34"/>
      <c r="AF1701" s="34"/>
      <c r="AG1701" s="34"/>
      <c r="AH1701" s="34"/>
      <c r="AI1701" s="34"/>
      <c r="AJ1701" s="34"/>
      <c r="AK1701" s="34"/>
      <c r="AL1701" s="34"/>
      <c r="AM1701" s="34"/>
      <c r="AN1701" s="34"/>
      <c r="AO1701" s="34"/>
      <c r="AP1701" s="34"/>
      <c r="AQ1701" s="34"/>
      <c r="AR1701" s="34"/>
      <c r="AS1701" s="34"/>
      <c r="AT1701" s="34"/>
      <c r="AU1701" s="34"/>
      <c r="AV1701" s="34"/>
      <c r="AW1701" s="34"/>
    </row>
    <row r="1702" spans="1:49">
      <c r="A1702" s="34"/>
      <c r="B1702" s="34"/>
      <c r="C1702" s="34"/>
      <c r="D1702" s="34"/>
      <c r="E1702" s="34"/>
      <c r="F1702" s="34"/>
      <c r="G1702" s="34"/>
      <c r="O1702" s="34"/>
      <c r="P1702" s="34"/>
      <c r="Q1702" s="34"/>
      <c r="R1702" s="34"/>
      <c r="S1702" s="34"/>
      <c r="T1702" s="34"/>
      <c r="U1702" s="34"/>
      <c r="V1702" s="34"/>
      <c r="W1702" s="34"/>
      <c r="X1702" s="34"/>
      <c r="Y1702" s="34"/>
      <c r="Z1702" s="34"/>
      <c r="AA1702" s="34"/>
      <c r="AB1702" s="34"/>
      <c r="AC1702" s="34"/>
      <c r="AD1702" s="34"/>
      <c r="AE1702" s="34"/>
      <c r="AF1702" s="34"/>
      <c r="AG1702" s="34"/>
      <c r="AH1702" s="34"/>
      <c r="AI1702" s="34"/>
      <c r="AJ1702" s="34"/>
      <c r="AK1702" s="34"/>
      <c r="AL1702" s="34"/>
      <c r="AM1702" s="34"/>
      <c r="AN1702" s="34"/>
      <c r="AO1702" s="34"/>
      <c r="AP1702" s="34"/>
      <c r="AQ1702" s="34"/>
      <c r="AR1702" s="34"/>
      <c r="AS1702" s="34"/>
      <c r="AT1702" s="34"/>
      <c r="AU1702" s="34"/>
      <c r="AV1702" s="34"/>
      <c r="AW1702" s="34"/>
    </row>
    <row r="1703" spans="1:49">
      <c r="A1703" s="34"/>
      <c r="B1703" s="34"/>
      <c r="C1703" s="34"/>
      <c r="D1703" s="34"/>
      <c r="E1703" s="34"/>
      <c r="F1703" s="34"/>
      <c r="G1703" s="34"/>
      <c r="O1703" s="34"/>
      <c r="P1703" s="34"/>
      <c r="Q1703" s="34"/>
      <c r="R1703" s="34"/>
      <c r="S1703" s="34"/>
      <c r="T1703" s="34"/>
      <c r="U1703" s="34"/>
      <c r="V1703" s="34"/>
      <c r="W1703" s="34"/>
      <c r="X1703" s="34"/>
      <c r="Y1703" s="34"/>
      <c r="Z1703" s="34"/>
      <c r="AA1703" s="34"/>
      <c r="AB1703" s="34"/>
      <c r="AC1703" s="34"/>
      <c r="AD1703" s="34"/>
      <c r="AE1703" s="34"/>
      <c r="AF1703" s="34"/>
      <c r="AG1703" s="34"/>
      <c r="AH1703" s="34"/>
      <c r="AI1703" s="34"/>
      <c r="AJ1703" s="34"/>
      <c r="AK1703" s="34"/>
      <c r="AL1703" s="34"/>
      <c r="AM1703" s="34"/>
      <c r="AN1703" s="34"/>
      <c r="AO1703" s="34"/>
      <c r="AP1703" s="34"/>
      <c r="AQ1703" s="34"/>
      <c r="AR1703" s="34"/>
      <c r="AS1703" s="34"/>
      <c r="AT1703" s="34"/>
      <c r="AU1703" s="34"/>
      <c r="AV1703" s="34"/>
      <c r="AW1703" s="34"/>
    </row>
    <row r="1704" spans="1:49">
      <c r="A1704" s="34"/>
      <c r="B1704" s="34"/>
      <c r="C1704" s="34"/>
      <c r="D1704" s="34"/>
      <c r="E1704" s="34"/>
      <c r="F1704" s="34"/>
      <c r="G1704" s="34"/>
      <c r="O1704" s="34"/>
      <c r="P1704" s="34"/>
      <c r="Q1704" s="34"/>
      <c r="R1704" s="34"/>
      <c r="S1704" s="34"/>
      <c r="T1704" s="34"/>
      <c r="U1704" s="34"/>
      <c r="V1704" s="34"/>
      <c r="W1704" s="34"/>
      <c r="X1704" s="34"/>
      <c r="Y1704" s="34"/>
      <c r="Z1704" s="34"/>
      <c r="AA1704" s="34"/>
      <c r="AB1704" s="34"/>
      <c r="AC1704" s="34"/>
      <c r="AD1704" s="34"/>
      <c r="AE1704" s="34"/>
      <c r="AF1704" s="34"/>
      <c r="AG1704" s="34"/>
      <c r="AH1704" s="34"/>
      <c r="AI1704" s="34"/>
      <c r="AJ1704" s="34"/>
      <c r="AK1704" s="34"/>
      <c r="AL1704" s="34"/>
      <c r="AM1704" s="34"/>
      <c r="AN1704" s="34"/>
      <c r="AO1704" s="34"/>
      <c r="AP1704" s="34"/>
      <c r="AQ1704" s="34"/>
      <c r="AR1704" s="34"/>
      <c r="AS1704" s="34"/>
      <c r="AT1704" s="34"/>
      <c r="AU1704" s="34"/>
      <c r="AV1704" s="34"/>
      <c r="AW1704" s="34"/>
    </row>
    <row r="1705" spans="1:49">
      <c r="A1705" s="34"/>
      <c r="B1705" s="34"/>
      <c r="C1705" s="34"/>
      <c r="D1705" s="34"/>
      <c r="E1705" s="34"/>
      <c r="F1705" s="34"/>
      <c r="G1705" s="34"/>
      <c r="O1705" s="34"/>
      <c r="P1705" s="34"/>
      <c r="Q1705" s="34"/>
      <c r="R1705" s="34"/>
      <c r="S1705" s="34"/>
      <c r="T1705" s="34"/>
      <c r="U1705" s="34"/>
      <c r="V1705" s="34"/>
      <c r="W1705" s="34"/>
      <c r="X1705" s="34"/>
      <c r="Y1705" s="34"/>
      <c r="Z1705" s="34"/>
      <c r="AA1705" s="34"/>
      <c r="AB1705" s="34"/>
      <c r="AC1705" s="34"/>
      <c r="AD1705" s="34"/>
      <c r="AE1705" s="34"/>
      <c r="AF1705" s="34"/>
      <c r="AG1705" s="34"/>
      <c r="AH1705" s="34"/>
      <c r="AI1705" s="34"/>
      <c r="AJ1705" s="34"/>
      <c r="AK1705" s="34"/>
      <c r="AL1705" s="34"/>
      <c r="AM1705" s="34"/>
      <c r="AN1705" s="34"/>
      <c r="AO1705" s="34"/>
      <c r="AP1705" s="34"/>
      <c r="AQ1705" s="34"/>
      <c r="AR1705" s="34"/>
      <c r="AS1705" s="34"/>
      <c r="AT1705" s="34"/>
      <c r="AU1705" s="34"/>
      <c r="AV1705" s="34"/>
      <c r="AW1705" s="34"/>
    </row>
    <row r="1706" spans="1:49">
      <c r="A1706" s="34"/>
      <c r="B1706" s="34"/>
      <c r="C1706" s="34"/>
      <c r="D1706" s="34"/>
      <c r="E1706" s="34"/>
      <c r="F1706" s="34"/>
      <c r="G1706" s="34"/>
      <c r="O1706" s="34"/>
      <c r="P1706" s="34"/>
      <c r="Q1706" s="34"/>
      <c r="R1706" s="34"/>
      <c r="S1706" s="34"/>
      <c r="T1706" s="34"/>
      <c r="U1706" s="34"/>
      <c r="V1706" s="34"/>
      <c r="W1706" s="34"/>
      <c r="X1706" s="34"/>
      <c r="Y1706" s="34"/>
      <c r="Z1706" s="34"/>
      <c r="AA1706" s="34"/>
      <c r="AB1706" s="34"/>
      <c r="AC1706" s="34"/>
      <c r="AD1706" s="34"/>
      <c r="AE1706" s="34"/>
      <c r="AF1706" s="34"/>
      <c r="AG1706" s="34"/>
      <c r="AH1706" s="34"/>
      <c r="AI1706" s="34"/>
      <c r="AJ1706" s="34"/>
      <c r="AK1706" s="34"/>
      <c r="AL1706" s="34"/>
      <c r="AM1706" s="34"/>
      <c r="AN1706" s="34"/>
      <c r="AO1706" s="34"/>
      <c r="AP1706" s="34"/>
      <c r="AQ1706" s="34"/>
      <c r="AR1706" s="34"/>
      <c r="AS1706" s="34"/>
      <c r="AT1706" s="34"/>
      <c r="AU1706" s="34"/>
      <c r="AV1706" s="34"/>
      <c r="AW1706" s="34"/>
    </row>
    <row r="1707" spans="1:49">
      <c r="A1707" s="34"/>
      <c r="B1707" s="34"/>
      <c r="C1707" s="34"/>
      <c r="D1707" s="34"/>
      <c r="E1707" s="34"/>
      <c r="F1707" s="34"/>
      <c r="G1707" s="34"/>
      <c r="O1707" s="34"/>
      <c r="P1707" s="34"/>
      <c r="Q1707" s="34"/>
      <c r="R1707" s="34"/>
      <c r="S1707" s="34"/>
      <c r="T1707" s="34"/>
      <c r="U1707" s="34"/>
      <c r="V1707" s="34"/>
      <c r="W1707" s="34"/>
      <c r="X1707" s="34"/>
      <c r="Y1707" s="34"/>
      <c r="Z1707" s="34"/>
      <c r="AA1707" s="34"/>
      <c r="AB1707" s="34"/>
      <c r="AC1707" s="34"/>
      <c r="AD1707" s="34"/>
      <c r="AE1707" s="34"/>
      <c r="AF1707" s="34"/>
      <c r="AG1707" s="34"/>
      <c r="AH1707" s="34"/>
      <c r="AI1707" s="34"/>
      <c r="AJ1707" s="34"/>
      <c r="AK1707" s="34"/>
      <c r="AL1707" s="34"/>
      <c r="AM1707" s="34"/>
      <c r="AN1707" s="34"/>
      <c r="AO1707" s="34"/>
      <c r="AP1707" s="34"/>
      <c r="AQ1707" s="34"/>
      <c r="AR1707" s="34"/>
      <c r="AS1707" s="34"/>
      <c r="AT1707" s="34"/>
      <c r="AU1707" s="34"/>
      <c r="AV1707" s="34"/>
      <c r="AW1707" s="34"/>
    </row>
    <row r="1708" spans="1:49">
      <c r="A1708" s="34"/>
      <c r="B1708" s="34"/>
      <c r="C1708" s="34"/>
      <c r="D1708" s="34"/>
      <c r="E1708" s="34"/>
      <c r="F1708" s="34"/>
      <c r="G1708" s="34"/>
      <c r="O1708" s="34"/>
      <c r="P1708" s="34"/>
      <c r="Q1708" s="34"/>
      <c r="R1708" s="34"/>
      <c r="S1708" s="34"/>
      <c r="T1708" s="34"/>
      <c r="U1708" s="34"/>
      <c r="V1708" s="34"/>
      <c r="W1708" s="34"/>
      <c r="X1708" s="34"/>
      <c r="Y1708" s="34"/>
      <c r="Z1708" s="34"/>
      <c r="AA1708" s="34"/>
      <c r="AB1708" s="34"/>
      <c r="AC1708" s="34"/>
      <c r="AD1708" s="34"/>
      <c r="AE1708" s="34"/>
      <c r="AF1708" s="34"/>
      <c r="AG1708" s="34"/>
      <c r="AH1708" s="34"/>
      <c r="AI1708" s="34"/>
      <c r="AJ1708" s="34"/>
      <c r="AK1708" s="34"/>
      <c r="AL1708" s="34"/>
      <c r="AM1708" s="34"/>
      <c r="AN1708" s="34"/>
      <c r="AO1708" s="34"/>
      <c r="AP1708" s="34"/>
      <c r="AQ1708" s="34"/>
      <c r="AR1708" s="34"/>
      <c r="AS1708" s="34"/>
      <c r="AT1708" s="34"/>
      <c r="AU1708" s="34"/>
      <c r="AV1708" s="34"/>
      <c r="AW1708" s="34"/>
    </row>
    <row r="1709" spans="1:49">
      <c r="A1709" s="34"/>
      <c r="B1709" s="34"/>
      <c r="C1709" s="34"/>
      <c r="D1709" s="34"/>
      <c r="E1709" s="34"/>
      <c r="F1709" s="34"/>
      <c r="G1709" s="34"/>
      <c r="O1709" s="34"/>
      <c r="P1709" s="34"/>
      <c r="Q1709" s="34"/>
      <c r="R1709" s="34"/>
      <c r="S1709" s="34"/>
      <c r="T1709" s="34"/>
      <c r="U1709" s="34"/>
      <c r="V1709" s="34"/>
      <c r="W1709" s="34"/>
      <c r="X1709" s="34"/>
      <c r="Y1709" s="34"/>
      <c r="Z1709" s="34"/>
      <c r="AA1709" s="34"/>
      <c r="AB1709" s="34"/>
      <c r="AC1709" s="34"/>
      <c r="AD1709" s="34"/>
      <c r="AE1709" s="34"/>
      <c r="AF1709" s="34"/>
      <c r="AG1709" s="34"/>
      <c r="AH1709" s="34"/>
      <c r="AI1709" s="34"/>
      <c r="AJ1709" s="34"/>
      <c r="AK1709" s="34"/>
      <c r="AL1709" s="34"/>
      <c r="AM1709" s="34"/>
      <c r="AN1709" s="34"/>
      <c r="AO1709" s="34"/>
      <c r="AP1709" s="34"/>
      <c r="AQ1709" s="34"/>
      <c r="AR1709" s="34"/>
      <c r="AS1709" s="34"/>
      <c r="AT1709" s="34"/>
      <c r="AU1709" s="34"/>
      <c r="AV1709" s="34"/>
      <c r="AW1709" s="34"/>
    </row>
    <row r="1710" spans="1:49">
      <c r="A1710" s="34"/>
      <c r="B1710" s="34"/>
      <c r="C1710" s="34"/>
      <c r="D1710" s="34"/>
      <c r="E1710" s="34"/>
      <c r="F1710" s="34"/>
      <c r="G1710" s="34"/>
      <c r="O1710" s="34"/>
      <c r="P1710" s="34"/>
      <c r="Q1710" s="34"/>
      <c r="R1710" s="34"/>
      <c r="S1710" s="34"/>
      <c r="T1710" s="34"/>
      <c r="U1710" s="34"/>
      <c r="V1710" s="34"/>
      <c r="W1710" s="34"/>
      <c r="X1710" s="34"/>
      <c r="Y1710" s="34"/>
      <c r="Z1710" s="34"/>
      <c r="AA1710" s="34"/>
      <c r="AB1710" s="34"/>
      <c r="AC1710" s="34"/>
      <c r="AD1710" s="34"/>
      <c r="AE1710" s="34"/>
      <c r="AF1710" s="34"/>
      <c r="AG1710" s="34"/>
      <c r="AH1710" s="34"/>
      <c r="AI1710" s="34"/>
      <c r="AJ1710" s="34"/>
      <c r="AK1710" s="34"/>
      <c r="AL1710" s="34"/>
      <c r="AM1710" s="34"/>
      <c r="AN1710" s="34"/>
      <c r="AO1710" s="34"/>
      <c r="AP1710" s="34"/>
      <c r="AQ1710" s="34"/>
      <c r="AR1710" s="34"/>
      <c r="AS1710" s="34"/>
      <c r="AT1710" s="34"/>
      <c r="AU1710" s="34"/>
      <c r="AV1710" s="34"/>
      <c r="AW1710" s="34"/>
    </row>
    <row r="1711" spans="1:49">
      <c r="A1711" s="34"/>
      <c r="B1711" s="34"/>
      <c r="C1711" s="34"/>
      <c r="D1711" s="34"/>
      <c r="E1711" s="34"/>
      <c r="F1711" s="34"/>
      <c r="G1711" s="34"/>
      <c r="O1711" s="34"/>
      <c r="P1711" s="34"/>
      <c r="Q1711" s="34"/>
      <c r="R1711" s="34"/>
      <c r="S1711" s="34"/>
      <c r="T1711" s="34"/>
      <c r="U1711" s="34"/>
      <c r="V1711" s="34"/>
      <c r="W1711" s="34"/>
      <c r="X1711" s="34"/>
      <c r="Y1711" s="34"/>
      <c r="Z1711" s="34"/>
      <c r="AA1711" s="34"/>
      <c r="AB1711" s="34"/>
      <c r="AC1711" s="34"/>
      <c r="AD1711" s="34"/>
      <c r="AE1711" s="34"/>
      <c r="AF1711" s="34"/>
      <c r="AG1711" s="34"/>
      <c r="AH1711" s="34"/>
      <c r="AI1711" s="34"/>
      <c r="AJ1711" s="34"/>
      <c r="AK1711" s="34"/>
      <c r="AL1711" s="34"/>
      <c r="AM1711" s="34"/>
      <c r="AN1711" s="34"/>
      <c r="AO1711" s="34"/>
      <c r="AP1711" s="34"/>
      <c r="AQ1711" s="34"/>
      <c r="AR1711" s="34"/>
      <c r="AS1711" s="34"/>
      <c r="AT1711" s="34"/>
      <c r="AU1711" s="34"/>
      <c r="AV1711" s="34"/>
      <c r="AW1711" s="34"/>
    </row>
    <row r="1712" spans="1:49">
      <c r="A1712" s="34"/>
      <c r="B1712" s="34"/>
      <c r="C1712" s="34"/>
      <c r="D1712" s="34"/>
      <c r="E1712" s="34"/>
      <c r="F1712" s="34"/>
      <c r="G1712" s="34"/>
      <c r="O1712" s="34"/>
      <c r="P1712" s="34"/>
      <c r="Q1712" s="34"/>
      <c r="R1712" s="34"/>
      <c r="S1712" s="34"/>
      <c r="T1712" s="34"/>
      <c r="U1712" s="34"/>
      <c r="V1712" s="34"/>
      <c r="W1712" s="34"/>
      <c r="X1712" s="34"/>
      <c r="Y1712" s="34"/>
      <c r="Z1712" s="34"/>
      <c r="AA1712" s="34"/>
      <c r="AB1712" s="34"/>
      <c r="AC1712" s="34"/>
      <c r="AD1712" s="34"/>
      <c r="AE1712" s="34"/>
      <c r="AF1712" s="34"/>
      <c r="AG1712" s="34"/>
      <c r="AH1712" s="34"/>
      <c r="AI1712" s="34"/>
      <c r="AJ1712" s="34"/>
      <c r="AK1712" s="34"/>
      <c r="AL1712" s="34"/>
      <c r="AM1712" s="34"/>
      <c r="AN1712" s="34"/>
      <c r="AO1712" s="34"/>
      <c r="AP1712" s="34"/>
      <c r="AQ1712" s="34"/>
      <c r="AR1712" s="34"/>
      <c r="AS1712" s="34"/>
      <c r="AT1712" s="34"/>
      <c r="AU1712" s="34"/>
      <c r="AV1712" s="34"/>
      <c r="AW1712" s="34"/>
    </row>
    <row r="1713" spans="1:49">
      <c r="A1713" s="34"/>
      <c r="B1713" s="34"/>
      <c r="C1713" s="34"/>
      <c r="D1713" s="34"/>
      <c r="E1713" s="34"/>
      <c r="F1713" s="34"/>
      <c r="G1713" s="34"/>
      <c r="O1713" s="34"/>
      <c r="P1713" s="34"/>
      <c r="Q1713" s="34"/>
      <c r="R1713" s="34"/>
      <c r="S1713" s="34"/>
      <c r="T1713" s="34"/>
      <c r="U1713" s="34"/>
      <c r="V1713" s="34"/>
      <c r="W1713" s="34"/>
      <c r="X1713" s="34"/>
      <c r="Y1713" s="34"/>
      <c r="Z1713" s="34"/>
      <c r="AA1713" s="34"/>
      <c r="AB1713" s="34"/>
      <c r="AC1713" s="34"/>
      <c r="AD1713" s="34"/>
      <c r="AE1713" s="34"/>
      <c r="AF1713" s="34"/>
      <c r="AG1713" s="34"/>
      <c r="AH1713" s="34"/>
      <c r="AI1713" s="34"/>
      <c r="AJ1713" s="34"/>
      <c r="AK1713" s="34"/>
      <c r="AL1713" s="34"/>
      <c r="AM1713" s="34"/>
      <c r="AN1713" s="34"/>
      <c r="AO1713" s="34"/>
      <c r="AP1713" s="34"/>
      <c r="AQ1713" s="34"/>
      <c r="AR1713" s="34"/>
      <c r="AS1713" s="34"/>
      <c r="AT1713" s="34"/>
      <c r="AU1713" s="34"/>
      <c r="AV1713" s="34"/>
      <c r="AW1713" s="34"/>
    </row>
    <row r="1714" spans="1:49">
      <c r="A1714" s="34"/>
      <c r="B1714" s="34"/>
      <c r="C1714" s="34"/>
      <c r="D1714" s="34"/>
      <c r="E1714" s="34"/>
      <c r="F1714" s="34"/>
      <c r="G1714" s="34"/>
      <c r="O1714" s="34"/>
      <c r="P1714" s="34"/>
      <c r="Q1714" s="34"/>
      <c r="R1714" s="34"/>
      <c r="S1714" s="34"/>
      <c r="T1714" s="34"/>
      <c r="U1714" s="34"/>
      <c r="V1714" s="34"/>
      <c r="W1714" s="34"/>
      <c r="X1714" s="34"/>
      <c r="Y1714" s="34"/>
      <c r="Z1714" s="34"/>
      <c r="AA1714" s="34"/>
      <c r="AB1714" s="34"/>
      <c r="AC1714" s="34"/>
      <c r="AD1714" s="34"/>
      <c r="AE1714" s="34"/>
      <c r="AF1714" s="34"/>
      <c r="AG1714" s="34"/>
      <c r="AH1714" s="34"/>
      <c r="AI1714" s="34"/>
      <c r="AJ1714" s="34"/>
      <c r="AK1714" s="34"/>
      <c r="AL1714" s="34"/>
      <c r="AM1714" s="34"/>
      <c r="AN1714" s="34"/>
      <c r="AO1714" s="34"/>
      <c r="AP1714" s="34"/>
      <c r="AQ1714" s="34"/>
      <c r="AR1714" s="34"/>
      <c r="AS1714" s="34"/>
      <c r="AT1714" s="34"/>
      <c r="AU1714" s="34"/>
      <c r="AV1714" s="34"/>
      <c r="AW1714" s="34"/>
    </row>
    <row r="1715" spans="1:49">
      <c r="A1715" s="34"/>
      <c r="B1715" s="34"/>
      <c r="C1715" s="34"/>
      <c r="D1715" s="34"/>
      <c r="E1715" s="34"/>
      <c r="F1715" s="34"/>
      <c r="G1715" s="34"/>
      <c r="O1715" s="34"/>
      <c r="P1715" s="34"/>
      <c r="Q1715" s="34"/>
      <c r="R1715" s="34"/>
      <c r="S1715" s="34"/>
      <c r="T1715" s="34"/>
      <c r="U1715" s="34"/>
      <c r="V1715" s="34"/>
      <c r="W1715" s="34"/>
      <c r="X1715" s="34"/>
      <c r="Y1715" s="34"/>
      <c r="Z1715" s="34"/>
      <c r="AA1715" s="34"/>
      <c r="AB1715" s="34"/>
      <c r="AC1715" s="34"/>
      <c r="AD1715" s="34"/>
      <c r="AE1715" s="34"/>
      <c r="AF1715" s="34"/>
      <c r="AG1715" s="34"/>
      <c r="AH1715" s="34"/>
      <c r="AI1715" s="34"/>
      <c r="AJ1715" s="34"/>
      <c r="AK1715" s="34"/>
      <c r="AL1715" s="34"/>
      <c r="AM1715" s="34"/>
      <c r="AN1715" s="34"/>
      <c r="AO1715" s="34"/>
      <c r="AP1715" s="34"/>
      <c r="AQ1715" s="34"/>
      <c r="AR1715" s="34"/>
      <c r="AS1715" s="34"/>
      <c r="AT1715" s="34"/>
      <c r="AU1715" s="34"/>
      <c r="AV1715" s="34"/>
      <c r="AW1715" s="34"/>
    </row>
    <row r="1716" spans="1:49">
      <c r="A1716" s="34"/>
      <c r="B1716" s="34"/>
      <c r="C1716" s="34"/>
      <c r="D1716" s="34"/>
      <c r="E1716" s="34"/>
      <c r="F1716" s="34"/>
      <c r="G1716" s="34"/>
      <c r="O1716" s="34"/>
      <c r="P1716" s="34"/>
      <c r="Q1716" s="34"/>
      <c r="R1716" s="34"/>
      <c r="S1716" s="34"/>
      <c r="T1716" s="34"/>
      <c r="U1716" s="34"/>
      <c r="V1716" s="34"/>
      <c r="W1716" s="34"/>
      <c r="X1716" s="34"/>
      <c r="Y1716" s="34"/>
      <c r="Z1716" s="34"/>
      <c r="AA1716" s="34"/>
      <c r="AB1716" s="34"/>
      <c r="AC1716" s="34"/>
      <c r="AD1716" s="34"/>
      <c r="AE1716" s="34"/>
      <c r="AF1716" s="34"/>
      <c r="AG1716" s="34"/>
      <c r="AH1716" s="34"/>
      <c r="AI1716" s="34"/>
      <c r="AJ1716" s="34"/>
      <c r="AK1716" s="34"/>
      <c r="AL1716" s="34"/>
      <c r="AM1716" s="34"/>
      <c r="AN1716" s="34"/>
      <c r="AO1716" s="34"/>
      <c r="AP1716" s="34"/>
      <c r="AQ1716" s="34"/>
      <c r="AR1716" s="34"/>
      <c r="AS1716" s="34"/>
      <c r="AT1716" s="34"/>
      <c r="AU1716" s="34"/>
      <c r="AV1716" s="34"/>
      <c r="AW1716" s="34"/>
    </row>
    <row r="1717" spans="1:49">
      <c r="A1717" s="34"/>
      <c r="B1717" s="34"/>
      <c r="C1717" s="34"/>
      <c r="D1717" s="34"/>
      <c r="E1717" s="34"/>
      <c r="F1717" s="34"/>
      <c r="G1717" s="34"/>
      <c r="O1717" s="34"/>
      <c r="P1717" s="34"/>
      <c r="Q1717" s="34"/>
      <c r="R1717" s="34"/>
      <c r="S1717" s="34"/>
      <c r="T1717" s="34"/>
      <c r="U1717" s="34"/>
      <c r="V1717" s="34"/>
      <c r="W1717" s="34"/>
      <c r="X1717" s="34"/>
      <c r="Y1717" s="34"/>
      <c r="Z1717" s="34"/>
      <c r="AA1717" s="34"/>
      <c r="AB1717" s="34"/>
      <c r="AC1717" s="34"/>
      <c r="AD1717" s="34"/>
      <c r="AE1717" s="34"/>
      <c r="AF1717" s="34"/>
      <c r="AG1717" s="34"/>
      <c r="AH1717" s="34"/>
      <c r="AI1717" s="34"/>
      <c r="AJ1717" s="34"/>
      <c r="AK1717" s="34"/>
      <c r="AL1717" s="34"/>
      <c r="AM1717" s="34"/>
      <c r="AN1717" s="34"/>
      <c r="AO1717" s="34"/>
      <c r="AP1717" s="34"/>
      <c r="AQ1717" s="34"/>
      <c r="AR1717" s="34"/>
      <c r="AS1717" s="34"/>
      <c r="AT1717" s="34"/>
      <c r="AU1717" s="34"/>
      <c r="AV1717" s="34"/>
      <c r="AW1717" s="34"/>
    </row>
    <row r="1718" spans="1:49">
      <c r="A1718" s="34"/>
      <c r="B1718" s="34"/>
      <c r="C1718" s="34"/>
      <c r="D1718" s="34"/>
      <c r="E1718" s="34"/>
      <c r="F1718" s="34"/>
      <c r="G1718" s="34"/>
      <c r="O1718" s="34"/>
      <c r="P1718" s="34"/>
      <c r="Q1718" s="34"/>
      <c r="R1718" s="34"/>
      <c r="S1718" s="34"/>
      <c r="T1718" s="34"/>
      <c r="U1718" s="34"/>
      <c r="V1718" s="34"/>
      <c r="W1718" s="34"/>
      <c r="X1718" s="34"/>
      <c r="Y1718" s="34"/>
      <c r="Z1718" s="34"/>
      <c r="AA1718" s="34"/>
      <c r="AB1718" s="34"/>
      <c r="AC1718" s="34"/>
      <c r="AD1718" s="34"/>
      <c r="AE1718" s="34"/>
      <c r="AF1718" s="34"/>
      <c r="AG1718" s="34"/>
      <c r="AH1718" s="34"/>
      <c r="AI1718" s="34"/>
      <c r="AJ1718" s="34"/>
      <c r="AK1718" s="34"/>
      <c r="AL1718" s="34"/>
      <c r="AM1718" s="34"/>
      <c r="AN1718" s="34"/>
      <c r="AO1718" s="34"/>
      <c r="AP1718" s="34"/>
      <c r="AQ1718" s="34"/>
      <c r="AR1718" s="34"/>
      <c r="AS1718" s="34"/>
      <c r="AT1718" s="34"/>
      <c r="AU1718" s="34"/>
      <c r="AV1718" s="34"/>
      <c r="AW1718" s="34"/>
    </row>
    <row r="1719" spans="1:49">
      <c r="A1719" s="34"/>
      <c r="B1719" s="34"/>
      <c r="C1719" s="34"/>
      <c r="D1719" s="34"/>
      <c r="E1719" s="34"/>
      <c r="F1719" s="34"/>
      <c r="G1719" s="34"/>
      <c r="O1719" s="34"/>
      <c r="P1719" s="34"/>
      <c r="Q1719" s="34"/>
      <c r="R1719" s="34"/>
      <c r="S1719" s="34"/>
      <c r="T1719" s="34"/>
      <c r="U1719" s="34"/>
      <c r="V1719" s="34"/>
      <c r="W1719" s="34"/>
      <c r="X1719" s="34"/>
      <c r="Y1719" s="34"/>
      <c r="Z1719" s="34"/>
      <c r="AA1719" s="34"/>
      <c r="AB1719" s="34"/>
      <c r="AC1719" s="34"/>
      <c r="AD1719" s="34"/>
      <c r="AE1719" s="34"/>
      <c r="AF1719" s="34"/>
      <c r="AG1719" s="34"/>
      <c r="AH1719" s="34"/>
      <c r="AI1719" s="34"/>
      <c r="AJ1719" s="34"/>
      <c r="AK1719" s="34"/>
      <c r="AL1719" s="34"/>
      <c r="AM1719" s="34"/>
      <c r="AN1719" s="34"/>
      <c r="AO1719" s="34"/>
      <c r="AP1719" s="34"/>
      <c r="AQ1719" s="34"/>
      <c r="AR1719" s="34"/>
      <c r="AS1719" s="34"/>
      <c r="AT1719" s="34"/>
      <c r="AU1719" s="34"/>
      <c r="AV1719" s="34"/>
      <c r="AW1719" s="34"/>
    </row>
    <row r="1720" spans="1:49">
      <c r="A1720" s="34"/>
      <c r="B1720" s="34"/>
      <c r="C1720" s="34"/>
      <c r="D1720" s="34"/>
      <c r="E1720" s="34"/>
      <c r="F1720" s="34"/>
      <c r="G1720" s="34"/>
      <c r="O1720" s="34"/>
      <c r="P1720" s="34"/>
      <c r="Q1720" s="34"/>
      <c r="R1720" s="34"/>
      <c r="S1720" s="34"/>
      <c r="T1720" s="34"/>
      <c r="U1720" s="34"/>
      <c r="V1720" s="34"/>
      <c r="W1720" s="34"/>
      <c r="X1720" s="34"/>
      <c r="Y1720" s="34"/>
      <c r="Z1720" s="34"/>
      <c r="AA1720" s="34"/>
      <c r="AB1720" s="34"/>
      <c r="AC1720" s="34"/>
      <c r="AD1720" s="34"/>
      <c r="AE1720" s="34"/>
      <c r="AF1720" s="34"/>
      <c r="AG1720" s="34"/>
      <c r="AH1720" s="34"/>
      <c r="AI1720" s="34"/>
      <c r="AJ1720" s="34"/>
      <c r="AK1720" s="34"/>
      <c r="AL1720" s="34"/>
      <c r="AM1720" s="34"/>
      <c r="AN1720" s="34"/>
      <c r="AO1720" s="34"/>
      <c r="AP1720" s="34"/>
      <c r="AQ1720" s="34"/>
      <c r="AR1720" s="34"/>
      <c r="AS1720" s="34"/>
      <c r="AT1720" s="34"/>
      <c r="AU1720" s="34"/>
      <c r="AV1720" s="34"/>
      <c r="AW1720" s="34"/>
    </row>
    <row r="1721" spans="1:49">
      <c r="A1721" s="34"/>
      <c r="B1721" s="34"/>
      <c r="C1721" s="34"/>
      <c r="D1721" s="34"/>
      <c r="E1721" s="34"/>
      <c r="F1721" s="34"/>
      <c r="G1721" s="34"/>
      <c r="O1721" s="34"/>
      <c r="P1721" s="34"/>
      <c r="Q1721" s="34"/>
      <c r="R1721" s="34"/>
      <c r="S1721" s="34"/>
      <c r="T1721" s="34"/>
      <c r="U1721" s="34"/>
      <c r="V1721" s="34"/>
      <c r="W1721" s="34"/>
      <c r="X1721" s="34"/>
      <c r="Y1721" s="34"/>
      <c r="Z1721" s="34"/>
      <c r="AA1721" s="34"/>
      <c r="AB1721" s="34"/>
      <c r="AC1721" s="34"/>
      <c r="AD1721" s="34"/>
      <c r="AE1721" s="34"/>
      <c r="AF1721" s="34"/>
      <c r="AG1721" s="34"/>
      <c r="AH1721" s="34"/>
      <c r="AI1721" s="34"/>
      <c r="AJ1721" s="34"/>
      <c r="AK1721" s="34"/>
      <c r="AL1721" s="34"/>
      <c r="AM1721" s="34"/>
      <c r="AN1721" s="34"/>
      <c r="AO1721" s="34"/>
      <c r="AP1721" s="34"/>
      <c r="AQ1721" s="34"/>
      <c r="AR1721" s="34"/>
      <c r="AS1721" s="34"/>
      <c r="AT1721" s="34"/>
      <c r="AU1721" s="34"/>
      <c r="AV1721" s="34"/>
      <c r="AW1721" s="34"/>
    </row>
    <row r="1722" spans="1:49">
      <c r="A1722" s="34"/>
      <c r="B1722" s="34"/>
      <c r="C1722" s="34"/>
      <c r="D1722" s="34"/>
      <c r="E1722" s="34"/>
      <c r="F1722" s="34"/>
      <c r="G1722" s="34"/>
      <c r="O1722" s="34"/>
      <c r="P1722" s="34"/>
      <c r="Q1722" s="34"/>
      <c r="R1722" s="34"/>
      <c r="S1722" s="34"/>
      <c r="T1722" s="34"/>
      <c r="U1722" s="34"/>
      <c r="V1722" s="34"/>
      <c r="W1722" s="34"/>
      <c r="X1722" s="34"/>
      <c r="Y1722" s="34"/>
      <c r="Z1722" s="34"/>
      <c r="AA1722" s="34"/>
      <c r="AB1722" s="34"/>
      <c r="AC1722" s="34"/>
      <c r="AD1722" s="34"/>
      <c r="AE1722" s="34"/>
      <c r="AF1722" s="34"/>
      <c r="AG1722" s="34"/>
      <c r="AH1722" s="34"/>
      <c r="AI1722" s="34"/>
      <c r="AJ1722" s="34"/>
      <c r="AK1722" s="34"/>
      <c r="AL1722" s="34"/>
      <c r="AM1722" s="34"/>
      <c r="AN1722" s="34"/>
      <c r="AO1722" s="34"/>
      <c r="AP1722" s="34"/>
      <c r="AQ1722" s="34"/>
      <c r="AR1722" s="34"/>
      <c r="AS1722" s="34"/>
      <c r="AT1722" s="34"/>
      <c r="AU1722" s="34"/>
      <c r="AV1722" s="34"/>
      <c r="AW1722" s="34"/>
    </row>
    <row r="1723" spans="1:49">
      <c r="A1723" s="34"/>
      <c r="B1723" s="34"/>
      <c r="C1723" s="34"/>
      <c r="D1723" s="34"/>
      <c r="E1723" s="34"/>
      <c r="F1723" s="34"/>
      <c r="G1723" s="34"/>
      <c r="O1723" s="34"/>
      <c r="P1723" s="34"/>
      <c r="Q1723" s="34"/>
      <c r="R1723" s="34"/>
      <c r="S1723" s="34"/>
      <c r="T1723" s="34"/>
      <c r="U1723" s="34"/>
      <c r="V1723" s="34"/>
      <c r="W1723" s="34"/>
      <c r="X1723" s="34"/>
      <c r="Y1723" s="34"/>
      <c r="Z1723" s="34"/>
      <c r="AA1723" s="34"/>
      <c r="AB1723" s="34"/>
      <c r="AC1723" s="34"/>
      <c r="AD1723" s="34"/>
      <c r="AE1723" s="34"/>
      <c r="AF1723" s="34"/>
      <c r="AG1723" s="34"/>
      <c r="AH1723" s="34"/>
      <c r="AI1723" s="34"/>
      <c r="AJ1723" s="34"/>
      <c r="AK1723" s="34"/>
      <c r="AL1723" s="34"/>
      <c r="AM1723" s="34"/>
      <c r="AN1723" s="34"/>
      <c r="AO1723" s="34"/>
      <c r="AP1723" s="34"/>
      <c r="AQ1723" s="34"/>
      <c r="AR1723" s="34"/>
      <c r="AS1723" s="34"/>
      <c r="AT1723" s="34"/>
      <c r="AU1723" s="34"/>
      <c r="AV1723" s="34"/>
      <c r="AW1723" s="34"/>
    </row>
    <row r="1724" spans="1:49">
      <c r="A1724" s="34"/>
      <c r="B1724" s="34"/>
      <c r="C1724" s="34"/>
      <c r="D1724" s="34"/>
      <c r="E1724" s="34"/>
      <c r="F1724" s="34"/>
      <c r="G1724" s="34"/>
      <c r="O1724" s="34"/>
      <c r="P1724" s="34"/>
      <c r="Q1724" s="34"/>
      <c r="R1724" s="34"/>
      <c r="S1724" s="34"/>
      <c r="T1724" s="34"/>
      <c r="U1724" s="34"/>
      <c r="V1724" s="34"/>
      <c r="W1724" s="34"/>
      <c r="X1724" s="34"/>
      <c r="Y1724" s="34"/>
      <c r="Z1724" s="34"/>
      <c r="AA1724" s="34"/>
      <c r="AB1724" s="34"/>
      <c r="AC1724" s="34"/>
      <c r="AD1724" s="34"/>
      <c r="AE1724" s="34"/>
      <c r="AF1724" s="34"/>
      <c r="AG1724" s="34"/>
      <c r="AH1724" s="34"/>
      <c r="AI1724" s="34"/>
      <c r="AJ1724" s="34"/>
      <c r="AK1724" s="34"/>
      <c r="AL1724" s="34"/>
      <c r="AM1724" s="34"/>
      <c r="AN1724" s="34"/>
      <c r="AO1724" s="34"/>
      <c r="AP1724" s="34"/>
      <c r="AQ1724" s="34"/>
      <c r="AR1724" s="34"/>
      <c r="AS1724" s="34"/>
      <c r="AT1724" s="34"/>
      <c r="AU1724" s="34"/>
      <c r="AV1724" s="34"/>
      <c r="AW1724" s="34"/>
    </row>
    <row r="1725" spans="1:49">
      <c r="A1725" s="34"/>
      <c r="B1725" s="34"/>
      <c r="C1725" s="34"/>
      <c r="D1725" s="34"/>
      <c r="E1725" s="34"/>
      <c r="F1725" s="34"/>
      <c r="G1725" s="34"/>
      <c r="O1725" s="34"/>
      <c r="P1725" s="34"/>
      <c r="Q1725" s="34"/>
      <c r="R1725" s="34"/>
      <c r="S1725" s="34"/>
      <c r="T1725" s="34"/>
      <c r="U1725" s="34"/>
      <c r="V1725" s="34"/>
      <c r="W1725" s="34"/>
      <c r="X1725" s="34"/>
      <c r="Y1725" s="34"/>
      <c r="Z1725" s="34"/>
      <c r="AA1725" s="34"/>
      <c r="AB1725" s="34"/>
      <c r="AC1725" s="34"/>
      <c r="AD1725" s="34"/>
      <c r="AE1725" s="34"/>
      <c r="AF1725" s="34"/>
      <c r="AG1725" s="34"/>
      <c r="AH1725" s="34"/>
      <c r="AI1725" s="34"/>
      <c r="AJ1725" s="34"/>
      <c r="AK1725" s="34"/>
      <c r="AL1725" s="34"/>
      <c r="AM1725" s="34"/>
      <c r="AN1725" s="34"/>
      <c r="AO1725" s="34"/>
      <c r="AP1725" s="34"/>
      <c r="AQ1725" s="34"/>
      <c r="AR1725" s="34"/>
      <c r="AS1725" s="34"/>
      <c r="AT1725" s="34"/>
      <c r="AU1725" s="34"/>
      <c r="AV1725" s="34"/>
      <c r="AW1725" s="34"/>
    </row>
    <row r="1726" spans="1:49">
      <c r="A1726" s="34"/>
      <c r="B1726" s="34"/>
      <c r="C1726" s="34"/>
      <c r="D1726" s="34"/>
      <c r="E1726" s="34"/>
      <c r="F1726" s="34"/>
      <c r="G1726" s="34"/>
      <c r="O1726" s="34"/>
      <c r="P1726" s="34"/>
      <c r="Q1726" s="34"/>
      <c r="R1726" s="34"/>
      <c r="S1726" s="34"/>
      <c r="T1726" s="34"/>
      <c r="U1726" s="34"/>
      <c r="V1726" s="34"/>
      <c r="W1726" s="34"/>
      <c r="X1726" s="34"/>
      <c r="Y1726" s="34"/>
      <c r="Z1726" s="34"/>
      <c r="AA1726" s="34"/>
      <c r="AB1726" s="34"/>
      <c r="AC1726" s="34"/>
      <c r="AD1726" s="34"/>
      <c r="AE1726" s="34"/>
      <c r="AF1726" s="34"/>
      <c r="AG1726" s="34"/>
      <c r="AH1726" s="34"/>
      <c r="AI1726" s="34"/>
      <c r="AJ1726" s="34"/>
      <c r="AK1726" s="34"/>
      <c r="AL1726" s="34"/>
      <c r="AM1726" s="34"/>
      <c r="AN1726" s="34"/>
      <c r="AO1726" s="34"/>
      <c r="AP1726" s="34"/>
      <c r="AQ1726" s="34"/>
      <c r="AR1726" s="34"/>
      <c r="AS1726" s="34"/>
      <c r="AT1726" s="34"/>
      <c r="AU1726" s="34"/>
      <c r="AV1726" s="34"/>
      <c r="AW1726" s="34"/>
    </row>
    <row r="1727" spans="1:49">
      <c r="A1727" s="34"/>
      <c r="B1727" s="34"/>
      <c r="C1727" s="34"/>
      <c r="D1727" s="34"/>
      <c r="E1727" s="34"/>
      <c r="F1727" s="34"/>
      <c r="G1727" s="34"/>
      <c r="O1727" s="34"/>
      <c r="P1727" s="34"/>
      <c r="Q1727" s="34"/>
      <c r="R1727" s="34"/>
      <c r="S1727" s="34"/>
      <c r="T1727" s="34"/>
      <c r="U1727" s="34"/>
      <c r="V1727" s="34"/>
      <c r="W1727" s="34"/>
      <c r="X1727" s="34"/>
      <c r="Y1727" s="34"/>
      <c r="Z1727" s="34"/>
      <c r="AA1727" s="34"/>
      <c r="AB1727" s="34"/>
      <c r="AC1727" s="34"/>
      <c r="AD1727" s="34"/>
      <c r="AE1727" s="34"/>
      <c r="AF1727" s="34"/>
      <c r="AG1727" s="34"/>
      <c r="AH1727" s="34"/>
      <c r="AI1727" s="34"/>
      <c r="AJ1727" s="34"/>
      <c r="AK1727" s="34"/>
      <c r="AL1727" s="34"/>
      <c r="AM1727" s="34"/>
      <c r="AN1727" s="34"/>
      <c r="AO1727" s="34"/>
      <c r="AP1727" s="34"/>
      <c r="AQ1727" s="34"/>
      <c r="AR1727" s="34"/>
      <c r="AS1727" s="34"/>
      <c r="AT1727" s="34"/>
      <c r="AU1727" s="34"/>
      <c r="AV1727" s="34"/>
      <c r="AW1727" s="34"/>
    </row>
    <row r="1728" spans="1:49">
      <c r="A1728" s="34"/>
      <c r="B1728" s="34"/>
      <c r="C1728" s="34"/>
      <c r="D1728" s="34"/>
      <c r="E1728" s="34"/>
      <c r="F1728" s="34"/>
      <c r="G1728" s="34"/>
      <c r="O1728" s="34"/>
      <c r="P1728" s="34"/>
      <c r="Q1728" s="34"/>
      <c r="R1728" s="34"/>
      <c r="S1728" s="34"/>
      <c r="T1728" s="34"/>
      <c r="U1728" s="34"/>
      <c r="V1728" s="34"/>
      <c r="W1728" s="34"/>
      <c r="X1728" s="34"/>
      <c r="Y1728" s="34"/>
      <c r="Z1728" s="34"/>
      <c r="AA1728" s="34"/>
      <c r="AB1728" s="34"/>
      <c r="AC1728" s="34"/>
      <c r="AD1728" s="34"/>
      <c r="AE1728" s="34"/>
      <c r="AF1728" s="34"/>
      <c r="AG1728" s="34"/>
      <c r="AH1728" s="34"/>
      <c r="AI1728" s="34"/>
      <c r="AJ1728" s="34"/>
      <c r="AK1728" s="34"/>
      <c r="AL1728" s="34"/>
      <c r="AM1728" s="34"/>
      <c r="AN1728" s="34"/>
      <c r="AO1728" s="34"/>
      <c r="AP1728" s="34"/>
      <c r="AQ1728" s="34"/>
      <c r="AR1728" s="34"/>
      <c r="AS1728" s="34"/>
      <c r="AT1728" s="34"/>
      <c r="AU1728" s="34"/>
      <c r="AV1728" s="34"/>
      <c r="AW1728" s="34"/>
    </row>
    <row r="1729" spans="1:49">
      <c r="A1729" s="34"/>
      <c r="B1729" s="34"/>
      <c r="C1729" s="34"/>
      <c r="D1729" s="34"/>
      <c r="E1729" s="34"/>
      <c r="F1729" s="34"/>
      <c r="G1729" s="34"/>
      <c r="O1729" s="34"/>
      <c r="P1729" s="34"/>
      <c r="Q1729" s="34"/>
      <c r="R1729" s="34"/>
      <c r="S1729" s="34"/>
      <c r="T1729" s="34"/>
      <c r="U1729" s="34"/>
      <c r="V1729" s="34"/>
      <c r="W1729" s="34"/>
      <c r="X1729" s="34"/>
      <c r="Y1729" s="34"/>
      <c r="Z1729" s="34"/>
      <c r="AA1729" s="34"/>
      <c r="AB1729" s="34"/>
      <c r="AC1729" s="34"/>
      <c r="AD1729" s="34"/>
      <c r="AE1729" s="34"/>
      <c r="AF1729" s="34"/>
      <c r="AG1729" s="34"/>
      <c r="AH1729" s="34"/>
      <c r="AI1729" s="34"/>
      <c r="AJ1729" s="34"/>
      <c r="AK1729" s="34"/>
      <c r="AL1729" s="34"/>
      <c r="AM1729" s="34"/>
      <c r="AN1729" s="34"/>
      <c r="AO1729" s="34"/>
      <c r="AP1729" s="34"/>
      <c r="AQ1729" s="34"/>
      <c r="AR1729" s="34"/>
      <c r="AS1729" s="34"/>
      <c r="AT1729" s="34"/>
      <c r="AU1729" s="34"/>
      <c r="AV1729" s="34"/>
      <c r="AW1729" s="34"/>
    </row>
    <row r="1730" spans="1:49">
      <c r="A1730" s="34"/>
      <c r="B1730" s="34"/>
      <c r="C1730" s="34"/>
      <c r="D1730" s="34"/>
      <c r="E1730" s="34"/>
      <c r="F1730" s="34"/>
      <c r="G1730" s="34"/>
      <c r="O1730" s="34"/>
      <c r="P1730" s="34"/>
      <c r="Q1730" s="34"/>
      <c r="R1730" s="34"/>
      <c r="S1730" s="34"/>
      <c r="T1730" s="34"/>
      <c r="U1730" s="34"/>
      <c r="V1730" s="34"/>
      <c r="W1730" s="34"/>
      <c r="X1730" s="34"/>
      <c r="Y1730" s="34"/>
      <c r="Z1730" s="34"/>
      <c r="AA1730" s="34"/>
      <c r="AB1730" s="34"/>
      <c r="AC1730" s="34"/>
      <c r="AD1730" s="34"/>
      <c r="AE1730" s="34"/>
      <c r="AF1730" s="34"/>
      <c r="AG1730" s="34"/>
      <c r="AH1730" s="34"/>
      <c r="AI1730" s="34"/>
      <c r="AJ1730" s="34"/>
      <c r="AK1730" s="34"/>
      <c r="AL1730" s="34"/>
      <c r="AM1730" s="34"/>
      <c r="AN1730" s="34"/>
      <c r="AO1730" s="34"/>
      <c r="AP1730" s="34"/>
      <c r="AQ1730" s="34"/>
      <c r="AR1730" s="34"/>
      <c r="AS1730" s="34"/>
      <c r="AT1730" s="34"/>
      <c r="AU1730" s="34"/>
      <c r="AV1730" s="34"/>
      <c r="AW1730" s="34"/>
    </row>
    <row r="1731" spans="1:49">
      <c r="A1731" s="34"/>
      <c r="B1731" s="34"/>
      <c r="C1731" s="34"/>
      <c r="D1731" s="34"/>
      <c r="E1731" s="34"/>
      <c r="F1731" s="34"/>
      <c r="G1731" s="34"/>
      <c r="O1731" s="34"/>
      <c r="P1731" s="34"/>
      <c r="Q1731" s="34"/>
      <c r="R1731" s="34"/>
      <c r="S1731" s="34"/>
      <c r="T1731" s="34"/>
      <c r="U1731" s="34"/>
      <c r="V1731" s="34"/>
      <c r="W1731" s="34"/>
      <c r="X1731" s="34"/>
      <c r="Y1731" s="34"/>
      <c r="Z1731" s="34"/>
      <c r="AA1731" s="34"/>
      <c r="AB1731" s="34"/>
      <c r="AC1731" s="34"/>
      <c r="AD1731" s="34"/>
      <c r="AE1731" s="34"/>
      <c r="AF1731" s="34"/>
      <c r="AG1731" s="34"/>
      <c r="AH1731" s="34"/>
      <c r="AI1731" s="34"/>
      <c r="AJ1731" s="34"/>
      <c r="AK1731" s="34"/>
      <c r="AL1731" s="34"/>
      <c r="AM1731" s="34"/>
      <c r="AN1731" s="34"/>
      <c r="AO1731" s="34"/>
      <c r="AP1731" s="34"/>
      <c r="AQ1731" s="34"/>
      <c r="AR1731" s="34"/>
      <c r="AS1731" s="34"/>
      <c r="AT1731" s="34"/>
      <c r="AU1731" s="34"/>
      <c r="AV1731" s="34"/>
      <c r="AW1731" s="34"/>
    </row>
    <row r="1732" spans="1:49">
      <c r="A1732" s="34"/>
      <c r="B1732" s="34"/>
      <c r="C1732" s="34"/>
      <c r="D1732" s="34"/>
      <c r="E1732" s="34"/>
      <c r="F1732" s="34"/>
      <c r="G1732" s="34"/>
      <c r="O1732" s="34"/>
      <c r="P1732" s="34"/>
      <c r="Q1732" s="34"/>
      <c r="R1732" s="34"/>
      <c r="S1732" s="34"/>
      <c r="T1732" s="34"/>
      <c r="U1732" s="34"/>
      <c r="V1732" s="34"/>
      <c r="W1732" s="34"/>
      <c r="X1732" s="34"/>
      <c r="Y1732" s="34"/>
      <c r="Z1732" s="34"/>
      <c r="AA1732" s="34"/>
      <c r="AB1732" s="34"/>
      <c r="AC1732" s="34"/>
      <c r="AD1732" s="34"/>
      <c r="AE1732" s="34"/>
      <c r="AF1732" s="34"/>
      <c r="AG1732" s="34"/>
      <c r="AH1732" s="34"/>
      <c r="AI1732" s="34"/>
      <c r="AJ1732" s="34"/>
      <c r="AK1732" s="34"/>
      <c r="AL1732" s="34"/>
      <c r="AM1732" s="34"/>
      <c r="AN1732" s="34"/>
      <c r="AO1732" s="34"/>
      <c r="AP1732" s="34"/>
      <c r="AQ1732" s="34"/>
      <c r="AR1732" s="34"/>
      <c r="AS1732" s="34"/>
      <c r="AT1732" s="34"/>
      <c r="AU1732" s="34"/>
      <c r="AV1732" s="34"/>
      <c r="AW1732" s="34"/>
    </row>
    <row r="1733" spans="1:49">
      <c r="A1733" s="34"/>
      <c r="B1733" s="34"/>
      <c r="C1733" s="34"/>
      <c r="D1733" s="34"/>
      <c r="E1733" s="34"/>
      <c r="F1733" s="34"/>
      <c r="G1733" s="34"/>
      <c r="O1733" s="34"/>
      <c r="P1733" s="34"/>
      <c r="Q1733" s="34"/>
      <c r="R1733" s="34"/>
      <c r="S1733" s="34"/>
      <c r="T1733" s="34"/>
      <c r="U1733" s="34"/>
      <c r="V1733" s="34"/>
      <c r="W1733" s="34"/>
      <c r="X1733" s="34"/>
      <c r="Y1733" s="34"/>
      <c r="Z1733" s="34"/>
      <c r="AA1733" s="34"/>
      <c r="AB1733" s="34"/>
      <c r="AC1733" s="34"/>
      <c r="AD1733" s="34"/>
      <c r="AE1733" s="34"/>
      <c r="AF1733" s="34"/>
      <c r="AG1733" s="34"/>
      <c r="AH1733" s="34"/>
      <c r="AI1733" s="34"/>
      <c r="AJ1733" s="34"/>
      <c r="AK1733" s="34"/>
      <c r="AL1733" s="34"/>
      <c r="AM1733" s="34"/>
      <c r="AN1733" s="34"/>
      <c r="AO1733" s="34"/>
      <c r="AP1733" s="34"/>
      <c r="AQ1733" s="34"/>
      <c r="AR1733" s="34"/>
      <c r="AS1733" s="34"/>
      <c r="AT1733" s="34"/>
      <c r="AU1733" s="34"/>
      <c r="AV1733" s="34"/>
      <c r="AW1733" s="34"/>
    </row>
    <row r="1734" spans="1:49">
      <c r="A1734" s="34"/>
      <c r="B1734" s="34"/>
      <c r="C1734" s="34"/>
      <c r="D1734" s="34"/>
      <c r="E1734" s="34"/>
      <c r="F1734" s="34"/>
      <c r="G1734" s="34"/>
      <c r="O1734" s="34"/>
      <c r="P1734" s="34"/>
      <c r="Q1734" s="34"/>
      <c r="R1734" s="34"/>
      <c r="S1734" s="34"/>
      <c r="T1734" s="34"/>
      <c r="U1734" s="34"/>
      <c r="V1734" s="34"/>
      <c r="W1734" s="34"/>
      <c r="X1734" s="34"/>
      <c r="Y1734" s="34"/>
      <c r="Z1734" s="34"/>
      <c r="AA1734" s="34"/>
      <c r="AB1734" s="34"/>
      <c r="AC1734" s="34"/>
      <c r="AD1734" s="34"/>
      <c r="AE1734" s="34"/>
      <c r="AF1734" s="34"/>
      <c r="AG1734" s="34"/>
      <c r="AH1734" s="34"/>
      <c r="AI1734" s="34"/>
      <c r="AJ1734" s="34"/>
      <c r="AK1734" s="34"/>
      <c r="AL1734" s="34"/>
      <c r="AM1734" s="34"/>
      <c r="AN1734" s="34"/>
      <c r="AO1734" s="34"/>
      <c r="AP1734" s="34"/>
      <c r="AQ1734" s="34"/>
      <c r="AR1734" s="34"/>
      <c r="AS1734" s="34"/>
      <c r="AT1734" s="34"/>
      <c r="AU1734" s="34"/>
      <c r="AV1734" s="34"/>
      <c r="AW1734" s="34"/>
    </row>
    <row r="1735" spans="1:49">
      <c r="A1735" s="34"/>
      <c r="B1735" s="34"/>
      <c r="C1735" s="34"/>
      <c r="D1735" s="34"/>
      <c r="E1735" s="34"/>
      <c r="F1735" s="34"/>
      <c r="G1735" s="34"/>
      <c r="O1735" s="34"/>
      <c r="P1735" s="34"/>
      <c r="Q1735" s="34"/>
      <c r="R1735" s="34"/>
      <c r="S1735" s="34"/>
      <c r="T1735" s="34"/>
      <c r="U1735" s="34"/>
      <c r="V1735" s="34"/>
      <c r="W1735" s="34"/>
      <c r="X1735" s="34"/>
      <c r="Y1735" s="34"/>
      <c r="Z1735" s="34"/>
      <c r="AA1735" s="34"/>
      <c r="AB1735" s="34"/>
      <c r="AC1735" s="34"/>
      <c r="AD1735" s="34"/>
      <c r="AE1735" s="34"/>
      <c r="AF1735" s="34"/>
      <c r="AG1735" s="34"/>
      <c r="AH1735" s="34"/>
      <c r="AI1735" s="34"/>
      <c r="AJ1735" s="34"/>
      <c r="AK1735" s="34"/>
      <c r="AL1735" s="34"/>
      <c r="AM1735" s="34"/>
      <c r="AN1735" s="34"/>
      <c r="AO1735" s="34"/>
      <c r="AP1735" s="34"/>
      <c r="AQ1735" s="34"/>
      <c r="AR1735" s="34"/>
      <c r="AS1735" s="34"/>
      <c r="AT1735" s="34"/>
      <c r="AU1735" s="34"/>
      <c r="AV1735" s="34"/>
      <c r="AW1735" s="34"/>
    </row>
    <row r="1736" spans="1:49">
      <c r="A1736" s="34"/>
      <c r="B1736" s="34"/>
      <c r="C1736" s="34"/>
      <c r="D1736" s="34"/>
      <c r="E1736" s="34"/>
      <c r="F1736" s="34"/>
      <c r="G1736" s="34"/>
      <c r="O1736" s="34"/>
      <c r="P1736" s="34"/>
      <c r="Q1736" s="34"/>
      <c r="R1736" s="34"/>
      <c r="S1736" s="34"/>
      <c r="T1736" s="34"/>
      <c r="U1736" s="34"/>
      <c r="V1736" s="34"/>
      <c r="W1736" s="34"/>
      <c r="X1736" s="34"/>
      <c r="Y1736" s="34"/>
      <c r="Z1736" s="34"/>
      <c r="AA1736" s="34"/>
      <c r="AB1736" s="34"/>
      <c r="AC1736" s="34"/>
      <c r="AD1736" s="34"/>
      <c r="AE1736" s="34"/>
      <c r="AF1736" s="34"/>
      <c r="AG1736" s="34"/>
      <c r="AH1736" s="34"/>
      <c r="AI1736" s="34"/>
      <c r="AJ1736" s="34"/>
      <c r="AK1736" s="34"/>
      <c r="AL1736" s="34"/>
      <c r="AM1736" s="34"/>
      <c r="AN1736" s="34"/>
      <c r="AO1736" s="34"/>
      <c r="AP1736" s="34"/>
      <c r="AQ1736" s="34"/>
      <c r="AR1736" s="34"/>
      <c r="AS1736" s="34"/>
      <c r="AT1736" s="34"/>
      <c r="AU1736" s="34"/>
      <c r="AV1736" s="34"/>
      <c r="AW1736" s="34"/>
    </row>
    <row r="1737" spans="1:49">
      <c r="A1737" s="34"/>
      <c r="B1737" s="34"/>
      <c r="C1737" s="34"/>
      <c r="D1737" s="34"/>
      <c r="E1737" s="34"/>
      <c r="F1737" s="34"/>
      <c r="G1737" s="34"/>
      <c r="O1737" s="34"/>
      <c r="P1737" s="34"/>
      <c r="Q1737" s="34"/>
      <c r="R1737" s="34"/>
      <c r="S1737" s="34"/>
      <c r="T1737" s="34"/>
      <c r="U1737" s="34"/>
      <c r="V1737" s="34"/>
      <c r="W1737" s="34"/>
      <c r="X1737" s="34"/>
      <c r="Y1737" s="34"/>
      <c r="Z1737" s="34"/>
      <c r="AA1737" s="34"/>
      <c r="AB1737" s="34"/>
      <c r="AC1737" s="34"/>
      <c r="AD1737" s="34"/>
      <c r="AE1737" s="34"/>
      <c r="AF1737" s="34"/>
      <c r="AG1737" s="34"/>
      <c r="AH1737" s="34"/>
      <c r="AI1737" s="34"/>
      <c r="AJ1737" s="34"/>
      <c r="AK1737" s="34"/>
      <c r="AL1737" s="34"/>
      <c r="AM1737" s="34"/>
      <c r="AN1737" s="34"/>
      <c r="AO1737" s="34"/>
      <c r="AP1737" s="34"/>
      <c r="AQ1737" s="34"/>
      <c r="AR1737" s="34"/>
      <c r="AS1737" s="34"/>
      <c r="AT1737" s="34"/>
      <c r="AU1737" s="34"/>
      <c r="AV1737" s="34"/>
      <c r="AW1737" s="34"/>
    </row>
    <row r="1738" spans="1:49">
      <c r="A1738" s="34"/>
      <c r="B1738" s="34"/>
      <c r="C1738" s="34"/>
      <c r="D1738" s="34"/>
      <c r="E1738" s="34"/>
      <c r="F1738" s="34"/>
      <c r="G1738" s="34"/>
      <c r="O1738" s="34"/>
      <c r="P1738" s="34"/>
      <c r="Q1738" s="34"/>
      <c r="R1738" s="34"/>
      <c r="S1738" s="34"/>
      <c r="T1738" s="34"/>
      <c r="U1738" s="34"/>
      <c r="V1738" s="34"/>
      <c r="W1738" s="34"/>
      <c r="X1738" s="34"/>
      <c r="Y1738" s="34"/>
      <c r="Z1738" s="34"/>
      <c r="AA1738" s="34"/>
      <c r="AB1738" s="34"/>
      <c r="AC1738" s="34"/>
      <c r="AD1738" s="34"/>
      <c r="AE1738" s="34"/>
      <c r="AF1738" s="34"/>
      <c r="AG1738" s="34"/>
      <c r="AH1738" s="34"/>
      <c r="AI1738" s="34"/>
      <c r="AJ1738" s="34"/>
      <c r="AK1738" s="34"/>
      <c r="AL1738" s="34"/>
      <c r="AM1738" s="34"/>
      <c r="AN1738" s="34"/>
      <c r="AO1738" s="34"/>
      <c r="AP1738" s="34"/>
      <c r="AQ1738" s="34"/>
      <c r="AR1738" s="34"/>
      <c r="AS1738" s="34"/>
      <c r="AT1738" s="34"/>
      <c r="AU1738" s="34"/>
      <c r="AV1738" s="34"/>
      <c r="AW1738" s="34"/>
    </row>
    <row r="1739" spans="1:49">
      <c r="A1739" s="34"/>
      <c r="B1739" s="34"/>
      <c r="C1739" s="34"/>
      <c r="D1739" s="34"/>
      <c r="E1739" s="34"/>
      <c r="F1739" s="34"/>
      <c r="G1739" s="34"/>
      <c r="O1739" s="34"/>
      <c r="P1739" s="34"/>
      <c r="Q1739" s="34"/>
      <c r="R1739" s="34"/>
      <c r="S1739" s="34"/>
      <c r="T1739" s="34"/>
      <c r="U1739" s="34"/>
      <c r="V1739" s="34"/>
      <c r="W1739" s="34"/>
      <c r="X1739" s="34"/>
      <c r="Y1739" s="34"/>
      <c r="Z1739" s="34"/>
      <c r="AA1739" s="34"/>
      <c r="AB1739" s="34"/>
      <c r="AC1739" s="34"/>
      <c r="AD1739" s="34"/>
      <c r="AE1739" s="34"/>
      <c r="AF1739" s="34"/>
      <c r="AG1739" s="34"/>
      <c r="AH1739" s="34"/>
      <c r="AI1739" s="34"/>
      <c r="AJ1739" s="34"/>
      <c r="AK1739" s="34"/>
      <c r="AL1739" s="34"/>
      <c r="AM1739" s="34"/>
      <c r="AN1739" s="34"/>
      <c r="AO1739" s="34"/>
      <c r="AP1739" s="34"/>
      <c r="AQ1739" s="34"/>
      <c r="AR1739" s="34"/>
      <c r="AS1739" s="34"/>
      <c r="AT1739" s="34"/>
      <c r="AU1739" s="34"/>
      <c r="AV1739" s="34"/>
      <c r="AW1739" s="34"/>
    </row>
    <row r="1740" spans="1:49">
      <c r="A1740" s="34"/>
      <c r="B1740" s="34"/>
      <c r="C1740" s="34"/>
      <c r="D1740" s="34"/>
      <c r="E1740" s="34"/>
      <c r="F1740" s="34"/>
      <c r="G1740" s="34"/>
      <c r="O1740" s="34"/>
      <c r="P1740" s="34"/>
      <c r="Q1740" s="34"/>
      <c r="R1740" s="34"/>
      <c r="S1740" s="34"/>
      <c r="T1740" s="34"/>
      <c r="U1740" s="34"/>
      <c r="V1740" s="34"/>
      <c r="W1740" s="34"/>
      <c r="X1740" s="34"/>
      <c r="Y1740" s="34"/>
      <c r="Z1740" s="34"/>
      <c r="AA1740" s="34"/>
      <c r="AB1740" s="34"/>
      <c r="AC1740" s="34"/>
      <c r="AD1740" s="34"/>
      <c r="AE1740" s="34"/>
      <c r="AF1740" s="34"/>
      <c r="AG1740" s="34"/>
      <c r="AH1740" s="34"/>
      <c r="AI1740" s="34"/>
      <c r="AJ1740" s="34"/>
      <c r="AK1740" s="34"/>
      <c r="AL1740" s="34"/>
      <c r="AM1740" s="34"/>
      <c r="AN1740" s="34"/>
      <c r="AO1740" s="34"/>
      <c r="AP1740" s="34"/>
      <c r="AQ1740" s="34"/>
      <c r="AR1740" s="34"/>
      <c r="AS1740" s="34"/>
      <c r="AT1740" s="34"/>
      <c r="AU1740" s="34"/>
      <c r="AV1740" s="34"/>
      <c r="AW1740" s="34"/>
    </row>
    <row r="1741" spans="1:49">
      <c r="A1741" s="34"/>
      <c r="B1741" s="34"/>
      <c r="C1741" s="34"/>
      <c r="D1741" s="34"/>
      <c r="E1741" s="34"/>
      <c r="F1741" s="34"/>
      <c r="G1741" s="34"/>
      <c r="O1741" s="34"/>
      <c r="P1741" s="34"/>
      <c r="Q1741" s="34"/>
      <c r="R1741" s="34"/>
      <c r="S1741" s="34"/>
      <c r="T1741" s="34"/>
      <c r="U1741" s="34"/>
      <c r="V1741" s="34"/>
      <c r="W1741" s="34"/>
      <c r="X1741" s="34"/>
      <c r="Y1741" s="34"/>
      <c r="Z1741" s="34"/>
      <c r="AA1741" s="34"/>
      <c r="AB1741" s="34"/>
      <c r="AC1741" s="34"/>
      <c r="AD1741" s="34"/>
      <c r="AE1741" s="34"/>
      <c r="AF1741" s="34"/>
      <c r="AG1741" s="34"/>
      <c r="AH1741" s="34"/>
      <c r="AI1741" s="34"/>
      <c r="AJ1741" s="34"/>
      <c r="AK1741" s="34"/>
      <c r="AL1741" s="34"/>
      <c r="AM1741" s="34"/>
      <c r="AN1741" s="34"/>
      <c r="AO1741" s="34"/>
      <c r="AP1741" s="34"/>
      <c r="AQ1741" s="34"/>
      <c r="AR1741" s="34"/>
      <c r="AS1741" s="34"/>
      <c r="AT1741" s="34"/>
      <c r="AU1741" s="34"/>
      <c r="AV1741" s="34"/>
      <c r="AW1741" s="34"/>
    </row>
    <row r="1742" spans="1:49">
      <c r="A1742" s="34"/>
      <c r="B1742" s="34"/>
      <c r="C1742" s="34"/>
      <c r="D1742" s="34"/>
      <c r="E1742" s="34"/>
      <c r="F1742" s="34"/>
      <c r="G1742" s="34"/>
      <c r="O1742" s="34"/>
      <c r="P1742" s="34"/>
      <c r="Q1742" s="34"/>
      <c r="R1742" s="34"/>
      <c r="S1742" s="34"/>
      <c r="T1742" s="34"/>
      <c r="U1742" s="34"/>
      <c r="V1742" s="34"/>
      <c r="W1742" s="34"/>
      <c r="X1742" s="34"/>
      <c r="Y1742" s="34"/>
      <c r="Z1742" s="34"/>
      <c r="AA1742" s="34"/>
      <c r="AB1742" s="34"/>
      <c r="AC1742" s="34"/>
      <c r="AD1742" s="34"/>
      <c r="AE1742" s="34"/>
      <c r="AF1742" s="34"/>
      <c r="AG1742" s="34"/>
      <c r="AH1742" s="34"/>
      <c r="AI1742" s="34"/>
      <c r="AJ1742" s="34"/>
      <c r="AK1742" s="34"/>
      <c r="AL1742" s="34"/>
      <c r="AM1742" s="34"/>
      <c r="AN1742" s="34"/>
      <c r="AO1742" s="34"/>
      <c r="AP1742" s="34"/>
      <c r="AQ1742" s="34"/>
      <c r="AR1742" s="34"/>
      <c r="AS1742" s="34"/>
      <c r="AT1742" s="34"/>
      <c r="AU1742" s="34"/>
      <c r="AV1742" s="34"/>
      <c r="AW1742" s="34"/>
    </row>
    <row r="1743" spans="1:49">
      <c r="A1743" s="34"/>
      <c r="B1743" s="34"/>
      <c r="C1743" s="34"/>
      <c r="D1743" s="34"/>
      <c r="E1743" s="34"/>
      <c r="F1743" s="34"/>
      <c r="G1743" s="34"/>
      <c r="O1743" s="34"/>
      <c r="P1743" s="34"/>
      <c r="Q1743" s="34"/>
      <c r="R1743" s="34"/>
      <c r="S1743" s="34"/>
      <c r="T1743" s="34"/>
      <c r="U1743" s="34"/>
      <c r="V1743" s="34"/>
      <c r="W1743" s="34"/>
      <c r="X1743" s="34"/>
      <c r="Y1743" s="34"/>
      <c r="Z1743" s="34"/>
      <c r="AA1743" s="34"/>
      <c r="AB1743" s="34"/>
      <c r="AC1743" s="34"/>
      <c r="AD1743" s="34"/>
      <c r="AE1743" s="34"/>
      <c r="AF1743" s="34"/>
      <c r="AG1743" s="34"/>
      <c r="AH1743" s="34"/>
      <c r="AI1743" s="34"/>
      <c r="AJ1743" s="34"/>
      <c r="AK1743" s="34"/>
      <c r="AL1743" s="34"/>
      <c r="AM1743" s="34"/>
      <c r="AN1743" s="34"/>
      <c r="AO1743" s="34"/>
      <c r="AP1743" s="34"/>
      <c r="AQ1743" s="34"/>
      <c r="AR1743" s="34"/>
      <c r="AS1743" s="34"/>
      <c r="AT1743" s="34"/>
      <c r="AU1743" s="34"/>
      <c r="AV1743" s="34"/>
      <c r="AW1743" s="34"/>
    </row>
    <row r="1744" spans="1:49">
      <c r="A1744" s="34"/>
      <c r="B1744" s="34"/>
      <c r="C1744" s="34"/>
      <c r="D1744" s="34"/>
      <c r="E1744" s="34"/>
      <c r="F1744" s="34"/>
      <c r="G1744" s="34"/>
      <c r="O1744" s="34"/>
      <c r="P1744" s="34"/>
      <c r="Q1744" s="34"/>
      <c r="R1744" s="34"/>
      <c r="S1744" s="34"/>
      <c r="T1744" s="34"/>
      <c r="U1744" s="34"/>
      <c r="V1744" s="34"/>
      <c r="W1744" s="34"/>
      <c r="X1744" s="34"/>
      <c r="Y1744" s="34"/>
      <c r="Z1744" s="34"/>
      <c r="AA1744" s="34"/>
      <c r="AB1744" s="34"/>
      <c r="AC1744" s="34"/>
      <c r="AD1744" s="34"/>
      <c r="AE1744" s="34"/>
      <c r="AF1744" s="34"/>
      <c r="AG1744" s="34"/>
      <c r="AH1744" s="34"/>
      <c r="AI1744" s="34"/>
      <c r="AJ1744" s="34"/>
      <c r="AK1744" s="34"/>
      <c r="AL1744" s="34"/>
      <c r="AM1744" s="34"/>
      <c r="AN1744" s="34"/>
      <c r="AO1744" s="34"/>
      <c r="AP1744" s="34"/>
      <c r="AQ1744" s="34"/>
      <c r="AR1744" s="34"/>
      <c r="AS1744" s="34"/>
      <c r="AT1744" s="34"/>
      <c r="AU1744" s="34"/>
      <c r="AV1744" s="34"/>
      <c r="AW1744" s="34"/>
    </row>
    <row r="1745" spans="1:49">
      <c r="A1745" s="34"/>
      <c r="B1745" s="34"/>
      <c r="C1745" s="34"/>
      <c r="D1745" s="34"/>
      <c r="E1745" s="34"/>
      <c r="F1745" s="34"/>
      <c r="G1745" s="34"/>
      <c r="O1745" s="34"/>
      <c r="P1745" s="34"/>
      <c r="Q1745" s="34"/>
      <c r="R1745" s="34"/>
      <c r="S1745" s="34"/>
      <c r="T1745" s="34"/>
      <c r="U1745" s="34"/>
      <c r="V1745" s="34"/>
      <c r="W1745" s="34"/>
      <c r="X1745" s="34"/>
      <c r="Y1745" s="34"/>
      <c r="Z1745" s="34"/>
      <c r="AA1745" s="34"/>
      <c r="AB1745" s="34"/>
      <c r="AC1745" s="34"/>
      <c r="AD1745" s="34"/>
      <c r="AE1745" s="34"/>
      <c r="AF1745" s="34"/>
      <c r="AG1745" s="34"/>
      <c r="AH1745" s="34"/>
      <c r="AI1745" s="34"/>
      <c r="AJ1745" s="34"/>
      <c r="AK1745" s="34"/>
      <c r="AL1745" s="34"/>
      <c r="AM1745" s="34"/>
      <c r="AN1745" s="34"/>
      <c r="AO1745" s="34"/>
      <c r="AP1745" s="34"/>
      <c r="AQ1745" s="34"/>
      <c r="AR1745" s="34"/>
      <c r="AS1745" s="34"/>
      <c r="AT1745" s="34"/>
      <c r="AU1745" s="34"/>
      <c r="AV1745" s="34"/>
      <c r="AW1745" s="34"/>
    </row>
    <row r="1746" spans="1:49">
      <c r="A1746" s="34"/>
      <c r="B1746" s="34"/>
      <c r="C1746" s="34"/>
      <c r="D1746" s="34"/>
      <c r="E1746" s="34"/>
      <c r="F1746" s="34"/>
      <c r="G1746" s="34"/>
      <c r="O1746" s="34"/>
      <c r="P1746" s="34"/>
      <c r="Q1746" s="34"/>
      <c r="R1746" s="34"/>
      <c r="S1746" s="34"/>
      <c r="T1746" s="34"/>
      <c r="U1746" s="34"/>
      <c r="V1746" s="34"/>
      <c r="W1746" s="34"/>
      <c r="X1746" s="34"/>
      <c r="Y1746" s="34"/>
      <c r="Z1746" s="34"/>
      <c r="AA1746" s="34"/>
      <c r="AB1746" s="34"/>
      <c r="AC1746" s="34"/>
      <c r="AD1746" s="34"/>
      <c r="AE1746" s="34"/>
      <c r="AF1746" s="34"/>
      <c r="AG1746" s="34"/>
      <c r="AH1746" s="34"/>
      <c r="AI1746" s="34"/>
      <c r="AJ1746" s="34"/>
      <c r="AK1746" s="34"/>
      <c r="AL1746" s="34"/>
      <c r="AM1746" s="34"/>
      <c r="AN1746" s="34"/>
      <c r="AO1746" s="34"/>
      <c r="AP1746" s="34"/>
      <c r="AQ1746" s="34"/>
      <c r="AR1746" s="34"/>
      <c r="AS1746" s="34"/>
      <c r="AT1746" s="34"/>
      <c r="AU1746" s="34"/>
      <c r="AV1746" s="34"/>
      <c r="AW1746" s="34"/>
    </row>
    <row r="1747" spans="1:49">
      <c r="A1747" s="34"/>
      <c r="B1747" s="34"/>
      <c r="C1747" s="34"/>
      <c r="D1747" s="34"/>
      <c r="E1747" s="34"/>
      <c r="F1747" s="34"/>
      <c r="G1747" s="34"/>
      <c r="O1747" s="34"/>
      <c r="P1747" s="34"/>
      <c r="Q1747" s="34"/>
      <c r="R1747" s="34"/>
      <c r="S1747" s="34"/>
      <c r="T1747" s="34"/>
      <c r="U1747" s="34"/>
      <c r="V1747" s="34"/>
      <c r="W1747" s="34"/>
      <c r="X1747" s="34"/>
      <c r="Y1747" s="34"/>
      <c r="Z1747" s="34"/>
      <c r="AA1747" s="34"/>
      <c r="AB1747" s="34"/>
      <c r="AC1747" s="34"/>
      <c r="AD1747" s="34"/>
      <c r="AE1747" s="34"/>
      <c r="AF1747" s="34"/>
      <c r="AG1747" s="34"/>
      <c r="AH1747" s="34"/>
      <c r="AI1747" s="34"/>
      <c r="AJ1747" s="34"/>
      <c r="AK1747" s="34"/>
      <c r="AL1747" s="34"/>
      <c r="AM1747" s="34"/>
      <c r="AN1747" s="34"/>
      <c r="AO1747" s="34"/>
      <c r="AP1747" s="34"/>
      <c r="AQ1747" s="34"/>
      <c r="AR1747" s="34"/>
      <c r="AS1747" s="34"/>
      <c r="AT1747" s="34"/>
      <c r="AU1747" s="34"/>
      <c r="AV1747" s="34"/>
      <c r="AW1747" s="34"/>
    </row>
    <row r="1748" spans="1:49">
      <c r="A1748" s="34"/>
      <c r="B1748" s="34"/>
      <c r="C1748" s="34"/>
      <c r="D1748" s="34"/>
      <c r="E1748" s="34"/>
      <c r="F1748" s="34"/>
      <c r="G1748" s="34"/>
      <c r="O1748" s="34"/>
      <c r="P1748" s="34"/>
      <c r="Q1748" s="34"/>
      <c r="R1748" s="34"/>
      <c r="S1748" s="34"/>
      <c r="T1748" s="34"/>
      <c r="U1748" s="34"/>
      <c r="V1748" s="34"/>
      <c r="W1748" s="34"/>
      <c r="X1748" s="34"/>
      <c r="Y1748" s="34"/>
      <c r="Z1748" s="34"/>
      <c r="AA1748" s="34"/>
      <c r="AB1748" s="34"/>
      <c r="AC1748" s="34"/>
      <c r="AD1748" s="34"/>
      <c r="AE1748" s="34"/>
      <c r="AF1748" s="34"/>
      <c r="AG1748" s="34"/>
      <c r="AH1748" s="34"/>
      <c r="AI1748" s="34"/>
      <c r="AJ1748" s="34"/>
      <c r="AK1748" s="34"/>
      <c r="AL1748" s="34"/>
      <c r="AM1748" s="34"/>
      <c r="AN1748" s="34"/>
      <c r="AO1748" s="34"/>
      <c r="AP1748" s="34"/>
      <c r="AQ1748" s="34"/>
      <c r="AR1748" s="34"/>
      <c r="AS1748" s="34"/>
      <c r="AT1748" s="34"/>
      <c r="AU1748" s="34"/>
      <c r="AV1748" s="34"/>
      <c r="AW1748" s="34"/>
    </row>
    <row r="1749" spans="1:49">
      <c r="A1749" s="34"/>
      <c r="B1749" s="34"/>
      <c r="C1749" s="34"/>
      <c r="D1749" s="34"/>
      <c r="E1749" s="34"/>
      <c r="F1749" s="34"/>
      <c r="G1749" s="34"/>
      <c r="O1749" s="34"/>
      <c r="P1749" s="34"/>
      <c r="Q1749" s="34"/>
      <c r="R1749" s="34"/>
      <c r="S1749" s="34"/>
      <c r="T1749" s="34"/>
      <c r="U1749" s="34"/>
      <c r="V1749" s="34"/>
      <c r="W1749" s="34"/>
      <c r="X1749" s="34"/>
      <c r="Y1749" s="34"/>
      <c r="Z1749" s="34"/>
      <c r="AA1749" s="34"/>
      <c r="AB1749" s="34"/>
      <c r="AC1749" s="34"/>
      <c r="AD1749" s="34"/>
      <c r="AE1749" s="34"/>
      <c r="AF1749" s="34"/>
      <c r="AG1749" s="34"/>
      <c r="AH1749" s="34"/>
      <c r="AI1749" s="34"/>
      <c r="AJ1749" s="34"/>
      <c r="AK1749" s="34"/>
      <c r="AL1749" s="34"/>
      <c r="AM1749" s="34"/>
      <c r="AN1749" s="34"/>
      <c r="AO1749" s="34"/>
      <c r="AP1749" s="34"/>
      <c r="AQ1749" s="34"/>
      <c r="AR1749" s="34"/>
      <c r="AS1749" s="34"/>
      <c r="AT1749" s="34"/>
      <c r="AU1749" s="34"/>
      <c r="AV1749" s="34"/>
      <c r="AW1749" s="34"/>
    </row>
    <row r="1750" spans="1:49">
      <c r="A1750" s="34"/>
      <c r="B1750" s="34"/>
      <c r="C1750" s="34"/>
      <c r="D1750" s="34"/>
      <c r="E1750" s="34"/>
      <c r="F1750" s="34"/>
      <c r="G1750" s="34"/>
      <c r="O1750" s="34"/>
      <c r="P1750" s="34"/>
      <c r="Q1750" s="34"/>
      <c r="R1750" s="34"/>
      <c r="S1750" s="34"/>
      <c r="T1750" s="34"/>
      <c r="U1750" s="34"/>
      <c r="V1750" s="34"/>
      <c r="W1750" s="34"/>
      <c r="X1750" s="34"/>
      <c r="Y1750" s="34"/>
      <c r="Z1750" s="34"/>
      <c r="AA1750" s="34"/>
      <c r="AB1750" s="34"/>
      <c r="AC1750" s="34"/>
      <c r="AD1750" s="34"/>
      <c r="AE1750" s="34"/>
      <c r="AF1750" s="34"/>
      <c r="AG1750" s="34"/>
      <c r="AH1750" s="34"/>
      <c r="AI1750" s="34"/>
      <c r="AJ1750" s="34"/>
      <c r="AK1750" s="34"/>
      <c r="AL1750" s="34"/>
      <c r="AM1750" s="34"/>
      <c r="AN1750" s="34"/>
      <c r="AO1750" s="34"/>
      <c r="AP1750" s="34"/>
      <c r="AQ1750" s="34"/>
      <c r="AR1750" s="34"/>
      <c r="AS1750" s="34"/>
      <c r="AT1750" s="34"/>
      <c r="AU1750" s="34"/>
      <c r="AV1750" s="34"/>
      <c r="AW1750" s="34"/>
    </row>
    <row r="1751" spans="1:49">
      <c r="A1751" s="34"/>
      <c r="B1751" s="34"/>
      <c r="C1751" s="34"/>
      <c r="D1751" s="34"/>
      <c r="E1751" s="34"/>
      <c r="F1751" s="34"/>
      <c r="G1751" s="34"/>
      <c r="O1751" s="34"/>
      <c r="P1751" s="34"/>
      <c r="Q1751" s="34"/>
      <c r="R1751" s="34"/>
      <c r="S1751" s="34"/>
      <c r="T1751" s="34"/>
      <c r="U1751" s="34"/>
      <c r="V1751" s="34"/>
      <c r="W1751" s="34"/>
      <c r="X1751" s="34"/>
      <c r="Y1751" s="34"/>
      <c r="Z1751" s="34"/>
      <c r="AA1751" s="34"/>
      <c r="AB1751" s="34"/>
      <c r="AC1751" s="34"/>
      <c r="AD1751" s="34"/>
      <c r="AE1751" s="34"/>
      <c r="AF1751" s="34"/>
      <c r="AG1751" s="34"/>
      <c r="AH1751" s="34"/>
      <c r="AI1751" s="34"/>
      <c r="AJ1751" s="34"/>
      <c r="AK1751" s="34"/>
      <c r="AL1751" s="34"/>
      <c r="AM1751" s="34"/>
      <c r="AN1751" s="34"/>
      <c r="AO1751" s="34"/>
      <c r="AP1751" s="34"/>
      <c r="AQ1751" s="34"/>
      <c r="AR1751" s="34"/>
      <c r="AS1751" s="34"/>
      <c r="AT1751" s="34"/>
      <c r="AU1751" s="34"/>
      <c r="AV1751" s="34"/>
      <c r="AW1751" s="34"/>
    </row>
    <row r="1752" spans="1:49">
      <c r="A1752" s="34"/>
      <c r="B1752" s="34"/>
      <c r="C1752" s="34"/>
      <c r="D1752" s="34"/>
      <c r="E1752" s="34"/>
      <c r="F1752" s="34"/>
      <c r="G1752" s="34"/>
      <c r="O1752" s="34"/>
      <c r="P1752" s="34"/>
      <c r="Q1752" s="34"/>
      <c r="R1752" s="34"/>
      <c r="S1752" s="34"/>
      <c r="T1752" s="34"/>
      <c r="U1752" s="34"/>
      <c r="V1752" s="34"/>
      <c r="W1752" s="34"/>
      <c r="X1752" s="34"/>
      <c r="Y1752" s="34"/>
      <c r="Z1752" s="34"/>
      <c r="AA1752" s="34"/>
      <c r="AB1752" s="34"/>
      <c r="AC1752" s="34"/>
      <c r="AD1752" s="34"/>
      <c r="AE1752" s="34"/>
      <c r="AF1752" s="34"/>
      <c r="AG1752" s="34"/>
      <c r="AH1752" s="34"/>
      <c r="AI1752" s="34"/>
      <c r="AJ1752" s="34"/>
      <c r="AK1752" s="34"/>
      <c r="AL1752" s="34"/>
      <c r="AM1752" s="34"/>
      <c r="AN1752" s="34"/>
      <c r="AO1752" s="34"/>
      <c r="AP1752" s="34"/>
      <c r="AQ1752" s="34"/>
      <c r="AR1752" s="34"/>
      <c r="AS1752" s="34"/>
      <c r="AT1752" s="34"/>
      <c r="AU1752" s="34"/>
      <c r="AV1752" s="34"/>
      <c r="AW1752" s="34"/>
    </row>
    <row r="1753" spans="1:49">
      <c r="A1753" s="34"/>
      <c r="B1753" s="34"/>
      <c r="C1753" s="34"/>
      <c r="D1753" s="34"/>
      <c r="E1753" s="34"/>
      <c r="F1753" s="34"/>
      <c r="G1753" s="34"/>
      <c r="O1753" s="34"/>
      <c r="P1753" s="34"/>
      <c r="Q1753" s="34"/>
      <c r="R1753" s="34"/>
      <c r="S1753" s="34"/>
      <c r="T1753" s="34"/>
      <c r="U1753" s="34"/>
      <c r="V1753" s="34"/>
      <c r="W1753" s="34"/>
      <c r="X1753" s="34"/>
      <c r="Y1753" s="34"/>
      <c r="Z1753" s="34"/>
      <c r="AA1753" s="34"/>
      <c r="AB1753" s="34"/>
      <c r="AC1753" s="34"/>
      <c r="AD1753" s="34"/>
      <c r="AE1753" s="34"/>
      <c r="AF1753" s="34"/>
      <c r="AG1753" s="34"/>
      <c r="AH1753" s="34"/>
      <c r="AI1753" s="34"/>
      <c r="AJ1753" s="34"/>
      <c r="AK1753" s="34"/>
      <c r="AL1753" s="34"/>
      <c r="AM1753" s="34"/>
      <c r="AN1753" s="34"/>
      <c r="AO1753" s="34"/>
      <c r="AP1753" s="34"/>
      <c r="AQ1753" s="34"/>
      <c r="AR1753" s="34"/>
      <c r="AS1753" s="34"/>
      <c r="AT1753" s="34"/>
      <c r="AU1753" s="34"/>
      <c r="AV1753" s="34"/>
      <c r="AW1753" s="34"/>
    </row>
    <row r="1754" spans="1:49">
      <c r="A1754" s="34"/>
      <c r="B1754" s="34"/>
      <c r="C1754" s="34"/>
      <c r="D1754" s="34"/>
      <c r="E1754" s="34"/>
      <c r="F1754" s="34"/>
      <c r="G1754" s="34"/>
      <c r="O1754" s="34"/>
      <c r="P1754" s="34"/>
      <c r="Q1754" s="34"/>
      <c r="R1754" s="34"/>
      <c r="S1754" s="34"/>
      <c r="T1754" s="34"/>
      <c r="U1754" s="34"/>
      <c r="V1754" s="34"/>
      <c r="W1754" s="34"/>
      <c r="X1754" s="34"/>
      <c r="Y1754" s="34"/>
      <c r="Z1754" s="34"/>
      <c r="AA1754" s="34"/>
      <c r="AB1754" s="34"/>
      <c r="AC1754" s="34"/>
      <c r="AD1754" s="34"/>
      <c r="AE1754" s="34"/>
      <c r="AF1754" s="34"/>
      <c r="AG1754" s="34"/>
      <c r="AH1754" s="34"/>
      <c r="AI1754" s="34"/>
      <c r="AJ1754" s="34"/>
      <c r="AK1754" s="34"/>
      <c r="AL1754" s="34"/>
      <c r="AM1754" s="34"/>
      <c r="AN1754" s="34"/>
      <c r="AO1754" s="34"/>
      <c r="AP1754" s="34"/>
      <c r="AQ1754" s="34"/>
      <c r="AR1754" s="34"/>
      <c r="AS1754" s="34"/>
      <c r="AT1754" s="34"/>
      <c r="AU1754" s="34"/>
      <c r="AV1754" s="34"/>
      <c r="AW1754" s="34"/>
    </row>
    <row r="1755" spans="1:49">
      <c r="A1755" s="34"/>
      <c r="B1755" s="34"/>
      <c r="C1755" s="34"/>
      <c r="D1755" s="34"/>
      <c r="E1755" s="34"/>
      <c r="F1755" s="34"/>
      <c r="G1755" s="34"/>
      <c r="O1755" s="34"/>
      <c r="P1755" s="34"/>
      <c r="Q1755" s="34"/>
      <c r="R1755" s="34"/>
      <c r="S1755" s="34"/>
      <c r="T1755" s="34"/>
      <c r="U1755" s="34"/>
      <c r="V1755" s="34"/>
      <c r="W1755" s="34"/>
      <c r="X1755" s="34"/>
      <c r="Y1755" s="34"/>
      <c r="Z1755" s="34"/>
      <c r="AA1755" s="34"/>
      <c r="AB1755" s="34"/>
      <c r="AC1755" s="34"/>
      <c r="AD1755" s="34"/>
      <c r="AE1755" s="34"/>
      <c r="AF1755" s="34"/>
      <c r="AG1755" s="34"/>
      <c r="AH1755" s="34"/>
      <c r="AI1755" s="34"/>
      <c r="AJ1755" s="34"/>
      <c r="AK1755" s="34"/>
      <c r="AL1755" s="34"/>
      <c r="AM1755" s="34"/>
      <c r="AN1755" s="34"/>
      <c r="AO1755" s="34"/>
      <c r="AP1755" s="34"/>
      <c r="AQ1755" s="34"/>
      <c r="AR1755" s="34"/>
      <c r="AS1755" s="34"/>
      <c r="AT1755" s="34"/>
      <c r="AU1755" s="34"/>
      <c r="AV1755" s="34"/>
      <c r="AW1755" s="34"/>
    </row>
    <row r="1756" spans="1:49">
      <c r="A1756" s="34"/>
      <c r="B1756" s="34"/>
      <c r="C1756" s="34"/>
      <c r="D1756" s="34"/>
      <c r="E1756" s="34"/>
      <c r="F1756" s="34"/>
      <c r="G1756" s="34"/>
      <c r="O1756" s="34"/>
      <c r="P1756" s="34"/>
      <c r="Q1756" s="34"/>
      <c r="R1756" s="34"/>
      <c r="S1756" s="34"/>
      <c r="T1756" s="34"/>
      <c r="U1756" s="34"/>
      <c r="V1756" s="34"/>
      <c r="W1756" s="34"/>
      <c r="X1756" s="34"/>
      <c r="Y1756" s="34"/>
      <c r="Z1756" s="34"/>
      <c r="AA1756" s="34"/>
      <c r="AB1756" s="34"/>
      <c r="AC1756" s="34"/>
      <c r="AD1756" s="34"/>
      <c r="AE1756" s="34"/>
      <c r="AF1756" s="34"/>
      <c r="AG1756" s="34"/>
      <c r="AH1756" s="34"/>
      <c r="AI1756" s="34"/>
      <c r="AJ1756" s="34"/>
      <c r="AK1756" s="34"/>
      <c r="AL1756" s="34"/>
      <c r="AM1756" s="34"/>
      <c r="AN1756" s="34"/>
      <c r="AO1756" s="34"/>
      <c r="AP1756" s="34"/>
      <c r="AQ1756" s="34"/>
      <c r="AR1756" s="34"/>
      <c r="AS1756" s="34"/>
      <c r="AT1756" s="34"/>
      <c r="AU1756" s="34"/>
      <c r="AV1756" s="34"/>
      <c r="AW1756" s="34"/>
    </row>
    <row r="1757" spans="1:49">
      <c r="A1757" s="34"/>
      <c r="B1757" s="34"/>
      <c r="C1757" s="34"/>
      <c r="D1757" s="34"/>
      <c r="E1757" s="34"/>
      <c r="F1757" s="34"/>
      <c r="G1757" s="34"/>
      <c r="O1757" s="34"/>
      <c r="P1757" s="34"/>
      <c r="Q1757" s="34"/>
      <c r="R1757" s="34"/>
      <c r="S1757" s="34"/>
      <c r="T1757" s="34"/>
      <c r="U1757" s="34"/>
      <c r="V1757" s="34"/>
      <c r="W1757" s="34"/>
      <c r="X1757" s="34"/>
      <c r="Y1757" s="34"/>
      <c r="Z1757" s="34"/>
      <c r="AA1757" s="34"/>
      <c r="AB1757" s="34"/>
      <c r="AC1757" s="34"/>
      <c r="AD1757" s="34"/>
      <c r="AE1757" s="34"/>
      <c r="AF1757" s="34"/>
      <c r="AG1757" s="34"/>
      <c r="AH1757" s="34"/>
      <c r="AI1757" s="34"/>
      <c r="AJ1757" s="34"/>
      <c r="AK1757" s="34"/>
      <c r="AL1757" s="34"/>
      <c r="AM1757" s="34"/>
      <c r="AN1757" s="34"/>
      <c r="AO1757" s="34"/>
      <c r="AP1757" s="34"/>
      <c r="AQ1757" s="34"/>
      <c r="AR1757" s="34"/>
      <c r="AS1757" s="34"/>
      <c r="AT1757" s="34"/>
      <c r="AU1757" s="34"/>
      <c r="AV1757" s="34"/>
      <c r="AW1757" s="34"/>
    </row>
    <row r="1758" spans="1:49">
      <c r="A1758" s="34"/>
      <c r="B1758" s="34"/>
      <c r="C1758" s="34"/>
      <c r="D1758" s="34"/>
      <c r="E1758" s="34"/>
      <c r="F1758" s="34"/>
      <c r="G1758" s="34"/>
      <c r="O1758" s="34"/>
      <c r="P1758" s="34"/>
      <c r="Q1758" s="34"/>
      <c r="R1758" s="34"/>
      <c r="S1758" s="34"/>
      <c r="T1758" s="34"/>
      <c r="U1758" s="34"/>
      <c r="V1758" s="34"/>
      <c r="W1758" s="34"/>
      <c r="X1758" s="34"/>
      <c r="Y1758" s="34"/>
      <c r="Z1758" s="34"/>
      <c r="AA1758" s="34"/>
      <c r="AB1758" s="34"/>
      <c r="AC1758" s="34"/>
      <c r="AD1758" s="34"/>
      <c r="AE1758" s="34"/>
      <c r="AF1758" s="34"/>
      <c r="AG1758" s="34"/>
      <c r="AH1758" s="34"/>
      <c r="AI1758" s="34"/>
      <c r="AJ1758" s="34"/>
      <c r="AK1758" s="34"/>
      <c r="AL1758" s="34"/>
      <c r="AM1758" s="34"/>
      <c r="AN1758" s="34"/>
      <c r="AO1758" s="34"/>
      <c r="AP1758" s="34"/>
      <c r="AQ1758" s="34"/>
      <c r="AR1758" s="34"/>
      <c r="AS1758" s="34"/>
      <c r="AT1758" s="34"/>
      <c r="AU1758" s="34"/>
      <c r="AV1758" s="34"/>
      <c r="AW1758" s="34"/>
    </row>
    <row r="1759" spans="1:49">
      <c r="A1759" s="34"/>
      <c r="B1759" s="34"/>
      <c r="C1759" s="34"/>
      <c r="D1759" s="34"/>
      <c r="E1759" s="34"/>
      <c r="F1759" s="34"/>
      <c r="G1759" s="34"/>
      <c r="O1759" s="34"/>
      <c r="P1759" s="34"/>
      <c r="Q1759" s="34"/>
      <c r="R1759" s="34"/>
      <c r="S1759" s="34"/>
      <c r="T1759" s="34"/>
      <c r="U1759" s="34"/>
      <c r="V1759" s="34"/>
      <c r="W1759" s="34"/>
      <c r="X1759" s="34"/>
      <c r="Y1759" s="34"/>
      <c r="Z1759" s="34"/>
      <c r="AA1759" s="34"/>
      <c r="AB1759" s="34"/>
      <c r="AC1759" s="34"/>
      <c r="AD1759" s="34"/>
      <c r="AE1759" s="34"/>
      <c r="AF1759" s="34"/>
      <c r="AG1759" s="34"/>
      <c r="AH1759" s="34"/>
      <c r="AI1759" s="34"/>
      <c r="AJ1759" s="34"/>
      <c r="AK1759" s="34"/>
      <c r="AL1759" s="34"/>
      <c r="AM1759" s="34"/>
      <c r="AN1759" s="34"/>
      <c r="AO1759" s="34"/>
      <c r="AP1759" s="34"/>
      <c r="AQ1759" s="34"/>
      <c r="AR1759" s="34"/>
      <c r="AS1759" s="34"/>
      <c r="AT1759" s="34"/>
      <c r="AU1759" s="34"/>
      <c r="AV1759" s="34"/>
      <c r="AW1759" s="34"/>
    </row>
    <row r="1760" spans="1:49">
      <c r="A1760" s="34"/>
      <c r="B1760" s="34"/>
      <c r="C1760" s="34"/>
      <c r="D1760" s="34"/>
      <c r="E1760" s="34"/>
      <c r="F1760" s="34"/>
      <c r="G1760" s="34"/>
      <c r="O1760" s="34"/>
      <c r="P1760" s="34"/>
      <c r="Q1760" s="34"/>
      <c r="R1760" s="34"/>
      <c r="S1760" s="34"/>
      <c r="T1760" s="34"/>
      <c r="U1760" s="34"/>
      <c r="V1760" s="34"/>
      <c r="W1760" s="34"/>
      <c r="X1760" s="34"/>
      <c r="Y1760" s="34"/>
      <c r="Z1760" s="34"/>
      <c r="AA1760" s="34"/>
      <c r="AB1760" s="34"/>
      <c r="AC1760" s="34"/>
      <c r="AD1760" s="34"/>
      <c r="AE1760" s="34"/>
      <c r="AF1760" s="34"/>
      <c r="AG1760" s="34"/>
      <c r="AH1760" s="34"/>
      <c r="AI1760" s="34"/>
      <c r="AJ1760" s="34"/>
      <c r="AK1760" s="34"/>
      <c r="AL1760" s="34"/>
      <c r="AM1760" s="34"/>
      <c r="AN1760" s="34"/>
      <c r="AO1760" s="34"/>
      <c r="AP1760" s="34"/>
      <c r="AQ1760" s="34"/>
      <c r="AR1760" s="34"/>
      <c r="AS1760" s="34"/>
      <c r="AT1760" s="34"/>
      <c r="AU1760" s="34"/>
      <c r="AV1760" s="34"/>
      <c r="AW1760" s="34"/>
    </row>
    <row r="1761" spans="1:49">
      <c r="A1761" s="34"/>
      <c r="B1761" s="34"/>
      <c r="C1761" s="34"/>
      <c r="D1761" s="34"/>
      <c r="E1761" s="34"/>
      <c r="F1761" s="34"/>
      <c r="G1761" s="34"/>
      <c r="O1761" s="34"/>
      <c r="P1761" s="34"/>
      <c r="Q1761" s="34"/>
      <c r="R1761" s="34"/>
      <c r="S1761" s="34"/>
      <c r="T1761" s="34"/>
      <c r="U1761" s="34"/>
      <c r="V1761" s="34"/>
      <c r="W1761" s="34"/>
      <c r="X1761" s="34"/>
      <c r="Y1761" s="34"/>
      <c r="Z1761" s="34"/>
      <c r="AA1761" s="34"/>
      <c r="AB1761" s="34"/>
      <c r="AC1761" s="34"/>
      <c r="AD1761" s="34"/>
      <c r="AE1761" s="34"/>
      <c r="AF1761" s="34"/>
      <c r="AG1761" s="34"/>
      <c r="AH1761" s="34"/>
      <c r="AI1761" s="34"/>
      <c r="AJ1761" s="34"/>
      <c r="AK1761" s="34"/>
      <c r="AL1761" s="34"/>
      <c r="AM1761" s="34"/>
      <c r="AN1761" s="34"/>
      <c r="AO1761" s="34"/>
      <c r="AP1761" s="34"/>
      <c r="AQ1761" s="34"/>
      <c r="AR1761" s="34"/>
      <c r="AS1761" s="34"/>
      <c r="AT1761" s="34"/>
      <c r="AU1761" s="34"/>
      <c r="AV1761" s="34"/>
      <c r="AW1761" s="34"/>
    </row>
    <row r="1762" spans="1:49">
      <c r="A1762" s="34"/>
      <c r="B1762" s="34"/>
      <c r="C1762" s="34"/>
      <c r="D1762" s="34"/>
      <c r="E1762" s="34"/>
      <c r="F1762" s="34"/>
      <c r="G1762" s="34"/>
      <c r="O1762" s="34"/>
      <c r="P1762" s="34"/>
      <c r="Q1762" s="34"/>
      <c r="R1762" s="34"/>
      <c r="S1762" s="34"/>
      <c r="T1762" s="34"/>
      <c r="U1762" s="34"/>
      <c r="V1762" s="34"/>
      <c r="W1762" s="34"/>
      <c r="X1762" s="34"/>
      <c r="Y1762" s="34"/>
      <c r="Z1762" s="34"/>
      <c r="AA1762" s="34"/>
      <c r="AB1762" s="34"/>
      <c r="AC1762" s="34"/>
      <c r="AD1762" s="34"/>
      <c r="AE1762" s="34"/>
      <c r="AF1762" s="34"/>
      <c r="AG1762" s="34"/>
      <c r="AH1762" s="34"/>
      <c r="AI1762" s="34"/>
      <c r="AJ1762" s="34"/>
      <c r="AK1762" s="34"/>
      <c r="AL1762" s="34"/>
      <c r="AM1762" s="34"/>
      <c r="AN1762" s="34"/>
      <c r="AO1762" s="34"/>
      <c r="AP1762" s="34"/>
      <c r="AQ1762" s="34"/>
      <c r="AR1762" s="34"/>
      <c r="AS1762" s="34"/>
      <c r="AT1762" s="34"/>
      <c r="AU1762" s="34"/>
      <c r="AV1762" s="34"/>
      <c r="AW1762" s="34"/>
    </row>
    <row r="1763" spans="1:49">
      <c r="A1763" s="34"/>
      <c r="B1763" s="34"/>
      <c r="C1763" s="34"/>
      <c r="D1763" s="34"/>
      <c r="E1763" s="34"/>
      <c r="F1763" s="34"/>
      <c r="G1763" s="34"/>
      <c r="O1763" s="34"/>
      <c r="P1763" s="34"/>
      <c r="Q1763" s="34"/>
      <c r="R1763" s="34"/>
      <c r="S1763" s="34"/>
      <c r="T1763" s="34"/>
      <c r="U1763" s="34"/>
      <c r="V1763" s="34"/>
      <c r="W1763" s="34"/>
      <c r="X1763" s="34"/>
      <c r="Y1763" s="34"/>
      <c r="Z1763" s="34"/>
      <c r="AA1763" s="34"/>
      <c r="AB1763" s="34"/>
      <c r="AC1763" s="34"/>
      <c r="AD1763" s="34"/>
      <c r="AE1763" s="34"/>
      <c r="AF1763" s="34"/>
      <c r="AG1763" s="34"/>
      <c r="AH1763" s="34"/>
      <c r="AI1763" s="34"/>
      <c r="AJ1763" s="34"/>
      <c r="AK1763" s="34"/>
      <c r="AL1763" s="34"/>
      <c r="AM1763" s="34"/>
      <c r="AN1763" s="34"/>
      <c r="AO1763" s="34"/>
      <c r="AP1763" s="34"/>
      <c r="AQ1763" s="34"/>
      <c r="AR1763" s="34"/>
      <c r="AS1763" s="34"/>
      <c r="AT1763" s="34"/>
      <c r="AU1763" s="34"/>
      <c r="AV1763" s="34"/>
      <c r="AW1763" s="34"/>
    </row>
    <row r="1764" spans="1:49">
      <c r="A1764" s="34"/>
      <c r="B1764" s="34"/>
      <c r="C1764" s="34"/>
      <c r="D1764" s="34"/>
      <c r="E1764" s="34"/>
      <c r="F1764" s="34"/>
      <c r="G1764" s="34"/>
      <c r="O1764" s="34"/>
      <c r="P1764" s="34"/>
      <c r="Q1764" s="34"/>
      <c r="R1764" s="34"/>
      <c r="S1764" s="34"/>
      <c r="T1764" s="34"/>
      <c r="U1764" s="34"/>
      <c r="V1764" s="34"/>
      <c r="W1764" s="34"/>
      <c r="X1764" s="34"/>
      <c r="Y1764" s="34"/>
      <c r="Z1764" s="34"/>
      <c r="AA1764" s="34"/>
      <c r="AB1764" s="34"/>
      <c r="AC1764" s="34"/>
      <c r="AD1764" s="34"/>
      <c r="AE1764" s="34"/>
      <c r="AF1764" s="34"/>
      <c r="AG1764" s="34"/>
      <c r="AH1764" s="34"/>
      <c r="AI1764" s="34"/>
      <c r="AJ1764" s="34"/>
      <c r="AK1764" s="34"/>
      <c r="AL1764" s="34"/>
      <c r="AM1764" s="34"/>
      <c r="AN1764" s="34"/>
      <c r="AO1764" s="34"/>
      <c r="AP1764" s="34"/>
      <c r="AQ1764" s="34"/>
      <c r="AR1764" s="34"/>
      <c r="AS1764" s="34"/>
      <c r="AT1764" s="34"/>
      <c r="AU1764" s="34"/>
      <c r="AV1764" s="34"/>
      <c r="AW1764" s="34"/>
    </row>
    <row r="1765" spans="1:49">
      <c r="A1765" s="34"/>
      <c r="B1765" s="34"/>
      <c r="C1765" s="34"/>
      <c r="D1765" s="34"/>
      <c r="E1765" s="34"/>
      <c r="F1765" s="34"/>
      <c r="G1765" s="34"/>
      <c r="O1765" s="34"/>
      <c r="P1765" s="34"/>
      <c r="Q1765" s="34"/>
      <c r="R1765" s="34"/>
      <c r="S1765" s="34"/>
      <c r="T1765" s="34"/>
      <c r="U1765" s="34"/>
      <c r="V1765" s="34"/>
      <c r="W1765" s="34"/>
      <c r="X1765" s="34"/>
      <c r="Y1765" s="34"/>
      <c r="Z1765" s="34"/>
      <c r="AA1765" s="34"/>
      <c r="AB1765" s="34"/>
      <c r="AC1765" s="34"/>
      <c r="AD1765" s="34"/>
      <c r="AE1765" s="34"/>
      <c r="AF1765" s="34"/>
      <c r="AG1765" s="34"/>
      <c r="AH1765" s="34"/>
      <c r="AI1765" s="34"/>
      <c r="AJ1765" s="34"/>
      <c r="AK1765" s="34"/>
      <c r="AL1765" s="34"/>
      <c r="AM1765" s="34"/>
      <c r="AN1765" s="34"/>
      <c r="AO1765" s="34"/>
      <c r="AP1765" s="34"/>
      <c r="AQ1765" s="34"/>
      <c r="AR1765" s="34"/>
      <c r="AS1765" s="34"/>
      <c r="AT1765" s="34"/>
      <c r="AU1765" s="34"/>
      <c r="AV1765" s="34"/>
      <c r="AW1765" s="34"/>
    </row>
    <row r="1766" spans="1:49">
      <c r="A1766" s="34"/>
      <c r="B1766" s="34"/>
      <c r="C1766" s="34"/>
      <c r="D1766" s="34"/>
      <c r="E1766" s="34"/>
      <c r="F1766" s="34"/>
      <c r="G1766" s="34"/>
      <c r="H1766" s="34"/>
      <c r="I1766" s="34"/>
      <c r="J1766" s="34"/>
      <c r="K1766" s="34"/>
      <c r="L1766" s="34"/>
      <c r="M1766" s="34"/>
      <c r="N1766" s="34"/>
      <c r="O1766" s="34"/>
      <c r="P1766" s="34"/>
      <c r="Q1766" s="34"/>
      <c r="R1766" s="34"/>
      <c r="S1766" s="34"/>
      <c r="T1766" s="34"/>
      <c r="U1766" s="34"/>
      <c r="V1766" s="34"/>
      <c r="W1766" s="34"/>
      <c r="X1766" s="34"/>
      <c r="Y1766" s="34"/>
      <c r="Z1766" s="34"/>
      <c r="AA1766" s="34"/>
      <c r="AB1766" s="34"/>
      <c r="AC1766" s="34"/>
      <c r="AD1766" s="34"/>
      <c r="AE1766" s="34"/>
      <c r="AF1766" s="34"/>
      <c r="AG1766" s="34"/>
      <c r="AH1766" s="34"/>
      <c r="AI1766" s="34"/>
      <c r="AJ1766" s="34"/>
      <c r="AK1766" s="34"/>
      <c r="AL1766" s="34"/>
      <c r="AM1766" s="34"/>
      <c r="AN1766" s="34"/>
      <c r="AO1766" s="34"/>
      <c r="AP1766" s="34"/>
      <c r="AQ1766" s="34"/>
      <c r="AR1766" s="34"/>
      <c r="AS1766" s="34"/>
      <c r="AT1766" s="34"/>
      <c r="AU1766" s="34"/>
      <c r="AV1766" s="34"/>
      <c r="AW1766" s="34"/>
    </row>
    <row r="1767" spans="1:49">
      <c r="A1767" s="34"/>
      <c r="B1767" s="34"/>
      <c r="C1767" s="34"/>
      <c r="D1767" s="34"/>
      <c r="E1767" s="34"/>
      <c r="F1767" s="34"/>
      <c r="G1767" s="34"/>
      <c r="H1767" s="34"/>
      <c r="I1767" s="34"/>
      <c r="J1767" s="34"/>
      <c r="K1767" s="34"/>
      <c r="L1767" s="34"/>
      <c r="M1767" s="34"/>
      <c r="N1767" s="34"/>
      <c r="O1767" s="34"/>
      <c r="P1767" s="34"/>
      <c r="Q1767" s="34"/>
      <c r="R1767" s="34"/>
      <c r="S1767" s="34"/>
      <c r="T1767" s="34"/>
      <c r="U1767" s="34"/>
      <c r="V1767" s="34"/>
      <c r="W1767" s="34"/>
      <c r="X1767" s="34"/>
      <c r="Y1767" s="34"/>
      <c r="Z1767" s="34"/>
      <c r="AA1767" s="34"/>
      <c r="AB1767" s="34"/>
      <c r="AC1767" s="34"/>
      <c r="AD1767" s="34"/>
      <c r="AE1767" s="34"/>
      <c r="AF1767" s="34"/>
      <c r="AG1767" s="34"/>
      <c r="AH1767" s="34"/>
      <c r="AI1767" s="34"/>
      <c r="AJ1767" s="34"/>
      <c r="AK1767" s="34"/>
      <c r="AL1767" s="34"/>
      <c r="AM1767" s="34"/>
      <c r="AN1767" s="34"/>
      <c r="AO1767" s="34"/>
      <c r="AP1767" s="34"/>
      <c r="AQ1767" s="34"/>
      <c r="AR1767" s="34"/>
      <c r="AS1767" s="34"/>
      <c r="AT1767" s="34"/>
      <c r="AU1767" s="34"/>
      <c r="AV1767" s="34"/>
      <c r="AW1767" s="34"/>
    </row>
    <row r="1768" spans="1:49">
      <c r="A1768" s="34"/>
      <c r="B1768" s="34"/>
      <c r="C1768" s="34"/>
      <c r="D1768" s="34"/>
      <c r="E1768" s="34"/>
      <c r="F1768" s="34"/>
      <c r="G1768" s="34"/>
      <c r="H1768" s="34"/>
      <c r="I1768" s="34"/>
      <c r="J1768" s="34"/>
      <c r="K1768" s="34"/>
      <c r="L1768" s="34"/>
      <c r="M1768" s="34"/>
      <c r="N1768" s="34"/>
      <c r="O1768" s="34"/>
      <c r="P1768" s="34"/>
      <c r="Q1768" s="34"/>
      <c r="R1768" s="34"/>
      <c r="S1768" s="34"/>
      <c r="T1768" s="34"/>
      <c r="U1768" s="34"/>
      <c r="V1768" s="34"/>
      <c r="W1768" s="34"/>
      <c r="X1768" s="34"/>
      <c r="Y1768" s="34"/>
      <c r="Z1768" s="34"/>
      <c r="AA1768" s="34"/>
      <c r="AB1768" s="34"/>
      <c r="AC1768" s="34"/>
      <c r="AD1768" s="34"/>
      <c r="AE1768" s="34"/>
      <c r="AF1768" s="34"/>
      <c r="AG1768" s="34"/>
      <c r="AH1768" s="34"/>
      <c r="AI1768" s="34"/>
      <c r="AJ1768" s="34"/>
      <c r="AK1768" s="34"/>
      <c r="AL1768" s="34"/>
      <c r="AM1768" s="34"/>
      <c r="AN1768" s="34"/>
      <c r="AO1768" s="34"/>
      <c r="AP1768" s="34"/>
      <c r="AQ1768" s="34"/>
      <c r="AR1768" s="34"/>
      <c r="AS1768" s="34"/>
      <c r="AT1768" s="34"/>
      <c r="AU1768" s="34"/>
      <c r="AV1768" s="34"/>
      <c r="AW1768" s="34"/>
    </row>
    <row r="1769" spans="1:49">
      <c r="A1769" s="34"/>
      <c r="B1769" s="34"/>
      <c r="C1769" s="34"/>
      <c r="D1769" s="34"/>
      <c r="E1769" s="34"/>
      <c r="F1769" s="34"/>
      <c r="G1769" s="34"/>
      <c r="H1769" s="34"/>
      <c r="I1769" s="34"/>
      <c r="J1769" s="34"/>
      <c r="K1769" s="34"/>
      <c r="L1769" s="34"/>
      <c r="M1769" s="34"/>
      <c r="N1769" s="34"/>
      <c r="O1769" s="34"/>
      <c r="P1769" s="34"/>
      <c r="Q1769" s="34"/>
      <c r="R1769" s="34"/>
      <c r="S1769" s="34"/>
      <c r="T1769" s="34"/>
      <c r="U1769" s="34"/>
      <c r="V1769" s="34"/>
      <c r="W1769" s="34"/>
      <c r="X1769" s="34"/>
      <c r="Y1769" s="34"/>
      <c r="Z1769" s="34"/>
      <c r="AA1769" s="34"/>
      <c r="AB1769" s="34"/>
      <c r="AC1769" s="34"/>
      <c r="AD1769" s="34"/>
      <c r="AE1769" s="34"/>
      <c r="AF1769" s="34"/>
      <c r="AG1769" s="34"/>
      <c r="AH1769" s="34"/>
      <c r="AI1769" s="34"/>
      <c r="AJ1769" s="34"/>
      <c r="AK1769" s="34"/>
      <c r="AL1769" s="34"/>
      <c r="AM1769" s="34"/>
      <c r="AN1769" s="34"/>
      <c r="AO1769" s="34"/>
      <c r="AP1769" s="34"/>
      <c r="AQ1769" s="34"/>
      <c r="AR1769" s="34"/>
      <c r="AS1769" s="34"/>
      <c r="AT1769" s="34"/>
      <c r="AU1769" s="34"/>
      <c r="AV1769" s="34"/>
      <c r="AW1769" s="34"/>
    </row>
    <row r="1770" spans="1:49">
      <c r="A1770" s="34"/>
      <c r="B1770" s="34"/>
      <c r="C1770" s="34"/>
      <c r="D1770" s="34"/>
      <c r="E1770" s="34"/>
      <c r="F1770" s="34"/>
      <c r="G1770" s="34"/>
      <c r="H1770" s="34"/>
      <c r="I1770" s="34"/>
      <c r="J1770" s="34"/>
      <c r="K1770" s="34"/>
      <c r="L1770" s="34"/>
      <c r="M1770" s="34"/>
      <c r="N1770" s="34"/>
      <c r="O1770" s="34"/>
      <c r="P1770" s="34"/>
      <c r="Q1770" s="34"/>
      <c r="R1770" s="34"/>
      <c r="S1770" s="34"/>
      <c r="T1770" s="34"/>
      <c r="U1770" s="34"/>
      <c r="V1770" s="34"/>
      <c r="W1770" s="34"/>
      <c r="X1770" s="34"/>
      <c r="Y1770" s="34"/>
      <c r="Z1770" s="34"/>
      <c r="AA1770" s="34"/>
      <c r="AB1770" s="34"/>
      <c r="AC1770" s="34"/>
      <c r="AD1770" s="34"/>
      <c r="AE1770" s="34"/>
      <c r="AF1770" s="34"/>
      <c r="AG1770" s="34"/>
      <c r="AH1770" s="34"/>
      <c r="AI1770" s="34"/>
      <c r="AJ1770" s="34"/>
      <c r="AK1770" s="34"/>
      <c r="AL1770" s="34"/>
      <c r="AM1770" s="34"/>
      <c r="AN1770" s="34"/>
      <c r="AO1770" s="34"/>
      <c r="AP1770" s="34"/>
      <c r="AQ1770" s="34"/>
      <c r="AR1770" s="34"/>
      <c r="AS1770" s="34"/>
      <c r="AT1770" s="34"/>
      <c r="AU1770" s="34"/>
      <c r="AV1770" s="34"/>
      <c r="AW1770" s="34"/>
    </row>
    <row r="1771" spans="1:49">
      <c r="A1771" s="34"/>
      <c r="B1771" s="34"/>
      <c r="C1771" s="34"/>
      <c r="D1771" s="34"/>
      <c r="E1771" s="34"/>
      <c r="F1771" s="34"/>
      <c r="G1771" s="34"/>
      <c r="H1771" s="34"/>
      <c r="I1771" s="34"/>
      <c r="J1771" s="34"/>
      <c r="K1771" s="34"/>
      <c r="L1771" s="34"/>
      <c r="M1771" s="34"/>
      <c r="N1771" s="34"/>
      <c r="O1771" s="34"/>
      <c r="P1771" s="34"/>
      <c r="Q1771" s="34"/>
      <c r="R1771" s="34"/>
      <c r="S1771" s="34"/>
      <c r="T1771" s="34"/>
      <c r="U1771" s="34"/>
      <c r="V1771" s="34"/>
      <c r="W1771" s="34"/>
      <c r="X1771" s="34"/>
      <c r="Y1771" s="34"/>
      <c r="Z1771" s="34"/>
      <c r="AA1771" s="34"/>
      <c r="AB1771" s="34"/>
      <c r="AC1771" s="34"/>
      <c r="AD1771" s="34"/>
      <c r="AE1771" s="34"/>
      <c r="AF1771" s="34"/>
      <c r="AG1771" s="34"/>
      <c r="AH1771" s="34"/>
      <c r="AI1771" s="34"/>
      <c r="AJ1771" s="34"/>
      <c r="AK1771" s="34"/>
      <c r="AL1771" s="34"/>
      <c r="AM1771" s="34"/>
      <c r="AN1771" s="34"/>
      <c r="AO1771" s="34"/>
      <c r="AP1771" s="34"/>
      <c r="AQ1771" s="34"/>
      <c r="AR1771" s="34"/>
      <c r="AS1771" s="34"/>
      <c r="AT1771" s="34"/>
      <c r="AU1771" s="34"/>
      <c r="AV1771" s="34"/>
      <c r="AW1771" s="34"/>
    </row>
    <row r="1772" spans="1:49">
      <c r="A1772" s="34"/>
      <c r="B1772" s="34"/>
      <c r="C1772" s="34"/>
      <c r="D1772" s="34"/>
      <c r="E1772" s="34"/>
      <c r="F1772" s="34"/>
      <c r="G1772" s="34"/>
      <c r="H1772" s="34"/>
      <c r="I1772" s="34"/>
      <c r="J1772" s="34"/>
      <c r="K1772" s="34"/>
      <c r="L1772" s="34"/>
      <c r="M1772" s="34"/>
      <c r="N1772" s="34"/>
      <c r="O1772" s="34"/>
      <c r="P1772" s="34"/>
      <c r="Q1772" s="34"/>
      <c r="R1772" s="34"/>
      <c r="S1772" s="34"/>
      <c r="T1772" s="34"/>
      <c r="U1772" s="34"/>
      <c r="V1772" s="34"/>
      <c r="W1772" s="34"/>
      <c r="X1772" s="34"/>
      <c r="Y1772" s="34"/>
      <c r="Z1772" s="34"/>
      <c r="AA1772" s="34"/>
      <c r="AB1772" s="34"/>
      <c r="AC1772" s="34"/>
      <c r="AD1772" s="34"/>
      <c r="AE1772" s="34"/>
      <c r="AF1772" s="34"/>
      <c r="AG1772" s="34"/>
      <c r="AH1772" s="34"/>
      <c r="AI1772" s="34"/>
      <c r="AJ1772" s="34"/>
      <c r="AK1772" s="34"/>
      <c r="AL1772" s="34"/>
      <c r="AM1772" s="34"/>
      <c r="AN1772" s="34"/>
      <c r="AO1772" s="34"/>
      <c r="AP1772" s="34"/>
      <c r="AQ1772" s="34"/>
      <c r="AR1772" s="34"/>
      <c r="AS1772" s="34"/>
      <c r="AT1772" s="34"/>
      <c r="AU1772" s="34"/>
      <c r="AV1772" s="34"/>
      <c r="AW1772" s="34"/>
    </row>
    <row r="1773" spans="1:49">
      <c r="A1773" s="34"/>
      <c r="B1773" s="34"/>
      <c r="C1773" s="34"/>
      <c r="D1773" s="34"/>
      <c r="E1773" s="34"/>
      <c r="F1773" s="34"/>
      <c r="G1773" s="34"/>
      <c r="H1773" s="34"/>
      <c r="I1773" s="34"/>
      <c r="J1773" s="34"/>
      <c r="K1773" s="34"/>
      <c r="L1773" s="34"/>
      <c r="M1773" s="34"/>
      <c r="N1773" s="34"/>
      <c r="O1773" s="34"/>
      <c r="P1773" s="34"/>
      <c r="Q1773" s="34"/>
      <c r="R1773" s="34"/>
      <c r="S1773" s="34"/>
      <c r="T1773" s="34"/>
      <c r="U1773" s="34"/>
      <c r="V1773" s="34"/>
      <c r="W1773" s="34"/>
      <c r="X1773" s="34"/>
      <c r="Y1773" s="34"/>
      <c r="Z1773" s="34"/>
      <c r="AA1773" s="34"/>
      <c r="AB1773" s="34"/>
      <c r="AC1773" s="34"/>
      <c r="AD1773" s="34"/>
      <c r="AE1773" s="34"/>
      <c r="AF1773" s="34"/>
      <c r="AG1773" s="34"/>
      <c r="AH1773" s="34"/>
      <c r="AI1773" s="34"/>
      <c r="AJ1773" s="34"/>
      <c r="AK1773" s="34"/>
      <c r="AL1773" s="34"/>
      <c r="AM1773" s="34"/>
      <c r="AN1773" s="34"/>
      <c r="AO1773" s="34"/>
      <c r="AP1773" s="34"/>
      <c r="AQ1773" s="34"/>
      <c r="AR1773" s="34"/>
      <c r="AS1773" s="34"/>
      <c r="AT1773" s="34"/>
      <c r="AU1773" s="34"/>
      <c r="AV1773" s="34"/>
      <c r="AW1773" s="34"/>
    </row>
    <row r="1774" spans="1:49">
      <c r="A1774" s="34"/>
      <c r="B1774" s="34"/>
      <c r="C1774" s="34"/>
      <c r="D1774" s="34"/>
      <c r="E1774" s="34"/>
      <c r="F1774" s="34"/>
      <c r="G1774" s="34"/>
      <c r="H1774" s="34"/>
      <c r="I1774" s="34"/>
      <c r="J1774" s="34"/>
      <c r="K1774" s="34"/>
      <c r="L1774" s="34"/>
      <c r="M1774" s="34"/>
      <c r="N1774" s="34"/>
      <c r="O1774" s="34"/>
      <c r="P1774" s="34"/>
      <c r="Q1774" s="34"/>
      <c r="R1774" s="34"/>
      <c r="S1774" s="34"/>
      <c r="T1774" s="34"/>
      <c r="U1774" s="34"/>
      <c r="V1774" s="34"/>
      <c r="W1774" s="34"/>
      <c r="X1774" s="34"/>
      <c r="Y1774" s="34"/>
      <c r="Z1774" s="34"/>
      <c r="AA1774" s="34"/>
      <c r="AB1774" s="34"/>
      <c r="AC1774" s="34"/>
      <c r="AD1774" s="34"/>
      <c r="AE1774" s="34"/>
      <c r="AF1774" s="34"/>
      <c r="AG1774" s="34"/>
      <c r="AH1774" s="34"/>
      <c r="AI1774" s="34"/>
      <c r="AJ1774" s="34"/>
      <c r="AK1774" s="34"/>
      <c r="AL1774" s="34"/>
      <c r="AM1774" s="34"/>
      <c r="AN1774" s="34"/>
      <c r="AO1774" s="34"/>
      <c r="AP1774" s="34"/>
      <c r="AQ1774" s="34"/>
      <c r="AR1774" s="34"/>
      <c r="AS1774" s="34"/>
      <c r="AT1774" s="34"/>
      <c r="AU1774" s="34"/>
      <c r="AV1774" s="34"/>
      <c r="AW1774" s="34"/>
    </row>
    <row r="1775" spans="1:49">
      <c r="A1775" s="34"/>
      <c r="B1775" s="34"/>
      <c r="C1775" s="34"/>
      <c r="D1775" s="34"/>
      <c r="E1775" s="34"/>
      <c r="F1775" s="34"/>
      <c r="G1775" s="34"/>
      <c r="H1775" s="34"/>
      <c r="I1775" s="34"/>
      <c r="J1775" s="34"/>
      <c r="K1775" s="34"/>
      <c r="L1775" s="34"/>
      <c r="M1775" s="34"/>
      <c r="N1775" s="34"/>
      <c r="O1775" s="34"/>
      <c r="P1775" s="34"/>
      <c r="Q1775" s="34"/>
      <c r="R1775" s="34"/>
      <c r="S1775" s="34"/>
      <c r="T1775" s="34"/>
      <c r="U1775" s="34"/>
      <c r="V1775" s="34"/>
      <c r="W1775" s="34"/>
      <c r="X1775" s="34"/>
      <c r="Y1775" s="34"/>
      <c r="Z1775" s="34"/>
      <c r="AA1775" s="34"/>
      <c r="AB1775" s="34"/>
      <c r="AC1775" s="34"/>
      <c r="AD1775" s="34"/>
      <c r="AE1775" s="34"/>
      <c r="AF1775" s="34"/>
      <c r="AG1775" s="34"/>
      <c r="AH1775" s="34"/>
      <c r="AI1775" s="34"/>
      <c r="AJ1775" s="34"/>
      <c r="AK1775" s="34"/>
      <c r="AL1775" s="34"/>
      <c r="AM1775" s="34"/>
      <c r="AN1775" s="34"/>
      <c r="AO1775" s="34"/>
      <c r="AP1775" s="34"/>
      <c r="AQ1775" s="34"/>
      <c r="AR1775" s="34"/>
      <c r="AS1775" s="34"/>
      <c r="AT1775" s="34"/>
      <c r="AU1775" s="34"/>
      <c r="AV1775" s="34"/>
      <c r="AW1775" s="34"/>
    </row>
    <row r="1776" spans="1:49">
      <c r="A1776" s="34"/>
      <c r="B1776" s="34"/>
      <c r="C1776" s="34"/>
      <c r="D1776" s="34"/>
      <c r="E1776" s="34"/>
      <c r="F1776" s="34"/>
      <c r="G1776" s="34"/>
      <c r="H1776" s="34"/>
      <c r="I1776" s="34"/>
      <c r="J1776" s="34"/>
      <c r="K1776" s="34"/>
      <c r="L1776" s="34"/>
      <c r="M1776" s="34"/>
      <c r="N1776" s="34"/>
      <c r="O1776" s="34"/>
      <c r="P1776" s="34"/>
      <c r="Q1776" s="34"/>
      <c r="R1776" s="34"/>
      <c r="S1776" s="34"/>
      <c r="T1776" s="34"/>
      <c r="U1776" s="34"/>
      <c r="V1776" s="34"/>
      <c r="W1776" s="34"/>
      <c r="X1776" s="34"/>
      <c r="Y1776" s="34"/>
      <c r="Z1776" s="34"/>
      <c r="AA1776" s="34"/>
      <c r="AB1776" s="34"/>
      <c r="AC1776" s="34"/>
      <c r="AD1776" s="34"/>
      <c r="AE1776" s="34"/>
      <c r="AF1776" s="34"/>
      <c r="AG1776" s="34"/>
      <c r="AH1776" s="34"/>
      <c r="AI1776" s="34"/>
      <c r="AJ1776" s="34"/>
      <c r="AK1776" s="34"/>
      <c r="AL1776" s="34"/>
      <c r="AM1776" s="34"/>
      <c r="AN1776" s="34"/>
      <c r="AO1776" s="34"/>
      <c r="AP1776" s="34"/>
      <c r="AQ1776" s="34"/>
      <c r="AR1776" s="34"/>
      <c r="AS1776" s="34"/>
      <c r="AT1776" s="34"/>
      <c r="AU1776" s="34"/>
      <c r="AV1776" s="34"/>
      <c r="AW1776" s="34"/>
    </row>
    <row r="1777" spans="1:55">
      <c r="A1777" s="34"/>
      <c r="B1777" s="34"/>
      <c r="C1777" s="34"/>
      <c r="D1777" s="34"/>
      <c r="E1777" s="34"/>
      <c r="F1777" s="34"/>
      <c r="G1777" s="34"/>
      <c r="H1777" s="34"/>
      <c r="I1777" s="34"/>
      <c r="J1777" s="34"/>
      <c r="K1777" s="34"/>
      <c r="L1777" s="34"/>
      <c r="M1777" s="34"/>
      <c r="N1777" s="34"/>
      <c r="O1777" s="34"/>
      <c r="P1777" s="34"/>
      <c r="Q1777" s="34"/>
      <c r="R1777" s="34"/>
      <c r="S1777" s="34"/>
      <c r="T1777" s="34"/>
      <c r="U1777" s="34"/>
      <c r="V1777" s="34"/>
      <c r="W1777" s="34"/>
      <c r="X1777" s="34"/>
      <c r="Y1777" s="34"/>
      <c r="Z1777" s="34"/>
      <c r="AA1777" s="34"/>
      <c r="AB1777" s="34"/>
      <c r="AC1777" s="34"/>
      <c r="AD1777" s="34"/>
      <c r="AE1777" s="34"/>
      <c r="AF1777" s="34"/>
      <c r="AG1777" s="34"/>
      <c r="AH1777" s="34"/>
      <c r="AI1777" s="34"/>
      <c r="AJ1777" s="34"/>
      <c r="AK1777" s="34"/>
      <c r="AL1777" s="34"/>
      <c r="AM1777" s="34"/>
      <c r="AN1777" s="34"/>
      <c r="AO1777" s="34"/>
      <c r="AP1777" s="34"/>
      <c r="AQ1777" s="34"/>
      <c r="AR1777" s="34"/>
      <c r="AS1777" s="34"/>
      <c r="AT1777" s="34"/>
      <c r="AU1777" s="34"/>
      <c r="AV1777" s="34"/>
      <c r="AW1777" s="34"/>
      <c r="AX1777" s="34"/>
      <c r="AY1777" s="34"/>
      <c r="AZ1777" s="34"/>
      <c r="BA1777" s="34"/>
      <c r="BB1777" s="34"/>
      <c r="BC1777" s="34"/>
    </row>
    <row r="1778" spans="1:55">
      <c r="A1778" s="34"/>
      <c r="B1778" s="34"/>
      <c r="C1778" s="34"/>
      <c r="D1778" s="34"/>
      <c r="E1778" s="34"/>
      <c r="F1778" s="34"/>
      <c r="G1778" s="34"/>
      <c r="H1778" s="34"/>
      <c r="I1778" s="34"/>
      <c r="J1778" s="34"/>
      <c r="K1778" s="34"/>
      <c r="L1778" s="34"/>
      <c r="M1778" s="34"/>
      <c r="N1778" s="34"/>
      <c r="O1778" s="34"/>
      <c r="P1778" s="34"/>
      <c r="Q1778" s="34"/>
      <c r="R1778" s="34"/>
      <c r="S1778" s="34"/>
      <c r="T1778" s="34"/>
      <c r="U1778" s="34"/>
      <c r="V1778" s="34"/>
      <c r="W1778" s="34"/>
      <c r="X1778" s="34"/>
      <c r="Y1778" s="34"/>
      <c r="Z1778" s="34"/>
      <c r="AA1778" s="34"/>
      <c r="AB1778" s="34"/>
      <c r="AC1778" s="34"/>
      <c r="AD1778" s="34"/>
      <c r="AE1778" s="34"/>
      <c r="AF1778" s="34"/>
      <c r="AG1778" s="34"/>
      <c r="AH1778" s="34"/>
      <c r="AI1778" s="34"/>
      <c r="AJ1778" s="34"/>
      <c r="AK1778" s="34"/>
      <c r="AL1778" s="34"/>
      <c r="AM1778" s="34"/>
      <c r="AN1778" s="34"/>
      <c r="AO1778" s="34"/>
      <c r="AP1778" s="34"/>
      <c r="AQ1778" s="34"/>
      <c r="AR1778" s="34"/>
      <c r="AS1778" s="34"/>
      <c r="AT1778" s="34"/>
      <c r="AU1778" s="34"/>
      <c r="AV1778" s="34"/>
      <c r="AW1778" s="34"/>
      <c r="AX1778" s="34"/>
      <c r="AY1778" s="34"/>
      <c r="AZ1778" s="34"/>
      <c r="BA1778" s="34"/>
      <c r="BB1778" s="34"/>
      <c r="BC1778" s="34"/>
    </row>
    <row r="1779" spans="1:55">
      <c r="A1779" s="34"/>
      <c r="B1779" s="34"/>
      <c r="C1779" s="34"/>
      <c r="D1779" s="34"/>
      <c r="E1779" s="34"/>
      <c r="F1779" s="34"/>
      <c r="G1779" s="34"/>
      <c r="H1779" s="34"/>
      <c r="I1779" s="34"/>
      <c r="J1779" s="34"/>
      <c r="K1779" s="34"/>
      <c r="L1779" s="34"/>
      <c r="M1779" s="34"/>
      <c r="N1779" s="34"/>
      <c r="O1779" s="34"/>
      <c r="P1779" s="34"/>
      <c r="Q1779" s="34"/>
      <c r="R1779" s="34"/>
      <c r="S1779" s="34"/>
      <c r="T1779" s="34"/>
      <c r="U1779" s="34"/>
      <c r="V1779" s="34"/>
      <c r="W1779" s="34"/>
      <c r="X1779" s="34"/>
      <c r="Y1779" s="34"/>
      <c r="Z1779" s="34"/>
      <c r="AA1779" s="34"/>
      <c r="AB1779" s="34"/>
      <c r="AC1779" s="34"/>
      <c r="AD1779" s="34"/>
      <c r="AE1779" s="34"/>
      <c r="AF1779" s="34"/>
      <c r="AG1779" s="34"/>
      <c r="AH1779" s="34"/>
      <c r="AI1779" s="34"/>
      <c r="AJ1779" s="34"/>
      <c r="AK1779" s="34"/>
      <c r="AL1779" s="34"/>
      <c r="AM1779" s="34"/>
      <c r="AN1779" s="34"/>
      <c r="AO1779" s="34"/>
      <c r="AP1779" s="34"/>
      <c r="AQ1779" s="34"/>
      <c r="AR1779" s="34"/>
      <c r="AS1779" s="34"/>
      <c r="AT1779" s="34"/>
      <c r="AU1779" s="34"/>
      <c r="AV1779" s="34"/>
      <c r="AW1779" s="34"/>
      <c r="AX1779" s="34"/>
      <c r="AY1779" s="34"/>
      <c r="AZ1779" s="34"/>
      <c r="BA1779" s="34"/>
      <c r="BB1779" s="34"/>
      <c r="BC1779" s="34"/>
    </row>
    <row r="1780" spans="1:55">
      <c r="A1780" s="34"/>
      <c r="B1780" s="34"/>
      <c r="C1780" s="34"/>
      <c r="D1780" s="34"/>
      <c r="E1780" s="34"/>
      <c r="F1780" s="34"/>
      <c r="G1780" s="34"/>
      <c r="H1780" s="34"/>
      <c r="I1780" s="34"/>
      <c r="J1780" s="34"/>
      <c r="K1780" s="34"/>
      <c r="L1780" s="34"/>
      <c r="M1780" s="34"/>
      <c r="N1780" s="34"/>
      <c r="O1780" s="34"/>
      <c r="P1780" s="34"/>
      <c r="Q1780" s="34"/>
      <c r="R1780" s="34"/>
      <c r="S1780" s="34"/>
      <c r="T1780" s="34"/>
      <c r="U1780" s="34"/>
      <c r="V1780" s="34"/>
      <c r="W1780" s="34"/>
      <c r="X1780" s="34"/>
      <c r="Y1780" s="34"/>
      <c r="Z1780" s="34"/>
      <c r="AA1780" s="34"/>
      <c r="AB1780" s="34"/>
      <c r="AC1780" s="34"/>
      <c r="AD1780" s="34"/>
      <c r="AE1780" s="34"/>
      <c r="AF1780" s="34"/>
      <c r="AG1780" s="34"/>
      <c r="AH1780" s="34"/>
      <c r="AI1780" s="34"/>
      <c r="AJ1780" s="34"/>
      <c r="AK1780" s="34"/>
      <c r="AL1780" s="34"/>
      <c r="AM1780" s="34"/>
      <c r="AN1780" s="34"/>
      <c r="AO1780" s="34"/>
      <c r="AP1780" s="34"/>
      <c r="AQ1780" s="34"/>
      <c r="AR1780" s="34"/>
      <c r="AS1780" s="34"/>
      <c r="AT1780" s="34"/>
      <c r="AU1780" s="34"/>
      <c r="AV1780" s="34"/>
      <c r="AW1780" s="34"/>
      <c r="AX1780" s="34"/>
      <c r="AY1780" s="34"/>
      <c r="AZ1780" s="34"/>
      <c r="BA1780" s="34"/>
      <c r="BB1780" s="34"/>
      <c r="BC1780" s="34"/>
    </row>
    <row r="1781" spans="1:55">
      <c r="A1781" s="34"/>
      <c r="B1781" s="34"/>
      <c r="C1781" s="34"/>
      <c r="D1781" s="34"/>
      <c r="E1781" s="34"/>
      <c r="F1781" s="34"/>
      <c r="G1781" s="34"/>
      <c r="H1781" s="34"/>
      <c r="I1781" s="34"/>
      <c r="J1781" s="34"/>
      <c r="K1781" s="34"/>
      <c r="L1781" s="34"/>
      <c r="M1781" s="34"/>
      <c r="N1781" s="34"/>
      <c r="O1781" s="34"/>
      <c r="P1781" s="34"/>
      <c r="Q1781" s="34"/>
      <c r="R1781" s="34"/>
      <c r="S1781" s="34"/>
      <c r="T1781" s="34"/>
      <c r="U1781" s="34"/>
      <c r="V1781" s="34"/>
      <c r="W1781" s="34"/>
      <c r="X1781" s="34"/>
      <c r="Y1781" s="34"/>
      <c r="Z1781" s="34"/>
      <c r="AA1781" s="34"/>
      <c r="AB1781" s="34"/>
      <c r="AC1781" s="34"/>
      <c r="AD1781" s="34"/>
      <c r="AE1781" s="34"/>
      <c r="AF1781" s="34"/>
      <c r="AG1781" s="34"/>
      <c r="AH1781" s="34"/>
      <c r="AI1781" s="34"/>
      <c r="AJ1781" s="34"/>
      <c r="AK1781" s="34"/>
      <c r="AL1781" s="34"/>
      <c r="AM1781" s="34"/>
      <c r="AN1781" s="34"/>
      <c r="AO1781" s="34"/>
      <c r="AP1781" s="34"/>
      <c r="AQ1781" s="34"/>
      <c r="AR1781" s="34"/>
      <c r="AS1781" s="34"/>
      <c r="AT1781" s="34"/>
      <c r="AU1781" s="34"/>
      <c r="AV1781" s="34"/>
      <c r="AW1781" s="34"/>
      <c r="AX1781" s="34"/>
      <c r="AY1781" s="34"/>
      <c r="AZ1781" s="34"/>
      <c r="BA1781" s="34"/>
      <c r="BB1781" s="34"/>
      <c r="BC1781" s="34"/>
    </row>
    <row r="1782" spans="1:55">
      <c r="A1782" s="34"/>
      <c r="B1782" s="34"/>
      <c r="C1782" s="34"/>
      <c r="D1782" s="34"/>
      <c r="E1782" s="34"/>
      <c r="F1782" s="34"/>
      <c r="G1782" s="34"/>
      <c r="H1782" s="34"/>
      <c r="I1782" s="34"/>
      <c r="J1782" s="34"/>
      <c r="K1782" s="34"/>
      <c r="L1782" s="34"/>
      <c r="M1782" s="34"/>
      <c r="N1782" s="34"/>
      <c r="O1782" s="34"/>
      <c r="P1782" s="34"/>
      <c r="Q1782" s="34"/>
      <c r="R1782" s="34"/>
      <c r="S1782" s="34"/>
      <c r="T1782" s="34"/>
      <c r="U1782" s="34"/>
      <c r="V1782" s="34"/>
      <c r="W1782" s="34"/>
      <c r="X1782" s="34"/>
      <c r="Y1782" s="34"/>
      <c r="Z1782" s="34"/>
      <c r="AA1782" s="34"/>
      <c r="AB1782" s="34"/>
      <c r="AC1782" s="34"/>
      <c r="AD1782" s="34"/>
      <c r="AE1782" s="34"/>
      <c r="AF1782" s="34"/>
      <c r="AG1782" s="34"/>
      <c r="AH1782" s="34"/>
      <c r="AI1782" s="34"/>
      <c r="AJ1782" s="34"/>
      <c r="AK1782" s="34"/>
      <c r="AL1782" s="34"/>
      <c r="AM1782" s="34"/>
      <c r="AN1782" s="34"/>
      <c r="AO1782" s="34"/>
      <c r="AP1782" s="34"/>
      <c r="AQ1782" s="34"/>
      <c r="AR1782" s="34"/>
      <c r="AS1782" s="34"/>
      <c r="AT1782" s="34"/>
      <c r="AU1782" s="34"/>
      <c r="AV1782" s="34"/>
      <c r="AW1782" s="34"/>
      <c r="AX1782" s="34"/>
      <c r="AY1782" s="34"/>
      <c r="AZ1782" s="34"/>
      <c r="BA1782" s="34"/>
      <c r="BB1782" s="34"/>
      <c r="BC1782" s="34"/>
    </row>
    <row r="1783" spans="1:55">
      <c r="A1783" s="34"/>
      <c r="B1783" s="34"/>
      <c r="C1783" s="34"/>
      <c r="D1783" s="34"/>
      <c r="E1783" s="34"/>
      <c r="F1783" s="34"/>
      <c r="G1783" s="34"/>
      <c r="H1783" s="34"/>
      <c r="I1783" s="34"/>
      <c r="J1783" s="34"/>
      <c r="K1783" s="34"/>
      <c r="L1783" s="34"/>
      <c r="M1783" s="34"/>
      <c r="N1783" s="34"/>
      <c r="O1783" s="34"/>
      <c r="P1783" s="34"/>
      <c r="Q1783" s="34"/>
      <c r="R1783" s="34"/>
      <c r="S1783" s="34"/>
      <c r="T1783" s="34"/>
      <c r="U1783" s="34"/>
      <c r="V1783" s="34"/>
      <c r="W1783" s="34"/>
      <c r="X1783" s="34"/>
      <c r="Y1783" s="34"/>
      <c r="Z1783" s="34"/>
      <c r="AA1783" s="34"/>
      <c r="AB1783" s="34"/>
      <c r="AC1783" s="34"/>
      <c r="AD1783" s="34"/>
      <c r="AE1783" s="34"/>
      <c r="AF1783" s="34"/>
      <c r="AG1783" s="34"/>
      <c r="AH1783" s="34"/>
      <c r="AI1783" s="34"/>
      <c r="AJ1783" s="34"/>
      <c r="AK1783" s="34"/>
      <c r="AL1783" s="34"/>
      <c r="AM1783" s="34"/>
      <c r="AN1783" s="34"/>
      <c r="AO1783" s="34"/>
      <c r="AP1783" s="34"/>
      <c r="AQ1783" s="34"/>
      <c r="AR1783" s="34"/>
      <c r="AS1783" s="34"/>
      <c r="AT1783" s="34"/>
      <c r="AU1783" s="34"/>
      <c r="AV1783" s="34"/>
      <c r="AW1783" s="34"/>
      <c r="AX1783" s="34"/>
      <c r="AY1783" s="34"/>
      <c r="AZ1783" s="34"/>
      <c r="BA1783" s="34"/>
      <c r="BB1783" s="34"/>
      <c r="BC1783" s="34"/>
    </row>
    <row r="1784" spans="1:55">
      <c r="A1784" s="34"/>
      <c r="B1784" s="34"/>
      <c r="C1784" s="34"/>
      <c r="D1784" s="34"/>
      <c r="E1784" s="34"/>
      <c r="F1784" s="34"/>
      <c r="G1784" s="34"/>
      <c r="H1784" s="34"/>
      <c r="I1784" s="34"/>
      <c r="J1784" s="34"/>
      <c r="K1784" s="34"/>
      <c r="L1784" s="34"/>
      <c r="M1784" s="34"/>
      <c r="N1784" s="34"/>
      <c r="O1784" s="34"/>
      <c r="P1784" s="34"/>
      <c r="Q1784" s="34"/>
      <c r="R1784" s="34"/>
      <c r="S1784" s="34"/>
      <c r="T1784" s="34"/>
      <c r="U1784" s="34"/>
      <c r="V1784" s="34"/>
      <c r="W1784" s="34"/>
      <c r="X1784" s="34"/>
      <c r="Y1784" s="34"/>
      <c r="Z1784" s="34"/>
      <c r="AA1784" s="34"/>
      <c r="AB1784" s="34"/>
      <c r="AC1784" s="34"/>
      <c r="AD1784" s="34"/>
      <c r="AE1784" s="34"/>
      <c r="AF1784" s="34"/>
      <c r="AG1784" s="34"/>
      <c r="AH1784" s="34"/>
      <c r="AI1784" s="34"/>
      <c r="AJ1784" s="34"/>
      <c r="AK1784" s="34"/>
      <c r="AL1784" s="34"/>
      <c r="AM1784" s="34"/>
      <c r="AN1784" s="34"/>
      <c r="AO1784" s="34"/>
      <c r="AP1784" s="34"/>
      <c r="AQ1784" s="34"/>
      <c r="AR1784" s="34"/>
      <c r="AS1784" s="34"/>
      <c r="AT1784" s="34"/>
      <c r="AU1784" s="34"/>
      <c r="AV1784" s="34"/>
      <c r="AW1784" s="34"/>
      <c r="AX1784" s="34"/>
      <c r="AY1784" s="34"/>
      <c r="AZ1784" s="34"/>
      <c r="BA1784" s="34"/>
      <c r="BB1784" s="34"/>
      <c r="BC1784" s="34"/>
    </row>
    <row r="1785" spans="1:55">
      <c r="A1785" s="34"/>
      <c r="B1785" s="34"/>
      <c r="C1785" s="34"/>
      <c r="D1785" s="34"/>
      <c r="E1785" s="34"/>
      <c r="F1785" s="34"/>
      <c r="G1785" s="34"/>
      <c r="H1785" s="34"/>
      <c r="I1785" s="34"/>
      <c r="J1785" s="34"/>
      <c r="K1785" s="34"/>
      <c r="L1785" s="34"/>
      <c r="M1785" s="34"/>
      <c r="N1785" s="34"/>
      <c r="O1785" s="34"/>
      <c r="P1785" s="34"/>
      <c r="Q1785" s="34"/>
      <c r="R1785" s="34"/>
      <c r="S1785" s="34"/>
      <c r="T1785" s="34"/>
      <c r="U1785" s="34"/>
      <c r="V1785" s="34"/>
      <c r="W1785" s="34"/>
      <c r="X1785" s="34"/>
      <c r="Y1785" s="34"/>
      <c r="Z1785" s="34"/>
      <c r="AA1785" s="34"/>
      <c r="AB1785" s="34"/>
      <c r="AC1785" s="34"/>
      <c r="AD1785" s="34"/>
      <c r="AE1785" s="34"/>
      <c r="AF1785" s="34"/>
      <c r="AG1785" s="34"/>
      <c r="AH1785" s="34"/>
      <c r="AI1785" s="34"/>
      <c r="AJ1785" s="34"/>
      <c r="AK1785" s="34"/>
      <c r="AL1785" s="34"/>
      <c r="AM1785" s="34"/>
      <c r="AN1785" s="34"/>
      <c r="AO1785" s="34"/>
      <c r="AP1785" s="34"/>
      <c r="AQ1785" s="34"/>
      <c r="AR1785" s="34"/>
      <c r="AS1785" s="34"/>
      <c r="AT1785" s="34"/>
      <c r="AU1785" s="34"/>
      <c r="AV1785" s="34"/>
      <c r="AW1785" s="34"/>
      <c r="AX1785" s="34"/>
      <c r="AY1785" s="34"/>
      <c r="AZ1785" s="34"/>
      <c r="BA1785" s="34"/>
      <c r="BB1785" s="34"/>
      <c r="BC1785" s="34"/>
    </row>
    <row r="1786" spans="1:55">
      <c r="A1786" s="34"/>
      <c r="B1786" s="34"/>
      <c r="C1786" s="34"/>
      <c r="D1786" s="34"/>
      <c r="E1786" s="34"/>
      <c r="F1786" s="34"/>
      <c r="G1786" s="34"/>
      <c r="H1786" s="34"/>
      <c r="I1786" s="34"/>
      <c r="J1786" s="34"/>
      <c r="K1786" s="34"/>
      <c r="L1786" s="34"/>
      <c r="M1786" s="34"/>
      <c r="N1786" s="34"/>
      <c r="O1786" s="34"/>
      <c r="P1786" s="34"/>
      <c r="Q1786" s="34"/>
      <c r="R1786" s="34"/>
      <c r="S1786" s="34"/>
      <c r="T1786" s="34"/>
      <c r="U1786" s="34"/>
      <c r="V1786" s="34"/>
      <c r="W1786" s="34"/>
      <c r="X1786" s="34"/>
      <c r="Y1786" s="34"/>
      <c r="Z1786" s="34"/>
      <c r="AA1786" s="34"/>
      <c r="AB1786" s="34"/>
      <c r="AC1786" s="34"/>
      <c r="AD1786" s="34"/>
      <c r="AE1786" s="34"/>
      <c r="AF1786" s="34"/>
      <c r="AG1786" s="34"/>
      <c r="AH1786" s="34"/>
      <c r="AI1786" s="34"/>
      <c r="AJ1786" s="34"/>
      <c r="AK1786" s="34"/>
      <c r="AL1786" s="34"/>
      <c r="AM1786" s="34"/>
      <c r="AN1786" s="34"/>
      <c r="AO1786" s="34"/>
      <c r="AP1786" s="34"/>
      <c r="AQ1786" s="34"/>
      <c r="AR1786" s="34"/>
      <c r="AS1786" s="34"/>
      <c r="AT1786" s="34"/>
      <c r="AU1786" s="34"/>
      <c r="AV1786" s="34"/>
      <c r="AW1786" s="34"/>
      <c r="AX1786" s="34"/>
      <c r="AY1786" s="34"/>
      <c r="AZ1786" s="34"/>
      <c r="BA1786" s="34"/>
      <c r="BB1786" s="34"/>
      <c r="BC1786" s="34"/>
    </row>
    <row r="1787" spans="1:55">
      <c r="A1787" s="34"/>
      <c r="B1787" s="34"/>
      <c r="C1787" s="34"/>
      <c r="D1787" s="34"/>
      <c r="E1787" s="34"/>
      <c r="F1787" s="34"/>
      <c r="G1787" s="34"/>
      <c r="H1787" s="34"/>
      <c r="I1787" s="34"/>
      <c r="J1787" s="34"/>
      <c r="K1787" s="34"/>
      <c r="L1787" s="34"/>
      <c r="M1787" s="34"/>
      <c r="N1787" s="34"/>
      <c r="O1787" s="34"/>
      <c r="P1787" s="34"/>
      <c r="Q1787" s="34"/>
      <c r="R1787" s="34"/>
      <c r="S1787" s="34"/>
      <c r="T1787" s="34"/>
      <c r="U1787" s="34"/>
      <c r="V1787" s="34"/>
      <c r="W1787" s="34"/>
      <c r="X1787" s="34"/>
      <c r="Y1787" s="34"/>
      <c r="Z1787" s="34"/>
      <c r="AA1787" s="34"/>
      <c r="AB1787" s="34"/>
      <c r="AC1787" s="34"/>
      <c r="AD1787" s="34"/>
      <c r="AE1787" s="34"/>
      <c r="AF1787" s="34"/>
      <c r="AG1787" s="34"/>
      <c r="AH1787" s="34"/>
      <c r="AI1787" s="34"/>
      <c r="AJ1787" s="34"/>
      <c r="AK1787" s="34"/>
      <c r="AL1787" s="34"/>
      <c r="AM1787" s="34"/>
      <c r="AN1787" s="34"/>
      <c r="AO1787" s="34"/>
      <c r="AP1787" s="34"/>
      <c r="AQ1787" s="34"/>
      <c r="AR1787" s="34"/>
      <c r="AS1787" s="34"/>
      <c r="AT1787" s="34"/>
      <c r="AU1787" s="34"/>
      <c r="AV1787" s="34"/>
      <c r="AW1787" s="34"/>
      <c r="AX1787" s="34"/>
      <c r="AY1787" s="34"/>
      <c r="AZ1787" s="34"/>
      <c r="BA1787" s="34"/>
      <c r="BB1787" s="34"/>
      <c r="BC1787" s="34"/>
    </row>
    <row r="1788" spans="1:55">
      <c r="A1788" s="34"/>
      <c r="B1788" s="34"/>
      <c r="C1788" s="34"/>
      <c r="D1788" s="34"/>
      <c r="E1788" s="34"/>
      <c r="F1788" s="34"/>
      <c r="G1788" s="34"/>
      <c r="H1788" s="34"/>
      <c r="I1788" s="34"/>
      <c r="J1788" s="34"/>
      <c r="K1788" s="34"/>
      <c r="L1788" s="34"/>
      <c r="M1788" s="34"/>
      <c r="N1788" s="34"/>
      <c r="O1788" s="34"/>
      <c r="P1788" s="34"/>
      <c r="Q1788" s="34"/>
      <c r="R1788" s="34"/>
      <c r="S1788" s="34"/>
      <c r="T1788" s="34"/>
      <c r="U1788" s="34"/>
      <c r="V1788" s="34"/>
      <c r="W1788" s="34"/>
      <c r="X1788" s="34"/>
      <c r="Y1788" s="34"/>
      <c r="Z1788" s="34"/>
      <c r="AA1788" s="34"/>
      <c r="AB1788" s="34"/>
      <c r="AC1788" s="34"/>
      <c r="AD1788" s="34"/>
      <c r="AE1788" s="34"/>
      <c r="AF1788" s="34"/>
      <c r="AG1788" s="34"/>
      <c r="AH1788" s="34"/>
      <c r="AI1788" s="34"/>
      <c r="AJ1788" s="34"/>
      <c r="AK1788" s="34"/>
      <c r="AL1788" s="34"/>
      <c r="AM1788" s="34"/>
      <c r="AN1788" s="34"/>
      <c r="AO1788" s="34"/>
      <c r="AP1788" s="34"/>
      <c r="AQ1788" s="34"/>
      <c r="AR1788" s="34"/>
      <c r="AS1788" s="34"/>
      <c r="AT1788" s="34"/>
      <c r="AU1788" s="34"/>
      <c r="AV1788" s="34"/>
      <c r="AW1788" s="34"/>
      <c r="AX1788" s="34"/>
      <c r="AY1788" s="34"/>
      <c r="AZ1788" s="34"/>
      <c r="BA1788" s="34"/>
      <c r="BB1788" s="34"/>
      <c r="BC1788" s="34"/>
    </row>
    <row r="1789" spans="1:55">
      <c r="A1789" s="34"/>
      <c r="B1789" s="34"/>
      <c r="C1789" s="34"/>
      <c r="D1789" s="34"/>
      <c r="E1789" s="34"/>
      <c r="F1789" s="34"/>
      <c r="G1789" s="34"/>
      <c r="H1789" s="34"/>
      <c r="I1789" s="34"/>
      <c r="J1789" s="34"/>
      <c r="K1789" s="34"/>
      <c r="L1789" s="34"/>
      <c r="M1789" s="34"/>
      <c r="N1789" s="34"/>
      <c r="O1789" s="34"/>
      <c r="P1789" s="34"/>
      <c r="Q1789" s="34"/>
      <c r="R1789" s="34"/>
      <c r="S1789" s="34"/>
      <c r="T1789" s="34"/>
      <c r="U1789" s="34"/>
      <c r="V1789" s="34"/>
      <c r="W1789" s="34"/>
      <c r="X1789" s="34"/>
      <c r="Y1789" s="34"/>
      <c r="Z1789" s="34"/>
      <c r="AA1789" s="34"/>
      <c r="AB1789" s="34"/>
      <c r="AC1789" s="34"/>
      <c r="AD1789" s="34"/>
      <c r="AE1789" s="34"/>
      <c r="AF1789" s="34"/>
      <c r="AG1789" s="34"/>
      <c r="AH1789" s="34"/>
      <c r="AI1789" s="34"/>
      <c r="AJ1789" s="34"/>
      <c r="AK1789" s="34"/>
      <c r="AL1789" s="34"/>
      <c r="AM1789" s="34"/>
      <c r="AN1789" s="34"/>
      <c r="AO1789" s="34"/>
      <c r="AP1789" s="34"/>
      <c r="AQ1789" s="34"/>
      <c r="AR1789" s="34"/>
      <c r="AS1789" s="34"/>
      <c r="AT1789" s="34"/>
      <c r="AU1789" s="34"/>
      <c r="AV1789" s="34"/>
      <c r="AW1789" s="34"/>
      <c r="AX1789" s="34"/>
      <c r="AY1789" s="34"/>
      <c r="AZ1789" s="34"/>
      <c r="BA1789" s="34"/>
      <c r="BB1789" s="34"/>
      <c r="BC1789" s="34"/>
    </row>
    <row r="1790" spans="1:55">
      <c r="A1790" s="34"/>
      <c r="B1790" s="34"/>
      <c r="C1790" s="34"/>
      <c r="D1790" s="34"/>
      <c r="E1790" s="34"/>
      <c r="F1790" s="34"/>
      <c r="G1790" s="34"/>
      <c r="H1790" s="34"/>
      <c r="I1790" s="34"/>
      <c r="J1790" s="34"/>
      <c r="K1790" s="34"/>
      <c r="L1790" s="34"/>
      <c r="M1790" s="34"/>
      <c r="N1790" s="34"/>
      <c r="O1790" s="34"/>
      <c r="P1790" s="34"/>
      <c r="Q1790" s="34"/>
      <c r="R1790" s="34"/>
      <c r="S1790" s="34"/>
      <c r="T1790" s="34"/>
      <c r="U1790" s="34"/>
      <c r="V1790" s="34"/>
      <c r="W1790" s="34"/>
      <c r="X1790" s="34"/>
      <c r="Y1790" s="34"/>
      <c r="Z1790" s="34"/>
      <c r="AA1790" s="34"/>
      <c r="AB1790" s="34"/>
      <c r="AC1790" s="34"/>
      <c r="AD1790" s="34"/>
      <c r="AE1790" s="34"/>
      <c r="AF1790" s="34"/>
      <c r="AG1790" s="34"/>
      <c r="AH1790" s="34"/>
      <c r="AI1790" s="34"/>
      <c r="AJ1790" s="34"/>
      <c r="AK1790" s="34"/>
      <c r="AL1790" s="34"/>
      <c r="AM1790" s="34"/>
      <c r="AN1790" s="34"/>
      <c r="AO1790" s="34"/>
      <c r="AP1790" s="34"/>
      <c r="AQ1790" s="34"/>
      <c r="AR1790" s="34"/>
      <c r="AS1790" s="34"/>
      <c r="AT1790" s="34"/>
      <c r="AU1790" s="34"/>
      <c r="AV1790" s="34"/>
      <c r="AW1790" s="34"/>
      <c r="AX1790" s="34"/>
      <c r="AY1790" s="34"/>
      <c r="AZ1790" s="34"/>
      <c r="BA1790" s="34"/>
      <c r="BB1790" s="34"/>
      <c r="BC1790" s="34"/>
    </row>
    <row r="1791" spans="1:55">
      <c r="A1791" s="34"/>
      <c r="B1791" s="34"/>
      <c r="C1791" s="34"/>
      <c r="D1791" s="34"/>
      <c r="E1791" s="34"/>
      <c r="F1791" s="34"/>
      <c r="G1791" s="34"/>
      <c r="H1791" s="34"/>
      <c r="I1791" s="34"/>
      <c r="J1791" s="34"/>
      <c r="K1791" s="34"/>
      <c r="L1791" s="34"/>
      <c r="M1791" s="34"/>
      <c r="N1791" s="34"/>
      <c r="O1791" s="34"/>
      <c r="P1791" s="34"/>
      <c r="Q1791" s="34"/>
      <c r="R1791" s="34"/>
      <c r="S1791" s="34"/>
      <c r="T1791" s="34"/>
      <c r="U1791" s="34"/>
      <c r="V1791" s="34"/>
      <c r="W1791" s="34"/>
      <c r="X1791" s="34"/>
      <c r="Y1791" s="34"/>
      <c r="Z1791" s="34"/>
      <c r="AA1791" s="34"/>
      <c r="AB1791" s="34"/>
      <c r="AC1791" s="34"/>
      <c r="AD1791" s="34"/>
      <c r="AE1791" s="34"/>
      <c r="AF1791" s="34"/>
      <c r="AG1791" s="34"/>
      <c r="AH1791" s="34"/>
      <c r="AI1791" s="34"/>
      <c r="AJ1791" s="34"/>
      <c r="AK1791" s="34"/>
      <c r="AL1791" s="34"/>
      <c r="AM1791" s="34"/>
      <c r="AN1791" s="34"/>
      <c r="AO1791" s="34"/>
      <c r="AP1791" s="34"/>
      <c r="AQ1791" s="34"/>
      <c r="AR1791" s="34"/>
      <c r="AS1791" s="34"/>
      <c r="AT1791" s="34"/>
      <c r="AU1791" s="34"/>
      <c r="AV1791" s="34"/>
      <c r="AW1791" s="34"/>
      <c r="AX1791" s="34"/>
      <c r="AY1791" s="34"/>
      <c r="AZ1791" s="34"/>
      <c r="BA1791" s="34"/>
      <c r="BB1791" s="34"/>
      <c r="BC1791" s="34"/>
    </row>
    <row r="1792" spans="1:55">
      <c r="A1792" s="34"/>
      <c r="B1792" s="34"/>
      <c r="C1792" s="34"/>
      <c r="D1792" s="34"/>
      <c r="E1792" s="34"/>
      <c r="F1792" s="34"/>
      <c r="G1792" s="34"/>
      <c r="H1792" s="34"/>
      <c r="I1792" s="34"/>
      <c r="J1792" s="34"/>
      <c r="K1792" s="34"/>
      <c r="L1792" s="34"/>
      <c r="M1792" s="34"/>
      <c r="N1792" s="34"/>
      <c r="O1792" s="34"/>
      <c r="P1792" s="34"/>
      <c r="Q1792" s="34"/>
      <c r="R1792" s="34"/>
      <c r="S1792" s="34"/>
      <c r="T1792" s="34"/>
      <c r="U1792" s="34"/>
      <c r="V1792" s="34"/>
      <c r="W1792" s="34"/>
      <c r="X1792" s="34"/>
      <c r="Y1792" s="34"/>
      <c r="Z1792" s="34"/>
      <c r="AA1792" s="34"/>
      <c r="AB1792" s="34"/>
      <c r="AC1792" s="34"/>
      <c r="AD1792" s="34"/>
      <c r="AE1792" s="34"/>
      <c r="AF1792" s="34"/>
      <c r="AG1792" s="34"/>
      <c r="AH1792" s="34"/>
      <c r="AI1792" s="34"/>
      <c r="AJ1792" s="34"/>
      <c r="AK1792" s="34"/>
      <c r="AL1792" s="34"/>
      <c r="AM1792" s="34"/>
      <c r="AN1792" s="34"/>
      <c r="AO1792" s="34"/>
      <c r="AP1792" s="34"/>
      <c r="AQ1792" s="34"/>
      <c r="AR1792" s="34"/>
      <c r="AS1792" s="34"/>
      <c r="AT1792" s="34"/>
      <c r="AU1792" s="34"/>
      <c r="AV1792" s="34"/>
      <c r="AW1792" s="34"/>
      <c r="AX1792" s="34"/>
      <c r="AY1792" s="34"/>
      <c r="AZ1792" s="34"/>
      <c r="BA1792" s="34"/>
      <c r="BB1792" s="34"/>
      <c r="BC1792" s="34"/>
    </row>
    <row r="1793" spans="1:55">
      <c r="A1793" s="34"/>
      <c r="B1793" s="34"/>
      <c r="C1793" s="34"/>
      <c r="D1793" s="34"/>
      <c r="E1793" s="34"/>
      <c r="F1793" s="34"/>
      <c r="G1793" s="34"/>
      <c r="H1793" s="34"/>
      <c r="I1793" s="34"/>
      <c r="J1793" s="34"/>
      <c r="K1793" s="34"/>
      <c r="L1793" s="34"/>
      <c r="M1793" s="34"/>
      <c r="N1793" s="34"/>
      <c r="O1793" s="34"/>
      <c r="P1793" s="34"/>
      <c r="Q1793" s="34"/>
      <c r="R1793" s="34"/>
      <c r="S1793" s="34"/>
      <c r="T1793" s="34"/>
      <c r="U1793" s="34"/>
      <c r="V1793" s="34"/>
      <c r="W1793" s="34"/>
      <c r="X1793" s="34"/>
      <c r="Y1793" s="34"/>
      <c r="Z1793" s="34"/>
      <c r="AA1793" s="34"/>
      <c r="AB1793" s="34"/>
      <c r="AC1793" s="34"/>
      <c r="AD1793" s="34"/>
      <c r="AE1793" s="34"/>
      <c r="AF1793" s="34"/>
      <c r="AG1793" s="34"/>
      <c r="AH1793" s="34"/>
      <c r="AI1793" s="34"/>
      <c r="AJ1793" s="34"/>
      <c r="AK1793" s="34"/>
      <c r="AL1793" s="34"/>
      <c r="AM1793" s="34"/>
      <c r="AN1793" s="34"/>
      <c r="AO1793" s="34"/>
      <c r="AP1793" s="34"/>
      <c r="AQ1793" s="34"/>
      <c r="AR1793" s="34"/>
      <c r="AS1793" s="34"/>
      <c r="AT1793" s="34"/>
      <c r="AU1793" s="34"/>
      <c r="AV1793" s="34"/>
      <c r="AW1793" s="34"/>
      <c r="AX1793" s="34"/>
      <c r="AY1793" s="34"/>
      <c r="AZ1793" s="34"/>
      <c r="BA1793" s="34"/>
      <c r="BB1793" s="34"/>
      <c r="BC1793" s="34"/>
    </row>
    <row r="1794" spans="1:55">
      <c r="A1794" s="34"/>
      <c r="B1794" s="34"/>
      <c r="C1794" s="34"/>
      <c r="D1794" s="34"/>
      <c r="E1794" s="34"/>
      <c r="F1794" s="34"/>
      <c r="G1794" s="34"/>
      <c r="H1794" s="34"/>
      <c r="I1794" s="34"/>
      <c r="J1794" s="34"/>
      <c r="K1794" s="34"/>
      <c r="L1794" s="34"/>
      <c r="M1794" s="34"/>
      <c r="N1794" s="34"/>
      <c r="O1794" s="34"/>
      <c r="P1794" s="34"/>
      <c r="Q1794" s="34"/>
      <c r="R1794" s="34"/>
      <c r="S1794" s="34"/>
      <c r="T1794" s="34"/>
      <c r="U1794" s="34"/>
      <c r="V1794" s="34"/>
      <c r="W1794" s="34"/>
      <c r="X1794" s="34"/>
      <c r="Y1794" s="34"/>
      <c r="Z1794" s="34"/>
      <c r="AA1794" s="34"/>
      <c r="AB1794" s="34"/>
      <c r="AC1794" s="34"/>
      <c r="AD1794" s="34"/>
      <c r="AE1794" s="34"/>
      <c r="AF1794" s="34"/>
      <c r="AG1794" s="34"/>
      <c r="AH1794" s="34"/>
      <c r="AI1794" s="34"/>
      <c r="AJ1794" s="34"/>
      <c r="AK1794" s="34"/>
      <c r="AL1794" s="34"/>
      <c r="AM1794" s="34"/>
      <c r="AN1794" s="34"/>
      <c r="AO1794" s="34"/>
      <c r="AP1794" s="34"/>
      <c r="AQ1794" s="34"/>
      <c r="AR1794" s="34"/>
      <c r="AS1794" s="34"/>
      <c r="AT1794" s="34"/>
      <c r="AU1794" s="34"/>
      <c r="AV1794" s="34"/>
      <c r="AW1794" s="34"/>
      <c r="AX1794" s="34"/>
      <c r="AY1794" s="34"/>
      <c r="AZ1794" s="34"/>
      <c r="BA1794" s="34"/>
      <c r="BB1794" s="34"/>
      <c r="BC1794" s="34"/>
    </row>
    <row r="1795" spans="1:55">
      <c r="A1795" s="34"/>
      <c r="B1795" s="34"/>
      <c r="C1795" s="34"/>
      <c r="D1795" s="34"/>
      <c r="E1795" s="34"/>
      <c r="F1795" s="34"/>
      <c r="G1795" s="34"/>
      <c r="H1795" s="34"/>
      <c r="I1795" s="34"/>
      <c r="J1795" s="34"/>
      <c r="K1795" s="34"/>
      <c r="L1795" s="34"/>
      <c r="M1795" s="34"/>
      <c r="N1795" s="34"/>
      <c r="O1795" s="34"/>
      <c r="P1795" s="34"/>
      <c r="Q1795" s="34"/>
      <c r="R1795" s="34"/>
      <c r="S1795" s="34"/>
      <c r="T1795" s="34"/>
      <c r="U1795" s="34"/>
      <c r="V1795" s="34"/>
      <c r="W1795" s="34"/>
      <c r="X1795" s="34"/>
      <c r="Y1795" s="34"/>
      <c r="Z1795" s="34"/>
      <c r="AA1795" s="34"/>
      <c r="AB1795" s="34"/>
      <c r="AC1795" s="34"/>
      <c r="AD1795" s="34"/>
      <c r="AE1795" s="34"/>
      <c r="AF1795" s="34"/>
      <c r="AG1795" s="34"/>
      <c r="AH1795" s="34"/>
      <c r="AI1795" s="34"/>
      <c r="AJ1795" s="34"/>
      <c r="AK1795" s="34"/>
      <c r="AL1795" s="34"/>
      <c r="AM1795" s="34"/>
      <c r="AN1795" s="34"/>
      <c r="AO1795" s="34"/>
      <c r="AP1795" s="34"/>
      <c r="AQ1795" s="34"/>
      <c r="AR1795" s="34"/>
      <c r="AS1795" s="34"/>
      <c r="AT1795" s="34"/>
      <c r="AU1795" s="34"/>
      <c r="AV1795" s="34"/>
      <c r="AW1795" s="34"/>
      <c r="AX1795" s="34"/>
      <c r="AY1795" s="34"/>
      <c r="AZ1795" s="34"/>
      <c r="BA1795" s="34"/>
      <c r="BB1795" s="34"/>
      <c r="BC1795" s="34"/>
    </row>
    <row r="1796" spans="1:55">
      <c r="A1796" s="34"/>
      <c r="B1796" s="34"/>
      <c r="C1796" s="34"/>
      <c r="D1796" s="34"/>
      <c r="E1796" s="34"/>
      <c r="F1796" s="34"/>
      <c r="G1796" s="34"/>
      <c r="H1796" s="34"/>
      <c r="I1796" s="34"/>
      <c r="J1796" s="34"/>
      <c r="K1796" s="34"/>
      <c r="L1796" s="34"/>
      <c r="M1796" s="34"/>
      <c r="N1796" s="34"/>
      <c r="O1796" s="34"/>
      <c r="P1796" s="34"/>
      <c r="Q1796" s="34"/>
      <c r="R1796" s="34"/>
      <c r="S1796" s="34"/>
      <c r="T1796" s="34"/>
      <c r="U1796" s="34"/>
      <c r="V1796" s="34"/>
      <c r="W1796" s="34"/>
      <c r="X1796" s="34"/>
      <c r="Y1796" s="34"/>
      <c r="Z1796" s="34"/>
      <c r="AA1796" s="34"/>
      <c r="AB1796" s="34"/>
      <c r="AC1796" s="34"/>
      <c r="AD1796" s="34"/>
      <c r="AE1796" s="34"/>
      <c r="AF1796" s="34"/>
      <c r="AG1796" s="34"/>
      <c r="AH1796" s="34"/>
      <c r="AI1796" s="34"/>
      <c r="AJ1796" s="34"/>
      <c r="AK1796" s="34"/>
      <c r="AL1796" s="34"/>
      <c r="AM1796" s="34"/>
      <c r="AN1796" s="34"/>
      <c r="AO1796" s="34"/>
      <c r="AP1796" s="34"/>
      <c r="AQ1796" s="34"/>
      <c r="AR1796" s="34"/>
      <c r="AS1796" s="34"/>
      <c r="AT1796" s="34"/>
      <c r="AU1796" s="34"/>
      <c r="AV1796" s="34"/>
      <c r="AW1796" s="34"/>
      <c r="AX1796" s="34"/>
      <c r="AY1796" s="34"/>
      <c r="AZ1796" s="34"/>
      <c r="BA1796" s="34"/>
      <c r="BB1796" s="34"/>
      <c r="BC1796" s="34"/>
    </row>
    <row r="1797" spans="1:55">
      <c r="A1797" s="34"/>
      <c r="B1797" s="34"/>
      <c r="C1797" s="34"/>
      <c r="D1797" s="34"/>
      <c r="E1797" s="34"/>
      <c r="F1797" s="34"/>
      <c r="G1797" s="34"/>
      <c r="H1797" s="34"/>
      <c r="I1797" s="34"/>
      <c r="J1797" s="34"/>
      <c r="K1797" s="34"/>
      <c r="L1797" s="34"/>
      <c r="M1797" s="34"/>
      <c r="N1797" s="34"/>
      <c r="O1797" s="34"/>
      <c r="P1797" s="34"/>
      <c r="Q1797" s="34"/>
      <c r="R1797" s="34"/>
      <c r="S1797" s="34"/>
      <c r="T1797" s="34"/>
      <c r="U1797" s="34"/>
      <c r="V1797" s="34"/>
      <c r="W1797" s="34"/>
      <c r="X1797" s="34"/>
      <c r="Y1797" s="34"/>
      <c r="Z1797" s="34"/>
      <c r="AA1797" s="34"/>
      <c r="AB1797" s="34"/>
      <c r="AC1797" s="34"/>
      <c r="AD1797" s="34"/>
      <c r="AE1797" s="34"/>
      <c r="AF1797" s="34"/>
      <c r="AG1797" s="34"/>
      <c r="AH1797" s="34"/>
      <c r="AI1797" s="34"/>
      <c r="AJ1797" s="34"/>
      <c r="AK1797" s="34"/>
      <c r="AL1797" s="34"/>
      <c r="AM1797" s="34"/>
      <c r="AN1797" s="34"/>
      <c r="AO1797" s="34"/>
      <c r="AP1797" s="34"/>
      <c r="AQ1797" s="34"/>
      <c r="AR1797" s="34"/>
      <c r="AS1797" s="34"/>
      <c r="AT1797" s="34"/>
      <c r="AU1797" s="34"/>
      <c r="AV1797" s="34"/>
      <c r="AW1797" s="34"/>
      <c r="AX1797" s="34"/>
      <c r="AY1797" s="34"/>
      <c r="AZ1797" s="34"/>
      <c r="BA1797" s="34"/>
      <c r="BB1797" s="34"/>
      <c r="BC1797" s="34"/>
    </row>
    <row r="1798" spans="1:55">
      <c r="A1798" s="34"/>
      <c r="B1798" s="34"/>
      <c r="C1798" s="34"/>
      <c r="D1798" s="34"/>
      <c r="E1798" s="34"/>
      <c r="F1798" s="34"/>
      <c r="G1798" s="34"/>
      <c r="H1798" s="34"/>
      <c r="I1798" s="34"/>
      <c r="J1798" s="34"/>
      <c r="K1798" s="34"/>
      <c r="L1798" s="34"/>
      <c r="M1798" s="34"/>
      <c r="N1798" s="34"/>
      <c r="O1798" s="34"/>
      <c r="P1798" s="34"/>
      <c r="Q1798" s="34"/>
      <c r="R1798" s="34"/>
      <c r="S1798" s="34"/>
      <c r="T1798" s="34"/>
      <c r="U1798" s="34"/>
      <c r="V1798" s="34"/>
      <c r="W1798" s="34"/>
      <c r="X1798" s="34"/>
      <c r="Y1798" s="34"/>
      <c r="Z1798" s="34"/>
      <c r="AA1798" s="34"/>
      <c r="AB1798" s="34"/>
      <c r="AC1798" s="34"/>
      <c r="AD1798" s="34"/>
      <c r="AE1798" s="34"/>
      <c r="AF1798" s="34"/>
      <c r="AG1798" s="34"/>
      <c r="AH1798" s="34"/>
      <c r="AI1798" s="34"/>
      <c r="AJ1798" s="34"/>
      <c r="AK1798" s="34"/>
      <c r="AL1798" s="34"/>
      <c r="AM1798" s="34"/>
      <c r="AN1798" s="34"/>
      <c r="AO1798" s="34"/>
      <c r="AP1798" s="34"/>
      <c r="AQ1798" s="34"/>
      <c r="AR1798" s="34"/>
      <c r="AS1798" s="34"/>
      <c r="AT1798" s="34"/>
      <c r="AU1798" s="34"/>
      <c r="AV1798" s="34"/>
      <c r="AW1798" s="34"/>
      <c r="AX1798" s="34"/>
      <c r="AY1798" s="34"/>
      <c r="AZ1798" s="34"/>
      <c r="BA1798" s="34"/>
      <c r="BB1798" s="34"/>
      <c r="BC1798" s="34"/>
    </row>
    <row r="1799" spans="1:55">
      <c r="A1799" s="34"/>
      <c r="B1799" s="34"/>
      <c r="C1799" s="34"/>
      <c r="D1799" s="34"/>
      <c r="E1799" s="34"/>
      <c r="F1799" s="34"/>
      <c r="G1799" s="34"/>
      <c r="H1799" s="34"/>
      <c r="I1799" s="34"/>
      <c r="J1799" s="34"/>
      <c r="K1799" s="34"/>
      <c r="L1799" s="34"/>
      <c r="M1799" s="34"/>
      <c r="N1799" s="34"/>
      <c r="O1799" s="34"/>
      <c r="P1799" s="34"/>
      <c r="Q1799" s="34"/>
      <c r="R1799" s="34"/>
      <c r="S1799" s="34"/>
      <c r="T1799" s="34"/>
      <c r="U1799" s="34"/>
      <c r="V1799" s="34"/>
      <c r="W1799" s="34"/>
      <c r="X1799" s="34"/>
      <c r="Y1799" s="34"/>
      <c r="Z1799" s="34"/>
      <c r="AA1799" s="34"/>
      <c r="AB1799" s="34"/>
      <c r="AC1799" s="34"/>
      <c r="AD1799" s="34"/>
      <c r="AE1799" s="34"/>
      <c r="AF1799" s="34"/>
      <c r="AG1799" s="34"/>
      <c r="AH1799" s="34"/>
      <c r="AI1799" s="34"/>
      <c r="AJ1799" s="34"/>
      <c r="AK1799" s="34"/>
      <c r="AL1799" s="34"/>
      <c r="AM1799" s="34"/>
      <c r="AN1799" s="34"/>
      <c r="AO1799" s="34"/>
      <c r="AP1799" s="34"/>
      <c r="AQ1799" s="34"/>
      <c r="AR1799" s="34"/>
      <c r="AS1799" s="34"/>
      <c r="AT1799" s="34"/>
      <c r="AU1799" s="34"/>
      <c r="AV1799" s="34"/>
      <c r="AW1799" s="34"/>
      <c r="AX1799" s="34"/>
      <c r="AY1799" s="34"/>
      <c r="AZ1799" s="34"/>
      <c r="BA1799" s="34"/>
      <c r="BB1799" s="34"/>
      <c r="BC1799" s="34"/>
    </row>
    <row r="1800" spans="1:55">
      <c r="A1800" s="34"/>
      <c r="B1800" s="34"/>
      <c r="C1800" s="34"/>
      <c r="D1800" s="34"/>
      <c r="E1800" s="34"/>
      <c r="F1800" s="34"/>
      <c r="G1800" s="34"/>
      <c r="H1800" s="34"/>
      <c r="I1800" s="34"/>
      <c r="J1800" s="34"/>
      <c r="K1800" s="34"/>
      <c r="L1800" s="34"/>
      <c r="M1800" s="34"/>
      <c r="N1800" s="34"/>
      <c r="O1800" s="34"/>
      <c r="P1800" s="34"/>
      <c r="Q1800" s="34"/>
      <c r="R1800" s="34"/>
      <c r="S1800" s="34"/>
      <c r="T1800" s="34"/>
      <c r="U1800" s="34"/>
      <c r="V1800" s="34"/>
      <c r="W1800" s="34"/>
      <c r="X1800" s="34"/>
      <c r="Y1800" s="34"/>
      <c r="Z1800" s="34"/>
      <c r="AA1800" s="34"/>
      <c r="AB1800" s="34"/>
      <c r="AC1800" s="34"/>
      <c r="AD1800" s="34"/>
      <c r="AE1800" s="34"/>
      <c r="AF1800" s="34"/>
      <c r="AG1800" s="34"/>
      <c r="AH1800" s="34"/>
      <c r="AI1800" s="34"/>
      <c r="AJ1800" s="34"/>
      <c r="AK1800" s="34"/>
      <c r="AL1800" s="34"/>
      <c r="AM1800" s="34"/>
      <c r="AN1800" s="34"/>
      <c r="AO1800" s="34"/>
      <c r="AP1800" s="34"/>
      <c r="AQ1800" s="34"/>
      <c r="AR1800" s="34"/>
      <c r="AS1800" s="34"/>
      <c r="AT1800" s="34"/>
      <c r="AU1800" s="34"/>
      <c r="AV1800" s="34"/>
      <c r="AW1800" s="34"/>
      <c r="AX1800" s="34"/>
      <c r="AY1800" s="34"/>
      <c r="AZ1800" s="34"/>
      <c r="BA1800" s="34"/>
      <c r="BB1800" s="34"/>
      <c r="BC1800" s="34"/>
    </row>
    <row r="1801" spans="1:55">
      <c r="A1801" s="34"/>
      <c r="B1801" s="34"/>
      <c r="C1801" s="34"/>
      <c r="D1801" s="34"/>
      <c r="E1801" s="34"/>
      <c r="F1801" s="34"/>
      <c r="G1801" s="34"/>
      <c r="H1801" s="34"/>
      <c r="I1801" s="34"/>
      <c r="J1801" s="34"/>
      <c r="K1801" s="34"/>
      <c r="L1801" s="34"/>
      <c r="M1801" s="34"/>
      <c r="N1801" s="34"/>
      <c r="O1801" s="34"/>
      <c r="P1801" s="34"/>
      <c r="Q1801" s="34"/>
      <c r="R1801" s="34"/>
      <c r="S1801" s="34"/>
      <c r="T1801" s="34"/>
      <c r="U1801" s="34"/>
      <c r="V1801" s="34"/>
      <c r="W1801" s="34"/>
      <c r="X1801" s="34"/>
      <c r="Y1801" s="34"/>
      <c r="Z1801" s="34"/>
      <c r="AA1801" s="34"/>
      <c r="AB1801" s="34"/>
      <c r="AC1801" s="34"/>
      <c r="AD1801" s="34"/>
      <c r="AE1801" s="34"/>
      <c r="AF1801" s="34"/>
      <c r="AG1801" s="34"/>
      <c r="AH1801" s="34"/>
      <c r="AI1801" s="34"/>
      <c r="AJ1801" s="34"/>
      <c r="AK1801" s="34"/>
      <c r="AL1801" s="34"/>
      <c r="AM1801" s="34"/>
      <c r="AN1801" s="34"/>
      <c r="AO1801" s="34"/>
      <c r="AP1801" s="34"/>
      <c r="AQ1801" s="34"/>
      <c r="AR1801" s="34"/>
      <c r="AS1801" s="34"/>
      <c r="AT1801" s="34"/>
      <c r="AU1801" s="34"/>
      <c r="AV1801" s="34"/>
      <c r="AW1801" s="34"/>
      <c r="AX1801" s="34"/>
      <c r="AY1801" s="34"/>
      <c r="AZ1801" s="34"/>
      <c r="BA1801" s="34"/>
      <c r="BB1801" s="34"/>
      <c r="BC1801" s="34"/>
    </row>
    <row r="1802" spans="1:55">
      <c r="A1802" s="34"/>
      <c r="B1802" s="34"/>
      <c r="C1802" s="34"/>
      <c r="D1802" s="34"/>
      <c r="E1802" s="34"/>
      <c r="F1802" s="34"/>
      <c r="G1802" s="34"/>
      <c r="H1802" s="34"/>
      <c r="I1802" s="34"/>
      <c r="J1802" s="34"/>
      <c r="K1802" s="34"/>
      <c r="L1802" s="34"/>
      <c r="M1802" s="34"/>
      <c r="N1802" s="34"/>
      <c r="O1802" s="34"/>
      <c r="P1802" s="34"/>
      <c r="Q1802" s="34"/>
      <c r="R1802" s="34"/>
      <c r="S1802" s="34"/>
      <c r="T1802" s="34"/>
      <c r="U1802" s="34"/>
      <c r="V1802" s="34"/>
      <c r="W1802" s="34"/>
      <c r="X1802" s="34"/>
      <c r="Y1802" s="34"/>
      <c r="Z1802" s="34"/>
      <c r="AA1802" s="34"/>
      <c r="AB1802" s="34"/>
      <c r="AC1802" s="34"/>
      <c r="AD1802" s="34"/>
      <c r="AE1802" s="34"/>
      <c r="AF1802" s="34"/>
      <c r="AG1802" s="34"/>
      <c r="AH1802" s="34"/>
      <c r="AI1802" s="34"/>
      <c r="AJ1802" s="34"/>
      <c r="AK1802" s="34"/>
      <c r="AL1802" s="34"/>
      <c r="AM1802" s="34"/>
      <c r="AN1802" s="34"/>
      <c r="AO1802" s="34"/>
      <c r="AP1802" s="34"/>
      <c r="AQ1802" s="34"/>
      <c r="AR1802" s="34"/>
      <c r="AS1802" s="34"/>
      <c r="AT1802" s="34"/>
      <c r="AU1802" s="34"/>
      <c r="AV1802" s="34"/>
      <c r="AW1802" s="34"/>
      <c r="AX1802" s="34"/>
      <c r="AY1802" s="34"/>
      <c r="AZ1802" s="34"/>
      <c r="BA1802" s="34"/>
      <c r="BB1802" s="34"/>
      <c r="BC1802" s="34"/>
    </row>
    <row r="1803" spans="1:55">
      <c r="A1803" s="34"/>
      <c r="B1803" s="34"/>
      <c r="C1803" s="34"/>
      <c r="D1803" s="34"/>
      <c r="E1803" s="34"/>
      <c r="F1803" s="34"/>
      <c r="G1803" s="34"/>
      <c r="H1803" s="34"/>
      <c r="I1803" s="34"/>
      <c r="J1803" s="34"/>
      <c r="K1803" s="34"/>
      <c r="L1803" s="34"/>
      <c r="M1803" s="34"/>
      <c r="N1803" s="34"/>
      <c r="O1803" s="34"/>
      <c r="P1803" s="34"/>
      <c r="Q1803" s="34"/>
      <c r="R1803" s="34"/>
      <c r="S1803" s="34"/>
      <c r="T1803" s="34"/>
      <c r="U1803" s="34"/>
      <c r="V1803" s="34"/>
      <c r="W1803" s="34"/>
      <c r="X1803" s="34"/>
      <c r="Y1803" s="34"/>
      <c r="Z1803" s="34"/>
      <c r="AA1803" s="34"/>
      <c r="AB1803" s="34"/>
      <c r="AC1803" s="34"/>
      <c r="AD1803" s="34"/>
      <c r="AE1803" s="34"/>
      <c r="AF1803" s="34"/>
      <c r="AG1803" s="34"/>
      <c r="AH1803" s="34"/>
      <c r="AI1803" s="34"/>
      <c r="AJ1803" s="34"/>
      <c r="AK1803" s="34"/>
      <c r="AL1803" s="34"/>
      <c r="AM1803" s="34"/>
      <c r="AN1803" s="34"/>
      <c r="AO1803" s="34"/>
      <c r="AP1803" s="34"/>
      <c r="AQ1803" s="34"/>
      <c r="AR1803" s="34"/>
      <c r="AS1803" s="34"/>
      <c r="AT1803" s="34"/>
      <c r="AU1803" s="34"/>
      <c r="AV1803" s="34"/>
      <c r="AW1803" s="34"/>
      <c r="AX1803" s="34"/>
      <c r="AY1803" s="34"/>
      <c r="AZ1803" s="34"/>
      <c r="BA1803" s="34"/>
      <c r="BB1803" s="34"/>
      <c r="BC1803" s="34"/>
    </row>
    <row r="1804" spans="1:55">
      <c r="A1804" s="34"/>
      <c r="B1804" s="34"/>
      <c r="C1804" s="34"/>
      <c r="D1804" s="34"/>
      <c r="E1804" s="34"/>
      <c r="F1804" s="34"/>
      <c r="G1804" s="34"/>
      <c r="H1804" s="34"/>
      <c r="I1804" s="34"/>
      <c r="J1804" s="34"/>
      <c r="K1804" s="34"/>
      <c r="L1804" s="34"/>
      <c r="M1804" s="34"/>
      <c r="N1804" s="34"/>
      <c r="O1804" s="34"/>
      <c r="P1804" s="34"/>
      <c r="Q1804" s="34"/>
      <c r="R1804" s="34"/>
      <c r="S1804" s="34"/>
      <c r="T1804" s="34"/>
      <c r="U1804" s="34"/>
      <c r="V1804" s="34"/>
      <c r="W1804" s="34"/>
      <c r="X1804" s="34"/>
      <c r="Y1804" s="34"/>
      <c r="Z1804" s="34"/>
      <c r="AA1804" s="34"/>
      <c r="AB1804" s="34"/>
      <c r="AC1804" s="34"/>
      <c r="AD1804" s="34"/>
      <c r="AE1804" s="34"/>
      <c r="AF1804" s="34"/>
      <c r="AG1804" s="34"/>
      <c r="AH1804" s="34"/>
      <c r="AI1804" s="34"/>
      <c r="AJ1804" s="34"/>
      <c r="AK1804" s="34"/>
      <c r="AL1804" s="34"/>
      <c r="AM1804" s="34"/>
      <c r="AN1804" s="34"/>
      <c r="AO1804" s="34"/>
      <c r="AP1804" s="34"/>
      <c r="AQ1804" s="34"/>
      <c r="AR1804" s="34"/>
      <c r="AS1804" s="34"/>
      <c r="AT1804" s="34"/>
      <c r="AU1804" s="34"/>
      <c r="AV1804" s="34"/>
      <c r="AW1804" s="34"/>
      <c r="AX1804" s="34"/>
      <c r="AY1804" s="34"/>
      <c r="AZ1804" s="34"/>
      <c r="BA1804" s="34"/>
      <c r="BB1804" s="34"/>
      <c r="BC1804" s="34"/>
    </row>
    <row r="1805" spans="1:55">
      <c r="A1805" s="34"/>
      <c r="B1805" s="34"/>
      <c r="C1805" s="34"/>
      <c r="D1805" s="34"/>
      <c r="E1805" s="34"/>
      <c r="F1805" s="34"/>
      <c r="G1805" s="34"/>
      <c r="H1805" s="34"/>
      <c r="I1805" s="34"/>
      <c r="J1805" s="34"/>
      <c r="K1805" s="34"/>
      <c r="L1805" s="34"/>
      <c r="M1805" s="34"/>
      <c r="N1805" s="34"/>
      <c r="O1805" s="34"/>
      <c r="P1805" s="34"/>
      <c r="Q1805" s="34"/>
      <c r="R1805" s="34"/>
      <c r="S1805" s="34"/>
      <c r="T1805" s="34"/>
      <c r="U1805" s="34"/>
      <c r="V1805" s="34"/>
      <c r="W1805" s="34"/>
      <c r="X1805" s="34"/>
      <c r="Y1805" s="34"/>
      <c r="Z1805" s="34"/>
      <c r="AA1805" s="34"/>
      <c r="AB1805" s="34"/>
      <c r="AC1805" s="34"/>
      <c r="AD1805" s="34"/>
      <c r="AE1805" s="34"/>
      <c r="AF1805" s="34"/>
      <c r="AG1805" s="34"/>
      <c r="AH1805" s="34"/>
      <c r="AI1805" s="34"/>
      <c r="AJ1805" s="34"/>
      <c r="AK1805" s="34"/>
      <c r="AL1805" s="34"/>
      <c r="AM1805" s="34"/>
      <c r="AN1805" s="34"/>
      <c r="AO1805" s="34"/>
      <c r="AP1805" s="34"/>
      <c r="AQ1805" s="34"/>
      <c r="AR1805" s="34"/>
      <c r="AS1805" s="34"/>
      <c r="AT1805" s="34"/>
      <c r="AU1805" s="34"/>
      <c r="AV1805" s="34"/>
      <c r="AW1805" s="34"/>
      <c r="AX1805" s="34"/>
      <c r="AY1805" s="34"/>
      <c r="AZ1805" s="34"/>
      <c r="BA1805" s="34"/>
      <c r="BB1805" s="34"/>
      <c r="BC1805" s="34"/>
    </row>
    <row r="1806" spans="1:55">
      <c r="A1806" s="34"/>
      <c r="B1806" s="34"/>
      <c r="C1806" s="34"/>
      <c r="D1806" s="34"/>
      <c r="E1806" s="34"/>
      <c r="F1806" s="34"/>
      <c r="G1806" s="34"/>
      <c r="H1806" s="34"/>
      <c r="I1806" s="34"/>
      <c r="J1806" s="34"/>
      <c r="K1806" s="34"/>
      <c r="L1806" s="34"/>
      <c r="M1806" s="34"/>
      <c r="N1806" s="34"/>
      <c r="O1806" s="34"/>
      <c r="P1806" s="34"/>
      <c r="Q1806" s="34"/>
      <c r="R1806" s="34"/>
      <c r="S1806" s="34"/>
      <c r="T1806" s="34"/>
      <c r="U1806" s="34"/>
      <c r="V1806" s="34"/>
      <c r="W1806" s="34"/>
      <c r="X1806" s="34"/>
      <c r="Y1806" s="34"/>
      <c r="Z1806" s="34"/>
      <c r="AA1806" s="34"/>
      <c r="AB1806" s="34"/>
      <c r="AC1806" s="34"/>
      <c r="AD1806" s="34"/>
      <c r="AE1806" s="34"/>
      <c r="AF1806" s="34"/>
      <c r="AG1806" s="34"/>
      <c r="AH1806" s="34"/>
      <c r="AI1806" s="34"/>
      <c r="AJ1806" s="34"/>
      <c r="AK1806" s="34"/>
      <c r="AL1806" s="34"/>
      <c r="AM1806" s="34"/>
      <c r="AN1806" s="34"/>
      <c r="AO1806" s="34"/>
      <c r="AP1806" s="34"/>
      <c r="AQ1806" s="34"/>
      <c r="AR1806" s="34"/>
      <c r="AS1806" s="34"/>
      <c r="AT1806" s="34"/>
      <c r="AU1806" s="34"/>
      <c r="AV1806" s="34"/>
      <c r="AW1806" s="34"/>
      <c r="AX1806" s="34"/>
      <c r="AY1806" s="34"/>
      <c r="AZ1806" s="34"/>
      <c r="BA1806" s="34"/>
      <c r="BB1806" s="34"/>
      <c r="BC1806" s="34"/>
    </row>
    <row r="1807" spans="1:55">
      <c r="A1807" s="34"/>
      <c r="B1807" s="34"/>
      <c r="C1807" s="34"/>
      <c r="D1807" s="34"/>
      <c r="E1807" s="34"/>
      <c r="F1807" s="34"/>
      <c r="G1807" s="34"/>
      <c r="H1807" s="34"/>
      <c r="I1807" s="34"/>
      <c r="J1807" s="34"/>
      <c r="K1807" s="34"/>
      <c r="L1807" s="34"/>
      <c r="M1807" s="34"/>
      <c r="N1807" s="34"/>
      <c r="O1807" s="34"/>
      <c r="P1807" s="34"/>
      <c r="Q1807" s="34"/>
      <c r="R1807" s="34"/>
      <c r="S1807" s="34"/>
      <c r="T1807" s="34"/>
      <c r="U1807" s="34"/>
      <c r="V1807" s="34"/>
      <c r="W1807" s="34"/>
      <c r="X1807" s="34"/>
      <c r="Y1807" s="34"/>
      <c r="Z1807" s="34"/>
      <c r="AA1807" s="34"/>
      <c r="AB1807" s="34"/>
      <c r="AC1807" s="34"/>
      <c r="AD1807" s="34"/>
      <c r="AE1807" s="34"/>
      <c r="AF1807" s="34"/>
      <c r="AG1807" s="34"/>
      <c r="AH1807" s="34"/>
      <c r="AI1807" s="34"/>
      <c r="AJ1807" s="34"/>
      <c r="AK1807" s="34"/>
      <c r="AL1807" s="34"/>
      <c r="AM1807" s="34"/>
      <c r="AN1807" s="34"/>
      <c r="AO1807" s="34"/>
      <c r="AP1807" s="34"/>
      <c r="AQ1807" s="34"/>
      <c r="AR1807" s="34"/>
      <c r="AS1807" s="34"/>
      <c r="AT1807" s="34"/>
      <c r="AU1807" s="34"/>
      <c r="AV1807" s="34"/>
      <c r="AW1807" s="34"/>
      <c r="AX1807" s="34"/>
      <c r="AY1807" s="34"/>
      <c r="AZ1807" s="34"/>
      <c r="BA1807" s="34"/>
      <c r="BB1807" s="34"/>
      <c r="BC1807" s="34"/>
    </row>
    <row r="1808" spans="1:55">
      <c r="A1808" s="34"/>
      <c r="B1808" s="34"/>
      <c r="C1808" s="34"/>
      <c r="D1808" s="34"/>
      <c r="E1808" s="34"/>
      <c r="F1808" s="34"/>
      <c r="G1808" s="34"/>
      <c r="H1808" s="34"/>
      <c r="I1808" s="34"/>
      <c r="J1808" s="34"/>
      <c r="K1808" s="34"/>
      <c r="L1808" s="34"/>
      <c r="M1808" s="34"/>
      <c r="N1808" s="34"/>
      <c r="O1808" s="34"/>
      <c r="P1808" s="34"/>
      <c r="Q1808" s="34"/>
      <c r="R1808" s="34"/>
      <c r="S1808" s="34"/>
      <c r="T1808" s="34"/>
      <c r="U1808" s="34"/>
      <c r="V1808" s="34"/>
      <c r="W1808" s="34"/>
      <c r="X1808" s="34"/>
      <c r="Y1808" s="34"/>
      <c r="Z1808" s="34"/>
      <c r="AA1808" s="34"/>
      <c r="AB1808" s="34"/>
      <c r="AC1808" s="34"/>
      <c r="AD1808" s="34"/>
      <c r="AE1808" s="34"/>
      <c r="AF1808" s="34"/>
      <c r="AG1808" s="34"/>
      <c r="AH1808" s="34"/>
      <c r="AI1808" s="34"/>
      <c r="AJ1808" s="34"/>
      <c r="AK1808" s="34"/>
      <c r="AL1808" s="34"/>
      <c r="AM1808" s="34"/>
      <c r="AN1808" s="34"/>
      <c r="AO1808" s="34"/>
      <c r="AP1808" s="34"/>
      <c r="AQ1808" s="34"/>
      <c r="AR1808" s="34"/>
      <c r="AS1808" s="34"/>
      <c r="AT1808" s="34"/>
      <c r="AU1808" s="34"/>
      <c r="AV1808" s="34"/>
      <c r="AW1808" s="34"/>
      <c r="AX1808" s="34"/>
      <c r="AY1808" s="34"/>
      <c r="AZ1808" s="34"/>
      <c r="BA1808" s="34"/>
      <c r="BB1808" s="34"/>
      <c r="BC1808" s="34"/>
    </row>
    <row r="1809" spans="1:55">
      <c r="A1809" s="34"/>
      <c r="B1809" s="34"/>
      <c r="C1809" s="34"/>
      <c r="D1809" s="34"/>
      <c r="E1809" s="34"/>
      <c r="F1809" s="34"/>
      <c r="G1809" s="34"/>
      <c r="H1809" s="34"/>
      <c r="I1809" s="34"/>
      <c r="J1809" s="34"/>
      <c r="K1809" s="34"/>
      <c r="L1809" s="34"/>
      <c r="M1809" s="34"/>
      <c r="N1809" s="34"/>
      <c r="O1809" s="34"/>
      <c r="P1809" s="34"/>
      <c r="Q1809" s="34"/>
      <c r="R1809" s="34"/>
      <c r="S1809" s="34"/>
      <c r="T1809" s="34"/>
      <c r="U1809" s="34"/>
      <c r="V1809" s="34"/>
      <c r="W1809" s="34"/>
      <c r="X1809" s="34"/>
      <c r="Y1809" s="34"/>
      <c r="Z1809" s="34"/>
      <c r="AA1809" s="34"/>
      <c r="AB1809" s="34"/>
      <c r="AC1809" s="34"/>
      <c r="AD1809" s="34"/>
      <c r="AE1809" s="34"/>
      <c r="AF1809" s="34"/>
      <c r="AG1809" s="34"/>
      <c r="AH1809" s="34"/>
      <c r="AI1809" s="34"/>
      <c r="AJ1809" s="34"/>
      <c r="AK1809" s="34"/>
      <c r="AL1809" s="34"/>
      <c r="AM1809" s="34"/>
      <c r="AN1809" s="34"/>
      <c r="AO1809" s="34"/>
      <c r="AP1809" s="34"/>
      <c r="AQ1809" s="34"/>
      <c r="AR1809" s="34"/>
      <c r="AS1809" s="34"/>
      <c r="AT1809" s="34"/>
      <c r="AU1809" s="34"/>
      <c r="AV1809" s="34"/>
      <c r="AW1809" s="34"/>
      <c r="AX1809" s="34"/>
      <c r="AY1809" s="34"/>
      <c r="AZ1809" s="34"/>
      <c r="BA1809" s="34"/>
      <c r="BB1809" s="34"/>
      <c r="BC1809" s="34"/>
    </row>
    <row r="1810" spans="1:55">
      <c r="A1810" s="34"/>
      <c r="B1810" s="34"/>
      <c r="C1810" s="34"/>
      <c r="D1810" s="34"/>
      <c r="E1810" s="34"/>
      <c r="F1810" s="34"/>
      <c r="G1810" s="34"/>
      <c r="H1810" s="34"/>
      <c r="I1810" s="34"/>
      <c r="J1810" s="34"/>
      <c r="K1810" s="34"/>
      <c r="L1810" s="34"/>
      <c r="M1810" s="34"/>
      <c r="N1810" s="34"/>
      <c r="O1810" s="34"/>
      <c r="P1810" s="34"/>
      <c r="Q1810" s="34"/>
      <c r="R1810" s="34"/>
      <c r="S1810" s="34"/>
      <c r="T1810" s="34"/>
      <c r="U1810" s="34"/>
      <c r="V1810" s="34"/>
      <c r="W1810" s="34"/>
      <c r="X1810" s="34"/>
      <c r="Y1810" s="34"/>
      <c r="Z1810" s="34"/>
      <c r="AA1810" s="34"/>
      <c r="AB1810" s="34"/>
      <c r="AC1810" s="34"/>
      <c r="AD1810" s="34"/>
      <c r="AE1810" s="34"/>
      <c r="AF1810" s="34"/>
      <c r="AG1810" s="34"/>
      <c r="AH1810" s="34"/>
      <c r="AI1810" s="34"/>
      <c r="AJ1810" s="34"/>
      <c r="AK1810" s="34"/>
      <c r="AL1810" s="34"/>
      <c r="AM1810" s="34"/>
      <c r="AN1810" s="34"/>
      <c r="AO1810" s="34"/>
      <c r="AP1810" s="34"/>
      <c r="AQ1810" s="34"/>
      <c r="AR1810" s="34"/>
      <c r="AS1810" s="34"/>
      <c r="AT1810" s="34"/>
      <c r="AU1810" s="34"/>
      <c r="AV1810" s="34"/>
      <c r="AW1810" s="34"/>
      <c r="AX1810" s="34"/>
      <c r="AY1810" s="34"/>
      <c r="AZ1810" s="34"/>
      <c r="BA1810" s="34"/>
      <c r="BB1810" s="34"/>
      <c r="BC1810" s="34"/>
    </row>
    <row r="1811" spans="1:55">
      <c r="A1811" s="34"/>
      <c r="B1811" s="34"/>
      <c r="C1811" s="34"/>
      <c r="D1811" s="34"/>
      <c r="E1811" s="34"/>
      <c r="F1811" s="34"/>
      <c r="G1811" s="34"/>
      <c r="H1811" s="34"/>
      <c r="I1811" s="34"/>
      <c r="J1811" s="34"/>
      <c r="K1811" s="34"/>
      <c r="L1811" s="34"/>
      <c r="M1811" s="34"/>
      <c r="N1811" s="34"/>
      <c r="O1811" s="34"/>
      <c r="P1811" s="34"/>
      <c r="Q1811" s="34"/>
      <c r="R1811" s="34"/>
      <c r="S1811" s="34"/>
      <c r="T1811" s="34"/>
      <c r="U1811" s="34"/>
      <c r="V1811" s="34"/>
      <c r="W1811" s="34"/>
      <c r="X1811" s="34"/>
      <c r="Y1811" s="34"/>
      <c r="Z1811" s="34"/>
      <c r="AA1811" s="34"/>
      <c r="AB1811" s="34"/>
      <c r="AC1811" s="34"/>
      <c r="AD1811" s="34"/>
      <c r="AE1811" s="34"/>
      <c r="AF1811" s="34"/>
      <c r="AG1811" s="34"/>
      <c r="AH1811" s="34"/>
      <c r="AI1811" s="34"/>
      <c r="AJ1811" s="34"/>
      <c r="AK1811" s="34"/>
      <c r="AL1811" s="34"/>
      <c r="AM1811" s="34"/>
      <c r="AN1811" s="34"/>
      <c r="AO1811" s="34"/>
      <c r="AP1811" s="34"/>
      <c r="AQ1811" s="34"/>
      <c r="AR1811" s="34"/>
      <c r="AS1811" s="34"/>
      <c r="AT1811" s="34"/>
      <c r="AU1811" s="34"/>
      <c r="AV1811" s="34"/>
      <c r="AW1811" s="34"/>
      <c r="AX1811" s="34"/>
      <c r="AY1811" s="34"/>
      <c r="AZ1811" s="34"/>
      <c r="BA1811" s="34"/>
      <c r="BB1811" s="34"/>
      <c r="BC1811" s="34"/>
    </row>
    <row r="1812" spans="1:55">
      <c r="A1812" s="34"/>
      <c r="B1812" s="34"/>
      <c r="C1812" s="34"/>
      <c r="D1812" s="34"/>
      <c r="E1812" s="34"/>
      <c r="F1812" s="34"/>
      <c r="G1812" s="34"/>
      <c r="H1812" s="34"/>
      <c r="I1812" s="34"/>
      <c r="J1812" s="34"/>
      <c r="K1812" s="34"/>
      <c r="L1812" s="34"/>
      <c r="M1812" s="34"/>
      <c r="N1812" s="34"/>
      <c r="O1812" s="34"/>
      <c r="P1812" s="34"/>
      <c r="Q1812" s="34"/>
      <c r="R1812" s="34"/>
      <c r="S1812" s="34"/>
      <c r="T1812" s="34"/>
      <c r="U1812" s="34"/>
      <c r="V1812" s="34"/>
      <c r="W1812" s="34"/>
      <c r="X1812" s="34"/>
      <c r="Y1812" s="34"/>
      <c r="Z1812" s="34"/>
      <c r="AA1812" s="34"/>
      <c r="AB1812" s="34"/>
      <c r="AC1812" s="34"/>
      <c r="AD1812" s="34"/>
      <c r="AE1812" s="34"/>
      <c r="AF1812" s="34"/>
      <c r="AG1812" s="34"/>
      <c r="AH1812" s="34"/>
      <c r="AI1812" s="34"/>
      <c r="AJ1812" s="34"/>
      <c r="AK1812" s="34"/>
      <c r="AL1812" s="34"/>
      <c r="AM1812" s="34"/>
      <c r="AN1812" s="34"/>
      <c r="AO1812" s="34"/>
      <c r="AP1812" s="34"/>
      <c r="AQ1812" s="34"/>
      <c r="AR1812" s="34"/>
      <c r="AS1812" s="34"/>
      <c r="AT1812" s="34"/>
      <c r="AU1812" s="34"/>
      <c r="AV1812" s="34"/>
      <c r="AW1812" s="34"/>
      <c r="AX1812" s="34"/>
      <c r="AY1812" s="34"/>
      <c r="AZ1812" s="34"/>
      <c r="BA1812" s="34"/>
      <c r="BB1812" s="34"/>
      <c r="BC1812" s="34"/>
    </row>
    <row r="1813" spans="1:55">
      <c r="A1813" s="34"/>
      <c r="B1813" s="34"/>
      <c r="C1813" s="34"/>
      <c r="D1813" s="34"/>
      <c r="E1813" s="34"/>
      <c r="F1813" s="34"/>
      <c r="G1813" s="34"/>
      <c r="H1813" s="34"/>
      <c r="I1813" s="34"/>
      <c r="J1813" s="34"/>
      <c r="K1813" s="34"/>
      <c r="L1813" s="34"/>
      <c r="M1813" s="34"/>
      <c r="N1813" s="34"/>
      <c r="O1813" s="34"/>
      <c r="P1813" s="34"/>
      <c r="Q1813" s="34"/>
      <c r="R1813" s="34"/>
      <c r="S1813" s="34"/>
      <c r="T1813" s="34"/>
      <c r="U1813" s="34"/>
      <c r="V1813" s="34"/>
      <c r="W1813" s="34"/>
      <c r="X1813" s="34"/>
      <c r="Y1813" s="34"/>
      <c r="Z1813" s="34"/>
      <c r="AA1813" s="34"/>
      <c r="AB1813" s="34"/>
      <c r="AC1813" s="34"/>
      <c r="AD1813" s="34"/>
      <c r="AE1813" s="34"/>
      <c r="AF1813" s="34"/>
      <c r="AG1813" s="34"/>
      <c r="AH1813" s="34"/>
      <c r="AI1813" s="34"/>
      <c r="AJ1813" s="34"/>
      <c r="AK1813" s="34"/>
      <c r="AL1813" s="34"/>
      <c r="AM1813" s="34"/>
      <c r="AN1813" s="34"/>
      <c r="AO1813" s="34"/>
      <c r="AP1813" s="34"/>
      <c r="AQ1813" s="34"/>
      <c r="AR1813" s="34"/>
      <c r="AS1813" s="34"/>
      <c r="AT1813" s="34"/>
      <c r="AU1813" s="34"/>
      <c r="AV1813" s="34"/>
      <c r="AW1813" s="34"/>
      <c r="AX1813" s="34"/>
      <c r="AY1813" s="34"/>
      <c r="AZ1813" s="34"/>
      <c r="BA1813" s="34"/>
      <c r="BB1813" s="34"/>
      <c r="BC1813" s="34"/>
    </row>
    <row r="1814" spans="1:55">
      <c r="A1814" s="34"/>
      <c r="B1814" s="34"/>
      <c r="C1814" s="34"/>
      <c r="D1814" s="34"/>
      <c r="E1814" s="34"/>
      <c r="F1814" s="34"/>
      <c r="G1814" s="34"/>
      <c r="H1814" s="34"/>
      <c r="I1814" s="34"/>
      <c r="J1814" s="34"/>
      <c r="K1814" s="34"/>
      <c r="L1814" s="34"/>
      <c r="M1814" s="34"/>
      <c r="N1814" s="34"/>
      <c r="O1814" s="34"/>
      <c r="P1814" s="34"/>
      <c r="Q1814" s="34"/>
      <c r="R1814" s="34"/>
      <c r="S1814" s="34"/>
      <c r="T1814" s="34"/>
      <c r="U1814" s="34"/>
      <c r="V1814" s="34"/>
      <c r="W1814" s="34"/>
      <c r="X1814" s="34"/>
      <c r="Y1814" s="34"/>
      <c r="Z1814" s="34"/>
      <c r="AA1814" s="34"/>
      <c r="AB1814" s="34"/>
      <c r="AC1814" s="34"/>
      <c r="AD1814" s="34"/>
      <c r="AE1814" s="34"/>
      <c r="AF1814" s="34"/>
      <c r="AG1814" s="34"/>
      <c r="AH1814" s="34"/>
      <c r="AI1814" s="34"/>
      <c r="AJ1814" s="34"/>
      <c r="AK1814" s="34"/>
      <c r="AL1814" s="34"/>
      <c r="AM1814" s="34"/>
      <c r="AN1814" s="34"/>
      <c r="AO1814" s="34"/>
      <c r="AP1814" s="34"/>
      <c r="AQ1814" s="34"/>
      <c r="AR1814" s="34"/>
      <c r="AS1814" s="34"/>
      <c r="AT1814" s="34"/>
      <c r="AU1814" s="34"/>
      <c r="AV1814" s="34"/>
      <c r="AW1814" s="34"/>
      <c r="AX1814" s="34"/>
      <c r="AY1814" s="34"/>
      <c r="AZ1814" s="34"/>
      <c r="BA1814" s="34"/>
      <c r="BB1814" s="34"/>
      <c r="BC1814" s="34"/>
    </row>
    <row r="1815" spans="1:55">
      <c r="A1815" s="34"/>
      <c r="B1815" s="34"/>
      <c r="C1815" s="34"/>
      <c r="D1815" s="34"/>
      <c r="E1815" s="34"/>
      <c r="F1815" s="34"/>
      <c r="G1815" s="34"/>
      <c r="H1815" s="34"/>
      <c r="I1815" s="34"/>
      <c r="J1815" s="34"/>
      <c r="K1815" s="34"/>
      <c r="L1815" s="34"/>
      <c r="M1815" s="34"/>
      <c r="N1815" s="34"/>
      <c r="O1815" s="34"/>
      <c r="P1815" s="34"/>
      <c r="Q1815" s="34"/>
      <c r="R1815" s="34"/>
      <c r="S1815" s="34"/>
      <c r="T1815" s="34"/>
      <c r="U1815" s="34"/>
      <c r="V1815" s="34"/>
      <c r="W1815" s="34"/>
      <c r="X1815" s="34"/>
      <c r="Y1815" s="34"/>
      <c r="Z1815" s="34"/>
      <c r="AA1815" s="34"/>
      <c r="AB1815" s="34"/>
      <c r="AC1815" s="34"/>
      <c r="AD1815" s="34"/>
      <c r="AE1815" s="34"/>
      <c r="AF1815" s="34"/>
      <c r="AG1815" s="34"/>
      <c r="AH1815" s="34"/>
      <c r="AI1815" s="34"/>
      <c r="AJ1815" s="34"/>
      <c r="AK1815" s="34"/>
      <c r="AL1815" s="34"/>
      <c r="AM1815" s="34"/>
      <c r="AN1815" s="34"/>
      <c r="AO1815" s="34"/>
      <c r="AP1815" s="34"/>
      <c r="AQ1815" s="34"/>
      <c r="AR1815" s="34"/>
      <c r="AS1815" s="34"/>
      <c r="AT1815" s="34"/>
      <c r="AU1815" s="34"/>
      <c r="AV1815" s="34"/>
      <c r="AW1815" s="34"/>
      <c r="AX1815" s="34"/>
      <c r="AY1815" s="34"/>
      <c r="AZ1815" s="34"/>
      <c r="BA1815" s="34"/>
      <c r="BB1815" s="34"/>
      <c r="BC1815" s="34"/>
    </row>
    <row r="1816" spans="1:55">
      <c r="A1816" s="34"/>
      <c r="B1816" s="34"/>
      <c r="C1816" s="34"/>
      <c r="D1816" s="34"/>
      <c r="E1816" s="34"/>
      <c r="F1816" s="34"/>
      <c r="G1816" s="34"/>
      <c r="H1816" s="34"/>
      <c r="I1816" s="34"/>
      <c r="J1816" s="34"/>
      <c r="K1816" s="34"/>
      <c r="L1816" s="34"/>
      <c r="M1816" s="34"/>
      <c r="N1816" s="34"/>
      <c r="O1816" s="34"/>
      <c r="P1816" s="34"/>
      <c r="Q1816" s="34"/>
      <c r="R1816" s="34"/>
      <c r="S1816" s="34"/>
      <c r="T1816" s="34"/>
      <c r="U1816" s="34"/>
      <c r="V1816" s="34"/>
      <c r="W1816" s="34"/>
      <c r="X1816" s="34"/>
      <c r="Y1816" s="34"/>
      <c r="Z1816" s="34"/>
      <c r="AA1816" s="34"/>
      <c r="AB1816" s="34"/>
      <c r="AC1816" s="34"/>
      <c r="AD1816" s="34"/>
      <c r="AE1816" s="34"/>
      <c r="AF1816" s="34"/>
      <c r="AG1816" s="34"/>
      <c r="AH1816" s="34"/>
      <c r="AI1816" s="34"/>
      <c r="AJ1816" s="34"/>
      <c r="AK1816" s="34"/>
      <c r="AL1816" s="34"/>
      <c r="AM1816" s="34"/>
      <c r="AN1816" s="34"/>
      <c r="AO1816" s="34"/>
      <c r="AP1816" s="34"/>
      <c r="AQ1816" s="34"/>
      <c r="AR1816" s="34"/>
      <c r="AS1816" s="34"/>
      <c r="AT1816" s="34"/>
      <c r="AU1816" s="34"/>
      <c r="AV1816" s="34"/>
      <c r="AW1816" s="34"/>
      <c r="AX1816" s="34"/>
      <c r="AY1816" s="34"/>
      <c r="AZ1816" s="34"/>
      <c r="BA1816" s="34"/>
      <c r="BB1816" s="34"/>
      <c r="BC1816" s="34"/>
    </row>
    <row r="1817" spans="1:55">
      <c r="A1817" s="34"/>
      <c r="B1817" s="34"/>
      <c r="C1817" s="34"/>
      <c r="D1817" s="34"/>
      <c r="E1817" s="34"/>
      <c r="F1817" s="34"/>
      <c r="G1817" s="34"/>
      <c r="H1817" s="34"/>
      <c r="I1817" s="34"/>
      <c r="J1817" s="34"/>
      <c r="K1817" s="34"/>
      <c r="L1817" s="34"/>
      <c r="M1817" s="34"/>
      <c r="N1817" s="34"/>
      <c r="O1817" s="34"/>
      <c r="P1817" s="34"/>
      <c r="Q1817" s="34"/>
      <c r="R1817" s="34"/>
      <c r="S1817" s="34"/>
      <c r="T1817" s="34"/>
      <c r="U1817" s="34"/>
      <c r="V1817" s="34"/>
      <c r="W1817" s="34"/>
      <c r="X1817" s="34"/>
      <c r="Y1817" s="34"/>
      <c r="Z1817" s="34"/>
      <c r="AA1817" s="34"/>
      <c r="AB1817" s="34"/>
      <c r="AC1817" s="34"/>
      <c r="AD1817" s="34"/>
      <c r="AE1817" s="34"/>
      <c r="AF1817" s="34"/>
      <c r="AG1817" s="34"/>
      <c r="AH1817" s="34"/>
      <c r="AI1817" s="34"/>
      <c r="AJ1817" s="34"/>
      <c r="AK1817" s="34"/>
      <c r="AL1817" s="34"/>
      <c r="AM1817" s="34"/>
      <c r="AN1817" s="34"/>
      <c r="AO1817" s="34"/>
      <c r="AP1817" s="34"/>
      <c r="AQ1817" s="34"/>
      <c r="AR1817" s="34"/>
      <c r="AS1817" s="34"/>
      <c r="AT1817" s="34"/>
      <c r="AU1817" s="34"/>
      <c r="AV1817" s="34"/>
      <c r="AW1817" s="34"/>
      <c r="AX1817" s="34"/>
      <c r="AY1817" s="34"/>
      <c r="AZ1817" s="34"/>
      <c r="BA1817" s="34"/>
      <c r="BB1817" s="34"/>
      <c r="BC1817" s="34"/>
    </row>
    <row r="1818" spans="1:55">
      <c r="A1818" s="34"/>
      <c r="B1818" s="34"/>
      <c r="C1818" s="34"/>
      <c r="D1818" s="34"/>
      <c r="E1818" s="34"/>
      <c r="F1818" s="34"/>
      <c r="G1818" s="34"/>
      <c r="H1818" s="34"/>
      <c r="I1818" s="34"/>
      <c r="J1818" s="34"/>
      <c r="K1818" s="34"/>
      <c r="L1818" s="34"/>
      <c r="M1818" s="34"/>
      <c r="N1818" s="34"/>
      <c r="O1818" s="34"/>
      <c r="P1818" s="34"/>
      <c r="Q1818" s="34"/>
      <c r="R1818" s="34"/>
      <c r="S1818" s="34"/>
      <c r="T1818" s="34"/>
      <c r="U1818" s="34"/>
      <c r="V1818" s="34"/>
      <c r="W1818" s="34"/>
      <c r="X1818" s="34"/>
      <c r="Y1818" s="34"/>
      <c r="Z1818" s="34"/>
      <c r="AA1818" s="34"/>
      <c r="AB1818" s="34"/>
      <c r="AC1818" s="34"/>
      <c r="AD1818" s="34"/>
      <c r="AE1818" s="34"/>
      <c r="AF1818" s="34"/>
      <c r="AG1818" s="34"/>
      <c r="AH1818" s="34"/>
      <c r="AI1818" s="34"/>
      <c r="AJ1818" s="34"/>
      <c r="AK1818" s="34"/>
      <c r="AL1818" s="34"/>
      <c r="AM1818" s="34"/>
      <c r="AN1818" s="34"/>
      <c r="AO1818" s="34"/>
      <c r="AP1818" s="34"/>
      <c r="AQ1818" s="34"/>
      <c r="AR1818" s="34"/>
      <c r="AS1818" s="34"/>
      <c r="AT1818" s="34"/>
      <c r="AU1818" s="34"/>
      <c r="AV1818" s="34"/>
      <c r="AW1818" s="34"/>
      <c r="AX1818" s="34"/>
      <c r="AY1818" s="34"/>
      <c r="AZ1818" s="34"/>
      <c r="BA1818" s="34"/>
      <c r="BB1818" s="34"/>
      <c r="BC1818" s="34"/>
    </row>
    <row r="1819" spans="1:55">
      <c r="A1819" s="34"/>
      <c r="B1819" s="34"/>
      <c r="C1819" s="34"/>
      <c r="D1819" s="34"/>
      <c r="E1819" s="34"/>
      <c r="F1819" s="34"/>
      <c r="G1819" s="34"/>
      <c r="H1819" s="34"/>
      <c r="I1819" s="34"/>
      <c r="J1819" s="34"/>
      <c r="K1819" s="34"/>
      <c r="L1819" s="34"/>
      <c r="M1819" s="34"/>
      <c r="N1819" s="34"/>
      <c r="O1819" s="34"/>
      <c r="P1819" s="34"/>
      <c r="Q1819" s="34"/>
      <c r="R1819" s="34"/>
      <c r="S1819" s="34"/>
      <c r="T1819" s="34"/>
      <c r="U1819" s="34"/>
      <c r="V1819" s="34"/>
      <c r="W1819" s="34"/>
      <c r="X1819" s="34"/>
      <c r="Y1819" s="34"/>
      <c r="Z1819" s="34"/>
      <c r="AA1819" s="34"/>
      <c r="AB1819" s="34"/>
      <c r="AC1819" s="34"/>
      <c r="AD1819" s="34"/>
      <c r="AE1819" s="34"/>
      <c r="AF1819" s="34"/>
      <c r="AG1819" s="34"/>
      <c r="AH1819" s="34"/>
      <c r="AI1819" s="34"/>
      <c r="AJ1819" s="34"/>
      <c r="AK1819" s="34"/>
      <c r="AL1819" s="34"/>
      <c r="AM1819" s="34"/>
      <c r="AN1819" s="34"/>
      <c r="AO1819" s="34"/>
      <c r="AP1819" s="34"/>
      <c r="AQ1819" s="34"/>
      <c r="AR1819" s="34"/>
      <c r="AS1819" s="34"/>
      <c r="AT1819" s="34"/>
      <c r="AU1819" s="34"/>
      <c r="AV1819" s="34"/>
      <c r="AW1819" s="34"/>
      <c r="AX1819" s="34"/>
      <c r="AY1819" s="34"/>
      <c r="AZ1819" s="34"/>
      <c r="BA1819" s="34"/>
      <c r="BB1819" s="34"/>
      <c r="BC1819" s="34"/>
    </row>
    <row r="1820" spans="1:55">
      <c r="A1820" s="34"/>
      <c r="B1820" s="34"/>
      <c r="C1820" s="34"/>
      <c r="D1820" s="34"/>
      <c r="E1820" s="34"/>
      <c r="F1820" s="34"/>
      <c r="G1820" s="34"/>
      <c r="H1820" s="34"/>
      <c r="I1820" s="34"/>
      <c r="J1820" s="34"/>
      <c r="K1820" s="34"/>
      <c r="L1820" s="34"/>
      <c r="M1820" s="34"/>
      <c r="N1820" s="34"/>
      <c r="O1820" s="34"/>
      <c r="P1820" s="34"/>
      <c r="Q1820" s="34"/>
      <c r="R1820" s="34"/>
      <c r="S1820" s="34"/>
      <c r="T1820" s="34"/>
      <c r="U1820" s="34"/>
      <c r="V1820" s="34"/>
      <c r="W1820" s="34"/>
      <c r="X1820" s="34"/>
      <c r="Y1820" s="34"/>
      <c r="Z1820" s="34"/>
      <c r="AA1820" s="34"/>
      <c r="AB1820" s="34"/>
      <c r="AC1820" s="34"/>
      <c r="AD1820" s="34"/>
      <c r="AE1820" s="34"/>
      <c r="AF1820" s="34"/>
      <c r="AG1820" s="34"/>
      <c r="AH1820" s="34"/>
      <c r="AI1820" s="34"/>
      <c r="AJ1820" s="34"/>
      <c r="AK1820" s="34"/>
      <c r="AL1820" s="34"/>
      <c r="AM1820" s="34"/>
      <c r="AN1820" s="34"/>
      <c r="AO1820" s="34"/>
      <c r="AP1820" s="34"/>
      <c r="AQ1820" s="34"/>
      <c r="AR1820" s="34"/>
      <c r="AS1820" s="34"/>
      <c r="AT1820" s="34"/>
      <c r="AU1820" s="34"/>
      <c r="AV1820" s="34"/>
      <c r="AW1820" s="34"/>
      <c r="AX1820" s="34"/>
      <c r="AY1820" s="34"/>
      <c r="AZ1820" s="34"/>
      <c r="BA1820" s="34"/>
      <c r="BB1820" s="34"/>
      <c r="BC1820" s="34"/>
    </row>
    <row r="1821" spans="1:55">
      <c r="A1821" s="34"/>
      <c r="B1821" s="34"/>
      <c r="C1821" s="34"/>
      <c r="D1821" s="34"/>
      <c r="E1821" s="34"/>
      <c r="F1821" s="34"/>
      <c r="G1821" s="34"/>
      <c r="H1821" s="34"/>
      <c r="I1821" s="34"/>
      <c r="J1821" s="34"/>
      <c r="K1821" s="34"/>
      <c r="L1821" s="34"/>
      <c r="M1821" s="34"/>
      <c r="N1821" s="34"/>
      <c r="O1821" s="34"/>
      <c r="P1821" s="34"/>
      <c r="Q1821" s="34"/>
      <c r="R1821" s="34"/>
      <c r="S1821" s="34"/>
      <c r="T1821" s="34"/>
      <c r="U1821" s="34"/>
      <c r="V1821" s="34"/>
      <c r="W1821" s="34"/>
      <c r="X1821" s="34"/>
      <c r="Y1821" s="34"/>
      <c r="Z1821" s="34"/>
      <c r="AA1821" s="34"/>
      <c r="AB1821" s="34"/>
      <c r="AC1821" s="34"/>
      <c r="AD1821" s="34"/>
      <c r="AE1821" s="34"/>
      <c r="AF1821" s="34"/>
      <c r="AG1821" s="34"/>
      <c r="AH1821" s="34"/>
      <c r="AI1821" s="34"/>
      <c r="AJ1821" s="34"/>
      <c r="AK1821" s="34"/>
      <c r="AL1821" s="34"/>
      <c r="AM1821" s="34"/>
      <c r="AN1821" s="34"/>
      <c r="AO1821" s="34"/>
      <c r="AP1821" s="34"/>
      <c r="AQ1821" s="34"/>
      <c r="AR1821" s="34"/>
      <c r="AS1821" s="34"/>
      <c r="AT1821" s="34"/>
      <c r="AU1821" s="34"/>
      <c r="AV1821" s="34"/>
      <c r="AW1821" s="34"/>
      <c r="AX1821" s="34"/>
      <c r="AY1821" s="34"/>
      <c r="AZ1821" s="34"/>
      <c r="BA1821" s="34"/>
      <c r="BB1821" s="34"/>
      <c r="BC1821" s="34"/>
    </row>
    <row r="1822" spans="1:55">
      <c r="A1822" s="34"/>
      <c r="B1822" s="34"/>
      <c r="C1822" s="34"/>
      <c r="D1822" s="34"/>
      <c r="E1822" s="34"/>
      <c r="F1822" s="34"/>
      <c r="G1822" s="34"/>
      <c r="H1822" s="34"/>
      <c r="I1822" s="34"/>
      <c r="J1822" s="34"/>
      <c r="K1822" s="34"/>
      <c r="L1822" s="34"/>
      <c r="M1822" s="34"/>
      <c r="N1822" s="34"/>
      <c r="O1822" s="34"/>
      <c r="P1822" s="34"/>
      <c r="Q1822" s="34"/>
      <c r="R1822" s="34"/>
      <c r="S1822" s="34"/>
      <c r="T1822" s="34"/>
      <c r="U1822" s="34"/>
      <c r="V1822" s="34"/>
      <c r="W1822" s="34"/>
      <c r="X1822" s="34"/>
      <c r="Y1822" s="34"/>
      <c r="Z1822" s="34"/>
      <c r="AA1822" s="34"/>
      <c r="AB1822" s="34"/>
      <c r="AC1822" s="34"/>
      <c r="AD1822" s="34"/>
      <c r="AE1822" s="34"/>
      <c r="AF1822" s="34"/>
      <c r="AG1822" s="34"/>
      <c r="AH1822" s="34"/>
      <c r="AI1822" s="34"/>
      <c r="AJ1822" s="34"/>
      <c r="AK1822" s="34"/>
      <c r="AL1822" s="34"/>
      <c r="AM1822" s="34"/>
      <c r="AN1822" s="34"/>
      <c r="AO1822" s="34"/>
      <c r="AP1822" s="34"/>
      <c r="AQ1822" s="34"/>
      <c r="AR1822" s="34"/>
      <c r="AS1822" s="34"/>
      <c r="AT1822" s="34"/>
      <c r="AU1822" s="34"/>
      <c r="AV1822" s="34"/>
      <c r="AW1822" s="34"/>
      <c r="AX1822" s="34"/>
      <c r="AY1822" s="34"/>
      <c r="AZ1822" s="34"/>
      <c r="BA1822" s="34"/>
      <c r="BB1822" s="34"/>
      <c r="BC1822" s="34"/>
    </row>
    <row r="1823" spans="1:55">
      <c r="A1823" s="34"/>
      <c r="B1823" s="34"/>
      <c r="C1823" s="34"/>
      <c r="D1823" s="34"/>
      <c r="E1823" s="34"/>
      <c r="F1823" s="34"/>
      <c r="G1823" s="34"/>
      <c r="H1823" s="34"/>
      <c r="I1823" s="34"/>
      <c r="J1823" s="34"/>
      <c r="K1823" s="34"/>
      <c r="L1823" s="34"/>
      <c r="M1823" s="34"/>
      <c r="N1823" s="34"/>
      <c r="O1823" s="34"/>
      <c r="P1823" s="34"/>
      <c r="Q1823" s="34"/>
      <c r="R1823" s="34"/>
      <c r="S1823" s="34"/>
      <c r="T1823" s="34"/>
      <c r="U1823" s="34"/>
      <c r="V1823" s="34"/>
      <c r="W1823" s="34"/>
      <c r="X1823" s="34"/>
      <c r="Y1823" s="34"/>
      <c r="Z1823" s="34"/>
      <c r="AA1823" s="34"/>
      <c r="AB1823" s="34"/>
      <c r="AC1823" s="34"/>
      <c r="AD1823" s="34"/>
      <c r="AE1823" s="34"/>
      <c r="AF1823" s="34"/>
      <c r="AG1823" s="34"/>
      <c r="AH1823" s="34"/>
      <c r="AI1823" s="34"/>
      <c r="AJ1823" s="34"/>
      <c r="AK1823" s="34"/>
      <c r="AL1823" s="34"/>
      <c r="AM1823" s="34"/>
      <c r="AN1823" s="34"/>
      <c r="AO1823" s="34"/>
      <c r="AP1823" s="34"/>
      <c r="AQ1823" s="34"/>
      <c r="AR1823" s="34"/>
      <c r="AS1823" s="34"/>
      <c r="AT1823" s="34"/>
      <c r="AU1823" s="34"/>
      <c r="AV1823" s="34"/>
      <c r="AW1823" s="34"/>
      <c r="AX1823" s="34"/>
      <c r="AY1823" s="34"/>
      <c r="AZ1823" s="34"/>
      <c r="BA1823" s="34"/>
      <c r="BB1823" s="34"/>
      <c r="BC1823" s="34"/>
    </row>
    <row r="1824" spans="1:55">
      <c r="A1824" s="34"/>
      <c r="B1824" s="34"/>
      <c r="C1824" s="34"/>
      <c r="D1824" s="34"/>
      <c r="E1824" s="34"/>
      <c r="F1824" s="34"/>
      <c r="G1824" s="34"/>
      <c r="H1824" s="34"/>
      <c r="I1824" s="34"/>
      <c r="J1824" s="34"/>
      <c r="K1824" s="34"/>
      <c r="L1824" s="34"/>
      <c r="M1824" s="34"/>
      <c r="N1824" s="34"/>
      <c r="O1824" s="34"/>
      <c r="P1824" s="34"/>
      <c r="Q1824" s="34"/>
      <c r="R1824" s="34"/>
      <c r="S1824" s="34"/>
      <c r="T1824" s="34"/>
      <c r="U1824" s="34"/>
      <c r="V1824" s="34"/>
      <c r="W1824" s="34"/>
      <c r="X1824" s="34"/>
      <c r="Y1824" s="34"/>
      <c r="Z1824" s="34"/>
      <c r="AA1824" s="34"/>
      <c r="AB1824" s="34"/>
      <c r="AC1824" s="34"/>
      <c r="AD1824" s="34"/>
      <c r="AE1824" s="34"/>
      <c r="AF1824" s="34"/>
      <c r="AG1824" s="34"/>
      <c r="AH1824" s="34"/>
      <c r="AI1824" s="34"/>
      <c r="AJ1824" s="34"/>
      <c r="AK1824" s="34"/>
      <c r="AL1824" s="34"/>
      <c r="AM1824" s="34"/>
      <c r="AN1824" s="34"/>
      <c r="AO1824" s="34"/>
      <c r="AP1824" s="34"/>
      <c r="AQ1824" s="34"/>
      <c r="AR1824" s="34"/>
      <c r="AS1824" s="34"/>
      <c r="AT1824" s="34"/>
      <c r="AU1824" s="34"/>
      <c r="AV1824" s="34"/>
      <c r="AW1824" s="34"/>
      <c r="AX1824" s="34"/>
      <c r="AY1824" s="34"/>
      <c r="AZ1824" s="34"/>
      <c r="BA1824" s="34"/>
      <c r="BB1824" s="34"/>
      <c r="BC1824" s="34"/>
    </row>
    <row r="1825" spans="1:55">
      <c r="A1825" s="34"/>
      <c r="B1825" s="34"/>
      <c r="C1825" s="34"/>
      <c r="D1825" s="34"/>
      <c r="E1825" s="34"/>
      <c r="F1825" s="34"/>
      <c r="G1825" s="34"/>
      <c r="H1825" s="34"/>
      <c r="I1825" s="34"/>
      <c r="J1825" s="34"/>
      <c r="K1825" s="34"/>
      <c r="L1825" s="34"/>
      <c r="M1825" s="34"/>
      <c r="N1825" s="34"/>
      <c r="O1825" s="34"/>
      <c r="P1825" s="34"/>
      <c r="Q1825" s="34"/>
      <c r="R1825" s="34"/>
      <c r="S1825" s="34"/>
      <c r="T1825" s="34"/>
      <c r="U1825" s="34"/>
      <c r="V1825" s="34"/>
      <c r="W1825" s="34"/>
      <c r="X1825" s="34"/>
      <c r="Y1825" s="34"/>
      <c r="Z1825" s="34"/>
      <c r="AA1825" s="34"/>
      <c r="AB1825" s="34"/>
      <c r="AC1825" s="34"/>
      <c r="AD1825" s="34"/>
      <c r="AE1825" s="34"/>
      <c r="AF1825" s="34"/>
      <c r="AG1825" s="34"/>
      <c r="AH1825" s="34"/>
      <c r="AI1825" s="34"/>
      <c r="AJ1825" s="34"/>
      <c r="AK1825" s="34"/>
      <c r="AL1825" s="34"/>
      <c r="AM1825" s="34"/>
      <c r="AN1825" s="34"/>
      <c r="AO1825" s="34"/>
      <c r="AP1825" s="34"/>
      <c r="AQ1825" s="34"/>
      <c r="AR1825" s="34"/>
      <c r="AS1825" s="34"/>
      <c r="AT1825" s="34"/>
      <c r="AU1825" s="34"/>
      <c r="AV1825" s="34"/>
      <c r="AW1825" s="34"/>
      <c r="AX1825" s="34"/>
      <c r="AY1825" s="34"/>
      <c r="AZ1825" s="34"/>
      <c r="BA1825" s="34"/>
      <c r="BB1825" s="34"/>
      <c r="BC1825" s="34"/>
    </row>
    <row r="1826" spans="1:55">
      <c r="A1826" s="34"/>
      <c r="B1826" s="34"/>
      <c r="C1826" s="34"/>
      <c r="D1826" s="34"/>
      <c r="E1826" s="34"/>
      <c r="F1826" s="34"/>
      <c r="G1826" s="34"/>
      <c r="H1826" s="34"/>
      <c r="I1826" s="34"/>
      <c r="J1826" s="34"/>
      <c r="K1826" s="34"/>
      <c r="L1826" s="34"/>
      <c r="M1826" s="34"/>
      <c r="N1826" s="34"/>
      <c r="O1826" s="34"/>
      <c r="P1826" s="34"/>
      <c r="Q1826" s="34"/>
      <c r="R1826" s="34"/>
      <c r="S1826" s="34"/>
      <c r="T1826" s="34"/>
      <c r="U1826" s="34"/>
      <c r="V1826" s="34"/>
      <c r="W1826" s="34"/>
      <c r="X1826" s="34"/>
      <c r="Y1826" s="34"/>
      <c r="Z1826" s="34"/>
      <c r="AA1826" s="34"/>
      <c r="AB1826" s="34"/>
      <c r="AC1826" s="34"/>
      <c r="AD1826" s="34"/>
      <c r="AE1826" s="34"/>
      <c r="AF1826" s="34"/>
      <c r="AG1826" s="34"/>
      <c r="AH1826" s="34"/>
      <c r="AI1826" s="34"/>
      <c r="AJ1826" s="34"/>
      <c r="AK1826" s="34"/>
      <c r="AL1826" s="34"/>
      <c r="AM1826" s="34"/>
      <c r="AN1826" s="34"/>
      <c r="AO1826" s="34"/>
      <c r="AP1826" s="34"/>
      <c r="AQ1826" s="34"/>
      <c r="AR1826" s="34"/>
      <c r="AS1826" s="34"/>
      <c r="AT1826" s="34"/>
      <c r="AU1826" s="34"/>
      <c r="AV1826" s="34"/>
      <c r="AW1826" s="34"/>
      <c r="AX1826" s="34"/>
      <c r="AY1826" s="34"/>
      <c r="AZ1826" s="34"/>
      <c r="BA1826" s="34"/>
      <c r="BB1826" s="34"/>
      <c r="BC1826" s="34"/>
    </row>
    <row r="1827" spans="1:55">
      <c r="A1827" s="34"/>
      <c r="B1827" s="34"/>
      <c r="C1827" s="34"/>
      <c r="D1827" s="34"/>
      <c r="E1827" s="34"/>
      <c r="F1827" s="34"/>
      <c r="G1827" s="34"/>
      <c r="H1827" s="34"/>
      <c r="I1827" s="34"/>
      <c r="J1827" s="34"/>
      <c r="K1827" s="34"/>
      <c r="L1827" s="34"/>
      <c r="M1827" s="34"/>
      <c r="N1827" s="34"/>
      <c r="O1827" s="34"/>
      <c r="P1827" s="34"/>
      <c r="Q1827" s="34"/>
      <c r="R1827" s="34"/>
      <c r="S1827" s="34"/>
      <c r="T1827" s="34"/>
      <c r="U1827" s="34"/>
      <c r="V1827" s="34"/>
      <c r="W1827" s="34"/>
      <c r="X1827" s="34"/>
      <c r="Y1827" s="34"/>
      <c r="Z1827" s="34"/>
      <c r="AA1827" s="34"/>
      <c r="AB1827" s="34"/>
      <c r="AC1827" s="34"/>
      <c r="AD1827" s="34"/>
      <c r="AE1827" s="34"/>
      <c r="AF1827" s="34"/>
      <c r="AG1827" s="34"/>
      <c r="AH1827" s="34"/>
      <c r="AI1827" s="34"/>
      <c r="AJ1827" s="34"/>
      <c r="AK1827" s="34"/>
      <c r="AL1827" s="34"/>
      <c r="AM1827" s="34"/>
      <c r="AN1827" s="34"/>
      <c r="AO1827" s="34"/>
      <c r="AP1827" s="34"/>
      <c r="AQ1827" s="34"/>
      <c r="AR1827" s="34"/>
      <c r="AS1827" s="34"/>
      <c r="AT1827" s="34"/>
      <c r="AU1827" s="34"/>
      <c r="AV1827" s="34"/>
      <c r="AW1827" s="34"/>
      <c r="AX1827" s="34"/>
      <c r="AY1827" s="34"/>
      <c r="AZ1827" s="34"/>
      <c r="BA1827" s="34"/>
      <c r="BB1827" s="34"/>
      <c r="BC1827" s="34"/>
    </row>
    <row r="1828" spans="1:55">
      <c r="A1828" s="34"/>
      <c r="B1828" s="34"/>
      <c r="C1828" s="34"/>
      <c r="D1828" s="34"/>
      <c r="E1828" s="34"/>
      <c r="F1828" s="34"/>
      <c r="G1828" s="34"/>
      <c r="H1828" s="34"/>
      <c r="I1828" s="34"/>
      <c r="J1828" s="34"/>
      <c r="K1828" s="34"/>
      <c r="L1828" s="34"/>
      <c r="M1828" s="34"/>
      <c r="N1828" s="34"/>
      <c r="O1828" s="34"/>
      <c r="P1828" s="34"/>
      <c r="Q1828" s="34"/>
      <c r="R1828" s="34"/>
      <c r="S1828" s="34"/>
      <c r="T1828" s="34"/>
      <c r="U1828" s="34"/>
      <c r="V1828" s="34"/>
      <c r="W1828" s="34"/>
      <c r="X1828" s="34"/>
      <c r="Y1828" s="34"/>
      <c r="Z1828" s="34"/>
      <c r="AA1828" s="34"/>
      <c r="AB1828" s="34"/>
      <c r="AC1828" s="34"/>
      <c r="AD1828" s="34"/>
      <c r="AE1828" s="34"/>
      <c r="AF1828" s="34"/>
      <c r="AG1828" s="34"/>
      <c r="AH1828" s="34"/>
      <c r="AI1828" s="34"/>
      <c r="AJ1828" s="34"/>
      <c r="AK1828" s="34"/>
      <c r="AL1828" s="34"/>
      <c r="AM1828" s="34"/>
      <c r="AN1828" s="34"/>
      <c r="AO1828" s="34"/>
      <c r="AP1828" s="34"/>
      <c r="AQ1828" s="34"/>
      <c r="AR1828" s="34"/>
      <c r="AS1828" s="34"/>
      <c r="AT1828" s="34"/>
      <c r="AU1828" s="34"/>
      <c r="AV1828" s="34"/>
      <c r="AW1828" s="34"/>
      <c r="AX1828" s="34"/>
      <c r="AY1828" s="34"/>
      <c r="AZ1828" s="34"/>
      <c r="BA1828" s="34"/>
      <c r="BB1828" s="34"/>
      <c r="BC1828" s="34"/>
    </row>
    <row r="1829" spans="1:55">
      <c r="A1829" s="34"/>
      <c r="B1829" s="34"/>
      <c r="C1829" s="34"/>
      <c r="D1829" s="34"/>
      <c r="E1829" s="34"/>
      <c r="F1829" s="34"/>
      <c r="G1829" s="34"/>
      <c r="H1829" s="34"/>
      <c r="I1829" s="34"/>
      <c r="J1829" s="34"/>
      <c r="K1829" s="34"/>
      <c r="L1829" s="34"/>
      <c r="M1829" s="34"/>
      <c r="N1829" s="34"/>
      <c r="O1829" s="34"/>
      <c r="P1829" s="34"/>
      <c r="Q1829" s="34"/>
      <c r="R1829" s="34"/>
      <c r="S1829" s="34"/>
      <c r="T1829" s="34"/>
      <c r="U1829" s="34"/>
      <c r="V1829" s="34"/>
      <c r="W1829" s="34"/>
      <c r="X1829" s="34"/>
      <c r="Y1829" s="34"/>
      <c r="Z1829" s="34"/>
      <c r="AA1829" s="34"/>
      <c r="AB1829" s="34"/>
      <c r="AC1829" s="34"/>
      <c r="AD1829" s="34"/>
      <c r="AE1829" s="34"/>
      <c r="AF1829" s="34"/>
      <c r="AG1829" s="34"/>
      <c r="AH1829" s="34"/>
      <c r="AI1829" s="34"/>
      <c r="AJ1829" s="34"/>
      <c r="AK1829" s="34"/>
      <c r="AL1829" s="34"/>
      <c r="AM1829" s="34"/>
      <c r="AN1829" s="34"/>
      <c r="AO1829" s="34"/>
      <c r="AP1829" s="34"/>
      <c r="AQ1829" s="34"/>
      <c r="AR1829" s="34"/>
      <c r="AS1829" s="34"/>
      <c r="AT1829" s="34"/>
      <c r="AU1829" s="34"/>
      <c r="AV1829" s="34"/>
      <c r="AW1829" s="34"/>
      <c r="AX1829" s="34"/>
      <c r="AY1829" s="34"/>
      <c r="AZ1829" s="34"/>
      <c r="BA1829" s="34"/>
      <c r="BB1829" s="34"/>
      <c r="BC1829" s="34"/>
    </row>
    <row r="1830" spans="1:55">
      <c r="A1830" s="34"/>
      <c r="B1830" s="34"/>
      <c r="C1830" s="34"/>
      <c r="D1830" s="34"/>
      <c r="E1830" s="34"/>
      <c r="F1830" s="34"/>
      <c r="G1830" s="34"/>
      <c r="H1830" s="34"/>
      <c r="I1830" s="34"/>
      <c r="J1830" s="34"/>
      <c r="K1830" s="34"/>
      <c r="L1830" s="34"/>
      <c r="M1830" s="34"/>
      <c r="N1830" s="34"/>
      <c r="O1830" s="34"/>
      <c r="P1830" s="34"/>
      <c r="Q1830" s="34"/>
      <c r="R1830" s="34"/>
      <c r="S1830" s="34"/>
      <c r="T1830" s="34"/>
      <c r="U1830" s="34"/>
      <c r="V1830" s="34"/>
      <c r="W1830" s="34"/>
      <c r="X1830" s="34"/>
      <c r="Y1830" s="34"/>
      <c r="Z1830" s="34"/>
      <c r="AA1830" s="34"/>
      <c r="AB1830" s="34"/>
      <c r="AC1830" s="34"/>
      <c r="AD1830" s="34"/>
      <c r="AE1830" s="34"/>
      <c r="AF1830" s="34"/>
      <c r="AG1830" s="34"/>
      <c r="AH1830" s="34"/>
      <c r="AI1830" s="34"/>
      <c r="AJ1830" s="34"/>
      <c r="AK1830" s="34"/>
      <c r="AL1830" s="34"/>
      <c r="AM1830" s="34"/>
      <c r="AN1830" s="34"/>
      <c r="AO1830" s="34"/>
      <c r="AP1830" s="34"/>
      <c r="AQ1830" s="34"/>
      <c r="AR1830" s="34"/>
      <c r="AS1830" s="34"/>
      <c r="AT1830" s="34"/>
      <c r="AU1830" s="34"/>
      <c r="AV1830" s="34"/>
      <c r="AW1830" s="34"/>
      <c r="AX1830" s="34"/>
      <c r="AY1830" s="34"/>
      <c r="AZ1830" s="34"/>
      <c r="BA1830" s="34"/>
      <c r="BB1830" s="34"/>
      <c r="BC1830" s="34"/>
    </row>
    <row r="1831" spans="1:55">
      <c r="A1831" s="34"/>
      <c r="B1831" s="34"/>
      <c r="C1831" s="34"/>
      <c r="D1831" s="34"/>
      <c r="E1831" s="34"/>
      <c r="F1831" s="34"/>
      <c r="G1831" s="34"/>
      <c r="H1831" s="34"/>
      <c r="I1831" s="34"/>
      <c r="J1831" s="34"/>
      <c r="K1831" s="34"/>
      <c r="L1831" s="34"/>
      <c r="M1831" s="34"/>
      <c r="N1831" s="34"/>
      <c r="O1831" s="34"/>
      <c r="P1831" s="34"/>
      <c r="Q1831" s="34"/>
      <c r="R1831" s="34"/>
      <c r="S1831" s="34"/>
      <c r="T1831" s="34"/>
      <c r="U1831" s="34"/>
      <c r="V1831" s="34"/>
      <c r="W1831" s="34"/>
      <c r="X1831" s="34"/>
      <c r="Y1831" s="34"/>
      <c r="Z1831" s="34"/>
      <c r="AA1831" s="34"/>
      <c r="AB1831" s="34"/>
      <c r="AC1831" s="34"/>
      <c r="AD1831" s="34"/>
      <c r="AE1831" s="34"/>
      <c r="AF1831" s="34"/>
      <c r="AG1831" s="34"/>
      <c r="AH1831" s="34"/>
      <c r="AI1831" s="34"/>
      <c r="AJ1831" s="34"/>
      <c r="AK1831" s="34"/>
      <c r="AL1831" s="34"/>
      <c r="AM1831" s="34"/>
      <c r="AN1831" s="34"/>
      <c r="AO1831" s="34"/>
      <c r="AP1831" s="34"/>
      <c r="AQ1831" s="34"/>
      <c r="AR1831" s="34"/>
      <c r="AS1831" s="34"/>
      <c r="AT1831" s="34"/>
      <c r="AU1831" s="34"/>
      <c r="AV1831" s="34"/>
      <c r="AW1831" s="34"/>
      <c r="AX1831" s="34"/>
      <c r="AY1831" s="34"/>
      <c r="AZ1831" s="34"/>
      <c r="BA1831" s="34"/>
      <c r="BB1831" s="34"/>
      <c r="BC1831" s="34"/>
    </row>
    <row r="1832" spans="1:55">
      <c r="A1832" s="34"/>
      <c r="B1832" s="34"/>
      <c r="C1832" s="34"/>
      <c r="D1832" s="34"/>
      <c r="E1832" s="34"/>
      <c r="F1832" s="34"/>
      <c r="G1832" s="34"/>
      <c r="H1832" s="34"/>
      <c r="I1832" s="34"/>
      <c r="J1832" s="34"/>
      <c r="K1832" s="34"/>
      <c r="L1832" s="34"/>
      <c r="M1832" s="34"/>
      <c r="N1832" s="34"/>
      <c r="O1832" s="34"/>
      <c r="P1832" s="34"/>
      <c r="Q1832" s="34"/>
      <c r="R1832" s="34"/>
      <c r="S1832" s="34"/>
      <c r="T1832" s="34"/>
      <c r="U1832" s="34"/>
      <c r="V1832" s="34"/>
      <c r="W1832" s="34"/>
      <c r="X1832" s="34"/>
      <c r="Y1832" s="34"/>
      <c r="Z1832" s="34"/>
      <c r="AA1832" s="34"/>
      <c r="AB1832" s="34"/>
      <c r="AC1832" s="34"/>
      <c r="AD1832" s="34"/>
      <c r="AE1832" s="34"/>
      <c r="AF1832" s="34"/>
      <c r="AG1832" s="34"/>
      <c r="AH1832" s="34"/>
      <c r="AI1832" s="34"/>
      <c r="AJ1832" s="34"/>
      <c r="AK1832" s="34"/>
      <c r="AL1832" s="34"/>
      <c r="AM1832" s="34"/>
      <c r="AN1832" s="34"/>
      <c r="AO1832" s="34"/>
      <c r="AP1832" s="34"/>
      <c r="AQ1832" s="34"/>
      <c r="AR1832" s="34"/>
      <c r="AS1832" s="34"/>
      <c r="AT1832" s="34"/>
      <c r="AU1832" s="34"/>
      <c r="AV1832" s="34"/>
      <c r="AW1832" s="34"/>
      <c r="AX1832" s="34"/>
      <c r="AY1832" s="34"/>
      <c r="AZ1832" s="34"/>
      <c r="BA1832" s="34"/>
      <c r="BB1832" s="34"/>
      <c r="BC1832" s="34"/>
    </row>
    <row r="1833" spans="1:55">
      <c r="A1833" s="34"/>
      <c r="B1833" s="34"/>
      <c r="C1833" s="34"/>
      <c r="D1833" s="34"/>
      <c r="E1833" s="34"/>
      <c r="F1833" s="34"/>
      <c r="G1833" s="34"/>
      <c r="H1833" s="34"/>
      <c r="I1833" s="34"/>
      <c r="J1833" s="34"/>
      <c r="K1833" s="34"/>
      <c r="L1833" s="34"/>
      <c r="M1833" s="34"/>
      <c r="N1833" s="34"/>
      <c r="O1833" s="34"/>
      <c r="P1833" s="34"/>
      <c r="Q1833" s="34"/>
      <c r="R1833" s="34"/>
      <c r="S1833" s="34"/>
      <c r="T1833" s="34"/>
      <c r="U1833" s="34"/>
      <c r="V1833" s="34"/>
      <c r="W1833" s="34"/>
      <c r="X1833" s="34"/>
      <c r="Y1833" s="34"/>
      <c r="Z1833" s="34"/>
      <c r="AA1833" s="34"/>
      <c r="AB1833" s="34"/>
      <c r="AC1833" s="34"/>
      <c r="AD1833" s="34"/>
      <c r="AE1833" s="34"/>
      <c r="AF1833" s="34"/>
      <c r="AG1833" s="34"/>
      <c r="AH1833" s="34"/>
      <c r="AI1833" s="34"/>
      <c r="AJ1833" s="34"/>
      <c r="AK1833" s="34"/>
      <c r="AL1833" s="34"/>
      <c r="AM1833" s="34"/>
      <c r="AN1833" s="34"/>
      <c r="AO1833" s="34"/>
      <c r="AP1833" s="34"/>
      <c r="AQ1833" s="34"/>
      <c r="AR1833" s="34"/>
      <c r="AS1833" s="34"/>
      <c r="AT1833" s="34"/>
      <c r="AU1833" s="34"/>
      <c r="AV1833" s="34"/>
      <c r="AW1833" s="34"/>
      <c r="AX1833" s="34"/>
      <c r="AY1833" s="34"/>
      <c r="AZ1833" s="34"/>
      <c r="BA1833" s="34"/>
      <c r="BB1833" s="34"/>
      <c r="BC1833" s="34"/>
    </row>
    <row r="1834" spans="1:55">
      <c r="A1834" s="34"/>
      <c r="B1834" s="34"/>
      <c r="C1834" s="34"/>
      <c r="D1834" s="34"/>
      <c r="E1834" s="34"/>
      <c r="F1834" s="34"/>
      <c r="G1834" s="34"/>
      <c r="H1834" s="34"/>
      <c r="I1834" s="34"/>
      <c r="J1834" s="34"/>
      <c r="K1834" s="34"/>
      <c r="L1834" s="34"/>
      <c r="M1834" s="34"/>
      <c r="N1834" s="34"/>
      <c r="O1834" s="34"/>
      <c r="P1834" s="34"/>
      <c r="Q1834" s="34"/>
      <c r="R1834" s="34"/>
      <c r="S1834" s="34"/>
      <c r="T1834" s="34"/>
      <c r="U1834" s="34"/>
      <c r="V1834" s="34"/>
      <c r="W1834" s="34"/>
      <c r="X1834" s="34"/>
      <c r="Y1834" s="34"/>
      <c r="Z1834" s="34"/>
      <c r="AA1834" s="34"/>
      <c r="AB1834" s="34"/>
      <c r="AC1834" s="34"/>
      <c r="AD1834" s="34"/>
      <c r="AE1834" s="34"/>
      <c r="AF1834" s="34"/>
      <c r="AG1834" s="34"/>
      <c r="AH1834" s="34"/>
      <c r="AI1834" s="34"/>
      <c r="AJ1834" s="34"/>
      <c r="AK1834" s="34"/>
      <c r="AL1834" s="34"/>
      <c r="AM1834" s="34"/>
      <c r="AN1834" s="34"/>
      <c r="AO1834" s="34"/>
      <c r="AP1834" s="34"/>
      <c r="AQ1834" s="34"/>
      <c r="AR1834" s="34"/>
      <c r="AS1834" s="34"/>
      <c r="AT1834" s="34"/>
      <c r="AU1834" s="34"/>
      <c r="AV1834" s="34"/>
      <c r="AW1834" s="34"/>
      <c r="AX1834" s="34"/>
      <c r="AY1834" s="34"/>
      <c r="AZ1834" s="34"/>
      <c r="BA1834" s="34"/>
      <c r="BB1834" s="34"/>
      <c r="BC1834" s="34"/>
    </row>
    <row r="1835" spans="1:55">
      <c r="A1835" s="34"/>
      <c r="B1835" s="34"/>
      <c r="C1835" s="34"/>
      <c r="D1835" s="34"/>
      <c r="E1835" s="34"/>
      <c r="F1835" s="34"/>
      <c r="G1835" s="34"/>
      <c r="H1835" s="34"/>
      <c r="I1835" s="34"/>
      <c r="J1835" s="34"/>
      <c r="K1835" s="34"/>
      <c r="L1835" s="34"/>
      <c r="M1835" s="34"/>
      <c r="N1835" s="34"/>
      <c r="O1835" s="34"/>
      <c r="P1835" s="34"/>
      <c r="Q1835" s="34"/>
      <c r="R1835" s="34"/>
      <c r="S1835" s="34"/>
      <c r="T1835" s="34"/>
      <c r="U1835" s="34"/>
      <c r="V1835" s="34"/>
      <c r="W1835" s="34"/>
      <c r="X1835" s="34"/>
      <c r="Y1835" s="34"/>
      <c r="Z1835" s="34"/>
      <c r="AA1835" s="34"/>
      <c r="AB1835" s="34"/>
      <c r="AC1835" s="34"/>
      <c r="AD1835" s="34"/>
      <c r="AE1835" s="34"/>
      <c r="AF1835" s="34"/>
      <c r="AG1835" s="34"/>
      <c r="AH1835" s="34"/>
      <c r="AI1835" s="34"/>
      <c r="AJ1835" s="34"/>
      <c r="AK1835" s="34"/>
      <c r="AL1835" s="34"/>
      <c r="AM1835" s="34"/>
      <c r="AN1835" s="34"/>
      <c r="AO1835" s="34"/>
      <c r="AP1835" s="34"/>
      <c r="AQ1835" s="34"/>
      <c r="AR1835" s="34"/>
      <c r="AS1835" s="34"/>
      <c r="AT1835" s="34"/>
      <c r="AU1835" s="34"/>
      <c r="AV1835" s="34"/>
      <c r="AW1835" s="34"/>
      <c r="AX1835" s="34"/>
      <c r="AY1835" s="34"/>
      <c r="AZ1835" s="34"/>
      <c r="BA1835" s="34"/>
      <c r="BB1835" s="34"/>
      <c r="BC1835" s="34"/>
    </row>
    <row r="1836" spans="1:55">
      <c r="A1836" s="34"/>
      <c r="B1836" s="34"/>
      <c r="C1836" s="34"/>
      <c r="D1836" s="34"/>
      <c r="E1836" s="34"/>
      <c r="F1836" s="34"/>
      <c r="G1836" s="34"/>
      <c r="H1836" s="34"/>
      <c r="I1836" s="34"/>
      <c r="J1836" s="34"/>
      <c r="K1836" s="34"/>
      <c r="L1836" s="34"/>
      <c r="M1836" s="34"/>
      <c r="N1836" s="34"/>
      <c r="O1836" s="34"/>
      <c r="P1836" s="34"/>
      <c r="Q1836" s="34"/>
      <c r="R1836" s="34"/>
      <c r="S1836" s="34"/>
      <c r="T1836" s="34"/>
      <c r="U1836" s="34"/>
      <c r="V1836" s="34"/>
      <c r="W1836" s="34"/>
      <c r="X1836" s="34"/>
      <c r="Y1836" s="34"/>
      <c r="Z1836" s="34"/>
      <c r="AA1836" s="34"/>
      <c r="AB1836" s="34"/>
      <c r="AC1836" s="34"/>
      <c r="AD1836" s="34"/>
      <c r="AE1836" s="34"/>
      <c r="AF1836" s="34"/>
      <c r="AG1836" s="34"/>
      <c r="AH1836" s="34"/>
      <c r="AI1836" s="34"/>
      <c r="AJ1836" s="34"/>
      <c r="AK1836" s="34"/>
      <c r="AL1836" s="34"/>
      <c r="AM1836" s="34"/>
      <c r="AN1836" s="34"/>
      <c r="AO1836" s="34"/>
      <c r="AP1836" s="34"/>
      <c r="AQ1836" s="34"/>
      <c r="AR1836" s="34"/>
      <c r="AS1836" s="34"/>
      <c r="AT1836" s="34"/>
      <c r="AU1836" s="34"/>
      <c r="AV1836" s="34"/>
      <c r="AW1836" s="34"/>
      <c r="AX1836" s="34"/>
      <c r="AY1836" s="34"/>
      <c r="AZ1836" s="34"/>
      <c r="BA1836" s="34"/>
      <c r="BB1836" s="34"/>
      <c r="BC1836" s="34"/>
    </row>
    <row r="1837" spans="1:55">
      <c r="A1837" s="34"/>
      <c r="B1837" s="34"/>
      <c r="C1837" s="34"/>
      <c r="D1837" s="34"/>
      <c r="E1837" s="34"/>
      <c r="F1837" s="34"/>
      <c r="G1837" s="34"/>
      <c r="H1837" s="34"/>
      <c r="I1837" s="34"/>
      <c r="J1837" s="34"/>
      <c r="K1837" s="34"/>
      <c r="L1837" s="34"/>
      <c r="M1837" s="34"/>
      <c r="N1837" s="34"/>
      <c r="O1837" s="34"/>
      <c r="P1837" s="34"/>
      <c r="Q1837" s="34"/>
      <c r="R1837" s="34"/>
      <c r="S1837" s="34"/>
      <c r="T1837" s="34"/>
      <c r="U1837" s="34"/>
      <c r="V1837" s="34"/>
      <c r="W1837" s="34"/>
      <c r="X1837" s="34"/>
      <c r="Y1837" s="34"/>
      <c r="Z1837" s="34"/>
      <c r="AA1837" s="34"/>
      <c r="AB1837" s="34"/>
      <c r="AC1837" s="34"/>
      <c r="AD1837" s="34"/>
      <c r="AE1837" s="34"/>
      <c r="AF1837" s="34"/>
      <c r="AG1837" s="34"/>
      <c r="AH1837" s="34"/>
      <c r="AI1837" s="34"/>
      <c r="AJ1837" s="34"/>
      <c r="AK1837" s="34"/>
      <c r="AL1837" s="34"/>
      <c r="AM1837" s="34"/>
      <c r="AN1837" s="34"/>
      <c r="AO1837" s="34"/>
      <c r="AP1837" s="34"/>
      <c r="AQ1837" s="34"/>
      <c r="AR1837" s="34"/>
      <c r="AS1837" s="34"/>
      <c r="AT1837" s="34"/>
      <c r="AU1837" s="34"/>
      <c r="AV1837" s="34"/>
      <c r="AW1837" s="34"/>
      <c r="AX1837" s="34"/>
      <c r="AY1837" s="34"/>
      <c r="AZ1837" s="34"/>
      <c r="BA1837" s="34"/>
      <c r="BB1837" s="34"/>
      <c r="BC1837" s="34"/>
    </row>
    <row r="1838" spans="1:55">
      <c r="A1838" s="34"/>
      <c r="B1838" s="34"/>
      <c r="C1838" s="34"/>
      <c r="D1838" s="34"/>
      <c r="E1838" s="34"/>
      <c r="F1838" s="34"/>
      <c r="G1838" s="34"/>
      <c r="H1838" s="34"/>
      <c r="I1838" s="34"/>
      <c r="J1838" s="34"/>
      <c r="K1838" s="34"/>
      <c r="L1838" s="34"/>
      <c r="M1838" s="34"/>
      <c r="N1838" s="34"/>
      <c r="O1838" s="34"/>
      <c r="P1838" s="34"/>
      <c r="Q1838" s="34"/>
      <c r="R1838" s="34"/>
      <c r="S1838" s="34"/>
      <c r="T1838" s="34"/>
      <c r="U1838" s="34"/>
      <c r="V1838" s="34"/>
      <c r="W1838" s="34"/>
      <c r="X1838" s="34"/>
      <c r="Y1838" s="34"/>
      <c r="Z1838" s="34"/>
      <c r="AA1838" s="34"/>
      <c r="AB1838" s="34"/>
      <c r="AC1838" s="34"/>
      <c r="AD1838" s="34"/>
      <c r="AE1838" s="34"/>
      <c r="AF1838" s="34"/>
      <c r="AG1838" s="34"/>
      <c r="AH1838" s="34"/>
      <c r="AI1838" s="34"/>
      <c r="AJ1838" s="34"/>
      <c r="AK1838" s="34"/>
      <c r="AL1838" s="34"/>
      <c r="AM1838" s="34"/>
      <c r="AN1838" s="34"/>
      <c r="AO1838" s="34"/>
      <c r="AP1838" s="34"/>
      <c r="AQ1838" s="34"/>
      <c r="AR1838" s="34"/>
      <c r="AS1838" s="34"/>
      <c r="AT1838" s="34"/>
      <c r="AU1838" s="34"/>
      <c r="AV1838" s="34"/>
      <c r="AW1838" s="34"/>
      <c r="AX1838" s="34"/>
      <c r="AY1838" s="34"/>
      <c r="AZ1838" s="34"/>
      <c r="BA1838" s="34"/>
      <c r="BB1838" s="34"/>
      <c r="BC1838" s="34"/>
    </row>
    <row r="1839" spans="1:55">
      <c r="A1839" s="34"/>
      <c r="B1839" s="34"/>
      <c r="C1839" s="34"/>
      <c r="D1839" s="34"/>
      <c r="E1839" s="34"/>
      <c r="F1839" s="34"/>
      <c r="G1839" s="34"/>
      <c r="H1839" s="34"/>
      <c r="I1839" s="34"/>
      <c r="J1839" s="34"/>
      <c r="K1839" s="34"/>
      <c r="L1839" s="34"/>
      <c r="M1839" s="34"/>
      <c r="N1839" s="34"/>
      <c r="O1839" s="34"/>
      <c r="P1839" s="34"/>
      <c r="Q1839" s="34"/>
      <c r="R1839" s="34"/>
      <c r="S1839" s="34"/>
      <c r="T1839" s="34"/>
      <c r="U1839" s="34"/>
      <c r="V1839" s="34"/>
      <c r="W1839" s="34"/>
      <c r="X1839" s="34"/>
      <c r="Y1839" s="34"/>
      <c r="Z1839" s="34"/>
      <c r="AA1839" s="34"/>
      <c r="AB1839" s="34"/>
      <c r="AC1839" s="34"/>
      <c r="AD1839" s="34"/>
      <c r="AE1839" s="34"/>
      <c r="AF1839" s="34"/>
      <c r="AG1839" s="34"/>
      <c r="AH1839" s="34"/>
      <c r="AI1839" s="34"/>
      <c r="AJ1839" s="34"/>
      <c r="AK1839" s="34"/>
      <c r="AL1839" s="34"/>
      <c r="AM1839" s="34"/>
      <c r="AN1839" s="34"/>
      <c r="AO1839" s="34"/>
      <c r="AP1839" s="34"/>
      <c r="AQ1839" s="34"/>
      <c r="AR1839" s="34"/>
      <c r="AS1839" s="34"/>
      <c r="AT1839" s="34"/>
      <c r="AU1839" s="34"/>
      <c r="AV1839" s="34"/>
      <c r="AW1839" s="34"/>
      <c r="AX1839" s="34"/>
      <c r="AY1839" s="34"/>
      <c r="AZ1839" s="34"/>
      <c r="BA1839" s="34"/>
      <c r="BB1839" s="34"/>
      <c r="BC1839" s="34"/>
    </row>
    <row r="1840" spans="1:55">
      <c r="A1840" s="34"/>
      <c r="B1840" s="34"/>
      <c r="C1840" s="34"/>
      <c r="D1840" s="34"/>
      <c r="E1840" s="34"/>
      <c r="F1840" s="34"/>
      <c r="G1840" s="34"/>
      <c r="H1840" s="34"/>
      <c r="I1840" s="34"/>
      <c r="J1840" s="34"/>
      <c r="K1840" s="34"/>
      <c r="L1840" s="34"/>
      <c r="M1840" s="34"/>
      <c r="N1840" s="34"/>
      <c r="O1840" s="34"/>
      <c r="P1840" s="34"/>
      <c r="Q1840" s="34"/>
      <c r="R1840" s="34"/>
      <c r="S1840" s="34"/>
      <c r="T1840" s="34"/>
      <c r="U1840" s="34"/>
      <c r="V1840" s="34"/>
      <c r="W1840" s="34"/>
      <c r="X1840" s="34"/>
      <c r="Y1840" s="34"/>
      <c r="Z1840" s="34"/>
      <c r="AA1840" s="34"/>
      <c r="AB1840" s="34"/>
      <c r="AC1840" s="34"/>
      <c r="AD1840" s="34"/>
      <c r="AE1840" s="34"/>
      <c r="AF1840" s="34"/>
      <c r="AG1840" s="34"/>
      <c r="AH1840" s="34"/>
      <c r="AI1840" s="34"/>
      <c r="AJ1840" s="34"/>
      <c r="AK1840" s="34"/>
      <c r="AL1840" s="34"/>
      <c r="AM1840" s="34"/>
      <c r="AN1840" s="34"/>
      <c r="AO1840" s="34"/>
      <c r="AP1840" s="34"/>
      <c r="AQ1840" s="34"/>
      <c r="AR1840" s="34"/>
      <c r="AS1840" s="34"/>
      <c r="AT1840" s="34"/>
      <c r="AU1840" s="34"/>
      <c r="AV1840" s="34"/>
      <c r="AW1840" s="34"/>
      <c r="AX1840" s="34"/>
      <c r="AY1840" s="34"/>
      <c r="AZ1840" s="34"/>
      <c r="BA1840" s="34"/>
      <c r="BB1840" s="34"/>
      <c r="BC1840" s="34"/>
    </row>
    <row r="1841" spans="1:55">
      <c r="A1841" s="34"/>
      <c r="B1841" s="34"/>
      <c r="C1841" s="34"/>
      <c r="D1841" s="34"/>
      <c r="E1841" s="34"/>
      <c r="F1841" s="34"/>
      <c r="G1841" s="34"/>
      <c r="H1841" s="34"/>
      <c r="I1841" s="34"/>
      <c r="J1841" s="34"/>
      <c r="K1841" s="34"/>
      <c r="L1841" s="34"/>
      <c r="M1841" s="34"/>
      <c r="N1841" s="34"/>
      <c r="O1841" s="34"/>
      <c r="P1841" s="34"/>
      <c r="Q1841" s="34"/>
      <c r="R1841" s="34"/>
      <c r="S1841" s="34"/>
      <c r="T1841" s="34"/>
      <c r="U1841" s="34"/>
      <c r="V1841" s="34"/>
      <c r="W1841" s="34"/>
      <c r="X1841" s="34"/>
      <c r="Y1841" s="34"/>
      <c r="Z1841" s="34"/>
      <c r="AA1841" s="34"/>
      <c r="AB1841" s="34"/>
      <c r="AC1841" s="34"/>
      <c r="AD1841" s="34"/>
      <c r="AE1841" s="34"/>
      <c r="AF1841" s="34"/>
      <c r="AG1841" s="34"/>
      <c r="AH1841" s="34"/>
      <c r="AI1841" s="34"/>
      <c r="AJ1841" s="34"/>
      <c r="AK1841" s="34"/>
      <c r="AL1841" s="34"/>
      <c r="AM1841" s="34"/>
      <c r="AN1841" s="34"/>
      <c r="AO1841" s="34"/>
      <c r="AP1841" s="34"/>
      <c r="AQ1841" s="34"/>
      <c r="AR1841" s="34"/>
      <c r="AS1841" s="34"/>
      <c r="AT1841" s="34"/>
      <c r="AU1841" s="34"/>
      <c r="AV1841" s="34"/>
      <c r="AW1841" s="34"/>
      <c r="AX1841" s="34"/>
      <c r="AY1841" s="34"/>
      <c r="AZ1841" s="34"/>
      <c r="BA1841" s="34"/>
      <c r="BB1841" s="34"/>
      <c r="BC1841" s="34"/>
    </row>
    <row r="1842" spans="1:55">
      <c r="A1842" s="34"/>
      <c r="B1842" s="34"/>
      <c r="C1842" s="34"/>
      <c r="D1842" s="34"/>
      <c r="E1842" s="34"/>
      <c r="F1842" s="34"/>
      <c r="G1842" s="34"/>
      <c r="H1842" s="34"/>
      <c r="I1842" s="34"/>
      <c r="J1842" s="34"/>
      <c r="K1842" s="34"/>
      <c r="L1842" s="34"/>
      <c r="M1842" s="34"/>
      <c r="N1842" s="34"/>
      <c r="O1842" s="34"/>
      <c r="P1842" s="34"/>
      <c r="Q1842" s="34"/>
      <c r="R1842" s="34"/>
      <c r="S1842" s="34"/>
      <c r="T1842" s="34"/>
      <c r="U1842" s="34"/>
      <c r="V1842" s="34"/>
      <c r="W1842" s="34"/>
      <c r="X1842" s="34"/>
      <c r="Y1842" s="34"/>
      <c r="Z1842" s="34"/>
      <c r="AA1842" s="34"/>
      <c r="AB1842" s="34"/>
      <c r="AC1842" s="34"/>
      <c r="AD1842" s="34"/>
      <c r="AE1842" s="34"/>
      <c r="AF1842" s="34"/>
      <c r="AG1842" s="34"/>
      <c r="AH1842" s="34"/>
      <c r="AI1842" s="34"/>
      <c r="AJ1842" s="34"/>
      <c r="AK1842" s="34"/>
      <c r="AL1842" s="34"/>
      <c r="AM1842" s="34"/>
      <c r="AN1842" s="34"/>
      <c r="AO1842" s="34"/>
      <c r="AP1842" s="34"/>
      <c r="AQ1842" s="34"/>
      <c r="AR1842" s="34"/>
      <c r="AS1842" s="34"/>
      <c r="AT1842" s="34"/>
      <c r="AU1842" s="34"/>
      <c r="AV1842" s="34"/>
      <c r="AW1842" s="34"/>
      <c r="AX1842" s="34"/>
      <c r="AY1842" s="34"/>
      <c r="AZ1842" s="34"/>
      <c r="BA1842" s="34"/>
      <c r="BB1842" s="34"/>
      <c r="BC1842" s="34"/>
    </row>
    <row r="1843" spans="1:55">
      <c r="A1843" s="34"/>
      <c r="B1843" s="34"/>
      <c r="C1843" s="34"/>
      <c r="D1843" s="34"/>
      <c r="E1843" s="34"/>
      <c r="F1843" s="34"/>
      <c r="G1843" s="34"/>
      <c r="H1843" s="34"/>
      <c r="I1843" s="34"/>
      <c r="J1843" s="34"/>
      <c r="K1843" s="34"/>
      <c r="L1843" s="34"/>
      <c r="M1843" s="34"/>
      <c r="N1843" s="34"/>
      <c r="O1843" s="34"/>
      <c r="P1843" s="34"/>
      <c r="Q1843" s="34"/>
      <c r="R1843" s="34"/>
      <c r="S1843" s="34"/>
      <c r="T1843" s="34"/>
      <c r="U1843" s="34"/>
      <c r="V1843" s="34"/>
      <c r="W1843" s="34"/>
      <c r="X1843" s="34"/>
      <c r="Y1843" s="34"/>
      <c r="Z1843" s="34"/>
      <c r="AA1843" s="34"/>
      <c r="AB1843" s="34"/>
      <c r="AC1843" s="34"/>
      <c r="AD1843" s="34"/>
      <c r="AE1843" s="34"/>
      <c r="AF1843" s="34"/>
      <c r="AG1843" s="34"/>
      <c r="AH1843" s="34"/>
      <c r="AI1843" s="34"/>
      <c r="AJ1843" s="34"/>
      <c r="AK1843" s="34"/>
      <c r="AL1843" s="34"/>
      <c r="AM1843" s="34"/>
      <c r="AN1843" s="34"/>
      <c r="AO1843" s="34"/>
      <c r="AP1843" s="34"/>
      <c r="AQ1843" s="34"/>
      <c r="AR1843" s="34"/>
      <c r="AS1843" s="34"/>
      <c r="AT1843" s="34"/>
      <c r="AU1843" s="34"/>
      <c r="AV1843" s="34"/>
      <c r="AW1843" s="34"/>
      <c r="AX1843" s="34"/>
      <c r="AY1843" s="34"/>
      <c r="AZ1843" s="34"/>
      <c r="BA1843" s="34"/>
      <c r="BB1843" s="34"/>
      <c r="BC1843" s="34"/>
    </row>
    <row r="1844" spans="1:55">
      <c r="A1844" s="34"/>
      <c r="B1844" s="34"/>
      <c r="C1844" s="34"/>
      <c r="D1844" s="34"/>
      <c r="E1844" s="34"/>
      <c r="F1844" s="34"/>
      <c r="G1844" s="34"/>
      <c r="H1844" s="34"/>
      <c r="I1844" s="34"/>
      <c r="J1844" s="34"/>
      <c r="K1844" s="34"/>
      <c r="L1844" s="34"/>
      <c r="M1844" s="34"/>
      <c r="N1844" s="34"/>
      <c r="O1844" s="34"/>
      <c r="P1844" s="34"/>
      <c r="Q1844" s="34"/>
      <c r="R1844" s="34"/>
      <c r="S1844" s="34"/>
      <c r="T1844" s="34"/>
      <c r="U1844" s="34"/>
      <c r="V1844" s="34"/>
      <c r="W1844" s="34"/>
      <c r="X1844" s="34"/>
      <c r="Y1844" s="34"/>
      <c r="Z1844" s="34"/>
      <c r="AA1844" s="34"/>
      <c r="AB1844" s="34"/>
      <c r="AC1844" s="34"/>
      <c r="AD1844" s="34"/>
      <c r="AE1844" s="34"/>
      <c r="AF1844" s="34"/>
      <c r="AG1844" s="34"/>
      <c r="AH1844" s="34"/>
      <c r="AI1844" s="34"/>
      <c r="AJ1844" s="34"/>
      <c r="AK1844" s="34"/>
      <c r="AL1844" s="34"/>
      <c r="AM1844" s="34"/>
      <c r="AN1844" s="34"/>
      <c r="AO1844" s="34"/>
      <c r="AP1844" s="34"/>
      <c r="AQ1844" s="34"/>
      <c r="AR1844" s="34"/>
      <c r="AS1844" s="34"/>
      <c r="AT1844" s="34"/>
      <c r="AU1844" s="34"/>
      <c r="AV1844" s="34"/>
      <c r="AW1844" s="34"/>
      <c r="AX1844" s="34"/>
      <c r="AY1844" s="34"/>
      <c r="AZ1844" s="34"/>
      <c r="BA1844" s="34"/>
      <c r="BB1844" s="34"/>
      <c r="BC1844" s="34"/>
    </row>
    <row r="1845" spans="1:55">
      <c r="A1845" s="34"/>
      <c r="B1845" s="34"/>
      <c r="C1845" s="34"/>
      <c r="D1845" s="34"/>
      <c r="E1845" s="34"/>
      <c r="F1845" s="34"/>
      <c r="G1845" s="34"/>
      <c r="H1845" s="34"/>
      <c r="I1845" s="34"/>
      <c r="J1845" s="34"/>
      <c r="K1845" s="34"/>
      <c r="L1845" s="34"/>
      <c r="M1845" s="34"/>
      <c r="N1845" s="34"/>
      <c r="O1845" s="34"/>
      <c r="P1845" s="34"/>
      <c r="Q1845" s="34"/>
      <c r="R1845" s="34"/>
      <c r="S1845" s="34"/>
      <c r="T1845" s="34"/>
      <c r="U1845" s="34"/>
      <c r="V1845" s="34"/>
      <c r="W1845" s="34"/>
      <c r="X1845" s="34"/>
      <c r="Y1845" s="34"/>
      <c r="Z1845" s="34"/>
      <c r="AA1845" s="34"/>
      <c r="AB1845" s="34"/>
      <c r="AC1845" s="34"/>
      <c r="AD1845" s="34"/>
      <c r="AE1845" s="34"/>
      <c r="AF1845" s="34"/>
      <c r="AG1845" s="34"/>
      <c r="AH1845" s="34"/>
      <c r="AI1845" s="34"/>
      <c r="AJ1845" s="34"/>
      <c r="AK1845" s="34"/>
      <c r="AL1845" s="34"/>
      <c r="AM1845" s="34"/>
      <c r="AN1845" s="34"/>
      <c r="AO1845" s="34"/>
      <c r="AP1845" s="34"/>
      <c r="AQ1845" s="34"/>
      <c r="AR1845" s="34"/>
      <c r="AS1845" s="34"/>
      <c r="AT1845" s="34"/>
      <c r="AU1845" s="34"/>
      <c r="AV1845" s="34"/>
      <c r="AW1845" s="34"/>
      <c r="AX1845" s="34"/>
      <c r="AY1845" s="34"/>
      <c r="AZ1845" s="34"/>
      <c r="BA1845" s="34"/>
      <c r="BB1845" s="34"/>
      <c r="BC1845" s="34"/>
    </row>
    <row r="1846" spans="1:55">
      <c r="A1846" s="34"/>
      <c r="B1846" s="34"/>
      <c r="C1846" s="34"/>
      <c r="D1846" s="34"/>
      <c r="E1846" s="34"/>
      <c r="F1846" s="34"/>
      <c r="G1846" s="34"/>
      <c r="H1846" s="34"/>
      <c r="I1846" s="34"/>
      <c r="J1846" s="34"/>
      <c r="K1846" s="34"/>
      <c r="L1846" s="34"/>
      <c r="M1846" s="34"/>
      <c r="N1846" s="34"/>
      <c r="O1846" s="34"/>
      <c r="P1846" s="34"/>
      <c r="Q1846" s="34"/>
      <c r="R1846" s="34"/>
      <c r="S1846" s="34"/>
      <c r="T1846" s="34"/>
      <c r="U1846" s="34"/>
      <c r="V1846" s="34"/>
      <c r="W1846" s="34"/>
      <c r="X1846" s="34"/>
      <c r="Y1846" s="34"/>
      <c r="Z1846" s="34"/>
      <c r="AA1846" s="34"/>
      <c r="AB1846" s="34"/>
      <c r="AC1846" s="34"/>
      <c r="AD1846" s="34"/>
      <c r="AE1846" s="34"/>
      <c r="AF1846" s="34"/>
      <c r="AG1846" s="34"/>
      <c r="AH1846" s="34"/>
      <c r="AI1846" s="34"/>
      <c r="AJ1846" s="34"/>
      <c r="AK1846" s="34"/>
      <c r="AL1846" s="34"/>
      <c r="AM1846" s="34"/>
      <c r="AN1846" s="34"/>
      <c r="AO1846" s="34"/>
      <c r="AP1846" s="34"/>
      <c r="AQ1846" s="34"/>
      <c r="AR1846" s="34"/>
      <c r="AS1846" s="34"/>
      <c r="AT1846" s="34"/>
      <c r="AU1846" s="34"/>
      <c r="AV1846" s="34"/>
      <c r="AW1846" s="34"/>
      <c r="AX1846" s="34"/>
      <c r="AY1846" s="34"/>
      <c r="AZ1846" s="34"/>
      <c r="BA1846" s="34"/>
      <c r="BB1846" s="34"/>
      <c r="BC1846" s="34"/>
    </row>
    <row r="1847" spans="1:55">
      <c r="A1847" s="34"/>
      <c r="B1847" s="34"/>
      <c r="C1847" s="34"/>
      <c r="D1847" s="34"/>
      <c r="E1847" s="34"/>
      <c r="F1847" s="34"/>
      <c r="G1847" s="34"/>
      <c r="H1847" s="34"/>
      <c r="I1847" s="34"/>
      <c r="J1847" s="34"/>
      <c r="K1847" s="34"/>
      <c r="L1847" s="34"/>
      <c r="M1847" s="34"/>
      <c r="N1847" s="34"/>
      <c r="O1847" s="34"/>
      <c r="P1847" s="34"/>
      <c r="Q1847" s="34"/>
      <c r="R1847" s="34"/>
      <c r="S1847" s="34"/>
      <c r="T1847" s="34"/>
      <c r="U1847" s="34"/>
      <c r="V1847" s="34"/>
      <c r="W1847" s="34"/>
      <c r="X1847" s="34"/>
      <c r="Y1847" s="34"/>
      <c r="Z1847" s="34"/>
      <c r="AA1847" s="34"/>
      <c r="AB1847" s="34"/>
      <c r="AC1847" s="34"/>
      <c r="AD1847" s="34"/>
      <c r="AE1847" s="34"/>
      <c r="AF1847" s="34"/>
      <c r="AG1847" s="34"/>
      <c r="AH1847" s="34"/>
      <c r="AI1847" s="34"/>
      <c r="AJ1847" s="34"/>
      <c r="AK1847" s="34"/>
      <c r="AL1847" s="34"/>
      <c r="AM1847" s="34"/>
      <c r="AN1847" s="34"/>
      <c r="AO1847" s="34"/>
      <c r="AP1847" s="34"/>
      <c r="AQ1847" s="34"/>
      <c r="AR1847" s="34"/>
      <c r="AS1847" s="34"/>
      <c r="AT1847" s="34"/>
      <c r="AU1847" s="34"/>
      <c r="AV1847" s="34"/>
      <c r="AW1847" s="34"/>
      <c r="AX1847" s="34"/>
      <c r="AY1847" s="34"/>
      <c r="AZ1847" s="34"/>
      <c r="BA1847" s="34"/>
      <c r="BB1847" s="34"/>
      <c r="BC1847" s="34"/>
    </row>
    <row r="1848" spans="1:55">
      <c r="A1848" s="34"/>
      <c r="B1848" s="34"/>
      <c r="C1848" s="34"/>
      <c r="D1848" s="34"/>
      <c r="E1848" s="34"/>
      <c r="F1848" s="34"/>
      <c r="G1848" s="34"/>
      <c r="H1848" s="34"/>
      <c r="I1848" s="34"/>
      <c r="J1848" s="34"/>
      <c r="K1848" s="34"/>
      <c r="L1848" s="34"/>
      <c r="M1848" s="34"/>
      <c r="N1848" s="34"/>
      <c r="O1848" s="34"/>
      <c r="P1848" s="34"/>
      <c r="Q1848" s="34"/>
      <c r="R1848" s="34"/>
      <c r="S1848" s="34"/>
      <c r="T1848" s="34"/>
      <c r="U1848" s="34"/>
      <c r="V1848" s="34"/>
      <c r="W1848" s="34"/>
      <c r="X1848" s="34"/>
      <c r="Y1848" s="34"/>
      <c r="Z1848" s="34"/>
      <c r="AA1848" s="34"/>
      <c r="AB1848" s="34"/>
      <c r="AC1848" s="34"/>
      <c r="AD1848" s="34"/>
      <c r="AE1848" s="34"/>
      <c r="AF1848" s="34"/>
      <c r="AG1848" s="34"/>
      <c r="AH1848" s="34"/>
      <c r="AI1848" s="34"/>
      <c r="AJ1848" s="34"/>
      <c r="AK1848" s="34"/>
      <c r="AL1848" s="34"/>
      <c r="AM1848" s="34"/>
      <c r="AN1848" s="34"/>
      <c r="AO1848" s="34"/>
      <c r="AP1848" s="34"/>
      <c r="AQ1848" s="34"/>
      <c r="AR1848" s="34"/>
      <c r="AS1848" s="34"/>
      <c r="AT1848" s="34"/>
      <c r="AU1848" s="34"/>
      <c r="AV1848" s="34"/>
      <c r="AW1848" s="34"/>
      <c r="AX1848" s="34"/>
      <c r="AY1848" s="34"/>
      <c r="AZ1848" s="34"/>
      <c r="BA1848" s="34"/>
      <c r="BB1848" s="34"/>
      <c r="BC1848" s="34"/>
    </row>
    <row r="1849" spans="1:55">
      <c r="A1849" s="34"/>
      <c r="B1849" s="34"/>
      <c r="C1849" s="34"/>
      <c r="D1849" s="34"/>
      <c r="E1849" s="34"/>
      <c r="F1849" s="34"/>
      <c r="G1849" s="34"/>
      <c r="H1849" s="34"/>
      <c r="I1849" s="34"/>
      <c r="J1849" s="34"/>
      <c r="K1849" s="34"/>
      <c r="L1849" s="34"/>
      <c r="M1849" s="34"/>
      <c r="N1849" s="34"/>
      <c r="O1849" s="34"/>
      <c r="P1849" s="34"/>
      <c r="Q1849" s="34"/>
      <c r="R1849" s="34"/>
      <c r="S1849" s="34"/>
      <c r="T1849" s="34"/>
      <c r="U1849" s="34"/>
      <c r="V1849" s="34"/>
      <c r="W1849" s="34"/>
      <c r="X1849" s="34"/>
      <c r="Y1849" s="34"/>
      <c r="Z1849" s="34"/>
      <c r="AA1849" s="34"/>
      <c r="AB1849" s="34"/>
      <c r="AC1849" s="34"/>
      <c r="AD1849" s="34"/>
      <c r="AE1849" s="34"/>
      <c r="AF1849" s="34"/>
      <c r="AG1849" s="34"/>
      <c r="AH1849" s="34"/>
      <c r="AI1849" s="34"/>
      <c r="AJ1849" s="34"/>
      <c r="AK1849" s="34"/>
      <c r="AL1849" s="34"/>
      <c r="AM1849" s="34"/>
      <c r="AN1849" s="34"/>
      <c r="AO1849" s="34"/>
      <c r="AP1849" s="34"/>
      <c r="AQ1849" s="34"/>
      <c r="AR1849" s="34"/>
      <c r="AS1849" s="34"/>
      <c r="AT1849" s="34"/>
      <c r="AU1849" s="34"/>
      <c r="AV1849" s="34"/>
      <c r="AW1849" s="34"/>
      <c r="AX1849" s="34"/>
      <c r="AY1849" s="34"/>
      <c r="AZ1849" s="34"/>
      <c r="BA1849" s="34"/>
      <c r="BB1849" s="34"/>
      <c r="BC1849" s="34"/>
    </row>
    <row r="1850" spans="1:55">
      <c r="A1850" s="34"/>
      <c r="B1850" s="34"/>
      <c r="C1850" s="34"/>
      <c r="D1850" s="34"/>
      <c r="E1850" s="34"/>
      <c r="F1850" s="34"/>
      <c r="G1850" s="34"/>
      <c r="H1850" s="34"/>
      <c r="I1850" s="34"/>
      <c r="J1850" s="34"/>
      <c r="K1850" s="34"/>
      <c r="L1850" s="34"/>
      <c r="M1850" s="34"/>
      <c r="N1850" s="34"/>
      <c r="O1850" s="34"/>
      <c r="P1850" s="34"/>
      <c r="Q1850" s="34"/>
      <c r="R1850" s="34"/>
      <c r="S1850" s="34"/>
      <c r="T1850" s="34"/>
      <c r="U1850" s="34"/>
      <c r="V1850" s="34"/>
      <c r="W1850" s="34"/>
      <c r="X1850" s="34"/>
      <c r="Y1850" s="34"/>
      <c r="Z1850" s="34"/>
      <c r="AA1850" s="34"/>
      <c r="AB1850" s="34"/>
      <c r="AC1850" s="34"/>
      <c r="AD1850" s="34"/>
      <c r="AE1850" s="34"/>
      <c r="AF1850" s="34"/>
      <c r="AG1850" s="34"/>
      <c r="AH1850" s="34"/>
      <c r="AI1850" s="34"/>
      <c r="AJ1850" s="34"/>
      <c r="AK1850" s="34"/>
      <c r="AL1850" s="34"/>
      <c r="AM1850" s="34"/>
      <c r="AN1850" s="34"/>
      <c r="AO1850" s="34"/>
      <c r="AP1850" s="34"/>
      <c r="AQ1850" s="34"/>
      <c r="AR1850" s="34"/>
      <c r="AS1850" s="34"/>
      <c r="AT1850" s="34"/>
      <c r="AU1850" s="34"/>
      <c r="AV1850" s="34"/>
      <c r="AW1850" s="34"/>
      <c r="AX1850" s="34"/>
      <c r="AY1850" s="34"/>
      <c r="AZ1850" s="34"/>
      <c r="BA1850" s="34"/>
      <c r="BB1850" s="34"/>
      <c r="BC1850" s="34"/>
    </row>
    <row r="1851" spans="1:55">
      <c r="A1851" s="34"/>
      <c r="B1851" s="34"/>
      <c r="C1851" s="34"/>
      <c r="D1851" s="34"/>
      <c r="E1851" s="34"/>
      <c r="F1851" s="34"/>
      <c r="G1851" s="34"/>
      <c r="H1851" s="34"/>
      <c r="I1851" s="34"/>
      <c r="J1851" s="34"/>
      <c r="K1851" s="34"/>
      <c r="L1851" s="34"/>
      <c r="M1851" s="34"/>
      <c r="N1851" s="34"/>
      <c r="O1851" s="34"/>
      <c r="P1851" s="34"/>
      <c r="Q1851" s="34"/>
      <c r="R1851" s="34"/>
      <c r="S1851" s="34"/>
      <c r="T1851" s="34"/>
      <c r="U1851" s="34"/>
      <c r="V1851" s="34"/>
      <c r="W1851" s="34"/>
      <c r="X1851" s="34"/>
      <c r="Y1851" s="34"/>
      <c r="Z1851" s="34"/>
      <c r="AA1851" s="34"/>
      <c r="AB1851" s="34"/>
      <c r="AC1851" s="34"/>
      <c r="AD1851" s="34"/>
      <c r="AE1851" s="34"/>
      <c r="AF1851" s="34"/>
      <c r="AG1851" s="34"/>
      <c r="AH1851" s="34"/>
      <c r="AI1851" s="34"/>
      <c r="AJ1851" s="34"/>
      <c r="AK1851" s="34"/>
      <c r="AL1851" s="34"/>
      <c r="AM1851" s="34"/>
      <c r="AN1851" s="34"/>
      <c r="AO1851" s="34"/>
      <c r="AP1851" s="34"/>
      <c r="AQ1851" s="34"/>
      <c r="AR1851" s="34"/>
      <c r="AS1851" s="34"/>
      <c r="AT1851" s="34"/>
      <c r="AU1851" s="34"/>
      <c r="AV1851" s="34"/>
      <c r="AW1851" s="34"/>
      <c r="AX1851" s="34"/>
      <c r="AY1851" s="34"/>
      <c r="AZ1851" s="34"/>
      <c r="BA1851" s="34"/>
      <c r="BB1851" s="34"/>
      <c r="BC1851" s="34"/>
    </row>
    <row r="1852" spans="1:55">
      <c r="A1852" s="34"/>
      <c r="B1852" s="34"/>
      <c r="C1852" s="34"/>
      <c r="D1852" s="34"/>
      <c r="E1852" s="34"/>
      <c r="F1852" s="34"/>
      <c r="G1852" s="34"/>
      <c r="H1852" s="34"/>
      <c r="I1852" s="34"/>
      <c r="J1852" s="34"/>
      <c r="K1852" s="34"/>
      <c r="L1852" s="34"/>
      <c r="M1852" s="34"/>
      <c r="N1852" s="34"/>
      <c r="O1852" s="34"/>
      <c r="P1852" s="34"/>
      <c r="Q1852" s="34"/>
      <c r="R1852" s="34"/>
      <c r="S1852" s="34"/>
      <c r="T1852" s="34"/>
      <c r="U1852" s="34"/>
      <c r="V1852" s="34"/>
      <c r="W1852" s="34"/>
      <c r="X1852" s="34"/>
      <c r="Y1852" s="34"/>
      <c r="Z1852" s="34"/>
      <c r="AA1852" s="34"/>
      <c r="AB1852" s="34"/>
      <c r="AC1852" s="34"/>
      <c r="AD1852" s="34"/>
      <c r="AE1852" s="34"/>
      <c r="AF1852" s="34"/>
      <c r="AG1852" s="34"/>
      <c r="AH1852" s="34"/>
      <c r="AI1852" s="34"/>
      <c r="AJ1852" s="34"/>
      <c r="AK1852" s="34"/>
      <c r="AL1852" s="34"/>
      <c r="AM1852" s="34"/>
      <c r="AN1852" s="34"/>
      <c r="AO1852" s="34"/>
      <c r="AP1852" s="34"/>
      <c r="AQ1852" s="34"/>
      <c r="AR1852" s="34"/>
      <c r="AS1852" s="34"/>
      <c r="AT1852" s="34"/>
      <c r="AU1852" s="34"/>
      <c r="AV1852" s="34"/>
      <c r="AW1852" s="34"/>
      <c r="AX1852" s="34"/>
      <c r="AY1852" s="34"/>
      <c r="AZ1852" s="34"/>
      <c r="BA1852" s="34"/>
      <c r="BB1852" s="34"/>
      <c r="BC1852" s="34"/>
    </row>
    <row r="1853" spans="1:55">
      <c r="A1853" s="34"/>
      <c r="B1853" s="34"/>
      <c r="C1853" s="34"/>
      <c r="D1853" s="34"/>
      <c r="E1853" s="34"/>
      <c r="F1853" s="34"/>
      <c r="G1853" s="34"/>
      <c r="H1853" s="34"/>
      <c r="I1853" s="34"/>
      <c r="J1853" s="34"/>
      <c r="K1853" s="34"/>
      <c r="L1853" s="34"/>
      <c r="M1853" s="34"/>
      <c r="N1853" s="34"/>
      <c r="O1853" s="34"/>
      <c r="P1853" s="34"/>
      <c r="Q1853" s="34"/>
      <c r="R1853" s="34"/>
      <c r="S1853" s="34"/>
      <c r="T1853" s="34"/>
      <c r="U1853" s="34"/>
      <c r="V1853" s="34"/>
      <c r="W1853" s="34"/>
      <c r="X1853" s="34"/>
      <c r="Y1853" s="34"/>
      <c r="Z1853" s="34"/>
      <c r="AA1853" s="34"/>
      <c r="AB1853" s="34"/>
      <c r="AC1853" s="34"/>
      <c r="AD1853" s="34"/>
      <c r="AE1853" s="34"/>
      <c r="AF1853" s="34"/>
      <c r="AG1853" s="34"/>
      <c r="AH1853" s="34"/>
      <c r="AI1853" s="34"/>
      <c r="AJ1853" s="34"/>
      <c r="AK1853" s="34"/>
      <c r="AL1853" s="34"/>
      <c r="AM1853" s="34"/>
      <c r="AN1853" s="34"/>
      <c r="AO1853" s="34"/>
      <c r="AP1853" s="34"/>
      <c r="AQ1853" s="34"/>
      <c r="AR1853" s="34"/>
      <c r="AS1853" s="34"/>
      <c r="AT1853" s="34"/>
      <c r="AU1853" s="34"/>
      <c r="AV1853" s="34"/>
      <c r="AW1853" s="34"/>
      <c r="AX1853" s="34"/>
      <c r="AY1853" s="34"/>
      <c r="AZ1853" s="34"/>
      <c r="BA1853" s="34"/>
      <c r="BB1853" s="34"/>
      <c r="BC1853" s="34"/>
    </row>
    <row r="1854" spans="1:55">
      <c r="A1854" s="34"/>
      <c r="B1854" s="34"/>
      <c r="C1854" s="34"/>
      <c r="D1854" s="34"/>
      <c r="E1854" s="34"/>
      <c r="F1854" s="34"/>
      <c r="G1854" s="34"/>
      <c r="H1854" s="34"/>
      <c r="I1854" s="34"/>
      <c r="J1854" s="34"/>
      <c r="K1854" s="34"/>
      <c r="L1854" s="34"/>
      <c r="M1854" s="34"/>
      <c r="N1854" s="34"/>
      <c r="O1854" s="34"/>
      <c r="P1854" s="34"/>
      <c r="Q1854" s="34"/>
      <c r="R1854" s="34"/>
      <c r="S1854" s="34"/>
      <c r="T1854" s="34"/>
      <c r="U1854" s="34"/>
      <c r="V1854" s="34"/>
      <c r="W1854" s="34"/>
      <c r="X1854" s="34"/>
      <c r="Y1854" s="34"/>
      <c r="Z1854" s="34"/>
      <c r="AA1854" s="34"/>
      <c r="AB1854" s="34"/>
      <c r="AC1854" s="34"/>
      <c r="AD1854" s="34"/>
      <c r="AE1854" s="34"/>
      <c r="AF1854" s="34"/>
      <c r="AG1854" s="34"/>
      <c r="AH1854" s="34"/>
      <c r="AI1854" s="34"/>
      <c r="AJ1854" s="34"/>
      <c r="AK1854" s="34"/>
      <c r="AL1854" s="34"/>
      <c r="AM1854" s="34"/>
      <c r="AN1854" s="34"/>
      <c r="AO1854" s="34"/>
      <c r="AP1854" s="34"/>
      <c r="AQ1854" s="34"/>
      <c r="AR1854" s="34"/>
      <c r="AS1854" s="34"/>
      <c r="AT1854" s="34"/>
      <c r="AU1854" s="34"/>
      <c r="AV1854" s="34"/>
      <c r="AW1854" s="34"/>
      <c r="AX1854" s="34"/>
      <c r="AY1854" s="34"/>
      <c r="AZ1854" s="34"/>
      <c r="BA1854" s="34"/>
      <c r="BB1854" s="34"/>
      <c r="BC1854" s="34"/>
    </row>
    <row r="1855" spans="1:55">
      <c r="A1855" s="34"/>
      <c r="B1855" s="34"/>
      <c r="C1855" s="34"/>
      <c r="D1855" s="34"/>
      <c r="E1855" s="34"/>
      <c r="F1855" s="34"/>
      <c r="G1855" s="34"/>
      <c r="H1855" s="34"/>
      <c r="I1855" s="34"/>
      <c r="J1855" s="34"/>
      <c r="K1855" s="34"/>
      <c r="L1855" s="34"/>
      <c r="M1855" s="34"/>
      <c r="N1855" s="34"/>
      <c r="O1855" s="34"/>
      <c r="P1855" s="34"/>
      <c r="Q1855" s="34"/>
      <c r="R1855" s="34"/>
      <c r="S1855" s="34"/>
      <c r="T1855" s="34"/>
      <c r="U1855" s="34"/>
      <c r="V1855" s="34"/>
      <c r="W1855" s="34"/>
      <c r="X1855" s="34"/>
      <c r="Y1855" s="34"/>
      <c r="Z1855" s="34"/>
      <c r="AA1855" s="34"/>
      <c r="AB1855" s="34"/>
      <c r="AC1855" s="34"/>
      <c r="AD1855" s="34"/>
      <c r="AE1855" s="34"/>
      <c r="AF1855" s="34"/>
      <c r="AG1855" s="34"/>
      <c r="AH1855" s="34"/>
      <c r="AI1855" s="34"/>
      <c r="AJ1855" s="34"/>
      <c r="AK1855" s="34"/>
      <c r="AL1855" s="34"/>
      <c r="AM1855" s="34"/>
      <c r="AN1855" s="34"/>
      <c r="AO1855" s="34"/>
      <c r="AP1855" s="34"/>
      <c r="AQ1855" s="34"/>
      <c r="AR1855" s="34"/>
      <c r="AS1855" s="34"/>
      <c r="AT1855" s="34"/>
      <c r="AU1855" s="34"/>
      <c r="AV1855" s="34"/>
      <c r="AW1855" s="34"/>
      <c r="AX1855" s="34"/>
      <c r="AY1855" s="34"/>
      <c r="AZ1855" s="34"/>
      <c r="BA1855" s="34"/>
      <c r="BB1855" s="34"/>
      <c r="BC1855" s="34"/>
    </row>
    <row r="1856" spans="1:55">
      <c r="A1856" s="34"/>
      <c r="B1856" s="34"/>
      <c r="C1856" s="34"/>
      <c r="D1856" s="34"/>
      <c r="E1856" s="34"/>
      <c r="F1856" s="34"/>
      <c r="G1856" s="34"/>
      <c r="H1856" s="34"/>
      <c r="I1856" s="34"/>
      <c r="J1856" s="34"/>
      <c r="K1856" s="34"/>
      <c r="L1856" s="34"/>
      <c r="M1856" s="34"/>
      <c r="N1856" s="34"/>
      <c r="O1856" s="34"/>
      <c r="P1856" s="34"/>
      <c r="Q1856" s="34"/>
      <c r="R1856" s="34"/>
      <c r="S1856" s="34"/>
      <c r="T1856" s="34"/>
      <c r="U1856" s="34"/>
      <c r="V1856" s="34"/>
      <c r="W1856" s="34"/>
      <c r="X1856" s="34"/>
      <c r="Y1856" s="34"/>
      <c r="Z1856" s="34"/>
      <c r="AA1856" s="34"/>
      <c r="AB1856" s="34"/>
      <c r="AC1856" s="34"/>
      <c r="AD1856" s="34"/>
      <c r="AE1856" s="34"/>
      <c r="AF1856" s="34"/>
      <c r="AG1856" s="34"/>
      <c r="AH1856" s="34"/>
      <c r="AI1856" s="34"/>
      <c r="AJ1856" s="34"/>
      <c r="AK1856" s="34"/>
      <c r="AL1856" s="34"/>
      <c r="AM1856" s="34"/>
      <c r="AN1856" s="34"/>
      <c r="AO1856" s="34"/>
      <c r="AP1856" s="34"/>
      <c r="AQ1856" s="34"/>
      <c r="AR1856" s="34"/>
      <c r="AS1856" s="34"/>
      <c r="AT1856" s="34"/>
      <c r="AU1856" s="34"/>
      <c r="AV1856" s="34"/>
      <c r="AW1856" s="34"/>
      <c r="AX1856" s="34"/>
      <c r="AY1856" s="34"/>
      <c r="AZ1856" s="34"/>
      <c r="BA1856" s="34"/>
      <c r="BB1856" s="34"/>
      <c r="BC1856" s="34"/>
    </row>
    <row r="1857" spans="1:55">
      <c r="A1857" s="34"/>
      <c r="B1857" s="34"/>
      <c r="C1857" s="34"/>
      <c r="D1857" s="34"/>
      <c r="E1857" s="34"/>
      <c r="F1857" s="34"/>
      <c r="G1857" s="34"/>
      <c r="H1857" s="34"/>
      <c r="I1857" s="34"/>
      <c r="J1857" s="34"/>
      <c r="K1857" s="34"/>
      <c r="L1857" s="34"/>
      <c r="M1857" s="34"/>
      <c r="N1857" s="34"/>
      <c r="O1857" s="34"/>
      <c r="P1857" s="34"/>
      <c r="Q1857" s="34"/>
      <c r="R1857" s="34"/>
      <c r="S1857" s="34"/>
      <c r="T1857" s="34"/>
      <c r="U1857" s="34"/>
      <c r="V1857" s="34"/>
      <c r="W1857" s="34"/>
      <c r="X1857" s="34"/>
      <c r="Y1857" s="34"/>
      <c r="Z1857" s="34"/>
      <c r="AA1857" s="34"/>
      <c r="AB1857" s="34"/>
      <c r="AC1857" s="34"/>
      <c r="AD1857" s="34"/>
      <c r="AE1857" s="34"/>
      <c r="AF1857" s="34"/>
      <c r="AG1857" s="34"/>
      <c r="AH1857" s="34"/>
      <c r="AI1857" s="34"/>
      <c r="AJ1857" s="34"/>
      <c r="AK1857" s="34"/>
      <c r="AL1857" s="34"/>
      <c r="AM1857" s="34"/>
      <c r="AN1857" s="34"/>
      <c r="AO1857" s="34"/>
      <c r="AP1857" s="34"/>
      <c r="AQ1857" s="34"/>
      <c r="AR1857" s="34"/>
      <c r="AS1857" s="34"/>
      <c r="AT1857" s="34"/>
      <c r="AU1857" s="34"/>
      <c r="AV1857" s="34"/>
      <c r="AW1857" s="34"/>
      <c r="AX1857" s="34"/>
      <c r="AY1857" s="34"/>
      <c r="AZ1857" s="34"/>
      <c r="BA1857" s="34"/>
      <c r="BB1857" s="34"/>
      <c r="BC1857" s="34"/>
    </row>
    <row r="1858" spans="1:55">
      <c r="A1858" s="34"/>
      <c r="B1858" s="34"/>
      <c r="C1858" s="34"/>
      <c r="D1858" s="34"/>
      <c r="E1858" s="34"/>
      <c r="F1858" s="34"/>
      <c r="G1858" s="34"/>
      <c r="H1858" s="34"/>
      <c r="I1858" s="34"/>
      <c r="J1858" s="34"/>
      <c r="K1858" s="34"/>
      <c r="L1858" s="34"/>
      <c r="M1858" s="34"/>
      <c r="N1858" s="34"/>
      <c r="O1858" s="34"/>
      <c r="P1858" s="34"/>
      <c r="Q1858" s="34"/>
      <c r="R1858" s="34"/>
      <c r="S1858" s="34"/>
      <c r="T1858" s="34"/>
      <c r="U1858" s="34"/>
      <c r="V1858" s="34"/>
      <c r="W1858" s="34"/>
      <c r="X1858" s="34"/>
      <c r="Y1858" s="34"/>
      <c r="Z1858" s="34"/>
      <c r="AA1858" s="34"/>
      <c r="AB1858" s="34"/>
      <c r="AC1858" s="34"/>
      <c r="AD1858" s="34"/>
      <c r="AE1858" s="34"/>
      <c r="AF1858" s="34"/>
      <c r="AG1858" s="34"/>
      <c r="AH1858" s="34"/>
      <c r="AI1858" s="34"/>
      <c r="AJ1858" s="34"/>
      <c r="AK1858" s="34"/>
      <c r="AL1858" s="34"/>
      <c r="AM1858" s="34"/>
      <c r="AN1858" s="34"/>
      <c r="AO1858" s="34"/>
      <c r="AP1858" s="34"/>
      <c r="AQ1858" s="34"/>
      <c r="AR1858" s="34"/>
      <c r="AS1858" s="34"/>
      <c r="AT1858" s="34"/>
      <c r="AU1858" s="34"/>
      <c r="AV1858" s="34"/>
      <c r="AW1858" s="34"/>
      <c r="AX1858" s="34"/>
      <c r="AY1858" s="34"/>
      <c r="AZ1858" s="34"/>
      <c r="BA1858" s="34"/>
      <c r="BB1858" s="34"/>
      <c r="BC1858" s="34"/>
    </row>
    <row r="1859" spans="1:55">
      <c r="A1859" s="34"/>
      <c r="B1859" s="34"/>
      <c r="C1859" s="34"/>
      <c r="D1859" s="34"/>
      <c r="E1859" s="34"/>
      <c r="F1859" s="34"/>
      <c r="G1859" s="34"/>
      <c r="H1859" s="34"/>
      <c r="I1859" s="34"/>
      <c r="J1859" s="34"/>
      <c r="K1859" s="34"/>
      <c r="L1859" s="34"/>
      <c r="M1859" s="34"/>
      <c r="N1859" s="34"/>
      <c r="O1859" s="34"/>
      <c r="P1859" s="34"/>
      <c r="Q1859" s="34"/>
      <c r="R1859" s="34"/>
      <c r="S1859" s="34"/>
      <c r="T1859" s="34"/>
      <c r="U1859" s="34"/>
      <c r="V1859" s="34"/>
      <c r="W1859" s="34"/>
      <c r="X1859" s="34"/>
      <c r="Y1859" s="34"/>
      <c r="Z1859" s="34"/>
      <c r="AA1859" s="34"/>
      <c r="AB1859" s="34"/>
      <c r="AC1859" s="34"/>
      <c r="AD1859" s="34"/>
      <c r="AE1859" s="34"/>
      <c r="AF1859" s="34"/>
      <c r="AG1859" s="34"/>
      <c r="AH1859" s="34"/>
      <c r="AI1859" s="34"/>
      <c r="AJ1859" s="34"/>
      <c r="AK1859" s="34"/>
      <c r="AL1859" s="34"/>
      <c r="AM1859" s="34"/>
      <c r="AN1859" s="34"/>
      <c r="AO1859" s="34"/>
      <c r="AP1859" s="34"/>
      <c r="AQ1859" s="34"/>
      <c r="AR1859" s="34"/>
      <c r="AS1859" s="34"/>
      <c r="AT1859" s="34"/>
      <c r="AU1859" s="34"/>
      <c r="AV1859" s="34"/>
      <c r="AW1859" s="34"/>
      <c r="AX1859" s="34"/>
      <c r="AY1859" s="34"/>
      <c r="AZ1859" s="34"/>
      <c r="BA1859" s="34"/>
      <c r="BB1859" s="34"/>
      <c r="BC1859" s="34"/>
    </row>
    <row r="1860" spans="1:55">
      <c r="A1860" s="34"/>
      <c r="B1860" s="34"/>
      <c r="C1860" s="34"/>
      <c r="D1860" s="34"/>
      <c r="E1860" s="34"/>
      <c r="F1860" s="34"/>
      <c r="G1860" s="34"/>
      <c r="H1860" s="34"/>
      <c r="I1860" s="34"/>
      <c r="J1860" s="34"/>
      <c r="K1860" s="34"/>
      <c r="L1860" s="34"/>
      <c r="M1860" s="34"/>
      <c r="N1860" s="34"/>
      <c r="O1860" s="34"/>
      <c r="P1860" s="34"/>
      <c r="Q1860" s="34"/>
      <c r="R1860" s="34"/>
      <c r="S1860" s="34"/>
      <c r="T1860" s="34"/>
      <c r="U1860" s="34"/>
      <c r="V1860" s="34"/>
      <c r="W1860" s="34"/>
      <c r="X1860" s="34"/>
      <c r="Y1860" s="34"/>
      <c r="Z1860" s="34"/>
      <c r="AA1860" s="34"/>
      <c r="AB1860" s="34"/>
      <c r="AC1860" s="34"/>
      <c r="AD1860" s="34"/>
      <c r="AE1860" s="34"/>
      <c r="AF1860" s="34"/>
      <c r="AG1860" s="34"/>
      <c r="AH1860" s="34"/>
      <c r="AI1860" s="34"/>
      <c r="AJ1860" s="34"/>
      <c r="AK1860" s="34"/>
      <c r="AL1860" s="34"/>
      <c r="AM1860" s="34"/>
      <c r="AN1860" s="34"/>
      <c r="AO1860" s="34"/>
      <c r="AP1860" s="34"/>
      <c r="AQ1860" s="34"/>
      <c r="AR1860" s="34"/>
      <c r="AS1860" s="34"/>
      <c r="AT1860" s="34"/>
      <c r="AU1860" s="34"/>
      <c r="AV1860" s="34"/>
      <c r="AW1860" s="34"/>
      <c r="AX1860" s="34"/>
      <c r="AY1860" s="34"/>
      <c r="AZ1860" s="34"/>
      <c r="BA1860" s="34"/>
      <c r="BB1860" s="34"/>
      <c r="BC1860" s="34"/>
    </row>
    <row r="1861" spans="1:55">
      <c r="A1861" s="34"/>
      <c r="B1861" s="34"/>
      <c r="C1861" s="34"/>
      <c r="D1861" s="34"/>
      <c r="E1861" s="34"/>
      <c r="F1861" s="34"/>
      <c r="G1861" s="34"/>
      <c r="H1861" s="34"/>
      <c r="I1861" s="34"/>
      <c r="J1861" s="34"/>
      <c r="K1861" s="34"/>
      <c r="L1861" s="34"/>
      <c r="M1861" s="34"/>
      <c r="N1861" s="34"/>
      <c r="O1861" s="34"/>
      <c r="P1861" s="34"/>
      <c r="Q1861" s="34"/>
      <c r="R1861" s="34"/>
      <c r="S1861" s="34"/>
      <c r="T1861" s="34"/>
      <c r="U1861" s="34"/>
      <c r="V1861" s="34"/>
      <c r="W1861" s="34"/>
      <c r="X1861" s="34"/>
      <c r="Y1861" s="34"/>
      <c r="Z1861" s="34"/>
      <c r="AA1861" s="34"/>
      <c r="AB1861" s="34"/>
      <c r="AC1861" s="34"/>
      <c r="AD1861" s="34"/>
      <c r="AE1861" s="34"/>
      <c r="AF1861" s="34"/>
      <c r="AG1861" s="34"/>
      <c r="AH1861" s="34"/>
      <c r="AI1861" s="34"/>
      <c r="AJ1861" s="34"/>
      <c r="AK1861" s="34"/>
      <c r="AL1861" s="34"/>
      <c r="AM1861" s="34"/>
      <c r="AN1861" s="34"/>
      <c r="AO1861" s="34"/>
      <c r="AP1861" s="34"/>
      <c r="AQ1861" s="34"/>
      <c r="AR1861" s="34"/>
      <c r="AS1861" s="34"/>
      <c r="AT1861" s="34"/>
      <c r="AU1861" s="34"/>
      <c r="AV1861" s="34"/>
      <c r="AW1861" s="34"/>
      <c r="AX1861" s="34"/>
      <c r="AY1861" s="34"/>
      <c r="AZ1861" s="34"/>
      <c r="BA1861" s="34"/>
      <c r="BB1861" s="34"/>
      <c r="BC1861" s="34"/>
    </row>
    <row r="1862" spans="1:55">
      <c r="A1862" s="34"/>
      <c r="B1862" s="34"/>
      <c r="C1862" s="34"/>
      <c r="D1862" s="34"/>
      <c r="E1862" s="34"/>
      <c r="F1862" s="34"/>
      <c r="G1862" s="34"/>
      <c r="H1862" s="34"/>
      <c r="I1862" s="34"/>
      <c r="J1862" s="34"/>
      <c r="K1862" s="34"/>
      <c r="L1862" s="34"/>
      <c r="M1862" s="34"/>
      <c r="N1862" s="34"/>
      <c r="O1862" s="34"/>
      <c r="P1862" s="34"/>
      <c r="Q1862" s="34"/>
      <c r="R1862" s="34"/>
      <c r="S1862" s="34"/>
      <c r="T1862" s="34"/>
      <c r="U1862" s="34"/>
      <c r="V1862" s="34"/>
      <c r="W1862" s="34"/>
      <c r="X1862" s="34"/>
      <c r="Y1862" s="34"/>
      <c r="Z1862" s="34"/>
      <c r="AA1862" s="34"/>
      <c r="AB1862" s="34"/>
      <c r="AC1862" s="34"/>
      <c r="AD1862" s="34"/>
      <c r="AE1862" s="34"/>
      <c r="AF1862" s="34"/>
      <c r="AG1862" s="34"/>
      <c r="AH1862" s="34"/>
      <c r="AI1862" s="34"/>
      <c r="AJ1862" s="34"/>
      <c r="AK1862" s="34"/>
      <c r="AL1862" s="34"/>
      <c r="AM1862" s="34"/>
      <c r="AN1862" s="34"/>
      <c r="AO1862" s="34"/>
      <c r="AP1862" s="34"/>
      <c r="AQ1862" s="34"/>
      <c r="AR1862" s="34"/>
      <c r="AS1862" s="34"/>
      <c r="AT1862" s="34"/>
      <c r="AU1862" s="34"/>
      <c r="AV1862" s="34"/>
      <c r="AW1862" s="34"/>
      <c r="AX1862" s="34"/>
      <c r="AY1862" s="34"/>
      <c r="AZ1862" s="34"/>
      <c r="BA1862" s="34"/>
      <c r="BB1862" s="34"/>
      <c r="BC1862" s="34"/>
    </row>
    <row r="1863" spans="1:55">
      <c r="A1863" s="34"/>
      <c r="B1863" s="34"/>
      <c r="C1863" s="34"/>
      <c r="D1863" s="34"/>
      <c r="E1863" s="34"/>
      <c r="F1863" s="34"/>
      <c r="G1863" s="34"/>
      <c r="H1863" s="34"/>
      <c r="I1863" s="34"/>
      <c r="J1863" s="34"/>
      <c r="K1863" s="34"/>
      <c r="L1863" s="34"/>
      <c r="M1863" s="34"/>
      <c r="N1863" s="34"/>
      <c r="O1863" s="34"/>
      <c r="P1863" s="34"/>
      <c r="Q1863" s="34"/>
      <c r="R1863" s="34"/>
      <c r="S1863" s="34"/>
      <c r="T1863" s="34"/>
      <c r="U1863" s="34"/>
      <c r="V1863" s="34"/>
      <c r="W1863" s="34"/>
      <c r="X1863" s="34"/>
      <c r="Y1863" s="34"/>
      <c r="Z1863" s="34"/>
      <c r="AA1863" s="34"/>
      <c r="AB1863" s="34"/>
      <c r="AC1863" s="34"/>
      <c r="AD1863" s="34"/>
      <c r="AE1863" s="34"/>
      <c r="AF1863" s="34"/>
      <c r="AG1863" s="34"/>
      <c r="AH1863" s="34"/>
      <c r="AI1863" s="34"/>
      <c r="AJ1863" s="34"/>
      <c r="AK1863" s="34"/>
      <c r="AL1863" s="34"/>
      <c r="AM1863" s="34"/>
      <c r="AN1863" s="34"/>
      <c r="AO1863" s="34"/>
      <c r="AP1863" s="34"/>
      <c r="AQ1863" s="34"/>
      <c r="AR1863" s="34"/>
      <c r="AS1863" s="34"/>
      <c r="AT1863" s="34"/>
      <c r="AU1863" s="34"/>
      <c r="AV1863" s="34"/>
      <c r="AW1863" s="34"/>
      <c r="AX1863" s="34"/>
      <c r="AY1863" s="34"/>
      <c r="AZ1863" s="34"/>
      <c r="BA1863" s="34"/>
      <c r="BB1863" s="34"/>
      <c r="BC1863" s="34"/>
    </row>
    <row r="1864" spans="1:55">
      <c r="A1864" s="34"/>
      <c r="B1864" s="34"/>
      <c r="C1864" s="34"/>
      <c r="D1864" s="34"/>
      <c r="E1864" s="34"/>
      <c r="F1864" s="34"/>
      <c r="G1864" s="34"/>
      <c r="H1864" s="34"/>
      <c r="I1864" s="34"/>
      <c r="J1864" s="34"/>
      <c r="K1864" s="34"/>
      <c r="L1864" s="34"/>
      <c r="M1864" s="34"/>
      <c r="N1864" s="34"/>
      <c r="O1864" s="34"/>
      <c r="P1864" s="34"/>
      <c r="Q1864" s="34"/>
      <c r="R1864" s="34"/>
      <c r="S1864" s="34"/>
      <c r="T1864" s="34"/>
      <c r="U1864" s="34"/>
      <c r="V1864" s="34"/>
      <c r="W1864" s="34"/>
      <c r="X1864" s="34"/>
      <c r="Y1864" s="34"/>
      <c r="Z1864" s="34"/>
      <c r="AA1864" s="34"/>
      <c r="AB1864" s="34"/>
      <c r="AC1864" s="34"/>
      <c r="AD1864" s="34"/>
      <c r="AE1864" s="34"/>
      <c r="AF1864" s="34"/>
      <c r="AG1864" s="34"/>
      <c r="AH1864" s="34"/>
      <c r="AI1864" s="34"/>
      <c r="AJ1864" s="34"/>
      <c r="AK1864" s="34"/>
      <c r="AL1864" s="34"/>
      <c r="AM1864" s="34"/>
      <c r="AN1864" s="34"/>
      <c r="AO1864" s="34"/>
      <c r="AP1864" s="34"/>
      <c r="AQ1864" s="34"/>
      <c r="AR1864" s="34"/>
      <c r="AS1864" s="34"/>
      <c r="AT1864" s="34"/>
      <c r="AU1864" s="34"/>
      <c r="AV1864" s="34"/>
      <c r="AW1864" s="34"/>
      <c r="AX1864" s="34"/>
      <c r="AY1864" s="34"/>
      <c r="AZ1864" s="34"/>
      <c r="BA1864" s="34"/>
      <c r="BB1864" s="34"/>
      <c r="BC1864" s="34"/>
    </row>
    <row r="1865" spans="1:55">
      <c r="A1865" s="34"/>
      <c r="B1865" s="34"/>
      <c r="C1865" s="34"/>
      <c r="D1865" s="34"/>
      <c r="E1865" s="34"/>
      <c r="F1865" s="34"/>
      <c r="G1865" s="34"/>
      <c r="H1865" s="34"/>
      <c r="I1865" s="34"/>
      <c r="J1865" s="34"/>
      <c r="K1865" s="34"/>
      <c r="L1865" s="34"/>
      <c r="M1865" s="34"/>
      <c r="N1865" s="34"/>
      <c r="O1865" s="34"/>
      <c r="P1865" s="34"/>
      <c r="Q1865" s="34"/>
      <c r="R1865" s="34"/>
      <c r="S1865" s="34"/>
      <c r="T1865" s="34"/>
      <c r="U1865" s="34"/>
      <c r="V1865" s="34"/>
      <c r="W1865" s="34"/>
      <c r="X1865" s="34"/>
      <c r="Y1865" s="34"/>
      <c r="Z1865" s="34"/>
      <c r="AA1865" s="34"/>
      <c r="AB1865" s="34"/>
      <c r="AC1865" s="34"/>
      <c r="AD1865" s="34"/>
      <c r="AE1865" s="34"/>
      <c r="AF1865" s="34"/>
      <c r="AG1865" s="34"/>
      <c r="AH1865" s="34"/>
      <c r="AI1865" s="34"/>
      <c r="AJ1865" s="34"/>
      <c r="AK1865" s="34"/>
      <c r="AL1865" s="34"/>
      <c r="AM1865" s="34"/>
      <c r="AN1865" s="34"/>
      <c r="AO1865" s="34"/>
      <c r="AP1865" s="34"/>
      <c r="AQ1865" s="34"/>
      <c r="AR1865" s="34"/>
      <c r="AS1865" s="34"/>
      <c r="AT1865" s="34"/>
      <c r="AU1865" s="34"/>
      <c r="AV1865" s="34"/>
      <c r="AW1865" s="34"/>
      <c r="AX1865" s="34"/>
      <c r="AY1865" s="34"/>
      <c r="AZ1865" s="34"/>
      <c r="BA1865" s="34"/>
      <c r="BB1865" s="34"/>
      <c r="BC1865" s="34"/>
    </row>
    <row r="1866" spans="1:55">
      <c r="A1866" s="34"/>
      <c r="B1866" s="34"/>
      <c r="C1866" s="34"/>
      <c r="D1866" s="34"/>
      <c r="E1866" s="34"/>
      <c r="F1866" s="34"/>
      <c r="G1866" s="34"/>
      <c r="H1866" s="34"/>
      <c r="I1866" s="34"/>
      <c r="J1866" s="34"/>
      <c r="K1866" s="34"/>
      <c r="L1866" s="34"/>
      <c r="M1866" s="34"/>
      <c r="N1866" s="34"/>
      <c r="O1866" s="34"/>
      <c r="P1866" s="34"/>
      <c r="Q1866" s="34"/>
      <c r="R1866" s="34"/>
      <c r="S1866" s="34"/>
      <c r="T1866" s="34"/>
      <c r="U1866" s="34"/>
      <c r="V1866" s="34"/>
      <c r="W1866" s="34"/>
      <c r="X1866" s="34"/>
      <c r="Y1866" s="34"/>
      <c r="Z1866" s="34"/>
      <c r="AA1866" s="34"/>
      <c r="AB1866" s="34"/>
      <c r="AC1866" s="34"/>
      <c r="AD1866" s="34"/>
      <c r="AE1866" s="34"/>
      <c r="AF1866" s="34"/>
      <c r="AG1866" s="34"/>
      <c r="AH1866" s="34"/>
      <c r="AI1866" s="34"/>
      <c r="AJ1866" s="34"/>
      <c r="AK1866" s="34"/>
      <c r="AL1866" s="34"/>
      <c r="AM1866" s="34"/>
      <c r="AN1866" s="34"/>
      <c r="AO1866" s="34"/>
      <c r="AP1866" s="34"/>
      <c r="AQ1866" s="34"/>
      <c r="AR1866" s="34"/>
      <c r="AS1866" s="34"/>
      <c r="AT1866" s="34"/>
      <c r="AU1866" s="34"/>
      <c r="AV1866" s="34"/>
      <c r="AW1866" s="34"/>
      <c r="AX1866" s="34"/>
      <c r="AY1866" s="34"/>
      <c r="AZ1866" s="34"/>
      <c r="BA1866" s="34"/>
      <c r="BB1866" s="34"/>
      <c r="BC1866" s="34"/>
    </row>
    <row r="1867" spans="1:55">
      <c r="A1867" s="34"/>
      <c r="B1867" s="34"/>
      <c r="C1867" s="34"/>
      <c r="D1867" s="34"/>
      <c r="E1867" s="34"/>
      <c r="F1867" s="34"/>
      <c r="G1867" s="34"/>
      <c r="H1867" s="34"/>
      <c r="I1867" s="34"/>
      <c r="J1867" s="34"/>
      <c r="K1867" s="34"/>
      <c r="L1867" s="34"/>
      <c r="M1867" s="34"/>
      <c r="N1867" s="34"/>
      <c r="O1867" s="34"/>
      <c r="P1867" s="34"/>
      <c r="Q1867" s="34"/>
      <c r="R1867" s="34"/>
      <c r="S1867" s="34"/>
      <c r="T1867" s="34"/>
      <c r="U1867" s="34"/>
      <c r="V1867" s="34"/>
      <c r="W1867" s="34"/>
      <c r="X1867" s="34"/>
      <c r="Y1867" s="34"/>
      <c r="Z1867" s="34"/>
      <c r="AA1867" s="34"/>
      <c r="AB1867" s="34"/>
      <c r="AC1867" s="34"/>
      <c r="AD1867" s="34"/>
      <c r="AE1867" s="34"/>
      <c r="AF1867" s="34"/>
      <c r="AG1867" s="34"/>
      <c r="AH1867" s="34"/>
      <c r="AI1867" s="34"/>
      <c r="AJ1867" s="34"/>
      <c r="AK1867" s="34"/>
      <c r="AL1867" s="34"/>
      <c r="AM1867" s="34"/>
      <c r="AN1867" s="34"/>
      <c r="AO1867" s="34"/>
      <c r="AP1867" s="34"/>
      <c r="AQ1867" s="34"/>
      <c r="AR1867" s="34"/>
      <c r="AS1867" s="34"/>
      <c r="AT1867" s="34"/>
      <c r="AU1867" s="34"/>
      <c r="AV1867" s="34"/>
      <c r="AW1867" s="34"/>
      <c r="AX1867" s="34"/>
      <c r="AY1867" s="34"/>
      <c r="AZ1867" s="34"/>
      <c r="BA1867" s="34"/>
      <c r="BB1867" s="34"/>
      <c r="BC1867" s="34"/>
    </row>
    <row r="1868" spans="1:55">
      <c r="A1868" s="34"/>
      <c r="B1868" s="34"/>
      <c r="C1868" s="34"/>
      <c r="D1868" s="34"/>
      <c r="E1868" s="34"/>
      <c r="F1868" s="34"/>
      <c r="G1868" s="34"/>
      <c r="H1868" s="34"/>
      <c r="I1868" s="34"/>
      <c r="J1868" s="34"/>
      <c r="K1868" s="34"/>
      <c r="L1868" s="34"/>
      <c r="M1868" s="34"/>
      <c r="N1868" s="34"/>
      <c r="O1868" s="34"/>
      <c r="P1868" s="34"/>
      <c r="Q1868" s="34"/>
      <c r="R1868" s="34"/>
      <c r="S1868" s="34"/>
      <c r="T1868" s="34"/>
      <c r="U1868" s="34"/>
      <c r="V1868" s="34"/>
      <c r="W1868" s="34"/>
      <c r="X1868" s="34"/>
      <c r="Y1868" s="34"/>
      <c r="Z1868" s="34"/>
      <c r="AA1868" s="34"/>
      <c r="AB1868" s="34"/>
      <c r="AC1868" s="34"/>
      <c r="AD1868" s="34"/>
      <c r="AE1868" s="34"/>
      <c r="AF1868" s="34"/>
      <c r="AG1868" s="34"/>
      <c r="AH1868" s="34"/>
      <c r="AI1868" s="34"/>
      <c r="AJ1868" s="34"/>
      <c r="AK1868" s="34"/>
      <c r="AL1868" s="34"/>
      <c r="AM1868" s="34"/>
      <c r="AN1868" s="34"/>
      <c r="AO1868" s="34"/>
      <c r="AP1868" s="34"/>
      <c r="AQ1868" s="34"/>
      <c r="AR1868" s="34"/>
      <c r="AS1868" s="34"/>
      <c r="AT1868" s="34"/>
      <c r="AU1868" s="34"/>
      <c r="AV1868" s="34"/>
      <c r="AW1868" s="34"/>
      <c r="AX1868" s="34"/>
      <c r="AY1868" s="34"/>
      <c r="AZ1868" s="34"/>
      <c r="BA1868" s="34"/>
      <c r="BB1868" s="34"/>
      <c r="BC1868" s="34"/>
    </row>
    <row r="1869" spans="1:55">
      <c r="A1869" s="34"/>
      <c r="B1869" s="34"/>
      <c r="C1869" s="34"/>
      <c r="D1869" s="34"/>
      <c r="E1869" s="34"/>
      <c r="F1869" s="34"/>
      <c r="G1869" s="34"/>
      <c r="H1869" s="34"/>
      <c r="I1869" s="34"/>
      <c r="J1869" s="34"/>
      <c r="K1869" s="34"/>
      <c r="L1869" s="34"/>
      <c r="M1869" s="34"/>
      <c r="N1869" s="34"/>
      <c r="O1869" s="34"/>
      <c r="P1869" s="34"/>
      <c r="Q1869" s="34"/>
      <c r="R1869" s="34"/>
      <c r="S1869" s="34"/>
      <c r="T1869" s="34"/>
      <c r="U1869" s="34"/>
      <c r="V1869" s="34"/>
      <c r="W1869" s="34"/>
      <c r="X1869" s="34"/>
      <c r="Y1869" s="34"/>
      <c r="Z1869" s="34"/>
      <c r="AA1869" s="34"/>
      <c r="AB1869" s="34"/>
      <c r="AC1869" s="34"/>
      <c r="AD1869" s="34"/>
      <c r="AE1869" s="34"/>
      <c r="AF1869" s="34"/>
      <c r="AG1869" s="34"/>
      <c r="AH1869" s="34"/>
      <c r="AI1869" s="34"/>
      <c r="AJ1869" s="34"/>
      <c r="AK1869" s="34"/>
      <c r="AL1869" s="34"/>
      <c r="AM1869" s="34"/>
      <c r="AN1869" s="34"/>
      <c r="AO1869" s="34"/>
      <c r="AP1869" s="34"/>
      <c r="AQ1869" s="34"/>
      <c r="AR1869" s="34"/>
      <c r="AS1869" s="34"/>
      <c r="AT1869" s="34"/>
      <c r="AU1869" s="34"/>
      <c r="AV1869" s="34"/>
      <c r="AW1869" s="34"/>
      <c r="AX1869" s="34"/>
      <c r="AY1869" s="34"/>
      <c r="AZ1869" s="34"/>
      <c r="BA1869" s="34"/>
      <c r="BB1869" s="34"/>
      <c r="BC1869" s="34"/>
    </row>
    <row r="1870" spans="1:55">
      <c r="A1870" s="34"/>
      <c r="B1870" s="34"/>
      <c r="C1870" s="34"/>
      <c r="D1870" s="34"/>
      <c r="E1870" s="34"/>
      <c r="F1870" s="34"/>
      <c r="G1870" s="34"/>
      <c r="H1870" s="34"/>
      <c r="I1870" s="34"/>
      <c r="J1870" s="34"/>
      <c r="K1870" s="34"/>
      <c r="L1870" s="34"/>
      <c r="M1870" s="34"/>
      <c r="N1870" s="34"/>
      <c r="O1870" s="34"/>
      <c r="P1870" s="34"/>
      <c r="Q1870" s="34"/>
      <c r="R1870" s="34"/>
      <c r="S1870" s="34"/>
      <c r="T1870" s="34"/>
      <c r="U1870" s="34"/>
      <c r="V1870" s="34"/>
      <c r="W1870" s="34"/>
      <c r="X1870" s="34"/>
      <c r="Y1870" s="34"/>
      <c r="Z1870" s="34"/>
      <c r="AA1870" s="34"/>
      <c r="AB1870" s="34"/>
      <c r="AC1870" s="34"/>
      <c r="AD1870" s="34"/>
      <c r="AE1870" s="34"/>
      <c r="AF1870" s="34"/>
      <c r="AG1870" s="34"/>
      <c r="AH1870" s="34"/>
      <c r="AI1870" s="34"/>
      <c r="AJ1870" s="34"/>
      <c r="AK1870" s="34"/>
      <c r="AL1870" s="34"/>
      <c r="AM1870" s="34"/>
      <c r="AN1870" s="34"/>
      <c r="AO1870" s="34"/>
      <c r="AP1870" s="34"/>
      <c r="AQ1870" s="34"/>
      <c r="AR1870" s="34"/>
      <c r="AS1870" s="34"/>
      <c r="AT1870" s="34"/>
      <c r="AU1870" s="34"/>
      <c r="AV1870" s="34"/>
      <c r="AW1870" s="34"/>
      <c r="AX1870" s="34"/>
      <c r="AY1870" s="34"/>
      <c r="AZ1870" s="34"/>
      <c r="BA1870" s="34"/>
      <c r="BB1870" s="34"/>
      <c r="BC1870" s="34"/>
    </row>
    <row r="1871" spans="1:55">
      <c r="A1871" s="34"/>
      <c r="B1871" s="34"/>
      <c r="C1871" s="34"/>
      <c r="D1871" s="34"/>
      <c r="E1871" s="34"/>
      <c r="F1871" s="34"/>
      <c r="G1871" s="34"/>
      <c r="H1871" s="34"/>
      <c r="I1871" s="34"/>
      <c r="J1871" s="34"/>
      <c r="K1871" s="34"/>
      <c r="L1871" s="34"/>
      <c r="M1871" s="34"/>
      <c r="N1871" s="34"/>
      <c r="O1871" s="34"/>
      <c r="P1871" s="34"/>
      <c r="Q1871" s="34"/>
      <c r="R1871" s="34"/>
      <c r="S1871" s="34"/>
      <c r="T1871" s="34"/>
      <c r="U1871" s="34"/>
      <c r="V1871" s="34"/>
      <c r="W1871" s="34"/>
      <c r="X1871" s="34"/>
      <c r="Y1871" s="34"/>
      <c r="Z1871" s="34"/>
      <c r="AA1871" s="34"/>
      <c r="AB1871" s="34"/>
      <c r="AC1871" s="34"/>
      <c r="AD1871" s="34"/>
      <c r="AE1871" s="34"/>
      <c r="AF1871" s="34"/>
      <c r="AG1871" s="34"/>
      <c r="AH1871" s="34"/>
      <c r="AI1871" s="34"/>
      <c r="AJ1871" s="34"/>
      <c r="AK1871" s="34"/>
      <c r="AL1871" s="34"/>
      <c r="AM1871" s="34"/>
      <c r="AN1871" s="34"/>
      <c r="AO1871" s="34"/>
      <c r="AP1871" s="34"/>
      <c r="AQ1871" s="34"/>
      <c r="AR1871" s="34"/>
      <c r="AS1871" s="34"/>
      <c r="AT1871" s="34"/>
      <c r="AU1871" s="34"/>
      <c r="AV1871" s="34"/>
      <c r="AW1871" s="34"/>
      <c r="AX1871" s="34"/>
      <c r="AY1871" s="34"/>
      <c r="AZ1871" s="34"/>
      <c r="BA1871" s="34"/>
      <c r="BB1871" s="34"/>
      <c r="BC1871" s="34"/>
    </row>
    <row r="1872" spans="1:55">
      <c r="A1872" s="34"/>
      <c r="B1872" s="34"/>
      <c r="C1872" s="34"/>
      <c r="D1872" s="34"/>
      <c r="E1872" s="34"/>
      <c r="F1872" s="34"/>
      <c r="G1872" s="34"/>
      <c r="H1872" s="34"/>
      <c r="I1872" s="34"/>
      <c r="J1872" s="34"/>
      <c r="K1872" s="34"/>
      <c r="L1872" s="34"/>
      <c r="M1872" s="34"/>
      <c r="N1872" s="34"/>
      <c r="O1872" s="34"/>
      <c r="P1872" s="34"/>
      <c r="Q1872" s="34"/>
      <c r="R1872" s="34"/>
      <c r="S1872" s="34"/>
      <c r="T1872" s="34"/>
      <c r="U1872" s="34"/>
      <c r="V1872" s="34"/>
      <c r="W1872" s="34"/>
      <c r="X1872" s="34"/>
      <c r="Y1872" s="34"/>
      <c r="Z1872" s="34"/>
      <c r="AA1872" s="34"/>
      <c r="AB1872" s="34"/>
      <c r="AC1872" s="34"/>
      <c r="AD1872" s="34"/>
      <c r="AE1872" s="34"/>
      <c r="AF1872" s="34"/>
      <c r="AG1872" s="34"/>
      <c r="AH1872" s="34"/>
      <c r="AI1872" s="34"/>
      <c r="AJ1872" s="34"/>
      <c r="AK1872" s="34"/>
      <c r="AL1872" s="34"/>
      <c r="AM1872" s="34"/>
      <c r="AN1872" s="34"/>
      <c r="AO1872" s="34"/>
      <c r="AP1872" s="34"/>
      <c r="AQ1872" s="34"/>
      <c r="AR1872" s="34"/>
      <c r="AS1872" s="34"/>
      <c r="AT1872" s="34"/>
      <c r="AU1872" s="34"/>
      <c r="AV1872" s="34"/>
      <c r="AW1872" s="34"/>
      <c r="AX1872" s="34"/>
      <c r="AY1872" s="34"/>
      <c r="AZ1872" s="34"/>
      <c r="BA1872" s="34"/>
      <c r="BB1872" s="34"/>
      <c r="BC1872" s="34"/>
    </row>
    <row r="1873" spans="1:55">
      <c r="A1873" s="34"/>
      <c r="B1873" s="34"/>
      <c r="C1873" s="34"/>
      <c r="D1873" s="34"/>
      <c r="E1873" s="34"/>
      <c r="F1873" s="34"/>
      <c r="G1873" s="34"/>
      <c r="H1873" s="34"/>
      <c r="I1873" s="34"/>
      <c r="J1873" s="34"/>
      <c r="K1873" s="34"/>
      <c r="L1873" s="34"/>
      <c r="M1873" s="34"/>
      <c r="N1873" s="34"/>
      <c r="O1873" s="34"/>
      <c r="P1873" s="34"/>
      <c r="Q1873" s="34"/>
      <c r="R1873" s="34"/>
      <c r="S1873" s="34"/>
      <c r="T1873" s="34"/>
      <c r="U1873" s="34"/>
      <c r="V1873" s="34"/>
      <c r="W1873" s="34"/>
      <c r="X1873" s="34"/>
      <c r="Y1873" s="34"/>
      <c r="Z1873" s="34"/>
      <c r="AA1873" s="34"/>
      <c r="AB1873" s="34"/>
      <c r="AC1873" s="34"/>
      <c r="AD1873" s="34"/>
      <c r="AE1873" s="34"/>
      <c r="AF1873" s="34"/>
      <c r="AG1873" s="34"/>
      <c r="AH1873" s="34"/>
      <c r="AI1873" s="34"/>
      <c r="AJ1873" s="34"/>
      <c r="AK1873" s="34"/>
      <c r="AL1873" s="34"/>
      <c r="AM1873" s="34"/>
      <c r="AN1873" s="34"/>
      <c r="AO1873" s="34"/>
      <c r="AP1873" s="34"/>
      <c r="AQ1873" s="34"/>
      <c r="AR1873" s="34"/>
      <c r="AS1873" s="34"/>
      <c r="AT1873" s="34"/>
      <c r="AU1873" s="34"/>
      <c r="AV1873" s="34"/>
      <c r="AW1873" s="34"/>
      <c r="AX1873" s="34"/>
      <c r="AY1873" s="34"/>
      <c r="AZ1873" s="34"/>
      <c r="BA1873" s="34"/>
      <c r="BB1873" s="34"/>
      <c r="BC1873" s="34"/>
    </row>
    <row r="1874" spans="1:55">
      <c r="A1874" s="34"/>
      <c r="B1874" s="34"/>
      <c r="C1874" s="34"/>
      <c r="D1874" s="34"/>
      <c r="E1874" s="34"/>
      <c r="F1874" s="34"/>
      <c r="G1874" s="34"/>
      <c r="H1874" s="34"/>
      <c r="I1874" s="34"/>
      <c r="J1874" s="34"/>
      <c r="K1874" s="34"/>
      <c r="L1874" s="34"/>
      <c r="M1874" s="34"/>
      <c r="N1874" s="34"/>
      <c r="O1874" s="34"/>
      <c r="P1874" s="34"/>
      <c r="Q1874" s="34"/>
      <c r="R1874" s="34"/>
      <c r="S1874" s="34"/>
      <c r="T1874" s="34"/>
      <c r="U1874" s="34"/>
      <c r="V1874" s="34"/>
      <c r="W1874" s="34"/>
      <c r="X1874" s="34"/>
      <c r="Y1874" s="34"/>
      <c r="Z1874" s="34"/>
      <c r="AA1874" s="34"/>
      <c r="AB1874" s="34"/>
      <c r="AC1874" s="34"/>
      <c r="AD1874" s="34"/>
      <c r="AE1874" s="34"/>
      <c r="AF1874" s="34"/>
      <c r="AG1874" s="34"/>
      <c r="AH1874" s="34"/>
      <c r="AI1874" s="34"/>
      <c r="AJ1874" s="34"/>
      <c r="AK1874" s="34"/>
      <c r="AL1874" s="34"/>
      <c r="AM1874" s="34"/>
      <c r="AN1874" s="34"/>
      <c r="AO1874" s="34"/>
      <c r="AP1874" s="34"/>
      <c r="AQ1874" s="34"/>
      <c r="AR1874" s="34"/>
      <c r="AS1874" s="34"/>
      <c r="AT1874" s="34"/>
      <c r="AU1874" s="34"/>
      <c r="AV1874" s="34"/>
      <c r="AW1874" s="34"/>
      <c r="AX1874" s="34"/>
      <c r="AY1874" s="34"/>
      <c r="AZ1874" s="34"/>
      <c r="BA1874" s="34"/>
      <c r="BB1874" s="34"/>
      <c r="BC1874" s="34"/>
    </row>
    <row r="1875" spans="1:55">
      <c r="A1875" s="34"/>
      <c r="B1875" s="34"/>
      <c r="C1875" s="34"/>
      <c r="D1875" s="34"/>
      <c r="E1875" s="34"/>
      <c r="F1875" s="34"/>
      <c r="G1875" s="34"/>
      <c r="H1875" s="34"/>
      <c r="I1875" s="34"/>
      <c r="J1875" s="34"/>
      <c r="K1875" s="34"/>
      <c r="L1875" s="34"/>
      <c r="M1875" s="34"/>
      <c r="N1875" s="34"/>
      <c r="O1875" s="34"/>
      <c r="P1875" s="34"/>
      <c r="Q1875" s="34"/>
      <c r="R1875" s="34"/>
      <c r="S1875" s="34"/>
      <c r="T1875" s="34"/>
      <c r="U1875" s="34"/>
      <c r="V1875" s="34"/>
      <c r="W1875" s="34"/>
      <c r="X1875" s="34"/>
      <c r="Y1875" s="34"/>
      <c r="Z1875" s="34"/>
      <c r="AA1875" s="34"/>
      <c r="AB1875" s="34"/>
      <c r="AC1875" s="34"/>
      <c r="AD1875" s="34"/>
      <c r="AE1875" s="34"/>
      <c r="AF1875" s="34"/>
      <c r="AG1875" s="34"/>
      <c r="AH1875" s="34"/>
      <c r="AI1875" s="34"/>
      <c r="AJ1875" s="34"/>
      <c r="AK1875" s="34"/>
      <c r="AL1875" s="34"/>
      <c r="AM1875" s="34"/>
      <c r="AN1875" s="34"/>
      <c r="AO1875" s="34"/>
      <c r="AP1875" s="34"/>
      <c r="AQ1875" s="34"/>
      <c r="AR1875" s="34"/>
      <c r="AS1875" s="34"/>
      <c r="AT1875" s="34"/>
      <c r="AU1875" s="34"/>
      <c r="AV1875" s="34"/>
      <c r="AW1875" s="34"/>
      <c r="AX1875" s="34"/>
      <c r="AY1875" s="34"/>
      <c r="AZ1875" s="34"/>
      <c r="BA1875" s="34"/>
      <c r="BB1875" s="34"/>
      <c r="BC1875" s="34"/>
    </row>
    <row r="1876" spans="1:55">
      <c r="A1876" s="34"/>
      <c r="B1876" s="34"/>
      <c r="C1876" s="34"/>
      <c r="D1876" s="34"/>
      <c r="E1876" s="34"/>
      <c r="F1876" s="34"/>
      <c r="G1876" s="34"/>
      <c r="H1876" s="34"/>
      <c r="I1876" s="34"/>
      <c r="J1876" s="34"/>
      <c r="K1876" s="34"/>
      <c r="L1876" s="34"/>
      <c r="M1876" s="34"/>
      <c r="N1876" s="34"/>
      <c r="O1876" s="34"/>
      <c r="P1876" s="34"/>
      <c r="Q1876" s="34"/>
      <c r="R1876" s="34"/>
      <c r="S1876" s="34"/>
      <c r="T1876" s="34"/>
      <c r="U1876" s="34"/>
      <c r="V1876" s="34"/>
      <c r="W1876" s="34"/>
      <c r="X1876" s="34"/>
      <c r="Y1876" s="34"/>
      <c r="Z1876" s="34"/>
      <c r="AA1876" s="34"/>
      <c r="AB1876" s="34"/>
      <c r="AC1876" s="34"/>
      <c r="AD1876" s="34"/>
      <c r="AE1876" s="34"/>
      <c r="AF1876" s="34"/>
      <c r="AG1876" s="34"/>
      <c r="AH1876" s="34"/>
      <c r="AI1876" s="34"/>
      <c r="AJ1876" s="34"/>
      <c r="AK1876" s="34"/>
      <c r="AL1876" s="34"/>
      <c r="AM1876" s="34"/>
      <c r="AN1876" s="34"/>
      <c r="AO1876" s="34"/>
      <c r="AP1876" s="34"/>
      <c r="AQ1876" s="34"/>
      <c r="AR1876" s="34"/>
      <c r="AS1876" s="34"/>
      <c r="AT1876" s="34"/>
      <c r="AU1876" s="34"/>
      <c r="AV1876" s="34"/>
      <c r="AW1876" s="34"/>
      <c r="AX1876" s="34"/>
      <c r="AY1876" s="34"/>
      <c r="AZ1876" s="34"/>
      <c r="BA1876" s="34"/>
      <c r="BB1876" s="34"/>
      <c r="BC1876" s="34"/>
    </row>
    <row r="1877" spans="1:55">
      <c r="A1877" s="34"/>
      <c r="B1877" s="34"/>
      <c r="C1877" s="34"/>
      <c r="D1877" s="34"/>
      <c r="E1877" s="34"/>
      <c r="F1877" s="34"/>
      <c r="G1877" s="34"/>
      <c r="H1877" s="34"/>
      <c r="I1877" s="34"/>
      <c r="J1877" s="34"/>
      <c r="K1877" s="34"/>
      <c r="L1877" s="34"/>
      <c r="M1877" s="34"/>
      <c r="N1877" s="34"/>
      <c r="O1877" s="34"/>
      <c r="P1877" s="34"/>
      <c r="Q1877" s="34"/>
      <c r="R1877" s="34"/>
      <c r="S1877" s="34"/>
      <c r="T1877" s="34"/>
      <c r="U1877" s="34"/>
      <c r="V1877" s="34"/>
      <c r="W1877" s="34"/>
      <c r="X1877" s="34"/>
      <c r="Y1877" s="34"/>
      <c r="Z1877" s="34"/>
      <c r="AA1877" s="34"/>
      <c r="AB1877" s="34"/>
      <c r="AC1877" s="34"/>
      <c r="AD1877" s="34"/>
      <c r="AE1877" s="34"/>
      <c r="AF1877" s="34"/>
      <c r="AG1877" s="34"/>
      <c r="AH1877" s="34"/>
      <c r="AI1877" s="34"/>
      <c r="AJ1877" s="34"/>
      <c r="AK1877" s="34"/>
      <c r="AL1877" s="34"/>
      <c r="AM1877" s="34"/>
      <c r="AN1877" s="34"/>
      <c r="AO1877" s="34"/>
      <c r="AP1877" s="34"/>
      <c r="AQ1877" s="34"/>
      <c r="AR1877" s="34"/>
      <c r="AS1877" s="34"/>
      <c r="AT1877" s="34"/>
      <c r="AU1877" s="34"/>
      <c r="AV1877" s="34"/>
      <c r="AW1877" s="34"/>
      <c r="AX1877" s="34"/>
      <c r="AY1877" s="34"/>
      <c r="AZ1877" s="34"/>
      <c r="BA1877" s="34"/>
      <c r="BB1877" s="34"/>
      <c r="BC1877" s="34"/>
    </row>
    <row r="1878" spans="1:55">
      <c r="A1878" s="34"/>
      <c r="B1878" s="34"/>
      <c r="C1878" s="34"/>
      <c r="D1878" s="34"/>
      <c r="E1878" s="34"/>
      <c r="F1878" s="34"/>
      <c r="G1878" s="34"/>
      <c r="H1878" s="34"/>
      <c r="I1878" s="34"/>
      <c r="J1878" s="34"/>
      <c r="K1878" s="34"/>
      <c r="L1878" s="34"/>
      <c r="M1878" s="34"/>
      <c r="N1878" s="34"/>
      <c r="O1878" s="34"/>
      <c r="P1878" s="34"/>
      <c r="Q1878" s="34"/>
      <c r="R1878" s="34"/>
      <c r="S1878" s="34"/>
      <c r="T1878" s="34"/>
      <c r="U1878" s="34"/>
      <c r="V1878" s="34"/>
      <c r="W1878" s="34"/>
      <c r="X1878" s="34"/>
      <c r="Y1878" s="34"/>
      <c r="Z1878" s="34"/>
      <c r="AA1878" s="34"/>
      <c r="AB1878" s="34"/>
      <c r="AC1878" s="34"/>
      <c r="AD1878" s="34"/>
      <c r="AE1878" s="34"/>
      <c r="AF1878" s="34"/>
      <c r="AG1878" s="34"/>
      <c r="AH1878" s="34"/>
      <c r="AI1878" s="34"/>
      <c r="AJ1878" s="34"/>
      <c r="AK1878" s="34"/>
      <c r="AL1878" s="34"/>
      <c r="AM1878" s="34"/>
      <c r="AN1878" s="34"/>
      <c r="AO1878" s="34"/>
      <c r="AP1878" s="34"/>
      <c r="AQ1878" s="34"/>
      <c r="AR1878" s="34"/>
      <c r="AS1878" s="34"/>
      <c r="AT1878" s="34"/>
      <c r="AU1878" s="34"/>
      <c r="AV1878" s="34"/>
      <c r="AW1878" s="34"/>
      <c r="AX1878" s="34"/>
      <c r="AY1878" s="34"/>
      <c r="AZ1878" s="34"/>
      <c r="BA1878" s="34"/>
      <c r="BB1878" s="34"/>
      <c r="BC1878" s="34"/>
    </row>
    <row r="1879" spans="1:55">
      <c r="A1879" s="34"/>
      <c r="B1879" s="34"/>
      <c r="C1879" s="34"/>
      <c r="D1879" s="34"/>
      <c r="E1879" s="34"/>
      <c r="F1879" s="34"/>
      <c r="G1879" s="34"/>
      <c r="H1879" s="34"/>
      <c r="I1879" s="34"/>
      <c r="J1879" s="34"/>
      <c r="K1879" s="34"/>
      <c r="L1879" s="34"/>
      <c r="M1879" s="34"/>
      <c r="N1879" s="34"/>
      <c r="O1879" s="34"/>
      <c r="P1879" s="34"/>
      <c r="Q1879" s="34"/>
      <c r="R1879" s="34"/>
      <c r="S1879" s="34"/>
      <c r="T1879" s="34"/>
      <c r="U1879" s="34"/>
      <c r="V1879" s="34"/>
      <c r="W1879" s="34"/>
      <c r="X1879" s="34"/>
      <c r="Y1879" s="34"/>
      <c r="Z1879" s="34"/>
      <c r="AA1879" s="34"/>
      <c r="AB1879" s="34"/>
      <c r="AC1879" s="34"/>
      <c r="AD1879" s="34"/>
      <c r="AE1879" s="34"/>
      <c r="AF1879" s="34"/>
      <c r="AG1879" s="34"/>
      <c r="AH1879" s="34"/>
      <c r="AI1879" s="34"/>
      <c r="AJ1879" s="34"/>
      <c r="AK1879" s="34"/>
      <c r="AL1879" s="34"/>
      <c r="AM1879" s="34"/>
      <c r="AN1879" s="34"/>
      <c r="AO1879" s="34"/>
      <c r="AP1879" s="34"/>
      <c r="AQ1879" s="34"/>
      <c r="AR1879" s="34"/>
      <c r="AS1879" s="34"/>
      <c r="AT1879" s="34"/>
      <c r="AU1879" s="34"/>
      <c r="AV1879" s="34"/>
      <c r="AW1879" s="34"/>
      <c r="AX1879" s="34"/>
      <c r="AY1879" s="34"/>
      <c r="AZ1879" s="34"/>
      <c r="BA1879" s="34"/>
      <c r="BB1879" s="34"/>
      <c r="BC1879" s="34"/>
    </row>
    <row r="1880" spans="1:55">
      <c r="A1880" s="34"/>
      <c r="B1880" s="34"/>
      <c r="C1880" s="34"/>
      <c r="D1880" s="34"/>
      <c r="E1880" s="34"/>
      <c r="F1880" s="34"/>
      <c r="G1880" s="34"/>
      <c r="H1880" s="34"/>
      <c r="I1880" s="34"/>
      <c r="J1880" s="34"/>
      <c r="K1880" s="34"/>
      <c r="L1880" s="34"/>
      <c r="M1880" s="34"/>
      <c r="N1880" s="34"/>
      <c r="O1880" s="34"/>
      <c r="P1880" s="34"/>
      <c r="Q1880" s="34"/>
      <c r="R1880" s="34"/>
      <c r="S1880" s="34"/>
      <c r="T1880" s="34"/>
      <c r="U1880" s="34"/>
      <c r="V1880" s="34"/>
      <c r="W1880" s="34"/>
      <c r="X1880" s="34"/>
      <c r="Y1880" s="34"/>
      <c r="Z1880" s="34"/>
      <c r="AA1880" s="34"/>
      <c r="AB1880" s="34"/>
      <c r="AC1880" s="34"/>
      <c r="AD1880" s="34"/>
      <c r="AE1880" s="34"/>
      <c r="AF1880" s="34"/>
      <c r="AG1880" s="34"/>
      <c r="AH1880" s="34"/>
      <c r="AI1880" s="34"/>
      <c r="AJ1880" s="34"/>
      <c r="AK1880" s="34"/>
      <c r="AL1880" s="34"/>
      <c r="AM1880" s="34"/>
      <c r="AN1880" s="34"/>
      <c r="AO1880" s="34"/>
      <c r="AP1880" s="34"/>
      <c r="AQ1880" s="34"/>
      <c r="AR1880" s="34"/>
      <c r="AS1880" s="34"/>
      <c r="AT1880" s="34"/>
      <c r="AU1880" s="34"/>
      <c r="AV1880" s="34"/>
      <c r="AW1880" s="34"/>
      <c r="AX1880" s="34"/>
      <c r="AY1880" s="34"/>
      <c r="AZ1880" s="34"/>
      <c r="BA1880" s="34"/>
      <c r="BB1880" s="34"/>
      <c r="BC1880" s="34"/>
    </row>
    <row r="1881" spans="1:55">
      <c r="A1881" s="34"/>
      <c r="B1881" s="34"/>
      <c r="C1881" s="34"/>
      <c r="D1881" s="34"/>
      <c r="E1881" s="34"/>
      <c r="F1881" s="34"/>
      <c r="G1881" s="34"/>
      <c r="H1881" s="34"/>
      <c r="I1881" s="34"/>
      <c r="J1881" s="34"/>
      <c r="K1881" s="34"/>
      <c r="L1881" s="34"/>
      <c r="M1881" s="34"/>
      <c r="N1881" s="34"/>
      <c r="O1881" s="34"/>
      <c r="P1881" s="34"/>
      <c r="Q1881" s="34"/>
      <c r="R1881" s="34"/>
      <c r="S1881" s="34"/>
      <c r="T1881" s="34"/>
      <c r="U1881" s="34"/>
      <c r="V1881" s="34"/>
      <c r="W1881" s="34"/>
      <c r="X1881" s="34"/>
      <c r="Y1881" s="34"/>
      <c r="Z1881" s="34"/>
      <c r="AA1881" s="34"/>
      <c r="AB1881" s="34"/>
      <c r="AC1881" s="34"/>
      <c r="AD1881" s="34"/>
      <c r="AE1881" s="34"/>
      <c r="AF1881" s="34"/>
      <c r="AG1881" s="34"/>
      <c r="AH1881" s="34"/>
      <c r="AI1881" s="34"/>
      <c r="AJ1881" s="34"/>
      <c r="AK1881" s="34"/>
      <c r="AL1881" s="34"/>
      <c r="AM1881" s="34"/>
      <c r="AN1881" s="34"/>
      <c r="AO1881" s="34"/>
      <c r="AP1881" s="34"/>
      <c r="AQ1881" s="34"/>
      <c r="AR1881" s="34"/>
      <c r="AS1881" s="34"/>
      <c r="AT1881" s="34"/>
      <c r="AU1881" s="34"/>
      <c r="AV1881" s="34"/>
      <c r="AW1881" s="34"/>
      <c r="AX1881" s="34"/>
      <c r="AY1881" s="34"/>
      <c r="AZ1881" s="34"/>
      <c r="BA1881" s="34"/>
      <c r="BB1881" s="34"/>
      <c r="BC1881" s="34"/>
    </row>
    <row r="1882" spans="1:55">
      <c r="A1882" s="34"/>
      <c r="B1882" s="34"/>
      <c r="C1882" s="34"/>
      <c r="D1882" s="34"/>
      <c r="E1882" s="34"/>
      <c r="F1882" s="34"/>
      <c r="G1882" s="34"/>
      <c r="H1882" s="34"/>
      <c r="I1882" s="34"/>
      <c r="J1882" s="34"/>
      <c r="K1882" s="34"/>
      <c r="L1882" s="34"/>
      <c r="M1882" s="34"/>
      <c r="N1882" s="34"/>
      <c r="O1882" s="34"/>
      <c r="P1882" s="34"/>
      <c r="Q1882" s="34"/>
      <c r="R1882" s="34"/>
      <c r="S1882" s="34"/>
      <c r="T1882" s="34"/>
      <c r="U1882" s="34"/>
      <c r="V1882" s="34"/>
      <c r="W1882" s="34"/>
      <c r="X1882" s="34"/>
      <c r="Y1882" s="34"/>
      <c r="Z1882" s="34"/>
      <c r="AA1882" s="34"/>
      <c r="AB1882" s="34"/>
      <c r="AC1882" s="34"/>
      <c r="AD1882" s="34"/>
      <c r="AE1882" s="34"/>
      <c r="AF1882" s="34"/>
      <c r="AG1882" s="34"/>
      <c r="AH1882" s="34"/>
      <c r="AI1882" s="34"/>
      <c r="AJ1882" s="34"/>
      <c r="AK1882" s="34"/>
      <c r="AL1882" s="34"/>
      <c r="AM1882" s="34"/>
      <c r="AN1882" s="34"/>
      <c r="AO1882" s="34"/>
      <c r="AP1882" s="34"/>
      <c r="AQ1882" s="34"/>
      <c r="AR1882" s="34"/>
      <c r="AS1882" s="34"/>
      <c r="AT1882" s="34"/>
      <c r="AU1882" s="34"/>
      <c r="AV1882" s="34"/>
      <c r="AW1882" s="34"/>
      <c r="AX1882" s="34"/>
      <c r="AY1882" s="34"/>
      <c r="AZ1882" s="34"/>
      <c r="BA1882" s="34"/>
      <c r="BB1882" s="34"/>
      <c r="BC1882" s="34"/>
    </row>
    <row r="1883" spans="1:55">
      <c r="A1883" s="34"/>
      <c r="B1883" s="34"/>
      <c r="C1883" s="34"/>
      <c r="D1883" s="34"/>
      <c r="E1883" s="34"/>
      <c r="F1883" s="34"/>
      <c r="G1883" s="34"/>
      <c r="H1883" s="34"/>
      <c r="I1883" s="34"/>
      <c r="J1883" s="34"/>
      <c r="K1883" s="34"/>
      <c r="L1883" s="34"/>
      <c r="M1883" s="34"/>
      <c r="N1883" s="34"/>
      <c r="O1883" s="34"/>
      <c r="P1883" s="34"/>
      <c r="Q1883" s="34"/>
      <c r="R1883" s="34"/>
      <c r="S1883" s="34"/>
      <c r="T1883" s="34"/>
      <c r="U1883" s="34"/>
      <c r="V1883" s="34"/>
      <c r="W1883" s="34"/>
      <c r="X1883" s="34"/>
      <c r="Y1883" s="34"/>
      <c r="Z1883" s="34"/>
      <c r="AA1883" s="34"/>
      <c r="AB1883" s="34"/>
      <c r="AC1883" s="34"/>
      <c r="AD1883" s="34"/>
      <c r="AE1883" s="34"/>
      <c r="AF1883" s="34"/>
      <c r="AG1883" s="34"/>
      <c r="AH1883" s="34"/>
      <c r="AI1883" s="34"/>
      <c r="AJ1883" s="34"/>
      <c r="AK1883" s="34"/>
      <c r="AL1883" s="34"/>
      <c r="AM1883" s="34"/>
      <c r="AN1883" s="34"/>
      <c r="AO1883" s="34"/>
      <c r="AP1883" s="34"/>
      <c r="AQ1883" s="34"/>
      <c r="AR1883" s="34"/>
      <c r="AS1883" s="34"/>
      <c r="AT1883" s="34"/>
      <c r="AU1883" s="34"/>
      <c r="AV1883" s="34"/>
      <c r="AW1883" s="34"/>
      <c r="AX1883" s="34"/>
      <c r="AY1883" s="34"/>
      <c r="AZ1883" s="34"/>
      <c r="BA1883" s="34"/>
      <c r="BB1883" s="34"/>
      <c r="BC1883" s="34"/>
    </row>
    <row r="1884" spans="1:55">
      <c r="A1884" s="34"/>
      <c r="B1884" s="34"/>
      <c r="C1884" s="34"/>
      <c r="D1884" s="34"/>
      <c r="E1884" s="34"/>
      <c r="F1884" s="34"/>
      <c r="G1884" s="34"/>
      <c r="H1884" s="34"/>
      <c r="I1884" s="34"/>
      <c r="J1884" s="34"/>
      <c r="K1884" s="34"/>
      <c r="L1884" s="34"/>
      <c r="M1884" s="34"/>
      <c r="N1884" s="34"/>
      <c r="O1884" s="34"/>
      <c r="P1884" s="34"/>
      <c r="Q1884" s="34"/>
      <c r="R1884" s="34"/>
      <c r="S1884" s="34"/>
      <c r="T1884" s="34"/>
      <c r="U1884" s="34"/>
      <c r="V1884" s="34"/>
      <c r="W1884" s="34"/>
      <c r="X1884" s="34"/>
      <c r="Y1884" s="34"/>
      <c r="Z1884" s="34"/>
      <c r="AA1884" s="34"/>
      <c r="AB1884" s="34"/>
      <c r="AC1884" s="34"/>
      <c r="AD1884" s="34"/>
      <c r="AE1884" s="34"/>
      <c r="AF1884" s="34"/>
      <c r="AG1884" s="34"/>
      <c r="AH1884" s="34"/>
      <c r="AI1884" s="34"/>
      <c r="AJ1884" s="34"/>
      <c r="AK1884" s="34"/>
      <c r="AL1884" s="34"/>
      <c r="AM1884" s="34"/>
      <c r="AN1884" s="34"/>
      <c r="AO1884" s="34"/>
      <c r="AP1884" s="34"/>
      <c r="AQ1884" s="34"/>
      <c r="AR1884" s="34"/>
      <c r="AS1884" s="34"/>
      <c r="AT1884" s="34"/>
      <c r="AU1884" s="34"/>
      <c r="AV1884" s="34"/>
      <c r="AW1884" s="34"/>
      <c r="AX1884" s="34"/>
      <c r="AY1884" s="34"/>
      <c r="AZ1884" s="34"/>
      <c r="BA1884" s="34"/>
      <c r="BB1884" s="34"/>
      <c r="BC1884" s="34"/>
    </row>
    <row r="1885" spans="1:55">
      <c r="A1885" s="34"/>
      <c r="B1885" s="34"/>
      <c r="C1885" s="34"/>
      <c r="D1885" s="34"/>
      <c r="E1885" s="34"/>
      <c r="F1885" s="34"/>
      <c r="G1885" s="34"/>
      <c r="H1885" s="34"/>
      <c r="I1885" s="34"/>
      <c r="J1885" s="34"/>
      <c r="K1885" s="34"/>
      <c r="L1885" s="34"/>
      <c r="M1885" s="34"/>
      <c r="N1885" s="34"/>
      <c r="O1885" s="34"/>
      <c r="P1885" s="34"/>
      <c r="Q1885" s="34"/>
      <c r="R1885" s="34"/>
      <c r="S1885" s="34"/>
      <c r="T1885" s="34"/>
      <c r="U1885" s="34"/>
      <c r="V1885" s="34"/>
      <c r="W1885" s="34"/>
      <c r="X1885" s="34"/>
      <c r="Y1885" s="34"/>
      <c r="Z1885" s="34"/>
      <c r="AA1885" s="34"/>
      <c r="AB1885" s="34"/>
      <c r="AC1885" s="34"/>
      <c r="AD1885" s="34"/>
      <c r="AE1885" s="34"/>
      <c r="AF1885" s="34"/>
      <c r="AG1885" s="34"/>
      <c r="AH1885" s="34"/>
      <c r="AI1885" s="34"/>
      <c r="AJ1885" s="34"/>
      <c r="AK1885" s="34"/>
      <c r="AL1885" s="34"/>
      <c r="AM1885" s="34"/>
      <c r="AN1885" s="34"/>
      <c r="AO1885" s="34"/>
      <c r="AP1885" s="34"/>
      <c r="AQ1885" s="34"/>
      <c r="AR1885" s="34"/>
      <c r="AS1885" s="34"/>
      <c r="AT1885" s="34"/>
      <c r="AU1885" s="34"/>
      <c r="AV1885" s="34"/>
      <c r="AW1885" s="34"/>
      <c r="AX1885" s="34"/>
      <c r="AY1885" s="34"/>
      <c r="AZ1885" s="34"/>
      <c r="BA1885" s="34"/>
      <c r="BB1885" s="34"/>
      <c r="BC1885" s="34"/>
    </row>
    <row r="1886" spans="1:55">
      <c r="A1886" s="34"/>
      <c r="B1886" s="34"/>
      <c r="C1886" s="34"/>
      <c r="D1886" s="34"/>
      <c r="E1886" s="34"/>
      <c r="F1886" s="34"/>
      <c r="G1886" s="34"/>
      <c r="H1886" s="34"/>
      <c r="I1886" s="34"/>
      <c r="J1886" s="34"/>
      <c r="K1886" s="34"/>
      <c r="L1886" s="34"/>
      <c r="M1886" s="34"/>
      <c r="N1886" s="34"/>
      <c r="O1886" s="34"/>
      <c r="P1886" s="34"/>
      <c r="Q1886" s="34"/>
      <c r="R1886" s="34"/>
      <c r="S1886" s="34"/>
      <c r="T1886" s="34"/>
      <c r="U1886" s="34"/>
      <c r="V1886" s="34"/>
      <c r="W1886" s="34"/>
      <c r="X1886" s="34"/>
      <c r="Y1886" s="34"/>
      <c r="Z1886" s="34"/>
      <c r="AA1886" s="34"/>
      <c r="AB1886" s="34"/>
      <c r="AC1886" s="34"/>
      <c r="AD1886" s="34"/>
      <c r="AE1886" s="34"/>
      <c r="AF1886" s="34"/>
      <c r="AG1886" s="34"/>
      <c r="AH1886" s="34"/>
      <c r="AI1886" s="34"/>
      <c r="AJ1886" s="34"/>
      <c r="AK1886" s="34"/>
      <c r="AL1886" s="34"/>
      <c r="AM1886" s="34"/>
      <c r="AN1886" s="34"/>
      <c r="AO1886" s="34"/>
      <c r="AP1886" s="34"/>
      <c r="AQ1886" s="34"/>
      <c r="AR1886" s="34"/>
      <c r="AS1886" s="34"/>
      <c r="AT1886" s="34"/>
      <c r="AU1886" s="34"/>
      <c r="AV1886" s="34"/>
      <c r="AW1886" s="34"/>
      <c r="AX1886" s="34"/>
      <c r="AY1886" s="34"/>
      <c r="AZ1886" s="34"/>
      <c r="BA1886" s="34"/>
      <c r="BB1886" s="34"/>
      <c r="BC1886" s="34"/>
    </row>
    <row r="1887" spans="1:55">
      <c r="A1887" s="34"/>
      <c r="B1887" s="34"/>
      <c r="C1887" s="34"/>
      <c r="D1887" s="34"/>
      <c r="E1887" s="34"/>
      <c r="F1887" s="34"/>
      <c r="G1887" s="34"/>
      <c r="H1887" s="34"/>
      <c r="I1887" s="34"/>
      <c r="J1887" s="34"/>
      <c r="K1887" s="34"/>
      <c r="L1887" s="34"/>
      <c r="M1887" s="34"/>
      <c r="N1887" s="34"/>
      <c r="O1887" s="34"/>
      <c r="P1887" s="34"/>
      <c r="Q1887" s="34"/>
      <c r="R1887" s="34"/>
      <c r="S1887" s="34"/>
      <c r="T1887" s="34"/>
      <c r="U1887" s="34"/>
      <c r="V1887" s="34"/>
      <c r="W1887" s="34"/>
      <c r="X1887" s="34"/>
      <c r="Y1887" s="34"/>
      <c r="Z1887" s="34"/>
      <c r="AA1887" s="34"/>
      <c r="AB1887" s="34"/>
      <c r="AC1887" s="34"/>
      <c r="AD1887" s="34"/>
      <c r="AE1887" s="34"/>
      <c r="AF1887" s="34"/>
      <c r="AG1887" s="34"/>
      <c r="AH1887" s="34"/>
      <c r="AI1887" s="34"/>
      <c r="AJ1887" s="34"/>
      <c r="AK1887" s="34"/>
      <c r="AL1887" s="34"/>
      <c r="AM1887" s="34"/>
      <c r="AN1887" s="34"/>
      <c r="AO1887" s="34"/>
      <c r="AP1887" s="34"/>
      <c r="AQ1887" s="34"/>
      <c r="AR1887" s="34"/>
      <c r="AS1887" s="34"/>
      <c r="AT1887" s="34"/>
      <c r="AU1887" s="34"/>
      <c r="AV1887" s="34"/>
      <c r="AW1887" s="34"/>
      <c r="AX1887" s="34"/>
      <c r="AY1887" s="34"/>
      <c r="AZ1887" s="34"/>
      <c r="BA1887" s="34"/>
      <c r="BB1887" s="34"/>
      <c r="BC1887" s="34"/>
    </row>
    <row r="1888" spans="1:55">
      <c r="A1888" s="34"/>
      <c r="B1888" s="34"/>
      <c r="C1888" s="34"/>
      <c r="D1888" s="34"/>
      <c r="E1888" s="34"/>
      <c r="F1888" s="34"/>
      <c r="G1888" s="34"/>
      <c r="H1888" s="34"/>
      <c r="I1888" s="34"/>
      <c r="J1888" s="34"/>
      <c r="K1888" s="34"/>
      <c r="L1888" s="34"/>
      <c r="M1888" s="34"/>
      <c r="N1888" s="34"/>
      <c r="O1888" s="34"/>
      <c r="P1888" s="34"/>
      <c r="Q1888" s="34"/>
      <c r="R1888" s="34"/>
      <c r="S1888" s="34"/>
      <c r="T1888" s="34"/>
      <c r="U1888" s="34"/>
      <c r="V1888" s="34"/>
      <c r="W1888" s="34"/>
      <c r="X1888" s="34"/>
      <c r="Y1888" s="34"/>
      <c r="Z1888" s="34"/>
      <c r="AA1888" s="34"/>
      <c r="AB1888" s="34"/>
      <c r="AC1888" s="34"/>
      <c r="AD1888" s="34"/>
      <c r="AE1888" s="34"/>
      <c r="AF1888" s="34"/>
      <c r="AG1888" s="34"/>
      <c r="AH1888" s="34"/>
      <c r="AI1888" s="34"/>
      <c r="AJ1888" s="34"/>
      <c r="AK1888" s="34"/>
      <c r="AL1888" s="34"/>
      <c r="AM1888" s="34"/>
      <c r="AN1888" s="34"/>
      <c r="AO1888" s="34"/>
      <c r="AP1888" s="34"/>
      <c r="AQ1888" s="34"/>
      <c r="AR1888" s="34"/>
      <c r="AS1888" s="34"/>
      <c r="AT1888" s="34"/>
      <c r="AU1888" s="34"/>
      <c r="AV1888" s="34"/>
      <c r="AW1888" s="34"/>
      <c r="AX1888" s="34"/>
      <c r="AY1888" s="34"/>
      <c r="AZ1888" s="34"/>
      <c r="BA1888" s="34"/>
      <c r="BB1888" s="34"/>
      <c r="BC1888" s="34"/>
    </row>
    <row r="1889" spans="1:55">
      <c r="A1889" s="34"/>
      <c r="B1889" s="34"/>
      <c r="C1889" s="34"/>
      <c r="D1889" s="34"/>
      <c r="E1889" s="34"/>
      <c r="F1889" s="34"/>
      <c r="G1889" s="34"/>
      <c r="H1889" s="34"/>
      <c r="I1889" s="34"/>
      <c r="J1889" s="34"/>
      <c r="K1889" s="34"/>
      <c r="L1889" s="34"/>
      <c r="M1889" s="34"/>
      <c r="N1889" s="34"/>
      <c r="O1889" s="34"/>
      <c r="P1889" s="34"/>
      <c r="Q1889" s="34"/>
      <c r="R1889" s="34"/>
      <c r="S1889" s="34"/>
      <c r="T1889" s="34"/>
      <c r="U1889" s="34"/>
      <c r="V1889" s="34"/>
      <c r="W1889" s="34"/>
      <c r="X1889" s="34"/>
      <c r="Y1889" s="34"/>
      <c r="Z1889" s="34"/>
      <c r="AA1889" s="34"/>
      <c r="AB1889" s="34"/>
      <c r="AC1889" s="34"/>
      <c r="AD1889" s="34"/>
      <c r="AE1889" s="34"/>
      <c r="AF1889" s="34"/>
      <c r="AG1889" s="34"/>
      <c r="AH1889" s="34"/>
      <c r="AI1889" s="34"/>
      <c r="AJ1889" s="34"/>
      <c r="AK1889" s="34"/>
      <c r="AL1889" s="34"/>
      <c r="AM1889" s="34"/>
      <c r="AN1889" s="34"/>
      <c r="AO1889" s="34"/>
      <c r="AP1889" s="34"/>
      <c r="AQ1889" s="34"/>
      <c r="AR1889" s="34"/>
      <c r="AS1889" s="34"/>
      <c r="AT1889" s="34"/>
      <c r="AU1889" s="34"/>
      <c r="AV1889" s="34"/>
      <c r="AW1889" s="34"/>
      <c r="AX1889" s="34"/>
      <c r="AY1889" s="34"/>
      <c r="AZ1889" s="34"/>
      <c r="BA1889" s="34"/>
      <c r="BB1889" s="34"/>
      <c r="BC1889" s="34"/>
    </row>
    <row r="1890" spans="1:55">
      <c r="A1890" s="34"/>
      <c r="B1890" s="34"/>
      <c r="C1890" s="34"/>
      <c r="D1890" s="34"/>
      <c r="E1890" s="34"/>
      <c r="F1890" s="34"/>
      <c r="G1890" s="34"/>
      <c r="H1890" s="34"/>
      <c r="I1890" s="34"/>
      <c r="J1890" s="34"/>
      <c r="K1890" s="34"/>
      <c r="L1890" s="34"/>
      <c r="M1890" s="34"/>
      <c r="N1890" s="34"/>
      <c r="O1890" s="34"/>
      <c r="P1890" s="34"/>
      <c r="Q1890" s="34"/>
      <c r="R1890" s="34"/>
      <c r="S1890" s="34"/>
      <c r="T1890" s="34"/>
      <c r="U1890" s="34"/>
      <c r="V1890" s="34"/>
      <c r="W1890" s="34"/>
      <c r="X1890" s="34"/>
      <c r="Y1890" s="34"/>
      <c r="Z1890" s="34"/>
      <c r="AA1890" s="34"/>
      <c r="AB1890" s="34"/>
      <c r="AC1890" s="34"/>
      <c r="AD1890" s="34"/>
      <c r="AE1890" s="34"/>
      <c r="AF1890" s="34"/>
      <c r="AG1890" s="34"/>
      <c r="AH1890" s="34"/>
      <c r="AI1890" s="34"/>
      <c r="AJ1890" s="34"/>
      <c r="AK1890" s="34"/>
      <c r="AL1890" s="34"/>
      <c r="AM1890" s="34"/>
      <c r="AN1890" s="34"/>
      <c r="AO1890" s="34"/>
      <c r="AP1890" s="34"/>
      <c r="AQ1890" s="34"/>
      <c r="AR1890" s="34"/>
      <c r="AS1890" s="34"/>
      <c r="AT1890" s="34"/>
      <c r="AU1890" s="34"/>
      <c r="AV1890" s="34"/>
      <c r="AW1890" s="34"/>
      <c r="AX1890" s="34"/>
      <c r="AY1890" s="34"/>
      <c r="AZ1890" s="34"/>
      <c r="BA1890" s="34"/>
      <c r="BB1890" s="34"/>
      <c r="BC1890" s="34"/>
    </row>
    <row r="1891" spans="1:55">
      <c r="A1891" s="34"/>
      <c r="B1891" s="34"/>
      <c r="C1891" s="34"/>
      <c r="D1891" s="34"/>
      <c r="E1891" s="34"/>
      <c r="F1891" s="34"/>
      <c r="G1891" s="34"/>
      <c r="H1891" s="34"/>
      <c r="I1891" s="34"/>
      <c r="J1891" s="34"/>
      <c r="K1891" s="34"/>
      <c r="L1891" s="34"/>
      <c r="M1891" s="34"/>
      <c r="N1891" s="34"/>
      <c r="O1891" s="34"/>
      <c r="P1891" s="34"/>
      <c r="Q1891" s="34"/>
      <c r="R1891" s="34"/>
      <c r="S1891" s="34"/>
      <c r="T1891" s="34"/>
      <c r="U1891" s="34"/>
      <c r="V1891" s="34"/>
      <c r="W1891" s="34"/>
      <c r="X1891" s="34"/>
      <c r="Y1891" s="34"/>
      <c r="Z1891" s="34"/>
      <c r="AA1891" s="34"/>
      <c r="AB1891" s="34"/>
      <c r="AC1891" s="34"/>
      <c r="AD1891" s="34"/>
      <c r="AE1891" s="34"/>
      <c r="AF1891" s="34"/>
      <c r="AG1891" s="34"/>
      <c r="AH1891" s="34"/>
      <c r="AI1891" s="34"/>
      <c r="AJ1891" s="34"/>
      <c r="AK1891" s="34"/>
      <c r="AL1891" s="34"/>
      <c r="AM1891" s="34"/>
      <c r="AN1891" s="34"/>
      <c r="AO1891" s="34"/>
      <c r="AP1891" s="34"/>
      <c r="AQ1891" s="34"/>
      <c r="AR1891" s="34"/>
      <c r="AS1891" s="34"/>
      <c r="AT1891" s="34"/>
      <c r="AU1891" s="34"/>
      <c r="AV1891" s="34"/>
      <c r="AW1891" s="34"/>
      <c r="AX1891" s="34"/>
      <c r="AY1891" s="34"/>
      <c r="AZ1891" s="34"/>
      <c r="BA1891" s="34"/>
      <c r="BB1891" s="34"/>
      <c r="BC1891" s="34"/>
    </row>
    <row r="1892" spans="1:55">
      <c r="A1892" s="34"/>
      <c r="B1892" s="34"/>
      <c r="C1892" s="34"/>
      <c r="D1892" s="34"/>
      <c r="E1892" s="34"/>
      <c r="F1892" s="34"/>
      <c r="G1892" s="34"/>
      <c r="H1892" s="34"/>
      <c r="I1892" s="34"/>
      <c r="J1892" s="34"/>
      <c r="K1892" s="34"/>
      <c r="L1892" s="34"/>
      <c r="M1892" s="34"/>
      <c r="N1892" s="34"/>
      <c r="O1892" s="34"/>
      <c r="P1892" s="34"/>
      <c r="Q1892" s="34"/>
      <c r="R1892" s="34"/>
      <c r="S1892" s="34"/>
      <c r="T1892" s="34"/>
      <c r="U1892" s="34"/>
      <c r="V1892" s="34"/>
      <c r="W1892" s="34"/>
      <c r="X1892" s="34"/>
      <c r="Y1892" s="34"/>
      <c r="Z1892" s="34"/>
      <c r="AA1892" s="34"/>
      <c r="AB1892" s="34"/>
      <c r="AC1892" s="34"/>
      <c r="AD1892" s="34"/>
      <c r="AE1892" s="34"/>
      <c r="AF1892" s="34"/>
      <c r="AG1892" s="34"/>
      <c r="AH1892" s="34"/>
      <c r="AI1892" s="34"/>
      <c r="AJ1892" s="34"/>
      <c r="AK1892" s="34"/>
      <c r="AL1892" s="34"/>
      <c r="AM1892" s="34"/>
      <c r="AN1892" s="34"/>
      <c r="AO1892" s="34"/>
      <c r="AP1892" s="34"/>
      <c r="AQ1892" s="34"/>
      <c r="AR1892" s="34"/>
      <c r="AS1892" s="34"/>
      <c r="AT1892" s="34"/>
      <c r="AU1892" s="34"/>
      <c r="AV1892" s="34"/>
      <c r="AW1892" s="34"/>
      <c r="AX1892" s="34"/>
      <c r="AY1892" s="34"/>
      <c r="AZ1892" s="34"/>
      <c r="BA1892" s="34"/>
      <c r="BB1892" s="34"/>
      <c r="BC1892" s="34"/>
    </row>
    <row r="1893" spans="1:55">
      <c r="A1893" s="34"/>
      <c r="B1893" s="34"/>
      <c r="C1893" s="34"/>
      <c r="D1893" s="34"/>
      <c r="E1893" s="34"/>
      <c r="F1893" s="34"/>
      <c r="G1893" s="34"/>
      <c r="H1893" s="34"/>
      <c r="I1893" s="34"/>
      <c r="J1893" s="34"/>
      <c r="K1893" s="34"/>
      <c r="L1893" s="34"/>
      <c r="M1893" s="34"/>
      <c r="N1893" s="34"/>
      <c r="O1893" s="34"/>
      <c r="P1893" s="34"/>
      <c r="Q1893" s="34"/>
      <c r="R1893" s="34"/>
      <c r="S1893" s="34"/>
      <c r="T1893" s="34"/>
      <c r="U1893" s="34"/>
      <c r="V1893" s="34"/>
      <c r="W1893" s="34"/>
      <c r="X1893" s="34"/>
      <c r="Y1893" s="34"/>
      <c r="Z1893" s="34"/>
      <c r="AA1893" s="34"/>
      <c r="AB1893" s="34"/>
      <c r="AC1893" s="34"/>
      <c r="AD1893" s="34"/>
      <c r="AE1893" s="34"/>
      <c r="AF1893" s="34"/>
      <c r="AG1893" s="34"/>
      <c r="AH1893" s="34"/>
      <c r="AI1893" s="34"/>
      <c r="AJ1893" s="34"/>
      <c r="AK1893" s="34"/>
      <c r="AL1893" s="34"/>
      <c r="AM1893" s="34"/>
      <c r="AN1893" s="34"/>
      <c r="AO1893" s="34"/>
      <c r="AP1893" s="34"/>
      <c r="AQ1893" s="34"/>
      <c r="AR1893" s="34"/>
      <c r="AS1893" s="34"/>
      <c r="AT1893" s="34"/>
      <c r="AU1893" s="34"/>
      <c r="AV1893" s="34"/>
      <c r="AW1893" s="34"/>
      <c r="AX1893" s="34"/>
      <c r="AY1893" s="34"/>
      <c r="AZ1893" s="34"/>
      <c r="BA1893" s="34"/>
      <c r="BB1893" s="34"/>
      <c r="BC1893" s="34"/>
    </row>
    <row r="1894" spans="1:55">
      <c r="A1894" s="34"/>
      <c r="B1894" s="34"/>
      <c r="C1894" s="34"/>
      <c r="D1894" s="34"/>
      <c r="E1894" s="34"/>
      <c r="F1894" s="34"/>
      <c r="G1894" s="34"/>
      <c r="H1894" s="34"/>
      <c r="I1894" s="34"/>
      <c r="J1894" s="34"/>
      <c r="K1894" s="34"/>
      <c r="L1894" s="34"/>
      <c r="M1894" s="34"/>
      <c r="N1894" s="34"/>
      <c r="O1894" s="34"/>
      <c r="P1894" s="34"/>
      <c r="Q1894" s="34"/>
      <c r="R1894" s="34"/>
      <c r="S1894" s="34"/>
      <c r="T1894" s="34"/>
      <c r="U1894" s="34"/>
      <c r="V1894" s="34"/>
      <c r="W1894" s="34"/>
      <c r="X1894" s="34"/>
      <c r="Y1894" s="34"/>
      <c r="Z1894" s="34"/>
      <c r="AA1894" s="34"/>
      <c r="AB1894" s="34"/>
      <c r="AC1894" s="34"/>
      <c r="AD1894" s="34"/>
      <c r="AE1894" s="34"/>
      <c r="AF1894" s="34"/>
      <c r="AG1894" s="34"/>
      <c r="AH1894" s="34"/>
      <c r="AI1894" s="34"/>
      <c r="AJ1894" s="34"/>
      <c r="AK1894" s="34"/>
      <c r="AL1894" s="34"/>
      <c r="AM1894" s="34"/>
      <c r="AN1894" s="34"/>
      <c r="AO1894" s="34"/>
      <c r="AP1894" s="34"/>
      <c r="AQ1894" s="34"/>
      <c r="AR1894" s="34"/>
      <c r="AS1894" s="34"/>
      <c r="AT1894" s="34"/>
      <c r="AU1894" s="34"/>
      <c r="AV1894" s="34"/>
      <c r="AW1894" s="34"/>
      <c r="AX1894" s="34"/>
      <c r="AY1894" s="34"/>
      <c r="AZ1894" s="34"/>
      <c r="BA1894" s="34"/>
      <c r="BB1894" s="34"/>
      <c r="BC1894" s="34"/>
    </row>
    <row r="1895" spans="1:55">
      <c r="A1895" s="34"/>
      <c r="B1895" s="34"/>
      <c r="C1895" s="34"/>
      <c r="D1895" s="34"/>
      <c r="E1895" s="34"/>
      <c r="F1895" s="34"/>
      <c r="G1895" s="34"/>
      <c r="H1895" s="34"/>
      <c r="I1895" s="34"/>
      <c r="J1895" s="34"/>
      <c r="K1895" s="34"/>
      <c r="L1895" s="34"/>
      <c r="M1895" s="34"/>
      <c r="N1895" s="34"/>
      <c r="O1895" s="34"/>
      <c r="P1895" s="34"/>
      <c r="Q1895" s="34"/>
      <c r="R1895" s="34"/>
      <c r="S1895" s="34"/>
      <c r="T1895" s="34"/>
      <c r="U1895" s="34"/>
      <c r="V1895" s="34"/>
      <c r="W1895" s="34"/>
      <c r="X1895" s="34"/>
      <c r="Y1895" s="34"/>
      <c r="Z1895" s="34"/>
      <c r="AA1895" s="34"/>
      <c r="AB1895" s="34"/>
      <c r="AC1895" s="34"/>
      <c r="AD1895" s="34"/>
      <c r="AE1895" s="34"/>
      <c r="AF1895" s="34"/>
      <c r="AG1895" s="34"/>
      <c r="AH1895" s="34"/>
      <c r="AI1895" s="34"/>
      <c r="AJ1895" s="34"/>
      <c r="AK1895" s="34"/>
      <c r="AL1895" s="34"/>
      <c r="AM1895" s="34"/>
      <c r="AN1895" s="34"/>
      <c r="AO1895" s="34"/>
      <c r="AP1895" s="34"/>
      <c r="AQ1895" s="34"/>
      <c r="AR1895" s="34"/>
      <c r="AS1895" s="34"/>
      <c r="AT1895" s="34"/>
      <c r="AU1895" s="34"/>
      <c r="AV1895" s="34"/>
      <c r="AW1895" s="34"/>
      <c r="AX1895" s="34"/>
      <c r="AY1895" s="34"/>
      <c r="AZ1895" s="34"/>
      <c r="BA1895" s="34"/>
      <c r="BB1895" s="34"/>
      <c r="BC1895" s="34"/>
    </row>
    <row r="1896" spans="1:55">
      <c r="A1896" s="34"/>
      <c r="B1896" s="34"/>
      <c r="C1896" s="34"/>
      <c r="D1896" s="34"/>
      <c r="E1896" s="34"/>
      <c r="F1896" s="34"/>
      <c r="G1896" s="34"/>
      <c r="H1896" s="34"/>
      <c r="I1896" s="34"/>
      <c r="J1896" s="34"/>
      <c r="K1896" s="34"/>
      <c r="L1896" s="34"/>
      <c r="M1896" s="34"/>
      <c r="N1896" s="34"/>
      <c r="O1896" s="34"/>
      <c r="P1896" s="34"/>
      <c r="Q1896" s="34"/>
      <c r="R1896" s="34"/>
      <c r="S1896" s="34"/>
      <c r="T1896" s="34"/>
      <c r="U1896" s="34"/>
      <c r="V1896" s="34"/>
      <c r="W1896" s="34"/>
      <c r="X1896" s="34"/>
      <c r="Y1896" s="34"/>
      <c r="Z1896" s="34"/>
      <c r="AA1896" s="34"/>
      <c r="AB1896" s="34"/>
      <c r="AC1896" s="34"/>
      <c r="AD1896" s="34"/>
      <c r="AE1896" s="34"/>
      <c r="AF1896" s="34"/>
      <c r="AG1896" s="34"/>
      <c r="AH1896" s="34"/>
      <c r="AI1896" s="34"/>
      <c r="AJ1896" s="34"/>
      <c r="AK1896" s="34"/>
      <c r="AL1896" s="34"/>
      <c r="AM1896" s="34"/>
      <c r="AN1896" s="34"/>
      <c r="AO1896" s="34"/>
      <c r="AP1896" s="34"/>
      <c r="AQ1896" s="34"/>
      <c r="AR1896" s="34"/>
      <c r="AS1896" s="34"/>
      <c r="AT1896" s="34"/>
      <c r="AU1896" s="34"/>
      <c r="AV1896" s="34"/>
      <c r="AW1896" s="34"/>
      <c r="AX1896" s="34"/>
      <c r="AY1896" s="34"/>
      <c r="AZ1896" s="34"/>
      <c r="BA1896" s="34"/>
      <c r="BB1896" s="34"/>
      <c r="BC1896" s="34"/>
    </row>
    <row r="1897" spans="1:55">
      <c r="A1897" s="34"/>
      <c r="B1897" s="34"/>
      <c r="C1897" s="34"/>
      <c r="D1897" s="34"/>
      <c r="E1897" s="34"/>
      <c r="F1897" s="34"/>
      <c r="G1897" s="34"/>
      <c r="H1897" s="34"/>
      <c r="I1897" s="34"/>
      <c r="J1897" s="34"/>
      <c r="K1897" s="34"/>
      <c r="L1897" s="34"/>
      <c r="M1897" s="34"/>
      <c r="N1897" s="34"/>
      <c r="O1897" s="34"/>
      <c r="P1897" s="34"/>
      <c r="Q1897" s="34"/>
      <c r="R1897" s="34"/>
      <c r="S1897" s="34"/>
      <c r="T1897" s="34"/>
      <c r="U1897" s="34"/>
      <c r="V1897" s="34"/>
      <c r="W1897" s="34"/>
      <c r="X1897" s="34"/>
      <c r="Y1897" s="34"/>
      <c r="Z1897" s="34"/>
      <c r="AA1897" s="34"/>
      <c r="AB1897" s="34"/>
      <c r="AC1897" s="34"/>
      <c r="AD1897" s="34"/>
      <c r="AE1897" s="34"/>
      <c r="AF1897" s="34"/>
      <c r="AG1897" s="34"/>
      <c r="AH1897" s="34"/>
      <c r="AI1897" s="34"/>
      <c r="AJ1897" s="34"/>
      <c r="AK1897" s="34"/>
      <c r="AL1897" s="34"/>
      <c r="AM1897" s="34"/>
      <c r="AN1897" s="34"/>
      <c r="AO1897" s="34"/>
      <c r="AP1897" s="34"/>
      <c r="AQ1897" s="34"/>
      <c r="AR1897" s="34"/>
      <c r="AS1897" s="34"/>
      <c r="AT1897" s="34"/>
      <c r="AU1897" s="34"/>
      <c r="AV1897" s="34"/>
      <c r="AW1897" s="34"/>
      <c r="AX1897" s="34"/>
      <c r="AY1897" s="34"/>
      <c r="AZ1897" s="34"/>
      <c r="BA1897" s="34"/>
      <c r="BB1897" s="34"/>
      <c r="BC1897" s="34"/>
    </row>
    <row r="1898" spans="1:55">
      <c r="A1898" s="34"/>
      <c r="B1898" s="34"/>
      <c r="C1898" s="34"/>
      <c r="D1898" s="34"/>
      <c r="E1898" s="34"/>
      <c r="F1898" s="34"/>
      <c r="G1898" s="34"/>
      <c r="H1898" s="34"/>
      <c r="I1898" s="34"/>
      <c r="J1898" s="34"/>
      <c r="K1898" s="34"/>
      <c r="L1898" s="34"/>
      <c r="M1898" s="34"/>
      <c r="N1898" s="34"/>
      <c r="O1898" s="34"/>
      <c r="P1898" s="34"/>
      <c r="Q1898" s="34"/>
      <c r="R1898" s="34"/>
      <c r="S1898" s="34"/>
      <c r="T1898" s="34"/>
      <c r="U1898" s="34"/>
      <c r="V1898" s="34"/>
      <c r="W1898" s="34"/>
      <c r="X1898" s="34"/>
      <c r="Y1898" s="34"/>
      <c r="Z1898" s="34"/>
      <c r="AA1898" s="34"/>
      <c r="AB1898" s="34"/>
      <c r="AC1898" s="34"/>
      <c r="AD1898" s="34"/>
      <c r="AE1898" s="34"/>
      <c r="AF1898" s="34"/>
      <c r="AG1898" s="34"/>
      <c r="AH1898" s="34"/>
      <c r="AI1898" s="34"/>
      <c r="AJ1898" s="34"/>
      <c r="AK1898" s="34"/>
      <c r="AL1898" s="34"/>
      <c r="AM1898" s="34"/>
      <c r="AN1898" s="34"/>
      <c r="AO1898" s="34"/>
      <c r="AP1898" s="34"/>
      <c r="AQ1898" s="34"/>
      <c r="AR1898" s="34"/>
      <c r="AS1898" s="34"/>
      <c r="AT1898" s="34"/>
      <c r="AU1898" s="34"/>
      <c r="AV1898" s="34"/>
      <c r="AW1898" s="34"/>
      <c r="AX1898" s="34"/>
      <c r="AY1898" s="34"/>
      <c r="AZ1898" s="34"/>
      <c r="BA1898" s="34"/>
      <c r="BB1898" s="34"/>
      <c r="BC1898" s="34"/>
    </row>
    <row r="1899" spans="1:55">
      <c r="A1899" s="34"/>
      <c r="B1899" s="34"/>
      <c r="C1899" s="34"/>
      <c r="D1899" s="34"/>
      <c r="E1899" s="34"/>
      <c r="F1899" s="34"/>
      <c r="G1899" s="34"/>
      <c r="H1899" s="34"/>
      <c r="I1899" s="34"/>
      <c r="J1899" s="34"/>
      <c r="K1899" s="34"/>
      <c r="L1899" s="34"/>
      <c r="M1899" s="34"/>
      <c r="N1899" s="34"/>
      <c r="O1899" s="34"/>
      <c r="P1899" s="34"/>
      <c r="Q1899" s="34"/>
      <c r="R1899" s="34"/>
      <c r="S1899" s="34"/>
      <c r="T1899" s="34"/>
      <c r="U1899" s="34"/>
      <c r="V1899" s="34"/>
      <c r="W1899" s="34"/>
      <c r="X1899" s="34"/>
      <c r="Y1899" s="34"/>
      <c r="Z1899" s="34"/>
      <c r="AA1899" s="34"/>
      <c r="AB1899" s="34"/>
      <c r="AC1899" s="34"/>
      <c r="AD1899" s="34"/>
      <c r="AE1899" s="34"/>
      <c r="AF1899" s="34"/>
      <c r="AG1899" s="34"/>
      <c r="AH1899" s="34"/>
      <c r="AI1899" s="34"/>
      <c r="AJ1899" s="34"/>
      <c r="AK1899" s="34"/>
      <c r="AL1899" s="34"/>
      <c r="AM1899" s="34"/>
      <c r="AN1899" s="34"/>
      <c r="AO1899" s="34"/>
      <c r="AP1899" s="34"/>
      <c r="AQ1899" s="34"/>
      <c r="AR1899" s="34"/>
      <c r="AS1899" s="34"/>
      <c r="AT1899" s="34"/>
      <c r="AU1899" s="34"/>
      <c r="AV1899" s="34"/>
      <c r="AW1899" s="34"/>
      <c r="AX1899" s="34"/>
      <c r="AY1899" s="34"/>
      <c r="AZ1899" s="34"/>
      <c r="BA1899" s="34"/>
      <c r="BB1899" s="34"/>
      <c r="BC1899" s="34"/>
    </row>
    <row r="1900" spans="1:55">
      <c r="A1900" s="34"/>
      <c r="B1900" s="34"/>
      <c r="C1900" s="34"/>
      <c r="D1900" s="34"/>
      <c r="E1900" s="34"/>
      <c r="F1900" s="34"/>
      <c r="G1900" s="34"/>
      <c r="H1900" s="34"/>
      <c r="I1900" s="34"/>
      <c r="J1900" s="34"/>
      <c r="K1900" s="34"/>
      <c r="L1900" s="34"/>
      <c r="M1900" s="34"/>
      <c r="N1900" s="34"/>
      <c r="O1900" s="34"/>
      <c r="P1900" s="34"/>
      <c r="Q1900" s="34"/>
      <c r="R1900" s="34"/>
      <c r="S1900" s="34"/>
      <c r="T1900" s="34"/>
      <c r="U1900" s="34"/>
      <c r="V1900" s="34"/>
      <c r="W1900" s="34"/>
      <c r="X1900" s="34"/>
      <c r="Y1900" s="34"/>
      <c r="Z1900" s="34"/>
      <c r="AA1900" s="34"/>
      <c r="AB1900" s="34"/>
      <c r="AC1900" s="34"/>
      <c r="AD1900" s="34"/>
      <c r="AE1900" s="34"/>
      <c r="AF1900" s="34"/>
      <c r="AG1900" s="34"/>
      <c r="AH1900" s="34"/>
      <c r="AI1900" s="34"/>
      <c r="AJ1900" s="34"/>
      <c r="AK1900" s="34"/>
      <c r="AL1900" s="34"/>
      <c r="AM1900" s="34"/>
      <c r="AN1900" s="34"/>
      <c r="AO1900" s="34"/>
      <c r="AP1900" s="34"/>
      <c r="AQ1900" s="34"/>
      <c r="AR1900" s="34"/>
      <c r="AS1900" s="34"/>
      <c r="AT1900" s="34"/>
      <c r="AU1900" s="34"/>
      <c r="AV1900" s="34"/>
      <c r="AW1900" s="34"/>
      <c r="AX1900" s="34"/>
      <c r="AY1900" s="34"/>
      <c r="AZ1900" s="34"/>
      <c r="BA1900" s="34"/>
      <c r="BB1900" s="34"/>
      <c r="BC1900" s="34"/>
    </row>
    <row r="1901" spans="1:55">
      <c r="A1901" s="34"/>
      <c r="B1901" s="34"/>
      <c r="C1901" s="34"/>
      <c r="D1901" s="34"/>
      <c r="E1901" s="34"/>
      <c r="F1901" s="34"/>
      <c r="G1901" s="34"/>
      <c r="H1901" s="34"/>
      <c r="I1901" s="34"/>
      <c r="J1901" s="34"/>
      <c r="K1901" s="34"/>
      <c r="L1901" s="34"/>
      <c r="M1901" s="34"/>
      <c r="N1901" s="34"/>
      <c r="O1901" s="34"/>
      <c r="P1901" s="34"/>
      <c r="Q1901" s="34"/>
      <c r="R1901" s="34"/>
      <c r="S1901" s="34"/>
      <c r="T1901" s="34"/>
      <c r="U1901" s="34"/>
      <c r="V1901" s="34"/>
      <c r="W1901" s="34"/>
      <c r="X1901" s="34"/>
      <c r="Y1901" s="34"/>
      <c r="Z1901" s="34"/>
      <c r="AA1901" s="34"/>
      <c r="AB1901" s="34"/>
      <c r="AC1901" s="34"/>
      <c r="AD1901" s="34"/>
      <c r="AE1901" s="34"/>
      <c r="AF1901" s="34"/>
      <c r="AG1901" s="34"/>
      <c r="AH1901" s="34"/>
      <c r="AI1901" s="34"/>
      <c r="AJ1901" s="34"/>
      <c r="AK1901" s="34"/>
      <c r="AL1901" s="34"/>
      <c r="AM1901" s="34"/>
      <c r="AN1901" s="34"/>
      <c r="AO1901" s="34"/>
      <c r="AP1901" s="34"/>
      <c r="AQ1901" s="34"/>
      <c r="AR1901" s="34"/>
      <c r="AS1901" s="34"/>
      <c r="AT1901" s="34"/>
      <c r="AU1901" s="34"/>
      <c r="AV1901" s="34"/>
      <c r="AW1901" s="34"/>
      <c r="AX1901" s="34"/>
      <c r="AY1901" s="34"/>
      <c r="AZ1901" s="34"/>
      <c r="BA1901" s="34"/>
      <c r="BB1901" s="34"/>
      <c r="BC1901" s="34"/>
    </row>
    <row r="1902" spans="1:55">
      <c r="A1902" s="34"/>
      <c r="B1902" s="34"/>
      <c r="C1902" s="34"/>
      <c r="D1902" s="34"/>
      <c r="E1902" s="34"/>
      <c r="F1902" s="34"/>
      <c r="G1902" s="34"/>
      <c r="H1902" s="34"/>
      <c r="I1902" s="34"/>
      <c r="J1902" s="34"/>
      <c r="K1902" s="34"/>
      <c r="L1902" s="34"/>
      <c r="M1902" s="34"/>
      <c r="N1902" s="34"/>
      <c r="O1902" s="34"/>
      <c r="P1902" s="34"/>
      <c r="Q1902" s="34"/>
      <c r="R1902" s="34"/>
      <c r="S1902" s="34"/>
      <c r="T1902" s="34"/>
      <c r="U1902" s="34"/>
      <c r="V1902" s="34"/>
      <c r="W1902" s="34"/>
      <c r="X1902" s="34"/>
      <c r="Y1902" s="34"/>
      <c r="Z1902" s="34"/>
      <c r="AA1902" s="34"/>
      <c r="AB1902" s="34"/>
      <c r="AC1902" s="34"/>
      <c r="AD1902" s="34"/>
      <c r="AE1902" s="34"/>
      <c r="AF1902" s="34"/>
      <c r="AG1902" s="34"/>
      <c r="AH1902" s="34"/>
      <c r="AI1902" s="34"/>
      <c r="AJ1902" s="34"/>
      <c r="AK1902" s="34"/>
      <c r="AL1902" s="34"/>
      <c r="AM1902" s="34"/>
      <c r="AN1902" s="34"/>
      <c r="AO1902" s="34"/>
      <c r="AP1902" s="34"/>
      <c r="AQ1902" s="34"/>
      <c r="AR1902" s="34"/>
      <c r="AS1902" s="34"/>
      <c r="AT1902" s="34"/>
      <c r="AU1902" s="34"/>
      <c r="AV1902" s="34"/>
      <c r="AW1902" s="34"/>
      <c r="AX1902" s="34"/>
      <c r="AY1902" s="34"/>
      <c r="AZ1902" s="34"/>
      <c r="BA1902" s="34"/>
      <c r="BB1902" s="34"/>
      <c r="BC1902" s="34"/>
    </row>
    <row r="1903" spans="1:55">
      <c r="A1903" s="34"/>
      <c r="B1903" s="34"/>
      <c r="C1903" s="34"/>
      <c r="D1903" s="34"/>
      <c r="E1903" s="34"/>
      <c r="F1903" s="34"/>
      <c r="G1903" s="34"/>
      <c r="H1903" s="34"/>
      <c r="I1903" s="34"/>
      <c r="J1903" s="34"/>
      <c r="K1903" s="34"/>
      <c r="L1903" s="34"/>
      <c r="M1903" s="34"/>
      <c r="N1903" s="34"/>
      <c r="O1903" s="34"/>
      <c r="P1903" s="34"/>
      <c r="Q1903" s="34"/>
      <c r="R1903" s="34"/>
      <c r="S1903" s="34"/>
      <c r="T1903" s="34"/>
      <c r="U1903" s="34"/>
      <c r="V1903" s="34"/>
      <c r="W1903" s="34"/>
      <c r="X1903" s="34"/>
      <c r="Y1903" s="34"/>
      <c r="Z1903" s="34"/>
      <c r="AA1903" s="34"/>
      <c r="AB1903" s="34"/>
      <c r="AC1903" s="34"/>
      <c r="AD1903" s="34"/>
      <c r="AE1903" s="34"/>
      <c r="AF1903" s="34"/>
      <c r="AG1903" s="34"/>
      <c r="AH1903" s="34"/>
      <c r="AI1903" s="34"/>
      <c r="AJ1903" s="34"/>
      <c r="AK1903" s="34"/>
      <c r="AL1903" s="34"/>
      <c r="AM1903" s="34"/>
      <c r="AN1903" s="34"/>
      <c r="AO1903" s="34"/>
      <c r="AP1903" s="34"/>
      <c r="AQ1903" s="34"/>
      <c r="AR1903" s="34"/>
      <c r="AS1903" s="34"/>
      <c r="AT1903" s="34"/>
      <c r="AU1903" s="34"/>
      <c r="AV1903" s="34"/>
      <c r="AW1903" s="34"/>
      <c r="AX1903" s="34"/>
      <c r="AY1903" s="34"/>
      <c r="AZ1903" s="34"/>
      <c r="BA1903" s="34"/>
      <c r="BB1903" s="34"/>
      <c r="BC1903" s="34"/>
    </row>
    <row r="1904" spans="1:55">
      <c r="A1904" s="34"/>
      <c r="B1904" s="34"/>
      <c r="C1904" s="34"/>
      <c r="D1904" s="34"/>
      <c r="E1904" s="34"/>
      <c r="F1904" s="34"/>
      <c r="G1904" s="34"/>
      <c r="H1904" s="34"/>
      <c r="I1904" s="34"/>
      <c r="J1904" s="34"/>
      <c r="K1904" s="34"/>
      <c r="L1904" s="34"/>
      <c r="M1904" s="34"/>
      <c r="N1904" s="34"/>
      <c r="O1904" s="34"/>
      <c r="P1904" s="34"/>
      <c r="Q1904" s="34"/>
      <c r="R1904" s="34"/>
      <c r="S1904" s="34"/>
      <c r="T1904" s="34"/>
      <c r="U1904" s="34"/>
      <c r="V1904" s="34"/>
      <c r="W1904" s="34"/>
      <c r="X1904" s="34"/>
      <c r="Y1904" s="34"/>
      <c r="Z1904" s="34"/>
      <c r="AA1904" s="34"/>
      <c r="AB1904" s="34"/>
      <c r="AC1904" s="34"/>
      <c r="AD1904" s="34"/>
      <c r="AE1904" s="34"/>
      <c r="AF1904" s="34"/>
      <c r="AG1904" s="34"/>
      <c r="AH1904" s="34"/>
      <c r="AI1904" s="34"/>
      <c r="AJ1904" s="34"/>
      <c r="AK1904" s="34"/>
      <c r="AL1904" s="34"/>
      <c r="AM1904" s="34"/>
      <c r="AN1904" s="34"/>
      <c r="AO1904" s="34"/>
      <c r="AP1904" s="34"/>
      <c r="AQ1904" s="34"/>
      <c r="AR1904" s="34"/>
      <c r="AS1904" s="34"/>
      <c r="AT1904" s="34"/>
      <c r="AU1904" s="34"/>
      <c r="AV1904" s="34"/>
      <c r="AW1904" s="34"/>
      <c r="AX1904" s="34"/>
      <c r="AY1904" s="34"/>
      <c r="AZ1904" s="34"/>
      <c r="BA1904" s="34"/>
      <c r="BB1904" s="34"/>
      <c r="BC1904" s="34"/>
    </row>
    <row r="1905" spans="1:55">
      <c r="A1905" s="34"/>
      <c r="B1905" s="34"/>
      <c r="C1905" s="34"/>
      <c r="D1905" s="34"/>
      <c r="E1905" s="34"/>
      <c r="F1905" s="34"/>
      <c r="G1905" s="34"/>
      <c r="H1905" s="34"/>
      <c r="I1905" s="34"/>
      <c r="J1905" s="34"/>
      <c r="K1905" s="34"/>
      <c r="L1905" s="34"/>
      <c r="M1905" s="34"/>
      <c r="N1905" s="34"/>
      <c r="O1905" s="34"/>
      <c r="P1905" s="34"/>
      <c r="Q1905" s="34"/>
      <c r="R1905" s="34"/>
      <c r="S1905" s="34"/>
      <c r="T1905" s="34"/>
      <c r="U1905" s="34"/>
      <c r="V1905" s="34"/>
      <c r="W1905" s="34"/>
      <c r="X1905" s="34"/>
      <c r="Y1905" s="34"/>
      <c r="Z1905" s="34"/>
      <c r="AA1905" s="34"/>
      <c r="AB1905" s="34"/>
      <c r="AC1905" s="34"/>
      <c r="AD1905" s="34"/>
      <c r="AE1905" s="34"/>
      <c r="AF1905" s="34"/>
      <c r="AG1905" s="34"/>
      <c r="AH1905" s="34"/>
      <c r="AI1905" s="34"/>
      <c r="AJ1905" s="34"/>
      <c r="AK1905" s="34"/>
      <c r="AL1905" s="34"/>
      <c r="AM1905" s="34"/>
      <c r="AN1905" s="34"/>
      <c r="AO1905" s="34"/>
      <c r="AP1905" s="34"/>
      <c r="AQ1905" s="34"/>
      <c r="AR1905" s="34"/>
      <c r="AS1905" s="34"/>
      <c r="AT1905" s="34"/>
      <c r="AU1905" s="34"/>
      <c r="AV1905" s="34"/>
      <c r="AW1905" s="34"/>
      <c r="AX1905" s="34"/>
      <c r="AY1905" s="34"/>
      <c r="AZ1905" s="34"/>
      <c r="BA1905" s="34"/>
      <c r="BB1905" s="34"/>
      <c r="BC1905" s="34"/>
    </row>
    <row r="1906" spans="1:55">
      <c r="A1906" s="34"/>
      <c r="B1906" s="34"/>
      <c r="C1906" s="34"/>
      <c r="D1906" s="34"/>
      <c r="E1906" s="34"/>
      <c r="F1906" s="34"/>
      <c r="G1906" s="34"/>
      <c r="H1906" s="34"/>
      <c r="I1906" s="34"/>
      <c r="J1906" s="34"/>
      <c r="K1906" s="34"/>
      <c r="L1906" s="34"/>
      <c r="M1906" s="34"/>
      <c r="N1906" s="34"/>
      <c r="O1906" s="34"/>
      <c r="P1906" s="34"/>
      <c r="Q1906" s="34"/>
      <c r="R1906" s="34"/>
      <c r="S1906" s="34"/>
      <c r="T1906" s="34"/>
      <c r="U1906" s="34"/>
      <c r="V1906" s="34"/>
      <c r="W1906" s="34"/>
      <c r="X1906" s="34"/>
      <c r="Y1906" s="34"/>
      <c r="Z1906" s="34"/>
      <c r="AA1906" s="34"/>
      <c r="AB1906" s="34"/>
      <c r="AC1906" s="34"/>
      <c r="AD1906" s="34"/>
      <c r="AE1906" s="34"/>
      <c r="AF1906" s="34"/>
      <c r="AG1906" s="34"/>
      <c r="AH1906" s="34"/>
      <c r="AI1906" s="34"/>
      <c r="AJ1906" s="34"/>
      <c r="AK1906" s="34"/>
      <c r="AL1906" s="34"/>
      <c r="AM1906" s="34"/>
      <c r="AN1906" s="34"/>
      <c r="AO1906" s="34"/>
      <c r="AP1906" s="34"/>
      <c r="AQ1906" s="34"/>
      <c r="AR1906" s="34"/>
      <c r="AS1906" s="34"/>
      <c r="AT1906" s="34"/>
      <c r="AU1906" s="34"/>
      <c r="AV1906" s="34"/>
      <c r="AW1906" s="34"/>
      <c r="AX1906" s="34"/>
      <c r="AY1906" s="34"/>
      <c r="AZ1906" s="34"/>
      <c r="BA1906" s="34"/>
      <c r="BB1906" s="34"/>
      <c r="BC1906" s="34"/>
    </row>
    <row r="1907" spans="1:55">
      <c r="A1907" s="34"/>
      <c r="B1907" s="34"/>
      <c r="C1907" s="34"/>
      <c r="D1907" s="34"/>
      <c r="E1907" s="34"/>
      <c r="F1907" s="34"/>
      <c r="G1907" s="34"/>
      <c r="H1907" s="34"/>
      <c r="I1907" s="34"/>
      <c r="J1907" s="34"/>
      <c r="K1907" s="34"/>
      <c r="L1907" s="34"/>
      <c r="M1907" s="34"/>
      <c r="N1907" s="34"/>
      <c r="O1907" s="34"/>
      <c r="P1907" s="34"/>
      <c r="Q1907" s="34"/>
      <c r="R1907" s="34"/>
      <c r="S1907" s="34"/>
      <c r="T1907" s="34"/>
      <c r="U1907" s="34"/>
      <c r="V1907" s="34"/>
      <c r="W1907" s="34"/>
      <c r="X1907" s="34"/>
      <c r="Y1907" s="34"/>
      <c r="Z1907" s="34"/>
      <c r="AA1907" s="34"/>
      <c r="AB1907" s="34"/>
      <c r="AC1907" s="34"/>
      <c r="AD1907" s="34"/>
      <c r="AE1907" s="34"/>
      <c r="AF1907" s="34"/>
      <c r="AG1907" s="34"/>
      <c r="AH1907" s="34"/>
      <c r="AI1907" s="34"/>
      <c r="AJ1907" s="34"/>
      <c r="AK1907" s="34"/>
      <c r="AL1907" s="34"/>
      <c r="AM1907" s="34"/>
      <c r="AN1907" s="34"/>
      <c r="AO1907" s="34"/>
      <c r="AP1907" s="34"/>
      <c r="AQ1907" s="34"/>
      <c r="AR1907" s="34"/>
      <c r="AS1907" s="34"/>
      <c r="AT1907" s="34"/>
      <c r="AU1907" s="34"/>
      <c r="AV1907" s="34"/>
      <c r="AW1907" s="34"/>
      <c r="AX1907" s="34"/>
      <c r="AY1907" s="34"/>
      <c r="AZ1907" s="34"/>
      <c r="BA1907" s="34"/>
      <c r="BB1907" s="34"/>
      <c r="BC1907" s="34"/>
    </row>
    <row r="1908" spans="1:55">
      <c r="A1908" s="34"/>
      <c r="B1908" s="34"/>
      <c r="C1908" s="34"/>
      <c r="D1908" s="34"/>
      <c r="E1908" s="34"/>
      <c r="F1908" s="34"/>
      <c r="G1908" s="34"/>
      <c r="H1908" s="34"/>
      <c r="I1908" s="34"/>
      <c r="J1908" s="34"/>
      <c r="K1908" s="34"/>
      <c r="L1908" s="34"/>
      <c r="M1908" s="34"/>
      <c r="N1908" s="34"/>
      <c r="O1908" s="34"/>
      <c r="P1908" s="34"/>
      <c r="Q1908" s="34"/>
      <c r="R1908" s="34"/>
      <c r="S1908" s="34"/>
      <c r="T1908" s="34"/>
      <c r="U1908" s="34"/>
      <c r="V1908" s="34"/>
      <c r="W1908" s="34"/>
      <c r="X1908" s="34"/>
      <c r="Y1908" s="34"/>
      <c r="Z1908" s="34"/>
      <c r="AA1908" s="34"/>
      <c r="AB1908" s="34"/>
      <c r="AC1908" s="34"/>
      <c r="AD1908" s="34"/>
      <c r="AE1908" s="34"/>
      <c r="AF1908" s="34"/>
      <c r="AG1908" s="34"/>
      <c r="AH1908" s="34"/>
      <c r="AI1908" s="34"/>
      <c r="AJ1908" s="34"/>
      <c r="AK1908" s="34"/>
      <c r="AL1908" s="34"/>
      <c r="AM1908" s="34"/>
      <c r="AN1908" s="34"/>
      <c r="AO1908" s="34"/>
      <c r="AP1908" s="34"/>
      <c r="AQ1908" s="34"/>
      <c r="AR1908" s="34"/>
      <c r="AS1908" s="34"/>
      <c r="AT1908" s="34"/>
      <c r="AU1908" s="34"/>
      <c r="AV1908" s="34"/>
      <c r="AW1908" s="34"/>
      <c r="AX1908" s="34"/>
      <c r="AY1908" s="34"/>
      <c r="AZ1908" s="34"/>
      <c r="BA1908" s="34"/>
      <c r="BB1908" s="34"/>
      <c r="BC1908" s="34"/>
    </row>
    <row r="1909" spans="1:55">
      <c r="A1909" s="34"/>
      <c r="B1909" s="34"/>
      <c r="C1909" s="34"/>
      <c r="D1909" s="34"/>
      <c r="E1909" s="34"/>
      <c r="F1909" s="34"/>
      <c r="G1909" s="34"/>
      <c r="H1909" s="34"/>
      <c r="I1909" s="34"/>
      <c r="J1909" s="34"/>
      <c r="K1909" s="34"/>
      <c r="L1909" s="34"/>
      <c r="M1909" s="34"/>
      <c r="N1909" s="34"/>
      <c r="O1909" s="34"/>
      <c r="P1909" s="34"/>
      <c r="Q1909" s="34"/>
      <c r="R1909" s="34"/>
      <c r="S1909" s="34"/>
      <c r="T1909" s="34"/>
      <c r="U1909" s="34"/>
      <c r="V1909" s="34"/>
      <c r="W1909" s="34"/>
      <c r="X1909" s="34"/>
      <c r="Y1909" s="34"/>
      <c r="Z1909" s="34"/>
      <c r="AA1909" s="34"/>
      <c r="AB1909" s="34"/>
      <c r="AC1909" s="34"/>
      <c r="AD1909" s="34"/>
      <c r="AE1909" s="34"/>
      <c r="AF1909" s="34"/>
      <c r="AG1909" s="34"/>
      <c r="AH1909" s="34"/>
      <c r="AI1909" s="34"/>
      <c r="AJ1909" s="34"/>
      <c r="AK1909" s="34"/>
      <c r="AL1909" s="34"/>
      <c r="AM1909" s="34"/>
      <c r="AN1909" s="34"/>
      <c r="AO1909" s="34"/>
      <c r="AP1909" s="34"/>
      <c r="AQ1909" s="34"/>
      <c r="AR1909" s="34"/>
      <c r="AS1909" s="34"/>
      <c r="AT1909" s="34"/>
      <c r="AU1909" s="34"/>
      <c r="AV1909" s="34"/>
      <c r="AW1909" s="34"/>
      <c r="AX1909" s="34"/>
      <c r="AY1909" s="34"/>
      <c r="AZ1909" s="34"/>
      <c r="BA1909" s="34"/>
      <c r="BB1909" s="34"/>
      <c r="BC1909" s="34"/>
    </row>
    <row r="1910" spans="1:55">
      <c r="A1910" s="34"/>
      <c r="B1910" s="34"/>
      <c r="C1910" s="34"/>
      <c r="D1910" s="34"/>
      <c r="E1910" s="34"/>
      <c r="F1910" s="34"/>
      <c r="G1910" s="34"/>
      <c r="H1910" s="34"/>
      <c r="I1910" s="34"/>
      <c r="J1910" s="34"/>
      <c r="K1910" s="34"/>
      <c r="L1910" s="34"/>
      <c r="M1910" s="34"/>
      <c r="N1910" s="34"/>
      <c r="O1910" s="34"/>
      <c r="P1910" s="34"/>
      <c r="Q1910" s="34"/>
      <c r="R1910" s="34"/>
      <c r="S1910" s="34"/>
      <c r="T1910" s="34"/>
      <c r="U1910" s="34"/>
      <c r="V1910" s="34"/>
      <c r="W1910" s="34"/>
      <c r="X1910" s="34"/>
      <c r="Y1910" s="34"/>
      <c r="Z1910" s="34"/>
      <c r="AA1910" s="34"/>
      <c r="AB1910" s="34"/>
      <c r="AC1910" s="34"/>
      <c r="AD1910" s="34"/>
      <c r="AE1910" s="34"/>
      <c r="AF1910" s="34"/>
      <c r="AG1910" s="34"/>
      <c r="AH1910" s="34"/>
      <c r="AI1910" s="34"/>
      <c r="AJ1910" s="34"/>
      <c r="AK1910" s="34"/>
      <c r="AL1910" s="34"/>
      <c r="AM1910" s="34"/>
      <c r="AN1910" s="34"/>
      <c r="AO1910" s="34"/>
      <c r="AP1910" s="34"/>
      <c r="AQ1910" s="34"/>
      <c r="AR1910" s="34"/>
      <c r="AS1910" s="34"/>
      <c r="AT1910" s="34"/>
      <c r="AU1910" s="34"/>
      <c r="AV1910" s="34"/>
      <c r="AW1910" s="34"/>
      <c r="AX1910" s="34"/>
      <c r="AY1910" s="34"/>
      <c r="AZ1910" s="34"/>
      <c r="BA1910" s="34"/>
      <c r="BB1910" s="34"/>
      <c r="BC1910" s="34"/>
    </row>
    <row r="1911" spans="1:55">
      <c r="A1911" s="34"/>
      <c r="B1911" s="34"/>
      <c r="C1911" s="34"/>
      <c r="D1911" s="34"/>
      <c r="E1911" s="34"/>
      <c r="F1911" s="34"/>
      <c r="G1911" s="34"/>
      <c r="H1911" s="34"/>
      <c r="I1911" s="34"/>
      <c r="J1911" s="34"/>
      <c r="K1911" s="34"/>
      <c r="L1911" s="34"/>
      <c r="M1911" s="34"/>
      <c r="N1911" s="34"/>
      <c r="O1911" s="34"/>
      <c r="P1911" s="34"/>
      <c r="Q1911" s="34"/>
      <c r="R1911" s="34"/>
      <c r="S1911" s="34"/>
      <c r="T1911" s="34"/>
      <c r="U1911" s="34"/>
      <c r="V1911" s="34"/>
      <c r="W1911" s="34"/>
      <c r="X1911" s="34"/>
      <c r="Y1911" s="34"/>
      <c r="Z1911" s="34"/>
      <c r="AA1911" s="34"/>
      <c r="AB1911" s="34"/>
      <c r="AC1911" s="34"/>
      <c r="AD1911" s="34"/>
      <c r="AE1911" s="34"/>
      <c r="AF1911" s="34"/>
      <c r="AG1911" s="34"/>
      <c r="AH1911" s="34"/>
      <c r="AI1911" s="34"/>
      <c r="AJ1911" s="34"/>
      <c r="AK1911" s="34"/>
      <c r="AL1911" s="34"/>
      <c r="AM1911" s="34"/>
      <c r="AN1911" s="34"/>
      <c r="AO1911" s="34"/>
      <c r="AP1911" s="34"/>
      <c r="AQ1911" s="34"/>
      <c r="AR1911" s="34"/>
      <c r="AS1911" s="34"/>
      <c r="AT1911" s="34"/>
      <c r="AU1911" s="34"/>
      <c r="AV1911" s="34"/>
      <c r="AW1911" s="34"/>
      <c r="AX1911" s="34"/>
      <c r="AY1911" s="34"/>
      <c r="AZ1911" s="34"/>
      <c r="BA1911" s="34"/>
      <c r="BB1911" s="34"/>
      <c r="BC1911" s="34"/>
    </row>
    <row r="1912" spans="1:55">
      <c r="A1912" s="34"/>
      <c r="B1912" s="34"/>
      <c r="C1912" s="34"/>
      <c r="D1912" s="34"/>
      <c r="E1912" s="34"/>
      <c r="F1912" s="34"/>
      <c r="G1912" s="34"/>
      <c r="H1912" s="34"/>
      <c r="I1912" s="34"/>
      <c r="J1912" s="34"/>
      <c r="K1912" s="34"/>
      <c r="L1912" s="34"/>
      <c r="M1912" s="34"/>
      <c r="N1912" s="34"/>
      <c r="O1912" s="34"/>
      <c r="P1912" s="34"/>
      <c r="Q1912" s="34"/>
      <c r="R1912" s="34"/>
      <c r="S1912" s="34"/>
      <c r="T1912" s="34"/>
      <c r="U1912" s="34"/>
      <c r="V1912" s="34"/>
      <c r="W1912" s="34"/>
      <c r="X1912" s="34"/>
      <c r="Y1912" s="34"/>
      <c r="Z1912" s="34"/>
      <c r="AA1912" s="34"/>
      <c r="AB1912" s="34"/>
      <c r="AC1912" s="34"/>
      <c r="AD1912" s="34"/>
      <c r="AE1912" s="34"/>
      <c r="AF1912" s="34"/>
      <c r="AG1912" s="34"/>
      <c r="AH1912" s="34"/>
      <c r="AI1912" s="34"/>
      <c r="AJ1912" s="34"/>
      <c r="AK1912" s="34"/>
      <c r="AL1912" s="34"/>
      <c r="AM1912" s="34"/>
      <c r="AN1912" s="34"/>
      <c r="AO1912" s="34"/>
      <c r="AP1912" s="34"/>
      <c r="AQ1912" s="34"/>
      <c r="AR1912" s="34"/>
      <c r="AS1912" s="34"/>
      <c r="AT1912" s="34"/>
      <c r="AU1912" s="34"/>
      <c r="AV1912" s="34"/>
      <c r="AW1912" s="34"/>
      <c r="AX1912" s="34"/>
      <c r="AY1912" s="34"/>
      <c r="AZ1912" s="34"/>
      <c r="BA1912" s="34"/>
      <c r="BB1912" s="34"/>
      <c r="BC1912" s="34"/>
    </row>
    <row r="1913" spans="1:55">
      <c r="A1913" s="34"/>
      <c r="B1913" s="34"/>
      <c r="C1913" s="34"/>
      <c r="D1913" s="34"/>
      <c r="E1913" s="34"/>
      <c r="F1913" s="34"/>
      <c r="G1913" s="34"/>
      <c r="H1913" s="34"/>
      <c r="I1913" s="34"/>
      <c r="J1913" s="34"/>
      <c r="K1913" s="34"/>
      <c r="L1913" s="34"/>
      <c r="M1913" s="34"/>
      <c r="N1913" s="34"/>
      <c r="O1913" s="34"/>
      <c r="P1913" s="34"/>
      <c r="Q1913" s="34"/>
      <c r="R1913" s="34"/>
      <c r="S1913" s="34"/>
      <c r="T1913" s="34"/>
      <c r="U1913" s="34"/>
      <c r="V1913" s="34"/>
      <c r="W1913" s="34"/>
      <c r="X1913" s="34"/>
      <c r="Y1913" s="34"/>
      <c r="Z1913" s="34"/>
      <c r="AA1913" s="34"/>
      <c r="AB1913" s="34"/>
      <c r="AC1913" s="34"/>
      <c r="AD1913" s="34"/>
      <c r="AE1913" s="34"/>
      <c r="AF1913" s="34"/>
      <c r="AG1913" s="34"/>
      <c r="AH1913" s="34"/>
      <c r="AI1913" s="34"/>
      <c r="AJ1913" s="34"/>
      <c r="AK1913" s="34"/>
      <c r="AL1913" s="34"/>
      <c r="AM1913" s="34"/>
      <c r="AN1913" s="34"/>
      <c r="AO1913" s="34"/>
      <c r="AP1913" s="34"/>
      <c r="AQ1913" s="34"/>
      <c r="AR1913" s="34"/>
      <c r="AS1913" s="34"/>
      <c r="AT1913" s="34"/>
      <c r="AU1913" s="34"/>
      <c r="AV1913" s="34"/>
      <c r="AW1913" s="34"/>
      <c r="AX1913" s="34"/>
      <c r="AY1913" s="34"/>
      <c r="AZ1913" s="34"/>
      <c r="BA1913" s="34"/>
      <c r="BB1913" s="34"/>
      <c r="BC1913" s="34"/>
    </row>
    <row r="1914" spans="1:55">
      <c r="A1914" s="34"/>
      <c r="B1914" s="34"/>
      <c r="C1914" s="34"/>
      <c r="D1914" s="34"/>
      <c r="E1914" s="34"/>
      <c r="F1914" s="34"/>
      <c r="G1914" s="34"/>
      <c r="H1914" s="34"/>
      <c r="I1914" s="34"/>
      <c r="J1914" s="34"/>
      <c r="K1914" s="34"/>
      <c r="L1914" s="34"/>
      <c r="M1914" s="34"/>
      <c r="N1914" s="34"/>
      <c r="O1914" s="34"/>
      <c r="P1914" s="34"/>
      <c r="Q1914" s="34"/>
      <c r="R1914" s="34"/>
      <c r="S1914" s="34"/>
      <c r="T1914" s="34"/>
      <c r="U1914" s="34"/>
      <c r="V1914" s="34"/>
      <c r="W1914" s="34"/>
      <c r="X1914" s="34"/>
      <c r="Y1914" s="34"/>
      <c r="Z1914" s="34"/>
      <c r="AA1914" s="34"/>
      <c r="AB1914" s="34"/>
      <c r="AC1914" s="34"/>
      <c r="AD1914" s="34"/>
      <c r="AE1914" s="34"/>
      <c r="AF1914" s="34"/>
      <c r="AG1914" s="34"/>
      <c r="AH1914" s="34"/>
      <c r="AI1914" s="34"/>
      <c r="AJ1914" s="34"/>
      <c r="AK1914" s="34"/>
      <c r="AL1914" s="34"/>
      <c r="AM1914" s="34"/>
      <c r="AN1914" s="34"/>
      <c r="AO1914" s="34"/>
      <c r="AP1914" s="34"/>
      <c r="AQ1914" s="34"/>
      <c r="AR1914" s="34"/>
      <c r="AS1914" s="34"/>
      <c r="AT1914" s="34"/>
      <c r="AU1914" s="34"/>
      <c r="AV1914" s="34"/>
      <c r="AW1914" s="34"/>
      <c r="AX1914" s="34"/>
      <c r="AY1914" s="34"/>
      <c r="AZ1914" s="34"/>
      <c r="BA1914" s="34"/>
      <c r="BB1914" s="34"/>
      <c r="BC1914" s="34"/>
    </row>
    <row r="1915" spans="1:55">
      <c r="A1915" s="34"/>
      <c r="B1915" s="34"/>
      <c r="C1915" s="34"/>
      <c r="D1915" s="34"/>
      <c r="E1915" s="34"/>
      <c r="F1915" s="34"/>
      <c r="G1915" s="34"/>
      <c r="H1915" s="34"/>
      <c r="I1915" s="34"/>
      <c r="J1915" s="34"/>
      <c r="K1915" s="34"/>
      <c r="L1915" s="34"/>
      <c r="M1915" s="34"/>
      <c r="N1915" s="34"/>
      <c r="O1915" s="34"/>
      <c r="P1915" s="34"/>
      <c r="Q1915" s="34"/>
      <c r="R1915" s="34"/>
      <c r="S1915" s="34"/>
      <c r="T1915" s="34"/>
      <c r="U1915" s="34"/>
      <c r="V1915" s="34"/>
      <c r="W1915" s="34"/>
      <c r="X1915" s="34"/>
      <c r="Y1915" s="34"/>
      <c r="Z1915" s="34"/>
      <c r="AA1915" s="34"/>
      <c r="AB1915" s="34"/>
      <c r="AC1915" s="34"/>
      <c r="AD1915" s="34"/>
      <c r="AE1915" s="34"/>
      <c r="AF1915" s="34"/>
      <c r="AG1915" s="34"/>
      <c r="AH1915" s="34"/>
      <c r="AI1915" s="34"/>
      <c r="AJ1915" s="34"/>
      <c r="AK1915" s="34"/>
      <c r="AL1915" s="34"/>
      <c r="AM1915" s="34"/>
      <c r="AN1915" s="34"/>
      <c r="AO1915" s="34"/>
      <c r="AP1915" s="34"/>
      <c r="AQ1915" s="34"/>
      <c r="AR1915" s="34"/>
      <c r="AS1915" s="34"/>
      <c r="AT1915" s="34"/>
      <c r="AU1915" s="34"/>
      <c r="AV1915" s="34"/>
      <c r="AW1915" s="34"/>
      <c r="AX1915" s="34"/>
      <c r="AY1915" s="34"/>
      <c r="AZ1915" s="34"/>
      <c r="BA1915" s="34"/>
      <c r="BB1915" s="34"/>
      <c r="BC1915" s="34"/>
    </row>
    <row r="1916" spans="1:55">
      <c r="A1916" s="34"/>
      <c r="B1916" s="34"/>
      <c r="C1916" s="34"/>
      <c r="D1916" s="34"/>
      <c r="E1916" s="34"/>
      <c r="F1916" s="34"/>
      <c r="G1916" s="34"/>
      <c r="H1916" s="34"/>
      <c r="I1916" s="34"/>
      <c r="J1916" s="34"/>
      <c r="K1916" s="34"/>
      <c r="L1916" s="34"/>
      <c r="M1916" s="34"/>
      <c r="N1916" s="34"/>
      <c r="O1916" s="34"/>
      <c r="P1916" s="34"/>
      <c r="Q1916" s="34"/>
      <c r="R1916" s="34"/>
      <c r="S1916" s="34"/>
      <c r="T1916" s="34"/>
      <c r="U1916" s="34"/>
      <c r="V1916" s="34"/>
      <c r="W1916" s="34"/>
      <c r="X1916" s="34"/>
      <c r="Y1916" s="34"/>
      <c r="Z1916" s="34"/>
      <c r="AA1916" s="34"/>
      <c r="AB1916" s="34"/>
      <c r="AC1916" s="34"/>
      <c r="AD1916" s="34"/>
      <c r="AE1916" s="34"/>
      <c r="AF1916" s="34"/>
      <c r="AG1916" s="34"/>
      <c r="AH1916" s="34"/>
      <c r="AI1916" s="34"/>
      <c r="AJ1916" s="34"/>
      <c r="AK1916" s="34"/>
      <c r="AL1916" s="34"/>
      <c r="AM1916" s="34"/>
      <c r="AN1916" s="34"/>
      <c r="AO1916" s="34"/>
      <c r="AP1916" s="34"/>
      <c r="AQ1916" s="34"/>
      <c r="AR1916" s="34"/>
      <c r="AS1916" s="34"/>
      <c r="AT1916" s="34"/>
      <c r="AU1916" s="34"/>
      <c r="AV1916" s="34"/>
      <c r="AW1916" s="34"/>
      <c r="AX1916" s="34"/>
      <c r="AY1916" s="34"/>
      <c r="AZ1916" s="34"/>
      <c r="BA1916" s="34"/>
      <c r="BB1916" s="34"/>
      <c r="BC1916" s="34"/>
    </row>
    <row r="1917" spans="1:55">
      <c r="A1917" s="34"/>
      <c r="B1917" s="34"/>
      <c r="C1917" s="34"/>
      <c r="D1917" s="34"/>
      <c r="E1917" s="34"/>
      <c r="F1917" s="34"/>
      <c r="G1917" s="34"/>
      <c r="H1917" s="34"/>
      <c r="I1917" s="34"/>
      <c r="J1917" s="34"/>
      <c r="K1917" s="34"/>
      <c r="L1917" s="34"/>
      <c r="M1917" s="34"/>
      <c r="N1917" s="34"/>
      <c r="O1917" s="34"/>
      <c r="P1917" s="34"/>
      <c r="Q1917" s="34"/>
      <c r="R1917" s="34"/>
      <c r="S1917" s="34"/>
      <c r="T1917" s="34"/>
      <c r="U1917" s="34"/>
      <c r="V1917" s="34"/>
      <c r="W1917" s="34"/>
      <c r="X1917" s="34"/>
      <c r="Y1917" s="34"/>
      <c r="Z1917" s="34"/>
      <c r="AA1917" s="34"/>
      <c r="AB1917" s="34"/>
      <c r="AC1917" s="34"/>
      <c r="AD1917" s="34"/>
      <c r="AE1917" s="34"/>
      <c r="AF1917" s="34"/>
      <c r="AG1917" s="34"/>
      <c r="AH1917" s="34"/>
      <c r="AI1917" s="34"/>
      <c r="AJ1917" s="34"/>
      <c r="AK1917" s="34"/>
      <c r="AL1917" s="34"/>
      <c r="AM1917" s="34"/>
      <c r="AN1917" s="34"/>
      <c r="AO1917" s="34"/>
      <c r="AP1917" s="34"/>
      <c r="AQ1917" s="34"/>
      <c r="AR1917" s="34"/>
      <c r="AS1917" s="34"/>
      <c r="AT1917" s="34"/>
      <c r="AU1917" s="34"/>
      <c r="AV1917" s="34"/>
      <c r="AW1917" s="34"/>
      <c r="AX1917" s="34"/>
      <c r="AY1917" s="34"/>
      <c r="AZ1917" s="34"/>
      <c r="BA1917" s="34"/>
      <c r="BB1917" s="34"/>
      <c r="BC1917" s="34"/>
    </row>
    <row r="1918" spans="1:55">
      <c r="A1918" s="34"/>
      <c r="B1918" s="34"/>
      <c r="C1918" s="34"/>
      <c r="D1918" s="34"/>
      <c r="E1918" s="34"/>
      <c r="F1918" s="34"/>
      <c r="G1918" s="34"/>
      <c r="H1918" s="34"/>
      <c r="I1918" s="34"/>
      <c r="J1918" s="34"/>
      <c r="K1918" s="34"/>
      <c r="L1918" s="34"/>
      <c r="M1918" s="34"/>
      <c r="N1918" s="34"/>
      <c r="O1918" s="34"/>
      <c r="P1918" s="34"/>
      <c r="Q1918" s="34"/>
      <c r="R1918" s="34"/>
      <c r="S1918" s="34"/>
      <c r="T1918" s="34"/>
      <c r="U1918" s="34"/>
      <c r="V1918" s="34"/>
      <c r="W1918" s="34"/>
      <c r="X1918" s="34"/>
      <c r="Y1918" s="34"/>
      <c r="Z1918" s="34"/>
      <c r="AA1918" s="34"/>
      <c r="AB1918" s="34"/>
      <c r="AC1918" s="34"/>
      <c r="AD1918" s="34"/>
      <c r="AE1918" s="34"/>
      <c r="AF1918" s="34"/>
      <c r="AG1918" s="34"/>
      <c r="AH1918" s="34"/>
      <c r="AI1918" s="34"/>
      <c r="AJ1918" s="34"/>
      <c r="AK1918" s="34"/>
      <c r="AL1918" s="34"/>
      <c r="AM1918" s="34"/>
      <c r="AN1918" s="34"/>
      <c r="AO1918" s="34"/>
      <c r="AP1918" s="34"/>
      <c r="AQ1918" s="34"/>
      <c r="AR1918" s="34"/>
      <c r="AS1918" s="34"/>
      <c r="AT1918" s="34"/>
      <c r="AU1918" s="34"/>
      <c r="AV1918" s="34"/>
      <c r="AW1918" s="34"/>
      <c r="AX1918" s="34"/>
      <c r="AY1918" s="34"/>
      <c r="AZ1918" s="34"/>
      <c r="BA1918" s="34"/>
      <c r="BB1918" s="34"/>
      <c r="BC1918" s="34"/>
    </row>
    <row r="1919" spans="1:55">
      <c r="A1919" s="34"/>
      <c r="B1919" s="34"/>
      <c r="C1919" s="34"/>
      <c r="D1919" s="34"/>
      <c r="E1919" s="34"/>
      <c r="F1919" s="34"/>
      <c r="G1919" s="34"/>
      <c r="H1919" s="34"/>
      <c r="I1919" s="34"/>
      <c r="J1919" s="34"/>
      <c r="K1919" s="34"/>
      <c r="L1919" s="34"/>
      <c r="M1919" s="34"/>
      <c r="N1919" s="34"/>
      <c r="O1919" s="34"/>
      <c r="P1919" s="34"/>
      <c r="Q1919" s="34"/>
      <c r="R1919" s="34"/>
      <c r="S1919" s="34"/>
      <c r="T1919" s="34"/>
      <c r="U1919" s="34"/>
      <c r="V1919" s="34"/>
      <c r="W1919" s="34"/>
      <c r="X1919" s="34"/>
      <c r="Y1919" s="34"/>
      <c r="Z1919" s="34"/>
      <c r="AA1919" s="34"/>
      <c r="AB1919" s="34"/>
      <c r="AC1919" s="34"/>
      <c r="AD1919" s="34"/>
      <c r="AE1919" s="34"/>
      <c r="AF1919" s="34"/>
      <c r="AG1919" s="34"/>
      <c r="AH1919" s="34"/>
      <c r="AI1919" s="34"/>
      <c r="AJ1919" s="34"/>
      <c r="AK1919" s="34"/>
      <c r="AL1919" s="34"/>
      <c r="AM1919" s="34"/>
      <c r="AN1919" s="34"/>
      <c r="AO1919" s="34"/>
      <c r="AP1919" s="34"/>
      <c r="AQ1919" s="34"/>
      <c r="AR1919" s="34"/>
      <c r="AS1919" s="34"/>
      <c r="AT1919" s="34"/>
      <c r="AU1919" s="34"/>
      <c r="AV1919" s="34"/>
      <c r="AW1919" s="34"/>
      <c r="AX1919" s="34"/>
      <c r="AY1919" s="34"/>
      <c r="AZ1919" s="34"/>
      <c r="BA1919" s="34"/>
      <c r="BB1919" s="34"/>
      <c r="BC1919" s="34"/>
    </row>
    <row r="1920" spans="1:55">
      <c r="A1920" s="34"/>
      <c r="B1920" s="34"/>
      <c r="C1920" s="34"/>
      <c r="D1920" s="34"/>
      <c r="E1920" s="34"/>
      <c r="F1920" s="34"/>
      <c r="G1920" s="34"/>
      <c r="H1920" s="34"/>
      <c r="I1920" s="34"/>
      <c r="J1920" s="34"/>
      <c r="K1920" s="34"/>
      <c r="L1920" s="34"/>
      <c r="M1920" s="34"/>
      <c r="N1920" s="34"/>
      <c r="O1920" s="34"/>
      <c r="P1920" s="34"/>
      <c r="Q1920" s="34"/>
      <c r="R1920" s="34"/>
      <c r="S1920" s="34"/>
      <c r="T1920" s="34"/>
      <c r="U1920" s="34"/>
      <c r="V1920" s="34"/>
      <c r="W1920" s="34"/>
      <c r="X1920" s="34"/>
      <c r="Y1920" s="34"/>
      <c r="Z1920" s="34"/>
      <c r="AA1920" s="34"/>
      <c r="AB1920" s="34"/>
      <c r="AC1920" s="34"/>
      <c r="AD1920" s="34"/>
      <c r="AE1920" s="34"/>
      <c r="AF1920" s="34"/>
      <c r="AG1920" s="34"/>
      <c r="AH1920" s="34"/>
      <c r="AI1920" s="34"/>
      <c r="AJ1920" s="34"/>
      <c r="AK1920" s="34"/>
      <c r="AL1920" s="34"/>
      <c r="AM1920" s="34"/>
      <c r="AN1920" s="34"/>
      <c r="AO1920" s="34"/>
      <c r="AP1920" s="34"/>
      <c r="AQ1920" s="34"/>
      <c r="AR1920" s="34"/>
      <c r="AS1920" s="34"/>
      <c r="AT1920" s="34"/>
      <c r="AU1920" s="34"/>
      <c r="AV1920" s="34"/>
      <c r="AW1920" s="34"/>
      <c r="AX1920" s="34"/>
      <c r="AY1920" s="34"/>
      <c r="AZ1920" s="34"/>
      <c r="BA1920" s="34"/>
      <c r="BB1920" s="34"/>
      <c r="BC1920" s="34"/>
    </row>
    <row r="1921" spans="1:55">
      <c r="A1921" s="34"/>
      <c r="B1921" s="34"/>
      <c r="C1921" s="34"/>
      <c r="D1921" s="34"/>
      <c r="E1921" s="34"/>
      <c r="F1921" s="34"/>
      <c r="G1921" s="34"/>
      <c r="H1921" s="34"/>
      <c r="I1921" s="34"/>
      <c r="J1921" s="34"/>
      <c r="K1921" s="34"/>
      <c r="L1921" s="34"/>
      <c r="M1921" s="34"/>
      <c r="N1921" s="34"/>
      <c r="O1921" s="34"/>
      <c r="P1921" s="34"/>
      <c r="Q1921" s="34"/>
      <c r="R1921" s="34"/>
      <c r="S1921" s="34"/>
      <c r="T1921" s="34"/>
      <c r="U1921" s="34"/>
      <c r="V1921" s="34"/>
      <c r="W1921" s="34"/>
      <c r="X1921" s="34"/>
      <c r="Y1921" s="34"/>
      <c r="Z1921" s="34"/>
      <c r="AA1921" s="34"/>
      <c r="AB1921" s="34"/>
      <c r="AC1921" s="34"/>
      <c r="AD1921" s="34"/>
      <c r="AE1921" s="34"/>
      <c r="AF1921" s="34"/>
      <c r="AG1921" s="34"/>
      <c r="AH1921" s="34"/>
      <c r="AI1921" s="34"/>
      <c r="AJ1921" s="34"/>
      <c r="AK1921" s="34"/>
      <c r="AL1921" s="34"/>
      <c r="AM1921" s="34"/>
      <c r="AN1921" s="34"/>
      <c r="AO1921" s="34"/>
      <c r="AP1921" s="34"/>
      <c r="AQ1921" s="34"/>
      <c r="AR1921" s="34"/>
      <c r="AS1921" s="34"/>
      <c r="AT1921" s="34"/>
      <c r="AU1921" s="34"/>
      <c r="AV1921" s="34"/>
      <c r="AW1921" s="34"/>
      <c r="AX1921" s="34"/>
      <c r="AY1921" s="34"/>
      <c r="AZ1921" s="34"/>
      <c r="BA1921" s="34"/>
      <c r="BB1921" s="34"/>
      <c r="BC1921" s="34"/>
    </row>
    <row r="1922" spans="1:55">
      <c r="A1922" s="34"/>
      <c r="B1922" s="34"/>
      <c r="C1922" s="34"/>
      <c r="D1922" s="34"/>
      <c r="E1922" s="34"/>
      <c r="F1922" s="34"/>
      <c r="G1922" s="34"/>
      <c r="H1922" s="34"/>
      <c r="I1922" s="34"/>
      <c r="J1922" s="34"/>
      <c r="K1922" s="34"/>
      <c r="L1922" s="34"/>
      <c r="M1922" s="34"/>
      <c r="N1922" s="34"/>
      <c r="O1922" s="34"/>
      <c r="P1922" s="34"/>
      <c r="Q1922" s="34"/>
      <c r="R1922" s="34"/>
      <c r="S1922" s="34"/>
      <c r="T1922" s="34"/>
      <c r="U1922" s="34"/>
      <c r="V1922" s="34"/>
      <c r="W1922" s="34"/>
      <c r="X1922" s="34"/>
      <c r="Y1922" s="34"/>
      <c r="Z1922" s="34"/>
      <c r="AA1922" s="34"/>
      <c r="AB1922" s="34"/>
      <c r="AC1922" s="34"/>
      <c r="AD1922" s="34"/>
      <c r="AE1922" s="34"/>
      <c r="AF1922" s="34"/>
      <c r="AG1922" s="34"/>
      <c r="AH1922" s="34"/>
      <c r="AI1922" s="34"/>
      <c r="AJ1922" s="34"/>
      <c r="AK1922" s="34"/>
      <c r="AL1922" s="34"/>
      <c r="AM1922" s="34"/>
      <c r="AN1922" s="34"/>
      <c r="AO1922" s="34"/>
      <c r="AP1922" s="34"/>
      <c r="AQ1922" s="34"/>
      <c r="AR1922" s="34"/>
      <c r="AS1922" s="34"/>
      <c r="AT1922" s="34"/>
      <c r="AU1922" s="34"/>
      <c r="AV1922" s="34"/>
      <c r="AW1922" s="34"/>
      <c r="AX1922" s="34"/>
      <c r="AY1922" s="34"/>
      <c r="AZ1922" s="34"/>
      <c r="BA1922" s="34"/>
      <c r="BB1922" s="34"/>
      <c r="BC1922" s="34"/>
    </row>
    <row r="1923" spans="1:55">
      <c r="A1923" s="34"/>
      <c r="B1923" s="34"/>
      <c r="C1923" s="34"/>
      <c r="D1923" s="34"/>
      <c r="E1923" s="34"/>
      <c r="F1923" s="34"/>
      <c r="G1923" s="34"/>
      <c r="H1923" s="34"/>
      <c r="I1923" s="34"/>
      <c r="J1923" s="34"/>
      <c r="K1923" s="34"/>
      <c r="L1923" s="34"/>
      <c r="M1923" s="34"/>
      <c r="N1923" s="34"/>
      <c r="O1923" s="34"/>
      <c r="P1923" s="34"/>
      <c r="Q1923" s="34"/>
      <c r="R1923" s="34"/>
      <c r="S1923" s="34"/>
      <c r="T1923" s="34"/>
      <c r="U1923" s="34"/>
      <c r="V1923" s="34"/>
      <c r="W1923" s="34"/>
      <c r="X1923" s="34"/>
      <c r="Y1923" s="34"/>
      <c r="Z1923" s="34"/>
      <c r="AA1923" s="34"/>
      <c r="AB1923" s="34"/>
      <c r="AC1923" s="34"/>
      <c r="AD1923" s="34"/>
      <c r="AE1923" s="34"/>
      <c r="AF1923" s="34"/>
      <c r="AG1923" s="34"/>
      <c r="AH1923" s="34"/>
      <c r="AI1923" s="34"/>
      <c r="AJ1923" s="34"/>
      <c r="AK1923" s="34"/>
      <c r="AL1923" s="34"/>
      <c r="AM1923" s="34"/>
      <c r="AN1923" s="34"/>
      <c r="AO1923" s="34"/>
      <c r="AP1923" s="34"/>
      <c r="AQ1923" s="34"/>
      <c r="AR1923" s="34"/>
      <c r="AS1923" s="34"/>
      <c r="AT1923" s="34"/>
      <c r="AU1923" s="34"/>
      <c r="AV1923" s="34"/>
      <c r="AW1923" s="34"/>
      <c r="AX1923" s="34"/>
      <c r="AY1923" s="34"/>
      <c r="AZ1923" s="34"/>
      <c r="BA1923" s="34"/>
      <c r="BB1923" s="34"/>
      <c r="BC1923" s="34"/>
    </row>
    <row r="1924" spans="1:55">
      <c r="A1924" s="34"/>
      <c r="B1924" s="34"/>
      <c r="C1924" s="34"/>
      <c r="D1924" s="34"/>
      <c r="E1924" s="34"/>
      <c r="F1924" s="34"/>
      <c r="G1924" s="34"/>
      <c r="H1924" s="34"/>
      <c r="I1924" s="34"/>
      <c r="J1924" s="34"/>
      <c r="K1924" s="34"/>
      <c r="L1924" s="34"/>
      <c r="M1924" s="34"/>
      <c r="N1924" s="34"/>
      <c r="O1924" s="34"/>
      <c r="P1924" s="34"/>
      <c r="Q1924" s="34"/>
      <c r="R1924" s="34"/>
      <c r="S1924" s="34"/>
      <c r="T1924" s="34"/>
      <c r="U1924" s="34"/>
      <c r="V1924" s="34"/>
      <c r="W1924" s="34"/>
      <c r="X1924" s="34"/>
      <c r="Y1924" s="34"/>
      <c r="Z1924" s="34"/>
      <c r="AA1924" s="34"/>
      <c r="AB1924" s="34"/>
      <c r="AC1924" s="34"/>
      <c r="AD1924" s="34"/>
      <c r="AE1924" s="34"/>
      <c r="AF1924" s="34"/>
      <c r="AG1924" s="34"/>
      <c r="AH1924" s="34"/>
      <c r="AI1924" s="34"/>
      <c r="AJ1924" s="34"/>
      <c r="AK1924" s="34"/>
      <c r="AL1924" s="34"/>
      <c r="AM1924" s="34"/>
      <c r="AN1924" s="34"/>
      <c r="AO1924" s="34"/>
      <c r="AP1924" s="34"/>
      <c r="AQ1924" s="34"/>
      <c r="AR1924" s="34"/>
      <c r="AS1924" s="34"/>
      <c r="AT1924" s="34"/>
      <c r="AU1924" s="34"/>
      <c r="AV1924" s="34"/>
      <c r="AW1924" s="34"/>
      <c r="AX1924" s="34"/>
      <c r="AY1924" s="34"/>
      <c r="AZ1924" s="34"/>
      <c r="BA1924" s="34"/>
      <c r="BB1924" s="34"/>
      <c r="BC1924" s="34"/>
    </row>
    <row r="1925" spans="1:55">
      <c r="A1925" s="34"/>
      <c r="B1925" s="34"/>
      <c r="C1925" s="34"/>
      <c r="D1925" s="34"/>
      <c r="E1925" s="34"/>
      <c r="F1925" s="34"/>
      <c r="G1925" s="34"/>
      <c r="H1925" s="34"/>
      <c r="I1925" s="34"/>
      <c r="J1925" s="34"/>
      <c r="K1925" s="34"/>
      <c r="L1925" s="34"/>
      <c r="M1925" s="34"/>
      <c r="N1925" s="34"/>
      <c r="O1925" s="34"/>
      <c r="P1925" s="34"/>
      <c r="Q1925" s="34"/>
      <c r="R1925" s="34"/>
      <c r="S1925" s="34"/>
      <c r="T1925" s="34"/>
      <c r="U1925" s="34"/>
      <c r="V1925" s="34"/>
      <c r="W1925" s="34"/>
      <c r="X1925" s="34"/>
      <c r="Y1925" s="34"/>
      <c r="Z1925" s="34"/>
      <c r="AA1925" s="34"/>
      <c r="AB1925" s="34"/>
      <c r="AC1925" s="34"/>
      <c r="AD1925" s="34"/>
      <c r="AE1925" s="34"/>
      <c r="AF1925" s="34"/>
      <c r="AG1925" s="34"/>
      <c r="AH1925" s="34"/>
      <c r="AI1925" s="34"/>
      <c r="AJ1925" s="34"/>
      <c r="AK1925" s="34"/>
      <c r="AL1925" s="34"/>
      <c r="AM1925" s="34"/>
      <c r="AN1925" s="34"/>
      <c r="AO1925" s="34"/>
      <c r="AP1925" s="34"/>
      <c r="AQ1925" s="34"/>
      <c r="AR1925" s="34"/>
      <c r="AS1925" s="34"/>
      <c r="AT1925" s="34"/>
      <c r="AU1925" s="34"/>
      <c r="AV1925" s="34"/>
      <c r="AW1925" s="34"/>
      <c r="AX1925" s="34"/>
      <c r="AY1925" s="34"/>
      <c r="AZ1925" s="34"/>
      <c r="BA1925" s="34"/>
      <c r="BB1925" s="34"/>
      <c r="BC1925" s="34"/>
    </row>
    <row r="1926" spans="1:55">
      <c r="A1926" s="34"/>
      <c r="B1926" s="34"/>
      <c r="C1926" s="34"/>
      <c r="D1926" s="34"/>
      <c r="E1926" s="34"/>
      <c r="F1926" s="34"/>
      <c r="G1926" s="34"/>
      <c r="H1926" s="34"/>
      <c r="I1926" s="34"/>
      <c r="J1926" s="34"/>
      <c r="K1926" s="34"/>
      <c r="L1926" s="34"/>
      <c r="M1926" s="34"/>
      <c r="N1926" s="34"/>
      <c r="O1926" s="34"/>
      <c r="P1926" s="34"/>
      <c r="Q1926" s="34"/>
      <c r="R1926" s="34"/>
      <c r="S1926" s="34"/>
      <c r="T1926" s="34"/>
      <c r="U1926" s="34"/>
      <c r="V1926" s="34"/>
      <c r="W1926" s="34"/>
      <c r="X1926" s="34"/>
      <c r="Y1926" s="34"/>
      <c r="Z1926" s="34"/>
      <c r="AA1926" s="34"/>
      <c r="AB1926" s="34"/>
      <c r="AC1926" s="34"/>
      <c r="AD1926" s="34"/>
      <c r="AE1926" s="34"/>
      <c r="AF1926" s="34"/>
      <c r="AG1926" s="34"/>
      <c r="AH1926" s="34"/>
      <c r="AI1926" s="34"/>
      <c r="AJ1926" s="34"/>
      <c r="AK1926" s="34"/>
      <c r="AL1926" s="34"/>
      <c r="AM1926" s="34"/>
      <c r="AN1926" s="34"/>
      <c r="AO1926" s="34"/>
      <c r="AP1926" s="34"/>
      <c r="AQ1926" s="34"/>
      <c r="AR1926" s="34"/>
      <c r="AS1926" s="34"/>
      <c r="AT1926" s="34"/>
      <c r="AU1926" s="34"/>
      <c r="AV1926" s="34"/>
      <c r="AW1926" s="34"/>
      <c r="AX1926" s="34"/>
      <c r="AY1926" s="34"/>
      <c r="AZ1926" s="34"/>
      <c r="BA1926" s="34"/>
      <c r="BB1926" s="34"/>
      <c r="BC1926" s="34"/>
    </row>
    <row r="1927" spans="1:55">
      <c r="A1927" s="34"/>
      <c r="B1927" s="34"/>
      <c r="C1927" s="34"/>
      <c r="D1927" s="34"/>
      <c r="E1927" s="34"/>
      <c r="F1927" s="34"/>
      <c r="G1927" s="34"/>
      <c r="H1927" s="34"/>
      <c r="I1927" s="34"/>
      <c r="J1927" s="34"/>
      <c r="K1927" s="34"/>
      <c r="L1927" s="34"/>
      <c r="M1927" s="34"/>
      <c r="N1927" s="34"/>
      <c r="O1927" s="34"/>
      <c r="P1927" s="34"/>
      <c r="Q1927" s="34"/>
      <c r="R1927" s="34"/>
      <c r="S1927" s="34"/>
      <c r="T1927" s="34"/>
      <c r="U1927" s="34"/>
      <c r="V1927" s="34"/>
      <c r="W1927" s="34"/>
      <c r="X1927" s="34"/>
      <c r="Y1927" s="34"/>
      <c r="Z1927" s="34"/>
      <c r="AA1927" s="34"/>
      <c r="AB1927" s="34"/>
      <c r="AC1927" s="34"/>
      <c r="AD1927" s="34"/>
      <c r="AE1927" s="34"/>
      <c r="AF1927" s="34"/>
      <c r="AG1927" s="34"/>
      <c r="AH1927" s="34"/>
      <c r="AI1927" s="34"/>
      <c r="AJ1927" s="34"/>
      <c r="AK1927" s="34"/>
      <c r="AL1927" s="34"/>
      <c r="AM1927" s="34"/>
      <c r="AN1927" s="34"/>
      <c r="AO1927" s="34"/>
      <c r="AP1927" s="34"/>
      <c r="AQ1927" s="34"/>
      <c r="AR1927" s="34"/>
      <c r="AS1927" s="34"/>
      <c r="AT1927" s="34"/>
      <c r="AU1927" s="34"/>
      <c r="AV1927" s="34"/>
      <c r="AW1927" s="34"/>
      <c r="AX1927" s="34"/>
      <c r="AY1927" s="34"/>
      <c r="AZ1927" s="34"/>
      <c r="BA1927" s="34"/>
      <c r="BB1927" s="34"/>
      <c r="BC1927" s="34"/>
    </row>
    <row r="1928" spans="1:55">
      <c r="A1928" s="34"/>
      <c r="B1928" s="34"/>
      <c r="C1928" s="34"/>
      <c r="D1928" s="34"/>
      <c r="E1928" s="34"/>
      <c r="F1928" s="34"/>
      <c r="G1928" s="34"/>
      <c r="H1928" s="34"/>
      <c r="I1928" s="34"/>
      <c r="J1928" s="34"/>
      <c r="K1928" s="34"/>
      <c r="L1928" s="34"/>
      <c r="M1928" s="34"/>
      <c r="N1928" s="34"/>
      <c r="O1928" s="34"/>
      <c r="P1928" s="34"/>
      <c r="Q1928" s="34"/>
      <c r="R1928" s="34"/>
      <c r="S1928" s="34"/>
      <c r="T1928" s="34"/>
      <c r="U1928" s="34"/>
      <c r="V1928" s="34"/>
      <c r="W1928" s="34"/>
      <c r="X1928" s="34"/>
      <c r="Y1928" s="34"/>
      <c r="Z1928" s="34"/>
      <c r="AA1928" s="34"/>
      <c r="AB1928" s="34"/>
      <c r="AC1928" s="34"/>
      <c r="AD1928" s="34"/>
      <c r="AE1928" s="34"/>
      <c r="AF1928" s="34"/>
      <c r="AG1928" s="34"/>
      <c r="AH1928" s="34"/>
      <c r="AI1928" s="34"/>
      <c r="AJ1928" s="34"/>
      <c r="AK1928" s="34"/>
      <c r="AL1928" s="34"/>
      <c r="AM1928" s="34"/>
      <c r="AN1928" s="34"/>
      <c r="AO1928" s="34"/>
      <c r="AP1928" s="34"/>
      <c r="AQ1928" s="34"/>
      <c r="AR1928" s="34"/>
      <c r="AS1928" s="34"/>
      <c r="AT1928" s="34"/>
      <c r="AU1928" s="34"/>
      <c r="AV1928" s="34"/>
      <c r="AW1928" s="34"/>
      <c r="AX1928" s="34"/>
      <c r="AY1928" s="34"/>
      <c r="AZ1928" s="34"/>
      <c r="BA1928" s="34"/>
      <c r="BB1928" s="34"/>
      <c r="BC1928" s="34"/>
    </row>
    <row r="1929" spans="1:55">
      <c r="A1929" s="34"/>
      <c r="B1929" s="34"/>
      <c r="C1929" s="34"/>
      <c r="D1929" s="34"/>
      <c r="E1929" s="34"/>
      <c r="F1929" s="34"/>
      <c r="G1929" s="34"/>
      <c r="H1929" s="34"/>
      <c r="I1929" s="34"/>
      <c r="J1929" s="34"/>
      <c r="K1929" s="34"/>
      <c r="L1929" s="34"/>
      <c r="M1929" s="34"/>
      <c r="N1929" s="34"/>
      <c r="O1929" s="34"/>
      <c r="P1929" s="34"/>
      <c r="Q1929" s="34"/>
      <c r="R1929" s="34"/>
      <c r="S1929" s="34"/>
      <c r="T1929" s="34"/>
      <c r="U1929" s="34"/>
      <c r="V1929" s="34"/>
      <c r="W1929" s="34"/>
      <c r="X1929" s="34"/>
      <c r="Y1929" s="34"/>
      <c r="Z1929" s="34"/>
      <c r="AA1929" s="34"/>
      <c r="AB1929" s="34"/>
      <c r="AC1929" s="34"/>
      <c r="AD1929" s="34"/>
      <c r="AE1929" s="34"/>
      <c r="AF1929" s="34"/>
      <c r="AG1929" s="34"/>
      <c r="AH1929" s="34"/>
      <c r="AI1929" s="34"/>
      <c r="AJ1929" s="34"/>
      <c r="AK1929" s="34"/>
      <c r="AL1929" s="34"/>
      <c r="AM1929" s="34"/>
      <c r="AN1929" s="34"/>
      <c r="AO1929" s="34"/>
      <c r="AP1929" s="34"/>
      <c r="AQ1929" s="34"/>
      <c r="AR1929" s="34"/>
      <c r="AS1929" s="34"/>
      <c r="AT1929" s="34"/>
      <c r="AU1929" s="34"/>
      <c r="AV1929" s="34"/>
      <c r="AW1929" s="34"/>
      <c r="AX1929" s="34"/>
      <c r="AY1929" s="34"/>
      <c r="AZ1929" s="34"/>
      <c r="BA1929" s="34"/>
      <c r="BB1929" s="34"/>
      <c r="BC1929" s="34"/>
    </row>
    <row r="1930" spans="1:55">
      <c r="A1930" s="34"/>
      <c r="B1930" s="34"/>
      <c r="C1930" s="34"/>
      <c r="D1930" s="34"/>
      <c r="E1930" s="34"/>
      <c r="F1930" s="34"/>
      <c r="G1930" s="34"/>
      <c r="H1930" s="34"/>
      <c r="I1930" s="34"/>
      <c r="J1930" s="34"/>
      <c r="K1930" s="34"/>
      <c r="L1930" s="34"/>
      <c r="M1930" s="34"/>
      <c r="N1930" s="34"/>
      <c r="O1930" s="34"/>
      <c r="P1930" s="34"/>
      <c r="Q1930" s="34"/>
      <c r="R1930" s="34"/>
      <c r="S1930" s="34"/>
      <c r="T1930" s="34"/>
      <c r="U1930" s="34"/>
      <c r="V1930" s="34"/>
      <c r="W1930" s="34"/>
      <c r="X1930" s="34"/>
      <c r="Y1930" s="34"/>
      <c r="Z1930" s="34"/>
      <c r="AA1930" s="34"/>
      <c r="AB1930" s="34"/>
      <c r="AC1930" s="34"/>
      <c r="AD1930" s="34"/>
      <c r="AE1930" s="34"/>
      <c r="AF1930" s="34"/>
      <c r="AG1930" s="34"/>
      <c r="AH1930" s="34"/>
      <c r="AI1930" s="34"/>
      <c r="AJ1930" s="34"/>
      <c r="AK1930" s="34"/>
      <c r="AL1930" s="34"/>
      <c r="AM1930" s="34"/>
      <c r="AN1930" s="34"/>
      <c r="AO1930" s="34"/>
      <c r="AP1930" s="34"/>
      <c r="AQ1930" s="34"/>
      <c r="AR1930" s="34"/>
      <c r="AS1930" s="34"/>
      <c r="AT1930" s="34"/>
      <c r="AU1930" s="34"/>
      <c r="AV1930" s="34"/>
      <c r="AW1930" s="34"/>
      <c r="AX1930" s="34"/>
      <c r="AY1930" s="34"/>
      <c r="AZ1930" s="34"/>
      <c r="BA1930" s="34"/>
      <c r="BB1930" s="34"/>
      <c r="BC1930" s="34"/>
    </row>
    <row r="1931" spans="1:55">
      <c r="A1931" s="34"/>
      <c r="B1931" s="34"/>
      <c r="C1931" s="34"/>
      <c r="D1931" s="34"/>
      <c r="E1931" s="34"/>
      <c r="F1931" s="34"/>
      <c r="G1931" s="34"/>
      <c r="H1931" s="34"/>
      <c r="I1931" s="34"/>
      <c r="J1931" s="34"/>
      <c r="K1931" s="34"/>
      <c r="L1931" s="34"/>
      <c r="M1931" s="34"/>
      <c r="N1931" s="34"/>
      <c r="O1931" s="34"/>
      <c r="P1931" s="34"/>
      <c r="Q1931" s="34"/>
      <c r="R1931" s="34"/>
      <c r="S1931" s="34"/>
      <c r="T1931" s="34"/>
      <c r="U1931" s="34"/>
      <c r="V1931" s="34"/>
      <c r="W1931" s="34"/>
      <c r="X1931" s="34"/>
      <c r="Y1931" s="34"/>
      <c r="Z1931" s="34"/>
      <c r="AA1931" s="34"/>
      <c r="AB1931" s="34"/>
      <c r="AC1931" s="34"/>
      <c r="AD1931" s="34"/>
      <c r="AE1931" s="34"/>
      <c r="AF1931" s="34"/>
      <c r="AG1931" s="34"/>
      <c r="AH1931" s="34"/>
      <c r="AI1931" s="34"/>
      <c r="AJ1931" s="34"/>
      <c r="AK1931" s="34"/>
      <c r="AL1931" s="34"/>
      <c r="AM1931" s="34"/>
      <c r="AN1931" s="34"/>
      <c r="AO1931" s="34"/>
      <c r="AP1931" s="34"/>
      <c r="AQ1931" s="34"/>
      <c r="AR1931" s="34"/>
      <c r="AS1931" s="34"/>
      <c r="AT1931" s="34"/>
      <c r="AU1931" s="34"/>
      <c r="AV1931" s="34"/>
      <c r="AW1931" s="34"/>
      <c r="AX1931" s="34"/>
      <c r="AY1931" s="34"/>
      <c r="AZ1931" s="34"/>
      <c r="BA1931" s="34"/>
      <c r="BB1931" s="34"/>
      <c r="BC1931" s="34"/>
    </row>
    <row r="1932" spans="1:55">
      <c r="A1932" s="34"/>
      <c r="B1932" s="34"/>
      <c r="C1932" s="34"/>
      <c r="D1932" s="34"/>
      <c r="E1932" s="34"/>
      <c r="F1932" s="34"/>
      <c r="G1932" s="34"/>
      <c r="H1932" s="34"/>
      <c r="I1932" s="34"/>
      <c r="J1932" s="34"/>
      <c r="K1932" s="34"/>
      <c r="L1932" s="34"/>
      <c r="M1932" s="34"/>
      <c r="N1932" s="34"/>
      <c r="O1932" s="34"/>
      <c r="P1932" s="34"/>
      <c r="Q1932" s="34"/>
      <c r="R1932" s="34"/>
      <c r="S1932" s="34"/>
      <c r="T1932" s="34"/>
      <c r="U1932" s="34"/>
      <c r="V1932" s="34"/>
      <c r="W1932" s="34"/>
      <c r="X1932" s="34"/>
      <c r="Y1932" s="34"/>
      <c r="Z1932" s="34"/>
      <c r="AA1932" s="34"/>
      <c r="AB1932" s="34"/>
      <c r="AC1932" s="34"/>
      <c r="AD1932" s="34"/>
      <c r="AE1932" s="34"/>
      <c r="AF1932" s="34"/>
      <c r="AG1932" s="34"/>
      <c r="AH1932" s="34"/>
      <c r="AI1932" s="34"/>
      <c r="AJ1932" s="34"/>
      <c r="AK1932" s="34"/>
      <c r="AL1932" s="34"/>
      <c r="AM1932" s="34"/>
      <c r="AN1932" s="34"/>
      <c r="AO1932" s="34"/>
      <c r="AP1932" s="34"/>
      <c r="AQ1932" s="34"/>
      <c r="AR1932" s="34"/>
      <c r="AS1932" s="34"/>
      <c r="AT1932" s="34"/>
      <c r="AU1932" s="34"/>
      <c r="AV1932" s="34"/>
      <c r="AW1932" s="34"/>
      <c r="AX1932" s="34"/>
      <c r="AY1932" s="34"/>
      <c r="AZ1932" s="34"/>
      <c r="BA1932" s="34"/>
      <c r="BB1932" s="34"/>
      <c r="BC1932" s="34"/>
    </row>
    <row r="1933" spans="1:55">
      <c r="A1933" s="34"/>
      <c r="B1933" s="34"/>
      <c r="C1933" s="34"/>
      <c r="D1933" s="34"/>
      <c r="E1933" s="34"/>
      <c r="F1933" s="34"/>
      <c r="G1933" s="34"/>
      <c r="H1933" s="34"/>
      <c r="I1933" s="34"/>
      <c r="J1933" s="34"/>
      <c r="K1933" s="34"/>
      <c r="L1933" s="34"/>
      <c r="M1933" s="34"/>
      <c r="N1933" s="34"/>
      <c r="O1933" s="34"/>
      <c r="P1933" s="34"/>
      <c r="Q1933" s="34"/>
      <c r="R1933" s="34"/>
      <c r="S1933" s="34"/>
      <c r="T1933" s="34"/>
      <c r="U1933" s="34"/>
      <c r="V1933" s="34"/>
      <c r="W1933" s="34"/>
      <c r="X1933" s="34"/>
      <c r="Y1933" s="34"/>
      <c r="Z1933" s="34"/>
      <c r="AA1933" s="34"/>
      <c r="AB1933" s="34"/>
      <c r="AC1933" s="34"/>
      <c r="AD1933" s="34"/>
      <c r="AE1933" s="34"/>
      <c r="AF1933" s="34"/>
      <c r="AG1933" s="34"/>
      <c r="AH1933" s="34"/>
      <c r="AI1933" s="34"/>
      <c r="AJ1933" s="34"/>
      <c r="AK1933" s="34"/>
      <c r="AL1933" s="34"/>
      <c r="AM1933" s="34"/>
      <c r="AN1933" s="34"/>
      <c r="AO1933" s="34"/>
      <c r="AP1933" s="34"/>
      <c r="AQ1933" s="34"/>
      <c r="AR1933" s="34"/>
      <c r="AS1933" s="34"/>
      <c r="AT1933" s="34"/>
      <c r="AU1933" s="34"/>
      <c r="AV1933" s="34"/>
      <c r="AW1933" s="34"/>
      <c r="AX1933" s="34"/>
      <c r="AY1933" s="34"/>
      <c r="AZ1933" s="34"/>
      <c r="BA1933" s="34"/>
      <c r="BB1933" s="34"/>
      <c r="BC1933" s="34"/>
    </row>
    <row r="1934" spans="1:55">
      <c r="A1934" s="34"/>
      <c r="B1934" s="34"/>
      <c r="C1934" s="34"/>
      <c r="D1934" s="34"/>
      <c r="E1934" s="34"/>
      <c r="F1934" s="34"/>
      <c r="G1934" s="34"/>
      <c r="H1934" s="34"/>
      <c r="I1934" s="34"/>
      <c r="J1934" s="34"/>
      <c r="K1934" s="34"/>
      <c r="L1934" s="34"/>
      <c r="M1934" s="34"/>
      <c r="N1934" s="34"/>
      <c r="O1934" s="34"/>
      <c r="P1934" s="34"/>
      <c r="Q1934" s="34"/>
      <c r="R1934" s="34"/>
      <c r="S1934" s="34"/>
      <c r="T1934" s="34"/>
      <c r="U1934" s="34"/>
      <c r="V1934" s="34"/>
      <c r="W1934" s="34"/>
      <c r="X1934" s="34"/>
      <c r="Y1934" s="34"/>
      <c r="Z1934" s="34"/>
      <c r="AA1934" s="34"/>
      <c r="AB1934" s="34"/>
      <c r="AC1934" s="34"/>
      <c r="AD1934" s="34"/>
      <c r="AE1934" s="34"/>
      <c r="AF1934" s="34"/>
      <c r="AG1934" s="34"/>
      <c r="AH1934" s="34"/>
      <c r="AI1934" s="34"/>
      <c r="AJ1934" s="34"/>
      <c r="AK1934" s="34"/>
      <c r="AL1934" s="34"/>
      <c r="AM1934" s="34"/>
      <c r="AN1934" s="34"/>
      <c r="AO1934" s="34"/>
      <c r="AP1934" s="34"/>
      <c r="AQ1934" s="34"/>
      <c r="AR1934" s="34"/>
      <c r="AS1934" s="34"/>
      <c r="AT1934" s="34"/>
      <c r="AU1934" s="34"/>
      <c r="AV1934" s="34"/>
      <c r="AW1934" s="34"/>
      <c r="AX1934" s="34"/>
      <c r="AY1934" s="34"/>
      <c r="AZ1934" s="34"/>
      <c r="BA1934" s="34"/>
      <c r="BB1934" s="34"/>
      <c r="BC1934" s="34"/>
    </row>
    <row r="1935" spans="1:55">
      <c r="A1935" s="34"/>
      <c r="B1935" s="34"/>
      <c r="C1935" s="34"/>
      <c r="D1935" s="34"/>
      <c r="E1935" s="34"/>
      <c r="F1935" s="34"/>
      <c r="G1935" s="34"/>
      <c r="H1935" s="34"/>
      <c r="I1935" s="34"/>
      <c r="J1935" s="34"/>
      <c r="K1935" s="34"/>
      <c r="L1935" s="34"/>
      <c r="M1935" s="34"/>
      <c r="N1935" s="34"/>
      <c r="O1935" s="34"/>
      <c r="P1935" s="34"/>
      <c r="Q1935" s="34"/>
      <c r="R1935" s="34"/>
      <c r="S1935" s="34"/>
      <c r="T1935" s="34"/>
      <c r="U1935" s="34"/>
      <c r="V1935" s="34"/>
      <c r="W1935" s="34"/>
      <c r="X1935" s="34"/>
      <c r="Y1935" s="34"/>
      <c r="Z1935" s="34"/>
      <c r="AA1935" s="34"/>
      <c r="AB1935" s="34"/>
      <c r="AC1935" s="34"/>
      <c r="AD1935" s="34"/>
      <c r="AE1935" s="34"/>
      <c r="AF1935" s="34"/>
      <c r="AG1935" s="34"/>
      <c r="AH1935" s="34"/>
      <c r="AI1935" s="34"/>
      <c r="AJ1935" s="34"/>
      <c r="AK1935" s="34"/>
      <c r="AL1935" s="34"/>
      <c r="AM1935" s="34"/>
      <c r="AN1935" s="34"/>
      <c r="AO1935" s="34"/>
      <c r="AP1935" s="34"/>
      <c r="AQ1935" s="34"/>
      <c r="AR1935" s="34"/>
      <c r="AS1935" s="34"/>
      <c r="AT1935" s="34"/>
      <c r="AU1935" s="34"/>
      <c r="AV1935" s="34"/>
      <c r="AW1935" s="34"/>
      <c r="AX1935" s="34"/>
      <c r="AY1935" s="34"/>
      <c r="AZ1935" s="34"/>
      <c r="BA1935" s="34"/>
      <c r="BB1935" s="34"/>
      <c r="BC1935" s="34"/>
    </row>
    <row r="1936" spans="1:55">
      <c r="A1936" s="34"/>
      <c r="B1936" s="34"/>
      <c r="C1936" s="34"/>
      <c r="D1936" s="34"/>
      <c r="E1936" s="34"/>
      <c r="F1936" s="34"/>
      <c r="G1936" s="34"/>
      <c r="H1936" s="34"/>
      <c r="I1936" s="34"/>
      <c r="J1936" s="34"/>
      <c r="K1936" s="34"/>
      <c r="L1936" s="34"/>
      <c r="M1936" s="34"/>
      <c r="N1936" s="34"/>
      <c r="O1936" s="34"/>
      <c r="P1936" s="34"/>
      <c r="Q1936" s="34"/>
      <c r="R1936" s="34"/>
      <c r="S1936" s="34"/>
      <c r="T1936" s="34"/>
      <c r="U1936" s="34"/>
      <c r="V1936" s="34"/>
      <c r="W1936" s="34"/>
      <c r="X1936" s="34"/>
      <c r="Y1936" s="34"/>
      <c r="Z1936" s="34"/>
      <c r="AA1936" s="34"/>
      <c r="AB1936" s="34"/>
      <c r="AC1936" s="34"/>
      <c r="AD1936" s="34"/>
      <c r="AE1936" s="34"/>
      <c r="AF1936" s="34"/>
      <c r="AG1936" s="34"/>
      <c r="AH1936" s="34"/>
      <c r="AI1936" s="34"/>
      <c r="AJ1936" s="34"/>
      <c r="AK1936" s="34"/>
      <c r="AL1936" s="34"/>
      <c r="AM1936" s="34"/>
      <c r="AN1936" s="34"/>
      <c r="AO1936" s="34"/>
      <c r="AP1936" s="34"/>
      <c r="AQ1936" s="34"/>
      <c r="AR1936" s="34"/>
      <c r="AS1936" s="34"/>
      <c r="AT1936" s="34"/>
      <c r="AU1936" s="34"/>
      <c r="AV1936" s="34"/>
      <c r="AW1936" s="34"/>
      <c r="AX1936" s="34"/>
      <c r="AY1936" s="34"/>
      <c r="AZ1936" s="34"/>
      <c r="BA1936" s="34"/>
      <c r="BB1936" s="34"/>
      <c r="BC1936" s="34"/>
    </row>
    <row r="1937" spans="1:55">
      <c r="A1937" s="34"/>
      <c r="B1937" s="34"/>
      <c r="C1937" s="34"/>
      <c r="D1937" s="34"/>
      <c r="E1937" s="34"/>
      <c r="F1937" s="34"/>
      <c r="G1937" s="34"/>
      <c r="H1937" s="34"/>
      <c r="I1937" s="34"/>
      <c r="J1937" s="34"/>
      <c r="K1937" s="34"/>
      <c r="L1937" s="34"/>
      <c r="M1937" s="34"/>
      <c r="N1937" s="34"/>
      <c r="O1937" s="34"/>
      <c r="P1937" s="34"/>
      <c r="Q1937" s="34"/>
      <c r="R1937" s="34"/>
      <c r="S1937" s="34"/>
      <c r="T1937" s="34"/>
      <c r="U1937" s="34"/>
      <c r="V1937" s="34"/>
      <c r="W1937" s="34"/>
      <c r="X1937" s="34"/>
      <c r="Y1937" s="34"/>
      <c r="Z1937" s="34"/>
      <c r="AA1937" s="34"/>
      <c r="AB1937" s="34"/>
      <c r="AC1937" s="34"/>
      <c r="AD1937" s="34"/>
      <c r="AE1937" s="34"/>
      <c r="AF1937" s="34"/>
      <c r="AG1937" s="34"/>
      <c r="AH1937" s="34"/>
      <c r="AI1937" s="34"/>
      <c r="AJ1937" s="34"/>
      <c r="AK1937" s="34"/>
      <c r="AL1937" s="34"/>
      <c r="AM1937" s="34"/>
      <c r="AN1937" s="34"/>
      <c r="AO1937" s="34"/>
      <c r="AP1937" s="34"/>
      <c r="AQ1937" s="34"/>
      <c r="AR1937" s="34"/>
      <c r="AS1937" s="34"/>
      <c r="AT1937" s="34"/>
      <c r="AU1937" s="34"/>
      <c r="AV1937" s="34"/>
      <c r="AW1937" s="34"/>
      <c r="AX1937" s="34"/>
      <c r="AY1937" s="34"/>
      <c r="AZ1937" s="34"/>
      <c r="BA1937" s="34"/>
      <c r="BB1937" s="34"/>
      <c r="BC1937" s="34"/>
    </row>
    <row r="1938" spans="1:55">
      <c r="A1938" s="34"/>
      <c r="B1938" s="34"/>
      <c r="C1938" s="34"/>
      <c r="D1938" s="34"/>
      <c r="E1938" s="34"/>
      <c r="F1938" s="34"/>
      <c r="G1938" s="34"/>
      <c r="H1938" s="34"/>
      <c r="I1938" s="34"/>
      <c r="J1938" s="34"/>
      <c r="K1938" s="34"/>
      <c r="L1938" s="34"/>
      <c r="M1938" s="34"/>
      <c r="N1938" s="34"/>
      <c r="O1938" s="34"/>
      <c r="P1938" s="34"/>
      <c r="Q1938" s="34"/>
      <c r="R1938" s="34"/>
      <c r="S1938" s="34"/>
      <c r="T1938" s="34"/>
      <c r="U1938" s="34"/>
      <c r="V1938" s="34"/>
      <c r="W1938" s="34"/>
      <c r="X1938" s="34"/>
      <c r="Y1938" s="34"/>
      <c r="Z1938" s="34"/>
      <c r="AA1938" s="34"/>
      <c r="AB1938" s="34"/>
      <c r="AC1938" s="34"/>
      <c r="AD1938" s="34"/>
      <c r="AE1938" s="34"/>
      <c r="AF1938" s="34"/>
      <c r="AG1938" s="34"/>
      <c r="AH1938" s="34"/>
      <c r="AI1938" s="34"/>
      <c r="AJ1938" s="34"/>
      <c r="AK1938" s="34"/>
      <c r="AL1938" s="34"/>
      <c r="AM1938" s="34"/>
      <c r="AN1938" s="34"/>
      <c r="AO1938" s="34"/>
      <c r="AP1938" s="34"/>
      <c r="AQ1938" s="34"/>
      <c r="AR1938" s="34"/>
      <c r="AS1938" s="34"/>
      <c r="AT1938" s="34"/>
      <c r="AU1938" s="34"/>
      <c r="AV1938" s="34"/>
      <c r="AW1938" s="34"/>
      <c r="AX1938" s="34"/>
      <c r="AY1938" s="34"/>
      <c r="AZ1938" s="34"/>
      <c r="BA1938" s="34"/>
      <c r="BB1938" s="34"/>
      <c r="BC1938" s="34"/>
    </row>
    <row r="1939" spans="1:55">
      <c r="A1939" s="34"/>
      <c r="B1939" s="34"/>
      <c r="C1939" s="34"/>
      <c r="D1939" s="34"/>
      <c r="E1939" s="34"/>
      <c r="F1939" s="34"/>
      <c r="G1939" s="34"/>
      <c r="H1939" s="34"/>
      <c r="I1939" s="34"/>
      <c r="J1939" s="34"/>
      <c r="K1939" s="34"/>
      <c r="L1939" s="34"/>
      <c r="M1939" s="34"/>
      <c r="N1939" s="34"/>
      <c r="O1939" s="34"/>
      <c r="P1939" s="34"/>
      <c r="Q1939" s="34"/>
      <c r="R1939" s="34"/>
      <c r="S1939" s="34"/>
      <c r="T1939" s="34"/>
      <c r="U1939" s="34"/>
      <c r="V1939" s="34"/>
      <c r="W1939" s="34"/>
      <c r="X1939" s="34"/>
      <c r="Y1939" s="34"/>
      <c r="Z1939" s="34"/>
      <c r="AA1939" s="34"/>
      <c r="AB1939" s="34"/>
      <c r="AC1939" s="34"/>
      <c r="AD1939" s="34"/>
      <c r="AE1939" s="34"/>
      <c r="AF1939" s="34"/>
      <c r="AG1939" s="34"/>
      <c r="AH1939" s="34"/>
      <c r="AI1939" s="34"/>
      <c r="AJ1939" s="34"/>
      <c r="AK1939" s="34"/>
      <c r="AL1939" s="34"/>
      <c r="AM1939" s="34"/>
      <c r="AN1939" s="34"/>
      <c r="AO1939" s="34"/>
      <c r="AP1939" s="34"/>
      <c r="AQ1939" s="34"/>
      <c r="AR1939" s="34"/>
      <c r="AS1939" s="34"/>
      <c r="AT1939" s="34"/>
      <c r="AU1939" s="34"/>
      <c r="AV1939" s="34"/>
      <c r="AW1939" s="34"/>
      <c r="AX1939" s="34"/>
      <c r="AY1939" s="34"/>
      <c r="AZ1939" s="34"/>
      <c r="BA1939" s="34"/>
      <c r="BB1939" s="34"/>
      <c r="BC1939" s="34"/>
    </row>
    <row r="1940" spans="1:55">
      <c r="A1940" s="34"/>
      <c r="B1940" s="34"/>
      <c r="C1940" s="34"/>
      <c r="D1940" s="34"/>
      <c r="E1940" s="34"/>
      <c r="F1940" s="34"/>
      <c r="G1940" s="34"/>
      <c r="H1940" s="34"/>
      <c r="I1940" s="34"/>
      <c r="J1940" s="34"/>
      <c r="K1940" s="34"/>
      <c r="L1940" s="34"/>
      <c r="M1940" s="34"/>
      <c r="N1940" s="34"/>
      <c r="O1940" s="34"/>
      <c r="P1940" s="34"/>
      <c r="Q1940" s="34"/>
      <c r="R1940" s="34"/>
      <c r="S1940" s="34"/>
      <c r="T1940" s="34"/>
      <c r="U1940" s="34"/>
      <c r="V1940" s="34"/>
      <c r="W1940" s="34"/>
      <c r="X1940" s="34"/>
      <c r="Y1940" s="34"/>
      <c r="Z1940" s="34"/>
      <c r="AA1940" s="34"/>
      <c r="AB1940" s="34"/>
      <c r="AC1940" s="34"/>
      <c r="AD1940" s="34"/>
      <c r="AE1940" s="34"/>
      <c r="AF1940" s="34"/>
      <c r="AG1940" s="34"/>
      <c r="AH1940" s="34"/>
      <c r="AI1940" s="34"/>
      <c r="AJ1940" s="34"/>
      <c r="AK1940" s="34"/>
      <c r="AL1940" s="34"/>
      <c r="AM1940" s="34"/>
      <c r="AN1940" s="34"/>
      <c r="AO1940" s="34"/>
      <c r="AP1940" s="34"/>
      <c r="AQ1940" s="34"/>
      <c r="AR1940" s="34"/>
      <c r="AS1940" s="34"/>
      <c r="AT1940" s="34"/>
      <c r="AU1940" s="34"/>
      <c r="AV1940" s="34"/>
      <c r="AW1940" s="34"/>
      <c r="AX1940" s="34"/>
      <c r="AY1940" s="34"/>
      <c r="AZ1940" s="34"/>
      <c r="BA1940" s="34"/>
      <c r="BB1940" s="34"/>
      <c r="BC1940" s="34"/>
    </row>
    <row r="1941" spans="1:55">
      <c r="A1941" s="34"/>
      <c r="B1941" s="34"/>
      <c r="C1941" s="34"/>
      <c r="D1941" s="34"/>
      <c r="E1941" s="34"/>
      <c r="F1941" s="34"/>
      <c r="G1941" s="34"/>
      <c r="H1941" s="34"/>
      <c r="I1941" s="34"/>
      <c r="J1941" s="34"/>
      <c r="K1941" s="34"/>
      <c r="L1941" s="34"/>
      <c r="M1941" s="34"/>
      <c r="N1941" s="34"/>
      <c r="O1941" s="34"/>
      <c r="P1941" s="34"/>
      <c r="Q1941" s="34"/>
      <c r="R1941" s="34"/>
      <c r="S1941" s="34"/>
      <c r="T1941" s="34"/>
      <c r="U1941" s="34"/>
      <c r="V1941" s="34"/>
      <c r="W1941" s="34"/>
      <c r="X1941" s="34"/>
      <c r="Y1941" s="34"/>
      <c r="Z1941" s="34"/>
      <c r="AA1941" s="34"/>
      <c r="AB1941" s="34"/>
      <c r="AC1941" s="34"/>
      <c r="AD1941" s="34"/>
      <c r="AE1941" s="34"/>
      <c r="AF1941" s="34"/>
      <c r="AG1941" s="34"/>
      <c r="AH1941" s="34"/>
      <c r="AI1941" s="34"/>
      <c r="AJ1941" s="34"/>
      <c r="AK1941" s="34"/>
      <c r="AL1941" s="34"/>
      <c r="AM1941" s="34"/>
      <c r="AN1941" s="34"/>
      <c r="AO1941" s="34"/>
      <c r="AP1941" s="34"/>
      <c r="AQ1941" s="34"/>
      <c r="AR1941" s="34"/>
      <c r="AS1941" s="34"/>
      <c r="AT1941" s="34"/>
      <c r="AU1941" s="34"/>
      <c r="AV1941" s="34"/>
      <c r="AW1941" s="34"/>
      <c r="AX1941" s="34"/>
      <c r="AY1941" s="34"/>
      <c r="AZ1941" s="34"/>
      <c r="BA1941" s="34"/>
      <c r="BB1941" s="34"/>
      <c r="BC1941" s="34"/>
    </row>
    <row r="1942" spans="1:55">
      <c r="A1942" s="34"/>
      <c r="B1942" s="34"/>
      <c r="C1942" s="34"/>
      <c r="D1942" s="34"/>
      <c r="E1942" s="34"/>
      <c r="F1942" s="34"/>
      <c r="G1942" s="34"/>
      <c r="H1942" s="34"/>
      <c r="I1942" s="34"/>
      <c r="J1942" s="34"/>
      <c r="K1942" s="34"/>
      <c r="L1942" s="34"/>
      <c r="M1942" s="34"/>
      <c r="N1942" s="34"/>
      <c r="O1942" s="34"/>
      <c r="P1942" s="34"/>
      <c r="Q1942" s="34"/>
      <c r="R1942" s="34"/>
      <c r="S1942" s="34"/>
      <c r="T1942" s="34"/>
      <c r="U1942" s="34"/>
      <c r="V1942" s="34"/>
      <c r="W1942" s="34"/>
      <c r="X1942" s="34"/>
      <c r="Y1942" s="34"/>
      <c r="Z1942" s="34"/>
      <c r="AA1942" s="34"/>
      <c r="AB1942" s="34"/>
      <c r="AC1942" s="34"/>
      <c r="AD1942" s="34"/>
      <c r="AE1942" s="34"/>
      <c r="AF1942" s="34"/>
      <c r="AG1942" s="34"/>
      <c r="AH1942" s="34"/>
      <c r="AI1942" s="34"/>
      <c r="AJ1942" s="34"/>
      <c r="AK1942" s="34"/>
      <c r="AL1942" s="34"/>
      <c r="AM1942" s="34"/>
      <c r="AN1942" s="34"/>
      <c r="AO1942" s="34"/>
      <c r="AP1942" s="34"/>
      <c r="AQ1942" s="34"/>
      <c r="AR1942" s="34"/>
      <c r="AS1942" s="34"/>
      <c r="AT1942" s="34"/>
      <c r="AU1942" s="34"/>
      <c r="AV1942" s="34"/>
      <c r="AW1942" s="34"/>
      <c r="AX1942" s="34"/>
      <c r="AY1942" s="34"/>
      <c r="AZ1942" s="34"/>
      <c r="BA1942" s="34"/>
      <c r="BB1942" s="34"/>
      <c r="BC1942" s="34"/>
    </row>
    <row r="1943" spans="1:55">
      <c r="A1943" s="34"/>
      <c r="B1943" s="34"/>
      <c r="C1943" s="34"/>
      <c r="D1943" s="34"/>
      <c r="E1943" s="34"/>
      <c r="F1943" s="34"/>
      <c r="G1943" s="34"/>
      <c r="H1943" s="34"/>
      <c r="I1943" s="34"/>
      <c r="J1943" s="34"/>
      <c r="K1943" s="34"/>
      <c r="L1943" s="34"/>
      <c r="M1943" s="34"/>
      <c r="N1943" s="34"/>
      <c r="O1943" s="34"/>
      <c r="P1943" s="34"/>
      <c r="Q1943" s="34"/>
      <c r="R1943" s="34"/>
      <c r="S1943" s="34"/>
      <c r="T1943" s="34"/>
      <c r="U1943" s="34"/>
      <c r="V1943" s="34"/>
      <c r="W1943" s="34"/>
      <c r="X1943" s="34"/>
      <c r="Y1943" s="34"/>
      <c r="Z1943" s="34"/>
      <c r="AA1943" s="34"/>
      <c r="AB1943" s="34"/>
      <c r="AC1943" s="34"/>
      <c r="AD1943" s="34"/>
      <c r="AE1943" s="34"/>
      <c r="AF1943" s="34"/>
      <c r="AG1943" s="34"/>
      <c r="AH1943" s="34"/>
      <c r="AI1943" s="34"/>
      <c r="AJ1943" s="34"/>
      <c r="AK1943" s="34"/>
      <c r="AL1943" s="34"/>
      <c r="AM1943" s="34"/>
      <c r="AN1943" s="34"/>
      <c r="AO1943" s="34"/>
      <c r="AP1943" s="34"/>
      <c r="AQ1943" s="34"/>
      <c r="AR1943" s="34"/>
      <c r="AS1943" s="34"/>
      <c r="AT1943" s="34"/>
      <c r="AU1943" s="34"/>
      <c r="AV1943" s="34"/>
      <c r="AW1943" s="34"/>
      <c r="AX1943" s="34"/>
      <c r="AY1943" s="34"/>
      <c r="AZ1943" s="34"/>
      <c r="BA1943" s="34"/>
      <c r="BB1943" s="34"/>
      <c r="BC1943" s="34"/>
    </row>
    <row r="1944" spans="1:55">
      <c r="A1944" s="34"/>
      <c r="B1944" s="34"/>
      <c r="C1944" s="34"/>
      <c r="D1944" s="34"/>
      <c r="E1944" s="34"/>
      <c r="F1944" s="34"/>
      <c r="G1944" s="34"/>
      <c r="H1944" s="34"/>
      <c r="I1944" s="34"/>
      <c r="J1944" s="34"/>
      <c r="K1944" s="34"/>
      <c r="L1944" s="34"/>
      <c r="M1944" s="34"/>
      <c r="N1944" s="34"/>
      <c r="O1944" s="34"/>
      <c r="P1944" s="34"/>
      <c r="Q1944" s="34"/>
      <c r="R1944" s="34"/>
      <c r="S1944" s="34"/>
      <c r="T1944" s="34"/>
      <c r="U1944" s="34"/>
      <c r="V1944" s="34"/>
      <c r="W1944" s="34"/>
      <c r="X1944" s="34"/>
      <c r="Y1944" s="34"/>
      <c r="Z1944" s="34"/>
      <c r="AA1944" s="34"/>
      <c r="AB1944" s="34"/>
      <c r="AC1944" s="34"/>
      <c r="AD1944" s="34"/>
      <c r="AE1944" s="34"/>
      <c r="AF1944" s="34"/>
      <c r="AG1944" s="34"/>
      <c r="AH1944" s="34"/>
      <c r="AI1944" s="34"/>
      <c r="AJ1944" s="34"/>
      <c r="AK1944" s="34"/>
      <c r="AL1944" s="34"/>
      <c r="AM1944" s="34"/>
      <c r="AN1944" s="34"/>
      <c r="AO1944" s="34"/>
      <c r="AP1944" s="34"/>
      <c r="AQ1944" s="34"/>
      <c r="AR1944" s="34"/>
      <c r="AS1944" s="34"/>
      <c r="AT1944" s="34"/>
      <c r="AU1944" s="34"/>
      <c r="AV1944" s="34"/>
      <c r="AW1944" s="34"/>
      <c r="AX1944" s="34"/>
      <c r="AY1944" s="34"/>
      <c r="AZ1944" s="34"/>
      <c r="BA1944" s="34"/>
      <c r="BB1944" s="34"/>
      <c r="BC1944" s="34"/>
    </row>
    <row r="1945" spans="1:55">
      <c r="A1945" s="34"/>
      <c r="B1945" s="34"/>
      <c r="C1945" s="34"/>
      <c r="D1945" s="34"/>
      <c r="E1945" s="34"/>
      <c r="F1945" s="34"/>
      <c r="G1945" s="34"/>
      <c r="H1945" s="34"/>
      <c r="I1945" s="34"/>
      <c r="J1945" s="34"/>
      <c r="K1945" s="34"/>
      <c r="L1945" s="34"/>
      <c r="M1945" s="34"/>
      <c r="N1945" s="34"/>
      <c r="O1945" s="34"/>
      <c r="P1945" s="34"/>
      <c r="Q1945" s="34"/>
      <c r="R1945" s="34"/>
      <c r="S1945" s="34"/>
      <c r="T1945" s="34"/>
      <c r="U1945" s="34"/>
      <c r="V1945" s="34"/>
      <c r="W1945" s="34"/>
      <c r="X1945" s="34"/>
      <c r="Y1945" s="34"/>
      <c r="Z1945" s="34"/>
      <c r="AA1945" s="34"/>
      <c r="AB1945" s="34"/>
      <c r="AC1945" s="34"/>
      <c r="AD1945" s="34"/>
      <c r="AE1945" s="34"/>
      <c r="AF1945" s="34"/>
      <c r="AG1945" s="34"/>
      <c r="AH1945" s="34"/>
      <c r="AI1945" s="34"/>
      <c r="AJ1945" s="34"/>
      <c r="AK1945" s="34"/>
      <c r="AL1945" s="34"/>
      <c r="AM1945" s="34"/>
      <c r="AN1945" s="34"/>
      <c r="AO1945" s="34"/>
      <c r="AP1945" s="34"/>
      <c r="AQ1945" s="34"/>
      <c r="AR1945" s="34"/>
      <c r="AS1945" s="34"/>
      <c r="AT1945" s="34"/>
      <c r="AU1945" s="34"/>
      <c r="AV1945" s="34"/>
      <c r="AW1945" s="34"/>
      <c r="AX1945" s="34"/>
      <c r="AY1945" s="34"/>
      <c r="AZ1945" s="34"/>
      <c r="BA1945" s="34"/>
      <c r="BB1945" s="34"/>
      <c r="BC1945" s="34"/>
    </row>
    <row r="1946" spans="1:55">
      <c r="A1946" s="34"/>
      <c r="B1946" s="34"/>
      <c r="C1946" s="34"/>
      <c r="D1946" s="34"/>
      <c r="E1946" s="34"/>
      <c r="F1946" s="34"/>
      <c r="G1946" s="34"/>
      <c r="H1946" s="34"/>
      <c r="I1946" s="34"/>
      <c r="J1946" s="34"/>
      <c r="K1946" s="34"/>
      <c r="L1946" s="34"/>
      <c r="M1946" s="34"/>
      <c r="N1946" s="34"/>
      <c r="O1946" s="34"/>
      <c r="P1946" s="34"/>
      <c r="Q1946" s="34"/>
      <c r="R1946" s="34"/>
      <c r="S1946" s="34"/>
      <c r="T1946" s="34"/>
      <c r="U1946" s="34"/>
      <c r="V1946" s="34"/>
      <c r="W1946" s="34"/>
      <c r="X1946" s="34"/>
      <c r="Y1946" s="34"/>
      <c r="Z1946" s="34"/>
      <c r="AA1946" s="34"/>
      <c r="AB1946" s="34"/>
      <c r="AC1946" s="34"/>
      <c r="AD1946" s="34"/>
      <c r="AE1946" s="34"/>
      <c r="AF1946" s="34"/>
      <c r="AG1946" s="34"/>
      <c r="AH1946" s="34"/>
      <c r="AI1946" s="34"/>
      <c r="AJ1946" s="34"/>
      <c r="AK1946" s="34"/>
      <c r="AL1946" s="34"/>
      <c r="AM1946" s="34"/>
      <c r="AN1946" s="34"/>
      <c r="AO1946" s="34"/>
      <c r="AP1946" s="34"/>
      <c r="AQ1946" s="34"/>
      <c r="AR1946" s="34"/>
      <c r="AS1946" s="34"/>
      <c r="AT1946" s="34"/>
      <c r="AU1946" s="34"/>
      <c r="AV1946" s="34"/>
      <c r="AW1946" s="34"/>
      <c r="AX1946" s="34"/>
      <c r="AY1946" s="34"/>
      <c r="AZ1946" s="34"/>
      <c r="BA1946" s="34"/>
      <c r="BB1946" s="34"/>
      <c r="BC1946" s="34"/>
    </row>
    <row r="1947" spans="1:55">
      <c r="A1947" s="34"/>
      <c r="B1947" s="34"/>
      <c r="C1947" s="34"/>
      <c r="D1947" s="34"/>
      <c r="E1947" s="34"/>
      <c r="F1947" s="34"/>
      <c r="G1947" s="34"/>
      <c r="H1947" s="34"/>
      <c r="I1947" s="34"/>
      <c r="J1947" s="34"/>
      <c r="K1947" s="34"/>
      <c r="L1947" s="34"/>
      <c r="M1947" s="34"/>
      <c r="N1947" s="34"/>
      <c r="O1947" s="34"/>
      <c r="P1947" s="34"/>
      <c r="Q1947" s="34"/>
      <c r="R1947" s="34"/>
      <c r="S1947" s="34"/>
      <c r="T1947" s="34"/>
      <c r="U1947" s="34"/>
      <c r="V1947" s="34"/>
      <c r="W1947" s="34"/>
      <c r="X1947" s="34"/>
      <c r="Y1947" s="34"/>
      <c r="Z1947" s="34"/>
      <c r="AA1947" s="34"/>
      <c r="AB1947" s="34"/>
      <c r="AC1947" s="34"/>
      <c r="AD1947" s="34"/>
      <c r="AE1947" s="34"/>
      <c r="AF1947" s="34"/>
      <c r="AG1947" s="34"/>
      <c r="AH1947" s="34"/>
      <c r="AI1947" s="34"/>
      <c r="AJ1947" s="34"/>
      <c r="AK1947" s="34"/>
      <c r="AL1947" s="34"/>
      <c r="AM1947" s="34"/>
      <c r="AN1947" s="34"/>
      <c r="AO1947" s="34"/>
      <c r="AP1947" s="34"/>
      <c r="AQ1947" s="34"/>
      <c r="AR1947" s="34"/>
      <c r="AS1947" s="34"/>
      <c r="AT1947" s="34"/>
      <c r="AU1947" s="34"/>
      <c r="AV1947" s="34"/>
      <c r="AW1947" s="34"/>
      <c r="AX1947" s="34"/>
      <c r="AY1947" s="34"/>
      <c r="AZ1947" s="34"/>
      <c r="BA1947" s="34"/>
      <c r="BB1947" s="34"/>
      <c r="BC1947" s="34"/>
    </row>
    <row r="1948" spans="1:55">
      <c r="A1948" s="34"/>
      <c r="B1948" s="34"/>
      <c r="C1948" s="34"/>
      <c r="D1948" s="34"/>
      <c r="E1948" s="34"/>
      <c r="F1948" s="34"/>
      <c r="G1948" s="34"/>
      <c r="H1948" s="34"/>
      <c r="I1948" s="34"/>
      <c r="J1948" s="34"/>
      <c r="K1948" s="34"/>
      <c r="L1948" s="34"/>
      <c r="M1948" s="34"/>
      <c r="N1948" s="34"/>
      <c r="O1948" s="34"/>
      <c r="P1948" s="34"/>
      <c r="Q1948" s="34"/>
      <c r="R1948" s="34"/>
      <c r="S1948" s="34"/>
      <c r="T1948" s="34"/>
      <c r="U1948" s="34"/>
      <c r="V1948" s="34"/>
      <c r="W1948" s="34"/>
      <c r="X1948" s="34"/>
      <c r="Y1948" s="34"/>
      <c r="Z1948" s="34"/>
      <c r="AA1948" s="34"/>
      <c r="AB1948" s="34"/>
      <c r="AC1948" s="34"/>
      <c r="AD1948" s="34"/>
      <c r="AE1948" s="34"/>
      <c r="AF1948" s="34"/>
      <c r="AG1948" s="34"/>
      <c r="AH1948" s="34"/>
      <c r="AI1948" s="34"/>
      <c r="AJ1948" s="34"/>
      <c r="AK1948" s="34"/>
      <c r="AL1948" s="34"/>
      <c r="AM1948" s="34"/>
      <c r="AN1948" s="34"/>
      <c r="AO1948" s="34"/>
      <c r="AP1948" s="34"/>
      <c r="AQ1948" s="34"/>
      <c r="AR1948" s="34"/>
      <c r="AS1948" s="34"/>
      <c r="AT1948" s="34"/>
      <c r="AU1948" s="34"/>
      <c r="AV1948" s="34"/>
      <c r="AW1948" s="34"/>
      <c r="AX1948" s="34"/>
      <c r="AY1948" s="34"/>
      <c r="AZ1948" s="34"/>
      <c r="BA1948" s="34"/>
      <c r="BB1948" s="34"/>
      <c r="BC1948" s="34"/>
    </row>
    <row r="1949" spans="1:55">
      <c r="A1949" s="34"/>
      <c r="B1949" s="34"/>
      <c r="C1949" s="34"/>
      <c r="D1949" s="34"/>
      <c r="E1949" s="34"/>
      <c r="F1949" s="34"/>
      <c r="G1949" s="34"/>
      <c r="H1949" s="34"/>
      <c r="I1949" s="34"/>
      <c r="J1949" s="34"/>
      <c r="K1949" s="34"/>
      <c r="L1949" s="34"/>
      <c r="M1949" s="34"/>
      <c r="N1949" s="34"/>
      <c r="O1949" s="34"/>
      <c r="P1949" s="34"/>
      <c r="Q1949" s="34"/>
      <c r="R1949" s="34"/>
      <c r="S1949" s="34"/>
      <c r="T1949" s="34"/>
      <c r="U1949" s="34"/>
      <c r="V1949" s="34"/>
      <c r="W1949" s="34"/>
      <c r="X1949" s="34"/>
      <c r="Y1949" s="34"/>
      <c r="Z1949" s="34"/>
      <c r="AA1949" s="34"/>
      <c r="AB1949" s="34"/>
      <c r="AC1949" s="34"/>
      <c r="AD1949" s="34"/>
      <c r="AE1949" s="34"/>
      <c r="AF1949" s="34"/>
      <c r="AG1949" s="34"/>
      <c r="AH1949" s="34"/>
      <c r="AI1949" s="34"/>
      <c r="AJ1949" s="34"/>
      <c r="AK1949" s="34"/>
      <c r="AL1949" s="34"/>
      <c r="AM1949" s="34"/>
      <c r="AN1949" s="34"/>
      <c r="AO1949" s="34"/>
      <c r="AP1949" s="34"/>
      <c r="AQ1949" s="34"/>
      <c r="AR1949" s="34"/>
      <c r="AS1949" s="34"/>
      <c r="AT1949" s="34"/>
      <c r="AU1949" s="34"/>
      <c r="AV1949" s="34"/>
      <c r="AW1949" s="34"/>
      <c r="AX1949" s="34"/>
      <c r="AY1949" s="34"/>
      <c r="AZ1949" s="34"/>
      <c r="BA1949" s="34"/>
      <c r="BB1949" s="34"/>
      <c r="BC1949" s="34"/>
    </row>
    <row r="1950" spans="1:55">
      <c r="A1950" s="34"/>
      <c r="B1950" s="34"/>
      <c r="C1950" s="34"/>
      <c r="D1950" s="34"/>
      <c r="E1950" s="34"/>
      <c r="F1950" s="34"/>
      <c r="G1950" s="34"/>
      <c r="H1950" s="34"/>
      <c r="I1950" s="34"/>
      <c r="J1950" s="34"/>
      <c r="K1950" s="34"/>
      <c r="L1950" s="34"/>
      <c r="M1950" s="34"/>
      <c r="N1950" s="34"/>
      <c r="O1950" s="34"/>
      <c r="P1950" s="34"/>
      <c r="Q1950" s="34"/>
      <c r="R1950" s="34"/>
      <c r="S1950" s="34"/>
      <c r="T1950" s="34"/>
      <c r="U1950" s="34"/>
      <c r="V1950" s="34"/>
      <c r="W1950" s="34"/>
      <c r="X1950" s="34"/>
      <c r="Y1950" s="34"/>
      <c r="Z1950" s="34"/>
      <c r="AA1950" s="34"/>
      <c r="AB1950" s="34"/>
      <c r="AC1950" s="34"/>
      <c r="AD1950" s="34"/>
      <c r="AE1950" s="34"/>
      <c r="AF1950" s="34"/>
      <c r="AG1950" s="34"/>
      <c r="AH1950" s="34"/>
      <c r="AI1950" s="34"/>
      <c r="AJ1950" s="34"/>
      <c r="AK1950" s="34"/>
      <c r="AL1950" s="34"/>
      <c r="AM1950" s="34"/>
      <c r="AN1950" s="34"/>
      <c r="AO1950" s="34"/>
      <c r="AP1950" s="34"/>
      <c r="AQ1950" s="34"/>
      <c r="AR1950" s="34"/>
      <c r="AS1950" s="34"/>
      <c r="AT1950" s="34"/>
      <c r="AU1950" s="34"/>
      <c r="AV1950" s="34"/>
      <c r="AW1950" s="34"/>
      <c r="AX1950" s="34"/>
      <c r="AY1950" s="34"/>
      <c r="AZ1950" s="34"/>
      <c r="BA1950" s="34"/>
      <c r="BB1950" s="34"/>
      <c r="BC1950" s="34"/>
    </row>
    <row r="1951" spans="1:55">
      <c r="A1951" s="34"/>
      <c r="B1951" s="34"/>
      <c r="C1951" s="34"/>
      <c r="D1951" s="34"/>
      <c r="E1951" s="34"/>
      <c r="F1951" s="34"/>
      <c r="G1951" s="34"/>
      <c r="H1951" s="34"/>
      <c r="I1951" s="34"/>
      <c r="J1951" s="34"/>
      <c r="K1951" s="34"/>
      <c r="L1951" s="34"/>
      <c r="M1951" s="34"/>
      <c r="N1951" s="34"/>
      <c r="O1951" s="34"/>
      <c r="P1951" s="34"/>
      <c r="Q1951" s="34"/>
      <c r="R1951" s="34"/>
      <c r="S1951" s="34"/>
      <c r="T1951" s="34"/>
      <c r="U1951" s="34"/>
      <c r="V1951" s="34"/>
      <c r="W1951" s="34"/>
      <c r="X1951" s="34"/>
      <c r="Y1951" s="34"/>
      <c r="Z1951" s="34"/>
      <c r="AA1951" s="34"/>
      <c r="AB1951" s="34"/>
      <c r="AC1951" s="34"/>
      <c r="AD1951" s="34"/>
      <c r="AE1951" s="34"/>
      <c r="AF1951" s="34"/>
      <c r="AG1951" s="34"/>
      <c r="AH1951" s="34"/>
      <c r="AI1951" s="34"/>
      <c r="AJ1951" s="34"/>
      <c r="AK1951" s="34"/>
      <c r="AL1951" s="34"/>
      <c r="AM1951" s="34"/>
      <c r="AN1951" s="34"/>
      <c r="AO1951" s="34"/>
      <c r="AP1951" s="34"/>
      <c r="AQ1951" s="34"/>
      <c r="AR1951" s="34"/>
      <c r="AS1951" s="34"/>
      <c r="AT1951" s="34"/>
      <c r="AU1951" s="34"/>
      <c r="AV1951" s="34"/>
      <c r="AW1951" s="34"/>
      <c r="AX1951" s="34"/>
      <c r="AY1951" s="34"/>
      <c r="AZ1951" s="34"/>
      <c r="BA1951" s="34"/>
      <c r="BB1951" s="34"/>
      <c r="BC1951" s="34"/>
    </row>
    <row r="1952" spans="1:55">
      <c r="A1952" s="34"/>
      <c r="B1952" s="34"/>
      <c r="C1952" s="34"/>
      <c r="D1952" s="34"/>
      <c r="E1952" s="34"/>
      <c r="F1952" s="34"/>
      <c r="G1952" s="34"/>
      <c r="H1952" s="34"/>
      <c r="I1952" s="34"/>
      <c r="J1952" s="34"/>
      <c r="K1952" s="34"/>
      <c r="L1952" s="34"/>
      <c r="M1952" s="34"/>
      <c r="N1952" s="34"/>
      <c r="O1952" s="34"/>
      <c r="P1952" s="34"/>
      <c r="Q1952" s="34"/>
      <c r="R1952" s="34"/>
      <c r="S1952" s="34"/>
      <c r="T1952" s="34"/>
      <c r="U1952" s="34"/>
      <c r="V1952" s="34"/>
      <c r="W1952" s="34"/>
      <c r="X1952" s="34"/>
      <c r="Y1952" s="34"/>
      <c r="Z1952" s="34"/>
      <c r="AA1952" s="34"/>
      <c r="AB1952" s="34"/>
      <c r="AC1952" s="34"/>
      <c r="AD1952" s="34"/>
      <c r="AE1952" s="34"/>
      <c r="AF1952" s="34"/>
      <c r="AG1952" s="34"/>
      <c r="AH1952" s="34"/>
      <c r="AI1952" s="34"/>
      <c r="AJ1952" s="34"/>
      <c r="AK1952" s="34"/>
      <c r="AL1952" s="34"/>
      <c r="AM1952" s="34"/>
      <c r="AN1952" s="34"/>
      <c r="AO1952" s="34"/>
      <c r="AP1952" s="34"/>
      <c r="AQ1952" s="34"/>
      <c r="AR1952" s="34"/>
      <c r="AS1952" s="34"/>
      <c r="AT1952" s="34"/>
      <c r="AU1952" s="34"/>
      <c r="AV1952" s="34"/>
      <c r="AW1952" s="34"/>
      <c r="AX1952" s="34"/>
      <c r="AY1952" s="34"/>
      <c r="AZ1952" s="34"/>
      <c r="BA1952" s="34"/>
      <c r="BB1952" s="34"/>
      <c r="BC1952" s="34"/>
    </row>
    <row r="1953" spans="1:55">
      <c r="A1953" s="34"/>
      <c r="B1953" s="34"/>
      <c r="C1953" s="34"/>
      <c r="D1953" s="34"/>
      <c r="E1953" s="34"/>
      <c r="F1953" s="34"/>
      <c r="G1953" s="34"/>
      <c r="H1953" s="34"/>
      <c r="I1953" s="34"/>
      <c r="J1953" s="34"/>
      <c r="K1953" s="34"/>
      <c r="L1953" s="34"/>
      <c r="M1953" s="34"/>
      <c r="N1953" s="34"/>
      <c r="O1953" s="34"/>
      <c r="P1953" s="34"/>
      <c r="Q1953" s="34"/>
      <c r="R1953" s="34"/>
      <c r="S1953" s="34"/>
      <c r="T1953" s="34"/>
      <c r="U1953" s="34"/>
      <c r="V1953" s="34"/>
      <c r="W1953" s="34"/>
      <c r="X1953" s="34"/>
      <c r="Y1953" s="34"/>
      <c r="Z1953" s="34"/>
      <c r="AA1953" s="34"/>
      <c r="AB1953" s="34"/>
      <c r="AC1953" s="34"/>
      <c r="AD1953" s="34"/>
      <c r="AE1953" s="34"/>
      <c r="AF1953" s="34"/>
      <c r="AG1953" s="34"/>
      <c r="AH1953" s="34"/>
      <c r="AI1953" s="34"/>
      <c r="AJ1953" s="34"/>
      <c r="AK1953" s="34"/>
      <c r="AL1953" s="34"/>
      <c r="AM1953" s="34"/>
      <c r="AN1953" s="34"/>
      <c r="AO1953" s="34"/>
      <c r="AP1953" s="34"/>
      <c r="AQ1953" s="34"/>
      <c r="AR1953" s="34"/>
      <c r="AS1953" s="34"/>
      <c r="AT1953" s="34"/>
      <c r="AU1953" s="34"/>
      <c r="AV1953" s="34"/>
      <c r="AW1953" s="34"/>
      <c r="AX1953" s="34"/>
      <c r="AY1953" s="34"/>
      <c r="AZ1953" s="34"/>
      <c r="BA1953" s="34"/>
      <c r="BB1953" s="34"/>
      <c r="BC1953" s="34"/>
    </row>
    <row r="1954" spans="1:55">
      <c r="A1954" s="34"/>
      <c r="B1954" s="34"/>
      <c r="C1954" s="34"/>
      <c r="D1954" s="34"/>
      <c r="E1954" s="34"/>
      <c r="F1954" s="34"/>
      <c r="G1954" s="34"/>
      <c r="H1954" s="34"/>
      <c r="I1954" s="34"/>
      <c r="J1954" s="34"/>
      <c r="K1954" s="34"/>
      <c r="L1954" s="34"/>
      <c r="M1954" s="34"/>
      <c r="N1954" s="34"/>
      <c r="O1954" s="34"/>
      <c r="P1954" s="34"/>
      <c r="Q1954" s="34"/>
      <c r="R1954" s="34"/>
      <c r="S1954" s="34"/>
      <c r="T1954" s="34"/>
      <c r="U1954" s="34"/>
      <c r="V1954" s="34"/>
      <c r="W1954" s="34"/>
      <c r="X1954" s="34"/>
      <c r="Y1954" s="34"/>
      <c r="Z1954" s="34"/>
      <c r="AA1954" s="34"/>
      <c r="AB1954" s="34"/>
      <c r="AC1954" s="34"/>
      <c r="AD1954" s="34"/>
      <c r="AE1954" s="34"/>
      <c r="AF1954" s="34"/>
      <c r="AG1954" s="34"/>
      <c r="AH1954" s="34"/>
      <c r="AI1954" s="34"/>
      <c r="AJ1954" s="34"/>
      <c r="AK1954" s="34"/>
      <c r="AL1954" s="34"/>
      <c r="AM1954" s="34"/>
      <c r="AN1954" s="34"/>
      <c r="AO1954" s="34"/>
      <c r="AP1954" s="34"/>
      <c r="AQ1954" s="34"/>
      <c r="AR1954" s="34"/>
      <c r="AS1954" s="34"/>
      <c r="AT1954" s="34"/>
      <c r="AU1954" s="34"/>
      <c r="AV1954" s="34"/>
      <c r="AW1954" s="34"/>
      <c r="AX1954" s="34"/>
      <c r="AY1954" s="34"/>
      <c r="AZ1954" s="34"/>
      <c r="BA1954" s="34"/>
      <c r="BB1954" s="34"/>
      <c r="BC1954" s="34"/>
    </row>
    <row r="1955" spans="1:55">
      <c r="A1955" s="34"/>
      <c r="B1955" s="34"/>
      <c r="C1955" s="34"/>
      <c r="D1955" s="34"/>
      <c r="E1955" s="34"/>
      <c r="F1955" s="34"/>
      <c r="G1955" s="34"/>
      <c r="H1955" s="34"/>
      <c r="I1955" s="34"/>
      <c r="J1955" s="34"/>
      <c r="K1955" s="34"/>
      <c r="L1955" s="34"/>
      <c r="M1955" s="34"/>
      <c r="N1955" s="34"/>
      <c r="O1955" s="34"/>
      <c r="P1955" s="34"/>
      <c r="Q1955" s="34"/>
      <c r="R1955" s="34"/>
      <c r="S1955" s="34"/>
      <c r="T1955" s="34"/>
      <c r="U1955" s="34"/>
      <c r="V1955" s="34"/>
      <c r="W1955" s="34"/>
      <c r="X1955" s="34"/>
      <c r="Y1955" s="34"/>
      <c r="Z1955" s="34"/>
      <c r="AA1955" s="34"/>
      <c r="AB1955" s="34"/>
      <c r="AC1955" s="34"/>
      <c r="AD1955" s="34"/>
      <c r="AE1955" s="34"/>
      <c r="AF1955" s="34"/>
      <c r="AG1955" s="34"/>
      <c r="AH1955" s="34"/>
      <c r="AI1955" s="34"/>
      <c r="AJ1955" s="34"/>
      <c r="AK1955" s="34"/>
      <c r="AL1955" s="34"/>
      <c r="AM1955" s="34"/>
      <c r="AN1955" s="34"/>
      <c r="AO1955" s="34"/>
      <c r="AP1955" s="34"/>
      <c r="AQ1955" s="34"/>
      <c r="AR1955" s="34"/>
      <c r="AS1955" s="34"/>
      <c r="AT1955" s="34"/>
      <c r="AU1955" s="34"/>
      <c r="AV1955" s="34"/>
      <c r="AW1955" s="34"/>
      <c r="AX1955" s="34"/>
      <c r="AY1955" s="34"/>
      <c r="AZ1955" s="34"/>
      <c r="BA1955" s="34"/>
      <c r="BB1955" s="34"/>
      <c r="BC1955" s="34"/>
    </row>
    <row r="1956" spans="1:55">
      <c r="A1956" s="34"/>
      <c r="B1956" s="34"/>
      <c r="C1956" s="34"/>
      <c r="D1956" s="34"/>
      <c r="E1956" s="34"/>
      <c r="F1956" s="34"/>
      <c r="G1956" s="34"/>
      <c r="H1956" s="34"/>
      <c r="I1956" s="34"/>
      <c r="J1956" s="34"/>
      <c r="K1956" s="34"/>
      <c r="L1956" s="34"/>
      <c r="M1956" s="34"/>
      <c r="N1956" s="34"/>
      <c r="O1956" s="34"/>
      <c r="P1956" s="34"/>
      <c r="Q1956" s="34"/>
      <c r="R1956" s="34"/>
      <c r="S1956" s="34"/>
      <c r="T1956" s="34"/>
      <c r="U1956" s="34"/>
      <c r="V1956" s="34"/>
      <c r="W1956" s="34"/>
      <c r="X1956" s="34"/>
      <c r="Y1956" s="34"/>
      <c r="Z1956" s="34"/>
      <c r="AA1956" s="34"/>
      <c r="AB1956" s="34"/>
      <c r="AC1956" s="34"/>
      <c r="AD1956" s="34"/>
      <c r="AE1956" s="34"/>
      <c r="AF1956" s="34"/>
      <c r="AG1956" s="34"/>
      <c r="AH1956" s="34"/>
      <c r="AI1956" s="34"/>
      <c r="AJ1956" s="34"/>
      <c r="AK1956" s="34"/>
      <c r="AL1956" s="34"/>
      <c r="AM1956" s="34"/>
      <c r="AN1956" s="34"/>
      <c r="AO1956" s="34"/>
      <c r="AP1956" s="34"/>
      <c r="AQ1956" s="34"/>
      <c r="AR1956" s="34"/>
      <c r="AS1956" s="34"/>
      <c r="AT1956" s="34"/>
      <c r="AU1956" s="34"/>
      <c r="AV1956" s="34"/>
      <c r="AW1956" s="34"/>
      <c r="AX1956" s="34"/>
      <c r="AY1956" s="34"/>
      <c r="AZ1956" s="34"/>
      <c r="BA1956" s="34"/>
      <c r="BB1956" s="34"/>
      <c r="BC1956" s="34"/>
    </row>
    <row r="1957" spans="1:55">
      <c r="A1957" s="34"/>
      <c r="B1957" s="34"/>
      <c r="C1957" s="34"/>
      <c r="D1957" s="34"/>
      <c r="E1957" s="34"/>
      <c r="F1957" s="34"/>
      <c r="G1957" s="34"/>
      <c r="H1957" s="34"/>
      <c r="I1957" s="34"/>
      <c r="J1957" s="34"/>
      <c r="K1957" s="34"/>
      <c r="L1957" s="34"/>
      <c r="M1957" s="34"/>
      <c r="N1957" s="34"/>
      <c r="O1957" s="34"/>
      <c r="P1957" s="34"/>
      <c r="Q1957" s="34"/>
      <c r="R1957" s="34"/>
      <c r="S1957" s="34"/>
      <c r="T1957" s="34"/>
      <c r="U1957" s="34"/>
      <c r="V1957" s="34"/>
      <c r="W1957" s="34"/>
      <c r="X1957" s="34"/>
      <c r="Y1957" s="34"/>
      <c r="Z1957" s="34"/>
      <c r="AA1957" s="34"/>
      <c r="AB1957" s="34"/>
      <c r="AC1957" s="34"/>
      <c r="AD1957" s="34"/>
      <c r="AE1957" s="34"/>
      <c r="AF1957" s="34"/>
      <c r="AG1957" s="34"/>
      <c r="AH1957" s="34"/>
      <c r="AI1957" s="34"/>
      <c r="AJ1957" s="34"/>
      <c r="AK1957" s="34"/>
      <c r="AL1957" s="34"/>
      <c r="AM1957" s="34"/>
      <c r="AN1957" s="34"/>
      <c r="AO1957" s="34"/>
      <c r="AP1957" s="34"/>
      <c r="AQ1957" s="34"/>
      <c r="AR1957" s="34"/>
      <c r="AS1957" s="34"/>
      <c r="AT1957" s="34"/>
      <c r="AU1957" s="34"/>
      <c r="AV1957" s="34"/>
      <c r="AW1957" s="34"/>
      <c r="AX1957" s="34"/>
      <c r="AY1957" s="34"/>
      <c r="AZ1957" s="34"/>
      <c r="BA1957" s="34"/>
      <c r="BB1957" s="34"/>
      <c r="BC1957" s="34"/>
    </row>
    <row r="1958" spans="1:55">
      <c r="A1958" s="34"/>
      <c r="B1958" s="34"/>
      <c r="C1958" s="34"/>
      <c r="D1958" s="34"/>
      <c r="E1958" s="34"/>
      <c r="F1958" s="34"/>
      <c r="G1958" s="34"/>
      <c r="H1958" s="34"/>
      <c r="I1958" s="34"/>
      <c r="J1958" s="34"/>
      <c r="K1958" s="34"/>
      <c r="L1958" s="34"/>
      <c r="M1958" s="34"/>
      <c r="N1958" s="34"/>
      <c r="O1958" s="34"/>
      <c r="P1958" s="34"/>
      <c r="Q1958" s="34"/>
      <c r="R1958" s="34"/>
      <c r="S1958" s="34"/>
      <c r="T1958" s="34"/>
      <c r="U1958" s="34"/>
      <c r="V1958" s="34"/>
      <c r="W1958" s="34"/>
      <c r="X1958" s="34"/>
      <c r="Y1958" s="34"/>
      <c r="Z1958" s="34"/>
      <c r="AA1958" s="34"/>
      <c r="AB1958" s="34"/>
      <c r="AC1958" s="34"/>
      <c r="AD1958" s="34"/>
      <c r="AE1958" s="34"/>
      <c r="AF1958" s="34"/>
      <c r="AG1958" s="34"/>
      <c r="AH1958" s="34"/>
      <c r="AI1958" s="34"/>
      <c r="AJ1958" s="34"/>
      <c r="AK1958" s="34"/>
      <c r="AL1958" s="34"/>
      <c r="AM1958" s="34"/>
      <c r="AN1958" s="34"/>
      <c r="AO1958" s="34"/>
      <c r="AP1958" s="34"/>
      <c r="AQ1958" s="34"/>
      <c r="AR1958" s="34"/>
      <c r="AS1958" s="34"/>
      <c r="AT1958" s="34"/>
      <c r="AU1958" s="34"/>
      <c r="AV1958" s="34"/>
      <c r="AW1958" s="34"/>
      <c r="AX1958" s="34"/>
      <c r="AY1958" s="34"/>
      <c r="AZ1958" s="34"/>
      <c r="BA1958" s="34"/>
      <c r="BB1958" s="34"/>
      <c r="BC1958" s="34"/>
    </row>
    <row r="1959" spans="1:55">
      <c r="A1959" s="34"/>
      <c r="B1959" s="34"/>
      <c r="C1959" s="34"/>
      <c r="D1959" s="34"/>
      <c r="E1959" s="34"/>
      <c r="F1959" s="34"/>
      <c r="G1959" s="34"/>
      <c r="H1959" s="34"/>
      <c r="I1959" s="34"/>
      <c r="J1959" s="34"/>
      <c r="K1959" s="34"/>
      <c r="L1959" s="34"/>
      <c r="M1959" s="34"/>
      <c r="N1959" s="34"/>
      <c r="O1959" s="34"/>
      <c r="P1959" s="34"/>
      <c r="Q1959" s="34"/>
      <c r="R1959" s="34"/>
      <c r="S1959" s="34"/>
      <c r="T1959" s="34"/>
      <c r="U1959" s="34"/>
      <c r="V1959" s="34"/>
      <c r="W1959" s="34"/>
      <c r="X1959" s="34"/>
      <c r="Y1959" s="34"/>
      <c r="Z1959" s="34"/>
      <c r="AA1959" s="34"/>
      <c r="AB1959" s="34"/>
      <c r="AC1959" s="34"/>
      <c r="AD1959" s="34"/>
      <c r="AE1959" s="34"/>
      <c r="AF1959" s="34"/>
      <c r="AG1959" s="34"/>
      <c r="AH1959" s="34"/>
      <c r="AI1959" s="34"/>
      <c r="AJ1959" s="34"/>
      <c r="AK1959" s="34"/>
      <c r="AL1959" s="34"/>
      <c r="AM1959" s="34"/>
      <c r="AN1959" s="34"/>
      <c r="AO1959" s="34"/>
      <c r="AP1959" s="34"/>
      <c r="AQ1959" s="34"/>
      <c r="AR1959" s="34"/>
      <c r="AS1959" s="34"/>
      <c r="AT1959" s="34"/>
      <c r="AU1959" s="34"/>
      <c r="AV1959" s="34"/>
      <c r="AW1959" s="34"/>
      <c r="AX1959" s="34"/>
      <c r="AY1959" s="34"/>
      <c r="AZ1959" s="34"/>
      <c r="BA1959" s="34"/>
      <c r="BB1959" s="34"/>
      <c r="BC1959" s="34"/>
    </row>
    <row r="1960" spans="1:55">
      <c r="A1960" s="34"/>
      <c r="B1960" s="34"/>
      <c r="C1960" s="34"/>
      <c r="D1960" s="34"/>
      <c r="E1960" s="34"/>
      <c r="F1960" s="34"/>
      <c r="G1960" s="34"/>
      <c r="H1960" s="34"/>
      <c r="I1960" s="34"/>
      <c r="J1960" s="34"/>
      <c r="K1960" s="34"/>
      <c r="L1960" s="34"/>
      <c r="M1960" s="34"/>
      <c r="N1960" s="34"/>
      <c r="O1960" s="34"/>
      <c r="P1960" s="34"/>
      <c r="Q1960" s="34"/>
      <c r="R1960" s="34"/>
      <c r="S1960" s="34"/>
      <c r="T1960" s="34"/>
      <c r="U1960" s="34"/>
      <c r="V1960" s="34"/>
      <c r="W1960" s="34"/>
      <c r="X1960" s="34"/>
      <c r="Y1960" s="34"/>
      <c r="Z1960" s="34"/>
      <c r="AA1960" s="34"/>
      <c r="AB1960" s="34"/>
      <c r="AC1960" s="34"/>
      <c r="AD1960" s="34"/>
      <c r="AE1960" s="34"/>
      <c r="AF1960" s="34"/>
      <c r="AG1960" s="34"/>
      <c r="AH1960" s="34"/>
      <c r="AI1960" s="34"/>
      <c r="AJ1960" s="34"/>
      <c r="AK1960" s="34"/>
      <c r="AL1960" s="34"/>
      <c r="AM1960" s="34"/>
      <c r="AN1960" s="34"/>
      <c r="AO1960" s="34"/>
      <c r="AP1960" s="34"/>
      <c r="AQ1960" s="34"/>
      <c r="AR1960" s="34"/>
      <c r="AS1960" s="34"/>
      <c r="AT1960" s="34"/>
      <c r="AU1960" s="34"/>
      <c r="AV1960" s="34"/>
      <c r="AW1960" s="34"/>
      <c r="AX1960" s="34"/>
      <c r="AY1960" s="34"/>
      <c r="AZ1960" s="34"/>
      <c r="BA1960" s="34"/>
      <c r="BB1960" s="34"/>
      <c r="BC1960" s="34"/>
    </row>
    <row r="1961" spans="1:55">
      <c r="A1961" s="34"/>
      <c r="B1961" s="34"/>
      <c r="C1961" s="34"/>
      <c r="D1961" s="34"/>
      <c r="E1961" s="34"/>
      <c r="F1961" s="34"/>
      <c r="G1961" s="34"/>
      <c r="H1961" s="34"/>
      <c r="I1961" s="34"/>
      <c r="J1961" s="34"/>
      <c r="K1961" s="34"/>
      <c r="L1961" s="34"/>
      <c r="M1961" s="34"/>
      <c r="N1961" s="34"/>
      <c r="O1961" s="34"/>
      <c r="P1961" s="34"/>
      <c r="Q1961" s="34"/>
      <c r="R1961" s="34"/>
      <c r="S1961" s="34"/>
      <c r="T1961" s="34"/>
      <c r="U1961" s="34"/>
      <c r="V1961" s="34"/>
      <c r="W1961" s="34"/>
      <c r="X1961" s="34"/>
      <c r="Y1961" s="34"/>
      <c r="Z1961" s="34"/>
      <c r="AA1961" s="34"/>
      <c r="AB1961" s="34"/>
      <c r="AC1961" s="34"/>
      <c r="AD1961" s="34"/>
      <c r="AE1961" s="34"/>
      <c r="AF1961" s="34"/>
      <c r="AG1961" s="34"/>
      <c r="AH1961" s="34"/>
      <c r="AI1961" s="34"/>
      <c r="AJ1961" s="34"/>
      <c r="AK1961" s="34"/>
      <c r="AL1961" s="34"/>
      <c r="AM1961" s="34"/>
      <c r="AN1961" s="34"/>
      <c r="AO1961" s="34"/>
      <c r="AP1961" s="34"/>
      <c r="AQ1961" s="34"/>
      <c r="AR1961" s="34"/>
      <c r="AS1961" s="34"/>
      <c r="AT1961" s="34"/>
      <c r="AU1961" s="34"/>
      <c r="AV1961" s="34"/>
      <c r="AW1961" s="34"/>
      <c r="AX1961" s="34"/>
      <c r="AY1961" s="34"/>
      <c r="AZ1961" s="34"/>
      <c r="BA1961" s="34"/>
      <c r="BB1961" s="34"/>
      <c r="BC1961" s="34"/>
    </row>
    <row r="1962" spans="1:55">
      <c r="A1962" s="34"/>
      <c r="B1962" s="34"/>
      <c r="C1962" s="34"/>
      <c r="D1962" s="34"/>
      <c r="E1962" s="34"/>
      <c r="F1962" s="34"/>
      <c r="G1962" s="34"/>
      <c r="H1962" s="34"/>
      <c r="I1962" s="34"/>
      <c r="J1962" s="34"/>
      <c r="K1962" s="34"/>
      <c r="L1962" s="34"/>
      <c r="M1962" s="34"/>
      <c r="N1962" s="34"/>
      <c r="O1962" s="34"/>
      <c r="P1962" s="34"/>
      <c r="Q1962" s="34"/>
      <c r="R1962" s="34"/>
      <c r="S1962" s="34"/>
      <c r="T1962" s="34"/>
      <c r="U1962" s="34"/>
      <c r="V1962" s="34"/>
      <c r="W1962" s="34"/>
      <c r="X1962" s="34"/>
      <c r="Y1962" s="34"/>
      <c r="Z1962" s="34"/>
      <c r="AA1962" s="34"/>
      <c r="AB1962" s="34"/>
      <c r="AC1962" s="34"/>
      <c r="AD1962" s="34"/>
      <c r="AE1962" s="34"/>
      <c r="AF1962" s="34"/>
      <c r="AG1962" s="34"/>
      <c r="AH1962" s="34"/>
      <c r="AI1962" s="34"/>
      <c r="AJ1962" s="34"/>
      <c r="AK1962" s="34"/>
      <c r="AL1962" s="34"/>
      <c r="AM1962" s="34"/>
      <c r="AN1962" s="34"/>
      <c r="AO1962" s="34"/>
      <c r="AP1962" s="34"/>
      <c r="AQ1962" s="34"/>
      <c r="AR1962" s="34"/>
      <c r="AS1962" s="34"/>
      <c r="AT1962" s="34"/>
      <c r="AU1962" s="34"/>
      <c r="AV1962" s="34"/>
      <c r="AW1962" s="34"/>
      <c r="AX1962" s="34"/>
      <c r="AY1962" s="34"/>
      <c r="AZ1962" s="34"/>
      <c r="BA1962" s="34"/>
      <c r="BB1962" s="34"/>
      <c r="BC1962" s="34"/>
    </row>
    <row r="1963" spans="1:55">
      <c r="A1963" s="34"/>
      <c r="B1963" s="34"/>
      <c r="C1963" s="34"/>
      <c r="D1963" s="34"/>
      <c r="E1963" s="34"/>
      <c r="F1963" s="34"/>
      <c r="G1963" s="34"/>
      <c r="H1963" s="34"/>
      <c r="I1963" s="34"/>
      <c r="J1963" s="34"/>
      <c r="K1963" s="34"/>
      <c r="L1963" s="34"/>
      <c r="M1963" s="34"/>
      <c r="N1963" s="34"/>
      <c r="O1963" s="34"/>
      <c r="P1963" s="34"/>
      <c r="Q1963" s="34"/>
      <c r="R1963" s="34"/>
      <c r="S1963" s="34"/>
      <c r="T1963" s="34"/>
      <c r="U1963" s="34"/>
      <c r="V1963" s="34"/>
      <c r="W1963" s="34"/>
      <c r="X1963" s="34"/>
      <c r="Y1963" s="34"/>
      <c r="Z1963" s="34"/>
      <c r="AA1963" s="34"/>
      <c r="AB1963" s="34"/>
      <c r="AC1963" s="34"/>
      <c r="AD1963" s="34"/>
      <c r="AE1963" s="34"/>
      <c r="AF1963" s="34"/>
      <c r="AG1963" s="34"/>
      <c r="AH1963" s="34"/>
      <c r="AI1963" s="34"/>
      <c r="AJ1963" s="34"/>
      <c r="AK1963" s="34"/>
      <c r="AL1963" s="34"/>
      <c r="AM1963" s="34"/>
      <c r="AN1963" s="34"/>
      <c r="AO1963" s="34"/>
      <c r="AP1963" s="34"/>
      <c r="AQ1963" s="34"/>
      <c r="AR1963" s="34"/>
      <c r="AS1963" s="34"/>
      <c r="AT1963" s="34"/>
      <c r="AU1963" s="34"/>
      <c r="AV1963" s="34"/>
      <c r="AW1963" s="34"/>
      <c r="AX1963" s="34"/>
      <c r="AY1963" s="34"/>
      <c r="AZ1963" s="34"/>
      <c r="BA1963" s="34"/>
      <c r="BB1963" s="34"/>
      <c r="BC1963" s="34"/>
    </row>
    <row r="1964" spans="1:55">
      <c r="A1964" s="34"/>
      <c r="B1964" s="34"/>
      <c r="C1964" s="34"/>
      <c r="D1964" s="34"/>
      <c r="E1964" s="34"/>
      <c r="F1964" s="34"/>
      <c r="G1964" s="34"/>
      <c r="H1964" s="34"/>
      <c r="I1964" s="34"/>
      <c r="J1964" s="34"/>
      <c r="K1964" s="34"/>
      <c r="L1964" s="34"/>
      <c r="M1964" s="34"/>
      <c r="N1964" s="34"/>
      <c r="O1964" s="34"/>
      <c r="P1964" s="34"/>
      <c r="Q1964" s="34"/>
      <c r="R1964" s="34"/>
      <c r="S1964" s="34"/>
      <c r="T1964" s="34"/>
      <c r="U1964" s="34"/>
      <c r="V1964" s="34"/>
      <c r="W1964" s="34"/>
      <c r="X1964" s="34"/>
      <c r="Y1964" s="34"/>
      <c r="Z1964" s="34"/>
      <c r="AA1964" s="34"/>
      <c r="AB1964" s="34"/>
      <c r="AC1964" s="34"/>
      <c r="AD1964" s="34"/>
      <c r="AE1964" s="34"/>
      <c r="AF1964" s="34"/>
      <c r="AG1964" s="34"/>
      <c r="AH1964" s="34"/>
      <c r="AI1964" s="34"/>
      <c r="AJ1964" s="34"/>
      <c r="AK1964" s="34"/>
      <c r="AL1964" s="34"/>
      <c r="AM1964" s="34"/>
      <c r="AN1964" s="34"/>
      <c r="AO1964" s="34"/>
      <c r="AP1964" s="34"/>
      <c r="AQ1964" s="34"/>
      <c r="AR1964" s="34"/>
      <c r="AS1964" s="34"/>
      <c r="AT1964" s="34"/>
      <c r="AU1964" s="34"/>
      <c r="AV1964" s="34"/>
      <c r="AW1964" s="34"/>
      <c r="AX1964" s="34"/>
      <c r="AY1964" s="34"/>
      <c r="AZ1964" s="34"/>
      <c r="BA1964" s="34"/>
      <c r="BB1964" s="34"/>
      <c r="BC1964" s="34"/>
    </row>
    <row r="1965" spans="1:55">
      <c r="A1965" s="34"/>
      <c r="B1965" s="34"/>
      <c r="C1965" s="34"/>
      <c r="D1965" s="34"/>
      <c r="E1965" s="34"/>
      <c r="F1965" s="34"/>
      <c r="G1965" s="34"/>
      <c r="H1965" s="34"/>
      <c r="I1965" s="34"/>
      <c r="J1965" s="34"/>
      <c r="K1965" s="34"/>
      <c r="L1965" s="34"/>
      <c r="M1965" s="34"/>
      <c r="N1965" s="34"/>
      <c r="O1965" s="34"/>
      <c r="P1965" s="34"/>
      <c r="Q1965" s="34"/>
      <c r="R1965" s="34"/>
      <c r="S1965" s="34"/>
      <c r="T1965" s="34"/>
      <c r="U1965" s="34"/>
      <c r="V1965" s="34"/>
      <c r="W1965" s="34"/>
      <c r="X1965" s="34"/>
      <c r="Y1965" s="34"/>
      <c r="Z1965" s="34"/>
      <c r="AA1965" s="34"/>
      <c r="AB1965" s="34"/>
      <c r="AC1965" s="34"/>
      <c r="AD1965" s="34"/>
      <c r="AE1965" s="34"/>
      <c r="AF1965" s="34"/>
      <c r="AG1965" s="34"/>
      <c r="AH1965" s="34"/>
      <c r="AI1965" s="34"/>
      <c r="AJ1965" s="34"/>
      <c r="AK1965" s="34"/>
      <c r="AL1965" s="34"/>
      <c r="AM1965" s="34"/>
      <c r="AN1965" s="34"/>
      <c r="AO1965" s="34"/>
      <c r="AP1965" s="34"/>
      <c r="AQ1965" s="34"/>
      <c r="AR1965" s="34"/>
      <c r="AS1965" s="34"/>
      <c r="AT1965" s="34"/>
      <c r="AU1965" s="34"/>
      <c r="AV1965" s="34"/>
      <c r="AW1965" s="34"/>
      <c r="AX1965" s="34"/>
      <c r="AY1965" s="34"/>
      <c r="AZ1965" s="34"/>
      <c r="BA1965" s="34"/>
      <c r="BB1965" s="34"/>
      <c r="BC1965" s="34"/>
    </row>
    <row r="1966" spans="1:55">
      <c r="A1966" s="34"/>
      <c r="B1966" s="34"/>
      <c r="C1966" s="34"/>
      <c r="D1966" s="34"/>
      <c r="E1966" s="34"/>
      <c r="F1966" s="34"/>
      <c r="G1966" s="34"/>
      <c r="H1966" s="34"/>
      <c r="I1966" s="34"/>
      <c r="J1966" s="34"/>
      <c r="K1966" s="34"/>
      <c r="L1966" s="34"/>
      <c r="M1966" s="34"/>
      <c r="N1966" s="34"/>
      <c r="O1966" s="34"/>
      <c r="P1966" s="34"/>
      <c r="Q1966" s="34"/>
      <c r="R1966" s="34"/>
      <c r="S1966" s="34"/>
      <c r="T1966" s="34"/>
      <c r="U1966" s="34"/>
      <c r="V1966" s="34"/>
      <c r="W1966" s="34"/>
      <c r="X1966" s="34"/>
      <c r="Y1966" s="34"/>
      <c r="Z1966" s="34"/>
      <c r="AA1966" s="34"/>
      <c r="AB1966" s="34"/>
      <c r="AC1966" s="34"/>
      <c r="AD1966" s="34"/>
      <c r="AE1966" s="34"/>
      <c r="AF1966" s="34"/>
      <c r="AG1966" s="34"/>
      <c r="AH1966" s="34"/>
      <c r="AI1966" s="34"/>
      <c r="AJ1966" s="34"/>
      <c r="AK1966" s="34"/>
      <c r="AL1966" s="34"/>
      <c r="AM1966" s="34"/>
      <c r="AN1966" s="34"/>
      <c r="AO1966" s="34"/>
      <c r="AP1966" s="34"/>
      <c r="AQ1966" s="34"/>
      <c r="AR1966" s="34"/>
      <c r="AS1966" s="34"/>
      <c r="AT1966" s="34"/>
      <c r="AU1966" s="34"/>
      <c r="AV1966" s="34"/>
      <c r="AW1966" s="34"/>
      <c r="AX1966" s="34"/>
      <c r="AY1966" s="34"/>
      <c r="AZ1966" s="34"/>
      <c r="BA1966" s="34"/>
      <c r="BB1966" s="34"/>
      <c r="BC1966" s="34"/>
    </row>
    <row r="1967" spans="1:55">
      <c r="A1967" s="34"/>
      <c r="B1967" s="34"/>
      <c r="C1967" s="34"/>
      <c r="D1967" s="34"/>
      <c r="E1967" s="34"/>
      <c r="F1967" s="34"/>
      <c r="G1967" s="34"/>
      <c r="H1967" s="34"/>
      <c r="I1967" s="34"/>
      <c r="J1967" s="34"/>
      <c r="K1967" s="34"/>
      <c r="L1967" s="34"/>
      <c r="M1967" s="34"/>
      <c r="N1967" s="34"/>
      <c r="O1967" s="34"/>
      <c r="P1967" s="34"/>
      <c r="Q1967" s="34"/>
      <c r="R1967" s="34"/>
      <c r="S1967" s="34"/>
      <c r="T1967" s="34"/>
      <c r="U1967" s="34"/>
      <c r="V1967" s="34"/>
      <c r="W1967" s="34"/>
      <c r="X1967" s="34"/>
      <c r="Y1967" s="34"/>
      <c r="Z1967" s="34"/>
      <c r="AA1967" s="34"/>
      <c r="AB1967" s="34"/>
      <c r="AC1967" s="34"/>
      <c r="AD1967" s="34"/>
      <c r="AE1967" s="34"/>
      <c r="AF1967" s="34"/>
      <c r="AG1967" s="34"/>
      <c r="AH1967" s="34"/>
      <c r="AI1967" s="34"/>
      <c r="AJ1967" s="34"/>
      <c r="AK1967" s="34"/>
      <c r="AL1967" s="34"/>
      <c r="AM1967" s="34"/>
      <c r="AN1967" s="34"/>
      <c r="AO1967" s="34"/>
      <c r="AP1967" s="34"/>
      <c r="AQ1967" s="34"/>
      <c r="AR1967" s="34"/>
      <c r="AS1967" s="34"/>
      <c r="AT1967" s="34"/>
      <c r="AU1967" s="34"/>
      <c r="AV1967" s="34"/>
      <c r="AW1967" s="34"/>
      <c r="AX1967" s="34"/>
      <c r="AY1967" s="34"/>
      <c r="AZ1967" s="34"/>
      <c r="BA1967" s="34"/>
      <c r="BB1967" s="34"/>
      <c r="BC1967" s="34"/>
    </row>
    <row r="1968" spans="1:55">
      <c r="A1968" s="34"/>
      <c r="B1968" s="34"/>
      <c r="C1968" s="34"/>
      <c r="D1968" s="34"/>
      <c r="E1968" s="34"/>
      <c r="F1968" s="34"/>
      <c r="G1968" s="34"/>
      <c r="H1968" s="34"/>
      <c r="I1968" s="34"/>
      <c r="J1968" s="34"/>
      <c r="K1968" s="34"/>
      <c r="L1968" s="34"/>
      <c r="M1968" s="34"/>
      <c r="N1968" s="34"/>
      <c r="O1968" s="34"/>
      <c r="P1968" s="34"/>
      <c r="Q1968" s="34"/>
      <c r="R1968" s="34"/>
      <c r="S1968" s="34"/>
      <c r="T1968" s="34"/>
      <c r="U1968" s="34"/>
      <c r="V1968" s="34"/>
      <c r="W1968" s="34"/>
      <c r="X1968" s="34"/>
      <c r="Y1968" s="34"/>
      <c r="Z1968" s="34"/>
      <c r="AA1968" s="34"/>
      <c r="AB1968" s="34"/>
      <c r="AC1968" s="34"/>
      <c r="AD1968" s="34"/>
      <c r="AE1968" s="34"/>
      <c r="AF1968" s="34"/>
      <c r="AG1968" s="34"/>
      <c r="AH1968" s="34"/>
      <c r="AI1968" s="34"/>
      <c r="AJ1968" s="34"/>
      <c r="AK1968" s="34"/>
      <c r="AL1968" s="34"/>
      <c r="AM1968" s="34"/>
      <c r="AN1968" s="34"/>
      <c r="AO1968" s="34"/>
      <c r="AP1968" s="34"/>
      <c r="AQ1968" s="34"/>
      <c r="AR1968" s="34"/>
      <c r="AS1968" s="34"/>
      <c r="AT1968" s="34"/>
      <c r="AU1968" s="34"/>
      <c r="AV1968" s="34"/>
      <c r="AW1968" s="34"/>
      <c r="AX1968" s="34"/>
      <c r="AY1968" s="34"/>
      <c r="AZ1968" s="34"/>
      <c r="BA1968" s="34"/>
      <c r="BB1968" s="34"/>
      <c r="BC1968" s="34"/>
    </row>
    <row r="1969" spans="1:55">
      <c r="A1969" s="34"/>
      <c r="B1969" s="34"/>
      <c r="C1969" s="34"/>
      <c r="D1969" s="34"/>
      <c r="E1969" s="34"/>
      <c r="F1969" s="34"/>
      <c r="G1969" s="34"/>
      <c r="H1969" s="34"/>
      <c r="I1969" s="34"/>
      <c r="J1969" s="34"/>
      <c r="K1969" s="34"/>
      <c r="L1969" s="34"/>
      <c r="M1969" s="34"/>
      <c r="N1969" s="34"/>
      <c r="O1969" s="34"/>
      <c r="P1969" s="34"/>
      <c r="Q1969" s="34"/>
      <c r="R1969" s="34"/>
      <c r="S1969" s="34"/>
      <c r="T1969" s="34"/>
      <c r="U1969" s="34"/>
      <c r="V1969" s="34"/>
      <c r="W1969" s="34"/>
      <c r="X1969" s="34"/>
      <c r="Y1969" s="34"/>
      <c r="Z1969" s="34"/>
      <c r="AA1969" s="34"/>
      <c r="AB1969" s="34"/>
      <c r="AC1969" s="34"/>
      <c r="AD1969" s="34"/>
      <c r="AE1969" s="34"/>
      <c r="AF1969" s="34"/>
      <c r="AG1969" s="34"/>
      <c r="AH1969" s="34"/>
      <c r="AI1969" s="34"/>
      <c r="AJ1969" s="34"/>
      <c r="AK1969" s="34"/>
      <c r="AL1969" s="34"/>
      <c r="AM1969" s="34"/>
      <c r="AN1969" s="34"/>
      <c r="AO1969" s="34"/>
      <c r="AP1969" s="34"/>
      <c r="AQ1969" s="34"/>
      <c r="AR1969" s="34"/>
      <c r="AS1969" s="34"/>
      <c r="AT1969" s="34"/>
      <c r="AU1969" s="34"/>
      <c r="AV1969" s="34"/>
      <c r="AW1969" s="34"/>
      <c r="AX1969" s="34"/>
      <c r="AY1969" s="34"/>
      <c r="AZ1969" s="34"/>
      <c r="BA1969" s="34"/>
      <c r="BB1969" s="34"/>
      <c r="BC1969" s="34"/>
    </row>
    <row r="1970" spans="1:55">
      <c r="A1970" s="34"/>
      <c r="B1970" s="34"/>
      <c r="C1970" s="34"/>
      <c r="D1970" s="34"/>
      <c r="E1970" s="34"/>
      <c r="F1970" s="34"/>
      <c r="G1970" s="34"/>
      <c r="H1970" s="34"/>
      <c r="I1970" s="34"/>
      <c r="J1970" s="34"/>
      <c r="K1970" s="34"/>
      <c r="L1970" s="34"/>
      <c r="M1970" s="34"/>
      <c r="N1970" s="34"/>
      <c r="O1970" s="34"/>
      <c r="P1970" s="34"/>
      <c r="Q1970" s="34"/>
      <c r="R1970" s="34"/>
      <c r="S1970" s="34"/>
      <c r="T1970" s="34"/>
      <c r="U1970" s="34"/>
      <c r="V1970" s="34"/>
      <c r="W1970" s="34"/>
      <c r="X1970" s="34"/>
      <c r="Y1970" s="34"/>
      <c r="Z1970" s="34"/>
      <c r="AA1970" s="34"/>
      <c r="AB1970" s="34"/>
      <c r="AC1970" s="34"/>
      <c r="AD1970" s="34"/>
      <c r="AE1970" s="34"/>
      <c r="AF1970" s="34"/>
      <c r="AG1970" s="34"/>
      <c r="AH1970" s="34"/>
      <c r="AI1970" s="34"/>
      <c r="AJ1970" s="34"/>
      <c r="AK1970" s="34"/>
      <c r="AL1970" s="34"/>
      <c r="AM1970" s="34"/>
      <c r="AN1970" s="34"/>
      <c r="AO1970" s="34"/>
      <c r="AP1970" s="34"/>
      <c r="AQ1970" s="34"/>
      <c r="AR1970" s="34"/>
      <c r="AS1970" s="34"/>
      <c r="AT1970" s="34"/>
      <c r="AU1970" s="34"/>
      <c r="AV1970" s="34"/>
      <c r="AW1970" s="34"/>
      <c r="AX1970" s="34"/>
      <c r="AY1970" s="34"/>
      <c r="AZ1970" s="34"/>
      <c r="BA1970" s="34"/>
      <c r="BB1970" s="34"/>
      <c r="BC1970" s="34"/>
    </row>
    <row r="1971" spans="1:55">
      <c r="A1971" s="34"/>
      <c r="B1971" s="34"/>
      <c r="C1971" s="34"/>
      <c r="D1971" s="34"/>
      <c r="E1971" s="34"/>
      <c r="F1971" s="34"/>
      <c r="G1971" s="34"/>
      <c r="H1971" s="34"/>
      <c r="I1971" s="34"/>
      <c r="J1971" s="34"/>
      <c r="K1971" s="34"/>
      <c r="L1971" s="34"/>
      <c r="M1971" s="34"/>
      <c r="N1971" s="34"/>
      <c r="O1971" s="34"/>
      <c r="P1971" s="34"/>
      <c r="Q1971" s="34"/>
      <c r="R1971" s="34"/>
      <c r="S1971" s="34"/>
      <c r="T1971" s="34"/>
      <c r="U1971" s="34"/>
      <c r="V1971" s="34"/>
      <c r="W1971" s="34"/>
      <c r="X1971" s="34"/>
      <c r="Y1971" s="34"/>
      <c r="Z1971" s="34"/>
      <c r="AA1971" s="34"/>
      <c r="AB1971" s="34"/>
      <c r="AC1971" s="34"/>
      <c r="AD1971" s="34"/>
      <c r="AE1971" s="34"/>
      <c r="AF1971" s="34"/>
      <c r="AG1971" s="34"/>
      <c r="AH1971" s="34"/>
      <c r="AI1971" s="34"/>
      <c r="AJ1971" s="34"/>
      <c r="AK1971" s="34"/>
      <c r="AL1971" s="34"/>
      <c r="AM1971" s="34"/>
      <c r="AN1971" s="34"/>
      <c r="AO1971" s="34"/>
      <c r="AP1971" s="34"/>
      <c r="AQ1971" s="34"/>
      <c r="AR1971" s="34"/>
      <c r="AS1971" s="34"/>
      <c r="AT1971" s="34"/>
      <c r="AU1971" s="34"/>
      <c r="AV1971" s="34"/>
      <c r="AW1971" s="34"/>
      <c r="AX1971" s="34"/>
      <c r="AY1971" s="34"/>
      <c r="AZ1971" s="34"/>
      <c r="BA1971" s="34"/>
      <c r="BB1971" s="34"/>
      <c r="BC1971" s="34"/>
    </row>
    <row r="1972" spans="1:55">
      <c r="A1972" s="34"/>
      <c r="B1972" s="34"/>
      <c r="C1972" s="34"/>
      <c r="D1972" s="34"/>
      <c r="E1972" s="34"/>
      <c r="F1972" s="34"/>
      <c r="G1972" s="34"/>
      <c r="H1972" s="34"/>
      <c r="I1972" s="34"/>
      <c r="J1972" s="34"/>
      <c r="K1972" s="34"/>
      <c r="L1972" s="34"/>
      <c r="M1972" s="34"/>
      <c r="N1972" s="34"/>
      <c r="O1972" s="34"/>
      <c r="P1972" s="34"/>
      <c r="Q1972" s="34"/>
      <c r="R1972" s="34"/>
      <c r="S1972" s="34"/>
      <c r="T1972" s="34"/>
      <c r="U1972" s="34"/>
      <c r="V1972" s="34"/>
      <c r="W1972" s="34"/>
      <c r="X1972" s="34"/>
      <c r="Y1972" s="34"/>
      <c r="Z1972" s="34"/>
      <c r="AA1972" s="34"/>
      <c r="AB1972" s="34"/>
      <c r="AC1972" s="34"/>
      <c r="AD1972" s="34"/>
      <c r="AE1972" s="34"/>
      <c r="AF1972" s="34"/>
      <c r="AG1972" s="34"/>
      <c r="AH1972" s="34"/>
      <c r="AI1972" s="34"/>
      <c r="AJ1972" s="34"/>
      <c r="AK1972" s="34"/>
      <c r="AL1972" s="34"/>
      <c r="AM1972" s="34"/>
      <c r="AN1972" s="34"/>
      <c r="AO1972" s="34"/>
      <c r="AP1972" s="34"/>
      <c r="AQ1972" s="34"/>
      <c r="AR1972" s="34"/>
      <c r="AS1972" s="34"/>
      <c r="AT1972" s="34"/>
      <c r="AU1972" s="34"/>
      <c r="AV1972" s="34"/>
      <c r="AW1972" s="34"/>
      <c r="AX1972" s="34"/>
      <c r="AY1972" s="34"/>
      <c r="AZ1972" s="34"/>
      <c r="BA1972" s="34"/>
      <c r="BB1972" s="34"/>
      <c r="BC1972" s="34"/>
    </row>
    <row r="1973" spans="1:55">
      <c r="A1973" s="34"/>
      <c r="B1973" s="34"/>
      <c r="C1973" s="34"/>
      <c r="D1973" s="34"/>
      <c r="E1973" s="34"/>
      <c r="F1973" s="34"/>
      <c r="G1973" s="34"/>
      <c r="H1973" s="34"/>
      <c r="I1973" s="34"/>
      <c r="J1973" s="34"/>
      <c r="K1973" s="34"/>
      <c r="L1973" s="34"/>
      <c r="M1973" s="34"/>
      <c r="N1973" s="34"/>
      <c r="O1973" s="34"/>
      <c r="P1973" s="34"/>
      <c r="Q1973" s="34"/>
      <c r="R1973" s="34"/>
      <c r="S1973" s="34"/>
      <c r="T1973" s="34"/>
      <c r="U1973" s="34"/>
      <c r="V1973" s="34"/>
      <c r="W1973" s="34"/>
      <c r="X1973" s="34"/>
      <c r="Y1973" s="34"/>
      <c r="Z1973" s="34"/>
      <c r="AA1973" s="34"/>
      <c r="AB1973" s="34"/>
      <c r="AC1973" s="34"/>
      <c r="AD1973" s="34"/>
      <c r="AE1973" s="34"/>
      <c r="AF1973" s="34"/>
      <c r="AG1973" s="34"/>
      <c r="AH1973" s="34"/>
      <c r="AI1973" s="34"/>
      <c r="AJ1973" s="34"/>
      <c r="AK1973" s="34"/>
      <c r="AL1973" s="34"/>
      <c r="AM1973" s="34"/>
      <c r="AN1973" s="34"/>
      <c r="AO1973" s="34"/>
      <c r="AP1973" s="34"/>
      <c r="AQ1973" s="34"/>
      <c r="AR1973" s="34"/>
      <c r="AS1973" s="34"/>
      <c r="AT1973" s="34"/>
      <c r="AU1973" s="34"/>
      <c r="AV1973" s="34"/>
      <c r="AW1973" s="34"/>
      <c r="AX1973" s="34"/>
      <c r="AY1973" s="34"/>
      <c r="AZ1973" s="34"/>
      <c r="BA1973" s="34"/>
      <c r="BB1973" s="34"/>
      <c r="BC1973" s="34"/>
    </row>
    <row r="1974" spans="1:55">
      <c r="A1974" s="34"/>
      <c r="B1974" s="34"/>
      <c r="C1974" s="34"/>
      <c r="D1974" s="34"/>
      <c r="E1974" s="34"/>
      <c r="F1974" s="34"/>
      <c r="G1974" s="34"/>
      <c r="H1974" s="34"/>
      <c r="I1974" s="34"/>
      <c r="J1974" s="34"/>
      <c r="K1974" s="34"/>
      <c r="L1974" s="34"/>
      <c r="M1974" s="34"/>
      <c r="N1974" s="34"/>
      <c r="O1974" s="34"/>
      <c r="P1974" s="34"/>
      <c r="Q1974" s="34"/>
      <c r="R1974" s="34"/>
      <c r="S1974" s="34"/>
      <c r="T1974" s="34"/>
      <c r="U1974" s="34"/>
      <c r="V1974" s="34"/>
      <c r="W1974" s="34"/>
      <c r="X1974" s="34"/>
      <c r="Y1974" s="34"/>
      <c r="Z1974" s="34"/>
      <c r="AA1974" s="34"/>
      <c r="AB1974" s="34"/>
      <c r="AC1974" s="34"/>
      <c r="AD1974" s="34"/>
      <c r="AE1974" s="34"/>
      <c r="AF1974" s="34"/>
      <c r="AG1974" s="34"/>
      <c r="AH1974" s="34"/>
      <c r="AI1974" s="34"/>
      <c r="AJ1974" s="34"/>
      <c r="AK1974" s="34"/>
      <c r="AL1974" s="34"/>
      <c r="AM1974" s="34"/>
      <c r="AN1974" s="34"/>
      <c r="AO1974" s="34"/>
      <c r="AP1974" s="34"/>
      <c r="AQ1974" s="34"/>
      <c r="AR1974" s="34"/>
      <c r="AS1974" s="34"/>
      <c r="AT1974" s="34"/>
      <c r="AU1974" s="34"/>
      <c r="AV1974" s="34"/>
      <c r="AW1974" s="34"/>
      <c r="AX1974" s="34"/>
      <c r="AY1974" s="34"/>
      <c r="AZ1974" s="34"/>
      <c r="BA1974" s="34"/>
      <c r="BB1974" s="34"/>
      <c r="BC1974" s="34"/>
    </row>
    <row r="1975" spans="1:55">
      <c r="A1975" s="34"/>
      <c r="B1975" s="34"/>
      <c r="C1975" s="34"/>
      <c r="D1975" s="34"/>
      <c r="E1975" s="34"/>
      <c r="F1975" s="34"/>
      <c r="G1975" s="34"/>
      <c r="H1975" s="34"/>
      <c r="I1975" s="34"/>
      <c r="J1975" s="34"/>
      <c r="K1975" s="34"/>
      <c r="L1975" s="34"/>
      <c r="M1975" s="34"/>
      <c r="N1975" s="34"/>
      <c r="O1975" s="34"/>
      <c r="P1975" s="34"/>
      <c r="Q1975" s="34"/>
      <c r="R1975" s="34"/>
      <c r="S1975" s="34"/>
      <c r="T1975" s="34"/>
      <c r="U1975" s="34"/>
      <c r="V1975" s="34"/>
      <c r="W1975" s="34"/>
      <c r="X1975" s="34"/>
      <c r="Y1975" s="34"/>
      <c r="Z1975" s="34"/>
      <c r="AA1975" s="34"/>
      <c r="AB1975" s="34"/>
      <c r="AC1975" s="34"/>
      <c r="AD1975" s="34"/>
      <c r="AE1975" s="34"/>
      <c r="AF1975" s="34"/>
      <c r="AG1975" s="34"/>
      <c r="AH1975" s="34"/>
      <c r="AI1975" s="34"/>
      <c r="AJ1975" s="34"/>
      <c r="AK1975" s="34"/>
      <c r="AL1975" s="34"/>
      <c r="AM1975" s="34"/>
      <c r="AN1975" s="34"/>
      <c r="AO1975" s="34"/>
      <c r="AP1975" s="34"/>
      <c r="AQ1975" s="34"/>
      <c r="AR1975" s="34"/>
      <c r="AS1975" s="34"/>
      <c r="AT1975" s="34"/>
      <c r="AU1975" s="34"/>
      <c r="AV1975" s="34"/>
      <c r="AW1975" s="34"/>
      <c r="AX1975" s="34"/>
      <c r="AY1975" s="34"/>
      <c r="AZ1975" s="34"/>
      <c r="BA1975" s="34"/>
      <c r="BB1975" s="34"/>
      <c r="BC1975" s="34"/>
    </row>
    <row r="1976" spans="1:55">
      <c r="A1976" s="34"/>
      <c r="B1976" s="34"/>
      <c r="C1976" s="34"/>
      <c r="D1976" s="34"/>
      <c r="E1976" s="34"/>
      <c r="F1976" s="34"/>
      <c r="G1976" s="34"/>
      <c r="H1976" s="34"/>
      <c r="I1976" s="34"/>
      <c r="J1976" s="34"/>
      <c r="K1976" s="34"/>
      <c r="L1976" s="34"/>
      <c r="M1976" s="34"/>
      <c r="N1976" s="34"/>
      <c r="O1976" s="34"/>
      <c r="P1976" s="34"/>
      <c r="Q1976" s="34"/>
      <c r="R1976" s="34"/>
      <c r="S1976" s="34"/>
      <c r="T1976" s="34"/>
      <c r="U1976" s="34"/>
      <c r="V1976" s="34"/>
      <c r="W1976" s="34"/>
      <c r="X1976" s="34"/>
      <c r="Y1976" s="34"/>
      <c r="Z1976" s="34"/>
      <c r="AA1976" s="34"/>
      <c r="AB1976" s="34"/>
      <c r="AC1976" s="34"/>
      <c r="AD1976" s="34"/>
      <c r="AE1976" s="34"/>
      <c r="AF1976" s="34"/>
      <c r="AG1976" s="34"/>
      <c r="AH1976" s="34"/>
      <c r="AI1976" s="34"/>
      <c r="AJ1976" s="34"/>
      <c r="AK1976" s="34"/>
      <c r="AL1976" s="34"/>
      <c r="AM1976" s="34"/>
      <c r="AN1976" s="34"/>
      <c r="AO1976" s="34"/>
      <c r="AP1976" s="34"/>
      <c r="AQ1976" s="34"/>
      <c r="AR1976" s="34"/>
      <c r="AS1976" s="34"/>
      <c r="AT1976" s="34"/>
      <c r="AU1976" s="34"/>
      <c r="AV1976" s="34"/>
      <c r="AW1976" s="34"/>
      <c r="AX1976" s="34"/>
      <c r="AY1976" s="34"/>
      <c r="AZ1976" s="34"/>
      <c r="BA1976" s="34"/>
      <c r="BB1976" s="34"/>
      <c r="BC1976" s="34"/>
    </row>
    <row r="1977" spans="1:55">
      <c r="A1977" s="34"/>
      <c r="B1977" s="34"/>
      <c r="C1977" s="34"/>
      <c r="D1977" s="34"/>
      <c r="E1977" s="34"/>
      <c r="F1977" s="34"/>
      <c r="G1977" s="34"/>
      <c r="H1977" s="34"/>
      <c r="I1977" s="34"/>
      <c r="J1977" s="34"/>
      <c r="K1977" s="34"/>
      <c r="L1977" s="34"/>
      <c r="M1977" s="34"/>
      <c r="N1977" s="34"/>
      <c r="O1977" s="34"/>
      <c r="P1977" s="34"/>
      <c r="Q1977" s="34"/>
      <c r="R1977" s="34"/>
      <c r="S1977" s="34"/>
      <c r="T1977" s="34"/>
      <c r="U1977" s="34"/>
      <c r="V1977" s="34"/>
      <c r="W1977" s="34"/>
      <c r="X1977" s="34"/>
      <c r="Y1977" s="34"/>
      <c r="Z1977" s="34"/>
      <c r="AA1977" s="34"/>
      <c r="AB1977" s="34"/>
      <c r="AC1977" s="34"/>
      <c r="AD1977" s="34"/>
      <c r="AE1977" s="34"/>
      <c r="AF1977" s="34"/>
      <c r="AG1977" s="34"/>
      <c r="AH1977" s="34"/>
      <c r="AI1977" s="34"/>
      <c r="AJ1977" s="34"/>
      <c r="AK1977" s="34"/>
      <c r="AL1977" s="34"/>
      <c r="AM1977" s="34"/>
      <c r="AN1977" s="34"/>
      <c r="AO1977" s="34"/>
      <c r="AP1977" s="34"/>
      <c r="AQ1977" s="34"/>
      <c r="AR1977" s="34"/>
      <c r="AS1977" s="34"/>
      <c r="AT1977" s="34"/>
      <c r="AU1977" s="34"/>
      <c r="AV1977" s="34"/>
      <c r="AW1977" s="34"/>
      <c r="AX1977" s="34"/>
      <c r="AY1977" s="34"/>
      <c r="AZ1977" s="34"/>
      <c r="BA1977" s="34"/>
      <c r="BB1977" s="34"/>
      <c r="BC1977" s="34"/>
    </row>
    <row r="1978" spans="1:55">
      <c r="A1978" s="34"/>
      <c r="B1978" s="34"/>
      <c r="C1978" s="34"/>
      <c r="D1978" s="34"/>
      <c r="E1978" s="34"/>
      <c r="F1978" s="34"/>
      <c r="G1978" s="34"/>
      <c r="H1978" s="34"/>
      <c r="I1978" s="34"/>
      <c r="J1978" s="34"/>
      <c r="K1978" s="34"/>
      <c r="L1978" s="34"/>
      <c r="M1978" s="34"/>
      <c r="N1978" s="34"/>
      <c r="O1978" s="34"/>
      <c r="P1978" s="34"/>
      <c r="Q1978" s="34"/>
      <c r="R1978" s="34"/>
      <c r="S1978" s="34"/>
      <c r="T1978" s="34"/>
      <c r="U1978" s="34"/>
      <c r="V1978" s="34"/>
      <c r="W1978" s="34"/>
      <c r="X1978" s="34"/>
      <c r="Y1978" s="34"/>
      <c r="Z1978" s="34"/>
      <c r="AA1978" s="34"/>
      <c r="AB1978" s="34"/>
      <c r="AC1978" s="34"/>
      <c r="AD1978" s="34"/>
      <c r="AE1978" s="34"/>
      <c r="AF1978" s="34"/>
      <c r="AG1978" s="34"/>
      <c r="AH1978" s="34"/>
      <c r="AI1978" s="34"/>
      <c r="AJ1978" s="34"/>
      <c r="AK1978" s="34"/>
      <c r="AL1978" s="34"/>
      <c r="AM1978" s="34"/>
      <c r="AN1978" s="34"/>
      <c r="AO1978" s="34"/>
      <c r="AP1978" s="34"/>
      <c r="AQ1978" s="34"/>
      <c r="AR1978" s="34"/>
      <c r="AS1978" s="34"/>
      <c r="AT1978" s="34"/>
      <c r="AU1978" s="34"/>
      <c r="AV1978" s="34"/>
      <c r="AW1978" s="34"/>
      <c r="AX1978" s="34"/>
      <c r="AY1978" s="34"/>
      <c r="AZ1978" s="34"/>
      <c r="BA1978" s="34"/>
      <c r="BB1978" s="34"/>
      <c r="BC1978" s="34"/>
    </row>
    <row r="1979" spans="1:55">
      <c r="A1979" s="34"/>
      <c r="B1979" s="34"/>
      <c r="C1979" s="34"/>
      <c r="D1979" s="34"/>
      <c r="E1979" s="34"/>
      <c r="F1979" s="34"/>
      <c r="G1979" s="34"/>
      <c r="H1979" s="34"/>
      <c r="I1979" s="34"/>
      <c r="J1979" s="34"/>
      <c r="K1979" s="34"/>
      <c r="L1979" s="34"/>
      <c r="M1979" s="34"/>
      <c r="N1979" s="34"/>
      <c r="O1979" s="34"/>
      <c r="P1979" s="34"/>
      <c r="Q1979" s="34"/>
      <c r="R1979" s="34"/>
      <c r="S1979" s="34"/>
      <c r="T1979" s="34"/>
      <c r="U1979" s="34"/>
      <c r="V1979" s="34"/>
      <c r="W1979" s="34"/>
      <c r="X1979" s="34"/>
      <c r="Y1979" s="34"/>
      <c r="Z1979" s="34"/>
      <c r="AA1979" s="34"/>
      <c r="AB1979" s="34"/>
      <c r="AC1979" s="34"/>
      <c r="AD1979" s="34"/>
      <c r="AE1979" s="34"/>
      <c r="AF1979" s="34"/>
      <c r="AG1979" s="34"/>
      <c r="AH1979" s="34"/>
      <c r="AI1979" s="34"/>
      <c r="AJ1979" s="34"/>
      <c r="AK1979" s="34"/>
      <c r="AL1979" s="34"/>
      <c r="AM1979" s="34"/>
      <c r="AN1979" s="34"/>
      <c r="AO1979" s="34"/>
      <c r="AP1979" s="34"/>
      <c r="AQ1979" s="34"/>
      <c r="AR1979" s="34"/>
      <c r="AS1979" s="34"/>
      <c r="AT1979" s="34"/>
      <c r="AU1979" s="34"/>
      <c r="AV1979" s="34"/>
      <c r="AW1979" s="34"/>
      <c r="AX1979" s="34"/>
      <c r="AY1979" s="34"/>
      <c r="AZ1979" s="34"/>
      <c r="BA1979" s="34"/>
      <c r="BB1979" s="34"/>
      <c r="BC1979" s="34"/>
    </row>
    <row r="1980" spans="1:55">
      <c r="A1980" s="34"/>
      <c r="B1980" s="34"/>
      <c r="C1980" s="34"/>
      <c r="D1980" s="34"/>
      <c r="E1980" s="34"/>
      <c r="F1980" s="34"/>
      <c r="G1980" s="34"/>
      <c r="H1980" s="34"/>
      <c r="I1980" s="34"/>
      <c r="J1980" s="34"/>
      <c r="K1980" s="34"/>
      <c r="L1980" s="34"/>
      <c r="M1980" s="34"/>
      <c r="N1980" s="34"/>
      <c r="O1980" s="34"/>
      <c r="P1980" s="34"/>
      <c r="Q1980" s="34"/>
      <c r="R1980" s="34"/>
      <c r="S1980" s="34"/>
      <c r="T1980" s="34"/>
      <c r="U1980" s="34"/>
      <c r="V1980" s="34"/>
      <c r="W1980" s="34"/>
      <c r="X1980" s="34"/>
      <c r="Y1980" s="34"/>
      <c r="Z1980" s="34"/>
      <c r="AA1980" s="34"/>
      <c r="AB1980" s="34"/>
      <c r="AC1980" s="34"/>
      <c r="AD1980" s="34"/>
      <c r="AE1980" s="34"/>
      <c r="AF1980" s="34"/>
      <c r="AG1980" s="34"/>
      <c r="AH1980" s="34"/>
      <c r="AI1980" s="34"/>
      <c r="AJ1980" s="34"/>
      <c r="AK1980" s="34"/>
      <c r="AL1980" s="34"/>
      <c r="AM1980" s="34"/>
      <c r="AN1980" s="34"/>
      <c r="AO1980" s="34"/>
      <c r="AP1980" s="34"/>
      <c r="AQ1980" s="34"/>
      <c r="AR1980" s="34"/>
      <c r="AS1980" s="34"/>
      <c r="AT1980" s="34"/>
      <c r="AU1980" s="34"/>
      <c r="AV1980" s="34"/>
      <c r="AW1980" s="34"/>
      <c r="AX1980" s="34"/>
      <c r="AY1980" s="34"/>
      <c r="AZ1980" s="34"/>
      <c r="BA1980" s="34"/>
      <c r="BB1980" s="34"/>
      <c r="BC1980" s="34"/>
    </row>
    <row r="1981" spans="1:55">
      <c r="A1981" s="34"/>
      <c r="B1981" s="34"/>
      <c r="C1981" s="34"/>
      <c r="D1981" s="34"/>
      <c r="E1981" s="34"/>
      <c r="F1981" s="34"/>
      <c r="G1981" s="34"/>
      <c r="H1981" s="34"/>
      <c r="I1981" s="34"/>
      <c r="J1981" s="34"/>
      <c r="K1981" s="34"/>
      <c r="L1981" s="34"/>
      <c r="M1981" s="34"/>
      <c r="N1981" s="34"/>
      <c r="O1981" s="34"/>
      <c r="P1981" s="34"/>
      <c r="Q1981" s="34"/>
      <c r="R1981" s="34"/>
      <c r="S1981" s="34"/>
      <c r="T1981" s="34"/>
      <c r="U1981" s="34"/>
      <c r="V1981" s="34"/>
      <c r="W1981" s="34"/>
      <c r="X1981" s="34"/>
      <c r="Y1981" s="34"/>
      <c r="Z1981" s="34"/>
      <c r="AA1981" s="34"/>
      <c r="AB1981" s="34"/>
      <c r="AC1981" s="34"/>
      <c r="AD1981" s="34"/>
      <c r="AE1981" s="34"/>
      <c r="AF1981" s="34"/>
      <c r="AG1981" s="34"/>
      <c r="AH1981" s="34"/>
      <c r="AI1981" s="34"/>
      <c r="AJ1981" s="34"/>
      <c r="AK1981" s="34"/>
      <c r="AL1981" s="34"/>
      <c r="AM1981" s="34"/>
      <c r="AN1981" s="34"/>
      <c r="AO1981" s="34"/>
      <c r="AP1981" s="34"/>
      <c r="AQ1981" s="34"/>
      <c r="AR1981" s="34"/>
      <c r="AS1981" s="34"/>
      <c r="AT1981" s="34"/>
      <c r="AU1981" s="34"/>
      <c r="AV1981" s="34"/>
      <c r="AW1981" s="34"/>
      <c r="AX1981" s="34"/>
      <c r="AY1981" s="34"/>
      <c r="AZ1981" s="34"/>
      <c r="BA1981" s="34"/>
      <c r="BB1981" s="34"/>
      <c r="BC1981" s="34"/>
    </row>
    <row r="1982" spans="1:55">
      <c r="A1982" s="34"/>
      <c r="B1982" s="34"/>
      <c r="C1982" s="34"/>
      <c r="D1982" s="34"/>
      <c r="E1982" s="34"/>
      <c r="F1982" s="34"/>
      <c r="G1982" s="34"/>
      <c r="H1982" s="34"/>
      <c r="I1982" s="34"/>
      <c r="J1982" s="34"/>
      <c r="K1982" s="34"/>
      <c r="L1982" s="34"/>
      <c r="M1982" s="34"/>
      <c r="N1982" s="34"/>
      <c r="O1982" s="34"/>
      <c r="P1982" s="34"/>
      <c r="Q1982" s="34"/>
      <c r="R1982" s="34"/>
      <c r="S1982" s="34"/>
      <c r="T1982" s="34"/>
      <c r="U1982" s="34"/>
      <c r="V1982" s="34"/>
      <c r="W1982" s="34"/>
      <c r="X1982" s="34"/>
      <c r="Y1982" s="34"/>
      <c r="Z1982" s="34"/>
      <c r="AA1982" s="34"/>
      <c r="AB1982" s="34"/>
      <c r="AC1982" s="34"/>
      <c r="AD1982" s="34"/>
      <c r="AE1982" s="34"/>
      <c r="AF1982" s="34"/>
      <c r="AG1982" s="34"/>
      <c r="AH1982" s="34"/>
      <c r="AI1982" s="34"/>
      <c r="AJ1982" s="34"/>
      <c r="AK1982" s="34"/>
      <c r="AL1982" s="34"/>
      <c r="AM1982" s="34"/>
      <c r="AN1982" s="34"/>
      <c r="AO1982" s="34"/>
      <c r="AP1982" s="34"/>
      <c r="AQ1982" s="34"/>
      <c r="AR1982" s="34"/>
      <c r="AS1982" s="34"/>
      <c r="AT1982" s="34"/>
      <c r="AU1982" s="34"/>
      <c r="AV1982" s="34"/>
      <c r="AW1982" s="34"/>
      <c r="AX1982" s="34"/>
      <c r="AY1982" s="34"/>
      <c r="AZ1982" s="34"/>
      <c r="BA1982" s="34"/>
      <c r="BB1982" s="34"/>
      <c r="BC1982" s="34"/>
    </row>
    <row r="1983" spans="1:55">
      <c r="A1983" s="34"/>
      <c r="B1983" s="34"/>
      <c r="C1983" s="34"/>
      <c r="D1983" s="34"/>
      <c r="E1983" s="34"/>
      <c r="F1983" s="34"/>
      <c r="G1983" s="34"/>
      <c r="H1983" s="34"/>
      <c r="I1983" s="34"/>
      <c r="J1983" s="34"/>
      <c r="K1983" s="34"/>
      <c r="L1983" s="34"/>
      <c r="M1983" s="34"/>
      <c r="N1983" s="34"/>
      <c r="O1983" s="34"/>
      <c r="P1983" s="34"/>
      <c r="Q1983" s="34"/>
      <c r="R1983" s="34"/>
      <c r="S1983" s="34"/>
      <c r="T1983" s="34"/>
      <c r="U1983" s="34"/>
      <c r="V1983" s="34"/>
      <c r="W1983" s="34"/>
      <c r="X1983" s="34"/>
      <c r="Y1983" s="34"/>
      <c r="Z1983" s="34"/>
      <c r="AA1983" s="34"/>
      <c r="AB1983" s="34"/>
      <c r="AC1983" s="34"/>
      <c r="AD1983" s="34"/>
      <c r="AE1983" s="34"/>
      <c r="AF1983" s="34"/>
      <c r="AG1983" s="34"/>
      <c r="AH1983" s="34"/>
      <c r="AI1983" s="34"/>
      <c r="AJ1983" s="34"/>
      <c r="AK1983" s="34"/>
      <c r="AL1983" s="34"/>
      <c r="AM1983" s="34"/>
      <c r="AN1983" s="34"/>
      <c r="AO1983" s="34"/>
      <c r="AP1983" s="34"/>
      <c r="AQ1983" s="34"/>
      <c r="AR1983" s="34"/>
      <c r="AS1983" s="34"/>
      <c r="AT1983" s="34"/>
      <c r="AU1983" s="34"/>
      <c r="AV1983" s="34"/>
      <c r="AW1983" s="34"/>
      <c r="AX1983" s="34"/>
      <c r="AY1983" s="34"/>
      <c r="AZ1983" s="34"/>
      <c r="BA1983" s="34"/>
      <c r="BB1983" s="34"/>
      <c r="BC1983" s="34"/>
    </row>
    <row r="1984" spans="1:55">
      <c r="A1984" s="34"/>
      <c r="B1984" s="34"/>
      <c r="C1984" s="34"/>
      <c r="D1984" s="34"/>
      <c r="E1984" s="34"/>
      <c r="F1984" s="34"/>
      <c r="G1984" s="34"/>
      <c r="H1984" s="34"/>
      <c r="I1984" s="34"/>
      <c r="J1984" s="34"/>
      <c r="K1984" s="34"/>
      <c r="L1984" s="34"/>
      <c r="M1984" s="34"/>
      <c r="N1984" s="34"/>
      <c r="O1984" s="34"/>
      <c r="P1984" s="34"/>
      <c r="Q1984" s="34"/>
      <c r="R1984" s="34"/>
      <c r="S1984" s="34"/>
      <c r="T1984" s="34"/>
      <c r="U1984" s="34"/>
      <c r="V1984" s="34"/>
      <c r="W1984" s="34"/>
      <c r="X1984" s="34"/>
      <c r="Y1984" s="34"/>
      <c r="Z1984" s="34"/>
      <c r="AA1984" s="34"/>
      <c r="AB1984" s="34"/>
      <c r="AC1984" s="34"/>
      <c r="AD1984" s="34"/>
      <c r="AE1984" s="34"/>
      <c r="AF1984" s="34"/>
      <c r="AG1984" s="34"/>
      <c r="AH1984" s="34"/>
      <c r="AI1984" s="34"/>
      <c r="AJ1984" s="34"/>
      <c r="AK1984" s="34"/>
      <c r="AL1984" s="34"/>
      <c r="AM1984" s="34"/>
      <c r="AN1984" s="34"/>
      <c r="AO1984" s="34"/>
      <c r="AP1984" s="34"/>
      <c r="AQ1984" s="34"/>
      <c r="AR1984" s="34"/>
      <c r="AS1984" s="34"/>
      <c r="AT1984" s="34"/>
      <c r="AU1984" s="34"/>
      <c r="AV1984" s="34"/>
      <c r="AW1984" s="34"/>
      <c r="AX1984" s="34"/>
      <c r="AY1984" s="34"/>
      <c r="AZ1984" s="34"/>
      <c r="BA1984" s="34"/>
      <c r="BB1984" s="34"/>
      <c r="BC1984" s="34"/>
    </row>
    <row r="1985" spans="1:55">
      <c r="A1985" s="34"/>
      <c r="B1985" s="34"/>
      <c r="C1985" s="34"/>
      <c r="D1985" s="34"/>
      <c r="E1985" s="34"/>
      <c r="F1985" s="34"/>
      <c r="G1985" s="34"/>
      <c r="H1985" s="34"/>
      <c r="I1985" s="34"/>
      <c r="J1985" s="34"/>
      <c r="K1985" s="34"/>
      <c r="L1985" s="34"/>
      <c r="M1985" s="34"/>
      <c r="N1985" s="34"/>
      <c r="O1985" s="34"/>
      <c r="P1985" s="34"/>
      <c r="Q1985" s="34"/>
      <c r="R1985" s="34"/>
      <c r="S1985" s="34"/>
      <c r="T1985" s="34"/>
      <c r="U1985" s="34"/>
      <c r="V1985" s="34"/>
      <c r="W1985" s="34"/>
      <c r="X1985" s="34"/>
      <c r="Y1985" s="34"/>
      <c r="Z1985" s="34"/>
      <c r="AA1985" s="34"/>
      <c r="AB1985" s="34"/>
      <c r="AC1985" s="34"/>
      <c r="AD1985" s="34"/>
      <c r="AE1985" s="34"/>
      <c r="AF1985" s="34"/>
      <c r="AG1985" s="34"/>
      <c r="AH1985" s="34"/>
      <c r="AI1985" s="34"/>
      <c r="AJ1985" s="34"/>
      <c r="AK1985" s="34"/>
      <c r="AL1985" s="34"/>
      <c r="AM1985" s="34"/>
      <c r="AN1985" s="34"/>
      <c r="AO1985" s="34"/>
      <c r="AP1985" s="34"/>
      <c r="AQ1985" s="34"/>
      <c r="AR1985" s="34"/>
      <c r="AS1985" s="34"/>
      <c r="AT1985" s="34"/>
      <c r="AU1985" s="34"/>
      <c r="AV1985" s="34"/>
      <c r="AW1985" s="34"/>
      <c r="AX1985" s="34"/>
      <c r="AY1985" s="34"/>
      <c r="AZ1985" s="34"/>
      <c r="BA1985" s="34"/>
      <c r="BB1985" s="34"/>
      <c r="BC1985" s="34"/>
    </row>
    <row r="1986" spans="1:55">
      <c r="A1986" s="34"/>
      <c r="B1986" s="34"/>
      <c r="C1986" s="34"/>
      <c r="D1986" s="34"/>
      <c r="E1986" s="34"/>
      <c r="F1986" s="34"/>
      <c r="G1986" s="34"/>
      <c r="H1986" s="34"/>
      <c r="I1986" s="34"/>
      <c r="J1986" s="34"/>
      <c r="K1986" s="34"/>
      <c r="L1986" s="34"/>
      <c r="M1986" s="34"/>
      <c r="N1986" s="34"/>
      <c r="O1986" s="34"/>
      <c r="P1986" s="34"/>
      <c r="Q1986" s="34"/>
      <c r="R1986" s="34"/>
      <c r="S1986" s="34"/>
      <c r="T1986" s="34"/>
      <c r="U1986" s="34"/>
      <c r="V1986" s="34"/>
      <c r="W1986" s="34"/>
      <c r="X1986" s="34"/>
      <c r="Y1986" s="34"/>
      <c r="Z1986" s="34"/>
      <c r="AA1986" s="34"/>
      <c r="AB1986" s="34"/>
      <c r="AC1986" s="34"/>
      <c r="AD1986" s="34"/>
      <c r="AE1986" s="34"/>
      <c r="AF1986" s="34"/>
      <c r="AG1986" s="34"/>
      <c r="AH1986" s="34"/>
      <c r="AI1986" s="34"/>
      <c r="AJ1986" s="34"/>
      <c r="AK1986" s="34"/>
      <c r="AL1986" s="34"/>
      <c r="AM1986" s="34"/>
      <c r="AN1986" s="34"/>
      <c r="AO1986" s="34"/>
      <c r="AP1986" s="34"/>
      <c r="AQ1986" s="34"/>
      <c r="AR1986" s="34"/>
      <c r="AS1986" s="34"/>
      <c r="AT1986" s="34"/>
      <c r="AU1986" s="34"/>
      <c r="AV1986" s="34"/>
      <c r="AW1986" s="34"/>
      <c r="AX1986" s="34"/>
      <c r="AY1986" s="34"/>
      <c r="AZ1986" s="34"/>
      <c r="BA1986" s="34"/>
      <c r="BB1986" s="34"/>
      <c r="BC1986" s="34"/>
    </row>
    <row r="1987" spans="1:55">
      <c r="A1987" s="34"/>
      <c r="B1987" s="34"/>
      <c r="C1987" s="34"/>
      <c r="D1987" s="34"/>
      <c r="E1987" s="34"/>
      <c r="F1987" s="34"/>
      <c r="G1987" s="34"/>
      <c r="H1987" s="34"/>
      <c r="I1987" s="34"/>
      <c r="J1987" s="34"/>
      <c r="K1987" s="34"/>
      <c r="L1987" s="34"/>
      <c r="M1987" s="34"/>
      <c r="N1987" s="34"/>
      <c r="O1987" s="34"/>
      <c r="P1987" s="34"/>
      <c r="Q1987" s="34"/>
      <c r="R1987" s="34"/>
      <c r="S1987" s="34"/>
      <c r="T1987" s="34"/>
      <c r="U1987" s="34"/>
      <c r="V1987" s="34"/>
      <c r="W1987" s="34"/>
      <c r="X1987" s="34"/>
      <c r="Y1987" s="34"/>
      <c r="Z1987" s="34"/>
      <c r="AA1987" s="34"/>
      <c r="AB1987" s="34"/>
      <c r="AC1987" s="34"/>
      <c r="AD1987" s="34"/>
      <c r="AE1987" s="34"/>
      <c r="AF1987" s="34"/>
      <c r="AG1987" s="34"/>
      <c r="AH1987" s="34"/>
      <c r="AI1987" s="34"/>
      <c r="AJ1987" s="34"/>
      <c r="AK1987" s="34"/>
      <c r="AL1987" s="34"/>
      <c r="AM1987" s="34"/>
      <c r="AN1987" s="34"/>
      <c r="AO1987" s="34"/>
      <c r="AP1987" s="34"/>
      <c r="AQ1987" s="34"/>
      <c r="AR1987" s="34"/>
      <c r="AS1987" s="34"/>
      <c r="AT1987" s="34"/>
      <c r="AU1987" s="34"/>
      <c r="AV1987" s="34"/>
      <c r="AW1987" s="34"/>
      <c r="AX1987" s="34"/>
      <c r="AY1987" s="34"/>
      <c r="AZ1987" s="34"/>
      <c r="BA1987" s="34"/>
      <c r="BB1987" s="34"/>
      <c r="BC1987" s="34"/>
    </row>
    <row r="1988" spans="1:55">
      <c r="A1988" s="34"/>
      <c r="B1988" s="34"/>
      <c r="C1988" s="34"/>
      <c r="D1988" s="34"/>
      <c r="E1988" s="34"/>
      <c r="F1988" s="34"/>
      <c r="G1988" s="34"/>
      <c r="H1988" s="34"/>
      <c r="I1988" s="34"/>
      <c r="J1988" s="34"/>
      <c r="K1988" s="34"/>
      <c r="L1988" s="34"/>
      <c r="M1988" s="34"/>
      <c r="N1988" s="34"/>
      <c r="O1988" s="34"/>
      <c r="P1988" s="34"/>
      <c r="Q1988" s="34"/>
      <c r="R1988" s="34"/>
      <c r="S1988" s="34"/>
      <c r="T1988" s="34"/>
      <c r="U1988" s="34"/>
      <c r="V1988" s="34"/>
      <c r="W1988" s="34"/>
      <c r="X1988" s="34"/>
      <c r="Y1988" s="34"/>
      <c r="Z1988" s="34"/>
      <c r="AA1988" s="34"/>
      <c r="AB1988" s="34"/>
      <c r="AC1988" s="34"/>
      <c r="AD1988" s="34"/>
      <c r="AE1988" s="34"/>
      <c r="AF1988" s="34"/>
      <c r="AG1988" s="34"/>
      <c r="AH1988" s="34"/>
      <c r="AI1988" s="34"/>
      <c r="AJ1988" s="34"/>
      <c r="AK1988" s="34"/>
      <c r="AL1988" s="34"/>
      <c r="AM1988" s="34"/>
      <c r="AN1988" s="34"/>
      <c r="AO1988" s="34"/>
      <c r="AP1988" s="34"/>
      <c r="AQ1988" s="34"/>
      <c r="AR1988" s="34"/>
      <c r="AS1988" s="34"/>
      <c r="AT1988" s="34"/>
      <c r="AU1988" s="34"/>
      <c r="AV1988" s="34"/>
      <c r="AW1988" s="34"/>
      <c r="AX1988" s="34"/>
      <c r="AY1988" s="34"/>
      <c r="AZ1988" s="34"/>
      <c r="BA1988" s="34"/>
      <c r="BB1988" s="34"/>
      <c r="BC1988" s="34"/>
    </row>
    <row r="1989" spans="1:55">
      <c r="A1989" s="34"/>
      <c r="B1989" s="34"/>
      <c r="C1989" s="34"/>
      <c r="D1989" s="34"/>
      <c r="E1989" s="34"/>
      <c r="F1989" s="34"/>
      <c r="G1989" s="34"/>
      <c r="H1989" s="34"/>
      <c r="I1989" s="34"/>
      <c r="J1989" s="34"/>
      <c r="K1989" s="34"/>
      <c r="L1989" s="34"/>
      <c r="M1989" s="34"/>
      <c r="N1989" s="34"/>
      <c r="O1989" s="34"/>
      <c r="P1989" s="34"/>
      <c r="Q1989" s="34"/>
      <c r="R1989" s="34"/>
      <c r="S1989" s="34"/>
      <c r="T1989" s="34"/>
      <c r="U1989" s="34"/>
      <c r="V1989" s="34"/>
      <c r="W1989" s="34"/>
      <c r="X1989" s="34"/>
      <c r="Y1989" s="34"/>
      <c r="Z1989" s="34"/>
      <c r="AA1989" s="34"/>
      <c r="AB1989" s="34"/>
      <c r="AC1989" s="34"/>
      <c r="AD1989" s="34"/>
      <c r="AE1989" s="34"/>
      <c r="AF1989" s="34"/>
      <c r="AG1989" s="34"/>
      <c r="AH1989" s="34"/>
      <c r="AI1989" s="34"/>
      <c r="AJ1989" s="34"/>
      <c r="AK1989" s="34"/>
      <c r="AL1989" s="34"/>
      <c r="AM1989" s="34"/>
      <c r="AN1989" s="34"/>
      <c r="AO1989" s="34"/>
      <c r="AP1989" s="34"/>
      <c r="AQ1989" s="34"/>
      <c r="AR1989" s="34"/>
      <c r="AS1989" s="34"/>
      <c r="AT1989" s="34"/>
      <c r="AU1989" s="34"/>
      <c r="AV1989" s="34"/>
      <c r="AW1989" s="34"/>
      <c r="AX1989" s="34"/>
      <c r="AY1989" s="34"/>
      <c r="AZ1989" s="34"/>
      <c r="BA1989" s="34"/>
      <c r="BB1989" s="34"/>
      <c r="BC1989" s="34"/>
    </row>
    <row r="1990" spans="1:55">
      <c r="A1990" s="34"/>
      <c r="B1990" s="34"/>
      <c r="C1990" s="34"/>
      <c r="D1990" s="34"/>
      <c r="E1990" s="34"/>
      <c r="F1990" s="34"/>
      <c r="G1990" s="34"/>
      <c r="H1990" s="34"/>
      <c r="I1990" s="34"/>
      <c r="J1990" s="34"/>
      <c r="K1990" s="34"/>
      <c r="L1990" s="34"/>
      <c r="M1990" s="34"/>
      <c r="N1990" s="34"/>
      <c r="O1990" s="34"/>
      <c r="P1990" s="34"/>
      <c r="Q1990" s="34"/>
      <c r="R1990" s="34"/>
      <c r="S1990" s="34"/>
      <c r="T1990" s="34"/>
      <c r="U1990" s="34"/>
      <c r="V1990" s="34"/>
      <c r="W1990" s="34"/>
      <c r="X1990" s="34"/>
      <c r="Y1990" s="34"/>
      <c r="Z1990" s="34"/>
      <c r="AA1990" s="34"/>
      <c r="AB1990" s="34"/>
      <c r="AC1990" s="34"/>
      <c r="AD1990" s="34"/>
      <c r="AE1990" s="34"/>
      <c r="AF1990" s="34"/>
      <c r="AG1990" s="34"/>
      <c r="AH1990" s="34"/>
      <c r="AI1990" s="34"/>
      <c r="AJ1990" s="34"/>
      <c r="AK1990" s="34"/>
      <c r="AL1990" s="34"/>
      <c r="AM1990" s="34"/>
      <c r="AN1990" s="34"/>
      <c r="AO1990" s="34"/>
      <c r="AP1990" s="34"/>
      <c r="AQ1990" s="34"/>
      <c r="AR1990" s="34"/>
      <c r="AS1990" s="34"/>
      <c r="AT1990" s="34"/>
      <c r="AU1990" s="34"/>
      <c r="AV1990" s="34"/>
      <c r="AW1990" s="34"/>
      <c r="AX1990" s="34"/>
      <c r="AY1990" s="34"/>
      <c r="AZ1990" s="34"/>
      <c r="BA1990" s="34"/>
      <c r="BB1990" s="34"/>
      <c r="BC1990" s="34"/>
    </row>
    <row r="1991" spans="1:55">
      <c r="A1991" s="34"/>
      <c r="B1991" s="34"/>
      <c r="C1991" s="34"/>
      <c r="D1991" s="34"/>
      <c r="E1991" s="34"/>
      <c r="F1991" s="34"/>
      <c r="G1991" s="34"/>
      <c r="H1991" s="34"/>
      <c r="I1991" s="34"/>
      <c r="J1991" s="34"/>
      <c r="K1991" s="34"/>
      <c r="L1991" s="34"/>
      <c r="M1991" s="34"/>
      <c r="N1991" s="34"/>
      <c r="O1991" s="34"/>
      <c r="P1991" s="34"/>
      <c r="Q1991" s="34"/>
      <c r="R1991" s="34"/>
      <c r="S1991" s="34"/>
      <c r="T1991" s="34"/>
      <c r="U1991" s="34"/>
      <c r="V1991" s="34"/>
      <c r="W1991" s="34"/>
      <c r="X1991" s="34"/>
      <c r="Y1991" s="34"/>
      <c r="Z1991" s="34"/>
      <c r="AA1991" s="34"/>
      <c r="AB1991" s="34"/>
      <c r="AC1991" s="34"/>
      <c r="AD1991" s="34"/>
      <c r="AE1991" s="34"/>
      <c r="AF1991" s="34"/>
      <c r="AG1991" s="34"/>
      <c r="AH1991" s="34"/>
      <c r="AI1991" s="34"/>
      <c r="AJ1991" s="34"/>
      <c r="AK1991" s="34"/>
      <c r="AL1991" s="34"/>
      <c r="AM1991" s="34"/>
      <c r="AN1991" s="34"/>
      <c r="AO1991" s="34"/>
      <c r="AP1991" s="34"/>
      <c r="AQ1991" s="34"/>
      <c r="AR1991" s="34"/>
      <c r="AS1991" s="34"/>
      <c r="AT1991" s="34"/>
      <c r="AU1991" s="34"/>
      <c r="AV1991" s="34"/>
      <c r="AW1991" s="34"/>
      <c r="AX1991" s="34"/>
      <c r="AY1991" s="34"/>
      <c r="AZ1991" s="34"/>
      <c r="BA1991" s="34"/>
      <c r="BB1991" s="34"/>
      <c r="BC1991" s="34"/>
    </row>
    <row r="1992" spans="1:55">
      <c r="A1992" s="34"/>
      <c r="B1992" s="34"/>
      <c r="C1992" s="34"/>
      <c r="D1992" s="34"/>
      <c r="E1992" s="34"/>
      <c r="F1992" s="34"/>
      <c r="G1992" s="34"/>
      <c r="H1992" s="34"/>
      <c r="I1992" s="34"/>
      <c r="J1992" s="34"/>
      <c r="K1992" s="34"/>
      <c r="L1992" s="34"/>
      <c r="M1992" s="34"/>
      <c r="N1992" s="34"/>
      <c r="O1992" s="34"/>
      <c r="P1992" s="34"/>
      <c r="Q1992" s="34"/>
      <c r="R1992" s="34"/>
      <c r="S1992" s="34"/>
      <c r="T1992" s="34"/>
      <c r="U1992" s="34"/>
      <c r="V1992" s="34"/>
      <c r="W1992" s="34"/>
      <c r="X1992" s="34"/>
      <c r="Y1992" s="34"/>
      <c r="Z1992" s="34"/>
      <c r="AA1992" s="34"/>
      <c r="AB1992" s="34"/>
      <c r="AC1992" s="34"/>
      <c r="AD1992" s="34"/>
      <c r="AE1992" s="34"/>
      <c r="AF1992" s="34"/>
      <c r="AG1992" s="34"/>
      <c r="AH1992" s="34"/>
      <c r="AI1992" s="34"/>
      <c r="AJ1992" s="34"/>
      <c r="AK1992" s="34"/>
      <c r="AL1992" s="34"/>
      <c r="AM1992" s="34"/>
      <c r="AN1992" s="34"/>
      <c r="AO1992" s="34"/>
      <c r="AP1992" s="34"/>
      <c r="AQ1992" s="34"/>
      <c r="AR1992" s="34"/>
      <c r="AS1992" s="34"/>
      <c r="AT1992" s="34"/>
      <c r="AU1992" s="34"/>
      <c r="AV1992" s="34"/>
      <c r="AW1992" s="34"/>
      <c r="AX1992" s="34"/>
      <c r="AY1992" s="34"/>
      <c r="AZ1992" s="34"/>
      <c r="BA1992" s="34"/>
      <c r="BB1992" s="34"/>
      <c r="BC1992" s="34"/>
    </row>
    <row r="1993" spans="1:55">
      <c r="A1993" s="34"/>
      <c r="B1993" s="34"/>
      <c r="C1993" s="34"/>
      <c r="D1993" s="34"/>
      <c r="E1993" s="34"/>
      <c r="F1993" s="34"/>
      <c r="G1993" s="34"/>
      <c r="H1993" s="34"/>
      <c r="I1993" s="34"/>
      <c r="J1993" s="34"/>
      <c r="K1993" s="34"/>
      <c r="L1993" s="34"/>
      <c r="M1993" s="34"/>
      <c r="N1993" s="34"/>
      <c r="O1993" s="34"/>
      <c r="P1993" s="34"/>
      <c r="Q1993" s="34"/>
      <c r="R1993" s="34"/>
      <c r="S1993" s="34"/>
      <c r="T1993" s="34"/>
      <c r="U1993" s="34"/>
      <c r="V1993" s="34"/>
      <c r="W1993" s="34"/>
      <c r="X1993" s="34"/>
      <c r="Y1993" s="34"/>
      <c r="Z1993" s="34"/>
      <c r="AA1993" s="34"/>
      <c r="AB1993" s="34"/>
      <c r="AC1993" s="34"/>
      <c r="AD1993" s="34"/>
      <c r="AE1993" s="34"/>
      <c r="AF1993" s="34"/>
      <c r="AG1993" s="34"/>
      <c r="AH1993" s="34"/>
      <c r="AI1993" s="34"/>
      <c r="AJ1993" s="34"/>
      <c r="AK1993" s="34"/>
      <c r="AL1993" s="34"/>
      <c r="AM1993" s="34"/>
      <c r="AN1993" s="34"/>
      <c r="AO1993" s="34"/>
      <c r="AP1993" s="34"/>
      <c r="AQ1993" s="34"/>
      <c r="AR1993" s="34"/>
      <c r="AS1993" s="34"/>
      <c r="AT1993" s="34"/>
      <c r="AU1993" s="34"/>
      <c r="AV1993" s="34"/>
      <c r="AW1993" s="34"/>
      <c r="AX1993" s="34"/>
      <c r="AY1993" s="34"/>
      <c r="AZ1993" s="34"/>
      <c r="BA1993" s="34"/>
      <c r="BB1993" s="34"/>
      <c r="BC1993" s="34"/>
    </row>
    <row r="1994" spans="1:55">
      <c r="A1994" s="34"/>
      <c r="B1994" s="34"/>
      <c r="C1994" s="34"/>
      <c r="D1994" s="34"/>
      <c r="E1994" s="34"/>
      <c r="F1994" s="34"/>
      <c r="G1994" s="34"/>
      <c r="H1994" s="34"/>
      <c r="I1994" s="34"/>
      <c r="J1994" s="34"/>
      <c r="K1994" s="34"/>
      <c r="L1994" s="34"/>
      <c r="M1994" s="34"/>
      <c r="N1994" s="34"/>
      <c r="O1994" s="34"/>
      <c r="P1994" s="34"/>
      <c r="Q1994" s="34"/>
      <c r="R1994" s="34"/>
      <c r="S1994" s="34"/>
      <c r="T1994" s="34"/>
      <c r="U1994" s="34"/>
      <c r="V1994" s="34"/>
      <c r="W1994" s="34"/>
      <c r="X1994" s="34"/>
      <c r="Y1994" s="34"/>
      <c r="Z1994" s="34"/>
      <c r="AA1994" s="34"/>
      <c r="AB1994" s="34"/>
      <c r="AC1994" s="34"/>
      <c r="AD1994" s="34"/>
      <c r="AE1994" s="34"/>
      <c r="AF1994" s="34"/>
      <c r="AG1994" s="34"/>
      <c r="AH1994" s="34"/>
      <c r="AI1994" s="34"/>
      <c r="AJ1994" s="34"/>
      <c r="AK1994" s="34"/>
      <c r="AL1994" s="34"/>
      <c r="AM1994" s="34"/>
      <c r="AN1994" s="34"/>
      <c r="AO1994" s="34"/>
      <c r="AP1994" s="34"/>
      <c r="AQ1994" s="34"/>
      <c r="AR1994" s="34"/>
      <c r="AS1994" s="34"/>
      <c r="AT1994" s="34"/>
      <c r="AU1994" s="34"/>
      <c r="AV1994" s="34"/>
      <c r="AW1994" s="34"/>
      <c r="AX1994" s="34"/>
      <c r="AY1994" s="34"/>
      <c r="AZ1994" s="34"/>
      <c r="BA1994" s="34"/>
      <c r="BB1994" s="34"/>
      <c r="BC1994" s="34"/>
    </row>
    <row r="1995" spans="1:55">
      <c r="A1995" s="34"/>
      <c r="B1995" s="34"/>
      <c r="C1995" s="34"/>
      <c r="D1995" s="34"/>
      <c r="E1995" s="34"/>
      <c r="F1995" s="34"/>
      <c r="G1995" s="34"/>
      <c r="H1995" s="34"/>
      <c r="I1995" s="34"/>
      <c r="J1995" s="34"/>
      <c r="K1995" s="34"/>
      <c r="L1995" s="34"/>
      <c r="M1995" s="34"/>
      <c r="N1995" s="34"/>
      <c r="O1995" s="34"/>
      <c r="P1995" s="34"/>
      <c r="Q1995" s="34"/>
      <c r="R1995" s="34"/>
      <c r="S1995" s="34"/>
      <c r="T1995" s="34"/>
      <c r="U1995" s="34"/>
      <c r="V1995" s="34"/>
      <c r="W1995" s="34"/>
      <c r="X1995" s="34"/>
      <c r="Y1995" s="34"/>
      <c r="Z1995" s="34"/>
      <c r="AA1995" s="34"/>
      <c r="AB1995" s="34"/>
      <c r="AC1995" s="34"/>
      <c r="AD1995" s="34"/>
      <c r="AE1995" s="34"/>
      <c r="AF1995" s="34"/>
      <c r="AG1995" s="34"/>
      <c r="AH1995" s="34"/>
      <c r="AI1995" s="34"/>
      <c r="AJ1995" s="34"/>
      <c r="AK1995" s="34"/>
      <c r="AL1995" s="34"/>
      <c r="AM1995" s="34"/>
      <c r="AN1995" s="34"/>
      <c r="AO1995" s="34"/>
      <c r="AP1995" s="34"/>
      <c r="AQ1995" s="34"/>
      <c r="AR1995" s="34"/>
      <c r="AS1995" s="34"/>
      <c r="AT1995" s="34"/>
      <c r="AU1995" s="34"/>
      <c r="AV1995" s="34"/>
      <c r="AW1995" s="34"/>
      <c r="AX1995" s="34"/>
      <c r="AY1995" s="34"/>
      <c r="AZ1995" s="34"/>
      <c r="BA1995" s="34"/>
      <c r="BB1995" s="34"/>
      <c r="BC1995" s="34"/>
    </row>
    <row r="1996" spans="1:55">
      <c r="A1996" s="34"/>
      <c r="B1996" s="34"/>
      <c r="C1996" s="34"/>
      <c r="D1996" s="34"/>
      <c r="E1996" s="34"/>
      <c r="F1996" s="34"/>
      <c r="G1996" s="34"/>
      <c r="H1996" s="34"/>
      <c r="I1996" s="34"/>
      <c r="J1996" s="34"/>
      <c r="K1996" s="34"/>
      <c r="L1996" s="34"/>
      <c r="M1996" s="34"/>
      <c r="N1996" s="34"/>
      <c r="O1996" s="34"/>
      <c r="P1996" s="34"/>
      <c r="Q1996" s="34"/>
      <c r="R1996" s="34"/>
      <c r="S1996" s="34"/>
      <c r="T1996" s="34"/>
      <c r="U1996" s="34"/>
      <c r="V1996" s="34"/>
      <c r="W1996" s="34"/>
      <c r="X1996" s="34"/>
      <c r="Y1996" s="34"/>
      <c r="Z1996" s="34"/>
      <c r="AA1996" s="34"/>
      <c r="AB1996" s="34"/>
      <c r="AC1996" s="34"/>
      <c r="AD1996" s="34"/>
      <c r="AE1996" s="34"/>
      <c r="AF1996" s="34"/>
      <c r="AG1996" s="34"/>
      <c r="AH1996" s="34"/>
      <c r="AI1996" s="34"/>
      <c r="AJ1996" s="34"/>
      <c r="AK1996" s="34"/>
      <c r="AL1996" s="34"/>
      <c r="AM1996" s="34"/>
      <c r="AN1996" s="34"/>
      <c r="AO1996" s="34"/>
      <c r="AP1996" s="34"/>
      <c r="AQ1996" s="34"/>
      <c r="AR1996" s="34"/>
      <c r="AS1996" s="34"/>
      <c r="AT1996" s="34"/>
      <c r="AU1996" s="34"/>
      <c r="AV1996" s="34"/>
      <c r="AW1996" s="34"/>
      <c r="AX1996" s="34"/>
      <c r="AY1996" s="34"/>
      <c r="AZ1996" s="34"/>
      <c r="BA1996" s="34"/>
      <c r="BB1996" s="34"/>
      <c r="BC1996" s="34"/>
    </row>
    <row r="1997" spans="1:55">
      <c r="A1997" s="34"/>
      <c r="B1997" s="34"/>
      <c r="C1997" s="34"/>
      <c r="D1997" s="34"/>
      <c r="E1997" s="34"/>
      <c r="F1997" s="34"/>
      <c r="G1997" s="34"/>
      <c r="H1997" s="34"/>
      <c r="I1997" s="34"/>
      <c r="J1997" s="34"/>
      <c r="K1997" s="34"/>
      <c r="L1997" s="34"/>
      <c r="M1997" s="34"/>
      <c r="N1997" s="34"/>
      <c r="O1997" s="34"/>
      <c r="P1997" s="34"/>
      <c r="Q1997" s="34"/>
      <c r="R1997" s="34"/>
      <c r="S1997" s="34"/>
      <c r="T1997" s="34"/>
      <c r="U1997" s="34"/>
      <c r="V1997" s="34"/>
      <c r="W1997" s="34"/>
      <c r="X1997" s="34"/>
      <c r="Y1997" s="34"/>
      <c r="Z1997" s="34"/>
      <c r="AA1997" s="34"/>
      <c r="AB1997" s="34"/>
      <c r="AC1997" s="34"/>
      <c r="AD1997" s="34"/>
      <c r="AE1997" s="34"/>
      <c r="AF1997" s="34"/>
      <c r="AG1997" s="34"/>
      <c r="AH1997" s="34"/>
      <c r="AI1997" s="34"/>
      <c r="AJ1997" s="34"/>
      <c r="AK1997" s="34"/>
      <c r="AL1997" s="34"/>
      <c r="AM1997" s="34"/>
      <c r="AN1997" s="34"/>
      <c r="AO1997" s="34"/>
      <c r="AP1997" s="34"/>
      <c r="AQ1997" s="34"/>
      <c r="AR1997" s="34"/>
      <c r="AS1997" s="34"/>
      <c r="AT1997" s="34"/>
      <c r="AU1997" s="34"/>
      <c r="AV1997" s="34"/>
      <c r="AW1997" s="34"/>
      <c r="AX1997" s="34"/>
      <c r="AY1997" s="34"/>
      <c r="AZ1997" s="34"/>
      <c r="BA1997" s="34"/>
      <c r="BB1997" s="34"/>
      <c r="BC1997" s="34"/>
    </row>
    <row r="1998" spans="1:55">
      <c r="A1998" s="34"/>
      <c r="B1998" s="34"/>
      <c r="C1998" s="34"/>
      <c r="D1998" s="34"/>
      <c r="E1998" s="34"/>
      <c r="F1998" s="34"/>
      <c r="G1998" s="34"/>
      <c r="H1998" s="34"/>
      <c r="I1998" s="34"/>
      <c r="J1998" s="34"/>
      <c r="K1998" s="34"/>
      <c r="L1998" s="34"/>
      <c r="M1998" s="34"/>
      <c r="N1998" s="34"/>
      <c r="O1998" s="34"/>
      <c r="P1998" s="34"/>
      <c r="Q1998" s="34"/>
      <c r="R1998" s="34"/>
      <c r="S1998" s="34"/>
      <c r="T1998" s="34"/>
      <c r="U1998" s="34"/>
      <c r="V1998" s="34"/>
      <c r="W1998" s="34"/>
      <c r="X1998" s="34"/>
      <c r="Y1998" s="34"/>
      <c r="Z1998" s="34"/>
      <c r="AA1998" s="34"/>
      <c r="AB1998" s="34"/>
      <c r="AC1998" s="34"/>
      <c r="AD1998" s="34"/>
      <c r="AE1998" s="34"/>
      <c r="AF1998" s="34"/>
      <c r="AG1998" s="34"/>
      <c r="AH1998" s="34"/>
      <c r="AI1998" s="34"/>
      <c r="AJ1998" s="34"/>
      <c r="AK1998" s="34"/>
      <c r="AL1998" s="34"/>
      <c r="AM1998" s="34"/>
      <c r="AN1998" s="34"/>
      <c r="AO1998" s="34"/>
      <c r="AP1998" s="34"/>
      <c r="AQ1998" s="34"/>
      <c r="AR1998" s="34"/>
      <c r="AS1998" s="34"/>
      <c r="AT1998" s="34"/>
      <c r="AU1998" s="34"/>
      <c r="AV1998" s="34"/>
      <c r="AW1998" s="34"/>
      <c r="AX1998" s="34"/>
      <c r="AY1998" s="34"/>
      <c r="AZ1998" s="34"/>
      <c r="BA1998" s="34"/>
      <c r="BB1998" s="34"/>
      <c r="BC1998" s="34"/>
    </row>
    <row r="1999" spans="1:55">
      <c r="A1999" s="34"/>
      <c r="B1999" s="34"/>
      <c r="C1999" s="34"/>
      <c r="D1999" s="34"/>
      <c r="E1999" s="34"/>
      <c r="F1999" s="34"/>
      <c r="G1999" s="34"/>
      <c r="H1999" s="34"/>
      <c r="I1999" s="34"/>
      <c r="J1999" s="34"/>
      <c r="K1999" s="34"/>
      <c r="L1999" s="34"/>
      <c r="M1999" s="34"/>
      <c r="N1999" s="34"/>
      <c r="O1999" s="34"/>
      <c r="P1999" s="34"/>
      <c r="Q1999" s="34"/>
      <c r="R1999" s="34"/>
      <c r="S1999" s="34"/>
      <c r="T1999" s="34"/>
      <c r="U1999" s="34"/>
      <c r="V1999" s="34"/>
      <c r="W1999" s="34"/>
      <c r="X1999" s="34"/>
      <c r="Y1999" s="34"/>
      <c r="Z1999" s="34"/>
      <c r="AA1999" s="34"/>
      <c r="AB1999" s="34"/>
      <c r="AC1999" s="34"/>
      <c r="AD1999" s="34"/>
      <c r="AE1999" s="34"/>
      <c r="AF1999" s="34"/>
      <c r="AG1999" s="34"/>
      <c r="AH1999" s="34"/>
      <c r="AI1999" s="34"/>
      <c r="AJ1999" s="34"/>
      <c r="AK1999" s="34"/>
      <c r="AL1999" s="34"/>
      <c r="AM1999" s="34"/>
      <c r="AN1999" s="34"/>
      <c r="AO1999" s="34"/>
      <c r="AP1999" s="34"/>
      <c r="AQ1999" s="34"/>
      <c r="AR1999" s="34"/>
      <c r="AS1999" s="34"/>
      <c r="AT1999" s="34"/>
      <c r="AU1999" s="34"/>
      <c r="AV1999" s="34"/>
      <c r="AW1999" s="34"/>
      <c r="AX1999" s="34"/>
      <c r="AY1999" s="34"/>
      <c r="AZ1999" s="34"/>
      <c r="BA1999" s="34"/>
      <c r="BB1999" s="34"/>
      <c r="BC1999" s="34"/>
    </row>
    <row r="2000" spans="1:55">
      <c r="A2000" s="34"/>
      <c r="B2000" s="34"/>
      <c r="C2000" s="34"/>
      <c r="D2000" s="34"/>
      <c r="E2000" s="34"/>
      <c r="F2000" s="34"/>
      <c r="G2000" s="34"/>
      <c r="H2000" s="34"/>
      <c r="I2000" s="34"/>
      <c r="J2000" s="34"/>
      <c r="K2000" s="34"/>
      <c r="L2000" s="34"/>
      <c r="M2000" s="34"/>
      <c r="N2000" s="34"/>
      <c r="O2000" s="34"/>
      <c r="P2000" s="34"/>
      <c r="Q2000" s="34"/>
      <c r="R2000" s="34"/>
      <c r="S2000" s="34"/>
      <c r="T2000" s="34"/>
      <c r="U2000" s="34"/>
      <c r="V2000" s="34"/>
      <c r="W2000" s="34"/>
      <c r="X2000" s="34"/>
      <c r="Y2000" s="34"/>
      <c r="Z2000" s="34"/>
      <c r="AA2000" s="34"/>
      <c r="AB2000" s="34"/>
      <c r="AC2000" s="34"/>
      <c r="AD2000" s="34"/>
      <c r="AE2000" s="34"/>
      <c r="AF2000" s="34"/>
      <c r="AG2000" s="34"/>
      <c r="AH2000" s="34"/>
      <c r="AI2000" s="34"/>
      <c r="AJ2000" s="34"/>
      <c r="AK2000" s="34"/>
      <c r="AL2000" s="34"/>
      <c r="AM2000" s="34"/>
      <c r="AN2000" s="34"/>
      <c r="AO2000" s="34"/>
      <c r="AP2000" s="34"/>
      <c r="AQ2000" s="34"/>
      <c r="AR2000" s="34"/>
      <c r="AS2000" s="34"/>
      <c r="AT2000" s="34"/>
      <c r="AU2000" s="34"/>
      <c r="AV2000" s="34"/>
      <c r="AW2000" s="34"/>
      <c r="AX2000" s="34"/>
      <c r="AY2000" s="34"/>
      <c r="AZ2000" s="34"/>
      <c r="BA2000" s="34"/>
      <c r="BB2000" s="34"/>
      <c r="BC2000" s="34"/>
    </row>
    <row r="2001" spans="1:55">
      <c r="A2001" s="34"/>
      <c r="B2001" s="34"/>
      <c r="C2001" s="34"/>
      <c r="D2001" s="34"/>
      <c r="E2001" s="34"/>
      <c r="F2001" s="34"/>
      <c r="G2001" s="34"/>
      <c r="H2001" s="34"/>
      <c r="I2001" s="34"/>
      <c r="J2001" s="34"/>
      <c r="K2001" s="34"/>
      <c r="L2001" s="34"/>
      <c r="M2001" s="34"/>
      <c r="N2001" s="34"/>
      <c r="O2001" s="34"/>
      <c r="P2001" s="34"/>
      <c r="Q2001" s="34"/>
      <c r="R2001" s="34"/>
      <c r="S2001" s="34"/>
      <c r="T2001" s="34"/>
      <c r="U2001" s="34"/>
      <c r="V2001" s="34"/>
      <c r="W2001" s="34"/>
      <c r="X2001" s="34"/>
      <c r="Y2001" s="34"/>
      <c r="Z2001" s="34"/>
      <c r="AA2001" s="34"/>
      <c r="AB2001" s="34"/>
      <c r="AC2001" s="34"/>
      <c r="AD2001" s="34"/>
      <c r="AE2001" s="34"/>
      <c r="AF2001" s="34"/>
      <c r="AG2001" s="34"/>
      <c r="AH2001" s="34"/>
      <c r="AI2001" s="34"/>
      <c r="AJ2001" s="34"/>
      <c r="AK2001" s="34"/>
      <c r="AL2001" s="34"/>
      <c r="AM2001" s="34"/>
      <c r="AN2001" s="34"/>
      <c r="AO2001" s="34"/>
      <c r="AP2001" s="34"/>
      <c r="AQ2001" s="34"/>
      <c r="AR2001" s="34"/>
      <c r="AS2001" s="34"/>
      <c r="AT2001" s="34"/>
      <c r="AU2001" s="34"/>
      <c r="AV2001" s="34"/>
      <c r="AW2001" s="34"/>
      <c r="AX2001" s="34"/>
      <c r="AY2001" s="34"/>
      <c r="AZ2001" s="34"/>
      <c r="BA2001" s="34"/>
      <c r="BB2001" s="34"/>
      <c r="BC2001" s="34"/>
    </row>
    <row r="2002" spans="1:55">
      <c r="A2002" s="34"/>
      <c r="B2002" s="34"/>
      <c r="C2002" s="34"/>
      <c r="D2002" s="34"/>
      <c r="E2002" s="34"/>
      <c r="F2002" s="34"/>
      <c r="G2002" s="34"/>
      <c r="H2002" s="34"/>
      <c r="I2002" s="34"/>
      <c r="J2002" s="34"/>
      <c r="K2002" s="34"/>
      <c r="L2002" s="34"/>
      <c r="M2002" s="34"/>
      <c r="N2002" s="34"/>
      <c r="O2002" s="34"/>
      <c r="P2002" s="34"/>
      <c r="Q2002" s="34"/>
      <c r="R2002" s="34"/>
      <c r="S2002" s="34"/>
      <c r="T2002" s="34"/>
      <c r="U2002" s="34"/>
      <c r="V2002" s="34"/>
      <c r="W2002" s="34"/>
      <c r="X2002" s="34"/>
      <c r="Y2002" s="34"/>
      <c r="Z2002" s="34"/>
      <c r="AA2002" s="34"/>
      <c r="AB2002" s="34"/>
      <c r="AC2002" s="34"/>
      <c r="AD2002" s="34"/>
      <c r="AE2002" s="34"/>
      <c r="AF2002" s="34"/>
      <c r="AG2002" s="34"/>
      <c r="AH2002" s="34"/>
      <c r="AI2002" s="34"/>
      <c r="AJ2002" s="34"/>
      <c r="AK2002" s="34"/>
      <c r="AL2002" s="34"/>
      <c r="AM2002" s="34"/>
      <c r="AN2002" s="34"/>
      <c r="AO2002" s="34"/>
      <c r="AP2002" s="34"/>
      <c r="AQ2002" s="34"/>
      <c r="AR2002" s="34"/>
      <c r="AS2002" s="34"/>
      <c r="AT2002" s="34"/>
      <c r="AU2002" s="34"/>
      <c r="AV2002" s="34"/>
      <c r="AW2002" s="34"/>
      <c r="AX2002" s="34"/>
      <c r="AY2002" s="34"/>
      <c r="AZ2002" s="34"/>
      <c r="BA2002" s="34"/>
      <c r="BB2002" s="34"/>
      <c r="BC2002" s="34"/>
    </row>
    <row r="2003" spans="1:55">
      <c r="A2003" s="34"/>
      <c r="B2003" s="34"/>
      <c r="C2003" s="34"/>
      <c r="D2003" s="34"/>
      <c r="E2003" s="34"/>
      <c r="F2003" s="34"/>
      <c r="G2003" s="34"/>
      <c r="H2003" s="34"/>
      <c r="I2003" s="34"/>
      <c r="J2003" s="34"/>
      <c r="K2003" s="34"/>
      <c r="L2003" s="34"/>
      <c r="M2003" s="34"/>
      <c r="N2003" s="34"/>
      <c r="O2003" s="34"/>
      <c r="P2003" s="34"/>
      <c r="Q2003" s="34"/>
      <c r="R2003" s="34"/>
      <c r="S2003" s="34"/>
      <c r="T2003" s="34"/>
      <c r="U2003" s="34"/>
      <c r="V2003" s="34"/>
      <c r="W2003" s="34"/>
      <c r="X2003" s="34"/>
      <c r="Y2003" s="34"/>
      <c r="Z2003" s="34"/>
      <c r="AA2003" s="34"/>
      <c r="AB2003" s="34"/>
      <c r="AC2003" s="34"/>
      <c r="AD2003" s="34"/>
      <c r="AE2003" s="34"/>
      <c r="AF2003" s="34"/>
      <c r="AG2003" s="34"/>
      <c r="AH2003" s="34"/>
      <c r="AI2003" s="34"/>
      <c r="AJ2003" s="34"/>
      <c r="AK2003" s="34"/>
      <c r="AL2003" s="34"/>
      <c r="AM2003" s="34"/>
      <c r="AN2003" s="34"/>
      <c r="AO2003" s="34"/>
      <c r="AP2003" s="34"/>
      <c r="AQ2003" s="34"/>
      <c r="AR2003" s="34"/>
      <c r="AS2003" s="34"/>
      <c r="AT2003" s="34"/>
      <c r="AU2003" s="34"/>
      <c r="AV2003" s="34"/>
      <c r="AW2003" s="34"/>
      <c r="AX2003" s="34"/>
      <c r="AY2003" s="34"/>
      <c r="AZ2003" s="34"/>
      <c r="BA2003" s="34"/>
      <c r="BB2003" s="34"/>
      <c r="BC2003" s="34"/>
    </row>
    <row r="2004" spans="1:55">
      <c r="A2004" s="34"/>
      <c r="B2004" s="34"/>
      <c r="C2004" s="34"/>
      <c r="D2004" s="34"/>
      <c r="E2004" s="34"/>
      <c r="F2004" s="34"/>
      <c r="G2004" s="34"/>
      <c r="H2004" s="34"/>
      <c r="I2004" s="34"/>
      <c r="J2004" s="34"/>
      <c r="K2004" s="34"/>
      <c r="L2004" s="34"/>
      <c r="M2004" s="34"/>
      <c r="N2004" s="34"/>
      <c r="O2004" s="34"/>
      <c r="P2004" s="34"/>
      <c r="Q2004" s="34"/>
      <c r="R2004" s="34"/>
      <c r="S2004" s="34"/>
      <c r="T2004" s="34"/>
      <c r="U2004" s="34"/>
      <c r="V2004" s="34"/>
      <c r="W2004" s="34"/>
      <c r="X2004" s="34"/>
      <c r="Y2004" s="34"/>
      <c r="Z2004" s="34"/>
      <c r="AA2004" s="34"/>
      <c r="AB2004" s="34"/>
      <c r="AC2004" s="34"/>
      <c r="AD2004" s="34"/>
      <c r="AE2004" s="34"/>
      <c r="AF2004" s="34"/>
      <c r="AG2004" s="34"/>
      <c r="AH2004" s="34"/>
      <c r="AI2004" s="34"/>
      <c r="AJ2004" s="34"/>
      <c r="AK2004" s="34"/>
      <c r="AL2004" s="34"/>
      <c r="AM2004" s="34"/>
      <c r="AN2004" s="34"/>
      <c r="AO2004" s="34"/>
      <c r="AP2004" s="34"/>
      <c r="AQ2004" s="34"/>
      <c r="AR2004" s="34"/>
      <c r="AS2004" s="34"/>
      <c r="AT2004" s="34"/>
      <c r="AU2004" s="34"/>
      <c r="AV2004" s="34"/>
      <c r="AW2004" s="34"/>
      <c r="AX2004" s="34"/>
      <c r="AY2004" s="34"/>
      <c r="AZ2004" s="34"/>
      <c r="BA2004" s="34"/>
      <c r="BB2004" s="34"/>
      <c r="BC2004" s="34"/>
    </row>
    <row r="2005" spans="1:55">
      <c r="A2005" s="34"/>
      <c r="B2005" s="34"/>
      <c r="C2005" s="34"/>
      <c r="D2005" s="34"/>
      <c r="E2005" s="34"/>
      <c r="F2005" s="34"/>
      <c r="G2005" s="34"/>
      <c r="H2005" s="34"/>
      <c r="I2005" s="34"/>
      <c r="J2005" s="34"/>
      <c r="K2005" s="34"/>
      <c r="L2005" s="34"/>
      <c r="M2005" s="34"/>
      <c r="N2005" s="34"/>
      <c r="O2005" s="34"/>
      <c r="P2005" s="34"/>
      <c r="Q2005" s="34"/>
      <c r="R2005" s="34"/>
      <c r="S2005" s="34"/>
      <c r="T2005" s="34"/>
      <c r="U2005" s="34"/>
      <c r="V2005" s="34"/>
      <c r="W2005" s="34"/>
      <c r="X2005" s="34"/>
      <c r="Y2005" s="34"/>
      <c r="Z2005" s="34"/>
      <c r="AA2005" s="34"/>
      <c r="AB2005" s="34"/>
      <c r="AC2005" s="34"/>
      <c r="AD2005" s="34"/>
      <c r="AE2005" s="34"/>
      <c r="AF2005" s="34"/>
      <c r="AG2005" s="34"/>
      <c r="AH2005" s="34"/>
      <c r="AI2005" s="34"/>
      <c r="AJ2005" s="34"/>
      <c r="AK2005" s="34"/>
      <c r="AL2005" s="34"/>
      <c r="AM2005" s="34"/>
      <c r="AN2005" s="34"/>
      <c r="AO2005" s="34"/>
      <c r="AP2005" s="34"/>
      <c r="AQ2005" s="34"/>
      <c r="AR2005" s="34"/>
      <c r="AS2005" s="34"/>
      <c r="AT2005" s="34"/>
      <c r="AU2005" s="34"/>
      <c r="AV2005" s="34"/>
      <c r="AW2005" s="34"/>
      <c r="AX2005" s="34"/>
      <c r="AY2005" s="34"/>
      <c r="AZ2005" s="34"/>
      <c r="BA2005" s="34"/>
      <c r="BB2005" s="34"/>
      <c r="BC2005" s="34"/>
    </row>
    <row r="2006" spans="1:55">
      <c r="A2006" s="34"/>
      <c r="B2006" s="34"/>
      <c r="C2006" s="34"/>
      <c r="D2006" s="34"/>
      <c r="E2006" s="34"/>
      <c r="F2006" s="34"/>
      <c r="G2006" s="34"/>
      <c r="H2006" s="34"/>
      <c r="I2006" s="34"/>
      <c r="J2006" s="34"/>
      <c r="K2006" s="34"/>
      <c r="L2006" s="34"/>
      <c r="M2006" s="34"/>
      <c r="N2006" s="34"/>
      <c r="O2006" s="34"/>
      <c r="P2006" s="34"/>
      <c r="Q2006" s="34"/>
      <c r="R2006" s="34"/>
      <c r="S2006" s="34"/>
      <c r="T2006" s="34"/>
      <c r="U2006" s="34"/>
      <c r="V2006" s="34"/>
      <c r="W2006" s="34"/>
      <c r="X2006" s="34"/>
      <c r="Y2006" s="34"/>
      <c r="Z2006" s="34"/>
      <c r="AA2006" s="34"/>
      <c r="AB2006" s="34"/>
      <c r="AC2006" s="34"/>
      <c r="AD2006" s="34"/>
      <c r="AE2006" s="34"/>
      <c r="AF2006" s="34"/>
      <c r="AG2006" s="34"/>
      <c r="AH2006" s="34"/>
      <c r="AI2006" s="34"/>
      <c r="AJ2006" s="34"/>
      <c r="AK2006" s="34"/>
      <c r="AL2006" s="34"/>
      <c r="AM2006" s="34"/>
      <c r="AN2006" s="34"/>
      <c r="AO2006" s="34"/>
      <c r="AP2006" s="34"/>
      <c r="AQ2006" s="34"/>
      <c r="AR2006" s="34"/>
      <c r="AS2006" s="34"/>
      <c r="AT2006" s="34"/>
      <c r="AU2006" s="34"/>
      <c r="AV2006" s="34"/>
      <c r="AW2006" s="34"/>
      <c r="AX2006" s="34"/>
      <c r="AY2006" s="34"/>
      <c r="AZ2006" s="34"/>
      <c r="BA2006" s="34"/>
      <c r="BB2006" s="34"/>
      <c r="BC2006" s="34"/>
    </row>
    <row r="2007" spans="1:55">
      <c r="A2007" s="34"/>
      <c r="B2007" s="34"/>
      <c r="C2007" s="34"/>
      <c r="D2007" s="34"/>
      <c r="E2007" s="34"/>
      <c r="F2007" s="34"/>
      <c r="G2007" s="34"/>
      <c r="H2007" s="34"/>
      <c r="I2007" s="34"/>
      <c r="J2007" s="34"/>
      <c r="K2007" s="34"/>
      <c r="L2007" s="34"/>
      <c r="M2007" s="34"/>
      <c r="N2007" s="34"/>
      <c r="O2007" s="34"/>
      <c r="P2007" s="34"/>
      <c r="Q2007" s="34"/>
      <c r="R2007" s="34"/>
      <c r="S2007" s="34"/>
      <c r="T2007" s="34"/>
      <c r="U2007" s="34"/>
      <c r="V2007" s="34"/>
      <c r="W2007" s="34"/>
      <c r="X2007" s="34"/>
      <c r="Y2007" s="34"/>
      <c r="Z2007" s="34"/>
      <c r="AA2007" s="34"/>
      <c r="AB2007" s="34"/>
      <c r="AC2007" s="34"/>
      <c r="AD2007" s="34"/>
      <c r="AE2007" s="34"/>
      <c r="AF2007" s="34"/>
      <c r="AG2007" s="34"/>
      <c r="AH2007" s="34"/>
      <c r="AI2007" s="34"/>
      <c r="AJ2007" s="34"/>
      <c r="AK2007" s="34"/>
      <c r="AL2007" s="34"/>
      <c r="AM2007" s="34"/>
      <c r="AN2007" s="34"/>
      <c r="AO2007" s="34"/>
      <c r="AP2007" s="34"/>
      <c r="AQ2007" s="34"/>
      <c r="AR2007" s="34"/>
      <c r="AS2007" s="34"/>
      <c r="AT2007" s="34"/>
      <c r="AU2007" s="34"/>
      <c r="AV2007" s="34"/>
      <c r="AW2007" s="34"/>
      <c r="AX2007" s="34"/>
      <c r="AY2007" s="34"/>
      <c r="AZ2007" s="34"/>
      <c r="BA2007" s="34"/>
      <c r="BB2007" s="34"/>
      <c r="BC2007" s="34"/>
    </row>
    <row r="2008" spans="1:55">
      <c r="A2008" s="34"/>
      <c r="B2008" s="34"/>
      <c r="C2008" s="34"/>
      <c r="D2008" s="34"/>
      <c r="E2008" s="34"/>
      <c r="F2008" s="34"/>
      <c r="G2008" s="34"/>
      <c r="H2008" s="34"/>
      <c r="I2008" s="34"/>
      <c r="J2008" s="34"/>
      <c r="K2008" s="34"/>
      <c r="L2008" s="34"/>
      <c r="M2008" s="34"/>
      <c r="N2008" s="34"/>
      <c r="O2008" s="34"/>
      <c r="P2008" s="34"/>
      <c r="Q2008" s="34"/>
      <c r="R2008" s="34"/>
      <c r="S2008" s="34"/>
      <c r="T2008" s="34"/>
      <c r="U2008" s="34"/>
      <c r="V2008" s="34"/>
      <c r="W2008" s="34"/>
      <c r="X2008" s="34"/>
      <c r="Y2008" s="34"/>
      <c r="Z2008" s="34"/>
      <c r="AA2008" s="34"/>
      <c r="AB2008" s="34"/>
      <c r="AC2008" s="34"/>
      <c r="AD2008" s="34"/>
      <c r="AE2008" s="34"/>
      <c r="AF2008" s="34"/>
      <c r="AG2008" s="34"/>
      <c r="AH2008" s="34"/>
      <c r="AI2008" s="34"/>
      <c r="AJ2008" s="34"/>
      <c r="AK2008" s="34"/>
      <c r="AL2008" s="34"/>
      <c r="AM2008" s="34"/>
      <c r="AN2008" s="34"/>
      <c r="AO2008" s="34"/>
      <c r="AP2008" s="34"/>
      <c r="AQ2008" s="34"/>
      <c r="AR2008" s="34"/>
      <c r="AS2008" s="34"/>
      <c r="AT2008" s="34"/>
      <c r="AU2008" s="34"/>
      <c r="AV2008" s="34"/>
      <c r="AW2008" s="34"/>
      <c r="AX2008" s="34"/>
      <c r="AY2008" s="34"/>
      <c r="AZ2008" s="34"/>
      <c r="BA2008" s="34"/>
      <c r="BB2008" s="34"/>
      <c r="BC2008" s="34"/>
    </row>
    <row r="2009" spans="1:55">
      <c r="A2009" s="34"/>
      <c r="B2009" s="34"/>
      <c r="C2009" s="34"/>
      <c r="D2009" s="34"/>
      <c r="E2009" s="34"/>
      <c r="F2009" s="34"/>
      <c r="G2009" s="34"/>
      <c r="H2009" s="34"/>
      <c r="I2009" s="34"/>
      <c r="J2009" s="34"/>
      <c r="K2009" s="34"/>
      <c r="L2009" s="34"/>
      <c r="M2009" s="34"/>
      <c r="N2009" s="34"/>
      <c r="O2009" s="34"/>
      <c r="P2009" s="34"/>
      <c r="Q2009" s="34"/>
      <c r="R2009" s="34"/>
      <c r="S2009" s="34"/>
      <c r="T2009" s="34"/>
      <c r="U2009" s="34"/>
      <c r="V2009" s="34"/>
      <c r="W2009" s="34"/>
      <c r="X2009" s="34"/>
      <c r="Y2009" s="34"/>
      <c r="Z2009" s="34"/>
      <c r="AA2009" s="34"/>
      <c r="AB2009" s="34"/>
      <c r="AC2009" s="34"/>
      <c r="AD2009" s="34"/>
      <c r="AE2009" s="34"/>
      <c r="AF2009" s="34"/>
      <c r="AG2009" s="34"/>
      <c r="AH2009" s="34"/>
      <c r="AI2009" s="34"/>
      <c r="AJ2009" s="34"/>
      <c r="AK2009" s="34"/>
      <c r="AL2009" s="34"/>
      <c r="AM2009" s="34"/>
      <c r="AN2009" s="34"/>
      <c r="AO2009" s="34"/>
      <c r="AP2009" s="34"/>
      <c r="AQ2009" s="34"/>
      <c r="AR2009" s="34"/>
      <c r="AS2009" s="34"/>
      <c r="AT2009" s="34"/>
      <c r="AU2009" s="34"/>
      <c r="AV2009" s="34"/>
      <c r="AW2009" s="34"/>
      <c r="AX2009" s="34"/>
      <c r="AY2009" s="34"/>
      <c r="AZ2009" s="34"/>
      <c r="BA2009" s="34"/>
      <c r="BB2009" s="34"/>
      <c r="BC2009" s="34"/>
    </row>
    <row r="2010" spans="1:55">
      <c r="A2010" s="34"/>
      <c r="B2010" s="34"/>
      <c r="C2010" s="34"/>
      <c r="D2010" s="34"/>
      <c r="E2010" s="34"/>
      <c r="F2010" s="34"/>
      <c r="G2010" s="34"/>
      <c r="H2010" s="34"/>
      <c r="I2010" s="34"/>
      <c r="J2010" s="34"/>
      <c r="K2010" s="34"/>
      <c r="L2010" s="34"/>
      <c r="M2010" s="34"/>
      <c r="N2010" s="34"/>
      <c r="O2010" s="34"/>
      <c r="P2010" s="34"/>
      <c r="Q2010" s="34"/>
      <c r="R2010" s="34"/>
      <c r="S2010" s="34"/>
      <c r="T2010" s="34"/>
      <c r="U2010" s="34"/>
      <c r="V2010" s="34"/>
      <c r="W2010" s="34"/>
      <c r="X2010" s="34"/>
      <c r="Y2010" s="34"/>
      <c r="Z2010" s="34"/>
      <c r="AA2010" s="34"/>
      <c r="AB2010" s="34"/>
      <c r="AC2010" s="34"/>
      <c r="AD2010" s="34"/>
      <c r="AE2010" s="34"/>
      <c r="AF2010" s="34"/>
      <c r="AG2010" s="34"/>
      <c r="AH2010" s="34"/>
      <c r="AI2010" s="34"/>
      <c r="AJ2010" s="34"/>
      <c r="AK2010" s="34"/>
      <c r="AL2010" s="34"/>
      <c r="AM2010" s="34"/>
      <c r="AN2010" s="34"/>
      <c r="AO2010" s="34"/>
      <c r="AP2010" s="34"/>
      <c r="AQ2010" s="34"/>
      <c r="AR2010" s="34"/>
      <c r="AS2010" s="34"/>
      <c r="AT2010" s="34"/>
      <c r="AU2010" s="34"/>
      <c r="AV2010" s="34"/>
      <c r="AW2010" s="34"/>
      <c r="AX2010" s="34"/>
      <c r="AY2010" s="34"/>
      <c r="AZ2010" s="34"/>
      <c r="BA2010" s="34"/>
      <c r="BB2010" s="34"/>
      <c r="BC2010" s="34"/>
    </row>
    <row r="2011" spans="1:55">
      <c r="A2011" s="34"/>
      <c r="B2011" s="34"/>
      <c r="C2011" s="34"/>
      <c r="D2011" s="34"/>
      <c r="E2011" s="34"/>
      <c r="F2011" s="34"/>
      <c r="G2011" s="34"/>
      <c r="H2011" s="34"/>
      <c r="I2011" s="34"/>
      <c r="J2011" s="34"/>
      <c r="K2011" s="34"/>
      <c r="L2011" s="34"/>
      <c r="M2011" s="34"/>
      <c r="N2011" s="34"/>
      <c r="O2011" s="34"/>
      <c r="P2011" s="34"/>
      <c r="Q2011" s="34"/>
      <c r="R2011" s="34"/>
      <c r="S2011" s="34"/>
      <c r="T2011" s="34"/>
      <c r="U2011" s="34"/>
      <c r="V2011" s="34"/>
      <c r="W2011" s="34"/>
      <c r="X2011" s="34"/>
      <c r="Y2011" s="34"/>
      <c r="Z2011" s="34"/>
      <c r="AA2011" s="34"/>
      <c r="AB2011" s="34"/>
      <c r="AC2011" s="34"/>
      <c r="AD2011" s="34"/>
      <c r="AE2011" s="34"/>
      <c r="AF2011" s="34"/>
      <c r="AG2011" s="34"/>
      <c r="AH2011" s="34"/>
      <c r="AI2011" s="34"/>
      <c r="AJ2011" s="34"/>
      <c r="AK2011" s="34"/>
      <c r="AL2011" s="34"/>
      <c r="AM2011" s="34"/>
      <c r="AN2011" s="34"/>
      <c r="AO2011" s="34"/>
      <c r="AP2011" s="34"/>
      <c r="AQ2011" s="34"/>
      <c r="AR2011" s="34"/>
      <c r="AS2011" s="34"/>
      <c r="AT2011" s="34"/>
      <c r="AU2011" s="34"/>
      <c r="AV2011" s="34"/>
      <c r="AW2011" s="34"/>
      <c r="AX2011" s="34"/>
      <c r="AY2011" s="34"/>
      <c r="AZ2011" s="34"/>
      <c r="BA2011" s="34"/>
      <c r="BB2011" s="34"/>
      <c r="BC2011" s="34"/>
    </row>
    <row r="2012" spans="1:55">
      <c r="A2012" s="34"/>
      <c r="B2012" s="34"/>
      <c r="C2012" s="34"/>
      <c r="D2012" s="34"/>
      <c r="E2012" s="34"/>
      <c r="F2012" s="34"/>
      <c r="G2012" s="34"/>
      <c r="H2012" s="34"/>
      <c r="I2012" s="34"/>
      <c r="J2012" s="34"/>
      <c r="K2012" s="34"/>
      <c r="L2012" s="34"/>
      <c r="M2012" s="34"/>
      <c r="N2012" s="34"/>
      <c r="O2012" s="34"/>
      <c r="P2012" s="34"/>
      <c r="Q2012" s="34"/>
      <c r="R2012" s="34"/>
      <c r="S2012" s="34"/>
      <c r="T2012" s="34"/>
      <c r="U2012" s="34"/>
      <c r="V2012" s="34"/>
      <c r="W2012" s="34"/>
      <c r="X2012" s="34"/>
      <c r="Y2012" s="34"/>
      <c r="Z2012" s="34"/>
      <c r="AA2012" s="34"/>
      <c r="AB2012" s="34"/>
      <c r="AC2012" s="34"/>
      <c r="AD2012" s="34"/>
      <c r="AE2012" s="34"/>
      <c r="AF2012" s="34"/>
      <c r="AG2012" s="34"/>
      <c r="AH2012" s="34"/>
      <c r="AI2012" s="34"/>
      <c r="AJ2012" s="34"/>
      <c r="AK2012" s="34"/>
      <c r="AL2012" s="34"/>
      <c r="AM2012" s="34"/>
      <c r="AN2012" s="34"/>
      <c r="AO2012" s="34"/>
      <c r="AP2012" s="34"/>
      <c r="AQ2012" s="34"/>
      <c r="AR2012" s="34"/>
      <c r="AS2012" s="34"/>
      <c r="AT2012" s="34"/>
      <c r="AU2012" s="34"/>
      <c r="AV2012" s="34"/>
      <c r="AW2012" s="34"/>
      <c r="AX2012" s="34"/>
      <c r="AY2012" s="34"/>
      <c r="AZ2012" s="34"/>
      <c r="BA2012" s="34"/>
      <c r="BB2012" s="34"/>
      <c r="BC2012" s="34"/>
    </row>
    <row r="2013" spans="1:55">
      <c r="A2013" s="34"/>
      <c r="B2013" s="34"/>
      <c r="C2013" s="34"/>
      <c r="D2013" s="34"/>
      <c r="E2013" s="34"/>
      <c r="F2013" s="34"/>
      <c r="G2013" s="34"/>
      <c r="H2013" s="34"/>
      <c r="I2013" s="34"/>
      <c r="J2013" s="34"/>
      <c r="K2013" s="34"/>
      <c r="L2013" s="34"/>
      <c r="M2013" s="34"/>
      <c r="N2013" s="34"/>
      <c r="O2013" s="34"/>
      <c r="P2013" s="34"/>
      <c r="Q2013" s="34"/>
      <c r="R2013" s="34"/>
      <c r="S2013" s="34"/>
      <c r="T2013" s="34"/>
      <c r="U2013" s="34"/>
      <c r="V2013" s="34"/>
      <c r="W2013" s="34"/>
      <c r="X2013" s="34"/>
      <c r="Y2013" s="34"/>
      <c r="Z2013" s="34"/>
      <c r="AA2013" s="34"/>
      <c r="AB2013" s="34"/>
      <c r="AC2013" s="34"/>
      <c r="AD2013" s="34"/>
      <c r="AE2013" s="34"/>
      <c r="AF2013" s="34"/>
      <c r="AG2013" s="34"/>
      <c r="AH2013" s="34"/>
      <c r="AI2013" s="34"/>
      <c r="AJ2013" s="34"/>
      <c r="AK2013" s="34"/>
      <c r="AL2013" s="34"/>
      <c r="AM2013" s="34"/>
      <c r="AN2013" s="34"/>
      <c r="AO2013" s="34"/>
      <c r="AP2013" s="34"/>
      <c r="AQ2013" s="34"/>
      <c r="AR2013" s="34"/>
      <c r="AS2013" s="34"/>
      <c r="AT2013" s="34"/>
      <c r="AU2013" s="34"/>
      <c r="AV2013" s="34"/>
      <c r="AW2013" s="34"/>
      <c r="AX2013" s="34"/>
      <c r="AY2013" s="34"/>
      <c r="AZ2013" s="34"/>
      <c r="BA2013" s="34"/>
      <c r="BB2013" s="34"/>
      <c r="BC2013" s="34"/>
    </row>
    <row r="2014" spans="1:55">
      <c r="A2014" s="34"/>
      <c r="B2014" s="34"/>
      <c r="C2014" s="34"/>
      <c r="D2014" s="34"/>
      <c r="E2014" s="34"/>
      <c r="F2014" s="34"/>
      <c r="G2014" s="34"/>
      <c r="H2014" s="34"/>
      <c r="I2014" s="34"/>
      <c r="J2014" s="34"/>
      <c r="K2014" s="34"/>
      <c r="L2014" s="34"/>
      <c r="M2014" s="34"/>
      <c r="N2014" s="34"/>
      <c r="O2014" s="34"/>
      <c r="P2014" s="34"/>
      <c r="Q2014" s="34"/>
      <c r="R2014" s="34"/>
      <c r="S2014" s="34"/>
      <c r="T2014" s="34"/>
      <c r="U2014" s="34"/>
      <c r="V2014" s="34"/>
      <c r="W2014" s="34"/>
      <c r="X2014" s="34"/>
      <c r="Y2014" s="34"/>
      <c r="Z2014" s="34"/>
      <c r="AA2014" s="34"/>
      <c r="AB2014" s="34"/>
      <c r="AC2014" s="34"/>
      <c r="AD2014" s="34"/>
      <c r="AE2014" s="34"/>
      <c r="AF2014" s="34"/>
      <c r="AG2014" s="34"/>
      <c r="AH2014" s="34"/>
      <c r="AI2014" s="34"/>
      <c r="AJ2014" s="34"/>
      <c r="AK2014" s="34"/>
      <c r="AL2014" s="34"/>
      <c r="AM2014" s="34"/>
      <c r="AN2014" s="34"/>
      <c r="AO2014" s="34"/>
      <c r="AP2014" s="34"/>
      <c r="AQ2014" s="34"/>
      <c r="AR2014" s="34"/>
      <c r="AS2014" s="34"/>
      <c r="AT2014" s="34"/>
      <c r="AU2014" s="34"/>
      <c r="AV2014" s="34"/>
      <c r="AW2014" s="34"/>
      <c r="AX2014" s="34"/>
      <c r="AY2014" s="34"/>
      <c r="AZ2014" s="34"/>
      <c r="BA2014" s="34"/>
      <c r="BB2014" s="34"/>
      <c r="BC2014" s="34"/>
    </row>
    <row r="2015" spans="1:55">
      <c r="A2015" s="34"/>
      <c r="B2015" s="34"/>
      <c r="C2015" s="34"/>
      <c r="D2015" s="34"/>
      <c r="E2015" s="34"/>
      <c r="F2015" s="34"/>
      <c r="G2015" s="34"/>
      <c r="H2015" s="34"/>
      <c r="I2015" s="34"/>
      <c r="J2015" s="34"/>
      <c r="K2015" s="34"/>
      <c r="L2015" s="34"/>
      <c r="M2015" s="34"/>
      <c r="N2015" s="34"/>
      <c r="O2015" s="34"/>
      <c r="P2015" s="34"/>
      <c r="Q2015" s="34"/>
      <c r="R2015" s="34"/>
      <c r="S2015" s="34"/>
      <c r="T2015" s="34"/>
      <c r="U2015" s="34"/>
      <c r="V2015" s="34"/>
      <c r="W2015" s="34"/>
      <c r="X2015" s="34"/>
      <c r="Y2015" s="34"/>
      <c r="Z2015" s="34"/>
      <c r="AA2015" s="34"/>
      <c r="AB2015" s="34"/>
      <c r="AC2015" s="34"/>
      <c r="AD2015" s="34"/>
      <c r="AE2015" s="34"/>
      <c r="AF2015" s="34"/>
      <c r="AG2015" s="34"/>
      <c r="AH2015" s="34"/>
      <c r="AI2015" s="34"/>
      <c r="AJ2015" s="34"/>
      <c r="AK2015" s="34"/>
      <c r="AL2015" s="34"/>
      <c r="AM2015" s="34"/>
      <c r="AN2015" s="34"/>
      <c r="AO2015" s="34"/>
      <c r="AP2015" s="34"/>
      <c r="AQ2015" s="34"/>
      <c r="AR2015" s="34"/>
      <c r="AS2015" s="34"/>
      <c r="AT2015" s="34"/>
      <c r="AU2015" s="34"/>
      <c r="AV2015" s="34"/>
      <c r="AW2015" s="34"/>
      <c r="AX2015" s="34"/>
      <c r="AY2015" s="34"/>
      <c r="AZ2015" s="34"/>
      <c r="BA2015" s="34"/>
      <c r="BB2015" s="34"/>
      <c r="BC2015" s="34"/>
    </row>
    <row r="2016" spans="1:55">
      <c r="A2016" s="34"/>
      <c r="B2016" s="34"/>
      <c r="C2016" s="34"/>
      <c r="D2016" s="34"/>
      <c r="E2016" s="34"/>
      <c r="F2016" s="34"/>
      <c r="G2016" s="34"/>
      <c r="H2016" s="34"/>
      <c r="I2016" s="34"/>
      <c r="J2016" s="34"/>
      <c r="K2016" s="34"/>
      <c r="L2016" s="34"/>
      <c r="M2016" s="34"/>
      <c r="N2016" s="34"/>
      <c r="O2016" s="34"/>
      <c r="P2016" s="34"/>
      <c r="Q2016" s="34"/>
      <c r="R2016" s="34"/>
      <c r="S2016" s="34"/>
      <c r="T2016" s="34"/>
      <c r="U2016" s="34"/>
      <c r="V2016" s="34"/>
      <c r="W2016" s="34"/>
      <c r="X2016" s="34"/>
      <c r="Y2016" s="34"/>
      <c r="Z2016" s="34"/>
      <c r="AA2016" s="34"/>
      <c r="AB2016" s="34"/>
      <c r="AC2016" s="34"/>
      <c r="AD2016" s="34"/>
      <c r="AE2016" s="34"/>
      <c r="AF2016" s="34"/>
      <c r="AG2016" s="34"/>
      <c r="AH2016" s="34"/>
      <c r="AI2016" s="34"/>
      <c r="AJ2016" s="34"/>
      <c r="AK2016" s="34"/>
      <c r="AL2016" s="34"/>
      <c r="AM2016" s="34"/>
      <c r="AN2016" s="34"/>
      <c r="AO2016" s="34"/>
      <c r="AP2016" s="34"/>
      <c r="AQ2016" s="34"/>
      <c r="AR2016" s="34"/>
      <c r="AS2016" s="34"/>
      <c r="AT2016" s="34"/>
      <c r="AU2016" s="34"/>
      <c r="AV2016" s="34"/>
      <c r="AW2016" s="34"/>
      <c r="AX2016" s="34"/>
      <c r="AY2016" s="34"/>
      <c r="AZ2016" s="34"/>
      <c r="BA2016" s="34"/>
      <c r="BB2016" s="34"/>
      <c r="BC2016" s="34"/>
    </row>
    <row r="2017" spans="1:55">
      <c r="A2017" s="34"/>
      <c r="B2017" s="34"/>
      <c r="C2017" s="34"/>
      <c r="D2017" s="34"/>
      <c r="E2017" s="34"/>
      <c r="F2017" s="34"/>
      <c r="G2017" s="34"/>
      <c r="H2017" s="34"/>
      <c r="I2017" s="34"/>
      <c r="J2017" s="34"/>
      <c r="K2017" s="34"/>
      <c r="L2017" s="34"/>
      <c r="M2017" s="34"/>
      <c r="N2017" s="34"/>
      <c r="O2017" s="34"/>
      <c r="P2017" s="34"/>
      <c r="Q2017" s="34"/>
      <c r="R2017" s="34"/>
      <c r="S2017" s="34"/>
      <c r="T2017" s="34"/>
      <c r="U2017" s="34"/>
      <c r="V2017" s="34"/>
      <c r="W2017" s="34"/>
      <c r="X2017" s="34"/>
      <c r="Y2017" s="34"/>
      <c r="Z2017" s="34"/>
      <c r="AA2017" s="34"/>
      <c r="AB2017" s="34"/>
      <c r="AC2017" s="34"/>
      <c r="AD2017" s="34"/>
      <c r="AE2017" s="34"/>
      <c r="AF2017" s="34"/>
      <c r="AG2017" s="34"/>
      <c r="AH2017" s="34"/>
      <c r="AI2017" s="34"/>
      <c r="AJ2017" s="34"/>
      <c r="AK2017" s="34"/>
      <c r="AL2017" s="34"/>
      <c r="AM2017" s="34"/>
      <c r="AN2017" s="34"/>
      <c r="AO2017" s="34"/>
      <c r="AP2017" s="34"/>
      <c r="AQ2017" s="34"/>
      <c r="AR2017" s="34"/>
      <c r="AS2017" s="34"/>
      <c r="AT2017" s="34"/>
      <c r="AU2017" s="34"/>
      <c r="AV2017" s="34"/>
      <c r="AW2017" s="34"/>
      <c r="AX2017" s="34"/>
      <c r="AY2017" s="34"/>
      <c r="AZ2017" s="34"/>
      <c r="BA2017" s="34"/>
      <c r="BB2017" s="34"/>
      <c r="BC2017" s="34"/>
    </row>
    <row r="2018" spans="1:55">
      <c r="A2018" s="34"/>
      <c r="B2018" s="34"/>
      <c r="C2018" s="34"/>
      <c r="D2018" s="34"/>
      <c r="E2018" s="34"/>
      <c r="F2018" s="34"/>
      <c r="G2018" s="34"/>
      <c r="H2018" s="34"/>
      <c r="I2018" s="34"/>
      <c r="J2018" s="34"/>
      <c r="K2018" s="34"/>
      <c r="L2018" s="34"/>
      <c r="M2018" s="34"/>
      <c r="N2018" s="34"/>
      <c r="O2018" s="34"/>
      <c r="P2018" s="34"/>
      <c r="Q2018" s="34"/>
      <c r="R2018" s="34"/>
      <c r="S2018" s="34"/>
      <c r="T2018" s="34"/>
      <c r="U2018" s="34"/>
      <c r="V2018" s="34"/>
      <c r="W2018" s="34"/>
      <c r="X2018" s="34"/>
      <c r="Y2018" s="34"/>
      <c r="Z2018" s="34"/>
      <c r="AA2018" s="34"/>
      <c r="AB2018" s="34"/>
      <c r="AC2018" s="34"/>
      <c r="AD2018" s="34"/>
      <c r="AE2018" s="34"/>
      <c r="AF2018" s="34"/>
      <c r="AG2018" s="34"/>
      <c r="AH2018" s="34"/>
      <c r="AI2018" s="34"/>
      <c r="AJ2018" s="34"/>
      <c r="AK2018" s="34"/>
      <c r="AL2018" s="34"/>
      <c r="AM2018" s="34"/>
      <c r="AN2018" s="34"/>
      <c r="AO2018" s="34"/>
      <c r="AP2018" s="34"/>
      <c r="AQ2018" s="34"/>
      <c r="AR2018" s="34"/>
      <c r="AS2018" s="34"/>
      <c r="AT2018" s="34"/>
      <c r="AU2018" s="34"/>
      <c r="AV2018" s="34"/>
      <c r="AW2018" s="34"/>
      <c r="AX2018" s="34"/>
      <c r="AY2018" s="34"/>
      <c r="AZ2018" s="34"/>
      <c r="BA2018" s="34"/>
      <c r="BB2018" s="34"/>
      <c r="BC2018" s="34"/>
    </row>
    <row r="2019" spans="1:55">
      <c r="A2019" s="34"/>
      <c r="B2019" s="34"/>
      <c r="C2019" s="34"/>
      <c r="D2019" s="34"/>
      <c r="E2019" s="34"/>
      <c r="F2019" s="34"/>
      <c r="G2019" s="34"/>
      <c r="H2019" s="34"/>
      <c r="I2019" s="34"/>
      <c r="J2019" s="34"/>
      <c r="K2019" s="34"/>
      <c r="L2019" s="34"/>
      <c r="M2019" s="34"/>
      <c r="N2019" s="34"/>
      <c r="O2019" s="34"/>
      <c r="P2019" s="34"/>
      <c r="Q2019" s="34"/>
      <c r="R2019" s="34"/>
      <c r="S2019" s="34"/>
      <c r="T2019" s="34"/>
      <c r="U2019" s="34"/>
      <c r="V2019" s="34"/>
      <c r="W2019" s="34"/>
      <c r="X2019" s="34"/>
      <c r="Y2019" s="34"/>
      <c r="Z2019" s="34"/>
      <c r="AA2019" s="34"/>
      <c r="AB2019" s="34"/>
      <c r="AC2019" s="34"/>
      <c r="AD2019" s="34"/>
      <c r="AE2019" s="34"/>
      <c r="AF2019" s="34"/>
      <c r="AG2019" s="34"/>
      <c r="AH2019" s="34"/>
      <c r="AI2019" s="34"/>
      <c r="AJ2019" s="34"/>
      <c r="AK2019" s="34"/>
      <c r="AL2019" s="34"/>
      <c r="AM2019" s="34"/>
      <c r="AN2019" s="34"/>
      <c r="AO2019" s="34"/>
      <c r="AP2019" s="34"/>
      <c r="AQ2019" s="34"/>
      <c r="AR2019" s="34"/>
      <c r="AS2019" s="34"/>
      <c r="AT2019" s="34"/>
      <c r="AU2019" s="34"/>
      <c r="AV2019" s="34"/>
      <c r="AW2019" s="34"/>
      <c r="AX2019" s="34"/>
      <c r="AY2019" s="34"/>
      <c r="AZ2019" s="34"/>
      <c r="BA2019" s="34"/>
      <c r="BB2019" s="34"/>
      <c r="BC2019" s="34"/>
    </row>
    <row r="2020" spans="1:55">
      <c r="A2020" s="34"/>
      <c r="B2020" s="34"/>
      <c r="C2020" s="34"/>
      <c r="D2020" s="34"/>
      <c r="E2020" s="34"/>
      <c r="F2020" s="34"/>
      <c r="G2020" s="34"/>
      <c r="H2020" s="34"/>
      <c r="I2020" s="34"/>
      <c r="J2020" s="34"/>
      <c r="K2020" s="34"/>
      <c r="L2020" s="34"/>
      <c r="M2020" s="34"/>
      <c r="N2020" s="34"/>
      <c r="O2020" s="34"/>
      <c r="P2020" s="34"/>
      <c r="Q2020" s="34"/>
      <c r="R2020" s="34"/>
      <c r="S2020" s="34"/>
      <c r="T2020" s="34"/>
      <c r="U2020" s="34"/>
      <c r="V2020" s="34"/>
      <c r="W2020" s="34"/>
      <c r="X2020" s="34"/>
      <c r="Y2020" s="34"/>
      <c r="Z2020" s="34"/>
      <c r="AA2020" s="34"/>
      <c r="AB2020" s="34"/>
      <c r="AC2020" s="34"/>
      <c r="AD2020" s="34"/>
      <c r="AE2020" s="34"/>
      <c r="AF2020" s="34"/>
      <c r="AG2020" s="34"/>
      <c r="AH2020" s="34"/>
      <c r="AI2020" s="34"/>
      <c r="AJ2020" s="34"/>
      <c r="AK2020" s="34"/>
      <c r="AL2020" s="34"/>
      <c r="AM2020" s="34"/>
      <c r="AN2020" s="34"/>
      <c r="AO2020" s="34"/>
      <c r="AP2020" s="34"/>
      <c r="AQ2020" s="34"/>
      <c r="AR2020" s="34"/>
      <c r="AS2020" s="34"/>
      <c r="AT2020" s="34"/>
      <c r="AU2020" s="34"/>
      <c r="AV2020" s="34"/>
      <c r="AW2020" s="34"/>
      <c r="AX2020" s="34"/>
      <c r="AY2020" s="34"/>
      <c r="AZ2020" s="34"/>
      <c r="BA2020" s="34"/>
      <c r="BB2020" s="34"/>
      <c r="BC2020" s="34"/>
    </row>
    <row r="2021" spans="1:55">
      <c r="A2021" s="34"/>
      <c r="B2021" s="34"/>
      <c r="C2021" s="34"/>
      <c r="D2021" s="34"/>
      <c r="E2021" s="34"/>
      <c r="F2021" s="34"/>
      <c r="G2021" s="34"/>
      <c r="H2021" s="34"/>
      <c r="I2021" s="34"/>
      <c r="J2021" s="34"/>
      <c r="K2021" s="34"/>
      <c r="L2021" s="34"/>
      <c r="M2021" s="34"/>
      <c r="N2021" s="34"/>
      <c r="O2021" s="34"/>
      <c r="P2021" s="34"/>
      <c r="Q2021" s="34"/>
      <c r="R2021" s="34"/>
      <c r="S2021" s="34"/>
      <c r="T2021" s="34"/>
      <c r="U2021" s="34"/>
      <c r="V2021" s="34"/>
      <c r="W2021" s="34"/>
      <c r="X2021" s="34"/>
      <c r="Y2021" s="34"/>
      <c r="Z2021" s="34"/>
      <c r="AA2021" s="34"/>
      <c r="AB2021" s="34"/>
      <c r="AC2021" s="34"/>
      <c r="AD2021" s="34"/>
      <c r="AE2021" s="34"/>
      <c r="AF2021" s="34"/>
      <c r="AG2021" s="34"/>
      <c r="AH2021" s="34"/>
      <c r="AI2021" s="34"/>
      <c r="AJ2021" s="34"/>
      <c r="AK2021" s="34"/>
      <c r="AL2021" s="34"/>
      <c r="AM2021" s="34"/>
      <c r="AN2021" s="34"/>
      <c r="AO2021" s="34"/>
      <c r="AP2021" s="34"/>
      <c r="AQ2021" s="34"/>
      <c r="AR2021" s="34"/>
      <c r="AS2021" s="34"/>
      <c r="AT2021" s="34"/>
      <c r="AU2021" s="34"/>
      <c r="AV2021" s="34"/>
      <c r="AW2021" s="34"/>
      <c r="AX2021" s="34"/>
      <c r="AY2021" s="34"/>
      <c r="AZ2021" s="34"/>
      <c r="BA2021" s="34"/>
      <c r="BB2021" s="34"/>
      <c r="BC2021" s="34"/>
    </row>
    <row r="2022" spans="1:55">
      <c r="A2022" s="34"/>
      <c r="B2022" s="34"/>
      <c r="C2022" s="34"/>
      <c r="D2022" s="34"/>
      <c r="E2022" s="34"/>
      <c r="F2022" s="34"/>
      <c r="G2022" s="34"/>
      <c r="H2022" s="34"/>
      <c r="I2022" s="34"/>
      <c r="J2022" s="34"/>
      <c r="K2022" s="34"/>
      <c r="L2022" s="34"/>
      <c r="M2022" s="34"/>
      <c r="N2022" s="34"/>
      <c r="O2022" s="34"/>
      <c r="P2022" s="34"/>
      <c r="Q2022" s="34"/>
      <c r="R2022" s="34"/>
      <c r="S2022" s="34"/>
      <c r="T2022" s="34"/>
      <c r="U2022" s="34"/>
      <c r="V2022" s="34"/>
      <c r="W2022" s="34"/>
      <c r="X2022" s="34"/>
      <c r="Y2022" s="34"/>
      <c r="Z2022" s="34"/>
      <c r="AA2022" s="34"/>
      <c r="AB2022" s="34"/>
      <c r="AC2022" s="34"/>
      <c r="AD2022" s="34"/>
      <c r="AE2022" s="34"/>
      <c r="AF2022" s="34"/>
      <c r="AG2022" s="34"/>
      <c r="AH2022" s="34"/>
      <c r="AI2022" s="34"/>
      <c r="AJ2022" s="34"/>
      <c r="AK2022" s="34"/>
      <c r="AL2022" s="34"/>
      <c r="AM2022" s="34"/>
      <c r="AN2022" s="34"/>
      <c r="AO2022" s="34"/>
      <c r="AP2022" s="34"/>
      <c r="AQ2022" s="34"/>
      <c r="AR2022" s="34"/>
      <c r="AS2022" s="34"/>
      <c r="AT2022" s="34"/>
      <c r="AU2022" s="34"/>
      <c r="AV2022" s="34"/>
      <c r="AW2022" s="34"/>
      <c r="AX2022" s="34"/>
      <c r="AY2022" s="34"/>
      <c r="AZ2022" s="34"/>
      <c r="BA2022" s="34"/>
      <c r="BB2022" s="34"/>
      <c r="BC2022" s="34"/>
    </row>
    <row r="2023" spans="1:55">
      <c r="A2023" s="34"/>
      <c r="B2023" s="34"/>
      <c r="C2023" s="34"/>
      <c r="D2023" s="34"/>
      <c r="E2023" s="34"/>
      <c r="F2023" s="34"/>
      <c r="G2023" s="34"/>
      <c r="H2023" s="34"/>
      <c r="I2023" s="34"/>
      <c r="J2023" s="34"/>
      <c r="K2023" s="34"/>
      <c r="L2023" s="34"/>
      <c r="M2023" s="34"/>
      <c r="N2023" s="34"/>
      <c r="O2023" s="34"/>
      <c r="P2023" s="34"/>
      <c r="Q2023" s="34"/>
      <c r="R2023" s="34"/>
      <c r="S2023" s="34"/>
      <c r="T2023" s="34"/>
      <c r="U2023" s="34"/>
      <c r="V2023" s="34"/>
      <c r="W2023" s="34"/>
      <c r="X2023" s="34"/>
      <c r="Y2023" s="34"/>
      <c r="Z2023" s="34"/>
      <c r="AA2023" s="34"/>
      <c r="AB2023" s="34"/>
      <c r="AC2023" s="34"/>
      <c r="AD2023" s="34"/>
      <c r="AE2023" s="34"/>
      <c r="AF2023" s="34"/>
      <c r="AG2023" s="34"/>
      <c r="AH2023" s="34"/>
      <c r="AI2023" s="34"/>
      <c r="AJ2023" s="34"/>
      <c r="AK2023" s="34"/>
      <c r="AL2023" s="34"/>
      <c r="AM2023" s="34"/>
      <c r="AN2023" s="34"/>
      <c r="AO2023" s="34"/>
      <c r="AP2023" s="34"/>
      <c r="AQ2023" s="34"/>
      <c r="AR2023" s="34"/>
      <c r="AS2023" s="34"/>
      <c r="AT2023" s="34"/>
      <c r="AU2023" s="34"/>
      <c r="AV2023" s="34"/>
      <c r="AW2023" s="34"/>
      <c r="AX2023" s="34"/>
      <c r="AY2023" s="34"/>
      <c r="AZ2023" s="34"/>
      <c r="BA2023" s="34"/>
      <c r="BB2023" s="34"/>
      <c r="BC2023" s="34"/>
    </row>
    <row r="2024" spans="1:55">
      <c r="A2024" s="34"/>
      <c r="B2024" s="34"/>
      <c r="C2024" s="34"/>
      <c r="D2024" s="34"/>
      <c r="E2024" s="34"/>
      <c r="F2024" s="34"/>
      <c r="G2024" s="34"/>
      <c r="H2024" s="34"/>
      <c r="I2024" s="34"/>
      <c r="J2024" s="34"/>
      <c r="K2024" s="34"/>
      <c r="L2024" s="34"/>
      <c r="M2024" s="34"/>
      <c r="N2024" s="34"/>
      <c r="O2024" s="34"/>
      <c r="P2024" s="34"/>
      <c r="Q2024" s="34"/>
      <c r="R2024" s="34"/>
      <c r="S2024" s="34"/>
      <c r="T2024" s="34"/>
      <c r="U2024" s="34"/>
      <c r="V2024" s="34"/>
      <c r="W2024" s="34"/>
      <c r="X2024" s="34"/>
      <c r="Y2024" s="34"/>
      <c r="Z2024" s="34"/>
      <c r="AA2024" s="34"/>
      <c r="AB2024" s="34"/>
      <c r="AC2024" s="34"/>
      <c r="AD2024" s="34"/>
      <c r="AE2024" s="34"/>
      <c r="AF2024" s="34"/>
      <c r="AG2024" s="34"/>
      <c r="AH2024" s="34"/>
      <c r="AI2024" s="34"/>
      <c r="AJ2024" s="34"/>
      <c r="AK2024" s="34"/>
      <c r="AL2024" s="34"/>
      <c r="AM2024" s="34"/>
      <c r="AN2024" s="34"/>
      <c r="AO2024" s="34"/>
      <c r="AP2024" s="34"/>
      <c r="AQ2024" s="34"/>
      <c r="AR2024" s="34"/>
      <c r="AS2024" s="34"/>
      <c r="AT2024" s="34"/>
      <c r="AU2024" s="34"/>
      <c r="AV2024" s="34"/>
      <c r="AW2024" s="34"/>
      <c r="AX2024" s="34"/>
      <c r="AY2024" s="34"/>
      <c r="AZ2024" s="34"/>
      <c r="BA2024" s="34"/>
      <c r="BB2024" s="34"/>
      <c r="BC2024" s="34"/>
    </row>
    <row r="2025" spans="1:55">
      <c r="A2025" s="34"/>
      <c r="B2025" s="34"/>
      <c r="C2025" s="34"/>
      <c r="D2025" s="34"/>
      <c r="E2025" s="34"/>
      <c r="F2025" s="34"/>
      <c r="G2025" s="34"/>
      <c r="H2025" s="34"/>
      <c r="I2025" s="34"/>
      <c r="J2025" s="34"/>
      <c r="K2025" s="34"/>
      <c r="L2025" s="34"/>
      <c r="M2025" s="34"/>
      <c r="N2025" s="34"/>
      <c r="O2025" s="34"/>
      <c r="P2025" s="34"/>
      <c r="Q2025" s="34"/>
      <c r="R2025" s="34"/>
      <c r="S2025" s="34"/>
      <c r="T2025" s="34"/>
      <c r="U2025" s="34"/>
      <c r="V2025" s="34"/>
      <c r="W2025" s="34"/>
      <c r="X2025" s="34"/>
      <c r="Y2025" s="34"/>
      <c r="Z2025" s="34"/>
      <c r="AA2025" s="34"/>
      <c r="AB2025" s="34"/>
      <c r="AC2025" s="34"/>
      <c r="AD2025" s="34"/>
      <c r="AE2025" s="34"/>
      <c r="AF2025" s="34"/>
      <c r="AG2025" s="34"/>
      <c r="AH2025" s="34"/>
      <c r="AI2025" s="34"/>
      <c r="AJ2025" s="34"/>
      <c r="AK2025" s="34"/>
      <c r="AL2025" s="34"/>
      <c r="AM2025" s="34"/>
      <c r="AN2025" s="34"/>
      <c r="AO2025" s="34"/>
      <c r="AP2025" s="34"/>
      <c r="AQ2025" s="34"/>
      <c r="AR2025" s="34"/>
      <c r="AS2025" s="34"/>
      <c r="AT2025" s="34"/>
      <c r="AU2025" s="34"/>
      <c r="AV2025" s="34"/>
      <c r="AW2025" s="34"/>
      <c r="AX2025" s="34"/>
      <c r="AY2025" s="34"/>
      <c r="AZ2025" s="34"/>
      <c r="BA2025" s="34"/>
      <c r="BB2025" s="34"/>
      <c r="BC2025" s="34"/>
    </row>
    <row r="2026" spans="1:55">
      <c r="A2026" s="34"/>
      <c r="B2026" s="34"/>
      <c r="C2026" s="34"/>
      <c r="D2026" s="34"/>
      <c r="E2026" s="34"/>
      <c r="F2026" s="34"/>
      <c r="G2026" s="34"/>
      <c r="H2026" s="34"/>
      <c r="I2026" s="34"/>
      <c r="J2026" s="34"/>
      <c r="K2026" s="34"/>
      <c r="L2026" s="34"/>
      <c r="M2026" s="34"/>
      <c r="N2026" s="34"/>
      <c r="O2026" s="34"/>
      <c r="P2026" s="34"/>
      <c r="Q2026" s="34"/>
      <c r="R2026" s="34"/>
      <c r="S2026" s="34"/>
      <c r="T2026" s="34"/>
      <c r="U2026" s="34"/>
      <c r="V2026" s="34"/>
      <c r="W2026" s="34"/>
      <c r="X2026" s="34"/>
      <c r="Y2026" s="34"/>
      <c r="Z2026" s="34"/>
      <c r="AA2026" s="34"/>
      <c r="AB2026" s="34"/>
      <c r="AC2026" s="34"/>
      <c r="AD2026" s="34"/>
      <c r="AE2026" s="34"/>
      <c r="AF2026" s="34"/>
      <c r="AG2026" s="34"/>
      <c r="AH2026" s="34"/>
      <c r="AI2026" s="34"/>
      <c r="AJ2026" s="34"/>
      <c r="AK2026" s="34"/>
      <c r="AL2026" s="34"/>
      <c r="AM2026" s="34"/>
      <c r="AN2026" s="34"/>
      <c r="AO2026" s="34"/>
      <c r="AP2026" s="34"/>
      <c r="AQ2026" s="34"/>
      <c r="AR2026" s="34"/>
      <c r="AS2026" s="34"/>
      <c r="AT2026" s="34"/>
      <c r="AU2026" s="34"/>
      <c r="AV2026" s="34"/>
      <c r="AW2026" s="34"/>
      <c r="AX2026" s="34"/>
      <c r="AY2026" s="34"/>
      <c r="AZ2026" s="34"/>
      <c r="BA2026" s="34"/>
      <c r="BB2026" s="34"/>
      <c r="BC2026" s="34"/>
    </row>
    <row r="2027" spans="1:55">
      <c r="A2027" s="34"/>
      <c r="B2027" s="34"/>
      <c r="C2027" s="34"/>
      <c r="D2027" s="34"/>
      <c r="E2027" s="34"/>
      <c r="F2027" s="34"/>
      <c r="G2027" s="34"/>
      <c r="H2027" s="34"/>
      <c r="I2027" s="34"/>
      <c r="J2027" s="34"/>
      <c r="K2027" s="34"/>
      <c r="L2027" s="34"/>
      <c r="M2027" s="34"/>
      <c r="N2027" s="34"/>
      <c r="O2027" s="34"/>
      <c r="P2027" s="34"/>
      <c r="Q2027" s="34"/>
      <c r="R2027" s="34"/>
      <c r="S2027" s="34"/>
      <c r="T2027" s="34"/>
      <c r="U2027" s="34"/>
      <c r="V2027" s="34"/>
      <c r="W2027" s="34"/>
      <c r="X2027" s="34"/>
      <c r="Y2027" s="34"/>
      <c r="Z2027" s="34"/>
      <c r="AA2027" s="34"/>
      <c r="AB2027" s="34"/>
      <c r="AC2027" s="34"/>
      <c r="AD2027" s="34"/>
      <c r="AE2027" s="34"/>
      <c r="AF2027" s="34"/>
      <c r="AG2027" s="34"/>
      <c r="AH2027" s="34"/>
      <c r="AI2027" s="34"/>
      <c r="AJ2027" s="34"/>
      <c r="AK2027" s="34"/>
      <c r="AL2027" s="34"/>
      <c r="AM2027" s="34"/>
      <c r="AN2027" s="34"/>
      <c r="AO2027" s="34"/>
      <c r="AP2027" s="34"/>
      <c r="AQ2027" s="34"/>
      <c r="AR2027" s="34"/>
      <c r="AS2027" s="34"/>
      <c r="AT2027" s="34"/>
      <c r="AU2027" s="34"/>
      <c r="AV2027" s="34"/>
      <c r="AW2027" s="34"/>
      <c r="AX2027" s="34"/>
      <c r="AY2027" s="34"/>
      <c r="AZ2027" s="34"/>
      <c r="BA2027" s="34"/>
      <c r="BB2027" s="34"/>
      <c r="BC2027" s="34"/>
    </row>
    <row r="2028" spans="1:55">
      <c r="A2028" s="34"/>
      <c r="B2028" s="34"/>
      <c r="C2028" s="34"/>
      <c r="D2028" s="34"/>
      <c r="E2028" s="34"/>
      <c r="F2028" s="34"/>
      <c r="G2028" s="34"/>
      <c r="H2028" s="34"/>
      <c r="I2028" s="34"/>
      <c r="J2028" s="34"/>
      <c r="K2028" s="34"/>
      <c r="L2028" s="34"/>
      <c r="M2028" s="34"/>
      <c r="N2028" s="34"/>
      <c r="O2028" s="34"/>
      <c r="P2028" s="34"/>
      <c r="Q2028" s="34"/>
      <c r="R2028" s="34"/>
      <c r="S2028" s="34"/>
      <c r="T2028" s="34"/>
      <c r="U2028" s="34"/>
      <c r="V2028" s="34"/>
      <c r="W2028" s="34"/>
      <c r="X2028" s="34"/>
      <c r="Y2028" s="34"/>
      <c r="Z2028" s="34"/>
      <c r="AA2028" s="34"/>
      <c r="AB2028" s="34"/>
      <c r="AC2028" s="34"/>
      <c r="AD2028" s="34"/>
      <c r="AE2028" s="34"/>
      <c r="AF2028" s="34"/>
      <c r="AG2028" s="34"/>
      <c r="AH2028" s="34"/>
      <c r="AI2028" s="34"/>
      <c r="AJ2028" s="34"/>
      <c r="AK2028" s="34"/>
      <c r="AL2028" s="34"/>
      <c r="AM2028" s="34"/>
      <c r="AN2028" s="34"/>
      <c r="AO2028" s="34"/>
      <c r="AP2028" s="34"/>
      <c r="AQ2028" s="34"/>
      <c r="AR2028" s="34"/>
      <c r="AS2028" s="34"/>
      <c r="AT2028" s="34"/>
      <c r="AU2028" s="34"/>
      <c r="AV2028" s="34"/>
      <c r="AW2028" s="34"/>
      <c r="AX2028" s="34"/>
      <c r="AY2028" s="34"/>
      <c r="AZ2028" s="34"/>
      <c r="BA2028" s="34"/>
      <c r="BB2028" s="34"/>
      <c r="BC2028" s="34"/>
    </row>
    <row r="2029" spans="1:55">
      <c r="A2029" s="34"/>
      <c r="B2029" s="34"/>
      <c r="C2029" s="34"/>
      <c r="D2029" s="34"/>
      <c r="E2029" s="34"/>
      <c r="F2029" s="34"/>
      <c r="G2029" s="34"/>
      <c r="H2029" s="34"/>
      <c r="I2029" s="34"/>
      <c r="J2029" s="34"/>
      <c r="K2029" s="34"/>
      <c r="L2029" s="34"/>
      <c r="M2029" s="34"/>
      <c r="N2029" s="34"/>
      <c r="O2029" s="34"/>
      <c r="P2029" s="34"/>
      <c r="Q2029" s="34"/>
      <c r="R2029" s="34"/>
      <c r="S2029" s="34"/>
      <c r="T2029" s="34"/>
      <c r="U2029" s="34"/>
      <c r="V2029" s="34"/>
      <c r="W2029" s="34"/>
      <c r="X2029" s="34"/>
      <c r="Y2029" s="34"/>
      <c r="Z2029" s="34"/>
      <c r="AA2029" s="34"/>
      <c r="AB2029" s="34"/>
      <c r="AC2029" s="34"/>
      <c r="AD2029" s="34"/>
      <c r="AE2029" s="34"/>
      <c r="AF2029" s="34"/>
      <c r="AG2029" s="34"/>
      <c r="AH2029" s="34"/>
      <c r="AI2029" s="34"/>
      <c r="AJ2029" s="34"/>
      <c r="AK2029" s="34"/>
      <c r="AL2029" s="34"/>
      <c r="AM2029" s="34"/>
      <c r="AN2029" s="34"/>
      <c r="AO2029" s="34"/>
      <c r="AP2029" s="34"/>
      <c r="AQ2029" s="34"/>
      <c r="AR2029" s="34"/>
      <c r="AS2029" s="34"/>
      <c r="AT2029" s="34"/>
      <c r="AU2029" s="34"/>
      <c r="AV2029" s="34"/>
      <c r="AW2029" s="34"/>
      <c r="AX2029" s="34"/>
      <c r="AY2029" s="34"/>
      <c r="AZ2029" s="34"/>
      <c r="BA2029" s="34"/>
      <c r="BB2029" s="34"/>
      <c r="BC2029" s="34"/>
    </row>
    <row r="2030" spans="1:55">
      <c r="A2030" s="34"/>
      <c r="B2030" s="34"/>
      <c r="C2030" s="34"/>
      <c r="D2030" s="34"/>
      <c r="E2030" s="34"/>
      <c r="F2030" s="34"/>
      <c r="G2030" s="34"/>
      <c r="H2030" s="34"/>
      <c r="I2030" s="34"/>
      <c r="J2030" s="34"/>
      <c r="K2030" s="34"/>
      <c r="L2030" s="34"/>
      <c r="M2030" s="34"/>
      <c r="N2030" s="34"/>
      <c r="O2030" s="34"/>
      <c r="P2030" s="34"/>
      <c r="Q2030" s="34"/>
      <c r="R2030" s="34"/>
      <c r="S2030" s="34"/>
      <c r="T2030" s="34"/>
      <c r="U2030" s="34"/>
      <c r="V2030" s="34"/>
      <c r="W2030" s="34"/>
      <c r="X2030" s="34"/>
      <c r="Y2030" s="34"/>
      <c r="Z2030" s="34"/>
      <c r="AA2030" s="34"/>
      <c r="AB2030" s="34"/>
      <c r="AC2030" s="34"/>
      <c r="AD2030" s="34"/>
      <c r="AE2030" s="34"/>
      <c r="AF2030" s="34"/>
      <c r="AG2030" s="34"/>
      <c r="AH2030" s="34"/>
      <c r="AI2030" s="34"/>
      <c r="AJ2030" s="34"/>
      <c r="AK2030" s="34"/>
      <c r="AL2030" s="34"/>
      <c r="AM2030" s="34"/>
      <c r="AN2030" s="34"/>
      <c r="AO2030" s="34"/>
      <c r="AP2030" s="34"/>
      <c r="AQ2030" s="34"/>
      <c r="AR2030" s="34"/>
      <c r="AS2030" s="34"/>
      <c r="AT2030" s="34"/>
      <c r="AU2030" s="34"/>
      <c r="AV2030" s="34"/>
      <c r="AW2030" s="34"/>
      <c r="AX2030" s="34"/>
      <c r="AY2030" s="34"/>
      <c r="AZ2030" s="34"/>
      <c r="BA2030" s="34"/>
      <c r="BB2030" s="34"/>
      <c r="BC2030" s="34"/>
    </row>
    <row r="2031" spans="1:55">
      <c r="A2031" s="34"/>
      <c r="B2031" s="34"/>
      <c r="C2031" s="34"/>
      <c r="D2031" s="34"/>
      <c r="E2031" s="34"/>
      <c r="F2031" s="34"/>
      <c r="G2031" s="34"/>
      <c r="H2031" s="34"/>
      <c r="I2031" s="34"/>
      <c r="J2031" s="34"/>
      <c r="K2031" s="34"/>
      <c r="L2031" s="34"/>
      <c r="M2031" s="34"/>
      <c r="N2031" s="34"/>
      <c r="O2031" s="34"/>
      <c r="P2031" s="34"/>
      <c r="Q2031" s="34"/>
      <c r="R2031" s="34"/>
      <c r="S2031" s="34"/>
      <c r="T2031" s="34"/>
      <c r="U2031" s="34"/>
      <c r="V2031" s="34"/>
      <c r="W2031" s="34"/>
      <c r="X2031" s="34"/>
      <c r="Y2031" s="34"/>
      <c r="Z2031" s="34"/>
      <c r="AA2031" s="34"/>
      <c r="AB2031" s="34"/>
      <c r="AC2031" s="34"/>
      <c r="AD2031" s="34"/>
      <c r="AE2031" s="34"/>
      <c r="AF2031" s="34"/>
      <c r="AG2031" s="34"/>
      <c r="AH2031" s="34"/>
      <c r="AI2031" s="34"/>
      <c r="AJ2031" s="34"/>
      <c r="AK2031" s="34"/>
      <c r="AL2031" s="34"/>
      <c r="AM2031" s="34"/>
      <c r="AN2031" s="34"/>
      <c r="AO2031" s="34"/>
      <c r="AP2031" s="34"/>
      <c r="AQ2031" s="34"/>
      <c r="AR2031" s="34"/>
      <c r="AS2031" s="34"/>
      <c r="AT2031" s="34"/>
      <c r="AU2031" s="34"/>
      <c r="AV2031" s="34"/>
      <c r="AW2031" s="34"/>
      <c r="AX2031" s="34"/>
      <c r="AY2031" s="34"/>
      <c r="AZ2031" s="34"/>
      <c r="BA2031" s="34"/>
      <c r="BB2031" s="34"/>
      <c r="BC2031" s="34"/>
    </row>
    <row r="2032" spans="1:55">
      <c r="A2032" s="34"/>
      <c r="B2032" s="34"/>
      <c r="C2032" s="34"/>
      <c r="D2032" s="34"/>
      <c r="E2032" s="34"/>
      <c r="F2032" s="34"/>
      <c r="G2032" s="34"/>
      <c r="H2032" s="34"/>
      <c r="I2032" s="34"/>
      <c r="J2032" s="34"/>
      <c r="K2032" s="34"/>
      <c r="L2032" s="34"/>
      <c r="M2032" s="34"/>
      <c r="N2032" s="34"/>
      <c r="O2032" s="34"/>
      <c r="P2032" s="34"/>
      <c r="Q2032" s="34"/>
      <c r="R2032" s="34"/>
      <c r="S2032" s="34"/>
      <c r="T2032" s="34"/>
      <c r="U2032" s="34"/>
      <c r="V2032" s="34"/>
      <c r="W2032" s="34"/>
      <c r="X2032" s="34"/>
      <c r="Y2032" s="34"/>
      <c r="Z2032" s="34"/>
      <c r="AA2032" s="34"/>
      <c r="AB2032" s="34"/>
      <c r="AC2032" s="34"/>
      <c r="AD2032" s="34"/>
      <c r="AE2032" s="34"/>
      <c r="AF2032" s="34"/>
      <c r="AG2032" s="34"/>
      <c r="AH2032" s="34"/>
      <c r="AI2032" s="34"/>
      <c r="AJ2032" s="34"/>
      <c r="AK2032" s="34"/>
      <c r="AL2032" s="34"/>
      <c r="AM2032" s="34"/>
      <c r="AN2032" s="34"/>
      <c r="AO2032" s="34"/>
      <c r="AP2032" s="34"/>
      <c r="AQ2032" s="34"/>
      <c r="AR2032" s="34"/>
      <c r="AS2032" s="34"/>
      <c r="AT2032" s="34"/>
      <c r="AU2032" s="34"/>
      <c r="AV2032" s="34"/>
      <c r="AW2032" s="34"/>
      <c r="AX2032" s="34"/>
      <c r="AY2032" s="34"/>
      <c r="AZ2032" s="34"/>
      <c r="BA2032" s="34"/>
      <c r="BB2032" s="34"/>
      <c r="BC2032" s="34"/>
    </row>
    <row r="2033" spans="1:55">
      <c r="A2033" s="34"/>
      <c r="B2033" s="34"/>
      <c r="C2033" s="34"/>
      <c r="D2033" s="34"/>
      <c r="E2033" s="34"/>
      <c r="F2033" s="34"/>
      <c r="G2033" s="34"/>
      <c r="H2033" s="34"/>
      <c r="I2033" s="34"/>
      <c r="J2033" s="34"/>
      <c r="K2033" s="34"/>
      <c r="L2033" s="34"/>
      <c r="M2033" s="34"/>
      <c r="N2033" s="34"/>
      <c r="O2033" s="34"/>
      <c r="P2033" s="34"/>
      <c r="Q2033" s="34"/>
      <c r="R2033" s="34"/>
      <c r="S2033" s="34"/>
      <c r="T2033" s="34"/>
      <c r="U2033" s="34"/>
      <c r="V2033" s="34"/>
      <c r="W2033" s="34"/>
      <c r="X2033" s="34"/>
      <c r="Y2033" s="34"/>
      <c r="Z2033" s="34"/>
      <c r="AA2033" s="34"/>
      <c r="AB2033" s="34"/>
      <c r="AC2033" s="34"/>
      <c r="AD2033" s="34"/>
      <c r="AE2033" s="34"/>
      <c r="AF2033" s="34"/>
      <c r="AG2033" s="34"/>
      <c r="AH2033" s="34"/>
      <c r="AI2033" s="34"/>
      <c r="AJ2033" s="34"/>
      <c r="AK2033" s="34"/>
      <c r="AL2033" s="34"/>
      <c r="AM2033" s="34"/>
      <c r="AN2033" s="34"/>
      <c r="AO2033" s="34"/>
      <c r="AP2033" s="34"/>
      <c r="AQ2033" s="34"/>
      <c r="AR2033" s="34"/>
      <c r="AS2033" s="34"/>
      <c r="AT2033" s="34"/>
      <c r="AU2033" s="34"/>
      <c r="AV2033" s="34"/>
      <c r="AW2033" s="34"/>
      <c r="AX2033" s="34"/>
      <c r="AY2033" s="34"/>
      <c r="AZ2033" s="34"/>
      <c r="BA2033" s="34"/>
      <c r="BB2033" s="34"/>
      <c r="BC2033" s="34"/>
    </row>
    <row r="2034" spans="1:55">
      <c r="A2034" s="34"/>
      <c r="B2034" s="34"/>
      <c r="C2034" s="34"/>
      <c r="D2034" s="34"/>
      <c r="E2034" s="34"/>
      <c r="F2034" s="34"/>
      <c r="G2034" s="34"/>
      <c r="H2034" s="34"/>
      <c r="I2034" s="34"/>
      <c r="J2034" s="34"/>
      <c r="K2034" s="34"/>
      <c r="L2034" s="34"/>
      <c r="M2034" s="34"/>
      <c r="N2034" s="34"/>
      <c r="O2034" s="34"/>
      <c r="P2034" s="34"/>
      <c r="Q2034" s="34"/>
      <c r="R2034" s="34"/>
      <c r="S2034" s="34"/>
      <c r="T2034" s="34"/>
      <c r="U2034" s="34"/>
      <c r="V2034" s="34"/>
      <c r="W2034" s="34"/>
      <c r="X2034" s="34"/>
      <c r="Y2034" s="34"/>
      <c r="Z2034" s="34"/>
      <c r="AA2034" s="34"/>
      <c r="AB2034" s="34"/>
      <c r="AC2034" s="34"/>
      <c r="AD2034" s="34"/>
      <c r="AE2034" s="34"/>
      <c r="AF2034" s="34"/>
      <c r="AG2034" s="34"/>
      <c r="AH2034" s="34"/>
      <c r="AI2034" s="34"/>
      <c r="AJ2034" s="34"/>
      <c r="AK2034" s="34"/>
      <c r="AL2034" s="34"/>
      <c r="AM2034" s="34"/>
      <c r="AN2034" s="34"/>
      <c r="AO2034" s="34"/>
      <c r="AP2034" s="34"/>
      <c r="AQ2034" s="34"/>
      <c r="AR2034" s="34"/>
      <c r="AS2034" s="34"/>
      <c r="AT2034" s="34"/>
      <c r="AU2034" s="34"/>
      <c r="AV2034" s="34"/>
      <c r="AW2034" s="34"/>
      <c r="AX2034" s="34"/>
      <c r="AY2034" s="34"/>
      <c r="AZ2034" s="34"/>
      <c r="BA2034" s="34"/>
      <c r="BB2034" s="34"/>
      <c r="BC2034" s="34"/>
    </row>
    <row r="2035" spans="1:55">
      <c r="A2035" s="34"/>
      <c r="B2035" s="34"/>
      <c r="C2035" s="34"/>
      <c r="D2035" s="34"/>
      <c r="E2035" s="34"/>
      <c r="F2035" s="34"/>
      <c r="G2035" s="34"/>
      <c r="H2035" s="34"/>
      <c r="I2035" s="34"/>
      <c r="J2035" s="34"/>
      <c r="K2035" s="34"/>
      <c r="L2035" s="34"/>
      <c r="M2035" s="34"/>
      <c r="N2035" s="34"/>
      <c r="O2035" s="34"/>
      <c r="P2035" s="34"/>
      <c r="Q2035" s="34"/>
      <c r="R2035" s="34"/>
      <c r="S2035" s="34"/>
      <c r="T2035" s="34"/>
      <c r="U2035" s="34"/>
      <c r="V2035" s="34"/>
      <c r="W2035" s="34"/>
      <c r="X2035" s="34"/>
      <c r="Y2035" s="34"/>
      <c r="Z2035" s="34"/>
      <c r="AA2035" s="34"/>
      <c r="AB2035" s="34"/>
      <c r="AC2035" s="34"/>
      <c r="AD2035" s="34"/>
      <c r="AE2035" s="34"/>
      <c r="AF2035" s="34"/>
      <c r="AG2035" s="34"/>
      <c r="AH2035" s="34"/>
      <c r="AI2035" s="34"/>
      <c r="AJ2035" s="34"/>
      <c r="AK2035" s="34"/>
      <c r="AL2035" s="34"/>
      <c r="AM2035" s="34"/>
      <c r="AN2035" s="34"/>
      <c r="AO2035" s="34"/>
      <c r="AP2035" s="34"/>
      <c r="AQ2035" s="34"/>
      <c r="AR2035" s="34"/>
      <c r="AS2035" s="34"/>
      <c r="AT2035" s="34"/>
      <c r="AU2035" s="34"/>
      <c r="AV2035" s="34"/>
      <c r="AW2035" s="34"/>
      <c r="AX2035" s="34"/>
      <c r="AY2035" s="34"/>
      <c r="AZ2035" s="34"/>
      <c r="BA2035" s="34"/>
      <c r="BB2035" s="34"/>
      <c r="BC2035" s="34"/>
    </row>
    <row r="2036" spans="1:55">
      <c r="A2036" s="34"/>
      <c r="B2036" s="34"/>
      <c r="C2036" s="34"/>
      <c r="D2036" s="34"/>
      <c r="E2036" s="34"/>
      <c r="F2036" s="34"/>
      <c r="G2036" s="34"/>
      <c r="H2036" s="34"/>
      <c r="I2036" s="34"/>
      <c r="J2036" s="34"/>
      <c r="K2036" s="34"/>
      <c r="L2036" s="34"/>
      <c r="M2036" s="34"/>
      <c r="N2036" s="34"/>
      <c r="O2036" s="34"/>
      <c r="P2036" s="34"/>
      <c r="Q2036" s="34"/>
      <c r="R2036" s="34"/>
      <c r="S2036" s="34"/>
      <c r="T2036" s="34"/>
      <c r="U2036" s="34"/>
      <c r="V2036" s="34"/>
      <c r="W2036" s="34"/>
      <c r="X2036" s="34"/>
      <c r="Y2036" s="34"/>
      <c r="Z2036" s="34"/>
      <c r="AA2036" s="34"/>
      <c r="AB2036" s="34"/>
      <c r="AC2036" s="34"/>
      <c r="AD2036" s="34"/>
      <c r="AE2036" s="34"/>
      <c r="AF2036" s="34"/>
      <c r="AG2036" s="34"/>
      <c r="AH2036" s="34"/>
      <c r="AI2036" s="34"/>
      <c r="AJ2036" s="34"/>
      <c r="AK2036" s="34"/>
      <c r="AL2036" s="34"/>
      <c r="AM2036" s="34"/>
      <c r="AN2036" s="34"/>
      <c r="AO2036" s="34"/>
      <c r="AP2036" s="34"/>
      <c r="AQ2036" s="34"/>
      <c r="AR2036" s="34"/>
      <c r="AS2036" s="34"/>
      <c r="AT2036" s="34"/>
      <c r="AU2036" s="34"/>
      <c r="AV2036" s="34"/>
      <c r="AW2036" s="34"/>
      <c r="AX2036" s="34"/>
      <c r="AY2036" s="34"/>
      <c r="AZ2036" s="34"/>
      <c r="BA2036" s="34"/>
      <c r="BB2036" s="34"/>
      <c r="BC2036" s="34"/>
    </row>
    <row r="2037" spans="1:55">
      <c r="A2037" s="34"/>
      <c r="B2037" s="34"/>
      <c r="C2037" s="34"/>
      <c r="D2037" s="34"/>
      <c r="E2037" s="34"/>
      <c r="F2037" s="34"/>
      <c r="G2037" s="34"/>
      <c r="H2037" s="34"/>
      <c r="I2037" s="34"/>
      <c r="J2037" s="34"/>
      <c r="K2037" s="34"/>
      <c r="L2037" s="34"/>
      <c r="M2037" s="34"/>
      <c r="N2037" s="34"/>
      <c r="O2037" s="34"/>
      <c r="P2037" s="34"/>
      <c r="Q2037" s="34"/>
      <c r="R2037" s="34"/>
      <c r="S2037" s="34"/>
      <c r="T2037" s="34"/>
      <c r="U2037" s="34"/>
      <c r="V2037" s="34"/>
      <c r="W2037" s="34"/>
      <c r="X2037" s="34"/>
      <c r="Y2037" s="34"/>
      <c r="Z2037" s="34"/>
      <c r="AA2037" s="34"/>
      <c r="AB2037" s="34"/>
      <c r="AC2037" s="34"/>
      <c r="AD2037" s="34"/>
      <c r="AE2037" s="34"/>
      <c r="AF2037" s="34"/>
      <c r="AG2037" s="34"/>
      <c r="AH2037" s="34"/>
      <c r="AI2037" s="34"/>
      <c r="AJ2037" s="34"/>
      <c r="AK2037" s="34"/>
      <c r="AL2037" s="34"/>
      <c r="AM2037" s="34"/>
      <c r="AN2037" s="34"/>
      <c r="AO2037" s="34"/>
      <c r="AP2037" s="34"/>
      <c r="AQ2037" s="34"/>
      <c r="AR2037" s="34"/>
      <c r="AS2037" s="34"/>
      <c r="AT2037" s="34"/>
      <c r="AU2037" s="34"/>
      <c r="AV2037" s="34"/>
      <c r="AW2037" s="34"/>
      <c r="AX2037" s="34"/>
      <c r="AY2037" s="34"/>
      <c r="AZ2037" s="34"/>
      <c r="BA2037" s="34"/>
      <c r="BB2037" s="34"/>
      <c r="BC2037" s="34"/>
    </row>
    <row r="2038" spans="1:55">
      <c r="A2038" s="34"/>
      <c r="B2038" s="34"/>
      <c r="C2038" s="34"/>
      <c r="D2038" s="34"/>
      <c r="E2038" s="34"/>
      <c r="F2038" s="34"/>
      <c r="G2038" s="34"/>
      <c r="H2038" s="34"/>
      <c r="I2038" s="34"/>
      <c r="J2038" s="34"/>
      <c r="K2038" s="34"/>
      <c r="L2038" s="34"/>
      <c r="M2038" s="34"/>
      <c r="N2038" s="34"/>
      <c r="O2038" s="34"/>
      <c r="P2038" s="34"/>
      <c r="Q2038" s="34"/>
      <c r="R2038" s="34"/>
      <c r="S2038" s="34"/>
      <c r="T2038" s="34"/>
      <c r="U2038" s="34"/>
      <c r="V2038" s="34"/>
      <c r="W2038" s="34"/>
      <c r="X2038" s="34"/>
      <c r="Y2038" s="34"/>
      <c r="Z2038" s="34"/>
      <c r="AA2038" s="34"/>
      <c r="AB2038" s="34"/>
      <c r="AC2038" s="34"/>
      <c r="AD2038" s="34"/>
      <c r="AE2038" s="34"/>
      <c r="AF2038" s="34"/>
      <c r="AG2038" s="34"/>
      <c r="AH2038" s="34"/>
      <c r="AI2038" s="34"/>
      <c r="AJ2038" s="34"/>
      <c r="AK2038" s="34"/>
      <c r="AL2038" s="34"/>
      <c r="AM2038" s="34"/>
      <c r="AN2038" s="34"/>
      <c r="AO2038" s="34"/>
      <c r="AP2038" s="34"/>
      <c r="AQ2038" s="34"/>
      <c r="AR2038" s="34"/>
      <c r="AS2038" s="34"/>
      <c r="AT2038" s="34"/>
      <c r="AU2038" s="34"/>
      <c r="AV2038" s="34"/>
      <c r="AW2038" s="34"/>
      <c r="AX2038" s="34"/>
      <c r="AY2038" s="34"/>
      <c r="AZ2038" s="34"/>
      <c r="BA2038" s="34"/>
      <c r="BB2038" s="34"/>
      <c r="BC2038" s="34"/>
    </row>
    <row r="2039" spans="1:55">
      <c r="A2039" s="34"/>
      <c r="B2039" s="34"/>
      <c r="C2039" s="34"/>
      <c r="D2039" s="34"/>
      <c r="E2039" s="34"/>
      <c r="F2039" s="34"/>
      <c r="G2039" s="34"/>
      <c r="H2039" s="34"/>
      <c r="I2039" s="34"/>
      <c r="J2039" s="34"/>
      <c r="K2039" s="34"/>
      <c r="L2039" s="34"/>
      <c r="M2039" s="34"/>
      <c r="N2039" s="34"/>
      <c r="O2039" s="34"/>
      <c r="P2039" s="34"/>
      <c r="Q2039" s="34"/>
      <c r="R2039" s="34"/>
      <c r="S2039" s="34"/>
      <c r="T2039" s="34"/>
      <c r="U2039" s="34"/>
      <c r="V2039" s="34"/>
      <c r="W2039" s="34"/>
      <c r="X2039" s="34"/>
      <c r="Y2039" s="34"/>
      <c r="Z2039" s="34"/>
      <c r="AA2039" s="34"/>
      <c r="AB2039" s="34"/>
      <c r="AC2039" s="34"/>
      <c r="AD2039" s="34"/>
      <c r="AE2039" s="34"/>
      <c r="AF2039" s="34"/>
      <c r="AG2039" s="34"/>
      <c r="AH2039" s="34"/>
      <c r="AI2039" s="34"/>
      <c r="AJ2039" s="34"/>
      <c r="AK2039" s="34"/>
      <c r="AL2039" s="34"/>
      <c r="AM2039" s="34"/>
      <c r="AN2039" s="34"/>
      <c r="AO2039" s="34"/>
      <c r="AP2039" s="34"/>
      <c r="AQ2039" s="34"/>
      <c r="AR2039" s="34"/>
      <c r="AS2039" s="34"/>
      <c r="AT2039" s="34"/>
      <c r="AU2039" s="34"/>
      <c r="AV2039" s="34"/>
      <c r="AW2039" s="34"/>
      <c r="AX2039" s="34"/>
      <c r="AY2039" s="34"/>
      <c r="AZ2039" s="34"/>
      <c r="BA2039" s="34"/>
      <c r="BB2039" s="34"/>
      <c r="BC2039" s="34"/>
    </row>
    <row r="2040" spans="1:55">
      <c r="A2040" s="34"/>
      <c r="B2040" s="34"/>
      <c r="C2040" s="34"/>
      <c r="D2040" s="34"/>
      <c r="E2040" s="34"/>
      <c r="F2040" s="34"/>
      <c r="G2040" s="34"/>
      <c r="H2040" s="34"/>
      <c r="I2040" s="34"/>
      <c r="J2040" s="34"/>
      <c r="K2040" s="34"/>
      <c r="L2040" s="34"/>
      <c r="M2040" s="34"/>
      <c r="N2040" s="34"/>
      <c r="O2040" s="34"/>
      <c r="P2040" s="34"/>
      <c r="Q2040" s="34"/>
      <c r="R2040" s="34"/>
      <c r="S2040" s="34"/>
      <c r="T2040" s="34"/>
      <c r="U2040" s="34"/>
      <c r="V2040" s="34"/>
      <c r="W2040" s="34"/>
      <c r="X2040" s="34"/>
      <c r="Y2040" s="34"/>
      <c r="Z2040" s="34"/>
      <c r="AA2040" s="34"/>
      <c r="AB2040" s="34"/>
      <c r="AC2040" s="34"/>
      <c r="AD2040" s="34"/>
      <c r="AE2040" s="34"/>
      <c r="AF2040" s="34"/>
      <c r="AG2040" s="34"/>
      <c r="AH2040" s="34"/>
      <c r="AI2040" s="34"/>
      <c r="AJ2040" s="34"/>
      <c r="AK2040" s="34"/>
      <c r="AL2040" s="34"/>
      <c r="AM2040" s="34"/>
      <c r="AN2040" s="34"/>
      <c r="AO2040" s="34"/>
      <c r="AP2040" s="34"/>
      <c r="AQ2040" s="34"/>
      <c r="AR2040" s="34"/>
      <c r="AS2040" s="34"/>
      <c r="AT2040" s="34"/>
      <c r="AU2040" s="34"/>
      <c r="AV2040" s="34"/>
      <c r="AW2040" s="34"/>
      <c r="AX2040" s="34"/>
      <c r="AY2040" s="34"/>
      <c r="AZ2040" s="34"/>
      <c r="BA2040" s="34"/>
      <c r="BB2040" s="34"/>
      <c r="BC2040" s="34"/>
    </row>
    <row r="2041" spans="1:55">
      <c r="A2041" s="34"/>
      <c r="B2041" s="34"/>
      <c r="C2041" s="34"/>
      <c r="D2041" s="34"/>
      <c r="E2041" s="34"/>
      <c r="F2041" s="34"/>
      <c r="G2041" s="34"/>
      <c r="H2041" s="34"/>
      <c r="I2041" s="34"/>
      <c r="J2041" s="34"/>
      <c r="K2041" s="34"/>
      <c r="L2041" s="34"/>
      <c r="M2041" s="34"/>
      <c r="N2041" s="34"/>
      <c r="O2041" s="34"/>
      <c r="P2041" s="34"/>
      <c r="Q2041" s="34"/>
      <c r="R2041" s="34"/>
      <c r="S2041" s="34"/>
      <c r="T2041" s="34"/>
      <c r="U2041" s="34"/>
      <c r="V2041" s="34"/>
      <c r="W2041" s="34"/>
      <c r="X2041" s="34"/>
      <c r="Y2041" s="34"/>
      <c r="Z2041" s="34"/>
      <c r="AA2041" s="34"/>
      <c r="AB2041" s="34"/>
      <c r="AC2041" s="34"/>
      <c r="AD2041" s="34"/>
      <c r="AE2041" s="34"/>
      <c r="AF2041" s="34"/>
      <c r="AG2041" s="34"/>
      <c r="AH2041" s="34"/>
      <c r="AI2041" s="34"/>
      <c r="AJ2041" s="34"/>
      <c r="AK2041" s="34"/>
      <c r="AL2041" s="34"/>
      <c r="AM2041" s="34"/>
      <c r="AN2041" s="34"/>
      <c r="AO2041" s="34"/>
      <c r="AP2041" s="34"/>
      <c r="AQ2041" s="34"/>
      <c r="AR2041" s="34"/>
      <c r="AS2041" s="34"/>
      <c r="AT2041" s="34"/>
      <c r="AU2041" s="34"/>
      <c r="AV2041" s="34"/>
      <c r="AW2041" s="34"/>
      <c r="AX2041" s="34"/>
      <c r="AY2041" s="34"/>
      <c r="AZ2041" s="34"/>
      <c r="BA2041" s="34"/>
      <c r="BB2041" s="34"/>
      <c r="BC2041" s="34"/>
    </row>
    <row r="2042" spans="1:55">
      <c r="A2042" s="34"/>
      <c r="B2042" s="34"/>
      <c r="C2042" s="34"/>
      <c r="D2042" s="34"/>
      <c r="E2042" s="34"/>
      <c r="F2042" s="34"/>
      <c r="G2042" s="34"/>
      <c r="H2042" s="34"/>
      <c r="I2042" s="34"/>
      <c r="J2042" s="34"/>
      <c r="K2042" s="34"/>
      <c r="L2042" s="34"/>
      <c r="M2042" s="34"/>
      <c r="N2042" s="34"/>
      <c r="O2042" s="34"/>
      <c r="P2042" s="34"/>
      <c r="Q2042" s="34"/>
      <c r="R2042" s="34"/>
      <c r="S2042" s="34"/>
      <c r="T2042" s="34"/>
      <c r="U2042" s="34"/>
      <c r="V2042" s="34"/>
      <c r="W2042" s="34"/>
      <c r="X2042" s="34"/>
      <c r="Y2042" s="34"/>
      <c r="Z2042" s="34"/>
      <c r="AA2042" s="34"/>
      <c r="AB2042" s="34"/>
      <c r="AC2042" s="34"/>
      <c r="AD2042" s="34"/>
      <c r="AE2042" s="34"/>
      <c r="AF2042" s="34"/>
      <c r="AG2042" s="34"/>
      <c r="AH2042" s="34"/>
      <c r="AI2042" s="34"/>
      <c r="AJ2042" s="34"/>
      <c r="AK2042" s="34"/>
      <c r="AL2042" s="34"/>
      <c r="AM2042" s="34"/>
      <c r="AN2042" s="34"/>
      <c r="AO2042" s="34"/>
      <c r="AP2042" s="34"/>
      <c r="AQ2042" s="34"/>
      <c r="AR2042" s="34"/>
      <c r="AS2042" s="34"/>
      <c r="AT2042" s="34"/>
      <c r="AU2042" s="34"/>
      <c r="AV2042" s="34"/>
      <c r="AW2042" s="34"/>
      <c r="AX2042" s="34"/>
      <c r="AY2042" s="34"/>
      <c r="AZ2042" s="34"/>
      <c r="BA2042" s="34"/>
      <c r="BB2042" s="34"/>
      <c r="BC2042" s="34"/>
    </row>
    <row r="2043" spans="1:55">
      <c r="A2043" s="34"/>
      <c r="B2043" s="34"/>
      <c r="C2043" s="34"/>
      <c r="D2043" s="34"/>
      <c r="E2043" s="34"/>
      <c r="F2043" s="34"/>
      <c r="G2043" s="34"/>
      <c r="H2043" s="34"/>
      <c r="I2043" s="34"/>
      <c r="J2043" s="34"/>
      <c r="K2043" s="34"/>
      <c r="L2043" s="34"/>
      <c r="M2043" s="34"/>
      <c r="N2043" s="34"/>
      <c r="O2043" s="34"/>
      <c r="P2043" s="34"/>
      <c r="Q2043" s="34"/>
      <c r="R2043" s="34"/>
      <c r="S2043" s="34"/>
      <c r="T2043" s="34"/>
      <c r="U2043" s="34"/>
      <c r="V2043" s="34"/>
      <c r="W2043" s="34"/>
      <c r="X2043" s="34"/>
      <c r="Y2043" s="34"/>
      <c r="Z2043" s="34"/>
      <c r="AA2043" s="34"/>
      <c r="AB2043" s="34"/>
      <c r="AC2043" s="34"/>
      <c r="AD2043" s="34"/>
      <c r="AE2043" s="34"/>
      <c r="AF2043" s="34"/>
      <c r="AG2043" s="34"/>
      <c r="AH2043" s="34"/>
      <c r="AI2043" s="34"/>
      <c r="AJ2043" s="34"/>
      <c r="AK2043" s="34"/>
      <c r="AL2043" s="34"/>
      <c r="AM2043" s="34"/>
      <c r="AN2043" s="34"/>
      <c r="AO2043" s="34"/>
      <c r="AP2043" s="34"/>
      <c r="AQ2043" s="34"/>
      <c r="AR2043" s="34"/>
      <c r="AS2043" s="34"/>
      <c r="AT2043" s="34"/>
      <c r="AU2043" s="34"/>
      <c r="AV2043" s="34"/>
      <c r="AW2043" s="34"/>
      <c r="AX2043" s="34"/>
      <c r="AY2043" s="34"/>
      <c r="AZ2043" s="34"/>
      <c r="BA2043" s="34"/>
      <c r="BB2043" s="34"/>
      <c r="BC2043" s="34"/>
    </row>
    <row r="2044" spans="1:55">
      <c r="A2044" s="34"/>
      <c r="B2044" s="34"/>
      <c r="C2044" s="34"/>
      <c r="D2044" s="34"/>
      <c r="E2044" s="34"/>
      <c r="F2044" s="34"/>
      <c r="G2044" s="34"/>
      <c r="H2044" s="34"/>
      <c r="I2044" s="34"/>
      <c r="J2044" s="34"/>
      <c r="K2044" s="34"/>
      <c r="L2044" s="34"/>
      <c r="M2044" s="34"/>
      <c r="N2044" s="34"/>
      <c r="O2044" s="34"/>
      <c r="P2044" s="34"/>
      <c r="Q2044" s="34"/>
      <c r="R2044" s="34"/>
      <c r="S2044" s="34"/>
      <c r="T2044" s="34"/>
      <c r="U2044" s="34"/>
      <c r="V2044" s="34"/>
      <c r="W2044" s="34"/>
      <c r="X2044" s="34"/>
      <c r="Y2044" s="34"/>
      <c r="Z2044" s="34"/>
      <c r="AA2044" s="34"/>
      <c r="AB2044" s="34"/>
      <c r="AC2044" s="34"/>
      <c r="AD2044" s="34"/>
      <c r="AE2044" s="34"/>
      <c r="AF2044" s="34"/>
      <c r="AG2044" s="34"/>
      <c r="AH2044" s="34"/>
      <c r="AI2044" s="34"/>
      <c r="AJ2044" s="34"/>
      <c r="AK2044" s="34"/>
      <c r="AL2044" s="34"/>
      <c r="AM2044" s="34"/>
      <c r="AN2044" s="34"/>
      <c r="AO2044" s="34"/>
      <c r="AP2044" s="34"/>
      <c r="AQ2044" s="34"/>
      <c r="AR2044" s="34"/>
      <c r="AS2044" s="34"/>
      <c r="AT2044" s="34"/>
      <c r="AU2044" s="34"/>
      <c r="AV2044" s="34"/>
      <c r="AW2044" s="34"/>
      <c r="AX2044" s="34"/>
      <c r="AY2044" s="34"/>
      <c r="AZ2044" s="34"/>
      <c r="BA2044" s="34"/>
      <c r="BB2044" s="34"/>
      <c r="BC2044" s="34"/>
    </row>
    <row r="2045" spans="1:55">
      <c r="A2045" s="34"/>
      <c r="B2045" s="34"/>
      <c r="C2045" s="34"/>
      <c r="D2045" s="34"/>
      <c r="E2045" s="34"/>
      <c r="F2045" s="34"/>
      <c r="G2045" s="34"/>
      <c r="H2045" s="34"/>
      <c r="I2045" s="34"/>
      <c r="J2045" s="34"/>
      <c r="K2045" s="34"/>
      <c r="L2045" s="34"/>
      <c r="M2045" s="34"/>
      <c r="N2045" s="34"/>
      <c r="O2045" s="34"/>
      <c r="P2045" s="34"/>
      <c r="Q2045" s="34"/>
      <c r="R2045" s="34"/>
      <c r="S2045" s="34"/>
      <c r="T2045" s="34"/>
      <c r="U2045" s="34"/>
      <c r="V2045" s="34"/>
      <c r="W2045" s="34"/>
      <c r="X2045" s="34"/>
      <c r="Y2045" s="34"/>
      <c r="Z2045" s="34"/>
      <c r="AA2045" s="34"/>
      <c r="AB2045" s="34"/>
      <c r="AC2045" s="34"/>
      <c r="AD2045" s="34"/>
      <c r="AE2045" s="34"/>
      <c r="AF2045" s="34"/>
      <c r="AG2045" s="34"/>
      <c r="AH2045" s="34"/>
      <c r="AI2045" s="34"/>
      <c r="AJ2045" s="34"/>
      <c r="AK2045" s="34"/>
      <c r="AL2045" s="34"/>
      <c r="AM2045" s="34"/>
      <c r="AN2045" s="34"/>
      <c r="AO2045" s="34"/>
      <c r="AP2045" s="34"/>
      <c r="AQ2045" s="34"/>
      <c r="AR2045" s="34"/>
      <c r="AS2045" s="34"/>
      <c r="AT2045" s="34"/>
      <c r="AU2045" s="34"/>
      <c r="AV2045" s="34"/>
      <c r="AW2045" s="34"/>
      <c r="AX2045" s="34"/>
      <c r="AY2045" s="34"/>
      <c r="AZ2045" s="34"/>
      <c r="BA2045" s="34"/>
      <c r="BB2045" s="34"/>
      <c r="BC2045" s="34"/>
    </row>
    <row r="2046" spans="1:55">
      <c r="A2046" s="34"/>
      <c r="B2046" s="34"/>
      <c r="C2046" s="34"/>
      <c r="D2046" s="34"/>
      <c r="E2046" s="34"/>
      <c r="F2046" s="34"/>
      <c r="G2046" s="34"/>
      <c r="H2046" s="34"/>
      <c r="I2046" s="34"/>
      <c r="J2046" s="34"/>
      <c r="K2046" s="34"/>
      <c r="L2046" s="34"/>
      <c r="M2046" s="34"/>
      <c r="N2046" s="34"/>
      <c r="O2046" s="34"/>
      <c r="P2046" s="34"/>
      <c r="Q2046" s="34"/>
      <c r="R2046" s="34"/>
      <c r="S2046" s="34"/>
      <c r="T2046" s="34"/>
      <c r="U2046" s="34"/>
      <c r="V2046" s="34"/>
      <c r="W2046" s="34"/>
      <c r="X2046" s="34"/>
      <c r="Y2046" s="34"/>
      <c r="Z2046" s="34"/>
      <c r="AA2046" s="34"/>
      <c r="AB2046" s="34"/>
      <c r="AC2046" s="34"/>
      <c r="AD2046" s="34"/>
      <c r="AE2046" s="34"/>
      <c r="AF2046" s="34"/>
      <c r="AG2046" s="34"/>
      <c r="AH2046" s="34"/>
      <c r="AI2046" s="34"/>
      <c r="AJ2046" s="34"/>
      <c r="AK2046" s="34"/>
      <c r="AL2046" s="34"/>
      <c r="AM2046" s="34"/>
      <c r="AN2046" s="34"/>
      <c r="AO2046" s="34"/>
      <c r="AP2046" s="34"/>
      <c r="AQ2046" s="34"/>
      <c r="AR2046" s="34"/>
      <c r="AS2046" s="34"/>
      <c r="AT2046" s="34"/>
      <c r="AU2046" s="34"/>
      <c r="AV2046" s="34"/>
      <c r="AW2046" s="34"/>
      <c r="AX2046" s="34"/>
      <c r="AY2046" s="34"/>
      <c r="AZ2046" s="34"/>
      <c r="BA2046" s="34"/>
      <c r="BB2046" s="34"/>
      <c r="BC2046" s="34"/>
    </row>
    <row r="2047" spans="1:55">
      <c r="A2047" s="34"/>
      <c r="B2047" s="34"/>
      <c r="C2047" s="34"/>
      <c r="D2047" s="34"/>
      <c r="E2047" s="34"/>
      <c r="F2047" s="34"/>
      <c r="G2047" s="34"/>
      <c r="H2047" s="34"/>
      <c r="I2047" s="34"/>
      <c r="J2047" s="34"/>
      <c r="K2047" s="34"/>
      <c r="L2047" s="34"/>
      <c r="M2047" s="34"/>
      <c r="N2047" s="34"/>
      <c r="O2047" s="34"/>
      <c r="P2047" s="34"/>
      <c r="Q2047" s="34"/>
      <c r="R2047" s="34"/>
      <c r="S2047" s="34"/>
      <c r="T2047" s="34"/>
      <c r="U2047" s="34"/>
      <c r="V2047" s="34"/>
      <c r="W2047" s="34"/>
      <c r="X2047" s="34"/>
      <c r="Y2047" s="34"/>
      <c r="Z2047" s="34"/>
      <c r="AA2047" s="34"/>
      <c r="AB2047" s="34"/>
      <c r="AC2047" s="34"/>
      <c r="AD2047" s="34"/>
      <c r="AE2047" s="34"/>
      <c r="AF2047" s="34"/>
      <c r="AG2047" s="34"/>
      <c r="AH2047" s="34"/>
      <c r="AI2047" s="34"/>
      <c r="AJ2047" s="34"/>
      <c r="AK2047" s="34"/>
      <c r="AL2047" s="34"/>
      <c r="AM2047" s="34"/>
      <c r="AN2047" s="34"/>
      <c r="AO2047" s="34"/>
      <c r="AP2047" s="34"/>
      <c r="AQ2047" s="34"/>
      <c r="AR2047" s="34"/>
      <c r="AS2047" s="34"/>
      <c r="AT2047" s="34"/>
      <c r="AU2047" s="34"/>
      <c r="AV2047" s="34"/>
      <c r="AW2047" s="34"/>
      <c r="AX2047" s="34"/>
      <c r="AY2047" s="34"/>
      <c r="AZ2047" s="34"/>
      <c r="BA2047" s="34"/>
      <c r="BB2047" s="34"/>
      <c r="BC2047" s="34"/>
    </row>
    <row r="2048" spans="1:55">
      <c r="A2048" s="34"/>
      <c r="B2048" s="34"/>
      <c r="C2048" s="34"/>
      <c r="D2048" s="34"/>
      <c r="E2048" s="34"/>
      <c r="F2048" s="34"/>
      <c r="G2048" s="34"/>
      <c r="H2048" s="34"/>
      <c r="I2048" s="34"/>
      <c r="J2048" s="34"/>
      <c r="K2048" s="34"/>
      <c r="L2048" s="34"/>
      <c r="M2048" s="34"/>
      <c r="N2048" s="34"/>
      <c r="O2048" s="34"/>
      <c r="P2048" s="34"/>
      <c r="Q2048" s="34"/>
      <c r="R2048" s="34"/>
      <c r="S2048" s="34"/>
      <c r="T2048" s="34"/>
      <c r="U2048" s="34"/>
      <c r="V2048" s="34"/>
      <c r="W2048" s="34"/>
      <c r="X2048" s="34"/>
      <c r="Y2048" s="34"/>
      <c r="Z2048" s="34"/>
      <c r="AA2048" s="34"/>
      <c r="AB2048" s="34"/>
      <c r="AC2048" s="34"/>
      <c r="AD2048" s="34"/>
      <c r="AE2048" s="34"/>
      <c r="AF2048" s="34"/>
      <c r="AG2048" s="34"/>
      <c r="AH2048" s="34"/>
      <c r="AI2048" s="34"/>
      <c r="AJ2048" s="34"/>
      <c r="AK2048" s="34"/>
      <c r="AL2048" s="34"/>
      <c r="AM2048" s="34"/>
      <c r="AN2048" s="34"/>
      <c r="AO2048" s="34"/>
      <c r="AP2048" s="34"/>
      <c r="AQ2048" s="34"/>
      <c r="AR2048" s="34"/>
      <c r="AS2048" s="34"/>
      <c r="AT2048" s="34"/>
      <c r="AU2048" s="34"/>
      <c r="AV2048" s="34"/>
      <c r="AW2048" s="34"/>
      <c r="AX2048" s="34"/>
      <c r="AY2048" s="34"/>
      <c r="AZ2048" s="34"/>
      <c r="BA2048" s="34"/>
      <c r="BB2048" s="34"/>
      <c r="BC2048" s="34"/>
    </row>
    <row r="2049" spans="1:55">
      <c r="A2049" s="34"/>
      <c r="B2049" s="34"/>
      <c r="C2049" s="34"/>
      <c r="D2049" s="34"/>
      <c r="E2049" s="34"/>
      <c r="F2049" s="34"/>
      <c r="G2049" s="34"/>
      <c r="H2049" s="34"/>
      <c r="I2049" s="34"/>
      <c r="J2049" s="34"/>
      <c r="K2049" s="34"/>
      <c r="L2049" s="34"/>
      <c r="M2049" s="34"/>
      <c r="N2049" s="34"/>
      <c r="O2049" s="34"/>
      <c r="P2049" s="34"/>
      <c r="Q2049" s="34"/>
      <c r="R2049" s="34"/>
      <c r="S2049" s="34"/>
      <c r="T2049" s="34"/>
      <c r="U2049" s="34"/>
      <c r="V2049" s="34"/>
      <c r="W2049" s="34"/>
      <c r="X2049" s="34"/>
      <c r="Y2049" s="34"/>
      <c r="Z2049" s="34"/>
      <c r="AA2049" s="34"/>
      <c r="AB2049" s="34"/>
      <c r="AC2049" s="34"/>
      <c r="AD2049" s="34"/>
      <c r="AE2049" s="34"/>
      <c r="AF2049" s="34"/>
      <c r="AG2049" s="34"/>
      <c r="AH2049" s="34"/>
      <c r="AI2049" s="34"/>
      <c r="AJ2049" s="34"/>
      <c r="AK2049" s="34"/>
      <c r="AL2049" s="34"/>
      <c r="AM2049" s="34"/>
      <c r="AN2049" s="34"/>
      <c r="AO2049" s="34"/>
      <c r="AP2049" s="34"/>
      <c r="AQ2049" s="34"/>
      <c r="AR2049" s="34"/>
      <c r="AS2049" s="34"/>
      <c r="AT2049" s="34"/>
      <c r="AU2049" s="34"/>
      <c r="AV2049" s="34"/>
      <c r="AW2049" s="34"/>
      <c r="AX2049" s="34"/>
      <c r="AY2049" s="34"/>
      <c r="AZ2049" s="34"/>
      <c r="BA2049" s="34"/>
      <c r="BB2049" s="34"/>
      <c r="BC2049" s="34"/>
    </row>
    <row r="2050" spans="1:55">
      <c r="A2050" s="34"/>
      <c r="B2050" s="34"/>
      <c r="C2050" s="34"/>
      <c r="D2050" s="34"/>
      <c r="E2050" s="34"/>
      <c r="F2050" s="34"/>
      <c r="G2050" s="34"/>
      <c r="H2050" s="34"/>
      <c r="I2050" s="34"/>
      <c r="J2050" s="34"/>
      <c r="K2050" s="34"/>
      <c r="L2050" s="34"/>
      <c r="M2050" s="34"/>
      <c r="N2050" s="34"/>
      <c r="O2050" s="34"/>
      <c r="P2050" s="34"/>
      <c r="Q2050" s="34"/>
      <c r="R2050" s="34"/>
      <c r="S2050" s="34"/>
      <c r="T2050" s="34"/>
      <c r="U2050" s="34"/>
      <c r="V2050" s="34"/>
      <c r="W2050" s="34"/>
      <c r="X2050" s="34"/>
      <c r="Y2050" s="34"/>
      <c r="Z2050" s="34"/>
      <c r="AA2050" s="34"/>
      <c r="AB2050" s="34"/>
      <c r="AC2050" s="34"/>
      <c r="AD2050" s="34"/>
      <c r="AE2050" s="34"/>
      <c r="AF2050" s="34"/>
      <c r="AG2050" s="34"/>
      <c r="AH2050" s="34"/>
      <c r="AI2050" s="34"/>
      <c r="AJ2050" s="34"/>
      <c r="AK2050" s="34"/>
      <c r="AL2050" s="34"/>
      <c r="AM2050" s="34"/>
      <c r="AN2050" s="34"/>
      <c r="AO2050" s="34"/>
      <c r="AP2050" s="34"/>
      <c r="AQ2050" s="34"/>
      <c r="AR2050" s="34"/>
      <c r="AS2050" s="34"/>
      <c r="AT2050" s="34"/>
      <c r="AU2050" s="34"/>
      <c r="AV2050" s="34"/>
      <c r="AW2050" s="34"/>
      <c r="AX2050" s="34"/>
      <c r="AY2050" s="34"/>
      <c r="AZ2050" s="34"/>
      <c r="BA2050" s="34"/>
      <c r="BB2050" s="34"/>
      <c r="BC2050" s="34"/>
    </row>
    <row r="2051" spans="1:55">
      <c r="A2051" s="34"/>
      <c r="B2051" s="34"/>
      <c r="C2051" s="34"/>
      <c r="D2051" s="34"/>
      <c r="E2051" s="34"/>
      <c r="F2051" s="34"/>
      <c r="G2051" s="34"/>
      <c r="H2051" s="34"/>
      <c r="I2051" s="34"/>
      <c r="J2051" s="34"/>
      <c r="K2051" s="34"/>
      <c r="L2051" s="34"/>
      <c r="M2051" s="34"/>
      <c r="N2051" s="34"/>
      <c r="O2051" s="34"/>
      <c r="P2051" s="34"/>
      <c r="Q2051" s="34"/>
      <c r="R2051" s="34"/>
      <c r="S2051" s="34"/>
      <c r="T2051" s="34"/>
      <c r="U2051" s="34"/>
      <c r="V2051" s="34"/>
      <c r="W2051" s="34"/>
      <c r="X2051" s="34"/>
      <c r="Y2051" s="34"/>
      <c r="Z2051" s="34"/>
      <c r="AA2051" s="34"/>
      <c r="AB2051" s="34"/>
      <c r="AC2051" s="34"/>
      <c r="AD2051" s="34"/>
      <c r="AE2051" s="34"/>
      <c r="AF2051" s="34"/>
      <c r="AG2051" s="34"/>
      <c r="AH2051" s="34"/>
      <c r="AI2051" s="34"/>
      <c r="AJ2051" s="34"/>
      <c r="AK2051" s="34"/>
      <c r="AL2051" s="34"/>
      <c r="AM2051" s="34"/>
      <c r="AN2051" s="34"/>
      <c r="AO2051" s="34"/>
      <c r="AP2051" s="34"/>
      <c r="AQ2051" s="34"/>
      <c r="AR2051" s="34"/>
      <c r="AS2051" s="34"/>
      <c r="AT2051" s="34"/>
      <c r="AU2051" s="34"/>
      <c r="AV2051" s="34"/>
      <c r="AW2051" s="34"/>
      <c r="AX2051" s="34"/>
      <c r="AY2051" s="34"/>
      <c r="AZ2051" s="34"/>
      <c r="BA2051" s="34"/>
      <c r="BB2051" s="34"/>
      <c r="BC2051" s="34"/>
    </row>
    <row r="2052" spans="1:55">
      <c r="A2052" s="34"/>
      <c r="B2052" s="34"/>
      <c r="C2052" s="34"/>
      <c r="D2052" s="34"/>
      <c r="E2052" s="34"/>
      <c r="F2052" s="34"/>
      <c r="G2052" s="34"/>
      <c r="H2052" s="34"/>
      <c r="I2052" s="34"/>
      <c r="J2052" s="34"/>
      <c r="K2052" s="34"/>
      <c r="L2052" s="34"/>
      <c r="M2052" s="34"/>
      <c r="N2052" s="34"/>
      <c r="O2052" s="34"/>
      <c r="P2052" s="34"/>
      <c r="Q2052" s="34"/>
      <c r="R2052" s="34"/>
      <c r="S2052" s="34"/>
      <c r="T2052" s="34"/>
      <c r="U2052" s="34"/>
      <c r="V2052" s="34"/>
      <c r="W2052" s="34"/>
      <c r="X2052" s="34"/>
      <c r="Y2052" s="34"/>
      <c r="Z2052" s="34"/>
      <c r="AA2052" s="34"/>
      <c r="AB2052" s="34"/>
      <c r="AC2052" s="34"/>
      <c r="AD2052" s="34"/>
      <c r="AE2052" s="34"/>
      <c r="AF2052" s="34"/>
      <c r="AG2052" s="34"/>
      <c r="AH2052" s="34"/>
      <c r="AI2052" s="34"/>
      <c r="AJ2052" s="34"/>
      <c r="AK2052" s="34"/>
      <c r="AL2052" s="34"/>
      <c r="AM2052" s="34"/>
      <c r="AN2052" s="34"/>
      <c r="AO2052" s="34"/>
      <c r="AP2052" s="34"/>
      <c r="AQ2052" s="34"/>
      <c r="AR2052" s="34"/>
      <c r="AS2052" s="34"/>
      <c r="AT2052" s="34"/>
      <c r="AU2052" s="34"/>
      <c r="AV2052" s="34"/>
      <c r="AW2052" s="34"/>
      <c r="AX2052" s="34"/>
      <c r="AY2052" s="34"/>
      <c r="AZ2052" s="34"/>
      <c r="BA2052" s="34"/>
      <c r="BB2052" s="34"/>
      <c r="BC2052" s="34"/>
    </row>
    <row r="2053" spans="1:55">
      <c r="A2053" s="34"/>
      <c r="B2053" s="34"/>
      <c r="C2053" s="34"/>
      <c r="D2053" s="34"/>
      <c r="E2053" s="34"/>
      <c r="F2053" s="34"/>
      <c r="G2053" s="34"/>
      <c r="H2053" s="34"/>
      <c r="I2053" s="34"/>
      <c r="J2053" s="34"/>
      <c r="K2053" s="34"/>
      <c r="L2053" s="34"/>
      <c r="M2053" s="34"/>
      <c r="N2053" s="34"/>
      <c r="O2053" s="34"/>
      <c r="P2053" s="34"/>
      <c r="Q2053" s="34"/>
      <c r="R2053" s="34"/>
      <c r="S2053" s="34"/>
      <c r="T2053" s="34"/>
      <c r="U2053" s="34"/>
      <c r="V2053" s="34"/>
      <c r="W2053" s="34"/>
      <c r="X2053" s="34"/>
      <c r="Y2053" s="34"/>
      <c r="Z2053" s="34"/>
      <c r="AA2053" s="34"/>
      <c r="AB2053" s="34"/>
      <c r="AC2053" s="34"/>
      <c r="AD2053" s="34"/>
      <c r="AE2053" s="34"/>
      <c r="AF2053" s="34"/>
      <c r="AG2053" s="34"/>
      <c r="AH2053" s="34"/>
      <c r="AI2053" s="34"/>
      <c r="AJ2053" s="34"/>
      <c r="AK2053" s="34"/>
      <c r="AL2053" s="34"/>
      <c r="AM2053" s="34"/>
      <c r="AN2053" s="34"/>
      <c r="AO2053" s="34"/>
      <c r="AP2053" s="34"/>
      <c r="AQ2053" s="34"/>
      <c r="AR2053" s="34"/>
      <c r="AS2053" s="34"/>
      <c r="AT2053" s="34"/>
      <c r="AU2053" s="34"/>
      <c r="AV2053" s="34"/>
      <c r="AW2053" s="34"/>
      <c r="AX2053" s="34"/>
      <c r="AY2053" s="34"/>
      <c r="AZ2053" s="34"/>
      <c r="BA2053" s="34"/>
      <c r="BB2053" s="34"/>
      <c r="BC2053" s="34"/>
    </row>
    <row r="2054" spans="1:55">
      <c r="A2054" s="34"/>
      <c r="B2054" s="34"/>
      <c r="C2054" s="34"/>
      <c r="D2054" s="34"/>
      <c r="E2054" s="34"/>
      <c r="F2054" s="34"/>
      <c r="G2054" s="34"/>
      <c r="H2054" s="34"/>
      <c r="I2054" s="34"/>
      <c r="J2054" s="34"/>
      <c r="K2054" s="34"/>
      <c r="L2054" s="34"/>
      <c r="M2054" s="34"/>
      <c r="N2054" s="34"/>
      <c r="O2054" s="34"/>
      <c r="P2054" s="34"/>
      <c r="Q2054" s="34"/>
      <c r="R2054" s="34"/>
      <c r="S2054" s="34"/>
      <c r="T2054" s="34"/>
      <c r="U2054" s="34"/>
      <c r="V2054" s="34"/>
      <c r="W2054" s="34"/>
      <c r="X2054" s="34"/>
      <c r="Y2054" s="34"/>
      <c r="Z2054" s="34"/>
      <c r="AA2054" s="34"/>
      <c r="AB2054" s="34"/>
      <c r="AC2054" s="34"/>
      <c r="AD2054" s="34"/>
      <c r="AE2054" s="34"/>
      <c r="AF2054" s="34"/>
      <c r="AG2054" s="34"/>
      <c r="AH2054" s="34"/>
      <c r="AI2054" s="34"/>
      <c r="AJ2054" s="34"/>
      <c r="AK2054" s="34"/>
      <c r="AL2054" s="34"/>
      <c r="AM2054" s="34"/>
      <c r="AN2054" s="34"/>
      <c r="AO2054" s="34"/>
      <c r="AP2054" s="34"/>
      <c r="AQ2054" s="34"/>
      <c r="AR2054" s="34"/>
      <c r="AS2054" s="34"/>
      <c r="AT2054" s="34"/>
      <c r="AU2054" s="34"/>
      <c r="AV2054" s="34"/>
      <c r="AW2054" s="34"/>
      <c r="AX2054" s="34"/>
      <c r="AY2054" s="34"/>
      <c r="AZ2054" s="34"/>
      <c r="BA2054" s="34"/>
      <c r="BB2054" s="34"/>
      <c r="BC2054" s="34"/>
    </row>
    <row r="2055" spans="1:55">
      <c r="A2055" s="34"/>
      <c r="B2055" s="34"/>
      <c r="C2055" s="34"/>
      <c r="D2055" s="34"/>
      <c r="E2055" s="34"/>
      <c r="F2055" s="34"/>
      <c r="G2055" s="34"/>
      <c r="H2055" s="34"/>
      <c r="I2055" s="34"/>
      <c r="J2055" s="34"/>
      <c r="K2055" s="34"/>
      <c r="L2055" s="34"/>
      <c r="M2055" s="34"/>
      <c r="N2055" s="34"/>
      <c r="O2055" s="34"/>
      <c r="P2055" s="34"/>
      <c r="Q2055" s="34"/>
      <c r="R2055" s="34"/>
      <c r="S2055" s="34"/>
      <c r="T2055" s="34"/>
      <c r="U2055" s="34"/>
      <c r="V2055" s="34"/>
      <c r="W2055" s="34"/>
      <c r="X2055" s="34"/>
      <c r="Y2055" s="34"/>
      <c r="Z2055" s="34"/>
      <c r="AA2055" s="34"/>
      <c r="AB2055" s="34"/>
      <c r="AC2055" s="34"/>
      <c r="AD2055" s="34"/>
      <c r="AE2055" s="34"/>
      <c r="AF2055" s="34"/>
      <c r="AG2055" s="34"/>
      <c r="AH2055" s="34"/>
      <c r="AI2055" s="34"/>
      <c r="AJ2055" s="34"/>
      <c r="AK2055" s="34"/>
      <c r="AL2055" s="34"/>
      <c r="AM2055" s="34"/>
      <c r="AN2055" s="34"/>
      <c r="AO2055" s="34"/>
      <c r="AP2055" s="34"/>
      <c r="AQ2055" s="34"/>
      <c r="AR2055" s="34"/>
      <c r="AS2055" s="34"/>
      <c r="AT2055" s="34"/>
      <c r="AU2055" s="34"/>
      <c r="AV2055" s="34"/>
      <c r="AW2055" s="34"/>
      <c r="AX2055" s="34"/>
      <c r="AY2055" s="34"/>
      <c r="AZ2055" s="34"/>
      <c r="BA2055" s="34"/>
      <c r="BB2055" s="34"/>
      <c r="BC2055" s="34"/>
    </row>
    <row r="2056" spans="1:55">
      <c r="A2056" s="34"/>
      <c r="B2056" s="34"/>
      <c r="C2056" s="34"/>
      <c r="D2056" s="34"/>
      <c r="E2056" s="34"/>
      <c r="F2056" s="34"/>
      <c r="G2056" s="34"/>
      <c r="H2056" s="34"/>
      <c r="I2056" s="34"/>
      <c r="J2056" s="34"/>
      <c r="K2056" s="34"/>
      <c r="L2056" s="34"/>
      <c r="M2056" s="34"/>
      <c r="N2056" s="34"/>
      <c r="O2056" s="34"/>
      <c r="P2056" s="34"/>
      <c r="Q2056" s="34"/>
      <c r="R2056" s="34"/>
      <c r="S2056" s="34"/>
      <c r="T2056" s="34"/>
      <c r="U2056" s="34"/>
      <c r="V2056" s="34"/>
      <c r="W2056" s="34"/>
      <c r="X2056" s="34"/>
      <c r="Y2056" s="34"/>
      <c r="Z2056" s="34"/>
      <c r="AA2056" s="34"/>
      <c r="AB2056" s="34"/>
      <c r="AC2056" s="34"/>
      <c r="AD2056" s="34"/>
      <c r="AE2056" s="34"/>
      <c r="AF2056" s="34"/>
      <c r="AG2056" s="34"/>
      <c r="AH2056" s="34"/>
      <c r="AI2056" s="34"/>
      <c r="AJ2056" s="34"/>
      <c r="AK2056" s="34"/>
      <c r="AL2056" s="34"/>
      <c r="AM2056" s="34"/>
      <c r="AN2056" s="34"/>
      <c r="AO2056" s="34"/>
      <c r="AP2056" s="34"/>
      <c r="AQ2056" s="34"/>
      <c r="AR2056" s="34"/>
      <c r="AS2056" s="34"/>
      <c r="AT2056" s="34"/>
      <c r="AU2056" s="34"/>
      <c r="AV2056" s="34"/>
      <c r="AW2056" s="34"/>
      <c r="AX2056" s="34"/>
      <c r="AY2056" s="34"/>
      <c r="AZ2056" s="34"/>
      <c r="BA2056" s="34"/>
      <c r="BB2056" s="34"/>
      <c r="BC2056" s="34"/>
    </row>
    <row r="2057" spans="1:55">
      <c r="A2057" s="34"/>
      <c r="B2057" s="34"/>
      <c r="C2057" s="34"/>
      <c r="D2057" s="34"/>
      <c r="E2057" s="34"/>
      <c r="F2057" s="34"/>
      <c r="G2057" s="34"/>
      <c r="H2057" s="34"/>
      <c r="I2057" s="34"/>
      <c r="J2057" s="34"/>
      <c r="K2057" s="34"/>
      <c r="L2057" s="34"/>
      <c r="M2057" s="34"/>
      <c r="N2057" s="34"/>
      <c r="O2057" s="34"/>
      <c r="P2057" s="34"/>
      <c r="Q2057" s="34"/>
      <c r="R2057" s="34"/>
      <c r="S2057" s="34"/>
      <c r="T2057" s="34"/>
      <c r="U2057" s="34"/>
      <c r="V2057" s="34"/>
      <c r="W2057" s="34"/>
      <c r="X2057" s="34"/>
      <c r="Y2057" s="34"/>
      <c r="Z2057" s="34"/>
      <c r="AA2057" s="34"/>
      <c r="AB2057" s="34"/>
      <c r="AC2057" s="34"/>
      <c r="AD2057" s="34"/>
      <c r="AE2057" s="34"/>
      <c r="AF2057" s="34"/>
      <c r="AG2057" s="34"/>
      <c r="AH2057" s="34"/>
      <c r="AI2057" s="34"/>
      <c r="AJ2057" s="34"/>
      <c r="AK2057" s="34"/>
      <c r="AL2057" s="34"/>
      <c r="AM2057" s="34"/>
      <c r="AN2057" s="34"/>
      <c r="AO2057" s="34"/>
      <c r="AP2057" s="34"/>
      <c r="AQ2057" s="34"/>
      <c r="AR2057" s="34"/>
      <c r="AS2057" s="34"/>
      <c r="AT2057" s="34"/>
      <c r="AU2057" s="34"/>
      <c r="AV2057" s="34"/>
      <c r="AW2057" s="34"/>
      <c r="AX2057" s="34"/>
      <c r="AY2057" s="34"/>
      <c r="AZ2057" s="34"/>
      <c r="BA2057" s="34"/>
      <c r="BB2057" s="34"/>
      <c r="BC2057" s="34"/>
    </row>
    <row r="2058" spans="1:55">
      <c r="A2058" s="34"/>
      <c r="B2058" s="34"/>
      <c r="C2058" s="34"/>
      <c r="D2058" s="34"/>
      <c r="E2058" s="34"/>
      <c r="F2058" s="34"/>
      <c r="G2058" s="34"/>
      <c r="H2058" s="34"/>
      <c r="I2058" s="34"/>
      <c r="J2058" s="34"/>
      <c r="K2058" s="34"/>
      <c r="L2058" s="34"/>
      <c r="M2058" s="34"/>
      <c r="N2058" s="34"/>
      <c r="O2058" s="34"/>
      <c r="P2058" s="34"/>
      <c r="Q2058" s="34"/>
      <c r="R2058" s="34"/>
      <c r="S2058" s="34"/>
      <c r="T2058" s="34"/>
      <c r="U2058" s="34"/>
      <c r="V2058" s="34"/>
      <c r="W2058" s="34"/>
      <c r="X2058" s="34"/>
      <c r="Y2058" s="34"/>
      <c r="Z2058" s="34"/>
      <c r="AA2058" s="34"/>
      <c r="AB2058" s="34"/>
      <c r="AC2058" s="34"/>
      <c r="AD2058" s="34"/>
      <c r="AE2058" s="34"/>
      <c r="AF2058" s="34"/>
      <c r="AG2058" s="34"/>
      <c r="AH2058" s="34"/>
      <c r="AI2058" s="34"/>
      <c r="AJ2058" s="34"/>
      <c r="AK2058" s="34"/>
      <c r="AL2058" s="34"/>
      <c r="AM2058" s="34"/>
      <c r="AN2058" s="34"/>
      <c r="AO2058" s="34"/>
      <c r="AP2058" s="34"/>
      <c r="AQ2058" s="34"/>
      <c r="AR2058" s="34"/>
      <c r="AS2058" s="34"/>
      <c r="AT2058" s="34"/>
      <c r="AU2058" s="34"/>
      <c r="AV2058" s="34"/>
      <c r="AW2058" s="34"/>
      <c r="AX2058" s="34"/>
      <c r="AY2058" s="34"/>
      <c r="AZ2058" s="34"/>
      <c r="BA2058" s="34"/>
      <c r="BB2058" s="34"/>
      <c r="BC2058" s="34"/>
    </row>
    <row r="2059" spans="1:55">
      <c r="A2059" s="34"/>
      <c r="B2059" s="34"/>
      <c r="C2059" s="34"/>
      <c r="D2059" s="34"/>
      <c r="E2059" s="34"/>
      <c r="F2059" s="34"/>
      <c r="G2059" s="34"/>
      <c r="H2059" s="34"/>
      <c r="I2059" s="34"/>
      <c r="J2059" s="34"/>
      <c r="K2059" s="34"/>
      <c r="L2059" s="34"/>
      <c r="M2059" s="34"/>
      <c r="N2059" s="34"/>
      <c r="O2059" s="34"/>
      <c r="P2059" s="34"/>
      <c r="Q2059" s="34"/>
      <c r="R2059" s="34"/>
      <c r="S2059" s="34"/>
      <c r="T2059" s="34"/>
      <c r="U2059" s="34"/>
      <c r="V2059" s="34"/>
      <c r="W2059" s="34"/>
      <c r="X2059" s="34"/>
      <c r="Y2059" s="34"/>
      <c r="Z2059" s="34"/>
      <c r="AA2059" s="34"/>
      <c r="AB2059" s="34"/>
      <c r="AC2059" s="34"/>
      <c r="AD2059" s="34"/>
      <c r="AE2059" s="34"/>
      <c r="AF2059" s="34"/>
      <c r="AG2059" s="34"/>
      <c r="AH2059" s="34"/>
      <c r="AI2059" s="34"/>
      <c r="AJ2059" s="34"/>
      <c r="AK2059" s="34"/>
      <c r="AL2059" s="34"/>
      <c r="AM2059" s="34"/>
      <c r="AN2059" s="34"/>
      <c r="AO2059" s="34"/>
      <c r="AP2059" s="34"/>
      <c r="AQ2059" s="34"/>
      <c r="AR2059" s="34"/>
      <c r="AS2059" s="34"/>
      <c r="AT2059" s="34"/>
      <c r="AU2059" s="34"/>
      <c r="AV2059" s="34"/>
      <c r="AW2059" s="34"/>
      <c r="AX2059" s="34"/>
      <c r="AY2059" s="34"/>
      <c r="AZ2059" s="34"/>
      <c r="BA2059" s="34"/>
      <c r="BB2059" s="34"/>
      <c r="BC2059" s="34"/>
    </row>
    <row r="2060" spans="1:55">
      <c r="A2060" s="34"/>
      <c r="B2060" s="34"/>
      <c r="C2060" s="34"/>
      <c r="D2060" s="34"/>
      <c r="E2060" s="34"/>
      <c r="F2060" s="34"/>
      <c r="G2060" s="34"/>
      <c r="H2060" s="34"/>
      <c r="I2060" s="34"/>
      <c r="J2060" s="34"/>
      <c r="K2060" s="34"/>
      <c r="L2060" s="34"/>
      <c r="M2060" s="34"/>
      <c r="N2060" s="34"/>
      <c r="O2060" s="34"/>
      <c r="P2060" s="34"/>
      <c r="Q2060" s="34"/>
      <c r="R2060" s="34"/>
      <c r="S2060" s="34"/>
      <c r="T2060" s="34"/>
      <c r="U2060" s="34"/>
      <c r="V2060" s="34"/>
      <c r="W2060" s="34"/>
      <c r="X2060" s="34"/>
      <c r="Y2060" s="34"/>
      <c r="Z2060" s="34"/>
      <c r="AA2060" s="34"/>
      <c r="AB2060" s="34"/>
      <c r="AC2060" s="34"/>
      <c r="AD2060" s="34"/>
      <c r="AE2060" s="34"/>
      <c r="AF2060" s="34"/>
      <c r="AG2060" s="34"/>
      <c r="AH2060" s="34"/>
      <c r="AI2060" s="34"/>
      <c r="AJ2060" s="34"/>
      <c r="AK2060" s="34"/>
      <c r="AL2060" s="34"/>
      <c r="AM2060" s="34"/>
      <c r="AN2060" s="34"/>
      <c r="AO2060" s="34"/>
      <c r="AP2060" s="34"/>
      <c r="AQ2060" s="34"/>
      <c r="AR2060" s="34"/>
      <c r="AS2060" s="34"/>
      <c r="AT2060" s="34"/>
      <c r="AU2060" s="34"/>
      <c r="AV2060" s="34"/>
      <c r="AW2060" s="34"/>
      <c r="AX2060" s="34"/>
      <c r="AY2060" s="34"/>
      <c r="AZ2060" s="34"/>
      <c r="BA2060" s="34"/>
      <c r="BB2060" s="34"/>
      <c r="BC2060" s="34"/>
    </row>
    <row r="2061" spans="1:55">
      <c r="A2061" s="34"/>
      <c r="B2061" s="34"/>
      <c r="C2061" s="34"/>
      <c r="D2061" s="34"/>
      <c r="E2061" s="34"/>
      <c r="F2061" s="34"/>
      <c r="G2061" s="34"/>
      <c r="H2061" s="34"/>
      <c r="I2061" s="34"/>
      <c r="J2061" s="34"/>
      <c r="K2061" s="34"/>
      <c r="L2061" s="34"/>
      <c r="M2061" s="34"/>
      <c r="N2061" s="34"/>
      <c r="O2061" s="34"/>
      <c r="P2061" s="34"/>
      <c r="Q2061" s="34"/>
      <c r="R2061" s="34"/>
      <c r="S2061" s="34"/>
      <c r="T2061" s="34"/>
      <c r="U2061" s="34"/>
      <c r="V2061" s="34"/>
      <c r="W2061" s="34"/>
      <c r="X2061" s="34"/>
      <c r="Y2061" s="34"/>
      <c r="Z2061" s="34"/>
      <c r="AA2061" s="34"/>
      <c r="AB2061" s="34"/>
      <c r="AC2061" s="34"/>
      <c r="AD2061" s="34"/>
      <c r="AE2061" s="34"/>
      <c r="AF2061" s="34"/>
      <c r="AG2061" s="34"/>
      <c r="AH2061" s="34"/>
      <c r="AI2061" s="34"/>
      <c r="AJ2061" s="34"/>
      <c r="AK2061" s="34"/>
      <c r="AL2061" s="34"/>
      <c r="AM2061" s="34"/>
      <c r="AN2061" s="34"/>
      <c r="AO2061" s="34"/>
      <c r="AP2061" s="34"/>
      <c r="AQ2061" s="34"/>
      <c r="AR2061" s="34"/>
      <c r="AS2061" s="34"/>
      <c r="AT2061" s="34"/>
      <c r="AU2061" s="34"/>
      <c r="AV2061" s="34"/>
      <c r="AW2061" s="34"/>
      <c r="AX2061" s="34"/>
      <c r="AY2061" s="34"/>
      <c r="AZ2061" s="34"/>
      <c r="BA2061" s="34"/>
      <c r="BB2061" s="34"/>
      <c r="BC2061" s="34"/>
    </row>
    <row r="2062" spans="1:55">
      <c r="A2062" s="34"/>
      <c r="B2062" s="34"/>
      <c r="C2062" s="34"/>
      <c r="D2062" s="34"/>
      <c r="E2062" s="34"/>
      <c r="F2062" s="34"/>
      <c r="G2062" s="34"/>
      <c r="H2062" s="34"/>
      <c r="I2062" s="34"/>
      <c r="J2062" s="34"/>
      <c r="K2062" s="34"/>
      <c r="L2062" s="34"/>
      <c r="M2062" s="34"/>
      <c r="N2062" s="34"/>
      <c r="O2062" s="34"/>
      <c r="P2062" s="34"/>
      <c r="Q2062" s="34"/>
      <c r="R2062" s="34"/>
      <c r="S2062" s="34"/>
      <c r="T2062" s="34"/>
      <c r="U2062" s="34"/>
      <c r="V2062" s="34"/>
      <c r="W2062" s="34"/>
      <c r="X2062" s="34"/>
      <c r="Y2062" s="34"/>
      <c r="Z2062" s="34"/>
      <c r="AA2062" s="34"/>
      <c r="AB2062" s="34"/>
      <c r="AC2062" s="34"/>
      <c r="AD2062" s="34"/>
      <c r="AE2062" s="34"/>
      <c r="AF2062" s="34"/>
      <c r="AG2062" s="34"/>
      <c r="AH2062" s="34"/>
      <c r="AI2062" s="34"/>
      <c r="AJ2062" s="34"/>
      <c r="AK2062" s="34"/>
      <c r="AL2062" s="34"/>
      <c r="AM2062" s="34"/>
      <c r="AN2062" s="34"/>
      <c r="AO2062" s="34"/>
      <c r="AP2062" s="34"/>
      <c r="AQ2062" s="34"/>
      <c r="AR2062" s="34"/>
      <c r="AS2062" s="34"/>
      <c r="AT2062" s="34"/>
      <c r="AU2062" s="34"/>
      <c r="AV2062" s="34"/>
      <c r="AW2062" s="34"/>
      <c r="AX2062" s="34"/>
      <c r="AY2062" s="34"/>
      <c r="AZ2062" s="34"/>
      <c r="BA2062" s="34"/>
      <c r="BB2062" s="34"/>
      <c r="BC2062" s="34"/>
    </row>
    <row r="2063" spans="1:55">
      <c r="A2063" s="34"/>
      <c r="B2063" s="34"/>
      <c r="C2063" s="34"/>
      <c r="D2063" s="34"/>
      <c r="E2063" s="34"/>
      <c r="F2063" s="34"/>
      <c r="G2063" s="34"/>
      <c r="H2063" s="34"/>
      <c r="I2063" s="34"/>
      <c r="J2063" s="34"/>
      <c r="K2063" s="34"/>
      <c r="L2063" s="34"/>
      <c r="M2063" s="34"/>
      <c r="N2063" s="34"/>
      <c r="O2063" s="34"/>
      <c r="P2063" s="34"/>
      <c r="Q2063" s="34"/>
      <c r="R2063" s="34"/>
      <c r="S2063" s="34"/>
      <c r="T2063" s="34"/>
      <c r="U2063" s="34"/>
      <c r="V2063" s="34"/>
      <c r="W2063" s="34"/>
      <c r="X2063" s="34"/>
      <c r="Y2063" s="34"/>
      <c r="Z2063" s="34"/>
      <c r="AA2063" s="34"/>
      <c r="AB2063" s="34"/>
      <c r="AC2063" s="34"/>
      <c r="AD2063" s="34"/>
      <c r="AE2063" s="34"/>
      <c r="AF2063" s="34"/>
      <c r="AG2063" s="34"/>
      <c r="AH2063" s="34"/>
      <c r="AI2063" s="34"/>
      <c r="AJ2063" s="34"/>
      <c r="AK2063" s="34"/>
      <c r="AL2063" s="34"/>
      <c r="AM2063" s="34"/>
      <c r="AN2063" s="34"/>
      <c r="AO2063" s="34"/>
      <c r="AP2063" s="34"/>
      <c r="AQ2063" s="34"/>
      <c r="AR2063" s="34"/>
      <c r="AS2063" s="34"/>
      <c r="AT2063" s="34"/>
      <c r="AU2063" s="34"/>
      <c r="AV2063" s="34"/>
      <c r="AW2063" s="34"/>
      <c r="AX2063" s="34"/>
      <c r="AY2063" s="34"/>
      <c r="AZ2063" s="34"/>
      <c r="BA2063" s="34"/>
      <c r="BB2063" s="34"/>
      <c r="BC2063" s="34"/>
    </row>
    <row r="2064" spans="1:55">
      <c r="A2064" s="34"/>
      <c r="B2064" s="34"/>
      <c r="C2064" s="34"/>
      <c r="D2064" s="34"/>
      <c r="E2064" s="34"/>
      <c r="F2064" s="34"/>
      <c r="G2064" s="34"/>
      <c r="H2064" s="34"/>
      <c r="I2064" s="34"/>
      <c r="J2064" s="34"/>
      <c r="K2064" s="34"/>
      <c r="L2064" s="34"/>
      <c r="M2064" s="34"/>
      <c r="N2064" s="34"/>
      <c r="O2064" s="34"/>
      <c r="P2064" s="34"/>
      <c r="Q2064" s="34"/>
      <c r="R2064" s="34"/>
      <c r="S2064" s="34"/>
      <c r="T2064" s="34"/>
      <c r="U2064" s="34"/>
      <c r="V2064" s="34"/>
      <c r="W2064" s="34"/>
      <c r="X2064" s="34"/>
      <c r="Y2064" s="34"/>
      <c r="Z2064" s="34"/>
      <c r="AA2064" s="34"/>
      <c r="AB2064" s="34"/>
      <c r="AC2064" s="34"/>
      <c r="AD2064" s="34"/>
      <c r="AE2064" s="34"/>
      <c r="AF2064" s="34"/>
      <c r="AG2064" s="34"/>
      <c r="AH2064" s="34"/>
      <c r="AI2064" s="34"/>
      <c r="AJ2064" s="34"/>
      <c r="AK2064" s="34"/>
      <c r="AL2064" s="34"/>
      <c r="AM2064" s="34"/>
      <c r="AN2064" s="34"/>
      <c r="AO2064" s="34"/>
      <c r="AP2064" s="34"/>
      <c r="AQ2064" s="34"/>
      <c r="AR2064" s="34"/>
      <c r="AS2064" s="34"/>
      <c r="AT2064" s="34"/>
      <c r="AU2064" s="34"/>
      <c r="AV2064" s="34"/>
      <c r="AW2064" s="34"/>
      <c r="AX2064" s="34"/>
      <c r="AY2064" s="34"/>
      <c r="AZ2064" s="34"/>
      <c r="BA2064" s="34"/>
      <c r="BB2064" s="34"/>
      <c r="BC2064" s="34"/>
    </row>
    <row r="2065" spans="1:55">
      <c r="A2065" s="34"/>
      <c r="B2065" s="34"/>
      <c r="C2065" s="34"/>
      <c r="D2065" s="34"/>
      <c r="E2065" s="34"/>
      <c r="F2065" s="34"/>
      <c r="G2065" s="34"/>
      <c r="H2065" s="34"/>
      <c r="I2065" s="34"/>
      <c r="J2065" s="34"/>
      <c r="K2065" s="34"/>
      <c r="L2065" s="34"/>
      <c r="M2065" s="34"/>
      <c r="N2065" s="34"/>
      <c r="O2065" s="34"/>
      <c r="P2065" s="34"/>
      <c r="Q2065" s="34"/>
      <c r="R2065" s="34"/>
      <c r="S2065" s="34"/>
      <c r="T2065" s="34"/>
      <c r="U2065" s="34"/>
      <c r="V2065" s="34"/>
      <c r="W2065" s="34"/>
      <c r="X2065" s="34"/>
      <c r="Y2065" s="34"/>
      <c r="Z2065" s="34"/>
      <c r="AA2065" s="34"/>
      <c r="AB2065" s="34"/>
      <c r="AC2065" s="34"/>
      <c r="AD2065" s="34"/>
      <c r="AE2065" s="34"/>
      <c r="AF2065" s="34"/>
      <c r="AG2065" s="34"/>
      <c r="AH2065" s="34"/>
      <c r="AI2065" s="34"/>
      <c r="AJ2065" s="34"/>
      <c r="AK2065" s="34"/>
      <c r="AL2065" s="34"/>
      <c r="AM2065" s="34"/>
      <c r="AN2065" s="34"/>
      <c r="AO2065" s="34"/>
      <c r="AP2065" s="34"/>
      <c r="AQ2065" s="34"/>
      <c r="AR2065" s="34"/>
      <c r="AS2065" s="34"/>
      <c r="AT2065" s="34"/>
      <c r="AU2065" s="34"/>
      <c r="AV2065" s="34"/>
      <c r="AW2065" s="34"/>
      <c r="AX2065" s="34"/>
      <c r="AY2065" s="34"/>
      <c r="AZ2065" s="34"/>
      <c r="BA2065" s="34"/>
      <c r="BB2065" s="34"/>
      <c r="BC2065" s="34"/>
    </row>
    <row r="2066" spans="1:55">
      <c r="A2066" s="34"/>
      <c r="B2066" s="34"/>
      <c r="C2066" s="34"/>
      <c r="D2066" s="34"/>
      <c r="E2066" s="34"/>
      <c r="F2066" s="34"/>
      <c r="G2066" s="34"/>
      <c r="H2066" s="34"/>
      <c r="I2066" s="34"/>
      <c r="J2066" s="34"/>
      <c r="K2066" s="34"/>
      <c r="L2066" s="34"/>
      <c r="M2066" s="34"/>
      <c r="N2066" s="34"/>
      <c r="O2066" s="34"/>
      <c r="P2066" s="34"/>
      <c r="Q2066" s="34"/>
      <c r="R2066" s="34"/>
      <c r="S2066" s="34"/>
      <c r="T2066" s="34"/>
      <c r="U2066" s="34"/>
      <c r="V2066" s="34"/>
      <c r="W2066" s="34"/>
      <c r="X2066" s="34"/>
      <c r="Y2066" s="34"/>
      <c r="Z2066" s="34"/>
      <c r="AA2066" s="34"/>
      <c r="AB2066" s="34"/>
      <c r="AC2066" s="34"/>
      <c r="AD2066" s="34"/>
      <c r="AE2066" s="34"/>
      <c r="AF2066" s="34"/>
      <c r="AG2066" s="34"/>
      <c r="AH2066" s="34"/>
      <c r="AI2066" s="34"/>
      <c r="AJ2066" s="34"/>
      <c r="AK2066" s="34"/>
      <c r="AL2066" s="34"/>
      <c r="AM2066" s="34"/>
      <c r="AN2066" s="34"/>
      <c r="AO2066" s="34"/>
      <c r="AP2066" s="34"/>
      <c r="AQ2066" s="34"/>
      <c r="AR2066" s="34"/>
      <c r="AS2066" s="34"/>
      <c r="AT2066" s="34"/>
      <c r="AU2066" s="34"/>
      <c r="AV2066" s="34"/>
      <c r="AW2066" s="34"/>
      <c r="AX2066" s="34"/>
      <c r="AY2066" s="34"/>
      <c r="AZ2066" s="34"/>
      <c r="BA2066" s="34"/>
      <c r="BB2066" s="34"/>
      <c r="BC2066" s="34"/>
    </row>
    <row r="2067" spans="1:55">
      <c r="A2067" s="34"/>
      <c r="B2067" s="34"/>
      <c r="C2067" s="34"/>
      <c r="D2067" s="34"/>
      <c r="E2067" s="34"/>
      <c r="F2067" s="34"/>
      <c r="G2067" s="34"/>
      <c r="H2067" s="34"/>
      <c r="I2067" s="34"/>
      <c r="J2067" s="34"/>
      <c r="K2067" s="34"/>
      <c r="L2067" s="34"/>
      <c r="M2067" s="34"/>
      <c r="N2067" s="34"/>
      <c r="O2067" s="34"/>
      <c r="P2067" s="34"/>
      <c r="Q2067" s="34"/>
      <c r="R2067" s="34"/>
      <c r="S2067" s="34"/>
      <c r="T2067" s="34"/>
      <c r="U2067" s="34"/>
      <c r="V2067" s="34"/>
      <c r="W2067" s="34"/>
      <c r="X2067" s="34"/>
      <c r="Y2067" s="34"/>
      <c r="Z2067" s="34"/>
      <c r="AA2067" s="34"/>
      <c r="AB2067" s="34"/>
      <c r="AC2067" s="34"/>
      <c r="AD2067" s="34"/>
      <c r="AE2067" s="34"/>
      <c r="AF2067" s="34"/>
      <c r="AG2067" s="34"/>
      <c r="AH2067" s="34"/>
      <c r="AI2067" s="34"/>
      <c r="AJ2067" s="34"/>
      <c r="AK2067" s="34"/>
      <c r="AL2067" s="34"/>
      <c r="AM2067" s="34"/>
      <c r="AN2067" s="34"/>
      <c r="AO2067" s="34"/>
      <c r="AP2067" s="34"/>
      <c r="AQ2067" s="34"/>
      <c r="AR2067" s="34"/>
      <c r="AS2067" s="34"/>
      <c r="AT2067" s="34"/>
      <c r="AU2067" s="34"/>
      <c r="AV2067" s="34"/>
      <c r="AW2067" s="34"/>
      <c r="AX2067" s="34"/>
      <c r="AY2067" s="34"/>
      <c r="AZ2067" s="34"/>
      <c r="BA2067" s="34"/>
      <c r="BB2067" s="34"/>
      <c r="BC2067" s="34"/>
    </row>
    <row r="2068" spans="1:55">
      <c r="A2068" s="34"/>
      <c r="B2068" s="34"/>
      <c r="C2068" s="34"/>
      <c r="D2068" s="34"/>
      <c r="E2068" s="34"/>
      <c r="F2068" s="34"/>
      <c r="G2068" s="34"/>
      <c r="H2068" s="34"/>
      <c r="I2068" s="34"/>
      <c r="J2068" s="34"/>
      <c r="K2068" s="34"/>
      <c r="L2068" s="34"/>
      <c r="M2068" s="34"/>
      <c r="N2068" s="34"/>
      <c r="O2068" s="34"/>
      <c r="P2068" s="34"/>
      <c r="Q2068" s="34"/>
      <c r="R2068" s="34"/>
      <c r="S2068" s="34"/>
      <c r="T2068" s="34"/>
      <c r="U2068" s="34"/>
      <c r="V2068" s="34"/>
      <c r="W2068" s="34"/>
      <c r="X2068" s="34"/>
      <c r="Y2068" s="34"/>
      <c r="Z2068" s="34"/>
      <c r="AA2068" s="34"/>
      <c r="AB2068" s="34"/>
      <c r="AC2068" s="34"/>
      <c r="AD2068" s="34"/>
      <c r="AE2068" s="34"/>
      <c r="AF2068" s="34"/>
      <c r="AG2068" s="34"/>
      <c r="AH2068" s="34"/>
      <c r="AI2068" s="34"/>
      <c r="AJ2068" s="34"/>
      <c r="AK2068" s="34"/>
      <c r="AL2068" s="34"/>
      <c r="AM2068" s="34"/>
      <c r="AN2068" s="34"/>
      <c r="AO2068" s="34"/>
      <c r="AP2068" s="34"/>
      <c r="AQ2068" s="34"/>
      <c r="AR2068" s="34"/>
      <c r="AS2068" s="34"/>
      <c r="AT2068" s="34"/>
      <c r="AU2068" s="34"/>
      <c r="AV2068" s="34"/>
      <c r="AW2068" s="34"/>
      <c r="AX2068" s="34"/>
      <c r="AY2068" s="34"/>
      <c r="AZ2068" s="34"/>
      <c r="BA2068" s="34"/>
      <c r="BB2068" s="34"/>
      <c r="BC2068" s="34"/>
    </row>
    <row r="2069" spans="1:55">
      <c r="A2069" s="34"/>
      <c r="B2069" s="34"/>
      <c r="C2069" s="34"/>
      <c r="D2069" s="34"/>
      <c r="E2069" s="34"/>
      <c r="F2069" s="34"/>
      <c r="G2069" s="34"/>
      <c r="H2069" s="34"/>
      <c r="I2069" s="34"/>
      <c r="J2069" s="34"/>
      <c r="K2069" s="34"/>
      <c r="L2069" s="34"/>
      <c r="M2069" s="34"/>
      <c r="N2069" s="34"/>
      <c r="O2069" s="34"/>
      <c r="P2069" s="34"/>
      <c r="Q2069" s="34"/>
      <c r="R2069" s="34"/>
      <c r="S2069" s="34"/>
      <c r="T2069" s="34"/>
      <c r="U2069" s="34"/>
      <c r="V2069" s="34"/>
      <c r="W2069" s="34"/>
      <c r="X2069" s="34"/>
      <c r="Y2069" s="34"/>
      <c r="Z2069" s="34"/>
      <c r="AA2069" s="34"/>
      <c r="AB2069" s="34"/>
      <c r="AC2069" s="34"/>
      <c r="AD2069" s="34"/>
      <c r="AE2069" s="34"/>
      <c r="AF2069" s="34"/>
      <c r="AG2069" s="34"/>
      <c r="AH2069" s="34"/>
      <c r="AI2069" s="34"/>
      <c r="AJ2069" s="34"/>
      <c r="AK2069" s="34"/>
      <c r="AL2069" s="34"/>
      <c r="AM2069" s="34"/>
      <c r="AN2069" s="34"/>
      <c r="AO2069" s="34"/>
      <c r="AP2069" s="34"/>
      <c r="AQ2069" s="34"/>
      <c r="AR2069" s="34"/>
      <c r="AS2069" s="34"/>
      <c r="AT2069" s="34"/>
      <c r="AU2069" s="34"/>
      <c r="AV2069" s="34"/>
      <c r="AW2069" s="34"/>
      <c r="AX2069" s="34"/>
      <c r="AY2069" s="34"/>
      <c r="AZ2069" s="34"/>
      <c r="BA2069" s="34"/>
      <c r="BB2069" s="34"/>
      <c r="BC2069" s="34"/>
    </row>
    <row r="2070" spans="1:55">
      <c r="A2070" s="34"/>
      <c r="B2070" s="34"/>
      <c r="C2070" s="34"/>
      <c r="D2070" s="34"/>
      <c r="E2070" s="34"/>
      <c r="F2070" s="34"/>
      <c r="G2070" s="34"/>
      <c r="H2070" s="34"/>
      <c r="I2070" s="34"/>
      <c r="J2070" s="34"/>
      <c r="K2070" s="34"/>
      <c r="L2070" s="34"/>
      <c r="M2070" s="34"/>
      <c r="N2070" s="34"/>
      <c r="O2070" s="34"/>
      <c r="P2070" s="34"/>
      <c r="Q2070" s="34"/>
      <c r="R2070" s="34"/>
      <c r="S2070" s="34"/>
      <c r="T2070" s="34"/>
      <c r="U2070" s="34"/>
      <c r="V2070" s="34"/>
      <c r="W2070" s="34"/>
      <c r="X2070" s="34"/>
      <c r="Y2070" s="34"/>
      <c r="Z2070" s="34"/>
      <c r="AA2070" s="34"/>
      <c r="AB2070" s="34"/>
      <c r="AC2070" s="34"/>
      <c r="AD2070" s="34"/>
      <c r="AE2070" s="34"/>
      <c r="AF2070" s="34"/>
      <c r="AG2070" s="34"/>
      <c r="AH2070" s="34"/>
      <c r="AI2070" s="34"/>
      <c r="AJ2070" s="34"/>
      <c r="AK2070" s="34"/>
      <c r="AL2070" s="34"/>
      <c r="AM2070" s="34"/>
      <c r="AN2070" s="34"/>
      <c r="AO2070" s="34"/>
      <c r="AP2070" s="34"/>
      <c r="AQ2070" s="34"/>
      <c r="AR2070" s="34"/>
      <c r="AS2070" s="34"/>
      <c r="AT2070" s="34"/>
      <c r="AU2070" s="34"/>
      <c r="AV2070" s="34"/>
      <c r="AW2070" s="34"/>
      <c r="AX2070" s="34"/>
      <c r="AY2070" s="34"/>
      <c r="AZ2070" s="34"/>
      <c r="BA2070" s="34"/>
      <c r="BB2070" s="34"/>
      <c r="BC2070" s="34"/>
    </row>
    <row r="2071" spans="1:55">
      <c r="A2071" s="34"/>
      <c r="B2071" s="34"/>
      <c r="C2071" s="34"/>
      <c r="D2071" s="34"/>
      <c r="E2071" s="34"/>
      <c r="F2071" s="34"/>
      <c r="G2071" s="34"/>
      <c r="H2071" s="34"/>
      <c r="I2071" s="34"/>
      <c r="J2071" s="34"/>
      <c r="K2071" s="34"/>
      <c r="L2071" s="34"/>
      <c r="M2071" s="34"/>
      <c r="N2071" s="34"/>
      <c r="O2071" s="34"/>
      <c r="P2071" s="34"/>
      <c r="Q2071" s="34"/>
      <c r="R2071" s="34"/>
      <c r="S2071" s="34"/>
      <c r="T2071" s="34"/>
      <c r="U2071" s="34"/>
      <c r="V2071" s="34"/>
      <c r="W2071" s="34"/>
      <c r="X2071" s="34"/>
      <c r="Y2071" s="34"/>
      <c r="Z2071" s="34"/>
      <c r="AA2071" s="34"/>
      <c r="AB2071" s="34"/>
      <c r="AC2071" s="34"/>
      <c r="AD2071" s="34"/>
      <c r="AE2071" s="34"/>
      <c r="AF2071" s="34"/>
      <c r="AG2071" s="34"/>
      <c r="AH2071" s="34"/>
      <c r="AI2071" s="34"/>
      <c r="AJ2071" s="34"/>
      <c r="AK2071" s="34"/>
      <c r="AL2071" s="34"/>
      <c r="AM2071" s="34"/>
      <c r="AN2071" s="34"/>
      <c r="AO2071" s="34"/>
      <c r="AP2071" s="34"/>
      <c r="AQ2071" s="34"/>
      <c r="AR2071" s="34"/>
      <c r="AS2071" s="34"/>
      <c r="AT2071" s="34"/>
      <c r="AU2071" s="34"/>
      <c r="AV2071" s="34"/>
      <c r="AW2071" s="34"/>
      <c r="AX2071" s="34"/>
      <c r="AY2071" s="34"/>
      <c r="AZ2071" s="34"/>
      <c r="BA2071" s="34"/>
      <c r="BB2071" s="34"/>
      <c r="BC2071" s="34"/>
    </row>
    <row r="2072" spans="1:55">
      <c r="A2072" s="34"/>
      <c r="B2072" s="34"/>
      <c r="C2072" s="34"/>
      <c r="D2072" s="34"/>
      <c r="E2072" s="34"/>
      <c r="F2072" s="34"/>
      <c r="G2072" s="34"/>
      <c r="H2072" s="34"/>
      <c r="I2072" s="34"/>
      <c r="J2072" s="34"/>
      <c r="K2072" s="34"/>
      <c r="L2072" s="34"/>
      <c r="M2072" s="34"/>
      <c r="N2072" s="34"/>
      <c r="O2072" s="34"/>
      <c r="P2072" s="34"/>
      <c r="Q2072" s="34"/>
      <c r="R2072" s="34"/>
      <c r="S2072" s="34"/>
      <c r="T2072" s="34"/>
      <c r="U2072" s="34"/>
      <c r="V2072" s="34"/>
      <c r="W2072" s="34"/>
      <c r="X2072" s="34"/>
      <c r="Y2072" s="34"/>
      <c r="Z2072" s="34"/>
      <c r="AA2072" s="34"/>
      <c r="AB2072" s="34"/>
      <c r="AC2072" s="34"/>
      <c r="AD2072" s="34"/>
      <c r="AE2072" s="34"/>
      <c r="AF2072" s="34"/>
      <c r="AG2072" s="34"/>
      <c r="AH2072" s="34"/>
      <c r="AI2072" s="34"/>
      <c r="AJ2072" s="34"/>
      <c r="AK2072" s="34"/>
      <c r="AL2072" s="34"/>
      <c r="AM2072" s="34"/>
      <c r="AN2072" s="34"/>
      <c r="AO2072" s="34"/>
      <c r="AP2072" s="34"/>
      <c r="AQ2072" s="34"/>
      <c r="AR2072" s="34"/>
      <c r="AS2072" s="34"/>
      <c r="AT2072" s="34"/>
      <c r="AU2072" s="34"/>
      <c r="AV2072" s="34"/>
      <c r="AW2072" s="34"/>
      <c r="AX2072" s="34"/>
      <c r="AY2072" s="34"/>
      <c r="AZ2072" s="34"/>
      <c r="BA2072" s="34"/>
      <c r="BB2072" s="34"/>
      <c r="BC2072" s="34"/>
    </row>
    <row r="2073" spans="1:55">
      <c r="A2073" s="34"/>
      <c r="B2073" s="34"/>
      <c r="C2073" s="34"/>
      <c r="D2073" s="34"/>
      <c r="E2073" s="34"/>
      <c r="F2073" s="34"/>
      <c r="G2073" s="34"/>
      <c r="H2073" s="34"/>
      <c r="I2073" s="34"/>
      <c r="J2073" s="34"/>
      <c r="K2073" s="34"/>
      <c r="L2073" s="34"/>
      <c r="M2073" s="34"/>
      <c r="N2073" s="34"/>
      <c r="O2073" s="34"/>
      <c r="P2073" s="34"/>
      <c r="Q2073" s="34"/>
      <c r="R2073" s="34"/>
      <c r="S2073" s="34"/>
      <c r="T2073" s="34"/>
      <c r="U2073" s="34"/>
      <c r="V2073" s="34"/>
      <c r="W2073" s="34"/>
      <c r="X2073" s="34"/>
      <c r="Y2073" s="34"/>
      <c r="Z2073" s="34"/>
      <c r="AA2073" s="34"/>
      <c r="AB2073" s="34"/>
      <c r="AC2073" s="34"/>
      <c r="AD2073" s="34"/>
      <c r="AE2073" s="34"/>
      <c r="AF2073" s="34"/>
      <c r="AG2073" s="34"/>
      <c r="AH2073" s="34"/>
      <c r="AI2073" s="34"/>
      <c r="AJ2073" s="34"/>
      <c r="AK2073" s="34"/>
      <c r="AL2073" s="34"/>
      <c r="AM2073" s="34"/>
      <c r="AN2073" s="34"/>
      <c r="AO2073" s="34"/>
      <c r="AP2073" s="34"/>
      <c r="AQ2073" s="34"/>
      <c r="AR2073" s="34"/>
      <c r="AS2073" s="34"/>
      <c r="AT2073" s="34"/>
      <c r="AU2073" s="34"/>
      <c r="AV2073" s="34"/>
      <c r="AW2073" s="34"/>
      <c r="AX2073" s="34"/>
      <c r="AY2073" s="34"/>
      <c r="AZ2073" s="34"/>
      <c r="BA2073" s="34"/>
      <c r="BB2073" s="34"/>
      <c r="BC2073" s="34"/>
    </row>
    <row r="2074" spans="1:55">
      <c r="A2074" s="34"/>
      <c r="B2074" s="34"/>
      <c r="C2074" s="34"/>
      <c r="D2074" s="34"/>
      <c r="E2074" s="34"/>
      <c r="F2074" s="34"/>
      <c r="G2074" s="34"/>
      <c r="H2074" s="34"/>
      <c r="I2074" s="34"/>
      <c r="J2074" s="34"/>
      <c r="K2074" s="34"/>
      <c r="L2074" s="34"/>
      <c r="M2074" s="34"/>
      <c r="N2074" s="34"/>
      <c r="O2074" s="34"/>
      <c r="P2074" s="34"/>
      <c r="Q2074" s="34"/>
      <c r="R2074" s="34"/>
      <c r="S2074" s="34"/>
      <c r="T2074" s="34"/>
      <c r="U2074" s="34"/>
      <c r="V2074" s="34"/>
      <c r="W2074" s="34"/>
      <c r="X2074" s="34"/>
      <c r="Y2074" s="34"/>
      <c r="Z2074" s="34"/>
      <c r="AA2074" s="34"/>
      <c r="AB2074" s="34"/>
      <c r="AC2074" s="34"/>
      <c r="AD2074" s="34"/>
      <c r="AE2074" s="34"/>
      <c r="AF2074" s="34"/>
      <c r="AG2074" s="34"/>
      <c r="AH2074" s="34"/>
      <c r="AI2074" s="34"/>
      <c r="AJ2074" s="34"/>
      <c r="AK2074" s="34"/>
      <c r="AL2074" s="34"/>
      <c r="AM2074" s="34"/>
      <c r="AN2074" s="34"/>
      <c r="AO2074" s="34"/>
      <c r="AP2074" s="34"/>
      <c r="AQ2074" s="34"/>
      <c r="AR2074" s="34"/>
      <c r="AS2074" s="34"/>
      <c r="AT2074" s="34"/>
      <c r="AU2074" s="34"/>
      <c r="AV2074" s="34"/>
      <c r="AW2074" s="34"/>
      <c r="AX2074" s="34"/>
      <c r="AY2074" s="34"/>
      <c r="AZ2074" s="34"/>
      <c r="BA2074" s="34"/>
      <c r="BB2074" s="34"/>
      <c r="BC2074" s="34"/>
    </row>
    <row r="2075" spans="1:55">
      <c r="A2075" s="34"/>
      <c r="B2075" s="34"/>
      <c r="C2075" s="34"/>
      <c r="D2075" s="34"/>
      <c r="E2075" s="34"/>
      <c r="F2075" s="34"/>
      <c r="G2075" s="34"/>
      <c r="H2075" s="34"/>
      <c r="I2075" s="34"/>
      <c r="J2075" s="34"/>
      <c r="K2075" s="34"/>
      <c r="L2075" s="34"/>
      <c r="M2075" s="34"/>
      <c r="N2075" s="34"/>
      <c r="O2075" s="34"/>
      <c r="P2075" s="34"/>
      <c r="Q2075" s="34"/>
      <c r="R2075" s="34"/>
      <c r="S2075" s="34"/>
      <c r="T2075" s="34"/>
      <c r="U2075" s="34"/>
      <c r="V2075" s="34"/>
      <c r="W2075" s="34"/>
      <c r="X2075" s="34"/>
      <c r="Y2075" s="34"/>
      <c r="Z2075" s="34"/>
      <c r="AA2075" s="34"/>
      <c r="AB2075" s="34"/>
      <c r="AC2075" s="34"/>
      <c r="AD2075" s="34"/>
      <c r="AE2075" s="34"/>
      <c r="AF2075" s="34"/>
      <c r="AG2075" s="34"/>
      <c r="AH2075" s="34"/>
      <c r="AI2075" s="34"/>
      <c r="AJ2075" s="34"/>
      <c r="AK2075" s="34"/>
      <c r="AL2075" s="34"/>
      <c r="AM2075" s="34"/>
      <c r="AN2075" s="34"/>
      <c r="AO2075" s="34"/>
      <c r="AP2075" s="34"/>
      <c r="AQ2075" s="34"/>
      <c r="AR2075" s="34"/>
      <c r="AS2075" s="34"/>
      <c r="AT2075" s="34"/>
      <c r="AU2075" s="34"/>
      <c r="AV2075" s="34"/>
      <c r="AW2075" s="34"/>
      <c r="AX2075" s="34"/>
      <c r="AY2075" s="34"/>
      <c r="AZ2075" s="34"/>
      <c r="BA2075" s="34"/>
      <c r="BB2075" s="34"/>
      <c r="BC2075" s="34"/>
    </row>
    <row r="2076" spans="1:55">
      <c r="A2076" s="34"/>
      <c r="B2076" s="34"/>
      <c r="C2076" s="34"/>
      <c r="D2076" s="34"/>
      <c r="E2076" s="34"/>
      <c r="F2076" s="34"/>
      <c r="G2076" s="34"/>
      <c r="H2076" s="34"/>
      <c r="I2076" s="34"/>
      <c r="J2076" s="34"/>
      <c r="K2076" s="34"/>
      <c r="L2076" s="34"/>
      <c r="M2076" s="34"/>
      <c r="N2076" s="34"/>
      <c r="O2076" s="34"/>
      <c r="P2076" s="34"/>
      <c r="Q2076" s="34"/>
      <c r="R2076" s="34"/>
      <c r="S2076" s="34"/>
      <c r="T2076" s="34"/>
      <c r="U2076" s="34"/>
      <c r="V2076" s="34"/>
      <c r="W2076" s="34"/>
      <c r="X2076" s="34"/>
      <c r="Y2076" s="34"/>
      <c r="Z2076" s="34"/>
      <c r="AA2076" s="34"/>
      <c r="AB2076" s="34"/>
      <c r="AC2076" s="34"/>
      <c r="AD2076" s="34"/>
      <c r="AE2076" s="34"/>
      <c r="AF2076" s="34"/>
      <c r="AG2076" s="34"/>
      <c r="AH2076" s="34"/>
      <c r="AI2076" s="34"/>
      <c r="AJ2076" s="34"/>
      <c r="AK2076" s="34"/>
      <c r="AL2076" s="34"/>
      <c r="AM2076" s="34"/>
      <c r="AN2076" s="34"/>
      <c r="AO2076" s="34"/>
      <c r="AP2076" s="34"/>
      <c r="AQ2076" s="34"/>
      <c r="AR2076" s="34"/>
      <c r="AS2076" s="34"/>
      <c r="AT2076" s="34"/>
      <c r="AU2076" s="34"/>
      <c r="AV2076" s="34"/>
      <c r="AW2076" s="34"/>
      <c r="AX2076" s="34"/>
      <c r="AY2076" s="34"/>
      <c r="AZ2076" s="34"/>
      <c r="BA2076" s="34"/>
      <c r="BB2076" s="34"/>
      <c r="BC2076" s="34"/>
    </row>
    <row r="2077" spans="1:55">
      <c r="A2077" s="34"/>
      <c r="B2077" s="34"/>
      <c r="C2077" s="34"/>
      <c r="D2077" s="34"/>
      <c r="E2077" s="34"/>
      <c r="F2077" s="34"/>
      <c r="G2077" s="34"/>
      <c r="H2077" s="34"/>
      <c r="I2077" s="34"/>
      <c r="J2077" s="34"/>
      <c r="K2077" s="34"/>
      <c r="L2077" s="34"/>
      <c r="M2077" s="34"/>
      <c r="N2077" s="34"/>
      <c r="O2077" s="34"/>
      <c r="P2077" s="34"/>
      <c r="Q2077" s="34"/>
      <c r="R2077" s="34"/>
      <c r="S2077" s="34"/>
      <c r="T2077" s="34"/>
      <c r="U2077" s="34"/>
      <c r="V2077" s="34"/>
      <c r="W2077" s="34"/>
      <c r="X2077" s="34"/>
      <c r="Y2077" s="34"/>
      <c r="Z2077" s="34"/>
      <c r="AA2077" s="34"/>
      <c r="AB2077" s="34"/>
      <c r="AC2077" s="34"/>
      <c r="AD2077" s="34"/>
      <c r="AE2077" s="34"/>
      <c r="AF2077" s="34"/>
      <c r="AG2077" s="34"/>
      <c r="AH2077" s="34"/>
      <c r="AI2077" s="34"/>
      <c r="AJ2077" s="34"/>
      <c r="AK2077" s="34"/>
      <c r="AL2077" s="34"/>
      <c r="AM2077" s="34"/>
      <c r="AN2077" s="34"/>
      <c r="AO2077" s="34"/>
      <c r="AP2077" s="34"/>
      <c r="AQ2077" s="34"/>
      <c r="AR2077" s="34"/>
      <c r="AS2077" s="34"/>
      <c r="AT2077" s="34"/>
      <c r="AU2077" s="34"/>
      <c r="AV2077" s="34"/>
      <c r="AW2077" s="34"/>
      <c r="AX2077" s="34"/>
      <c r="AY2077" s="34"/>
      <c r="AZ2077" s="34"/>
      <c r="BA2077" s="34"/>
      <c r="BB2077" s="34"/>
      <c r="BC2077" s="34"/>
    </row>
    <row r="2078" spans="1:55">
      <c r="A2078" s="34"/>
      <c r="B2078" s="34"/>
      <c r="C2078" s="34"/>
      <c r="D2078" s="34"/>
      <c r="E2078" s="34"/>
      <c r="F2078" s="34"/>
      <c r="G2078" s="34"/>
      <c r="H2078" s="34"/>
      <c r="I2078" s="34"/>
      <c r="J2078" s="34"/>
      <c r="K2078" s="34"/>
      <c r="L2078" s="34"/>
      <c r="M2078" s="34"/>
      <c r="N2078" s="34"/>
      <c r="O2078" s="34"/>
      <c r="P2078" s="34"/>
      <c r="Q2078" s="34"/>
      <c r="R2078" s="34"/>
      <c r="S2078" s="34"/>
      <c r="T2078" s="34"/>
      <c r="U2078" s="34"/>
      <c r="V2078" s="34"/>
      <c r="W2078" s="34"/>
      <c r="X2078" s="34"/>
      <c r="Y2078" s="34"/>
      <c r="Z2078" s="34"/>
      <c r="AA2078" s="34"/>
      <c r="AB2078" s="34"/>
      <c r="AC2078" s="34"/>
      <c r="AD2078" s="34"/>
      <c r="AE2078" s="34"/>
      <c r="AF2078" s="34"/>
      <c r="AG2078" s="34"/>
      <c r="AH2078" s="34"/>
      <c r="AI2078" s="34"/>
      <c r="AJ2078" s="34"/>
      <c r="AK2078" s="34"/>
      <c r="AL2078" s="34"/>
      <c r="AM2078" s="34"/>
      <c r="AN2078" s="34"/>
      <c r="AO2078" s="34"/>
      <c r="AP2078" s="34"/>
      <c r="AQ2078" s="34"/>
      <c r="AR2078" s="34"/>
      <c r="AS2078" s="34"/>
      <c r="AT2078" s="34"/>
      <c r="AU2078" s="34"/>
      <c r="AV2078" s="34"/>
      <c r="AW2078" s="34"/>
      <c r="AX2078" s="34"/>
      <c r="AY2078" s="34"/>
      <c r="AZ2078" s="34"/>
      <c r="BA2078" s="34"/>
      <c r="BB2078" s="34"/>
      <c r="BC2078" s="34"/>
    </row>
    <row r="2079" spans="1:55">
      <c r="A2079" s="34"/>
      <c r="B2079" s="34"/>
      <c r="C2079" s="34"/>
      <c r="D2079" s="34"/>
      <c r="E2079" s="34"/>
      <c r="F2079" s="34"/>
      <c r="G2079" s="34"/>
      <c r="H2079" s="34"/>
      <c r="I2079" s="34"/>
      <c r="J2079" s="34"/>
      <c r="K2079" s="34"/>
      <c r="L2079" s="34"/>
      <c r="M2079" s="34"/>
      <c r="N2079" s="34"/>
      <c r="O2079" s="34"/>
      <c r="P2079" s="34"/>
      <c r="Q2079" s="34"/>
      <c r="R2079" s="34"/>
      <c r="S2079" s="34"/>
      <c r="T2079" s="34"/>
      <c r="U2079" s="34"/>
      <c r="V2079" s="34"/>
      <c r="W2079" s="34"/>
      <c r="X2079" s="34"/>
      <c r="Y2079" s="34"/>
      <c r="Z2079" s="34"/>
      <c r="AA2079" s="34"/>
      <c r="AB2079" s="34"/>
      <c r="AC2079" s="34"/>
      <c r="AD2079" s="34"/>
      <c r="AE2079" s="34"/>
      <c r="AF2079" s="34"/>
      <c r="AG2079" s="34"/>
      <c r="AH2079" s="34"/>
      <c r="AI2079" s="34"/>
      <c r="AJ2079" s="34"/>
      <c r="AK2079" s="34"/>
      <c r="AL2079" s="34"/>
      <c r="AM2079" s="34"/>
      <c r="AN2079" s="34"/>
      <c r="AO2079" s="34"/>
      <c r="AP2079" s="34"/>
      <c r="AQ2079" s="34"/>
      <c r="AR2079" s="34"/>
      <c r="AS2079" s="34"/>
      <c r="AT2079" s="34"/>
      <c r="AU2079" s="34"/>
      <c r="AV2079" s="34"/>
      <c r="AW2079" s="34"/>
      <c r="AX2079" s="34"/>
      <c r="AY2079" s="34"/>
      <c r="AZ2079" s="34"/>
      <c r="BA2079" s="34"/>
      <c r="BB2079" s="34"/>
      <c r="BC2079" s="34"/>
    </row>
    <row r="2080" spans="1:55">
      <c r="A2080" s="34"/>
      <c r="B2080" s="34"/>
      <c r="C2080" s="34"/>
      <c r="D2080" s="34"/>
      <c r="E2080" s="34"/>
      <c r="F2080" s="34"/>
      <c r="G2080" s="34"/>
      <c r="H2080" s="34"/>
      <c r="I2080" s="34"/>
      <c r="J2080" s="34"/>
      <c r="K2080" s="34"/>
      <c r="L2080" s="34"/>
      <c r="M2080" s="34"/>
      <c r="N2080" s="34"/>
      <c r="O2080" s="34"/>
      <c r="P2080" s="34"/>
      <c r="Q2080" s="34"/>
      <c r="R2080" s="34"/>
      <c r="S2080" s="34"/>
      <c r="T2080" s="34"/>
      <c r="U2080" s="34"/>
      <c r="V2080" s="34"/>
      <c r="W2080" s="34"/>
      <c r="X2080" s="34"/>
      <c r="Y2080" s="34"/>
      <c r="Z2080" s="34"/>
      <c r="AA2080" s="34"/>
      <c r="AB2080" s="34"/>
      <c r="AC2080" s="34"/>
      <c r="AD2080" s="34"/>
      <c r="AE2080" s="34"/>
      <c r="AF2080" s="34"/>
      <c r="AG2080" s="34"/>
      <c r="AH2080" s="34"/>
      <c r="AI2080" s="34"/>
      <c r="AJ2080" s="34"/>
      <c r="AK2080" s="34"/>
      <c r="AL2080" s="34"/>
      <c r="AM2080" s="34"/>
      <c r="AN2080" s="34"/>
      <c r="AO2080" s="34"/>
      <c r="AP2080" s="34"/>
      <c r="AQ2080" s="34"/>
      <c r="AR2080" s="34"/>
      <c r="AS2080" s="34"/>
      <c r="AT2080" s="34"/>
      <c r="AU2080" s="34"/>
      <c r="AV2080" s="34"/>
      <c r="AW2080" s="34"/>
      <c r="AX2080" s="34"/>
      <c r="AY2080" s="34"/>
      <c r="AZ2080" s="34"/>
      <c r="BA2080" s="34"/>
      <c r="BB2080" s="34"/>
      <c r="BC2080" s="34"/>
    </row>
    <row r="2081" spans="1:55">
      <c r="A2081" s="34"/>
      <c r="B2081" s="34"/>
      <c r="C2081" s="34"/>
      <c r="D2081" s="34"/>
      <c r="E2081" s="34"/>
      <c r="F2081" s="34"/>
      <c r="G2081" s="34"/>
      <c r="H2081" s="34"/>
      <c r="I2081" s="34"/>
      <c r="J2081" s="34"/>
      <c r="K2081" s="34"/>
      <c r="L2081" s="34"/>
      <c r="M2081" s="34"/>
      <c r="N2081" s="34"/>
      <c r="O2081" s="34"/>
      <c r="P2081" s="34"/>
      <c r="Q2081" s="34"/>
      <c r="R2081" s="34"/>
      <c r="S2081" s="34"/>
      <c r="T2081" s="34"/>
      <c r="U2081" s="34"/>
      <c r="V2081" s="34"/>
      <c r="W2081" s="34"/>
      <c r="X2081" s="34"/>
      <c r="Y2081" s="34"/>
      <c r="Z2081" s="34"/>
      <c r="AA2081" s="34"/>
      <c r="AB2081" s="34"/>
      <c r="AC2081" s="34"/>
      <c r="AD2081" s="34"/>
      <c r="AE2081" s="34"/>
      <c r="AF2081" s="34"/>
      <c r="AG2081" s="34"/>
      <c r="AH2081" s="34"/>
      <c r="AI2081" s="34"/>
      <c r="AJ2081" s="34"/>
      <c r="AK2081" s="34"/>
      <c r="AL2081" s="34"/>
      <c r="AM2081" s="34"/>
      <c r="AN2081" s="34"/>
      <c r="AO2081" s="34"/>
      <c r="AP2081" s="34"/>
      <c r="AQ2081" s="34"/>
      <c r="AR2081" s="34"/>
      <c r="AS2081" s="34"/>
      <c r="AT2081" s="34"/>
      <c r="AU2081" s="34"/>
      <c r="AV2081" s="34"/>
      <c r="AW2081" s="34"/>
      <c r="AX2081" s="34"/>
      <c r="AY2081" s="34"/>
      <c r="AZ2081" s="34"/>
      <c r="BA2081" s="34"/>
      <c r="BB2081" s="34"/>
      <c r="BC2081" s="34"/>
    </row>
    <row r="2082" spans="1:55">
      <c r="A2082" s="34"/>
      <c r="B2082" s="34"/>
      <c r="C2082" s="34"/>
      <c r="D2082" s="34"/>
      <c r="E2082" s="34"/>
      <c r="F2082" s="34"/>
      <c r="G2082" s="34"/>
      <c r="H2082" s="34"/>
      <c r="I2082" s="34"/>
      <c r="J2082" s="34"/>
      <c r="K2082" s="34"/>
      <c r="L2082" s="34"/>
      <c r="M2082" s="34"/>
      <c r="N2082" s="34"/>
      <c r="O2082" s="34"/>
      <c r="P2082" s="34"/>
      <c r="Q2082" s="34"/>
      <c r="R2082" s="34"/>
      <c r="S2082" s="34"/>
      <c r="T2082" s="34"/>
      <c r="U2082" s="34"/>
      <c r="V2082" s="34"/>
      <c r="W2082" s="34"/>
      <c r="X2082" s="34"/>
      <c r="Y2082" s="34"/>
      <c r="Z2082" s="34"/>
      <c r="AA2082" s="34"/>
      <c r="AB2082" s="34"/>
      <c r="AC2082" s="34"/>
      <c r="AD2082" s="34"/>
      <c r="AE2082" s="34"/>
      <c r="AF2082" s="34"/>
      <c r="AG2082" s="34"/>
      <c r="AH2082" s="34"/>
      <c r="AI2082" s="34"/>
      <c r="AJ2082" s="34"/>
      <c r="AK2082" s="34"/>
      <c r="AL2082" s="34"/>
      <c r="AM2082" s="34"/>
      <c r="AN2082" s="34"/>
      <c r="AO2082" s="34"/>
      <c r="AP2082" s="34"/>
      <c r="AQ2082" s="34"/>
      <c r="AR2082" s="34"/>
      <c r="AS2082" s="34"/>
      <c r="AT2082" s="34"/>
      <c r="AU2082" s="34"/>
      <c r="AV2082" s="34"/>
      <c r="AW2082" s="34"/>
      <c r="AX2082" s="34"/>
      <c r="AY2082" s="34"/>
      <c r="AZ2082" s="34"/>
      <c r="BA2082" s="34"/>
      <c r="BB2082" s="34"/>
      <c r="BC2082" s="34"/>
    </row>
    <row r="2083" spans="1:55">
      <c r="A2083" s="34"/>
      <c r="B2083" s="34"/>
      <c r="C2083" s="34"/>
      <c r="D2083" s="34"/>
      <c r="E2083" s="34"/>
      <c r="F2083" s="34"/>
      <c r="G2083" s="34"/>
      <c r="H2083" s="34"/>
      <c r="I2083" s="34"/>
      <c r="J2083" s="34"/>
      <c r="K2083" s="34"/>
      <c r="L2083" s="34"/>
      <c r="M2083" s="34"/>
      <c r="N2083" s="34"/>
      <c r="O2083" s="34"/>
      <c r="P2083" s="34"/>
      <c r="Q2083" s="34"/>
      <c r="R2083" s="34"/>
      <c r="S2083" s="34"/>
      <c r="T2083" s="34"/>
      <c r="U2083" s="34"/>
      <c r="V2083" s="34"/>
      <c r="W2083" s="34"/>
      <c r="X2083" s="34"/>
      <c r="Y2083" s="34"/>
      <c r="Z2083" s="34"/>
      <c r="AA2083" s="34"/>
      <c r="AB2083" s="34"/>
      <c r="AC2083" s="34"/>
      <c r="AD2083" s="34"/>
      <c r="AE2083" s="34"/>
      <c r="AF2083" s="34"/>
      <c r="AG2083" s="34"/>
      <c r="AH2083" s="34"/>
      <c r="AI2083" s="34"/>
      <c r="AJ2083" s="34"/>
      <c r="AK2083" s="34"/>
      <c r="AL2083" s="34"/>
      <c r="AM2083" s="34"/>
      <c r="AN2083" s="34"/>
      <c r="AO2083" s="34"/>
      <c r="AP2083" s="34"/>
      <c r="AQ2083" s="34"/>
      <c r="AR2083" s="34"/>
      <c r="AS2083" s="34"/>
      <c r="AT2083" s="34"/>
      <c r="AU2083" s="34"/>
      <c r="AV2083" s="34"/>
      <c r="AW2083" s="34"/>
      <c r="AX2083" s="34"/>
      <c r="AY2083" s="34"/>
      <c r="AZ2083" s="34"/>
      <c r="BA2083" s="34"/>
      <c r="BB2083" s="34"/>
      <c r="BC2083" s="34"/>
    </row>
    <row r="2084" spans="1:55">
      <c r="A2084" s="34"/>
      <c r="B2084" s="34"/>
      <c r="C2084" s="34"/>
      <c r="D2084" s="34"/>
      <c r="E2084" s="34"/>
      <c r="F2084" s="34"/>
      <c r="G2084" s="34"/>
      <c r="H2084" s="34"/>
      <c r="I2084" s="34"/>
      <c r="J2084" s="34"/>
      <c r="K2084" s="34"/>
      <c r="L2084" s="34"/>
      <c r="M2084" s="34"/>
      <c r="N2084" s="34"/>
      <c r="O2084" s="34"/>
      <c r="P2084" s="34"/>
      <c r="Q2084" s="34"/>
      <c r="R2084" s="34"/>
      <c r="S2084" s="34"/>
      <c r="T2084" s="34"/>
      <c r="U2084" s="34"/>
      <c r="V2084" s="34"/>
      <c r="W2084" s="34"/>
      <c r="X2084" s="34"/>
      <c r="Y2084" s="34"/>
      <c r="Z2084" s="34"/>
      <c r="AA2084" s="34"/>
      <c r="AB2084" s="34"/>
      <c r="AC2084" s="34"/>
      <c r="AD2084" s="34"/>
      <c r="AE2084" s="34"/>
      <c r="AF2084" s="34"/>
      <c r="AG2084" s="34"/>
      <c r="AH2084" s="34"/>
      <c r="AI2084" s="34"/>
      <c r="AJ2084" s="34"/>
      <c r="AK2084" s="34"/>
      <c r="AL2084" s="34"/>
      <c r="AM2084" s="34"/>
      <c r="AN2084" s="34"/>
      <c r="AO2084" s="34"/>
      <c r="AP2084" s="34"/>
      <c r="AQ2084" s="34"/>
      <c r="AR2084" s="34"/>
      <c r="AS2084" s="34"/>
      <c r="AT2084" s="34"/>
      <c r="AU2084" s="34"/>
      <c r="AV2084" s="34"/>
      <c r="AW2084" s="34"/>
      <c r="AX2084" s="34"/>
      <c r="AY2084" s="34"/>
      <c r="AZ2084" s="34"/>
      <c r="BA2084" s="34"/>
      <c r="BB2084" s="34"/>
      <c r="BC2084" s="34"/>
    </row>
    <row r="2085" spans="1:55">
      <c r="A2085" s="34"/>
      <c r="B2085" s="34"/>
      <c r="C2085" s="34"/>
      <c r="D2085" s="34"/>
      <c r="E2085" s="34"/>
      <c r="F2085" s="34"/>
      <c r="G2085" s="34"/>
      <c r="H2085" s="34"/>
      <c r="I2085" s="34"/>
      <c r="J2085" s="34"/>
      <c r="K2085" s="34"/>
      <c r="L2085" s="34"/>
      <c r="M2085" s="34"/>
      <c r="N2085" s="34"/>
      <c r="O2085" s="34"/>
      <c r="P2085" s="34"/>
      <c r="Q2085" s="34"/>
      <c r="R2085" s="34"/>
      <c r="S2085" s="34"/>
      <c r="T2085" s="34"/>
      <c r="U2085" s="34"/>
      <c r="V2085" s="34"/>
      <c r="W2085" s="34"/>
      <c r="X2085" s="34"/>
      <c r="Y2085" s="34"/>
      <c r="Z2085" s="34"/>
      <c r="AA2085" s="34"/>
      <c r="AB2085" s="34"/>
      <c r="AC2085" s="34"/>
      <c r="AD2085" s="34"/>
      <c r="AE2085" s="34"/>
      <c r="AF2085" s="34"/>
      <c r="AG2085" s="34"/>
      <c r="AH2085" s="34"/>
      <c r="AI2085" s="34"/>
      <c r="AJ2085" s="34"/>
      <c r="AK2085" s="34"/>
      <c r="AL2085" s="34"/>
      <c r="AM2085" s="34"/>
      <c r="AN2085" s="34"/>
      <c r="AO2085" s="34"/>
      <c r="AP2085" s="34"/>
      <c r="AQ2085" s="34"/>
      <c r="AR2085" s="34"/>
      <c r="AS2085" s="34"/>
      <c r="AT2085" s="34"/>
      <c r="AU2085" s="34"/>
      <c r="AV2085" s="34"/>
      <c r="AW2085" s="34"/>
      <c r="AX2085" s="34"/>
      <c r="AY2085" s="34"/>
      <c r="AZ2085" s="34"/>
      <c r="BA2085" s="34"/>
      <c r="BB2085" s="34"/>
      <c r="BC2085" s="34"/>
    </row>
    <row r="2086" spans="1:55">
      <c r="A2086" s="34"/>
      <c r="B2086" s="34"/>
      <c r="C2086" s="34"/>
      <c r="D2086" s="34"/>
      <c r="E2086" s="34"/>
      <c r="F2086" s="34"/>
      <c r="G2086" s="34"/>
      <c r="H2086" s="34"/>
      <c r="I2086" s="34"/>
      <c r="J2086" s="34"/>
      <c r="K2086" s="34"/>
      <c r="L2086" s="34"/>
      <c r="M2086" s="34"/>
      <c r="N2086" s="34"/>
      <c r="O2086" s="34"/>
      <c r="P2086" s="34"/>
      <c r="Q2086" s="34"/>
      <c r="R2086" s="34"/>
      <c r="S2086" s="34"/>
      <c r="T2086" s="34"/>
      <c r="U2086" s="34"/>
      <c r="V2086" s="34"/>
      <c r="W2086" s="34"/>
      <c r="X2086" s="34"/>
      <c r="Y2086" s="34"/>
      <c r="Z2086" s="34"/>
      <c r="AA2086" s="34"/>
      <c r="AB2086" s="34"/>
      <c r="AC2086" s="34"/>
      <c r="AD2086" s="34"/>
      <c r="AE2086" s="34"/>
      <c r="AF2086" s="34"/>
      <c r="AG2086" s="34"/>
      <c r="AH2086" s="34"/>
      <c r="AI2086" s="34"/>
      <c r="AJ2086" s="34"/>
      <c r="AK2086" s="34"/>
      <c r="AL2086" s="34"/>
      <c r="AM2086" s="34"/>
      <c r="AN2086" s="34"/>
      <c r="AO2086" s="34"/>
      <c r="AP2086" s="34"/>
      <c r="AQ2086" s="34"/>
      <c r="AR2086" s="34"/>
      <c r="AS2086" s="34"/>
      <c r="AT2086" s="34"/>
      <c r="AU2086" s="34"/>
      <c r="AV2086" s="34"/>
      <c r="AW2086" s="34"/>
      <c r="AX2086" s="34"/>
      <c r="AY2086" s="34"/>
      <c r="AZ2086" s="34"/>
      <c r="BA2086" s="34"/>
      <c r="BB2086" s="34"/>
      <c r="BC2086" s="34"/>
    </row>
    <row r="2087" spans="1:55">
      <c r="A2087" s="34"/>
      <c r="B2087" s="34"/>
      <c r="C2087" s="34"/>
      <c r="D2087" s="34"/>
      <c r="E2087" s="34"/>
      <c r="F2087" s="34"/>
      <c r="G2087" s="34"/>
      <c r="H2087" s="34"/>
      <c r="I2087" s="34"/>
      <c r="J2087" s="34"/>
      <c r="K2087" s="34"/>
      <c r="L2087" s="34"/>
      <c r="M2087" s="34"/>
      <c r="N2087" s="34"/>
      <c r="O2087" s="34"/>
      <c r="P2087" s="34"/>
      <c r="Q2087" s="34"/>
      <c r="R2087" s="34"/>
      <c r="S2087" s="34"/>
      <c r="T2087" s="34"/>
      <c r="U2087" s="34"/>
      <c r="V2087" s="34"/>
      <c r="W2087" s="34"/>
      <c r="X2087" s="34"/>
      <c r="Y2087" s="34"/>
      <c r="Z2087" s="34"/>
      <c r="AA2087" s="34"/>
      <c r="AB2087" s="34"/>
      <c r="AC2087" s="34"/>
      <c r="AD2087" s="34"/>
      <c r="AE2087" s="34"/>
      <c r="AF2087" s="34"/>
      <c r="AG2087" s="34"/>
      <c r="AH2087" s="34"/>
      <c r="AI2087" s="34"/>
      <c r="AJ2087" s="34"/>
      <c r="AK2087" s="34"/>
      <c r="AL2087" s="34"/>
      <c r="AM2087" s="34"/>
      <c r="AN2087" s="34"/>
      <c r="AO2087" s="34"/>
      <c r="AP2087" s="34"/>
      <c r="AQ2087" s="34"/>
      <c r="AR2087" s="34"/>
      <c r="AS2087" s="34"/>
      <c r="AT2087" s="34"/>
      <c r="AU2087" s="34"/>
      <c r="AV2087" s="34"/>
      <c r="AW2087" s="34"/>
      <c r="AX2087" s="34"/>
      <c r="AY2087" s="34"/>
      <c r="AZ2087" s="34"/>
      <c r="BA2087" s="34"/>
      <c r="BB2087" s="34"/>
      <c r="BC2087" s="34"/>
    </row>
    <row r="2088" spans="1:55">
      <c r="A2088" s="34"/>
      <c r="B2088" s="34"/>
      <c r="C2088" s="34"/>
      <c r="D2088" s="34"/>
      <c r="E2088" s="34"/>
      <c r="F2088" s="34"/>
      <c r="G2088" s="34"/>
      <c r="H2088" s="34"/>
      <c r="I2088" s="34"/>
      <c r="J2088" s="34"/>
      <c r="K2088" s="34"/>
      <c r="L2088" s="34"/>
      <c r="M2088" s="34"/>
      <c r="N2088" s="34"/>
      <c r="O2088" s="34"/>
      <c r="P2088" s="34"/>
      <c r="Q2088" s="34"/>
      <c r="R2088" s="34"/>
      <c r="S2088" s="34"/>
      <c r="T2088" s="34"/>
      <c r="U2088" s="34"/>
      <c r="V2088" s="34"/>
      <c r="W2088" s="34"/>
      <c r="X2088" s="34"/>
      <c r="Y2088" s="34"/>
      <c r="Z2088" s="34"/>
      <c r="AA2088" s="34"/>
      <c r="AB2088" s="34"/>
      <c r="AC2088" s="34"/>
      <c r="AD2088" s="34"/>
      <c r="AE2088" s="34"/>
      <c r="AF2088" s="34"/>
      <c r="AG2088" s="34"/>
      <c r="AH2088" s="34"/>
      <c r="AI2088" s="34"/>
      <c r="AJ2088" s="34"/>
      <c r="AK2088" s="34"/>
      <c r="AL2088" s="34"/>
      <c r="AM2088" s="34"/>
      <c r="AN2088" s="34"/>
      <c r="AO2088" s="34"/>
      <c r="AP2088" s="34"/>
      <c r="AQ2088" s="34"/>
      <c r="AR2088" s="34"/>
      <c r="AS2088" s="34"/>
      <c r="AT2088" s="34"/>
      <c r="AU2088" s="34"/>
      <c r="AV2088" s="34"/>
      <c r="AW2088" s="34"/>
      <c r="AX2088" s="34"/>
      <c r="AY2088" s="34"/>
      <c r="AZ2088" s="34"/>
      <c r="BA2088" s="34"/>
      <c r="BB2088" s="34"/>
      <c r="BC2088" s="34"/>
    </row>
    <row r="2089" spans="1:55">
      <c r="A2089" s="34"/>
      <c r="B2089" s="34"/>
      <c r="C2089" s="34"/>
      <c r="D2089" s="34"/>
      <c r="E2089" s="34"/>
      <c r="F2089" s="34"/>
      <c r="G2089" s="34"/>
      <c r="H2089" s="34"/>
      <c r="I2089" s="34"/>
      <c r="J2089" s="34"/>
      <c r="K2089" s="34"/>
      <c r="L2089" s="34"/>
      <c r="M2089" s="34"/>
      <c r="N2089" s="34"/>
      <c r="O2089" s="34"/>
      <c r="P2089" s="34"/>
      <c r="Q2089" s="34"/>
      <c r="R2089" s="34"/>
      <c r="S2089" s="34"/>
      <c r="T2089" s="34"/>
      <c r="U2089" s="34"/>
      <c r="V2089" s="34"/>
      <c r="W2089" s="34"/>
      <c r="X2089" s="34"/>
      <c r="Y2089" s="34"/>
      <c r="Z2089" s="34"/>
      <c r="AA2089" s="34"/>
      <c r="AB2089" s="34"/>
      <c r="AC2089" s="34"/>
      <c r="AD2089" s="34"/>
      <c r="AE2089" s="34"/>
      <c r="AF2089" s="34"/>
      <c r="AG2089" s="34"/>
      <c r="AH2089" s="34"/>
      <c r="AI2089" s="34"/>
      <c r="AJ2089" s="34"/>
      <c r="AK2089" s="34"/>
      <c r="AL2089" s="34"/>
      <c r="AM2089" s="34"/>
      <c r="AN2089" s="34"/>
      <c r="AO2089" s="34"/>
      <c r="AP2089" s="34"/>
      <c r="AQ2089" s="34"/>
      <c r="AR2089" s="34"/>
      <c r="AS2089" s="34"/>
      <c r="AT2089" s="34"/>
      <c r="AU2089" s="34"/>
      <c r="AV2089" s="34"/>
      <c r="AW2089" s="34"/>
      <c r="AX2089" s="34"/>
      <c r="AY2089" s="34"/>
      <c r="AZ2089" s="34"/>
      <c r="BA2089" s="34"/>
      <c r="BB2089" s="34"/>
      <c r="BC2089" s="34"/>
    </row>
    <row r="2090" spans="1:55">
      <c r="A2090" s="34"/>
      <c r="B2090" s="34"/>
      <c r="C2090" s="34"/>
      <c r="D2090" s="34"/>
      <c r="E2090" s="34"/>
      <c r="F2090" s="34"/>
      <c r="G2090" s="34"/>
      <c r="H2090" s="34"/>
      <c r="I2090" s="34"/>
      <c r="J2090" s="34"/>
      <c r="K2090" s="34"/>
      <c r="L2090" s="34"/>
      <c r="M2090" s="34"/>
      <c r="N2090" s="34"/>
      <c r="O2090" s="34"/>
      <c r="P2090" s="34"/>
      <c r="Q2090" s="34"/>
      <c r="R2090" s="34"/>
      <c r="S2090" s="34"/>
      <c r="T2090" s="34"/>
      <c r="U2090" s="34"/>
      <c r="V2090" s="34"/>
      <c r="W2090" s="34"/>
      <c r="X2090" s="34"/>
      <c r="Y2090" s="34"/>
      <c r="Z2090" s="34"/>
      <c r="AA2090" s="34"/>
      <c r="AB2090" s="34"/>
      <c r="AC2090" s="34"/>
      <c r="AD2090" s="34"/>
      <c r="AE2090" s="34"/>
      <c r="AF2090" s="34"/>
      <c r="AG2090" s="34"/>
      <c r="AH2090" s="34"/>
      <c r="AI2090" s="34"/>
      <c r="AJ2090" s="34"/>
      <c r="AK2090" s="34"/>
      <c r="AL2090" s="34"/>
      <c r="AM2090" s="34"/>
      <c r="AN2090" s="34"/>
      <c r="AO2090" s="34"/>
      <c r="AP2090" s="34"/>
      <c r="AQ2090" s="34"/>
      <c r="AR2090" s="34"/>
      <c r="AS2090" s="34"/>
      <c r="AT2090" s="34"/>
      <c r="AU2090" s="34"/>
      <c r="AV2090" s="34"/>
      <c r="AW2090" s="34"/>
      <c r="AX2090" s="34"/>
      <c r="AY2090" s="34"/>
      <c r="AZ2090" s="34"/>
      <c r="BA2090" s="34"/>
      <c r="BB2090" s="34"/>
      <c r="BC2090" s="34"/>
    </row>
    <row r="2091" spans="1:55">
      <c r="A2091" s="34"/>
      <c r="B2091" s="34"/>
      <c r="C2091" s="34"/>
      <c r="D2091" s="34"/>
      <c r="E2091" s="34"/>
      <c r="F2091" s="34"/>
      <c r="G2091" s="34"/>
      <c r="H2091" s="34"/>
      <c r="I2091" s="34"/>
      <c r="J2091" s="34"/>
      <c r="K2091" s="34"/>
      <c r="L2091" s="34"/>
      <c r="M2091" s="34"/>
      <c r="N2091" s="34"/>
      <c r="O2091" s="34"/>
      <c r="P2091" s="34"/>
      <c r="Q2091" s="34"/>
      <c r="R2091" s="34"/>
      <c r="S2091" s="34"/>
      <c r="T2091" s="34"/>
      <c r="U2091" s="34"/>
      <c r="V2091" s="34"/>
      <c r="W2091" s="34"/>
      <c r="X2091" s="34"/>
      <c r="Y2091" s="34"/>
      <c r="Z2091" s="34"/>
      <c r="AA2091" s="34"/>
      <c r="AB2091" s="34"/>
      <c r="AC2091" s="34"/>
      <c r="AD2091" s="34"/>
      <c r="AE2091" s="34"/>
      <c r="AF2091" s="34"/>
      <c r="AG2091" s="34"/>
      <c r="AH2091" s="34"/>
      <c r="AI2091" s="34"/>
      <c r="AJ2091" s="34"/>
      <c r="AK2091" s="34"/>
      <c r="AL2091" s="34"/>
      <c r="AM2091" s="34"/>
      <c r="AN2091" s="34"/>
      <c r="AO2091" s="34"/>
      <c r="AP2091" s="34"/>
      <c r="AQ2091" s="34"/>
      <c r="AR2091" s="34"/>
      <c r="AS2091" s="34"/>
      <c r="AT2091" s="34"/>
      <c r="AU2091" s="34"/>
      <c r="AV2091" s="34"/>
      <c r="AW2091" s="34"/>
      <c r="AX2091" s="34"/>
      <c r="AY2091" s="34"/>
      <c r="AZ2091" s="34"/>
      <c r="BA2091" s="34"/>
      <c r="BB2091" s="34"/>
      <c r="BC2091" s="34"/>
    </row>
    <row r="2092" spans="1:55">
      <c r="A2092" s="34"/>
      <c r="B2092" s="34"/>
      <c r="C2092" s="34"/>
      <c r="D2092" s="34"/>
      <c r="E2092" s="34"/>
      <c r="F2092" s="34"/>
      <c r="G2092" s="34"/>
      <c r="H2092" s="34"/>
      <c r="I2092" s="34"/>
      <c r="J2092" s="34"/>
      <c r="K2092" s="34"/>
      <c r="L2092" s="34"/>
      <c r="M2092" s="34"/>
      <c r="N2092" s="34"/>
      <c r="O2092" s="34"/>
      <c r="P2092" s="34"/>
      <c r="Q2092" s="34"/>
      <c r="R2092" s="34"/>
      <c r="S2092" s="34"/>
      <c r="T2092" s="34"/>
      <c r="U2092" s="34"/>
      <c r="V2092" s="34"/>
      <c r="W2092" s="34"/>
      <c r="X2092" s="34"/>
      <c r="Y2092" s="34"/>
      <c r="Z2092" s="34"/>
      <c r="AA2092" s="34"/>
      <c r="AB2092" s="34"/>
      <c r="AC2092" s="34"/>
      <c r="AD2092" s="34"/>
      <c r="AE2092" s="34"/>
      <c r="AF2092" s="34"/>
      <c r="AG2092" s="34"/>
      <c r="AH2092" s="34"/>
      <c r="AI2092" s="34"/>
      <c r="AJ2092" s="34"/>
      <c r="AK2092" s="34"/>
      <c r="AL2092" s="34"/>
      <c r="AM2092" s="34"/>
      <c r="AN2092" s="34"/>
      <c r="AO2092" s="34"/>
      <c r="AP2092" s="34"/>
      <c r="AQ2092" s="34"/>
      <c r="AR2092" s="34"/>
      <c r="AS2092" s="34"/>
      <c r="AT2092" s="34"/>
      <c r="AU2092" s="34"/>
      <c r="AV2092" s="34"/>
      <c r="AW2092" s="34"/>
      <c r="AX2092" s="34"/>
      <c r="AY2092" s="34"/>
      <c r="AZ2092" s="34"/>
      <c r="BA2092" s="34"/>
      <c r="BB2092" s="34"/>
      <c r="BC2092" s="34"/>
    </row>
    <row r="2093" spans="1:55">
      <c r="A2093" s="34"/>
      <c r="B2093" s="34"/>
      <c r="C2093" s="34"/>
      <c r="D2093" s="34"/>
      <c r="E2093" s="34"/>
      <c r="F2093" s="34"/>
      <c r="G2093" s="34"/>
      <c r="H2093" s="34"/>
      <c r="I2093" s="34"/>
      <c r="J2093" s="34"/>
      <c r="K2093" s="34"/>
      <c r="L2093" s="34"/>
      <c r="M2093" s="34"/>
      <c r="N2093" s="34"/>
      <c r="O2093" s="34"/>
      <c r="P2093" s="34"/>
      <c r="Q2093" s="34"/>
      <c r="R2093" s="34"/>
      <c r="S2093" s="34"/>
      <c r="T2093" s="34"/>
      <c r="U2093" s="34"/>
      <c r="V2093" s="34"/>
      <c r="W2093" s="34"/>
      <c r="X2093" s="34"/>
      <c r="Y2093" s="34"/>
      <c r="Z2093" s="34"/>
      <c r="AA2093" s="34"/>
      <c r="AB2093" s="34"/>
      <c r="AC2093" s="34"/>
      <c r="AD2093" s="34"/>
      <c r="AE2093" s="34"/>
      <c r="AF2093" s="34"/>
      <c r="AG2093" s="34"/>
      <c r="AH2093" s="34"/>
      <c r="AI2093" s="34"/>
      <c r="AJ2093" s="34"/>
      <c r="AK2093" s="34"/>
      <c r="AL2093" s="34"/>
      <c r="AM2093" s="34"/>
      <c r="AN2093" s="34"/>
      <c r="AO2093" s="34"/>
      <c r="AP2093" s="34"/>
      <c r="AQ2093" s="34"/>
      <c r="AR2093" s="34"/>
      <c r="AS2093" s="34"/>
      <c r="AT2093" s="34"/>
      <c r="AU2093" s="34"/>
      <c r="AV2093" s="34"/>
      <c r="AW2093" s="34"/>
      <c r="AX2093" s="34"/>
      <c r="AY2093" s="34"/>
      <c r="AZ2093" s="34"/>
      <c r="BA2093" s="34"/>
      <c r="BB2093" s="34"/>
      <c r="BC2093" s="34"/>
    </row>
    <row r="2094" spans="1:55">
      <c r="A2094" s="34"/>
      <c r="B2094" s="34"/>
      <c r="C2094" s="34"/>
      <c r="D2094" s="34"/>
      <c r="E2094" s="34"/>
      <c r="F2094" s="34"/>
      <c r="G2094" s="34"/>
      <c r="H2094" s="34"/>
      <c r="I2094" s="34"/>
      <c r="J2094" s="34"/>
      <c r="K2094" s="34"/>
      <c r="L2094" s="34"/>
      <c r="M2094" s="34"/>
      <c r="N2094" s="34"/>
      <c r="O2094" s="34"/>
      <c r="P2094" s="34"/>
      <c r="Q2094" s="34"/>
      <c r="R2094" s="34"/>
      <c r="S2094" s="34"/>
      <c r="T2094" s="34"/>
      <c r="U2094" s="34"/>
      <c r="V2094" s="34"/>
      <c r="W2094" s="34"/>
      <c r="X2094" s="34"/>
      <c r="Y2094" s="34"/>
      <c r="Z2094" s="34"/>
      <c r="AA2094" s="34"/>
      <c r="AB2094" s="34"/>
      <c r="AC2094" s="34"/>
      <c r="AD2094" s="34"/>
      <c r="AE2094" s="34"/>
      <c r="AF2094" s="34"/>
      <c r="AG2094" s="34"/>
      <c r="AH2094" s="34"/>
      <c r="AI2094" s="34"/>
      <c r="AJ2094" s="34"/>
      <c r="AK2094" s="34"/>
      <c r="AL2094" s="34"/>
      <c r="AM2094" s="34"/>
      <c r="AN2094" s="34"/>
      <c r="AO2094" s="34"/>
      <c r="AP2094" s="34"/>
      <c r="AQ2094" s="34"/>
      <c r="AR2094" s="34"/>
      <c r="AS2094" s="34"/>
      <c r="AT2094" s="34"/>
      <c r="AU2094" s="34"/>
      <c r="AV2094" s="34"/>
      <c r="AW2094" s="34"/>
      <c r="AX2094" s="34"/>
      <c r="AY2094" s="34"/>
      <c r="AZ2094" s="34"/>
      <c r="BA2094" s="34"/>
      <c r="BB2094" s="34"/>
      <c r="BC2094" s="34"/>
    </row>
    <row r="2095" spans="1:55">
      <c r="A2095" s="34"/>
      <c r="B2095" s="34"/>
      <c r="C2095" s="34"/>
      <c r="D2095" s="34"/>
      <c r="E2095" s="34"/>
      <c r="F2095" s="34"/>
      <c r="G2095" s="34"/>
      <c r="H2095" s="34"/>
      <c r="I2095" s="34"/>
      <c r="J2095" s="34"/>
      <c r="K2095" s="34"/>
      <c r="L2095" s="34"/>
      <c r="M2095" s="34"/>
      <c r="N2095" s="34"/>
      <c r="O2095" s="34"/>
      <c r="P2095" s="34"/>
      <c r="Q2095" s="34"/>
      <c r="R2095" s="34"/>
      <c r="S2095" s="34"/>
      <c r="T2095" s="34"/>
      <c r="U2095" s="34"/>
      <c r="V2095" s="34"/>
      <c r="W2095" s="34"/>
      <c r="X2095" s="34"/>
      <c r="Y2095" s="34"/>
      <c r="Z2095" s="34"/>
      <c r="AA2095" s="34"/>
      <c r="AB2095" s="34"/>
      <c r="AC2095" s="34"/>
      <c r="AD2095" s="34"/>
      <c r="AE2095" s="34"/>
      <c r="AF2095" s="34"/>
      <c r="AG2095" s="34"/>
      <c r="AH2095" s="34"/>
      <c r="AI2095" s="34"/>
      <c r="AJ2095" s="34"/>
      <c r="AK2095" s="34"/>
      <c r="AL2095" s="34"/>
      <c r="AM2095" s="34"/>
      <c r="AN2095" s="34"/>
      <c r="AO2095" s="34"/>
      <c r="AP2095" s="34"/>
      <c r="AQ2095" s="34"/>
      <c r="AR2095" s="34"/>
      <c r="AS2095" s="34"/>
      <c r="AT2095" s="34"/>
      <c r="AU2095" s="34"/>
      <c r="AV2095" s="34"/>
      <c r="AW2095" s="34"/>
      <c r="AX2095" s="34"/>
      <c r="AY2095" s="34"/>
      <c r="AZ2095" s="34"/>
      <c r="BA2095" s="34"/>
      <c r="BB2095" s="34"/>
      <c r="BC2095" s="34"/>
    </row>
    <row r="2096" spans="1:55">
      <c r="A2096" s="34"/>
      <c r="B2096" s="34"/>
      <c r="C2096" s="34"/>
      <c r="D2096" s="34"/>
      <c r="E2096" s="34"/>
      <c r="F2096" s="34"/>
      <c r="G2096" s="34"/>
      <c r="H2096" s="34"/>
      <c r="I2096" s="34"/>
      <c r="J2096" s="34"/>
      <c r="K2096" s="34"/>
      <c r="L2096" s="34"/>
      <c r="M2096" s="34"/>
      <c r="N2096" s="34"/>
      <c r="O2096" s="34"/>
      <c r="P2096" s="34"/>
      <c r="Q2096" s="34"/>
      <c r="R2096" s="34"/>
      <c r="S2096" s="34"/>
      <c r="T2096" s="34"/>
      <c r="U2096" s="34"/>
      <c r="V2096" s="34"/>
      <c r="W2096" s="34"/>
      <c r="X2096" s="34"/>
      <c r="Y2096" s="34"/>
      <c r="Z2096" s="34"/>
      <c r="AA2096" s="34"/>
      <c r="AB2096" s="34"/>
      <c r="AC2096" s="34"/>
      <c r="AD2096" s="34"/>
      <c r="AE2096" s="34"/>
      <c r="AF2096" s="34"/>
      <c r="AG2096" s="34"/>
      <c r="AH2096" s="34"/>
      <c r="AI2096" s="34"/>
      <c r="AJ2096" s="34"/>
      <c r="AK2096" s="34"/>
      <c r="AL2096" s="34"/>
      <c r="AM2096" s="34"/>
      <c r="AN2096" s="34"/>
      <c r="AO2096" s="34"/>
      <c r="AP2096" s="34"/>
      <c r="AQ2096" s="34"/>
      <c r="AR2096" s="34"/>
      <c r="AS2096" s="34"/>
      <c r="AT2096" s="34"/>
      <c r="AU2096" s="34"/>
      <c r="AV2096" s="34"/>
      <c r="AW2096" s="34"/>
      <c r="AX2096" s="34"/>
      <c r="AY2096" s="34"/>
      <c r="AZ2096" s="34"/>
      <c r="BA2096" s="34"/>
      <c r="BB2096" s="34"/>
      <c r="BC2096" s="34"/>
    </row>
    <row r="2097" spans="1:55">
      <c r="A2097" s="34"/>
      <c r="B2097" s="34"/>
      <c r="C2097" s="34"/>
      <c r="D2097" s="34"/>
      <c r="E2097" s="34"/>
      <c r="F2097" s="34"/>
      <c r="G2097" s="34"/>
      <c r="H2097" s="34"/>
      <c r="I2097" s="34"/>
      <c r="J2097" s="34"/>
      <c r="K2097" s="34"/>
      <c r="L2097" s="34"/>
      <c r="M2097" s="34"/>
      <c r="N2097" s="34"/>
      <c r="O2097" s="34"/>
      <c r="P2097" s="34"/>
      <c r="Q2097" s="34"/>
      <c r="R2097" s="34"/>
      <c r="S2097" s="34"/>
      <c r="T2097" s="34"/>
      <c r="U2097" s="34"/>
      <c r="V2097" s="34"/>
      <c r="W2097" s="34"/>
      <c r="X2097" s="34"/>
      <c r="Y2097" s="34"/>
      <c r="Z2097" s="34"/>
      <c r="AA2097" s="34"/>
      <c r="AB2097" s="34"/>
      <c r="AC2097" s="34"/>
      <c r="AD2097" s="34"/>
      <c r="AE2097" s="34"/>
      <c r="AF2097" s="34"/>
      <c r="AG2097" s="34"/>
      <c r="AH2097" s="34"/>
      <c r="AI2097" s="34"/>
      <c r="AJ2097" s="34"/>
      <c r="AK2097" s="34"/>
      <c r="AL2097" s="34"/>
      <c r="AM2097" s="34"/>
      <c r="AN2097" s="34"/>
      <c r="AO2097" s="34"/>
      <c r="AP2097" s="34"/>
      <c r="AQ2097" s="34"/>
      <c r="AR2097" s="34"/>
      <c r="AS2097" s="34"/>
      <c r="AT2097" s="34"/>
      <c r="AU2097" s="34"/>
      <c r="AV2097" s="34"/>
      <c r="AW2097" s="34"/>
      <c r="AX2097" s="34"/>
      <c r="AY2097" s="34"/>
      <c r="AZ2097" s="34"/>
      <c r="BA2097" s="34"/>
      <c r="BB2097" s="34"/>
      <c r="BC2097" s="34"/>
    </row>
    <row r="2098" spans="1:55">
      <c r="A2098" s="34"/>
      <c r="B2098" s="34"/>
      <c r="C2098" s="34"/>
      <c r="D2098" s="34"/>
      <c r="E2098" s="34"/>
      <c r="F2098" s="34"/>
      <c r="G2098" s="34"/>
      <c r="H2098" s="34"/>
      <c r="I2098" s="34"/>
      <c r="J2098" s="34"/>
      <c r="K2098" s="34"/>
      <c r="L2098" s="34"/>
      <c r="M2098" s="34"/>
      <c r="N2098" s="34"/>
      <c r="O2098" s="34"/>
      <c r="P2098" s="34"/>
      <c r="Q2098" s="34"/>
      <c r="R2098" s="34"/>
      <c r="S2098" s="34"/>
      <c r="T2098" s="34"/>
      <c r="U2098" s="34"/>
      <c r="V2098" s="34"/>
      <c r="W2098" s="34"/>
      <c r="X2098" s="34"/>
      <c r="Y2098" s="34"/>
      <c r="Z2098" s="34"/>
      <c r="AA2098" s="34"/>
      <c r="AB2098" s="34"/>
      <c r="AC2098" s="34"/>
      <c r="AD2098" s="34"/>
      <c r="AE2098" s="34"/>
      <c r="AF2098" s="34"/>
      <c r="AG2098" s="34"/>
      <c r="AH2098" s="34"/>
      <c r="AI2098" s="34"/>
      <c r="AJ2098" s="34"/>
      <c r="AK2098" s="34"/>
      <c r="AL2098" s="34"/>
      <c r="AM2098" s="34"/>
      <c r="AN2098" s="34"/>
      <c r="AO2098" s="34"/>
      <c r="AP2098" s="34"/>
      <c r="AQ2098" s="34"/>
      <c r="AR2098" s="34"/>
      <c r="AS2098" s="34"/>
      <c r="AT2098" s="34"/>
      <c r="AU2098" s="34"/>
      <c r="AV2098" s="34"/>
      <c r="AW2098" s="34"/>
      <c r="AX2098" s="34"/>
      <c r="AY2098" s="34"/>
      <c r="AZ2098" s="34"/>
      <c r="BA2098" s="34"/>
      <c r="BB2098" s="34"/>
      <c r="BC2098" s="34"/>
    </row>
    <row r="2099" spans="1:55">
      <c r="A2099" s="34"/>
      <c r="B2099" s="34"/>
      <c r="C2099" s="34"/>
      <c r="D2099" s="34"/>
      <c r="E2099" s="34"/>
      <c r="F2099" s="34"/>
      <c r="G2099" s="34"/>
      <c r="H2099" s="34"/>
      <c r="I2099" s="34"/>
      <c r="J2099" s="34"/>
      <c r="K2099" s="34"/>
      <c r="L2099" s="34"/>
      <c r="M2099" s="34"/>
      <c r="N2099" s="34"/>
      <c r="O2099" s="34"/>
      <c r="P2099" s="34"/>
      <c r="Q2099" s="34"/>
      <c r="R2099" s="34"/>
      <c r="S2099" s="34"/>
      <c r="T2099" s="34"/>
      <c r="U2099" s="34"/>
      <c r="V2099" s="34"/>
      <c r="W2099" s="34"/>
      <c r="X2099" s="34"/>
      <c r="Y2099" s="34"/>
      <c r="Z2099" s="34"/>
      <c r="AA2099" s="34"/>
      <c r="AB2099" s="34"/>
      <c r="AC2099" s="34"/>
      <c r="AD2099" s="34"/>
      <c r="AE2099" s="34"/>
      <c r="AF2099" s="34"/>
      <c r="AG2099" s="34"/>
      <c r="AH2099" s="34"/>
      <c r="AI2099" s="34"/>
      <c r="AJ2099" s="34"/>
      <c r="AK2099" s="34"/>
      <c r="AL2099" s="34"/>
      <c r="AM2099" s="34"/>
      <c r="AN2099" s="34"/>
      <c r="AO2099" s="34"/>
      <c r="AP2099" s="34"/>
      <c r="AQ2099" s="34"/>
      <c r="AR2099" s="34"/>
      <c r="AS2099" s="34"/>
      <c r="AT2099" s="34"/>
      <c r="AU2099" s="34"/>
      <c r="AV2099" s="34"/>
      <c r="AW2099" s="34"/>
      <c r="AX2099" s="34"/>
      <c r="AY2099" s="34"/>
      <c r="AZ2099" s="34"/>
      <c r="BA2099" s="34"/>
      <c r="BB2099" s="34"/>
      <c r="BC2099" s="34"/>
    </row>
    <row r="2100" spans="1:55">
      <c r="A2100" s="34"/>
      <c r="B2100" s="34"/>
      <c r="C2100" s="34"/>
      <c r="D2100" s="34"/>
      <c r="E2100" s="34"/>
      <c r="F2100" s="34"/>
      <c r="G2100" s="34"/>
      <c r="H2100" s="34"/>
      <c r="I2100" s="34"/>
      <c r="J2100" s="34"/>
      <c r="K2100" s="34"/>
      <c r="L2100" s="34"/>
      <c r="M2100" s="34"/>
      <c r="N2100" s="34"/>
      <c r="O2100" s="34"/>
      <c r="P2100" s="34"/>
      <c r="Q2100" s="34"/>
      <c r="R2100" s="34"/>
      <c r="S2100" s="34"/>
      <c r="T2100" s="34"/>
      <c r="U2100" s="34"/>
      <c r="V2100" s="34"/>
      <c r="W2100" s="34"/>
      <c r="X2100" s="34"/>
      <c r="Y2100" s="34"/>
      <c r="Z2100" s="34"/>
      <c r="AA2100" s="34"/>
      <c r="AB2100" s="34"/>
      <c r="AC2100" s="34"/>
      <c r="AD2100" s="34"/>
      <c r="AE2100" s="34"/>
      <c r="AF2100" s="34"/>
      <c r="AG2100" s="34"/>
      <c r="AH2100" s="34"/>
      <c r="AI2100" s="34"/>
      <c r="AJ2100" s="34"/>
      <c r="AK2100" s="34"/>
      <c r="AL2100" s="34"/>
      <c r="AM2100" s="34"/>
      <c r="AN2100" s="34"/>
      <c r="AO2100" s="34"/>
      <c r="AP2100" s="34"/>
      <c r="AQ2100" s="34"/>
      <c r="AR2100" s="34"/>
      <c r="AS2100" s="34"/>
      <c r="AT2100" s="34"/>
      <c r="AU2100" s="34"/>
      <c r="AV2100" s="34"/>
      <c r="AW2100" s="34"/>
      <c r="AX2100" s="34"/>
      <c r="AY2100" s="34"/>
      <c r="AZ2100" s="34"/>
      <c r="BA2100" s="34"/>
      <c r="BB2100" s="34"/>
      <c r="BC2100" s="34"/>
    </row>
    <row r="2101" spans="1:55">
      <c r="A2101" s="34"/>
      <c r="B2101" s="34"/>
      <c r="C2101" s="34"/>
      <c r="D2101" s="34"/>
      <c r="E2101" s="34"/>
      <c r="F2101" s="34"/>
      <c r="G2101" s="34"/>
      <c r="H2101" s="34"/>
      <c r="I2101" s="34"/>
      <c r="J2101" s="34"/>
      <c r="K2101" s="34"/>
      <c r="L2101" s="34"/>
      <c r="M2101" s="34"/>
      <c r="N2101" s="34"/>
      <c r="O2101" s="34"/>
      <c r="P2101" s="34"/>
      <c r="Q2101" s="34"/>
      <c r="R2101" s="34"/>
      <c r="S2101" s="34"/>
      <c r="T2101" s="34"/>
      <c r="U2101" s="34"/>
      <c r="V2101" s="34"/>
      <c r="W2101" s="34"/>
      <c r="X2101" s="34"/>
      <c r="Y2101" s="34"/>
      <c r="Z2101" s="34"/>
      <c r="AA2101" s="34"/>
      <c r="AB2101" s="34"/>
      <c r="AC2101" s="34"/>
      <c r="AD2101" s="34"/>
      <c r="AE2101" s="34"/>
      <c r="AF2101" s="34"/>
      <c r="AG2101" s="34"/>
      <c r="AH2101" s="34"/>
      <c r="AI2101" s="34"/>
      <c r="AJ2101" s="34"/>
      <c r="AK2101" s="34"/>
      <c r="AL2101" s="34"/>
      <c r="AM2101" s="34"/>
      <c r="AN2101" s="34"/>
      <c r="AO2101" s="34"/>
      <c r="AP2101" s="34"/>
      <c r="AQ2101" s="34"/>
      <c r="AR2101" s="34"/>
      <c r="AS2101" s="34"/>
      <c r="AT2101" s="34"/>
      <c r="AU2101" s="34"/>
      <c r="AV2101" s="34"/>
      <c r="AW2101" s="34"/>
      <c r="AX2101" s="34"/>
      <c r="AY2101" s="34"/>
      <c r="AZ2101" s="34"/>
      <c r="BA2101" s="34"/>
      <c r="BB2101" s="34"/>
      <c r="BC2101" s="34"/>
    </row>
    <row r="2102" spans="1:55">
      <c r="A2102" s="34"/>
      <c r="B2102" s="34"/>
      <c r="C2102" s="34"/>
      <c r="D2102" s="34"/>
      <c r="E2102" s="34"/>
      <c r="F2102" s="34"/>
      <c r="G2102" s="34"/>
      <c r="H2102" s="34"/>
      <c r="I2102" s="34"/>
      <c r="J2102" s="34"/>
      <c r="K2102" s="34"/>
      <c r="L2102" s="34"/>
      <c r="M2102" s="34"/>
      <c r="N2102" s="34"/>
      <c r="O2102" s="34"/>
      <c r="P2102" s="34"/>
      <c r="Q2102" s="34"/>
      <c r="R2102" s="34"/>
      <c r="S2102" s="34"/>
      <c r="T2102" s="34"/>
      <c r="U2102" s="34"/>
      <c r="V2102" s="34"/>
      <c r="W2102" s="34"/>
      <c r="X2102" s="34"/>
      <c r="Y2102" s="34"/>
      <c r="Z2102" s="34"/>
      <c r="AA2102" s="34"/>
      <c r="AB2102" s="34"/>
      <c r="AC2102" s="34"/>
      <c r="AD2102" s="34"/>
      <c r="AE2102" s="34"/>
      <c r="AF2102" s="34"/>
      <c r="AG2102" s="34"/>
      <c r="AH2102" s="34"/>
      <c r="AI2102" s="34"/>
      <c r="AJ2102" s="34"/>
      <c r="AK2102" s="34"/>
      <c r="AL2102" s="34"/>
      <c r="AM2102" s="34"/>
      <c r="AN2102" s="34"/>
      <c r="AO2102" s="34"/>
      <c r="AP2102" s="34"/>
      <c r="AQ2102" s="34"/>
      <c r="AR2102" s="34"/>
      <c r="AS2102" s="34"/>
      <c r="AT2102" s="34"/>
      <c r="AU2102" s="34"/>
      <c r="AV2102" s="34"/>
      <c r="AW2102" s="34"/>
      <c r="AX2102" s="34"/>
      <c r="AY2102" s="34"/>
      <c r="AZ2102" s="34"/>
      <c r="BA2102" s="34"/>
      <c r="BB2102" s="34"/>
      <c r="BC2102" s="34"/>
    </row>
    <row r="2103" spans="1:55">
      <c r="A2103" s="34"/>
      <c r="B2103" s="34"/>
      <c r="C2103" s="34"/>
      <c r="D2103" s="34"/>
      <c r="E2103" s="34"/>
      <c r="F2103" s="34"/>
      <c r="G2103" s="34"/>
      <c r="H2103" s="34"/>
      <c r="I2103" s="34"/>
      <c r="J2103" s="34"/>
      <c r="K2103" s="34"/>
      <c r="L2103" s="34"/>
      <c r="M2103" s="34"/>
      <c r="N2103" s="34"/>
      <c r="O2103" s="34"/>
      <c r="P2103" s="34"/>
      <c r="Q2103" s="34"/>
      <c r="R2103" s="34"/>
      <c r="S2103" s="34"/>
      <c r="T2103" s="34"/>
      <c r="U2103" s="34"/>
      <c r="V2103" s="34"/>
      <c r="W2103" s="34"/>
      <c r="X2103" s="34"/>
      <c r="Y2103" s="34"/>
      <c r="Z2103" s="34"/>
      <c r="AA2103" s="34"/>
      <c r="AB2103" s="34"/>
      <c r="AC2103" s="34"/>
      <c r="AD2103" s="34"/>
      <c r="AE2103" s="34"/>
      <c r="AF2103" s="34"/>
      <c r="AG2103" s="34"/>
      <c r="AH2103" s="34"/>
      <c r="AI2103" s="34"/>
      <c r="AJ2103" s="34"/>
      <c r="AK2103" s="34"/>
      <c r="AL2103" s="34"/>
      <c r="AM2103" s="34"/>
      <c r="AN2103" s="34"/>
      <c r="AO2103" s="34"/>
      <c r="AP2103" s="34"/>
      <c r="AQ2103" s="34"/>
      <c r="AR2103" s="34"/>
      <c r="AS2103" s="34"/>
      <c r="AT2103" s="34"/>
      <c r="AU2103" s="34"/>
      <c r="AV2103" s="34"/>
      <c r="AW2103" s="34"/>
      <c r="AX2103" s="34"/>
      <c r="AY2103" s="34"/>
      <c r="AZ2103" s="34"/>
      <c r="BA2103" s="34"/>
      <c r="BB2103" s="34"/>
      <c r="BC2103" s="34"/>
    </row>
    <row r="2104" spans="1:55">
      <c r="A2104" s="34"/>
      <c r="B2104" s="34"/>
      <c r="C2104" s="34"/>
      <c r="D2104" s="34"/>
      <c r="E2104" s="34"/>
      <c r="F2104" s="34"/>
      <c r="G2104" s="34"/>
      <c r="H2104" s="34"/>
      <c r="I2104" s="34"/>
      <c r="J2104" s="34"/>
      <c r="K2104" s="34"/>
      <c r="L2104" s="34"/>
      <c r="M2104" s="34"/>
      <c r="N2104" s="34"/>
      <c r="O2104" s="34"/>
      <c r="P2104" s="34"/>
      <c r="Q2104" s="34"/>
      <c r="R2104" s="34"/>
      <c r="S2104" s="34"/>
      <c r="T2104" s="34"/>
      <c r="U2104" s="34"/>
      <c r="V2104" s="34"/>
      <c r="W2104" s="34"/>
      <c r="X2104" s="34"/>
      <c r="Y2104" s="34"/>
      <c r="Z2104" s="34"/>
      <c r="AA2104" s="34"/>
      <c r="AB2104" s="34"/>
      <c r="AC2104" s="34"/>
      <c r="AD2104" s="34"/>
      <c r="AE2104" s="34"/>
      <c r="AF2104" s="34"/>
      <c r="AG2104" s="34"/>
      <c r="AH2104" s="34"/>
      <c r="AI2104" s="34"/>
      <c r="AJ2104" s="34"/>
      <c r="AK2104" s="34"/>
      <c r="AL2104" s="34"/>
      <c r="AM2104" s="34"/>
      <c r="AN2104" s="34"/>
      <c r="AO2104" s="34"/>
      <c r="AP2104" s="34"/>
      <c r="AQ2104" s="34"/>
      <c r="AR2104" s="34"/>
      <c r="AS2104" s="34"/>
      <c r="AT2104" s="34"/>
      <c r="AU2104" s="34"/>
      <c r="AV2104" s="34"/>
      <c r="AW2104" s="34"/>
      <c r="AX2104" s="34"/>
      <c r="AY2104" s="34"/>
      <c r="AZ2104" s="34"/>
      <c r="BA2104" s="34"/>
      <c r="BB2104" s="34"/>
      <c r="BC2104" s="34"/>
    </row>
    <row r="2105" spans="1:55">
      <c r="A2105" s="34"/>
      <c r="B2105" s="34"/>
      <c r="C2105" s="34"/>
      <c r="D2105" s="34"/>
      <c r="E2105" s="34"/>
      <c r="F2105" s="34"/>
      <c r="G2105" s="34"/>
      <c r="H2105" s="34"/>
      <c r="I2105" s="34"/>
      <c r="J2105" s="34"/>
      <c r="K2105" s="34"/>
      <c r="L2105" s="34"/>
      <c r="M2105" s="34"/>
      <c r="N2105" s="34"/>
      <c r="O2105" s="34"/>
      <c r="P2105" s="34"/>
      <c r="Q2105" s="34"/>
      <c r="R2105" s="34"/>
      <c r="S2105" s="34"/>
      <c r="T2105" s="34"/>
      <c r="U2105" s="34"/>
      <c r="V2105" s="34"/>
      <c r="W2105" s="34"/>
      <c r="X2105" s="34"/>
      <c r="Y2105" s="34"/>
      <c r="Z2105" s="34"/>
      <c r="AA2105" s="34"/>
      <c r="AB2105" s="34"/>
      <c r="AC2105" s="34"/>
      <c r="AD2105" s="34"/>
      <c r="AE2105" s="34"/>
      <c r="AF2105" s="34"/>
      <c r="AG2105" s="34"/>
      <c r="AH2105" s="34"/>
      <c r="AI2105" s="34"/>
      <c r="AJ2105" s="34"/>
      <c r="AK2105" s="34"/>
      <c r="AL2105" s="34"/>
      <c r="AM2105" s="34"/>
      <c r="AN2105" s="34"/>
      <c r="AO2105" s="34"/>
      <c r="AP2105" s="34"/>
      <c r="AQ2105" s="34"/>
      <c r="AR2105" s="34"/>
      <c r="AS2105" s="34"/>
      <c r="AT2105" s="34"/>
      <c r="AU2105" s="34"/>
      <c r="AV2105" s="34"/>
      <c r="AW2105" s="34"/>
      <c r="AX2105" s="34"/>
      <c r="AY2105" s="34"/>
      <c r="AZ2105" s="34"/>
      <c r="BA2105" s="34"/>
      <c r="BB2105" s="34"/>
      <c r="BC2105" s="34"/>
    </row>
    <row r="2106" spans="1:55">
      <c r="A2106" s="34"/>
      <c r="B2106" s="34"/>
      <c r="C2106" s="34"/>
      <c r="D2106" s="34"/>
      <c r="E2106" s="34"/>
      <c r="F2106" s="34"/>
      <c r="G2106" s="34"/>
      <c r="H2106" s="34"/>
      <c r="I2106" s="34"/>
      <c r="J2106" s="34"/>
      <c r="K2106" s="34"/>
      <c r="L2106" s="34"/>
      <c r="M2106" s="34"/>
      <c r="N2106" s="34"/>
      <c r="O2106" s="34"/>
      <c r="P2106" s="34"/>
      <c r="Q2106" s="34"/>
      <c r="R2106" s="34"/>
      <c r="S2106" s="34"/>
      <c r="T2106" s="34"/>
      <c r="U2106" s="34"/>
      <c r="V2106" s="34"/>
      <c r="W2106" s="34"/>
      <c r="X2106" s="34"/>
      <c r="Y2106" s="34"/>
      <c r="Z2106" s="34"/>
      <c r="AA2106" s="34"/>
      <c r="AB2106" s="34"/>
      <c r="AC2106" s="34"/>
      <c r="AD2106" s="34"/>
      <c r="AE2106" s="34"/>
      <c r="AF2106" s="34"/>
      <c r="AG2106" s="34"/>
      <c r="AH2106" s="34"/>
      <c r="AI2106" s="34"/>
      <c r="AJ2106" s="34"/>
      <c r="AK2106" s="34"/>
      <c r="AL2106" s="34"/>
      <c r="AM2106" s="34"/>
      <c r="AN2106" s="34"/>
      <c r="AO2106" s="34"/>
      <c r="AP2106" s="34"/>
      <c r="AQ2106" s="34"/>
      <c r="AR2106" s="34"/>
      <c r="AS2106" s="34"/>
      <c r="AT2106" s="34"/>
      <c r="AU2106" s="34"/>
      <c r="AV2106" s="34"/>
      <c r="AW2106" s="34"/>
      <c r="AX2106" s="34"/>
      <c r="AY2106" s="34"/>
      <c r="AZ2106" s="34"/>
      <c r="BA2106" s="34"/>
      <c r="BB2106" s="34"/>
      <c r="BC2106" s="34"/>
    </row>
    <row r="2107" spans="1:55">
      <c r="A2107" s="34"/>
      <c r="B2107" s="34"/>
      <c r="C2107" s="34"/>
      <c r="D2107" s="34"/>
      <c r="E2107" s="34"/>
      <c r="F2107" s="34"/>
      <c r="G2107" s="34"/>
      <c r="H2107" s="34"/>
      <c r="I2107" s="34"/>
      <c r="J2107" s="34"/>
      <c r="K2107" s="34"/>
      <c r="L2107" s="34"/>
      <c r="M2107" s="34"/>
      <c r="N2107" s="34"/>
      <c r="O2107" s="34"/>
      <c r="P2107" s="34"/>
      <c r="Q2107" s="34"/>
      <c r="R2107" s="34"/>
      <c r="S2107" s="34"/>
      <c r="T2107" s="34"/>
      <c r="U2107" s="34"/>
      <c r="V2107" s="34"/>
      <c r="W2107" s="34"/>
      <c r="X2107" s="34"/>
      <c r="Y2107" s="34"/>
      <c r="Z2107" s="34"/>
      <c r="AA2107" s="34"/>
      <c r="AB2107" s="34"/>
      <c r="AC2107" s="34"/>
      <c r="AD2107" s="34"/>
      <c r="AE2107" s="34"/>
      <c r="AF2107" s="34"/>
      <c r="AG2107" s="34"/>
      <c r="AH2107" s="34"/>
      <c r="AI2107" s="34"/>
      <c r="AJ2107" s="34"/>
      <c r="AK2107" s="34"/>
      <c r="AL2107" s="34"/>
      <c r="AM2107" s="34"/>
      <c r="AN2107" s="34"/>
      <c r="AO2107" s="34"/>
      <c r="AP2107" s="34"/>
      <c r="AQ2107" s="34"/>
      <c r="AR2107" s="34"/>
      <c r="AS2107" s="34"/>
      <c r="AT2107" s="34"/>
      <c r="AU2107" s="34"/>
      <c r="AV2107" s="34"/>
      <c r="AW2107" s="34"/>
      <c r="AX2107" s="34"/>
      <c r="AY2107" s="34"/>
      <c r="AZ2107" s="34"/>
      <c r="BA2107" s="34"/>
      <c r="BB2107" s="34"/>
      <c r="BC2107" s="34"/>
    </row>
    <row r="2108" spans="1:55">
      <c r="A2108" s="34"/>
      <c r="B2108" s="34"/>
      <c r="C2108" s="34"/>
      <c r="D2108" s="34"/>
      <c r="E2108" s="34"/>
      <c r="F2108" s="34"/>
      <c r="G2108" s="34"/>
      <c r="H2108" s="34"/>
      <c r="I2108" s="34"/>
      <c r="J2108" s="34"/>
      <c r="K2108" s="34"/>
      <c r="L2108" s="34"/>
      <c r="M2108" s="34"/>
      <c r="N2108" s="34"/>
      <c r="O2108" s="34"/>
      <c r="P2108" s="34"/>
      <c r="Q2108" s="34"/>
      <c r="R2108" s="34"/>
      <c r="S2108" s="34"/>
      <c r="T2108" s="34"/>
      <c r="U2108" s="34"/>
      <c r="V2108" s="34"/>
      <c r="W2108" s="34"/>
      <c r="X2108" s="34"/>
      <c r="Y2108" s="34"/>
      <c r="Z2108" s="34"/>
      <c r="AA2108" s="34"/>
      <c r="AB2108" s="34"/>
      <c r="AC2108" s="34"/>
      <c r="AD2108" s="34"/>
      <c r="AE2108" s="34"/>
      <c r="AF2108" s="34"/>
      <c r="AG2108" s="34"/>
      <c r="AH2108" s="34"/>
      <c r="AI2108" s="34"/>
      <c r="AJ2108" s="34"/>
      <c r="AK2108" s="34"/>
      <c r="AL2108" s="34"/>
      <c r="AM2108" s="34"/>
      <c r="AN2108" s="34"/>
      <c r="AO2108" s="34"/>
      <c r="AP2108" s="34"/>
      <c r="AQ2108" s="34"/>
      <c r="AR2108" s="34"/>
      <c r="AS2108" s="34"/>
      <c r="AT2108" s="34"/>
      <c r="AU2108" s="34"/>
      <c r="AV2108" s="34"/>
      <c r="AW2108" s="34"/>
      <c r="AX2108" s="34"/>
      <c r="AY2108" s="34"/>
      <c r="AZ2108" s="34"/>
      <c r="BA2108" s="34"/>
      <c r="BB2108" s="34"/>
      <c r="BC2108" s="34"/>
    </row>
    <row r="2109" spans="1:55">
      <c r="A2109" s="34"/>
      <c r="B2109" s="34"/>
      <c r="C2109" s="34"/>
      <c r="D2109" s="34"/>
      <c r="E2109" s="34"/>
      <c r="F2109" s="34"/>
      <c r="G2109" s="34"/>
      <c r="H2109" s="34"/>
      <c r="I2109" s="34"/>
      <c r="J2109" s="34"/>
      <c r="K2109" s="34"/>
      <c r="L2109" s="34"/>
      <c r="M2109" s="34"/>
      <c r="N2109" s="34"/>
      <c r="O2109" s="34"/>
      <c r="P2109" s="34"/>
      <c r="Q2109" s="34"/>
      <c r="R2109" s="34"/>
      <c r="S2109" s="34"/>
      <c r="T2109" s="34"/>
      <c r="U2109" s="34"/>
      <c r="V2109" s="34"/>
      <c r="W2109" s="34"/>
      <c r="X2109" s="34"/>
      <c r="Y2109" s="34"/>
      <c r="Z2109" s="34"/>
      <c r="AA2109" s="34"/>
      <c r="AB2109" s="34"/>
      <c r="AC2109" s="34"/>
      <c r="AD2109" s="34"/>
      <c r="AE2109" s="34"/>
      <c r="AF2109" s="34"/>
      <c r="AG2109" s="34"/>
      <c r="AH2109" s="34"/>
      <c r="AI2109" s="34"/>
      <c r="AJ2109" s="34"/>
      <c r="AK2109" s="34"/>
      <c r="AL2109" s="34"/>
      <c r="AM2109" s="34"/>
      <c r="AN2109" s="34"/>
      <c r="AO2109" s="34"/>
      <c r="AP2109" s="34"/>
      <c r="AQ2109" s="34"/>
      <c r="AR2109" s="34"/>
      <c r="AS2109" s="34"/>
      <c r="AT2109" s="34"/>
      <c r="AU2109" s="34"/>
      <c r="AV2109" s="34"/>
      <c r="AW2109" s="34"/>
      <c r="AX2109" s="34"/>
      <c r="AY2109" s="34"/>
      <c r="AZ2109" s="34"/>
      <c r="BA2109" s="34"/>
      <c r="BB2109" s="34"/>
      <c r="BC2109" s="34"/>
    </row>
    <row r="2110" spans="1:55">
      <c r="A2110" s="34"/>
      <c r="B2110" s="34"/>
      <c r="C2110" s="34"/>
      <c r="D2110" s="34"/>
      <c r="E2110" s="34"/>
      <c r="F2110" s="34"/>
      <c r="G2110" s="34"/>
      <c r="H2110" s="34"/>
      <c r="I2110" s="34"/>
      <c r="J2110" s="34"/>
      <c r="K2110" s="34"/>
      <c r="L2110" s="34"/>
      <c r="M2110" s="34"/>
      <c r="N2110" s="34"/>
      <c r="O2110" s="34"/>
      <c r="P2110" s="34"/>
      <c r="Q2110" s="34"/>
      <c r="R2110" s="34"/>
      <c r="S2110" s="34"/>
      <c r="T2110" s="34"/>
      <c r="U2110" s="34"/>
      <c r="V2110" s="34"/>
      <c r="W2110" s="34"/>
      <c r="X2110" s="34"/>
      <c r="Y2110" s="34"/>
      <c r="Z2110" s="34"/>
      <c r="AA2110" s="34"/>
      <c r="AB2110" s="34"/>
      <c r="AC2110" s="34"/>
      <c r="AD2110" s="34"/>
      <c r="AE2110" s="34"/>
      <c r="AF2110" s="34"/>
      <c r="AG2110" s="34"/>
      <c r="AH2110" s="34"/>
      <c r="AI2110" s="34"/>
      <c r="AJ2110" s="34"/>
      <c r="AK2110" s="34"/>
      <c r="AL2110" s="34"/>
      <c r="AM2110" s="34"/>
      <c r="AN2110" s="34"/>
      <c r="AO2110" s="34"/>
      <c r="AP2110" s="34"/>
      <c r="AQ2110" s="34"/>
      <c r="AR2110" s="34"/>
      <c r="AS2110" s="34"/>
      <c r="AT2110" s="34"/>
      <c r="AU2110" s="34"/>
      <c r="AV2110" s="34"/>
      <c r="AW2110" s="34"/>
      <c r="AX2110" s="34"/>
      <c r="AY2110" s="34"/>
      <c r="AZ2110" s="34"/>
      <c r="BA2110" s="34"/>
      <c r="BB2110" s="34"/>
      <c r="BC2110" s="34"/>
    </row>
    <row r="2111" spans="1:55">
      <c r="A2111" s="34"/>
      <c r="B2111" s="34"/>
      <c r="C2111" s="34"/>
      <c r="D2111" s="34"/>
      <c r="E2111" s="34"/>
      <c r="F2111" s="34"/>
      <c r="G2111" s="34"/>
      <c r="H2111" s="34"/>
      <c r="I2111" s="34"/>
      <c r="J2111" s="34"/>
      <c r="K2111" s="34"/>
      <c r="L2111" s="34"/>
      <c r="M2111" s="34"/>
      <c r="N2111" s="34"/>
      <c r="O2111" s="34"/>
      <c r="P2111" s="34"/>
      <c r="Q2111" s="34"/>
      <c r="R2111" s="34"/>
      <c r="S2111" s="34"/>
      <c r="T2111" s="34"/>
      <c r="U2111" s="34"/>
      <c r="V2111" s="34"/>
      <c r="W2111" s="34"/>
      <c r="X2111" s="34"/>
      <c r="Y2111" s="34"/>
      <c r="Z2111" s="34"/>
      <c r="AA2111" s="34"/>
      <c r="AB2111" s="34"/>
      <c r="AC2111" s="34"/>
      <c r="AD2111" s="34"/>
      <c r="AE2111" s="34"/>
      <c r="AF2111" s="34"/>
      <c r="AG2111" s="34"/>
      <c r="AH2111" s="34"/>
      <c r="AI2111" s="34"/>
      <c r="AJ2111" s="34"/>
      <c r="AK2111" s="34"/>
      <c r="AL2111" s="34"/>
      <c r="AM2111" s="34"/>
      <c r="AN2111" s="34"/>
      <c r="AO2111" s="34"/>
      <c r="AP2111" s="34"/>
      <c r="AQ2111" s="34"/>
      <c r="AR2111" s="34"/>
      <c r="AS2111" s="34"/>
      <c r="AT2111" s="34"/>
      <c r="AU2111" s="34"/>
      <c r="AV2111" s="34"/>
      <c r="AW2111" s="34"/>
      <c r="AX2111" s="34"/>
      <c r="AY2111" s="34"/>
      <c r="AZ2111" s="34"/>
      <c r="BA2111" s="34"/>
      <c r="BB2111" s="34"/>
      <c r="BC2111" s="34"/>
    </row>
    <row r="2112" spans="1:55">
      <c r="A2112" s="34"/>
      <c r="B2112" s="34"/>
      <c r="C2112" s="34"/>
      <c r="D2112" s="34"/>
      <c r="E2112" s="34"/>
      <c r="F2112" s="34"/>
      <c r="G2112" s="34"/>
      <c r="H2112" s="34"/>
      <c r="I2112" s="34"/>
      <c r="J2112" s="34"/>
      <c r="K2112" s="34"/>
      <c r="L2112" s="34"/>
      <c r="M2112" s="34"/>
      <c r="N2112" s="34"/>
      <c r="O2112" s="34"/>
      <c r="P2112" s="34"/>
      <c r="Q2112" s="34"/>
      <c r="R2112" s="34"/>
      <c r="S2112" s="34"/>
      <c r="T2112" s="34"/>
      <c r="U2112" s="34"/>
      <c r="V2112" s="34"/>
      <c r="W2112" s="34"/>
      <c r="X2112" s="34"/>
      <c r="Y2112" s="34"/>
      <c r="Z2112" s="34"/>
      <c r="AA2112" s="34"/>
      <c r="AB2112" s="34"/>
      <c r="AC2112" s="34"/>
      <c r="AD2112" s="34"/>
      <c r="AE2112" s="34"/>
      <c r="AF2112" s="34"/>
      <c r="AG2112" s="34"/>
      <c r="AH2112" s="34"/>
      <c r="AI2112" s="34"/>
      <c r="AJ2112" s="34"/>
      <c r="AK2112" s="34"/>
      <c r="AL2112" s="34"/>
      <c r="AM2112" s="34"/>
      <c r="AN2112" s="34"/>
      <c r="AO2112" s="34"/>
      <c r="AP2112" s="34"/>
      <c r="AQ2112" s="34"/>
      <c r="AR2112" s="34"/>
      <c r="AS2112" s="34"/>
      <c r="AT2112" s="34"/>
      <c r="AU2112" s="34"/>
      <c r="AV2112" s="34"/>
      <c r="AW2112" s="34"/>
      <c r="AX2112" s="34"/>
      <c r="AY2112" s="34"/>
      <c r="AZ2112" s="34"/>
      <c r="BA2112" s="34"/>
      <c r="BB2112" s="34"/>
      <c r="BC2112" s="34"/>
    </row>
    <row r="2113" spans="1:55">
      <c r="A2113" s="34"/>
      <c r="B2113" s="34"/>
      <c r="C2113" s="34"/>
      <c r="D2113" s="34"/>
      <c r="E2113" s="34"/>
      <c r="F2113" s="34"/>
      <c r="G2113" s="34"/>
      <c r="H2113" s="34"/>
      <c r="I2113" s="34"/>
      <c r="J2113" s="34"/>
      <c r="K2113" s="34"/>
      <c r="L2113" s="34"/>
      <c r="M2113" s="34"/>
      <c r="N2113" s="34"/>
      <c r="O2113" s="34"/>
      <c r="P2113" s="34"/>
      <c r="Q2113" s="34"/>
      <c r="R2113" s="34"/>
      <c r="S2113" s="34"/>
      <c r="T2113" s="34"/>
      <c r="U2113" s="34"/>
      <c r="V2113" s="34"/>
      <c r="W2113" s="34"/>
      <c r="X2113" s="34"/>
      <c r="Y2113" s="34"/>
      <c r="Z2113" s="34"/>
      <c r="AA2113" s="34"/>
      <c r="AB2113" s="34"/>
      <c r="AC2113" s="34"/>
      <c r="AD2113" s="34"/>
      <c r="AE2113" s="34"/>
      <c r="AF2113" s="34"/>
      <c r="AG2113" s="34"/>
      <c r="AH2113" s="34"/>
      <c r="AI2113" s="34"/>
      <c r="AJ2113" s="34"/>
      <c r="AK2113" s="34"/>
      <c r="AL2113" s="34"/>
      <c r="AM2113" s="34"/>
      <c r="AN2113" s="34"/>
      <c r="AO2113" s="34"/>
      <c r="AP2113" s="34"/>
      <c r="AQ2113" s="34"/>
      <c r="AR2113" s="34"/>
      <c r="AS2113" s="34"/>
      <c r="AT2113" s="34"/>
      <c r="AU2113" s="34"/>
      <c r="AV2113" s="34"/>
      <c r="AW2113" s="34"/>
      <c r="AX2113" s="34"/>
      <c r="AY2113" s="34"/>
      <c r="AZ2113" s="34"/>
      <c r="BA2113" s="34"/>
      <c r="BB2113" s="34"/>
      <c r="BC2113" s="34"/>
    </row>
    <row r="2114" spans="1:55">
      <c r="A2114" s="34"/>
      <c r="B2114" s="34"/>
      <c r="C2114" s="34"/>
      <c r="D2114" s="34"/>
      <c r="E2114" s="34"/>
      <c r="F2114" s="34"/>
      <c r="G2114" s="34"/>
      <c r="H2114" s="34"/>
      <c r="I2114" s="34"/>
      <c r="J2114" s="34"/>
      <c r="K2114" s="34"/>
      <c r="L2114" s="34"/>
      <c r="M2114" s="34"/>
      <c r="N2114" s="34"/>
      <c r="O2114" s="34"/>
      <c r="P2114" s="34"/>
      <c r="Q2114" s="34"/>
      <c r="R2114" s="34"/>
      <c r="S2114" s="34"/>
      <c r="T2114" s="34"/>
      <c r="U2114" s="34"/>
      <c r="V2114" s="34"/>
      <c r="W2114" s="34"/>
      <c r="X2114" s="34"/>
      <c r="Y2114" s="34"/>
      <c r="Z2114" s="34"/>
      <c r="AA2114" s="34"/>
      <c r="AB2114" s="34"/>
      <c r="AC2114" s="34"/>
      <c r="AD2114" s="34"/>
      <c r="AE2114" s="34"/>
      <c r="AF2114" s="34"/>
      <c r="AG2114" s="34"/>
      <c r="AH2114" s="34"/>
      <c r="AI2114" s="34"/>
      <c r="AJ2114" s="34"/>
      <c r="AK2114" s="34"/>
      <c r="AL2114" s="34"/>
      <c r="AM2114" s="34"/>
      <c r="AN2114" s="34"/>
      <c r="AO2114" s="34"/>
      <c r="AP2114" s="34"/>
      <c r="AQ2114" s="34"/>
      <c r="AR2114" s="34"/>
      <c r="AS2114" s="34"/>
      <c r="AT2114" s="34"/>
      <c r="AU2114" s="34"/>
      <c r="AV2114" s="34"/>
      <c r="AW2114" s="34"/>
      <c r="AX2114" s="34"/>
      <c r="AY2114" s="34"/>
      <c r="AZ2114" s="34"/>
      <c r="BA2114" s="34"/>
      <c r="BB2114" s="34"/>
      <c r="BC2114" s="34"/>
    </row>
    <row r="2115" spans="1:55">
      <c r="A2115" s="34"/>
      <c r="B2115" s="34"/>
      <c r="C2115" s="34"/>
      <c r="D2115" s="34"/>
      <c r="E2115" s="34"/>
      <c r="F2115" s="34"/>
      <c r="G2115" s="34"/>
      <c r="H2115" s="34"/>
      <c r="I2115" s="34"/>
      <c r="J2115" s="34"/>
      <c r="K2115" s="34"/>
      <c r="L2115" s="34"/>
      <c r="M2115" s="34"/>
      <c r="N2115" s="34"/>
      <c r="O2115" s="34"/>
      <c r="P2115" s="34"/>
      <c r="Q2115" s="34"/>
      <c r="R2115" s="34"/>
      <c r="S2115" s="34"/>
      <c r="T2115" s="34"/>
      <c r="U2115" s="34"/>
      <c r="V2115" s="34"/>
      <c r="W2115" s="34"/>
      <c r="X2115" s="34"/>
      <c r="Y2115" s="34"/>
      <c r="Z2115" s="34"/>
      <c r="AA2115" s="34"/>
      <c r="AB2115" s="34"/>
      <c r="AC2115" s="34"/>
      <c r="AD2115" s="34"/>
      <c r="AE2115" s="34"/>
      <c r="AF2115" s="34"/>
      <c r="AG2115" s="34"/>
      <c r="AH2115" s="34"/>
      <c r="AI2115" s="34"/>
      <c r="AJ2115" s="34"/>
      <c r="AK2115" s="34"/>
      <c r="AL2115" s="34"/>
      <c r="AM2115" s="34"/>
      <c r="AN2115" s="34"/>
      <c r="AO2115" s="34"/>
      <c r="AP2115" s="34"/>
      <c r="AQ2115" s="34"/>
      <c r="AR2115" s="34"/>
      <c r="AS2115" s="34"/>
      <c r="AT2115" s="34"/>
      <c r="AU2115" s="34"/>
      <c r="AV2115" s="34"/>
      <c r="AW2115" s="34"/>
      <c r="AX2115" s="34"/>
      <c r="AY2115" s="34"/>
      <c r="AZ2115" s="34"/>
      <c r="BA2115" s="34"/>
      <c r="BB2115" s="34"/>
      <c r="BC2115" s="34"/>
    </row>
    <row r="2116" spans="1:55">
      <c r="A2116" s="34"/>
      <c r="B2116" s="34"/>
      <c r="C2116" s="34"/>
      <c r="D2116" s="34"/>
      <c r="E2116" s="34"/>
      <c r="F2116" s="34"/>
      <c r="G2116" s="34"/>
      <c r="H2116" s="34"/>
      <c r="I2116" s="34"/>
      <c r="J2116" s="34"/>
      <c r="K2116" s="34"/>
      <c r="L2116" s="34"/>
      <c r="M2116" s="34"/>
      <c r="N2116" s="34"/>
      <c r="O2116" s="34"/>
      <c r="P2116" s="34"/>
      <c r="Q2116" s="34"/>
      <c r="R2116" s="34"/>
      <c r="S2116" s="34"/>
      <c r="T2116" s="34"/>
      <c r="U2116" s="34"/>
      <c r="V2116" s="34"/>
      <c r="W2116" s="34"/>
      <c r="X2116" s="34"/>
      <c r="Y2116" s="34"/>
      <c r="Z2116" s="34"/>
      <c r="AA2116" s="34"/>
      <c r="AB2116" s="34"/>
      <c r="AC2116" s="34"/>
      <c r="AD2116" s="34"/>
      <c r="AE2116" s="34"/>
      <c r="AF2116" s="34"/>
      <c r="AG2116" s="34"/>
      <c r="AH2116" s="34"/>
      <c r="AI2116" s="34"/>
      <c r="AJ2116" s="34"/>
      <c r="AK2116" s="34"/>
      <c r="AL2116" s="34"/>
      <c r="AM2116" s="34"/>
      <c r="AN2116" s="34"/>
      <c r="AO2116" s="34"/>
      <c r="AP2116" s="34"/>
      <c r="AQ2116" s="34"/>
      <c r="AR2116" s="34"/>
      <c r="AS2116" s="34"/>
      <c r="AT2116" s="34"/>
      <c r="AU2116" s="34"/>
      <c r="AV2116" s="34"/>
      <c r="AW2116" s="34"/>
      <c r="AX2116" s="34"/>
      <c r="AY2116" s="34"/>
      <c r="AZ2116" s="34"/>
      <c r="BA2116" s="34"/>
      <c r="BB2116" s="34"/>
      <c r="BC2116" s="34"/>
    </row>
    <row r="2117" spans="1:55">
      <c r="A2117" s="34"/>
      <c r="B2117" s="34"/>
      <c r="C2117" s="34"/>
      <c r="D2117" s="34"/>
      <c r="E2117" s="34"/>
      <c r="F2117" s="34"/>
      <c r="G2117" s="34"/>
      <c r="H2117" s="34"/>
      <c r="I2117" s="34"/>
      <c r="J2117" s="34"/>
      <c r="K2117" s="34"/>
      <c r="L2117" s="34"/>
      <c r="M2117" s="34"/>
      <c r="N2117" s="34"/>
      <c r="O2117" s="34"/>
      <c r="P2117" s="34"/>
      <c r="Q2117" s="34"/>
      <c r="R2117" s="34"/>
      <c r="S2117" s="34"/>
      <c r="T2117" s="34"/>
      <c r="U2117" s="34"/>
      <c r="V2117" s="34"/>
      <c r="W2117" s="34"/>
      <c r="X2117" s="34"/>
      <c r="Y2117" s="34"/>
      <c r="Z2117" s="34"/>
      <c r="AA2117" s="34"/>
      <c r="AB2117" s="34"/>
      <c r="AC2117" s="34"/>
      <c r="AD2117" s="34"/>
      <c r="AE2117" s="34"/>
      <c r="AF2117" s="34"/>
      <c r="AG2117" s="34"/>
      <c r="AH2117" s="34"/>
      <c r="AI2117" s="34"/>
      <c r="AJ2117" s="34"/>
      <c r="AK2117" s="34"/>
      <c r="AL2117" s="34"/>
      <c r="AM2117" s="34"/>
      <c r="AN2117" s="34"/>
      <c r="AO2117" s="34"/>
      <c r="AP2117" s="34"/>
      <c r="AQ2117" s="34"/>
      <c r="AR2117" s="34"/>
      <c r="AS2117" s="34"/>
      <c r="AT2117" s="34"/>
      <c r="AU2117" s="34"/>
      <c r="AV2117" s="34"/>
      <c r="AW2117" s="34"/>
      <c r="AX2117" s="34"/>
      <c r="AY2117" s="34"/>
      <c r="AZ2117" s="34"/>
      <c r="BA2117" s="34"/>
      <c r="BB2117" s="34"/>
      <c r="BC2117" s="34"/>
    </row>
    <row r="2118" spans="1:55">
      <c r="A2118" s="34"/>
      <c r="B2118" s="34"/>
      <c r="C2118" s="34"/>
      <c r="D2118" s="34"/>
      <c r="E2118" s="34"/>
      <c r="F2118" s="34"/>
      <c r="G2118" s="34"/>
      <c r="H2118" s="34"/>
      <c r="I2118" s="34"/>
      <c r="J2118" s="34"/>
      <c r="K2118" s="34"/>
      <c r="L2118" s="34"/>
      <c r="M2118" s="34"/>
      <c r="N2118" s="34"/>
      <c r="O2118" s="34"/>
      <c r="P2118" s="34"/>
      <c r="Q2118" s="34"/>
      <c r="R2118" s="34"/>
      <c r="S2118" s="34"/>
      <c r="T2118" s="34"/>
      <c r="U2118" s="34"/>
      <c r="V2118" s="34"/>
      <c r="W2118" s="34"/>
      <c r="X2118" s="34"/>
      <c r="Y2118" s="34"/>
      <c r="Z2118" s="34"/>
      <c r="AA2118" s="34"/>
      <c r="AB2118" s="34"/>
      <c r="AC2118" s="34"/>
      <c r="AD2118" s="34"/>
      <c r="AE2118" s="34"/>
      <c r="AF2118" s="34"/>
      <c r="AG2118" s="34"/>
      <c r="AH2118" s="34"/>
      <c r="AI2118" s="34"/>
      <c r="AJ2118" s="34"/>
      <c r="AK2118" s="34"/>
      <c r="AL2118" s="34"/>
      <c r="AM2118" s="34"/>
      <c r="AN2118" s="34"/>
      <c r="AO2118" s="34"/>
      <c r="AP2118" s="34"/>
      <c r="AQ2118" s="34"/>
      <c r="AR2118" s="34"/>
      <c r="AS2118" s="34"/>
      <c r="AT2118" s="34"/>
      <c r="AU2118" s="34"/>
      <c r="AV2118" s="34"/>
      <c r="AW2118" s="34"/>
      <c r="AX2118" s="34"/>
      <c r="AY2118" s="34"/>
      <c r="AZ2118" s="34"/>
      <c r="BA2118" s="34"/>
      <c r="BB2118" s="34"/>
      <c r="BC2118" s="34"/>
    </row>
    <row r="2119" spans="1:55">
      <c r="A2119" s="34"/>
      <c r="B2119" s="34"/>
      <c r="C2119" s="34"/>
      <c r="D2119" s="34"/>
      <c r="E2119" s="34"/>
      <c r="F2119" s="34"/>
      <c r="G2119" s="34"/>
      <c r="H2119" s="34"/>
      <c r="I2119" s="34"/>
      <c r="J2119" s="34"/>
      <c r="K2119" s="34"/>
      <c r="L2119" s="34"/>
      <c r="M2119" s="34"/>
      <c r="N2119" s="34"/>
      <c r="O2119" s="34"/>
      <c r="P2119" s="34"/>
      <c r="Q2119" s="34"/>
      <c r="R2119" s="34"/>
      <c r="S2119" s="34"/>
      <c r="T2119" s="34"/>
      <c r="U2119" s="34"/>
      <c r="V2119" s="34"/>
      <c r="W2119" s="34"/>
      <c r="X2119" s="34"/>
      <c r="Y2119" s="34"/>
      <c r="Z2119" s="34"/>
      <c r="AA2119" s="34"/>
      <c r="AB2119" s="34"/>
      <c r="AC2119" s="34"/>
      <c r="AD2119" s="34"/>
      <c r="AE2119" s="34"/>
      <c r="AF2119" s="34"/>
      <c r="AG2119" s="34"/>
      <c r="AH2119" s="34"/>
      <c r="AI2119" s="34"/>
      <c r="AJ2119" s="34"/>
      <c r="AK2119" s="34"/>
      <c r="AL2119" s="34"/>
      <c r="AM2119" s="34"/>
      <c r="AN2119" s="34"/>
      <c r="AO2119" s="34"/>
      <c r="AP2119" s="34"/>
      <c r="AQ2119" s="34"/>
      <c r="AR2119" s="34"/>
      <c r="AS2119" s="34"/>
      <c r="AT2119" s="34"/>
      <c r="AU2119" s="34"/>
      <c r="AV2119" s="34"/>
      <c r="AW2119" s="34"/>
      <c r="AX2119" s="34"/>
      <c r="AY2119" s="34"/>
      <c r="AZ2119" s="34"/>
      <c r="BA2119" s="34"/>
      <c r="BB2119" s="34"/>
      <c r="BC2119" s="34"/>
    </row>
    <row r="2120" spans="1:55">
      <c r="A2120" s="34"/>
      <c r="B2120" s="34"/>
      <c r="C2120" s="34"/>
      <c r="D2120" s="34"/>
      <c r="E2120" s="34"/>
      <c r="F2120" s="34"/>
      <c r="G2120" s="34"/>
      <c r="H2120" s="34"/>
      <c r="I2120" s="34"/>
      <c r="J2120" s="34"/>
      <c r="K2120" s="34"/>
      <c r="L2120" s="34"/>
      <c r="M2120" s="34"/>
      <c r="N2120" s="34"/>
      <c r="O2120" s="34"/>
      <c r="P2120" s="34"/>
      <c r="Q2120" s="34"/>
      <c r="R2120" s="34"/>
      <c r="S2120" s="34"/>
      <c r="T2120" s="34"/>
      <c r="U2120" s="34"/>
      <c r="V2120" s="34"/>
      <c r="W2120" s="34"/>
      <c r="X2120" s="34"/>
      <c r="Y2120" s="34"/>
      <c r="Z2120" s="34"/>
      <c r="AA2120" s="34"/>
      <c r="AB2120" s="34"/>
      <c r="AC2120" s="34"/>
      <c r="AD2120" s="34"/>
      <c r="AE2120" s="34"/>
      <c r="AF2120" s="34"/>
      <c r="AG2120" s="34"/>
      <c r="AH2120" s="34"/>
      <c r="AI2120" s="34"/>
      <c r="AJ2120" s="34"/>
      <c r="AK2120" s="34"/>
      <c r="AL2120" s="34"/>
      <c r="AM2120" s="34"/>
      <c r="AN2120" s="34"/>
      <c r="AO2120" s="34"/>
      <c r="AP2120" s="34"/>
      <c r="AQ2120" s="34"/>
      <c r="AR2120" s="34"/>
      <c r="AS2120" s="34"/>
      <c r="AT2120" s="34"/>
      <c r="AU2120" s="34"/>
      <c r="AV2120" s="34"/>
      <c r="AW2120" s="34"/>
      <c r="AX2120" s="34"/>
      <c r="AY2120" s="34"/>
      <c r="AZ2120" s="34"/>
      <c r="BA2120" s="34"/>
      <c r="BB2120" s="34"/>
      <c r="BC2120" s="34"/>
    </row>
    <row r="2121" spans="1:55">
      <c r="A2121" s="34"/>
      <c r="B2121" s="34"/>
      <c r="C2121" s="34"/>
      <c r="D2121" s="34"/>
      <c r="E2121" s="34"/>
      <c r="F2121" s="34"/>
      <c r="G2121" s="34"/>
      <c r="H2121" s="34"/>
      <c r="I2121" s="34"/>
      <c r="J2121" s="34"/>
      <c r="K2121" s="34"/>
      <c r="L2121" s="34"/>
      <c r="M2121" s="34"/>
      <c r="N2121" s="34"/>
      <c r="O2121" s="34"/>
      <c r="P2121" s="34"/>
      <c r="Q2121" s="34"/>
      <c r="R2121" s="34"/>
      <c r="S2121" s="34"/>
      <c r="T2121" s="34"/>
      <c r="U2121" s="34"/>
      <c r="V2121" s="34"/>
      <c r="W2121" s="34"/>
      <c r="X2121" s="34"/>
      <c r="Y2121" s="34"/>
      <c r="Z2121" s="34"/>
      <c r="AA2121" s="34"/>
      <c r="AB2121" s="34"/>
      <c r="AC2121" s="34"/>
      <c r="AD2121" s="34"/>
      <c r="AE2121" s="34"/>
      <c r="AF2121" s="34"/>
      <c r="AG2121" s="34"/>
      <c r="AH2121" s="34"/>
      <c r="AI2121" s="34"/>
      <c r="AJ2121" s="34"/>
      <c r="AK2121" s="34"/>
      <c r="AL2121" s="34"/>
      <c r="AM2121" s="34"/>
      <c r="AN2121" s="34"/>
      <c r="AO2121" s="34"/>
      <c r="AP2121" s="34"/>
      <c r="AQ2121" s="34"/>
      <c r="AR2121" s="34"/>
      <c r="AS2121" s="34"/>
      <c r="AT2121" s="34"/>
      <c r="AU2121" s="34"/>
      <c r="AV2121" s="34"/>
      <c r="AW2121" s="34"/>
      <c r="AX2121" s="34"/>
      <c r="AY2121" s="34"/>
      <c r="AZ2121" s="34"/>
      <c r="BA2121" s="34"/>
      <c r="BB2121" s="34"/>
      <c r="BC2121" s="34"/>
    </row>
    <row r="2122" spans="1:55">
      <c r="A2122" s="34"/>
      <c r="B2122" s="34"/>
      <c r="C2122" s="34"/>
      <c r="D2122" s="34"/>
      <c r="E2122" s="34"/>
      <c r="F2122" s="34"/>
      <c r="G2122" s="34"/>
      <c r="H2122" s="34"/>
      <c r="I2122" s="34"/>
      <c r="J2122" s="34"/>
      <c r="K2122" s="34"/>
      <c r="L2122" s="34"/>
      <c r="M2122" s="34"/>
      <c r="N2122" s="34"/>
      <c r="O2122" s="34"/>
      <c r="P2122" s="34"/>
      <c r="Q2122" s="34"/>
      <c r="R2122" s="34"/>
      <c r="S2122" s="34"/>
      <c r="T2122" s="34"/>
      <c r="U2122" s="34"/>
      <c r="V2122" s="34"/>
      <c r="W2122" s="34"/>
      <c r="X2122" s="34"/>
      <c r="Y2122" s="34"/>
      <c r="Z2122" s="34"/>
      <c r="AA2122" s="34"/>
      <c r="AB2122" s="34"/>
      <c r="AC2122" s="34"/>
      <c r="AD2122" s="34"/>
      <c r="AE2122" s="34"/>
      <c r="AF2122" s="34"/>
      <c r="AG2122" s="34"/>
      <c r="AH2122" s="34"/>
      <c r="AI2122" s="34"/>
      <c r="AJ2122" s="34"/>
      <c r="AK2122" s="34"/>
      <c r="AL2122" s="34"/>
      <c r="AM2122" s="34"/>
      <c r="AN2122" s="34"/>
      <c r="AO2122" s="34"/>
      <c r="AP2122" s="34"/>
      <c r="AQ2122" s="34"/>
      <c r="AR2122" s="34"/>
      <c r="AS2122" s="34"/>
      <c r="AT2122" s="34"/>
      <c r="AU2122" s="34"/>
      <c r="AV2122" s="34"/>
      <c r="AW2122" s="34"/>
      <c r="AX2122" s="34"/>
      <c r="AY2122" s="34"/>
      <c r="AZ2122" s="34"/>
      <c r="BA2122" s="34"/>
      <c r="BB2122" s="34"/>
      <c r="BC2122" s="34"/>
    </row>
    <row r="2123" spans="1:55">
      <c r="A2123" s="34"/>
      <c r="B2123" s="34"/>
      <c r="C2123" s="34"/>
      <c r="D2123" s="34"/>
      <c r="E2123" s="34"/>
      <c r="F2123" s="34"/>
      <c r="G2123" s="34"/>
      <c r="H2123" s="34"/>
      <c r="I2123" s="34"/>
      <c r="J2123" s="34"/>
      <c r="K2123" s="34"/>
      <c r="L2123" s="34"/>
      <c r="M2123" s="34"/>
      <c r="N2123" s="34"/>
      <c r="O2123" s="34"/>
      <c r="P2123" s="34"/>
      <c r="Q2123" s="34"/>
      <c r="R2123" s="34"/>
      <c r="S2123" s="34"/>
      <c r="T2123" s="34"/>
      <c r="U2123" s="34"/>
      <c r="V2123" s="34"/>
      <c r="W2123" s="34"/>
      <c r="X2123" s="34"/>
      <c r="Y2123" s="34"/>
      <c r="Z2123" s="34"/>
      <c r="AA2123" s="34"/>
      <c r="AB2123" s="34"/>
      <c r="AC2123" s="34"/>
      <c r="AD2123" s="34"/>
      <c r="AE2123" s="34"/>
      <c r="AF2123" s="34"/>
      <c r="AG2123" s="34"/>
      <c r="AH2123" s="34"/>
      <c r="AI2123" s="34"/>
      <c r="AJ2123" s="34"/>
      <c r="AK2123" s="34"/>
      <c r="AL2123" s="34"/>
      <c r="AM2123" s="34"/>
      <c r="AN2123" s="34"/>
      <c r="AO2123" s="34"/>
      <c r="AP2123" s="34"/>
      <c r="AQ2123" s="34"/>
      <c r="AR2123" s="34"/>
      <c r="AS2123" s="34"/>
      <c r="AT2123" s="34"/>
      <c r="AU2123" s="34"/>
      <c r="AV2123" s="34"/>
      <c r="AW2123" s="34"/>
      <c r="AX2123" s="34"/>
      <c r="AY2123" s="34"/>
      <c r="AZ2123" s="34"/>
      <c r="BA2123" s="34"/>
      <c r="BB2123" s="34"/>
      <c r="BC2123" s="34"/>
    </row>
    <row r="2124" spans="1:55">
      <c r="A2124" s="34"/>
      <c r="B2124" s="34"/>
      <c r="C2124" s="34"/>
      <c r="D2124" s="34"/>
      <c r="E2124" s="34"/>
      <c r="F2124" s="34"/>
      <c r="G2124" s="34"/>
      <c r="H2124" s="34"/>
      <c r="I2124" s="34"/>
      <c r="J2124" s="34"/>
      <c r="K2124" s="34"/>
      <c r="L2124" s="34"/>
      <c r="M2124" s="34"/>
      <c r="N2124" s="34"/>
      <c r="O2124" s="34"/>
      <c r="P2124" s="34"/>
      <c r="Q2124" s="34"/>
      <c r="R2124" s="34"/>
      <c r="S2124" s="34"/>
      <c r="T2124" s="34"/>
      <c r="U2124" s="34"/>
      <c r="V2124" s="34"/>
      <c r="W2124" s="34"/>
      <c r="X2124" s="34"/>
      <c r="Y2124" s="34"/>
      <c r="Z2124" s="34"/>
      <c r="AA2124" s="34"/>
      <c r="AB2124" s="34"/>
      <c r="AC2124" s="34"/>
      <c r="AD2124" s="34"/>
      <c r="AE2124" s="34"/>
      <c r="AF2124" s="34"/>
      <c r="AG2124" s="34"/>
      <c r="AH2124" s="34"/>
      <c r="AI2124" s="34"/>
      <c r="AJ2124" s="34"/>
      <c r="AK2124" s="34"/>
      <c r="AL2124" s="34"/>
      <c r="AM2124" s="34"/>
      <c r="AN2124" s="34"/>
      <c r="AO2124" s="34"/>
      <c r="AP2124" s="34"/>
      <c r="AQ2124" s="34"/>
      <c r="AR2124" s="34"/>
      <c r="AS2124" s="34"/>
      <c r="AT2124" s="34"/>
      <c r="AU2124" s="34"/>
      <c r="AV2124" s="34"/>
      <c r="AW2124" s="34"/>
      <c r="AX2124" s="34"/>
      <c r="AY2124" s="34"/>
      <c r="AZ2124" s="34"/>
      <c r="BA2124" s="34"/>
      <c r="BB2124" s="34"/>
      <c r="BC2124" s="34"/>
    </row>
    <row r="2125" spans="1:55">
      <c r="A2125" s="34"/>
      <c r="B2125" s="34"/>
      <c r="C2125" s="34"/>
      <c r="D2125" s="34"/>
      <c r="E2125" s="34"/>
      <c r="F2125" s="34"/>
      <c r="G2125" s="34"/>
      <c r="H2125" s="34"/>
      <c r="I2125" s="34"/>
      <c r="J2125" s="34"/>
      <c r="K2125" s="34"/>
      <c r="L2125" s="34"/>
      <c r="M2125" s="34"/>
      <c r="N2125" s="34"/>
      <c r="O2125" s="34"/>
      <c r="P2125" s="34"/>
      <c r="Q2125" s="34"/>
      <c r="R2125" s="34"/>
      <c r="S2125" s="34"/>
      <c r="T2125" s="34"/>
      <c r="U2125" s="34"/>
      <c r="V2125" s="34"/>
      <c r="W2125" s="34"/>
      <c r="X2125" s="34"/>
      <c r="Y2125" s="34"/>
      <c r="Z2125" s="34"/>
      <c r="AA2125" s="34"/>
      <c r="AB2125" s="34"/>
      <c r="AC2125" s="34"/>
      <c r="AD2125" s="34"/>
      <c r="AE2125" s="34"/>
      <c r="AF2125" s="34"/>
      <c r="AG2125" s="34"/>
      <c r="AH2125" s="34"/>
      <c r="AI2125" s="34"/>
      <c r="AJ2125" s="34"/>
      <c r="AK2125" s="34"/>
      <c r="AL2125" s="34"/>
      <c r="AM2125" s="34"/>
      <c r="AN2125" s="34"/>
      <c r="AO2125" s="34"/>
      <c r="AP2125" s="34"/>
      <c r="AQ2125" s="34"/>
      <c r="AR2125" s="34"/>
      <c r="AS2125" s="34"/>
      <c r="AT2125" s="34"/>
      <c r="AU2125" s="34"/>
      <c r="AV2125" s="34"/>
      <c r="AW2125" s="34"/>
      <c r="AX2125" s="34"/>
      <c r="AY2125" s="34"/>
      <c r="AZ2125" s="34"/>
      <c r="BA2125" s="34"/>
      <c r="BB2125" s="34"/>
      <c r="BC2125" s="34"/>
    </row>
    <row r="2126" spans="1:55">
      <c r="A2126" s="34"/>
      <c r="B2126" s="34"/>
      <c r="C2126" s="34"/>
      <c r="D2126" s="34"/>
      <c r="E2126" s="34"/>
      <c r="F2126" s="34"/>
      <c r="G2126" s="34"/>
      <c r="H2126" s="34"/>
      <c r="I2126" s="34"/>
      <c r="J2126" s="34"/>
      <c r="K2126" s="34"/>
      <c r="L2126" s="34"/>
      <c r="M2126" s="34"/>
      <c r="N2126" s="34"/>
      <c r="O2126" s="34"/>
      <c r="P2126" s="34"/>
      <c r="Q2126" s="34"/>
      <c r="R2126" s="34"/>
      <c r="S2126" s="34"/>
      <c r="T2126" s="34"/>
      <c r="U2126" s="34"/>
      <c r="V2126" s="34"/>
      <c r="W2126" s="34"/>
      <c r="X2126" s="34"/>
      <c r="Y2126" s="34"/>
      <c r="Z2126" s="34"/>
      <c r="AA2126" s="34"/>
      <c r="AB2126" s="34"/>
      <c r="AC2126" s="34"/>
      <c r="AD2126" s="34"/>
      <c r="AE2126" s="34"/>
      <c r="AF2126" s="34"/>
      <c r="AG2126" s="34"/>
      <c r="AH2126" s="34"/>
      <c r="AI2126" s="34"/>
      <c r="AJ2126" s="34"/>
      <c r="AK2126" s="34"/>
      <c r="AL2126" s="34"/>
      <c r="AM2126" s="34"/>
      <c r="AN2126" s="34"/>
      <c r="AO2126" s="34"/>
      <c r="AP2126" s="34"/>
      <c r="AQ2126" s="34"/>
      <c r="AR2126" s="34"/>
      <c r="AS2126" s="34"/>
      <c r="AT2126" s="34"/>
      <c r="AU2126" s="34"/>
      <c r="AV2126" s="34"/>
      <c r="AW2126" s="34"/>
      <c r="AX2126" s="34"/>
      <c r="AY2126" s="34"/>
      <c r="AZ2126" s="34"/>
      <c r="BA2126" s="34"/>
      <c r="BB2126" s="34"/>
      <c r="BC2126" s="34"/>
    </row>
    <row r="2127" spans="1:55">
      <c r="A2127" s="34"/>
      <c r="B2127" s="34"/>
      <c r="C2127" s="34"/>
      <c r="D2127" s="34"/>
      <c r="E2127" s="34"/>
      <c r="F2127" s="34"/>
      <c r="G2127" s="34"/>
      <c r="H2127" s="34"/>
      <c r="I2127" s="34"/>
      <c r="J2127" s="34"/>
      <c r="K2127" s="34"/>
      <c r="L2127" s="34"/>
      <c r="M2127" s="34"/>
      <c r="N2127" s="34"/>
      <c r="O2127" s="34"/>
      <c r="P2127" s="34"/>
      <c r="Q2127" s="34"/>
      <c r="R2127" s="34"/>
      <c r="S2127" s="34"/>
      <c r="T2127" s="34"/>
      <c r="U2127" s="34"/>
      <c r="V2127" s="34"/>
      <c r="W2127" s="34"/>
      <c r="X2127" s="34"/>
      <c r="Y2127" s="34"/>
      <c r="Z2127" s="34"/>
      <c r="AA2127" s="34"/>
      <c r="AB2127" s="34"/>
      <c r="AC2127" s="34"/>
      <c r="AD2127" s="34"/>
      <c r="AE2127" s="34"/>
      <c r="AF2127" s="34"/>
      <c r="AG2127" s="34"/>
      <c r="AH2127" s="34"/>
      <c r="AI2127" s="34"/>
      <c r="AJ2127" s="34"/>
      <c r="AK2127" s="34"/>
      <c r="AL2127" s="34"/>
      <c r="AM2127" s="34"/>
      <c r="AN2127" s="34"/>
      <c r="AO2127" s="34"/>
      <c r="AP2127" s="34"/>
      <c r="AQ2127" s="34"/>
      <c r="AR2127" s="34"/>
      <c r="AS2127" s="34"/>
      <c r="AT2127" s="34"/>
      <c r="AU2127" s="34"/>
      <c r="AV2127" s="34"/>
      <c r="AW2127" s="34"/>
      <c r="AX2127" s="34"/>
      <c r="AY2127" s="34"/>
      <c r="AZ2127" s="34"/>
      <c r="BA2127" s="34"/>
      <c r="BB2127" s="34"/>
      <c r="BC2127" s="34"/>
    </row>
    <row r="2128" spans="1:55">
      <c r="A2128" s="34"/>
      <c r="B2128" s="34"/>
      <c r="C2128" s="34"/>
      <c r="D2128" s="34"/>
      <c r="E2128" s="34"/>
      <c r="F2128" s="34"/>
      <c r="G2128" s="34"/>
      <c r="H2128" s="34"/>
      <c r="I2128" s="34"/>
      <c r="J2128" s="34"/>
      <c r="K2128" s="34"/>
      <c r="L2128" s="34"/>
      <c r="M2128" s="34"/>
      <c r="N2128" s="34"/>
      <c r="O2128" s="34"/>
      <c r="P2128" s="34"/>
      <c r="Q2128" s="34"/>
      <c r="R2128" s="34"/>
      <c r="S2128" s="34"/>
      <c r="T2128" s="34"/>
      <c r="U2128" s="34"/>
      <c r="V2128" s="34"/>
      <c r="W2128" s="34"/>
      <c r="X2128" s="34"/>
      <c r="Y2128" s="34"/>
      <c r="Z2128" s="34"/>
      <c r="AA2128" s="34"/>
      <c r="AB2128" s="34"/>
      <c r="AC2128" s="34"/>
      <c r="AD2128" s="34"/>
      <c r="AE2128" s="34"/>
      <c r="AF2128" s="34"/>
      <c r="AG2128" s="34"/>
      <c r="AH2128" s="34"/>
      <c r="AI2128" s="34"/>
      <c r="AJ2128" s="34"/>
      <c r="AK2128" s="34"/>
      <c r="AL2128" s="34"/>
      <c r="AM2128" s="34"/>
      <c r="AN2128" s="34"/>
      <c r="AO2128" s="34"/>
      <c r="AP2128" s="34"/>
      <c r="AQ2128" s="34"/>
      <c r="AR2128" s="34"/>
      <c r="AS2128" s="34"/>
      <c r="AT2128" s="34"/>
      <c r="AU2128" s="34"/>
      <c r="AV2128" s="34"/>
      <c r="AW2128" s="34"/>
      <c r="AX2128" s="34"/>
      <c r="AY2128" s="34"/>
      <c r="AZ2128" s="34"/>
      <c r="BA2128" s="34"/>
      <c r="BB2128" s="34"/>
      <c r="BC2128" s="34"/>
    </row>
    <row r="2129" spans="1:55">
      <c r="A2129" s="34"/>
      <c r="B2129" s="34"/>
      <c r="C2129" s="34"/>
      <c r="D2129" s="34"/>
      <c r="E2129" s="34"/>
      <c r="F2129" s="34"/>
      <c r="G2129" s="34"/>
      <c r="H2129" s="34"/>
      <c r="I2129" s="34"/>
      <c r="J2129" s="34"/>
      <c r="K2129" s="34"/>
      <c r="L2129" s="34"/>
      <c r="M2129" s="34"/>
      <c r="N2129" s="34"/>
      <c r="O2129" s="34"/>
      <c r="P2129" s="34"/>
      <c r="Q2129" s="34"/>
      <c r="R2129" s="34"/>
      <c r="S2129" s="34"/>
      <c r="T2129" s="34"/>
      <c r="U2129" s="34"/>
      <c r="V2129" s="34"/>
      <c r="W2129" s="34"/>
      <c r="X2129" s="34"/>
      <c r="Y2129" s="34"/>
      <c r="Z2129" s="34"/>
      <c r="AA2129" s="34"/>
      <c r="AB2129" s="34"/>
      <c r="AC2129" s="34"/>
      <c r="AD2129" s="34"/>
      <c r="AE2129" s="34"/>
      <c r="AF2129" s="34"/>
      <c r="AG2129" s="34"/>
      <c r="AH2129" s="34"/>
      <c r="AI2129" s="34"/>
      <c r="AJ2129" s="34"/>
      <c r="AK2129" s="34"/>
      <c r="AL2129" s="34"/>
      <c r="AM2129" s="34"/>
      <c r="AN2129" s="34"/>
      <c r="AO2129" s="34"/>
      <c r="AP2129" s="34"/>
      <c r="AQ2129" s="34"/>
      <c r="AR2129" s="34"/>
      <c r="AS2129" s="34"/>
      <c r="AT2129" s="34"/>
      <c r="AU2129" s="34"/>
      <c r="AV2129" s="34"/>
      <c r="AW2129" s="34"/>
      <c r="AX2129" s="34"/>
      <c r="AY2129" s="34"/>
      <c r="AZ2129" s="34"/>
      <c r="BA2129" s="34"/>
      <c r="BB2129" s="34"/>
      <c r="BC2129" s="34"/>
    </row>
    <row r="2130" spans="1:55">
      <c r="A2130" s="34"/>
      <c r="B2130" s="34"/>
      <c r="C2130" s="34"/>
      <c r="D2130" s="34"/>
      <c r="E2130" s="34"/>
      <c r="F2130" s="34"/>
      <c r="G2130" s="34"/>
      <c r="H2130" s="34"/>
      <c r="I2130" s="34"/>
      <c r="J2130" s="34"/>
      <c r="K2130" s="34"/>
      <c r="L2130" s="34"/>
      <c r="M2130" s="34"/>
      <c r="N2130" s="34"/>
      <c r="O2130" s="34"/>
      <c r="P2130" s="34"/>
      <c r="Q2130" s="34"/>
      <c r="R2130" s="34"/>
      <c r="S2130" s="34"/>
      <c r="T2130" s="34"/>
      <c r="U2130" s="34"/>
      <c r="V2130" s="34"/>
      <c r="W2130" s="34"/>
      <c r="X2130" s="34"/>
      <c r="Y2130" s="34"/>
      <c r="Z2130" s="34"/>
      <c r="AA2130" s="34"/>
      <c r="AB2130" s="34"/>
      <c r="AC2130" s="34"/>
      <c r="AD2130" s="34"/>
      <c r="AE2130" s="34"/>
      <c r="AF2130" s="34"/>
      <c r="AG2130" s="34"/>
      <c r="AH2130" s="34"/>
      <c r="AI2130" s="34"/>
      <c r="AJ2130" s="34"/>
      <c r="AK2130" s="34"/>
      <c r="AL2130" s="34"/>
      <c r="AM2130" s="34"/>
      <c r="AN2130" s="34"/>
      <c r="AO2130" s="34"/>
      <c r="AP2130" s="34"/>
      <c r="AQ2130" s="34"/>
      <c r="AR2130" s="34"/>
      <c r="AS2130" s="34"/>
      <c r="AT2130" s="34"/>
      <c r="AU2130" s="34"/>
      <c r="AV2130" s="34"/>
      <c r="AW2130" s="34"/>
      <c r="AX2130" s="34"/>
      <c r="AY2130" s="34"/>
      <c r="AZ2130" s="34"/>
      <c r="BA2130" s="34"/>
      <c r="BB2130" s="34"/>
      <c r="BC2130" s="34"/>
    </row>
    <row r="2131" spans="1:55">
      <c r="A2131" s="34"/>
      <c r="B2131" s="34"/>
      <c r="C2131" s="34"/>
      <c r="D2131" s="34"/>
      <c r="E2131" s="34"/>
      <c r="F2131" s="34"/>
      <c r="G2131" s="34"/>
      <c r="H2131" s="34"/>
      <c r="I2131" s="34"/>
      <c r="J2131" s="34"/>
      <c r="K2131" s="34"/>
      <c r="L2131" s="34"/>
      <c r="M2131" s="34"/>
      <c r="N2131" s="34"/>
      <c r="O2131" s="34"/>
      <c r="P2131" s="34"/>
      <c r="Q2131" s="34"/>
      <c r="R2131" s="34"/>
      <c r="S2131" s="34"/>
      <c r="T2131" s="34"/>
      <c r="U2131" s="34"/>
      <c r="V2131" s="34"/>
      <c r="W2131" s="34"/>
      <c r="X2131" s="34"/>
      <c r="Y2131" s="34"/>
      <c r="Z2131" s="34"/>
      <c r="AA2131" s="34"/>
      <c r="AB2131" s="34"/>
      <c r="AC2131" s="34"/>
      <c r="AD2131" s="34"/>
      <c r="AE2131" s="34"/>
      <c r="AF2131" s="34"/>
      <c r="AG2131" s="34"/>
      <c r="AH2131" s="34"/>
      <c r="AI2131" s="34"/>
      <c r="AJ2131" s="34"/>
      <c r="AK2131" s="34"/>
      <c r="AL2131" s="34"/>
      <c r="AM2131" s="34"/>
      <c r="AN2131" s="34"/>
      <c r="AO2131" s="34"/>
      <c r="AP2131" s="34"/>
      <c r="AQ2131" s="34"/>
      <c r="AR2131" s="34"/>
      <c r="AS2131" s="34"/>
      <c r="AT2131" s="34"/>
      <c r="AU2131" s="34"/>
      <c r="AV2131" s="34"/>
      <c r="AW2131" s="34"/>
      <c r="AX2131" s="34"/>
      <c r="AY2131" s="34"/>
      <c r="AZ2131" s="34"/>
      <c r="BA2131" s="34"/>
      <c r="BB2131" s="34"/>
      <c r="BC2131" s="34"/>
    </row>
    <row r="2132" spans="1:55">
      <c r="A2132" s="34"/>
      <c r="B2132" s="34"/>
      <c r="C2132" s="34"/>
      <c r="D2132" s="34"/>
      <c r="E2132" s="34"/>
      <c r="F2132" s="34"/>
      <c r="G2132" s="34"/>
      <c r="H2132" s="34"/>
      <c r="I2132" s="34"/>
      <c r="J2132" s="34"/>
      <c r="K2132" s="34"/>
      <c r="L2132" s="34"/>
      <c r="M2132" s="34"/>
      <c r="N2132" s="34"/>
      <c r="O2132" s="34"/>
      <c r="P2132" s="34"/>
      <c r="Q2132" s="34"/>
      <c r="R2132" s="34"/>
      <c r="S2132" s="34"/>
      <c r="T2132" s="34"/>
      <c r="U2132" s="34"/>
      <c r="V2132" s="34"/>
      <c r="W2132" s="34"/>
      <c r="X2132" s="34"/>
      <c r="Y2132" s="34"/>
      <c r="Z2132" s="34"/>
      <c r="AA2132" s="34"/>
      <c r="AB2132" s="34"/>
      <c r="AC2132" s="34"/>
      <c r="AD2132" s="34"/>
      <c r="AE2132" s="34"/>
      <c r="AF2132" s="34"/>
      <c r="AG2132" s="34"/>
      <c r="AH2132" s="34"/>
      <c r="AI2132" s="34"/>
      <c r="AJ2132" s="34"/>
      <c r="AK2132" s="34"/>
      <c r="AL2132" s="34"/>
      <c r="AM2132" s="34"/>
      <c r="AN2132" s="34"/>
      <c r="AO2132" s="34"/>
      <c r="AP2132" s="34"/>
      <c r="AQ2132" s="34"/>
      <c r="AR2132" s="34"/>
      <c r="AS2132" s="34"/>
      <c r="AT2132" s="34"/>
      <c r="AU2132" s="34"/>
      <c r="AV2132" s="34"/>
      <c r="AW2132" s="34"/>
      <c r="AX2132" s="34"/>
      <c r="AY2132" s="34"/>
      <c r="AZ2132" s="34"/>
      <c r="BA2132" s="34"/>
      <c r="BB2132" s="34"/>
      <c r="BC2132" s="34"/>
    </row>
    <row r="2133" spans="1:55">
      <c r="A2133" s="34"/>
      <c r="B2133" s="34"/>
      <c r="C2133" s="34"/>
      <c r="D2133" s="34"/>
      <c r="E2133" s="34"/>
      <c r="F2133" s="34"/>
      <c r="G2133" s="34"/>
      <c r="H2133" s="34"/>
      <c r="I2133" s="34"/>
      <c r="J2133" s="34"/>
      <c r="K2133" s="34"/>
      <c r="L2133" s="34"/>
      <c r="M2133" s="34"/>
      <c r="N2133" s="34"/>
      <c r="O2133" s="34"/>
      <c r="P2133" s="34"/>
      <c r="Q2133" s="34"/>
      <c r="R2133" s="34"/>
      <c r="S2133" s="34"/>
      <c r="T2133" s="34"/>
      <c r="U2133" s="34"/>
      <c r="V2133" s="34"/>
      <c r="W2133" s="34"/>
      <c r="X2133" s="34"/>
      <c r="Y2133" s="34"/>
      <c r="Z2133" s="34"/>
      <c r="AA2133" s="34"/>
      <c r="AB2133" s="34"/>
      <c r="AC2133" s="34"/>
      <c r="AD2133" s="34"/>
      <c r="AE2133" s="34"/>
      <c r="AF2133" s="34"/>
      <c r="AG2133" s="34"/>
      <c r="AH2133" s="34"/>
      <c r="AI2133" s="34"/>
      <c r="AJ2133" s="34"/>
      <c r="AK2133" s="34"/>
      <c r="AL2133" s="34"/>
      <c r="AM2133" s="34"/>
      <c r="AN2133" s="34"/>
      <c r="AO2133" s="34"/>
      <c r="AP2133" s="34"/>
      <c r="AQ2133" s="34"/>
      <c r="AR2133" s="34"/>
      <c r="AS2133" s="34"/>
      <c r="AT2133" s="34"/>
      <c r="AU2133" s="34"/>
      <c r="AV2133" s="34"/>
      <c r="AW2133" s="34"/>
      <c r="AX2133" s="34"/>
      <c r="AY2133" s="34"/>
      <c r="AZ2133" s="34"/>
      <c r="BA2133" s="34"/>
      <c r="BB2133" s="34"/>
      <c r="BC2133" s="34"/>
    </row>
    <row r="2134" spans="1:55">
      <c r="A2134" s="34"/>
      <c r="B2134" s="34"/>
      <c r="C2134" s="34"/>
      <c r="D2134" s="34"/>
      <c r="E2134" s="34"/>
      <c r="F2134" s="34"/>
      <c r="G2134" s="34"/>
      <c r="H2134" s="34"/>
      <c r="I2134" s="34"/>
      <c r="J2134" s="34"/>
      <c r="K2134" s="34"/>
      <c r="L2134" s="34"/>
      <c r="M2134" s="34"/>
      <c r="N2134" s="34"/>
      <c r="O2134" s="34"/>
      <c r="P2134" s="34"/>
      <c r="Q2134" s="34"/>
      <c r="R2134" s="34"/>
      <c r="S2134" s="34"/>
      <c r="T2134" s="34"/>
      <c r="U2134" s="34"/>
      <c r="V2134" s="34"/>
      <c r="W2134" s="34"/>
      <c r="X2134" s="34"/>
      <c r="Y2134" s="34"/>
      <c r="Z2134" s="34"/>
      <c r="AA2134" s="34"/>
      <c r="AB2134" s="34"/>
      <c r="AC2134" s="34"/>
      <c r="AD2134" s="34"/>
      <c r="AE2134" s="34"/>
      <c r="AF2134" s="34"/>
      <c r="AG2134" s="34"/>
      <c r="AH2134" s="34"/>
      <c r="AI2134" s="34"/>
      <c r="AJ2134" s="34"/>
      <c r="AK2134" s="34"/>
      <c r="AL2134" s="34"/>
      <c r="AM2134" s="34"/>
      <c r="AN2134" s="34"/>
      <c r="AO2134" s="34"/>
      <c r="AP2134" s="34"/>
      <c r="AQ2134" s="34"/>
      <c r="AR2134" s="34"/>
      <c r="AS2134" s="34"/>
      <c r="AT2134" s="34"/>
      <c r="AU2134" s="34"/>
      <c r="AV2134" s="34"/>
      <c r="AW2134" s="34"/>
      <c r="AX2134" s="34"/>
      <c r="AY2134" s="34"/>
      <c r="AZ2134" s="34"/>
      <c r="BA2134" s="34"/>
      <c r="BB2134" s="34"/>
      <c r="BC2134" s="34"/>
    </row>
    <row r="2135" spans="1:55">
      <c r="A2135" s="34"/>
      <c r="B2135" s="34"/>
      <c r="C2135" s="34"/>
      <c r="D2135" s="34"/>
      <c r="E2135" s="34"/>
      <c r="F2135" s="34"/>
      <c r="G2135" s="34"/>
      <c r="H2135" s="34"/>
      <c r="I2135" s="34"/>
      <c r="J2135" s="34"/>
      <c r="K2135" s="34"/>
      <c r="L2135" s="34"/>
      <c r="M2135" s="34"/>
      <c r="N2135" s="34"/>
      <c r="O2135" s="34"/>
      <c r="P2135" s="34"/>
      <c r="Q2135" s="34"/>
      <c r="R2135" s="34"/>
      <c r="S2135" s="34"/>
      <c r="T2135" s="34"/>
      <c r="U2135" s="34"/>
      <c r="V2135" s="34"/>
      <c r="W2135" s="34"/>
      <c r="X2135" s="34"/>
      <c r="Y2135" s="34"/>
      <c r="Z2135" s="34"/>
      <c r="AA2135" s="34"/>
      <c r="AB2135" s="34"/>
      <c r="AC2135" s="34"/>
      <c r="AD2135" s="34"/>
      <c r="AE2135" s="34"/>
      <c r="AF2135" s="34"/>
      <c r="AG2135" s="34"/>
      <c r="AH2135" s="34"/>
      <c r="AI2135" s="34"/>
      <c r="AJ2135" s="34"/>
      <c r="AK2135" s="34"/>
      <c r="AL2135" s="34"/>
      <c r="AM2135" s="34"/>
      <c r="AN2135" s="34"/>
      <c r="AO2135" s="34"/>
      <c r="AP2135" s="34"/>
      <c r="AQ2135" s="34"/>
      <c r="AR2135" s="34"/>
      <c r="AS2135" s="34"/>
      <c r="AT2135" s="34"/>
      <c r="AU2135" s="34"/>
      <c r="AV2135" s="34"/>
      <c r="AW2135" s="34"/>
      <c r="AX2135" s="34"/>
      <c r="AY2135" s="34"/>
      <c r="AZ2135" s="34"/>
      <c r="BA2135" s="34"/>
      <c r="BB2135" s="34"/>
      <c r="BC2135" s="34"/>
    </row>
    <row r="2136" spans="1:55">
      <c r="A2136" s="34"/>
      <c r="B2136" s="34"/>
      <c r="C2136" s="34"/>
      <c r="D2136" s="34"/>
      <c r="E2136" s="34"/>
      <c r="F2136" s="34"/>
      <c r="G2136" s="34"/>
      <c r="H2136" s="34"/>
      <c r="I2136" s="34"/>
      <c r="J2136" s="34"/>
      <c r="K2136" s="34"/>
      <c r="L2136" s="34"/>
      <c r="M2136" s="34"/>
      <c r="N2136" s="34"/>
      <c r="O2136" s="34"/>
      <c r="P2136" s="34"/>
      <c r="Q2136" s="34"/>
      <c r="R2136" s="34"/>
      <c r="S2136" s="34"/>
      <c r="T2136" s="34"/>
      <c r="U2136" s="34"/>
      <c r="V2136" s="34"/>
      <c r="W2136" s="34"/>
      <c r="X2136" s="34"/>
      <c r="Y2136" s="34"/>
      <c r="Z2136" s="34"/>
      <c r="AA2136" s="34"/>
      <c r="AB2136" s="34"/>
      <c r="AC2136" s="34"/>
      <c r="AD2136" s="34"/>
      <c r="AE2136" s="34"/>
      <c r="AF2136" s="34"/>
      <c r="AG2136" s="34"/>
      <c r="AH2136" s="34"/>
      <c r="AI2136" s="34"/>
      <c r="AJ2136" s="34"/>
      <c r="AK2136" s="34"/>
      <c r="AL2136" s="34"/>
      <c r="AM2136" s="34"/>
      <c r="AN2136" s="34"/>
      <c r="AO2136" s="34"/>
      <c r="AP2136" s="34"/>
      <c r="AQ2136" s="34"/>
      <c r="AR2136" s="34"/>
      <c r="AS2136" s="34"/>
      <c r="AT2136" s="34"/>
      <c r="AU2136" s="34"/>
      <c r="AV2136" s="34"/>
      <c r="AW2136" s="34"/>
      <c r="AX2136" s="34"/>
      <c r="AY2136" s="34"/>
      <c r="AZ2136" s="34"/>
      <c r="BA2136" s="34"/>
      <c r="BB2136" s="34"/>
      <c r="BC2136" s="34"/>
    </row>
    <row r="2137" spans="1:55">
      <c r="A2137" s="34"/>
      <c r="B2137" s="34"/>
      <c r="C2137" s="34"/>
      <c r="D2137" s="34"/>
      <c r="E2137" s="34"/>
      <c r="F2137" s="34"/>
      <c r="G2137" s="34"/>
      <c r="H2137" s="34"/>
      <c r="I2137" s="34"/>
      <c r="J2137" s="34"/>
      <c r="K2137" s="34"/>
      <c r="L2137" s="34"/>
      <c r="M2137" s="34"/>
      <c r="N2137" s="34"/>
      <c r="O2137" s="34"/>
      <c r="P2137" s="34"/>
      <c r="Q2137" s="34"/>
      <c r="R2137" s="34"/>
      <c r="S2137" s="34"/>
      <c r="T2137" s="34"/>
      <c r="U2137" s="34"/>
      <c r="V2137" s="34"/>
      <c r="W2137" s="34"/>
      <c r="X2137" s="34"/>
      <c r="Y2137" s="34"/>
      <c r="Z2137" s="34"/>
      <c r="AA2137" s="34"/>
      <c r="AB2137" s="34"/>
      <c r="AC2137" s="34"/>
      <c r="AD2137" s="34"/>
      <c r="AE2137" s="34"/>
      <c r="AF2137" s="34"/>
      <c r="AG2137" s="34"/>
      <c r="AH2137" s="34"/>
      <c r="AI2137" s="34"/>
      <c r="AJ2137" s="34"/>
      <c r="AK2137" s="34"/>
      <c r="AL2137" s="34"/>
      <c r="AM2137" s="34"/>
      <c r="AN2137" s="34"/>
      <c r="AO2137" s="34"/>
      <c r="AP2137" s="34"/>
      <c r="AQ2137" s="34"/>
      <c r="AR2137" s="34"/>
      <c r="AS2137" s="34"/>
      <c r="AT2137" s="34"/>
      <c r="AU2137" s="34"/>
      <c r="AV2137" s="34"/>
      <c r="AW2137" s="34"/>
      <c r="AX2137" s="34"/>
      <c r="AY2137" s="34"/>
      <c r="AZ2137" s="34"/>
      <c r="BA2137" s="34"/>
      <c r="BB2137" s="34"/>
      <c r="BC2137" s="34"/>
    </row>
    <row r="2138" spans="1:55">
      <c r="A2138" s="34"/>
      <c r="B2138" s="34"/>
      <c r="C2138" s="34"/>
      <c r="D2138" s="34"/>
      <c r="E2138" s="34"/>
      <c r="F2138" s="34"/>
      <c r="G2138" s="34"/>
      <c r="H2138" s="34"/>
      <c r="I2138" s="34"/>
      <c r="J2138" s="34"/>
      <c r="K2138" s="34"/>
      <c r="L2138" s="34"/>
      <c r="M2138" s="34"/>
      <c r="N2138" s="34"/>
      <c r="O2138" s="34"/>
      <c r="P2138" s="34"/>
      <c r="Q2138" s="34"/>
      <c r="R2138" s="34"/>
      <c r="S2138" s="34"/>
      <c r="T2138" s="34"/>
      <c r="U2138" s="34"/>
      <c r="V2138" s="34"/>
      <c r="W2138" s="34"/>
      <c r="X2138" s="34"/>
      <c r="Y2138" s="34"/>
      <c r="Z2138" s="34"/>
      <c r="AA2138" s="34"/>
      <c r="AB2138" s="34"/>
      <c r="AC2138" s="34"/>
      <c r="AD2138" s="34"/>
      <c r="AE2138" s="34"/>
      <c r="AF2138" s="34"/>
      <c r="AG2138" s="34"/>
      <c r="AH2138" s="34"/>
      <c r="AI2138" s="34"/>
      <c r="AJ2138" s="34"/>
      <c r="AK2138" s="34"/>
      <c r="AL2138" s="34"/>
      <c r="AM2138" s="34"/>
      <c r="AN2138" s="34"/>
      <c r="AO2138" s="34"/>
      <c r="AP2138" s="34"/>
      <c r="AQ2138" s="34"/>
      <c r="AR2138" s="34"/>
      <c r="AS2138" s="34"/>
      <c r="AT2138" s="34"/>
      <c r="AU2138" s="34"/>
      <c r="AV2138" s="34"/>
      <c r="AW2138" s="34"/>
      <c r="AX2138" s="34"/>
      <c r="AY2138" s="34"/>
      <c r="AZ2138" s="34"/>
      <c r="BA2138" s="34"/>
      <c r="BB2138" s="34"/>
      <c r="BC2138" s="34"/>
    </row>
    <row r="2139" spans="1:55">
      <c r="A2139" s="34"/>
      <c r="B2139" s="34"/>
      <c r="C2139" s="34"/>
      <c r="D2139" s="34"/>
      <c r="E2139" s="34"/>
      <c r="F2139" s="34"/>
      <c r="G2139" s="34"/>
      <c r="H2139" s="34"/>
      <c r="I2139" s="34"/>
      <c r="J2139" s="34"/>
      <c r="K2139" s="34"/>
      <c r="L2139" s="34"/>
      <c r="M2139" s="34"/>
      <c r="N2139" s="34"/>
      <c r="O2139" s="34"/>
      <c r="P2139" s="34"/>
      <c r="Q2139" s="34"/>
      <c r="R2139" s="34"/>
      <c r="S2139" s="34"/>
      <c r="T2139" s="34"/>
      <c r="U2139" s="34"/>
      <c r="V2139" s="34"/>
      <c r="W2139" s="34"/>
      <c r="X2139" s="34"/>
      <c r="Y2139" s="34"/>
      <c r="Z2139" s="34"/>
      <c r="AA2139" s="34"/>
      <c r="AB2139" s="34"/>
      <c r="AC2139" s="34"/>
      <c r="AD2139" s="34"/>
      <c r="AE2139" s="34"/>
      <c r="AF2139" s="34"/>
      <c r="AG2139" s="34"/>
      <c r="AH2139" s="34"/>
      <c r="AI2139" s="34"/>
      <c r="AJ2139" s="34"/>
      <c r="AK2139" s="34"/>
      <c r="AL2139" s="34"/>
      <c r="AM2139" s="34"/>
      <c r="AN2139" s="34"/>
      <c r="AO2139" s="34"/>
      <c r="AP2139" s="34"/>
      <c r="AQ2139" s="34"/>
      <c r="AR2139" s="34"/>
      <c r="AS2139" s="34"/>
      <c r="AT2139" s="34"/>
      <c r="AU2139" s="34"/>
      <c r="AV2139" s="34"/>
      <c r="AW2139" s="34"/>
      <c r="AX2139" s="34"/>
      <c r="AY2139" s="34"/>
      <c r="AZ2139" s="34"/>
      <c r="BA2139" s="34"/>
      <c r="BB2139" s="34"/>
      <c r="BC2139" s="34"/>
    </row>
    <row r="2140" spans="1:55">
      <c r="A2140" s="34"/>
      <c r="B2140" s="34"/>
      <c r="C2140" s="34"/>
      <c r="D2140" s="34"/>
      <c r="E2140" s="34"/>
      <c r="F2140" s="34"/>
      <c r="G2140" s="34"/>
      <c r="H2140" s="34"/>
      <c r="I2140" s="34"/>
      <c r="J2140" s="34"/>
      <c r="K2140" s="34"/>
      <c r="L2140" s="34"/>
      <c r="M2140" s="34"/>
      <c r="N2140" s="34"/>
      <c r="O2140" s="34"/>
      <c r="P2140" s="34"/>
      <c r="Q2140" s="34"/>
      <c r="R2140" s="34"/>
      <c r="S2140" s="34"/>
      <c r="T2140" s="34"/>
      <c r="U2140" s="34"/>
      <c r="V2140" s="34"/>
      <c r="W2140" s="34"/>
      <c r="X2140" s="34"/>
      <c r="Y2140" s="34"/>
      <c r="Z2140" s="34"/>
      <c r="AA2140" s="34"/>
      <c r="AB2140" s="34"/>
      <c r="AC2140" s="34"/>
      <c r="AD2140" s="34"/>
      <c r="AE2140" s="34"/>
      <c r="AF2140" s="34"/>
      <c r="AG2140" s="34"/>
      <c r="AH2140" s="34"/>
      <c r="AI2140" s="34"/>
      <c r="AJ2140" s="34"/>
      <c r="AK2140" s="34"/>
      <c r="AL2140" s="34"/>
      <c r="AM2140" s="34"/>
      <c r="AN2140" s="34"/>
      <c r="AO2140" s="34"/>
      <c r="AP2140" s="34"/>
      <c r="AQ2140" s="34"/>
      <c r="AR2140" s="34"/>
      <c r="AS2140" s="34"/>
      <c r="AT2140" s="34"/>
      <c r="AU2140" s="34"/>
      <c r="AV2140" s="34"/>
      <c r="AW2140" s="34"/>
      <c r="AX2140" s="34"/>
      <c r="AY2140" s="34"/>
      <c r="AZ2140" s="34"/>
      <c r="BA2140" s="34"/>
      <c r="BB2140" s="34"/>
      <c r="BC2140" s="34"/>
    </row>
    <row r="2141" spans="1:55">
      <c r="A2141" s="34"/>
      <c r="B2141" s="34"/>
      <c r="C2141" s="34"/>
      <c r="D2141" s="34"/>
      <c r="E2141" s="34"/>
      <c r="F2141" s="34"/>
      <c r="G2141" s="34"/>
      <c r="H2141" s="34"/>
      <c r="I2141" s="34"/>
      <c r="J2141" s="34"/>
      <c r="K2141" s="34"/>
      <c r="L2141" s="34"/>
      <c r="M2141" s="34"/>
      <c r="N2141" s="34"/>
      <c r="O2141" s="34"/>
      <c r="P2141" s="34"/>
      <c r="Q2141" s="34"/>
      <c r="R2141" s="34"/>
      <c r="S2141" s="34"/>
      <c r="T2141" s="34"/>
      <c r="U2141" s="34"/>
      <c r="V2141" s="34"/>
      <c r="W2141" s="34"/>
      <c r="X2141" s="34"/>
      <c r="Y2141" s="34"/>
      <c r="Z2141" s="34"/>
      <c r="AA2141" s="34"/>
      <c r="AB2141" s="34"/>
      <c r="AC2141" s="34"/>
      <c r="AD2141" s="34"/>
      <c r="AE2141" s="34"/>
      <c r="AF2141" s="34"/>
      <c r="AG2141" s="34"/>
      <c r="AH2141" s="34"/>
      <c r="AI2141" s="34"/>
      <c r="AJ2141" s="34"/>
      <c r="AK2141" s="34"/>
      <c r="AL2141" s="34"/>
      <c r="AM2141" s="34"/>
      <c r="AN2141" s="34"/>
      <c r="AO2141" s="34"/>
      <c r="AP2141" s="34"/>
      <c r="AQ2141" s="34"/>
      <c r="AR2141" s="34"/>
      <c r="AS2141" s="34"/>
      <c r="AT2141" s="34"/>
      <c r="AU2141" s="34"/>
      <c r="AV2141" s="34"/>
      <c r="AW2141" s="34"/>
      <c r="AX2141" s="34"/>
      <c r="AY2141" s="34"/>
      <c r="AZ2141" s="34"/>
      <c r="BA2141" s="34"/>
      <c r="BB2141" s="34"/>
      <c r="BC2141" s="34"/>
    </row>
    <row r="2142" spans="1:55">
      <c r="A2142" s="34"/>
      <c r="B2142" s="34"/>
      <c r="C2142" s="34"/>
      <c r="D2142" s="34"/>
      <c r="E2142" s="34"/>
      <c r="F2142" s="34"/>
      <c r="G2142" s="34"/>
      <c r="H2142" s="34"/>
      <c r="I2142" s="34"/>
      <c r="J2142" s="34"/>
      <c r="K2142" s="34"/>
      <c r="L2142" s="34"/>
      <c r="M2142" s="34"/>
      <c r="N2142" s="34"/>
      <c r="O2142" s="34"/>
      <c r="P2142" s="34"/>
      <c r="Q2142" s="34"/>
      <c r="R2142" s="34"/>
      <c r="S2142" s="34"/>
      <c r="T2142" s="34"/>
      <c r="U2142" s="34"/>
      <c r="V2142" s="34"/>
      <c r="W2142" s="34"/>
      <c r="X2142" s="34"/>
      <c r="Y2142" s="34"/>
      <c r="Z2142" s="34"/>
      <c r="AA2142" s="34"/>
      <c r="AB2142" s="34"/>
      <c r="AC2142" s="34"/>
      <c r="AD2142" s="34"/>
      <c r="AE2142" s="34"/>
      <c r="AF2142" s="34"/>
      <c r="AG2142" s="34"/>
      <c r="AH2142" s="34"/>
      <c r="AI2142" s="34"/>
      <c r="AJ2142" s="34"/>
      <c r="AK2142" s="34"/>
      <c r="AL2142" s="34"/>
      <c r="AM2142" s="34"/>
      <c r="AN2142" s="34"/>
      <c r="AO2142" s="34"/>
      <c r="AP2142" s="34"/>
      <c r="AQ2142" s="34"/>
      <c r="AR2142" s="34"/>
      <c r="AS2142" s="34"/>
      <c r="AT2142" s="34"/>
      <c r="AU2142" s="34"/>
      <c r="AV2142" s="34"/>
      <c r="AW2142" s="34"/>
      <c r="AX2142" s="34"/>
      <c r="AY2142" s="34"/>
      <c r="AZ2142" s="34"/>
      <c r="BA2142" s="34"/>
      <c r="BB2142" s="34"/>
      <c r="BC2142" s="34"/>
    </row>
    <row r="2143" spans="1:55">
      <c r="A2143" s="34"/>
      <c r="B2143" s="34"/>
      <c r="C2143" s="34"/>
      <c r="D2143" s="34"/>
      <c r="E2143" s="34"/>
      <c r="F2143" s="34"/>
      <c r="G2143" s="34"/>
      <c r="H2143" s="34"/>
      <c r="I2143" s="34"/>
      <c r="J2143" s="34"/>
      <c r="K2143" s="34"/>
      <c r="L2143" s="34"/>
      <c r="M2143" s="34"/>
      <c r="N2143" s="34"/>
      <c r="O2143" s="34"/>
      <c r="P2143" s="34"/>
      <c r="Q2143" s="34"/>
      <c r="R2143" s="34"/>
      <c r="S2143" s="34"/>
      <c r="T2143" s="34"/>
      <c r="U2143" s="34"/>
      <c r="V2143" s="34"/>
      <c r="W2143" s="34"/>
      <c r="X2143" s="34"/>
      <c r="Y2143" s="34"/>
      <c r="Z2143" s="34"/>
      <c r="AA2143" s="34"/>
      <c r="AB2143" s="34"/>
      <c r="AC2143" s="34"/>
      <c r="AD2143" s="34"/>
      <c r="AE2143" s="34"/>
      <c r="AF2143" s="34"/>
      <c r="AG2143" s="34"/>
      <c r="AH2143" s="34"/>
      <c r="AI2143" s="34"/>
      <c r="AJ2143" s="34"/>
      <c r="AK2143" s="34"/>
      <c r="AL2143" s="34"/>
      <c r="AM2143" s="34"/>
      <c r="AN2143" s="34"/>
      <c r="AO2143" s="34"/>
      <c r="AP2143" s="34"/>
      <c r="AQ2143" s="34"/>
      <c r="AR2143" s="34"/>
      <c r="AS2143" s="34"/>
      <c r="AT2143" s="34"/>
      <c r="AU2143" s="34"/>
      <c r="AV2143" s="34"/>
      <c r="AW2143" s="34"/>
      <c r="AX2143" s="34"/>
      <c r="AY2143" s="34"/>
      <c r="AZ2143" s="34"/>
      <c r="BA2143" s="34"/>
      <c r="BB2143" s="34"/>
      <c r="BC2143" s="34"/>
    </row>
    <row r="2144" spans="1:55">
      <c r="A2144" s="34"/>
      <c r="B2144" s="34"/>
      <c r="C2144" s="34"/>
      <c r="D2144" s="34"/>
      <c r="E2144" s="34"/>
      <c r="F2144" s="34"/>
      <c r="G2144" s="34"/>
      <c r="H2144" s="34"/>
      <c r="I2144" s="34"/>
      <c r="J2144" s="34"/>
      <c r="K2144" s="34"/>
      <c r="L2144" s="34"/>
      <c r="M2144" s="34"/>
      <c r="N2144" s="34"/>
      <c r="O2144" s="34"/>
      <c r="P2144" s="34"/>
      <c r="Q2144" s="34"/>
      <c r="R2144" s="34"/>
      <c r="S2144" s="34"/>
      <c r="T2144" s="34"/>
      <c r="U2144" s="34"/>
      <c r="V2144" s="34"/>
      <c r="W2144" s="34"/>
      <c r="X2144" s="34"/>
      <c r="Y2144" s="34"/>
      <c r="Z2144" s="34"/>
      <c r="AA2144" s="34"/>
      <c r="AB2144" s="34"/>
      <c r="AC2144" s="34"/>
      <c r="AD2144" s="34"/>
      <c r="AE2144" s="34"/>
      <c r="AF2144" s="34"/>
      <c r="AG2144" s="34"/>
      <c r="AH2144" s="34"/>
      <c r="AI2144" s="34"/>
      <c r="AJ2144" s="34"/>
      <c r="AK2144" s="34"/>
      <c r="AL2144" s="34"/>
      <c r="AM2144" s="34"/>
      <c r="AN2144" s="34"/>
      <c r="AO2144" s="34"/>
      <c r="AP2144" s="34"/>
      <c r="AQ2144" s="34"/>
      <c r="AR2144" s="34"/>
      <c r="AS2144" s="34"/>
      <c r="AT2144" s="34"/>
      <c r="AU2144" s="34"/>
      <c r="AV2144" s="34"/>
      <c r="AW2144" s="34"/>
      <c r="AX2144" s="34"/>
      <c r="AY2144" s="34"/>
      <c r="AZ2144" s="34"/>
      <c r="BA2144" s="34"/>
      <c r="BB2144" s="34"/>
      <c r="BC2144" s="34"/>
    </row>
    <row r="2145" spans="1:55">
      <c r="A2145" s="34"/>
      <c r="B2145" s="34"/>
      <c r="C2145" s="34"/>
      <c r="D2145" s="34"/>
      <c r="E2145" s="34"/>
      <c r="F2145" s="34"/>
      <c r="G2145" s="34"/>
      <c r="H2145" s="34"/>
      <c r="I2145" s="34"/>
      <c r="J2145" s="34"/>
      <c r="K2145" s="34"/>
      <c r="L2145" s="34"/>
      <c r="M2145" s="34"/>
      <c r="N2145" s="34"/>
      <c r="O2145" s="34"/>
      <c r="P2145" s="34"/>
      <c r="Q2145" s="34"/>
      <c r="R2145" s="34"/>
      <c r="S2145" s="34"/>
      <c r="T2145" s="34"/>
      <c r="U2145" s="34"/>
      <c r="V2145" s="34"/>
      <c r="W2145" s="34"/>
      <c r="X2145" s="34"/>
      <c r="Y2145" s="34"/>
      <c r="Z2145" s="34"/>
      <c r="AA2145" s="34"/>
      <c r="AB2145" s="34"/>
      <c r="AC2145" s="34"/>
      <c r="AD2145" s="34"/>
      <c r="AE2145" s="34"/>
      <c r="AF2145" s="34"/>
      <c r="AG2145" s="34"/>
      <c r="AH2145" s="34"/>
      <c r="AI2145" s="34"/>
      <c r="AJ2145" s="34"/>
      <c r="AK2145" s="34"/>
      <c r="AL2145" s="34"/>
      <c r="AM2145" s="34"/>
      <c r="AN2145" s="34"/>
      <c r="AO2145" s="34"/>
      <c r="AP2145" s="34"/>
      <c r="AQ2145" s="34"/>
      <c r="AR2145" s="34"/>
      <c r="AS2145" s="34"/>
      <c r="AT2145" s="34"/>
      <c r="AU2145" s="34"/>
      <c r="AV2145" s="34"/>
      <c r="AW2145" s="34"/>
      <c r="AX2145" s="34"/>
      <c r="AY2145" s="34"/>
      <c r="AZ2145" s="34"/>
      <c r="BA2145" s="34"/>
      <c r="BB2145" s="34"/>
      <c r="BC2145" s="34"/>
    </row>
    <row r="2146" spans="1:55">
      <c r="A2146" s="34"/>
      <c r="B2146" s="34"/>
      <c r="C2146" s="34"/>
      <c r="D2146" s="34"/>
      <c r="E2146" s="34"/>
      <c r="F2146" s="34"/>
      <c r="G2146" s="34"/>
      <c r="H2146" s="34"/>
      <c r="I2146" s="34"/>
      <c r="J2146" s="34"/>
      <c r="K2146" s="34"/>
      <c r="L2146" s="34"/>
      <c r="M2146" s="34"/>
      <c r="N2146" s="34"/>
      <c r="O2146" s="34"/>
      <c r="P2146" s="34"/>
      <c r="Q2146" s="34"/>
      <c r="R2146" s="34"/>
      <c r="S2146" s="34"/>
      <c r="T2146" s="34"/>
      <c r="U2146" s="34"/>
      <c r="V2146" s="34"/>
      <c r="W2146" s="34"/>
      <c r="X2146" s="34"/>
      <c r="Y2146" s="34"/>
      <c r="Z2146" s="34"/>
      <c r="AA2146" s="34"/>
      <c r="AB2146" s="34"/>
      <c r="AC2146" s="34"/>
      <c r="AD2146" s="34"/>
      <c r="AE2146" s="34"/>
      <c r="AF2146" s="34"/>
      <c r="AG2146" s="34"/>
      <c r="AH2146" s="34"/>
      <c r="AI2146" s="34"/>
      <c r="AJ2146" s="34"/>
      <c r="AK2146" s="34"/>
      <c r="AL2146" s="34"/>
      <c r="AM2146" s="34"/>
      <c r="AN2146" s="34"/>
      <c r="AO2146" s="34"/>
      <c r="AP2146" s="34"/>
      <c r="AQ2146" s="34"/>
      <c r="AR2146" s="34"/>
      <c r="AS2146" s="34"/>
      <c r="AT2146" s="34"/>
      <c r="AU2146" s="34"/>
      <c r="AV2146" s="34"/>
      <c r="AW2146" s="34"/>
      <c r="AX2146" s="34"/>
      <c r="AY2146" s="34"/>
      <c r="AZ2146" s="34"/>
      <c r="BA2146" s="34"/>
      <c r="BB2146" s="34"/>
      <c r="BC2146" s="34"/>
    </row>
    <row r="2147" spans="1:55">
      <c r="A2147" s="34"/>
      <c r="B2147" s="34"/>
      <c r="C2147" s="34"/>
      <c r="D2147" s="34"/>
      <c r="E2147" s="34"/>
      <c r="F2147" s="34"/>
      <c r="G2147" s="34"/>
      <c r="H2147" s="34"/>
      <c r="I2147" s="34"/>
      <c r="J2147" s="34"/>
      <c r="K2147" s="34"/>
      <c r="L2147" s="34"/>
      <c r="M2147" s="34"/>
      <c r="N2147" s="34"/>
      <c r="O2147" s="34"/>
      <c r="P2147" s="34"/>
      <c r="Q2147" s="34"/>
      <c r="R2147" s="34"/>
      <c r="S2147" s="34"/>
      <c r="T2147" s="34"/>
      <c r="U2147" s="34"/>
      <c r="V2147" s="34"/>
      <c r="W2147" s="34"/>
      <c r="X2147" s="34"/>
      <c r="Y2147" s="34"/>
      <c r="Z2147" s="34"/>
      <c r="AA2147" s="34"/>
      <c r="AB2147" s="34"/>
      <c r="AC2147" s="34"/>
      <c r="AD2147" s="34"/>
      <c r="AE2147" s="34"/>
      <c r="AF2147" s="34"/>
      <c r="AG2147" s="34"/>
      <c r="AH2147" s="34"/>
      <c r="AI2147" s="34"/>
      <c r="AJ2147" s="34"/>
      <c r="AK2147" s="34"/>
      <c r="AL2147" s="34"/>
      <c r="AM2147" s="34"/>
      <c r="AN2147" s="34"/>
      <c r="AO2147" s="34"/>
      <c r="AP2147" s="34"/>
      <c r="AQ2147" s="34"/>
      <c r="AR2147" s="34"/>
      <c r="AS2147" s="34"/>
      <c r="AT2147" s="34"/>
      <c r="AU2147" s="34"/>
      <c r="AV2147" s="34"/>
      <c r="AW2147" s="34"/>
      <c r="AX2147" s="34"/>
      <c r="AY2147" s="34"/>
      <c r="AZ2147" s="34"/>
      <c r="BA2147" s="34"/>
      <c r="BB2147" s="34"/>
      <c r="BC2147" s="34"/>
    </row>
    <row r="2148" spans="1:55">
      <c r="A2148" s="34"/>
      <c r="B2148" s="34"/>
      <c r="C2148" s="34"/>
      <c r="D2148" s="34"/>
      <c r="E2148" s="34"/>
      <c r="F2148" s="34"/>
      <c r="G2148" s="34"/>
      <c r="H2148" s="34"/>
      <c r="I2148" s="34"/>
      <c r="J2148" s="34"/>
      <c r="K2148" s="34"/>
      <c r="L2148" s="34"/>
      <c r="M2148" s="34"/>
      <c r="N2148" s="34"/>
      <c r="O2148" s="34"/>
      <c r="P2148" s="34"/>
      <c r="Q2148" s="34"/>
      <c r="R2148" s="34"/>
      <c r="S2148" s="34"/>
      <c r="T2148" s="34"/>
      <c r="U2148" s="34"/>
      <c r="V2148" s="34"/>
      <c r="W2148" s="34"/>
      <c r="X2148" s="34"/>
      <c r="Y2148" s="34"/>
      <c r="Z2148" s="34"/>
      <c r="AA2148" s="34"/>
      <c r="AB2148" s="34"/>
      <c r="AC2148" s="34"/>
      <c r="AD2148" s="34"/>
      <c r="AE2148" s="34"/>
      <c r="AF2148" s="34"/>
      <c r="AG2148" s="34"/>
      <c r="AH2148" s="34"/>
      <c r="AI2148" s="34"/>
      <c r="AJ2148" s="34"/>
      <c r="AK2148" s="34"/>
      <c r="AL2148" s="34"/>
      <c r="AM2148" s="34"/>
      <c r="AN2148" s="34"/>
      <c r="AO2148" s="34"/>
      <c r="AP2148" s="34"/>
      <c r="AQ2148" s="34"/>
      <c r="AR2148" s="34"/>
      <c r="AS2148" s="34"/>
      <c r="AT2148" s="34"/>
      <c r="AU2148" s="34"/>
      <c r="AV2148" s="34"/>
      <c r="AW2148" s="34"/>
      <c r="AX2148" s="34"/>
      <c r="AY2148" s="34"/>
      <c r="AZ2148" s="34"/>
      <c r="BA2148" s="34"/>
      <c r="BB2148" s="34"/>
      <c r="BC2148" s="34"/>
    </row>
    <row r="2149" spans="1:55">
      <c r="A2149" s="34"/>
      <c r="B2149" s="34"/>
      <c r="C2149" s="34"/>
      <c r="D2149" s="34"/>
      <c r="E2149" s="34"/>
      <c r="F2149" s="34"/>
      <c r="G2149" s="34"/>
      <c r="H2149" s="34"/>
      <c r="I2149" s="34"/>
      <c r="J2149" s="34"/>
      <c r="K2149" s="34"/>
      <c r="L2149" s="34"/>
      <c r="M2149" s="34"/>
      <c r="N2149" s="34"/>
      <c r="O2149" s="34"/>
      <c r="P2149" s="34"/>
      <c r="Q2149" s="34"/>
      <c r="R2149" s="34"/>
      <c r="S2149" s="34"/>
      <c r="T2149" s="34"/>
      <c r="U2149" s="34"/>
      <c r="V2149" s="34"/>
      <c r="W2149" s="34"/>
      <c r="X2149" s="34"/>
      <c r="Y2149" s="34"/>
      <c r="Z2149" s="34"/>
      <c r="AA2149" s="34"/>
      <c r="AB2149" s="34"/>
      <c r="AC2149" s="34"/>
      <c r="AD2149" s="34"/>
      <c r="AE2149" s="34"/>
      <c r="AF2149" s="34"/>
      <c r="AG2149" s="34"/>
      <c r="AH2149" s="34"/>
      <c r="AI2149" s="34"/>
      <c r="AJ2149" s="34"/>
      <c r="AK2149" s="34"/>
      <c r="AL2149" s="34"/>
      <c r="AM2149" s="34"/>
      <c r="AN2149" s="34"/>
      <c r="AO2149" s="34"/>
      <c r="AP2149" s="34"/>
      <c r="AQ2149" s="34"/>
      <c r="AR2149" s="34"/>
      <c r="AS2149" s="34"/>
      <c r="AT2149" s="34"/>
      <c r="AU2149" s="34"/>
      <c r="AV2149" s="34"/>
      <c r="AW2149" s="34"/>
      <c r="AX2149" s="34"/>
      <c r="AY2149" s="34"/>
      <c r="AZ2149" s="34"/>
      <c r="BA2149" s="34"/>
      <c r="BB2149" s="34"/>
      <c r="BC2149" s="34"/>
    </row>
    <row r="2150" spans="1:55">
      <c r="A2150" s="34"/>
      <c r="B2150" s="34"/>
      <c r="C2150" s="34"/>
      <c r="D2150" s="34"/>
      <c r="E2150" s="34"/>
      <c r="F2150" s="34"/>
      <c r="G2150" s="34"/>
      <c r="H2150" s="34"/>
      <c r="I2150" s="34"/>
      <c r="J2150" s="34"/>
      <c r="K2150" s="34"/>
      <c r="L2150" s="34"/>
      <c r="M2150" s="34"/>
      <c r="N2150" s="34"/>
      <c r="O2150" s="34"/>
      <c r="P2150" s="34"/>
      <c r="Q2150" s="34"/>
      <c r="R2150" s="34"/>
      <c r="S2150" s="34"/>
      <c r="T2150" s="34"/>
      <c r="U2150" s="34"/>
      <c r="V2150" s="34"/>
      <c r="W2150" s="34"/>
      <c r="X2150" s="34"/>
      <c r="Y2150" s="34"/>
      <c r="Z2150" s="34"/>
      <c r="AA2150" s="34"/>
      <c r="AB2150" s="34"/>
      <c r="AC2150" s="34"/>
      <c r="AD2150" s="34"/>
      <c r="AE2150" s="34"/>
      <c r="AF2150" s="34"/>
      <c r="AG2150" s="34"/>
      <c r="AH2150" s="34"/>
      <c r="AI2150" s="34"/>
      <c r="AJ2150" s="34"/>
      <c r="AK2150" s="34"/>
      <c r="AL2150" s="34"/>
      <c r="AM2150" s="34"/>
      <c r="AN2150" s="34"/>
      <c r="AO2150" s="34"/>
      <c r="AP2150" s="34"/>
      <c r="AQ2150" s="34"/>
      <c r="AR2150" s="34"/>
      <c r="AS2150" s="34"/>
      <c r="AT2150" s="34"/>
      <c r="AU2150" s="34"/>
      <c r="AV2150" s="34"/>
      <c r="AW2150" s="34"/>
      <c r="AX2150" s="34"/>
      <c r="AY2150" s="34"/>
      <c r="AZ2150" s="34"/>
      <c r="BA2150" s="34"/>
      <c r="BB2150" s="34"/>
      <c r="BC2150" s="34"/>
    </row>
    <row r="2151" spans="1:55">
      <c r="A2151" s="34"/>
      <c r="B2151" s="34"/>
      <c r="C2151" s="34"/>
      <c r="D2151" s="34"/>
      <c r="E2151" s="34"/>
      <c r="F2151" s="34"/>
      <c r="G2151" s="34"/>
      <c r="H2151" s="34"/>
      <c r="I2151" s="34"/>
      <c r="J2151" s="34"/>
      <c r="K2151" s="34"/>
      <c r="L2151" s="34"/>
      <c r="M2151" s="34"/>
      <c r="N2151" s="34"/>
      <c r="O2151" s="34"/>
      <c r="P2151" s="34"/>
      <c r="Q2151" s="34"/>
      <c r="R2151" s="34"/>
      <c r="S2151" s="34"/>
      <c r="T2151" s="34"/>
      <c r="U2151" s="34"/>
      <c r="V2151" s="34"/>
      <c r="W2151" s="34"/>
      <c r="X2151" s="34"/>
      <c r="Y2151" s="34"/>
      <c r="Z2151" s="34"/>
      <c r="AA2151" s="34"/>
      <c r="AB2151" s="34"/>
      <c r="AC2151" s="34"/>
      <c r="AD2151" s="34"/>
      <c r="AE2151" s="34"/>
      <c r="AF2151" s="34"/>
      <c r="AG2151" s="34"/>
      <c r="AH2151" s="34"/>
      <c r="AI2151" s="34"/>
      <c r="AJ2151" s="34"/>
      <c r="AK2151" s="34"/>
      <c r="AL2151" s="34"/>
      <c r="AM2151" s="34"/>
      <c r="AN2151" s="34"/>
      <c r="AO2151" s="34"/>
      <c r="AP2151" s="34"/>
      <c r="AQ2151" s="34"/>
      <c r="AR2151" s="34"/>
      <c r="AS2151" s="34"/>
      <c r="AT2151" s="34"/>
      <c r="AU2151" s="34"/>
      <c r="AV2151" s="34"/>
      <c r="AW2151" s="34"/>
      <c r="AX2151" s="34"/>
      <c r="AY2151" s="34"/>
      <c r="AZ2151" s="34"/>
      <c r="BA2151" s="34"/>
      <c r="BB2151" s="34"/>
      <c r="BC2151" s="34"/>
    </row>
    <row r="2152" spans="1:55">
      <c r="A2152" s="34"/>
      <c r="B2152" s="34"/>
      <c r="C2152" s="34"/>
      <c r="D2152" s="34"/>
      <c r="E2152" s="34"/>
      <c r="F2152" s="34"/>
      <c r="G2152" s="34"/>
      <c r="H2152" s="34"/>
      <c r="I2152" s="34"/>
      <c r="J2152" s="34"/>
      <c r="K2152" s="34"/>
      <c r="L2152" s="34"/>
      <c r="M2152" s="34"/>
      <c r="N2152" s="34"/>
      <c r="O2152" s="34"/>
      <c r="P2152" s="34"/>
      <c r="Q2152" s="34"/>
      <c r="R2152" s="34"/>
      <c r="S2152" s="34"/>
      <c r="T2152" s="34"/>
      <c r="U2152" s="34"/>
      <c r="V2152" s="34"/>
      <c r="W2152" s="34"/>
      <c r="X2152" s="34"/>
      <c r="Y2152" s="34"/>
      <c r="Z2152" s="34"/>
      <c r="AA2152" s="34"/>
      <c r="AB2152" s="34"/>
      <c r="AC2152" s="34"/>
      <c r="AD2152" s="34"/>
      <c r="AE2152" s="34"/>
      <c r="AF2152" s="34"/>
      <c r="AG2152" s="34"/>
      <c r="AH2152" s="34"/>
      <c r="AI2152" s="34"/>
      <c r="AJ2152" s="34"/>
      <c r="AK2152" s="34"/>
      <c r="AL2152" s="34"/>
      <c r="AM2152" s="34"/>
      <c r="AN2152" s="34"/>
      <c r="AO2152" s="34"/>
      <c r="AP2152" s="34"/>
      <c r="AQ2152" s="34"/>
      <c r="AR2152" s="34"/>
      <c r="AS2152" s="34"/>
      <c r="AT2152" s="34"/>
      <c r="AU2152" s="34"/>
      <c r="AV2152" s="34"/>
      <c r="AW2152" s="34"/>
      <c r="AX2152" s="34"/>
      <c r="AY2152" s="34"/>
      <c r="AZ2152" s="34"/>
      <c r="BA2152" s="34"/>
      <c r="BB2152" s="34"/>
      <c r="BC2152" s="34"/>
    </row>
    <row r="2153" spans="1:55">
      <c r="A2153" s="34"/>
      <c r="B2153" s="34"/>
      <c r="C2153" s="34"/>
      <c r="D2153" s="34"/>
      <c r="E2153" s="34"/>
      <c r="F2153" s="34"/>
      <c r="G2153" s="34"/>
      <c r="H2153" s="34"/>
      <c r="I2153" s="34"/>
      <c r="J2153" s="34"/>
      <c r="K2153" s="34"/>
      <c r="L2153" s="34"/>
      <c r="M2153" s="34"/>
      <c r="N2153" s="34"/>
      <c r="O2153" s="34"/>
      <c r="P2153" s="34"/>
      <c r="Q2153" s="34"/>
      <c r="R2153" s="34"/>
      <c r="S2153" s="34"/>
      <c r="T2153" s="34"/>
      <c r="U2153" s="34"/>
      <c r="V2153" s="34"/>
      <c r="W2153" s="34"/>
      <c r="X2153" s="34"/>
      <c r="Y2153" s="34"/>
      <c r="Z2153" s="34"/>
      <c r="AA2153" s="34"/>
      <c r="AB2153" s="34"/>
      <c r="AC2153" s="34"/>
      <c r="AD2153" s="34"/>
      <c r="AE2153" s="34"/>
      <c r="AF2153" s="34"/>
      <c r="AG2153" s="34"/>
      <c r="AH2153" s="34"/>
      <c r="AI2153" s="34"/>
      <c r="AJ2153" s="34"/>
      <c r="AK2153" s="34"/>
      <c r="AL2153" s="34"/>
      <c r="AM2153" s="34"/>
      <c r="AN2153" s="34"/>
      <c r="AO2153" s="34"/>
      <c r="AP2153" s="34"/>
      <c r="AQ2153" s="34"/>
      <c r="AR2153" s="34"/>
      <c r="AS2153" s="34"/>
      <c r="AT2153" s="34"/>
      <c r="AU2153" s="34"/>
      <c r="AV2153" s="34"/>
      <c r="AW2153" s="34"/>
      <c r="AX2153" s="34"/>
      <c r="AY2153" s="34"/>
      <c r="AZ2153" s="34"/>
      <c r="BA2153" s="34"/>
      <c r="BB2153" s="34"/>
      <c r="BC2153" s="34"/>
    </row>
    <row r="2154" spans="1:55">
      <c r="A2154" s="34"/>
      <c r="B2154" s="34"/>
      <c r="C2154" s="34"/>
      <c r="D2154" s="34"/>
      <c r="E2154" s="34"/>
      <c r="F2154" s="34"/>
      <c r="G2154" s="34"/>
      <c r="H2154" s="34"/>
      <c r="I2154" s="34"/>
      <c r="J2154" s="34"/>
      <c r="K2154" s="34"/>
      <c r="L2154" s="34"/>
      <c r="M2154" s="34"/>
      <c r="N2154" s="34"/>
      <c r="O2154" s="34"/>
      <c r="P2154" s="34"/>
      <c r="Q2154" s="34"/>
      <c r="R2154" s="34"/>
      <c r="S2154" s="34"/>
      <c r="T2154" s="34"/>
      <c r="U2154" s="34"/>
      <c r="V2154" s="34"/>
      <c r="W2154" s="34"/>
      <c r="X2154" s="34"/>
      <c r="Y2154" s="34"/>
      <c r="Z2154" s="34"/>
      <c r="AA2154" s="34"/>
      <c r="AB2154" s="34"/>
      <c r="AC2154" s="34"/>
      <c r="AD2154" s="34"/>
      <c r="AE2154" s="34"/>
      <c r="AF2154" s="34"/>
      <c r="AG2154" s="34"/>
      <c r="AH2154" s="34"/>
      <c r="AI2154" s="34"/>
      <c r="AJ2154" s="34"/>
      <c r="AK2154" s="34"/>
      <c r="AL2154" s="34"/>
      <c r="AM2154" s="34"/>
      <c r="AN2154" s="34"/>
      <c r="AO2154" s="34"/>
      <c r="AP2154" s="34"/>
      <c r="AQ2154" s="34"/>
      <c r="AR2154" s="34"/>
      <c r="AS2154" s="34"/>
      <c r="AT2154" s="34"/>
      <c r="AU2154" s="34"/>
      <c r="AV2154" s="34"/>
      <c r="AW2154" s="34"/>
      <c r="AX2154" s="34"/>
      <c r="AY2154" s="34"/>
      <c r="AZ2154" s="34"/>
      <c r="BA2154" s="34"/>
      <c r="BB2154" s="34"/>
      <c r="BC2154" s="34"/>
    </row>
    <row r="2155" spans="1:55">
      <c r="A2155" s="34"/>
      <c r="B2155" s="34"/>
      <c r="C2155" s="34"/>
      <c r="D2155" s="34"/>
      <c r="E2155" s="34"/>
      <c r="F2155" s="34"/>
      <c r="G2155" s="34"/>
      <c r="H2155" s="34"/>
      <c r="I2155" s="34"/>
      <c r="J2155" s="34"/>
      <c r="K2155" s="34"/>
      <c r="L2155" s="34"/>
      <c r="M2155" s="34"/>
      <c r="N2155" s="34"/>
      <c r="O2155" s="34"/>
      <c r="P2155" s="34"/>
      <c r="Q2155" s="34"/>
      <c r="R2155" s="34"/>
      <c r="S2155" s="34"/>
      <c r="T2155" s="34"/>
      <c r="U2155" s="34"/>
      <c r="V2155" s="34"/>
      <c r="W2155" s="34"/>
      <c r="X2155" s="34"/>
      <c r="Y2155" s="34"/>
      <c r="Z2155" s="34"/>
      <c r="AA2155" s="34"/>
      <c r="AB2155" s="34"/>
      <c r="AC2155" s="34"/>
      <c r="AD2155" s="34"/>
      <c r="AE2155" s="34"/>
      <c r="AF2155" s="34"/>
      <c r="AG2155" s="34"/>
      <c r="AH2155" s="34"/>
      <c r="AI2155" s="34"/>
      <c r="AJ2155" s="34"/>
      <c r="AK2155" s="34"/>
      <c r="AL2155" s="34"/>
      <c r="AM2155" s="34"/>
      <c r="AN2155" s="34"/>
      <c r="AO2155" s="34"/>
      <c r="AP2155" s="34"/>
      <c r="AQ2155" s="34"/>
      <c r="AR2155" s="34"/>
      <c r="AS2155" s="34"/>
      <c r="AT2155" s="34"/>
      <c r="AU2155" s="34"/>
      <c r="AV2155" s="34"/>
      <c r="AW2155" s="34"/>
      <c r="AX2155" s="34"/>
      <c r="AY2155" s="34"/>
      <c r="AZ2155" s="34"/>
      <c r="BA2155" s="34"/>
      <c r="BB2155" s="34"/>
      <c r="BC2155" s="34"/>
    </row>
    <row r="2156" spans="1:55">
      <c r="A2156" s="34"/>
      <c r="B2156" s="34"/>
      <c r="C2156" s="34"/>
      <c r="D2156" s="34"/>
      <c r="E2156" s="34"/>
      <c r="F2156" s="34"/>
      <c r="G2156" s="34"/>
      <c r="H2156" s="34"/>
      <c r="I2156" s="34"/>
      <c r="J2156" s="34"/>
      <c r="K2156" s="34"/>
      <c r="L2156" s="34"/>
      <c r="M2156" s="34"/>
      <c r="N2156" s="34"/>
      <c r="O2156" s="34"/>
      <c r="P2156" s="34"/>
      <c r="Q2156" s="34"/>
      <c r="R2156" s="34"/>
      <c r="S2156" s="34"/>
      <c r="T2156" s="34"/>
      <c r="U2156" s="34"/>
      <c r="V2156" s="34"/>
      <c r="W2156" s="34"/>
      <c r="X2156" s="34"/>
      <c r="Y2156" s="34"/>
      <c r="Z2156" s="34"/>
      <c r="AA2156" s="34"/>
      <c r="AB2156" s="34"/>
      <c r="AC2156" s="34"/>
      <c r="AD2156" s="34"/>
      <c r="AE2156" s="34"/>
      <c r="AF2156" s="34"/>
      <c r="AG2156" s="34"/>
      <c r="AH2156" s="34"/>
      <c r="AI2156" s="34"/>
      <c r="AJ2156" s="34"/>
      <c r="AK2156" s="34"/>
      <c r="AL2156" s="34"/>
      <c r="AM2156" s="34"/>
      <c r="AN2156" s="34"/>
      <c r="AO2156" s="34"/>
      <c r="AP2156" s="34"/>
      <c r="AQ2156" s="34"/>
      <c r="AR2156" s="34"/>
      <c r="AS2156" s="34"/>
      <c r="AT2156" s="34"/>
      <c r="AU2156" s="34"/>
      <c r="AV2156" s="34"/>
      <c r="AW2156" s="34"/>
      <c r="AX2156" s="34"/>
      <c r="AY2156" s="34"/>
      <c r="AZ2156" s="34"/>
      <c r="BA2156" s="34"/>
      <c r="BB2156" s="34"/>
      <c r="BC2156" s="34"/>
    </row>
    <row r="2157" spans="1:55">
      <c r="A2157" s="34"/>
      <c r="B2157" s="34"/>
      <c r="C2157" s="34"/>
      <c r="D2157" s="34"/>
      <c r="E2157" s="34"/>
      <c r="F2157" s="34"/>
      <c r="G2157" s="34"/>
      <c r="H2157" s="34"/>
      <c r="I2157" s="34"/>
      <c r="J2157" s="34"/>
      <c r="K2157" s="34"/>
      <c r="L2157" s="34"/>
      <c r="M2157" s="34"/>
      <c r="N2157" s="34"/>
      <c r="O2157" s="34"/>
      <c r="P2157" s="34"/>
      <c r="Q2157" s="34"/>
      <c r="R2157" s="34"/>
      <c r="S2157" s="34"/>
      <c r="T2157" s="34"/>
      <c r="U2157" s="34"/>
      <c r="V2157" s="34"/>
      <c r="W2157" s="34"/>
      <c r="X2157" s="34"/>
      <c r="Y2157" s="34"/>
      <c r="Z2157" s="34"/>
      <c r="AA2157" s="34"/>
      <c r="AB2157" s="34"/>
      <c r="AC2157" s="34"/>
      <c r="AD2157" s="34"/>
      <c r="AE2157" s="34"/>
      <c r="AF2157" s="34"/>
      <c r="AG2157" s="34"/>
      <c r="AH2157" s="34"/>
      <c r="AI2157" s="34"/>
      <c r="AJ2157" s="34"/>
      <c r="AK2157" s="34"/>
      <c r="AL2157" s="34"/>
      <c r="AM2157" s="34"/>
      <c r="AN2157" s="34"/>
      <c r="AO2157" s="34"/>
      <c r="AP2157" s="34"/>
      <c r="AQ2157" s="34"/>
      <c r="AR2157" s="34"/>
      <c r="AS2157" s="34"/>
      <c r="AT2157" s="34"/>
      <c r="AU2157" s="34"/>
      <c r="AV2157" s="34"/>
      <c r="AW2157" s="34"/>
      <c r="AX2157" s="34"/>
      <c r="AY2157" s="34"/>
      <c r="AZ2157" s="34"/>
      <c r="BA2157" s="34"/>
      <c r="BB2157" s="34"/>
      <c r="BC2157" s="34"/>
    </row>
    <row r="2158" spans="1:55">
      <c r="A2158" s="34"/>
      <c r="B2158" s="34"/>
      <c r="C2158" s="34"/>
      <c r="D2158" s="34"/>
      <c r="E2158" s="34"/>
      <c r="F2158" s="34"/>
      <c r="G2158" s="34"/>
      <c r="H2158" s="34"/>
      <c r="I2158" s="34"/>
      <c r="J2158" s="34"/>
      <c r="K2158" s="34"/>
      <c r="L2158" s="34"/>
      <c r="M2158" s="34"/>
      <c r="N2158" s="34"/>
      <c r="O2158" s="34"/>
      <c r="P2158" s="34"/>
      <c r="Q2158" s="34"/>
      <c r="R2158" s="34"/>
      <c r="S2158" s="34"/>
      <c r="T2158" s="34"/>
      <c r="U2158" s="34"/>
      <c r="V2158" s="34"/>
      <c r="W2158" s="34"/>
      <c r="X2158" s="34"/>
      <c r="Y2158" s="34"/>
      <c r="Z2158" s="34"/>
      <c r="AA2158" s="34"/>
      <c r="AB2158" s="34"/>
      <c r="AC2158" s="34"/>
      <c r="AD2158" s="34"/>
      <c r="AE2158" s="34"/>
      <c r="AF2158" s="34"/>
      <c r="AG2158" s="34"/>
      <c r="AH2158" s="34"/>
      <c r="AI2158" s="34"/>
      <c r="AJ2158" s="34"/>
      <c r="AK2158" s="34"/>
      <c r="AL2158" s="34"/>
      <c r="AM2158" s="34"/>
      <c r="AN2158" s="34"/>
      <c r="AO2158" s="34"/>
      <c r="AP2158" s="34"/>
      <c r="AQ2158" s="34"/>
      <c r="AR2158" s="34"/>
      <c r="AS2158" s="34"/>
      <c r="AT2158" s="34"/>
      <c r="AU2158" s="34"/>
      <c r="AV2158" s="34"/>
      <c r="AW2158" s="34"/>
      <c r="AX2158" s="34"/>
      <c r="AY2158" s="34"/>
      <c r="AZ2158" s="34"/>
      <c r="BA2158" s="34"/>
      <c r="BB2158" s="34"/>
      <c r="BC2158" s="34"/>
    </row>
    <row r="2159" spans="1:55">
      <c r="A2159" s="34"/>
      <c r="B2159" s="34"/>
      <c r="C2159" s="34"/>
      <c r="D2159" s="34"/>
      <c r="E2159" s="34"/>
      <c r="F2159" s="34"/>
      <c r="G2159" s="34"/>
      <c r="H2159" s="34"/>
      <c r="I2159" s="34"/>
      <c r="J2159" s="34"/>
      <c r="K2159" s="34"/>
      <c r="L2159" s="34"/>
      <c r="M2159" s="34"/>
      <c r="N2159" s="34"/>
      <c r="O2159" s="34"/>
      <c r="P2159" s="34"/>
      <c r="Q2159" s="34"/>
      <c r="R2159" s="34"/>
      <c r="S2159" s="34"/>
      <c r="T2159" s="34"/>
      <c r="U2159" s="34"/>
      <c r="V2159" s="34"/>
      <c r="W2159" s="34"/>
      <c r="X2159" s="34"/>
      <c r="Y2159" s="34"/>
      <c r="Z2159" s="34"/>
      <c r="AA2159" s="34"/>
      <c r="AB2159" s="34"/>
      <c r="AC2159" s="34"/>
      <c r="AD2159" s="34"/>
      <c r="AE2159" s="34"/>
      <c r="AF2159" s="34"/>
      <c r="AG2159" s="34"/>
      <c r="AH2159" s="34"/>
      <c r="AI2159" s="34"/>
      <c r="AJ2159" s="34"/>
      <c r="AK2159" s="34"/>
      <c r="AL2159" s="34"/>
      <c r="AM2159" s="34"/>
      <c r="AN2159" s="34"/>
      <c r="AO2159" s="34"/>
      <c r="AP2159" s="34"/>
      <c r="AQ2159" s="34"/>
      <c r="AR2159" s="34"/>
      <c r="AS2159" s="34"/>
      <c r="AT2159" s="34"/>
      <c r="AU2159" s="34"/>
      <c r="AV2159" s="34"/>
      <c r="AW2159" s="34"/>
      <c r="AX2159" s="34"/>
      <c r="AY2159" s="34"/>
      <c r="AZ2159" s="34"/>
      <c r="BA2159" s="34"/>
      <c r="BB2159" s="34"/>
      <c r="BC2159" s="34"/>
    </row>
    <row r="2160" spans="1:55">
      <c r="A2160" s="34"/>
      <c r="B2160" s="34"/>
      <c r="C2160" s="34"/>
      <c r="D2160" s="34"/>
      <c r="E2160" s="34"/>
      <c r="F2160" s="34"/>
      <c r="G2160" s="34"/>
      <c r="H2160" s="34"/>
      <c r="I2160" s="34"/>
      <c r="J2160" s="34"/>
      <c r="K2160" s="34"/>
      <c r="L2160" s="34"/>
      <c r="M2160" s="34"/>
      <c r="N2160" s="34"/>
      <c r="O2160" s="34"/>
      <c r="P2160" s="34"/>
      <c r="Q2160" s="34"/>
      <c r="R2160" s="34"/>
      <c r="S2160" s="34"/>
      <c r="T2160" s="34"/>
      <c r="U2160" s="34"/>
      <c r="V2160" s="34"/>
      <c r="W2160" s="34"/>
      <c r="X2160" s="34"/>
      <c r="Y2160" s="34"/>
      <c r="Z2160" s="34"/>
      <c r="AA2160" s="34"/>
      <c r="AB2160" s="34"/>
      <c r="AC2160" s="34"/>
      <c r="AD2160" s="34"/>
      <c r="AE2160" s="34"/>
      <c r="AF2160" s="34"/>
      <c r="AG2160" s="34"/>
      <c r="AH2160" s="34"/>
      <c r="AI2160" s="34"/>
      <c r="AJ2160" s="34"/>
      <c r="AK2160" s="34"/>
      <c r="AL2160" s="34"/>
      <c r="AM2160" s="34"/>
      <c r="AN2160" s="34"/>
      <c r="AO2160" s="34"/>
      <c r="AP2160" s="34"/>
      <c r="AQ2160" s="34"/>
      <c r="AR2160" s="34"/>
      <c r="AS2160" s="34"/>
      <c r="AT2160" s="34"/>
      <c r="AU2160" s="34"/>
      <c r="AV2160" s="34"/>
      <c r="AW2160" s="34"/>
      <c r="AX2160" s="34"/>
      <c r="AY2160" s="34"/>
      <c r="AZ2160" s="34"/>
      <c r="BA2160" s="34"/>
      <c r="BB2160" s="34"/>
      <c r="BC2160" s="34"/>
    </row>
    <row r="2161" spans="1:55">
      <c r="A2161" s="34"/>
      <c r="B2161" s="34"/>
      <c r="C2161" s="34"/>
      <c r="D2161" s="34"/>
      <c r="E2161" s="34"/>
      <c r="F2161" s="34"/>
      <c r="G2161" s="34"/>
      <c r="H2161" s="34"/>
      <c r="I2161" s="34"/>
      <c r="J2161" s="34"/>
      <c r="K2161" s="34"/>
      <c r="L2161" s="34"/>
      <c r="M2161" s="34"/>
      <c r="N2161" s="34"/>
      <c r="O2161" s="34"/>
      <c r="P2161" s="34"/>
      <c r="Q2161" s="34"/>
      <c r="R2161" s="34"/>
      <c r="S2161" s="34"/>
      <c r="T2161" s="34"/>
      <c r="U2161" s="34"/>
      <c r="V2161" s="34"/>
      <c r="W2161" s="34"/>
      <c r="X2161" s="34"/>
      <c r="Y2161" s="34"/>
      <c r="Z2161" s="34"/>
      <c r="AA2161" s="34"/>
      <c r="AB2161" s="34"/>
      <c r="AC2161" s="34"/>
      <c r="AD2161" s="34"/>
      <c r="AE2161" s="34"/>
      <c r="AF2161" s="34"/>
      <c r="AG2161" s="34"/>
      <c r="AH2161" s="34"/>
      <c r="AI2161" s="34"/>
      <c r="AJ2161" s="34"/>
      <c r="AK2161" s="34"/>
      <c r="AL2161" s="34"/>
      <c r="AM2161" s="34"/>
      <c r="AN2161" s="34"/>
      <c r="AO2161" s="34"/>
      <c r="AP2161" s="34"/>
      <c r="AQ2161" s="34"/>
      <c r="AR2161" s="34"/>
      <c r="AS2161" s="34"/>
      <c r="AT2161" s="34"/>
      <c r="AU2161" s="34"/>
      <c r="AV2161" s="34"/>
      <c r="AW2161" s="34"/>
      <c r="AX2161" s="34"/>
      <c r="AY2161" s="34"/>
      <c r="AZ2161" s="34"/>
      <c r="BA2161" s="34"/>
      <c r="BB2161" s="34"/>
      <c r="BC2161" s="34"/>
    </row>
    <row r="2162" spans="1:55">
      <c r="A2162" s="34"/>
      <c r="B2162" s="34"/>
      <c r="C2162" s="34"/>
      <c r="D2162" s="34"/>
      <c r="E2162" s="34"/>
      <c r="F2162" s="34"/>
      <c r="G2162" s="34"/>
      <c r="H2162" s="34"/>
      <c r="I2162" s="34"/>
      <c r="J2162" s="34"/>
      <c r="K2162" s="34"/>
      <c r="L2162" s="34"/>
      <c r="M2162" s="34"/>
      <c r="N2162" s="34"/>
      <c r="O2162" s="34"/>
      <c r="P2162" s="34"/>
      <c r="Q2162" s="34"/>
      <c r="R2162" s="34"/>
      <c r="S2162" s="34"/>
      <c r="T2162" s="34"/>
      <c r="U2162" s="34"/>
      <c r="V2162" s="34"/>
      <c r="W2162" s="34"/>
      <c r="X2162" s="34"/>
      <c r="Y2162" s="34"/>
      <c r="Z2162" s="34"/>
      <c r="AA2162" s="34"/>
      <c r="AB2162" s="34"/>
      <c r="AC2162" s="34"/>
      <c r="AD2162" s="34"/>
      <c r="AE2162" s="34"/>
      <c r="AF2162" s="34"/>
      <c r="AG2162" s="34"/>
      <c r="AH2162" s="34"/>
      <c r="AI2162" s="34"/>
      <c r="AJ2162" s="34"/>
      <c r="AK2162" s="34"/>
      <c r="AL2162" s="34"/>
      <c r="AM2162" s="34"/>
      <c r="AN2162" s="34"/>
      <c r="AO2162" s="34"/>
      <c r="AP2162" s="34"/>
      <c r="AQ2162" s="34"/>
      <c r="AR2162" s="34"/>
      <c r="AS2162" s="34"/>
      <c r="AT2162" s="34"/>
      <c r="AU2162" s="34"/>
      <c r="AV2162" s="34"/>
      <c r="AW2162" s="34"/>
      <c r="AX2162" s="34"/>
      <c r="AY2162" s="34"/>
      <c r="AZ2162" s="34"/>
      <c r="BA2162" s="34"/>
      <c r="BB2162" s="34"/>
      <c r="BC2162" s="34"/>
    </row>
    <row r="2163" spans="1:55">
      <c r="A2163" s="34"/>
      <c r="B2163" s="34"/>
      <c r="C2163" s="34"/>
      <c r="D2163" s="34"/>
      <c r="E2163" s="34"/>
      <c r="F2163" s="34"/>
      <c r="G2163" s="34"/>
      <c r="H2163" s="34"/>
      <c r="I2163" s="34"/>
      <c r="J2163" s="34"/>
      <c r="K2163" s="34"/>
      <c r="L2163" s="34"/>
      <c r="M2163" s="34"/>
      <c r="N2163" s="34"/>
      <c r="O2163" s="34"/>
      <c r="P2163" s="34"/>
      <c r="Q2163" s="34"/>
      <c r="R2163" s="34"/>
      <c r="S2163" s="34"/>
      <c r="T2163" s="34"/>
      <c r="U2163" s="34"/>
      <c r="V2163" s="34"/>
      <c r="W2163" s="34"/>
      <c r="X2163" s="34"/>
      <c r="Y2163" s="34"/>
      <c r="Z2163" s="34"/>
      <c r="AA2163" s="34"/>
      <c r="AB2163" s="34"/>
      <c r="AC2163" s="34"/>
      <c r="AD2163" s="34"/>
      <c r="AE2163" s="34"/>
      <c r="AF2163" s="34"/>
      <c r="AG2163" s="34"/>
      <c r="AH2163" s="34"/>
      <c r="AI2163" s="34"/>
      <c r="AJ2163" s="34"/>
      <c r="AK2163" s="34"/>
      <c r="AL2163" s="34"/>
      <c r="AM2163" s="34"/>
      <c r="AN2163" s="34"/>
      <c r="AO2163" s="34"/>
      <c r="AP2163" s="34"/>
      <c r="AQ2163" s="34"/>
      <c r="AR2163" s="34"/>
      <c r="AS2163" s="34"/>
      <c r="AT2163" s="34"/>
      <c r="AU2163" s="34"/>
      <c r="AV2163" s="34"/>
      <c r="AW2163" s="34"/>
      <c r="AX2163" s="34"/>
      <c r="AY2163" s="34"/>
      <c r="AZ2163" s="34"/>
      <c r="BA2163" s="34"/>
      <c r="BB2163" s="34"/>
      <c r="BC2163" s="34"/>
    </row>
    <row r="2164" spans="1:55">
      <c r="A2164" s="34"/>
      <c r="B2164" s="34"/>
      <c r="C2164" s="34"/>
      <c r="D2164" s="34"/>
      <c r="E2164" s="34"/>
      <c r="F2164" s="34"/>
      <c r="G2164" s="34"/>
      <c r="H2164" s="34"/>
      <c r="I2164" s="34"/>
      <c r="J2164" s="34"/>
      <c r="K2164" s="34"/>
      <c r="L2164" s="34"/>
      <c r="M2164" s="34"/>
      <c r="N2164" s="34"/>
      <c r="O2164" s="34"/>
      <c r="P2164" s="34"/>
      <c r="Q2164" s="34"/>
      <c r="R2164" s="34"/>
      <c r="S2164" s="34"/>
      <c r="T2164" s="34"/>
      <c r="U2164" s="34"/>
      <c r="V2164" s="34"/>
      <c r="W2164" s="34"/>
      <c r="X2164" s="34"/>
      <c r="Y2164" s="34"/>
      <c r="Z2164" s="34"/>
      <c r="AA2164" s="34"/>
      <c r="AB2164" s="34"/>
      <c r="AC2164" s="34"/>
      <c r="AD2164" s="34"/>
      <c r="AE2164" s="34"/>
      <c r="AF2164" s="34"/>
      <c r="AG2164" s="34"/>
      <c r="AH2164" s="34"/>
      <c r="AI2164" s="34"/>
      <c r="AJ2164" s="34"/>
      <c r="AK2164" s="34"/>
      <c r="AL2164" s="34"/>
      <c r="AM2164" s="34"/>
      <c r="AN2164" s="34"/>
      <c r="AO2164" s="34"/>
      <c r="AP2164" s="34"/>
      <c r="AQ2164" s="34"/>
      <c r="AR2164" s="34"/>
      <c r="AS2164" s="34"/>
      <c r="AT2164" s="34"/>
      <c r="AU2164" s="34"/>
      <c r="AV2164" s="34"/>
      <c r="AW2164" s="34"/>
      <c r="AX2164" s="34"/>
      <c r="AY2164" s="34"/>
      <c r="AZ2164" s="34"/>
      <c r="BA2164" s="34"/>
      <c r="BB2164" s="34"/>
      <c r="BC2164" s="34"/>
    </row>
    <row r="2165" spans="1:55">
      <c r="A2165" s="34"/>
      <c r="B2165" s="34"/>
      <c r="C2165" s="34"/>
      <c r="D2165" s="34"/>
      <c r="E2165" s="34"/>
      <c r="F2165" s="34"/>
      <c r="G2165" s="34"/>
      <c r="H2165" s="34"/>
      <c r="I2165" s="34"/>
      <c r="J2165" s="34"/>
      <c r="K2165" s="34"/>
      <c r="L2165" s="34"/>
      <c r="M2165" s="34"/>
      <c r="N2165" s="34"/>
      <c r="O2165" s="34"/>
      <c r="P2165" s="34"/>
      <c r="Q2165" s="34"/>
      <c r="R2165" s="34"/>
      <c r="S2165" s="34"/>
      <c r="T2165" s="34"/>
      <c r="U2165" s="34"/>
      <c r="V2165" s="34"/>
      <c r="W2165" s="34"/>
      <c r="X2165" s="34"/>
      <c r="Y2165" s="34"/>
      <c r="Z2165" s="34"/>
      <c r="AA2165" s="34"/>
      <c r="AB2165" s="34"/>
      <c r="AC2165" s="34"/>
      <c r="AD2165" s="34"/>
      <c r="AE2165" s="34"/>
      <c r="AF2165" s="34"/>
      <c r="AG2165" s="34"/>
      <c r="AH2165" s="34"/>
      <c r="AI2165" s="34"/>
      <c r="AJ2165" s="34"/>
      <c r="AK2165" s="34"/>
      <c r="AL2165" s="34"/>
      <c r="AM2165" s="34"/>
      <c r="AN2165" s="34"/>
      <c r="AO2165" s="34"/>
      <c r="AP2165" s="34"/>
      <c r="AQ2165" s="34"/>
      <c r="AR2165" s="34"/>
      <c r="AS2165" s="34"/>
      <c r="AT2165" s="34"/>
      <c r="AU2165" s="34"/>
      <c r="AV2165" s="34"/>
      <c r="AW2165" s="34"/>
      <c r="AX2165" s="34"/>
      <c r="AY2165" s="34"/>
      <c r="AZ2165" s="34"/>
      <c r="BA2165" s="34"/>
      <c r="BB2165" s="34"/>
      <c r="BC2165" s="34"/>
    </row>
    <row r="2166" spans="1:55">
      <c r="A2166" s="34"/>
      <c r="B2166" s="34"/>
      <c r="C2166" s="34"/>
      <c r="D2166" s="34"/>
      <c r="E2166" s="34"/>
      <c r="F2166" s="34"/>
      <c r="G2166" s="34"/>
      <c r="H2166" s="34"/>
      <c r="I2166" s="34"/>
      <c r="J2166" s="34"/>
      <c r="K2166" s="34"/>
      <c r="L2166" s="34"/>
      <c r="M2166" s="34"/>
      <c r="N2166" s="34"/>
      <c r="O2166" s="34"/>
      <c r="P2166" s="34"/>
      <c r="Q2166" s="34"/>
      <c r="R2166" s="34"/>
      <c r="S2166" s="34"/>
      <c r="T2166" s="34"/>
      <c r="U2166" s="34"/>
      <c r="V2166" s="34"/>
      <c r="W2166" s="34"/>
      <c r="X2166" s="34"/>
      <c r="Y2166" s="34"/>
      <c r="Z2166" s="34"/>
      <c r="AA2166" s="34"/>
      <c r="AB2166" s="34"/>
      <c r="AC2166" s="34"/>
      <c r="AD2166" s="34"/>
      <c r="AE2166" s="34"/>
      <c r="AF2166" s="34"/>
      <c r="AG2166" s="34"/>
      <c r="AH2166" s="34"/>
      <c r="AI2166" s="34"/>
      <c r="AJ2166" s="34"/>
      <c r="AK2166" s="34"/>
      <c r="AL2166" s="34"/>
      <c r="AM2166" s="34"/>
      <c r="AN2166" s="34"/>
      <c r="AO2166" s="34"/>
      <c r="AP2166" s="34"/>
      <c r="AQ2166" s="34"/>
      <c r="AR2166" s="34"/>
      <c r="AS2166" s="34"/>
      <c r="AT2166" s="34"/>
      <c r="AU2166" s="34"/>
      <c r="AV2166" s="34"/>
      <c r="AW2166" s="34"/>
      <c r="AX2166" s="34"/>
      <c r="AY2166" s="34"/>
      <c r="AZ2166" s="34"/>
      <c r="BA2166" s="34"/>
      <c r="BB2166" s="34"/>
      <c r="BC2166" s="34"/>
    </row>
    <row r="2167" spans="1:55">
      <c r="A2167" s="34"/>
      <c r="B2167" s="34"/>
      <c r="C2167" s="34"/>
      <c r="D2167" s="34"/>
      <c r="E2167" s="34"/>
      <c r="F2167" s="34"/>
      <c r="G2167" s="34"/>
      <c r="H2167" s="34"/>
      <c r="I2167" s="34"/>
      <c r="J2167" s="34"/>
      <c r="K2167" s="34"/>
      <c r="L2167" s="34"/>
      <c r="M2167" s="34"/>
      <c r="N2167" s="34"/>
      <c r="O2167" s="34"/>
      <c r="P2167" s="34"/>
      <c r="Q2167" s="34"/>
      <c r="R2167" s="34"/>
      <c r="S2167" s="34"/>
      <c r="T2167" s="34"/>
      <c r="U2167" s="34"/>
      <c r="V2167" s="34"/>
      <c r="W2167" s="34"/>
      <c r="X2167" s="34"/>
      <c r="Y2167" s="34"/>
      <c r="Z2167" s="34"/>
      <c r="AA2167" s="34"/>
      <c r="AB2167" s="34"/>
      <c r="AC2167" s="34"/>
      <c r="AD2167" s="34"/>
      <c r="AE2167" s="34"/>
      <c r="AF2167" s="34"/>
      <c r="AG2167" s="34"/>
      <c r="AH2167" s="34"/>
      <c r="AI2167" s="34"/>
      <c r="AJ2167" s="34"/>
      <c r="AK2167" s="34"/>
      <c r="AL2167" s="34"/>
      <c r="AM2167" s="34"/>
      <c r="AN2167" s="34"/>
      <c r="AO2167" s="34"/>
      <c r="AP2167" s="34"/>
      <c r="AQ2167" s="34"/>
      <c r="AR2167" s="34"/>
      <c r="AS2167" s="34"/>
      <c r="AT2167" s="34"/>
      <c r="AU2167" s="34"/>
      <c r="AV2167" s="34"/>
      <c r="AW2167" s="34"/>
      <c r="AX2167" s="34"/>
      <c r="AY2167" s="34"/>
      <c r="AZ2167" s="34"/>
      <c r="BA2167" s="34"/>
      <c r="BB2167" s="34"/>
      <c r="BC2167" s="34"/>
    </row>
    <row r="2168" spans="1:55">
      <c r="A2168" s="34"/>
      <c r="B2168" s="34"/>
      <c r="C2168" s="34"/>
      <c r="D2168" s="34"/>
      <c r="E2168" s="34"/>
      <c r="F2168" s="34"/>
      <c r="G2168" s="34"/>
      <c r="H2168" s="34"/>
      <c r="I2168" s="34"/>
      <c r="J2168" s="34"/>
      <c r="K2168" s="34"/>
      <c r="L2168" s="34"/>
      <c r="M2168" s="34"/>
      <c r="N2168" s="34"/>
      <c r="O2168" s="34"/>
      <c r="P2168" s="34"/>
      <c r="Q2168" s="34"/>
      <c r="R2168" s="34"/>
      <c r="S2168" s="34"/>
      <c r="T2168" s="34"/>
      <c r="U2168" s="34"/>
      <c r="V2168" s="34"/>
      <c r="W2168" s="34"/>
      <c r="X2168" s="34"/>
      <c r="Y2168" s="34"/>
      <c r="Z2168" s="34"/>
      <c r="AA2168" s="34"/>
      <c r="AB2168" s="34"/>
      <c r="AC2168" s="34"/>
      <c r="AD2168" s="34"/>
      <c r="AE2168" s="34"/>
      <c r="AF2168" s="34"/>
      <c r="AG2168" s="34"/>
      <c r="AH2168" s="34"/>
      <c r="AI2168" s="34"/>
      <c r="AJ2168" s="34"/>
      <c r="AK2168" s="34"/>
      <c r="AL2168" s="34"/>
      <c r="AM2168" s="34"/>
      <c r="AN2168" s="34"/>
      <c r="AO2168" s="34"/>
      <c r="AP2168" s="34"/>
      <c r="AQ2168" s="34"/>
      <c r="AR2168" s="34"/>
      <c r="AS2168" s="34"/>
      <c r="AT2168" s="34"/>
      <c r="AU2168" s="34"/>
      <c r="AV2168" s="34"/>
      <c r="AW2168" s="34"/>
      <c r="AX2168" s="34"/>
      <c r="AY2168" s="34"/>
      <c r="AZ2168" s="34"/>
      <c r="BA2168" s="34"/>
      <c r="BB2168" s="34"/>
      <c r="BC2168" s="34"/>
    </row>
    <row r="2169" spans="1:55">
      <c r="A2169" s="34"/>
      <c r="B2169" s="34"/>
      <c r="C2169" s="34"/>
      <c r="D2169" s="34"/>
      <c r="E2169" s="34"/>
      <c r="F2169" s="34"/>
      <c r="G2169" s="34"/>
      <c r="H2169" s="34"/>
      <c r="I2169" s="34"/>
      <c r="J2169" s="34"/>
      <c r="K2169" s="34"/>
      <c r="L2169" s="34"/>
      <c r="M2169" s="34"/>
      <c r="N2169" s="34"/>
      <c r="O2169" s="34"/>
      <c r="P2169" s="34"/>
      <c r="Q2169" s="34"/>
      <c r="R2169" s="34"/>
      <c r="S2169" s="34"/>
      <c r="T2169" s="34"/>
      <c r="U2169" s="34"/>
      <c r="V2169" s="34"/>
      <c r="W2169" s="34"/>
      <c r="X2169" s="34"/>
      <c r="Y2169" s="34"/>
      <c r="Z2169" s="34"/>
      <c r="AA2169" s="34"/>
      <c r="AB2169" s="34"/>
      <c r="AC2169" s="34"/>
      <c r="AD2169" s="34"/>
      <c r="AE2169" s="34"/>
      <c r="AF2169" s="34"/>
      <c r="AG2169" s="34"/>
      <c r="AH2169" s="34"/>
      <c r="AI2169" s="34"/>
      <c r="AJ2169" s="34"/>
      <c r="AK2169" s="34"/>
      <c r="AL2169" s="34"/>
      <c r="AM2169" s="34"/>
      <c r="AN2169" s="34"/>
      <c r="AO2169" s="34"/>
      <c r="AP2169" s="34"/>
      <c r="AQ2169" s="34"/>
      <c r="AR2169" s="34"/>
      <c r="AS2169" s="34"/>
      <c r="AT2169" s="34"/>
      <c r="AU2169" s="34"/>
      <c r="AV2169" s="34"/>
      <c r="AW2169" s="34"/>
      <c r="AX2169" s="34"/>
      <c r="AY2169" s="34"/>
      <c r="AZ2169" s="34"/>
      <c r="BA2169" s="34"/>
      <c r="BB2169" s="34"/>
      <c r="BC2169" s="34"/>
    </row>
    <row r="2170" spans="1:55">
      <c r="A2170" s="34"/>
      <c r="B2170" s="34"/>
      <c r="C2170" s="34"/>
      <c r="D2170" s="34"/>
      <c r="E2170" s="34"/>
      <c r="F2170" s="34"/>
      <c r="G2170" s="34"/>
      <c r="H2170" s="34"/>
      <c r="I2170" s="34"/>
      <c r="J2170" s="34"/>
      <c r="K2170" s="34"/>
      <c r="L2170" s="34"/>
      <c r="M2170" s="34"/>
      <c r="N2170" s="34"/>
      <c r="O2170" s="34"/>
      <c r="P2170" s="34"/>
      <c r="Q2170" s="34"/>
      <c r="R2170" s="34"/>
      <c r="S2170" s="34"/>
      <c r="T2170" s="34"/>
      <c r="U2170" s="34"/>
      <c r="V2170" s="34"/>
      <c r="W2170" s="34"/>
      <c r="X2170" s="34"/>
      <c r="Y2170" s="34"/>
      <c r="Z2170" s="34"/>
      <c r="AA2170" s="34"/>
      <c r="AB2170" s="34"/>
      <c r="AC2170" s="34"/>
      <c r="AD2170" s="34"/>
      <c r="AE2170" s="34"/>
      <c r="AF2170" s="34"/>
      <c r="AG2170" s="34"/>
      <c r="AH2170" s="34"/>
      <c r="AI2170" s="34"/>
      <c r="AJ2170" s="34"/>
      <c r="AK2170" s="34"/>
      <c r="AL2170" s="34"/>
      <c r="AM2170" s="34"/>
      <c r="AN2170" s="34"/>
      <c r="AO2170" s="34"/>
      <c r="AP2170" s="34"/>
      <c r="AQ2170" s="34"/>
      <c r="AR2170" s="34"/>
      <c r="AS2170" s="34"/>
      <c r="AT2170" s="34"/>
      <c r="AU2170" s="34"/>
      <c r="AV2170" s="34"/>
      <c r="AW2170" s="34"/>
      <c r="AX2170" s="34"/>
      <c r="AY2170" s="34"/>
      <c r="AZ2170" s="34"/>
      <c r="BA2170" s="34"/>
      <c r="BB2170" s="34"/>
      <c r="BC2170" s="34"/>
    </row>
    <row r="2171" spans="1:55">
      <c r="A2171" s="34"/>
      <c r="B2171" s="34"/>
      <c r="C2171" s="34"/>
      <c r="D2171" s="34"/>
      <c r="E2171" s="34"/>
      <c r="F2171" s="34"/>
      <c r="G2171" s="34"/>
      <c r="H2171" s="34"/>
      <c r="I2171" s="34"/>
      <c r="J2171" s="34"/>
      <c r="K2171" s="34"/>
      <c r="L2171" s="34"/>
      <c r="M2171" s="34"/>
      <c r="N2171" s="34"/>
      <c r="O2171" s="34"/>
      <c r="P2171" s="34"/>
      <c r="Q2171" s="34"/>
      <c r="R2171" s="34"/>
      <c r="S2171" s="34"/>
      <c r="T2171" s="34"/>
      <c r="U2171" s="34"/>
      <c r="V2171" s="34"/>
      <c r="W2171" s="34"/>
      <c r="X2171" s="34"/>
      <c r="Y2171" s="34"/>
      <c r="Z2171" s="34"/>
      <c r="AA2171" s="34"/>
      <c r="AB2171" s="34"/>
      <c r="AC2171" s="34"/>
      <c r="AD2171" s="34"/>
      <c r="AE2171" s="34"/>
      <c r="AF2171" s="34"/>
      <c r="AG2171" s="34"/>
      <c r="AH2171" s="34"/>
      <c r="AI2171" s="34"/>
      <c r="AJ2171" s="34"/>
      <c r="AK2171" s="34"/>
      <c r="AL2171" s="34"/>
      <c r="AM2171" s="34"/>
      <c r="AN2171" s="34"/>
      <c r="AO2171" s="34"/>
      <c r="AP2171" s="34"/>
      <c r="AQ2171" s="34"/>
      <c r="AR2171" s="34"/>
      <c r="AS2171" s="34"/>
      <c r="AT2171" s="34"/>
      <c r="AU2171" s="34"/>
      <c r="AV2171" s="34"/>
      <c r="AW2171" s="34"/>
      <c r="AX2171" s="34"/>
      <c r="AY2171" s="34"/>
      <c r="AZ2171" s="34"/>
      <c r="BA2171" s="34"/>
      <c r="BB2171" s="34"/>
      <c r="BC2171" s="34"/>
    </row>
    <row r="2172" spans="1:55">
      <c r="A2172" s="34"/>
      <c r="B2172" s="34"/>
      <c r="C2172" s="34"/>
      <c r="D2172" s="34"/>
      <c r="E2172" s="34"/>
      <c r="F2172" s="34"/>
      <c r="G2172" s="34"/>
      <c r="H2172" s="34"/>
      <c r="I2172" s="34"/>
      <c r="J2172" s="34"/>
      <c r="K2172" s="34"/>
      <c r="L2172" s="34"/>
      <c r="M2172" s="34"/>
      <c r="N2172" s="34"/>
      <c r="O2172" s="34"/>
      <c r="P2172" s="34"/>
      <c r="Q2172" s="34"/>
      <c r="R2172" s="34"/>
      <c r="S2172" s="34"/>
      <c r="T2172" s="34"/>
      <c r="U2172" s="34"/>
      <c r="V2172" s="34"/>
      <c r="W2172" s="34"/>
      <c r="X2172" s="34"/>
      <c r="Y2172" s="34"/>
      <c r="Z2172" s="34"/>
      <c r="AA2172" s="34"/>
      <c r="AB2172" s="34"/>
      <c r="AC2172" s="34"/>
      <c r="AD2172" s="34"/>
      <c r="AE2172" s="34"/>
      <c r="AF2172" s="34"/>
      <c r="AG2172" s="34"/>
      <c r="AH2172" s="34"/>
      <c r="AI2172" s="34"/>
      <c r="AJ2172" s="34"/>
      <c r="AK2172" s="34"/>
      <c r="AL2172" s="34"/>
      <c r="AM2172" s="34"/>
      <c r="AN2172" s="34"/>
      <c r="AO2172" s="34"/>
      <c r="AP2172" s="34"/>
      <c r="AQ2172" s="34"/>
      <c r="AR2172" s="34"/>
      <c r="AS2172" s="34"/>
      <c r="AT2172" s="34"/>
      <c r="AU2172" s="34"/>
      <c r="AV2172" s="34"/>
      <c r="AW2172" s="34"/>
      <c r="AX2172" s="34"/>
      <c r="AY2172" s="34"/>
      <c r="AZ2172" s="34"/>
      <c r="BA2172" s="34"/>
      <c r="BB2172" s="34"/>
      <c r="BC2172" s="34"/>
    </row>
    <row r="2173" spans="1:55">
      <c r="A2173" s="34"/>
      <c r="B2173" s="34"/>
      <c r="C2173" s="34"/>
      <c r="D2173" s="34"/>
      <c r="E2173" s="34"/>
      <c r="F2173" s="34"/>
      <c r="G2173" s="34"/>
      <c r="H2173" s="34"/>
      <c r="I2173" s="34"/>
      <c r="J2173" s="34"/>
      <c r="K2173" s="34"/>
      <c r="L2173" s="34"/>
      <c r="M2173" s="34"/>
      <c r="N2173" s="34"/>
      <c r="O2173" s="34"/>
      <c r="P2173" s="34"/>
      <c r="Q2173" s="34"/>
      <c r="R2173" s="34"/>
      <c r="S2173" s="34"/>
      <c r="T2173" s="34"/>
      <c r="U2173" s="34"/>
      <c r="V2173" s="34"/>
      <c r="W2173" s="34"/>
      <c r="X2173" s="34"/>
      <c r="Y2173" s="34"/>
      <c r="Z2173" s="34"/>
      <c r="AA2173" s="34"/>
      <c r="AB2173" s="34"/>
      <c r="AC2173" s="34"/>
      <c r="AD2173" s="34"/>
      <c r="AE2173" s="34"/>
      <c r="AF2173" s="34"/>
      <c r="AG2173" s="34"/>
      <c r="AH2173" s="34"/>
      <c r="AI2173" s="34"/>
      <c r="AJ2173" s="34"/>
      <c r="AK2173" s="34"/>
      <c r="AL2173" s="34"/>
      <c r="AM2173" s="34"/>
      <c r="AN2173" s="34"/>
      <c r="AO2173" s="34"/>
      <c r="AP2173" s="34"/>
      <c r="AQ2173" s="34"/>
      <c r="AR2173" s="34"/>
      <c r="AS2173" s="34"/>
      <c r="AT2173" s="34"/>
      <c r="AU2173" s="34"/>
      <c r="AV2173" s="34"/>
      <c r="AW2173" s="34"/>
      <c r="AX2173" s="34"/>
      <c r="AY2173" s="34"/>
      <c r="AZ2173" s="34"/>
      <c r="BA2173" s="34"/>
      <c r="BB2173" s="34"/>
      <c r="BC2173" s="34"/>
    </row>
    <row r="2174" spans="1:55">
      <c r="A2174" s="34"/>
      <c r="B2174" s="34"/>
      <c r="C2174" s="34"/>
      <c r="D2174" s="34"/>
      <c r="E2174" s="34"/>
      <c r="F2174" s="34"/>
      <c r="G2174" s="34"/>
      <c r="H2174" s="34"/>
      <c r="I2174" s="34"/>
      <c r="J2174" s="34"/>
      <c r="K2174" s="34"/>
      <c r="L2174" s="34"/>
      <c r="M2174" s="34"/>
      <c r="N2174" s="34"/>
      <c r="O2174" s="34"/>
      <c r="P2174" s="34"/>
      <c r="Q2174" s="34"/>
      <c r="R2174" s="34"/>
      <c r="S2174" s="34"/>
      <c r="T2174" s="34"/>
      <c r="U2174" s="34"/>
      <c r="V2174" s="34"/>
      <c r="W2174" s="34"/>
      <c r="X2174" s="34"/>
      <c r="Y2174" s="34"/>
      <c r="Z2174" s="34"/>
      <c r="AA2174" s="34"/>
      <c r="AB2174" s="34"/>
      <c r="AC2174" s="34"/>
      <c r="AD2174" s="34"/>
      <c r="AE2174" s="34"/>
      <c r="AF2174" s="34"/>
      <c r="AG2174" s="34"/>
      <c r="AH2174" s="34"/>
      <c r="AI2174" s="34"/>
      <c r="AJ2174" s="34"/>
      <c r="AK2174" s="34"/>
      <c r="AL2174" s="34"/>
      <c r="AM2174" s="34"/>
      <c r="AN2174" s="34"/>
      <c r="AO2174" s="34"/>
      <c r="AP2174" s="34"/>
      <c r="AQ2174" s="34"/>
      <c r="AR2174" s="34"/>
      <c r="AS2174" s="34"/>
      <c r="AT2174" s="34"/>
      <c r="AU2174" s="34"/>
      <c r="AV2174" s="34"/>
      <c r="AW2174" s="34"/>
      <c r="AX2174" s="34"/>
      <c r="AY2174" s="34"/>
      <c r="AZ2174" s="34"/>
      <c r="BA2174" s="34"/>
      <c r="BB2174" s="34"/>
      <c r="BC2174" s="34"/>
    </row>
    <row r="2175" spans="1:55">
      <c r="A2175" s="34"/>
      <c r="B2175" s="34"/>
      <c r="C2175" s="34"/>
      <c r="D2175" s="34"/>
      <c r="E2175" s="34"/>
      <c r="F2175" s="34"/>
      <c r="G2175" s="34"/>
      <c r="H2175" s="34"/>
      <c r="I2175" s="34"/>
      <c r="J2175" s="34"/>
      <c r="K2175" s="34"/>
      <c r="L2175" s="34"/>
      <c r="M2175" s="34"/>
      <c r="N2175" s="34"/>
      <c r="O2175" s="34"/>
      <c r="P2175" s="34"/>
      <c r="Q2175" s="34"/>
      <c r="R2175" s="34"/>
      <c r="S2175" s="34"/>
      <c r="T2175" s="34"/>
      <c r="U2175" s="34"/>
      <c r="V2175" s="34"/>
      <c r="W2175" s="34"/>
      <c r="X2175" s="34"/>
      <c r="Y2175" s="34"/>
      <c r="Z2175" s="34"/>
      <c r="AA2175" s="34"/>
      <c r="AB2175" s="34"/>
      <c r="AC2175" s="34"/>
      <c r="AD2175" s="34"/>
      <c r="AE2175" s="34"/>
      <c r="AF2175" s="34"/>
      <c r="AG2175" s="34"/>
      <c r="AH2175" s="34"/>
      <c r="AI2175" s="34"/>
      <c r="AJ2175" s="34"/>
      <c r="AK2175" s="34"/>
      <c r="AL2175" s="34"/>
      <c r="AM2175" s="34"/>
      <c r="AN2175" s="34"/>
      <c r="AO2175" s="34"/>
      <c r="AP2175" s="34"/>
      <c r="AQ2175" s="34"/>
      <c r="AR2175" s="34"/>
      <c r="AS2175" s="34"/>
      <c r="AT2175" s="34"/>
      <c r="AU2175" s="34"/>
      <c r="AV2175" s="34"/>
      <c r="AW2175" s="34"/>
      <c r="AX2175" s="34"/>
      <c r="AY2175" s="34"/>
      <c r="AZ2175" s="34"/>
      <c r="BA2175" s="34"/>
      <c r="BB2175" s="34"/>
      <c r="BC2175" s="34"/>
    </row>
    <row r="2176" spans="1:55">
      <c r="A2176" s="34"/>
      <c r="B2176" s="34"/>
      <c r="C2176" s="34"/>
      <c r="D2176" s="34"/>
      <c r="E2176" s="34"/>
      <c r="F2176" s="34"/>
      <c r="G2176" s="34"/>
      <c r="H2176" s="34"/>
      <c r="I2176" s="34"/>
      <c r="J2176" s="34"/>
      <c r="K2176" s="34"/>
      <c r="L2176" s="34"/>
      <c r="M2176" s="34"/>
      <c r="N2176" s="34"/>
      <c r="O2176" s="34"/>
      <c r="P2176" s="34"/>
      <c r="Q2176" s="34"/>
      <c r="R2176" s="34"/>
      <c r="S2176" s="34"/>
      <c r="T2176" s="34"/>
      <c r="U2176" s="34"/>
      <c r="V2176" s="34"/>
      <c r="W2176" s="34"/>
      <c r="X2176" s="34"/>
      <c r="Y2176" s="34"/>
      <c r="Z2176" s="34"/>
      <c r="AA2176" s="34"/>
      <c r="AB2176" s="34"/>
      <c r="AC2176" s="34"/>
      <c r="AD2176" s="34"/>
      <c r="AE2176" s="34"/>
      <c r="AF2176" s="34"/>
      <c r="AG2176" s="34"/>
      <c r="AH2176" s="34"/>
      <c r="AI2176" s="34"/>
      <c r="AJ2176" s="34"/>
      <c r="AK2176" s="34"/>
      <c r="AL2176" s="34"/>
      <c r="AM2176" s="34"/>
      <c r="AN2176" s="34"/>
      <c r="AO2176" s="34"/>
      <c r="AP2176" s="34"/>
      <c r="AQ2176" s="34"/>
      <c r="AR2176" s="34"/>
      <c r="AS2176" s="34"/>
      <c r="AT2176" s="34"/>
      <c r="AU2176" s="34"/>
      <c r="AV2176" s="34"/>
      <c r="AW2176" s="34"/>
      <c r="AX2176" s="34"/>
      <c r="AY2176" s="34"/>
      <c r="AZ2176" s="34"/>
      <c r="BA2176" s="34"/>
      <c r="BB2176" s="34"/>
      <c r="BC2176" s="34"/>
    </row>
    <row r="2177" spans="1:55">
      <c r="A2177" s="34"/>
      <c r="B2177" s="34"/>
      <c r="C2177" s="34"/>
      <c r="D2177" s="34"/>
      <c r="E2177" s="34"/>
      <c r="F2177" s="34"/>
      <c r="G2177" s="34"/>
      <c r="H2177" s="34"/>
      <c r="I2177" s="34"/>
      <c r="J2177" s="34"/>
      <c r="K2177" s="34"/>
      <c r="L2177" s="34"/>
      <c r="M2177" s="34"/>
      <c r="N2177" s="34"/>
      <c r="O2177" s="34"/>
      <c r="P2177" s="34"/>
      <c r="Q2177" s="34"/>
      <c r="R2177" s="34"/>
      <c r="S2177" s="34"/>
      <c r="T2177" s="34"/>
      <c r="U2177" s="34"/>
      <c r="V2177" s="34"/>
      <c r="W2177" s="34"/>
      <c r="X2177" s="34"/>
      <c r="Y2177" s="34"/>
      <c r="Z2177" s="34"/>
      <c r="AA2177" s="34"/>
      <c r="AB2177" s="34"/>
      <c r="AC2177" s="34"/>
      <c r="AD2177" s="34"/>
      <c r="AE2177" s="34"/>
      <c r="AF2177" s="34"/>
      <c r="AG2177" s="34"/>
      <c r="AH2177" s="34"/>
      <c r="AI2177" s="34"/>
      <c r="AJ2177" s="34"/>
      <c r="AK2177" s="34"/>
      <c r="AL2177" s="34"/>
      <c r="AM2177" s="34"/>
      <c r="AN2177" s="34"/>
      <c r="AO2177" s="34"/>
      <c r="AP2177" s="34"/>
      <c r="AQ2177" s="34"/>
      <c r="AR2177" s="34"/>
      <c r="AS2177" s="34"/>
      <c r="AT2177" s="34"/>
      <c r="AU2177" s="34"/>
      <c r="AV2177" s="34"/>
      <c r="AW2177" s="34"/>
      <c r="AX2177" s="34"/>
      <c r="AY2177" s="34"/>
      <c r="AZ2177" s="34"/>
      <c r="BA2177" s="34"/>
      <c r="BB2177" s="34"/>
      <c r="BC2177" s="34"/>
    </row>
    <row r="2178" spans="1:55">
      <c r="A2178" s="34"/>
      <c r="B2178" s="34"/>
      <c r="C2178" s="34"/>
      <c r="D2178" s="34"/>
      <c r="E2178" s="34"/>
      <c r="F2178" s="34"/>
      <c r="G2178" s="34"/>
      <c r="H2178" s="34"/>
      <c r="I2178" s="34"/>
      <c r="J2178" s="34"/>
      <c r="K2178" s="34"/>
      <c r="L2178" s="34"/>
      <c r="M2178" s="34"/>
      <c r="N2178" s="34"/>
      <c r="O2178" s="34"/>
      <c r="P2178" s="34"/>
      <c r="Q2178" s="34"/>
      <c r="R2178" s="34"/>
      <c r="S2178" s="34"/>
      <c r="T2178" s="34"/>
      <c r="U2178" s="34"/>
      <c r="V2178" s="34"/>
      <c r="W2178" s="34"/>
      <c r="X2178" s="34"/>
      <c r="Y2178" s="34"/>
      <c r="Z2178" s="34"/>
      <c r="AA2178" s="34"/>
      <c r="AB2178" s="34"/>
      <c r="AC2178" s="34"/>
      <c r="AD2178" s="34"/>
      <c r="AE2178" s="34"/>
      <c r="AF2178" s="34"/>
      <c r="AG2178" s="34"/>
      <c r="AH2178" s="34"/>
      <c r="AI2178" s="34"/>
      <c r="AJ2178" s="34"/>
      <c r="AK2178" s="34"/>
      <c r="AL2178" s="34"/>
      <c r="AM2178" s="34"/>
      <c r="AN2178" s="34"/>
      <c r="AO2178" s="34"/>
      <c r="AP2178" s="34"/>
      <c r="AQ2178" s="34"/>
      <c r="AR2178" s="34"/>
      <c r="AS2178" s="34"/>
      <c r="AT2178" s="34"/>
      <c r="AU2178" s="34"/>
      <c r="AV2178" s="34"/>
      <c r="AW2178" s="34"/>
      <c r="AX2178" s="34"/>
      <c r="AY2178" s="34"/>
      <c r="AZ2178" s="34"/>
      <c r="BA2178" s="34"/>
      <c r="BB2178" s="34"/>
      <c r="BC2178" s="34"/>
    </row>
    <row r="2179" spans="1:55">
      <c r="A2179" s="34"/>
      <c r="B2179" s="34"/>
      <c r="C2179" s="34"/>
      <c r="D2179" s="34"/>
      <c r="E2179" s="34"/>
      <c r="F2179" s="34"/>
      <c r="G2179" s="34"/>
      <c r="H2179" s="34"/>
      <c r="I2179" s="34"/>
      <c r="J2179" s="34"/>
      <c r="K2179" s="34"/>
      <c r="L2179" s="34"/>
      <c r="M2179" s="34"/>
      <c r="N2179" s="34"/>
      <c r="O2179" s="34"/>
      <c r="P2179" s="34"/>
      <c r="Q2179" s="34"/>
      <c r="R2179" s="34"/>
      <c r="S2179" s="34"/>
      <c r="T2179" s="34"/>
      <c r="U2179" s="34"/>
      <c r="V2179" s="34"/>
      <c r="W2179" s="34"/>
      <c r="X2179" s="34"/>
      <c r="Y2179" s="34"/>
      <c r="Z2179" s="34"/>
      <c r="AA2179" s="34"/>
      <c r="AB2179" s="34"/>
      <c r="AC2179" s="34"/>
      <c r="AD2179" s="34"/>
      <c r="AE2179" s="34"/>
      <c r="AF2179" s="34"/>
      <c r="AG2179" s="34"/>
      <c r="AH2179" s="34"/>
      <c r="AI2179" s="34"/>
      <c r="AJ2179" s="34"/>
      <c r="AK2179" s="34"/>
      <c r="AL2179" s="34"/>
      <c r="AM2179" s="34"/>
      <c r="AN2179" s="34"/>
      <c r="AO2179" s="34"/>
      <c r="AP2179" s="34"/>
      <c r="AQ2179" s="34"/>
      <c r="AR2179" s="34"/>
      <c r="AS2179" s="34"/>
      <c r="AT2179" s="34"/>
      <c r="AU2179" s="34"/>
      <c r="AV2179" s="34"/>
      <c r="AW2179" s="34"/>
      <c r="AX2179" s="34"/>
      <c r="AY2179" s="34"/>
      <c r="AZ2179" s="34"/>
      <c r="BA2179" s="34"/>
      <c r="BB2179" s="34"/>
      <c r="BC2179" s="34"/>
    </row>
    <row r="2180" spans="1:55">
      <c r="A2180" s="34"/>
      <c r="B2180" s="34"/>
      <c r="C2180" s="34"/>
      <c r="D2180" s="34"/>
      <c r="E2180" s="34"/>
      <c r="F2180" s="34"/>
      <c r="G2180" s="34"/>
      <c r="H2180" s="34"/>
      <c r="I2180" s="34"/>
      <c r="J2180" s="34"/>
      <c r="K2180" s="34"/>
      <c r="L2180" s="34"/>
      <c r="M2180" s="34"/>
      <c r="N2180" s="34"/>
      <c r="O2180" s="34"/>
      <c r="P2180" s="34"/>
      <c r="Q2180" s="34"/>
      <c r="R2180" s="34"/>
      <c r="S2180" s="34"/>
      <c r="T2180" s="34"/>
      <c r="U2180" s="34"/>
      <c r="V2180" s="34"/>
      <c r="W2180" s="34"/>
      <c r="X2180" s="34"/>
      <c r="Y2180" s="34"/>
      <c r="Z2180" s="34"/>
      <c r="AA2180" s="34"/>
      <c r="AB2180" s="34"/>
      <c r="AC2180" s="34"/>
      <c r="AD2180" s="34"/>
      <c r="AE2180" s="34"/>
      <c r="AF2180" s="34"/>
      <c r="AG2180" s="34"/>
      <c r="AH2180" s="34"/>
      <c r="AI2180" s="34"/>
      <c r="AJ2180" s="34"/>
      <c r="AK2180" s="34"/>
      <c r="AL2180" s="34"/>
      <c r="AM2180" s="34"/>
      <c r="AN2180" s="34"/>
      <c r="AO2180" s="34"/>
      <c r="AP2180" s="34"/>
      <c r="AQ2180" s="34"/>
      <c r="AR2180" s="34"/>
      <c r="AS2180" s="34"/>
      <c r="AT2180" s="34"/>
      <c r="AU2180" s="34"/>
      <c r="AV2180" s="34"/>
      <c r="AW2180" s="34"/>
      <c r="AX2180" s="34"/>
      <c r="AY2180" s="34"/>
      <c r="AZ2180" s="34"/>
      <c r="BA2180" s="34"/>
      <c r="BB2180" s="34"/>
      <c r="BC2180" s="34"/>
    </row>
    <row r="2181" spans="1:55">
      <c r="A2181" s="34"/>
      <c r="B2181" s="34"/>
      <c r="C2181" s="34"/>
      <c r="D2181" s="34"/>
      <c r="E2181" s="34"/>
      <c r="F2181" s="34"/>
      <c r="G2181" s="34"/>
      <c r="H2181" s="34"/>
      <c r="I2181" s="34"/>
      <c r="J2181" s="34"/>
      <c r="K2181" s="34"/>
      <c r="L2181" s="34"/>
      <c r="M2181" s="34"/>
      <c r="N2181" s="34"/>
      <c r="O2181" s="34"/>
      <c r="P2181" s="34"/>
      <c r="Q2181" s="34"/>
      <c r="R2181" s="34"/>
      <c r="S2181" s="34"/>
      <c r="T2181" s="34"/>
      <c r="U2181" s="34"/>
      <c r="V2181" s="34"/>
      <c r="W2181" s="34"/>
      <c r="X2181" s="34"/>
      <c r="Y2181" s="34"/>
      <c r="Z2181" s="34"/>
      <c r="AA2181" s="34"/>
      <c r="AB2181" s="34"/>
      <c r="AC2181" s="34"/>
      <c r="AD2181" s="34"/>
      <c r="AE2181" s="34"/>
      <c r="AF2181" s="34"/>
      <c r="AG2181" s="34"/>
      <c r="AH2181" s="34"/>
      <c r="AI2181" s="34"/>
      <c r="AJ2181" s="34"/>
      <c r="AK2181" s="34"/>
      <c r="AL2181" s="34"/>
      <c r="AM2181" s="34"/>
      <c r="AN2181" s="34"/>
      <c r="AO2181" s="34"/>
      <c r="AP2181" s="34"/>
      <c r="AQ2181" s="34"/>
      <c r="AR2181" s="34"/>
      <c r="AS2181" s="34"/>
      <c r="AT2181" s="34"/>
      <c r="AU2181" s="34"/>
      <c r="AV2181" s="34"/>
      <c r="AW2181" s="34"/>
      <c r="AX2181" s="34"/>
      <c r="AY2181" s="34"/>
      <c r="AZ2181" s="34"/>
      <c r="BA2181" s="34"/>
      <c r="BB2181" s="34"/>
      <c r="BC2181" s="34"/>
    </row>
    <row r="2182" spans="1:55">
      <c r="A2182" s="34"/>
      <c r="B2182" s="34"/>
      <c r="C2182" s="34"/>
      <c r="D2182" s="34"/>
      <c r="E2182" s="34"/>
      <c r="F2182" s="34"/>
      <c r="G2182" s="34"/>
      <c r="H2182" s="34"/>
      <c r="I2182" s="34"/>
      <c r="J2182" s="34"/>
      <c r="K2182" s="34"/>
      <c r="L2182" s="34"/>
      <c r="M2182" s="34"/>
      <c r="N2182" s="34"/>
      <c r="O2182" s="34"/>
      <c r="P2182" s="34"/>
      <c r="Q2182" s="34"/>
      <c r="R2182" s="34"/>
      <c r="S2182" s="34"/>
      <c r="T2182" s="34"/>
      <c r="U2182" s="34"/>
      <c r="V2182" s="34"/>
      <c r="W2182" s="34"/>
      <c r="X2182" s="34"/>
      <c r="Y2182" s="34"/>
      <c r="Z2182" s="34"/>
      <c r="AA2182" s="34"/>
      <c r="AB2182" s="34"/>
      <c r="AC2182" s="34"/>
      <c r="AD2182" s="34"/>
      <c r="AE2182" s="34"/>
      <c r="AF2182" s="34"/>
      <c r="AG2182" s="34"/>
      <c r="AH2182" s="34"/>
      <c r="AI2182" s="34"/>
      <c r="AJ2182" s="34"/>
      <c r="AK2182" s="34"/>
      <c r="AL2182" s="34"/>
      <c r="AM2182" s="34"/>
      <c r="AN2182" s="34"/>
      <c r="AO2182" s="34"/>
      <c r="AP2182" s="34"/>
      <c r="AQ2182" s="34"/>
      <c r="AR2182" s="34"/>
      <c r="AS2182" s="34"/>
      <c r="AT2182" s="34"/>
      <c r="AU2182" s="34"/>
      <c r="AV2182" s="34"/>
      <c r="AW2182" s="34"/>
      <c r="AX2182" s="34"/>
      <c r="AY2182" s="34"/>
      <c r="AZ2182" s="34"/>
      <c r="BA2182" s="34"/>
      <c r="BB2182" s="34"/>
      <c r="BC2182" s="34"/>
    </row>
    <row r="2183" spans="1:55">
      <c r="A2183" s="34"/>
      <c r="B2183" s="34"/>
      <c r="C2183" s="34"/>
      <c r="D2183" s="34"/>
      <c r="E2183" s="34"/>
      <c r="F2183" s="34"/>
      <c r="G2183" s="34"/>
      <c r="H2183" s="34"/>
      <c r="I2183" s="34"/>
      <c r="J2183" s="34"/>
      <c r="K2183" s="34"/>
      <c r="L2183" s="34"/>
      <c r="M2183" s="34"/>
      <c r="N2183" s="34"/>
      <c r="O2183" s="34"/>
      <c r="P2183" s="34"/>
      <c r="Q2183" s="34"/>
      <c r="R2183" s="34"/>
      <c r="S2183" s="34"/>
      <c r="T2183" s="34"/>
      <c r="U2183" s="34"/>
      <c r="V2183" s="34"/>
      <c r="W2183" s="34"/>
      <c r="X2183" s="34"/>
      <c r="Y2183" s="34"/>
      <c r="Z2183" s="34"/>
      <c r="AA2183" s="34"/>
      <c r="AB2183" s="34"/>
      <c r="AC2183" s="34"/>
      <c r="AD2183" s="34"/>
      <c r="AE2183" s="34"/>
      <c r="AF2183" s="34"/>
      <c r="AG2183" s="34"/>
      <c r="AH2183" s="34"/>
      <c r="AI2183" s="34"/>
      <c r="AJ2183" s="34"/>
      <c r="AK2183" s="34"/>
      <c r="AL2183" s="34"/>
      <c r="AM2183" s="34"/>
      <c r="AN2183" s="34"/>
      <c r="AO2183" s="34"/>
      <c r="AP2183" s="34"/>
      <c r="AQ2183" s="34"/>
      <c r="AR2183" s="34"/>
      <c r="AS2183" s="34"/>
      <c r="AT2183" s="34"/>
      <c r="AU2183" s="34"/>
      <c r="AV2183" s="34"/>
      <c r="AW2183" s="34"/>
      <c r="AX2183" s="34"/>
      <c r="AY2183" s="34"/>
      <c r="AZ2183" s="34"/>
      <c r="BA2183" s="34"/>
      <c r="BB2183" s="34"/>
      <c r="BC2183" s="34"/>
    </row>
    <row r="2184" spans="1:55">
      <c r="A2184" s="34"/>
      <c r="B2184" s="34"/>
      <c r="C2184" s="34"/>
      <c r="D2184" s="34"/>
      <c r="E2184" s="34"/>
      <c r="F2184" s="34"/>
      <c r="G2184" s="34"/>
      <c r="H2184" s="34"/>
      <c r="I2184" s="34"/>
      <c r="J2184" s="34"/>
      <c r="K2184" s="34"/>
      <c r="L2184" s="34"/>
      <c r="M2184" s="34"/>
      <c r="N2184" s="34"/>
      <c r="O2184" s="34"/>
      <c r="P2184" s="34"/>
      <c r="Q2184" s="34"/>
      <c r="R2184" s="34"/>
      <c r="S2184" s="34"/>
      <c r="T2184" s="34"/>
      <c r="U2184" s="34"/>
      <c r="V2184" s="34"/>
      <c r="W2184" s="34"/>
      <c r="X2184" s="34"/>
      <c r="Y2184" s="34"/>
      <c r="Z2184" s="34"/>
      <c r="AA2184" s="34"/>
      <c r="AB2184" s="34"/>
      <c r="AC2184" s="34"/>
      <c r="AD2184" s="34"/>
      <c r="AE2184" s="34"/>
      <c r="AF2184" s="34"/>
      <c r="AG2184" s="34"/>
      <c r="AH2184" s="34"/>
      <c r="AI2184" s="34"/>
      <c r="AJ2184" s="34"/>
      <c r="AK2184" s="34"/>
      <c r="AL2184" s="34"/>
      <c r="AM2184" s="34"/>
      <c r="AN2184" s="34"/>
      <c r="AO2184" s="34"/>
      <c r="AP2184" s="34"/>
      <c r="AQ2184" s="34"/>
      <c r="AR2184" s="34"/>
      <c r="AS2184" s="34"/>
      <c r="AT2184" s="34"/>
      <c r="AU2184" s="34"/>
      <c r="AV2184" s="34"/>
      <c r="AW2184" s="34"/>
      <c r="AX2184" s="34"/>
      <c r="AY2184" s="34"/>
      <c r="AZ2184" s="34"/>
      <c r="BA2184" s="34"/>
      <c r="BB2184" s="34"/>
      <c r="BC2184" s="34"/>
    </row>
    <row r="2185" spans="1:55">
      <c r="A2185" s="34"/>
      <c r="B2185" s="34"/>
      <c r="C2185" s="34"/>
      <c r="D2185" s="34"/>
      <c r="E2185" s="34"/>
      <c r="F2185" s="34"/>
      <c r="G2185" s="34"/>
      <c r="H2185" s="34"/>
      <c r="I2185" s="34"/>
      <c r="J2185" s="34"/>
      <c r="K2185" s="34"/>
      <c r="L2185" s="34"/>
      <c r="M2185" s="34"/>
      <c r="N2185" s="34"/>
      <c r="O2185" s="34"/>
      <c r="P2185" s="34"/>
      <c r="Q2185" s="34"/>
      <c r="R2185" s="34"/>
      <c r="S2185" s="34"/>
      <c r="T2185" s="34"/>
      <c r="U2185" s="34"/>
      <c r="V2185" s="34"/>
      <c r="W2185" s="34"/>
      <c r="X2185" s="34"/>
      <c r="Y2185" s="34"/>
      <c r="Z2185" s="34"/>
      <c r="AA2185" s="34"/>
      <c r="AB2185" s="34"/>
      <c r="AC2185" s="34"/>
      <c r="AD2185" s="34"/>
      <c r="AE2185" s="34"/>
      <c r="AF2185" s="34"/>
      <c r="AG2185" s="34"/>
      <c r="AH2185" s="34"/>
      <c r="AI2185" s="34"/>
      <c r="AJ2185" s="34"/>
      <c r="AK2185" s="34"/>
      <c r="AL2185" s="34"/>
      <c r="AM2185" s="34"/>
      <c r="AN2185" s="34"/>
      <c r="AO2185" s="34"/>
      <c r="AP2185" s="34"/>
      <c r="AQ2185" s="34"/>
      <c r="AR2185" s="34"/>
      <c r="AS2185" s="34"/>
      <c r="AT2185" s="34"/>
      <c r="AU2185" s="34"/>
      <c r="AV2185" s="34"/>
      <c r="AW2185" s="34"/>
      <c r="AX2185" s="34"/>
      <c r="AY2185" s="34"/>
      <c r="AZ2185" s="34"/>
      <c r="BA2185" s="34"/>
      <c r="BB2185" s="34"/>
      <c r="BC2185" s="34"/>
    </row>
    <row r="2186" spans="1:55">
      <c r="A2186" s="34"/>
      <c r="B2186" s="34"/>
      <c r="C2186" s="34"/>
      <c r="D2186" s="34"/>
      <c r="E2186" s="34"/>
      <c r="F2186" s="34"/>
      <c r="G2186" s="34"/>
      <c r="H2186" s="34"/>
      <c r="I2186" s="34"/>
      <c r="J2186" s="34"/>
      <c r="K2186" s="34"/>
      <c r="L2186" s="34"/>
      <c r="M2186" s="34"/>
      <c r="N2186" s="34"/>
      <c r="O2186" s="34"/>
      <c r="P2186" s="34"/>
      <c r="Q2186" s="34"/>
      <c r="R2186" s="34"/>
      <c r="S2186" s="34"/>
      <c r="T2186" s="34"/>
      <c r="U2186" s="34"/>
      <c r="V2186" s="34"/>
      <c r="W2186" s="34"/>
      <c r="X2186" s="34"/>
      <c r="Y2186" s="34"/>
      <c r="Z2186" s="34"/>
      <c r="AA2186" s="34"/>
      <c r="AB2186" s="34"/>
      <c r="AC2186" s="34"/>
      <c r="AD2186" s="34"/>
      <c r="AE2186" s="34"/>
      <c r="AF2186" s="34"/>
      <c r="AG2186" s="34"/>
      <c r="AH2186" s="34"/>
      <c r="AI2186" s="34"/>
      <c r="AJ2186" s="34"/>
      <c r="AK2186" s="34"/>
      <c r="AL2186" s="34"/>
      <c r="AM2186" s="34"/>
      <c r="AN2186" s="34"/>
      <c r="AO2186" s="34"/>
      <c r="AP2186" s="34"/>
      <c r="AQ2186" s="34"/>
      <c r="AR2186" s="34"/>
      <c r="AS2186" s="34"/>
      <c r="AT2186" s="34"/>
      <c r="AU2186" s="34"/>
      <c r="AV2186" s="34"/>
      <c r="AW2186" s="34"/>
      <c r="AX2186" s="34"/>
      <c r="AY2186" s="34"/>
      <c r="AZ2186" s="34"/>
      <c r="BA2186" s="34"/>
      <c r="BB2186" s="34"/>
      <c r="BC2186" s="34"/>
    </row>
    <row r="2187" spans="1:55">
      <c r="A2187" s="34"/>
      <c r="B2187" s="34"/>
      <c r="C2187" s="34"/>
      <c r="D2187" s="34"/>
      <c r="E2187" s="34"/>
      <c r="F2187" s="34"/>
      <c r="G2187" s="34"/>
      <c r="H2187" s="34"/>
      <c r="I2187" s="34"/>
      <c r="J2187" s="34"/>
      <c r="K2187" s="34"/>
      <c r="L2187" s="34"/>
      <c r="M2187" s="34"/>
      <c r="N2187" s="34"/>
      <c r="O2187" s="34"/>
      <c r="P2187" s="34"/>
      <c r="Q2187" s="34"/>
      <c r="R2187" s="34"/>
      <c r="S2187" s="34"/>
      <c r="T2187" s="34"/>
      <c r="U2187" s="34"/>
      <c r="V2187" s="34"/>
      <c r="W2187" s="34"/>
      <c r="X2187" s="34"/>
      <c r="Y2187" s="34"/>
      <c r="Z2187" s="34"/>
      <c r="AA2187" s="34"/>
      <c r="AB2187" s="34"/>
      <c r="AC2187" s="34"/>
      <c r="AD2187" s="34"/>
      <c r="AE2187" s="34"/>
      <c r="AF2187" s="34"/>
      <c r="AG2187" s="34"/>
      <c r="AH2187" s="34"/>
      <c r="AI2187" s="34"/>
      <c r="AJ2187" s="34"/>
      <c r="AK2187" s="34"/>
      <c r="AL2187" s="34"/>
      <c r="AM2187" s="34"/>
      <c r="AN2187" s="34"/>
      <c r="AO2187" s="34"/>
      <c r="AP2187" s="34"/>
      <c r="AQ2187" s="34"/>
      <c r="AR2187" s="34"/>
      <c r="AS2187" s="34"/>
      <c r="AT2187" s="34"/>
      <c r="AU2187" s="34"/>
      <c r="AV2187" s="34"/>
      <c r="AW2187" s="34"/>
      <c r="AX2187" s="34"/>
      <c r="AY2187" s="34"/>
      <c r="AZ2187" s="34"/>
      <c r="BA2187" s="34"/>
      <c r="BB2187" s="34"/>
      <c r="BC2187" s="34"/>
    </row>
    <row r="2188" spans="1:55">
      <c r="A2188" s="34"/>
      <c r="B2188" s="34"/>
      <c r="C2188" s="34"/>
      <c r="D2188" s="34"/>
      <c r="E2188" s="34"/>
      <c r="F2188" s="34"/>
      <c r="G2188" s="34"/>
      <c r="H2188" s="34"/>
      <c r="I2188" s="34"/>
      <c r="J2188" s="34"/>
      <c r="K2188" s="34"/>
      <c r="L2188" s="34"/>
      <c r="M2188" s="34"/>
      <c r="N2188" s="34"/>
      <c r="O2188" s="34"/>
      <c r="P2188" s="34"/>
      <c r="Q2188" s="34"/>
      <c r="R2188" s="34"/>
      <c r="S2188" s="34"/>
      <c r="T2188" s="34"/>
      <c r="U2188" s="34"/>
      <c r="V2188" s="34"/>
      <c r="W2188" s="34"/>
      <c r="X2188" s="34"/>
      <c r="Y2188" s="34"/>
      <c r="Z2188" s="34"/>
      <c r="AA2188" s="34"/>
      <c r="AB2188" s="34"/>
      <c r="AC2188" s="34"/>
      <c r="AD2188" s="34"/>
      <c r="AE2188" s="34"/>
      <c r="AF2188" s="34"/>
      <c r="AG2188" s="34"/>
      <c r="AH2188" s="34"/>
      <c r="AI2188" s="34"/>
      <c r="AJ2188" s="34"/>
      <c r="AK2188" s="34"/>
      <c r="AL2188" s="34"/>
      <c r="AM2188" s="34"/>
      <c r="AN2188" s="34"/>
      <c r="AO2188" s="34"/>
      <c r="AP2188" s="34"/>
      <c r="AQ2188" s="34"/>
      <c r="AR2188" s="34"/>
      <c r="AS2188" s="34"/>
      <c r="AT2188" s="34"/>
      <c r="AU2188" s="34"/>
      <c r="AV2188" s="34"/>
      <c r="AW2188" s="34"/>
      <c r="AX2188" s="34"/>
      <c r="AY2188" s="34"/>
      <c r="AZ2188" s="34"/>
      <c r="BA2188" s="34"/>
      <c r="BB2188" s="34"/>
      <c r="BC2188" s="34"/>
    </row>
    <row r="2189" spans="1:55">
      <c r="A2189" s="34"/>
      <c r="B2189" s="34"/>
      <c r="C2189" s="34"/>
      <c r="D2189" s="34"/>
      <c r="E2189" s="34"/>
      <c r="F2189" s="34"/>
      <c r="G2189" s="34"/>
      <c r="H2189" s="34"/>
      <c r="I2189" s="34"/>
      <c r="J2189" s="34"/>
      <c r="K2189" s="34"/>
      <c r="L2189" s="34"/>
      <c r="M2189" s="34"/>
      <c r="N2189" s="34"/>
      <c r="O2189" s="34"/>
      <c r="P2189" s="34"/>
      <c r="Q2189" s="34"/>
      <c r="R2189" s="34"/>
      <c r="S2189" s="34"/>
      <c r="T2189" s="34"/>
      <c r="U2189" s="34"/>
      <c r="V2189" s="34"/>
      <c r="W2189" s="34"/>
      <c r="X2189" s="34"/>
      <c r="Y2189" s="34"/>
      <c r="Z2189" s="34"/>
      <c r="AA2189" s="34"/>
      <c r="AB2189" s="34"/>
      <c r="AC2189" s="34"/>
      <c r="AD2189" s="34"/>
      <c r="AE2189" s="34"/>
      <c r="AF2189" s="34"/>
      <c r="AG2189" s="34"/>
      <c r="AH2189" s="34"/>
      <c r="AI2189" s="34"/>
      <c r="AJ2189" s="34"/>
      <c r="AK2189" s="34"/>
      <c r="AL2189" s="34"/>
      <c r="AM2189" s="34"/>
      <c r="AN2189" s="34"/>
      <c r="AO2189" s="34"/>
      <c r="AP2189" s="34"/>
      <c r="AQ2189" s="34"/>
      <c r="AR2189" s="34"/>
      <c r="AS2189" s="34"/>
      <c r="AT2189" s="34"/>
      <c r="AU2189" s="34"/>
      <c r="AV2189" s="34"/>
      <c r="AW2189" s="34"/>
      <c r="AX2189" s="34"/>
      <c r="AY2189" s="34"/>
      <c r="AZ2189" s="34"/>
      <c r="BA2189" s="34"/>
      <c r="BB2189" s="34"/>
      <c r="BC2189" s="34"/>
    </row>
    <row r="2190" spans="1:55">
      <c r="A2190" s="34"/>
      <c r="B2190" s="34"/>
      <c r="C2190" s="34"/>
      <c r="D2190" s="34"/>
      <c r="E2190" s="34"/>
      <c r="F2190" s="34"/>
      <c r="G2190" s="34"/>
      <c r="H2190" s="34"/>
      <c r="I2190" s="34"/>
      <c r="J2190" s="34"/>
      <c r="K2190" s="34"/>
      <c r="L2190" s="34"/>
      <c r="M2190" s="34"/>
      <c r="N2190" s="34"/>
      <c r="O2190" s="34"/>
      <c r="P2190" s="34"/>
      <c r="Q2190" s="34"/>
      <c r="R2190" s="34"/>
      <c r="S2190" s="34"/>
      <c r="T2190" s="34"/>
      <c r="U2190" s="34"/>
      <c r="V2190" s="34"/>
      <c r="W2190" s="34"/>
      <c r="X2190" s="34"/>
      <c r="Y2190" s="34"/>
      <c r="Z2190" s="34"/>
      <c r="AA2190" s="34"/>
      <c r="AB2190" s="34"/>
      <c r="AC2190" s="34"/>
      <c r="AD2190" s="34"/>
      <c r="AE2190" s="34"/>
      <c r="AF2190" s="34"/>
      <c r="AG2190" s="34"/>
      <c r="AH2190" s="34"/>
      <c r="AI2190" s="34"/>
      <c r="AJ2190" s="34"/>
      <c r="AK2190" s="34"/>
      <c r="AL2190" s="34"/>
      <c r="AM2190" s="34"/>
      <c r="AN2190" s="34"/>
      <c r="AO2190" s="34"/>
      <c r="AP2190" s="34"/>
      <c r="AQ2190" s="34"/>
      <c r="AR2190" s="34"/>
      <c r="AS2190" s="34"/>
      <c r="AT2190" s="34"/>
      <c r="AU2190" s="34"/>
      <c r="AV2190" s="34"/>
      <c r="AW2190" s="34"/>
      <c r="AX2190" s="34"/>
      <c r="AY2190" s="34"/>
      <c r="AZ2190" s="34"/>
      <c r="BA2190" s="34"/>
      <c r="BB2190" s="34"/>
      <c r="BC2190" s="34"/>
    </row>
    <row r="2191" spans="1:55">
      <c r="A2191" s="34"/>
      <c r="B2191" s="34"/>
      <c r="C2191" s="34"/>
      <c r="D2191" s="34"/>
      <c r="E2191" s="34"/>
      <c r="F2191" s="34"/>
      <c r="G2191" s="34"/>
      <c r="H2191" s="34"/>
      <c r="I2191" s="34"/>
      <c r="J2191" s="34"/>
      <c r="K2191" s="34"/>
      <c r="L2191" s="34"/>
      <c r="M2191" s="34"/>
      <c r="N2191" s="34"/>
      <c r="O2191" s="34"/>
      <c r="P2191" s="34"/>
      <c r="Q2191" s="34"/>
      <c r="R2191" s="34"/>
      <c r="S2191" s="34"/>
      <c r="T2191" s="34"/>
      <c r="U2191" s="34"/>
      <c r="V2191" s="34"/>
      <c r="W2191" s="34"/>
      <c r="X2191" s="34"/>
      <c r="Y2191" s="34"/>
      <c r="Z2191" s="34"/>
      <c r="AA2191" s="34"/>
      <c r="AB2191" s="34"/>
      <c r="AC2191" s="34"/>
      <c r="AD2191" s="34"/>
      <c r="AE2191" s="34"/>
      <c r="AF2191" s="34"/>
      <c r="AG2191" s="34"/>
      <c r="AH2191" s="34"/>
      <c r="AI2191" s="34"/>
      <c r="AJ2191" s="34"/>
      <c r="AK2191" s="34"/>
      <c r="AL2191" s="34"/>
      <c r="AM2191" s="34"/>
      <c r="AN2191" s="34"/>
      <c r="AO2191" s="34"/>
      <c r="AP2191" s="34"/>
      <c r="AQ2191" s="34"/>
      <c r="AR2191" s="34"/>
      <c r="AS2191" s="34"/>
      <c r="AT2191" s="34"/>
      <c r="AU2191" s="34"/>
      <c r="AV2191" s="34"/>
      <c r="AW2191" s="34"/>
      <c r="AX2191" s="34"/>
      <c r="AY2191" s="34"/>
      <c r="AZ2191" s="34"/>
      <c r="BA2191" s="34"/>
      <c r="BB2191" s="34"/>
      <c r="BC2191" s="34"/>
    </row>
    <row r="2192" spans="1:55">
      <c r="A2192" s="34"/>
      <c r="B2192" s="34"/>
      <c r="C2192" s="34"/>
      <c r="D2192" s="34"/>
      <c r="E2192" s="34"/>
      <c r="F2192" s="34"/>
      <c r="G2192" s="34"/>
      <c r="H2192" s="34"/>
      <c r="I2192" s="34"/>
      <c r="J2192" s="34"/>
      <c r="K2192" s="34"/>
      <c r="L2192" s="34"/>
      <c r="M2192" s="34"/>
      <c r="N2192" s="34"/>
      <c r="O2192" s="34"/>
      <c r="P2192" s="34"/>
      <c r="Q2192" s="34"/>
      <c r="R2192" s="34"/>
      <c r="S2192" s="34"/>
      <c r="T2192" s="34"/>
      <c r="U2192" s="34"/>
      <c r="V2192" s="34"/>
      <c r="W2192" s="34"/>
      <c r="X2192" s="34"/>
      <c r="Y2192" s="34"/>
      <c r="Z2192" s="34"/>
      <c r="AA2192" s="34"/>
      <c r="AB2192" s="34"/>
      <c r="AC2192" s="34"/>
      <c r="AD2192" s="34"/>
      <c r="AE2192" s="34"/>
      <c r="AF2192" s="34"/>
      <c r="AG2192" s="34"/>
      <c r="AH2192" s="34"/>
      <c r="AI2192" s="34"/>
      <c r="AJ2192" s="34"/>
      <c r="AK2192" s="34"/>
      <c r="AL2192" s="34"/>
      <c r="AM2192" s="34"/>
      <c r="AN2192" s="34"/>
      <c r="AO2192" s="34"/>
      <c r="AP2192" s="34"/>
      <c r="AQ2192" s="34"/>
      <c r="AR2192" s="34"/>
      <c r="AS2192" s="34"/>
      <c r="AT2192" s="34"/>
      <c r="AU2192" s="34"/>
      <c r="AV2192" s="34"/>
      <c r="AW2192" s="34"/>
      <c r="AX2192" s="34"/>
      <c r="AY2192" s="34"/>
      <c r="AZ2192" s="34"/>
      <c r="BA2192" s="34"/>
      <c r="BB2192" s="34"/>
      <c r="BC2192" s="34"/>
    </row>
    <row r="2193" spans="1:55">
      <c r="A2193" s="34"/>
      <c r="B2193" s="34"/>
      <c r="C2193" s="34"/>
      <c r="D2193" s="34"/>
      <c r="E2193" s="34"/>
      <c r="F2193" s="34"/>
      <c r="G2193" s="34"/>
      <c r="H2193" s="34"/>
      <c r="I2193" s="34"/>
      <c r="J2193" s="34"/>
      <c r="K2193" s="34"/>
      <c r="L2193" s="34"/>
      <c r="M2193" s="34"/>
      <c r="N2193" s="34"/>
      <c r="O2193" s="34"/>
      <c r="P2193" s="34"/>
      <c r="Q2193" s="34"/>
      <c r="R2193" s="34"/>
      <c r="S2193" s="34"/>
      <c r="T2193" s="34"/>
      <c r="U2193" s="34"/>
      <c r="V2193" s="34"/>
      <c r="W2193" s="34"/>
      <c r="X2193" s="34"/>
      <c r="Y2193" s="34"/>
      <c r="Z2193" s="34"/>
      <c r="AA2193" s="34"/>
      <c r="AB2193" s="34"/>
      <c r="AC2193" s="34"/>
      <c r="AD2193" s="34"/>
      <c r="AE2193" s="34"/>
      <c r="AF2193" s="34"/>
      <c r="AG2193" s="34"/>
      <c r="AH2193" s="34"/>
      <c r="AI2193" s="34"/>
      <c r="AJ2193" s="34"/>
      <c r="AK2193" s="34"/>
      <c r="AL2193" s="34"/>
      <c r="AM2193" s="34"/>
      <c r="AN2193" s="34"/>
      <c r="AO2193" s="34"/>
      <c r="AP2193" s="34"/>
      <c r="AQ2193" s="34"/>
      <c r="AR2193" s="34"/>
      <c r="AS2193" s="34"/>
      <c r="AT2193" s="34"/>
      <c r="AU2193" s="34"/>
      <c r="AV2193" s="34"/>
      <c r="AW2193" s="34"/>
      <c r="AX2193" s="34"/>
      <c r="AY2193" s="34"/>
      <c r="AZ2193" s="34"/>
      <c r="BA2193" s="34"/>
      <c r="BB2193" s="34"/>
      <c r="BC2193" s="34"/>
    </row>
    <row r="2194" spans="1:55">
      <c r="A2194" s="34"/>
      <c r="B2194" s="34"/>
      <c r="C2194" s="34"/>
      <c r="D2194" s="34"/>
      <c r="E2194" s="34"/>
      <c r="F2194" s="34"/>
      <c r="G2194" s="34"/>
      <c r="H2194" s="34"/>
      <c r="I2194" s="34"/>
      <c r="J2194" s="34"/>
      <c r="K2194" s="34"/>
      <c r="L2194" s="34"/>
      <c r="M2194" s="34"/>
      <c r="N2194" s="34"/>
      <c r="O2194" s="34"/>
      <c r="P2194" s="34"/>
      <c r="Q2194" s="34"/>
      <c r="R2194" s="34"/>
      <c r="S2194" s="34"/>
      <c r="T2194" s="34"/>
      <c r="U2194" s="34"/>
      <c r="V2194" s="34"/>
      <c r="W2194" s="34"/>
      <c r="X2194" s="34"/>
      <c r="Y2194" s="34"/>
      <c r="Z2194" s="34"/>
      <c r="AA2194" s="34"/>
      <c r="AB2194" s="34"/>
      <c r="AC2194" s="34"/>
      <c r="AD2194" s="34"/>
      <c r="AE2194" s="34"/>
      <c r="AF2194" s="34"/>
      <c r="AG2194" s="34"/>
      <c r="AH2194" s="34"/>
      <c r="AI2194" s="34"/>
      <c r="AJ2194" s="34"/>
      <c r="AK2194" s="34"/>
      <c r="AL2194" s="34"/>
      <c r="AM2194" s="34"/>
      <c r="AN2194" s="34"/>
      <c r="AO2194" s="34"/>
      <c r="AP2194" s="34"/>
      <c r="AQ2194" s="34"/>
      <c r="AR2194" s="34"/>
      <c r="AS2194" s="34"/>
      <c r="AT2194" s="34"/>
      <c r="AU2194" s="34"/>
      <c r="AV2194" s="34"/>
      <c r="AW2194" s="34"/>
      <c r="AX2194" s="34"/>
      <c r="AY2194" s="34"/>
      <c r="AZ2194" s="34"/>
      <c r="BA2194" s="34"/>
      <c r="BB2194" s="34"/>
      <c r="BC2194" s="34"/>
    </row>
    <row r="2195" spans="1:55">
      <c r="A2195" s="34"/>
      <c r="B2195" s="34"/>
      <c r="C2195" s="34"/>
      <c r="D2195" s="34"/>
      <c r="E2195" s="34"/>
      <c r="F2195" s="34"/>
      <c r="G2195" s="34"/>
      <c r="H2195" s="34"/>
      <c r="I2195" s="34"/>
      <c r="J2195" s="34"/>
      <c r="K2195" s="34"/>
      <c r="L2195" s="34"/>
      <c r="M2195" s="34"/>
      <c r="N2195" s="34"/>
      <c r="O2195" s="34"/>
      <c r="P2195" s="34"/>
      <c r="Q2195" s="34"/>
      <c r="R2195" s="34"/>
      <c r="S2195" s="34"/>
      <c r="T2195" s="34"/>
      <c r="U2195" s="34"/>
      <c r="V2195" s="34"/>
      <c r="W2195" s="34"/>
      <c r="X2195" s="34"/>
      <c r="Y2195" s="34"/>
      <c r="Z2195" s="34"/>
      <c r="AA2195" s="34"/>
      <c r="AB2195" s="34"/>
      <c r="AC2195" s="34"/>
      <c r="AD2195" s="34"/>
      <c r="AE2195" s="34"/>
      <c r="AF2195" s="34"/>
      <c r="AG2195" s="34"/>
      <c r="AH2195" s="34"/>
      <c r="AI2195" s="34"/>
      <c r="AJ2195" s="34"/>
      <c r="AK2195" s="34"/>
      <c r="AL2195" s="34"/>
      <c r="AM2195" s="34"/>
      <c r="AN2195" s="34"/>
      <c r="AO2195" s="34"/>
      <c r="AP2195" s="34"/>
      <c r="AQ2195" s="34"/>
      <c r="AR2195" s="34"/>
      <c r="AS2195" s="34"/>
      <c r="AT2195" s="34"/>
      <c r="AU2195" s="34"/>
      <c r="AV2195" s="34"/>
      <c r="AW2195" s="34"/>
      <c r="AX2195" s="34"/>
      <c r="AY2195" s="34"/>
      <c r="AZ2195" s="34"/>
      <c r="BA2195" s="34"/>
      <c r="BB2195" s="34"/>
      <c r="BC2195" s="34"/>
    </row>
    <row r="2196" spans="1:55">
      <c r="A2196" s="34"/>
      <c r="B2196" s="34"/>
      <c r="C2196" s="34"/>
      <c r="D2196" s="34"/>
      <c r="E2196" s="34"/>
      <c r="F2196" s="34"/>
      <c r="G2196" s="34"/>
      <c r="H2196" s="34"/>
      <c r="I2196" s="34"/>
      <c r="J2196" s="34"/>
      <c r="K2196" s="34"/>
      <c r="L2196" s="34"/>
      <c r="M2196" s="34"/>
      <c r="N2196" s="34"/>
      <c r="O2196" s="34"/>
      <c r="P2196" s="34"/>
      <c r="Q2196" s="34"/>
      <c r="R2196" s="34"/>
      <c r="S2196" s="34"/>
      <c r="T2196" s="34"/>
      <c r="U2196" s="34"/>
      <c r="V2196" s="34"/>
      <c r="W2196" s="34"/>
      <c r="X2196" s="34"/>
      <c r="Y2196" s="34"/>
      <c r="Z2196" s="34"/>
      <c r="AA2196" s="34"/>
      <c r="AB2196" s="34"/>
      <c r="AC2196" s="34"/>
      <c r="AD2196" s="34"/>
      <c r="AE2196" s="34"/>
      <c r="AF2196" s="34"/>
      <c r="AG2196" s="34"/>
      <c r="AH2196" s="34"/>
      <c r="AI2196" s="34"/>
      <c r="AJ2196" s="34"/>
      <c r="AK2196" s="34"/>
      <c r="AL2196" s="34"/>
      <c r="AM2196" s="34"/>
      <c r="AN2196" s="34"/>
      <c r="AO2196" s="34"/>
      <c r="AP2196" s="34"/>
      <c r="AQ2196" s="34"/>
      <c r="AR2196" s="34"/>
      <c r="AS2196" s="34"/>
      <c r="AT2196" s="34"/>
      <c r="AU2196" s="34"/>
      <c r="AV2196" s="34"/>
      <c r="AW2196" s="34"/>
      <c r="AX2196" s="34"/>
      <c r="AY2196" s="34"/>
      <c r="AZ2196" s="34"/>
      <c r="BA2196" s="34"/>
      <c r="BB2196" s="34"/>
      <c r="BC2196" s="34"/>
    </row>
    <row r="2197" spans="1:55">
      <c r="A2197" s="34"/>
      <c r="B2197" s="34"/>
      <c r="C2197" s="34"/>
      <c r="D2197" s="34"/>
      <c r="E2197" s="34"/>
      <c r="F2197" s="34"/>
      <c r="G2197" s="34"/>
      <c r="H2197" s="34"/>
      <c r="I2197" s="34"/>
      <c r="J2197" s="34"/>
      <c r="K2197" s="34"/>
      <c r="L2197" s="34"/>
      <c r="M2197" s="34"/>
      <c r="N2197" s="34"/>
      <c r="O2197" s="34"/>
      <c r="P2197" s="34"/>
      <c r="Q2197" s="34"/>
      <c r="R2197" s="34"/>
      <c r="S2197" s="34"/>
      <c r="T2197" s="34"/>
      <c r="U2197" s="34"/>
      <c r="V2197" s="34"/>
      <c r="W2197" s="34"/>
      <c r="X2197" s="34"/>
      <c r="Y2197" s="34"/>
      <c r="Z2197" s="34"/>
      <c r="AA2197" s="34"/>
      <c r="AB2197" s="34"/>
      <c r="AC2197" s="34"/>
      <c r="AD2197" s="34"/>
      <c r="AE2197" s="34"/>
      <c r="AF2197" s="34"/>
      <c r="AG2197" s="34"/>
      <c r="AH2197" s="34"/>
      <c r="AI2197" s="34"/>
      <c r="AJ2197" s="34"/>
      <c r="AK2197" s="34"/>
      <c r="AL2197" s="34"/>
      <c r="AM2197" s="34"/>
      <c r="AN2197" s="34"/>
      <c r="AO2197" s="34"/>
      <c r="AP2197" s="34"/>
      <c r="AQ2197" s="34"/>
      <c r="AR2197" s="34"/>
      <c r="AS2197" s="34"/>
      <c r="AT2197" s="34"/>
      <c r="AU2197" s="34"/>
      <c r="AV2197" s="34"/>
      <c r="AW2197" s="34"/>
      <c r="AX2197" s="34"/>
      <c r="AY2197" s="34"/>
      <c r="AZ2197" s="34"/>
      <c r="BA2197" s="34"/>
      <c r="BB2197" s="34"/>
      <c r="BC2197" s="34"/>
    </row>
    <row r="2198" spans="1:55">
      <c r="A2198" s="34"/>
      <c r="B2198" s="34"/>
      <c r="C2198" s="34"/>
      <c r="D2198" s="34"/>
      <c r="E2198" s="34"/>
      <c r="F2198" s="34"/>
      <c r="G2198" s="34"/>
      <c r="H2198" s="34"/>
      <c r="I2198" s="34"/>
      <c r="J2198" s="34"/>
      <c r="K2198" s="34"/>
      <c r="L2198" s="34"/>
      <c r="M2198" s="34"/>
      <c r="N2198" s="34"/>
      <c r="O2198" s="34"/>
      <c r="P2198" s="34"/>
      <c r="Q2198" s="34"/>
      <c r="R2198" s="34"/>
      <c r="S2198" s="34"/>
      <c r="T2198" s="34"/>
      <c r="U2198" s="34"/>
      <c r="V2198" s="34"/>
      <c r="W2198" s="34"/>
      <c r="X2198" s="34"/>
      <c r="Y2198" s="34"/>
      <c r="Z2198" s="34"/>
      <c r="AA2198" s="34"/>
      <c r="AB2198" s="34"/>
      <c r="AC2198" s="34"/>
      <c r="AD2198" s="34"/>
      <c r="AE2198" s="34"/>
      <c r="AF2198" s="34"/>
      <c r="AG2198" s="34"/>
      <c r="AH2198" s="34"/>
      <c r="AI2198" s="34"/>
      <c r="AJ2198" s="34"/>
      <c r="AK2198" s="34"/>
      <c r="AL2198" s="34"/>
      <c r="AM2198" s="34"/>
      <c r="AN2198" s="34"/>
      <c r="AO2198" s="34"/>
      <c r="AP2198" s="34"/>
      <c r="AQ2198" s="34"/>
      <c r="AR2198" s="34"/>
      <c r="AS2198" s="34"/>
      <c r="AT2198" s="34"/>
      <c r="AU2198" s="34"/>
      <c r="AV2198" s="34"/>
      <c r="AW2198" s="34"/>
      <c r="AX2198" s="34"/>
      <c r="AY2198" s="34"/>
      <c r="AZ2198" s="34"/>
      <c r="BA2198" s="34"/>
      <c r="BB2198" s="34"/>
      <c r="BC2198" s="34"/>
    </row>
    <row r="2199" spans="1:55">
      <c r="A2199" s="34"/>
      <c r="B2199" s="34"/>
      <c r="C2199" s="34"/>
      <c r="D2199" s="34"/>
      <c r="E2199" s="34"/>
      <c r="F2199" s="34"/>
      <c r="G2199" s="34"/>
      <c r="H2199" s="34"/>
      <c r="I2199" s="34"/>
      <c r="J2199" s="34"/>
      <c r="K2199" s="34"/>
      <c r="L2199" s="34"/>
      <c r="M2199" s="34"/>
      <c r="N2199" s="34"/>
      <c r="O2199" s="34"/>
      <c r="P2199" s="34"/>
      <c r="Q2199" s="34"/>
      <c r="R2199" s="34"/>
      <c r="S2199" s="34"/>
      <c r="T2199" s="34"/>
      <c r="U2199" s="34"/>
      <c r="V2199" s="34"/>
      <c r="W2199" s="34"/>
      <c r="X2199" s="34"/>
      <c r="Y2199" s="34"/>
      <c r="Z2199" s="34"/>
      <c r="AA2199" s="34"/>
      <c r="AB2199" s="34"/>
      <c r="AC2199" s="34"/>
      <c r="AD2199" s="34"/>
      <c r="AE2199" s="34"/>
      <c r="AF2199" s="34"/>
      <c r="AG2199" s="34"/>
      <c r="AH2199" s="34"/>
      <c r="AI2199" s="34"/>
      <c r="AJ2199" s="34"/>
      <c r="AK2199" s="34"/>
      <c r="AL2199" s="34"/>
      <c r="AM2199" s="34"/>
      <c r="AN2199" s="34"/>
      <c r="AO2199" s="34"/>
      <c r="AP2199" s="34"/>
      <c r="AQ2199" s="34"/>
      <c r="AR2199" s="34"/>
      <c r="AS2199" s="34"/>
      <c r="AT2199" s="34"/>
      <c r="AU2199" s="34"/>
      <c r="AV2199" s="34"/>
      <c r="AW2199" s="34"/>
      <c r="AX2199" s="34"/>
      <c r="AY2199" s="34"/>
      <c r="AZ2199" s="34"/>
      <c r="BA2199" s="34"/>
      <c r="BB2199" s="34"/>
      <c r="BC2199" s="34"/>
    </row>
    <row r="2200" spans="1:55">
      <c r="A2200" s="34"/>
      <c r="B2200" s="34"/>
      <c r="C2200" s="34"/>
      <c r="D2200" s="34"/>
      <c r="E2200" s="34"/>
      <c r="F2200" s="34"/>
      <c r="G2200" s="34"/>
      <c r="H2200" s="34"/>
      <c r="I2200" s="34"/>
      <c r="J2200" s="34"/>
      <c r="K2200" s="34"/>
      <c r="L2200" s="34"/>
      <c r="M2200" s="34"/>
      <c r="N2200" s="34"/>
      <c r="O2200" s="34"/>
      <c r="P2200" s="34"/>
      <c r="Q2200" s="34"/>
      <c r="R2200" s="34"/>
      <c r="S2200" s="34"/>
      <c r="T2200" s="34"/>
      <c r="U2200" s="34"/>
      <c r="V2200" s="34"/>
      <c r="W2200" s="34"/>
      <c r="X2200" s="34"/>
      <c r="Y2200" s="34"/>
      <c r="Z2200" s="34"/>
      <c r="AA2200" s="34"/>
      <c r="AB2200" s="34"/>
      <c r="AC2200" s="34"/>
      <c r="AD2200" s="34"/>
      <c r="AE2200" s="34"/>
      <c r="AF2200" s="34"/>
      <c r="AG2200" s="34"/>
      <c r="AH2200" s="34"/>
      <c r="AI2200" s="34"/>
      <c r="AJ2200" s="34"/>
      <c r="AK2200" s="34"/>
      <c r="AL2200" s="34"/>
      <c r="AM2200" s="34"/>
      <c r="AN2200" s="34"/>
      <c r="AO2200" s="34"/>
      <c r="AP2200" s="34"/>
      <c r="AQ2200" s="34"/>
      <c r="AR2200" s="34"/>
      <c r="AS2200" s="34"/>
      <c r="AT2200" s="34"/>
      <c r="AU2200" s="34"/>
      <c r="AV2200" s="34"/>
      <c r="AW2200" s="34"/>
      <c r="AX2200" s="34"/>
      <c r="AY2200" s="34"/>
      <c r="AZ2200" s="34"/>
      <c r="BA2200" s="34"/>
      <c r="BB2200" s="34"/>
      <c r="BC2200" s="34"/>
    </row>
    <row r="2201" spans="1:55">
      <c r="A2201" s="34"/>
      <c r="B2201" s="34"/>
      <c r="C2201" s="34"/>
      <c r="D2201" s="34"/>
      <c r="E2201" s="34"/>
      <c r="F2201" s="34"/>
      <c r="G2201" s="34"/>
      <c r="H2201" s="34"/>
      <c r="I2201" s="34"/>
      <c r="J2201" s="34"/>
      <c r="K2201" s="34"/>
      <c r="L2201" s="34"/>
      <c r="M2201" s="34"/>
      <c r="N2201" s="34"/>
      <c r="O2201" s="34"/>
      <c r="P2201" s="34"/>
      <c r="Q2201" s="34"/>
      <c r="R2201" s="34"/>
      <c r="S2201" s="34"/>
      <c r="T2201" s="34"/>
      <c r="U2201" s="34"/>
      <c r="V2201" s="34"/>
      <c r="W2201" s="34"/>
      <c r="X2201" s="34"/>
      <c r="Y2201" s="34"/>
      <c r="Z2201" s="34"/>
      <c r="AA2201" s="34"/>
      <c r="AB2201" s="34"/>
      <c r="AC2201" s="34"/>
      <c r="AD2201" s="34"/>
      <c r="AE2201" s="34"/>
      <c r="AF2201" s="34"/>
      <c r="AG2201" s="34"/>
      <c r="AH2201" s="34"/>
      <c r="AI2201" s="34"/>
      <c r="AJ2201" s="34"/>
      <c r="AK2201" s="34"/>
      <c r="AL2201" s="34"/>
      <c r="AM2201" s="34"/>
      <c r="AN2201" s="34"/>
      <c r="AO2201" s="34"/>
      <c r="AP2201" s="34"/>
      <c r="AQ2201" s="34"/>
      <c r="AR2201" s="34"/>
      <c r="AS2201" s="34"/>
      <c r="AT2201" s="34"/>
      <c r="AU2201" s="34"/>
      <c r="AV2201" s="34"/>
      <c r="AW2201" s="34"/>
      <c r="AX2201" s="34"/>
      <c r="AY2201" s="34"/>
      <c r="AZ2201" s="34"/>
      <c r="BA2201" s="34"/>
      <c r="BB2201" s="34"/>
      <c r="BC2201" s="34"/>
    </row>
    <row r="2202" spans="1:55">
      <c r="A2202" s="34"/>
      <c r="B2202" s="34"/>
      <c r="C2202" s="34"/>
      <c r="D2202" s="34"/>
      <c r="E2202" s="34"/>
      <c r="F2202" s="34"/>
      <c r="G2202" s="34"/>
      <c r="H2202" s="34"/>
      <c r="I2202" s="34"/>
      <c r="J2202" s="34"/>
      <c r="K2202" s="34"/>
      <c r="L2202" s="34"/>
      <c r="M2202" s="34"/>
      <c r="N2202" s="34"/>
      <c r="O2202" s="34"/>
      <c r="P2202" s="34"/>
      <c r="Q2202" s="34"/>
      <c r="R2202" s="34"/>
      <c r="S2202" s="34"/>
      <c r="T2202" s="34"/>
      <c r="U2202" s="34"/>
      <c r="V2202" s="34"/>
      <c r="W2202" s="34"/>
      <c r="X2202" s="34"/>
      <c r="Y2202" s="34"/>
      <c r="Z2202" s="34"/>
      <c r="AA2202" s="34"/>
      <c r="AB2202" s="34"/>
      <c r="AC2202" s="34"/>
      <c r="AD2202" s="34"/>
      <c r="AE2202" s="34"/>
      <c r="AF2202" s="34"/>
      <c r="AG2202" s="34"/>
      <c r="AH2202" s="34"/>
      <c r="AI2202" s="34"/>
      <c r="AJ2202" s="34"/>
      <c r="AK2202" s="34"/>
      <c r="AL2202" s="34"/>
      <c r="AM2202" s="34"/>
      <c r="AN2202" s="34"/>
      <c r="AO2202" s="34"/>
      <c r="AP2202" s="34"/>
      <c r="AQ2202" s="34"/>
      <c r="AR2202" s="34"/>
      <c r="AS2202" s="34"/>
      <c r="AT2202" s="34"/>
      <c r="AU2202" s="34"/>
      <c r="AV2202" s="34"/>
      <c r="AW2202" s="34"/>
      <c r="AX2202" s="34"/>
      <c r="AY2202" s="34"/>
      <c r="AZ2202" s="34"/>
      <c r="BA2202" s="34"/>
      <c r="BB2202" s="34"/>
      <c r="BC2202" s="34"/>
    </row>
    <row r="2203" spans="1:55">
      <c r="A2203" s="34"/>
      <c r="B2203" s="34"/>
      <c r="C2203" s="34"/>
      <c r="D2203" s="34"/>
      <c r="E2203" s="34"/>
      <c r="F2203" s="34"/>
      <c r="G2203" s="34"/>
      <c r="H2203" s="34"/>
      <c r="I2203" s="34"/>
      <c r="J2203" s="34"/>
      <c r="K2203" s="34"/>
      <c r="L2203" s="34"/>
      <c r="M2203" s="34"/>
      <c r="N2203" s="34"/>
      <c r="O2203" s="34"/>
      <c r="P2203" s="34"/>
      <c r="Q2203" s="34"/>
      <c r="R2203" s="34"/>
      <c r="S2203" s="34"/>
      <c r="T2203" s="34"/>
      <c r="U2203" s="34"/>
      <c r="V2203" s="34"/>
      <c r="W2203" s="34"/>
      <c r="X2203" s="34"/>
      <c r="Y2203" s="34"/>
      <c r="Z2203" s="34"/>
      <c r="AA2203" s="34"/>
      <c r="AB2203" s="34"/>
      <c r="AC2203" s="34"/>
      <c r="AD2203" s="34"/>
      <c r="AE2203" s="34"/>
      <c r="AF2203" s="34"/>
      <c r="AG2203" s="34"/>
      <c r="AH2203" s="34"/>
      <c r="AI2203" s="34"/>
      <c r="AJ2203" s="34"/>
      <c r="AK2203" s="34"/>
      <c r="AL2203" s="34"/>
      <c r="AM2203" s="34"/>
      <c r="AN2203" s="34"/>
      <c r="AO2203" s="34"/>
      <c r="AP2203" s="34"/>
      <c r="AQ2203" s="34"/>
      <c r="AR2203" s="34"/>
      <c r="AS2203" s="34"/>
      <c r="AT2203" s="34"/>
      <c r="AU2203" s="34"/>
      <c r="AV2203" s="34"/>
      <c r="AW2203" s="34"/>
      <c r="AX2203" s="34"/>
      <c r="AY2203" s="34"/>
      <c r="AZ2203" s="34"/>
      <c r="BA2203" s="34"/>
      <c r="BB2203" s="34"/>
      <c r="BC2203" s="34"/>
    </row>
    <row r="2204" spans="1:55">
      <c r="A2204" s="34"/>
      <c r="B2204" s="34"/>
      <c r="C2204" s="34"/>
      <c r="D2204" s="34"/>
      <c r="E2204" s="34"/>
      <c r="F2204" s="34"/>
      <c r="G2204" s="34"/>
      <c r="H2204" s="34"/>
      <c r="I2204" s="34"/>
      <c r="J2204" s="34"/>
      <c r="K2204" s="34"/>
      <c r="L2204" s="34"/>
      <c r="M2204" s="34"/>
      <c r="N2204" s="34"/>
      <c r="O2204" s="34"/>
      <c r="P2204" s="34"/>
      <c r="Q2204" s="34"/>
      <c r="R2204" s="34"/>
      <c r="S2204" s="34"/>
      <c r="T2204" s="34"/>
      <c r="U2204" s="34"/>
      <c r="V2204" s="34"/>
      <c r="W2204" s="34"/>
      <c r="X2204" s="34"/>
      <c r="Y2204" s="34"/>
      <c r="Z2204" s="34"/>
      <c r="AA2204" s="34"/>
      <c r="AB2204" s="34"/>
      <c r="AC2204" s="34"/>
      <c r="AD2204" s="34"/>
      <c r="AE2204" s="34"/>
      <c r="AF2204" s="34"/>
      <c r="AG2204" s="34"/>
      <c r="AH2204" s="34"/>
      <c r="AI2204" s="34"/>
      <c r="AJ2204" s="34"/>
      <c r="AK2204" s="34"/>
      <c r="AL2204" s="34"/>
      <c r="AM2204" s="34"/>
      <c r="AN2204" s="34"/>
      <c r="AO2204" s="34"/>
      <c r="AP2204" s="34"/>
      <c r="AQ2204" s="34"/>
      <c r="AR2204" s="34"/>
      <c r="AS2204" s="34"/>
      <c r="AT2204" s="34"/>
      <c r="AU2204" s="34"/>
      <c r="AV2204" s="34"/>
      <c r="AW2204" s="34"/>
      <c r="AX2204" s="34"/>
      <c r="AY2204" s="34"/>
      <c r="AZ2204" s="34"/>
      <c r="BA2204" s="34"/>
      <c r="BB2204" s="34"/>
      <c r="BC2204" s="34"/>
    </row>
    <row r="2205" spans="1:55">
      <c r="A2205" s="34"/>
      <c r="B2205" s="34"/>
      <c r="C2205" s="34"/>
      <c r="D2205" s="34"/>
      <c r="E2205" s="34"/>
      <c r="F2205" s="34"/>
      <c r="G2205" s="34"/>
      <c r="H2205" s="34"/>
      <c r="I2205" s="34"/>
      <c r="J2205" s="34"/>
      <c r="K2205" s="34"/>
      <c r="L2205" s="34"/>
      <c r="M2205" s="34"/>
      <c r="N2205" s="34"/>
      <c r="O2205" s="34"/>
      <c r="P2205" s="34"/>
      <c r="Q2205" s="34"/>
      <c r="R2205" s="34"/>
      <c r="S2205" s="34"/>
      <c r="T2205" s="34"/>
      <c r="U2205" s="34"/>
      <c r="V2205" s="34"/>
      <c r="W2205" s="34"/>
      <c r="X2205" s="34"/>
      <c r="Y2205" s="34"/>
      <c r="Z2205" s="34"/>
      <c r="AA2205" s="34"/>
      <c r="AB2205" s="34"/>
      <c r="AC2205" s="34"/>
      <c r="AD2205" s="34"/>
      <c r="AE2205" s="34"/>
      <c r="AF2205" s="34"/>
      <c r="AG2205" s="34"/>
      <c r="AH2205" s="34"/>
      <c r="AI2205" s="34"/>
      <c r="AJ2205" s="34"/>
      <c r="AK2205" s="34"/>
      <c r="AL2205" s="34"/>
      <c r="AM2205" s="34"/>
      <c r="AN2205" s="34"/>
      <c r="AO2205" s="34"/>
      <c r="AP2205" s="34"/>
      <c r="AQ2205" s="34"/>
      <c r="AR2205" s="34"/>
      <c r="AS2205" s="34"/>
      <c r="AT2205" s="34"/>
      <c r="AU2205" s="34"/>
      <c r="AV2205" s="34"/>
      <c r="AW2205" s="34"/>
      <c r="AX2205" s="34"/>
      <c r="AY2205" s="34"/>
      <c r="AZ2205" s="34"/>
      <c r="BA2205" s="34"/>
      <c r="BB2205" s="34"/>
      <c r="BC2205" s="34"/>
    </row>
    <row r="2206" spans="1:55">
      <c r="A2206" s="34"/>
      <c r="B2206" s="34"/>
      <c r="C2206" s="34"/>
      <c r="D2206" s="34"/>
      <c r="E2206" s="34"/>
      <c r="F2206" s="34"/>
      <c r="G2206" s="34"/>
      <c r="H2206" s="34"/>
      <c r="I2206" s="34"/>
      <c r="J2206" s="34"/>
      <c r="K2206" s="34"/>
      <c r="L2206" s="34"/>
      <c r="M2206" s="34"/>
      <c r="N2206" s="34"/>
      <c r="O2206" s="34"/>
      <c r="P2206" s="34"/>
      <c r="Q2206" s="34"/>
      <c r="R2206" s="34"/>
      <c r="S2206" s="34"/>
      <c r="T2206" s="34"/>
      <c r="U2206" s="34"/>
      <c r="V2206" s="34"/>
      <c r="W2206" s="34"/>
      <c r="X2206" s="34"/>
      <c r="Y2206" s="34"/>
      <c r="Z2206" s="34"/>
      <c r="AA2206" s="34"/>
      <c r="AB2206" s="34"/>
      <c r="AC2206" s="34"/>
      <c r="AD2206" s="34"/>
      <c r="AE2206" s="34"/>
      <c r="AF2206" s="34"/>
      <c r="AG2206" s="34"/>
      <c r="AH2206" s="34"/>
      <c r="AI2206" s="34"/>
      <c r="AJ2206" s="34"/>
      <c r="AK2206" s="34"/>
      <c r="AL2206" s="34"/>
      <c r="AM2206" s="34"/>
      <c r="AN2206" s="34"/>
      <c r="AO2206" s="34"/>
      <c r="AP2206" s="34"/>
      <c r="AQ2206" s="34"/>
      <c r="AR2206" s="34"/>
      <c r="AS2206" s="34"/>
      <c r="AT2206" s="34"/>
      <c r="AU2206" s="34"/>
      <c r="AV2206" s="34"/>
      <c r="AW2206" s="34"/>
      <c r="AX2206" s="34"/>
      <c r="AY2206" s="34"/>
      <c r="AZ2206" s="34"/>
      <c r="BA2206" s="34"/>
      <c r="BB2206" s="34"/>
      <c r="BC2206" s="34"/>
    </row>
    <row r="2207" spans="1:55">
      <c r="A2207" s="34"/>
      <c r="B2207" s="34"/>
      <c r="C2207" s="34"/>
      <c r="D2207" s="34"/>
      <c r="E2207" s="34"/>
      <c r="F2207" s="34"/>
      <c r="G2207" s="34"/>
      <c r="H2207" s="34"/>
      <c r="I2207" s="34"/>
      <c r="J2207" s="34"/>
      <c r="K2207" s="34"/>
      <c r="L2207" s="34"/>
      <c r="M2207" s="34"/>
      <c r="N2207" s="34"/>
      <c r="O2207" s="34"/>
      <c r="P2207" s="34"/>
      <c r="Q2207" s="34"/>
      <c r="R2207" s="34"/>
      <c r="S2207" s="34"/>
      <c r="T2207" s="34"/>
      <c r="U2207" s="34"/>
      <c r="V2207" s="34"/>
      <c r="W2207" s="34"/>
      <c r="X2207" s="34"/>
      <c r="Y2207" s="34"/>
      <c r="Z2207" s="34"/>
      <c r="AA2207" s="34"/>
      <c r="AB2207" s="34"/>
      <c r="AC2207" s="34"/>
      <c r="AD2207" s="34"/>
      <c r="AE2207" s="34"/>
      <c r="AF2207" s="34"/>
      <c r="AG2207" s="34"/>
      <c r="AH2207" s="34"/>
      <c r="AI2207" s="34"/>
      <c r="AJ2207" s="34"/>
      <c r="AK2207" s="34"/>
      <c r="AL2207" s="34"/>
      <c r="AM2207" s="34"/>
      <c r="AN2207" s="34"/>
      <c r="AO2207" s="34"/>
      <c r="AP2207" s="34"/>
      <c r="AQ2207" s="34"/>
      <c r="AR2207" s="34"/>
      <c r="AS2207" s="34"/>
      <c r="AT2207" s="34"/>
      <c r="AU2207" s="34"/>
      <c r="AV2207" s="34"/>
      <c r="AW2207" s="34"/>
      <c r="AX2207" s="34"/>
      <c r="AY2207" s="34"/>
      <c r="AZ2207" s="34"/>
      <c r="BA2207" s="34"/>
      <c r="BB2207" s="34"/>
      <c r="BC2207" s="34"/>
    </row>
    <row r="2208" spans="1:55">
      <c r="A2208" s="34"/>
      <c r="B2208" s="34"/>
      <c r="C2208" s="34"/>
      <c r="D2208" s="34"/>
      <c r="E2208" s="34"/>
      <c r="F2208" s="34"/>
      <c r="G2208" s="34"/>
      <c r="H2208" s="34"/>
      <c r="I2208" s="34"/>
      <c r="J2208" s="34"/>
      <c r="K2208" s="34"/>
      <c r="L2208" s="34"/>
      <c r="M2208" s="34"/>
      <c r="N2208" s="34"/>
      <c r="O2208" s="34"/>
      <c r="P2208" s="34"/>
      <c r="Q2208" s="34"/>
      <c r="R2208" s="34"/>
      <c r="S2208" s="34"/>
      <c r="T2208" s="34"/>
      <c r="U2208" s="34"/>
      <c r="V2208" s="34"/>
      <c r="W2208" s="34"/>
      <c r="X2208" s="34"/>
      <c r="Y2208" s="34"/>
      <c r="Z2208" s="34"/>
      <c r="AA2208" s="34"/>
      <c r="AB2208" s="34"/>
      <c r="AC2208" s="34"/>
      <c r="AD2208" s="34"/>
      <c r="AE2208" s="34"/>
      <c r="AF2208" s="34"/>
      <c r="AG2208" s="34"/>
      <c r="AH2208" s="34"/>
      <c r="AI2208" s="34"/>
      <c r="AJ2208" s="34"/>
      <c r="AK2208" s="34"/>
      <c r="AL2208" s="34"/>
      <c r="AM2208" s="34"/>
      <c r="AN2208" s="34"/>
      <c r="AO2208" s="34"/>
      <c r="AP2208" s="34"/>
      <c r="AQ2208" s="34"/>
      <c r="AR2208" s="34"/>
      <c r="AS2208" s="34"/>
      <c r="AT2208" s="34"/>
      <c r="AU2208" s="34"/>
      <c r="AV2208" s="34"/>
      <c r="AW2208" s="34"/>
      <c r="AX2208" s="34"/>
      <c r="AY2208" s="34"/>
      <c r="AZ2208" s="34"/>
      <c r="BA2208" s="34"/>
      <c r="BB2208" s="34"/>
      <c r="BC2208" s="34"/>
    </row>
    <row r="2209" spans="1:55">
      <c r="A2209" s="34"/>
      <c r="B2209" s="34"/>
      <c r="C2209" s="34"/>
      <c r="D2209" s="34"/>
      <c r="E2209" s="34"/>
      <c r="F2209" s="34"/>
      <c r="G2209" s="34"/>
      <c r="H2209" s="34"/>
      <c r="I2209" s="34"/>
      <c r="J2209" s="34"/>
      <c r="K2209" s="34"/>
      <c r="L2209" s="34"/>
      <c r="M2209" s="34"/>
      <c r="N2209" s="34"/>
      <c r="O2209" s="34"/>
      <c r="P2209" s="34"/>
      <c r="Q2209" s="34"/>
      <c r="R2209" s="34"/>
      <c r="S2209" s="34"/>
      <c r="T2209" s="34"/>
      <c r="U2209" s="34"/>
      <c r="V2209" s="34"/>
      <c r="W2209" s="34"/>
      <c r="X2209" s="34"/>
      <c r="Y2209" s="34"/>
      <c r="Z2209" s="34"/>
      <c r="AA2209" s="34"/>
      <c r="AB2209" s="34"/>
      <c r="AC2209" s="34"/>
      <c r="AD2209" s="34"/>
      <c r="AE2209" s="34"/>
      <c r="AF2209" s="34"/>
      <c r="AG2209" s="34"/>
      <c r="AH2209" s="34"/>
      <c r="AI2209" s="34"/>
      <c r="AJ2209" s="34"/>
      <c r="AK2209" s="34"/>
      <c r="AL2209" s="34"/>
      <c r="AM2209" s="34"/>
      <c r="AN2209" s="34"/>
      <c r="AO2209" s="34"/>
      <c r="AP2209" s="34"/>
      <c r="AQ2209" s="34"/>
      <c r="AR2209" s="34"/>
      <c r="AS2209" s="34"/>
      <c r="AT2209" s="34"/>
      <c r="AU2209" s="34"/>
      <c r="AV2209" s="34"/>
      <c r="AW2209" s="34"/>
      <c r="AX2209" s="34"/>
      <c r="AY2209" s="34"/>
      <c r="AZ2209" s="34"/>
      <c r="BA2209" s="34"/>
      <c r="BB2209" s="34"/>
      <c r="BC2209" s="34"/>
    </row>
    <row r="2210" spans="1:55">
      <c r="A2210" s="34"/>
      <c r="B2210" s="34"/>
      <c r="C2210" s="34"/>
      <c r="D2210" s="34"/>
      <c r="E2210" s="34"/>
      <c r="F2210" s="34"/>
      <c r="G2210" s="34"/>
      <c r="H2210" s="34"/>
      <c r="I2210" s="34"/>
      <c r="J2210" s="34"/>
      <c r="K2210" s="34"/>
      <c r="L2210" s="34"/>
      <c r="M2210" s="34"/>
      <c r="N2210" s="34"/>
      <c r="O2210" s="34"/>
      <c r="P2210" s="34"/>
      <c r="Q2210" s="34"/>
      <c r="R2210" s="34"/>
      <c r="S2210" s="34"/>
      <c r="T2210" s="34"/>
      <c r="U2210" s="34"/>
      <c r="V2210" s="34"/>
      <c r="W2210" s="34"/>
      <c r="X2210" s="34"/>
      <c r="Y2210" s="34"/>
      <c r="Z2210" s="34"/>
      <c r="AA2210" s="34"/>
      <c r="AB2210" s="34"/>
      <c r="AC2210" s="34"/>
      <c r="AD2210" s="34"/>
      <c r="AE2210" s="34"/>
      <c r="AF2210" s="34"/>
      <c r="AG2210" s="34"/>
      <c r="AH2210" s="34"/>
      <c r="AI2210" s="34"/>
      <c r="AJ2210" s="34"/>
      <c r="AK2210" s="34"/>
      <c r="AL2210" s="34"/>
      <c r="AM2210" s="34"/>
      <c r="AN2210" s="34"/>
      <c r="AO2210" s="34"/>
      <c r="AP2210" s="34"/>
      <c r="AQ2210" s="34"/>
      <c r="AR2210" s="34"/>
      <c r="AS2210" s="34"/>
      <c r="AT2210" s="34"/>
      <c r="AU2210" s="34"/>
      <c r="AV2210" s="34"/>
      <c r="AW2210" s="34"/>
      <c r="AX2210" s="34"/>
      <c r="AY2210" s="34"/>
      <c r="AZ2210" s="34"/>
      <c r="BA2210" s="34"/>
      <c r="BB2210" s="34"/>
      <c r="BC2210" s="34"/>
    </row>
    <row r="2211" spans="1:55">
      <c r="A2211" s="34"/>
      <c r="B2211" s="34"/>
      <c r="C2211" s="34"/>
      <c r="D2211" s="34"/>
      <c r="E2211" s="34"/>
      <c r="F2211" s="34"/>
      <c r="G2211" s="34"/>
      <c r="H2211" s="34"/>
      <c r="I2211" s="34"/>
      <c r="J2211" s="34"/>
      <c r="K2211" s="34"/>
      <c r="L2211" s="34"/>
      <c r="M2211" s="34"/>
      <c r="N2211" s="34"/>
      <c r="O2211" s="34"/>
      <c r="P2211" s="34"/>
      <c r="Q2211" s="34"/>
      <c r="R2211" s="34"/>
      <c r="S2211" s="34"/>
      <c r="T2211" s="34"/>
      <c r="U2211" s="34"/>
      <c r="V2211" s="34"/>
      <c r="W2211" s="34"/>
      <c r="X2211" s="34"/>
      <c r="Y2211" s="34"/>
      <c r="Z2211" s="34"/>
      <c r="AA2211" s="34"/>
      <c r="AB2211" s="34"/>
      <c r="AC2211" s="34"/>
      <c r="AD2211" s="34"/>
      <c r="AE2211" s="34"/>
      <c r="AF2211" s="34"/>
      <c r="AG2211" s="34"/>
      <c r="AH2211" s="34"/>
      <c r="AI2211" s="34"/>
      <c r="AJ2211" s="34"/>
      <c r="AK2211" s="34"/>
      <c r="AL2211" s="34"/>
      <c r="AM2211" s="34"/>
      <c r="AN2211" s="34"/>
      <c r="AO2211" s="34"/>
      <c r="AP2211" s="34"/>
      <c r="AQ2211" s="34"/>
      <c r="AR2211" s="34"/>
      <c r="AS2211" s="34"/>
      <c r="AT2211" s="34"/>
      <c r="AU2211" s="34"/>
      <c r="AV2211" s="34"/>
      <c r="AW2211" s="34"/>
      <c r="AX2211" s="34"/>
      <c r="AY2211" s="34"/>
      <c r="AZ2211" s="34"/>
      <c r="BA2211" s="34"/>
      <c r="BB2211" s="34"/>
      <c r="BC2211" s="34"/>
    </row>
    <row r="2212" spans="1:55">
      <c r="A2212" s="34"/>
      <c r="B2212" s="34"/>
      <c r="C2212" s="34"/>
      <c r="D2212" s="34"/>
      <c r="E2212" s="34"/>
      <c r="F2212" s="34"/>
      <c r="G2212" s="34"/>
      <c r="H2212" s="34"/>
      <c r="I2212" s="34"/>
      <c r="J2212" s="34"/>
      <c r="K2212" s="34"/>
      <c r="L2212" s="34"/>
      <c r="M2212" s="34"/>
      <c r="N2212" s="34"/>
      <c r="O2212" s="34"/>
      <c r="P2212" s="34"/>
      <c r="Q2212" s="34"/>
      <c r="R2212" s="34"/>
      <c r="S2212" s="34"/>
      <c r="T2212" s="34"/>
      <c r="U2212" s="34"/>
      <c r="V2212" s="34"/>
      <c r="W2212" s="34"/>
      <c r="X2212" s="34"/>
      <c r="Y2212" s="34"/>
      <c r="Z2212" s="34"/>
      <c r="AA2212" s="34"/>
      <c r="AB2212" s="34"/>
      <c r="AC2212" s="34"/>
      <c r="AD2212" s="34"/>
      <c r="AE2212" s="34"/>
      <c r="AF2212" s="34"/>
      <c r="AG2212" s="34"/>
      <c r="AH2212" s="34"/>
      <c r="AI2212" s="34"/>
      <c r="AJ2212" s="34"/>
      <c r="AK2212" s="34"/>
      <c r="AL2212" s="34"/>
      <c r="AM2212" s="34"/>
      <c r="AN2212" s="34"/>
      <c r="AO2212" s="34"/>
      <c r="AP2212" s="34"/>
      <c r="AQ2212" s="34"/>
      <c r="AR2212" s="34"/>
      <c r="AS2212" s="34"/>
      <c r="AT2212" s="34"/>
      <c r="AU2212" s="34"/>
      <c r="AV2212" s="34"/>
      <c r="AW2212" s="34"/>
      <c r="AX2212" s="34"/>
      <c r="AY2212" s="34"/>
      <c r="AZ2212" s="34"/>
      <c r="BA2212" s="34"/>
      <c r="BB2212" s="34"/>
      <c r="BC2212" s="34"/>
    </row>
    <row r="2213" spans="1:55">
      <c r="A2213" s="34"/>
      <c r="B2213" s="34"/>
      <c r="C2213" s="34"/>
      <c r="D2213" s="34"/>
      <c r="E2213" s="34"/>
      <c r="F2213" s="34"/>
      <c r="G2213" s="34"/>
      <c r="H2213" s="34"/>
      <c r="I2213" s="34"/>
      <c r="J2213" s="34"/>
      <c r="K2213" s="34"/>
      <c r="L2213" s="34"/>
      <c r="M2213" s="34"/>
      <c r="N2213" s="34"/>
      <c r="O2213" s="34"/>
      <c r="P2213" s="34"/>
      <c r="Q2213" s="34"/>
      <c r="R2213" s="34"/>
      <c r="S2213" s="34"/>
      <c r="T2213" s="34"/>
      <c r="U2213" s="34"/>
      <c r="V2213" s="34"/>
      <c r="W2213" s="34"/>
      <c r="X2213" s="34"/>
      <c r="Y2213" s="34"/>
      <c r="Z2213" s="34"/>
      <c r="AA2213" s="34"/>
      <c r="AB2213" s="34"/>
      <c r="AC2213" s="34"/>
      <c r="AD2213" s="34"/>
      <c r="AE2213" s="34"/>
      <c r="AF2213" s="34"/>
      <c r="AG2213" s="34"/>
      <c r="AH2213" s="34"/>
      <c r="AI2213" s="34"/>
      <c r="AJ2213" s="34"/>
      <c r="AK2213" s="34"/>
      <c r="AL2213" s="34"/>
      <c r="AM2213" s="34"/>
      <c r="AN2213" s="34"/>
      <c r="AO2213" s="34"/>
      <c r="AP2213" s="34"/>
      <c r="AQ2213" s="34"/>
      <c r="AR2213" s="34"/>
      <c r="AS2213" s="34"/>
      <c r="AT2213" s="34"/>
      <c r="AU2213" s="34"/>
      <c r="AV2213" s="34"/>
      <c r="AW2213" s="34"/>
      <c r="AX2213" s="34"/>
      <c r="AY2213" s="34"/>
      <c r="AZ2213" s="34"/>
      <c r="BA2213" s="34"/>
      <c r="BB2213" s="34"/>
      <c r="BC2213" s="34"/>
    </row>
    <row r="2214" spans="1:55">
      <c r="A2214" s="34"/>
      <c r="B2214" s="34"/>
      <c r="C2214" s="34"/>
      <c r="D2214" s="34"/>
      <c r="E2214" s="34"/>
      <c r="F2214" s="34"/>
      <c r="G2214" s="34"/>
      <c r="H2214" s="34"/>
      <c r="I2214" s="34"/>
      <c r="J2214" s="34"/>
      <c r="K2214" s="34"/>
      <c r="L2214" s="34"/>
      <c r="M2214" s="34"/>
      <c r="N2214" s="34"/>
      <c r="O2214" s="34"/>
      <c r="P2214" s="34"/>
      <c r="Q2214" s="34"/>
      <c r="R2214" s="34"/>
      <c r="S2214" s="34"/>
      <c r="T2214" s="34"/>
      <c r="U2214" s="34"/>
      <c r="V2214" s="34"/>
      <c r="W2214" s="34"/>
      <c r="X2214" s="34"/>
      <c r="Y2214" s="34"/>
      <c r="Z2214" s="34"/>
      <c r="AA2214" s="34"/>
      <c r="AB2214" s="34"/>
      <c r="AC2214" s="34"/>
      <c r="AD2214" s="34"/>
      <c r="AE2214" s="34"/>
      <c r="AF2214" s="34"/>
      <c r="AG2214" s="34"/>
      <c r="AH2214" s="34"/>
      <c r="AI2214" s="34"/>
      <c r="AJ2214" s="34"/>
      <c r="AK2214" s="34"/>
      <c r="AL2214" s="34"/>
      <c r="AM2214" s="34"/>
      <c r="AN2214" s="34"/>
      <c r="AO2214" s="34"/>
      <c r="AP2214" s="34"/>
      <c r="AQ2214" s="34"/>
      <c r="AR2214" s="34"/>
      <c r="AS2214" s="34"/>
      <c r="AT2214" s="34"/>
      <c r="AU2214" s="34"/>
      <c r="AV2214" s="34"/>
      <c r="AW2214" s="34"/>
      <c r="AX2214" s="34"/>
      <c r="AY2214" s="34"/>
      <c r="AZ2214" s="34"/>
      <c r="BA2214" s="34"/>
      <c r="BB2214" s="34"/>
      <c r="BC2214" s="34"/>
    </row>
    <row r="2215" spans="1:55">
      <c r="A2215" s="34"/>
      <c r="B2215" s="34"/>
      <c r="C2215" s="34"/>
      <c r="D2215" s="34"/>
      <c r="E2215" s="34"/>
      <c r="F2215" s="34"/>
      <c r="G2215" s="34"/>
      <c r="H2215" s="34"/>
      <c r="I2215" s="34"/>
      <c r="J2215" s="34"/>
      <c r="K2215" s="34"/>
      <c r="L2215" s="34"/>
      <c r="M2215" s="34"/>
      <c r="N2215" s="34"/>
      <c r="O2215" s="34"/>
      <c r="P2215" s="34"/>
      <c r="Q2215" s="34"/>
      <c r="R2215" s="34"/>
      <c r="S2215" s="34"/>
      <c r="T2215" s="34"/>
      <c r="U2215" s="34"/>
      <c r="V2215" s="34"/>
      <c r="W2215" s="34"/>
      <c r="X2215" s="34"/>
      <c r="Y2215" s="34"/>
      <c r="Z2215" s="34"/>
      <c r="AA2215" s="34"/>
      <c r="AB2215" s="34"/>
      <c r="AC2215" s="34"/>
      <c r="AD2215" s="34"/>
      <c r="AE2215" s="34"/>
      <c r="AF2215" s="34"/>
      <c r="AG2215" s="34"/>
      <c r="AH2215" s="34"/>
      <c r="AI2215" s="34"/>
      <c r="AJ2215" s="34"/>
      <c r="AK2215" s="34"/>
      <c r="AL2215" s="34"/>
      <c r="AM2215" s="34"/>
      <c r="AN2215" s="34"/>
      <c r="AO2215" s="34"/>
      <c r="AP2215" s="34"/>
      <c r="AQ2215" s="34"/>
      <c r="AR2215" s="34"/>
      <c r="AS2215" s="34"/>
      <c r="AT2215" s="34"/>
      <c r="AU2215" s="34"/>
      <c r="AV2215" s="34"/>
      <c r="AW2215" s="34"/>
      <c r="AX2215" s="34"/>
      <c r="AY2215" s="34"/>
      <c r="AZ2215" s="34"/>
      <c r="BA2215" s="34"/>
      <c r="BB2215" s="34"/>
      <c r="BC2215" s="34"/>
    </row>
    <row r="2216" spans="1:55">
      <c r="A2216" s="34"/>
      <c r="B2216" s="34"/>
      <c r="C2216" s="34"/>
      <c r="D2216" s="34"/>
      <c r="E2216" s="34"/>
      <c r="F2216" s="34"/>
      <c r="G2216" s="34"/>
      <c r="H2216" s="34"/>
      <c r="I2216" s="34"/>
      <c r="J2216" s="34"/>
      <c r="K2216" s="34"/>
      <c r="L2216" s="34"/>
      <c r="M2216" s="34"/>
      <c r="N2216" s="34"/>
      <c r="O2216" s="34"/>
      <c r="P2216" s="34"/>
      <c r="Q2216" s="34"/>
      <c r="R2216" s="34"/>
      <c r="S2216" s="34"/>
      <c r="T2216" s="34"/>
      <c r="U2216" s="34"/>
      <c r="V2216" s="34"/>
      <c r="W2216" s="34"/>
      <c r="X2216" s="34"/>
      <c r="Y2216" s="34"/>
      <c r="Z2216" s="34"/>
      <c r="AA2216" s="34"/>
      <c r="AB2216" s="34"/>
      <c r="AC2216" s="34"/>
      <c r="AD2216" s="34"/>
      <c r="AE2216" s="34"/>
      <c r="AF2216" s="34"/>
      <c r="AG2216" s="34"/>
      <c r="AH2216" s="34"/>
      <c r="AI2216" s="34"/>
      <c r="AJ2216" s="34"/>
      <c r="AK2216" s="34"/>
      <c r="AL2216" s="34"/>
      <c r="AM2216" s="34"/>
      <c r="AN2216" s="34"/>
      <c r="AO2216" s="34"/>
      <c r="AP2216" s="34"/>
      <c r="AQ2216" s="34"/>
      <c r="AR2216" s="34"/>
      <c r="AS2216" s="34"/>
      <c r="AT2216" s="34"/>
      <c r="AU2216" s="34"/>
      <c r="AV2216" s="34"/>
      <c r="AW2216" s="34"/>
      <c r="AX2216" s="34"/>
      <c r="AY2216" s="34"/>
      <c r="AZ2216" s="34"/>
      <c r="BA2216" s="34"/>
      <c r="BB2216" s="34"/>
      <c r="BC2216" s="34"/>
    </row>
    <row r="2217" spans="1:55">
      <c r="A2217" s="34"/>
      <c r="B2217" s="34"/>
      <c r="C2217" s="34"/>
      <c r="D2217" s="34"/>
      <c r="E2217" s="34"/>
      <c r="F2217" s="34"/>
      <c r="G2217" s="34"/>
      <c r="H2217" s="34"/>
      <c r="I2217" s="34"/>
      <c r="J2217" s="34"/>
      <c r="K2217" s="34"/>
      <c r="L2217" s="34"/>
      <c r="M2217" s="34"/>
      <c r="N2217" s="34"/>
      <c r="O2217" s="34"/>
      <c r="P2217" s="34"/>
      <c r="Q2217" s="34"/>
      <c r="R2217" s="34"/>
      <c r="S2217" s="34"/>
      <c r="T2217" s="34"/>
      <c r="U2217" s="34"/>
      <c r="V2217" s="34"/>
      <c r="W2217" s="34"/>
      <c r="X2217" s="34"/>
      <c r="Y2217" s="34"/>
      <c r="Z2217" s="34"/>
      <c r="AA2217" s="34"/>
      <c r="AB2217" s="34"/>
      <c r="AC2217" s="34"/>
      <c r="AD2217" s="34"/>
      <c r="AE2217" s="34"/>
      <c r="AF2217" s="34"/>
      <c r="AG2217" s="34"/>
      <c r="AH2217" s="34"/>
      <c r="AI2217" s="34"/>
      <c r="AJ2217" s="34"/>
      <c r="AK2217" s="34"/>
      <c r="AL2217" s="34"/>
      <c r="AM2217" s="34"/>
      <c r="AN2217" s="34"/>
      <c r="AO2217" s="34"/>
      <c r="AP2217" s="34"/>
      <c r="AQ2217" s="34"/>
      <c r="AR2217" s="34"/>
      <c r="AS2217" s="34"/>
      <c r="AT2217" s="34"/>
      <c r="AU2217" s="34"/>
      <c r="AV2217" s="34"/>
      <c r="AW2217" s="34"/>
      <c r="AX2217" s="34"/>
      <c r="AY2217" s="34"/>
      <c r="AZ2217" s="34"/>
      <c r="BA2217" s="34"/>
      <c r="BB2217" s="34"/>
      <c r="BC2217" s="34"/>
    </row>
    <row r="2218" spans="1:55">
      <c r="A2218" s="34"/>
      <c r="B2218" s="34"/>
      <c r="C2218" s="34"/>
      <c r="D2218" s="34"/>
      <c r="E2218" s="34"/>
      <c r="F2218" s="34"/>
      <c r="G2218" s="34"/>
      <c r="H2218" s="34"/>
      <c r="I2218" s="34"/>
      <c r="J2218" s="34"/>
      <c r="K2218" s="34"/>
      <c r="L2218" s="34"/>
      <c r="M2218" s="34"/>
      <c r="N2218" s="34"/>
      <c r="O2218" s="34"/>
      <c r="P2218" s="34"/>
      <c r="Q2218" s="34"/>
      <c r="R2218" s="34"/>
      <c r="S2218" s="34"/>
      <c r="T2218" s="34"/>
      <c r="U2218" s="34"/>
      <c r="V2218" s="34"/>
      <c r="W2218" s="34"/>
      <c r="X2218" s="34"/>
      <c r="Y2218" s="34"/>
      <c r="Z2218" s="34"/>
      <c r="AA2218" s="34"/>
      <c r="AB2218" s="34"/>
      <c r="AC2218" s="34"/>
      <c r="AD2218" s="34"/>
      <c r="AE2218" s="34"/>
      <c r="AF2218" s="34"/>
      <c r="AG2218" s="34"/>
      <c r="AH2218" s="34"/>
      <c r="AI2218" s="34"/>
      <c r="AJ2218" s="34"/>
      <c r="AK2218" s="34"/>
      <c r="AL2218" s="34"/>
      <c r="AM2218" s="34"/>
      <c r="AN2218" s="34"/>
      <c r="AO2218" s="34"/>
      <c r="AP2218" s="34"/>
      <c r="AQ2218" s="34"/>
      <c r="AR2218" s="34"/>
      <c r="AS2218" s="34"/>
      <c r="AT2218" s="34"/>
      <c r="AU2218" s="34"/>
      <c r="AV2218" s="34"/>
      <c r="AW2218" s="34"/>
      <c r="AX2218" s="34"/>
      <c r="AY2218" s="34"/>
      <c r="AZ2218" s="34"/>
      <c r="BA2218" s="34"/>
      <c r="BB2218" s="34"/>
      <c r="BC2218" s="34"/>
    </row>
    <row r="2219" spans="1:55">
      <c r="A2219" s="34"/>
      <c r="B2219" s="34"/>
      <c r="C2219" s="34"/>
      <c r="D2219" s="34"/>
      <c r="E2219" s="34"/>
      <c r="F2219" s="34"/>
      <c r="G2219" s="34"/>
      <c r="H2219" s="34"/>
      <c r="I2219" s="34"/>
      <c r="J2219" s="34"/>
      <c r="K2219" s="34"/>
      <c r="L2219" s="34"/>
      <c r="M2219" s="34"/>
      <c r="N2219" s="34"/>
      <c r="O2219" s="34"/>
      <c r="P2219" s="34"/>
      <c r="Q2219" s="34"/>
      <c r="R2219" s="34"/>
      <c r="S2219" s="34"/>
      <c r="T2219" s="34"/>
      <c r="U2219" s="34"/>
      <c r="V2219" s="34"/>
      <c r="W2219" s="34"/>
      <c r="X2219" s="34"/>
      <c r="Y2219" s="34"/>
      <c r="Z2219" s="34"/>
      <c r="AA2219" s="34"/>
      <c r="AB2219" s="34"/>
      <c r="AC2219" s="34"/>
      <c r="AD2219" s="34"/>
      <c r="AE2219" s="34"/>
      <c r="AF2219" s="34"/>
      <c r="AG2219" s="34"/>
      <c r="AH2219" s="34"/>
      <c r="AI2219" s="34"/>
      <c r="AJ2219" s="34"/>
      <c r="AK2219" s="34"/>
      <c r="AL2219" s="34"/>
      <c r="AM2219" s="34"/>
      <c r="AN2219" s="34"/>
      <c r="AO2219" s="34"/>
      <c r="AP2219" s="34"/>
      <c r="AQ2219" s="34"/>
      <c r="AR2219" s="34"/>
      <c r="AS2219" s="34"/>
      <c r="AT2219" s="34"/>
      <c r="AU2219" s="34"/>
      <c r="AV2219" s="34"/>
      <c r="AW2219" s="34"/>
      <c r="AX2219" s="34"/>
      <c r="AY2219" s="34"/>
      <c r="AZ2219" s="34"/>
      <c r="BA2219" s="34"/>
      <c r="BB2219" s="34"/>
      <c r="BC2219" s="34"/>
    </row>
    <row r="2220" spans="1:55">
      <c r="A2220" s="34"/>
      <c r="B2220" s="34"/>
      <c r="C2220" s="34"/>
      <c r="D2220" s="34"/>
      <c r="E2220" s="34"/>
      <c r="F2220" s="34"/>
      <c r="G2220" s="34"/>
      <c r="H2220" s="34"/>
      <c r="I2220" s="34"/>
      <c r="J2220" s="34"/>
      <c r="K2220" s="34"/>
      <c r="L2220" s="34"/>
      <c r="M2220" s="34"/>
      <c r="N2220" s="34"/>
      <c r="O2220" s="34"/>
      <c r="P2220" s="34"/>
      <c r="Q2220" s="34"/>
      <c r="R2220" s="34"/>
      <c r="S2220" s="34"/>
      <c r="T2220" s="34"/>
      <c r="U2220" s="34"/>
      <c r="V2220" s="34"/>
      <c r="W2220" s="34"/>
      <c r="X2220" s="34"/>
      <c r="Y2220" s="34"/>
      <c r="Z2220" s="34"/>
      <c r="AA2220" s="34"/>
      <c r="AB2220" s="34"/>
      <c r="AC2220" s="34"/>
      <c r="AD2220" s="34"/>
      <c r="AE2220" s="34"/>
      <c r="AF2220" s="34"/>
      <c r="AG2220" s="34"/>
      <c r="AH2220" s="34"/>
      <c r="AI2220" s="34"/>
      <c r="AJ2220" s="34"/>
      <c r="AK2220" s="34"/>
      <c r="AL2220" s="34"/>
      <c r="AM2220" s="34"/>
      <c r="AN2220" s="34"/>
      <c r="AO2220" s="34"/>
      <c r="AP2220" s="34"/>
      <c r="AQ2220" s="34"/>
      <c r="AR2220" s="34"/>
      <c r="AS2220" s="34"/>
      <c r="AT2220" s="34"/>
      <c r="AU2220" s="34"/>
      <c r="AV2220" s="34"/>
      <c r="AW2220" s="34"/>
      <c r="AX2220" s="34"/>
      <c r="AY2220" s="34"/>
      <c r="AZ2220" s="34"/>
      <c r="BA2220" s="34"/>
      <c r="BB2220" s="34"/>
      <c r="BC2220" s="34"/>
    </row>
    <row r="2221" spans="1:55">
      <c r="A2221" s="34"/>
      <c r="B2221" s="34"/>
      <c r="C2221" s="34"/>
      <c r="D2221" s="34"/>
      <c r="E2221" s="34"/>
      <c r="F2221" s="34"/>
      <c r="G2221" s="34"/>
      <c r="H2221" s="34"/>
      <c r="I2221" s="34"/>
      <c r="J2221" s="34"/>
      <c r="K2221" s="34"/>
      <c r="L2221" s="34"/>
      <c r="M2221" s="34"/>
      <c r="N2221" s="34"/>
      <c r="O2221" s="34"/>
      <c r="P2221" s="34"/>
      <c r="Q2221" s="34"/>
      <c r="R2221" s="34"/>
      <c r="S2221" s="34"/>
      <c r="T2221" s="34"/>
      <c r="U2221" s="34"/>
      <c r="V2221" s="34"/>
      <c r="W2221" s="34"/>
      <c r="X2221" s="34"/>
      <c r="Y2221" s="34"/>
      <c r="Z2221" s="34"/>
      <c r="AA2221" s="34"/>
      <c r="AB2221" s="34"/>
      <c r="AC2221" s="34"/>
      <c r="AD2221" s="34"/>
      <c r="AE2221" s="34"/>
      <c r="AF2221" s="34"/>
      <c r="AG2221" s="34"/>
      <c r="AH2221" s="34"/>
      <c r="AI2221" s="34"/>
      <c r="AJ2221" s="34"/>
      <c r="AK2221" s="34"/>
      <c r="AL2221" s="34"/>
      <c r="AM2221" s="34"/>
      <c r="AN2221" s="34"/>
      <c r="AO2221" s="34"/>
      <c r="AP2221" s="34"/>
      <c r="AQ2221" s="34"/>
      <c r="AR2221" s="34"/>
      <c r="AS2221" s="34"/>
      <c r="AT2221" s="34"/>
      <c r="AU2221" s="34"/>
      <c r="AV2221" s="34"/>
      <c r="AW2221" s="34"/>
      <c r="AX2221" s="34"/>
      <c r="AY2221" s="34"/>
      <c r="AZ2221" s="34"/>
      <c r="BA2221" s="34"/>
      <c r="BB2221" s="34"/>
      <c r="BC2221" s="34"/>
    </row>
    <row r="2222" spans="1:55">
      <c r="A2222" s="34"/>
      <c r="B2222" s="34"/>
      <c r="C2222" s="34"/>
      <c r="D2222" s="34"/>
      <c r="E2222" s="34"/>
      <c r="F2222" s="34"/>
      <c r="G2222" s="34"/>
      <c r="H2222" s="34"/>
      <c r="I2222" s="34"/>
      <c r="J2222" s="34"/>
      <c r="K2222" s="34"/>
      <c r="L2222" s="34"/>
      <c r="M2222" s="34"/>
      <c r="N2222" s="34"/>
      <c r="O2222" s="34"/>
      <c r="P2222" s="34"/>
      <c r="Q2222" s="34"/>
      <c r="R2222" s="34"/>
      <c r="S2222" s="34"/>
      <c r="T2222" s="34"/>
      <c r="U2222" s="34"/>
      <c r="V2222" s="34"/>
      <c r="W2222" s="34"/>
      <c r="X2222" s="34"/>
      <c r="Y2222" s="34"/>
      <c r="Z2222" s="34"/>
      <c r="AA2222" s="34"/>
      <c r="AB2222" s="34"/>
      <c r="AC2222" s="34"/>
      <c r="AD2222" s="34"/>
      <c r="AE2222" s="34"/>
      <c r="AF2222" s="34"/>
      <c r="AG2222" s="34"/>
      <c r="AH2222" s="34"/>
      <c r="AI2222" s="34"/>
      <c r="AJ2222" s="34"/>
      <c r="AK2222" s="34"/>
      <c r="AL2222" s="34"/>
      <c r="AM2222" s="34"/>
      <c r="AN2222" s="34"/>
      <c r="AO2222" s="34"/>
      <c r="AP2222" s="34"/>
      <c r="AQ2222" s="34"/>
      <c r="AR2222" s="34"/>
      <c r="AS2222" s="34"/>
      <c r="AT2222" s="34"/>
      <c r="AU2222" s="34"/>
      <c r="AV2222" s="34"/>
      <c r="AW2222" s="34"/>
      <c r="AX2222" s="34"/>
      <c r="AY2222" s="34"/>
      <c r="AZ2222" s="34"/>
      <c r="BA2222" s="34"/>
      <c r="BB2222" s="34"/>
      <c r="BC2222" s="34"/>
    </row>
    <row r="2223" spans="1:55">
      <c r="A2223" s="34"/>
      <c r="B2223" s="34"/>
      <c r="C2223" s="34"/>
      <c r="D2223" s="34"/>
      <c r="E2223" s="34"/>
      <c r="F2223" s="34"/>
      <c r="G2223" s="34"/>
      <c r="H2223" s="34"/>
      <c r="I2223" s="34"/>
      <c r="J2223" s="34"/>
      <c r="K2223" s="34"/>
      <c r="L2223" s="34"/>
      <c r="M2223" s="34"/>
      <c r="N2223" s="34"/>
      <c r="O2223" s="34"/>
      <c r="P2223" s="34"/>
      <c r="Q2223" s="34"/>
      <c r="R2223" s="34"/>
      <c r="S2223" s="34"/>
      <c r="T2223" s="34"/>
      <c r="U2223" s="34"/>
      <c r="V2223" s="34"/>
      <c r="W2223" s="34"/>
      <c r="X2223" s="34"/>
      <c r="Y2223" s="34"/>
      <c r="Z2223" s="34"/>
      <c r="AA2223" s="34"/>
      <c r="AB2223" s="34"/>
      <c r="AC2223" s="34"/>
      <c r="AD2223" s="34"/>
      <c r="AE2223" s="34"/>
      <c r="AF2223" s="34"/>
      <c r="AG2223" s="34"/>
      <c r="AH2223" s="34"/>
      <c r="AI2223" s="34"/>
      <c r="AJ2223" s="34"/>
      <c r="AK2223" s="34"/>
      <c r="AL2223" s="34"/>
      <c r="AM2223" s="34"/>
      <c r="AN2223" s="34"/>
      <c r="AO2223" s="34"/>
      <c r="AP2223" s="34"/>
      <c r="AQ2223" s="34"/>
      <c r="AR2223" s="34"/>
      <c r="AS2223" s="34"/>
      <c r="AT2223" s="34"/>
      <c r="AU2223" s="34"/>
      <c r="AV2223" s="34"/>
      <c r="AW2223" s="34"/>
      <c r="AX2223" s="34"/>
      <c r="AY2223" s="34"/>
      <c r="AZ2223" s="34"/>
      <c r="BA2223" s="34"/>
      <c r="BB2223" s="34"/>
      <c r="BC2223" s="34"/>
    </row>
    <row r="2224" spans="1:55">
      <c r="A2224" s="34"/>
      <c r="B2224" s="34"/>
      <c r="C2224" s="34"/>
      <c r="D2224" s="34"/>
      <c r="E2224" s="34"/>
      <c r="F2224" s="34"/>
      <c r="G2224" s="34"/>
      <c r="H2224" s="34"/>
      <c r="I2224" s="34"/>
      <c r="J2224" s="34"/>
      <c r="K2224" s="34"/>
      <c r="L2224" s="34"/>
      <c r="M2224" s="34"/>
      <c r="N2224" s="34"/>
      <c r="O2224" s="34"/>
      <c r="P2224" s="34"/>
      <c r="Q2224" s="34"/>
      <c r="R2224" s="34"/>
      <c r="S2224" s="34"/>
      <c r="T2224" s="34"/>
      <c r="U2224" s="34"/>
      <c r="V2224" s="34"/>
      <c r="W2224" s="34"/>
      <c r="X2224" s="34"/>
      <c r="Y2224" s="34"/>
      <c r="Z2224" s="34"/>
      <c r="AA2224" s="34"/>
      <c r="AB2224" s="34"/>
      <c r="AC2224" s="34"/>
      <c r="AD2224" s="34"/>
      <c r="AE2224" s="34"/>
      <c r="AF2224" s="34"/>
      <c r="AG2224" s="34"/>
      <c r="AH2224" s="34"/>
      <c r="AI2224" s="34"/>
      <c r="AJ2224" s="34"/>
      <c r="AK2224" s="34"/>
      <c r="AL2224" s="34"/>
      <c r="AM2224" s="34"/>
      <c r="AN2224" s="34"/>
      <c r="AO2224" s="34"/>
      <c r="AP2224" s="34"/>
      <c r="AQ2224" s="34"/>
      <c r="AR2224" s="34"/>
      <c r="AS2224" s="34"/>
      <c r="AT2224" s="34"/>
      <c r="AU2224" s="34"/>
      <c r="AV2224" s="34"/>
      <c r="AW2224" s="34"/>
      <c r="AX2224" s="34"/>
      <c r="AY2224" s="34"/>
      <c r="AZ2224" s="34"/>
      <c r="BA2224" s="34"/>
      <c r="BB2224" s="34"/>
      <c r="BC2224" s="34"/>
    </row>
    <row r="2225" spans="1:55">
      <c r="A2225" s="34"/>
      <c r="B2225" s="34"/>
      <c r="C2225" s="34"/>
      <c r="D2225" s="34"/>
      <c r="E2225" s="34"/>
      <c r="F2225" s="34"/>
      <c r="G2225" s="34"/>
      <c r="H2225" s="34"/>
      <c r="I2225" s="34"/>
      <c r="J2225" s="34"/>
      <c r="K2225" s="34"/>
      <c r="L2225" s="34"/>
      <c r="M2225" s="34"/>
      <c r="N2225" s="34"/>
      <c r="O2225" s="34"/>
      <c r="P2225" s="34"/>
      <c r="Q2225" s="34"/>
      <c r="R2225" s="34"/>
      <c r="S2225" s="34"/>
      <c r="T2225" s="34"/>
      <c r="U2225" s="34"/>
      <c r="V2225" s="34"/>
      <c r="W2225" s="34"/>
      <c r="X2225" s="34"/>
      <c r="Y2225" s="34"/>
      <c r="Z2225" s="34"/>
      <c r="AA2225" s="34"/>
      <c r="AB2225" s="34"/>
      <c r="AC2225" s="34"/>
      <c r="AD2225" s="34"/>
      <c r="AE2225" s="34"/>
      <c r="AF2225" s="34"/>
      <c r="AG2225" s="34"/>
      <c r="AH2225" s="34"/>
      <c r="AI2225" s="34"/>
      <c r="AJ2225" s="34"/>
      <c r="AK2225" s="34"/>
      <c r="AL2225" s="34"/>
      <c r="AM2225" s="34"/>
      <c r="AN2225" s="34"/>
      <c r="AO2225" s="34"/>
      <c r="AP2225" s="34"/>
      <c r="AQ2225" s="34"/>
      <c r="AR2225" s="34"/>
      <c r="AS2225" s="34"/>
      <c r="AT2225" s="34"/>
      <c r="AU2225" s="34"/>
      <c r="AV2225" s="34"/>
      <c r="AW2225" s="34"/>
      <c r="AX2225" s="34"/>
      <c r="AY2225" s="34"/>
      <c r="AZ2225" s="34"/>
      <c r="BA2225" s="34"/>
      <c r="BB2225" s="34"/>
      <c r="BC2225" s="34"/>
    </row>
    <row r="2226" spans="1:55">
      <c r="A2226" s="34"/>
      <c r="B2226" s="34"/>
      <c r="C2226" s="34"/>
      <c r="D2226" s="34"/>
      <c r="E2226" s="34"/>
      <c r="F2226" s="34"/>
      <c r="G2226" s="34"/>
      <c r="H2226" s="34"/>
      <c r="I2226" s="34"/>
      <c r="J2226" s="34"/>
      <c r="K2226" s="34"/>
      <c r="L2226" s="34"/>
      <c r="M2226" s="34"/>
      <c r="N2226" s="34"/>
      <c r="O2226" s="34"/>
      <c r="P2226" s="34"/>
      <c r="Q2226" s="34"/>
      <c r="R2226" s="34"/>
      <c r="S2226" s="34"/>
      <c r="T2226" s="34"/>
      <c r="U2226" s="34"/>
      <c r="V2226" s="34"/>
      <c r="W2226" s="34"/>
      <c r="X2226" s="34"/>
      <c r="Y2226" s="34"/>
      <c r="Z2226" s="34"/>
      <c r="AA2226" s="34"/>
      <c r="AB2226" s="34"/>
      <c r="AC2226" s="34"/>
      <c r="AD2226" s="34"/>
      <c r="AE2226" s="34"/>
      <c r="AF2226" s="34"/>
      <c r="AG2226" s="34"/>
      <c r="AH2226" s="34"/>
      <c r="AI2226" s="34"/>
      <c r="AJ2226" s="34"/>
      <c r="AK2226" s="34"/>
      <c r="AL2226" s="34"/>
      <c r="AM2226" s="34"/>
      <c r="AN2226" s="34"/>
      <c r="AO2226" s="34"/>
      <c r="AP2226" s="34"/>
      <c r="AQ2226" s="34"/>
      <c r="AR2226" s="34"/>
      <c r="AS2226" s="34"/>
      <c r="AT2226" s="34"/>
      <c r="AU2226" s="34"/>
      <c r="AV2226" s="34"/>
      <c r="AW2226" s="34"/>
      <c r="AX2226" s="34"/>
      <c r="AY2226" s="34"/>
      <c r="AZ2226" s="34"/>
      <c r="BA2226" s="34"/>
      <c r="BB2226" s="34"/>
      <c r="BC2226" s="34"/>
    </row>
    <row r="2227" spans="1:55">
      <c r="A2227" s="34"/>
      <c r="B2227" s="34"/>
      <c r="C2227" s="34"/>
      <c r="D2227" s="34"/>
      <c r="E2227" s="34"/>
      <c r="F2227" s="34"/>
      <c r="G2227" s="34"/>
      <c r="H2227" s="34"/>
      <c r="I2227" s="34"/>
      <c r="J2227" s="34"/>
      <c r="K2227" s="34"/>
      <c r="L2227" s="34"/>
      <c r="M2227" s="34"/>
      <c r="N2227" s="34"/>
      <c r="O2227" s="34"/>
      <c r="P2227" s="34"/>
      <c r="Q2227" s="34"/>
      <c r="R2227" s="34"/>
      <c r="S2227" s="34"/>
      <c r="T2227" s="34"/>
      <c r="U2227" s="34"/>
      <c r="V2227" s="34"/>
      <c r="W2227" s="34"/>
      <c r="X2227" s="34"/>
      <c r="Y2227" s="34"/>
      <c r="Z2227" s="34"/>
      <c r="AA2227" s="34"/>
      <c r="AB2227" s="34"/>
      <c r="AC2227" s="34"/>
      <c r="AD2227" s="34"/>
      <c r="AE2227" s="34"/>
      <c r="AF2227" s="34"/>
      <c r="AG2227" s="34"/>
      <c r="AH2227" s="34"/>
      <c r="AI2227" s="34"/>
      <c r="AJ2227" s="34"/>
      <c r="AK2227" s="34"/>
      <c r="AL2227" s="34"/>
      <c r="AM2227" s="34"/>
      <c r="AN2227" s="34"/>
      <c r="AO2227" s="34"/>
      <c r="AP2227" s="34"/>
      <c r="AQ2227" s="34"/>
      <c r="AR2227" s="34"/>
      <c r="AS2227" s="34"/>
      <c r="AT2227" s="34"/>
      <c r="AU2227" s="34"/>
      <c r="AV2227" s="34"/>
      <c r="AW2227" s="34"/>
      <c r="AX2227" s="34"/>
      <c r="AY2227" s="34"/>
      <c r="AZ2227" s="34"/>
      <c r="BA2227" s="34"/>
      <c r="BB2227" s="34"/>
      <c r="BC2227" s="34"/>
    </row>
    <row r="2228" spans="1:55">
      <c r="A2228" s="34"/>
      <c r="B2228" s="34"/>
      <c r="C2228" s="34"/>
      <c r="D2228" s="34"/>
      <c r="E2228" s="34"/>
      <c r="F2228" s="34"/>
      <c r="G2228" s="34"/>
      <c r="H2228" s="34"/>
      <c r="I2228" s="34"/>
      <c r="J2228" s="34"/>
      <c r="K2228" s="34"/>
      <c r="L2228" s="34"/>
      <c r="M2228" s="34"/>
      <c r="N2228" s="34"/>
      <c r="O2228" s="34"/>
      <c r="P2228" s="34"/>
      <c r="Q2228" s="34"/>
      <c r="R2228" s="34"/>
      <c r="S2228" s="34"/>
      <c r="T2228" s="34"/>
      <c r="U2228" s="34"/>
      <c r="V2228" s="34"/>
      <c r="W2228" s="34"/>
      <c r="X2228" s="34"/>
      <c r="Y2228" s="34"/>
      <c r="Z2228" s="34"/>
      <c r="AA2228" s="34"/>
      <c r="AB2228" s="34"/>
      <c r="AC2228" s="34"/>
      <c r="AD2228" s="34"/>
      <c r="AE2228" s="34"/>
      <c r="AF2228" s="34"/>
      <c r="AG2228" s="34"/>
      <c r="AH2228" s="34"/>
      <c r="AI2228" s="34"/>
      <c r="AJ2228" s="34"/>
      <c r="AK2228" s="34"/>
      <c r="AL2228" s="34"/>
      <c r="AM2228" s="34"/>
      <c r="AN2228" s="34"/>
      <c r="AO2228" s="34"/>
      <c r="AP2228" s="34"/>
      <c r="AQ2228" s="34"/>
      <c r="AR2228" s="34"/>
      <c r="AS2228" s="34"/>
      <c r="AT2228" s="34"/>
      <c r="AU2228" s="34"/>
      <c r="AV2228" s="34"/>
      <c r="AW2228" s="34"/>
      <c r="AX2228" s="34"/>
      <c r="AY2228" s="34"/>
      <c r="AZ2228" s="34"/>
      <c r="BA2228" s="34"/>
      <c r="BB2228" s="34"/>
      <c r="BC2228" s="34"/>
    </row>
    <row r="2229" spans="1:55">
      <c r="A2229" s="34"/>
      <c r="B2229" s="34"/>
      <c r="C2229" s="34"/>
      <c r="D2229" s="34"/>
      <c r="E2229" s="34"/>
      <c r="F2229" s="34"/>
      <c r="G2229" s="34"/>
      <c r="H2229" s="34"/>
      <c r="I2229" s="34"/>
      <c r="J2229" s="34"/>
      <c r="K2229" s="34"/>
      <c r="L2229" s="34"/>
      <c r="M2229" s="34"/>
      <c r="N2229" s="34"/>
      <c r="O2229" s="34"/>
      <c r="P2229" s="34"/>
      <c r="Q2229" s="34"/>
      <c r="R2229" s="34"/>
      <c r="S2229" s="34"/>
      <c r="T2229" s="34"/>
      <c r="U2229" s="34"/>
      <c r="V2229" s="34"/>
      <c r="W2229" s="34"/>
      <c r="X2229" s="34"/>
      <c r="Y2229" s="34"/>
      <c r="Z2229" s="34"/>
      <c r="AA2229" s="34"/>
      <c r="AB2229" s="34"/>
      <c r="AC2229" s="34"/>
      <c r="AD2229" s="34"/>
      <c r="AE2229" s="34"/>
      <c r="AF2229" s="34"/>
      <c r="AG2229" s="34"/>
      <c r="AH2229" s="34"/>
      <c r="AI2229" s="34"/>
      <c r="AJ2229" s="34"/>
      <c r="AK2229" s="34"/>
      <c r="AL2229" s="34"/>
      <c r="AM2229" s="34"/>
      <c r="AN2229" s="34"/>
      <c r="AO2229" s="34"/>
      <c r="AP2229" s="34"/>
      <c r="AQ2229" s="34"/>
      <c r="AR2229" s="34"/>
      <c r="AS2229" s="34"/>
      <c r="AT2229" s="34"/>
      <c r="AU2229" s="34"/>
      <c r="AV2229" s="34"/>
      <c r="AW2229" s="34"/>
      <c r="AX2229" s="34"/>
      <c r="AY2229" s="34"/>
      <c r="AZ2229" s="34"/>
      <c r="BA2229" s="34"/>
      <c r="BB2229" s="34"/>
      <c r="BC2229" s="34"/>
    </row>
    <row r="2230" spans="1:55">
      <c r="A2230" s="34"/>
      <c r="B2230" s="34"/>
      <c r="C2230" s="34"/>
      <c r="D2230" s="34"/>
      <c r="E2230" s="34"/>
      <c r="F2230" s="34"/>
      <c r="G2230" s="34"/>
      <c r="H2230" s="34"/>
      <c r="I2230" s="34"/>
      <c r="J2230" s="34"/>
      <c r="K2230" s="34"/>
      <c r="L2230" s="34"/>
      <c r="M2230" s="34"/>
      <c r="N2230" s="34"/>
      <c r="O2230" s="34"/>
      <c r="P2230" s="34"/>
      <c r="Q2230" s="34"/>
      <c r="R2230" s="34"/>
      <c r="S2230" s="34"/>
      <c r="T2230" s="34"/>
      <c r="U2230" s="34"/>
      <c r="V2230" s="34"/>
      <c r="W2230" s="34"/>
      <c r="X2230" s="34"/>
      <c r="Y2230" s="34"/>
      <c r="Z2230" s="34"/>
      <c r="AA2230" s="34"/>
      <c r="AB2230" s="34"/>
      <c r="AC2230" s="34"/>
      <c r="AD2230" s="34"/>
      <c r="AE2230" s="34"/>
      <c r="AF2230" s="34"/>
      <c r="AG2230" s="34"/>
      <c r="AH2230" s="34"/>
      <c r="AI2230" s="34"/>
      <c r="AJ2230" s="34"/>
      <c r="AK2230" s="34"/>
      <c r="AL2230" s="34"/>
      <c r="AM2230" s="34"/>
      <c r="AN2230" s="34"/>
      <c r="AO2230" s="34"/>
      <c r="AP2230" s="34"/>
      <c r="AQ2230" s="34"/>
      <c r="AR2230" s="34"/>
      <c r="AS2230" s="34"/>
      <c r="AT2230" s="34"/>
      <c r="AU2230" s="34"/>
      <c r="AV2230" s="34"/>
      <c r="AW2230" s="34"/>
      <c r="AX2230" s="34"/>
      <c r="AY2230" s="34"/>
      <c r="AZ2230" s="34"/>
      <c r="BA2230" s="34"/>
      <c r="BB2230" s="34"/>
      <c r="BC2230" s="34"/>
    </row>
    <row r="2231" spans="1:55">
      <c r="A2231" s="34"/>
      <c r="B2231" s="34"/>
      <c r="C2231" s="34"/>
      <c r="D2231" s="34"/>
      <c r="E2231" s="34"/>
      <c r="F2231" s="34"/>
      <c r="G2231" s="34"/>
      <c r="H2231" s="34"/>
      <c r="I2231" s="34"/>
      <c r="J2231" s="34"/>
      <c r="K2231" s="34"/>
      <c r="L2231" s="34"/>
      <c r="M2231" s="34"/>
      <c r="N2231" s="34"/>
      <c r="O2231" s="34"/>
      <c r="P2231" s="34"/>
      <c r="Q2231" s="34"/>
      <c r="R2231" s="34"/>
      <c r="S2231" s="34"/>
      <c r="T2231" s="34"/>
      <c r="U2231" s="34"/>
      <c r="V2231" s="34"/>
      <c r="W2231" s="34"/>
      <c r="X2231" s="34"/>
      <c r="Y2231" s="34"/>
      <c r="Z2231" s="34"/>
      <c r="AA2231" s="34"/>
      <c r="AB2231" s="34"/>
      <c r="AC2231" s="34"/>
      <c r="AD2231" s="34"/>
      <c r="AE2231" s="34"/>
      <c r="AF2231" s="34"/>
      <c r="AG2231" s="34"/>
      <c r="AH2231" s="34"/>
      <c r="AI2231" s="34"/>
      <c r="AJ2231" s="34"/>
      <c r="AK2231" s="34"/>
      <c r="AL2231" s="34"/>
      <c r="AM2231" s="34"/>
      <c r="AN2231" s="34"/>
      <c r="AO2231" s="34"/>
      <c r="AP2231" s="34"/>
      <c r="AQ2231" s="34"/>
      <c r="AR2231" s="34"/>
      <c r="AS2231" s="34"/>
      <c r="AT2231" s="34"/>
      <c r="AU2231" s="34"/>
      <c r="AV2231" s="34"/>
      <c r="AW2231" s="34"/>
      <c r="AX2231" s="34"/>
      <c r="AY2231" s="34"/>
      <c r="AZ2231" s="34"/>
      <c r="BA2231" s="34"/>
      <c r="BB2231" s="34"/>
      <c r="BC2231" s="34"/>
    </row>
    <row r="2232" spans="1:55">
      <c r="A2232" s="34"/>
      <c r="B2232" s="34"/>
      <c r="C2232" s="34"/>
      <c r="D2232" s="34"/>
      <c r="E2232" s="34"/>
      <c r="F2232" s="34"/>
      <c r="G2232" s="34"/>
      <c r="H2232" s="34"/>
      <c r="I2232" s="34"/>
      <c r="J2232" s="34"/>
      <c r="K2232" s="34"/>
      <c r="L2232" s="34"/>
      <c r="M2232" s="34"/>
      <c r="N2232" s="34"/>
      <c r="O2232" s="34"/>
      <c r="P2232" s="34"/>
      <c r="Q2232" s="34"/>
      <c r="R2232" s="34"/>
      <c r="S2232" s="34"/>
      <c r="T2232" s="34"/>
      <c r="U2232" s="34"/>
      <c r="V2232" s="34"/>
      <c r="W2232" s="34"/>
      <c r="X2232" s="34"/>
      <c r="Y2232" s="34"/>
      <c r="Z2232" s="34"/>
      <c r="AA2232" s="34"/>
      <c r="AB2232" s="34"/>
      <c r="AC2232" s="34"/>
      <c r="AD2232" s="34"/>
      <c r="AE2232" s="34"/>
      <c r="AF2232" s="34"/>
      <c r="AG2232" s="34"/>
      <c r="AH2232" s="34"/>
      <c r="AI2232" s="34"/>
      <c r="AJ2232" s="34"/>
      <c r="AK2232" s="34"/>
      <c r="AL2232" s="34"/>
      <c r="AM2232" s="34"/>
      <c r="AN2232" s="34"/>
      <c r="AO2232" s="34"/>
      <c r="AP2232" s="34"/>
      <c r="AQ2232" s="34"/>
      <c r="AR2232" s="34"/>
      <c r="AS2232" s="34"/>
      <c r="AT2232" s="34"/>
      <c r="AU2232" s="34"/>
      <c r="AV2232" s="34"/>
      <c r="AW2232" s="34"/>
      <c r="AX2232" s="34"/>
      <c r="AY2232" s="34"/>
      <c r="AZ2232" s="34"/>
      <c r="BA2232" s="34"/>
      <c r="BB2232" s="34"/>
      <c r="BC2232" s="34"/>
    </row>
    <row r="2233" spans="1:55">
      <c r="A2233" s="34"/>
      <c r="B2233" s="34"/>
      <c r="C2233" s="34"/>
      <c r="D2233" s="34"/>
      <c r="E2233" s="34"/>
      <c r="F2233" s="34"/>
      <c r="G2233" s="34"/>
      <c r="H2233" s="34"/>
      <c r="I2233" s="34"/>
      <c r="J2233" s="34"/>
      <c r="K2233" s="34"/>
      <c r="L2233" s="34"/>
      <c r="M2233" s="34"/>
      <c r="N2233" s="34"/>
      <c r="O2233" s="34"/>
      <c r="P2233" s="34"/>
      <c r="Q2233" s="34"/>
      <c r="R2233" s="34"/>
      <c r="S2233" s="34"/>
      <c r="T2233" s="34"/>
      <c r="U2233" s="34"/>
      <c r="V2233" s="34"/>
      <c r="W2233" s="34"/>
      <c r="X2233" s="34"/>
      <c r="Y2233" s="34"/>
      <c r="Z2233" s="34"/>
      <c r="AA2233" s="34"/>
      <c r="AB2233" s="34"/>
      <c r="AC2233" s="34"/>
      <c r="AD2233" s="34"/>
      <c r="AE2233" s="34"/>
      <c r="AF2233" s="34"/>
      <c r="AG2233" s="34"/>
      <c r="AH2233" s="34"/>
      <c r="AI2233" s="34"/>
      <c r="AJ2233" s="34"/>
      <c r="AK2233" s="34"/>
      <c r="AL2233" s="34"/>
      <c r="AM2233" s="34"/>
      <c r="AN2233" s="34"/>
      <c r="AO2233" s="34"/>
      <c r="AP2233" s="34"/>
      <c r="AQ2233" s="34"/>
      <c r="AR2233" s="34"/>
      <c r="AS2233" s="34"/>
      <c r="AT2233" s="34"/>
      <c r="AU2233" s="34"/>
      <c r="AV2233" s="34"/>
      <c r="AW2233" s="34"/>
      <c r="AX2233" s="34"/>
      <c r="AY2233" s="34"/>
      <c r="AZ2233" s="34"/>
      <c r="BA2233" s="34"/>
      <c r="BB2233" s="34"/>
      <c r="BC2233" s="34"/>
    </row>
    <row r="2234" spans="1:55">
      <c r="A2234" s="34"/>
      <c r="B2234" s="34"/>
      <c r="C2234" s="34"/>
      <c r="D2234" s="34"/>
      <c r="E2234" s="34"/>
      <c r="F2234" s="34"/>
      <c r="G2234" s="34"/>
      <c r="H2234" s="34"/>
      <c r="I2234" s="34"/>
      <c r="J2234" s="34"/>
      <c r="K2234" s="34"/>
      <c r="L2234" s="34"/>
      <c r="M2234" s="34"/>
      <c r="N2234" s="34"/>
      <c r="O2234" s="34"/>
      <c r="P2234" s="34"/>
      <c r="Q2234" s="34"/>
      <c r="R2234" s="34"/>
      <c r="S2234" s="34"/>
      <c r="T2234" s="34"/>
      <c r="U2234" s="34"/>
      <c r="V2234" s="34"/>
      <c r="W2234" s="34"/>
      <c r="X2234" s="34"/>
      <c r="Y2234" s="34"/>
      <c r="Z2234" s="34"/>
      <c r="AA2234" s="34"/>
      <c r="AB2234" s="34"/>
      <c r="AC2234" s="34"/>
      <c r="AD2234" s="34"/>
      <c r="AE2234" s="34"/>
      <c r="AF2234" s="34"/>
      <c r="AG2234" s="34"/>
      <c r="AH2234" s="34"/>
      <c r="AI2234" s="34"/>
      <c r="AJ2234" s="34"/>
      <c r="AK2234" s="34"/>
      <c r="AL2234" s="34"/>
      <c r="AM2234" s="34"/>
      <c r="AN2234" s="34"/>
      <c r="AO2234" s="34"/>
      <c r="AP2234" s="34"/>
      <c r="AQ2234" s="34"/>
      <c r="AR2234" s="34"/>
      <c r="AS2234" s="34"/>
      <c r="AT2234" s="34"/>
      <c r="AU2234" s="34"/>
      <c r="AV2234" s="34"/>
      <c r="AW2234" s="34"/>
      <c r="AX2234" s="34"/>
      <c r="AY2234" s="34"/>
      <c r="AZ2234" s="34"/>
      <c r="BA2234" s="34"/>
      <c r="BB2234" s="34"/>
      <c r="BC2234" s="34"/>
    </row>
    <row r="2235" spans="1:55">
      <c r="A2235" s="34"/>
      <c r="B2235" s="34"/>
      <c r="C2235" s="34"/>
      <c r="D2235" s="34"/>
      <c r="E2235" s="34"/>
      <c r="F2235" s="34"/>
      <c r="G2235" s="34"/>
      <c r="H2235" s="34"/>
      <c r="I2235" s="34"/>
      <c r="J2235" s="34"/>
      <c r="K2235" s="34"/>
      <c r="L2235" s="34"/>
      <c r="M2235" s="34"/>
      <c r="N2235" s="34"/>
      <c r="O2235" s="34"/>
      <c r="P2235" s="34"/>
      <c r="Q2235" s="34"/>
      <c r="R2235" s="34"/>
      <c r="S2235" s="34"/>
      <c r="T2235" s="34"/>
      <c r="U2235" s="34"/>
      <c r="V2235" s="34"/>
      <c r="W2235" s="34"/>
      <c r="X2235" s="34"/>
      <c r="Y2235" s="34"/>
      <c r="Z2235" s="34"/>
      <c r="AA2235" s="34"/>
      <c r="AB2235" s="34"/>
      <c r="AC2235" s="34"/>
      <c r="AD2235" s="34"/>
      <c r="AE2235" s="34"/>
      <c r="AF2235" s="34"/>
      <c r="AG2235" s="34"/>
      <c r="AH2235" s="34"/>
      <c r="AI2235" s="34"/>
      <c r="AJ2235" s="34"/>
      <c r="AK2235" s="34"/>
      <c r="AL2235" s="34"/>
      <c r="AM2235" s="34"/>
      <c r="AN2235" s="34"/>
      <c r="AO2235" s="34"/>
      <c r="AP2235" s="34"/>
      <c r="AQ2235" s="34"/>
      <c r="AR2235" s="34"/>
      <c r="AS2235" s="34"/>
      <c r="AT2235" s="34"/>
      <c r="AU2235" s="34"/>
      <c r="AV2235" s="34"/>
      <c r="AW2235" s="34"/>
      <c r="AX2235" s="34"/>
      <c r="AY2235" s="34"/>
      <c r="AZ2235" s="34"/>
      <c r="BA2235" s="34"/>
      <c r="BB2235" s="34"/>
      <c r="BC2235" s="34"/>
    </row>
    <row r="2236" spans="1:55">
      <c r="A2236" s="34"/>
      <c r="B2236" s="34"/>
      <c r="C2236" s="34"/>
      <c r="D2236" s="34"/>
      <c r="E2236" s="34"/>
      <c r="F2236" s="34"/>
      <c r="G2236" s="34"/>
      <c r="H2236" s="34"/>
      <c r="I2236" s="34"/>
      <c r="J2236" s="34"/>
      <c r="K2236" s="34"/>
      <c r="L2236" s="34"/>
      <c r="M2236" s="34"/>
      <c r="N2236" s="34"/>
      <c r="O2236" s="34"/>
      <c r="P2236" s="34"/>
      <c r="Q2236" s="34"/>
      <c r="R2236" s="34"/>
      <c r="S2236" s="34"/>
      <c r="T2236" s="34"/>
      <c r="U2236" s="34"/>
      <c r="V2236" s="34"/>
      <c r="W2236" s="34"/>
      <c r="X2236" s="34"/>
      <c r="Y2236" s="34"/>
      <c r="Z2236" s="34"/>
      <c r="AA2236" s="34"/>
      <c r="AB2236" s="34"/>
      <c r="AC2236" s="34"/>
      <c r="AD2236" s="34"/>
      <c r="AE2236" s="34"/>
      <c r="AF2236" s="34"/>
      <c r="AG2236" s="34"/>
      <c r="AH2236" s="34"/>
      <c r="AI2236" s="34"/>
      <c r="AJ2236" s="34"/>
      <c r="AK2236" s="34"/>
      <c r="AL2236" s="34"/>
      <c r="AM2236" s="34"/>
      <c r="AN2236" s="34"/>
      <c r="AO2236" s="34"/>
      <c r="AP2236" s="34"/>
      <c r="AQ2236" s="34"/>
      <c r="AR2236" s="34"/>
      <c r="AS2236" s="34"/>
      <c r="AT2236" s="34"/>
      <c r="AU2236" s="34"/>
      <c r="AV2236" s="34"/>
      <c r="AW2236" s="34"/>
      <c r="AX2236" s="34"/>
      <c r="AY2236" s="34"/>
      <c r="AZ2236" s="34"/>
      <c r="BA2236" s="34"/>
      <c r="BB2236" s="34"/>
      <c r="BC2236" s="34"/>
    </row>
    <row r="2237" spans="1:55">
      <c r="A2237" s="34"/>
      <c r="B2237" s="34"/>
      <c r="C2237" s="34"/>
      <c r="D2237" s="34"/>
      <c r="E2237" s="34"/>
      <c r="F2237" s="34"/>
      <c r="G2237" s="34"/>
      <c r="H2237" s="34"/>
      <c r="I2237" s="34"/>
      <c r="J2237" s="34"/>
      <c r="K2237" s="34"/>
      <c r="L2237" s="34"/>
      <c r="M2237" s="34"/>
      <c r="N2237" s="34"/>
      <c r="O2237" s="34"/>
      <c r="P2237" s="34"/>
      <c r="Q2237" s="34"/>
      <c r="R2237" s="34"/>
      <c r="S2237" s="34"/>
      <c r="T2237" s="34"/>
      <c r="U2237" s="34"/>
      <c r="V2237" s="34"/>
      <c r="W2237" s="34"/>
      <c r="X2237" s="34"/>
      <c r="Y2237" s="34"/>
      <c r="Z2237" s="34"/>
      <c r="AA2237" s="34"/>
      <c r="AB2237" s="34"/>
      <c r="AC2237" s="34"/>
      <c r="AD2237" s="34"/>
      <c r="AE2237" s="34"/>
      <c r="AF2237" s="34"/>
      <c r="AG2237" s="34"/>
      <c r="AH2237" s="34"/>
      <c r="AI2237" s="34"/>
      <c r="AJ2237" s="34"/>
      <c r="AK2237" s="34"/>
      <c r="AL2237" s="34"/>
      <c r="AM2237" s="34"/>
      <c r="AN2237" s="34"/>
      <c r="AO2237" s="34"/>
      <c r="AP2237" s="34"/>
      <c r="AQ2237" s="34"/>
      <c r="AR2237" s="34"/>
      <c r="AS2237" s="34"/>
      <c r="AT2237" s="34"/>
      <c r="AU2237" s="34"/>
      <c r="AV2237" s="34"/>
      <c r="AW2237" s="34"/>
      <c r="AX2237" s="34"/>
      <c r="AY2237" s="34"/>
      <c r="AZ2237" s="34"/>
      <c r="BA2237" s="34"/>
      <c r="BB2237" s="34"/>
      <c r="BC2237" s="34"/>
    </row>
    <row r="2238" spans="1:55">
      <c r="A2238" s="34"/>
      <c r="B2238" s="34"/>
      <c r="C2238" s="34"/>
      <c r="D2238" s="34"/>
      <c r="E2238" s="34"/>
      <c r="F2238" s="34"/>
      <c r="G2238" s="34"/>
      <c r="H2238" s="34"/>
      <c r="I2238" s="34"/>
      <c r="J2238" s="34"/>
      <c r="K2238" s="34"/>
      <c r="L2238" s="34"/>
      <c r="M2238" s="34"/>
      <c r="N2238" s="34"/>
      <c r="O2238" s="34"/>
      <c r="P2238" s="34"/>
      <c r="Q2238" s="34"/>
      <c r="R2238" s="34"/>
      <c r="S2238" s="34"/>
      <c r="T2238" s="34"/>
      <c r="U2238" s="34"/>
      <c r="V2238" s="34"/>
      <c r="W2238" s="34"/>
      <c r="X2238" s="34"/>
      <c r="Y2238" s="34"/>
      <c r="Z2238" s="34"/>
      <c r="AA2238" s="34"/>
      <c r="AB2238" s="34"/>
      <c r="AC2238" s="34"/>
      <c r="AD2238" s="34"/>
      <c r="AE2238" s="34"/>
      <c r="AF2238" s="34"/>
      <c r="AG2238" s="34"/>
      <c r="AH2238" s="34"/>
      <c r="AI2238" s="34"/>
      <c r="AJ2238" s="34"/>
      <c r="AK2238" s="34"/>
      <c r="AL2238" s="34"/>
      <c r="AM2238" s="34"/>
      <c r="AN2238" s="34"/>
      <c r="AO2238" s="34"/>
      <c r="AP2238" s="34"/>
      <c r="AQ2238" s="34"/>
      <c r="AR2238" s="34"/>
      <c r="AS2238" s="34"/>
      <c r="AT2238" s="34"/>
      <c r="AU2238" s="34"/>
      <c r="AV2238" s="34"/>
      <c r="AW2238" s="34"/>
      <c r="AX2238" s="34"/>
      <c r="AY2238" s="34"/>
      <c r="AZ2238" s="34"/>
      <c r="BA2238" s="34"/>
      <c r="BB2238" s="34"/>
      <c r="BC2238" s="34"/>
    </row>
    <row r="2239" spans="1:55">
      <c r="A2239" s="34"/>
      <c r="B2239" s="34"/>
      <c r="C2239" s="34"/>
      <c r="D2239" s="34"/>
      <c r="E2239" s="34"/>
      <c r="F2239" s="34"/>
      <c r="G2239" s="34"/>
      <c r="H2239" s="34"/>
      <c r="I2239" s="34"/>
      <c r="J2239" s="34"/>
      <c r="K2239" s="34"/>
      <c r="L2239" s="34"/>
      <c r="M2239" s="34"/>
      <c r="N2239" s="34"/>
      <c r="O2239" s="34"/>
      <c r="P2239" s="34"/>
      <c r="Q2239" s="34"/>
      <c r="R2239" s="34"/>
      <c r="S2239" s="34"/>
      <c r="T2239" s="34"/>
      <c r="U2239" s="34"/>
      <c r="V2239" s="34"/>
      <c r="W2239" s="34"/>
      <c r="X2239" s="34"/>
      <c r="Y2239" s="34"/>
      <c r="Z2239" s="34"/>
      <c r="AA2239" s="34"/>
      <c r="AB2239" s="34"/>
      <c r="AC2239" s="34"/>
      <c r="AD2239" s="34"/>
      <c r="AE2239" s="34"/>
      <c r="AF2239" s="34"/>
      <c r="AG2239" s="34"/>
      <c r="AH2239" s="34"/>
      <c r="AI2239" s="34"/>
      <c r="AJ2239" s="34"/>
      <c r="AK2239" s="34"/>
      <c r="AL2239" s="34"/>
      <c r="AM2239" s="34"/>
      <c r="AN2239" s="34"/>
      <c r="AO2239" s="34"/>
      <c r="AP2239" s="34"/>
      <c r="AQ2239" s="34"/>
      <c r="AR2239" s="34"/>
      <c r="AS2239" s="34"/>
      <c r="AT2239" s="34"/>
      <c r="AU2239" s="34"/>
      <c r="AV2239" s="34"/>
      <c r="AW2239" s="34"/>
      <c r="AX2239" s="34"/>
      <c r="AY2239" s="34"/>
      <c r="AZ2239" s="34"/>
      <c r="BA2239" s="34"/>
      <c r="BB2239" s="34"/>
      <c r="BC2239" s="34"/>
    </row>
    <row r="2240" spans="1:55">
      <c r="A2240" s="34"/>
      <c r="B2240" s="34"/>
      <c r="C2240" s="34"/>
      <c r="D2240" s="34"/>
      <c r="E2240" s="34"/>
      <c r="F2240" s="34"/>
      <c r="G2240" s="34"/>
      <c r="H2240" s="34"/>
      <c r="I2240" s="34"/>
      <c r="J2240" s="34"/>
      <c r="K2240" s="34"/>
      <c r="L2240" s="34"/>
      <c r="M2240" s="34"/>
      <c r="N2240" s="34"/>
      <c r="O2240" s="34"/>
      <c r="P2240" s="34"/>
      <c r="Q2240" s="34"/>
      <c r="R2240" s="34"/>
      <c r="S2240" s="34"/>
      <c r="T2240" s="34"/>
      <c r="U2240" s="34"/>
      <c r="V2240" s="34"/>
      <c r="W2240" s="34"/>
      <c r="X2240" s="34"/>
      <c r="Y2240" s="34"/>
      <c r="Z2240" s="34"/>
      <c r="AA2240" s="34"/>
      <c r="AB2240" s="34"/>
      <c r="AC2240" s="34"/>
      <c r="AD2240" s="34"/>
      <c r="AE2240" s="34"/>
      <c r="AF2240" s="34"/>
      <c r="AG2240" s="34"/>
      <c r="AH2240" s="34"/>
      <c r="AI2240" s="34"/>
      <c r="AJ2240" s="34"/>
      <c r="AK2240" s="34"/>
      <c r="AL2240" s="34"/>
      <c r="AM2240" s="34"/>
      <c r="AN2240" s="34"/>
      <c r="AO2240" s="34"/>
      <c r="AP2240" s="34"/>
      <c r="AQ2240" s="34"/>
      <c r="AR2240" s="34"/>
      <c r="AS2240" s="34"/>
      <c r="AT2240" s="34"/>
      <c r="AU2240" s="34"/>
      <c r="AV2240" s="34"/>
      <c r="AW2240" s="34"/>
      <c r="AX2240" s="34"/>
      <c r="AY2240" s="34"/>
      <c r="AZ2240" s="34"/>
      <c r="BA2240" s="34"/>
      <c r="BB2240" s="34"/>
      <c r="BC2240" s="34"/>
    </row>
    <row r="2241" spans="1:55">
      <c r="A2241" s="34"/>
      <c r="B2241" s="34"/>
      <c r="C2241" s="34"/>
      <c r="D2241" s="34"/>
      <c r="E2241" s="34"/>
      <c r="F2241" s="34"/>
      <c r="G2241" s="34"/>
      <c r="H2241" s="34"/>
      <c r="I2241" s="34"/>
      <c r="J2241" s="34"/>
      <c r="K2241" s="34"/>
      <c r="L2241" s="34"/>
      <c r="M2241" s="34"/>
      <c r="N2241" s="34"/>
      <c r="O2241" s="34"/>
      <c r="P2241" s="34"/>
      <c r="Q2241" s="34"/>
      <c r="R2241" s="34"/>
      <c r="S2241" s="34"/>
      <c r="T2241" s="34"/>
      <c r="U2241" s="34"/>
      <c r="V2241" s="34"/>
      <c r="W2241" s="34"/>
      <c r="X2241" s="34"/>
      <c r="Y2241" s="34"/>
      <c r="Z2241" s="34"/>
      <c r="AA2241" s="34"/>
      <c r="AB2241" s="34"/>
      <c r="AC2241" s="34"/>
      <c r="AD2241" s="34"/>
      <c r="AE2241" s="34"/>
      <c r="AF2241" s="34"/>
      <c r="AG2241" s="34"/>
      <c r="AH2241" s="34"/>
      <c r="AI2241" s="34"/>
      <c r="AJ2241" s="34"/>
      <c r="AK2241" s="34"/>
      <c r="AL2241" s="34"/>
      <c r="AM2241" s="34"/>
      <c r="AN2241" s="34"/>
      <c r="AO2241" s="34"/>
      <c r="AP2241" s="34"/>
      <c r="AQ2241" s="34"/>
      <c r="AR2241" s="34"/>
      <c r="AS2241" s="34"/>
      <c r="AT2241" s="34"/>
      <c r="AU2241" s="34"/>
      <c r="AV2241" s="34"/>
      <c r="AW2241" s="34"/>
      <c r="AX2241" s="34"/>
      <c r="AY2241" s="34"/>
      <c r="AZ2241" s="34"/>
      <c r="BA2241" s="34"/>
      <c r="BB2241" s="34"/>
      <c r="BC2241" s="34"/>
    </row>
    <row r="2242" spans="1:55">
      <c r="A2242" s="34"/>
      <c r="B2242" s="34"/>
      <c r="C2242" s="34"/>
      <c r="D2242" s="34"/>
      <c r="E2242" s="34"/>
      <c r="F2242" s="34"/>
      <c r="G2242" s="34"/>
      <c r="H2242" s="34"/>
      <c r="I2242" s="34"/>
      <c r="J2242" s="34"/>
      <c r="K2242" s="34"/>
      <c r="L2242" s="34"/>
      <c r="M2242" s="34"/>
      <c r="N2242" s="34"/>
      <c r="O2242" s="34"/>
      <c r="P2242" s="34"/>
      <c r="Q2242" s="34"/>
      <c r="R2242" s="34"/>
      <c r="S2242" s="34"/>
      <c r="T2242" s="34"/>
      <c r="U2242" s="34"/>
      <c r="V2242" s="34"/>
      <c r="W2242" s="34"/>
      <c r="X2242" s="34"/>
      <c r="Y2242" s="34"/>
      <c r="Z2242" s="34"/>
      <c r="AA2242" s="34"/>
      <c r="AB2242" s="34"/>
      <c r="AC2242" s="34"/>
      <c r="AD2242" s="34"/>
      <c r="AE2242" s="34"/>
      <c r="AF2242" s="34"/>
      <c r="AG2242" s="34"/>
      <c r="AH2242" s="34"/>
      <c r="AI2242" s="34"/>
      <c r="AJ2242" s="34"/>
      <c r="AK2242" s="34"/>
      <c r="AL2242" s="34"/>
      <c r="AM2242" s="34"/>
      <c r="AN2242" s="34"/>
      <c r="AO2242" s="34"/>
      <c r="AP2242" s="34"/>
      <c r="AQ2242" s="34"/>
      <c r="AR2242" s="34"/>
      <c r="AS2242" s="34"/>
      <c r="AT2242" s="34"/>
      <c r="AU2242" s="34"/>
      <c r="AV2242" s="34"/>
      <c r="AW2242" s="34"/>
      <c r="AX2242" s="34"/>
      <c r="AY2242" s="34"/>
      <c r="AZ2242" s="34"/>
      <c r="BA2242" s="34"/>
      <c r="BB2242" s="34"/>
      <c r="BC2242" s="34"/>
    </row>
    <row r="2243" spans="1:55">
      <c r="A2243" s="34"/>
      <c r="B2243" s="34"/>
      <c r="C2243" s="34"/>
      <c r="D2243" s="34"/>
      <c r="E2243" s="34"/>
      <c r="F2243" s="34"/>
      <c r="G2243" s="34"/>
      <c r="H2243" s="34"/>
      <c r="I2243" s="34"/>
      <c r="J2243" s="34"/>
      <c r="K2243" s="34"/>
      <c r="L2243" s="34"/>
      <c r="M2243" s="34"/>
      <c r="N2243" s="34"/>
      <c r="O2243" s="34"/>
      <c r="P2243" s="34"/>
      <c r="Q2243" s="34"/>
      <c r="R2243" s="34"/>
      <c r="S2243" s="34"/>
      <c r="T2243" s="34"/>
      <c r="U2243" s="34"/>
      <c r="V2243" s="34"/>
      <c r="W2243" s="34"/>
      <c r="X2243" s="34"/>
      <c r="Y2243" s="34"/>
      <c r="Z2243" s="34"/>
      <c r="AA2243" s="34"/>
      <c r="AB2243" s="34"/>
      <c r="AC2243" s="34"/>
      <c r="AD2243" s="34"/>
      <c r="AE2243" s="34"/>
      <c r="AF2243" s="34"/>
      <c r="AG2243" s="34"/>
      <c r="AH2243" s="34"/>
      <c r="AI2243" s="34"/>
      <c r="AJ2243" s="34"/>
      <c r="AK2243" s="34"/>
      <c r="AL2243" s="34"/>
      <c r="AM2243" s="34"/>
      <c r="AN2243" s="34"/>
      <c r="AO2243" s="34"/>
      <c r="AP2243" s="34"/>
      <c r="AQ2243" s="34"/>
      <c r="AR2243" s="34"/>
      <c r="AS2243" s="34"/>
      <c r="AT2243" s="34"/>
      <c r="AU2243" s="34"/>
      <c r="AV2243" s="34"/>
      <c r="AW2243" s="34"/>
      <c r="AX2243" s="34"/>
      <c r="AY2243" s="34"/>
      <c r="AZ2243" s="34"/>
      <c r="BA2243" s="34"/>
      <c r="BB2243" s="34"/>
      <c r="BC2243" s="34"/>
    </row>
    <row r="2244" spans="1:55">
      <c r="A2244" s="34"/>
      <c r="B2244" s="34"/>
      <c r="C2244" s="34"/>
      <c r="D2244" s="34"/>
      <c r="E2244" s="34"/>
      <c r="F2244" s="34"/>
      <c r="G2244" s="34"/>
      <c r="H2244" s="34"/>
      <c r="I2244" s="34"/>
      <c r="J2244" s="34"/>
      <c r="K2244" s="34"/>
      <c r="L2244" s="34"/>
      <c r="M2244" s="34"/>
      <c r="N2244" s="34"/>
      <c r="O2244" s="34"/>
      <c r="P2244" s="34"/>
      <c r="Q2244" s="34"/>
      <c r="R2244" s="34"/>
      <c r="S2244" s="34"/>
      <c r="T2244" s="34"/>
      <c r="U2244" s="34"/>
      <c r="V2244" s="34"/>
      <c r="W2244" s="34"/>
      <c r="X2244" s="34"/>
      <c r="Y2244" s="34"/>
      <c r="Z2244" s="34"/>
      <c r="AA2244" s="34"/>
      <c r="AB2244" s="34"/>
      <c r="AC2244" s="34"/>
      <c r="AD2244" s="34"/>
      <c r="AE2244" s="34"/>
      <c r="AF2244" s="34"/>
      <c r="AG2244" s="34"/>
      <c r="AH2244" s="34"/>
      <c r="AI2244" s="34"/>
      <c r="AJ2244" s="34"/>
      <c r="AK2244" s="34"/>
      <c r="AL2244" s="34"/>
      <c r="AM2244" s="34"/>
      <c r="AN2244" s="34"/>
      <c r="AO2244" s="34"/>
      <c r="AP2244" s="34"/>
      <c r="AQ2244" s="34"/>
      <c r="AR2244" s="34"/>
      <c r="AS2244" s="34"/>
      <c r="AT2244" s="34"/>
      <c r="AU2244" s="34"/>
      <c r="AV2244" s="34"/>
      <c r="AW2244" s="34"/>
      <c r="AX2244" s="34"/>
      <c r="AY2244" s="34"/>
      <c r="AZ2244" s="34"/>
      <c r="BA2244" s="34"/>
      <c r="BB2244" s="34"/>
      <c r="BC2244" s="34"/>
    </row>
    <row r="2245" spans="1:55">
      <c r="A2245" s="34"/>
      <c r="B2245" s="34"/>
      <c r="C2245" s="34"/>
      <c r="D2245" s="34"/>
      <c r="E2245" s="34"/>
      <c r="F2245" s="34"/>
      <c r="G2245" s="34"/>
      <c r="H2245" s="34"/>
      <c r="I2245" s="34"/>
      <c r="J2245" s="34"/>
      <c r="K2245" s="34"/>
      <c r="L2245" s="34"/>
      <c r="M2245" s="34"/>
      <c r="N2245" s="34"/>
      <c r="O2245" s="34"/>
      <c r="P2245" s="34"/>
      <c r="Q2245" s="34"/>
      <c r="R2245" s="34"/>
      <c r="S2245" s="34"/>
      <c r="T2245" s="34"/>
      <c r="U2245" s="34"/>
      <c r="V2245" s="34"/>
      <c r="W2245" s="34"/>
      <c r="X2245" s="34"/>
      <c r="Y2245" s="34"/>
      <c r="Z2245" s="34"/>
      <c r="AA2245" s="34"/>
      <c r="AB2245" s="34"/>
      <c r="AC2245" s="34"/>
      <c r="AD2245" s="34"/>
      <c r="AE2245" s="34"/>
      <c r="AF2245" s="34"/>
      <c r="AG2245" s="34"/>
      <c r="AH2245" s="34"/>
      <c r="AI2245" s="34"/>
      <c r="AJ2245" s="34"/>
      <c r="AK2245" s="34"/>
      <c r="AL2245" s="34"/>
      <c r="AM2245" s="34"/>
      <c r="AN2245" s="34"/>
      <c r="AO2245" s="34"/>
      <c r="AP2245" s="34"/>
      <c r="AQ2245" s="34"/>
      <c r="AR2245" s="34"/>
      <c r="AS2245" s="34"/>
      <c r="AT2245" s="34"/>
      <c r="AU2245" s="34"/>
      <c r="AV2245" s="34"/>
      <c r="AW2245" s="34"/>
      <c r="AX2245" s="34"/>
      <c r="AY2245" s="34"/>
      <c r="AZ2245" s="34"/>
      <c r="BA2245" s="34"/>
      <c r="BB2245" s="34"/>
      <c r="BC2245" s="34"/>
    </row>
    <row r="2246" spans="1:55">
      <c r="A2246" s="34"/>
      <c r="B2246" s="34"/>
      <c r="C2246" s="34"/>
      <c r="D2246" s="34"/>
      <c r="E2246" s="34"/>
      <c r="F2246" s="34"/>
      <c r="G2246" s="34"/>
      <c r="H2246" s="34"/>
      <c r="I2246" s="34"/>
      <c r="J2246" s="34"/>
      <c r="K2246" s="34"/>
      <c r="L2246" s="34"/>
      <c r="M2246" s="34"/>
      <c r="N2246" s="34"/>
      <c r="O2246" s="34"/>
      <c r="P2246" s="34"/>
      <c r="Q2246" s="34"/>
      <c r="R2246" s="34"/>
      <c r="S2246" s="34"/>
      <c r="T2246" s="34"/>
      <c r="U2246" s="34"/>
      <c r="V2246" s="34"/>
      <c r="W2246" s="34"/>
      <c r="X2246" s="34"/>
      <c r="Y2246" s="34"/>
      <c r="Z2246" s="34"/>
      <c r="AA2246" s="34"/>
      <c r="AB2246" s="34"/>
      <c r="AC2246" s="34"/>
      <c r="AD2246" s="34"/>
      <c r="AE2246" s="34"/>
      <c r="AF2246" s="34"/>
      <c r="AG2246" s="34"/>
      <c r="AH2246" s="34"/>
      <c r="AI2246" s="34"/>
      <c r="AJ2246" s="34"/>
      <c r="AK2246" s="34"/>
      <c r="AL2246" s="34"/>
      <c r="AM2246" s="34"/>
      <c r="AN2246" s="34"/>
      <c r="AO2246" s="34"/>
      <c r="AP2246" s="34"/>
      <c r="AQ2246" s="34"/>
      <c r="AR2246" s="34"/>
      <c r="AS2246" s="34"/>
      <c r="AT2246" s="34"/>
      <c r="AU2246" s="34"/>
      <c r="AV2246" s="34"/>
      <c r="AW2246" s="34"/>
      <c r="AX2246" s="34"/>
      <c r="AY2246" s="34"/>
      <c r="AZ2246" s="34"/>
      <c r="BA2246" s="34"/>
      <c r="BB2246" s="34"/>
      <c r="BC2246" s="34"/>
    </row>
    <row r="2247" spans="1:55">
      <c r="A2247" s="34"/>
      <c r="B2247" s="34"/>
      <c r="C2247" s="34"/>
      <c r="D2247" s="34"/>
      <c r="E2247" s="34"/>
      <c r="F2247" s="34"/>
      <c r="G2247" s="34"/>
      <c r="H2247" s="34"/>
      <c r="I2247" s="34"/>
      <c r="J2247" s="34"/>
      <c r="K2247" s="34"/>
      <c r="L2247" s="34"/>
      <c r="M2247" s="34"/>
      <c r="N2247" s="34"/>
      <c r="O2247" s="34"/>
      <c r="P2247" s="34"/>
      <c r="Q2247" s="34"/>
      <c r="R2247" s="34"/>
      <c r="S2247" s="34"/>
      <c r="T2247" s="34"/>
      <c r="U2247" s="34"/>
      <c r="V2247" s="34"/>
      <c r="W2247" s="34"/>
      <c r="X2247" s="34"/>
      <c r="Y2247" s="34"/>
      <c r="Z2247" s="34"/>
      <c r="AA2247" s="34"/>
      <c r="AB2247" s="34"/>
      <c r="AC2247" s="34"/>
      <c r="AD2247" s="34"/>
      <c r="AE2247" s="34"/>
      <c r="AF2247" s="34"/>
      <c r="AG2247" s="34"/>
      <c r="AH2247" s="34"/>
      <c r="AI2247" s="34"/>
      <c r="AJ2247" s="34"/>
      <c r="AK2247" s="34"/>
      <c r="AL2247" s="34"/>
      <c r="AM2247" s="34"/>
      <c r="AN2247" s="34"/>
      <c r="AO2247" s="34"/>
      <c r="AP2247" s="34"/>
      <c r="AQ2247" s="34"/>
      <c r="AR2247" s="34"/>
      <c r="AS2247" s="34"/>
      <c r="AT2247" s="34"/>
      <c r="AU2247" s="34"/>
      <c r="AV2247" s="34"/>
      <c r="AW2247" s="34"/>
      <c r="AX2247" s="34"/>
      <c r="AY2247" s="34"/>
      <c r="AZ2247" s="34"/>
      <c r="BA2247" s="34"/>
      <c r="BB2247" s="34"/>
      <c r="BC2247" s="34"/>
    </row>
    <row r="2248" spans="1:55">
      <c r="A2248" s="34"/>
      <c r="B2248" s="34"/>
      <c r="C2248" s="34"/>
      <c r="D2248" s="34"/>
      <c r="E2248" s="34"/>
      <c r="F2248" s="34"/>
      <c r="G2248" s="34"/>
      <c r="H2248" s="34"/>
      <c r="I2248" s="34"/>
      <c r="J2248" s="34"/>
      <c r="K2248" s="34"/>
      <c r="L2248" s="34"/>
      <c r="M2248" s="34"/>
      <c r="N2248" s="34"/>
      <c r="O2248" s="34"/>
      <c r="P2248" s="34"/>
      <c r="Q2248" s="34"/>
      <c r="R2248" s="34"/>
      <c r="S2248" s="34"/>
      <c r="T2248" s="34"/>
      <c r="U2248" s="34"/>
      <c r="V2248" s="34"/>
      <c r="W2248" s="34"/>
      <c r="X2248" s="34"/>
      <c r="Y2248" s="34"/>
      <c r="Z2248" s="34"/>
      <c r="AA2248" s="34"/>
      <c r="AB2248" s="34"/>
      <c r="AC2248" s="34"/>
      <c r="AD2248" s="34"/>
      <c r="AE2248" s="34"/>
      <c r="AF2248" s="34"/>
      <c r="AG2248" s="34"/>
      <c r="AH2248" s="34"/>
      <c r="AI2248" s="34"/>
      <c r="AJ2248" s="34"/>
      <c r="AK2248" s="34"/>
      <c r="AL2248" s="34"/>
      <c r="AM2248" s="34"/>
      <c r="AN2248" s="34"/>
      <c r="AO2248" s="34"/>
      <c r="AP2248" s="34"/>
      <c r="AQ2248" s="34"/>
      <c r="AR2248" s="34"/>
      <c r="AS2248" s="34"/>
      <c r="AT2248" s="34"/>
      <c r="AU2248" s="34"/>
      <c r="AV2248" s="34"/>
      <c r="AW2248" s="34"/>
      <c r="AX2248" s="34"/>
      <c r="AY2248" s="34"/>
      <c r="AZ2248" s="34"/>
      <c r="BA2248" s="34"/>
      <c r="BB2248" s="34"/>
      <c r="BC2248" s="34"/>
    </row>
    <row r="2249" spans="1:55">
      <c r="A2249" s="34"/>
      <c r="B2249" s="34"/>
      <c r="C2249" s="34"/>
      <c r="D2249" s="34"/>
      <c r="E2249" s="34"/>
      <c r="F2249" s="34"/>
      <c r="G2249" s="34"/>
      <c r="H2249" s="34"/>
      <c r="I2249" s="34"/>
      <c r="J2249" s="34"/>
      <c r="K2249" s="34"/>
      <c r="L2249" s="34"/>
      <c r="M2249" s="34"/>
      <c r="N2249" s="34"/>
      <c r="O2249" s="34"/>
      <c r="P2249" s="34"/>
      <c r="Q2249" s="34"/>
      <c r="R2249" s="34"/>
      <c r="S2249" s="34"/>
      <c r="T2249" s="34"/>
      <c r="U2249" s="34"/>
      <c r="V2249" s="34"/>
      <c r="W2249" s="34"/>
      <c r="X2249" s="34"/>
      <c r="Y2249" s="34"/>
      <c r="Z2249" s="34"/>
      <c r="AA2249" s="34"/>
      <c r="AB2249" s="34"/>
      <c r="AC2249" s="34"/>
      <c r="AD2249" s="34"/>
      <c r="AE2249" s="34"/>
      <c r="AF2249" s="34"/>
      <c r="AG2249" s="34"/>
      <c r="AH2249" s="34"/>
      <c r="AI2249" s="34"/>
      <c r="AJ2249" s="34"/>
      <c r="AK2249" s="34"/>
      <c r="AL2249" s="34"/>
      <c r="AM2249" s="34"/>
      <c r="AN2249" s="34"/>
      <c r="AO2249" s="34"/>
      <c r="AP2249" s="34"/>
      <c r="AQ2249" s="34"/>
      <c r="AR2249" s="34"/>
      <c r="AS2249" s="34"/>
      <c r="AT2249" s="34"/>
      <c r="AU2249" s="34"/>
      <c r="AV2249" s="34"/>
      <c r="AW2249" s="34"/>
      <c r="AX2249" s="34"/>
      <c r="AY2249" s="34"/>
      <c r="AZ2249" s="34"/>
      <c r="BA2249" s="34"/>
      <c r="BB2249" s="34"/>
      <c r="BC2249" s="34"/>
    </row>
    <row r="2250" spans="1:55">
      <c r="A2250" s="34"/>
      <c r="B2250" s="34"/>
      <c r="C2250" s="34"/>
      <c r="D2250" s="34"/>
      <c r="E2250" s="34"/>
      <c r="F2250" s="34"/>
      <c r="G2250" s="34"/>
      <c r="H2250" s="34"/>
      <c r="I2250" s="34"/>
      <c r="J2250" s="34"/>
      <c r="K2250" s="34"/>
      <c r="L2250" s="34"/>
      <c r="M2250" s="34"/>
      <c r="N2250" s="34"/>
      <c r="O2250" s="34"/>
      <c r="P2250" s="34"/>
      <c r="Q2250" s="34"/>
      <c r="R2250" s="34"/>
      <c r="S2250" s="34"/>
      <c r="T2250" s="34"/>
      <c r="U2250" s="34"/>
      <c r="V2250" s="34"/>
      <c r="W2250" s="34"/>
      <c r="X2250" s="34"/>
      <c r="Y2250" s="34"/>
      <c r="Z2250" s="34"/>
      <c r="AA2250" s="34"/>
      <c r="AB2250" s="34"/>
      <c r="AC2250" s="34"/>
      <c r="AD2250" s="34"/>
      <c r="AE2250" s="34"/>
      <c r="AF2250" s="34"/>
      <c r="AG2250" s="34"/>
      <c r="AH2250" s="34"/>
      <c r="AI2250" s="34"/>
      <c r="AJ2250" s="34"/>
      <c r="AK2250" s="34"/>
      <c r="AL2250" s="34"/>
      <c r="AM2250" s="34"/>
      <c r="AN2250" s="34"/>
      <c r="AO2250" s="34"/>
      <c r="AP2250" s="34"/>
      <c r="AQ2250" s="34"/>
      <c r="AR2250" s="34"/>
      <c r="AS2250" s="34"/>
      <c r="AT2250" s="34"/>
      <c r="AU2250" s="34"/>
      <c r="AV2250" s="34"/>
      <c r="AW2250" s="34"/>
      <c r="AX2250" s="34"/>
      <c r="AY2250" s="34"/>
      <c r="AZ2250" s="34"/>
      <c r="BA2250" s="34"/>
      <c r="BB2250" s="34"/>
      <c r="BC2250" s="34"/>
    </row>
    <row r="2251" spans="1:55">
      <c r="A2251" s="34"/>
      <c r="B2251" s="34"/>
      <c r="C2251" s="34"/>
      <c r="D2251" s="34"/>
      <c r="E2251" s="34"/>
      <c r="F2251" s="34"/>
      <c r="G2251" s="34"/>
      <c r="H2251" s="34"/>
      <c r="I2251" s="34"/>
      <c r="J2251" s="34"/>
      <c r="K2251" s="34"/>
      <c r="L2251" s="34"/>
      <c r="M2251" s="34"/>
      <c r="N2251" s="34"/>
      <c r="O2251" s="34"/>
      <c r="P2251" s="34"/>
      <c r="Q2251" s="34"/>
      <c r="R2251" s="34"/>
      <c r="S2251" s="34"/>
      <c r="T2251" s="34"/>
      <c r="U2251" s="34"/>
      <c r="V2251" s="34"/>
      <c r="W2251" s="34"/>
      <c r="X2251" s="34"/>
      <c r="Y2251" s="34"/>
      <c r="Z2251" s="34"/>
      <c r="AA2251" s="34"/>
      <c r="AB2251" s="34"/>
      <c r="AC2251" s="34"/>
      <c r="AD2251" s="34"/>
      <c r="AE2251" s="34"/>
      <c r="AF2251" s="34"/>
      <c r="AG2251" s="34"/>
      <c r="AH2251" s="34"/>
      <c r="AI2251" s="34"/>
      <c r="AJ2251" s="34"/>
      <c r="AK2251" s="34"/>
      <c r="AL2251" s="34"/>
      <c r="AM2251" s="34"/>
      <c r="AN2251" s="34"/>
      <c r="AO2251" s="34"/>
      <c r="AP2251" s="34"/>
      <c r="AQ2251" s="34"/>
      <c r="AR2251" s="34"/>
      <c r="AS2251" s="34"/>
      <c r="AT2251" s="34"/>
      <c r="AU2251" s="34"/>
      <c r="AV2251" s="34"/>
      <c r="AW2251" s="34"/>
      <c r="AX2251" s="34"/>
      <c r="AY2251" s="34"/>
      <c r="AZ2251" s="34"/>
      <c r="BA2251" s="34"/>
      <c r="BB2251" s="34"/>
      <c r="BC2251" s="34"/>
    </row>
    <row r="2252" spans="1:55">
      <c r="A2252" s="34"/>
      <c r="B2252" s="34"/>
      <c r="C2252" s="34"/>
      <c r="D2252" s="34"/>
      <c r="E2252" s="34"/>
      <c r="F2252" s="34"/>
      <c r="G2252" s="34"/>
      <c r="H2252" s="34"/>
      <c r="I2252" s="34"/>
      <c r="J2252" s="34"/>
      <c r="K2252" s="34"/>
      <c r="L2252" s="34"/>
      <c r="M2252" s="34"/>
      <c r="N2252" s="34"/>
      <c r="O2252" s="34"/>
      <c r="P2252" s="34"/>
      <c r="Q2252" s="34"/>
      <c r="R2252" s="34"/>
      <c r="S2252" s="34"/>
      <c r="T2252" s="34"/>
      <c r="U2252" s="34"/>
      <c r="V2252" s="34"/>
      <c r="W2252" s="34"/>
      <c r="X2252" s="34"/>
      <c r="Y2252" s="34"/>
      <c r="Z2252" s="34"/>
      <c r="AA2252" s="34"/>
      <c r="AB2252" s="34"/>
      <c r="AC2252" s="34"/>
      <c r="AD2252" s="34"/>
      <c r="AE2252" s="34"/>
      <c r="AF2252" s="34"/>
      <c r="AG2252" s="34"/>
      <c r="AH2252" s="34"/>
      <c r="AI2252" s="34"/>
      <c r="AJ2252" s="34"/>
      <c r="AK2252" s="34"/>
      <c r="AL2252" s="34"/>
      <c r="AM2252" s="34"/>
      <c r="AN2252" s="34"/>
      <c r="AO2252" s="34"/>
      <c r="AP2252" s="34"/>
      <c r="AQ2252" s="34"/>
      <c r="AR2252" s="34"/>
      <c r="AS2252" s="34"/>
      <c r="AT2252" s="34"/>
      <c r="AU2252" s="34"/>
      <c r="AV2252" s="34"/>
      <c r="AW2252" s="34"/>
      <c r="AX2252" s="34"/>
      <c r="AY2252" s="34"/>
      <c r="AZ2252" s="34"/>
      <c r="BA2252" s="34"/>
      <c r="BB2252" s="34"/>
      <c r="BC2252" s="34"/>
    </row>
    <row r="2253" spans="1:55">
      <c r="A2253" s="34"/>
      <c r="B2253" s="34"/>
      <c r="C2253" s="34"/>
      <c r="D2253" s="34"/>
      <c r="E2253" s="34"/>
      <c r="F2253" s="34"/>
      <c r="G2253" s="34"/>
      <c r="H2253" s="34"/>
      <c r="I2253" s="34"/>
      <c r="J2253" s="34"/>
      <c r="K2253" s="34"/>
      <c r="L2253" s="34"/>
      <c r="M2253" s="34"/>
      <c r="N2253" s="34"/>
      <c r="O2253" s="34"/>
      <c r="P2253" s="34"/>
      <c r="Q2253" s="34"/>
      <c r="R2253" s="34"/>
      <c r="S2253" s="34"/>
      <c r="T2253" s="34"/>
      <c r="U2253" s="34"/>
      <c r="V2253" s="34"/>
      <c r="W2253" s="34"/>
      <c r="X2253" s="34"/>
      <c r="Y2253" s="34"/>
      <c r="Z2253" s="34"/>
      <c r="AA2253" s="34"/>
      <c r="AB2253" s="34"/>
      <c r="AC2253" s="34"/>
      <c r="AD2253" s="34"/>
      <c r="AE2253" s="34"/>
      <c r="AF2253" s="34"/>
      <c r="AG2253" s="34"/>
      <c r="AH2253" s="34"/>
      <c r="AI2253" s="34"/>
      <c r="AJ2253" s="34"/>
      <c r="AK2253" s="34"/>
      <c r="AL2253" s="34"/>
      <c r="AM2253" s="34"/>
      <c r="AN2253" s="34"/>
      <c r="AO2253" s="34"/>
      <c r="AP2253" s="34"/>
      <c r="AQ2253" s="34"/>
      <c r="AR2253" s="34"/>
      <c r="AS2253" s="34"/>
      <c r="AT2253" s="34"/>
      <c r="AU2253" s="34"/>
      <c r="AV2253" s="34"/>
      <c r="AW2253" s="34"/>
      <c r="AX2253" s="34"/>
      <c r="AY2253" s="34"/>
      <c r="AZ2253" s="34"/>
      <c r="BA2253" s="34"/>
      <c r="BB2253" s="34"/>
      <c r="BC2253" s="34"/>
    </row>
    <row r="2254" spans="1:55">
      <c r="A2254" s="34"/>
      <c r="B2254" s="34"/>
      <c r="C2254" s="34"/>
      <c r="D2254" s="34"/>
      <c r="E2254" s="34"/>
      <c r="F2254" s="34"/>
      <c r="G2254" s="34"/>
      <c r="H2254" s="34"/>
      <c r="I2254" s="34"/>
      <c r="J2254" s="34"/>
      <c r="K2254" s="34"/>
      <c r="L2254" s="34"/>
      <c r="M2254" s="34"/>
      <c r="N2254" s="34"/>
      <c r="O2254" s="34"/>
      <c r="P2254" s="34"/>
      <c r="Q2254" s="34"/>
      <c r="R2254" s="34"/>
      <c r="S2254" s="34"/>
      <c r="T2254" s="34"/>
      <c r="U2254" s="34"/>
      <c r="V2254" s="34"/>
      <c r="W2254" s="34"/>
      <c r="X2254" s="34"/>
      <c r="Y2254" s="34"/>
      <c r="Z2254" s="34"/>
      <c r="AA2254" s="34"/>
      <c r="AB2254" s="34"/>
      <c r="AC2254" s="34"/>
      <c r="AD2254" s="34"/>
      <c r="AE2254" s="34"/>
      <c r="AF2254" s="34"/>
      <c r="AG2254" s="34"/>
      <c r="AH2254" s="34"/>
      <c r="AI2254" s="34"/>
      <c r="AJ2254" s="34"/>
      <c r="AK2254" s="34"/>
      <c r="AL2254" s="34"/>
      <c r="AM2254" s="34"/>
      <c r="AN2254" s="34"/>
      <c r="AO2254" s="34"/>
      <c r="AP2254" s="34"/>
      <c r="AQ2254" s="34"/>
      <c r="AR2254" s="34"/>
      <c r="AS2254" s="34"/>
      <c r="AT2254" s="34"/>
      <c r="AU2254" s="34"/>
      <c r="AV2254" s="34"/>
      <c r="AW2254" s="34"/>
      <c r="AX2254" s="34"/>
      <c r="AY2254" s="34"/>
      <c r="AZ2254" s="34"/>
      <c r="BA2254" s="34"/>
      <c r="BB2254" s="34"/>
      <c r="BC2254" s="34"/>
    </row>
    <row r="2255" spans="1:55">
      <c r="A2255" s="34"/>
      <c r="B2255" s="34"/>
      <c r="C2255" s="34"/>
      <c r="D2255" s="34"/>
      <c r="E2255" s="34"/>
      <c r="F2255" s="34"/>
      <c r="G2255" s="34"/>
      <c r="H2255" s="34"/>
      <c r="I2255" s="34"/>
      <c r="J2255" s="34"/>
      <c r="K2255" s="34"/>
      <c r="L2255" s="34"/>
      <c r="M2255" s="34"/>
      <c r="N2255" s="34"/>
      <c r="O2255" s="34"/>
      <c r="P2255" s="34"/>
      <c r="Q2255" s="34"/>
      <c r="R2255" s="34"/>
      <c r="S2255" s="34"/>
      <c r="T2255" s="34"/>
      <c r="U2255" s="34"/>
      <c r="V2255" s="34"/>
      <c r="W2255" s="34"/>
      <c r="X2255" s="34"/>
      <c r="Y2255" s="34"/>
      <c r="Z2255" s="34"/>
      <c r="AA2255" s="34"/>
      <c r="AB2255" s="34"/>
      <c r="AC2255" s="34"/>
      <c r="AD2255" s="34"/>
      <c r="AE2255" s="34"/>
      <c r="AF2255" s="34"/>
      <c r="AG2255" s="34"/>
      <c r="AH2255" s="34"/>
      <c r="AI2255" s="34"/>
      <c r="AJ2255" s="34"/>
      <c r="AK2255" s="34"/>
      <c r="AL2255" s="34"/>
      <c r="AM2255" s="34"/>
      <c r="AN2255" s="34"/>
      <c r="AO2255" s="34"/>
      <c r="AP2255" s="34"/>
      <c r="AQ2255" s="34"/>
      <c r="AR2255" s="34"/>
      <c r="AS2255" s="34"/>
      <c r="AT2255" s="34"/>
      <c r="AU2255" s="34"/>
      <c r="AV2255" s="34"/>
      <c r="AW2255" s="34"/>
      <c r="AX2255" s="34"/>
      <c r="AY2255" s="34"/>
      <c r="AZ2255" s="34"/>
      <c r="BA2255" s="34"/>
      <c r="BB2255" s="34"/>
      <c r="BC2255" s="34"/>
    </row>
    <row r="2256" spans="1:55">
      <c r="A2256" s="34"/>
      <c r="B2256" s="34"/>
      <c r="C2256" s="34"/>
      <c r="D2256" s="34"/>
      <c r="E2256" s="34"/>
      <c r="F2256" s="34"/>
      <c r="G2256" s="34"/>
      <c r="H2256" s="34"/>
      <c r="I2256" s="34"/>
      <c r="J2256" s="34"/>
      <c r="K2256" s="34"/>
      <c r="L2256" s="34"/>
      <c r="M2256" s="34"/>
      <c r="N2256" s="34"/>
      <c r="O2256" s="34"/>
      <c r="P2256" s="34"/>
      <c r="Q2256" s="34"/>
      <c r="R2256" s="34"/>
      <c r="S2256" s="34"/>
      <c r="T2256" s="34"/>
      <c r="U2256" s="34"/>
      <c r="V2256" s="34"/>
      <c r="W2256" s="34"/>
      <c r="X2256" s="34"/>
      <c r="Y2256" s="34"/>
      <c r="Z2256" s="34"/>
      <c r="AA2256" s="34"/>
      <c r="AB2256" s="34"/>
      <c r="AC2256" s="34"/>
      <c r="AD2256" s="34"/>
      <c r="AE2256" s="34"/>
      <c r="AF2256" s="34"/>
      <c r="AG2256" s="34"/>
      <c r="AH2256" s="34"/>
      <c r="AI2256" s="34"/>
      <c r="AJ2256" s="34"/>
      <c r="AK2256" s="34"/>
      <c r="AL2256" s="34"/>
      <c r="AM2256" s="34"/>
      <c r="AN2256" s="34"/>
      <c r="AO2256" s="34"/>
      <c r="AP2256" s="34"/>
      <c r="AQ2256" s="34"/>
      <c r="AR2256" s="34"/>
      <c r="AS2256" s="34"/>
      <c r="AT2256" s="34"/>
      <c r="AU2256" s="34"/>
      <c r="AV2256" s="34"/>
      <c r="AW2256" s="34"/>
      <c r="AX2256" s="34"/>
      <c r="AY2256" s="34"/>
      <c r="AZ2256" s="34"/>
      <c r="BA2256" s="34"/>
      <c r="BB2256" s="34"/>
      <c r="BC2256" s="34"/>
    </row>
    <row r="2257" spans="1:55">
      <c r="A2257" s="34"/>
      <c r="B2257" s="34"/>
      <c r="C2257" s="34"/>
      <c r="D2257" s="34"/>
      <c r="E2257" s="34"/>
      <c r="F2257" s="34"/>
      <c r="G2257" s="34"/>
      <c r="H2257" s="34"/>
      <c r="I2257" s="34"/>
      <c r="J2257" s="34"/>
      <c r="K2257" s="34"/>
      <c r="L2257" s="34"/>
      <c r="M2257" s="34"/>
      <c r="N2257" s="34"/>
      <c r="O2257" s="34"/>
      <c r="P2257" s="34"/>
      <c r="Q2257" s="34"/>
      <c r="R2257" s="34"/>
      <c r="S2257" s="34"/>
      <c r="T2257" s="34"/>
      <c r="U2257" s="34"/>
      <c r="V2257" s="34"/>
      <c r="W2257" s="34"/>
      <c r="X2257" s="34"/>
      <c r="Y2257" s="34"/>
      <c r="Z2257" s="34"/>
      <c r="AA2257" s="34"/>
      <c r="AB2257" s="34"/>
      <c r="AC2257" s="34"/>
      <c r="AD2257" s="34"/>
      <c r="AE2257" s="34"/>
      <c r="AF2257" s="34"/>
      <c r="AG2257" s="34"/>
      <c r="AH2257" s="34"/>
      <c r="AI2257" s="34"/>
      <c r="AJ2257" s="34"/>
      <c r="AK2257" s="34"/>
      <c r="AL2257" s="34"/>
      <c r="AM2257" s="34"/>
      <c r="AN2257" s="34"/>
      <c r="AO2257" s="34"/>
      <c r="AP2257" s="34"/>
      <c r="AQ2257" s="34"/>
      <c r="AR2257" s="34"/>
      <c r="AS2257" s="34"/>
      <c r="AT2257" s="34"/>
      <c r="AU2257" s="34"/>
      <c r="AV2257" s="34"/>
      <c r="AW2257" s="34"/>
      <c r="AX2257" s="34"/>
      <c r="AY2257" s="34"/>
      <c r="AZ2257" s="34"/>
      <c r="BA2257" s="34"/>
      <c r="BB2257" s="34"/>
      <c r="BC2257" s="34"/>
    </row>
    <row r="2258" spans="1:55">
      <c r="A2258" s="34"/>
      <c r="B2258" s="34"/>
      <c r="C2258" s="34"/>
      <c r="D2258" s="34"/>
      <c r="E2258" s="34"/>
      <c r="F2258" s="34"/>
      <c r="G2258" s="34"/>
      <c r="H2258" s="34"/>
      <c r="I2258" s="34"/>
      <c r="J2258" s="34"/>
      <c r="K2258" s="34"/>
      <c r="L2258" s="34"/>
      <c r="M2258" s="34"/>
      <c r="N2258" s="34"/>
      <c r="O2258" s="34"/>
      <c r="P2258" s="34"/>
      <c r="Q2258" s="34"/>
      <c r="R2258" s="34"/>
      <c r="S2258" s="34"/>
      <c r="T2258" s="34"/>
      <c r="U2258" s="34"/>
      <c r="V2258" s="34"/>
      <c r="W2258" s="34"/>
      <c r="X2258" s="34"/>
      <c r="Y2258" s="34"/>
      <c r="Z2258" s="34"/>
      <c r="AA2258" s="34"/>
      <c r="AB2258" s="34"/>
      <c r="AC2258" s="34"/>
      <c r="AD2258" s="34"/>
      <c r="AE2258" s="34"/>
      <c r="AF2258" s="34"/>
      <c r="AG2258" s="34"/>
      <c r="AH2258" s="34"/>
      <c r="AI2258" s="34"/>
      <c r="AJ2258" s="34"/>
      <c r="AK2258" s="34"/>
      <c r="AL2258" s="34"/>
      <c r="AM2258" s="34"/>
      <c r="AN2258" s="34"/>
      <c r="AO2258" s="34"/>
      <c r="AP2258" s="34"/>
      <c r="AQ2258" s="34"/>
      <c r="AR2258" s="34"/>
      <c r="AS2258" s="34"/>
      <c r="AT2258" s="34"/>
      <c r="AU2258" s="34"/>
      <c r="AV2258" s="34"/>
      <c r="AW2258" s="34"/>
      <c r="AX2258" s="34"/>
      <c r="AY2258" s="34"/>
      <c r="AZ2258" s="34"/>
      <c r="BA2258" s="34"/>
      <c r="BB2258" s="34"/>
      <c r="BC2258" s="34"/>
    </row>
    <row r="2259" spans="1:55">
      <c r="A2259" s="34"/>
      <c r="B2259" s="34"/>
      <c r="C2259" s="34"/>
      <c r="D2259" s="34"/>
      <c r="E2259" s="34"/>
      <c r="F2259" s="34"/>
      <c r="G2259" s="34"/>
      <c r="H2259" s="34"/>
      <c r="I2259" s="34"/>
      <c r="J2259" s="34"/>
      <c r="K2259" s="34"/>
      <c r="L2259" s="34"/>
      <c r="M2259" s="34"/>
      <c r="N2259" s="34"/>
      <c r="O2259" s="34"/>
      <c r="P2259" s="34"/>
      <c r="Q2259" s="34"/>
      <c r="R2259" s="34"/>
      <c r="S2259" s="34"/>
      <c r="T2259" s="34"/>
      <c r="U2259" s="34"/>
      <c r="V2259" s="34"/>
      <c r="W2259" s="34"/>
      <c r="X2259" s="34"/>
      <c r="Y2259" s="34"/>
      <c r="Z2259" s="34"/>
      <c r="AA2259" s="34"/>
      <c r="AB2259" s="34"/>
      <c r="AC2259" s="34"/>
      <c r="AD2259" s="34"/>
      <c r="AE2259" s="34"/>
      <c r="AF2259" s="34"/>
      <c r="AG2259" s="34"/>
      <c r="AH2259" s="34"/>
      <c r="AI2259" s="34"/>
      <c r="AJ2259" s="34"/>
      <c r="AK2259" s="34"/>
      <c r="AL2259" s="34"/>
      <c r="AM2259" s="34"/>
      <c r="AN2259" s="34"/>
      <c r="AO2259" s="34"/>
      <c r="AP2259" s="34"/>
      <c r="AQ2259" s="34"/>
      <c r="AR2259" s="34"/>
      <c r="AS2259" s="34"/>
      <c r="AT2259" s="34"/>
      <c r="AU2259" s="34"/>
      <c r="AV2259" s="34"/>
      <c r="AW2259" s="34"/>
      <c r="AX2259" s="34"/>
      <c r="AY2259" s="34"/>
      <c r="AZ2259" s="34"/>
      <c r="BA2259" s="34"/>
      <c r="BB2259" s="34"/>
      <c r="BC2259" s="34"/>
    </row>
    <row r="2260" spans="1:55">
      <c r="A2260" s="34"/>
      <c r="B2260" s="34"/>
      <c r="C2260" s="34"/>
      <c r="D2260" s="34"/>
      <c r="E2260" s="34"/>
      <c r="F2260" s="34"/>
      <c r="G2260" s="34"/>
      <c r="H2260" s="34"/>
      <c r="I2260" s="34"/>
      <c r="J2260" s="34"/>
      <c r="K2260" s="34"/>
      <c r="L2260" s="34"/>
      <c r="M2260" s="34"/>
      <c r="N2260" s="34"/>
      <c r="O2260" s="34"/>
      <c r="P2260" s="34"/>
      <c r="Q2260" s="34"/>
      <c r="R2260" s="34"/>
      <c r="S2260" s="34"/>
      <c r="T2260" s="34"/>
      <c r="U2260" s="34"/>
      <c r="V2260" s="34"/>
      <c r="W2260" s="34"/>
      <c r="X2260" s="34"/>
      <c r="Y2260" s="34"/>
      <c r="Z2260" s="34"/>
      <c r="AA2260" s="34"/>
      <c r="AB2260" s="34"/>
      <c r="AC2260" s="34"/>
      <c r="AD2260" s="34"/>
      <c r="AE2260" s="34"/>
      <c r="AF2260" s="34"/>
      <c r="AG2260" s="34"/>
      <c r="AH2260" s="34"/>
      <c r="AI2260" s="34"/>
      <c r="AJ2260" s="34"/>
      <c r="AK2260" s="34"/>
      <c r="AL2260" s="34"/>
      <c r="AM2260" s="34"/>
      <c r="AN2260" s="34"/>
      <c r="AO2260" s="34"/>
      <c r="AP2260" s="34"/>
      <c r="AQ2260" s="34"/>
      <c r="AR2260" s="34"/>
      <c r="AS2260" s="34"/>
      <c r="AT2260" s="34"/>
      <c r="AU2260" s="34"/>
      <c r="AV2260" s="34"/>
      <c r="AW2260" s="34"/>
      <c r="AX2260" s="34"/>
      <c r="AY2260" s="34"/>
      <c r="AZ2260" s="34"/>
      <c r="BA2260" s="34"/>
      <c r="BB2260" s="34"/>
      <c r="BC2260" s="34"/>
    </row>
    <row r="2261" spans="1:55">
      <c r="A2261" s="34"/>
      <c r="B2261" s="34"/>
      <c r="C2261" s="34"/>
      <c r="D2261" s="34"/>
      <c r="E2261" s="34"/>
      <c r="F2261" s="34"/>
      <c r="G2261" s="34"/>
      <c r="H2261" s="34"/>
      <c r="I2261" s="34"/>
      <c r="J2261" s="34"/>
      <c r="K2261" s="34"/>
      <c r="L2261" s="34"/>
      <c r="M2261" s="34"/>
      <c r="N2261" s="34"/>
      <c r="O2261" s="34"/>
      <c r="P2261" s="34"/>
      <c r="Q2261" s="34"/>
      <c r="R2261" s="34"/>
      <c r="S2261" s="34"/>
      <c r="T2261" s="34"/>
      <c r="U2261" s="34"/>
      <c r="V2261" s="34"/>
      <c r="W2261" s="34"/>
      <c r="X2261" s="34"/>
      <c r="Y2261" s="34"/>
      <c r="Z2261" s="34"/>
      <c r="AA2261" s="34"/>
      <c r="AB2261" s="34"/>
      <c r="AC2261" s="34"/>
      <c r="AD2261" s="34"/>
      <c r="AE2261" s="34"/>
      <c r="AF2261" s="34"/>
      <c r="AG2261" s="34"/>
      <c r="AH2261" s="34"/>
      <c r="AI2261" s="34"/>
      <c r="AJ2261" s="34"/>
      <c r="AK2261" s="34"/>
      <c r="AL2261" s="34"/>
      <c r="AM2261" s="34"/>
      <c r="AN2261" s="34"/>
      <c r="AO2261" s="34"/>
      <c r="AP2261" s="34"/>
      <c r="AQ2261" s="34"/>
      <c r="AR2261" s="34"/>
      <c r="AS2261" s="34"/>
      <c r="AT2261" s="34"/>
      <c r="AU2261" s="34"/>
      <c r="AV2261" s="34"/>
      <c r="AW2261" s="34"/>
      <c r="AX2261" s="34"/>
      <c r="AY2261" s="34"/>
      <c r="AZ2261" s="34"/>
      <c r="BA2261" s="34"/>
      <c r="BB2261" s="34"/>
      <c r="BC2261" s="34"/>
    </row>
    <row r="2262" spans="1:55">
      <c r="A2262" s="34"/>
      <c r="B2262" s="34"/>
      <c r="C2262" s="34"/>
      <c r="D2262" s="34"/>
      <c r="E2262" s="34"/>
      <c r="F2262" s="34"/>
      <c r="G2262" s="34"/>
      <c r="H2262" s="34"/>
      <c r="I2262" s="34"/>
      <c r="J2262" s="34"/>
      <c r="K2262" s="34"/>
      <c r="L2262" s="34"/>
      <c r="M2262" s="34"/>
      <c r="N2262" s="34"/>
      <c r="O2262" s="34"/>
      <c r="P2262" s="34"/>
      <c r="Q2262" s="34"/>
      <c r="R2262" s="34"/>
      <c r="S2262" s="34"/>
      <c r="T2262" s="34"/>
      <c r="U2262" s="34"/>
      <c r="V2262" s="34"/>
      <c r="W2262" s="34"/>
      <c r="X2262" s="34"/>
      <c r="Y2262" s="34"/>
      <c r="Z2262" s="34"/>
      <c r="AA2262" s="34"/>
      <c r="AB2262" s="34"/>
      <c r="AC2262" s="34"/>
      <c r="AD2262" s="34"/>
      <c r="AE2262" s="34"/>
      <c r="AF2262" s="34"/>
      <c r="AG2262" s="34"/>
      <c r="AH2262" s="34"/>
      <c r="AI2262" s="34"/>
      <c r="AJ2262" s="34"/>
      <c r="AK2262" s="34"/>
      <c r="AL2262" s="34"/>
      <c r="AM2262" s="34"/>
      <c r="AN2262" s="34"/>
      <c r="AO2262" s="34"/>
      <c r="AP2262" s="34"/>
      <c r="AQ2262" s="34"/>
      <c r="AR2262" s="34"/>
      <c r="AS2262" s="34"/>
      <c r="AT2262" s="34"/>
      <c r="AU2262" s="34"/>
      <c r="AV2262" s="34"/>
      <c r="AW2262" s="34"/>
      <c r="AX2262" s="34"/>
      <c r="AY2262" s="34"/>
      <c r="AZ2262" s="34"/>
      <c r="BA2262" s="34"/>
      <c r="BB2262" s="34"/>
      <c r="BC2262" s="34"/>
    </row>
    <row r="2263" spans="1:55">
      <c r="A2263" s="34"/>
      <c r="B2263" s="34"/>
      <c r="C2263" s="34"/>
      <c r="D2263" s="34"/>
      <c r="E2263" s="34"/>
      <c r="F2263" s="34"/>
      <c r="G2263" s="34"/>
      <c r="H2263" s="34"/>
      <c r="I2263" s="34"/>
      <c r="J2263" s="34"/>
      <c r="K2263" s="34"/>
      <c r="L2263" s="34"/>
      <c r="M2263" s="34"/>
      <c r="N2263" s="34"/>
      <c r="O2263" s="34"/>
      <c r="P2263" s="34"/>
      <c r="Q2263" s="34"/>
      <c r="R2263" s="34"/>
      <c r="S2263" s="34"/>
      <c r="T2263" s="34"/>
      <c r="U2263" s="34"/>
      <c r="V2263" s="34"/>
      <c r="W2263" s="34"/>
      <c r="X2263" s="34"/>
      <c r="Y2263" s="34"/>
      <c r="Z2263" s="34"/>
      <c r="AA2263" s="34"/>
      <c r="AB2263" s="34"/>
      <c r="AC2263" s="34"/>
      <c r="AD2263" s="34"/>
      <c r="AE2263" s="34"/>
      <c r="AF2263" s="34"/>
      <c r="AG2263" s="34"/>
      <c r="AH2263" s="34"/>
      <c r="AI2263" s="34"/>
      <c r="AJ2263" s="34"/>
      <c r="AK2263" s="34"/>
      <c r="AL2263" s="34"/>
      <c r="AM2263" s="34"/>
      <c r="AN2263" s="34"/>
      <c r="AO2263" s="34"/>
      <c r="AP2263" s="34"/>
      <c r="AQ2263" s="34"/>
      <c r="AR2263" s="34"/>
      <c r="AS2263" s="34"/>
      <c r="AT2263" s="34"/>
      <c r="AU2263" s="34"/>
      <c r="AV2263" s="34"/>
      <c r="AW2263" s="34"/>
      <c r="AX2263" s="34"/>
      <c r="AY2263" s="34"/>
      <c r="AZ2263" s="34"/>
      <c r="BA2263" s="34"/>
      <c r="BB2263" s="34"/>
      <c r="BC2263" s="34"/>
    </row>
    <row r="2264" spans="1:55">
      <c r="A2264" s="34"/>
      <c r="B2264" s="34"/>
      <c r="C2264" s="34"/>
      <c r="D2264" s="34"/>
      <c r="E2264" s="34"/>
      <c r="F2264" s="34"/>
      <c r="G2264" s="34"/>
      <c r="H2264" s="34"/>
      <c r="I2264" s="34"/>
      <c r="J2264" s="34"/>
      <c r="K2264" s="34"/>
      <c r="L2264" s="34"/>
      <c r="M2264" s="34"/>
      <c r="N2264" s="34"/>
      <c r="O2264" s="34"/>
      <c r="P2264" s="34"/>
      <c r="Q2264" s="34"/>
      <c r="R2264" s="34"/>
      <c r="S2264" s="34"/>
      <c r="T2264" s="34"/>
      <c r="U2264" s="34"/>
      <c r="V2264" s="34"/>
      <c r="W2264" s="34"/>
      <c r="X2264" s="34"/>
      <c r="Y2264" s="34"/>
      <c r="Z2264" s="34"/>
      <c r="AA2264" s="34"/>
      <c r="AB2264" s="34"/>
      <c r="AC2264" s="34"/>
      <c r="AD2264" s="34"/>
      <c r="AE2264" s="34"/>
      <c r="AF2264" s="34"/>
      <c r="AG2264" s="34"/>
      <c r="AH2264" s="34"/>
      <c r="AI2264" s="34"/>
      <c r="AJ2264" s="34"/>
      <c r="AK2264" s="34"/>
      <c r="AL2264" s="34"/>
      <c r="AM2264" s="34"/>
      <c r="AN2264" s="34"/>
      <c r="AO2264" s="34"/>
      <c r="AP2264" s="34"/>
      <c r="AQ2264" s="34"/>
      <c r="AR2264" s="34"/>
      <c r="AS2264" s="34"/>
      <c r="AT2264" s="34"/>
      <c r="AU2264" s="34"/>
      <c r="AV2264" s="34"/>
      <c r="AW2264" s="34"/>
      <c r="AX2264" s="34"/>
      <c r="AY2264" s="34"/>
      <c r="AZ2264" s="34"/>
      <c r="BA2264" s="34"/>
      <c r="BB2264" s="34"/>
      <c r="BC2264" s="34"/>
    </row>
    <row r="2265" spans="1:55">
      <c r="A2265" s="34"/>
      <c r="B2265" s="34"/>
      <c r="C2265" s="34"/>
      <c r="D2265" s="34"/>
      <c r="E2265" s="34"/>
      <c r="F2265" s="34"/>
      <c r="G2265" s="34"/>
      <c r="H2265" s="34"/>
      <c r="I2265" s="34"/>
      <c r="J2265" s="34"/>
      <c r="K2265" s="34"/>
      <c r="L2265" s="34"/>
      <c r="M2265" s="34"/>
      <c r="N2265" s="34"/>
      <c r="O2265" s="34"/>
      <c r="P2265" s="34"/>
      <c r="Q2265" s="34"/>
      <c r="R2265" s="34"/>
      <c r="S2265" s="34"/>
      <c r="T2265" s="34"/>
      <c r="U2265" s="34"/>
      <c r="V2265" s="34"/>
      <c r="W2265" s="34"/>
      <c r="X2265" s="34"/>
      <c r="Y2265" s="34"/>
      <c r="Z2265" s="34"/>
      <c r="AA2265" s="34"/>
      <c r="AB2265" s="34"/>
      <c r="AC2265" s="34"/>
      <c r="AD2265" s="34"/>
      <c r="AE2265" s="34"/>
      <c r="AF2265" s="34"/>
      <c r="AG2265" s="34"/>
      <c r="AH2265" s="34"/>
      <c r="AI2265" s="34"/>
      <c r="AJ2265" s="34"/>
      <c r="AK2265" s="34"/>
      <c r="AL2265" s="34"/>
      <c r="AM2265" s="34"/>
      <c r="AN2265" s="34"/>
      <c r="AO2265" s="34"/>
      <c r="AP2265" s="34"/>
      <c r="AQ2265" s="34"/>
      <c r="AR2265" s="34"/>
      <c r="AS2265" s="34"/>
      <c r="AT2265" s="34"/>
      <c r="AU2265" s="34"/>
      <c r="AV2265" s="34"/>
      <c r="AW2265" s="34"/>
      <c r="AX2265" s="34"/>
      <c r="AY2265" s="34"/>
      <c r="AZ2265" s="34"/>
      <c r="BA2265" s="34"/>
      <c r="BB2265" s="34"/>
      <c r="BC2265" s="34"/>
    </row>
    <row r="2266" spans="1:55">
      <c r="A2266" s="34"/>
      <c r="B2266" s="34"/>
      <c r="C2266" s="34"/>
      <c r="D2266" s="34"/>
      <c r="E2266" s="34"/>
      <c r="F2266" s="34"/>
      <c r="G2266" s="34"/>
      <c r="H2266" s="34"/>
      <c r="I2266" s="34"/>
      <c r="J2266" s="34"/>
      <c r="K2266" s="34"/>
      <c r="L2266" s="34"/>
      <c r="M2266" s="34"/>
      <c r="N2266" s="34"/>
      <c r="O2266" s="34"/>
      <c r="P2266" s="34"/>
      <c r="Q2266" s="34"/>
      <c r="R2266" s="34"/>
      <c r="S2266" s="34"/>
      <c r="T2266" s="34"/>
      <c r="U2266" s="34"/>
      <c r="V2266" s="34"/>
      <c r="W2266" s="34"/>
      <c r="X2266" s="34"/>
      <c r="Y2266" s="34"/>
      <c r="Z2266" s="34"/>
      <c r="AA2266" s="34"/>
      <c r="AB2266" s="34"/>
      <c r="AC2266" s="34"/>
      <c r="AD2266" s="34"/>
      <c r="AE2266" s="34"/>
      <c r="AF2266" s="34"/>
      <c r="AG2266" s="34"/>
      <c r="AH2266" s="34"/>
      <c r="AI2266" s="34"/>
      <c r="AJ2266" s="34"/>
      <c r="AK2266" s="34"/>
      <c r="AL2266" s="34"/>
      <c r="AM2266" s="34"/>
      <c r="AN2266" s="34"/>
      <c r="AO2266" s="34"/>
      <c r="AP2266" s="34"/>
      <c r="AQ2266" s="34"/>
      <c r="AR2266" s="34"/>
      <c r="AS2266" s="34"/>
      <c r="AT2266" s="34"/>
      <c r="AU2266" s="34"/>
      <c r="AV2266" s="34"/>
      <c r="AW2266" s="34"/>
      <c r="AX2266" s="34"/>
      <c r="AY2266" s="34"/>
      <c r="AZ2266" s="34"/>
      <c r="BA2266" s="34"/>
      <c r="BB2266" s="34"/>
      <c r="BC2266" s="34"/>
    </row>
    <row r="2267" spans="1:55">
      <c r="A2267" s="34"/>
      <c r="B2267" s="34"/>
      <c r="C2267" s="34"/>
      <c r="D2267" s="34"/>
      <c r="E2267" s="34"/>
      <c r="F2267" s="34"/>
      <c r="G2267" s="34"/>
      <c r="H2267" s="34"/>
      <c r="I2267" s="34"/>
      <c r="J2267" s="34"/>
      <c r="K2267" s="34"/>
      <c r="L2267" s="34"/>
      <c r="M2267" s="34"/>
      <c r="N2267" s="34"/>
      <c r="O2267" s="34"/>
      <c r="P2267" s="34"/>
      <c r="Q2267" s="34"/>
      <c r="R2267" s="34"/>
      <c r="S2267" s="34"/>
      <c r="T2267" s="34"/>
      <c r="U2267" s="34"/>
      <c r="V2267" s="34"/>
      <c r="W2267" s="34"/>
      <c r="X2267" s="34"/>
      <c r="Y2267" s="34"/>
      <c r="Z2267" s="34"/>
      <c r="AA2267" s="34"/>
      <c r="AB2267" s="34"/>
      <c r="AC2267" s="34"/>
      <c r="AD2267" s="34"/>
      <c r="AE2267" s="34"/>
      <c r="AF2267" s="34"/>
      <c r="AG2267" s="34"/>
      <c r="AH2267" s="34"/>
      <c r="AI2267" s="34"/>
      <c r="AJ2267" s="34"/>
      <c r="AK2267" s="34"/>
      <c r="AL2267" s="34"/>
      <c r="AM2267" s="34"/>
      <c r="AN2267" s="34"/>
      <c r="AO2267" s="34"/>
      <c r="AP2267" s="34"/>
      <c r="AQ2267" s="34"/>
      <c r="AR2267" s="34"/>
      <c r="AS2267" s="34"/>
      <c r="AT2267" s="34"/>
      <c r="AU2267" s="34"/>
      <c r="AV2267" s="34"/>
      <c r="AW2267" s="34"/>
      <c r="AX2267" s="34"/>
      <c r="AY2267" s="34"/>
      <c r="AZ2267" s="34"/>
      <c r="BA2267" s="34"/>
      <c r="BB2267" s="34"/>
      <c r="BC2267" s="34"/>
    </row>
    <row r="2268" spans="1:55">
      <c r="A2268" s="34"/>
      <c r="B2268" s="34"/>
      <c r="C2268" s="34"/>
      <c r="D2268" s="34"/>
      <c r="E2268" s="34"/>
      <c r="F2268" s="34"/>
      <c r="G2268" s="34"/>
      <c r="H2268" s="34"/>
      <c r="I2268" s="34"/>
      <c r="J2268" s="34"/>
      <c r="K2268" s="34"/>
      <c r="L2268" s="34"/>
      <c r="M2268" s="34"/>
      <c r="N2268" s="34"/>
      <c r="O2268" s="34"/>
      <c r="P2268" s="34"/>
      <c r="Q2268" s="34"/>
      <c r="R2268" s="34"/>
      <c r="S2268" s="34"/>
      <c r="T2268" s="34"/>
      <c r="U2268" s="34"/>
      <c r="V2268" s="34"/>
      <c r="W2268" s="34"/>
      <c r="X2268" s="34"/>
      <c r="Y2268" s="34"/>
      <c r="Z2268" s="34"/>
      <c r="AA2268" s="34"/>
      <c r="AB2268" s="34"/>
      <c r="AC2268" s="34"/>
      <c r="AD2268" s="34"/>
      <c r="AE2268" s="34"/>
      <c r="AF2268" s="34"/>
      <c r="AG2268" s="34"/>
      <c r="AH2268" s="34"/>
      <c r="AI2268" s="34"/>
      <c r="AJ2268" s="34"/>
      <c r="AK2268" s="34"/>
      <c r="AL2268" s="34"/>
      <c r="AM2268" s="34"/>
      <c r="AN2268" s="34"/>
      <c r="AO2268" s="34"/>
      <c r="AP2268" s="34"/>
      <c r="AQ2268" s="34"/>
      <c r="AR2268" s="34"/>
      <c r="AS2268" s="34"/>
      <c r="AT2268" s="34"/>
      <c r="AU2268" s="34"/>
      <c r="AV2268" s="34"/>
      <c r="AW2268" s="34"/>
      <c r="AX2268" s="34"/>
      <c r="AY2268" s="34"/>
      <c r="AZ2268" s="34"/>
      <c r="BA2268" s="34"/>
      <c r="BB2268" s="34"/>
      <c r="BC2268" s="34"/>
    </row>
    <row r="2269" spans="1:55">
      <c r="A2269" s="34"/>
      <c r="B2269" s="34"/>
      <c r="C2269" s="34"/>
      <c r="D2269" s="34"/>
      <c r="E2269" s="34"/>
      <c r="F2269" s="34"/>
      <c r="G2269" s="34"/>
      <c r="H2269" s="34"/>
      <c r="I2269" s="34"/>
      <c r="J2269" s="34"/>
      <c r="K2269" s="34"/>
      <c r="L2269" s="34"/>
      <c r="M2269" s="34"/>
      <c r="N2269" s="34"/>
      <c r="O2269" s="34"/>
      <c r="P2269" s="34"/>
      <c r="Q2269" s="34"/>
      <c r="R2269" s="34"/>
      <c r="S2269" s="34"/>
      <c r="T2269" s="34"/>
      <c r="U2269" s="34"/>
      <c r="V2269" s="34"/>
      <c r="W2269" s="34"/>
      <c r="X2269" s="34"/>
      <c r="Y2269" s="34"/>
      <c r="Z2269" s="34"/>
      <c r="AA2269" s="34"/>
      <c r="AB2269" s="34"/>
      <c r="AC2269" s="34"/>
      <c r="AD2269" s="34"/>
      <c r="AE2269" s="34"/>
      <c r="AF2269" s="34"/>
      <c r="AG2269" s="34"/>
      <c r="AH2269" s="34"/>
      <c r="AI2269" s="34"/>
      <c r="AJ2269" s="34"/>
      <c r="AK2269" s="34"/>
      <c r="AL2269" s="34"/>
      <c r="AM2269" s="34"/>
      <c r="AN2269" s="34"/>
      <c r="AO2269" s="34"/>
      <c r="AP2269" s="34"/>
      <c r="AQ2269" s="34"/>
      <c r="AR2269" s="34"/>
      <c r="AS2269" s="34"/>
      <c r="AT2269" s="34"/>
      <c r="AU2269" s="34"/>
      <c r="AV2269" s="34"/>
      <c r="AW2269" s="34"/>
      <c r="AX2269" s="34"/>
      <c r="AY2269" s="34"/>
      <c r="AZ2269" s="34"/>
      <c r="BA2269" s="34"/>
      <c r="BB2269" s="34"/>
      <c r="BC2269" s="34"/>
    </row>
    <row r="2270" spans="1:55">
      <c r="A2270" s="34"/>
      <c r="B2270" s="34"/>
      <c r="C2270" s="34"/>
      <c r="D2270" s="34"/>
      <c r="E2270" s="34"/>
      <c r="F2270" s="34"/>
      <c r="G2270" s="34"/>
      <c r="H2270" s="34"/>
      <c r="I2270" s="34"/>
      <c r="J2270" s="34"/>
      <c r="K2270" s="34"/>
      <c r="L2270" s="34"/>
      <c r="M2270" s="34"/>
      <c r="N2270" s="34"/>
      <c r="O2270" s="34"/>
      <c r="P2270" s="34"/>
      <c r="Q2270" s="34"/>
      <c r="R2270" s="34"/>
      <c r="S2270" s="34"/>
      <c r="T2270" s="34"/>
      <c r="U2270" s="34"/>
      <c r="V2270" s="34"/>
      <c r="W2270" s="34"/>
      <c r="X2270" s="34"/>
      <c r="Y2270" s="34"/>
      <c r="Z2270" s="34"/>
      <c r="AA2270" s="34"/>
      <c r="AB2270" s="34"/>
      <c r="AC2270" s="34"/>
      <c r="AD2270" s="34"/>
      <c r="AE2270" s="34"/>
      <c r="AF2270" s="34"/>
      <c r="AG2270" s="34"/>
      <c r="AH2270" s="34"/>
      <c r="AI2270" s="34"/>
      <c r="AJ2270" s="34"/>
      <c r="AK2270" s="34"/>
      <c r="AL2270" s="34"/>
      <c r="AM2270" s="34"/>
      <c r="AN2270" s="34"/>
      <c r="AO2270" s="34"/>
      <c r="AP2270" s="34"/>
      <c r="AQ2270" s="34"/>
      <c r="AR2270" s="34"/>
      <c r="AS2270" s="34"/>
      <c r="AT2270" s="34"/>
      <c r="AU2270" s="34"/>
      <c r="AV2270" s="34"/>
      <c r="AW2270" s="34"/>
      <c r="AX2270" s="34"/>
      <c r="AY2270" s="34"/>
      <c r="AZ2270" s="34"/>
      <c r="BA2270" s="34"/>
      <c r="BB2270" s="34"/>
      <c r="BC2270" s="34"/>
    </row>
    <row r="2271" spans="1:55">
      <c r="A2271" s="34"/>
      <c r="B2271" s="34"/>
      <c r="C2271" s="34"/>
      <c r="D2271" s="34"/>
      <c r="E2271" s="34"/>
      <c r="F2271" s="34"/>
      <c r="G2271" s="34"/>
      <c r="H2271" s="34"/>
      <c r="I2271" s="34"/>
      <c r="J2271" s="34"/>
      <c r="K2271" s="34"/>
      <c r="L2271" s="34"/>
      <c r="M2271" s="34"/>
      <c r="N2271" s="34"/>
      <c r="O2271" s="34"/>
      <c r="P2271" s="34"/>
      <c r="Q2271" s="34"/>
      <c r="R2271" s="34"/>
      <c r="S2271" s="34"/>
      <c r="T2271" s="34"/>
      <c r="U2271" s="34"/>
      <c r="V2271" s="34"/>
      <c r="W2271" s="34"/>
      <c r="X2271" s="34"/>
      <c r="Y2271" s="34"/>
      <c r="Z2271" s="34"/>
      <c r="AA2271" s="34"/>
      <c r="AB2271" s="34"/>
      <c r="AC2271" s="34"/>
      <c r="AD2271" s="34"/>
      <c r="AE2271" s="34"/>
      <c r="AF2271" s="34"/>
      <c r="AG2271" s="34"/>
      <c r="AH2271" s="34"/>
      <c r="AI2271" s="34"/>
      <c r="AJ2271" s="34"/>
      <c r="AK2271" s="34"/>
      <c r="AL2271" s="34"/>
      <c r="AM2271" s="34"/>
      <c r="AN2271" s="34"/>
      <c r="AO2271" s="34"/>
      <c r="AP2271" s="34"/>
      <c r="AQ2271" s="34"/>
      <c r="AR2271" s="34"/>
      <c r="AS2271" s="34"/>
      <c r="AT2271" s="34"/>
      <c r="AU2271" s="34"/>
      <c r="AV2271" s="34"/>
      <c r="AW2271" s="34"/>
      <c r="AX2271" s="34"/>
      <c r="AY2271" s="34"/>
      <c r="AZ2271" s="34"/>
      <c r="BA2271" s="34"/>
      <c r="BB2271" s="34"/>
      <c r="BC2271" s="34"/>
    </row>
    <row r="2272" spans="1:55">
      <c r="A2272" s="34"/>
      <c r="B2272" s="34"/>
      <c r="C2272" s="34"/>
      <c r="D2272" s="34"/>
      <c r="E2272" s="34"/>
      <c r="F2272" s="34"/>
      <c r="G2272" s="34"/>
      <c r="H2272" s="34"/>
      <c r="I2272" s="34"/>
      <c r="J2272" s="34"/>
      <c r="K2272" s="34"/>
      <c r="L2272" s="34"/>
      <c r="M2272" s="34"/>
      <c r="N2272" s="34"/>
      <c r="O2272" s="34"/>
      <c r="P2272" s="34"/>
      <c r="Q2272" s="34"/>
      <c r="R2272" s="34"/>
      <c r="S2272" s="34"/>
      <c r="T2272" s="34"/>
      <c r="U2272" s="34"/>
      <c r="V2272" s="34"/>
      <c r="W2272" s="34"/>
      <c r="X2272" s="34"/>
      <c r="Y2272" s="34"/>
      <c r="Z2272" s="34"/>
      <c r="AA2272" s="34"/>
      <c r="AB2272" s="34"/>
      <c r="AC2272" s="34"/>
      <c r="AD2272" s="34"/>
      <c r="AE2272" s="34"/>
      <c r="AF2272" s="34"/>
      <c r="AG2272" s="34"/>
      <c r="AH2272" s="34"/>
      <c r="AI2272" s="34"/>
      <c r="AJ2272" s="34"/>
      <c r="AK2272" s="34"/>
      <c r="AL2272" s="34"/>
      <c r="AM2272" s="34"/>
      <c r="AN2272" s="34"/>
      <c r="AO2272" s="34"/>
      <c r="AP2272" s="34"/>
      <c r="AQ2272" s="34"/>
      <c r="AR2272" s="34"/>
      <c r="AS2272" s="34"/>
      <c r="AT2272" s="34"/>
      <c r="AU2272" s="34"/>
      <c r="AV2272" s="34"/>
      <c r="AW2272" s="34"/>
      <c r="AX2272" s="34"/>
      <c r="AY2272" s="34"/>
      <c r="AZ2272" s="34"/>
      <c r="BA2272" s="34"/>
      <c r="BB2272" s="34"/>
      <c r="BC2272" s="34"/>
    </row>
    <row r="2273" spans="1:55">
      <c r="A2273" s="34"/>
      <c r="B2273" s="34"/>
      <c r="C2273" s="34"/>
      <c r="D2273" s="34"/>
      <c r="E2273" s="34"/>
      <c r="F2273" s="34"/>
      <c r="G2273" s="34"/>
      <c r="H2273" s="34"/>
      <c r="I2273" s="34"/>
      <c r="J2273" s="34"/>
      <c r="K2273" s="34"/>
      <c r="L2273" s="34"/>
      <c r="M2273" s="34"/>
      <c r="N2273" s="34"/>
      <c r="O2273" s="34"/>
      <c r="P2273" s="34"/>
      <c r="Q2273" s="34"/>
      <c r="R2273" s="34"/>
      <c r="S2273" s="34"/>
      <c r="T2273" s="34"/>
      <c r="U2273" s="34"/>
      <c r="V2273" s="34"/>
      <c r="W2273" s="34"/>
      <c r="X2273" s="34"/>
      <c r="Y2273" s="34"/>
      <c r="Z2273" s="34"/>
      <c r="AA2273" s="34"/>
      <c r="AB2273" s="34"/>
      <c r="AC2273" s="34"/>
      <c r="AD2273" s="34"/>
      <c r="AE2273" s="34"/>
      <c r="AF2273" s="34"/>
      <c r="AG2273" s="34"/>
      <c r="AH2273" s="34"/>
      <c r="AI2273" s="34"/>
      <c r="AJ2273" s="34"/>
      <c r="AK2273" s="34"/>
      <c r="AL2273" s="34"/>
      <c r="AM2273" s="34"/>
      <c r="AN2273" s="34"/>
      <c r="AO2273" s="34"/>
      <c r="AP2273" s="34"/>
      <c r="AQ2273" s="34"/>
      <c r="AR2273" s="34"/>
      <c r="AS2273" s="34"/>
      <c r="AT2273" s="34"/>
      <c r="AU2273" s="34"/>
      <c r="AV2273" s="34"/>
      <c r="AW2273" s="34"/>
      <c r="AX2273" s="34"/>
      <c r="AY2273" s="34"/>
      <c r="AZ2273" s="34"/>
      <c r="BA2273" s="34"/>
      <c r="BB2273" s="34"/>
      <c r="BC2273" s="34"/>
    </row>
    <row r="2274" spans="1:55">
      <c r="A2274" s="34"/>
      <c r="B2274" s="34"/>
      <c r="C2274" s="34"/>
      <c r="D2274" s="34"/>
      <c r="E2274" s="34"/>
      <c r="F2274" s="34"/>
      <c r="G2274" s="34"/>
      <c r="H2274" s="34"/>
      <c r="I2274" s="34"/>
      <c r="J2274" s="34"/>
      <c r="K2274" s="34"/>
      <c r="L2274" s="34"/>
      <c r="M2274" s="34"/>
      <c r="N2274" s="34"/>
      <c r="O2274" s="34"/>
      <c r="P2274" s="34"/>
      <c r="Q2274" s="34"/>
      <c r="R2274" s="34"/>
      <c r="S2274" s="34"/>
      <c r="T2274" s="34"/>
      <c r="U2274" s="34"/>
      <c r="V2274" s="34"/>
      <c r="W2274" s="34"/>
      <c r="X2274" s="34"/>
      <c r="Y2274" s="34"/>
      <c r="Z2274" s="34"/>
      <c r="AA2274" s="34"/>
      <c r="AB2274" s="34"/>
      <c r="AC2274" s="34"/>
      <c r="AD2274" s="34"/>
      <c r="AE2274" s="34"/>
      <c r="AF2274" s="34"/>
      <c r="AG2274" s="34"/>
      <c r="AH2274" s="34"/>
      <c r="AI2274" s="34"/>
      <c r="AJ2274" s="34"/>
      <c r="AK2274" s="34"/>
      <c r="AL2274" s="34"/>
      <c r="AM2274" s="34"/>
      <c r="AN2274" s="34"/>
      <c r="AO2274" s="34"/>
      <c r="AP2274" s="34"/>
      <c r="AQ2274" s="34"/>
      <c r="AR2274" s="34"/>
      <c r="AS2274" s="34"/>
      <c r="AT2274" s="34"/>
      <c r="AU2274" s="34"/>
      <c r="AV2274" s="34"/>
      <c r="AW2274" s="34"/>
      <c r="AX2274" s="34"/>
      <c r="AY2274" s="34"/>
      <c r="AZ2274" s="34"/>
      <c r="BA2274" s="34"/>
      <c r="BB2274" s="34"/>
      <c r="BC2274" s="34"/>
    </row>
    <row r="2275" spans="1:55">
      <c r="A2275" s="34"/>
      <c r="B2275" s="34"/>
      <c r="C2275" s="34"/>
      <c r="D2275" s="34"/>
      <c r="E2275" s="34"/>
      <c r="F2275" s="34"/>
      <c r="G2275" s="34"/>
      <c r="H2275" s="34"/>
      <c r="I2275" s="34"/>
      <c r="J2275" s="34"/>
      <c r="K2275" s="34"/>
      <c r="L2275" s="34"/>
      <c r="M2275" s="34"/>
      <c r="N2275" s="34"/>
      <c r="O2275" s="34"/>
      <c r="P2275" s="34"/>
      <c r="Q2275" s="34"/>
      <c r="R2275" s="34"/>
      <c r="S2275" s="34"/>
      <c r="T2275" s="34"/>
      <c r="U2275" s="34"/>
      <c r="V2275" s="34"/>
      <c r="W2275" s="34"/>
      <c r="X2275" s="34"/>
      <c r="Y2275" s="34"/>
      <c r="Z2275" s="34"/>
      <c r="AA2275" s="34"/>
      <c r="AB2275" s="34"/>
      <c r="AC2275" s="34"/>
      <c r="AD2275" s="34"/>
      <c r="AE2275" s="34"/>
      <c r="AF2275" s="34"/>
      <c r="AG2275" s="34"/>
      <c r="AH2275" s="34"/>
      <c r="AI2275" s="34"/>
      <c r="AJ2275" s="34"/>
      <c r="AK2275" s="34"/>
      <c r="AL2275" s="34"/>
      <c r="AM2275" s="34"/>
      <c r="AN2275" s="34"/>
      <c r="AO2275" s="34"/>
      <c r="AP2275" s="34"/>
      <c r="AQ2275" s="34"/>
      <c r="AR2275" s="34"/>
      <c r="AS2275" s="34"/>
      <c r="AT2275" s="34"/>
      <c r="AU2275" s="34"/>
      <c r="AV2275" s="34"/>
      <c r="AW2275" s="34"/>
      <c r="AX2275" s="34"/>
      <c r="AY2275" s="34"/>
      <c r="AZ2275" s="34"/>
      <c r="BA2275" s="34"/>
      <c r="BB2275" s="34"/>
      <c r="BC2275" s="34"/>
    </row>
    <row r="2276" spans="1:55">
      <c r="A2276" s="34"/>
      <c r="B2276" s="34"/>
      <c r="C2276" s="34"/>
      <c r="D2276" s="34"/>
      <c r="E2276" s="34"/>
      <c r="F2276" s="34"/>
      <c r="G2276" s="34"/>
      <c r="H2276" s="34"/>
      <c r="I2276" s="34"/>
      <c r="J2276" s="34"/>
      <c r="K2276" s="34"/>
      <c r="L2276" s="34"/>
      <c r="M2276" s="34"/>
      <c r="N2276" s="34"/>
      <c r="O2276" s="34"/>
      <c r="P2276" s="34"/>
      <c r="Q2276" s="34"/>
      <c r="R2276" s="34"/>
      <c r="S2276" s="34"/>
      <c r="T2276" s="34"/>
      <c r="U2276" s="34"/>
      <c r="V2276" s="34"/>
      <c r="W2276" s="34"/>
      <c r="X2276" s="34"/>
      <c r="Y2276" s="34"/>
      <c r="Z2276" s="34"/>
      <c r="AA2276" s="34"/>
      <c r="AB2276" s="34"/>
      <c r="AC2276" s="34"/>
      <c r="AD2276" s="34"/>
      <c r="AE2276" s="34"/>
      <c r="AF2276" s="34"/>
      <c r="AG2276" s="34"/>
      <c r="AH2276" s="34"/>
      <c r="AI2276" s="34"/>
      <c r="AJ2276" s="34"/>
      <c r="AK2276" s="34"/>
      <c r="AL2276" s="34"/>
      <c r="AM2276" s="34"/>
      <c r="AN2276" s="34"/>
      <c r="AO2276" s="34"/>
      <c r="AP2276" s="34"/>
      <c r="AQ2276" s="34"/>
      <c r="AR2276" s="34"/>
      <c r="AS2276" s="34"/>
      <c r="AT2276" s="34"/>
      <c r="AU2276" s="34"/>
      <c r="AV2276" s="34"/>
      <c r="AW2276" s="34"/>
      <c r="AX2276" s="34"/>
      <c r="AY2276" s="34"/>
      <c r="AZ2276" s="34"/>
      <c r="BA2276" s="34"/>
      <c r="BB2276" s="34"/>
      <c r="BC2276" s="34"/>
    </row>
    <row r="2277" spans="1:55">
      <c r="A2277" s="34"/>
      <c r="B2277" s="34"/>
      <c r="C2277" s="34"/>
      <c r="D2277" s="34"/>
      <c r="E2277" s="34"/>
      <c r="F2277" s="34"/>
      <c r="G2277" s="34"/>
      <c r="H2277" s="34"/>
      <c r="I2277" s="34"/>
      <c r="J2277" s="34"/>
      <c r="K2277" s="34"/>
      <c r="L2277" s="34"/>
      <c r="M2277" s="34"/>
      <c r="N2277" s="34"/>
      <c r="O2277" s="34"/>
      <c r="P2277" s="34"/>
      <c r="Q2277" s="34"/>
      <c r="R2277" s="34"/>
      <c r="S2277" s="34"/>
      <c r="T2277" s="34"/>
      <c r="U2277" s="34"/>
      <c r="V2277" s="34"/>
      <c r="W2277" s="34"/>
      <c r="X2277" s="34"/>
      <c r="Y2277" s="34"/>
      <c r="Z2277" s="34"/>
      <c r="AA2277" s="34"/>
      <c r="AB2277" s="34"/>
      <c r="AC2277" s="34"/>
      <c r="AD2277" s="34"/>
      <c r="AE2277" s="34"/>
      <c r="AF2277" s="34"/>
      <c r="AG2277" s="34"/>
      <c r="AH2277" s="34"/>
      <c r="AI2277" s="34"/>
      <c r="AJ2277" s="34"/>
      <c r="AK2277" s="34"/>
      <c r="AL2277" s="34"/>
      <c r="AM2277" s="34"/>
      <c r="AN2277" s="34"/>
      <c r="AO2277" s="34"/>
      <c r="AP2277" s="34"/>
      <c r="AQ2277" s="34"/>
      <c r="AR2277" s="34"/>
      <c r="AS2277" s="34"/>
      <c r="AT2277" s="34"/>
      <c r="AU2277" s="34"/>
      <c r="AV2277" s="34"/>
      <c r="AW2277" s="34"/>
      <c r="AX2277" s="34"/>
      <c r="AY2277" s="34"/>
      <c r="AZ2277" s="34"/>
      <c r="BA2277" s="34"/>
      <c r="BB2277" s="34"/>
      <c r="BC2277" s="34"/>
    </row>
    <row r="2278" spans="1:55">
      <c r="A2278" s="34"/>
      <c r="B2278" s="34"/>
      <c r="C2278" s="34"/>
      <c r="D2278" s="34"/>
      <c r="E2278" s="34"/>
      <c r="F2278" s="34"/>
      <c r="G2278" s="34"/>
      <c r="H2278" s="34"/>
      <c r="I2278" s="34"/>
      <c r="J2278" s="34"/>
      <c r="K2278" s="34"/>
      <c r="L2278" s="34"/>
      <c r="M2278" s="34"/>
      <c r="N2278" s="34"/>
      <c r="O2278" s="34"/>
      <c r="P2278" s="34"/>
      <c r="Q2278" s="34"/>
      <c r="R2278" s="34"/>
      <c r="S2278" s="34"/>
      <c r="T2278" s="34"/>
      <c r="U2278" s="34"/>
      <c r="V2278" s="34"/>
      <c r="W2278" s="34"/>
      <c r="X2278" s="34"/>
      <c r="Y2278" s="34"/>
      <c r="Z2278" s="34"/>
      <c r="AA2278" s="34"/>
      <c r="AB2278" s="34"/>
      <c r="AC2278" s="34"/>
      <c r="AD2278" s="34"/>
      <c r="AE2278" s="34"/>
      <c r="AF2278" s="34"/>
      <c r="AG2278" s="34"/>
      <c r="AH2278" s="34"/>
      <c r="AI2278" s="34"/>
      <c r="AJ2278" s="34"/>
      <c r="AK2278" s="34"/>
      <c r="AL2278" s="34"/>
      <c r="AM2278" s="34"/>
      <c r="AN2278" s="34"/>
      <c r="AO2278" s="34"/>
      <c r="AP2278" s="34"/>
      <c r="AQ2278" s="34"/>
      <c r="AR2278" s="34"/>
      <c r="AS2278" s="34"/>
      <c r="AT2278" s="34"/>
      <c r="AU2278" s="34"/>
      <c r="AV2278" s="34"/>
      <c r="AW2278" s="34"/>
      <c r="AX2278" s="34"/>
      <c r="AY2278" s="34"/>
      <c r="AZ2278" s="34"/>
      <c r="BA2278" s="34"/>
      <c r="BB2278" s="34"/>
      <c r="BC2278" s="34"/>
    </row>
    <row r="2279" spans="1:55">
      <c r="A2279" s="34"/>
      <c r="B2279" s="34"/>
      <c r="C2279" s="34"/>
      <c r="D2279" s="34"/>
      <c r="E2279" s="34"/>
      <c r="F2279" s="34"/>
      <c r="G2279" s="34"/>
      <c r="H2279" s="34"/>
      <c r="I2279" s="34"/>
      <c r="J2279" s="34"/>
      <c r="K2279" s="34"/>
      <c r="L2279" s="34"/>
      <c r="M2279" s="34"/>
      <c r="N2279" s="34"/>
      <c r="O2279" s="34"/>
      <c r="P2279" s="34"/>
      <c r="Q2279" s="34"/>
      <c r="R2279" s="34"/>
      <c r="S2279" s="34"/>
      <c r="T2279" s="34"/>
      <c r="U2279" s="34"/>
      <c r="V2279" s="34"/>
      <c r="W2279" s="34"/>
      <c r="X2279" s="34"/>
      <c r="Y2279" s="34"/>
      <c r="Z2279" s="34"/>
      <c r="AA2279" s="34"/>
      <c r="AB2279" s="34"/>
      <c r="AC2279" s="34"/>
      <c r="AD2279" s="34"/>
      <c r="AE2279" s="34"/>
      <c r="AF2279" s="34"/>
      <c r="AG2279" s="34"/>
      <c r="AH2279" s="34"/>
      <c r="AI2279" s="34"/>
      <c r="AJ2279" s="34"/>
      <c r="AK2279" s="34"/>
      <c r="AL2279" s="34"/>
      <c r="AM2279" s="34"/>
      <c r="AN2279" s="34"/>
      <c r="AO2279" s="34"/>
      <c r="AP2279" s="34"/>
      <c r="AQ2279" s="34"/>
      <c r="AR2279" s="34"/>
      <c r="AS2279" s="34"/>
      <c r="AT2279" s="34"/>
      <c r="AU2279" s="34"/>
      <c r="AV2279" s="34"/>
      <c r="AW2279" s="34"/>
      <c r="AX2279" s="34"/>
      <c r="AY2279" s="34"/>
      <c r="AZ2279" s="34"/>
      <c r="BA2279" s="34"/>
      <c r="BB2279" s="34"/>
      <c r="BC2279" s="34"/>
    </row>
    <row r="2280" spans="1:55">
      <c r="A2280" s="34"/>
      <c r="B2280" s="34"/>
      <c r="C2280" s="34"/>
      <c r="D2280" s="34"/>
      <c r="E2280" s="34"/>
      <c r="F2280" s="34"/>
      <c r="G2280" s="34"/>
      <c r="H2280" s="34"/>
      <c r="I2280" s="34"/>
      <c r="J2280" s="34"/>
      <c r="K2280" s="34"/>
      <c r="L2280" s="34"/>
      <c r="M2280" s="34"/>
      <c r="N2280" s="34"/>
      <c r="O2280" s="34"/>
      <c r="P2280" s="34"/>
      <c r="Q2280" s="34"/>
      <c r="R2280" s="34"/>
      <c r="S2280" s="34"/>
      <c r="T2280" s="34"/>
      <c r="U2280" s="34"/>
      <c r="V2280" s="34"/>
      <c r="W2280" s="34"/>
      <c r="X2280" s="34"/>
      <c r="Y2280" s="34"/>
      <c r="Z2280" s="34"/>
      <c r="AA2280" s="34"/>
      <c r="AB2280" s="34"/>
      <c r="AC2280" s="34"/>
      <c r="AD2280" s="34"/>
      <c r="AE2280" s="34"/>
      <c r="AF2280" s="34"/>
      <c r="AG2280" s="34"/>
      <c r="AH2280" s="34"/>
      <c r="AI2280" s="34"/>
      <c r="AJ2280" s="34"/>
      <c r="AK2280" s="34"/>
      <c r="AL2280" s="34"/>
      <c r="AM2280" s="34"/>
      <c r="AN2280" s="34"/>
      <c r="AO2280" s="34"/>
      <c r="AP2280" s="34"/>
      <c r="AQ2280" s="34"/>
      <c r="AR2280" s="34"/>
      <c r="AS2280" s="34"/>
      <c r="AT2280" s="34"/>
      <c r="AU2280" s="34"/>
      <c r="AV2280" s="34"/>
      <c r="AW2280" s="34"/>
      <c r="AX2280" s="34"/>
      <c r="AY2280" s="34"/>
      <c r="AZ2280" s="34"/>
      <c r="BA2280" s="34"/>
      <c r="BB2280" s="34"/>
      <c r="BC2280" s="34"/>
    </row>
    <row r="2281" spans="1:55">
      <c r="A2281" s="34"/>
      <c r="B2281" s="34"/>
      <c r="C2281" s="34"/>
      <c r="D2281" s="34"/>
      <c r="E2281" s="34"/>
      <c r="F2281" s="34"/>
      <c r="G2281" s="34"/>
      <c r="H2281" s="34"/>
      <c r="I2281" s="34"/>
      <c r="J2281" s="34"/>
      <c r="K2281" s="34"/>
      <c r="L2281" s="34"/>
      <c r="M2281" s="34"/>
      <c r="N2281" s="34"/>
      <c r="O2281" s="34"/>
      <c r="P2281" s="34"/>
      <c r="Q2281" s="34"/>
      <c r="R2281" s="34"/>
      <c r="S2281" s="34"/>
      <c r="T2281" s="34"/>
      <c r="U2281" s="34"/>
      <c r="V2281" s="34"/>
      <c r="W2281" s="34"/>
      <c r="X2281" s="34"/>
      <c r="Y2281" s="34"/>
      <c r="Z2281" s="34"/>
      <c r="AA2281" s="34"/>
      <c r="AB2281" s="34"/>
      <c r="AC2281" s="34"/>
      <c r="AD2281" s="34"/>
      <c r="AE2281" s="34"/>
      <c r="AF2281" s="34"/>
      <c r="AG2281" s="34"/>
      <c r="AH2281" s="34"/>
      <c r="AI2281" s="34"/>
      <c r="AJ2281" s="34"/>
      <c r="AK2281" s="34"/>
      <c r="AL2281" s="34"/>
      <c r="AM2281" s="34"/>
      <c r="AN2281" s="34"/>
      <c r="AO2281" s="34"/>
      <c r="AP2281" s="34"/>
      <c r="AQ2281" s="34"/>
      <c r="AR2281" s="34"/>
      <c r="AS2281" s="34"/>
      <c r="AT2281" s="34"/>
      <c r="AU2281" s="34"/>
      <c r="AV2281" s="34"/>
      <c r="AW2281" s="34"/>
      <c r="AX2281" s="34"/>
      <c r="AY2281" s="34"/>
      <c r="AZ2281" s="34"/>
      <c r="BA2281" s="34"/>
      <c r="BB2281" s="34"/>
      <c r="BC2281" s="34"/>
    </row>
    <row r="2282" spans="1:55">
      <c r="A2282" s="34"/>
      <c r="B2282" s="34"/>
      <c r="C2282" s="34"/>
      <c r="D2282" s="34"/>
      <c r="E2282" s="34"/>
      <c r="F2282" s="34"/>
      <c r="G2282" s="34"/>
      <c r="H2282" s="34"/>
      <c r="I2282" s="34"/>
      <c r="J2282" s="34"/>
      <c r="K2282" s="34"/>
      <c r="L2282" s="34"/>
      <c r="M2282" s="34"/>
      <c r="N2282" s="34"/>
      <c r="O2282" s="34"/>
      <c r="P2282" s="34"/>
      <c r="Q2282" s="34"/>
      <c r="R2282" s="34"/>
      <c r="S2282" s="34"/>
      <c r="T2282" s="34"/>
      <c r="U2282" s="34"/>
      <c r="V2282" s="34"/>
      <c r="W2282" s="34"/>
      <c r="X2282" s="34"/>
      <c r="Y2282" s="34"/>
      <c r="Z2282" s="34"/>
      <c r="AA2282" s="34"/>
      <c r="AB2282" s="34"/>
      <c r="AC2282" s="34"/>
      <c r="AD2282" s="34"/>
      <c r="AE2282" s="34"/>
      <c r="AF2282" s="34"/>
      <c r="AG2282" s="34"/>
      <c r="AH2282" s="34"/>
      <c r="AI2282" s="34"/>
      <c r="AJ2282" s="34"/>
      <c r="AK2282" s="34"/>
      <c r="AL2282" s="34"/>
      <c r="AM2282" s="34"/>
      <c r="AN2282" s="34"/>
      <c r="AO2282" s="34"/>
      <c r="AP2282" s="34"/>
      <c r="AQ2282" s="34"/>
      <c r="AR2282" s="34"/>
      <c r="AS2282" s="34"/>
      <c r="AT2282" s="34"/>
      <c r="AU2282" s="34"/>
      <c r="AV2282" s="34"/>
      <c r="AW2282" s="34"/>
      <c r="AX2282" s="34"/>
      <c r="AY2282" s="34"/>
      <c r="AZ2282" s="34"/>
      <c r="BA2282" s="34"/>
      <c r="BB2282" s="34"/>
      <c r="BC2282" s="34"/>
    </row>
    <row r="2283" spans="1:55">
      <c r="A2283" s="34"/>
      <c r="B2283" s="34"/>
      <c r="C2283" s="34"/>
      <c r="D2283" s="34"/>
      <c r="E2283" s="34"/>
      <c r="F2283" s="34"/>
      <c r="G2283" s="34"/>
      <c r="H2283" s="34"/>
      <c r="I2283" s="34"/>
      <c r="J2283" s="34"/>
      <c r="K2283" s="34"/>
      <c r="L2283" s="34"/>
      <c r="M2283" s="34"/>
      <c r="N2283" s="34"/>
      <c r="O2283" s="34"/>
      <c r="P2283" s="34"/>
      <c r="Q2283" s="34"/>
      <c r="R2283" s="34"/>
      <c r="S2283" s="34"/>
      <c r="T2283" s="34"/>
      <c r="U2283" s="34"/>
      <c r="V2283" s="34"/>
      <c r="W2283" s="34"/>
      <c r="X2283" s="34"/>
      <c r="Y2283" s="34"/>
      <c r="Z2283" s="34"/>
      <c r="AA2283" s="34"/>
      <c r="AB2283" s="34"/>
      <c r="AC2283" s="34"/>
      <c r="AD2283" s="34"/>
      <c r="AE2283" s="34"/>
      <c r="AF2283" s="34"/>
      <c r="AG2283" s="34"/>
      <c r="AH2283" s="34"/>
      <c r="AI2283" s="34"/>
      <c r="AJ2283" s="34"/>
      <c r="AK2283" s="34"/>
      <c r="AL2283" s="34"/>
      <c r="AM2283" s="34"/>
      <c r="AN2283" s="34"/>
      <c r="AO2283" s="34"/>
      <c r="AP2283" s="34"/>
      <c r="AQ2283" s="34"/>
      <c r="AR2283" s="34"/>
      <c r="AS2283" s="34"/>
      <c r="AT2283" s="34"/>
      <c r="AU2283" s="34"/>
      <c r="AV2283" s="34"/>
      <c r="AW2283" s="34"/>
      <c r="AX2283" s="34"/>
      <c r="AY2283" s="34"/>
      <c r="AZ2283" s="34"/>
      <c r="BA2283" s="34"/>
      <c r="BB2283" s="34"/>
      <c r="BC2283" s="34"/>
    </row>
    <row r="2284" spans="1:55">
      <c r="A2284" s="34"/>
      <c r="B2284" s="34"/>
      <c r="C2284" s="34"/>
      <c r="D2284" s="34"/>
      <c r="E2284" s="34"/>
      <c r="F2284" s="34"/>
      <c r="G2284" s="34"/>
      <c r="H2284" s="34"/>
      <c r="I2284" s="34"/>
      <c r="J2284" s="34"/>
      <c r="K2284" s="34"/>
      <c r="L2284" s="34"/>
      <c r="M2284" s="34"/>
      <c r="N2284" s="34"/>
      <c r="O2284" s="34"/>
      <c r="P2284" s="34"/>
      <c r="Q2284" s="34"/>
      <c r="R2284" s="34"/>
      <c r="S2284" s="34"/>
      <c r="T2284" s="34"/>
      <c r="U2284" s="34"/>
      <c r="V2284" s="34"/>
      <c r="W2284" s="34"/>
      <c r="X2284" s="34"/>
      <c r="Y2284" s="34"/>
      <c r="Z2284" s="34"/>
      <c r="AA2284" s="34"/>
      <c r="AB2284" s="34"/>
      <c r="AC2284" s="34"/>
      <c r="AD2284" s="34"/>
      <c r="AE2284" s="34"/>
      <c r="AF2284" s="34"/>
      <c r="AG2284" s="34"/>
      <c r="AH2284" s="34"/>
      <c r="AI2284" s="34"/>
      <c r="AJ2284" s="34"/>
      <c r="AK2284" s="34"/>
      <c r="AL2284" s="34"/>
      <c r="AM2284" s="34"/>
      <c r="AN2284" s="34"/>
      <c r="AO2284" s="34"/>
      <c r="AP2284" s="34"/>
      <c r="AQ2284" s="34"/>
      <c r="AR2284" s="34"/>
      <c r="AS2284" s="34"/>
      <c r="AT2284" s="34"/>
      <c r="AU2284" s="34"/>
      <c r="AV2284" s="34"/>
      <c r="AW2284" s="34"/>
      <c r="AX2284" s="34"/>
      <c r="AY2284" s="34"/>
      <c r="AZ2284" s="34"/>
      <c r="BA2284" s="34"/>
      <c r="BB2284" s="34"/>
      <c r="BC2284" s="34"/>
    </row>
    <row r="2285" spans="1:55">
      <c r="A2285" s="34"/>
      <c r="B2285" s="34"/>
      <c r="C2285" s="34"/>
      <c r="D2285" s="34"/>
      <c r="E2285" s="34"/>
      <c r="F2285" s="34"/>
      <c r="G2285" s="34"/>
      <c r="H2285" s="34"/>
      <c r="I2285" s="34"/>
      <c r="J2285" s="34"/>
      <c r="K2285" s="34"/>
      <c r="L2285" s="34"/>
      <c r="M2285" s="34"/>
      <c r="N2285" s="34"/>
      <c r="O2285" s="34"/>
      <c r="P2285" s="34"/>
      <c r="Q2285" s="34"/>
      <c r="R2285" s="34"/>
      <c r="S2285" s="34"/>
      <c r="T2285" s="34"/>
      <c r="U2285" s="34"/>
      <c r="V2285" s="34"/>
      <c r="W2285" s="34"/>
      <c r="X2285" s="34"/>
      <c r="Y2285" s="34"/>
      <c r="Z2285" s="34"/>
      <c r="AA2285" s="34"/>
      <c r="AB2285" s="34"/>
      <c r="AC2285" s="34"/>
      <c r="AD2285" s="34"/>
      <c r="AE2285" s="34"/>
      <c r="AF2285" s="34"/>
      <c r="AG2285" s="34"/>
      <c r="AH2285" s="34"/>
      <c r="AI2285" s="34"/>
      <c r="AJ2285" s="34"/>
      <c r="AK2285" s="34"/>
      <c r="AL2285" s="34"/>
      <c r="AM2285" s="34"/>
      <c r="AN2285" s="34"/>
      <c r="AO2285" s="34"/>
      <c r="AP2285" s="34"/>
      <c r="AQ2285" s="34"/>
      <c r="AR2285" s="34"/>
      <c r="AS2285" s="34"/>
      <c r="AT2285" s="34"/>
      <c r="AU2285" s="34"/>
      <c r="AV2285" s="34"/>
      <c r="AW2285" s="34"/>
      <c r="AX2285" s="34"/>
      <c r="AY2285" s="34"/>
      <c r="AZ2285" s="34"/>
      <c r="BA2285" s="34"/>
      <c r="BB2285" s="34"/>
      <c r="BC2285" s="34"/>
    </row>
    <row r="2286" spans="1:55">
      <c r="A2286" s="34"/>
      <c r="B2286" s="34"/>
      <c r="C2286" s="34"/>
      <c r="D2286" s="34"/>
      <c r="E2286" s="34"/>
      <c r="F2286" s="34"/>
      <c r="G2286" s="34"/>
      <c r="H2286" s="34"/>
      <c r="I2286" s="34"/>
      <c r="J2286" s="34"/>
      <c r="K2286" s="34"/>
      <c r="L2286" s="34"/>
      <c r="M2286" s="34"/>
      <c r="N2286" s="34"/>
      <c r="O2286" s="34"/>
      <c r="P2286" s="34"/>
      <c r="Q2286" s="34"/>
      <c r="R2286" s="34"/>
      <c r="S2286" s="34"/>
      <c r="T2286" s="34"/>
      <c r="U2286" s="34"/>
      <c r="V2286" s="34"/>
      <c r="W2286" s="34"/>
      <c r="X2286" s="34"/>
      <c r="Y2286" s="34"/>
      <c r="Z2286" s="34"/>
      <c r="AA2286" s="34"/>
      <c r="AB2286" s="34"/>
      <c r="AC2286" s="34"/>
      <c r="AD2286" s="34"/>
      <c r="AE2286" s="34"/>
      <c r="AF2286" s="34"/>
      <c r="AG2286" s="34"/>
      <c r="AH2286" s="34"/>
      <c r="AI2286" s="34"/>
      <c r="AJ2286" s="34"/>
      <c r="AK2286" s="34"/>
      <c r="AL2286" s="34"/>
      <c r="AM2286" s="34"/>
      <c r="AN2286" s="34"/>
      <c r="AO2286" s="34"/>
      <c r="AP2286" s="34"/>
      <c r="AQ2286" s="34"/>
      <c r="AR2286" s="34"/>
      <c r="AS2286" s="34"/>
      <c r="AT2286" s="34"/>
      <c r="AU2286" s="34"/>
      <c r="AV2286" s="34"/>
      <c r="AW2286" s="34"/>
      <c r="AX2286" s="34"/>
      <c r="AY2286" s="34"/>
      <c r="AZ2286" s="34"/>
      <c r="BA2286" s="34"/>
      <c r="BB2286" s="34"/>
      <c r="BC2286" s="34"/>
    </row>
    <row r="2287" spans="1:55">
      <c r="A2287" s="34"/>
      <c r="B2287" s="34"/>
      <c r="C2287" s="34"/>
      <c r="D2287" s="34"/>
      <c r="E2287" s="34"/>
      <c r="F2287" s="34"/>
      <c r="G2287" s="34"/>
      <c r="H2287" s="34"/>
      <c r="I2287" s="34"/>
      <c r="J2287" s="34"/>
      <c r="K2287" s="34"/>
      <c r="L2287" s="34"/>
      <c r="M2287" s="34"/>
      <c r="N2287" s="34"/>
      <c r="O2287" s="34"/>
      <c r="P2287" s="34"/>
      <c r="Q2287" s="34"/>
      <c r="R2287" s="34"/>
      <c r="S2287" s="34"/>
      <c r="T2287" s="34"/>
      <c r="U2287" s="34"/>
      <c r="V2287" s="34"/>
      <c r="W2287" s="34"/>
      <c r="X2287" s="34"/>
      <c r="Y2287" s="34"/>
      <c r="Z2287" s="34"/>
      <c r="AA2287" s="34"/>
      <c r="AB2287" s="34"/>
      <c r="AC2287" s="34"/>
      <c r="AD2287" s="34"/>
      <c r="AE2287" s="34"/>
      <c r="AF2287" s="34"/>
      <c r="AG2287" s="34"/>
      <c r="AH2287" s="34"/>
      <c r="AI2287" s="34"/>
      <c r="AJ2287" s="34"/>
      <c r="AK2287" s="34"/>
      <c r="AL2287" s="34"/>
      <c r="AM2287" s="34"/>
      <c r="AN2287" s="34"/>
      <c r="AO2287" s="34"/>
      <c r="AP2287" s="34"/>
      <c r="AQ2287" s="34"/>
      <c r="AR2287" s="34"/>
      <c r="AS2287" s="34"/>
      <c r="AT2287" s="34"/>
      <c r="AU2287" s="34"/>
      <c r="AV2287" s="34"/>
      <c r="AW2287" s="34"/>
      <c r="AX2287" s="34"/>
      <c r="AY2287" s="34"/>
      <c r="AZ2287" s="34"/>
      <c r="BA2287" s="34"/>
      <c r="BB2287" s="34"/>
      <c r="BC2287" s="34"/>
    </row>
    <row r="2288" spans="1:55">
      <c r="A2288" s="34"/>
      <c r="B2288" s="34"/>
      <c r="C2288" s="34"/>
      <c r="D2288" s="34"/>
      <c r="E2288" s="34"/>
      <c r="F2288" s="34"/>
      <c r="G2288" s="34"/>
      <c r="H2288" s="34"/>
      <c r="I2288" s="34"/>
      <c r="J2288" s="34"/>
      <c r="K2288" s="34"/>
      <c r="L2288" s="34"/>
      <c r="M2288" s="34"/>
      <c r="N2288" s="34"/>
      <c r="O2288" s="34"/>
      <c r="P2288" s="34"/>
      <c r="Q2288" s="34"/>
      <c r="R2288" s="34"/>
      <c r="S2288" s="34"/>
      <c r="T2288" s="34"/>
      <c r="U2288" s="34"/>
      <c r="V2288" s="34"/>
      <c r="W2288" s="34"/>
      <c r="X2288" s="34"/>
      <c r="Y2288" s="34"/>
      <c r="Z2288" s="34"/>
      <c r="AA2288" s="34"/>
      <c r="AB2288" s="34"/>
      <c r="AC2288" s="34"/>
      <c r="AD2288" s="34"/>
      <c r="AE2288" s="34"/>
      <c r="AF2288" s="34"/>
      <c r="AG2288" s="34"/>
      <c r="AH2288" s="34"/>
      <c r="AI2288" s="34"/>
      <c r="AJ2288" s="34"/>
      <c r="AK2288" s="34"/>
      <c r="AL2288" s="34"/>
      <c r="AM2288" s="34"/>
      <c r="AN2288" s="34"/>
      <c r="AO2288" s="34"/>
      <c r="AP2288" s="34"/>
      <c r="AQ2288" s="34"/>
      <c r="AR2288" s="34"/>
      <c r="AS2288" s="34"/>
      <c r="AT2288" s="34"/>
      <c r="AU2288" s="34"/>
      <c r="AV2288" s="34"/>
      <c r="AW2288" s="34"/>
      <c r="AX2288" s="34"/>
      <c r="AY2288" s="34"/>
      <c r="AZ2288" s="34"/>
      <c r="BA2288" s="34"/>
      <c r="BB2288" s="34"/>
      <c r="BC2288" s="34"/>
    </row>
    <row r="2289" spans="1:55">
      <c r="A2289" s="34"/>
      <c r="B2289" s="34"/>
      <c r="C2289" s="34"/>
      <c r="D2289" s="34"/>
      <c r="E2289" s="34"/>
      <c r="F2289" s="34"/>
      <c r="G2289" s="34"/>
      <c r="H2289" s="34"/>
      <c r="I2289" s="34"/>
      <c r="J2289" s="34"/>
      <c r="K2289" s="34"/>
      <c r="L2289" s="34"/>
      <c r="M2289" s="34"/>
      <c r="N2289" s="34"/>
      <c r="O2289" s="34"/>
      <c r="P2289" s="34"/>
      <c r="Q2289" s="34"/>
      <c r="R2289" s="34"/>
      <c r="S2289" s="34"/>
      <c r="T2289" s="34"/>
      <c r="U2289" s="34"/>
      <c r="V2289" s="34"/>
      <c r="W2289" s="34"/>
      <c r="X2289" s="34"/>
      <c r="Y2289" s="34"/>
      <c r="Z2289" s="34"/>
      <c r="AA2289" s="34"/>
      <c r="AB2289" s="34"/>
      <c r="AC2289" s="34"/>
      <c r="AD2289" s="34"/>
      <c r="AE2289" s="34"/>
      <c r="AF2289" s="34"/>
      <c r="AG2289" s="34"/>
      <c r="AH2289" s="34"/>
      <c r="AI2289" s="34"/>
      <c r="AJ2289" s="34"/>
      <c r="AK2289" s="34"/>
      <c r="AL2289" s="34"/>
      <c r="AM2289" s="34"/>
      <c r="AN2289" s="34"/>
      <c r="AO2289" s="34"/>
      <c r="AP2289" s="34"/>
      <c r="AQ2289" s="34"/>
      <c r="AR2289" s="34"/>
      <c r="AS2289" s="34"/>
      <c r="AT2289" s="34"/>
      <c r="AU2289" s="34"/>
      <c r="AV2289" s="34"/>
      <c r="AW2289" s="34"/>
      <c r="AX2289" s="34"/>
      <c r="AY2289" s="34"/>
      <c r="AZ2289" s="34"/>
      <c r="BA2289" s="34"/>
      <c r="BB2289" s="34"/>
      <c r="BC2289" s="34"/>
    </row>
    <row r="2290" spans="1:55">
      <c r="A2290" s="34"/>
      <c r="B2290" s="34"/>
      <c r="C2290" s="34"/>
      <c r="D2290" s="34"/>
      <c r="E2290" s="34"/>
      <c r="F2290" s="34"/>
      <c r="G2290" s="34"/>
      <c r="H2290" s="34"/>
      <c r="I2290" s="34"/>
      <c r="J2290" s="34"/>
      <c r="K2290" s="34"/>
      <c r="L2290" s="34"/>
      <c r="M2290" s="34"/>
      <c r="N2290" s="34"/>
      <c r="O2290" s="34"/>
      <c r="P2290" s="34"/>
      <c r="Q2290" s="34"/>
      <c r="R2290" s="34"/>
      <c r="S2290" s="34"/>
      <c r="T2290" s="34"/>
      <c r="U2290" s="34"/>
      <c r="V2290" s="34"/>
      <c r="W2290" s="34"/>
      <c r="X2290" s="34"/>
      <c r="Y2290" s="34"/>
      <c r="Z2290" s="34"/>
      <c r="AA2290" s="34"/>
      <c r="AB2290" s="34"/>
      <c r="AC2290" s="34"/>
      <c r="AD2290" s="34"/>
      <c r="AE2290" s="34"/>
      <c r="AF2290" s="34"/>
      <c r="AG2290" s="34"/>
      <c r="AH2290" s="34"/>
      <c r="AI2290" s="34"/>
      <c r="AJ2290" s="34"/>
      <c r="AK2290" s="34"/>
      <c r="AL2290" s="34"/>
      <c r="AM2290" s="34"/>
      <c r="AN2290" s="34"/>
      <c r="AO2290" s="34"/>
      <c r="AP2290" s="34"/>
      <c r="AQ2290" s="34"/>
      <c r="AR2290" s="34"/>
      <c r="AS2290" s="34"/>
      <c r="AT2290" s="34"/>
      <c r="AU2290" s="34"/>
      <c r="AV2290" s="34"/>
      <c r="AW2290" s="34"/>
      <c r="AX2290" s="34"/>
      <c r="AY2290" s="34"/>
      <c r="AZ2290" s="34"/>
      <c r="BA2290" s="34"/>
      <c r="BB2290" s="34"/>
      <c r="BC2290" s="34"/>
    </row>
    <row r="2291" spans="1:55">
      <c r="A2291" s="34"/>
      <c r="B2291" s="34"/>
      <c r="C2291" s="34"/>
      <c r="D2291" s="34"/>
      <c r="E2291" s="34"/>
      <c r="F2291" s="34"/>
      <c r="G2291" s="34"/>
      <c r="H2291" s="34"/>
      <c r="I2291" s="34"/>
      <c r="J2291" s="34"/>
      <c r="K2291" s="34"/>
      <c r="L2291" s="34"/>
      <c r="M2291" s="34"/>
      <c r="N2291" s="34"/>
      <c r="O2291" s="34"/>
      <c r="P2291" s="34"/>
      <c r="Q2291" s="34"/>
      <c r="R2291" s="34"/>
      <c r="S2291" s="34"/>
      <c r="T2291" s="34"/>
      <c r="U2291" s="34"/>
      <c r="V2291" s="34"/>
      <c r="W2291" s="34"/>
      <c r="X2291" s="34"/>
      <c r="Y2291" s="34"/>
      <c r="Z2291" s="34"/>
      <c r="AA2291" s="34"/>
      <c r="AB2291" s="34"/>
      <c r="AC2291" s="34"/>
      <c r="AD2291" s="34"/>
      <c r="AE2291" s="34"/>
      <c r="AF2291" s="34"/>
      <c r="AG2291" s="34"/>
      <c r="AH2291" s="34"/>
      <c r="AI2291" s="34"/>
      <c r="AJ2291" s="34"/>
      <c r="AK2291" s="34"/>
      <c r="AL2291" s="34"/>
      <c r="AM2291" s="34"/>
      <c r="AN2291" s="34"/>
      <c r="AO2291" s="34"/>
      <c r="AP2291" s="34"/>
      <c r="AQ2291" s="34"/>
      <c r="AR2291" s="34"/>
      <c r="AS2291" s="34"/>
      <c r="AT2291" s="34"/>
      <c r="AU2291" s="34"/>
      <c r="AV2291" s="34"/>
      <c r="AW2291" s="34"/>
      <c r="AX2291" s="34"/>
      <c r="AY2291" s="34"/>
      <c r="AZ2291" s="34"/>
      <c r="BA2291" s="34"/>
      <c r="BB2291" s="34"/>
      <c r="BC2291" s="34"/>
    </row>
    <row r="2292" spans="1:55">
      <c r="A2292" s="34"/>
      <c r="B2292" s="34"/>
      <c r="C2292" s="34"/>
      <c r="D2292" s="34"/>
      <c r="E2292" s="34"/>
      <c r="F2292" s="34"/>
      <c r="G2292" s="34"/>
      <c r="H2292" s="34"/>
      <c r="I2292" s="34"/>
      <c r="J2292" s="34"/>
      <c r="K2292" s="34"/>
      <c r="L2292" s="34"/>
      <c r="M2292" s="34"/>
      <c r="N2292" s="34"/>
      <c r="O2292" s="34"/>
      <c r="P2292" s="34"/>
      <c r="Q2292" s="34"/>
      <c r="R2292" s="34"/>
      <c r="S2292" s="34"/>
      <c r="T2292" s="34"/>
      <c r="U2292" s="34"/>
      <c r="V2292" s="34"/>
      <c r="W2292" s="34"/>
      <c r="X2292" s="34"/>
      <c r="Y2292" s="34"/>
      <c r="Z2292" s="34"/>
      <c r="AA2292" s="34"/>
      <c r="AB2292" s="34"/>
      <c r="AC2292" s="34"/>
      <c r="AD2292" s="34"/>
      <c r="AE2292" s="34"/>
      <c r="AF2292" s="34"/>
      <c r="AG2292" s="34"/>
      <c r="AH2292" s="34"/>
      <c r="AI2292" s="34"/>
      <c r="AJ2292" s="34"/>
      <c r="AK2292" s="34"/>
      <c r="AL2292" s="34"/>
      <c r="AM2292" s="34"/>
      <c r="AN2292" s="34"/>
      <c r="AO2292" s="34"/>
      <c r="AP2292" s="34"/>
      <c r="AQ2292" s="34"/>
      <c r="AR2292" s="34"/>
      <c r="AS2292" s="34"/>
      <c r="AT2292" s="34"/>
      <c r="AU2292" s="34"/>
      <c r="AV2292" s="34"/>
      <c r="AW2292" s="34"/>
      <c r="AX2292" s="34"/>
      <c r="AY2292" s="34"/>
      <c r="AZ2292" s="34"/>
      <c r="BA2292" s="34"/>
      <c r="BB2292" s="34"/>
      <c r="BC2292" s="34"/>
    </row>
    <row r="2293" spans="1:55">
      <c r="A2293" s="34"/>
      <c r="B2293" s="34"/>
      <c r="C2293" s="34"/>
      <c r="D2293" s="34"/>
      <c r="E2293" s="34"/>
      <c r="F2293" s="34"/>
      <c r="G2293" s="34"/>
      <c r="H2293" s="34"/>
      <c r="I2293" s="34"/>
      <c r="J2293" s="34"/>
      <c r="K2293" s="34"/>
      <c r="L2293" s="34"/>
      <c r="M2293" s="34"/>
      <c r="N2293" s="34"/>
      <c r="O2293" s="34"/>
      <c r="P2293" s="34"/>
      <c r="Q2293" s="34"/>
      <c r="R2293" s="34"/>
      <c r="S2293" s="34"/>
      <c r="T2293" s="34"/>
      <c r="U2293" s="34"/>
      <c r="V2293" s="34"/>
      <c r="W2293" s="34"/>
      <c r="X2293" s="34"/>
      <c r="Y2293" s="34"/>
      <c r="Z2293" s="34"/>
      <c r="AA2293" s="34"/>
      <c r="AB2293" s="34"/>
      <c r="AC2293" s="34"/>
      <c r="AD2293" s="34"/>
      <c r="AE2293" s="34"/>
      <c r="AF2293" s="34"/>
      <c r="AG2293" s="34"/>
      <c r="AH2293" s="34"/>
      <c r="AI2293" s="34"/>
      <c r="AJ2293" s="34"/>
      <c r="AK2293" s="34"/>
      <c r="AL2293" s="34"/>
      <c r="AM2293" s="34"/>
      <c r="AN2293" s="34"/>
      <c r="AO2293" s="34"/>
      <c r="AP2293" s="34"/>
      <c r="AQ2293" s="34"/>
      <c r="AR2293" s="34"/>
      <c r="AS2293" s="34"/>
      <c r="AT2293" s="34"/>
      <c r="AU2293" s="34"/>
      <c r="AV2293" s="34"/>
      <c r="AW2293" s="34"/>
      <c r="AX2293" s="34"/>
      <c r="AY2293" s="34"/>
      <c r="AZ2293" s="34"/>
      <c r="BA2293" s="34"/>
      <c r="BB2293" s="34"/>
      <c r="BC2293" s="34"/>
    </row>
    <row r="2294" spans="1:55">
      <c r="A2294" s="34"/>
      <c r="B2294" s="34"/>
      <c r="C2294" s="34"/>
      <c r="D2294" s="34"/>
      <c r="E2294" s="34"/>
      <c r="F2294" s="34"/>
      <c r="G2294" s="34"/>
      <c r="H2294" s="34"/>
      <c r="I2294" s="34"/>
      <c r="J2294" s="34"/>
      <c r="K2294" s="34"/>
      <c r="L2294" s="34"/>
      <c r="M2294" s="34"/>
      <c r="N2294" s="34"/>
      <c r="O2294" s="34"/>
      <c r="P2294" s="34"/>
      <c r="Q2294" s="34"/>
      <c r="R2294" s="34"/>
      <c r="S2294" s="34"/>
      <c r="T2294" s="34"/>
      <c r="U2294" s="34"/>
      <c r="V2294" s="34"/>
      <c r="W2294" s="34"/>
      <c r="X2294" s="34"/>
      <c r="Y2294" s="34"/>
      <c r="Z2294" s="34"/>
      <c r="AA2294" s="34"/>
      <c r="AB2294" s="34"/>
      <c r="AC2294" s="34"/>
      <c r="AD2294" s="34"/>
      <c r="AE2294" s="34"/>
      <c r="AF2294" s="34"/>
      <c r="AG2294" s="34"/>
      <c r="AH2294" s="34"/>
      <c r="AI2294" s="34"/>
      <c r="AJ2294" s="34"/>
      <c r="AK2294" s="34"/>
      <c r="AL2294" s="34"/>
      <c r="AM2294" s="34"/>
      <c r="AN2294" s="34"/>
      <c r="AO2294" s="34"/>
      <c r="AP2294" s="34"/>
      <c r="AQ2294" s="34"/>
      <c r="AR2294" s="34"/>
      <c r="AS2294" s="34"/>
      <c r="AT2294" s="34"/>
      <c r="AU2294" s="34"/>
      <c r="AV2294" s="34"/>
      <c r="AW2294" s="34"/>
      <c r="AX2294" s="34"/>
      <c r="AY2294" s="34"/>
      <c r="AZ2294" s="34"/>
      <c r="BA2294" s="34"/>
      <c r="BB2294" s="34"/>
      <c r="BC2294" s="34"/>
    </row>
    <row r="2295" spans="1:55">
      <c r="A2295" s="34"/>
      <c r="B2295" s="34"/>
      <c r="C2295" s="34"/>
      <c r="D2295" s="34"/>
      <c r="E2295" s="34"/>
      <c r="F2295" s="34"/>
      <c r="G2295" s="34"/>
      <c r="H2295" s="34"/>
      <c r="I2295" s="34"/>
      <c r="J2295" s="34"/>
      <c r="K2295" s="34"/>
      <c r="L2295" s="34"/>
      <c r="M2295" s="34"/>
      <c r="N2295" s="34"/>
      <c r="O2295" s="34"/>
      <c r="P2295" s="34"/>
      <c r="Q2295" s="34"/>
      <c r="R2295" s="34"/>
      <c r="S2295" s="34"/>
      <c r="T2295" s="34"/>
      <c r="U2295" s="34"/>
      <c r="V2295" s="34"/>
      <c r="W2295" s="34"/>
      <c r="X2295" s="34"/>
      <c r="Y2295" s="34"/>
      <c r="Z2295" s="34"/>
      <c r="AA2295" s="34"/>
      <c r="AB2295" s="34"/>
      <c r="AC2295" s="34"/>
      <c r="AD2295" s="34"/>
      <c r="AE2295" s="34"/>
      <c r="AF2295" s="34"/>
      <c r="AG2295" s="34"/>
      <c r="AH2295" s="34"/>
      <c r="AI2295" s="34"/>
      <c r="AJ2295" s="34"/>
      <c r="AK2295" s="34"/>
      <c r="AL2295" s="34"/>
      <c r="AM2295" s="34"/>
      <c r="AN2295" s="34"/>
      <c r="AO2295" s="34"/>
      <c r="AP2295" s="34"/>
      <c r="AQ2295" s="34"/>
      <c r="AR2295" s="34"/>
      <c r="AS2295" s="34"/>
      <c r="AT2295" s="34"/>
      <c r="AU2295" s="34"/>
      <c r="AV2295" s="34"/>
      <c r="AW2295" s="34"/>
      <c r="AX2295" s="34"/>
      <c r="AY2295" s="34"/>
      <c r="AZ2295" s="34"/>
      <c r="BA2295" s="34"/>
      <c r="BB2295" s="34"/>
      <c r="BC2295" s="34"/>
    </row>
    <row r="2296" spans="1:55">
      <c r="A2296" s="34"/>
      <c r="B2296" s="34"/>
      <c r="C2296" s="34"/>
      <c r="D2296" s="34"/>
      <c r="E2296" s="34"/>
      <c r="F2296" s="34"/>
      <c r="G2296" s="34"/>
      <c r="H2296" s="34"/>
      <c r="I2296" s="34"/>
      <c r="J2296" s="34"/>
      <c r="K2296" s="34"/>
      <c r="L2296" s="34"/>
      <c r="M2296" s="34"/>
      <c r="N2296" s="34"/>
      <c r="O2296" s="34"/>
      <c r="P2296" s="34"/>
      <c r="Q2296" s="34"/>
      <c r="R2296" s="34"/>
      <c r="S2296" s="34"/>
      <c r="T2296" s="34"/>
      <c r="U2296" s="34"/>
      <c r="V2296" s="34"/>
      <c r="W2296" s="34"/>
      <c r="X2296" s="34"/>
      <c r="Y2296" s="34"/>
      <c r="Z2296" s="34"/>
      <c r="AA2296" s="34"/>
      <c r="AB2296" s="34"/>
      <c r="AC2296" s="34"/>
      <c r="AD2296" s="34"/>
      <c r="AE2296" s="34"/>
      <c r="AF2296" s="34"/>
      <c r="AG2296" s="34"/>
      <c r="AH2296" s="34"/>
      <c r="AI2296" s="34"/>
      <c r="AJ2296" s="34"/>
      <c r="AK2296" s="34"/>
      <c r="AL2296" s="34"/>
      <c r="AM2296" s="34"/>
      <c r="AN2296" s="34"/>
      <c r="AO2296" s="34"/>
      <c r="AP2296" s="34"/>
      <c r="AQ2296" s="34"/>
      <c r="AR2296" s="34"/>
      <c r="AS2296" s="34"/>
      <c r="AT2296" s="34"/>
      <c r="AU2296" s="34"/>
      <c r="AV2296" s="34"/>
      <c r="AW2296" s="34"/>
      <c r="AX2296" s="34"/>
      <c r="AY2296" s="34"/>
      <c r="AZ2296" s="34"/>
      <c r="BA2296" s="34"/>
      <c r="BB2296" s="34"/>
      <c r="BC2296" s="34"/>
    </row>
    <row r="2297" spans="1:55">
      <c r="A2297" s="34"/>
      <c r="B2297" s="34"/>
      <c r="C2297" s="34"/>
      <c r="D2297" s="34"/>
      <c r="E2297" s="34"/>
      <c r="F2297" s="34"/>
      <c r="G2297" s="34"/>
      <c r="H2297" s="34"/>
      <c r="I2297" s="34"/>
      <c r="J2297" s="34"/>
      <c r="K2297" s="34"/>
      <c r="L2297" s="34"/>
      <c r="M2297" s="34"/>
      <c r="N2297" s="34"/>
      <c r="O2297" s="34"/>
      <c r="P2297" s="34"/>
      <c r="Q2297" s="34"/>
      <c r="R2297" s="34"/>
      <c r="S2297" s="34"/>
      <c r="T2297" s="34"/>
      <c r="U2297" s="34"/>
      <c r="V2297" s="34"/>
      <c r="W2297" s="34"/>
      <c r="X2297" s="34"/>
      <c r="Y2297" s="34"/>
      <c r="Z2297" s="34"/>
      <c r="AA2297" s="34"/>
      <c r="AB2297" s="34"/>
      <c r="AC2297" s="34"/>
      <c r="AD2297" s="34"/>
      <c r="AE2297" s="34"/>
      <c r="AF2297" s="34"/>
      <c r="AG2297" s="34"/>
      <c r="AH2297" s="34"/>
      <c r="AI2297" s="34"/>
      <c r="AJ2297" s="34"/>
      <c r="AK2297" s="34"/>
      <c r="AL2297" s="34"/>
      <c r="AM2297" s="34"/>
      <c r="AN2297" s="34"/>
      <c r="AO2297" s="34"/>
      <c r="AP2297" s="34"/>
      <c r="AQ2297" s="34"/>
      <c r="AR2297" s="34"/>
      <c r="AS2297" s="34"/>
      <c r="AT2297" s="34"/>
      <c r="AU2297" s="34"/>
      <c r="AV2297" s="34"/>
      <c r="AW2297" s="34"/>
      <c r="AX2297" s="34"/>
      <c r="AY2297" s="34"/>
      <c r="AZ2297" s="34"/>
      <c r="BA2297" s="34"/>
      <c r="BB2297" s="34"/>
      <c r="BC2297" s="34"/>
    </row>
    <row r="2298" spans="1:55">
      <c r="A2298" s="34"/>
      <c r="B2298" s="34"/>
      <c r="C2298" s="34"/>
      <c r="D2298" s="34"/>
      <c r="E2298" s="34"/>
      <c r="F2298" s="34"/>
      <c r="G2298" s="34"/>
      <c r="H2298" s="34"/>
      <c r="I2298" s="34"/>
      <c r="J2298" s="34"/>
      <c r="K2298" s="34"/>
      <c r="L2298" s="34"/>
      <c r="M2298" s="34"/>
      <c r="N2298" s="34"/>
      <c r="O2298" s="34"/>
      <c r="P2298" s="34"/>
      <c r="Q2298" s="34"/>
      <c r="R2298" s="34"/>
      <c r="S2298" s="34"/>
      <c r="T2298" s="34"/>
      <c r="U2298" s="34"/>
      <c r="V2298" s="34"/>
      <c r="W2298" s="34"/>
      <c r="X2298" s="34"/>
      <c r="Y2298" s="34"/>
      <c r="Z2298" s="34"/>
      <c r="AA2298" s="34"/>
      <c r="AB2298" s="34"/>
      <c r="AC2298" s="34"/>
      <c r="AD2298" s="34"/>
      <c r="AE2298" s="34"/>
      <c r="AF2298" s="34"/>
      <c r="AG2298" s="34"/>
      <c r="AH2298" s="34"/>
      <c r="AI2298" s="34"/>
      <c r="AJ2298" s="34"/>
      <c r="AK2298" s="34"/>
      <c r="AL2298" s="34"/>
      <c r="AM2298" s="34"/>
      <c r="AN2298" s="34"/>
      <c r="AO2298" s="34"/>
      <c r="AP2298" s="34"/>
      <c r="AQ2298" s="34"/>
      <c r="AR2298" s="34"/>
      <c r="AS2298" s="34"/>
      <c r="AT2298" s="34"/>
      <c r="AU2298" s="34"/>
      <c r="AV2298" s="34"/>
      <c r="AW2298" s="34"/>
      <c r="AX2298" s="34"/>
      <c r="AY2298" s="34"/>
      <c r="AZ2298" s="34"/>
      <c r="BA2298" s="34"/>
      <c r="BB2298" s="34"/>
      <c r="BC2298" s="34"/>
    </row>
    <row r="2299" spans="1:55">
      <c r="A2299" s="34"/>
      <c r="B2299" s="34"/>
      <c r="C2299" s="34"/>
      <c r="D2299" s="34"/>
      <c r="E2299" s="34"/>
      <c r="F2299" s="34"/>
      <c r="G2299" s="34"/>
      <c r="H2299" s="34"/>
      <c r="I2299" s="34"/>
      <c r="J2299" s="34"/>
      <c r="K2299" s="34"/>
      <c r="L2299" s="34"/>
      <c r="M2299" s="34"/>
      <c r="N2299" s="34"/>
      <c r="O2299" s="34"/>
      <c r="P2299" s="34"/>
      <c r="Q2299" s="34"/>
      <c r="R2299" s="34"/>
      <c r="S2299" s="34"/>
      <c r="T2299" s="34"/>
      <c r="U2299" s="34"/>
      <c r="V2299" s="34"/>
      <c r="W2299" s="34"/>
      <c r="X2299" s="34"/>
      <c r="Y2299" s="34"/>
      <c r="Z2299" s="34"/>
      <c r="AA2299" s="34"/>
      <c r="AB2299" s="34"/>
      <c r="AC2299" s="34"/>
      <c r="AD2299" s="34"/>
      <c r="AE2299" s="34"/>
      <c r="AF2299" s="34"/>
      <c r="AG2299" s="34"/>
      <c r="AH2299" s="34"/>
      <c r="AI2299" s="34"/>
      <c r="AJ2299" s="34"/>
      <c r="AK2299" s="34"/>
      <c r="AL2299" s="34"/>
      <c r="AM2299" s="34"/>
      <c r="AN2299" s="34"/>
      <c r="AO2299" s="34"/>
      <c r="AP2299" s="34"/>
      <c r="AQ2299" s="34"/>
      <c r="AR2299" s="34"/>
      <c r="AS2299" s="34"/>
      <c r="AT2299" s="34"/>
      <c r="AU2299" s="34"/>
      <c r="AV2299" s="34"/>
      <c r="AW2299" s="34"/>
      <c r="AX2299" s="34"/>
      <c r="AY2299" s="34"/>
      <c r="AZ2299" s="34"/>
      <c r="BA2299" s="34"/>
      <c r="BB2299" s="34"/>
      <c r="BC2299" s="34"/>
    </row>
    <row r="2300" spans="1:55">
      <c r="A2300" s="34"/>
      <c r="B2300" s="34"/>
      <c r="C2300" s="34"/>
      <c r="D2300" s="34"/>
      <c r="E2300" s="34"/>
      <c r="F2300" s="34"/>
      <c r="G2300" s="34"/>
      <c r="H2300" s="34"/>
      <c r="I2300" s="34"/>
      <c r="J2300" s="34"/>
      <c r="K2300" s="34"/>
      <c r="L2300" s="34"/>
      <c r="M2300" s="34"/>
      <c r="N2300" s="34"/>
      <c r="O2300" s="34"/>
      <c r="P2300" s="34"/>
      <c r="Q2300" s="34"/>
      <c r="R2300" s="34"/>
      <c r="S2300" s="34"/>
      <c r="T2300" s="34"/>
      <c r="U2300" s="34"/>
      <c r="V2300" s="34"/>
      <c r="W2300" s="34"/>
      <c r="X2300" s="34"/>
      <c r="Y2300" s="34"/>
      <c r="Z2300" s="34"/>
      <c r="AA2300" s="34"/>
      <c r="AB2300" s="34"/>
      <c r="AC2300" s="34"/>
      <c r="AD2300" s="34"/>
      <c r="AE2300" s="34"/>
      <c r="AF2300" s="34"/>
      <c r="AG2300" s="34"/>
      <c r="AH2300" s="34"/>
      <c r="AI2300" s="34"/>
      <c r="AJ2300" s="34"/>
      <c r="AK2300" s="34"/>
      <c r="AL2300" s="34"/>
      <c r="AM2300" s="34"/>
      <c r="AN2300" s="34"/>
      <c r="AO2300" s="34"/>
      <c r="AP2300" s="34"/>
      <c r="AQ2300" s="34"/>
      <c r="AR2300" s="34"/>
      <c r="AS2300" s="34"/>
      <c r="AT2300" s="34"/>
      <c r="AU2300" s="34"/>
      <c r="AV2300" s="34"/>
      <c r="AW2300" s="34"/>
      <c r="AX2300" s="34"/>
      <c r="AY2300" s="34"/>
      <c r="AZ2300" s="34"/>
      <c r="BA2300" s="34"/>
      <c r="BB2300" s="34"/>
      <c r="BC2300" s="34"/>
    </row>
    <row r="2301" spans="1:55">
      <c r="A2301" s="34"/>
      <c r="B2301" s="34"/>
      <c r="C2301" s="34"/>
      <c r="D2301" s="34"/>
      <c r="E2301" s="34"/>
      <c r="F2301" s="34"/>
      <c r="G2301" s="34"/>
      <c r="H2301" s="34"/>
      <c r="I2301" s="34"/>
      <c r="J2301" s="34"/>
      <c r="K2301" s="34"/>
      <c r="L2301" s="34"/>
      <c r="M2301" s="34"/>
      <c r="N2301" s="34"/>
      <c r="O2301" s="34"/>
      <c r="P2301" s="34"/>
      <c r="Q2301" s="34"/>
      <c r="R2301" s="34"/>
      <c r="S2301" s="34"/>
      <c r="T2301" s="34"/>
      <c r="U2301" s="34"/>
      <c r="V2301" s="34"/>
      <c r="W2301" s="34"/>
      <c r="X2301" s="34"/>
      <c r="Y2301" s="34"/>
      <c r="Z2301" s="34"/>
      <c r="AA2301" s="34"/>
      <c r="AB2301" s="34"/>
      <c r="AC2301" s="34"/>
      <c r="AD2301" s="34"/>
      <c r="AE2301" s="34"/>
      <c r="AF2301" s="34"/>
      <c r="AG2301" s="34"/>
      <c r="AH2301" s="34"/>
      <c r="AI2301" s="34"/>
      <c r="AJ2301" s="34"/>
      <c r="AK2301" s="34"/>
      <c r="AL2301" s="34"/>
      <c r="AM2301" s="34"/>
      <c r="AN2301" s="34"/>
      <c r="AO2301" s="34"/>
      <c r="AP2301" s="34"/>
      <c r="AQ2301" s="34"/>
      <c r="AR2301" s="34"/>
      <c r="AS2301" s="34"/>
      <c r="AT2301" s="34"/>
      <c r="AU2301" s="34"/>
      <c r="AV2301" s="34"/>
      <c r="AW2301" s="34"/>
      <c r="AX2301" s="34"/>
      <c r="AY2301" s="34"/>
      <c r="AZ2301" s="34"/>
      <c r="BA2301" s="34"/>
      <c r="BB2301" s="34"/>
      <c r="BC2301" s="34"/>
    </row>
    <row r="2302" spans="1:55">
      <c r="A2302" s="34"/>
      <c r="B2302" s="34"/>
      <c r="C2302" s="34"/>
      <c r="D2302" s="34"/>
      <c r="E2302" s="34"/>
      <c r="F2302" s="34"/>
      <c r="G2302" s="34"/>
      <c r="H2302" s="34"/>
      <c r="I2302" s="34"/>
      <c r="J2302" s="34"/>
      <c r="K2302" s="34"/>
      <c r="L2302" s="34"/>
      <c r="M2302" s="34"/>
      <c r="N2302" s="34"/>
      <c r="O2302" s="34"/>
      <c r="P2302" s="34"/>
      <c r="Q2302" s="34"/>
      <c r="R2302" s="34"/>
      <c r="S2302" s="34"/>
      <c r="T2302" s="34"/>
      <c r="U2302" s="34"/>
      <c r="V2302" s="34"/>
      <c r="W2302" s="34"/>
      <c r="X2302" s="34"/>
      <c r="Y2302" s="34"/>
      <c r="Z2302" s="34"/>
      <c r="AA2302" s="34"/>
      <c r="AB2302" s="34"/>
      <c r="AC2302" s="34"/>
      <c r="AD2302" s="34"/>
      <c r="AE2302" s="34"/>
      <c r="AF2302" s="34"/>
      <c r="AG2302" s="34"/>
      <c r="AH2302" s="34"/>
      <c r="AI2302" s="34"/>
      <c r="AJ2302" s="34"/>
      <c r="AK2302" s="34"/>
      <c r="AL2302" s="34"/>
      <c r="AM2302" s="34"/>
      <c r="AN2302" s="34"/>
      <c r="AO2302" s="34"/>
      <c r="AP2302" s="34"/>
      <c r="AQ2302" s="34"/>
      <c r="AR2302" s="34"/>
      <c r="AS2302" s="34"/>
      <c r="AT2302" s="34"/>
      <c r="AU2302" s="34"/>
      <c r="AV2302" s="34"/>
      <c r="AW2302" s="34"/>
      <c r="AX2302" s="34"/>
      <c r="AY2302" s="34"/>
      <c r="AZ2302" s="34"/>
      <c r="BA2302" s="34"/>
      <c r="BB2302" s="34"/>
      <c r="BC2302" s="34"/>
    </row>
    <row r="2303" spans="1:55">
      <c r="A2303" s="34"/>
      <c r="B2303" s="34"/>
      <c r="C2303" s="34"/>
      <c r="D2303" s="34"/>
      <c r="E2303" s="34"/>
      <c r="F2303" s="34"/>
      <c r="G2303" s="34"/>
      <c r="H2303" s="34"/>
      <c r="I2303" s="34"/>
      <c r="J2303" s="34"/>
      <c r="K2303" s="34"/>
      <c r="L2303" s="34"/>
      <c r="M2303" s="34"/>
      <c r="N2303" s="34"/>
      <c r="O2303" s="34"/>
      <c r="P2303" s="34"/>
      <c r="Q2303" s="34"/>
      <c r="R2303" s="34"/>
      <c r="S2303" s="34"/>
      <c r="T2303" s="34"/>
      <c r="U2303" s="34"/>
      <c r="V2303" s="34"/>
      <c r="W2303" s="34"/>
      <c r="X2303" s="34"/>
      <c r="Y2303" s="34"/>
      <c r="Z2303" s="34"/>
      <c r="AA2303" s="34"/>
      <c r="AB2303" s="34"/>
      <c r="AC2303" s="34"/>
      <c r="AD2303" s="34"/>
      <c r="AE2303" s="34"/>
      <c r="AF2303" s="34"/>
      <c r="AG2303" s="34"/>
      <c r="AH2303" s="34"/>
      <c r="AI2303" s="34"/>
      <c r="AJ2303" s="34"/>
      <c r="AK2303" s="34"/>
      <c r="AL2303" s="34"/>
      <c r="AM2303" s="34"/>
      <c r="AN2303" s="34"/>
      <c r="AO2303" s="34"/>
      <c r="AP2303" s="34"/>
      <c r="AQ2303" s="34"/>
      <c r="AR2303" s="34"/>
      <c r="AS2303" s="34"/>
      <c r="AT2303" s="34"/>
      <c r="AU2303" s="34"/>
      <c r="AV2303" s="34"/>
      <c r="AW2303" s="34"/>
      <c r="AX2303" s="34"/>
      <c r="AY2303" s="34"/>
      <c r="AZ2303" s="34"/>
      <c r="BA2303" s="34"/>
      <c r="BB2303" s="34"/>
      <c r="BC2303" s="34"/>
    </row>
    <row r="2304" spans="1:55">
      <c r="A2304" s="34"/>
      <c r="B2304" s="34"/>
      <c r="C2304" s="34"/>
      <c r="D2304" s="34"/>
      <c r="E2304" s="34"/>
      <c r="F2304" s="34"/>
      <c r="G2304" s="34"/>
      <c r="H2304" s="34"/>
      <c r="I2304" s="34"/>
      <c r="J2304" s="34"/>
      <c r="K2304" s="34"/>
      <c r="L2304" s="34"/>
      <c r="M2304" s="34"/>
      <c r="N2304" s="34"/>
      <c r="O2304" s="34"/>
      <c r="P2304" s="34"/>
      <c r="Q2304" s="34"/>
      <c r="R2304" s="34"/>
      <c r="S2304" s="34"/>
      <c r="T2304" s="34"/>
      <c r="U2304" s="34"/>
      <c r="V2304" s="34"/>
      <c r="W2304" s="34"/>
      <c r="X2304" s="34"/>
      <c r="Y2304" s="34"/>
      <c r="Z2304" s="34"/>
      <c r="AA2304" s="34"/>
      <c r="AB2304" s="34"/>
      <c r="AC2304" s="34"/>
      <c r="AD2304" s="34"/>
      <c r="AE2304" s="34"/>
      <c r="AF2304" s="34"/>
      <c r="AG2304" s="34"/>
      <c r="AH2304" s="34"/>
      <c r="AI2304" s="34"/>
      <c r="AJ2304" s="34"/>
      <c r="AK2304" s="34"/>
      <c r="AL2304" s="34"/>
      <c r="AM2304" s="34"/>
      <c r="AN2304" s="34"/>
      <c r="AO2304" s="34"/>
      <c r="AP2304" s="34"/>
      <c r="AQ2304" s="34"/>
      <c r="AR2304" s="34"/>
      <c r="AS2304" s="34"/>
      <c r="AT2304" s="34"/>
      <c r="AU2304" s="34"/>
      <c r="AV2304" s="34"/>
      <c r="AW2304" s="34"/>
      <c r="AX2304" s="34"/>
      <c r="AY2304" s="34"/>
      <c r="AZ2304" s="34"/>
      <c r="BA2304" s="34"/>
      <c r="BB2304" s="34"/>
      <c r="BC2304" s="34"/>
    </row>
    <row r="2305" spans="1:55">
      <c r="A2305" s="34"/>
      <c r="B2305" s="34"/>
      <c r="C2305" s="34"/>
      <c r="D2305" s="34"/>
      <c r="E2305" s="34"/>
      <c r="F2305" s="34"/>
      <c r="G2305" s="34"/>
      <c r="H2305" s="34"/>
      <c r="I2305" s="34"/>
      <c r="J2305" s="34"/>
      <c r="K2305" s="34"/>
      <c r="L2305" s="34"/>
      <c r="M2305" s="34"/>
      <c r="N2305" s="34"/>
      <c r="O2305" s="34"/>
      <c r="P2305" s="34"/>
      <c r="Q2305" s="34"/>
      <c r="R2305" s="34"/>
      <c r="S2305" s="34"/>
      <c r="T2305" s="34"/>
      <c r="U2305" s="34"/>
      <c r="V2305" s="34"/>
      <c r="W2305" s="34"/>
      <c r="X2305" s="34"/>
      <c r="Y2305" s="34"/>
      <c r="Z2305" s="34"/>
      <c r="AA2305" s="34"/>
      <c r="AB2305" s="34"/>
      <c r="AC2305" s="34"/>
      <c r="AD2305" s="34"/>
      <c r="AE2305" s="34"/>
      <c r="AF2305" s="34"/>
      <c r="AG2305" s="34"/>
      <c r="AH2305" s="34"/>
      <c r="AI2305" s="34"/>
      <c r="AJ2305" s="34"/>
      <c r="AK2305" s="34"/>
      <c r="AL2305" s="34"/>
      <c r="AM2305" s="34"/>
      <c r="AN2305" s="34"/>
      <c r="AO2305" s="34"/>
      <c r="AP2305" s="34"/>
      <c r="AQ2305" s="34"/>
      <c r="AR2305" s="34"/>
      <c r="AS2305" s="34"/>
      <c r="AT2305" s="34"/>
      <c r="AU2305" s="34"/>
      <c r="AV2305" s="34"/>
      <c r="AW2305" s="34"/>
      <c r="AX2305" s="34"/>
      <c r="AY2305" s="34"/>
      <c r="AZ2305" s="34"/>
      <c r="BA2305" s="34"/>
      <c r="BB2305" s="34"/>
      <c r="BC2305" s="34"/>
    </row>
    <row r="2306" spans="1:55">
      <c r="A2306" s="34"/>
      <c r="B2306" s="34"/>
      <c r="C2306" s="34"/>
      <c r="D2306" s="34"/>
      <c r="E2306" s="34"/>
      <c r="F2306" s="34"/>
      <c r="G2306" s="34"/>
      <c r="H2306" s="34"/>
      <c r="I2306" s="34"/>
      <c r="J2306" s="34"/>
      <c r="K2306" s="34"/>
      <c r="L2306" s="34"/>
      <c r="M2306" s="34"/>
      <c r="N2306" s="34"/>
      <c r="O2306" s="34"/>
      <c r="P2306" s="34"/>
      <c r="Q2306" s="34"/>
      <c r="R2306" s="34"/>
      <c r="S2306" s="34"/>
      <c r="T2306" s="34"/>
      <c r="U2306" s="34"/>
      <c r="V2306" s="34"/>
      <c r="W2306" s="34"/>
      <c r="X2306" s="34"/>
      <c r="Y2306" s="34"/>
      <c r="Z2306" s="34"/>
      <c r="AA2306" s="34"/>
      <c r="AB2306" s="34"/>
      <c r="AC2306" s="34"/>
      <c r="AD2306" s="34"/>
      <c r="AE2306" s="34"/>
      <c r="AF2306" s="34"/>
      <c r="AG2306" s="34"/>
      <c r="AH2306" s="34"/>
      <c r="AI2306" s="34"/>
      <c r="AJ2306" s="34"/>
      <c r="AK2306" s="34"/>
      <c r="AL2306" s="34"/>
      <c r="AM2306" s="34"/>
      <c r="AN2306" s="34"/>
      <c r="AO2306" s="34"/>
      <c r="AP2306" s="34"/>
      <c r="AQ2306" s="34"/>
      <c r="AR2306" s="34"/>
      <c r="AS2306" s="34"/>
      <c r="AT2306" s="34"/>
      <c r="AU2306" s="34"/>
      <c r="AV2306" s="34"/>
      <c r="AW2306" s="34"/>
      <c r="AX2306" s="34"/>
      <c r="AY2306" s="34"/>
      <c r="AZ2306" s="34"/>
      <c r="BA2306" s="34"/>
      <c r="BB2306" s="34"/>
      <c r="BC2306" s="34"/>
    </row>
    <row r="2307" spans="1:55">
      <c r="A2307" s="34"/>
      <c r="B2307" s="34"/>
      <c r="C2307" s="34"/>
      <c r="D2307" s="34"/>
      <c r="E2307" s="34"/>
      <c r="F2307" s="34"/>
      <c r="G2307" s="34"/>
      <c r="H2307" s="34"/>
      <c r="I2307" s="34"/>
      <c r="J2307" s="34"/>
      <c r="K2307" s="34"/>
      <c r="L2307" s="34"/>
      <c r="M2307" s="34"/>
      <c r="N2307" s="34"/>
      <c r="O2307" s="34"/>
      <c r="P2307" s="34"/>
      <c r="Q2307" s="34"/>
      <c r="R2307" s="34"/>
      <c r="S2307" s="34"/>
      <c r="T2307" s="34"/>
      <c r="U2307" s="34"/>
      <c r="V2307" s="34"/>
      <c r="W2307" s="34"/>
      <c r="X2307" s="34"/>
      <c r="Y2307" s="34"/>
      <c r="Z2307" s="34"/>
      <c r="AA2307" s="34"/>
      <c r="AB2307" s="34"/>
      <c r="AC2307" s="34"/>
      <c r="AD2307" s="34"/>
      <c r="AE2307" s="34"/>
      <c r="AF2307" s="34"/>
      <c r="AG2307" s="34"/>
      <c r="AH2307" s="34"/>
      <c r="AI2307" s="34"/>
      <c r="AJ2307" s="34"/>
      <c r="AK2307" s="34"/>
      <c r="AL2307" s="34"/>
      <c r="AM2307" s="34"/>
      <c r="AN2307" s="34"/>
      <c r="AO2307" s="34"/>
      <c r="AP2307" s="34"/>
      <c r="AQ2307" s="34"/>
      <c r="AR2307" s="34"/>
      <c r="AS2307" s="34"/>
      <c r="AT2307" s="34"/>
      <c r="AU2307" s="34"/>
      <c r="AV2307" s="34"/>
      <c r="AW2307" s="34"/>
      <c r="AX2307" s="34"/>
      <c r="AY2307" s="34"/>
      <c r="AZ2307" s="34"/>
      <c r="BA2307" s="34"/>
      <c r="BB2307" s="34"/>
      <c r="BC2307" s="34"/>
    </row>
    <row r="2308" spans="1:55">
      <c r="A2308" s="34"/>
      <c r="B2308" s="34"/>
      <c r="C2308" s="34"/>
      <c r="D2308" s="34"/>
      <c r="E2308" s="34"/>
      <c r="F2308" s="34"/>
      <c r="G2308" s="34"/>
      <c r="H2308" s="34"/>
      <c r="I2308" s="34"/>
      <c r="J2308" s="34"/>
      <c r="K2308" s="34"/>
      <c r="L2308" s="34"/>
      <c r="M2308" s="34"/>
      <c r="N2308" s="34"/>
      <c r="O2308" s="34"/>
      <c r="P2308" s="34"/>
      <c r="Q2308" s="34"/>
      <c r="R2308" s="34"/>
      <c r="S2308" s="34"/>
      <c r="T2308" s="34"/>
      <c r="U2308" s="34"/>
      <c r="V2308" s="34"/>
      <c r="W2308" s="34"/>
      <c r="X2308" s="34"/>
      <c r="Y2308" s="34"/>
      <c r="Z2308" s="34"/>
      <c r="AA2308" s="34"/>
      <c r="AB2308" s="34"/>
      <c r="AC2308" s="34"/>
      <c r="AD2308" s="34"/>
      <c r="AE2308" s="34"/>
      <c r="AF2308" s="34"/>
      <c r="AG2308" s="34"/>
      <c r="AH2308" s="34"/>
      <c r="AI2308" s="34"/>
      <c r="AJ2308" s="34"/>
      <c r="AK2308" s="34"/>
      <c r="AL2308" s="34"/>
      <c r="AM2308" s="34"/>
      <c r="AN2308" s="34"/>
      <c r="AO2308" s="34"/>
      <c r="AP2308" s="34"/>
      <c r="AQ2308" s="34"/>
      <c r="AR2308" s="34"/>
      <c r="AS2308" s="34"/>
      <c r="AT2308" s="34"/>
      <c r="AU2308" s="34"/>
      <c r="AV2308" s="34"/>
      <c r="AW2308" s="34"/>
      <c r="AX2308" s="34"/>
      <c r="AY2308" s="34"/>
      <c r="AZ2308" s="34"/>
      <c r="BA2308" s="34"/>
      <c r="BB2308" s="34"/>
      <c r="BC2308" s="34"/>
    </row>
    <row r="2309" spans="1:55">
      <c r="A2309" s="34"/>
      <c r="B2309" s="34"/>
      <c r="C2309" s="34"/>
      <c r="D2309" s="34"/>
      <c r="E2309" s="34"/>
      <c r="F2309" s="34"/>
      <c r="G2309" s="34"/>
      <c r="H2309" s="34"/>
      <c r="I2309" s="34"/>
      <c r="J2309" s="34"/>
      <c r="K2309" s="34"/>
      <c r="L2309" s="34"/>
      <c r="M2309" s="34"/>
      <c r="N2309" s="34"/>
      <c r="O2309" s="34"/>
      <c r="P2309" s="34"/>
      <c r="Q2309" s="34"/>
      <c r="R2309" s="34"/>
      <c r="S2309" s="34"/>
      <c r="T2309" s="34"/>
      <c r="U2309" s="34"/>
      <c r="V2309" s="34"/>
      <c r="W2309" s="34"/>
      <c r="X2309" s="34"/>
      <c r="Y2309" s="34"/>
      <c r="Z2309" s="34"/>
      <c r="AA2309" s="34"/>
      <c r="AB2309" s="34"/>
      <c r="AC2309" s="34"/>
      <c r="AD2309" s="34"/>
      <c r="AE2309" s="34"/>
      <c r="AF2309" s="34"/>
      <c r="AG2309" s="34"/>
      <c r="AH2309" s="34"/>
      <c r="AI2309" s="34"/>
      <c r="AJ2309" s="34"/>
      <c r="AK2309" s="34"/>
      <c r="AL2309" s="34"/>
      <c r="AM2309" s="34"/>
      <c r="AN2309" s="34"/>
      <c r="AO2309" s="34"/>
      <c r="AP2309" s="34"/>
      <c r="AQ2309" s="34"/>
      <c r="AR2309" s="34"/>
      <c r="AS2309" s="34"/>
      <c r="AT2309" s="34"/>
      <c r="AU2309" s="34"/>
      <c r="AV2309" s="34"/>
      <c r="AW2309" s="34"/>
      <c r="AX2309" s="34"/>
      <c r="AY2309" s="34"/>
      <c r="AZ2309" s="34"/>
      <c r="BA2309" s="34"/>
      <c r="BB2309" s="34"/>
      <c r="BC2309" s="34"/>
    </row>
    <row r="2310" spans="1:55">
      <c r="A2310" s="34"/>
      <c r="B2310" s="34"/>
      <c r="C2310" s="34"/>
      <c r="D2310" s="34"/>
      <c r="E2310" s="34"/>
      <c r="F2310" s="34"/>
      <c r="G2310" s="34"/>
      <c r="H2310" s="34"/>
      <c r="I2310" s="34"/>
      <c r="J2310" s="34"/>
      <c r="K2310" s="34"/>
      <c r="L2310" s="34"/>
      <c r="M2310" s="34"/>
      <c r="N2310" s="34"/>
      <c r="O2310" s="34"/>
      <c r="P2310" s="34"/>
      <c r="Q2310" s="34"/>
      <c r="R2310" s="34"/>
      <c r="S2310" s="34"/>
      <c r="T2310" s="34"/>
      <c r="U2310" s="34"/>
      <c r="V2310" s="34"/>
      <c r="W2310" s="34"/>
      <c r="X2310" s="34"/>
      <c r="Y2310" s="34"/>
      <c r="Z2310" s="34"/>
      <c r="AA2310" s="34"/>
      <c r="AB2310" s="34"/>
      <c r="AC2310" s="34"/>
      <c r="AD2310" s="34"/>
      <c r="AE2310" s="34"/>
      <c r="AF2310" s="34"/>
      <c r="AG2310" s="34"/>
      <c r="AH2310" s="34"/>
      <c r="AI2310" s="34"/>
      <c r="AJ2310" s="34"/>
      <c r="AK2310" s="34"/>
      <c r="AL2310" s="34"/>
      <c r="AM2310" s="34"/>
      <c r="AN2310" s="34"/>
      <c r="AO2310" s="34"/>
      <c r="AP2310" s="34"/>
      <c r="AQ2310" s="34"/>
      <c r="AR2310" s="34"/>
      <c r="AS2310" s="34"/>
      <c r="AT2310" s="34"/>
      <c r="AU2310" s="34"/>
      <c r="AV2310" s="34"/>
      <c r="AW2310" s="34"/>
      <c r="AX2310" s="34"/>
      <c r="AY2310" s="34"/>
      <c r="AZ2310" s="34"/>
      <c r="BA2310" s="34"/>
      <c r="BB2310" s="34"/>
      <c r="BC2310" s="34"/>
    </row>
    <row r="2311" spans="1:55">
      <c r="A2311" s="34"/>
      <c r="B2311" s="34"/>
      <c r="C2311" s="34"/>
      <c r="D2311" s="34"/>
      <c r="E2311" s="34"/>
      <c r="F2311" s="34"/>
      <c r="G2311" s="34"/>
      <c r="H2311" s="34"/>
      <c r="I2311" s="34"/>
      <c r="J2311" s="34"/>
      <c r="K2311" s="34"/>
      <c r="L2311" s="34"/>
      <c r="M2311" s="34"/>
      <c r="N2311" s="34"/>
      <c r="O2311" s="34"/>
      <c r="P2311" s="34"/>
      <c r="Q2311" s="34"/>
      <c r="R2311" s="34"/>
      <c r="S2311" s="34"/>
      <c r="T2311" s="34"/>
      <c r="U2311" s="34"/>
      <c r="V2311" s="34"/>
      <c r="W2311" s="34"/>
      <c r="X2311" s="34"/>
      <c r="Y2311" s="34"/>
      <c r="Z2311" s="34"/>
      <c r="AA2311" s="34"/>
      <c r="AB2311" s="34"/>
      <c r="AC2311" s="34"/>
      <c r="AD2311" s="34"/>
      <c r="AE2311" s="34"/>
      <c r="AF2311" s="34"/>
      <c r="AG2311" s="34"/>
      <c r="AH2311" s="34"/>
      <c r="AI2311" s="34"/>
      <c r="AJ2311" s="34"/>
      <c r="AK2311" s="34"/>
      <c r="AL2311" s="34"/>
      <c r="AM2311" s="34"/>
      <c r="AN2311" s="34"/>
      <c r="AO2311" s="34"/>
      <c r="AP2311" s="34"/>
      <c r="AQ2311" s="34"/>
      <c r="AR2311" s="34"/>
      <c r="AS2311" s="34"/>
      <c r="AT2311" s="34"/>
      <c r="AU2311" s="34"/>
      <c r="AV2311" s="34"/>
      <c r="AW2311" s="34"/>
      <c r="AX2311" s="34"/>
      <c r="AY2311" s="34"/>
      <c r="AZ2311" s="34"/>
      <c r="BA2311" s="34"/>
      <c r="BB2311" s="34"/>
      <c r="BC2311" s="34"/>
    </row>
    <row r="2312" spans="1:55">
      <c r="A2312" s="34"/>
      <c r="B2312" s="34"/>
      <c r="C2312" s="34"/>
      <c r="D2312" s="34"/>
      <c r="E2312" s="34"/>
      <c r="F2312" s="34"/>
      <c r="G2312" s="34"/>
      <c r="H2312" s="34"/>
      <c r="I2312" s="34"/>
      <c r="J2312" s="34"/>
      <c r="K2312" s="34"/>
      <c r="L2312" s="34"/>
      <c r="M2312" s="34"/>
      <c r="N2312" s="34"/>
      <c r="O2312" s="34"/>
      <c r="P2312" s="34"/>
      <c r="Q2312" s="34"/>
      <c r="R2312" s="34"/>
      <c r="S2312" s="34"/>
      <c r="T2312" s="34"/>
      <c r="U2312" s="34"/>
      <c r="V2312" s="34"/>
      <c r="W2312" s="34"/>
      <c r="X2312" s="34"/>
      <c r="Y2312" s="34"/>
      <c r="Z2312" s="34"/>
      <c r="AA2312" s="34"/>
      <c r="AB2312" s="34"/>
      <c r="AC2312" s="34"/>
      <c r="AD2312" s="34"/>
      <c r="AE2312" s="34"/>
      <c r="AF2312" s="34"/>
      <c r="AG2312" s="34"/>
      <c r="AH2312" s="34"/>
      <c r="AI2312" s="34"/>
      <c r="AJ2312" s="34"/>
      <c r="AK2312" s="34"/>
      <c r="AL2312" s="34"/>
      <c r="AM2312" s="34"/>
      <c r="AN2312" s="34"/>
      <c r="AO2312" s="34"/>
      <c r="AP2312" s="34"/>
      <c r="AQ2312" s="34"/>
      <c r="AR2312" s="34"/>
      <c r="AS2312" s="34"/>
      <c r="AT2312" s="34"/>
      <c r="AU2312" s="34"/>
      <c r="AV2312" s="34"/>
      <c r="AW2312" s="34"/>
      <c r="AX2312" s="34"/>
      <c r="AY2312" s="34"/>
      <c r="AZ2312" s="34"/>
      <c r="BA2312" s="34"/>
      <c r="BB2312" s="34"/>
      <c r="BC2312" s="34"/>
    </row>
    <row r="2313" spans="1:55">
      <c r="A2313" s="34"/>
      <c r="B2313" s="34"/>
      <c r="C2313" s="34"/>
      <c r="D2313" s="34"/>
      <c r="E2313" s="34"/>
      <c r="F2313" s="34"/>
      <c r="G2313" s="34"/>
      <c r="H2313" s="34"/>
      <c r="I2313" s="34"/>
      <c r="J2313" s="34"/>
      <c r="K2313" s="34"/>
      <c r="L2313" s="34"/>
      <c r="M2313" s="34"/>
      <c r="N2313" s="34"/>
      <c r="O2313" s="34"/>
      <c r="P2313" s="34"/>
      <c r="Q2313" s="34"/>
      <c r="R2313" s="34"/>
      <c r="S2313" s="34"/>
      <c r="T2313" s="34"/>
      <c r="U2313" s="34"/>
      <c r="V2313" s="34"/>
      <c r="W2313" s="34"/>
      <c r="X2313" s="34"/>
      <c r="Y2313" s="34"/>
      <c r="Z2313" s="34"/>
      <c r="AA2313" s="34"/>
      <c r="AB2313" s="34"/>
      <c r="AC2313" s="34"/>
      <c r="AD2313" s="34"/>
      <c r="AE2313" s="34"/>
      <c r="AF2313" s="34"/>
      <c r="AG2313" s="34"/>
      <c r="AH2313" s="34"/>
      <c r="AI2313" s="34"/>
      <c r="AJ2313" s="34"/>
      <c r="AK2313" s="34"/>
      <c r="AL2313" s="34"/>
      <c r="AM2313" s="34"/>
      <c r="AN2313" s="34"/>
      <c r="AO2313" s="34"/>
      <c r="AP2313" s="34"/>
      <c r="AQ2313" s="34"/>
      <c r="AR2313" s="34"/>
      <c r="AS2313" s="34"/>
      <c r="AT2313" s="34"/>
      <c r="AU2313" s="34"/>
      <c r="AV2313" s="34"/>
      <c r="AW2313" s="34"/>
      <c r="AX2313" s="34"/>
      <c r="AY2313" s="34"/>
      <c r="AZ2313" s="34"/>
      <c r="BA2313" s="34"/>
      <c r="BB2313" s="34"/>
      <c r="BC2313" s="34"/>
    </row>
    <row r="2314" spans="1:55">
      <c r="A2314" s="34"/>
      <c r="B2314" s="34"/>
      <c r="C2314" s="34"/>
      <c r="D2314" s="34"/>
      <c r="E2314" s="34"/>
      <c r="F2314" s="34"/>
      <c r="G2314" s="34"/>
      <c r="H2314" s="34"/>
      <c r="I2314" s="34"/>
      <c r="J2314" s="34"/>
      <c r="K2314" s="34"/>
      <c r="L2314" s="34"/>
      <c r="M2314" s="34"/>
      <c r="N2314" s="34"/>
      <c r="O2314" s="34"/>
      <c r="P2314" s="34"/>
      <c r="Q2314" s="34"/>
      <c r="R2314" s="34"/>
      <c r="S2314" s="34"/>
      <c r="T2314" s="34"/>
      <c r="U2314" s="34"/>
      <c r="V2314" s="34"/>
      <c r="W2314" s="34"/>
      <c r="X2314" s="34"/>
      <c r="Y2314" s="34"/>
      <c r="Z2314" s="34"/>
      <c r="AA2314" s="34"/>
      <c r="AB2314" s="34"/>
      <c r="AC2314" s="34"/>
      <c r="AD2314" s="34"/>
      <c r="AE2314" s="34"/>
      <c r="AF2314" s="34"/>
      <c r="AG2314" s="34"/>
      <c r="AH2314" s="34"/>
      <c r="AI2314" s="34"/>
      <c r="AJ2314" s="34"/>
      <c r="AK2314" s="34"/>
      <c r="AL2314" s="34"/>
      <c r="AM2314" s="34"/>
      <c r="AN2314" s="34"/>
      <c r="AO2314" s="34"/>
      <c r="AP2314" s="34"/>
      <c r="AQ2314" s="34"/>
      <c r="AR2314" s="34"/>
      <c r="AS2314" s="34"/>
      <c r="AT2314" s="34"/>
      <c r="AU2314" s="34"/>
      <c r="AV2314" s="34"/>
      <c r="AW2314" s="34"/>
      <c r="AX2314" s="34"/>
      <c r="AY2314" s="34"/>
      <c r="AZ2314" s="34"/>
      <c r="BA2314" s="34"/>
      <c r="BB2314" s="34"/>
      <c r="BC2314" s="34"/>
    </row>
    <row r="2315" spans="1:55">
      <c r="A2315" s="34"/>
      <c r="B2315" s="34"/>
      <c r="C2315" s="34"/>
      <c r="D2315" s="34"/>
      <c r="E2315" s="34"/>
      <c r="F2315" s="34"/>
      <c r="G2315" s="34"/>
      <c r="H2315" s="34"/>
      <c r="I2315" s="34"/>
      <c r="J2315" s="34"/>
      <c r="K2315" s="34"/>
      <c r="L2315" s="34"/>
      <c r="M2315" s="34"/>
      <c r="N2315" s="34"/>
      <c r="O2315" s="34"/>
      <c r="P2315" s="34"/>
      <c r="Q2315" s="34"/>
      <c r="R2315" s="34"/>
      <c r="S2315" s="34"/>
      <c r="T2315" s="34"/>
      <c r="U2315" s="34"/>
      <c r="V2315" s="34"/>
      <c r="W2315" s="34"/>
      <c r="X2315" s="34"/>
      <c r="Y2315" s="34"/>
      <c r="Z2315" s="34"/>
      <c r="AA2315" s="34"/>
      <c r="AB2315" s="34"/>
      <c r="AC2315" s="34"/>
      <c r="AD2315" s="34"/>
      <c r="AE2315" s="34"/>
      <c r="AF2315" s="34"/>
      <c r="AG2315" s="34"/>
      <c r="AH2315" s="34"/>
      <c r="AI2315" s="34"/>
      <c r="AJ2315" s="34"/>
      <c r="AK2315" s="34"/>
      <c r="AL2315" s="34"/>
      <c r="AM2315" s="34"/>
      <c r="AN2315" s="34"/>
      <c r="AO2315" s="34"/>
      <c r="AP2315" s="34"/>
      <c r="AQ2315" s="34"/>
      <c r="AR2315" s="34"/>
      <c r="AS2315" s="34"/>
      <c r="AT2315" s="34"/>
      <c r="AU2315" s="34"/>
      <c r="AV2315" s="34"/>
      <c r="AW2315" s="34"/>
      <c r="AX2315" s="34"/>
      <c r="AY2315" s="34"/>
      <c r="AZ2315" s="34"/>
      <c r="BA2315" s="34"/>
      <c r="BB2315" s="34"/>
      <c r="BC2315" s="34"/>
    </row>
    <row r="2316" spans="1:55">
      <c r="A2316" s="34"/>
      <c r="B2316" s="34"/>
      <c r="C2316" s="34"/>
      <c r="D2316" s="34"/>
      <c r="E2316" s="34"/>
      <c r="F2316" s="34"/>
      <c r="G2316" s="34"/>
      <c r="H2316" s="34"/>
      <c r="I2316" s="34"/>
      <c r="J2316" s="34"/>
      <c r="K2316" s="34"/>
      <c r="L2316" s="34"/>
      <c r="M2316" s="34"/>
      <c r="N2316" s="34"/>
      <c r="O2316" s="34"/>
      <c r="P2316" s="34"/>
      <c r="Q2316" s="34"/>
      <c r="R2316" s="34"/>
      <c r="S2316" s="34"/>
      <c r="T2316" s="34"/>
      <c r="U2316" s="34"/>
      <c r="V2316" s="34"/>
      <c r="W2316" s="34"/>
      <c r="X2316" s="34"/>
      <c r="Y2316" s="34"/>
      <c r="Z2316" s="34"/>
      <c r="AA2316" s="34"/>
      <c r="AB2316" s="34"/>
      <c r="AC2316" s="34"/>
      <c r="AD2316" s="34"/>
      <c r="AE2316" s="34"/>
      <c r="AF2316" s="34"/>
      <c r="AG2316" s="34"/>
      <c r="AH2316" s="34"/>
      <c r="AI2316" s="34"/>
      <c r="AJ2316" s="34"/>
      <c r="AK2316" s="34"/>
      <c r="AL2316" s="34"/>
      <c r="AM2316" s="34"/>
      <c r="AN2316" s="34"/>
      <c r="AO2316" s="34"/>
      <c r="AP2316" s="34"/>
      <c r="AQ2316" s="34"/>
      <c r="AR2316" s="34"/>
      <c r="AS2316" s="34"/>
      <c r="AT2316" s="34"/>
      <c r="AU2316" s="34"/>
      <c r="AV2316" s="34"/>
      <c r="AW2316" s="34"/>
      <c r="AX2316" s="34"/>
      <c r="AY2316" s="34"/>
      <c r="AZ2316" s="34"/>
      <c r="BA2316" s="34"/>
      <c r="BB2316" s="34"/>
      <c r="BC2316" s="34"/>
    </row>
    <row r="2317" spans="1:55">
      <c r="A2317" s="34"/>
      <c r="B2317" s="34"/>
      <c r="C2317" s="34"/>
      <c r="D2317" s="34"/>
      <c r="E2317" s="34"/>
      <c r="F2317" s="34"/>
      <c r="G2317" s="34"/>
      <c r="H2317" s="34"/>
      <c r="I2317" s="34"/>
      <c r="J2317" s="34"/>
      <c r="K2317" s="34"/>
      <c r="L2317" s="34"/>
      <c r="M2317" s="34"/>
      <c r="N2317" s="34"/>
      <c r="O2317" s="34"/>
      <c r="P2317" s="34"/>
      <c r="Q2317" s="34"/>
      <c r="R2317" s="34"/>
      <c r="S2317" s="34"/>
      <c r="T2317" s="34"/>
      <c r="U2317" s="34"/>
      <c r="V2317" s="34"/>
      <c r="W2317" s="34"/>
      <c r="X2317" s="34"/>
      <c r="Y2317" s="34"/>
      <c r="Z2317" s="34"/>
      <c r="AA2317" s="34"/>
      <c r="AB2317" s="34"/>
      <c r="AC2317" s="34"/>
      <c r="AD2317" s="34"/>
      <c r="AE2317" s="34"/>
      <c r="AF2317" s="34"/>
      <c r="AG2317" s="34"/>
      <c r="AH2317" s="34"/>
      <c r="AI2317" s="34"/>
      <c r="AJ2317" s="34"/>
      <c r="AK2317" s="34"/>
      <c r="AL2317" s="34"/>
      <c r="AM2317" s="34"/>
      <c r="AN2317" s="34"/>
      <c r="AO2317" s="34"/>
      <c r="AP2317" s="34"/>
      <c r="AQ2317" s="34"/>
      <c r="AR2317" s="34"/>
      <c r="AS2317" s="34"/>
      <c r="AT2317" s="34"/>
      <c r="AU2317" s="34"/>
      <c r="AV2317" s="34"/>
      <c r="AW2317" s="34"/>
      <c r="AX2317" s="34"/>
      <c r="AY2317" s="34"/>
      <c r="AZ2317" s="34"/>
      <c r="BA2317" s="34"/>
      <c r="BB2317" s="34"/>
      <c r="BC2317" s="34"/>
    </row>
    <row r="2318" spans="1:55">
      <c r="A2318" s="34"/>
      <c r="B2318" s="34"/>
      <c r="C2318" s="34"/>
      <c r="D2318" s="34"/>
      <c r="E2318" s="34"/>
      <c r="F2318" s="34"/>
      <c r="G2318" s="34"/>
      <c r="H2318" s="34"/>
      <c r="I2318" s="34"/>
      <c r="J2318" s="34"/>
      <c r="K2318" s="34"/>
      <c r="L2318" s="34"/>
      <c r="M2318" s="34"/>
      <c r="N2318" s="34"/>
      <c r="O2318" s="34"/>
      <c r="P2318" s="34"/>
      <c r="Q2318" s="34"/>
      <c r="R2318" s="34"/>
      <c r="S2318" s="34"/>
      <c r="T2318" s="34"/>
      <c r="U2318" s="34"/>
      <c r="V2318" s="34"/>
      <c r="W2318" s="34"/>
      <c r="X2318" s="34"/>
      <c r="Y2318" s="34"/>
      <c r="Z2318" s="34"/>
      <c r="AA2318" s="34"/>
      <c r="AB2318" s="34"/>
      <c r="AC2318" s="34"/>
      <c r="AD2318" s="34"/>
      <c r="AE2318" s="34"/>
      <c r="AF2318" s="34"/>
      <c r="AG2318" s="34"/>
      <c r="AH2318" s="34"/>
      <c r="AI2318" s="34"/>
      <c r="AJ2318" s="34"/>
      <c r="AK2318" s="34"/>
      <c r="AL2318" s="34"/>
      <c r="AM2318" s="34"/>
      <c r="AN2318" s="34"/>
      <c r="AO2318" s="34"/>
      <c r="AP2318" s="34"/>
      <c r="AQ2318" s="34"/>
      <c r="AR2318" s="34"/>
      <c r="AS2318" s="34"/>
      <c r="AT2318" s="34"/>
      <c r="AU2318" s="34"/>
      <c r="AV2318" s="34"/>
      <c r="AW2318" s="34"/>
      <c r="AX2318" s="34"/>
      <c r="AY2318" s="34"/>
      <c r="AZ2318" s="34"/>
      <c r="BA2318" s="34"/>
      <c r="BB2318" s="34"/>
      <c r="BC2318" s="34"/>
    </row>
    <row r="2319" spans="1:55">
      <c r="A2319" s="34"/>
      <c r="B2319" s="34"/>
      <c r="C2319" s="34"/>
      <c r="D2319" s="34"/>
      <c r="E2319" s="34"/>
      <c r="F2319" s="34"/>
      <c r="G2319" s="34"/>
      <c r="H2319" s="34"/>
      <c r="I2319" s="34"/>
      <c r="J2319" s="34"/>
      <c r="K2319" s="34"/>
      <c r="L2319" s="34"/>
      <c r="M2319" s="34"/>
      <c r="N2319" s="34"/>
      <c r="O2319" s="34"/>
      <c r="P2319" s="34"/>
      <c r="Q2319" s="34"/>
      <c r="R2319" s="34"/>
      <c r="S2319" s="34"/>
      <c r="T2319" s="34"/>
      <c r="U2319" s="34"/>
      <c r="V2319" s="34"/>
      <c r="W2319" s="34"/>
      <c r="X2319" s="34"/>
      <c r="Y2319" s="34"/>
      <c r="Z2319" s="34"/>
      <c r="AA2319" s="34"/>
      <c r="AB2319" s="34"/>
      <c r="AC2319" s="34"/>
      <c r="AD2319" s="34"/>
      <c r="AE2319" s="34"/>
      <c r="AF2319" s="34"/>
      <c r="AG2319" s="34"/>
      <c r="AH2319" s="34"/>
      <c r="AI2319" s="34"/>
      <c r="AJ2319" s="34"/>
      <c r="AK2319" s="34"/>
      <c r="AL2319" s="34"/>
      <c r="AM2319" s="34"/>
      <c r="AN2319" s="34"/>
      <c r="AO2319" s="34"/>
      <c r="AP2319" s="34"/>
      <c r="AQ2319" s="34"/>
      <c r="AR2319" s="34"/>
      <c r="AS2319" s="34"/>
      <c r="AT2319" s="34"/>
      <c r="AU2319" s="34"/>
      <c r="AV2319" s="34"/>
      <c r="AW2319" s="34"/>
      <c r="AX2319" s="34"/>
      <c r="AY2319" s="34"/>
      <c r="AZ2319" s="34"/>
      <c r="BA2319" s="34"/>
      <c r="BB2319" s="34"/>
      <c r="BC2319" s="34"/>
    </row>
    <row r="2320" spans="1:55">
      <c r="A2320" s="34"/>
      <c r="B2320" s="34"/>
      <c r="C2320" s="34"/>
      <c r="D2320" s="34"/>
      <c r="E2320" s="34"/>
      <c r="F2320" s="34"/>
      <c r="G2320" s="34"/>
      <c r="H2320" s="34"/>
      <c r="I2320" s="34"/>
      <c r="J2320" s="34"/>
      <c r="K2320" s="34"/>
      <c r="L2320" s="34"/>
      <c r="M2320" s="34"/>
      <c r="N2320" s="34"/>
      <c r="O2320" s="34"/>
      <c r="P2320" s="34"/>
      <c r="Q2320" s="34"/>
      <c r="R2320" s="34"/>
      <c r="S2320" s="34"/>
      <c r="T2320" s="34"/>
      <c r="U2320" s="34"/>
      <c r="V2320" s="34"/>
      <c r="W2320" s="34"/>
      <c r="X2320" s="34"/>
      <c r="Y2320" s="34"/>
      <c r="Z2320" s="34"/>
      <c r="AA2320" s="34"/>
      <c r="AB2320" s="34"/>
      <c r="AC2320" s="34"/>
      <c r="AD2320" s="34"/>
      <c r="AE2320" s="34"/>
      <c r="AF2320" s="34"/>
      <c r="AG2320" s="34"/>
      <c r="AH2320" s="34"/>
      <c r="AI2320" s="34"/>
      <c r="AJ2320" s="34"/>
      <c r="AK2320" s="34"/>
      <c r="AL2320" s="34"/>
      <c r="AM2320" s="34"/>
      <c r="AN2320" s="34"/>
      <c r="AO2320" s="34"/>
      <c r="AP2320" s="34"/>
      <c r="AQ2320" s="34"/>
      <c r="AR2320" s="34"/>
      <c r="AS2320" s="34"/>
      <c r="AT2320" s="34"/>
      <c r="AU2320" s="34"/>
      <c r="AV2320" s="34"/>
      <c r="AW2320" s="34"/>
      <c r="AX2320" s="34"/>
      <c r="AY2320" s="34"/>
      <c r="AZ2320" s="34"/>
      <c r="BA2320" s="34"/>
      <c r="BB2320" s="34"/>
      <c r="BC2320" s="34"/>
    </row>
    <row r="2321" spans="1:55">
      <c r="A2321" s="34"/>
      <c r="B2321" s="34"/>
      <c r="C2321" s="34"/>
      <c r="D2321" s="34"/>
      <c r="E2321" s="34"/>
      <c r="F2321" s="34"/>
      <c r="G2321" s="34"/>
      <c r="H2321" s="34"/>
      <c r="I2321" s="34"/>
      <c r="J2321" s="34"/>
      <c r="K2321" s="34"/>
      <c r="L2321" s="34"/>
      <c r="M2321" s="34"/>
      <c r="N2321" s="34"/>
      <c r="O2321" s="34"/>
      <c r="P2321" s="34"/>
      <c r="Q2321" s="34"/>
      <c r="R2321" s="34"/>
      <c r="S2321" s="34"/>
      <c r="T2321" s="34"/>
      <c r="U2321" s="34"/>
      <c r="V2321" s="34"/>
      <c r="W2321" s="34"/>
      <c r="X2321" s="34"/>
      <c r="Y2321" s="34"/>
      <c r="Z2321" s="34"/>
      <c r="AA2321" s="34"/>
      <c r="AB2321" s="34"/>
      <c r="AC2321" s="34"/>
      <c r="AD2321" s="34"/>
      <c r="AE2321" s="34"/>
      <c r="AF2321" s="34"/>
      <c r="AG2321" s="34"/>
      <c r="AH2321" s="34"/>
      <c r="AI2321" s="34"/>
      <c r="AJ2321" s="34"/>
      <c r="AK2321" s="34"/>
      <c r="AL2321" s="34"/>
      <c r="AM2321" s="34"/>
      <c r="AN2321" s="34"/>
      <c r="AO2321" s="34"/>
      <c r="AP2321" s="34"/>
      <c r="AQ2321" s="34"/>
      <c r="AR2321" s="34"/>
      <c r="AS2321" s="34"/>
      <c r="AT2321" s="34"/>
      <c r="AU2321" s="34"/>
      <c r="AV2321" s="34"/>
      <c r="AW2321" s="34"/>
      <c r="AX2321" s="34"/>
      <c r="AY2321" s="34"/>
      <c r="AZ2321" s="34"/>
      <c r="BA2321" s="34"/>
      <c r="BB2321" s="34"/>
      <c r="BC2321" s="34"/>
    </row>
    <row r="2322" spans="1:55">
      <c r="A2322" s="34"/>
      <c r="B2322" s="34"/>
      <c r="C2322" s="34"/>
      <c r="D2322" s="34"/>
      <c r="E2322" s="34"/>
      <c r="F2322" s="34"/>
      <c r="G2322" s="34"/>
      <c r="H2322" s="34"/>
      <c r="I2322" s="34"/>
      <c r="J2322" s="34"/>
      <c r="K2322" s="34"/>
      <c r="L2322" s="34"/>
      <c r="M2322" s="34"/>
      <c r="N2322" s="34"/>
      <c r="O2322" s="34"/>
      <c r="P2322" s="34"/>
      <c r="Q2322" s="34"/>
      <c r="R2322" s="34"/>
      <c r="S2322" s="34"/>
      <c r="T2322" s="34"/>
      <c r="U2322" s="34"/>
      <c r="V2322" s="34"/>
      <c r="W2322" s="34"/>
      <c r="X2322" s="34"/>
      <c r="Y2322" s="34"/>
      <c r="Z2322" s="34"/>
      <c r="AA2322" s="34"/>
      <c r="AB2322" s="34"/>
      <c r="AC2322" s="34"/>
      <c r="AD2322" s="34"/>
      <c r="AE2322" s="34"/>
      <c r="AF2322" s="34"/>
      <c r="AG2322" s="34"/>
      <c r="AH2322" s="34"/>
      <c r="AI2322" s="34"/>
      <c r="AJ2322" s="34"/>
      <c r="AK2322" s="34"/>
      <c r="AL2322" s="34"/>
      <c r="AM2322" s="34"/>
      <c r="AN2322" s="34"/>
      <c r="AO2322" s="34"/>
      <c r="AP2322" s="34"/>
      <c r="AQ2322" s="34"/>
      <c r="AR2322" s="34"/>
      <c r="AS2322" s="34"/>
      <c r="AT2322" s="34"/>
      <c r="AU2322" s="34"/>
      <c r="AV2322" s="34"/>
      <c r="AW2322" s="34"/>
      <c r="AX2322" s="34"/>
      <c r="AY2322" s="34"/>
      <c r="AZ2322" s="34"/>
      <c r="BA2322" s="34"/>
      <c r="BB2322" s="34"/>
      <c r="BC2322" s="34"/>
    </row>
    <row r="2323" spans="1:55">
      <c r="A2323" s="34"/>
      <c r="B2323" s="34"/>
      <c r="C2323" s="34"/>
      <c r="D2323" s="34"/>
      <c r="E2323" s="34"/>
      <c r="F2323" s="34"/>
      <c r="G2323" s="34"/>
      <c r="H2323" s="34"/>
      <c r="I2323" s="34"/>
      <c r="J2323" s="34"/>
      <c r="K2323" s="34"/>
      <c r="L2323" s="34"/>
      <c r="M2323" s="34"/>
      <c r="N2323" s="34"/>
      <c r="O2323" s="34"/>
      <c r="P2323" s="34"/>
      <c r="Q2323" s="34"/>
      <c r="R2323" s="34"/>
      <c r="S2323" s="34"/>
      <c r="T2323" s="34"/>
      <c r="U2323" s="34"/>
      <c r="V2323" s="34"/>
      <c r="W2323" s="34"/>
      <c r="X2323" s="34"/>
      <c r="Y2323" s="34"/>
      <c r="Z2323" s="34"/>
      <c r="AA2323" s="34"/>
      <c r="AB2323" s="34"/>
      <c r="AC2323" s="34"/>
      <c r="AD2323" s="34"/>
      <c r="AE2323" s="34"/>
      <c r="AF2323" s="34"/>
      <c r="AG2323" s="34"/>
      <c r="AH2323" s="34"/>
      <c r="AI2323" s="34"/>
      <c r="AJ2323" s="34"/>
      <c r="AK2323" s="34"/>
      <c r="AL2323" s="34"/>
      <c r="AM2323" s="34"/>
      <c r="AN2323" s="34"/>
      <c r="AO2323" s="34"/>
      <c r="AP2323" s="34"/>
      <c r="AQ2323" s="34"/>
      <c r="AR2323" s="34"/>
      <c r="AS2323" s="34"/>
      <c r="AT2323" s="34"/>
      <c r="AU2323" s="34"/>
      <c r="AV2323" s="34"/>
      <c r="AW2323" s="34"/>
      <c r="AX2323" s="34"/>
      <c r="AY2323" s="34"/>
      <c r="AZ2323" s="34"/>
      <c r="BA2323" s="34"/>
      <c r="BB2323" s="34"/>
      <c r="BC2323" s="34"/>
    </row>
    <row r="2324" spans="1:55">
      <c r="A2324" s="34"/>
      <c r="B2324" s="34"/>
      <c r="C2324" s="34"/>
      <c r="D2324" s="34"/>
      <c r="E2324" s="34"/>
      <c r="F2324" s="34"/>
      <c r="G2324" s="34"/>
      <c r="H2324" s="34"/>
      <c r="I2324" s="34"/>
      <c r="J2324" s="34"/>
      <c r="K2324" s="34"/>
      <c r="L2324" s="34"/>
      <c r="M2324" s="34"/>
      <c r="N2324" s="34"/>
      <c r="O2324" s="34"/>
      <c r="P2324" s="34"/>
      <c r="Q2324" s="34"/>
      <c r="R2324" s="34"/>
      <c r="S2324" s="34"/>
      <c r="T2324" s="34"/>
      <c r="U2324" s="34"/>
      <c r="V2324" s="34"/>
      <c r="W2324" s="34"/>
      <c r="X2324" s="34"/>
      <c r="Y2324" s="34"/>
      <c r="Z2324" s="34"/>
      <c r="AA2324" s="34"/>
      <c r="AB2324" s="34"/>
      <c r="AC2324" s="34"/>
      <c r="AD2324" s="34"/>
      <c r="AE2324" s="34"/>
      <c r="AF2324" s="34"/>
      <c r="AG2324" s="34"/>
      <c r="AH2324" s="34"/>
      <c r="AI2324" s="34"/>
      <c r="AJ2324" s="34"/>
      <c r="AK2324" s="34"/>
      <c r="AL2324" s="34"/>
      <c r="AM2324" s="34"/>
      <c r="AN2324" s="34"/>
      <c r="AO2324" s="34"/>
      <c r="AP2324" s="34"/>
      <c r="AQ2324" s="34"/>
      <c r="AR2324" s="34"/>
      <c r="AS2324" s="34"/>
      <c r="AT2324" s="34"/>
      <c r="AU2324" s="34"/>
      <c r="AV2324" s="34"/>
      <c r="AW2324" s="34"/>
      <c r="AX2324" s="34"/>
      <c r="AY2324" s="34"/>
      <c r="AZ2324" s="34"/>
      <c r="BA2324" s="34"/>
      <c r="BB2324" s="34"/>
      <c r="BC2324" s="34"/>
    </row>
    <row r="2325" spans="1:55">
      <c r="A2325" s="34"/>
      <c r="B2325" s="34"/>
      <c r="C2325" s="34"/>
      <c r="D2325" s="34"/>
      <c r="E2325" s="34"/>
      <c r="F2325" s="34"/>
      <c r="G2325" s="34"/>
      <c r="H2325" s="34"/>
      <c r="I2325" s="34"/>
      <c r="J2325" s="34"/>
      <c r="K2325" s="34"/>
      <c r="L2325" s="34"/>
      <c r="M2325" s="34"/>
      <c r="N2325" s="34"/>
      <c r="O2325" s="34"/>
      <c r="P2325" s="34"/>
      <c r="Q2325" s="34"/>
      <c r="R2325" s="34"/>
      <c r="S2325" s="34"/>
      <c r="T2325" s="34"/>
      <c r="U2325" s="34"/>
      <c r="V2325" s="34"/>
      <c r="W2325" s="34"/>
      <c r="X2325" s="34"/>
      <c r="Y2325" s="34"/>
      <c r="Z2325" s="34"/>
      <c r="AA2325" s="34"/>
      <c r="AB2325" s="34"/>
      <c r="AC2325" s="34"/>
      <c r="AD2325" s="34"/>
      <c r="AE2325" s="34"/>
      <c r="AF2325" s="34"/>
      <c r="AG2325" s="34"/>
      <c r="AH2325" s="34"/>
      <c r="AI2325" s="34"/>
      <c r="AJ2325" s="34"/>
      <c r="AK2325" s="34"/>
      <c r="AL2325" s="34"/>
      <c r="AM2325" s="34"/>
      <c r="AN2325" s="34"/>
      <c r="AO2325" s="34"/>
      <c r="AP2325" s="34"/>
      <c r="AQ2325" s="34"/>
      <c r="AR2325" s="34"/>
      <c r="AS2325" s="34"/>
      <c r="AT2325" s="34"/>
      <c r="AU2325" s="34"/>
      <c r="AV2325" s="34"/>
      <c r="AW2325" s="34"/>
      <c r="AX2325" s="34"/>
      <c r="AY2325" s="34"/>
      <c r="AZ2325" s="34"/>
      <c r="BA2325" s="34"/>
      <c r="BB2325" s="34"/>
      <c r="BC2325" s="34"/>
    </row>
    <row r="2326" spans="1:55">
      <c r="A2326" s="34"/>
      <c r="B2326" s="34"/>
      <c r="C2326" s="34"/>
      <c r="D2326" s="34"/>
      <c r="E2326" s="34"/>
      <c r="F2326" s="34"/>
      <c r="G2326" s="34"/>
      <c r="H2326" s="34"/>
      <c r="I2326" s="34"/>
      <c r="J2326" s="34"/>
      <c r="K2326" s="34"/>
      <c r="L2326" s="34"/>
      <c r="M2326" s="34"/>
      <c r="N2326" s="34"/>
      <c r="O2326" s="34"/>
      <c r="P2326" s="34"/>
      <c r="Q2326" s="34"/>
      <c r="R2326" s="34"/>
      <c r="S2326" s="34"/>
      <c r="T2326" s="34"/>
      <c r="U2326" s="34"/>
      <c r="V2326" s="34"/>
      <c r="W2326" s="34"/>
      <c r="X2326" s="34"/>
      <c r="Y2326" s="34"/>
      <c r="Z2326" s="34"/>
      <c r="AA2326" s="34"/>
      <c r="AB2326" s="34"/>
      <c r="AC2326" s="34"/>
      <c r="AD2326" s="34"/>
      <c r="AE2326" s="34"/>
      <c r="AF2326" s="34"/>
      <c r="AG2326" s="34"/>
      <c r="AH2326" s="34"/>
      <c r="AI2326" s="34"/>
      <c r="AJ2326" s="34"/>
      <c r="AK2326" s="34"/>
      <c r="AL2326" s="34"/>
      <c r="AM2326" s="34"/>
      <c r="AN2326" s="34"/>
      <c r="AO2326" s="34"/>
      <c r="AP2326" s="34"/>
      <c r="AQ2326" s="34"/>
      <c r="AR2326" s="34"/>
      <c r="AS2326" s="34"/>
      <c r="AT2326" s="34"/>
      <c r="AU2326" s="34"/>
      <c r="AV2326" s="34"/>
      <c r="AW2326" s="34"/>
      <c r="AX2326" s="34"/>
      <c r="AY2326" s="34"/>
      <c r="AZ2326" s="34"/>
      <c r="BA2326" s="34"/>
      <c r="BB2326" s="34"/>
      <c r="BC2326" s="34"/>
    </row>
    <row r="2327" spans="1:55">
      <c r="A2327" s="34"/>
      <c r="B2327" s="34"/>
      <c r="C2327" s="34"/>
      <c r="D2327" s="34"/>
      <c r="E2327" s="34"/>
      <c r="F2327" s="34"/>
      <c r="G2327" s="34"/>
      <c r="H2327" s="34"/>
      <c r="I2327" s="34"/>
      <c r="J2327" s="34"/>
      <c r="K2327" s="34"/>
      <c r="L2327" s="34"/>
      <c r="M2327" s="34"/>
      <c r="N2327" s="34"/>
      <c r="O2327" s="34"/>
      <c r="P2327" s="34"/>
      <c r="Q2327" s="34"/>
      <c r="R2327" s="34"/>
      <c r="S2327" s="34"/>
      <c r="T2327" s="34"/>
      <c r="U2327" s="34"/>
      <c r="V2327" s="34"/>
      <c r="W2327" s="34"/>
      <c r="X2327" s="34"/>
      <c r="Y2327" s="34"/>
      <c r="Z2327" s="34"/>
      <c r="AA2327" s="34"/>
      <c r="AB2327" s="34"/>
      <c r="AC2327" s="34"/>
      <c r="AD2327" s="34"/>
      <c r="AE2327" s="34"/>
      <c r="AF2327" s="34"/>
      <c r="AG2327" s="34"/>
      <c r="AH2327" s="34"/>
      <c r="AI2327" s="34"/>
      <c r="AJ2327" s="34"/>
      <c r="AK2327" s="34"/>
      <c r="AL2327" s="34"/>
      <c r="AM2327" s="34"/>
      <c r="AN2327" s="34"/>
      <c r="AO2327" s="34"/>
      <c r="AP2327" s="34"/>
      <c r="AQ2327" s="34"/>
      <c r="AR2327" s="34"/>
      <c r="AS2327" s="34"/>
      <c r="AT2327" s="34"/>
      <c r="AU2327" s="34"/>
      <c r="AV2327" s="34"/>
      <c r="AW2327" s="34"/>
      <c r="AX2327" s="34"/>
      <c r="AY2327" s="34"/>
      <c r="AZ2327" s="34"/>
      <c r="BA2327" s="34"/>
      <c r="BB2327" s="34"/>
      <c r="BC2327" s="34"/>
    </row>
    <row r="2328" spans="1:55">
      <c r="A2328" s="34"/>
      <c r="B2328" s="34"/>
      <c r="C2328" s="34"/>
      <c r="D2328" s="34"/>
      <c r="E2328" s="34"/>
      <c r="F2328" s="34"/>
      <c r="G2328" s="34"/>
      <c r="H2328" s="34"/>
      <c r="I2328" s="34"/>
      <c r="J2328" s="34"/>
      <c r="K2328" s="34"/>
      <c r="L2328" s="34"/>
      <c r="M2328" s="34"/>
      <c r="N2328" s="34"/>
      <c r="O2328" s="34"/>
      <c r="P2328" s="34"/>
      <c r="Q2328" s="34"/>
      <c r="R2328" s="34"/>
      <c r="S2328" s="34"/>
      <c r="T2328" s="34"/>
      <c r="U2328" s="34"/>
      <c r="V2328" s="34"/>
      <c r="W2328" s="34"/>
      <c r="X2328" s="34"/>
      <c r="Y2328" s="34"/>
      <c r="Z2328" s="34"/>
      <c r="AA2328" s="34"/>
      <c r="AB2328" s="34"/>
      <c r="AC2328" s="34"/>
      <c r="AD2328" s="34"/>
      <c r="AE2328" s="34"/>
      <c r="AF2328" s="34"/>
      <c r="AG2328" s="34"/>
      <c r="AH2328" s="34"/>
      <c r="AI2328" s="34"/>
      <c r="AJ2328" s="34"/>
      <c r="AK2328" s="34"/>
      <c r="AL2328" s="34"/>
      <c r="AM2328" s="34"/>
      <c r="AN2328" s="34"/>
      <c r="AO2328" s="34"/>
      <c r="AP2328" s="34"/>
      <c r="AQ2328" s="34"/>
      <c r="AR2328" s="34"/>
      <c r="AS2328" s="34"/>
      <c r="AT2328" s="34"/>
      <c r="AU2328" s="34"/>
      <c r="AV2328" s="34"/>
      <c r="AW2328" s="34"/>
      <c r="AX2328" s="34"/>
      <c r="AY2328" s="34"/>
      <c r="AZ2328" s="34"/>
      <c r="BA2328" s="34"/>
      <c r="BB2328" s="34"/>
      <c r="BC2328" s="34"/>
    </row>
    <row r="2329" spans="1:55">
      <c r="A2329" s="34"/>
      <c r="B2329" s="34"/>
      <c r="C2329" s="34"/>
      <c r="D2329" s="34"/>
      <c r="E2329" s="34"/>
      <c r="F2329" s="34"/>
      <c r="G2329" s="34"/>
      <c r="H2329" s="34"/>
      <c r="I2329" s="34"/>
      <c r="J2329" s="34"/>
      <c r="K2329" s="34"/>
      <c r="L2329" s="34"/>
      <c r="M2329" s="34"/>
      <c r="N2329" s="34"/>
      <c r="O2329" s="34"/>
      <c r="P2329" s="34"/>
      <c r="Q2329" s="34"/>
      <c r="R2329" s="34"/>
      <c r="S2329" s="34"/>
      <c r="T2329" s="34"/>
      <c r="U2329" s="34"/>
      <c r="V2329" s="34"/>
      <c r="W2329" s="34"/>
      <c r="X2329" s="34"/>
      <c r="Y2329" s="34"/>
      <c r="Z2329" s="34"/>
      <c r="AA2329" s="34"/>
      <c r="AB2329" s="34"/>
      <c r="AC2329" s="34"/>
      <c r="AD2329" s="34"/>
      <c r="AE2329" s="34"/>
      <c r="AF2329" s="34"/>
      <c r="AG2329" s="34"/>
      <c r="AH2329" s="34"/>
      <c r="AI2329" s="34"/>
      <c r="AJ2329" s="34"/>
      <c r="AK2329" s="34"/>
      <c r="AL2329" s="34"/>
      <c r="AM2329" s="34"/>
      <c r="AN2329" s="34"/>
      <c r="AO2329" s="34"/>
      <c r="AP2329" s="34"/>
      <c r="AQ2329" s="34"/>
      <c r="AR2329" s="34"/>
      <c r="AS2329" s="34"/>
      <c r="AT2329" s="34"/>
      <c r="AU2329" s="34"/>
      <c r="AV2329" s="34"/>
      <c r="AW2329" s="34"/>
      <c r="AX2329" s="34"/>
      <c r="AY2329" s="34"/>
      <c r="AZ2329" s="34"/>
      <c r="BA2329" s="34"/>
      <c r="BB2329" s="34"/>
      <c r="BC2329" s="34"/>
    </row>
    <row r="2330" spans="1:55">
      <c r="A2330" s="34"/>
      <c r="B2330" s="34"/>
      <c r="C2330" s="34"/>
      <c r="D2330" s="34"/>
      <c r="E2330" s="34"/>
      <c r="F2330" s="34"/>
      <c r="G2330" s="34"/>
      <c r="H2330" s="34"/>
      <c r="I2330" s="34"/>
      <c r="J2330" s="34"/>
      <c r="K2330" s="34"/>
      <c r="L2330" s="34"/>
      <c r="M2330" s="34"/>
      <c r="N2330" s="34"/>
      <c r="O2330" s="34"/>
      <c r="P2330" s="34"/>
      <c r="Q2330" s="34"/>
      <c r="R2330" s="34"/>
      <c r="S2330" s="34"/>
      <c r="T2330" s="34"/>
      <c r="U2330" s="34"/>
      <c r="V2330" s="34"/>
      <c r="W2330" s="34"/>
      <c r="X2330" s="34"/>
      <c r="Y2330" s="34"/>
      <c r="Z2330" s="34"/>
      <c r="AA2330" s="34"/>
      <c r="AB2330" s="34"/>
      <c r="AC2330" s="34"/>
      <c r="AD2330" s="34"/>
      <c r="AE2330" s="34"/>
      <c r="AF2330" s="34"/>
      <c r="AG2330" s="34"/>
      <c r="AH2330" s="34"/>
      <c r="AI2330" s="34"/>
      <c r="AJ2330" s="34"/>
      <c r="AK2330" s="34"/>
      <c r="AL2330" s="34"/>
      <c r="AM2330" s="34"/>
      <c r="AN2330" s="34"/>
      <c r="AO2330" s="34"/>
      <c r="AP2330" s="34"/>
      <c r="AQ2330" s="34"/>
      <c r="AR2330" s="34"/>
      <c r="AS2330" s="34"/>
      <c r="AT2330" s="34"/>
      <c r="AU2330" s="34"/>
      <c r="AV2330" s="34"/>
      <c r="AW2330" s="34"/>
      <c r="AX2330" s="34"/>
      <c r="AY2330" s="34"/>
      <c r="AZ2330" s="34"/>
      <c r="BA2330" s="34"/>
      <c r="BB2330" s="34"/>
      <c r="BC2330" s="34"/>
    </row>
    <row r="2331" spans="1:55">
      <c r="A2331" s="34"/>
      <c r="B2331" s="34"/>
      <c r="C2331" s="34"/>
      <c r="D2331" s="34"/>
      <c r="E2331" s="34"/>
      <c r="F2331" s="34"/>
      <c r="G2331" s="34"/>
      <c r="H2331" s="34"/>
      <c r="I2331" s="34"/>
      <c r="J2331" s="34"/>
      <c r="K2331" s="34"/>
      <c r="L2331" s="34"/>
      <c r="M2331" s="34"/>
      <c r="N2331" s="34"/>
      <c r="O2331" s="34"/>
      <c r="P2331" s="34"/>
      <c r="Q2331" s="34"/>
      <c r="R2331" s="34"/>
      <c r="S2331" s="34"/>
      <c r="T2331" s="34"/>
      <c r="U2331" s="34"/>
      <c r="V2331" s="34"/>
      <c r="W2331" s="34"/>
      <c r="X2331" s="34"/>
      <c r="Y2331" s="34"/>
      <c r="Z2331" s="34"/>
      <c r="AA2331" s="34"/>
      <c r="AB2331" s="34"/>
      <c r="AC2331" s="34"/>
      <c r="AD2331" s="34"/>
      <c r="AE2331" s="34"/>
      <c r="AF2331" s="34"/>
      <c r="AG2331" s="34"/>
      <c r="AH2331" s="34"/>
      <c r="AI2331" s="34"/>
      <c r="AJ2331" s="34"/>
      <c r="AK2331" s="34"/>
      <c r="AL2331" s="34"/>
      <c r="AM2331" s="34"/>
      <c r="AN2331" s="34"/>
      <c r="AO2331" s="34"/>
      <c r="AP2331" s="34"/>
      <c r="AQ2331" s="34"/>
      <c r="AR2331" s="34"/>
      <c r="AS2331" s="34"/>
      <c r="AT2331" s="34"/>
      <c r="AU2331" s="34"/>
      <c r="AV2331" s="34"/>
      <c r="AW2331" s="34"/>
      <c r="AX2331" s="34"/>
      <c r="AY2331" s="34"/>
      <c r="AZ2331" s="34"/>
      <c r="BA2331" s="34"/>
      <c r="BB2331" s="34"/>
      <c r="BC2331" s="34"/>
    </row>
    <row r="2332" spans="1:55">
      <c r="A2332" s="34"/>
      <c r="B2332" s="34"/>
      <c r="C2332" s="34"/>
      <c r="D2332" s="34"/>
      <c r="E2332" s="34"/>
      <c r="F2332" s="34"/>
      <c r="G2332" s="34"/>
      <c r="H2332" s="34"/>
      <c r="I2332" s="34"/>
      <c r="J2332" s="34"/>
      <c r="K2332" s="34"/>
      <c r="L2332" s="34"/>
      <c r="M2332" s="34"/>
      <c r="N2332" s="34"/>
      <c r="O2332" s="34"/>
      <c r="P2332" s="34"/>
      <c r="Q2332" s="34"/>
      <c r="R2332" s="34"/>
      <c r="S2332" s="34"/>
      <c r="T2332" s="34"/>
      <c r="U2332" s="34"/>
      <c r="V2332" s="34"/>
      <c r="W2332" s="34"/>
      <c r="X2332" s="34"/>
      <c r="Y2332" s="34"/>
      <c r="Z2332" s="34"/>
      <c r="AA2332" s="34"/>
      <c r="AB2332" s="34"/>
      <c r="AC2332" s="34"/>
      <c r="AD2332" s="34"/>
      <c r="AE2332" s="34"/>
      <c r="AF2332" s="34"/>
      <c r="AG2332" s="34"/>
      <c r="AH2332" s="34"/>
      <c r="AI2332" s="34"/>
      <c r="AJ2332" s="34"/>
      <c r="AK2332" s="34"/>
      <c r="AL2332" s="34"/>
      <c r="AM2332" s="34"/>
      <c r="AN2332" s="34"/>
      <c r="AO2332" s="34"/>
      <c r="AP2332" s="34"/>
      <c r="AQ2332" s="34"/>
      <c r="AR2332" s="34"/>
      <c r="AS2332" s="34"/>
      <c r="AT2332" s="34"/>
      <c r="AU2332" s="34"/>
      <c r="AV2332" s="34"/>
      <c r="AW2332" s="34"/>
      <c r="AX2332" s="34"/>
      <c r="AY2332" s="34"/>
      <c r="AZ2332" s="34"/>
      <c r="BA2332" s="34"/>
      <c r="BB2332" s="34"/>
      <c r="BC2332" s="34"/>
    </row>
    <row r="2333" spans="1:55">
      <c r="A2333" s="34"/>
      <c r="B2333" s="34"/>
      <c r="C2333" s="34"/>
      <c r="D2333" s="34"/>
      <c r="E2333" s="34"/>
      <c r="F2333" s="34"/>
      <c r="G2333" s="34"/>
      <c r="H2333" s="34"/>
      <c r="I2333" s="34"/>
      <c r="J2333" s="34"/>
      <c r="K2333" s="34"/>
      <c r="L2333" s="34"/>
      <c r="M2333" s="34"/>
      <c r="N2333" s="34"/>
      <c r="O2333" s="34"/>
      <c r="P2333" s="34"/>
      <c r="Q2333" s="34"/>
      <c r="R2333" s="34"/>
      <c r="S2333" s="34"/>
      <c r="T2333" s="34"/>
      <c r="U2333" s="34"/>
      <c r="V2333" s="34"/>
      <c r="W2333" s="34"/>
      <c r="X2333" s="34"/>
      <c r="Y2333" s="34"/>
      <c r="Z2333" s="34"/>
      <c r="AA2333" s="34"/>
      <c r="AB2333" s="34"/>
      <c r="AC2333" s="34"/>
      <c r="AD2333" s="34"/>
      <c r="AE2333" s="34"/>
      <c r="AF2333" s="34"/>
      <c r="AG2333" s="34"/>
      <c r="AH2333" s="34"/>
      <c r="AI2333" s="34"/>
      <c r="AJ2333" s="34"/>
      <c r="AK2333" s="34"/>
      <c r="AL2333" s="34"/>
      <c r="AM2333" s="34"/>
      <c r="AN2333" s="34"/>
      <c r="AO2333" s="34"/>
      <c r="AP2333" s="34"/>
      <c r="AQ2333" s="34"/>
      <c r="AR2333" s="34"/>
      <c r="AS2333" s="34"/>
      <c r="AT2333" s="34"/>
      <c r="AU2333" s="34"/>
      <c r="AV2333" s="34"/>
      <c r="AW2333" s="34"/>
      <c r="AX2333" s="34"/>
      <c r="AY2333" s="34"/>
      <c r="AZ2333" s="34"/>
      <c r="BA2333" s="34"/>
      <c r="BB2333" s="34"/>
      <c r="BC2333" s="34"/>
    </row>
    <row r="2334" spans="1:55">
      <c r="A2334" s="34"/>
      <c r="B2334" s="34"/>
      <c r="C2334" s="34"/>
      <c r="D2334" s="34"/>
      <c r="E2334" s="34"/>
      <c r="F2334" s="34"/>
      <c r="G2334" s="34"/>
      <c r="H2334" s="34"/>
      <c r="I2334" s="34"/>
      <c r="J2334" s="34"/>
      <c r="K2334" s="34"/>
      <c r="L2334" s="34"/>
      <c r="M2334" s="34"/>
      <c r="N2334" s="34"/>
      <c r="O2334" s="34"/>
      <c r="P2334" s="34"/>
      <c r="Q2334" s="34"/>
      <c r="R2334" s="34"/>
      <c r="S2334" s="34"/>
      <c r="T2334" s="34"/>
      <c r="U2334" s="34"/>
      <c r="V2334" s="34"/>
      <c r="W2334" s="34"/>
      <c r="X2334" s="34"/>
      <c r="Y2334" s="34"/>
      <c r="Z2334" s="34"/>
      <c r="AA2334" s="34"/>
      <c r="AB2334" s="34"/>
      <c r="AC2334" s="34"/>
      <c r="AD2334" s="34"/>
      <c r="AE2334" s="34"/>
      <c r="AF2334" s="34"/>
      <c r="AG2334" s="34"/>
      <c r="AH2334" s="34"/>
      <c r="AI2334" s="34"/>
      <c r="AJ2334" s="34"/>
      <c r="AK2334" s="34"/>
      <c r="AL2334" s="34"/>
      <c r="AM2334" s="34"/>
      <c r="AN2334" s="34"/>
      <c r="AO2334" s="34"/>
      <c r="AP2334" s="34"/>
      <c r="AQ2334" s="34"/>
      <c r="AR2334" s="34"/>
      <c r="AS2334" s="34"/>
      <c r="AT2334" s="34"/>
      <c r="AU2334" s="34"/>
      <c r="AV2334" s="34"/>
      <c r="AW2334" s="34"/>
      <c r="AX2334" s="34"/>
      <c r="AY2334" s="34"/>
      <c r="AZ2334" s="34"/>
      <c r="BA2334" s="34"/>
      <c r="BB2334" s="34"/>
      <c r="BC2334" s="34"/>
    </row>
    <row r="2335" spans="1:55">
      <c r="A2335" s="34"/>
      <c r="B2335" s="34"/>
      <c r="C2335" s="34"/>
      <c r="D2335" s="34"/>
      <c r="E2335" s="34"/>
      <c r="F2335" s="34"/>
      <c r="G2335" s="34"/>
      <c r="H2335" s="34"/>
      <c r="I2335" s="34"/>
      <c r="J2335" s="34"/>
      <c r="K2335" s="34"/>
      <c r="L2335" s="34"/>
      <c r="M2335" s="34"/>
      <c r="N2335" s="34"/>
      <c r="O2335" s="34"/>
      <c r="P2335" s="34"/>
      <c r="Q2335" s="34"/>
      <c r="R2335" s="34"/>
      <c r="S2335" s="34"/>
      <c r="T2335" s="34"/>
      <c r="U2335" s="34"/>
      <c r="V2335" s="34"/>
      <c r="W2335" s="34"/>
      <c r="X2335" s="34"/>
      <c r="Y2335" s="34"/>
      <c r="Z2335" s="34"/>
      <c r="AA2335" s="34"/>
      <c r="AB2335" s="34"/>
      <c r="AC2335" s="34"/>
      <c r="AD2335" s="34"/>
      <c r="AE2335" s="34"/>
      <c r="AF2335" s="34"/>
      <c r="AG2335" s="34"/>
      <c r="AH2335" s="34"/>
      <c r="AI2335" s="34"/>
      <c r="AJ2335" s="34"/>
      <c r="AK2335" s="34"/>
      <c r="AL2335" s="34"/>
      <c r="AM2335" s="34"/>
      <c r="AN2335" s="34"/>
      <c r="AO2335" s="34"/>
      <c r="AP2335" s="34"/>
      <c r="AQ2335" s="34"/>
      <c r="AR2335" s="34"/>
      <c r="AS2335" s="34"/>
      <c r="AT2335" s="34"/>
      <c r="AU2335" s="34"/>
      <c r="AV2335" s="34"/>
      <c r="AW2335" s="34"/>
      <c r="AX2335" s="34"/>
      <c r="AY2335" s="34"/>
      <c r="AZ2335" s="34"/>
      <c r="BA2335" s="34"/>
      <c r="BB2335" s="34"/>
      <c r="BC2335" s="34"/>
    </row>
    <row r="2336" spans="1:55">
      <c r="A2336" s="34"/>
      <c r="B2336" s="34"/>
      <c r="C2336" s="34"/>
      <c r="D2336" s="34"/>
      <c r="E2336" s="34"/>
      <c r="F2336" s="34"/>
      <c r="G2336" s="34"/>
      <c r="H2336" s="34"/>
      <c r="I2336" s="34"/>
      <c r="J2336" s="34"/>
      <c r="K2336" s="34"/>
      <c r="L2336" s="34"/>
      <c r="M2336" s="34"/>
      <c r="N2336" s="34"/>
      <c r="O2336" s="34"/>
      <c r="P2336" s="34"/>
      <c r="Q2336" s="34"/>
      <c r="R2336" s="34"/>
      <c r="S2336" s="34"/>
      <c r="T2336" s="34"/>
      <c r="U2336" s="34"/>
      <c r="V2336" s="34"/>
      <c r="W2336" s="34"/>
      <c r="X2336" s="34"/>
      <c r="Y2336" s="34"/>
      <c r="Z2336" s="34"/>
      <c r="AA2336" s="34"/>
      <c r="AB2336" s="34"/>
      <c r="AC2336" s="34"/>
      <c r="AD2336" s="34"/>
      <c r="AE2336" s="34"/>
      <c r="AF2336" s="34"/>
      <c r="AG2336" s="34"/>
      <c r="AH2336" s="34"/>
      <c r="AI2336" s="34"/>
      <c r="AJ2336" s="34"/>
      <c r="AK2336" s="34"/>
      <c r="AL2336" s="34"/>
      <c r="AM2336" s="34"/>
      <c r="AN2336" s="34"/>
      <c r="AO2336" s="34"/>
      <c r="AP2336" s="34"/>
      <c r="AQ2336" s="34"/>
      <c r="AR2336" s="34"/>
      <c r="AS2336" s="34"/>
      <c r="AT2336" s="34"/>
      <c r="AU2336" s="34"/>
      <c r="AV2336" s="34"/>
      <c r="AW2336" s="34"/>
      <c r="AX2336" s="34"/>
      <c r="AY2336" s="34"/>
      <c r="AZ2336" s="34"/>
      <c r="BA2336" s="34"/>
      <c r="BB2336" s="34"/>
      <c r="BC2336" s="34"/>
    </row>
    <row r="2337" spans="1:55">
      <c r="A2337" s="34"/>
      <c r="B2337" s="34"/>
      <c r="C2337" s="34"/>
      <c r="D2337" s="34"/>
      <c r="E2337" s="34"/>
      <c r="F2337" s="34"/>
      <c r="G2337" s="34"/>
      <c r="H2337" s="34"/>
      <c r="I2337" s="34"/>
      <c r="J2337" s="34"/>
      <c r="K2337" s="34"/>
      <c r="L2337" s="34"/>
      <c r="M2337" s="34"/>
      <c r="N2337" s="34"/>
      <c r="O2337" s="34"/>
      <c r="P2337" s="34"/>
      <c r="Q2337" s="34"/>
      <c r="R2337" s="34"/>
      <c r="S2337" s="34"/>
      <c r="T2337" s="34"/>
      <c r="U2337" s="34"/>
      <c r="V2337" s="34"/>
      <c r="W2337" s="34"/>
      <c r="X2337" s="34"/>
      <c r="Y2337" s="34"/>
      <c r="Z2337" s="34"/>
      <c r="AA2337" s="34"/>
      <c r="AB2337" s="34"/>
      <c r="AC2337" s="34"/>
      <c r="AD2337" s="34"/>
      <c r="AE2337" s="34"/>
      <c r="AF2337" s="34"/>
      <c r="AG2337" s="34"/>
      <c r="AH2337" s="34"/>
      <c r="AI2337" s="34"/>
      <c r="AJ2337" s="34"/>
      <c r="AK2337" s="34"/>
      <c r="AL2337" s="34"/>
      <c r="AM2337" s="34"/>
      <c r="AN2337" s="34"/>
      <c r="AO2337" s="34"/>
      <c r="AP2337" s="34"/>
      <c r="AQ2337" s="34"/>
      <c r="AR2337" s="34"/>
      <c r="AS2337" s="34"/>
      <c r="AT2337" s="34"/>
      <c r="AU2337" s="34"/>
      <c r="AV2337" s="34"/>
      <c r="AW2337" s="34"/>
      <c r="AX2337" s="34"/>
      <c r="AY2337" s="34"/>
      <c r="AZ2337" s="34"/>
      <c r="BA2337" s="34"/>
      <c r="BB2337" s="34"/>
      <c r="BC2337" s="34"/>
    </row>
    <row r="2338" spans="1:55">
      <c r="A2338" s="34"/>
      <c r="B2338" s="34"/>
      <c r="C2338" s="34"/>
      <c r="D2338" s="34"/>
      <c r="E2338" s="34"/>
      <c r="F2338" s="34"/>
      <c r="G2338" s="34"/>
      <c r="H2338" s="34"/>
      <c r="I2338" s="34"/>
      <c r="J2338" s="34"/>
      <c r="K2338" s="34"/>
      <c r="L2338" s="34"/>
      <c r="M2338" s="34"/>
      <c r="N2338" s="34"/>
      <c r="O2338" s="34"/>
      <c r="P2338" s="34"/>
      <c r="Q2338" s="34"/>
      <c r="R2338" s="34"/>
      <c r="S2338" s="34"/>
      <c r="T2338" s="34"/>
      <c r="U2338" s="34"/>
      <c r="V2338" s="34"/>
      <c r="W2338" s="34"/>
      <c r="X2338" s="34"/>
      <c r="Y2338" s="34"/>
      <c r="Z2338" s="34"/>
      <c r="AA2338" s="34"/>
      <c r="AB2338" s="34"/>
      <c r="AC2338" s="34"/>
      <c r="AD2338" s="34"/>
      <c r="AE2338" s="34"/>
      <c r="AF2338" s="34"/>
      <c r="AG2338" s="34"/>
      <c r="AH2338" s="34"/>
      <c r="AI2338" s="34"/>
      <c r="AJ2338" s="34"/>
      <c r="AK2338" s="34"/>
      <c r="AL2338" s="34"/>
      <c r="AM2338" s="34"/>
      <c r="AN2338" s="34"/>
      <c r="AO2338" s="34"/>
      <c r="AP2338" s="34"/>
      <c r="AQ2338" s="34"/>
      <c r="AR2338" s="34"/>
      <c r="AS2338" s="34"/>
      <c r="AT2338" s="34"/>
      <c r="AU2338" s="34"/>
      <c r="AV2338" s="34"/>
      <c r="AW2338" s="34"/>
      <c r="AX2338" s="34"/>
      <c r="AY2338" s="34"/>
      <c r="AZ2338" s="34"/>
      <c r="BA2338" s="34"/>
      <c r="BB2338" s="34"/>
      <c r="BC2338" s="34"/>
    </row>
    <row r="2339" spans="1:55">
      <c r="A2339" s="34"/>
      <c r="B2339" s="34"/>
      <c r="C2339" s="34"/>
      <c r="D2339" s="34"/>
      <c r="E2339" s="34"/>
      <c r="F2339" s="34"/>
      <c r="G2339" s="34"/>
      <c r="H2339" s="34"/>
      <c r="I2339" s="34"/>
      <c r="J2339" s="34"/>
      <c r="K2339" s="34"/>
      <c r="L2339" s="34"/>
      <c r="M2339" s="34"/>
      <c r="N2339" s="34"/>
      <c r="O2339" s="34"/>
      <c r="P2339" s="34"/>
      <c r="Q2339" s="34"/>
      <c r="R2339" s="34"/>
      <c r="S2339" s="34"/>
      <c r="T2339" s="34"/>
      <c r="U2339" s="34"/>
      <c r="V2339" s="34"/>
      <c r="W2339" s="34"/>
      <c r="X2339" s="34"/>
      <c r="Y2339" s="34"/>
      <c r="Z2339" s="34"/>
      <c r="AA2339" s="34"/>
      <c r="AB2339" s="34"/>
      <c r="AC2339" s="34"/>
      <c r="AD2339" s="34"/>
      <c r="AE2339" s="34"/>
      <c r="AF2339" s="34"/>
      <c r="AG2339" s="34"/>
      <c r="AH2339" s="34"/>
      <c r="AI2339" s="34"/>
      <c r="AJ2339" s="34"/>
      <c r="AK2339" s="34"/>
      <c r="AL2339" s="34"/>
      <c r="AM2339" s="34"/>
      <c r="AN2339" s="34"/>
      <c r="AO2339" s="34"/>
      <c r="AP2339" s="34"/>
      <c r="AQ2339" s="34"/>
      <c r="AR2339" s="34"/>
      <c r="AS2339" s="34"/>
      <c r="AT2339" s="34"/>
      <c r="AU2339" s="34"/>
      <c r="AV2339" s="34"/>
      <c r="AW2339" s="34"/>
      <c r="AX2339" s="34"/>
      <c r="AY2339" s="34"/>
      <c r="AZ2339" s="34"/>
      <c r="BA2339" s="34"/>
      <c r="BB2339" s="34"/>
      <c r="BC2339" s="34"/>
    </row>
    <row r="2340" spans="1:55">
      <c r="A2340" s="34"/>
      <c r="B2340" s="34"/>
      <c r="C2340" s="34"/>
      <c r="D2340" s="34"/>
      <c r="E2340" s="34"/>
      <c r="F2340" s="34"/>
      <c r="G2340" s="34"/>
      <c r="H2340" s="34"/>
      <c r="I2340" s="34"/>
      <c r="J2340" s="34"/>
      <c r="K2340" s="34"/>
      <c r="L2340" s="34"/>
      <c r="M2340" s="34"/>
      <c r="N2340" s="34"/>
      <c r="O2340" s="34"/>
      <c r="P2340" s="34"/>
      <c r="Q2340" s="34"/>
      <c r="R2340" s="34"/>
      <c r="S2340" s="34"/>
      <c r="T2340" s="34"/>
      <c r="U2340" s="34"/>
      <c r="V2340" s="34"/>
      <c r="W2340" s="34"/>
      <c r="X2340" s="34"/>
      <c r="Y2340" s="34"/>
      <c r="Z2340" s="34"/>
      <c r="AA2340" s="34"/>
      <c r="AB2340" s="34"/>
      <c r="AC2340" s="34"/>
      <c r="AD2340" s="34"/>
      <c r="AE2340" s="34"/>
      <c r="AF2340" s="34"/>
      <c r="AG2340" s="34"/>
      <c r="AH2340" s="34"/>
      <c r="AI2340" s="34"/>
      <c r="AJ2340" s="34"/>
      <c r="AK2340" s="34"/>
      <c r="AL2340" s="34"/>
      <c r="AM2340" s="34"/>
      <c r="AN2340" s="34"/>
      <c r="AO2340" s="34"/>
      <c r="AP2340" s="34"/>
      <c r="AQ2340" s="34"/>
      <c r="AR2340" s="34"/>
      <c r="AS2340" s="34"/>
      <c r="AT2340" s="34"/>
      <c r="AU2340" s="34"/>
      <c r="AV2340" s="34"/>
      <c r="AW2340" s="34"/>
      <c r="AX2340" s="34"/>
      <c r="AY2340" s="34"/>
      <c r="AZ2340" s="34"/>
      <c r="BA2340" s="34"/>
      <c r="BB2340" s="34"/>
      <c r="BC2340" s="34"/>
    </row>
    <row r="2341" spans="1:55">
      <c r="A2341" s="34"/>
      <c r="B2341" s="34"/>
      <c r="C2341" s="34"/>
      <c r="D2341" s="34"/>
      <c r="E2341" s="34"/>
      <c r="F2341" s="34"/>
      <c r="G2341" s="34"/>
      <c r="H2341" s="34"/>
      <c r="I2341" s="34"/>
      <c r="J2341" s="34"/>
      <c r="K2341" s="34"/>
      <c r="L2341" s="34"/>
      <c r="M2341" s="34"/>
      <c r="N2341" s="34"/>
      <c r="O2341" s="34"/>
      <c r="P2341" s="34"/>
      <c r="Q2341" s="34"/>
      <c r="R2341" s="34"/>
      <c r="S2341" s="34"/>
      <c r="T2341" s="34"/>
      <c r="U2341" s="34"/>
      <c r="V2341" s="34"/>
      <c r="W2341" s="34"/>
      <c r="X2341" s="34"/>
      <c r="Y2341" s="34"/>
      <c r="Z2341" s="34"/>
      <c r="AA2341" s="34"/>
      <c r="AB2341" s="34"/>
      <c r="AC2341" s="34"/>
      <c r="AD2341" s="34"/>
      <c r="AE2341" s="34"/>
      <c r="AF2341" s="34"/>
      <c r="AG2341" s="34"/>
      <c r="AH2341" s="34"/>
      <c r="AI2341" s="34"/>
      <c r="AJ2341" s="34"/>
      <c r="AK2341" s="34"/>
      <c r="AL2341" s="34"/>
      <c r="AM2341" s="34"/>
      <c r="AN2341" s="34"/>
      <c r="AO2341" s="34"/>
      <c r="AP2341" s="34"/>
      <c r="AQ2341" s="34"/>
      <c r="AR2341" s="34"/>
      <c r="AS2341" s="34"/>
      <c r="AT2341" s="34"/>
      <c r="AU2341" s="34"/>
      <c r="AV2341" s="34"/>
      <c r="AW2341" s="34"/>
      <c r="AX2341" s="34"/>
      <c r="AY2341" s="34"/>
      <c r="AZ2341" s="34"/>
      <c r="BA2341" s="34"/>
      <c r="BB2341" s="34"/>
      <c r="BC2341" s="34"/>
    </row>
    <row r="2342" spans="1:55">
      <c r="A2342" s="34"/>
      <c r="B2342" s="34"/>
      <c r="C2342" s="34"/>
      <c r="D2342" s="34"/>
      <c r="E2342" s="34"/>
      <c r="F2342" s="34"/>
      <c r="G2342" s="34"/>
      <c r="H2342" s="34"/>
      <c r="I2342" s="34"/>
      <c r="J2342" s="34"/>
      <c r="K2342" s="34"/>
      <c r="L2342" s="34"/>
      <c r="M2342" s="34"/>
      <c r="N2342" s="34"/>
      <c r="O2342" s="34"/>
      <c r="P2342" s="34"/>
      <c r="Q2342" s="34"/>
      <c r="R2342" s="34"/>
      <c r="S2342" s="34"/>
      <c r="T2342" s="34"/>
      <c r="U2342" s="34"/>
      <c r="V2342" s="34"/>
      <c r="W2342" s="34"/>
      <c r="X2342" s="34"/>
      <c r="Y2342" s="34"/>
      <c r="Z2342" s="34"/>
      <c r="AA2342" s="34"/>
      <c r="AB2342" s="34"/>
      <c r="AC2342" s="34"/>
      <c r="AD2342" s="34"/>
      <c r="AE2342" s="34"/>
      <c r="AF2342" s="34"/>
      <c r="AG2342" s="34"/>
      <c r="AH2342" s="34"/>
      <c r="AI2342" s="34"/>
      <c r="AJ2342" s="34"/>
      <c r="AK2342" s="34"/>
      <c r="AL2342" s="34"/>
      <c r="AM2342" s="34"/>
      <c r="AN2342" s="34"/>
      <c r="AO2342" s="34"/>
      <c r="AP2342" s="34"/>
      <c r="AQ2342" s="34"/>
      <c r="AR2342" s="34"/>
      <c r="AS2342" s="34"/>
      <c r="AT2342" s="34"/>
      <c r="AU2342" s="34"/>
      <c r="AV2342" s="34"/>
      <c r="AW2342" s="34"/>
      <c r="AX2342" s="34"/>
      <c r="AY2342" s="34"/>
      <c r="AZ2342" s="34"/>
      <c r="BA2342" s="34"/>
      <c r="BB2342" s="34"/>
      <c r="BC2342" s="34"/>
    </row>
    <row r="2343" spans="1:55">
      <c r="A2343" s="34"/>
      <c r="B2343" s="34"/>
      <c r="C2343" s="34"/>
      <c r="D2343" s="34"/>
      <c r="E2343" s="34"/>
      <c r="F2343" s="34"/>
      <c r="G2343" s="34"/>
      <c r="H2343" s="34"/>
      <c r="I2343" s="34"/>
      <c r="J2343" s="34"/>
      <c r="K2343" s="34"/>
      <c r="L2343" s="34"/>
      <c r="M2343" s="34"/>
      <c r="N2343" s="34"/>
      <c r="O2343" s="34"/>
      <c r="P2343" s="34"/>
      <c r="Q2343" s="34"/>
      <c r="R2343" s="34"/>
      <c r="S2343" s="34"/>
      <c r="T2343" s="34"/>
      <c r="U2343" s="34"/>
      <c r="V2343" s="34"/>
      <c r="W2343" s="34"/>
      <c r="X2343" s="34"/>
      <c r="Y2343" s="34"/>
      <c r="Z2343" s="34"/>
      <c r="AA2343" s="34"/>
      <c r="AB2343" s="34"/>
      <c r="AC2343" s="34"/>
      <c r="AD2343" s="34"/>
      <c r="AE2343" s="34"/>
      <c r="AF2343" s="34"/>
      <c r="AG2343" s="34"/>
      <c r="AH2343" s="34"/>
      <c r="AI2343" s="34"/>
      <c r="AJ2343" s="34"/>
      <c r="AK2343" s="34"/>
      <c r="AL2343" s="34"/>
      <c r="AM2343" s="34"/>
      <c r="AN2343" s="34"/>
      <c r="AO2343" s="34"/>
      <c r="AP2343" s="34"/>
      <c r="AQ2343" s="34"/>
      <c r="AR2343" s="34"/>
      <c r="AS2343" s="34"/>
      <c r="AT2343" s="34"/>
      <c r="AU2343" s="34"/>
      <c r="AV2343" s="34"/>
      <c r="AW2343" s="34"/>
      <c r="AX2343" s="34"/>
      <c r="AY2343" s="34"/>
      <c r="AZ2343" s="34"/>
      <c r="BA2343" s="34"/>
      <c r="BB2343" s="34"/>
      <c r="BC2343" s="34"/>
    </row>
    <row r="2344" spans="1:55">
      <c r="A2344" s="34"/>
      <c r="B2344" s="34"/>
      <c r="C2344" s="34"/>
      <c r="D2344" s="34"/>
      <c r="E2344" s="34"/>
      <c r="F2344" s="34"/>
      <c r="G2344" s="34"/>
      <c r="H2344" s="34"/>
      <c r="I2344" s="34"/>
      <c r="J2344" s="34"/>
      <c r="K2344" s="34"/>
      <c r="L2344" s="34"/>
      <c r="M2344" s="34"/>
      <c r="N2344" s="34"/>
      <c r="O2344" s="34"/>
      <c r="P2344" s="34"/>
      <c r="Q2344" s="34"/>
      <c r="R2344" s="34"/>
      <c r="S2344" s="34"/>
      <c r="T2344" s="34"/>
      <c r="U2344" s="34"/>
      <c r="V2344" s="34"/>
      <c r="W2344" s="34"/>
      <c r="X2344" s="34"/>
      <c r="Y2344" s="34"/>
      <c r="Z2344" s="34"/>
      <c r="AA2344" s="34"/>
      <c r="AB2344" s="34"/>
      <c r="AC2344" s="34"/>
      <c r="AD2344" s="34"/>
      <c r="AE2344" s="34"/>
      <c r="AF2344" s="34"/>
      <c r="AG2344" s="34"/>
      <c r="AH2344" s="34"/>
      <c r="AI2344" s="34"/>
      <c r="AJ2344" s="34"/>
      <c r="AK2344" s="34"/>
      <c r="AL2344" s="34"/>
      <c r="AM2344" s="34"/>
      <c r="AN2344" s="34"/>
      <c r="AO2344" s="34"/>
      <c r="AP2344" s="34"/>
      <c r="AQ2344" s="34"/>
      <c r="AR2344" s="34"/>
      <c r="AS2344" s="34"/>
      <c r="AT2344" s="34"/>
      <c r="AU2344" s="34"/>
      <c r="AV2344" s="34"/>
      <c r="AW2344" s="34"/>
      <c r="AX2344" s="34"/>
      <c r="AY2344" s="34"/>
      <c r="AZ2344" s="34"/>
      <c r="BA2344" s="34"/>
      <c r="BB2344" s="34"/>
      <c r="BC2344" s="34"/>
    </row>
    <row r="2345" spans="1:55">
      <c r="A2345" s="34"/>
      <c r="B2345" s="34"/>
      <c r="C2345" s="34"/>
      <c r="D2345" s="34"/>
      <c r="E2345" s="34"/>
      <c r="F2345" s="34"/>
      <c r="G2345" s="34"/>
      <c r="H2345" s="34"/>
      <c r="I2345" s="34"/>
      <c r="J2345" s="34"/>
      <c r="K2345" s="34"/>
      <c r="L2345" s="34"/>
      <c r="M2345" s="34"/>
      <c r="N2345" s="34"/>
      <c r="O2345" s="34"/>
      <c r="P2345" s="34"/>
      <c r="Q2345" s="34"/>
      <c r="R2345" s="34"/>
      <c r="S2345" s="34"/>
      <c r="T2345" s="34"/>
      <c r="U2345" s="34"/>
      <c r="V2345" s="34"/>
      <c r="W2345" s="34"/>
      <c r="X2345" s="34"/>
      <c r="Y2345" s="34"/>
      <c r="Z2345" s="34"/>
      <c r="AA2345" s="34"/>
      <c r="AB2345" s="34"/>
      <c r="AC2345" s="34"/>
      <c r="AD2345" s="34"/>
      <c r="AE2345" s="34"/>
      <c r="AF2345" s="34"/>
      <c r="AG2345" s="34"/>
      <c r="AH2345" s="34"/>
      <c r="AI2345" s="34"/>
      <c r="AJ2345" s="34"/>
      <c r="AK2345" s="34"/>
      <c r="AL2345" s="34"/>
      <c r="AM2345" s="34"/>
      <c r="AN2345" s="34"/>
      <c r="AO2345" s="34"/>
      <c r="AP2345" s="34"/>
      <c r="AQ2345" s="34"/>
      <c r="AR2345" s="34"/>
      <c r="AS2345" s="34"/>
      <c r="AT2345" s="34"/>
      <c r="AU2345" s="34"/>
      <c r="AV2345" s="34"/>
      <c r="AW2345" s="34"/>
      <c r="AX2345" s="34"/>
      <c r="AY2345" s="34"/>
      <c r="AZ2345" s="34"/>
      <c r="BA2345" s="34"/>
      <c r="BB2345" s="34"/>
      <c r="BC2345" s="34"/>
    </row>
    <row r="2346" spans="1:55">
      <c r="A2346" s="34"/>
      <c r="B2346" s="34"/>
      <c r="C2346" s="34"/>
      <c r="D2346" s="34"/>
      <c r="E2346" s="34"/>
      <c r="F2346" s="34"/>
      <c r="G2346" s="34"/>
      <c r="H2346" s="34"/>
      <c r="I2346" s="34"/>
      <c r="J2346" s="34"/>
      <c r="K2346" s="34"/>
      <c r="L2346" s="34"/>
      <c r="M2346" s="34"/>
      <c r="N2346" s="34"/>
      <c r="O2346" s="34"/>
      <c r="P2346" s="34"/>
      <c r="Q2346" s="34"/>
      <c r="R2346" s="34"/>
      <c r="S2346" s="34"/>
      <c r="T2346" s="34"/>
      <c r="U2346" s="34"/>
      <c r="V2346" s="34"/>
      <c r="W2346" s="34"/>
      <c r="X2346" s="34"/>
      <c r="Y2346" s="34"/>
      <c r="Z2346" s="34"/>
      <c r="AA2346" s="34"/>
      <c r="AB2346" s="34"/>
      <c r="AC2346" s="34"/>
      <c r="AD2346" s="34"/>
      <c r="AE2346" s="34"/>
      <c r="AF2346" s="34"/>
      <c r="AG2346" s="34"/>
      <c r="AH2346" s="34"/>
      <c r="AI2346" s="34"/>
      <c r="AJ2346" s="34"/>
      <c r="AK2346" s="34"/>
      <c r="AL2346" s="34"/>
      <c r="AM2346" s="34"/>
      <c r="AN2346" s="34"/>
      <c r="AO2346" s="34"/>
      <c r="AP2346" s="34"/>
      <c r="AQ2346" s="34"/>
      <c r="AR2346" s="34"/>
      <c r="AS2346" s="34"/>
      <c r="AT2346" s="34"/>
      <c r="AU2346" s="34"/>
      <c r="AV2346" s="34"/>
      <c r="AW2346" s="34"/>
      <c r="AX2346" s="34"/>
      <c r="AY2346" s="34"/>
      <c r="AZ2346" s="34"/>
      <c r="BA2346" s="34"/>
      <c r="BB2346" s="34"/>
      <c r="BC2346" s="34"/>
    </row>
    <row r="2347" spans="1:55">
      <c r="A2347" s="34"/>
      <c r="B2347" s="34"/>
      <c r="C2347" s="34"/>
      <c r="D2347" s="34"/>
      <c r="E2347" s="34"/>
      <c r="F2347" s="34"/>
      <c r="G2347" s="34"/>
      <c r="H2347" s="34"/>
      <c r="I2347" s="34"/>
      <c r="J2347" s="34"/>
      <c r="K2347" s="34"/>
      <c r="L2347" s="34"/>
      <c r="M2347" s="34"/>
      <c r="N2347" s="34"/>
      <c r="O2347" s="34"/>
      <c r="P2347" s="34"/>
      <c r="Q2347" s="34"/>
      <c r="R2347" s="34"/>
      <c r="S2347" s="34"/>
      <c r="T2347" s="34"/>
      <c r="U2347" s="34"/>
      <c r="V2347" s="34"/>
      <c r="W2347" s="34"/>
      <c r="X2347" s="34"/>
      <c r="Y2347" s="34"/>
      <c r="Z2347" s="34"/>
      <c r="AA2347" s="34"/>
      <c r="AB2347" s="34"/>
      <c r="AC2347" s="34"/>
      <c r="AD2347" s="34"/>
      <c r="AE2347" s="34"/>
      <c r="AF2347" s="34"/>
      <c r="AG2347" s="34"/>
      <c r="AH2347" s="34"/>
      <c r="AI2347" s="34"/>
      <c r="AJ2347" s="34"/>
      <c r="AK2347" s="34"/>
      <c r="AL2347" s="34"/>
      <c r="AM2347" s="34"/>
      <c r="AN2347" s="34"/>
      <c r="AO2347" s="34"/>
      <c r="AP2347" s="34"/>
      <c r="AQ2347" s="34"/>
      <c r="AR2347" s="34"/>
      <c r="AS2347" s="34"/>
      <c r="AT2347" s="34"/>
      <c r="AU2347" s="34"/>
      <c r="AV2347" s="34"/>
      <c r="AW2347" s="34"/>
      <c r="AX2347" s="34"/>
      <c r="AY2347" s="34"/>
      <c r="AZ2347" s="34"/>
      <c r="BA2347" s="34"/>
      <c r="BB2347" s="34"/>
      <c r="BC2347" s="34"/>
    </row>
    <row r="2348" spans="1:55">
      <c r="A2348" s="34"/>
      <c r="B2348" s="34"/>
      <c r="C2348" s="34"/>
      <c r="D2348" s="34"/>
      <c r="E2348" s="34"/>
      <c r="F2348" s="34"/>
      <c r="G2348" s="34"/>
      <c r="H2348" s="34"/>
      <c r="I2348" s="34"/>
      <c r="J2348" s="34"/>
      <c r="K2348" s="34"/>
      <c r="L2348" s="34"/>
      <c r="M2348" s="34"/>
      <c r="N2348" s="34"/>
      <c r="O2348" s="34"/>
      <c r="P2348" s="34"/>
      <c r="Q2348" s="34"/>
      <c r="R2348" s="34"/>
      <c r="S2348" s="34"/>
      <c r="T2348" s="34"/>
      <c r="U2348" s="34"/>
      <c r="V2348" s="34"/>
      <c r="W2348" s="34"/>
      <c r="X2348" s="34"/>
      <c r="Y2348" s="34"/>
      <c r="Z2348" s="34"/>
      <c r="AA2348" s="34"/>
      <c r="AB2348" s="34"/>
      <c r="AC2348" s="34"/>
      <c r="AD2348" s="34"/>
      <c r="AE2348" s="34"/>
      <c r="AF2348" s="34"/>
      <c r="AG2348" s="34"/>
      <c r="AH2348" s="34"/>
      <c r="AI2348" s="34"/>
      <c r="AJ2348" s="34"/>
      <c r="AK2348" s="34"/>
      <c r="AL2348" s="34"/>
      <c r="AM2348" s="34"/>
      <c r="AN2348" s="34"/>
      <c r="AO2348" s="34"/>
      <c r="AP2348" s="34"/>
      <c r="AQ2348" s="34"/>
      <c r="AR2348" s="34"/>
      <c r="AS2348" s="34"/>
      <c r="AT2348" s="34"/>
      <c r="AU2348" s="34"/>
      <c r="AV2348" s="34"/>
      <c r="AW2348" s="34"/>
      <c r="AX2348" s="34"/>
      <c r="AY2348" s="34"/>
      <c r="AZ2348" s="34"/>
      <c r="BA2348" s="34"/>
      <c r="BB2348" s="34"/>
      <c r="BC2348" s="34"/>
    </row>
    <row r="2349" spans="1:55">
      <c r="A2349" s="34"/>
      <c r="B2349" s="34"/>
      <c r="C2349" s="34"/>
      <c r="D2349" s="34"/>
      <c r="E2349" s="34"/>
      <c r="F2349" s="34"/>
      <c r="G2349" s="34"/>
      <c r="H2349" s="34"/>
      <c r="I2349" s="34"/>
      <c r="J2349" s="34"/>
      <c r="K2349" s="34"/>
      <c r="L2349" s="34"/>
      <c r="M2349" s="34"/>
      <c r="N2349" s="34"/>
      <c r="O2349" s="34"/>
      <c r="P2349" s="34"/>
      <c r="Q2349" s="34"/>
      <c r="R2349" s="34"/>
      <c r="S2349" s="34"/>
      <c r="T2349" s="34"/>
      <c r="U2349" s="34"/>
      <c r="V2349" s="34"/>
      <c r="W2349" s="34"/>
      <c r="X2349" s="34"/>
      <c r="Y2349" s="34"/>
      <c r="Z2349" s="34"/>
      <c r="AA2349" s="34"/>
      <c r="AB2349" s="34"/>
      <c r="AC2349" s="34"/>
      <c r="AD2349" s="34"/>
      <c r="AE2349" s="34"/>
      <c r="AF2349" s="34"/>
      <c r="AG2349" s="34"/>
      <c r="AH2349" s="34"/>
      <c r="AI2349" s="34"/>
      <c r="AJ2349" s="34"/>
      <c r="AK2349" s="34"/>
      <c r="AL2349" s="34"/>
      <c r="AM2349" s="34"/>
      <c r="AN2349" s="34"/>
      <c r="AO2349" s="34"/>
      <c r="AP2349" s="34"/>
      <c r="AQ2349" s="34"/>
      <c r="AR2349" s="34"/>
      <c r="AS2349" s="34"/>
      <c r="AT2349" s="34"/>
      <c r="AU2349" s="34"/>
      <c r="AV2349" s="34"/>
      <c r="AW2349" s="34"/>
      <c r="AX2349" s="34"/>
      <c r="AY2349" s="34"/>
      <c r="AZ2349" s="34"/>
      <c r="BA2349" s="34"/>
      <c r="BB2349" s="34"/>
      <c r="BC2349" s="34"/>
    </row>
    <row r="2350" spans="1:55">
      <c r="A2350" s="34"/>
      <c r="B2350" s="34"/>
      <c r="C2350" s="34"/>
      <c r="D2350" s="34"/>
      <c r="E2350" s="34"/>
      <c r="F2350" s="34"/>
      <c r="G2350" s="34"/>
      <c r="H2350" s="34"/>
      <c r="I2350" s="34"/>
      <c r="J2350" s="34"/>
      <c r="K2350" s="34"/>
      <c r="L2350" s="34"/>
      <c r="M2350" s="34"/>
      <c r="N2350" s="34"/>
      <c r="O2350" s="34"/>
      <c r="P2350" s="34"/>
      <c r="Q2350" s="34"/>
      <c r="R2350" s="34"/>
      <c r="S2350" s="34"/>
      <c r="T2350" s="34"/>
      <c r="U2350" s="34"/>
      <c r="V2350" s="34"/>
      <c r="W2350" s="34"/>
      <c r="X2350" s="34"/>
      <c r="Y2350" s="34"/>
      <c r="Z2350" s="34"/>
      <c r="AA2350" s="34"/>
      <c r="AB2350" s="34"/>
      <c r="AC2350" s="34"/>
      <c r="AD2350" s="34"/>
      <c r="AE2350" s="34"/>
      <c r="AF2350" s="34"/>
      <c r="AG2350" s="34"/>
      <c r="AH2350" s="34"/>
      <c r="AI2350" s="34"/>
      <c r="AJ2350" s="34"/>
      <c r="AK2350" s="34"/>
      <c r="AL2350" s="34"/>
      <c r="AM2350" s="34"/>
      <c r="AN2350" s="34"/>
      <c r="AO2350" s="34"/>
      <c r="AP2350" s="34"/>
      <c r="AQ2350" s="34"/>
      <c r="AR2350" s="34"/>
      <c r="AS2350" s="34"/>
      <c r="AT2350" s="34"/>
      <c r="AU2350" s="34"/>
      <c r="AV2350" s="34"/>
      <c r="AW2350" s="34"/>
      <c r="AX2350" s="34"/>
      <c r="AY2350" s="34"/>
      <c r="AZ2350" s="34"/>
      <c r="BA2350" s="34"/>
      <c r="BB2350" s="34"/>
      <c r="BC2350" s="34"/>
    </row>
    <row r="2351" spans="1:55">
      <c r="A2351" s="34"/>
      <c r="B2351" s="34"/>
      <c r="C2351" s="34"/>
      <c r="D2351" s="34"/>
      <c r="E2351" s="34"/>
      <c r="F2351" s="34"/>
      <c r="G2351" s="34"/>
      <c r="H2351" s="34"/>
      <c r="I2351" s="34"/>
      <c r="J2351" s="34"/>
      <c r="K2351" s="34"/>
      <c r="L2351" s="34"/>
      <c r="M2351" s="34"/>
      <c r="N2351" s="34"/>
      <c r="O2351" s="34"/>
      <c r="P2351" s="34"/>
      <c r="Q2351" s="34"/>
      <c r="R2351" s="34"/>
      <c r="S2351" s="34"/>
      <c r="T2351" s="34"/>
      <c r="U2351" s="34"/>
      <c r="V2351" s="34"/>
      <c r="W2351" s="34"/>
      <c r="X2351" s="34"/>
      <c r="Y2351" s="34"/>
      <c r="Z2351" s="34"/>
      <c r="AA2351" s="34"/>
      <c r="AB2351" s="34"/>
      <c r="AC2351" s="34"/>
      <c r="AD2351" s="34"/>
      <c r="AE2351" s="34"/>
      <c r="AF2351" s="34"/>
      <c r="AG2351" s="34"/>
      <c r="AH2351" s="34"/>
      <c r="AI2351" s="34"/>
      <c r="AJ2351" s="34"/>
      <c r="AK2351" s="34"/>
      <c r="AL2351" s="34"/>
      <c r="AM2351" s="34"/>
      <c r="AN2351" s="34"/>
      <c r="AO2351" s="34"/>
      <c r="AP2351" s="34"/>
      <c r="AQ2351" s="34"/>
      <c r="AR2351" s="34"/>
      <c r="AS2351" s="34"/>
      <c r="AT2351" s="34"/>
      <c r="AU2351" s="34"/>
      <c r="AV2351" s="34"/>
      <c r="AW2351" s="34"/>
      <c r="AX2351" s="34"/>
      <c r="AY2351" s="34"/>
      <c r="AZ2351" s="34"/>
      <c r="BA2351" s="34"/>
      <c r="BB2351" s="34"/>
      <c r="BC2351" s="34"/>
    </row>
    <row r="2352" spans="1:55">
      <c r="A2352" s="34"/>
      <c r="B2352" s="34"/>
      <c r="C2352" s="34"/>
      <c r="D2352" s="34"/>
      <c r="E2352" s="34"/>
      <c r="F2352" s="34"/>
      <c r="G2352" s="34"/>
      <c r="H2352" s="34"/>
      <c r="I2352" s="34"/>
      <c r="J2352" s="34"/>
      <c r="K2352" s="34"/>
      <c r="L2352" s="34"/>
      <c r="M2352" s="34"/>
      <c r="N2352" s="34"/>
      <c r="O2352" s="34"/>
      <c r="P2352" s="34"/>
      <c r="Q2352" s="34"/>
      <c r="R2352" s="34"/>
      <c r="S2352" s="34"/>
      <c r="T2352" s="34"/>
      <c r="U2352" s="34"/>
      <c r="V2352" s="34"/>
      <c r="W2352" s="34"/>
      <c r="X2352" s="34"/>
      <c r="Y2352" s="34"/>
      <c r="Z2352" s="34"/>
      <c r="AA2352" s="34"/>
      <c r="AB2352" s="34"/>
      <c r="AC2352" s="34"/>
      <c r="AD2352" s="34"/>
      <c r="AE2352" s="34"/>
      <c r="AF2352" s="34"/>
      <c r="AG2352" s="34"/>
      <c r="AH2352" s="34"/>
      <c r="AI2352" s="34"/>
      <c r="AJ2352" s="34"/>
      <c r="AK2352" s="34"/>
      <c r="AL2352" s="34"/>
      <c r="AM2352" s="34"/>
      <c r="AN2352" s="34"/>
      <c r="AO2352" s="34"/>
      <c r="AP2352" s="34"/>
      <c r="AQ2352" s="34"/>
      <c r="AR2352" s="34"/>
      <c r="AS2352" s="34"/>
      <c r="AT2352" s="34"/>
      <c r="AU2352" s="34"/>
      <c r="AV2352" s="34"/>
      <c r="AW2352" s="34"/>
      <c r="AX2352" s="34"/>
      <c r="AY2352" s="34"/>
      <c r="AZ2352" s="34"/>
      <c r="BA2352" s="34"/>
      <c r="BB2352" s="34"/>
      <c r="BC2352" s="34"/>
    </row>
    <row r="2353" spans="1:55">
      <c r="A2353" s="34"/>
      <c r="B2353" s="34"/>
      <c r="C2353" s="34"/>
      <c r="D2353" s="34"/>
      <c r="E2353" s="34"/>
      <c r="F2353" s="34"/>
      <c r="G2353" s="34"/>
      <c r="H2353" s="34"/>
      <c r="I2353" s="34"/>
      <c r="J2353" s="34"/>
      <c r="K2353" s="34"/>
      <c r="L2353" s="34"/>
      <c r="M2353" s="34"/>
      <c r="N2353" s="34"/>
      <c r="O2353" s="34"/>
      <c r="P2353" s="34"/>
      <c r="Q2353" s="34"/>
      <c r="R2353" s="34"/>
      <c r="S2353" s="34"/>
      <c r="T2353" s="34"/>
      <c r="U2353" s="34"/>
      <c r="V2353" s="34"/>
      <c r="W2353" s="34"/>
      <c r="X2353" s="34"/>
      <c r="Y2353" s="34"/>
      <c r="Z2353" s="34"/>
      <c r="AA2353" s="34"/>
      <c r="AB2353" s="34"/>
      <c r="AC2353" s="34"/>
      <c r="AD2353" s="34"/>
      <c r="AE2353" s="34"/>
      <c r="AF2353" s="34"/>
      <c r="AG2353" s="34"/>
      <c r="AH2353" s="34"/>
      <c r="AI2353" s="34"/>
      <c r="AJ2353" s="34"/>
      <c r="AK2353" s="34"/>
      <c r="AL2353" s="34"/>
      <c r="AM2353" s="34"/>
      <c r="AN2353" s="34"/>
      <c r="AO2353" s="34"/>
      <c r="AP2353" s="34"/>
      <c r="AQ2353" s="34"/>
      <c r="AR2353" s="34"/>
      <c r="AS2353" s="34"/>
      <c r="AT2353" s="34"/>
      <c r="AU2353" s="34"/>
      <c r="AV2353" s="34"/>
      <c r="AW2353" s="34"/>
      <c r="AX2353" s="34"/>
      <c r="AY2353" s="34"/>
      <c r="AZ2353" s="34"/>
      <c r="BA2353" s="34"/>
      <c r="BB2353" s="34"/>
      <c r="BC2353" s="34"/>
    </row>
    <row r="2354" spans="1:55">
      <c r="A2354" s="34"/>
      <c r="B2354" s="34"/>
      <c r="C2354" s="34"/>
      <c r="D2354" s="34"/>
      <c r="E2354" s="34"/>
      <c r="F2354" s="34"/>
      <c r="G2354" s="34"/>
      <c r="H2354" s="34"/>
      <c r="I2354" s="34"/>
      <c r="J2354" s="34"/>
      <c r="K2354" s="34"/>
      <c r="L2354" s="34"/>
      <c r="M2354" s="34"/>
      <c r="N2354" s="34"/>
      <c r="O2354" s="34"/>
      <c r="P2354" s="34"/>
      <c r="Q2354" s="34"/>
      <c r="R2354" s="34"/>
      <c r="S2354" s="34"/>
      <c r="T2354" s="34"/>
      <c r="U2354" s="34"/>
      <c r="V2354" s="34"/>
      <c r="W2354" s="34"/>
      <c r="X2354" s="34"/>
      <c r="Y2354" s="34"/>
      <c r="Z2354" s="34"/>
      <c r="AA2354" s="34"/>
      <c r="AB2354" s="34"/>
      <c r="AC2354" s="34"/>
      <c r="AD2354" s="34"/>
      <c r="AE2354" s="34"/>
      <c r="AF2354" s="34"/>
      <c r="AG2354" s="34"/>
      <c r="AH2354" s="34"/>
      <c r="AI2354" s="34"/>
      <c r="AJ2354" s="34"/>
      <c r="AK2354" s="34"/>
      <c r="AL2354" s="34"/>
      <c r="AM2354" s="34"/>
      <c r="AN2354" s="34"/>
      <c r="AO2354" s="34"/>
      <c r="AP2354" s="34"/>
      <c r="AQ2354" s="34"/>
      <c r="AR2354" s="34"/>
      <c r="AS2354" s="34"/>
      <c r="AT2354" s="34"/>
      <c r="AU2354" s="34"/>
      <c r="AV2354" s="34"/>
      <c r="AW2354" s="34"/>
      <c r="AX2354" s="34"/>
      <c r="AY2354" s="34"/>
      <c r="AZ2354" s="34"/>
      <c r="BA2354" s="34"/>
      <c r="BB2354" s="34"/>
      <c r="BC2354" s="34"/>
    </row>
    <row r="2355" spans="1:55">
      <c r="A2355" s="34"/>
      <c r="B2355" s="34"/>
      <c r="C2355" s="34"/>
      <c r="D2355" s="34"/>
      <c r="E2355" s="34"/>
      <c r="F2355" s="34"/>
      <c r="G2355" s="34"/>
      <c r="H2355" s="34"/>
      <c r="I2355" s="34"/>
      <c r="J2355" s="34"/>
      <c r="K2355" s="34"/>
      <c r="L2355" s="34"/>
      <c r="M2355" s="34"/>
      <c r="N2355" s="34"/>
      <c r="O2355" s="34"/>
      <c r="P2355" s="34"/>
      <c r="Q2355" s="34"/>
      <c r="R2355" s="34"/>
      <c r="S2355" s="34"/>
      <c r="T2355" s="34"/>
      <c r="U2355" s="34"/>
      <c r="V2355" s="34"/>
      <c r="W2355" s="34"/>
      <c r="X2355" s="34"/>
      <c r="Y2355" s="34"/>
      <c r="Z2355" s="34"/>
      <c r="AA2355" s="34"/>
      <c r="AB2355" s="34"/>
      <c r="AC2355" s="34"/>
      <c r="AD2355" s="34"/>
      <c r="AE2355" s="34"/>
      <c r="AF2355" s="34"/>
      <c r="AG2355" s="34"/>
      <c r="AH2355" s="34"/>
      <c r="AI2355" s="34"/>
      <c r="AJ2355" s="34"/>
      <c r="AK2355" s="34"/>
      <c r="AL2355" s="34"/>
      <c r="AM2355" s="34"/>
      <c r="AN2355" s="34"/>
      <c r="AO2355" s="34"/>
      <c r="AP2355" s="34"/>
      <c r="AQ2355" s="34"/>
      <c r="AR2355" s="34"/>
      <c r="AS2355" s="34"/>
      <c r="AT2355" s="34"/>
      <c r="AU2355" s="34"/>
      <c r="AV2355" s="34"/>
      <c r="AW2355" s="34"/>
      <c r="AX2355" s="34"/>
      <c r="AY2355" s="34"/>
      <c r="AZ2355" s="34"/>
      <c r="BA2355" s="34"/>
      <c r="BB2355" s="34"/>
      <c r="BC2355" s="34"/>
    </row>
    <row r="2356" spans="1:55">
      <c r="A2356" s="34"/>
      <c r="B2356" s="34"/>
      <c r="C2356" s="34"/>
      <c r="D2356" s="34"/>
      <c r="E2356" s="34"/>
      <c r="F2356" s="34"/>
      <c r="G2356" s="34"/>
      <c r="H2356" s="34"/>
      <c r="I2356" s="34"/>
      <c r="J2356" s="34"/>
      <c r="K2356" s="34"/>
      <c r="L2356" s="34"/>
      <c r="M2356" s="34"/>
      <c r="N2356" s="34"/>
      <c r="O2356" s="34"/>
      <c r="P2356" s="34"/>
      <c r="Q2356" s="34"/>
      <c r="R2356" s="34"/>
      <c r="S2356" s="34"/>
      <c r="T2356" s="34"/>
      <c r="U2356" s="34"/>
      <c r="V2356" s="34"/>
      <c r="W2356" s="34"/>
      <c r="X2356" s="34"/>
      <c r="Y2356" s="34"/>
      <c r="Z2356" s="34"/>
      <c r="AA2356" s="34"/>
      <c r="AB2356" s="34"/>
      <c r="AC2356" s="34"/>
      <c r="AD2356" s="34"/>
      <c r="AE2356" s="34"/>
      <c r="AF2356" s="34"/>
      <c r="AG2356" s="34"/>
      <c r="AH2356" s="34"/>
      <c r="AI2356" s="34"/>
      <c r="AJ2356" s="34"/>
      <c r="AK2356" s="34"/>
      <c r="AL2356" s="34"/>
      <c r="AM2356" s="34"/>
      <c r="AN2356" s="34"/>
      <c r="AO2356" s="34"/>
      <c r="AP2356" s="34"/>
      <c r="AQ2356" s="34"/>
      <c r="AR2356" s="34"/>
      <c r="AS2356" s="34"/>
      <c r="AT2356" s="34"/>
      <c r="AU2356" s="34"/>
      <c r="AV2356" s="34"/>
      <c r="AW2356" s="34"/>
      <c r="AX2356" s="34"/>
      <c r="AY2356" s="34"/>
      <c r="AZ2356" s="34"/>
      <c r="BA2356" s="34"/>
      <c r="BB2356" s="34"/>
      <c r="BC2356" s="34"/>
    </row>
    <row r="2357" spans="1:55">
      <c r="A2357" s="34"/>
      <c r="B2357" s="34"/>
      <c r="C2357" s="34"/>
      <c r="D2357" s="34"/>
      <c r="E2357" s="34"/>
      <c r="F2357" s="34"/>
      <c r="G2357" s="34"/>
      <c r="H2357" s="34"/>
      <c r="I2357" s="34"/>
      <c r="J2357" s="34"/>
      <c r="K2357" s="34"/>
      <c r="L2357" s="34"/>
      <c r="M2357" s="34"/>
      <c r="N2357" s="34"/>
      <c r="O2357" s="34"/>
      <c r="P2357" s="34"/>
      <c r="Q2357" s="34"/>
      <c r="R2357" s="34"/>
      <c r="S2357" s="34"/>
      <c r="T2357" s="34"/>
      <c r="U2357" s="34"/>
      <c r="V2357" s="34"/>
      <c r="W2357" s="34"/>
      <c r="X2357" s="34"/>
      <c r="Y2357" s="34"/>
      <c r="Z2357" s="34"/>
      <c r="AA2357" s="34"/>
      <c r="AB2357" s="34"/>
      <c r="AC2357" s="34"/>
      <c r="AD2357" s="34"/>
      <c r="AE2357" s="34"/>
      <c r="AF2357" s="34"/>
      <c r="AG2357" s="34"/>
      <c r="AH2357" s="34"/>
      <c r="AI2357" s="34"/>
      <c r="AJ2357" s="34"/>
      <c r="AK2357" s="34"/>
      <c r="AL2357" s="34"/>
      <c r="AM2357" s="34"/>
      <c r="AN2357" s="34"/>
      <c r="AO2357" s="34"/>
      <c r="AP2357" s="34"/>
      <c r="AQ2357" s="34"/>
      <c r="AR2357" s="34"/>
      <c r="AS2357" s="34"/>
      <c r="AT2357" s="34"/>
      <c r="AU2357" s="34"/>
      <c r="AV2357" s="34"/>
      <c r="AW2357" s="34"/>
      <c r="AX2357" s="34"/>
      <c r="AY2357" s="34"/>
      <c r="AZ2357" s="34"/>
      <c r="BA2357" s="34"/>
      <c r="BB2357" s="34"/>
      <c r="BC2357" s="34"/>
    </row>
    <row r="2358" spans="1:55">
      <c r="A2358" s="34"/>
      <c r="B2358" s="34"/>
      <c r="C2358" s="34"/>
      <c r="D2358" s="34"/>
      <c r="E2358" s="34"/>
      <c r="F2358" s="34"/>
      <c r="G2358" s="34"/>
      <c r="H2358" s="34"/>
      <c r="I2358" s="34"/>
      <c r="J2358" s="34"/>
      <c r="K2358" s="34"/>
      <c r="L2358" s="34"/>
      <c r="M2358" s="34"/>
      <c r="N2358" s="34"/>
      <c r="O2358" s="34"/>
      <c r="P2358" s="34"/>
      <c r="Q2358" s="34"/>
      <c r="R2358" s="34"/>
      <c r="S2358" s="34"/>
      <c r="T2358" s="34"/>
      <c r="U2358" s="34"/>
      <c r="V2358" s="34"/>
      <c r="W2358" s="34"/>
      <c r="X2358" s="34"/>
      <c r="Y2358" s="34"/>
      <c r="Z2358" s="34"/>
      <c r="AA2358" s="34"/>
      <c r="AB2358" s="34"/>
      <c r="AC2358" s="34"/>
      <c r="AD2358" s="34"/>
      <c r="AE2358" s="34"/>
      <c r="AF2358" s="34"/>
      <c r="AG2358" s="34"/>
      <c r="AH2358" s="34"/>
      <c r="AI2358" s="34"/>
      <c r="AJ2358" s="34"/>
      <c r="AK2358" s="34"/>
      <c r="AL2358" s="34"/>
      <c r="AM2358" s="34"/>
      <c r="AN2358" s="34"/>
      <c r="AO2358" s="34"/>
      <c r="AP2358" s="34"/>
      <c r="AQ2358" s="34"/>
      <c r="AR2358" s="34"/>
      <c r="AS2358" s="34"/>
      <c r="AT2358" s="34"/>
      <c r="AU2358" s="34"/>
      <c r="AV2358" s="34"/>
      <c r="AW2358" s="34"/>
      <c r="AX2358" s="34"/>
      <c r="AY2358" s="34"/>
      <c r="AZ2358" s="34"/>
      <c r="BA2358" s="34"/>
      <c r="BB2358" s="34"/>
      <c r="BC2358" s="34"/>
    </row>
    <row r="2359" spans="1:55">
      <c r="A2359" s="34"/>
      <c r="B2359" s="34"/>
      <c r="C2359" s="34"/>
      <c r="D2359" s="34"/>
      <c r="E2359" s="34"/>
      <c r="F2359" s="34"/>
      <c r="G2359" s="34"/>
      <c r="H2359" s="34"/>
      <c r="I2359" s="34"/>
      <c r="J2359" s="34"/>
      <c r="K2359" s="34"/>
      <c r="L2359" s="34"/>
      <c r="M2359" s="34"/>
      <c r="N2359" s="34"/>
      <c r="O2359" s="34"/>
      <c r="P2359" s="34"/>
      <c r="Q2359" s="34"/>
      <c r="R2359" s="34"/>
      <c r="S2359" s="34"/>
      <c r="T2359" s="34"/>
      <c r="U2359" s="34"/>
      <c r="V2359" s="34"/>
      <c r="W2359" s="34"/>
      <c r="X2359" s="34"/>
      <c r="Y2359" s="34"/>
      <c r="Z2359" s="34"/>
      <c r="AA2359" s="34"/>
      <c r="AB2359" s="34"/>
      <c r="AC2359" s="34"/>
      <c r="AD2359" s="34"/>
      <c r="AE2359" s="34"/>
      <c r="AF2359" s="34"/>
      <c r="AG2359" s="34"/>
      <c r="AH2359" s="34"/>
      <c r="AI2359" s="34"/>
      <c r="AJ2359" s="34"/>
      <c r="AK2359" s="34"/>
      <c r="AL2359" s="34"/>
      <c r="AM2359" s="34"/>
      <c r="AN2359" s="34"/>
      <c r="AO2359" s="34"/>
      <c r="AP2359" s="34"/>
      <c r="AQ2359" s="34"/>
      <c r="AR2359" s="34"/>
      <c r="AS2359" s="34"/>
      <c r="AT2359" s="34"/>
      <c r="AU2359" s="34"/>
      <c r="AV2359" s="34"/>
      <c r="AW2359" s="34"/>
      <c r="AX2359" s="34"/>
      <c r="AY2359" s="34"/>
      <c r="AZ2359" s="34"/>
      <c r="BA2359" s="34"/>
      <c r="BB2359" s="34"/>
      <c r="BC2359" s="34"/>
    </row>
    <row r="2360" spans="1:55">
      <c r="A2360" s="34"/>
      <c r="B2360" s="34"/>
      <c r="C2360" s="34"/>
      <c r="D2360" s="34"/>
      <c r="E2360" s="34"/>
      <c r="F2360" s="34"/>
      <c r="G2360" s="34"/>
      <c r="H2360" s="34"/>
      <c r="I2360" s="34"/>
      <c r="J2360" s="34"/>
      <c r="K2360" s="34"/>
      <c r="L2360" s="34"/>
      <c r="M2360" s="34"/>
      <c r="N2360" s="34"/>
      <c r="O2360" s="34"/>
      <c r="P2360" s="34"/>
      <c r="Q2360" s="34"/>
      <c r="R2360" s="34"/>
      <c r="S2360" s="34"/>
      <c r="T2360" s="34"/>
      <c r="U2360" s="34"/>
      <c r="V2360" s="34"/>
      <c r="W2360" s="34"/>
      <c r="X2360" s="34"/>
      <c r="Y2360" s="34"/>
      <c r="Z2360" s="34"/>
      <c r="AA2360" s="34"/>
      <c r="AB2360" s="34"/>
      <c r="AC2360" s="34"/>
      <c r="AD2360" s="34"/>
      <c r="AE2360" s="34"/>
      <c r="AF2360" s="34"/>
      <c r="AG2360" s="34"/>
      <c r="AH2360" s="34"/>
      <c r="AI2360" s="34"/>
      <c r="AJ2360" s="34"/>
      <c r="AK2360" s="34"/>
      <c r="AL2360" s="34"/>
      <c r="AM2360" s="34"/>
      <c r="AN2360" s="34"/>
      <c r="AO2360" s="34"/>
      <c r="AP2360" s="34"/>
      <c r="AQ2360" s="34"/>
      <c r="AR2360" s="34"/>
      <c r="AS2360" s="34"/>
      <c r="AT2360" s="34"/>
      <c r="AU2360" s="34"/>
      <c r="AV2360" s="34"/>
      <c r="AW2360" s="34"/>
      <c r="AX2360" s="34"/>
      <c r="AY2360" s="34"/>
      <c r="AZ2360" s="34"/>
      <c r="BA2360" s="34"/>
      <c r="BB2360" s="34"/>
      <c r="BC2360" s="34"/>
    </row>
    <row r="2361" spans="1:55">
      <c r="A2361" s="34"/>
      <c r="B2361" s="34"/>
      <c r="C2361" s="34"/>
      <c r="D2361" s="34"/>
      <c r="E2361" s="34"/>
      <c r="F2361" s="34"/>
      <c r="G2361" s="34"/>
      <c r="H2361" s="34"/>
      <c r="I2361" s="34"/>
      <c r="J2361" s="34"/>
      <c r="K2361" s="34"/>
      <c r="L2361" s="34"/>
      <c r="M2361" s="34"/>
      <c r="N2361" s="34"/>
      <c r="O2361" s="34"/>
      <c r="P2361" s="34"/>
      <c r="Q2361" s="34"/>
      <c r="R2361" s="34"/>
      <c r="S2361" s="34"/>
      <c r="T2361" s="34"/>
      <c r="U2361" s="34"/>
      <c r="V2361" s="34"/>
      <c r="W2361" s="34"/>
      <c r="X2361" s="34"/>
      <c r="Y2361" s="34"/>
      <c r="Z2361" s="34"/>
      <c r="AA2361" s="34"/>
      <c r="AB2361" s="34"/>
      <c r="AC2361" s="34"/>
      <c r="AD2361" s="34"/>
      <c r="AE2361" s="34"/>
      <c r="AF2361" s="34"/>
      <c r="AG2361" s="34"/>
      <c r="AH2361" s="34"/>
      <c r="AI2361" s="34"/>
      <c r="AJ2361" s="34"/>
      <c r="AK2361" s="34"/>
      <c r="AL2361" s="34"/>
      <c r="AM2361" s="34"/>
      <c r="AN2361" s="34"/>
      <c r="AO2361" s="34"/>
      <c r="AP2361" s="34"/>
      <c r="AQ2361" s="34"/>
      <c r="AR2361" s="34"/>
      <c r="AS2361" s="34"/>
      <c r="AT2361" s="34"/>
      <c r="AU2361" s="34"/>
      <c r="AV2361" s="34"/>
      <c r="AW2361" s="34"/>
      <c r="AX2361" s="34"/>
      <c r="AY2361" s="34"/>
      <c r="AZ2361" s="34"/>
      <c r="BA2361" s="34"/>
      <c r="BB2361" s="34"/>
      <c r="BC2361" s="34"/>
    </row>
    <row r="2362" spans="1:55">
      <c r="A2362" s="34"/>
      <c r="B2362" s="34"/>
      <c r="C2362" s="34"/>
      <c r="D2362" s="34"/>
      <c r="E2362" s="34"/>
      <c r="F2362" s="34"/>
      <c r="G2362" s="34"/>
      <c r="H2362" s="34"/>
      <c r="I2362" s="34"/>
      <c r="J2362" s="34"/>
      <c r="K2362" s="34"/>
      <c r="L2362" s="34"/>
      <c r="M2362" s="34"/>
      <c r="N2362" s="34"/>
      <c r="O2362" s="34"/>
      <c r="P2362" s="34"/>
      <c r="Q2362" s="34"/>
      <c r="R2362" s="34"/>
      <c r="S2362" s="34"/>
      <c r="T2362" s="34"/>
      <c r="U2362" s="34"/>
      <c r="V2362" s="34"/>
      <c r="W2362" s="34"/>
      <c r="X2362" s="34"/>
      <c r="Y2362" s="34"/>
      <c r="Z2362" s="34"/>
      <c r="AA2362" s="34"/>
      <c r="AB2362" s="34"/>
      <c r="AC2362" s="34"/>
      <c r="AD2362" s="34"/>
      <c r="AE2362" s="34"/>
      <c r="AF2362" s="34"/>
      <c r="AG2362" s="34"/>
      <c r="AH2362" s="34"/>
      <c r="AI2362" s="34"/>
      <c r="AJ2362" s="34"/>
      <c r="AK2362" s="34"/>
      <c r="AL2362" s="34"/>
      <c r="AM2362" s="34"/>
      <c r="AN2362" s="34"/>
      <c r="AO2362" s="34"/>
      <c r="AP2362" s="34"/>
      <c r="AQ2362" s="34"/>
      <c r="AR2362" s="34"/>
      <c r="AS2362" s="34"/>
      <c r="AT2362" s="34"/>
      <c r="AU2362" s="34"/>
      <c r="AV2362" s="34"/>
      <c r="AW2362" s="34"/>
      <c r="AX2362" s="34"/>
      <c r="AY2362" s="34"/>
      <c r="AZ2362" s="34"/>
      <c r="BA2362" s="34"/>
      <c r="BB2362" s="34"/>
      <c r="BC2362" s="34"/>
    </row>
    <row r="2363" spans="1:55">
      <c r="A2363" s="34"/>
      <c r="B2363" s="34"/>
      <c r="C2363" s="34"/>
      <c r="D2363" s="34"/>
      <c r="E2363" s="34"/>
      <c r="F2363" s="34"/>
      <c r="G2363" s="34"/>
      <c r="H2363" s="34"/>
      <c r="I2363" s="34"/>
      <c r="J2363" s="34"/>
      <c r="K2363" s="34"/>
      <c r="L2363" s="34"/>
      <c r="M2363" s="34"/>
      <c r="N2363" s="34"/>
      <c r="O2363" s="34"/>
      <c r="P2363" s="34"/>
      <c r="Q2363" s="34"/>
      <c r="R2363" s="34"/>
      <c r="S2363" s="34"/>
      <c r="T2363" s="34"/>
      <c r="U2363" s="34"/>
      <c r="V2363" s="34"/>
      <c r="W2363" s="34"/>
      <c r="X2363" s="34"/>
      <c r="Y2363" s="34"/>
      <c r="Z2363" s="34"/>
      <c r="AA2363" s="34"/>
      <c r="AB2363" s="34"/>
      <c r="AC2363" s="34"/>
      <c r="AD2363" s="34"/>
      <c r="AE2363" s="34"/>
      <c r="AF2363" s="34"/>
      <c r="AG2363" s="34"/>
      <c r="AH2363" s="34"/>
      <c r="AI2363" s="34"/>
      <c r="AJ2363" s="34"/>
      <c r="AK2363" s="34"/>
      <c r="AL2363" s="34"/>
      <c r="AM2363" s="34"/>
      <c r="AN2363" s="34"/>
      <c r="AO2363" s="34"/>
      <c r="AP2363" s="34"/>
      <c r="AQ2363" s="34"/>
      <c r="AR2363" s="34"/>
      <c r="AS2363" s="34"/>
      <c r="AT2363" s="34"/>
      <c r="AU2363" s="34"/>
      <c r="AV2363" s="34"/>
      <c r="AW2363" s="34"/>
      <c r="AX2363" s="34"/>
      <c r="AY2363" s="34"/>
      <c r="AZ2363" s="34"/>
      <c r="BA2363" s="34"/>
      <c r="BB2363" s="34"/>
      <c r="BC2363" s="34"/>
    </row>
    <row r="2364" spans="1:55">
      <c r="A2364" s="34"/>
      <c r="B2364" s="34"/>
      <c r="C2364" s="34"/>
      <c r="D2364" s="34"/>
      <c r="E2364" s="34"/>
      <c r="F2364" s="34"/>
      <c r="G2364" s="34"/>
      <c r="H2364" s="34"/>
      <c r="I2364" s="34"/>
      <c r="J2364" s="34"/>
      <c r="K2364" s="34"/>
      <c r="L2364" s="34"/>
      <c r="M2364" s="34"/>
      <c r="N2364" s="34"/>
      <c r="O2364" s="34"/>
      <c r="P2364" s="34"/>
      <c r="Q2364" s="34"/>
      <c r="R2364" s="34"/>
      <c r="S2364" s="34"/>
      <c r="T2364" s="34"/>
      <c r="U2364" s="34"/>
      <c r="V2364" s="34"/>
      <c r="W2364" s="34"/>
      <c r="X2364" s="34"/>
      <c r="Y2364" s="34"/>
      <c r="Z2364" s="34"/>
      <c r="AA2364" s="34"/>
      <c r="AB2364" s="34"/>
      <c r="AC2364" s="34"/>
      <c r="AD2364" s="34"/>
      <c r="AE2364" s="34"/>
      <c r="AF2364" s="34"/>
      <c r="AG2364" s="34"/>
      <c r="AH2364" s="34"/>
      <c r="AI2364" s="34"/>
      <c r="AJ2364" s="34"/>
      <c r="AK2364" s="34"/>
      <c r="AL2364" s="34"/>
      <c r="AM2364" s="34"/>
      <c r="AN2364" s="34"/>
      <c r="AO2364" s="34"/>
      <c r="AP2364" s="34"/>
      <c r="AQ2364" s="34"/>
      <c r="AR2364" s="34"/>
      <c r="AS2364" s="34"/>
      <c r="AT2364" s="34"/>
      <c r="AU2364" s="34"/>
      <c r="AV2364" s="34"/>
      <c r="AW2364" s="34"/>
      <c r="AX2364" s="34"/>
      <c r="AY2364" s="34"/>
      <c r="AZ2364" s="34"/>
      <c r="BA2364" s="34"/>
      <c r="BB2364" s="34"/>
      <c r="BC2364" s="34"/>
    </row>
    <row r="2365" spans="1:55">
      <c r="A2365" s="34"/>
      <c r="B2365" s="34"/>
      <c r="C2365" s="34"/>
      <c r="D2365" s="34"/>
      <c r="E2365" s="34"/>
      <c r="F2365" s="34"/>
      <c r="G2365" s="34"/>
      <c r="H2365" s="34"/>
      <c r="I2365" s="34"/>
      <c r="J2365" s="34"/>
      <c r="K2365" s="34"/>
      <c r="L2365" s="34"/>
      <c r="M2365" s="34"/>
      <c r="N2365" s="34"/>
      <c r="O2365" s="34"/>
      <c r="P2365" s="34"/>
      <c r="Q2365" s="34"/>
      <c r="R2365" s="34"/>
      <c r="S2365" s="34"/>
      <c r="T2365" s="34"/>
      <c r="U2365" s="34"/>
      <c r="V2365" s="34"/>
      <c r="W2365" s="34"/>
      <c r="X2365" s="34"/>
      <c r="Y2365" s="34"/>
      <c r="Z2365" s="34"/>
      <c r="AA2365" s="34"/>
      <c r="AB2365" s="34"/>
      <c r="AC2365" s="34"/>
      <c r="AD2365" s="34"/>
      <c r="AE2365" s="34"/>
      <c r="AF2365" s="34"/>
      <c r="AG2365" s="34"/>
      <c r="AH2365" s="34"/>
      <c r="AI2365" s="34"/>
      <c r="AJ2365" s="34"/>
      <c r="AK2365" s="34"/>
      <c r="AL2365" s="34"/>
      <c r="AM2365" s="34"/>
      <c r="AN2365" s="34"/>
      <c r="AO2365" s="34"/>
      <c r="AP2365" s="34"/>
      <c r="AQ2365" s="34"/>
      <c r="AR2365" s="34"/>
      <c r="AS2365" s="34"/>
      <c r="AT2365" s="34"/>
      <c r="AU2365" s="34"/>
      <c r="AV2365" s="34"/>
      <c r="AW2365" s="34"/>
      <c r="AX2365" s="34"/>
      <c r="AY2365" s="34"/>
      <c r="AZ2365" s="34"/>
      <c r="BA2365" s="34"/>
      <c r="BB2365" s="34"/>
      <c r="BC2365" s="34"/>
    </row>
    <row r="2366" spans="1:55">
      <c r="A2366" s="34"/>
      <c r="B2366" s="34"/>
      <c r="C2366" s="34"/>
      <c r="D2366" s="34"/>
      <c r="E2366" s="34"/>
      <c r="F2366" s="34"/>
      <c r="G2366" s="34"/>
      <c r="H2366" s="34"/>
      <c r="I2366" s="34"/>
      <c r="J2366" s="34"/>
      <c r="K2366" s="34"/>
      <c r="L2366" s="34"/>
      <c r="M2366" s="34"/>
      <c r="N2366" s="34"/>
      <c r="O2366" s="34"/>
      <c r="P2366" s="34"/>
      <c r="Q2366" s="34"/>
      <c r="R2366" s="34"/>
      <c r="S2366" s="34"/>
      <c r="T2366" s="34"/>
      <c r="U2366" s="34"/>
      <c r="V2366" s="34"/>
      <c r="W2366" s="34"/>
      <c r="X2366" s="34"/>
      <c r="Y2366" s="34"/>
      <c r="Z2366" s="34"/>
      <c r="AA2366" s="34"/>
      <c r="AB2366" s="34"/>
      <c r="AC2366" s="34"/>
      <c r="AD2366" s="34"/>
      <c r="AE2366" s="34"/>
      <c r="AF2366" s="34"/>
      <c r="AG2366" s="34"/>
      <c r="AH2366" s="34"/>
      <c r="AI2366" s="34"/>
      <c r="AJ2366" s="34"/>
      <c r="AK2366" s="34"/>
      <c r="AL2366" s="34"/>
      <c r="AM2366" s="34"/>
      <c r="AN2366" s="34"/>
      <c r="AO2366" s="34"/>
      <c r="AP2366" s="34"/>
      <c r="AQ2366" s="34"/>
      <c r="AR2366" s="34"/>
      <c r="AS2366" s="34"/>
      <c r="AT2366" s="34"/>
      <c r="AU2366" s="34"/>
      <c r="AV2366" s="34"/>
      <c r="AW2366" s="34"/>
      <c r="AX2366" s="34"/>
      <c r="AY2366" s="34"/>
      <c r="AZ2366" s="34"/>
      <c r="BA2366" s="34"/>
      <c r="BB2366" s="34"/>
      <c r="BC2366" s="34"/>
    </row>
    <row r="2367" spans="1:55">
      <c r="A2367" s="34"/>
      <c r="B2367" s="34"/>
      <c r="C2367" s="34"/>
      <c r="D2367" s="34"/>
      <c r="E2367" s="34"/>
      <c r="F2367" s="34"/>
      <c r="G2367" s="34"/>
      <c r="H2367" s="34"/>
      <c r="I2367" s="34"/>
      <c r="J2367" s="34"/>
      <c r="K2367" s="34"/>
      <c r="L2367" s="34"/>
      <c r="M2367" s="34"/>
      <c r="N2367" s="34"/>
      <c r="O2367" s="34"/>
      <c r="P2367" s="34"/>
      <c r="Q2367" s="34"/>
      <c r="R2367" s="34"/>
      <c r="S2367" s="34"/>
      <c r="T2367" s="34"/>
      <c r="U2367" s="34"/>
      <c r="V2367" s="34"/>
      <c r="W2367" s="34"/>
      <c r="X2367" s="34"/>
      <c r="Y2367" s="34"/>
      <c r="Z2367" s="34"/>
      <c r="AA2367" s="34"/>
      <c r="AB2367" s="34"/>
      <c r="AC2367" s="34"/>
      <c r="AD2367" s="34"/>
      <c r="AE2367" s="34"/>
      <c r="AF2367" s="34"/>
      <c r="AG2367" s="34"/>
      <c r="AH2367" s="34"/>
      <c r="AI2367" s="34"/>
      <c r="AJ2367" s="34"/>
      <c r="AK2367" s="34"/>
      <c r="AL2367" s="34"/>
      <c r="AM2367" s="34"/>
      <c r="AN2367" s="34"/>
      <c r="AO2367" s="34"/>
      <c r="AP2367" s="34"/>
      <c r="AQ2367" s="34"/>
      <c r="AR2367" s="34"/>
      <c r="AS2367" s="34"/>
      <c r="AT2367" s="34"/>
      <c r="AU2367" s="34"/>
      <c r="AV2367" s="34"/>
      <c r="AW2367" s="34"/>
      <c r="AX2367" s="34"/>
      <c r="AY2367" s="34"/>
      <c r="AZ2367" s="34"/>
      <c r="BA2367" s="34"/>
      <c r="BB2367" s="34"/>
      <c r="BC2367" s="34"/>
    </row>
    <row r="2368" spans="1:55">
      <c r="A2368" s="34"/>
      <c r="B2368" s="34"/>
      <c r="C2368" s="34"/>
      <c r="D2368" s="34"/>
      <c r="E2368" s="34"/>
      <c r="F2368" s="34"/>
      <c r="G2368" s="34"/>
      <c r="H2368" s="34"/>
      <c r="I2368" s="34"/>
      <c r="J2368" s="34"/>
      <c r="K2368" s="34"/>
      <c r="L2368" s="34"/>
      <c r="M2368" s="34"/>
      <c r="N2368" s="34"/>
      <c r="O2368" s="34"/>
      <c r="P2368" s="34"/>
      <c r="Q2368" s="34"/>
      <c r="R2368" s="34"/>
      <c r="S2368" s="34"/>
      <c r="T2368" s="34"/>
      <c r="U2368" s="34"/>
      <c r="V2368" s="34"/>
      <c r="W2368" s="34"/>
      <c r="X2368" s="34"/>
      <c r="Y2368" s="34"/>
      <c r="Z2368" s="34"/>
      <c r="AA2368" s="34"/>
      <c r="AB2368" s="34"/>
      <c r="AC2368" s="34"/>
      <c r="AD2368" s="34"/>
      <c r="AE2368" s="34"/>
      <c r="AF2368" s="34"/>
      <c r="AG2368" s="34"/>
      <c r="AH2368" s="34"/>
      <c r="AI2368" s="34"/>
      <c r="AJ2368" s="34"/>
      <c r="AK2368" s="34"/>
      <c r="AL2368" s="34"/>
      <c r="AM2368" s="34"/>
      <c r="AN2368" s="34"/>
      <c r="AO2368" s="34"/>
      <c r="AP2368" s="34"/>
      <c r="AQ2368" s="34"/>
      <c r="AR2368" s="34"/>
      <c r="AS2368" s="34"/>
      <c r="AT2368" s="34"/>
      <c r="AU2368" s="34"/>
      <c r="AV2368" s="34"/>
      <c r="AW2368" s="34"/>
      <c r="AX2368" s="34"/>
      <c r="AY2368" s="34"/>
      <c r="AZ2368" s="34"/>
      <c r="BA2368" s="34"/>
      <c r="BB2368" s="34"/>
      <c r="BC2368" s="34"/>
    </row>
    <row r="2369" spans="1:55">
      <c r="A2369" s="34"/>
      <c r="B2369" s="34"/>
      <c r="C2369" s="34"/>
      <c r="D2369" s="34"/>
      <c r="E2369" s="34"/>
      <c r="F2369" s="34"/>
      <c r="G2369" s="34"/>
      <c r="H2369" s="34"/>
      <c r="I2369" s="34"/>
      <c r="J2369" s="34"/>
      <c r="K2369" s="34"/>
      <c r="L2369" s="34"/>
      <c r="M2369" s="34"/>
      <c r="N2369" s="34"/>
      <c r="O2369" s="34"/>
      <c r="P2369" s="34"/>
      <c r="Q2369" s="34"/>
      <c r="R2369" s="34"/>
      <c r="S2369" s="34"/>
      <c r="T2369" s="34"/>
      <c r="U2369" s="34"/>
      <c r="V2369" s="34"/>
      <c r="W2369" s="34"/>
      <c r="X2369" s="34"/>
      <c r="Y2369" s="34"/>
      <c r="Z2369" s="34"/>
      <c r="AA2369" s="34"/>
      <c r="AB2369" s="34"/>
      <c r="AC2369" s="34"/>
      <c r="AD2369" s="34"/>
      <c r="AE2369" s="34"/>
      <c r="AF2369" s="34"/>
      <c r="AG2369" s="34"/>
      <c r="AH2369" s="34"/>
      <c r="AI2369" s="34"/>
      <c r="AJ2369" s="34"/>
      <c r="AK2369" s="34"/>
      <c r="AL2369" s="34"/>
      <c r="AM2369" s="34"/>
      <c r="AN2369" s="34"/>
      <c r="AO2369" s="34"/>
      <c r="AP2369" s="34"/>
      <c r="AQ2369" s="34"/>
      <c r="AR2369" s="34"/>
      <c r="AS2369" s="34"/>
      <c r="AT2369" s="34"/>
      <c r="AU2369" s="34"/>
      <c r="AV2369" s="34"/>
      <c r="AW2369" s="34"/>
      <c r="AX2369" s="34"/>
      <c r="AY2369" s="34"/>
      <c r="AZ2369" s="34"/>
      <c r="BA2369" s="34"/>
      <c r="BB2369" s="34"/>
      <c r="BC2369" s="34"/>
    </row>
    <row r="2370" spans="1:55">
      <c r="A2370" s="34"/>
      <c r="B2370" s="34"/>
      <c r="C2370" s="34"/>
      <c r="D2370" s="34"/>
      <c r="E2370" s="34"/>
      <c r="F2370" s="34"/>
      <c r="G2370" s="34"/>
      <c r="H2370" s="34"/>
      <c r="I2370" s="34"/>
      <c r="J2370" s="34"/>
      <c r="K2370" s="34"/>
      <c r="L2370" s="34"/>
      <c r="M2370" s="34"/>
      <c r="N2370" s="34"/>
      <c r="O2370" s="34"/>
      <c r="P2370" s="34"/>
      <c r="Q2370" s="34"/>
      <c r="R2370" s="34"/>
      <c r="S2370" s="34"/>
      <c r="T2370" s="34"/>
      <c r="U2370" s="34"/>
      <c r="V2370" s="34"/>
      <c r="W2370" s="34"/>
      <c r="X2370" s="34"/>
      <c r="Y2370" s="34"/>
      <c r="Z2370" s="34"/>
      <c r="AA2370" s="34"/>
      <c r="AB2370" s="34"/>
      <c r="AC2370" s="34"/>
      <c r="AD2370" s="34"/>
      <c r="AE2370" s="34"/>
      <c r="AF2370" s="34"/>
      <c r="AG2370" s="34"/>
      <c r="AH2370" s="34"/>
      <c r="AI2370" s="34"/>
      <c r="AJ2370" s="34"/>
      <c r="AK2370" s="34"/>
      <c r="AL2370" s="34"/>
      <c r="AM2370" s="34"/>
      <c r="AN2370" s="34"/>
      <c r="AO2370" s="34"/>
      <c r="AP2370" s="34"/>
      <c r="AQ2370" s="34"/>
      <c r="AR2370" s="34"/>
      <c r="AS2370" s="34"/>
      <c r="AT2370" s="34"/>
      <c r="AU2370" s="34"/>
      <c r="AV2370" s="34"/>
      <c r="AW2370" s="34"/>
      <c r="AX2370" s="34"/>
      <c r="AY2370" s="34"/>
      <c r="AZ2370" s="34"/>
      <c r="BA2370" s="34"/>
      <c r="BB2370" s="34"/>
      <c r="BC2370" s="34"/>
    </row>
    <row r="2371" spans="1:55">
      <c r="A2371" s="34"/>
      <c r="B2371" s="34"/>
      <c r="C2371" s="34"/>
      <c r="D2371" s="34"/>
      <c r="E2371" s="34"/>
      <c r="F2371" s="34"/>
      <c r="G2371" s="34"/>
      <c r="H2371" s="34"/>
      <c r="I2371" s="34"/>
      <c r="J2371" s="34"/>
      <c r="K2371" s="34"/>
      <c r="L2371" s="34"/>
      <c r="M2371" s="34"/>
      <c r="N2371" s="34"/>
      <c r="O2371" s="34"/>
      <c r="P2371" s="34"/>
      <c r="Q2371" s="34"/>
      <c r="R2371" s="34"/>
      <c r="S2371" s="34"/>
      <c r="T2371" s="34"/>
      <c r="U2371" s="34"/>
      <c r="V2371" s="34"/>
      <c r="W2371" s="34"/>
      <c r="X2371" s="34"/>
      <c r="Y2371" s="34"/>
      <c r="Z2371" s="34"/>
      <c r="AA2371" s="34"/>
      <c r="AB2371" s="34"/>
      <c r="AC2371" s="34"/>
      <c r="AD2371" s="34"/>
      <c r="AE2371" s="34"/>
      <c r="AF2371" s="34"/>
      <c r="AG2371" s="34"/>
      <c r="AH2371" s="34"/>
      <c r="AI2371" s="34"/>
      <c r="AJ2371" s="34"/>
      <c r="AK2371" s="34"/>
      <c r="AL2371" s="34"/>
      <c r="AM2371" s="34"/>
      <c r="AN2371" s="34"/>
      <c r="AO2371" s="34"/>
      <c r="AP2371" s="34"/>
      <c r="AQ2371" s="34"/>
      <c r="AR2371" s="34"/>
      <c r="AS2371" s="34"/>
      <c r="AT2371" s="34"/>
      <c r="AU2371" s="34"/>
      <c r="AV2371" s="34"/>
      <c r="AW2371" s="34"/>
      <c r="AX2371" s="34"/>
      <c r="AY2371" s="34"/>
      <c r="AZ2371" s="34"/>
      <c r="BA2371" s="34"/>
      <c r="BB2371" s="34"/>
      <c r="BC2371" s="34"/>
    </row>
    <row r="2372" spans="1:55">
      <c r="A2372" s="34"/>
      <c r="B2372" s="34"/>
      <c r="C2372" s="34"/>
      <c r="D2372" s="34"/>
      <c r="E2372" s="34"/>
      <c r="F2372" s="34"/>
      <c r="G2372" s="34"/>
      <c r="H2372" s="34"/>
      <c r="I2372" s="34"/>
      <c r="J2372" s="34"/>
      <c r="K2372" s="34"/>
      <c r="L2372" s="34"/>
      <c r="M2372" s="34"/>
      <c r="N2372" s="34"/>
      <c r="O2372" s="34"/>
      <c r="P2372" s="34"/>
      <c r="Q2372" s="34"/>
      <c r="R2372" s="34"/>
      <c r="S2372" s="34"/>
      <c r="T2372" s="34"/>
      <c r="U2372" s="34"/>
      <c r="V2372" s="34"/>
      <c r="W2372" s="34"/>
      <c r="X2372" s="34"/>
      <c r="Y2372" s="34"/>
      <c r="Z2372" s="34"/>
      <c r="AA2372" s="34"/>
      <c r="AB2372" s="34"/>
      <c r="AC2372" s="34"/>
      <c r="AD2372" s="34"/>
      <c r="AE2372" s="34"/>
      <c r="AF2372" s="34"/>
      <c r="AG2372" s="34"/>
      <c r="AH2372" s="34"/>
      <c r="AI2372" s="34"/>
      <c r="AJ2372" s="34"/>
      <c r="AK2372" s="34"/>
      <c r="AL2372" s="34"/>
      <c r="AM2372" s="34"/>
      <c r="AN2372" s="34"/>
      <c r="AO2372" s="34"/>
      <c r="AP2372" s="34"/>
      <c r="AQ2372" s="34"/>
      <c r="AR2372" s="34"/>
      <c r="AS2372" s="34"/>
      <c r="AT2372" s="34"/>
      <c r="AU2372" s="34"/>
      <c r="AV2372" s="34"/>
      <c r="AW2372" s="34"/>
      <c r="AX2372" s="34"/>
      <c r="AY2372" s="34"/>
      <c r="AZ2372" s="34"/>
      <c r="BA2372" s="34"/>
      <c r="BB2372" s="34"/>
      <c r="BC2372" s="34"/>
    </row>
    <row r="2373" spans="1:55">
      <c r="A2373" s="34"/>
      <c r="B2373" s="34"/>
      <c r="C2373" s="34"/>
      <c r="D2373" s="34"/>
      <c r="E2373" s="34"/>
      <c r="F2373" s="34"/>
      <c r="G2373" s="34"/>
      <c r="H2373" s="34"/>
      <c r="I2373" s="34"/>
      <c r="J2373" s="34"/>
      <c r="K2373" s="34"/>
      <c r="L2373" s="34"/>
      <c r="M2373" s="34"/>
      <c r="N2373" s="34"/>
      <c r="O2373" s="34"/>
      <c r="P2373" s="34"/>
      <c r="Q2373" s="34"/>
      <c r="R2373" s="34"/>
      <c r="S2373" s="34"/>
      <c r="T2373" s="34"/>
      <c r="U2373" s="34"/>
      <c r="V2373" s="34"/>
      <c r="W2373" s="34"/>
      <c r="X2373" s="34"/>
      <c r="Y2373" s="34"/>
      <c r="Z2373" s="34"/>
      <c r="AA2373" s="34"/>
      <c r="AB2373" s="34"/>
      <c r="AC2373" s="34"/>
      <c r="AD2373" s="34"/>
      <c r="AE2373" s="34"/>
      <c r="AF2373" s="34"/>
      <c r="AG2373" s="34"/>
      <c r="AH2373" s="34"/>
      <c r="AI2373" s="34"/>
      <c r="AJ2373" s="34"/>
      <c r="AK2373" s="34"/>
      <c r="AL2373" s="34"/>
      <c r="AM2373" s="34"/>
      <c r="AN2373" s="34"/>
      <c r="AO2373" s="34"/>
      <c r="AP2373" s="34"/>
      <c r="AQ2373" s="34"/>
      <c r="AR2373" s="34"/>
      <c r="AS2373" s="34"/>
      <c r="AT2373" s="34"/>
      <c r="AU2373" s="34"/>
      <c r="AV2373" s="34"/>
      <c r="AW2373" s="34"/>
      <c r="AX2373" s="34"/>
      <c r="AY2373" s="34"/>
      <c r="AZ2373" s="34"/>
      <c r="BA2373" s="34"/>
      <c r="BB2373" s="34"/>
      <c r="BC2373" s="34"/>
    </row>
    <row r="2374" spans="1:55">
      <c r="A2374" s="34"/>
      <c r="B2374" s="34"/>
      <c r="C2374" s="34"/>
      <c r="D2374" s="34"/>
      <c r="E2374" s="34"/>
      <c r="F2374" s="34"/>
      <c r="G2374" s="34"/>
      <c r="H2374" s="34"/>
      <c r="I2374" s="34"/>
      <c r="J2374" s="34"/>
      <c r="K2374" s="34"/>
      <c r="L2374" s="34"/>
      <c r="M2374" s="34"/>
      <c r="N2374" s="34"/>
      <c r="O2374" s="34"/>
      <c r="P2374" s="34"/>
      <c r="Q2374" s="34"/>
      <c r="R2374" s="34"/>
      <c r="S2374" s="34"/>
      <c r="T2374" s="34"/>
      <c r="U2374" s="34"/>
      <c r="V2374" s="34"/>
      <c r="W2374" s="34"/>
      <c r="X2374" s="34"/>
      <c r="Y2374" s="34"/>
      <c r="Z2374" s="34"/>
      <c r="AA2374" s="34"/>
      <c r="AB2374" s="34"/>
      <c r="AC2374" s="34"/>
      <c r="AD2374" s="34"/>
      <c r="AE2374" s="34"/>
      <c r="AF2374" s="34"/>
      <c r="AG2374" s="34"/>
      <c r="AH2374" s="34"/>
      <c r="AI2374" s="34"/>
      <c r="AJ2374" s="34"/>
      <c r="AK2374" s="34"/>
      <c r="AL2374" s="34"/>
      <c r="AM2374" s="34"/>
      <c r="AN2374" s="34"/>
      <c r="AO2374" s="34"/>
      <c r="AP2374" s="34"/>
      <c r="AQ2374" s="34"/>
      <c r="AR2374" s="34"/>
      <c r="AS2374" s="34"/>
      <c r="AT2374" s="34"/>
      <c r="AU2374" s="34"/>
      <c r="AV2374" s="34"/>
      <c r="AW2374" s="34"/>
      <c r="AX2374" s="34"/>
      <c r="AY2374" s="34"/>
      <c r="AZ2374" s="34"/>
      <c r="BA2374" s="34"/>
      <c r="BB2374" s="34"/>
      <c r="BC2374" s="34"/>
    </row>
    <row r="2375" spans="1:55">
      <c r="A2375" s="34"/>
      <c r="B2375" s="34"/>
      <c r="C2375" s="34"/>
      <c r="D2375" s="34"/>
      <c r="E2375" s="34"/>
      <c r="F2375" s="34"/>
      <c r="G2375" s="34"/>
      <c r="H2375" s="34"/>
      <c r="I2375" s="34"/>
      <c r="J2375" s="34"/>
      <c r="K2375" s="34"/>
      <c r="L2375" s="34"/>
      <c r="M2375" s="34"/>
      <c r="N2375" s="34"/>
      <c r="O2375" s="34"/>
      <c r="P2375" s="34"/>
      <c r="Q2375" s="34"/>
      <c r="R2375" s="34"/>
      <c r="S2375" s="34"/>
      <c r="T2375" s="34"/>
      <c r="U2375" s="34"/>
      <c r="V2375" s="34"/>
      <c r="W2375" s="34"/>
      <c r="X2375" s="34"/>
      <c r="Y2375" s="34"/>
      <c r="Z2375" s="34"/>
      <c r="AA2375" s="34"/>
      <c r="AB2375" s="34"/>
      <c r="AC2375" s="34"/>
      <c r="AD2375" s="34"/>
      <c r="AE2375" s="34"/>
      <c r="AF2375" s="34"/>
      <c r="AG2375" s="34"/>
      <c r="AH2375" s="34"/>
      <c r="AI2375" s="34"/>
      <c r="AJ2375" s="34"/>
      <c r="AK2375" s="34"/>
      <c r="AL2375" s="34"/>
      <c r="AM2375" s="34"/>
      <c r="AN2375" s="34"/>
      <c r="AO2375" s="34"/>
      <c r="AP2375" s="34"/>
      <c r="AQ2375" s="34"/>
      <c r="AR2375" s="34"/>
      <c r="AS2375" s="34"/>
      <c r="AT2375" s="34"/>
      <c r="AU2375" s="34"/>
      <c r="AV2375" s="34"/>
      <c r="AW2375" s="34"/>
      <c r="AX2375" s="34"/>
      <c r="AY2375" s="34"/>
      <c r="AZ2375" s="34"/>
      <c r="BA2375" s="34"/>
      <c r="BB2375" s="34"/>
      <c r="BC2375" s="34"/>
    </row>
    <row r="2376" spans="1:55">
      <c r="A2376" s="34"/>
      <c r="B2376" s="34"/>
      <c r="C2376" s="34"/>
      <c r="D2376" s="34"/>
      <c r="E2376" s="34"/>
      <c r="F2376" s="34"/>
      <c r="G2376" s="34"/>
      <c r="H2376" s="34"/>
      <c r="I2376" s="34"/>
      <c r="J2376" s="34"/>
      <c r="K2376" s="34"/>
      <c r="L2376" s="34"/>
      <c r="M2376" s="34"/>
      <c r="N2376" s="34"/>
      <c r="O2376" s="34"/>
      <c r="P2376" s="34"/>
      <c r="Q2376" s="34"/>
      <c r="R2376" s="34"/>
      <c r="S2376" s="34"/>
      <c r="T2376" s="34"/>
      <c r="U2376" s="34"/>
      <c r="V2376" s="34"/>
      <c r="W2376" s="34"/>
      <c r="X2376" s="34"/>
      <c r="Y2376" s="34"/>
      <c r="Z2376" s="34"/>
      <c r="AA2376" s="34"/>
      <c r="AB2376" s="34"/>
      <c r="AC2376" s="34"/>
      <c r="AD2376" s="34"/>
      <c r="AE2376" s="34"/>
      <c r="AF2376" s="34"/>
      <c r="AG2376" s="34"/>
      <c r="AH2376" s="34"/>
      <c r="AI2376" s="34"/>
      <c r="AJ2376" s="34"/>
      <c r="AK2376" s="34"/>
      <c r="AL2376" s="34"/>
      <c r="AM2376" s="34"/>
      <c r="AN2376" s="34"/>
      <c r="AO2376" s="34"/>
      <c r="AP2376" s="34"/>
      <c r="AQ2376" s="34"/>
      <c r="AR2376" s="34"/>
      <c r="AS2376" s="34"/>
      <c r="AT2376" s="34"/>
      <c r="AU2376" s="34"/>
      <c r="AV2376" s="34"/>
      <c r="AW2376" s="34"/>
      <c r="AX2376" s="34"/>
      <c r="AY2376" s="34"/>
      <c r="AZ2376" s="34"/>
      <c r="BA2376" s="34"/>
      <c r="BB2376" s="34"/>
      <c r="BC2376" s="34"/>
    </row>
    <row r="2377" spans="1:55">
      <c r="A2377" s="34"/>
      <c r="B2377" s="34"/>
      <c r="C2377" s="34"/>
      <c r="D2377" s="34"/>
      <c r="E2377" s="34"/>
      <c r="F2377" s="34"/>
      <c r="G2377" s="34"/>
      <c r="H2377" s="34"/>
      <c r="I2377" s="34"/>
      <c r="J2377" s="34"/>
      <c r="K2377" s="34"/>
      <c r="L2377" s="34"/>
      <c r="M2377" s="34"/>
      <c r="N2377" s="34"/>
      <c r="O2377" s="34"/>
      <c r="P2377" s="34"/>
      <c r="Q2377" s="34"/>
      <c r="R2377" s="34"/>
      <c r="S2377" s="34"/>
      <c r="T2377" s="34"/>
      <c r="U2377" s="34"/>
      <c r="V2377" s="34"/>
      <c r="W2377" s="34"/>
      <c r="X2377" s="34"/>
      <c r="Y2377" s="34"/>
      <c r="Z2377" s="34"/>
      <c r="AA2377" s="34"/>
      <c r="AB2377" s="34"/>
      <c r="AC2377" s="34"/>
      <c r="AD2377" s="34"/>
      <c r="AE2377" s="34"/>
      <c r="AF2377" s="34"/>
      <c r="AG2377" s="34"/>
      <c r="AH2377" s="34"/>
      <c r="AI2377" s="34"/>
      <c r="AJ2377" s="34"/>
      <c r="AK2377" s="34"/>
      <c r="AL2377" s="34"/>
      <c r="AM2377" s="34"/>
      <c r="AN2377" s="34"/>
      <c r="AO2377" s="34"/>
      <c r="AP2377" s="34"/>
      <c r="AQ2377" s="34"/>
      <c r="AR2377" s="34"/>
      <c r="AS2377" s="34"/>
      <c r="AT2377" s="34"/>
      <c r="AU2377" s="34"/>
      <c r="AV2377" s="34"/>
      <c r="AW2377" s="34"/>
      <c r="AX2377" s="34"/>
      <c r="AY2377" s="34"/>
      <c r="AZ2377" s="34"/>
      <c r="BA2377" s="34"/>
      <c r="BB2377" s="34"/>
      <c r="BC2377" s="34"/>
    </row>
    <row r="2378" spans="1:55">
      <c r="A2378" s="34"/>
      <c r="B2378" s="34"/>
      <c r="C2378" s="34"/>
      <c r="D2378" s="34"/>
      <c r="E2378" s="34"/>
      <c r="F2378" s="34"/>
      <c r="G2378" s="34"/>
      <c r="H2378" s="34"/>
      <c r="I2378" s="34"/>
      <c r="J2378" s="34"/>
      <c r="K2378" s="34"/>
      <c r="L2378" s="34"/>
      <c r="M2378" s="34"/>
      <c r="N2378" s="34"/>
      <c r="O2378" s="34"/>
      <c r="P2378" s="34"/>
      <c r="Q2378" s="34"/>
      <c r="R2378" s="34"/>
      <c r="S2378" s="34"/>
      <c r="T2378" s="34"/>
      <c r="U2378" s="34"/>
      <c r="V2378" s="34"/>
      <c r="W2378" s="34"/>
      <c r="X2378" s="34"/>
      <c r="Y2378" s="34"/>
      <c r="Z2378" s="34"/>
      <c r="AA2378" s="34"/>
      <c r="AB2378" s="34"/>
      <c r="AC2378" s="34"/>
      <c r="AD2378" s="34"/>
      <c r="AE2378" s="34"/>
      <c r="AF2378" s="34"/>
      <c r="AG2378" s="34"/>
      <c r="AH2378" s="34"/>
      <c r="AI2378" s="34"/>
      <c r="AJ2378" s="34"/>
      <c r="AK2378" s="34"/>
      <c r="AL2378" s="34"/>
      <c r="AM2378" s="34"/>
      <c r="AN2378" s="34"/>
      <c r="AO2378" s="34"/>
      <c r="AP2378" s="34"/>
      <c r="AQ2378" s="34"/>
      <c r="AR2378" s="34"/>
      <c r="AS2378" s="34"/>
      <c r="AT2378" s="34"/>
      <c r="AU2378" s="34"/>
      <c r="AV2378" s="34"/>
      <c r="AW2378" s="34"/>
      <c r="AX2378" s="34"/>
      <c r="AY2378" s="34"/>
      <c r="AZ2378" s="34"/>
      <c r="BA2378" s="34"/>
      <c r="BB2378" s="34"/>
      <c r="BC2378" s="34"/>
    </row>
    <row r="2379" spans="1:55">
      <c r="A2379" s="34"/>
      <c r="B2379" s="34"/>
      <c r="C2379" s="34"/>
      <c r="D2379" s="34"/>
      <c r="E2379" s="34"/>
      <c r="F2379" s="34"/>
      <c r="G2379" s="34"/>
      <c r="H2379" s="34"/>
      <c r="I2379" s="34"/>
      <c r="J2379" s="34"/>
      <c r="K2379" s="34"/>
      <c r="L2379" s="34"/>
      <c r="M2379" s="34"/>
      <c r="N2379" s="34"/>
      <c r="O2379" s="34"/>
      <c r="P2379" s="34"/>
      <c r="Q2379" s="34"/>
      <c r="R2379" s="34"/>
      <c r="S2379" s="34"/>
      <c r="T2379" s="34"/>
      <c r="U2379" s="34"/>
      <c r="V2379" s="34"/>
      <c r="W2379" s="34"/>
      <c r="X2379" s="34"/>
      <c r="Y2379" s="34"/>
      <c r="Z2379" s="34"/>
      <c r="AA2379" s="34"/>
      <c r="AB2379" s="34"/>
      <c r="AC2379" s="34"/>
      <c r="AD2379" s="34"/>
      <c r="AE2379" s="34"/>
      <c r="AF2379" s="34"/>
      <c r="AG2379" s="34"/>
      <c r="AH2379" s="34"/>
      <c r="AI2379" s="34"/>
      <c r="AJ2379" s="34"/>
      <c r="AK2379" s="34"/>
      <c r="AL2379" s="34"/>
      <c r="AM2379" s="34"/>
      <c r="AN2379" s="34"/>
      <c r="AO2379" s="34"/>
      <c r="AP2379" s="34"/>
      <c r="AQ2379" s="34"/>
      <c r="AR2379" s="34"/>
      <c r="AS2379" s="34"/>
      <c r="AT2379" s="34"/>
      <c r="AU2379" s="34"/>
      <c r="AV2379" s="34"/>
      <c r="AW2379" s="34"/>
      <c r="AX2379" s="34"/>
      <c r="AY2379" s="34"/>
      <c r="AZ2379" s="34"/>
      <c r="BA2379" s="34"/>
      <c r="BB2379" s="34"/>
      <c r="BC2379" s="34"/>
    </row>
    <row r="2380" spans="1:55">
      <c r="A2380" s="34"/>
      <c r="B2380" s="34"/>
      <c r="C2380" s="34"/>
      <c r="D2380" s="34"/>
      <c r="E2380" s="34"/>
      <c r="F2380" s="34"/>
      <c r="G2380" s="34"/>
      <c r="H2380" s="34"/>
      <c r="I2380" s="34"/>
      <c r="J2380" s="34"/>
      <c r="K2380" s="34"/>
      <c r="L2380" s="34"/>
      <c r="M2380" s="34"/>
      <c r="N2380" s="34"/>
      <c r="O2380" s="34"/>
      <c r="P2380" s="34"/>
      <c r="Q2380" s="34"/>
      <c r="R2380" s="34"/>
      <c r="S2380" s="34"/>
      <c r="T2380" s="34"/>
      <c r="U2380" s="34"/>
      <c r="V2380" s="34"/>
      <c r="W2380" s="34"/>
      <c r="X2380" s="34"/>
      <c r="Y2380" s="34"/>
      <c r="Z2380" s="34"/>
      <c r="AA2380" s="34"/>
      <c r="AB2380" s="34"/>
      <c r="AC2380" s="34"/>
      <c r="AD2380" s="34"/>
      <c r="AE2380" s="34"/>
      <c r="AF2380" s="34"/>
      <c r="AG2380" s="34"/>
      <c r="AH2380" s="34"/>
      <c r="AI2380" s="34"/>
      <c r="AJ2380" s="34"/>
      <c r="AK2380" s="34"/>
      <c r="AL2380" s="34"/>
      <c r="AM2380" s="34"/>
      <c r="AN2380" s="34"/>
      <c r="AO2380" s="34"/>
      <c r="AP2380" s="34"/>
      <c r="AQ2380" s="34"/>
      <c r="AR2380" s="34"/>
      <c r="AS2380" s="34"/>
      <c r="AT2380" s="34"/>
      <c r="AU2380" s="34"/>
      <c r="AV2380" s="34"/>
      <c r="AW2380" s="34"/>
      <c r="AX2380" s="34"/>
      <c r="AY2380" s="34"/>
      <c r="AZ2380" s="34"/>
      <c r="BA2380" s="34"/>
      <c r="BB2380" s="34"/>
      <c r="BC2380" s="34"/>
    </row>
    <row r="2381" spans="1:55">
      <c r="A2381" s="34"/>
      <c r="B2381" s="34"/>
      <c r="C2381" s="34"/>
      <c r="D2381" s="34"/>
      <c r="E2381" s="34"/>
      <c r="F2381" s="34"/>
      <c r="G2381" s="34"/>
      <c r="H2381" s="34"/>
      <c r="I2381" s="34"/>
      <c r="J2381" s="34"/>
      <c r="K2381" s="34"/>
      <c r="L2381" s="34"/>
      <c r="M2381" s="34"/>
      <c r="N2381" s="34"/>
      <c r="O2381" s="34"/>
      <c r="P2381" s="34"/>
      <c r="Q2381" s="34"/>
      <c r="R2381" s="34"/>
      <c r="S2381" s="34"/>
      <c r="T2381" s="34"/>
      <c r="U2381" s="34"/>
      <c r="V2381" s="34"/>
      <c r="W2381" s="34"/>
      <c r="X2381" s="34"/>
      <c r="Y2381" s="34"/>
      <c r="Z2381" s="34"/>
      <c r="AA2381" s="34"/>
      <c r="AB2381" s="34"/>
      <c r="AC2381" s="34"/>
      <c r="AD2381" s="34"/>
      <c r="AE2381" s="34"/>
      <c r="AF2381" s="34"/>
      <c r="AG2381" s="34"/>
      <c r="AH2381" s="34"/>
      <c r="AI2381" s="34"/>
      <c r="AJ2381" s="34"/>
      <c r="AK2381" s="34"/>
      <c r="AL2381" s="34"/>
      <c r="AM2381" s="34"/>
      <c r="AN2381" s="34"/>
      <c r="AO2381" s="34"/>
      <c r="AP2381" s="34"/>
      <c r="AQ2381" s="34"/>
      <c r="AR2381" s="34"/>
      <c r="AS2381" s="34"/>
      <c r="AT2381" s="34"/>
      <c r="AU2381" s="34"/>
      <c r="AV2381" s="34"/>
      <c r="AW2381" s="34"/>
      <c r="AX2381" s="34"/>
      <c r="AY2381" s="34"/>
      <c r="AZ2381" s="34"/>
      <c r="BA2381" s="34"/>
      <c r="BB2381" s="34"/>
      <c r="BC2381" s="34"/>
    </row>
    <row r="2382" spans="1:55">
      <c r="A2382" s="34"/>
      <c r="B2382" s="34"/>
      <c r="C2382" s="34"/>
      <c r="D2382" s="34"/>
      <c r="E2382" s="34"/>
      <c r="F2382" s="34"/>
      <c r="G2382" s="34"/>
      <c r="H2382" s="34"/>
      <c r="I2382" s="34"/>
      <c r="J2382" s="34"/>
      <c r="K2382" s="34"/>
      <c r="L2382" s="34"/>
      <c r="M2382" s="34"/>
      <c r="N2382" s="34"/>
      <c r="O2382" s="34"/>
      <c r="P2382" s="34"/>
      <c r="Q2382" s="34"/>
      <c r="R2382" s="34"/>
      <c r="S2382" s="34"/>
      <c r="T2382" s="34"/>
      <c r="U2382" s="34"/>
      <c r="V2382" s="34"/>
      <c r="W2382" s="34"/>
      <c r="X2382" s="34"/>
      <c r="Y2382" s="34"/>
      <c r="Z2382" s="34"/>
      <c r="AA2382" s="34"/>
      <c r="AB2382" s="34"/>
      <c r="AC2382" s="34"/>
      <c r="AD2382" s="34"/>
      <c r="AE2382" s="34"/>
      <c r="AF2382" s="34"/>
      <c r="AG2382" s="34"/>
      <c r="AH2382" s="34"/>
      <c r="AI2382" s="34"/>
      <c r="AJ2382" s="34"/>
      <c r="AK2382" s="34"/>
      <c r="AL2382" s="34"/>
      <c r="AM2382" s="34"/>
      <c r="AN2382" s="34"/>
      <c r="AO2382" s="34"/>
      <c r="AP2382" s="34"/>
      <c r="AQ2382" s="34"/>
      <c r="AR2382" s="34"/>
      <c r="AS2382" s="34"/>
      <c r="AT2382" s="34"/>
      <c r="AU2382" s="34"/>
      <c r="AV2382" s="34"/>
      <c r="AW2382" s="34"/>
      <c r="AX2382" s="34"/>
      <c r="AY2382" s="34"/>
      <c r="AZ2382" s="34"/>
      <c r="BA2382" s="34"/>
      <c r="BB2382" s="34"/>
      <c r="BC2382" s="34"/>
    </row>
    <row r="2383" spans="1:55">
      <c r="A2383" s="34"/>
      <c r="B2383" s="34"/>
      <c r="C2383" s="34"/>
      <c r="D2383" s="34"/>
      <c r="E2383" s="34"/>
      <c r="F2383" s="34"/>
      <c r="G2383" s="34"/>
      <c r="H2383" s="34"/>
      <c r="I2383" s="34"/>
      <c r="J2383" s="34"/>
      <c r="K2383" s="34"/>
      <c r="L2383" s="34"/>
      <c r="M2383" s="34"/>
      <c r="N2383" s="34"/>
      <c r="O2383" s="34"/>
      <c r="P2383" s="34"/>
      <c r="Q2383" s="34"/>
      <c r="R2383" s="34"/>
      <c r="S2383" s="34"/>
      <c r="T2383" s="34"/>
      <c r="U2383" s="34"/>
      <c r="V2383" s="34"/>
      <c r="W2383" s="34"/>
      <c r="X2383" s="34"/>
      <c r="Y2383" s="34"/>
      <c r="Z2383" s="34"/>
      <c r="AA2383" s="34"/>
      <c r="AB2383" s="34"/>
      <c r="AC2383" s="34"/>
      <c r="AD2383" s="34"/>
      <c r="AE2383" s="34"/>
      <c r="AF2383" s="34"/>
      <c r="AG2383" s="34"/>
      <c r="AH2383" s="34"/>
      <c r="AI2383" s="34"/>
      <c r="AJ2383" s="34"/>
      <c r="AK2383" s="34"/>
      <c r="AL2383" s="34"/>
      <c r="AM2383" s="34"/>
      <c r="AN2383" s="34"/>
      <c r="AO2383" s="34"/>
      <c r="AP2383" s="34"/>
      <c r="AQ2383" s="34"/>
      <c r="AR2383" s="34"/>
      <c r="AS2383" s="34"/>
      <c r="AT2383" s="34"/>
      <c r="AU2383" s="34"/>
      <c r="AV2383" s="34"/>
      <c r="AW2383" s="34"/>
      <c r="AX2383" s="34"/>
      <c r="AY2383" s="34"/>
      <c r="AZ2383" s="34"/>
      <c r="BA2383" s="34"/>
      <c r="BB2383" s="34"/>
      <c r="BC2383" s="34"/>
    </row>
    <row r="2384" spans="1:55">
      <c r="A2384" s="34"/>
      <c r="B2384" s="34"/>
      <c r="C2384" s="34"/>
      <c r="D2384" s="34"/>
      <c r="E2384" s="34"/>
      <c r="F2384" s="34"/>
      <c r="G2384" s="34"/>
      <c r="H2384" s="34"/>
      <c r="I2384" s="34"/>
      <c r="J2384" s="34"/>
      <c r="K2384" s="34"/>
      <c r="L2384" s="34"/>
      <c r="M2384" s="34"/>
      <c r="N2384" s="34"/>
      <c r="O2384" s="34"/>
      <c r="P2384" s="34"/>
      <c r="Q2384" s="34"/>
      <c r="R2384" s="34"/>
      <c r="S2384" s="34"/>
      <c r="T2384" s="34"/>
      <c r="U2384" s="34"/>
      <c r="V2384" s="34"/>
      <c r="W2384" s="34"/>
      <c r="X2384" s="34"/>
      <c r="Y2384" s="34"/>
      <c r="Z2384" s="34"/>
      <c r="AA2384" s="34"/>
      <c r="AB2384" s="34"/>
      <c r="AC2384" s="34"/>
      <c r="AD2384" s="34"/>
      <c r="AE2384" s="34"/>
      <c r="AF2384" s="34"/>
      <c r="AG2384" s="34"/>
      <c r="AH2384" s="34"/>
      <c r="AI2384" s="34"/>
      <c r="AJ2384" s="34"/>
      <c r="AK2384" s="34"/>
      <c r="AL2384" s="34"/>
      <c r="AM2384" s="34"/>
      <c r="AN2384" s="34"/>
      <c r="AO2384" s="34"/>
      <c r="AP2384" s="34"/>
      <c r="AQ2384" s="34"/>
      <c r="AR2384" s="34"/>
      <c r="AS2384" s="34"/>
      <c r="AT2384" s="34"/>
      <c r="AU2384" s="34"/>
      <c r="AV2384" s="34"/>
      <c r="AW2384" s="34"/>
      <c r="AX2384" s="34"/>
      <c r="AY2384" s="34"/>
      <c r="AZ2384" s="34"/>
      <c r="BA2384" s="34"/>
      <c r="BB2384" s="34"/>
      <c r="BC2384" s="34"/>
    </row>
    <row r="2385" spans="1:55">
      <c r="A2385" s="34"/>
      <c r="B2385" s="34"/>
      <c r="C2385" s="34"/>
      <c r="D2385" s="34"/>
      <c r="E2385" s="34"/>
      <c r="F2385" s="34"/>
      <c r="G2385" s="34"/>
      <c r="H2385" s="34"/>
      <c r="I2385" s="34"/>
      <c r="J2385" s="34"/>
      <c r="K2385" s="34"/>
      <c r="L2385" s="34"/>
      <c r="M2385" s="34"/>
      <c r="N2385" s="34"/>
      <c r="O2385" s="34"/>
      <c r="P2385" s="34"/>
      <c r="Q2385" s="34"/>
      <c r="R2385" s="34"/>
      <c r="S2385" s="34"/>
      <c r="T2385" s="34"/>
      <c r="U2385" s="34"/>
      <c r="V2385" s="34"/>
      <c r="W2385" s="34"/>
      <c r="X2385" s="34"/>
      <c r="Y2385" s="34"/>
      <c r="Z2385" s="34"/>
      <c r="AA2385" s="34"/>
      <c r="AB2385" s="34"/>
      <c r="AC2385" s="34"/>
      <c r="AD2385" s="34"/>
      <c r="AE2385" s="34"/>
      <c r="AF2385" s="34"/>
      <c r="AG2385" s="34"/>
      <c r="AH2385" s="34"/>
      <c r="AI2385" s="34"/>
      <c r="AJ2385" s="34"/>
      <c r="AK2385" s="34"/>
      <c r="AL2385" s="34"/>
      <c r="AM2385" s="34"/>
      <c r="AN2385" s="34"/>
      <c r="AO2385" s="34"/>
      <c r="AP2385" s="34"/>
      <c r="AQ2385" s="34"/>
      <c r="AR2385" s="34"/>
      <c r="AS2385" s="34"/>
      <c r="AT2385" s="34"/>
      <c r="AU2385" s="34"/>
      <c r="AV2385" s="34"/>
      <c r="AW2385" s="34"/>
      <c r="AX2385" s="34"/>
      <c r="AY2385" s="34"/>
      <c r="AZ2385" s="34"/>
      <c r="BA2385" s="34"/>
      <c r="BB2385" s="34"/>
      <c r="BC2385" s="34"/>
    </row>
    <row r="2386" spans="1:55">
      <c r="A2386" s="34"/>
      <c r="B2386" s="34"/>
      <c r="C2386" s="34"/>
      <c r="D2386" s="34"/>
      <c r="E2386" s="34"/>
      <c r="F2386" s="34"/>
      <c r="G2386" s="34"/>
      <c r="H2386" s="34"/>
      <c r="I2386" s="34"/>
      <c r="J2386" s="34"/>
      <c r="K2386" s="34"/>
      <c r="L2386" s="34"/>
      <c r="M2386" s="34"/>
      <c r="N2386" s="34"/>
      <c r="O2386" s="34"/>
      <c r="P2386" s="34"/>
      <c r="Q2386" s="34"/>
      <c r="R2386" s="34"/>
      <c r="S2386" s="34"/>
      <c r="T2386" s="34"/>
      <c r="U2386" s="34"/>
      <c r="V2386" s="34"/>
      <c r="W2386" s="34"/>
      <c r="X2386" s="34"/>
      <c r="Y2386" s="34"/>
      <c r="Z2386" s="34"/>
      <c r="AA2386" s="34"/>
      <c r="AB2386" s="34"/>
      <c r="AC2386" s="34"/>
      <c r="AD2386" s="34"/>
      <c r="AE2386" s="34"/>
      <c r="AF2386" s="34"/>
      <c r="AG2386" s="34"/>
      <c r="AH2386" s="34"/>
      <c r="AI2386" s="34"/>
      <c r="AJ2386" s="34"/>
      <c r="AK2386" s="34"/>
      <c r="AL2386" s="34"/>
      <c r="AM2386" s="34"/>
      <c r="AN2386" s="34"/>
      <c r="AO2386" s="34"/>
      <c r="AP2386" s="34"/>
      <c r="AQ2386" s="34"/>
      <c r="AR2386" s="34"/>
      <c r="AS2386" s="34"/>
      <c r="AT2386" s="34"/>
      <c r="AU2386" s="34"/>
      <c r="AV2386" s="34"/>
      <c r="AW2386" s="34"/>
      <c r="AX2386" s="34"/>
      <c r="AY2386" s="34"/>
      <c r="AZ2386" s="34"/>
      <c r="BA2386" s="34"/>
      <c r="BB2386" s="34"/>
      <c r="BC2386" s="34"/>
    </row>
    <row r="2387" spans="1:55">
      <c r="A2387" s="34"/>
      <c r="B2387" s="34"/>
      <c r="C2387" s="34"/>
      <c r="D2387" s="34"/>
      <c r="E2387" s="34"/>
      <c r="F2387" s="34"/>
      <c r="G2387" s="34"/>
      <c r="H2387" s="34"/>
      <c r="I2387" s="34"/>
      <c r="J2387" s="34"/>
      <c r="K2387" s="34"/>
      <c r="L2387" s="34"/>
      <c r="M2387" s="34"/>
      <c r="N2387" s="34"/>
      <c r="O2387" s="34"/>
      <c r="P2387" s="34"/>
      <c r="Q2387" s="34"/>
      <c r="R2387" s="34"/>
      <c r="S2387" s="34"/>
      <c r="T2387" s="34"/>
      <c r="U2387" s="34"/>
      <c r="V2387" s="34"/>
      <c r="W2387" s="34"/>
      <c r="X2387" s="34"/>
      <c r="Y2387" s="34"/>
      <c r="Z2387" s="34"/>
      <c r="AA2387" s="34"/>
      <c r="AB2387" s="34"/>
      <c r="AC2387" s="34"/>
      <c r="AD2387" s="34"/>
      <c r="AE2387" s="34"/>
      <c r="AF2387" s="34"/>
      <c r="AG2387" s="34"/>
      <c r="AH2387" s="34"/>
      <c r="AI2387" s="34"/>
      <c r="AJ2387" s="34"/>
      <c r="AK2387" s="34"/>
      <c r="AL2387" s="34"/>
      <c r="AM2387" s="34"/>
      <c r="AN2387" s="34"/>
      <c r="AO2387" s="34"/>
      <c r="AP2387" s="34"/>
      <c r="AQ2387" s="34"/>
      <c r="AR2387" s="34"/>
      <c r="AS2387" s="34"/>
      <c r="AT2387" s="34"/>
      <c r="AU2387" s="34"/>
      <c r="AV2387" s="34"/>
      <c r="AW2387" s="34"/>
      <c r="AX2387" s="34"/>
      <c r="AY2387" s="34"/>
      <c r="AZ2387" s="34"/>
      <c r="BA2387" s="34"/>
      <c r="BB2387" s="34"/>
      <c r="BC2387" s="34"/>
    </row>
    <row r="2388" spans="1:55">
      <c r="A2388" s="34"/>
      <c r="B2388" s="34"/>
      <c r="C2388" s="34"/>
      <c r="D2388" s="34"/>
      <c r="E2388" s="34"/>
      <c r="F2388" s="34"/>
      <c r="G2388" s="34"/>
      <c r="H2388" s="34"/>
      <c r="I2388" s="34"/>
      <c r="J2388" s="34"/>
      <c r="K2388" s="34"/>
      <c r="L2388" s="34"/>
      <c r="M2388" s="34"/>
      <c r="N2388" s="34"/>
      <c r="O2388" s="34"/>
      <c r="P2388" s="34"/>
      <c r="Q2388" s="34"/>
      <c r="R2388" s="34"/>
      <c r="S2388" s="34"/>
      <c r="T2388" s="34"/>
      <c r="U2388" s="34"/>
      <c r="V2388" s="34"/>
      <c r="W2388" s="34"/>
      <c r="X2388" s="34"/>
      <c r="Y2388" s="34"/>
      <c r="Z2388" s="34"/>
      <c r="AA2388" s="34"/>
      <c r="AB2388" s="34"/>
      <c r="AC2388" s="34"/>
      <c r="AD2388" s="34"/>
      <c r="AE2388" s="34"/>
      <c r="AF2388" s="34"/>
      <c r="AG2388" s="34"/>
      <c r="AH2388" s="34"/>
      <c r="AI2388" s="34"/>
      <c r="AJ2388" s="34"/>
      <c r="AK2388" s="34"/>
      <c r="AL2388" s="34"/>
      <c r="AM2388" s="34"/>
      <c r="AN2388" s="34"/>
      <c r="AO2388" s="34"/>
      <c r="AP2388" s="34"/>
      <c r="AQ2388" s="34"/>
      <c r="AR2388" s="34"/>
      <c r="AS2388" s="34"/>
      <c r="AT2388" s="34"/>
      <c r="AU2388" s="34"/>
      <c r="AV2388" s="34"/>
      <c r="AW2388" s="34"/>
      <c r="AX2388" s="34"/>
      <c r="AY2388" s="34"/>
      <c r="AZ2388" s="34"/>
      <c r="BA2388" s="34"/>
      <c r="BB2388" s="34"/>
      <c r="BC2388" s="34"/>
    </row>
    <row r="2389" spans="1:55">
      <c r="A2389" s="34"/>
      <c r="B2389" s="34"/>
      <c r="C2389" s="34"/>
      <c r="D2389" s="34"/>
      <c r="E2389" s="34"/>
      <c r="F2389" s="34"/>
      <c r="G2389" s="34"/>
      <c r="H2389" s="34"/>
      <c r="I2389" s="34"/>
      <c r="J2389" s="34"/>
      <c r="K2389" s="34"/>
      <c r="L2389" s="34"/>
      <c r="M2389" s="34"/>
      <c r="N2389" s="34"/>
      <c r="O2389" s="34"/>
      <c r="P2389" s="34"/>
      <c r="Q2389" s="34"/>
      <c r="R2389" s="34"/>
      <c r="S2389" s="34"/>
      <c r="T2389" s="34"/>
      <c r="U2389" s="34"/>
      <c r="V2389" s="34"/>
      <c r="W2389" s="34"/>
      <c r="X2389" s="34"/>
      <c r="Y2389" s="34"/>
      <c r="Z2389" s="34"/>
      <c r="AA2389" s="34"/>
      <c r="AB2389" s="34"/>
      <c r="AC2389" s="34"/>
      <c r="AD2389" s="34"/>
      <c r="AE2389" s="34"/>
      <c r="AF2389" s="34"/>
      <c r="AG2389" s="34"/>
      <c r="AH2389" s="34"/>
      <c r="AI2389" s="34"/>
      <c r="AJ2389" s="34"/>
      <c r="AK2389" s="34"/>
      <c r="AL2389" s="34"/>
      <c r="AM2389" s="34"/>
      <c r="AN2389" s="34"/>
      <c r="AO2389" s="34"/>
      <c r="AP2389" s="34"/>
      <c r="AQ2389" s="34"/>
      <c r="AR2389" s="34"/>
      <c r="AS2389" s="34"/>
      <c r="AT2389" s="34"/>
      <c r="AU2389" s="34"/>
      <c r="AV2389" s="34"/>
      <c r="AW2389" s="34"/>
      <c r="AX2389" s="34"/>
      <c r="AY2389" s="34"/>
      <c r="AZ2389" s="34"/>
      <c r="BA2389" s="34"/>
      <c r="BB2389" s="34"/>
      <c r="BC2389" s="34"/>
    </row>
    <row r="2390" spans="1:55">
      <c r="A2390" s="34"/>
      <c r="B2390" s="34"/>
      <c r="C2390" s="34"/>
      <c r="D2390" s="34"/>
      <c r="E2390" s="34"/>
      <c r="F2390" s="34"/>
      <c r="G2390" s="34"/>
      <c r="H2390" s="34"/>
      <c r="I2390" s="34"/>
      <c r="J2390" s="34"/>
      <c r="K2390" s="34"/>
      <c r="L2390" s="34"/>
      <c r="M2390" s="34"/>
      <c r="N2390" s="34"/>
      <c r="O2390" s="34"/>
      <c r="P2390" s="34"/>
      <c r="Q2390" s="34"/>
      <c r="R2390" s="34"/>
      <c r="S2390" s="34"/>
      <c r="T2390" s="34"/>
      <c r="U2390" s="34"/>
      <c r="V2390" s="34"/>
      <c r="W2390" s="34"/>
      <c r="X2390" s="34"/>
      <c r="Y2390" s="34"/>
      <c r="Z2390" s="34"/>
      <c r="AA2390" s="34"/>
      <c r="AB2390" s="34"/>
      <c r="AC2390" s="34"/>
      <c r="AD2390" s="34"/>
      <c r="AE2390" s="34"/>
      <c r="AF2390" s="34"/>
      <c r="AG2390" s="34"/>
      <c r="AH2390" s="34"/>
      <c r="AI2390" s="34"/>
      <c r="AJ2390" s="34"/>
      <c r="AK2390" s="34"/>
      <c r="AL2390" s="34"/>
      <c r="AM2390" s="34"/>
      <c r="AN2390" s="34"/>
      <c r="AO2390" s="34"/>
      <c r="AP2390" s="34"/>
      <c r="AQ2390" s="34"/>
      <c r="AR2390" s="34"/>
      <c r="AS2390" s="34"/>
      <c r="AT2390" s="34"/>
      <c r="AU2390" s="34"/>
      <c r="AV2390" s="34"/>
      <c r="AW2390" s="34"/>
      <c r="AX2390" s="34"/>
      <c r="AY2390" s="34"/>
      <c r="AZ2390" s="34"/>
      <c r="BA2390" s="34"/>
      <c r="BB2390" s="34"/>
      <c r="BC2390" s="34"/>
    </row>
    <row r="2391" spans="1:55">
      <c r="A2391" s="34"/>
      <c r="B2391" s="34"/>
      <c r="C2391" s="34"/>
      <c r="D2391" s="34"/>
      <c r="E2391" s="34"/>
      <c r="F2391" s="34"/>
      <c r="G2391" s="34"/>
      <c r="H2391" s="34"/>
      <c r="I2391" s="34"/>
      <c r="J2391" s="34"/>
      <c r="K2391" s="34"/>
      <c r="L2391" s="34"/>
      <c r="M2391" s="34"/>
      <c r="N2391" s="34"/>
      <c r="O2391" s="34"/>
      <c r="P2391" s="34"/>
      <c r="Q2391" s="34"/>
      <c r="R2391" s="34"/>
      <c r="S2391" s="34"/>
      <c r="T2391" s="34"/>
      <c r="U2391" s="34"/>
      <c r="V2391" s="34"/>
      <c r="W2391" s="34"/>
      <c r="X2391" s="34"/>
      <c r="Y2391" s="34"/>
      <c r="Z2391" s="34"/>
      <c r="AA2391" s="34"/>
      <c r="AB2391" s="34"/>
      <c r="AC2391" s="34"/>
      <c r="AD2391" s="34"/>
      <c r="AE2391" s="34"/>
      <c r="AF2391" s="34"/>
      <c r="AG2391" s="34"/>
      <c r="AH2391" s="34"/>
      <c r="AI2391" s="34"/>
      <c r="AJ2391" s="34"/>
      <c r="AK2391" s="34"/>
      <c r="AL2391" s="34"/>
      <c r="AM2391" s="34"/>
      <c r="AN2391" s="34"/>
      <c r="AO2391" s="34"/>
      <c r="AP2391" s="34"/>
      <c r="AQ2391" s="34"/>
      <c r="AR2391" s="34"/>
      <c r="AS2391" s="34"/>
      <c r="AT2391" s="34"/>
      <c r="AU2391" s="34"/>
      <c r="AV2391" s="34"/>
      <c r="AW2391" s="34"/>
      <c r="AX2391" s="34"/>
      <c r="AY2391" s="34"/>
      <c r="AZ2391" s="34"/>
      <c r="BA2391" s="34"/>
      <c r="BB2391" s="34"/>
      <c r="BC2391" s="34"/>
    </row>
    <row r="2392" spans="1:55">
      <c r="A2392" s="34"/>
      <c r="B2392" s="34"/>
      <c r="C2392" s="34"/>
      <c r="D2392" s="34"/>
      <c r="E2392" s="34"/>
      <c r="F2392" s="34"/>
      <c r="G2392" s="34"/>
      <c r="H2392" s="34"/>
      <c r="I2392" s="34"/>
      <c r="J2392" s="34"/>
      <c r="K2392" s="34"/>
      <c r="L2392" s="34"/>
      <c r="M2392" s="34"/>
      <c r="N2392" s="34"/>
      <c r="O2392" s="34"/>
      <c r="P2392" s="34"/>
      <c r="Q2392" s="34"/>
      <c r="R2392" s="34"/>
      <c r="S2392" s="34"/>
      <c r="T2392" s="34"/>
      <c r="U2392" s="34"/>
      <c r="V2392" s="34"/>
      <c r="W2392" s="34"/>
      <c r="X2392" s="34"/>
      <c r="Y2392" s="34"/>
      <c r="Z2392" s="34"/>
      <c r="AA2392" s="34"/>
      <c r="AB2392" s="34"/>
      <c r="AC2392" s="34"/>
      <c r="AD2392" s="34"/>
      <c r="AE2392" s="34"/>
      <c r="AF2392" s="34"/>
      <c r="AG2392" s="34"/>
      <c r="AH2392" s="34"/>
      <c r="AI2392" s="34"/>
      <c r="AJ2392" s="34"/>
      <c r="AK2392" s="34"/>
      <c r="AL2392" s="34"/>
      <c r="AM2392" s="34"/>
      <c r="AN2392" s="34"/>
      <c r="AO2392" s="34"/>
      <c r="AP2392" s="34"/>
      <c r="AQ2392" s="34"/>
      <c r="AR2392" s="34"/>
      <c r="AS2392" s="34"/>
      <c r="AT2392" s="34"/>
      <c r="AU2392" s="34"/>
      <c r="AV2392" s="34"/>
      <c r="AW2392" s="34"/>
      <c r="AX2392" s="34"/>
      <c r="AY2392" s="34"/>
      <c r="AZ2392" s="34"/>
      <c r="BA2392" s="34"/>
      <c r="BB2392" s="34"/>
      <c r="BC2392" s="34"/>
    </row>
    <row r="2393" spans="1:55">
      <c r="A2393" s="34"/>
      <c r="B2393" s="34"/>
      <c r="C2393" s="34"/>
      <c r="D2393" s="34"/>
      <c r="E2393" s="34"/>
      <c r="F2393" s="34"/>
      <c r="G2393" s="34"/>
      <c r="H2393" s="34"/>
      <c r="I2393" s="34"/>
      <c r="J2393" s="34"/>
      <c r="K2393" s="34"/>
      <c r="L2393" s="34"/>
      <c r="M2393" s="34"/>
      <c r="N2393" s="34"/>
      <c r="O2393" s="34"/>
      <c r="P2393" s="34"/>
      <c r="Q2393" s="34"/>
      <c r="R2393" s="34"/>
      <c r="S2393" s="34"/>
      <c r="T2393" s="34"/>
      <c r="U2393" s="34"/>
      <c r="V2393" s="34"/>
      <c r="W2393" s="34"/>
      <c r="X2393" s="34"/>
      <c r="Y2393" s="34"/>
      <c r="Z2393" s="34"/>
      <c r="AA2393" s="34"/>
      <c r="AB2393" s="34"/>
      <c r="AC2393" s="34"/>
      <c r="AD2393" s="34"/>
      <c r="AE2393" s="34"/>
      <c r="AF2393" s="34"/>
      <c r="AG2393" s="34"/>
      <c r="AH2393" s="34"/>
      <c r="AI2393" s="34"/>
      <c r="AJ2393" s="34"/>
      <c r="AK2393" s="34"/>
      <c r="AL2393" s="34"/>
      <c r="AM2393" s="34"/>
      <c r="AN2393" s="34"/>
      <c r="AO2393" s="34"/>
      <c r="AP2393" s="34"/>
      <c r="AQ2393" s="34"/>
      <c r="AR2393" s="34"/>
      <c r="AS2393" s="34"/>
      <c r="AT2393" s="34"/>
      <c r="AU2393" s="34"/>
      <c r="AV2393" s="34"/>
      <c r="AW2393" s="34"/>
      <c r="AX2393" s="34"/>
      <c r="AY2393" s="34"/>
      <c r="AZ2393" s="34"/>
      <c r="BA2393" s="34"/>
      <c r="BB2393" s="34"/>
      <c r="BC2393" s="34"/>
    </row>
    <row r="2394" spans="1:55">
      <c r="A2394" s="34"/>
      <c r="B2394" s="34"/>
      <c r="C2394" s="34"/>
      <c r="D2394" s="34"/>
      <c r="E2394" s="34"/>
      <c r="F2394" s="34"/>
      <c r="G2394" s="34"/>
      <c r="H2394" s="34"/>
      <c r="I2394" s="34"/>
      <c r="J2394" s="34"/>
      <c r="K2394" s="34"/>
      <c r="L2394" s="34"/>
      <c r="M2394" s="34"/>
      <c r="N2394" s="34"/>
      <c r="O2394" s="34"/>
      <c r="P2394" s="34"/>
      <c r="Q2394" s="34"/>
      <c r="R2394" s="34"/>
      <c r="S2394" s="34"/>
      <c r="T2394" s="34"/>
      <c r="U2394" s="34"/>
      <c r="V2394" s="34"/>
      <c r="W2394" s="34"/>
      <c r="X2394" s="34"/>
      <c r="Y2394" s="34"/>
      <c r="Z2394" s="34"/>
      <c r="AA2394" s="34"/>
      <c r="AB2394" s="34"/>
      <c r="AC2394" s="34"/>
      <c r="AD2394" s="34"/>
      <c r="AE2394" s="34"/>
      <c r="AF2394" s="34"/>
      <c r="AG2394" s="34"/>
      <c r="AH2394" s="34"/>
      <c r="AI2394" s="34"/>
      <c r="AJ2394" s="34"/>
      <c r="AK2394" s="34"/>
      <c r="AL2394" s="34"/>
      <c r="AM2394" s="34"/>
      <c r="AN2394" s="34"/>
      <c r="AO2394" s="34"/>
      <c r="AP2394" s="34"/>
      <c r="AQ2394" s="34"/>
      <c r="AR2394" s="34"/>
      <c r="AS2394" s="34"/>
      <c r="AT2394" s="34"/>
      <c r="AU2394" s="34"/>
      <c r="AV2394" s="34"/>
      <c r="AW2394" s="34"/>
      <c r="AX2394" s="34"/>
      <c r="AY2394" s="34"/>
      <c r="AZ2394" s="34"/>
      <c r="BA2394" s="34"/>
      <c r="BB2394" s="34"/>
      <c r="BC2394" s="34"/>
    </row>
    <row r="2395" spans="1:55">
      <c r="A2395" s="34"/>
      <c r="B2395" s="34"/>
      <c r="C2395" s="34"/>
      <c r="D2395" s="34"/>
      <c r="E2395" s="34"/>
      <c r="F2395" s="34"/>
      <c r="G2395" s="34"/>
      <c r="H2395" s="34"/>
      <c r="I2395" s="34"/>
      <c r="J2395" s="34"/>
      <c r="K2395" s="34"/>
      <c r="L2395" s="34"/>
      <c r="M2395" s="34"/>
      <c r="N2395" s="34"/>
      <c r="O2395" s="34"/>
      <c r="P2395" s="34"/>
      <c r="Q2395" s="34"/>
      <c r="R2395" s="34"/>
      <c r="S2395" s="34"/>
      <c r="T2395" s="34"/>
      <c r="U2395" s="34"/>
      <c r="V2395" s="34"/>
      <c r="W2395" s="34"/>
      <c r="X2395" s="34"/>
      <c r="Y2395" s="34"/>
      <c r="Z2395" s="34"/>
      <c r="AA2395" s="34"/>
      <c r="AB2395" s="34"/>
      <c r="AC2395" s="34"/>
      <c r="AD2395" s="34"/>
      <c r="AE2395" s="34"/>
      <c r="AF2395" s="34"/>
      <c r="AG2395" s="34"/>
      <c r="AH2395" s="34"/>
      <c r="AI2395" s="34"/>
      <c r="AJ2395" s="34"/>
      <c r="AK2395" s="34"/>
      <c r="AL2395" s="34"/>
      <c r="AM2395" s="34"/>
      <c r="AN2395" s="34"/>
      <c r="AO2395" s="34"/>
      <c r="AP2395" s="34"/>
      <c r="AQ2395" s="34"/>
      <c r="AR2395" s="34"/>
      <c r="AS2395" s="34"/>
      <c r="AT2395" s="34"/>
      <c r="AU2395" s="34"/>
      <c r="AV2395" s="34"/>
      <c r="AW2395" s="34"/>
      <c r="AX2395" s="34"/>
      <c r="AY2395" s="34"/>
      <c r="AZ2395" s="34"/>
      <c r="BA2395" s="34"/>
      <c r="BB2395" s="34"/>
      <c r="BC2395" s="34"/>
    </row>
    <row r="2396" spans="1:55">
      <c r="A2396" s="34"/>
      <c r="B2396" s="34"/>
      <c r="C2396" s="34"/>
      <c r="D2396" s="34"/>
      <c r="E2396" s="34"/>
      <c r="F2396" s="34"/>
      <c r="G2396" s="34"/>
      <c r="H2396" s="34"/>
      <c r="I2396" s="34"/>
      <c r="J2396" s="34"/>
      <c r="K2396" s="34"/>
      <c r="L2396" s="34"/>
      <c r="M2396" s="34"/>
      <c r="N2396" s="34"/>
      <c r="O2396" s="34"/>
      <c r="P2396" s="34"/>
      <c r="Q2396" s="34"/>
      <c r="R2396" s="34"/>
      <c r="S2396" s="34"/>
      <c r="T2396" s="34"/>
      <c r="U2396" s="34"/>
      <c r="V2396" s="34"/>
      <c r="W2396" s="34"/>
      <c r="X2396" s="34"/>
      <c r="Y2396" s="34"/>
      <c r="Z2396" s="34"/>
      <c r="AA2396" s="34"/>
      <c r="AB2396" s="34"/>
      <c r="AC2396" s="34"/>
      <c r="AD2396" s="34"/>
      <c r="AE2396" s="34"/>
      <c r="AF2396" s="34"/>
      <c r="AG2396" s="34"/>
      <c r="AH2396" s="34"/>
      <c r="AI2396" s="34"/>
      <c r="AJ2396" s="34"/>
      <c r="AK2396" s="34"/>
      <c r="AL2396" s="34"/>
      <c r="AM2396" s="34"/>
      <c r="AN2396" s="34"/>
      <c r="AO2396" s="34"/>
      <c r="AP2396" s="34"/>
      <c r="AQ2396" s="34"/>
      <c r="AR2396" s="34"/>
      <c r="AS2396" s="34"/>
      <c r="AT2396" s="34"/>
      <c r="AU2396" s="34"/>
      <c r="AV2396" s="34"/>
      <c r="AW2396" s="34"/>
      <c r="AX2396" s="34"/>
      <c r="AY2396" s="34"/>
      <c r="AZ2396" s="34"/>
      <c r="BA2396" s="34"/>
      <c r="BB2396" s="34"/>
      <c r="BC2396" s="34"/>
    </row>
    <row r="2397" spans="1:55">
      <c r="A2397" s="34"/>
      <c r="B2397" s="34"/>
      <c r="C2397" s="34"/>
      <c r="D2397" s="34"/>
      <c r="E2397" s="34"/>
      <c r="F2397" s="34"/>
      <c r="G2397" s="34"/>
      <c r="H2397" s="34"/>
      <c r="I2397" s="34"/>
      <c r="J2397" s="34"/>
      <c r="K2397" s="34"/>
      <c r="L2397" s="34"/>
      <c r="M2397" s="34"/>
      <c r="N2397" s="34"/>
      <c r="O2397" s="34"/>
      <c r="P2397" s="34"/>
      <c r="Q2397" s="34"/>
      <c r="R2397" s="34"/>
      <c r="S2397" s="34"/>
      <c r="T2397" s="34"/>
      <c r="U2397" s="34"/>
      <c r="V2397" s="34"/>
      <c r="W2397" s="34"/>
      <c r="X2397" s="34"/>
      <c r="Y2397" s="34"/>
      <c r="Z2397" s="34"/>
      <c r="AA2397" s="34"/>
      <c r="AB2397" s="34"/>
      <c r="AC2397" s="34"/>
      <c r="AD2397" s="34"/>
      <c r="AE2397" s="34"/>
      <c r="AF2397" s="34"/>
      <c r="AG2397" s="34"/>
      <c r="AH2397" s="34"/>
      <c r="AI2397" s="34"/>
      <c r="AJ2397" s="34"/>
      <c r="AK2397" s="34"/>
      <c r="AL2397" s="34"/>
      <c r="AM2397" s="34"/>
      <c r="AN2397" s="34"/>
      <c r="AO2397" s="34"/>
      <c r="AP2397" s="34"/>
      <c r="AQ2397" s="34"/>
      <c r="AR2397" s="34"/>
      <c r="AS2397" s="34"/>
      <c r="AT2397" s="34"/>
      <c r="AU2397" s="34"/>
      <c r="AV2397" s="34"/>
      <c r="AW2397" s="34"/>
      <c r="AX2397" s="34"/>
      <c r="AY2397" s="34"/>
      <c r="AZ2397" s="34"/>
      <c r="BA2397" s="34"/>
      <c r="BB2397" s="34"/>
      <c r="BC2397" s="34"/>
    </row>
    <row r="2398" spans="1:55">
      <c r="A2398" s="34"/>
      <c r="B2398" s="34"/>
      <c r="C2398" s="34"/>
      <c r="D2398" s="34"/>
      <c r="E2398" s="34"/>
      <c r="F2398" s="34"/>
      <c r="G2398" s="34"/>
      <c r="H2398" s="34"/>
      <c r="I2398" s="34"/>
      <c r="J2398" s="34"/>
      <c r="K2398" s="34"/>
      <c r="L2398" s="34"/>
      <c r="M2398" s="34"/>
      <c r="N2398" s="34"/>
      <c r="O2398" s="34"/>
      <c r="P2398" s="34"/>
      <c r="Q2398" s="34"/>
      <c r="R2398" s="34"/>
      <c r="S2398" s="34"/>
      <c r="T2398" s="34"/>
      <c r="U2398" s="34"/>
      <c r="V2398" s="34"/>
      <c r="W2398" s="34"/>
      <c r="X2398" s="34"/>
      <c r="Y2398" s="34"/>
      <c r="Z2398" s="34"/>
      <c r="AA2398" s="34"/>
      <c r="AB2398" s="34"/>
      <c r="AC2398" s="34"/>
      <c r="AD2398" s="34"/>
      <c r="AE2398" s="34"/>
      <c r="AF2398" s="34"/>
      <c r="AG2398" s="34"/>
      <c r="AH2398" s="34"/>
      <c r="AI2398" s="34"/>
      <c r="AJ2398" s="34"/>
      <c r="AK2398" s="34"/>
      <c r="AL2398" s="34"/>
      <c r="AM2398" s="34"/>
      <c r="AN2398" s="34"/>
      <c r="AO2398" s="34"/>
      <c r="AP2398" s="34"/>
      <c r="AQ2398" s="34"/>
      <c r="AR2398" s="34"/>
      <c r="AS2398" s="34"/>
      <c r="AT2398" s="34"/>
      <c r="AU2398" s="34"/>
      <c r="AV2398" s="34"/>
      <c r="AW2398" s="34"/>
      <c r="AX2398" s="34"/>
      <c r="AY2398" s="34"/>
      <c r="AZ2398" s="34"/>
      <c r="BA2398" s="34"/>
      <c r="BB2398" s="34"/>
      <c r="BC2398" s="34"/>
    </row>
    <row r="2399" spans="1:55">
      <c r="A2399" s="34"/>
      <c r="B2399" s="34"/>
      <c r="C2399" s="34"/>
      <c r="D2399" s="34"/>
      <c r="E2399" s="34"/>
      <c r="F2399" s="34"/>
      <c r="G2399" s="34"/>
      <c r="H2399" s="34"/>
      <c r="I2399" s="34"/>
      <c r="J2399" s="34"/>
      <c r="K2399" s="34"/>
      <c r="L2399" s="34"/>
      <c r="M2399" s="34"/>
      <c r="N2399" s="34"/>
      <c r="O2399" s="34"/>
      <c r="P2399" s="34"/>
      <c r="Q2399" s="34"/>
      <c r="R2399" s="34"/>
      <c r="S2399" s="34"/>
      <c r="T2399" s="34"/>
      <c r="U2399" s="34"/>
      <c r="V2399" s="34"/>
      <c r="W2399" s="34"/>
      <c r="X2399" s="34"/>
      <c r="Y2399" s="34"/>
      <c r="Z2399" s="34"/>
      <c r="AA2399" s="34"/>
      <c r="AB2399" s="34"/>
      <c r="AC2399" s="34"/>
      <c r="AD2399" s="34"/>
      <c r="AE2399" s="34"/>
      <c r="AF2399" s="34"/>
      <c r="AG2399" s="34"/>
      <c r="AH2399" s="34"/>
      <c r="AI2399" s="34"/>
      <c r="AJ2399" s="34"/>
      <c r="AK2399" s="34"/>
      <c r="AL2399" s="34"/>
      <c r="AM2399" s="34"/>
      <c r="AN2399" s="34"/>
      <c r="AO2399" s="34"/>
      <c r="AP2399" s="34"/>
      <c r="AQ2399" s="34"/>
      <c r="AR2399" s="34"/>
      <c r="AS2399" s="34"/>
      <c r="AT2399" s="34"/>
      <c r="AU2399" s="34"/>
      <c r="AV2399" s="34"/>
      <c r="AW2399" s="34"/>
      <c r="AX2399" s="34"/>
      <c r="AY2399" s="34"/>
      <c r="AZ2399" s="34"/>
      <c r="BA2399" s="34"/>
      <c r="BB2399" s="34"/>
      <c r="BC2399" s="34"/>
    </row>
    <row r="2400" spans="1:55">
      <c r="A2400" s="34"/>
      <c r="B2400" s="34"/>
      <c r="C2400" s="34"/>
      <c r="D2400" s="34"/>
      <c r="E2400" s="34"/>
      <c r="F2400" s="34"/>
      <c r="G2400" s="34"/>
      <c r="H2400" s="34"/>
      <c r="I2400" s="34"/>
      <c r="J2400" s="34"/>
      <c r="K2400" s="34"/>
      <c r="L2400" s="34"/>
      <c r="M2400" s="34"/>
      <c r="N2400" s="34"/>
      <c r="O2400" s="34"/>
      <c r="P2400" s="34"/>
      <c r="Q2400" s="34"/>
      <c r="R2400" s="34"/>
      <c r="S2400" s="34"/>
      <c r="T2400" s="34"/>
      <c r="U2400" s="34"/>
      <c r="V2400" s="34"/>
      <c r="W2400" s="34"/>
      <c r="X2400" s="34"/>
      <c r="Y2400" s="34"/>
      <c r="Z2400" s="34"/>
      <c r="AA2400" s="34"/>
      <c r="AB2400" s="34"/>
      <c r="AC2400" s="34"/>
      <c r="AD2400" s="34"/>
      <c r="AE2400" s="34"/>
      <c r="AF2400" s="34"/>
      <c r="AG2400" s="34"/>
      <c r="AH2400" s="34"/>
      <c r="AI2400" s="34"/>
      <c r="AJ2400" s="34"/>
      <c r="AK2400" s="34"/>
      <c r="AL2400" s="34"/>
      <c r="AM2400" s="34"/>
      <c r="AN2400" s="34"/>
      <c r="AO2400" s="34"/>
      <c r="AP2400" s="34"/>
      <c r="AQ2400" s="34"/>
      <c r="AR2400" s="34"/>
      <c r="AS2400" s="34"/>
      <c r="AT2400" s="34"/>
      <c r="AU2400" s="34"/>
      <c r="AV2400" s="34"/>
      <c r="AW2400" s="34"/>
      <c r="AX2400" s="34"/>
      <c r="AY2400" s="34"/>
      <c r="AZ2400" s="34"/>
      <c r="BA2400" s="34"/>
      <c r="BB2400" s="34"/>
      <c r="BC2400" s="34"/>
    </row>
    <row r="2401" spans="1:55">
      <c r="A2401" s="34"/>
      <c r="B2401" s="34"/>
      <c r="C2401" s="34"/>
      <c r="D2401" s="34"/>
      <c r="E2401" s="34"/>
      <c r="F2401" s="34"/>
      <c r="G2401" s="34"/>
      <c r="H2401" s="34"/>
      <c r="I2401" s="34"/>
      <c r="J2401" s="34"/>
      <c r="K2401" s="34"/>
      <c r="L2401" s="34"/>
      <c r="M2401" s="34"/>
      <c r="N2401" s="34"/>
      <c r="O2401" s="34"/>
      <c r="P2401" s="34"/>
      <c r="Q2401" s="34"/>
      <c r="R2401" s="34"/>
      <c r="S2401" s="34"/>
      <c r="T2401" s="34"/>
      <c r="U2401" s="34"/>
      <c r="V2401" s="34"/>
      <c r="W2401" s="34"/>
      <c r="X2401" s="34"/>
      <c r="Y2401" s="34"/>
      <c r="Z2401" s="34"/>
      <c r="AA2401" s="34"/>
      <c r="AB2401" s="34"/>
      <c r="AC2401" s="34"/>
      <c r="AD2401" s="34"/>
      <c r="AE2401" s="34"/>
      <c r="AF2401" s="34"/>
      <c r="AG2401" s="34"/>
      <c r="AH2401" s="34"/>
      <c r="AI2401" s="34"/>
      <c r="AJ2401" s="34"/>
      <c r="AK2401" s="34"/>
      <c r="AL2401" s="34"/>
      <c r="AM2401" s="34"/>
      <c r="AN2401" s="34"/>
      <c r="AO2401" s="34"/>
      <c r="AP2401" s="34"/>
      <c r="AQ2401" s="34"/>
      <c r="AR2401" s="34"/>
      <c r="AS2401" s="34"/>
      <c r="AT2401" s="34"/>
      <c r="AU2401" s="34"/>
      <c r="AV2401" s="34"/>
      <c r="AW2401" s="34"/>
      <c r="AX2401" s="34"/>
      <c r="AY2401" s="34"/>
      <c r="AZ2401" s="34"/>
      <c r="BA2401" s="34"/>
      <c r="BB2401" s="34"/>
      <c r="BC2401" s="34"/>
    </row>
    <row r="2402" spans="1:55">
      <c r="A2402" s="34"/>
      <c r="B2402" s="34"/>
      <c r="C2402" s="34"/>
      <c r="D2402" s="34"/>
      <c r="E2402" s="34"/>
      <c r="F2402" s="34"/>
      <c r="G2402" s="34"/>
      <c r="H2402" s="34"/>
      <c r="I2402" s="34"/>
      <c r="J2402" s="34"/>
      <c r="K2402" s="34"/>
      <c r="L2402" s="34"/>
      <c r="M2402" s="34"/>
      <c r="N2402" s="34"/>
      <c r="O2402" s="34"/>
      <c r="P2402" s="34"/>
      <c r="Q2402" s="34"/>
      <c r="R2402" s="34"/>
      <c r="S2402" s="34"/>
      <c r="T2402" s="34"/>
      <c r="U2402" s="34"/>
      <c r="V2402" s="34"/>
      <c r="W2402" s="34"/>
      <c r="X2402" s="34"/>
      <c r="Y2402" s="34"/>
      <c r="Z2402" s="34"/>
      <c r="AA2402" s="34"/>
      <c r="AB2402" s="34"/>
      <c r="AC2402" s="34"/>
      <c r="AD2402" s="34"/>
      <c r="AE2402" s="34"/>
      <c r="AF2402" s="34"/>
      <c r="AG2402" s="34"/>
      <c r="AH2402" s="34"/>
      <c r="AI2402" s="34"/>
      <c r="AJ2402" s="34"/>
      <c r="AK2402" s="34"/>
      <c r="AL2402" s="34"/>
      <c r="AM2402" s="34"/>
      <c r="AN2402" s="34"/>
      <c r="AO2402" s="34"/>
      <c r="AP2402" s="34"/>
      <c r="AQ2402" s="34"/>
      <c r="AR2402" s="34"/>
      <c r="AS2402" s="34"/>
      <c r="AT2402" s="34"/>
      <c r="AU2402" s="34"/>
      <c r="AV2402" s="34"/>
      <c r="AW2402" s="34"/>
      <c r="AX2402" s="34"/>
      <c r="AY2402" s="34"/>
      <c r="AZ2402" s="34"/>
      <c r="BA2402" s="34"/>
      <c r="BB2402" s="34"/>
      <c r="BC2402" s="34"/>
    </row>
    <row r="2403" spans="1:55">
      <c r="A2403" s="34"/>
      <c r="B2403" s="34"/>
      <c r="C2403" s="34"/>
      <c r="D2403" s="34"/>
      <c r="E2403" s="34"/>
      <c r="F2403" s="34"/>
      <c r="G2403" s="34"/>
      <c r="H2403" s="34"/>
      <c r="I2403" s="34"/>
      <c r="J2403" s="34"/>
      <c r="K2403" s="34"/>
      <c r="L2403" s="34"/>
      <c r="M2403" s="34"/>
      <c r="N2403" s="34"/>
      <c r="O2403" s="34"/>
      <c r="P2403" s="34"/>
      <c r="Q2403" s="34"/>
      <c r="R2403" s="34"/>
      <c r="S2403" s="34"/>
      <c r="T2403" s="34"/>
      <c r="U2403" s="34"/>
      <c r="V2403" s="34"/>
      <c r="W2403" s="34"/>
      <c r="X2403" s="34"/>
      <c r="Y2403" s="34"/>
      <c r="Z2403" s="34"/>
      <c r="AA2403" s="34"/>
      <c r="AB2403" s="34"/>
      <c r="AC2403" s="34"/>
      <c r="AD2403" s="34"/>
      <c r="AE2403" s="34"/>
      <c r="AF2403" s="34"/>
      <c r="AG2403" s="34"/>
      <c r="AH2403" s="34"/>
      <c r="AI2403" s="34"/>
      <c r="AJ2403" s="34"/>
      <c r="AK2403" s="34"/>
      <c r="AL2403" s="34"/>
      <c r="AM2403" s="34"/>
      <c r="AN2403" s="34"/>
      <c r="AO2403" s="34"/>
      <c r="AP2403" s="34"/>
      <c r="AQ2403" s="34"/>
      <c r="AR2403" s="34"/>
      <c r="AS2403" s="34"/>
      <c r="AT2403" s="34"/>
      <c r="AU2403" s="34"/>
      <c r="AV2403" s="34"/>
      <c r="AW2403" s="34"/>
      <c r="AX2403" s="34"/>
      <c r="AY2403" s="34"/>
      <c r="AZ2403" s="34"/>
      <c r="BA2403" s="34"/>
      <c r="BB2403" s="34"/>
      <c r="BC2403" s="34"/>
    </row>
    <row r="2404" spans="1:55">
      <c r="A2404" s="34"/>
      <c r="B2404" s="34"/>
      <c r="C2404" s="34"/>
      <c r="D2404" s="34"/>
      <c r="E2404" s="34"/>
      <c r="F2404" s="34"/>
      <c r="G2404" s="34"/>
      <c r="H2404" s="34"/>
      <c r="I2404" s="34"/>
      <c r="J2404" s="34"/>
      <c r="K2404" s="34"/>
      <c r="L2404" s="34"/>
      <c r="M2404" s="34"/>
      <c r="N2404" s="34"/>
      <c r="O2404" s="34"/>
      <c r="P2404" s="34"/>
      <c r="Q2404" s="34"/>
      <c r="R2404" s="34"/>
      <c r="S2404" s="34"/>
      <c r="T2404" s="34"/>
      <c r="U2404" s="34"/>
      <c r="V2404" s="34"/>
      <c r="W2404" s="34"/>
      <c r="X2404" s="34"/>
      <c r="Y2404" s="34"/>
      <c r="Z2404" s="34"/>
      <c r="AA2404" s="34"/>
      <c r="AB2404" s="34"/>
      <c r="AC2404" s="34"/>
      <c r="AD2404" s="34"/>
      <c r="AE2404" s="34"/>
      <c r="AF2404" s="34"/>
      <c r="AG2404" s="34"/>
      <c r="AH2404" s="34"/>
      <c r="AI2404" s="34"/>
      <c r="AJ2404" s="34"/>
      <c r="AK2404" s="34"/>
      <c r="AL2404" s="34"/>
      <c r="AM2404" s="34"/>
      <c r="AN2404" s="34"/>
      <c r="AO2404" s="34"/>
      <c r="AP2404" s="34"/>
      <c r="AQ2404" s="34"/>
      <c r="AR2404" s="34"/>
      <c r="AS2404" s="34"/>
      <c r="AT2404" s="34"/>
      <c r="AU2404" s="34"/>
      <c r="AV2404" s="34"/>
      <c r="AW2404" s="34"/>
      <c r="AX2404" s="34"/>
      <c r="AY2404" s="34"/>
      <c r="AZ2404" s="34"/>
      <c r="BA2404" s="34"/>
      <c r="BB2404" s="34"/>
      <c r="BC2404" s="34"/>
    </row>
    <row r="2405" spans="1:55">
      <c r="A2405" s="34"/>
      <c r="B2405" s="34"/>
      <c r="C2405" s="34"/>
      <c r="D2405" s="34"/>
      <c r="E2405" s="34"/>
      <c r="F2405" s="34"/>
      <c r="G2405" s="34"/>
      <c r="H2405" s="34"/>
      <c r="I2405" s="34"/>
      <c r="J2405" s="34"/>
      <c r="K2405" s="34"/>
      <c r="L2405" s="34"/>
      <c r="M2405" s="34"/>
      <c r="N2405" s="34"/>
      <c r="O2405" s="34"/>
      <c r="P2405" s="34"/>
      <c r="Q2405" s="34"/>
      <c r="R2405" s="34"/>
      <c r="S2405" s="34"/>
      <c r="T2405" s="34"/>
      <c r="U2405" s="34"/>
      <c r="V2405" s="34"/>
      <c r="W2405" s="34"/>
      <c r="X2405" s="34"/>
      <c r="Y2405" s="34"/>
      <c r="Z2405" s="34"/>
      <c r="AA2405" s="34"/>
      <c r="AB2405" s="34"/>
      <c r="AC2405" s="34"/>
      <c r="AD2405" s="34"/>
      <c r="AE2405" s="34"/>
      <c r="AF2405" s="34"/>
      <c r="AG2405" s="34"/>
      <c r="AH2405" s="34"/>
      <c r="AI2405" s="34"/>
      <c r="AJ2405" s="34"/>
      <c r="AK2405" s="34"/>
      <c r="AL2405" s="34"/>
      <c r="AM2405" s="34"/>
      <c r="AN2405" s="34"/>
      <c r="AO2405" s="34"/>
      <c r="AP2405" s="34"/>
      <c r="AQ2405" s="34"/>
      <c r="AR2405" s="34"/>
      <c r="AS2405" s="34"/>
      <c r="AT2405" s="34"/>
      <c r="AU2405" s="34"/>
      <c r="AV2405" s="34"/>
      <c r="AW2405" s="34"/>
      <c r="AX2405" s="34"/>
      <c r="AY2405" s="34"/>
      <c r="AZ2405" s="34"/>
      <c r="BA2405" s="34"/>
      <c r="BB2405" s="34"/>
      <c r="BC2405" s="34"/>
    </row>
    <row r="2406" spans="1:55">
      <c r="A2406" s="34"/>
      <c r="B2406" s="34"/>
      <c r="C2406" s="34"/>
      <c r="D2406" s="34"/>
      <c r="E2406" s="34"/>
      <c r="F2406" s="34"/>
      <c r="G2406" s="34"/>
      <c r="H2406" s="34"/>
      <c r="I2406" s="34"/>
      <c r="J2406" s="34"/>
      <c r="K2406" s="34"/>
      <c r="L2406" s="34"/>
      <c r="M2406" s="34"/>
      <c r="N2406" s="34"/>
      <c r="O2406" s="34"/>
      <c r="P2406" s="34"/>
      <c r="Q2406" s="34"/>
      <c r="R2406" s="34"/>
      <c r="S2406" s="34"/>
      <c r="T2406" s="34"/>
      <c r="U2406" s="34"/>
      <c r="V2406" s="34"/>
      <c r="W2406" s="34"/>
      <c r="X2406" s="34"/>
      <c r="Y2406" s="34"/>
      <c r="Z2406" s="34"/>
      <c r="AA2406" s="34"/>
      <c r="AB2406" s="34"/>
      <c r="AC2406" s="34"/>
      <c r="AD2406" s="34"/>
      <c r="AE2406" s="34"/>
      <c r="AF2406" s="34"/>
      <c r="AG2406" s="34"/>
      <c r="AH2406" s="34"/>
      <c r="AI2406" s="34"/>
      <c r="AJ2406" s="34"/>
      <c r="AK2406" s="34"/>
      <c r="AL2406" s="34"/>
      <c r="AM2406" s="34"/>
      <c r="AN2406" s="34"/>
      <c r="AO2406" s="34"/>
      <c r="AP2406" s="34"/>
      <c r="AQ2406" s="34"/>
      <c r="AR2406" s="34"/>
      <c r="AS2406" s="34"/>
      <c r="AT2406" s="34"/>
      <c r="AU2406" s="34"/>
      <c r="AV2406" s="34"/>
      <c r="AW2406" s="34"/>
      <c r="AX2406" s="34"/>
      <c r="AY2406" s="34"/>
      <c r="AZ2406" s="34"/>
      <c r="BA2406" s="34"/>
      <c r="BB2406" s="34"/>
      <c r="BC2406" s="34"/>
    </row>
    <row r="2407" spans="1:55">
      <c r="A2407" s="34"/>
      <c r="B2407" s="34"/>
      <c r="C2407" s="34"/>
      <c r="D2407" s="34"/>
      <c r="E2407" s="34"/>
      <c r="F2407" s="34"/>
      <c r="G2407" s="34"/>
      <c r="H2407" s="34"/>
      <c r="I2407" s="34"/>
      <c r="J2407" s="34"/>
      <c r="K2407" s="34"/>
      <c r="L2407" s="34"/>
      <c r="M2407" s="34"/>
      <c r="N2407" s="34"/>
      <c r="O2407" s="34"/>
      <c r="P2407" s="34"/>
      <c r="Q2407" s="34"/>
      <c r="R2407" s="34"/>
      <c r="S2407" s="34"/>
      <c r="T2407" s="34"/>
      <c r="U2407" s="34"/>
      <c r="V2407" s="34"/>
      <c r="W2407" s="34"/>
      <c r="X2407" s="34"/>
      <c r="Y2407" s="34"/>
      <c r="Z2407" s="34"/>
      <c r="AA2407" s="34"/>
      <c r="AB2407" s="34"/>
      <c r="AC2407" s="34"/>
      <c r="AD2407" s="34"/>
      <c r="AE2407" s="34"/>
      <c r="AF2407" s="34"/>
      <c r="AG2407" s="34"/>
      <c r="AH2407" s="34"/>
      <c r="AI2407" s="34"/>
      <c r="AJ2407" s="34"/>
      <c r="AK2407" s="34"/>
      <c r="AL2407" s="34"/>
      <c r="AM2407" s="34"/>
      <c r="AN2407" s="34"/>
      <c r="AO2407" s="34"/>
      <c r="AP2407" s="34"/>
      <c r="AQ2407" s="34"/>
      <c r="AR2407" s="34"/>
      <c r="AS2407" s="34"/>
      <c r="AT2407" s="34"/>
      <c r="AU2407" s="34"/>
      <c r="AV2407" s="34"/>
      <c r="AW2407" s="34"/>
      <c r="AX2407" s="34"/>
      <c r="AY2407" s="34"/>
      <c r="AZ2407" s="34"/>
      <c r="BA2407" s="34"/>
      <c r="BB2407" s="34"/>
      <c r="BC2407" s="34"/>
    </row>
    <row r="2408" spans="1:55">
      <c r="A2408" s="34"/>
      <c r="B2408" s="34"/>
      <c r="C2408" s="34"/>
      <c r="D2408" s="34"/>
      <c r="E2408" s="34"/>
      <c r="F2408" s="34"/>
      <c r="G2408" s="34"/>
      <c r="H2408" s="34"/>
      <c r="I2408" s="34"/>
      <c r="J2408" s="34"/>
      <c r="K2408" s="34"/>
      <c r="L2408" s="34"/>
      <c r="M2408" s="34"/>
      <c r="N2408" s="34"/>
      <c r="O2408" s="34"/>
      <c r="P2408" s="34"/>
      <c r="Q2408" s="34"/>
      <c r="R2408" s="34"/>
      <c r="S2408" s="34"/>
      <c r="T2408" s="34"/>
      <c r="U2408" s="34"/>
      <c r="V2408" s="34"/>
      <c r="W2408" s="34"/>
      <c r="X2408" s="34"/>
      <c r="Y2408" s="34"/>
      <c r="Z2408" s="34"/>
      <c r="AA2408" s="34"/>
      <c r="AB2408" s="34"/>
      <c r="AC2408" s="34"/>
      <c r="AD2408" s="34"/>
      <c r="AE2408" s="34"/>
      <c r="AF2408" s="34"/>
      <c r="AG2408" s="34"/>
      <c r="AH2408" s="34"/>
      <c r="AI2408" s="34"/>
      <c r="AJ2408" s="34"/>
      <c r="AK2408" s="34"/>
      <c r="AL2408" s="34"/>
      <c r="AM2408" s="34"/>
      <c r="AN2408" s="34"/>
      <c r="AO2408" s="34"/>
      <c r="AP2408" s="34"/>
      <c r="AQ2408" s="34"/>
      <c r="AR2408" s="34"/>
      <c r="AS2408" s="34"/>
      <c r="AT2408" s="34"/>
      <c r="AU2408" s="34"/>
      <c r="AV2408" s="34"/>
      <c r="AW2408" s="34"/>
      <c r="AX2408" s="34"/>
      <c r="AY2408" s="34"/>
      <c r="AZ2408" s="34"/>
      <c r="BA2408" s="34"/>
      <c r="BB2408" s="34"/>
      <c r="BC2408" s="34"/>
    </row>
  </sheetData>
  <mergeCells count="7">
    <mergeCell ref="A4:AB4"/>
    <mergeCell ref="A2:AB2"/>
    <mergeCell ref="V5:AB5"/>
    <mergeCell ref="A5:G5"/>
    <mergeCell ref="A3:AB3"/>
    <mergeCell ref="H5:N5"/>
    <mergeCell ref="O5:U5"/>
  </mergeCells>
  <phoneticPr fontId="4" type="noConversion"/>
  <printOptions horizontalCentered="1" verticalCentered="1"/>
  <pageMargins left="0.78740157480314965" right="0.78740157480314965" top="0.59055118110236227" bottom="0.78740157480314965" header="0.51181102362204722" footer="0.51181102362204722"/>
  <pageSetup scale="78" fitToHeight="2" orientation="landscape" verticalDpi="1200"/>
  <headerFooter alignWithMargins="0"/>
</worksheet>
</file>

<file path=xl/worksheets/sheet19.xml><?xml version="1.0" encoding="utf-8"?>
<worksheet xmlns="http://schemas.openxmlformats.org/spreadsheetml/2006/main" xmlns:r="http://schemas.openxmlformats.org/officeDocument/2006/relationships">
  <sheetPr>
    <pageSetUpPr fitToPage="1"/>
  </sheetPr>
  <dimension ref="A1:CB2407"/>
  <sheetViews>
    <sheetView topLeftCell="A53" workbookViewId="0">
      <selection activeCell="X92" sqref="X92"/>
    </sheetView>
  </sheetViews>
  <sheetFormatPr defaultColWidth="8.88671875" defaultRowHeight="12.75"/>
  <cols>
    <col min="1" max="1" width="3.6640625" style="111" customWidth="1"/>
    <col min="2" max="6" width="4.33203125" style="111" customWidth="1"/>
    <col min="7" max="7" width="4.109375" style="111" customWidth="1"/>
    <col min="8" max="8" width="0.6640625" style="111" customWidth="1"/>
    <col min="9" max="14" width="4.33203125" style="111" customWidth="1"/>
    <col min="15" max="15" width="0.88671875" style="111" customWidth="1"/>
    <col min="16" max="16" width="3.6640625" style="111" customWidth="1"/>
    <col min="17" max="22" width="4.33203125" style="111" customWidth="1"/>
    <col min="23" max="23" width="0.88671875" style="111" customWidth="1"/>
    <col min="24" max="29" width="4.33203125" style="111" customWidth="1"/>
    <col min="30" max="16384" width="8.88671875" style="111"/>
  </cols>
  <sheetData>
    <row r="1" spans="1:80" ht="4.5" customHeight="1">
      <c r="C1" s="112"/>
    </row>
    <row r="2" spans="1:80" ht="15">
      <c r="A2" s="258" t="s">
        <v>418</v>
      </c>
      <c r="B2" s="259"/>
      <c r="C2" s="259"/>
      <c r="D2" s="259"/>
      <c r="E2" s="259"/>
      <c r="F2" s="259"/>
      <c r="G2" s="259"/>
      <c r="H2" s="259"/>
      <c r="I2" s="259"/>
      <c r="J2" s="259"/>
      <c r="K2" s="259"/>
      <c r="L2" s="259"/>
      <c r="M2" s="259"/>
      <c r="N2" s="259"/>
      <c r="O2" s="259"/>
      <c r="P2" s="259"/>
      <c r="Q2" s="259"/>
      <c r="R2" s="259"/>
      <c r="S2" s="259"/>
      <c r="T2" s="259"/>
      <c r="U2" s="259"/>
      <c r="V2" s="259"/>
      <c r="W2" s="259"/>
      <c r="X2" s="259"/>
      <c r="Y2" s="259"/>
      <c r="Z2" s="259"/>
      <c r="AA2" s="259"/>
      <c r="AB2" s="259"/>
      <c r="AC2" s="260"/>
    </row>
    <row r="3" spans="1:80" ht="15">
      <c r="A3" s="266" t="s">
        <v>182</v>
      </c>
      <c r="B3" s="265"/>
      <c r="C3" s="265"/>
      <c r="D3" s="265"/>
      <c r="E3" s="265"/>
      <c r="F3" s="265"/>
      <c r="G3" s="265"/>
      <c r="H3" s="265"/>
      <c r="I3" s="265"/>
      <c r="J3" s="265"/>
      <c r="K3" s="265"/>
      <c r="L3" s="265"/>
      <c r="M3" s="265"/>
      <c r="N3" s="265"/>
      <c r="O3" s="265"/>
      <c r="P3" s="265"/>
      <c r="Q3" s="265"/>
      <c r="R3" s="265"/>
      <c r="S3" s="265"/>
      <c r="T3" s="265"/>
      <c r="U3" s="265"/>
      <c r="V3" s="265"/>
      <c r="W3" s="265"/>
      <c r="X3" s="265"/>
      <c r="Y3" s="265"/>
      <c r="Z3" s="265"/>
      <c r="AA3" s="265"/>
      <c r="AB3" s="265"/>
      <c r="AC3" s="265"/>
    </row>
    <row r="4" spans="1:80" ht="15">
      <c r="A4" s="257"/>
      <c r="B4" s="238"/>
      <c r="C4" s="238"/>
      <c r="D4" s="238"/>
      <c r="E4" s="238"/>
      <c r="F4" s="238"/>
      <c r="G4" s="238"/>
      <c r="H4" s="238"/>
      <c r="I4" s="238"/>
      <c r="J4" s="238"/>
      <c r="K4" s="238"/>
      <c r="L4" s="238"/>
      <c r="M4" s="238"/>
      <c r="N4" s="238"/>
      <c r="O4" s="238"/>
      <c r="P4" s="238"/>
      <c r="Q4" s="238"/>
      <c r="R4" s="238"/>
      <c r="S4" s="238"/>
      <c r="T4" s="238"/>
      <c r="U4" s="238"/>
      <c r="V4" s="238"/>
      <c r="W4" s="238"/>
      <c r="X4" s="238"/>
      <c r="Y4" s="238"/>
      <c r="Z4" s="238"/>
      <c r="AA4" s="238"/>
      <c r="AB4" s="238"/>
      <c r="AC4" s="238"/>
    </row>
    <row r="5" spans="1:80" ht="15">
      <c r="A5" s="263" t="s">
        <v>201</v>
      </c>
      <c r="B5" s="264"/>
      <c r="C5" s="264"/>
      <c r="D5" s="264"/>
      <c r="E5" s="264"/>
      <c r="F5" s="264"/>
      <c r="G5" s="264"/>
      <c r="H5" s="264"/>
      <c r="I5" s="264"/>
      <c r="J5" s="264"/>
      <c r="K5" s="264"/>
      <c r="L5" s="264"/>
      <c r="M5" s="264"/>
      <c r="N5" s="265"/>
      <c r="O5" s="113"/>
      <c r="P5" s="263" t="s">
        <v>202</v>
      </c>
      <c r="Q5" s="264"/>
      <c r="R5" s="264"/>
      <c r="S5" s="264"/>
      <c r="T5" s="264"/>
      <c r="U5" s="264"/>
      <c r="V5" s="264"/>
      <c r="W5" s="264"/>
      <c r="X5" s="264"/>
      <c r="Y5" s="264"/>
      <c r="Z5" s="264"/>
      <c r="AA5" s="264"/>
      <c r="AB5" s="264"/>
      <c r="AC5" s="265"/>
    </row>
    <row r="6" spans="1:80" s="118" customFormat="1">
      <c r="A6" s="120"/>
      <c r="B6" s="121" t="s">
        <v>52</v>
      </c>
      <c r="C6" s="121" t="s">
        <v>145</v>
      </c>
      <c r="D6" s="121" t="s">
        <v>55</v>
      </c>
      <c r="E6" s="121" t="s">
        <v>90</v>
      </c>
      <c r="F6" s="121" t="s">
        <v>91</v>
      </c>
      <c r="G6" s="121" t="s">
        <v>92</v>
      </c>
      <c r="H6" s="122"/>
      <c r="I6" s="121" t="s">
        <v>53</v>
      </c>
      <c r="J6" s="121" t="s">
        <v>54</v>
      </c>
      <c r="K6" s="121" t="s">
        <v>88</v>
      </c>
      <c r="L6" s="121" t="s">
        <v>89</v>
      </c>
      <c r="M6" s="121" t="s">
        <v>93</v>
      </c>
      <c r="N6" s="121" t="s">
        <v>92</v>
      </c>
      <c r="O6" s="121"/>
      <c r="P6" s="120"/>
      <c r="Q6" s="121" t="s">
        <v>52</v>
      </c>
      <c r="R6" s="121" t="s">
        <v>145</v>
      </c>
      <c r="S6" s="121" t="s">
        <v>55</v>
      </c>
      <c r="T6" s="121" t="s">
        <v>90</v>
      </c>
      <c r="U6" s="121" t="s">
        <v>91</v>
      </c>
      <c r="V6" s="121" t="s">
        <v>92</v>
      </c>
      <c r="W6" s="122"/>
      <c r="X6" s="121" t="s">
        <v>53</v>
      </c>
      <c r="Y6" s="121" t="s">
        <v>54</v>
      </c>
      <c r="Z6" s="121" t="s">
        <v>88</v>
      </c>
      <c r="AA6" s="121" t="s">
        <v>89</v>
      </c>
      <c r="AB6" s="121" t="s">
        <v>93</v>
      </c>
      <c r="AC6" s="121" t="s">
        <v>92</v>
      </c>
      <c r="AD6" s="122"/>
      <c r="AE6" s="122"/>
      <c r="AF6" s="122"/>
      <c r="AG6" s="122"/>
      <c r="AH6" s="122"/>
      <c r="AI6" s="122"/>
      <c r="AJ6" s="122"/>
      <c r="AK6" s="122"/>
      <c r="AL6" s="122"/>
      <c r="AM6" s="122"/>
      <c r="AN6" s="122"/>
      <c r="AO6" s="122"/>
      <c r="AP6" s="122"/>
      <c r="AQ6" s="122"/>
      <c r="AR6" s="122"/>
      <c r="AS6" s="122"/>
      <c r="AT6" s="122"/>
      <c r="AU6" s="122"/>
      <c r="AV6" s="122"/>
      <c r="AW6" s="122"/>
      <c r="AX6" s="122"/>
    </row>
    <row r="7" spans="1:80">
      <c r="A7" s="35">
        <v>1916</v>
      </c>
      <c r="B7" s="36"/>
      <c r="C7" s="36"/>
      <c r="D7" s="36">
        <v>3.2237509380695175</v>
      </c>
      <c r="E7" s="36">
        <v>3.6211060924178553</v>
      </c>
      <c r="F7" s="36">
        <v>4.1036894280942482</v>
      </c>
      <c r="G7" s="36">
        <v>3.9711191335740068</v>
      </c>
      <c r="I7" s="36"/>
      <c r="J7" s="36"/>
      <c r="K7" s="36">
        <v>1.0807019350898688</v>
      </c>
      <c r="L7" s="36">
        <v>2.7797143296752194</v>
      </c>
      <c r="M7" s="36">
        <v>4.210344811636026</v>
      </c>
      <c r="N7" s="36">
        <v>3.9711191335740068</v>
      </c>
      <c r="O7" s="36"/>
      <c r="P7" s="35">
        <v>1916</v>
      </c>
      <c r="Q7" s="36"/>
      <c r="R7" s="36"/>
      <c r="S7" s="36">
        <v>7.5268817204301079</v>
      </c>
      <c r="T7" s="36">
        <v>8.6021505376344081</v>
      </c>
      <c r="U7" s="36">
        <v>10.86021505376344</v>
      </c>
      <c r="V7" s="36">
        <v>14.193548387096774</v>
      </c>
      <c r="W7" s="118"/>
      <c r="X7" s="36"/>
      <c r="Y7" s="36"/>
      <c r="Z7" s="36">
        <v>1.5367423625073995</v>
      </c>
      <c r="AA7" s="36">
        <v>4.5485657927023961</v>
      </c>
      <c r="AB7" s="36">
        <v>8.0804738133174343</v>
      </c>
      <c r="AC7" s="36">
        <v>14.193548387096774</v>
      </c>
      <c r="AD7" s="118"/>
      <c r="AE7" s="118"/>
      <c r="AF7" s="118"/>
      <c r="AG7" s="118"/>
      <c r="AH7" s="118"/>
      <c r="AI7" s="118"/>
      <c r="AJ7" s="118"/>
      <c r="AK7" s="118"/>
      <c r="AL7" s="118"/>
      <c r="AM7" s="118"/>
      <c r="AN7" s="118"/>
      <c r="AO7" s="118"/>
      <c r="AP7" s="118"/>
      <c r="AQ7" s="118"/>
      <c r="AR7" s="118"/>
      <c r="AS7" s="118"/>
      <c r="AT7" s="118"/>
      <c r="AU7" s="118"/>
      <c r="AV7" s="118"/>
      <c r="AW7" s="118"/>
      <c r="AX7" s="118"/>
      <c r="AY7" s="118"/>
      <c r="AZ7" s="118"/>
      <c r="BA7" s="118"/>
      <c r="BB7" s="118"/>
      <c r="BC7" s="118"/>
      <c r="BD7" s="118"/>
      <c r="BE7" s="118"/>
      <c r="BF7" s="118"/>
      <c r="BG7" s="118"/>
      <c r="BH7" s="118"/>
      <c r="BI7" s="118"/>
      <c r="BJ7" s="118"/>
      <c r="BK7" s="118"/>
      <c r="BL7" s="118"/>
      <c r="BM7" s="118"/>
      <c r="BN7" s="118"/>
      <c r="BO7" s="118"/>
      <c r="BP7" s="118"/>
      <c r="BQ7" s="118"/>
      <c r="BR7" s="118"/>
      <c r="BS7" s="118"/>
      <c r="BT7" s="118"/>
      <c r="BU7" s="118"/>
      <c r="BV7" s="118"/>
      <c r="BW7" s="118"/>
      <c r="BX7" s="118"/>
      <c r="BY7" s="118"/>
      <c r="BZ7" s="118"/>
      <c r="CA7" s="118"/>
      <c r="CB7" s="118"/>
    </row>
    <row r="8" spans="1:80">
      <c r="A8" s="35">
        <v>1917</v>
      </c>
      <c r="B8" s="36"/>
      <c r="C8" s="36">
        <v>1.6246911581107739</v>
      </c>
      <c r="D8" s="36">
        <v>1.5392667858522422</v>
      </c>
      <c r="E8" s="36">
        <v>1.4530639230986295</v>
      </c>
      <c r="F8" s="36">
        <v>1.2275296350604736</v>
      </c>
      <c r="G8" s="36">
        <v>0.78664912413804577</v>
      </c>
      <c r="I8" s="36"/>
      <c r="J8" s="36">
        <v>1.7425015031807882</v>
      </c>
      <c r="K8" s="36">
        <v>1.9022172353645062</v>
      </c>
      <c r="L8" s="36">
        <v>1.7720730057626206</v>
      </c>
      <c r="M8" s="36">
        <v>1.5174881696421858</v>
      </c>
      <c r="N8" s="36">
        <v>0.78664912413804577</v>
      </c>
      <c r="O8" s="36"/>
      <c r="P8" s="35">
        <v>1917</v>
      </c>
      <c r="Q8" s="36"/>
      <c r="R8" s="36">
        <v>2.6128455775929829</v>
      </c>
      <c r="S8" s="36">
        <v>2.9256786026129245</v>
      </c>
      <c r="T8" s="36">
        <v>2.9801615793993372</v>
      </c>
      <c r="U8" s="36">
        <v>3.0234319460825598</v>
      </c>
      <c r="V8" s="36">
        <v>3.0740505220308334</v>
      </c>
      <c r="W8" s="118"/>
      <c r="X8" s="36"/>
      <c r="Y8" s="36">
        <v>2.1686795604908036</v>
      </c>
      <c r="Z8" s="36">
        <v>2.6954786819222516</v>
      </c>
      <c r="AA8" s="36">
        <v>2.9189708137137602</v>
      </c>
      <c r="AB8" s="36">
        <v>2.9896093707645059</v>
      </c>
      <c r="AC8" s="36">
        <v>3.0740505220308334</v>
      </c>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row>
    <row r="9" spans="1:80">
      <c r="A9" s="35">
        <v>1918</v>
      </c>
      <c r="B9" s="36">
        <v>1.1709744092598406</v>
      </c>
      <c r="C9" s="36">
        <v>1.3309121101185684</v>
      </c>
      <c r="D9" s="36">
        <v>1.3754502119340586</v>
      </c>
      <c r="E9" s="36">
        <v>1.2312132626727985</v>
      </c>
      <c r="F9" s="36">
        <v>0.78492115644044014</v>
      </c>
      <c r="G9" s="36">
        <v>0.40816533851084852</v>
      </c>
      <c r="I9" s="36">
        <v>0.7264476347687463</v>
      </c>
      <c r="J9" s="36">
        <v>1.2781263529214988</v>
      </c>
      <c r="K9" s="36">
        <v>1.8828257281146454</v>
      </c>
      <c r="L9" s="36">
        <v>1.7589979150848611</v>
      </c>
      <c r="M9" s="36">
        <v>0.99849954525174989</v>
      </c>
      <c r="N9" s="36">
        <v>0.40816533851084852</v>
      </c>
      <c r="O9" s="36"/>
      <c r="P9" s="35">
        <v>1918</v>
      </c>
      <c r="Q9" s="36">
        <v>1.6856788152729951</v>
      </c>
      <c r="R9" s="36">
        <v>2.0175491570108628</v>
      </c>
      <c r="S9" s="36">
        <v>2.403576579531272</v>
      </c>
      <c r="T9" s="36">
        <v>2.3283757309182023</v>
      </c>
      <c r="U9" s="36">
        <v>1.8441232511160923</v>
      </c>
      <c r="V9" s="36">
        <v>1.6129113192056475</v>
      </c>
      <c r="W9" s="118"/>
      <c r="X9" s="36">
        <v>0.80651305030105003</v>
      </c>
      <c r="Y9" s="36">
        <v>1.592569179558762</v>
      </c>
      <c r="Z9" s="36">
        <v>2.6682204936194815</v>
      </c>
      <c r="AA9" s="36">
        <v>2.897683068632757</v>
      </c>
      <c r="AB9" s="36">
        <v>1.9772561963742412</v>
      </c>
      <c r="AC9" s="36">
        <v>1.6129113192056475</v>
      </c>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row>
    <row r="10" spans="1:80">
      <c r="A10" s="35">
        <v>1919</v>
      </c>
      <c r="B10" s="36">
        <v>3.0697381310249465</v>
      </c>
      <c r="C10" s="36">
        <v>3.5825763713724776</v>
      </c>
      <c r="D10" s="36">
        <v>3.721122789739876</v>
      </c>
      <c r="E10" s="36">
        <v>3.4384979974217593</v>
      </c>
      <c r="F10" s="36">
        <v>2.84318870163521</v>
      </c>
      <c r="G10" s="36">
        <v>2.0287185709873348</v>
      </c>
      <c r="I10" s="36">
        <v>1.5614185167312358</v>
      </c>
      <c r="J10" s="36">
        <v>3.4184956428243609</v>
      </c>
      <c r="K10" s="36">
        <v>4.6606867610073683</v>
      </c>
      <c r="L10" s="36">
        <v>4.0946627747078832</v>
      </c>
      <c r="M10" s="36">
        <v>3.264910748003218</v>
      </c>
      <c r="N10" s="36">
        <v>2.0287185709873348</v>
      </c>
      <c r="O10" s="36"/>
      <c r="P10" s="35">
        <v>1919</v>
      </c>
      <c r="Q10" s="36">
        <v>4.5317401988958599</v>
      </c>
      <c r="R10" s="36">
        <v>5.5198602381378397</v>
      </c>
      <c r="S10" s="36">
        <v>6.6721590792748762</v>
      </c>
      <c r="T10" s="36">
        <v>6.7152687000976643</v>
      </c>
      <c r="U10" s="36">
        <v>6.7806791741258223</v>
      </c>
      <c r="V10" s="36">
        <v>7.6493244848138398</v>
      </c>
      <c r="W10" s="118"/>
      <c r="X10" s="36">
        <v>1.7319047650687136</v>
      </c>
      <c r="Y10" s="36">
        <v>4.2369099083783741</v>
      </c>
      <c r="Z10" s="36">
        <v>6.5277365080571839</v>
      </c>
      <c r="AA10" s="36">
        <v>6.6430963619655525</v>
      </c>
      <c r="AB10" s="36">
        <v>6.3233691374034322</v>
      </c>
      <c r="AC10" s="36">
        <v>7.6493244848138398</v>
      </c>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row>
    <row r="11" spans="1:80">
      <c r="A11" s="35">
        <v>1920</v>
      </c>
      <c r="B11" s="36">
        <v>3.4736053015242727</v>
      </c>
      <c r="C11" s="36">
        <v>3.9262294254450727</v>
      </c>
      <c r="D11" s="36">
        <v>3.4487737942133356</v>
      </c>
      <c r="E11" s="36">
        <v>2.7612312516206301</v>
      </c>
      <c r="F11" s="36">
        <v>1.5180758896171178</v>
      </c>
      <c r="G11" s="36">
        <v>0.61554410330700637</v>
      </c>
      <c r="I11" s="36">
        <v>2.2840718946216416</v>
      </c>
      <c r="J11" s="36">
        <v>4.4513371843335827</v>
      </c>
      <c r="K11" s="36">
        <v>5.5356046029548951</v>
      </c>
      <c r="L11" s="36">
        <v>3.928250843333803</v>
      </c>
      <c r="M11" s="36">
        <v>1.9205028594407347</v>
      </c>
      <c r="N11" s="36">
        <v>0.61554410330700637</v>
      </c>
      <c r="O11" s="36"/>
      <c r="P11" s="35">
        <v>1920</v>
      </c>
      <c r="Q11" s="36">
        <v>4.7031894029916668</v>
      </c>
      <c r="R11" s="36">
        <v>5.5619390895937819</v>
      </c>
      <c r="S11" s="36">
        <v>5.6194660831326972</v>
      </c>
      <c r="T11" s="36">
        <v>4.9229035652120334</v>
      </c>
      <c r="U11" s="36">
        <v>3.3492450838363248</v>
      </c>
      <c r="V11" s="36">
        <v>2.4175334592660671</v>
      </c>
      <c r="W11" s="118"/>
      <c r="X11" s="36">
        <v>2.531433243441318</v>
      </c>
      <c r="Y11" s="36">
        <v>5.5029329552010253</v>
      </c>
      <c r="Z11" s="36">
        <v>7.7247445827822769</v>
      </c>
      <c r="AA11" s="36">
        <v>6.380003056313436</v>
      </c>
      <c r="AB11" s="36">
        <v>3.7686290894567374</v>
      </c>
      <c r="AC11" s="36">
        <v>2.4175334592660671</v>
      </c>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row>
    <row r="12" spans="1:80">
      <c r="A12" s="35">
        <v>1921</v>
      </c>
      <c r="B12" s="36">
        <v>1.5107917744770674</v>
      </c>
      <c r="C12" s="36">
        <v>1.8329893489058584</v>
      </c>
      <c r="D12" s="36">
        <v>1.9090691576185725</v>
      </c>
      <c r="E12" s="36">
        <v>1.6915041881379256</v>
      </c>
      <c r="F12" s="36">
        <v>1.1677144203299965</v>
      </c>
      <c r="G12" s="36">
        <v>0.39515770996770561</v>
      </c>
      <c r="I12" s="36">
        <v>0.71052856878621218</v>
      </c>
      <c r="J12" s="36">
        <v>1.7543037791844847</v>
      </c>
      <c r="K12" s="36">
        <v>2.5547271109152709</v>
      </c>
      <c r="L12" s="36">
        <v>2.1758440028732635</v>
      </c>
      <c r="M12" s="36">
        <v>1.4975336355772142</v>
      </c>
      <c r="N12" s="36">
        <v>0.39515770996770561</v>
      </c>
      <c r="O12" s="36"/>
      <c r="P12" s="35">
        <v>1921</v>
      </c>
      <c r="Q12" s="36">
        <v>2.1250287356058544</v>
      </c>
      <c r="R12" s="36">
        <v>2.6868771085441923</v>
      </c>
      <c r="S12" s="36">
        <v>3.2101444859436952</v>
      </c>
      <c r="T12" s="36">
        <v>3.0754484196634913</v>
      </c>
      <c r="U12" s="36">
        <v>2.5323109966309714</v>
      </c>
      <c r="V12" s="36">
        <v>1.5621124169094804</v>
      </c>
      <c r="W12" s="118"/>
      <c r="X12" s="36">
        <v>0.78885340656029623</v>
      </c>
      <c r="Y12" s="36">
        <v>2.1833042766216386</v>
      </c>
      <c r="Z12" s="36">
        <v>3.6100839611578852</v>
      </c>
      <c r="AA12" s="36">
        <v>3.5745555037502874</v>
      </c>
      <c r="AB12" s="36">
        <v>2.9508768970762342</v>
      </c>
      <c r="AC12" s="36">
        <v>1.5621124169094804</v>
      </c>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row>
    <row r="13" spans="1:80">
      <c r="A13" s="35">
        <v>1922</v>
      </c>
      <c r="B13" s="36">
        <v>2.7177357246305371</v>
      </c>
      <c r="C13" s="36">
        <v>3.3528227483888009</v>
      </c>
      <c r="D13" s="36">
        <v>4.2175300232911095</v>
      </c>
      <c r="E13" s="36">
        <v>4.398647984795681</v>
      </c>
      <c r="F13" s="36">
        <v>4.8977412719464599</v>
      </c>
      <c r="G13" s="36">
        <v>5.8466751793122507</v>
      </c>
      <c r="I13" s="36">
        <v>1.0198827183401584</v>
      </c>
      <c r="J13" s="36">
        <v>2.3800655488486311</v>
      </c>
      <c r="K13" s="36">
        <v>3.6405952691664618</v>
      </c>
      <c r="L13" s="36">
        <v>3.8974876828224256</v>
      </c>
      <c r="M13" s="36">
        <v>4.4324237143885883</v>
      </c>
      <c r="N13" s="36">
        <v>5.8466751793122507</v>
      </c>
      <c r="O13" s="36"/>
      <c r="P13" s="35">
        <v>1922</v>
      </c>
      <c r="Q13" s="36">
        <v>4.4799288464111795</v>
      </c>
      <c r="R13" s="36">
        <v>5.7739476591948291</v>
      </c>
      <c r="S13" s="36">
        <v>8.4076473069396673</v>
      </c>
      <c r="T13" s="36">
        <v>9.4144178455690408</v>
      </c>
      <c r="U13" s="36">
        <v>12.398517796039307</v>
      </c>
      <c r="V13" s="36">
        <v>19.896797376227219</v>
      </c>
      <c r="W13" s="118"/>
      <c r="X13" s="36">
        <v>1.1319203248470098</v>
      </c>
      <c r="Y13" s="36">
        <v>2.9574844191177916</v>
      </c>
      <c r="Z13" s="36">
        <v>5.1209504925092402</v>
      </c>
      <c r="AA13" s="36">
        <v>6.3313049184646495</v>
      </c>
      <c r="AB13" s="36">
        <v>8.4885968490222705</v>
      </c>
      <c r="AC13" s="36">
        <v>19.896797376227219</v>
      </c>
      <c r="AD13" s="118"/>
      <c r="AE13" s="118"/>
      <c r="AF13" s="118"/>
      <c r="AG13" s="118"/>
      <c r="AH13" s="118"/>
      <c r="AI13" s="118"/>
      <c r="AJ13" s="118"/>
      <c r="AK13" s="118"/>
      <c r="AL13" s="118"/>
      <c r="AM13" s="118"/>
      <c r="AN13" s="118"/>
      <c r="AO13" s="118"/>
      <c r="AP13" s="118"/>
      <c r="AQ13" s="118"/>
      <c r="AR13" s="118"/>
      <c r="AS13" s="118"/>
      <c r="AT13" s="118"/>
      <c r="AU13" s="118"/>
      <c r="AV13" s="118"/>
      <c r="AW13" s="118"/>
      <c r="AX13" s="118"/>
      <c r="AY13" s="118"/>
      <c r="AZ13" s="118"/>
      <c r="BA13" s="118"/>
      <c r="BB13" s="118"/>
      <c r="BC13" s="118"/>
      <c r="BD13" s="118"/>
      <c r="BE13" s="118"/>
      <c r="BF13" s="118"/>
      <c r="BG13" s="118"/>
      <c r="BH13" s="118"/>
      <c r="BI13" s="118"/>
      <c r="BJ13" s="118"/>
      <c r="BK13" s="118"/>
      <c r="BL13" s="118"/>
      <c r="BM13" s="118"/>
      <c r="BN13" s="118"/>
      <c r="BO13" s="118"/>
      <c r="BP13" s="118"/>
      <c r="BQ13" s="118"/>
      <c r="BR13" s="118"/>
      <c r="BS13" s="118"/>
      <c r="BT13" s="118"/>
      <c r="BU13" s="118"/>
      <c r="BV13" s="118"/>
      <c r="BW13" s="118"/>
      <c r="BX13" s="118"/>
      <c r="BY13" s="118"/>
      <c r="BZ13" s="118"/>
      <c r="CA13" s="118"/>
      <c r="CB13" s="118"/>
    </row>
    <row r="14" spans="1:80">
      <c r="A14" s="35">
        <v>1923</v>
      </c>
      <c r="B14" s="36">
        <v>3.1134063633710634</v>
      </c>
      <c r="C14" s="36">
        <v>3.4356913877031525</v>
      </c>
      <c r="D14" s="36">
        <v>4.0680411890372943</v>
      </c>
      <c r="E14" s="36">
        <v>4.2594938140776417</v>
      </c>
      <c r="F14" s="36">
        <v>4.793459313790069</v>
      </c>
      <c r="G14" s="36">
        <v>6.1787124948275123</v>
      </c>
      <c r="I14" s="36">
        <v>2.3025407926125863</v>
      </c>
      <c r="J14" s="36">
        <v>2.7471744425541385</v>
      </c>
      <c r="K14" s="36">
        <v>3.4721430113600471</v>
      </c>
      <c r="L14" s="36">
        <v>3.7489290883931674</v>
      </c>
      <c r="M14" s="36">
        <v>4.1327070424153556</v>
      </c>
      <c r="N14" s="36">
        <v>6.1787124948275123</v>
      </c>
      <c r="O14" s="36"/>
      <c r="P14" s="35">
        <v>1923</v>
      </c>
      <c r="Q14" s="36">
        <v>4.8675427234270439</v>
      </c>
      <c r="R14" s="36">
        <v>5.8196582181921688</v>
      </c>
      <c r="S14" s="36">
        <v>8.1519921575099819</v>
      </c>
      <c r="T14" s="36">
        <v>9.1758333727511054</v>
      </c>
      <c r="U14" s="36">
        <v>12.305365463287275</v>
      </c>
      <c r="V14" s="36">
        <v>20.850055100323686</v>
      </c>
      <c r="W14" s="118"/>
      <c r="X14" s="36">
        <v>2.5518500597260405</v>
      </c>
      <c r="Y14" s="36">
        <v>3.41054465044544</v>
      </c>
      <c r="Z14" s="36">
        <v>4.8874756684342966</v>
      </c>
      <c r="AA14" s="36">
        <v>6.0958621153026655</v>
      </c>
      <c r="AB14" s="36">
        <v>7.9373852073816158</v>
      </c>
      <c r="AC14" s="36">
        <v>20.850055100323686</v>
      </c>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18"/>
      <c r="BC14" s="118"/>
      <c r="BD14" s="118"/>
      <c r="BE14" s="118"/>
      <c r="BF14" s="118"/>
      <c r="BG14" s="118"/>
      <c r="BH14" s="118"/>
      <c r="BI14" s="118"/>
      <c r="BJ14" s="118"/>
      <c r="BK14" s="118"/>
      <c r="BL14" s="118"/>
      <c r="BM14" s="118"/>
      <c r="BN14" s="118"/>
      <c r="BO14" s="118"/>
      <c r="BP14" s="118"/>
      <c r="BQ14" s="118"/>
      <c r="BR14" s="118"/>
      <c r="BS14" s="118"/>
      <c r="BT14" s="118"/>
      <c r="BU14" s="118"/>
      <c r="BV14" s="118"/>
      <c r="BW14" s="118"/>
      <c r="BX14" s="118"/>
      <c r="BY14" s="118"/>
      <c r="BZ14" s="118"/>
      <c r="CA14" s="118"/>
      <c r="CB14" s="118"/>
    </row>
    <row r="15" spans="1:80">
      <c r="A15" s="35">
        <v>1924</v>
      </c>
      <c r="B15" s="36">
        <v>3.7776050835994068</v>
      </c>
      <c r="C15" s="36">
        <v>4.3438961177886828</v>
      </c>
      <c r="D15" s="36">
        <v>5.728059641260848</v>
      </c>
      <c r="E15" s="36">
        <v>5.9969849883478838</v>
      </c>
      <c r="F15" s="36">
        <v>6.5466231331173841</v>
      </c>
      <c r="G15" s="36">
        <v>7.0395787867124406</v>
      </c>
      <c r="I15" s="36">
        <v>2.3279261207616972</v>
      </c>
      <c r="J15" s="36">
        <v>2.7494887773160661</v>
      </c>
      <c r="K15" s="36">
        <v>4.86143424580015</v>
      </c>
      <c r="L15" s="36">
        <v>5.4529760822896804</v>
      </c>
      <c r="M15" s="36">
        <v>6.3050519401310288</v>
      </c>
      <c r="N15" s="36">
        <v>7.0395787867124406</v>
      </c>
      <c r="O15" s="36"/>
      <c r="P15" s="35">
        <v>1924</v>
      </c>
      <c r="Q15" s="36">
        <v>6.0332184727295033</v>
      </c>
      <c r="R15" s="36">
        <v>7.4202721088225836</v>
      </c>
      <c r="S15" s="36">
        <v>11.039667738096178</v>
      </c>
      <c r="T15" s="36">
        <v>12.311324371167251</v>
      </c>
      <c r="U15" s="36">
        <v>15.762669200464929</v>
      </c>
      <c r="V15" s="36">
        <v>23.248521238797572</v>
      </c>
      <c r="W15" s="118"/>
      <c r="X15" s="36">
        <v>2.57991141953213</v>
      </c>
      <c r="Y15" s="36">
        <v>3.4133982213895302</v>
      </c>
      <c r="Z15" s="36">
        <v>6.8031640594079184</v>
      </c>
      <c r="AA15" s="36">
        <v>8.7694945116443517</v>
      </c>
      <c r="AB15" s="36">
        <v>11.862186838837939</v>
      </c>
      <c r="AC15" s="36">
        <v>23.248521238797572</v>
      </c>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18"/>
      <c r="BC15" s="118"/>
      <c r="BD15" s="118"/>
      <c r="BE15" s="118"/>
      <c r="BF15" s="118"/>
      <c r="BG15" s="118"/>
      <c r="BH15" s="118"/>
      <c r="BI15" s="118"/>
      <c r="BJ15" s="118"/>
      <c r="BK15" s="118"/>
      <c r="BL15" s="118"/>
      <c r="BM15" s="118"/>
      <c r="BN15" s="118"/>
      <c r="BO15" s="118"/>
      <c r="BP15" s="118"/>
      <c r="BQ15" s="118"/>
      <c r="BR15" s="118"/>
      <c r="BS15" s="118"/>
      <c r="BT15" s="118"/>
      <c r="BU15" s="118"/>
      <c r="BV15" s="118"/>
      <c r="BW15" s="118"/>
      <c r="BX15" s="118"/>
      <c r="BY15" s="118"/>
      <c r="BZ15" s="118"/>
      <c r="CA15" s="118"/>
      <c r="CB15" s="118"/>
    </row>
    <row r="16" spans="1:80">
      <c r="A16" s="35">
        <v>1925</v>
      </c>
      <c r="B16" s="36">
        <v>6.3792135489502328</v>
      </c>
      <c r="C16" s="36">
        <v>7.7555482728378546</v>
      </c>
      <c r="D16" s="36">
        <v>10.71477621340502</v>
      </c>
      <c r="E16" s="36">
        <v>11.617508420159755</v>
      </c>
      <c r="F16" s="36">
        <v>13.483038131924921</v>
      </c>
      <c r="G16" s="36">
        <v>15.815992258666929</v>
      </c>
      <c r="I16" s="36">
        <v>2.336198497966457</v>
      </c>
      <c r="J16" s="36">
        <v>3.986647581821638</v>
      </c>
      <c r="K16" s="36">
        <v>7.6961357882980765</v>
      </c>
      <c r="L16" s="36">
        <v>9.6426817610680615</v>
      </c>
      <c r="M16" s="36">
        <v>12.188099634531842</v>
      </c>
      <c r="N16" s="36">
        <v>15.815992258666929</v>
      </c>
      <c r="O16" s="36"/>
      <c r="P16" s="35">
        <v>1925</v>
      </c>
      <c r="Q16" s="36">
        <v>11.062907641846992</v>
      </c>
      <c r="R16" s="36">
        <v>13.609844130131615</v>
      </c>
      <c r="S16" s="36">
        <v>20.389304788298841</v>
      </c>
      <c r="T16" s="36">
        <v>23.083047924310844</v>
      </c>
      <c r="U16" s="36">
        <v>29.953910234312215</v>
      </c>
      <c r="V16" s="36">
        <v>42.905959388494516</v>
      </c>
      <c r="W16" s="118"/>
      <c r="X16" s="36">
        <v>2.5890555004390881</v>
      </c>
      <c r="Y16" s="36">
        <v>4.9341328552377464</v>
      </c>
      <c r="Z16" s="36">
        <v>10.643423003204578</v>
      </c>
      <c r="AA16" s="36">
        <v>15.100413082981067</v>
      </c>
      <c r="AB16" s="36">
        <v>21.727972350429773</v>
      </c>
      <c r="AC16" s="36">
        <v>42.905959388494516</v>
      </c>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row>
    <row r="17" spans="1:80">
      <c r="A17" s="35">
        <v>1926</v>
      </c>
      <c r="B17" s="36">
        <v>5.0746743777855876</v>
      </c>
      <c r="C17" s="36">
        <v>5.9886539736889883</v>
      </c>
      <c r="D17" s="36">
        <v>7.9922297755209701</v>
      </c>
      <c r="E17" s="36">
        <v>8.7690196043038657</v>
      </c>
      <c r="F17" s="36">
        <v>10.534447582497988</v>
      </c>
      <c r="G17" s="36">
        <v>12.926053972816343</v>
      </c>
      <c r="I17" s="36">
        <v>2.3264087882066522</v>
      </c>
      <c r="J17" s="36">
        <v>3.4188454540266733</v>
      </c>
      <c r="K17" s="36">
        <v>5.3949855701415723</v>
      </c>
      <c r="L17" s="36">
        <v>6.8233874940159573</v>
      </c>
      <c r="M17" s="36">
        <v>9.1355687253287403</v>
      </c>
      <c r="N17" s="36">
        <v>12.926053972816343</v>
      </c>
      <c r="O17" s="36"/>
      <c r="P17" s="35">
        <v>1926</v>
      </c>
      <c r="Q17" s="36">
        <v>9.0251178713419229</v>
      </c>
      <c r="R17" s="36">
        <v>10.861108771218561</v>
      </c>
      <c r="S17" s="36">
        <v>16.102843313324382</v>
      </c>
      <c r="T17" s="36">
        <v>18.506783317420172</v>
      </c>
      <c r="U17" s="36">
        <v>24.900212084612928</v>
      </c>
      <c r="V17" s="36">
        <v>37.256737786777002</v>
      </c>
      <c r="W17" s="118"/>
      <c r="X17" s="36">
        <v>2.5782341795037773</v>
      </c>
      <c r="Y17" s="36">
        <v>4.2373397928137724</v>
      </c>
      <c r="Z17" s="36">
        <v>7.5329501403126091</v>
      </c>
      <c r="AA17" s="36">
        <v>10.877503035502794</v>
      </c>
      <c r="AB17" s="36">
        <v>16.741688950778357</v>
      </c>
      <c r="AC17" s="36">
        <v>37.256737786777002</v>
      </c>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row>
    <row r="18" spans="1:80">
      <c r="A18" s="35">
        <v>1927</v>
      </c>
      <c r="B18" s="36">
        <v>5.9768452147326601</v>
      </c>
      <c r="C18" s="36">
        <v>6.9881321594294148</v>
      </c>
      <c r="D18" s="36">
        <v>9.3116892902519073</v>
      </c>
      <c r="E18" s="36">
        <v>10.336641251278367</v>
      </c>
      <c r="F18" s="36">
        <v>12.496765580530671</v>
      </c>
      <c r="G18" s="36">
        <v>14.320860301993115</v>
      </c>
      <c r="I18" s="36">
        <v>2.8328967448312747</v>
      </c>
      <c r="J18" s="36">
        <v>3.8696730789655129</v>
      </c>
      <c r="K18" s="36">
        <v>5.7587137780000024</v>
      </c>
      <c r="L18" s="36">
        <v>7.8590565658895946</v>
      </c>
      <c r="M18" s="36">
        <v>11.393138947796301</v>
      </c>
      <c r="N18" s="36">
        <v>14.320860301993115</v>
      </c>
      <c r="O18" s="36"/>
      <c r="P18" s="35">
        <v>1927</v>
      </c>
      <c r="Q18" s="36">
        <v>10.57682501281667</v>
      </c>
      <c r="R18" s="36">
        <v>12.661129347402332</v>
      </c>
      <c r="S18" s="36">
        <v>18.543250802927869</v>
      </c>
      <c r="T18" s="36">
        <v>21.348596364967531</v>
      </c>
      <c r="U18" s="36">
        <v>28.412532367748817</v>
      </c>
      <c r="V18" s="36">
        <v>40.068835386824361</v>
      </c>
      <c r="W18" s="118"/>
      <c r="X18" s="36">
        <v>3.1377863556426648</v>
      </c>
      <c r="Y18" s="36">
        <v>4.7907448081759112</v>
      </c>
      <c r="Z18" s="36">
        <v>8.0285868247197918</v>
      </c>
      <c r="AA18" s="36">
        <v>12.44631878724244</v>
      </c>
      <c r="AB18" s="36">
        <v>20.45572834272248</v>
      </c>
      <c r="AC18" s="36">
        <v>40.068835386824361</v>
      </c>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row>
    <row r="19" spans="1:80">
      <c r="A19" s="35">
        <v>1928</v>
      </c>
      <c r="B19" s="36">
        <v>8.549547999878321</v>
      </c>
      <c r="C19" s="36">
        <v>10.278828491761773</v>
      </c>
      <c r="D19" s="36">
        <v>14.699700430551015</v>
      </c>
      <c r="E19" s="36">
        <v>16.398111951159262</v>
      </c>
      <c r="F19" s="36">
        <v>19.456552105888886</v>
      </c>
      <c r="G19" s="36">
        <v>20.691757898675206</v>
      </c>
      <c r="I19" s="36">
        <v>2.7956139986397295</v>
      </c>
      <c r="J19" s="36">
        <v>3.8414355026832627</v>
      </c>
      <c r="K19" s="36">
        <v>8.3100226149926204</v>
      </c>
      <c r="L19" s="36">
        <v>12.500583228427375</v>
      </c>
      <c r="M19" s="36">
        <v>18.63347538788134</v>
      </c>
      <c r="N19" s="36">
        <v>20.691757898675206</v>
      </c>
      <c r="O19" s="36"/>
      <c r="P19" s="35">
        <v>1928</v>
      </c>
      <c r="Q19" s="36">
        <v>15.3549366198902</v>
      </c>
      <c r="R19" s="36">
        <v>18.657482116256716</v>
      </c>
      <c r="S19" s="36">
        <v>27.755385153966433</v>
      </c>
      <c r="T19" s="36">
        <v>31.569324795600672</v>
      </c>
      <c r="U19" s="36">
        <v>39.969990991627149</v>
      </c>
      <c r="V19" s="36">
        <v>51.067031822467577</v>
      </c>
      <c r="W19" s="118"/>
      <c r="X19" s="36">
        <v>3.0966189415314789</v>
      </c>
      <c r="Y19" s="36">
        <v>4.7561185715151053</v>
      </c>
      <c r="Z19" s="36">
        <v>11.463205878183649</v>
      </c>
      <c r="AA19" s="36">
        <v>19.231597481184547</v>
      </c>
      <c r="AB19" s="36">
        <v>31.413520217557057</v>
      </c>
      <c r="AC19" s="36">
        <v>51.067031822467577</v>
      </c>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18"/>
      <c r="BC19" s="118"/>
      <c r="BD19" s="118"/>
      <c r="BE19" s="118"/>
      <c r="BF19" s="118"/>
      <c r="BG19" s="118"/>
      <c r="BH19" s="118"/>
      <c r="BI19" s="118"/>
      <c r="BJ19" s="118"/>
      <c r="BK19" s="118"/>
      <c r="BL19" s="118"/>
      <c r="BM19" s="118"/>
      <c r="BN19" s="118"/>
      <c r="BO19" s="118"/>
      <c r="BP19" s="118"/>
      <c r="BQ19" s="118"/>
      <c r="BR19" s="118"/>
      <c r="BS19" s="118"/>
      <c r="BT19" s="118"/>
      <c r="BU19" s="118"/>
      <c r="BV19" s="118"/>
      <c r="BW19" s="118"/>
      <c r="BX19" s="118"/>
      <c r="BY19" s="118"/>
      <c r="BZ19" s="118"/>
      <c r="CA19" s="118"/>
      <c r="CB19" s="118"/>
    </row>
    <row r="20" spans="1:80">
      <c r="A20" s="35">
        <v>1929</v>
      </c>
      <c r="B20" s="36">
        <v>7.6398952264507161</v>
      </c>
      <c r="C20" s="36">
        <v>9.1841638366873575</v>
      </c>
      <c r="D20" s="36">
        <v>13.470513888635484</v>
      </c>
      <c r="E20" s="36">
        <v>15.188973477045728</v>
      </c>
      <c r="F20" s="36">
        <v>19.361351728739873</v>
      </c>
      <c r="G20" s="36">
        <v>22.71057420485003</v>
      </c>
      <c r="I20" s="36">
        <v>2.525287922540278</v>
      </c>
      <c r="J20" s="36">
        <v>3.144245372838224</v>
      </c>
      <c r="K20" s="36">
        <v>7.1082677402464611</v>
      </c>
      <c r="L20" s="36">
        <v>9.7916366617566943</v>
      </c>
      <c r="M20" s="36">
        <v>17.019918051722602</v>
      </c>
      <c r="N20" s="36">
        <v>22.71057420485003</v>
      </c>
      <c r="O20" s="36"/>
      <c r="P20" s="35">
        <v>1929</v>
      </c>
      <c r="Q20" s="36">
        <v>14.192090311064685</v>
      </c>
      <c r="R20" s="36">
        <v>17.411224804020446</v>
      </c>
      <c r="S20" s="36">
        <v>26.562513179642725</v>
      </c>
      <c r="T20" s="36">
        <v>30.52659816767671</v>
      </c>
      <c r="U20" s="36">
        <v>40.493386163605216</v>
      </c>
      <c r="V20" s="36">
        <v>54.030432453047766</v>
      </c>
      <c r="W20" s="118"/>
      <c r="X20" s="36">
        <v>2.79802456101043</v>
      </c>
      <c r="Y20" s="36">
        <v>3.8996530508953988</v>
      </c>
      <c r="Z20" s="36">
        <v>9.8544618298272955</v>
      </c>
      <c r="AA20" s="36">
        <v>15.319382269178782</v>
      </c>
      <c r="AB20" s="36">
        <v>29.088924919943679</v>
      </c>
      <c r="AC20" s="36">
        <v>54.030432453047766</v>
      </c>
      <c r="AD20" s="118"/>
      <c r="AE20" s="118"/>
      <c r="AF20" s="118"/>
      <c r="AG20" s="118"/>
      <c r="AH20" s="118"/>
      <c r="AI20" s="118"/>
      <c r="AJ20" s="118"/>
      <c r="AK20" s="118"/>
      <c r="AL20" s="118"/>
      <c r="AM20" s="118"/>
      <c r="AN20" s="118"/>
      <c r="AO20" s="118"/>
      <c r="AP20" s="118"/>
      <c r="AQ20" s="118"/>
      <c r="AR20" s="118"/>
      <c r="AS20" s="118"/>
      <c r="AT20" s="118"/>
      <c r="AU20" s="118"/>
      <c r="AV20" s="118"/>
      <c r="AW20" s="118"/>
      <c r="AX20" s="118"/>
      <c r="AY20" s="118"/>
      <c r="AZ20" s="118"/>
      <c r="BA20" s="118"/>
      <c r="BB20" s="118"/>
      <c r="BC20" s="118"/>
      <c r="BD20" s="118"/>
      <c r="BE20" s="118"/>
      <c r="BF20" s="118"/>
      <c r="BG20" s="118"/>
      <c r="BH20" s="118"/>
      <c r="BI20" s="118"/>
      <c r="BJ20" s="118"/>
      <c r="BK20" s="118"/>
      <c r="BL20" s="118"/>
      <c r="BM20" s="118"/>
      <c r="BN20" s="118"/>
      <c r="BO20" s="118"/>
      <c r="BP20" s="118"/>
      <c r="BQ20" s="118"/>
      <c r="BR20" s="118"/>
      <c r="BS20" s="118"/>
      <c r="BT20" s="118"/>
      <c r="BU20" s="118"/>
      <c r="BV20" s="118"/>
      <c r="BW20" s="118"/>
      <c r="BX20" s="118"/>
      <c r="BY20" s="118"/>
      <c r="BZ20" s="118"/>
      <c r="CA20" s="118"/>
      <c r="CB20" s="118"/>
    </row>
    <row r="21" spans="1:80">
      <c r="A21" s="35">
        <v>1930</v>
      </c>
      <c r="B21" s="36">
        <v>2.9321489579389195</v>
      </c>
      <c r="C21" s="36">
        <v>3.4224933235248476</v>
      </c>
      <c r="D21" s="36">
        <v>4.2516394553902748</v>
      </c>
      <c r="E21" s="36">
        <v>4.7367341554620674</v>
      </c>
      <c r="F21" s="36">
        <v>6.0870167734878597</v>
      </c>
      <c r="G21" s="36">
        <v>8.0066751424421998</v>
      </c>
      <c r="I21" s="36">
        <v>1.6225979194929914</v>
      </c>
      <c r="J21" s="36">
        <v>2.4827586022825541</v>
      </c>
      <c r="K21" s="36">
        <v>2.715944446674861</v>
      </c>
      <c r="L21" s="36">
        <v>3.2564545571092496</v>
      </c>
      <c r="M21" s="36">
        <v>4.905806527169446</v>
      </c>
      <c r="N21" s="36">
        <v>8.0066751424421998</v>
      </c>
      <c r="O21" s="36"/>
      <c r="P21" s="35">
        <v>1930</v>
      </c>
      <c r="Q21" s="36">
        <v>5.3547181303774529</v>
      </c>
      <c r="R21" s="36">
        <v>6.341008727321193</v>
      </c>
      <c r="S21" s="36">
        <v>9.3474594361235646</v>
      </c>
      <c r="T21" s="36">
        <v>11.025243682035974</v>
      </c>
      <c r="U21" s="36">
        <v>15.975770739421126</v>
      </c>
      <c r="V21" s="36">
        <v>25.823813903776244</v>
      </c>
      <c r="W21" s="118"/>
      <c r="X21" s="36">
        <v>1.7996420267605973</v>
      </c>
      <c r="Y21" s="36">
        <v>3.0843042953001585</v>
      </c>
      <c r="Z21" s="36">
        <v>3.8352789047802847</v>
      </c>
      <c r="AA21" s="36">
        <v>5.3121001763351012</v>
      </c>
      <c r="AB21" s="36">
        <v>9.352783586671908</v>
      </c>
      <c r="AC21" s="36">
        <v>25.823813903776244</v>
      </c>
      <c r="AD21" s="118"/>
      <c r="AE21" s="118"/>
      <c r="AF21" s="118"/>
      <c r="AG21" s="118"/>
      <c r="AH21" s="118"/>
      <c r="AI21" s="118"/>
      <c r="AJ21" s="118"/>
      <c r="AK21" s="118"/>
      <c r="AL21" s="118"/>
      <c r="AM21" s="118"/>
      <c r="AN21" s="118"/>
      <c r="AO21" s="118"/>
      <c r="AP21" s="118"/>
      <c r="AQ21" s="118"/>
      <c r="AR21" s="118"/>
      <c r="AS21" s="118"/>
      <c r="AT21" s="118"/>
      <c r="AU21" s="118"/>
      <c r="AV21" s="118"/>
      <c r="AW21" s="118"/>
      <c r="AX21" s="118"/>
      <c r="AY21" s="118"/>
      <c r="AZ21" s="118"/>
      <c r="BA21" s="118"/>
      <c r="BB21" s="118"/>
      <c r="BC21" s="118"/>
      <c r="BD21" s="118"/>
      <c r="BE21" s="118"/>
      <c r="BF21" s="118"/>
      <c r="BG21" s="118"/>
      <c r="BH21" s="118"/>
      <c r="BI21" s="118"/>
      <c r="BJ21" s="118"/>
      <c r="BK21" s="118"/>
      <c r="BL21" s="118"/>
      <c r="BM21" s="118"/>
      <c r="BN21" s="118"/>
      <c r="BO21" s="118"/>
      <c r="BP21" s="118"/>
      <c r="BQ21" s="118"/>
      <c r="BR21" s="118"/>
      <c r="BS21" s="118"/>
      <c r="BT21" s="118"/>
      <c r="BU21" s="118"/>
      <c r="BV21" s="118"/>
      <c r="BW21" s="118"/>
      <c r="BX21" s="118"/>
      <c r="BY21" s="118"/>
      <c r="BZ21" s="118"/>
      <c r="CA21" s="118"/>
      <c r="CB21" s="118"/>
    </row>
    <row r="22" spans="1:80">
      <c r="A22" s="35">
        <v>1931</v>
      </c>
      <c r="B22" s="36">
        <v>1.0733396483765261</v>
      </c>
      <c r="C22" s="36">
        <v>1.345878068048366</v>
      </c>
      <c r="D22" s="36">
        <v>1.8809401897553835</v>
      </c>
      <c r="E22" s="36">
        <v>2.115094611776227</v>
      </c>
      <c r="F22" s="36">
        <v>2.7217089103547436</v>
      </c>
      <c r="G22" s="36">
        <v>3.741568843989787</v>
      </c>
      <c r="I22" s="36">
        <v>0.43643361192930158</v>
      </c>
      <c r="J22" s="36">
        <v>0.82122058506119633</v>
      </c>
      <c r="K22" s="36">
        <v>1.2028703325899726</v>
      </c>
      <c r="L22" s="36">
        <v>1.4979656126703145</v>
      </c>
      <c r="M22" s="36">
        <v>2.1242868073730667</v>
      </c>
      <c r="N22" s="36">
        <v>3.741568843989787</v>
      </c>
      <c r="O22" s="36"/>
      <c r="P22" s="35">
        <v>1931</v>
      </c>
      <c r="Q22" s="36">
        <v>2.2416601314631794</v>
      </c>
      <c r="R22" s="36">
        <v>2.5790702951759621</v>
      </c>
      <c r="S22" s="36">
        <v>4.2699079997278133</v>
      </c>
      <c r="T22" s="36">
        <v>5.1404917019663436</v>
      </c>
      <c r="U22" s="36">
        <v>7.7089827266909259</v>
      </c>
      <c r="V22" s="36">
        <v>13.455891089860854</v>
      </c>
      <c r="W22" s="118"/>
      <c r="X22" s="36">
        <v>0.48469119599995669</v>
      </c>
      <c r="Y22" s="36">
        <v>1.0244225391341513</v>
      </c>
      <c r="Z22" s="36">
        <v>1.7095730691587356</v>
      </c>
      <c r="AA22" s="36">
        <v>2.4719236436813152</v>
      </c>
      <c r="AB22" s="36">
        <v>4.1601990550590546</v>
      </c>
      <c r="AC22" s="36">
        <v>13.455891089860854</v>
      </c>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row>
    <row r="23" spans="1:80">
      <c r="A23" s="35">
        <v>1932</v>
      </c>
      <c r="B23" s="36">
        <v>0.48449983551174175</v>
      </c>
      <c r="C23" s="36">
        <v>0.57465748929861882</v>
      </c>
      <c r="D23" s="36">
        <v>0.89465028805724811</v>
      </c>
      <c r="E23" s="36">
        <v>1.0922028955886485</v>
      </c>
      <c r="F23" s="36">
        <v>1.3543592402917137</v>
      </c>
      <c r="G23" s="36">
        <v>1.4715265208894497</v>
      </c>
      <c r="I23" s="36">
        <v>0.26951892303404212</v>
      </c>
      <c r="J23" s="36">
        <v>0.28343222113904615</v>
      </c>
      <c r="K23" s="36">
        <v>0.30944087501693834</v>
      </c>
      <c r="L23" s="36">
        <v>0.81726554335415103</v>
      </c>
      <c r="M23" s="36">
        <v>1.2973983191507183</v>
      </c>
      <c r="N23" s="36">
        <v>1.4715265208894497</v>
      </c>
      <c r="O23" s="36"/>
      <c r="P23" s="35">
        <v>1932</v>
      </c>
      <c r="Q23" s="36">
        <v>0.70600563398530092</v>
      </c>
      <c r="R23" s="36">
        <v>0.88410858146744187</v>
      </c>
      <c r="S23" s="36">
        <v>1.9803044658845275</v>
      </c>
      <c r="T23" s="36">
        <v>2.501005076138743</v>
      </c>
      <c r="U23" s="36">
        <v>3.5866008943127334</v>
      </c>
      <c r="V23" s="36">
        <v>5.6372454002221302</v>
      </c>
      <c r="W23" s="118"/>
      <c r="X23" s="36">
        <v>0.29937581731797352</v>
      </c>
      <c r="Y23" s="36">
        <v>0.35403941098224401</v>
      </c>
      <c r="Z23" s="36">
        <v>0.44147292244954445</v>
      </c>
      <c r="AA23" s="36">
        <v>1.3547280883421444</v>
      </c>
      <c r="AB23" s="36">
        <v>2.5615629634693975</v>
      </c>
      <c r="AC23" s="36">
        <v>5.6372454002221302</v>
      </c>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18"/>
      <c r="BC23" s="118"/>
      <c r="BD23" s="118"/>
      <c r="BE23" s="118"/>
      <c r="BF23" s="118"/>
      <c r="BG23" s="118"/>
      <c r="BH23" s="118"/>
      <c r="BI23" s="118"/>
      <c r="BJ23" s="118"/>
      <c r="BK23" s="118"/>
      <c r="BL23" s="118"/>
      <c r="BM23" s="118"/>
      <c r="BN23" s="118"/>
      <c r="BO23" s="118"/>
      <c r="BP23" s="118"/>
      <c r="BQ23" s="118"/>
      <c r="BR23" s="118"/>
      <c r="BS23" s="118"/>
      <c r="BT23" s="118"/>
      <c r="BU23" s="118"/>
      <c r="BV23" s="118"/>
      <c r="BW23" s="118"/>
      <c r="BX23" s="118"/>
      <c r="BY23" s="118"/>
      <c r="BZ23" s="118"/>
      <c r="CA23" s="118"/>
      <c r="CB23" s="118"/>
    </row>
    <row r="24" spans="1:80">
      <c r="A24" s="35">
        <v>1933</v>
      </c>
      <c r="B24" s="36">
        <v>1.9667371147126864</v>
      </c>
      <c r="C24" s="36">
        <v>2.483577238374115</v>
      </c>
      <c r="D24" s="36">
        <v>3.6230063642351076</v>
      </c>
      <c r="E24" s="36">
        <v>4.1893768262362752</v>
      </c>
      <c r="F24" s="36">
        <v>5.3335980331228665</v>
      </c>
      <c r="G24" s="36">
        <v>6.1692312847553445</v>
      </c>
      <c r="I24" s="36">
        <v>0.60196522666010921</v>
      </c>
      <c r="J24" s="36">
        <v>1.383557028730185</v>
      </c>
      <c r="K24" s="36">
        <v>1.912271023881762</v>
      </c>
      <c r="L24" s="36">
        <v>2.9486469199895313</v>
      </c>
      <c r="M24" s="36">
        <v>4.901756201702864</v>
      </c>
      <c r="N24" s="36">
        <v>6.1692312847553445</v>
      </c>
      <c r="O24" s="36"/>
      <c r="P24" s="35">
        <v>1933</v>
      </c>
      <c r="Q24" s="36">
        <v>3.3540218938535458</v>
      </c>
      <c r="R24" s="36">
        <v>4.4046074363585355</v>
      </c>
      <c r="S24" s="36">
        <v>7.7592700035995641</v>
      </c>
      <c r="T24" s="36">
        <v>9.3778906475030404</v>
      </c>
      <c r="U24" s="36">
        <v>13.416707845326329</v>
      </c>
      <c r="V24" s="36">
        <v>20.823057420531402</v>
      </c>
      <c r="W24" s="118"/>
      <c r="X24" s="36">
        <v>0.66840319020246508</v>
      </c>
      <c r="Y24" s="36">
        <v>1.7234849366676381</v>
      </c>
      <c r="Z24" s="36">
        <v>2.709609288424113</v>
      </c>
      <c r="AA24" s="36">
        <v>4.819668201334312</v>
      </c>
      <c r="AB24" s="36">
        <v>9.3454225728649778</v>
      </c>
      <c r="AC24" s="36">
        <v>20.823057420531402</v>
      </c>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c r="BC24" s="118"/>
      <c r="BD24" s="118"/>
      <c r="BE24" s="118"/>
      <c r="BF24" s="118"/>
      <c r="BG24" s="118"/>
      <c r="BH24" s="118"/>
      <c r="BI24" s="118"/>
      <c r="BJ24" s="118"/>
      <c r="BK24" s="118"/>
      <c r="BL24" s="118"/>
      <c r="BM24" s="118"/>
      <c r="BN24" s="118"/>
      <c r="BO24" s="118"/>
      <c r="BP24" s="118"/>
      <c r="BQ24" s="118"/>
      <c r="BR24" s="118"/>
      <c r="BS24" s="118"/>
      <c r="BT24" s="118"/>
      <c r="BU24" s="118"/>
      <c r="BV24" s="118"/>
      <c r="BW24" s="118"/>
      <c r="BX24" s="118"/>
      <c r="BY24" s="118"/>
      <c r="BZ24" s="118"/>
      <c r="CA24" s="118"/>
      <c r="CB24" s="118"/>
    </row>
    <row r="25" spans="1:80">
      <c r="A25" s="35">
        <v>1934</v>
      </c>
      <c r="B25" s="36">
        <v>1.0648911951494477</v>
      </c>
      <c r="C25" s="36">
        <v>1.3603531345734836</v>
      </c>
      <c r="D25" s="36">
        <v>1.8454414908476107</v>
      </c>
      <c r="E25" s="36">
        <v>2.0577923334061285</v>
      </c>
      <c r="F25" s="36">
        <v>2.1843255338172574</v>
      </c>
      <c r="G25" s="36">
        <v>1.6396316225176493</v>
      </c>
      <c r="I25" s="36">
        <v>0.25423092762395499</v>
      </c>
      <c r="J25" s="36">
        <v>0.90660506504225369</v>
      </c>
      <c r="K25" s="36">
        <v>1.2250915934713216</v>
      </c>
      <c r="L25" s="36">
        <v>1.9340924574224168</v>
      </c>
      <c r="M25" s="36">
        <v>2.4504125723433239</v>
      </c>
      <c r="N25" s="36">
        <v>1.6396316225176493</v>
      </c>
      <c r="O25" s="36"/>
      <c r="P25" s="35">
        <v>1934</v>
      </c>
      <c r="Q25" s="36">
        <v>1.7250337122506949</v>
      </c>
      <c r="R25" s="36">
        <v>2.2414386048560728</v>
      </c>
      <c r="S25" s="36">
        <v>3.41040690682674</v>
      </c>
      <c r="T25" s="36">
        <v>3.9643156212253712</v>
      </c>
      <c r="U25" s="36">
        <v>4.7200149306375128</v>
      </c>
      <c r="V25" s="36">
        <v>4.4593578678761512</v>
      </c>
      <c r="W25" s="118"/>
      <c r="X25" s="36">
        <v>0.28263848723726687</v>
      </c>
      <c r="Y25" s="36">
        <v>1.1345420582734844</v>
      </c>
      <c r="Z25" s="36">
        <v>1.7501308478161741</v>
      </c>
      <c r="AA25" s="36">
        <v>3.213129945051624</v>
      </c>
      <c r="AB25" s="36">
        <v>4.8532552341167641</v>
      </c>
      <c r="AC25" s="36">
        <v>4.4593578678761512</v>
      </c>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c r="BC25" s="118"/>
      <c r="BD25" s="118"/>
      <c r="BE25" s="118"/>
      <c r="BF25" s="118"/>
      <c r="BG25" s="118"/>
      <c r="BH25" s="118"/>
      <c r="BI25" s="118"/>
      <c r="BJ25" s="118"/>
      <c r="BK25" s="118"/>
      <c r="BL25" s="118"/>
      <c r="BM25" s="118"/>
      <c r="BN25" s="118"/>
      <c r="BO25" s="118"/>
      <c r="BP25" s="118"/>
      <c r="BQ25" s="118"/>
      <c r="BR25" s="118"/>
      <c r="BS25" s="118"/>
      <c r="BT25" s="118"/>
      <c r="BU25" s="118"/>
      <c r="BV25" s="118"/>
      <c r="BW25" s="118"/>
      <c r="BX25" s="118"/>
      <c r="BY25" s="118"/>
      <c r="BZ25" s="118"/>
      <c r="CA25" s="118"/>
      <c r="CB25" s="118"/>
    </row>
    <row r="26" spans="1:80">
      <c r="A26" s="35">
        <v>1935</v>
      </c>
      <c r="B26" s="36">
        <v>2.3549897645412128</v>
      </c>
      <c r="C26" s="36">
        <v>3.1109316923383248</v>
      </c>
      <c r="D26" s="36">
        <v>4.095562321215076</v>
      </c>
      <c r="E26" s="36">
        <v>4.5023227755370936</v>
      </c>
      <c r="F26" s="36">
        <v>4.7617894939163357</v>
      </c>
      <c r="G26" s="36">
        <v>3.4595799867351738</v>
      </c>
      <c r="I26" s="36">
        <v>0.41357564157070431</v>
      </c>
      <c r="J26" s="36">
        <v>2.0882575035268354</v>
      </c>
      <c r="K26" s="36">
        <v>2.8756965819569049</v>
      </c>
      <c r="L26" s="36">
        <v>4.2448579958134376</v>
      </c>
      <c r="M26" s="36">
        <v>5.4067436742690269</v>
      </c>
      <c r="N26" s="36">
        <v>3.4595799867351738</v>
      </c>
      <c r="O26" s="36"/>
      <c r="P26" s="35">
        <v>1935</v>
      </c>
      <c r="Q26" s="36">
        <v>3.8516103273571138</v>
      </c>
      <c r="R26" s="36">
        <v>5.1342427581238566</v>
      </c>
      <c r="S26" s="36">
        <v>7.490159937782205</v>
      </c>
      <c r="T26" s="36">
        <v>8.5722004443812594</v>
      </c>
      <c r="U26" s="36">
        <v>10.082926599425758</v>
      </c>
      <c r="V26" s="36">
        <v>9.1189638366554941</v>
      </c>
      <c r="W26" s="118"/>
      <c r="X26" s="36">
        <v>0.45995121200655331</v>
      </c>
      <c r="Y26" s="36">
        <v>2.6171534924316089</v>
      </c>
      <c r="Z26" s="36">
        <v>4.1081379742241504</v>
      </c>
      <c r="AA26" s="36">
        <v>7.0250626706083601</v>
      </c>
      <c r="AB26" s="36">
        <v>10.58457501256207</v>
      </c>
      <c r="AC26" s="36">
        <v>9.1189638366554941</v>
      </c>
      <c r="AD26" s="118"/>
      <c r="AE26" s="118"/>
      <c r="AF26" s="118"/>
      <c r="AG26" s="118"/>
      <c r="AH26" s="118"/>
      <c r="AI26" s="118"/>
      <c r="AJ26" s="118"/>
      <c r="AK26" s="118"/>
      <c r="AL26" s="118"/>
      <c r="AM26" s="118"/>
      <c r="AN26" s="118"/>
      <c r="AO26" s="118"/>
      <c r="AP26" s="118"/>
      <c r="AQ26" s="118"/>
      <c r="AR26" s="118"/>
      <c r="AS26" s="118"/>
      <c r="AT26" s="118"/>
      <c r="AU26" s="118"/>
      <c r="AV26" s="118"/>
      <c r="AW26" s="118"/>
      <c r="AX26" s="118"/>
      <c r="AY26" s="118"/>
      <c r="AZ26" s="118"/>
      <c r="BA26" s="118"/>
      <c r="BB26" s="118"/>
      <c r="BC26" s="118"/>
      <c r="BD26" s="118"/>
      <c r="BE26" s="118"/>
      <c r="BF26" s="118"/>
      <c r="BG26" s="118"/>
      <c r="BH26" s="118"/>
      <c r="BI26" s="118"/>
      <c r="BJ26" s="118"/>
      <c r="BK26" s="118"/>
      <c r="BL26" s="118"/>
      <c r="BM26" s="118"/>
      <c r="BN26" s="118"/>
      <c r="BO26" s="118"/>
      <c r="BP26" s="118"/>
      <c r="BQ26" s="118"/>
      <c r="BR26" s="118"/>
      <c r="BS26" s="118"/>
      <c r="BT26" s="118"/>
      <c r="BU26" s="118"/>
      <c r="BV26" s="118"/>
      <c r="BW26" s="118"/>
      <c r="BX26" s="118"/>
      <c r="BY26" s="118"/>
      <c r="BZ26" s="118"/>
      <c r="CA26" s="118"/>
      <c r="CB26" s="118"/>
    </row>
    <row r="27" spans="1:80">
      <c r="A27" s="35">
        <v>1936</v>
      </c>
      <c r="B27" s="36">
        <v>4.3341604095950448</v>
      </c>
      <c r="C27" s="36">
        <v>5.1717545766929991</v>
      </c>
      <c r="D27" s="36">
        <v>6.3260596635644761</v>
      </c>
      <c r="E27" s="36">
        <v>6.728091878902454</v>
      </c>
      <c r="F27" s="36">
        <v>6.721490777333698</v>
      </c>
      <c r="G27" s="36">
        <v>4.3816785981392874</v>
      </c>
      <c r="I27" s="36">
        <v>2.001532482004019</v>
      </c>
      <c r="J27" s="36">
        <v>3.7792127917403779</v>
      </c>
      <c r="K27" s="36">
        <v>5.0440552355499655</v>
      </c>
      <c r="L27" s="36">
        <v>6.7346977426321644</v>
      </c>
      <c r="M27" s="36">
        <v>7.852707660333488</v>
      </c>
      <c r="N27" s="36">
        <v>4.3816785981392874</v>
      </c>
      <c r="O27" s="36"/>
      <c r="P27" s="35">
        <v>1936</v>
      </c>
      <c r="Q27" s="36">
        <v>6.8218463162633425</v>
      </c>
      <c r="R27" s="36">
        <v>8.4053236207308792</v>
      </c>
      <c r="S27" s="36">
        <v>11.317233396990003</v>
      </c>
      <c r="T27" s="36">
        <v>12.543055814584516</v>
      </c>
      <c r="U27" s="36">
        <v>13.934281111695263</v>
      </c>
      <c r="V27" s="36">
        <v>11.371803491159719</v>
      </c>
      <c r="W27" s="118"/>
      <c r="X27" s="36">
        <v>2.233860857932084</v>
      </c>
      <c r="Y27" s="36">
        <v>4.7464382398143625</v>
      </c>
      <c r="Z27" s="36">
        <v>7.2057931936428092</v>
      </c>
      <c r="AA27" s="36">
        <v>11.099905391415282</v>
      </c>
      <c r="AB27" s="36">
        <v>15.227118868725965</v>
      </c>
      <c r="AC27" s="36">
        <v>11.371803491159719</v>
      </c>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row>
    <row r="28" spans="1:80">
      <c r="A28" s="35">
        <v>1937</v>
      </c>
      <c r="B28" s="36">
        <v>1.6456310090230648</v>
      </c>
      <c r="C28" s="36">
        <v>1.8745538746610371</v>
      </c>
      <c r="D28" s="36">
        <v>2.494979047541654</v>
      </c>
      <c r="E28" s="36">
        <v>2.5314659112561149</v>
      </c>
      <c r="F28" s="36">
        <v>2.3535529475042569</v>
      </c>
      <c r="G28" s="36">
        <v>1.7056968487196371</v>
      </c>
      <c r="I28" s="36">
        <v>1.0403388055337943</v>
      </c>
      <c r="J28" s="36">
        <v>1.1816848060106104</v>
      </c>
      <c r="K28" s="36">
        <v>2.3825488504732721</v>
      </c>
      <c r="L28" s="36">
        <v>2.7061053698974535</v>
      </c>
      <c r="M28" s="36">
        <v>2.6654535682890863</v>
      </c>
      <c r="N28" s="36">
        <v>1.7056968487196371</v>
      </c>
      <c r="O28" s="36"/>
      <c r="P28" s="35">
        <v>1937</v>
      </c>
      <c r="Q28" s="36">
        <v>2.5422293186229967</v>
      </c>
      <c r="R28" s="36">
        <v>3.0551667296902405</v>
      </c>
      <c r="S28" s="36">
        <v>4.4445049802200698</v>
      </c>
      <c r="T28" s="36">
        <v>4.7742347386595307</v>
      </c>
      <c r="U28" s="36">
        <v>5.060064426945158</v>
      </c>
      <c r="V28" s="36">
        <v>4.6336852543611782</v>
      </c>
      <c r="W28" s="118"/>
      <c r="X28" s="36">
        <v>1.158610556197802</v>
      </c>
      <c r="Y28" s="36">
        <v>1.47929107725033</v>
      </c>
      <c r="Z28" s="36">
        <v>3.4036412149618167</v>
      </c>
      <c r="AA28" s="36">
        <v>4.4899252650454597</v>
      </c>
      <c r="AB28" s="36">
        <v>5.2746695890672717</v>
      </c>
      <c r="AC28" s="36">
        <v>4.6336852543611782</v>
      </c>
      <c r="AD28" s="118"/>
      <c r="AE28" s="118"/>
      <c r="AF28" s="118"/>
      <c r="AG28" s="118"/>
      <c r="AH28" s="118"/>
      <c r="AI28" s="118"/>
      <c r="AJ28" s="118"/>
      <c r="AK28" s="118"/>
      <c r="AL28" s="118"/>
      <c r="AM28" s="118"/>
      <c r="AN28" s="118"/>
      <c r="AO28" s="118"/>
      <c r="AP28" s="118"/>
      <c r="AQ28" s="118"/>
      <c r="AR28" s="118"/>
      <c r="AS28" s="118"/>
      <c r="AT28" s="118"/>
      <c r="AU28" s="118"/>
      <c r="AV28" s="118"/>
      <c r="AW28" s="118"/>
      <c r="AX28" s="118"/>
      <c r="AY28" s="118"/>
      <c r="AZ28" s="118"/>
      <c r="BA28" s="118"/>
      <c r="BB28" s="118"/>
      <c r="BC28" s="118"/>
      <c r="BD28" s="118"/>
      <c r="BE28" s="118"/>
      <c r="BF28" s="118"/>
      <c r="BG28" s="118"/>
      <c r="BH28" s="118"/>
      <c r="BI28" s="118"/>
      <c r="BJ28" s="118"/>
      <c r="BK28" s="118"/>
      <c r="BL28" s="118"/>
      <c r="BM28" s="118"/>
      <c r="BN28" s="118"/>
      <c r="BO28" s="118"/>
      <c r="BP28" s="118"/>
      <c r="BQ28" s="118"/>
      <c r="BR28" s="118"/>
      <c r="BS28" s="118"/>
      <c r="BT28" s="118"/>
      <c r="BU28" s="118"/>
      <c r="BV28" s="118"/>
      <c r="BW28" s="118"/>
      <c r="BX28" s="118"/>
      <c r="BY28" s="118"/>
      <c r="BZ28" s="118"/>
      <c r="CA28" s="118"/>
      <c r="CB28" s="118"/>
    </row>
    <row r="29" spans="1:80">
      <c r="A29" s="35">
        <v>1938</v>
      </c>
      <c r="B29" s="36">
        <v>1.9747265944232577</v>
      </c>
      <c r="C29" s="36">
        <v>2.421322037831009</v>
      </c>
      <c r="D29" s="36">
        <v>3.6026481591647253</v>
      </c>
      <c r="E29" s="36">
        <v>4.0483483762866319</v>
      </c>
      <c r="F29" s="36">
        <v>5.3599789280312118</v>
      </c>
      <c r="G29" s="36">
        <v>8.771390105939215</v>
      </c>
      <c r="I29" s="36">
        <v>0.90687791309818888</v>
      </c>
      <c r="J29" s="36">
        <v>1.2680291088115376</v>
      </c>
      <c r="K29" s="36">
        <v>2.3488211304774915</v>
      </c>
      <c r="L29" s="36">
        <v>2.8216736093200083</v>
      </c>
      <c r="M29" s="36">
        <v>3.6390345142309877</v>
      </c>
      <c r="N29" s="36">
        <v>8.771390105939215</v>
      </c>
      <c r="O29" s="36"/>
      <c r="P29" s="35">
        <v>1938</v>
      </c>
      <c r="Q29" s="36">
        <v>3.4809047243540321</v>
      </c>
      <c r="R29" s="36">
        <v>4.4841373456207663</v>
      </c>
      <c r="S29" s="36">
        <v>7.3478643448833516</v>
      </c>
      <c r="T29" s="36">
        <v>8.6930726855740161</v>
      </c>
      <c r="U29" s="36">
        <v>12.688884598073345</v>
      </c>
      <c r="V29" s="36">
        <v>21.873801278981464</v>
      </c>
      <c r="W29" s="118"/>
      <c r="X29" s="36">
        <v>1.0106973894624192</v>
      </c>
      <c r="Y29" s="36">
        <v>1.5900770459632583</v>
      </c>
      <c r="Z29" s="36">
        <v>3.3667557679520206</v>
      </c>
      <c r="AA29" s="36">
        <v>4.7027893488666797</v>
      </c>
      <c r="AB29" s="36">
        <v>7.2254814755192722</v>
      </c>
      <c r="AC29" s="36">
        <v>21.873801278981464</v>
      </c>
      <c r="AD29" s="118"/>
      <c r="AE29" s="118"/>
      <c r="AF29" s="118"/>
      <c r="AG29" s="118"/>
      <c r="AH29" s="118"/>
      <c r="AI29" s="118"/>
      <c r="AJ29" s="118"/>
      <c r="AK29" s="118"/>
      <c r="AL29" s="118"/>
      <c r="AM29" s="118"/>
      <c r="AN29" s="118"/>
      <c r="AO29" s="118"/>
      <c r="AP29" s="118"/>
      <c r="AQ29" s="118"/>
      <c r="AR29" s="118"/>
      <c r="AS29" s="118"/>
      <c r="AT29" s="118"/>
      <c r="AU29" s="118"/>
      <c r="AV29" s="118"/>
      <c r="AW29" s="118"/>
      <c r="AX29" s="118"/>
      <c r="AY29" s="118"/>
      <c r="AZ29" s="118"/>
      <c r="BA29" s="118"/>
      <c r="BB29" s="118"/>
      <c r="BC29" s="118"/>
      <c r="BD29" s="118"/>
      <c r="BE29" s="118"/>
      <c r="BF29" s="118"/>
      <c r="BG29" s="118"/>
      <c r="BH29" s="118"/>
      <c r="BI29" s="118"/>
      <c r="BJ29" s="118"/>
      <c r="BK29" s="118"/>
      <c r="BL29" s="118"/>
      <c r="BM29" s="118"/>
      <c r="BN29" s="118"/>
      <c r="BO29" s="118"/>
      <c r="BP29" s="118"/>
      <c r="BQ29" s="118"/>
      <c r="BR29" s="118"/>
      <c r="BS29" s="118"/>
      <c r="BT29" s="118"/>
      <c r="BU29" s="118"/>
      <c r="BV29" s="118"/>
      <c r="BW29" s="118"/>
      <c r="BX29" s="118"/>
      <c r="BY29" s="118"/>
      <c r="BZ29" s="118"/>
      <c r="CA29" s="118"/>
      <c r="CB29" s="118"/>
    </row>
    <row r="30" spans="1:80">
      <c r="A30" s="35">
        <v>1939</v>
      </c>
      <c r="B30" s="36">
        <v>1.7923315716527559</v>
      </c>
      <c r="C30" s="36">
        <v>2.1423511570099971</v>
      </c>
      <c r="D30" s="36">
        <v>2.9365282107645165</v>
      </c>
      <c r="E30" s="36">
        <v>3.0888623302076872</v>
      </c>
      <c r="F30" s="36">
        <v>3.2649763026998322</v>
      </c>
      <c r="G30" s="36">
        <v>3.186188861265967</v>
      </c>
      <c r="I30" s="36">
        <v>0.9578762094059885</v>
      </c>
      <c r="J30" s="36">
        <v>1.3606977462163716</v>
      </c>
      <c r="K30" s="36">
        <v>2.504080995252195</v>
      </c>
      <c r="L30" s="36">
        <v>2.925978142438272</v>
      </c>
      <c r="M30" s="36">
        <v>3.3019133282601163</v>
      </c>
      <c r="N30" s="36">
        <v>3.186188861265967</v>
      </c>
      <c r="O30" s="36"/>
      <c r="P30" s="35">
        <v>1939</v>
      </c>
      <c r="Q30" s="36">
        <v>2.8335536989148418</v>
      </c>
      <c r="R30" s="36">
        <v>3.5578151995227612</v>
      </c>
      <c r="S30" s="36">
        <v>5.400689703978812</v>
      </c>
      <c r="T30" s="36">
        <v>6.0190006092618322</v>
      </c>
      <c r="U30" s="36">
        <v>7.2225595710900832</v>
      </c>
      <c r="V30" s="36">
        <v>8.5403714999267493</v>
      </c>
      <c r="W30" s="118"/>
      <c r="X30" s="36">
        <v>1.0677160319580339</v>
      </c>
      <c r="Y30" s="36">
        <v>1.7066778645800929</v>
      </c>
      <c r="Z30" s="36">
        <v>3.5901012852164804</v>
      </c>
      <c r="AA30" s="36">
        <v>4.8766302373971211</v>
      </c>
      <c r="AB30" s="36">
        <v>6.5605022369675838</v>
      </c>
      <c r="AC30" s="36">
        <v>8.5403714999267493</v>
      </c>
      <c r="AD30" s="118"/>
      <c r="AE30" s="118"/>
      <c r="AF30" s="118"/>
      <c r="AG30" s="118"/>
      <c r="AH30" s="118"/>
      <c r="AI30" s="118"/>
      <c r="AJ30" s="118"/>
      <c r="AK30" s="118"/>
      <c r="AL30" s="118"/>
      <c r="AM30" s="118"/>
      <c r="AN30" s="118"/>
      <c r="AO30" s="118"/>
      <c r="AP30" s="118"/>
      <c r="AQ30" s="118"/>
      <c r="AR30" s="118"/>
      <c r="AS30" s="118"/>
      <c r="AT30" s="118"/>
      <c r="AU30" s="118"/>
      <c r="AV30" s="118"/>
      <c r="AW30" s="118"/>
      <c r="AX30" s="118"/>
      <c r="AY30" s="118"/>
      <c r="AZ30" s="118"/>
      <c r="BA30" s="118"/>
      <c r="BB30" s="118"/>
      <c r="BC30" s="118"/>
      <c r="BD30" s="118"/>
      <c r="BE30" s="118"/>
      <c r="BF30" s="118"/>
      <c r="BG30" s="118"/>
      <c r="BH30" s="118"/>
      <c r="BI30" s="118"/>
      <c r="BJ30" s="118"/>
      <c r="BK30" s="118"/>
      <c r="BL30" s="118"/>
      <c r="BM30" s="118"/>
      <c r="BN30" s="118"/>
      <c r="BO30" s="118"/>
      <c r="BP30" s="118"/>
      <c r="BQ30" s="118"/>
      <c r="BR30" s="118"/>
      <c r="BS30" s="118"/>
      <c r="BT30" s="118"/>
      <c r="BU30" s="118"/>
      <c r="BV30" s="118"/>
      <c r="BW30" s="118"/>
      <c r="BX30" s="118"/>
      <c r="BY30" s="118"/>
      <c r="BZ30" s="118"/>
      <c r="CA30" s="118"/>
      <c r="CB30" s="118"/>
    </row>
    <row r="31" spans="1:80">
      <c r="A31" s="35">
        <v>1940</v>
      </c>
      <c r="B31" s="36">
        <v>1.5220632989359477</v>
      </c>
      <c r="C31" s="36">
        <v>1.8836086176669846</v>
      </c>
      <c r="D31" s="36">
        <v>2.5861695646182152</v>
      </c>
      <c r="E31" s="36">
        <v>2.7604923909414238</v>
      </c>
      <c r="F31" s="36">
        <v>3.0836433889671429</v>
      </c>
      <c r="G31" s="36">
        <v>3.8690152945616862</v>
      </c>
      <c r="I31" s="36">
        <v>0.65025209937195194</v>
      </c>
      <c r="J31" s="36">
        <v>1.1625390382227043</v>
      </c>
      <c r="K31" s="36">
        <v>2.0835567549942819</v>
      </c>
      <c r="L31" s="36">
        <v>2.4627773359957854</v>
      </c>
      <c r="M31" s="36">
        <v>2.7124976248539441</v>
      </c>
      <c r="N31" s="36">
        <v>3.8690152945616862</v>
      </c>
      <c r="O31" s="36"/>
      <c r="P31" s="35">
        <v>1940</v>
      </c>
      <c r="Q31" s="36">
        <v>2.4978459568081028</v>
      </c>
      <c r="R31" s="36">
        <v>3.2173741018083</v>
      </c>
      <c r="S31" s="36">
        <v>4.8989527493981058</v>
      </c>
      <c r="T31" s="36">
        <v>5.5420257518144638</v>
      </c>
      <c r="U31" s="36">
        <v>7.0567275862608998</v>
      </c>
      <c r="V31" s="36">
        <v>10.276598395611096</v>
      </c>
      <c r="W31" s="118"/>
      <c r="X31" s="36">
        <v>0.72407176324933142</v>
      </c>
      <c r="Y31" s="36">
        <v>1.4574095364804718</v>
      </c>
      <c r="Z31" s="36">
        <v>2.985395709129099</v>
      </c>
      <c r="AA31" s="36">
        <v>4.1046288933263089</v>
      </c>
      <c r="AB31" s="36">
        <v>5.3957234754846475</v>
      </c>
      <c r="AC31" s="36">
        <v>10.276598395611096</v>
      </c>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row>
    <row r="32" spans="1:80">
      <c r="A32" s="35">
        <v>1941</v>
      </c>
      <c r="B32" s="36">
        <v>1.5982479348060239</v>
      </c>
      <c r="C32" s="36">
        <v>2.0381103366375561</v>
      </c>
      <c r="D32" s="36">
        <v>2.6921304919548885</v>
      </c>
      <c r="E32" s="36">
        <v>2.9205039615150881</v>
      </c>
      <c r="F32" s="36">
        <v>3.7720853051229222</v>
      </c>
      <c r="G32" s="36">
        <v>5.6998669100137835</v>
      </c>
      <c r="I32" s="36">
        <v>0.47559721257787907</v>
      </c>
      <c r="J32" s="36">
        <v>1.32763879093919</v>
      </c>
      <c r="K32" s="36">
        <v>2.026404259570306</v>
      </c>
      <c r="L32" s="36">
        <v>2.1386610601046154</v>
      </c>
      <c r="M32" s="36">
        <v>2.8885409784862954</v>
      </c>
      <c r="N32" s="36">
        <v>5.6998669100137835</v>
      </c>
      <c r="O32" s="36"/>
      <c r="P32" s="35">
        <v>1941</v>
      </c>
      <c r="Q32" s="36">
        <v>2.7477905050560629</v>
      </c>
      <c r="R32" s="36">
        <v>3.5959174861945726</v>
      </c>
      <c r="S32" s="36">
        <v>5.3335968706581482</v>
      </c>
      <c r="T32" s="36">
        <v>6.1375011791125278</v>
      </c>
      <c r="U32" s="36">
        <v>8.8208586114488128</v>
      </c>
      <c r="V32" s="36">
        <v>14.780195302261937</v>
      </c>
      <c r="W32" s="118"/>
      <c r="X32" s="36">
        <v>0.52928042829665423</v>
      </c>
      <c r="Y32" s="36">
        <v>1.6650750341870155</v>
      </c>
      <c r="Z32" s="36">
        <v>2.903267791127027</v>
      </c>
      <c r="AA32" s="36">
        <v>3.5644351001743591</v>
      </c>
      <c r="AB32" s="36">
        <v>5.7438989818021495</v>
      </c>
      <c r="AC32" s="36">
        <v>14.780195302261937</v>
      </c>
      <c r="AD32" s="118"/>
      <c r="AE32" s="118"/>
      <c r="AF32" s="118"/>
      <c r="AG32" s="118"/>
      <c r="AH32" s="118"/>
      <c r="AI32" s="118"/>
      <c r="AJ32" s="118"/>
      <c r="AK32" s="118"/>
      <c r="AL32" s="118"/>
      <c r="AM32" s="118"/>
      <c r="AN32" s="118"/>
      <c r="AO32" s="118"/>
      <c r="AP32" s="118"/>
      <c r="AQ32" s="118"/>
      <c r="AR32" s="118"/>
      <c r="AS32" s="118"/>
      <c r="AT32" s="118"/>
      <c r="AU32" s="118"/>
      <c r="AV32" s="118"/>
      <c r="AW32" s="118"/>
      <c r="AX32" s="118"/>
      <c r="AY32" s="118"/>
      <c r="AZ32" s="118"/>
      <c r="BA32" s="118"/>
      <c r="BB32" s="118"/>
      <c r="BC32" s="118"/>
      <c r="BD32" s="118"/>
      <c r="BE32" s="118"/>
      <c r="BF32" s="118"/>
      <c r="BG32" s="118"/>
      <c r="BH32" s="118"/>
      <c r="BI32" s="118"/>
      <c r="BJ32" s="118"/>
      <c r="BK32" s="118"/>
      <c r="BL32" s="118"/>
      <c r="BM32" s="118"/>
      <c r="BN32" s="118"/>
      <c r="BO32" s="118"/>
      <c r="BP32" s="118"/>
      <c r="BQ32" s="118"/>
      <c r="BR32" s="118"/>
      <c r="BS32" s="118"/>
      <c r="BT32" s="118"/>
      <c r="BU32" s="118"/>
      <c r="BV32" s="118"/>
      <c r="BW32" s="118"/>
      <c r="BX32" s="118"/>
      <c r="BY32" s="118"/>
      <c r="BZ32" s="118"/>
      <c r="CA32" s="118"/>
      <c r="CB32" s="118"/>
    </row>
    <row r="33" spans="1:80">
      <c r="A33" s="35">
        <v>1942</v>
      </c>
      <c r="B33" s="36">
        <v>1.0606874925152745</v>
      </c>
      <c r="C33" s="36">
        <v>1.4357526058611736</v>
      </c>
      <c r="D33" s="36">
        <v>1.9145850337585524</v>
      </c>
      <c r="E33" s="36">
        <v>2.0229586148965932</v>
      </c>
      <c r="F33" s="36">
        <v>2.6764854105482918</v>
      </c>
      <c r="G33" s="36">
        <v>4.0352376530053107</v>
      </c>
      <c r="I33" s="36">
        <v>0.1369728571200706</v>
      </c>
      <c r="J33" s="36">
        <v>0.92420028066530191</v>
      </c>
      <c r="K33" s="36">
        <v>1.599113025194955</v>
      </c>
      <c r="L33" s="36">
        <v>1.4440272457339791</v>
      </c>
      <c r="M33" s="36">
        <v>2.0958396351090354</v>
      </c>
      <c r="N33" s="36">
        <v>4.0352376530053107</v>
      </c>
      <c r="O33" s="36"/>
      <c r="P33" s="35">
        <v>1942</v>
      </c>
      <c r="Q33" s="36">
        <v>1.8513701250380359</v>
      </c>
      <c r="R33" s="36">
        <v>2.527449355716112</v>
      </c>
      <c r="S33" s="36">
        <v>3.7882048179615251</v>
      </c>
      <c r="T33" s="36">
        <v>4.2868986576607808</v>
      </c>
      <c r="U33" s="36">
        <v>6.3340781514662501</v>
      </c>
      <c r="V33" s="36">
        <v>10.860421606475256</v>
      </c>
      <c r="W33" s="118"/>
      <c r="X33" s="36">
        <v>0.15228476960002502</v>
      </c>
      <c r="Y33" s="36">
        <v>1.1592680854187911</v>
      </c>
      <c r="Z33" s="36">
        <v>2.2949324829224627</v>
      </c>
      <c r="AA33" s="36">
        <v>2.4125183131817427</v>
      </c>
      <c r="AB33" s="36">
        <v>4.1916792702180707</v>
      </c>
      <c r="AC33" s="36">
        <v>10.860421606475256</v>
      </c>
      <c r="AD33" s="118"/>
      <c r="AE33" s="118"/>
      <c r="AF33" s="118"/>
      <c r="AG33" s="118"/>
      <c r="AH33" s="118"/>
      <c r="AI33" s="118"/>
      <c r="AJ33" s="118"/>
      <c r="AK33" s="118"/>
      <c r="AL33" s="118"/>
      <c r="AM33" s="118"/>
      <c r="AN33" s="118"/>
      <c r="AO33" s="118"/>
      <c r="AP33" s="118"/>
      <c r="AQ33" s="118"/>
      <c r="AR33" s="118"/>
      <c r="AS33" s="118"/>
      <c r="AT33" s="118"/>
      <c r="AU33" s="118"/>
      <c r="AV33" s="118"/>
      <c r="AW33" s="118"/>
      <c r="AX33" s="118"/>
      <c r="AY33" s="118"/>
      <c r="AZ33" s="118"/>
      <c r="BA33" s="118"/>
      <c r="BB33" s="118"/>
      <c r="BC33" s="118"/>
      <c r="BD33" s="118"/>
      <c r="BE33" s="118"/>
      <c r="BF33" s="118"/>
      <c r="BG33" s="118"/>
      <c r="BH33" s="118"/>
      <c r="BI33" s="118"/>
      <c r="BJ33" s="118"/>
      <c r="BK33" s="118"/>
      <c r="BL33" s="118"/>
      <c r="BM33" s="118"/>
      <c r="BN33" s="118"/>
      <c r="BO33" s="118"/>
      <c r="BP33" s="118"/>
      <c r="BQ33" s="118"/>
      <c r="BR33" s="118"/>
      <c r="BS33" s="118"/>
      <c r="BT33" s="118"/>
      <c r="BU33" s="118"/>
      <c r="BV33" s="118"/>
      <c r="BW33" s="118"/>
      <c r="BX33" s="118"/>
      <c r="BY33" s="118"/>
      <c r="BZ33" s="118"/>
      <c r="CA33" s="118"/>
      <c r="CB33" s="118"/>
    </row>
    <row r="34" spans="1:80">
      <c r="A34" s="35">
        <v>1943</v>
      </c>
      <c r="B34" s="36">
        <v>2.3422811447299297</v>
      </c>
      <c r="C34" s="36">
        <v>2.9388196021581221</v>
      </c>
      <c r="D34" s="36">
        <v>3.9049077881399001</v>
      </c>
      <c r="E34" s="36">
        <v>4.1047665159190991</v>
      </c>
      <c r="F34" s="36">
        <v>5.121445631901552</v>
      </c>
      <c r="G34" s="36">
        <v>7.0604661531657325</v>
      </c>
      <c r="I34" s="36">
        <v>0.88901614054007216</v>
      </c>
      <c r="J34" s="36">
        <v>1.9575501258532801</v>
      </c>
      <c r="K34" s="36">
        <v>3.3492897612247026</v>
      </c>
      <c r="L34" s="36">
        <v>3.2605664356727178</v>
      </c>
      <c r="M34" s="36">
        <v>4.4314215507259709</v>
      </c>
      <c r="N34" s="36">
        <v>7.0604661531657325</v>
      </c>
      <c r="O34" s="36"/>
      <c r="P34" s="35">
        <v>1943</v>
      </c>
      <c r="Q34" s="36">
        <v>3.8633383883155075</v>
      </c>
      <c r="R34" s="36">
        <v>5.0089193386541266</v>
      </c>
      <c r="S34" s="36">
        <v>7.4419631111727478</v>
      </c>
      <c r="T34" s="36">
        <v>8.3443813541243532</v>
      </c>
      <c r="U34" s="36">
        <v>11.64513178494013</v>
      </c>
      <c r="V34" s="36">
        <v>18.465551233992528</v>
      </c>
      <c r="W34" s="118"/>
      <c r="X34" s="36">
        <v>0.99171415567205579</v>
      </c>
      <c r="Y34" s="36">
        <v>2.4650330035654577</v>
      </c>
      <c r="Z34" s="36">
        <v>4.8309287451303495</v>
      </c>
      <c r="AA34" s="36">
        <v>5.4639701220972441</v>
      </c>
      <c r="AB34" s="36">
        <v>8.8628431014519435</v>
      </c>
      <c r="AC34" s="36">
        <v>18.465551233992528</v>
      </c>
      <c r="AD34" s="118"/>
      <c r="AE34" s="118"/>
      <c r="AF34" s="118"/>
      <c r="AG34" s="118"/>
      <c r="AH34" s="118"/>
      <c r="AI34" s="118"/>
      <c r="AJ34" s="118"/>
      <c r="AK34" s="118"/>
      <c r="AL34" s="118"/>
      <c r="AM34" s="118"/>
      <c r="AN34" s="118"/>
      <c r="AO34" s="118"/>
      <c r="AP34" s="118"/>
      <c r="AQ34" s="118"/>
      <c r="AR34" s="118"/>
      <c r="AS34" s="118"/>
      <c r="AT34" s="118"/>
      <c r="AU34" s="118"/>
      <c r="AV34" s="118"/>
      <c r="AW34" s="118"/>
      <c r="AX34" s="118"/>
      <c r="AY34" s="118"/>
      <c r="AZ34" s="118"/>
      <c r="BA34" s="118"/>
      <c r="BB34" s="118"/>
      <c r="BC34" s="118"/>
      <c r="BD34" s="118"/>
      <c r="BE34" s="118"/>
      <c r="BF34" s="118"/>
      <c r="BG34" s="118"/>
      <c r="BH34" s="118"/>
      <c r="BI34" s="118"/>
      <c r="BJ34" s="118"/>
      <c r="BK34" s="118"/>
      <c r="BL34" s="118"/>
      <c r="BM34" s="118"/>
      <c r="BN34" s="118"/>
      <c r="BO34" s="118"/>
      <c r="BP34" s="118"/>
      <c r="BQ34" s="118"/>
      <c r="BR34" s="118"/>
      <c r="BS34" s="118"/>
      <c r="BT34" s="118"/>
      <c r="BU34" s="118"/>
      <c r="BV34" s="118"/>
      <c r="BW34" s="118"/>
      <c r="BX34" s="118"/>
      <c r="BY34" s="118"/>
      <c r="BZ34" s="118"/>
      <c r="CA34" s="118"/>
      <c r="CB34" s="118"/>
    </row>
    <row r="35" spans="1:80">
      <c r="A35" s="35">
        <v>1944</v>
      </c>
      <c r="B35" s="36">
        <v>2.2925464595047096</v>
      </c>
      <c r="C35" s="36">
        <v>2.9418690010431461</v>
      </c>
      <c r="D35" s="36">
        <v>3.7871704924831491</v>
      </c>
      <c r="E35" s="36">
        <v>4.0882616569569254</v>
      </c>
      <c r="F35" s="36">
        <v>5.0972088225829175</v>
      </c>
      <c r="G35" s="36">
        <v>6.7633783322017749</v>
      </c>
      <c r="I35" s="36">
        <v>0.8179348391964586</v>
      </c>
      <c r="J35" s="36">
        <v>2.1342298552060659</v>
      </c>
      <c r="K35" s="36">
        <v>2.9982918005889587</v>
      </c>
      <c r="L35" s="36">
        <v>3.2882076445877022</v>
      </c>
      <c r="M35" s="36">
        <v>4.44059934009627</v>
      </c>
      <c r="N35" s="36">
        <v>6.7633783322017749</v>
      </c>
      <c r="O35" s="36"/>
      <c r="P35" s="35">
        <v>1944</v>
      </c>
      <c r="Q35" s="36">
        <v>3.7312038716248743</v>
      </c>
      <c r="R35" s="36">
        <v>4.9382574958642715</v>
      </c>
      <c r="S35" s="36">
        <v>7.2277204104286241</v>
      </c>
      <c r="T35" s="36">
        <v>8.2922638455732738</v>
      </c>
      <c r="U35" s="36">
        <v>11.626736962936443</v>
      </c>
      <c r="V35" s="36">
        <v>17.737785770734728</v>
      </c>
      <c r="W35" s="118"/>
      <c r="X35" s="36">
        <v>0.91213233160485219</v>
      </c>
      <c r="Y35" s="36">
        <v>2.6893108471321279</v>
      </c>
      <c r="Z35" s="36">
        <v>4.3202839204266024</v>
      </c>
      <c r="AA35" s="36">
        <v>5.5105457722028506</v>
      </c>
      <c r="AB35" s="36">
        <v>8.8811986801925382</v>
      </c>
      <c r="AC35" s="36">
        <v>17.737785770734728</v>
      </c>
      <c r="AD35" s="118"/>
      <c r="AE35" s="118"/>
      <c r="AF35" s="118"/>
      <c r="AG35" s="118"/>
      <c r="AH35" s="118"/>
      <c r="AI35" s="118"/>
      <c r="AJ35" s="118"/>
      <c r="AK35" s="118"/>
      <c r="AL35" s="118"/>
      <c r="AM35" s="118"/>
      <c r="AN35" s="118"/>
      <c r="AO35" s="118"/>
      <c r="AP35" s="118"/>
      <c r="AQ35" s="118"/>
      <c r="AR35" s="118"/>
      <c r="AS35" s="118"/>
      <c r="AT35" s="118"/>
      <c r="AU35" s="118"/>
      <c r="AV35" s="118"/>
      <c r="AW35" s="118"/>
      <c r="AX35" s="118"/>
      <c r="AY35" s="118"/>
      <c r="AZ35" s="118"/>
      <c r="BA35" s="118"/>
      <c r="BB35" s="118"/>
      <c r="BC35" s="118"/>
      <c r="BD35" s="118"/>
      <c r="BE35" s="118"/>
      <c r="BF35" s="118"/>
      <c r="BG35" s="118"/>
      <c r="BH35" s="118"/>
      <c r="BI35" s="118"/>
      <c r="BJ35" s="118"/>
      <c r="BK35" s="118"/>
      <c r="BL35" s="118"/>
      <c r="BM35" s="118"/>
      <c r="BN35" s="118"/>
      <c r="BO35" s="118"/>
      <c r="BP35" s="118"/>
      <c r="BQ35" s="118"/>
      <c r="BR35" s="118"/>
      <c r="BS35" s="118"/>
      <c r="BT35" s="118"/>
      <c r="BU35" s="118"/>
      <c r="BV35" s="118"/>
      <c r="BW35" s="118"/>
      <c r="BX35" s="118"/>
      <c r="BY35" s="118"/>
      <c r="BZ35" s="118"/>
      <c r="CA35" s="118"/>
      <c r="CB35" s="118"/>
    </row>
    <row r="36" spans="1:80">
      <c r="A36" s="35">
        <v>1945</v>
      </c>
      <c r="B36" s="36">
        <v>4.8237719174014346</v>
      </c>
      <c r="C36" s="36">
        <v>6.0677382520968557</v>
      </c>
      <c r="D36" s="36">
        <v>7.5915285048907792</v>
      </c>
      <c r="E36" s="36">
        <v>8.291207256545766</v>
      </c>
      <c r="F36" s="36">
        <v>10.492595222856071</v>
      </c>
      <c r="G36" s="36">
        <v>13.511259057261285</v>
      </c>
      <c r="I36" s="36">
        <v>1.7649780819823639</v>
      </c>
      <c r="J36" s="36">
        <v>4.5957350054110782</v>
      </c>
      <c r="K36" s="36">
        <v>5.8260695630813659</v>
      </c>
      <c r="L36" s="36">
        <v>6.6159046395440786</v>
      </c>
      <c r="M36" s="36">
        <v>9.4127966906097758</v>
      </c>
      <c r="N36" s="36">
        <v>13.511259057261285</v>
      </c>
      <c r="O36" s="36"/>
      <c r="P36" s="35">
        <v>1945</v>
      </c>
      <c r="Q36" s="36">
        <v>7.8879334917812001</v>
      </c>
      <c r="R36" s="36">
        <v>10.183543783804224</v>
      </c>
      <c r="S36" s="36">
        <v>14.439531921829781</v>
      </c>
      <c r="T36" s="36">
        <v>16.648342120975339</v>
      </c>
      <c r="U36" s="36">
        <v>23.230971497193543</v>
      </c>
      <c r="V36" s="36">
        <v>33.328434266813389</v>
      </c>
      <c r="W36" s="118"/>
      <c r="X36" s="36">
        <v>1.9765918300114964</v>
      </c>
      <c r="Y36" s="36">
        <v>5.8454085646189062</v>
      </c>
      <c r="Z36" s="36">
        <v>8.4638449456141895</v>
      </c>
      <c r="AA36" s="36">
        <v>11.149447198319656</v>
      </c>
      <c r="AB36" s="36">
        <v>18.825593381219552</v>
      </c>
      <c r="AC36" s="36">
        <v>33.328434266813389</v>
      </c>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row>
    <row r="37" spans="1:80">
      <c r="A37" s="35">
        <v>1946</v>
      </c>
      <c r="B37" s="36">
        <v>6.1615918052299996</v>
      </c>
      <c r="C37" s="36">
        <v>7.1075641351430603</v>
      </c>
      <c r="D37" s="36">
        <v>8.059682500389858</v>
      </c>
      <c r="E37" s="36">
        <v>8.667990272496553</v>
      </c>
      <c r="F37" s="36">
        <v>11.630444740387841</v>
      </c>
      <c r="G37" s="36">
        <v>16.680853904986076</v>
      </c>
      <c r="I37" s="36">
        <v>3.7342982728719929</v>
      </c>
      <c r="J37" s="36">
        <v>6.2217306029735653</v>
      </c>
      <c r="K37" s="36">
        <v>6.5798168336142151</v>
      </c>
      <c r="L37" s="36">
        <v>6.4480324636633828</v>
      </c>
      <c r="M37" s="36">
        <v>9.635214389667464</v>
      </c>
      <c r="N37" s="36">
        <v>16.680853904986076</v>
      </c>
      <c r="O37" s="36"/>
      <c r="P37" s="35">
        <v>1946</v>
      </c>
      <c r="Q37" s="36">
        <v>9.7098704587542954</v>
      </c>
      <c r="R37" s="36">
        <v>11.747754806859998</v>
      </c>
      <c r="S37" s="36">
        <v>15.592787468712162</v>
      </c>
      <c r="T37" s="36">
        <v>17.885151370336207</v>
      </c>
      <c r="U37" s="36">
        <v>26.232194660597457</v>
      </c>
      <c r="V37" s="36">
        <v>40.029181627342489</v>
      </c>
      <c r="W37" s="118"/>
      <c r="X37" s="36">
        <v>4.2192466384569283</v>
      </c>
      <c r="Y37" s="36">
        <v>7.962950757790904</v>
      </c>
      <c r="Z37" s="36">
        <v>9.5798342033180948</v>
      </c>
      <c r="AA37" s="36">
        <v>10.863467423799992</v>
      </c>
      <c r="AB37" s="36">
        <v>19.270428779334928</v>
      </c>
      <c r="AC37" s="36">
        <v>40.029181627342489</v>
      </c>
      <c r="AD37" s="118"/>
      <c r="AE37" s="118"/>
      <c r="AF37" s="118"/>
      <c r="AG37" s="118"/>
      <c r="AH37" s="118"/>
      <c r="AI37" s="118"/>
      <c r="AJ37" s="118"/>
      <c r="AK37" s="118"/>
      <c r="AL37" s="118"/>
      <c r="AM37" s="118"/>
      <c r="AN37" s="118"/>
      <c r="AO37" s="118"/>
      <c r="AP37" s="118"/>
      <c r="AQ37" s="118"/>
      <c r="AR37" s="118"/>
      <c r="AS37" s="118"/>
      <c r="AT37" s="118"/>
      <c r="AU37" s="118"/>
      <c r="AV37" s="118"/>
      <c r="AW37" s="118"/>
      <c r="AX37" s="118"/>
      <c r="AY37" s="118"/>
      <c r="AZ37" s="118"/>
      <c r="BA37" s="118"/>
      <c r="BB37" s="118"/>
      <c r="BC37" s="118"/>
      <c r="BD37" s="118"/>
      <c r="BE37" s="118"/>
      <c r="BF37" s="118"/>
      <c r="BG37" s="118"/>
      <c r="BH37" s="118"/>
      <c r="BI37" s="118"/>
      <c r="BJ37" s="118"/>
      <c r="BK37" s="118"/>
      <c r="BL37" s="118"/>
      <c r="BM37" s="118"/>
      <c r="BN37" s="118"/>
      <c r="BO37" s="118"/>
      <c r="BP37" s="118"/>
      <c r="BQ37" s="118"/>
      <c r="BR37" s="118"/>
      <c r="BS37" s="118"/>
      <c r="BT37" s="118"/>
      <c r="BU37" s="118"/>
      <c r="BV37" s="118"/>
      <c r="BW37" s="118"/>
      <c r="BX37" s="118"/>
      <c r="BY37" s="118"/>
      <c r="BZ37" s="118"/>
      <c r="CA37" s="118"/>
      <c r="CB37" s="118"/>
    </row>
    <row r="38" spans="1:80">
      <c r="A38" s="35">
        <v>1947</v>
      </c>
      <c r="B38" s="36">
        <v>3.8475420438392547</v>
      </c>
      <c r="C38" s="36">
        <v>4.564613170783911</v>
      </c>
      <c r="D38" s="36">
        <v>5.3855241653885688</v>
      </c>
      <c r="E38" s="36">
        <v>5.9745224718663135</v>
      </c>
      <c r="F38" s="36">
        <v>8.5628056674720501</v>
      </c>
      <c r="G38" s="36">
        <v>12.117888852409431</v>
      </c>
      <c r="I38" s="36">
        <v>2.0835765347308692</v>
      </c>
      <c r="J38" s="36">
        <v>3.8242287840214169</v>
      </c>
      <c r="K38" s="36">
        <v>3.9571119887084514</v>
      </c>
      <c r="L38" s="36">
        <v>4.0084149482176423</v>
      </c>
      <c r="M38" s="36">
        <v>7.1084034345128559</v>
      </c>
      <c r="N38" s="36">
        <v>12.117888852409431</v>
      </c>
      <c r="O38" s="36"/>
      <c r="P38" s="35">
        <v>1947</v>
      </c>
      <c r="Q38" s="36">
        <v>6.160679247631446</v>
      </c>
      <c r="R38" s="36">
        <v>7.6590066400092622</v>
      </c>
      <c r="S38" s="36">
        <v>10.648678142708658</v>
      </c>
      <c r="T38" s="36">
        <v>12.561508462440321</v>
      </c>
      <c r="U38" s="36">
        <v>19.555034730321093</v>
      </c>
      <c r="V38" s="36">
        <v>30.262868070421433</v>
      </c>
      <c r="W38" s="118"/>
      <c r="X38" s="36">
        <v>2.3367238967203048</v>
      </c>
      <c r="Y38" s="36">
        <v>4.849836800616993</v>
      </c>
      <c r="Z38" s="36">
        <v>5.7176612001043772</v>
      </c>
      <c r="AA38" s="36">
        <v>6.7256233959567977</v>
      </c>
      <c r="AB38" s="36">
        <v>14.216806869025712</v>
      </c>
      <c r="AC38" s="36">
        <v>30.262868070421433</v>
      </c>
      <c r="AD38" s="118"/>
      <c r="AE38" s="118"/>
      <c r="AF38" s="118"/>
      <c r="AG38" s="118"/>
      <c r="AH38" s="118"/>
      <c r="AI38" s="118"/>
      <c r="AJ38" s="118"/>
      <c r="AK38" s="118"/>
      <c r="AL38" s="118"/>
      <c r="AM38" s="118"/>
      <c r="AN38" s="118"/>
      <c r="AO38" s="118"/>
      <c r="AP38" s="118"/>
      <c r="AQ38" s="118"/>
      <c r="AR38" s="118"/>
      <c r="AS38" s="118"/>
      <c r="AT38" s="118"/>
      <c r="AU38" s="118"/>
      <c r="AV38" s="118"/>
      <c r="AW38" s="118"/>
      <c r="AX38" s="118"/>
      <c r="AY38" s="118"/>
      <c r="AZ38" s="118"/>
      <c r="BA38" s="118"/>
      <c r="BB38" s="118"/>
      <c r="BC38" s="118"/>
      <c r="BD38" s="118"/>
      <c r="BE38" s="118"/>
      <c r="BF38" s="118"/>
      <c r="BG38" s="118"/>
      <c r="BH38" s="118"/>
      <c r="BI38" s="118"/>
      <c r="BJ38" s="118"/>
      <c r="BK38" s="118"/>
      <c r="BL38" s="118"/>
      <c r="BM38" s="118"/>
      <c r="BN38" s="118"/>
      <c r="BO38" s="118"/>
      <c r="BP38" s="118"/>
      <c r="BQ38" s="118"/>
      <c r="BR38" s="118"/>
      <c r="BS38" s="118"/>
      <c r="BT38" s="118"/>
      <c r="BU38" s="118"/>
      <c r="BV38" s="118"/>
      <c r="BW38" s="118"/>
      <c r="BX38" s="118"/>
      <c r="BY38" s="118"/>
      <c r="BZ38" s="118"/>
      <c r="CA38" s="118"/>
      <c r="CB38" s="118"/>
    </row>
    <row r="39" spans="1:80">
      <c r="A39" s="35">
        <v>1948</v>
      </c>
      <c r="B39" s="36">
        <v>3.5881851981091337</v>
      </c>
      <c r="C39" s="36">
        <v>4.3600660266413831</v>
      </c>
      <c r="D39" s="36">
        <v>5.1111372156942032</v>
      </c>
      <c r="E39" s="36">
        <v>5.6087685345138096</v>
      </c>
      <c r="F39" s="36">
        <v>7.4418292481353348</v>
      </c>
      <c r="G39" s="36">
        <v>10.104099632871652</v>
      </c>
      <c r="I39" s="36">
        <v>1.7131409520844716</v>
      </c>
      <c r="J39" s="36">
        <v>3.6685249321430802</v>
      </c>
      <c r="K39" s="36">
        <v>3.8570199140026502</v>
      </c>
      <c r="L39" s="36">
        <v>4.1875106045248955</v>
      </c>
      <c r="M39" s="36">
        <v>6.3768324535609153</v>
      </c>
      <c r="N39" s="36">
        <v>10.104099632871652</v>
      </c>
      <c r="O39" s="36"/>
      <c r="P39" s="35">
        <v>1948</v>
      </c>
      <c r="Q39" s="36">
        <v>5.7110003173560413</v>
      </c>
      <c r="R39" s="36">
        <v>7.2185049763445246</v>
      </c>
      <c r="S39" s="36">
        <v>9.9069969529801689</v>
      </c>
      <c r="T39" s="36">
        <v>11.535115585637717</v>
      </c>
      <c r="U39" s="36">
        <v>16.920022835917141</v>
      </c>
      <c r="V39" s="36">
        <v>25.695209412160878</v>
      </c>
      <c r="W39" s="118"/>
      <c r="X39" s="36">
        <v>1.9180942391652853</v>
      </c>
      <c r="Y39" s="36">
        <v>4.6496208527665495</v>
      </c>
      <c r="Z39" s="36">
        <v>5.5714258787573776</v>
      </c>
      <c r="AA39" s="36">
        <v>7.0282356933699726</v>
      </c>
      <c r="AB39" s="36">
        <v>12.753664907121831</v>
      </c>
      <c r="AC39" s="36">
        <v>25.695209412160878</v>
      </c>
      <c r="AD39" s="118"/>
      <c r="AE39" s="118"/>
      <c r="AF39" s="118"/>
      <c r="AG39" s="118"/>
      <c r="AH39" s="118"/>
      <c r="AI39" s="118"/>
      <c r="AJ39" s="118"/>
      <c r="AK39" s="118"/>
      <c r="AL39" s="118"/>
      <c r="AM39" s="118"/>
      <c r="AN39" s="118"/>
      <c r="AO39" s="118"/>
      <c r="AP39" s="118"/>
      <c r="AQ39" s="118"/>
      <c r="AR39" s="118"/>
      <c r="AS39" s="118"/>
      <c r="AT39" s="118"/>
      <c r="AU39" s="118"/>
      <c r="AV39" s="118"/>
      <c r="AW39" s="118"/>
      <c r="AX39" s="118"/>
      <c r="AY39" s="118"/>
      <c r="AZ39" s="118"/>
      <c r="BA39" s="118"/>
      <c r="BB39" s="118"/>
      <c r="BC39" s="118"/>
      <c r="BD39" s="118"/>
      <c r="BE39" s="118"/>
      <c r="BF39" s="118"/>
      <c r="BG39" s="118"/>
      <c r="BH39" s="118"/>
      <c r="BI39" s="118"/>
      <c r="BJ39" s="118"/>
      <c r="BK39" s="118"/>
      <c r="BL39" s="118"/>
      <c r="BM39" s="118"/>
      <c r="BN39" s="118"/>
      <c r="BO39" s="118"/>
      <c r="BP39" s="118"/>
      <c r="BQ39" s="118"/>
      <c r="BR39" s="118"/>
      <c r="BS39" s="118"/>
      <c r="BT39" s="118"/>
      <c r="BU39" s="118"/>
      <c r="BV39" s="118"/>
      <c r="BW39" s="118"/>
      <c r="BX39" s="118"/>
      <c r="BY39" s="118"/>
      <c r="BZ39" s="118"/>
      <c r="CA39" s="118"/>
      <c r="CB39" s="118"/>
    </row>
    <row r="40" spans="1:80">
      <c r="A40" s="35">
        <v>1949</v>
      </c>
      <c r="B40" s="36">
        <v>2.5589820733468169</v>
      </c>
      <c r="C40" s="36">
        <v>3.1424128849202062</v>
      </c>
      <c r="D40" s="36">
        <v>4.0300364549552583</v>
      </c>
      <c r="E40" s="36">
        <v>4.4751347199096223</v>
      </c>
      <c r="F40" s="36">
        <v>5.9709496700387064</v>
      </c>
      <c r="G40" s="36">
        <v>8.0867468631613324</v>
      </c>
      <c r="I40" s="36">
        <v>1.2035637525752272</v>
      </c>
      <c r="J40" s="36">
        <v>2.3525493711177496</v>
      </c>
      <c r="K40" s="36">
        <v>2.9234387617436792</v>
      </c>
      <c r="L40" s="36">
        <v>3.3175216587500151</v>
      </c>
      <c r="M40" s="36">
        <v>5.0957125076525376</v>
      </c>
      <c r="N40" s="36">
        <v>8.0867468631613324</v>
      </c>
      <c r="O40" s="36"/>
      <c r="P40" s="35">
        <v>1949</v>
      </c>
      <c r="Q40" s="36">
        <v>4.1327066691409273</v>
      </c>
      <c r="R40" s="36">
        <v>5.2984478348651027</v>
      </c>
      <c r="S40" s="36">
        <v>7.8390953597906536</v>
      </c>
      <c r="T40" s="36">
        <v>9.2303524852292416</v>
      </c>
      <c r="U40" s="36">
        <v>13.680009639206077</v>
      </c>
      <c r="V40" s="36">
        <v>20.948813683436885</v>
      </c>
      <c r="W40" s="118"/>
      <c r="X40" s="36">
        <v>1.3444849399261563</v>
      </c>
      <c r="Y40" s="36">
        <v>2.9668605359775926</v>
      </c>
      <c r="Z40" s="36">
        <v>4.2115185642525104</v>
      </c>
      <c r="AA40" s="36">
        <v>5.5599448268911367</v>
      </c>
      <c r="AB40" s="36">
        <v>10.191425015305075</v>
      </c>
      <c r="AC40" s="36">
        <v>20.948813683436885</v>
      </c>
      <c r="AD40" s="118"/>
      <c r="AE40" s="118"/>
      <c r="AF40" s="118"/>
      <c r="AG40" s="118"/>
      <c r="AH40" s="118"/>
      <c r="AI40" s="118"/>
      <c r="AJ40" s="118"/>
      <c r="AK40" s="118"/>
      <c r="AL40" s="118"/>
      <c r="AM40" s="118"/>
      <c r="AN40" s="118"/>
      <c r="AO40" s="118"/>
      <c r="AP40" s="118"/>
      <c r="AQ40" s="118"/>
      <c r="AR40" s="118"/>
      <c r="AS40" s="118"/>
      <c r="AT40" s="118"/>
      <c r="AU40" s="118"/>
      <c r="AV40" s="118"/>
      <c r="AW40" s="118"/>
      <c r="AX40" s="118"/>
      <c r="AY40" s="118"/>
      <c r="AZ40" s="118"/>
      <c r="BA40" s="118"/>
      <c r="BB40" s="118"/>
      <c r="BC40" s="118"/>
      <c r="BD40" s="118"/>
      <c r="BE40" s="118"/>
      <c r="BF40" s="118"/>
      <c r="BG40" s="118"/>
      <c r="BH40" s="118"/>
      <c r="BI40" s="118"/>
      <c r="BJ40" s="118"/>
      <c r="BK40" s="118"/>
      <c r="BL40" s="118"/>
      <c r="BM40" s="118"/>
      <c r="BN40" s="118"/>
      <c r="BO40" s="118"/>
      <c r="BP40" s="118"/>
      <c r="BQ40" s="118"/>
      <c r="BR40" s="118"/>
      <c r="BS40" s="118"/>
      <c r="BT40" s="118"/>
      <c r="BU40" s="118"/>
      <c r="BV40" s="118"/>
      <c r="BW40" s="118"/>
      <c r="BX40" s="118"/>
      <c r="BY40" s="118"/>
      <c r="BZ40" s="118"/>
      <c r="CA40" s="118"/>
      <c r="CB40" s="118"/>
    </row>
    <row r="41" spans="1:80">
      <c r="A41" s="35">
        <v>1950</v>
      </c>
      <c r="B41" s="36">
        <v>4.5723717142621627</v>
      </c>
      <c r="C41" s="36">
        <v>5.2033342828466091</v>
      </c>
      <c r="D41" s="36">
        <v>7.5693089100290623</v>
      </c>
      <c r="E41" s="36">
        <v>7.8862643484149837</v>
      </c>
      <c r="F41" s="36">
        <v>10.325000520756062</v>
      </c>
      <c r="G41" s="36">
        <v>13.005172132547125</v>
      </c>
      <c r="I41" s="36">
        <v>3.031648468188505</v>
      </c>
      <c r="J41" s="36">
        <v>2.9476358694965819</v>
      </c>
      <c r="K41" s="36">
        <v>6.7599174235982726</v>
      </c>
      <c r="L41" s="36">
        <v>5.9234477789327764</v>
      </c>
      <c r="M41" s="36">
        <v>9.4723833538841529</v>
      </c>
      <c r="N41" s="36">
        <v>13.005172132547125</v>
      </c>
      <c r="O41" s="36"/>
      <c r="P41" s="35">
        <v>1950</v>
      </c>
      <c r="Q41" s="36">
        <v>7.440464043594579</v>
      </c>
      <c r="R41" s="36">
        <v>9.0219216965681337</v>
      </c>
      <c r="S41" s="36">
        <v>14.274477594601857</v>
      </c>
      <c r="T41" s="36">
        <v>15.904404593714956</v>
      </c>
      <c r="U41" s="36">
        <v>22.634025691997138</v>
      </c>
      <c r="V41" s="36">
        <v>32.223730369102334</v>
      </c>
      <c r="W41" s="118"/>
      <c r="X41" s="36">
        <v>3.4145053194148973</v>
      </c>
      <c r="Y41" s="36">
        <v>3.7257276688078038</v>
      </c>
      <c r="Z41" s="36">
        <v>9.847214481562748</v>
      </c>
      <c r="AA41" s="36">
        <v>9.9708493068559108</v>
      </c>
      <c r="AB41" s="36">
        <v>18.944766707768302</v>
      </c>
      <c r="AC41" s="36">
        <v>32.223730369102334</v>
      </c>
      <c r="AD41" s="118"/>
      <c r="AE41" s="118"/>
      <c r="AF41" s="118"/>
      <c r="AG41" s="118"/>
      <c r="AH41" s="118"/>
      <c r="AI41" s="118"/>
      <c r="AJ41" s="118"/>
      <c r="AK41" s="118"/>
      <c r="AL41" s="118"/>
      <c r="AM41" s="118"/>
      <c r="AN41" s="118"/>
      <c r="AO41" s="118"/>
      <c r="AP41" s="118"/>
      <c r="AQ41" s="118"/>
      <c r="AR41" s="118"/>
      <c r="AS41" s="118"/>
      <c r="AT41" s="118"/>
      <c r="AU41" s="118"/>
      <c r="AV41" s="118"/>
      <c r="AW41" s="118"/>
      <c r="AX41" s="118"/>
      <c r="AY41" s="118"/>
      <c r="AZ41" s="118"/>
      <c r="BA41" s="118"/>
      <c r="BB41" s="118"/>
      <c r="BC41" s="118"/>
      <c r="BD41" s="118"/>
      <c r="BE41" s="118"/>
      <c r="BF41" s="118"/>
      <c r="BG41" s="118"/>
      <c r="BH41" s="118"/>
      <c r="BI41" s="118"/>
      <c r="BJ41" s="118"/>
      <c r="BK41" s="118"/>
      <c r="BL41" s="118"/>
      <c r="BM41" s="118"/>
      <c r="BN41" s="118"/>
      <c r="BO41" s="118"/>
      <c r="BP41" s="118"/>
      <c r="BQ41" s="118"/>
      <c r="BR41" s="118"/>
      <c r="BS41" s="118"/>
      <c r="BT41" s="118"/>
      <c r="BU41" s="118"/>
      <c r="BV41" s="118"/>
      <c r="BW41" s="118"/>
      <c r="BX41" s="118"/>
      <c r="BY41" s="118"/>
      <c r="BZ41" s="118"/>
      <c r="CA41" s="118"/>
      <c r="CB41" s="118"/>
    </row>
    <row r="42" spans="1:80">
      <c r="A42" s="35">
        <v>1951</v>
      </c>
      <c r="B42" s="36">
        <v>3.8318606647400504</v>
      </c>
      <c r="C42" s="36">
        <v>4.9033678552421778</v>
      </c>
      <c r="D42" s="36">
        <v>6.8660908005009906</v>
      </c>
      <c r="E42" s="36">
        <v>7.5441582755137118</v>
      </c>
      <c r="F42" s="36">
        <v>9.9878519075709882</v>
      </c>
      <c r="G42" s="36">
        <v>13.039350278360873</v>
      </c>
      <c r="I42" s="36">
        <v>1.349139300156813</v>
      </c>
      <c r="J42" s="36">
        <v>3.1364476374999284</v>
      </c>
      <c r="K42" s="36">
        <v>5.2082531018060916</v>
      </c>
      <c r="L42" s="36">
        <v>5.6852832684769874</v>
      </c>
      <c r="M42" s="36">
        <v>8.7577698837430038</v>
      </c>
      <c r="N42" s="36">
        <v>13.039350278360873</v>
      </c>
      <c r="O42" s="36"/>
      <c r="P42" s="35">
        <v>1951</v>
      </c>
      <c r="Q42" s="36">
        <v>6.4416146605996794</v>
      </c>
      <c r="R42" s="36">
        <v>8.4835611106616025</v>
      </c>
      <c r="S42" s="36">
        <v>13.240050546374384</v>
      </c>
      <c r="T42" s="36">
        <v>15.412557572706371</v>
      </c>
      <c r="U42" s="36">
        <v>22.383461512936606</v>
      </c>
      <c r="V42" s="36">
        <v>32.298647054767784</v>
      </c>
      <c r="W42" s="118"/>
      <c r="X42" s="36">
        <v>1.508086416407159</v>
      </c>
      <c r="Y42" s="36">
        <v>3.9672207221047326</v>
      </c>
      <c r="Z42" s="36">
        <v>7.5527519853077036</v>
      </c>
      <c r="AA42" s="36">
        <v>9.5661155755045328</v>
      </c>
      <c r="AB42" s="36">
        <v>17.515539767486008</v>
      </c>
      <c r="AC42" s="36">
        <v>32.298647054767784</v>
      </c>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row>
    <row r="43" spans="1:80">
      <c r="A43" s="35">
        <v>1952</v>
      </c>
      <c r="B43" s="36">
        <v>3.0405740940882069</v>
      </c>
      <c r="C43" s="36">
        <v>3.8563781690921783</v>
      </c>
      <c r="D43" s="36">
        <v>5.8174129461857973</v>
      </c>
      <c r="E43" s="36">
        <v>6.6091220998466635</v>
      </c>
      <c r="F43" s="36">
        <v>9.6889085239275765</v>
      </c>
      <c r="G43" s="36">
        <v>12.296619001142719</v>
      </c>
      <c r="I43" s="36">
        <v>1.2506359454518814</v>
      </c>
      <c r="J43" s="36">
        <v>2.2127751408476333</v>
      </c>
      <c r="K43" s="36">
        <v>3.9384416726948599</v>
      </c>
      <c r="L43" s="36">
        <v>4.3915210837601109</v>
      </c>
      <c r="M43" s="36">
        <v>8.6816597681877639</v>
      </c>
      <c r="N43" s="36">
        <v>12.296619001142719</v>
      </c>
      <c r="O43" s="36"/>
      <c r="P43" s="35">
        <v>1952</v>
      </c>
      <c r="Q43" s="36">
        <v>5.1657414828250516</v>
      </c>
      <c r="R43" s="36">
        <v>6.8225355874544729</v>
      </c>
      <c r="S43" s="36">
        <v>11.411879411626931</v>
      </c>
      <c r="T43" s="36">
        <v>13.670866759244653</v>
      </c>
      <c r="U43" s="36">
        <v>21.585225620917452</v>
      </c>
      <c r="V43" s="36">
        <v>30.660347131955284</v>
      </c>
      <c r="W43" s="118"/>
      <c r="X43" s="36">
        <v>1.3973625698741508</v>
      </c>
      <c r="Y43" s="36">
        <v>2.7891127234324156</v>
      </c>
      <c r="Z43" s="36">
        <v>5.6903773012688692</v>
      </c>
      <c r="AA43" s="36">
        <v>7.3731675072034832</v>
      </c>
      <c r="AB43" s="36">
        <v>17.363319536375528</v>
      </c>
      <c r="AC43" s="36">
        <v>30.660347131955284</v>
      </c>
      <c r="AD43" s="118"/>
      <c r="AE43" s="118"/>
      <c r="AF43" s="118"/>
      <c r="AG43" s="118"/>
      <c r="AH43" s="118"/>
      <c r="AI43" s="118"/>
      <c r="AJ43" s="118"/>
      <c r="AK43" s="118"/>
      <c r="AL43" s="118"/>
      <c r="AM43" s="118"/>
      <c r="AN43" s="118"/>
      <c r="AO43" s="118"/>
      <c r="AP43" s="118"/>
      <c r="AQ43" s="118"/>
      <c r="AR43" s="118"/>
      <c r="AS43" s="118"/>
      <c r="AT43" s="118"/>
      <c r="AU43" s="118"/>
      <c r="AV43" s="118"/>
      <c r="AW43" s="118"/>
      <c r="AX43" s="118"/>
      <c r="AY43" s="118"/>
      <c r="AZ43" s="118"/>
      <c r="BA43" s="118"/>
      <c r="BB43" s="118"/>
      <c r="BC43" s="118"/>
      <c r="BD43" s="118"/>
      <c r="BE43" s="118"/>
      <c r="BF43" s="118"/>
      <c r="BG43" s="118"/>
      <c r="BH43" s="118"/>
      <c r="BI43" s="118"/>
      <c r="BJ43" s="118"/>
      <c r="BK43" s="118"/>
      <c r="BL43" s="118"/>
      <c r="BM43" s="118"/>
      <c r="BN43" s="118"/>
      <c r="BO43" s="118"/>
      <c r="BP43" s="118"/>
      <c r="BQ43" s="118"/>
      <c r="BR43" s="118"/>
      <c r="BS43" s="118"/>
      <c r="BT43" s="118"/>
      <c r="BU43" s="118"/>
      <c r="BV43" s="118"/>
      <c r="BW43" s="118"/>
      <c r="BX43" s="118"/>
      <c r="BY43" s="118"/>
      <c r="BZ43" s="118"/>
      <c r="CA43" s="118"/>
      <c r="CB43" s="118"/>
    </row>
    <row r="44" spans="1:80">
      <c r="A44" s="35">
        <v>1953</v>
      </c>
      <c r="B44" s="36">
        <v>2.3766904593678952</v>
      </c>
      <c r="C44" s="36">
        <v>3.1094269130428005</v>
      </c>
      <c r="D44" s="36">
        <v>4.7752444415226369</v>
      </c>
      <c r="E44" s="36">
        <v>5.6819422807405617</v>
      </c>
      <c r="F44" s="36">
        <v>8.5183416375848413</v>
      </c>
      <c r="G44" s="36">
        <v>11.553030493959627</v>
      </c>
      <c r="I44" s="36">
        <v>0.85829231353577196</v>
      </c>
      <c r="J44" s="36">
        <v>1.8013995773227511</v>
      </c>
      <c r="K44" s="36">
        <v>2.6964473532832391</v>
      </c>
      <c r="L44" s="36">
        <v>3.6896869155895424</v>
      </c>
      <c r="M44" s="36">
        <v>7.3522598899473222</v>
      </c>
      <c r="N44" s="36">
        <v>11.553030493959627</v>
      </c>
      <c r="O44" s="36"/>
      <c r="P44" s="35">
        <v>1953</v>
      </c>
      <c r="Q44" s="36">
        <v>4.0789856625831655</v>
      </c>
      <c r="R44" s="36">
        <v>5.5387664066506517</v>
      </c>
      <c r="S44" s="36">
        <v>9.5404411469321619</v>
      </c>
      <c r="T44" s="36">
        <v>11.860834763176616</v>
      </c>
      <c r="U44" s="36">
        <v>19.227563982866684</v>
      </c>
      <c r="V44" s="36">
        <v>28.998302636734337</v>
      </c>
      <c r="W44" s="118"/>
      <c r="X44" s="36">
        <v>0.95730991165684287</v>
      </c>
      <c r="Y44" s="36">
        <v>2.2670640525007077</v>
      </c>
      <c r="Z44" s="36">
        <v>3.881974907446617</v>
      </c>
      <c r="AA44" s="36">
        <v>6.1875282627675272</v>
      </c>
      <c r="AB44" s="36">
        <v>14.704519779894643</v>
      </c>
      <c r="AC44" s="36">
        <v>28.998302636734337</v>
      </c>
      <c r="AD44" s="118"/>
      <c r="AE44" s="118"/>
      <c r="AF44" s="118"/>
      <c r="AG44" s="118"/>
      <c r="AH44" s="118"/>
      <c r="AI44" s="118"/>
      <c r="AJ44" s="118"/>
      <c r="AK44" s="118"/>
      <c r="AL44" s="118"/>
      <c r="AM44" s="118"/>
      <c r="AN44" s="118"/>
      <c r="AO44" s="118"/>
      <c r="AP44" s="118"/>
      <c r="AQ44" s="118"/>
      <c r="AR44" s="118"/>
      <c r="AS44" s="118"/>
      <c r="AT44" s="118"/>
      <c r="AU44" s="118"/>
      <c r="AV44" s="118"/>
      <c r="AW44" s="118"/>
      <c r="AX44" s="118"/>
      <c r="AY44" s="118"/>
      <c r="AZ44" s="118"/>
      <c r="BA44" s="118"/>
      <c r="BB44" s="118"/>
      <c r="BC44" s="118"/>
      <c r="BD44" s="118"/>
      <c r="BE44" s="118"/>
      <c r="BF44" s="118"/>
      <c r="BG44" s="118"/>
      <c r="BH44" s="118"/>
      <c r="BI44" s="118"/>
      <c r="BJ44" s="118"/>
      <c r="BK44" s="118"/>
      <c r="BL44" s="118"/>
      <c r="BM44" s="118"/>
      <c r="BN44" s="118"/>
      <c r="BO44" s="118"/>
      <c r="BP44" s="118"/>
      <c r="BQ44" s="118"/>
      <c r="BR44" s="118"/>
      <c r="BS44" s="118"/>
      <c r="BT44" s="118"/>
      <c r="BU44" s="118"/>
      <c r="BV44" s="118"/>
      <c r="BW44" s="118"/>
      <c r="BX44" s="118"/>
      <c r="BY44" s="118"/>
      <c r="BZ44" s="118"/>
      <c r="CA44" s="118"/>
      <c r="CB44" s="118"/>
    </row>
    <row r="45" spans="1:80">
      <c r="A45" s="35">
        <v>1954</v>
      </c>
      <c r="B45" s="36">
        <v>4.0030256991193447</v>
      </c>
      <c r="C45" s="36">
        <v>5.5745181638446288</v>
      </c>
      <c r="D45" s="36">
        <v>7.9115626496374603</v>
      </c>
      <c r="E45" s="36">
        <v>9.1067526220167796</v>
      </c>
      <c r="F45" s="36">
        <v>13.782283362618706</v>
      </c>
      <c r="G45" s="36">
        <v>17.172270438528066</v>
      </c>
      <c r="I45" s="36">
        <v>0.62586705453963976</v>
      </c>
      <c r="J45" s="36">
        <v>3.688579023163463</v>
      </c>
      <c r="K45" s="36">
        <v>5.149500080545387</v>
      </c>
      <c r="L45" s="36">
        <v>5.745808674857229</v>
      </c>
      <c r="M45" s="36">
        <v>12.422313365601481</v>
      </c>
      <c r="N45" s="36">
        <v>17.172270438528066</v>
      </c>
      <c r="O45" s="36"/>
      <c r="P45" s="35">
        <v>1954</v>
      </c>
      <c r="Q45" s="36">
        <v>6.9892844515166743</v>
      </c>
      <c r="R45" s="36">
        <v>9.7813537050834451</v>
      </c>
      <c r="S45" s="36">
        <v>15.716962116118523</v>
      </c>
      <c r="T45" s="36">
        <v>18.991115778881415</v>
      </c>
      <c r="U45" s="36">
        <v>30.26529734677672</v>
      </c>
      <c r="V45" s="36">
        <v>41.035611111678485</v>
      </c>
      <c r="W45" s="118"/>
      <c r="X45" s="36">
        <v>0.69734760233231985</v>
      </c>
      <c r="Y45" s="36">
        <v>4.6753946386637768</v>
      </c>
      <c r="Z45" s="36">
        <v>7.4662789842962907</v>
      </c>
      <c r="AA45" s="36">
        <v>9.6689409325738236</v>
      </c>
      <c r="AB45" s="36">
        <v>24.844626731202961</v>
      </c>
      <c r="AC45" s="36">
        <v>41.035611111678485</v>
      </c>
      <c r="AD45" s="118"/>
      <c r="AE45" s="118"/>
      <c r="AF45" s="118"/>
      <c r="AG45" s="118"/>
      <c r="AH45" s="118"/>
      <c r="AI45" s="118"/>
      <c r="AJ45" s="118"/>
      <c r="AK45" s="118"/>
      <c r="AL45" s="118"/>
      <c r="AM45" s="118"/>
      <c r="AN45" s="118"/>
      <c r="AO45" s="118"/>
      <c r="AP45" s="118"/>
      <c r="AQ45" s="118"/>
      <c r="AR45" s="118"/>
      <c r="AS45" s="118"/>
      <c r="AT45" s="118"/>
      <c r="AU45" s="118"/>
      <c r="AV45" s="118"/>
      <c r="AW45" s="118"/>
      <c r="AX45" s="118"/>
      <c r="AY45" s="118"/>
      <c r="AZ45" s="118"/>
      <c r="BA45" s="118"/>
      <c r="BB45" s="118"/>
      <c r="BC45" s="118"/>
      <c r="BD45" s="118"/>
      <c r="BE45" s="118"/>
      <c r="BF45" s="118"/>
      <c r="BG45" s="118"/>
      <c r="BH45" s="118"/>
      <c r="BI45" s="118"/>
      <c r="BJ45" s="118"/>
      <c r="BK45" s="118"/>
      <c r="BL45" s="118"/>
      <c r="BM45" s="118"/>
      <c r="BN45" s="118"/>
      <c r="BO45" s="118"/>
      <c r="BP45" s="118"/>
      <c r="BQ45" s="118"/>
      <c r="BR45" s="118"/>
      <c r="BS45" s="118"/>
      <c r="BT45" s="118"/>
      <c r="BU45" s="118"/>
      <c r="BV45" s="118"/>
      <c r="BW45" s="118"/>
      <c r="BX45" s="118"/>
      <c r="BY45" s="118"/>
      <c r="BZ45" s="118"/>
      <c r="CA45" s="118"/>
      <c r="CB45" s="118"/>
    </row>
    <row r="46" spans="1:80">
      <c r="A46" s="35">
        <v>1955</v>
      </c>
      <c r="B46" s="36">
        <v>5.8204224051455125</v>
      </c>
      <c r="C46" s="36">
        <v>7.2124628436052536</v>
      </c>
      <c r="D46" s="36">
        <v>10.834476430989325</v>
      </c>
      <c r="E46" s="36">
        <v>12.459826057878102</v>
      </c>
      <c r="F46" s="36">
        <v>18.247606089498127</v>
      </c>
      <c r="G46" s="36">
        <v>21.227499068093586</v>
      </c>
      <c r="I46" s="36">
        <v>2.8219400685153468</v>
      </c>
      <c r="J46" s="36">
        <v>4.2860747166403135</v>
      </c>
      <c r="K46" s="36">
        <v>7.0901702556217856</v>
      </c>
      <c r="L46" s="36">
        <v>8.2039235315493659</v>
      </c>
      <c r="M46" s="36">
        <v>16.966252493890888</v>
      </c>
      <c r="N46" s="36">
        <v>21.227499068093586</v>
      </c>
      <c r="O46" s="36"/>
      <c r="P46" s="35">
        <v>1955</v>
      </c>
      <c r="Q46" s="36">
        <v>9.9571916487368846</v>
      </c>
      <c r="R46" s="36">
        <v>12.929556459087266</v>
      </c>
      <c r="S46" s="36">
        <v>21.416436277059919</v>
      </c>
      <c r="T46" s="36">
        <v>25.722729914454995</v>
      </c>
      <c r="U46" s="36">
        <v>39.282622328075291</v>
      </c>
      <c r="V46" s="36">
        <v>49.029302631473271</v>
      </c>
      <c r="W46" s="118"/>
      <c r="X46" s="36">
        <v>3.1753136081321189</v>
      </c>
      <c r="Y46" s="36">
        <v>5.4451114756443184</v>
      </c>
      <c r="Z46" s="36">
        <v>10.33824294408117</v>
      </c>
      <c r="AA46" s="36">
        <v>13.862754177936374</v>
      </c>
      <c r="AB46" s="36">
        <v>33.932504987781776</v>
      </c>
      <c r="AC46" s="36">
        <v>49.029302631473271</v>
      </c>
      <c r="AD46" s="118"/>
      <c r="AE46" s="118"/>
      <c r="AF46" s="118"/>
      <c r="AG46" s="118"/>
      <c r="AH46" s="118"/>
      <c r="AI46" s="118"/>
      <c r="AJ46" s="118"/>
      <c r="AK46" s="118"/>
      <c r="AL46" s="118"/>
      <c r="AM46" s="118"/>
      <c r="AN46" s="118"/>
      <c r="AO46" s="118"/>
      <c r="AP46" s="118"/>
      <c r="AQ46" s="118"/>
      <c r="AR46" s="118"/>
      <c r="AS46" s="118"/>
      <c r="AT46" s="118"/>
      <c r="AU46" s="118"/>
      <c r="AV46" s="118"/>
      <c r="AW46" s="118"/>
      <c r="AX46" s="118"/>
      <c r="AY46" s="118"/>
      <c r="AZ46" s="118"/>
      <c r="BA46" s="118"/>
      <c r="BB46" s="118"/>
      <c r="BC46" s="118"/>
      <c r="BD46" s="118"/>
      <c r="BE46" s="118"/>
      <c r="BF46" s="118"/>
      <c r="BG46" s="118"/>
      <c r="BH46" s="118"/>
      <c r="BI46" s="118"/>
      <c r="BJ46" s="118"/>
      <c r="BK46" s="118"/>
      <c r="BL46" s="118"/>
      <c r="BM46" s="118"/>
      <c r="BN46" s="118"/>
      <c r="BO46" s="118"/>
      <c r="BP46" s="118"/>
      <c r="BQ46" s="118"/>
      <c r="BR46" s="118"/>
      <c r="BS46" s="118"/>
      <c r="BT46" s="118"/>
      <c r="BU46" s="118"/>
      <c r="BV46" s="118"/>
      <c r="BW46" s="118"/>
      <c r="BX46" s="118"/>
      <c r="BY46" s="118"/>
      <c r="BZ46" s="118"/>
      <c r="CA46" s="118"/>
      <c r="CB46" s="118"/>
    </row>
    <row r="47" spans="1:80">
      <c r="A47" s="35">
        <v>1956</v>
      </c>
      <c r="B47" s="36">
        <v>4.4766130275766738</v>
      </c>
      <c r="C47" s="36">
        <v>5.7220318800113024</v>
      </c>
      <c r="D47" s="36">
        <v>9.1441534889047009</v>
      </c>
      <c r="E47" s="36">
        <v>11.885271605805173</v>
      </c>
      <c r="F47" s="36">
        <v>17.261487148607525</v>
      </c>
      <c r="G47" s="36">
        <v>19.59938464612798</v>
      </c>
      <c r="I47" s="36">
        <v>1.8295412193164313</v>
      </c>
      <c r="J47" s="36">
        <v>3.0146002426210727</v>
      </c>
      <c r="K47" s="36">
        <v>2.8337302048246831</v>
      </c>
      <c r="L47" s="36">
        <v>8.1019688715257168</v>
      </c>
      <c r="M47" s="36">
        <v>16.287161736100231</v>
      </c>
      <c r="N47" s="36">
        <v>19.59938464612798</v>
      </c>
      <c r="O47" s="36"/>
      <c r="P47" s="35">
        <v>1956</v>
      </c>
      <c r="Q47" s="36">
        <v>8.0091424797079718</v>
      </c>
      <c r="R47" s="36">
        <v>10.672466176499501</v>
      </c>
      <c r="S47" s="36">
        <v>18.679727588063177</v>
      </c>
      <c r="T47" s="36">
        <v>24.303826779806993</v>
      </c>
      <c r="U47" s="36">
        <v>37.146793872212392</v>
      </c>
      <c r="V47" s="36">
        <v>45.885083080931238</v>
      </c>
      <c r="W47" s="118"/>
      <c r="X47" s="36">
        <v>2.0494885717764033</v>
      </c>
      <c r="Y47" s="36">
        <v>3.8113365131915073</v>
      </c>
      <c r="Z47" s="36">
        <v>4.0812291564162555</v>
      </c>
      <c r="AA47" s="36">
        <v>13.688115934562292</v>
      </c>
      <c r="AB47" s="36">
        <v>32.574323472200462</v>
      </c>
      <c r="AC47" s="36">
        <v>45.885083080931238</v>
      </c>
      <c r="AD47" s="118"/>
      <c r="AE47" s="118"/>
      <c r="AF47" s="118"/>
      <c r="AG47" s="118"/>
      <c r="AH47" s="118"/>
      <c r="AI47" s="118"/>
      <c r="AJ47" s="118"/>
      <c r="AK47" s="118"/>
      <c r="AL47" s="118"/>
      <c r="AM47" s="118"/>
      <c r="AN47" s="118"/>
      <c r="AO47" s="118"/>
      <c r="AP47" s="118"/>
      <c r="AQ47" s="118"/>
      <c r="AR47" s="118"/>
      <c r="AS47" s="118"/>
      <c r="AT47" s="118"/>
      <c r="AU47" s="118"/>
      <c r="AV47" s="118"/>
      <c r="AW47" s="118"/>
      <c r="AX47" s="118"/>
      <c r="AY47" s="118"/>
      <c r="AZ47" s="118"/>
      <c r="BA47" s="118"/>
      <c r="BB47" s="118"/>
      <c r="BC47" s="118"/>
      <c r="BD47" s="118"/>
      <c r="BE47" s="118"/>
      <c r="BF47" s="118"/>
      <c r="BG47" s="118"/>
      <c r="BH47" s="118"/>
      <c r="BI47" s="118"/>
      <c r="BJ47" s="118"/>
      <c r="BK47" s="118"/>
      <c r="BL47" s="118"/>
      <c r="BM47" s="118"/>
      <c r="BN47" s="118"/>
      <c r="BO47" s="118"/>
      <c r="BP47" s="118"/>
      <c r="BQ47" s="118"/>
      <c r="BR47" s="118"/>
      <c r="BS47" s="118"/>
      <c r="BT47" s="118"/>
      <c r="BU47" s="118"/>
      <c r="BV47" s="118"/>
      <c r="BW47" s="118"/>
      <c r="BX47" s="118"/>
      <c r="BY47" s="118"/>
      <c r="BZ47" s="118"/>
      <c r="CA47" s="118"/>
      <c r="CB47" s="118"/>
    </row>
    <row r="48" spans="1:80">
      <c r="A48" s="35">
        <v>1957</v>
      </c>
      <c r="B48" s="36">
        <v>3.4075896009329978</v>
      </c>
      <c r="C48" s="36">
        <v>4.5652264120422528</v>
      </c>
      <c r="D48" s="36">
        <v>6.893042880144395</v>
      </c>
      <c r="E48" s="36">
        <v>8.8996980033432074</v>
      </c>
      <c r="F48" s="36">
        <v>13.378617953732785</v>
      </c>
      <c r="G48" s="36">
        <v>15.459230833265845</v>
      </c>
      <c r="I48" s="36">
        <v>0.99100491118497691</v>
      </c>
      <c r="J48" s="36">
        <v>2.7735016107141353</v>
      </c>
      <c r="K48" s="36">
        <v>2.3883339242806456</v>
      </c>
      <c r="L48" s="36">
        <v>5.811817453958728</v>
      </c>
      <c r="M48" s="36">
        <v>12.537078182611284</v>
      </c>
      <c r="N48" s="36">
        <v>15.459230833265845</v>
      </c>
      <c r="O48" s="36"/>
      <c r="P48" s="35">
        <v>1957</v>
      </c>
      <c r="Q48" s="36">
        <v>5.9903384329884606</v>
      </c>
      <c r="R48" s="36">
        <v>8.2341241483152636</v>
      </c>
      <c r="S48" s="36">
        <v>14.0276564201945</v>
      </c>
      <c r="T48" s="36">
        <v>18.323833649962676</v>
      </c>
      <c r="U48" s="36">
        <v>29.180696900708085</v>
      </c>
      <c r="V48" s="36">
        <v>37.490156500049146</v>
      </c>
      <c r="W48" s="118"/>
      <c r="X48" s="36">
        <v>1.1059878541842298</v>
      </c>
      <c r="Y48" s="36">
        <v>3.5033136864635823</v>
      </c>
      <c r="Z48" s="36">
        <v>3.435347770751171</v>
      </c>
      <c r="AA48" s="36">
        <v>9.7811057585420649</v>
      </c>
      <c r="AB48" s="36">
        <v>25.074156365222564</v>
      </c>
      <c r="AC48" s="36">
        <v>37.490156500049146</v>
      </c>
      <c r="AD48" s="118"/>
      <c r="AE48" s="118"/>
      <c r="AF48" s="118"/>
      <c r="AG48" s="118"/>
      <c r="AH48" s="118"/>
      <c r="AI48" s="118"/>
      <c r="AJ48" s="118"/>
      <c r="AK48" s="118"/>
      <c r="AL48" s="118"/>
      <c r="AM48" s="118"/>
      <c r="AN48" s="118"/>
      <c r="AO48" s="118"/>
      <c r="AP48" s="118"/>
      <c r="AQ48" s="118"/>
      <c r="AR48" s="118"/>
      <c r="AS48" s="118"/>
      <c r="AT48" s="118"/>
      <c r="AU48" s="118"/>
      <c r="AV48" s="118"/>
      <c r="AW48" s="118"/>
      <c r="AX48" s="118"/>
      <c r="AY48" s="118"/>
      <c r="AZ48" s="118"/>
      <c r="BA48" s="118"/>
      <c r="BB48" s="118"/>
      <c r="BC48" s="118"/>
      <c r="BD48" s="118"/>
      <c r="BE48" s="118"/>
      <c r="BF48" s="118"/>
      <c r="BG48" s="118"/>
      <c r="BH48" s="118"/>
      <c r="BI48" s="118"/>
      <c r="BJ48" s="118"/>
      <c r="BK48" s="118"/>
      <c r="BL48" s="118"/>
      <c r="BM48" s="118"/>
      <c r="BN48" s="118"/>
      <c r="BO48" s="118"/>
      <c r="BP48" s="118"/>
      <c r="BQ48" s="118"/>
      <c r="BR48" s="118"/>
      <c r="BS48" s="118"/>
      <c r="BT48" s="118"/>
      <c r="BU48" s="118"/>
      <c r="BV48" s="118"/>
      <c r="BW48" s="118"/>
      <c r="BX48" s="118"/>
      <c r="BY48" s="118"/>
      <c r="BZ48" s="118"/>
      <c r="CA48" s="118"/>
      <c r="CB48" s="118"/>
    </row>
    <row r="49" spans="1:80">
      <c r="A49" s="35">
        <v>1958</v>
      </c>
      <c r="B49" s="36">
        <v>3.974117446413981</v>
      </c>
      <c r="C49" s="36">
        <v>5.4961434142190706</v>
      </c>
      <c r="D49" s="36">
        <v>8.2871523748935818</v>
      </c>
      <c r="E49" s="36">
        <v>10.591862800205197</v>
      </c>
      <c r="F49" s="36">
        <v>15.331530223553957</v>
      </c>
      <c r="G49" s="36">
        <v>17.85533683316245</v>
      </c>
      <c r="I49" s="36">
        <v>0.84567639879308598</v>
      </c>
      <c r="J49" s="36">
        <v>3.4065181070573871</v>
      </c>
      <c r="K49" s="36">
        <v>3.1565546994694222</v>
      </c>
      <c r="L49" s="36">
        <v>7.3329883549930441</v>
      </c>
      <c r="M49" s="36">
        <v>14.306602884482086</v>
      </c>
      <c r="N49" s="36">
        <v>17.85533683316245</v>
      </c>
      <c r="O49" s="36"/>
      <c r="P49" s="35">
        <v>1958</v>
      </c>
      <c r="Q49" s="36">
        <v>7.0138642405257423</v>
      </c>
      <c r="R49" s="36">
        <v>9.8298327224384821</v>
      </c>
      <c r="S49" s="36">
        <v>16.705970910988693</v>
      </c>
      <c r="T49" s="36">
        <v>21.618663266766031</v>
      </c>
      <c r="U49" s="36">
        <v>33.25276870487226</v>
      </c>
      <c r="V49" s="36">
        <v>42.420601795596539</v>
      </c>
      <c r="W49" s="118"/>
      <c r="X49" s="36">
        <v>0.94318546393246172</v>
      </c>
      <c r="Y49" s="36">
        <v>4.3132469608429398</v>
      </c>
      <c r="Z49" s="36">
        <v>4.5504026993134499</v>
      </c>
      <c r="AA49" s="36">
        <v>12.372864038171446</v>
      </c>
      <c r="AB49" s="36">
        <v>28.613205768964171</v>
      </c>
      <c r="AC49" s="36">
        <v>42.420601795596539</v>
      </c>
      <c r="AD49" s="118"/>
      <c r="AE49" s="118"/>
      <c r="AF49" s="118"/>
      <c r="AG49" s="118"/>
      <c r="AH49" s="118"/>
      <c r="AI49" s="118"/>
      <c r="AJ49" s="118"/>
      <c r="AK49" s="118"/>
      <c r="AL49" s="118"/>
      <c r="AM49" s="118"/>
      <c r="AN49" s="118"/>
      <c r="AO49" s="118"/>
      <c r="AP49" s="118"/>
      <c r="AQ49" s="118"/>
      <c r="AR49" s="118"/>
      <c r="AS49" s="118"/>
      <c r="AT49" s="118"/>
      <c r="AU49" s="118"/>
      <c r="AV49" s="118"/>
      <c r="AW49" s="118"/>
      <c r="AX49" s="118"/>
      <c r="AY49" s="118"/>
      <c r="AZ49" s="118"/>
      <c r="BA49" s="118"/>
      <c r="BB49" s="118"/>
      <c r="BC49" s="118"/>
      <c r="BD49" s="118"/>
      <c r="BE49" s="118"/>
      <c r="BF49" s="118"/>
      <c r="BG49" s="118"/>
      <c r="BH49" s="118"/>
      <c r="BI49" s="118"/>
      <c r="BJ49" s="118"/>
      <c r="BK49" s="118"/>
      <c r="BL49" s="118"/>
      <c r="BM49" s="118"/>
      <c r="BN49" s="118"/>
      <c r="BO49" s="118"/>
      <c r="BP49" s="118"/>
      <c r="BQ49" s="118"/>
      <c r="BR49" s="118"/>
      <c r="BS49" s="118"/>
      <c r="BT49" s="118"/>
      <c r="BU49" s="118"/>
      <c r="BV49" s="118"/>
      <c r="BW49" s="118"/>
      <c r="BX49" s="118"/>
      <c r="BY49" s="118"/>
      <c r="BZ49" s="118"/>
      <c r="CA49" s="118"/>
      <c r="CB49" s="118"/>
    </row>
    <row r="50" spans="1:80">
      <c r="A50" s="35">
        <v>1959</v>
      </c>
      <c r="B50" s="36">
        <v>5.4392587595990562</v>
      </c>
      <c r="C50" s="36">
        <v>7.9288981179213591</v>
      </c>
      <c r="D50" s="36">
        <v>11.440858869274292</v>
      </c>
      <c r="E50" s="36">
        <v>14.343171682836957</v>
      </c>
      <c r="F50" s="36">
        <v>20.822158955378807</v>
      </c>
      <c r="G50" s="36">
        <v>23.591850237170046</v>
      </c>
      <c r="I50" s="36">
        <v>0.2898415934597825</v>
      </c>
      <c r="J50" s="36">
        <v>5.2515897103384939</v>
      </c>
      <c r="K50" s="36">
        <v>4.7536765743560334</v>
      </c>
      <c r="L50" s="36">
        <v>9.9919032628749971</v>
      </c>
      <c r="M50" s="36">
        <v>19.683230759733448</v>
      </c>
      <c r="N50" s="36">
        <v>23.591850237170046</v>
      </c>
      <c r="O50" s="36"/>
      <c r="P50" s="35">
        <v>1959</v>
      </c>
      <c r="Q50" s="36">
        <v>9.8165814529388395</v>
      </c>
      <c r="R50" s="36">
        <v>14.124820747003566</v>
      </c>
      <c r="S50" s="36">
        <v>23.014851412240947</v>
      </c>
      <c r="T50" s="36">
        <v>29.143812592756156</v>
      </c>
      <c r="U50" s="36">
        <v>44.240623444025303</v>
      </c>
      <c r="V50" s="36">
        <v>53.447845094408606</v>
      </c>
      <c r="W50" s="118"/>
      <c r="X50" s="36">
        <v>0.32246160511289396</v>
      </c>
      <c r="Y50" s="36">
        <v>6.6963616782463049</v>
      </c>
      <c r="Z50" s="36">
        <v>6.8844709585732007</v>
      </c>
      <c r="AA50" s="36">
        <v>16.935196852606648</v>
      </c>
      <c r="AB50" s="36">
        <v>39.366461519466895</v>
      </c>
      <c r="AC50" s="36">
        <v>53.447845094408606</v>
      </c>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row>
    <row r="51" spans="1:80">
      <c r="A51" s="35">
        <v>1960</v>
      </c>
      <c r="B51" s="36">
        <v>4.7902113791430549</v>
      </c>
      <c r="C51" s="36">
        <v>6.7677313599910276</v>
      </c>
      <c r="D51" s="36">
        <v>10.226783523834106</v>
      </c>
      <c r="E51" s="36">
        <v>13.149703060921022</v>
      </c>
      <c r="F51" s="36">
        <v>19.538766627115464</v>
      </c>
      <c r="G51" s="36">
        <v>23.946544388457223</v>
      </c>
      <c r="I51" s="36">
        <v>0.92288615414958963</v>
      </c>
      <c r="J51" s="36">
        <v>4.2307778512535803</v>
      </c>
      <c r="K51" s="36">
        <v>3.9317981658286754</v>
      </c>
      <c r="L51" s="36">
        <v>8.7120946160539514</v>
      </c>
      <c r="M51" s="36">
        <v>17.641124089631049</v>
      </c>
      <c r="N51" s="36">
        <v>23.946544388457223</v>
      </c>
      <c r="O51" s="36"/>
      <c r="P51" s="35">
        <v>1960</v>
      </c>
      <c r="Q51" s="36">
        <v>8.6339789327880876</v>
      </c>
      <c r="R51" s="36">
        <v>12.305989758518219</v>
      </c>
      <c r="S51" s="36">
        <v>20.968903164243702</v>
      </c>
      <c r="T51" s="36">
        <v>27.199186819201767</v>
      </c>
      <c r="U51" s="36">
        <v>42.085759708280875</v>
      </c>
      <c r="V51" s="36">
        <v>54.096162679243214</v>
      </c>
      <c r="W51" s="118"/>
      <c r="X51" s="36">
        <v>1.0296524021463338</v>
      </c>
      <c r="Y51" s="36">
        <v>5.3737287614008977</v>
      </c>
      <c r="Z51" s="36">
        <v>5.6806695110819678</v>
      </c>
      <c r="AA51" s="36">
        <v>14.734099136353636</v>
      </c>
      <c r="AB51" s="36">
        <v>35.282248179262098</v>
      </c>
      <c r="AC51" s="36">
        <v>54.096162679243214</v>
      </c>
      <c r="AD51" s="118"/>
      <c r="AE51" s="118"/>
      <c r="AF51" s="118"/>
      <c r="AG51" s="118"/>
      <c r="AH51" s="118"/>
      <c r="AI51" s="118"/>
      <c r="AJ51" s="118"/>
      <c r="AK51" s="118"/>
      <c r="AL51" s="118"/>
      <c r="AM51" s="118"/>
      <c r="AN51" s="118"/>
      <c r="AO51" s="118"/>
      <c r="AP51" s="118"/>
      <c r="AQ51" s="118"/>
      <c r="AR51" s="118"/>
      <c r="AS51" s="118"/>
      <c r="AT51" s="118"/>
      <c r="AU51" s="118"/>
      <c r="AV51" s="118"/>
      <c r="AW51" s="118"/>
      <c r="AX51" s="118"/>
      <c r="AY51" s="118"/>
      <c r="AZ51" s="118"/>
      <c r="BA51" s="118"/>
      <c r="BB51" s="118"/>
      <c r="BC51" s="118"/>
      <c r="BD51" s="118"/>
      <c r="BE51" s="118"/>
      <c r="BF51" s="118"/>
      <c r="BG51" s="118"/>
      <c r="BH51" s="118"/>
      <c r="BI51" s="118"/>
      <c r="BJ51" s="118"/>
      <c r="BK51" s="118"/>
      <c r="BL51" s="118"/>
      <c r="BM51" s="118"/>
      <c r="BN51" s="118"/>
      <c r="BO51" s="118"/>
      <c r="BP51" s="118"/>
      <c r="BQ51" s="118"/>
      <c r="BR51" s="118"/>
      <c r="BS51" s="118"/>
      <c r="BT51" s="118"/>
      <c r="BU51" s="118"/>
      <c r="BV51" s="118"/>
      <c r="BW51" s="118"/>
      <c r="BX51" s="118"/>
      <c r="BY51" s="118"/>
      <c r="BZ51" s="118"/>
      <c r="CA51" s="118"/>
      <c r="CB51" s="118"/>
    </row>
    <row r="52" spans="1:80">
      <c r="A52" s="35">
        <v>1961</v>
      </c>
      <c r="B52" s="36">
        <v>6.3348303467200848</v>
      </c>
      <c r="C52" s="36">
        <v>8.4388152951474336</v>
      </c>
      <c r="D52" s="36">
        <v>13.754286205381312</v>
      </c>
      <c r="E52" s="36">
        <v>18.092845958676683</v>
      </c>
      <c r="F52" s="36">
        <v>25.96423653501936</v>
      </c>
      <c r="G52" s="36">
        <v>31.256734513012823</v>
      </c>
      <c r="I52" s="36">
        <v>2.0528993628118544</v>
      </c>
      <c r="J52" s="36">
        <v>4.536026363923817</v>
      </c>
      <c r="K52" s="36">
        <v>4.3999940939853506</v>
      </c>
      <c r="L52" s="36">
        <v>12.393731218907861</v>
      </c>
      <c r="M52" s="36">
        <v>23.609767444661415</v>
      </c>
      <c r="N52" s="36">
        <v>31.256734513012823</v>
      </c>
      <c r="O52" s="36"/>
      <c r="P52" s="35">
        <v>1961</v>
      </c>
      <c r="Q52" s="36">
        <v>11.72733273276909</v>
      </c>
      <c r="R52" s="36">
        <v>16.040035087893038</v>
      </c>
      <c r="S52" s="36">
        <v>28.455034989641504</v>
      </c>
      <c r="T52" s="36">
        <v>37.065079336166406</v>
      </c>
      <c r="U52" s="36">
        <v>54.585924056864513</v>
      </c>
      <c r="V52" s="36">
        <v>66.677612361108416</v>
      </c>
      <c r="W52" s="118"/>
      <c r="X52" s="36">
        <v>2.3020027586640719</v>
      </c>
      <c r="Y52" s="36">
        <v>5.7681497524606025</v>
      </c>
      <c r="Z52" s="36">
        <v>6.3657320873743295</v>
      </c>
      <c r="AA52" s="36">
        <v>21.091897546663244</v>
      </c>
      <c r="AB52" s="36">
        <v>47.21953488932283</v>
      </c>
      <c r="AC52" s="36">
        <v>66.677612361108416</v>
      </c>
      <c r="AD52" s="118"/>
      <c r="AE52" s="118"/>
      <c r="AF52" s="118"/>
      <c r="AG52" s="118"/>
      <c r="AH52" s="118"/>
      <c r="AI52" s="118"/>
      <c r="AJ52" s="118"/>
      <c r="AK52" s="118"/>
      <c r="AL52" s="118"/>
      <c r="AM52" s="118"/>
      <c r="AN52" s="118"/>
      <c r="AO52" s="118"/>
      <c r="AP52" s="118"/>
      <c r="AQ52" s="118"/>
      <c r="AR52" s="118"/>
      <c r="AS52" s="118"/>
      <c r="AT52" s="118"/>
      <c r="AU52" s="118"/>
      <c r="AV52" s="118"/>
      <c r="AW52" s="118"/>
      <c r="AX52" s="118"/>
      <c r="AY52" s="118"/>
      <c r="AZ52" s="118"/>
      <c r="BA52" s="118"/>
      <c r="BB52" s="118"/>
      <c r="BC52" s="118"/>
      <c r="BD52" s="118"/>
      <c r="BE52" s="118"/>
      <c r="BF52" s="118"/>
      <c r="BG52" s="118"/>
      <c r="BH52" s="118"/>
      <c r="BI52" s="118"/>
      <c r="BJ52" s="118"/>
      <c r="BK52" s="118"/>
      <c r="BL52" s="118"/>
      <c r="BM52" s="118"/>
      <c r="BN52" s="118"/>
      <c r="BO52" s="118"/>
      <c r="BP52" s="118"/>
      <c r="BQ52" s="118"/>
      <c r="BR52" s="118"/>
      <c r="BS52" s="118"/>
      <c r="BT52" s="118"/>
      <c r="BU52" s="118"/>
      <c r="BV52" s="118"/>
      <c r="BW52" s="118"/>
      <c r="BX52" s="118"/>
      <c r="BY52" s="118"/>
      <c r="BZ52" s="118"/>
      <c r="CA52" s="118"/>
      <c r="CB52" s="118"/>
    </row>
    <row r="53" spans="1:80">
      <c r="A53" s="35">
        <v>1962</v>
      </c>
      <c r="B53" s="36">
        <v>4.2867430354839078</v>
      </c>
      <c r="C53" s="36">
        <v>5.8678271140435934</v>
      </c>
      <c r="D53" s="36">
        <v>10.111090381918423</v>
      </c>
      <c r="E53" s="36">
        <v>13.626208507731729</v>
      </c>
      <c r="F53" s="36">
        <v>21.173468498816078</v>
      </c>
      <c r="G53" s="36">
        <v>25.748977402660142</v>
      </c>
      <c r="I53" s="36">
        <v>1.1545692654145505</v>
      </c>
      <c r="J53" s="36">
        <v>2.8736150444022801</v>
      </c>
      <c r="K53" s="36">
        <v>2.6713162683339786</v>
      </c>
      <c r="L53" s="36">
        <v>8.538443792323509</v>
      </c>
      <c r="M53" s="36">
        <v>19.207856378406294</v>
      </c>
      <c r="N53" s="36">
        <v>25.748977402660142</v>
      </c>
      <c r="O53" s="36"/>
      <c r="P53" s="35">
        <v>1962</v>
      </c>
      <c r="Q53" s="36">
        <v>8.0791389855066296</v>
      </c>
      <c r="R53" s="36">
        <v>11.322755791888881</v>
      </c>
      <c r="S53" s="36">
        <v>21.260854599530845</v>
      </c>
      <c r="T53" s="36">
        <v>28.404607970528673</v>
      </c>
      <c r="U53" s="36">
        <v>45.290323735090055</v>
      </c>
      <c r="V53" s="36">
        <v>57.334173379864971</v>
      </c>
      <c r="W53" s="118"/>
      <c r="X53" s="36">
        <v>1.2894715581480065</v>
      </c>
      <c r="Y53" s="36">
        <v>3.6311482640529915</v>
      </c>
      <c r="Z53" s="36">
        <v>3.8455163559105072</v>
      </c>
      <c r="AA53" s="36">
        <v>14.436177132238594</v>
      </c>
      <c r="AB53" s="36">
        <v>38.415712756812589</v>
      </c>
      <c r="AC53" s="36">
        <v>57.334173379864971</v>
      </c>
      <c r="AD53" s="118"/>
      <c r="AE53" s="118"/>
      <c r="AF53" s="118"/>
      <c r="AG53" s="118"/>
      <c r="AH53" s="118"/>
      <c r="AI53" s="118"/>
      <c r="AJ53" s="118"/>
      <c r="AK53" s="118"/>
      <c r="AL53" s="118"/>
      <c r="AM53" s="118"/>
      <c r="AN53" s="118"/>
      <c r="AO53" s="118"/>
      <c r="AP53" s="118"/>
      <c r="AQ53" s="118"/>
      <c r="AR53" s="118"/>
      <c r="AS53" s="118"/>
      <c r="AT53" s="118"/>
      <c r="AU53" s="118"/>
      <c r="AV53" s="118"/>
      <c r="AW53" s="118"/>
      <c r="AX53" s="118"/>
      <c r="AY53" s="118"/>
      <c r="AZ53" s="118"/>
      <c r="BA53" s="118"/>
      <c r="BB53" s="118"/>
      <c r="BC53" s="118"/>
      <c r="BD53" s="118"/>
      <c r="BE53" s="118"/>
      <c r="BF53" s="118"/>
      <c r="BG53" s="118"/>
      <c r="BH53" s="118"/>
      <c r="BI53" s="118"/>
      <c r="BJ53" s="118"/>
      <c r="BK53" s="118"/>
      <c r="BL53" s="118"/>
      <c r="BM53" s="118"/>
      <c r="BN53" s="118"/>
      <c r="BO53" s="118"/>
      <c r="BP53" s="118"/>
      <c r="BQ53" s="118"/>
      <c r="BR53" s="118"/>
      <c r="BS53" s="118"/>
      <c r="BT53" s="118"/>
      <c r="BU53" s="118"/>
      <c r="BV53" s="118"/>
      <c r="BW53" s="118"/>
      <c r="BX53" s="118"/>
      <c r="BY53" s="118"/>
      <c r="BZ53" s="118"/>
      <c r="CA53" s="118"/>
      <c r="CB53" s="118"/>
    </row>
    <row r="54" spans="1:80">
      <c r="A54" s="35">
        <v>1963</v>
      </c>
      <c r="B54" s="36">
        <v>4.7409509842847202</v>
      </c>
      <c r="C54" s="36">
        <v>6.3209786497863281</v>
      </c>
      <c r="D54" s="36">
        <v>10.934623255208596</v>
      </c>
      <c r="E54" s="36">
        <v>14.070593177239124</v>
      </c>
      <c r="F54" s="36">
        <v>21.097753855765671</v>
      </c>
      <c r="G54" s="36">
        <v>24.921801004311089</v>
      </c>
      <c r="H54" s="34"/>
      <c r="I54" s="36">
        <v>1.6215318480165868</v>
      </c>
      <c r="J54" s="36">
        <v>3.1022698223984486</v>
      </c>
      <c r="K54" s="36">
        <v>4.371951145077599</v>
      </c>
      <c r="L54" s="36">
        <v>9.3617571865277629</v>
      </c>
      <c r="M54" s="36">
        <v>19.427428536194437</v>
      </c>
      <c r="N54" s="36">
        <v>24.921801004311089</v>
      </c>
      <c r="O54" s="36"/>
      <c r="P54" s="35">
        <v>1963</v>
      </c>
      <c r="Q54" s="36">
        <v>8.6374645349429109</v>
      </c>
      <c r="R54" s="36">
        <v>11.905146373400283</v>
      </c>
      <c r="S54" s="36">
        <v>22.310211099175937</v>
      </c>
      <c r="T54" s="36">
        <v>28.977692284773049</v>
      </c>
      <c r="U54" s="36">
        <v>45.051088992878896</v>
      </c>
      <c r="V54" s="36">
        <v>55.859779679019262</v>
      </c>
      <c r="W54" s="118"/>
      <c r="X54" s="36">
        <v>1.8147808307483337</v>
      </c>
      <c r="Y54" s="36">
        <v>3.9234811422974309</v>
      </c>
      <c r="Z54" s="36">
        <v>6.3246474925313834</v>
      </c>
      <c r="AA54" s="36">
        <v>15.850238789031941</v>
      </c>
      <c r="AB54" s="36">
        <v>38.854857072388874</v>
      </c>
      <c r="AC54" s="36">
        <v>55.859779679019262</v>
      </c>
      <c r="AD54" s="118"/>
      <c r="AE54" s="118"/>
      <c r="AF54" s="118"/>
      <c r="AG54" s="118"/>
      <c r="AH54" s="118"/>
      <c r="AI54" s="118"/>
      <c r="AJ54" s="118"/>
      <c r="AK54" s="118"/>
      <c r="AL54" s="118"/>
      <c r="AM54" s="118"/>
      <c r="AN54" s="118"/>
      <c r="AO54" s="118"/>
      <c r="AP54" s="118"/>
      <c r="AQ54" s="118"/>
      <c r="AR54" s="118"/>
      <c r="AS54" s="118"/>
      <c r="AT54" s="118"/>
      <c r="AU54" s="118"/>
      <c r="AV54" s="118"/>
      <c r="AW54" s="118"/>
      <c r="AX54" s="118"/>
      <c r="AY54" s="118"/>
      <c r="AZ54" s="118"/>
      <c r="BA54" s="118"/>
      <c r="BB54" s="118"/>
      <c r="BC54" s="118"/>
      <c r="BD54" s="118"/>
      <c r="BE54" s="118"/>
      <c r="BF54" s="118"/>
      <c r="BG54" s="118"/>
      <c r="BH54" s="118"/>
      <c r="BI54" s="118"/>
      <c r="BJ54" s="118"/>
      <c r="BK54" s="118"/>
      <c r="BL54" s="118"/>
      <c r="BM54" s="118"/>
      <c r="BN54" s="118"/>
      <c r="BO54" s="118"/>
      <c r="BP54" s="118"/>
      <c r="BQ54" s="118"/>
      <c r="BR54" s="118"/>
      <c r="BS54" s="118"/>
      <c r="BT54" s="118"/>
      <c r="BU54" s="118"/>
      <c r="BV54" s="118"/>
      <c r="BW54" s="118"/>
      <c r="BX54" s="118"/>
      <c r="BY54" s="118"/>
      <c r="BZ54" s="118"/>
      <c r="CA54" s="118"/>
      <c r="CB54" s="118"/>
    </row>
    <row r="55" spans="1:80">
      <c r="A55" s="35">
        <v>1964</v>
      </c>
      <c r="B55" s="36">
        <v>7.033323189892287</v>
      </c>
      <c r="C55" s="36">
        <v>9.192667424502984</v>
      </c>
      <c r="D55" s="36">
        <v>15.264795130540744</v>
      </c>
      <c r="E55" s="36">
        <v>16.767384540511681</v>
      </c>
      <c r="F55" s="36">
        <v>23.773070517504777</v>
      </c>
      <c r="G55" s="36">
        <v>32.56899522835883</v>
      </c>
      <c r="H55" s="34"/>
      <c r="I55" s="36">
        <v>2.7019629182946496</v>
      </c>
      <c r="J55" s="36">
        <v>4.8532048639317438</v>
      </c>
      <c r="K55" s="36">
        <v>12.116389407554994</v>
      </c>
      <c r="L55" s="36">
        <v>12.035822485494615</v>
      </c>
      <c r="M55" s="36">
        <v>19.912512296385305</v>
      </c>
      <c r="N55" s="36">
        <v>32.56899522835883</v>
      </c>
      <c r="O55" s="36"/>
      <c r="P55" s="35">
        <v>1964</v>
      </c>
      <c r="Q55" s="36">
        <v>12.296708183138772</v>
      </c>
      <c r="R55" s="36">
        <v>16.599269098707474</v>
      </c>
      <c r="S55" s="36">
        <v>29.548343685565452</v>
      </c>
      <c r="T55" s="36">
        <v>34.415592352360306</v>
      </c>
      <c r="U55" s="36">
        <v>51.008574578099896</v>
      </c>
      <c r="V55" s="36">
        <v>68.789226683296832</v>
      </c>
      <c r="W55" s="118"/>
      <c r="X55" s="36">
        <v>3.0386715890135672</v>
      </c>
      <c r="Y55" s="36">
        <v>6.1789601783838286</v>
      </c>
      <c r="Z55" s="36">
        <v>17.929827058362083</v>
      </c>
      <c r="AA55" s="36">
        <v>20.470332965476771</v>
      </c>
      <c r="AB55" s="36">
        <v>39.82502459277061</v>
      </c>
      <c r="AC55" s="36">
        <v>68.789226683296832</v>
      </c>
      <c r="AD55" s="118"/>
      <c r="AE55" s="118"/>
      <c r="AF55" s="118"/>
      <c r="AG55" s="118"/>
      <c r="AH55" s="118"/>
      <c r="AI55" s="118"/>
      <c r="AJ55" s="118"/>
      <c r="AK55" s="118"/>
      <c r="AL55" s="118"/>
      <c r="AM55" s="118"/>
      <c r="AN55" s="118"/>
      <c r="AO55" s="118"/>
      <c r="AP55" s="118"/>
      <c r="AQ55" s="118"/>
      <c r="AR55" s="118"/>
      <c r="AS55" s="118"/>
      <c r="AT55" s="118"/>
      <c r="AU55" s="118"/>
      <c r="AV55" s="118"/>
      <c r="AW55" s="118"/>
      <c r="AX55" s="118"/>
      <c r="AY55" s="118"/>
      <c r="AZ55" s="118"/>
      <c r="BA55" s="118"/>
      <c r="BB55" s="118"/>
      <c r="BC55" s="118"/>
      <c r="BD55" s="118"/>
      <c r="BE55" s="118"/>
      <c r="BF55" s="118"/>
      <c r="BG55" s="118"/>
      <c r="BH55" s="118"/>
      <c r="BI55" s="118"/>
      <c r="BJ55" s="118"/>
      <c r="BK55" s="118"/>
      <c r="BL55" s="118"/>
      <c r="BM55" s="118"/>
      <c r="BN55" s="118"/>
      <c r="BO55" s="118"/>
      <c r="BP55" s="118"/>
      <c r="BQ55" s="118"/>
      <c r="BR55" s="118"/>
      <c r="BS55" s="118"/>
      <c r="BT55" s="118"/>
      <c r="BU55" s="118"/>
      <c r="BV55" s="118"/>
      <c r="BW55" s="118"/>
      <c r="BX55" s="118"/>
      <c r="BY55" s="118"/>
      <c r="BZ55" s="118"/>
      <c r="CA55" s="118"/>
      <c r="CB55" s="118"/>
    </row>
    <row r="56" spans="1:80">
      <c r="A56" s="35">
        <v>1965</v>
      </c>
      <c r="B56" s="36">
        <v>8.4056482511245072</v>
      </c>
      <c r="C56" s="36">
        <v>10.186402520126352</v>
      </c>
      <c r="D56" s="36">
        <v>17.251853733937192</v>
      </c>
      <c r="E56" s="36">
        <v>18.237303850388784</v>
      </c>
      <c r="F56" s="36">
        <v>25.767349607390674</v>
      </c>
      <c r="G56" s="36">
        <v>37.475088644717204</v>
      </c>
      <c r="H56" s="34"/>
      <c r="I56" s="36">
        <v>4.7937402514247296</v>
      </c>
      <c r="J56" s="36">
        <v>5.0091176960201969</v>
      </c>
      <c r="K56" s="36">
        <v>15.154171751717399</v>
      </c>
      <c r="L56" s="36">
        <v>12.920806730588945</v>
      </c>
      <c r="M56" s="36">
        <v>20.42178575411857</v>
      </c>
      <c r="N56" s="36">
        <v>37.475088644717204</v>
      </c>
      <c r="O56" s="36"/>
      <c r="P56" s="35">
        <v>1965</v>
      </c>
      <c r="Q56" s="36">
        <v>14.535934214598708</v>
      </c>
      <c r="R56" s="36">
        <v>18.689093888073504</v>
      </c>
      <c r="S56" s="36">
        <v>33.361513057519886</v>
      </c>
      <c r="T56" s="36">
        <v>37.761468897764928</v>
      </c>
      <c r="U56" s="36">
        <v>55.301800234390711</v>
      </c>
      <c r="V56" s="36">
        <v>76.326736167003986</v>
      </c>
      <c r="W56" s="118"/>
      <c r="X56" s="36">
        <v>5.4423296786590845</v>
      </c>
      <c r="Y56" s="36">
        <v>6.3812640041992879</v>
      </c>
      <c r="Z56" s="36">
        <v>22.628580787455466</v>
      </c>
      <c r="AA56" s="36">
        <v>22.008626568135888</v>
      </c>
      <c r="AB56" s="36">
        <v>40.84357150823714</v>
      </c>
      <c r="AC56" s="36">
        <v>76.326736167003986</v>
      </c>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row>
    <row r="57" spans="1:80">
      <c r="A57" s="35">
        <v>1966</v>
      </c>
      <c r="B57" s="36">
        <v>6.5519208824648159</v>
      </c>
      <c r="C57" s="36">
        <v>8.8400522912765425</v>
      </c>
      <c r="D57" s="36">
        <v>14.823771034848281</v>
      </c>
      <c r="E57" s="36">
        <v>17.362833136721477</v>
      </c>
      <c r="F57" s="36">
        <v>24.899730534675932</v>
      </c>
      <c r="G57" s="36">
        <v>30.729540559942571</v>
      </c>
      <c r="H57" s="34"/>
      <c r="I57" s="36">
        <v>1.8457960904004069</v>
      </c>
      <c r="J57" s="36">
        <v>4.3875325059465853</v>
      </c>
      <c r="K57" s="36">
        <v>9.2255427570465525</v>
      </c>
      <c r="L57" s="36">
        <v>11.806185825717812</v>
      </c>
      <c r="M57" s="36">
        <v>22.359953023118685</v>
      </c>
      <c r="N57" s="36">
        <v>30.729540559942571</v>
      </c>
      <c r="O57" s="36"/>
      <c r="P57" s="35">
        <v>1966</v>
      </c>
      <c r="Q57" s="36">
        <v>10.510218267760322</v>
      </c>
      <c r="R57" s="36">
        <v>14.378595499880859</v>
      </c>
      <c r="S57" s="36">
        <v>25.315523930745755</v>
      </c>
      <c r="T57" s="36">
        <v>31.50249659555152</v>
      </c>
      <c r="U57" s="36">
        <v>48.602206048426126</v>
      </c>
      <c r="V57" s="36">
        <v>67.978176451374864</v>
      </c>
      <c r="W57" s="118"/>
      <c r="X57" s="36">
        <v>2.2639866482838693</v>
      </c>
      <c r="Y57" s="36">
        <v>5.6467016014496298</v>
      </c>
      <c r="Z57" s="36">
        <v>10.207959463739048</v>
      </c>
      <c r="AA57" s="36">
        <v>16.40257081337181</v>
      </c>
      <c r="AB57" s="36">
        <v>36.67485813859971</v>
      </c>
      <c r="AC57" s="36">
        <v>67.978176451374864</v>
      </c>
      <c r="AD57" s="118"/>
      <c r="AE57" s="118"/>
      <c r="AF57" s="118"/>
      <c r="AG57" s="118"/>
      <c r="AH57" s="118"/>
      <c r="AI57" s="118"/>
      <c r="AJ57" s="118"/>
      <c r="AK57" s="118"/>
      <c r="AL57" s="118"/>
      <c r="AM57" s="118"/>
      <c r="AN57" s="118"/>
      <c r="AO57" s="118"/>
      <c r="AP57" s="118"/>
      <c r="AQ57" s="118"/>
      <c r="AR57" s="118"/>
      <c r="AS57" s="118"/>
      <c r="AT57" s="118"/>
      <c r="AU57" s="118"/>
      <c r="AV57" s="118"/>
      <c r="AW57" s="118"/>
      <c r="AX57" s="118"/>
      <c r="AY57" s="118"/>
      <c r="AZ57" s="118"/>
      <c r="BA57" s="118"/>
      <c r="BB57" s="118"/>
      <c r="BC57" s="118"/>
      <c r="BD57" s="118"/>
      <c r="BE57" s="118"/>
      <c r="BF57" s="118"/>
      <c r="BG57" s="118"/>
      <c r="BH57" s="118"/>
      <c r="BI57" s="118"/>
      <c r="BJ57" s="118"/>
      <c r="BK57" s="118"/>
      <c r="BL57" s="118"/>
      <c r="BM57" s="118"/>
      <c r="BN57" s="118"/>
      <c r="BO57" s="118"/>
      <c r="BP57" s="118"/>
      <c r="BQ57" s="118"/>
      <c r="BR57" s="118"/>
      <c r="BS57" s="118"/>
      <c r="BT57" s="118"/>
      <c r="BU57" s="118"/>
      <c r="BV57" s="118"/>
      <c r="BW57" s="118"/>
      <c r="BX57" s="118"/>
      <c r="BY57" s="118"/>
      <c r="BZ57" s="118"/>
      <c r="CA57" s="118"/>
      <c r="CB57" s="118"/>
    </row>
    <row r="58" spans="1:80">
      <c r="A58" s="35">
        <v>1967</v>
      </c>
      <c r="B58" s="36">
        <v>9.018474739514927</v>
      </c>
      <c r="C58" s="36">
        <v>11.849319486550991</v>
      </c>
      <c r="D58" s="36">
        <v>18.763288184480889</v>
      </c>
      <c r="E58" s="36">
        <v>21.692639346196334</v>
      </c>
      <c r="F58" s="36">
        <v>28.749020844566068</v>
      </c>
      <c r="G58" s="36">
        <v>32.56269667622626</v>
      </c>
      <c r="H58" s="34"/>
      <c r="I58" s="36">
        <v>3.0385611118681015</v>
      </c>
      <c r="J58" s="36">
        <v>6.5511387588155552</v>
      </c>
      <c r="K58" s="36">
        <v>12.146612078780979</v>
      </c>
      <c r="L58" s="36">
        <v>16.546920032492945</v>
      </c>
      <c r="M58" s="36">
        <v>27.177971609863647</v>
      </c>
      <c r="N58" s="36">
        <v>32.56269667622626</v>
      </c>
      <c r="O58" s="36"/>
      <c r="P58" s="35">
        <v>1967</v>
      </c>
      <c r="Q58" s="36">
        <v>13.597012391784077</v>
      </c>
      <c r="R58" s="36">
        <v>18.267036694418749</v>
      </c>
      <c r="S58" s="36">
        <v>30.73907183794601</v>
      </c>
      <c r="T58" s="36">
        <v>36.122618061309034</v>
      </c>
      <c r="U58" s="36">
        <v>53.281865560984144</v>
      </c>
      <c r="V58" s="36">
        <v>72.754537676622874</v>
      </c>
      <c r="W58" s="118"/>
      <c r="X58" s="36">
        <v>3.2929650292556811</v>
      </c>
      <c r="Y58" s="36">
        <v>7.9374922485427257</v>
      </c>
      <c r="Z58" s="36">
        <v>17.248538360577498</v>
      </c>
      <c r="AA58" s="36">
        <v>20.340334045104864</v>
      </c>
      <c r="AB58" s="36">
        <v>41.081842323576325</v>
      </c>
      <c r="AC58" s="36">
        <v>72.754537676622874</v>
      </c>
      <c r="AD58" s="118"/>
      <c r="AE58" s="118"/>
      <c r="AF58" s="118"/>
      <c r="AG58" s="118"/>
      <c r="AH58" s="118"/>
      <c r="AI58" s="118"/>
      <c r="AJ58" s="118"/>
      <c r="AK58" s="118"/>
      <c r="AL58" s="118"/>
      <c r="AM58" s="118"/>
      <c r="AN58" s="118"/>
      <c r="AO58" s="118"/>
      <c r="AP58" s="118"/>
      <c r="AQ58" s="118"/>
      <c r="AR58" s="118"/>
      <c r="AS58" s="118"/>
      <c r="AT58" s="118"/>
      <c r="AU58" s="118"/>
      <c r="AV58" s="118"/>
      <c r="AW58" s="118"/>
      <c r="AX58" s="118"/>
      <c r="AY58" s="118"/>
      <c r="AZ58" s="118"/>
      <c r="BA58" s="118"/>
      <c r="BB58" s="118"/>
      <c r="BC58" s="118"/>
      <c r="BD58" s="118"/>
      <c r="BE58" s="118"/>
      <c r="BF58" s="118"/>
      <c r="BG58" s="118"/>
      <c r="BH58" s="118"/>
      <c r="BI58" s="118"/>
      <c r="BJ58" s="118"/>
      <c r="BK58" s="118"/>
      <c r="BL58" s="118"/>
      <c r="BM58" s="118"/>
      <c r="BN58" s="118"/>
      <c r="BO58" s="118"/>
      <c r="BP58" s="118"/>
      <c r="BQ58" s="118"/>
      <c r="BR58" s="118"/>
      <c r="BS58" s="118"/>
      <c r="BT58" s="118"/>
      <c r="BU58" s="118"/>
      <c r="BV58" s="118"/>
      <c r="BW58" s="118"/>
      <c r="BX58" s="118"/>
      <c r="BY58" s="118"/>
      <c r="BZ58" s="118"/>
      <c r="CA58" s="118"/>
      <c r="CB58" s="118"/>
    </row>
    <row r="59" spans="1:80">
      <c r="A59" s="35">
        <v>1968</v>
      </c>
      <c r="B59" s="36">
        <v>10.69368792053829</v>
      </c>
      <c r="C59" s="36">
        <v>13.955814432383137</v>
      </c>
      <c r="D59" s="36">
        <v>22.223409512869491</v>
      </c>
      <c r="E59" s="36">
        <v>25.620577548288392</v>
      </c>
      <c r="F59" s="36">
        <v>32.929929736928244</v>
      </c>
      <c r="G59" s="36">
        <v>37.395373828673243</v>
      </c>
      <c r="H59" s="34"/>
      <c r="I59" s="36">
        <v>3.7383177570093458</v>
      </c>
      <c r="J59" s="36">
        <v>7.4470546173421113</v>
      </c>
      <c r="K59" s="36">
        <v>14.355317358373563</v>
      </c>
      <c r="L59" s="36">
        <v>20.184673253723975</v>
      </c>
      <c r="M59" s="36">
        <v>31.102407731432073</v>
      </c>
      <c r="N59" s="36">
        <v>37.395373828673243</v>
      </c>
      <c r="O59" s="36"/>
      <c r="P59" s="35">
        <v>1968</v>
      </c>
      <c r="Q59" s="36">
        <v>15.649488515730553</v>
      </c>
      <c r="R59" s="36">
        <v>21.260478458239341</v>
      </c>
      <c r="S59" s="36">
        <v>35.258832703497092</v>
      </c>
      <c r="T59" s="36">
        <v>42.105959060896296</v>
      </c>
      <c r="U59" s="36">
        <v>60.017722492518097</v>
      </c>
      <c r="V59" s="36">
        <v>78.91230466797721</v>
      </c>
      <c r="W59" s="118"/>
      <c r="X59" s="36">
        <v>2.9805697038294663</v>
      </c>
      <c r="Y59" s="36">
        <v>9.1287169889789972</v>
      </c>
      <c r="Z59" s="36">
        <v>17.128728036585631</v>
      </c>
      <c r="AA59" s="36">
        <v>24.600150331710186</v>
      </c>
      <c r="AB59" s="36">
        <v>47.345686943794242</v>
      </c>
      <c r="AC59" s="36">
        <v>78.91230466797721</v>
      </c>
      <c r="AD59" s="118"/>
      <c r="AE59" s="118"/>
      <c r="AF59" s="118"/>
      <c r="AG59" s="118"/>
      <c r="AH59" s="118"/>
      <c r="AI59" s="118"/>
      <c r="AJ59" s="118"/>
      <c r="AK59" s="118"/>
      <c r="AL59" s="118"/>
      <c r="AM59" s="118"/>
      <c r="AN59" s="118"/>
      <c r="AO59" s="118"/>
      <c r="AP59" s="118"/>
      <c r="AQ59" s="118"/>
      <c r="AR59" s="118"/>
      <c r="AS59" s="118"/>
      <c r="AT59" s="118"/>
      <c r="AU59" s="118"/>
      <c r="AV59" s="118"/>
      <c r="AW59" s="118"/>
      <c r="AX59" s="118"/>
      <c r="AY59" s="118"/>
      <c r="AZ59" s="118"/>
      <c r="BA59" s="118"/>
      <c r="BB59" s="118"/>
      <c r="BC59" s="118"/>
      <c r="BD59" s="118"/>
      <c r="BE59" s="118"/>
      <c r="BF59" s="118"/>
      <c r="BG59" s="118"/>
      <c r="BH59" s="118"/>
      <c r="BI59" s="118"/>
      <c r="BJ59" s="118"/>
      <c r="BK59" s="118"/>
      <c r="BL59" s="118"/>
      <c r="BM59" s="118"/>
      <c r="BN59" s="118"/>
      <c r="BO59" s="118"/>
      <c r="BP59" s="118"/>
      <c r="BQ59" s="118"/>
      <c r="BR59" s="118"/>
      <c r="BS59" s="118"/>
      <c r="BT59" s="118"/>
      <c r="BU59" s="118"/>
      <c r="BV59" s="118"/>
      <c r="BW59" s="118"/>
      <c r="BX59" s="118"/>
      <c r="BY59" s="118"/>
      <c r="BZ59" s="118"/>
      <c r="CA59" s="118"/>
      <c r="CB59" s="118"/>
    </row>
    <row r="60" spans="1:80">
      <c r="A60" s="35">
        <v>1969</v>
      </c>
      <c r="B60" s="36">
        <v>7.9220224457302626</v>
      </c>
      <c r="C60" s="36">
        <v>10.796260383802716</v>
      </c>
      <c r="D60" s="36">
        <v>18.760623903613148</v>
      </c>
      <c r="E60" s="36">
        <v>22.734471229984166</v>
      </c>
      <c r="F60" s="36">
        <v>31.58213502427207</v>
      </c>
      <c r="G60" s="36">
        <v>39.946086879667689</v>
      </c>
      <c r="H60" s="34"/>
      <c r="I60" s="36">
        <v>2.064531351383236</v>
      </c>
      <c r="J60" s="36">
        <v>4.8927505846302717</v>
      </c>
      <c r="K60" s="36">
        <v>9.6828941491737375</v>
      </c>
      <c r="L60" s="36">
        <v>16.164947329690246</v>
      </c>
      <c r="M60" s="36">
        <v>27.798266015367286</v>
      </c>
      <c r="N60" s="36">
        <v>39.946086879667689</v>
      </c>
      <c r="O60" s="36"/>
      <c r="P60" s="35">
        <v>1969</v>
      </c>
      <c r="Q60" s="36">
        <v>12.237208951849897</v>
      </c>
      <c r="R60" s="36">
        <v>16.984162144202017</v>
      </c>
      <c r="S60" s="36">
        <v>31.080430245625301</v>
      </c>
      <c r="T60" s="36">
        <v>38.458963199505547</v>
      </c>
      <c r="U60" s="36">
        <v>58.373132882041062</v>
      </c>
      <c r="V60" s="36">
        <v>79.720571163698864</v>
      </c>
      <c r="W60" s="118"/>
      <c r="X60" s="36">
        <v>2.1334276284771336</v>
      </c>
      <c r="Y60" s="36">
        <v>5.5239300021083704</v>
      </c>
      <c r="Z60" s="36">
        <v>12.173071423857813</v>
      </c>
      <c r="AA60" s="36">
        <v>18.854785242422075</v>
      </c>
      <c r="AB60" s="36">
        <v>42.79713749539826</v>
      </c>
      <c r="AC60" s="36">
        <v>79.720571163698864</v>
      </c>
      <c r="AD60" s="118"/>
      <c r="AE60" s="118"/>
      <c r="AF60" s="118"/>
      <c r="AG60" s="118"/>
      <c r="AH60" s="118"/>
      <c r="AI60" s="118"/>
      <c r="AJ60" s="118"/>
      <c r="AK60" s="118"/>
      <c r="AL60" s="118"/>
      <c r="AM60" s="118"/>
      <c r="AN60" s="118"/>
      <c r="AO60" s="118"/>
      <c r="AP60" s="118"/>
      <c r="AQ60" s="118"/>
      <c r="AR60" s="118"/>
      <c r="AS60" s="118"/>
      <c r="AT60" s="118"/>
      <c r="AU60" s="118"/>
      <c r="AV60" s="118"/>
      <c r="AW60" s="118"/>
      <c r="AX60" s="118"/>
      <c r="AY60" s="118"/>
      <c r="AZ60" s="118"/>
      <c r="BA60" s="118"/>
      <c r="BB60" s="118"/>
      <c r="BC60" s="118"/>
      <c r="BD60" s="118"/>
      <c r="BE60" s="118"/>
      <c r="BF60" s="118"/>
      <c r="BG60" s="118"/>
      <c r="BH60" s="118"/>
      <c r="BI60" s="118"/>
      <c r="BJ60" s="118"/>
      <c r="BK60" s="118"/>
      <c r="BL60" s="118"/>
      <c r="BM60" s="118"/>
      <c r="BN60" s="118"/>
      <c r="BO60" s="118"/>
      <c r="BP60" s="118"/>
      <c r="BQ60" s="118"/>
      <c r="BR60" s="118"/>
      <c r="BS60" s="118"/>
      <c r="BT60" s="118"/>
      <c r="BU60" s="118"/>
      <c r="BV60" s="118"/>
      <c r="BW60" s="118"/>
      <c r="BX60" s="118"/>
      <c r="BY60" s="118"/>
      <c r="BZ60" s="118"/>
      <c r="CA60" s="118"/>
      <c r="CB60" s="118"/>
    </row>
    <row r="61" spans="1:80">
      <c r="A61" s="35">
        <v>1970</v>
      </c>
      <c r="B61" s="36">
        <v>3.9744280982823699</v>
      </c>
      <c r="C61" s="36">
        <v>5.4787296378764792</v>
      </c>
      <c r="D61" s="36">
        <v>10.077914512488167</v>
      </c>
      <c r="E61" s="36">
        <v>12.143987767715814</v>
      </c>
      <c r="F61" s="36">
        <v>17.61162429537919</v>
      </c>
      <c r="G61" s="36">
        <v>23.175521444611817</v>
      </c>
      <c r="H61" s="34"/>
      <c r="I61" s="36">
        <v>1.0898876404494382</v>
      </c>
      <c r="J61" s="36">
        <v>2.3824697289082795</v>
      </c>
      <c r="K61" s="36">
        <v>5.7623535233125658</v>
      </c>
      <c r="L61" s="36">
        <v>8.487270531748198</v>
      </c>
      <c r="M61" s="36">
        <v>15.330881099489725</v>
      </c>
      <c r="N61" s="36">
        <v>23.175521444611817</v>
      </c>
      <c r="O61" s="36"/>
      <c r="P61" s="35">
        <v>1970</v>
      </c>
      <c r="Q61" s="36">
        <v>7.4724115852510264</v>
      </c>
      <c r="R61" s="36">
        <v>10.590804662903821</v>
      </c>
      <c r="S61" s="36">
        <v>20.129348492068896</v>
      </c>
      <c r="T61" s="36">
        <v>25.186262753346831</v>
      </c>
      <c r="U61" s="36">
        <v>41.669434002364412</v>
      </c>
      <c r="V61" s="36">
        <v>64.399843105910904</v>
      </c>
      <c r="W61" s="118"/>
      <c r="X61" s="36">
        <v>1.311291678341272</v>
      </c>
      <c r="Y61" s="36">
        <v>3.7786853364449629</v>
      </c>
      <c r="Z61" s="36">
        <v>8.7349397590361448</v>
      </c>
      <c r="AA61" s="36">
        <v>12.024423616095262</v>
      </c>
      <c r="AB61" s="36">
        <v>28.940453889892741</v>
      </c>
      <c r="AC61" s="36">
        <v>64.399843105910904</v>
      </c>
      <c r="AD61" s="118"/>
      <c r="AE61" s="118"/>
      <c r="AF61" s="118"/>
      <c r="AG61" s="118"/>
      <c r="AH61" s="118"/>
      <c r="AI61" s="118"/>
      <c r="AJ61" s="118"/>
      <c r="AK61" s="118"/>
      <c r="AL61" s="118"/>
      <c r="AM61" s="118"/>
      <c r="AN61" s="118"/>
      <c r="AO61" s="118"/>
      <c r="AP61" s="118"/>
      <c r="AQ61" s="118"/>
      <c r="AR61" s="118"/>
      <c r="AS61" s="118"/>
      <c r="AT61" s="118"/>
      <c r="AU61" s="118"/>
      <c r="AV61" s="118"/>
      <c r="AW61" s="118"/>
      <c r="AX61" s="118"/>
      <c r="AY61" s="118"/>
      <c r="AZ61" s="118"/>
      <c r="BA61" s="118"/>
      <c r="BB61" s="118"/>
      <c r="BC61" s="118"/>
      <c r="BD61" s="118"/>
      <c r="BE61" s="118"/>
      <c r="BF61" s="118"/>
      <c r="BG61" s="118"/>
      <c r="BH61" s="118"/>
      <c r="BI61" s="118"/>
      <c r="BJ61" s="118"/>
      <c r="BK61" s="118"/>
      <c r="BL61" s="118"/>
      <c r="BM61" s="118"/>
      <c r="BN61" s="118"/>
      <c r="BO61" s="118"/>
      <c r="BP61" s="118"/>
      <c r="BQ61" s="118"/>
      <c r="BR61" s="118"/>
      <c r="BS61" s="118"/>
      <c r="BT61" s="118"/>
      <c r="BU61" s="118"/>
      <c r="BV61" s="118"/>
      <c r="BW61" s="118"/>
      <c r="BX61" s="118"/>
      <c r="BY61" s="118"/>
      <c r="BZ61" s="118"/>
      <c r="CA61" s="118"/>
      <c r="CB61" s="118"/>
    </row>
    <row r="62" spans="1:80">
      <c r="A62" s="35">
        <v>1971</v>
      </c>
      <c r="B62" s="36">
        <v>5.6882985634880541</v>
      </c>
      <c r="C62" s="36">
        <v>7.7150361129349969</v>
      </c>
      <c r="D62" s="36">
        <v>13.36019796892537</v>
      </c>
      <c r="E62" s="36">
        <v>15.86788404929402</v>
      </c>
      <c r="F62" s="36">
        <v>22.506763736534019</v>
      </c>
      <c r="G62" s="36">
        <v>28.016804679373742</v>
      </c>
      <c r="H62" s="34"/>
      <c r="I62" s="36">
        <v>1.7603393425238603</v>
      </c>
      <c r="J62" s="36">
        <v>3.8783556507274213</v>
      </c>
      <c r="K62" s="36">
        <v>8.0902552058212933</v>
      </c>
      <c r="L62" s="36">
        <v>11.335695216347366</v>
      </c>
      <c r="M62" s="36">
        <v>20.241774046216936</v>
      </c>
      <c r="N62" s="36">
        <v>28.016804679373742</v>
      </c>
      <c r="O62" s="36"/>
      <c r="P62" s="35">
        <v>1971</v>
      </c>
      <c r="Q62" s="36">
        <v>9.8982098982098989</v>
      </c>
      <c r="R62" s="36">
        <v>13.858002786320743</v>
      </c>
      <c r="S62" s="36">
        <v>25.103018985371925</v>
      </c>
      <c r="T62" s="36">
        <v>31.333119406710164</v>
      </c>
      <c r="U62" s="36">
        <v>48.9507860292793</v>
      </c>
      <c r="V62" s="36">
        <v>71.036766668137588</v>
      </c>
      <c r="W62" s="118"/>
      <c r="X62" s="36">
        <v>1.9432856313037967</v>
      </c>
      <c r="Y62" s="36">
        <v>5.638365638365638</v>
      </c>
      <c r="Z62" s="36">
        <v>10.6805332012711</v>
      </c>
      <c r="AA62" s="36">
        <v>16.613548163321401</v>
      </c>
      <c r="AB62" s="36">
        <v>35.825329648578823</v>
      </c>
      <c r="AC62" s="36">
        <v>71.036766668137588</v>
      </c>
      <c r="AD62" s="118"/>
      <c r="AE62" s="118"/>
      <c r="AF62" s="118"/>
      <c r="AG62" s="118"/>
      <c r="AH62" s="118"/>
      <c r="AI62" s="118"/>
      <c r="AJ62" s="118"/>
      <c r="AK62" s="118"/>
      <c r="AL62" s="118"/>
      <c r="AM62" s="118"/>
      <c r="AN62" s="118"/>
      <c r="AO62" s="118"/>
      <c r="AP62" s="118"/>
      <c r="AQ62" s="118"/>
      <c r="AR62" s="118"/>
      <c r="AS62" s="118"/>
      <c r="AT62" s="118"/>
      <c r="AU62" s="118"/>
      <c r="AV62" s="118"/>
      <c r="AW62" s="118"/>
      <c r="AX62" s="118"/>
      <c r="AY62" s="118"/>
      <c r="AZ62" s="118"/>
      <c r="BA62" s="118"/>
      <c r="BB62" s="118"/>
      <c r="BC62" s="118"/>
      <c r="BD62" s="118"/>
      <c r="BE62" s="118"/>
      <c r="BF62" s="118"/>
      <c r="BG62" s="118"/>
      <c r="BH62" s="118"/>
      <c r="BI62" s="118"/>
      <c r="BJ62" s="118"/>
      <c r="BK62" s="118"/>
      <c r="BL62" s="118"/>
      <c r="BM62" s="118"/>
      <c r="BN62" s="118"/>
      <c r="BO62" s="118"/>
      <c r="BP62" s="118"/>
      <c r="BQ62" s="118"/>
      <c r="BR62" s="118"/>
      <c r="BS62" s="118"/>
      <c r="BT62" s="118"/>
      <c r="BU62" s="118"/>
      <c r="BV62" s="118"/>
      <c r="BW62" s="118"/>
      <c r="BX62" s="118"/>
      <c r="BY62" s="118"/>
      <c r="BZ62" s="118"/>
      <c r="CA62" s="118"/>
      <c r="CB62" s="118"/>
    </row>
    <row r="63" spans="1:80">
      <c r="A63" s="35">
        <v>1972</v>
      </c>
      <c r="B63" s="36">
        <v>6.8134137000899129</v>
      </c>
      <c r="C63" s="36">
        <v>8.9878562952864254</v>
      </c>
      <c r="D63" s="36">
        <v>14.784088227623291</v>
      </c>
      <c r="E63" s="36">
        <v>17.250486006675715</v>
      </c>
      <c r="F63" s="36">
        <v>23.483528487726492</v>
      </c>
      <c r="G63" s="36">
        <v>30.606313105819634</v>
      </c>
      <c r="H63" s="34"/>
      <c r="I63" s="36">
        <v>2.6015942099858185</v>
      </c>
      <c r="J63" s="36">
        <v>5.0167622483535554</v>
      </c>
      <c r="K63" s="36">
        <v>9.6102796906859531</v>
      </c>
      <c r="L63" s="36">
        <v>12.985055262783959</v>
      </c>
      <c r="M63" s="36">
        <v>20.437037958384273</v>
      </c>
      <c r="N63" s="36">
        <v>30.606313105819634</v>
      </c>
      <c r="O63" s="36"/>
      <c r="P63" s="35">
        <v>1972</v>
      </c>
      <c r="Q63" s="36">
        <v>11.885074482802999</v>
      </c>
      <c r="R63" s="36">
        <v>16.377945198905898</v>
      </c>
      <c r="S63" s="36">
        <v>28.420545134489679</v>
      </c>
      <c r="T63" s="36">
        <v>34.876641591227845</v>
      </c>
      <c r="U63" s="36">
        <v>53.354305665986793</v>
      </c>
      <c r="V63" s="36">
        <v>75.268621931656526</v>
      </c>
      <c r="W63" s="118"/>
      <c r="X63" s="36">
        <v>2.7436047646943957</v>
      </c>
      <c r="Y63" s="36">
        <v>7.3673878574844167</v>
      </c>
      <c r="Z63" s="36">
        <v>13.102665910380034</v>
      </c>
      <c r="AA63" s="36">
        <v>19.070881509300055</v>
      </c>
      <c r="AB63" s="36">
        <v>40.098246073458192</v>
      </c>
      <c r="AC63" s="36">
        <v>75.268621931656526</v>
      </c>
      <c r="AD63" s="118"/>
      <c r="AE63" s="118"/>
      <c r="AF63" s="118"/>
      <c r="AG63" s="118"/>
      <c r="AH63" s="118"/>
      <c r="AI63" s="118"/>
      <c r="AJ63" s="118"/>
      <c r="AK63" s="118"/>
      <c r="AL63" s="118"/>
      <c r="AM63" s="118"/>
      <c r="AN63" s="118"/>
      <c r="AO63" s="118"/>
      <c r="AP63" s="118"/>
      <c r="AQ63" s="118"/>
      <c r="AR63" s="118"/>
      <c r="AS63" s="118"/>
      <c r="AT63" s="118"/>
      <c r="AU63" s="118"/>
      <c r="AV63" s="118"/>
      <c r="AW63" s="118"/>
      <c r="AX63" s="118"/>
      <c r="AY63" s="118"/>
      <c r="AZ63" s="118"/>
      <c r="BA63" s="118"/>
      <c r="BB63" s="118"/>
      <c r="BC63" s="118"/>
      <c r="BD63" s="118"/>
      <c r="BE63" s="118"/>
      <c r="BF63" s="118"/>
      <c r="BG63" s="118"/>
      <c r="BH63" s="118"/>
      <c r="BI63" s="118"/>
      <c r="BJ63" s="118"/>
      <c r="BK63" s="118"/>
      <c r="BL63" s="118"/>
      <c r="BM63" s="118"/>
      <c r="BN63" s="118"/>
      <c r="BO63" s="118"/>
      <c r="BP63" s="118"/>
      <c r="BQ63" s="118"/>
      <c r="BR63" s="118"/>
      <c r="BS63" s="118"/>
      <c r="BT63" s="118"/>
      <c r="BU63" s="118"/>
      <c r="BV63" s="118"/>
      <c r="BW63" s="118"/>
      <c r="BX63" s="118"/>
      <c r="BY63" s="118"/>
      <c r="BZ63" s="118"/>
      <c r="CA63" s="118"/>
      <c r="CB63" s="118"/>
    </row>
    <row r="64" spans="1:80">
      <c r="A64" s="35">
        <v>1973</v>
      </c>
      <c r="B64" s="36">
        <v>5.1512800620636154</v>
      </c>
      <c r="C64" s="36">
        <v>6.8433348278547319</v>
      </c>
      <c r="D64" s="36">
        <v>10.80159454397003</v>
      </c>
      <c r="E64" s="36">
        <v>12.770496799756172</v>
      </c>
      <c r="F64" s="36">
        <v>17.160640732265446</v>
      </c>
      <c r="G64" s="36">
        <v>20.458182402528273</v>
      </c>
      <c r="H64" s="34"/>
      <c r="I64" s="36">
        <v>1.9027771485525304</v>
      </c>
      <c r="J64" s="36">
        <v>4.2799045108513925</v>
      </c>
      <c r="K64" s="36">
        <v>6.8091758461482526</v>
      </c>
      <c r="L64" s="36">
        <v>9.9431131547145331</v>
      </c>
      <c r="M64" s="36">
        <v>15.919793196757864</v>
      </c>
      <c r="N64" s="36">
        <v>20.458182402528273</v>
      </c>
      <c r="O64" s="36"/>
      <c r="P64" s="35">
        <v>1973</v>
      </c>
      <c r="Q64" s="36">
        <v>10.20941621848992</v>
      </c>
      <c r="R64" s="36">
        <v>13.922138815626338</v>
      </c>
      <c r="S64" s="36">
        <v>24.875393494228753</v>
      </c>
      <c r="T64" s="36">
        <v>29.951782919873857</v>
      </c>
      <c r="U64" s="36">
        <v>46.457690032910371</v>
      </c>
      <c r="V64" s="36">
        <v>68.540796091881631</v>
      </c>
      <c r="W64" s="118"/>
      <c r="X64" s="36">
        <v>2.7921639270434588</v>
      </c>
      <c r="Y64" s="36">
        <v>6.2324946092988638</v>
      </c>
      <c r="Z64" s="36">
        <v>13.680873053409709</v>
      </c>
      <c r="AA64" s="36">
        <v>17.096041238045714</v>
      </c>
      <c r="AB64" s="36">
        <v>35.026966185713704</v>
      </c>
      <c r="AC64" s="36">
        <v>68.540796091881631</v>
      </c>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row>
    <row r="65" spans="1:80">
      <c r="A65" s="35">
        <v>1974</v>
      </c>
      <c r="B65" s="36">
        <v>3.4743901029020696</v>
      </c>
      <c r="C65" s="36">
        <v>4.5590433482810173</v>
      </c>
      <c r="D65" s="36">
        <v>7.5231928342139796</v>
      </c>
      <c r="E65" s="36">
        <v>8.7027632622686717</v>
      </c>
      <c r="F65" s="36">
        <v>11.315644565904595</v>
      </c>
      <c r="G65" s="36">
        <v>14.152384836582762</v>
      </c>
      <c r="H65" s="34"/>
      <c r="I65" s="36">
        <v>1.3924050632911391</v>
      </c>
      <c r="J65" s="36">
        <v>2.594896459976463</v>
      </c>
      <c r="K65" s="36">
        <v>5.0793758365382988</v>
      </c>
      <c r="L65" s="36">
        <v>6.953720136518772</v>
      </c>
      <c r="M65" s="36">
        <v>10.234061780951889</v>
      </c>
      <c r="N65" s="36">
        <v>14.152384836582762</v>
      </c>
      <c r="O65" s="36"/>
      <c r="P65" s="35">
        <v>1974</v>
      </c>
      <c r="Q65" s="36">
        <v>7.1745332316470352</v>
      </c>
      <c r="R65" s="36">
        <v>9.9368313588701955</v>
      </c>
      <c r="S65" s="36">
        <v>17.875412541254125</v>
      </c>
      <c r="T65" s="36">
        <v>22.616880985768415</v>
      </c>
      <c r="U65" s="36">
        <v>35.31452494508185</v>
      </c>
      <c r="V65" s="36">
        <v>54.962788188140181</v>
      </c>
      <c r="W65" s="118"/>
      <c r="X65" s="36">
        <v>1.7150783975787129</v>
      </c>
      <c r="Y65" s="36">
        <v>4.3641628959276018</v>
      </c>
      <c r="Z65" s="36">
        <v>7.2545612510860122</v>
      </c>
      <c r="AA65" s="36">
        <v>12.936589521062775</v>
      </c>
      <c r="AB65" s="36">
        <v>25.977357200489607</v>
      </c>
      <c r="AC65" s="36">
        <v>54.962788188140181</v>
      </c>
      <c r="AD65" s="118"/>
      <c r="AE65" s="118"/>
      <c r="AF65" s="118"/>
      <c r="AG65" s="118"/>
      <c r="AH65" s="118"/>
      <c r="AI65" s="118"/>
      <c r="AJ65" s="118"/>
      <c r="AK65" s="118"/>
      <c r="AL65" s="118"/>
      <c r="AM65" s="118"/>
      <c r="AN65" s="118"/>
      <c r="AO65" s="118"/>
      <c r="AP65" s="118"/>
      <c r="AQ65" s="118"/>
      <c r="AR65" s="118"/>
      <c r="AS65" s="118"/>
      <c r="AT65" s="118"/>
      <c r="AU65" s="118"/>
      <c r="AV65" s="118"/>
      <c r="AW65" s="118"/>
      <c r="AX65" s="118"/>
      <c r="AY65" s="118"/>
      <c r="AZ65" s="118"/>
      <c r="BA65" s="118"/>
      <c r="BB65" s="118"/>
      <c r="BC65" s="118"/>
      <c r="BD65" s="118"/>
      <c r="BE65" s="118"/>
      <c r="BF65" s="118"/>
      <c r="BG65" s="118"/>
      <c r="BH65" s="118"/>
      <c r="BI65" s="118"/>
      <c r="BJ65" s="118"/>
      <c r="BK65" s="118"/>
      <c r="BL65" s="118"/>
      <c r="BM65" s="118"/>
      <c r="BN65" s="118"/>
      <c r="BO65" s="118"/>
      <c r="BP65" s="118"/>
      <c r="BQ65" s="118"/>
      <c r="BR65" s="118"/>
      <c r="BS65" s="118"/>
      <c r="BT65" s="118"/>
      <c r="BU65" s="118"/>
      <c r="BV65" s="118"/>
      <c r="BW65" s="118"/>
      <c r="BX65" s="118"/>
      <c r="BY65" s="118"/>
      <c r="BZ65" s="118"/>
      <c r="CA65" s="118"/>
      <c r="CB65" s="118"/>
    </row>
    <row r="66" spans="1:80">
      <c r="A66" s="35">
        <v>1975</v>
      </c>
      <c r="B66" s="36">
        <v>3.2302080142574701</v>
      </c>
      <c r="C66" s="36">
        <v>4.216558330482381</v>
      </c>
      <c r="D66" s="36">
        <v>7.0350991933725746</v>
      </c>
      <c r="E66" s="36">
        <v>8.1069881945742157</v>
      </c>
      <c r="F66" s="36">
        <v>11.203906684553218</v>
      </c>
      <c r="G66" s="36">
        <v>15.442497642328883</v>
      </c>
      <c r="H66" s="34"/>
      <c r="I66" s="36">
        <v>1.3889997605172824</v>
      </c>
      <c r="J66" s="36">
        <v>2.3969035890218158</v>
      </c>
      <c r="K66" s="36">
        <v>4.8509130643532385</v>
      </c>
      <c r="L66" s="36">
        <v>6.0653938758287467</v>
      </c>
      <c r="M66" s="36">
        <v>9.4860896778253867</v>
      </c>
      <c r="N66" s="36">
        <v>15.442497642328883</v>
      </c>
      <c r="O66" s="36"/>
      <c r="P66" s="35">
        <v>1975</v>
      </c>
      <c r="Q66" s="36">
        <v>6.4648117839607204</v>
      </c>
      <c r="R66" s="36">
        <v>9.0735593079699619</v>
      </c>
      <c r="S66" s="36">
        <v>16.334501649690104</v>
      </c>
      <c r="T66" s="36">
        <v>20.094384994589394</v>
      </c>
      <c r="U66" s="36">
        <v>31.662310414110703</v>
      </c>
      <c r="V66" s="36">
        <v>51.199993105654762</v>
      </c>
      <c r="W66" s="118"/>
      <c r="X66" s="36">
        <v>1.4573544636457754</v>
      </c>
      <c r="Y66" s="36">
        <v>4.1589269439748433</v>
      </c>
      <c r="Z66" s="36">
        <v>8.2002926353438461</v>
      </c>
      <c r="AA66" s="36">
        <v>11.626556988715492</v>
      </c>
      <c r="AB66" s="36">
        <v>22.034311292404048</v>
      </c>
      <c r="AC66" s="36">
        <v>51.199993105654762</v>
      </c>
      <c r="AD66" s="118"/>
      <c r="AE66" s="118"/>
      <c r="AF66" s="118"/>
      <c r="AG66" s="118"/>
      <c r="AH66" s="118"/>
      <c r="AI66" s="118"/>
      <c r="AJ66" s="118"/>
      <c r="AK66" s="118"/>
      <c r="AL66" s="118"/>
      <c r="AM66" s="118"/>
      <c r="AN66" s="118"/>
      <c r="AO66" s="118"/>
      <c r="AP66" s="118"/>
      <c r="AQ66" s="118"/>
      <c r="AR66" s="118"/>
      <c r="AS66" s="118"/>
      <c r="AT66" s="118"/>
      <c r="AU66" s="118"/>
      <c r="AV66" s="118"/>
      <c r="AW66" s="118"/>
      <c r="AX66" s="118"/>
      <c r="AY66" s="118"/>
      <c r="AZ66" s="118"/>
      <c r="BA66" s="118"/>
      <c r="BB66" s="118"/>
      <c r="BC66" s="118"/>
      <c r="BD66" s="118"/>
      <c r="BE66" s="118"/>
      <c r="BF66" s="118"/>
      <c r="BG66" s="118"/>
      <c r="BH66" s="118"/>
      <c r="BI66" s="118"/>
      <c r="BJ66" s="118"/>
      <c r="BK66" s="118"/>
      <c r="BL66" s="118"/>
      <c r="BM66" s="118"/>
      <c r="BN66" s="118"/>
      <c r="BO66" s="118"/>
      <c r="BP66" s="118"/>
      <c r="BQ66" s="118"/>
      <c r="BR66" s="118"/>
      <c r="BS66" s="118"/>
      <c r="BT66" s="118"/>
      <c r="BU66" s="118"/>
      <c r="BV66" s="118"/>
      <c r="BW66" s="118"/>
      <c r="BX66" s="118"/>
      <c r="BY66" s="118"/>
      <c r="BZ66" s="118"/>
      <c r="CA66" s="118"/>
      <c r="CB66" s="118"/>
    </row>
    <row r="67" spans="1:80">
      <c r="A67" s="35">
        <v>1976</v>
      </c>
      <c r="B67" s="36">
        <v>4.0165174792890301</v>
      </c>
      <c r="C67" s="36">
        <v>5.1701377258487193</v>
      </c>
      <c r="D67" s="36">
        <v>8.4426616802887278</v>
      </c>
      <c r="E67" s="36">
        <v>9.7924976471115492</v>
      </c>
      <c r="F67" s="36">
        <v>13.027174460559161</v>
      </c>
      <c r="G67" s="36">
        <v>16.633317269076304</v>
      </c>
      <c r="H67" s="34"/>
      <c r="I67" s="36">
        <v>1.8659320477502297</v>
      </c>
      <c r="J67" s="36">
        <v>3.0603912012132679</v>
      </c>
      <c r="K67" s="36">
        <v>5.6651911963605066</v>
      </c>
      <c r="L67" s="36">
        <v>7.6326482818070609</v>
      </c>
      <c r="M67" s="36">
        <v>11.551842436637898</v>
      </c>
      <c r="N67" s="36">
        <v>16.633317269076304</v>
      </c>
      <c r="O67" s="36"/>
      <c r="P67" s="35">
        <v>1976</v>
      </c>
      <c r="Q67" s="36">
        <v>7.850701402805611</v>
      </c>
      <c r="R67" s="36">
        <v>10.821414287618794</v>
      </c>
      <c r="S67" s="36">
        <v>18.593842985745727</v>
      </c>
      <c r="T67" s="36">
        <v>22.224214380779653</v>
      </c>
      <c r="U67" s="36">
        <v>34.043870967741938</v>
      </c>
      <c r="V67" s="36">
        <v>52.122613732481078</v>
      </c>
      <c r="W67" s="118"/>
      <c r="X67" s="36">
        <v>2.1439285844949327</v>
      </c>
      <c r="Y67" s="36">
        <v>5.5695976307189543</v>
      </c>
      <c r="Z67" s="36">
        <v>10.702561719604875</v>
      </c>
      <c r="AA67" s="36">
        <v>13.396455976774723</v>
      </c>
      <c r="AB67" s="36">
        <v>25.082275448697317</v>
      </c>
      <c r="AC67" s="36">
        <v>52.122613732481078</v>
      </c>
      <c r="AD67" s="118"/>
      <c r="AE67" s="118"/>
      <c r="AF67" s="118"/>
      <c r="AG67" s="118"/>
      <c r="AH67" s="118"/>
      <c r="AI67" s="118"/>
      <c r="AJ67" s="118"/>
      <c r="AK67" s="118"/>
      <c r="AL67" s="118"/>
      <c r="AM67" s="118"/>
      <c r="AN67" s="118"/>
      <c r="AO67" s="118"/>
      <c r="AP67" s="118"/>
      <c r="AQ67" s="118"/>
      <c r="AR67" s="118"/>
      <c r="AS67" s="118"/>
      <c r="AT67" s="118"/>
      <c r="AU67" s="118"/>
      <c r="AV67" s="118"/>
      <c r="AW67" s="118"/>
      <c r="AX67" s="118"/>
      <c r="AY67" s="118"/>
      <c r="AZ67" s="118"/>
      <c r="BA67" s="118"/>
      <c r="BB67" s="118"/>
      <c r="BC67" s="118"/>
      <c r="BD67" s="118"/>
      <c r="BE67" s="118"/>
      <c r="BF67" s="118"/>
      <c r="BG67" s="118"/>
      <c r="BH67" s="118"/>
      <c r="BI67" s="118"/>
      <c r="BJ67" s="118"/>
      <c r="BK67" s="118"/>
      <c r="BL67" s="118"/>
      <c r="BM67" s="118"/>
      <c r="BN67" s="118"/>
      <c r="BO67" s="118"/>
      <c r="BP67" s="118"/>
      <c r="BQ67" s="118"/>
      <c r="BR67" s="118"/>
      <c r="BS67" s="118"/>
      <c r="BT67" s="118"/>
      <c r="BU67" s="118"/>
      <c r="BV67" s="118"/>
      <c r="BW67" s="118"/>
      <c r="BX67" s="118"/>
      <c r="BY67" s="118"/>
      <c r="BZ67" s="118"/>
      <c r="CA67" s="118"/>
      <c r="CB67" s="118"/>
    </row>
    <row r="68" spans="1:80">
      <c r="A68" s="35">
        <v>1977</v>
      </c>
      <c r="B68" s="36">
        <v>4.2144864041144823</v>
      </c>
      <c r="C68" s="36">
        <v>5.4486241217798588</v>
      </c>
      <c r="D68" s="36">
        <v>8.8276349829700891</v>
      </c>
      <c r="E68" s="36">
        <v>10.027074066911624</v>
      </c>
      <c r="F68" s="36">
        <v>13.054107693469856</v>
      </c>
      <c r="G68" s="36">
        <v>15.562272898886347</v>
      </c>
      <c r="H68" s="34"/>
      <c r="I68" s="36">
        <v>1.9154737559645536</v>
      </c>
      <c r="J68" s="36">
        <v>3.2589161872369168</v>
      </c>
      <c r="K68" s="36">
        <v>6.3512434405658231</v>
      </c>
      <c r="L68" s="36">
        <v>7.9897205030667475</v>
      </c>
      <c r="M68" s="36">
        <v>12.051548978161756</v>
      </c>
      <c r="N68" s="36">
        <v>15.562272898886347</v>
      </c>
      <c r="O68" s="36"/>
      <c r="P68" s="35">
        <v>1977</v>
      </c>
      <c r="Q68" s="36">
        <v>8.4221748400852885</v>
      </c>
      <c r="R68" s="36">
        <v>11.630402279643278</v>
      </c>
      <c r="S68" s="36">
        <v>20.883963606571516</v>
      </c>
      <c r="T68" s="36">
        <v>25.04100053832768</v>
      </c>
      <c r="U68" s="36">
        <v>37.402706400395495</v>
      </c>
      <c r="V68" s="36">
        <v>58.157282237364349</v>
      </c>
      <c r="W68" s="118"/>
      <c r="X68" s="36">
        <v>2.2278824927831549</v>
      </c>
      <c r="Y68" s="36">
        <v>5.2549019607843137</v>
      </c>
      <c r="Z68" s="36">
        <v>11.680248350795498</v>
      </c>
      <c r="AA68" s="36">
        <v>15.501692343862979</v>
      </c>
      <c r="AB68" s="36">
        <v>26.659274374715917</v>
      </c>
      <c r="AC68" s="36">
        <v>58.157282237364349</v>
      </c>
      <c r="AD68" s="118"/>
      <c r="AE68" s="118"/>
      <c r="AF68" s="118"/>
      <c r="AG68" s="118"/>
      <c r="AH68" s="118"/>
      <c r="AI68" s="118"/>
      <c r="AJ68" s="118"/>
      <c r="AK68" s="118"/>
      <c r="AL68" s="118"/>
      <c r="AM68" s="118"/>
      <c r="AN68" s="118"/>
      <c r="AO68" s="118"/>
      <c r="AP68" s="118"/>
      <c r="AQ68" s="118"/>
      <c r="AR68" s="118"/>
      <c r="AS68" s="118"/>
      <c r="AT68" s="118"/>
      <c r="AU68" s="118"/>
      <c r="AV68" s="118"/>
      <c r="AW68" s="118"/>
      <c r="AX68" s="118"/>
      <c r="AY68" s="118"/>
      <c r="AZ68" s="118"/>
      <c r="BA68" s="118"/>
      <c r="BB68" s="118"/>
      <c r="BC68" s="118"/>
      <c r="BD68" s="118"/>
      <c r="BE68" s="118"/>
      <c r="BF68" s="118"/>
      <c r="BG68" s="118"/>
      <c r="BH68" s="118"/>
      <c r="BI68" s="118"/>
      <c r="BJ68" s="118"/>
      <c r="BK68" s="118"/>
      <c r="BL68" s="118"/>
      <c r="BM68" s="118"/>
      <c r="BN68" s="118"/>
      <c r="BO68" s="118"/>
      <c r="BP68" s="118"/>
      <c r="BQ68" s="118"/>
      <c r="BR68" s="118"/>
      <c r="BS68" s="118"/>
      <c r="BT68" s="118"/>
      <c r="BU68" s="118"/>
      <c r="BV68" s="118"/>
      <c r="BW68" s="118"/>
      <c r="BX68" s="118"/>
      <c r="BY68" s="118"/>
      <c r="BZ68" s="118"/>
      <c r="CA68" s="118"/>
      <c r="CB68" s="118"/>
    </row>
    <row r="69" spans="1:80">
      <c r="A69" s="35">
        <v>1978</v>
      </c>
      <c r="B69" s="36">
        <v>4.0609357997823725</v>
      </c>
      <c r="C69" s="36">
        <v>5.1617435520021404</v>
      </c>
      <c r="D69" s="36">
        <v>8.1989772514908008</v>
      </c>
      <c r="E69" s="36">
        <v>9.3480872907531953</v>
      </c>
      <c r="F69" s="36">
        <v>11.835224223362165</v>
      </c>
      <c r="G69" s="36">
        <v>13.453477567847155</v>
      </c>
      <c r="H69" s="34"/>
      <c r="I69" s="36">
        <v>2.0115837329513608</v>
      </c>
      <c r="J69" s="36">
        <v>3.1886009447706507</v>
      </c>
      <c r="K69" s="36">
        <v>5.810593480733778</v>
      </c>
      <c r="L69" s="36">
        <v>7.6676413727966342</v>
      </c>
      <c r="M69" s="36">
        <v>11.191970937556825</v>
      </c>
      <c r="N69" s="36">
        <v>13.453477567847155</v>
      </c>
      <c r="O69" s="36"/>
      <c r="P69" s="35">
        <v>1978</v>
      </c>
      <c r="Q69" s="36">
        <v>8.2790796310041355</v>
      </c>
      <c r="R69" s="36">
        <v>11.237149946827365</v>
      </c>
      <c r="S69" s="36">
        <v>19.046183384771624</v>
      </c>
      <c r="T69" s="36">
        <v>22.787363276972904</v>
      </c>
      <c r="U69" s="36">
        <v>34.273209506390693</v>
      </c>
      <c r="V69" s="36">
        <v>51.745391795825192</v>
      </c>
      <c r="W69" s="118"/>
      <c r="X69" s="36">
        <v>2.5862068965517242</v>
      </c>
      <c r="Y69" s="36">
        <v>5.8957285273160434</v>
      </c>
      <c r="Z69" s="36">
        <v>10.782117215744183</v>
      </c>
      <c r="AA69" s="36">
        <v>14.130540238992287</v>
      </c>
      <c r="AB69" s="36">
        <v>25.921543866157887</v>
      </c>
      <c r="AC69" s="36">
        <v>51.745391795825192</v>
      </c>
      <c r="AD69" s="118"/>
      <c r="AE69" s="118"/>
      <c r="AF69" s="118"/>
      <c r="AG69" s="118"/>
      <c r="AH69" s="118"/>
      <c r="AI69" s="118"/>
      <c r="AJ69" s="118"/>
      <c r="AK69" s="118"/>
      <c r="AL69" s="118"/>
      <c r="AM69" s="118"/>
      <c r="AN69" s="118"/>
      <c r="AO69" s="118"/>
      <c r="AP69" s="118"/>
      <c r="AQ69" s="118"/>
      <c r="AR69" s="118"/>
      <c r="AS69" s="118"/>
      <c r="AT69" s="118"/>
      <c r="AU69" s="118"/>
      <c r="AV69" s="118"/>
      <c r="AW69" s="118"/>
      <c r="AX69" s="118"/>
      <c r="AY69" s="118"/>
      <c r="AZ69" s="118"/>
      <c r="BA69" s="118"/>
      <c r="BB69" s="118"/>
      <c r="BC69" s="118"/>
      <c r="BD69" s="118"/>
      <c r="BE69" s="118"/>
      <c r="BF69" s="118"/>
      <c r="BG69" s="118"/>
      <c r="BH69" s="118"/>
      <c r="BI69" s="118"/>
      <c r="BJ69" s="118"/>
      <c r="BK69" s="118"/>
      <c r="BL69" s="118"/>
      <c r="BM69" s="118"/>
      <c r="BN69" s="118"/>
      <c r="BO69" s="118"/>
      <c r="BP69" s="118"/>
      <c r="BQ69" s="118"/>
      <c r="BR69" s="118"/>
      <c r="BS69" s="118"/>
      <c r="BT69" s="118"/>
      <c r="BU69" s="118"/>
      <c r="BV69" s="118"/>
      <c r="BW69" s="118"/>
      <c r="BX69" s="118"/>
      <c r="BY69" s="118"/>
      <c r="BZ69" s="118"/>
      <c r="CA69" s="118"/>
      <c r="CB69" s="118"/>
    </row>
    <row r="70" spans="1:80">
      <c r="A70" s="35">
        <v>1979</v>
      </c>
      <c r="B70" s="36">
        <v>6.5799043804610298</v>
      </c>
      <c r="C70" s="36">
        <v>8.7652214836166831</v>
      </c>
      <c r="D70" s="36">
        <v>14.86973634108759</v>
      </c>
      <c r="E70" s="36">
        <v>17.727931463455299</v>
      </c>
      <c r="F70" s="36">
        <v>25.044233440597726</v>
      </c>
      <c r="G70" s="36">
        <v>34.72898455848464</v>
      </c>
      <c r="H70" s="34"/>
      <c r="I70" s="36">
        <v>2.3490219526778851</v>
      </c>
      <c r="J70" s="36">
        <v>4.4654382847102294</v>
      </c>
      <c r="K70" s="36">
        <v>8.3967957989880855</v>
      </c>
      <c r="L70" s="36">
        <v>11.983237204906487</v>
      </c>
      <c r="M70" s="36">
        <v>20.328625209930141</v>
      </c>
      <c r="N70" s="36">
        <v>34.72898455848464</v>
      </c>
      <c r="O70" s="36"/>
      <c r="P70" s="35">
        <v>1979</v>
      </c>
      <c r="Q70" s="36">
        <v>12.407830220458884</v>
      </c>
      <c r="R70" s="36">
        <v>17.049420633812648</v>
      </c>
      <c r="S70" s="36">
        <v>29.600123454408674</v>
      </c>
      <c r="T70" s="36">
        <v>35.528354229716101</v>
      </c>
      <c r="U70" s="36">
        <v>50.540158650078098</v>
      </c>
      <c r="V70" s="36">
        <v>71.689943652066205</v>
      </c>
      <c r="X70" s="36">
        <v>2.9726431693058633</v>
      </c>
      <c r="Y70" s="36">
        <v>7.4163364211087366</v>
      </c>
      <c r="Z70" s="36">
        <v>14.809321557787815</v>
      </c>
      <c r="AA70" s="36">
        <v>21.457624811763743</v>
      </c>
      <c r="AB70" s="36">
        <v>36.488904973427452</v>
      </c>
      <c r="AC70" s="36">
        <v>71.689943652066205</v>
      </c>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row>
    <row r="71" spans="1:80">
      <c r="A71" s="35">
        <v>1980</v>
      </c>
      <c r="B71" s="36">
        <v>6.2835988770115048</v>
      </c>
      <c r="C71" s="36">
        <v>8.3840182801841454</v>
      </c>
      <c r="D71" s="36">
        <v>14.556111619574319</v>
      </c>
      <c r="E71" s="36">
        <v>17.233974014817999</v>
      </c>
      <c r="F71" s="36">
        <v>22.921358682648226</v>
      </c>
      <c r="G71" s="36">
        <v>28.350906979581445</v>
      </c>
      <c r="H71" s="34"/>
      <c r="I71" s="36">
        <v>2.2263763939193311</v>
      </c>
      <c r="J71" s="36">
        <v>4.020814166114115</v>
      </c>
      <c r="K71" s="36">
        <v>8.4487696845153817</v>
      </c>
      <c r="L71" s="36">
        <v>12.853316407699509</v>
      </c>
      <c r="M71" s="36">
        <v>20.416110727025572</v>
      </c>
      <c r="N71" s="36">
        <v>28.350906979581445</v>
      </c>
      <c r="O71" s="36"/>
      <c r="P71" s="35">
        <v>1980</v>
      </c>
      <c r="Q71" s="36">
        <v>11.305541259221135</v>
      </c>
      <c r="R71" s="36">
        <v>15.618187879875876</v>
      </c>
      <c r="S71" s="36">
        <v>27.799847030433828</v>
      </c>
      <c r="T71" s="36">
        <v>33.880538714382475</v>
      </c>
      <c r="U71" s="36">
        <v>48.628900436702537</v>
      </c>
      <c r="V71" s="36">
        <v>67.407945619166597</v>
      </c>
      <c r="X71" s="36">
        <v>2.5910763331087732</v>
      </c>
      <c r="Y71" s="36">
        <v>6.3327895005626633</v>
      </c>
      <c r="Z71" s="36">
        <v>12.663563485906389</v>
      </c>
      <c r="AA71" s="36">
        <v>20.433706340593815</v>
      </c>
      <c r="AB71" s="36">
        <v>37.390920921567798</v>
      </c>
      <c r="AC71" s="36">
        <v>67.407945619166597</v>
      </c>
      <c r="AD71" s="118"/>
      <c r="AE71" s="118"/>
      <c r="AF71" s="118"/>
      <c r="AG71" s="118"/>
      <c r="AH71" s="118"/>
      <c r="AI71" s="118"/>
      <c r="AJ71" s="118"/>
      <c r="AK71" s="118"/>
      <c r="AL71" s="118"/>
      <c r="AM71" s="118"/>
      <c r="AN71" s="118"/>
      <c r="AO71" s="118"/>
      <c r="AP71" s="118"/>
      <c r="AQ71" s="118"/>
      <c r="AR71" s="118"/>
      <c r="AS71" s="118"/>
      <c r="AT71" s="118"/>
      <c r="AU71" s="118"/>
      <c r="AV71" s="118"/>
      <c r="AW71" s="118"/>
      <c r="AX71" s="118"/>
      <c r="AY71" s="118"/>
      <c r="AZ71" s="118"/>
      <c r="BA71" s="118"/>
      <c r="BB71" s="118"/>
      <c r="BC71" s="118"/>
      <c r="BD71" s="118"/>
      <c r="BE71" s="118"/>
      <c r="BF71" s="118"/>
      <c r="BG71" s="118"/>
      <c r="BH71" s="118"/>
      <c r="BI71" s="118"/>
      <c r="BJ71" s="118"/>
      <c r="BK71" s="118"/>
      <c r="BL71" s="118"/>
      <c r="BM71" s="118"/>
      <c r="BN71" s="118"/>
      <c r="BO71" s="118"/>
      <c r="BP71" s="118"/>
      <c r="BQ71" s="118"/>
      <c r="BR71" s="118"/>
      <c r="BS71" s="118"/>
      <c r="BT71" s="118"/>
      <c r="BU71" s="118"/>
      <c r="BV71" s="118"/>
      <c r="BW71" s="118"/>
      <c r="BX71" s="118"/>
      <c r="BY71" s="118"/>
      <c r="BZ71" s="118"/>
      <c r="CA71" s="118"/>
      <c r="CB71" s="118"/>
    </row>
    <row r="72" spans="1:80">
      <c r="A72" s="35">
        <v>1981</v>
      </c>
      <c r="B72" s="36">
        <v>5.8684378127558903</v>
      </c>
      <c r="C72" s="36">
        <v>7.8778693441950054</v>
      </c>
      <c r="D72" s="36">
        <v>13.841140127270593</v>
      </c>
      <c r="E72" s="36">
        <v>16.366441590224913</v>
      </c>
      <c r="F72" s="36">
        <v>21.62850903259185</v>
      </c>
      <c r="G72" s="36">
        <v>26.773074966663835</v>
      </c>
      <c r="H72" s="34"/>
      <c r="I72" s="36">
        <v>2.055196711685261</v>
      </c>
      <c r="J72" s="36">
        <v>3.7467316313942973</v>
      </c>
      <c r="K72" s="36">
        <v>8.057391781155756</v>
      </c>
      <c r="L72" s="36">
        <v>12.267032856954684</v>
      </c>
      <c r="M72" s="36">
        <v>19.257509031544775</v>
      </c>
      <c r="N72" s="36">
        <v>26.773074966663835</v>
      </c>
      <c r="O72" s="36"/>
      <c r="P72" s="35">
        <v>1981</v>
      </c>
      <c r="Q72" s="36">
        <v>11.114657304715552</v>
      </c>
      <c r="R72" s="36">
        <v>15.688561856903565</v>
      </c>
      <c r="S72" s="36">
        <v>29.133052311823814</v>
      </c>
      <c r="T72" s="36">
        <v>35.412038607066791</v>
      </c>
      <c r="U72" s="36">
        <v>51.861841901876524</v>
      </c>
      <c r="V72" s="36">
        <v>71.052806818938535</v>
      </c>
      <c r="X72" s="36">
        <v>1.9580838323353293</v>
      </c>
      <c r="Y72" s="36">
        <v>5.3443954238680336</v>
      </c>
      <c r="Z72" s="36">
        <v>12.817212392447301</v>
      </c>
      <c r="AA72" s="36">
        <v>19.415111498598282</v>
      </c>
      <c r="AB72" s="36">
        <v>39.948942715881742</v>
      </c>
      <c r="AC72" s="36">
        <v>71.052806818938535</v>
      </c>
      <c r="AD72" s="118"/>
      <c r="AE72" s="118"/>
      <c r="AF72" s="118"/>
      <c r="AG72" s="118"/>
      <c r="AH72" s="118"/>
      <c r="AI72" s="118"/>
      <c r="AJ72" s="118"/>
      <c r="AK72" s="118"/>
      <c r="AL72" s="118"/>
      <c r="AM72" s="118"/>
      <c r="AN72" s="118"/>
      <c r="AO72" s="118"/>
      <c r="AP72" s="118"/>
      <c r="AQ72" s="118"/>
      <c r="AR72" s="118"/>
      <c r="AS72" s="118"/>
      <c r="AT72" s="118"/>
      <c r="AU72" s="118"/>
      <c r="AV72" s="118"/>
      <c r="AW72" s="118"/>
      <c r="AX72" s="118"/>
      <c r="AY72" s="118"/>
      <c r="AZ72" s="118"/>
      <c r="BA72" s="118"/>
      <c r="BB72" s="118"/>
      <c r="BC72" s="118"/>
      <c r="BD72" s="118"/>
      <c r="BE72" s="118"/>
      <c r="BF72" s="118"/>
      <c r="BG72" s="118"/>
      <c r="BH72" s="118"/>
      <c r="BI72" s="118"/>
      <c r="BJ72" s="118"/>
      <c r="BK72" s="118"/>
      <c r="BL72" s="118"/>
      <c r="BM72" s="118"/>
      <c r="BN72" s="118"/>
      <c r="BO72" s="118"/>
      <c r="BP72" s="118"/>
      <c r="BQ72" s="118"/>
      <c r="BR72" s="118"/>
      <c r="BS72" s="118"/>
      <c r="BT72" s="118"/>
      <c r="BU72" s="118"/>
      <c r="BV72" s="118"/>
      <c r="BW72" s="118"/>
      <c r="BX72" s="118"/>
      <c r="BY72" s="118"/>
      <c r="BZ72" s="118"/>
      <c r="CA72" s="118"/>
      <c r="CB72" s="118"/>
    </row>
    <row r="73" spans="1:80">
      <c r="A73" s="35">
        <v>1982</v>
      </c>
      <c r="B73" s="36">
        <v>7.3136591624868776</v>
      </c>
      <c r="C73" s="36">
        <v>10.084348202482481</v>
      </c>
      <c r="D73" s="36">
        <v>17.783664650895155</v>
      </c>
      <c r="E73" s="36">
        <v>21.29072346971445</v>
      </c>
      <c r="F73" s="36">
        <v>28.587014815177035</v>
      </c>
      <c r="G73" s="36">
        <v>34.592654967223304</v>
      </c>
      <c r="H73" s="34"/>
      <c r="I73" s="36">
        <v>1.82066982094814</v>
      </c>
      <c r="J73" s="36">
        <v>4.2519769225391792</v>
      </c>
      <c r="K73" s="36">
        <v>8.9259654444800649</v>
      </c>
      <c r="L73" s="36">
        <v>14.751504823049476</v>
      </c>
      <c r="M73" s="36">
        <v>25.414303519112778</v>
      </c>
      <c r="N73" s="36">
        <v>34.592654967223304</v>
      </c>
      <c r="O73" s="36"/>
      <c r="P73" s="35">
        <v>1982</v>
      </c>
      <c r="Q73" s="36">
        <v>11.657366912984466</v>
      </c>
      <c r="R73" s="36">
        <v>16.528233639225668</v>
      </c>
      <c r="S73" s="36">
        <v>30.353587855132442</v>
      </c>
      <c r="T73" s="36">
        <v>37.227295158795613</v>
      </c>
      <c r="U73" s="36">
        <v>53.448030362979743</v>
      </c>
      <c r="V73" s="36">
        <v>71.041085209985241</v>
      </c>
      <c r="X73" s="36">
        <v>1.5216280258328299</v>
      </c>
      <c r="Y73" s="36">
        <v>4.9696226817309741</v>
      </c>
      <c r="Z73" s="36">
        <v>10.764816370449374</v>
      </c>
      <c r="AA73" s="36">
        <v>19.249783882901539</v>
      </c>
      <c r="AB73" s="36">
        <v>40.932496728057053</v>
      </c>
      <c r="AC73" s="36">
        <v>71.041085209985241</v>
      </c>
      <c r="AD73" s="118"/>
      <c r="AE73" s="118"/>
      <c r="AF73" s="118"/>
      <c r="AG73" s="118"/>
      <c r="AH73" s="118"/>
      <c r="AI73" s="118"/>
      <c r="AJ73" s="118"/>
      <c r="AK73" s="118"/>
      <c r="AL73" s="118"/>
      <c r="AM73" s="118"/>
      <c r="AN73" s="118"/>
      <c r="AO73" s="118"/>
      <c r="AP73" s="118"/>
      <c r="AQ73" s="118"/>
      <c r="AR73" s="118"/>
      <c r="AS73" s="118"/>
      <c r="AT73" s="118"/>
      <c r="AU73" s="118"/>
      <c r="AV73" s="118"/>
      <c r="AW73" s="118"/>
      <c r="AX73" s="118"/>
      <c r="AY73" s="118"/>
      <c r="AZ73" s="118"/>
      <c r="BA73" s="118"/>
      <c r="BB73" s="118"/>
      <c r="BC73" s="118"/>
      <c r="BD73" s="118"/>
      <c r="BE73" s="118"/>
      <c r="BF73" s="118"/>
      <c r="BG73" s="118"/>
      <c r="BH73" s="118"/>
      <c r="BI73" s="118"/>
      <c r="BJ73" s="118"/>
      <c r="BK73" s="118"/>
      <c r="BL73" s="118"/>
      <c r="BM73" s="118"/>
      <c r="BN73" s="118"/>
      <c r="BO73" s="118"/>
      <c r="BP73" s="118"/>
      <c r="BQ73" s="118"/>
      <c r="BR73" s="118"/>
      <c r="BS73" s="118"/>
      <c r="BT73" s="118"/>
      <c r="BU73" s="118"/>
      <c r="BV73" s="118"/>
      <c r="BW73" s="118"/>
      <c r="BX73" s="118"/>
      <c r="BY73" s="118"/>
      <c r="BZ73" s="118"/>
      <c r="CA73" s="118"/>
      <c r="CB73" s="118"/>
    </row>
    <row r="74" spans="1:80">
      <c r="A74" s="35">
        <v>1983</v>
      </c>
      <c r="B74" s="36">
        <v>9.3149082401111354</v>
      </c>
      <c r="C74" s="36">
        <v>12.553485688155302</v>
      </c>
      <c r="D74" s="36">
        <v>21.317748126936323</v>
      </c>
      <c r="E74" s="36">
        <v>24.510941531404857</v>
      </c>
      <c r="F74" s="36">
        <v>30.612128805450752</v>
      </c>
      <c r="G74" s="36">
        <v>34.007495360988536</v>
      </c>
      <c r="H74" s="34"/>
      <c r="I74" s="36">
        <v>2.6934977628386352</v>
      </c>
      <c r="J74" s="36">
        <v>5.6380688956630989</v>
      </c>
      <c r="K74" s="36">
        <v>12.969225415577347</v>
      </c>
      <c r="L74" s="36">
        <v>18.879997269950685</v>
      </c>
      <c r="M74" s="36">
        <v>28.760539029558238</v>
      </c>
      <c r="N74" s="36">
        <v>34.007495360988536</v>
      </c>
      <c r="O74" s="36"/>
      <c r="P74" s="35">
        <v>1983</v>
      </c>
      <c r="Q74" s="36">
        <v>14.952220348510398</v>
      </c>
      <c r="R74" s="36">
        <v>20.552868570489714</v>
      </c>
      <c r="S74" s="36">
        <v>35.838289840440709</v>
      </c>
      <c r="T74" s="36">
        <v>42.230847134168116</v>
      </c>
      <c r="U74" s="36">
        <v>56.714865790933032</v>
      </c>
      <c r="V74" s="36">
        <v>70.465588601358093</v>
      </c>
      <c r="X74" s="36">
        <v>2.8150521841689473</v>
      </c>
      <c r="Y74" s="36">
        <v>7.1130837514473182</v>
      </c>
      <c r="Z74" s="36">
        <v>16.677779337450872</v>
      </c>
      <c r="AA74" s="36">
        <v>25.410535052525965</v>
      </c>
      <c r="AB74" s="36">
        <v>47.182671442583569</v>
      </c>
      <c r="AC74" s="36">
        <v>70.465588601358093</v>
      </c>
      <c r="AD74" s="118"/>
      <c r="AE74" s="118"/>
      <c r="AF74" s="118"/>
      <c r="AG74" s="118"/>
      <c r="AH74" s="118"/>
      <c r="AI74" s="118"/>
      <c r="AJ74" s="118"/>
      <c r="AK74" s="118"/>
      <c r="AL74" s="118"/>
      <c r="AM74" s="118"/>
      <c r="AN74" s="118"/>
      <c r="AO74" s="118"/>
      <c r="AP74" s="118"/>
      <c r="AQ74" s="118"/>
      <c r="AR74" s="118"/>
      <c r="AS74" s="118"/>
      <c r="AT74" s="118"/>
      <c r="AU74" s="118"/>
      <c r="AV74" s="118"/>
      <c r="AW74" s="118"/>
      <c r="AX74" s="118"/>
      <c r="AY74" s="118"/>
      <c r="AZ74" s="118"/>
      <c r="BA74" s="118"/>
      <c r="BB74" s="118"/>
      <c r="BC74" s="118"/>
      <c r="BD74" s="118"/>
      <c r="BE74" s="118"/>
      <c r="BF74" s="118"/>
      <c r="BG74" s="118"/>
      <c r="BH74" s="118"/>
      <c r="BI74" s="118"/>
      <c r="BJ74" s="118"/>
      <c r="BK74" s="118"/>
      <c r="BL74" s="118"/>
      <c r="BM74" s="118"/>
      <c r="BN74" s="118"/>
      <c r="BO74" s="118"/>
      <c r="BP74" s="118"/>
      <c r="BQ74" s="118"/>
      <c r="BR74" s="118"/>
      <c r="BS74" s="118"/>
      <c r="BT74" s="118"/>
      <c r="BU74" s="118"/>
      <c r="BV74" s="118"/>
      <c r="BW74" s="118"/>
      <c r="BX74" s="118"/>
      <c r="BY74" s="118"/>
      <c r="BZ74" s="118"/>
      <c r="CA74" s="118"/>
      <c r="CB74" s="118"/>
    </row>
    <row r="75" spans="1:80">
      <c r="A75" s="35">
        <v>1984</v>
      </c>
      <c r="B75" s="36">
        <v>9.6381263777127142</v>
      </c>
      <c r="C75" s="36">
        <v>12.823818141252882</v>
      </c>
      <c r="D75" s="36">
        <v>21.379194512216682</v>
      </c>
      <c r="E75" s="36">
        <v>24.881078660869093</v>
      </c>
      <c r="F75" s="36">
        <v>31.140977946654385</v>
      </c>
      <c r="G75" s="36">
        <v>33.339444753460342</v>
      </c>
      <c r="H75" s="34"/>
      <c r="I75" s="36">
        <v>3.0008160566901156</v>
      </c>
      <c r="J75" s="36">
        <v>5.8608328731840587</v>
      </c>
      <c r="K75" s="36">
        <v>11.644516468553958</v>
      </c>
      <c r="L75" s="36">
        <v>18.657543736015079</v>
      </c>
      <c r="M75" s="36">
        <v>29.906174952646012</v>
      </c>
      <c r="N75" s="36">
        <v>33.339444753460342</v>
      </c>
      <c r="O75" s="36"/>
      <c r="P75" s="35">
        <v>1984</v>
      </c>
      <c r="Q75" s="36">
        <v>15.100476619863453</v>
      </c>
      <c r="R75" s="36">
        <v>20.992705093357991</v>
      </c>
      <c r="S75" s="36">
        <v>36.287038777172206</v>
      </c>
      <c r="T75" s="36">
        <v>42.075878712006975</v>
      </c>
      <c r="U75" s="36">
        <v>55.512835983973616</v>
      </c>
      <c r="V75" s="36">
        <v>70.622870803950804</v>
      </c>
      <c r="X75" s="36">
        <v>2.0124898856822755</v>
      </c>
      <c r="Y75" s="36">
        <v>7.0365170044695011</v>
      </c>
      <c r="Z75" s="36">
        <v>18.267055290300245</v>
      </c>
      <c r="AA75" s="36">
        <v>25.45284215447785</v>
      </c>
      <c r="AB75" s="36">
        <v>43.925555947828563</v>
      </c>
      <c r="AC75" s="36">
        <v>70.622870803950804</v>
      </c>
      <c r="AD75" s="118"/>
      <c r="AE75" s="118"/>
      <c r="AF75" s="118"/>
      <c r="AG75" s="118"/>
      <c r="AH75" s="118"/>
      <c r="AI75" s="118"/>
      <c r="AJ75" s="118"/>
      <c r="AK75" s="118"/>
      <c r="AL75" s="118"/>
      <c r="AM75" s="118"/>
      <c r="AN75" s="118"/>
      <c r="AO75" s="118"/>
      <c r="AP75" s="118"/>
      <c r="AQ75" s="118"/>
      <c r="AR75" s="118"/>
      <c r="AS75" s="118"/>
      <c r="AT75" s="118"/>
      <c r="AU75" s="118"/>
      <c r="AV75" s="118"/>
      <c r="AW75" s="118"/>
      <c r="AX75" s="118"/>
      <c r="AY75" s="118"/>
      <c r="AZ75" s="118"/>
      <c r="BA75" s="118"/>
      <c r="BB75" s="118"/>
      <c r="BC75" s="118"/>
      <c r="BD75" s="118"/>
      <c r="BE75" s="118"/>
      <c r="BF75" s="118"/>
      <c r="BG75" s="118"/>
      <c r="BH75" s="118"/>
      <c r="BI75" s="118"/>
      <c r="BJ75" s="118"/>
      <c r="BK75" s="118"/>
      <c r="BL75" s="118"/>
      <c r="BM75" s="118"/>
      <c r="BN75" s="118"/>
      <c r="BO75" s="118"/>
      <c r="BP75" s="118"/>
      <c r="BQ75" s="118"/>
      <c r="BR75" s="118"/>
      <c r="BS75" s="118"/>
      <c r="BT75" s="118"/>
      <c r="BU75" s="118"/>
      <c r="BV75" s="118"/>
      <c r="BW75" s="118"/>
      <c r="BX75" s="118"/>
      <c r="BY75" s="118"/>
      <c r="BZ75" s="118"/>
      <c r="CA75" s="118"/>
      <c r="CB75" s="118"/>
    </row>
    <row r="76" spans="1:80">
      <c r="A76" s="35">
        <v>1985</v>
      </c>
      <c r="B76" s="36">
        <v>11.303960561393957</v>
      </c>
      <c r="C76" s="36">
        <v>14.785562786979805</v>
      </c>
      <c r="D76" s="36">
        <v>23.642285746140583</v>
      </c>
      <c r="E76" s="36">
        <v>27.10076342453511</v>
      </c>
      <c r="F76" s="36">
        <v>33.360725788776165</v>
      </c>
      <c r="G76" s="36">
        <v>36.346609718507459</v>
      </c>
      <c r="H76" s="34"/>
      <c r="I76" s="36">
        <v>3.8727376717042952</v>
      </c>
      <c r="J76" s="36">
        <v>7.3543291565532458</v>
      </c>
      <c r="K76" s="36">
        <v>13.819441258773338</v>
      </c>
      <c r="L76" s="36">
        <v>20.843907656087765</v>
      </c>
      <c r="M76" s="36">
        <v>31.748436049378011</v>
      </c>
      <c r="N76" s="36">
        <v>36.346609718507459</v>
      </c>
      <c r="O76" s="36"/>
      <c r="P76" s="35">
        <v>1985</v>
      </c>
      <c r="Q76" s="36">
        <v>17.301498969902202</v>
      </c>
      <c r="R76" s="36">
        <v>23.56101043756162</v>
      </c>
      <c r="S76" s="36">
        <v>39.275524387822287</v>
      </c>
      <c r="T76" s="36">
        <v>45.085974318499041</v>
      </c>
      <c r="U76" s="36">
        <v>58.576225793160283</v>
      </c>
      <c r="V76" s="36">
        <v>73.937863683478014</v>
      </c>
      <c r="X76" s="36">
        <v>2.9357833957553057</v>
      </c>
      <c r="Y76" s="36">
        <v>8.5853438287446338</v>
      </c>
      <c r="Z76" s="36">
        <v>20.62141091741168</v>
      </c>
      <c r="AA76" s="36">
        <v>28.299845678221146</v>
      </c>
      <c r="AB76" s="36">
        <v>47.353206685044505</v>
      </c>
      <c r="AC76" s="36">
        <v>73.937863683478014</v>
      </c>
      <c r="AD76" s="118"/>
      <c r="AE76" s="118"/>
      <c r="AF76" s="118"/>
      <c r="AG76" s="118"/>
      <c r="AH76" s="118"/>
      <c r="AI76" s="118"/>
      <c r="AJ76" s="118"/>
      <c r="AK76" s="118"/>
      <c r="AL76" s="118"/>
      <c r="AM76" s="118"/>
      <c r="AN76" s="118"/>
      <c r="AO76" s="118"/>
      <c r="AP76" s="118"/>
      <c r="AQ76" s="118"/>
      <c r="AR76" s="118"/>
      <c r="AS76" s="118"/>
      <c r="AT76" s="118"/>
      <c r="AU76" s="118"/>
      <c r="AV76" s="118"/>
      <c r="AW76" s="118"/>
      <c r="AX76" s="118"/>
      <c r="AY76" s="118"/>
      <c r="AZ76" s="118"/>
      <c r="BA76" s="118"/>
      <c r="BB76" s="118"/>
      <c r="BC76" s="118"/>
      <c r="BD76" s="118"/>
      <c r="BE76" s="118"/>
      <c r="BF76" s="118"/>
      <c r="BG76" s="118"/>
      <c r="BH76" s="118"/>
      <c r="BI76" s="118"/>
      <c r="BJ76" s="118"/>
      <c r="BK76" s="118"/>
      <c r="BL76" s="118"/>
      <c r="BM76" s="118"/>
      <c r="BN76" s="118"/>
      <c r="BO76" s="118"/>
      <c r="BP76" s="118"/>
      <c r="BQ76" s="118"/>
      <c r="BR76" s="118"/>
      <c r="BS76" s="118"/>
      <c r="BT76" s="118"/>
      <c r="BU76" s="118"/>
      <c r="BV76" s="118"/>
      <c r="BW76" s="118"/>
      <c r="BX76" s="118"/>
      <c r="BY76" s="118"/>
      <c r="BZ76" s="118"/>
      <c r="CA76" s="118"/>
      <c r="CB76" s="118"/>
    </row>
    <row r="77" spans="1:80">
      <c r="A77" s="35">
        <v>1986</v>
      </c>
      <c r="B77" s="36">
        <v>19.586752858418215</v>
      </c>
      <c r="C77" s="36">
        <v>25.302658353981425</v>
      </c>
      <c r="D77" s="36">
        <v>38.816981361507331</v>
      </c>
      <c r="E77" s="36">
        <v>43.686173617856547</v>
      </c>
      <c r="F77" s="36">
        <v>48.328270971911799</v>
      </c>
      <c r="G77" s="36">
        <v>54.59046392426378</v>
      </c>
      <c r="H77" s="34"/>
      <c r="I77" s="36">
        <v>5.9706243463234969</v>
      </c>
      <c r="J77" s="36">
        <v>11.999066621411947</v>
      </c>
      <c r="K77" s="36">
        <v>23.209222842199292</v>
      </c>
      <c r="L77" s="36">
        <v>39.194084757434283</v>
      </c>
      <c r="M77" s="36">
        <v>44.198845522209616</v>
      </c>
      <c r="N77" s="36">
        <v>54.59046392426378</v>
      </c>
      <c r="O77" s="36"/>
      <c r="P77" s="35">
        <v>1986</v>
      </c>
      <c r="Q77" s="36">
        <v>27.921043934583839</v>
      </c>
      <c r="R77" s="36">
        <v>36.737610634707437</v>
      </c>
      <c r="S77" s="36">
        <v>56.678979905302313</v>
      </c>
      <c r="T77" s="36">
        <v>63.425141175306372</v>
      </c>
      <c r="U77" s="36">
        <v>75.864480920592996</v>
      </c>
      <c r="V77" s="36">
        <v>84.948003335251371</v>
      </c>
      <c r="X77" s="36">
        <v>4.4432420535206614</v>
      </c>
      <c r="Y77" s="36">
        <v>13.082008191784123</v>
      </c>
      <c r="Z77" s="36">
        <v>30.466249906973282</v>
      </c>
      <c r="AA77" s="36">
        <v>45.668854168846032</v>
      </c>
      <c r="AB77" s="36">
        <v>68.318164019407718</v>
      </c>
      <c r="AC77" s="36">
        <v>84.948003335251371</v>
      </c>
      <c r="AD77" s="118"/>
      <c r="AE77" s="118"/>
      <c r="AF77" s="118"/>
      <c r="AG77" s="118"/>
      <c r="AH77" s="118"/>
      <c r="AI77" s="118"/>
      <c r="AJ77" s="118"/>
      <c r="AK77" s="118"/>
      <c r="AL77" s="118"/>
      <c r="AM77" s="118"/>
      <c r="AN77" s="118"/>
      <c r="AO77" s="118"/>
      <c r="AP77" s="118"/>
      <c r="AQ77" s="118"/>
      <c r="AR77" s="118"/>
      <c r="AS77" s="118"/>
      <c r="AT77" s="118"/>
      <c r="AU77" s="118"/>
      <c r="AV77" s="118"/>
      <c r="AW77" s="118"/>
      <c r="AX77" s="118"/>
      <c r="AY77" s="118"/>
      <c r="AZ77" s="118"/>
      <c r="BA77" s="118"/>
      <c r="BB77" s="118"/>
      <c r="BC77" s="118"/>
      <c r="BD77" s="118"/>
      <c r="BE77" s="118"/>
      <c r="BF77" s="118"/>
      <c r="BG77" s="118"/>
      <c r="BH77" s="118"/>
      <c r="BI77" s="118"/>
      <c r="BJ77" s="118"/>
      <c r="BK77" s="118"/>
      <c r="BL77" s="118"/>
      <c r="BM77" s="118"/>
      <c r="BN77" s="118"/>
      <c r="BO77" s="118"/>
      <c r="BP77" s="118"/>
      <c r="BQ77" s="118"/>
      <c r="BR77" s="118"/>
      <c r="BS77" s="118"/>
      <c r="BT77" s="118"/>
      <c r="BU77" s="118"/>
      <c r="BV77" s="118"/>
      <c r="BW77" s="118"/>
      <c r="BX77" s="118"/>
      <c r="BY77" s="118"/>
      <c r="BZ77" s="118"/>
      <c r="CA77" s="118"/>
      <c r="CB77" s="118"/>
    </row>
    <row r="78" spans="1:80">
      <c r="A78" s="35">
        <v>1987</v>
      </c>
      <c r="B78" s="36">
        <v>6.9698014786713509</v>
      </c>
      <c r="C78" s="36">
        <v>8.881899669759397</v>
      </c>
      <c r="D78" s="36">
        <v>13.001317342731518</v>
      </c>
      <c r="E78" s="36">
        <v>14.496515249565862</v>
      </c>
      <c r="F78" s="36">
        <v>16.506548977639717</v>
      </c>
      <c r="G78" s="36">
        <v>17.70971481976439</v>
      </c>
      <c r="H78" s="34"/>
      <c r="I78" s="36">
        <v>2.8051787916152895</v>
      </c>
      <c r="J78" s="36">
        <v>5.3785156193164454</v>
      </c>
      <c r="K78" s="36">
        <v>8.8553097002401167</v>
      </c>
      <c r="L78" s="36">
        <v>12.55302003589612</v>
      </c>
      <c r="M78" s="36">
        <v>15.84645419554948</v>
      </c>
      <c r="N78" s="36">
        <v>17.70971481976439</v>
      </c>
      <c r="O78" s="36"/>
      <c r="P78" s="35">
        <v>1987</v>
      </c>
      <c r="Q78" s="36">
        <v>10.687152138488562</v>
      </c>
      <c r="R78" s="36">
        <v>14.334878975460075</v>
      </c>
      <c r="S78" s="36">
        <v>23.477644217715323</v>
      </c>
      <c r="T78" s="36">
        <v>27.047097447950062</v>
      </c>
      <c r="U78" s="36">
        <v>35.342690554296112</v>
      </c>
      <c r="V78" s="36">
        <v>46.702003833924529</v>
      </c>
      <c r="X78" s="36">
        <v>2.8861401839517917</v>
      </c>
      <c r="Y78" s="36">
        <v>5.684243546293847</v>
      </c>
      <c r="Z78" s="36">
        <v>9.7156616267129348</v>
      </c>
      <c r="AA78" s="36">
        <v>14.355006932256565</v>
      </c>
      <c r="AB78" s="36">
        <v>18.830405830281045</v>
      </c>
      <c r="AC78" s="36">
        <v>46.702003833924529</v>
      </c>
      <c r="AD78" s="118"/>
      <c r="AE78" s="118"/>
      <c r="AF78" s="118"/>
      <c r="AG78" s="118"/>
      <c r="AH78" s="118"/>
      <c r="AI78" s="118"/>
      <c r="AJ78" s="118"/>
      <c r="AK78" s="118"/>
      <c r="AL78" s="118"/>
      <c r="AM78" s="118"/>
      <c r="AN78" s="118"/>
      <c r="AO78" s="118"/>
      <c r="AP78" s="118"/>
      <c r="AQ78" s="118"/>
      <c r="AR78" s="118"/>
      <c r="AS78" s="118"/>
      <c r="AT78" s="118"/>
      <c r="AU78" s="118"/>
      <c r="AV78" s="118"/>
      <c r="AW78" s="118"/>
      <c r="AX78" s="118"/>
      <c r="AY78" s="118"/>
      <c r="AZ78" s="118"/>
      <c r="BA78" s="118"/>
      <c r="BB78" s="118"/>
      <c r="BC78" s="118"/>
      <c r="BD78" s="118"/>
      <c r="BE78" s="118"/>
      <c r="BF78" s="118"/>
      <c r="BG78" s="118"/>
      <c r="BH78" s="118"/>
      <c r="BI78" s="118"/>
      <c r="BJ78" s="118"/>
      <c r="BK78" s="118"/>
      <c r="BL78" s="118"/>
      <c r="BM78" s="118"/>
      <c r="BN78" s="118"/>
      <c r="BO78" s="118"/>
      <c r="BP78" s="118"/>
      <c r="BQ78" s="118"/>
      <c r="BR78" s="118"/>
      <c r="BS78" s="118"/>
      <c r="BT78" s="118"/>
      <c r="BU78" s="118"/>
      <c r="BV78" s="118"/>
      <c r="BW78" s="118"/>
      <c r="BX78" s="118"/>
      <c r="BY78" s="118"/>
      <c r="BZ78" s="118"/>
      <c r="CA78" s="118"/>
      <c r="CB78" s="118"/>
    </row>
    <row r="79" spans="1:80">
      <c r="A79" s="35">
        <v>1988</v>
      </c>
      <c r="B79" s="36">
        <v>7.713199851687059</v>
      </c>
      <c r="C79" s="36">
        <v>9.8368316523229087</v>
      </c>
      <c r="D79" s="36">
        <v>14.609252325160043</v>
      </c>
      <c r="E79" s="36">
        <v>16.199929508057622</v>
      </c>
      <c r="F79" s="36">
        <v>18.775860807875773</v>
      </c>
      <c r="G79" s="36">
        <v>20.802453688058215</v>
      </c>
      <c r="H79" s="34"/>
      <c r="I79" s="36">
        <v>2.4089744836753884</v>
      </c>
      <c r="J79" s="36">
        <v>4.7520229075173335</v>
      </c>
      <c r="K79" s="36">
        <v>9.2515443973003268</v>
      </c>
      <c r="L79" s="36">
        <v>13.177472584760098</v>
      </c>
      <c r="M79" s="36">
        <v>17.471685587648928</v>
      </c>
      <c r="N79" s="36">
        <v>20.802453688058215</v>
      </c>
      <c r="O79" s="36"/>
      <c r="P79" s="35">
        <v>1988</v>
      </c>
      <c r="Q79" s="36">
        <v>10.865916407561292</v>
      </c>
      <c r="R79" s="36">
        <v>14.358422299793615</v>
      </c>
      <c r="S79" s="36">
        <v>22.670484690354886</v>
      </c>
      <c r="T79" s="36">
        <v>25.566236840427202</v>
      </c>
      <c r="U79" s="36">
        <v>33.154728698021664</v>
      </c>
      <c r="V79" s="36">
        <v>42.95597475937474</v>
      </c>
      <c r="X79" s="36">
        <v>2.4684385382059801</v>
      </c>
      <c r="Y79" s="36">
        <v>4.9891063858535016</v>
      </c>
      <c r="Z79" s="36">
        <v>10.194712775944039</v>
      </c>
      <c r="AA79" s="36">
        <v>15.177480979950216</v>
      </c>
      <c r="AB79" s="36">
        <v>21.170534878916829</v>
      </c>
      <c r="AC79" s="36">
        <v>42.95597475937474</v>
      </c>
      <c r="AD79" s="118"/>
      <c r="AE79" s="118"/>
      <c r="AF79" s="118"/>
      <c r="AG79" s="118"/>
      <c r="AH79" s="118"/>
      <c r="AI79" s="118"/>
      <c r="AJ79" s="118"/>
      <c r="AK79" s="118"/>
      <c r="AL79" s="118"/>
      <c r="AM79" s="118"/>
      <c r="AN79" s="118"/>
      <c r="AO79" s="118"/>
      <c r="AP79" s="118"/>
      <c r="AQ79" s="118"/>
      <c r="AR79" s="118"/>
      <c r="AS79" s="118"/>
      <c r="AT79" s="118"/>
      <c r="AU79" s="118"/>
      <c r="AV79" s="118"/>
      <c r="AW79" s="118"/>
      <c r="AX79" s="118"/>
      <c r="AY79" s="118"/>
      <c r="AZ79" s="118"/>
      <c r="BA79" s="118"/>
      <c r="BB79" s="118"/>
      <c r="BC79" s="118"/>
      <c r="BD79" s="118"/>
      <c r="BE79" s="118"/>
      <c r="BF79" s="118"/>
      <c r="BG79" s="118"/>
      <c r="BH79" s="118"/>
      <c r="BI79" s="118"/>
      <c r="BJ79" s="118"/>
      <c r="BK79" s="118"/>
      <c r="BL79" s="118"/>
      <c r="BM79" s="118"/>
      <c r="BN79" s="118"/>
      <c r="BO79" s="118"/>
      <c r="BP79" s="118"/>
      <c r="BQ79" s="118"/>
      <c r="BR79" s="118"/>
      <c r="BS79" s="118"/>
      <c r="BT79" s="118"/>
      <c r="BU79" s="118"/>
      <c r="BV79" s="118"/>
      <c r="BW79" s="118"/>
      <c r="BX79" s="118"/>
      <c r="BY79" s="118"/>
      <c r="BZ79" s="118"/>
      <c r="CA79" s="118"/>
      <c r="CB79" s="118"/>
    </row>
    <row r="80" spans="1:80">
      <c r="A80" s="35">
        <v>1989</v>
      </c>
      <c r="B80" s="36">
        <v>6.5548422099647343</v>
      </c>
      <c r="C80" s="36">
        <v>8.3271470625879935</v>
      </c>
      <c r="D80" s="36">
        <v>12.750334809930976</v>
      </c>
      <c r="E80" s="36">
        <v>14.17911083763574</v>
      </c>
      <c r="F80" s="36">
        <v>17.202089926134612</v>
      </c>
      <c r="G80" s="36">
        <v>20.744055333302935</v>
      </c>
      <c r="H80" s="34"/>
      <c r="I80" s="36">
        <v>2.2889710412815769</v>
      </c>
      <c r="J80" s="36">
        <v>3.957304971757162</v>
      </c>
      <c r="K80" s="36">
        <v>8.3355716715910102</v>
      </c>
      <c r="L80" s="36">
        <v>10.848827137364028</v>
      </c>
      <c r="M80" s="36">
        <v>14.997556890786639</v>
      </c>
      <c r="N80" s="36">
        <v>20.744055333302935</v>
      </c>
      <c r="O80" s="36"/>
      <c r="P80" s="35">
        <v>1989</v>
      </c>
      <c r="Q80" s="36">
        <v>9.4674396898334283</v>
      </c>
      <c r="R80" s="36">
        <v>12.427650908540661</v>
      </c>
      <c r="S80" s="36">
        <v>19.913908193694088</v>
      </c>
      <c r="T80" s="36">
        <v>22.855644862285974</v>
      </c>
      <c r="U80" s="36">
        <v>30.118862792794808</v>
      </c>
      <c r="V80" s="36">
        <v>40.887583212778047</v>
      </c>
      <c r="X80" s="36">
        <v>2.3425923006589526</v>
      </c>
      <c r="Y80" s="36">
        <v>4.1203601904272427</v>
      </c>
      <c r="Z80" s="36">
        <v>9.0935729634694269</v>
      </c>
      <c r="AA80" s="36">
        <v>12.169023456460733</v>
      </c>
      <c r="AB80" s="36">
        <v>17.643677454679018</v>
      </c>
      <c r="AC80" s="36">
        <v>40.887583212778047</v>
      </c>
      <c r="AD80" s="118"/>
      <c r="AE80" s="118"/>
      <c r="AF80" s="118"/>
      <c r="AG80" s="118"/>
      <c r="AH80" s="118"/>
      <c r="AI80" s="118"/>
      <c r="AJ80" s="118"/>
      <c r="AK80" s="118"/>
      <c r="AL80" s="118"/>
      <c r="AM80" s="118"/>
      <c r="AN80" s="118"/>
      <c r="AO80" s="118"/>
      <c r="AP80" s="118"/>
      <c r="AQ80" s="118"/>
      <c r="AR80" s="118"/>
      <c r="AS80" s="118"/>
      <c r="AT80" s="118"/>
      <c r="AU80" s="118"/>
      <c r="AV80" s="118"/>
      <c r="AW80" s="118"/>
      <c r="AX80" s="118"/>
      <c r="AY80" s="118"/>
      <c r="AZ80" s="118"/>
      <c r="BA80" s="118"/>
      <c r="BB80" s="118"/>
      <c r="BC80" s="118"/>
      <c r="BD80" s="118"/>
      <c r="BE80" s="118"/>
      <c r="BF80" s="118"/>
      <c r="BG80" s="118"/>
      <c r="BH80" s="118"/>
      <c r="BI80" s="118"/>
      <c r="BJ80" s="118"/>
      <c r="BK80" s="118"/>
      <c r="BL80" s="118"/>
      <c r="BM80" s="118"/>
      <c r="BN80" s="118"/>
      <c r="BO80" s="118"/>
      <c r="BP80" s="118"/>
      <c r="BQ80" s="118"/>
      <c r="BR80" s="118"/>
      <c r="BS80" s="118"/>
      <c r="BT80" s="118"/>
      <c r="BU80" s="118"/>
      <c r="BV80" s="118"/>
      <c r="BW80" s="118"/>
      <c r="BX80" s="118"/>
      <c r="BY80" s="118"/>
      <c r="BZ80" s="118"/>
      <c r="CA80" s="118"/>
      <c r="CB80" s="118"/>
    </row>
    <row r="81" spans="1:80">
      <c r="A81" s="35">
        <v>1990</v>
      </c>
      <c r="B81" s="36">
        <v>4.6664261897011343</v>
      </c>
      <c r="C81" s="36">
        <v>5.9665142700534437</v>
      </c>
      <c r="D81" s="36">
        <v>9.1305482242671783</v>
      </c>
      <c r="E81" s="36">
        <v>10.22314899621874</v>
      </c>
      <c r="F81" s="36">
        <v>12.289462352066117</v>
      </c>
      <c r="G81" s="36">
        <v>15.160692720090058</v>
      </c>
      <c r="H81" s="34"/>
      <c r="I81" s="36">
        <v>1.540880503144654</v>
      </c>
      <c r="J81" s="36">
        <v>2.8458382615667084</v>
      </c>
      <c r="K81" s="36">
        <v>5.7200465296626595</v>
      </c>
      <c r="L81" s="36">
        <v>8.0187755627397088</v>
      </c>
      <c r="M81" s="36">
        <v>10.489598540660394</v>
      </c>
      <c r="N81" s="36">
        <v>15.160692720090058</v>
      </c>
      <c r="O81" s="36"/>
      <c r="P81" s="35">
        <v>1990</v>
      </c>
      <c r="Q81" s="36">
        <v>7.0634247066749491</v>
      </c>
      <c r="R81" s="36">
        <v>9.334697172293529</v>
      </c>
      <c r="S81" s="36">
        <v>14.930432818820941</v>
      </c>
      <c r="T81" s="36">
        <v>17.21978004283207</v>
      </c>
      <c r="U81" s="36">
        <v>23.391221236055895</v>
      </c>
      <c r="V81" s="36">
        <v>31.883872314076967</v>
      </c>
      <c r="X81" s="36">
        <v>1.5649952091983392</v>
      </c>
      <c r="Y81" s="36">
        <v>2.9291985136246828</v>
      </c>
      <c r="Z81" s="36">
        <v>6.0670867126194743</v>
      </c>
      <c r="AA81" s="36">
        <v>8.717839550189133</v>
      </c>
      <c r="AB81" s="36">
        <v>11.718859897444798</v>
      </c>
      <c r="AC81" s="36">
        <v>31.883872314076967</v>
      </c>
      <c r="AD81" s="118"/>
      <c r="AE81" s="118"/>
      <c r="AF81" s="118"/>
      <c r="AG81" s="118"/>
      <c r="AH81" s="118"/>
      <c r="AI81" s="118"/>
      <c r="AJ81" s="118"/>
      <c r="AK81" s="118"/>
      <c r="AL81" s="118"/>
      <c r="AM81" s="118"/>
      <c r="AN81" s="118"/>
      <c r="AO81" s="118"/>
      <c r="AP81" s="118"/>
      <c r="AQ81" s="118"/>
      <c r="AR81" s="118"/>
      <c r="AS81" s="118"/>
      <c r="AT81" s="118"/>
      <c r="AU81" s="118"/>
      <c r="AV81" s="118"/>
      <c r="AW81" s="118"/>
      <c r="AX81" s="118"/>
      <c r="AY81" s="118"/>
      <c r="AZ81" s="118"/>
      <c r="BA81" s="118"/>
      <c r="BB81" s="118"/>
      <c r="BC81" s="118"/>
      <c r="BD81" s="118"/>
      <c r="BE81" s="118"/>
      <c r="BF81" s="118"/>
      <c r="BG81" s="118"/>
      <c r="BH81" s="118"/>
      <c r="BI81" s="118"/>
      <c r="BJ81" s="118"/>
      <c r="BK81" s="118"/>
      <c r="BL81" s="118"/>
      <c r="BM81" s="118"/>
      <c r="BN81" s="118"/>
      <c r="BO81" s="118"/>
      <c r="BP81" s="118"/>
      <c r="BQ81" s="118"/>
      <c r="BR81" s="118"/>
      <c r="BS81" s="118"/>
      <c r="BT81" s="118"/>
      <c r="BU81" s="118"/>
      <c r="BV81" s="118"/>
      <c r="BW81" s="118"/>
      <c r="BX81" s="118"/>
      <c r="BY81" s="118"/>
      <c r="BZ81" s="118"/>
      <c r="CA81" s="118"/>
      <c r="CB81" s="118"/>
    </row>
    <row r="82" spans="1:80">
      <c r="A82" s="35">
        <v>1991</v>
      </c>
      <c r="B82" s="36">
        <v>3.8452310020506637</v>
      </c>
      <c r="C82" s="36">
        <v>4.8216492819974244</v>
      </c>
      <c r="D82" s="36">
        <v>7.0463616339294397</v>
      </c>
      <c r="E82" s="36">
        <v>7.7982331716500379</v>
      </c>
      <c r="F82" s="36">
        <v>9.2830499083517477</v>
      </c>
      <c r="G82" s="36">
        <v>8.9775924169559644</v>
      </c>
      <c r="H82" s="34"/>
      <c r="I82" s="36">
        <v>1.6131320644893026</v>
      </c>
      <c r="J82" s="36">
        <v>2.8377882115123803</v>
      </c>
      <c r="K82" s="36">
        <v>4.9339269419649296</v>
      </c>
      <c r="L82" s="36">
        <v>6.3280267534828916</v>
      </c>
      <c r="M82" s="36">
        <v>9.460758719612846</v>
      </c>
      <c r="N82" s="36">
        <v>8.9775924169559644</v>
      </c>
      <c r="O82" s="36"/>
      <c r="P82" s="35">
        <v>1991</v>
      </c>
      <c r="Q82" s="36">
        <v>6.4315067315462784</v>
      </c>
      <c r="R82" s="36">
        <v>8.4112603826780177</v>
      </c>
      <c r="S82" s="36">
        <v>13.666759234911172</v>
      </c>
      <c r="T82" s="36">
        <v>15.953002695452678</v>
      </c>
      <c r="U82" s="36">
        <v>21.490167382063614</v>
      </c>
      <c r="V82" s="36">
        <v>28.290856345836648</v>
      </c>
      <c r="X82" s="36">
        <v>1.6395806659346619</v>
      </c>
      <c r="Y82" s="36">
        <v>2.9206706591755651</v>
      </c>
      <c r="Z82" s="36">
        <v>5.1899976334910889</v>
      </c>
      <c r="AA82" s="36">
        <v>6.7555177222853899</v>
      </c>
      <c r="AB82" s="36">
        <v>10.449346146290559</v>
      </c>
      <c r="AC82" s="36">
        <v>28.290856345836648</v>
      </c>
      <c r="AD82" s="118"/>
      <c r="AE82" s="118"/>
      <c r="AF82" s="118"/>
      <c r="AG82" s="118"/>
      <c r="AH82" s="118"/>
      <c r="AI82" s="118"/>
      <c r="AJ82" s="118"/>
      <c r="AK82" s="118"/>
      <c r="AL82" s="118"/>
      <c r="AM82" s="118"/>
      <c r="AN82" s="118"/>
      <c r="AO82" s="118"/>
      <c r="AP82" s="118"/>
      <c r="AQ82" s="118"/>
      <c r="AR82" s="118"/>
      <c r="AS82" s="118"/>
      <c r="AT82" s="118"/>
      <c r="AU82" s="118"/>
      <c r="AV82" s="118"/>
      <c r="AW82" s="118"/>
      <c r="AX82" s="118"/>
      <c r="AY82" s="118"/>
      <c r="AZ82" s="118"/>
      <c r="BA82" s="118"/>
      <c r="BB82" s="118"/>
      <c r="BC82" s="118"/>
      <c r="BD82" s="118"/>
      <c r="BE82" s="118"/>
      <c r="BF82" s="118"/>
      <c r="BG82" s="118"/>
      <c r="BH82" s="118"/>
      <c r="BI82" s="118"/>
      <c r="BJ82" s="118"/>
      <c r="BK82" s="118"/>
      <c r="BL82" s="118"/>
      <c r="BM82" s="118"/>
      <c r="BN82" s="118"/>
      <c r="BO82" s="118"/>
      <c r="BP82" s="118"/>
      <c r="BQ82" s="118"/>
      <c r="BR82" s="118"/>
      <c r="BS82" s="118"/>
      <c r="BT82" s="118"/>
      <c r="BU82" s="118"/>
      <c r="BV82" s="118"/>
      <c r="BW82" s="118"/>
      <c r="BX82" s="118"/>
      <c r="BY82" s="118"/>
      <c r="BZ82" s="118"/>
      <c r="CA82" s="118"/>
      <c r="CB82" s="118"/>
    </row>
    <row r="83" spans="1:80">
      <c r="A83" s="35">
        <v>1992</v>
      </c>
      <c r="B83" s="36">
        <v>4.3021621754887693</v>
      </c>
      <c r="C83" s="36">
        <v>5.4204848625449475</v>
      </c>
      <c r="D83" s="36">
        <v>8.1817652470623852</v>
      </c>
      <c r="E83" s="36">
        <v>9.1031900816539171</v>
      </c>
      <c r="F83" s="36">
        <v>10.8556218199846</v>
      </c>
      <c r="G83" s="36">
        <v>11.143623003193925</v>
      </c>
      <c r="H83" s="34"/>
      <c r="I83" s="36">
        <v>1.5843035548163391</v>
      </c>
      <c r="J83" s="36">
        <v>2.6809626694087885</v>
      </c>
      <c r="K83" s="36">
        <v>5.2995668623237515</v>
      </c>
      <c r="L83" s="36">
        <v>7.1603846836885356</v>
      </c>
      <c r="M83" s="36">
        <v>10.672977829181873</v>
      </c>
      <c r="N83" s="36">
        <v>11.143623003193925</v>
      </c>
      <c r="O83" s="36"/>
      <c r="P83" s="35">
        <v>1992</v>
      </c>
      <c r="Q83" s="36">
        <v>6.3883431565160445</v>
      </c>
      <c r="R83" s="36">
        <v>8.286442663236949</v>
      </c>
      <c r="S83" s="36">
        <v>13.111817816281025</v>
      </c>
      <c r="T83" s="36">
        <v>15.114035640450922</v>
      </c>
      <c r="U83" s="36">
        <v>20.218000804257411</v>
      </c>
      <c r="V83" s="36">
        <v>27.14011363962085</v>
      </c>
      <c r="X83" s="36">
        <v>1.6098077969694367</v>
      </c>
      <c r="Y83" s="36">
        <v>2.7548183201829266</v>
      </c>
      <c r="Z83" s="36">
        <v>5.5961379338352124</v>
      </c>
      <c r="AA83" s="36">
        <v>7.712639328903478</v>
      </c>
      <c r="AB83" s="36">
        <v>11.94820735070757</v>
      </c>
      <c r="AC83" s="36">
        <v>27.14011363962085</v>
      </c>
      <c r="AD83" s="118"/>
      <c r="AE83" s="118"/>
      <c r="AF83" s="118"/>
      <c r="AG83" s="118"/>
      <c r="AH83" s="118"/>
      <c r="AI83" s="118"/>
      <c r="AJ83" s="118"/>
      <c r="AK83" s="118"/>
      <c r="AL83" s="118"/>
      <c r="AM83" s="118"/>
      <c r="AN83" s="118"/>
      <c r="AO83" s="118"/>
      <c r="AP83" s="118"/>
      <c r="AQ83" s="118"/>
      <c r="AR83" s="118"/>
      <c r="AS83" s="118"/>
      <c r="AT83" s="118"/>
      <c r="AU83" s="118"/>
      <c r="AV83" s="118"/>
      <c r="AW83" s="118"/>
      <c r="AX83" s="118"/>
      <c r="AY83" s="118"/>
      <c r="AZ83" s="118"/>
      <c r="BA83" s="118"/>
      <c r="BB83" s="118"/>
      <c r="BC83" s="118"/>
      <c r="BD83" s="118"/>
      <c r="BE83" s="118"/>
      <c r="BF83" s="118"/>
      <c r="BG83" s="118"/>
      <c r="BH83" s="118"/>
      <c r="BI83" s="118"/>
      <c r="BJ83" s="118"/>
      <c r="BK83" s="118"/>
      <c r="BL83" s="118"/>
      <c r="BM83" s="118"/>
      <c r="BN83" s="118"/>
      <c r="BO83" s="118"/>
      <c r="BP83" s="118"/>
      <c r="BQ83" s="118"/>
      <c r="BR83" s="118"/>
      <c r="BS83" s="118"/>
      <c r="BT83" s="118"/>
      <c r="BU83" s="118"/>
      <c r="BV83" s="118"/>
      <c r="BW83" s="118"/>
      <c r="BX83" s="118"/>
      <c r="BY83" s="118"/>
      <c r="BZ83" s="118"/>
      <c r="CA83" s="118"/>
      <c r="CB83" s="118"/>
    </row>
    <row r="84" spans="1:80">
      <c r="A84" s="35">
        <v>1993</v>
      </c>
      <c r="B84" s="36">
        <v>5.0516085900174463</v>
      </c>
      <c r="C84" s="36">
        <v>6.4416095345540807</v>
      </c>
      <c r="D84" s="36">
        <v>9.7537578240772795</v>
      </c>
      <c r="E84" s="36">
        <v>11.174618042446632</v>
      </c>
      <c r="F84" s="36">
        <v>13.823385644376184</v>
      </c>
      <c r="G84" s="36">
        <v>14.969609262899578</v>
      </c>
      <c r="H84" s="34"/>
      <c r="I84" s="36">
        <v>1.7360584022190635</v>
      </c>
      <c r="J84" s="36">
        <v>3.3237039666102079</v>
      </c>
      <c r="K84" s="36">
        <v>5.5137499108692039</v>
      </c>
      <c r="L84" s="36">
        <v>8.3703803788177904</v>
      </c>
      <c r="M84" s="36">
        <v>13.14024239215845</v>
      </c>
      <c r="N84" s="36">
        <v>14.969609262899578</v>
      </c>
      <c r="O84" s="36"/>
      <c r="P84" s="35">
        <v>1993</v>
      </c>
      <c r="Q84" s="36">
        <v>7.4835705798190943</v>
      </c>
      <c r="R84" s="36">
        <v>9.7801571933021982</v>
      </c>
      <c r="S84" s="36">
        <v>15.584376518499665</v>
      </c>
      <c r="T84" s="36">
        <v>18.348407344634499</v>
      </c>
      <c r="U84" s="36">
        <v>25.243880585069828</v>
      </c>
      <c r="V84" s="36">
        <v>35.676309217485738</v>
      </c>
      <c r="X84" s="36">
        <v>1.7667298644758094</v>
      </c>
      <c r="Y84" s="36">
        <v>3.437971977600669</v>
      </c>
      <c r="Z84" s="36">
        <v>5.8355050662588166</v>
      </c>
      <c r="AA84" s="36">
        <v>9.1350159625488541</v>
      </c>
      <c r="AB84" s="36">
        <v>15.128113126316357</v>
      </c>
      <c r="AC84" s="36">
        <v>35.676309217485738</v>
      </c>
      <c r="AD84" s="118"/>
      <c r="AE84" s="118"/>
      <c r="AF84" s="118"/>
      <c r="AG84" s="118"/>
      <c r="AH84" s="118"/>
      <c r="AI84" s="118"/>
      <c r="AJ84" s="118"/>
      <c r="AK84" s="118"/>
      <c r="AL84" s="118"/>
      <c r="AM84" s="118"/>
      <c r="AN84" s="118"/>
      <c r="AO84" s="118"/>
      <c r="AP84" s="118"/>
      <c r="AQ84" s="118"/>
      <c r="AR84" s="118"/>
      <c r="AS84" s="118"/>
      <c r="AT84" s="118"/>
      <c r="AU84" s="118"/>
      <c r="AV84" s="118"/>
      <c r="AW84" s="118"/>
      <c r="AX84" s="118"/>
      <c r="AY84" s="118"/>
      <c r="AZ84" s="118"/>
      <c r="BA84" s="118"/>
      <c r="BB84" s="118"/>
      <c r="BC84" s="118"/>
      <c r="BD84" s="118"/>
      <c r="BE84" s="118"/>
      <c r="BF84" s="118"/>
      <c r="BG84" s="118"/>
      <c r="BH84" s="118"/>
      <c r="BI84" s="118"/>
      <c r="BJ84" s="118"/>
      <c r="BK84" s="118"/>
      <c r="BL84" s="118"/>
      <c r="BM84" s="118"/>
      <c r="BN84" s="118"/>
      <c r="BO84" s="118"/>
      <c r="BP84" s="118"/>
      <c r="BQ84" s="118"/>
      <c r="BR84" s="118"/>
      <c r="BS84" s="118"/>
      <c r="BT84" s="118"/>
      <c r="BU84" s="118"/>
      <c r="BV84" s="118"/>
      <c r="BW84" s="118"/>
      <c r="BX84" s="118"/>
      <c r="BY84" s="118"/>
      <c r="BZ84" s="118"/>
      <c r="CA84" s="118"/>
      <c r="CB84" s="118"/>
    </row>
    <row r="85" spans="1:80">
      <c r="A85" s="35">
        <v>1994</v>
      </c>
      <c r="B85" s="36">
        <v>4.7626139507905032</v>
      </c>
      <c r="C85" s="36">
        <v>5.950039284301325</v>
      </c>
      <c r="D85" s="36">
        <v>9.0835527316823512</v>
      </c>
      <c r="E85" s="36">
        <v>10.329548986948875</v>
      </c>
      <c r="F85" s="36">
        <v>12.262450946488903</v>
      </c>
      <c r="G85" s="36">
        <v>13.47761852920647</v>
      </c>
      <c r="H85" s="34"/>
      <c r="I85" s="36">
        <v>1.9473399125414506</v>
      </c>
      <c r="J85" s="36">
        <v>3.017843004856076</v>
      </c>
      <c r="K85" s="36">
        <v>5.4365293124442653</v>
      </c>
      <c r="L85" s="36">
        <v>8.326352400831917</v>
      </c>
      <c r="M85" s="36">
        <v>11.538430950294812</v>
      </c>
      <c r="N85" s="36">
        <v>13.47761852920647</v>
      </c>
      <c r="O85" s="36"/>
      <c r="P85" s="35">
        <v>1994</v>
      </c>
      <c r="Q85" s="36">
        <v>7.1944073840008116</v>
      </c>
      <c r="R85" s="36">
        <v>9.455500777699001</v>
      </c>
      <c r="S85" s="36">
        <v>15.370337733378248</v>
      </c>
      <c r="T85" s="36">
        <v>18.006168991267753</v>
      </c>
      <c r="U85" s="36">
        <v>25.347611302222855</v>
      </c>
      <c r="V85" s="36">
        <v>35.590808580380383</v>
      </c>
      <c r="X85" s="36">
        <v>1.9860143628989881</v>
      </c>
      <c r="Y85" s="36">
        <v>3.1117507574173513</v>
      </c>
      <c r="Z85" s="36">
        <v>5.7490797164234122</v>
      </c>
      <c r="AA85" s="36">
        <v>9.0826018369399719</v>
      </c>
      <c r="AB85" s="36">
        <v>13.043439172791006</v>
      </c>
      <c r="AC85" s="36">
        <v>35.590808580380383</v>
      </c>
      <c r="AD85" s="118"/>
      <c r="AE85" s="118"/>
      <c r="AF85" s="118"/>
      <c r="AG85" s="118"/>
      <c r="AH85" s="118"/>
      <c r="AI85" s="118"/>
      <c r="AJ85" s="118"/>
      <c r="AK85" s="118"/>
      <c r="AL85" s="118"/>
      <c r="AM85" s="118"/>
      <c r="AN85" s="118"/>
      <c r="AO85" s="118"/>
      <c r="AP85" s="118"/>
      <c r="AQ85" s="118"/>
      <c r="AR85" s="118"/>
      <c r="AS85" s="118"/>
      <c r="AT85" s="118"/>
      <c r="AU85" s="118"/>
      <c r="AV85" s="118"/>
      <c r="AW85" s="118"/>
      <c r="AX85" s="118"/>
      <c r="AY85" s="118"/>
      <c r="AZ85" s="118"/>
      <c r="BA85" s="118"/>
      <c r="BB85" s="118"/>
      <c r="BC85" s="118"/>
      <c r="BD85" s="118"/>
      <c r="BE85" s="118"/>
      <c r="BF85" s="118"/>
      <c r="BG85" s="118"/>
      <c r="BH85" s="118"/>
      <c r="BI85" s="118"/>
      <c r="BJ85" s="118"/>
      <c r="BK85" s="118"/>
      <c r="BL85" s="118"/>
      <c r="BM85" s="118"/>
      <c r="BN85" s="118"/>
      <c r="BO85" s="118"/>
      <c r="BP85" s="118"/>
      <c r="BQ85" s="118"/>
      <c r="BR85" s="118"/>
      <c r="BS85" s="118"/>
      <c r="BT85" s="118"/>
      <c r="BU85" s="118"/>
      <c r="BV85" s="118"/>
      <c r="BW85" s="118"/>
      <c r="BX85" s="118"/>
      <c r="BY85" s="118"/>
      <c r="BZ85" s="118"/>
      <c r="CA85" s="118"/>
      <c r="CB85" s="118"/>
    </row>
    <row r="86" spans="1:80">
      <c r="A86" s="35">
        <f t="shared" ref="A86:A97" si="0">A85+1</f>
        <v>1995</v>
      </c>
      <c r="B86" s="36">
        <v>5.58</v>
      </c>
      <c r="C86" s="36">
        <v>7</v>
      </c>
      <c r="D86" s="36">
        <v>10.55</v>
      </c>
      <c r="E86" s="36">
        <v>11.75</v>
      </c>
      <c r="F86" s="36">
        <v>13.72</v>
      </c>
      <c r="G86" s="36">
        <v>13.56</v>
      </c>
      <c r="H86" s="34"/>
      <c r="I86" s="36">
        <v>2.06</v>
      </c>
      <c r="J86" s="36">
        <v>3.53</v>
      </c>
      <c r="K86" s="36">
        <v>6.99</v>
      </c>
      <c r="L86" s="36">
        <v>9.7100000000000009</v>
      </c>
      <c r="M86" s="36">
        <v>13.81</v>
      </c>
      <c r="N86" s="36">
        <f>G86</f>
        <v>13.56</v>
      </c>
      <c r="O86" s="36"/>
      <c r="P86" s="35">
        <f t="shared" ref="P86:P97" si="1">P85+1</f>
        <v>1995</v>
      </c>
      <c r="Q86" s="36">
        <v>7.91</v>
      </c>
      <c r="R86" s="36">
        <v>10.27</v>
      </c>
      <c r="S86" s="36">
        <v>16.399999999999999</v>
      </c>
      <c r="T86" s="36">
        <v>19.25</v>
      </c>
      <c r="U86" s="36">
        <v>26.94</v>
      </c>
      <c r="V86" s="36">
        <v>37.85</v>
      </c>
      <c r="X86" s="36">
        <v>1.91</v>
      </c>
      <c r="Y86" s="36">
        <v>4.04</v>
      </c>
      <c r="Z86" s="36">
        <v>7.39</v>
      </c>
      <c r="AA86" s="36">
        <v>10.37</v>
      </c>
      <c r="AB86" s="36">
        <v>19.75</v>
      </c>
      <c r="AC86" s="36">
        <f t="shared" ref="AC86:AC95" si="2">V86</f>
        <v>37.85</v>
      </c>
      <c r="AD86" s="118"/>
      <c r="AE86" s="118"/>
      <c r="AF86" s="118"/>
      <c r="AG86" s="118"/>
      <c r="AH86" s="118"/>
      <c r="AI86" s="118"/>
      <c r="AJ86" s="118"/>
      <c r="AK86" s="118"/>
      <c r="AL86" s="118"/>
      <c r="AM86" s="118"/>
      <c r="AN86" s="118"/>
      <c r="AO86" s="118"/>
      <c r="AP86" s="118"/>
      <c r="AQ86" s="118"/>
      <c r="AR86" s="118"/>
      <c r="AS86" s="118"/>
      <c r="AT86" s="118"/>
      <c r="AU86" s="118"/>
      <c r="AV86" s="118"/>
      <c r="AW86" s="118"/>
      <c r="AX86" s="118"/>
      <c r="AY86" s="118"/>
      <c r="AZ86" s="118"/>
      <c r="BA86" s="118"/>
      <c r="BB86" s="118"/>
      <c r="BC86" s="118"/>
      <c r="BD86" s="118"/>
      <c r="BE86" s="118"/>
      <c r="BF86" s="118"/>
      <c r="BG86" s="118"/>
      <c r="BH86" s="118"/>
      <c r="BI86" s="118"/>
      <c r="BJ86" s="118"/>
      <c r="BK86" s="118"/>
      <c r="BL86" s="118"/>
      <c r="BM86" s="118"/>
      <c r="BN86" s="118"/>
      <c r="BO86" s="118"/>
      <c r="BP86" s="118"/>
      <c r="BQ86" s="118"/>
      <c r="BR86" s="118"/>
      <c r="BS86" s="118"/>
      <c r="BT86" s="118"/>
      <c r="BU86" s="118"/>
      <c r="BV86" s="118"/>
      <c r="BW86" s="118"/>
      <c r="BX86" s="118"/>
      <c r="BY86" s="118"/>
      <c r="BZ86" s="118"/>
      <c r="CA86" s="118"/>
      <c r="CB86" s="118"/>
    </row>
    <row r="87" spans="1:80">
      <c r="A87" s="35">
        <f t="shared" si="0"/>
        <v>1996</v>
      </c>
      <c r="B87" s="36">
        <v>8.15</v>
      </c>
      <c r="C87" s="36">
        <v>10.19</v>
      </c>
      <c r="D87" s="36">
        <v>15.12</v>
      </c>
      <c r="E87" s="36">
        <v>16.940000000000001</v>
      </c>
      <c r="F87" s="36">
        <v>20.059999999999999</v>
      </c>
      <c r="G87" s="36">
        <v>22.12</v>
      </c>
      <c r="H87" s="36"/>
      <c r="I87" s="36">
        <v>2.77</v>
      </c>
      <c r="J87" s="36">
        <v>5.0199999999999996</v>
      </c>
      <c r="K87" s="36">
        <v>9.36</v>
      </c>
      <c r="L87" s="36">
        <v>13.46</v>
      </c>
      <c r="M87" s="36">
        <v>18.79</v>
      </c>
      <c r="N87" s="36">
        <f t="shared" ref="N87:N95" si="3">G87</f>
        <v>22.12</v>
      </c>
      <c r="O87" s="36"/>
      <c r="P87" s="35">
        <f t="shared" si="1"/>
        <v>1996</v>
      </c>
      <c r="Q87" s="36">
        <v>10.82</v>
      </c>
      <c r="R87" s="36">
        <v>13.83</v>
      </c>
      <c r="S87" s="36">
        <v>21.94</v>
      </c>
      <c r="T87" s="36">
        <v>25.61</v>
      </c>
      <c r="U87" s="36">
        <v>35.049999999999997</v>
      </c>
      <c r="V87" s="36">
        <v>48.26</v>
      </c>
      <c r="X87" s="36">
        <v>2.66</v>
      </c>
      <c r="Y87" s="36">
        <v>4.8499999999999996</v>
      </c>
      <c r="Z87" s="36">
        <v>9.42</v>
      </c>
      <c r="AA87" s="36">
        <v>13.54</v>
      </c>
      <c r="AB87" s="36">
        <v>25.39</v>
      </c>
      <c r="AC87" s="36">
        <f t="shared" si="2"/>
        <v>48.26</v>
      </c>
      <c r="AD87" s="118"/>
      <c r="AE87" s="118"/>
      <c r="AF87" s="118"/>
      <c r="AG87" s="118"/>
      <c r="AH87" s="118"/>
      <c r="AI87" s="118"/>
      <c r="AJ87" s="118"/>
      <c r="AK87" s="118"/>
      <c r="AL87" s="118"/>
      <c r="AM87" s="118"/>
      <c r="AN87" s="118"/>
      <c r="AO87" s="118"/>
      <c r="AP87" s="118"/>
      <c r="AQ87" s="118"/>
      <c r="AR87" s="118"/>
      <c r="AS87" s="118"/>
      <c r="AT87" s="118"/>
      <c r="AU87" s="118"/>
      <c r="AV87" s="118"/>
      <c r="AW87" s="118"/>
      <c r="AX87" s="118"/>
      <c r="AY87" s="118"/>
      <c r="AZ87" s="118"/>
      <c r="BA87" s="118"/>
      <c r="BB87" s="118"/>
      <c r="BC87" s="118"/>
      <c r="BD87" s="118"/>
      <c r="BE87" s="118"/>
      <c r="BF87" s="118"/>
      <c r="BG87" s="118"/>
      <c r="BH87" s="118"/>
      <c r="BI87" s="118"/>
      <c r="BJ87" s="118"/>
      <c r="BK87" s="118"/>
      <c r="BL87" s="118"/>
      <c r="BM87" s="118"/>
      <c r="BN87" s="118"/>
      <c r="BO87" s="118"/>
      <c r="BP87" s="118"/>
      <c r="BQ87" s="118"/>
      <c r="BR87" s="118"/>
      <c r="BS87" s="118"/>
      <c r="BT87" s="118"/>
      <c r="BU87" s="118"/>
      <c r="BV87" s="118"/>
      <c r="BW87" s="118"/>
      <c r="BX87" s="118"/>
      <c r="BY87" s="118"/>
      <c r="BZ87" s="118"/>
      <c r="CA87" s="118"/>
      <c r="CB87" s="118"/>
    </row>
    <row r="88" spans="1:80">
      <c r="A88" s="35">
        <f t="shared" si="0"/>
        <v>1997</v>
      </c>
      <c r="B88" s="36">
        <v>10.42</v>
      </c>
      <c r="C88" s="36">
        <v>12.91</v>
      </c>
      <c r="D88" s="36">
        <v>18.28</v>
      </c>
      <c r="E88" s="36">
        <v>20.149999999999999</v>
      </c>
      <c r="F88" s="36">
        <v>23.65</v>
      </c>
      <c r="G88" s="36">
        <v>23.16</v>
      </c>
      <c r="H88" s="36"/>
      <c r="I88" s="36">
        <v>3.49</v>
      </c>
      <c r="J88" s="36">
        <v>6.92</v>
      </c>
      <c r="K88" s="36">
        <v>12</v>
      </c>
      <c r="L88" s="36">
        <v>15.93</v>
      </c>
      <c r="M88" s="36">
        <v>23.95</v>
      </c>
      <c r="N88" s="36">
        <f t="shared" si="3"/>
        <v>23.16</v>
      </c>
      <c r="O88" s="36"/>
      <c r="P88" s="35">
        <f t="shared" si="1"/>
        <v>1997</v>
      </c>
      <c r="Q88" s="36">
        <v>13.56</v>
      </c>
      <c r="R88" s="36">
        <v>17.13</v>
      </c>
      <c r="S88" s="36">
        <v>25.81</v>
      </c>
      <c r="T88" s="36">
        <v>29.66</v>
      </c>
      <c r="U88" s="36">
        <v>38.9</v>
      </c>
      <c r="V88" s="36">
        <v>51.35</v>
      </c>
      <c r="X88" s="36">
        <v>3.25</v>
      </c>
      <c r="Y88" s="36">
        <v>6.8</v>
      </c>
      <c r="Z88" s="36">
        <v>11.69</v>
      </c>
      <c r="AA88" s="36">
        <v>17</v>
      </c>
      <c r="AB88" s="36">
        <v>29.48</v>
      </c>
      <c r="AC88" s="36">
        <f t="shared" si="2"/>
        <v>51.35</v>
      </c>
      <c r="AD88" s="118"/>
      <c r="AE88" s="118"/>
      <c r="AF88" s="118"/>
      <c r="AG88" s="118"/>
      <c r="AH88" s="118"/>
      <c r="AI88" s="118"/>
      <c r="AJ88" s="118"/>
      <c r="AK88" s="118"/>
      <c r="AL88" s="118"/>
      <c r="AM88" s="118"/>
      <c r="AN88" s="118"/>
      <c r="AO88" s="118"/>
      <c r="AP88" s="118"/>
      <c r="AQ88" s="118"/>
      <c r="AR88" s="118"/>
      <c r="AS88" s="118"/>
      <c r="AT88" s="118"/>
      <c r="AU88" s="118"/>
      <c r="AV88" s="118"/>
      <c r="AW88" s="118"/>
      <c r="AX88" s="118"/>
      <c r="AY88" s="118"/>
      <c r="AZ88" s="118"/>
      <c r="BA88" s="118"/>
      <c r="BB88" s="118"/>
      <c r="BC88" s="118"/>
      <c r="BD88" s="118"/>
      <c r="BE88" s="118"/>
      <c r="BF88" s="118"/>
      <c r="BG88" s="118"/>
      <c r="BH88" s="118"/>
      <c r="BI88" s="118"/>
      <c r="BJ88" s="118"/>
      <c r="BK88" s="118"/>
      <c r="BL88" s="118"/>
      <c r="BM88" s="118"/>
      <c r="BN88" s="118"/>
      <c r="BO88" s="118"/>
      <c r="BP88" s="118"/>
      <c r="BQ88" s="118"/>
      <c r="BR88" s="118"/>
      <c r="BS88" s="118"/>
      <c r="BT88" s="118"/>
      <c r="BU88" s="118"/>
      <c r="BV88" s="118"/>
      <c r="BW88" s="118"/>
      <c r="BX88" s="118"/>
      <c r="BY88" s="118"/>
      <c r="BZ88" s="118"/>
      <c r="CA88" s="118"/>
      <c r="CB88" s="118"/>
    </row>
    <row r="89" spans="1:80">
      <c r="A89" s="35">
        <f t="shared" si="0"/>
        <v>1998</v>
      </c>
      <c r="B89" s="36">
        <v>11.65</v>
      </c>
      <c r="C89" s="36">
        <v>14.21</v>
      </c>
      <c r="D89" s="36">
        <v>19.59</v>
      </c>
      <c r="E89" s="36">
        <v>21.3</v>
      </c>
      <c r="F89" s="36">
        <v>23.94</v>
      </c>
      <c r="G89" s="36">
        <v>23.27</v>
      </c>
      <c r="H89" s="36"/>
      <c r="I89" s="36">
        <v>4.29</v>
      </c>
      <c r="J89" s="36">
        <v>7.95</v>
      </c>
      <c r="K89" s="36">
        <v>13.7</v>
      </c>
      <c r="L89" s="36">
        <v>18.03</v>
      </c>
      <c r="M89" s="36">
        <v>24.36</v>
      </c>
      <c r="N89" s="36">
        <f t="shared" si="3"/>
        <v>23.27</v>
      </c>
      <c r="O89" s="36"/>
      <c r="P89" s="35">
        <f t="shared" si="1"/>
        <v>1998</v>
      </c>
      <c r="Q89" s="36">
        <v>15.49</v>
      </c>
      <c r="R89" s="36">
        <v>19.45</v>
      </c>
      <c r="S89" s="36">
        <v>28.97</v>
      </c>
      <c r="T89" s="36">
        <v>32.979999999999997</v>
      </c>
      <c r="U89" s="36">
        <v>42.41</v>
      </c>
      <c r="V89" s="36">
        <v>54.09</v>
      </c>
      <c r="X89" s="36">
        <v>3.53</v>
      </c>
      <c r="Y89" s="36">
        <v>7.35</v>
      </c>
      <c r="Z89" s="36">
        <v>13.41</v>
      </c>
      <c r="AA89" s="36">
        <v>19.25</v>
      </c>
      <c r="AB89" s="36">
        <v>33.380000000000003</v>
      </c>
      <c r="AC89" s="36">
        <f t="shared" si="2"/>
        <v>54.09</v>
      </c>
      <c r="AD89" s="118"/>
      <c r="AE89" s="118"/>
      <c r="AF89" s="118"/>
      <c r="AG89" s="118"/>
      <c r="AH89" s="118"/>
      <c r="AI89" s="118"/>
      <c r="AJ89" s="118"/>
      <c r="AK89" s="118"/>
      <c r="AL89" s="118"/>
      <c r="AM89" s="118"/>
      <c r="AN89" s="118"/>
      <c r="AO89" s="118"/>
      <c r="AP89" s="118"/>
      <c r="AQ89" s="118"/>
      <c r="AR89" s="118"/>
      <c r="AS89" s="118"/>
      <c r="AT89" s="118"/>
      <c r="AU89" s="118"/>
      <c r="AV89" s="118"/>
      <c r="AW89" s="118"/>
      <c r="AX89" s="118"/>
      <c r="AY89" s="118"/>
      <c r="AZ89" s="118"/>
      <c r="BA89" s="118"/>
      <c r="BB89" s="118"/>
      <c r="BC89" s="118"/>
      <c r="BD89" s="118"/>
      <c r="BE89" s="118"/>
      <c r="BF89" s="118"/>
      <c r="BG89" s="118"/>
      <c r="BH89" s="118"/>
      <c r="BI89" s="118"/>
      <c r="BJ89" s="118"/>
      <c r="BK89" s="118"/>
      <c r="BL89" s="118"/>
      <c r="BM89" s="118"/>
      <c r="BN89" s="118"/>
      <c r="BO89" s="118"/>
      <c r="BP89" s="118"/>
      <c r="BQ89" s="118"/>
      <c r="BR89" s="118"/>
      <c r="BS89" s="118"/>
      <c r="BT89" s="118"/>
      <c r="BU89" s="118"/>
      <c r="BV89" s="118"/>
      <c r="BW89" s="118"/>
      <c r="BX89" s="118"/>
      <c r="BY89" s="118"/>
      <c r="BZ89" s="118"/>
      <c r="CA89" s="118"/>
      <c r="CB89" s="118"/>
    </row>
    <row r="90" spans="1:80">
      <c r="A90" s="35">
        <f t="shared" si="0"/>
        <v>1999</v>
      </c>
      <c r="B90" s="36">
        <v>12.88</v>
      </c>
      <c r="C90" s="36">
        <v>15.49</v>
      </c>
      <c r="D90" s="36">
        <v>20.58</v>
      </c>
      <c r="E90" s="36">
        <v>22.08</v>
      </c>
      <c r="F90" s="36">
        <v>23.75</v>
      </c>
      <c r="G90" s="36">
        <v>21.93</v>
      </c>
      <c r="H90" s="36"/>
      <c r="I90" s="36">
        <v>5.12</v>
      </c>
      <c r="J90" s="36">
        <v>9.4</v>
      </c>
      <c r="K90" s="36">
        <v>15.23</v>
      </c>
      <c r="L90" s="36">
        <v>19.97</v>
      </c>
      <c r="M90" s="36">
        <v>24.9</v>
      </c>
      <c r="N90" s="36">
        <f t="shared" si="3"/>
        <v>21.93</v>
      </c>
      <c r="O90" s="35"/>
      <c r="P90" s="35">
        <f t="shared" si="1"/>
        <v>1999</v>
      </c>
      <c r="Q90" s="36">
        <v>17.079999999999998</v>
      </c>
      <c r="R90" s="36">
        <v>21.11</v>
      </c>
      <c r="S90" s="36">
        <v>30.46</v>
      </c>
      <c r="T90" s="36">
        <v>34.36</v>
      </c>
      <c r="U90" s="36">
        <v>42.94</v>
      </c>
      <c r="V90" s="36">
        <v>53.84</v>
      </c>
      <c r="X90" s="36">
        <v>4.4800000000000004</v>
      </c>
      <c r="Y90" s="36">
        <v>8.76</v>
      </c>
      <c r="Z90" s="36">
        <v>14.86</v>
      </c>
      <c r="AA90" s="36">
        <v>21.49</v>
      </c>
      <c r="AB90" s="36">
        <v>34.44</v>
      </c>
      <c r="AC90" s="36">
        <f t="shared" si="2"/>
        <v>53.84</v>
      </c>
      <c r="AD90" s="118"/>
      <c r="AE90" s="118"/>
      <c r="AF90" s="118"/>
      <c r="AG90" s="118"/>
      <c r="AH90" s="118"/>
      <c r="AI90" s="118"/>
      <c r="AJ90" s="118"/>
      <c r="AK90" s="118"/>
      <c r="AL90" s="118"/>
      <c r="AM90" s="118"/>
      <c r="AN90" s="118"/>
      <c r="AO90" s="118"/>
      <c r="AP90" s="118"/>
      <c r="AQ90" s="118"/>
      <c r="AR90" s="118"/>
      <c r="AS90" s="118"/>
      <c r="AT90" s="118"/>
      <c r="AU90" s="118"/>
      <c r="AV90" s="118"/>
      <c r="AW90" s="118"/>
      <c r="AX90" s="118"/>
      <c r="AY90" s="118"/>
      <c r="AZ90" s="118"/>
      <c r="BA90" s="118"/>
      <c r="BB90" s="118"/>
      <c r="BC90" s="118"/>
      <c r="BD90" s="118"/>
      <c r="BE90" s="118"/>
      <c r="BF90" s="118"/>
      <c r="BG90" s="118"/>
      <c r="BH90" s="118"/>
      <c r="BI90" s="118"/>
      <c r="BJ90" s="118"/>
      <c r="BK90" s="118"/>
      <c r="BL90" s="118"/>
      <c r="BM90" s="118"/>
      <c r="BN90" s="118"/>
      <c r="BO90" s="118"/>
      <c r="BP90" s="118"/>
      <c r="BQ90" s="118"/>
      <c r="BR90" s="118"/>
      <c r="BS90" s="118"/>
      <c r="BT90" s="118"/>
      <c r="BU90" s="118"/>
      <c r="BV90" s="118"/>
      <c r="BW90" s="118"/>
      <c r="BX90" s="118"/>
      <c r="BY90" s="118"/>
      <c r="BZ90" s="118"/>
      <c r="CA90" s="118"/>
      <c r="CB90" s="118"/>
    </row>
    <row r="91" spans="1:80">
      <c r="A91" s="35">
        <f t="shared" si="0"/>
        <v>2000</v>
      </c>
      <c r="B91" s="36">
        <v>11.836</v>
      </c>
      <c r="C91" s="36">
        <v>14.1</v>
      </c>
      <c r="D91" s="36">
        <v>18.885999999999999</v>
      </c>
      <c r="E91" s="36">
        <v>20.462</v>
      </c>
      <c r="F91" s="36">
        <v>21.401</v>
      </c>
      <c r="G91" s="36">
        <v>20.294</v>
      </c>
      <c r="H91" s="36"/>
      <c r="I91" s="36">
        <v>4.95</v>
      </c>
      <c r="J91" s="36">
        <v>8.0459999999999994</v>
      </c>
      <c r="K91" s="36">
        <v>12.98</v>
      </c>
      <c r="L91" s="36">
        <v>19.231999999999999</v>
      </c>
      <c r="M91" s="36">
        <v>22.143000000000001</v>
      </c>
      <c r="N91" s="36">
        <f t="shared" si="3"/>
        <v>20.294</v>
      </c>
      <c r="O91" s="35"/>
      <c r="P91" s="35">
        <f t="shared" si="1"/>
        <v>2000</v>
      </c>
      <c r="Q91" s="36">
        <v>18.239999999999998</v>
      </c>
      <c r="R91" s="36">
        <v>22.3</v>
      </c>
      <c r="S91" s="36">
        <v>32.119999999999997</v>
      </c>
      <c r="T91" s="36">
        <v>36.630000000000003</v>
      </c>
      <c r="U91" s="36">
        <v>45.6</v>
      </c>
      <c r="V91" s="36">
        <v>57.13</v>
      </c>
      <c r="X91" s="36">
        <v>4.7300000000000004</v>
      </c>
      <c r="Y91" s="36">
        <v>8.2899999999999991</v>
      </c>
      <c r="Z91" s="36">
        <v>12.76</v>
      </c>
      <c r="AA91" s="36">
        <v>21.8</v>
      </c>
      <c r="AB91" s="36">
        <v>35.520000000000003</v>
      </c>
      <c r="AC91" s="36">
        <f t="shared" si="2"/>
        <v>57.13</v>
      </c>
      <c r="AD91" s="118"/>
      <c r="AE91" s="118"/>
      <c r="AF91" s="118"/>
      <c r="AG91" s="118"/>
      <c r="AH91" s="118"/>
      <c r="AI91" s="118"/>
      <c r="AJ91" s="118"/>
      <c r="AK91" s="118"/>
      <c r="AL91" s="118"/>
      <c r="AM91" s="118"/>
      <c r="AN91" s="118"/>
      <c r="AO91" s="118"/>
      <c r="AP91" s="118"/>
      <c r="AQ91" s="118"/>
      <c r="AR91" s="118"/>
      <c r="AS91" s="118"/>
      <c r="AT91" s="118"/>
      <c r="AU91" s="118"/>
      <c r="AV91" s="118"/>
      <c r="AW91" s="118"/>
      <c r="AX91" s="118"/>
      <c r="AY91" s="118"/>
      <c r="AZ91" s="118"/>
      <c r="BA91" s="118"/>
      <c r="BB91" s="118"/>
      <c r="BC91" s="118"/>
      <c r="BD91" s="118"/>
      <c r="BE91" s="118"/>
      <c r="BF91" s="118"/>
      <c r="BG91" s="118"/>
      <c r="BH91" s="118"/>
      <c r="BI91" s="118"/>
      <c r="BJ91" s="118"/>
      <c r="BK91" s="118"/>
      <c r="BL91" s="118"/>
      <c r="BM91" s="118"/>
      <c r="BN91" s="118"/>
      <c r="BO91" s="118"/>
      <c r="BP91" s="118"/>
      <c r="BQ91" s="118"/>
      <c r="BR91" s="118"/>
      <c r="BS91" s="118"/>
      <c r="BT91" s="118"/>
      <c r="BU91" s="118"/>
      <c r="BV91" s="118"/>
      <c r="BW91" s="118"/>
      <c r="BX91" s="118"/>
      <c r="BY91" s="118"/>
      <c r="BZ91" s="118"/>
      <c r="CA91" s="118"/>
      <c r="CB91" s="118"/>
    </row>
    <row r="92" spans="1:80">
      <c r="A92" s="35">
        <f t="shared" si="0"/>
        <v>2001</v>
      </c>
      <c r="B92" s="36">
        <v>7.258</v>
      </c>
      <c r="C92" s="36">
        <v>8.9960000000000004</v>
      </c>
      <c r="D92" s="36">
        <v>13.098000000000001</v>
      </c>
      <c r="E92" s="36">
        <v>14.548999999999999</v>
      </c>
      <c r="F92" s="36">
        <v>16.376000000000001</v>
      </c>
      <c r="G92" s="36">
        <v>17.05</v>
      </c>
      <c r="H92" s="36"/>
      <c r="I92" s="36">
        <v>2.4700000000000002</v>
      </c>
      <c r="J92" s="36">
        <v>4.38</v>
      </c>
      <c r="K92" s="36">
        <v>8.11</v>
      </c>
      <c r="L92" s="36">
        <v>12.35</v>
      </c>
      <c r="M92" s="36">
        <v>15.95</v>
      </c>
      <c r="N92" s="36">
        <f t="shared" si="3"/>
        <v>17.05</v>
      </c>
      <c r="O92" s="35"/>
      <c r="P92" s="35">
        <f t="shared" si="1"/>
        <v>2001</v>
      </c>
      <c r="Q92" s="36">
        <v>10.7</v>
      </c>
      <c r="R92" s="36">
        <v>13.59</v>
      </c>
      <c r="S92" s="36">
        <v>21.27</v>
      </c>
      <c r="T92" s="36">
        <v>25</v>
      </c>
      <c r="U92" s="36">
        <v>33.61</v>
      </c>
      <c r="V92" s="36">
        <v>46.12</v>
      </c>
      <c r="X92" s="36">
        <v>2.2999999999999998</v>
      </c>
      <c r="Y92" s="36">
        <v>4.34</v>
      </c>
      <c r="Z92" s="36">
        <v>7.56</v>
      </c>
      <c r="AA92" s="36">
        <v>12.9</v>
      </c>
      <c r="AB92" s="36">
        <v>23.7</v>
      </c>
      <c r="AC92" s="36">
        <f t="shared" si="2"/>
        <v>46.12</v>
      </c>
      <c r="AD92" s="118"/>
      <c r="AE92" s="118"/>
      <c r="AF92" s="118"/>
      <c r="AG92" s="118"/>
      <c r="AH92" s="118"/>
      <c r="AI92" s="118"/>
      <c r="AJ92" s="118"/>
      <c r="AK92" s="118"/>
      <c r="AL92" s="118"/>
      <c r="AM92" s="118"/>
      <c r="AN92" s="118"/>
      <c r="AO92" s="118"/>
      <c r="AP92" s="118"/>
      <c r="AQ92" s="118"/>
      <c r="AR92" s="118"/>
      <c r="AS92" s="118"/>
      <c r="AT92" s="118"/>
      <c r="AU92" s="118"/>
      <c r="AV92" s="118"/>
      <c r="AW92" s="118"/>
      <c r="AX92" s="118"/>
      <c r="AY92" s="118"/>
      <c r="AZ92" s="118"/>
      <c r="BA92" s="118"/>
      <c r="BB92" s="118"/>
      <c r="BC92" s="118"/>
      <c r="BD92" s="118"/>
      <c r="BE92" s="118"/>
      <c r="BF92" s="118"/>
      <c r="BG92" s="118"/>
      <c r="BH92" s="118"/>
      <c r="BI92" s="118"/>
      <c r="BJ92" s="118"/>
      <c r="BK92" s="118"/>
      <c r="BL92" s="118"/>
      <c r="BM92" s="118"/>
      <c r="BN92" s="118"/>
      <c r="BO92" s="118"/>
      <c r="BP92" s="118"/>
      <c r="BQ92" s="118"/>
      <c r="BR92" s="118"/>
      <c r="BS92" s="118"/>
      <c r="BT92" s="118"/>
      <c r="BU92" s="118"/>
      <c r="BV92" s="118"/>
      <c r="BW92" s="118"/>
      <c r="BX92" s="118"/>
      <c r="BY92" s="118"/>
      <c r="BZ92" s="118"/>
      <c r="CA92" s="118"/>
      <c r="CB92" s="118"/>
    </row>
    <row r="93" spans="1:80">
      <c r="A93" s="35">
        <f t="shared" si="0"/>
        <v>2002</v>
      </c>
      <c r="B93" s="36">
        <v>5.8730000000000002</v>
      </c>
      <c r="C93" s="36">
        <v>7.3879999999999999</v>
      </c>
      <c r="D93" s="36">
        <v>11.045</v>
      </c>
      <c r="E93" s="36">
        <v>12.222</v>
      </c>
      <c r="F93" s="36">
        <v>13.994999999999999</v>
      </c>
      <c r="G93" s="36">
        <v>14.804</v>
      </c>
      <c r="H93" s="36"/>
      <c r="I93" s="36">
        <v>1.9119999999999999</v>
      </c>
      <c r="J93" s="36">
        <v>3.5230000000000001</v>
      </c>
      <c r="K93" s="36">
        <v>7.2030000000000003</v>
      </c>
      <c r="L93" s="36">
        <v>10.192</v>
      </c>
      <c r="M93" s="36">
        <v>13.493</v>
      </c>
      <c r="N93" s="36">
        <f t="shared" si="3"/>
        <v>14.804</v>
      </c>
      <c r="O93" s="35"/>
      <c r="P93" s="35">
        <f t="shared" si="1"/>
        <v>2002</v>
      </c>
      <c r="Q93" s="36">
        <v>8.27</v>
      </c>
      <c r="R93" s="36">
        <v>10.65</v>
      </c>
      <c r="S93" s="36">
        <v>17.13</v>
      </c>
      <c r="T93" s="36">
        <v>20.21</v>
      </c>
      <c r="U93" s="36">
        <v>27.83</v>
      </c>
      <c r="V93" s="36">
        <v>38.99</v>
      </c>
      <c r="X93" s="36">
        <v>1.77</v>
      </c>
      <c r="Y93" s="36">
        <v>3.46</v>
      </c>
      <c r="Z93" s="36">
        <v>6.64</v>
      </c>
      <c r="AA93" s="36">
        <v>10.39</v>
      </c>
      <c r="AB93" s="36">
        <v>19.48</v>
      </c>
      <c r="AC93" s="36">
        <f t="shared" si="2"/>
        <v>38.99</v>
      </c>
      <c r="AD93" s="118"/>
      <c r="AE93" s="118"/>
      <c r="AF93" s="118"/>
      <c r="AG93" s="118"/>
      <c r="AH93" s="118"/>
      <c r="AI93" s="118"/>
      <c r="AJ93" s="118"/>
      <c r="AK93" s="118"/>
      <c r="AL93" s="118"/>
      <c r="AM93" s="118"/>
      <c r="AN93" s="118"/>
      <c r="AO93" s="118"/>
      <c r="AP93" s="118"/>
      <c r="AQ93" s="118"/>
      <c r="AR93" s="118"/>
      <c r="AS93" s="118"/>
      <c r="AT93" s="118"/>
      <c r="AU93" s="118"/>
      <c r="AV93" s="118"/>
      <c r="AW93" s="118"/>
      <c r="AX93" s="118"/>
      <c r="AY93" s="118"/>
      <c r="AZ93" s="118"/>
      <c r="BA93" s="118"/>
      <c r="BB93" s="118"/>
      <c r="BC93" s="118"/>
      <c r="BD93" s="118"/>
      <c r="BE93" s="118"/>
      <c r="BF93" s="118"/>
      <c r="BG93" s="118"/>
      <c r="BH93" s="118"/>
      <c r="BI93" s="118"/>
      <c r="BJ93" s="118"/>
      <c r="BK93" s="118"/>
      <c r="BL93" s="118"/>
      <c r="BM93" s="118"/>
      <c r="BN93" s="118"/>
      <c r="BO93" s="118"/>
      <c r="BP93" s="118"/>
      <c r="BQ93" s="118"/>
      <c r="BR93" s="118"/>
      <c r="BS93" s="118"/>
      <c r="BT93" s="118"/>
      <c r="BU93" s="118"/>
      <c r="BV93" s="118"/>
      <c r="BW93" s="118"/>
      <c r="BX93" s="118"/>
      <c r="BY93" s="118"/>
      <c r="BZ93" s="118"/>
      <c r="CA93" s="118"/>
      <c r="CB93" s="118"/>
    </row>
    <row r="94" spans="1:80">
      <c r="A94" s="35">
        <f t="shared" si="0"/>
        <v>2003</v>
      </c>
      <c r="B94" s="36">
        <v>6.88</v>
      </c>
      <c r="C94" s="36">
        <v>8.6430000000000007</v>
      </c>
      <c r="D94" s="36">
        <v>12.788</v>
      </c>
      <c r="E94" s="36">
        <v>14.037000000000001</v>
      </c>
      <c r="F94" s="36">
        <v>15.568</v>
      </c>
      <c r="G94" s="36">
        <v>15.827</v>
      </c>
      <c r="H94" s="36"/>
      <c r="I94" s="36">
        <v>2.2069999999999999</v>
      </c>
      <c r="J94" s="36">
        <v>4.1479999999999997</v>
      </c>
      <c r="K94" s="36">
        <v>8.6110000000000007</v>
      </c>
      <c r="L94" s="36">
        <v>12.231999999999999</v>
      </c>
      <c r="M94" s="36">
        <v>15.398</v>
      </c>
      <c r="N94" s="36">
        <f t="shared" si="3"/>
        <v>15.827</v>
      </c>
      <c r="O94" s="35"/>
      <c r="P94" s="35">
        <f t="shared" si="1"/>
        <v>2003</v>
      </c>
      <c r="Q94" s="36">
        <v>9.85</v>
      </c>
      <c r="R94" s="36">
        <v>12.65</v>
      </c>
      <c r="S94" s="36">
        <v>20.079999999999998</v>
      </c>
      <c r="T94" s="36">
        <v>23.47</v>
      </c>
      <c r="U94" s="36">
        <v>31.37</v>
      </c>
      <c r="V94" s="36">
        <v>42.19</v>
      </c>
      <c r="X94" s="36">
        <v>2.0499999999999998</v>
      </c>
      <c r="Y94" s="36">
        <v>4.0999999999999996</v>
      </c>
      <c r="Z94" s="36">
        <v>8.06</v>
      </c>
      <c r="AA94" s="36">
        <v>12.76</v>
      </c>
      <c r="AB94" s="36">
        <v>22.73</v>
      </c>
      <c r="AC94" s="36">
        <f t="shared" si="2"/>
        <v>42.19</v>
      </c>
      <c r="AD94" s="118"/>
      <c r="AE94" s="118"/>
      <c r="AF94" s="118"/>
      <c r="AG94" s="118"/>
      <c r="AH94" s="118"/>
      <c r="AI94" s="118"/>
      <c r="AJ94" s="118"/>
      <c r="AK94" s="118"/>
      <c r="AL94" s="118"/>
      <c r="AM94" s="118"/>
      <c r="AN94" s="118"/>
      <c r="AO94" s="118"/>
      <c r="AP94" s="118"/>
      <c r="AQ94" s="118"/>
      <c r="AR94" s="118"/>
      <c r="AS94" s="118"/>
      <c r="AT94" s="118"/>
      <c r="AU94" s="118"/>
      <c r="AV94" s="118"/>
      <c r="AW94" s="118"/>
      <c r="AX94" s="118"/>
      <c r="AY94" s="118"/>
      <c r="AZ94" s="118"/>
      <c r="BA94" s="118"/>
      <c r="BB94" s="118"/>
      <c r="BC94" s="118"/>
      <c r="BD94" s="118"/>
      <c r="BE94" s="118"/>
      <c r="BF94" s="118"/>
      <c r="BG94" s="118"/>
      <c r="BH94" s="118"/>
      <c r="BI94" s="118"/>
      <c r="BJ94" s="118"/>
      <c r="BK94" s="118"/>
      <c r="BL94" s="118"/>
      <c r="BM94" s="118"/>
      <c r="BN94" s="118"/>
      <c r="BO94" s="118"/>
      <c r="BP94" s="118"/>
      <c r="BQ94" s="118"/>
      <c r="BR94" s="118"/>
      <c r="BS94" s="118"/>
      <c r="BT94" s="118"/>
      <c r="BU94" s="118"/>
      <c r="BV94" s="118"/>
      <c r="BW94" s="118"/>
      <c r="BX94" s="118"/>
      <c r="BY94" s="118"/>
      <c r="BZ94" s="118"/>
      <c r="CA94" s="118"/>
      <c r="CB94" s="118"/>
    </row>
    <row r="95" spans="1:80">
      <c r="A95" s="35">
        <f t="shared" si="0"/>
        <v>2004</v>
      </c>
      <c r="B95" s="36">
        <v>9.3130000000000006</v>
      </c>
      <c r="C95" s="36">
        <v>11.41</v>
      </c>
      <c r="D95" s="36">
        <v>16.096</v>
      </c>
      <c r="E95" s="36">
        <v>17.699000000000002</v>
      </c>
      <c r="F95" s="36">
        <v>18.564</v>
      </c>
      <c r="G95" s="36">
        <v>17.395</v>
      </c>
      <c r="H95" s="36"/>
      <c r="I95" s="36">
        <v>3.3210000000000002</v>
      </c>
      <c r="J95" s="36">
        <v>5.8150000000000004</v>
      </c>
      <c r="K95" s="36">
        <v>10.353999999999999</v>
      </c>
      <c r="L95" s="36">
        <v>16.605</v>
      </c>
      <c r="M95" s="36">
        <v>19.373999999999999</v>
      </c>
      <c r="N95" s="36">
        <f t="shared" si="3"/>
        <v>17.395</v>
      </c>
      <c r="O95" s="35"/>
      <c r="P95" s="35">
        <f t="shared" si="1"/>
        <v>2004</v>
      </c>
      <c r="Q95" s="36">
        <v>13.74</v>
      </c>
      <c r="R95" s="36">
        <v>17.22</v>
      </c>
      <c r="S95" s="36">
        <v>25.97</v>
      </c>
      <c r="T95" s="36">
        <v>30.07</v>
      </c>
      <c r="U95" s="36">
        <v>37.92</v>
      </c>
      <c r="V95" s="36">
        <v>47.25</v>
      </c>
      <c r="W95" s="36"/>
      <c r="X95" s="36">
        <v>3.12</v>
      </c>
      <c r="Y95" s="36">
        <v>5.85</v>
      </c>
      <c r="Z95" s="36">
        <v>9.8800000000000008</v>
      </c>
      <c r="AA95" s="36">
        <v>18.23</v>
      </c>
      <c r="AB95" s="36">
        <v>30.01</v>
      </c>
      <c r="AC95" s="36">
        <f t="shared" si="2"/>
        <v>47.25</v>
      </c>
      <c r="AD95" s="118"/>
      <c r="AE95" s="118"/>
      <c r="AF95" s="118"/>
      <c r="AG95" s="118"/>
      <c r="AH95" s="118"/>
      <c r="AI95" s="118"/>
      <c r="AJ95" s="118"/>
      <c r="AK95" s="118"/>
      <c r="AL95" s="118"/>
      <c r="AM95" s="118"/>
      <c r="AN95" s="118"/>
      <c r="AO95" s="118"/>
      <c r="AP95" s="118"/>
      <c r="AQ95" s="118"/>
      <c r="AR95" s="118"/>
      <c r="AS95" s="118"/>
      <c r="AT95" s="118"/>
      <c r="AU95" s="118"/>
      <c r="AV95" s="118"/>
      <c r="AW95" s="118"/>
      <c r="AX95" s="118"/>
      <c r="AY95" s="118"/>
      <c r="AZ95" s="118"/>
      <c r="BA95" s="118"/>
      <c r="BB95" s="118"/>
      <c r="BC95" s="118"/>
      <c r="BD95" s="118"/>
      <c r="BE95" s="118"/>
      <c r="BF95" s="118"/>
      <c r="BG95" s="118"/>
      <c r="BH95" s="118"/>
      <c r="BI95" s="118"/>
      <c r="BJ95" s="118"/>
      <c r="BK95" s="118"/>
      <c r="BL95" s="118"/>
      <c r="BM95" s="118"/>
      <c r="BN95" s="118"/>
      <c r="BO95" s="118"/>
      <c r="BP95" s="118"/>
      <c r="BQ95" s="118"/>
      <c r="BR95" s="118"/>
      <c r="BS95" s="118"/>
      <c r="BT95" s="118"/>
      <c r="BU95" s="118"/>
      <c r="BV95" s="118"/>
      <c r="BW95" s="118"/>
      <c r="BX95" s="118"/>
      <c r="BY95" s="118"/>
      <c r="BZ95" s="118"/>
      <c r="CA95" s="118"/>
      <c r="CB95" s="118"/>
    </row>
    <row r="96" spans="1:80">
      <c r="A96" s="35">
        <f t="shared" si="0"/>
        <v>2005</v>
      </c>
      <c r="B96" s="36">
        <v>11.345000000000001</v>
      </c>
      <c r="C96" s="36">
        <v>13.631</v>
      </c>
      <c r="D96" s="36">
        <v>18.268999999999998</v>
      </c>
      <c r="E96" s="36">
        <v>19.55</v>
      </c>
      <c r="F96" s="36">
        <v>20.036999999999999</v>
      </c>
      <c r="G96" s="36">
        <v>18.398</v>
      </c>
      <c r="H96" s="36"/>
      <c r="I96" s="36">
        <v>4.33</v>
      </c>
      <c r="J96" s="36">
        <v>7.6150000000000002</v>
      </c>
      <c r="K96" s="36">
        <v>13.368</v>
      </c>
      <c r="L96" s="36">
        <v>18.902999999999999</v>
      </c>
      <c r="M96" s="36">
        <v>21.2</v>
      </c>
      <c r="N96" s="36">
        <v>18.398</v>
      </c>
      <c r="O96" s="35"/>
      <c r="P96" s="35">
        <f t="shared" si="1"/>
        <v>2005</v>
      </c>
      <c r="Q96" s="36">
        <v>16.98</v>
      </c>
      <c r="R96" s="36">
        <v>20.85</v>
      </c>
      <c r="S96" s="36">
        <v>29.92</v>
      </c>
      <c r="T96" s="36">
        <v>33.82</v>
      </c>
      <c r="U96" s="36">
        <v>41.53</v>
      </c>
      <c r="V96" s="36">
        <v>50.59</v>
      </c>
      <c r="X96" s="36">
        <v>4.1100000000000003</v>
      </c>
      <c r="Y96" s="36">
        <v>7.81</v>
      </c>
      <c r="Z96" s="36">
        <v>13.2</v>
      </c>
      <c r="AA96" s="36">
        <v>21.34</v>
      </c>
      <c r="AB96" s="36">
        <v>33.6</v>
      </c>
      <c r="AC96" s="36">
        <v>50.59</v>
      </c>
      <c r="AD96" s="118"/>
      <c r="AE96" s="118"/>
      <c r="AF96" s="118"/>
      <c r="AG96" s="118"/>
      <c r="AH96" s="118"/>
      <c r="AI96" s="118"/>
      <c r="AJ96" s="118"/>
      <c r="AK96" s="118"/>
      <c r="AL96" s="118"/>
      <c r="AM96" s="118"/>
      <c r="AN96" s="118"/>
      <c r="AO96" s="118"/>
      <c r="AP96" s="118"/>
      <c r="AQ96" s="118"/>
      <c r="AR96" s="118"/>
      <c r="AS96" s="118"/>
      <c r="AT96" s="118"/>
      <c r="AU96" s="118"/>
      <c r="AV96" s="118"/>
      <c r="AW96" s="118"/>
      <c r="AX96" s="118"/>
      <c r="AY96" s="118"/>
      <c r="AZ96" s="118"/>
      <c r="BA96" s="118"/>
      <c r="BB96" s="118"/>
      <c r="BC96" s="118"/>
      <c r="BD96" s="118"/>
      <c r="BE96" s="118"/>
      <c r="BF96" s="118"/>
      <c r="BG96" s="118"/>
      <c r="BH96" s="118"/>
      <c r="BI96" s="118"/>
      <c r="BJ96" s="118"/>
      <c r="BK96" s="118"/>
      <c r="BL96" s="118"/>
      <c r="BM96" s="118"/>
      <c r="BN96" s="118"/>
      <c r="BO96" s="118"/>
      <c r="BP96" s="118"/>
      <c r="BQ96" s="118"/>
      <c r="BR96" s="118"/>
      <c r="BS96" s="118"/>
      <c r="BT96" s="118"/>
      <c r="BU96" s="118"/>
      <c r="BV96" s="118"/>
      <c r="BW96" s="118"/>
      <c r="BX96" s="118"/>
      <c r="BY96" s="118"/>
      <c r="BZ96" s="118"/>
      <c r="CA96" s="118"/>
      <c r="CB96" s="118"/>
    </row>
    <row r="97" spans="1:80">
      <c r="A97" s="35">
        <f t="shared" si="0"/>
        <v>2006</v>
      </c>
      <c r="B97" s="36">
        <v>11.539</v>
      </c>
      <c r="C97" s="36">
        <v>13.925000000000001</v>
      </c>
      <c r="D97" s="36">
        <v>18.759</v>
      </c>
      <c r="E97" s="36">
        <v>20.116</v>
      </c>
      <c r="F97" s="36">
        <v>20.744</v>
      </c>
      <c r="G97" s="36">
        <v>19.32</v>
      </c>
      <c r="H97" s="36"/>
      <c r="I97" s="36">
        <v>4.1280000000000001</v>
      </c>
      <c r="J97" s="36">
        <v>7.4710000000000001</v>
      </c>
      <c r="K97" s="36">
        <v>13.464</v>
      </c>
      <c r="L97" s="36">
        <v>19.282</v>
      </c>
      <c r="M97" s="36">
        <v>21.748000000000001</v>
      </c>
      <c r="N97" s="36">
        <v>19.32</v>
      </c>
      <c r="O97" s="35"/>
      <c r="P97" s="35">
        <f t="shared" si="1"/>
        <v>2006</v>
      </c>
      <c r="Q97" s="36">
        <v>17.77</v>
      </c>
      <c r="R97" s="36">
        <v>21.86</v>
      </c>
      <c r="S97" s="36">
        <v>31.36</v>
      </c>
      <c r="T97" s="36">
        <v>35.44</v>
      </c>
      <c r="U97" s="36">
        <v>43.67</v>
      </c>
      <c r="V97" s="36">
        <v>53.73</v>
      </c>
      <c r="X97" s="36">
        <v>3.91</v>
      </c>
      <c r="Y97" s="36">
        <v>7.65</v>
      </c>
      <c r="Z97" s="36">
        <v>13.31</v>
      </c>
      <c r="AA97" s="36">
        <v>21.87</v>
      </c>
      <c r="AB97" s="36">
        <v>34.71</v>
      </c>
      <c r="AC97" s="36">
        <v>53.73</v>
      </c>
      <c r="AD97" s="118"/>
      <c r="AE97" s="118"/>
      <c r="AF97" s="118"/>
      <c r="AG97" s="118"/>
      <c r="AH97" s="118"/>
      <c r="AI97" s="118"/>
      <c r="AJ97" s="118"/>
      <c r="AK97" s="118"/>
      <c r="AL97" s="118"/>
      <c r="AM97" s="118"/>
      <c r="AN97" s="118"/>
      <c r="AO97" s="118"/>
      <c r="AP97" s="118"/>
      <c r="AQ97" s="118"/>
      <c r="AR97" s="118"/>
      <c r="AS97" s="118"/>
      <c r="AT97" s="118"/>
      <c r="AU97" s="118"/>
      <c r="AV97" s="118"/>
      <c r="AW97" s="118"/>
      <c r="AX97" s="118"/>
      <c r="AY97" s="118"/>
      <c r="AZ97" s="118"/>
      <c r="BA97" s="118"/>
      <c r="BB97" s="118"/>
      <c r="BC97" s="118"/>
      <c r="BD97" s="118"/>
      <c r="BE97" s="118"/>
      <c r="BF97" s="118"/>
      <c r="BG97" s="118"/>
      <c r="BH97" s="118"/>
      <c r="BI97" s="118"/>
      <c r="BJ97" s="118"/>
      <c r="BK97" s="118"/>
      <c r="BL97" s="118"/>
      <c r="BM97" s="118"/>
      <c r="BN97" s="118"/>
      <c r="BO97" s="118"/>
      <c r="BP97" s="118"/>
      <c r="BQ97" s="118"/>
      <c r="BR97" s="118"/>
      <c r="BS97" s="118"/>
      <c r="BT97" s="118"/>
      <c r="BU97" s="118"/>
      <c r="BV97" s="118"/>
      <c r="BW97" s="118"/>
      <c r="BX97" s="118"/>
      <c r="BY97" s="118"/>
      <c r="BZ97" s="118"/>
      <c r="CA97" s="118"/>
      <c r="CB97" s="118"/>
    </row>
    <row r="98" spans="1:80">
      <c r="A98" s="35">
        <f>A97+1</f>
        <v>2007</v>
      </c>
      <c r="B98" s="36">
        <v>11.887</v>
      </c>
      <c r="C98" s="36">
        <v>14.34</v>
      </c>
      <c r="D98" s="36">
        <v>19.289000000000001</v>
      </c>
      <c r="E98" s="36">
        <v>20.628</v>
      </c>
      <c r="F98" s="36">
        <v>21.515000000000001</v>
      </c>
      <c r="G98" s="36">
        <v>19.95</v>
      </c>
      <c r="H98" s="36"/>
      <c r="I98" s="36">
        <v>4.1070000000000002</v>
      </c>
      <c r="J98" s="36">
        <v>7.5880000000000001</v>
      </c>
      <c r="K98" s="36">
        <v>13.933999999999999</v>
      </c>
      <c r="L98" s="36">
        <v>19.41</v>
      </c>
      <c r="M98" s="36">
        <v>22.702000000000002</v>
      </c>
      <c r="N98" s="36">
        <f>G98</f>
        <v>19.95</v>
      </c>
      <c r="O98" s="35"/>
      <c r="P98" s="35">
        <f>P97+1</f>
        <v>2007</v>
      </c>
      <c r="Q98" s="36">
        <v>18.91</v>
      </c>
      <c r="R98" s="36">
        <v>23.21</v>
      </c>
      <c r="S98" s="36">
        <v>33.17</v>
      </c>
      <c r="T98" s="36">
        <v>37.36</v>
      </c>
      <c r="U98" s="36">
        <v>46.14</v>
      </c>
      <c r="V98" s="36">
        <v>55.92</v>
      </c>
      <c r="X98" s="36">
        <v>3.89</v>
      </c>
      <c r="Y98" s="36">
        <v>7.77</v>
      </c>
      <c r="Z98" s="36">
        <v>13.85</v>
      </c>
      <c r="AA98" s="36">
        <v>22.05</v>
      </c>
      <c r="AB98" s="36">
        <v>36.68</v>
      </c>
      <c r="AC98" s="36">
        <f>V98</f>
        <v>55.92</v>
      </c>
      <c r="AD98" s="118"/>
      <c r="AE98" s="118"/>
      <c r="AF98" s="118"/>
      <c r="AG98" s="118"/>
      <c r="AH98" s="118"/>
      <c r="AI98" s="118"/>
      <c r="AJ98" s="118"/>
      <c r="AK98" s="118"/>
      <c r="AL98" s="118"/>
      <c r="AM98" s="118"/>
      <c r="AN98" s="118"/>
      <c r="AO98" s="118"/>
      <c r="AP98" s="118"/>
      <c r="AQ98" s="118"/>
      <c r="AR98" s="118"/>
      <c r="AS98" s="118"/>
      <c r="AT98" s="118"/>
      <c r="AU98" s="118"/>
      <c r="AV98" s="118"/>
      <c r="AW98" s="118"/>
      <c r="AX98" s="118"/>
      <c r="AY98" s="118"/>
      <c r="AZ98" s="118"/>
      <c r="BA98" s="118"/>
      <c r="BB98" s="118"/>
      <c r="BC98" s="118"/>
      <c r="BD98" s="118"/>
      <c r="BE98" s="118"/>
      <c r="BF98" s="118"/>
      <c r="BG98" s="118"/>
      <c r="BH98" s="118"/>
      <c r="BI98" s="118"/>
      <c r="BJ98" s="118"/>
      <c r="BK98" s="118"/>
      <c r="BL98" s="118"/>
      <c r="BM98" s="118"/>
      <c r="BN98" s="118"/>
      <c r="BO98" s="118"/>
      <c r="BP98" s="118"/>
      <c r="BQ98" s="118"/>
      <c r="BR98" s="118"/>
      <c r="BS98" s="118"/>
      <c r="BT98" s="118"/>
      <c r="BU98" s="118"/>
      <c r="BV98" s="118"/>
      <c r="BW98" s="118"/>
      <c r="BX98" s="118"/>
      <c r="BY98" s="118"/>
      <c r="BZ98" s="118"/>
      <c r="CA98" s="118"/>
      <c r="CB98" s="118"/>
    </row>
    <row r="99" spans="1:80">
      <c r="A99" s="35">
        <f>A98+1</f>
        <v>2008</v>
      </c>
      <c r="B99" s="36">
        <v>6.7649999999999997</v>
      </c>
      <c r="C99" s="36">
        <v>8.5589999999999993</v>
      </c>
      <c r="D99" s="36">
        <v>12.760999999999999</v>
      </c>
      <c r="E99" s="36">
        <v>14.413</v>
      </c>
      <c r="F99" s="36">
        <v>16.34</v>
      </c>
      <c r="G99" s="36">
        <v>16.631</v>
      </c>
      <c r="H99" s="36"/>
      <c r="I99" s="36">
        <v>1.4970000000000001</v>
      </c>
      <c r="J99" s="36">
        <v>3.3159999999999998</v>
      </c>
      <c r="K99" s="36">
        <v>6.4109999999999996</v>
      </c>
      <c r="L99" s="36">
        <v>11.776</v>
      </c>
      <c r="M99" s="36">
        <v>16.119</v>
      </c>
      <c r="N99" s="36">
        <f>G99</f>
        <v>16.631</v>
      </c>
      <c r="O99" s="35"/>
      <c r="P99" s="35">
        <f>P98+1</f>
        <v>2008</v>
      </c>
      <c r="Q99" s="36">
        <v>10.86</v>
      </c>
      <c r="R99" s="36">
        <v>13.9</v>
      </c>
      <c r="S99" s="36">
        <v>21.82</v>
      </c>
      <c r="T99" s="36">
        <v>25.68</v>
      </c>
      <c r="U99" s="36">
        <v>34.049999999999997</v>
      </c>
      <c r="V99" s="36">
        <v>44.76</v>
      </c>
      <c r="X99" s="36">
        <v>1.38</v>
      </c>
      <c r="Y99" s="36">
        <v>3.25</v>
      </c>
      <c r="Z99" s="36">
        <v>5.86</v>
      </c>
      <c r="AA99" s="36">
        <v>12.22</v>
      </c>
      <c r="AB99" s="36">
        <v>24</v>
      </c>
      <c r="AC99" s="36">
        <f>V99</f>
        <v>44.76</v>
      </c>
      <c r="AD99" s="118"/>
      <c r="AE99" s="118"/>
      <c r="AF99" s="118"/>
      <c r="AG99" s="118"/>
      <c r="AH99" s="118"/>
      <c r="AI99" s="118"/>
      <c r="AJ99" s="118"/>
      <c r="AK99" s="118"/>
      <c r="AL99" s="118"/>
      <c r="AM99" s="118"/>
      <c r="AN99" s="118"/>
      <c r="AO99" s="118"/>
      <c r="AP99" s="118"/>
      <c r="AQ99" s="118"/>
      <c r="AR99" s="118"/>
      <c r="AS99" s="118"/>
      <c r="AT99" s="118"/>
      <c r="AU99" s="118"/>
      <c r="AV99" s="118"/>
      <c r="AW99" s="118"/>
      <c r="AX99" s="118"/>
      <c r="AY99" s="118"/>
      <c r="AZ99" s="118"/>
      <c r="BA99" s="118"/>
      <c r="BB99" s="118"/>
      <c r="BC99" s="118"/>
      <c r="BD99" s="118"/>
      <c r="BE99" s="118"/>
      <c r="BF99" s="118"/>
      <c r="BG99" s="118"/>
      <c r="BH99" s="118"/>
      <c r="BI99" s="118"/>
      <c r="BJ99" s="118"/>
      <c r="BK99" s="118"/>
      <c r="BL99" s="118"/>
      <c r="BM99" s="118"/>
      <c r="BN99" s="118"/>
      <c r="BO99" s="118"/>
      <c r="BP99" s="118"/>
      <c r="BQ99" s="118"/>
      <c r="BR99" s="118"/>
      <c r="BS99" s="118"/>
      <c r="BT99" s="118"/>
      <c r="BU99" s="118"/>
      <c r="BV99" s="118"/>
      <c r="BW99" s="118"/>
      <c r="BX99" s="118"/>
      <c r="BY99" s="118"/>
      <c r="BZ99" s="118"/>
      <c r="CA99" s="118"/>
      <c r="CB99" s="118"/>
    </row>
    <row r="100" spans="1:80" ht="6.75" customHeight="1">
      <c r="A100" s="59"/>
      <c r="B100" s="59"/>
      <c r="C100" s="59"/>
      <c r="D100" s="59"/>
      <c r="E100" s="59"/>
      <c r="F100" s="59"/>
      <c r="G100" s="59"/>
      <c r="H100" s="123"/>
      <c r="I100" s="59"/>
      <c r="J100" s="59"/>
      <c r="K100" s="59"/>
      <c r="L100" s="59"/>
      <c r="M100" s="59"/>
      <c r="N100" s="59"/>
      <c r="O100" s="59"/>
      <c r="P100" s="59"/>
      <c r="Q100" s="59"/>
      <c r="R100" s="59"/>
      <c r="S100" s="59"/>
      <c r="T100" s="59"/>
      <c r="U100" s="59"/>
      <c r="V100" s="59"/>
      <c r="W100" s="124"/>
      <c r="X100" s="59"/>
      <c r="Y100" s="59"/>
      <c r="Z100" s="59"/>
      <c r="AA100" s="59"/>
      <c r="AB100" s="59"/>
      <c r="AC100" s="59"/>
      <c r="AD100" s="118"/>
      <c r="AE100" s="118"/>
      <c r="AF100" s="118"/>
      <c r="AG100" s="118"/>
      <c r="AH100" s="118"/>
      <c r="AI100" s="118"/>
      <c r="AJ100" s="118"/>
      <c r="AK100" s="118"/>
      <c r="AL100" s="118"/>
      <c r="AM100" s="118"/>
      <c r="AN100" s="118"/>
      <c r="AO100" s="118"/>
      <c r="AP100" s="118"/>
      <c r="AQ100" s="118"/>
      <c r="AR100" s="118"/>
      <c r="AS100" s="118"/>
      <c r="AT100" s="118"/>
      <c r="AU100" s="118"/>
      <c r="AV100" s="118"/>
      <c r="AW100" s="118"/>
      <c r="AX100" s="118"/>
      <c r="AY100" s="118"/>
      <c r="AZ100" s="118"/>
      <c r="BA100" s="118"/>
      <c r="BB100" s="118"/>
      <c r="BC100" s="118"/>
      <c r="BD100" s="118"/>
      <c r="BE100" s="118"/>
      <c r="BF100" s="118"/>
      <c r="BG100" s="118"/>
      <c r="BH100" s="118"/>
      <c r="BI100" s="118"/>
      <c r="BJ100" s="118"/>
      <c r="BK100" s="118"/>
      <c r="BL100" s="118"/>
      <c r="BM100" s="118"/>
      <c r="BN100" s="118"/>
      <c r="BO100" s="118"/>
      <c r="BP100" s="118"/>
      <c r="BQ100" s="118"/>
      <c r="BR100" s="118"/>
      <c r="BS100" s="118"/>
      <c r="BT100" s="118"/>
      <c r="BU100" s="118"/>
      <c r="BV100" s="118"/>
      <c r="BW100" s="118"/>
      <c r="BX100" s="118"/>
      <c r="BY100" s="118"/>
      <c r="BZ100" s="118"/>
      <c r="CA100" s="118"/>
      <c r="CB100" s="118"/>
    </row>
    <row r="101" spans="1:80">
      <c r="A101" s="35"/>
      <c r="B101" s="35"/>
      <c r="C101" s="35"/>
      <c r="D101" s="35"/>
      <c r="E101" s="35"/>
      <c r="F101" s="35"/>
      <c r="G101" s="35"/>
      <c r="H101" s="34"/>
      <c r="I101" s="35"/>
      <c r="J101" s="35"/>
      <c r="K101" s="35"/>
      <c r="L101" s="35"/>
      <c r="M101" s="35"/>
      <c r="N101" s="35"/>
      <c r="O101" s="35"/>
      <c r="P101" s="35"/>
      <c r="Q101" s="35"/>
      <c r="R101" s="35"/>
      <c r="S101" s="35"/>
      <c r="T101" s="35"/>
      <c r="U101" s="35"/>
      <c r="V101" s="35"/>
      <c r="X101" s="35"/>
      <c r="Y101" s="35"/>
      <c r="Z101" s="35"/>
      <c r="AA101" s="35"/>
      <c r="AB101" s="35"/>
      <c r="AC101" s="35"/>
      <c r="AD101" s="118"/>
      <c r="AE101" s="118"/>
      <c r="AF101" s="118"/>
      <c r="AG101" s="118"/>
      <c r="AH101" s="118"/>
      <c r="AI101" s="118"/>
      <c r="AJ101" s="118"/>
      <c r="AK101" s="118"/>
      <c r="AL101" s="118"/>
      <c r="AM101" s="118"/>
      <c r="AN101" s="118"/>
      <c r="AO101" s="118"/>
      <c r="AP101" s="118"/>
      <c r="AQ101" s="118"/>
      <c r="AR101" s="118"/>
      <c r="AS101" s="118"/>
      <c r="AT101" s="118"/>
      <c r="AU101" s="118"/>
      <c r="AV101" s="118"/>
      <c r="AW101" s="118"/>
      <c r="AX101" s="118"/>
      <c r="AY101" s="118"/>
      <c r="AZ101" s="118"/>
      <c r="BA101" s="118"/>
      <c r="BB101" s="118"/>
      <c r="BC101" s="118"/>
      <c r="BD101" s="118"/>
      <c r="BE101" s="118"/>
      <c r="BF101" s="118"/>
      <c r="BG101" s="118"/>
      <c r="BH101" s="118"/>
      <c r="BI101" s="118"/>
      <c r="BJ101" s="118"/>
      <c r="BK101" s="118"/>
      <c r="BL101" s="118"/>
      <c r="BM101" s="118"/>
      <c r="BN101" s="118"/>
      <c r="BO101" s="118"/>
      <c r="BP101" s="118"/>
      <c r="BQ101" s="118"/>
      <c r="BR101" s="118"/>
      <c r="BS101" s="118"/>
      <c r="BT101" s="118"/>
      <c r="BU101" s="118"/>
      <c r="BV101" s="118"/>
      <c r="BW101" s="118"/>
      <c r="BX101" s="118"/>
      <c r="BY101" s="118"/>
      <c r="BZ101" s="118"/>
      <c r="CA101" s="118"/>
      <c r="CB101" s="118"/>
    </row>
    <row r="102" spans="1:80">
      <c r="A102" s="60" t="s">
        <v>197</v>
      </c>
      <c r="B102" s="35"/>
      <c r="C102" s="35"/>
      <c r="D102" s="35"/>
      <c r="E102" s="35"/>
      <c r="F102" s="35"/>
      <c r="G102" s="35"/>
      <c r="H102" s="34"/>
      <c r="I102" s="35"/>
      <c r="J102" s="35"/>
      <c r="K102" s="35"/>
      <c r="L102" s="35"/>
      <c r="M102" s="35"/>
      <c r="N102" s="35"/>
      <c r="O102" s="35"/>
      <c r="P102" s="35"/>
      <c r="Q102" s="35"/>
      <c r="R102" s="35"/>
      <c r="S102" s="35"/>
      <c r="T102" s="35"/>
      <c r="U102" s="35"/>
      <c r="V102" s="35"/>
      <c r="X102" s="35"/>
      <c r="Y102" s="35"/>
      <c r="Z102" s="35"/>
      <c r="AA102" s="35"/>
      <c r="AB102" s="35"/>
      <c r="AC102" s="35"/>
      <c r="AD102" s="118"/>
      <c r="AE102" s="118"/>
      <c r="AF102" s="118"/>
      <c r="AG102" s="118"/>
      <c r="AH102" s="118"/>
      <c r="AI102" s="118"/>
      <c r="AJ102" s="118"/>
      <c r="AK102" s="118"/>
      <c r="AL102" s="118"/>
      <c r="AM102" s="118"/>
      <c r="AN102" s="118"/>
      <c r="AO102" s="118"/>
      <c r="AP102" s="118"/>
      <c r="AQ102" s="118"/>
      <c r="AR102" s="118"/>
      <c r="AS102" s="118"/>
      <c r="AT102" s="118"/>
      <c r="AU102" s="118"/>
      <c r="AV102" s="118"/>
      <c r="AW102" s="118"/>
      <c r="AX102" s="118"/>
      <c r="AY102" s="118"/>
      <c r="AZ102" s="118"/>
      <c r="BA102" s="118"/>
      <c r="BB102" s="118"/>
      <c r="BC102" s="118"/>
      <c r="BD102" s="118"/>
      <c r="BE102" s="118"/>
      <c r="BF102" s="118"/>
      <c r="BG102" s="118"/>
      <c r="BH102" s="118"/>
      <c r="BI102" s="118"/>
      <c r="BJ102" s="118"/>
      <c r="BK102" s="118"/>
      <c r="BL102" s="118"/>
      <c r="BM102" s="118"/>
      <c r="BN102" s="118"/>
      <c r="BO102" s="118"/>
      <c r="BP102" s="118"/>
      <c r="BQ102" s="118"/>
      <c r="BR102" s="118"/>
      <c r="BS102" s="118"/>
      <c r="BT102" s="118"/>
      <c r="BU102" s="118"/>
      <c r="BV102" s="118"/>
      <c r="BW102" s="118"/>
      <c r="BX102" s="118"/>
      <c r="BY102" s="118"/>
      <c r="BZ102" s="118"/>
      <c r="CA102" s="118"/>
      <c r="CB102" s="118"/>
    </row>
    <row r="103" spans="1:80">
      <c r="A103" s="60" t="s">
        <v>198</v>
      </c>
      <c r="B103" s="35"/>
      <c r="C103" s="35"/>
      <c r="D103" s="35"/>
      <c r="E103" s="35"/>
      <c r="F103" s="35"/>
      <c r="G103" s="35"/>
      <c r="H103" s="34"/>
      <c r="I103" s="35"/>
      <c r="J103" s="35"/>
      <c r="K103" s="35"/>
      <c r="L103" s="35"/>
      <c r="M103" s="35"/>
      <c r="N103" s="35"/>
      <c r="O103" s="35"/>
      <c r="P103" s="35"/>
      <c r="Q103" s="35"/>
      <c r="R103" s="35"/>
      <c r="S103" s="35"/>
      <c r="T103" s="35"/>
      <c r="U103" s="35"/>
      <c r="V103" s="35"/>
      <c r="X103" s="35"/>
      <c r="Y103" s="35"/>
      <c r="Z103" s="35"/>
      <c r="AA103" s="35"/>
      <c r="AB103" s="35"/>
      <c r="AC103" s="35"/>
      <c r="AD103" s="118"/>
      <c r="AE103" s="118"/>
      <c r="AF103" s="118"/>
      <c r="AG103" s="118"/>
      <c r="AH103" s="118"/>
      <c r="AI103" s="118"/>
      <c r="AJ103" s="118"/>
      <c r="AK103" s="118"/>
      <c r="AL103" s="118"/>
      <c r="AM103" s="118"/>
      <c r="AN103" s="118"/>
      <c r="AO103" s="118"/>
      <c r="AP103" s="118"/>
      <c r="AQ103" s="118"/>
      <c r="AR103" s="118"/>
      <c r="AS103" s="118"/>
      <c r="AT103" s="118"/>
      <c r="AU103" s="118"/>
      <c r="AV103" s="118"/>
      <c r="AW103" s="118"/>
      <c r="AX103" s="118"/>
      <c r="AY103" s="118"/>
      <c r="AZ103" s="118"/>
      <c r="BA103" s="118"/>
      <c r="BB103" s="118"/>
      <c r="BC103" s="118"/>
      <c r="BD103" s="118"/>
      <c r="BE103" s="118"/>
      <c r="BF103" s="118"/>
      <c r="BG103" s="118"/>
      <c r="BH103" s="118"/>
      <c r="BI103" s="118"/>
      <c r="BJ103" s="118"/>
      <c r="BK103" s="118"/>
      <c r="BL103" s="118"/>
      <c r="BM103" s="118"/>
      <c r="BN103" s="118"/>
      <c r="BO103" s="118"/>
      <c r="BP103" s="118"/>
      <c r="BQ103" s="118"/>
      <c r="BR103" s="118"/>
      <c r="BS103" s="118"/>
      <c r="BT103" s="118"/>
      <c r="BU103" s="118"/>
      <c r="BV103" s="118"/>
      <c r="BW103" s="118"/>
      <c r="BX103" s="118"/>
      <c r="BY103" s="118"/>
      <c r="BZ103" s="118"/>
      <c r="CA103" s="118"/>
      <c r="CB103" s="118"/>
    </row>
    <row r="104" spans="1:80">
      <c r="A104" s="60" t="s">
        <v>199</v>
      </c>
      <c r="B104" s="35"/>
      <c r="C104" s="35"/>
      <c r="D104" s="35"/>
      <c r="E104" s="35"/>
      <c r="F104" s="35"/>
      <c r="G104" s="35"/>
      <c r="H104" s="34"/>
      <c r="I104" s="35"/>
      <c r="J104" s="35"/>
      <c r="K104" s="35"/>
      <c r="L104" s="35"/>
      <c r="M104" s="35"/>
      <c r="N104" s="35"/>
      <c r="O104" s="35"/>
      <c r="P104" s="35"/>
      <c r="Q104" s="35"/>
      <c r="R104" s="35"/>
      <c r="S104" s="35"/>
      <c r="T104" s="35"/>
      <c r="U104" s="35"/>
      <c r="V104" s="35"/>
      <c r="X104" s="35"/>
      <c r="Y104" s="35"/>
      <c r="Z104" s="35"/>
      <c r="AA104" s="35"/>
      <c r="AB104" s="35"/>
      <c r="AC104" s="35"/>
      <c r="AD104" s="118"/>
      <c r="AE104" s="118"/>
      <c r="AF104" s="118"/>
      <c r="AG104" s="118"/>
      <c r="AH104" s="118"/>
      <c r="AI104" s="118"/>
      <c r="AJ104" s="118"/>
      <c r="AK104" s="118"/>
      <c r="AL104" s="118"/>
      <c r="AM104" s="118"/>
      <c r="AN104" s="118"/>
      <c r="AO104" s="118"/>
      <c r="AP104" s="118"/>
      <c r="AQ104" s="118"/>
      <c r="AR104" s="118"/>
      <c r="AS104" s="118"/>
      <c r="AT104" s="118"/>
      <c r="AU104" s="118"/>
      <c r="AV104" s="118"/>
      <c r="AW104" s="118"/>
      <c r="AX104" s="118"/>
      <c r="AY104" s="118"/>
      <c r="AZ104" s="118"/>
      <c r="BA104" s="118"/>
      <c r="BB104" s="118"/>
      <c r="BC104" s="118"/>
      <c r="BD104" s="118"/>
      <c r="BE104" s="118"/>
      <c r="BF104" s="118"/>
      <c r="BG104" s="118"/>
      <c r="BH104" s="118"/>
      <c r="BI104" s="118"/>
      <c r="BJ104" s="118"/>
      <c r="BK104" s="118"/>
      <c r="BL104" s="118"/>
      <c r="BM104" s="118"/>
      <c r="BN104" s="118"/>
      <c r="BO104" s="118"/>
      <c r="BP104" s="118"/>
      <c r="BQ104" s="118"/>
      <c r="BR104" s="118"/>
      <c r="BS104" s="118"/>
      <c r="BT104" s="118"/>
      <c r="BU104" s="118"/>
      <c r="BV104" s="118"/>
      <c r="BW104" s="118"/>
      <c r="BX104" s="118"/>
      <c r="BY104" s="118"/>
      <c r="BZ104" s="118"/>
      <c r="CA104" s="118"/>
      <c r="CB104" s="118"/>
    </row>
    <row r="105" spans="1:80">
      <c r="A105" s="60" t="s">
        <v>200</v>
      </c>
      <c r="B105" s="35"/>
      <c r="C105" s="35"/>
      <c r="D105" s="35"/>
      <c r="E105" s="35"/>
      <c r="F105" s="35"/>
      <c r="G105" s="35"/>
      <c r="H105" s="34"/>
      <c r="I105" s="35"/>
      <c r="J105" s="35"/>
      <c r="K105" s="35"/>
      <c r="L105" s="35"/>
      <c r="M105" s="35"/>
      <c r="N105" s="35"/>
      <c r="O105" s="35"/>
      <c r="P105" s="35"/>
      <c r="Q105" s="35"/>
      <c r="R105" s="35"/>
      <c r="S105" s="35"/>
      <c r="T105" s="35"/>
      <c r="U105" s="35"/>
      <c r="V105" s="35"/>
      <c r="X105" s="35"/>
      <c r="Y105" s="35"/>
      <c r="Z105" s="35"/>
      <c r="AA105" s="35"/>
      <c r="AB105" s="35"/>
      <c r="AC105" s="35"/>
      <c r="AD105" s="118"/>
      <c r="AE105" s="118"/>
      <c r="AF105" s="118"/>
      <c r="AG105" s="118"/>
      <c r="AH105" s="118"/>
      <c r="AI105" s="118"/>
      <c r="AJ105" s="118"/>
      <c r="AK105" s="118"/>
      <c r="AL105" s="118"/>
      <c r="AM105" s="118"/>
      <c r="AN105" s="118"/>
      <c r="AO105" s="118"/>
      <c r="AP105" s="118"/>
      <c r="AQ105" s="118"/>
      <c r="AR105" s="118"/>
      <c r="AS105" s="118"/>
      <c r="AT105" s="118"/>
      <c r="AU105" s="118"/>
      <c r="AV105" s="118"/>
      <c r="AW105" s="118"/>
      <c r="AX105" s="118"/>
      <c r="AY105" s="118"/>
      <c r="AZ105" s="118"/>
      <c r="BA105" s="118"/>
      <c r="BB105" s="118"/>
      <c r="BC105" s="118"/>
      <c r="BD105" s="118"/>
      <c r="BE105" s="118"/>
      <c r="BF105" s="118"/>
      <c r="BG105" s="118"/>
      <c r="BH105" s="118"/>
      <c r="BI105" s="118"/>
      <c r="BJ105" s="118"/>
      <c r="BK105" s="118"/>
      <c r="BL105" s="118"/>
      <c r="BM105" s="118"/>
      <c r="BN105" s="118"/>
      <c r="BO105" s="118"/>
      <c r="BP105" s="118"/>
      <c r="BQ105" s="118"/>
      <c r="BR105" s="118"/>
      <c r="BS105" s="118"/>
      <c r="BT105" s="118"/>
      <c r="BU105" s="118"/>
      <c r="BV105" s="118"/>
      <c r="BW105" s="118"/>
      <c r="BX105" s="118"/>
      <c r="BY105" s="118"/>
      <c r="BZ105" s="118"/>
      <c r="CA105" s="118"/>
      <c r="CB105" s="118"/>
    </row>
    <row r="106" spans="1:80">
      <c r="A106" s="35"/>
      <c r="B106" s="35"/>
      <c r="C106" s="35"/>
      <c r="D106" s="35"/>
      <c r="E106" s="35"/>
      <c r="F106" s="35"/>
      <c r="G106" s="35"/>
      <c r="H106" s="34"/>
      <c r="I106" s="35"/>
      <c r="J106" s="35"/>
      <c r="K106" s="35"/>
      <c r="L106" s="35"/>
      <c r="M106" s="35"/>
      <c r="N106" s="35"/>
      <c r="O106" s="35"/>
      <c r="P106" s="35"/>
      <c r="Q106" s="35"/>
      <c r="R106" s="35"/>
      <c r="S106" s="35"/>
      <c r="T106" s="35"/>
      <c r="U106" s="35"/>
      <c r="V106" s="35"/>
      <c r="X106" s="35"/>
      <c r="Y106" s="35"/>
      <c r="Z106" s="35"/>
      <c r="AA106" s="35"/>
      <c r="AB106" s="35"/>
      <c r="AC106" s="35"/>
      <c r="AD106" s="118"/>
      <c r="AE106" s="118"/>
      <c r="AF106" s="118"/>
      <c r="AG106" s="118"/>
      <c r="AH106" s="118"/>
      <c r="AI106" s="118"/>
      <c r="AJ106" s="118"/>
      <c r="AK106" s="118"/>
      <c r="AL106" s="118"/>
      <c r="AM106" s="118"/>
      <c r="AN106" s="118"/>
      <c r="AO106" s="118"/>
      <c r="AP106" s="118"/>
      <c r="AQ106" s="118"/>
      <c r="AR106" s="118"/>
      <c r="AS106" s="118"/>
      <c r="AT106" s="118"/>
      <c r="AU106" s="118"/>
      <c r="AV106" s="118"/>
      <c r="AW106" s="118"/>
      <c r="AX106" s="118"/>
      <c r="AY106" s="118"/>
      <c r="AZ106" s="118"/>
      <c r="BA106" s="118"/>
      <c r="BB106" s="118"/>
      <c r="BC106" s="118"/>
      <c r="BD106" s="118"/>
      <c r="BE106" s="118"/>
      <c r="BF106" s="118"/>
      <c r="BG106" s="118"/>
      <c r="BH106" s="118"/>
      <c r="BI106" s="118"/>
      <c r="BJ106" s="118"/>
      <c r="BK106" s="118"/>
      <c r="BL106" s="118"/>
      <c r="BM106" s="118"/>
      <c r="BN106" s="118"/>
      <c r="BO106" s="118"/>
      <c r="BP106" s="118"/>
      <c r="BQ106" s="118"/>
      <c r="BR106" s="118"/>
      <c r="BS106" s="118"/>
      <c r="BT106" s="118"/>
      <c r="BU106" s="118"/>
      <c r="BV106" s="118"/>
      <c r="BW106" s="118"/>
      <c r="BX106" s="118"/>
      <c r="BY106" s="118"/>
      <c r="BZ106" s="118"/>
      <c r="CA106" s="118"/>
      <c r="CB106" s="118"/>
    </row>
    <row r="107" spans="1:80">
      <c r="A107" s="35"/>
      <c r="B107" s="35"/>
      <c r="C107" s="35"/>
      <c r="D107" s="35"/>
      <c r="E107" s="35"/>
      <c r="F107" s="35"/>
      <c r="G107" s="35"/>
      <c r="H107" s="34"/>
      <c r="I107" s="35"/>
      <c r="J107" s="35"/>
      <c r="K107" s="35"/>
      <c r="L107" s="35"/>
      <c r="M107" s="35"/>
      <c r="N107" s="35"/>
      <c r="O107" s="35"/>
      <c r="P107" s="35"/>
      <c r="Q107" s="35"/>
      <c r="R107" s="35"/>
      <c r="S107" s="35"/>
      <c r="T107" s="35"/>
      <c r="U107" s="35"/>
      <c r="V107" s="35"/>
      <c r="X107" s="35"/>
      <c r="Y107" s="35"/>
      <c r="Z107" s="35"/>
      <c r="AA107" s="35"/>
      <c r="AB107" s="35"/>
      <c r="AC107" s="35"/>
      <c r="AD107" s="118"/>
      <c r="AE107" s="118"/>
      <c r="AF107" s="118"/>
      <c r="AG107" s="118"/>
      <c r="AH107" s="118"/>
      <c r="AI107" s="118"/>
      <c r="AJ107" s="118"/>
      <c r="AK107" s="118"/>
      <c r="AL107" s="118"/>
      <c r="AM107" s="118"/>
      <c r="AN107" s="118"/>
      <c r="AO107" s="118"/>
      <c r="AP107" s="118"/>
      <c r="AQ107" s="118"/>
      <c r="AR107" s="118"/>
      <c r="AS107" s="118"/>
      <c r="AT107" s="118"/>
      <c r="AU107" s="118"/>
      <c r="AV107" s="118"/>
      <c r="AW107" s="118"/>
      <c r="AX107" s="118"/>
      <c r="AY107" s="118"/>
      <c r="AZ107" s="118"/>
      <c r="BA107" s="118"/>
      <c r="BB107" s="118"/>
      <c r="BC107" s="118"/>
      <c r="BD107" s="118"/>
      <c r="BE107" s="118"/>
      <c r="BF107" s="118"/>
      <c r="BG107" s="118"/>
      <c r="BH107" s="118"/>
      <c r="BI107" s="118"/>
      <c r="BJ107" s="118"/>
      <c r="BK107" s="118"/>
      <c r="BL107" s="118"/>
      <c r="BM107" s="118"/>
      <c r="BN107" s="118"/>
      <c r="BO107" s="118"/>
      <c r="BP107" s="118"/>
      <c r="BQ107" s="118"/>
      <c r="BR107" s="118"/>
      <c r="BS107" s="118"/>
      <c r="BT107" s="118"/>
      <c r="BU107" s="118"/>
      <c r="BV107" s="118"/>
      <c r="BW107" s="118"/>
      <c r="BX107" s="118"/>
      <c r="BY107" s="118"/>
      <c r="BZ107" s="118"/>
      <c r="CA107" s="118"/>
      <c r="CB107" s="118"/>
    </row>
    <row r="108" spans="1:80">
      <c r="A108" s="35"/>
      <c r="B108" s="35"/>
      <c r="C108" s="35"/>
      <c r="D108" s="35"/>
      <c r="E108" s="35"/>
      <c r="F108" s="35"/>
      <c r="G108" s="35"/>
      <c r="H108" s="34"/>
      <c r="I108" s="35"/>
      <c r="J108" s="35"/>
      <c r="K108" s="35"/>
      <c r="L108" s="35"/>
      <c r="M108" s="35"/>
      <c r="N108" s="35"/>
      <c r="O108" s="35"/>
      <c r="P108" s="35"/>
      <c r="Q108" s="35"/>
      <c r="R108" s="35"/>
      <c r="S108" s="35"/>
      <c r="T108" s="35"/>
      <c r="U108" s="35"/>
      <c r="V108" s="35"/>
      <c r="X108" s="35"/>
      <c r="Y108" s="35"/>
      <c r="Z108" s="35"/>
      <c r="AA108" s="35"/>
      <c r="AB108" s="35"/>
      <c r="AC108" s="35"/>
      <c r="AD108" s="118"/>
      <c r="AE108" s="118"/>
      <c r="AF108" s="118"/>
      <c r="AG108" s="118"/>
      <c r="AH108" s="118"/>
      <c r="AI108" s="118"/>
      <c r="AJ108" s="118"/>
      <c r="AK108" s="118"/>
      <c r="AL108" s="118"/>
      <c r="AM108" s="118"/>
      <c r="AN108" s="118"/>
      <c r="AO108" s="118"/>
      <c r="AP108" s="118"/>
      <c r="AQ108" s="118"/>
      <c r="AR108" s="118"/>
      <c r="AS108" s="118"/>
      <c r="AT108" s="118"/>
      <c r="AU108" s="118"/>
      <c r="AV108" s="118"/>
      <c r="AW108" s="118"/>
      <c r="AX108" s="118"/>
      <c r="AY108" s="118"/>
      <c r="AZ108" s="118"/>
      <c r="BA108" s="118"/>
      <c r="BB108" s="118"/>
      <c r="BC108" s="118"/>
      <c r="BD108" s="118"/>
      <c r="BE108" s="118"/>
      <c r="BF108" s="118"/>
      <c r="BG108" s="118"/>
      <c r="BH108" s="118"/>
      <c r="BI108" s="118"/>
      <c r="BJ108" s="118"/>
      <c r="BK108" s="118"/>
      <c r="BL108" s="118"/>
      <c r="BM108" s="118"/>
      <c r="BN108" s="118"/>
      <c r="BO108" s="118"/>
      <c r="BP108" s="118"/>
      <c r="BQ108" s="118"/>
      <c r="BR108" s="118"/>
      <c r="BS108" s="118"/>
      <c r="BT108" s="118"/>
      <c r="BU108" s="118"/>
      <c r="BV108" s="118"/>
      <c r="BW108" s="118"/>
      <c r="BX108" s="118"/>
      <c r="BY108" s="118"/>
      <c r="BZ108" s="118"/>
      <c r="CA108" s="118"/>
      <c r="CB108" s="118"/>
    </row>
    <row r="109" spans="1:80">
      <c r="A109" s="35"/>
      <c r="B109" s="35"/>
      <c r="C109" s="35"/>
      <c r="D109" s="35"/>
      <c r="E109" s="35"/>
      <c r="F109" s="35"/>
      <c r="G109" s="35"/>
      <c r="H109" s="34"/>
      <c r="I109" s="35"/>
      <c r="J109" s="35"/>
      <c r="K109" s="35"/>
      <c r="L109" s="35"/>
      <c r="M109" s="35"/>
      <c r="N109" s="35"/>
      <c r="O109" s="35"/>
      <c r="P109" s="35"/>
      <c r="Q109" s="35"/>
      <c r="R109" s="35"/>
      <c r="S109" s="35"/>
      <c r="T109" s="35"/>
      <c r="U109" s="35"/>
      <c r="V109" s="35"/>
      <c r="X109" s="35"/>
      <c r="Y109" s="35"/>
      <c r="Z109" s="35"/>
      <c r="AA109" s="35"/>
      <c r="AB109" s="35"/>
      <c r="AC109" s="35"/>
      <c r="AD109" s="118"/>
      <c r="AE109" s="118"/>
      <c r="AF109" s="118"/>
      <c r="AG109" s="118"/>
      <c r="AH109" s="118"/>
      <c r="AI109" s="118"/>
      <c r="AJ109" s="118"/>
      <c r="AK109" s="118"/>
      <c r="AL109" s="118"/>
      <c r="AM109" s="118"/>
      <c r="AN109" s="118"/>
      <c r="AO109" s="118"/>
      <c r="AP109" s="118"/>
      <c r="AQ109" s="118"/>
      <c r="AR109" s="118"/>
      <c r="AS109" s="118"/>
      <c r="AT109" s="118"/>
      <c r="AU109" s="118"/>
      <c r="AV109" s="118"/>
      <c r="AW109" s="118"/>
      <c r="AX109" s="118"/>
      <c r="AY109" s="118"/>
      <c r="AZ109" s="118"/>
      <c r="BA109" s="118"/>
      <c r="BB109" s="118"/>
      <c r="BC109" s="118"/>
      <c r="BD109" s="118"/>
      <c r="BE109" s="118"/>
      <c r="BF109" s="118"/>
      <c r="BG109" s="118"/>
      <c r="BH109" s="118"/>
      <c r="BI109" s="118"/>
      <c r="BJ109" s="118"/>
      <c r="BK109" s="118"/>
      <c r="BL109" s="118"/>
      <c r="BM109" s="118"/>
      <c r="BN109" s="118"/>
      <c r="BO109" s="118"/>
      <c r="BP109" s="118"/>
      <c r="BQ109" s="118"/>
      <c r="BR109" s="118"/>
      <c r="BS109" s="118"/>
      <c r="BT109" s="118"/>
      <c r="BU109" s="118"/>
      <c r="BV109" s="118"/>
      <c r="BW109" s="118"/>
      <c r="BX109" s="118"/>
      <c r="BY109" s="118"/>
      <c r="BZ109" s="118"/>
      <c r="CA109" s="118"/>
      <c r="CB109" s="118"/>
    </row>
    <row r="110" spans="1:80">
      <c r="A110" s="35"/>
      <c r="B110" s="35"/>
      <c r="C110" s="35"/>
      <c r="D110" s="35"/>
      <c r="E110" s="35"/>
      <c r="F110" s="35"/>
      <c r="G110" s="35"/>
      <c r="H110" s="34"/>
      <c r="I110" s="35"/>
      <c r="J110" s="35"/>
      <c r="K110" s="35"/>
      <c r="L110" s="35"/>
      <c r="M110" s="35"/>
      <c r="N110" s="35"/>
      <c r="O110" s="35"/>
      <c r="P110" s="35"/>
      <c r="Q110" s="35"/>
      <c r="R110" s="35"/>
      <c r="S110" s="35"/>
      <c r="T110" s="35"/>
      <c r="U110" s="35"/>
      <c r="V110" s="35"/>
      <c r="X110" s="35"/>
      <c r="Y110" s="35"/>
      <c r="Z110" s="35"/>
      <c r="AA110" s="35"/>
      <c r="AB110" s="35"/>
      <c r="AC110" s="35"/>
      <c r="AD110" s="118"/>
      <c r="AE110" s="118"/>
      <c r="AF110" s="118"/>
      <c r="AG110" s="118"/>
      <c r="AH110" s="118"/>
      <c r="AI110" s="118"/>
      <c r="AJ110" s="118"/>
      <c r="AK110" s="118"/>
      <c r="AL110" s="118"/>
      <c r="AM110" s="118"/>
      <c r="AN110" s="118"/>
      <c r="AO110" s="118"/>
      <c r="AP110" s="118"/>
      <c r="AQ110" s="118"/>
      <c r="AR110" s="118"/>
      <c r="AS110" s="118"/>
      <c r="AT110" s="118"/>
      <c r="AU110" s="118"/>
      <c r="AV110" s="118"/>
      <c r="AW110" s="118"/>
      <c r="AX110" s="118"/>
      <c r="AY110" s="118"/>
      <c r="AZ110" s="118"/>
      <c r="BA110" s="118"/>
      <c r="BB110" s="118"/>
      <c r="BC110" s="118"/>
      <c r="BD110" s="118"/>
      <c r="BE110" s="118"/>
      <c r="BF110" s="118"/>
      <c r="BG110" s="118"/>
      <c r="BH110" s="118"/>
      <c r="BI110" s="118"/>
      <c r="BJ110" s="118"/>
      <c r="BK110" s="118"/>
      <c r="BL110" s="118"/>
      <c r="BM110" s="118"/>
      <c r="BN110" s="118"/>
      <c r="BO110" s="118"/>
      <c r="BP110" s="118"/>
      <c r="BQ110" s="118"/>
      <c r="BR110" s="118"/>
      <c r="BS110" s="118"/>
      <c r="BT110" s="118"/>
      <c r="BU110" s="118"/>
      <c r="BV110" s="118"/>
      <c r="BW110" s="118"/>
      <c r="BX110" s="118"/>
      <c r="BY110" s="118"/>
      <c r="BZ110" s="118"/>
      <c r="CA110" s="118"/>
      <c r="CB110" s="118"/>
    </row>
    <row r="111" spans="1:80">
      <c r="A111" s="35"/>
      <c r="B111" s="35"/>
      <c r="C111" s="35"/>
      <c r="D111" s="35"/>
      <c r="E111" s="35"/>
      <c r="F111" s="35"/>
      <c r="G111" s="35"/>
      <c r="H111" s="34"/>
      <c r="I111" s="35"/>
      <c r="J111" s="35"/>
      <c r="K111" s="35"/>
      <c r="L111" s="35"/>
      <c r="M111" s="35"/>
      <c r="N111" s="35"/>
      <c r="O111" s="35"/>
      <c r="P111" s="35"/>
      <c r="Q111" s="35"/>
      <c r="R111" s="35"/>
      <c r="S111" s="35"/>
      <c r="T111" s="35"/>
      <c r="U111" s="35"/>
      <c r="V111" s="35"/>
      <c r="X111" s="35"/>
      <c r="Y111" s="35"/>
      <c r="Z111" s="35"/>
      <c r="AA111" s="35"/>
      <c r="AB111" s="35"/>
      <c r="AC111" s="35"/>
      <c r="AD111" s="118"/>
      <c r="AE111" s="118"/>
      <c r="AF111" s="118"/>
      <c r="AG111" s="118"/>
      <c r="AH111" s="118"/>
      <c r="AI111" s="118"/>
      <c r="AJ111" s="118"/>
      <c r="AK111" s="118"/>
      <c r="AL111" s="118"/>
      <c r="AM111" s="118"/>
      <c r="AN111" s="118"/>
      <c r="AO111" s="118"/>
      <c r="AP111" s="118"/>
      <c r="AQ111" s="118"/>
      <c r="AR111" s="118"/>
      <c r="AS111" s="118"/>
      <c r="AT111" s="118"/>
      <c r="AU111" s="118"/>
      <c r="AV111" s="118"/>
      <c r="AW111" s="118"/>
      <c r="AX111" s="118"/>
      <c r="AY111" s="118"/>
      <c r="AZ111" s="118"/>
      <c r="BA111" s="118"/>
      <c r="BB111" s="118"/>
      <c r="BC111" s="118"/>
      <c r="BD111" s="118"/>
      <c r="BE111" s="118"/>
      <c r="BF111" s="118"/>
      <c r="BG111" s="118"/>
      <c r="BH111" s="118"/>
      <c r="BI111" s="118"/>
      <c r="BJ111" s="118"/>
      <c r="BK111" s="118"/>
      <c r="BL111" s="118"/>
      <c r="BM111" s="118"/>
      <c r="BN111" s="118"/>
      <c r="BO111" s="118"/>
      <c r="BP111" s="118"/>
      <c r="BQ111" s="118"/>
      <c r="BR111" s="118"/>
      <c r="BS111" s="118"/>
      <c r="BT111" s="118"/>
      <c r="BU111" s="118"/>
      <c r="BV111" s="118"/>
      <c r="BW111" s="118"/>
      <c r="BX111" s="118"/>
      <c r="BY111" s="118"/>
      <c r="BZ111" s="118"/>
      <c r="CA111" s="118"/>
      <c r="CB111" s="118"/>
    </row>
    <row r="112" spans="1:80">
      <c r="A112" s="35"/>
      <c r="B112" s="35"/>
      <c r="C112" s="35"/>
      <c r="D112" s="35"/>
      <c r="E112" s="35"/>
      <c r="F112" s="35"/>
      <c r="G112" s="35"/>
      <c r="H112" s="34"/>
      <c r="I112" s="35"/>
      <c r="J112" s="35"/>
      <c r="K112" s="35"/>
      <c r="L112" s="35"/>
      <c r="M112" s="35"/>
      <c r="N112" s="35"/>
      <c r="O112" s="35"/>
      <c r="P112" s="35"/>
      <c r="Q112" s="35"/>
      <c r="R112" s="35"/>
      <c r="S112" s="35"/>
      <c r="T112" s="35"/>
      <c r="U112" s="35"/>
      <c r="V112" s="35"/>
      <c r="X112" s="35"/>
      <c r="Y112" s="35"/>
      <c r="Z112" s="35"/>
      <c r="AA112" s="35"/>
      <c r="AB112" s="35"/>
      <c r="AC112" s="35"/>
      <c r="AD112" s="118"/>
      <c r="AE112" s="118"/>
      <c r="AF112" s="118"/>
      <c r="AG112" s="118"/>
      <c r="AH112" s="118"/>
      <c r="AI112" s="118"/>
      <c r="AJ112" s="118"/>
      <c r="AK112" s="118"/>
      <c r="AL112" s="118"/>
      <c r="AM112" s="118"/>
      <c r="AN112" s="118"/>
      <c r="AO112" s="118"/>
      <c r="AP112" s="118"/>
      <c r="AQ112" s="118"/>
      <c r="AR112" s="118"/>
      <c r="AS112" s="118"/>
      <c r="AT112" s="118"/>
      <c r="AU112" s="118"/>
      <c r="AV112" s="118"/>
      <c r="AW112" s="118"/>
      <c r="AX112" s="118"/>
      <c r="AY112" s="118"/>
      <c r="AZ112" s="118"/>
      <c r="BA112" s="118"/>
      <c r="BB112" s="118"/>
      <c r="BC112" s="118"/>
      <c r="BD112" s="118"/>
      <c r="BE112" s="118"/>
      <c r="BF112" s="118"/>
      <c r="BG112" s="118"/>
      <c r="BH112" s="118"/>
      <c r="BI112" s="118"/>
      <c r="BJ112" s="118"/>
      <c r="BK112" s="118"/>
      <c r="BL112" s="118"/>
      <c r="BM112" s="118"/>
      <c r="BN112" s="118"/>
      <c r="BO112" s="118"/>
      <c r="BP112" s="118"/>
      <c r="BQ112" s="118"/>
      <c r="BR112" s="118"/>
      <c r="BS112" s="118"/>
      <c r="BT112" s="118"/>
      <c r="BU112" s="118"/>
      <c r="BV112" s="118"/>
      <c r="BW112" s="118"/>
      <c r="BX112" s="118"/>
      <c r="BY112" s="118"/>
      <c r="BZ112" s="118"/>
      <c r="CA112" s="118"/>
      <c r="CB112" s="118"/>
    </row>
    <row r="113" spans="1:80">
      <c r="A113" s="35"/>
      <c r="B113" s="35"/>
      <c r="C113" s="35"/>
      <c r="D113" s="35"/>
      <c r="E113" s="35"/>
      <c r="F113" s="35"/>
      <c r="G113" s="35"/>
      <c r="H113" s="34"/>
      <c r="I113" s="118"/>
      <c r="J113" s="118"/>
      <c r="K113" s="118"/>
      <c r="L113" s="118"/>
      <c r="M113" s="118"/>
      <c r="N113" s="35"/>
      <c r="O113" s="118"/>
      <c r="P113" s="118"/>
      <c r="Q113" s="118"/>
      <c r="R113" s="118"/>
      <c r="S113" s="118"/>
      <c r="T113" s="118"/>
      <c r="U113" s="118"/>
      <c r="V113" s="118"/>
      <c r="X113" s="118"/>
      <c r="Y113" s="118"/>
      <c r="Z113" s="118"/>
      <c r="AA113" s="118"/>
      <c r="AB113" s="118"/>
      <c r="AC113" s="118"/>
      <c r="AD113" s="118"/>
      <c r="AE113" s="118"/>
      <c r="AF113" s="118"/>
      <c r="AG113" s="118"/>
      <c r="AH113" s="118"/>
      <c r="AI113" s="118"/>
      <c r="AJ113" s="118"/>
      <c r="AK113" s="118"/>
      <c r="AL113" s="118"/>
      <c r="AM113" s="118"/>
      <c r="AN113" s="118"/>
      <c r="AO113" s="118"/>
      <c r="AP113" s="118"/>
      <c r="AQ113" s="118"/>
      <c r="AR113" s="118"/>
      <c r="AS113" s="118"/>
      <c r="AT113" s="118"/>
      <c r="AU113" s="118"/>
      <c r="AV113" s="118"/>
      <c r="AW113" s="118"/>
      <c r="AX113" s="118"/>
      <c r="AY113" s="118"/>
      <c r="AZ113" s="118"/>
      <c r="BA113" s="118"/>
      <c r="BB113" s="118"/>
      <c r="BC113" s="118"/>
      <c r="BD113" s="118"/>
      <c r="BE113" s="118"/>
      <c r="BF113" s="118"/>
      <c r="BG113" s="118"/>
      <c r="BH113" s="118"/>
      <c r="BI113" s="118"/>
      <c r="BJ113" s="118"/>
      <c r="BK113" s="118"/>
      <c r="BL113" s="118"/>
      <c r="BM113" s="118"/>
      <c r="BN113" s="118"/>
      <c r="BO113" s="118"/>
      <c r="BP113" s="118"/>
      <c r="BQ113" s="118"/>
      <c r="BR113" s="118"/>
      <c r="BS113" s="118"/>
      <c r="BT113" s="118"/>
      <c r="BU113" s="118"/>
      <c r="BV113" s="118"/>
      <c r="BW113" s="118"/>
      <c r="BX113" s="118"/>
      <c r="BY113" s="118"/>
      <c r="BZ113" s="118"/>
      <c r="CA113" s="118"/>
      <c r="CB113" s="118"/>
    </row>
    <row r="114" spans="1:80">
      <c r="A114" s="35"/>
      <c r="B114" s="35"/>
      <c r="C114" s="35"/>
      <c r="D114" s="35"/>
      <c r="E114" s="35"/>
      <c r="F114" s="35"/>
      <c r="G114" s="35"/>
      <c r="H114" s="34"/>
      <c r="I114" s="118"/>
      <c r="J114" s="118"/>
      <c r="K114" s="118"/>
      <c r="L114" s="118"/>
      <c r="M114" s="118"/>
      <c r="N114" s="35"/>
      <c r="O114" s="118"/>
      <c r="P114" s="118"/>
      <c r="Q114" s="118"/>
      <c r="R114" s="118"/>
      <c r="S114" s="118"/>
      <c r="T114" s="118"/>
      <c r="U114" s="118"/>
      <c r="V114" s="118"/>
      <c r="X114" s="118"/>
      <c r="Y114" s="118"/>
      <c r="Z114" s="118"/>
      <c r="AA114" s="118"/>
      <c r="AB114" s="118"/>
      <c r="AC114" s="118"/>
      <c r="AD114" s="118"/>
      <c r="AE114" s="118"/>
      <c r="AF114" s="118"/>
      <c r="AG114" s="118"/>
      <c r="AH114" s="118"/>
      <c r="AI114" s="118"/>
      <c r="AJ114" s="118"/>
      <c r="AK114" s="118"/>
      <c r="AL114" s="118"/>
      <c r="AM114" s="118"/>
      <c r="AN114" s="118"/>
      <c r="AO114" s="118"/>
      <c r="AP114" s="118"/>
      <c r="AQ114" s="118"/>
      <c r="AR114" s="118"/>
      <c r="AS114" s="118"/>
      <c r="AT114" s="118"/>
      <c r="AU114" s="118"/>
      <c r="AV114" s="118"/>
      <c r="AW114" s="118"/>
      <c r="AX114" s="118"/>
      <c r="AY114" s="118"/>
      <c r="AZ114" s="118"/>
      <c r="BA114" s="118"/>
      <c r="BB114" s="118"/>
      <c r="BC114" s="118"/>
      <c r="BD114" s="118"/>
      <c r="BE114" s="118"/>
      <c r="BF114" s="118"/>
      <c r="BG114" s="118"/>
      <c r="BH114" s="118"/>
      <c r="BI114" s="118"/>
      <c r="BJ114" s="118"/>
      <c r="BK114" s="118"/>
      <c r="BL114" s="118"/>
      <c r="BM114" s="118"/>
      <c r="BN114" s="118"/>
      <c r="BO114" s="118"/>
      <c r="BP114" s="118"/>
      <c r="BQ114" s="118"/>
      <c r="BR114" s="118"/>
      <c r="BS114" s="118"/>
      <c r="BT114" s="118"/>
      <c r="BU114" s="118"/>
      <c r="BV114" s="118"/>
      <c r="BW114" s="118"/>
      <c r="BX114" s="118"/>
      <c r="BY114" s="118"/>
      <c r="BZ114" s="118"/>
      <c r="CA114" s="118"/>
      <c r="CB114" s="118"/>
    </row>
    <row r="115" spans="1:80">
      <c r="A115" s="35"/>
      <c r="B115" s="35"/>
      <c r="C115" s="35"/>
      <c r="D115" s="35"/>
      <c r="E115" s="35"/>
      <c r="F115" s="35"/>
      <c r="G115" s="35"/>
      <c r="H115" s="34"/>
      <c r="I115" s="118"/>
      <c r="J115" s="118"/>
      <c r="K115" s="118"/>
      <c r="L115" s="118"/>
      <c r="M115" s="118"/>
      <c r="N115" s="35"/>
      <c r="O115" s="118"/>
      <c r="P115" s="118"/>
      <c r="Q115" s="118"/>
      <c r="R115" s="118"/>
      <c r="S115" s="118"/>
      <c r="T115" s="118"/>
      <c r="U115" s="118"/>
      <c r="V115" s="118"/>
      <c r="X115" s="118"/>
      <c r="Y115" s="118"/>
      <c r="Z115" s="118"/>
      <c r="AA115" s="118"/>
      <c r="AB115" s="118"/>
      <c r="AC115" s="118"/>
      <c r="AD115" s="118"/>
      <c r="AE115" s="118"/>
      <c r="AF115" s="118"/>
      <c r="AG115" s="118"/>
      <c r="AH115" s="118"/>
      <c r="AI115" s="118"/>
      <c r="AJ115" s="118"/>
      <c r="AK115" s="118"/>
      <c r="AL115" s="118"/>
      <c r="AM115" s="118"/>
      <c r="AN115" s="118"/>
      <c r="AO115" s="118"/>
      <c r="AP115" s="118"/>
      <c r="AQ115" s="118"/>
      <c r="AR115" s="118"/>
      <c r="AS115" s="118"/>
      <c r="AT115" s="118"/>
      <c r="AU115" s="118"/>
      <c r="AV115" s="118"/>
      <c r="AW115" s="118"/>
      <c r="AX115" s="118"/>
      <c r="AY115" s="118"/>
      <c r="AZ115" s="118"/>
      <c r="BA115" s="118"/>
      <c r="BB115" s="118"/>
      <c r="BC115" s="118"/>
      <c r="BD115" s="118"/>
      <c r="BE115" s="118"/>
      <c r="BF115" s="118"/>
      <c r="BG115" s="118"/>
      <c r="BH115" s="118"/>
      <c r="BI115" s="118"/>
      <c r="BJ115" s="118"/>
      <c r="BK115" s="118"/>
      <c r="BL115" s="118"/>
      <c r="BM115" s="118"/>
      <c r="BN115" s="118"/>
      <c r="BO115" s="118"/>
      <c r="BP115" s="118"/>
      <c r="BQ115" s="118"/>
      <c r="BR115" s="118"/>
      <c r="BS115" s="118"/>
      <c r="BT115" s="118"/>
      <c r="BU115" s="118"/>
      <c r="BV115" s="118"/>
      <c r="BW115" s="118"/>
      <c r="BX115" s="118"/>
      <c r="BY115" s="118"/>
      <c r="BZ115" s="118"/>
      <c r="CA115" s="118"/>
      <c r="CB115" s="118"/>
    </row>
    <row r="116" spans="1:80">
      <c r="A116" s="35"/>
      <c r="B116" s="35"/>
      <c r="C116" s="35"/>
      <c r="D116" s="35"/>
      <c r="E116" s="35"/>
      <c r="F116" s="35"/>
      <c r="G116" s="35"/>
      <c r="H116" s="34"/>
      <c r="I116" s="118"/>
      <c r="J116" s="118"/>
      <c r="K116" s="118"/>
      <c r="L116" s="118"/>
      <c r="M116" s="118"/>
      <c r="N116" s="35"/>
      <c r="O116" s="118"/>
      <c r="P116" s="118"/>
      <c r="Q116" s="118"/>
      <c r="R116" s="118"/>
      <c r="S116" s="118"/>
      <c r="T116" s="118"/>
      <c r="U116" s="118"/>
      <c r="V116" s="118"/>
      <c r="X116" s="118"/>
      <c r="Y116" s="118"/>
      <c r="Z116" s="118"/>
      <c r="AA116" s="118"/>
      <c r="AB116" s="118"/>
      <c r="AC116" s="118"/>
      <c r="AD116" s="118"/>
      <c r="AE116" s="118"/>
      <c r="AF116" s="118"/>
      <c r="AG116" s="118"/>
      <c r="AH116" s="118"/>
      <c r="AI116" s="118"/>
      <c r="AJ116" s="118"/>
      <c r="AK116" s="118"/>
      <c r="AL116" s="118"/>
      <c r="AM116" s="118"/>
      <c r="AN116" s="118"/>
      <c r="AO116" s="118"/>
      <c r="AP116" s="118"/>
      <c r="AQ116" s="118"/>
      <c r="AR116" s="118"/>
      <c r="AS116" s="118"/>
      <c r="AT116" s="118"/>
      <c r="AU116" s="118"/>
      <c r="AV116" s="118"/>
      <c r="AW116" s="118"/>
      <c r="AX116" s="118"/>
      <c r="AY116" s="118"/>
      <c r="AZ116" s="118"/>
      <c r="BA116" s="118"/>
      <c r="BB116" s="118"/>
      <c r="BC116" s="118"/>
      <c r="BD116" s="118"/>
      <c r="BE116" s="118"/>
      <c r="BF116" s="118"/>
      <c r="BG116" s="118"/>
      <c r="BH116" s="118"/>
      <c r="BI116" s="118"/>
      <c r="BJ116" s="118"/>
      <c r="BK116" s="118"/>
      <c r="BL116" s="118"/>
      <c r="BM116" s="118"/>
      <c r="BN116" s="118"/>
      <c r="BO116" s="118"/>
      <c r="BP116" s="118"/>
      <c r="BQ116" s="118"/>
      <c r="BR116" s="118"/>
      <c r="BS116" s="118"/>
      <c r="BT116" s="118"/>
      <c r="BU116" s="118"/>
      <c r="BV116" s="118"/>
      <c r="BW116" s="118"/>
      <c r="BX116" s="118"/>
      <c r="BY116" s="118"/>
      <c r="BZ116" s="118"/>
      <c r="CA116" s="118"/>
      <c r="CB116" s="118"/>
    </row>
    <row r="117" spans="1:80">
      <c r="A117" s="35"/>
      <c r="B117" s="35"/>
      <c r="C117" s="35"/>
      <c r="D117" s="35"/>
      <c r="E117" s="35"/>
      <c r="F117" s="35"/>
      <c r="G117" s="35"/>
      <c r="H117" s="34"/>
      <c r="I117" s="118"/>
      <c r="J117" s="118"/>
      <c r="K117" s="118"/>
      <c r="L117" s="118"/>
      <c r="M117" s="118"/>
      <c r="N117" s="35"/>
      <c r="O117" s="118"/>
      <c r="P117" s="118"/>
      <c r="Q117" s="118"/>
      <c r="R117" s="118"/>
      <c r="S117" s="118"/>
      <c r="T117" s="118"/>
      <c r="U117" s="118"/>
      <c r="V117" s="118"/>
      <c r="X117" s="118"/>
      <c r="Y117" s="118"/>
      <c r="Z117" s="118"/>
      <c r="AA117" s="118"/>
      <c r="AB117" s="118"/>
      <c r="AC117" s="118"/>
      <c r="AD117" s="118"/>
      <c r="AE117" s="118"/>
      <c r="AF117" s="118"/>
      <c r="AG117" s="118"/>
      <c r="AH117" s="118"/>
      <c r="AI117" s="118"/>
      <c r="AJ117" s="118"/>
      <c r="AK117" s="118"/>
      <c r="AL117" s="118"/>
      <c r="AM117" s="118"/>
      <c r="AN117" s="118"/>
      <c r="AO117" s="118"/>
      <c r="AP117" s="118"/>
      <c r="AQ117" s="118"/>
      <c r="AR117" s="118"/>
      <c r="AS117" s="118"/>
      <c r="AT117" s="118"/>
      <c r="AU117" s="118"/>
      <c r="AV117" s="118"/>
      <c r="AW117" s="118"/>
      <c r="AX117" s="118"/>
      <c r="AY117" s="118"/>
      <c r="AZ117" s="118"/>
      <c r="BA117" s="118"/>
      <c r="BB117" s="118"/>
      <c r="BC117" s="118"/>
      <c r="BD117" s="118"/>
      <c r="BE117" s="118"/>
      <c r="BF117" s="118"/>
      <c r="BG117" s="118"/>
      <c r="BH117" s="118"/>
      <c r="BI117" s="118"/>
      <c r="BJ117" s="118"/>
      <c r="BK117" s="118"/>
      <c r="BL117" s="118"/>
      <c r="BM117" s="118"/>
      <c r="BN117" s="118"/>
      <c r="BO117" s="118"/>
      <c r="BP117" s="118"/>
      <c r="BQ117" s="118"/>
      <c r="BR117" s="118"/>
      <c r="BS117" s="118"/>
      <c r="BT117" s="118"/>
      <c r="BU117" s="118"/>
      <c r="BV117" s="118"/>
      <c r="BW117" s="118"/>
      <c r="BX117" s="118"/>
      <c r="BY117" s="118"/>
      <c r="BZ117" s="118"/>
      <c r="CA117" s="118"/>
      <c r="CB117" s="118"/>
    </row>
    <row r="118" spans="1:80">
      <c r="A118" s="35"/>
      <c r="B118" s="35"/>
      <c r="C118" s="35"/>
      <c r="D118" s="35"/>
      <c r="E118" s="35"/>
      <c r="F118" s="35"/>
      <c r="G118" s="35"/>
      <c r="H118" s="34"/>
      <c r="I118" s="118"/>
      <c r="J118" s="118"/>
      <c r="K118" s="118"/>
      <c r="L118" s="118"/>
      <c r="M118" s="118"/>
      <c r="N118" s="35"/>
      <c r="O118" s="118"/>
      <c r="P118" s="118"/>
      <c r="Q118" s="118"/>
      <c r="R118" s="118"/>
      <c r="S118" s="118"/>
      <c r="T118" s="118"/>
      <c r="U118" s="118"/>
      <c r="V118" s="118"/>
      <c r="X118" s="118"/>
      <c r="Y118" s="118"/>
      <c r="Z118" s="118"/>
      <c r="AA118" s="118"/>
      <c r="AB118" s="118"/>
      <c r="AC118" s="118"/>
      <c r="AD118" s="118"/>
      <c r="AE118" s="118"/>
      <c r="AF118" s="118"/>
      <c r="AG118" s="118"/>
      <c r="AH118" s="118"/>
      <c r="AI118" s="118"/>
      <c r="AJ118" s="118"/>
      <c r="AK118" s="118"/>
      <c r="AL118" s="118"/>
      <c r="AM118" s="118"/>
      <c r="AN118" s="118"/>
      <c r="AO118" s="118"/>
      <c r="AP118" s="118"/>
      <c r="AQ118" s="118"/>
      <c r="AR118" s="118"/>
      <c r="AS118" s="118"/>
      <c r="AT118" s="118"/>
      <c r="AU118" s="118"/>
      <c r="AV118" s="118"/>
      <c r="AW118" s="118"/>
      <c r="AX118" s="118"/>
      <c r="AY118" s="118"/>
      <c r="AZ118" s="118"/>
      <c r="BA118" s="118"/>
      <c r="BB118" s="118"/>
      <c r="BC118" s="118"/>
      <c r="BD118" s="118"/>
      <c r="BE118" s="118"/>
      <c r="BF118" s="118"/>
      <c r="BG118" s="118"/>
      <c r="BH118" s="118"/>
      <c r="BI118" s="118"/>
      <c r="BJ118" s="118"/>
      <c r="BK118" s="118"/>
      <c r="BL118" s="118"/>
      <c r="BM118" s="118"/>
      <c r="BN118" s="118"/>
      <c r="BO118" s="118"/>
      <c r="BP118" s="118"/>
      <c r="BQ118" s="118"/>
      <c r="BR118" s="118"/>
      <c r="BS118" s="118"/>
      <c r="BT118" s="118"/>
      <c r="BU118" s="118"/>
      <c r="BV118" s="118"/>
      <c r="BW118" s="118"/>
      <c r="BX118" s="118"/>
      <c r="BY118" s="118"/>
      <c r="BZ118" s="118"/>
      <c r="CA118" s="118"/>
      <c r="CB118" s="118"/>
    </row>
    <row r="119" spans="1:80">
      <c r="A119" s="35"/>
      <c r="B119" s="35"/>
      <c r="C119" s="35"/>
      <c r="D119" s="35"/>
      <c r="E119" s="35"/>
      <c r="F119" s="35"/>
      <c r="G119" s="35"/>
      <c r="H119" s="34"/>
      <c r="I119" s="118"/>
      <c r="J119" s="118"/>
      <c r="K119" s="118"/>
      <c r="L119" s="118"/>
      <c r="M119" s="118"/>
      <c r="N119" s="35"/>
      <c r="O119" s="118"/>
      <c r="P119" s="118"/>
      <c r="Q119" s="118"/>
      <c r="R119" s="118"/>
      <c r="S119" s="118"/>
      <c r="T119" s="118"/>
      <c r="U119" s="118"/>
      <c r="V119" s="118"/>
      <c r="X119" s="118"/>
      <c r="Y119" s="118"/>
      <c r="Z119" s="118"/>
      <c r="AA119" s="118"/>
      <c r="AB119" s="118"/>
      <c r="AC119" s="118"/>
      <c r="AD119" s="118"/>
      <c r="AE119" s="118"/>
      <c r="AF119" s="118"/>
      <c r="AG119" s="118"/>
      <c r="AH119" s="118"/>
      <c r="AI119" s="118"/>
      <c r="AJ119" s="118"/>
      <c r="AK119" s="118"/>
      <c r="AL119" s="118"/>
      <c r="AM119" s="118"/>
      <c r="AN119" s="118"/>
      <c r="AO119" s="118"/>
      <c r="AP119" s="118"/>
      <c r="AQ119" s="118"/>
      <c r="AR119" s="118"/>
      <c r="AS119" s="118"/>
      <c r="AT119" s="118"/>
      <c r="AU119" s="118"/>
      <c r="AV119" s="118"/>
      <c r="AW119" s="118"/>
      <c r="AX119" s="118"/>
      <c r="AY119" s="118"/>
      <c r="AZ119" s="118"/>
      <c r="BA119" s="118"/>
      <c r="BB119" s="118"/>
      <c r="BC119" s="118"/>
      <c r="BD119" s="118"/>
      <c r="BE119" s="118"/>
      <c r="BF119" s="118"/>
      <c r="BG119" s="118"/>
      <c r="BH119" s="118"/>
      <c r="BI119" s="118"/>
      <c r="BJ119" s="118"/>
      <c r="BK119" s="118"/>
      <c r="BL119" s="118"/>
      <c r="BM119" s="118"/>
      <c r="BN119" s="118"/>
      <c r="BO119" s="118"/>
      <c r="BP119" s="118"/>
      <c r="BQ119" s="118"/>
      <c r="BR119" s="118"/>
      <c r="BS119" s="118"/>
      <c r="BT119" s="118"/>
      <c r="BU119" s="118"/>
      <c r="BV119" s="118"/>
      <c r="BW119" s="118"/>
      <c r="BX119" s="118"/>
      <c r="BY119" s="118"/>
      <c r="BZ119" s="118"/>
      <c r="CA119" s="118"/>
      <c r="CB119" s="118"/>
    </row>
    <row r="120" spans="1:80">
      <c r="A120" s="35"/>
      <c r="B120" s="35"/>
      <c r="C120" s="35"/>
      <c r="D120" s="35"/>
      <c r="E120" s="35"/>
      <c r="F120" s="35"/>
      <c r="G120" s="35"/>
      <c r="H120" s="34"/>
      <c r="I120" s="118"/>
      <c r="J120" s="118"/>
      <c r="K120" s="118"/>
      <c r="L120" s="118"/>
      <c r="M120" s="118"/>
      <c r="N120" s="35"/>
      <c r="O120" s="118"/>
      <c r="P120" s="118"/>
      <c r="Q120" s="118"/>
      <c r="R120" s="118"/>
      <c r="S120" s="118"/>
      <c r="T120" s="118"/>
      <c r="U120" s="118"/>
      <c r="V120" s="118"/>
      <c r="X120" s="118"/>
      <c r="Y120" s="118"/>
      <c r="Z120" s="118"/>
      <c r="AA120" s="118"/>
      <c r="AB120" s="118"/>
      <c r="AC120" s="118"/>
      <c r="AD120" s="118"/>
      <c r="AE120" s="118"/>
      <c r="AF120" s="118"/>
      <c r="AG120" s="118"/>
      <c r="AH120" s="118"/>
      <c r="AI120" s="118"/>
      <c r="AJ120" s="118"/>
      <c r="AK120" s="118"/>
      <c r="AL120" s="118"/>
      <c r="AM120" s="118"/>
      <c r="AN120" s="118"/>
      <c r="AO120" s="118"/>
      <c r="AP120" s="118"/>
      <c r="AQ120" s="118"/>
      <c r="AR120" s="118"/>
      <c r="AS120" s="118"/>
      <c r="AT120" s="118"/>
      <c r="AU120" s="118"/>
      <c r="AV120" s="118"/>
      <c r="AW120" s="118"/>
      <c r="AX120" s="118"/>
      <c r="AY120" s="118"/>
      <c r="AZ120" s="118"/>
      <c r="BA120" s="118"/>
      <c r="BB120" s="118"/>
      <c r="BC120" s="118"/>
      <c r="BD120" s="118"/>
      <c r="BE120" s="118"/>
      <c r="BF120" s="118"/>
      <c r="BG120" s="118"/>
      <c r="BH120" s="118"/>
      <c r="BI120" s="118"/>
      <c r="BJ120" s="118"/>
      <c r="BK120" s="118"/>
      <c r="BL120" s="118"/>
      <c r="BM120" s="118"/>
      <c r="BN120" s="118"/>
      <c r="BO120" s="118"/>
      <c r="BP120" s="118"/>
      <c r="BQ120" s="118"/>
      <c r="BR120" s="118"/>
      <c r="BS120" s="118"/>
      <c r="BT120" s="118"/>
      <c r="BU120" s="118"/>
      <c r="BV120" s="118"/>
      <c r="BW120" s="118"/>
      <c r="BX120" s="118"/>
      <c r="BY120" s="118"/>
      <c r="BZ120" s="118"/>
      <c r="CA120" s="118"/>
      <c r="CB120" s="118"/>
    </row>
    <row r="121" spans="1:80">
      <c r="A121" s="35"/>
      <c r="B121" s="35"/>
      <c r="C121" s="35"/>
      <c r="D121" s="35"/>
      <c r="E121" s="35"/>
      <c r="F121" s="35"/>
      <c r="G121" s="35"/>
      <c r="H121" s="34"/>
      <c r="I121" s="118"/>
      <c r="J121" s="118"/>
      <c r="K121" s="118"/>
      <c r="L121" s="118"/>
      <c r="M121" s="118"/>
      <c r="N121" s="35"/>
      <c r="O121" s="118"/>
      <c r="P121" s="118"/>
      <c r="Q121" s="118"/>
      <c r="R121" s="118"/>
      <c r="S121" s="118"/>
      <c r="T121" s="118"/>
      <c r="U121" s="118"/>
      <c r="V121" s="118"/>
      <c r="W121" s="34"/>
      <c r="X121" s="118"/>
      <c r="Y121" s="118"/>
      <c r="Z121" s="118"/>
      <c r="AA121" s="118"/>
      <c r="AB121" s="118"/>
      <c r="AC121" s="118"/>
      <c r="AD121" s="118"/>
      <c r="AE121" s="118"/>
      <c r="AF121" s="118"/>
      <c r="AG121" s="118"/>
      <c r="AH121" s="118"/>
      <c r="AI121" s="118"/>
      <c r="AJ121" s="118"/>
      <c r="AK121" s="118"/>
      <c r="AL121" s="118"/>
      <c r="AM121" s="118"/>
      <c r="AN121" s="118"/>
      <c r="AO121" s="118"/>
      <c r="AP121" s="118"/>
      <c r="AQ121" s="118"/>
      <c r="AR121" s="118"/>
      <c r="AS121" s="118"/>
      <c r="AT121" s="118"/>
      <c r="AU121" s="118"/>
      <c r="AV121" s="118"/>
      <c r="AW121" s="118"/>
      <c r="AX121" s="118"/>
      <c r="AY121" s="118"/>
      <c r="AZ121" s="118"/>
      <c r="BA121" s="118"/>
      <c r="BB121" s="118"/>
      <c r="BC121" s="118"/>
      <c r="BD121" s="118"/>
      <c r="BE121" s="118"/>
      <c r="BF121" s="118"/>
      <c r="BG121" s="118"/>
      <c r="BH121" s="118"/>
      <c r="BI121" s="118"/>
      <c r="BJ121" s="118"/>
      <c r="BK121" s="118"/>
      <c r="BL121" s="118"/>
      <c r="BM121" s="118"/>
      <c r="BN121" s="118"/>
      <c r="BO121" s="118"/>
      <c r="BP121" s="118"/>
      <c r="BQ121" s="118"/>
      <c r="BR121" s="118"/>
      <c r="BS121" s="118"/>
      <c r="BT121" s="118"/>
      <c r="BU121" s="118"/>
      <c r="BV121" s="118"/>
      <c r="BW121" s="118"/>
      <c r="BX121" s="118"/>
      <c r="BY121" s="118"/>
      <c r="BZ121" s="118"/>
      <c r="CA121" s="118"/>
      <c r="CB121" s="118"/>
    </row>
    <row r="122" spans="1:80">
      <c r="A122" s="35"/>
      <c r="B122" s="35"/>
      <c r="C122" s="35"/>
      <c r="D122" s="35"/>
      <c r="E122" s="35"/>
      <c r="F122" s="35"/>
      <c r="G122" s="35"/>
      <c r="H122" s="34"/>
      <c r="I122" s="118"/>
      <c r="J122" s="118"/>
      <c r="K122" s="118"/>
      <c r="L122" s="118"/>
      <c r="M122" s="118"/>
      <c r="N122" s="35"/>
      <c r="O122" s="118"/>
      <c r="P122" s="118"/>
      <c r="Q122" s="118"/>
      <c r="R122" s="118"/>
      <c r="S122" s="118"/>
      <c r="T122" s="118"/>
      <c r="U122" s="118"/>
      <c r="V122" s="118"/>
      <c r="W122" s="34"/>
      <c r="X122" s="118"/>
      <c r="Y122" s="118"/>
      <c r="Z122" s="118"/>
      <c r="AA122" s="118"/>
      <c r="AB122" s="118"/>
      <c r="AC122" s="118"/>
      <c r="AD122" s="118"/>
      <c r="AE122" s="118"/>
      <c r="AF122" s="118"/>
      <c r="AG122" s="118"/>
      <c r="AH122" s="118"/>
      <c r="AI122" s="118"/>
      <c r="AJ122" s="118"/>
      <c r="AK122" s="118"/>
      <c r="AL122" s="118"/>
      <c r="AM122" s="118"/>
      <c r="AN122" s="118"/>
      <c r="AO122" s="118"/>
      <c r="AP122" s="118"/>
      <c r="AQ122" s="118"/>
      <c r="AR122" s="118"/>
      <c r="AS122" s="118"/>
      <c r="AT122" s="118"/>
      <c r="AU122" s="118"/>
      <c r="AV122" s="118"/>
      <c r="AW122" s="118"/>
      <c r="AX122" s="118"/>
      <c r="AY122" s="118"/>
      <c r="AZ122" s="118"/>
      <c r="BA122" s="118"/>
      <c r="BB122" s="118"/>
      <c r="BC122" s="118"/>
      <c r="BD122" s="118"/>
      <c r="BE122" s="118"/>
      <c r="BF122" s="118"/>
      <c r="BG122" s="118"/>
      <c r="BH122" s="118"/>
      <c r="BI122" s="118"/>
      <c r="BJ122" s="118"/>
      <c r="BK122" s="118"/>
      <c r="BL122" s="118"/>
      <c r="BM122" s="118"/>
      <c r="BN122" s="118"/>
      <c r="BO122" s="118"/>
      <c r="BP122" s="118"/>
      <c r="BQ122" s="118"/>
      <c r="BR122" s="118"/>
      <c r="BS122" s="118"/>
      <c r="BT122" s="118"/>
      <c r="BU122" s="118"/>
      <c r="BV122" s="118"/>
      <c r="BW122" s="118"/>
      <c r="BX122" s="118"/>
      <c r="BY122" s="118"/>
      <c r="BZ122" s="118"/>
      <c r="CA122" s="118"/>
      <c r="CB122" s="118"/>
    </row>
    <row r="123" spans="1:80">
      <c r="A123" s="35"/>
      <c r="B123" s="35"/>
      <c r="C123" s="35"/>
      <c r="D123" s="35"/>
      <c r="E123" s="35"/>
      <c r="F123" s="35"/>
      <c r="G123" s="35"/>
      <c r="H123" s="34"/>
      <c r="I123" s="118"/>
      <c r="J123" s="118"/>
      <c r="K123" s="118"/>
      <c r="L123" s="118"/>
      <c r="M123" s="118"/>
      <c r="N123" s="35"/>
      <c r="O123" s="118"/>
      <c r="P123" s="118"/>
      <c r="Q123" s="118"/>
      <c r="R123" s="118"/>
      <c r="S123" s="118"/>
      <c r="T123" s="118"/>
      <c r="U123" s="118"/>
      <c r="V123" s="118"/>
      <c r="W123" s="34"/>
      <c r="X123" s="118"/>
      <c r="Y123" s="118"/>
      <c r="Z123" s="118"/>
      <c r="AA123" s="118"/>
      <c r="AB123" s="118"/>
      <c r="AC123" s="118"/>
      <c r="AD123" s="118"/>
      <c r="AE123" s="118"/>
      <c r="AF123" s="118"/>
      <c r="AG123" s="118"/>
      <c r="AH123" s="118"/>
      <c r="AI123" s="118"/>
      <c r="AJ123" s="118"/>
      <c r="AK123" s="118"/>
      <c r="AL123" s="118"/>
      <c r="AM123" s="118"/>
      <c r="AN123" s="118"/>
      <c r="AO123" s="118"/>
      <c r="AP123" s="118"/>
      <c r="AQ123" s="118"/>
      <c r="AR123" s="118"/>
      <c r="AS123" s="118"/>
      <c r="AT123" s="118"/>
      <c r="AU123" s="118"/>
      <c r="AV123" s="118"/>
      <c r="AW123" s="118"/>
      <c r="AX123" s="118"/>
      <c r="AY123" s="118"/>
      <c r="AZ123" s="118"/>
      <c r="BA123" s="118"/>
      <c r="BB123" s="118"/>
      <c r="BC123" s="118"/>
      <c r="BD123" s="118"/>
      <c r="BE123" s="118"/>
      <c r="BF123" s="118"/>
      <c r="BG123" s="118"/>
      <c r="BH123" s="118"/>
      <c r="BI123" s="118"/>
      <c r="BJ123" s="118"/>
      <c r="BK123" s="118"/>
      <c r="BL123" s="118"/>
      <c r="BM123" s="118"/>
      <c r="BN123" s="118"/>
      <c r="BO123" s="118"/>
      <c r="BP123" s="118"/>
      <c r="BQ123" s="118"/>
      <c r="BR123" s="118"/>
      <c r="BS123" s="118"/>
      <c r="BT123" s="118"/>
      <c r="BU123" s="118"/>
      <c r="BV123" s="118"/>
      <c r="BW123" s="118"/>
      <c r="BX123" s="118"/>
      <c r="BY123" s="118"/>
      <c r="BZ123" s="118"/>
      <c r="CA123" s="118"/>
      <c r="CB123" s="118"/>
    </row>
    <row r="124" spans="1:80">
      <c r="A124" s="35"/>
      <c r="B124" s="35"/>
      <c r="C124" s="35"/>
      <c r="D124" s="35"/>
      <c r="E124" s="35"/>
      <c r="F124" s="35"/>
      <c r="G124" s="35"/>
      <c r="H124" s="34"/>
      <c r="I124" s="118"/>
      <c r="J124" s="118"/>
      <c r="K124" s="118"/>
      <c r="L124" s="118"/>
      <c r="M124" s="118"/>
      <c r="N124" s="35"/>
      <c r="O124" s="118"/>
      <c r="P124" s="118"/>
      <c r="Q124" s="118"/>
      <c r="R124" s="118"/>
      <c r="S124" s="118"/>
      <c r="T124" s="118"/>
      <c r="U124" s="118"/>
      <c r="V124" s="118"/>
      <c r="W124" s="34"/>
      <c r="X124" s="118"/>
      <c r="Y124" s="118"/>
      <c r="Z124" s="118"/>
      <c r="AA124" s="118"/>
      <c r="AB124" s="118"/>
      <c r="AC124" s="118"/>
      <c r="AD124" s="118"/>
      <c r="AE124" s="118"/>
      <c r="AF124" s="118"/>
      <c r="AG124" s="118"/>
      <c r="AH124" s="118"/>
      <c r="AI124" s="118"/>
      <c r="AJ124" s="118"/>
      <c r="AK124" s="118"/>
      <c r="AL124" s="118"/>
      <c r="AM124" s="118"/>
      <c r="AN124" s="118"/>
      <c r="AO124" s="118"/>
      <c r="AP124" s="118"/>
      <c r="AQ124" s="118"/>
      <c r="AR124" s="118"/>
      <c r="AS124" s="118"/>
      <c r="AT124" s="118"/>
      <c r="AU124" s="118"/>
      <c r="AV124" s="118"/>
      <c r="AW124" s="118"/>
      <c r="AX124" s="118"/>
      <c r="AY124" s="118"/>
      <c r="AZ124" s="118"/>
      <c r="BA124" s="118"/>
      <c r="BB124" s="118"/>
      <c r="BC124" s="118"/>
      <c r="BD124" s="118"/>
      <c r="BE124" s="118"/>
      <c r="BF124" s="118"/>
      <c r="BG124" s="118"/>
      <c r="BH124" s="118"/>
      <c r="BI124" s="118"/>
      <c r="BJ124" s="118"/>
      <c r="BK124" s="118"/>
      <c r="BL124" s="118"/>
      <c r="BM124" s="118"/>
      <c r="BN124" s="118"/>
      <c r="BO124" s="118"/>
      <c r="BP124" s="118"/>
      <c r="BQ124" s="118"/>
      <c r="BR124" s="118"/>
      <c r="BS124" s="118"/>
      <c r="BT124" s="118"/>
      <c r="BU124" s="118"/>
      <c r="BV124" s="118"/>
      <c r="BW124" s="118"/>
      <c r="BX124" s="118"/>
      <c r="BY124" s="118"/>
      <c r="BZ124" s="118"/>
      <c r="CA124" s="118"/>
      <c r="CB124" s="118"/>
    </row>
    <row r="125" spans="1:80">
      <c r="A125" s="35"/>
      <c r="B125" s="35"/>
      <c r="C125" s="35"/>
      <c r="D125" s="35"/>
      <c r="E125" s="35"/>
      <c r="F125" s="35"/>
      <c r="G125" s="35"/>
      <c r="H125" s="34"/>
      <c r="I125" s="118"/>
      <c r="J125" s="118"/>
      <c r="K125" s="118"/>
      <c r="L125" s="118"/>
      <c r="M125" s="118"/>
      <c r="N125" s="35"/>
      <c r="O125" s="118"/>
      <c r="P125" s="118"/>
      <c r="Q125" s="118"/>
      <c r="R125" s="118"/>
      <c r="S125" s="118"/>
      <c r="T125" s="118"/>
      <c r="U125" s="118"/>
      <c r="V125" s="118"/>
      <c r="W125" s="34"/>
      <c r="X125" s="118"/>
      <c r="Y125" s="118"/>
      <c r="Z125" s="118"/>
      <c r="AA125" s="118"/>
      <c r="AB125" s="118"/>
      <c r="AC125" s="118"/>
      <c r="AD125" s="118"/>
      <c r="AE125" s="118"/>
      <c r="AF125" s="118"/>
      <c r="AG125" s="118"/>
      <c r="AH125" s="118"/>
      <c r="AI125" s="118"/>
      <c r="AJ125" s="118"/>
      <c r="AK125" s="118"/>
      <c r="AL125" s="118"/>
      <c r="AM125" s="118"/>
      <c r="AN125" s="118"/>
      <c r="AO125" s="118"/>
      <c r="AP125" s="118"/>
      <c r="AQ125" s="118"/>
      <c r="AR125" s="118"/>
      <c r="AS125" s="118"/>
      <c r="AT125" s="118"/>
      <c r="AU125" s="118"/>
      <c r="AV125" s="118"/>
      <c r="AW125" s="118"/>
      <c r="AX125" s="118"/>
      <c r="AY125" s="118"/>
      <c r="AZ125" s="118"/>
      <c r="BA125" s="118"/>
      <c r="BB125" s="118"/>
      <c r="BC125" s="118"/>
      <c r="BD125" s="118"/>
      <c r="BE125" s="118"/>
      <c r="BF125" s="118"/>
      <c r="BG125" s="118"/>
      <c r="BH125" s="118"/>
      <c r="BI125" s="118"/>
      <c r="BJ125" s="118"/>
      <c r="BK125" s="118"/>
      <c r="BL125" s="118"/>
      <c r="BM125" s="118"/>
      <c r="BN125" s="118"/>
      <c r="BO125" s="118"/>
      <c r="BP125" s="118"/>
      <c r="BQ125" s="118"/>
      <c r="BR125" s="118"/>
      <c r="BS125" s="118"/>
      <c r="BT125" s="118"/>
      <c r="BU125" s="118"/>
      <c r="BV125" s="118"/>
      <c r="BW125" s="118"/>
      <c r="BX125" s="118"/>
      <c r="BY125" s="118"/>
      <c r="BZ125" s="118"/>
      <c r="CA125" s="118"/>
      <c r="CB125" s="118"/>
    </row>
    <row r="126" spans="1:80">
      <c r="A126" s="35"/>
      <c r="B126" s="35"/>
      <c r="C126" s="35"/>
      <c r="D126" s="35"/>
      <c r="E126" s="35"/>
      <c r="F126" s="35"/>
      <c r="G126" s="35"/>
      <c r="H126" s="34"/>
      <c r="I126" s="118"/>
      <c r="J126" s="118"/>
      <c r="K126" s="118"/>
      <c r="L126" s="118"/>
      <c r="M126" s="118"/>
      <c r="N126" s="35"/>
      <c r="O126" s="118"/>
      <c r="P126" s="118"/>
      <c r="Q126" s="118"/>
      <c r="R126" s="118"/>
      <c r="S126" s="118"/>
      <c r="T126" s="118"/>
      <c r="U126" s="118"/>
      <c r="V126" s="118"/>
      <c r="W126" s="34"/>
      <c r="X126" s="118"/>
      <c r="Y126" s="118"/>
      <c r="Z126" s="118"/>
      <c r="AA126" s="118"/>
      <c r="AB126" s="118"/>
      <c r="AC126" s="118"/>
      <c r="AD126" s="118"/>
      <c r="AE126" s="118"/>
      <c r="AF126" s="118"/>
      <c r="AG126" s="118"/>
      <c r="AH126" s="118"/>
      <c r="AI126" s="118"/>
      <c r="AJ126" s="118"/>
      <c r="AK126" s="118"/>
      <c r="AL126" s="118"/>
      <c r="AM126" s="118"/>
      <c r="AN126" s="118"/>
      <c r="AO126" s="118"/>
      <c r="AP126" s="118"/>
      <c r="AQ126" s="118"/>
      <c r="AR126" s="118"/>
      <c r="AS126" s="118"/>
      <c r="AT126" s="118"/>
      <c r="AU126" s="118"/>
      <c r="AV126" s="118"/>
      <c r="AW126" s="118"/>
      <c r="AX126" s="118"/>
      <c r="AY126" s="118"/>
      <c r="AZ126" s="118"/>
      <c r="BA126" s="118"/>
      <c r="BB126" s="118"/>
      <c r="BC126" s="118"/>
      <c r="BD126" s="118"/>
      <c r="BE126" s="118"/>
      <c r="BF126" s="118"/>
      <c r="BG126" s="118"/>
      <c r="BH126" s="118"/>
      <c r="BI126" s="118"/>
      <c r="BJ126" s="118"/>
      <c r="BK126" s="118"/>
      <c r="BL126" s="118"/>
      <c r="BM126" s="118"/>
      <c r="BN126" s="118"/>
      <c r="BO126" s="118"/>
      <c r="BP126" s="118"/>
      <c r="BQ126" s="118"/>
      <c r="BR126" s="118"/>
      <c r="BS126" s="118"/>
      <c r="BT126" s="118"/>
      <c r="BU126" s="118"/>
      <c r="BV126" s="118"/>
      <c r="BW126" s="118"/>
      <c r="BX126" s="118"/>
      <c r="BY126" s="118"/>
      <c r="BZ126" s="118"/>
      <c r="CA126" s="118"/>
      <c r="CB126" s="118"/>
    </row>
    <row r="127" spans="1:80">
      <c r="A127" s="35"/>
      <c r="B127" s="35"/>
      <c r="C127" s="35"/>
      <c r="D127" s="35"/>
      <c r="E127" s="35"/>
      <c r="F127" s="35"/>
      <c r="G127" s="35"/>
      <c r="H127" s="34"/>
      <c r="I127" s="118"/>
      <c r="J127" s="118"/>
      <c r="K127" s="118"/>
      <c r="L127" s="118"/>
      <c r="M127" s="118"/>
      <c r="N127" s="35"/>
      <c r="O127" s="118"/>
      <c r="P127" s="118"/>
      <c r="Q127" s="118"/>
      <c r="R127" s="118"/>
      <c r="S127" s="118"/>
      <c r="T127" s="118"/>
      <c r="U127" s="118"/>
      <c r="V127" s="118"/>
      <c r="W127" s="34"/>
      <c r="X127" s="118"/>
      <c r="Y127" s="118"/>
      <c r="Z127" s="118"/>
      <c r="AA127" s="118"/>
      <c r="AB127" s="118"/>
      <c r="AC127" s="118"/>
      <c r="AD127" s="118"/>
      <c r="AE127" s="118"/>
      <c r="AF127" s="118"/>
      <c r="AG127" s="118"/>
      <c r="AH127" s="118"/>
      <c r="AI127" s="118"/>
      <c r="AJ127" s="118"/>
      <c r="AK127" s="118"/>
      <c r="AL127" s="118"/>
      <c r="AM127" s="118"/>
      <c r="AN127" s="118"/>
      <c r="AO127" s="118"/>
      <c r="AP127" s="118"/>
      <c r="AQ127" s="118"/>
      <c r="AR127" s="118"/>
      <c r="AS127" s="118"/>
      <c r="AT127" s="118"/>
      <c r="AU127" s="118"/>
      <c r="AV127" s="118"/>
      <c r="AW127" s="118"/>
      <c r="AX127" s="118"/>
      <c r="AY127" s="118"/>
      <c r="AZ127" s="118"/>
      <c r="BA127" s="118"/>
      <c r="BB127" s="118"/>
      <c r="BC127" s="118"/>
      <c r="BD127" s="118"/>
      <c r="BE127" s="118"/>
      <c r="BF127" s="118"/>
      <c r="BG127" s="118"/>
      <c r="BH127" s="118"/>
      <c r="BI127" s="118"/>
      <c r="BJ127" s="118"/>
      <c r="BK127" s="118"/>
      <c r="BL127" s="118"/>
      <c r="BM127" s="118"/>
      <c r="BN127" s="118"/>
      <c r="BO127" s="118"/>
      <c r="BP127" s="118"/>
      <c r="BQ127" s="118"/>
      <c r="BR127" s="118"/>
      <c r="BS127" s="118"/>
      <c r="BT127" s="118"/>
      <c r="BU127" s="118"/>
      <c r="BV127" s="118"/>
      <c r="BW127" s="118"/>
      <c r="BX127" s="118"/>
      <c r="BY127" s="118"/>
      <c r="BZ127" s="118"/>
      <c r="CA127" s="118"/>
      <c r="CB127" s="118"/>
    </row>
    <row r="128" spans="1:80">
      <c r="A128" s="35"/>
      <c r="B128" s="35"/>
      <c r="C128" s="35"/>
      <c r="D128" s="35"/>
      <c r="E128" s="35"/>
      <c r="F128" s="35"/>
      <c r="G128" s="35"/>
      <c r="H128" s="34"/>
      <c r="I128" s="118"/>
      <c r="J128" s="118"/>
      <c r="K128" s="118"/>
      <c r="L128" s="118"/>
      <c r="M128" s="118"/>
      <c r="N128" s="35"/>
      <c r="O128" s="118"/>
      <c r="P128" s="118"/>
      <c r="Q128" s="118"/>
      <c r="R128" s="118"/>
      <c r="S128" s="118"/>
      <c r="T128" s="118"/>
      <c r="U128" s="118"/>
      <c r="V128" s="118"/>
      <c r="W128" s="34"/>
      <c r="X128" s="118"/>
      <c r="Y128" s="118"/>
      <c r="Z128" s="118"/>
      <c r="AA128" s="118"/>
      <c r="AB128" s="118"/>
      <c r="AC128" s="118"/>
      <c r="AD128" s="118"/>
      <c r="AE128" s="118"/>
      <c r="AF128" s="118"/>
      <c r="AG128" s="118"/>
      <c r="AH128" s="118"/>
      <c r="AI128" s="118"/>
      <c r="AJ128" s="118"/>
      <c r="AK128" s="118"/>
      <c r="AL128" s="118"/>
      <c r="AM128" s="118"/>
      <c r="AN128" s="118"/>
      <c r="AO128" s="118"/>
      <c r="AP128" s="118"/>
      <c r="AQ128" s="118"/>
      <c r="AR128" s="118"/>
      <c r="AS128" s="118"/>
      <c r="AT128" s="118"/>
      <c r="AU128" s="118"/>
      <c r="AV128" s="118"/>
      <c r="AW128" s="118"/>
      <c r="AX128" s="118"/>
      <c r="AY128" s="118"/>
      <c r="AZ128" s="118"/>
      <c r="BA128" s="118"/>
      <c r="BB128" s="118"/>
      <c r="BC128" s="118"/>
      <c r="BD128" s="118"/>
      <c r="BE128" s="118"/>
      <c r="BF128" s="118"/>
      <c r="BG128" s="118"/>
      <c r="BH128" s="118"/>
      <c r="BI128" s="118"/>
      <c r="BJ128" s="118"/>
      <c r="BK128" s="118"/>
      <c r="BL128" s="118"/>
      <c r="BM128" s="118"/>
      <c r="BN128" s="118"/>
      <c r="BO128" s="118"/>
      <c r="BP128" s="118"/>
      <c r="BQ128" s="118"/>
      <c r="BR128" s="118"/>
      <c r="BS128" s="118"/>
      <c r="BT128" s="118"/>
      <c r="BU128" s="118"/>
      <c r="BV128" s="118"/>
      <c r="BW128" s="118"/>
      <c r="BX128" s="118"/>
      <c r="BY128" s="118"/>
      <c r="BZ128" s="118"/>
      <c r="CA128" s="118"/>
      <c r="CB128" s="118"/>
    </row>
    <row r="129" spans="1:80">
      <c r="A129" s="35"/>
      <c r="B129" s="35"/>
      <c r="C129" s="35"/>
      <c r="D129" s="35"/>
      <c r="E129" s="35"/>
      <c r="F129" s="35"/>
      <c r="G129" s="35"/>
      <c r="H129" s="34"/>
      <c r="I129" s="118"/>
      <c r="J129" s="118"/>
      <c r="K129" s="118"/>
      <c r="L129" s="118"/>
      <c r="M129" s="118"/>
      <c r="N129" s="35"/>
      <c r="O129" s="118"/>
      <c r="P129" s="118"/>
      <c r="Q129" s="118"/>
      <c r="R129" s="118"/>
      <c r="S129" s="118"/>
      <c r="T129" s="118"/>
      <c r="U129" s="118"/>
      <c r="V129" s="118"/>
      <c r="W129" s="34"/>
      <c r="X129" s="118"/>
      <c r="Y129" s="118"/>
      <c r="Z129" s="118"/>
      <c r="AA129" s="118"/>
      <c r="AB129" s="118"/>
      <c r="AC129" s="118"/>
      <c r="AD129" s="118"/>
      <c r="AE129" s="118"/>
      <c r="AF129" s="118"/>
      <c r="AG129" s="118"/>
      <c r="AH129" s="118"/>
      <c r="AI129" s="118"/>
      <c r="AJ129" s="118"/>
      <c r="AK129" s="118"/>
      <c r="AL129" s="118"/>
      <c r="AM129" s="118"/>
      <c r="AN129" s="118"/>
      <c r="AO129" s="118"/>
      <c r="AP129" s="118"/>
      <c r="AQ129" s="118"/>
      <c r="AR129" s="118"/>
      <c r="AS129" s="118"/>
      <c r="AT129" s="118"/>
      <c r="AU129" s="118"/>
      <c r="AV129" s="118"/>
      <c r="AW129" s="118"/>
      <c r="AX129" s="118"/>
      <c r="AY129" s="118"/>
      <c r="AZ129" s="118"/>
      <c r="BA129" s="118"/>
      <c r="BB129" s="118"/>
      <c r="BC129" s="118"/>
      <c r="BD129" s="118"/>
      <c r="BE129" s="118"/>
      <c r="BF129" s="118"/>
      <c r="BG129" s="118"/>
      <c r="BH129" s="118"/>
      <c r="BI129" s="118"/>
      <c r="BJ129" s="118"/>
      <c r="BK129" s="118"/>
      <c r="BL129" s="118"/>
      <c r="BM129" s="118"/>
      <c r="BN129" s="118"/>
      <c r="BO129" s="118"/>
      <c r="BP129" s="118"/>
      <c r="BQ129" s="118"/>
      <c r="BR129" s="118"/>
      <c r="BS129" s="118"/>
      <c r="BT129" s="118"/>
      <c r="BU129" s="118"/>
      <c r="BV129" s="118"/>
      <c r="BW129" s="118"/>
      <c r="BX129" s="118"/>
      <c r="BY129" s="118"/>
      <c r="BZ129" s="118"/>
      <c r="CA129" s="118"/>
      <c r="CB129" s="118"/>
    </row>
    <row r="130" spans="1:80">
      <c r="A130" s="35"/>
      <c r="B130" s="35"/>
      <c r="C130" s="35"/>
      <c r="D130" s="35"/>
      <c r="E130" s="35"/>
      <c r="F130" s="35"/>
      <c r="G130" s="35"/>
      <c r="H130" s="34"/>
      <c r="I130" s="118"/>
      <c r="J130" s="118"/>
      <c r="K130" s="118"/>
      <c r="L130" s="118"/>
      <c r="M130" s="118"/>
      <c r="N130" s="35"/>
      <c r="O130" s="118"/>
      <c r="P130" s="118"/>
      <c r="Q130" s="118"/>
      <c r="R130" s="118"/>
      <c r="S130" s="118"/>
      <c r="T130" s="118"/>
      <c r="U130" s="118"/>
      <c r="V130" s="118"/>
      <c r="W130" s="34"/>
      <c r="X130" s="118"/>
      <c r="Y130" s="118"/>
      <c r="Z130" s="118"/>
      <c r="AA130" s="118"/>
      <c r="AB130" s="118"/>
      <c r="AC130" s="118"/>
      <c r="AD130" s="118"/>
      <c r="AE130" s="118"/>
      <c r="AF130" s="118"/>
      <c r="AG130" s="118"/>
      <c r="AH130" s="118"/>
      <c r="AI130" s="118"/>
      <c r="AJ130" s="118"/>
      <c r="AK130" s="118"/>
      <c r="AL130" s="118"/>
      <c r="AM130" s="118"/>
      <c r="AN130" s="118"/>
      <c r="AO130" s="118"/>
      <c r="AP130" s="118"/>
      <c r="AQ130" s="118"/>
      <c r="AR130" s="118"/>
      <c r="AS130" s="118"/>
      <c r="AT130" s="118"/>
      <c r="AU130" s="118"/>
      <c r="AV130" s="118"/>
      <c r="AW130" s="118"/>
      <c r="AX130" s="118"/>
      <c r="AY130" s="118"/>
      <c r="AZ130" s="118"/>
      <c r="BA130" s="118"/>
      <c r="BB130" s="118"/>
      <c r="BC130" s="118"/>
      <c r="BD130" s="118"/>
      <c r="BE130" s="118"/>
      <c r="BF130" s="118"/>
      <c r="BG130" s="118"/>
      <c r="BH130" s="118"/>
      <c r="BI130" s="118"/>
      <c r="BJ130" s="118"/>
      <c r="BK130" s="118"/>
      <c r="BL130" s="118"/>
      <c r="BM130" s="118"/>
      <c r="BN130" s="118"/>
      <c r="BO130" s="118"/>
      <c r="BP130" s="118"/>
      <c r="BQ130" s="118"/>
      <c r="BR130" s="118"/>
      <c r="BS130" s="118"/>
      <c r="BT130" s="118"/>
      <c r="BU130" s="118"/>
      <c r="BV130" s="118"/>
      <c r="BW130" s="118"/>
      <c r="BX130" s="118"/>
      <c r="BY130" s="118"/>
      <c r="BZ130" s="118"/>
      <c r="CA130" s="118"/>
      <c r="CB130" s="118"/>
    </row>
    <row r="131" spans="1:80">
      <c r="A131" s="35"/>
      <c r="B131" s="35"/>
      <c r="C131" s="35"/>
      <c r="D131" s="35"/>
      <c r="E131" s="35"/>
      <c r="F131" s="35"/>
      <c r="G131" s="35"/>
      <c r="H131" s="34"/>
      <c r="I131" s="118"/>
      <c r="J131" s="118"/>
      <c r="K131" s="118"/>
      <c r="L131" s="118"/>
      <c r="M131" s="118"/>
      <c r="N131" s="35"/>
      <c r="O131" s="118"/>
      <c r="P131" s="118"/>
      <c r="Q131" s="118"/>
      <c r="R131" s="118"/>
      <c r="S131" s="118"/>
      <c r="T131" s="118"/>
      <c r="U131" s="118"/>
      <c r="V131" s="118"/>
      <c r="W131" s="34"/>
      <c r="X131" s="118"/>
      <c r="Y131" s="118"/>
      <c r="Z131" s="118"/>
      <c r="AA131" s="118"/>
      <c r="AB131" s="118"/>
      <c r="AC131" s="118"/>
      <c r="AD131" s="118"/>
      <c r="AE131" s="118"/>
      <c r="AF131" s="118"/>
      <c r="AG131" s="118"/>
      <c r="AH131" s="118"/>
      <c r="AI131" s="118"/>
      <c r="AJ131" s="118"/>
      <c r="AK131" s="118"/>
      <c r="AL131" s="118"/>
      <c r="AM131" s="118"/>
      <c r="AN131" s="118"/>
      <c r="AO131" s="118"/>
      <c r="AP131" s="118"/>
      <c r="AQ131" s="118"/>
      <c r="AR131" s="118"/>
      <c r="AS131" s="118"/>
      <c r="AT131" s="118"/>
      <c r="AU131" s="118"/>
      <c r="AV131" s="118"/>
      <c r="AW131" s="118"/>
      <c r="AX131" s="118"/>
      <c r="AY131" s="118"/>
      <c r="AZ131" s="118"/>
      <c r="BA131" s="118"/>
      <c r="BB131" s="118"/>
      <c r="BC131" s="118"/>
      <c r="BD131" s="118"/>
      <c r="BE131" s="118"/>
      <c r="BF131" s="118"/>
      <c r="BG131" s="118"/>
      <c r="BH131" s="118"/>
      <c r="BI131" s="118"/>
      <c r="BJ131" s="118"/>
      <c r="BK131" s="118"/>
      <c r="BL131" s="118"/>
      <c r="BM131" s="118"/>
      <c r="BN131" s="118"/>
      <c r="BO131" s="118"/>
      <c r="BP131" s="118"/>
      <c r="BQ131" s="118"/>
      <c r="BR131" s="118"/>
      <c r="BS131" s="118"/>
      <c r="BT131" s="118"/>
      <c r="BU131" s="118"/>
      <c r="BV131" s="118"/>
      <c r="BW131" s="118"/>
      <c r="BX131" s="118"/>
      <c r="BY131" s="118"/>
      <c r="BZ131" s="118"/>
      <c r="CA131" s="118"/>
      <c r="CB131" s="118"/>
    </row>
    <row r="132" spans="1:80">
      <c r="A132" s="35"/>
      <c r="B132" s="35"/>
      <c r="C132" s="35"/>
      <c r="D132" s="35"/>
      <c r="E132" s="35"/>
      <c r="F132" s="35"/>
      <c r="G132" s="35"/>
      <c r="H132" s="34"/>
      <c r="I132" s="118"/>
      <c r="J132" s="118"/>
      <c r="K132" s="118"/>
      <c r="L132" s="118"/>
      <c r="M132" s="118"/>
      <c r="N132" s="35"/>
      <c r="O132" s="118"/>
      <c r="P132" s="118"/>
      <c r="Q132" s="118"/>
      <c r="R132" s="118"/>
      <c r="S132" s="118"/>
      <c r="T132" s="118"/>
      <c r="U132" s="118"/>
      <c r="V132" s="118"/>
      <c r="W132" s="34"/>
      <c r="X132" s="118"/>
      <c r="Y132" s="118"/>
      <c r="Z132" s="118"/>
      <c r="AA132" s="118"/>
      <c r="AB132" s="118"/>
      <c r="AC132" s="118"/>
      <c r="AD132" s="118"/>
      <c r="AE132" s="118"/>
      <c r="AF132" s="118"/>
      <c r="AG132" s="118"/>
      <c r="AH132" s="118"/>
      <c r="AI132" s="118"/>
      <c r="AJ132" s="118"/>
      <c r="AK132" s="118"/>
      <c r="AL132" s="118"/>
      <c r="AM132" s="118"/>
      <c r="AN132" s="118"/>
      <c r="AO132" s="118"/>
      <c r="AP132" s="118"/>
      <c r="AQ132" s="118"/>
      <c r="AR132" s="118"/>
      <c r="AS132" s="118"/>
      <c r="AT132" s="118"/>
      <c r="AU132" s="118"/>
      <c r="AV132" s="118"/>
      <c r="AW132" s="118"/>
      <c r="AX132" s="118"/>
      <c r="AY132" s="118"/>
      <c r="AZ132" s="118"/>
      <c r="BA132" s="118"/>
      <c r="BB132" s="118"/>
      <c r="BC132" s="118"/>
      <c r="BD132" s="118"/>
      <c r="BE132" s="118"/>
      <c r="BF132" s="118"/>
      <c r="BG132" s="118"/>
      <c r="BH132" s="118"/>
      <c r="BI132" s="118"/>
      <c r="BJ132" s="118"/>
      <c r="BK132" s="118"/>
      <c r="BL132" s="118"/>
      <c r="BM132" s="118"/>
      <c r="BN132" s="118"/>
      <c r="BO132" s="118"/>
      <c r="BP132" s="118"/>
      <c r="BQ132" s="118"/>
      <c r="BR132" s="118"/>
      <c r="BS132" s="118"/>
      <c r="BT132" s="118"/>
      <c r="BU132" s="118"/>
      <c r="BV132" s="118"/>
      <c r="BW132" s="118"/>
      <c r="BX132" s="118"/>
      <c r="BY132" s="118"/>
      <c r="BZ132" s="118"/>
      <c r="CA132" s="118"/>
      <c r="CB132" s="118"/>
    </row>
    <row r="133" spans="1:80">
      <c r="A133" s="35"/>
      <c r="B133" s="35"/>
      <c r="C133" s="35"/>
      <c r="D133" s="35"/>
      <c r="E133" s="35"/>
      <c r="F133" s="35"/>
      <c r="G133" s="35"/>
      <c r="H133" s="34"/>
      <c r="I133" s="118"/>
      <c r="J133" s="118"/>
      <c r="K133" s="118"/>
      <c r="L133" s="118"/>
      <c r="M133" s="118"/>
      <c r="N133" s="35"/>
      <c r="O133" s="118"/>
      <c r="P133" s="118"/>
      <c r="Q133" s="118"/>
      <c r="R133" s="118"/>
      <c r="S133" s="118"/>
      <c r="T133" s="118"/>
      <c r="U133" s="118"/>
      <c r="V133" s="118"/>
      <c r="W133" s="34"/>
      <c r="X133" s="118"/>
      <c r="Y133" s="118"/>
      <c r="Z133" s="118"/>
      <c r="AA133" s="118"/>
      <c r="AB133" s="118"/>
      <c r="AC133" s="118"/>
      <c r="AD133" s="118"/>
      <c r="AE133" s="118"/>
      <c r="AF133" s="118"/>
      <c r="AG133" s="118"/>
      <c r="AH133" s="118"/>
      <c r="AI133" s="118"/>
      <c r="AJ133" s="118"/>
      <c r="AK133" s="118"/>
      <c r="AL133" s="118"/>
      <c r="AM133" s="118"/>
      <c r="AN133" s="118"/>
      <c r="AO133" s="118"/>
      <c r="AP133" s="118"/>
      <c r="AQ133" s="118"/>
      <c r="AR133" s="118"/>
      <c r="AS133" s="118"/>
      <c r="AT133" s="118"/>
      <c r="AU133" s="118"/>
      <c r="AV133" s="118"/>
      <c r="AW133" s="118"/>
      <c r="AX133" s="118"/>
      <c r="AY133" s="118"/>
      <c r="AZ133" s="118"/>
      <c r="BA133" s="118"/>
      <c r="BB133" s="118"/>
      <c r="BC133" s="118"/>
      <c r="BD133" s="118"/>
      <c r="BE133" s="118"/>
      <c r="BF133" s="118"/>
      <c r="BG133" s="118"/>
      <c r="BH133" s="118"/>
      <c r="BI133" s="118"/>
      <c r="BJ133" s="118"/>
      <c r="BK133" s="118"/>
      <c r="BL133" s="118"/>
      <c r="BM133" s="118"/>
      <c r="BN133" s="118"/>
      <c r="BO133" s="118"/>
      <c r="BP133" s="118"/>
      <c r="BQ133" s="118"/>
      <c r="BR133" s="118"/>
      <c r="BS133" s="118"/>
      <c r="BT133" s="118"/>
      <c r="BU133" s="118"/>
      <c r="BV133" s="118"/>
      <c r="BW133" s="118"/>
      <c r="BX133" s="118"/>
      <c r="BY133" s="118"/>
      <c r="BZ133" s="118"/>
      <c r="CA133" s="118"/>
      <c r="CB133" s="118"/>
    </row>
    <row r="134" spans="1:80">
      <c r="A134" s="35"/>
      <c r="B134" s="35"/>
      <c r="C134" s="35"/>
      <c r="D134" s="35"/>
      <c r="E134" s="35"/>
      <c r="F134" s="35"/>
      <c r="G134" s="35"/>
      <c r="H134" s="34"/>
      <c r="I134" s="118"/>
      <c r="J134" s="118"/>
      <c r="K134" s="118"/>
      <c r="L134" s="118"/>
      <c r="M134" s="118"/>
      <c r="N134" s="35"/>
      <c r="O134" s="118"/>
      <c r="P134" s="118"/>
      <c r="Q134" s="118"/>
      <c r="R134" s="118"/>
      <c r="S134" s="118"/>
      <c r="T134" s="118"/>
      <c r="U134" s="118"/>
      <c r="V134" s="118"/>
      <c r="W134" s="34"/>
      <c r="X134" s="118"/>
      <c r="Y134" s="118"/>
      <c r="Z134" s="118"/>
      <c r="AA134" s="118"/>
      <c r="AB134" s="118"/>
      <c r="AC134" s="118"/>
      <c r="AD134" s="118"/>
      <c r="AE134" s="118"/>
      <c r="AF134" s="118"/>
      <c r="AG134" s="118"/>
      <c r="AH134" s="118"/>
      <c r="AI134" s="118"/>
      <c r="AJ134" s="118"/>
      <c r="AK134" s="118"/>
      <c r="AL134" s="118"/>
      <c r="AM134" s="118"/>
      <c r="AN134" s="118"/>
      <c r="AO134" s="118"/>
      <c r="AP134" s="118"/>
      <c r="AQ134" s="118"/>
      <c r="AR134" s="118"/>
      <c r="AS134" s="118"/>
      <c r="AT134" s="118"/>
      <c r="AU134" s="118"/>
      <c r="AV134" s="118"/>
      <c r="AW134" s="118"/>
      <c r="AX134" s="118"/>
      <c r="AY134" s="118"/>
      <c r="AZ134" s="118"/>
      <c r="BA134" s="118"/>
      <c r="BB134" s="118"/>
      <c r="BC134" s="118"/>
      <c r="BD134" s="118"/>
      <c r="BE134" s="118"/>
      <c r="BF134" s="118"/>
      <c r="BG134" s="118"/>
      <c r="BH134" s="118"/>
      <c r="BI134" s="118"/>
      <c r="BJ134" s="118"/>
      <c r="BK134" s="118"/>
      <c r="BL134" s="118"/>
      <c r="BM134" s="118"/>
      <c r="BN134" s="118"/>
      <c r="BO134" s="118"/>
      <c r="BP134" s="118"/>
      <c r="BQ134" s="118"/>
      <c r="BR134" s="118"/>
      <c r="BS134" s="118"/>
      <c r="BT134" s="118"/>
      <c r="BU134" s="118"/>
      <c r="BV134" s="118"/>
      <c r="BW134" s="118"/>
      <c r="BX134" s="118"/>
      <c r="BY134" s="118"/>
      <c r="BZ134" s="118"/>
      <c r="CA134" s="118"/>
      <c r="CB134" s="118"/>
    </row>
    <row r="135" spans="1:80">
      <c r="A135" s="35"/>
      <c r="B135" s="35"/>
      <c r="C135" s="35"/>
      <c r="D135" s="35"/>
      <c r="E135" s="35"/>
      <c r="F135" s="35"/>
      <c r="G135" s="35"/>
      <c r="H135" s="34"/>
      <c r="I135" s="118"/>
      <c r="J135" s="118"/>
      <c r="K135" s="118"/>
      <c r="L135" s="118"/>
      <c r="M135" s="118"/>
      <c r="N135" s="35"/>
      <c r="O135" s="118"/>
      <c r="P135" s="118"/>
      <c r="Q135" s="118"/>
      <c r="R135" s="118"/>
      <c r="S135" s="118"/>
      <c r="T135" s="118"/>
      <c r="U135" s="118"/>
      <c r="V135" s="118"/>
      <c r="W135" s="34"/>
      <c r="X135" s="118"/>
      <c r="Y135" s="118"/>
      <c r="Z135" s="118"/>
      <c r="AA135" s="118"/>
      <c r="AB135" s="118"/>
      <c r="AC135" s="118"/>
      <c r="AD135" s="118"/>
      <c r="AE135" s="118"/>
      <c r="AF135" s="118"/>
      <c r="AG135" s="118"/>
      <c r="AH135" s="118"/>
      <c r="AI135" s="118"/>
      <c r="AJ135" s="118"/>
      <c r="AK135" s="118"/>
      <c r="AL135" s="118"/>
      <c r="AM135" s="118"/>
      <c r="AN135" s="118"/>
      <c r="AO135" s="118"/>
      <c r="AP135" s="118"/>
      <c r="AQ135" s="118"/>
      <c r="AR135" s="118"/>
      <c r="AS135" s="118"/>
      <c r="AT135" s="118"/>
      <c r="AU135" s="118"/>
      <c r="AV135" s="118"/>
      <c r="AW135" s="118"/>
      <c r="AX135" s="118"/>
      <c r="AY135" s="118"/>
      <c r="AZ135" s="118"/>
      <c r="BA135" s="118"/>
      <c r="BB135" s="118"/>
      <c r="BC135" s="118"/>
      <c r="BD135" s="118"/>
      <c r="BE135" s="118"/>
      <c r="BF135" s="118"/>
      <c r="BG135" s="118"/>
      <c r="BH135" s="118"/>
      <c r="BI135" s="118"/>
      <c r="BJ135" s="118"/>
      <c r="BK135" s="118"/>
      <c r="BL135" s="118"/>
      <c r="BM135" s="118"/>
      <c r="BN135" s="118"/>
      <c r="BO135" s="118"/>
      <c r="BP135" s="118"/>
      <c r="BQ135" s="118"/>
      <c r="BR135" s="118"/>
      <c r="BS135" s="118"/>
      <c r="BT135" s="118"/>
      <c r="BU135" s="118"/>
      <c r="BV135" s="118"/>
      <c r="BW135" s="118"/>
      <c r="BX135" s="118"/>
      <c r="BY135" s="118"/>
      <c r="BZ135" s="118"/>
      <c r="CA135" s="118"/>
      <c r="CB135" s="118"/>
    </row>
    <row r="136" spans="1:80">
      <c r="A136" s="35"/>
      <c r="B136" s="35"/>
      <c r="C136" s="35"/>
      <c r="D136" s="35"/>
      <c r="E136" s="35"/>
      <c r="F136" s="35"/>
      <c r="G136" s="35"/>
      <c r="H136" s="34"/>
      <c r="I136" s="118"/>
      <c r="J136" s="118"/>
      <c r="K136" s="118"/>
      <c r="L136" s="118"/>
      <c r="M136" s="118"/>
      <c r="N136" s="35"/>
      <c r="O136" s="118"/>
      <c r="P136" s="118"/>
      <c r="Q136" s="118"/>
      <c r="R136" s="118"/>
      <c r="S136" s="118"/>
      <c r="T136" s="118"/>
      <c r="U136" s="118"/>
      <c r="V136" s="118"/>
      <c r="W136" s="34"/>
      <c r="X136" s="118"/>
      <c r="Y136" s="118"/>
      <c r="Z136" s="118"/>
      <c r="AA136" s="118"/>
      <c r="AB136" s="118"/>
      <c r="AC136" s="118"/>
      <c r="AD136" s="118"/>
      <c r="AE136" s="118"/>
      <c r="AF136" s="118"/>
      <c r="AG136" s="118"/>
      <c r="AH136" s="118"/>
      <c r="AI136" s="118"/>
      <c r="AJ136" s="118"/>
      <c r="AK136" s="118"/>
      <c r="AL136" s="118"/>
      <c r="AM136" s="118"/>
      <c r="AN136" s="118"/>
      <c r="AO136" s="118"/>
      <c r="AP136" s="118"/>
      <c r="AQ136" s="118"/>
      <c r="AR136" s="118"/>
      <c r="AS136" s="118"/>
      <c r="AT136" s="118"/>
      <c r="AU136" s="118"/>
      <c r="AV136" s="118"/>
      <c r="AW136" s="118"/>
      <c r="AX136" s="118"/>
      <c r="AY136" s="118"/>
      <c r="AZ136" s="118"/>
      <c r="BA136" s="118"/>
      <c r="BB136" s="118"/>
      <c r="BC136" s="118"/>
      <c r="BD136" s="118"/>
      <c r="BE136" s="118"/>
      <c r="BF136" s="118"/>
      <c r="BG136" s="118"/>
      <c r="BH136" s="118"/>
      <c r="BI136" s="118"/>
      <c r="BJ136" s="118"/>
      <c r="BK136" s="118"/>
      <c r="BL136" s="118"/>
      <c r="BM136" s="118"/>
      <c r="BN136" s="118"/>
      <c r="BO136" s="118"/>
      <c r="BP136" s="118"/>
      <c r="BQ136" s="118"/>
      <c r="BR136" s="118"/>
      <c r="BS136" s="118"/>
      <c r="BT136" s="118"/>
      <c r="BU136" s="118"/>
      <c r="BV136" s="118"/>
      <c r="BW136" s="118"/>
      <c r="BX136" s="118"/>
      <c r="BY136" s="118"/>
      <c r="BZ136" s="118"/>
      <c r="CA136" s="118"/>
      <c r="CB136" s="118"/>
    </row>
    <row r="137" spans="1:80">
      <c r="A137" s="35"/>
      <c r="B137" s="35"/>
      <c r="C137" s="35"/>
      <c r="D137" s="35"/>
      <c r="E137" s="35"/>
      <c r="F137" s="35"/>
      <c r="G137" s="35"/>
      <c r="H137" s="34"/>
      <c r="I137" s="118"/>
      <c r="J137" s="118"/>
      <c r="K137" s="118"/>
      <c r="L137" s="118"/>
      <c r="M137" s="118"/>
      <c r="N137" s="35"/>
      <c r="O137" s="118"/>
      <c r="P137" s="118"/>
      <c r="Q137" s="118"/>
      <c r="R137" s="118"/>
      <c r="S137" s="118"/>
      <c r="T137" s="118"/>
      <c r="U137" s="118"/>
      <c r="V137" s="118"/>
      <c r="W137" s="34"/>
      <c r="X137" s="118"/>
      <c r="Y137" s="118"/>
      <c r="Z137" s="118"/>
      <c r="AA137" s="118"/>
      <c r="AB137" s="118"/>
      <c r="AC137" s="118"/>
      <c r="AD137" s="118"/>
      <c r="AE137" s="118"/>
      <c r="AF137" s="118"/>
      <c r="AG137" s="118"/>
      <c r="AH137" s="118"/>
      <c r="AI137" s="118"/>
      <c r="AJ137" s="118"/>
      <c r="AK137" s="118"/>
      <c r="AL137" s="118"/>
      <c r="AM137" s="118"/>
      <c r="AN137" s="118"/>
      <c r="AO137" s="118"/>
      <c r="AP137" s="118"/>
      <c r="AQ137" s="118"/>
      <c r="AR137" s="118"/>
      <c r="AS137" s="118"/>
      <c r="AT137" s="118"/>
      <c r="AU137" s="118"/>
      <c r="AV137" s="118"/>
      <c r="AW137" s="118"/>
      <c r="AX137" s="118"/>
      <c r="AY137" s="118"/>
      <c r="AZ137" s="118"/>
      <c r="BA137" s="118"/>
      <c r="BB137" s="118"/>
      <c r="BC137" s="118"/>
      <c r="BD137" s="118"/>
      <c r="BE137" s="118"/>
      <c r="BF137" s="118"/>
      <c r="BG137" s="118"/>
      <c r="BH137" s="118"/>
      <c r="BI137" s="118"/>
      <c r="BJ137" s="118"/>
      <c r="BK137" s="118"/>
      <c r="BL137" s="118"/>
      <c r="BM137" s="118"/>
      <c r="BN137" s="118"/>
      <c r="BO137" s="118"/>
      <c r="BP137" s="118"/>
      <c r="BQ137" s="118"/>
      <c r="BR137" s="118"/>
      <c r="BS137" s="118"/>
      <c r="BT137" s="118"/>
      <c r="BU137" s="118"/>
      <c r="BV137" s="118"/>
      <c r="BW137" s="118"/>
      <c r="BX137" s="118"/>
      <c r="BY137" s="118"/>
      <c r="BZ137" s="118"/>
      <c r="CA137" s="118"/>
      <c r="CB137" s="118"/>
    </row>
    <row r="138" spans="1:80">
      <c r="A138" s="35"/>
      <c r="B138" s="35"/>
      <c r="C138" s="35"/>
      <c r="D138" s="35"/>
      <c r="E138" s="35"/>
      <c r="F138" s="35"/>
      <c r="G138" s="35"/>
      <c r="H138" s="34"/>
      <c r="I138" s="118"/>
      <c r="J138" s="118"/>
      <c r="K138" s="118"/>
      <c r="L138" s="118"/>
      <c r="M138" s="118"/>
      <c r="N138" s="35"/>
      <c r="O138" s="118"/>
      <c r="P138" s="118"/>
      <c r="Q138" s="118"/>
      <c r="R138" s="118"/>
      <c r="S138" s="118"/>
      <c r="T138" s="118"/>
      <c r="U138" s="118"/>
      <c r="V138" s="118"/>
      <c r="W138" s="34"/>
      <c r="X138" s="118"/>
      <c r="Y138" s="118"/>
      <c r="Z138" s="118"/>
      <c r="AA138" s="118"/>
      <c r="AB138" s="118"/>
      <c r="AC138" s="118"/>
      <c r="AD138" s="118"/>
      <c r="AE138" s="118"/>
      <c r="AF138" s="118"/>
      <c r="AG138" s="118"/>
      <c r="AH138" s="118"/>
      <c r="AI138" s="118"/>
      <c r="AJ138" s="118"/>
      <c r="AK138" s="118"/>
      <c r="AL138" s="118"/>
      <c r="AM138" s="118"/>
      <c r="AN138" s="118"/>
      <c r="AO138" s="118"/>
      <c r="AP138" s="118"/>
      <c r="AQ138" s="118"/>
      <c r="AR138" s="118"/>
      <c r="AS138" s="118"/>
      <c r="AT138" s="118"/>
      <c r="AU138" s="118"/>
      <c r="AV138" s="118"/>
      <c r="AW138" s="118"/>
      <c r="AX138" s="118"/>
      <c r="AY138" s="118"/>
      <c r="AZ138" s="118"/>
      <c r="BA138" s="118"/>
      <c r="BB138" s="118"/>
      <c r="BC138" s="118"/>
      <c r="BD138" s="118"/>
      <c r="BE138" s="118"/>
      <c r="BF138" s="118"/>
      <c r="BG138" s="118"/>
      <c r="BH138" s="118"/>
      <c r="BI138" s="118"/>
      <c r="BJ138" s="118"/>
      <c r="BK138" s="118"/>
      <c r="BL138" s="118"/>
      <c r="BM138" s="118"/>
      <c r="BN138" s="118"/>
      <c r="BO138" s="118"/>
      <c r="BP138" s="118"/>
      <c r="BQ138" s="118"/>
      <c r="BR138" s="118"/>
      <c r="BS138" s="118"/>
      <c r="BT138" s="118"/>
      <c r="BU138" s="118"/>
      <c r="BV138" s="118"/>
      <c r="BW138" s="118"/>
      <c r="BX138" s="118"/>
      <c r="BY138" s="118"/>
      <c r="BZ138" s="118"/>
      <c r="CA138" s="118"/>
      <c r="CB138" s="118"/>
    </row>
    <row r="139" spans="1:80">
      <c r="A139" s="35"/>
      <c r="B139" s="35"/>
      <c r="C139" s="35"/>
      <c r="D139" s="35"/>
      <c r="E139" s="35"/>
      <c r="F139" s="35"/>
      <c r="G139" s="35"/>
      <c r="H139" s="34"/>
      <c r="I139" s="118"/>
      <c r="J139" s="118"/>
      <c r="K139" s="118"/>
      <c r="L139" s="118"/>
      <c r="M139" s="118"/>
      <c r="N139" s="35"/>
      <c r="O139" s="118"/>
      <c r="P139" s="118"/>
      <c r="Q139" s="118"/>
      <c r="R139" s="118"/>
      <c r="S139" s="118"/>
      <c r="T139" s="118"/>
      <c r="U139" s="118"/>
      <c r="V139" s="118"/>
      <c r="W139" s="34"/>
      <c r="X139" s="118"/>
      <c r="Y139" s="118"/>
      <c r="Z139" s="118"/>
      <c r="AA139" s="118"/>
      <c r="AB139" s="118"/>
      <c r="AC139" s="118"/>
      <c r="AD139" s="118"/>
      <c r="AE139" s="118"/>
      <c r="AF139" s="118"/>
      <c r="AG139" s="118"/>
      <c r="AH139" s="118"/>
      <c r="AI139" s="118"/>
      <c r="AJ139" s="118"/>
      <c r="AK139" s="118"/>
      <c r="AL139" s="118"/>
      <c r="AM139" s="118"/>
      <c r="AN139" s="118"/>
      <c r="AO139" s="118"/>
      <c r="AP139" s="118"/>
      <c r="AQ139" s="118"/>
      <c r="AR139" s="118"/>
      <c r="AS139" s="118"/>
      <c r="AT139" s="118"/>
      <c r="AU139" s="118"/>
      <c r="AV139" s="118"/>
      <c r="AW139" s="118"/>
      <c r="AX139" s="118"/>
      <c r="AY139" s="118"/>
      <c r="AZ139" s="118"/>
      <c r="BA139" s="118"/>
      <c r="BB139" s="118"/>
      <c r="BC139" s="118"/>
      <c r="BD139" s="118"/>
      <c r="BE139" s="118"/>
      <c r="BF139" s="118"/>
      <c r="BG139" s="118"/>
      <c r="BH139" s="118"/>
      <c r="BI139" s="118"/>
      <c r="BJ139" s="118"/>
      <c r="BK139" s="118"/>
      <c r="BL139" s="118"/>
      <c r="BM139" s="118"/>
      <c r="BN139" s="118"/>
      <c r="BO139" s="118"/>
      <c r="BP139" s="118"/>
      <c r="BQ139" s="118"/>
      <c r="BR139" s="118"/>
      <c r="BS139" s="118"/>
      <c r="BT139" s="118"/>
      <c r="BU139" s="118"/>
      <c r="BV139" s="118"/>
      <c r="BW139" s="118"/>
      <c r="BX139" s="118"/>
      <c r="BY139" s="118"/>
      <c r="BZ139" s="118"/>
      <c r="CA139" s="118"/>
      <c r="CB139" s="118"/>
    </row>
    <row r="140" spans="1:80">
      <c r="A140" s="35"/>
      <c r="B140" s="35"/>
      <c r="C140" s="35"/>
      <c r="D140" s="35"/>
      <c r="E140" s="35"/>
      <c r="F140" s="35"/>
      <c r="G140" s="35"/>
      <c r="H140" s="34"/>
      <c r="I140" s="118"/>
      <c r="J140" s="118"/>
      <c r="K140" s="118"/>
      <c r="L140" s="118"/>
      <c r="M140" s="118"/>
      <c r="N140" s="35"/>
      <c r="O140" s="118"/>
      <c r="P140" s="118"/>
      <c r="Q140" s="118"/>
      <c r="R140" s="118"/>
      <c r="S140" s="118"/>
      <c r="T140" s="118"/>
      <c r="U140" s="118"/>
      <c r="V140" s="118"/>
      <c r="W140" s="34"/>
      <c r="X140" s="118"/>
      <c r="Y140" s="118"/>
      <c r="Z140" s="118"/>
      <c r="AA140" s="118"/>
      <c r="AB140" s="118"/>
      <c r="AC140" s="118"/>
      <c r="AD140" s="118"/>
      <c r="AE140" s="118"/>
      <c r="AF140" s="118"/>
      <c r="AG140" s="118"/>
      <c r="AH140" s="118"/>
      <c r="AI140" s="118"/>
      <c r="AJ140" s="118"/>
      <c r="AK140" s="118"/>
      <c r="AL140" s="118"/>
      <c r="AM140" s="118"/>
      <c r="AN140" s="118"/>
      <c r="AO140" s="118"/>
      <c r="AP140" s="118"/>
      <c r="AQ140" s="118"/>
      <c r="AR140" s="118"/>
      <c r="AS140" s="118"/>
      <c r="AT140" s="118"/>
      <c r="AU140" s="118"/>
      <c r="AV140" s="118"/>
      <c r="AW140" s="118"/>
      <c r="AX140" s="118"/>
      <c r="AY140" s="118"/>
      <c r="AZ140" s="118"/>
      <c r="BA140" s="118"/>
      <c r="BB140" s="118"/>
      <c r="BC140" s="118"/>
      <c r="BD140" s="118"/>
      <c r="BE140" s="118"/>
      <c r="BF140" s="118"/>
      <c r="BG140" s="118"/>
      <c r="BH140" s="118"/>
      <c r="BI140" s="118"/>
      <c r="BJ140" s="118"/>
      <c r="BK140" s="118"/>
      <c r="BL140" s="118"/>
      <c r="BM140" s="118"/>
      <c r="BN140" s="118"/>
      <c r="BO140" s="118"/>
      <c r="BP140" s="118"/>
      <c r="BQ140" s="118"/>
      <c r="BR140" s="118"/>
      <c r="BS140" s="118"/>
      <c r="BT140" s="118"/>
      <c r="BU140" s="118"/>
      <c r="BV140" s="118"/>
      <c r="BW140" s="118"/>
      <c r="BX140" s="118"/>
      <c r="BY140" s="118"/>
      <c r="BZ140" s="118"/>
      <c r="CA140" s="118"/>
      <c r="CB140" s="118"/>
    </row>
    <row r="141" spans="1:80">
      <c r="A141" s="35"/>
      <c r="B141" s="35"/>
      <c r="C141" s="35"/>
      <c r="D141" s="35"/>
      <c r="E141" s="35"/>
      <c r="F141" s="35"/>
      <c r="G141" s="35"/>
      <c r="H141" s="34"/>
      <c r="I141" s="118"/>
      <c r="J141" s="118"/>
      <c r="K141" s="118"/>
      <c r="L141" s="118"/>
      <c r="M141" s="118"/>
      <c r="N141" s="35"/>
      <c r="O141" s="118"/>
      <c r="P141" s="118"/>
      <c r="Q141" s="118"/>
      <c r="R141" s="118"/>
      <c r="S141" s="118"/>
      <c r="T141" s="118"/>
      <c r="U141" s="118"/>
      <c r="V141" s="118"/>
      <c r="W141" s="34"/>
      <c r="X141" s="118"/>
      <c r="Y141" s="118"/>
      <c r="Z141" s="118"/>
      <c r="AA141" s="118"/>
      <c r="AB141" s="118"/>
      <c r="AC141" s="118"/>
      <c r="AD141" s="118"/>
      <c r="AE141" s="118"/>
      <c r="AF141" s="118"/>
      <c r="AG141" s="118"/>
      <c r="AH141" s="118"/>
      <c r="AI141" s="118"/>
      <c r="AJ141" s="118"/>
      <c r="AK141" s="118"/>
      <c r="AL141" s="118"/>
      <c r="AM141" s="118"/>
      <c r="AN141" s="118"/>
      <c r="AO141" s="118"/>
      <c r="AP141" s="118"/>
      <c r="AQ141" s="118"/>
      <c r="AR141" s="118"/>
      <c r="AS141" s="118"/>
      <c r="AT141" s="118"/>
      <c r="AU141" s="118"/>
      <c r="AV141" s="118"/>
      <c r="AW141" s="118"/>
      <c r="AX141" s="118"/>
      <c r="AY141" s="118"/>
      <c r="AZ141" s="118"/>
      <c r="BA141" s="118"/>
      <c r="BB141" s="118"/>
      <c r="BC141" s="118"/>
      <c r="BD141" s="118"/>
      <c r="BE141" s="118"/>
      <c r="BF141" s="118"/>
      <c r="BG141" s="118"/>
      <c r="BH141" s="118"/>
      <c r="BI141" s="118"/>
      <c r="BJ141" s="118"/>
      <c r="BK141" s="118"/>
      <c r="BL141" s="118"/>
      <c r="BM141" s="118"/>
      <c r="BN141" s="118"/>
      <c r="BO141" s="118"/>
      <c r="BP141" s="118"/>
      <c r="BQ141" s="118"/>
      <c r="BR141" s="118"/>
      <c r="BS141" s="118"/>
      <c r="BT141" s="118"/>
      <c r="BU141" s="118"/>
      <c r="BV141" s="118"/>
      <c r="BW141" s="118"/>
      <c r="BX141" s="118"/>
      <c r="BY141" s="118"/>
      <c r="BZ141" s="118"/>
      <c r="CA141" s="118"/>
      <c r="CB141" s="118"/>
    </row>
    <row r="142" spans="1:80">
      <c r="A142" s="35"/>
      <c r="B142" s="35"/>
      <c r="C142" s="35"/>
      <c r="D142" s="35"/>
      <c r="E142" s="35"/>
      <c r="F142" s="35"/>
      <c r="G142" s="35"/>
      <c r="H142" s="34"/>
      <c r="I142" s="118"/>
      <c r="J142" s="118"/>
      <c r="K142" s="118"/>
      <c r="L142" s="118"/>
      <c r="M142" s="118"/>
      <c r="N142" s="35"/>
      <c r="O142" s="118"/>
      <c r="P142" s="118"/>
      <c r="Q142" s="118"/>
      <c r="R142" s="118"/>
      <c r="S142" s="118"/>
      <c r="T142" s="118"/>
      <c r="U142" s="118"/>
      <c r="V142" s="118"/>
      <c r="W142" s="34"/>
      <c r="X142" s="118"/>
      <c r="Y142" s="118"/>
      <c r="Z142" s="118"/>
      <c r="AA142" s="118"/>
      <c r="AB142" s="118"/>
      <c r="AC142" s="118"/>
      <c r="AD142" s="118"/>
      <c r="AE142" s="118"/>
      <c r="AF142" s="118"/>
      <c r="AG142" s="118"/>
      <c r="AH142" s="118"/>
      <c r="AI142" s="118"/>
      <c r="AJ142" s="118"/>
      <c r="AK142" s="118"/>
      <c r="AL142" s="118"/>
      <c r="AM142" s="118"/>
      <c r="AN142" s="118"/>
      <c r="AO142" s="118"/>
      <c r="AP142" s="118"/>
      <c r="AQ142" s="118"/>
      <c r="AR142" s="118"/>
      <c r="AS142" s="118"/>
      <c r="AT142" s="118"/>
      <c r="AU142" s="118"/>
      <c r="AV142" s="118"/>
      <c r="AW142" s="118"/>
      <c r="AX142" s="118"/>
      <c r="AY142" s="118"/>
      <c r="AZ142" s="118"/>
      <c r="BA142" s="118"/>
      <c r="BB142" s="118"/>
      <c r="BC142" s="118"/>
      <c r="BD142" s="118"/>
      <c r="BE142" s="118"/>
      <c r="BF142" s="118"/>
      <c r="BG142" s="118"/>
      <c r="BH142" s="118"/>
      <c r="BI142" s="118"/>
      <c r="BJ142" s="118"/>
      <c r="BK142" s="118"/>
      <c r="BL142" s="118"/>
      <c r="BM142" s="118"/>
      <c r="BN142" s="118"/>
      <c r="BO142" s="118"/>
      <c r="BP142" s="118"/>
      <c r="BQ142" s="118"/>
      <c r="BR142" s="118"/>
      <c r="BS142" s="118"/>
      <c r="BT142" s="118"/>
      <c r="BU142" s="118"/>
      <c r="BV142" s="118"/>
      <c r="BW142" s="118"/>
      <c r="BX142" s="118"/>
      <c r="BY142" s="118"/>
      <c r="BZ142" s="118"/>
      <c r="CA142" s="118"/>
      <c r="CB142" s="118"/>
    </row>
    <row r="143" spans="1:80">
      <c r="A143" s="35"/>
      <c r="B143" s="35"/>
      <c r="C143" s="35"/>
      <c r="D143" s="35"/>
      <c r="E143" s="35"/>
      <c r="F143" s="35"/>
      <c r="G143" s="35"/>
      <c r="H143" s="34"/>
      <c r="I143" s="118"/>
      <c r="J143" s="118"/>
      <c r="K143" s="118"/>
      <c r="L143" s="118"/>
      <c r="M143" s="118"/>
      <c r="N143" s="35"/>
      <c r="O143" s="118"/>
      <c r="P143" s="118"/>
      <c r="Q143" s="118"/>
      <c r="R143" s="118"/>
      <c r="S143" s="118"/>
      <c r="T143" s="118"/>
      <c r="U143" s="118"/>
      <c r="V143" s="118"/>
      <c r="W143" s="34"/>
      <c r="X143" s="118"/>
      <c r="Y143" s="118"/>
      <c r="Z143" s="118"/>
      <c r="AA143" s="118"/>
      <c r="AB143" s="118"/>
      <c r="AC143" s="118"/>
      <c r="AD143" s="118"/>
      <c r="AE143" s="118"/>
      <c r="AF143" s="118"/>
      <c r="AG143" s="118"/>
      <c r="AH143" s="118"/>
      <c r="AI143" s="118"/>
      <c r="AJ143" s="118"/>
      <c r="AK143" s="118"/>
      <c r="AL143" s="118"/>
      <c r="AM143" s="118"/>
      <c r="AN143" s="118"/>
      <c r="AO143" s="118"/>
      <c r="AP143" s="118"/>
      <c r="AQ143" s="118"/>
      <c r="AR143" s="118"/>
      <c r="AS143" s="118"/>
      <c r="AT143" s="118"/>
      <c r="AU143" s="118"/>
      <c r="AV143" s="118"/>
      <c r="AW143" s="118"/>
      <c r="AX143" s="118"/>
      <c r="AY143" s="118"/>
      <c r="AZ143" s="118"/>
      <c r="BA143" s="118"/>
      <c r="BB143" s="118"/>
      <c r="BC143" s="118"/>
      <c r="BD143" s="118"/>
      <c r="BE143" s="118"/>
      <c r="BF143" s="118"/>
      <c r="BG143" s="118"/>
      <c r="BH143" s="118"/>
      <c r="BI143" s="118"/>
      <c r="BJ143" s="118"/>
      <c r="BK143" s="118"/>
      <c r="BL143" s="118"/>
      <c r="BM143" s="118"/>
      <c r="BN143" s="118"/>
      <c r="BO143" s="118"/>
      <c r="BP143" s="118"/>
      <c r="BQ143" s="118"/>
      <c r="BR143" s="118"/>
      <c r="BS143" s="118"/>
      <c r="BT143" s="118"/>
      <c r="BU143" s="118"/>
      <c r="BV143" s="118"/>
      <c r="BW143" s="118"/>
      <c r="BX143" s="118"/>
      <c r="BY143" s="118"/>
      <c r="BZ143" s="118"/>
      <c r="CA143" s="118"/>
      <c r="CB143" s="118"/>
    </row>
    <row r="144" spans="1:80">
      <c r="A144" s="35"/>
      <c r="B144" s="35"/>
      <c r="C144" s="35"/>
      <c r="D144" s="35"/>
      <c r="E144" s="35"/>
      <c r="F144" s="35"/>
      <c r="G144" s="35"/>
      <c r="H144" s="34"/>
      <c r="I144" s="118"/>
      <c r="J144" s="118"/>
      <c r="K144" s="118"/>
      <c r="L144" s="118"/>
      <c r="M144" s="118"/>
      <c r="N144" s="35"/>
      <c r="O144" s="118"/>
      <c r="P144" s="118"/>
      <c r="Q144" s="118"/>
      <c r="R144" s="118"/>
      <c r="S144" s="118"/>
      <c r="T144" s="118"/>
      <c r="U144" s="118"/>
      <c r="V144" s="118"/>
      <c r="W144" s="34"/>
      <c r="X144" s="118"/>
      <c r="Y144" s="118"/>
      <c r="Z144" s="118"/>
      <c r="AA144" s="118"/>
      <c r="AB144" s="118"/>
      <c r="AC144" s="118"/>
      <c r="AD144" s="118"/>
      <c r="AE144" s="118"/>
      <c r="AF144" s="118"/>
      <c r="AG144" s="118"/>
      <c r="AH144" s="118"/>
      <c r="AI144" s="118"/>
      <c r="AJ144" s="118"/>
      <c r="AK144" s="118"/>
      <c r="AL144" s="118"/>
      <c r="AM144" s="118"/>
      <c r="AN144" s="118"/>
      <c r="AO144" s="118"/>
      <c r="AP144" s="118"/>
      <c r="AQ144" s="118"/>
      <c r="AR144" s="118"/>
      <c r="AS144" s="118"/>
      <c r="AT144" s="118"/>
      <c r="AU144" s="118"/>
      <c r="AV144" s="118"/>
      <c r="AW144" s="118"/>
      <c r="AX144" s="118"/>
      <c r="AY144" s="118"/>
      <c r="AZ144" s="118"/>
      <c r="BA144" s="118"/>
      <c r="BB144" s="118"/>
      <c r="BC144" s="118"/>
      <c r="BD144" s="118"/>
      <c r="BE144" s="118"/>
      <c r="BF144" s="118"/>
      <c r="BG144" s="118"/>
      <c r="BH144" s="118"/>
      <c r="BI144" s="118"/>
      <c r="BJ144" s="118"/>
      <c r="BK144" s="118"/>
      <c r="BL144" s="118"/>
      <c r="BM144" s="118"/>
      <c r="BN144" s="118"/>
      <c r="BO144" s="118"/>
      <c r="BP144" s="118"/>
      <c r="BQ144" s="118"/>
      <c r="BR144" s="118"/>
      <c r="BS144" s="118"/>
      <c r="BT144" s="118"/>
      <c r="BU144" s="118"/>
      <c r="BV144" s="118"/>
      <c r="BW144" s="118"/>
      <c r="BX144" s="118"/>
      <c r="BY144" s="118"/>
      <c r="BZ144" s="118"/>
      <c r="CA144" s="118"/>
      <c r="CB144" s="118"/>
    </row>
    <row r="145" spans="1:80">
      <c r="A145" s="35"/>
      <c r="B145" s="35"/>
      <c r="C145" s="35"/>
      <c r="D145" s="35"/>
      <c r="E145" s="35"/>
      <c r="F145" s="35"/>
      <c r="G145" s="35"/>
      <c r="H145" s="34"/>
      <c r="I145" s="118"/>
      <c r="J145" s="118"/>
      <c r="K145" s="118"/>
      <c r="L145" s="118"/>
      <c r="M145" s="118"/>
      <c r="N145" s="35"/>
      <c r="O145" s="118"/>
      <c r="P145" s="118"/>
      <c r="Q145" s="118"/>
      <c r="R145" s="118"/>
      <c r="S145" s="118"/>
      <c r="T145" s="118"/>
      <c r="U145" s="118"/>
      <c r="V145" s="118"/>
      <c r="W145" s="34"/>
      <c r="X145" s="118"/>
      <c r="Y145" s="118"/>
      <c r="Z145" s="118"/>
      <c r="AA145" s="118"/>
      <c r="AB145" s="118"/>
      <c r="AC145" s="118"/>
      <c r="AD145" s="118"/>
      <c r="AE145" s="118"/>
      <c r="AF145" s="118"/>
      <c r="AG145" s="118"/>
      <c r="AH145" s="118"/>
      <c r="AI145" s="118"/>
      <c r="AJ145" s="118"/>
      <c r="AK145" s="118"/>
      <c r="AL145" s="118"/>
      <c r="AM145" s="118"/>
      <c r="AN145" s="118"/>
      <c r="AO145" s="118"/>
      <c r="AP145" s="118"/>
      <c r="AQ145" s="118"/>
      <c r="AR145" s="118"/>
      <c r="AS145" s="118"/>
      <c r="AT145" s="118"/>
      <c r="AU145" s="118"/>
      <c r="AV145" s="118"/>
      <c r="AW145" s="118"/>
      <c r="AX145" s="118"/>
      <c r="AY145" s="118"/>
      <c r="AZ145" s="118"/>
      <c r="BA145" s="118"/>
      <c r="BB145" s="118"/>
      <c r="BC145" s="118"/>
      <c r="BD145" s="118"/>
      <c r="BE145" s="118"/>
      <c r="BF145" s="118"/>
      <c r="BG145" s="118"/>
      <c r="BH145" s="118"/>
      <c r="BI145" s="118"/>
      <c r="BJ145" s="118"/>
      <c r="BK145" s="118"/>
      <c r="BL145" s="118"/>
      <c r="BM145" s="118"/>
      <c r="BN145" s="118"/>
      <c r="BO145" s="118"/>
      <c r="BP145" s="118"/>
      <c r="BQ145" s="118"/>
      <c r="BR145" s="118"/>
      <c r="BS145" s="118"/>
      <c r="BT145" s="118"/>
      <c r="BU145" s="118"/>
      <c r="BV145" s="118"/>
      <c r="BW145" s="118"/>
      <c r="BX145" s="118"/>
      <c r="BY145" s="118"/>
      <c r="BZ145" s="118"/>
      <c r="CA145" s="118"/>
      <c r="CB145" s="118"/>
    </row>
    <row r="146" spans="1:80">
      <c r="A146" s="35"/>
      <c r="B146" s="35"/>
      <c r="C146" s="35"/>
      <c r="D146" s="35"/>
      <c r="E146" s="35"/>
      <c r="F146" s="35"/>
      <c r="G146" s="35"/>
      <c r="H146" s="34"/>
      <c r="I146" s="118"/>
      <c r="J146" s="118"/>
      <c r="K146" s="118"/>
      <c r="L146" s="118"/>
      <c r="M146" s="118"/>
      <c r="N146" s="35"/>
      <c r="O146" s="118"/>
      <c r="P146" s="118"/>
      <c r="Q146" s="118"/>
      <c r="R146" s="118"/>
      <c r="S146" s="118"/>
      <c r="T146" s="118"/>
      <c r="U146" s="118"/>
      <c r="V146" s="118"/>
      <c r="W146" s="34"/>
      <c r="X146" s="118"/>
      <c r="Y146" s="118"/>
      <c r="Z146" s="118"/>
      <c r="AA146" s="118"/>
      <c r="AB146" s="118"/>
      <c r="AC146" s="118"/>
      <c r="AD146" s="118"/>
      <c r="AE146" s="118"/>
      <c r="AF146" s="118"/>
      <c r="AG146" s="118"/>
      <c r="AH146" s="118"/>
      <c r="AI146" s="118"/>
      <c r="AJ146" s="118"/>
      <c r="AK146" s="118"/>
      <c r="AL146" s="118"/>
      <c r="AM146" s="118"/>
      <c r="AN146" s="118"/>
      <c r="AO146" s="118"/>
      <c r="AP146" s="118"/>
      <c r="AQ146" s="118"/>
      <c r="AR146" s="118"/>
      <c r="AS146" s="118"/>
      <c r="AT146" s="118"/>
      <c r="AU146" s="118"/>
      <c r="AV146" s="118"/>
      <c r="AW146" s="118"/>
      <c r="AX146" s="118"/>
      <c r="AY146" s="118"/>
      <c r="AZ146" s="118"/>
      <c r="BA146" s="118"/>
      <c r="BB146" s="118"/>
      <c r="BC146" s="118"/>
      <c r="BD146" s="118"/>
      <c r="BE146" s="118"/>
      <c r="BF146" s="118"/>
      <c r="BG146" s="118"/>
      <c r="BH146" s="118"/>
      <c r="BI146" s="118"/>
      <c r="BJ146" s="118"/>
      <c r="BK146" s="118"/>
      <c r="BL146" s="118"/>
      <c r="BM146" s="118"/>
      <c r="BN146" s="118"/>
      <c r="BO146" s="118"/>
      <c r="BP146" s="118"/>
      <c r="BQ146" s="118"/>
      <c r="BR146" s="118"/>
      <c r="BS146" s="118"/>
      <c r="BT146" s="118"/>
      <c r="BU146" s="118"/>
      <c r="BV146" s="118"/>
      <c r="BW146" s="118"/>
      <c r="BX146" s="118"/>
      <c r="BY146" s="118"/>
      <c r="BZ146" s="118"/>
      <c r="CA146" s="118"/>
      <c r="CB146" s="118"/>
    </row>
    <row r="147" spans="1:80">
      <c r="A147" s="35"/>
      <c r="B147" s="35"/>
      <c r="C147" s="35"/>
      <c r="D147" s="35"/>
      <c r="E147" s="35"/>
      <c r="F147" s="35"/>
      <c r="G147" s="35"/>
      <c r="H147" s="34"/>
      <c r="I147" s="118"/>
      <c r="J147" s="118"/>
      <c r="K147" s="118"/>
      <c r="L147" s="118"/>
      <c r="M147" s="118"/>
      <c r="N147" s="35"/>
      <c r="O147" s="118"/>
      <c r="P147" s="118"/>
      <c r="Q147" s="118"/>
      <c r="R147" s="118"/>
      <c r="S147" s="118"/>
      <c r="T147" s="118"/>
      <c r="U147" s="118"/>
      <c r="V147" s="118"/>
      <c r="W147" s="34"/>
      <c r="X147" s="118"/>
      <c r="Y147" s="118"/>
      <c r="Z147" s="118"/>
      <c r="AA147" s="118"/>
      <c r="AB147" s="118"/>
      <c r="AC147" s="118"/>
      <c r="AD147" s="118"/>
      <c r="AE147" s="118"/>
      <c r="AF147" s="118"/>
      <c r="AG147" s="118"/>
      <c r="AH147" s="118"/>
      <c r="AI147" s="118"/>
      <c r="AJ147" s="118"/>
      <c r="AK147" s="118"/>
      <c r="AL147" s="118"/>
      <c r="AM147" s="118"/>
      <c r="AN147" s="118"/>
      <c r="AO147" s="118"/>
      <c r="AP147" s="118"/>
      <c r="AQ147" s="118"/>
      <c r="AR147" s="118"/>
      <c r="AS147" s="118"/>
      <c r="AT147" s="118"/>
      <c r="AU147" s="118"/>
      <c r="AV147" s="118"/>
      <c r="AW147" s="118"/>
      <c r="AX147" s="118"/>
      <c r="AY147" s="118"/>
      <c r="AZ147" s="118"/>
      <c r="BA147" s="118"/>
      <c r="BB147" s="118"/>
      <c r="BC147" s="118"/>
      <c r="BD147" s="118"/>
      <c r="BE147" s="118"/>
      <c r="BF147" s="118"/>
      <c r="BG147" s="118"/>
      <c r="BH147" s="118"/>
      <c r="BI147" s="118"/>
      <c r="BJ147" s="118"/>
      <c r="BK147" s="118"/>
      <c r="BL147" s="118"/>
      <c r="BM147" s="118"/>
      <c r="BN147" s="118"/>
      <c r="BO147" s="118"/>
      <c r="BP147" s="118"/>
      <c r="BQ147" s="118"/>
      <c r="BR147" s="118"/>
      <c r="BS147" s="118"/>
      <c r="BT147" s="118"/>
      <c r="BU147" s="118"/>
      <c r="BV147" s="118"/>
      <c r="BW147" s="118"/>
      <c r="BX147" s="118"/>
      <c r="BY147" s="118"/>
      <c r="BZ147" s="118"/>
      <c r="CA147" s="118"/>
      <c r="CB147" s="118"/>
    </row>
    <row r="148" spans="1:80">
      <c r="A148" s="35"/>
      <c r="B148" s="35"/>
      <c r="C148" s="35"/>
      <c r="D148" s="35"/>
      <c r="E148" s="35"/>
      <c r="F148" s="35"/>
      <c r="G148" s="35"/>
      <c r="H148" s="34"/>
      <c r="I148" s="118"/>
      <c r="J148" s="118"/>
      <c r="K148" s="118"/>
      <c r="L148" s="118"/>
      <c r="M148" s="118"/>
      <c r="N148" s="35"/>
      <c r="O148" s="118"/>
      <c r="P148" s="118"/>
      <c r="Q148" s="118"/>
      <c r="R148" s="118"/>
      <c r="S148" s="118"/>
      <c r="T148" s="118"/>
      <c r="U148" s="118"/>
      <c r="V148" s="118"/>
      <c r="W148" s="34"/>
      <c r="X148" s="118"/>
      <c r="Y148" s="118"/>
      <c r="Z148" s="118"/>
      <c r="AA148" s="118"/>
      <c r="AB148" s="118"/>
      <c r="AC148" s="118"/>
      <c r="AD148" s="118"/>
      <c r="AE148" s="118"/>
      <c r="AF148" s="118"/>
      <c r="AG148" s="118"/>
      <c r="AH148" s="118"/>
      <c r="AI148" s="118"/>
      <c r="AJ148" s="118"/>
      <c r="AK148" s="118"/>
      <c r="AL148" s="118"/>
      <c r="AM148" s="118"/>
      <c r="AN148" s="118"/>
      <c r="AO148" s="118"/>
      <c r="AP148" s="118"/>
      <c r="AQ148" s="118"/>
      <c r="AR148" s="118"/>
      <c r="AS148" s="118"/>
      <c r="AT148" s="118"/>
      <c r="AU148" s="118"/>
      <c r="AV148" s="118"/>
      <c r="AW148" s="118"/>
      <c r="AX148" s="118"/>
      <c r="AY148" s="118"/>
      <c r="AZ148" s="118"/>
      <c r="BA148" s="118"/>
      <c r="BB148" s="118"/>
      <c r="BC148" s="118"/>
      <c r="BD148" s="118"/>
      <c r="BE148" s="118"/>
      <c r="BF148" s="118"/>
      <c r="BG148" s="118"/>
      <c r="BH148" s="118"/>
      <c r="BI148" s="118"/>
      <c r="BJ148" s="118"/>
      <c r="BK148" s="118"/>
      <c r="BL148" s="118"/>
      <c r="BM148" s="118"/>
      <c r="BN148" s="118"/>
      <c r="BO148" s="118"/>
      <c r="BP148" s="118"/>
      <c r="BQ148" s="118"/>
      <c r="BR148" s="118"/>
      <c r="BS148" s="118"/>
      <c r="BT148" s="118"/>
      <c r="BU148" s="118"/>
      <c r="BV148" s="118"/>
      <c r="BW148" s="118"/>
      <c r="BX148" s="118"/>
      <c r="BY148" s="118"/>
      <c r="BZ148" s="118"/>
      <c r="CA148" s="118"/>
      <c r="CB148" s="118"/>
    </row>
    <row r="149" spans="1:80">
      <c r="A149" s="35"/>
      <c r="B149" s="35"/>
      <c r="C149" s="35"/>
      <c r="D149" s="35"/>
      <c r="E149" s="35"/>
      <c r="F149" s="35"/>
      <c r="G149" s="35"/>
      <c r="H149" s="34"/>
      <c r="I149" s="118"/>
      <c r="J149" s="118"/>
      <c r="K149" s="118"/>
      <c r="L149" s="118"/>
      <c r="M149" s="118"/>
      <c r="N149" s="35"/>
      <c r="O149" s="118"/>
      <c r="P149" s="118"/>
      <c r="Q149" s="118"/>
      <c r="R149" s="118"/>
      <c r="S149" s="118"/>
      <c r="T149" s="118"/>
      <c r="U149" s="118"/>
      <c r="V149" s="118"/>
      <c r="W149" s="34"/>
      <c r="X149" s="118"/>
      <c r="Y149" s="118"/>
      <c r="Z149" s="118"/>
      <c r="AA149" s="118"/>
      <c r="AB149" s="118"/>
      <c r="AC149" s="118"/>
      <c r="AD149" s="118"/>
      <c r="AE149" s="118"/>
      <c r="AF149" s="118"/>
      <c r="AG149" s="118"/>
      <c r="AH149" s="118"/>
      <c r="AI149" s="118"/>
      <c r="AJ149" s="118"/>
      <c r="AK149" s="118"/>
      <c r="AL149" s="118"/>
      <c r="AM149" s="118"/>
      <c r="AN149" s="118"/>
      <c r="AO149" s="118"/>
      <c r="AP149" s="118"/>
      <c r="AQ149" s="118"/>
      <c r="AR149" s="118"/>
      <c r="AS149" s="118"/>
      <c r="AT149" s="118"/>
      <c r="AU149" s="118"/>
      <c r="AV149" s="118"/>
      <c r="AW149" s="118"/>
      <c r="AX149" s="118"/>
      <c r="AY149" s="118"/>
      <c r="AZ149" s="118"/>
      <c r="BA149" s="118"/>
      <c r="BB149" s="118"/>
      <c r="BC149" s="118"/>
      <c r="BD149" s="118"/>
      <c r="BE149" s="118"/>
      <c r="BF149" s="118"/>
      <c r="BG149" s="118"/>
      <c r="BH149" s="118"/>
      <c r="BI149" s="118"/>
      <c r="BJ149" s="118"/>
      <c r="BK149" s="118"/>
      <c r="BL149" s="118"/>
      <c r="BM149" s="118"/>
      <c r="BN149" s="118"/>
      <c r="BO149" s="118"/>
      <c r="BP149" s="118"/>
      <c r="BQ149" s="118"/>
      <c r="BR149" s="118"/>
      <c r="BS149" s="118"/>
      <c r="BT149" s="118"/>
      <c r="BU149" s="118"/>
      <c r="BV149" s="118"/>
      <c r="BW149" s="118"/>
      <c r="BX149" s="118"/>
      <c r="BY149" s="118"/>
      <c r="BZ149" s="118"/>
      <c r="CA149" s="118"/>
      <c r="CB149" s="118"/>
    </row>
    <row r="150" spans="1:80">
      <c r="A150" s="35"/>
      <c r="B150" s="35"/>
      <c r="C150" s="35"/>
      <c r="D150" s="35"/>
      <c r="E150" s="35"/>
      <c r="F150" s="35"/>
      <c r="G150" s="35"/>
      <c r="H150" s="34"/>
      <c r="I150" s="118"/>
      <c r="J150" s="118"/>
      <c r="K150" s="118"/>
      <c r="L150" s="118"/>
      <c r="M150" s="118"/>
      <c r="N150" s="35"/>
      <c r="O150" s="118"/>
      <c r="P150" s="118"/>
      <c r="Q150" s="118"/>
      <c r="R150" s="118"/>
      <c r="S150" s="118"/>
      <c r="T150" s="118"/>
      <c r="U150" s="118"/>
      <c r="V150" s="118"/>
      <c r="W150" s="34"/>
      <c r="X150" s="118"/>
      <c r="Y150" s="118"/>
      <c r="Z150" s="118"/>
      <c r="AA150" s="118"/>
      <c r="AB150" s="118"/>
      <c r="AC150" s="118"/>
      <c r="AD150" s="118"/>
      <c r="AE150" s="118"/>
      <c r="AF150" s="118"/>
      <c r="AG150" s="118"/>
      <c r="AH150" s="118"/>
      <c r="AI150" s="118"/>
      <c r="AJ150" s="118"/>
      <c r="AK150" s="118"/>
      <c r="AL150" s="118"/>
      <c r="AM150" s="118"/>
      <c r="AN150" s="118"/>
      <c r="AO150" s="118"/>
      <c r="AP150" s="118"/>
      <c r="AQ150" s="118"/>
      <c r="AR150" s="118"/>
      <c r="AS150" s="118"/>
      <c r="AT150" s="118"/>
      <c r="AU150" s="118"/>
      <c r="AV150" s="118"/>
      <c r="AW150" s="118"/>
      <c r="AX150" s="118"/>
      <c r="AY150" s="118"/>
      <c r="AZ150" s="118"/>
      <c r="BA150" s="118"/>
      <c r="BB150" s="118"/>
      <c r="BC150" s="118"/>
      <c r="BD150" s="118"/>
      <c r="BE150" s="118"/>
      <c r="BF150" s="118"/>
      <c r="BG150" s="118"/>
      <c r="BH150" s="118"/>
      <c r="BI150" s="118"/>
      <c r="BJ150" s="118"/>
      <c r="BK150" s="118"/>
      <c r="BL150" s="118"/>
      <c r="BM150" s="118"/>
      <c r="BN150" s="118"/>
      <c r="BO150" s="118"/>
      <c r="BP150" s="118"/>
      <c r="BQ150" s="118"/>
      <c r="BR150" s="118"/>
      <c r="BS150" s="118"/>
      <c r="BT150" s="118"/>
      <c r="BU150" s="118"/>
      <c r="BV150" s="118"/>
      <c r="BW150" s="118"/>
      <c r="BX150" s="118"/>
      <c r="BY150" s="118"/>
      <c r="BZ150" s="118"/>
      <c r="CA150" s="118"/>
      <c r="CB150" s="118"/>
    </row>
    <row r="151" spans="1:80">
      <c r="A151" s="35"/>
      <c r="B151" s="35"/>
      <c r="C151" s="35"/>
      <c r="D151" s="35"/>
      <c r="E151" s="35"/>
      <c r="F151" s="35"/>
      <c r="G151" s="35"/>
      <c r="H151" s="34"/>
      <c r="I151" s="118"/>
      <c r="J151" s="118"/>
      <c r="K151" s="118"/>
      <c r="L151" s="118"/>
      <c r="M151" s="118"/>
      <c r="N151" s="35"/>
      <c r="O151" s="118"/>
      <c r="P151" s="118"/>
      <c r="Q151" s="118"/>
      <c r="R151" s="118"/>
      <c r="S151" s="118"/>
      <c r="T151" s="118"/>
      <c r="U151" s="118"/>
      <c r="V151" s="118"/>
      <c r="W151" s="34"/>
      <c r="X151" s="118"/>
      <c r="Y151" s="118"/>
      <c r="Z151" s="118"/>
      <c r="AA151" s="118"/>
      <c r="AB151" s="118"/>
      <c r="AC151" s="118"/>
      <c r="AD151" s="118"/>
      <c r="AE151" s="118"/>
      <c r="AF151" s="118"/>
      <c r="AG151" s="118"/>
      <c r="AH151" s="118"/>
      <c r="AI151" s="118"/>
      <c r="AJ151" s="118"/>
      <c r="AK151" s="118"/>
      <c r="AL151" s="118"/>
      <c r="AM151" s="118"/>
      <c r="AN151" s="118"/>
      <c r="AO151" s="118"/>
      <c r="AP151" s="118"/>
      <c r="AQ151" s="118"/>
      <c r="AR151" s="118"/>
      <c r="AS151" s="118"/>
      <c r="AT151" s="118"/>
      <c r="AU151" s="118"/>
      <c r="AV151" s="118"/>
      <c r="AW151" s="118"/>
      <c r="AX151" s="118"/>
      <c r="AY151" s="118"/>
      <c r="AZ151" s="118"/>
      <c r="BA151" s="118"/>
      <c r="BB151" s="118"/>
      <c r="BC151" s="118"/>
      <c r="BD151" s="118"/>
      <c r="BE151" s="118"/>
      <c r="BF151" s="118"/>
      <c r="BG151" s="118"/>
      <c r="BH151" s="118"/>
      <c r="BI151" s="118"/>
      <c r="BJ151" s="118"/>
      <c r="BK151" s="118"/>
      <c r="BL151" s="118"/>
      <c r="BM151" s="118"/>
      <c r="BN151" s="118"/>
      <c r="BO151" s="118"/>
      <c r="BP151" s="118"/>
      <c r="BQ151" s="118"/>
      <c r="BR151" s="118"/>
      <c r="BS151" s="118"/>
      <c r="BT151" s="118"/>
      <c r="BU151" s="118"/>
      <c r="BV151" s="118"/>
      <c r="BW151" s="118"/>
      <c r="BX151" s="118"/>
      <c r="BY151" s="118"/>
      <c r="BZ151" s="118"/>
      <c r="CA151" s="118"/>
      <c r="CB151" s="118"/>
    </row>
    <row r="152" spans="1:80">
      <c r="A152" s="35"/>
      <c r="B152" s="35"/>
      <c r="C152" s="35"/>
      <c r="D152" s="35"/>
      <c r="E152" s="35"/>
      <c r="F152" s="35"/>
      <c r="G152" s="35"/>
      <c r="H152" s="34"/>
      <c r="I152" s="118"/>
      <c r="J152" s="118"/>
      <c r="K152" s="118"/>
      <c r="L152" s="118"/>
      <c r="M152" s="118"/>
      <c r="N152" s="35"/>
      <c r="O152" s="118"/>
      <c r="P152" s="118"/>
      <c r="Q152" s="118"/>
      <c r="R152" s="118"/>
      <c r="S152" s="118"/>
      <c r="T152" s="118"/>
      <c r="U152" s="118"/>
      <c r="V152" s="118"/>
      <c r="W152" s="34"/>
      <c r="X152" s="118"/>
      <c r="Y152" s="118"/>
      <c r="Z152" s="118"/>
      <c r="AA152" s="118"/>
      <c r="AB152" s="118"/>
      <c r="AC152" s="118"/>
      <c r="AD152" s="118"/>
      <c r="AE152" s="118"/>
      <c r="AF152" s="118"/>
      <c r="AG152" s="118"/>
      <c r="AH152" s="118"/>
      <c r="AI152" s="118"/>
      <c r="AJ152" s="118"/>
      <c r="AK152" s="118"/>
      <c r="AL152" s="118"/>
      <c r="AM152" s="118"/>
      <c r="AN152" s="118"/>
      <c r="AO152" s="118"/>
      <c r="AP152" s="118"/>
      <c r="AQ152" s="118"/>
      <c r="AR152" s="118"/>
      <c r="AS152" s="118"/>
      <c r="AT152" s="118"/>
      <c r="AU152" s="118"/>
      <c r="AV152" s="118"/>
      <c r="AW152" s="118"/>
      <c r="AX152" s="118"/>
      <c r="AY152" s="118"/>
      <c r="AZ152" s="118"/>
      <c r="BA152" s="118"/>
      <c r="BB152" s="118"/>
      <c r="BC152" s="118"/>
      <c r="BD152" s="118"/>
      <c r="BE152" s="118"/>
      <c r="BF152" s="118"/>
      <c r="BG152" s="118"/>
      <c r="BH152" s="118"/>
      <c r="BI152" s="118"/>
      <c r="BJ152" s="118"/>
      <c r="BK152" s="118"/>
      <c r="BL152" s="118"/>
      <c r="BM152" s="118"/>
      <c r="BN152" s="118"/>
      <c r="BO152" s="118"/>
      <c r="BP152" s="118"/>
      <c r="BQ152" s="118"/>
      <c r="BR152" s="118"/>
      <c r="BS152" s="118"/>
      <c r="BT152" s="118"/>
      <c r="BU152" s="118"/>
      <c r="BV152" s="118"/>
      <c r="BW152" s="118"/>
      <c r="BX152" s="118"/>
      <c r="BY152" s="118"/>
      <c r="BZ152" s="118"/>
      <c r="CA152" s="118"/>
      <c r="CB152" s="118"/>
    </row>
    <row r="153" spans="1:80">
      <c r="A153" s="35"/>
      <c r="B153" s="35"/>
      <c r="C153" s="35"/>
      <c r="D153" s="35"/>
      <c r="E153" s="35"/>
      <c r="F153" s="35"/>
      <c r="G153" s="35"/>
      <c r="H153" s="34"/>
      <c r="I153" s="118"/>
      <c r="J153" s="118"/>
      <c r="K153" s="118"/>
      <c r="L153" s="118"/>
      <c r="M153" s="118"/>
      <c r="N153" s="35"/>
      <c r="O153" s="118"/>
      <c r="P153" s="118"/>
      <c r="Q153" s="118"/>
      <c r="R153" s="118"/>
      <c r="S153" s="118"/>
      <c r="T153" s="118"/>
      <c r="U153" s="118"/>
      <c r="V153" s="118"/>
      <c r="W153" s="34"/>
      <c r="X153" s="118"/>
      <c r="Y153" s="118"/>
      <c r="Z153" s="118"/>
      <c r="AA153" s="118"/>
      <c r="AB153" s="118"/>
      <c r="AC153" s="118"/>
      <c r="AD153" s="118"/>
      <c r="AE153" s="118"/>
      <c r="AF153" s="118"/>
      <c r="AG153" s="118"/>
      <c r="AH153" s="118"/>
      <c r="AI153" s="118"/>
      <c r="AJ153" s="118"/>
      <c r="AK153" s="118"/>
      <c r="AL153" s="118"/>
      <c r="AM153" s="118"/>
      <c r="AN153" s="118"/>
      <c r="AO153" s="118"/>
      <c r="AP153" s="118"/>
      <c r="AQ153" s="118"/>
      <c r="AR153" s="118"/>
      <c r="AS153" s="118"/>
      <c r="AT153" s="118"/>
      <c r="AU153" s="118"/>
      <c r="AV153" s="118"/>
      <c r="AW153" s="118"/>
      <c r="AX153" s="118"/>
      <c r="AY153" s="118"/>
      <c r="AZ153" s="118"/>
      <c r="BA153" s="118"/>
      <c r="BB153" s="118"/>
      <c r="BC153" s="118"/>
      <c r="BD153" s="118"/>
      <c r="BE153" s="118"/>
      <c r="BF153" s="118"/>
      <c r="BG153" s="118"/>
      <c r="BH153" s="118"/>
      <c r="BI153" s="118"/>
      <c r="BJ153" s="118"/>
      <c r="BK153" s="118"/>
      <c r="BL153" s="118"/>
      <c r="BM153" s="118"/>
      <c r="BN153" s="118"/>
      <c r="BO153" s="118"/>
      <c r="BP153" s="118"/>
      <c r="BQ153" s="118"/>
      <c r="BR153" s="118"/>
      <c r="BS153" s="118"/>
      <c r="BT153" s="118"/>
      <c r="BU153" s="118"/>
      <c r="BV153" s="118"/>
      <c r="BW153" s="118"/>
      <c r="BX153" s="118"/>
      <c r="BY153" s="118"/>
      <c r="BZ153" s="118"/>
      <c r="CA153" s="118"/>
      <c r="CB153" s="118"/>
    </row>
    <row r="154" spans="1:80">
      <c r="A154" s="35"/>
      <c r="B154" s="35"/>
      <c r="C154" s="35"/>
      <c r="D154" s="35"/>
      <c r="E154" s="35"/>
      <c r="F154" s="35"/>
      <c r="G154" s="35"/>
      <c r="H154" s="34"/>
      <c r="I154" s="118"/>
      <c r="J154" s="118"/>
      <c r="K154" s="118"/>
      <c r="L154" s="118"/>
      <c r="M154" s="118"/>
      <c r="N154" s="35"/>
      <c r="O154" s="118"/>
      <c r="P154" s="118"/>
      <c r="Q154" s="118"/>
      <c r="R154" s="118"/>
      <c r="S154" s="118"/>
      <c r="T154" s="118"/>
      <c r="U154" s="118"/>
      <c r="V154" s="118"/>
      <c r="W154" s="34"/>
      <c r="X154" s="118"/>
      <c r="Y154" s="118"/>
      <c r="Z154" s="118"/>
      <c r="AA154" s="118"/>
      <c r="AB154" s="118"/>
      <c r="AC154" s="118"/>
      <c r="AD154" s="118"/>
      <c r="AE154" s="118"/>
      <c r="AF154" s="118"/>
      <c r="AG154" s="118"/>
      <c r="AH154" s="118"/>
      <c r="AI154" s="118"/>
      <c r="AJ154" s="118"/>
      <c r="AK154" s="118"/>
      <c r="AL154" s="118"/>
      <c r="AM154" s="118"/>
      <c r="AN154" s="118"/>
      <c r="AO154" s="118"/>
      <c r="AP154" s="118"/>
      <c r="AQ154" s="118"/>
      <c r="AR154" s="118"/>
      <c r="AS154" s="118"/>
      <c r="AT154" s="118"/>
      <c r="AU154" s="118"/>
      <c r="AV154" s="118"/>
      <c r="AW154" s="118"/>
      <c r="AX154" s="118"/>
      <c r="AY154" s="118"/>
      <c r="AZ154" s="118"/>
      <c r="BA154" s="118"/>
      <c r="BB154" s="118"/>
      <c r="BC154" s="118"/>
      <c r="BD154" s="118"/>
      <c r="BE154" s="118"/>
      <c r="BF154" s="118"/>
      <c r="BG154" s="118"/>
      <c r="BH154" s="118"/>
      <c r="BI154" s="118"/>
      <c r="BJ154" s="118"/>
      <c r="BK154" s="118"/>
      <c r="BL154" s="118"/>
      <c r="BM154" s="118"/>
      <c r="BN154" s="118"/>
      <c r="BO154" s="118"/>
      <c r="BP154" s="118"/>
      <c r="BQ154" s="118"/>
      <c r="BR154" s="118"/>
      <c r="BS154" s="118"/>
      <c r="BT154" s="118"/>
      <c r="BU154" s="118"/>
      <c r="BV154" s="118"/>
      <c r="BW154" s="118"/>
      <c r="BX154" s="118"/>
      <c r="BY154" s="118"/>
      <c r="BZ154" s="118"/>
      <c r="CA154" s="118"/>
      <c r="CB154" s="118"/>
    </row>
    <row r="155" spans="1:80">
      <c r="A155" s="35"/>
      <c r="B155" s="35"/>
      <c r="C155" s="35"/>
      <c r="D155" s="35"/>
      <c r="E155" s="35"/>
      <c r="F155" s="35"/>
      <c r="G155" s="35"/>
      <c r="H155" s="34"/>
      <c r="I155" s="118"/>
      <c r="J155" s="118"/>
      <c r="K155" s="118"/>
      <c r="L155" s="118"/>
      <c r="M155" s="118"/>
      <c r="N155" s="35"/>
      <c r="O155" s="118"/>
      <c r="P155" s="118"/>
      <c r="Q155" s="118"/>
      <c r="R155" s="118"/>
      <c r="S155" s="118"/>
      <c r="T155" s="118"/>
      <c r="U155" s="118"/>
      <c r="V155" s="118"/>
      <c r="W155" s="34"/>
      <c r="X155" s="118"/>
      <c r="Y155" s="118"/>
      <c r="Z155" s="118"/>
      <c r="AA155" s="118"/>
      <c r="AB155" s="118"/>
      <c r="AC155" s="118"/>
      <c r="AD155" s="118"/>
      <c r="AE155" s="118"/>
      <c r="AF155" s="118"/>
      <c r="AG155" s="118"/>
      <c r="AH155" s="118"/>
      <c r="AI155" s="118"/>
      <c r="AJ155" s="118"/>
      <c r="AK155" s="118"/>
      <c r="AL155" s="118"/>
      <c r="AM155" s="118"/>
      <c r="AN155" s="118"/>
      <c r="AO155" s="118"/>
      <c r="AP155" s="118"/>
      <c r="AQ155" s="118"/>
      <c r="AR155" s="118"/>
      <c r="AS155" s="118"/>
      <c r="AT155" s="118"/>
      <c r="AU155" s="118"/>
      <c r="AV155" s="118"/>
      <c r="AW155" s="118"/>
      <c r="AX155" s="118"/>
      <c r="AY155" s="118"/>
      <c r="AZ155" s="118"/>
      <c r="BA155" s="118"/>
      <c r="BB155" s="118"/>
      <c r="BC155" s="118"/>
      <c r="BD155" s="118"/>
      <c r="BE155" s="118"/>
      <c r="BF155" s="118"/>
      <c r="BG155" s="118"/>
      <c r="BH155" s="118"/>
      <c r="BI155" s="118"/>
      <c r="BJ155" s="118"/>
      <c r="BK155" s="118"/>
      <c r="BL155" s="118"/>
      <c r="BM155" s="118"/>
      <c r="BN155" s="118"/>
      <c r="BO155" s="118"/>
      <c r="BP155" s="118"/>
      <c r="BQ155" s="118"/>
      <c r="BR155" s="118"/>
      <c r="BS155" s="118"/>
      <c r="BT155" s="118"/>
      <c r="BU155" s="118"/>
      <c r="BV155" s="118"/>
      <c r="BW155" s="118"/>
      <c r="BX155" s="118"/>
      <c r="BY155" s="118"/>
      <c r="BZ155" s="118"/>
      <c r="CA155" s="118"/>
      <c r="CB155" s="118"/>
    </row>
    <row r="156" spans="1:80">
      <c r="A156" s="35"/>
      <c r="B156" s="35"/>
      <c r="C156" s="35"/>
      <c r="D156" s="35"/>
      <c r="E156" s="35"/>
      <c r="F156" s="35"/>
      <c r="G156" s="35"/>
      <c r="H156" s="34"/>
      <c r="I156" s="118"/>
      <c r="J156" s="118"/>
      <c r="K156" s="118"/>
      <c r="L156" s="118"/>
      <c r="M156" s="118"/>
      <c r="N156" s="35"/>
      <c r="O156" s="118"/>
      <c r="P156" s="118"/>
      <c r="Q156" s="118"/>
      <c r="R156" s="118"/>
      <c r="S156" s="118"/>
      <c r="T156" s="118"/>
      <c r="U156" s="118"/>
      <c r="V156" s="118"/>
      <c r="W156" s="34"/>
      <c r="X156" s="118"/>
      <c r="Y156" s="118"/>
      <c r="Z156" s="118"/>
      <c r="AA156" s="118"/>
      <c r="AB156" s="118"/>
      <c r="AC156" s="118"/>
      <c r="AD156" s="118"/>
      <c r="AE156" s="118"/>
      <c r="AF156" s="118"/>
      <c r="AG156" s="118"/>
      <c r="AH156" s="118"/>
      <c r="AI156" s="118"/>
      <c r="AJ156" s="118"/>
      <c r="AK156" s="118"/>
      <c r="AL156" s="118"/>
      <c r="AM156" s="118"/>
      <c r="AN156" s="118"/>
      <c r="AO156" s="118"/>
      <c r="AP156" s="118"/>
      <c r="AQ156" s="118"/>
      <c r="AR156" s="118"/>
      <c r="AS156" s="118"/>
      <c r="AT156" s="118"/>
      <c r="AU156" s="118"/>
      <c r="AV156" s="118"/>
      <c r="AW156" s="118"/>
      <c r="AX156" s="118"/>
      <c r="AY156" s="118"/>
      <c r="AZ156" s="118"/>
      <c r="BA156" s="118"/>
      <c r="BB156" s="118"/>
      <c r="BC156" s="118"/>
      <c r="BD156" s="118"/>
      <c r="BE156" s="118"/>
      <c r="BF156" s="118"/>
      <c r="BG156" s="118"/>
      <c r="BH156" s="118"/>
      <c r="BI156" s="118"/>
      <c r="BJ156" s="118"/>
      <c r="BK156" s="118"/>
      <c r="BL156" s="118"/>
      <c r="BM156" s="118"/>
      <c r="BN156" s="118"/>
      <c r="BO156" s="118"/>
      <c r="BP156" s="118"/>
      <c r="BQ156" s="118"/>
      <c r="BR156" s="118"/>
      <c r="BS156" s="118"/>
      <c r="BT156" s="118"/>
      <c r="BU156" s="118"/>
      <c r="BV156" s="118"/>
      <c r="BW156" s="118"/>
      <c r="BX156" s="118"/>
      <c r="BY156" s="118"/>
      <c r="BZ156" s="118"/>
      <c r="CA156" s="118"/>
      <c r="CB156" s="118"/>
    </row>
    <row r="157" spans="1:80">
      <c r="A157" s="35"/>
      <c r="B157" s="35"/>
      <c r="C157" s="35"/>
      <c r="D157" s="35"/>
      <c r="E157" s="35"/>
      <c r="F157" s="35"/>
      <c r="G157" s="35"/>
      <c r="H157" s="34"/>
      <c r="I157" s="118"/>
      <c r="J157" s="118"/>
      <c r="K157" s="118"/>
      <c r="L157" s="118"/>
      <c r="M157" s="118"/>
      <c r="N157" s="35"/>
      <c r="O157" s="118"/>
      <c r="P157" s="118"/>
      <c r="Q157" s="118"/>
      <c r="R157" s="118"/>
      <c r="S157" s="118"/>
      <c r="T157" s="118"/>
      <c r="U157" s="118"/>
      <c r="V157" s="118"/>
      <c r="W157" s="34"/>
      <c r="X157" s="118"/>
      <c r="Y157" s="118"/>
      <c r="Z157" s="118"/>
      <c r="AA157" s="118"/>
      <c r="AB157" s="118"/>
      <c r="AC157" s="118"/>
      <c r="AD157" s="118"/>
      <c r="AE157" s="118"/>
      <c r="AF157" s="118"/>
      <c r="AG157" s="118"/>
      <c r="AH157" s="118"/>
      <c r="AI157" s="118"/>
      <c r="AJ157" s="118"/>
      <c r="AK157" s="118"/>
      <c r="AL157" s="118"/>
      <c r="AM157" s="118"/>
      <c r="AN157" s="118"/>
      <c r="AO157" s="118"/>
      <c r="AP157" s="118"/>
      <c r="AQ157" s="118"/>
      <c r="AR157" s="118"/>
      <c r="AS157" s="118"/>
      <c r="AT157" s="118"/>
      <c r="AU157" s="118"/>
      <c r="AV157" s="118"/>
      <c r="AW157" s="118"/>
      <c r="AX157" s="118"/>
      <c r="AY157" s="118"/>
      <c r="AZ157" s="118"/>
      <c r="BA157" s="118"/>
      <c r="BB157" s="118"/>
      <c r="BC157" s="118"/>
      <c r="BD157" s="118"/>
      <c r="BE157" s="118"/>
      <c r="BF157" s="118"/>
      <c r="BG157" s="118"/>
      <c r="BH157" s="118"/>
      <c r="BI157" s="118"/>
      <c r="BJ157" s="118"/>
      <c r="BK157" s="118"/>
      <c r="BL157" s="118"/>
      <c r="BM157" s="118"/>
      <c r="BN157" s="118"/>
      <c r="BO157" s="118"/>
      <c r="BP157" s="118"/>
      <c r="BQ157" s="118"/>
      <c r="BR157" s="118"/>
      <c r="BS157" s="118"/>
      <c r="BT157" s="118"/>
      <c r="BU157" s="118"/>
      <c r="BV157" s="118"/>
      <c r="BW157" s="118"/>
      <c r="BX157" s="118"/>
      <c r="BY157" s="118"/>
      <c r="BZ157" s="118"/>
      <c r="CA157" s="118"/>
      <c r="CB157" s="118"/>
    </row>
    <row r="158" spans="1:80">
      <c r="A158" s="35"/>
      <c r="B158" s="35"/>
      <c r="C158" s="35"/>
      <c r="D158" s="35"/>
      <c r="E158" s="35"/>
      <c r="F158" s="35"/>
      <c r="G158" s="35"/>
      <c r="H158" s="34"/>
      <c r="I158" s="118"/>
      <c r="J158" s="118"/>
      <c r="K158" s="118"/>
      <c r="L158" s="118"/>
      <c r="M158" s="118"/>
      <c r="N158" s="35"/>
      <c r="O158" s="118"/>
      <c r="P158" s="118"/>
      <c r="Q158" s="118"/>
      <c r="R158" s="118"/>
      <c r="S158" s="118"/>
      <c r="T158" s="118"/>
      <c r="U158" s="118"/>
      <c r="V158" s="118"/>
      <c r="W158" s="34"/>
      <c r="X158" s="118"/>
      <c r="Y158" s="118"/>
      <c r="Z158" s="118"/>
      <c r="AA158" s="118"/>
      <c r="AB158" s="118"/>
      <c r="AC158" s="118"/>
      <c r="AD158" s="118"/>
      <c r="AE158" s="118"/>
      <c r="AF158" s="118"/>
      <c r="AG158" s="118"/>
      <c r="AH158" s="118"/>
      <c r="AI158" s="118"/>
      <c r="AJ158" s="118"/>
      <c r="AK158" s="118"/>
      <c r="AL158" s="118"/>
      <c r="AM158" s="118"/>
      <c r="AN158" s="118"/>
      <c r="AO158" s="118"/>
      <c r="AP158" s="118"/>
      <c r="AQ158" s="118"/>
      <c r="AR158" s="118"/>
      <c r="AS158" s="118"/>
      <c r="AT158" s="118"/>
      <c r="AU158" s="118"/>
      <c r="AV158" s="118"/>
      <c r="AW158" s="118"/>
      <c r="AX158" s="118"/>
      <c r="AY158" s="118"/>
      <c r="AZ158" s="118"/>
      <c r="BA158" s="118"/>
      <c r="BB158" s="118"/>
      <c r="BC158" s="118"/>
      <c r="BD158" s="118"/>
      <c r="BE158" s="118"/>
      <c r="BF158" s="118"/>
      <c r="BG158" s="118"/>
      <c r="BH158" s="118"/>
      <c r="BI158" s="118"/>
      <c r="BJ158" s="118"/>
      <c r="BK158" s="118"/>
      <c r="BL158" s="118"/>
      <c r="BM158" s="118"/>
      <c r="BN158" s="118"/>
      <c r="BO158" s="118"/>
      <c r="BP158" s="118"/>
      <c r="BQ158" s="118"/>
      <c r="BR158" s="118"/>
      <c r="BS158" s="118"/>
      <c r="BT158" s="118"/>
      <c r="BU158" s="118"/>
      <c r="BV158" s="118"/>
      <c r="BW158" s="118"/>
      <c r="BX158" s="118"/>
      <c r="BY158" s="118"/>
      <c r="BZ158" s="118"/>
      <c r="CA158" s="118"/>
      <c r="CB158" s="118"/>
    </row>
    <row r="159" spans="1:80">
      <c r="A159" s="35"/>
      <c r="B159" s="35"/>
      <c r="C159" s="35"/>
      <c r="D159" s="35"/>
      <c r="E159" s="35"/>
      <c r="F159" s="35"/>
      <c r="G159" s="35"/>
      <c r="H159" s="34"/>
      <c r="I159" s="118"/>
      <c r="J159" s="118"/>
      <c r="K159" s="118"/>
      <c r="L159" s="118"/>
      <c r="M159" s="118"/>
      <c r="N159" s="35"/>
      <c r="O159" s="118"/>
      <c r="P159" s="118"/>
      <c r="Q159" s="118"/>
      <c r="R159" s="118"/>
      <c r="S159" s="118"/>
      <c r="T159" s="118"/>
      <c r="U159" s="118"/>
      <c r="V159" s="118"/>
      <c r="W159" s="34"/>
      <c r="X159" s="118"/>
      <c r="Y159" s="118"/>
      <c r="Z159" s="118"/>
      <c r="AA159" s="118"/>
      <c r="AB159" s="118"/>
      <c r="AC159" s="118"/>
      <c r="AD159" s="118"/>
      <c r="AE159" s="118"/>
      <c r="AF159" s="118"/>
      <c r="AG159" s="118"/>
      <c r="AH159" s="118"/>
      <c r="AI159" s="118"/>
      <c r="AJ159" s="118"/>
      <c r="AK159" s="118"/>
      <c r="AL159" s="118"/>
      <c r="AM159" s="118"/>
      <c r="AN159" s="118"/>
      <c r="AO159" s="118"/>
      <c r="AP159" s="118"/>
      <c r="AQ159" s="118"/>
      <c r="AR159" s="118"/>
      <c r="AS159" s="118"/>
      <c r="AT159" s="118"/>
      <c r="AU159" s="118"/>
      <c r="AV159" s="118"/>
      <c r="AW159" s="118"/>
      <c r="AX159" s="118"/>
      <c r="AY159" s="118"/>
      <c r="AZ159" s="118"/>
      <c r="BA159" s="118"/>
      <c r="BB159" s="118"/>
      <c r="BC159" s="118"/>
      <c r="BD159" s="118"/>
      <c r="BE159" s="118"/>
      <c r="BF159" s="118"/>
      <c r="BG159" s="118"/>
      <c r="BH159" s="118"/>
      <c r="BI159" s="118"/>
      <c r="BJ159" s="118"/>
      <c r="BK159" s="118"/>
      <c r="BL159" s="118"/>
      <c r="BM159" s="118"/>
      <c r="BN159" s="118"/>
      <c r="BO159" s="118"/>
      <c r="BP159" s="118"/>
      <c r="BQ159" s="118"/>
      <c r="BR159" s="118"/>
      <c r="BS159" s="118"/>
      <c r="BT159" s="118"/>
      <c r="BU159" s="118"/>
      <c r="BV159" s="118"/>
      <c r="BW159" s="118"/>
      <c r="BX159" s="118"/>
      <c r="BY159" s="118"/>
      <c r="BZ159" s="118"/>
      <c r="CA159" s="118"/>
      <c r="CB159" s="118"/>
    </row>
    <row r="160" spans="1:80">
      <c r="A160" s="35"/>
      <c r="B160" s="35"/>
      <c r="C160" s="35"/>
      <c r="D160" s="35"/>
      <c r="E160" s="35"/>
      <c r="F160" s="35"/>
      <c r="G160" s="35"/>
      <c r="H160" s="34"/>
      <c r="I160" s="118"/>
      <c r="J160" s="118"/>
      <c r="K160" s="118"/>
      <c r="L160" s="118"/>
      <c r="M160" s="118"/>
      <c r="N160" s="35"/>
      <c r="O160" s="118"/>
      <c r="P160" s="118"/>
      <c r="Q160" s="118"/>
      <c r="R160" s="118"/>
      <c r="S160" s="118"/>
      <c r="T160" s="118"/>
      <c r="U160" s="118"/>
      <c r="V160" s="118"/>
      <c r="W160" s="34"/>
      <c r="X160" s="118"/>
      <c r="Y160" s="118"/>
      <c r="Z160" s="118"/>
      <c r="AA160" s="118"/>
      <c r="AB160" s="118"/>
      <c r="AC160" s="118"/>
      <c r="AD160" s="118"/>
      <c r="AE160" s="118"/>
      <c r="AF160" s="118"/>
      <c r="AG160" s="118"/>
      <c r="AH160" s="118"/>
      <c r="AI160" s="118"/>
      <c r="AJ160" s="118"/>
      <c r="AK160" s="118"/>
      <c r="AL160" s="118"/>
      <c r="AM160" s="118"/>
      <c r="AN160" s="118"/>
      <c r="AO160" s="118"/>
      <c r="AP160" s="118"/>
      <c r="AQ160" s="118"/>
      <c r="AR160" s="118"/>
      <c r="AS160" s="118"/>
      <c r="AT160" s="118"/>
      <c r="AU160" s="118"/>
      <c r="AV160" s="118"/>
      <c r="AW160" s="118"/>
      <c r="AX160" s="118"/>
      <c r="AY160" s="118"/>
      <c r="AZ160" s="118"/>
      <c r="BA160" s="118"/>
      <c r="BB160" s="118"/>
      <c r="BC160" s="118"/>
      <c r="BD160" s="118"/>
      <c r="BE160" s="118"/>
      <c r="BF160" s="118"/>
      <c r="BG160" s="118"/>
      <c r="BH160" s="118"/>
      <c r="BI160" s="118"/>
      <c r="BJ160" s="118"/>
      <c r="BK160" s="118"/>
      <c r="BL160" s="118"/>
      <c r="BM160" s="118"/>
      <c r="BN160" s="118"/>
      <c r="BO160" s="118"/>
      <c r="BP160" s="118"/>
      <c r="BQ160" s="118"/>
      <c r="BR160" s="118"/>
      <c r="BS160" s="118"/>
      <c r="BT160" s="118"/>
      <c r="BU160" s="118"/>
      <c r="BV160" s="118"/>
      <c r="BW160" s="118"/>
      <c r="BX160" s="118"/>
      <c r="BY160" s="118"/>
      <c r="BZ160" s="118"/>
      <c r="CA160" s="118"/>
      <c r="CB160" s="118"/>
    </row>
    <row r="161" spans="1:80">
      <c r="A161" s="35"/>
      <c r="B161" s="35"/>
      <c r="C161" s="35"/>
      <c r="D161" s="35"/>
      <c r="E161" s="35"/>
      <c r="F161" s="35"/>
      <c r="G161" s="35"/>
      <c r="H161" s="34"/>
      <c r="I161" s="118"/>
      <c r="J161" s="118"/>
      <c r="K161" s="118"/>
      <c r="L161" s="118"/>
      <c r="M161" s="118"/>
      <c r="N161" s="35"/>
      <c r="O161" s="118"/>
      <c r="P161" s="118"/>
      <c r="Q161" s="118"/>
      <c r="R161" s="118"/>
      <c r="S161" s="118"/>
      <c r="T161" s="118"/>
      <c r="U161" s="118"/>
      <c r="V161" s="118"/>
      <c r="W161" s="34"/>
      <c r="X161" s="118"/>
      <c r="Y161" s="118"/>
      <c r="Z161" s="118"/>
      <c r="AA161" s="118"/>
      <c r="AB161" s="118"/>
      <c r="AC161" s="118"/>
      <c r="AD161" s="118"/>
      <c r="AE161" s="118"/>
      <c r="AF161" s="118"/>
      <c r="AG161" s="118"/>
      <c r="AH161" s="118"/>
      <c r="AI161" s="118"/>
      <c r="AJ161" s="118"/>
      <c r="AK161" s="118"/>
      <c r="AL161" s="118"/>
      <c r="AM161" s="118"/>
      <c r="AN161" s="118"/>
      <c r="AO161" s="118"/>
      <c r="AP161" s="118"/>
      <c r="AQ161" s="118"/>
      <c r="AR161" s="118"/>
      <c r="AS161" s="118"/>
      <c r="AT161" s="118"/>
      <c r="AU161" s="118"/>
      <c r="AV161" s="118"/>
      <c r="AW161" s="118"/>
      <c r="AX161" s="118"/>
      <c r="AY161" s="118"/>
      <c r="AZ161" s="118"/>
      <c r="BA161" s="118"/>
      <c r="BB161" s="118"/>
      <c r="BC161" s="118"/>
      <c r="BD161" s="118"/>
      <c r="BE161" s="118"/>
      <c r="BF161" s="118"/>
      <c r="BG161" s="118"/>
      <c r="BH161" s="118"/>
      <c r="BI161" s="118"/>
      <c r="BJ161" s="118"/>
      <c r="BK161" s="118"/>
      <c r="BL161" s="118"/>
      <c r="BM161" s="118"/>
      <c r="BN161" s="118"/>
      <c r="BO161" s="118"/>
      <c r="BP161" s="118"/>
      <c r="BQ161" s="118"/>
      <c r="BR161" s="118"/>
      <c r="BS161" s="118"/>
      <c r="BT161" s="118"/>
      <c r="BU161" s="118"/>
      <c r="BV161" s="118"/>
      <c r="BW161" s="118"/>
      <c r="BX161" s="118"/>
      <c r="BY161" s="118"/>
      <c r="BZ161" s="118"/>
      <c r="CA161" s="118"/>
      <c r="CB161" s="118"/>
    </row>
    <row r="162" spans="1:80">
      <c r="A162" s="35"/>
      <c r="B162" s="35"/>
      <c r="C162" s="35"/>
      <c r="D162" s="35"/>
      <c r="E162" s="35"/>
      <c r="F162" s="35"/>
      <c r="G162" s="35"/>
      <c r="H162" s="34"/>
      <c r="I162" s="118"/>
      <c r="J162" s="118"/>
      <c r="K162" s="118"/>
      <c r="L162" s="118"/>
      <c r="M162" s="118"/>
      <c r="N162" s="35"/>
      <c r="O162" s="118"/>
      <c r="P162" s="118"/>
      <c r="Q162" s="118"/>
      <c r="R162" s="118"/>
      <c r="S162" s="118"/>
      <c r="T162" s="118"/>
      <c r="U162" s="118"/>
      <c r="V162" s="118"/>
      <c r="W162" s="34"/>
      <c r="X162" s="118"/>
      <c r="Y162" s="118"/>
      <c r="Z162" s="118"/>
      <c r="AA162" s="118"/>
      <c r="AB162" s="118"/>
      <c r="AC162" s="118"/>
      <c r="AD162" s="118"/>
      <c r="AE162" s="118"/>
      <c r="AF162" s="118"/>
      <c r="AG162" s="118"/>
      <c r="AH162" s="118"/>
      <c r="AI162" s="118"/>
      <c r="AJ162" s="118"/>
      <c r="AK162" s="118"/>
      <c r="AL162" s="118"/>
      <c r="AM162" s="118"/>
      <c r="AN162" s="118"/>
      <c r="AO162" s="118"/>
      <c r="AP162" s="118"/>
      <c r="AQ162" s="118"/>
      <c r="AR162" s="118"/>
      <c r="AS162" s="118"/>
      <c r="AT162" s="118"/>
      <c r="AU162" s="118"/>
      <c r="AV162" s="118"/>
      <c r="AW162" s="118"/>
      <c r="AX162" s="118"/>
      <c r="AY162" s="118"/>
      <c r="AZ162" s="118"/>
      <c r="BA162" s="118"/>
      <c r="BB162" s="118"/>
      <c r="BC162" s="118"/>
      <c r="BD162" s="118"/>
      <c r="BE162" s="118"/>
      <c r="BF162" s="118"/>
      <c r="BG162" s="118"/>
      <c r="BH162" s="118"/>
      <c r="BI162" s="118"/>
      <c r="BJ162" s="118"/>
      <c r="BK162" s="118"/>
      <c r="BL162" s="118"/>
      <c r="BM162" s="118"/>
      <c r="BN162" s="118"/>
      <c r="BO162" s="118"/>
      <c r="BP162" s="118"/>
      <c r="BQ162" s="118"/>
      <c r="BR162" s="118"/>
      <c r="BS162" s="118"/>
      <c r="BT162" s="118"/>
      <c r="BU162" s="118"/>
      <c r="BV162" s="118"/>
      <c r="BW162" s="118"/>
      <c r="BX162" s="118"/>
      <c r="BY162" s="118"/>
      <c r="BZ162" s="118"/>
      <c r="CA162" s="118"/>
      <c r="CB162" s="118"/>
    </row>
    <row r="163" spans="1:80">
      <c r="A163" s="35"/>
      <c r="B163" s="35"/>
      <c r="C163" s="35"/>
      <c r="D163" s="35"/>
      <c r="E163" s="35"/>
      <c r="F163" s="35"/>
      <c r="G163" s="35"/>
      <c r="H163" s="34"/>
      <c r="I163" s="118"/>
      <c r="J163" s="118"/>
      <c r="K163" s="118"/>
      <c r="L163" s="118"/>
      <c r="M163" s="118"/>
      <c r="N163" s="35"/>
      <c r="O163" s="118"/>
      <c r="P163" s="118"/>
      <c r="Q163" s="118"/>
      <c r="R163" s="118"/>
      <c r="S163" s="118"/>
      <c r="T163" s="118"/>
      <c r="U163" s="118"/>
      <c r="V163" s="118"/>
      <c r="W163" s="34"/>
      <c r="X163" s="118"/>
      <c r="Y163" s="118"/>
      <c r="Z163" s="118"/>
      <c r="AA163" s="118"/>
      <c r="AB163" s="118"/>
      <c r="AC163" s="118"/>
      <c r="AD163" s="118"/>
      <c r="AE163" s="118"/>
      <c r="AF163" s="118"/>
      <c r="AG163" s="118"/>
      <c r="AH163" s="118"/>
      <c r="AI163" s="118"/>
      <c r="AJ163" s="118"/>
      <c r="AK163" s="118"/>
      <c r="AL163" s="118"/>
      <c r="AM163" s="118"/>
      <c r="AN163" s="118"/>
      <c r="AO163" s="118"/>
      <c r="AP163" s="118"/>
      <c r="AQ163" s="118"/>
      <c r="AR163" s="118"/>
      <c r="AS163" s="118"/>
      <c r="AT163" s="118"/>
      <c r="AU163" s="118"/>
      <c r="AV163" s="118"/>
      <c r="AW163" s="118"/>
      <c r="AX163" s="118"/>
      <c r="AY163" s="118"/>
      <c r="AZ163" s="118"/>
      <c r="BA163" s="118"/>
      <c r="BB163" s="118"/>
      <c r="BC163" s="118"/>
      <c r="BD163" s="118"/>
      <c r="BE163" s="118"/>
      <c r="BF163" s="118"/>
      <c r="BG163" s="118"/>
      <c r="BH163" s="118"/>
      <c r="BI163" s="118"/>
      <c r="BJ163" s="118"/>
      <c r="BK163" s="118"/>
      <c r="BL163" s="118"/>
      <c r="BM163" s="118"/>
      <c r="BN163" s="118"/>
      <c r="BO163" s="118"/>
      <c r="BP163" s="118"/>
      <c r="BQ163" s="118"/>
      <c r="BR163" s="118"/>
      <c r="BS163" s="118"/>
      <c r="BT163" s="118"/>
      <c r="BU163" s="118"/>
      <c r="BV163" s="118"/>
      <c r="BW163" s="118"/>
      <c r="BX163" s="118"/>
      <c r="BY163" s="118"/>
      <c r="BZ163" s="118"/>
      <c r="CA163" s="118"/>
      <c r="CB163" s="118"/>
    </row>
    <row r="164" spans="1:80">
      <c r="A164" s="35"/>
      <c r="B164" s="35"/>
      <c r="C164" s="35"/>
      <c r="D164" s="35"/>
      <c r="E164" s="35"/>
      <c r="F164" s="35"/>
      <c r="G164" s="35"/>
      <c r="H164" s="34"/>
      <c r="I164" s="118"/>
      <c r="J164" s="118"/>
      <c r="K164" s="118"/>
      <c r="L164" s="118"/>
      <c r="M164" s="118"/>
      <c r="N164" s="35"/>
      <c r="O164" s="118"/>
      <c r="P164" s="118"/>
      <c r="Q164" s="118"/>
      <c r="R164" s="118"/>
      <c r="S164" s="118"/>
      <c r="T164" s="118"/>
      <c r="U164" s="118"/>
      <c r="V164" s="118"/>
      <c r="W164" s="34"/>
      <c r="X164" s="118"/>
      <c r="Y164" s="118"/>
      <c r="Z164" s="118"/>
      <c r="AA164" s="118"/>
      <c r="AB164" s="118"/>
      <c r="AC164" s="118"/>
      <c r="AD164" s="118"/>
      <c r="AE164" s="118"/>
      <c r="AF164" s="118"/>
      <c r="AG164" s="118"/>
      <c r="AH164" s="118"/>
      <c r="AI164" s="118"/>
      <c r="AJ164" s="118"/>
      <c r="AK164" s="118"/>
      <c r="AL164" s="118"/>
      <c r="AM164" s="118"/>
      <c r="AN164" s="118"/>
      <c r="AO164" s="118"/>
      <c r="AP164" s="118"/>
      <c r="AQ164" s="118"/>
      <c r="AR164" s="118"/>
      <c r="AS164" s="118"/>
      <c r="AT164" s="118"/>
      <c r="AU164" s="118"/>
      <c r="AV164" s="118"/>
      <c r="AW164" s="118"/>
      <c r="AX164" s="118"/>
      <c r="AY164" s="118"/>
      <c r="AZ164" s="118"/>
      <c r="BA164" s="118"/>
      <c r="BB164" s="118"/>
      <c r="BC164" s="118"/>
      <c r="BD164" s="118"/>
      <c r="BE164" s="118"/>
      <c r="BF164" s="118"/>
      <c r="BG164" s="118"/>
      <c r="BH164" s="118"/>
      <c r="BI164" s="118"/>
      <c r="BJ164" s="118"/>
      <c r="BK164" s="118"/>
      <c r="BL164" s="118"/>
      <c r="BM164" s="118"/>
      <c r="BN164" s="118"/>
      <c r="BO164" s="118"/>
      <c r="BP164" s="118"/>
      <c r="BQ164" s="118"/>
      <c r="BR164" s="118"/>
      <c r="BS164" s="118"/>
      <c r="BT164" s="118"/>
      <c r="BU164" s="118"/>
      <c r="BV164" s="118"/>
      <c r="BW164" s="118"/>
      <c r="BX164" s="118"/>
      <c r="BY164" s="118"/>
      <c r="BZ164" s="118"/>
      <c r="CA164" s="118"/>
      <c r="CB164" s="118"/>
    </row>
    <row r="165" spans="1:80">
      <c r="A165" s="35"/>
      <c r="B165" s="35"/>
      <c r="C165" s="35"/>
      <c r="D165" s="35"/>
      <c r="E165" s="35"/>
      <c r="F165" s="35"/>
      <c r="G165" s="35"/>
      <c r="H165" s="34"/>
      <c r="I165" s="118"/>
      <c r="J165" s="118"/>
      <c r="K165" s="118"/>
      <c r="L165" s="118"/>
      <c r="M165" s="118"/>
      <c r="N165" s="35"/>
      <c r="O165" s="118"/>
      <c r="P165" s="118"/>
      <c r="Q165" s="118"/>
      <c r="R165" s="118"/>
      <c r="S165" s="118"/>
      <c r="T165" s="118"/>
      <c r="U165" s="118"/>
      <c r="V165" s="118"/>
      <c r="W165" s="34"/>
      <c r="X165" s="118"/>
      <c r="Y165" s="118"/>
      <c r="Z165" s="118"/>
      <c r="AA165" s="118"/>
      <c r="AB165" s="118"/>
      <c r="AC165" s="118"/>
      <c r="AD165" s="118"/>
      <c r="AE165" s="118"/>
      <c r="AF165" s="118"/>
      <c r="AG165" s="118"/>
      <c r="AH165" s="118"/>
      <c r="AI165" s="118"/>
      <c r="AJ165" s="118"/>
      <c r="AK165" s="118"/>
      <c r="AL165" s="118"/>
      <c r="AM165" s="118"/>
      <c r="AN165" s="118"/>
      <c r="AO165" s="118"/>
      <c r="AP165" s="118"/>
      <c r="AQ165" s="118"/>
      <c r="AR165" s="118"/>
      <c r="AS165" s="118"/>
      <c r="AT165" s="118"/>
      <c r="AU165" s="118"/>
      <c r="AV165" s="118"/>
      <c r="AW165" s="118"/>
      <c r="AX165" s="118"/>
      <c r="AY165" s="118"/>
      <c r="AZ165" s="118"/>
      <c r="BA165" s="118"/>
      <c r="BB165" s="118"/>
      <c r="BC165" s="118"/>
      <c r="BD165" s="118"/>
      <c r="BE165" s="118"/>
      <c r="BF165" s="118"/>
      <c r="BG165" s="118"/>
      <c r="BH165" s="118"/>
      <c r="BI165" s="118"/>
      <c r="BJ165" s="118"/>
      <c r="BK165" s="118"/>
      <c r="BL165" s="118"/>
      <c r="BM165" s="118"/>
      <c r="BN165" s="118"/>
      <c r="BO165" s="118"/>
      <c r="BP165" s="118"/>
      <c r="BQ165" s="118"/>
      <c r="BR165" s="118"/>
      <c r="BS165" s="118"/>
      <c r="BT165" s="118"/>
      <c r="BU165" s="118"/>
      <c r="BV165" s="118"/>
      <c r="BW165" s="118"/>
      <c r="BX165" s="118"/>
      <c r="BY165" s="118"/>
      <c r="BZ165" s="118"/>
      <c r="CA165" s="118"/>
      <c r="CB165" s="118"/>
    </row>
    <row r="166" spans="1:80">
      <c r="A166" s="35"/>
      <c r="B166" s="35"/>
      <c r="C166" s="35"/>
      <c r="D166" s="35"/>
      <c r="E166" s="35"/>
      <c r="F166" s="35"/>
      <c r="G166" s="35"/>
      <c r="H166" s="34"/>
      <c r="I166" s="118"/>
      <c r="J166" s="118"/>
      <c r="K166" s="118"/>
      <c r="L166" s="118"/>
      <c r="M166" s="118"/>
      <c r="N166" s="35"/>
      <c r="O166" s="118"/>
      <c r="P166" s="118"/>
      <c r="Q166" s="118"/>
      <c r="R166" s="118"/>
      <c r="S166" s="118"/>
      <c r="T166" s="118"/>
      <c r="U166" s="118"/>
      <c r="V166" s="118"/>
      <c r="W166" s="34"/>
      <c r="X166" s="118"/>
      <c r="Y166" s="118"/>
      <c r="Z166" s="118"/>
      <c r="AA166" s="118"/>
      <c r="AB166" s="118"/>
      <c r="AC166" s="118"/>
      <c r="AD166" s="118"/>
      <c r="AE166" s="118"/>
      <c r="AF166" s="118"/>
      <c r="AG166" s="118"/>
      <c r="AH166" s="118"/>
      <c r="AI166" s="118"/>
      <c r="AJ166" s="118"/>
      <c r="AK166" s="118"/>
      <c r="AL166" s="118"/>
      <c r="AM166" s="118"/>
      <c r="AN166" s="118"/>
      <c r="AO166" s="118"/>
      <c r="AP166" s="118"/>
      <c r="AQ166" s="118"/>
      <c r="AR166" s="118"/>
      <c r="AS166" s="118"/>
      <c r="AT166" s="118"/>
      <c r="AU166" s="118"/>
      <c r="AV166" s="118"/>
      <c r="AW166" s="118"/>
      <c r="AX166" s="118"/>
      <c r="AY166" s="118"/>
      <c r="AZ166" s="118"/>
      <c r="BA166" s="118"/>
      <c r="BB166" s="118"/>
      <c r="BC166" s="118"/>
      <c r="BD166" s="118"/>
      <c r="BE166" s="118"/>
      <c r="BF166" s="118"/>
      <c r="BG166" s="118"/>
      <c r="BH166" s="118"/>
      <c r="BI166" s="118"/>
      <c r="BJ166" s="118"/>
      <c r="BK166" s="118"/>
      <c r="BL166" s="118"/>
      <c r="BM166" s="118"/>
      <c r="BN166" s="118"/>
      <c r="BO166" s="118"/>
      <c r="BP166" s="118"/>
      <c r="BQ166" s="118"/>
      <c r="BR166" s="118"/>
      <c r="BS166" s="118"/>
      <c r="BT166" s="118"/>
      <c r="BU166" s="118"/>
      <c r="BV166" s="118"/>
      <c r="BW166" s="118"/>
      <c r="BX166" s="118"/>
      <c r="BY166" s="118"/>
      <c r="BZ166" s="118"/>
      <c r="CA166" s="118"/>
      <c r="CB166" s="118"/>
    </row>
    <row r="167" spans="1:80">
      <c r="A167" s="35"/>
      <c r="B167" s="35"/>
      <c r="C167" s="35"/>
      <c r="D167" s="35"/>
      <c r="E167" s="35"/>
      <c r="F167" s="35"/>
      <c r="G167" s="35"/>
      <c r="H167" s="34"/>
      <c r="I167" s="118"/>
      <c r="J167" s="118"/>
      <c r="K167" s="118"/>
      <c r="L167" s="118"/>
      <c r="M167" s="118"/>
      <c r="N167" s="35"/>
      <c r="O167" s="118"/>
      <c r="P167" s="118"/>
      <c r="Q167" s="118"/>
      <c r="R167" s="118"/>
      <c r="S167" s="118"/>
      <c r="T167" s="118"/>
      <c r="U167" s="118"/>
      <c r="V167" s="118"/>
      <c r="W167" s="34"/>
      <c r="X167" s="118"/>
      <c r="Y167" s="118"/>
      <c r="Z167" s="118"/>
      <c r="AA167" s="118"/>
      <c r="AB167" s="118"/>
      <c r="AC167" s="118"/>
      <c r="AD167" s="118"/>
      <c r="AE167" s="118"/>
      <c r="AF167" s="118"/>
      <c r="AG167" s="118"/>
      <c r="AH167" s="118"/>
      <c r="AI167" s="118"/>
      <c r="AJ167" s="118"/>
      <c r="AK167" s="118"/>
      <c r="AL167" s="118"/>
      <c r="AM167" s="118"/>
      <c r="AN167" s="118"/>
      <c r="AO167" s="118"/>
      <c r="AP167" s="118"/>
      <c r="AQ167" s="118"/>
      <c r="AR167" s="118"/>
      <c r="AS167" s="118"/>
      <c r="AT167" s="118"/>
      <c r="AU167" s="118"/>
      <c r="AV167" s="118"/>
      <c r="AW167" s="118"/>
      <c r="AX167" s="118"/>
      <c r="AY167" s="118"/>
      <c r="AZ167" s="118"/>
      <c r="BA167" s="118"/>
      <c r="BB167" s="118"/>
      <c r="BC167" s="118"/>
      <c r="BD167" s="118"/>
      <c r="BE167" s="118"/>
      <c r="BF167" s="118"/>
      <c r="BG167" s="118"/>
      <c r="BH167" s="118"/>
      <c r="BI167" s="118"/>
      <c r="BJ167" s="118"/>
      <c r="BK167" s="118"/>
      <c r="BL167" s="118"/>
      <c r="BM167" s="118"/>
      <c r="BN167" s="118"/>
      <c r="BO167" s="118"/>
      <c r="BP167" s="118"/>
      <c r="BQ167" s="118"/>
      <c r="BR167" s="118"/>
      <c r="BS167" s="118"/>
      <c r="BT167" s="118"/>
      <c r="BU167" s="118"/>
      <c r="BV167" s="118"/>
      <c r="BW167" s="118"/>
      <c r="BX167" s="118"/>
      <c r="BY167" s="118"/>
      <c r="BZ167" s="118"/>
      <c r="CA167" s="118"/>
      <c r="CB167" s="118"/>
    </row>
    <row r="168" spans="1:80">
      <c r="A168" s="35"/>
      <c r="B168" s="35"/>
      <c r="C168" s="35"/>
      <c r="D168" s="35"/>
      <c r="E168" s="35"/>
      <c r="F168" s="35"/>
      <c r="G168" s="35"/>
      <c r="H168" s="34"/>
      <c r="I168" s="118"/>
      <c r="J168" s="118"/>
      <c r="K168" s="118"/>
      <c r="L168" s="118"/>
      <c r="M168" s="118"/>
      <c r="N168" s="35"/>
      <c r="O168" s="118"/>
      <c r="P168" s="118"/>
      <c r="Q168" s="118"/>
      <c r="R168" s="118"/>
      <c r="S168" s="118"/>
      <c r="T168" s="118"/>
      <c r="U168" s="118"/>
      <c r="V168" s="118"/>
      <c r="W168" s="34"/>
      <c r="X168" s="118"/>
      <c r="Y168" s="118"/>
      <c r="Z168" s="118"/>
      <c r="AA168" s="118"/>
      <c r="AB168" s="118"/>
      <c r="AC168" s="118"/>
      <c r="AD168" s="118"/>
      <c r="AE168" s="118"/>
      <c r="AF168" s="118"/>
      <c r="AG168" s="118"/>
      <c r="AH168" s="118"/>
      <c r="AI168" s="118"/>
      <c r="AJ168" s="118"/>
      <c r="AK168" s="118"/>
      <c r="AL168" s="118"/>
      <c r="AM168" s="118"/>
      <c r="AN168" s="118"/>
      <c r="AO168" s="118"/>
      <c r="AP168" s="118"/>
      <c r="AQ168" s="118"/>
      <c r="AR168" s="118"/>
      <c r="AS168" s="118"/>
      <c r="AT168" s="118"/>
      <c r="AU168" s="118"/>
      <c r="AV168" s="118"/>
      <c r="AW168" s="118"/>
      <c r="AX168" s="118"/>
      <c r="AY168" s="118"/>
      <c r="AZ168" s="118"/>
      <c r="BA168" s="118"/>
      <c r="BB168" s="118"/>
      <c r="BC168" s="118"/>
      <c r="BD168" s="118"/>
      <c r="BE168" s="118"/>
      <c r="BF168" s="118"/>
      <c r="BG168" s="118"/>
      <c r="BH168" s="118"/>
      <c r="BI168" s="118"/>
      <c r="BJ168" s="118"/>
      <c r="BK168" s="118"/>
      <c r="BL168" s="118"/>
      <c r="BM168" s="118"/>
      <c r="BN168" s="118"/>
      <c r="BO168" s="118"/>
      <c r="BP168" s="118"/>
      <c r="BQ168" s="118"/>
      <c r="BR168" s="118"/>
      <c r="BS168" s="118"/>
      <c r="BT168" s="118"/>
      <c r="BU168" s="118"/>
      <c r="BV168" s="118"/>
      <c r="BW168" s="118"/>
      <c r="BX168" s="118"/>
      <c r="BY168" s="118"/>
      <c r="BZ168" s="118"/>
      <c r="CA168" s="118"/>
      <c r="CB168" s="118"/>
    </row>
    <row r="169" spans="1:80">
      <c r="A169" s="35"/>
      <c r="B169" s="35"/>
      <c r="C169" s="35"/>
      <c r="D169" s="35"/>
      <c r="E169" s="35"/>
      <c r="F169" s="35"/>
      <c r="G169" s="35"/>
      <c r="H169" s="34"/>
      <c r="I169" s="118"/>
      <c r="J169" s="118"/>
      <c r="K169" s="118"/>
      <c r="L169" s="118"/>
      <c r="M169" s="118"/>
      <c r="N169" s="35"/>
      <c r="O169" s="118"/>
      <c r="P169" s="118"/>
      <c r="Q169" s="118"/>
      <c r="R169" s="118"/>
      <c r="S169" s="118"/>
      <c r="T169" s="118"/>
      <c r="U169" s="118"/>
      <c r="V169" s="118"/>
      <c r="W169" s="34"/>
      <c r="X169" s="118"/>
      <c r="Y169" s="118"/>
      <c r="Z169" s="118"/>
      <c r="AA169" s="118"/>
      <c r="AB169" s="118"/>
      <c r="AC169" s="118"/>
      <c r="AD169" s="118"/>
      <c r="AE169" s="118"/>
      <c r="AF169" s="118"/>
      <c r="AG169" s="118"/>
      <c r="AH169" s="118"/>
      <c r="AI169" s="118"/>
      <c r="AJ169" s="118"/>
      <c r="AK169" s="118"/>
      <c r="AL169" s="118"/>
      <c r="AM169" s="118"/>
      <c r="AN169" s="118"/>
      <c r="AO169" s="118"/>
      <c r="AP169" s="118"/>
      <c r="AQ169" s="118"/>
      <c r="AR169" s="118"/>
      <c r="AS169" s="118"/>
      <c r="AT169" s="118"/>
      <c r="AU169" s="118"/>
      <c r="AV169" s="118"/>
      <c r="AW169" s="118"/>
      <c r="AX169" s="118"/>
      <c r="AY169" s="118"/>
      <c r="AZ169" s="118"/>
      <c r="BA169" s="118"/>
      <c r="BB169" s="118"/>
      <c r="BC169" s="118"/>
      <c r="BD169" s="118"/>
      <c r="BE169" s="118"/>
      <c r="BF169" s="118"/>
      <c r="BG169" s="118"/>
      <c r="BH169" s="118"/>
      <c r="BI169" s="118"/>
      <c r="BJ169" s="118"/>
      <c r="BK169" s="118"/>
      <c r="BL169" s="118"/>
      <c r="BM169" s="118"/>
      <c r="BN169" s="118"/>
      <c r="BO169" s="118"/>
      <c r="BP169" s="118"/>
      <c r="BQ169" s="118"/>
      <c r="BR169" s="118"/>
      <c r="BS169" s="118"/>
      <c r="BT169" s="118"/>
      <c r="BU169" s="118"/>
      <c r="BV169" s="118"/>
      <c r="BW169" s="118"/>
      <c r="BX169" s="118"/>
      <c r="BY169" s="118"/>
      <c r="BZ169" s="118"/>
      <c r="CA169" s="118"/>
      <c r="CB169" s="118"/>
    </row>
    <row r="170" spans="1:80">
      <c r="A170" s="35"/>
      <c r="B170" s="35"/>
      <c r="C170" s="35"/>
      <c r="D170" s="35"/>
      <c r="E170" s="35"/>
      <c r="F170" s="35"/>
      <c r="G170" s="35"/>
      <c r="H170" s="34"/>
      <c r="I170" s="118"/>
      <c r="J170" s="118"/>
      <c r="K170" s="118"/>
      <c r="L170" s="118"/>
      <c r="M170" s="118"/>
      <c r="N170" s="35"/>
      <c r="O170" s="118"/>
      <c r="P170" s="118"/>
      <c r="Q170" s="118"/>
      <c r="R170" s="118"/>
      <c r="S170" s="118"/>
      <c r="T170" s="118"/>
      <c r="U170" s="118"/>
      <c r="V170" s="118"/>
      <c r="W170" s="34"/>
      <c r="X170" s="118"/>
      <c r="Y170" s="118"/>
      <c r="Z170" s="118"/>
      <c r="AA170" s="118"/>
      <c r="AB170" s="118"/>
      <c r="AC170" s="118"/>
      <c r="AD170" s="118"/>
      <c r="AE170" s="118"/>
      <c r="AF170" s="118"/>
      <c r="AG170" s="118"/>
      <c r="AH170" s="118"/>
      <c r="AI170" s="118"/>
      <c r="AJ170" s="118"/>
      <c r="AK170" s="118"/>
      <c r="AL170" s="118"/>
      <c r="AM170" s="118"/>
      <c r="AN170" s="118"/>
      <c r="AO170" s="118"/>
      <c r="AP170" s="118"/>
      <c r="AQ170" s="118"/>
      <c r="AR170" s="118"/>
      <c r="AS170" s="118"/>
      <c r="AT170" s="118"/>
      <c r="AU170" s="118"/>
      <c r="AV170" s="118"/>
      <c r="AW170" s="118"/>
      <c r="AX170" s="118"/>
      <c r="AY170" s="118"/>
      <c r="AZ170" s="118"/>
      <c r="BA170" s="118"/>
      <c r="BB170" s="118"/>
      <c r="BC170" s="118"/>
      <c r="BD170" s="118"/>
      <c r="BE170" s="118"/>
      <c r="BF170" s="118"/>
      <c r="BG170" s="118"/>
      <c r="BH170" s="118"/>
      <c r="BI170" s="118"/>
      <c r="BJ170" s="118"/>
      <c r="BK170" s="118"/>
      <c r="BL170" s="118"/>
      <c r="BM170" s="118"/>
      <c r="BN170" s="118"/>
      <c r="BO170" s="118"/>
      <c r="BP170" s="118"/>
      <c r="BQ170" s="118"/>
      <c r="BR170" s="118"/>
      <c r="BS170" s="118"/>
      <c r="BT170" s="118"/>
      <c r="BU170" s="118"/>
      <c r="BV170" s="118"/>
      <c r="BW170" s="118"/>
      <c r="BX170" s="118"/>
      <c r="BY170" s="118"/>
      <c r="BZ170" s="118"/>
      <c r="CA170" s="118"/>
      <c r="CB170" s="118"/>
    </row>
    <row r="171" spans="1:80">
      <c r="A171" s="35"/>
      <c r="B171" s="35"/>
      <c r="C171" s="35"/>
      <c r="D171" s="35"/>
      <c r="E171" s="35"/>
      <c r="F171" s="35"/>
      <c r="G171" s="35"/>
      <c r="H171" s="34"/>
      <c r="I171" s="118"/>
      <c r="J171" s="118"/>
      <c r="K171" s="118"/>
      <c r="L171" s="118"/>
      <c r="M171" s="118"/>
      <c r="N171" s="35"/>
      <c r="O171" s="118"/>
      <c r="P171" s="118"/>
      <c r="Q171" s="118"/>
      <c r="R171" s="118"/>
      <c r="S171" s="118"/>
      <c r="T171" s="118"/>
      <c r="U171" s="118"/>
      <c r="V171" s="118"/>
      <c r="W171" s="34"/>
      <c r="X171" s="118"/>
      <c r="Y171" s="118"/>
      <c r="Z171" s="118"/>
      <c r="AA171" s="118"/>
      <c r="AB171" s="118"/>
      <c r="AC171" s="118"/>
      <c r="AD171" s="118"/>
      <c r="AE171" s="118"/>
      <c r="AF171" s="118"/>
      <c r="AG171" s="118"/>
      <c r="AH171" s="118"/>
      <c r="AI171" s="118"/>
      <c r="AJ171" s="118"/>
      <c r="AK171" s="118"/>
      <c r="AL171" s="118"/>
      <c r="AM171" s="118"/>
      <c r="AN171" s="118"/>
      <c r="AO171" s="118"/>
      <c r="AP171" s="118"/>
      <c r="AQ171" s="118"/>
      <c r="AR171" s="118"/>
      <c r="AS171" s="118"/>
      <c r="AT171" s="118"/>
      <c r="AU171" s="118"/>
      <c r="AV171" s="118"/>
      <c r="AW171" s="118"/>
      <c r="AX171" s="118"/>
      <c r="AY171" s="118"/>
      <c r="AZ171" s="118"/>
      <c r="BA171" s="118"/>
      <c r="BB171" s="118"/>
      <c r="BC171" s="118"/>
      <c r="BD171" s="118"/>
      <c r="BE171" s="118"/>
      <c r="BF171" s="118"/>
      <c r="BG171" s="118"/>
      <c r="BH171" s="118"/>
      <c r="BI171" s="118"/>
      <c r="BJ171" s="118"/>
      <c r="BK171" s="118"/>
      <c r="BL171" s="118"/>
      <c r="BM171" s="118"/>
      <c r="BN171" s="118"/>
      <c r="BO171" s="118"/>
      <c r="BP171" s="118"/>
      <c r="BQ171" s="118"/>
      <c r="BR171" s="118"/>
      <c r="BS171" s="118"/>
      <c r="BT171" s="118"/>
      <c r="BU171" s="118"/>
      <c r="BV171" s="118"/>
      <c r="BW171" s="118"/>
      <c r="BX171" s="118"/>
      <c r="BY171" s="118"/>
      <c r="BZ171" s="118"/>
      <c r="CA171" s="118"/>
      <c r="CB171" s="118"/>
    </row>
    <row r="172" spans="1:80">
      <c r="A172" s="35"/>
      <c r="B172" s="35"/>
      <c r="C172" s="35"/>
      <c r="D172" s="35"/>
      <c r="E172" s="35"/>
      <c r="F172" s="35"/>
      <c r="G172" s="35"/>
      <c r="H172" s="34"/>
      <c r="I172" s="118"/>
      <c r="J172" s="118"/>
      <c r="K172" s="118"/>
      <c r="L172" s="118"/>
      <c r="M172" s="118"/>
      <c r="N172" s="35"/>
      <c r="O172" s="118"/>
      <c r="P172" s="118"/>
      <c r="Q172" s="118"/>
      <c r="R172" s="118"/>
      <c r="S172" s="118"/>
      <c r="T172" s="118"/>
      <c r="U172" s="118"/>
      <c r="V172" s="118"/>
      <c r="W172" s="34"/>
      <c r="X172" s="118"/>
      <c r="Y172" s="118"/>
      <c r="Z172" s="118"/>
      <c r="AA172" s="118"/>
      <c r="AB172" s="118"/>
      <c r="AC172" s="118"/>
      <c r="AD172" s="118"/>
      <c r="AE172" s="118"/>
      <c r="AF172" s="118"/>
      <c r="AG172" s="118"/>
      <c r="AH172" s="118"/>
      <c r="AI172" s="118"/>
      <c r="AJ172" s="118"/>
      <c r="AK172" s="118"/>
      <c r="AL172" s="118"/>
      <c r="AM172" s="118"/>
      <c r="AN172" s="118"/>
      <c r="AO172" s="118"/>
      <c r="AP172" s="118"/>
      <c r="AQ172" s="118"/>
      <c r="AR172" s="118"/>
      <c r="AS172" s="118"/>
      <c r="AT172" s="118"/>
      <c r="AU172" s="118"/>
      <c r="AV172" s="118"/>
      <c r="AW172" s="118"/>
      <c r="AX172" s="118"/>
      <c r="AY172" s="118"/>
      <c r="AZ172" s="118"/>
      <c r="BA172" s="118"/>
      <c r="BB172" s="118"/>
      <c r="BC172" s="118"/>
      <c r="BD172" s="118"/>
      <c r="BE172" s="118"/>
      <c r="BF172" s="118"/>
      <c r="BG172" s="118"/>
      <c r="BH172" s="118"/>
      <c r="BI172" s="118"/>
      <c r="BJ172" s="118"/>
      <c r="BK172" s="118"/>
      <c r="BL172" s="118"/>
      <c r="BM172" s="118"/>
      <c r="BN172" s="118"/>
      <c r="BO172" s="118"/>
      <c r="BP172" s="118"/>
      <c r="BQ172" s="118"/>
      <c r="BR172" s="118"/>
      <c r="BS172" s="118"/>
      <c r="BT172" s="118"/>
      <c r="BU172" s="118"/>
      <c r="BV172" s="118"/>
      <c r="BW172" s="118"/>
      <c r="BX172" s="118"/>
      <c r="BY172" s="118"/>
      <c r="BZ172" s="118"/>
      <c r="CA172" s="118"/>
      <c r="CB172" s="118"/>
    </row>
    <row r="173" spans="1:80">
      <c r="A173" s="35"/>
      <c r="B173" s="35"/>
      <c r="C173" s="35"/>
      <c r="D173" s="35"/>
      <c r="E173" s="35"/>
      <c r="F173" s="35"/>
      <c r="G173" s="35"/>
      <c r="H173" s="34"/>
      <c r="I173" s="118"/>
      <c r="J173" s="118"/>
      <c r="K173" s="118"/>
      <c r="L173" s="118"/>
      <c r="M173" s="118"/>
      <c r="N173" s="35"/>
      <c r="O173" s="118"/>
      <c r="P173" s="118"/>
      <c r="Q173" s="118"/>
      <c r="R173" s="118"/>
      <c r="S173" s="118"/>
      <c r="T173" s="118"/>
      <c r="U173" s="118"/>
      <c r="V173" s="118"/>
      <c r="W173" s="34"/>
      <c r="X173" s="118"/>
      <c r="Y173" s="118"/>
      <c r="Z173" s="118"/>
      <c r="AA173" s="118"/>
      <c r="AB173" s="118"/>
      <c r="AC173" s="118"/>
      <c r="AD173" s="118"/>
      <c r="AE173" s="118"/>
      <c r="AF173" s="118"/>
      <c r="AG173" s="118"/>
      <c r="AH173" s="118"/>
      <c r="AI173" s="118"/>
      <c r="AJ173" s="118"/>
      <c r="AK173" s="118"/>
      <c r="AL173" s="118"/>
      <c r="AM173" s="118"/>
      <c r="AN173" s="118"/>
      <c r="AO173" s="118"/>
      <c r="AP173" s="118"/>
      <c r="AQ173" s="118"/>
      <c r="AR173" s="118"/>
      <c r="AS173" s="118"/>
      <c r="AT173" s="118"/>
      <c r="AU173" s="118"/>
      <c r="AV173" s="118"/>
      <c r="AW173" s="118"/>
      <c r="AX173" s="118"/>
      <c r="AY173" s="118"/>
      <c r="AZ173" s="118"/>
      <c r="BA173" s="118"/>
      <c r="BB173" s="118"/>
      <c r="BC173" s="118"/>
      <c r="BD173" s="118"/>
      <c r="BE173" s="118"/>
      <c r="BF173" s="118"/>
      <c r="BG173" s="118"/>
      <c r="BH173" s="118"/>
      <c r="BI173" s="118"/>
      <c r="BJ173" s="118"/>
      <c r="BK173" s="118"/>
      <c r="BL173" s="118"/>
      <c r="BM173" s="118"/>
      <c r="BN173" s="118"/>
      <c r="BO173" s="118"/>
      <c r="BP173" s="118"/>
      <c r="BQ173" s="118"/>
      <c r="BR173" s="118"/>
      <c r="BS173" s="118"/>
      <c r="BT173" s="118"/>
      <c r="BU173" s="118"/>
      <c r="BV173" s="118"/>
      <c r="BW173" s="118"/>
      <c r="BX173" s="118"/>
      <c r="BY173" s="118"/>
      <c r="BZ173" s="118"/>
      <c r="CA173" s="118"/>
      <c r="CB173" s="118"/>
    </row>
    <row r="174" spans="1:80">
      <c r="A174" s="35"/>
      <c r="B174" s="35"/>
      <c r="C174" s="35"/>
      <c r="D174" s="35"/>
      <c r="E174" s="35"/>
      <c r="F174" s="35"/>
      <c r="G174" s="35"/>
      <c r="H174" s="34"/>
      <c r="I174" s="118"/>
      <c r="J174" s="118"/>
      <c r="K174" s="118"/>
      <c r="L174" s="118"/>
      <c r="M174" s="118"/>
      <c r="N174" s="35"/>
      <c r="O174" s="118"/>
      <c r="P174" s="118"/>
      <c r="Q174" s="118"/>
      <c r="R174" s="118"/>
      <c r="S174" s="118"/>
      <c r="T174" s="118"/>
      <c r="U174" s="118"/>
      <c r="V174" s="118"/>
      <c r="W174" s="34"/>
      <c r="X174" s="118"/>
      <c r="Y174" s="118"/>
      <c r="Z174" s="118"/>
      <c r="AA174" s="118"/>
      <c r="AB174" s="118"/>
      <c r="AC174" s="118"/>
      <c r="AD174" s="118"/>
      <c r="AE174" s="118"/>
      <c r="AF174" s="118"/>
      <c r="AG174" s="118"/>
      <c r="AH174" s="118"/>
      <c r="AI174" s="118"/>
      <c r="AJ174" s="118"/>
      <c r="AK174" s="118"/>
      <c r="AL174" s="118"/>
      <c r="AM174" s="118"/>
      <c r="AN174" s="118"/>
      <c r="AO174" s="118"/>
      <c r="AP174" s="118"/>
      <c r="AQ174" s="118"/>
      <c r="AR174" s="118"/>
      <c r="AS174" s="118"/>
      <c r="AT174" s="118"/>
      <c r="AU174" s="118"/>
      <c r="AV174" s="118"/>
      <c r="AW174" s="118"/>
      <c r="AX174" s="118"/>
      <c r="AY174" s="118"/>
      <c r="AZ174" s="118"/>
      <c r="BA174" s="118"/>
      <c r="BB174" s="118"/>
      <c r="BC174" s="118"/>
      <c r="BD174" s="118"/>
      <c r="BE174" s="118"/>
      <c r="BF174" s="118"/>
      <c r="BG174" s="118"/>
      <c r="BH174" s="118"/>
      <c r="BI174" s="118"/>
      <c r="BJ174" s="118"/>
      <c r="BK174" s="118"/>
      <c r="BL174" s="118"/>
      <c r="BM174" s="118"/>
      <c r="BN174" s="118"/>
      <c r="BO174" s="118"/>
      <c r="BP174" s="118"/>
      <c r="BQ174" s="118"/>
      <c r="BR174" s="118"/>
      <c r="BS174" s="118"/>
      <c r="BT174" s="118"/>
      <c r="BU174" s="118"/>
      <c r="BV174" s="118"/>
      <c r="BW174" s="118"/>
      <c r="BX174" s="118"/>
      <c r="BY174" s="118"/>
      <c r="BZ174" s="118"/>
      <c r="CA174" s="118"/>
      <c r="CB174" s="118"/>
    </row>
    <row r="175" spans="1:80">
      <c r="A175" s="35"/>
      <c r="B175" s="35"/>
      <c r="C175" s="35"/>
      <c r="D175" s="35"/>
      <c r="E175" s="35"/>
      <c r="F175" s="35"/>
      <c r="G175" s="35"/>
      <c r="H175" s="34"/>
      <c r="I175" s="118"/>
      <c r="J175" s="118"/>
      <c r="K175" s="118"/>
      <c r="L175" s="118"/>
      <c r="M175" s="118"/>
      <c r="N175" s="35"/>
      <c r="O175" s="118"/>
      <c r="P175" s="118"/>
      <c r="Q175" s="118"/>
      <c r="R175" s="118"/>
      <c r="S175" s="118"/>
      <c r="T175" s="118"/>
      <c r="U175" s="118"/>
      <c r="V175" s="118"/>
      <c r="W175" s="34"/>
      <c r="X175" s="118"/>
      <c r="Y175" s="118"/>
      <c r="Z175" s="118"/>
      <c r="AA175" s="118"/>
      <c r="AB175" s="118"/>
      <c r="AC175" s="118"/>
      <c r="AD175" s="118"/>
      <c r="AE175" s="118"/>
      <c r="AF175" s="118"/>
      <c r="AG175" s="118"/>
      <c r="AH175" s="118"/>
      <c r="AI175" s="118"/>
      <c r="AJ175" s="118"/>
      <c r="AK175" s="118"/>
      <c r="AL175" s="118"/>
      <c r="AM175" s="118"/>
      <c r="AN175" s="118"/>
      <c r="AO175" s="118"/>
      <c r="AP175" s="118"/>
      <c r="AQ175" s="118"/>
      <c r="AR175" s="118"/>
      <c r="AS175" s="118"/>
      <c r="AT175" s="118"/>
      <c r="AU175" s="118"/>
      <c r="AV175" s="118"/>
      <c r="AW175" s="118"/>
      <c r="AX175" s="118"/>
      <c r="AY175" s="118"/>
      <c r="AZ175" s="118"/>
      <c r="BA175" s="118"/>
      <c r="BB175" s="118"/>
      <c r="BC175" s="118"/>
      <c r="BD175" s="118"/>
      <c r="BE175" s="118"/>
      <c r="BF175" s="118"/>
      <c r="BG175" s="118"/>
      <c r="BH175" s="118"/>
      <c r="BI175" s="118"/>
      <c r="BJ175" s="118"/>
      <c r="BK175" s="118"/>
      <c r="BL175" s="118"/>
      <c r="BM175" s="118"/>
      <c r="BN175" s="118"/>
      <c r="BO175" s="118"/>
      <c r="BP175" s="118"/>
      <c r="BQ175" s="118"/>
      <c r="BR175" s="118"/>
      <c r="BS175" s="118"/>
      <c r="BT175" s="118"/>
      <c r="BU175" s="118"/>
      <c r="BV175" s="118"/>
      <c r="BW175" s="118"/>
      <c r="BX175" s="118"/>
      <c r="BY175" s="118"/>
      <c r="BZ175" s="118"/>
      <c r="CA175" s="118"/>
      <c r="CB175" s="118"/>
    </row>
    <row r="176" spans="1:80">
      <c r="A176" s="35"/>
      <c r="B176" s="35"/>
      <c r="C176" s="35"/>
      <c r="D176" s="35"/>
      <c r="E176" s="35"/>
      <c r="F176" s="35"/>
      <c r="G176" s="35"/>
      <c r="H176" s="34"/>
      <c r="I176" s="118"/>
      <c r="J176" s="118"/>
      <c r="K176" s="118"/>
      <c r="L176" s="118"/>
      <c r="M176" s="118"/>
      <c r="N176" s="35"/>
      <c r="O176" s="118"/>
      <c r="P176" s="118"/>
      <c r="Q176" s="118"/>
      <c r="R176" s="118"/>
      <c r="S176" s="118"/>
      <c r="T176" s="118"/>
      <c r="U176" s="118"/>
      <c r="V176" s="118"/>
      <c r="W176" s="34"/>
      <c r="X176" s="118"/>
      <c r="Y176" s="118"/>
      <c r="Z176" s="118"/>
      <c r="AA176" s="118"/>
      <c r="AB176" s="118"/>
      <c r="AC176" s="118"/>
      <c r="AD176" s="118"/>
      <c r="AE176" s="118"/>
      <c r="AF176" s="118"/>
      <c r="AG176" s="118"/>
      <c r="AH176" s="118"/>
      <c r="AI176" s="118"/>
      <c r="AJ176" s="118"/>
      <c r="AK176" s="118"/>
      <c r="AL176" s="118"/>
      <c r="AM176" s="118"/>
      <c r="AN176" s="118"/>
      <c r="AO176" s="118"/>
      <c r="AP176" s="118"/>
      <c r="AQ176" s="118"/>
      <c r="AR176" s="118"/>
      <c r="AS176" s="118"/>
      <c r="AT176" s="118"/>
      <c r="AU176" s="118"/>
      <c r="AV176" s="118"/>
      <c r="AW176" s="118"/>
      <c r="AX176" s="118"/>
      <c r="AY176" s="118"/>
      <c r="AZ176" s="118"/>
      <c r="BA176" s="118"/>
      <c r="BB176" s="118"/>
      <c r="BC176" s="118"/>
      <c r="BD176" s="118"/>
      <c r="BE176" s="118"/>
      <c r="BF176" s="118"/>
      <c r="BG176" s="118"/>
      <c r="BH176" s="118"/>
      <c r="BI176" s="118"/>
      <c r="BJ176" s="118"/>
      <c r="BK176" s="118"/>
      <c r="BL176" s="118"/>
      <c r="BM176" s="118"/>
      <c r="BN176" s="118"/>
      <c r="BO176" s="118"/>
      <c r="BP176" s="118"/>
      <c r="BQ176" s="118"/>
      <c r="BR176" s="118"/>
      <c r="BS176" s="118"/>
      <c r="BT176" s="118"/>
      <c r="BU176" s="118"/>
      <c r="BV176" s="118"/>
      <c r="BW176" s="118"/>
      <c r="BX176" s="118"/>
      <c r="BY176" s="118"/>
      <c r="BZ176" s="118"/>
      <c r="CA176" s="118"/>
      <c r="CB176" s="118"/>
    </row>
    <row r="177" spans="1:80">
      <c r="A177" s="35"/>
      <c r="B177" s="35"/>
      <c r="C177" s="35"/>
      <c r="D177" s="35"/>
      <c r="E177" s="35"/>
      <c r="F177" s="35"/>
      <c r="G177" s="35"/>
      <c r="H177" s="34"/>
      <c r="I177" s="118"/>
      <c r="J177" s="118"/>
      <c r="K177" s="118"/>
      <c r="L177" s="118"/>
      <c r="M177" s="118"/>
      <c r="N177" s="35"/>
      <c r="O177" s="118"/>
      <c r="P177" s="118"/>
      <c r="Q177" s="118"/>
      <c r="R177" s="118"/>
      <c r="S177" s="118"/>
      <c r="T177" s="118"/>
      <c r="U177" s="118"/>
      <c r="V177" s="118"/>
      <c r="W177" s="34"/>
      <c r="X177" s="118"/>
      <c r="Y177" s="118"/>
      <c r="Z177" s="118"/>
      <c r="AA177" s="118"/>
      <c r="AB177" s="118"/>
      <c r="AC177" s="118"/>
      <c r="AD177" s="118"/>
      <c r="AE177" s="118"/>
      <c r="AF177" s="118"/>
      <c r="AG177" s="118"/>
      <c r="AH177" s="118"/>
      <c r="AI177" s="118"/>
      <c r="AJ177" s="118"/>
      <c r="AK177" s="118"/>
      <c r="AL177" s="118"/>
      <c r="AM177" s="118"/>
      <c r="AN177" s="118"/>
      <c r="AO177" s="118"/>
      <c r="AP177" s="118"/>
      <c r="AQ177" s="118"/>
      <c r="AR177" s="118"/>
      <c r="AS177" s="118"/>
      <c r="AT177" s="118"/>
      <c r="AU177" s="118"/>
      <c r="AV177" s="118"/>
      <c r="AW177" s="118"/>
      <c r="AX177" s="118"/>
      <c r="AY177" s="118"/>
      <c r="AZ177" s="118"/>
      <c r="BA177" s="118"/>
      <c r="BB177" s="118"/>
      <c r="BC177" s="118"/>
      <c r="BD177" s="118"/>
      <c r="BE177" s="118"/>
      <c r="BF177" s="118"/>
      <c r="BG177" s="118"/>
      <c r="BH177" s="118"/>
      <c r="BI177" s="118"/>
      <c r="BJ177" s="118"/>
      <c r="BK177" s="118"/>
      <c r="BL177" s="118"/>
      <c r="BM177" s="118"/>
      <c r="BN177" s="118"/>
      <c r="BO177" s="118"/>
      <c r="BP177" s="118"/>
      <c r="BQ177" s="118"/>
      <c r="BR177" s="118"/>
      <c r="BS177" s="118"/>
      <c r="BT177" s="118"/>
      <c r="BU177" s="118"/>
      <c r="BV177" s="118"/>
      <c r="BW177" s="118"/>
      <c r="BX177" s="118"/>
      <c r="BY177" s="118"/>
      <c r="BZ177" s="118"/>
      <c r="CA177" s="118"/>
      <c r="CB177" s="118"/>
    </row>
    <row r="178" spans="1:80">
      <c r="A178" s="35"/>
      <c r="B178" s="35"/>
      <c r="C178" s="35"/>
      <c r="D178" s="35"/>
      <c r="E178" s="35"/>
      <c r="F178" s="35"/>
      <c r="G178" s="35"/>
      <c r="H178" s="34"/>
      <c r="I178" s="118"/>
      <c r="J178" s="118"/>
      <c r="K178" s="118"/>
      <c r="L178" s="118"/>
      <c r="M178" s="118"/>
      <c r="N178" s="35"/>
      <c r="O178" s="118"/>
      <c r="P178" s="118"/>
      <c r="Q178" s="118"/>
      <c r="R178" s="118"/>
      <c r="S178" s="118"/>
      <c r="T178" s="118"/>
      <c r="U178" s="118"/>
      <c r="V178" s="118"/>
      <c r="W178" s="34"/>
      <c r="X178" s="118"/>
      <c r="Y178" s="118"/>
      <c r="Z178" s="118"/>
      <c r="AA178" s="118"/>
      <c r="AB178" s="118"/>
      <c r="AC178" s="118"/>
      <c r="AD178" s="118"/>
      <c r="AE178" s="118"/>
      <c r="AF178" s="118"/>
      <c r="AG178" s="118"/>
      <c r="AH178" s="118"/>
      <c r="AI178" s="118"/>
      <c r="AJ178" s="118"/>
      <c r="AK178" s="118"/>
      <c r="AL178" s="118"/>
      <c r="AM178" s="118"/>
      <c r="AN178" s="118"/>
      <c r="AO178" s="118"/>
      <c r="AP178" s="118"/>
      <c r="AQ178" s="118"/>
      <c r="AR178" s="118"/>
      <c r="AS178" s="118"/>
      <c r="AT178" s="118"/>
      <c r="AU178" s="118"/>
      <c r="AV178" s="118"/>
      <c r="AW178" s="118"/>
      <c r="AX178" s="118"/>
      <c r="AY178" s="118"/>
      <c r="AZ178" s="118"/>
      <c r="BA178" s="118"/>
      <c r="BB178" s="118"/>
      <c r="BC178" s="118"/>
      <c r="BD178" s="118"/>
      <c r="BE178" s="118"/>
      <c r="BF178" s="118"/>
      <c r="BG178" s="118"/>
      <c r="BH178" s="118"/>
      <c r="BI178" s="118"/>
      <c r="BJ178" s="118"/>
      <c r="BK178" s="118"/>
      <c r="BL178" s="118"/>
      <c r="BM178" s="118"/>
      <c r="BN178" s="118"/>
      <c r="BO178" s="118"/>
      <c r="BP178" s="118"/>
      <c r="BQ178" s="118"/>
      <c r="BR178" s="118"/>
      <c r="BS178" s="118"/>
      <c r="BT178" s="118"/>
      <c r="BU178" s="118"/>
      <c r="BV178" s="118"/>
      <c r="BW178" s="118"/>
      <c r="BX178" s="118"/>
      <c r="BY178" s="118"/>
      <c r="BZ178" s="118"/>
      <c r="CA178" s="118"/>
      <c r="CB178" s="118"/>
    </row>
    <row r="179" spans="1:80">
      <c r="A179" s="35"/>
      <c r="B179" s="35"/>
      <c r="C179" s="35"/>
      <c r="D179" s="35"/>
      <c r="E179" s="35"/>
      <c r="F179" s="35"/>
      <c r="G179" s="35"/>
      <c r="H179" s="34"/>
      <c r="I179" s="118"/>
      <c r="J179" s="118"/>
      <c r="K179" s="118"/>
      <c r="L179" s="118"/>
      <c r="M179" s="118"/>
      <c r="N179" s="35"/>
      <c r="O179" s="118"/>
      <c r="P179" s="118"/>
      <c r="Q179" s="118"/>
      <c r="R179" s="118"/>
      <c r="S179" s="118"/>
      <c r="T179" s="118"/>
      <c r="U179" s="118"/>
      <c r="V179" s="118"/>
      <c r="W179" s="34"/>
      <c r="X179" s="118"/>
      <c r="Y179" s="118"/>
      <c r="Z179" s="118"/>
      <c r="AA179" s="118"/>
      <c r="AB179" s="118"/>
      <c r="AC179" s="118"/>
      <c r="AD179" s="118"/>
      <c r="AE179" s="118"/>
      <c r="AF179" s="118"/>
      <c r="AG179" s="118"/>
      <c r="AH179" s="118"/>
      <c r="AI179" s="118"/>
      <c r="AJ179" s="118"/>
      <c r="AK179" s="118"/>
      <c r="AL179" s="118"/>
      <c r="AM179" s="118"/>
      <c r="AN179" s="118"/>
      <c r="AO179" s="118"/>
      <c r="AP179" s="118"/>
      <c r="AQ179" s="118"/>
      <c r="AR179" s="118"/>
      <c r="AS179" s="118"/>
      <c r="AT179" s="118"/>
      <c r="AU179" s="118"/>
      <c r="AV179" s="118"/>
      <c r="AW179" s="118"/>
      <c r="AX179" s="118"/>
      <c r="AY179" s="118"/>
      <c r="AZ179" s="118"/>
      <c r="BA179" s="118"/>
      <c r="BB179" s="118"/>
      <c r="BC179" s="118"/>
      <c r="BD179" s="118"/>
      <c r="BE179" s="118"/>
      <c r="BF179" s="118"/>
      <c r="BG179" s="118"/>
      <c r="BH179" s="118"/>
      <c r="BI179" s="118"/>
      <c r="BJ179" s="118"/>
      <c r="BK179" s="118"/>
      <c r="BL179" s="118"/>
      <c r="BM179" s="118"/>
      <c r="BN179" s="118"/>
      <c r="BO179" s="118"/>
      <c r="BP179" s="118"/>
      <c r="BQ179" s="118"/>
      <c r="BR179" s="118"/>
      <c r="BS179" s="118"/>
      <c r="BT179" s="118"/>
      <c r="BU179" s="118"/>
      <c r="BV179" s="118"/>
      <c r="BW179" s="118"/>
      <c r="BX179" s="118"/>
      <c r="BY179" s="118"/>
      <c r="BZ179" s="118"/>
      <c r="CA179" s="118"/>
      <c r="CB179" s="118"/>
    </row>
    <row r="180" spans="1:80">
      <c r="A180" s="35"/>
      <c r="B180" s="35"/>
      <c r="C180" s="35"/>
      <c r="D180" s="35"/>
      <c r="E180" s="35"/>
      <c r="F180" s="35"/>
      <c r="G180" s="35"/>
      <c r="H180" s="34"/>
      <c r="I180" s="118"/>
      <c r="J180" s="118"/>
      <c r="K180" s="118"/>
      <c r="L180" s="118"/>
      <c r="M180" s="118"/>
      <c r="N180" s="35"/>
      <c r="O180" s="118"/>
      <c r="P180" s="118"/>
      <c r="Q180" s="118"/>
      <c r="R180" s="118"/>
      <c r="S180" s="118"/>
      <c r="T180" s="118"/>
      <c r="U180" s="118"/>
      <c r="V180" s="118"/>
      <c r="W180" s="34"/>
      <c r="X180" s="118"/>
      <c r="Y180" s="118"/>
      <c r="Z180" s="118"/>
      <c r="AA180" s="118"/>
      <c r="AB180" s="118"/>
      <c r="AC180" s="118"/>
      <c r="AD180" s="118"/>
      <c r="AE180" s="118"/>
      <c r="AF180" s="118"/>
      <c r="AG180" s="118"/>
      <c r="AH180" s="118"/>
      <c r="AI180" s="118"/>
      <c r="AJ180" s="118"/>
      <c r="AK180" s="118"/>
      <c r="AL180" s="118"/>
      <c r="AM180" s="118"/>
      <c r="AN180" s="118"/>
      <c r="AO180" s="118"/>
      <c r="AP180" s="118"/>
      <c r="AQ180" s="118"/>
      <c r="AR180" s="118"/>
      <c r="AS180" s="118"/>
      <c r="AT180" s="118"/>
      <c r="AU180" s="118"/>
      <c r="AV180" s="118"/>
      <c r="AW180" s="118"/>
      <c r="AX180" s="118"/>
      <c r="AY180" s="118"/>
      <c r="AZ180" s="118"/>
      <c r="BA180" s="118"/>
      <c r="BB180" s="118"/>
      <c r="BC180" s="118"/>
      <c r="BD180" s="118"/>
      <c r="BE180" s="118"/>
      <c r="BF180" s="118"/>
      <c r="BG180" s="118"/>
      <c r="BH180" s="118"/>
      <c r="BI180" s="118"/>
      <c r="BJ180" s="118"/>
      <c r="BK180" s="118"/>
      <c r="BL180" s="118"/>
      <c r="BM180" s="118"/>
      <c r="BN180" s="118"/>
      <c r="BO180" s="118"/>
      <c r="BP180" s="118"/>
      <c r="BQ180" s="118"/>
      <c r="BR180" s="118"/>
      <c r="BS180" s="118"/>
      <c r="BT180" s="118"/>
      <c r="BU180" s="118"/>
      <c r="BV180" s="118"/>
      <c r="BW180" s="118"/>
      <c r="BX180" s="118"/>
      <c r="BY180" s="118"/>
      <c r="BZ180" s="118"/>
      <c r="CA180" s="118"/>
      <c r="CB180" s="118"/>
    </row>
    <row r="181" spans="1:80">
      <c r="A181" s="35"/>
      <c r="B181" s="35"/>
      <c r="C181" s="35"/>
      <c r="D181" s="35"/>
      <c r="E181" s="35"/>
      <c r="F181" s="35"/>
      <c r="G181" s="35"/>
      <c r="H181" s="34"/>
      <c r="I181" s="118"/>
      <c r="J181" s="118"/>
      <c r="K181" s="118"/>
      <c r="L181" s="118"/>
      <c r="M181" s="118"/>
      <c r="N181" s="35"/>
      <c r="O181" s="118"/>
      <c r="P181" s="118"/>
      <c r="Q181" s="118"/>
      <c r="R181" s="118"/>
      <c r="S181" s="118"/>
      <c r="T181" s="118"/>
      <c r="U181" s="118"/>
      <c r="V181" s="118"/>
      <c r="W181" s="34"/>
      <c r="X181" s="118"/>
      <c r="Y181" s="118"/>
      <c r="Z181" s="118"/>
      <c r="AA181" s="118"/>
      <c r="AB181" s="118"/>
      <c r="AC181" s="118"/>
      <c r="AD181" s="118"/>
      <c r="AE181" s="118"/>
      <c r="AF181" s="118"/>
      <c r="AG181" s="118"/>
      <c r="AH181" s="118"/>
      <c r="AI181" s="118"/>
      <c r="AJ181" s="118"/>
      <c r="AK181" s="118"/>
      <c r="AL181" s="118"/>
      <c r="AM181" s="118"/>
      <c r="AN181" s="118"/>
      <c r="AO181" s="118"/>
      <c r="AP181" s="118"/>
      <c r="AQ181" s="118"/>
      <c r="AR181" s="118"/>
      <c r="AS181" s="118"/>
      <c r="AT181" s="118"/>
      <c r="AU181" s="118"/>
      <c r="AV181" s="118"/>
      <c r="AW181" s="118"/>
      <c r="AX181" s="118"/>
      <c r="AY181" s="118"/>
      <c r="AZ181" s="118"/>
      <c r="BA181" s="118"/>
      <c r="BB181" s="118"/>
      <c r="BC181" s="118"/>
      <c r="BD181" s="118"/>
      <c r="BE181" s="118"/>
      <c r="BF181" s="118"/>
      <c r="BG181" s="118"/>
      <c r="BH181" s="118"/>
      <c r="BI181" s="118"/>
      <c r="BJ181" s="118"/>
      <c r="BK181" s="118"/>
      <c r="BL181" s="118"/>
      <c r="BM181" s="118"/>
      <c r="BN181" s="118"/>
      <c r="BO181" s="118"/>
      <c r="BP181" s="118"/>
      <c r="BQ181" s="118"/>
      <c r="BR181" s="118"/>
      <c r="BS181" s="118"/>
      <c r="BT181" s="118"/>
      <c r="BU181" s="118"/>
      <c r="BV181" s="118"/>
      <c r="BW181" s="118"/>
      <c r="BX181" s="118"/>
      <c r="BY181" s="118"/>
      <c r="BZ181" s="118"/>
      <c r="CA181" s="118"/>
      <c r="CB181" s="118"/>
    </row>
    <row r="182" spans="1:80">
      <c r="A182" s="35"/>
      <c r="B182" s="35"/>
      <c r="C182" s="35"/>
      <c r="D182" s="35"/>
      <c r="E182" s="35"/>
      <c r="F182" s="35"/>
      <c r="G182" s="35"/>
      <c r="H182" s="34"/>
      <c r="I182" s="118"/>
      <c r="J182" s="118"/>
      <c r="K182" s="118"/>
      <c r="L182" s="118"/>
      <c r="M182" s="118"/>
      <c r="N182" s="35"/>
      <c r="O182" s="118"/>
      <c r="P182" s="118"/>
      <c r="Q182" s="118"/>
      <c r="R182" s="118"/>
      <c r="S182" s="118"/>
      <c r="T182" s="118"/>
      <c r="U182" s="118"/>
      <c r="V182" s="118"/>
      <c r="W182" s="34"/>
      <c r="X182" s="118"/>
      <c r="Y182" s="118"/>
      <c r="Z182" s="118"/>
      <c r="AA182" s="118"/>
      <c r="AB182" s="118"/>
      <c r="AC182" s="118"/>
      <c r="AD182" s="118"/>
      <c r="AE182" s="118"/>
      <c r="AF182" s="118"/>
      <c r="AG182" s="118"/>
      <c r="AH182" s="118"/>
      <c r="AI182" s="118"/>
      <c r="AJ182" s="118"/>
      <c r="AK182" s="118"/>
      <c r="AL182" s="118"/>
      <c r="AM182" s="118"/>
      <c r="AN182" s="118"/>
      <c r="AO182" s="118"/>
      <c r="AP182" s="118"/>
      <c r="AQ182" s="118"/>
      <c r="AR182" s="118"/>
      <c r="AS182" s="118"/>
      <c r="AT182" s="118"/>
      <c r="AU182" s="118"/>
      <c r="AV182" s="118"/>
      <c r="AW182" s="118"/>
      <c r="AX182" s="118"/>
      <c r="AY182" s="118"/>
      <c r="AZ182" s="118"/>
      <c r="BA182" s="118"/>
      <c r="BB182" s="118"/>
      <c r="BC182" s="118"/>
      <c r="BD182" s="118"/>
      <c r="BE182" s="118"/>
      <c r="BF182" s="118"/>
      <c r="BG182" s="118"/>
      <c r="BH182" s="118"/>
      <c r="BI182" s="118"/>
      <c r="BJ182" s="118"/>
      <c r="BK182" s="118"/>
      <c r="BL182" s="118"/>
      <c r="BM182" s="118"/>
      <c r="BN182" s="118"/>
      <c r="BO182" s="118"/>
      <c r="BP182" s="118"/>
      <c r="BQ182" s="118"/>
      <c r="BR182" s="118"/>
      <c r="BS182" s="118"/>
      <c r="BT182" s="118"/>
      <c r="BU182" s="118"/>
      <c r="BV182" s="118"/>
      <c r="BW182" s="118"/>
      <c r="BX182" s="118"/>
      <c r="BY182" s="118"/>
      <c r="BZ182" s="118"/>
      <c r="CA182" s="118"/>
      <c r="CB182" s="118"/>
    </row>
    <row r="183" spans="1:80">
      <c r="A183" s="35"/>
      <c r="B183" s="35"/>
      <c r="C183" s="35"/>
      <c r="D183" s="35"/>
      <c r="E183" s="35"/>
      <c r="F183" s="35"/>
      <c r="G183" s="35"/>
      <c r="H183" s="34"/>
      <c r="I183" s="118"/>
      <c r="J183" s="118"/>
      <c r="K183" s="118"/>
      <c r="L183" s="118"/>
      <c r="M183" s="118"/>
      <c r="N183" s="35"/>
      <c r="O183" s="118"/>
      <c r="P183" s="118"/>
      <c r="Q183" s="118"/>
      <c r="R183" s="118"/>
      <c r="S183" s="118"/>
      <c r="T183" s="118"/>
      <c r="U183" s="118"/>
      <c r="V183" s="118"/>
      <c r="W183" s="34"/>
      <c r="X183" s="118"/>
      <c r="Y183" s="118"/>
      <c r="Z183" s="118"/>
      <c r="AA183" s="118"/>
      <c r="AB183" s="118"/>
      <c r="AC183" s="118"/>
      <c r="AD183" s="118"/>
      <c r="AE183" s="118"/>
      <c r="AF183" s="118"/>
      <c r="AG183" s="118"/>
      <c r="AH183" s="118"/>
      <c r="AI183" s="118"/>
      <c r="AJ183" s="118"/>
      <c r="AK183" s="118"/>
      <c r="AL183" s="118"/>
      <c r="AM183" s="118"/>
      <c r="AN183" s="118"/>
      <c r="AO183" s="118"/>
      <c r="AP183" s="118"/>
      <c r="AQ183" s="118"/>
      <c r="AR183" s="118"/>
      <c r="AS183" s="118"/>
      <c r="AT183" s="118"/>
      <c r="AU183" s="118"/>
      <c r="AV183" s="118"/>
      <c r="AW183" s="118"/>
      <c r="AX183" s="118"/>
      <c r="AY183" s="118"/>
      <c r="AZ183" s="118"/>
      <c r="BA183" s="118"/>
      <c r="BB183" s="118"/>
      <c r="BC183" s="118"/>
      <c r="BD183" s="118"/>
      <c r="BE183" s="118"/>
      <c r="BF183" s="118"/>
      <c r="BG183" s="118"/>
      <c r="BH183" s="118"/>
      <c r="BI183" s="118"/>
      <c r="BJ183" s="118"/>
      <c r="BK183" s="118"/>
      <c r="BL183" s="118"/>
      <c r="BM183" s="118"/>
      <c r="BN183" s="118"/>
      <c r="BO183" s="118"/>
      <c r="BP183" s="118"/>
      <c r="BQ183" s="118"/>
      <c r="BR183" s="118"/>
      <c r="BS183" s="118"/>
      <c r="BT183" s="118"/>
      <c r="BU183" s="118"/>
      <c r="BV183" s="118"/>
      <c r="BW183" s="118"/>
      <c r="BX183" s="118"/>
      <c r="BY183" s="118"/>
      <c r="BZ183" s="118"/>
      <c r="CA183" s="118"/>
      <c r="CB183" s="118"/>
    </row>
    <row r="184" spans="1:80">
      <c r="A184" s="35"/>
      <c r="B184" s="35"/>
      <c r="C184" s="35"/>
      <c r="D184" s="35"/>
      <c r="E184" s="35"/>
      <c r="F184" s="35"/>
      <c r="G184" s="35"/>
      <c r="H184" s="34"/>
      <c r="I184" s="118"/>
      <c r="J184" s="118"/>
      <c r="K184" s="118"/>
      <c r="L184" s="118"/>
      <c r="M184" s="118"/>
      <c r="N184" s="35"/>
      <c r="O184" s="118"/>
      <c r="P184" s="118"/>
      <c r="Q184" s="118"/>
      <c r="R184" s="118"/>
      <c r="S184" s="118"/>
      <c r="T184" s="118"/>
      <c r="U184" s="118"/>
      <c r="V184" s="118"/>
      <c r="W184" s="34"/>
      <c r="X184" s="118"/>
      <c r="Y184" s="118"/>
      <c r="Z184" s="118"/>
      <c r="AA184" s="118"/>
      <c r="AB184" s="118"/>
      <c r="AC184" s="118"/>
      <c r="AD184" s="118"/>
      <c r="AE184" s="118"/>
      <c r="AF184" s="118"/>
      <c r="AG184" s="118"/>
      <c r="AH184" s="118"/>
      <c r="AI184" s="118"/>
      <c r="AJ184" s="118"/>
      <c r="AK184" s="118"/>
      <c r="AL184" s="118"/>
      <c r="AM184" s="118"/>
      <c r="AN184" s="118"/>
      <c r="AO184" s="118"/>
      <c r="AP184" s="118"/>
      <c r="AQ184" s="118"/>
      <c r="AR184" s="118"/>
      <c r="AS184" s="118"/>
      <c r="AT184" s="118"/>
      <c r="AU184" s="118"/>
      <c r="AV184" s="118"/>
      <c r="AW184" s="118"/>
      <c r="AX184" s="118"/>
      <c r="AY184" s="118"/>
      <c r="AZ184" s="118"/>
      <c r="BA184" s="118"/>
      <c r="BB184" s="118"/>
      <c r="BC184" s="118"/>
      <c r="BD184" s="118"/>
      <c r="BE184" s="118"/>
      <c r="BF184" s="118"/>
      <c r="BG184" s="118"/>
      <c r="BH184" s="118"/>
      <c r="BI184" s="118"/>
      <c r="BJ184" s="118"/>
      <c r="BK184" s="118"/>
      <c r="BL184" s="118"/>
      <c r="BM184" s="118"/>
      <c r="BN184" s="118"/>
      <c r="BO184" s="118"/>
      <c r="BP184" s="118"/>
      <c r="BQ184" s="118"/>
      <c r="BR184" s="118"/>
      <c r="BS184" s="118"/>
      <c r="BT184" s="118"/>
      <c r="BU184" s="118"/>
      <c r="BV184" s="118"/>
      <c r="BW184" s="118"/>
      <c r="BX184" s="118"/>
      <c r="BY184" s="118"/>
      <c r="BZ184" s="118"/>
      <c r="CA184" s="118"/>
      <c r="CB184" s="118"/>
    </row>
    <row r="185" spans="1:80">
      <c r="A185" s="35"/>
      <c r="B185" s="35"/>
      <c r="C185" s="35"/>
      <c r="D185" s="35"/>
      <c r="E185" s="35"/>
      <c r="F185" s="35"/>
      <c r="G185" s="35"/>
      <c r="H185" s="34"/>
      <c r="I185" s="118"/>
      <c r="J185" s="118"/>
      <c r="K185" s="118"/>
      <c r="L185" s="118"/>
      <c r="M185" s="118"/>
      <c r="N185" s="35"/>
      <c r="O185" s="118"/>
      <c r="P185" s="118"/>
      <c r="Q185" s="118"/>
      <c r="R185" s="118"/>
      <c r="S185" s="118"/>
      <c r="T185" s="118"/>
      <c r="U185" s="118"/>
      <c r="V185" s="118"/>
      <c r="W185" s="34"/>
      <c r="X185" s="118"/>
      <c r="Y185" s="118"/>
      <c r="Z185" s="118"/>
      <c r="AA185" s="118"/>
      <c r="AB185" s="118"/>
      <c r="AC185" s="118"/>
      <c r="AD185" s="118"/>
      <c r="AE185" s="118"/>
      <c r="AF185" s="118"/>
      <c r="AG185" s="118"/>
      <c r="AH185" s="118"/>
      <c r="AI185" s="118"/>
      <c r="AJ185" s="118"/>
      <c r="AK185" s="118"/>
      <c r="AL185" s="118"/>
      <c r="AM185" s="118"/>
      <c r="AN185" s="118"/>
      <c r="AO185" s="118"/>
      <c r="AP185" s="118"/>
      <c r="AQ185" s="118"/>
      <c r="AR185" s="118"/>
      <c r="AS185" s="118"/>
      <c r="AT185" s="118"/>
      <c r="AU185" s="118"/>
      <c r="AV185" s="118"/>
      <c r="AW185" s="118"/>
      <c r="AX185" s="118"/>
      <c r="AY185" s="118"/>
      <c r="AZ185" s="118"/>
      <c r="BA185" s="118"/>
      <c r="BB185" s="118"/>
      <c r="BC185" s="118"/>
      <c r="BD185" s="118"/>
      <c r="BE185" s="118"/>
      <c r="BF185" s="118"/>
      <c r="BG185" s="118"/>
      <c r="BH185" s="118"/>
      <c r="BI185" s="118"/>
      <c r="BJ185" s="118"/>
      <c r="BK185" s="118"/>
      <c r="BL185" s="118"/>
      <c r="BM185" s="118"/>
      <c r="BN185" s="118"/>
      <c r="BO185" s="118"/>
      <c r="BP185" s="118"/>
      <c r="BQ185" s="118"/>
      <c r="BR185" s="118"/>
      <c r="BS185" s="118"/>
      <c r="BT185" s="118"/>
      <c r="BU185" s="118"/>
      <c r="BV185" s="118"/>
      <c r="BW185" s="118"/>
      <c r="BX185" s="118"/>
      <c r="BY185" s="118"/>
      <c r="BZ185" s="118"/>
      <c r="CA185" s="118"/>
      <c r="CB185" s="118"/>
    </row>
    <row r="186" spans="1:80">
      <c r="A186" s="35"/>
      <c r="B186" s="35"/>
      <c r="C186" s="35"/>
      <c r="D186" s="35"/>
      <c r="E186" s="35"/>
      <c r="F186" s="35"/>
      <c r="G186" s="35"/>
      <c r="H186" s="34"/>
      <c r="I186" s="118"/>
      <c r="J186" s="118"/>
      <c r="K186" s="118"/>
      <c r="L186" s="118"/>
      <c r="M186" s="118"/>
      <c r="N186" s="35"/>
      <c r="O186" s="118"/>
      <c r="P186" s="118"/>
      <c r="Q186" s="118"/>
      <c r="R186" s="118"/>
      <c r="S186" s="118"/>
      <c r="T186" s="118"/>
      <c r="U186" s="118"/>
      <c r="V186" s="118"/>
      <c r="W186" s="34"/>
      <c r="X186" s="118"/>
      <c r="Y186" s="118"/>
      <c r="Z186" s="118"/>
      <c r="AA186" s="118"/>
      <c r="AB186" s="118"/>
      <c r="AC186" s="118"/>
      <c r="AD186" s="118"/>
      <c r="AE186" s="118"/>
      <c r="AF186" s="118"/>
      <c r="AG186" s="118"/>
      <c r="AH186" s="118"/>
      <c r="AI186" s="118"/>
      <c r="AJ186" s="118"/>
      <c r="AK186" s="118"/>
      <c r="AL186" s="118"/>
      <c r="AM186" s="118"/>
      <c r="AN186" s="118"/>
      <c r="AO186" s="118"/>
      <c r="AP186" s="118"/>
      <c r="AQ186" s="118"/>
      <c r="AR186" s="118"/>
      <c r="AS186" s="118"/>
      <c r="AT186" s="118"/>
      <c r="AU186" s="118"/>
      <c r="AV186" s="118"/>
      <c r="AW186" s="118"/>
      <c r="AX186" s="118"/>
      <c r="AY186" s="118"/>
      <c r="AZ186" s="118"/>
      <c r="BA186" s="118"/>
      <c r="BB186" s="118"/>
      <c r="BC186" s="118"/>
      <c r="BD186" s="118"/>
      <c r="BE186" s="118"/>
      <c r="BF186" s="118"/>
      <c r="BG186" s="118"/>
      <c r="BH186" s="118"/>
      <c r="BI186" s="118"/>
      <c r="BJ186" s="118"/>
      <c r="BK186" s="118"/>
      <c r="BL186" s="118"/>
      <c r="BM186" s="118"/>
      <c r="BN186" s="118"/>
      <c r="BO186" s="118"/>
      <c r="BP186" s="118"/>
      <c r="BQ186" s="118"/>
      <c r="BR186" s="118"/>
      <c r="BS186" s="118"/>
      <c r="BT186" s="118"/>
      <c r="BU186" s="118"/>
      <c r="BV186" s="118"/>
      <c r="BW186" s="118"/>
      <c r="BX186" s="118"/>
      <c r="BY186" s="118"/>
      <c r="BZ186" s="118"/>
      <c r="CA186" s="118"/>
      <c r="CB186" s="118"/>
    </row>
    <row r="187" spans="1:80">
      <c r="A187" s="35"/>
      <c r="B187" s="35"/>
      <c r="C187" s="35"/>
      <c r="D187" s="35"/>
      <c r="E187" s="35"/>
      <c r="F187" s="35"/>
      <c r="G187" s="35"/>
      <c r="H187" s="34"/>
      <c r="I187" s="118"/>
      <c r="J187" s="118"/>
      <c r="K187" s="118"/>
      <c r="L187" s="118"/>
      <c r="M187" s="118"/>
      <c r="N187" s="118"/>
      <c r="O187" s="118"/>
      <c r="P187" s="118"/>
      <c r="Q187" s="118"/>
      <c r="R187" s="118"/>
      <c r="S187" s="118"/>
      <c r="T187" s="118"/>
      <c r="U187" s="118"/>
      <c r="V187" s="118"/>
      <c r="W187" s="34"/>
      <c r="X187" s="118"/>
      <c r="Y187" s="118"/>
      <c r="Z187" s="118"/>
      <c r="AA187" s="118"/>
      <c r="AB187" s="118"/>
      <c r="AC187" s="118"/>
      <c r="AD187" s="118"/>
      <c r="AE187" s="118"/>
      <c r="AF187" s="118"/>
      <c r="AG187" s="118"/>
      <c r="AH187" s="118"/>
      <c r="AI187" s="118"/>
      <c r="AJ187" s="118"/>
      <c r="AK187" s="118"/>
      <c r="AL187" s="118"/>
      <c r="AM187" s="118"/>
      <c r="AN187" s="118"/>
      <c r="AO187" s="118"/>
      <c r="AP187" s="118"/>
      <c r="AQ187" s="118"/>
      <c r="AR187" s="118"/>
      <c r="AS187" s="118"/>
      <c r="AT187" s="118"/>
      <c r="AU187" s="118"/>
      <c r="AV187" s="118"/>
      <c r="AW187" s="118"/>
      <c r="AX187" s="118"/>
      <c r="AY187" s="118"/>
      <c r="AZ187" s="118"/>
      <c r="BA187" s="118"/>
      <c r="BB187" s="118"/>
      <c r="BC187" s="118"/>
      <c r="BD187" s="118"/>
      <c r="BE187" s="118"/>
      <c r="BF187" s="118"/>
      <c r="BG187" s="118"/>
      <c r="BH187" s="118"/>
      <c r="BI187" s="118"/>
      <c r="BJ187" s="118"/>
      <c r="BK187" s="118"/>
      <c r="BL187" s="118"/>
      <c r="BM187" s="118"/>
      <c r="BN187" s="118"/>
      <c r="BO187" s="118"/>
      <c r="BP187" s="118"/>
      <c r="BQ187" s="118"/>
      <c r="BR187" s="118"/>
      <c r="BS187" s="118"/>
      <c r="BT187" s="118"/>
      <c r="BU187" s="118"/>
      <c r="BV187" s="118"/>
      <c r="BW187" s="118"/>
      <c r="BX187" s="118"/>
      <c r="BY187" s="118"/>
      <c r="BZ187" s="118"/>
      <c r="CA187" s="118"/>
      <c r="CB187" s="118"/>
    </row>
    <row r="188" spans="1:80">
      <c r="A188" s="35"/>
      <c r="B188" s="35"/>
      <c r="C188" s="35"/>
      <c r="D188" s="35"/>
      <c r="E188" s="35"/>
      <c r="F188" s="35"/>
      <c r="G188" s="35"/>
      <c r="H188" s="34"/>
      <c r="I188" s="118"/>
      <c r="J188" s="118"/>
      <c r="K188" s="118"/>
      <c r="L188" s="118"/>
      <c r="M188" s="118"/>
      <c r="N188" s="118"/>
      <c r="O188" s="118"/>
      <c r="P188" s="118"/>
      <c r="Q188" s="118"/>
      <c r="R188" s="118"/>
      <c r="S188" s="118"/>
      <c r="T188" s="118"/>
      <c r="U188" s="118"/>
      <c r="V188" s="118"/>
      <c r="W188" s="34"/>
      <c r="X188" s="118"/>
      <c r="Y188" s="118"/>
      <c r="Z188" s="118"/>
      <c r="AA188" s="118"/>
      <c r="AB188" s="118"/>
      <c r="AC188" s="118"/>
      <c r="AD188" s="118"/>
      <c r="AE188" s="118"/>
      <c r="AF188" s="118"/>
      <c r="AG188" s="118"/>
      <c r="AH188" s="118"/>
      <c r="AI188" s="118"/>
      <c r="AJ188" s="118"/>
      <c r="AK188" s="118"/>
      <c r="AL188" s="118"/>
      <c r="AM188" s="118"/>
      <c r="AN188" s="118"/>
      <c r="AO188" s="118"/>
      <c r="AP188" s="118"/>
      <c r="AQ188" s="118"/>
      <c r="AR188" s="118"/>
      <c r="AS188" s="118"/>
      <c r="AT188" s="118"/>
      <c r="AU188" s="118"/>
      <c r="AV188" s="118"/>
      <c r="AW188" s="118"/>
      <c r="AX188" s="118"/>
      <c r="AY188" s="118"/>
      <c r="AZ188" s="118"/>
      <c r="BA188" s="118"/>
      <c r="BB188" s="118"/>
      <c r="BC188" s="118"/>
      <c r="BD188" s="118"/>
      <c r="BE188" s="118"/>
      <c r="BF188" s="118"/>
      <c r="BG188" s="118"/>
      <c r="BH188" s="118"/>
      <c r="BI188" s="118"/>
      <c r="BJ188" s="118"/>
      <c r="BK188" s="118"/>
      <c r="BL188" s="118"/>
      <c r="BM188" s="118"/>
      <c r="BN188" s="118"/>
      <c r="BO188" s="118"/>
      <c r="BP188" s="118"/>
      <c r="BQ188" s="118"/>
      <c r="BR188" s="118"/>
      <c r="BS188" s="118"/>
      <c r="BT188" s="118"/>
      <c r="BU188" s="118"/>
      <c r="BV188" s="118"/>
      <c r="BW188" s="118"/>
      <c r="BX188" s="118"/>
      <c r="BY188" s="118"/>
      <c r="BZ188" s="118"/>
      <c r="CA188" s="118"/>
      <c r="CB188" s="118"/>
    </row>
    <row r="189" spans="1:80">
      <c r="A189" s="35"/>
      <c r="B189" s="35"/>
      <c r="C189" s="35"/>
      <c r="D189" s="35"/>
      <c r="E189" s="35"/>
      <c r="F189" s="35"/>
      <c r="G189" s="35"/>
      <c r="H189" s="34"/>
      <c r="I189" s="118"/>
      <c r="J189" s="118"/>
      <c r="K189" s="118"/>
      <c r="L189" s="118"/>
      <c r="M189" s="118"/>
      <c r="N189" s="118"/>
      <c r="O189" s="118"/>
      <c r="P189" s="118"/>
      <c r="Q189" s="118"/>
      <c r="R189" s="118"/>
      <c r="S189" s="118"/>
      <c r="T189" s="118"/>
      <c r="U189" s="118"/>
      <c r="V189" s="118"/>
      <c r="W189" s="34"/>
      <c r="X189" s="118"/>
      <c r="Y189" s="118"/>
      <c r="Z189" s="118"/>
      <c r="AA189" s="118"/>
      <c r="AB189" s="118"/>
      <c r="AC189" s="118"/>
      <c r="AD189" s="118"/>
      <c r="AE189" s="118"/>
      <c r="AF189" s="118"/>
      <c r="AG189" s="118"/>
      <c r="AH189" s="118"/>
      <c r="AI189" s="118"/>
      <c r="AJ189" s="118"/>
      <c r="AK189" s="118"/>
      <c r="AL189" s="118"/>
      <c r="AM189" s="118"/>
      <c r="AN189" s="118"/>
      <c r="AO189" s="118"/>
      <c r="AP189" s="118"/>
      <c r="AQ189" s="118"/>
      <c r="AR189" s="118"/>
      <c r="AS189" s="118"/>
      <c r="AT189" s="118"/>
      <c r="AU189" s="118"/>
      <c r="AV189" s="118"/>
      <c r="AW189" s="118"/>
      <c r="AX189" s="118"/>
      <c r="AY189" s="118"/>
      <c r="AZ189" s="118"/>
      <c r="BA189" s="118"/>
      <c r="BB189" s="118"/>
      <c r="BC189" s="118"/>
      <c r="BD189" s="118"/>
      <c r="BE189" s="118"/>
      <c r="BF189" s="118"/>
      <c r="BG189" s="118"/>
      <c r="BH189" s="118"/>
      <c r="BI189" s="118"/>
      <c r="BJ189" s="118"/>
      <c r="BK189" s="118"/>
      <c r="BL189" s="118"/>
      <c r="BM189" s="118"/>
      <c r="BN189" s="118"/>
      <c r="BO189" s="118"/>
      <c r="BP189" s="118"/>
      <c r="BQ189" s="118"/>
      <c r="BR189" s="118"/>
      <c r="BS189" s="118"/>
      <c r="BT189" s="118"/>
      <c r="BU189" s="118"/>
      <c r="BV189" s="118"/>
      <c r="BW189" s="118"/>
      <c r="BX189" s="118"/>
      <c r="BY189" s="118"/>
      <c r="BZ189" s="118"/>
      <c r="CA189" s="118"/>
      <c r="CB189" s="118"/>
    </row>
    <row r="190" spans="1:80">
      <c r="A190" s="35"/>
      <c r="B190" s="35"/>
      <c r="C190" s="35"/>
      <c r="D190" s="35"/>
      <c r="E190" s="35"/>
      <c r="F190" s="35"/>
      <c r="G190" s="35"/>
      <c r="H190" s="34"/>
      <c r="I190" s="118"/>
      <c r="J190" s="118"/>
      <c r="K190" s="118"/>
      <c r="L190" s="118"/>
      <c r="M190" s="118"/>
      <c r="N190" s="118"/>
      <c r="O190" s="118"/>
      <c r="P190" s="118"/>
      <c r="Q190" s="118"/>
      <c r="R190" s="118"/>
      <c r="S190" s="118"/>
      <c r="T190" s="118"/>
      <c r="U190" s="118"/>
      <c r="V190" s="118"/>
      <c r="W190" s="34"/>
      <c r="X190" s="118"/>
      <c r="Y190" s="118"/>
      <c r="Z190" s="118"/>
      <c r="AA190" s="118"/>
      <c r="AB190" s="118"/>
      <c r="AC190" s="118"/>
      <c r="AD190" s="118"/>
      <c r="AE190" s="118"/>
      <c r="AF190" s="118"/>
      <c r="AG190" s="118"/>
      <c r="AH190" s="118"/>
      <c r="AI190" s="118"/>
      <c r="AJ190" s="118"/>
      <c r="AK190" s="118"/>
      <c r="AL190" s="118"/>
      <c r="AM190" s="118"/>
      <c r="AN190" s="118"/>
      <c r="AO190" s="118"/>
      <c r="AP190" s="118"/>
      <c r="AQ190" s="118"/>
      <c r="AR190" s="118"/>
      <c r="AS190" s="118"/>
      <c r="AT190" s="118"/>
      <c r="AU190" s="118"/>
      <c r="AV190" s="118"/>
      <c r="AW190" s="118"/>
      <c r="AX190" s="118"/>
      <c r="AY190" s="118"/>
      <c r="AZ190" s="118"/>
      <c r="BA190" s="118"/>
      <c r="BB190" s="118"/>
      <c r="BC190" s="118"/>
      <c r="BD190" s="118"/>
      <c r="BE190" s="118"/>
      <c r="BF190" s="118"/>
      <c r="BG190" s="118"/>
      <c r="BH190" s="118"/>
      <c r="BI190" s="118"/>
      <c r="BJ190" s="118"/>
      <c r="BK190" s="118"/>
      <c r="BL190" s="118"/>
      <c r="BM190" s="118"/>
      <c r="BN190" s="118"/>
      <c r="BO190" s="118"/>
      <c r="BP190" s="118"/>
      <c r="BQ190" s="118"/>
      <c r="BR190" s="118"/>
      <c r="BS190" s="118"/>
      <c r="BT190" s="118"/>
      <c r="BU190" s="118"/>
      <c r="BV190" s="118"/>
      <c r="BW190" s="118"/>
      <c r="BX190" s="118"/>
      <c r="BY190" s="118"/>
      <c r="BZ190" s="118"/>
      <c r="CA190" s="118"/>
      <c r="CB190" s="118"/>
    </row>
    <row r="191" spans="1:80">
      <c r="A191" s="35"/>
      <c r="B191" s="35"/>
      <c r="C191" s="35"/>
      <c r="D191" s="35"/>
      <c r="E191" s="35"/>
      <c r="F191" s="35"/>
      <c r="G191" s="35"/>
      <c r="H191" s="34"/>
      <c r="I191" s="118"/>
      <c r="J191" s="118"/>
      <c r="K191" s="118"/>
      <c r="L191" s="118"/>
      <c r="M191" s="118"/>
      <c r="N191" s="118"/>
      <c r="O191" s="118"/>
      <c r="P191" s="118"/>
      <c r="Q191" s="118"/>
      <c r="R191" s="118"/>
      <c r="S191" s="118"/>
      <c r="T191" s="118"/>
      <c r="U191" s="118"/>
      <c r="V191" s="118"/>
      <c r="W191" s="34"/>
      <c r="X191" s="118"/>
      <c r="Y191" s="118"/>
      <c r="Z191" s="118"/>
      <c r="AA191" s="118"/>
      <c r="AB191" s="118"/>
      <c r="AC191" s="118"/>
      <c r="AD191" s="118"/>
      <c r="AE191" s="118"/>
      <c r="AF191" s="118"/>
      <c r="AG191" s="118"/>
      <c r="AH191" s="118"/>
      <c r="AI191" s="118"/>
      <c r="AJ191" s="118"/>
      <c r="AK191" s="118"/>
      <c r="AL191" s="118"/>
      <c r="AM191" s="118"/>
      <c r="AN191" s="118"/>
      <c r="AO191" s="118"/>
      <c r="AP191" s="118"/>
      <c r="AQ191" s="118"/>
      <c r="AR191" s="118"/>
      <c r="AS191" s="118"/>
      <c r="AT191" s="118"/>
      <c r="AU191" s="118"/>
      <c r="AV191" s="118"/>
      <c r="AW191" s="118"/>
      <c r="AX191" s="118"/>
      <c r="AY191" s="118"/>
      <c r="AZ191" s="118"/>
      <c r="BA191" s="118"/>
      <c r="BB191" s="118"/>
      <c r="BC191" s="118"/>
      <c r="BD191" s="118"/>
      <c r="BE191" s="118"/>
      <c r="BF191" s="118"/>
      <c r="BG191" s="118"/>
      <c r="BH191" s="118"/>
      <c r="BI191" s="118"/>
      <c r="BJ191" s="118"/>
      <c r="BK191" s="118"/>
      <c r="BL191" s="118"/>
      <c r="BM191" s="118"/>
      <c r="BN191" s="118"/>
      <c r="BO191" s="118"/>
      <c r="BP191" s="118"/>
      <c r="BQ191" s="118"/>
      <c r="BR191" s="118"/>
      <c r="BS191" s="118"/>
      <c r="BT191" s="118"/>
      <c r="BU191" s="118"/>
      <c r="BV191" s="118"/>
      <c r="BW191" s="118"/>
      <c r="BX191" s="118"/>
      <c r="BY191" s="118"/>
      <c r="BZ191" s="118"/>
      <c r="CA191" s="118"/>
      <c r="CB191" s="118"/>
    </row>
    <row r="192" spans="1:80">
      <c r="A192" s="35"/>
      <c r="B192" s="35"/>
      <c r="C192" s="35"/>
      <c r="D192" s="35"/>
      <c r="E192" s="35"/>
      <c r="F192" s="35"/>
      <c r="G192" s="35"/>
      <c r="H192" s="34"/>
      <c r="I192" s="118"/>
      <c r="J192" s="118"/>
      <c r="K192" s="118"/>
      <c r="L192" s="118"/>
      <c r="M192" s="118"/>
      <c r="N192" s="118"/>
      <c r="O192" s="118"/>
      <c r="P192" s="118"/>
      <c r="Q192" s="118"/>
      <c r="R192" s="118"/>
      <c r="S192" s="118"/>
      <c r="T192" s="118"/>
      <c r="U192" s="118"/>
      <c r="V192" s="118"/>
      <c r="W192" s="34"/>
      <c r="X192" s="118"/>
      <c r="Y192" s="118"/>
      <c r="Z192" s="118"/>
      <c r="AA192" s="118"/>
      <c r="AB192" s="118"/>
      <c r="AC192" s="118"/>
      <c r="AD192" s="118"/>
      <c r="AE192" s="118"/>
      <c r="AF192" s="118"/>
      <c r="AG192" s="118"/>
      <c r="AH192" s="118"/>
      <c r="AI192" s="118"/>
      <c r="AJ192" s="118"/>
      <c r="AK192" s="118"/>
      <c r="AL192" s="118"/>
      <c r="AM192" s="118"/>
      <c r="AN192" s="118"/>
      <c r="AO192" s="118"/>
      <c r="AP192" s="118"/>
      <c r="AQ192" s="118"/>
      <c r="AR192" s="118"/>
      <c r="AS192" s="118"/>
      <c r="AT192" s="118"/>
      <c r="AU192" s="118"/>
      <c r="AV192" s="118"/>
      <c r="AW192" s="118"/>
      <c r="AX192" s="118"/>
      <c r="AY192" s="118"/>
      <c r="AZ192" s="118"/>
      <c r="BA192" s="118"/>
      <c r="BB192" s="118"/>
      <c r="BC192" s="118"/>
      <c r="BD192" s="118"/>
      <c r="BE192" s="118"/>
      <c r="BF192" s="118"/>
      <c r="BG192" s="118"/>
      <c r="BH192" s="118"/>
      <c r="BI192" s="118"/>
      <c r="BJ192" s="118"/>
      <c r="BK192" s="118"/>
      <c r="BL192" s="118"/>
      <c r="BM192" s="118"/>
      <c r="BN192" s="118"/>
      <c r="BO192" s="118"/>
      <c r="BP192" s="118"/>
      <c r="BQ192" s="118"/>
      <c r="BR192" s="118"/>
      <c r="BS192" s="118"/>
      <c r="BT192" s="118"/>
      <c r="BU192" s="118"/>
      <c r="BV192" s="118"/>
      <c r="BW192" s="118"/>
      <c r="BX192" s="118"/>
      <c r="BY192" s="118"/>
      <c r="BZ192" s="118"/>
      <c r="CA192" s="118"/>
      <c r="CB192" s="118"/>
    </row>
    <row r="193" spans="1:80">
      <c r="A193" s="35"/>
      <c r="B193" s="35"/>
      <c r="C193" s="35"/>
      <c r="D193" s="35"/>
      <c r="E193" s="35"/>
      <c r="F193" s="35"/>
      <c r="G193" s="35"/>
      <c r="H193" s="34"/>
      <c r="I193" s="118"/>
      <c r="J193" s="118"/>
      <c r="K193" s="118"/>
      <c r="L193" s="118"/>
      <c r="M193" s="118"/>
      <c r="N193" s="118"/>
      <c r="O193" s="118"/>
      <c r="P193" s="118"/>
      <c r="Q193" s="118"/>
      <c r="R193" s="118"/>
      <c r="S193" s="118"/>
      <c r="T193" s="118"/>
      <c r="U193" s="118"/>
      <c r="V193" s="118"/>
      <c r="W193" s="34"/>
      <c r="X193" s="118"/>
      <c r="Y193" s="118"/>
      <c r="Z193" s="118"/>
      <c r="AA193" s="118"/>
      <c r="AB193" s="118"/>
      <c r="AC193" s="118"/>
      <c r="AD193" s="118"/>
      <c r="AE193" s="118"/>
      <c r="AF193" s="118"/>
      <c r="AG193" s="118"/>
      <c r="AH193" s="118"/>
      <c r="AI193" s="118"/>
      <c r="AJ193" s="118"/>
      <c r="AK193" s="118"/>
      <c r="AL193" s="118"/>
      <c r="AM193" s="118"/>
      <c r="AN193" s="118"/>
      <c r="AO193" s="118"/>
      <c r="AP193" s="118"/>
      <c r="AQ193" s="118"/>
      <c r="AR193" s="118"/>
      <c r="AS193" s="118"/>
      <c r="AT193" s="118"/>
      <c r="AU193" s="118"/>
      <c r="AV193" s="118"/>
      <c r="AW193" s="118"/>
      <c r="AX193" s="118"/>
      <c r="AY193" s="118"/>
      <c r="AZ193" s="118"/>
      <c r="BA193" s="118"/>
      <c r="BB193" s="118"/>
      <c r="BC193" s="118"/>
      <c r="BD193" s="118"/>
      <c r="BE193" s="118"/>
      <c r="BF193" s="118"/>
      <c r="BG193" s="118"/>
      <c r="BH193" s="118"/>
      <c r="BI193" s="118"/>
      <c r="BJ193" s="118"/>
      <c r="BK193" s="118"/>
      <c r="BL193" s="118"/>
      <c r="BM193" s="118"/>
      <c r="BN193" s="118"/>
      <c r="BO193" s="118"/>
      <c r="BP193" s="118"/>
      <c r="BQ193" s="118"/>
      <c r="BR193" s="118"/>
      <c r="BS193" s="118"/>
      <c r="BT193" s="118"/>
      <c r="BU193" s="118"/>
      <c r="BV193" s="118"/>
      <c r="BW193" s="118"/>
      <c r="BX193" s="118"/>
      <c r="BY193" s="118"/>
      <c r="BZ193" s="118"/>
      <c r="CA193" s="118"/>
      <c r="CB193" s="118"/>
    </row>
    <row r="194" spans="1:80">
      <c r="A194" s="35"/>
      <c r="B194" s="35"/>
      <c r="C194" s="35"/>
      <c r="D194" s="35"/>
      <c r="E194" s="35"/>
      <c r="F194" s="35"/>
      <c r="G194" s="35"/>
      <c r="H194" s="34"/>
      <c r="I194" s="118"/>
      <c r="J194" s="118"/>
      <c r="K194" s="118"/>
      <c r="L194" s="118"/>
      <c r="M194" s="118"/>
      <c r="N194" s="118"/>
      <c r="O194" s="118"/>
      <c r="P194" s="118"/>
      <c r="Q194" s="118"/>
      <c r="R194" s="118"/>
      <c r="S194" s="118"/>
      <c r="T194" s="118"/>
      <c r="U194" s="118"/>
      <c r="V194" s="118"/>
      <c r="W194" s="34"/>
      <c r="X194" s="118"/>
      <c r="Y194" s="118"/>
      <c r="Z194" s="118"/>
      <c r="AA194" s="118"/>
      <c r="AB194" s="118"/>
      <c r="AC194" s="118"/>
      <c r="AD194" s="118"/>
      <c r="AE194" s="118"/>
      <c r="AF194" s="118"/>
      <c r="AG194" s="118"/>
      <c r="AH194" s="118"/>
      <c r="AI194" s="118"/>
      <c r="AJ194" s="118"/>
      <c r="AK194" s="118"/>
      <c r="AL194" s="118"/>
      <c r="AM194" s="118"/>
      <c r="AN194" s="118"/>
      <c r="AO194" s="118"/>
      <c r="AP194" s="118"/>
      <c r="AQ194" s="118"/>
      <c r="AR194" s="118"/>
      <c r="AS194" s="118"/>
      <c r="AT194" s="118"/>
      <c r="AU194" s="118"/>
      <c r="AV194" s="118"/>
      <c r="AW194" s="118"/>
      <c r="AX194" s="118"/>
      <c r="AY194" s="118"/>
      <c r="AZ194" s="118"/>
      <c r="BA194" s="118"/>
      <c r="BB194" s="118"/>
      <c r="BC194" s="118"/>
      <c r="BD194" s="118"/>
      <c r="BE194" s="118"/>
      <c r="BF194" s="118"/>
      <c r="BG194" s="118"/>
      <c r="BH194" s="118"/>
      <c r="BI194" s="118"/>
      <c r="BJ194" s="118"/>
      <c r="BK194" s="118"/>
      <c r="BL194" s="118"/>
      <c r="BM194" s="118"/>
      <c r="BN194" s="118"/>
      <c r="BO194" s="118"/>
      <c r="BP194" s="118"/>
      <c r="BQ194" s="118"/>
      <c r="BR194" s="118"/>
      <c r="BS194" s="118"/>
      <c r="BT194" s="118"/>
      <c r="BU194" s="118"/>
      <c r="BV194" s="118"/>
      <c r="BW194" s="118"/>
      <c r="BX194" s="118"/>
      <c r="BY194" s="118"/>
      <c r="BZ194" s="118"/>
      <c r="CA194" s="118"/>
      <c r="CB194" s="118"/>
    </row>
    <row r="195" spans="1:80">
      <c r="A195" s="35"/>
      <c r="B195" s="35"/>
      <c r="C195" s="35"/>
      <c r="D195" s="35"/>
      <c r="E195" s="35"/>
      <c r="F195" s="35"/>
      <c r="G195" s="35"/>
      <c r="H195" s="34"/>
      <c r="I195" s="118"/>
      <c r="J195" s="118"/>
      <c r="K195" s="118"/>
      <c r="L195" s="118"/>
      <c r="M195" s="118"/>
      <c r="N195" s="118"/>
      <c r="O195" s="118"/>
      <c r="P195" s="118"/>
      <c r="Q195" s="118"/>
      <c r="R195" s="118"/>
      <c r="S195" s="118"/>
      <c r="T195" s="118"/>
      <c r="U195" s="118"/>
      <c r="V195" s="118"/>
      <c r="W195" s="34"/>
      <c r="X195" s="118"/>
      <c r="Y195" s="118"/>
      <c r="Z195" s="118"/>
      <c r="AA195" s="118"/>
      <c r="AB195" s="118"/>
      <c r="AC195" s="118"/>
      <c r="AD195" s="118"/>
      <c r="AE195" s="118"/>
      <c r="AF195" s="118"/>
      <c r="AG195" s="118"/>
      <c r="AH195" s="118"/>
      <c r="AI195" s="118"/>
      <c r="AJ195" s="118"/>
      <c r="AK195" s="118"/>
      <c r="AL195" s="118"/>
      <c r="AM195" s="118"/>
      <c r="AN195" s="118"/>
      <c r="AO195" s="118"/>
      <c r="AP195" s="118"/>
      <c r="AQ195" s="118"/>
      <c r="AR195" s="118"/>
      <c r="AS195" s="118"/>
      <c r="AT195" s="118"/>
      <c r="AU195" s="118"/>
      <c r="AV195" s="118"/>
      <c r="AW195" s="118"/>
      <c r="AX195" s="118"/>
      <c r="AY195" s="118"/>
      <c r="AZ195" s="118"/>
      <c r="BA195" s="118"/>
      <c r="BB195" s="118"/>
      <c r="BC195" s="118"/>
      <c r="BD195" s="118"/>
      <c r="BE195" s="118"/>
      <c r="BF195" s="118"/>
      <c r="BG195" s="118"/>
      <c r="BH195" s="118"/>
      <c r="BI195" s="118"/>
      <c r="BJ195" s="118"/>
      <c r="BK195" s="118"/>
      <c r="BL195" s="118"/>
      <c r="BM195" s="118"/>
      <c r="BN195" s="118"/>
      <c r="BO195" s="118"/>
      <c r="BP195" s="118"/>
      <c r="BQ195" s="118"/>
      <c r="BR195" s="118"/>
      <c r="BS195" s="118"/>
      <c r="BT195" s="118"/>
      <c r="BU195" s="118"/>
      <c r="BV195" s="118"/>
      <c r="BW195" s="118"/>
      <c r="BX195" s="118"/>
      <c r="BY195" s="118"/>
      <c r="BZ195" s="118"/>
      <c r="CA195" s="118"/>
      <c r="CB195" s="118"/>
    </row>
    <row r="196" spans="1:80">
      <c r="A196" s="35"/>
      <c r="B196" s="35"/>
      <c r="C196" s="35"/>
      <c r="D196" s="35"/>
      <c r="E196" s="35"/>
      <c r="F196" s="35"/>
      <c r="G196" s="35"/>
      <c r="H196" s="34"/>
      <c r="I196" s="118"/>
      <c r="J196" s="118"/>
      <c r="K196" s="118"/>
      <c r="L196" s="118"/>
      <c r="M196" s="118"/>
      <c r="N196" s="118"/>
      <c r="O196" s="118"/>
      <c r="P196" s="118"/>
      <c r="Q196" s="118"/>
      <c r="R196" s="118"/>
      <c r="S196" s="118"/>
      <c r="T196" s="118"/>
      <c r="U196" s="118"/>
      <c r="V196" s="118"/>
      <c r="W196" s="34"/>
      <c r="X196" s="118"/>
      <c r="Y196" s="118"/>
      <c r="Z196" s="118"/>
      <c r="AA196" s="118"/>
      <c r="AB196" s="118"/>
      <c r="AC196" s="118"/>
      <c r="AD196" s="118"/>
      <c r="AE196" s="118"/>
      <c r="AF196" s="118"/>
      <c r="AG196" s="118"/>
      <c r="AH196" s="118"/>
      <c r="AI196" s="118"/>
      <c r="AJ196" s="118"/>
      <c r="AK196" s="118"/>
      <c r="AL196" s="118"/>
      <c r="AM196" s="118"/>
      <c r="AN196" s="118"/>
      <c r="AO196" s="118"/>
      <c r="AP196" s="118"/>
      <c r="AQ196" s="118"/>
      <c r="AR196" s="118"/>
      <c r="AS196" s="118"/>
      <c r="AT196" s="118"/>
      <c r="AU196" s="118"/>
      <c r="AV196" s="118"/>
      <c r="AW196" s="118"/>
      <c r="AX196" s="118"/>
      <c r="AY196" s="118"/>
      <c r="AZ196" s="118"/>
      <c r="BA196" s="118"/>
      <c r="BB196" s="118"/>
      <c r="BC196" s="118"/>
      <c r="BD196" s="118"/>
      <c r="BE196" s="118"/>
      <c r="BF196" s="118"/>
      <c r="BG196" s="118"/>
      <c r="BH196" s="118"/>
      <c r="BI196" s="118"/>
      <c r="BJ196" s="118"/>
      <c r="BK196" s="118"/>
      <c r="BL196" s="118"/>
      <c r="BM196" s="118"/>
      <c r="BN196" s="118"/>
      <c r="BO196" s="118"/>
      <c r="BP196" s="118"/>
      <c r="BQ196" s="118"/>
      <c r="BR196" s="118"/>
      <c r="BS196" s="118"/>
      <c r="BT196" s="118"/>
      <c r="BU196" s="118"/>
      <c r="BV196" s="118"/>
      <c r="BW196" s="118"/>
      <c r="BX196" s="118"/>
      <c r="BY196" s="118"/>
      <c r="BZ196" s="118"/>
      <c r="CA196" s="118"/>
      <c r="CB196" s="118"/>
    </row>
    <row r="197" spans="1:80">
      <c r="A197" s="35"/>
      <c r="B197" s="35"/>
      <c r="C197" s="35"/>
      <c r="D197" s="35"/>
      <c r="E197" s="35"/>
      <c r="F197" s="35"/>
      <c r="G197" s="35"/>
      <c r="H197" s="34"/>
      <c r="I197" s="118"/>
      <c r="J197" s="118"/>
      <c r="K197" s="118"/>
      <c r="L197" s="118"/>
      <c r="M197" s="118"/>
      <c r="N197" s="118"/>
      <c r="O197" s="118"/>
      <c r="P197" s="118"/>
      <c r="Q197" s="118"/>
      <c r="R197" s="118"/>
      <c r="S197" s="118"/>
      <c r="T197" s="118"/>
      <c r="U197" s="118"/>
      <c r="V197" s="118"/>
      <c r="W197" s="34"/>
      <c r="X197" s="118"/>
      <c r="Y197" s="118"/>
      <c r="Z197" s="118"/>
      <c r="AA197" s="118"/>
      <c r="AB197" s="118"/>
      <c r="AC197" s="118"/>
      <c r="AD197" s="118"/>
      <c r="AE197" s="118"/>
      <c r="AF197" s="118"/>
      <c r="AG197" s="118"/>
      <c r="AH197" s="118"/>
      <c r="AI197" s="118"/>
      <c r="AJ197" s="118"/>
      <c r="AK197" s="118"/>
      <c r="AL197" s="118"/>
      <c r="AM197" s="118"/>
      <c r="AN197" s="118"/>
      <c r="AO197" s="118"/>
      <c r="AP197" s="118"/>
      <c r="AQ197" s="118"/>
      <c r="AR197" s="118"/>
      <c r="AS197" s="118"/>
      <c r="AT197" s="118"/>
      <c r="AU197" s="118"/>
      <c r="AV197" s="118"/>
      <c r="AW197" s="118"/>
      <c r="AX197" s="118"/>
      <c r="AY197" s="118"/>
      <c r="AZ197" s="118"/>
      <c r="BA197" s="118"/>
      <c r="BB197" s="118"/>
      <c r="BC197" s="118"/>
      <c r="BD197" s="118"/>
      <c r="BE197" s="118"/>
      <c r="BF197" s="118"/>
      <c r="BG197" s="118"/>
      <c r="BH197" s="118"/>
      <c r="BI197" s="118"/>
      <c r="BJ197" s="118"/>
      <c r="BK197" s="118"/>
      <c r="BL197" s="118"/>
      <c r="BM197" s="118"/>
      <c r="BN197" s="118"/>
      <c r="BO197" s="118"/>
      <c r="BP197" s="118"/>
      <c r="BQ197" s="118"/>
      <c r="BR197" s="118"/>
      <c r="BS197" s="118"/>
      <c r="BT197" s="118"/>
      <c r="BU197" s="118"/>
      <c r="BV197" s="118"/>
      <c r="BW197" s="118"/>
      <c r="BX197" s="118"/>
      <c r="BY197" s="118"/>
      <c r="BZ197" s="118"/>
      <c r="CA197" s="118"/>
      <c r="CB197" s="118"/>
    </row>
    <row r="198" spans="1:80">
      <c r="A198" s="35"/>
      <c r="B198" s="35"/>
      <c r="C198" s="35"/>
      <c r="D198" s="35"/>
      <c r="E198" s="35"/>
      <c r="F198" s="35"/>
      <c r="G198" s="35"/>
      <c r="H198" s="34"/>
      <c r="I198" s="118"/>
      <c r="J198" s="118"/>
      <c r="K198" s="118"/>
      <c r="L198" s="118"/>
      <c r="M198" s="118"/>
      <c r="N198" s="118"/>
      <c r="O198" s="118"/>
      <c r="P198" s="118"/>
      <c r="Q198" s="118"/>
      <c r="R198" s="118"/>
      <c r="S198" s="118"/>
      <c r="T198" s="118"/>
      <c r="U198" s="118"/>
      <c r="V198" s="118"/>
      <c r="W198" s="34"/>
      <c r="X198" s="118"/>
      <c r="Y198" s="118"/>
      <c r="Z198" s="118"/>
      <c r="AA198" s="118"/>
      <c r="AB198" s="118"/>
      <c r="AC198" s="118"/>
      <c r="AD198" s="118"/>
      <c r="AE198" s="118"/>
      <c r="AF198" s="118"/>
      <c r="AG198" s="118"/>
      <c r="AH198" s="118"/>
      <c r="AI198" s="118"/>
      <c r="AJ198" s="118"/>
      <c r="AK198" s="118"/>
      <c r="AL198" s="118"/>
      <c r="AM198" s="118"/>
      <c r="AN198" s="118"/>
      <c r="AO198" s="118"/>
      <c r="AP198" s="118"/>
      <c r="AQ198" s="118"/>
      <c r="AR198" s="118"/>
      <c r="AS198" s="118"/>
      <c r="AT198" s="118"/>
      <c r="AU198" s="118"/>
      <c r="AV198" s="118"/>
      <c r="AW198" s="118"/>
      <c r="AX198" s="118"/>
      <c r="AY198" s="118"/>
      <c r="AZ198" s="118"/>
      <c r="BA198" s="118"/>
      <c r="BB198" s="118"/>
      <c r="BC198" s="118"/>
      <c r="BD198" s="118"/>
      <c r="BE198" s="118"/>
      <c r="BF198" s="118"/>
      <c r="BG198" s="118"/>
      <c r="BH198" s="118"/>
      <c r="BI198" s="118"/>
      <c r="BJ198" s="118"/>
      <c r="BK198" s="118"/>
      <c r="BL198" s="118"/>
      <c r="BM198" s="118"/>
      <c r="BN198" s="118"/>
      <c r="BO198" s="118"/>
      <c r="BP198" s="118"/>
      <c r="BQ198" s="118"/>
      <c r="BR198" s="118"/>
      <c r="BS198" s="118"/>
      <c r="BT198" s="118"/>
      <c r="BU198" s="118"/>
      <c r="BV198" s="118"/>
      <c r="BW198" s="118"/>
      <c r="BX198" s="118"/>
      <c r="BY198" s="118"/>
      <c r="BZ198" s="118"/>
      <c r="CA198" s="118"/>
      <c r="CB198" s="118"/>
    </row>
    <row r="199" spans="1:80">
      <c r="A199" s="35"/>
      <c r="B199" s="35"/>
      <c r="C199" s="35"/>
      <c r="D199" s="35"/>
      <c r="E199" s="35"/>
      <c r="F199" s="35"/>
      <c r="G199" s="35"/>
      <c r="H199" s="34"/>
      <c r="I199" s="118"/>
      <c r="J199" s="118"/>
      <c r="K199" s="118"/>
      <c r="L199" s="118"/>
      <c r="M199" s="118"/>
      <c r="N199" s="118"/>
      <c r="O199" s="118"/>
      <c r="P199" s="118"/>
      <c r="Q199" s="118"/>
      <c r="R199" s="118"/>
      <c r="S199" s="118"/>
      <c r="T199" s="118"/>
      <c r="U199" s="118"/>
      <c r="V199" s="118"/>
      <c r="W199" s="34"/>
      <c r="X199" s="118"/>
      <c r="Y199" s="118"/>
      <c r="Z199" s="118"/>
      <c r="AA199" s="118"/>
      <c r="AB199" s="118"/>
      <c r="AC199" s="118"/>
      <c r="AD199" s="118"/>
      <c r="AE199" s="118"/>
      <c r="AF199" s="118"/>
      <c r="AG199" s="118"/>
      <c r="AH199" s="118"/>
      <c r="AI199" s="118"/>
      <c r="AJ199" s="118"/>
      <c r="AK199" s="118"/>
      <c r="AL199" s="118"/>
      <c r="AM199" s="118"/>
      <c r="AN199" s="118"/>
      <c r="AO199" s="118"/>
      <c r="AP199" s="118"/>
      <c r="AQ199" s="118"/>
      <c r="AR199" s="118"/>
      <c r="AS199" s="118"/>
      <c r="AT199" s="118"/>
      <c r="AU199" s="118"/>
      <c r="AV199" s="118"/>
      <c r="AW199" s="118"/>
      <c r="AX199" s="118"/>
      <c r="AY199" s="118"/>
      <c r="AZ199" s="118"/>
      <c r="BA199" s="118"/>
      <c r="BB199" s="118"/>
      <c r="BC199" s="118"/>
      <c r="BD199" s="118"/>
      <c r="BE199" s="118"/>
      <c r="BF199" s="118"/>
      <c r="BG199" s="118"/>
      <c r="BH199" s="118"/>
      <c r="BI199" s="118"/>
      <c r="BJ199" s="118"/>
      <c r="BK199" s="118"/>
      <c r="BL199" s="118"/>
      <c r="BM199" s="118"/>
      <c r="BN199" s="118"/>
      <c r="BO199" s="118"/>
      <c r="BP199" s="118"/>
      <c r="BQ199" s="118"/>
      <c r="BR199" s="118"/>
      <c r="BS199" s="118"/>
      <c r="BT199" s="118"/>
      <c r="BU199" s="118"/>
      <c r="BV199" s="118"/>
      <c r="BW199" s="118"/>
      <c r="BX199" s="118"/>
      <c r="BY199" s="118"/>
      <c r="BZ199" s="118"/>
      <c r="CA199" s="118"/>
      <c r="CB199" s="118"/>
    </row>
    <row r="200" spans="1:80">
      <c r="A200" s="35"/>
      <c r="B200" s="35"/>
      <c r="C200" s="35"/>
      <c r="D200" s="35"/>
      <c r="E200" s="35"/>
      <c r="F200" s="35"/>
      <c r="G200" s="35"/>
      <c r="H200" s="34"/>
      <c r="I200" s="118"/>
      <c r="J200" s="118"/>
      <c r="K200" s="118"/>
      <c r="L200" s="118"/>
      <c r="M200" s="118"/>
      <c r="N200" s="118"/>
      <c r="O200" s="118"/>
      <c r="P200" s="118"/>
      <c r="Q200" s="118"/>
      <c r="R200" s="118"/>
      <c r="S200" s="118"/>
      <c r="T200" s="118"/>
      <c r="U200" s="118"/>
      <c r="V200" s="118"/>
      <c r="W200" s="34"/>
      <c r="X200" s="118"/>
      <c r="Y200" s="118"/>
      <c r="Z200" s="118"/>
      <c r="AA200" s="118"/>
      <c r="AB200" s="118"/>
      <c r="AC200" s="118"/>
      <c r="AD200" s="118"/>
      <c r="AE200" s="118"/>
      <c r="AF200" s="118"/>
      <c r="AG200" s="118"/>
      <c r="AH200" s="118"/>
      <c r="AI200" s="118"/>
      <c r="AJ200" s="118"/>
      <c r="AK200" s="118"/>
      <c r="AL200" s="118"/>
      <c r="AM200" s="118"/>
      <c r="AN200" s="118"/>
      <c r="AO200" s="118"/>
      <c r="AP200" s="118"/>
      <c r="AQ200" s="118"/>
      <c r="AR200" s="118"/>
      <c r="AS200" s="118"/>
      <c r="AT200" s="118"/>
      <c r="AU200" s="118"/>
      <c r="AV200" s="118"/>
      <c r="AW200" s="118"/>
      <c r="AX200" s="118"/>
      <c r="AY200" s="118"/>
      <c r="AZ200" s="118"/>
      <c r="BA200" s="118"/>
      <c r="BB200" s="118"/>
      <c r="BC200" s="118"/>
      <c r="BD200" s="118"/>
      <c r="BE200" s="118"/>
      <c r="BF200" s="118"/>
      <c r="BG200" s="118"/>
      <c r="BH200" s="118"/>
      <c r="BI200" s="118"/>
      <c r="BJ200" s="118"/>
      <c r="BK200" s="118"/>
      <c r="BL200" s="118"/>
      <c r="BM200" s="118"/>
      <c r="BN200" s="118"/>
      <c r="BO200" s="118"/>
      <c r="BP200" s="118"/>
      <c r="BQ200" s="118"/>
      <c r="BR200" s="118"/>
      <c r="BS200" s="118"/>
      <c r="BT200" s="118"/>
      <c r="BU200" s="118"/>
      <c r="BV200" s="118"/>
      <c r="BW200" s="118"/>
      <c r="BX200" s="118"/>
      <c r="BY200" s="118"/>
      <c r="BZ200" s="118"/>
      <c r="CA200" s="118"/>
      <c r="CB200" s="118"/>
    </row>
    <row r="201" spans="1:80">
      <c r="A201" s="35"/>
      <c r="B201" s="35"/>
      <c r="C201" s="35"/>
      <c r="D201" s="35"/>
      <c r="E201" s="35"/>
      <c r="F201" s="35"/>
      <c r="G201" s="35"/>
      <c r="H201" s="34"/>
      <c r="I201" s="118"/>
      <c r="J201" s="118"/>
      <c r="K201" s="118"/>
      <c r="L201" s="118"/>
      <c r="M201" s="118"/>
      <c r="N201" s="118"/>
      <c r="O201" s="118"/>
      <c r="P201" s="118"/>
      <c r="Q201" s="118"/>
      <c r="R201" s="118"/>
      <c r="S201" s="118"/>
      <c r="T201" s="118"/>
      <c r="U201" s="118"/>
      <c r="V201" s="118"/>
      <c r="W201" s="34"/>
      <c r="X201" s="118"/>
      <c r="Y201" s="118"/>
      <c r="Z201" s="118"/>
      <c r="AA201" s="118"/>
      <c r="AB201" s="118"/>
      <c r="AC201" s="118"/>
      <c r="AD201" s="118"/>
      <c r="AE201" s="118"/>
      <c r="AF201" s="118"/>
      <c r="AG201" s="118"/>
      <c r="AH201" s="118"/>
      <c r="AI201" s="118"/>
      <c r="AJ201" s="118"/>
      <c r="AK201" s="118"/>
      <c r="AL201" s="118"/>
      <c r="AM201" s="118"/>
      <c r="AN201" s="118"/>
      <c r="AO201" s="118"/>
      <c r="AP201" s="118"/>
      <c r="AQ201" s="118"/>
      <c r="AR201" s="118"/>
      <c r="AS201" s="118"/>
      <c r="AT201" s="118"/>
      <c r="AU201" s="118"/>
      <c r="AV201" s="118"/>
      <c r="AW201" s="118"/>
      <c r="AX201" s="118"/>
      <c r="AY201" s="118"/>
      <c r="AZ201" s="118"/>
      <c r="BA201" s="118"/>
      <c r="BB201" s="118"/>
      <c r="BC201" s="118"/>
      <c r="BD201" s="118"/>
      <c r="BE201" s="118"/>
      <c r="BF201" s="118"/>
      <c r="BG201" s="118"/>
      <c r="BH201" s="118"/>
      <c r="BI201" s="118"/>
      <c r="BJ201" s="118"/>
      <c r="BK201" s="118"/>
      <c r="BL201" s="118"/>
      <c r="BM201" s="118"/>
      <c r="BN201" s="118"/>
      <c r="BO201" s="118"/>
      <c r="BP201" s="118"/>
      <c r="BQ201" s="118"/>
      <c r="BR201" s="118"/>
      <c r="BS201" s="118"/>
      <c r="BT201" s="118"/>
      <c r="BU201" s="118"/>
      <c r="BV201" s="118"/>
      <c r="BW201" s="118"/>
      <c r="BX201" s="118"/>
      <c r="BY201" s="118"/>
      <c r="BZ201" s="118"/>
      <c r="CA201" s="118"/>
      <c r="CB201" s="118"/>
    </row>
    <row r="202" spans="1:80">
      <c r="A202" s="35"/>
      <c r="B202" s="35"/>
      <c r="C202" s="35"/>
      <c r="D202" s="35"/>
      <c r="E202" s="35"/>
      <c r="F202" s="35"/>
      <c r="G202" s="35"/>
      <c r="H202" s="34"/>
      <c r="I202" s="118"/>
      <c r="J202" s="118"/>
      <c r="K202" s="118"/>
      <c r="L202" s="118"/>
      <c r="M202" s="118"/>
      <c r="N202" s="118"/>
      <c r="O202" s="118"/>
      <c r="P202" s="118"/>
      <c r="Q202" s="118"/>
      <c r="R202" s="118"/>
      <c r="S202" s="118"/>
      <c r="T202" s="118"/>
      <c r="U202" s="118"/>
      <c r="V202" s="118"/>
      <c r="W202" s="34"/>
      <c r="X202" s="118"/>
      <c r="Y202" s="118"/>
      <c r="Z202" s="118"/>
      <c r="AA202" s="118"/>
      <c r="AB202" s="118"/>
      <c r="AC202" s="118"/>
      <c r="AD202" s="118"/>
      <c r="AE202" s="118"/>
      <c r="AF202" s="118"/>
      <c r="AG202" s="118"/>
      <c r="AH202" s="118"/>
      <c r="AI202" s="118"/>
      <c r="AJ202" s="118"/>
      <c r="AK202" s="118"/>
      <c r="AL202" s="118"/>
      <c r="AM202" s="118"/>
      <c r="AN202" s="118"/>
      <c r="AO202" s="118"/>
      <c r="AP202" s="118"/>
      <c r="AQ202" s="118"/>
      <c r="AR202" s="118"/>
      <c r="AS202" s="118"/>
      <c r="AT202" s="118"/>
      <c r="AU202" s="118"/>
      <c r="AV202" s="118"/>
      <c r="AW202" s="118"/>
      <c r="AX202" s="118"/>
      <c r="AY202" s="118"/>
      <c r="AZ202" s="118"/>
      <c r="BA202" s="118"/>
      <c r="BB202" s="118"/>
      <c r="BC202" s="118"/>
      <c r="BD202" s="118"/>
      <c r="BE202" s="118"/>
      <c r="BF202" s="118"/>
      <c r="BG202" s="118"/>
      <c r="BH202" s="118"/>
      <c r="BI202" s="118"/>
      <c r="BJ202" s="118"/>
      <c r="BK202" s="118"/>
      <c r="BL202" s="118"/>
      <c r="BM202" s="118"/>
      <c r="BN202" s="118"/>
      <c r="BO202" s="118"/>
      <c r="BP202" s="118"/>
      <c r="BQ202" s="118"/>
      <c r="BR202" s="118"/>
      <c r="BS202" s="118"/>
      <c r="BT202" s="118"/>
      <c r="BU202" s="118"/>
      <c r="BV202" s="118"/>
      <c r="BW202" s="118"/>
      <c r="BX202" s="118"/>
      <c r="BY202" s="118"/>
      <c r="BZ202" s="118"/>
      <c r="CA202" s="118"/>
      <c r="CB202" s="118"/>
    </row>
    <row r="203" spans="1:80">
      <c r="A203" s="35"/>
      <c r="B203" s="35"/>
      <c r="C203" s="35"/>
      <c r="D203" s="35"/>
      <c r="E203" s="35"/>
      <c r="F203" s="35"/>
      <c r="G203" s="35"/>
      <c r="H203" s="34"/>
      <c r="I203" s="118"/>
      <c r="J203" s="118"/>
      <c r="K203" s="118"/>
      <c r="L203" s="118"/>
      <c r="M203" s="118"/>
      <c r="N203" s="118"/>
      <c r="O203" s="118"/>
      <c r="P203" s="118"/>
      <c r="Q203" s="118"/>
      <c r="R203" s="118"/>
      <c r="S203" s="118"/>
      <c r="T203" s="118"/>
      <c r="U203" s="118"/>
      <c r="V203" s="118"/>
      <c r="W203" s="34"/>
      <c r="X203" s="118"/>
      <c r="Y203" s="118"/>
      <c r="Z203" s="118"/>
      <c r="AA203" s="118"/>
      <c r="AB203" s="118"/>
      <c r="AC203" s="118"/>
      <c r="AD203" s="118"/>
      <c r="AE203" s="118"/>
      <c r="AF203" s="118"/>
      <c r="AG203" s="118"/>
      <c r="AH203" s="118"/>
      <c r="AI203" s="118"/>
      <c r="AJ203" s="118"/>
      <c r="AK203" s="118"/>
      <c r="AL203" s="118"/>
      <c r="AM203" s="118"/>
      <c r="AN203" s="118"/>
      <c r="AO203" s="118"/>
      <c r="AP203" s="118"/>
      <c r="AQ203" s="118"/>
      <c r="AR203" s="118"/>
      <c r="AS203" s="118"/>
      <c r="AT203" s="118"/>
      <c r="AU203" s="118"/>
      <c r="AV203" s="118"/>
      <c r="AW203" s="118"/>
      <c r="AX203" s="118"/>
      <c r="AY203" s="118"/>
      <c r="AZ203" s="118"/>
      <c r="BA203" s="118"/>
      <c r="BB203" s="118"/>
      <c r="BC203" s="118"/>
      <c r="BD203" s="118"/>
      <c r="BE203" s="118"/>
      <c r="BF203" s="118"/>
      <c r="BG203" s="118"/>
      <c r="BH203" s="118"/>
      <c r="BI203" s="118"/>
      <c r="BJ203" s="118"/>
      <c r="BK203" s="118"/>
      <c r="BL203" s="118"/>
      <c r="BM203" s="118"/>
      <c r="BN203" s="118"/>
      <c r="BO203" s="118"/>
      <c r="BP203" s="118"/>
      <c r="BQ203" s="118"/>
      <c r="BR203" s="118"/>
      <c r="BS203" s="118"/>
      <c r="BT203" s="118"/>
      <c r="BU203" s="118"/>
      <c r="BV203" s="118"/>
      <c r="BW203" s="118"/>
      <c r="BX203" s="118"/>
      <c r="BY203" s="118"/>
      <c r="BZ203" s="118"/>
      <c r="CA203" s="118"/>
      <c r="CB203" s="118"/>
    </row>
    <row r="204" spans="1:80">
      <c r="A204" s="35"/>
      <c r="B204" s="35"/>
      <c r="C204" s="35"/>
      <c r="D204" s="35"/>
      <c r="E204" s="35"/>
      <c r="F204" s="35"/>
      <c r="G204" s="35"/>
      <c r="H204" s="34"/>
      <c r="I204" s="118"/>
      <c r="J204" s="118"/>
      <c r="K204" s="118"/>
      <c r="L204" s="118"/>
      <c r="M204" s="118"/>
      <c r="N204" s="118"/>
      <c r="O204" s="118"/>
      <c r="P204" s="118"/>
      <c r="Q204" s="118"/>
      <c r="R204" s="118"/>
      <c r="S204" s="118"/>
      <c r="T204" s="118"/>
      <c r="U204" s="118"/>
      <c r="V204" s="118"/>
      <c r="W204" s="34"/>
      <c r="X204" s="118"/>
      <c r="Y204" s="118"/>
      <c r="Z204" s="118"/>
      <c r="AA204" s="118"/>
      <c r="AB204" s="118"/>
      <c r="AC204" s="118"/>
      <c r="AD204" s="118"/>
      <c r="AE204" s="118"/>
      <c r="AF204" s="118"/>
      <c r="AG204" s="118"/>
      <c r="AH204" s="118"/>
      <c r="AI204" s="118"/>
      <c r="AJ204" s="118"/>
      <c r="AK204" s="118"/>
      <c r="AL204" s="118"/>
      <c r="AM204" s="118"/>
      <c r="AN204" s="118"/>
      <c r="AO204" s="118"/>
      <c r="AP204" s="118"/>
      <c r="AQ204" s="118"/>
      <c r="AR204" s="118"/>
      <c r="AS204" s="118"/>
      <c r="AT204" s="118"/>
      <c r="AU204" s="118"/>
      <c r="AV204" s="118"/>
      <c r="AW204" s="118"/>
      <c r="AX204" s="118"/>
      <c r="AY204" s="118"/>
      <c r="AZ204" s="118"/>
      <c r="BA204" s="118"/>
      <c r="BB204" s="118"/>
      <c r="BC204" s="118"/>
      <c r="BD204" s="118"/>
      <c r="BE204" s="118"/>
      <c r="BF204" s="118"/>
      <c r="BG204" s="118"/>
      <c r="BH204" s="118"/>
      <c r="BI204" s="118"/>
      <c r="BJ204" s="118"/>
      <c r="BK204" s="118"/>
      <c r="BL204" s="118"/>
      <c r="BM204" s="118"/>
      <c r="BN204" s="118"/>
      <c r="BO204" s="118"/>
      <c r="BP204" s="118"/>
      <c r="BQ204" s="118"/>
      <c r="BR204" s="118"/>
      <c r="BS204" s="118"/>
      <c r="BT204" s="118"/>
      <c r="BU204" s="118"/>
      <c r="BV204" s="118"/>
      <c r="BW204" s="118"/>
      <c r="BX204" s="118"/>
      <c r="BY204" s="118"/>
      <c r="BZ204" s="118"/>
      <c r="CA204" s="118"/>
      <c r="CB204" s="118"/>
    </row>
    <row r="205" spans="1:80">
      <c r="A205" s="35"/>
      <c r="B205" s="35"/>
      <c r="C205" s="35"/>
      <c r="D205" s="35"/>
      <c r="E205" s="35"/>
      <c r="F205" s="35"/>
      <c r="G205" s="35"/>
      <c r="H205" s="34"/>
      <c r="I205" s="118"/>
      <c r="J205" s="118"/>
      <c r="K205" s="118"/>
      <c r="L205" s="118"/>
      <c r="M205" s="118"/>
      <c r="N205" s="118"/>
      <c r="O205" s="118"/>
      <c r="P205" s="118"/>
      <c r="Q205" s="118"/>
      <c r="R205" s="118"/>
      <c r="S205" s="118"/>
      <c r="T205" s="118"/>
      <c r="U205" s="118"/>
      <c r="V205" s="118"/>
      <c r="W205" s="34"/>
      <c r="X205" s="118"/>
      <c r="Y205" s="118"/>
      <c r="Z205" s="118"/>
      <c r="AA205" s="118"/>
      <c r="AB205" s="118"/>
      <c r="AC205" s="118"/>
      <c r="AD205" s="118"/>
      <c r="AE205" s="118"/>
      <c r="AF205" s="118"/>
      <c r="AG205" s="118"/>
      <c r="AH205" s="118"/>
      <c r="AI205" s="118"/>
      <c r="AJ205" s="118"/>
      <c r="AK205" s="118"/>
      <c r="AL205" s="118"/>
      <c r="AM205" s="118"/>
      <c r="AN205" s="118"/>
      <c r="AO205" s="118"/>
      <c r="AP205" s="118"/>
      <c r="AQ205" s="118"/>
      <c r="AR205" s="118"/>
      <c r="AS205" s="118"/>
      <c r="AT205" s="118"/>
      <c r="AU205" s="118"/>
      <c r="AV205" s="118"/>
      <c r="AW205" s="118"/>
      <c r="AX205" s="118"/>
      <c r="AY205" s="118"/>
      <c r="AZ205" s="118"/>
      <c r="BA205" s="118"/>
      <c r="BB205" s="118"/>
      <c r="BC205" s="118"/>
      <c r="BD205" s="118"/>
      <c r="BE205" s="118"/>
      <c r="BF205" s="118"/>
      <c r="BG205" s="118"/>
      <c r="BH205" s="118"/>
      <c r="BI205" s="118"/>
      <c r="BJ205" s="118"/>
      <c r="BK205" s="118"/>
      <c r="BL205" s="118"/>
      <c r="BM205" s="118"/>
      <c r="BN205" s="118"/>
      <c r="BO205" s="118"/>
      <c r="BP205" s="118"/>
      <c r="BQ205" s="118"/>
      <c r="BR205" s="118"/>
      <c r="BS205" s="118"/>
      <c r="BT205" s="118"/>
      <c r="BU205" s="118"/>
      <c r="BV205" s="118"/>
      <c r="BW205" s="118"/>
      <c r="BX205" s="118"/>
      <c r="BY205" s="118"/>
      <c r="BZ205" s="118"/>
      <c r="CA205" s="118"/>
      <c r="CB205" s="118"/>
    </row>
    <row r="206" spans="1:80">
      <c r="A206" s="35"/>
      <c r="B206" s="35"/>
      <c r="C206" s="35"/>
      <c r="D206" s="35"/>
      <c r="E206" s="35"/>
      <c r="F206" s="35"/>
      <c r="G206" s="35"/>
      <c r="H206" s="34"/>
      <c r="I206" s="118"/>
      <c r="J206" s="118"/>
      <c r="K206" s="118"/>
      <c r="L206" s="118"/>
      <c r="M206" s="118"/>
      <c r="N206" s="118"/>
      <c r="O206" s="118"/>
      <c r="P206" s="118"/>
      <c r="Q206" s="118"/>
      <c r="R206" s="118"/>
      <c r="S206" s="118"/>
      <c r="T206" s="118"/>
      <c r="U206" s="118"/>
      <c r="V206" s="118"/>
      <c r="W206" s="34"/>
      <c r="X206" s="118"/>
      <c r="Y206" s="118"/>
      <c r="Z206" s="118"/>
      <c r="AA206" s="118"/>
      <c r="AB206" s="118"/>
      <c r="AC206" s="118"/>
      <c r="AD206" s="118"/>
      <c r="AE206" s="118"/>
      <c r="AF206" s="118"/>
      <c r="AG206" s="118"/>
      <c r="AH206" s="118"/>
      <c r="AI206" s="118"/>
      <c r="AJ206" s="118"/>
      <c r="AK206" s="118"/>
      <c r="AL206" s="118"/>
      <c r="AM206" s="118"/>
      <c r="AN206" s="118"/>
      <c r="AO206" s="118"/>
      <c r="AP206" s="118"/>
      <c r="AQ206" s="118"/>
      <c r="AR206" s="118"/>
      <c r="AS206" s="118"/>
      <c r="AT206" s="118"/>
      <c r="AU206" s="118"/>
      <c r="AV206" s="118"/>
      <c r="AW206" s="118"/>
      <c r="AX206" s="118"/>
      <c r="AY206" s="118"/>
      <c r="AZ206" s="118"/>
      <c r="BA206" s="118"/>
      <c r="BB206" s="118"/>
      <c r="BC206" s="118"/>
      <c r="BD206" s="118"/>
      <c r="BE206" s="118"/>
      <c r="BF206" s="118"/>
      <c r="BG206" s="118"/>
      <c r="BH206" s="118"/>
      <c r="BI206" s="118"/>
      <c r="BJ206" s="118"/>
      <c r="BK206" s="118"/>
      <c r="BL206" s="118"/>
      <c r="BM206" s="118"/>
      <c r="BN206" s="118"/>
      <c r="BO206" s="118"/>
      <c r="BP206" s="118"/>
      <c r="BQ206" s="118"/>
      <c r="BR206" s="118"/>
      <c r="BS206" s="118"/>
      <c r="BT206" s="118"/>
      <c r="BU206" s="118"/>
      <c r="BV206" s="118"/>
      <c r="BW206" s="118"/>
      <c r="BX206" s="118"/>
      <c r="BY206" s="118"/>
      <c r="BZ206" s="118"/>
      <c r="CA206" s="118"/>
      <c r="CB206" s="118"/>
    </row>
    <row r="207" spans="1:80">
      <c r="A207" s="35"/>
      <c r="B207" s="35"/>
      <c r="C207" s="35"/>
      <c r="D207" s="35"/>
      <c r="E207" s="35"/>
      <c r="F207" s="35"/>
      <c r="G207" s="35"/>
      <c r="H207" s="34"/>
      <c r="I207" s="118"/>
      <c r="J207" s="118"/>
      <c r="K207" s="118"/>
      <c r="L207" s="118"/>
      <c r="M207" s="118"/>
      <c r="N207" s="118"/>
      <c r="O207" s="118"/>
      <c r="P207" s="118"/>
      <c r="Q207" s="118"/>
      <c r="R207" s="118"/>
      <c r="S207" s="118"/>
      <c r="T207" s="118"/>
      <c r="U207" s="118"/>
      <c r="V207" s="118"/>
      <c r="W207" s="34"/>
      <c r="X207" s="118"/>
      <c r="Y207" s="118"/>
      <c r="Z207" s="118"/>
      <c r="AA207" s="118"/>
      <c r="AB207" s="118"/>
      <c r="AC207" s="118"/>
      <c r="AD207" s="118"/>
      <c r="AE207" s="118"/>
      <c r="AF207" s="118"/>
      <c r="AG207" s="118"/>
      <c r="AH207" s="118"/>
      <c r="AI207" s="118"/>
      <c r="AJ207" s="118"/>
      <c r="AK207" s="118"/>
      <c r="AL207" s="118"/>
      <c r="AM207" s="118"/>
      <c r="AN207" s="118"/>
      <c r="AO207" s="118"/>
      <c r="AP207" s="118"/>
      <c r="AQ207" s="118"/>
      <c r="AR207" s="118"/>
      <c r="AS207" s="118"/>
      <c r="AT207" s="118"/>
      <c r="AU207" s="118"/>
      <c r="AV207" s="118"/>
      <c r="AW207" s="118"/>
      <c r="AX207" s="118"/>
      <c r="AY207" s="118"/>
      <c r="AZ207" s="118"/>
      <c r="BA207" s="118"/>
      <c r="BB207" s="118"/>
      <c r="BC207" s="118"/>
      <c r="BD207" s="118"/>
      <c r="BE207" s="118"/>
      <c r="BF207" s="118"/>
      <c r="BG207" s="118"/>
      <c r="BH207" s="118"/>
      <c r="BI207" s="118"/>
      <c r="BJ207" s="118"/>
      <c r="BK207" s="118"/>
      <c r="BL207" s="118"/>
      <c r="BM207" s="118"/>
      <c r="BN207" s="118"/>
      <c r="BO207" s="118"/>
      <c r="BP207" s="118"/>
      <c r="BQ207" s="118"/>
      <c r="BR207" s="118"/>
      <c r="BS207" s="118"/>
      <c r="BT207" s="118"/>
      <c r="BU207" s="118"/>
      <c r="BV207" s="118"/>
      <c r="BW207" s="118"/>
      <c r="BX207" s="118"/>
      <c r="BY207" s="118"/>
      <c r="BZ207" s="118"/>
      <c r="CA207" s="118"/>
      <c r="CB207" s="118"/>
    </row>
    <row r="208" spans="1:80">
      <c r="A208" s="35"/>
      <c r="B208" s="35"/>
      <c r="C208" s="35"/>
      <c r="D208" s="35"/>
      <c r="E208" s="35"/>
      <c r="F208" s="35"/>
      <c r="G208" s="35"/>
      <c r="H208" s="34"/>
      <c r="I208" s="118"/>
      <c r="J208" s="118"/>
      <c r="K208" s="118"/>
      <c r="L208" s="118"/>
      <c r="M208" s="118"/>
      <c r="N208" s="118"/>
      <c r="O208" s="118"/>
      <c r="P208" s="118"/>
      <c r="Q208" s="118"/>
      <c r="R208" s="118"/>
      <c r="S208" s="118"/>
      <c r="T208" s="118"/>
      <c r="U208" s="118"/>
      <c r="V208" s="118"/>
      <c r="W208" s="34"/>
      <c r="X208" s="118"/>
      <c r="Y208" s="118"/>
      <c r="Z208" s="118"/>
      <c r="AA208" s="118"/>
      <c r="AB208" s="118"/>
      <c r="AC208" s="118"/>
      <c r="AD208" s="118"/>
      <c r="AE208" s="118"/>
      <c r="AF208" s="118"/>
      <c r="AG208" s="118"/>
      <c r="AH208" s="118"/>
      <c r="AI208" s="118"/>
      <c r="AJ208" s="118"/>
      <c r="AK208" s="118"/>
      <c r="AL208" s="118"/>
      <c r="AM208" s="118"/>
      <c r="AN208" s="118"/>
      <c r="AO208" s="118"/>
      <c r="AP208" s="118"/>
      <c r="AQ208" s="118"/>
      <c r="AR208" s="118"/>
      <c r="AS208" s="118"/>
      <c r="AT208" s="118"/>
      <c r="AU208" s="118"/>
      <c r="AV208" s="118"/>
      <c r="AW208" s="118"/>
      <c r="AX208" s="118"/>
      <c r="AY208" s="118"/>
      <c r="AZ208" s="118"/>
      <c r="BA208" s="118"/>
      <c r="BB208" s="118"/>
      <c r="BC208" s="118"/>
      <c r="BD208" s="118"/>
      <c r="BE208" s="118"/>
      <c r="BF208" s="118"/>
      <c r="BG208" s="118"/>
      <c r="BH208" s="118"/>
      <c r="BI208" s="118"/>
      <c r="BJ208" s="118"/>
      <c r="BK208" s="118"/>
      <c r="BL208" s="118"/>
      <c r="BM208" s="118"/>
      <c r="BN208" s="118"/>
      <c r="BO208" s="118"/>
      <c r="BP208" s="118"/>
      <c r="BQ208" s="118"/>
      <c r="BR208" s="118"/>
      <c r="BS208" s="118"/>
      <c r="BT208" s="118"/>
      <c r="BU208" s="118"/>
      <c r="BV208" s="118"/>
      <c r="BW208" s="118"/>
      <c r="BX208" s="118"/>
      <c r="BY208" s="118"/>
      <c r="BZ208" s="118"/>
      <c r="CA208" s="118"/>
      <c r="CB208" s="118"/>
    </row>
    <row r="209" spans="1:80">
      <c r="A209" s="35"/>
      <c r="B209" s="35"/>
      <c r="C209" s="35"/>
      <c r="D209" s="35"/>
      <c r="E209" s="35"/>
      <c r="F209" s="35"/>
      <c r="G209" s="35"/>
      <c r="H209" s="34"/>
      <c r="I209" s="118"/>
      <c r="J209" s="118"/>
      <c r="K209" s="118"/>
      <c r="L209" s="118"/>
      <c r="M209" s="118"/>
      <c r="N209" s="118"/>
      <c r="O209" s="118"/>
      <c r="P209" s="118"/>
      <c r="Q209" s="118"/>
      <c r="R209" s="118"/>
      <c r="S209" s="118"/>
      <c r="T209" s="118"/>
      <c r="U209" s="118"/>
      <c r="V209" s="118"/>
      <c r="W209" s="34"/>
      <c r="X209" s="118"/>
      <c r="Y209" s="118"/>
      <c r="Z209" s="118"/>
      <c r="AA209" s="118"/>
      <c r="AB209" s="118"/>
      <c r="AC209" s="118"/>
      <c r="AD209" s="118"/>
      <c r="AE209" s="118"/>
      <c r="AF209" s="118"/>
      <c r="AG209" s="118"/>
      <c r="AH209" s="118"/>
      <c r="AI209" s="118"/>
      <c r="AJ209" s="118"/>
      <c r="AK209" s="118"/>
      <c r="AL209" s="118"/>
      <c r="AM209" s="118"/>
      <c r="AN209" s="118"/>
      <c r="AO209" s="118"/>
      <c r="AP209" s="118"/>
      <c r="AQ209" s="118"/>
      <c r="AR209" s="118"/>
      <c r="AS209" s="118"/>
      <c r="AT209" s="118"/>
      <c r="AU209" s="118"/>
      <c r="AV209" s="118"/>
      <c r="AW209" s="118"/>
      <c r="AX209" s="118"/>
      <c r="AY209" s="118"/>
      <c r="AZ209" s="118"/>
      <c r="BA209" s="118"/>
      <c r="BB209" s="118"/>
      <c r="BC209" s="118"/>
      <c r="BD209" s="118"/>
      <c r="BE209" s="118"/>
      <c r="BF209" s="118"/>
      <c r="BG209" s="118"/>
      <c r="BH209" s="118"/>
      <c r="BI209" s="118"/>
      <c r="BJ209" s="118"/>
      <c r="BK209" s="118"/>
      <c r="BL209" s="118"/>
      <c r="BM209" s="118"/>
      <c r="BN209" s="118"/>
      <c r="BO209" s="118"/>
      <c r="BP209" s="118"/>
      <c r="BQ209" s="118"/>
      <c r="BR209" s="118"/>
      <c r="BS209" s="118"/>
      <c r="BT209" s="118"/>
      <c r="BU209" s="118"/>
      <c r="BV209" s="118"/>
      <c r="BW209" s="118"/>
      <c r="BX209" s="118"/>
      <c r="BY209" s="118"/>
      <c r="BZ209" s="118"/>
      <c r="CA209" s="118"/>
      <c r="CB209" s="118"/>
    </row>
    <row r="210" spans="1:80">
      <c r="A210" s="35"/>
      <c r="B210" s="35"/>
      <c r="C210" s="35"/>
      <c r="D210" s="35"/>
      <c r="E210" s="35"/>
      <c r="F210" s="35"/>
      <c r="G210" s="35"/>
      <c r="H210" s="34"/>
      <c r="I210" s="118"/>
      <c r="J210" s="118"/>
      <c r="K210" s="118"/>
      <c r="L210" s="118"/>
      <c r="M210" s="118"/>
      <c r="N210" s="118"/>
      <c r="O210" s="118"/>
      <c r="P210" s="118"/>
      <c r="Q210" s="118"/>
      <c r="R210" s="118"/>
      <c r="S210" s="118"/>
      <c r="T210" s="118"/>
      <c r="U210" s="118"/>
      <c r="V210" s="118"/>
      <c r="W210" s="34"/>
      <c r="X210" s="118"/>
      <c r="Y210" s="118"/>
      <c r="Z210" s="118"/>
      <c r="AA210" s="118"/>
      <c r="AB210" s="118"/>
      <c r="AC210" s="118"/>
      <c r="AD210" s="118"/>
      <c r="AE210" s="118"/>
      <c r="AF210" s="118"/>
      <c r="AG210" s="118"/>
      <c r="AH210" s="118"/>
      <c r="AI210" s="118"/>
      <c r="AJ210" s="118"/>
      <c r="AK210" s="118"/>
      <c r="AL210" s="118"/>
      <c r="AM210" s="118"/>
      <c r="AN210" s="118"/>
      <c r="AO210" s="118"/>
      <c r="AP210" s="118"/>
      <c r="AQ210" s="118"/>
      <c r="AR210" s="118"/>
      <c r="AS210" s="118"/>
      <c r="AT210" s="118"/>
      <c r="AU210" s="118"/>
      <c r="AV210" s="118"/>
      <c r="AW210" s="118"/>
      <c r="AX210" s="118"/>
      <c r="AY210" s="118"/>
      <c r="AZ210" s="118"/>
      <c r="BA210" s="118"/>
      <c r="BB210" s="118"/>
      <c r="BC210" s="118"/>
      <c r="BD210" s="118"/>
      <c r="BE210" s="118"/>
      <c r="BF210" s="118"/>
      <c r="BG210" s="118"/>
      <c r="BH210" s="118"/>
      <c r="BI210" s="118"/>
      <c r="BJ210" s="118"/>
      <c r="BK210" s="118"/>
      <c r="BL210" s="118"/>
      <c r="BM210" s="118"/>
      <c r="BN210" s="118"/>
      <c r="BO210" s="118"/>
      <c r="BP210" s="118"/>
      <c r="BQ210" s="118"/>
      <c r="BR210" s="118"/>
      <c r="BS210" s="118"/>
      <c r="BT210" s="118"/>
      <c r="BU210" s="118"/>
      <c r="BV210" s="118"/>
      <c r="BW210" s="118"/>
      <c r="BX210" s="118"/>
      <c r="BY210" s="118"/>
      <c r="BZ210" s="118"/>
      <c r="CA210" s="118"/>
      <c r="CB210" s="118"/>
    </row>
    <row r="211" spans="1:80">
      <c r="A211" s="35"/>
      <c r="B211" s="35"/>
      <c r="C211" s="35"/>
      <c r="D211" s="35"/>
      <c r="E211" s="35"/>
      <c r="F211" s="35"/>
      <c r="G211" s="35"/>
      <c r="H211" s="34"/>
      <c r="I211" s="118"/>
      <c r="J211" s="118"/>
      <c r="K211" s="118"/>
      <c r="L211" s="118"/>
      <c r="M211" s="118"/>
      <c r="N211" s="118"/>
      <c r="O211" s="118"/>
      <c r="P211" s="118"/>
      <c r="Q211" s="118"/>
      <c r="R211" s="118"/>
      <c r="S211" s="118"/>
      <c r="T211" s="118"/>
      <c r="U211" s="118"/>
      <c r="V211" s="118"/>
      <c r="W211" s="34"/>
      <c r="X211" s="118"/>
      <c r="Y211" s="118"/>
      <c r="Z211" s="118"/>
      <c r="AA211" s="118"/>
      <c r="AB211" s="118"/>
      <c r="AC211" s="118"/>
      <c r="AD211" s="118"/>
      <c r="AE211" s="118"/>
      <c r="AF211" s="118"/>
      <c r="AG211" s="118"/>
      <c r="AH211" s="118"/>
      <c r="AI211" s="118"/>
      <c r="AJ211" s="118"/>
      <c r="AK211" s="118"/>
      <c r="AL211" s="118"/>
      <c r="AM211" s="118"/>
      <c r="AN211" s="118"/>
      <c r="AO211" s="118"/>
      <c r="AP211" s="118"/>
      <c r="AQ211" s="118"/>
      <c r="AR211" s="118"/>
      <c r="AS211" s="118"/>
      <c r="AT211" s="118"/>
      <c r="AU211" s="118"/>
      <c r="AV211" s="118"/>
      <c r="AW211" s="118"/>
      <c r="AX211" s="118"/>
      <c r="AY211" s="118"/>
      <c r="AZ211" s="118"/>
      <c r="BA211" s="118"/>
      <c r="BB211" s="118"/>
      <c r="BC211" s="118"/>
      <c r="BD211" s="118"/>
      <c r="BE211" s="118"/>
      <c r="BF211" s="118"/>
      <c r="BG211" s="118"/>
      <c r="BH211" s="118"/>
      <c r="BI211" s="118"/>
      <c r="BJ211" s="118"/>
      <c r="BK211" s="118"/>
      <c r="BL211" s="118"/>
      <c r="BM211" s="118"/>
      <c r="BN211" s="118"/>
      <c r="BO211" s="118"/>
      <c r="BP211" s="118"/>
      <c r="BQ211" s="118"/>
      <c r="BR211" s="118"/>
      <c r="BS211" s="118"/>
      <c r="BT211" s="118"/>
      <c r="BU211" s="118"/>
      <c r="BV211" s="118"/>
      <c r="BW211" s="118"/>
      <c r="BX211" s="118"/>
      <c r="BY211" s="118"/>
      <c r="BZ211" s="118"/>
      <c r="CA211" s="118"/>
      <c r="CB211" s="118"/>
    </row>
    <row r="212" spans="1:80">
      <c r="A212" s="35"/>
      <c r="B212" s="35"/>
      <c r="C212" s="35"/>
      <c r="D212" s="35"/>
      <c r="E212" s="35"/>
      <c r="F212" s="35"/>
      <c r="G212" s="35"/>
      <c r="H212" s="34"/>
      <c r="I212" s="118"/>
      <c r="J212" s="118"/>
      <c r="K212" s="118"/>
      <c r="L212" s="118"/>
      <c r="M212" s="118"/>
      <c r="N212" s="118"/>
      <c r="O212" s="118"/>
      <c r="P212" s="118"/>
      <c r="Q212" s="118"/>
      <c r="R212" s="118"/>
      <c r="S212" s="118"/>
      <c r="T212" s="118"/>
      <c r="U212" s="118"/>
      <c r="V212" s="118"/>
      <c r="W212" s="34"/>
      <c r="X212" s="118"/>
      <c r="Y212" s="118"/>
      <c r="Z212" s="118"/>
      <c r="AA212" s="118"/>
      <c r="AB212" s="118"/>
      <c r="AC212" s="118"/>
      <c r="AD212" s="118"/>
      <c r="AE212" s="118"/>
      <c r="AF212" s="118"/>
      <c r="AG212" s="118"/>
      <c r="AH212" s="118"/>
      <c r="AI212" s="118"/>
      <c r="AJ212" s="118"/>
      <c r="AK212" s="118"/>
      <c r="AL212" s="118"/>
      <c r="AM212" s="118"/>
      <c r="AN212" s="118"/>
      <c r="AO212" s="118"/>
      <c r="AP212" s="118"/>
      <c r="AQ212" s="118"/>
      <c r="AR212" s="118"/>
      <c r="AS212" s="118"/>
      <c r="AT212" s="118"/>
      <c r="AU212" s="118"/>
      <c r="AV212" s="118"/>
      <c r="AW212" s="118"/>
      <c r="AX212" s="118"/>
      <c r="AY212" s="118"/>
      <c r="AZ212" s="118"/>
      <c r="BA212" s="118"/>
      <c r="BB212" s="118"/>
      <c r="BC212" s="118"/>
      <c r="BD212" s="118"/>
      <c r="BE212" s="118"/>
      <c r="BF212" s="118"/>
      <c r="BG212" s="118"/>
      <c r="BH212" s="118"/>
      <c r="BI212" s="118"/>
      <c r="BJ212" s="118"/>
      <c r="BK212" s="118"/>
      <c r="BL212" s="118"/>
      <c r="BM212" s="118"/>
      <c r="BN212" s="118"/>
      <c r="BO212" s="118"/>
      <c r="BP212" s="118"/>
      <c r="BQ212" s="118"/>
      <c r="BR212" s="118"/>
      <c r="BS212" s="118"/>
      <c r="BT212" s="118"/>
      <c r="BU212" s="118"/>
      <c r="BV212" s="118"/>
      <c r="BW212" s="118"/>
      <c r="BX212" s="118"/>
      <c r="BY212" s="118"/>
      <c r="BZ212" s="118"/>
      <c r="CA212" s="118"/>
      <c r="CB212" s="118"/>
    </row>
    <row r="213" spans="1:80">
      <c r="A213" s="35"/>
      <c r="B213" s="35"/>
      <c r="C213" s="35"/>
      <c r="D213" s="35"/>
      <c r="E213" s="35"/>
      <c r="F213" s="35"/>
      <c r="G213" s="35"/>
      <c r="H213" s="34"/>
      <c r="I213" s="118"/>
      <c r="J213" s="118"/>
      <c r="K213" s="118"/>
      <c r="L213" s="118"/>
      <c r="M213" s="118"/>
      <c r="N213" s="118"/>
      <c r="O213" s="118"/>
      <c r="P213" s="118"/>
      <c r="Q213" s="118"/>
      <c r="R213" s="118"/>
      <c r="S213" s="118"/>
      <c r="T213" s="118"/>
      <c r="U213" s="118"/>
      <c r="V213" s="118"/>
      <c r="W213" s="34"/>
      <c r="X213" s="118"/>
      <c r="Y213" s="118"/>
      <c r="Z213" s="118"/>
      <c r="AA213" s="118"/>
      <c r="AB213" s="118"/>
      <c r="AC213" s="118"/>
      <c r="AD213" s="118"/>
      <c r="AE213" s="118"/>
      <c r="AF213" s="118"/>
      <c r="AG213" s="118"/>
      <c r="AH213" s="118"/>
      <c r="AI213" s="118"/>
      <c r="AJ213" s="118"/>
      <c r="AK213" s="118"/>
      <c r="AL213" s="118"/>
      <c r="AM213" s="118"/>
      <c r="AN213" s="118"/>
      <c r="AO213" s="118"/>
      <c r="AP213" s="118"/>
      <c r="AQ213" s="118"/>
      <c r="AR213" s="118"/>
      <c r="AS213" s="118"/>
      <c r="AT213" s="118"/>
      <c r="AU213" s="118"/>
      <c r="AV213" s="118"/>
      <c r="AW213" s="118"/>
      <c r="AX213" s="118"/>
      <c r="AY213" s="118"/>
      <c r="AZ213" s="118"/>
      <c r="BA213" s="118"/>
      <c r="BB213" s="118"/>
      <c r="BC213" s="118"/>
      <c r="BD213" s="118"/>
      <c r="BE213" s="118"/>
      <c r="BF213" s="118"/>
      <c r="BG213" s="118"/>
      <c r="BH213" s="118"/>
      <c r="BI213" s="118"/>
      <c r="BJ213" s="118"/>
      <c r="BK213" s="118"/>
      <c r="BL213" s="118"/>
      <c r="BM213" s="118"/>
      <c r="BN213" s="118"/>
      <c r="BO213" s="118"/>
      <c r="BP213" s="118"/>
      <c r="BQ213" s="118"/>
      <c r="BR213" s="118"/>
      <c r="BS213" s="118"/>
      <c r="BT213" s="118"/>
      <c r="BU213" s="118"/>
      <c r="BV213" s="118"/>
      <c r="BW213" s="118"/>
      <c r="BX213" s="118"/>
      <c r="BY213" s="118"/>
      <c r="BZ213" s="118"/>
      <c r="CA213" s="118"/>
      <c r="CB213" s="118"/>
    </row>
    <row r="214" spans="1:80">
      <c r="A214" s="35"/>
      <c r="B214" s="35"/>
      <c r="C214" s="35"/>
      <c r="D214" s="35"/>
      <c r="E214" s="35"/>
      <c r="F214" s="35"/>
      <c r="G214" s="35"/>
      <c r="H214" s="34"/>
      <c r="I214" s="118"/>
      <c r="J214" s="118"/>
      <c r="K214" s="118"/>
      <c r="L214" s="118"/>
      <c r="M214" s="118"/>
      <c r="N214" s="118"/>
      <c r="O214" s="118"/>
      <c r="P214" s="118"/>
      <c r="Q214" s="118"/>
      <c r="R214" s="118"/>
      <c r="S214" s="118"/>
      <c r="T214" s="118"/>
      <c r="U214" s="118"/>
      <c r="V214" s="118"/>
      <c r="W214" s="34"/>
      <c r="X214" s="118"/>
      <c r="Y214" s="118"/>
      <c r="Z214" s="118"/>
      <c r="AA214" s="118"/>
      <c r="AB214" s="118"/>
      <c r="AC214" s="118"/>
      <c r="AD214" s="118"/>
      <c r="AE214" s="118"/>
      <c r="AF214" s="118"/>
      <c r="AG214" s="118"/>
      <c r="AH214" s="118"/>
      <c r="AI214" s="118"/>
      <c r="AJ214" s="118"/>
      <c r="AK214" s="118"/>
      <c r="AL214" s="118"/>
      <c r="AM214" s="118"/>
      <c r="AN214" s="118"/>
      <c r="AO214" s="118"/>
      <c r="AP214" s="118"/>
      <c r="AQ214" s="118"/>
      <c r="AR214" s="118"/>
      <c r="AS214" s="118"/>
      <c r="AT214" s="118"/>
      <c r="AU214" s="118"/>
      <c r="AV214" s="118"/>
      <c r="AW214" s="118"/>
      <c r="AX214" s="118"/>
      <c r="AY214" s="118"/>
      <c r="AZ214" s="118"/>
      <c r="BA214" s="118"/>
      <c r="BB214" s="118"/>
      <c r="BC214" s="118"/>
      <c r="BD214" s="118"/>
      <c r="BE214" s="118"/>
      <c r="BF214" s="118"/>
      <c r="BG214" s="118"/>
      <c r="BH214" s="118"/>
      <c r="BI214" s="118"/>
      <c r="BJ214" s="118"/>
      <c r="BK214" s="118"/>
      <c r="BL214" s="118"/>
      <c r="BM214" s="118"/>
      <c r="BN214" s="118"/>
      <c r="BO214" s="118"/>
      <c r="BP214" s="118"/>
      <c r="BQ214" s="118"/>
      <c r="BR214" s="118"/>
      <c r="BS214" s="118"/>
      <c r="BT214" s="118"/>
      <c r="BU214" s="118"/>
      <c r="BV214" s="118"/>
      <c r="BW214" s="118"/>
      <c r="BX214" s="118"/>
      <c r="BY214" s="118"/>
      <c r="BZ214" s="118"/>
      <c r="CA214" s="118"/>
      <c r="CB214" s="118"/>
    </row>
    <row r="215" spans="1:80">
      <c r="A215" s="35"/>
      <c r="B215" s="35"/>
      <c r="C215" s="35"/>
      <c r="D215" s="35"/>
      <c r="E215" s="35"/>
      <c r="F215" s="35"/>
      <c r="G215" s="35"/>
      <c r="H215" s="34"/>
      <c r="I215" s="118"/>
      <c r="J215" s="118"/>
      <c r="K215" s="118"/>
      <c r="L215" s="118"/>
      <c r="M215" s="118"/>
      <c r="N215" s="118"/>
      <c r="O215" s="118"/>
      <c r="P215" s="118"/>
      <c r="Q215" s="118"/>
      <c r="R215" s="118"/>
      <c r="S215" s="118"/>
      <c r="T215" s="118"/>
      <c r="U215" s="118"/>
      <c r="V215" s="118"/>
      <c r="W215" s="34"/>
      <c r="X215" s="118"/>
      <c r="Y215" s="118"/>
      <c r="Z215" s="118"/>
      <c r="AA215" s="118"/>
      <c r="AB215" s="118"/>
      <c r="AC215" s="118"/>
      <c r="AD215" s="118"/>
      <c r="AE215" s="118"/>
      <c r="AF215" s="118"/>
      <c r="AG215" s="118"/>
      <c r="AH215" s="118"/>
      <c r="AI215" s="118"/>
      <c r="AJ215" s="118"/>
      <c r="AK215" s="118"/>
      <c r="AL215" s="118"/>
      <c r="AM215" s="118"/>
      <c r="AN215" s="118"/>
      <c r="AO215" s="118"/>
      <c r="AP215" s="118"/>
      <c r="AQ215" s="118"/>
      <c r="AR215" s="118"/>
      <c r="AS215" s="118"/>
      <c r="AT215" s="118"/>
      <c r="AU215" s="118"/>
      <c r="AV215" s="118"/>
      <c r="AW215" s="118"/>
      <c r="AX215" s="118"/>
      <c r="AY215" s="118"/>
      <c r="AZ215" s="118"/>
      <c r="BA215" s="118"/>
      <c r="BB215" s="118"/>
      <c r="BC215" s="118"/>
      <c r="BD215" s="118"/>
      <c r="BE215" s="118"/>
      <c r="BF215" s="118"/>
      <c r="BG215" s="118"/>
      <c r="BH215" s="118"/>
      <c r="BI215" s="118"/>
      <c r="BJ215" s="118"/>
      <c r="BK215" s="118"/>
      <c r="BL215" s="118"/>
      <c r="BM215" s="118"/>
      <c r="BN215" s="118"/>
      <c r="BO215" s="118"/>
      <c r="BP215" s="118"/>
      <c r="BQ215" s="118"/>
      <c r="BR215" s="118"/>
      <c r="BS215" s="118"/>
      <c r="BT215" s="118"/>
      <c r="BU215" s="118"/>
      <c r="BV215" s="118"/>
      <c r="BW215" s="118"/>
      <c r="BX215" s="118"/>
      <c r="BY215" s="118"/>
      <c r="BZ215" s="118"/>
      <c r="CA215" s="118"/>
      <c r="CB215" s="118"/>
    </row>
    <row r="216" spans="1:80">
      <c r="A216" s="35"/>
      <c r="B216" s="35"/>
      <c r="C216" s="35"/>
      <c r="D216" s="35"/>
      <c r="E216" s="35"/>
      <c r="F216" s="35"/>
      <c r="G216" s="35"/>
      <c r="H216" s="34"/>
      <c r="I216" s="118"/>
      <c r="J216" s="118"/>
      <c r="K216" s="118"/>
      <c r="L216" s="118"/>
      <c r="M216" s="118"/>
      <c r="N216" s="118"/>
      <c r="O216" s="118"/>
      <c r="P216" s="118"/>
      <c r="Q216" s="118"/>
      <c r="R216" s="118"/>
      <c r="S216" s="118"/>
      <c r="T216" s="118"/>
      <c r="U216" s="118"/>
      <c r="V216" s="118"/>
      <c r="W216" s="34"/>
      <c r="X216" s="118"/>
      <c r="Y216" s="118"/>
      <c r="Z216" s="118"/>
      <c r="AA216" s="118"/>
      <c r="AB216" s="118"/>
      <c r="AC216" s="118"/>
      <c r="AD216" s="118"/>
      <c r="AE216" s="118"/>
      <c r="AF216" s="118"/>
      <c r="AG216" s="118"/>
      <c r="AH216" s="118"/>
      <c r="AI216" s="118"/>
      <c r="AJ216" s="118"/>
      <c r="AK216" s="118"/>
      <c r="AL216" s="118"/>
      <c r="AM216" s="118"/>
      <c r="AN216" s="118"/>
      <c r="AO216" s="118"/>
      <c r="AP216" s="118"/>
      <c r="AQ216" s="118"/>
      <c r="AR216" s="118"/>
      <c r="AS216" s="118"/>
      <c r="AT216" s="118"/>
      <c r="AU216" s="118"/>
      <c r="AV216" s="118"/>
      <c r="AW216" s="118"/>
      <c r="AX216" s="118"/>
      <c r="AY216" s="118"/>
      <c r="AZ216" s="118"/>
      <c r="BA216" s="118"/>
      <c r="BB216" s="118"/>
      <c r="BC216" s="118"/>
      <c r="BD216" s="118"/>
      <c r="BE216" s="118"/>
      <c r="BF216" s="118"/>
      <c r="BG216" s="118"/>
      <c r="BH216" s="118"/>
      <c r="BI216" s="118"/>
      <c r="BJ216" s="118"/>
      <c r="BK216" s="118"/>
      <c r="BL216" s="118"/>
      <c r="BM216" s="118"/>
      <c r="BN216" s="118"/>
      <c r="BO216" s="118"/>
      <c r="BP216" s="118"/>
      <c r="BQ216" s="118"/>
      <c r="BR216" s="118"/>
      <c r="BS216" s="118"/>
      <c r="BT216" s="118"/>
      <c r="BU216" s="118"/>
      <c r="BV216" s="118"/>
      <c r="BW216" s="118"/>
      <c r="BX216" s="118"/>
      <c r="BY216" s="118"/>
      <c r="BZ216" s="118"/>
      <c r="CA216" s="118"/>
      <c r="CB216" s="118"/>
    </row>
    <row r="217" spans="1:80">
      <c r="A217" s="35"/>
      <c r="B217" s="35"/>
      <c r="C217" s="35"/>
      <c r="D217" s="35"/>
      <c r="E217" s="35"/>
      <c r="F217" s="35"/>
      <c r="G217" s="35"/>
      <c r="H217" s="34"/>
      <c r="I217" s="118"/>
      <c r="J217" s="118"/>
      <c r="K217" s="118"/>
      <c r="L217" s="118"/>
      <c r="M217" s="118"/>
      <c r="N217" s="118"/>
      <c r="O217" s="118"/>
      <c r="P217" s="118"/>
      <c r="Q217" s="118"/>
      <c r="R217" s="118"/>
      <c r="S217" s="118"/>
      <c r="T217" s="118"/>
      <c r="U217" s="118"/>
      <c r="V217" s="118"/>
      <c r="W217" s="34"/>
      <c r="X217" s="118"/>
      <c r="Y217" s="118"/>
      <c r="Z217" s="118"/>
      <c r="AA217" s="118"/>
      <c r="AB217" s="118"/>
      <c r="AC217" s="118"/>
      <c r="AD217" s="118"/>
      <c r="AE217" s="118"/>
      <c r="AF217" s="118"/>
      <c r="AG217" s="118"/>
      <c r="AH217" s="118"/>
      <c r="AI217" s="118"/>
      <c r="AJ217" s="118"/>
      <c r="AK217" s="118"/>
      <c r="AL217" s="118"/>
      <c r="AM217" s="118"/>
      <c r="AN217" s="118"/>
      <c r="AO217" s="118"/>
      <c r="AP217" s="118"/>
      <c r="AQ217" s="118"/>
      <c r="AR217" s="118"/>
      <c r="AS217" s="118"/>
      <c r="AT217" s="118"/>
      <c r="AU217" s="118"/>
      <c r="AV217" s="118"/>
      <c r="AW217" s="118"/>
      <c r="AX217" s="118"/>
      <c r="AY217" s="118"/>
      <c r="AZ217" s="118"/>
      <c r="BA217" s="118"/>
      <c r="BB217" s="118"/>
      <c r="BC217" s="118"/>
      <c r="BD217" s="118"/>
      <c r="BE217" s="118"/>
      <c r="BF217" s="118"/>
      <c r="BG217" s="118"/>
      <c r="BH217" s="118"/>
      <c r="BI217" s="118"/>
      <c r="BJ217" s="118"/>
      <c r="BK217" s="118"/>
      <c r="BL217" s="118"/>
      <c r="BM217" s="118"/>
      <c r="BN217" s="118"/>
      <c r="BO217" s="118"/>
      <c r="BP217" s="118"/>
      <c r="BQ217" s="118"/>
      <c r="BR217" s="118"/>
      <c r="BS217" s="118"/>
      <c r="BT217" s="118"/>
      <c r="BU217" s="118"/>
      <c r="BV217" s="118"/>
      <c r="BW217" s="118"/>
      <c r="BX217" s="118"/>
      <c r="BY217" s="118"/>
      <c r="BZ217" s="118"/>
      <c r="CA217" s="118"/>
      <c r="CB217" s="118"/>
    </row>
    <row r="218" spans="1:80">
      <c r="A218" s="35"/>
      <c r="B218" s="35"/>
      <c r="C218" s="35"/>
      <c r="D218" s="35"/>
      <c r="E218" s="35"/>
      <c r="F218" s="35"/>
      <c r="G218" s="35"/>
      <c r="H218" s="34"/>
      <c r="I218" s="118"/>
      <c r="J218" s="118"/>
      <c r="K218" s="118"/>
      <c r="L218" s="118"/>
      <c r="M218" s="118"/>
      <c r="N218" s="118"/>
      <c r="O218" s="118"/>
      <c r="P218" s="118"/>
      <c r="Q218" s="118"/>
      <c r="R218" s="118"/>
      <c r="S218" s="118"/>
      <c r="T218" s="118"/>
      <c r="U218" s="118"/>
      <c r="V218" s="118"/>
      <c r="W218" s="34"/>
      <c r="X218" s="118"/>
      <c r="Y218" s="118"/>
      <c r="Z218" s="118"/>
      <c r="AA218" s="118"/>
      <c r="AB218" s="118"/>
      <c r="AC218" s="118"/>
      <c r="AD218" s="118"/>
      <c r="AE218" s="118"/>
      <c r="AF218" s="118"/>
      <c r="AG218" s="118"/>
      <c r="AH218" s="118"/>
      <c r="AI218" s="118"/>
      <c r="AJ218" s="118"/>
      <c r="AK218" s="118"/>
      <c r="AL218" s="118"/>
      <c r="AM218" s="118"/>
      <c r="AN218" s="118"/>
      <c r="AO218" s="118"/>
      <c r="AP218" s="118"/>
      <c r="AQ218" s="118"/>
      <c r="AR218" s="118"/>
      <c r="AS218" s="118"/>
      <c r="AT218" s="118"/>
      <c r="AU218" s="118"/>
      <c r="AV218" s="118"/>
      <c r="AW218" s="118"/>
      <c r="AX218" s="118"/>
      <c r="AY218" s="118"/>
      <c r="AZ218" s="118"/>
      <c r="BA218" s="118"/>
      <c r="BB218" s="118"/>
      <c r="BC218" s="118"/>
      <c r="BD218" s="118"/>
      <c r="BE218" s="118"/>
      <c r="BF218" s="118"/>
      <c r="BG218" s="118"/>
      <c r="BH218" s="118"/>
      <c r="BI218" s="118"/>
      <c r="BJ218" s="118"/>
      <c r="BK218" s="118"/>
      <c r="BL218" s="118"/>
      <c r="BM218" s="118"/>
      <c r="BN218" s="118"/>
      <c r="BO218" s="118"/>
      <c r="BP218" s="118"/>
      <c r="BQ218" s="118"/>
      <c r="BR218" s="118"/>
      <c r="BS218" s="118"/>
      <c r="BT218" s="118"/>
      <c r="BU218" s="118"/>
      <c r="BV218" s="118"/>
      <c r="BW218" s="118"/>
      <c r="BX218" s="118"/>
      <c r="BY218" s="118"/>
      <c r="BZ218" s="118"/>
      <c r="CA218" s="118"/>
      <c r="CB218" s="118"/>
    </row>
    <row r="219" spans="1:80">
      <c r="A219" s="35"/>
      <c r="B219" s="35"/>
      <c r="C219" s="35"/>
      <c r="D219" s="35"/>
      <c r="E219" s="35"/>
      <c r="F219" s="35"/>
      <c r="G219" s="35"/>
      <c r="H219" s="34"/>
      <c r="I219" s="118"/>
      <c r="J219" s="118"/>
      <c r="K219" s="118"/>
      <c r="L219" s="118"/>
      <c r="M219" s="118"/>
      <c r="N219" s="118"/>
      <c r="O219" s="118"/>
      <c r="P219" s="118"/>
      <c r="Q219" s="118"/>
      <c r="R219" s="118"/>
      <c r="S219" s="118"/>
      <c r="T219" s="118"/>
      <c r="U219" s="118"/>
      <c r="V219" s="118"/>
      <c r="W219" s="34"/>
      <c r="X219" s="118"/>
      <c r="Y219" s="118"/>
      <c r="Z219" s="118"/>
      <c r="AA219" s="118"/>
      <c r="AB219" s="118"/>
      <c r="AC219" s="118"/>
      <c r="AD219" s="118"/>
      <c r="AE219" s="118"/>
      <c r="AF219" s="118"/>
      <c r="AG219" s="118"/>
      <c r="AH219" s="118"/>
      <c r="AI219" s="118"/>
      <c r="AJ219" s="118"/>
      <c r="AK219" s="118"/>
      <c r="AL219" s="118"/>
      <c r="AM219" s="118"/>
      <c r="AN219" s="118"/>
      <c r="AO219" s="118"/>
      <c r="AP219" s="118"/>
      <c r="AQ219" s="118"/>
      <c r="AR219" s="118"/>
      <c r="AS219" s="118"/>
      <c r="AT219" s="118"/>
      <c r="AU219" s="118"/>
      <c r="AV219" s="118"/>
      <c r="AW219" s="118"/>
      <c r="AX219" s="118"/>
      <c r="AY219" s="118"/>
      <c r="AZ219" s="118"/>
      <c r="BA219" s="118"/>
      <c r="BB219" s="118"/>
      <c r="BC219" s="118"/>
      <c r="BD219" s="118"/>
      <c r="BE219" s="118"/>
      <c r="BF219" s="118"/>
      <c r="BG219" s="118"/>
      <c r="BH219" s="118"/>
      <c r="BI219" s="118"/>
      <c r="BJ219" s="118"/>
      <c r="BK219" s="118"/>
      <c r="BL219" s="118"/>
      <c r="BM219" s="118"/>
      <c r="BN219" s="118"/>
      <c r="BO219" s="118"/>
      <c r="BP219" s="118"/>
      <c r="BQ219" s="118"/>
      <c r="BR219" s="118"/>
      <c r="BS219" s="118"/>
      <c r="BT219" s="118"/>
      <c r="BU219" s="118"/>
      <c r="BV219" s="118"/>
      <c r="BW219" s="118"/>
      <c r="BX219" s="118"/>
      <c r="BY219" s="118"/>
      <c r="BZ219" s="118"/>
      <c r="CA219" s="118"/>
      <c r="CB219" s="118"/>
    </row>
    <row r="220" spans="1:80">
      <c r="A220" s="35"/>
      <c r="B220" s="35"/>
      <c r="C220" s="35"/>
      <c r="D220" s="35"/>
      <c r="E220" s="35"/>
      <c r="F220" s="35"/>
      <c r="G220" s="35"/>
      <c r="H220" s="34"/>
      <c r="I220" s="118"/>
      <c r="J220" s="118"/>
      <c r="K220" s="118"/>
      <c r="L220" s="118"/>
      <c r="M220" s="118"/>
      <c r="N220" s="118"/>
      <c r="O220" s="118"/>
      <c r="P220" s="118"/>
      <c r="Q220" s="118"/>
      <c r="R220" s="118"/>
      <c r="S220" s="118"/>
      <c r="T220" s="118"/>
      <c r="U220" s="118"/>
      <c r="V220" s="118"/>
      <c r="W220" s="34"/>
      <c r="X220" s="118"/>
      <c r="Y220" s="118"/>
      <c r="Z220" s="118"/>
      <c r="AA220" s="118"/>
      <c r="AB220" s="118"/>
      <c r="AC220" s="118"/>
      <c r="AD220" s="118"/>
      <c r="AE220" s="118"/>
      <c r="AF220" s="118"/>
      <c r="AG220" s="118"/>
      <c r="AH220" s="118"/>
      <c r="AI220" s="118"/>
      <c r="AJ220" s="118"/>
      <c r="AK220" s="118"/>
      <c r="AL220" s="118"/>
      <c r="AM220" s="118"/>
      <c r="AN220" s="118"/>
      <c r="AO220" s="118"/>
      <c r="AP220" s="118"/>
      <c r="AQ220" s="118"/>
      <c r="AR220" s="118"/>
      <c r="AS220" s="118"/>
      <c r="AT220" s="118"/>
      <c r="AU220" s="118"/>
      <c r="AV220" s="118"/>
      <c r="AW220" s="118"/>
      <c r="AX220" s="118"/>
      <c r="AY220" s="118"/>
      <c r="AZ220" s="118"/>
      <c r="BA220" s="118"/>
      <c r="BB220" s="118"/>
      <c r="BC220" s="118"/>
      <c r="BD220" s="118"/>
      <c r="BE220" s="118"/>
      <c r="BF220" s="118"/>
      <c r="BG220" s="118"/>
      <c r="BH220" s="118"/>
      <c r="BI220" s="118"/>
      <c r="BJ220" s="118"/>
      <c r="BK220" s="118"/>
      <c r="BL220" s="118"/>
      <c r="BM220" s="118"/>
      <c r="BN220" s="118"/>
      <c r="BO220" s="118"/>
      <c r="BP220" s="118"/>
      <c r="BQ220" s="118"/>
      <c r="BR220" s="118"/>
      <c r="BS220" s="118"/>
      <c r="BT220" s="118"/>
      <c r="BU220" s="118"/>
      <c r="BV220" s="118"/>
      <c r="BW220" s="118"/>
      <c r="BX220" s="118"/>
      <c r="BY220" s="118"/>
      <c r="BZ220" s="118"/>
      <c r="CA220" s="118"/>
      <c r="CB220" s="118"/>
    </row>
    <row r="221" spans="1:80">
      <c r="A221" s="35"/>
      <c r="B221" s="35"/>
      <c r="C221" s="35"/>
      <c r="D221" s="35"/>
      <c r="E221" s="35"/>
      <c r="F221" s="35"/>
      <c r="G221" s="35"/>
      <c r="H221" s="34"/>
      <c r="I221" s="118"/>
      <c r="J221" s="118"/>
      <c r="K221" s="118"/>
      <c r="L221" s="118"/>
      <c r="M221" s="118"/>
      <c r="N221" s="118"/>
      <c r="O221" s="118"/>
      <c r="P221" s="118"/>
      <c r="Q221" s="118"/>
      <c r="R221" s="118"/>
      <c r="S221" s="118"/>
      <c r="T221" s="118"/>
      <c r="U221" s="118"/>
      <c r="V221" s="118"/>
      <c r="W221" s="34"/>
      <c r="X221" s="118"/>
      <c r="Y221" s="118"/>
      <c r="Z221" s="118"/>
      <c r="AA221" s="118"/>
      <c r="AB221" s="118"/>
      <c r="AC221" s="118"/>
      <c r="AD221" s="118"/>
      <c r="AE221" s="118"/>
      <c r="AF221" s="118"/>
      <c r="AG221" s="118"/>
      <c r="AH221" s="118"/>
      <c r="AI221" s="118"/>
      <c r="AJ221" s="118"/>
      <c r="AK221" s="118"/>
      <c r="AL221" s="118"/>
      <c r="AM221" s="118"/>
      <c r="AN221" s="118"/>
      <c r="AO221" s="118"/>
      <c r="AP221" s="118"/>
      <c r="AQ221" s="118"/>
      <c r="AR221" s="118"/>
      <c r="AS221" s="118"/>
      <c r="AT221" s="118"/>
      <c r="AU221" s="118"/>
      <c r="AV221" s="118"/>
      <c r="AW221" s="118"/>
      <c r="AX221" s="118"/>
      <c r="AY221" s="118"/>
      <c r="AZ221" s="118"/>
      <c r="BA221" s="118"/>
      <c r="BB221" s="118"/>
      <c r="BC221" s="118"/>
      <c r="BD221" s="118"/>
      <c r="BE221" s="118"/>
      <c r="BF221" s="118"/>
      <c r="BG221" s="118"/>
      <c r="BH221" s="118"/>
      <c r="BI221" s="118"/>
      <c r="BJ221" s="118"/>
      <c r="BK221" s="118"/>
      <c r="BL221" s="118"/>
      <c r="BM221" s="118"/>
      <c r="BN221" s="118"/>
      <c r="BO221" s="118"/>
      <c r="BP221" s="118"/>
      <c r="BQ221" s="118"/>
      <c r="BR221" s="118"/>
      <c r="BS221" s="118"/>
      <c r="BT221" s="118"/>
      <c r="BU221" s="118"/>
      <c r="BV221" s="118"/>
      <c r="BW221" s="118"/>
      <c r="BX221" s="118"/>
      <c r="BY221" s="118"/>
      <c r="BZ221" s="118"/>
      <c r="CA221" s="118"/>
      <c r="CB221" s="118"/>
    </row>
    <row r="222" spans="1:80">
      <c r="A222" s="35"/>
      <c r="B222" s="35"/>
      <c r="C222" s="35"/>
      <c r="D222" s="35"/>
      <c r="E222" s="35"/>
      <c r="F222" s="35"/>
      <c r="G222" s="35"/>
      <c r="H222" s="34"/>
      <c r="I222" s="118"/>
      <c r="J222" s="118"/>
      <c r="K222" s="118"/>
      <c r="L222" s="118"/>
      <c r="M222" s="118"/>
      <c r="N222" s="118"/>
      <c r="O222" s="118"/>
      <c r="P222" s="118"/>
      <c r="Q222" s="118"/>
      <c r="R222" s="118"/>
      <c r="S222" s="118"/>
      <c r="T222" s="118"/>
      <c r="U222" s="118"/>
      <c r="V222" s="118"/>
      <c r="W222" s="34"/>
      <c r="X222" s="118"/>
      <c r="Y222" s="118"/>
      <c r="Z222" s="118"/>
      <c r="AA222" s="118"/>
      <c r="AB222" s="118"/>
      <c r="AC222" s="118"/>
      <c r="AD222" s="118"/>
      <c r="AE222" s="118"/>
      <c r="AF222" s="118"/>
      <c r="AG222" s="118"/>
      <c r="AH222" s="118"/>
      <c r="AI222" s="118"/>
      <c r="AJ222" s="118"/>
      <c r="AK222" s="118"/>
      <c r="AL222" s="118"/>
      <c r="AM222" s="118"/>
      <c r="AN222" s="118"/>
      <c r="AO222" s="118"/>
      <c r="AP222" s="118"/>
      <c r="AQ222" s="118"/>
      <c r="AR222" s="118"/>
      <c r="AS222" s="118"/>
      <c r="AT222" s="118"/>
      <c r="AU222" s="118"/>
      <c r="AV222" s="118"/>
      <c r="AW222" s="118"/>
      <c r="AX222" s="118"/>
      <c r="AY222" s="118"/>
      <c r="AZ222" s="118"/>
      <c r="BA222" s="118"/>
      <c r="BB222" s="118"/>
      <c r="BC222" s="118"/>
      <c r="BD222" s="118"/>
      <c r="BE222" s="118"/>
      <c r="BF222" s="118"/>
      <c r="BG222" s="118"/>
      <c r="BH222" s="118"/>
      <c r="BI222" s="118"/>
      <c r="BJ222" s="118"/>
      <c r="BK222" s="118"/>
      <c r="BL222" s="118"/>
      <c r="BM222" s="118"/>
      <c r="BN222" s="118"/>
      <c r="BO222" s="118"/>
      <c r="BP222" s="118"/>
      <c r="BQ222" s="118"/>
      <c r="BR222" s="118"/>
      <c r="BS222" s="118"/>
      <c r="BT222" s="118"/>
      <c r="BU222" s="118"/>
      <c r="BV222" s="118"/>
      <c r="BW222" s="118"/>
      <c r="BX222" s="118"/>
      <c r="BY222" s="118"/>
      <c r="BZ222" s="118"/>
      <c r="CA222" s="118"/>
      <c r="CB222" s="118"/>
    </row>
    <row r="223" spans="1:80">
      <c r="A223" s="35"/>
      <c r="B223" s="35"/>
      <c r="C223" s="35"/>
      <c r="D223" s="35"/>
      <c r="E223" s="35"/>
      <c r="F223" s="35"/>
      <c r="G223" s="35"/>
      <c r="H223" s="34"/>
      <c r="I223" s="118"/>
      <c r="J223" s="118"/>
      <c r="K223" s="118"/>
      <c r="L223" s="118"/>
      <c r="M223" s="118"/>
      <c r="N223" s="118"/>
      <c r="O223" s="118"/>
      <c r="P223" s="118"/>
      <c r="Q223" s="118"/>
      <c r="R223" s="118"/>
      <c r="S223" s="118"/>
      <c r="T223" s="118"/>
      <c r="U223" s="118"/>
      <c r="V223" s="118"/>
      <c r="W223" s="34"/>
      <c r="X223" s="118"/>
      <c r="Y223" s="118"/>
      <c r="Z223" s="118"/>
      <c r="AA223" s="118"/>
      <c r="AB223" s="118"/>
      <c r="AC223" s="118"/>
      <c r="AD223" s="118"/>
      <c r="AE223" s="118"/>
      <c r="AF223" s="118"/>
      <c r="AG223" s="118"/>
      <c r="AH223" s="118"/>
      <c r="AI223" s="118"/>
      <c r="AJ223" s="118"/>
      <c r="AK223" s="118"/>
      <c r="AL223" s="118"/>
      <c r="AM223" s="118"/>
      <c r="AN223" s="118"/>
      <c r="AO223" s="118"/>
      <c r="AP223" s="118"/>
      <c r="AQ223" s="118"/>
      <c r="AR223" s="118"/>
      <c r="AS223" s="118"/>
      <c r="AT223" s="118"/>
      <c r="AU223" s="118"/>
      <c r="AV223" s="118"/>
      <c r="AW223" s="118"/>
      <c r="AX223" s="118"/>
      <c r="AY223" s="118"/>
      <c r="AZ223" s="118"/>
      <c r="BA223" s="118"/>
      <c r="BB223" s="118"/>
      <c r="BC223" s="118"/>
      <c r="BD223" s="118"/>
      <c r="BE223" s="118"/>
      <c r="BF223" s="118"/>
      <c r="BG223" s="118"/>
      <c r="BH223" s="118"/>
      <c r="BI223" s="118"/>
      <c r="BJ223" s="118"/>
      <c r="BK223" s="118"/>
      <c r="BL223" s="118"/>
      <c r="BM223" s="118"/>
      <c r="BN223" s="118"/>
      <c r="BO223" s="118"/>
      <c r="BP223" s="118"/>
      <c r="BQ223" s="118"/>
      <c r="BR223" s="118"/>
      <c r="BS223" s="118"/>
      <c r="BT223" s="118"/>
      <c r="BU223" s="118"/>
      <c r="BV223" s="118"/>
      <c r="BW223" s="118"/>
      <c r="BX223" s="118"/>
      <c r="BY223" s="118"/>
      <c r="BZ223" s="118"/>
      <c r="CA223" s="118"/>
      <c r="CB223" s="118"/>
    </row>
    <row r="224" spans="1:80">
      <c r="A224" s="35"/>
      <c r="B224" s="35"/>
      <c r="C224" s="35"/>
      <c r="D224" s="35"/>
      <c r="E224" s="35"/>
      <c r="F224" s="35"/>
      <c r="G224" s="35"/>
      <c r="H224" s="34"/>
      <c r="I224" s="118"/>
      <c r="J224" s="118"/>
      <c r="K224" s="118"/>
      <c r="L224" s="118"/>
      <c r="M224" s="118"/>
      <c r="N224" s="118"/>
      <c r="O224" s="118"/>
      <c r="P224" s="118"/>
      <c r="Q224" s="118"/>
      <c r="R224" s="118"/>
      <c r="S224" s="118"/>
      <c r="T224" s="118"/>
      <c r="U224" s="118"/>
      <c r="V224" s="118"/>
      <c r="W224" s="34"/>
      <c r="X224" s="118"/>
      <c r="Y224" s="118"/>
      <c r="Z224" s="118"/>
      <c r="AA224" s="118"/>
      <c r="AB224" s="118"/>
      <c r="AC224" s="118"/>
      <c r="AD224" s="118"/>
      <c r="AE224" s="118"/>
      <c r="AF224" s="118"/>
      <c r="AG224" s="118"/>
      <c r="AH224" s="118"/>
      <c r="AI224" s="118"/>
      <c r="AJ224" s="118"/>
      <c r="AK224" s="118"/>
      <c r="AL224" s="118"/>
      <c r="AM224" s="118"/>
      <c r="AN224" s="118"/>
      <c r="AO224" s="118"/>
      <c r="AP224" s="118"/>
      <c r="AQ224" s="118"/>
      <c r="AR224" s="118"/>
      <c r="AS224" s="118"/>
      <c r="AT224" s="118"/>
      <c r="AU224" s="118"/>
      <c r="AV224" s="118"/>
      <c r="AW224" s="118"/>
      <c r="AX224" s="118"/>
      <c r="AY224" s="118"/>
      <c r="AZ224" s="118"/>
      <c r="BA224" s="118"/>
      <c r="BB224" s="118"/>
      <c r="BC224" s="118"/>
      <c r="BD224" s="118"/>
      <c r="BE224" s="118"/>
      <c r="BF224" s="118"/>
      <c r="BG224" s="118"/>
      <c r="BH224" s="118"/>
      <c r="BI224" s="118"/>
      <c r="BJ224" s="118"/>
      <c r="BK224" s="118"/>
      <c r="BL224" s="118"/>
      <c r="BM224" s="118"/>
      <c r="BN224" s="118"/>
      <c r="BO224" s="118"/>
      <c r="BP224" s="118"/>
      <c r="BQ224" s="118"/>
      <c r="BR224" s="118"/>
      <c r="BS224" s="118"/>
      <c r="BT224" s="118"/>
      <c r="BU224" s="118"/>
      <c r="BV224" s="118"/>
      <c r="BW224" s="118"/>
      <c r="BX224" s="118"/>
      <c r="BY224" s="118"/>
      <c r="BZ224" s="118"/>
      <c r="CA224" s="118"/>
      <c r="CB224" s="118"/>
    </row>
    <row r="225" spans="1:80">
      <c r="A225" s="35"/>
      <c r="B225" s="35"/>
      <c r="C225" s="35"/>
      <c r="D225" s="35"/>
      <c r="E225" s="35"/>
      <c r="F225" s="35"/>
      <c r="G225" s="35"/>
      <c r="H225" s="34"/>
      <c r="I225" s="118"/>
      <c r="J225" s="118"/>
      <c r="K225" s="118"/>
      <c r="L225" s="118"/>
      <c r="M225" s="118"/>
      <c r="N225" s="118"/>
      <c r="O225" s="118"/>
      <c r="P225" s="118"/>
      <c r="Q225" s="118"/>
      <c r="R225" s="118"/>
      <c r="S225" s="118"/>
      <c r="T225" s="118"/>
      <c r="U225" s="118"/>
      <c r="V225" s="118"/>
      <c r="W225" s="34"/>
      <c r="X225" s="118"/>
      <c r="Y225" s="118"/>
      <c r="Z225" s="118"/>
      <c r="AA225" s="118"/>
      <c r="AB225" s="118"/>
      <c r="AC225" s="118"/>
      <c r="AD225" s="118"/>
      <c r="AE225" s="118"/>
      <c r="AF225" s="118"/>
      <c r="AG225" s="118"/>
      <c r="AH225" s="118"/>
      <c r="AI225" s="118"/>
      <c r="AJ225" s="118"/>
      <c r="AK225" s="118"/>
      <c r="AL225" s="118"/>
      <c r="AM225" s="118"/>
      <c r="AN225" s="118"/>
      <c r="AO225" s="118"/>
      <c r="AP225" s="118"/>
      <c r="AQ225" s="118"/>
      <c r="AR225" s="118"/>
      <c r="AS225" s="118"/>
      <c r="AT225" s="118"/>
      <c r="AU225" s="118"/>
      <c r="AV225" s="118"/>
      <c r="AW225" s="118"/>
      <c r="AX225" s="118"/>
      <c r="AY225" s="118"/>
      <c r="AZ225" s="118"/>
      <c r="BA225" s="118"/>
      <c r="BB225" s="118"/>
      <c r="BC225" s="118"/>
      <c r="BD225" s="118"/>
      <c r="BE225" s="118"/>
      <c r="BF225" s="118"/>
      <c r="BG225" s="118"/>
      <c r="BH225" s="118"/>
      <c r="BI225" s="118"/>
      <c r="BJ225" s="118"/>
      <c r="BK225" s="118"/>
      <c r="BL225" s="118"/>
      <c r="BM225" s="118"/>
      <c r="BN225" s="118"/>
      <c r="BO225" s="118"/>
      <c r="BP225" s="118"/>
      <c r="BQ225" s="118"/>
      <c r="BR225" s="118"/>
      <c r="BS225" s="118"/>
      <c r="BT225" s="118"/>
      <c r="BU225" s="118"/>
      <c r="BV225" s="118"/>
      <c r="BW225" s="118"/>
      <c r="BX225" s="118"/>
      <c r="BY225" s="118"/>
      <c r="BZ225" s="118"/>
      <c r="CA225" s="118"/>
      <c r="CB225" s="118"/>
    </row>
    <row r="226" spans="1:80">
      <c r="A226" s="35"/>
      <c r="B226" s="35"/>
      <c r="C226" s="35"/>
      <c r="D226" s="35"/>
      <c r="E226" s="35"/>
      <c r="F226" s="35"/>
      <c r="G226" s="35"/>
      <c r="H226" s="34"/>
      <c r="I226" s="118"/>
      <c r="J226" s="118"/>
      <c r="K226" s="118"/>
      <c r="L226" s="118"/>
      <c r="M226" s="118"/>
      <c r="N226" s="118"/>
      <c r="O226" s="118"/>
      <c r="P226" s="118"/>
      <c r="Q226" s="118"/>
      <c r="R226" s="118"/>
      <c r="S226" s="118"/>
      <c r="T226" s="118"/>
      <c r="U226" s="118"/>
      <c r="V226" s="118"/>
      <c r="W226" s="34"/>
      <c r="X226" s="118"/>
      <c r="Y226" s="118"/>
      <c r="Z226" s="118"/>
      <c r="AA226" s="118"/>
      <c r="AB226" s="118"/>
      <c r="AC226" s="118"/>
      <c r="AD226" s="118"/>
      <c r="AE226" s="118"/>
      <c r="AF226" s="118"/>
      <c r="AG226" s="118"/>
      <c r="AH226" s="118"/>
      <c r="AI226" s="118"/>
      <c r="AJ226" s="118"/>
      <c r="AK226" s="118"/>
      <c r="AL226" s="118"/>
      <c r="AM226" s="118"/>
      <c r="AN226" s="118"/>
      <c r="AO226" s="118"/>
      <c r="AP226" s="118"/>
      <c r="AQ226" s="118"/>
      <c r="AR226" s="118"/>
      <c r="AS226" s="118"/>
      <c r="AT226" s="118"/>
      <c r="AU226" s="118"/>
      <c r="AV226" s="118"/>
      <c r="AW226" s="118"/>
      <c r="AX226" s="118"/>
      <c r="AY226" s="118"/>
      <c r="AZ226" s="118"/>
      <c r="BA226" s="118"/>
      <c r="BB226" s="118"/>
      <c r="BC226" s="118"/>
      <c r="BD226" s="118"/>
      <c r="BE226" s="118"/>
      <c r="BF226" s="118"/>
      <c r="BG226" s="118"/>
      <c r="BH226" s="118"/>
      <c r="BI226" s="118"/>
      <c r="BJ226" s="118"/>
      <c r="BK226" s="118"/>
      <c r="BL226" s="118"/>
      <c r="BM226" s="118"/>
      <c r="BN226" s="118"/>
      <c r="BO226" s="118"/>
      <c r="BP226" s="118"/>
      <c r="BQ226" s="118"/>
      <c r="BR226" s="118"/>
      <c r="BS226" s="118"/>
      <c r="BT226" s="118"/>
      <c r="BU226" s="118"/>
      <c r="BV226" s="118"/>
      <c r="BW226" s="118"/>
      <c r="BX226" s="118"/>
      <c r="BY226" s="118"/>
      <c r="BZ226" s="118"/>
      <c r="CA226" s="118"/>
      <c r="CB226" s="118"/>
    </row>
    <row r="227" spans="1:80">
      <c r="A227" s="35"/>
      <c r="B227" s="35"/>
      <c r="C227" s="35"/>
      <c r="D227" s="35"/>
      <c r="E227" s="35"/>
      <c r="F227" s="35"/>
      <c r="G227" s="35"/>
      <c r="H227" s="34"/>
      <c r="I227" s="118"/>
      <c r="J227" s="118"/>
      <c r="K227" s="118"/>
      <c r="L227" s="118"/>
      <c r="M227" s="118"/>
      <c r="N227" s="118"/>
      <c r="O227" s="118"/>
      <c r="P227" s="118"/>
      <c r="Q227" s="118"/>
      <c r="R227" s="118"/>
      <c r="S227" s="118"/>
      <c r="T227" s="118"/>
      <c r="U227" s="118"/>
      <c r="V227" s="118"/>
      <c r="W227" s="34"/>
      <c r="X227" s="118"/>
      <c r="Y227" s="118"/>
      <c r="Z227" s="118"/>
      <c r="AA227" s="118"/>
      <c r="AB227" s="118"/>
      <c r="AC227" s="118"/>
      <c r="AD227" s="118"/>
      <c r="AE227" s="118"/>
      <c r="AF227" s="118"/>
      <c r="AG227" s="118"/>
      <c r="AH227" s="118"/>
      <c r="AI227" s="118"/>
      <c r="AJ227" s="118"/>
      <c r="AK227" s="118"/>
      <c r="AL227" s="118"/>
      <c r="AM227" s="118"/>
      <c r="AN227" s="118"/>
      <c r="AO227" s="118"/>
      <c r="AP227" s="118"/>
      <c r="AQ227" s="118"/>
      <c r="AR227" s="118"/>
      <c r="AS227" s="118"/>
      <c r="AT227" s="118"/>
      <c r="AU227" s="118"/>
      <c r="AV227" s="118"/>
      <c r="AW227" s="118"/>
      <c r="AX227" s="118"/>
      <c r="AY227" s="118"/>
      <c r="AZ227" s="118"/>
      <c r="BA227" s="118"/>
      <c r="BB227" s="118"/>
      <c r="BC227" s="118"/>
      <c r="BD227" s="118"/>
      <c r="BE227" s="118"/>
      <c r="BF227" s="118"/>
      <c r="BG227" s="118"/>
      <c r="BH227" s="118"/>
      <c r="BI227" s="118"/>
      <c r="BJ227" s="118"/>
      <c r="BK227" s="118"/>
      <c r="BL227" s="118"/>
      <c r="BM227" s="118"/>
      <c r="BN227" s="118"/>
      <c r="BO227" s="118"/>
      <c r="BP227" s="118"/>
      <c r="BQ227" s="118"/>
      <c r="BR227" s="118"/>
      <c r="BS227" s="118"/>
      <c r="BT227" s="118"/>
      <c r="BU227" s="118"/>
      <c r="BV227" s="118"/>
      <c r="BW227" s="118"/>
      <c r="BX227" s="118"/>
      <c r="BY227" s="118"/>
      <c r="BZ227" s="118"/>
      <c r="CA227" s="118"/>
      <c r="CB227" s="118"/>
    </row>
    <row r="228" spans="1:80">
      <c r="A228" s="35"/>
      <c r="B228" s="35"/>
      <c r="C228" s="35"/>
      <c r="D228" s="35"/>
      <c r="E228" s="35"/>
      <c r="F228" s="35"/>
      <c r="G228" s="35"/>
      <c r="H228" s="34"/>
      <c r="I228" s="118"/>
      <c r="J228" s="118"/>
      <c r="K228" s="118"/>
      <c r="L228" s="118"/>
      <c r="M228" s="118"/>
      <c r="N228" s="118"/>
      <c r="O228" s="118"/>
      <c r="P228" s="118"/>
      <c r="Q228" s="118"/>
      <c r="R228" s="118"/>
      <c r="S228" s="118"/>
      <c r="T228" s="118"/>
      <c r="U228" s="118"/>
      <c r="V228" s="118"/>
      <c r="W228" s="34"/>
      <c r="X228" s="118"/>
      <c r="Y228" s="118"/>
      <c r="Z228" s="118"/>
      <c r="AA228" s="118"/>
      <c r="AB228" s="118"/>
      <c r="AC228" s="118"/>
      <c r="AD228" s="118"/>
      <c r="AE228" s="118"/>
      <c r="AF228" s="118"/>
      <c r="AG228" s="118"/>
      <c r="AH228" s="118"/>
      <c r="AI228" s="118"/>
      <c r="AJ228" s="118"/>
      <c r="AK228" s="118"/>
      <c r="AL228" s="118"/>
      <c r="AM228" s="118"/>
      <c r="AN228" s="118"/>
      <c r="AO228" s="118"/>
      <c r="AP228" s="118"/>
      <c r="AQ228" s="118"/>
      <c r="AR228" s="118"/>
      <c r="AS228" s="118"/>
      <c r="AT228" s="118"/>
      <c r="AU228" s="118"/>
      <c r="AV228" s="118"/>
      <c r="AW228" s="118"/>
      <c r="AX228" s="118"/>
      <c r="AY228" s="118"/>
      <c r="AZ228" s="118"/>
      <c r="BA228" s="118"/>
      <c r="BB228" s="118"/>
      <c r="BC228" s="118"/>
      <c r="BD228" s="118"/>
      <c r="BE228" s="118"/>
      <c r="BF228" s="118"/>
      <c r="BG228" s="118"/>
      <c r="BH228" s="118"/>
      <c r="BI228" s="118"/>
      <c r="BJ228" s="118"/>
      <c r="BK228" s="118"/>
      <c r="BL228" s="118"/>
      <c r="BM228" s="118"/>
      <c r="BN228" s="118"/>
      <c r="BO228" s="118"/>
      <c r="BP228" s="118"/>
      <c r="BQ228" s="118"/>
      <c r="BR228" s="118"/>
      <c r="BS228" s="118"/>
      <c r="BT228" s="118"/>
      <c r="BU228" s="118"/>
      <c r="BV228" s="118"/>
      <c r="BW228" s="118"/>
      <c r="BX228" s="118"/>
      <c r="BY228" s="118"/>
      <c r="BZ228" s="118"/>
      <c r="CA228" s="118"/>
      <c r="CB228" s="118"/>
    </row>
    <row r="229" spans="1:80">
      <c r="A229" s="35"/>
      <c r="B229" s="35"/>
      <c r="C229" s="35"/>
      <c r="D229" s="35"/>
      <c r="E229" s="35"/>
      <c r="F229" s="35"/>
      <c r="G229" s="35"/>
      <c r="H229" s="34"/>
      <c r="I229" s="118"/>
      <c r="J229" s="118"/>
      <c r="K229" s="118"/>
      <c r="L229" s="118"/>
      <c r="M229" s="118"/>
      <c r="N229" s="118"/>
      <c r="O229" s="118"/>
      <c r="P229" s="118"/>
      <c r="Q229" s="118"/>
      <c r="R229" s="118"/>
      <c r="S229" s="118"/>
      <c r="T229" s="118"/>
      <c r="U229" s="118"/>
      <c r="V229" s="118"/>
      <c r="W229" s="34"/>
      <c r="X229" s="118"/>
      <c r="Y229" s="118"/>
      <c r="Z229" s="118"/>
      <c r="AA229" s="118"/>
      <c r="AB229" s="118"/>
      <c r="AC229" s="118"/>
      <c r="AD229" s="118"/>
      <c r="AE229" s="118"/>
      <c r="AF229" s="118"/>
      <c r="AG229" s="118"/>
      <c r="AH229" s="118"/>
      <c r="AI229" s="118"/>
      <c r="AJ229" s="118"/>
      <c r="AK229" s="118"/>
      <c r="AL229" s="118"/>
      <c r="AM229" s="118"/>
      <c r="AN229" s="118"/>
      <c r="AO229" s="118"/>
      <c r="AP229" s="118"/>
      <c r="AQ229" s="118"/>
      <c r="AR229" s="118"/>
      <c r="AS229" s="118"/>
      <c r="AT229" s="118"/>
      <c r="AU229" s="118"/>
      <c r="AV229" s="118"/>
      <c r="AW229" s="118"/>
      <c r="AX229" s="118"/>
      <c r="AY229" s="118"/>
      <c r="AZ229" s="118"/>
      <c r="BA229" s="118"/>
      <c r="BB229" s="118"/>
      <c r="BC229" s="118"/>
      <c r="BD229" s="118"/>
      <c r="BE229" s="118"/>
      <c r="BF229" s="118"/>
      <c r="BG229" s="118"/>
      <c r="BH229" s="118"/>
      <c r="BI229" s="118"/>
      <c r="BJ229" s="118"/>
      <c r="BK229" s="118"/>
      <c r="BL229" s="118"/>
      <c r="BM229" s="118"/>
      <c r="BN229" s="118"/>
      <c r="BO229" s="118"/>
      <c r="BP229" s="118"/>
      <c r="BQ229" s="118"/>
      <c r="BR229" s="118"/>
      <c r="BS229" s="118"/>
      <c r="BT229" s="118"/>
      <c r="BU229" s="118"/>
      <c r="BV229" s="118"/>
      <c r="BW229" s="118"/>
      <c r="BX229" s="118"/>
      <c r="BY229" s="118"/>
      <c r="BZ229" s="118"/>
      <c r="CA229" s="118"/>
      <c r="CB229" s="118"/>
    </row>
    <row r="230" spans="1:80">
      <c r="A230" s="35"/>
      <c r="B230" s="35"/>
      <c r="C230" s="35"/>
      <c r="D230" s="35"/>
      <c r="E230" s="35"/>
      <c r="F230" s="35"/>
      <c r="G230" s="35"/>
      <c r="H230" s="34"/>
      <c r="I230" s="118"/>
      <c r="J230" s="118"/>
      <c r="K230" s="118"/>
      <c r="L230" s="118"/>
      <c r="M230" s="118"/>
      <c r="N230" s="118"/>
      <c r="O230" s="118"/>
      <c r="P230" s="118"/>
      <c r="Q230" s="118"/>
      <c r="R230" s="118"/>
      <c r="S230" s="118"/>
      <c r="T230" s="118"/>
      <c r="U230" s="118"/>
      <c r="V230" s="118"/>
      <c r="W230" s="34"/>
      <c r="X230" s="118"/>
      <c r="Y230" s="118"/>
      <c r="Z230" s="118"/>
      <c r="AA230" s="118"/>
      <c r="AB230" s="118"/>
      <c r="AC230" s="118"/>
      <c r="AD230" s="118"/>
      <c r="AE230" s="118"/>
      <c r="AF230" s="118"/>
      <c r="AG230" s="118"/>
      <c r="AH230" s="118"/>
      <c r="AI230" s="118"/>
      <c r="AJ230" s="118"/>
      <c r="AK230" s="118"/>
      <c r="AL230" s="118"/>
      <c r="AM230" s="118"/>
      <c r="AN230" s="118"/>
      <c r="AO230" s="118"/>
      <c r="AP230" s="118"/>
      <c r="AQ230" s="118"/>
      <c r="AR230" s="118"/>
      <c r="AS230" s="118"/>
      <c r="AT230" s="118"/>
      <c r="AU230" s="118"/>
      <c r="AV230" s="118"/>
      <c r="AW230" s="118"/>
      <c r="AX230" s="118"/>
      <c r="AY230" s="118"/>
      <c r="AZ230" s="118"/>
      <c r="BA230" s="118"/>
      <c r="BB230" s="118"/>
      <c r="BC230" s="118"/>
      <c r="BD230" s="118"/>
      <c r="BE230" s="118"/>
      <c r="BF230" s="118"/>
      <c r="BG230" s="118"/>
      <c r="BH230" s="118"/>
      <c r="BI230" s="118"/>
      <c r="BJ230" s="118"/>
      <c r="BK230" s="118"/>
      <c r="BL230" s="118"/>
      <c r="BM230" s="118"/>
      <c r="BN230" s="118"/>
      <c r="BO230" s="118"/>
      <c r="BP230" s="118"/>
      <c r="BQ230" s="118"/>
      <c r="BR230" s="118"/>
      <c r="BS230" s="118"/>
      <c r="BT230" s="118"/>
      <c r="BU230" s="118"/>
      <c r="BV230" s="118"/>
      <c r="BW230" s="118"/>
      <c r="BX230" s="118"/>
      <c r="BY230" s="118"/>
      <c r="BZ230" s="118"/>
      <c r="CA230" s="118"/>
      <c r="CB230" s="118"/>
    </row>
    <row r="231" spans="1:80">
      <c r="A231" s="35"/>
      <c r="B231" s="35"/>
      <c r="C231" s="35"/>
      <c r="D231" s="35"/>
      <c r="E231" s="35"/>
      <c r="F231" s="35"/>
      <c r="G231" s="35"/>
      <c r="H231" s="34"/>
      <c r="I231" s="118"/>
      <c r="J231" s="118"/>
      <c r="K231" s="118"/>
      <c r="L231" s="118"/>
      <c r="M231" s="118"/>
      <c r="N231" s="118"/>
      <c r="O231" s="118"/>
      <c r="P231" s="118"/>
      <c r="Q231" s="118"/>
      <c r="R231" s="118"/>
      <c r="S231" s="118"/>
      <c r="T231" s="118"/>
      <c r="U231" s="118"/>
      <c r="V231" s="118"/>
      <c r="W231" s="34"/>
      <c r="X231" s="118"/>
      <c r="Y231" s="118"/>
      <c r="Z231" s="118"/>
      <c r="AA231" s="118"/>
      <c r="AB231" s="118"/>
      <c r="AC231" s="118"/>
      <c r="AD231" s="118"/>
      <c r="AE231" s="118"/>
      <c r="AF231" s="118"/>
      <c r="AG231" s="118"/>
      <c r="AH231" s="118"/>
      <c r="AI231" s="118"/>
      <c r="AJ231" s="118"/>
      <c r="AK231" s="118"/>
      <c r="AL231" s="118"/>
      <c r="AM231" s="118"/>
      <c r="AN231" s="118"/>
      <c r="AO231" s="118"/>
      <c r="AP231" s="118"/>
      <c r="AQ231" s="118"/>
      <c r="AR231" s="118"/>
      <c r="AS231" s="118"/>
      <c r="AT231" s="118"/>
      <c r="AU231" s="118"/>
      <c r="AV231" s="118"/>
      <c r="AW231" s="118"/>
      <c r="AX231" s="118"/>
      <c r="AY231" s="118"/>
      <c r="AZ231" s="118"/>
      <c r="BA231" s="118"/>
      <c r="BB231" s="118"/>
      <c r="BC231" s="118"/>
      <c r="BD231" s="118"/>
      <c r="BE231" s="118"/>
      <c r="BF231" s="118"/>
      <c r="BG231" s="118"/>
      <c r="BH231" s="118"/>
      <c r="BI231" s="118"/>
      <c r="BJ231" s="118"/>
      <c r="BK231" s="118"/>
      <c r="BL231" s="118"/>
      <c r="BM231" s="118"/>
      <c r="BN231" s="118"/>
      <c r="BO231" s="118"/>
      <c r="BP231" s="118"/>
      <c r="BQ231" s="118"/>
      <c r="BR231" s="118"/>
      <c r="BS231" s="118"/>
      <c r="BT231" s="118"/>
      <c r="BU231" s="118"/>
      <c r="BV231" s="118"/>
      <c r="BW231" s="118"/>
      <c r="BX231" s="118"/>
      <c r="BY231" s="118"/>
      <c r="BZ231" s="118"/>
      <c r="CA231" s="118"/>
      <c r="CB231" s="118"/>
    </row>
    <row r="232" spans="1:80">
      <c r="A232" s="35"/>
      <c r="B232" s="35"/>
      <c r="C232" s="35"/>
      <c r="D232" s="35"/>
      <c r="E232" s="35"/>
      <c r="F232" s="35"/>
      <c r="G232" s="35"/>
      <c r="H232" s="34"/>
      <c r="I232" s="118"/>
      <c r="J232" s="118"/>
      <c r="K232" s="118"/>
      <c r="L232" s="118"/>
      <c r="M232" s="118"/>
      <c r="N232" s="118"/>
      <c r="O232" s="118"/>
      <c r="P232" s="118"/>
      <c r="Q232" s="118"/>
      <c r="R232" s="118"/>
      <c r="S232" s="118"/>
      <c r="T232" s="118"/>
      <c r="U232" s="118"/>
      <c r="V232" s="118"/>
      <c r="W232" s="34"/>
      <c r="X232" s="118"/>
      <c r="Y232" s="118"/>
      <c r="Z232" s="118"/>
      <c r="AA232" s="118"/>
      <c r="AB232" s="118"/>
      <c r="AC232" s="118"/>
      <c r="AD232" s="118"/>
      <c r="AE232" s="118"/>
      <c r="AF232" s="118"/>
      <c r="AG232" s="118"/>
      <c r="AH232" s="118"/>
      <c r="AI232" s="118"/>
      <c r="AJ232" s="118"/>
      <c r="AK232" s="118"/>
      <c r="AL232" s="118"/>
      <c r="AM232" s="118"/>
      <c r="AN232" s="118"/>
      <c r="AO232" s="118"/>
      <c r="AP232" s="118"/>
      <c r="AQ232" s="118"/>
      <c r="AR232" s="118"/>
      <c r="AS232" s="118"/>
      <c r="AT232" s="118"/>
      <c r="AU232" s="118"/>
      <c r="AV232" s="118"/>
      <c r="AW232" s="118"/>
      <c r="AX232" s="118"/>
      <c r="AY232" s="118"/>
      <c r="AZ232" s="118"/>
      <c r="BA232" s="118"/>
      <c r="BB232" s="118"/>
      <c r="BC232" s="118"/>
      <c r="BD232" s="118"/>
      <c r="BE232" s="118"/>
      <c r="BF232" s="118"/>
      <c r="BG232" s="118"/>
      <c r="BH232" s="118"/>
      <c r="BI232" s="118"/>
      <c r="BJ232" s="118"/>
      <c r="BK232" s="118"/>
      <c r="BL232" s="118"/>
      <c r="BM232" s="118"/>
      <c r="BN232" s="118"/>
      <c r="BO232" s="118"/>
      <c r="BP232" s="118"/>
      <c r="BQ232" s="118"/>
      <c r="BR232" s="118"/>
      <c r="BS232" s="118"/>
      <c r="BT232" s="118"/>
      <c r="BU232" s="118"/>
      <c r="BV232" s="118"/>
      <c r="BW232" s="118"/>
      <c r="BX232" s="118"/>
      <c r="BY232" s="118"/>
      <c r="BZ232" s="118"/>
      <c r="CA232" s="118"/>
      <c r="CB232" s="118"/>
    </row>
    <row r="233" spans="1:80">
      <c r="A233" s="35"/>
      <c r="B233" s="35"/>
      <c r="C233" s="35"/>
      <c r="D233" s="35"/>
      <c r="E233" s="35"/>
      <c r="F233" s="35"/>
      <c r="G233" s="35"/>
      <c r="H233" s="34"/>
      <c r="I233" s="118"/>
      <c r="J233" s="118"/>
      <c r="K233" s="118"/>
      <c r="L233" s="118"/>
      <c r="M233" s="118"/>
      <c r="N233" s="118"/>
      <c r="O233" s="118"/>
      <c r="P233" s="118"/>
      <c r="Q233" s="118"/>
      <c r="R233" s="118"/>
      <c r="S233" s="118"/>
      <c r="T233" s="118"/>
      <c r="U233" s="118"/>
      <c r="V233" s="118"/>
      <c r="W233" s="34"/>
      <c r="X233" s="118"/>
      <c r="Y233" s="118"/>
      <c r="Z233" s="118"/>
      <c r="AA233" s="118"/>
      <c r="AB233" s="118"/>
      <c r="AC233" s="118"/>
      <c r="AD233" s="118"/>
      <c r="AE233" s="118"/>
      <c r="AF233" s="118"/>
      <c r="AG233" s="118"/>
      <c r="AH233" s="118"/>
      <c r="AI233" s="118"/>
      <c r="AJ233" s="118"/>
      <c r="AK233" s="118"/>
      <c r="AL233" s="118"/>
      <c r="AM233" s="118"/>
      <c r="AN233" s="118"/>
      <c r="AO233" s="118"/>
      <c r="AP233" s="118"/>
      <c r="AQ233" s="118"/>
      <c r="AR233" s="118"/>
      <c r="AS233" s="118"/>
      <c r="AT233" s="118"/>
      <c r="AU233" s="118"/>
      <c r="AV233" s="118"/>
      <c r="AW233" s="118"/>
      <c r="AX233" s="118"/>
      <c r="AY233" s="118"/>
      <c r="AZ233" s="118"/>
      <c r="BA233" s="118"/>
      <c r="BB233" s="118"/>
      <c r="BC233" s="118"/>
      <c r="BD233" s="118"/>
      <c r="BE233" s="118"/>
      <c r="BF233" s="118"/>
      <c r="BG233" s="118"/>
      <c r="BH233" s="118"/>
      <c r="BI233" s="118"/>
      <c r="BJ233" s="118"/>
      <c r="BK233" s="118"/>
      <c r="BL233" s="118"/>
      <c r="BM233" s="118"/>
      <c r="BN233" s="118"/>
      <c r="BO233" s="118"/>
      <c r="BP233" s="118"/>
      <c r="BQ233" s="118"/>
      <c r="BR233" s="118"/>
      <c r="BS233" s="118"/>
      <c r="BT233" s="118"/>
      <c r="BU233" s="118"/>
      <c r="BV233" s="118"/>
      <c r="BW233" s="118"/>
      <c r="BX233" s="118"/>
      <c r="BY233" s="118"/>
      <c r="BZ233" s="118"/>
      <c r="CA233" s="118"/>
      <c r="CB233" s="118"/>
    </row>
    <row r="234" spans="1:80">
      <c r="A234" s="35"/>
      <c r="B234" s="35"/>
      <c r="C234" s="35"/>
      <c r="D234" s="35"/>
      <c r="E234" s="35"/>
      <c r="F234" s="35"/>
      <c r="G234" s="35"/>
      <c r="H234" s="34"/>
      <c r="I234" s="118"/>
      <c r="J234" s="118"/>
      <c r="K234" s="118"/>
      <c r="L234" s="118"/>
      <c r="M234" s="118"/>
      <c r="N234" s="118"/>
      <c r="O234" s="118"/>
      <c r="P234" s="118"/>
      <c r="Q234" s="118"/>
      <c r="R234" s="118"/>
      <c r="S234" s="118"/>
      <c r="T234" s="118"/>
      <c r="U234" s="118"/>
      <c r="V234" s="118"/>
      <c r="W234" s="34"/>
      <c r="X234" s="118"/>
      <c r="Y234" s="118"/>
      <c r="Z234" s="118"/>
      <c r="AA234" s="118"/>
      <c r="AB234" s="118"/>
      <c r="AC234" s="118"/>
      <c r="AD234" s="118"/>
      <c r="AE234" s="118"/>
      <c r="AF234" s="118"/>
      <c r="AG234" s="118"/>
      <c r="AH234" s="118"/>
      <c r="AI234" s="118"/>
      <c r="AJ234" s="118"/>
      <c r="AK234" s="118"/>
      <c r="AL234" s="118"/>
      <c r="AM234" s="118"/>
      <c r="AN234" s="118"/>
      <c r="AO234" s="118"/>
      <c r="AP234" s="118"/>
      <c r="AQ234" s="118"/>
      <c r="AR234" s="118"/>
      <c r="AS234" s="118"/>
      <c r="AT234" s="118"/>
      <c r="AU234" s="118"/>
      <c r="AV234" s="118"/>
      <c r="AW234" s="118"/>
      <c r="AX234" s="118"/>
      <c r="AY234" s="118"/>
      <c r="AZ234" s="118"/>
      <c r="BA234" s="118"/>
      <c r="BB234" s="118"/>
      <c r="BC234" s="118"/>
      <c r="BD234" s="118"/>
      <c r="BE234" s="118"/>
      <c r="BF234" s="118"/>
      <c r="BG234" s="118"/>
      <c r="BH234" s="118"/>
      <c r="BI234" s="118"/>
      <c r="BJ234" s="118"/>
      <c r="BK234" s="118"/>
      <c r="BL234" s="118"/>
      <c r="BM234" s="118"/>
      <c r="BN234" s="118"/>
      <c r="BO234" s="118"/>
      <c r="BP234" s="118"/>
      <c r="BQ234" s="118"/>
      <c r="BR234" s="118"/>
      <c r="BS234" s="118"/>
      <c r="BT234" s="118"/>
      <c r="BU234" s="118"/>
      <c r="BV234" s="118"/>
      <c r="BW234" s="118"/>
      <c r="BX234" s="118"/>
      <c r="BY234" s="118"/>
      <c r="BZ234" s="118"/>
      <c r="CA234" s="118"/>
      <c r="CB234" s="118"/>
    </row>
    <row r="235" spans="1:80">
      <c r="A235" s="35"/>
      <c r="B235" s="35"/>
      <c r="C235" s="35"/>
      <c r="D235" s="35"/>
      <c r="E235" s="35"/>
      <c r="F235" s="35"/>
      <c r="G235" s="35"/>
      <c r="H235" s="34"/>
      <c r="I235" s="118"/>
      <c r="J235" s="118"/>
      <c r="K235" s="118"/>
      <c r="L235" s="118"/>
      <c r="M235" s="118"/>
      <c r="N235" s="118"/>
      <c r="O235" s="118"/>
      <c r="P235" s="118"/>
      <c r="Q235" s="118"/>
      <c r="R235" s="118"/>
      <c r="S235" s="118"/>
      <c r="T235" s="118"/>
      <c r="U235" s="118"/>
      <c r="V235" s="118"/>
      <c r="W235" s="34"/>
      <c r="X235" s="118"/>
      <c r="Y235" s="118"/>
      <c r="Z235" s="118"/>
      <c r="AA235" s="118"/>
      <c r="AB235" s="118"/>
      <c r="AC235" s="118"/>
      <c r="AD235" s="118"/>
      <c r="AE235" s="118"/>
      <c r="AF235" s="118"/>
      <c r="AG235" s="118"/>
      <c r="AH235" s="118"/>
      <c r="AI235" s="118"/>
      <c r="AJ235" s="118"/>
      <c r="AK235" s="118"/>
      <c r="AL235" s="118"/>
      <c r="AM235" s="118"/>
      <c r="AN235" s="118"/>
      <c r="AO235" s="118"/>
      <c r="AP235" s="118"/>
      <c r="AQ235" s="118"/>
      <c r="AR235" s="118"/>
      <c r="AS235" s="118"/>
      <c r="AT235" s="118"/>
      <c r="AU235" s="118"/>
      <c r="AV235" s="118"/>
      <c r="AW235" s="118"/>
      <c r="AX235" s="118"/>
      <c r="AY235" s="118"/>
      <c r="AZ235" s="118"/>
      <c r="BA235" s="118"/>
      <c r="BB235" s="118"/>
      <c r="BC235" s="118"/>
      <c r="BD235" s="118"/>
      <c r="BE235" s="118"/>
      <c r="BF235" s="118"/>
      <c r="BG235" s="118"/>
      <c r="BH235" s="118"/>
      <c r="BI235" s="118"/>
      <c r="BJ235" s="118"/>
      <c r="BK235" s="118"/>
      <c r="BL235" s="118"/>
      <c r="BM235" s="118"/>
      <c r="BN235" s="118"/>
      <c r="BO235" s="118"/>
      <c r="BP235" s="118"/>
      <c r="BQ235" s="118"/>
      <c r="BR235" s="118"/>
      <c r="BS235" s="118"/>
      <c r="BT235" s="118"/>
      <c r="BU235" s="118"/>
      <c r="BV235" s="118"/>
      <c r="BW235" s="118"/>
      <c r="BX235" s="118"/>
      <c r="BY235" s="118"/>
      <c r="BZ235" s="118"/>
      <c r="CA235" s="118"/>
      <c r="CB235" s="118"/>
    </row>
    <row r="236" spans="1:80">
      <c r="A236" s="35"/>
      <c r="B236" s="35"/>
      <c r="C236" s="35"/>
      <c r="D236" s="35"/>
      <c r="E236" s="35"/>
      <c r="F236" s="35"/>
      <c r="G236" s="35"/>
      <c r="H236" s="34"/>
      <c r="I236" s="118"/>
      <c r="J236" s="118"/>
      <c r="K236" s="118"/>
      <c r="L236" s="118"/>
      <c r="M236" s="118"/>
      <c r="N236" s="118"/>
      <c r="O236" s="118"/>
      <c r="P236" s="118"/>
      <c r="Q236" s="118"/>
      <c r="R236" s="118"/>
      <c r="S236" s="118"/>
      <c r="T236" s="118"/>
      <c r="U236" s="118"/>
      <c r="V236" s="118"/>
      <c r="W236" s="34"/>
      <c r="X236" s="118"/>
      <c r="Y236" s="118"/>
      <c r="Z236" s="118"/>
      <c r="AA236" s="118"/>
      <c r="AB236" s="118"/>
      <c r="AC236" s="118"/>
      <c r="AD236" s="118"/>
      <c r="AE236" s="118"/>
      <c r="AF236" s="118"/>
      <c r="AG236" s="118"/>
      <c r="AH236" s="118"/>
      <c r="AI236" s="118"/>
      <c r="AJ236" s="118"/>
      <c r="AK236" s="118"/>
      <c r="AL236" s="118"/>
      <c r="AM236" s="118"/>
      <c r="AN236" s="118"/>
      <c r="AO236" s="118"/>
      <c r="AP236" s="118"/>
      <c r="AQ236" s="118"/>
      <c r="AR236" s="118"/>
      <c r="AS236" s="118"/>
      <c r="AT236" s="118"/>
      <c r="AU236" s="118"/>
      <c r="AV236" s="118"/>
      <c r="AW236" s="118"/>
      <c r="AX236" s="118"/>
      <c r="AY236" s="118"/>
      <c r="AZ236" s="118"/>
      <c r="BA236" s="118"/>
      <c r="BB236" s="118"/>
      <c r="BC236" s="118"/>
      <c r="BD236" s="118"/>
      <c r="BE236" s="118"/>
      <c r="BF236" s="118"/>
      <c r="BG236" s="118"/>
      <c r="BH236" s="118"/>
      <c r="BI236" s="118"/>
      <c r="BJ236" s="118"/>
      <c r="BK236" s="118"/>
      <c r="BL236" s="118"/>
      <c r="BM236" s="118"/>
      <c r="BN236" s="118"/>
      <c r="BO236" s="118"/>
      <c r="BP236" s="118"/>
      <c r="BQ236" s="118"/>
      <c r="BR236" s="118"/>
      <c r="BS236" s="118"/>
      <c r="BT236" s="118"/>
      <c r="BU236" s="118"/>
      <c r="BV236" s="118"/>
      <c r="BW236" s="118"/>
      <c r="BX236" s="118"/>
      <c r="BY236" s="118"/>
      <c r="BZ236" s="118"/>
      <c r="CA236" s="118"/>
      <c r="CB236" s="118"/>
    </row>
    <row r="237" spans="1:80">
      <c r="A237" s="35"/>
      <c r="B237" s="35"/>
      <c r="C237" s="35"/>
      <c r="D237" s="35"/>
      <c r="E237" s="35"/>
      <c r="F237" s="35"/>
      <c r="G237" s="35"/>
      <c r="H237" s="34"/>
      <c r="I237" s="118"/>
      <c r="J237" s="118"/>
      <c r="K237" s="118"/>
      <c r="L237" s="118"/>
      <c r="M237" s="118"/>
      <c r="N237" s="118"/>
      <c r="O237" s="118"/>
      <c r="P237" s="118"/>
      <c r="Q237" s="118"/>
      <c r="R237" s="118"/>
      <c r="S237" s="118"/>
      <c r="T237" s="118"/>
      <c r="U237" s="118"/>
      <c r="V237" s="118"/>
      <c r="W237" s="34"/>
      <c r="X237" s="118"/>
      <c r="Y237" s="118"/>
      <c r="Z237" s="118"/>
      <c r="AA237" s="118"/>
      <c r="AB237" s="118"/>
      <c r="AC237" s="118"/>
      <c r="AD237" s="118"/>
      <c r="AE237" s="118"/>
      <c r="AF237" s="118"/>
      <c r="AG237" s="118"/>
      <c r="AH237" s="118"/>
      <c r="AI237" s="118"/>
      <c r="AJ237" s="118"/>
      <c r="AK237" s="118"/>
      <c r="AL237" s="118"/>
      <c r="AM237" s="118"/>
      <c r="AN237" s="118"/>
      <c r="AO237" s="118"/>
      <c r="AP237" s="118"/>
      <c r="AQ237" s="118"/>
      <c r="AR237" s="118"/>
      <c r="AS237" s="118"/>
      <c r="AT237" s="118"/>
      <c r="AU237" s="118"/>
      <c r="AV237" s="118"/>
      <c r="AW237" s="118"/>
      <c r="AX237" s="118"/>
      <c r="AY237" s="118"/>
      <c r="AZ237" s="118"/>
      <c r="BA237" s="118"/>
      <c r="BB237" s="118"/>
      <c r="BC237" s="118"/>
      <c r="BD237" s="118"/>
      <c r="BE237" s="118"/>
      <c r="BF237" s="118"/>
      <c r="BG237" s="118"/>
      <c r="BH237" s="118"/>
      <c r="BI237" s="118"/>
      <c r="BJ237" s="118"/>
      <c r="BK237" s="118"/>
      <c r="BL237" s="118"/>
      <c r="BM237" s="118"/>
      <c r="BN237" s="118"/>
      <c r="BO237" s="118"/>
      <c r="BP237" s="118"/>
      <c r="BQ237" s="118"/>
      <c r="BR237" s="118"/>
      <c r="BS237" s="118"/>
      <c r="BT237" s="118"/>
      <c r="BU237" s="118"/>
      <c r="BV237" s="118"/>
      <c r="BW237" s="118"/>
      <c r="BX237" s="118"/>
      <c r="BY237" s="118"/>
      <c r="BZ237" s="118"/>
      <c r="CA237" s="118"/>
      <c r="CB237" s="118"/>
    </row>
    <row r="238" spans="1:80">
      <c r="A238" s="35"/>
      <c r="B238" s="35"/>
      <c r="C238" s="35"/>
      <c r="D238" s="35"/>
      <c r="E238" s="35"/>
      <c r="F238" s="35"/>
      <c r="G238" s="35"/>
      <c r="H238" s="34"/>
      <c r="I238" s="118"/>
      <c r="J238" s="118"/>
      <c r="K238" s="118"/>
      <c r="L238" s="118"/>
      <c r="M238" s="118"/>
      <c r="N238" s="118"/>
      <c r="O238" s="118"/>
      <c r="P238" s="118"/>
      <c r="Q238" s="118"/>
      <c r="R238" s="118"/>
      <c r="S238" s="118"/>
      <c r="T238" s="118"/>
      <c r="U238" s="118"/>
      <c r="V238" s="118"/>
      <c r="W238" s="34"/>
      <c r="X238" s="118"/>
      <c r="Y238" s="118"/>
      <c r="Z238" s="118"/>
      <c r="AA238" s="118"/>
      <c r="AB238" s="118"/>
      <c r="AC238" s="118"/>
      <c r="AD238" s="118"/>
      <c r="AE238" s="118"/>
      <c r="AF238" s="118"/>
      <c r="AG238" s="118"/>
      <c r="AH238" s="118"/>
      <c r="AI238" s="118"/>
      <c r="AJ238" s="118"/>
      <c r="AK238" s="118"/>
      <c r="AL238" s="118"/>
      <c r="AM238" s="118"/>
      <c r="AN238" s="118"/>
      <c r="AO238" s="118"/>
      <c r="AP238" s="118"/>
      <c r="AQ238" s="118"/>
      <c r="AR238" s="118"/>
      <c r="AS238" s="118"/>
      <c r="AT238" s="118"/>
      <c r="AU238" s="118"/>
      <c r="AV238" s="118"/>
      <c r="AW238" s="118"/>
      <c r="AX238" s="118"/>
      <c r="AY238" s="118"/>
      <c r="AZ238" s="118"/>
      <c r="BA238" s="118"/>
      <c r="BB238" s="118"/>
      <c r="BC238" s="118"/>
      <c r="BD238" s="118"/>
      <c r="BE238" s="118"/>
      <c r="BF238" s="118"/>
      <c r="BG238" s="118"/>
      <c r="BH238" s="118"/>
      <c r="BI238" s="118"/>
      <c r="BJ238" s="118"/>
      <c r="BK238" s="118"/>
      <c r="BL238" s="118"/>
      <c r="BM238" s="118"/>
      <c r="BN238" s="118"/>
      <c r="BO238" s="118"/>
      <c r="BP238" s="118"/>
      <c r="BQ238" s="118"/>
      <c r="BR238" s="118"/>
      <c r="BS238" s="118"/>
      <c r="BT238" s="118"/>
      <c r="BU238" s="118"/>
      <c r="BV238" s="118"/>
      <c r="BW238" s="118"/>
      <c r="BX238" s="118"/>
      <c r="BY238" s="118"/>
      <c r="BZ238" s="118"/>
      <c r="CA238" s="118"/>
      <c r="CB238" s="118"/>
    </row>
    <row r="239" spans="1:80">
      <c r="A239" s="35"/>
      <c r="B239" s="35"/>
      <c r="C239" s="35"/>
      <c r="D239" s="35"/>
      <c r="E239" s="35"/>
      <c r="F239" s="35"/>
      <c r="G239" s="35"/>
      <c r="H239" s="34"/>
      <c r="I239" s="118"/>
      <c r="J239" s="118"/>
      <c r="K239" s="118"/>
      <c r="L239" s="118"/>
      <c r="M239" s="118"/>
      <c r="N239" s="118"/>
      <c r="O239" s="118"/>
      <c r="P239" s="118"/>
      <c r="Q239" s="118"/>
      <c r="R239" s="118"/>
      <c r="S239" s="118"/>
      <c r="T239" s="118"/>
      <c r="U239" s="118"/>
      <c r="V239" s="118"/>
      <c r="W239" s="34"/>
      <c r="X239" s="118"/>
      <c r="Y239" s="118"/>
      <c r="Z239" s="118"/>
      <c r="AA239" s="118"/>
      <c r="AB239" s="118"/>
      <c r="AC239" s="118"/>
      <c r="AD239" s="118"/>
      <c r="AE239" s="118"/>
      <c r="AF239" s="118"/>
      <c r="AG239" s="118"/>
      <c r="AH239" s="118"/>
      <c r="AI239" s="118"/>
      <c r="AJ239" s="118"/>
      <c r="AK239" s="118"/>
      <c r="AL239" s="118"/>
      <c r="AM239" s="118"/>
      <c r="AN239" s="118"/>
      <c r="AO239" s="118"/>
      <c r="AP239" s="118"/>
      <c r="AQ239" s="118"/>
      <c r="AR239" s="118"/>
      <c r="AS239" s="118"/>
      <c r="AT239" s="118"/>
      <c r="AU239" s="118"/>
      <c r="AV239" s="118"/>
      <c r="AW239" s="118"/>
      <c r="AX239" s="118"/>
      <c r="AY239" s="118"/>
      <c r="AZ239" s="118"/>
      <c r="BA239" s="118"/>
      <c r="BB239" s="118"/>
      <c r="BC239" s="118"/>
      <c r="BD239" s="118"/>
      <c r="BE239" s="118"/>
      <c r="BF239" s="118"/>
      <c r="BG239" s="118"/>
      <c r="BH239" s="118"/>
      <c r="BI239" s="118"/>
      <c r="BJ239" s="118"/>
      <c r="BK239" s="118"/>
      <c r="BL239" s="118"/>
      <c r="BM239" s="118"/>
      <c r="BN239" s="118"/>
      <c r="BO239" s="118"/>
      <c r="BP239" s="118"/>
      <c r="BQ239" s="118"/>
      <c r="BR239" s="118"/>
      <c r="BS239" s="118"/>
      <c r="BT239" s="118"/>
      <c r="BU239" s="118"/>
      <c r="BV239" s="118"/>
      <c r="BW239" s="118"/>
      <c r="BX239" s="118"/>
      <c r="BY239" s="118"/>
      <c r="BZ239" s="118"/>
      <c r="CA239" s="118"/>
      <c r="CB239" s="118"/>
    </row>
    <row r="240" spans="1:80">
      <c r="A240" s="35"/>
      <c r="B240" s="35"/>
      <c r="C240" s="35"/>
      <c r="D240" s="35"/>
      <c r="E240" s="35"/>
      <c r="F240" s="35"/>
      <c r="G240" s="35"/>
      <c r="H240" s="34"/>
      <c r="I240" s="118"/>
      <c r="J240" s="118"/>
      <c r="K240" s="118"/>
      <c r="L240" s="118"/>
      <c r="M240" s="118"/>
      <c r="N240" s="118"/>
      <c r="O240" s="118"/>
      <c r="P240" s="118"/>
      <c r="Q240" s="118"/>
      <c r="R240" s="118"/>
      <c r="S240" s="118"/>
      <c r="T240" s="118"/>
      <c r="U240" s="118"/>
      <c r="V240" s="118"/>
      <c r="W240" s="34"/>
      <c r="X240" s="118"/>
      <c r="Y240" s="118"/>
      <c r="Z240" s="118"/>
      <c r="AA240" s="118"/>
      <c r="AB240" s="118"/>
      <c r="AC240" s="118"/>
      <c r="AD240" s="118"/>
      <c r="AE240" s="118"/>
      <c r="AF240" s="118"/>
      <c r="AG240" s="118"/>
      <c r="AH240" s="118"/>
      <c r="AI240" s="118"/>
      <c r="AJ240" s="118"/>
      <c r="AK240" s="118"/>
      <c r="AL240" s="118"/>
      <c r="AM240" s="118"/>
      <c r="AN240" s="118"/>
      <c r="AO240" s="118"/>
      <c r="AP240" s="118"/>
      <c r="AQ240" s="118"/>
      <c r="AR240" s="118"/>
      <c r="AS240" s="118"/>
      <c r="AT240" s="118"/>
      <c r="AU240" s="118"/>
      <c r="AV240" s="118"/>
      <c r="AW240" s="118"/>
      <c r="AX240" s="118"/>
      <c r="AY240" s="118"/>
      <c r="AZ240" s="118"/>
      <c r="BA240" s="118"/>
      <c r="BB240" s="118"/>
      <c r="BC240" s="118"/>
      <c r="BD240" s="118"/>
      <c r="BE240" s="118"/>
      <c r="BF240" s="118"/>
      <c r="BG240" s="118"/>
      <c r="BH240" s="118"/>
      <c r="BI240" s="118"/>
      <c r="BJ240" s="118"/>
      <c r="BK240" s="118"/>
      <c r="BL240" s="118"/>
      <c r="BM240" s="118"/>
      <c r="BN240" s="118"/>
      <c r="BO240" s="118"/>
      <c r="BP240" s="118"/>
      <c r="BQ240" s="118"/>
      <c r="BR240" s="118"/>
      <c r="BS240" s="118"/>
      <c r="BT240" s="118"/>
      <c r="BU240" s="118"/>
      <c r="BV240" s="118"/>
      <c r="BW240" s="118"/>
      <c r="BX240" s="118"/>
      <c r="BY240" s="118"/>
      <c r="BZ240" s="118"/>
      <c r="CA240" s="118"/>
      <c r="CB240" s="118"/>
    </row>
    <row r="241" spans="1:80">
      <c r="A241" s="35"/>
      <c r="B241" s="35"/>
      <c r="C241" s="35"/>
      <c r="D241" s="35"/>
      <c r="E241" s="35"/>
      <c r="F241" s="35"/>
      <c r="G241" s="35"/>
      <c r="H241" s="34"/>
      <c r="I241" s="118"/>
      <c r="J241" s="118"/>
      <c r="K241" s="118"/>
      <c r="L241" s="118"/>
      <c r="M241" s="118"/>
      <c r="N241" s="118"/>
      <c r="O241" s="118"/>
      <c r="P241" s="118"/>
      <c r="Q241" s="118"/>
      <c r="R241" s="118"/>
      <c r="S241" s="118"/>
      <c r="T241" s="118"/>
      <c r="U241" s="118"/>
      <c r="V241" s="118"/>
      <c r="W241" s="34"/>
      <c r="X241" s="118"/>
      <c r="Y241" s="118"/>
      <c r="Z241" s="118"/>
      <c r="AA241" s="118"/>
      <c r="AB241" s="118"/>
      <c r="AC241" s="118"/>
      <c r="AD241" s="118"/>
      <c r="AE241" s="118"/>
      <c r="AF241" s="118"/>
      <c r="AG241" s="118"/>
      <c r="AH241" s="118"/>
      <c r="AI241" s="118"/>
      <c r="AJ241" s="118"/>
      <c r="AK241" s="118"/>
      <c r="AL241" s="118"/>
      <c r="AM241" s="118"/>
      <c r="AN241" s="118"/>
      <c r="AO241" s="118"/>
      <c r="AP241" s="118"/>
      <c r="AQ241" s="118"/>
      <c r="AR241" s="118"/>
      <c r="AS241" s="118"/>
      <c r="AT241" s="118"/>
      <c r="AU241" s="118"/>
      <c r="AV241" s="118"/>
      <c r="AW241" s="118"/>
      <c r="AX241" s="118"/>
      <c r="AY241" s="118"/>
      <c r="AZ241" s="118"/>
      <c r="BA241" s="118"/>
      <c r="BB241" s="118"/>
      <c r="BC241" s="118"/>
      <c r="BD241" s="118"/>
      <c r="BE241" s="118"/>
      <c r="BF241" s="118"/>
      <c r="BG241" s="118"/>
      <c r="BH241" s="118"/>
      <c r="BI241" s="118"/>
      <c r="BJ241" s="118"/>
      <c r="BK241" s="118"/>
      <c r="BL241" s="118"/>
      <c r="BM241" s="118"/>
      <c r="BN241" s="118"/>
      <c r="BO241" s="118"/>
      <c r="BP241" s="118"/>
      <c r="BQ241" s="118"/>
      <c r="BR241" s="118"/>
      <c r="BS241" s="118"/>
      <c r="BT241" s="118"/>
      <c r="BU241" s="118"/>
      <c r="BV241" s="118"/>
      <c r="BW241" s="118"/>
      <c r="BX241" s="118"/>
      <c r="BY241" s="118"/>
      <c r="BZ241" s="118"/>
      <c r="CA241" s="118"/>
      <c r="CB241" s="118"/>
    </row>
    <row r="242" spans="1:80">
      <c r="A242" s="35"/>
      <c r="B242" s="35"/>
      <c r="C242" s="35"/>
      <c r="D242" s="35"/>
      <c r="E242" s="35"/>
      <c r="F242" s="35"/>
      <c r="G242" s="35"/>
      <c r="H242" s="34"/>
      <c r="I242" s="118"/>
      <c r="J242" s="118"/>
      <c r="K242" s="118"/>
      <c r="L242" s="118"/>
      <c r="M242" s="118"/>
      <c r="N242" s="118"/>
      <c r="O242" s="118"/>
      <c r="P242" s="118"/>
      <c r="Q242" s="118"/>
      <c r="R242" s="118"/>
      <c r="S242" s="118"/>
      <c r="T242" s="118"/>
      <c r="U242" s="118"/>
      <c r="V242" s="118"/>
      <c r="W242" s="34"/>
      <c r="X242" s="118"/>
      <c r="Y242" s="118"/>
      <c r="Z242" s="118"/>
      <c r="AA242" s="118"/>
      <c r="AB242" s="118"/>
      <c r="AC242" s="118"/>
      <c r="AD242" s="118"/>
      <c r="AE242" s="118"/>
      <c r="AF242" s="118"/>
      <c r="AG242" s="118"/>
      <c r="AH242" s="118"/>
      <c r="AI242" s="118"/>
      <c r="AJ242" s="118"/>
      <c r="AK242" s="118"/>
      <c r="AL242" s="118"/>
      <c r="AM242" s="118"/>
      <c r="AN242" s="118"/>
      <c r="AO242" s="118"/>
      <c r="AP242" s="118"/>
      <c r="AQ242" s="118"/>
      <c r="AR242" s="118"/>
      <c r="AS242" s="118"/>
      <c r="AT242" s="118"/>
      <c r="AU242" s="118"/>
      <c r="AV242" s="118"/>
      <c r="AW242" s="118"/>
      <c r="AX242" s="118"/>
      <c r="AY242" s="118"/>
      <c r="AZ242" s="118"/>
      <c r="BA242" s="118"/>
      <c r="BB242" s="118"/>
      <c r="BC242" s="118"/>
      <c r="BD242" s="118"/>
      <c r="BE242" s="118"/>
      <c r="BF242" s="118"/>
      <c r="BG242" s="118"/>
      <c r="BH242" s="118"/>
      <c r="BI242" s="118"/>
      <c r="BJ242" s="118"/>
      <c r="BK242" s="118"/>
      <c r="BL242" s="118"/>
      <c r="BM242" s="118"/>
      <c r="BN242" s="118"/>
      <c r="BO242" s="118"/>
      <c r="BP242" s="118"/>
      <c r="BQ242" s="118"/>
      <c r="BR242" s="118"/>
      <c r="BS242" s="118"/>
      <c r="BT242" s="118"/>
      <c r="BU242" s="118"/>
      <c r="BV242" s="118"/>
      <c r="BW242" s="118"/>
      <c r="BX242" s="118"/>
      <c r="BY242" s="118"/>
      <c r="BZ242" s="118"/>
      <c r="CA242" s="118"/>
      <c r="CB242" s="118"/>
    </row>
    <row r="243" spans="1:80">
      <c r="A243" s="35"/>
      <c r="B243" s="35"/>
      <c r="C243" s="35"/>
      <c r="D243" s="35"/>
      <c r="E243" s="35"/>
      <c r="F243" s="35"/>
      <c r="G243" s="35"/>
      <c r="H243" s="34"/>
      <c r="I243" s="118"/>
      <c r="J243" s="118"/>
      <c r="K243" s="118"/>
      <c r="L243" s="118"/>
      <c r="M243" s="118"/>
      <c r="N243" s="118"/>
      <c r="O243" s="118"/>
      <c r="P243" s="118"/>
      <c r="Q243" s="118"/>
      <c r="R243" s="118"/>
      <c r="S243" s="118"/>
      <c r="T243" s="118"/>
      <c r="U243" s="118"/>
      <c r="V243" s="118"/>
      <c r="W243" s="34"/>
      <c r="X243" s="118"/>
      <c r="Y243" s="118"/>
      <c r="Z243" s="118"/>
      <c r="AA243" s="118"/>
      <c r="AB243" s="118"/>
      <c r="AC243" s="118"/>
      <c r="AD243" s="118"/>
      <c r="AE243" s="118"/>
      <c r="AF243" s="118"/>
      <c r="AG243" s="118"/>
      <c r="AH243" s="118"/>
      <c r="AI243" s="118"/>
      <c r="AJ243" s="118"/>
      <c r="AK243" s="118"/>
      <c r="AL243" s="118"/>
      <c r="AM243" s="118"/>
      <c r="AN243" s="118"/>
      <c r="AO243" s="118"/>
      <c r="AP243" s="118"/>
      <c r="AQ243" s="118"/>
      <c r="AR243" s="118"/>
      <c r="AS243" s="118"/>
      <c r="AT243" s="118"/>
      <c r="AU243" s="118"/>
      <c r="AV243" s="118"/>
      <c r="AW243" s="118"/>
      <c r="AX243" s="118"/>
      <c r="AY243" s="118"/>
      <c r="AZ243" s="118"/>
      <c r="BA243" s="118"/>
      <c r="BB243" s="118"/>
      <c r="BC243" s="118"/>
      <c r="BD243" s="118"/>
      <c r="BE243" s="118"/>
      <c r="BF243" s="118"/>
      <c r="BG243" s="118"/>
      <c r="BH243" s="118"/>
      <c r="BI243" s="118"/>
      <c r="BJ243" s="118"/>
      <c r="BK243" s="118"/>
      <c r="BL243" s="118"/>
      <c r="BM243" s="118"/>
      <c r="BN243" s="118"/>
      <c r="BO243" s="118"/>
      <c r="BP243" s="118"/>
      <c r="BQ243" s="118"/>
      <c r="BR243" s="118"/>
      <c r="BS243" s="118"/>
      <c r="BT243" s="118"/>
      <c r="BU243" s="118"/>
      <c r="BV243" s="118"/>
      <c r="BW243" s="118"/>
      <c r="BX243" s="118"/>
      <c r="BY243" s="118"/>
      <c r="BZ243" s="118"/>
      <c r="CA243" s="118"/>
      <c r="CB243" s="118"/>
    </row>
    <row r="244" spans="1:80">
      <c r="A244" s="35"/>
      <c r="B244" s="35"/>
      <c r="C244" s="35"/>
      <c r="D244" s="35"/>
      <c r="E244" s="35"/>
      <c r="F244" s="35"/>
      <c r="G244" s="35"/>
      <c r="H244" s="34"/>
      <c r="I244" s="118"/>
      <c r="J244" s="118"/>
      <c r="K244" s="118"/>
      <c r="L244" s="118"/>
      <c r="M244" s="118"/>
      <c r="N244" s="118"/>
      <c r="O244" s="118"/>
      <c r="P244" s="118"/>
      <c r="Q244" s="118"/>
      <c r="R244" s="118"/>
      <c r="S244" s="118"/>
      <c r="T244" s="118"/>
      <c r="U244" s="118"/>
      <c r="V244" s="118"/>
      <c r="W244" s="34"/>
      <c r="X244" s="118"/>
      <c r="Y244" s="118"/>
      <c r="Z244" s="118"/>
      <c r="AA244" s="118"/>
      <c r="AB244" s="118"/>
      <c r="AC244" s="118"/>
      <c r="AD244" s="118"/>
      <c r="AE244" s="118"/>
      <c r="AF244" s="118"/>
      <c r="AG244" s="118"/>
      <c r="AH244" s="118"/>
      <c r="AI244" s="118"/>
      <c r="AJ244" s="118"/>
      <c r="AK244" s="118"/>
      <c r="AL244" s="118"/>
      <c r="AM244" s="118"/>
      <c r="AN244" s="118"/>
      <c r="AO244" s="118"/>
      <c r="AP244" s="118"/>
      <c r="AQ244" s="118"/>
      <c r="AR244" s="118"/>
      <c r="AS244" s="118"/>
      <c r="AT244" s="118"/>
      <c r="AU244" s="118"/>
      <c r="AV244" s="118"/>
      <c r="AW244" s="118"/>
      <c r="AX244" s="118"/>
      <c r="AY244" s="118"/>
      <c r="AZ244" s="118"/>
      <c r="BA244" s="118"/>
      <c r="BB244" s="118"/>
      <c r="BC244" s="118"/>
      <c r="BD244" s="118"/>
      <c r="BE244" s="118"/>
      <c r="BF244" s="118"/>
      <c r="BG244" s="118"/>
      <c r="BH244" s="118"/>
      <c r="BI244" s="118"/>
      <c r="BJ244" s="118"/>
      <c r="BK244" s="118"/>
      <c r="BL244" s="118"/>
      <c r="BM244" s="118"/>
      <c r="BN244" s="118"/>
      <c r="BO244" s="118"/>
      <c r="BP244" s="118"/>
      <c r="BQ244" s="118"/>
      <c r="BR244" s="118"/>
      <c r="BS244" s="118"/>
      <c r="BT244" s="118"/>
      <c r="BU244" s="118"/>
      <c r="BV244" s="118"/>
      <c r="BW244" s="118"/>
      <c r="BX244" s="118"/>
      <c r="BY244" s="118"/>
      <c r="BZ244" s="118"/>
      <c r="CA244" s="118"/>
      <c r="CB244" s="118"/>
    </row>
    <row r="245" spans="1:80">
      <c r="A245" s="35"/>
      <c r="B245" s="35"/>
      <c r="C245" s="35"/>
      <c r="D245" s="35"/>
      <c r="E245" s="35"/>
      <c r="F245" s="35"/>
      <c r="G245" s="35"/>
      <c r="H245" s="34"/>
      <c r="I245" s="118"/>
      <c r="J245" s="118"/>
      <c r="K245" s="118"/>
      <c r="L245" s="118"/>
      <c r="M245" s="118"/>
      <c r="N245" s="118"/>
      <c r="O245" s="118"/>
      <c r="P245" s="118"/>
      <c r="Q245" s="118"/>
      <c r="R245" s="118"/>
      <c r="S245" s="118"/>
      <c r="T245" s="118"/>
      <c r="U245" s="118"/>
      <c r="V245" s="118"/>
      <c r="W245" s="34"/>
      <c r="X245" s="118"/>
      <c r="Y245" s="118"/>
      <c r="Z245" s="118"/>
      <c r="AA245" s="118"/>
      <c r="AB245" s="118"/>
      <c r="AC245" s="118"/>
      <c r="AD245" s="118"/>
      <c r="AE245" s="118"/>
      <c r="AF245" s="118"/>
      <c r="AG245" s="118"/>
      <c r="AH245" s="118"/>
      <c r="AI245" s="118"/>
      <c r="AJ245" s="118"/>
      <c r="AK245" s="118"/>
      <c r="AL245" s="118"/>
      <c r="AM245" s="118"/>
      <c r="AN245" s="118"/>
      <c r="AO245" s="118"/>
      <c r="AP245" s="118"/>
      <c r="AQ245" s="118"/>
      <c r="AR245" s="118"/>
      <c r="AS245" s="118"/>
      <c r="AT245" s="118"/>
      <c r="AU245" s="118"/>
      <c r="AV245" s="118"/>
      <c r="AW245" s="118"/>
      <c r="AX245" s="118"/>
      <c r="AY245" s="118"/>
      <c r="AZ245" s="118"/>
      <c r="BA245" s="118"/>
      <c r="BB245" s="118"/>
      <c r="BC245" s="118"/>
      <c r="BD245" s="118"/>
      <c r="BE245" s="118"/>
      <c r="BF245" s="118"/>
      <c r="BG245" s="118"/>
      <c r="BH245" s="118"/>
      <c r="BI245" s="118"/>
      <c r="BJ245" s="118"/>
      <c r="BK245" s="118"/>
      <c r="BL245" s="118"/>
      <c r="BM245" s="118"/>
      <c r="BN245" s="118"/>
      <c r="BO245" s="118"/>
      <c r="BP245" s="118"/>
      <c r="BQ245" s="118"/>
      <c r="BR245" s="118"/>
      <c r="BS245" s="118"/>
      <c r="BT245" s="118"/>
      <c r="BU245" s="118"/>
      <c r="BV245" s="118"/>
      <c r="BW245" s="118"/>
      <c r="BX245" s="118"/>
      <c r="BY245" s="118"/>
      <c r="BZ245" s="118"/>
      <c r="CA245" s="118"/>
      <c r="CB245" s="118"/>
    </row>
    <row r="246" spans="1:80">
      <c r="A246" s="35"/>
      <c r="B246" s="35"/>
      <c r="C246" s="35"/>
      <c r="D246" s="35"/>
      <c r="E246" s="35"/>
      <c r="F246" s="35"/>
      <c r="G246" s="35"/>
      <c r="H246" s="34"/>
      <c r="I246" s="118"/>
      <c r="J246" s="118"/>
      <c r="K246" s="118"/>
      <c r="L246" s="118"/>
      <c r="M246" s="118"/>
      <c r="N246" s="118"/>
      <c r="O246" s="118"/>
      <c r="P246" s="118"/>
      <c r="Q246" s="118"/>
      <c r="R246" s="118"/>
      <c r="S246" s="118"/>
      <c r="T246" s="118"/>
      <c r="U246" s="118"/>
      <c r="V246" s="118"/>
      <c r="W246" s="34"/>
      <c r="X246" s="118"/>
      <c r="Y246" s="118"/>
      <c r="Z246" s="118"/>
      <c r="AA246" s="118"/>
      <c r="AB246" s="118"/>
      <c r="AC246" s="118"/>
      <c r="AD246" s="118"/>
      <c r="AE246" s="118"/>
      <c r="AF246" s="118"/>
      <c r="AG246" s="118"/>
      <c r="AH246" s="118"/>
      <c r="AI246" s="118"/>
      <c r="AJ246" s="118"/>
      <c r="AK246" s="118"/>
      <c r="AL246" s="118"/>
      <c r="AM246" s="118"/>
      <c r="AN246" s="118"/>
      <c r="AO246" s="118"/>
      <c r="AP246" s="118"/>
      <c r="AQ246" s="118"/>
      <c r="AR246" s="118"/>
      <c r="AS246" s="118"/>
      <c r="AT246" s="118"/>
      <c r="AU246" s="118"/>
      <c r="AV246" s="118"/>
      <c r="AW246" s="118"/>
      <c r="AX246" s="118"/>
      <c r="AY246" s="118"/>
      <c r="AZ246" s="118"/>
      <c r="BA246" s="118"/>
      <c r="BB246" s="118"/>
      <c r="BC246" s="118"/>
      <c r="BD246" s="118"/>
      <c r="BE246" s="118"/>
      <c r="BF246" s="118"/>
      <c r="BG246" s="118"/>
      <c r="BH246" s="118"/>
      <c r="BI246" s="118"/>
      <c r="BJ246" s="118"/>
      <c r="BK246" s="118"/>
      <c r="BL246" s="118"/>
      <c r="BM246" s="118"/>
      <c r="BN246" s="118"/>
      <c r="BO246" s="118"/>
      <c r="BP246" s="118"/>
      <c r="BQ246" s="118"/>
      <c r="BR246" s="118"/>
      <c r="BS246" s="118"/>
      <c r="BT246" s="118"/>
      <c r="BU246" s="118"/>
      <c r="BV246" s="118"/>
      <c r="BW246" s="118"/>
      <c r="BX246" s="118"/>
      <c r="BY246" s="118"/>
      <c r="BZ246" s="118"/>
      <c r="CA246" s="118"/>
      <c r="CB246" s="118"/>
    </row>
    <row r="247" spans="1:80">
      <c r="A247" s="35"/>
      <c r="B247" s="35"/>
      <c r="C247" s="35"/>
      <c r="D247" s="35"/>
      <c r="E247" s="35"/>
      <c r="F247" s="35"/>
      <c r="G247" s="35"/>
      <c r="H247" s="34"/>
      <c r="I247" s="118"/>
      <c r="J247" s="118"/>
      <c r="K247" s="118"/>
      <c r="L247" s="118"/>
      <c r="M247" s="118"/>
      <c r="N247" s="118"/>
      <c r="O247" s="118"/>
      <c r="P247" s="118"/>
      <c r="Q247" s="118"/>
      <c r="R247" s="118"/>
      <c r="S247" s="118"/>
      <c r="T247" s="118"/>
      <c r="U247" s="118"/>
      <c r="V247" s="118"/>
      <c r="W247" s="34"/>
      <c r="X247" s="118"/>
      <c r="Y247" s="118"/>
      <c r="Z247" s="118"/>
      <c r="AA247" s="118"/>
      <c r="AB247" s="118"/>
      <c r="AC247" s="118"/>
      <c r="AD247" s="118"/>
      <c r="AE247" s="118"/>
      <c r="AF247" s="118"/>
      <c r="AG247" s="118"/>
      <c r="AH247" s="118"/>
      <c r="AI247" s="118"/>
      <c r="AJ247" s="118"/>
      <c r="AK247" s="118"/>
      <c r="AL247" s="118"/>
      <c r="AM247" s="118"/>
      <c r="AN247" s="118"/>
      <c r="AO247" s="118"/>
      <c r="AP247" s="118"/>
      <c r="AQ247" s="118"/>
      <c r="AR247" s="118"/>
      <c r="AS247" s="118"/>
      <c r="AT247" s="118"/>
      <c r="AU247" s="118"/>
      <c r="AV247" s="118"/>
      <c r="AW247" s="118"/>
      <c r="AX247" s="118"/>
      <c r="AY247" s="118"/>
      <c r="AZ247" s="118"/>
      <c r="BA247" s="118"/>
      <c r="BB247" s="118"/>
      <c r="BC247" s="118"/>
      <c r="BD247" s="118"/>
      <c r="BE247" s="118"/>
      <c r="BF247" s="118"/>
      <c r="BG247" s="118"/>
      <c r="BH247" s="118"/>
      <c r="BI247" s="118"/>
      <c r="BJ247" s="118"/>
      <c r="BK247" s="118"/>
      <c r="BL247" s="118"/>
      <c r="BM247" s="118"/>
      <c r="BN247" s="118"/>
      <c r="BO247" s="118"/>
      <c r="BP247" s="118"/>
      <c r="BQ247" s="118"/>
      <c r="BR247" s="118"/>
      <c r="BS247" s="118"/>
      <c r="BT247" s="118"/>
      <c r="BU247" s="118"/>
      <c r="BV247" s="118"/>
      <c r="BW247" s="118"/>
      <c r="BX247" s="118"/>
      <c r="BY247" s="118"/>
      <c r="BZ247" s="118"/>
      <c r="CA247" s="118"/>
      <c r="CB247" s="118"/>
    </row>
    <row r="248" spans="1:80">
      <c r="A248" s="35"/>
      <c r="B248" s="35"/>
      <c r="C248" s="35"/>
      <c r="D248" s="35"/>
      <c r="E248" s="35"/>
      <c r="F248" s="35"/>
      <c r="G248" s="35"/>
      <c r="H248" s="34"/>
      <c r="I248" s="118"/>
      <c r="J248" s="118"/>
      <c r="K248" s="118"/>
      <c r="L248" s="118"/>
      <c r="M248" s="118"/>
      <c r="N248" s="118"/>
      <c r="O248" s="118"/>
      <c r="P248" s="118"/>
      <c r="Q248" s="118"/>
      <c r="R248" s="118"/>
      <c r="S248" s="118"/>
      <c r="T248" s="118"/>
      <c r="U248" s="118"/>
      <c r="V248" s="118"/>
      <c r="W248" s="34"/>
      <c r="X248" s="118"/>
      <c r="Y248" s="118"/>
      <c r="Z248" s="118"/>
      <c r="AA248" s="118"/>
      <c r="AB248" s="118"/>
      <c r="AC248" s="118"/>
      <c r="AD248" s="118"/>
      <c r="AE248" s="118"/>
      <c r="AF248" s="118"/>
      <c r="AG248" s="118"/>
      <c r="AH248" s="118"/>
      <c r="AI248" s="118"/>
      <c r="AJ248" s="118"/>
      <c r="AK248" s="118"/>
      <c r="AL248" s="118"/>
      <c r="AM248" s="118"/>
      <c r="AN248" s="118"/>
      <c r="AO248" s="118"/>
      <c r="AP248" s="118"/>
      <c r="AQ248" s="118"/>
      <c r="AR248" s="118"/>
      <c r="AS248" s="118"/>
      <c r="AT248" s="118"/>
      <c r="AU248" s="118"/>
      <c r="AV248" s="118"/>
      <c r="AW248" s="118"/>
      <c r="AX248" s="118"/>
      <c r="AY248" s="118"/>
      <c r="AZ248" s="118"/>
      <c r="BA248" s="118"/>
      <c r="BB248" s="118"/>
      <c r="BC248" s="118"/>
      <c r="BD248" s="118"/>
      <c r="BE248" s="118"/>
      <c r="BF248" s="118"/>
      <c r="BG248" s="118"/>
      <c r="BH248" s="118"/>
      <c r="BI248" s="118"/>
      <c r="BJ248" s="118"/>
      <c r="BK248" s="118"/>
      <c r="BL248" s="118"/>
      <c r="BM248" s="118"/>
      <c r="BN248" s="118"/>
      <c r="BO248" s="118"/>
      <c r="BP248" s="118"/>
      <c r="BQ248" s="118"/>
      <c r="BR248" s="118"/>
      <c r="BS248" s="118"/>
      <c r="BT248" s="118"/>
      <c r="BU248" s="118"/>
      <c r="BV248" s="118"/>
      <c r="BW248" s="118"/>
      <c r="BX248" s="118"/>
      <c r="BY248" s="118"/>
      <c r="BZ248" s="118"/>
      <c r="CA248" s="118"/>
      <c r="CB248" s="118"/>
    </row>
    <row r="249" spans="1:80">
      <c r="A249" s="35"/>
      <c r="B249" s="35"/>
      <c r="C249" s="35"/>
      <c r="D249" s="35"/>
      <c r="E249" s="35"/>
      <c r="F249" s="35"/>
      <c r="G249" s="35"/>
      <c r="H249" s="34"/>
      <c r="I249" s="118"/>
      <c r="J249" s="118"/>
      <c r="K249" s="118"/>
      <c r="L249" s="118"/>
      <c r="M249" s="118"/>
      <c r="N249" s="118"/>
      <c r="O249" s="118"/>
      <c r="P249" s="118"/>
      <c r="Q249" s="118"/>
      <c r="R249" s="118"/>
      <c r="S249" s="118"/>
      <c r="T249" s="118"/>
      <c r="U249" s="118"/>
      <c r="V249" s="118"/>
      <c r="W249" s="34"/>
      <c r="X249" s="118"/>
      <c r="Y249" s="118"/>
      <c r="Z249" s="118"/>
      <c r="AA249" s="118"/>
      <c r="AB249" s="118"/>
      <c r="AC249" s="118"/>
      <c r="AD249" s="118"/>
      <c r="AE249" s="118"/>
      <c r="AF249" s="118"/>
      <c r="AG249" s="118"/>
      <c r="AH249" s="118"/>
      <c r="AI249" s="118"/>
      <c r="AJ249" s="118"/>
      <c r="AK249" s="118"/>
      <c r="AL249" s="118"/>
      <c r="AM249" s="118"/>
      <c r="AN249" s="118"/>
      <c r="AO249" s="118"/>
      <c r="AP249" s="118"/>
      <c r="AQ249" s="118"/>
      <c r="AR249" s="118"/>
      <c r="AS249" s="118"/>
      <c r="AT249" s="118"/>
      <c r="AU249" s="118"/>
      <c r="AV249" s="118"/>
      <c r="AW249" s="118"/>
      <c r="AX249" s="118"/>
      <c r="AY249" s="118"/>
      <c r="AZ249" s="118"/>
      <c r="BA249" s="118"/>
      <c r="BB249" s="118"/>
      <c r="BC249" s="118"/>
      <c r="BD249" s="118"/>
      <c r="BE249" s="118"/>
      <c r="BF249" s="118"/>
      <c r="BG249" s="118"/>
      <c r="BH249" s="118"/>
      <c r="BI249" s="118"/>
      <c r="BJ249" s="118"/>
      <c r="BK249" s="118"/>
      <c r="BL249" s="118"/>
      <c r="BM249" s="118"/>
      <c r="BN249" s="118"/>
      <c r="BO249" s="118"/>
      <c r="BP249" s="118"/>
      <c r="BQ249" s="118"/>
      <c r="BR249" s="118"/>
      <c r="BS249" s="118"/>
      <c r="BT249" s="118"/>
      <c r="BU249" s="118"/>
      <c r="BV249" s="118"/>
      <c r="BW249" s="118"/>
      <c r="BX249" s="118"/>
      <c r="BY249" s="118"/>
      <c r="BZ249" s="118"/>
      <c r="CA249" s="118"/>
      <c r="CB249" s="118"/>
    </row>
    <row r="250" spans="1:80">
      <c r="A250" s="35"/>
      <c r="B250" s="35"/>
      <c r="C250" s="35"/>
      <c r="D250" s="35"/>
      <c r="E250" s="35"/>
      <c r="F250" s="35"/>
      <c r="G250" s="35"/>
      <c r="H250" s="34"/>
      <c r="I250" s="118"/>
      <c r="J250" s="118"/>
      <c r="K250" s="118"/>
      <c r="L250" s="118"/>
      <c r="M250" s="118"/>
      <c r="N250" s="118"/>
      <c r="O250" s="118"/>
      <c r="P250" s="118"/>
      <c r="Q250" s="118"/>
      <c r="R250" s="118"/>
      <c r="S250" s="118"/>
      <c r="T250" s="118"/>
      <c r="U250" s="118"/>
      <c r="V250" s="118"/>
      <c r="W250" s="34"/>
      <c r="X250" s="118"/>
      <c r="Y250" s="118"/>
      <c r="Z250" s="118"/>
      <c r="AA250" s="118"/>
      <c r="AB250" s="118"/>
      <c r="AC250" s="118"/>
      <c r="AD250" s="118"/>
      <c r="AE250" s="118"/>
      <c r="AF250" s="118"/>
      <c r="AG250" s="118"/>
      <c r="AH250" s="118"/>
      <c r="AI250" s="118"/>
      <c r="AJ250" s="118"/>
      <c r="AK250" s="118"/>
      <c r="AL250" s="118"/>
      <c r="AM250" s="118"/>
      <c r="AN250" s="118"/>
      <c r="AO250" s="118"/>
      <c r="AP250" s="118"/>
      <c r="AQ250" s="118"/>
      <c r="AR250" s="118"/>
      <c r="AS250" s="118"/>
      <c r="AT250" s="118"/>
      <c r="AU250" s="118"/>
      <c r="AV250" s="118"/>
      <c r="AW250" s="118"/>
      <c r="AX250" s="118"/>
      <c r="AY250" s="118"/>
      <c r="AZ250" s="118"/>
      <c r="BA250" s="118"/>
      <c r="BB250" s="118"/>
      <c r="BC250" s="118"/>
      <c r="BD250" s="118"/>
      <c r="BE250" s="118"/>
      <c r="BF250" s="118"/>
      <c r="BG250" s="118"/>
      <c r="BH250" s="118"/>
      <c r="BI250" s="118"/>
      <c r="BJ250" s="118"/>
      <c r="BK250" s="118"/>
      <c r="BL250" s="118"/>
      <c r="BM250" s="118"/>
      <c r="BN250" s="118"/>
      <c r="BO250" s="118"/>
      <c r="BP250" s="118"/>
      <c r="BQ250" s="118"/>
      <c r="BR250" s="118"/>
      <c r="BS250" s="118"/>
      <c r="BT250" s="118"/>
      <c r="BU250" s="118"/>
      <c r="BV250" s="118"/>
      <c r="BW250" s="118"/>
      <c r="BX250" s="118"/>
      <c r="BY250" s="118"/>
      <c r="BZ250" s="118"/>
      <c r="CA250" s="118"/>
      <c r="CB250" s="118"/>
    </row>
    <row r="251" spans="1:80">
      <c r="A251" s="35"/>
      <c r="B251" s="35"/>
      <c r="C251" s="35"/>
      <c r="D251" s="35"/>
      <c r="E251" s="35"/>
      <c r="F251" s="35"/>
      <c r="G251" s="35"/>
      <c r="H251" s="34"/>
      <c r="I251" s="118"/>
      <c r="J251" s="118"/>
      <c r="K251" s="118"/>
      <c r="L251" s="118"/>
      <c r="M251" s="118"/>
      <c r="N251" s="118"/>
      <c r="O251" s="118"/>
      <c r="P251" s="118"/>
      <c r="Q251" s="118"/>
      <c r="R251" s="118"/>
      <c r="S251" s="118"/>
      <c r="T251" s="118"/>
      <c r="U251" s="118"/>
      <c r="V251" s="118"/>
      <c r="W251" s="34"/>
      <c r="X251" s="118"/>
      <c r="Y251" s="118"/>
      <c r="Z251" s="118"/>
      <c r="AA251" s="118"/>
      <c r="AB251" s="118"/>
      <c r="AC251" s="118"/>
      <c r="AD251" s="118"/>
      <c r="AE251" s="118"/>
      <c r="AF251" s="118"/>
      <c r="AG251" s="118"/>
      <c r="AH251" s="118"/>
      <c r="AI251" s="118"/>
      <c r="AJ251" s="118"/>
      <c r="AK251" s="118"/>
      <c r="AL251" s="118"/>
      <c r="AM251" s="118"/>
      <c r="AN251" s="118"/>
      <c r="AO251" s="118"/>
      <c r="AP251" s="118"/>
      <c r="AQ251" s="118"/>
      <c r="AR251" s="118"/>
      <c r="AS251" s="118"/>
      <c r="AT251" s="118"/>
      <c r="AU251" s="118"/>
      <c r="AV251" s="118"/>
      <c r="AW251" s="118"/>
      <c r="AX251" s="118"/>
      <c r="AY251" s="118"/>
      <c r="AZ251" s="118"/>
      <c r="BA251" s="118"/>
      <c r="BB251" s="118"/>
      <c r="BC251" s="118"/>
      <c r="BD251" s="118"/>
      <c r="BE251" s="118"/>
      <c r="BF251" s="118"/>
      <c r="BG251" s="118"/>
      <c r="BH251" s="118"/>
      <c r="BI251" s="118"/>
      <c r="BJ251" s="118"/>
      <c r="BK251" s="118"/>
      <c r="BL251" s="118"/>
      <c r="BM251" s="118"/>
      <c r="BN251" s="118"/>
      <c r="BO251" s="118"/>
      <c r="BP251" s="118"/>
      <c r="BQ251" s="118"/>
      <c r="BR251" s="118"/>
      <c r="BS251" s="118"/>
      <c r="BT251" s="118"/>
      <c r="BU251" s="118"/>
      <c r="BV251" s="118"/>
      <c r="BW251" s="118"/>
      <c r="BX251" s="118"/>
      <c r="BY251" s="118"/>
      <c r="BZ251" s="118"/>
      <c r="CA251" s="118"/>
      <c r="CB251" s="118"/>
    </row>
    <row r="252" spans="1:80">
      <c r="A252" s="35"/>
      <c r="B252" s="35"/>
      <c r="C252" s="35"/>
      <c r="D252" s="35"/>
      <c r="E252" s="35"/>
      <c r="F252" s="35"/>
      <c r="G252" s="35"/>
      <c r="H252" s="34"/>
      <c r="I252" s="118"/>
      <c r="J252" s="118"/>
      <c r="K252" s="118"/>
      <c r="L252" s="118"/>
      <c r="M252" s="118"/>
      <c r="N252" s="118"/>
      <c r="O252" s="118"/>
      <c r="P252" s="118"/>
      <c r="Q252" s="118"/>
      <c r="R252" s="118"/>
      <c r="S252" s="118"/>
      <c r="T252" s="118"/>
      <c r="U252" s="118"/>
      <c r="V252" s="118"/>
      <c r="W252" s="34"/>
      <c r="X252" s="118"/>
      <c r="Y252" s="118"/>
      <c r="Z252" s="118"/>
      <c r="AA252" s="118"/>
      <c r="AB252" s="118"/>
      <c r="AC252" s="118"/>
      <c r="AD252" s="118"/>
      <c r="AE252" s="118"/>
      <c r="AF252" s="118"/>
      <c r="AG252" s="118"/>
      <c r="AH252" s="118"/>
      <c r="AI252" s="118"/>
      <c r="AJ252" s="118"/>
      <c r="AK252" s="118"/>
      <c r="AL252" s="118"/>
      <c r="AM252" s="118"/>
      <c r="AN252" s="118"/>
      <c r="AO252" s="118"/>
      <c r="AP252" s="118"/>
      <c r="AQ252" s="118"/>
      <c r="AR252" s="118"/>
      <c r="AS252" s="118"/>
      <c r="AT252" s="118"/>
      <c r="AU252" s="118"/>
      <c r="AV252" s="118"/>
      <c r="AW252" s="118"/>
      <c r="AX252" s="118"/>
      <c r="AY252" s="118"/>
      <c r="AZ252" s="118"/>
      <c r="BA252" s="118"/>
      <c r="BB252" s="118"/>
      <c r="BC252" s="118"/>
      <c r="BD252" s="118"/>
      <c r="BE252" s="118"/>
      <c r="BF252" s="118"/>
      <c r="BG252" s="118"/>
      <c r="BH252" s="118"/>
      <c r="BI252" s="118"/>
      <c r="BJ252" s="118"/>
      <c r="BK252" s="118"/>
      <c r="BL252" s="118"/>
      <c r="BM252" s="118"/>
      <c r="BN252" s="118"/>
      <c r="BO252" s="118"/>
      <c r="BP252" s="118"/>
      <c r="BQ252" s="118"/>
      <c r="BR252" s="118"/>
      <c r="BS252" s="118"/>
      <c r="BT252" s="118"/>
      <c r="BU252" s="118"/>
      <c r="BV252" s="118"/>
      <c r="BW252" s="118"/>
      <c r="BX252" s="118"/>
      <c r="BY252" s="118"/>
      <c r="BZ252" s="118"/>
      <c r="CA252" s="118"/>
      <c r="CB252" s="118"/>
    </row>
    <row r="253" spans="1:80">
      <c r="A253" s="35"/>
      <c r="B253" s="35"/>
      <c r="C253" s="35"/>
      <c r="D253" s="35"/>
      <c r="E253" s="35"/>
      <c r="F253" s="35"/>
      <c r="G253" s="35"/>
      <c r="H253" s="34"/>
      <c r="I253" s="118"/>
      <c r="J253" s="118"/>
      <c r="K253" s="118"/>
      <c r="L253" s="118"/>
      <c r="M253" s="118"/>
      <c r="N253" s="118"/>
      <c r="O253" s="118"/>
      <c r="P253" s="118"/>
      <c r="Q253" s="118"/>
      <c r="R253" s="118"/>
      <c r="S253" s="118"/>
      <c r="T253" s="118"/>
      <c r="U253" s="118"/>
      <c r="V253" s="118"/>
      <c r="W253" s="34"/>
      <c r="X253" s="118"/>
      <c r="Y253" s="118"/>
      <c r="Z253" s="118"/>
      <c r="AA253" s="118"/>
      <c r="AB253" s="118"/>
      <c r="AC253" s="118"/>
      <c r="AD253" s="118"/>
      <c r="AE253" s="118"/>
      <c r="AF253" s="118"/>
      <c r="AG253" s="118"/>
      <c r="AH253" s="118"/>
      <c r="AI253" s="118"/>
      <c r="AJ253" s="118"/>
      <c r="AK253" s="118"/>
      <c r="AL253" s="118"/>
      <c r="AM253" s="118"/>
      <c r="AN253" s="118"/>
      <c r="AO253" s="118"/>
      <c r="AP253" s="118"/>
      <c r="AQ253" s="118"/>
      <c r="AR253" s="118"/>
      <c r="AS253" s="118"/>
      <c r="AT253" s="118"/>
      <c r="AU253" s="118"/>
      <c r="AV253" s="118"/>
      <c r="AW253" s="118"/>
      <c r="AX253" s="118"/>
      <c r="AY253" s="118"/>
      <c r="AZ253" s="118"/>
      <c r="BA253" s="118"/>
      <c r="BB253" s="118"/>
      <c r="BC253" s="118"/>
      <c r="BD253" s="118"/>
      <c r="BE253" s="118"/>
      <c r="BF253" s="118"/>
      <c r="BG253" s="118"/>
      <c r="BH253" s="118"/>
      <c r="BI253" s="118"/>
      <c r="BJ253" s="118"/>
      <c r="BK253" s="118"/>
      <c r="BL253" s="118"/>
      <c r="BM253" s="118"/>
      <c r="BN253" s="118"/>
      <c r="BO253" s="118"/>
      <c r="BP253" s="118"/>
      <c r="BQ253" s="118"/>
      <c r="BR253" s="118"/>
      <c r="BS253" s="118"/>
      <c r="BT253" s="118"/>
      <c r="BU253" s="118"/>
      <c r="BV253" s="118"/>
      <c r="BW253" s="118"/>
      <c r="BX253" s="118"/>
      <c r="BY253" s="118"/>
      <c r="BZ253" s="118"/>
      <c r="CA253" s="118"/>
      <c r="CB253" s="118"/>
    </row>
    <row r="254" spans="1:80">
      <c r="A254" s="35"/>
      <c r="B254" s="35"/>
      <c r="C254" s="35"/>
      <c r="D254" s="35"/>
      <c r="E254" s="35"/>
      <c r="F254" s="35"/>
      <c r="G254" s="35"/>
      <c r="H254" s="34"/>
      <c r="I254" s="118"/>
      <c r="J254" s="118"/>
      <c r="K254" s="118"/>
      <c r="L254" s="118"/>
      <c r="M254" s="118"/>
      <c r="N254" s="118"/>
      <c r="O254" s="118"/>
      <c r="P254" s="118"/>
      <c r="Q254" s="118"/>
      <c r="R254" s="118"/>
      <c r="S254" s="118"/>
      <c r="T254" s="118"/>
      <c r="U254" s="118"/>
      <c r="V254" s="118"/>
      <c r="W254" s="34"/>
      <c r="X254" s="118"/>
      <c r="Y254" s="118"/>
      <c r="Z254" s="118"/>
      <c r="AA254" s="118"/>
      <c r="AB254" s="118"/>
      <c r="AC254" s="118"/>
      <c r="AD254" s="118"/>
      <c r="AE254" s="118"/>
      <c r="AF254" s="118"/>
      <c r="AG254" s="118"/>
      <c r="AH254" s="118"/>
      <c r="AI254" s="118"/>
      <c r="AJ254" s="118"/>
      <c r="AK254" s="118"/>
      <c r="AL254" s="118"/>
      <c r="AM254" s="118"/>
      <c r="AN254" s="118"/>
      <c r="AO254" s="118"/>
      <c r="AP254" s="118"/>
      <c r="AQ254" s="118"/>
      <c r="AR254" s="118"/>
      <c r="AS254" s="118"/>
      <c r="AT254" s="118"/>
      <c r="AU254" s="118"/>
      <c r="AV254" s="118"/>
      <c r="AW254" s="118"/>
      <c r="AX254" s="118"/>
      <c r="AY254" s="118"/>
      <c r="AZ254" s="118"/>
      <c r="BA254" s="118"/>
      <c r="BB254" s="118"/>
      <c r="BC254" s="118"/>
      <c r="BD254" s="118"/>
      <c r="BE254" s="118"/>
      <c r="BF254" s="118"/>
      <c r="BG254" s="118"/>
      <c r="BH254" s="118"/>
      <c r="BI254" s="118"/>
      <c r="BJ254" s="118"/>
      <c r="BK254" s="118"/>
      <c r="BL254" s="118"/>
      <c r="BM254" s="118"/>
      <c r="BN254" s="118"/>
      <c r="BO254" s="118"/>
      <c r="BP254" s="118"/>
      <c r="BQ254" s="118"/>
      <c r="BR254" s="118"/>
      <c r="BS254" s="118"/>
      <c r="BT254" s="118"/>
      <c r="BU254" s="118"/>
      <c r="BV254" s="118"/>
      <c r="BW254" s="118"/>
      <c r="BX254" s="118"/>
      <c r="BY254" s="118"/>
      <c r="BZ254" s="118"/>
      <c r="CA254" s="118"/>
      <c r="CB254" s="118"/>
    </row>
    <row r="255" spans="1:80">
      <c r="A255" s="35"/>
      <c r="B255" s="35"/>
      <c r="C255" s="35"/>
      <c r="D255" s="35"/>
      <c r="E255" s="35"/>
      <c r="F255" s="35"/>
      <c r="G255" s="35"/>
      <c r="H255" s="34"/>
      <c r="I255" s="118"/>
      <c r="J255" s="118"/>
      <c r="K255" s="118"/>
      <c r="L255" s="118"/>
      <c r="M255" s="118"/>
      <c r="N255" s="118"/>
      <c r="O255" s="118"/>
      <c r="P255" s="118"/>
      <c r="Q255" s="118"/>
      <c r="R255" s="118"/>
      <c r="S255" s="118"/>
      <c r="T255" s="118"/>
      <c r="U255" s="118"/>
      <c r="V255" s="118"/>
      <c r="W255" s="34"/>
      <c r="X255" s="118"/>
      <c r="Y255" s="118"/>
      <c r="Z255" s="118"/>
      <c r="AA255" s="118"/>
      <c r="AB255" s="118"/>
      <c r="AC255" s="118"/>
      <c r="AD255" s="118"/>
      <c r="AE255" s="118"/>
      <c r="AF255" s="118"/>
      <c r="AG255" s="118"/>
      <c r="AH255" s="118"/>
      <c r="AI255" s="118"/>
      <c r="AJ255" s="118"/>
      <c r="AK255" s="118"/>
      <c r="AL255" s="118"/>
      <c r="AM255" s="118"/>
      <c r="AN255" s="118"/>
      <c r="AO255" s="118"/>
      <c r="AP255" s="118"/>
      <c r="AQ255" s="118"/>
      <c r="AR255" s="118"/>
      <c r="AS255" s="118"/>
      <c r="AT255" s="118"/>
      <c r="AU255" s="118"/>
      <c r="AV255" s="118"/>
      <c r="AW255" s="118"/>
      <c r="AX255" s="118"/>
      <c r="AY255" s="118"/>
      <c r="AZ255" s="118"/>
      <c r="BA255" s="118"/>
      <c r="BB255" s="118"/>
      <c r="BC255" s="118"/>
      <c r="BD255" s="118"/>
      <c r="BE255" s="118"/>
      <c r="BF255" s="118"/>
      <c r="BG255" s="118"/>
      <c r="BH255" s="118"/>
      <c r="BI255" s="118"/>
      <c r="BJ255" s="118"/>
      <c r="BK255" s="118"/>
      <c r="BL255" s="118"/>
      <c r="BM255" s="118"/>
      <c r="BN255" s="118"/>
      <c r="BO255" s="118"/>
      <c r="BP255" s="118"/>
      <c r="BQ255" s="118"/>
      <c r="BR255" s="118"/>
      <c r="BS255" s="118"/>
      <c r="BT255" s="118"/>
      <c r="BU255" s="118"/>
      <c r="BV255" s="118"/>
      <c r="BW255" s="118"/>
      <c r="BX255" s="118"/>
      <c r="BY255" s="118"/>
      <c r="BZ255" s="118"/>
      <c r="CA255" s="118"/>
      <c r="CB255" s="118"/>
    </row>
    <row r="256" spans="1:80">
      <c r="A256" s="35"/>
      <c r="B256" s="35"/>
      <c r="C256" s="35"/>
      <c r="D256" s="35"/>
      <c r="E256" s="35"/>
      <c r="F256" s="35"/>
      <c r="G256" s="35"/>
      <c r="H256" s="34"/>
      <c r="I256" s="118"/>
      <c r="J256" s="118"/>
      <c r="K256" s="118"/>
      <c r="L256" s="118"/>
      <c r="M256" s="118"/>
      <c r="N256" s="118"/>
      <c r="O256" s="118"/>
      <c r="P256" s="118"/>
      <c r="Q256" s="118"/>
      <c r="R256" s="118"/>
      <c r="S256" s="118"/>
      <c r="T256" s="118"/>
      <c r="U256" s="118"/>
      <c r="V256" s="118"/>
      <c r="W256" s="34"/>
      <c r="X256" s="118"/>
      <c r="Y256" s="118"/>
      <c r="Z256" s="118"/>
      <c r="AA256" s="118"/>
      <c r="AB256" s="118"/>
      <c r="AC256" s="118"/>
      <c r="AD256" s="118"/>
      <c r="AE256" s="118"/>
      <c r="AF256" s="118"/>
      <c r="AG256" s="118"/>
      <c r="AH256" s="118"/>
      <c r="AI256" s="118"/>
      <c r="AJ256" s="118"/>
      <c r="AK256" s="118"/>
      <c r="AL256" s="118"/>
      <c r="AM256" s="118"/>
      <c r="AN256" s="118"/>
      <c r="AO256" s="118"/>
      <c r="AP256" s="118"/>
      <c r="AQ256" s="118"/>
      <c r="AR256" s="118"/>
      <c r="AS256" s="118"/>
      <c r="AT256" s="118"/>
      <c r="AU256" s="118"/>
      <c r="AV256" s="118"/>
      <c r="AW256" s="118"/>
      <c r="AX256" s="118"/>
      <c r="AY256" s="118"/>
      <c r="AZ256" s="118"/>
      <c r="BA256" s="118"/>
      <c r="BB256" s="118"/>
      <c r="BC256" s="118"/>
      <c r="BD256" s="118"/>
      <c r="BE256" s="118"/>
      <c r="BF256" s="118"/>
      <c r="BG256" s="118"/>
      <c r="BH256" s="118"/>
      <c r="BI256" s="118"/>
      <c r="BJ256" s="118"/>
      <c r="BK256" s="118"/>
      <c r="BL256" s="118"/>
      <c r="BM256" s="118"/>
      <c r="BN256" s="118"/>
      <c r="BO256" s="118"/>
      <c r="BP256" s="118"/>
      <c r="BQ256" s="118"/>
      <c r="BR256" s="118"/>
      <c r="BS256" s="118"/>
      <c r="BT256" s="118"/>
      <c r="BU256" s="118"/>
      <c r="BV256" s="118"/>
      <c r="BW256" s="118"/>
      <c r="BX256" s="118"/>
      <c r="BY256" s="118"/>
      <c r="BZ256" s="118"/>
      <c r="CA256" s="118"/>
      <c r="CB256" s="118"/>
    </row>
    <row r="257" spans="1:80">
      <c r="A257" s="35"/>
      <c r="B257" s="35"/>
      <c r="C257" s="35"/>
      <c r="D257" s="35"/>
      <c r="E257" s="35"/>
      <c r="F257" s="35"/>
      <c r="G257" s="35"/>
      <c r="H257" s="34"/>
      <c r="I257" s="118"/>
      <c r="J257" s="118"/>
      <c r="K257" s="118"/>
      <c r="L257" s="118"/>
      <c r="M257" s="118"/>
      <c r="N257" s="118"/>
      <c r="O257" s="118"/>
      <c r="P257" s="118"/>
      <c r="Q257" s="118"/>
      <c r="R257" s="118"/>
      <c r="S257" s="118"/>
      <c r="T257" s="118"/>
      <c r="U257" s="118"/>
      <c r="V257" s="118"/>
      <c r="W257" s="34"/>
      <c r="X257" s="118"/>
      <c r="Y257" s="118"/>
      <c r="Z257" s="118"/>
      <c r="AA257" s="118"/>
      <c r="AB257" s="118"/>
      <c r="AC257" s="118"/>
      <c r="AD257" s="118"/>
      <c r="AE257" s="118"/>
      <c r="AF257" s="118"/>
      <c r="AG257" s="118"/>
      <c r="AH257" s="118"/>
      <c r="AI257" s="118"/>
      <c r="AJ257" s="118"/>
      <c r="AK257" s="118"/>
      <c r="AL257" s="118"/>
      <c r="AM257" s="118"/>
      <c r="AN257" s="118"/>
      <c r="AO257" s="118"/>
      <c r="AP257" s="118"/>
      <c r="AQ257" s="118"/>
      <c r="AR257" s="118"/>
      <c r="AS257" s="118"/>
      <c r="AT257" s="118"/>
      <c r="AU257" s="118"/>
      <c r="AV257" s="118"/>
      <c r="AW257" s="118"/>
      <c r="AX257" s="118"/>
      <c r="AY257" s="118"/>
      <c r="AZ257" s="118"/>
      <c r="BA257" s="118"/>
      <c r="BB257" s="118"/>
      <c r="BC257" s="118"/>
      <c r="BD257" s="118"/>
      <c r="BE257" s="118"/>
      <c r="BF257" s="118"/>
      <c r="BG257" s="118"/>
      <c r="BH257" s="118"/>
      <c r="BI257" s="118"/>
      <c r="BJ257" s="118"/>
      <c r="BK257" s="118"/>
      <c r="BL257" s="118"/>
      <c r="BM257" s="118"/>
      <c r="BN257" s="118"/>
      <c r="BO257" s="118"/>
      <c r="BP257" s="118"/>
      <c r="BQ257" s="118"/>
      <c r="BR257" s="118"/>
      <c r="BS257" s="118"/>
      <c r="BT257" s="118"/>
      <c r="BU257" s="118"/>
      <c r="BV257" s="118"/>
      <c r="BW257" s="118"/>
      <c r="BX257" s="118"/>
      <c r="BY257" s="118"/>
      <c r="BZ257" s="118"/>
      <c r="CA257" s="118"/>
      <c r="CB257" s="118"/>
    </row>
    <row r="258" spans="1:80">
      <c r="A258" s="35"/>
      <c r="B258" s="35"/>
      <c r="C258" s="35"/>
      <c r="D258" s="35"/>
      <c r="E258" s="35"/>
      <c r="F258" s="35"/>
      <c r="G258" s="35"/>
      <c r="H258" s="34"/>
      <c r="I258" s="118"/>
      <c r="J258" s="118"/>
      <c r="K258" s="118"/>
      <c r="L258" s="118"/>
      <c r="M258" s="118"/>
      <c r="N258" s="118"/>
      <c r="O258" s="118"/>
      <c r="P258" s="118"/>
      <c r="Q258" s="118"/>
      <c r="R258" s="118"/>
      <c r="S258" s="118"/>
      <c r="T258" s="118"/>
      <c r="U258" s="118"/>
      <c r="V258" s="118"/>
      <c r="W258" s="34"/>
      <c r="X258" s="118"/>
      <c r="Y258" s="118"/>
      <c r="Z258" s="118"/>
      <c r="AA258" s="118"/>
      <c r="AB258" s="118"/>
      <c r="AC258" s="118"/>
      <c r="AD258" s="118"/>
      <c r="AE258" s="118"/>
      <c r="AF258" s="118"/>
      <c r="AG258" s="118"/>
      <c r="AH258" s="118"/>
      <c r="AI258" s="118"/>
      <c r="AJ258" s="118"/>
      <c r="AK258" s="118"/>
      <c r="AL258" s="118"/>
      <c r="AM258" s="118"/>
      <c r="AN258" s="118"/>
      <c r="AO258" s="118"/>
      <c r="AP258" s="118"/>
      <c r="AQ258" s="118"/>
      <c r="AR258" s="118"/>
      <c r="AS258" s="118"/>
      <c r="AT258" s="118"/>
      <c r="AU258" s="118"/>
      <c r="AV258" s="118"/>
      <c r="AW258" s="118"/>
      <c r="AX258" s="118"/>
      <c r="AY258" s="118"/>
      <c r="AZ258" s="118"/>
      <c r="BA258" s="118"/>
      <c r="BB258" s="118"/>
      <c r="BC258" s="118"/>
      <c r="BD258" s="118"/>
      <c r="BE258" s="118"/>
      <c r="BF258" s="118"/>
      <c r="BG258" s="118"/>
      <c r="BH258" s="118"/>
      <c r="BI258" s="118"/>
      <c r="BJ258" s="118"/>
      <c r="BK258" s="118"/>
      <c r="BL258" s="118"/>
      <c r="BM258" s="118"/>
      <c r="BN258" s="118"/>
      <c r="BO258" s="118"/>
      <c r="BP258" s="118"/>
      <c r="BQ258" s="118"/>
      <c r="BR258" s="118"/>
      <c r="BS258" s="118"/>
      <c r="BT258" s="118"/>
      <c r="BU258" s="118"/>
      <c r="BV258" s="118"/>
      <c r="BW258" s="118"/>
      <c r="BX258" s="118"/>
      <c r="BY258" s="118"/>
      <c r="BZ258" s="118"/>
      <c r="CA258" s="118"/>
      <c r="CB258" s="118"/>
    </row>
    <row r="259" spans="1:80">
      <c r="A259" s="35"/>
      <c r="B259" s="35"/>
      <c r="C259" s="35"/>
      <c r="D259" s="35"/>
      <c r="E259" s="35"/>
      <c r="F259" s="35"/>
      <c r="G259" s="35"/>
      <c r="H259" s="34"/>
      <c r="I259" s="118"/>
      <c r="J259" s="118"/>
      <c r="K259" s="118"/>
      <c r="L259" s="118"/>
      <c r="M259" s="118"/>
      <c r="N259" s="118"/>
      <c r="O259" s="118"/>
      <c r="P259" s="118"/>
      <c r="Q259" s="118"/>
      <c r="R259" s="118"/>
      <c r="S259" s="118"/>
      <c r="T259" s="118"/>
      <c r="U259" s="118"/>
      <c r="V259" s="118"/>
      <c r="W259" s="34"/>
      <c r="X259" s="118"/>
      <c r="Y259" s="118"/>
      <c r="Z259" s="118"/>
      <c r="AA259" s="118"/>
      <c r="AB259" s="118"/>
      <c r="AC259" s="118"/>
      <c r="AD259" s="118"/>
      <c r="AE259" s="118"/>
      <c r="AF259" s="118"/>
      <c r="AG259" s="118"/>
      <c r="AH259" s="118"/>
      <c r="AI259" s="118"/>
      <c r="AJ259" s="118"/>
      <c r="AK259" s="118"/>
      <c r="AL259" s="118"/>
      <c r="AM259" s="118"/>
      <c r="AN259" s="118"/>
      <c r="AO259" s="118"/>
      <c r="AP259" s="118"/>
      <c r="AQ259" s="118"/>
      <c r="AR259" s="118"/>
      <c r="AS259" s="118"/>
      <c r="AT259" s="118"/>
      <c r="AU259" s="118"/>
      <c r="AV259" s="118"/>
      <c r="AW259" s="118"/>
      <c r="AX259" s="118"/>
      <c r="AY259" s="118"/>
      <c r="AZ259" s="118"/>
      <c r="BA259" s="118"/>
      <c r="BB259" s="118"/>
      <c r="BC259" s="118"/>
      <c r="BD259" s="118"/>
      <c r="BE259" s="118"/>
      <c r="BF259" s="118"/>
      <c r="BG259" s="118"/>
      <c r="BH259" s="118"/>
      <c r="BI259" s="118"/>
      <c r="BJ259" s="118"/>
      <c r="BK259" s="118"/>
      <c r="BL259" s="118"/>
      <c r="BM259" s="118"/>
      <c r="BN259" s="118"/>
      <c r="BO259" s="118"/>
      <c r="BP259" s="118"/>
      <c r="BQ259" s="118"/>
      <c r="BR259" s="118"/>
      <c r="BS259" s="118"/>
      <c r="BT259" s="118"/>
      <c r="BU259" s="118"/>
      <c r="BV259" s="118"/>
      <c r="BW259" s="118"/>
      <c r="BX259" s="118"/>
      <c r="BY259" s="118"/>
      <c r="BZ259" s="118"/>
      <c r="CA259" s="118"/>
      <c r="CB259" s="118"/>
    </row>
    <row r="260" spans="1:80">
      <c r="A260" s="35"/>
      <c r="B260" s="35"/>
      <c r="C260" s="35"/>
      <c r="D260" s="35"/>
      <c r="E260" s="35"/>
      <c r="F260" s="35"/>
      <c r="G260" s="35"/>
      <c r="H260" s="34"/>
      <c r="I260" s="118"/>
      <c r="J260" s="118"/>
      <c r="K260" s="118"/>
      <c r="L260" s="118"/>
      <c r="M260" s="118"/>
      <c r="N260" s="118"/>
      <c r="O260" s="118"/>
      <c r="P260" s="118"/>
      <c r="Q260" s="118"/>
      <c r="R260" s="118"/>
      <c r="S260" s="118"/>
      <c r="T260" s="118"/>
      <c r="U260" s="118"/>
      <c r="V260" s="118"/>
      <c r="W260" s="34"/>
      <c r="X260" s="118"/>
      <c r="Y260" s="118"/>
      <c r="Z260" s="118"/>
      <c r="AA260" s="118"/>
      <c r="AB260" s="118"/>
      <c r="AC260" s="118"/>
      <c r="AD260" s="118"/>
      <c r="AE260" s="118"/>
      <c r="AF260" s="118"/>
      <c r="AG260" s="118"/>
      <c r="AH260" s="118"/>
      <c r="AI260" s="118"/>
      <c r="AJ260" s="118"/>
      <c r="AK260" s="118"/>
      <c r="AL260" s="118"/>
      <c r="AM260" s="118"/>
      <c r="AN260" s="118"/>
      <c r="AO260" s="118"/>
      <c r="AP260" s="118"/>
      <c r="AQ260" s="118"/>
      <c r="AR260" s="118"/>
      <c r="AS260" s="118"/>
      <c r="AT260" s="118"/>
      <c r="AU260" s="118"/>
      <c r="AV260" s="118"/>
      <c r="AW260" s="118"/>
      <c r="AX260" s="118"/>
      <c r="AY260" s="118"/>
      <c r="AZ260" s="118"/>
      <c r="BA260" s="118"/>
      <c r="BB260" s="118"/>
      <c r="BC260" s="118"/>
      <c r="BD260" s="118"/>
      <c r="BE260" s="118"/>
      <c r="BF260" s="118"/>
      <c r="BG260" s="118"/>
      <c r="BH260" s="118"/>
      <c r="BI260" s="118"/>
      <c r="BJ260" s="118"/>
      <c r="BK260" s="118"/>
      <c r="BL260" s="118"/>
      <c r="BM260" s="118"/>
      <c r="BN260" s="118"/>
      <c r="BO260" s="118"/>
      <c r="BP260" s="118"/>
      <c r="BQ260" s="118"/>
      <c r="BR260" s="118"/>
      <c r="BS260" s="118"/>
      <c r="BT260" s="118"/>
      <c r="BU260" s="118"/>
      <c r="BV260" s="118"/>
      <c r="BW260" s="118"/>
      <c r="BX260" s="118"/>
      <c r="BY260" s="118"/>
      <c r="BZ260" s="118"/>
      <c r="CA260" s="118"/>
      <c r="CB260" s="118"/>
    </row>
    <row r="261" spans="1:80">
      <c r="A261" s="35"/>
      <c r="B261" s="35"/>
      <c r="C261" s="35"/>
      <c r="D261" s="35"/>
      <c r="E261" s="35"/>
      <c r="F261" s="35"/>
      <c r="G261" s="35"/>
      <c r="H261" s="34"/>
      <c r="I261" s="118"/>
      <c r="J261" s="118"/>
      <c r="K261" s="118"/>
      <c r="L261" s="118"/>
      <c r="M261" s="118"/>
      <c r="N261" s="118"/>
      <c r="O261" s="118"/>
      <c r="P261" s="118"/>
      <c r="Q261" s="118"/>
      <c r="R261" s="118"/>
      <c r="S261" s="118"/>
      <c r="T261" s="118"/>
      <c r="U261" s="118"/>
      <c r="V261" s="118"/>
      <c r="W261" s="34"/>
      <c r="X261" s="118"/>
      <c r="Y261" s="118"/>
      <c r="Z261" s="118"/>
      <c r="AA261" s="118"/>
      <c r="AB261" s="118"/>
      <c r="AC261" s="118"/>
      <c r="AD261" s="118"/>
      <c r="AE261" s="118"/>
      <c r="AF261" s="118"/>
      <c r="AG261" s="118"/>
      <c r="AH261" s="118"/>
      <c r="AI261" s="118"/>
      <c r="AJ261" s="118"/>
      <c r="AK261" s="118"/>
      <c r="AL261" s="118"/>
      <c r="AM261" s="118"/>
      <c r="AN261" s="118"/>
      <c r="AO261" s="118"/>
      <c r="AP261" s="118"/>
      <c r="AQ261" s="118"/>
      <c r="AR261" s="118"/>
      <c r="AS261" s="118"/>
      <c r="AT261" s="118"/>
      <c r="AU261" s="118"/>
      <c r="AV261" s="118"/>
      <c r="AW261" s="118"/>
      <c r="AX261" s="118"/>
      <c r="AY261" s="118"/>
      <c r="AZ261" s="118"/>
      <c r="BA261" s="118"/>
      <c r="BB261" s="118"/>
      <c r="BC261" s="118"/>
      <c r="BD261" s="118"/>
      <c r="BE261" s="118"/>
      <c r="BF261" s="118"/>
      <c r="BG261" s="118"/>
      <c r="BH261" s="118"/>
      <c r="BI261" s="118"/>
      <c r="BJ261" s="118"/>
      <c r="BK261" s="118"/>
      <c r="BL261" s="118"/>
      <c r="BM261" s="118"/>
      <c r="BN261" s="118"/>
      <c r="BO261" s="118"/>
      <c r="BP261" s="118"/>
      <c r="BQ261" s="118"/>
      <c r="BR261" s="118"/>
      <c r="BS261" s="118"/>
      <c r="BT261" s="118"/>
      <c r="BU261" s="118"/>
      <c r="BV261" s="118"/>
      <c r="BW261" s="118"/>
      <c r="BX261" s="118"/>
      <c r="BY261" s="118"/>
      <c r="BZ261" s="118"/>
      <c r="CA261" s="118"/>
      <c r="CB261" s="118"/>
    </row>
    <row r="262" spans="1:80">
      <c r="A262" s="35"/>
      <c r="B262" s="35"/>
      <c r="C262" s="35"/>
      <c r="D262" s="35"/>
      <c r="E262" s="35"/>
      <c r="F262" s="35"/>
      <c r="G262" s="35"/>
      <c r="H262" s="34"/>
      <c r="I262" s="118"/>
      <c r="J262" s="118"/>
      <c r="K262" s="118"/>
      <c r="L262" s="118"/>
      <c r="M262" s="118"/>
      <c r="N262" s="118"/>
      <c r="O262" s="118"/>
      <c r="P262" s="118"/>
      <c r="Q262" s="118"/>
      <c r="R262" s="118"/>
      <c r="S262" s="118"/>
      <c r="T262" s="118"/>
      <c r="U262" s="118"/>
      <c r="V262" s="118"/>
      <c r="W262" s="34"/>
      <c r="X262" s="118"/>
      <c r="Y262" s="118"/>
      <c r="Z262" s="118"/>
      <c r="AA262" s="118"/>
      <c r="AB262" s="118"/>
      <c r="AC262" s="118"/>
      <c r="AD262" s="118"/>
      <c r="AE262" s="118"/>
      <c r="AF262" s="118"/>
      <c r="AG262" s="118"/>
      <c r="AH262" s="118"/>
      <c r="AI262" s="118"/>
      <c r="AJ262" s="118"/>
      <c r="AK262" s="118"/>
      <c r="AL262" s="118"/>
      <c r="AM262" s="118"/>
      <c r="AN262" s="118"/>
      <c r="AO262" s="118"/>
      <c r="AP262" s="118"/>
      <c r="AQ262" s="118"/>
      <c r="AR262" s="118"/>
      <c r="AS262" s="118"/>
      <c r="AT262" s="118"/>
      <c r="AU262" s="118"/>
      <c r="AV262" s="118"/>
      <c r="AW262" s="118"/>
      <c r="AX262" s="118"/>
      <c r="AY262" s="118"/>
      <c r="AZ262" s="118"/>
      <c r="BA262" s="118"/>
      <c r="BB262" s="118"/>
      <c r="BC262" s="118"/>
      <c r="BD262" s="118"/>
      <c r="BE262" s="118"/>
      <c r="BF262" s="118"/>
      <c r="BG262" s="118"/>
      <c r="BH262" s="118"/>
      <c r="BI262" s="118"/>
      <c r="BJ262" s="118"/>
      <c r="BK262" s="118"/>
      <c r="BL262" s="118"/>
      <c r="BM262" s="118"/>
      <c r="BN262" s="118"/>
      <c r="BO262" s="118"/>
      <c r="BP262" s="118"/>
      <c r="BQ262" s="118"/>
      <c r="BR262" s="118"/>
      <c r="BS262" s="118"/>
      <c r="BT262" s="118"/>
      <c r="BU262" s="118"/>
      <c r="BV262" s="118"/>
      <c r="BW262" s="118"/>
      <c r="BX262" s="118"/>
      <c r="BY262" s="118"/>
      <c r="BZ262" s="118"/>
      <c r="CA262" s="118"/>
      <c r="CB262" s="118"/>
    </row>
    <row r="263" spans="1:80">
      <c r="A263" s="35"/>
      <c r="B263" s="35"/>
      <c r="C263" s="35"/>
      <c r="D263" s="35"/>
      <c r="E263" s="35"/>
      <c r="F263" s="35"/>
      <c r="G263" s="35"/>
      <c r="H263" s="34"/>
      <c r="I263" s="118"/>
      <c r="J263" s="118"/>
      <c r="K263" s="118"/>
      <c r="L263" s="118"/>
      <c r="M263" s="118"/>
      <c r="N263" s="118"/>
      <c r="O263" s="118"/>
      <c r="P263" s="118"/>
      <c r="Q263" s="118"/>
      <c r="R263" s="118"/>
      <c r="S263" s="118"/>
      <c r="T263" s="118"/>
      <c r="U263" s="118"/>
      <c r="V263" s="118"/>
      <c r="W263" s="34"/>
      <c r="X263" s="118"/>
      <c r="Y263" s="118"/>
      <c r="Z263" s="118"/>
      <c r="AA263" s="118"/>
      <c r="AB263" s="118"/>
      <c r="AC263" s="118"/>
      <c r="AD263" s="118"/>
      <c r="AE263" s="118"/>
      <c r="AF263" s="118"/>
      <c r="AG263" s="118"/>
      <c r="AH263" s="118"/>
      <c r="AI263" s="118"/>
      <c r="AJ263" s="118"/>
      <c r="AK263" s="118"/>
      <c r="AL263" s="118"/>
      <c r="AM263" s="118"/>
      <c r="AN263" s="118"/>
      <c r="AO263" s="118"/>
      <c r="AP263" s="118"/>
      <c r="AQ263" s="118"/>
      <c r="AR263" s="118"/>
      <c r="AS263" s="118"/>
      <c r="AT263" s="118"/>
      <c r="AU263" s="118"/>
      <c r="AV263" s="118"/>
      <c r="AW263" s="118"/>
      <c r="AX263" s="118"/>
      <c r="AY263" s="118"/>
      <c r="AZ263" s="118"/>
      <c r="BA263" s="118"/>
      <c r="BB263" s="118"/>
      <c r="BC263" s="118"/>
      <c r="BD263" s="118"/>
      <c r="BE263" s="118"/>
      <c r="BF263" s="118"/>
      <c r="BG263" s="118"/>
      <c r="BH263" s="118"/>
      <c r="BI263" s="118"/>
      <c r="BJ263" s="118"/>
      <c r="BK263" s="118"/>
      <c r="BL263" s="118"/>
      <c r="BM263" s="118"/>
      <c r="BN263" s="118"/>
      <c r="BO263" s="118"/>
      <c r="BP263" s="118"/>
      <c r="BQ263" s="118"/>
      <c r="BR263" s="118"/>
      <c r="BS263" s="118"/>
      <c r="BT263" s="118"/>
      <c r="BU263" s="118"/>
      <c r="BV263" s="118"/>
      <c r="BW263" s="118"/>
      <c r="BX263" s="118"/>
      <c r="BY263" s="118"/>
      <c r="BZ263" s="118"/>
      <c r="CA263" s="118"/>
      <c r="CB263" s="118"/>
    </row>
    <row r="264" spans="1:80">
      <c r="A264" s="35"/>
      <c r="B264" s="35"/>
      <c r="C264" s="35"/>
      <c r="D264" s="35"/>
      <c r="E264" s="35"/>
      <c r="F264" s="35"/>
      <c r="G264" s="35"/>
      <c r="H264" s="34"/>
      <c r="I264" s="118"/>
      <c r="J264" s="118"/>
      <c r="K264" s="118"/>
      <c r="L264" s="118"/>
      <c r="M264" s="118"/>
      <c r="N264" s="118"/>
      <c r="O264" s="118"/>
      <c r="P264" s="118"/>
      <c r="Q264" s="118"/>
      <c r="R264" s="118"/>
      <c r="S264" s="118"/>
      <c r="T264" s="118"/>
      <c r="U264" s="118"/>
      <c r="V264" s="118"/>
      <c r="W264" s="34"/>
      <c r="X264" s="118"/>
      <c r="Y264" s="118"/>
      <c r="Z264" s="118"/>
      <c r="AA264" s="118"/>
      <c r="AB264" s="118"/>
      <c r="AC264" s="118"/>
      <c r="AD264" s="118"/>
      <c r="AE264" s="118"/>
      <c r="AF264" s="118"/>
      <c r="AG264" s="118"/>
      <c r="AH264" s="118"/>
      <c r="AI264" s="118"/>
      <c r="AJ264" s="118"/>
      <c r="AK264" s="118"/>
      <c r="AL264" s="118"/>
      <c r="AM264" s="118"/>
      <c r="AN264" s="118"/>
      <c r="AO264" s="118"/>
      <c r="AP264" s="118"/>
      <c r="AQ264" s="118"/>
      <c r="AR264" s="118"/>
      <c r="AS264" s="118"/>
      <c r="AT264" s="118"/>
      <c r="AU264" s="118"/>
      <c r="AV264" s="118"/>
      <c r="AW264" s="118"/>
      <c r="AX264" s="118"/>
      <c r="AY264" s="118"/>
      <c r="AZ264" s="118"/>
      <c r="BA264" s="118"/>
      <c r="BB264" s="118"/>
      <c r="BC264" s="118"/>
      <c r="BD264" s="118"/>
      <c r="BE264" s="118"/>
      <c r="BF264" s="118"/>
      <c r="BG264" s="118"/>
      <c r="BH264" s="118"/>
      <c r="BI264" s="118"/>
      <c r="BJ264" s="118"/>
      <c r="BK264" s="118"/>
      <c r="BL264" s="118"/>
      <c r="BM264" s="118"/>
      <c r="BN264" s="118"/>
      <c r="BO264" s="118"/>
      <c r="BP264" s="118"/>
      <c r="BQ264" s="118"/>
      <c r="BR264" s="118"/>
      <c r="BS264" s="118"/>
      <c r="BT264" s="118"/>
      <c r="BU264" s="118"/>
      <c r="BV264" s="118"/>
      <c r="BW264" s="118"/>
      <c r="BX264" s="118"/>
      <c r="BY264" s="118"/>
      <c r="BZ264" s="118"/>
      <c r="CA264" s="118"/>
      <c r="CB264" s="118"/>
    </row>
    <row r="265" spans="1:80">
      <c r="A265" s="35"/>
      <c r="B265" s="35"/>
      <c r="C265" s="35"/>
      <c r="D265" s="35"/>
      <c r="E265" s="35"/>
      <c r="F265" s="35"/>
      <c r="G265" s="35"/>
      <c r="H265" s="34"/>
      <c r="I265" s="118"/>
      <c r="J265" s="118"/>
      <c r="K265" s="118"/>
      <c r="L265" s="118"/>
      <c r="M265" s="118"/>
      <c r="N265" s="118"/>
      <c r="O265" s="118"/>
      <c r="P265" s="118"/>
      <c r="Q265" s="118"/>
      <c r="R265" s="118"/>
      <c r="S265" s="118"/>
      <c r="T265" s="118"/>
      <c r="U265" s="118"/>
      <c r="V265" s="118"/>
      <c r="W265" s="34"/>
      <c r="X265" s="118"/>
      <c r="Y265" s="118"/>
      <c r="Z265" s="118"/>
      <c r="AA265" s="118"/>
      <c r="AB265" s="118"/>
      <c r="AC265" s="118"/>
      <c r="AD265" s="118"/>
      <c r="AE265" s="118"/>
      <c r="AF265" s="118"/>
      <c r="AG265" s="118"/>
      <c r="AH265" s="118"/>
      <c r="AI265" s="118"/>
      <c r="AJ265" s="118"/>
      <c r="AK265" s="118"/>
      <c r="AL265" s="118"/>
      <c r="AM265" s="118"/>
      <c r="AN265" s="118"/>
      <c r="AO265" s="118"/>
      <c r="AP265" s="118"/>
      <c r="AQ265" s="118"/>
      <c r="AR265" s="118"/>
      <c r="AS265" s="118"/>
      <c r="AT265" s="118"/>
      <c r="AU265" s="118"/>
      <c r="AV265" s="118"/>
      <c r="AW265" s="118"/>
      <c r="AX265" s="118"/>
      <c r="AY265" s="118"/>
      <c r="AZ265" s="118"/>
      <c r="BA265" s="118"/>
      <c r="BB265" s="118"/>
      <c r="BC265" s="118"/>
      <c r="BD265" s="118"/>
      <c r="BE265" s="118"/>
      <c r="BF265" s="118"/>
      <c r="BG265" s="118"/>
      <c r="BH265" s="118"/>
      <c r="BI265" s="118"/>
      <c r="BJ265" s="118"/>
      <c r="BK265" s="118"/>
      <c r="BL265" s="118"/>
      <c r="BM265" s="118"/>
      <c r="BN265" s="118"/>
      <c r="BO265" s="118"/>
      <c r="BP265" s="118"/>
      <c r="BQ265" s="118"/>
      <c r="BR265" s="118"/>
      <c r="BS265" s="118"/>
      <c r="BT265" s="118"/>
      <c r="BU265" s="118"/>
      <c r="BV265" s="118"/>
      <c r="BW265" s="118"/>
      <c r="BX265" s="118"/>
      <c r="BY265" s="118"/>
      <c r="BZ265" s="118"/>
      <c r="CA265" s="118"/>
      <c r="CB265" s="118"/>
    </row>
    <row r="266" spans="1:80">
      <c r="A266" s="35"/>
      <c r="B266" s="35"/>
      <c r="C266" s="35"/>
      <c r="D266" s="35"/>
      <c r="E266" s="35"/>
      <c r="F266" s="35"/>
      <c r="G266" s="35"/>
      <c r="H266" s="34"/>
      <c r="I266" s="118"/>
      <c r="J266" s="118"/>
      <c r="K266" s="118"/>
      <c r="L266" s="118"/>
      <c r="M266" s="118"/>
      <c r="N266" s="118"/>
      <c r="O266" s="118"/>
      <c r="P266" s="118"/>
      <c r="Q266" s="118"/>
      <c r="R266" s="118"/>
      <c r="S266" s="118"/>
      <c r="T266" s="118"/>
      <c r="U266" s="118"/>
      <c r="V266" s="118"/>
      <c r="W266" s="34"/>
      <c r="X266" s="118"/>
      <c r="Y266" s="118"/>
      <c r="Z266" s="118"/>
      <c r="AA266" s="118"/>
      <c r="AB266" s="118"/>
      <c r="AC266" s="118"/>
      <c r="AD266" s="118"/>
      <c r="AE266" s="118"/>
      <c r="AF266" s="118"/>
      <c r="AG266" s="118"/>
      <c r="AH266" s="118"/>
      <c r="AI266" s="118"/>
      <c r="AJ266" s="118"/>
      <c r="AK266" s="118"/>
      <c r="AL266" s="118"/>
      <c r="AM266" s="118"/>
      <c r="AN266" s="118"/>
      <c r="AO266" s="118"/>
      <c r="AP266" s="118"/>
      <c r="AQ266" s="118"/>
      <c r="AR266" s="118"/>
      <c r="AS266" s="118"/>
      <c r="AT266" s="118"/>
      <c r="AU266" s="118"/>
      <c r="AV266" s="118"/>
      <c r="AW266" s="118"/>
      <c r="AX266" s="118"/>
      <c r="AY266" s="118"/>
      <c r="AZ266" s="118"/>
      <c r="BA266" s="118"/>
      <c r="BB266" s="118"/>
      <c r="BC266" s="118"/>
      <c r="BD266" s="118"/>
      <c r="BE266" s="118"/>
      <c r="BF266" s="118"/>
      <c r="BG266" s="118"/>
      <c r="BH266" s="118"/>
      <c r="BI266" s="118"/>
      <c r="BJ266" s="118"/>
      <c r="BK266" s="118"/>
      <c r="BL266" s="118"/>
      <c r="BM266" s="118"/>
      <c r="BN266" s="118"/>
      <c r="BO266" s="118"/>
      <c r="BP266" s="118"/>
      <c r="BQ266" s="118"/>
      <c r="BR266" s="118"/>
      <c r="BS266" s="118"/>
      <c r="BT266" s="118"/>
      <c r="BU266" s="118"/>
      <c r="BV266" s="118"/>
      <c r="BW266" s="118"/>
      <c r="BX266" s="118"/>
      <c r="BY266" s="118"/>
      <c r="BZ266" s="118"/>
      <c r="CA266" s="118"/>
      <c r="CB266" s="118"/>
    </row>
    <row r="267" spans="1:80">
      <c r="A267" s="35"/>
      <c r="B267" s="35"/>
      <c r="C267" s="35"/>
      <c r="D267" s="35"/>
      <c r="E267" s="35"/>
      <c r="F267" s="35"/>
      <c r="G267" s="35"/>
      <c r="H267" s="34"/>
      <c r="I267" s="118"/>
      <c r="J267" s="118"/>
      <c r="K267" s="118"/>
      <c r="L267" s="118"/>
      <c r="M267" s="118"/>
      <c r="N267" s="118"/>
      <c r="O267" s="118"/>
      <c r="P267" s="118"/>
      <c r="Q267" s="118"/>
      <c r="R267" s="118"/>
      <c r="S267" s="118"/>
      <c r="T267" s="118"/>
      <c r="U267" s="118"/>
      <c r="V267" s="118"/>
      <c r="W267" s="34"/>
      <c r="X267" s="118"/>
      <c r="Y267" s="118"/>
      <c r="Z267" s="118"/>
      <c r="AA267" s="118"/>
      <c r="AB267" s="118"/>
      <c r="AC267" s="118"/>
      <c r="AD267" s="118"/>
      <c r="AE267" s="118"/>
      <c r="AF267" s="118"/>
      <c r="AG267" s="118"/>
      <c r="AH267" s="118"/>
      <c r="AI267" s="118"/>
      <c r="AJ267" s="118"/>
      <c r="AK267" s="118"/>
      <c r="AL267" s="118"/>
      <c r="AM267" s="118"/>
      <c r="AN267" s="118"/>
      <c r="AO267" s="118"/>
      <c r="AP267" s="118"/>
      <c r="AQ267" s="118"/>
      <c r="AR267" s="118"/>
      <c r="AS267" s="118"/>
      <c r="AT267" s="118"/>
      <c r="AU267" s="118"/>
      <c r="AV267" s="118"/>
      <c r="AW267" s="118"/>
      <c r="AX267" s="118"/>
      <c r="AY267" s="118"/>
      <c r="AZ267" s="118"/>
      <c r="BA267" s="118"/>
      <c r="BB267" s="118"/>
      <c r="BC267" s="118"/>
      <c r="BD267" s="118"/>
      <c r="BE267" s="118"/>
      <c r="BF267" s="118"/>
      <c r="BG267" s="118"/>
      <c r="BH267" s="118"/>
      <c r="BI267" s="118"/>
      <c r="BJ267" s="118"/>
      <c r="BK267" s="118"/>
      <c r="BL267" s="118"/>
      <c r="BM267" s="118"/>
      <c r="BN267" s="118"/>
      <c r="BO267" s="118"/>
      <c r="BP267" s="118"/>
      <c r="BQ267" s="118"/>
      <c r="BR267" s="118"/>
      <c r="BS267" s="118"/>
      <c r="BT267" s="118"/>
      <c r="BU267" s="118"/>
      <c r="BV267" s="118"/>
      <c r="BW267" s="118"/>
      <c r="BX267" s="118"/>
      <c r="BY267" s="118"/>
      <c r="BZ267" s="118"/>
      <c r="CA267" s="118"/>
      <c r="CB267" s="118"/>
    </row>
    <row r="268" spans="1:80">
      <c r="A268" s="35"/>
      <c r="B268" s="35"/>
      <c r="C268" s="35"/>
      <c r="D268" s="35"/>
      <c r="E268" s="35"/>
      <c r="F268" s="35"/>
      <c r="G268" s="35"/>
      <c r="H268" s="34"/>
      <c r="I268" s="118"/>
      <c r="J268" s="118"/>
      <c r="K268" s="118"/>
      <c r="L268" s="118"/>
      <c r="M268" s="118"/>
      <c r="N268" s="118"/>
      <c r="O268" s="118"/>
      <c r="P268" s="118"/>
      <c r="Q268" s="118"/>
      <c r="R268" s="118"/>
      <c r="S268" s="118"/>
      <c r="T268" s="118"/>
      <c r="U268" s="118"/>
      <c r="V268" s="118"/>
      <c r="W268" s="34"/>
      <c r="X268" s="118"/>
      <c r="Y268" s="118"/>
      <c r="Z268" s="118"/>
      <c r="AA268" s="118"/>
      <c r="AB268" s="118"/>
      <c r="AC268" s="118"/>
      <c r="AD268" s="118"/>
      <c r="AE268" s="118"/>
      <c r="AF268" s="118"/>
      <c r="AG268" s="118"/>
      <c r="AH268" s="118"/>
      <c r="AI268" s="118"/>
      <c r="AJ268" s="118"/>
      <c r="AK268" s="118"/>
      <c r="AL268" s="118"/>
      <c r="AM268" s="118"/>
      <c r="AN268" s="118"/>
      <c r="AO268" s="118"/>
      <c r="AP268" s="118"/>
      <c r="AQ268" s="118"/>
      <c r="AR268" s="118"/>
      <c r="AS268" s="118"/>
      <c r="AT268" s="118"/>
      <c r="AU268" s="118"/>
      <c r="AV268" s="118"/>
      <c r="AW268" s="118"/>
      <c r="AX268" s="118"/>
      <c r="AY268" s="118"/>
      <c r="AZ268" s="118"/>
      <c r="BA268" s="118"/>
      <c r="BB268" s="118"/>
      <c r="BC268" s="118"/>
      <c r="BD268" s="118"/>
      <c r="BE268" s="118"/>
      <c r="BF268" s="118"/>
      <c r="BG268" s="118"/>
      <c r="BH268" s="118"/>
      <c r="BI268" s="118"/>
      <c r="BJ268" s="118"/>
      <c r="BK268" s="118"/>
      <c r="BL268" s="118"/>
      <c r="BM268" s="118"/>
      <c r="BN268" s="118"/>
      <c r="BO268" s="118"/>
      <c r="BP268" s="118"/>
      <c r="BQ268" s="118"/>
      <c r="BR268" s="118"/>
      <c r="BS268" s="118"/>
      <c r="BT268" s="118"/>
      <c r="BU268" s="118"/>
      <c r="BV268" s="118"/>
      <c r="BW268" s="118"/>
      <c r="BX268" s="118"/>
      <c r="BY268" s="118"/>
      <c r="BZ268" s="118"/>
      <c r="CA268" s="118"/>
      <c r="CB268" s="118"/>
    </row>
    <row r="269" spans="1:80">
      <c r="A269" s="35"/>
      <c r="B269" s="35"/>
      <c r="C269" s="35"/>
      <c r="D269" s="35"/>
      <c r="E269" s="35"/>
      <c r="F269" s="35"/>
      <c r="G269" s="35"/>
      <c r="H269" s="34"/>
      <c r="I269" s="118"/>
      <c r="J269" s="118"/>
      <c r="K269" s="118"/>
      <c r="L269" s="118"/>
      <c r="M269" s="118"/>
      <c r="N269" s="118"/>
      <c r="O269" s="118"/>
      <c r="P269" s="118"/>
      <c r="Q269" s="118"/>
      <c r="R269" s="118"/>
      <c r="S269" s="118"/>
      <c r="T269" s="118"/>
      <c r="U269" s="118"/>
      <c r="V269" s="118"/>
      <c r="W269" s="34"/>
      <c r="X269" s="118"/>
      <c r="Y269" s="118"/>
      <c r="Z269" s="118"/>
      <c r="AA269" s="118"/>
      <c r="AB269" s="118"/>
      <c r="AC269" s="118"/>
      <c r="AD269" s="118"/>
      <c r="AE269" s="118"/>
      <c r="AF269" s="118"/>
      <c r="AG269" s="118"/>
      <c r="AH269" s="118"/>
      <c r="AI269" s="118"/>
      <c r="AJ269" s="118"/>
      <c r="AK269" s="118"/>
      <c r="AL269" s="118"/>
      <c r="AM269" s="118"/>
      <c r="AN269" s="118"/>
      <c r="AO269" s="118"/>
      <c r="AP269" s="118"/>
      <c r="AQ269" s="118"/>
      <c r="AR269" s="118"/>
      <c r="AS269" s="118"/>
      <c r="AT269" s="118"/>
      <c r="AU269" s="118"/>
      <c r="AV269" s="118"/>
      <c r="AW269" s="118"/>
      <c r="AX269" s="118"/>
      <c r="AY269" s="118"/>
      <c r="AZ269" s="118"/>
      <c r="BA269" s="118"/>
      <c r="BB269" s="118"/>
      <c r="BC269" s="118"/>
      <c r="BD269" s="118"/>
      <c r="BE269" s="118"/>
      <c r="BF269" s="118"/>
      <c r="BG269" s="118"/>
      <c r="BH269" s="118"/>
      <c r="BI269" s="118"/>
      <c r="BJ269" s="118"/>
      <c r="BK269" s="118"/>
      <c r="BL269" s="118"/>
      <c r="BM269" s="118"/>
      <c r="BN269" s="118"/>
      <c r="BO269" s="118"/>
      <c r="BP269" s="118"/>
      <c r="BQ269" s="118"/>
      <c r="BR269" s="118"/>
      <c r="BS269" s="118"/>
      <c r="BT269" s="118"/>
      <c r="BU269" s="118"/>
      <c r="BV269" s="118"/>
      <c r="BW269" s="118"/>
      <c r="BX269" s="118"/>
      <c r="BY269" s="118"/>
      <c r="BZ269" s="118"/>
      <c r="CA269" s="118"/>
      <c r="CB269" s="118"/>
    </row>
    <row r="270" spans="1:80">
      <c r="A270" s="35"/>
      <c r="B270" s="35"/>
      <c r="C270" s="35"/>
      <c r="D270" s="35"/>
      <c r="E270" s="35"/>
      <c r="F270" s="35"/>
      <c r="G270" s="35"/>
      <c r="H270" s="34"/>
      <c r="I270" s="118"/>
      <c r="J270" s="118"/>
      <c r="K270" s="118"/>
      <c r="L270" s="118"/>
      <c r="M270" s="118"/>
      <c r="N270" s="118"/>
      <c r="O270" s="118"/>
      <c r="P270" s="118"/>
      <c r="Q270" s="118"/>
      <c r="R270" s="118"/>
      <c r="S270" s="118"/>
      <c r="T270" s="118"/>
      <c r="U270" s="118"/>
      <c r="V270" s="118"/>
      <c r="W270" s="34"/>
      <c r="X270" s="118"/>
      <c r="Y270" s="118"/>
      <c r="Z270" s="118"/>
      <c r="AA270" s="118"/>
      <c r="AB270" s="118"/>
      <c r="AC270" s="118"/>
      <c r="AD270" s="118"/>
      <c r="AE270" s="118"/>
      <c r="AF270" s="118"/>
      <c r="AG270" s="118"/>
      <c r="AH270" s="118"/>
      <c r="AI270" s="118"/>
      <c r="AJ270" s="118"/>
      <c r="AK270" s="118"/>
      <c r="AL270" s="118"/>
      <c r="AM270" s="118"/>
      <c r="AN270" s="118"/>
      <c r="AO270" s="118"/>
      <c r="AP270" s="118"/>
      <c r="AQ270" s="118"/>
      <c r="AR270" s="118"/>
      <c r="AS270" s="118"/>
      <c r="AT270" s="118"/>
      <c r="AU270" s="118"/>
      <c r="AV270" s="118"/>
      <c r="AW270" s="118"/>
      <c r="AX270" s="118"/>
      <c r="AY270" s="118"/>
      <c r="AZ270" s="118"/>
      <c r="BA270" s="118"/>
      <c r="BB270" s="118"/>
      <c r="BC270" s="118"/>
      <c r="BD270" s="118"/>
      <c r="BE270" s="118"/>
      <c r="BF270" s="118"/>
      <c r="BG270" s="118"/>
      <c r="BH270" s="118"/>
      <c r="BI270" s="118"/>
      <c r="BJ270" s="118"/>
      <c r="BK270" s="118"/>
      <c r="BL270" s="118"/>
      <c r="BM270" s="118"/>
      <c r="BN270" s="118"/>
      <c r="BO270" s="118"/>
      <c r="BP270" s="118"/>
      <c r="BQ270" s="118"/>
      <c r="BR270" s="118"/>
      <c r="BS270" s="118"/>
      <c r="BT270" s="118"/>
      <c r="BU270" s="118"/>
      <c r="BV270" s="118"/>
      <c r="BW270" s="118"/>
      <c r="BX270" s="118"/>
      <c r="BY270" s="118"/>
      <c r="BZ270" s="118"/>
      <c r="CA270" s="118"/>
      <c r="CB270" s="118"/>
    </row>
    <row r="271" spans="1:80">
      <c r="A271" s="35"/>
      <c r="B271" s="35"/>
      <c r="C271" s="35"/>
      <c r="D271" s="35"/>
      <c r="E271" s="35"/>
      <c r="F271" s="35"/>
      <c r="G271" s="35"/>
      <c r="H271" s="34"/>
      <c r="I271" s="118"/>
      <c r="J271" s="118"/>
      <c r="K271" s="118"/>
      <c r="L271" s="118"/>
      <c r="M271" s="118"/>
      <c r="N271" s="118"/>
      <c r="O271" s="118"/>
      <c r="P271" s="118"/>
      <c r="Q271" s="118"/>
      <c r="R271" s="118"/>
      <c r="S271" s="118"/>
      <c r="T271" s="118"/>
      <c r="U271" s="118"/>
      <c r="V271" s="118"/>
      <c r="W271" s="34"/>
      <c r="X271" s="118"/>
      <c r="Y271" s="118"/>
      <c r="Z271" s="118"/>
      <c r="AA271" s="118"/>
      <c r="AB271" s="118"/>
      <c r="AC271" s="118"/>
      <c r="AD271" s="118"/>
      <c r="AE271" s="118"/>
      <c r="AF271" s="118"/>
      <c r="AG271" s="118"/>
      <c r="AH271" s="118"/>
      <c r="AI271" s="118"/>
      <c r="AJ271" s="118"/>
      <c r="AK271" s="118"/>
      <c r="AL271" s="118"/>
      <c r="AM271" s="118"/>
      <c r="AN271" s="118"/>
      <c r="AO271" s="118"/>
      <c r="AP271" s="118"/>
      <c r="AQ271" s="118"/>
      <c r="AR271" s="118"/>
      <c r="AS271" s="118"/>
      <c r="AT271" s="118"/>
      <c r="AU271" s="118"/>
      <c r="AV271" s="118"/>
      <c r="AW271" s="118"/>
      <c r="AX271" s="118"/>
      <c r="AY271" s="118"/>
      <c r="AZ271" s="118"/>
      <c r="BA271" s="118"/>
      <c r="BB271" s="118"/>
      <c r="BC271" s="118"/>
      <c r="BD271" s="118"/>
      <c r="BE271" s="118"/>
      <c r="BF271" s="118"/>
      <c r="BG271" s="118"/>
      <c r="BH271" s="118"/>
      <c r="BI271" s="118"/>
      <c r="BJ271" s="118"/>
      <c r="BK271" s="118"/>
      <c r="BL271" s="118"/>
      <c r="BM271" s="118"/>
      <c r="BN271" s="118"/>
      <c r="BO271" s="118"/>
      <c r="BP271" s="118"/>
      <c r="BQ271" s="118"/>
      <c r="BR271" s="118"/>
      <c r="BS271" s="118"/>
      <c r="BT271" s="118"/>
      <c r="BU271" s="118"/>
      <c r="BV271" s="118"/>
      <c r="BW271" s="118"/>
      <c r="BX271" s="118"/>
      <c r="BY271" s="118"/>
      <c r="BZ271" s="118"/>
      <c r="CA271" s="118"/>
      <c r="CB271" s="118"/>
    </row>
    <row r="272" spans="1:80">
      <c r="A272" s="35"/>
      <c r="B272" s="35"/>
      <c r="C272" s="35"/>
      <c r="D272" s="35"/>
      <c r="E272" s="35"/>
      <c r="F272" s="35"/>
      <c r="G272" s="35"/>
      <c r="H272" s="34"/>
      <c r="I272" s="118"/>
      <c r="J272" s="118"/>
      <c r="K272" s="118"/>
      <c r="L272" s="118"/>
      <c r="M272" s="118"/>
      <c r="N272" s="118"/>
      <c r="O272" s="118"/>
      <c r="P272" s="118"/>
      <c r="Q272" s="118"/>
      <c r="R272" s="118"/>
      <c r="S272" s="118"/>
      <c r="T272" s="118"/>
      <c r="U272" s="118"/>
      <c r="V272" s="118"/>
      <c r="W272" s="34"/>
      <c r="X272" s="118"/>
      <c r="Y272" s="118"/>
      <c r="Z272" s="118"/>
      <c r="AA272" s="118"/>
      <c r="AB272" s="118"/>
      <c r="AC272" s="118"/>
      <c r="AD272" s="118"/>
      <c r="AE272" s="118"/>
      <c r="AF272" s="118"/>
      <c r="AG272" s="118"/>
      <c r="AH272" s="118"/>
      <c r="AI272" s="118"/>
      <c r="AJ272" s="118"/>
      <c r="AK272" s="118"/>
      <c r="AL272" s="118"/>
      <c r="AM272" s="118"/>
      <c r="AN272" s="118"/>
      <c r="AO272" s="118"/>
      <c r="AP272" s="118"/>
      <c r="AQ272" s="118"/>
      <c r="AR272" s="118"/>
      <c r="AS272" s="118"/>
      <c r="AT272" s="118"/>
      <c r="AU272" s="118"/>
      <c r="AV272" s="118"/>
      <c r="AW272" s="118"/>
      <c r="AX272" s="118"/>
      <c r="AY272" s="118"/>
      <c r="AZ272" s="118"/>
      <c r="BA272" s="118"/>
      <c r="BB272" s="118"/>
      <c r="BC272" s="118"/>
      <c r="BD272" s="118"/>
      <c r="BE272" s="118"/>
      <c r="BF272" s="118"/>
      <c r="BG272" s="118"/>
      <c r="BH272" s="118"/>
      <c r="BI272" s="118"/>
      <c r="BJ272" s="118"/>
      <c r="BK272" s="118"/>
      <c r="BL272" s="118"/>
      <c r="BM272" s="118"/>
      <c r="BN272" s="118"/>
      <c r="BO272" s="118"/>
      <c r="BP272" s="118"/>
      <c r="BQ272" s="118"/>
      <c r="BR272" s="118"/>
      <c r="BS272" s="118"/>
      <c r="BT272" s="118"/>
      <c r="BU272" s="118"/>
      <c r="BV272" s="118"/>
      <c r="BW272" s="118"/>
      <c r="BX272" s="118"/>
      <c r="BY272" s="118"/>
      <c r="BZ272" s="118"/>
      <c r="CA272" s="118"/>
      <c r="CB272" s="118"/>
    </row>
    <row r="273" spans="1:80">
      <c r="A273" s="35"/>
      <c r="B273" s="35"/>
      <c r="C273" s="35"/>
      <c r="D273" s="35"/>
      <c r="E273" s="35"/>
      <c r="F273" s="35"/>
      <c r="G273" s="35"/>
      <c r="H273" s="34"/>
      <c r="I273" s="118"/>
      <c r="J273" s="118"/>
      <c r="K273" s="118"/>
      <c r="L273" s="118"/>
      <c r="M273" s="118"/>
      <c r="N273" s="118"/>
      <c r="O273" s="118"/>
      <c r="P273" s="118"/>
      <c r="Q273" s="118"/>
      <c r="R273" s="118"/>
      <c r="S273" s="118"/>
      <c r="T273" s="118"/>
      <c r="U273" s="118"/>
      <c r="V273" s="118"/>
      <c r="W273" s="34"/>
      <c r="X273" s="118"/>
      <c r="Y273" s="118"/>
      <c r="Z273" s="118"/>
      <c r="AA273" s="118"/>
      <c r="AB273" s="118"/>
      <c r="AC273" s="118"/>
      <c r="AD273" s="118"/>
      <c r="AE273" s="118"/>
      <c r="AF273" s="118"/>
      <c r="AG273" s="118"/>
      <c r="AH273" s="118"/>
      <c r="AI273" s="118"/>
      <c r="AJ273" s="118"/>
      <c r="AK273" s="118"/>
      <c r="AL273" s="118"/>
      <c r="AM273" s="118"/>
      <c r="AN273" s="118"/>
      <c r="AO273" s="118"/>
      <c r="AP273" s="118"/>
      <c r="AQ273" s="118"/>
      <c r="AR273" s="118"/>
      <c r="AS273" s="118"/>
      <c r="AT273" s="118"/>
      <c r="AU273" s="118"/>
      <c r="AV273" s="118"/>
      <c r="AW273" s="118"/>
      <c r="AX273" s="118"/>
      <c r="AY273" s="118"/>
      <c r="AZ273" s="118"/>
      <c r="BA273" s="118"/>
      <c r="BB273" s="118"/>
      <c r="BC273" s="118"/>
      <c r="BD273" s="118"/>
      <c r="BE273" s="118"/>
      <c r="BF273" s="118"/>
      <c r="BG273" s="118"/>
      <c r="BH273" s="118"/>
      <c r="BI273" s="118"/>
      <c r="BJ273" s="118"/>
      <c r="BK273" s="118"/>
      <c r="BL273" s="118"/>
      <c r="BM273" s="118"/>
      <c r="BN273" s="118"/>
      <c r="BO273" s="118"/>
      <c r="BP273" s="118"/>
      <c r="BQ273" s="118"/>
      <c r="BR273" s="118"/>
      <c r="BS273" s="118"/>
      <c r="BT273" s="118"/>
      <c r="BU273" s="118"/>
      <c r="BV273" s="118"/>
      <c r="BW273" s="118"/>
      <c r="BX273" s="118"/>
      <c r="BY273" s="118"/>
      <c r="BZ273" s="118"/>
      <c r="CA273" s="118"/>
      <c r="CB273" s="118"/>
    </row>
    <row r="274" spans="1:80">
      <c r="A274" s="35"/>
      <c r="B274" s="35"/>
      <c r="C274" s="35"/>
      <c r="D274" s="35"/>
      <c r="E274" s="35"/>
      <c r="F274" s="35"/>
      <c r="G274" s="35"/>
      <c r="H274" s="34"/>
      <c r="I274" s="118"/>
      <c r="J274" s="118"/>
      <c r="K274" s="118"/>
      <c r="L274" s="118"/>
      <c r="M274" s="118"/>
      <c r="N274" s="118"/>
      <c r="O274" s="118"/>
      <c r="P274" s="118"/>
      <c r="Q274" s="118"/>
      <c r="R274" s="118"/>
      <c r="S274" s="118"/>
      <c r="T274" s="118"/>
      <c r="U274" s="118"/>
      <c r="V274" s="118"/>
      <c r="W274" s="34"/>
      <c r="X274" s="118"/>
      <c r="Y274" s="118"/>
      <c r="Z274" s="118"/>
      <c r="AA274" s="118"/>
      <c r="AB274" s="118"/>
      <c r="AC274" s="118"/>
      <c r="AD274" s="118"/>
      <c r="AE274" s="118"/>
      <c r="AF274" s="118"/>
      <c r="AG274" s="118"/>
      <c r="AH274" s="118"/>
      <c r="AI274" s="118"/>
      <c r="AJ274" s="118"/>
      <c r="AK274" s="118"/>
      <c r="AL274" s="118"/>
      <c r="AM274" s="118"/>
      <c r="AN274" s="118"/>
      <c r="AO274" s="118"/>
      <c r="AP274" s="118"/>
      <c r="AQ274" s="118"/>
      <c r="AR274" s="118"/>
      <c r="AS274" s="118"/>
      <c r="AT274" s="118"/>
      <c r="AU274" s="118"/>
      <c r="AV274" s="118"/>
      <c r="AW274" s="118"/>
      <c r="AX274" s="118"/>
      <c r="AY274" s="118"/>
      <c r="AZ274" s="118"/>
      <c r="BA274" s="118"/>
      <c r="BB274" s="118"/>
      <c r="BC274" s="118"/>
      <c r="BD274" s="118"/>
      <c r="BE274" s="118"/>
      <c r="BF274" s="118"/>
      <c r="BG274" s="118"/>
      <c r="BH274" s="118"/>
      <c r="BI274" s="118"/>
      <c r="BJ274" s="118"/>
      <c r="BK274" s="118"/>
      <c r="BL274" s="118"/>
      <c r="BM274" s="118"/>
      <c r="BN274" s="118"/>
      <c r="BO274" s="118"/>
      <c r="BP274" s="118"/>
      <c r="BQ274" s="118"/>
      <c r="BR274" s="118"/>
      <c r="BS274" s="118"/>
      <c r="BT274" s="118"/>
      <c r="BU274" s="118"/>
      <c r="BV274" s="118"/>
      <c r="BW274" s="118"/>
      <c r="BX274" s="118"/>
      <c r="BY274" s="118"/>
      <c r="BZ274" s="118"/>
      <c r="CA274" s="118"/>
      <c r="CB274" s="118"/>
    </row>
    <row r="275" spans="1:80">
      <c r="A275" s="35"/>
      <c r="B275" s="35"/>
      <c r="C275" s="35"/>
      <c r="D275" s="35"/>
      <c r="E275" s="35"/>
      <c r="F275" s="35"/>
      <c r="G275" s="35"/>
      <c r="H275" s="34"/>
      <c r="I275" s="118"/>
      <c r="J275" s="118"/>
      <c r="K275" s="118"/>
      <c r="L275" s="118"/>
      <c r="M275" s="118"/>
      <c r="N275" s="118"/>
      <c r="O275" s="118"/>
      <c r="P275" s="118"/>
      <c r="Q275" s="118"/>
      <c r="R275" s="118"/>
      <c r="S275" s="118"/>
      <c r="T275" s="118"/>
      <c r="U275" s="118"/>
      <c r="V275" s="118"/>
      <c r="W275" s="34"/>
      <c r="X275" s="118"/>
      <c r="Y275" s="118"/>
      <c r="Z275" s="118"/>
      <c r="AA275" s="118"/>
      <c r="AB275" s="118"/>
      <c r="AC275" s="118"/>
      <c r="AD275" s="118"/>
      <c r="AE275" s="118"/>
      <c r="AF275" s="118"/>
      <c r="AG275" s="118"/>
      <c r="AH275" s="118"/>
      <c r="AI275" s="118"/>
      <c r="AJ275" s="118"/>
      <c r="AK275" s="118"/>
      <c r="AL275" s="118"/>
      <c r="AM275" s="118"/>
      <c r="AN275" s="118"/>
      <c r="AO275" s="118"/>
      <c r="AP275" s="118"/>
      <c r="AQ275" s="118"/>
      <c r="AR275" s="118"/>
      <c r="AS275" s="118"/>
      <c r="AT275" s="118"/>
      <c r="AU275" s="118"/>
      <c r="AV275" s="118"/>
      <c r="AW275" s="118"/>
      <c r="AX275" s="118"/>
      <c r="AY275" s="118"/>
      <c r="AZ275" s="118"/>
      <c r="BA275" s="118"/>
      <c r="BB275" s="118"/>
      <c r="BC275" s="118"/>
      <c r="BD275" s="118"/>
      <c r="BE275" s="118"/>
      <c r="BF275" s="118"/>
      <c r="BG275" s="118"/>
      <c r="BH275" s="118"/>
      <c r="BI275" s="118"/>
      <c r="BJ275" s="118"/>
      <c r="BK275" s="118"/>
      <c r="BL275" s="118"/>
      <c r="BM275" s="118"/>
      <c r="BN275" s="118"/>
      <c r="BO275" s="118"/>
      <c r="BP275" s="118"/>
      <c r="BQ275" s="118"/>
      <c r="BR275" s="118"/>
      <c r="BS275" s="118"/>
      <c r="BT275" s="118"/>
      <c r="BU275" s="118"/>
      <c r="BV275" s="118"/>
      <c r="BW275" s="118"/>
      <c r="BX275" s="118"/>
      <c r="BY275" s="118"/>
      <c r="BZ275" s="118"/>
      <c r="CA275" s="118"/>
      <c r="CB275" s="118"/>
    </row>
    <row r="276" spans="1:80">
      <c r="A276" s="35"/>
      <c r="B276" s="35"/>
      <c r="C276" s="35"/>
      <c r="D276" s="35"/>
      <c r="E276" s="35"/>
      <c r="F276" s="35"/>
      <c r="G276" s="35"/>
      <c r="H276" s="34"/>
      <c r="I276" s="118"/>
      <c r="J276" s="118"/>
      <c r="K276" s="118"/>
      <c r="L276" s="118"/>
      <c r="M276" s="118"/>
      <c r="N276" s="118"/>
      <c r="O276" s="118"/>
      <c r="P276" s="118"/>
      <c r="Q276" s="118"/>
      <c r="R276" s="118"/>
      <c r="S276" s="118"/>
      <c r="T276" s="118"/>
      <c r="U276" s="118"/>
      <c r="V276" s="118"/>
      <c r="W276" s="34"/>
      <c r="X276" s="118"/>
      <c r="Y276" s="118"/>
      <c r="Z276" s="118"/>
      <c r="AA276" s="118"/>
      <c r="AB276" s="118"/>
      <c r="AC276" s="118"/>
      <c r="AD276" s="118"/>
      <c r="AE276" s="118"/>
      <c r="AF276" s="118"/>
      <c r="AG276" s="118"/>
      <c r="AH276" s="118"/>
      <c r="AI276" s="118"/>
      <c r="AJ276" s="118"/>
      <c r="AK276" s="118"/>
      <c r="AL276" s="118"/>
      <c r="AM276" s="118"/>
      <c r="AN276" s="118"/>
      <c r="AO276" s="118"/>
      <c r="AP276" s="118"/>
      <c r="AQ276" s="118"/>
      <c r="AR276" s="118"/>
      <c r="AS276" s="118"/>
      <c r="AT276" s="118"/>
      <c r="AU276" s="118"/>
      <c r="AV276" s="118"/>
      <c r="AW276" s="118"/>
      <c r="AX276" s="118"/>
      <c r="AY276" s="118"/>
      <c r="AZ276" s="118"/>
      <c r="BA276" s="118"/>
      <c r="BB276" s="118"/>
      <c r="BC276" s="118"/>
      <c r="BD276" s="118"/>
      <c r="BE276" s="118"/>
      <c r="BF276" s="118"/>
      <c r="BG276" s="118"/>
      <c r="BH276" s="118"/>
      <c r="BI276" s="118"/>
      <c r="BJ276" s="118"/>
      <c r="BK276" s="118"/>
      <c r="BL276" s="118"/>
      <c r="BM276" s="118"/>
      <c r="BN276" s="118"/>
      <c r="BO276" s="118"/>
      <c r="BP276" s="118"/>
      <c r="BQ276" s="118"/>
      <c r="BR276" s="118"/>
      <c r="BS276" s="118"/>
      <c r="BT276" s="118"/>
      <c r="BU276" s="118"/>
      <c r="BV276" s="118"/>
      <c r="BW276" s="118"/>
      <c r="BX276" s="118"/>
      <c r="BY276" s="118"/>
      <c r="BZ276" s="118"/>
      <c r="CA276" s="118"/>
      <c r="CB276" s="118"/>
    </row>
    <row r="277" spans="1:80">
      <c r="A277" s="35"/>
      <c r="B277" s="35"/>
      <c r="C277" s="35"/>
      <c r="D277" s="35"/>
      <c r="E277" s="35"/>
      <c r="F277" s="35"/>
      <c r="G277" s="35"/>
      <c r="H277" s="34"/>
      <c r="I277" s="118"/>
      <c r="J277" s="118"/>
      <c r="K277" s="118"/>
      <c r="L277" s="118"/>
      <c r="M277" s="118"/>
      <c r="N277" s="118"/>
      <c r="O277" s="118"/>
      <c r="P277" s="118"/>
      <c r="Q277" s="118"/>
      <c r="R277" s="118"/>
      <c r="S277" s="118"/>
      <c r="T277" s="118"/>
      <c r="U277" s="118"/>
      <c r="V277" s="118"/>
      <c r="W277" s="34"/>
      <c r="X277" s="118"/>
      <c r="Y277" s="118"/>
      <c r="Z277" s="118"/>
      <c r="AA277" s="118"/>
      <c r="AB277" s="118"/>
      <c r="AC277" s="118"/>
      <c r="AD277" s="118"/>
      <c r="AE277" s="118"/>
      <c r="AF277" s="118"/>
      <c r="AG277" s="118"/>
      <c r="AH277" s="118"/>
      <c r="AI277" s="118"/>
      <c r="AJ277" s="118"/>
      <c r="AK277" s="118"/>
      <c r="AL277" s="118"/>
      <c r="AM277" s="118"/>
      <c r="AN277" s="118"/>
      <c r="AO277" s="118"/>
      <c r="AP277" s="118"/>
      <c r="AQ277" s="118"/>
      <c r="AR277" s="118"/>
      <c r="AS277" s="118"/>
      <c r="AT277" s="118"/>
      <c r="AU277" s="118"/>
      <c r="AV277" s="118"/>
      <c r="AW277" s="118"/>
      <c r="AX277" s="118"/>
      <c r="AY277" s="118"/>
      <c r="AZ277" s="118"/>
      <c r="BA277" s="118"/>
      <c r="BB277" s="118"/>
      <c r="BC277" s="118"/>
      <c r="BD277" s="118"/>
      <c r="BE277" s="118"/>
      <c r="BF277" s="118"/>
      <c r="BG277" s="118"/>
      <c r="BH277" s="118"/>
      <c r="BI277" s="118"/>
      <c r="BJ277" s="118"/>
      <c r="BK277" s="118"/>
      <c r="BL277" s="118"/>
      <c r="BM277" s="118"/>
      <c r="BN277" s="118"/>
      <c r="BO277" s="118"/>
      <c r="BP277" s="118"/>
      <c r="BQ277" s="118"/>
      <c r="BR277" s="118"/>
      <c r="BS277" s="118"/>
      <c r="BT277" s="118"/>
      <c r="BU277" s="118"/>
      <c r="BV277" s="118"/>
      <c r="BW277" s="118"/>
      <c r="BX277" s="118"/>
      <c r="BY277" s="118"/>
      <c r="BZ277" s="118"/>
      <c r="CA277" s="118"/>
      <c r="CB277" s="118"/>
    </row>
    <row r="278" spans="1:80">
      <c r="A278" s="35"/>
      <c r="B278" s="35"/>
      <c r="C278" s="35"/>
      <c r="D278" s="35"/>
      <c r="E278" s="35"/>
      <c r="F278" s="35"/>
      <c r="G278" s="35"/>
      <c r="H278" s="34"/>
      <c r="I278" s="118"/>
      <c r="J278" s="118"/>
      <c r="K278" s="118"/>
      <c r="L278" s="118"/>
      <c r="M278" s="118"/>
      <c r="N278" s="118"/>
      <c r="O278" s="118"/>
      <c r="P278" s="118"/>
      <c r="Q278" s="118"/>
      <c r="R278" s="118"/>
      <c r="S278" s="118"/>
      <c r="T278" s="118"/>
      <c r="U278" s="118"/>
      <c r="V278" s="118"/>
      <c r="W278" s="34"/>
      <c r="X278" s="118"/>
      <c r="Y278" s="118"/>
      <c r="Z278" s="118"/>
      <c r="AA278" s="118"/>
      <c r="AB278" s="118"/>
      <c r="AC278" s="118"/>
      <c r="AD278" s="118"/>
      <c r="AE278" s="118"/>
      <c r="AF278" s="118"/>
      <c r="AG278" s="118"/>
      <c r="AH278" s="118"/>
      <c r="AI278" s="118"/>
      <c r="AJ278" s="118"/>
      <c r="AK278" s="118"/>
      <c r="AL278" s="118"/>
      <c r="AM278" s="118"/>
      <c r="AN278" s="118"/>
      <c r="AO278" s="118"/>
      <c r="AP278" s="118"/>
      <c r="AQ278" s="118"/>
      <c r="AR278" s="118"/>
      <c r="AS278" s="118"/>
      <c r="AT278" s="118"/>
      <c r="AU278" s="118"/>
      <c r="AV278" s="118"/>
      <c r="AW278" s="118"/>
      <c r="AX278" s="118"/>
      <c r="AY278" s="118"/>
      <c r="AZ278" s="118"/>
      <c r="BA278" s="118"/>
      <c r="BB278" s="118"/>
      <c r="BC278" s="118"/>
      <c r="BD278" s="118"/>
      <c r="BE278" s="118"/>
      <c r="BF278" s="118"/>
      <c r="BG278" s="118"/>
      <c r="BH278" s="118"/>
      <c r="BI278" s="118"/>
      <c r="BJ278" s="118"/>
      <c r="BK278" s="118"/>
      <c r="BL278" s="118"/>
      <c r="BM278" s="118"/>
      <c r="BN278" s="118"/>
      <c r="BO278" s="118"/>
      <c r="BP278" s="118"/>
      <c r="BQ278" s="118"/>
      <c r="BR278" s="118"/>
      <c r="BS278" s="118"/>
      <c r="BT278" s="118"/>
      <c r="BU278" s="118"/>
      <c r="BV278" s="118"/>
      <c r="BW278" s="118"/>
      <c r="BX278" s="118"/>
      <c r="BY278" s="118"/>
      <c r="BZ278" s="118"/>
      <c r="CA278" s="118"/>
      <c r="CB278" s="118"/>
    </row>
    <row r="279" spans="1:80">
      <c r="A279" s="35"/>
      <c r="B279" s="35"/>
      <c r="C279" s="35"/>
      <c r="D279" s="35"/>
      <c r="E279" s="35"/>
      <c r="F279" s="35"/>
      <c r="G279" s="35"/>
      <c r="H279" s="34"/>
      <c r="I279" s="118"/>
      <c r="J279" s="118"/>
      <c r="K279" s="118"/>
      <c r="L279" s="118"/>
      <c r="M279" s="118"/>
      <c r="N279" s="118"/>
      <c r="O279" s="118"/>
      <c r="P279" s="118"/>
      <c r="Q279" s="118"/>
      <c r="R279" s="118"/>
      <c r="S279" s="118"/>
      <c r="T279" s="118"/>
      <c r="U279" s="118"/>
      <c r="V279" s="118"/>
      <c r="W279" s="34"/>
      <c r="X279" s="118"/>
      <c r="Y279" s="118"/>
      <c r="Z279" s="118"/>
      <c r="AA279" s="118"/>
      <c r="AB279" s="118"/>
      <c r="AC279" s="118"/>
      <c r="AD279" s="118"/>
      <c r="AE279" s="118"/>
      <c r="AF279" s="118"/>
      <c r="AG279" s="118"/>
      <c r="AH279" s="118"/>
      <c r="AI279" s="118"/>
      <c r="AJ279" s="118"/>
      <c r="AK279" s="118"/>
      <c r="AL279" s="118"/>
      <c r="AM279" s="118"/>
      <c r="AN279" s="118"/>
      <c r="AO279" s="118"/>
      <c r="AP279" s="118"/>
      <c r="AQ279" s="118"/>
      <c r="AR279" s="118"/>
      <c r="AS279" s="118"/>
      <c r="AT279" s="118"/>
      <c r="AU279" s="118"/>
      <c r="AV279" s="118"/>
      <c r="AW279" s="118"/>
      <c r="AX279" s="118"/>
      <c r="AY279" s="118"/>
      <c r="AZ279" s="118"/>
      <c r="BA279" s="118"/>
      <c r="BB279" s="118"/>
      <c r="BC279" s="118"/>
      <c r="BD279" s="118"/>
      <c r="BE279" s="118"/>
      <c r="BF279" s="118"/>
      <c r="BG279" s="118"/>
      <c r="BH279" s="118"/>
      <c r="BI279" s="118"/>
      <c r="BJ279" s="118"/>
      <c r="BK279" s="118"/>
      <c r="BL279" s="118"/>
      <c r="BM279" s="118"/>
      <c r="BN279" s="118"/>
      <c r="BO279" s="118"/>
      <c r="BP279" s="118"/>
      <c r="BQ279" s="118"/>
      <c r="BR279" s="118"/>
      <c r="BS279" s="118"/>
      <c r="BT279" s="118"/>
      <c r="BU279" s="118"/>
      <c r="BV279" s="118"/>
      <c r="BW279" s="118"/>
      <c r="BX279" s="118"/>
      <c r="BY279" s="118"/>
      <c r="BZ279" s="118"/>
      <c r="CA279" s="118"/>
      <c r="CB279" s="118"/>
    </row>
    <row r="280" spans="1:80">
      <c r="A280" s="35"/>
      <c r="B280" s="35"/>
      <c r="C280" s="35"/>
      <c r="D280" s="35"/>
      <c r="E280" s="35"/>
      <c r="F280" s="35"/>
      <c r="G280" s="35"/>
      <c r="H280" s="34"/>
      <c r="I280" s="118"/>
      <c r="J280" s="118"/>
      <c r="K280" s="118"/>
      <c r="L280" s="118"/>
      <c r="M280" s="118"/>
      <c r="N280" s="118"/>
      <c r="O280" s="118"/>
      <c r="P280" s="118"/>
      <c r="Q280" s="118"/>
      <c r="R280" s="118"/>
      <c r="S280" s="118"/>
      <c r="T280" s="118"/>
      <c r="U280" s="118"/>
      <c r="V280" s="118"/>
      <c r="W280" s="34"/>
      <c r="X280" s="118"/>
      <c r="Y280" s="118"/>
      <c r="Z280" s="118"/>
      <c r="AA280" s="118"/>
      <c r="AB280" s="118"/>
      <c r="AC280" s="118"/>
      <c r="AD280" s="118"/>
      <c r="AE280" s="118"/>
      <c r="AF280" s="118"/>
      <c r="AG280" s="118"/>
      <c r="AH280" s="118"/>
      <c r="AI280" s="118"/>
      <c r="AJ280" s="118"/>
      <c r="AK280" s="118"/>
      <c r="AL280" s="118"/>
      <c r="AM280" s="118"/>
      <c r="AN280" s="118"/>
      <c r="AO280" s="118"/>
      <c r="AP280" s="118"/>
      <c r="AQ280" s="118"/>
      <c r="AR280" s="118"/>
      <c r="AS280" s="118"/>
      <c r="AT280" s="118"/>
      <c r="AU280" s="118"/>
      <c r="AV280" s="118"/>
      <c r="AW280" s="118"/>
      <c r="AX280" s="118"/>
      <c r="AY280" s="118"/>
      <c r="AZ280" s="118"/>
      <c r="BA280" s="118"/>
      <c r="BB280" s="118"/>
      <c r="BC280" s="118"/>
      <c r="BD280" s="118"/>
      <c r="BE280" s="118"/>
      <c r="BF280" s="118"/>
      <c r="BG280" s="118"/>
      <c r="BH280" s="118"/>
      <c r="BI280" s="118"/>
      <c r="BJ280" s="118"/>
      <c r="BK280" s="118"/>
      <c r="BL280" s="118"/>
      <c r="BM280" s="118"/>
      <c r="BN280" s="118"/>
      <c r="BO280" s="118"/>
      <c r="BP280" s="118"/>
      <c r="BQ280" s="118"/>
      <c r="BR280" s="118"/>
      <c r="BS280" s="118"/>
      <c r="BT280" s="118"/>
      <c r="BU280" s="118"/>
      <c r="BV280" s="118"/>
      <c r="BW280" s="118"/>
      <c r="BX280" s="118"/>
      <c r="BY280" s="118"/>
      <c r="BZ280" s="118"/>
      <c r="CA280" s="118"/>
      <c r="CB280" s="118"/>
    </row>
    <row r="281" spans="1:80">
      <c r="A281" s="35"/>
      <c r="B281" s="35"/>
      <c r="C281" s="35"/>
      <c r="D281" s="35"/>
      <c r="E281" s="35"/>
      <c r="F281" s="35"/>
      <c r="G281" s="35"/>
      <c r="H281" s="34"/>
      <c r="I281" s="118"/>
      <c r="J281" s="118"/>
      <c r="K281" s="118"/>
      <c r="L281" s="118"/>
      <c r="M281" s="118"/>
      <c r="N281" s="118"/>
      <c r="O281" s="118"/>
      <c r="P281" s="118"/>
      <c r="Q281" s="118"/>
      <c r="R281" s="118"/>
      <c r="S281" s="118"/>
      <c r="T281" s="118"/>
      <c r="U281" s="118"/>
      <c r="V281" s="118"/>
      <c r="W281" s="34"/>
      <c r="X281" s="118"/>
      <c r="Y281" s="118"/>
      <c r="Z281" s="118"/>
      <c r="AA281" s="118"/>
      <c r="AB281" s="118"/>
      <c r="AC281" s="118"/>
      <c r="AD281" s="118"/>
      <c r="AE281" s="118"/>
      <c r="AF281" s="118"/>
      <c r="AG281" s="118"/>
      <c r="AH281" s="118"/>
      <c r="AI281" s="118"/>
      <c r="AJ281" s="118"/>
      <c r="AK281" s="118"/>
      <c r="AL281" s="118"/>
      <c r="AM281" s="118"/>
      <c r="AN281" s="118"/>
      <c r="AO281" s="118"/>
      <c r="AP281" s="118"/>
      <c r="AQ281" s="118"/>
      <c r="AR281" s="118"/>
      <c r="AS281" s="118"/>
      <c r="AT281" s="118"/>
      <c r="AU281" s="118"/>
      <c r="AV281" s="118"/>
      <c r="AW281" s="118"/>
      <c r="AX281" s="118"/>
      <c r="AY281" s="118"/>
      <c r="AZ281" s="118"/>
      <c r="BA281" s="118"/>
      <c r="BB281" s="118"/>
      <c r="BC281" s="118"/>
      <c r="BD281" s="118"/>
      <c r="BE281" s="118"/>
      <c r="BF281" s="118"/>
      <c r="BG281" s="118"/>
      <c r="BH281" s="118"/>
      <c r="BI281" s="118"/>
      <c r="BJ281" s="118"/>
      <c r="BK281" s="118"/>
      <c r="BL281" s="118"/>
      <c r="BM281" s="118"/>
      <c r="BN281" s="118"/>
      <c r="BO281" s="118"/>
      <c r="BP281" s="118"/>
      <c r="BQ281" s="118"/>
      <c r="BR281" s="118"/>
      <c r="BS281" s="118"/>
      <c r="BT281" s="118"/>
      <c r="BU281" s="118"/>
      <c r="BV281" s="118"/>
      <c r="BW281" s="118"/>
      <c r="BX281" s="118"/>
      <c r="BY281" s="118"/>
      <c r="BZ281" s="118"/>
      <c r="CA281" s="118"/>
      <c r="CB281" s="118"/>
    </row>
    <row r="282" spans="1:80">
      <c r="A282" s="35"/>
      <c r="B282" s="35"/>
      <c r="C282" s="35"/>
      <c r="D282" s="35"/>
      <c r="E282" s="35"/>
      <c r="F282" s="35"/>
      <c r="G282" s="35"/>
      <c r="H282" s="34"/>
      <c r="I282" s="118"/>
      <c r="J282" s="118"/>
      <c r="K282" s="118"/>
      <c r="L282" s="118"/>
      <c r="M282" s="118"/>
      <c r="N282" s="118"/>
      <c r="O282" s="118"/>
      <c r="P282" s="118"/>
      <c r="Q282" s="118"/>
      <c r="R282" s="118"/>
      <c r="S282" s="118"/>
      <c r="T282" s="118"/>
      <c r="U282" s="118"/>
      <c r="V282" s="118"/>
      <c r="W282" s="34"/>
      <c r="X282" s="118"/>
      <c r="Y282" s="118"/>
      <c r="Z282" s="118"/>
      <c r="AA282" s="118"/>
      <c r="AB282" s="118"/>
      <c r="AC282" s="118"/>
      <c r="AD282" s="118"/>
      <c r="AE282" s="118"/>
      <c r="AF282" s="118"/>
      <c r="AG282" s="118"/>
      <c r="AH282" s="118"/>
      <c r="AI282" s="118"/>
      <c r="AJ282" s="118"/>
      <c r="AK282" s="118"/>
      <c r="AL282" s="118"/>
      <c r="AM282" s="118"/>
      <c r="AN282" s="118"/>
      <c r="AO282" s="118"/>
      <c r="AP282" s="118"/>
      <c r="AQ282" s="118"/>
      <c r="AR282" s="118"/>
      <c r="AS282" s="118"/>
      <c r="AT282" s="118"/>
      <c r="AU282" s="118"/>
      <c r="AV282" s="118"/>
      <c r="AW282" s="118"/>
      <c r="AX282" s="118"/>
      <c r="AY282" s="118"/>
      <c r="AZ282" s="118"/>
      <c r="BA282" s="118"/>
      <c r="BB282" s="118"/>
      <c r="BC282" s="118"/>
      <c r="BD282" s="118"/>
      <c r="BE282" s="118"/>
      <c r="BF282" s="118"/>
      <c r="BG282" s="118"/>
      <c r="BH282" s="118"/>
      <c r="BI282" s="118"/>
      <c r="BJ282" s="118"/>
      <c r="BK282" s="118"/>
      <c r="BL282" s="118"/>
      <c r="BM282" s="118"/>
      <c r="BN282" s="118"/>
      <c r="BO282" s="118"/>
      <c r="BP282" s="118"/>
      <c r="BQ282" s="118"/>
      <c r="BR282" s="118"/>
      <c r="BS282" s="118"/>
      <c r="BT282" s="118"/>
      <c r="BU282" s="118"/>
      <c r="BV282" s="118"/>
      <c r="BW282" s="118"/>
      <c r="BX282" s="118"/>
      <c r="BY282" s="118"/>
      <c r="BZ282" s="118"/>
      <c r="CA282" s="118"/>
      <c r="CB282" s="118"/>
    </row>
    <row r="283" spans="1:80">
      <c r="A283" s="35"/>
      <c r="B283" s="35"/>
      <c r="C283" s="35"/>
      <c r="D283" s="35"/>
      <c r="E283" s="35"/>
      <c r="F283" s="35"/>
      <c r="G283" s="35"/>
      <c r="H283" s="34"/>
      <c r="I283" s="118"/>
      <c r="J283" s="118"/>
      <c r="K283" s="118"/>
      <c r="L283" s="118"/>
      <c r="M283" s="118"/>
      <c r="N283" s="118"/>
      <c r="O283" s="118"/>
      <c r="P283" s="118"/>
      <c r="Q283" s="118"/>
      <c r="R283" s="118"/>
      <c r="S283" s="118"/>
      <c r="T283" s="118"/>
      <c r="U283" s="118"/>
      <c r="V283" s="118"/>
      <c r="W283" s="34"/>
      <c r="X283" s="118"/>
      <c r="Y283" s="118"/>
      <c r="Z283" s="118"/>
      <c r="AA283" s="118"/>
      <c r="AB283" s="118"/>
      <c r="AC283" s="118"/>
      <c r="AD283" s="118"/>
      <c r="AE283" s="118"/>
      <c r="AF283" s="118"/>
      <c r="AG283" s="118"/>
      <c r="AH283" s="118"/>
      <c r="AI283" s="118"/>
      <c r="AJ283" s="118"/>
      <c r="AK283" s="118"/>
      <c r="AL283" s="118"/>
      <c r="AM283" s="118"/>
      <c r="AN283" s="118"/>
      <c r="AO283" s="118"/>
      <c r="AP283" s="118"/>
      <c r="AQ283" s="118"/>
      <c r="AR283" s="118"/>
      <c r="AS283" s="118"/>
      <c r="AT283" s="118"/>
      <c r="AU283" s="118"/>
      <c r="AV283" s="118"/>
      <c r="AW283" s="118"/>
      <c r="AX283" s="118"/>
      <c r="AY283" s="118"/>
      <c r="AZ283" s="118"/>
      <c r="BA283" s="118"/>
      <c r="BB283" s="118"/>
      <c r="BC283" s="118"/>
      <c r="BD283" s="118"/>
      <c r="BE283" s="118"/>
      <c r="BF283" s="118"/>
      <c r="BG283" s="118"/>
      <c r="BH283" s="118"/>
      <c r="BI283" s="118"/>
      <c r="BJ283" s="118"/>
      <c r="BK283" s="118"/>
      <c r="BL283" s="118"/>
      <c r="BM283" s="118"/>
      <c r="BN283" s="118"/>
      <c r="BO283" s="118"/>
      <c r="BP283" s="118"/>
      <c r="BQ283" s="118"/>
      <c r="BR283" s="118"/>
      <c r="BS283" s="118"/>
      <c r="BT283" s="118"/>
      <c r="BU283" s="118"/>
      <c r="BV283" s="118"/>
      <c r="BW283" s="118"/>
      <c r="BX283" s="118"/>
      <c r="BY283" s="118"/>
      <c r="BZ283" s="118"/>
      <c r="CA283" s="118"/>
      <c r="CB283" s="118"/>
    </row>
    <row r="284" spans="1:80">
      <c r="A284" s="35"/>
      <c r="B284" s="35"/>
      <c r="C284" s="35"/>
      <c r="D284" s="35"/>
      <c r="E284" s="35"/>
      <c r="F284" s="35"/>
      <c r="G284" s="35"/>
      <c r="H284" s="34"/>
      <c r="I284" s="118"/>
      <c r="J284" s="118"/>
      <c r="K284" s="118"/>
      <c r="L284" s="118"/>
      <c r="M284" s="118"/>
      <c r="N284" s="118"/>
      <c r="O284" s="118"/>
      <c r="P284" s="118"/>
      <c r="Q284" s="118"/>
      <c r="R284" s="118"/>
      <c r="S284" s="118"/>
      <c r="T284" s="118"/>
      <c r="U284" s="118"/>
      <c r="V284" s="118"/>
      <c r="W284" s="34"/>
      <c r="X284" s="118"/>
      <c r="Y284" s="118"/>
      <c r="Z284" s="118"/>
      <c r="AA284" s="118"/>
      <c r="AB284" s="118"/>
      <c r="AC284" s="118"/>
      <c r="AD284" s="118"/>
      <c r="AE284" s="118"/>
      <c r="AF284" s="118"/>
      <c r="AG284" s="118"/>
      <c r="AH284" s="118"/>
      <c r="AI284" s="118"/>
      <c r="AJ284" s="118"/>
      <c r="AK284" s="118"/>
      <c r="AL284" s="118"/>
      <c r="AM284" s="118"/>
      <c r="AN284" s="118"/>
      <c r="AO284" s="118"/>
      <c r="AP284" s="118"/>
      <c r="AQ284" s="118"/>
      <c r="AR284" s="118"/>
      <c r="AS284" s="118"/>
      <c r="AT284" s="118"/>
      <c r="AU284" s="118"/>
      <c r="AV284" s="118"/>
      <c r="AW284" s="118"/>
      <c r="AX284" s="118"/>
      <c r="AY284" s="118"/>
      <c r="AZ284" s="118"/>
      <c r="BA284" s="118"/>
      <c r="BB284" s="118"/>
      <c r="BC284" s="118"/>
      <c r="BD284" s="118"/>
      <c r="BE284" s="118"/>
      <c r="BF284" s="118"/>
      <c r="BG284" s="118"/>
      <c r="BH284" s="118"/>
      <c r="BI284" s="118"/>
      <c r="BJ284" s="118"/>
      <c r="BK284" s="118"/>
      <c r="BL284" s="118"/>
      <c r="BM284" s="118"/>
      <c r="BN284" s="118"/>
      <c r="BO284" s="118"/>
      <c r="BP284" s="118"/>
      <c r="BQ284" s="118"/>
      <c r="BR284" s="118"/>
      <c r="BS284" s="118"/>
      <c r="BT284" s="118"/>
      <c r="BU284" s="118"/>
      <c r="BV284" s="118"/>
      <c r="BW284" s="118"/>
      <c r="BX284" s="118"/>
      <c r="BY284" s="118"/>
      <c r="BZ284" s="118"/>
      <c r="CA284" s="118"/>
      <c r="CB284" s="118"/>
    </row>
    <row r="285" spans="1:80">
      <c r="A285" s="35"/>
      <c r="B285" s="35"/>
      <c r="C285" s="35"/>
      <c r="D285" s="35"/>
      <c r="E285" s="35"/>
      <c r="F285" s="35"/>
      <c r="G285" s="35"/>
      <c r="H285" s="34"/>
      <c r="I285" s="118"/>
      <c r="J285" s="118"/>
      <c r="K285" s="118"/>
      <c r="L285" s="118"/>
      <c r="M285" s="118"/>
      <c r="N285" s="118"/>
      <c r="O285" s="118"/>
      <c r="P285" s="118"/>
      <c r="Q285" s="118"/>
      <c r="R285" s="118"/>
      <c r="S285" s="118"/>
      <c r="T285" s="118"/>
      <c r="U285" s="118"/>
      <c r="V285" s="118"/>
      <c r="W285" s="34"/>
      <c r="X285" s="118"/>
      <c r="Y285" s="118"/>
      <c r="Z285" s="118"/>
      <c r="AA285" s="118"/>
      <c r="AB285" s="118"/>
      <c r="AC285" s="118"/>
      <c r="AD285" s="118"/>
      <c r="AE285" s="118"/>
      <c r="AF285" s="118"/>
      <c r="AG285" s="118"/>
      <c r="AH285" s="118"/>
      <c r="AI285" s="118"/>
      <c r="AJ285" s="118"/>
      <c r="AK285" s="118"/>
      <c r="AL285" s="118"/>
      <c r="AM285" s="118"/>
      <c r="AN285" s="118"/>
      <c r="AO285" s="118"/>
      <c r="AP285" s="118"/>
      <c r="AQ285" s="118"/>
      <c r="AR285" s="118"/>
      <c r="AS285" s="118"/>
      <c r="AT285" s="118"/>
      <c r="AU285" s="118"/>
      <c r="AV285" s="118"/>
      <c r="AW285" s="118"/>
      <c r="AX285" s="118"/>
      <c r="AY285" s="118"/>
      <c r="AZ285" s="118"/>
      <c r="BA285" s="118"/>
      <c r="BB285" s="118"/>
      <c r="BC285" s="118"/>
      <c r="BD285" s="118"/>
      <c r="BE285" s="118"/>
      <c r="BF285" s="118"/>
      <c r="BG285" s="118"/>
      <c r="BH285" s="118"/>
      <c r="BI285" s="118"/>
      <c r="BJ285" s="118"/>
      <c r="BK285" s="118"/>
      <c r="BL285" s="118"/>
      <c r="BM285" s="118"/>
      <c r="BN285" s="118"/>
      <c r="BO285" s="118"/>
      <c r="BP285" s="118"/>
      <c r="BQ285" s="118"/>
      <c r="BR285" s="118"/>
      <c r="BS285" s="118"/>
      <c r="BT285" s="118"/>
      <c r="BU285" s="118"/>
      <c r="BV285" s="118"/>
      <c r="BW285" s="118"/>
      <c r="BX285" s="118"/>
      <c r="BY285" s="118"/>
      <c r="BZ285" s="118"/>
      <c r="CA285" s="118"/>
      <c r="CB285" s="118"/>
    </row>
    <row r="286" spans="1:80">
      <c r="A286" s="35"/>
      <c r="B286" s="35"/>
      <c r="C286" s="35"/>
      <c r="D286" s="35"/>
      <c r="E286" s="35"/>
      <c r="F286" s="35"/>
      <c r="G286" s="35"/>
      <c r="H286" s="34"/>
      <c r="I286" s="118"/>
      <c r="J286" s="118"/>
      <c r="K286" s="118"/>
      <c r="L286" s="118"/>
      <c r="M286" s="118"/>
      <c r="N286" s="118"/>
      <c r="O286" s="118"/>
      <c r="P286" s="118"/>
      <c r="Q286" s="118"/>
      <c r="R286" s="118"/>
      <c r="S286" s="118"/>
      <c r="T286" s="118"/>
      <c r="U286" s="118"/>
      <c r="V286" s="118"/>
      <c r="W286" s="34"/>
      <c r="X286" s="118"/>
      <c r="Y286" s="118"/>
      <c r="Z286" s="118"/>
      <c r="AA286" s="118"/>
      <c r="AB286" s="118"/>
      <c r="AC286" s="118"/>
      <c r="AD286" s="118"/>
      <c r="AE286" s="118"/>
      <c r="AF286" s="118"/>
      <c r="AG286" s="118"/>
      <c r="AH286" s="118"/>
      <c r="AI286" s="118"/>
      <c r="AJ286" s="118"/>
      <c r="AK286" s="118"/>
      <c r="AL286" s="118"/>
      <c r="AM286" s="118"/>
      <c r="AN286" s="118"/>
      <c r="AO286" s="118"/>
      <c r="AP286" s="118"/>
      <c r="AQ286" s="118"/>
      <c r="AR286" s="118"/>
      <c r="AS286" s="118"/>
      <c r="AT286" s="118"/>
      <c r="AU286" s="118"/>
      <c r="AV286" s="118"/>
      <c r="AW286" s="118"/>
      <c r="AX286" s="118"/>
      <c r="AY286" s="118"/>
      <c r="AZ286" s="118"/>
      <c r="BA286" s="118"/>
      <c r="BB286" s="118"/>
      <c r="BC286" s="118"/>
      <c r="BD286" s="118"/>
      <c r="BE286" s="118"/>
      <c r="BF286" s="118"/>
      <c r="BG286" s="118"/>
      <c r="BH286" s="118"/>
      <c r="BI286" s="118"/>
      <c r="BJ286" s="118"/>
      <c r="BK286" s="118"/>
      <c r="BL286" s="118"/>
      <c r="BM286" s="118"/>
      <c r="BN286" s="118"/>
      <c r="BO286" s="118"/>
      <c r="BP286" s="118"/>
      <c r="BQ286" s="118"/>
      <c r="BR286" s="118"/>
      <c r="BS286" s="118"/>
      <c r="BT286" s="118"/>
      <c r="BU286" s="118"/>
      <c r="BV286" s="118"/>
      <c r="BW286" s="118"/>
      <c r="BX286" s="118"/>
      <c r="BY286" s="118"/>
      <c r="BZ286" s="118"/>
      <c r="CA286" s="118"/>
      <c r="CB286" s="118"/>
    </row>
    <row r="287" spans="1:80">
      <c r="A287" s="35"/>
      <c r="B287" s="35"/>
      <c r="C287" s="35"/>
      <c r="D287" s="35"/>
      <c r="E287" s="35"/>
      <c r="F287" s="35"/>
      <c r="G287" s="35"/>
      <c r="H287" s="34"/>
      <c r="I287" s="118"/>
      <c r="J287" s="118"/>
      <c r="K287" s="118"/>
      <c r="L287" s="118"/>
      <c r="M287" s="118"/>
      <c r="N287" s="118"/>
      <c r="O287" s="118"/>
      <c r="P287" s="118"/>
      <c r="Q287" s="118"/>
      <c r="R287" s="118"/>
      <c r="S287" s="118"/>
      <c r="T287" s="118"/>
      <c r="U287" s="118"/>
      <c r="V287" s="118"/>
      <c r="W287" s="34"/>
      <c r="X287" s="118"/>
      <c r="Y287" s="118"/>
      <c r="Z287" s="118"/>
      <c r="AA287" s="118"/>
      <c r="AB287" s="118"/>
      <c r="AC287" s="118"/>
      <c r="AD287" s="118"/>
      <c r="AE287" s="118"/>
      <c r="AF287" s="118"/>
      <c r="AG287" s="118"/>
      <c r="AH287" s="118"/>
      <c r="AI287" s="118"/>
      <c r="AJ287" s="118"/>
      <c r="AK287" s="118"/>
      <c r="AL287" s="118"/>
      <c r="AM287" s="118"/>
      <c r="AN287" s="118"/>
      <c r="AO287" s="118"/>
      <c r="AP287" s="118"/>
      <c r="AQ287" s="118"/>
      <c r="AR287" s="118"/>
      <c r="AS287" s="118"/>
      <c r="AT287" s="118"/>
      <c r="AU287" s="118"/>
      <c r="AV287" s="118"/>
      <c r="AW287" s="118"/>
      <c r="AX287" s="118"/>
      <c r="AY287" s="118"/>
      <c r="AZ287" s="118"/>
      <c r="BA287" s="118"/>
      <c r="BB287" s="118"/>
      <c r="BC287" s="118"/>
      <c r="BD287" s="118"/>
      <c r="BE287" s="118"/>
      <c r="BF287" s="118"/>
      <c r="BG287" s="118"/>
      <c r="BH287" s="118"/>
      <c r="BI287" s="118"/>
      <c r="BJ287" s="118"/>
      <c r="BK287" s="118"/>
      <c r="BL287" s="118"/>
      <c r="BM287" s="118"/>
      <c r="BN287" s="118"/>
      <c r="BO287" s="118"/>
      <c r="BP287" s="118"/>
      <c r="BQ287" s="118"/>
      <c r="BR287" s="118"/>
      <c r="BS287" s="118"/>
      <c r="BT287" s="118"/>
      <c r="BU287" s="118"/>
      <c r="BV287" s="118"/>
      <c r="BW287" s="118"/>
      <c r="BX287" s="118"/>
      <c r="BY287" s="118"/>
      <c r="BZ287" s="118"/>
      <c r="CA287" s="118"/>
      <c r="CB287" s="118"/>
    </row>
    <row r="288" spans="1:80">
      <c r="A288" s="35"/>
      <c r="B288" s="35"/>
      <c r="C288" s="35"/>
      <c r="D288" s="35"/>
      <c r="E288" s="35"/>
      <c r="F288" s="35"/>
      <c r="G288" s="35"/>
      <c r="H288" s="34"/>
      <c r="I288" s="118"/>
      <c r="J288" s="118"/>
      <c r="K288" s="118"/>
      <c r="L288" s="118"/>
      <c r="M288" s="118"/>
      <c r="N288" s="118"/>
      <c r="O288" s="118"/>
      <c r="P288" s="118"/>
      <c r="Q288" s="118"/>
      <c r="R288" s="118"/>
      <c r="S288" s="118"/>
      <c r="T288" s="118"/>
      <c r="U288" s="118"/>
      <c r="V288" s="118"/>
      <c r="W288" s="34"/>
      <c r="X288" s="118"/>
      <c r="Y288" s="118"/>
      <c r="Z288" s="118"/>
      <c r="AA288" s="118"/>
      <c r="AB288" s="118"/>
      <c r="AC288" s="118"/>
      <c r="AD288" s="118"/>
      <c r="AE288" s="118"/>
      <c r="AF288" s="118"/>
      <c r="AG288" s="118"/>
      <c r="AH288" s="118"/>
      <c r="AI288" s="118"/>
      <c r="AJ288" s="118"/>
      <c r="AK288" s="118"/>
      <c r="AL288" s="118"/>
      <c r="AM288" s="118"/>
      <c r="AN288" s="118"/>
      <c r="AO288" s="118"/>
      <c r="AP288" s="118"/>
      <c r="AQ288" s="118"/>
      <c r="AR288" s="118"/>
      <c r="AS288" s="118"/>
      <c r="AT288" s="118"/>
      <c r="AU288" s="118"/>
      <c r="AV288" s="118"/>
      <c r="AW288" s="118"/>
      <c r="AX288" s="118"/>
      <c r="AY288" s="118"/>
      <c r="AZ288" s="118"/>
      <c r="BA288" s="118"/>
      <c r="BB288" s="118"/>
      <c r="BC288" s="118"/>
      <c r="BD288" s="118"/>
      <c r="BE288" s="118"/>
      <c r="BF288" s="118"/>
      <c r="BG288" s="118"/>
      <c r="BH288" s="118"/>
      <c r="BI288" s="118"/>
      <c r="BJ288" s="118"/>
      <c r="BK288" s="118"/>
      <c r="BL288" s="118"/>
      <c r="BM288" s="118"/>
      <c r="BN288" s="118"/>
      <c r="BO288" s="118"/>
      <c r="BP288" s="118"/>
      <c r="BQ288" s="118"/>
      <c r="BR288" s="118"/>
      <c r="BS288" s="118"/>
      <c r="BT288" s="118"/>
      <c r="BU288" s="118"/>
      <c r="BV288" s="118"/>
      <c r="BW288" s="118"/>
      <c r="BX288" s="118"/>
      <c r="BY288" s="118"/>
      <c r="BZ288" s="118"/>
      <c r="CA288" s="118"/>
      <c r="CB288" s="118"/>
    </row>
    <row r="289" spans="1:80">
      <c r="A289" s="35"/>
      <c r="B289" s="35"/>
      <c r="C289" s="35"/>
      <c r="D289" s="35"/>
      <c r="E289" s="35"/>
      <c r="F289" s="35"/>
      <c r="G289" s="35"/>
      <c r="H289" s="34"/>
      <c r="I289" s="118"/>
      <c r="J289" s="118"/>
      <c r="K289" s="118"/>
      <c r="L289" s="118"/>
      <c r="M289" s="118"/>
      <c r="N289" s="118"/>
      <c r="O289" s="118"/>
      <c r="P289" s="118"/>
      <c r="Q289" s="118"/>
      <c r="R289" s="118"/>
      <c r="S289" s="118"/>
      <c r="T289" s="118"/>
      <c r="U289" s="118"/>
      <c r="V289" s="118"/>
      <c r="W289" s="34"/>
      <c r="X289" s="118"/>
      <c r="Y289" s="118"/>
      <c r="Z289" s="118"/>
      <c r="AA289" s="118"/>
      <c r="AB289" s="118"/>
      <c r="AC289" s="118"/>
      <c r="AD289" s="118"/>
      <c r="AE289" s="118"/>
      <c r="AF289" s="118"/>
      <c r="AG289" s="118"/>
      <c r="AH289" s="118"/>
      <c r="AI289" s="118"/>
      <c r="AJ289" s="118"/>
      <c r="AK289" s="118"/>
      <c r="AL289" s="118"/>
      <c r="AM289" s="118"/>
      <c r="AN289" s="118"/>
      <c r="AO289" s="118"/>
      <c r="AP289" s="118"/>
      <c r="AQ289" s="118"/>
      <c r="AR289" s="118"/>
      <c r="AS289" s="118"/>
      <c r="AT289" s="118"/>
      <c r="AU289" s="118"/>
      <c r="AV289" s="118"/>
      <c r="AW289" s="118"/>
      <c r="AX289" s="118"/>
      <c r="AY289" s="118"/>
      <c r="AZ289" s="118"/>
      <c r="BA289" s="118"/>
      <c r="BB289" s="118"/>
      <c r="BC289" s="118"/>
      <c r="BD289" s="118"/>
      <c r="BE289" s="118"/>
      <c r="BF289" s="118"/>
      <c r="BG289" s="118"/>
      <c r="BH289" s="118"/>
      <c r="BI289" s="118"/>
      <c r="BJ289" s="118"/>
      <c r="BK289" s="118"/>
      <c r="BL289" s="118"/>
      <c r="BM289" s="118"/>
      <c r="BN289" s="118"/>
      <c r="BO289" s="118"/>
      <c r="BP289" s="118"/>
      <c r="BQ289" s="118"/>
      <c r="BR289" s="118"/>
      <c r="BS289" s="118"/>
      <c r="BT289" s="118"/>
      <c r="BU289" s="118"/>
      <c r="BV289" s="118"/>
      <c r="BW289" s="118"/>
      <c r="BX289" s="118"/>
      <c r="BY289" s="118"/>
      <c r="BZ289" s="118"/>
      <c r="CA289" s="118"/>
      <c r="CB289" s="118"/>
    </row>
    <row r="290" spans="1:80">
      <c r="A290" s="35"/>
      <c r="B290" s="35"/>
      <c r="C290" s="35"/>
      <c r="D290" s="35"/>
      <c r="E290" s="35"/>
      <c r="F290" s="35"/>
      <c r="G290" s="35"/>
      <c r="H290" s="34"/>
      <c r="I290" s="118"/>
      <c r="J290" s="118"/>
      <c r="K290" s="118"/>
      <c r="L290" s="118"/>
      <c r="M290" s="118"/>
      <c r="N290" s="118"/>
      <c r="O290" s="118"/>
      <c r="P290" s="118"/>
      <c r="Q290" s="118"/>
      <c r="R290" s="118"/>
      <c r="S290" s="118"/>
      <c r="T290" s="118"/>
      <c r="U290" s="118"/>
      <c r="V290" s="118"/>
      <c r="W290" s="34"/>
      <c r="X290" s="118"/>
      <c r="Y290" s="118"/>
      <c r="Z290" s="118"/>
      <c r="AA290" s="118"/>
      <c r="AB290" s="118"/>
      <c r="AC290" s="118"/>
      <c r="AD290" s="118"/>
      <c r="AE290" s="118"/>
      <c r="AF290" s="118"/>
      <c r="AG290" s="118"/>
      <c r="AH290" s="118"/>
      <c r="AI290" s="118"/>
      <c r="AJ290" s="118"/>
      <c r="AK290" s="118"/>
      <c r="AL290" s="118"/>
      <c r="AM290" s="118"/>
      <c r="AN290" s="118"/>
      <c r="AO290" s="118"/>
      <c r="AP290" s="118"/>
      <c r="AQ290" s="118"/>
      <c r="AR290" s="118"/>
      <c r="AS290" s="118"/>
      <c r="AT290" s="118"/>
      <c r="AU290" s="118"/>
      <c r="AV290" s="118"/>
      <c r="AW290" s="118"/>
      <c r="AX290" s="118"/>
      <c r="AY290" s="118"/>
      <c r="AZ290" s="118"/>
      <c r="BA290" s="118"/>
      <c r="BB290" s="118"/>
      <c r="BC290" s="118"/>
      <c r="BD290" s="118"/>
      <c r="BE290" s="118"/>
      <c r="BF290" s="118"/>
      <c r="BG290" s="118"/>
      <c r="BH290" s="118"/>
      <c r="BI290" s="118"/>
      <c r="BJ290" s="118"/>
      <c r="BK290" s="118"/>
      <c r="BL290" s="118"/>
      <c r="BM290" s="118"/>
      <c r="BN290" s="118"/>
      <c r="BO290" s="118"/>
      <c r="BP290" s="118"/>
      <c r="BQ290" s="118"/>
      <c r="BR290" s="118"/>
      <c r="BS290" s="118"/>
      <c r="BT290" s="118"/>
      <c r="BU290" s="118"/>
      <c r="BV290" s="118"/>
      <c r="BW290" s="118"/>
      <c r="BX290" s="118"/>
      <c r="BY290" s="118"/>
      <c r="BZ290" s="118"/>
      <c r="CA290" s="118"/>
      <c r="CB290" s="118"/>
    </row>
    <row r="291" spans="1:80">
      <c r="A291" s="35"/>
      <c r="B291" s="35"/>
      <c r="C291" s="35"/>
      <c r="D291" s="35"/>
      <c r="E291" s="35"/>
      <c r="F291" s="35"/>
      <c r="G291" s="35"/>
      <c r="H291" s="34"/>
      <c r="I291" s="118"/>
      <c r="J291" s="118"/>
      <c r="K291" s="118"/>
      <c r="L291" s="118"/>
      <c r="M291" s="118"/>
      <c r="N291" s="118"/>
      <c r="O291" s="118"/>
      <c r="P291" s="118"/>
      <c r="Q291" s="118"/>
      <c r="R291" s="118"/>
      <c r="S291" s="118"/>
      <c r="T291" s="118"/>
      <c r="U291" s="118"/>
      <c r="V291" s="118"/>
      <c r="W291" s="34"/>
      <c r="X291" s="118"/>
      <c r="Y291" s="118"/>
      <c r="Z291" s="118"/>
      <c r="AA291" s="118"/>
      <c r="AB291" s="118"/>
      <c r="AC291" s="118"/>
      <c r="AD291" s="118"/>
      <c r="AE291" s="118"/>
      <c r="AF291" s="118"/>
      <c r="AG291" s="118"/>
      <c r="AH291" s="118"/>
      <c r="AI291" s="118"/>
      <c r="AJ291" s="118"/>
      <c r="AK291" s="118"/>
      <c r="AL291" s="118"/>
      <c r="AM291" s="118"/>
      <c r="AN291" s="118"/>
      <c r="AO291" s="118"/>
      <c r="AP291" s="118"/>
      <c r="AQ291" s="118"/>
      <c r="AR291" s="118"/>
      <c r="AS291" s="118"/>
      <c r="AT291" s="118"/>
      <c r="AU291" s="118"/>
      <c r="AV291" s="118"/>
      <c r="AW291" s="118"/>
      <c r="AX291" s="118"/>
      <c r="AY291" s="118"/>
      <c r="AZ291" s="118"/>
      <c r="BA291" s="118"/>
      <c r="BB291" s="118"/>
      <c r="BC291" s="118"/>
      <c r="BD291" s="118"/>
      <c r="BE291" s="118"/>
      <c r="BF291" s="118"/>
      <c r="BG291" s="118"/>
      <c r="BH291" s="118"/>
      <c r="BI291" s="118"/>
      <c r="BJ291" s="118"/>
      <c r="BK291" s="118"/>
      <c r="BL291" s="118"/>
      <c r="BM291" s="118"/>
      <c r="BN291" s="118"/>
      <c r="BO291" s="118"/>
      <c r="BP291" s="118"/>
      <c r="BQ291" s="118"/>
      <c r="BR291" s="118"/>
      <c r="BS291" s="118"/>
      <c r="BT291" s="118"/>
      <c r="BU291" s="118"/>
      <c r="BV291" s="118"/>
      <c r="BW291" s="118"/>
      <c r="BX291" s="118"/>
      <c r="BY291" s="118"/>
      <c r="BZ291" s="118"/>
      <c r="CA291" s="118"/>
      <c r="CB291" s="118"/>
    </row>
    <row r="292" spans="1:80">
      <c r="A292" s="35"/>
      <c r="B292" s="35"/>
      <c r="C292" s="35"/>
      <c r="D292" s="35"/>
      <c r="E292" s="35"/>
      <c r="F292" s="35"/>
      <c r="G292" s="35"/>
      <c r="H292" s="34"/>
      <c r="I292" s="118"/>
      <c r="J292" s="118"/>
      <c r="K292" s="118"/>
      <c r="L292" s="118"/>
      <c r="M292" s="118"/>
      <c r="N292" s="118"/>
      <c r="O292" s="118"/>
      <c r="P292" s="118"/>
      <c r="Q292" s="118"/>
      <c r="R292" s="118"/>
      <c r="S292" s="118"/>
      <c r="T292" s="118"/>
      <c r="U292" s="118"/>
      <c r="V292" s="118"/>
      <c r="W292" s="34"/>
      <c r="X292" s="118"/>
      <c r="Y292" s="118"/>
      <c r="Z292" s="118"/>
      <c r="AA292" s="118"/>
      <c r="AB292" s="118"/>
      <c r="AC292" s="118"/>
      <c r="AD292" s="118"/>
      <c r="AE292" s="118"/>
      <c r="AF292" s="118"/>
      <c r="AG292" s="118"/>
      <c r="AH292" s="118"/>
      <c r="AI292" s="118"/>
      <c r="AJ292" s="118"/>
      <c r="AK292" s="118"/>
      <c r="AL292" s="118"/>
      <c r="AM292" s="118"/>
      <c r="AN292" s="118"/>
      <c r="AO292" s="118"/>
      <c r="AP292" s="118"/>
      <c r="AQ292" s="118"/>
      <c r="AR292" s="118"/>
      <c r="AS292" s="118"/>
      <c r="AT292" s="118"/>
      <c r="AU292" s="118"/>
      <c r="AV292" s="118"/>
      <c r="AW292" s="118"/>
      <c r="AX292" s="118"/>
      <c r="AY292" s="118"/>
      <c r="AZ292" s="118"/>
      <c r="BA292" s="118"/>
      <c r="BB292" s="118"/>
      <c r="BC292" s="118"/>
      <c r="BD292" s="118"/>
      <c r="BE292" s="118"/>
      <c r="BF292" s="118"/>
      <c r="BG292" s="118"/>
      <c r="BH292" s="118"/>
      <c r="BI292" s="118"/>
      <c r="BJ292" s="118"/>
      <c r="BK292" s="118"/>
      <c r="BL292" s="118"/>
      <c r="BM292" s="118"/>
      <c r="BN292" s="118"/>
      <c r="BO292" s="118"/>
      <c r="BP292" s="118"/>
      <c r="BQ292" s="118"/>
      <c r="BR292" s="118"/>
      <c r="BS292" s="118"/>
      <c r="BT292" s="118"/>
      <c r="BU292" s="118"/>
      <c r="BV292" s="118"/>
      <c r="BW292" s="118"/>
      <c r="BX292" s="118"/>
      <c r="BY292" s="118"/>
      <c r="BZ292" s="118"/>
      <c r="CA292" s="118"/>
      <c r="CB292" s="118"/>
    </row>
    <row r="293" spans="1:80">
      <c r="A293" s="35"/>
      <c r="B293" s="35"/>
      <c r="C293" s="35"/>
      <c r="D293" s="35"/>
      <c r="E293" s="35"/>
      <c r="F293" s="35"/>
      <c r="G293" s="35"/>
      <c r="H293" s="34"/>
      <c r="I293" s="118"/>
      <c r="J293" s="118"/>
      <c r="K293" s="118"/>
      <c r="L293" s="118"/>
      <c r="M293" s="118"/>
      <c r="N293" s="118"/>
      <c r="O293" s="118"/>
      <c r="P293" s="118"/>
      <c r="Q293" s="118"/>
      <c r="R293" s="118"/>
      <c r="S293" s="118"/>
      <c r="T293" s="118"/>
      <c r="U293" s="118"/>
      <c r="V293" s="118"/>
      <c r="W293" s="34"/>
      <c r="X293" s="118"/>
      <c r="Y293" s="118"/>
      <c r="Z293" s="118"/>
      <c r="AA293" s="118"/>
      <c r="AB293" s="118"/>
      <c r="AC293" s="118"/>
      <c r="AD293" s="118"/>
      <c r="AE293" s="118"/>
      <c r="AF293" s="118"/>
      <c r="AG293" s="118"/>
      <c r="AH293" s="118"/>
      <c r="AI293" s="118"/>
      <c r="AJ293" s="118"/>
      <c r="AK293" s="118"/>
      <c r="AL293" s="118"/>
      <c r="AM293" s="118"/>
      <c r="AN293" s="118"/>
      <c r="AO293" s="118"/>
      <c r="AP293" s="118"/>
      <c r="AQ293" s="118"/>
      <c r="AR293" s="118"/>
      <c r="AS293" s="118"/>
      <c r="AT293" s="118"/>
      <c r="AU293" s="118"/>
      <c r="AV293" s="118"/>
      <c r="AW293" s="118"/>
      <c r="AX293" s="118"/>
      <c r="AY293" s="118"/>
      <c r="AZ293" s="118"/>
      <c r="BA293" s="118"/>
      <c r="BB293" s="118"/>
      <c r="BC293" s="118"/>
      <c r="BD293" s="118"/>
      <c r="BE293" s="118"/>
      <c r="BF293" s="118"/>
      <c r="BG293" s="118"/>
      <c r="BH293" s="118"/>
      <c r="BI293" s="118"/>
      <c r="BJ293" s="118"/>
      <c r="BK293" s="118"/>
      <c r="BL293" s="118"/>
      <c r="BM293" s="118"/>
      <c r="BN293" s="118"/>
      <c r="BO293" s="118"/>
      <c r="BP293" s="118"/>
      <c r="BQ293" s="118"/>
      <c r="BR293" s="118"/>
      <c r="BS293" s="118"/>
      <c r="BT293" s="118"/>
      <c r="BU293" s="118"/>
      <c r="BV293" s="118"/>
      <c r="BW293" s="118"/>
      <c r="BX293" s="118"/>
      <c r="BY293" s="118"/>
      <c r="BZ293" s="118"/>
      <c r="CA293" s="118"/>
      <c r="CB293" s="118"/>
    </row>
    <row r="294" spans="1:80">
      <c r="A294" s="35"/>
      <c r="B294" s="35"/>
      <c r="C294" s="35"/>
      <c r="D294" s="35"/>
      <c r="E294" s="35"/>
      <c r="F294" s="35"/>
      <c r="G294" s="35"/>
      <c r="H294" s="34"/>
      <c r="I294" s="118"/>
      <c r="J294" s="118"/>
      <c r="K294" s="118"/>
      <c r="L294" s="118"/>
      <c r="M294" s="118"/>
      <c r="N294" s="118"/>
      <c r="O294" s="118"/>
      <c r="P294" s="118"/>
      <c r="Q294" s="118"/>
      <c r="R294" s="118"/>
      <c r="S294" s="118"/>
      <c r="T294" s="118"/>
      <c r="U294" s="118"/>
      <c r="V294" s="118"/>
      <c r="W294" s="34"/>
      <c r="X294" s="118"/>
      <c r="Y294" s="118"/>
      <c r="Z294" s="118"/>
      <c r="AA294" s="118"/>
      <c r="AB294" s="118"/>
      <c r="AC294" s="118"/>
      <c r="AD294" s="118"/>
      <c r="AE294" s="118"/>
      <c r="AF294" s="118"/>
      <c r="AG294" s="118"/>
      <c r="AH294" s="118"/>
      <c r="AI294" s="118"/>
      <c r="AJ294" s="118"/>
      <c r="AK294" s="118"/>
      <c r="AL294" s="118"/>
      <c r="AM294" s="118"/>
      <c r="AN294" s="118"/>
      <c r="AO294" s="118"/>
      <c r="AP294" s="118"/>
      <c r="AQ294" s="118"/>
      <c r="AR294" s="118"/>
      <c r="AS294" s="118"/>
      <c r="AT294" s="118"/>
      <c r="AU294" s="118"/>
      <c r="AV294" s="118"/>
      <c r="AW294" s="118"/>
      <c r="AX294" s="118"/>
      <c r="AY294" s="118"/>
      <c r="AZ294" s="118"/>
      <c r="BA294" s="118"/>
      <c r="BB294" s="118"/>
      <c r="BC294" s="118"/>
      <c r="BD294" s="118"/>
      <c r="BE294" s="118"/>
      <c r="BF294" s="118"/>
      <c r="BG294" s="118"/>
      <c r="BH294" s="118"/>
      <c r="BI294" s="118"/>
      <c r="BJ294" s="118"/>
      <c r="BK294" s="118"/>
      <c r="BL294" s="118"/>
      <c r="BM294" s="118"/>
      <c r="BN294" s="118"/>
      <c r="BO294" s="118"/>
      <c r="BP294" s="118"/>
      <c r="BQ294" s="118"/>
      <c r="BR294" s="118"/>
      <c r="BS294" s="118"/>
      <c r="BT294" s="118"/>
      <c r="BU294" s="118"/>
      <c r="BV294" s="118"/>
      <c r="BW294" s="118"/>
      <c r="BX294" s="118"/>
      <c r="BY294" s="118"/>
      <c r="BZ294" s="118"/>
      <c r="CA294" s="118"/>
      <c r="CB294" s="118"/>
    </row>
    <row r="295" spans="1:80">
      <c r="A295" s="35"/>
      <c r="B295" s="35"/>
      <c r="C295" s="35"/>
      <c r="D295" s="35"/>
      <c r="E295" s="35"/>
      <c r="F295" s="35"/>
      <c r="G295" s="35"/>
      <c r="H295" s="34"/>
      <c r="I295" s="118"/>
      <c r="J295" s="118"/>
      <c r="K295" s="118"/>
      <c r="L295" s="118"/>
      <c r="M295" s="118"/>
      <c r="N295" s="118"/>
      <c r="O295" s="118"/>
      <c r="P295" s="118"/>
      <c r="Q295" s="118"/>
      <c r="R295" s="118"/>
      <c r="S295" s="118"/>
      <c r="T295" s="118"/>
      <c r="U295" s="118"/>
      <c r="V295" s="118"/>
      <c r="W295" s="34"/>
      <c r="X295" s="118"/>
      <c r="Y295" s="118"/>
      <c r="Z295" s="118"/>
      <c r="AA295" s="118"/>
      <c r="AB295" s="118"/>
      <c r="AC295" s="118"/>
      <c r="AD295" s="118"/>
      <c r="AE295" s="118"/>
      <c r="AF295" s="118"/>
      <c r="AG295" s="118"/>
      <c r="AH295" s="118"/>
      <c r="AI295" s="118"/>
      <c r="AJ295" s="118"/>
      <c r="AK295" s="118"/>
      <c r="AL295" s="118"/>
      <c r="AM295" s="118"/>
      <c r="AN295" s="118"/>
      <c r="AO295" s="118"/>
      <c r="AP295" s="118"/>
      <c r="AQ295" s="118"/>
      <c r="AR295" s="118"/>
      <c r="AS295" s="118"/>
      <c r="AT295" s="118"/>
      <c r="AU295" s="118"/>
      <c r="AV295" s="118"/>
      <c r="AW295" s="118"/>
      <c r="AX295" s="118"/>
      <c r="AY295" s="118"/>
      <c r="AZ295" s="118"/>
      <c r="BA295" s="118"/>
      <c r="BB295" s="118"/>
      <c r="BC295" s="118"/>
      <c r="BD295" s="118"/>
      <c r="BE295" s="118"/>
      <c r="BF295" s="118"/>
      <c r="BG295" s="118"/>
      <c r="BH295" s="118"/>
      <c r="BI295" s="118"/>
      <c r="BJ295" s="118"/>
      <c r="BK295" s="118"/>
      <c r="BL295" s="118"/>
      <c r="BM295" s="118"/>
      <c r="BN295" s="118"/>
      <c r="BO295" s="118"/>
      <c r="BP295" s="118"/>
      <c r="BQ295" s="118"/>
      <c r="BR295" s="118"/>
      <c r="BS295" s="118"/>
      <c r="BT295" s="118"/>
      <c r="BU295" s="118"/>
      <c r="BV295" s="118"/>
      <c r="BW295" s="118"/>
      <c r="BX295" s="118"/>
      <c r="BY295" s="118"/>
      <c r="BZ295" s="118"/>
      <c r="CA295" s="118"/>
      <c r="CB295" s="118"/>
    </row>
    <row r="296" spans="1:80">
      <c r="A296" s="35"/>
      <c r="B296" s="35"/>
      <c r="C296" s="35"/>
      <c r="D296" s="35"/>
      <c r="E296" s="35"/>
      <c r="F296" s="35"/>
      <c r="G296" s="35"/>
      <c r="H296" s="34"/>
      <c r="I296" s="118"/>
      <c r="J296" s="118"/>
      <c r="K296" s="118"/>
      <c r="L296" s="118"/>
      <c r="M296" s="118"/>
      <c r="N296" s="118"/>
      <c r="O296" s="118"/>
      <c r="P296" s="118"/>
      <c r="Q296" s="118"/>
      <c r="R296" s="118"/>
      <c r="S296" s="118"/>
      <c r="T296" s="118"/>
      <c r="U296" s="118"/>
      <c r="V296" s="118"/>
      <c r="W296" s="34"/>
      <c r="X296" s="118"/>
      <c r="Y296" s="118"/>
      <c r="Z296" s="118"/>
      <c r="AA296" s="118"/>
      <c r="AB296" s="118"/>
      <c r="AC296" s="118"/>
      <c r="AD296" s="118"/>
      <c r="AE296" s="118"/>
      <c r="AF296" s="118"/>
      <c r="AG296" s="118"/>
      <c r="AH296" s="118"/>
      <c r="AI296" s="118"/>
      <c r="AJ296" s="118"/>
      <c r="AK296" s="118"/>
      <c r="AL296" s="118"/>
      <c r="AM296" s="118"/>
      <c r="AN296" s="118"/>
      <c r="AO296" s="118"/>
      <c r="AP296" s="118"/>
      <c r="AQ296" s="118"/>
      <c r="AR296" s="118"/>
      <c r="AS296" s="118"/>
      <c r="AT296" s="118"/>
      <c r="AU296" s="118"/>
      <c r="AV296" s="118"/>
      <c r="AW296" s="118"/>
      <c r="AX296" s="118"/>
      <c r="AY296" s="118"/>
      <c r="AZ296" s="118"/>
      <c r="BA296" s="118"/>
      <c r="BB296" s="118"/>
      <c r="BC296" s="118"/>
      <c r="BD296" s="118"/>
      <c r="BE296" s="118"/>
      <c r="BF296" s="118"/>
      <c r="BG296" s="118"/>
      <c r="BH296" s="118"/>
      <c r="BI296" s="118"/>
      <c r="BJ296" s="118"/>
      <c r="BK296" s="118"/>
      <c r="BL296" s="118"/>
      <c r="BM296" s="118"/>
      <c r="BN296" s="118"/>
      <c r="BO296" s="118"/>
      <c r="BP296" s="118"/>
      <c r="BQ296" s="118"/>
      <c r="BR296" s="118"/>
      <c r="BS296" s="118"/>
      <c r="BT296" s="118"/>
      <c r="BU296" s="118"/>
      <c r="BV296" s="118"/>
      <c r="BW296" s="118"/>
      <c r="BX296" s="118"/>
      <c r="BY296" s="118"/>
      <c r="BZ296" s="118"/>
      <c r="CA296" s="118"/>
      <c r="CB296" s="118"/>
    </row>
    <row r="297" spans="1:80">
      <c r="A297" s="35"/>
      <c r="B297" s="35"/>
      <c r="C297" s="35"/>
      <c r="D297" s="35"/>
      <c r="E297" s="35"/>
      <c r="F297" s="35"/>
      <c r="G297" s="35"/>
      <c r="H297" s="34"/>
      <c r="I297" s="118"/>
      <c r="J297" s="118"/>
      <c r="K297" s="118"/>
      <c r="L297" s="118"/>
      <c r="M297" s="118"/>
      <c r="N297" s="118"/>
      <c r="O297" s="118"/>
      <c r="P297" s="118"/>
      <c r="Q297" s="118"/>
      <c r="R297" s="118"/>
      <c r="S297" s="118"/>
      <c r="T297" s="118"/>
      <c r="U297" s="118"/>
      <c r="V297" s="118"/>
      <c r="W297" s="34"/>
      <c r="X297" s="118"/>
      <c r="Y297" s="118"/>
      <c r="Z297" s="118"/>
      <c r="AA297" s="118"/>
      <c r="AB297" s="118"/>
      <c r="AC297" s="118"/>
      <c r="AD297" s="118"/>
      <c r="AE297" s="118"/>
      <c r="AF297" s="118"/>
      <c r="AG297" s="118"/>
      <c r="AH297" s="118"/>
      <c r="AI297" s="118"/>
      <c r="AJ297" s="118"/>
      <c r="AK297" s="118"/>
      <c r="AL297" s="118"/>
      <c r="AM297" s="118"/>
      <c r="AN297" s="118"/>
      <c r="AO297" s="118"/>
      <c r="AP297" s="118"/>
      <c r="AQ297" s="118"/>
      <c r="AR297" s="118"/>
      <c r="AS297" s="118"/>
      <c r="AT297" s="118"/>
      <c r="AU297" s="118"/>
      <c r="AV297" s="118"/>
      <c r="AW297" s="118"/>
      <c r="AX297" s="118"/>
      <c r="AY297" s="118"/>
      <c r="AZ297" s="118"/>
      <c r="BA297" s="118"/>
      <c r="BB297" s="118"/>
      <c r="BC297" s="118"/>
      <c r="BD297" s="118"/>
      <c r="BE297" s="118"/>
      <c r="BF297" s="118"/>
      <c r="BG297" s="118"/>
      <c r="BH297" s="118"/>
      <c r="BI297" s="118"/>
      <c r="BJ297" s="118"/>
      <c r="BK297" s="118"/>
      <c r="BL297" s="118"/>
      <c r="BM297" s="118"/>
      <c r="BN297" s="118"/>
      <c r="BO297" s="118"/>
      <c r="BP297" s="118"/>
      <c r="BQ297" s="118"/>
      <c r="BR297" s="118"/>
      <c r="BS297" s="118"/>
      <c r="BT297" s="118"/>
      <c r="BU297" s="118"/>
      <c r="BV297" s="118"/>
      <c r="BW297" s="118"/>
      <c r="BX297" s="118"/>
      <c r="BY297" s="118"/>
      <c r="BZ297" s="118"/>
      <c r="CA297" s="118"/>
      <c r="CB297" s="118"/>
    </row>
    <row r="298" spans="1:80">
      <c r="A298" s="35"/>
      <c r="B298" s="35"/>
      <c r="C298" s="35"/>
      <c r="D298" s="35"/>
      <c r="E298" s="35"/>
      <c r="F298" s="35"/>
      <c r="G298" s="35"/>
      <c r="H298" s="34"/>
      <c r="I298" s="118"/>
      <c r="J298" s="118"/>
      <c r="K298" s="118"/>
      <c r="L298" s="118"/>
      <c r="M298" s="118"/>
      <c r="N298" s="118"/>
      <c r="O298" s="118"/>
      <c r="P298" s="118"/>
      <c r="Q298" s="118"/>
      <c r="R298" s="118"/>
      <c r="S298" s="118"/>
      <c r="T298" s="118"/>
      <c r="U298" s="118"/>
      <c r="V298" s="118"/>
      <c r="W298" s="34"/>
      <c r="X298" s="118"/>
      <c r="Y298" s="118"/>
      <c r="Z298" s="118"/>
      <c r="AA298" s="118"/>
      <c r="AB298" s="118"/>
      <c r="AC298" s="118"/>
      <c r="AD298" s="118"/>
      <c r="AE298" s="118"/>
      <c r="AF298" s="118"/>
      <c r="AG298" s="118"/>
      <c r="AH298" s="118"/>
      <c r="AI298" s="118"/>
      <c r="AJ298" s="118"/>
      <c r="AK298" s="118"/>
      <c r="AL298" s="118"/>
      <c r="AM298" s="118"/>
      <c r="AN298" s="118"/>
      <c r="AO298" s="118"/>
      <c r="AP298" s="118"/>
      <c r="AQ298" s="118"/>
      <c r="AR298" s="118"/>
      <c r="AS298" s="118"/>
      <c r="AT298" s="118"/>
      <c r="AU298" s="118"/>
      <c r="AV298" s="118"/>
      <c r="AW298" s="118"/>
      <c r="AX298" s="118"/>
      <c r="AY298" s="118"/>
      <c r="AZ298" s="118"/>
      <c r="BA298" s="118"/>
      <c r="BB298" s="118"/>
      <c r="BC298" s="118"/>
      <c r="BD298" s="118"/>
      <c r="BE298" s="118"/>
      <c r="BF298" s="118"/>
      <c r="BG298" s="118"/>
      <c r="BH298" s="118"/>
      <c r="BI298" s="118"/>
      <c r="BJ298" s="118"/>
      <c r="BK298" s="118"/>
      <c r="BL298" s="118"/>
      <c r="BM298" s="118"/>
      <c r="BN298" s="118"/>
      <c r="BO298" s="118"/>
      <c r="BP298" s="118"/>
      <c r="BQ298" s="118"/>
      <c r="BR298" s="118"/>
      <c r="BS298" s="118"/>
      <c r="BT298" s="118"/>
      <c r="BU298" s="118"/>
      <c r="BV298" s="118"/>
      <c r="BW298" s="118"/>
      <c r="BX298" s="118"/>
      <c r="BY298" s="118"/>
      <c r="BZ298" s="118"/>
      <c r="CA298" s="118"/>
      <c r="CB298" s="118"/>
    </row>
    <row r="299" spans="1:80">
      <c r="A299" s="35"/>
      <c r="B299" s="35"/>
      <c r="C299" s="35"/>
      <c r="D299" s="35"/>
      <c r="E299" s="35"/>
      <c r="F299" s="35"/>
      <c r="G299" s="35"/>
      <c r="H299" s="34"/>
      <c r="I299" s="118"/>
      <c r="J299" s="118"/>
      <c r="K299" s="118"/>
      <c r="L299" s="118"/>
      <c r="M299" s="118"/>
      <c r="N299" s="118"/>
      <c r="O299" s="118"/>
      <c r="P299" s="118"/>
      <c r="Q299" s="118"/>
      <c r="R299" s="118"/>
      <c r="S299" s="118"/>
      <c r="T299" s="118"/>
      <c r="U299" s="118"/>
      <c r="V299" s="118"/>
      <c r="W299" s="34"/>
      <c r="X299" s="118"/>
      <c r="Y299" s="118"/>
      <c r="Z299" s="118"/>
      <c r="AA299" s="118"/>
      <c r="AB299" s="118"/>
      <c r="AC299" s="118"/>
      <c r="AD299" s="118"/>
      <c r="AE299" s="118"/>
      <c r="AF299" s="118"/>
      <c r="AG299" s="118"/>
      <c r="AH299" s="118"/>
      <c r="AI299" s="118"/>
      <c r="AJ299" s="118"/>
      <c r="AK299" s="118"/>
      <c r="AL299" s="118"/>
      <c r="AM299" s="118"/>
      <c r="AN299" s="118"/>
      <c r="AO299" s="118"/>
      <c r="AP299" s="118"/>
      <c r="AQ299" s="118"/>
      <c r="AR299" s="118"/>
      <c r="AS299" s="118"/>
      <c r="AT299" s="118"/>
      <c r="AU299" s="118"/>
      <c r="AV299" s="118"/>
      <c r="AW299" s="118"/>
      <c r="AX299" s="118"/>
      <c r="AY299" s="118"/>
      <c r="AZ299" s="118"/>
      <c r="BA299" s="118"/>
      <c r="BB299" s="118"/>
      <c r="BC299" s="118"/>
      <c r="BD299" s="118"/>
      <c r="BE299" s="118"/>
      <c r="BF299" s="118"/>
      <c r="BG299" s="118"/>
      <c r="BH299" s="118"/>
      <c r="BI299" s="118"/>
      <c r="BJ299" s="118"/>
      <c r="BK299" s="118"/>
      <c r="BL299" s="118"/>
      <c r="BM299" s="118"/>
      <c r="BN299" s="118"/>
      <c r="BO299" s="118"/>
      <c r="BP299" s="118"/>
      <c r="BQ299" s="118"/>
      <c r="BR299" s="118"/>
      <c r="BS299" s="118"/>
      <c r="BT299" s="118"/>
      <c r="BU299" s="118"/>
      <c r="BV299" s="118"/>
      <c r="BW299" s="118"/>
      <c r="BX299" s="118"/>
      <c r="BY299" s="118"/>
      <c r="BZ299" s="118"/>
      <c r="CA299" s="118"/>
      <c r="CB299" s="118"/>
    </row>
    <row r="300" spans="1:80">
      <c r="A300" s="35"/>
      <c r="B300" s="35"/>
      <c r="C300" s="35"/>
      <c r="D300" s="35"/>
      <c r="E300" s="35"/>
      <c r="F300" s="35"/>
      <c r="G300" s="35"/>
      <c r="H300" s="34"/>
      <c r="I300" s="118"/>
      <c r="J300" s="118"/>
      <c r="K300" s="118"/>
      <c r="L300" s="118"/>
      <c r="M300" s="118"/>
      <c r="N300" s="118"/>
      <c r="O300" s="118"/>
      <c r="P300" s="118"/>
      <c r="Q300" s="118"/>
      <c r="R300" s="118"/>
      <c r="S300" s="118"/>
      <c r="T300" s="118"/>
      <c r="U300" s="118"/>
      <c r="V300" s="118"/>
      <c r="W300" s="34"/>
      <c r="X300" s="118"/>
      <c r="Y300" s="118"/>
      <c r="Z300" s="118"/>
      <c r="AA300" s="118"/>
      <c r="AB300" s="118"/>
      <c r="AC300" s="118"/>
      <c r="AD300" s="118"/>
      <c r="AE300" s="118"/>
      <c r="AF300" s="118"/>
      <c r="AG300" s="118"/>
      <c r="AH300" s="118"/>
      <c r="AI300" s="118"/>
      <c r="AJ300" s="118"/>
      <c r="AK300" s="118"/>
      <c r="AL300" s="118"/>
      <c r="AM300" s="118"/>
      <c r="AN300" s="118"/>
      <c r="AO300" s="118"/>
      <c r="AP300" s="118"/>
      <c r="AQ300" s="118"/>
      <c r="AR300" s="118"/>
      <c r="AS300" s="118"/>
      <c r="AT300" s="118"/>
      <c r="AU300" s="118"/>
      <c r="AV300" s="118"/>
      <c r="AW300" s="118"/>
      <c r="AX300" s="118"/>
      <c r="AY300" s="118"/>
      <c r="AZ300" s="118"/>
      <c r="BA300" s="118"/>
      <c r="BB300" s="118"/>
      <c r="BC300" s="118"/>
      <c r="BD300" s="118"/>
      <c r="BE300" s="118"/>
      <c r="BF300" s="118"/>
      <c r="BG300" s="118"/>
      <c r="BH300" s="118"/>
      <c r="BI300" s="118"/>
      <c r="BJ300" s="118"/>
      <c r="BK300" s="118"/>
      <c r="BL300" s="118"/>
      <c r="BM300" s="118"/>
      <c r="BN300" s="118"/>
      <c r="BO300" s="118"/>
      <c r="BP300" s="118"/>
      <c r="BQ300" s="118"/>
      <c r="BR300" s="118"/>
      <c r="BS300" s="118"/>
      <c r="BT300" s="118"/>
      <c r="BU300" s="118"/>
      <c r="BV300" s="118"/>
      <c r="BW300" s="118"/>
      <c r="BX300" s="118"/>
      <c r="BY300" s="118"/>
      <c r="BZ300" s="118"/>
      <c r="CA300" s="118"/>
      <c r="CB300" s="118"/>
    </row>
    <row r="301" spans="1:80">
      <c r="A301" s="35"/>
      <c r="B301" s="35"/>
      <c r="C301" s="35"/>
      <c r="D301" s="35"/>
      <c r="E301" s="35"/>
      <c r="F301" s="35"/>
      <c r="G301" s="35"/>
      <c r="H301" s="34"/>
      <c r="I301" s="118"/>
      <c r="J301" s="118"/>
      <c r="K301" s="118"/>
      <c r="L301" s="118"/>
      <c r="M301" s="118"/>
      <c r="N301" s="118"/>
      <c r="O301" s="118"/>
      <c r="P301" s="118"/>
      <c r="Q301" s="118"/>
      <c r="R301" s="118"/>
      <c r="S301" s="118"/>
      <c r="T301" s="118"/>
      <c r="U301" s="118"/>
      <c r="V301" s="118"/>
      <c r="W301" s="34"/>
      <c r="X301" s="118"/>
      <c r="Y301" s="118"/>
      <c r="Z301" s="118"/>
      <c r="AA301" s="118"/>
      <c r="AB301" s="118"/>
      <c r="AC301" s="118"/>
      <c r="AD301" s="118"/>
      <c r="AE301" s="118"/>
      <c r="AF301" s="118"/>
      <c r="AG301" s="118"/>
      <c r="AH301" s="118"/>
      <c r="AI301" s="118"/>
      <c r="AJ301" s="118"/>
      <c r="AK301" s="118"/>
      <c r="AL301" s="118"/>
      <c r="AM301" s="118"/>
      <c r="AN301" s="118"/>
      <c r="AO301" s="118"/>
      <c r="AP301" s="118"/>
      <c r="AQ301" s="118"/>
      <c r="AR301" s="118"/>
      <c r="AS301" s="118"/>
      <c r="AT301" s="118"/>
      <c r="AU301" s="118"/>
      <c r="AV301" s="118"/>
      <c r="AW301" s="118"/>
      <c r="AX301" s="118"/>
      <c r="AY301" s="118"/>
      <c r="AZ301" s="118"/>
      <c r="BA301" s="118"/>
      <c r="BB301" s="118"/>
      <c r="BC301" s="118"/>
      <c r="BD301" s="118"/>
      <c r="BE301" s="118"/>
      <c r="BF301" s="118"/>
      <c r="BG301" s="118"/>
      <c r="BH301" s="118"/>
      <c r="BI301" s="118"/>
      <c r="BJ301" s="118"/>
      <c r="BK301" s="118"/>
      <c r="BL301" s="118"/>
      <c r="BM301" s="118"/>
      <c r="BN301" s="118"/>
      <c r="BO301" s="118"/>
      <c r="BP301" s="118"/>
      <c r="BQ301" s="118"/>
      <c r="BR301" s="118"/>
      <c r="BS301" s="118"/>
      <c r="BT301" s="118"/>
      <c r="BU301" s="118"/>
      <c r="BV301" s="118"/>
      <c r="BW301" s="118"/>
      <c r="BX301" s="118"/>
      <c r="BY301" s="118"/>
      <c r="BZ301" s="118"/>
      <c r="CA301" s="118"/>
      <c r="CB301" s="118"/>
    </row>
    <row r="302" spans="1:80">
      <c r="A302" s="35"/>
      <c r="B302" s="35"/>
      <c r="C302" s="35"/>
      <c r="D302" s="35"/>
      <c r="E302" s="35"/>
      <c r="F302" s="35"/>
      <c r="G302" s="35"/>
      <c r="H302" s="34"/>
      <c r="I302" s="118"/>
      <c r="J302" s="118"/>
      <c r="K302" s="118"/>
      <c r="L302" s="118"/>
      <c r="M302" s="118"/>
      <c r="N302" s="118"/>
      <c r="O302" s="118"/>
      <c r="P302" s="118"/>
      <c r="Q302" s="118"/>
      <c r="R302" s="118"/>
      <c r="S302" s="118"/>
      <c r="T302" s="118"/>
      <c r="U302" s="118"/>
      <c r="V302" s="118"/>
      <c r="W302" s="34"/>
      <c r="X302" s="118"/>
      <c r="Y302" s="118"/>
      <c r="Z302" s="118"/>
      <c r="AA302" s="118"/>
      <c r="AB302" s="118"/>
      <c r="AC302" s="118"/>
      <c r="AD302" s="118"/>
      <c r="AE302" s="118"/>
      <c r="AF302" s="118"/>
      <c r="AG302" s="118"/>
      <c r="AH302" s="118"/>
      <c r="AI302" s="118"/>
      <c r="AJ302" s="118"/>
      <c r="AK302" s="118"/>
      <c r="AL302" s="118"/>
      <c r="AM302" s="118"/>
      <c r="AN302" s="118"/>
      <c r="AO302" s="118"/>
      <c r="AP302" s="118"/>
      <c r="AQ302" s="118"/>
      <c r="AR302" s="118"/>
      <c r="AS302" s="118"/>
      <c r="AT302" s="118"/>
      <c r="AU302" s="118"/>
      <c r="AV302" s="118"/>
      <c r="AW302" s="118"/>
      <c r="AX302" s="118"/>
      <c r="AY302" s="118"/>
      <c r="AZ302" s="118"/>
      <c r="BA302" s="118"/>
      <c r="BB302" s="118"/>
      <c r="BC302" s="118"/>
      <c r="BD302" s="118"/>
      <c r="BE302" s="118"/>
      <c r="BF302" s="118"/>
      <c r="BG302" s="118"/>
      <c r="BH302" s="118"/>
      <c r="BI302" s="118"/>
      <c r="BJ302" s="118"/>
      <c r="BK302" s="118"/>
      <c r="BL302" s="118"/>
      <c r="BM302" s="118"/>
      <c r="BN302" s="118"/>
      <c r="BO302" s="118"/>
      <c r="BP302" s="118"/>
      <c r="BQ302" s="118"/>
      <c r="BR302" s="118"/>
      <c r="BS302" s="118"/>
      <c r="BT302" s="118"/>
      <c r="BU302" s="118"/>
      <c r="BV302" s="118"/>
      <c r="BW302" s="118"/>
      <c r="BX302" s="118"/>
      <c r="BY302" s="118"/>
      <c r="BZ302" s="118"/>
      <c r="CA302" s="118"/>
      <c r="CB302" s="118"/>
    </row>
    <row r="303" spans="1:80">
      <c r="A303" s="35"/>
      <c r="B303" s="35"/>
      <c r="C303" s="35"/>
      <c r="D303" s="35"/>
      <c r="E303" s="35"/>
      <c r="F303" s="35"/>
      <c r="G303" s="35"/>
      <c r="H303" s="34"/>
      <c r="I303" s="118"/>
      <c r="J303" s="118"/>
      <c r="K303" s="118"/>
      <c r="L303" s="118"/>
      <c r="M303" s="118"/>
      <c r="N303" s="118"/>
      <c r="O303" s="118"/>
      <c r="P303" s="118"/>
      <c r="Q303" s="118"/>
      <c r="R303" s="118"/>
      <c r="S303" s="118"/>
      <c r="T303" s="118"/>
      <c r="U303" s="118"/>
      <c r="V303" s="118"/>
      <c r="W303" s="34"/>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c r="BO303" s="118"/>
      <c r="BP303" s="118"/>
      <c r="BQ303" s="118"/>
      <c r="BR303" s="118"/>
      <c r="BS303" s="118"/>
      <c r="BT303" s="118"/>
      <c r="BU303" s="118"/>
      <c r="BV303" s="118"/>
      <c r="BW303" s="118"/>
      <c r="BX303" s="118"/>
      <c r="BY303" s="118"/>
      <c r="BZ303" s="118"/>
      <c r="CA303" s="118"/>
      <c r="CB303" s="118"/>
    </row>
    <row r="304" spans="1:80">
      <c r="A304" s="35"/>
      <c r="B304" s="35"/>
      <c r="C304" s="35"/>
      <c r="D304" s="35"/>
      <c r="E304" s="35"/>
      <c r="F304" s="35"/>
      <c r="G304" s="35"/>
      <c r="H304" s="34"/>
      <c r="I304" s="118"/>
      <c r="J304" s="118"/>
      <c r="K304" s="118"/>
      <c r="L304" s="118"/>
      <c r="M304" s="118"/>
      <c r="N304" s="118"/>
      <c r="O304" s="118"/>
      <c r="P304" s="118"/>
      <c r="Q304" s="118"/>
      <c r="R304" s="118"/>
      <c r="S304" s="118"/>
      <c r="T304" s="118"/>
      <c r="U304" s="118"/>
      <c r="V304" s="118"/>
      <c r="W304" s="34"/>
      <c r="X304" s="118"/>
      <c r="Y304" s="118"/>
      <c r="Z304" s="118"/>
      <c r="AA304" s="118"/>
      <c r="AB304" s="118"/>
      <c r="AC304" s="118"/>
      <c r="AD304" s="118"/>
      <c r="AE304" s="118"/>
      <c r="AF304" s="118"/>
      <c r="AG304" s="118"/>
      <c r="AH304" s="118"/>
      <c r="AI304" s="118"/>
      <c r="AJ304" s="118"/>
      <c r="AK304" s="118"/>
      <c r="AL304" s="118"/>
      <c r="AM304" s="118"/>
      <c r="AN304" s="118"/>
      <c r="AO304" s="118"/>
      <c r="AP304" s="118"/>
      <c r="AQ304" s="118"/>
      <c r="AR304" s="118"/>
      <c r="AS304" s="118"/>
      <c r="AT304" s="118"/>
      <c r="AU304" s="118"/>
      <c r="AV304" s="118"/>
      <c r="AW304" s="118"/>
      <c r="AX304" s="118"/>
      <c r="AY304" s="118"/>
      <c r="AZ304" s="118"/>
      <c r="BA304" s="118"/>
      <c r="BB304" s="118"/>
      <c r="BC304" s="118"/>
      <c r="BD304" s="118"/>
      <c r="BE304" s="118"/>
      <c r="BF304" s="118"/>
      <c r="BG304" s="118"/>
      <c r="BH304" s="118"/>
      <c r="BI304" s="118"/>
      <c r="BJ304" s="118"/>
      <c r="BK304" s="118"/>
      <c r="BL304" s="118"/>
      <c r="BM304" s="118"/>
      <c r="BN304" s="118"/>
      <c r="BO304" s="118"/>
      <c r="BP304" s="118"/>
      <c r="BQ304" s="118"/>
      <c r="BR304" s="118"/>
      <c r="BS304" s="118"/>
      <c r="BT304" s="118"/>
      <c r="BU304" s="118"/>
      <c r="BV304" s="118"/>
      <c r="BW304" s="118"/>
      <c r="BX304" s="118"/>
      <c r="BY304" s="118"/>
      <c r="BZ304" s="118"/>
      <c r="CA304" s="118"/>
      <c r="CB304" s="118"/>
    </row>
    <row r="305" spans="1:80">
      <c r="A305" s="35"/>
      <c r="B305" s="35"/>
      <c r="C305" s="35"/>
      <c r="D305" s="35"/>
      <c r="E305" s="35"/>
      <c r="F305" s="35"/>
      <c r="G305" s="35"/>
      <c r="H305" s="34"/>
      <c r="I305" s="118"/>
      <c r="J305" s="118"/>
      <c r="K305" s="118"/>
      <c r="L305" s="118"/>
      <c r="M305" s="118"/>
      <c r="N305" s="118"/>
      <c r="O305" s="118"/>
      <c r="P305" s="118"/>
      <c r="Q305" s="118"/>
      <c r="R305" s="118"/>
      <c r="S305" s="118"/>
      <c r="T305" s="118"/>
      <c r="U305" s="118"/>
      <c r="V305" s="118"/>
      <c r="W305" s="34"/>
      <c r="X305" s="118"/>
      <c r="Y305" s="118"/>
      <c r="Z305" s="118"/>
      <c r="AA305" s="118"/>
      <c r="AB305" s="118"/>
      <c r="AC305" s="118"/>
      <c r="AD305" s="118"/>
      <c r="AE305" s="118"/>
      <c r="AF305" s="118"/>
      <c r="AG305" s="118"/>
      <c r="AH305" s="118"/>
      <c r="AI305" s="118"/>
      <c r="AJ305" s="118"/>
      <c r="AK305" s="118"/>
      <c r="AL305" s="118"/>
      <c r="AM305" s="118"/>
      <c r="AN305" s="118"/>
      <c r="AO305" s="118"/>
      <c r="AP305" s="118"/>
      <c r="AQ305" s="118"/>
      <c r="AR305" s="118"/>
      <c r="AS305" s="118"/>
      <c r="AT305" s="118"/>
      <c r="AU305" s="118"/>
      <c r="AV305" s="118"/>
      <c r="AW305" s="118"/>
      <c r="AX305" s="118"/>
      <c r="AY305" s="118"/>
      <c r="AZ305" s="118"/>
      <c r="BA305" s="118"/>
      <c r="BB305" s="118"/>
      <c r="BC305" s="118"/>
      <c r="BD305" s="118"/>
      <c r="BE305" s="118"/>
      <c r="BF305" s="118"/>
      <c r="BG305" s="118"/>
      <c r="BH305" s="118"/>
      <c r="BI305" s="118"/>
      <c r="BJ305" s="118"/>
      <c r="BK305" s="118"/>
      <c r="BL305" s="118"/>
      <c r="BM305" s="118"/>
      <c r="BN305" s="118"/>
      <c r="BO305" s="118"/>
      <c r="BP305" s="118"/>
      <c r="BQ305" s="118"/>
      <c r="BR305" s="118"/>
      <c r="BS305" s="118"/>
      <c r="BT305" s="118"/>
      <c r="BU305" s="118"/>
      <c r="BV305" s="118"/>
      <c r="BW305" s="118"/>
      <c r="BX305" s="118"/>
      <c r="BY305" s="118"/>
      <c r="BZ305" s="118"/>
      <c r="CA305" s="118"/>
      <c r="CB305" s="118"/>
    </row>
    <row r="306" spans="1:80">
      <c r="A306" s="35"/>
      <c r="B306" s="35"/>
      <c r="C306" s="35"/>
      <c r="D306" s="35"/>
      <c r="E306" s="35"/>
      <c r="F306" s="35"/>
      <c r="G306" s="35"/>
      <c r="H306" s="34"/>
      <c r="I306" s="118"/>
      <c r="J306" s="118"/>
      <c r="K306" s="118"/>
      <c r="L306" s="118"/>
      <c r="M306" s="118"/>
      <c r="N306" s="118"/>
      <c r="O306" s="118"/>
      <c r="P306" s="118"/>
      <c r="Q306" s="118"/>
      <c r="R306" s="118"/>
      <c r="S306" s="118"/>
      <c r="T306" s="118"/>
      <c r="U306" s="118"/>
      <c r="V306" s="118"/>
      <c r="W306" s="34"/>
      <c r="X306" s="118"/>
      <c r="Y306" s="118"/>
      <c r="Z306" s="118"/>
      <c r="AA306" s="118"/>
      <c r="AB306" s="118"/>
      <c r="AC306" s="118"/>
      <c r="AD306" s="118"/>
      <c r="AE306" s="118"/>
      <c r="AF306" s="118"/>
      <c r="AG306" s="118"/>
      <c r="AH306" s="118"/>
      <c r="AI306" s="118"/>
      <c r="AJ306" s="118"/>
      <c r="AK306" s="118"/>
      <c r="AL306" s="118"/>
      <c r="AM306" s="118"/>
      <c r="AN306" s="118"/>
      <c r="AO306" s="118"/>
      <c r="AP306" s="118"/>
      <c r="AQ306" s="118"/>
      <c r="AR306" s="118"/>
      <c r="AS306" s="118"/>
      <c r="AT306" s="118"/>
      <c r="AU306" s="118"/>
      <c r="AV306" s="118"/>
      <c r="AW306" s="118"/>
      <c r="AX306" s="118"/>
      <c r="AY306" s="118"/>
      <c r="AZ306" s="118"/>
      <c r="BA306" s="118"/>
      <c r="BB306" s="118"/>
      <c r="BC306" s="118"/>
      <c r="BD306" s="118"/>
      <c r="BE306" s="118"/>
      <c r="BF306" s="118"/>
      <c r="BG306" s="118"/>
      <c r="BH306" s="118"/>
      <c r="BI306" s="118"/>
      <c r="BJ306" s="118"/>
      <c r="BK306" s="118"/>
      <c r="BL306" s="118"/>
      <c r="BM306" s="118"/>
      <c r="BN306" s="118"/>
      <c r="BO306" s="118"/>
      <c r="BP306" s="118"/>
      <c r="BQ306" s="118"/>
      <c r="BR306" s="118"/>
      <c r="BS306" s="118"/>
      <c r="BT306" s="118"/>
      <c r="BU306" s="118"/>
      <c r="BV306" s="118"/>
      <c r="BW306" s="118"/>
      <c r="BX306" s="118"/>
      <c r="BY306" s="118"/>
      <c r="BZ306" s="118"/>
      <c r="CA306" s="118"/>
      <c r="CB306" s="118"/>
    </row>
    <row r="307" spans="1:80">
      <c r="A307" s="35"/>
      <c r="B307" s="35"/>
      <c r="C307" s="35"/>
      <c r="D307" s="35"/>
      <c r="E307" s="35"/>
      <c r="F307" s="35"/>
      <c r="G307" s="35"/>
      <c r="H307" s="34"/>
      <c r="I307" s="118"/>
      <c r="J307" s="118"/>
      <c r="K307" s="118"/>
      <c r="L307" s="118"/>
      <c r="M307" s="118"/>
      <c r="N307" s="118"/>
      <c r="O307" s="118"/>
      <c r="P307" s="118"/>
      <c r="Q307" s="118"/>
      <c r="R307" s="118"/>
      <c r="S307" s="118"/>
      <c r="T307" s="118"/>
      <c r="U307" s="118"/>
      <c r="V307" s="118"/>
      <c r="W307" s="34"/>
      <c r="X307" s="118"/>
      <c r="Y307" s="118"/>
      <c r="Z307" s="118"/>
      <c r="AA307" s="118"/>
      <c r="AB307" s="118"/>
      <c r="AC307" s="118"/>
      <c r="AD307" s="118"/>
      <c r="AE307" s="118"/>
      <c r="AF307" s="118"/>
      <c r="AG307" s="118"/>
      <c r="AH307" s="118"/>
      <c r="AI307" s="118"/>
      <c r="AJ307" s="118"/>
      <c r="AK307" s="118"/>
      <c r="AL307" s="118"/>
      <c r="AM307" s="118"/>
      <c r="AN307" s="118"/>
      <c r="AO307" s="118"/>
      <c r="AP307" s="118"/>
      <c r="AQ307" s="118"/>
      <c r="AR307" s="118"/>
      <c r="AS307" s="118"/>
      <c r="AT307" s="118"/>
      <c r="AU307" s="118"/>
      <c r="AV307" s="118"/>
      <c r="AW307" s="118"/>
      <c r="AX307" s="118"/>
      <c r="AY307" s="118"/>
      <c r="AZ307" s="118"/>
      <c r="BA307" s="118"/>
      <c r="BB307" s="118"/>
      <c r="BC307" s="118"/>
      <c r="BD307" s="118"/>
      <c r="BE307" s="118"/>
      <c r="BF307" s="118"/>
      <c r="BG307" s="118"/>
      <c r="BH307" s="118"/>
      <c r="BI307" s="118"/>
      <c r="BJ307" s="118"/>
      <c r="BK307" s="118"/>
      <c r="BL307" s="118"/>
      <c r="BM307" s="118"/>
      <c r="BN307" s="118"/>
      <c r="BO307" s="118"/>
      <c r="BP307" s="118"/>
      <c r="BQ307" s="118"/>
      <c r="BR307" s="118"/>
      <c r="BS307" s="118"/>
      <c r="BT307" s="118"/>
      <c r="BU307" s="118"/>
      <c r="BV307" s="118"/>
      <c r="BW307" s="118"/>
      <c r="BX307" s="118"/>
      <c r="BY307" s="118"/>
      <c r="BZ307" s="118"/>
      <c r="CA307" s="118"/>
      <c r="CB307" s="118"/>
    </row>
    <row r="308" spans="1:80">
      <c r="A308" s="35"/>
      <c r="B308" s="35"/>
      <c r="C308" s="35"/>
      <c r="D308" s="35"/>
      <c r="E308" s="35"/>
      <c r="F308" s="35"/>
      <c r="G308" s="35"/>
      <c r="H308" s="34"/>
      <c r="I308" s="118"/>
      <c r="J308" s="118"/>
      <c r="K308" s="118"/>
      <c r="L308" s="118"/>
      <c r="M308" s="118"/>
      <c r="N308" s="118"/>
      <c r="O308" s="118"/>
      <c r="P308" s="118"/>
      <c r="Q308" s="118"/>
      <c r="R308" s="118"/>
      <c r="S308" s="118"/>
      <c r="T308" s="118"/>
      <c r="U308" s="118"/>
      <c r="V308" s="118"/>
      <c r="W308" s="34"/>
      <c r="X308" s="118"/>
      <c r="Y308" s="118"/>
      <c r="Z308" s="118"/>
      <c r="AA308" s="118"/>
      <c r="AB308" s="118"/>
      <c r="AC308" s="118"/>
      <c r="AD308" s="118"/>
      <c r="AE308" s="118"/>
      <c r="AF308" s="118"/>
      <c r="AG308" s="118"/>
      <c r="AH308" s="118"/>
      <c r="AI308" s="118"/>
      <c r="AJ308" s="118"/>
      <c r="AK308" s="118"/>
      <c r="AL308" s="118"/>
      <c r="AM308" s="118"/>
      <c r="AN308" s="118"/>
      <c r="AO308" s="118"/>
      <c r="AP308" s="118"/>
      <c r="AQ308" s="118"/>
      <c r="AR308" s="118"/>
      <c r="AS308" s="118"/>
      <c r="AT308" s="118"/>
      <c r="AU308" s="118"/>
      <c r="AV308" s="118"/>
      <c r="AW308" s="118"/>
      <c r="AX308" s="118"/>
      <c r="AY308" s="118"/>
      <c r="AZ308" s="118"/>
      <c r="BA308" s="118"/>
      <c r="BB308" s="118"/>
      <c r="BC308" s="118"/>
      <c r="BD308" s="118"/>
      <c r="BE308" s="118"/>
      <c r="BF308" s="118"/>
      <c r="BG308" s="118"/>
      <c r="BH308" s="118"/>
      <c r="BI308" s="118"/>
      <c r="BJ308" s="118"/>
      <c r="BK308" s="118"/>
      <c r="BL308" s="118"/>
      <c r="BM308" s="118"/>
      <c r="BN308" s="118"/>
      <c r="BO308" s="118"/>
      <c r="BP308" s="118"/>
      <c r="BQ308" s="118"/>
      <c r="BR308" s="118"/>
      <c r="BS308" s="118"/>
      <c r="BT308" s="118"/>
      <c r="BU308" s="118"/>
      <c r="BV308" s="118"/>
      <c r="BW308" s="118"/>
      <c r="BX308" s="118"/>
      <c r="BY308" s="118"/>
      <c r="BZ308" s="118"/>
      <c r="CA308" s="118"/>
      <c r="CB308" s="118"/>
    </row>
    <row r="309" spans="1:80">
      <c r="A309" s="35"/>
      <c r="B309" s="35"/>
      <c r="C309" s="35"/>
      <c r="D309" s="35"/>
      <c r="E309" s="35"/>
      <c r="F309" s="35"/>
      <c r="G309" s="35"/>
      <c r="H309" s="34"/>
      <c r="I309" s="118"/>
      <c r="J309" s="118"/>
      <c r="K309" s="118"/>
      <c r="L309" s="118"/>
      <c r="M309" s="118"/>
      <c r="N309" s="118"/>
      <c r="O309" s="118"/>
      <c r="P309" s="118"/>
      <c r="Q309" s="118"/>
      <c r="R309" s="118"/>
      <c r="S309" s="118"/>
      <c r="T309" s="118"/>
      <c r="U309" s="118"/>
      <c r="V309" s="118"/>
      <c r="W309" s="34"/>
      <c r="X309" s="118"/>
      <c r="Y309" s="118"/>
      <c r="Z309" s="118"/>
      <c r="AA309" s="118"/>
      <c r="AB309" s="118"/>
      <c r="AC309" s="118"/>
      <c r="AD309" s="118"/>
      <c r="AE309" s="118"/>
      <c r="AF309" s="118"/>
      <c r="AG309" s="118"/>
      <c r="AH309" s="118"/>
      <c r="AI309" s="118"/>
      <c r="AJ309" s="118"/>
      <c r="AK309" s="118"/>
      <c r="AL309" s="118"/>
      <c r="AM309" s="118"/>
      <c r="AN309" s="118"/>
      <c r="AO309" s="118"/>
      <c r="AP309" s="118"/>
      <c r="AQ309" s="118"/>
      <c r="AR309" s="118"/>
      <c r="AS309" s="118"/>
      <c r="AT309" s="118"/>
      <c r="AU309" s="118"/>
      <c r="AV309" s="118"/>
      <c r="AW309" s="118"/>
      <c r="AX309" s="118"/>
      <c r="AY309" s="118"/>
      <c r="AZ309" s="118"/>
      <c r="BA309" s="118"/>
      <c r="BB309" s="118"/>
      <c r="BC309" s="118"/>
      <c r="BD309" s="118"/>
      <c r="BE309" s="118"/>
      <c r="BF309" s="118"/>
      <c r="BG309" s="118"/>
      <c r="BH309" s="118"/>
      <c r="BI309" s="118"/>
      <c r="BJ309" s="118"/>
      <c r="BK309" s="118"/>
      <c r="BL309" s="118"/>
      <c r="BM309" s="118"/>
      <c r="BN309" s="118"/>
      <c r="BO309" s="118"/>
      <c r="BP309" s="118"/>
      <c r="BQ309" s="118"/>
      <c r="BR309" s="118"/>
      <c r="BS309" s="118"/>
      <c r="BT309" s="118"/>
      <c r="BU309" s="118"/>
      <c r="BV309" s="118"/>
      <c r="BW309" s="118"/>
      <c r="BX309" s="118"/>
      <c r="BY309" s="118"/>
      <c r="BZ309" s="118"/>
      <c r="CA309" s="118"/>
      <c r="CB309" s="118"/>
    </row>
    <row r="310" spans="1:80">
      <c r="A310" s="35"/>
      <c r="B310" s="35"/>
      <c r="C310" s="35"/>
      <c r="D310" s="35"/>
      <c r="E310" s="35"/>
      <c r="F310" s="35"/>
      <c r="G310" s="35"/>
      <c r="H310" s="34"/>
      <c r="I310" s="118"/>
      <c r="J310" s="118"/>
      <c r="K310" s="118"/>
      <c r="L310" s="118"/>
      <c r="M310" s="118"/>
      <c r="N310" s="118"/>
      <c r="O310" s="118"/>
      <c r="P310" s="118"/>
      <c r="Q310" s="118"/>
      <c r="R310" s="118"/>
      <c r="S310" s="118"/>
      <c r="T310" s="118"/>
      <c r="U310" s="118"/>
      <c r="V310" s="118"/>
      <c r="W310" s="34"/>
      <c r="X310" s="118"/>
      <c r="Y310" s="118"/>
      <c r="Z310" s="118"/>
      <c r="AA310" s="118"/>
      <c r="AB310" s="118"/>
      <c r="AC310" s="118"/>
      <c r="AD310" s="118"/>
      <c r="AE310" s="118"/>
      <c r="AF310" s="118"/>
      <c r="AG310" s="118"/>
      <c r="AH310" s="118"/>
      <c r="AI310" s="118"/>
      <c r="AJ310" s="118"/>
      <c r="AK310" s="118"/>
      <c r="AL310" s="118"/>
      <c r="AM310" s="118"/>
      <c r="AN310" s="118"/>
      <c r="AO310" s="118"/>
      <c r="AP310" s="118"/>
      <c r="AQ310" s="118"/>
      <c r="AR310" s="118"/>
      <c r="AS310" s="118"/>
      <c r="AT310" s="118"/>
      <c r="AU310" s="118"/>
      <c r="AV310" s="118"/>
      <c r="AW310" s="118"/>
      <c r="AX310" s="118"/>
      <c r="AY310" s="118"/>
      <c r="AZ310" s="118"/>
      <c r="BA310" s="118"/>
      <c r="BB310" s="118"/>
      <c r="BC310" s="118"/>
      <c r="BD310" s="118"/>
      <c r="BE310" s="118"/>
      <c r="BF310" s="118"/>
      <c r="BG310" s="118"/>
      <c r="BH310" s="118"/>
      <c r="BI310" s="118"/>
      <c r="BJ310" s="118"/>
      <c r="BK310" s="118"/>
      <c r="BL310" s="118"/>
      <c r="BM310" s="118"/>
      <c r="BN310" s="118"/>
      <c r="BO310" s="118"/>
      <c r="BP310" s="118"/>
      <c r="BQ310" s="118"/>
      <c r="BR310" s="118"/>
      <c r="BS310" s="118"/>
      <c r="BT310" s="118"/>
      <c r="BU310" s="118"/>
      <c r="BV310" s="118"/>
      <c r="BW310" s="118"/>
      <c r="BX310" s="118"/>
      <c r="BY310" s="118"/>
      <c r="BZ310" s="118"/>
      <c r="CA310" s="118"/>
      <c r="CB310" s="118"/>
    </row>
    <row r="311" spans="1:80">
      <c r="A311" s="35"/>
      <c r="B311" s="35"/>
      <c r="C311" s="35"/>
      <c r="D311" s="35"/>
      <c r="E311" s="35"/>
      <c r="F311" s="35"/>
      <c r="G311" s="35"/>
      <c r="H311" s="34"/>
      <c r="I311" s="118"/>
      <c r="J311" s="118"/>
      <c r="K311" s="118"/>
      <c r="L311" s="118"/>
      <c r="M311" s="118"/>
      <c r="N311" s="118"/>
      <c r="O311" s="118"/>
      <c r="P311" s="118"/>
      <c r="Q311" s="118"/>
      <c r="R311" s="118"/>
      <c r="S311" s="118"/>
      <c r="T311" s="118"/>
      <c r="U311" s="118"/>
      <c r="V311" s="118"/>
      <c r="W311" s="34"/>
      <c r="X311" s="118"/>
      <c r="Y311" s="118"/>
      <c r="Z311" s="118"/>
      <c r="AA311" s="118"/>
      <c r="AB311" s="118"/>
      <c r="AC311" s="118"/>
      <c r="AD311" s="118"/>
      <c r="AE311" s="118"/>
      <c r="AF311" s="118"/>
      <c r="AG311" s="118"/>
      <c r="AH311" s="118"/>
      <c r="AI311" s="118"/>
      <c r="AJ311" s="118"/>
      <c r="AK311" s="118"/>
      <c r="AL311" s="118"/>
      <c r="AM311" s="118"/>
      <c r="AN311" s="118"/>
      <c r="AO311" s="118"/>
      <c r="AP311" s="118"/>
      <c r="AQ311" s="118"/>
      <c r="AR311" s="118"/>
      <c r="AS311" s="118"/>
      <c r="AT311" s="118"/>
      <c r="AU311" s="118"/>
      <c r="AV311" s="118"/>
      <c r="AW311" s="118"/>
      <c r="AX311" s="118"/>
      <c r="AY311" s="118"/>
      <c r="AZ311" s="118"/>
      <c r="BA311" s="118"/>
      <c r="BB311" s="118"/>
      <c r="BC311" s="118"/>
      <c r="BD311" s="118"/>
      <c r="BE311" s="118"/>
      <c r="BF311" s="118"/>
      <c r="BG311" s="118"/>
      <c r="BH311" s="118"/>
      <c r="BI311" s="118"/>
      <c r="BJ311" s="118"/>
      <c r="BK311" s="118"/>
      <c r="BL311" s="118"/>
      <c r="BM311" s="118"/>
      <c r="BN311" s="118"/>
      <c r="BO311" s="118"/>
      <c r="BP311" s="118"/>
      <c r="BQ311" s="118"/>
      <c r="BR311" s="118"/>
      <c r="BS311" s="118"/>
      <c r="BT311" s="118"/>
      <c r="BU311" s="118"/>
      <c r="BV311" s="118"/>
      <c r="BW311" s="118"/>
      <c r="BX311" s="118"/>
      <c r="BY311" s="118"/>
      <c r="BZ311" s="118"/>
      <c r="CA311" s="118"/>
      <c r="CB311" s="118"/>
    </row>
    <row r="312" spans="1:80">
      <c r="A312" s="35"/>
      <c r="B312" s="35"/>
      <c r="C312" s="35"/>
      <c r="D312" s="35"/>
      <c r="E312" s="35"/>
      <c r="F312" s="35"/>
      <c r="G312" s="35"/>
      <c r="H312" s="34"/>
      <c r="I312" s="118"/>
      <c r="J312" s="118"/>
      <c r="K312" s="118"/>
      <c r="L312" s="118"/>
      <c r="M312" s="118"/>
      <c r="N312" s="118"/>
      <c r="O312" s="118"/>
      <c r="P312" s="118"/>
      <c r="Q312" s="118"/>
      <c r="R312" s="118"/>
      <c r="S312" s="118"/>
      <c r="T312" s="118"/>
      <c r="U312" s="118"/>
      <c r="V312" s="118"/>
      <c r="W312" s="34"/>
      <c r="X312" s="118"/>
      <c r="Y312" s="118"/>
      <c r="Z312" s="118"/>
      <c r="AA312" s="118"/>
      <c r="AB312" s="118"/>
      <c r="AC312" s="118"/>
      <c r="AD312" s="118"/>
      <c r="AE312" s="118"/>
      <c r="AF312" s="118"/>
      <c r="AG312" s="118"/>
      <c r="AH312" s="118"/>
      <c r="AI312" s="118"/>
      <c r="AJ312" s="118"/>
      <c r="AK312" s="118"/>
      <c r="AL312" s="118"/>
      <c r="AM312" s="118"/>
      <c r="AN312" s="118"/>
      <c r="AO312" s="118"/>
      <c r="AP312" s="118"/>
      <c r="AQ312" s="118"/>
      <c r="AR312" s="118"/>
      <c r="AS312" s="118"/>
      <c r="AT312" s="118"/>
      <c r="AU312" s="118"/>
      <c r="AV312" s="118"/>
      <c r="AW312" s="118"/>
      <c r="AX312" s="118"/>
      <c r="AY312" s="118"/>
      <c r="AZ312" s="118"/>
      <c r="BA312" s="118"/>
      <c r="BB312" s="118"/>
      <c r="BC312" s="118"/>
      <c r="BD312" s="118"/>
      <c r="BE312" s="118"/>
      <c r="BF312" s="118"/>
      <c r="BG312" s="118"/>
      <c r="BH312" s="118"/>
      <c r="BI312" s="118"/>
      <c r="BJ312" s="118"/>
      <c r="BK312" s="118"/>
      <c r="BL312" s="118"/>
      <c r="BM312" s="118"/>
      <c r="BN312" s="118"/>
      <c r="BO312" s="118"/>
      <c r="BP312" s="118"/>
      <c r="BQ312" s="118"/>
      <c r="BR312" s="118"/>
      <c r="BS312" s="118"/>
      <c r="BT312" s="118"/>
      <c r="BU312" s="118"/>
      <c r="BV312" s="118"/>
      <c r="BW312" s="118"/>
      <c r="BX312" s="118"/>
      <c r="BY312" s="118"/>
      <c r="BZ312" s="118"/>
      <c r="CA312" s="118"/>
      <c r="CB312" s="118"/>
    </row>
    <row r="313" spans="1:80">
      <c r="A313" s="35"/>
      <c r="B313" s="35"/>
      <c r="C313" s="35"/>
      <c r="D313" s="35"/>
      <c r="E313" s="35"/>
      <c r="F313" s="35"/>
      <c r="G313" s="35"/>
      <c r="H313" s="34"/>
      <c r="I313" s="118"/>
      <c r="J313" s="118"/>
      <c r="K313" s="118"/>
      <c r="L313" s="118"/>
      <c r="M313" s="118"/>
      <c r="N313" s="118"/>
      <c r="O313" s="118"/>
      <c r="P313" s="118"/>
      <c r="Q313" s="118"/>
      <c r="R313" s="118"/>
      <c r="S313" s="118"/>
      <c r="T313" s="118"/>
      <c r="U313" s="118"/>
      <c r="V313" s="118"/>
      <c r="W313" s="34"/>
      <c r="X313" s="118"/>
      <c r="Y313" s="118"/>
      <c r="Z313" s="118"/>
      <c r="AA313" s="118"/>
      <c r="AB313" s="118"/>
      <c r="AC313" s="118"/>
      <c r="AD313" s="118"/>
      <c r="AE313" s="118"/>
      <c r="AF313" s="118"/>
      <c r="AG313" s="118"/>
      <c r="AH313" s="118"/>
      <c r="AI313" s="118"/>
      <c r="AJ313" s="118"/>
      <c r="AK313" s="118"/>
      <c r="AL313" s="118"/>
      <c r="AM313" s="118"/>
      <c r="AN313" s="118"/>
      <c r="AO313" s="118"/>
      <c r="AP313" s="118"/>
      <c r="AQ313" s="118"/>
      <c r="AR313" s="118"/>
      <c r="AS313" s="118"/>
      <c r="AT313" s="118"/>
      <c r="AU313" s="118"/>
      <c r="AV313" s="118"/>
      <c r="AW313" s="118"/>
      <c r="AX313" s="118"/>
      <c r="AY313" s="118"/>
      <c r="AZ313" s="118"/>
      <c r="BA313" s="118"/>
      <c r="BB313" s="118"/>
      <c r="BC313" s="118"/>
      <c r="BD313" s="118"/>
      <c r="BE313" s="118"/>
      <c r="BF313" s="118"/>
      <c r="BG313" s="118"/>
      <c r="BH313" s="118"/>
      <c r="BI313" s="118"/>
      <c r="BJ313" s="118"/>
      <c r="BK313" s="118"/>
      <c r="BL313" s="118"/>
      <c r="BM313" s="118"/>
      <c r="BN313" s="118"/>
      <c r="BO313" s="118"/>
      <c r="BP313" s="118"/>
      <c r="BQ313" s="118"/>
      <c r="BR313" s="118"/>
      <c r="BS313" s="118"/>
      <c r="BT313" s="118"/>
      <c r="BU313" s="118"/>
      <c r="BV313" s="118"/>
      <c r="BW313" s="118"/>
      <c r="BX313" s="118"/>
      <c r="BY313" s="118"/>
      <c r="BZ313" s="118"/>
      <c r="CA313" s="118"/>
      <c r="CB313" s="118"/>
    </row>
    <row r="314" spans="1:80">
      <c r="A314" s="35"/>
      <c r="B314" s="35"/>
      <c r="C314" s="35"/>
      <c r="D314" s="35"/>
      <c r="E314" s="35"/>
      <c r="F314" s="35"/>
      <c r="G314" s="35"/>
      <c r="H314" s="34"/>
      <c r="I314" s="118"/>
      <c r="J314" s="118"/>
      <c r="K314" s="118"/>
      <c r="L314" s="118"/>
      <c r="M314" s="118"/>
      <c r="N314" s="118"/>
      <c r="O314" s="118"/>
      <c r="P314" s="118"/>
      <c r="Q314" s="118"/>
      <c r="R314" s="118"/>
      <c r="S314" s="118"/>
      <c r="T314" s="118"/>
      <c r="U314" s="118"/>
      <c r="V314" s="118"/>
      <c r="W314" s="34"/>
      <c r="X314" s="118"/>
      <c r="Y314" s="118"/>
      <c r="Z314" s="118"/>
      <c r="AA314" s="118"/>
      <c r="AB314" s="118"/>
      <c r="AC314" s="118"/>
      <c r="AD314" s="118"/>
      <c r="AE314" s="118"/>
      <c r="AF314" s="118"/>
      <c r="AG314" s="118"/>
      <c r="AH314" s="118"/>
      <c r="AI314" s="118"/>
      <c r="AJ314" s="118"/>
      <c r="AK314" s="118"/>
      <c r="AL314" s="118"/>
      <c r="AM314" s="118"/>
      <c r="AN314" s="118"/>
      <c r="AO314" s="118"/>
      <c r="AP314" s="118"/>
      <c r="AQ314" s="118"/>
      <c r="AR314" s="118"/>
      <c r="AS314" s="118"/>
      <c r="AT314" s="118"/>
      <c r="AU314" s="118"/>
      <c r="AV314" s="118"/>
      <c r="AW314" s="118"/>
      <c r="AX314" s="118"/>
      <c r="AY314" s="118"/>
      <c r="AZ314" s="118"/>
      <c r="BA314" s="118"/>
      <c r="BB314" s="118"/>
      <c r="BC314" s="118"/>
      <c r="BD314" s="118"/>
      <c r="BE314" s="118"/>
      <c r="BF314" s="118"/>
      <c r="BG314" s="118"/>
      <c r="BH314" s="118"/>
      <c r="BI314" s="118"/>
      <c r="BJ314" s="118"/>
      <c r="BK314" s="118"/>
      <c r="BL314" s="118"/>
      <c r="BM314" s="118"/>
      <c r="BN314" s="118"/>
      <c r="BO314" s="118"/>
      <c r="BP314" s="118"/>
      <c r="BQ314" s="118"/>
      <c r="BR314" s="118"/>
      <c r="BS314" s="118"/>
      <c r="BT314" s="118"/>
      <c r="BU314" s="118"/>
      <c r="BV314" s="118"/>
      <c r="BW314" s="118"/>
      <c r="BX314" s="118"/>
      <c r="BY314" s="118"/>
      <c r="BZ314" s="118"/>
      <c r="CA314" s="118"/>
      <c r="CB314" s="118"/>
    </row>
    <row r="315" spans="1:80">
      <c r="A315" s="35"/>
      <c r="B315" s="35"/>
      <c r="C315" s="35"/>
      <c r="D315" s="35"/>
      <c r="E315" s="35"/>
      <c r="F315" s="35"/>
      <c r="G315" s="35"/>
      <c r="H315" s="34"/>
      <c r="I315" s="118"/>
      <c r="J315" s="118"/>
      <c r="K315" s="118"/>
      <c r="L315" s="118"/>
      <c r="M315" s="118"/>
      <c r="N315" s="118"/>
      <c r="O315" s="118"/>
      <c r="P315" s="118"/>
      <c r="Q315" s="118"/>
      <c r="R315" s="118"/>
      <c r="S315" s="118"/>
      <c r="T315" s="118"/>
      <c r="U315" s="118"/>
      <c r="V315" s="118"/>
      <c r="W315" s="34"/>
      <c r="X315" s="118"/>
      <c r="Y315" s="118"/>
      <c r="Z315" s="118"/>
      <c r="AA315" s="118"/>
      <c r="AB315" s="118"/>
      <c r="AC315" s="118"/>
      <c r="AD315" s="118"/>
      <c r="AE315" s="118"/>
      <c r="AF315" s="118"/>
      <c r="AG315" s="118"/>
      <c r="AH315" s="118"/>
      <c r="AI315" s="118"/>
      <c r="AJ315" s="118"/>
      <c r="AK315" s="118"/>
      <c r="AL315" s="118"/>
      <c r="AM315" s="118"/>
      <c r="AN315" s="118"/>
      <c r="AO315" s="118"/>
      <c r="AP315" s="118"/>
      <c r="AQ315" s="118"/>
      <c r="AR315" s="118"/>
      <c r="AS315" s="118"/>
      <c r="AT315" s="118"/>
      <c r="AU315" s="118"/>
      <c r="AV315" s="118"/>
      <c r="AW315" s="118"/>
      <c r="AX315" s="118"/>
      <c r="AY315" s="118"/>
      <c r="AZ315" s="118"/>
      <c r="BA315" s="118"/>
      <c r="BB315" s="118"/>
      <c r="BC315" s="118"/>
      <c r="BD315" s="118"/>
      <c r="BE315" s="118"/>
      <c r="BF315" s="118"/>
      <c r="BG315" s="118"/>
      <c r="BH315" s="118"/>
      <c r="BI315" s="118"/>
      <c r="BJ315" s="118"/>
      <c r="BK315" s="118"/>
      <c r="BL315" s="118"/>
      <c r="BM315" s="118"/>
      <c r="BN315" s="118"/>
      <c r="BO315" s="118"/>
      <c r="BP315" s="118"/>
      <c r="BQ315" s="118"/>
      <c r="BR315" s="118"/>
      <c r="BS315" s="118"/>
      <c r="BT315" s="118"/>
      <c r="BU315" s="118"/>
      <c r="BV315" s="118"/>
      <c r="BW315" s="118"/>
      <c r="BX315" s="118"/>
      <c r="BY315" s="118"/>
      <c r="BZ315" s="118"/>
      <c r="CA315" s="118"/>
      <c r="CB315" s="118"/>
    </row>
    <row r="316" spans="1:80">
      <c r="A316" s="35"/>
      <c r="B316" s="35"/>
      <c r="C316" s="35"/>
      <c r="D316" s="35"/>
      <c r="E316" s="35"/>
      <c r="F316" s="35"/>
      <c r="G316" s="35"/>
      <c r="H316" s="34"/>
      <c r="I316" s="118"/>
      <c r="J316" s="118"/>
      <c r="K316" s="118"/>
      <c r="L316" s="118"/>
      <c r="M316" s="118"/>
      <c r="N316" s="118"/>
      <c r="O316" s="118"/>
      <c r="P316" s="118"/>
      <c r="Q316" s="118"/>
      <c r="R316" s="118"/>
      <c r="S316" s="118"/>
      <c r="T316" s="118"/>
      <c r="U316" s="118"/>
      <c r="V316" s="118"/>
      <c r="W316" s="34"/>
      <c r="X316" s="118"/>
      <c r="Y316" s="118"/>
      <c r="Z316" s="118"/>
      <c r="AA316" s="118"/>
      <c r="AB316" s="118"/>
      <c r="AC316" s="118"/>
      <c r="AD316" s="118"/>
      <c r="AE316" s="118"/>
      <c r="AF316" s="118"/>
      <c r="AG316" s="118"/>
      <c r="AH316" s="118"/>
      <c r="AI316" s="118"/>
      <c r="AJ316" s="118"/>
      <c r="AK316" s="118"/>
      <c r="AL316" s="118"/>
      <c r="AM316" s="118"/>
      <c r="AN316" s="118"/>
      <c r="AO316" s="118"/>
      <c r="AP316" s="118"/>
      <c r="AQ316" s="118"/>
      <c r="AR316" s="118"/>
      <c r="AS316" s="118"/>
      <c r="AT316" s="118"/>
      <c r="AU316" s="118"/>
      <c r="AV316" s="118"/>
      <c r="AW316" s="118"/>
      <c r="AX316" s="118"/>
      <c r="AY316" s="118"/>
      <c r="AZ316" s="118"/>
      <c r="BA316" s="118"/>
      <c r="BB316" s="118"/>
      <c r="BC316" s="118"/>
      <c r="BD316" s="118"/>
      <c r="BE316" s="118"/>
      <c r="BF316" s="118"/>
      <c r="BG316" s="118"/>
      <c r="BH316" s="118"/>
      <c r="BI316" s="118"/>
      <c r="BJ316" s="118"/>
      <c r="BK316" s="118"/>
      <c r="BL316" s="118"/>
      <c r="BM316" s="118"/>
      <c r="BN316" s="118"/>
      <c r="BO316" s="118"/>
      <c r="BP316" s="118"/>
      <c r="BQ316" s="118"/>
      <c r="BR316" s="118"/>
      <c r="BS316" s="118"/>
      <c r="BT316" s="118"/>
      <c r="BU316" s="118"/>
      <c r="BV316" s="118"/>
      <c r="BW316" s="118"/>
      <c r="BX316" s="118"/>
      <c r="BY316" s="118"/>
      <c r="BZ316" s="118"/>
      <c r="CA316" s="118"/>
      <c r="CB316" s="118"/>
    </row>
    <row r="317" spans="1:80">
      <c r="A317" s="35"/>
      <c r="B317" s="35"/>
      <c r="C317" s="35"/>
      <c r="D317" s="35"/>
      <c r="E317" s="35"/>
      <c r="F317" s="35"/>
      <c r="G317" s="35"/>
      <c r="H317" s="34"/>
      <c r="I317" s="118"/>
      <c r="J317" s="118"/>
      <c r="K317" s="118"/>
      <c r="L317" s="118"/>
      <c r="M317" s="118"/>
      <c r="N317" s="118"/>
      <c r="O317" s="118"/>
      <c r="P317" s="118"/>
      <c r="Q317" s="118"/>
      <c r="R317" s="118"/>
      <c r="S317" s="118"/>
      <c r="T317" s="118"/>
      <c r="U317" s="118"/>
      <c r="V317" s="118"/>
      <c r="W317" s="34"/>
      <c r="X317" s="118"/>
      <c r="Y317" s="118"/>
      <c r="Z317" s="118"/>
      <c r="AA317" s="118"/>
      <c r="AB317" s="118"/>
      <c r="AC317" s="118"/>
      <c r="AD317" s="118"/>
      <c r="AE317" s="118"/>
      <c r="AF317" s="118"/>
      <c r="AG317" s="118"/>
      <c r="AH317" s="118"/>
      <c r="AI317" s="118"/>
      <c r="AJ317" s="118"/>
      <c r="AK317" s="118"/>
      <c r="AL317" s="118"/>
      <c r="AM317" s="118"/>
      <c r="AN317" s="118"/>
      <c r="AO317" s="118"/>
      <c r="AP317" s="118"/>
      <c r="AQ317" s="118"/>
      <c r="AR317" s="118"/>
      <c r="AS317" s="118"/>
      <c r="AT317" s="118"/>
      <c r="AU317" s="118"/>
      <c r="AV317" s="118"/>
      <c r="AW317" s="118"/>
      <c r="AX317" s="118"/>
      <c r="AY317" s="118"/>
      <c r="AZ317" s="118"/>
      <c r="BA317" s="118"/>
      <c r="BB317" s="118"/>
      <c r="BC317" s="118"/>
      <c r="BD317" s="118"/>
      <c r="BE317" s="118"/>
      <c r="BF317" s="118"/>
      <c r="BG317" s="118"/>
      <c r="BH317" s="118"/>
      <c r="BI317" s="118"/>
      <c r="BJ317" s="118"/>
      <c r="BK317" s="118"/>
      <c r="BL317" s="118"/>
      <c r="BM317" s="118"/>
      <c r="BN317" s="118"/>
      <c r="BO317" s="118"/>
      <c r="BP317" s="118"/>
      <c r="BQ317" s="118"/>
      <c r="BR317" s="118"/>
      <c r="BS317" s="118"/>
      <c r="BT317" s="118"/>
      <c r="BU317" s="118"/>
      <c r="BV317" s="118"/>
      <c r="BW317" s="118"/>
      <c r="BX317" s="118"/>
      <c r="BY317" s="118"/>
      <c r="BZ317" s="118"/>
      <c r="CA317" s="118"/>
      <c r="CB317" s="118"/>
    </row>
    <row r="318" spans="1:80">
      <c r="A318" s="35"/>
      <c r="B318" s="35"/>
      <c r="C318" s="35"/>
      <c r="D318" s="35"/>
      <c r="E318" s="35"/>
      <c r="F318" s="35"/>
      <c r="G318" s="35"/>
      <c r="H318" s="34"/>
      <c r="I318" s="118"/>
      <c r="J318" s="118"/>
      <c r="K318" s="118"/>
      <c r="L318" s="118"/>
      <c r="M318" s="118"/>
      <c r="N318" s="118"/>
      <c r="O318" s="118"/>
      <c r="P318" s="118"/>
      <c r="Q318" s="118"/>
      <c r="R318" s="118"/>
      <c r="S318" s="118"/>
      <c r="T318" s="118"/>
      <c r="U318" s="118"/>
      <c r="V318" s="118"/>
      <c r="W318" s="34"/>
      <c r="X318" s="118"/>
      <c r="Y318" s="118"/>
      <c r="Z318" s="118"/>
      <c r="AA318" s="118"/>
      <c r="AB318" s="118"/>
      <c r="AC318" s="118"/>
      <c r="AD318" s="118"/>
      <c r="AE318" s="118"/>
      <c r="AF318" s="118"/>
      <c r="AG318" s="118"/>
      <c r="AH318" s="118"/>
      <c r="AI318" s="118"/>
      <c r="AJ318" s="118"/>
      <c r="AK318" s="118"/>
      <c r="AL318" s="118"/>
      <c r="AM318" s="118"/>
      <c r="AN318" s="118"/>
      <c r="AO318" s="118"/>
      <c r="AP318" s="118"/>
      <c r="AQ318" s="118"/>
      <c r="AR318" s="118"/>
      <c r="AS318" s="118"/>
      <c r="AT318" s="118"/>
      <c r="AU318" s="118"/>
      <c r="AV318" s="118"/>
      <c r="AW318" s="118"/>
      <c r="AX318" s="118"/>
      <c r="AY318" s="118"/>
      <c r="AZ318" s="118"/>
      <c r="BA318" s="118"/>
      <c r="BB318" s="118"/>
      <c r="BC318" s="118"/>
      <c r="BD318" s="118"/>
      <c r="BE318" s="118"/>
      <c r="BF318" s="118"/>
      <c r="BG318" s="118"/>
      <c r="BH318" s="118"/>
      <c r="BI318" s="118"/>
      <c r="BJ318" s="118"/>
      <c r="BK318" s="118"/>
      <c r="BL318" s="118"/>
      <c r="BM318" s="118"/>
      <c r="BN318" s="118"/>
      <c r="BO318" s="118"/>
      <c r="BP318" s="118"/>
      <c r="BQ318" s="118"/>
      <c r="BR318" s="118"/>
      <c r="BS318" s="118"/>
      <c r="BT318" s="118"/>
      <c r="BU318" s="118"/>
      <c r="BV318" s="118"/>
      <c r="BW318" s="118"/>
      <c r="BX318" s="118"/>
      <c r="BY318" s="118"/>
      <c r="BZ318" s="118"/>
      <c r="CA318" s="118"/>
      <c r="CB318" s="118"/>
    </row>
    <row r="319" spans="1:80">
      <c r="A319" s="35"/>
      <c r="B319" s="35"/>
      <c r="C319" s="35"/>
      <c r="D319" s="35"/>
      <c r="E319" s="35"/>
      <c r="F319" s="35"/>
      <c r="G319" s="35"/>
      <c r="H319" s="34"/>
      <c r="I319" s="118"/>
      <c r="J319" s="118"/>
      <c r="K319" s="118"/>
      <c r="L319" s="118"/>
      <c r="M319" s="118"/>
      <c r="N319" s="118"/>
      <c r="O319" s="118"/>
      <c r="P319" s="118"/>
      <c r="Q319" s="118"/>
      <c r="R319" s="118"/>
      <c r="S319" s="118"/>
      <c r="T319" s="118"/>
      <c r="U319" s="118"/>
      <c r="V319" s="118"/>
      <c r="W319" s="34"/>
      <c r="X319" s="118"/>
      <c r="Y319" s="118"/>
      <c r="Z319" s="118"/>
      <c r="AA319" s="118"/>
      <c r="AB319" s="118"/>
      <c r="AC319" s="118"/>
      <c r="AD319" s="118"/>
      <c r="AE319" s="118"/>
      <c r="AF319" s="118"/>
      <c r="AG319" s="118"/>
      <c r="AH319" s="118"/>
      <c r="AI319" s="118"/>
      <c r="AJ319" s="118"/>
      <c r="AK319" s="118"/>
      <c r="AL319" s="118"/>
      <c r="AM319" s="118"/>
      <c r="AN319" s="118"/>
      <c r="AO319" s="118"/>
      <c r="AP319" s="118"/>
      <c r="AQ319" s="118"/>
      <c r="AR319" s="118"/>
      <c r="AS319" s="118"/>
      <c r="AT319" s="118"/>
      <c r="AU319" s="118"/>
      <c r="AV319" s="118"/>
      <c r="AW319" s="118"/>
      <c r="AX319" s="118"/>
      <c r="AY319" s="118"/>
      <c r="AZ319" s="118"/>
      <c r="BA319" s="118"/>
      <c r="BB319" s="118"/>
      <c r="BC319" s="118"/>
      <c r="BD319" s="118"/>
      <c r="BE319" s="118"/>
      <c r="BF319" s="118"/>
      <c r="BG319" s="118"/>
      <c r="BH319" s="118"/>
      <c r="BI319" s="118"/>
      <c r="BJ319" s="118"/>
      <c r="BK319" s="118"/>
      <c r="BL319" s="118"/>
      <c r="BM319" s="118"/>
      <c r="BN319" s="118"/>
      <c r="BO319" s="118"/>
      <c r="BP319" s="118"/>
      <c r="BQ319" s="118"/>
      <c r="BR319" s="118"/>
      <c r="BS319" s="118"/>
      <c r="BT319" s="118"/>
      <c r="BU319" s="118"/>
      <c r="BV319" s="118"/>
      <c r="BW319" s="118"/>
      <c r="BX319" s="118"/>
      <c r="BY319" s="118"/>
      <c r="BZ319" s="118"/>
      <c r="CA319" s="118"/>
      <c r="CB319" s="118"/>
    </row>
    <row r="320" spans="1:80">
      <c r="A320" s="35"/>
      <c r="B320" s="35"/>
      <c r="C320" s="35"/>
      <c r="D320" s="35"/>
      <c r="E320" s="35"/>
      <c r="F320" s="35"/>
      <c r="G320" s="35"/>
      <c r="H320" s="34"/>
      <c r="I320" s="118"/>
      <c r="J320" s="118"/>
      <c r="K320" s="118"/>
      <c r="L320" s="118"/>
      <c r="M320" s="118"/>
      <c r="N320" s="118"/>
      <c r="O320" s="118"/>
      <c r="P320" s="118"/>
      <c r="Q320" s="118"/>
      <c r="R320" s="118"/>
      <c r="S320" s="118"/>
      <c r="T320" s="118"/>
      <c r="U320" s="118"/>
      <c r="V320" s="118"/>
      <c r="W320" s="34"/>
      <c r="X320" s="118"/>
      <c r="Y320" s="118"/>
      <c r="Z320" s="118"/>
      <c r="AA320" s="118"/>
      <c r="AB320" s="118"/>
      <c r="AC320" s="118"/>
      <c r="AD320" s="118"/>
      <c r="AE320" s="118"/>
      <c r="AF320" s="118"/>
      <c r="AG320" s="118"/>
      <c r="AH320" s="118"/>
      <c r="AI320" s="118"/>
      <c r="AJ320" s="118"/>
      <c r="AK320" s="118"/>
      <c r="AL320" s="118"/>
      <c r="AM320" s="118"/>
      <c r="AN320" s="118"/>
      <c r="AO320" s="118"/>
      <c r="AP320" s="118"/>
      <c r="AQ320" s="118"/>
      <c r="AR320" s="118"/>
      <c r="AS320" s="118"/>
      <c r="AT320" s="118"/>
      <c r="AU320" s="118"/>
      <c r="AV320" s="118"/>
      <c r="AW320" s="118"/>
      <c r="AX320" s="118"/>
      <c r="AY320" s="118"/>
      <c r="AZ320" s="118"/>
      <c r="BA320" s="118"/>
      <c r="BB320" s="118"/>
      <c r="BC320" s="118"/>
      <c r="BD320" s="118"/>
      <c r="BE320" s="118"/>
      <c r="BF320" s="118"/>
      <c r="BG320" s="118"/>
      <c r="BH320" s="118"/>
      <c r="BI320" s="118"/>
      <c r="BJ320" s="118"/>
      <c r="BK320" s="118"/>
      <c r="BL320" s="118"/>
      <c r="BM320" s="118"/>
      <c r="BN320" s="118"/>
      <c r="BO320" s="118"/>
      <c r="BP320" s="118"/>
      <c r="BQ320" s="118"/>
      <c r="BR320" s="118"/>
      <c r="BS320" s="118"/>
      <c r="BT320" s="118"/>
      <c r="BU320" s="118"/>
      <c r="BV320" s="118"/>
      <c r="BW320" s="118"/>
      <c r="BX320" s="118"/>
      <c r="BY320" s="118"/>
      <c r="BZ320" s="118"/>
      <c r="CA320" s="118"/>
      <c r="CB320" s="118"/>
    </row>
    <row r="321" spans="1:80">
      <c r="A321" s="35"/>
      <c r="B321" s="35"/>
      <c r="C321" s="35"/>
      <c r="D321" s="35"/>
      <c r="E321" s="35"/>
      <c r="F321" s="35"/>
      <c r="G321" s="35"/>
      <c r="H321" s="34"/>
      <c r="I321" s="118"/>
      <c r="J321" s="118"/>
      <c r="K321" s="118"/>
      <c r="L321" s="118"/>
      <c r="M321" s="118"/>
      <c r="N321" s="118"/>
      <c r="O321" s="118"/>
      <c r="P321" s="118"/>
      <c r="Q321" s="118"/>
      <c r="R321" s="118"/>
      <c r="S321" s="118"/>
      <c r="T321" s="118"/>
      <c r="U321" s="118"/>
      <c r="V321" s="118"/>
      <c r="W321" s="34"/>
      <c r="X321" s="118"/>
      <c r="Y321" s="118"/>
      <c r="Z321" s="118"/>
      <c r="AA321" s="118"/>
      <c r="AB321" s="118"/>
      <c r="AC321" s="118"/>
      <c r="AD321" s="118"/>
      <c r="AE321" s="118"/>
      <c r="AF321" s="118"/>
      <c r="AG321" s="118"/>
      <c r="AH321" s="118"/>
      <c r="AI321" s="118"/>
      <c r="AJ321" s="118"/>
      <c r="AK321" s="118"/>
      <c r="AL321" s="118"/>
      <c r="AM321" s="118"/>
      <c r="AN321" s="118"/>
      <c r="AO321" s="118"/>
      <c r="AP321" s="118"/>
      <c r="AQ321" s="118"/>
      <c r="AR321" s="118"/>
      <c r="AS321" s="118"/>
      <c r="AT321" s="118"/>
      <c r="AU321" s="118"/>
      <c r="AV321" s="118"/>
      <c r="AW321" s="118"/>
      <c r="AX321" s="118"/>
      <c r="AY321" s="118"/>
      <c r="AZ321" s="118"/>
      <c r="BA321" s="118"/>
      <c r="BB321" s="118"/>
      <c r="BC321" s="118"/>
      <c r="BD321" s="118"/>
      <c r="BE321" s="118"/>
      <c r="BF321" s="118"/>
      <c r="BG321" s="118"/>
      <c r="BH321" s="118"/>
      <c r="BI321" s="118"/>
      <c r="BJ321" s="118"/>
      <c r="BK321" s="118"/>
      <c r="BL321" s="118"/>
      <c r="BM321" s="118"/>
      <c r="BN321" s="118"/>
      <c r="BO321" s="118"/>
      <c r="BP321" s="118"/>
      <c r="BQ321" s="118"/>
      <c r="BR321" s="118"/>
      <c r="BS321" s="118"/>
      <c r="BT321" s="118"/>
      <c r="BU321" s="118"/>
      <c r="BV321" s="118"/>
      <c r="BW321" s="118"/>
      <c r="BX321" s="118"/>
      <c r="BY321" s="118"/>
      <c r="BZ321" s="118"/>
      <c r="CA321" s="118"/>
      <c r="CB321" s="118"/>
    </row>
    <row r="322" spans="1:80">
      <c r="A322" s="35"/>
      <c r="B322" s="35"/>
      <c r="C322" s="35"/>
      <c r="D322" s="35"/>
      <c r="E322" s="35"/>
      <c r="F322" s="35"/>
      <c r="G322" s="35"/>
      <c r="H322" s="34"/>
      <c r="I322" s="118"/>
      <c r="J322" s="118"/>
      <c r="K322" s="118"/>
      <c r="L322" s="118"/>
      <c r="M322" s="118"/>
      <c r="N322" s="118"/>
      <c r="O322" s="118"/>
      <c r="P322" s="118"/>
      <c r="Q322" s="118"/>
      <c r="R322" s="118"/>
      <c r="S322" s="118"/>
      <c r="T322" s="118"/>
      <c r="U322" s="118"/>
      <c r="V322" s="118"/>
      <c r="W322" s="34"/>
      <c r="X322" s="118"/>
      <c r="Y322" s="118"/>
      <c r="Z322" s="118"/>
      <c r="AA322" s="118"/>
      <c r="AB322" s="118"/>
      <c r="AC322" s="118"/>
      <c r="AD322" s="118"/>
      <c r="AE322" s="118"/>
      <c r="AF322" s="118"/>
      <c r="AG322" s="118"/>
      <c r="AH322" s="118"/>
      <c r="AI322" s="118"/>
      <c r="AJ322" s="118"/>
      <c r="AK322" s="118"/>
      <c r="AL322" s="118"/>
      <c r="AM322" s="118"/>
      <c r="AN322" s="118"/>
      <c r="AO322" s="118"/>
      <c r="AP322" s="118"/>
      <c r="AQ322" s="118"/>
      <c r="AR322" s="118"/>
      <c r="AS322" s="118"/>
      <c r="AT322" s="118"/>
      <c r="AU322" s="118"/>
      <c r="AV322" s="118"/>
      <c r="AW322" s="118"/>
      <c r="AX322" s="118"/>
      <c r="AY322" s="118"/>
      <c r="AZ322" s="118"/>
      <c r="BA322" s="118"/>
      <c r="BB322" s="118"/>
      <c r="BC322" s="118"/>
      <c r="BD322" s="118"/>
      <c r="BE322" s="118"/>
      <c r="BF322" s="118"/>
      <c r="BG322" s="118"/>
      <c r="BH322" s="118"/>
      <c r="BI322" s="118"/>
      <c r="BJ322" s="118"/>
      <c r="BK322" s="118"/>
      <c r="BL322" s="118"/>
      <c r="BM322" s="118"/>
      <c r="BN322" s="118"/>
      <c r="BO322" s="118"/>
      <c r="BP322" s="118"/>
      <c r="BQ322" s="118"/>
      <c r="BR322" s="118"/>
      <c r="BS322" s="118"/>
      <c r="BT322" s="118"/>
      <c r="BU322" s="118"/>
      <c r="BV322" s="118"/>
      <c r="BW322" s="118"/>
      <c r="BX322" s="118"/>
      <c r="BY322" s="118"/>
      <c r="BZ322" s="118"/>
      <c r="CA322" s="118"/>
      <c r="CB322" s="118"/>
    </row>
    <row r="323" spans="1:80">
      <c r="A323" s="35"/>
      <c r="B323" s="35"/>
      <c r="C323" s="35"/>
      <c r="D323" s="35"/>
      <c r="E323" s="35"/>
      <c r="F323" s="35"/>
      <c r="G323" s="35"/>
      <c r="H323" s="34"/>
      <c r="I323" s="118"/>
      <c r="J323" s="118"/>
      <c r="K323" s="118"/>
      <c r="L323" s="118"/>
      <c r="M323" s="118"/>
      <c r="N323" s="118"/>
      <c r="O323" s="118"/>
      <c r="P323" s="118"/>
      <c r="Q323" s="118"/>
      <c r="R323" s="118"/>
      <c r="S323" s="118"/>
      <c r="T323" s="118"/>
      <c r="U323" s="118"/>
      <c r="V323" s="118"/>
      <c r="W323" s="34"/>
      <c r="X323" s="118"/>
      <c r="Y323" s="118"/>
      <c r="Z323" s="118"/>
      <c r="AA323" s="118"/>
      <c r="AB323" s="118"/>
      <c r="AC323" s="118"/>
      <c r="AD323" s="118"/>
      <c r="AE323" s="118"/>
      <c r="AF323" s="118"/>
      <c r="AG323" s="118"/>
      <c r="AH323" s="118"/>
      <c r="AI323" s="118"/>
      <c r="AJ323" s="118"/>
      <c r="AK323" s="118"/>
      <c r="AL323" s="118"/>
      <c r="AM323" s="118"/>
      <c r="AN323" s="118"/>
      <c r="AO323" s="118"/>
      <c r="AP323" s="118"/>
      <c r="AQ323" s="118"/>
      <c r="AR323" s="118"/>
      <c r="AS323" s="118"/>
      <c r="AT323" s="118"/>
      <c r="AU323" s="118"/>
      <c r="AV323" s="118"/>
      <c r="AW323" s="118"/>
      <c r="AX323" s="118"/>
      <c r="AY323" s="118"/>
      <c r="AZ323" s="118"/>
      <c r="BA323" s="118"/>
      <c r="BB323" s="118"/>
      <c r="BC323" s="118"/>
      <c r="BD323" s="118"/>
      <c r="BE323" s="118"/>
      <c r="BF323" s="118"/>
      <c r="BG323" s="118"/>
      <c r="BH323" s="118"/>
      <c r="BI323" s="118"/>
      <c r="BJ323" s="118"/>
      <c r="BK323" s="118"/>
      <c r="BL323" s="118"/>
      <c r="BM323" s="118"/>
      <c r="BN323" s="118"/>
      <c r="BO323" s="118"/>
      <c r="BP323" s="118"/>
      <c r="BQ323" s="118"/>
      <c r="BR323" s="118"/>
      <c r="BS323" s="118"/>
      <c r="BT323" s="118"/>
      <c r="BU323" s="118"/>
      <c r="BV323" s="118"/>
      <c r="BW323" s="118"/>
      <c r="BX323" s="118"/>
      <c r="BY323" s="118"/>
      <c r="BZ323" s="118"/>
      <c r="CA323" s="118"/>
      <c r="CB323" s="118"/>
    </row>
    <row r="324" spans="1:80">
      <c r="A324" s="35"/>
      <c r="B324" s="35"/>
      <c r="C324" s="35"/>
      <c r="D324" s="35"/>
      <c r="E324" s="35"/>
      <c r="F324" s="35"/>
      <c r="G324" s="35"/>
      <c r="H324" s="34"/>
      <c r="I324" s="118"/>
      <c r="J324" s="118"/>
      <c r="K324" s="118"/>
      <c r="L324" s="118"/>
      <c r="M324" s="118"/>
      <c r="N324" s="118"/>
      <c r="O324" s="118"/>
      <c r="P324" s="118"/>
      <c r="Q324" s="118"/>
      <c r="R324" s="118"/>
      <c r="S324" s="118"/>
      <c r="T324" s="118"/>
      <c r="U324" s="118"/>
      <c r="V324" s="118"/>
      <c r="W324" s="34"/>
      <c r="X324" s="118"/>
      <c r="Y324" s="118"/>
      <c r="Z324" s="118"/>
      <c r="AA324" s="118"/>
      <c r="AB324" s="118"/>
      <c r="AC324" s="118"/>
      <c r="AD324" s="118"/>
      <c r="AE324" s="118"/>
      <c r="AF324" s="118"/>
      <c r="AG324" s="118"/>
      <c r="AH324" s="118"/>
      <c r="AI324" s="118"/>
      <c r="AJ324" s="118"/>
      <c r="AK324" s="118"/>
      <c r="AL324" s="118"/>
      <c r="AM324" s="118"/>
      <c r="AN324" s="118"/>
      <c r="AO324" s="118"/>
      <c r="AP324" s="118"/>
      <c r="AQ324" s="118"/>
      <c r="AR324" s="118"/>
      <c r="AS324" s="118"/>
      <c r="AT324" s="118"/>
      <c r="AU324" s="118"/>
      <c r="AV324" s="118"/>
      <c r="AW324" s="118"/>
      <c r="AX324" s="118"/>
      <c r="AY324" s="118"/>
      <c r="AZ324" s="118"/>
      <c r="BA324" s="118"/>
      <c r="BB324" s="118"/>
      <c r="BC324" s="118"/>
      <c r="BD324" s="118"/>
      <c r="BE324" s="118"/>
      <c r="BF324" s="118"/>
      <c r="BG324" s="118"/>
      <c r="BH324" s="118"/>
      <c r="BI324" s="118"/>
      <c r="BJ324" s="118"/>
      <c r="BK324" s="118"/>
      <c r="BL324" s="118"/>
      <c r="BM324" s="118"/>
      <c r="BN324" s="118"/>
      <c r="BO324" s="118"/>
      <c r="BP324" s="118"/>
      <c r="BQ324" s="118"/>
      <c r="BR324" s="118"/>
      <c r="BS324" s="118"/>
      <c r="BT324" s="118"/>
      <c r="BU324" s="118"/>
      <c r="BV324" s="118"/>
      <c r="BW324" s="118"/>
      <c r="BX324" s="118"/>
      <c r="BY324" s="118"/>
      <c r="BZ324" s="118"/>
      <c r="CA324" s="118"/>
      <c r="CB324" s="118"/>
    </row>
    <row r="325" spans="1:80">
      <c r="A325" s="35"/>
      <c r="B325" s="35"/>
      <c r="C325" s="35"/>
      <c r="D325" s="35"/>
      <c r="E325" s="35"/>
      <c r="F325" s="35"/>
      <c r="G325" s="35"/>
      <c r="H325" s="34"/>
      <c r="I325" s="118"/>
      <c r="J325" s="118"/>
      <c r="K325" s="118"/>
      <c r="L325" s="118"/>
      <c r="M325" s="118"/>
      <c r="N325" s="118"/>
      <c r="O325" s="118"/>
      <c r="P325" s="118"/>
      <c r="Q325" s="118"/>
      <c r="R325" s="118"/>
      <c r="S325" s="118"/>
      <c r="T325" s="118"/>
      <c r="U325" s="118"/>
      <c r="V325" s="118"/>
      <c r="W325" s="34"/>
      <c r="X325" s="118"/>
      <c r="Y325" s="118"/>
      <c r="Z325" s="118"/>
      <c r="AA325" s="118"/>
      <c r="AB325" s="118"/>
      <c r="AC325" s="118"/>
      <c r="AD325" s="118"/>
      <c r="AE325" s="118"/>
      <c r="AF325" s="118"/>
      <c r="AG325" s="118"/>
      <c r="AH325" s="118"/>
      <c r="AI325" s="118"/>
      <c r="AJ325" s="118"/>
      <c r="AK325" s="118"/>
      <c r="AL325" s="118"/>
      <c r="AM325" s="118"/>
      <c r="AN325" s="118"/>
      <c r="AO325" s="118"/>
      <c r="AP325" s="118"/>
      <c r="AQ325" s="118"/>
      <c r="AR325" s="118"/>
      <c r="AS325" s="118"/>
      <c r="AT325" s="118"/>
      <c r="AU325" s="118"/>
      <c r="AV325" s="118"/>
      <c r="AW325" s="118"/>
      <c r="AX325" s="118"/>
      <c r="AY325" s="118"/>
      <c r="AZ325" s="118"/>
      <c r="BA325" s="118"/>
      <c r="BB325" s="118"/>
      <c r="BC325" s="118"/>
      <c r="BD325" s="118"/>
      <c r="BE325" s="118"/>
      <c r="BF325" s="118"/>
      <c r="BG325" s="118"/>
      <c r="BH325" s="118"/>
      <c r="BI325" s="118"/>
      <c r="BJ325" s="118"/>
      <c r="BK325" s="118"/>
      <c r="BL325" s="118"/>
      <c r="BM325" s="118"/>
      <c r="BN325" s="118"/>
      <c r="BO325" s="118"/>
      <c r="BP325" s="118"/>
      <c r="BQ325" s="118"/>
      <c r="BR325" s="118"/>
      <c r="BS325" s="118"/>
      <c r="BT325" s="118"/>
      <c r="BU325" s="118"/>
      <c r="BV325" s="118"/>
      <c r="BW325" s="118"/>
      <c r="BX325" s="118"/>
      <c r="BY325" s="118"/>
      <c r="BZ325" s="118"/>
      <c r="CA325" s="118"/>
      <c r="CB325" s="118"/>
    </row>
    <row r="326" spans="1:80">
      <c r="A326" s="35"/>
      <c r="B326" s="35"/>
      <c r="C326" s="35"/>
      <c r="D326" s="35"/>
      <c r="E326" s="35"/>
      <c r="F326" s="35"/>
      <c r="G326" s="35"/>
      <c r="H326" s="34"/>
      <c r="I326" s="118"/>
      <c r="J326" s="118"/>
      <c r="K326" s="118"/>
      <c r="L326" s="118"/>
      <c r="M326" s="118"/>
      <c r="N326" s="118"/>
      <c r="O326" s="118"/>
      <c r="P326" s="118"/>
      <c r="Q326" s="118"/>
      <c r="R326" s="118"/>
      <c r="S326" s="118"/>
      <c r="T326" s="118"/>
      <c r="U326" s="118"/>
      <c r="V326" s="118"/>
      <c r="W326" s="34"/>
      <c r="X326" s="118"/>
      <c r="Y326" s="118"/>
      <c r="Z326" s="118"/>
      <c r="AA326" s="118"/>
      <c r="AB326" s="118"/>
      <c r="AC326" s="118"/>
      <c r="AD326" s="118"/>
      <c r="AE326" s="118"/>
      <c r="AF326" s="118"/>
      <c r="AG326" s="118"/>
      <c r="AH326" s="118"/>
      <c r="AI326" s="118"/>
      <c r="AJ326" s="118"/>
      <c r="AK326" s="118"/>
      <c r="AL326" s="118"/>
      <c r="AM326" s="118"/>
      <c r="AN326" s="118"/>
      <c r="AO326" s="118"/>
      <c r="AP326" s="118"/>
      <c r="AQ326" s="118"/>
      <c r="AR326" s="118"/>
      <c r="AS326" s="118"/>
      <c r="AT326" s="118"/>
      <c r="AU326" s="118"/>
      <c r="AV326" s="118"/>
      <c r="AW326" s="118"/>
      <c r="AX326" s="118"/>
      <c r="AY326" s="118"/>
      <c r="AZ326" s="118"/>
      <c r="BA326" s="118"/>
      <c r="BB326" s="118"/>
      <c r="BC326" s="118"/>
      <c r="BD326" s="118"/>
      <c r="BE326" s="118"/>
      <c r="BF326" s="118"/>
      <c r="BG326" s="118"/>
      <c r="BH326" s="118"/>
      <c r="BI326" s="118"/>
      <c r="BJ326" s="118"/>
      <c r="BK326" s="118"/>
      <c r="BL326" s="118"/>
      <c r="BM326" s="118"/>
      <c r="BN326" s="118"/>
      <c r="BO326" s="118"/>
      <c r="BP326" s="118"/>
      <c r="BQ326" s="118"/>
      <c r="BR326" s="118"/>
      <c r="BS326" s="118"/>
      <c r="BT326" s="118"/>
      <c r="BU326" s="118"/>
      <c r="BV326" s="118"/>
      <c r="BW326" s="118"/>
      <c r="BX326" s="118"/>
      <c r="BY326" s="118"/>
      <c r="BZ326" s="118"/>
      <c r="CA326" s="118"/>
      <c r="CB326" s="118"/>
    </row>
    <row r="327" spans="1:80">
      <c r="A327" s="35"/>
      <c r="B327" s="35"/>
      <c r="C327" s="35"/>
      <c r="D327" s="35"/>
      <c r="E327" s="35"/>
      <c r="F327" s="35"/>
      <c r="G327" s="35"/>
      <c r="H327" s="34"/>
      <c r="I327" s="118"/>
      <c r="J327" s="118"/>
      <c r="K327" s="118"/>
      <c r="L327" s="118"/>
      <c r="M327" s="118"/>
      <c r="N327" s="118"/>
      <c r="O327" s="118"/>
      <c r="P327" s="118"/>
      <c r="Q327" s="118"/>
      <c r="R327" s="118"/>
      <c r="S327" s="118"/>
      <c r="T327" s="118"/>
      <c r="U327" s="118"/>
      <c r="V327" s="118"/>
      <c r="W327" s="34"/>
      <c r="X327" s="118"/>
      <c r="Y327" s="118"/>
      <c r="Z327" s="118"/>
      <c r="AA327" s="118"/>
      <c r="AB327" s="118"/>
      <c r="AC327" s="118"/>
      <c r="AD327" s="118"/>
      <c r="AE327" s="118"/>
      <c r="AF327" s="118"/>
      <c r="AG327" s="118"/>
      <c r="AH327" s="118"/>
      <c r="AI327" s="118"/>
      <c r="AJ327" s="118"/>
      <c r="AK327" s="118"/>
      <c r="AL327" s="118"/>
      <c r="AM327" s="118"/>
      <c r="AN327" s="118"/>
      <c r="AO327" s="118"/>
      <c r="AP327" s="118"/>
      <c r="AQ327" s="118"/>
      <c r="AR327" s="118"/>
      <c r="AS327" s="118"/>
      <c r="AT327" s="118"/>
      <c r="AU327" s="118"/>
      <c r="AV327" s="118"/>
      <c r="AW327" s="118"/>
      <c r="AX327" s="118"/>
      <c r="AY327" s="118"/>
      <c r="AZ327" s="118"/>
      <c r="BA327" s="118"/>
      <c r="BB327" s="118"/>
      <c r="BC327" s="118"/>
      <c r="BD327" s="118"/>
      <c r="BE327" s="118"/>
      <c r="BF327" s="118"/>
      <c r="BG327" s="118"/>
      <c r="BH327" s="118"/>
      <c r="BI327" s="118"/>
      <c r="BJ327" s="118"/>
      <c r="BK327" s="118"/>
      <c r="BL327" s="118"/>
      <c r="BM327" s="118"/>
      <c r="BN327" s="118"/>
      <c r="BO327" s="118"/>
      <c r="BP327" s="118"/>
      <c r="BQ327" s="118"/>
      <c r="BR327" s="118"/>
      <c r="BS327" s="118"/>
      <c r="BT327" s="118"/>
      <c r="BU327" s="118"/>
      <c r="BV327" s="118"/>
      <c r="BW327" s="118"/>
      <c r="BX327" s="118"/>
      <c r="BY327" s="118"/>
      <c r="BZ327" s="118"/>
      <c r="CA327" s="118"/>
      <c r="CB327" s="118"/>
    </row>
    <row r="328" spans="1:80">
      <c r="A328" s="35"/>
      <c r="B328" s="35"/>
      <c r="C328" s="35"/>
      <c r="D328" s="35"/>
      <c r="E328" s="35"/>
      <c r="F328" s="35"/>
      <c r="G328" s="35"/>
      <c r="H328" s="34"/>
      <c r="I328" s="118"/>
      <c r="J328" s="118"/>
      <c r="K328" s="118"/>
      <c r="L328" s="118"/>
      <c r="M328" s="118"/>
      <c r="N328" s="118"/>
      <c r="O328" s="118"/>
      <c r="P328" s="118"/>
      <c r="Q328" s="118"/>
      <c r="R328" s="118"/>
      <c r="S328" s="118"/>
      <c r="T328" s="118"/>
      <c r="U328" s="118"/>
      <c r="V328" s="118"/>
      <c r="W328" s="34"/>
      <c r="X328" s="118"/>
      <c r="Y328" s="118"/>
      <c r="Z328" s="118"/>
      <c r="AA328" s="118"/>
      <c r="AB328" s="118"/>
      <c r="AC328" s="118"/>
      <c r="AD328" s="118"/>
      <c r="AE328" s="118"/>
      <c r="AF328" s="118"/>
      <c r="AG328" s="118"/>
      <c r="AH328" s="118"/>
      <c r="AI328" s="118"/>
      <c r="AJ328" s="118"/>
      <c r="AK328" s="118"/>
      <c r="AL328" s="118"/>
      <c r="AM328" s="118"/>
      <c r="AN328" s="118"/>
      <c r="AO328" s="118"/>
      <c r="AP328" s="118"/>
      <c r="AQ328" s="118"/>
      <c r="AR328" s="118"/>
      <c r="AS328" s="118"/>
      <c r="AT328" s="118"/>
      <c r="AU328" s="118"/>
      <c r="AV328" s="118"/>
      <c r="AW328" s="118"/>
      <c r="AX328" s="118"/>
      <c r="AY328" s="118"/>
      <c r="AZ328" s="118"/>
      <c r="BA328" s="118"/>
      <c r="BB328" s="118"/>
      <c r="BC328" s="118"/>
      <c r="BD328" s="118"/>
      <c r="BE328" s="118"/>
      <c r="BF328" s="118"/>
      <c r="BG328" s="118"/>
      <c r="BH328" s="118"/>
      <c r="BI328" s="118"/>
      <c r="BJ328" s="118"/>
      <c r="BK328" s="118"/>
      <c r="BL328" s="118"/>
      <c r="BM328" s="118"/>
      <c r="BN328" s="118"/>
      <c r="BO328" s="118"/>
      <c r="BP328" s="118"/>
      <c r="BQ328" s="118"/>
      <c r="BR328" s="118"/>
      <c r="BS328" s="118"/>
      <c r="BT328" s="118"/>
      <c r="BU328" s="118"/>
      <c r="BV328" s="118"/>
      <c r="BW328" s="118"/>
      <c r="BX328" s="118"/>
      <c r="BY328" s="118"/>
      <c r="BZ328" s="118"/>
      <c r="CA328" s="118"/>
      <c r="CB328" s="118"/>
    </row>
    <row r="329" spans="1:80">
      <c r="A329" s="35"/>
      <c r="B329" s="35"/>
      <c r="C329" s="35"/>
      <c r="D329" s="35"/>
      <c r="E329" s="35"/>
      <c r="F329" s="35"/>
      <c r="G329" s="35"/>
      <c r="H329" s="34"/>
      <c r="I329" s="118"/>
      <c r="J329" s="118"/>
      <c r="K329" s="118"/>
      <c r="L329" s="118"/>
      <c r="M329" s="118"/>
      <c r="N329" s="118"/>
      <c r="O329" s="118"/>
      <c r="P329" s="118"/>
      <c r="Q329" s="118"/>
      <c r="R329" s="118"/>
      <c r="S329" s="118"/>
      <c r="T329" s="118"/>
      <c r="U329" s="118"/>
      <c r="V329" s="118"/>
      <c r="W329" s="34"/>
      <c r="X329" s="118"/>
      <c r="Y329" s="118"/>
      <c r="Z329" s="118"/>
      <c r="AA329" s="118"/>
      <c r="AB329" s="118"/>
      <c r="AC329" s="118"/>
      <c r="AD329" s="118"/>
      <c r="AE329" s="118"/>
      <c r="AF329" s="118"/>
      <c r="AG329" s="118"/>
      <c r="AH329" s="118"/>
      <c r="AI329" s="118"/>
      <c r="AJ329" s="118"/>
      <c r="AK329" s="118"/>
      <c r="AL329" s="118"/>
      <c r="AM329" s="118"/>
      <c r="AN329" s="118"/>
      <c r="AO329" s="118"/>
      <c r="AP329" s="118"/>
      <c r="AQ329" s="118"/>
      <c r="AR329" s="118"/>
      <c r="AS329" s="118"/>
      <c r="AT329" s="118"/>
      <c r="AU329" s="118"/>
      <c r="AV329" s="118"/>
      <c r="AW329" s="118"/>
      <c r="AX329" s="118"/>
      <c r="AY329" s="118"/>
      <c r="AZ329" s="118"/>
      <c r="BA329" s="118"/>
      <c r="BB329" s="118"/>
      <c r="BC329" s="118"/>
      <c r="BD329" s="118"/>
      <c r="BE329" s="118"/>
      <c r="BF329" s="118"/>
      <c r="BG329" s="118"/>
      <c r="BH329" s="118"/>
      <c r="BI329" s="118"/>
      <c r="BJ329" s="118"/>
      <c r="BK329" s="118"/>
      <c r="BL329" s="118"/>
      <c r="BM329" s="118"/>
      <c r="BN329" s="118"/>
      <c r="BO329" s="118"/>
      <c r="BP329" s="118"/>
      <c r="BQ329" s="118"/>
      <c r="BR329" s="118"/>
      <c r="BS329" s="118"/>
      <c r="BT329" s="118"/>
      <c r="BU329" s="118"/>
      <c r="BV329" s="118"/>
      <c r="BW329" s="118"/>
      <c r="BX329" s="118"/>
      <c r="BY329" s="118"/>
      <c r="BZ329" s="118"/>
      <c r="CA329" s="118"/>
      <c r="CB329" s="118"/>
    </row>
    <row r="330" spans="1:80">
      <c r="A330" s="35"/>
      <c r="B330" s="35"/>
      <c r="C330" s="35"/>
      <c r="D330" s="35"/>
      <c r="E330" s="35"/>
      <c r="F330" s="35"/>
      <c r="G330" s="35"/>
      <c r="H330" s="34"/>
      <c r="I330" s="118"/>
      <c r="J330" s="118"/>
      <c r="K330" s="118"/>
      <c r="L330" s="118"/>
      <c r="M330" s="118"/>
      <c r="N330" s="118"/>
      <c r="O330" s="118"/>
      <c r="P330" s="118"/>
      <c r="Q330" s="118"/>
      <c r="R330" s="118"/>
      <c r="S330" s="118"/>
      <c r="T330" s="118"/>
      <c r="U330" s="118"/>
      <c r="V330" s="118"/>
      <c r="W330" s="34"/>
      <c r="X330" s="118"/>
      <c r="Y330" s="118"/>
      <c r="Z330" s="118"/>
      <c r="AA330" s="118"/>
      <c r="AB330" s="118"/>
      <c r="AC330" s="118"/>
      <c r="AD330" s="118"/>
      <c r="AE330" s="118"/>
      <c r="AF330" s="118"/>
      <c r="AG330" s="118"/>
      <c r="AH330" s="118"/>
      <c r="AI330" s="118"/>
      <c r="AJ330" s="118"/>
      <c r="AK330" s="118"/>
      <c r="AL330" s="118"/>
      <c r="AM330" s="118"/>
      <c r="AN330" s="118"/>
      <c r="AO330" s="118"/>
      <c r="AP330" s="118"/>
      <c r="AQ330" s="118"/>
      <c r="AR330" s="118"/>
      <c r="AS330" s="118"/>
      <c r="AT330" s="118"/>
      <c r="AU330" s="118"/>
      <c r="AV330" s="118"/>
      <c r="AW330" s="118"/>
      <c r="AX330" s="118"/>
      <c r="AY330" s="118"/>
      <c r="AZ330" s="118"/>
      <c r="BA330" s="118"/>
      <c r="BB330" s="118"/>
      <c r="BC330" s="118"/>
      <c r="BD330" s="118"/>
      <c r="BE330" s="118"/>
      <c r="BF330" s="118"/>
      <c r="BG330" s="118"/>
      <c r="BH330" s="118"/>
      <c r="BI330" s="118"/>
      <c r="BJ330" s="118"/>
      <c r="BK330" s="118"/>
      <c r="BL330" s="118"/>
      <c r="BM330" s="118"/>
      <c r="BN330" s="118"/>
      <c r="BO330" s="118"/>
      <c r="BP330" s="118"/>
      <c r="BQ330" s="118"/>
      <c r="BR330" s="118"/>
      <c r="BS330" s="118"/>
      <c r="BT330" s="118"/>
      <c r="BU330" s="118"/>
      <c r="BV330" s="118"/>
      <c r="BW330" s="118"/>
      <c r="BX330" s="118"/>
      <c r="BY330" s="118"/>
      <c r="BZ330" s="118"/>
      <c r="CA330" s="118"/>
      <c r="CB330" s="118"/>
    </row>
    <row r="331" spans="1:80">
      <c r="A331" s="35"/>
      <c r="B331" s="35"/>
      <c r="C331" s="35"/>
      <c r="D331" s="35"/>
      <c r="E331" s="35"/>
      <c r="F331" s="35"/>
      <c r="G331" s="35"/>
      <c r="H331" s="34"/>
      <c r="I331" s="118"/>
      <c r="J331" s="118"/>
      <c r="K331" s="118"/>
      <c r="L331" s="118"/>
      <c r="M331" s="118"/>
      <c r="N331" s="118"/>
      <c r="O331" s="118"/>
      <c r="P331" s="118"/>
      <c r="Q331" s="118"/>
      <c r="R331" s="118"/>
      <c r="S331" s="118"/>
      <c r="T331" s="118"/>
      <c r="U331" s="118"/>
      <c r="V331" s="118"/>
      <c r="W331" s="34"/>
      <c r="X331" s="118"/>
      <c r="Y331" s="118"/>
      <c r="Z331" s="118"/>
      <c r="AA331" s="118"/>
      <c r="AB331" s="118"/>
      <c r="AC331" s="118"/>
      <c r="AD331" s="118"/>
      <c r="AE331" s="118"/>
      <c r="AF331" s="118"/>
      <c r="AG331" s="118"/>
      <c r="AH331" s="118"/>
      <c r="AI331" s="118"/>
      <c r="AJ331" s="118"/>
      <c r="AK331" s="118"/>
      <c r="AL331" s="118"/>
      <c r="AM331" s="118"/>
      <c r="AN331" s="118"/>
      <c r="AO331" s="118"/>
      <c r="AP331" s="118"/>
      <c r="AQ331" s="118"/>
      <c r="AR331" s="118"/>
      <c r="AS331" s="118"/>
      <c r="AT331" s="118"/>
      <c r="AU331" s="118"/>
      <c r="AV331" s="118"/>
      <c r="AW331" s="118"/>
      <c r="AX331" s="118"/>
      <c r="AY331" s="118"/>
      <c r="AZ331" s="118"/>
      <c r="BA331" s="118"/>
      <c r="BB331" s="118"/>
      <c r="BC331" s="118"/>
      <c r="BD331" s="118"/>
      <c r="BE331" s="118"/>
      <c r="BF331" s="118"/>
      <c r="BG331" s="118"/>
      <c r="BH331" s="118"/>
      <c r="BI331" s="118"/>
      <c r="BJ331" s="118"/>
      <c r="BK331" s="118"/>
      <c r="BL331" s="118"/>
      <c r="BM331" s="118"/>
      <c r="BN331" s="118"/>
      <c r="BO331" s="118"/>
      <c r="BP331" s="118"/>
      <c r="BQ331" s="118"/>
      <c r="BR331" s="118"/>
      <c r="BS331" s="118"/>
      <c r="BT331" s="118"/>
      <c r="BU331" s="118"/>
      <c r="BV331" s="118"/>
      <c r="BW331" s="118"/>
      <c r="BX331" s="118"/>
      <c r="BY331" s="118"/>
      <c r="BZ331" s="118"/>
      <c r="CA331" s="118"/>
      <c r="CB331" s="118"/>
    </row>
    <row r="332" spans="1:80">
      <c r="A332" s="35"/>
      <c r="B332" s="35"/>
      <c r="C332" s="35"/>
      <c r="D332" s="35"/>
      <c r="E332" s="35"/>
      <c r="F332" s="35"/>
      <c r="G332" s="35"/>
      <c r="H332" s="34"/>
      <c r="I332" s="118"/>
      <c r="J332" s="118"/>
      <c r="K332" s="118"/>
      <c r="L332" s="118"/>
      <c r="M332" s="118"/>
      <c r="N332" s="118"/>
      <c r="O332" s="118"/>
      <c r="P332" s="118"/>
      <c r="Q332" s="118"/>
      <c r="R332" s="118"/>
      <c r="S332" s="118"/>
      <c r="T332" s="118"/>
      <c r="U332" s="118"/>
      <c r="V332" s="118"/>
      <c r="W332" s="34"/>
      <c r="X332" s="118"/>
      <c r="Y332" s="118"/>
      <c r="Z332" s="118"/>
      <c r="AA332" s="118"/>
      <c r="AB332" s="118"/>
      <c r="AC332" s="118"/>
      <c r="AD332" s="118"/>
      <c r="AE332" s="118"/>
      <c r="AF332" s="118"/>
      <c r="AG332" s="118"/>
      <c r="AH332" s="118"/>
      <c r="AI332" s="118"/>
      <c r="AJ332" s="118"/>
      <c r="AK332" s="118"/>
      <c r="AL332" s="118"/>
      <c r="AM332" s="118"/>
      <c r="AN332" s="118"/>
      <c r="AO332" s="118"/>
      <c r="AP332" s="118"/>
      <c r="AQ332" s="118"/>
      <c r="AR332" s="118"/>
      <c r="AS332" s="118"/>
      <c r="AT332" s="118"/>
      <c r="AU332" s="118"/>
      <c r="AV332" s="118"/>
      <c r="AW332" s="118"/>
      <c r="AX332" s="118"/>
      <c r="AY332" s="118"/>
      <c r="AZ332" s="118"/>
      <c r="BA332" s="118"/>
      <c r="BB332" s="118"/>
      <c r="BC332" s="118"/>
      <c r="BD332" s="118"/>
      <c r="BE332" s="118"/>
      <c r="BF332" s="118"/>
      <c r="BG332" s="118"/>
      <c r="BH332" s="118"/>
      <c r="BI332" s="118"/>
      <c r="BJ332" s="118"/>
      <c r="BK332" s="118"/>
      <c r="BL332" s="118"/>
      <c r="BM332" s="118"/>
      <c r="BN332" s="118"/>
      <c r="BO332" s="118"/>
      <c r="BP332" s="118"/>
      <c r="BQ332" s="118"/>
      <c r="BR332" s="118"/>
      <c r="BS332" s="118"/>
      <c r="BT332" s="118"/>
      <c r="BU332" s="118"/>
      <c r="BV332" s="118"/>
      <c r="BW332" s="118"/>
      <c r="BX332" s="118"/>
      <c r="BY332" s="118"/>
      <c r="BZ332" s="118"/>
      <c r="CA332" s="118"/>
      <c r="CB332" s="118"/>
    </row>
    <row r="333" spans="1:80">
      <c r="A333" s="35"/>
      <c r="B333" s="35"/>
      <c r="C333" s="35"/>
      <c r="D333" s="35"/>
      <c r="E333" s="35"/>
      <c r="F333" s="35"/>
      <c r="G333" s="35"/>
      <c r="H333" s="34"/>
      <c r="I333" s="118"/>
      <c r="J333" s="118"/>
      <c r="K333" s="118"/>
      <c r="L333" s="118"/>
      <c r="M333" s="118"/>
      <c r="N333" s="118"/>
      <c r="O333" s="118"/>
      <c r="P333" s="118"/>
      <c r="Q333" s="118"/>
      <c r="R333" s="118"/>
      <c r="S333" s="118"/>
      <c r="T333" s="118"/>
      <c r="U333" s="118"/>
      <c r="V333" s="118"/>
      <c r="W333" s="34"/>
      <c r="X333" s="118"/>
      <c r="Y333" s="118"/>
      <c r="Z333" s="118"/>
      <c r="AA333" s="118"/>
      <c r="AB333" s="118"/>
      <c r="AC333" s="118"/>
      <c r="AD333" s="118"/>
      <c r="AE333" s="118"/>
      <c r="AF333" s="118"/>
      <c r="AG333" s="118"/>
      <c r="AH333" s="118"/>
      <c r="AI333" s="118"/>
      <c r="AJ333" s="118"/>
      <c r="AK333" s="118"/>
      <c r="AL333" s="118"/>
      <c r="AM333" s="118"/>
      <c r="AN333" s="118"/>
      <c r="AO333" s="118"/>
      <c r="AP333" s="118"/>
      <c r="AQ333" s="118"/>
      <c r="AR333" s="118"/>
      <c r="AS333" s="118"/>
      <c r="AT333" s="118"/>
      <c r="AU333" s="118"/>
      <c r="AV333" s="118"/>
      <c r="AW333" s="118"/>
      <c r="AX333" s="118"/>
      <c r="AY333" s="118"/>
      <c r="AZ333" s="118"/>
      <c r="BA333" s="118"/>
      <c r="BB333" s="118"/>
      <c r="BC333" s="118"/>
      <c r="BD333" s="118"/>
      <c r="BE333" s="118"/>
      <c r="BF333" s="118"/>
      <c r="BG333" s="118"/>
      <c r="BH333" s="118"/>
      <c r="BI333" s="118"/>
      <c r="BJ333" s="118"/>
      <c r="BK333" s="118"/>
      <c r="BL333" s="118"/>
      <c r="BM333" s="118"/>
      <c r="BN333" s="118"/>
      <c r="BO333" s="118"/>
      <c r="BP333" s="118"/>
      <c r="BQ333" s="118"/>
      <c r="BR333" s="118"/>
      <c r="BS333" s="118"/>
      <c r="BT333" s="118"/>
      <c r="BU333" s="118"/>
      <c r="BV333" s="118"/>
      <c r="BW333" s="118"/>
      <c r="BX333" s="118"/>
      <c r="BY333" s="118"/>
      <c r="BZ333" s="118"/>
      <c r="CA333" s="118"/>
      <c r="CB333" s="118"/>
    </row>
    <row r="334" spans="1:80">
      <c r="A334" s="35"/>
      <c r="B334" s="35"/>
      <c r="C334" s="35"/>
      <c r="D334" s="35"/>
      <c r="E334" s="35"/>
      <c r="F334" s="35"/>
      <c r="G334" s="35"/>
      <c r="H334" s="34"/>
      <c r="I334" s="118"/>
      <c r="J334" s="118"/>
      <c r="K334" s="118"/>
      <c r="L334" s="118"/>
      <c r="M334" s="118"/>
      <c r="N334" s="118"/>
      <c r="O334" s="118"/>
      <c r="P334" s="118"/>
      <c r="Q334" s="118"/>
      <c r="R334" s="118"/>
      <c r="S334" s="118"/>
      <c r="T334" s="118"/>
      <c r="U334" s="118"/>
      <c r="V334" s="118"/>
      <c r="W334" s="34"/>
      <c r="X334" s="118"/>
      <c r="Y334" s="118"/>
      <c r="Z334" s="118"/>
      <c r="AA334" s="118"/>
      <c r="AB334" s="118"/>
      <c r="AC334" s="118"/>
      <c r="AD334" s="118"/>
      <c r="AE334" s="118"/>
      <c r="AF334" s="118"/>
      <c r="AG334" s="118"/>
      <c r="AH334" s="118"/>
      <c r="AI334" s="118"/>
      <c r="AJ334" s="118"/>
      <c r="AK334" s="118"/>
      <c r="AL334" s="118"/>
      <c r="AM334" s="118"/>
      <c r="AN334" s="118"/>
      <c r="AO334" s="118"/>
      <c r="AP334" s="118"/>
      <c r="AQ334" s="118"/>
      <c r="AR334" s="118"/>
      <c r="AS334" s="118"/>
      <c r="AT334" s="118"/>
      <c r="AU334" s="118"/>
      <c r="AV334" s="118"/>
      <c r="AW334" s="118"/>
      <c r="AX334" s="118"/>
      <c r="AY334" s="118"/>
      <c r="AZ334" s="118"/>
      <c r="BA334" s="118"/>
      <c r="BB334" s="118"/>
      <c r="BC334" s="118"/>
      <c r="BD334" s="118"/>
      <c r="BE334" s="118"/>
      <c r="BF334" s="118"/>
      <c r="BG334" s="118"/>
      <c r="BH334" s="118"/>
      <c r="BI334" s="118"/>
      <c r="BJ334" s="118"/>
      <c r="BK334" s="118"/>
      <c r="BL334" s="118"/>
      <c r="BM334" s="118"/>
      <c r="BN334" s="118"/>
      <c r="BO334" s="118"/>
      <c r="BP334" s="118"/>
      <c r="BQ334" s="118"/>
      <c r="BR334" s="118"/>
      <c r="BS334" s="118"/>
      <c r="BT334" s="118"/>
      <c r="BU334" s="118"/>
      <c r="BV334" s="118"/>
      <c r="BW334" s="118"/>
      <c r="BX334" s="118"/>
      <c r="BY334" s="118"/>
      <c r="BZ334" s="118"/>
      <c r="CA334" s="118"/>
      <c r="CB334" s="118"/>
    </row>
    <row r="335" spans="1:80">
      <c r="A335" s="35"/>
      <c r="B335" s="35"/>
      <c r="C335" s="35"/>
      <c r="D335" s="35"/>
      <c r="E335" s="35"/>
      <c r="F335" s="35"/>
      <c r="G335" s="35"/>
      <c r="H335" s="34"/>
      <c r="I335" s="118"/>
      <c r="J335" s="118"/>
      <c r="K335" s="118"/>
      <c r="L335" s="118"/>
      <c r="M335" s="118"/>
      <c r="N335" s="118"/>
      <c r="O335" s="118"/>
      <c r="P335" s="118"/>
      <c r="Q335" s="118"/>
      <c r="R335" s="118"/>
      <c r="S335" s="118"/>
      <c r="T335" s="118"/>
      <c r="U335" s="118"/>
      <c r="V335" s="118"/>
      <c r="W335" s="34"/>
      <c r="X335" s="118"/>
      <c r="Y335" s="118"/>
      <c r="Z335" s="118"/>
      <c r="AA335" s="118"/>
      <c r="AB335" s="118"/>
      <c r="AC335" s="118"/>
      <c r="AD335" s="118"/>
      <c r="AE335" s="118"/>
      <c r="AF335" s="118"/>
      <c r="AG335" s="118"/>
      <c r="AH335" s="118"/>
      <c r="AI335" s="118"/>
      <c r="AJ335" s="118"/>
      <c r="AK335" s="118"/>
      <c r="AL335" s="118"/>
      <c r="AM335" s="118"/>
      <c r="AN335" s="118"/>
      <c r="AO335" s="118"/>
      <c r="AP335" s="118"/>
      <c r="AQ335" s="118"/>
      <c r="AR335" s="118"/>
      <c r="AS335" s="118"/>
      <c r="AT335" s="118"/>
      <c r="AU335" s="118"/>
      <c r="AV335" s="118"/>
      <c r="AW335" s="118"/>
      <c r="AX335" s="118"/>
      <c r="AY335" s="118"/>
      <c r="AZ335" s="118"/>
      <c r="BA335" s="118"/>
      <c r="BB335" s="118"/>
      <c r="BC335" s="118"/>
      <c r="BD335" s="118"/>
      <c r="BE335" s="118"/>
      <c r="BF335" s="118"/>
      <c r="BG335" s="118"/>
      <c r="BH335" s="118"/>
      <c r="BI335" s="118"/>
      <c r="BJ335" s="118"/>
      <c r="BK335" s="118"/>
      <c r="BL335" s="118"/>
      <c r="BM335" s="118"/>
      <c r="BN335" s="118"/>
      <c r="BO335" s="118"/>
      <c r="BP335" s="118"/>
      <c r="BQ335" s="118"/>
      <c r="BR335" s="118"/>
      <c r="BS335" s="118"/>
      <c r="BT335" s="118"/>
      <c r="BU335" s="118"/>
      <c r="BV335" s="118"/>
      <c r="BW335" s="118"/>
      <c r="BX335" s="118"/>
      <c r="BY335" s="118"/>
      <c r="BZ335" s="118"/>
      <c r="CA335" s="118"/>
      <c r="CB335" s="118"/>
    </row>
    <row r="336" spans="1:80">
      <c r="A336" s="35"/>
      <c r="B336" s="35"/>
      <c r="C336" s="35"/>
      <c r="D336" s="35"/>
      <c r="E336" s="35"/>
      <c r="F336" s="35"/>
      <c r="G336" s="35"/>
      <c r="H336" s="34"/>
      <c r="I336" s="118"/>
      <c r="J336" s="118"/>
      <c r="K336" s="118"/>
      <c r="L336" s="118"/>
      <c r="M336" s="118"/>
      <c r="N336" s="118"/>
      <c r="O336" s="118"/>
      <c r="P336" s="118"/>
      <c r="Q336" s="118"/>
      <c r="R336" s="118"/>
      <c r="S336" s="118"/>
      <c r="T336" s="118"/>
      <c r="U336" s="118"/>
      <c r="V336" s="118"/>
      <c r="W336" s="34"/>
      <c r="X336" s="118"/>
      <c r="Y336" s="118"/>
      <c r="Z336" s="118"/>
      <c r="AA336" s="118"/>
      <c r="AB336" s="118"/>
      <c r="AC336" s="118"/>
      <c r="AD336" s="118"/>
      <c r="AE336" s="118"/>
      <c r="AF336" s="118"/>
      <c r="AG336" s="118"/>
      <c r="AH336" s="118"/>
      <c r="AI336" s="118"/>
      <c r="AJ336" s="118"/>
      <c r="AK336" s="118"/>
      <c r="AL336" s="118"/>
      <c r="AM336" s="118"/>
      <c r="AN336" s="118"/>
      <c r="AO336" s="118"/>
      <c r="AP336" s="118"/>
      <c r="AQ336" s="118"/>
      <c r="AR336" s="118"/>
      <c r="AS336" s="118"/>
      <c r="AT336" s="118"/>
      <c r="AU336" s="118"/>
      <c r="AV336" s="118"/>
      <c r="AW336" s="118"/>
      <c r="AX336" s="118"/>
      <c r="AY336" s="118"/>
      <c r="AZ336" s="118"/>
      <c r="BA336" s="118"/>
      <c r="BB336" s="118"/>
      <c r="BC336" s="118"/>
      <c r="BD336" s="118"/>
      <c r="BE336" s="118"/>
      <c r="BF336" s="118"/>
      <c r="BG336" s="118"/>
      <c r="BH336" s="118"/>
      <c r="BI336" s="118"/>
      <c r="BJ336" s="118"/>
      <c r="BK336" s="118"/>
      <c r="BL336" s="118"/>
      <c r="BM336" s="118"/>
      <c r="BN336" s="118"/>
      <c r="BO336" s="118"/>
      <c r="BP336" s="118"/>
      <c r="BQ336" s="118"/>
      <c r="BR336" s="118"/>
      <c r="BS336" s="118"/>
      <c r="BT336" s="118"/>
      <c r="BU336" s="118"/>
      <c r="BV336" s="118"/>
      <c r="BW336" s="118"/>
      <c r="BX336" s="118"/>
      <c r="BY336" s="118"/>
      <c r="BZ336" s="118"/>
      <c r="CA336" s="118"/>
      <c r="CB336" s="118"/>
    </row>
    <row r="337" spans="1:80">
      <c r="A337" s="35"/>
      <c r="B337" s="35"/>
      <c r="C337" s="35"/>
      <c r="D337" s="35"/>
      <c r="E337" s="35"/>
      <c r="F337" s="35"/>
      <c r="G337" s="35"/>
      <c r="H337" s="34"/>
      <c r="I337" s="118"/>
      <c r="J337" s="118"/>
      <c r="K337" s="118"/>
      <c r="L337" s="118"/>
      <c r="M337" s="118"/>
      <c r="N337" s="118"/>
      <c r="O337" s="118"/>
      <c r="P337" s="118"/>
      <c r="Q337" s="118"/>
      <c r="R337" s="118"/>
      <c r="S337" s="118"/>
      <c r="T337" s="118"/>
      <c r="U337" s="118"/>
      <c r="V337" s="118"/>
      <c r="W337" s="34"/>
      <c r="X337" s="118"/>
      <c r="Y337" s="118"/>
      <c r="Z337" s="118"/>
      <c r="AA337" s="118"/>
      <c r="AB337" s="118"/>
      <c r="AC337" s="118"/>
      <c r="AD337" s="118"/>
      <c r="AE337" s="118"/>
      <c r="AF337" s="118"/>
      <c r="AG337" s="118"/>
      <c r="AH337" s="118"/>
      <c r="AI337" s="118"/>
      <c r="AJ337" s="118"/>
      <c r="AK337" s="118"/>
      <c r="AL337" s="118"/>
      <c r="AM337" s="118"/>
      <c r="AN337" s="118"/>
      <c r="AO337" s="118"/>
      <c r="AP337" s="118"/>
      <c r="AQ337" s="118"/>
      <c r="AR337" s="118"/>
      <c r="AS337" s="118"/>
      <c r="AT337" s="118"/>
      <c r="AU337" s="118"/>
      <c r="AV337" s="118"/>
      <c r="AW337" s="118"/>
      <c r="AX337" s="118"/>
      <c r="AY337" s="118"/>
      <c r="AZ337" s="118"/>
      <c r="BA337" s="118"/>
      <c r="BB337" s="118"/>
      <c r="BC337" s="118"/>
      <c r="BD337" s="118"/>
      <c r="BE337" s="118"/>
      <c r="BF337" s="118"/>
      <c r="BG337" s="118"/>
      <c r="BH337" s="118"/>
      <c r="BI337" s="118"/>
      <c r="BJ337" s="118"/>
      <c r="BK337" s="118"/>
      <c r="BL337" s="118"/>
      <c r="BM337" s="118"/>
      <c r="BN337" s="118"/>
      <c r="BO337" s="118"/>
      <c r="BP337" s="118"/>
      <c r="BQ337" s="118"/>
      <c r="BR337" s="118"/>
      <c r="BS337" s="118"/>
      <c r="BT337" s="118"/>
      <c r="BU337" s="118"/>
      <c r="BV337" s="118"/>
      <c r="BW337" s="118"/>
      <c r="BX337" s="118"/>
      <c r="BY337" s="118"/>
      <c r="BZ337" s="118"/>
      <c r="CA337" s="118"/>
      <c r="CB337" s="118"/>
    </row>
    <row r="338" spans="1:80">
      <c r="A338" s="35"/>
      <c r="B338" s="35"/>
      <c r="C338" s="35"/>
      <c r="D338" s="35"/>
      <c r="E338" s="35"/>
      <c r="F338" s="35"/>
      <c r="G338" s="35"/>
      <c r="H338" s="34"/>
      <c r="I338" s="118"/>
      <c r="J338" s="118"/>
      <c r="K338" s="118"/>
      <c r="L338" s="118"/>
      <c r="M338" s="118"/>
      <c r="N338" s="118"/>
      <c r="O338" s="118"/>
      <c r="P338" s="118"/>
      <c r="Q338" s="118"/>
      <c r="R338" s="118"/>
      <c r="S338" s="118"/>
      <c r="T338" s="118"/>
      <c r="U338" s="118"/>
      <c r="V338" s="118"/>
      <c r="W338" s="34"/>
      <c r="X338" s="118"/>
      <c r="Y338" s="118"/>
      <c r="Z338" s="118"/>
      <c r="AA338" s="118"/>
      <c r="AB338" s="118"/>
      <c r="AC338" s="118"/>
      <c r="AD338" s="118"/>
      <c r="AE338" s="118"/>
      <c r="AF338" s="118"/>
      <c r="AG338" s="118"/>
      <c r="AH338" s="118"/>
      <c r="AI338" s="118"/>
      <c r="AJ338" s="118"/>
      <c r="AK338" s="118"/>
      <c r="AL338" s="118"/>
      <c r="AM338" s="118"/>
      <c r="AN338" s="118"/>
      <c r="AO338" s="118"/>
      <c r="AP338" s="118"/>
      <c r="AQ338" s="118"/>
      <c r="AR338" s="118"/>
      <c r="AS338" s="118"/>
      <c r="AT338" s="118"/>
      <c r="AU338" s="118"/>
      <c r="AV338" s="118"/>
      <c r="AW338" s="118"/>
      <c r="AX338" s="118"/>
      <c r="AY338" s="118"/>
      <c r="AZ338" s="118"/>
      <c r="BA338" s="118"/>
      <c r="BB338" s="118"/>
      <c r="BC338" s="118"/>
      <c r="BD338" s="118"/>
      <c r="BE338" s="118"/>
      <c r="BF338" s="118"/>
      <c r="BG338" s="118"/>
      <c r="BH338" s="118"/>
      <c r="BI338" s="118"/>
      <c r="BJ338" s="118"/>
      <c r="BK338" s="118"/>
      <c r="BL338" s="118"/>
      <c r="BM338" s="118"/>
      <c r="BN338" s="118"/>
      <c r="BO338" s="118"/>
      <c r="BP338" s="118"/>
      <c r="BQ338" s="118"/>
      <c r="BR338" s="118"/>
      <c r="BS338" s="118"/>
      <c r="BT338" s="118"/>
      <c r="BU338" s="118"/>
      <c r="BV338" s="118"/>
      <c r="BW338" s="118"/>
      <c r="BX338" s="118"/>
      <c r="BY338" s="118"/>
      <c r="BZ338" s="118"/>
      <c r="CA338" s="118"/>
      <c r="CB338" s="118"/>
    </row>
    <row r="339" spans="1:80">
      <c r="A339" s="35"/>
      <c r="B339" s="35"/>
      <c r="C339" s="35"/>
      <c r="D339" s="35"/>
      <c r="E339" s="35"/>
      <c r="F339" s="35"/>
      <c r="G339" s="35"/>
      <c r="H339" s="34"/>
      <c r="I339" s="118"/>
      <c r="J339" s="118"/>
      <c r="K339" s="118"/>
      <c r="L339" s="118"/>
      <c r="M339" s="118"/>
      <c r="N339" s="118"/>
      <c r="O339" s="118"/>
      <c r="P339" s="118"/>
      <c r="Q339" s="118"/>
      <c r="R339" s="118"/>
      <c r="S339" s="118"/>
      <c r="T339" s="118"/>
      <c r="U339" s="118"/>
      <c r="V339" s="118"/>
      <c r="W339" s="34"/>
      <c r="X339" s="118"/>
      <c r="Y339" s="118"/>
      <c r="Z339" s="118"/>
      <c r="AA339" s="118"/>
      <c r="AB339" s="118"/>
      <c r="AC339" s="118"/>
      <c r="AD339" s="118"/>
      <c r="AE339" s="118"/>
      <c r="AF339" s="118"/>
      <c r="AG339" s="118"/>
      <c r="AH339" s="118"/>
      <c r="AI339" s="118"/>
      <c r="AJ339" s="118"/>
      <c r="AK339" s="118"/>
      <c r="AL339" s="118"/>
      <c r="AM339" s="118"/>
      <c r="AN339" s="118"/>
      <c r="AO339" s="118"/>
      <c r="AP339" s="118"/>
      <c r="AQ339" s="118"/>
      <c r="AR339" s="118"/>
      <c r="AS339" s="118"/>
      <c r="AT339" s="118"/>
      <c r="AU339" s="118"/>
      <c r="AV339" s="118"/>
      <c r="AW339" s="118"/>
      <c r="AX339" s="118"/>
      <c r="AY339" s="118"/>
      <c r="AZ339" s="118"/>
      <c r="BA339" s="118"/>
      <c r="BB339" s="118"/>
      <c r="BC339" s="118"/>
      <c r="BD339" s="118"/>
      <c r="BE339" s="118"/>
      <c r="BF339" s="118"/>
      <c r="BG339" s="118"/>
      <c r="BH339" s="118"/>
      <c r="BI339" s="118"/>
      <c r="BJ339" s="118"/>
      <c r="BK339" s="118"/>
      <c r="BL339" s="118"/>
      <c r="BM339" s="118"/>
      <c r="BN339" s="118"/>
      <c r="BO339" s="118"/>
      <c r="BP339" s="118"/>
      <c r="BQ339" s="118"/>
      <c r="BR339" s="118"/>
      <c r="BS339" s="118"/>
      <c r="BT339" s="118"/>
      <c r="BU339" s="118"/>
      <c r="BV339" s="118"/>
      <c r="BW339" s="118"/>
      <c r="BX339" s="118"/>
      <c r="BY339" s="118"/>
      <c r="BZ339" s="118"/>
      <c r="CA339" s="118"/>
      <c r="CB339" s="118"/>
    </row>
    <row r="340" spans="1:80">
      <c r="A340" s="35"/>
      <c r="B340" s="35"/>
      <c r="C340" s="35"/>
      <c r="D340" s="35"/>
      <c r="E340" s="35"/>
      <c r="F340" s="35"/>
      <c r="G340" s="35"/>
      <c r="H340" s="34"/>
      <c r="I340" s="118"/>
      <c r="J340" s="118"/>
      <c r="K340" s="118"/>
      <c r="L340" s="118"/>
      <c r="M340" s="118"/>
      <c r="N340" s="118"/>
      <c r="O340" s="118"/>
      <c r="P340" s="118"/>
      <c r="Q340" s="118"/>
      <c r="R340" s="118"/>
      <c r="S340" s="118"/>
      <c r="T340" s="118"/>
      <c r="U340" s="118"/>
      <c r="V340" s="118"/>
      <c r="W340" s="34"/>
      <c r="X340" s="118"/>
      <c r="Y340" s="118"/>
      <c r="Z340" s="118"/>
      <c r="AA340" s="118"/>
      <c r="AB340" s="118"/>
      <c r="AC340" s="118"/>
      <c r="AD340" s="118"/>
      <c r="AE340" s="118"/>
      <c r="AF340" s="118"/>
      <c r="AG340" s="118"/>
      <c r="AH340" s="118"/>
      <c r="AI340" s="118"/>
      <c r="AJ340" s="118"/>
      <c r="AK340" s="118"/>
      <c r="AL340" s="118"/>
      <c r="AM340" s="118"/>
      <c r="AN340" s="118"/>
      <c r="AO340" s="118"/>
      <c r="AP340" s="118"/>
      <c r="AQ340" s="118"/>
      <c r="AR340" s="118"/>
      <c r="AS340" s="118"/>
      <c r="AT340" s="118"/>
      <c r="AU340" s="118"/>
      <c r="AV340" s="118"/>
      <c r="AW340" s="118"/>
      <c r="AX340" s="118"/>
      <c r="AY340" s="118"/>
      <c r="AZ340" s="118"/>
      <c r="BA340" s="118"/>
      <c r="BB340" s="118"/>
      <c r="BC340" s="118"/>
      <c r="BD340" s="118"/>
      <c r="BE340" s="118"/>
      <c r="BF340" s="118"/>
      <c r="BG340" s="118"/>
      <c r="BH340" s="118"/>
      <c r="BI340" s="118"/>
      <c r="BJ340" s="118"/>
      <c r="BK340" s="118"/>
      <c r="BL340" s="118"/>
      <c r="BM340" s="118"/>
      <c r="BN340" s="118"/>
      <c r="BO340" s="118"/>
      <c r="BP340" s="118"/>
      <c r="BQ340" s="118"/>
      <c r="BR340" s="118"/>
      <c r="BS340" s="118"/>
      <c r="BT340" s="118"/>
      <c r="BU340" s="118"/>
      <c r="BV340" s="118"/>
      <c r="BW340" s="118"/>
      <c r="BX340" s="118"/>
      <c r="BY340" s="118"/>
      <c r="BZ340" s="118"/>
      <c r="CA340" s="118"/>
      <c r="CB340" s="118"/>
    </row>
    <row r="341" spans="1:80">
      <c r="A341" s="35"/>
      <c r="B341" s="35"/>
      <c r="C341" s="35"/>
      <c r="D341" s="35"/>
      <c r="E341" s="35"/>
      <c r="F341" s="35"/>
      <c r="G341" s="35"/>
      <c r="H341" s="34"/>
      <c r="I341" s="118"/>
      <c r="J341" s="118"/>
      <c r="K341" s="118"/>
      <c r="L341" s="118"/>
      <c r="M341" s="118"/>
      <c r="N341" s="118"/>
      <c r="O341" s="118"/>
      <c r="P341" s="118"/>
      <c r="Q341" s="118"/>
      <c r="R341" s="118"/>
      <c r="S341" s="118"/>
      <c r="T341" s="118"/>
      <c r="U341" s="118"/>
      <c r="V341" s="118"/>
      <c r="W341" s="34"/>
      <c r="X341" s="118"/>
      <c r="Y341" s="118"/>
      <c r="Z341" s="118"/>
      <c r="AA341" s="118"/>
      <c r="AB341" s="118"/>
      <c r="AC341" s="118"/>
      <c r="AD341" s="118"/>
      <c r="AE341" s="118"/>
      <c r="AF341" s="118"/>
      <c r="AG341" s="118"/>
      <c r="AH341" s="118"/>
      <c r="AI341" s="118"/>
      <c r="AJ341" s="118"/>
      <c r="AK341" s="118"/>
      <c r="AL341" s="118"/>
      <c r="AM341" s="118"/>
      <c r="AN341" s="118"/>
      <c r="AO341" s="118"/>
      <c r="AP341" s="118"/>
      <c r="AQ341" s="118"/>
      <c r="AR341" s="118"/>
      <c r="AS341" s="118"/>
      <c r="AT341" s="118"/>
      <c r="AU341" s="118"/>
      <c r="AV341" s="118"/>
      <c r="AW341" s="118"/>
      <c r="AX341" s="118"/>
      <c r="AY341" s="118"/>
      <c r="AZ341" s="118"/>
      <c r="BA341" s="118"/>
      <c r="BB341" s="118"/>
      <c r="BC341" s="118"/>
      <c r="BD341" s="118"/>
      <c r="BE341" s="118"/>
      <c r="BF341" s="118"/>
      <c r="BG341" s="118"/>
      <c r="BH341" s="118"/>
      <c r="BI341" s="118"/>
      <c r="BJ341" s="118"/>
      <c r="BK341" s="118"/>
      <c r="BL341" s="118"/>
      <c r="BM341" s="118"/>
      <c r="BN341" s="118"/>
      <c r="BO341" s="118"/>
      <c r="BP341" s="118"/>
      <c r="BQ341" s="118"/>
      <c r="BR341" s="118"/>
      <c r="BS341" s="118"/>
      <c r="BT341" s="118"/>
      <c r="BU341" s="118"/>
      <c r="BV341" s="118"/>
      <c r="BW341" s="118"/>
      <c r="BX341" s="118"/>
      <c r="BY341" s="118"/>
      <c r="BZ341" s="118"/>
      <c r="CA341" s="118"/>
      <c r="CB341" s="118"/>
    </row>
    <row r="342" spans="1:80">
      <c r="A342" s="35"/>
      <c r="B342" s="35"/>
      <c r="C342" s="35"/>
      <c r="D342" s="35"/>
      <c r="E342" s="35"/>
      <c r="F342" s="35"/>
      <c r="G342" s="35"/>
      <c r="H342" s="34"/>
      <c r="I342" s="118"/>
      <c r="J342" s="118"/>
      <c r="K342" s="118"/>
      <c r="L342" s="118"/>
      <c r="M342" s="118"/>
      <c r="N342" s="118"/>
      <c r="O342" s="118"/>
      <c r="P342" s="118"/>
      <c r="Q342" s="118"/>
      <c r="R342" s="118"/>
      <c r="S342" s="118"/>
      <c r="T342" s="118"/>
      <c r="U342" s="118"/>
      <c r="V342" s="118"/>
      <c r="W342" s="34"/>
      <c r="X342" s="118"/>
      <c r="Y342" s="118"/>
      <c r="Z342" s="118"/>
      <c r="AA342" s="118"/>
      <c r="AB342" s="118"/>
      <c r="AC342" s="118"/>
      <c r="AD342" s="118"/>
      <c r="AE342" s="118"/>
      <c r="AF342" s="118"/>
      <c r="AG342" s="118"/>
      <c r="AH342" s="118"/>
      <c r="AI342" s="118"/>
      <c r="AJ342" s="118"/>
      <c r="AK342" s="118"/>
      <c r="AL342" s="118"/>
      <c r="AM342" s="118"/>
      <c r="AN342" s="118"/>
      <c r="AO342" s="118"/>
      <c r="AP342" s="118"/>
      <c r="AQ342" s="118"/>
      <c r="AR342" s="118"/>
      <c r="AS342" s="118"/>
      <c r="AT342" s="118"/>
      <c r="AU342" s="118"/>
      <c r="AV342" s="118"/>
      <c r="AW342" s="118"/>
      <c r="AX342" s="118"/>
      <c r="AY342" s="118"/>
      <c r="AZ342" s="118"/>
      <c r="BA342" s="118"/>
      <c r="BB342" s="118"/>
      <c r="BC342" s="118"/>
      <c r="BD342" s="118"/>
      <c r="BE342" s="118"/>
      <c r="BF342" s="118"/>
      <c r="BG342" s="118"/>
      <c r="BH342" s="118"/>
      <c r="BI342" s="118"/>
      <c r="BJ342" s="118"/>
      <c r="BK342" s="118"/>
      <c r="BL342" s="118"/>
      <c r="BM342" s="118"/>
      <c r="BN342" s="118"/>
      <c r="BO342" s="118"/>
      <c r="BP342" s="118"/>
      <c r="BQ342" s="118"/>
      <c r="BR342" s="118"/>
      <c r="BS342" s="118"/>
      <c r="BT342" s="118"/>
      <c r="BU342" s="118"/>
      <c r="BV342" s="118"/>
      <c r="BW342" s="118"/>
      <c r="BX342" s="118"/>
      <c r="BY342" s="118"/>
      <c r="BZ342" s="118"/>
      <c r="CA342" s="118"/>
      <c r="CB342" s="118"/>
    </row>
    <row r="343" spans="1:80">
      <c r="A343" s="35"/>
      <c r="B343" s="35"/>
      <c r="C343" s="35"/>
      <c r="D343" s="35"/>
      <c r="E343" s="35"/>
      <c r="F343" s="35"/>
      <c r="G343" s="35"/>
      <c r="H343" s="34"/>
      <c r="I343" s="118"/>
      <c r="J343" s="118"/>
      <c r="K343" s="118"/>
      <c r="L343" s="118"/>
      <c r="M343" s="118"/>
      <c r="N343" s="118"/>
      <c r="O343" s="118"/>
      <c r="P343" s="118"/>
      <c r="Q343" s="118"/>
      <c r="R343" s="118"/>
      <c r="S343" s="118"/>
      <c r="T343" s="118"/>
      <c r="U343" s="118"/>
      <c r="V343" s="118"/>
      <c r="W343" s="34"/>
      <c r="X343" s="118"/>
      <c r="Y343" s="118"/>
      <c r="Z343" s="118"/>
      <c r="AA343" s="118"/>
      <c r="AB343" s="118"/>
      <c r="AC343" s="118"/>
      <c r="AD343" s="118"/>
      <c r="AE343" s="118"/>
      <c r="AF343" s="118"/>
      <c r="AG343" s="118"/>
      <c r="AH343" s="118"/>
      <c r="AI343" s="118"/>
      <c r="AJ343" s="118"/>
      <c r="AK343" s="118"/>
      <c r="AL343" s="118"/>
      <c r="AM343" s="118"/>
      <c r="AN343" s="118"/>
      <c r="AO343" s="118"/>
      <c r="AP343" s="118"/>
      <c r="AQ343" s="118"/>
      <c r="AR343" s="118"/>
      <c r="AS343" s="118"/>
      <c r="AT343" s="118"/>
      <c r="AU343" s="118"/>
      <c r="AV343" s="118"/>
      <c r="AW343" s="118"/>
      <c r="AX343" s="118"/>
      <c r="AY343" s="118"/>
      <c r="AZ343" s="118"/>
      <c r="BA343" s="118"/>
      <c r="BB343" s="118"/>
      <c r="BC343" s="118"/>
      <c r="BD343" s="118"/>
      <c r="BE343" s="118"/>
      <c r="BF343" s="118"/>
      <c r="BG343" s="118"/>
      <c r="BH343" s="118"/>
      <c r="BI343" s="118"/>
      <c r="BJ343" s="118"/>
      <c r="BK343" s="118"/>
      <c r="BL343" s="118"/>
      <c r="BM343" s="118"/>
      <c r="BN343" s="118"/>
      <c r="BO343" s="118"/>
      <c r="BP343" s="118"/>
      <c r="BQ343" s="118"/>
      <c r="BR343" s="118"/>
      <c r="BS343" s="118"/>
      <c r="BT343" s="118"/>
      <c r="BU343" s="118"/>
      <c r="BV343" s="118"/>
      <c r="BW343" s="118"/>
      <c r="BX343" s="118"/>
      <c r="BY343" s="118"/>
      <c r="BZ343" s="118"/>
      <c r="CA343" s="118"/>
      <c r="CB343" s="118"/>
    </row>
    <row r="344" spans="1:80">
      <c r="A344" s="35"/>
      <c r="B344" s="35"/>
      <c r="C344" s="35"/>
      <c r="D344" s="35"/>
      <c r="E344" s="35"/>
      <c r="F344" s="35"/>
      <c r="G344" s="35"/>
      <c r="H344" s="34"/>
      <c r="I344" s="118"/>
      <c r="J344" s="118"/>
      <c r="K344" s="118"/>
      <c r="L344" s="118"/>
      <c r="M344" s="118"/>
      <c r="N344" s="118"/>
      <c r="O344" s="118"/>
      <c r="P344" s="118"/>
      <c r="Q344" s="118"/>
      <c r="R344" s="118"/>
      <c r="S344" s="118"/>
      <c r="T344" s="118"/>
      <c r="U344" s="118"/>
      <c r="V344" s="118"/>
      <c r="W344" s="34"/>
      <c r="X344" s="118"/>
      <c r="Y344" s="118"/>
      <c r="Z344" s="118"/>
      <c r="AA344" s="118"/>
      <c r="AB344" s="118"/>
      <c r="AC344" s="118"/>
      <c r="AD344" s="118"/>
      <c r="AE344" s="118"/>
      <c r="AF344" s="118"/>
      <c r="AG344" s="118"/>
      <c r="AH344" s="118"/>
      <c r="AI344" s="118"/>
      <c r="AJ344" s="118"/>
      <c r="AK344" s="118"/>
      <c r="AL344" s="118"/>
      <c r="AM344" s="118"/>
      <c r="AN344" s="118"/>
      <c r="AO344" s="118"/>
      <c r="AP344" s="118"/>
      <c r="AQ344" s="118"/>
      <c r="AR344" s="118"/>
      <c r="AS344" s="118"/>
      <c r="AT344" s="118"/>
      <c r="AU344" s="118"/>
      <c r="AV344" s="118"/>
      <c r="AW344" s="118"/>
      <c r="AX344" s="118"/>
      <c r="AY344" s="118"/>
      <c r="AZ344" s="118"/>
      <c r="BA344" s="118"/>
      <c r="BB344" s="118"/>
      <c r="BC344" s="118"/>
      <c r="BD344" s="118"/>
      <c r="BE344" s="118"/>
      <c r="BF344" s="118"/>
      <c r="BG344" s="118"/>
      <c r="BH344" s="118"/>
      <c r="BI344" s="118"/>
      <c r="BJ344" s="118"/>
      <c r="BK344" s="118"/>
      <c r="BL344" s="118"/>
      <c r="BM344" s="118"/>
      <c r="BN344" s="118"/>
      <c r="BO344" s="118"/>
      <c r="BP344" s="118"/>
      <c r="BQ344" s="118"/>
      <c r="BR344" s="118"/>
      <c r="BS344" s="118"/>
      <c r="BT344" s="118"/>
      <c r="BU344" s="118"/>
      <c r="BV344" s="118"/>
      <c r="BW344" s="118"/>
      <c r="BX344" s="118"/>
      <c r="BY344" s="118"/>
      <c r="BZ344" s="118"/>
      <c r="CA344" s="118"/>
      <c r="CB344" s="118"/>
    </row>
    <row r="345" spans="1:80">
      <c r="A345" s="35"/>
      <c r="B345" s="35"/>
      <c r="C345" s="35"/>
      <c r="D345" s="35"/>
      <c r="E345" s="35"/>
      <c r="F345" s="35"/>
      <c r="G345" s="35"/>
      <c r="H345" s="34"/>
      <c r="I345" s="118"/>
      <c r="J345" s="118"/>
      <c r="K345" s="118"/>
      <c r="L345" s="118"/>
      <c r="M345" s="118"/>
      <c r="N345" s="118"/>
      <c r="O345" s="118"/>
      <c r="P345" s="118"/>
      <c r="Q345" s="118"/>
      <c r="R345" s="118"/>
      <c r="S345" s="118"/>
      <c r="T345" s="118"/>
      <c r="U345" s="118"/>
      <c r="V345" s="118"/>
      <c r="W345" s="34"/>
      <c r="X345" s="118"/>
      <c r="Y345" s="118"/>
      <c r="Z345" s="118"/>
      <c r="AA345" s="118"/>
      <c r="AB345" s="118"/>
      <c r="AC345" s="118"/>
      <c r="AD345" s="118"/>
      <c r="AE345" s="118"/>
      <c r="AF345" s="118"/>
      <c r="AG345" s="118"/>
      <c r="AH345" s="118"/>
      <c r="AI345" s="118"/>
      <c r="AJ345" s="118"/>
      <c r="AK345" s="118"/>
      <c r="AL345" s="118"/>
      <c r="AM345" s="118"/>
      <c r="AN345" s="118"/>
      <c r="AO345" s="118"/>
      <c r="AP345" s="118"/>
      <c r="AQ345" s="118"/>
      <c r="AR345" s="118"/>
      <c r="AS345" s="118"/>
      <c r="AT345" s="118"/>
      <c r="AU345" s="118"/>
      <c r="AV345" s="118"/>
      <c r="AW345" s="118"/>
      <c r="AX345" s="118"/>
      <c r="AY345" s="118"/>
      <c r="AZ345" s="118"/>
      <c r="BA345" s="118"/>
      <c r="BB345" s="118"/>
      <c r="BC345" s="118"/>
      <c r="BD345" s="118"/>
      <c r="BE345" s="118"/>
      <c r="BF345" s="118"/>
      <c r="BG345" s="118"/>
      <c r="BH345" s="118"/>
      <c r="BI345" s="118"/>
      <c r="BJ345" s="118"/>
      <c r="BK345" s="118"/>
      <c r="BL345" s="118"/>
      <c r="BM345" s="118"/>
      <c r="BN345" s="118"/>
      <c r="BO345" s="118"/>
      <c r="BP345" s="118"/>
      <c r="BQ345" s="118"/>
      <c r="BR345" s="118"/>
      <c r="BS345" s="118"/>
      <c r="BT345" s="118"/>
      <c r="BU345" s="118"/>
      <c r="BV345" s="118"/>
      <c r="BW345" s="118"/>
      <c r="BX345" s="118"/>
      <c r="BY345" s="118"/>
      <c r="BZ345" s="118"/>
      <c r="CA345" s="118"/>
      <c r="CB345" s="118"/>
    </row>
    <row r="346" spans="1:80">
      <c r="A346" s="35"/>
      <c r="B346" s="35"/>
      <c r="C346" s="35"/>
      <c r="D346" s="35"/>
      <c r="E346" s="35"/>
      <c r="F346" s="35"/>
      <c r="G346" s="35"/>
      <c r="H346" s="34"/>
      <c r="I346" s="118"/>
      <c r="J346" s="118"/>
      <c r="K346" s="118"/>
      <c r="L346" s="118"/>
      <c r="M346" s="118"/>
      <c r="N346" s="118"/>
      <c r="O346" s="118"/>
      <c r="P346" s="118"/>
      <c r="Q346" s="118"/>
      <c r="R346" s="118"/>
      <c r="S346" s="118"/>
      <c r="T346" s="118"/>
      <c r="U346" s="118"/>
      <c r="V346" s="118"/>
      <c r="W346" s="34"/>
      <c r="X346" s="118"/>
      <c r="Y346" s="118"/>
      <c r="Z346" s="118"/>
      <c r="AA346" s="118"/>
      <c r="AB346" s="118"/>
      <c r="AC346" s="118"/>
      <c r="AD346" s="118"/>
      <c r="AE346" s="118"/>
      <c r="AF346" s="118"/>
      <c r="AG346" s="118"/>
      <c r="AH346" s="118"/>
      <c r="AI346" s="118"/>
      <c r="AJ346" s="118"/>
      <c r="AK346" s="118"/>
      <c r="AL346" s="118"/>
      <c r="AM346" s="118"/>
      <c r="AN346" s="118"/>
      <c r="AO346" s="118"/>
      <c r="AP346" s="118"/>
      <c r="AQ346" s="118"/>
      <c r="AR346" s="118"/>
      <c r="AS346" s="118"/>
      <c r="AT346" s="118"/>
      <c r="AU346" s="118"/>
      <c r="AV346" s="118"/>
      <c r="AW346" s="118"/>
      <c r="AX346" s="118"/>
      <c r="AY346" s="118"/>
      <c r="AZ346" s="118"/>
      <c r="BA346" s="118"/>
      <c r="BB346" s="118"/>
      <c r="BC346" s="118"/>
      <c r="BD346" s="118"/>
      <c r="BE346" s="118"/>
      <c r="BF346" s="118"/>
      <c r="BG346" s="118"/>
      <c r="BH346" s="118"/>
      <c r="BI346" s="118"/>
      <c r="BJ346" s="118"/>
      <c r="BK346" s="118"/>
      <c r="BL346" s="118"/>
      <c r="BM346" s="118"/>
      <c r="BN346" s="118"/>
      <c r="BO346" s="118"/>
      <c r="BP346" s="118"/>
      <c r="BQ346" s="118"/>
      <c r="BR346" s="118"/>
      <c r="BS346" s="118"/>
      <c r="BT346" s="118"/>
      <c r="BU346" s="118"/>
      <c r="BV346" s="118"/>
      <c r="BW346" s="118"/>
      <c r="BX346" s="118"/>
      <c r="BY346" s="118"/>
      <c r="BZ346" s="118"/>
      <c r="CA346" s="118"/>
      <c r="CB346" s="118"/>
    </row>
    <row r="347" spans="1:80">
      <c r="A347" s="35"/>
      <c r="B347" s="35"/>
      <c r="C347" s="35"/>
      <c r="D347" s="35"/>
      <c r="E347" s="35"/>
      <c r="F347" s="35"/>
      <c r="G347" s="35"/>
      <c r="H347" s="34"/>
      <c r="I347" s="118"/>
      <c r="J347" s="118"/>
      <c r="K347" s="118"/>
      <c r="L347" s="118"/>
      <c r="M347" s="118"/>
      <c r="N347" s="118"/>
      <c r="O347" s="118"/>
      <c r="P347" s="118"/>
      <c r="Q347" s="118"/>
      <c r="R347" s="118"/>
      <c r="S347" s="118"/>
      <c r="T347" s="118"/>
      <c r="U347" s="118"/>
      <c r="V347" s="118"/>
      <c r="W347" s="34"/>
      <c r="X347" s="118"/>
      <c r="Y347" s="118"/>
      <c r="Z347" s="118"/>
      <c r="AA347" s="118"/>
      <c r="AB347" s="118"/>
      <c r="AC347" s="118"/>
      <c r="AD347" s="118"/>
      <c r="AE347" s="118"/>
      <c r="AF347" s="118"/>
      <c r="AG347" s="118"/>
      <c r="AH347" s="118"/>
      <c r="AI347" s="118"/>
      <c r="AJ347" s="118"/>
      <c r="AK347" s="118"/>
      <c r="AL347" s="118"/>
      <c r="AM347" s="118"/>
      <c r="AN347" s="118"/>
      <c r="AO347" s="118"/>
      <c r="AP347" s="118"/>
      <c r="AQ347" s="118"/>
      <c r="AR347" s="118"/>
      <c r="AS347" s="118"/>
      <c r="AT347" s="118"/>
      <c r="AU347" s="118"/>
      <c r="AV347" s="118"/>
      <c r="AW347" s="118"/>
      <c r="AX347" s="118"/>
      <c r="AY347" s="118"/>
      <c r="AZ347" s="118"/>
      <c r="BA347" s="118"/>
      <c r="BB347" s="118"/>
      <c r="BC347" s="118"/>
      <c r="BD347" s="118"/>
      <c r="BE347" s="118"/>
      <c r="BF347" s="118"/>
      <c r="BG347" s="118"/>
      <c r="BH347" s="118"/>
      <c r="BI347" s="118"/>
      <c r="BJ347" s="118"/>
      <c r="BK347" s="118"/>
      <c r="BL347" s="118"/>
      <c r="BM347" s="118"/>
      <c r="BN347" s="118"/>
      <c r="BO347" s="118"/>
      <c r="BP347" s="118"/>
      <c r="BQ347" s="118"/>
      <c r="BR347" s="118"/>
      <c r="BS347" s="118"/>
      <c r="BT347" s="118"/>
      <c r="BU347" s="118"/>
      <c r="BV347" s="118"/>
      <c r="BW347" s="118"/>
      <c r="BX347" s="118"/>
      <c r="BY347" s="118"/>
      <c r="BZ347" s="118"/>
      <c r="CA347" s="118"/>
      <c r="CB347" s="118"/>
    </row>
    <row r="348" spans="1:80">
      <c r="A348" s="35"/>
      <c r="B348" s="35"/>
      <c r="C348" s="35"/>
      <c r="D348" s="35"/>
      <c r="E348" s="35"/>
      <c r="F348" s="35"/>
      <c r="G348" s="35"/>
      <c r="H348" s="34"/>
      <c r="I348" s="118"/>
      <c r="J348" s="118"/>
      <c r="K348" s="118"/>
      <c r="L348" s="118"/>
      <c r="M348" s="118"/>
      <c r="N348" s="118"/>
      <c r="O348" s="118"/>
      <c r="P348" s="118"/>
      <c r="Q348" s="118"/>
      <c r="R348" s="118"/>
      <c r="S348" s="118"/>
      <c r="T348" s="118"/>
      <c r="U348" s="118"/>
      <c r="V348" s="118"/>
      <c r="W348" s="34"/>
      <c r="X348" s="118"/>
      <c r="Y348" s="118"/>
      <c r="Z348" s="118"/>
      <c r="AA348" s="118"/>
      <c r="AB348" s="118"/>
      <c r="AC348" s="118"/>
      <c r="AD348" s="118"/>
      <c r="AE348" s="118"/>
      <c r="AF348" s="118"/>
      <c r="AG348" s="118"/>
      <c r="AH348" s="118"/>
      <c r="AI348" s="118"/>
      <c r="AJ348" s="118"/>
      <c r="AK348" s="118"/>
      <c r="AL348" s="118"/>
      <c r="AM348" s="118"/>
      <c r="AN348" s="118"/>
      <c r="AO348" s="118"/>
      <c r="AP348" s="118"/>
      <c r="AQ348" s="118"/>
      <c r="AR348" s="118"/>
      <c r="AS348" s="118"/>
      <c r="AT348" s="118"/>
      <c r="AU348" s="118"/>
      <c r="AV348" s="118"/>
      <c r="AW348" s="118"/>
      <c r="AX348" s="118"/>
      <c r="AY348" s="118"/>
      <c r="AZ348" s="118"/>
      <c r="BA348" s="118"/>
      <c r="BB348" s="118"/>
      <c r="BC348" s="118"/>
      <c r="BD348" s="118"/>
      <c r="BE348" s="118"/>
      <c r="BF348" s="118"/>
      <c r="BG348" s="118"/>
      <c r="BH348" s="118"/>
      <c r="BI348" s="118"/>
      <c r="BJ348" s="118"/>
      <c r="BK348" s="118"/>
      <c r="BL348" s="118"/>
      <c r="BM348" s="118"/>
      <c r="BN348" s="118"/>
      <c r="BO348" s="118"/>
      <c r="BP348" s="118"/>
      <c r="BQ348" s="118"/>
      <c r="BR348" s="118"/>
      <c r="BS348" s="118"/>
      <c r="BT348" s="118"/>
      <c r="BU348" s="118"/>
      <c r="BV348" s="118"/>
      <c r="BW348" s="118"/>
      <c r="BX348" s="118"/>
      <c r="BY348" s="118"/>
      <c r="BZ348" s="118"/>
      <c r="CA348" s="118"/>
      <c r="CB348" s="118"/>
    </row>
    <row r="349" spans="1:80">
      <c r="A349" s="35"/>
      <c r="B349" s="35"/>
      <c r="C349" s="35"/>
      <c r="D349" s="35"/>
      <c r="E349" s="35"/>
      <c r="F349" s="35"/>
      <c r="G349" s="35"/>
      <c r="H349" s="34"/>
      <c r="I349" s="118"/>
      <c r="J349" s="118"/>
      <c r="K349" s="118"/>
      <c r="L349" s="118"/>
      <c r="M349" s="118"/>
      <c r="N349" s="118"/>
      <c r="O349" s="118"/>
      <c r="P349" s="118"/>
      <c r="Q349" s="118"/>
      <c r="R349" s="118"/>
      <c r="S349" s="118"/>
      <c r="T349" s="118"/>
      <c r="U349" s="118"/>
      <c r="V349" s="118"/>
      <c r="W349" s="34"/>
      <c r="X349" s="118"/>
      <c r="Y349" s="118"/>
      <c r="Z349" s="118"/>
      <c r="AA349" s="118"/>
      <c r="AB349" s="118"/>
      <c r="AC349" s="118"/>
      <c r="AD349" s="118"/>
      <c r="AE349" s="118"/>
      <c r="AF349" s="118"/>
      <c r="AG349" s="118"/>
      <c r="AH349" s="118"/>
      <c r="AI349" s="118"/>
      <c r="AJ349" s="118"/>
      <c r="AK349" s="118"/>
      <c r="AL349" s="118"/>
      <c r="AM349" s="118"/>
      <c r="AN349" s="118"/>
      <c r="AO349" s="118"/>
      <c r="AP349" s="118"/>
      <c r="AQ349" s="118"/>
      <c r="AR349" s="118"/>
      <c r="AS349" s="118"/>
      <c r="AT349" s="118"/>
      <c r="AU349" s="118"/>
      <c r="AV349" s="118"/>
      <c r="AW349" s="118"/>
      <c r="AX349" s="118"/>
      <c r="AY349" s="118"/>
      <c r="AZ349" s="118"/>
      <c r="BA349" s="118"/>
      <c r="BB349" s="118"/>
      <c r="BC349" s="118"/>
      <c r="BD349" s="118"/>
      <c r="BE349" s="118"/>
      <c r="BF349" s="118"/>
      <c r="BG349" s="118"/>
      <c r="BH349" s="118"/>
      <c r="BI349" s="118"/>
      <c r="BJ349" s="118"/>
      <c r="BK349" s="118"/>
      <c r="BL349" s="118"/>
      <c r="BM349" s="118"/>
      <c r="BN349" s="118"/>
      <c r="BO349" s="118"/>
      <c r="BP349" s="118"/>
      <c r="BQ349" s="118"/>
      <c r="BR349" s="118"/>
      <c r="BS349" s="118"/>
      <c r="BT349" s="118"/>
      <c r="BU349" s="118"/>
      <c r="BV349" s="118"/>
      <c r="BW349" s="118"/>
      <c r="BX349" s="118"/>
      <c r="BY349" s="118"/>
      <c r="BZ349" s="118"/>
      <c r="CA349" s="118"/>
      <c r="CB349" s="118"/>
    </row>
    <row r="350" spans="1:80">
      <c r="A350" s="35"/>
      <c r="B350" s="35"/>
      <c r="C350" s="35"/>
      <c r="D350" s="35"/>
      <c r="E350" s="35"/>
      <c r="F350" s="35"/>
      <c r="G350" s="35"/>
      <c r="H350" s="34"/>
      <c r="I350" s="118"/>
      <c r="J350" s="118"/>
      <c r="K350" s="118"/>
      <c r="L350" s="118"/>
      <c r="M350" s="118"/>
      <c r="N350" s="118"/>
      <c r="O350" s="118"/>
      <c r="P350" s="118"/>
      <c r="Q350" s="118"/>
      <c r="R350" s="118"/>
      <c r="S350" s="118"/>
      <c r="T350" s="118"/>
      <c r="U350" s="118"/>
      <c r="V350" s="118"/>
      <c r="W350" s="34"/>
      <c r="X350" s="118"/>
      <c r="Y350" s="118"/>
      <c r="Z350" s="118"/>
      <c r="AA350" s="118"/>
      <c r="AB350" s="118"/>
      <c r="AC350" s="118"/>
      <c r="AD350" s="118"/>
      <c r="AE350" s="118"/>
      <c r="AF350" s="118"/>
      <c r="AG350" s="118"/>
      <c r="AH350" s="118"/>
      <c r="AI350" s="118"/>
      <c r="AJ350" s="118"/>
      <c r="AK350" s="118"/>
      <c r="AL350" s="118"/>
      <c r="AM350" s="118"/>
      <c r="AN350" s="118"/>
      <c r="AO350" s="118"/>
      <c r="AP350" s="118"/>
      <c r="AQ350" s="118"/>
      <c r="AR350" s="118"/>
      <c r="AS350" s="118"/>
      <c r="AT350" s="118"/>
      <c r="AU350" s="118"/>
      <c r="AV350" s="118"/>
      <c r="AW350" s="118"/>
      <c r="AX350" s="118"/>
      <c r="AY350" s="118"/>
      <c r="AZ350" s="118"/>
      <c r="BA350" s="118"/>
      <c r="BB350" s="118"/>
      <c r="BC350" s="118"/>
      <c r="BD350" s="118"/>
      <c r="BE350" s="118"/>
      <c r="BF350" s="118"/>
      <c r="BG350" s="118"/>
      <c r="BH350" s="118"/>
      <c r="BI350" s="118"/>
      <c r="BJ350" s="118"/>
      <c r="BK350" s="118"/>
      <c r="BL350" s="118"/>
      <c r="BM350" s="118"/>
      <c r="BN350" s="118"/>
      <c r="BO350" s="118"/>
      <c r="BP350" s="118"/>
      <c r="BQ350" s="118"/>
      <c r="BR350" s="118"/>
      <c r="BS350" s="118"/>
      <c r="BT350" s="118"/>
      <c r="BU350" s="118"/>
      <c r="BV350" s="118"/>
      <c r="BW350" s="118"/>
      <c r="BX350" s="118"/>
      <c r="BY350" s="118"/>
      <c r="BZ350" s="118"/>
      <c r="CA350" s="118"/>
      <c r="CB350" s="118"/>
    </row>
    <row r="351" spans="1:80">
      <c r="A351" s="35"/>
      <c r="B351" s="35"/>
      <c r="C351" s="35"/>
      <c r="D351" s="35"/>
      <c r="E351" s="35"/>
      <c r="F351" s="35"/>
      <c r="G351" s="35"/>
      <c r="H351" s="34"/>
      <c r="I351" s="118"/>
      <c r="J351" s="118"/>
      <c r="K351" s="118"/>
      <c r="L351" s="118"/>
      <c r="M351" s="118"/>
      <c r="N351" s="118"/>
      <c r="O351" s="118"/>
      <c r="P351" s="118"/>
      <c r="Q351" s="118"/>
      <c r="R351" s="118"/>
      <c r="S351" s="118"/>
      <c r="T351" s="118"/>
      <c r="U351" s="118"/>
      <c r="V351" s="118"/>
      <c r="W351" s="34"/>
      <c r="X351" s="118"/>
      <c r="Y351" s="118"/>
      <c r="Z351" s="118"/>
      <c r="AA351" s="118"/>
      <c r="AB351" s="118"/>
      <c r="AC351" s="118"/>
      <c r="AD351" s="118"/>
      <c r="AE351" s="118"/>
      <c r="AF351" s="118"/>
      <c r="AG351" s="118"/>
      <c r="AH351" s="118"/>
      <c r="AI351" s="118"/>
      <c r="AJ351" s="118"/>
      <c r="AK351" s="118"/>
      <c r="AL351" s="118"/>
      <c r="AM351" s="118"/>
      <c r="AN351" s="118"/>
      <c r="AO351" s="118"/>
      <c r="AP351" s="118"/>
      <c r="AQ351" s="118"/>
      <c r="AR351" s="118"/>
      <c r="AS351" s="118"/>
      <c r="AT351" s="118"/>
      <c r="AU351" s="118"/>
      <c r="AV351" s="118"/>
      <c r="AW351" s="118"/>
      <c r="AX351" s="118"/>
      <c r="AY351" s="118"/>
      <c r="AZ351" s="118"/>
      <c r="BA351" s="118"/>
      <c r="BB351" s="118"/>
      <c r="BC351" s="118"/>
      <c r="BD351" s="118"/>
      <c r="BE351" s="118"/>
      <c r="BF351" s="118"/>
      <c r="BG351" s="118"/>
      <c r="BH351" s="118"/>
      <c r="BI351" s="118"/>
      <c r="BJ351" s="118"/>
      <c r="BK351" s="118"/>
      <c r="BL351" s="118"/>
      <c r="BM351" s="118"/>
      <c r="BN351" s="118"/>
      <c r="BO351" s="118"/>
      <c r="BP351" s="118"/>
      <c r="BQ351" s="118"/>
      <c r="BR351" s="118"/>
      <c r="BS351" s="118"/>
      <c r="BT351" s="118"/>
      <c r="BU351" s="118"/>
      <c r="BV351" s="118"/>
      <c r="BW351" s="118"/>
      <c r="BX351" s="118"/>
      <c r="BY351" s="118"/>
      <c r="BZ351" s="118"/>
      <c r="CA351" s="118"/>
      <c r="CB351" s="118"/>
    </row>
    <row r="352" spans="1:80">
      <c r="A352" s="35"/>
      <c r="B352" s="35"/>
      <c r="C352" s="35"/>
      <c r="D352" s="35"/>
      <c r="E352" s="35"/>
      <c r="F352" s="35"/>
      <c r="G352" s="35"/>
      <c r="H352" s="34"/>
      <c r="I352" s="118"/>
      <c r="J352" s="118"/>
      <c r="K352" s="118"/>
      <c r="L352" s="118"/>
      <c r="M352" s="118"/>
      <c r="N352" s="118"/>
      <c r="O352" s="118"/>
      <c r="P352" s="118"/>
      <c r="Q352" s="118"/>
      <c r="R352" s="118"/>
      <c r="S352" s="118"/>
      <c r="T352" s="118"/>
      <c r="U352" s="118"/>
      <c r="V352" s="118"/>
      <c r="W352" s="34"/>
      <c r="X352" s="118"/>
      <c r="Y352" s="118"/>
      <c r="Z352" s="118"/>
      <c r="AA352" s="118"/>
      <c r="AB352" s="118"/>
      <c r="AC352" s="118"/>
      <c r="AD352" s="118"/>
      <c r="AE352" s="118"/>
      <c r="AF352" s="118"/>
      <c r="AG352" s="118"/>
      <c r="AH352" s="118"/>
      <c r="AI352" s="118"/>
      <c r="AJ352" s="118"/>
      <c r="AK352" s="118"/>
      <c r="AL352" s="118"/>
      <c r="AM352" s="118"/>
      <c r="AN352" s="118"/>
      <c r="AO352" s="118"/>
      <c r="AP352" s="118"/>
      <c r="AQ352" s="118"/>
      <c r="AR352" s="118"/>
      <c r="AS352" s="118"/>
      <c r="AT352" s="118"/>
      <c r="AU352" s="118"/>
      <c r="AV352" s="118"/>
      <c r="AW352" s="118"/>
      <c r="AX352" s="118"/>
      <c r="AY352" s="118"/>
      <c r="AZ352" s="118"/>
      <c r="BA352" s="118"/>
      <c r="BB352" s="118"/>
      <c r="BC352" s="118"/>
      <c r="BD352" s="118"/>
      <c r="BE352" s="118"/>
      <c r="BF352" s="118"/>
      <c r="BG352" s="118"/>
      <c r="BH352" s="118"/>
      <c r="BI352" s="118"/>
      <c r="BJ352" s="118"/>
      <c r="BK352" s="118"/>
      <c r="BL352" s="118"/>
      <c r="BM352" s="118"/>
      <c r="BN352" s="118"/>
      <c r="BO352" s="118"/>
      <c r="BP352" s="118"/>
      <c r="BQ352" s="118"/>
      <c r="BR352" s="118"/>
      <c r="BS352" s="118"/>
      <c r="BT352" s="118"/>
      <c r="BU352" s="118"/>
      <c r="BV352" s="118"/>
      <c r="BW352" s="118"/>
      <c r="BX352" s="118"/>
      <c r="BY352" s="118"/>
      <c r="BZ352" s="118"/>
      <c r="CA352" s="118"/>
      <c r="CB352" s="118"/>
    </row>
    <row r="353" spans="1:80">
      <c r="A353" s="35"/>
      <c r="B353" s="35"/>
      <c r="C353" s="35"/>
      <c r="D353" s="35"/>
      <c r="E353" s="35"/>
      <c r="F353" s="35"/>
      <c r="G353" s="35"/>
      <c r="H353" s="34"/>
      <c r="I353" s="118"/>
      <c r="J353" s="118"/>
      <c r="K353" s="118"/>
      <c r="L353" s="118"/>
      <c r="M353" s="118"/>
      <c r="N353" s="118"/>
      <c r="O353" s="118"/>
      <c r="P353" s="118"/>
      <c r="Q353" s="118"/>
      <c r="R353" s="118"/>
      <c r="S353" s="118"/>
      <c r="T353" s="118"/>
      <c r="U353" s="118"/>
      <c r="V353" s="118"/>
      <c r="W353" s="34"/>
      <c r="X353" s="118"/>
      <c r="Y353" s="118"/>
      <c r="Z353" s="118"/>
      <c r="AA353" s="118"/>
      <c r="AB353" s="118"/>
      <c r="AC353" s="118"/>
      <c r="AD353" s="118"/>
      <c r="AE353" s="118"/>
      <c r="AF353" s="118"/>
      <c r="AG353" s="118"/>
      <c r="AH353" s="118"/>
      <c r="AI353" s="118"/>
      <c r="AJ353" s="118"/>
      <c r="AK353" s="118"/>
      <c r="AL353" s="118"/>
      <c r="AM353" s="118"/>
      <c r="AN353" s="118"/>
      <c r="AO353" s="118"/>
      <c r="AP353" s="118"/>
      <c r="AQ353" s="118"/>
      <c r="AR353" s="118"/>
      <c r="AS353" s="118"/>
      <c r="AT353" s="118"/>
      <c r="AU353" s="118"/>
      <c r="AV353" s="118"/>
      <c r="AW353" s="118"/>
      <c r="AX353" s="118"/>
      <c r="AY353" s="118"/>
      <c r="AZ353" s="118"/>
      <c r="BA353" s="118"/>
      <c r="BB353" s="118"/>
      <c r="BC353" s="118"/>
      <c r="BD353" s="118"/>
      <c r="BE353" s="118"/>
      <c r="BF353" s="118"/>
      <c r="BG353" s="118"/>
      <c r="BH353" s="118"/>
      <c r="BI353" s="118"/>
      <c r="BJ353" s="118"/>
      <c r="BK353" s="118"/>
      <c r="BL353" s="118"/>
      <c r="BM353" s="118"/>
      <c r="BN353" s="118"/>
      <c r="BO353" s="118"/>
      <c r="BP353" s="118"/>
      <c r="BQ353" s="118"/>
      <c r="BR353" s="118"/>
      <c r="BS353" s="118"/>
      <c r="BT353" s="118"/>
      <c r="BU353" s="118"/>
      <c r="BV353" s="118"/>
      <c r="BW353" s="118"/>
      <c r="BX353" s="118"/>
      <c r="BY353" s="118"/>
      <c r="BZ353" s="118"/>
      <c r="CA353" s="118"/>
      <c r="CB353" s="118"/>
    </row>
    <row r="354" spans="1:80">
      <c r="A354" s="35"/>
      <c r="B354" s="35"/>
      <c r="C354" s="35"/>
      <c r="D354" s="35"/>
      <c r="E354" s="35"/>
      <c r="F354" s="35"/>
      <c r="G354" s="35"/>
      <c r="H354" s="34"/>
      <c r="I354" s="118"/>
      <c r="J354" s="118"/>
      <c r="K354" s="118"/>
      <c r="L354" s="118"/>
      <c r="M354" s="118"/>
      <c r="N354" s="118"/>
      <c r="O354" s="118"/>
      <c r="P354" s="118"/>
      <c r="Q354" s="118"/>
      <c r="R354" s="118"/>
      <c r="S354" s="118"/>
      <c r="T354" s="118"/>
      <c r="U354" s="118"/>
      <c r="V354" s="118"/>
      <c r="W354" s="34"/>
      <c r="X354" s="118"/>
      <c r="Y354" s="118"/>
      <c r="Z354" s="118"/>
      <c r="AA354" s="118"/>
      <c r="AB354" s="118"/>
      <c r="AC354" s="118"/>
      <c r="AD354" s="118"/>
      <c r="AE354" s="118"/>
      <c r="AF354" s="118"/>
      <c r="AG354" s="118"/>
      <c r="AH354" s="118"/>
      <c r="AI354" s="118"/>
      <c r="AJ354" s="118"/>
      <c r="AK354" s="118"/>
      <c r="AL354" s="118"/>
      <c r="AM354" s="118"/>
      <c r="AN354" s="118"/>
      <c r="AO354" s="118"/>
      <c r="AP354" s="118"/>
      <c r="AQ354" s="118"/>
      <c r="AR354" s="118"/>
      <c r="AS354" s="118"/>
      <c r="AT354" s="118"/>
      <c r="AU354" s="118"/>
      <c r="AV354" s="118"/>
      <c r="AW354" s="118"/>
      <c r="AX354" s="118"/>
      <c r="AY354" s="118"/>
      <c r="AZ354" s="118"/>
      <c r="BA354" s="118"/>
      <c r="BB354" s="118"/>
      <c r="BC354" s="118"/>
      <c r="BD354" s="118"/>
      <c r="BE354" s="118"/>
      <c r="BF354" s="118"/>
      <c r="BG354" s="118"/>
      <c r="BH354" s="118"/>
      <c r="BI354" s="118"/>
      <c r="BJ354" s="118"/>
      <c r="BK354" s="118"/>
      <c r="BL354" s="118"/>
      <c r="BM354" s="118"/>
      <c r="BN354" s="118"/>
      <c r="BO354" s="118"/>
      <c r="BP354" s="118"/>
      <c r="BQ354" s="118"/>
      <c r="BR354" s="118"/>
      <c r="BS354" s="118"/>
      <c r="BT354" s="118"/>
      <c r="BU354" s="118"/>
      <c r="BV354" s="118"/>
      <c r="BW354" s="118"/>
      <c r="BX354" s="118"/>
      <c r="BY354" s="118"/>
      <c r="BZ354" s="118"/>
      <c r="CA354" s="118"/>
      <c r="CB354" s="118"/>
    </row>
    <row r="355" spans="1:80">
      <c r="A355" s="35"/>
      <c r="B355" s="35"/>
      <c r="C355" s="35"/>
      <c r="D355" s="35"/>
      <c r="E355" s="35"/>
      <c r="F355" s="35"/>
      <c r="G355" s="35"/>
      <c r="H355" s="34"/>
      <c r="I355" s="118"/>
      <c r="J355" s="118"/>
      <c r="K355" s="118"/>
      <c r="L355" s="118"/>
      <c r="M355" s="118"/>
      <c r="N355" s="118"/>
      <c r="O355" s="118"/>
      <c r="P355" s="118"/>
      <c r="Q355" s="118"/>
      <c r="R355" s="118"/>
      <c r="S355" s="118"/>
      <c r="T355" s="118"/>
      <c r="U355" s="118"/>
      <c r="V355" s="118"/>
      <c r="W355" s="34"/>
      <c r="X355" s="118"/>
      <c r="Y355" s="118"/>
      <c r="Z355" s="118"/>
      <c r="AA355" s="118"/>
      <c r="AB355" s="118"/>
      <c r="AC355" s="118"/>
      <c r="AD355" s="118"/>
      <c r="AE355" s="118"/>
      <c r="AF355" s="118"/>
      <c r="AG355" s="118"/>
      <c r="AH355" s="118"/>
      <c r="AI355" s="118"/>
      <c r="AJ355" s="118"/>
      <c r="AK355" s="118"/>
      <c r="AL355" s="118"/>
      <c r="AM355" s="118"/>
      <c r="AN355" s="118"/>
      <c r="AO355" s="118"/>
      <c r="AP355" s="118"/>
      <c r="AQ355" s="118"/>
      <c r="AR355" s="118"/>
      <c r="AS355" s="118"/>
      <c r="AT355" s="118"/>
      <c r="AU355" s="118"/>
      <c r="AV355" s="118"/>
      <c r="AW355" s="118"/>
      <c r="AX355" s="118"/>
      <c r="AY355" s="118"/>
      <c r="AZ355" s="118"/>
      <c r="BA355" s="118"/>
      <c r="BB355" s="118"/>
      <c r="BC355" s="118"/>
      <c r="BD355" s="118"/>
      <c r="BE355" s="118"/>
      <c r="BF355" s="118"/>
      <c r="BG355" s="118"/>
      <c r="BH355" s="118"/>
      <c r="BI355" s="118"/>
      <c r="BJ355" s="118"/>
      <c r="BK355" s="118"/>
      <c r="BL355" s="118"/>
      <c r="BM355" s="118"/>
      <c r="BN355" s="118"/>
      <c r="BO355" s="118"/>
      <c r="BP355" s="118"/>
      <c r="BQ355" s="118"/>
      <c r="BR355" s="118"/>
      <c r="BS355" s="118"/>
      <c r="BT355" s="118"/>
      <c r="BU355" s="118"/>
      <c r="BV355" s="118"/>
      <c r="BW355" s="118"/>
      <c r="BX355" s="118"/>
      <c r="BY355" s="118"/>
      <c r="BZ355" s="118"/>
      <c r="CA355" s="118"/>
      <c r="CB355" s="118"/>
    </row>
    <row r="356" spans="1:80">
      <c r="A356" s="35"/>
      <c r="B356" s="35"/>
      <c r="C356" s="35"/>
      <c r="D356" s="35"/>
      <c r="E356" s="35"/>
      <c r="F356" s="35"/>
      <c r="G356" s="35"/>
      <c r="H356" s="34"/>
      <c r="I356" s="118"/>
      <c r="J356" s="118"/>
      <c r="K356" s="118"/>
      <c r="L356" s="118"/>
      <c r="M356" s="118"/>
      <c r="N356" s="118"/>
      <c r="O356" s="118"/>
      <c r="P356" s="118"/>
      <c r="Q356" s="118"/>
      <c r="R356" s="118"/>
      <c r="S356" s="118"/>
      <c r="T356" s="118"/>
      <c r="U356" s="118"/>
      <c r="V356" s="118"/>
      <c r="W356" s="34"/>
      <c r="X356" s="118"/>
      <c r="Y356" s="118"/>
      <c r="Z356" s="118"/>
      <c r="AA356" s="118"/>
      <c r="AB356" s="118"/>
      <c r="AC356" s="118"/>
      <c r="AD356" s="118"/>
      <c r="AE356" s="118"/>
      <c r="AF356" s="118"/>
      <c r="AG356" s="118"/>
      <c r="AH356" s="118"/>
      <c r="AI356" s="118"/>
      <c r="AJ356" s="118"/>
      <c r="AK356" s="118"/>
      <c r="AL356" s="118"/>
      <c r="AM356" s="118"/>
      <c r="AN356" s="118"/>
      <c r="AO356" s="118"/>
      <c r="AP356" s="118"/>
      <c r="AQ356" s="118"/>
      <c r="AR356" s="118"/>
      <c r="AS356" s="118"/>
      <c r="AT356" s="118"/>
      <c r="AU356" s="118"/>
      <c r="AV356" s="118"/>
      <c r="AW356" s="118"/>
      <c r="AX356" s="118"/>
      <c r="AY356" s="118"/>
      <c r="AZ356" s="118"/>
      <c r="BA356" s="118"/>
      <c r="BB356" s="118"/>
      <c r="BC356" s="118"/>
      <c r="BD356" s="118"/>
      <c r="BE356" s="118"/>
      <c r="BF356" s="118"/>
      <c r="BG356" s="118"/>
      <c r="BH356" s="118"/>
      <c r="BI356" s="118"/>
      <c r="BJ356" s="118"/>
      <c r="BK356" s="118"/>
      <c r="BL356" s="118"/>
      <c r="BM356" s="118"/>
      <c r="BN356" s="118"/>
      <c r="BO356" s="118"/>
      <c r="BP356" s="118"/>
      <c r="BQ356" s="118"/>
      <c r="BR356" s="118"/>
      <c r="BS356" s="118"/>
      <c r="BT356" s="118"/>
      <c r="BU356" s="118"/>
      <c r="BV356" s="118"/>
      <c r="BW356" s="118"/>
      <c r="BX356" s="118"/>
      <c r="BY356" s="118"/>
      <c r="BZ356" s="118"/>
      <c r="CA356" s="118"/>
      <c r="CB356" s="118"/>
    </row>
    <row r="357" spans="1:80">
      <c r="A357" s="35"/>
      <c r="B357" s="35"/>
      <c r="C357" s="35"/>
      <c r="D357" s="35"/>
      <c r="E357" s="35"/>
      <c r="F357" s="35"/>
      <c r="G357" s="35"/>
      <c r="H357" s="34"/>
      <c r="I357" s="118"/>
      <c r="J357" s="118"/>
      <c r="K357" s="118"/>
      <c r="L357" s="118"/>
      <c r="M357" s="118"/>
      <c r="N357" s="118"/>
      <c r="O357" s="118"/>
      <c r="P357" s="118"/>
      <c r="Q357" s="118"/>
      <c r="R357" s="118"/>
      <c r="S357" s="118"/>
      <c r="T357" s="118"/>
      <c r="U357" s="118"/>
      <c r="V357" s="118"/>
      <c r="W357" s="34"/>
      <c r="X357" s="118"/>
      <c r="Y357" s="118"/>
      <c r="Z357" s="118"/>
      <c r="AA357" s="118"/>
      <c r="AB357" s="118"/>
      <c r="AC357" s="118"/>
      <c r="AD357" s="118"/>
      <c r="AE357" s="118"/>
      <c r="AF357" s="118"/>
      <c r="AG357" s="118"/>
      <c r="AH357" s="118"/>
      <c r="AI357" s="118"/>
      <c r="AJ357" s="118"/>
      <c r="AK357" s="118"/>
      <c r="AL357" s="118"/>
      <c r="AM357" s="118"/>
      <c r="AN357" s="118"/>
      <c r="AO357" s="118"/>
      <c r="AP357" s="118"/>
      <c r="AQ357" s="118"/>
      <c r="AR357" s="118"/>
      <c r="AS357" s="118"/>
      <c r="AT357" s="118"/>
      <c r="AU357" s="118"/>
      <c r="AV357" s="118"/>
      <c r="AW357" s="118"/>
      <c r="AX357" s="118"/>
      <c r="AY357" s="118"/>
      <c r="AZ357" s="118"/>
      <c r="BA357" s="118"/>
      <c r="BB357" s="118"/>
      <c r="BC357" s="118"/>
      <c r="BD357" s="118"/>
      <c r="BE357" s="118"/>
      <c r="BF357" s="118"/>
      <c r="BG357" s="118"/>
      <c r="BH357" s="118"/>
      <c r="BI357" s="118"/>
      <c r="BJ357" s="118"/>
      <c r="BK357" s="118"/>
      <c r="BL357" s="118"/>
      <c r="BM357" s="118"/>
      <c r="BN357" s="118"/>
      <c r="BO357" s="118"/>
      <c r="BP357" s="118"/>
      <c r="BQ357" s="118"/>
      <c r="BR357" s="118"/>
      <c r="BS357" s="118"/>
      <c r="BT357" s="118"/>
      <c r="BU357" s="118"/>
      <c r="BV357" s="118"/>
      <c r="BW357" s="118"/>
      <c r="BX357" s="118"/>
      <c r="BY357" s="118"/>
      <c r="BZ357" s="118"/>
      <c r="CA357" s="118"/>
      <c r="CB357" s="118"/>
    </row>
    <row r="358" spans="1:80">
      <c r="A358" s="35"/>
      <c r="B358" s="35"/>
      <c r="C358" s="35"/>
      <c r="D358" s="35"/>
      <c r="E358" s="35"/>
      <c r="F358" s="35"/>
      <c r="G358" s="35"/>
      <c r="H358" s="34"/>
      <c r="I358" s="118"/>
      <c r="J358" s="118"/>
      <c r="K358" s="118"/>
      <c r="L358" s="118"/>
      <c r="M358" s="118"/>
      <c r="N358" s="118"/>
      <c r="O358" s="118"/>
      <c r="P358" s="118"/>
      <c r="Q358" s="118"/>
      <c r="R358" s="118"/>
      <c r="S358" s="118"/>
      <c r="T358" s="118"/>
      <c r="U358" s="118"/>
      <c r="V358" s="118"/>
      <c r="W358" s="34"/>
      <c r="X358" s="118"/>
      <c r="Y358" s="118"/>
      <c r="Z358" s="118"/>
      <c r="AA358" s="118"/>
      <c r="AB358" s="118"/>
      <c r="AC358" s="118"/>
      <c r="AD358" s="118"/>
      <c r="AE358" s="118"/>
      <c r="AF358" s="118"/>
      <c r="AG358" s="118"/>
      <c r="AH358" s="118"/>
      <c r="AI358" s="118"/>
      <c r="AJ358" s="118"/>
      <c r="AK358" s="118"/>
      <c r="AL358" s="118"/>
      <c r="AM358" s="118"/>
      <c r="AN358" s="118"/>
      <c r="AO358" s="118"/>
      <c r="AP358" s="118"/>
      <c r="AQ358" s="118"/>
      <c r="AR358" s="118"/>
      <c r="AS358" s="118"/>
      <c r="AT358" s="118"/>
      <c r="AU358" s="118"/>
      <c r="AV358" s="118"/>
      <c r="AW358" s="118"/>
      <c r="AX358" s="118"/>
      <c r="AY358" s="118"/>
      <c r="AZ358" s="118"/>
      <c r="BA358" s="118"/>
      <c r="BB358" s="118"/>
      <c r="BC358" s="118"/>
      <c r="BD358" s="118"/>
      <c r="BE358" s="118"/>
      <c r="BF358" s="118"/>
      <c r="BG358" s="118"/>
      <c r="BH358" s="118"/>
      <c r="BI358" s="118"/>
      <c r="BJ358" s="118"/>
      <c r="BK358" s="118"/>
      <c r="BL358" s="118"/>
      <c r="BM358" s="118"/>
      <c r="BN358" s="118"/>
      <c r="BO358" s="118"/>
      <c r="BP358" s="118"/>
      <c r="BQ358" s="118"/>
      <c r="BR358" s="118"/>
      <c r="BS358" s="118"/>
      <c r="BT358" s="118"/>
      <c r="BU358" s="118"/>
      <c r="BV358" s="118"/>
      <c r="BW358" s="118"/>
      <c r="BX358" s="118"/>
      <c r="BY358" s="118"/>
      <c r="BZ358" s="118"/>
      <c r="CA358" s="118"/>
      <c r="CB358" s="118"/>
    </row>
    <row r="359" spans="1:80">
      <c r="A359" s="35"/>
      <c r="B359" s="35"/>
      <c r="C359" s="35"/>
      <c r="D359" s="35"/>
      <c r="E359" s="35"/>
      <c r="F359" s="35"/>
      <c r="G359" s="35"/>
      <c r="H359" s="34"/>
      <c r="I359" s="118"/>
      <c r="J359" s="118"/>
      <c r="K359" s="118"/>
      <c r="L359" s="118"/>
      <c r="M359" s="118"/>
      <c r="N359" s="118"/>
      <c r="O359" s="118"/>
      <c r="P359" s="118"/>
      <c r="Q359" s="118"/>
      <c r="R359" s="118"/>
      <c r="S359" s="118"/>
      <c r="T359" s="118"/>
      <c r="U359" s="118"/>
      <c r="V359" s="118"/>
      <c r="W359" s="34"/>
      <c r="X359" s="118"/>
      <c r="Y359" s="118"/>
      <c r="Z359" s="118"/>
      <c r="AA359" s="118"/>
      <c r="AB359" s="118"/>
      <c r="AC359" s="118"/>
      <c r="AD359" s="118"/>
      <c r="AE359" s="118"/>
      <c r="AF359" s="118"/>
      <c r="AG359" s="118"/>
      <c r="AH359" s="118"/>
      <c r="AI359" s="118"/>
      <c r="AJ359" s="118"/>
      <c r="AK359" s="118"/>
      <c r="AL359" s="118"/>
      <c r="AM359" s="118"/>
      <c r="AN359" s="118"/>
      <c r="AO359" s="118"/>
      <c r="AP359" s="118"/>
      <c r="AQ359" s="118"/>
      <c r="AR359" s="118"/>
      <c r="AS359" s="118"/>
      <c r="AT359" s="118"/>
      <c r="AU359" s="118"/>
      <c r="AV359" s="118"/>
      <c r="AW359" s="118"/>
      <c r="AX359" s="118"/>
      <c r="AY359" s="118"/>
      <c r="AZ359" s="118"/>
      <c r="BA359" s="118"/>
      <c r="BB359" s="118"/>
      <c r="BC359" s="118"/>
      <c r="BD359" s="118"/>
      <c r="BE359" s="118"/>
      <c r="BF359" s="118"/>
      <c r="BG359" s="118"/>
      <c r="BH359" s="118"/>
      <c r="BI359" s="118"/>
      <c r="BJ359" s="118"/>
      <c r="BK359" s="118"/>
      <c r="BL359" s="118"/>
      <c r="BM359" s="118"/>
      <c r="BN359" s="118"/>
      <c r="BO359" s="118"/>
      <c r="BP359" s="118"/>
      <c r="BQ359" s="118"/>
      <c r="BR359" s="118"/>
      <c r="BS359" s="118"/>
      <c r="BT359" s="118"/>
      <c r="BU359" s="118"/>
      <c r="BV359" s="118"/>
      <c r="BW359" s="118"/>
      <c r="BX359" s="118"/>
      <c r="BY359" s="118"/>
      <c r="BZ359" s="118"/>
      <c r="CA359" s="118"/>
      <c r="CB359" s="118"/>
    </row>
    <row r="360" spans="1:80">
      <c r="A360" s="35"/>
      <c r="B360" s="35"/>
      <c r="C360" s="35"/>
      <c r="D360" s="35"/>
      <c r="E360" s="35"/>
      <c r="F360" s="35"/>
      <c r="G360" s="35"/>
      <c r="H360" s="34"/>
      <c r="I360" s="118"/>
      <c r="J360" s="118"/>
      <c r="K360" s="118"/>
      <c r="L360" s="118"/>
      <c r="M360" s="118"/>
      <c r="N360" s="118"/>
      <c r="O360" s="118"/>
      <c r="P360" s="118"/>
      <c r="Q360" s="118"/>
      <c r="R360" s="118"/>
      <c r="S360" s="118"/>
      <c r="T360" s="118"/>
      <c r="U360" s="118"/>
      <c r="V360" s="118"/>
      <c r="W360" s="34"/>
      <c r="X360" s="118"/>
      <c r="Y360" s="118"/>
      <c r="Z360" s="118"/>
      <c r="AA360" s="118"/>
      <c r="AB360" s="118"/>
      <c r="AC360" s="118"/>
      <c r="AD360" s="118"/>
      <c r="AE360" s="118"/>
      <c r="AF360" s="118"/>
      <c r="AG360" s="118"/>
      <c r="AH360" s="118"/>
      <c r="AI360" s="118"/>
      <c r="AJ360" s="118"/>
      <c r="AK360" s="118"/>
      <c r="AL360" s="118"/>
      <c r="AM360" s="118"/>
      <c r="AN360" s="118"/>
      <c r="AO360" s="118"/>
      <c r="AP360" s="118"/>
      <c r="AQ360" s="118"/>
      <c r="AR360" s="118"/>
      <c r="AS360" s="118"/>
      <c r="AT360" s="118"/>
      <c r="AU360" s="118"/>
      <c r="AV360" s="118"/>
      <c r="AW360" s="118"/>
      <c r="AX360" s="118"/>
      <c r="AY360" s="118"/>
      <c r="AZ360" s="118"/>
      <c r="BA360" s="118"/>
      <c r="BB360" s="118"/>
      <c r="BC360" s="118"/>
      <c r="BD360" s="118"/>
      <c r="BE360" s="118"/>
      <c r="BF360" s="118"/>
      <c r="BG360" s="118"/>
      <c r="BH360" s="118"/>
      <c r="BI360" s="118"/>
      <c r="BJ360" s="118"/>
      <c r="BK360" s="118"/>
      <c r="BL360" s="118"/>
      <c r="BM360" s="118"/>
      <c r="BN360" s="118"/>
      <c r="BO360" s="118"/>
      <c r="BP360" s="118"/>
      <c r="BQ360" s="118"/>
      <c r="BR360" s="118"/>
      <c r="BS360" s="118"/>
      <c r="BT360" s="118"/>
      <c r="BU360" s="118"/>
      <c r="BV360" s="118"/>
      <c r="BW360" s="118"/>
      <c r="BX360" s="118"/>
      <c r="BY360" s="118"/>
      <c r="BZ360" s="118"/>
      <c r="CA360" s="118"/>
      <c r="CB360" s="118"/>
    </row>
    <row r="361" spans="1:80">
      <c r="A361" s="35"/>
      <c r="B361" s="35"/>
      <c r="C361" s="35"/>
      <c r="D361" s="35"/>
      <c r="E361" s="35"/>
      <c r="F361" s="35"/>
      <c r="G361" s="35"/>
      <c r="H361" s="34"/>
      <c r="I361" s="118"/>
      <c r="J361" s="118"/>
      <c r="K361" s="118"/>
      <c r="L361" s="118"/>
      <c r="M361" s="118"/>
      <c r="N361" s="118"/>
      <c r="O361" s="118"/>
      <c r="P361" s="118"/>
      <c r="Q361" s="118"/>
      <c r="R361" s="118"/>
      <c r="S361" s="118"/>
      <c r="T361" s="118"/>
      <c r="U361" s="118"/>
      <c r="V361" s="118"/>
      <c r="W361" s="34"/>
      <c r="X361" s="118"/>
      <c r="Y361" s="118"/>
      <c r="Z361" s="118"/>
      <c r="AA361" s="118"/>
      <c r="AB361" s="118"/>
      <c r="AC361" s="118"/>
      <c r="AD361" s="118"/>
      <c r="AE361" s="118"/>
      <c r="AF361" s="118"/>
      <c r="AG361" s="118"/>
      <c r="AH361" s="118"/>
      <c r="AI361" s="118"/>
      <c r="AJ361" s="118"/>
      <c r="AK361" s="118"/>
      <c r="AL361" s="118"/>
      <c r="AM361" s="118"/>
      <c r="AN361" s="118"/>
      <c r="AO361" s="118"/>
      <c r="AP361" s="118"/>
      <c r="AQ361" s="118"/>
      <c r="AR361" s="118"/>
      <c r="AS361" s="118"/>
      <c r="AT361" s="118"/>
      <c r="AU361" s="118"/>
      <c r="AV361" s="118"/>
      <c r="AW361" s="118"/>
      <c r="AX361" s="118"/>
      <c r="AY361" s="118"/>
      <c r="AZ361" s="118"/>
      <c r="BA361" s="118"/>
      <c r="BB361" s="118"/>
      <c r="BC361" s="118"/>
      <c r="BD361" s="118"/>
      <c r="BE361" s="118"/>
      <c r="BF361" s="118"/>
      <c r="BG361" s="118"/>
      <c r="BH361" s="118"/>
      <c r="BI361" s="118"/>
      <c r="BJ361" s="118"/>
      <c r="BK361" s="118"/>
      <c r="BL361" s="118"/>
      <c r="BM361" s="118"/>
      <c r="BN361" s="118"/>
      <c r="BO361" s="118"/>
      <c r="BP361" s="118"/>
      <c r="BQ361" s="118"/>
      <c r="BR361" s="118"/>
      <c r="BS361" s="118"/>
      <c r="BT361" s="118"/>
      <c r="BU361" s="118"/>
      <c r="BV361" s="118"/>
      <c r="BW361" s="118"/>
      <c r="BX361" s="118"/>
      <c r="BY361" s="118"/>
      <c r="BZ361" s="118"/>
      <c r="CA361" s="118"/>
      <c r="CB361" s="118"/>
    </row>
    <row r="362" spans="1:80">
      <c r="A362" s="35"/>
      <c r="B362" s="35"/>
      <c r="C362" s="35"/>
      <c r="D362" s="35"/>
      <c r="E362" s="35"/>
      <c r="F362" s="35"/>
      <c r="G362" s="35"/>
      <c r="H362" s="34"/>
      <c r="I362" s="118"/>
      <c r="J362" s="118"/>
      <c r="K362" s="118"/>
      <c r="L362" s="118"/>
      <c r="M362" s="118"/>
      <c r="N362" s="118"/>
      <c r="O362" s="118"/>
      <c r="P362" s="118"/>
      <c r="Q362" s="118"/>
      <c r="R362" s="118"/>
      <c r="S362" s="118"/>
      <c r="T362" s="118"/>
      <c r="U362" s="118"/>
      <c r="V362" s="118"/>
      <c r="W362" s="34"/>
      <c r="X362" s="118"/>
      <c r="Y362" s="118"/>
      <c r="Z362" s="118"/>
      <c r="AA362" s="118"/>
      <c r="AB362" s="118"/>
      <c r="AC362" s="118"/>
      <c r="AD362" s="118"/>
      <c r="AE362" s="118"/>
      <c r="AF362" s="118"/>
      <c r="AG362" s="118"/>
      <c r="AH362" s="118"/>
      <c r="AI362" s="118"/>
      <c r="AJ362" s="118"/>
      <c r="AK362" s="118"/>
      <c r="AL362" s="118"/>
      <c r="AM362" s="118"/>
      <c r="AN362" s="118"/>
      <c r="AO362" s="118"/>
      <c r="AP362" s="118"/>
      <c r="AQ362" s="118"/>
      <c r="AR362" s="118"/>
      <c r="AS362" s="118"/>
      <c r="AT362" s="118"/>
      <c r="AU362" s="118"/>
      <c r="AV362" s="118"/>
      <c r="AW362" s="118"/>
      <c r="AX362" s="118"/>
      <c r="AY362" s="118"/>
      <c r="AZ362" s="118"/>
      <c r="BA362" s="118"/>
      <c r="BB362" s="118"/>
      <c r="BC362" s="118"/>
      <c r="BD362" s="118"/>
      <c r="BE362" s="118"/>
      <c r="BF362" s="118"/>
      <c r="BG362" s="118"/>
      <c r="BH362" s="118"/>
      <c r="BI362" s="118"/>
      <c r="BJ362" s="118"/>
      <c r="BK362" s="118"/>
      <c r="BL362" s="118"/>
      <c r="BM362" s="118"/>
      <c r="BN362" s="118"/>
      <c r="BO362" s="118"/>
      <c r="BP362" s="118"/>
      <c r="BQ362" s="118"/>
      <c r="BR362" s="118"/>
      <c r="BS362" s="118"/>
      <c r="BT362" s="118"/>
      <c r="BU362" s="118"/>
      <c r="BV362" s="118"/>
      <c r="BW362" s="118"/>
      <c r="BX362" s="118"/>
      <c r="BY362" s="118"/>
      <c r="BZ362" s="118"/>
      <c r="CA362" s="118"/>
      <c r="CB362" s="118"/>
    </row>
    <row r="363" spans="1:80">
      <c r="A363" s="35"/>
      <c r="B363" s="35"/>
      <c r="C363" s="35"/>
      <c r="D363" s="35"/>
      <c r="E363" s="35"/>
      <c r="F363" s="35"/>
      <c r="G363" s="35"/>
      <c r="H363" s="34"/>
      <c r="I363" s="118"/>
      <c r="J363" s="118"/>
      <c r="K363" s="118"/>
      <c r="L363" s="118"/>
      <c r="M363" s="118"/>
      <c r="N363" s="118"/>
      <c r="O363" s="118"/>
      <c r="P363" s="118"/>
      <c r="Q363" s="118"/>
      <c r="R363" s="118"/>
      <c r="S363" s="118"/>
      <c r="T363" s="118"/>
      <c r="U363" s="118"/>
      <c r="V363" s="118"/>
      <c r="W363" s="34"/>
      <c r="X363" s="118"/>
      <c r="Y363" s="118"/>
      <c r="Z363" s="118"/>
      <c r="AA363" s="118"/>
      <c r="AB363" s="118"/>
      <c r="AC363" s="118"/>
      <c r="AD363" s="118"/>
      <c r="AE363" s="118"/>
      <c r="AF363" s="118"/>
      <c r="AG363" s="118"/>
      <c r="AH363" s="118"/>
      <c r="AI363" s="118"/>
      <c r="AJ363" s="118"/>
      <c r="AK363" s="118"/>
      <c r="AL363" s="118"/>
      <c r="AM363" s="118"/>
      <c r="AN363" s="118"/>
      <c r="AO363" s="118"/>
      <c r="AP363" s="118"/>
      <c r="AQ363" s="118"/>
      <c r="AR363" s="118"/>
      <c r="AS363" s="118"/>
      <c r="AT363" s="118"/>
      <c r="AU363" s="118"/>
      <c r="AV363" s="118"/>
      <c r="AW363" s="118"/>
      <c r="AX363" s="118"/>
      <c r="AY363" s="118"/>
      <c r="AZ363" s="118"/>
      <c r="BA363" s="118"/>
      <c r="BB363" s="118"/>
      <c r="BC363" s="118"/>
      <c r="BD363" s="118"/>
      <c r="BE363" s="118"/>
      <c r="BF363" s="118"/>
      <c r="BG363" s="118"/>
      <c r="BH363" s="118"/>
      <c r="BI363" s="118"/>
      <c r="BJ363" s="118"/>
      <c r="BK363" s="118"/>
      <c r="BL363" s="118"/>
      <c r="BM363" s="118"/>
      <c r="BN363" s="118"/>
      <c r="BO363" s="118"/>
      <c r="BP363" s="118"/>
      <c r="BQ363" s="118"/>
      <c r="BR363" s="118"/>
      <c r="BS363" s="118"/>
      <c r="BT363" s="118"/>
      <c r="BU363" s="118"/>
      <c r="BV363" s="118"/>
      <c r="BW363" s="118"/>
      <c r="BX363" s="118"/>
      <c r="BY363" s="118"/>
      <c r="BZ363" s="118"/>
      <c r="CA363" s="118"/>
      <c r="CB363" s="118"/>
    </row>
    <row r="364" spans="1:80">
      <c r="A364" s="35"/>
      <c r="B364" s="35"/>
      <c r="C364" s="35"/>
      <c r="D364" s="35"/>
      <c r="E364" s="35"/>
      <c r="F364" s="35"/>
      <c r="G364" s="35"/>
      <c r="H364" s="34"/>
      <c r="I364" s="118"/>
      <c r="J364" s="118"/>
      <c r="K364" s="118"/>
      <c r="L364" s="118"/>
      <c r="M364" s="118"/>
      <c r="N364" s="118"/>
      <c r="O364" s="118"/>
      <c r="P364" s="118"/>
      <c r="Q364" s="118"/>
      <c r="R364" s="118"/>
      <c r="S364" s="118"/>
      <c r="T364" s="118"/>
      <c r="U364" s="118"/>
      <c r="V364" s="118"/>
      <c r="W364" s="34"/>
      <c r="X364" s="118"/>
      <c r="Y364" s="118"/>
      <c r="Z364" s="118"/>
      <c r="AA364" s="118"/>
      <c r="AB364" s="118"/>
      <c r="AC364" s="118"/>
      <c r="AD364" s="118"/>
      <c r="AE364" s="118"/>
      <c r="AF364" s="118"/>
      <c r="AG364" s="118"/>
      <c r="AH364" s="118"/>
      <c r="AI364" s="118"/>
      <c r="AJ364" s="118"/>
      <c r="AK364" s="118"/>
      <c r="AL364" s="118"/>
      <c r="AM364" s="118"/>
      <c r="AN364" s="118"/>
      <c r="AO364" s="118"/>
      <c r="AP364" s="118"/>
      <c r="AQ364" s="118"/>
      <c r="AR364" s="118"/>
      <c r="AS364" s="118"/>
      <c r="AT364" s="118"/>
      <c r="AU364" s="118"/>
      <c r="AV364" s="118"/>
      <c r="AW364" s="118"/>
      <c r="AX364" s="118"/>
      <c r="AY364" s="118"/>
      <c r="AZ364" s="118"/>
      <c r="BA364" s="118"/>
      <c r="BB364" s="118"/>
      <c r="BC364" s="118"/>
      <c r="BD364" s="118"/>
      <c r="BE364" s="118"/>
      <c r="BF364" s="118"/>
      <c r="BG364" s="118"/>
      <c r="BH364" s="118"/>
      <c r="BI364" s="118"/>
      <c r="BJ364" s="118"/>
      <c r="BK364" s="118"/>
      <c r="BL364" s="118"/>
      <c r="BM364" s="118"/>
      <c r="BN364" s="118"/>
      <c r="BO364" s="118"/>
      <c r="BP364" s="118"/>
      <c r="BQ364" s="118"/>
      <c r="BR364" s="118"/>
      <c r="BS364" s="118"/>
      <c r="BT364" s="118"/>
      <c r="BU364" s="118"/>
      <c r="BV364" s="118"/>
      <c r="BW364" s="118"/>
      <c r="BX364" s="118"/>
      <c r="BY364" s="118"/>
      <c r="BZ364" s="118"/>
      <c r="CA364" s="118"/>
      <c r="CB364" s="118"/>
    </row>
    <row r="365" spans="1:80">
      <c r="A365" s="35"/>
      <c r="B365" s="35"/>
      <c r="C365" s="35"/>
      <c r="D365" s="35"/>
      <c r="E365" s="35"/>
      <c r="F365" s="35"/>
      <c r="G365" s="35"/>
      <c r="H365" s="34"/>
      <c r="I365" s="118"/>
      <c r="J365" s="118"/>
      <c r="K365" s="118"/>
      <c r="L365" s="118"/>
      <c r="M365" s="118"/>
      <c r="N365" s="118"/>
      <c r="O365" s="118"/>
      <c r="P365" s="118"/>
      <c r="Q365" s="118"/>
      <c r="R365" s="118"/>
      <c r="S365" s="118"/>
      <c r="T365" s="118"/>
      <c r="U365" s="118"/>
      <c r="V365" s="118"/>
      <c r="W365" s="34"/>
      <c r="X365" s="118"/>
      <c r="Y365" s="118"/>
      <c r="Z365" s="118"/>
      <c r="AA365" s="118"/>
      <c r="AB365" s="118"/>
      <c r="AC365" s="118"/>
      <c r="AD365" s="118"/>
      <c r="AE365" s="118"/>
      <c r="AF365" s="118"/>
      <c r="AG365" s="118"/>
      <c r="AH365" s="118"/>
      <c r="AI365" s="118"/>
      <c r="AJ365" s="118"/>
      <c r="AK365" s="118"/>
      <c r="AL365" s="118"/>
      <c r="AM365" s="118"/>
      <c r="AN365" s="118"/>
      <c r="AO365" s="118"/>
      <c r="AP365" s="118"/>
      <c r="AQ365" s="118"/>
      <c r="AR365" s="118"/>
      <c r="AS365" s="118"/>
      <c r="AT365" s="118"/>
      <c r="AU365" s="118"/>
      <c r="AV365" s="118"/>
      <c r="AW365" s="118"/>
      <c r="AX365" s="118"/>
      <c r="AY365" s="118"/>
      <c r="AZ365" s="118"/>
      <c r="BA365" s="118"/>
      <c r="BB365" s="118"/>
      <c r="BC365" s="118"/>
      <c r="BD365" s="118"/>
      <c r="BE365" s="118"/>
      <c r="BF365" s="118"/>
      <c r="BG365" s="118"/>
      <c r="BH365" s="118"/>
      <c r="BI365" s="118"/>
      <c r="BJ365" s="118"/>
      <c r="BK365" s="118"/>
      <c r="BL365" s="118"/>
      <c r="BM365" s="118"/>
      <c r="BN365" s="118"/>
      <c r="BO365" s="118"/>
      <c r="BP365" s="118"/>
      <c r="BQ365" s="118"/>
      <c r="BR365" s="118"/>
      <c r="BS365" s="118"/>
      <c r="BT365" s="118"/>
      <c r="BU365" s="118"/>
      <c r="BV365" s="118"/>
      <c r="BW365" s="118"/>
      <c r="BX365" s="118"/>
      <c r="BY365" s="118"/>
      <c r="BZ365" s="118"/>
      <c r="CA365" s="118"/>
      <c r="CB365" s="118"/>
    </row>
    <row r="366" spans="1:80">
      <c r="A366" s="35"/>
      <c r="B366" s="35"/>
      <c r="C366" s="35"/>
      <c r="D366" s="35"/>
      <c r="E366" s="35"/>
      <c r="F366" s="35"/>
      <c r="G366" s="35"/>
      <c r="H366" s="34"/>
      <c r="I366" s="118"/>
      <c r="J366" s="118"/>
      <c r="K366" s="118"/>
      <c r="L366" s="118"/>
      <c r="M366" s="118"/>
      <c r="N366" s="118"/>
      <c r="O366" s="118"/>
      <c r="P366" s="118"/>
      <c r="Q366" s="118"/>
      <c r="R366" s="118"/>
      <c r="S366" s="118"/>
      <c r="T366" s="118"/>
      <c r="U366" s="118"/>
      <c r="V366" s="118"/>
      <c r="W366" s="34"/>
      <c r="X366" s="118"/>
      <c r="Y366" s="118"/>
      <c r="Z366" s="118"/>
      <c r="AA366" s="118"/>
      <c r="AB366" s="118"/>
      <c r="AC366" s="118"/>
      <c r="AD366" s="118"/>
      <c r="AE366" s="118"/>
      <c r="AF366" s="118"/>
      <c r="AG366" s="118"/>
      <c r="AH366" s="118"/>
      <c r="AI366" s="118"/>
      <c r="AJ366" s="118"/>
      <c r="AK366" s="118"/>
      <c r="AL366" s="118"/>
      <c r="AM366" s="118"/>
      <c r="AN366" s="118"/>
      <c r="AO366" s="118"/>
      <c r="AP366" s="118"/>
      <c r="AQ366" s="118"/>
      <c r="AR366" s="118"/>
      <c r="AS366" s="118"/>
      <c r="AT366" s="118"/>
      <c r="AU366" s="118"/>
      <c r="AV366" s="118"/>
      <c r="AW366" s="118"/>
      <c r="AX366" s="118"/>
      <c r="AY366" s="118"/>
      <c r="AZ366" s="118"/>
      <c r="BA366" s="118"/>
      <c r="BB366" s="118"/>
      <c r="BC366" s="118"/>
      <c r="BD366" s="118"/>
      <c r="BE366" s="118"/>
      <c r="BF366" s="118"/>
      <c r="BG366" s="118"/>
      <c r="BH366" s="118"/>
      <c r="BI366" s="118"/>
      <c r="BJ366" s="118"/>
      <c r="BK366" s="118"/>
      <c r="BL366" s="118"/>
      <c r="BM366" s="118"/>
      <c r="BN366" s="118"/>
      <c r="BO366" s="118"/>
      <c r="BP366" s="118"/>
      <c r="BQ366" s="118"/>
      <c r="BR366" s="118"/>
      <c r="BS366" s="118"/>
      <c r="BT366" s="118"/>
      <c r="BU366" s="118"/>
      <c r="BV366" s="118"/>
      <c r="BW366" s="118"/>
      <c r="BX366" s="118"/>
      <c r="BY366" s="118"/>
      <c r="BZ366" s="118"/>
      <c r="CA366" s="118"/>
      <c r="CB366" s="118"/>
    </row>
    <row r="367" spans="1:80">
      <c r="A367" s="35"/>
      <c r="B367" s="35"/>
      <c r="C367" s="35"/>
      <c r="D367" s="35"/>
      <c r="E367" s="35"/>
      <c r="F367" s="35"/>
      <c r="G367" s="35"/>
      <c r="H367" s="34"/>
      <c r="I367" s="118"/>
      <c r="J367" s="118"/>
      <c r="K367" s="118"/>
      <c r="L367" s="118"/>
      <c r="M367" s="118"/>
      <c r="N367" s="118"/>
      <c r="O367" s="118"/>
      <c r="P367" s="118"/>
      <c r="Q367" s="118"/>
      <c r="R367" s="118"/>
      <c r="S367" s="118"/>
      <c r="T367" s="118"/>
      <c r="U367" s="118"/>
      <c r="V367" s="118"/>
      <c r="W367" s="34"/>
      <c r="X367" s="118"/>
      <c r="Y367" s="118"/>
      <c r="Z367" s="118"/>
      <c r="AA367" s="118"/>
      <c r="AB367" s="118"/>
      <c r="AC367" s="118"/>
      <c r="AD367" s="118"/>
      <c r="AE367" s="118"/>
      <c r="AF367" s="118"/>
      <c r="AG367" s="118"/>
      <c r="AH367" s="118"/>
      <c r="AI367" s="118"/>
      <c r="AJ367" s="118"/>
      <c r="AK367" s="118"/>
      <c r="AL367" s="118"/>
      <c r="AM367" s="118"/>
      <c r="AN367" s="118"/>
      <c r="AO367" s="118"/>
      <c r="AP367" s="118"/>
      <c r="AQ367" s="118"/>
      <c r="AR367" s="118"/>
      <c r="AS367" s="118"/>
      <c r="AT367" s="118"/>
      <c r="AU367" s="118"/>
      <c r="AV367" s="118"/>
      <c r="AW367" s="118"/>
      <c r="AX367" s="118"/>
      <c r="AY367" s="118"/>
      <c r="AZ367" s="118"/>
      <c r="BA367" s="118"/>
      <c r="BB367" s="118"/>
      <c r="BC367" s="118"/>
      <c r="BD367" s="118"/>
      <c r="BE367" s="118"/>
      <c r="BF367" s="118"/>
      <c r="BG367" s="118"/>
      <c r="BH367" s="118"/>
      <c r="BI367" s="118"/>
      <c r="BJ367" s="118"/>
      <c r="BK367" s="118"/>
      <c r="BL367" s="118"/>
      <c r="BM367" s="118"/>
      <c r="BN367" s="118"/>
      <c r="BO367" s="118"/>
      <c r="BP367" s="118"/>
      <c r="BQ367" s="118"/>
      <c r="BR367" s="118"/>
      <c r="BS367" s="118"/>
      <c r="BT367" s="118"/>
      <c r="BU367" s="118"/>
      <c r="BV367" s="118"/>
      <c r="BW367" s="118"/>
      <c r="BX367" s="118"/>
      <c r="BY367" s="118"/>
      <c r="BZ367" s="118"/>
      <c r="CA367" s="118"/>
      <c r="CB367" s="118"/>
    </row>
    <row r="368" spans="1:80">
      <c r="A368" s="35"/>
      <c r="B368" s="35"/>
      <c r="C368" s="35"/>
      <c r="D368" s="35"/>
      <c r="E368" s="35"/>
      <c r="F368" s="35"/>
      <c r="G368" s="35"/>
      <c r="H368" s="34"/>
      <c r="I368" s="118"/>
      <c r="J368" s="118"/>
      <c r="K368" s="118"/>
      <c r="L368" s="118"/>
      <c r="M368" s="118"/>
      <c r="N368" s="118"/>
      <c r="O368" s="118"/>
      <c r="P368" s="118"/>
      <c r="Q368" s="118"/>
      <c r="R368" s="118"/>
      <c r="S368" s="118"/>
      <c r="T368" s="118"/>
      <c r="U368" s="118"/>
      <c r="V368" s="118"/>
      <c r="W368" s="34"/>
      <c r="X368" s="118"/>
      <c r="Y368" s="118"/>
      <c r="Z368" s="118"/>
      <c r="AA368" s="118"/>
      <c r="AB368" s="118"/>
      <c r="AC368" s="118"/>
      <c r="AD368" s="118"/>
      <c r="AE368" s="118"/>
      <c r="AF368" s="118"/>
      <c r="AG368" s="118"/>
      <c r="AH368" s="118"/>
      <c r="AI368" s="118"/>
      <c r="AJ368" s="118"/>
      <c r="AK368" s="118"/>
      <c r="AL368" s="118"/>
      <c r="AM368" s="118"/>
      <c r="AN368" s="118"/>
      <c r="AO368" s="118"/>
      <c r="AP368" s="118"/>
      <c r="AQ368" s="118"/>
      <c r="AR368" s="118"/>
      <c r="AS368" s="118"/>
      <c r="AT368" s="118"/>
      <c r="AU368" s="118"/>
      <c r="AV368" s="118"/>
      <c r="AW368" s="118"/>
      <c r="AX368" s="118"/>
      <c r="AY368" s="118"/>
      <c r="AZ368" s="118"/>
      <c r="BA368" s="118"/>
      <c r="BB368" s="118"/>
      <c r="BC368" s="118"/>
      <c r="BD368" s="118"/>
      <c r="BE368" s="118"/>
      <c r="BF368" s="118"/>
      <c r="BG368" s="118"/>
      <c r="BH368" s="118"/>
      <c r="BI368" s="118"/>
      <c r="BJ368" s="118"/>
      <c r="BK368" s="118"/>
      <c r="BL368" s="118"/>
      <c r="BM368" s="118"/>
      <c r="BN368" s="118"/>
      <c r="BO368" s="118"/>
      <c r="BP368" s="118"/>
      <c r="BQ368" s="118"/>
      <c r="BR368" s="118"/>
      <c r="BS368" s="118"/>
      <c r="BT368" s="118"/>
      <c r="BU368" s="118"/>
      <c r="BV368" s="118"/>
      <c r="BW368" s="118"/>
      <c r="BX368" s="118"/>
      <c r="BY368" s="118"/>
      <c r="BZ368" s="118"/>
      <c r="CA368" s="118"/>
      <c r="CB368" s="118"/>
    </row>
    <row r="369" spans="1:80">
      <c r="A369" s="35"/>
      <c r="B369" s="35"/>
      <c r="C369" s="35"/>
      <c r="D369" s="35"/>
      <c r="E369" s="35"/>
      <c r="F369" s="35"/>
      <c r="G369" s="35"/>
      <c r="H369" s="34"/>
      <c r="I369" s="118"/>
      <c r="J369" s="118"/>
      <c r="K369" s="118"/>
      <c r="L369" s="118"/>
      <c r="M369" s="118"/>
      <c r="N369" s="118"/>
      <c r="O369" s="118"/>
      <c r="P369" s="118"/>
      <c r="Q369" s="118"/>
      <c r="R369" s="118"/>
      <c r="S369" s="118"/>
      <c r="T369" s="118"/>
      <c r="U369" s="118"/>
      <c r="V369" s="118"/>
      <c r="W369" s="34"/>
      <c r="X369" s="118"/>
      <c r="Y369" s="118"/>
      <c r="Z369" s="118"/>
      <c r="AA369" s="118"/>
      <c r="AB369" s="118"/>
      <c r="AC369" s="118"/>
      <c r="AD369" s="118"/>
      <c r="AE369" s="118"/>
      <c r="AF369" s="118"/>
      <c r="AG369" s="118"/>
      <c r="AH369" s="118"/>
      <c r="AI369" s="118"/>
      <c r="AJ369" s="118"/>
      <c r="AK369" s="118"/>
      <c r="AL369" s="118"/>
      <c r="AM369" s="118"/>
      <c r="AN369" s="118"/>
      <c r="AO369" s="118"/>
      <c r="AP369" s="118"/>
      <c r="AQ369" s="118"/>
      <c r="AR369" s="118"/>
      <c r="AS369" s="118"/>
      <c r="AT369" s="118"/>
      <c r="AU369" s="118"/>
      <c r="AV369" s="118"/>
      <c r="AW369" s="118"/>
      <c r="AX369" s="118"/>
      <c r="AY369" s="118"/>
      <c r="AZ369" s="118"/>
      <c r="BA369" s="118"/>
      <c r="BB369" s="118"/>
      <c r="BC369" s="118"/>
      <c r="BD369" s="118"/>
      <c r="BE369" s="118"/>
      <c r="BF369" s="118"/>
      <c r="BG369" s="118"/>
      <c r="BH369" s="118"/>
      <c r="BI369" s="118"/>
      <c r="BJ369" s="118"/>
      <c r="BK369" s="118"/>
      <c r="BL369" s="118"/>
      <c r="BM369" s="118"/>
      <c r="BN369" s="118"/>
      <c r="BO369" s="118"/>
      <c r="BP369" s="118"/>
      <c r="BQ369" s="118"/>
      <c r="BR369" s="118"/>
      <c r="BS369" s="118"/>
      <c r="BT369" s="118"/>
      <c r="BU369" s="118"/>
      <c r="BV369" s="118"/>
      <c r="BW369" s="118"/>
      <c r="BX369" s="118"/>
      <c r="BY369" s="118"/>
      <c r="BZ369" s="118"/>
      <c r="CA369" s="118"/>
      <c r="CB369" s="118"/>
    </row>
    <row r="370" spans="1:80">
      <c r="A370" s="35"/>
      <c r="B370" s="35"/>
      <c r="C370" s="35"/>
      <c r="D370" s="35"/>
      <c r="E370" s="35"/>
      <c r="F370" s="35"/>
      <c r="G370" s="35"/>
      <c r="H370" s="34"/>
      <c r="I370" s="118"/>
      <c r="J370" s="118"/>
      <c r="K370" s="118"/>
      <c r="L370" s="118"/>
      <c r="M370" s="118"/>
      <c r="N370" s="118"/>
      <c r="O370" s="118"/>
      <c r="P370" s="118"/>
      <c r="Q370" s="118"/>
      <c r="R370" s="118"/>
      <c r="S370" s="118"/>
      <c r="T370" s="118"/>
      <c r="U370" s="118"/>
      <c r="V370" s="118"/>
      <c r="W370" s="34"/>
      <c r="X370" s="118"/>
      <c r="Y370" s="118"/>
      <c r="Z370" s="118"/>
      <c r="AA370" s="118"/>
      <c r="AB370" s="118"/>
      <c r="AC370" s="118"/>
      <c r="AD370" s="118"/>
      <c r="AE370" s="118"/>
      <c r="AF370" s="118"/>
      <c r="AG370" s="118"/>
      <c r="AH370" s="118"/>
      <c r="AI370" s="118"/>
      <c r="AJ370" s="118"/>
      <c r="AK370" s="118"/>
      <c r="AL370" s="118"/>
      <c r="AM370" s="118"/>
      <c r="AN370" s="118"/>
      <c r="AO370" s="118"/>
      <c r="AP370" s="118"/>
      <c r="AQ370" s="118"/>
      <c r="AR370" s="118"/>
      <c r="AS370" s="118"/>
      <c r="AT370" s="118"/>
      <c r="AU370" s="118"/>
      <c r="AV370" s="118"/>
      <c r="AW370" s="118"/>
      <c r="AX370" s="118"/>
      <c r="AY370" s="118"/>
      <c r="AZ370" s="118"/>
      <c r="BA370" s="118"/>
      <c r="BB370" s="118"/>
      <c r="BC370" s="118"/>
      <c r="BD370" s="118"/>
      <c r="BE370" s="118"/>
      <c r="BF370" s="118"/>
      <c r="BG370" s="118"/>
      <c r="BH370" s="118"/>
      <c r="BI370" s="118"/>
      <c r="BJ370" s="118"/>
      <c r="BK370" s="118"/>
      <c r="BL370" s="118"/>
      <c r="BM370" s="118"/>
      <c r="BN370" s="118"/>
      <c r="BO370" s="118"/>
      <c r="BP370" s="118"/>
      <c r="BQ370" s="118"/>
      <c r="BR370" s="118"/>
      <c r="BS370" s="118"/>
      <c r="BT370" s="118"/>
      <c r="BU370" s="118"/>
      <c r="BV370" s="118"/>
      <c r="BW370" s="118"/>
      <c r="BX370" s="118"/>
      <c r="BY370" s="118"/>
      <c r="BZ370" s="118"/>
      <c r="CA370" s="118"/>
      <c r="CB370" s="118"/>
    </row>
    <row r="371" spans="1:80">
      <c r="A371" s="35"/>
      <c r="B371" s="35"/>
      <c r="C371" s="35"/>
      <c r="D371" s="35"/>
      <c r="E371" s="35"/>
      <c r="F371" s="35"/>
      <c r="G371" s="35"/>
      <c r="H371" s="34"/>
      <c r="I371" s="118"/>
      <c r="J371" s="118"/>
      <c r="K371" s="118"/>
      <c r="L371" s="118"/>
      <c r="M371" s="118"/>
      <c r="N371" s="118"/>
      <c r="O371" s="118"/>
      <c r="P371" s="118"/>
      <c r="Q371" s="118"/>
      <c r="R371" s="118"/>
      <c r="S371" s="118"/>
      <c r="T371" s="118"/>
      <c r="U371" s="118"/>
      <c r="V371" s="118"/>
      <c r="W371" s="34"/>
      <c r="X371" s="118"/>
      <c r="Y371" s="118"/>
      <c r="Z371" s="118"/>
      <c r="AA371" s="118"/>
      <c r="AB371" s="118"/>
      <c r="AC371" s="118"/>
      <c r="AD371" s="118"/>
      <c r="AE371" s="118"/>
      <c r="AF371" s="118"/>
      <c r="AG371" s="118"/>
      <c r="AH371" s="118"/>
      <c r="AI371" s="118"/>
      <c r="AJ371" s="118"/>
      <c r="AK371" s="118"/>
      <c r="AL371" s="118"/>
      <c r="AM371" s="118"/>
      <c r="AN371" s="118"/>
      <c r="AO371" s="118"/>
      <c r="AP371" s="118"/>
      <c r="AQ371" s="118"/>
      <c r="AR371" s="118"/>
      <c r="AS371" s="118"/>
      <c r="AT371" s="118"/>
      <c r="AU371" s="118"/>
      <c r="AV371" s="118"/>
      <c r="AW371" s="118"/>
      <c r="AX371" s="118"/>
      <c r="AY371" s="118"/>
      <c r="AZ371" s="118"/>
      <c r="BA371" s="118"/>
      <c r="BB371" s="118"/>
      <c r="BC371" s="118"/>
      <c r="BD371" s="118"/>
      <c r="BE371" s="118"/>
      <c r="BF371" s="118"/>
      <c r="BG371" s="118"/>
      <c r="BH371" s="118"/>
      <c r="BI371" s="118"/>
      <c r="BJ371" s="118"/>
      <c r="BK371" s="118"/>
      <c r="BL371" s="118"/>
      <c r="BM371" s="118"/>
      <c r="BN371" s="118"/>
      <c r="BO371" s="118"/>
      <c r="BP371" s="118"/>
      <c r="BQ371" s="118"/>
      <c r="BR371" s="118"/>
      <c r="BS371" s="118"/>
      <c r="BT371" s="118"/>
      <c r="BU371" s="118"/>
      <c r="BV371" s="118"/>
      <c r="BW371" s="118"/>
      <c r="BX371" s="118"/>
      <c r="BY371" s="118"/>
      <c r="BZ371" s="118"/>
      <c r="CA371" s="118"/>
      <c r="CB371" s="118"/>
    </row>
    <row r="372" spans="1:80">
      <c r="A372" s="35"/>
      <c r="B372" s="35"/>
      <c r="C372" s="35"/>
      <c r="D372" s="35"/>
      <c r="E372" s="35"/>
      <c r="F372" s="35"/>
      <c r="G372" s="35"/>
      <c r="H372" s="34"/>
      <c r="I372" s="118"/>
      <c r="J372" s="118"/>
      <c r="K372" s="118"/>
      <c r="L372" s="118"/>
      <c r="M372" s="118"/>
      <c r="N372" s="118"/>
      <c r="O372" s="118"/>
      <c r="P372" s="118"/>
      <c r="Q372" s="118"/>
      <c r="R372" s="118"/>
      <c r="S372" s="118"/>
      <c r="T372" s="118"/>
      <c r="U372" s="118"/>
      <c r="V372" s="118"/>
      <c r="W372" s="34"/>
      <c r="X372" s="118"/>
      <c r="Y372" s="118"/>
      <c r="Z372" s="118"/>
      <c r="AA372" s="118"/>
      <c r="AB372" s="118"/>
      <c r="AC372" s="118"/>
      <c r="AD372" s="118"/>
      <c r="AE372" s="118"/>
      <c r="AF372" s="118"/>
      <c r="AG372" s="118"/>
      <c r="AH372" s="118"/>
      <c r="AI372" s="118"/>
      <c r="AJ372" s="118"/>
      <c r="AK372" s="118"/>
      <c r="AL372" s="118"/>
      <c r="AM372" s="118"/>
      <c r="AN372" s="118"/>
      <c r="AO372" s="118"/>
      <c r="AP372" s="118"/>
      <c r="AQ372" s="118"/>
      <c r="AR372" s="118"/>
      <c r="AS372" s="118"/>
      <c r="AT372" s="118"/>
      <c r="AU372" s="118"/>
      <c r="AV372" s="118"/>
      <c r="AW372" s="118"/>
      <c r="AX372" s="118"/>
      <c r="AY372" s="118"/>
      <c r="AZ372" s="118"/>
      <c r="BA372" s="118"/>
      <c r="BB372" s="118"/>
      <c r="BC372" s="118"/>
      <c r="BD372" s="118"/>
      <c r="BE372" s="118"/>
      <c r="BF372" s="118"/>
      <c r="BG372" s="118"/>
      <c r="BH372" s="118"/>
      <c r="BI372" s="118"/>
      <c r="BJ372" s="118"/>
      <c r="BK372" s="118"/>
      <c r="BL372" s="118"/>
      <c r="BM372" s="118"/>
      <c r="BN372" s="118"/>
      <c r="BO372" s="118"/>
      <c r="BP372" s="118"/>
      <c r="BQ372" s="118"/>
      <c r="BR372" s="118"/>
      <c r="BS372" s="118"/>
      <c r="BT372" s="118"/>
      <c r="BU372" s="118"/>
      <c r="BV372" s="118"/>
      <c r="BW372" s="118"/>
      <c r="BX372" s="118"/>
      <c r="BY372" s="118"/>
      <c r="BZ372" s="118"/>
      <c r="CA372" s="118"/>
      <c r="CB372" s="118"/>
    </row>
    <row r="373" spans="1:80">
      <c r="A373" s="35"/>
      <c r="B373" s="35"/>
      <c r="C373" s="35"/>
      <c r="D373" s="35"/>
      <c r="E373" s="35"/>
      <c r="F373" s="35"/>
      <c r="G373" s="35"/>
      <c r="H373" s="34"/>
      <c r="I373" s="118"/>
      <c r="J373" s="118"/>
      <c r="K373" s="118"/>
      <c r="L373" s="118"/>
      <c r="M373" s="118"/>
      <c r="N373" s="118"/>
      <c r="O373" s="118"/>
      <c r="P373" s="118"/>
      <c r="Q373" s="118"/>
      <c r="R373" s="118"/>
      <c r="S373" s="118"/>
      <c r="T373" s="118"/>
      <c r="U373" s="118"/>
      <c r="V373" s="118"/>
      <c r="W373" s="34"/>
      <c r="X373" s="118"/>
      <c r="Y373" s="118"/>
      <c r="Z373" s="118"/>
      <c r="AA373" s="118"/>
      <c r="AB373" s="118"/>
      <c r="AC373" s="118"/>
      <c r="AD373" s="118"/>
      <c r="AE373" s="118"/>
      <c r="AF373" s="118"/>
      <c r="AG373" s="118"/>
      <c r="AH373" s="118"/>
      <c r="AI373" s="118"/>
      <c r="AJ373" s="118"/>
      <c r="AK373" s="118"/>
      <c r="AL373" s="118"/>
      <c r="AM373" s="118"/>
      <c r="AN373" s="118"/>
      <c r="AO373" s="118"/>
      <c r="AP373" s="118"/>
      <c r="AQ373" s="118"/>
      <c r="AR373" s="118"/>
      <c r="AS373" s="118"/>
      <c r="AT373" s="118"/>
      <c r="AU373" s="118"/>
      <c r="AV373" s="118"/>
      <c r="AW373" s="118"/>
      <c r="AX373" s="118"/>
      <c r="AY373" s="118"/>
      <c r="AZ373" s="118"/>
      <c r="BA373" s="118"/>
      <c r="BB373" s="118"/>
      <c r="BC373" s="118"/>
      <c r="BD373" s="118"/>
      <c r="BE373" s="118"/>
      <c r="BF373" s="118"/>
      <c r="BG373" s="118"/>
      <c r="BH373" s="118"/>
      <c r="BI373" s="118"/>
      <c r="BJ373" s="118"/>
      <c r="BK373" s="118"/>
      <c r="BL373" s="118"/>
      <c r="BM373" s="118"/>
      <c r="BN373" s="118"/>
      <c r="BO373" s="118"/>
      <c r="BP373" s="118"/>
      <c r="BQ373" s="118"/>
      <c r="BR373" s="118"/>
      <c r="BS373" s="118"/>
      <c r="BT373" s="118"/>
      <c r="BU373" s="118"/>
      <c r="BV373" s="118"/>
      <c r="BW373" s="118"/>
      <c r="BX373" s="118"/>
      <c r="BY373" s="118"/>
      <c r="BZ373" s="118"/>
      <c r="CA373" s="118"/>
      <c r="CB373" s="118"/>
    </row>
    <row r="374" spans="1:80">
      <c r="A374" s="35"/>
      <c r="B374" s="35"/>
      <c r="C374" s="35"/>
      <c r="D374" s="35"/>
      <c r="E374" s="35"/>
      <c r="F374" s="35"/>
      <c r="G374" s="35"/>
      <c r="H374" s="34"/>
      <c r="I374" s="118"/>
      <c r="J374" s="118"/>
      <c r="K374" s="118"/>
      <c r="L374" s="118"/>
      <c r="M374" s="118"/>
      <c r="N374" s="118"/>
      <c r="O374" s="118"/>
      <c r="P374" s="118"/>
      <c r="Q374" s="118"/>
      <c r="R374" s="118"/>
      <c r="S374" s="118"/>
      <c r="T374" s="118"/>
      <c r="U374" s="118"/>
      <c r="V374" s="118"/>
      <c r="W374" s="34"/>
      <c r="X374" s="118"/>
      <c r="Y374" s="118"/>
      <c r="Z374" s="118"/>
      <c r="AA374" s="118"/>
      <c r="AB374" s="118"/>
      <c r="AC374" s="118"/>
      <c r="AD374" s="118"/>
      <c r="AE374" s="118"/>
      <c r="AF374" s="118"/>
      <c r="AG374" s="118"/>
      <c r="AH374" s="118"/>
      <c r="AI374" s="118"/>
      <c r="AJ374" s="118"/>
      <c r="AK374" s="118"/>
      <c r="AL374" s="118"/>
      <c r="AM374" s="118"/>
      <c r="AN374" s="118"/>
      <c r="AO374" s="118"/>
      <c r="AP374" s="118"/>
      <c r="AQ374" s="118"/>
      <c r="AR374" s="118"/>
      <c r="AS374" s="118"/>
      <c r="AT374" s="118"/>
      <c r="AU374" s="118"/>
      <c r="AV374" s="118"/>
      <c r="AW374" s="118"/>
      <c r="AX374" s="118"/>
      <c r="AY374" s="118"/>
      <c r="AZ374" s="118"/>
      <c r="BA374" s="118"/>
      <c r="BB374" s="118"/>
      <c r="BC374" s="118"/>
      <c r="BD374" s="118"/>
      <c r="BE374" s="118"/>
      <c r="BF374" s="118"/>
      <c r="BG374" s="118"/>
      <c r="BH374" s="118"/>
      <c r="BI374" s="118"/>
      <c r="BJ374" s="118"/>
      <c r="BK374" s="118"/>
      <c r="BL374" s="118"/>
      <c r="BM374" s="118"/>
      <c r="BN374" s="118"/>
      <c r="BO374" s="118"/>
      <c r="BP374" s="118"/>
      <c r="BQ374" s="118"/>
      <c r="BR374" s="118"/>
      <c r="BS374" s="118"/>
      <c r="BT374" s="118"/>
      <c r="BU374" s="118"/>
      <c r="BV374" s="118"/>
      <c r="BW374" s="118"/>
      <c r="BX374" s="118"/>
      <c r="BY374" s="118"/>
      <c r="BZ374" s="118"/>
      <c r="CA374" s="118"/>
      <c r="CB374" s="118"/>
    </row>
    <row r="375" spans="1:80">
      <c r="A375" s="35"/>
      <c r="B375" s="35"/>
      <c r="C375" s="35"/>
      <c r="D375" s="35"/>
      <c r="E375" s="35"/>
      <c r="F375" s="35"/>
      <c r="G375" s="35"/>
      <c r="H375" s="34"/>
      <c r="I375" s="118"/>
      <c r="J375" s="118"/>
      <c r="K375" s="118"/>
      <c r="L375" s="118"/>
      <c r="M375" s="118"/>
      <c r="N375" s="118"/>
      <c r="O375" s="118"/>
      <c r="P375" s="118"/>
      <c r="Q375" s="118"/>
      <c r="R375" s="118"/>
      <c r="S375" s="118"/>
      <c r="T375" s="118"/>
      <c r="U375" s="118"/>
      <c r="V375" s="118"/>
      <c r="W375" s="34"/>
      <c r="X375" s="118"/>
      <c r="Y375" s="118"/>
      <c r="Z375" s="118"/>
      <c r="AA375" s="118"/>
      <c r="AB375" s="118"/>
      <c r="AC375" s="118"/>
      <c r="AD375" s="118"/>
      <c r="AE375" s="118"/>
      <c r="AF375" s="118"/>
      <c r="AG375" s="118"/>
      <c r="AH375" s="118"/>
      <c r="AI375" s="118"/>
      <c r="AJ375" s="118"/>
      <c r="AK375" s="118"/>
      <c r="AL375" s="118"/>
      <c r="AM375" s="118"/>
      <c r="AN375" s="118"/>
      <c r="AO375" s="118"/>
      <c r="AP375" s="118"/>
      <c r="AQ375" s="118"/>
      <c r="AR375" s="118"/>
      <c r="AS375" s="118"/>
      <c r="AT375" s="118"/>
      <c r="AU375" s="118"/>
      <c r="AV375" s="118"/>
      <c r="AW375" s="118"/>
      <c r="AX375" s="118"/>
      <c r="AY375" s="118"/>
      <c r="AZ375" s="118"/>
      <c r="BA375" s="118"/>
      <c r="BB375" s="118"/>
      <c r="BC375" s="118"/>
      <c r="BD375" s="118"/>
      <c r="BE375" s="118"/>
      <c r="BF375" s="118"/>
      <c r="BG375" s="118"/>
      <c r="BH375" s="118"/>
      <c r="BI375" s="118"/>
      <c r="BJ375" s="118"/>
      <c r="BK375" s="118"/>
      <c r="BL375" s="118"/>
      <c r="BM375" s="118"/>
      <c r="BN375" s="118"/>
      <c r="BO375" s="118"/>
      <c r="BP375" s="118"/>
      <c r="BQ375" s="118"/>
      <c r="BR375" s="118"/>
      <c r="BS375" s="118"/>
      <c r="BT375" s="118"/>
      <c r="BU375" s="118"/>
      <c r="BV375" s="118"/>
      <c r="BW375" s="118"/>
      <c r="BX375" s="118"/>
      <c r="BY375" s="118"/>
      <c r="BZ375" s="118"/>
      <c r="CA375" s="118"/>
      <c r="CB375" s="118"/>
    </row>
    <row r="376" spans="1:80">
      <c r="A376" s="35"/>
      <c r="B376" s="35"/>
      <c r="C376" s="35"/>
      <c r="D376" s="35"/>
      <c r="E376" s="35"/>
      <c r="F376" s="35"/>
      <c r="G376" s="35"/>
      <c r="H376" s="34"/>
      <c r="I376" s="118"/>
      <c r="J376" s="118"/>
      <c r="K376" s="118"/>
      <c r="L376" s="118"/>
      <c r="M376" s="118"/>
      <c r="N376" s="118"/>
      <c r="O376" s="118"/>
      <c r="P376" s="118"/>
      <c r="Q376" s="118"/>
      <c r="R376" s="118"/>
      <c r="S376" s="118"/>
      <c r="T376" s="118"/>
      <c r="U376" s="118"/>
      <c r="V376" s="118"/>
      <c r="W376" s="34"/>
      <c r="X376" s="118"/>
      <c r="Y376" s="118"/>
      <c r="Z376" s="118"/>
      <c r="AA376" s="118"/>
      <c r="AB376" s="118"/>
      <c r="AC376" s="118"/>
      <c r="AD376" s="118"/>
      <c r="AE376" s="118"/>
      <c r="AF376" s="118"/>
      <c r="AG376" s="118"/>
      <c r="AH376" s="118"/>
      <c r="AI376" s="118"/>
      <c r="AJ376" s="118"/>
      <c r="AK376" s="118"/>
      <c r="AL376" s="118"/>
      <c r="AM376" s="118"/>
      <c r="AN376" s="118"/>
      <c r="AO376" s="118"/>
      <c r="AP376" s="118"/>
      <c r="AQ376" s="118"/>
      <c r="AR376" s="118"/>
      <c r="AS376" s="118"/>
      <c r="AT376" s="118"/>
      <c r="AU376" s="118"/>
      <c r="AV376" s="118"/>
      <c r="AW376" s="118"/>
      <c r="AX376" s="118"/>
      <c r="AY376" s="118"/>
      <c r="AZ376" s="118"/>
      <c r="BA376" s="118"/>
      <c r="BB376" s="118"/>
      <c r="BC376" s="118"/>
      <c r="BD376" s="118"/>
      <c r="BE376" s="118"/>
      <c r="BF376" s="118"/>
      <c r="BG376" s="118"/>
      <c r="BH376" s="118"/>
      <c r="BI376" s="118"/>
      <c r="BJ376" s="118"/>
      <c r="BK376" s="118"/>
      <c r="BL376" s="118"/>
      <c r="BM376" s="118"/>
      <c r="BN376" s="118"/>
      <c r="BO376" s="118"/>
      <c r="BP376" s="118"/>
      <c r="BQ376" s="118"/>
      <c r="BR376" s="118"/>
      <c r="BS376" s="118"/>
      <c r="BT376" s="118"/>
      <c r="BU376" s="118"/>
      <c r="BV376" s="118"/>
      <c r="BW376" s="118"/>
      <c r="BX376" s="118"/>
      <c r="BY376" s="118"/>
      <c r="BZ376" s="118"/>
      <c r="CA376" s="118"/>
      <c r="CB376" s="118"/>
    </row>
    <row r="377" spans="1:80">
      <c r="A377" s="35"/>
      <c r="B377" s="35"/>
      <c r="C377" s="35"/>
      <c r="D377" s="35"/>
      <c r="E377" s="35"/>
      <c r="F377" s="35"/>
      <c r="G377" s="35"/>
      <c r="H377" s="34"/>
      <c r="I377" s="118"/>
      <c r="J377" s="118"/>
      <c r="K377" s="118"/>
      <c r="L377" s="118"/>
      <c r="M377" s="118"/>
      <c r="N377" s="118"/>
      <c r="O377" s="118"/>
      <c r="P377" s="118"/>
      <c r="Q377" s="118"/>
      <c r="R377" s="118"/>
      <c r="S377" s="118"/>
      <c r="T377" s="118"/>
      <c r="U377" s="118"/>
      <c r="V377" s="118"/>
      <c r="W377" s="34"/>
      <c r="X377" s="118"/>
      <c r="Y377" s="118"/>
      <c r="Z377" s="118"/>
      <c r="AA377" s="118"/>
      <c r="AB377" s="118"/>
      <c r="AC377" s="118"/>
      <c r="AD377" s="118"/>
      <c r="AE377" s="118"/>
      <c r="AF377" s="118"/>
      <c r="AG377" s="118"/>
      <c r="AH377" s="118"/>
      <c r="AI377" s="118"/>
      <c r="AJ377" s="118"/>
      <c r="AK377" s="118"/>
      <c r="AL377" s="118"/>
      <c r="AM377" s="118"/>
      <c r="AN377" s="118"/>
      <c r="AO377" s="118"/>
      <c r="AP377" s="118"/>
      <c r="AQ377" s="118"/>
      <c r="AR377" s="118"/>
      <c r="AS377" s="118"/>
      <c r="AT377" s="118"/>
      <c r="AU377" s="118"/>
      <c r="AV377" s="118"/>
      <c r="AW377" s="118"/>
      <c r="AX377" s="118"/>
      <c r="AY377" s="118"/>
      <c r="AZ377" s="118"/>
      <c r="BA377" s="118"/>
      <c r="BB377" s="118"/>
      <c r="BC377" s="118"/>
      <c r="BD377" s="118"/>
      <c r="BE377" s="118"/>
      <c r="BF377" s="118"/>
      <c r="BG377" s="118"/>
      <c r="BH377" s="118"/>
      <c r="BI377" s="118"/>
      <c r="BJ377" s="118"/>
      <c r="BK377" s="118"/>
      <c r="BL377" s="118"/>
      <c r="BM377" s="118"/>
      <c r="BN377" s="118"/>
      <c r="BO377" s="118"/>
      <c r="BP377" s="118"/>
      <c r="BQ377" s="118"/>
      <c r="BR377" s="118"/>
      <c r="BS377" s="118"/>
      <c r="BT377" s="118"/>
      <c r="BU377" s="118"/>
      <c r="BV377" s="118"/>
      <c r="BW377" s="118"/>
      <c r="BX377" s="118"/>
      <c r="BY377" s="118"/>
      <c r="BZ377" s="118"/>
      <c r="CA377" s="118"/>
      <c r="CB377" s="118"/>
    </row>
    <row r="378" spans="1:80">
      <c r="A378" s="35"/>
      <c r="B378" s="35"/>
      <c r="C378" s="35"/>
      <c r="D378" s="35"/>
      <c r="E378" s="35"/>
      <c r="F378" s="35"/>
      <c r="G378" s="35"/>
      <c r="H378" s="34"/>
      <c r="I378" s="118"/>
      <c r="J378" s="118"/>
      <c r="K378" s="118"/>
      <c r="L378" s="118"/>
      <c r="M378" s="118"/>
      <c r="N378" s="118"/>
      <c r="O378" s="118"/>
      <c r="P378" s="118"/>
      <c r="Q378" s="118"/>
      <c r="R378" s="118"/>
      <c r="S378" s="118"/>
      <c r="T378" s="118"/>
      <c r="U378" s="118"/>
      <c r="V378" s="118"/>
      <c r="W378" s="34"/>
      <c r="X378" s="118"/>
      <c r="Y378" s="118"/>
      <c r="Z378" s="118"/>
      <c r="AA378" s="118"/>
      <c r="AB378" s="118"/>
      <c r="AC378" s="118"/>
      <c r="AD378" s="118"/>
      <c r="AE378" s="118"/>
      <c r="AF378" s="118"/>
      <c r="AG378" s="118"/>
      <c r="AH378" s="118"/>
      <c r="AI378" s="118"/>
      <c r="AJ378" s="118"/>
      <c r="AK378" s="118"/>
      <c r="AL378" s="118"/>
      <c r="AM378" s="118"/>
      <c r="AN378" s="118"/>
      <c r="AO378" s="118"/>
      <c r="AP378" s="118"/>
      <c r="AQ378" s="118"/>
      <c r="AR378" s="118"/>
      <c r="AS378" s="118"/>
      <c r="AT378" s="118"/>
      <c r="AU378" s="118"/>
      <c r="AV378" s="118"/>
      <c r="AW378" s="118"/>
      <c r="AX378" s="118"/>
      <c r="AY378" s="118"/>
      <c r="AZ378" s="118"/>
      <c r="BA378" s="118"/>
      <c r="BB378" s="118"/>
      <c r="BC378" s="118"/>
      <c r="BD378" s="118"/>
      <c r="BE378" s="118"/>
      <c r="BF378" s="118"/>
      <c r="BG378" s="118"/>
      <c r="BH378" s="118"/>
      <c r="BI378" s="118"/>
      <c r="BJ378" s="118"/>
      <c r="BK378" s="118"/>
      <c r="BL378" s="118"/>
      <c r="BM378" s="118"/>
      <c r="BN378" s="118"/>
      <c r="BO378" s="118"/>
      <c r="BP378" s="118"/>
      <c r="BQ378" s="118"/>
      <c r="BR378" s="118"/>
      <c r="BS378" s="118"/>
      <c r="BT378" s="118"/>
      <c r="BU378" s="118"/>
      <c r="BV378" s="118"/>
      <c r="BW378" s="118"/>
      <c r="BX378" s="118"/>
      <c r="BY378" s="118"/>
      <c r="BZ378" s="118"/>
      <c r="CA378" s="118"/>
      <c r="CB378" s="118"/>
    </row>
    <row r="379" spans="1:80">
      <c r="A379" s="35"/>
      <c r="B379" s="35"/>
      <c r="C379" s="35"/>
      <c r="D379" s="35"/>
      <c r="E379" s="35"/>
      <c r="F379" s="35"/>
      <c r="G379" s="35"/>
      <c r="H379" s="34"/>
      <c r="I379" s="118"/>
      <c r="J379" s="118"/>
      <c r="K379" s="118"/>
      <c r="L379" s="118"/>
      <c r="M379" s="118"/>
      <c r="N379" s="118"/>
      <c r="O379" s="118"/>
      <c r="P379" s="118"/>
      <c r="Q379" s="118"/>
      <c r="R379" s="118"/>
      <c r="S379" s="118"/>
      <c r="T379" s="118"/>
      <c r="U379" s="118"/>
      <c r="V379" s="118"/>
      <c r="W379" s="34"/>
      <c r="X379" s="118"/>
      <c r="Y379" s="118"/>
      <c r="Z379" s="118"/>
      <c r="AA379" s="118"/>
      <c r="AB379" s="118"/>
      <c r="AC379" s="118"/>
      <c r="AD379" s="118"/>
      <c r="AE379" s="118"/>
      <c r="AF379" s="118"/>
      <c r="AG379" s="118"/>
      <c r="AH379" s="118"/>
      <c r="AI379" s="118"/>
      <c r="AJ379" s="118"/>
      <c r="AK379" s="118"/>
      <c r="AL379" s="118"/>
      <c r="AM379" s="118"/>
      <c r="AN379" s="118"/>
      <c r="AO379" s="118"/>
      <c r="AP379" s="118"/>
      <c r="AQ379" s="118"/>
      <c r="AR379" s="118"/>
      <c r="AS379" s="118"/>
      <c r="AT379" s="118"/>
      <c r="AU379" s="118"/>
      <c r="AV379" s="118"/>
      <c r="AW379" s="118"/>
      <c r="AX379" s="118"/>
      <c r="AY379" s="118"/>
      <c r="AZ379" s="118"/>
      <c r="BA379" s="118"/>
      <c r="BB379" s="118"/>
      <c r="BC379" s="118"/>
      <c r="BD379" s="118"/>
      <c r="BE379" s="118"/>
      <c r="BF379" s="118"/>
      <c r="BG379" s="118"/>
      <c r="BH379" s="118"/>
      <c r="BI379" s="118"/>
      <c r="BJ379" s="118"/>
      <c r="BK379" s="118"/>
      <c r="BL379" s="118"/>
      <c r="BM379" s="118"/>
      <c r="BN379" s="118"/>
      <c r="BO379" s="118"/>
      <c r="BP379" s="118"/>
      <c r="BQ379" s="118"/>
      <c r="BR379" s="118"/>
      <c r="BS379" s="118"/>
      <c r="BT379" s="118"/>
      <c r="BU379" s="118"/>
      <c r="BV379" s="118"/>
      <c r="BW379" s="118"/>
      <c r="BX379" s="118"/>
      <c r="BY379" s="118"/>
      <c r="BZ379" s="118"/>
      <c r="CA379" s="118"/>
      <c r="CB379" s="118"/>
    </row>
    <row r="380" spans="1:80">
      <c r="A380" s="35"/>
      <c r="B380" s="35"/>
      <c r="C380" s="35"/>
      <c r="D380" s="35"/>
      <c r="E380" s="35"/>
      <c r="F380" s="35"/>
      <c r="G380" s="35"/>
      <c r="H380" s="34"/>
      <c r="I380" s="118"/>
      <c r="J380" s="118"/>
      <c r="K380" s="118"/>
      <c r="L380" s="118"/>
      <c r="M380" s="118"/>
      <c r="N380" s="118"/>
      <c r="O380" s="118"/>
      <c r="P380" s="118"/>
      <c r="Q380" s="118"/>
      <c r="R380" s="118"/>
      <c r="S380" s="118"/>
      <c r="T380" s="118"/>
      <c r="U380" s="118"/>
      <c r="V380" s="118"/>
      <c r="W380" s="34"/>
      <c r="X380" s="118"/>
      <c r="Y380" s="118"/>
      <c r="Z380" s="118"/>
      <c r="AA380" s="118"/>
      <c r="AB380" s="118"/>
      <c r="AC380" s="118"/>
      <c r="AD380" s="118"/>
      <c r="AE380" s="118"/>
      <c r="AF380" s="118"/>
      <c r="AG380" s="118"/>
      <c r="AH380" s="118"/>
      <c r="AI380" s="118"/>
      <c r="AJ380" s="118"/>
      <c r="AK380" s="118"/>
      <c r="AL380" s="118"/>
      <c r="AM380" s="118"/>
      <c r="AN380" s="118"/>
      <c r="AO380" s="118"/>
      <c r="AP380" s="118"/>
      <c r="AQ380" s="118"/>
      <c r="AR380" s="118"/>
      <c r="AS380" s="118"/>
      <c r="AT380" s="118"/>
      <c r="AU380" s="118"/>
      <c r="AV380" s="118"/>
      <c r="AW380" s="118"/>
      <c r="AX380" s="118"/>
      <c r="AY380" s="118"/>
      <c r="AZ380" s="118"/>
      <c r="BA380" s="118"/>
      <c r="BB380" s="118"/>
      <c r="BC380" s="118"/>
      <c r="BD380" s="118"/>
      <c r="BE380" s="118"/>
      <c r="BF380" s="118"/>
      <c r="BG380" s="118"/>
      <c r="BH380" s="118"/>
      <c r="BI380" s="118"/>
      <c r="BJ380" s="118"/>
      <c r="BK380" s="118"/>
      <c r="BL380" s="118"/>
      <c r="BM380" s="118"/>
      <c r="BN380" s="118"/>
      <c r="BO380" s="118"/>
      <c r="BP380" s="118"/>
      <c r="BQ380" s="118"/>
      <c r="BR380" s="118"/>
      <c r="BS380" s="118"/>
      <c r="BT380" s="118"/>
      <c r="BU380" s="118"/>
      <c r="BV380" s="118"/>
      <c r="BW380" s="118"/>
      <c r="BX380" s="118"/>
      <c r="BY380" s="118"/>
      <c r="BZ380" s="118"/>
      <c r="CA380" s="118"/>
      <c r="CB380" s="118"/>
    </row>
    <row r="381" spans="1:80">
      <c r="A381" s="35"/>
      <c r="B381" s="35"/>
      <c r="C381" s="35"/>
      <c r="D381" s="35"/>
      <c r="E381" s="35"/>
      <c r="F381" s="35"/>
      <c r="G381" s="35"/>
      <c r="H381" s="34"/>
      <c r="I381" s="118"/>
      <c r="J381" s="118"/>
      <c r="K381" s="118"/>
      <c r="L381" s="118"/>
      <c r="M381" s="118"/>
      <c r="N381" s="118"/>
      <c r="O381" s="118"/>
      <c r="P381" s="118"/>
      <c r="Q381" s="118"/>
      <c r="R381" s="118"/>
      <c r="S381" s="118"/>
      <c r="T381" s="118"/>
      <c r="U381" s="118"/>
      <c r="V381" s="118"/>
      <c r="W381" s="34"/>
      <c r="X381" s="118"/>
      <c r="Y381" s="118"/>
      <c r="Z381" s="118"/>
      <c r="AA381" s="118"/>
      <c r="AB381" s="118"/>
      <c r="AC381" s="118"/>
      <c r="AD381" s="118"/>
      <c r="AE381" s="118"/>
      <c r="AF381" s="118"/>
      <c r="AG381" s="118"/>
      <c r="AH381" s="118"/>
      <c r="AI381" s="118"/>
      <c r="AJ381" s="118"/>
      <c r="AK381" s="118"/>
      <c r="AL381" s="118"/>
      <c r="AM381" s="118"/>
      <c r="AN381" s="118"/>
      <c r="AO381" s="118"/>
      <c r="AP381" s="118"/>
      <c r="AQ381" s="118"/>
      <c r="AR381" s="118"/>
      <c r="AS381" s="118"/>
      <c r="AT381" s="118"/>
      <c r="AU381" s="118"/>
      <c r="AV381" s="118"/>
      <c r="AW381" s="118"/>
      <c r="AX381" s="118"/>
      <c r="AY381" s="118"/>
      <c r="AZ381" s="118"/>
      <c r="BA381" s="118"/>
      <c r="BB381" s="118"/>
      <c r="BC381" s="118"/>
      <c r="BD381" s="118"/>
      <c r="BE381" s="118"/>
      <c r="BF381" s="118"/>
      <c r="BG381" s="118"/>
      <c r="BH381" s="118"/>
      <c r="BI381" s="118"/>
      <c r="BJ381" s="118"/>
      <c r="BK381" s="118"/>
      <c r="BL381" s="118"/>
      <c r="BM381" s="118"/>
      <c r="BN381" s="118"/>
      <c r="BO381" s="118"/>
      <c r="BP381" s="118"/>
      <c r="BQ381" s="118"/>
      <c r="BR381" s="118"/>
      <c r="BS381" s="118"/>
      <c r="BT381" s="118"/>
      <c r="BU381" s="118"/>
      <c r="BV381" s="118"/>
      <c r="BW381" s="118"/>
      <c r="BX381" s="118"/>
      <c r="BY381" s="118"/>
      <c r="BZ381" s="118"/>
      <c r="CA381" s="118"/>
      <c r="CB381" s="118"/>
    </row>
    <row r="382" spans="1:80">
      <c r="A382" s="35"/>
      <c r="B382" s="35"/>
      <c r="C382" s="35"/>
      <c r="D382" s="35"/>
      <c r="E382" s="35"/>
      <c r="F382" s="35"/>
      <c r="G382" s="35"/>
      <c r="H382" s="34"/>
      <c r="I382" s="118"/>
      <c r="J382" s="118"/>
      <c r="K382" s="118"/>
      <c r="L382" s="118"/>
      <c r="M382" s="118"/>
      <c r="N382" s="118"/>
      <c r="O382" s="118"/>
      <c r="P382" s="118"/>
      <c r="Q382" s="118"/>
      <c r="R382" s="118"/>
      <c r="S382" s="118"/>
      <c r="T382" s="118"/>
      <c r="U382" s="118"/>
      <c r="V382" s="118"/>
      <c r="W382" s="34"/>
      <c r="X382" s="118"/>
      <c r="Y382" s="118"/>
      <c r="Z382" s="118"/>
      <c r="AA382" s="118"/>
      <c r="AB382" s="118"/>
      <c r="AC382" s="118"/>
      <c r="AD382" s="118"/>
      <c r="AE382" s="118"/>
      <c r="AF382" s="118"/>
      <c r="AG382" s="118"/>
      <c r="AH382" s="118"/>
      <c r="AI382" s="118"/>
      <c r="AJ382" s="118"/>
      <c r="AK382" s="118"/>
      <c r="AL382" s="118"/>
      <c r="AM382" s="118"/>
      <c r="AN382" s="118"/>
      <c r="AO382" s="118"/>
      <c r="AP382" s="118"/>
      <c r="AQ382" s="118"/>
      <c r="AR382" s="118"/>
      <c r="AS382" s="118"/>
      <c r="AT382" s="118"/>
      <c r="AU382" s="118"/>
      <c r="AV382" s="118"/>
      <c r="AW382" s="118"/>
      <c r="AX382" s="118"/>
      <c r="AY382" s="118"/>
      <c r="AZ382" s="118"/>
      <c r="BA382" s="118"/>
      <c r="BB382" s="118"/>
      <c r="BC382" s="118"/>
      <c r="BD382" s="118"/>
      <c r="BE382" s="118"/>
      <c r="BF382" s="118"/>
      <c r="BG382" s="118"/>
      <c r="BH382" s="118"/>
      <c r="BI382" s="118"/>
      <c r="BJ382" s="118"/>
      <c r="BK382" s="118"/>
      <c r="BL382" s="118"/>
      <c r="BM382" s="118"/>
      <c r="BN382" s="118"/>
      <c r="BO382" s="118"/>
      <c r="BP382" s="118"/>
      <c r="BQ382" s="118"/>
      <c r="BR382" s="118"/>
      <c r="BS382" s="118"/>
      <c r="BT382" s="118"/>
      <c r="BU382" s="118"/>
      <c r="BV382" s="118"/>
      <c r="BW382" s="118"/>
      <c r="BX382" s="118"/>
      <c r="BY382" s="118"/>
      <c r="BZ382" s="118"/>
      <c r="CA382" s="118"/>
      <c r="CB382" s="118"/>
    </row>
    <row r="383" spans="1:80">
      <c r="A383" s="35"/>
      <c r="B383" s="35"/>
      <c r="C383" s="35"/>
      <c r="D383" s="35"/>
      <c r="E383" s="35"/>
      <c r="F383" s="35"/>
      <c r="G383" s="35"/>
      <c r="H383" s="34"/>
      <c r="I383" s="118"/>
      <c r="J383" s="118"/>
      <c r="K383" s="118"/>
      <c r="L383" s="118"/>
      <c r="M383" s="118"/>
      <c r="N383" s="118"/>
      <c r="O383" s="118"/>
      <c r="P383" s="118"/>
      <c r="Q383" s="118"/>
      <c r="R383" s="118"/>
      <c r="S383" s="118"/>
      <c r="T383" s="118"/>
      <c r="U383" s="118"/>
      <c r="V383" s="118"/>
      <c r="W383" s="34"/>
      <c r="X383" s="118"/>
      <c r="Y383" s="118"/>
      <c r="Z383" s="118"/>
      <c r="AA383" s="118"/>
      <c r="AB383" s="118"/>
      <c r="AC383" s="118"/>
      <c r="AD383" s="118"/>
      <c r="AE383" s="118"/>
      <c r="AF383" s="118"/>
      <c r="AG383" s="118"/>
      <c r="AH383" s="118"/>
      <c r="AI383" s="118"/>
      <c r="AJ383" s="118"/>
      <c r="AK383" s="118"/>
      <c r="AL383" s="118"/>
      <c r="AM383" s="118"/>
      <c r="AN383" s="118"/>
      <c r="AO383" s="118"/>
      <c r="AP383" s="118"/>
      <c r="AQ383" s="118"/>
      <c r="AR383" s="118"/>
      <c r="AS383" s="118"/>
      <c r="AT383" s="118"/>
      <c r="AU383" s="118"/>
      <c r="AV383" s="118"/>
      <c r="AW383" s="118"/>
      <c r="AX383" s="118"/>
      <c r="AY383" s="118"/>
      <c r="AZ383" s="118"/>
      <c r="BA383" s="118"/>
      <c r="BB383" s="118"/>
      <c r="BC383" s="118"/>
      <c r="BD383" s="118"/>
      <c r="BE383" s="118"/>
      <c r="BF383" s="118"/>
      <c r="BG383" s="118"/>
      <c r="BH383" s="118"/>
      <c r="BI383" s="118"/>
      <c r="BJ383" s="118"/>
      <c r="BK383" s="118"/>
      <c r="BL383" s="118"/>
      <c r="BM383" s="118"/>
      <c r="BN383" s="118"/>
      <c r="BO383" s="118"/>
      <c r="BP383" s="118"/>
      <c r="BQ383" s="118"/>
      <c r="BR383" s="118"/>
      <c r="BS383" s="118"/>
      <c r="BT383" s="118"/>
      <c r="BU383" s="118"/>
      <c r="BV383" s="118"/>
      <c r="BW383" s="118"/>
      <c r="BX383" s="118"/>
      <c r="BY383" s="118"/>
      <c r="BZ383" s="118"/>
      <c r="CA383" s="118"/>
      <c r="CB383" s="118"/>
    </row>
    <row r="384" spans="1:80">
      <c r="A384" s="35"/>
      <c r="B384" s="35"/>
      <c r="C384" s="35"/>
      <c r="D384" s="35"/>
      <c r="E384" s="35"/>
      <c r="F384" s="35"/>
      <c r="G384" s="35"/>
      <c r="H384" s="34"/>
      <c r="I384" s="118"/>
      <c r="J384" s="118"/>
      <c r="K384" s="118"/>
      <c r="L384" s="118"/>
      <c r="M384" s="118"/>
      <c r="N384" s="118"/>
      <c r="O384" s="118"/>
      <c r="P384" s="118"/>
      <c r="Q384" s="118"/>
      <c r="R384" s="118"/>
      <c r="S384" s="118"/>
      <c r="T384" s="118"/>
      <c r="U384" s="118"/>
      <c r="V384" s="118"/>
      <c r="W384" s="34"/>
      <c r="X384" s="118"/>
      <c r="Y384" s="118"/>
      <c r="Z384" s="118"/>
      <c r="AA384" s="118"/>
      <c r="AB384" s="118"/>
      <c r="AC384" s="118"/>
      <c r="AD384" s="118"/>
      <c r="AE384" s="118"/>
      <c r="AF384" s="118"/>
      <c r="AG384" s="118"/>
      <c r="AH384" s="118"/>
      <c r="AI384" s="118"/>
      <c r="AJ384" s="118"/>
      <c r="AK384" s="118"/>
      <c r="AL384" s="118"/>
      <c r="AM384" s="118"/>
      <c r="AN384" s="118"/>
      <c r="AO384" s="118"/>
      <c r="AP384" s="118"/>
      <c r="AQ384" s="118"/>
      <c r="AR384" s="118"/>
      <c r="AS384" s="118"/>
      <c r="AT384" s="118"/>
      <c r="AU384" s="118"/>
      <c r="AV384" s="118"/>
      <c r="AW384" s="118"/>
      <c r="AX384" s="118"/>
      <c r="AY384" s="118"/>
      <c r="AZ384" s="118"/>
      <c r="BA384" s="118"/>
      <c r="BB384" s="118"/>
      <c r="BC384" s="118"/>
      <c r="BD384" s="118"/>
      <c r="BE384" s="118"/>
      <c r="BF384" s="118"/>
      <c r="BG384" s="118"/>
      <c r="BH384" s="118"/>
      <c r="BI384" s="118"/>
      <c r="BJ384" s="118"/>
      <c r="BK384" s="118"/>
      <c r="BL384" s="118"/>
      <c r="BM384" s="118"/>
      <c r="BN384" s="118"/>
      <c r="BO384" s="118"/>
      <c r="BP384" s="118"/>
      <c r="BQ384" s="118"/>
      <c r="BR384" s="118"/>
      <c r="BS384" s="118"/>
      <c r="BT384" s="118"/>
      <c r="BU384" s="118"/>
      <c r="BV384" s="118"/>
      <c r="BW384" s="118"/>
      <c r="BX384" s="118"/>
      <c r="BY384" s="118"/>
      <c r="BZ384" s="118"/>
      <c r="CA384" s="118"/>
      <c r="CB384" s="118"/>
    </row>
    <row r="385" spans="1:80">
      <c r="A385" s="35"/>
      <c r="B385" s="35"/>
      <c r="C385" s="35"/>
      <c r="D385" s="35"/>
      <c r="E385" s="35"/>
      <c r="F385" s="35"/>
      <c r="G385" s="35"/>
      <c r="H385" s="34"/>
      <c r="I385" s="118"/>
      <c r="J385" s="118"/>
      <c r="K385" s="118"/>
      <c r="L385" s="118"/>
      <c r="M385" s="118"/>
      <c r="N385" s="118"/>
      <c r="O385" s="118"/>
      <c r="P385" s="118"/>
      <c r="Q385" s="118"/>
      <c r="R385" s="118"/>
      <c r="S385" s="118"/>
      <c r="T385" s="118"/>
      <c r="U385" s="118"/>
      <c r="V385" s="118"/>
      <c r="W385" s="34"/>
      <c r="X385" s="118"/>
      <c r="Y385" s="118"/>
      <c r="Z385" s="118"/>
      <c r="AA385" s="118"/>
      <c r="AB385" s="118"/>
      <c r="AC385" s="118"/>
      <c r="AD385" s="118"/>
      <c r="AE385" s="118"/>
      <c r="AF385" s="118"/>
      <c r="AG385" s="118"/>
      <c r="AH385" s="118"/>
      <c r="AI385" s="118"/>
      <c r="AJ385" s="118"/>
      <c r="AK385" s="118"/>
      <c r="AL385" s="118"/>
      <c r="AM385" s="118"/>
      <c r="AN385" s="118"/>
      <c r="AO385" s="118"/>
      <c r="AP385" s="118"/>
      <c r="AQ385" s="118"/>
      <c r="AR385" s="118"/>
      <c r="AS385" s="118"/>
      <c r="AT385" s="118"/>
      <c r="AU385" s="118"/>
      <c r="AV385" s="118"/>
      <c r="AW385" s="118"/>
      <c r="AX385" s="118"/>
      <c r="AY385" s="118"/>
      <c r="AZ385" s="118"/>
      <c r="BA385" s="118"/>
      <c r="BB385" s="118"/>
      <c r="BC385" s="118"/>
      <c r="BD385" s="118"/>
      <c r="BE385" s="118"/>
      <c r="BF385" s="118"/>
      <c r="BG385" s="118"/>
      <c r="BH385" s="118"/>
      <c r="BI385" s="118"/>
      <c r="BJ385" s="118"/>
      <c r="BK385" s="118"/>
      <c r="BL385" s="118"/>
      <c r="BM385" s="118"/>
      <c r="BN385" s="118"/>
      <c r="BO385" s="118"/>
      <c r="BP385" s="118"/>
      <c r="BQ385" s="118"/>
      <c r="BR385" s="118"/>
      <c r="BS385" s="118"/>
      <c r="BT385" s="118"/>
      <c r="BU385" s="118"/>
      <c r="BV385" s="118"/>
      <c r="BW385" s="118"/>
      <c r="BX385" s="118"/>
      <c r="BY385" s="118"/>
      <c r="BZ385" s="118"/>
      <c r="CA385" s="118"/>
      <c r="CB385" s="118"/>
    </row>
    <row r="386" spans="1:80">
      <c r="A386" s="35"/>
      <c r="B386" s="35"/>
      <c r="C386" s="35"/>
      <c r="D386" s="35"/>
      <c r="E386" s="35"/>
      <c r="F386" s="35"/>
      <c r="G386" s="35"/>
      <c r="H386" s="34"/>
      <c r="I386" s="118"/>
      <c r="J386" s="118"/>
      <c r="K386" s="118"/>
      <c r="L386" s="118"/>
      <c r="M386" s="118"/>
      <c r="N386" s="118"/>
      <c r="O386" s="118"/>
      <c r="P386" s="118"/>
      <c r="Q386" s="118"/>
      <c r="R386" s="118"/>
      <c r="S386" s="118"/>
      <c r="T386" s="118"/>
      <c r="U386" s="118"/>
      <c r="V386" s="118"/>
      <c r="W386" s="34"/>
      <c r="X386" s="118"/>
      <c r="Y386" s="118"/>
      <c r="Z386" s="118"/>
      <c r="AA386" s="118"/>
      <c r="AB386" s="118"/>
      <c r="AC386" s="118"/>
      <c r="AD386" s="118"/>
      <c r="AE386" s="118"/>
      <c r="AF386" s="118"/>
      <c r="AG386" s="118"/>
      <c r="AH386" s="118"/>
      <c r="AI386" s="118"/>
      <c r="AJ386" s="118"/>
      <c r="AK386" s="118"/>
      <c r="AL386" s="118"/>
      <c r="AM386" s="118"/>
      <c r="AN386" s="118"/>
      <c r="AO386" s="118"/>
      <c r="AP386" s="118"/>
      <c r="AQ386" s="118"/>
      <c r="AR386" s="118"/>
      <c r="AS386" s="118"/>
      <c r="AT386" s="118"/>
      <c r="AU386" s="118"/>
      <c r="AV386" s="118"/>
      <c r="AW386" s="118"/>
      <c r="AX386" s="118"/>
      <c r="AY386" s="118"/>
      <c r="AZ386" s="118"/>
      <c r="BA386" s="118"/>
      <c r="BB386" s="118"/>
      <c r="BC386" s="118"/>
      <c r="BD386" s="118"/>
      <c r="BE386" s="118"/>
      <c r="BF386" s="118"/>
      <c r="BG386" s="118"/>
      <c r="BH386" s="118"/>
      <c r="BI386" s="118"/>
      <c r="BJ386" s="118"/>
      <c r="BK386" s="118"/>
      <c r="BL386" s="118"/>
      <c r="BM386" s="118"/>
      <c r="BN386" s="118"/>
      <c r="BO386" s="118"/>
      <c r="BP386" s="118"/>
      <c r="BQ386" s="118"/>
      <c r="BR386" s="118"/>
      <c r="BS386" s="118"/>
      <c r="BT386" s="118"/>
      <c r="BU386" s="118"/>
      <c r="BV386" s="118"/>
      <c r="BW386" s="118"/>
      <c r="BX386" s="118"/>
      <c r="BY386" s="118"/>
      <c r="BZ386" s="118"/>
      <c r="CA386" s="118"/>
      <c r="CB386" s="118"/>
    </row>
    <row r="387" spans="1:80">
      <c r="A387" s="35"/>
      <c r="B387" s="35"/>
      <c r="C387" s="35"/>
      <c r="D387" s="35"/>
      <c r="E387" s="35"/>
      <c r="F387" s="35"/>
      <c r="G387" s="35"/>
      <c r="H387" s="34"/>
      <c r="I387" s="118"/>
      <c r="J387" s="118"/>
      <c r="K387" s="118"/>
      <c r="L387" s="118"/>
      <c r="M387" s="118"/>
      <c r="N387" s="118"/>
      <c r="O387" s="118"/>
      <c r="P387" s="118"/>
      <c r="Q387" s="118"/>
      <c r="R387" s="118"/>
      <c r="S387" s="118"/>
      <c r="T387" s="118"/>
      <c r="U387" s="118"/>
      <c r="V387" s="118"/>
      <c r="W387" s="34"/>
      <c r="X387" s="118"/>
      <c r="Y387" s="118"/>
      <c r="Z387" s="118"/>
      <c r="AA387" s="118"/>
      <c r="AB387" s="118"/>
      <c r="AC387" s="118"/>
      <c r="AD387" s="118"/>
      <c r="AE387" s="118"/>
      <c r="AF387" s="118"/>
      <c r="AG387" s="118"/>
      <c r="AH387" s="118"/>
      <c r="AI387" s="118"/>
      <c r="AJ387" s="118"/>
      <c r="AK387" s="118"/>
      <c r="AL387" s="118"/>
      <c r="AM387" s="118"/>
      <c r="AN387" s="118"/>
      <c r="AO387" s="118"/>
      <c r="AP387" s="118"/>
      <c r="AQ387" s="118"/>
      <c r="AR387" s="118"/>
      <c r="AS387" s="118"/>
      <c r="AT387" s="118"/>
      <c r="AU387" s="118"/>
      <c r="AV387" s="118"/>
      <c r="AW387" s="118"/>
      <c r="AX387" s="118"/>
      <c r="AY387" s="118"/>
      <c r="AZ387" s="118"/>
      <c r="BA387" s="118"/>
      <c r="BB387" s="118"/>
      <c r="BC387" s="118"/>
      <c r="BD387" s="118"/>
      <c r="BE387" s="118"/>
      <c r="BF387" s="118"/>
      <c r="BG387" s="118"/>
      <c r="BH387" s="118"/>
      <c r="BI387" s="118"/>
      <c r="BJ387" s="118"/>
      <c r="BK387" s="118"/>
      <c r="BL387" s="118"/>
      <c r="BM387" s="118"/>
      <c r="BN387" s="118"/>
      <c r="BO387" s="118"/>
      <c r="BP387" s="118"/>
      <c r="BQ387" s="118"/>
      <c r="BR387" s="118"/>
      <c r="BS387" s="118"/>
      <c r="BT387" s="118"/>
      <c r="BU387" s="118"/>
      <c r="BV387" s="118"/>
      <c r="BW387" s="118"/>
      <c r="BX387" s="118"/>
      <c r="BY387" s="118"/>
      <c r="BZ387" s="118"/>
      <c r="CA387" s="118"/>
      <c r="CB387" s="118"/>
    </row>
    <row r="388" spans="1:80">
      <c r="A388" s="35"/>
      <c r="B388" s="35"/>
      <c r="C388" s="35"/>
      <c r="D388" s="35"/>
      <c r="E388" s="35"/>
      <c r="F388" s="35"/>
      <c r="G388" s="35"/>
      <c r="H388" s="34"/>
      <c r="I388" s="118"/>
      <c r="J388" s="118"/>
      <c r="K388" s="118"/>
      <c r="L388" s="118"/>
      <c r="M388" s="118"/>
      <c r="N388" s="118"/>
      <c r="O388" s="118"/>
      <c r="P388" s="118"/>
      <c r="Q388" s="118"/>
      <c r="R388" s="118"/>
      <c r="S388" s="118"/>
      <c r="T388" s="118"/>
      <c r="U388" s="118"/>
      <c r="V388" s="118"/>
      <c r="W388" s="34"/>
      <c r="X388" s="118"/>
      <c r="Y388" s="118"/>
      <c r="Z388" s="118"/>
      <c r="AA388" s="118"/>
      <c r="AB388" s="118"/>
      <c r="AC388" s="118"/>
      <c r="AD388" s="118"/>
      <c r="AE388" s="118"/>
      <c r="AF388" s="118"/>
      <c r="AG388" s="118"/>
      <c r="AH388" s="118"/>
      <c r="AI388" s="118"/>
      <c r="AJ388" s="118"/>
      <c r="AK388" s="118"/>
      <c r="AL388" s="118"/>
      <c r="AM388" s="118"/>
      <c r="AN388" s="118"/>
      <c r="AO388" s="118"/>
      <c r="AP388" s="118"/>
      <c r="AQ388" s="118"/>
      <c r="AR388" s="118"/>
      <c r="AS388" s="118"/>
      <c r="AT388" s="118"/>
      <c r="AU388" s="118"/>
      <c r="AV388" s="118"/>
      <c r="AW388" s="118"/>
      <c r="AX388" s="118"/>
      <c r="AY388" s="118"/>
      <c r="AZ388" s="118"/>
      <c r="BA388" s="118"/>
      <c r="BB388" s="118"/>
      <c r="BC388" s="118"/>
      <c r="BD388" s="118"/>
      <c r="BE388" s="118"/>
      <c r="BF388" s="118"/>
      <c r="BG388" s="118"/>
      <c r="BH388" s="118"/>
      <c r="BI388" s="118"/>
      <c r="BJ388" s="118"/>
      <c r="BK388" s="118"/>
      <c r="BL388" s="118"/>
      <c r="BM388" s="118"/>
      <c r="BN388" s="118"/>
      <c r="BO388" s="118"/>
      <c r="BP388" s="118"/>
      <c r="BQ388" s="118"/>
      <c r="BR388" s="118"/>
      <c r="BS388" s="118"/>
      <c r="BT388" s="118"/>
      <c r="BU388" s="118"/>
      <c r="BV388" s="118"/>
      <c r="BW388" s="118"/>
      <c r="BX388" s="118"/>
      <c r="BY388" s="118"/>
      <c r="BZ388" s="118"/>
      <c r="CA388" s="118"/>
      <c r="CB388" s="118"/>
    </row>
    <row r="389" spans="1:80">
      <c r="A389" s="35"/>
      <c r="B389" s="35"/>
      <c r="C389" s="35"/>
      <c r="D389" s="35"/>
      <c r="E389" s="35"/>
      <c r="F389" s="35"/>
      <c r="G389" s="35"/>
      <c r="H389" s="34"/>
      <c r="I389" s="118"/>
      <c r="J389" s="118"/>
      <c r="K389" s="118"/>
      <c r="L389" s="118"/>
      <c r="M389" s="118"/>
      <c r="N389" s="118"/>
      <c r="O389" s="118"/>
      <c r="P389" s="118"/>
      <c r="Q389" s="118"/>
      <c r="R389" s="118"/>
      <c r="S389" s="118"/>
      <c r="T389" s="118"/>
      <c r="U389" s="118"/>
      <c r="V389" s="118"/>
      <c r="W389" s="34"/>
      <c r="X389" s="118"/>
      <c r="Y389" s="118"/>
      <c r="Z389" s="118"/>
      <c r="AA389" s="118"/>
      <c r="AB389" s="118"/>
      <c r="AC389" s="118"/>
      <c r="AD389" s="118"/>
      <c r="AE389" s="118"/>
      <c r="AF389" s="118"/>
      <c r="AG389" s="118"/>
      <c r="AH389" s="118"/>
      <c r="AI389" s="118"/>
      <c r="AJ389" s="118"/>
      <c r="AK389" s="118"/>
      <c r="AL389" s="118"/>
      <c r="AM389" s="118"/>
      <c r="AN389" s="118"/>
      <c r="AO389" s="118"/>
      <c r="AP389" s="118"/>
      <c r="AQ389" s="118"/>
      <c r="AR389" s="118"/>
      <c r="AS389" s="118"/>
      <c r="AT389" s="118"/>
      <c r="AU389" s="118"/>
      <c r="AV389" s="118"/>
      <c r="AW389" s="118"/>
      <c r="AX389" s="118"/>
      <c r="AY389" s="118"/>
      <c r="AZ389" s="118"/>
      <c r="BA389" s="118"/>
      <c r="BB389" s="118"/>
      <c r="BC389" s="118"/>
      <c r="BD389" s="118"/>
      <c r="BE389" s="118"/>
      <c r="BF389" s="118"/>
      <c r="BG389" s="118"/>
      <c r="BH389" s="118"/>
      <c r="BI389" s="118"/>
      <c r="BJ389" s="118"/>
      <c r="BK389" s="118"/>
      <c r="BL389" s="118"/>
      <c r="BM389" s="118"/>
      <c r="BN389" s="118"/>
      <c r="BO389" s="118"/>
      <c r="BP389" s="118"/>
      <c r="BQ389" s="118"/>
      <c r="BR389" s="118"/>
      <c r="BS389" s="118"/>
      <c r="BT389" s="118"/>
      <c r="BU389" s="118"/>
      <c r="BV389" s="118"/>
      <c r="BW389" s="118"/>
      <c r="BX389" s="118"/>
      <c r="BY389" s="118"/>
      <c r="BZ389" s="118"/>
      <c r="CA389" s="118"/>
      <c r="CB389" s="118"/>
    </row>
    <row r="390" spans="1:80">
      <c r="A390" s="35"/>
      <c r="B390" s="35"/>
      <c r="C390" s="35"/>
      <c r="D390" s="35"/>
      <c r="E390" s="35"/>
      <c r="F390" s="35"/>
      <c r="G390" s="35"/>
      <c r="H390" s="34"/>
      <c r="I390" s="118"/>
      <c r="J390" s="118"/>
      <c r="K390" s="118"/>
      <c r="L390" s="118"/>
      <c r="M390" s="118"/>
      <c r="N390" s="118"/>
      <c r="O390" s="118"/>
      <c r="P390" s="118"/>
      <c r="Q390" s="118"/>
      <c r="R390" s="118"/>
      <c r="S390" s="118"/>
      <c r="T390" s="118"/>
      <c r="U390" s="118"/>
      <c r="V390" s="118"/>
      <c r="W390" s="34"/>
      <c r="X390" s="118"/>
      <c r="Y390" s="118"/>
      <c r="Z390" s="118"/>
      <c r="AA390" s="118"/>
      <c r="AB390" s="118"/>
      <c r="AC390" s="118"/>
      <c r="AD390" s="118"/>
      <c r="AE390" s="118"/>
      <c r="AF390" s="118"/>
      <c r="AG390" s="118"/>
      <c r="AH390" s="118"/>
      <c r="AI390" s="118"/>
      <c r="AJ390" s="118"/>
      <c r="AK390" s="118"/>
      <c r="AL390" s="118"/>
      <c r="AM390" s="118"/>
      <c r="AN390" s="118"/>
      <c r="AO390" s="118"/>
      <c r="AP390" s="118"/>
      <c r="AQ390" s="118"/>
      <c r="AR390" s="118"/>
      <c r="AS390" s="118"/>
      <c r="AT390" s="118"/>
      <c r="AU390" s="118"/>
      <c r="AV390" s="118"/>
      <c r="AW390" s="118"/>
      <c r="AX390" s="118"/>
      <c r="AY390" s="118"/>
      <c r="AZ390" s="118"/>
      <c r="BA390" s="118"/>
      <c r="BB390" s="118"/>
      <c r="BC390" s="118"/>
      <c r="BD390" s="118"/>
      <c r="BE390" s="118"/>
      <c r="BF390" s="118"/>
      <c r="BG390" s="118"/>
      <c r="BH390" s="118"/>
      <c r="BI390" s="118"/>
      <c r="BJ390" s="118"/>
      <c r="BK390" s="118"/>
      <c r="BL390" s="118"/>
      <c r="BM390" s="118"/>
      <c r="BN390" s="118"/>
      <c r="BO390" s="118"/>
      <c r="BP390" s="118"/>
      <c r="BQ390" s="118"/>
      <c r="BR390" s="118"/>
      <c r="BS390" s="118"/>
      <c r="BT390" s="118"/>
      <c r="BU390" s="118"/>
      <c r="BV390" s="118"/>
      <c r="BW390" s="118"/>
      <c r="BX390" s="118"/>
      <c r="BY390" s="118"/>
      <c r="BZ390" s="118"/>
      <c r="CA390" s="118"/>
      <c r="CB390" s="118"/>
    </row>
    <row r="391" spans="1:80">
      <c r="A391" s="35"/>
      <c r="B391" s="35"/>
      <c r="C391" s="35"/>
      <c r="D391" s="35"/>
      <c r="E391" s="35"/>
      <c r="F391" s="35"/>
      <c r="G391" s="35"/>
      <c r="H391" s="34"/>
      <c r="I391" s="118"/>
      <c r="J391" s="118"/>
      <c r="K391" s="118"/>
      <c r="L391" s="118"/>
      <c r="M391" s="118"/>
      <c r="N391" s="118"/>
      <c r="O391" s="118"/>
      <c r="P391" s="118"/>
      <c r="Q391" s="118"/>
      <c r="R391" s="118"/>
      <c r="S391" s="118"/>
      <c r="T391" s="118"/>
      <c r="U391" s="118"/>
      <c r="V391" s="118"/>
      <c r="W391" s="34"/>
      <c r="X391" s="118"/>
      <c r="Y391" s="118"/>
      <c r="Z391" s="118"/>
      <c r="AA391" s="118"/>
      <c r="AB391" s="118"/>
      <c r="AC391" s="118"/>
      <c r="AD391" s="118"/>
      <c r="AE391" s="118"/>
      <c r="AF391" s="118"/>
      <c r="AG391" s="118"/>
      <c r="AH391" s="118"/>
      <c r="AI391" s="118"/>
      <c r="AJ391" s="118"/>
      <c r="AK391" s="118"/>
      <c r="AL391" s="118"/>
      <c r="AM391" s="118"/>
      <c r="AN391" s="118"/>
      <c r="AO391" s="118"/>
      <c r="AP391" s="118"/>
      <c r="AQ391" s="118"/>
      <c r="AR391" s="118"/>
      <c r="AS391" s="118"/>
      <c r="AT391" s="118"/>
      <c r="AU391" s="118"/>
      <c r="AV391" s="118"/>
      <c r="AW391" s="118"/>
      <c r="AX391" s="118"/>
      <c r="AY391" s="118"/>
      <c r="AZ391" s="118"/>
      <c r="BA391" s="118"/>
      <c r="BB391" s="118"/>
      <c r="BC391" s="118"/>
      <c r="BD391" s="118"/>
      <c r="BE391" s="118"/>
      <c r="BF391" s="118"/>
      <c r="BG391" s="118"/>
      <c r="BH391" s="118"/>
      <c r="BI391" s="118"/>
      <c r="BJ391" s="118"/>
      <c r="BK391" s="118"/>
      <c r="BL391" s="118"/>
      <c r="BM391" s="118"/>
      <c r="BN391" s="118"/>
      <c r="BO391" s="118"/>
      <c r="BP391" s="118"/>
      <c r="BQ391" s="118"/>
      <c r="BR391" s="118"/>
      <c r="BS391" s="118"/>
      <c r="BT391" s="118"/>
      <c r="BU391" s="118"/>
      <c r="BV391" s="118"/>
      <c r="BW391" s="118"/>
      <c r="BX391" s="118"/>
      <c r="BY391" s="118"/>
      <c r="BZ391" s="118"/>
      <c r="CA391" s="118"/>
      <c r="CB391" s="118"/>
    </row>
    <row r="392" spans="1:80">
      <c r="A392" s="35"/>
      <c r="B392" s="35"/>
      <c r="C392" s="35"/>
      <c r="D392" s="35"/>
      <c r="E392" s="35"/>
      <c r="F392" s="35"/>
      <c r="G392" s="35"/>
      <c r="H392" s="34"/>
      <c r="I392" s="118"/>
      <c r="J392" s="118"/>
      <c r="K392" s="118"/>
      <c r="L392" s="118"/>
      <c r="M392" s="118"/>
      <c r="N392" s="118"/>
      <c r="O392" s="118"/>
      <c r="P392" s="118"/>
      <c r="Q392" s="118"/>
      <c r="R392" s="118"/>
      <c r="S392" s="118"/>
      <c r="T392" s="118"/>
      <c r="U392" s="118"/>
      <c r="V392" s="118"/>
      <c r="W392" s="34"/>
      <c r="X392" s="118"/>
      <c r="Y392" s="118"/>
      <c r="Z392" s="118"/>
      <c r="AA392" s="118"/>
      <c r="AB392" s="118"/>
      <c r="AC392" s="118"/>
      <c r="AD392" s="118"/>
      <c r="AE392" s="118"/>
      <c r="AF392" s="118"/>
      <c r="AG392" s="118"/>
      <c r="AH392" s="118"/>
      <c r="AI392" s="118"/>
      <c r="AJ392" s="118"/>
      <c r="AK392" s="118"/>
      <c r="AL392" s="118"/>
      <c r="AM392" s="118"/>
      <c r="AN392" s="118"/>
      <c r="AO392" s="118"/>
      <c r="AP392" s="118"/>
      <c r="AQ392" s="118"/>
      <c r="AR392" s="118"/>
      <c r="AS392" s="118"/>
      <c r="AT392" s="118"/>
      <c r="AU392" s="118"/>
      <c r="AV392" s="118"/>
      <c r="AW392" s="118"/>
      <c r="AX392" s="118"/>
      <c r="AY392" s="118"/>
      <c r="AZ392" s="118"/>
      <c r="BA392" s="118"/>
      <c r="BB392" s="118"/>
      <c r="BC392" s="118"/>
      <c r="BD392" s="118"/>
      <c r="BE392" s="118"/>
      <c r="BF392" s="118"/>
      <c r="BG392" s="118"/>
      <c r="BH392" s="118"/>
      <c r="BI392" s="118"/>
      <c r="BJ392" s="118"/>
      <c r="BK392" s="118"/>
      <c r="BL392" s="118"/>
      <c r="BM392" s="118"/>
      <c r="BN392" s="118"/>
      <c r="BO392" s="118"/>
      <c r="BP392" s="118"/>
      <c r="BQ392" s="118"/>
      <c r="BR392" s="118"/>
      <c r="BS392" s="118"/>
      <c r="BT392" s="118"/>
      <c r="BU392" s="118"/>
      <c r="BV392" s="118"/>
      <c r="BW392" s="118"/>
      <c r="BX392" s="118"/>
      <c r="BY392" s="118"/>
      <c r="BZ392" s="118"/>
      <c r="CA392" s="118"/>
      <c r="CB392" s="118"/>
    </row>
    <row r="393" spans="1:80">
      <c r="A393" s="35"/>
      <c r="B393" s="35"/>
      <c r="C393" s="35"/>
      <c r="D393" s="35"/>
      <c r="E393" s="35"/>
      <c r="F393" s="35"/>
      <c r="G393" s="35"/>
      <c r="H393" s="34"/>
      <c r="I393" s="118"/>
      <c r="J393" s="118"/>
      <c r="K393" s="118"/>
      <c r="L393" s="118"/>
      <c r="M393" s="118"/>
      <c r="N393" s="118"/>
      <c r="O393" s="118"/>
      <c r="P393" s="118"/>
      <c r="Q393" s="118"/>
      <c r="R393" s="118"/>
      <c r="S393" s="118"/>
      <c r="T393" s="118"/>
      <c r="U393" s="118"/>
      <c r="V393" s="118"/>
      <c r="W393" s="34"/>
      <c r="X393" s="118"/>
      <c r="Y393" s="118"/>
      <c r="Z393" s="118"/>
      <c r="AA393" s="118"/>
      <c r="AB393" s="118"/>
      <c r="AC393" s="118"/>
      <c r="AD393" s="118"/>
      <c r="AE393" s="118"/>
      <c r="AF393" s="118"/>
      <c r="AG393" s="118"/>
      <c r="AH393" s="118"/>
      <c r="AI393" s="118"/>
      <c r="AJ393" s="118"/>
      <c r="AK393" s="118"/>
      <c r="AL393" s="118"/>
      <c r="AM393" s="118"/>
      <c r="AN393" s="118"/>
      <c r="AO393" s="118"/>
      <c r="AP393" s="118"/>
      <c r="AQ393" s="118"/>
      <c r="AR393" s="118"/>
      <c r="AS393" s="118"/>
      <c r="AT393" s="118"/>
      <c r="AU393" s="118"/>
      <c r="AV393" s="118"/>
      <c r="AW393" s="118"/>
      <c r="AX393" s="118"/>
      <c r="AY393" s="118"/>
      <c r="AZ393" s="118"/>
      <c r="BA393" s="118"/>
      <c r="BB393" s="118"/>
      <c r="BC393" s="118"/>
      <c r="BD393" s="118"/>
      <c r="BE393" s="118"/>
      <c r="BF393" s="118"/>
      <c r="BG393" s="118"/>
      <c r="BH393" s="118"/>
      <c r="BI393" s="118"/>
      <c r="BJ393" s="118"/>
      <c r="BK393" s="118"/>
      <c r="BL393" s="118"/>
      <c r="BM393" s="118"/>
      <c r="BN393" s="118"/>
      <c r="BO393" s="118"/>
      <c r="BP393" s="118"/>
      <c r="BQ393" s="118"/>
      <c r="BR393" s="118"/>
      <c r="BS393" s="118"/>
      <c r="BT393" s="118"/>
      <c r="BU393" s="118"/>
      <c r="BV393" s="118"/>
      <c r="BW393" s="118"/>
      <c r="BX393" s="118"/>
      <c r="BY393" s="118"/>
      <c r="BZ393" s="118"/>
      <c r="CA393" s="118"/>
      <c r="CB393" s="118"/>
    </row>
    <row r="394" spans="1:80">
      <c r="A394" s="35"/>
      <c r="B394" s="35"/>
      <c r="C394" s="35"/>
      <c r="D394" s="35"/>
      <c r="E394" s="35"/>
      <c r="F394" s="35"/>
      <c r="G394" s="35"/>
      <c r="H394" s="34"/>
      <c r="I394" s="118"/>
      <c r="J394" s="118"/>
      <c r="K394" s="118"/>
      <c r="L394" s="118"/>
      <c r="M394" s="118"/>
      <c r="N394" s="118"/>
      <c r="O394" s="118"/>
      <c r="P394" s="118"/>
      <c r="Q394" s="118"/>
      <c r="R394" s="118"/>
      <c r="S394" s="118"/>
      <c r="T394" s="118"/>
      <c r="U394" s="118"/>
      <c r="V394" s="118"/>
      <c r="W394" s="34"/>
      <c r="X394" s="118"/>
      <c r="Y394" s="118"/>
      <c r="Z394" s="118"/>
      <c r="AA394" s="118"/>
      <c r="AB394" s="118"/>
      <c r="AC394" s="118"/>
      <c r="AD394" s="118"/>
      <c r="AE394" s="118"/>
      <c r="AF394" s="118"/>
      <c r="AG394" s="118"/>
      <c r="AH394" s="118"/>
      <c r="AI394" s="118"/>
      <c r="AJ394" s="118"/>
      <c r="AK394" s="118"/>
      <c r="AL394" s="118"/>
      <c r="AM394" s="118"/>
      <c r="AN394" s="118"/>
      <c r="AO394" s="118"/>
      <c r="AP394" s="118"/>
      <c r="AQ394" s="118"/>
      <c r="AR394" s="118"/>
      <c r="AS394" s="118"/>
      <c r="AT394" s="118"/>
      <c r="AU394" s="118"/>
      <c r="AV394" s="118"/>
      <c r="AW394" s="118"/>
      <c r="AX394" s="118"/>
      <c r="AY394" s="118"/>
      <c r="AZ394" s="118"/>
      <c r="BA394" s="118"/>
      <c r="BB394" s="118"/>
      <c r="BC394" s="118"/>
      <c r="BD394" s="118"/>
      <c r="BE394" s="118"/>
      <c r="BF394" s="118"/>
      <c r="BG394" s="118"/>
      <c r="BH394" s="118"/>
      <c r="BI394" s="118"/>
      <c r="BJ394" s="118"/>
      <c r="BK394" s="118"/>
      <c r="BL394" s="118"/>
      <c r="BM394" s="118"/>
      <c r="BN394" s="118"/>
      <c r="BO394" s="118"/>
      <c r="BP394" s="118"/>
      <c r="BQ394" s="118"/>
      <c r="BR394" s="118"/>
      <c r="BS394" s="118"/>
      <c r="BT394" s="118"/>
      <c r="BU394" s="118"/>
      <c r="BV394" s="118"/>
      <c r="BW394" s="118"/>
      <c r="BX394" s="118"/>
      <c r="BY394" s="118"/>
      <c r="BZ394" s="118"/>
      <c r="CA394" s="118"/>
      <c r="CB394" s="118"/>
    </row>
    <row r="395" spans="1:80">
      <c r="A395" s="35"/>
      <c r="B395" s="35"/>
      <c r="C395" s="35"/>
      <c r="D395" s="35"/>
      <c r="E395" s="35"/>
      <c r="F395" s="35"/>
      <c r="G395" s="35"/>
      <c r="H395" s="34"/>
      <c r="I395" s="118"/>
      <c r="J395" s="118"/>
      <c r="K395" s="118"/>
      <c r="L395" s="118"/>
      <c r="M395" s="118"/>
      <c r="N395" s="118"/>
      <c r="O395" s="118"/>
      <c r="P395" s="118"/>
      <c r="Q395" s="118"/>
      <c r="R395" s="118"/>
      <c r="S395" s="118"/>
      <c r="T395" s="118"/>
      <c r="U395" s="118"/>
      <c r="V395" s="118"/>
      <c r="W395" s="34"/>
      <c r="X395" s="118"/>
      <c r="Y395" s="118"/>
      <c r="Z395" s="118"/>
      <c r="AA395" s="118"/>
      <c r="AB395" s="118"/>
      <c r="AC395" s="118"/>
      <c r="AD395" s="118"/>
      <c r="AE395" s="118"/>
      <c r="AF395" s="118"/>
      <c r="AG395" s="118"/>
      <c r="AH395" s="118"/>
      <c r="AI395" s="118"/>
      <c r="AJ395" s="118"/>
      <c r="AK395" s="118"/>
      <c r="AL395" s="118"/>
      <c r="AM395" s="118"/>
      <c r="AN395" s="118"/>
      <c r="AO395" s="118"/>
      <c r="AP395" s="118"/>
      <c r="AQ395" s="118"/>
      <c r="AR395" s="118"/>
      <c r="AS395" s="118"/>
      <c r="AT395" s="118"/>
      <c r="AU395" s="118"/>
      <c r="AV395" s="118"/>
      <c r="AW395" s="118"/>
      <c r="AX395" s="118"/>
      <c r="AY395" s="118"/>
      <c r="AZ395" s="118"/>
      <c r="BA395" s="118"/>
      <c r="BB395" s="118"/>
      <c r="BC395" s="118"/>
      <c r="BD395" s="118"/>
      <c r="BE395" s="118"/>
      <c r="BF395" s="118"/>
      <c r="BG395" s="118"/>
      <c r="BH395" s="118"/>
      <c r="BI395" s="118"/>
      <c r="BJ395" s="118"/>
      <c r="BK395" s="118"/>
      <c r="BL395" s="118"/>
      <c r="BM395" s="118"/>
      <c r="BN395" s="118"/>
      <c r="BO395" s="118"/>
      <c r="BP395" s="118"/>
      <c r="BQ395" s="118"/>
      <c r="BR395" s="118"/>
      <c r="BS395" s="118"/>
      <c r="BT395" s="118"/>
      <c r="BU395" s="118"/>
      <c r="BV395" s="118"/>
      <c r="BW395" s="118"/>
      <c r="BX395" s="118"/>
      <c r="BY395" s="118"/>
      <c r="BZ395" s="118"/>
      <c r="CA395" s="118"/>
      <c r="CB395" s="118"/>
    </row>
    <row r="396" spans="1:80">
      <c r="A396" s="35"/>
      <c r="B396" s="35"/>
      <c r="C396" s="35"/>
      <c r="D396" s="35"/>
      <c r="E396" s="35"/>
      <c r="F396" s="35"/>
      <c r="G396" s="35"/>
      <c r="H396" s="34"/>
      <c r="I396" s="118"/>
      <c r="J396" s="118"/>
      <c r="K396" s="118"/>
      <c r="L396" s="118"/>
      <c r="M396" s="118"/>
      <c r="N396" s="118"/>
      <c r="O396" s="118"/>
      <c r="P396" s="118"/>
      <c r="Q396" s="118"/>
      <c r="R396" s="118"/>
      <c r="S396" s="118"/>
      <c r="T396" s="118"/>
      <c r="U396" s="118"/>
      <c r="V396" s="118"/>
      <c r="W396" s="34"/>
      <c r="X396" s="118"/>
      <c r="Y396" s="118"/>
      <c r="Z396" s="118"/>
      <c r="AA396" s="118"/>
      <c r="AB396" s="118"/>
      <c r="AC396" s="118"/>
      <c r="AD396" s="118"/>
      <c r="AE396" s="118"/>
      <c r="AF396" s="118"/>
      <c r="AG396" s="118"/>
      <c r="AH396" s="118"/>
      <c r="AI396" s="118"/>
      <c r="AJ396" s="118"/>
      <c r="AK396" s="118"/>
      <c r="AL396" s="118"/>
      <c r="AM396" s="118"/>
      <c r="AN396" s="118"/>
      <c r="AO396" s="118"/>
      <c r="AP396" s="118"/>
      <c r="AQ396" s="118"/>
      <c r="AR396" s="118"/>
      <c r="AS396" s="118"/>
      <c r="AT396" s="118"/>
      <c r="AU396" s="118"/>
      <c r="AV396" s="118"/>
      <c r="AW396" s="118"/>
      <c r="AX396" s="118"/>
      <c r="AY396" s="118"/>
      <c r="AZ396" s="118"/>
      <c r="BA396" s="118"/>
      <c r="BB396" s="118"/>
      <c r="BC396" s="118"/>
      <c r="BD396" s="118"/>
      <c r="BE396" s="118"/>
      <c r="BF396" s="118"/>
      <c r="BG396" s="118"/>
      <c r="BH396" s="118"/>
      <c r="BI396" s="118"/>
      <c r="BJ396" s="118"/>
      <c r="BK396" s="118"/>
      <c r="BL396" s="118"/>
      <c r="BM396" s="118"/>
      <c r="BN396" s="118"/>
      <c r="BO396" s="118"/>
      <c r="BP396" s="118"/>
      <c r="BQ396" s="118"/>
      <c r="BR396" s="118"/>
      <c r="BS396" s="118"/>
      <c r="BT396" s="118"/>
      <c r="BU396" s="118"/>
      <c r="BV396" s="118"/>
      <c r="BW396" s="118"/>
      <c r="BX396" s="118"/>
      <c r="BY396" s="118"/>
      <c r="BZ396" s="118"/>
      <c r="CA396" s="118"/>
      <c r="CB396" s="118"/>
    </row>
    <row r="397" spans="1:80">
      <c r="A397" s="35"/>
      <c r="B397" s="35"/>
      <c r="C397" s="35"/>
      <c r="D397" s="35"/>
      <c r="E397" s="35"/>
      <c r="F397" s="35"/>
      <c r="G397" s="35"/>
      <c r="H397" s="34"/>
      <c r="I397" s="118"/>
      <c r="J397" s="118"/>
      <c r="K397" s="118"/>
      <c r="L397" s="118"/>
      <c r="M397" s="118"/>
      <c r="N397" s="118"/>
      <c r="O397" s="118"/>
      <c r="P397" s="118"/>
      <c r="Q397" s="118"/>
      <c r="R397" s="118"/>
      <c r="S397" s="118"/>
      <c r="T397" s="118"/>
      <c r="U397" s="118"/>
      <c r="V397" s="118"/>
      <c r="W397" s="34"/>
      <c r="X397" s="118"/>
      <c r="Y397" s="118"/>
      <c r="Z397" s="118"/>
      <c r="AA397" s="118"/>
      <c r="AB397" s="118"/>
      <c r="AC397" s="118"/>
      <c r="AD397" s="118"/>
      <c r="AE397" s="118"/>
      <c r="AF397" s="118"/>
      <c r="AG397" s="118"/>
      <c r="AH397" s="118"/>
      <c r="AI397" s="118"/>
      <c r="AJ397" s="118"/>
      <c r="AK397" s="118"/>
      <c r="AL397" s="118"/>
      <c r="AM397" s="118"/>
      <c r="AN397" s="118"/>
      <c r="AO397" s="118"/>
      <c r="AP397" s="118"/>
      <c r="AQ397" s="118"/>
      <c r="AR397" s="118"/>
      <c r="AS397" s="118"/>
      <c r="AT397" s="118"/>
      <c r="AU397" s="118"/>
      <c r="AV397" s="118"/>
      <c r="AW397" s="118"/>
      <c r="AX397" s="118"/>
      <c r="AY397" s="118"/>
      <c r="AZ397" s="118"/>
      <c r="BA397" s="118"/>
      <c r="BB397" s="118"/>
      <c r="BC397" s="118"/>
      <c r="BD397" s="118"/>
      <c r="BE397" s="118"/>
      <c r="BF397" s="118"/>
      <c r="BG397" s="118"/>
      <c r="BH397" s="118"/>
      <c r="BI397" s="118"/>
      <c r="BJ397" s="118"/>
      <c r="BK397" s="118"/>
      <c r="BL397" s="118"/>
      <c r="BM397" s="118"/>
      <c r="BN397" s="118"/>
      <c r="BO397" s="118"/>
      <c r="BP397" s="118"/>
      <c r="BQ397" s="118"/>
      <c r="BR397" s="118"/>
      <c r="BS397" s="118"/>
      <c r="BT397" s="118"/>
      <c r="BU397" s="118"/>
      <c r="BV397" s="118"/>
      <c r="BW397" s="118"/>
      <c r="BX397" s="118"/>
      <c r="BY397" s="118"/>
      <c r="BZ397" s="118"/>
      <c r="CA397" s="118"/>
      <c r="CB397" s="118"/>
    </row>
    <row r="398" spans="1:80">
      <c r="A398" s="35"/>
      <c r="B398" s="35"/>
      <c r="C398" s="35"/>
      <c r="D398" s="35"/>
      <c r="E398" s="35"/>
      <c r="F398" s="35"/>
      <c r="G398" s="35"/>
      <c r="H398" s="34"/>
      <c r="I398" s="118"/>
      <c r="J398" s="118"/>
      <c r="K398" s="118"/>
      <c r="L398" s="118"/>
      <c r="M398" s="118"/>
      <c r="N398" s="118"/>
      <c r="O398" s="118"/>
      <c r="P398" s="118"/>
      <c r="Q398" s="118"/>
      <c r="R398" s="118"/>
      <c r="S398" s="118"/>
      <c r="T398" s="118"/>
      <c r="U398" s="118"/>
      <c r="V398" s="118"/>
      <c r="W398" s="34"/>
      <c r="X398" s="118"/>
      <c r="Y398" s="118"/>
      <c r="Z398" s="118"/>
      <c r="AA398" s="118"/>
      <c r="AB398" s="118"/>
      <c r="AC398" s="118"/>
      <c r="AD398" s="118"/>
      <c r="AE398" s="118"/>
      <c r="AF398" s="118"/>
      <c r="AG398" s="118"/>
      <c r="AH398" s="118"/>
      <c r="AI398" s="118"/>
      <c r="AJ398" s="118"/>
      <c r="AK398" s="118"/>
      <c r="AL398" s="118"/>
      <c r="AM398" s="118"/>
      <c r="AN398" s="118"/>
      <c r="AO398" s="118"/>
      <c r="AP398" s="118"/>
      <c r="AQ398" s="118"/>
      <c r="AR398" s="118"/>
      <c r="AS398" s="118"/>
      <c r="AT398" s="118"/>
      <c r="AU398" s="118"/>
      <c r="AV398" s="118"/>
      <c r="AW398" s="118"/>
      <c r="AX398" s="118"/>
      <c r="AY398" s="118"/>
      <c r="AZ398" s="118"/>
      <c r="BA398" s="118"/>
      <c r="BB398" s="118"/>
      <c r="BC398" s="118"/>
      <c r="BD398" s="118"/>
      <c r="BE398" s="118"/>
      <c r="BF398" s="118"/>
      <c r="BG398" s="118"/>
      <c r="BH398" s="118"/>
      <c r="BI398" s="118"/>
      <c r="BJ398" s="118"/>
      <c r="BK398" s="118"/>
      <c r="BL398" s="118"/>
      <c r="BM398" s="118"/>
      <c r="BN398" s="118"/>
      <c r="BO398" s="118"/>
      <c r="BP398" s="118"/>
      <c r="BQ398" s="118"/>
      <c r="BR398" s="118"/>
      <c r="BS398" s="118"/>
      <c r="BT398" s="118"/>
      <c r="BU398" s="118"/>
      <c r="BV398" s="118"/>
      <c r="BW398" s="118"/>
      <c r="BX398" s="118"/>
      <c r="BY398" s="118"/>
      <c r="BZ398" s="118"/>
      <c r="CA398" s="118"/>
      <c r="CB398" s="118"/>
    </row>
    <row r="399" spans="1:80">
      <c r="A399" s="35"/>
      <c r="B399" s="35"/>
      <c r="C399" s="35"/>
      <c r="D399" s="35"/>
      <c r="E399" s="35"/>
      <c r="F399" s="35"/>
      <c r="G399" s="35"/>
      <c r="H399" s="34"/>
      <c r="I399" s="118"/>
      <c r="J399" s="118"/>
      <c r="K399" s="118"/>
      <c r="L399" s="118"/>
      <c r="M399" s="118"/>
      <c r="N399" s="118"/>
      <c r="O399" s="118"/>
      <c r="P399" s="118"/>
      <c r="Q399" s="118"/>
      <c r="R399" s="118"/>
      <c r="S399" s="118"/>
      <c r="T399" s="118"/>
      <c r="U399" s="118"/>
      <c r="V399" s="118"/>
      <c r="W399" s="34"/>
      <c r="X399" s="118"/>
      <c r="Y399" s="118"/>
      <c r="Z399" s="118"/>
      <c r="AA399" s="118"/>
      <c r="AB399" s="118"/>
      <c r="AC399" s="118"/>
      <c r="AD399" s="118"/>
      <c r="AE399" s="118"/>
      <c r="AF399" s="118"/>
      <c r="AG399" s="118"/>
      <c r="AH399" s="118"/>
      <c r="AI399" s="118"/>
      <c r="AJ399" s="118"/>
      <c r="AK399" s="118"/>
      <c r="AL399" s="118"/>
      <c r="AM399" s="118"/>
      <c r="AN399" s="118"/>
      <c r="AO399" s="118"/>
      <c r="AP399" s="118"/>
      <c r="AQ399" s="118"/>
      <c r="AR399" s="118"/>
      <c r="AS399" s="118"/>
      <c r="AT399" s="118"/>
      <c r="AU399" s="118"/>
      <c r="AV399" s="118"/>
      <c r="AW399" s="118"/>
      <c r="AX399" s="118"/>
      <c r="AY399" s="118"/>
      <c r="AZ399" s="118"/>
      <c r="BA399" s="118"/>
      <c r="BB399" s="118"/>
      <c r="BC399" s="118"/>
      <c r="BD399" s="118"/>
      <c r="BE399" s="118"/>
      <c r="BF399" s="118"/>
      <c r="BG399" s="118"/>
      <c r="BH399" s="118"/>
      <c r="BI399" s="118"/>
      <c r="BJ399" s="118"/>
      <c r="BK399" s="118"/>
      <c r="BL399" s="118"/>
      <c r="BM399" s="118"/>
      <c r="BN399" s="118"/>
      <c r="BO399" s="118"/>
      <c r="BP399" s="118"/>
      <c r="BQ399" s="118"/>
      <c r="BR399" s="118"/>
      <c r="BS399" s="118"/>
      <c r="BT399" s="118"/>
      <c r="BU399" s="118"/>
      <c r="BV399" s="118"/>
      <c r="BW399" s="118"/>
      <c r="BX399" s="118"/>
      <c r="BY399" s="118"/>
      <c r="BZ399" s="118"/>
      <c r="CA399" s="118"/>
      <c r="CB399" s="118"/>
    </row>
    <row r="400" spans="1:80">
      <c r="A400" s="35"/>
      <c r="B400" s="35"/>
      <c r="C400" s="35"/>
      <c r="D400" s="35"/>
      <c r="E400" s="35"/>
      <c r="F400" s="35"/>
      <c r="G400" s="35"/>
      <c r="H400" s="34"/>
      <c r="I400" s="118"/>
      <c r="J400" s="118"/>
      <c r="K400" s="118"/>
      <c r="L400" s="118"/>
      <c r="M400" s="118"/>
      <c r="N400" s="118"/>
      <c r="O400" s="118"/>
      <c r="P400" s="118"/>
      <c r="Q400" s="118"/>
      <c r="R400" s="118"/>
      <c r="S400" s="118"/>
      <c r="T400" s="118"/>
      <c r="U400" s="118"/>
      <c r="V400" s="118"/>
      <c r="W400" s="34"/>
      <c r="X400" s="118"/>
      <c r="Y400" s="118"/>
      <c r="Z400" s="118"/>
      <c r="AA400" s="118"/>
      <c r="AB400" s="118"/>
      <c r="AC400" s="118"/>
      <c r="AD400" s="118"/>
      <c r="AE400" s="118"/>
      <c r="AF400" s="118"/>
      <c r="AG400" s="118"/>
      <c r="AH400" s="118"/>
      <c r="AI400" s="118"/>
      <c r="AJ400" s="118"/>
      <c r="AK400" s="118"/>
      <c r="AL400" s="118"/>
      <c r="AM400" s="118"/>
      <c r="AN400" s="118"/>
      <c r="AO400" s="118"/>
      <c r="AP400" s="118"/>
      <c r="AQ400" s="118"/>
      <c r="AR400" s="118"/>
      <c r="AS400" s="118"/>
      <c r="AT400" s="118"/>
      <c r="AU400" s="118"/>
      <c r="AV400" s="118"/>
      <c r="AW400" s="118"/>
      <c r="AX400" s="118"/>
      <c r="AY400" s="118"/>
      <c r="AZ400" s="118"/>
      <c r="BA400" s="118"/>
      <c r="BB400" s="118"/>
      <c r="BC400" s="118"/>
      <c r="BD400" s="118"/>
      <c r="BE400" s="118"/>
      <c r="BF400" s="118"/>
      <c r="BG400" s="118"/>
      <c r="BH400" s="118"/>
      <c r="BI400" s="118"/>
      <c r="BJ400" s="118"/>
      <c r="BK400" s="118"/>
      <c r="BL400" s="118"/>
      <c r="BM400" s="118"/>
      <c r="BN400" s="118"/>
      <c r="BO400" s="118"/>
      <c r="BP400" s="118"/>
      <c r="BQ400" s="118"/>
      <c r="BR400" s="118"/>
      <c r="BS400" s="118"/>
      <c r="BT400" s="118"/>
      <c r="BU400" s="118"/>
      <c r="BV400" s="118"/>
      <c r="BW400" s="118"/>
      <c r="BX400" s="118"/>
      <c r="BY400" s="118"/>
      <c r="BZ400" s="118"/>
      <c r="CA400" s="118"/>
      <c r="CB400" s="118"/>
    </row>
    <row r="401" spans="1:80">
      <c r="A401" s="35"/>
      <c r="B401" s="35"/>
      <c r="C401" s="35"/>
      <c r="D401" s="35"/>
      <c r="E401" s="35"/>
      <c r="F401" s="35"/>
      <c r="G401" s="35"/>
      <c r="H401" s="34"/>
      <c r="I401" s="118"/>
      <c r="J401" s="118"/>
      <c r="K401" s="118"/>
      <c r="L401" s="118"/>
      <c r="M401" s="118"/>
      <c r="N401" s="118"/>
      <c r="O401" s="118"/>
      <c r="P401" s="118"/>
      <c r="Q401" s="118"/>
      <c r="R401" s="118"/>
      <c r="S401" s="118"/>
      <c r="T401" s="118"/>
      <c r="U401" s="118"/>
      <c r="V401" s="118"/>
      <c r="W401" s="34"/>
      <c r="X401" s="118"/>
      <c r="Y401" s="118"/>
      <c r="Z401" s="118"/>
      <c r="AA401" s="118"/>
      <c r="AB401" s="118"/>
      <c r="AC401" s="118"/>
      <c r="AD401" s="118"/>
      <c r="AE401" s="118"/>
      <c r="AF401" s="118"/>
      <c r="AG401" s="118"/>
      <c r="AH401" s="118"/>
      <c r="AI401" s="118"/>
      <c r="AJ401" s="118"/>
      <c r="AK401" s="118"/>
      <c r="AL401" s="118"/>
      <c r="AM401" s="118"/>
      <c r="AN401" s="118"/>
      <c r="AO401" s="118"/>
      <c r="AP401" s="118"/>
      <c r="AQ401" s="118"/>
      <c r="AR401" s="118"/>
      <c r="AS401" s="118"/>
      <c r="AT401" s="118"/>
      <c r="AU401" s="118"/>
      <c r="AV401" s="118"/>
      <c r="AW401" s="118"/>
      <c r="AX401" s="118"/>
      <c r="AY401" s="118"/>
      <c r="AZ401" s="118"/>
      <c r="BA401" s="118"/>
      <c r="BB401" s="118"/>
      <c r="BC401" s="118"/>
      <c r="BD401" s="118"/>
      <c r="BE401" s="118"/>
      <c r="BF401" s="118"/>
      <c r="BG401" s="118"/>
      <c r="BH401" s="118"/>
      <c r="BI401" s="118"/>
      <c r="BJ401" s="118"/>
      <c r="BK401" s="118"/>
      <c r="BL401" s="118"/>
      <c r="BM401" s="118"/>
      <c r="BN401" s="118"/>
      <c r="BO401" s="118"/>
      <c r="BP401" s="118"/>
      <c r="BQ401" s="118"/>
      <c r="BR401" s="118"/>
      <c r="BS401" s="118"/>
      <c r="BT401" s="118"/>
      <c r="BU401" s="118"/>
      <c r="BV401" s="118"/>
      <c r="BW401" s="118"/>
      <c r="BX401" s="118"/>
      <c r="BY401" s="118"/>
      <c r="BZ401" s="118"/>
      <c r="CA401" s="118"/>
      <c r="CB401" s="118"/>
    </row>
    <row r="402" spans="1:80">
      <c r="A402" s="35"/>
      <c r="B402" s="35"/>
      <c r="C402" s="35"/>
      <c r="D402" s="35"/>
      <c r="E402" s="35"/>
      <c r="F402" s="35"/>
      <c r="G402" s="35"/>
      <c r="H402" s="34"/>
      <c r="I402" s="118"/>
      <c r="J402" s="118"/>
      <c r="K402" s="118"/>
      <c r="L402" s="118"/>
      <c r="M402" s="118"/>
      <c r="N402" s="118"/>
      <c r="O402" s="118"/>
      <c r="P402" s="118"/>
      <c r="Q402" s="118"/>
      <c r="R402" s="118"/>
      <c r="S402" s="118"/>
      <c r="T402" s="118"/>
      <c r="U402" s="118"/>
      <c r="V402" s="118"/>
      <c r="W402" s="34"/>
      <c r="X402" s="118"/>
      <c r="Y402" s="118"/>
      <c r="Z402" s="118"/>
      <c r="AA402" s="118"/>
      <c r="AB402" s="118"/>
      <c r="AC402" s="118"/>
      <c r="AD402" s="118"/>
      <c r="AE402" s="118"/>
      <c r="AF402" s="118"/>
      <c r="AG402" s="118"/>
      <c r="AH402" s="118"/>
      <c r="AI402" s="118"/>
      <c r="AJ402" s="118"/>
      <c r="AK402" s="118"/>
      <c r="AL402" s="118"/>
      <c r="AM402" s="118"/>
      <c r="AN402" s="118"/>
      <c r="AO402" s="118"/>
      <c r="AP402" s="118"/>
      <c r="AQ402" s="118"/>
      <c r="AR402" s="118"/>
      <c r="AS402" s="118"/>
      <c r="AT402" s="118"/>
      <c r="AU402" s="118"/>
      <c r="AV402" s="118"/>
      <c r="AW402" s="118"/>
      <c r="AX402" s="118"/>
      <c r="AY402" s="118"/>
      <c r="AZ402" s="118"/>
      <c r="BA402" s="118"/>
      <c r="BB402" s="118"/>
      <c r="BC402" s="118"/>
      <c r="BD402" s="118"/>
      <c r="BE402" s="118"/>
      <c r="BF402" s="118"/>
      <c r="BG402" s="118"/>
      <c r="BH402" s="118"/>
      <c r="BI402" s="118"/>
      <c r="BJ402" s="118"/>
      <c r="BK402" s="118"/>
      <c r="BL402" s="118"/>
      <c r="BM402" s="118"/>
      <c r="BN402" s="118"/>
      <c r="BO402" s="118"/>
      <c r="BP402" s="118"/>
      <c r="BQ402" s="118"/>
      <c r="BR402" s="118"/>
      <c r="BS402" s="118"/>
      <c r="BT402" s="118"/>
      <c r="BU402" s="118"/>
      <c r="BV402" s="118"/>
      <c r="BW402" s="118"/>
      <c r="BX402" s="118"/>
      <c r="BY402" s="118"/>
      <c r="BZ402" s="118"/>
      <c r="CA402" s="118"/>
      <c r="CB402" s="118"/>
    </row>
    <row r="403" spans="1:80">
      <c r="A403" s="35"/>
      <c r="B403" s="35"/>
      <c r="C403" s="35"/>
      <c r="D403" s="35"/>
      <c r="E403" s="35"/>
      <c r="F403" s="35"/>
      <c r="G403" s="35"/>
      <c r="H403" s="34"/>
      <c r="I403" s="118"/>
      <c r="J403" s="118"/>
      <c r="K403" s="118"/>
      <c r="L403" s="118"/>
      <c r="M403" s="118"/>
      <c r="N403" s="118"/>
      <c r="O403" s="118"/>
      <c r="P403" s="118"/>
      <c r="Q403" s="118"/>
      <c r="R403" s="118"/>
      <c r="S403" s="118"/>
      <c r="T403" s="118"/>
      <c r="U403" s="118"/>
      <c r="V403" s="118"/>
      <c r="W403" s="34"/>
      <c r="X403" s="118"/>
      <c r="Y403" s="118"/>
      <c r="Z403" s="118"/>
      <c r="AA403" s="118"/>
      <c r="AB403" s="118"/>
      <c r="AC403" s="118"/>
      <c r="AD403" s="118"/>
      <c r="AE403" s="118"/>
      <c r="AF403" s="118"/>
      <c r="AG403" s="118"/>
      <c r="AH403" s="118"/>
      <c r="AI403" s="118"/>
      <c r="AJ403" s="118"/>
      <c r="AK403" s="118"/>
      <c r="AL403" s="118"/>
      <c r="AM403" s="118"/>
      <c r="AN403" s="118"/>
      <c r="AO403" s="118"/>
      <c r="AP403" s="118"/>
      <c r="AQ403" s="118"/>
      <c r="AR403" s="118"/>
      <c r="AS403" s="118"/>
      <c r="AT403" s="118"/>
      <c r="AU403" s="118"/>
      <c r="AV403" s="118"/>
      <c r="AW403" s="118"/>
      <c r="AX403" s="118"/>
      <c r="AY403" s="118"/>
      <c r="AZ403" s="118"/>
      <c r="BA403" s="118"/>
      <c r="BB403" s="118"/>
      <c r="BC403" s="118"/>
      <c r="BD403" s="118"/>
      <c r="BE403" s="118"/>
      <c r="BF403" s="118"/>
      <c r="BG403" s="118"/>
      <c r="BH403" s="118"/>
      <c r="BI403" s="118"/>
      <c r="BJ403" s="118"/>
      <c r="BK403" s="118"/>
      <c r="BL403" s="118"/>
      <c r="BM403" s="118"/>
      <c r="BN403" s="118"/>
      <c r="BO403" s="118"/>
      <c r="BP403" s="118"/>
      <c r="BQ403" s="118"/>
      <c r="BR403" s="118"/>
      <c r="BS403" s="118"/>
      <c r="BT403" s="118"/>
      <c r="BU403" s="118"/>
      <c r="BV403" s="118"/>
      <c r="BW403" s="118"/>
      <c r="BX403" s="118"/>
      <c r="BY403" s="118"/>
      <c r="BZ403" s="118"/>
      <c r="CA403" s="118"/>
      <c r="CB403" s="118"/>
    </row>
    <row r="404" spans="1:80">
      <c r="A404" s="35"/>
      <c r="B404" s="35"/>
      <c r="C404" s="35"/>
      <c r="D404" s="35"/>
      <c r="E404" s="35"/>
      <c r="F404" s="35"/>
      <c r="G404" s="35"/>
      <c r="H404" s="34"/>
      <c r="I404" s="118"/>
      <c r="J404" s="118"/>
      <c r="K404" s="118"/>
      <c r="L404" s="118"/>
      <c r="M404" s="118"/>
      <c r="N404" s="118"/>
      <c r="O404" s="118"/>
      <c r="P404" s="118"/>
      <c r="Q404" s="118"/>
      <c r="R404" s="118"/>
      <c r="S404" s="118"/>
      <c r="T404" s="118"/>
      <c r="U404" s="118"/>
      <c r="V404" s="118"/>
      <c r="W404" s="34"/>
      <c r="X404" s="118"/>
      <c r="Y404" s="118"/>
      <c r="Z404" s="118"/>
      <c r="AA404" s="118"/>
      <c r="AB404" s="118"/>
      <c r="AC404" s="118"/>
      <c r="AD404" s="118"/>
      <c r="AE404" s="118"/>
      <c r="AF404" s="118"/>
      <c r="AG404" s="118"/>
      <c r="AH404" s="118"/>
      <c r="AI404" s="118"/>
      <c r="AJ404" s="118"/>
      <c r="AK404" s="118"/>
      <c r="AL404" s="118"/>
      <c r="AM404" s="118"/>
      <c r="AN404" s="118"/>
      <c r="AO404" s="118"/>
      <c r="AP404" s="118"/>
      <c r="AQ404" s="118"/>
      <c r="AR404" s="118"/>
      <c r="AS404" s="118"/>
      <c r="AT404" s="118"/>
      <c r="AU404" s="118"/>
      <c r="AV404" s="118"/>
      <c r="AW404" s="118"/>
      <c r="AX404" s="118"/>
      <c r="AY404" s="118"/>
      <c r="AZ404" s="118"/>
      <c r="BA404" s="118"/>
      <c r="BB404" s="118"/>
      <c r="BC404" s="118"/>
      <c r="BD404" s="118"/>
      <c r="BE404" s="118"/>
      <c r="BF404" s="118"/>
      <c r="BG404" s="118"/>
      <c r="BH404" s="118"/>
      <c r="BI404" s="118"/>
      <c r="BJ404" s="118"/>
      <c r="BK404" s="118"/>
      <c r="BL404" s="118"/>
      <c r="BM404" s="118"/>
      <c r="BN404" s="118"/>
      <c r="BO404" s="118"/>
      <c r="BP404" s="118"/>
      <c r="BQ404" s="118"/>
      <c r="BR404" s="118"/>
      <c r="BS404" s="118"/>
      <c r="BT404" s="118"/>
      <c r="BU404" s="118"/>
      <c r="BV404" s="118"/>
      <c r="BW404" s="118"/>
      <c r="BX404" s="118"/>
      <c r="BY404" s="118"/>
      <c r="BZ404" s="118"/>
      <c r="CA404" s="118"/>
      <c r="CB404" s="118"/>
    </row>
    <row r="405" spans="1:80">
      <c r="A405" s="35"/>
      <c r="B405" s="35"/>
      <c r="C405" s="35"/>
      <c r="D405" s="35"/>
      <c r="E405" s="35"/>
      <c r="F405" s="35"/>
      <c r="G405" s="35"/>
      <c r="H405" s="34"/>
      <c r="I405" s="118"/>
      <c r="J405" s="118"/>
      <c r="K405" s="118"/>
      <c r="L405" s="118"/>
      <c r="M405" s="118"/>
      <c r="N405" s="118"/>
      <c r="O405" s="118"/>
      <c r="P405" s="118"/>
      <c r="Q405" s="118"/>
      <c r="R405" s="118"/>
      <c r="S405" s="118"/>
      <c r="T405" s="118"/>
      <c r="U405" s="118"/>
      <c r="V405" s="118"/>
      <c r="W405" s="34"/>
      <c r="X405" s="118"/>
      <c r="Y405" s="118"/>
      <c r="Z405" s="118"/>
      <c r="AA405" s="118"/>
      <c r="AB405" s="118"/>
      <c r="AC405" s="118"/>
      <c r="AD405" s="118"/>
      <c r="AE405" s="118"/>
      <c r="AF405" s="118"/>
      <c r="AG405" s="118"/>
      <c r="AH405" s="118"/>
      <c r="AI405" s="118"/>
      <c r="AJ405" s="118"/>
      <c r="AK405" s="118"/>
      <c r="AL405" s="118"/>
      <c r="AM405" s="118"/>
      <c r="AN405" s="118"/>
      <c r="AO405" s="118"/>
      <c r="AP405" s="118"/>
      <c r="AQ405" s="118"/>
      <c r="AR405" s="118"/>
      <c r="AS405" s="118"/>
      <c r="AT405" s="118"/>
      <c r="AU405" s="118"/>
      <c r="AV405" s="118"/>
      <c r="AW405" s="118"/>
      <c r="AX405" s="118"/>
      <c r="AY405" s="118"/>
      <c r="AZ405" s="118"/>
      <c r="BA405" s="118"/>
      <c r="BB405" s="118"/>
      <c r="BC405" s="118"/>
      <c r="BD405" s="118"/>
      <c r="BE405" s="118"/>
      <c r="BF405" s="118"/>
      <c r="BG405" s="118"/>
      <c r="BH405" s="118"/>
      <c r="BI405" s="118"/>
      <c r="BJ405" s="118"/>
      <c r="BK405" s="118"/>
      <c r="BL405" s="118"/>
      <c r="BM405" s="118"/>
      <c r="BN405" s="118"/>
      <c r="BO405" s="118"/>
      <c r="BP405" s="118"/>
      <c r="BQ405" s="118"/>
      <c r="BR405" s="118"/>
      <c r="BS405" s="118"/>
      <c r="BT405" s="118"/>
      <c r="BU405" s="118"/>
      <c r="BV405" s="118"/>
      <c r="BW405" s="118"/>
      <c r="BX405" s="118"/>
      <c r="BY405" s="118"/>
      <c r="BZ405" s="118"/>
      <c r="CA405" s="118"/>
      <c r="CB405" s="118"/>
    </row>
    <row r="406" spans="1:80">
      <c r="A406" s="35"/>
      <c r="B406" s="35"/>
      <c r="C406" s="35"/>
      <c r="D406" s="35"/>
      <c r="E406" s="35"/>
      <c r="F406" s="35"/>
      <c r="G406" s="35"/>
      <c r="H406" s="34"/>
      <c r="I406" s="118"/>
      <c r="J406" s="118"/>
      <c r="K406" s="118"/>
      <c r="L406" s="118"/>
      <c r="M406" s="118"/>
      <c r="N406" s="118"/>
      <c r="O406" s="118"/>
      <c r="P406" s="118"/>
      <c r="Q406" s="118"/>
      <c r="R406" s="118"/>
      <c r="S406" s="118"/>
      <c r="T406" s="118"/>
      <c r="U406" s="118"/>
      <c r="V406" s="118"/>
      <c r="W406" s="34"/>
      <c r="X406" s="118"/>
      <c r="Y406" s="118"/>
      <c r="Z406" s="118"/>
      <c r="AA406" s="118"/>
      <c r="AB406" s="118"/>
      <c r="AC406" s="118"/>
      <c r="AD406" s="118"/>
      <c r="AE406" s="118"/>
      <c r="AF406" s="118"/>
      <c r="AG406" s="118"/>
      <c r="AH406" s="118"/>
      <c r="AI406" s="118"/>
      <c r="AJ406" s="118"/>
      <c r="AK406" s="118"/>
      <c r="AL406" s="118"/>
      <c r="AM406" s="118"/>
      <c r="AN406" s="118"/>
      <c r="AO406" s="118"/>
      <c r="AP406" s="118"/>
      <c r="AQ406" s="118"/>
      <c r="AR406" s="118"/>
      <c r="AS406" s="118"/>
      <c r="AT406" s="118"/>
      <c r="AU406" s="118"/>
      <c r="AV406" s="118"/>
      <c r="AW406" s="118"/>
      <c r="AX406" s="118"/>
      <c r="AY406" s="118"/>
      <c r="AZ406" s="118"/>
      <c r="BA406" s="118"/>
      <c r="BB406" s="118"/>
      <c r="BC406" s="118"/>
      <c r="BD406" s="118"/>
      <c r="BE406" s="118"/>
      <c r="BF406" s="118"/>
      <c r="BG406" s="118"/>
      <c r="BH406" s="118"/>
      <c r="BI406" s="118"/>
      <c r="BJ406" s="118"/>
      <c r="BK406" s="118"/>
      <c r="BL406" s="118"/>
      <c r="BM406" s="118"/>
      <c r="BN406" s="118"/>
      <c r="BO406" s="118"/>
      <c r="BP406" s="118"/>
      <c r="BQ406" s="118"/>
      <c r="BR406" s="118"/>
      <c r="BS406" s="118"/>
      <c r="BT406" s="118"/>
      <c r="BU406" s="118"/>
      <c r="BV406" s="118"/>
      <c r="BW406" s="118"/>
      <c r="BX406" s="118"/>
      <c r="BY406" s="118"/>
      <c r="BZ406" s="118"/>
      <c r="CA406" s="118"/>
      <c r="CB406" s="118"/>
    </row>
    <row r="407" spans="1:80">
      <c r="A407" s="35"/>
      <c r="B407" s="35"/>
      <c r="C407" s="35"/>
      <c r="D407" s="35"/>
      <c r="E407" s="35"/>
      <c r="F407" s="35"/>
      <c r="G407" s="35"/>
      <c r="H407" s="34"/>
      <c r="I407" s="118"/>
      <c r="J407" s="118"/>
      <c r="K407" s="118"/>
      <c r="L407" s="118"/>
      <c r="M407" s="118"/>
      <c r="N407" s="118"/>
      <c r="O407" s="118"/>
      <c r="P407" s="118"/>
      <c r="Q407" s="118"/>
      <c r="R407" s="118"/>
      <c r="S407" s="118"/>
      <c r="T407" s="118"/>
      <c r="U407" s="118"/>
      <c r="V407" s="118"/>
      <c r="W407" s="34"/>
      <c r="X407" s="118"/>
      <c r="Y407" s="118"/>
      <c r="Z407" s="118"/>
      <c r="AA407" s="118"/>
      <c r="AB407" s="118"/>
      <c r="AC407" s="118"/>
      <c r="AD407" s="118"/>
      <c r="AE407" s="118"/>
      <c r="AF407" s="118"/>
      <c r="AG407" s="118"/>
      <c r="AH407" s="118"/>
      <c r="AI407" s="118"/>
      <c r="AJ407" s="118"/>
      <c r="AK407" s="118"/>
      <c r="AL407" s="118"/>
      <c r="AM407" s="118"/>
      <c r="AN407" s="118"/>
      <c r="AO407" s="118"/>
      <c r="AP407" s="118"/>
      <c r="AQ407" s="118"/>
      <c r="AR407" s="118"/>
      <c r="AS407" s="118"/>
      <c r="AT407" s="118"/>
      <c r="AU407" s="118"/>
      <c r="AV407" s="118"/>
      <c r="AW407" s="118"/>
      <c r="AX407" s="118"/>
      <c r="AY407" s="118"/>
      <c r="AZ407" s="118"/>
      <c r="BA407" s="118"/>
      <c r="BB407" s="118"/>
      <c r="BC407" s="118"/>
      <c r="BD407" s="118"/>
      <c r="BE407" s="118"/>
      <c r="BF407" s="118"/>
      <c r="BG407" s="118"/>
      <c r="BH407" s="118"/>
      <c r="BI407" s="118"/>
      <c r="BJ407" s="118"/>
      <c r="BK407" s="118"/>
      <c r="BL407" s="118"/>
      <c r="BM407" s="118"/>
      <c r="BN407" s="118"/>
      <c r="BO407" s="118"/>
      <c r="BP407" s="118"/>
      <c r="BQ407" s="118"/>
      <c r="BR407" s="118"/>
      <c r="BS407" s="118"/>
      <c r="BT407" s="118"/>
      <c r="BU407" s="118"/>
      <c r="BV407" s="118"/>
      <c r="BW407" s="118"/>
      <c r="BX407" s="118"/>
      <c r="BY407" s="118"/>
      <c r="BZ407" s="118"/>
      <c r="CA407" s="118"/>
      <c r="CB407" s="118"/>
    </row>
    <row r="408" spans="1:80">
      <c r="A408" s="35"/>
      <c r="B408" s="35"/>
      <c r="C408" s="35"/>
      <c r="D408" s="35"/>
      <c r="E408" s="35"/>
      <c r="F408" s="35"/>
      <c r="G408" s="35"/>
      <c r="H408" s="34"/>
      <c r="I408" s="118"/>
      <c r="J408" s="118"/>
      <c r="K408" s="118"/>
      <c r="L408" s="118"/>
      <c r="M408" s="118"/>
      <c r="N408" s="118"/>
      <c r="O408" s="118"/>
      <c r="P408" s="118"/>
      <c r="Q408" s="118"/>
      <c r="R408" s="118"/>
      <c r="S408" s="118"/>
      <c r="T408" s="118"/>
      <c r="U408" s="118"/>
      <c r="V408" s="118"/>
      <c r="W408" s="34"/>
      <c r="X408" s="118"/>
      <c r="Y408" s="118"/>
      <c r="Z408" s="118"/>
      <c r="AA408" s="118"/>
      <c r="AB408" s="118"/>
      <c r="AC408" s="118"/>
      <c r="AD408" s="118"/>
      <c r="AE408" s="118"/>
      <c r="AF408" s="118"/>
      <c r="AG408" s="118"/>
      <c r="AH408" s="118"/>
      <c r="AI408" s="118"/>
      <c r="AJ408" s="118"/>
      <c r="AK408" s="118"/>
      <c r="AL408" s="118"/>
      <c r="AM408" s="118"/>
      <c r="AN408" s="118"/>
      <c r="AO408" s="118"/>
      <c r="AP408" s="118"/>
      <c r="AQ408" s="118"/>
      <c r="AR408" s="118"/>
      <c r="AS408" s="118"/>
      <c r="AT408" s="118"/>
      <c r="AU408" s="118"/>
      <c r="AV408" s="118"/>
      <c r="AW408" s="118"/>
      <c r="AX408" s="118"/>
      <c r="AY408" s="118"/>
      <c r="AZ408" s="118"/>
      <c r="BA408" s="118"/>
      <c r="BB408" s="118"/>
      <c r="BC408" s="118"/>
      <c r="BD408" s="118"/>
      <c r="BE408" s="118"/>
      <c r="BF408" s="118"/>
      <c r="BG408" s="118"/>
      <c r="BH408" s="118"/>
      <c r="BI408" s="118"/>
      <c r="BJ408" s="118"/>
      <c r="BK408" s="118"/>
      <c r="BL408" s="118"/>
      <c r="BM408" s="118"/>
      <c r="BN408" s="118"/>
      <c r="BO408" s="118"/>
      <c r="BP408" s="118"/>
      <c r="BQ408" s="118"/>
      <c r="BR408" s="118"/>
      <c r="BS408" s="118"/>
      <c r="BT408" s="118"/>
      <c r="BU408" s="118"/>
      <c r="BV408" s="118"/>
      <c r="BW408" s="118"/>
      <c r="BX408" s="118"/>
      <c r="BY408" s="118"/>
      <c r="BZ408" s="118"/>
      <c r="CA408" s="118"/>
      <c r="CB408" s="118"/>
    </row>
    <row r="409" spans="1:80">
      <c r="A409" s="35"/>
      <c r="B409" s="35"/>
      <c r="C409" s="35"/>
      <c r="D409" s="35"/>
      <c r="E409" s="35"/>
      <c r="F409" s="35"/>
      <c r="G409" s="35"/>
      <c r="H409" s="34"/>
      <c r="I409" s="118"/>
      <c r="J409" s="118"/>
      <c r="K409" s="118"/>
      <c r="L409" s="118"/>
      <c r="M409" s="118"/>
      <c r="N409" s="118"/>
      <c r="O409" s="118"/>
      <c r="P409" s="118"/>
      <c r="Q409" s="118"/>
      <c r="R409" s="118"/>
      <c r="S409" s="118"/>
      <c r="T409" s="118"/>
      <c r="U409" s="118"/>
      <c r="V409" s="118"/>
      <c r="W409" s="34"/>
      <c r="X409" s="118"/>
      <c r="Y409" s="118"/>
      <c r="Z409" s="118"/>
      <c r="AA409" s="118"/>
      <c r="AB409" s="118"/>
      <c r="AC409" s="118"/>
      <c r="AD409" s="118"/>
      <c r="AE409" s="118"/>
      <c r="AF409" s="118"/>
      <c r="AG409" s="118"/>
      <c r="AH409" s="118"/>
      <c r="AI409" s="118"/>
      <c r="AJ409" s="118"/>
      <c r="AK409" s="118"/>
      <c r="AL409" s="118"/>
      <c r="AM409" s="118"/>
      <c r="AN409" s="118"/>
      <c r="AO409" s="118"/>
      <c r="AP409" s="118"/>
      <c r="AQ409" s="118"/>
      <c r="AR409" s="118"/>
      <c r="AS409" s="118"/>
      <c r="AT409" s="118"/>
      <c r="AU409" s="118"/>
      <c r="AV409" s="118"/>
      <c r="AW409" s="118"/>
      <c r="AX409" s="118"/>
      <c r="AY409" s="118"/>
      <c r="AZ409" s="118"/>
      <c r="BA409" s="118"/>
      <c r="BB409" s="118"/>
      <c r="BC409" s="118"/>
      <c r="BD409" s="118"/>
      <c r="BE409" s="118"/>
      <c r="BF409" s="118"/>
      <c r="BG409" s="118"/>
      <c r="BH409" s="118"/>
      <c r="BI409" s="118"/>
      <c r="BJ409" s="118"/>
      <c r="BK409" s="118"/>
      <c r="BL409" s="118"/>
      <c r="BM409" s="118"/>
      <c r="BN409" s="118"/>
      <c r="BO409" s="118"/>
      <c r="BP409" s="118"/>
      <c r="BQ409" s="118"/>
      <c r="BR409" s="118"/>
      <c r="BS409" s="118"/>
      <c r="BT409" s="118"/>
      <c r="BU409" s="118"/>
      <c r="BV409" s="118"/>
      <c r="BW409" s="118"/>
      <c r="BX409" s="118"/>
      <c r="BY409" s="118"/>
      <c r="BZ409" s="118"/>
      <c r="CA409" s="118"/>
      <c r="CB409" s="118"/>
    </row>
    <row r="410" spans="1:80">
      <c r="A410" s="35"/>
      <c r="B410" s="35"/>
      <c r="C410" s="35"/>
      <c r="D410" s="35"/>
      <c r="E410" s="35"/>
      <c r="F410" s="35"/>
      <c r="G410" s="35"/>
      <c r="H410" s="34"/>
      <c r="I410" s="118"/>
      <c r="J410" s="118"/>
      <c r="K410" s="118"/>
      <c r="L410" s="118"/>
      <c r="M410" s="118"/>
      <c r="N410" s="118"/>
      <c r="O410" s="118"/>
      <c r="P410" s="118"/>
      <c r="Q410" s="118"/>
      <c r="R410" s="118"/>
      <c r="S410" s="118"/>
      <c r="T410" s="118"/>
      <c r="U410" s="118"/>
      <c r="V410" s="118"/>
      <c r="W410" s="34"/>
      <c r="X410" s="118"/>
      <c r="Y410" s="118"/>
      <c r="Z410" s="118"/>
      <c r="AA410" s="118"/>
      <c r="AB410" s="118"/>
      <c r="AC410" s="118"/>
      <c r="AD410" s="118"/>
      <c r="AE410" s="118"/>
      <c r="AF410" s="118"/>
      <c r="AG410" s="118"/>
      <c r="AH410" s="118"/>
      <c r="AI410" s="118"/>
      <c r="AJ410" s="118"/>
      <c r="AK410" s="118"/>
      <c r="AL410" s="118"/>
      <c r="AM410" s="118"/>
      <c r="AN410" s="118"/>
      <c r="AO410" s="118"/>
      <c r="AP410" s="118"/>
      <c r="AQ410" s="118"/>
      <c r="AR410" s="118"/>
      <c r="AS410" s="118"/>
      <c r="AT410" s="118"/>
      <c r="AU410" s="118"/>
      <c r="AV410" s="118"/>
      <c r="AW410" s="118"/>
      <c r="AX410" s="118"/>
      <c r="AY410" s="118"/>
      <c r="AZ410" s="118"/>
      <c r="BA410" s="118"/>
      <c r="BB410" s="118"/>
      <c r="BC410" s="118"/>
      <c r="BD410" s="118"/>
      <c r="BE410" s="118"/>
      <c r="BF410" s="118"/>
      <c r="BG410" s="118"/>
      <c r="BH410" s="118"/>
      <c r="BI410" s="118"/>
      <c r="BJ410" s="118"/>
      <c r="BK410" s="118"/>
      <c r="BL410" s="118"/>
      <c r="BM410" s="118"/>
      <c r="BN410" s="118"/>
      <c r="BO410" s="118"/>
      <c r="BP410" s="118"/>
      <c r="BQ410" s="118"/>
      <c r="BR410" s="118"/>
      <c r="BS410" s="118"/>
      <c r="BT410" s="118"/>
      <c r="BU410" s="118"/>
      <c r="BV410" s="118"/>
      <c r="BW410" s="118"/>
      <c r="BX410" s="118"/>
      <c r="BY410" s="118"/>
      <c r="BZ410" s="118"/>
      <c r="CA410" s="118"/>
      <c r="CB410" s="118"/>
    </row>
    <row r="411" spans="1:80">
      <c r="A411" s="35"/>
      <c r="B411" s="35"/>
      <c r="C411" s="35"/>
      <c r="D411" s="35"/>
      <c r="E411" s="35"/>
      <c r="F411" s="35"/>
      <c r="G411" s="35"/>
      <c r="H411" s="34"/>
      <c r="I411" s="118"/>
      <c r="J411" s="118"/>
      <c r="K411" s="118"/>
      <c r="L411" s="118"/>
      <c r="M411" s="118"/>
      <c r="N411" s="118"/>
      <c r="O411" s="118"/>
      <c r="P411" s="118"/>
      <c r="Q411" s="118"/>
      <c r="R411" s="118"/>
      <c r="S411" s="118"/>
      <c r="T411" s="118"/>
      <c r="U411" s="118"/>
      <c r="V411" s="118"/>
      <c r="W411" s="34"/>
      <c r="X411" s="118"/>
      <c r="Y411" s="118"/>
      <c r="Z411" s="118"/>
      <c r="AA411" s="118"/>
      <c r="AB411" s="118"/>
      <c r="AC411" s="118"/>
      <c r="AD411" s="118"/>
      <c r="AE411" s="118"/>
      <c r="AF411" s="118"/>
      <c r="AG411" s="118"/>
      <c r="AH411" s="118"/>
      <c r="AI411" s="118"/>
      <c r="AJ411" s="118"/>
      <c r="AK411" s="118"/>
      <c r="AL411" s="118"/>
      <c r="AM411" s="118"/>
      <c r="AN411" s="118"/>
      <c r="AO411" s="118"/>
      <c r="AP411" s="118"/>
      <c r="AQ411" s="118"/>
      <c r="AR411" s="118"/>
      <c r="AS411" s="118"/>
      <c r="AT411" s="118"/>
      <c r="AU411" s="118"/>
      <c r="AV411" s="118"/>
      <c r="AW411" s="118"/>
      <c r="AX411" s="118"/>
      <c r="AY411" s="118"/>
      <c r="AZ411" s="118"/>
      <c r="BA411" s="118"/>
      <c r="BB411" s="118"/>
      <c r="BC411" s="118"/>
      <c r="BD411" s="118"/>
      <c r="BE411" s="118"/>
      <c r="BF411" s="118"/>
      <c r="BG411" s="118"/>
      <c r="BH411" s="118"/>
      <c r="BI411" s="118"/>
      <c r="BJ411" s="118"/>
      <c r="BK411" s="118"/>
      <c r="BL411" s="118"/>
      <c r="BM411" s="118"/>
      <c r="BN411" s="118"/>
      <c r="BO411" s="118"/>
      <c r="BP411" s="118"/>
      <c r="BQ411" s="118"/>
      <c r="BR411" s="118"/>
      <c r="BS411" s="118"/>
      <c r="BT411" s="118"/>
      <c r="BU411" s="118"/>
      <c r="BV411" s="118"/>
      <c r="BW411" s="118"/>
      <c r="BX411" s="118"/>
      <c r="BY411" s="118"/>
      <c r="BZ411" s="118"/>
      <c r="CA411" s="118"/>
      <c r="CB411" s="118"/>
    </row>
    <row r="412" spans="1:80">
      <c r="A412" s="35"/>
      <c r="B412" s="35"/>
      <c r="C412" s="35"/>
      <c r="D412" s="35"/>
      <c r="E412" s="35"/>
      <c r="F412" s="35"/>
      <c r="G412" s="35"/>
      <c r="H412" s="34"/>
      <c r="I412" s="118"/>
      <c r="J412" s="118"/>
      <c r="K412" s="118"/>
      <c r="L412" s="118"/>
      <c r="M412" s="118"/>
      <c r="N412" s="118"/>
      <c r="O412" s="118"/>
      <c r="P412" s="118"/>
      <c r="Q412" s="118"/>
      <c r="R412" s="118"/>
      <c r="S412" s="118"/>
      <c r="T412" s="118"/>
      <c r="U412" s="118"/>
      <c r="V412" s="118"/>
      <c r="W412" s="34"/>
      <c r="X412" s="118"/>
      <c r="Y412" s="118"/>
      <c r="Z412" s="118"/>
      <c r="AA412" s="118"/>
      <c r="AB412" s="118"/>
      <c r="AC412" s="118"/>
      <c r="AD412" s="118"/>
      <c r="AE412" s="118"/>
      <c r="AF412" s="118"/>
      <c r="AG412" s="118"/>
      <c r="AH412" s="118"/>
      <c r="AI412" s="118"/>
      <c r="AJ412" s="118"/>
      <c r="AK412" s="118"/>
      <c r="AL412" s="118"/>
      <c r="AM412" s="118"/>
      <c r="AN412" s="118"/>
      <c r="AO412" s="118"/>
      <c r="AP412" s="118"/>
      <c r="AQ412" s="118"/>
      <c r="AR412" s="118"/>
      <c r="AS412" s="118"/>
      <c r="AT412" s="118"/>
      <c r="AU412" s="118"/>
      <c r="AV412" s="118"/>
      <c r="AW412" s="118"/>
      <c r="AX412" s="118"/>
      <c r="AY412" s="118"/>
      <c r="AZ412" s="118"/>
      <c r="BA412" s="118"/>
      <c r="BB412" s="118"/>
      <c r="BC412" s="118"/>
      <c r="BD412" s="118"/>
      <c r="BE412" s="118"/>
      <c r="BF412" s="118"/>
      <c r="BG412" s="118"/>
      <c r="BH412" s="118"/>
      <c r="BI412" s="118"/>
      <c r="BJ412" s="118"/>
      <c r="BK412" s="118"/>
      <c r="BL412" s="118"/>
      <c r="BM412" s="118"/>
      <c r="BN412" s="118"/>
      <c r="BO412" s="118"/>
      <c r="BP412" s="118"/>
      <c r="BQ412" s="118"/>
      <c r="BR412" s="118"/>
      <c r="BS412" s="118"/>
      <c r="BT412" s="118"/>
      <c r="BU412" s="118"/>
      <c r="BV412" s="118"/>
      <c r="BW412" s="118"/>
      <c r="BX412" s="118"/>
      <c r="BY412" s="118"/>
      <c r="BZ412" s="118"/>
      <c r="CA412" s="118"/>
      <c r="CB412" s="118"/>
    </row>
    <row r="413" spans="1:80">
      <c r="A413" s="35"/>
      <c r="B413" s="35"/>
      <c r="C413" s="35"/>
      <c r="D413" s="35"/>
      <c r="E413" s="35"/>
      <c r="F413" s="35"/>
      <c r="G413" s="35"/>
      <c r="H413" s="34"/>
      <c r="I413" s="118"/>
      <c r="J413" s="118"/>
      <c r="K413" s="118"/>
      <c r="L413" s="118"/>
      <c r="M413" s="118"/>
      <c r="N413" s="118"/>
      <c r="O413" s="118"/>
      <c r="P413" s="118"/>
      <c r="Q413" s="118"/>
      <c r="R413" s="118"/>
      <c r="S413" s="118"/>
      <c r="T413" s="118"/>
      <c r="U413" s="118"/>
      <c r="V413" s="118"/>
      <c r="W413" s="34"/>
      <c r="X413" s="118"/>
      <c r="Y413" s="118"/>
      <c r="Z413" s="118"/>
      <c r="AA413" s="118"/>
      <c r="AB413" s="118"/>
      <c r="AC413" s="118"/>
      <c r="AD413" s="118"/>
      <c r="AE413" s="118"/>
      <c r="AF413" s="118"/>
      <c r="AG413" s="118"/>
      <c r="AH413" s="118"/>
      <c r="AI413" s="118"/>
      <c r="AJ413" s="118"/>
      <c r="AK413" s="118"/>
      <c r="AL413" s="118"/>
      <c r="AM413" s="118"/>
      <c r="AN413" s="118"/>
      <c r="AO413" s="118"/>
      <c r="AP413" s="118"/>
      <c r="AQ413" s="118"/>
      <c r="AR413" s="118"/>
      <c r="AS413" s="118"/>
      <c r="AT413" s="118"/>
      <c r="AU413" s="118"/>
      <c r="AV413" s="118"/>
      <c r="AW413" s="118"/>
      <c r="AX413" s="118"/>
      <c r="AY413" s="118"/>
      <c r="AZ413" s="118"/>
      <c r="BA413" s="118"/>
      <c r="BB413" s="118"/>
      <c r="BC413" s="118"/>
      <c r="BD413" s="118"/>
      <c r="BE413" s="118"/>
      <c r="BF413" s="118"/>
      <c r="BG413" s="118"/>
      <c r="BH413" s="118"/>
      <c r="BI413" s="118"/>
      <c r="BJ413" s="118"/>
      <c r="BK413" s="118"/>
      <c r="BL413" s="118"/>
      <c r="BM413" s="118"/>
      <c r="BN413" s="118"/>
      <c r="BO413" s="118"/>
      <c r="BP413" s="118"/>
      <c r="BQ413" s="118"/>
      <c r="BR413" s="118"/>
      <c r="BS413" s="118"/>
      <c r="BT413" s="118"/>
      <c r="BU413" s="118"/>
      <c r="BV413" s="118"/>
      <c r="BW413" s="118"/>
      <c r="BX413" s="118"/>
      <c r="BY413" s="118"/>
      <c r="BZ413" s="118"/>
      <c r="CA413" s="118"/>
      <c r="CB413" s="118"/>
    </row>
    <row r="414" spans="1:80">
      <c r="A414" s="35"/>
      <c r="B414" s="35"/>
      <c r="C414" s="35"/>
      <c r="D414" s="35"/>
      <c r="E414" s="35"/>
      <c r="F414" s="35"/>
      <c r="G414" s="35"/>
      <c r="H414" s="34"/>
      <c r="I414" s="118"/>
      <c r="J414" s="118"/>
      <c r="K414" s="118"/>
      <c r="L414" s="118"/>
      <c r="M414" s="118"/>
      <c r="N414" s="118"/>
      <c r="O414" s="118"/>
      <c r="P414" s="118"/>
      <c r="Q414" s="118"/>
      <c r="R414" s="118"/>
      <c r="S414" s="118"/>
      <c r="T414" s="118"/>
      <c r="U414" s="118"/>
      <c r="V414" s="118"/>
      <c r="W414" s="34"/>
      <c r="X414" s="118"/>
      <c r="Y414" s="118"/>
      <c r="Z414" s="118"/>
      <c r="AA414" s="118"/>
      <c r="AB414" s="118"/>
      <c r="AC414" s="118"/>
      <c r="AD414" s="118"/>
      <c r="AE414" s="118"/>
      <c r="AF414" s="118"/>
      <c r="AG414" s="118"/>
      <c r="AH414" s="118"/>
      <c r="AI414" s="118"/>
      <c r="AJ414" s="118"/>
      <c r="AK414" s="118"/>
      <c r="AL414" s="118"/>
      <c r="AM414" s="118"/>
      <c r="AN414" s="118"/>
      <c r="AO414" s="118"/>
      <c r="AP414" s="118"/>
      <c r="AQ414" s="118"/>
      <c r="AR414" s="118"/>
      <c r="AS414" s="118"/>
      <c r="AT414" s="118"/>
      <c r="AU414" s="118"/>
      <c r="AV414" s="118"/>
      <c r="AW414" s="118"/>
      <c r="AX414" s="118"/>
      <c r="AY414" s="118"/>
      <c r="AZ414" s="118"/>
      <c r="BA414" s="118"/>
      <c r="BB414" s="118"/>
      <c r="BC414" s="118"/>
      <c r="BD414" s="118"/>
      <c r="BE414" s="118"/>
      <c r="BF414" s="118"/>
      <c r="BG414" s="118"/>
      <c r="BH414" s="118"/>
      <c r="BI414" s="118"/>
      <c r="BJ414" s="118"/>
      <c r="BK414" s="118"/>
      <c r="BL414" s="118"/>
      <c r="BM414" s="118"/>
      <c r="BN414" s="118"/>
      <c r="BO414" s="118"/>
      <c r="BP414" s="118"/>
      <c r="BQ414" s="118"/>
      <c r="BR414" s="118"/>
      <c r="BS414" s="118"/>
      <c r="BT414" s="118"/>
      <c r="BU414" s="118"/>
      <c r="BV414" s="118"/>
      <c r="BW414" s="118"/>
      <c r="BX414" s="118"/>
      <c r="BY414" s="118"/>
      <c r="BZ414" s="118"/>
      <c r="CA414" s="118"/>
      <c r="CB414" s="118"/>
    </row>
    <row r="415" spans="1:80">
      <c r="A415" s="35"/>
      <c r="B415" s="35"/>
      <c r="C415" s="35"/>
      <c r="D415" s="35"/>
      <c r="E415" s="35"/>
      <c r="F415" s="35"/>
      <c r="G415" s="35"/>
      <c r="H415" s="34"/>
      <c r="I415" s="118"/>
      <c r="J415" s="118"/>
      <c r="K415" s="118"/>
      <c r="L415" s="118"/>
      <c r="M415" s="118"/>
      <c r="N415" s="118"/>
      <c r="O415" s="118"/>
      <c r="P415" s="118"/>
      <c r="Q415" s="118"/>
      <c r="R415" s="118"/>
      <c r="S415" s="118"/>
      <c r="T415" s="118"/>
      <c r="U415" s="118"/>
      <c r="V415" s="118"/>
      <c r="W415" s="34"/>
      <c r="X415" s="118"/>
      <c r="Y415" s="118"/>
      <c r="Z415" s="118"/>
      <c r="AA415" s="118"/>
      <c r="AB415" s="118"/>
      <c r="AC415" s="118"/>
      <c r="AD415" s="118"/>
      <c r="AE415" s="118"/>
      <c r="AF415" s="118"/>
      <c r="AG415" s="118"/>
      <c r="AH415" s="118"/>
      <c r="AI415" s="118"/>
      <c r="AJ415" s="118"/>
      <c r="AK415" s="118"/>
      <c r="AL415" s="118"/>
      <c r="AM415" s="118"/>
      <c r="AN415" s="118"/>
      <c r="AO415" s="118"/>
      <c r="AP415" s="118"/>
      <c r="AQ415" s="118"/>
      <c r="AR415" s="118"/>
      <c r="AS415" s="118"/>
      <c r="AT415" s="118"/>
      <c r="AU415" s="118"/>
      <c r="AV415" s="118"/>
      <c r="AW415" s="118"/>
      <c r="AX415" s="118"/>
      <c r="AY415" s="118"/>
      <c r="AZ415" s="118"/>
      <c r="BA415" s="118"/>
      <c r="BB415" s="118"/>
      <c r="BC415" s="118"/>
      <c r="BD415" s="118"/>
      <c r="BE415" s="118"/>
      <c r="BF415" s="118"/>
      <c r="BG415" s="118"/>
      <c r="BH415" s="118"/>
      <c r="BI415" s="118"/>
      <c r="BJ415" s="118"/>
      <c r="BK415" s="118"/>
      <c r="BL415" s="118"/>
      <c r="BM415" s="118"/>
      <c r="BN415" s="118"/>
      <c r="BO415" s="118"/>
      <c r="BP415" s="118"/>
      <c r="BQ415" s="118"/>
      <c r="BR415" s="118"/>
      <c r="BS415" s="118"/>
      <c r="BT415" s="118"/>
      <c r="BU415" s="118"/>
      <c r="BV415" s="118"/>
      <c r="BW415" s="118"/>
      <c r="BX415" s="118"/>
      <c r="BY415" s="118"/>
      <c r="BZ415" s="118"/>
      <c r="CA415" s="118"/>
      <c r="CB415" s="118"/>
    </row>
    <row r="416" spans="1:80">
      <c r="A416" s="35"/>
      <c r="B416" s="35"/>
      <c r="C416" s="35"/>
      <c r="D416" s="35"/>
      <c r="E416" s="35"/>
      <c r="F416" s="35"/>
      <c r="G416" s="35"/>
      <c r="H416" s="34"/>
      <c r="I416" s="118"/>
      <c r="J416" s="118"/>
      <c r="K416" s="118"/>
      <c r="L416" s="118"/>
      <c r="M416" s="118"/>
      <c r="N416" s="118"/>
      <c r="O416" s="118"/>
      <c r="P416" s="118"/>
      <c r="Q416" s="118"/>
      <c r="R416" s="118"/>
      <c r="S416" s="118"/>
      <c r="T416" s="118"/>
      <c r="U416" s="118"/>
      <c r="V416" s="118"/>
      <c r="W416" s="34"/>
      <c r="X416" s="118"/>
      <c r="Y416" s="118"/>
      <c r="Z416" s="118"/>
      <c r="AA416" s="118"/>
      <c r="AB416" s="118"/>
      <c r="AC416" s="118"/>
      <c r="AD416" s="118"/>
      <c r="AE416" s="118"/>
      <c r="AF416" s="118"/>
      <c r="AG416" s="118"/>
      <c r="AH416" s="118"/>
      <c r="AI416" s="118"/>
      <c r="AJ416" s="118"/>
      <c r="AK416" s="118"/>
      <c r="AL416" s="118"/>
      <c r="AM416" s="118"/>
      <c r="AN416" s="118"/>
      <c r="AO416" s="118"/>
      <c r="AP416" s="118"/>
      <c r="AQ416" s="118"/>
      <c r="AR416" s="118"/>
      <c r="AS416" s="118"/>
      <c r="AT416" s="118"/>
      <c r="AU416" s="118"/>
      <c r="AV416" s="118"/>
      <c r="AW416" s="118"/>
      <c r="AX416" s="118"/>
      <c r="AY416" s="118"/>
      <c r="AZ416" s="118"/>
      <c r="BA416" s="118"/>
      <c r="BB416" s="118"/>
      <c r="BC416" s="118"/>
      <c r="BD416" s="118"/>
      <c r="BE416" s="118"/>
      <c r="BF416" s="118"/>
      <c r="BG416" s="118"/>
      <c r="BH416" s="118"/>
      <c r="BI416" s="118"/>
      <c r="BJ416" s="118"/>
      <c r="BK416" s="118"/>
      <c r="BL416" s="118"/>
      <c r="BM416" s="118"/>
      <c r="BN416" s="118"/>
      <c r="BO416" s="118"/>
      <c r="BP416" s="118"/>
      <c r="BQ416" s="118"/>
      <c r="BR416" s="118"/>
      <c r="BS416" s="118"/>
      <c r="BT416" s="118"/>
      <c r="BU416" s="118"/>
      <c r="BV416" s="118"/>
      <c r="BW416" s="118"/>
      <c r="BX416" s="118"/>
      <c r="BY416" s="118"/>
      <c r="BZ416" s="118"/>
      <c r="CA416" s="118"/>
      <c r="CB416" s="118"/>
    </row>
    <row r="417" spans="1:80">
      <c r="A417" s="35"/>
      <c r="B417" s="35"/>
      <c r="C417" s="35"/>
      <c r="D417" s="35"/>
      <c r="E417" s="35"/>
      <c r="F417" s="35"/>
      <c r="G417" s="35"/>
      <c r="H417" s="34"/>
      <c r="I417" s="118"/>
      <c r="J417" s="118"/>
      <c r="K417" s="118"/>
      <c r="L417" s="118"/>
      <c r="M417" s="118"/>
      <c r="N417" s="118"/>
      <c r="O417" s="118"/>
      <c r="P417" s="118"/>
      <c r="Q417" s="118"/>
      <c r="R417" s="118"/>
      <c r="S417" s="118"/>
      <c r="T417" s="118"/>
      <c r="U417" s="118"/>
      <c r="V417" s="118"/>
      <c r="W417" s="34"/>
      <c r="X417" s="118"/>
      <c r="Y417" s="118"/>
      <c r="Z417" s="118"/>
      <c r="AA417" s="118"/>
      <c r="AB417" s="118"/>
      <c r="AC417" s="118"/>
      <c r="AD417" s="118"/>
      <c r="AE417" s="118"/>
      <c r="AF417" s="118"/>
      <c r="AG417" s="118"/>
      <c r="AH417" s="118"/>
      <c r="AI417" s="118"/>
      <c r="AJ417" s="118"/>
      <c r="AK417" s="118"/>
      <c r="AL417" s="118"/>
      <c r="AM417" s="118"/>
      <c r="AN417" s="118"/>
      <c r="AO417" s="118"/>
      <c r="AP417" s="118"/>
      <c r="AQ417" s="118"/>
      <c r="AR417" s="118"/>
      <c r="AS417" s="118"/>
      <c r="AT417" s="118"/>
      <c r="AU417" s="118"/>
      <c r="AV417" s="118"/>
      <c r="AW417" s="118"/>
      <c r="AX417" s="118"/>
      <c r="AY417" s="118"/>
      <c r="AZ417" s="118"/>
      <c r="BA417" s="118"/>
      <c r="BB417" s="118"/>
      <c r="BC417" s="118"/>
      <c r="BD417" s="118"/>
      <c r="BE417" s="118"/>
      <c r="BF417" s="118"/>
      <c r="BG417" s="118"/>
      <c r="BH417" s="118"/>
      <c r="BI417" s="118"/>
      <c r="BJ417" s="118"/>
      <c r="BK417" s="118"/>
      <c r="BL417" s="118"/>
      <c r="BM417" s="118"/>
      <c r="BN417" s="118"/>
      <c r="BO417" s="118"/>
      <c r="BP417" s="118"/>
      <c r="BQ417" s="118"/>
      <c r="BR417" s="118"/>
      <c r="BS417" s="118"/>
      <c r="BT417" s="118"/>
      <c r="BU417" s="118"/>
      <c r="BV417" s="118"/>
      <c r="BW417" s="118"/>
      <c r="BX417" s="118"/>
      <c r="BY417" s="118"/>
      <c r="BZ417" s="118"/>
      <c r="CA417" s="118"/>
      <c r="CB417" s="118"/>
    </row>
    <row r="418" spans="1:80">
      <c r="A418" s="35"/>
      <c r="B418" s="35"/>
      <c r="C418" s="35"/>
      <c r="D418" s="35"/>
      <c r="E418" s="35"/>
      <c r="F418" s="35"/>
      <c r="G418" s="35"/>
      <c r="H418" s="34"/>
      <c r="I418" s="118"/>
      <c r="J418" s="118"/>
      <c r="K418" s="118"/>
      <c r="L418" s="118"/>
      <c r="M418" s="118"/>
      <c r="N418" s="118"/>
      <c r="O418" s="118"/>
      <c r="P418" s="118"/>
      <c r="Q418" s="118"/>
      <c r="R418" s="118"/>
      <c r="S418" s="118"/>
      <c r="T418" s="118"/>
      <c r="U418" s="118"/>
      <c r="V418" s="118"/>
      <c r="W418" s="34"/>
      <c r="X418" s="118"/>
      <c r="Y418" s="118"/>
      <c r="Z418" s="118"/>
      <c r="AA418" s="118"/>
      <c r="AB418" s="118"/>
      <c r="AC418" s="118"/>
      <c r="AD418" s="118"/>
      <c r="AE418" s="118"/>
      <c r="AF418" s="118"/>
      <c r="AG418" s="118"/>
      <c r="AH418" s="118"/>
      <c r="AI418" s="118"/>
      <c r="AJ418" s="118"/>
      <c r="AK418" s="118"/>
      <c r="AL418" s="118"/>
      <c r="AM418" s="118"/>
      <c r="AN418" s="118"/>
      <c r="AO418" s="118"/>
      <c r="AP418" s="118"/>
      <c r="AQ418" s="118"/>
      <c r="AR418" s="118"/>
      <c r="AS418" s="118"/>
      <c r="AT418" s="118"/>
      <c r="AU418" s="118"/>
      <c r="AV418" s="118"/>
      <c r="AW418" s="118"/>
      <c r="AX418" s="118"/>
      <c r="AY418" s="118"/>
      <c r="AZ418" s="118"/>
      <c r="BA418" s="118"/>
      <c r="BB418" s="118"/>
      <c r="BC418" s="118"/>
      <c r="BD418" s="118"/>
      <c r="BE418" s="118"/>
      <c r="BF418" s="118"/>
      <c r="BG418" s="118"/>
      <c r="BH418" s="118"/>
      <c r="BI418" s="118"/>
      <c r="BJ418" s="118"/>
      <c r="BK418" s="118"/>
      <c r="BL418" s="118"/>
      <c r="BM418" s="118"/>
      <c r="BN418" s="118"/>
      <c r="BO418" s="118"/>
      <c r="BP418" s="118"/>
      <c r="BQ418" s="118"/>
      <c r="BR418" s="118"/>
      <c r="BS418" s="118"/>
      <c r="BT418" s="118"/>
      <c r="BU418" s="118"/>
      <c r="BV418" s="118"/>
      <c r="BW418" s="118"/>
      <c r="BX418" s="118"/>
      <c r="BY418" s="118"/>
      <c r="BZ418" s="118"/>
      <c r="CA418" s="118"/>
      <c r="CB418" s="118"/>
    </row>
    <row r="419" spans="1:80">
      <c r="A419" s="35"/>
      <c r="B419" s="35"/>
      <c r="C419" s="35"/>
      <c r="D419" s="35"/>
      <c r="E419" s="35"/>
      <c r="F419" s="35"/>
      <c r="G419" s="35"/>
      <c r="H419" s="34"/>
      <c r="I419" s="118"/>
      <c r="J419" s="118"/>
      <c r="K419" s="118"/>
      <c r="L419" s="118"/>
      <c r="M419" s="118"/>
      <c r="N419" s="118"/>
      <c r="O419" s="118"/>
      <c r="P419" s="118"/>
      <c r="Q419" s="118"/>
      <c r="R419" s="118"/>
      <c r="S419" s="118"/>
      <c r="T419" s="118"/>
      <c r="U419" s="118"/>
      <c r="V419" s="118"/>
      <c r="W419" s="34"/>
      <c r="X419" s="118"/>
      <c r="Y419" s="118"/>
      <c r="Z419" s="118"/>
      <c r="AA419" s="118"/>
      <c r="AB419" s="118"/>
      <c r="AC419" s="118"/>
      <c r="AD419" s="118"/>
      <c r="AE419" s="118"/>
      <c r="AF419" s="118"/>
      <c r="AG419" s="118"/>
      <c r="AH419" s="118"/>
      <c r="AI419" s="118"/>
      <c r="AJ419" s="118"/>
      <c r="AK419" s="118"/>
      <c r="AL419" s="118"/>
      <c r="AM419" s="118"/>
      <c r="AN419" s="118"/>
      <c r="AO419" s="118"/>
      <c r="AP419" s="118"/>
      <c r="AQ419" s="118"/>
      <c r="AR419" s="118"/>
      <c r="AS419" s="118"/>
      <c r="AT419" s="118"/>
      <c r="AU419" s="118"/>
      <c r="AV419" s="118"/>
      <c r="AW419" s="118"/>
      <c r="AX419" s="118"/>
      <c r="AY419" s="118"/>
      <c r="AZ419" s="118"/>
      <c r="BA419" s="118"/>
      <c r="BB419" s="118"/>
      <c r="BC419" s="118"/>
      <c r="BD419" s="118"/>
      <c r="BE419" s="118"/>
      <c r="BF419" s="118"/>
      <c r="BG419" s="118"/>
      <c r="BH419" s="118"/>
      <c r="BI419" s="118"/>
      <c r="BJ419" s="118"/>
      <c r="BK419" s="118"/>
      <c r="BL419" s="118"/>
      <c r="BM419" s="118"/>
      <c r="BN419" s="118"/>
      <c r="BO419" s="118"/>
      <c r="BP419" s="118"/>
      <c r="BQ419" s="118"/>
      <c r="BR419" s="118"/>
      <c r="BS419" s="118"/>
      <c r="BT419" s="118"/>
      <c r="BU419" s="118"/>
      <c r="BV419" s="118"/>
      <c r="BW419" s="118"/>
      <c r="BX419" s="118"/>
      <c r="BY419" s="118"/>
      <c r="BZ419" s="118"/>
      <c r="CA419" s="118"/>
      <c r="CB419" s="118"/>
    </row>
    <row r="420" spans="1:80">
      <c r="A420" s="35"/>
      <c r="B420" s="35"/>
      <c r="C420" s="35"/>
      <c r="D420" s="35"/>
      <c r="E420" s="35"/>
      <c r="F420" s="35"/>
      <c r="G420" s="35"/>
      <c r="H420" s="34"/>
      <c r="I420" s="118"/>
      <c r="J420" s="118"/>
      <c r="K420" s="118"/>
      <c r="L420" s="118"/>
      <c r="M420" s="118"/>
      <c r="N420" s="118"/>
      <c r="O420" s="118"/>
      <c r="P420" s="118"/>
      <c r="Q420" s="118"/>
      <c r="R420" s="118"/>
      <c r="S420" s="118"/>
      <c r="T420" s="118"/>
      <c r="U420" s="118"/>
      <c r="V420" s="118"/>
      <c r="W420" s="34"/>
      <c r="X420" s="118"/>
      <c r="Y420" s="118"/>
      <c r="Z420" s="118"/>
      <c r="AA420" s="118"/>
      <c r="AB420" s="118"/>
      <c r="AC420" s="118"/>
      <c r="AD420" s="118"/>
      <c r="AE420" s="118"/>
      <c r="AF420" s="118"/>
      <c r="AG420" s="118"/>
      <c r="AH420" s="118"/>
      <c r="AI420" s="118"/>
      <c r="AJ420" s="118"/>
      <c r="AK420" s="118"/>
      <c r="AL420" s="118"/>
      <c r="AM420" s="118"/>
      <c r="AN420" s="118"/>
      <c r="AO420" s="118"/>
      <c r="AP420" s="118"/>
      <c r="AQ420" s="118"/>
      <c r="AR420" s="118"/>
      <c r="AS420" s="118"/>
      <c r="AT420" s="118"/>
      <c r="AU420" s="118"/>
      <c r="AV420" s="118"/>
      <c r="AW420" s="118"/>
      <c r="AX420" s="118"/>
      <c r="AY420" s="118"/>
      <c r="AZ420" s="118"/>
      <c r="BA420" s="118"/>
      <c r="BB420" s="118"/>
      <c r="BC420" s="118"/>
      <c r="BD420" s="118"/>
      <c r="BE420" s="118"/>
      <c r="BF420" s="118"/>
      <c r="BG420" s="118"/>
      <c r="BH420" s="118"/>
      <c r="BI420" s="118"/>
      <c r="BJ420" s="118"/>
      <c r="BK420" s="118"/>
      <c r="BL420" s="118"/>
      <c r="BM420" s="118"/>
      <c r="BN420" s="118"/>
      <c r="BO420" s="118"/>
      <c r="BP420" s="118"/>
      <c r="BQ420" s="118"/>
      <c r="BR420" s="118"/>
      <c r="BS420" s="118"/>
      <c r="BT420" s="118"/>
      <c r="BU420" s="118"/>
      <c r="BV420" s="118"/>
      <c r="BW420" s="118"/>
      <c r="BX420" s="118"/>
      <c r="BY420" s="118"/>
      <c r="BZ420" s="118"/>
      <c r="CA420" s="118"/>
      <c r="CB420" s="118"/>
    </row>
    <row r="421" spans="1:80">
      <c r="A421" s="35"/>
      <c r="B421" s="35"/>
      <c r="C421" s="35"/>
      <c r="D421" s="35"/>
      <c r="E421" s="35"/>
      <c r="F421" s="35"/>
      <c r="G421" s="35"/>
      <c r="H421" s="34"/>
      <c r="I421" s="118"/>
      <c r="J421" s="118"/>
      <c r="K421" s="118"/>
      <c r="L421" s="118"/>
      <c r="M421" s="118"/>
      <c r="N421" s="118"/>
      <c r="O421" s="118"/>
      <c r="P421" s="118"/>
      <c r="Q421" s="118"/>
      <c r="R421" s="118"/>
      <c r="S421" s="118"/>
      <c r="T421" s="118"/>
      <c r="U421" s="118"/>
      <c r="V421" s="118"/>
      <c r="W421" s="34"/>
      <c r="X421" s="118"/>
      <c r="Y421" s="118"/>
      <c r="Z421" s="118"/>
      <c r="AA421" s="118"/>
      <c r="AB421" s="118"/>
      <c r="AC421" s="118"/>
      <c r="AD421" s="118"/>
      <c r="AE421" s="118"/>
      <c r="AF421" s="118"/>
      <c r="AG421" s="118"/>
      <c r="AH421" s="118"/>
      <c r="AI421" s="118"/>
      <c r="AJ421" s="118"/>
      <c r="AK421" s="118"/>
      <c r="AL421" s="118"/>
      <c r="AM421" s="118"/>
      <c r="AN421" s="118"/>
      <c r="AO421" s="118"/>
      <c r="AP421" s="118"/>
      <c r="AQ421" s="118"/>
      <c r="AR421" s="118"/>
      <c r="AS421" s="118"/>
      <c r="AT421" s="118"/>
      <c r="AU421" s="118"/>
      <c r="AV421" s="118"/>
      <c r="AW421" s="118"/>
      <c r="AX421" s="118"/>
      <c r="AY421" s="118"/>
      <c r="AZ421" s="118"/>
      <c r="BA421" s="118"/>
      <c r="BB421" s="118"/>
      <c r="BC421" s="118"/>
      <c r="BD421" s="118"/>
      <c r="BE421" s="118"/>
      <c r="BF421" s="118"/>
      <c r="BG421" s="118"/>
      <c r="BH421" s="118"/>
      <c r="BI421" s="118"/>
      <c r="BJ421" s="118"/>
      <c r="BK421" s="118"/>
      <c r="BL421" s="118"/>
      <c r="BM421" s="118"/>
      <c r="BN421" s="118"/>
      <c r="BO421" s="118"/>
      <c r="BP421" s="118"/>
      <c r="BQ421" s="118"/>
      <c r="BR421" s="118"/>
      <c r="BS421" s="118"/>
      <c r="BT421" s="118"/>
      <c r="BU421" s="118"/>
      <c r="BV421" s="118"/>
      <c r="BW421" s="118"/>
      <c r="BX421" s="118"/>
      <c r="BY421" s="118"/>
      <c r="BZ421" s="118"/>
      <c r="CA421" s="118"/>
      <c r="CB421" s="118"/>
    </row>
    <row r="422" spans="1:80">
      <c r="A422" s="35"/>
      <c r="B422" s="35"/>
      <c r="C422" s="35"/>
      <c r="D422" s="35"/>
      <c r="E422" s="35"/>
      <c r="F422" s="35"/>
      <c r="G422" s="35"/>
      <c r="H422" s="34"/>
      <c r="I422" s="118"/>
      <c r="J422" s="118"/>
      <c r="K422" s="118"/>
      <c r="L422" s="118"/>
      <c r="M422" s="118"/>
      <c r="N422" s="118"/>
      <c r="O422" s="118"/>
      <c r="P422" s="118"/>
      <c r="Q422" s="118"/>
      <c r="R422" s="118"/>
      <c r="S422" s="118"/>
      <c r="T422" s="118"/>
      <c r="U422" s="118"/>
      <c r="V422" s="118"/>
      <c r="W422" s="34"/>
      <c r="X422" s="118"/>
      <c r="Y422" s="118"/>
      <c r="Z422" s="118"/>
      <c r="AA422" s="118"/>
      <c r="AB422" s="118"/>
      <c r="AC422" s="118"/>
      <c r="AD422" s="118"/>
      <c r="AE422" s="118"/>
      <c r="AF422" s="118"/>
      <c r="AG422" s="118"/>
      <c r="AH422" s="118"/>
      <c r="AI422" s="118"/>
      <c r="AJ422" s="118"/>
      <c r="AK422" s="118"/>
      <c r="AL422" s="118"/>
      <c r="AM422" s="118"/>
      <c r="AN422" s="118"/>
      <c r="AO422" s="118"/>
      <c r="AP422" s="118"/>
      <c r="AQ422" s="118"/>
      <c r="AR422" s="118"/>
      <c r="AS422" s="118"/>
      <c r="AT422" s="118"/>
      <c r="AU422" s="118"/>
      <c r="AV422" s="118"/>
      <c r="AW422" s="118"/>
      <c r="AX422" s="118"/>
      <c r="AY422" s="118"/>
      <c r="AZ422" s="118"/>
      <c r="BA422" s="118"/>
      <c r="BB422" s="118"/>
      <c r="BC422" s="118"/>
      <c r="BD422" s="118"/>
      <c r="BE422" s="118"/>
      <c r="BF422" s="118"/>
      <c r="BG422" s="118"/>
      <c r="BH422" s="118"/>
      <c r="BI422" s="118"/>
      <c r="BJ422" s="118"/>
      <c r="BK422" s="118"/>
      <c r="BL422" s="118"/>
      <c r="BM422" s="118"/>
      <c r="BN422" s="118"/>
      <c r="BO422" s="118"/>
      <c r="BP422" s="118"/>
      <c r="BQ422" s="118"/>
      <c r="BR422" s="118"/>
      <c r="BS422" s="118"/>
      <c r="BT422" s="118"/>
      <c r="BU422" s="118"/>
      <c r="BV422" s="118"/>
      <c r="BW422" s="118"/>
      <c r="BX422" s="118"/>
      <c r="BY422" s="118"/>
      <c r="BZ422" s="118"/>
      <c r="CA422" s="118"/>
      <c r="CB422" s="118"/>
    </row>
    <row r="423" spans="1:80">
      <c r="A423" s="35"/>
      <c r="B423" s="35"/>
      <c r="C423" s="35"/>
      <c r="D423" s="35"/>
      <c r="E423" s="35"/>
      <c r="F423" s="35"/>
      <c r="G423" s="35"/>
      <c r="H423" s="34"/>
      <c r="I423" s="118"/>
      <c r="J423" s="118"/>
      <c r="K423" s="118"/>
      <c r="L423" s="118"/>
      <c r="M423" s="118"/>
      <c r="N423" s="118"/>
      <c r="O423" s="118"/>
      <c r="P423" s="118"/>
      <c r="Q423" s="118"/>
      <c r="R423" s="118"/>
      <c r="S423" s="118"/>
      <c r="T423" s="118"/>
      <c r="U423" s="118"/>
      <c r="V423" s="118"/>
      <c r="W423" s="34"/>
      <c r="X423" s="118"/>
      <c r="Y423" s="118"/>
      <c r="Z423" s="118"/>
      <c r="AA423" s="118"/>
      <c r="AB423" s="118"/>
      <c r="AC423" s="118"/>
      <c r="AD423" s="118"/>
      <c r="AE423" s="118"/>
      <c r="AF423" s="118"/>
      <c r="AG423" s="118"/>
      <c r="AH423" s="118"/>
      <c r="AI423" s="118"/>
      <c r="AJ423" s="118"/>
      <c r="AK423" s="118"/>
      <c r="AL423" s="118"/>
      <c r="AM423" s="118"/>
      <c r="AN423" s="118"/>
      <c r="AO423" s="118"/>
      <c r="AP423" s="118"/>
      <c r="AQ423" s="118"/>
      <c r="AR423" s="118"/>
      <c r="AS423" s="118"/>
      <c r="AT423" s="118"/>
      <c r="AU423" s="118"/>
      <c r="AV423" s="118"/>
      <c r="AW423" s="118"/>
      <c r="AX423" s="118"/>
      <c r="AY423" s="118"/>
      <c r="AZ423" s="118"/>
      <c r="BA423" s="118"/>
      <c r="BB423" s="118"/>
      <c r="BC423" s="118"/>
      <c r="BD423" s="118"/>
      <c r="BE423" s="118"/>
      <c r="BF423" s="118"/>
      <c r="BG423" s="118"/>
      <c r="BH423" s="118"/>
      <c r="BI423" s="118"/>
      <c r="BJ423" s="118"/>
      <c r="BK423" s="118"/>
      <c r="BL423" s="118"/>
      <c r="BM423" s="118"/>
      <c r="BN423" s="118"/>
      <c r="BO423" s="118"/>
      <c r="BP423" s="118"/>
      <c r="BQ423" s="118"/>
      <c r="BR423" s="118"/>
      <c r="BS423" s="118"/>
      <c r="BT423" s="118"/>
      <c r="BU423" s="118"/>
      <c r="BV423" s="118"/>
      <c r="BW423" s="118"/>
      <c r="BX423" s="118"/>
      <c r="BY423" s="118"/>
      <c r="BZ423" s="118"/>
      <c r="CA423" s="118"/>
      <c r="CB423" s="118"/>
    </row>
    <row r="424" spans="1:80">
      <c r="A424" s="35"/>
      <c r="B424" s="35"/>
      <c r="C424" s="35"/>
      <c r="D424" s="35"/>
      <c r="E424" s="35"/>
      <c r="F424" s="35"/>
      <c r="G424" s="35"/>
      <c r="H424" s="34"/>
      <c r="I424" s="118"/>
      <c r="J424" s="118"/>
      <c r="K424" s="118"/>
      <c r="L424" s="118"/>
      <c r="M424" s="118"/>
      <c r="N424" s="118"/>
      <c r="O424" s="118"/>
      <c r="P424" s="118"/>
      <c r="Q424" s="118"/>
      <c r="R424" s="118"/>
      <c r="S424" s="118"/>
      <c r="T424" s="118"/>
      <c r="U424" s="118"/>
      <c r="V424" s="118"/>
      <c r="W424" s="34"/>
      <c r="X424" s="118"/>
      <c r="Y424" s="118"/>
      <c r="Z424" s="118"/>
      <c r="AA424" s="118"/>
      <c r="AB424" s="118"/>
      <c r="AC424" s="118"/>
      <c r="AD424" s="118"/>
      <c r="AE424" s="118"/>
      <c r="AF424" s="118"/>
      <c r="AG424" s="118"/>
      <c r="AH424" s="118"/>
      <c r="AI424" s="118"/>
      <c r="AJ424" s="118"/>
      <c r="AK424" s="118"/>
      <c r="AL424" s="118"/>
      <c r="AM424" s="118"/>
      <c r="AN424" s="118"/>
      <c r="AO424" s="118"/>
      <c r="AP424" s="118"/>
      <c r="AQ424" s="118"/>
      <c r="AR424" s="118"/>
      <c r="AS424" s="118"/>
      <c r="AT424" s="118"/>
      <c r="AU424" s="118"/>
      <c r="AV424" s="118"/>
      <c r="AW424" s="118"/>
      <c r="AX424" s="118"/>
      <c r="AY424" s="118"/>
      <c r="AZ424" s="118"/>
      <c r="BA424" s="118"/>
      <c r="BB424" s="118"/>
      <c r="BC424" s="118"/>
      <c r="BD424" s="118"/>
      <c r="BE424" s="118"/>
      <c r="BF424" s="118"/>
      <c r="BG424" s="118"/>
      <c r="BH424" s="118"/>
      <c r="BI424" s="118"/>
      <c r="BJ424" s="118"/>
      <c r="BK424" s="118"/>
      <c r="BL424" s="118"/>
      <c r="BM424" s="118"/>
      <c r="BN424" s="118"/>
      <c r="BO424" s="118"/>
      <c r="BP424" s="118"/>
      <c r="BQ424" s="118"/>
      <c r="BR424" s="118"/>
      <c r="BS424" s="118"/>
      <c r="BT424" s="118"/>
      <c r="BU424" s="118"/>
      <c r="BV424" s="118"/>
      <c r="BW424" s="118"/>
      <c r="BX424" s="118"/>
      <c r="BY424" s="118"/>
      <c r="BZ424" s="118"/>
      <c r="CA424" s="118"/>
      <c r="CB424" s="118"/>
    </row>
    <row r="425" spans="1:80">
      <c r="A425" s="35"/>
      <c r="B425" s="35"/>
      <c r="C425" s="35"/>
      <c r="D425" s="35"/>
      <c r="E425" s="35"/>
      <c r="F425" s="35"/>
      <c r="G425" s="35"/>
      <c r="H425" s="34"/>
      <c r="I425" s="118"/>
      <c r="J425" s="118"/>
      <c r="K425" s="118"/>
      <c r="L425" s="118"/>
      <c r="M425" s="118"/>
      <c r="N425" s="118"/>
      <c r="O425" s="118"/>
      <c r="P425" s="118"/>
      <c r="Q425" s="118"/>
      <c r="R425" s="118"/>
      <c r="S425" s="118"/>
      <c r="T425" s="118"/>
      <c r="U425" s="118"/>
      <c r="V425" s="118"/>
      <c r="W425" s="34"/>
      <c r="X425" s="118"/>
      <c r="Y425" s="118"/>
      <c r="Z425" s="118"/>
      <c r="AA425" s="118"/>
      <c r="AB425" s="118"/>
      <c r="AC425" s="118"/>
      <c r="AD425" s="118"/>
      <c r="AE425" s="118"/>
      <c r="AF425" s="118"/>
      <c r="AG425" s="118"/>
      <c r="AH425" s="118"/>
      <c r="AI425" s="118"/>
      <c r="AJ425" s="118"/>
      <c r="AK425" s="118"/>
      <c r="AL425" s="118"/>
      <c r="AM425" s="118"/>
      <c r="AN425" s="118"/>
      <c r="AO425" s="118"/>
      <c r="AP425" s="118"/>
      <c r="AQ425" s="118"/>
      <c r="AR425" s="118"/>
      <c r="AS425" s="118"/>
      <c r="AT425" s="118"/>
      <c r="AU425" s="118"/>
      <c r="AV425" s="118"/>
      <c r="AW425" s="118"/>
      <c r="AX425" s="118"/>
      <c r="AY425" s="118"/>
      <c r="AZ425" s="118"/>
      <c r="BA425" s="118"/>
      <c r="BB425" s="118"/>
      <c r="BC425" s="118"/>
      <c r="BD425" s="118"/>
      <c r="BE425" s="118"/>
      <c r="BF425" s="118"/>
      <c r="BG425" s="118"/>
      <c r="BH425" s="118"/>
      <c r="BI425" s="118"/>
      <c r="BJ425" s="118"/>
      <c r="BK425" s="118"/>
      <c r="BL425" s="118"/>
      <c r="BM425" s="118"/>
      <c r="BN425" s="118"/>
      <c r="BO425" s="118"/>
      <c r="BP425" s="118"/>
      <c r="BQ425" s="118"/>
      <c r="BR425" s="118"/>
      <c r="BS425" s="118"/>
      <c r="BT425" s="118"/>
      <c r="BU425" s="118"/>
      <c r="BV425" s="118"/>
      <c r="BW425" s="118"/>
      <c r="BX425" s="118"/>
      <c r="BY425" s="118"/>
      <c r="BZ425" s="118"/>
      <c r="CA425" s="118"/>
      <c r="CB425" s="118"/>
    </row>
    <row r="426" spans="1:80">
      <c r="A426" s="35"/>
      <c r="B426" s="35"/>
      <c r="C426" s="35"/>
      <c r="D426" s="35"/>
      <c r="E426" s="35"/>
      <c r="F426" s="35"/>
      <c r="G426" s="35"/>
      <c r="H426" s="34"/>
      <c r="I426" s="118"/>
      <c r="J426" s="118"/>
      <c r="K426" s="118"/>
      <c r="L426" s="118"/>
      <c r="M426" s="118"/>
      <c r="N426" s="118"/>
      <c r="O426" s="118"/>
      <c r="P426" s="118"/>
      <c r="Q426" s="118"/>
      <c r="R426" s="118"/>
      <c r="S426" s="118"/>
      <c r="T426" s="118"/>
      <c r="U426" s="118"/>
      <c r="V426" s="118"/>
      <c r="W426" s="34"/>
      <c r="X426" s="118"/>
      <c r="Y426" s="118"/>
      <c r="Z426" s="118"/>
      <c r="AA426" s="118"/>
      <c r="AB426" s="118"/>
      <c r="AC426" s="118"/>
      <c r="AD426" s="118"/>
      <c r="AE426" s="118"/>
      <c r="AF426" s="118"/>
      <c r="AG426" s="118"/>
      <c r="AH426" s="118"/>
      <c r="AI426" s="118"/>
      <c r="AJ426" s="118"/>
      <c r="AK426" s="118"/>
      <c r="AL426" s="118"/>
      <c r="AM426" s="118"/>
      <c r="AN426" s="118"/>
      <c r="AO426" s="118"/>
      <c r="AP426" s="118"/>
      <c r="AQ426" s="118"/>
      <c r="AR426" s="118"/>
      <c r="AS426" s="118"/>
      <c r="AT426" s="118"/>
      <c r="AU426" s="118"/>
      <c r="AV426" s="118"/>
      <c r="AW426" s="118"/>
      <c r="AX426" s="118"/>
      <c r="AY426" s="118"/>
      <c r="AZ426" s="118"/>
      <c r="BA426" s="118"/>
      <c r="BB426" s="118"/>
      <c r="BC426" s="118"/>
      <c r="BD426" s="118"/>
      <c r="BE426" s="118"/>
      <c r="BF426" s="118"/>
      <c r="BG426" s="118"/>
      <c r="BH426" s="118"/>
      <c r="BI426" s="118"/>
      <c r="BJ426" s="118"/>
      <c r="BK426" s="118"/>
      <c r="BL426" s="118"/>
      <c r="BM426" s="118"/>
      <c r="BN426" s="118"/>
      <c r="BO426" s="118"/>
      <c r="BP426" s="118"/>
      <c r="BQ426" s="118"/>
      <c r="BR426" s="118"/>
      <c r="BS426" s="118"/>
      <c r="BT426" s="118"/>
      <c r="BU426" s="118"/>
      <c r="BV426" s="118"/>
      <c r="BW426" s="118"/>
      <c r="BX426" s="118"/>
      <c r="BY426" s="118"/>
      <c r="BZ426" s="118"/>
      <c r="CA426" s="118"/>
      <c r="CB426" s="118"/>
    </row>
    <row r="427" spans="1:80">
      <c r="A427" s="35"/>
      <c r="B427" s="35"/>
      <c r="C427" s="35"/>
      <c r="D427" s="35"/>
      <c r="E427" s="35"/>
      <c r="F427" s="35"/>
      <c r="G427" s="35"/>
      <c r="H427" s="34"/>
      <c r="I427" s="118"/>
      <c r="J427" s="118"/>
      <c r="K427" s="118"/>
      <c r="L427" s="118"/>
      <c r="M427" s="118"/>
      <c r="N427" s="118"/>
      <c r="O427" s="118"/>
      <c r="P427" s="118"/>
      <c r="Q427" s="118"/>
      <c r="R427" s="118"/>
      <c r="S427" s="118"/>
      <c r="T427" s="118"/>
      <c r="U427" s="118"/>
      <c r="V427" s="118"/>
      <c r="W427" s="34"/>
      <c r="X427" s="118"/>
      <c r="Y427" s="118"/>
      <c r="Z427" s="118"/>
      <c r="AA427" s="118"/>
      <c r="AB427" s="118"/>
      <c r="AC427" s="118"/>
      <c r="AD427" s="118"/>
      <c r="AE427" s="118"/>
      <c r="AF427" s="118"/>
      <c r="AG427" s="118"/>
      <c r="AH427" s="118"/>
      <c r="AI427" s="118"/>
      <c r="AJ427" s="118"/>
      <c r="AK427" s="118"/>
      <c r="AL427" s="118"/>
      <c r="AM427" s="118"/>
      <c r="AN427" s="118"/>
      <c r="AO427" s="118"/>
      <c r="AP427" s="118"/>
      <c r="AQ427" s="118"/>
      <c r="AR427" s="118"/>
      <c r="AS427" s="118"/>
      <c r="AT427" s="118"/>
      <c r="AU427" s="118"/>
      <c r="AV427" s="118"/>
      <c r="AW427" s="118"/>
      <c r="AX427" s="118"/>
      <c r="AY427" s="118"/>
      <c r="AZ427" s="118"/>
      <c r="BA427" s="118"/>
      <c r="BB427" s="118"/>
      <c r="BC427" s="118"/>
      <c r="BD427" s="118"/>
      <c r="BE427" s="118"/>
      <c r="BF427" s="118"/>
      <c r="BG427" s="118"/>
      <c r="BH427" s="118"/>
      <c r="BI427" s="118"/>
      <c r="BJ427" s="118"/>
      <c r="BK427" s="118"/>
      <c r="BL427" s="118"/>
      <c r="BM427" s="118"/>
      <c r="BN427" s="118"/>
      <c r="BO427" s="118"/>
      <c r="BP427" s="118"/>
      <c r="BQ427" s="118"/>
      <c r="BR427" s="118"/>
      <c r="BS427" s="118"/>
      <c r="BT427" s="118"/>
      <c r="BU427" s="118"/>
      <c r="BV427" s="118"/>
      <c r="BW427" s="118"/>
      <c r="BX427" s="118"/>
      <c r="BY427" s="118"/>
      <c r="BZ427" s="118"/>
      <c r="CA427" s="118"/>
      <c r="CB427" s="118"/>
    </row>
    <row r="428" spans="1:80">
      <c r="A428" s="35"/>
      <c r="B428" s="35"/>
      <c r="C428" s="35"/>
      <c r="D428" s="35"/>
      <c r="E428" s="35"/>
      <c r="F428" s="35"/>
      <c r="G428" s="35"/>
      <c r="H428" s="34"/>
      <c r="I428" s="118"/>
      <c r="J428" s="118"/>
      <c r="K428" s="118"/>
      <c r="L428" s="118"/>
      <c r="M428" s="118"/>
      <c r="N428" s="118"/>
      <c r="O428" s="118"/>
      <c r="P428" s="118"/>
      <c r="Q428" s="118"/>
      <c r="R428" s="118"/>
      <c r="S428" s="118"/>
      <c r="T428" s="118"/>
      <c r="U428" s="118"/>
      <c r="V428" s="118"/>
      <c r="W428" s="34"/>
      <c r="X428" s="118"/>
      <c r="Y428" s="118"/>
      <c r="Z428" s="118"/>
      <c r="AA428" s="118"/>
      <c r="AB428" s="118"/>
      <c r="AC428" s="118"/>
      <c r="AD428" s="118"/>
      <c r="AE428" s="118"/>
      <c r="AF428" s="118"/>
      <c r="AG428" s="118"/>
      <c r="AH428" s="118"/>
      <c r="AI428" s="118"/>
      <c r="AJ428" s="118"/>
      <c r="AK428" s="118"/>
      <c r="AL428" s="118"/>
      <c r="AM428" s="118"/>
      <c r="AN428" s="118"/>
      <c r="AO428" s="118"/>
      <c r="AP428" s="118"/>
      <c r="AQ428" s="118"/>
      <c r="AR428" s="118"/>
      <c r="AS428" s="118"/>
      <c r="AT428" s="118"/>
      <c r="AU428" s="118"/>
      <c r="AV428" s="118"/>
      <c r="AW428" s="118"/>
      <c r="AX428" s="118"/>
      <c r="AY428" s="118"/>
      <c r="AZ428" s="118"/>
      <c r="BA428" s="118"/>
      <c r="BB428" s="118"/>
      <c r="BC428" s="118"/>
      <c r="BD428" s="118"/>
      <c r="BE428" s="118"/>
      <c r="BF428" s="118"/>
      <c r="BG428" s="118"/>
      <c r="BH428" s="118"/>
      <c r="BI428" s="118"/>
      <c r="BJ428" s="118"/>
      <c r="BK428" s="118"/>
      <c r="BL428" s="118"/>
      <c r="BM428" s="118"/>
      <c r="BN428" s="118"/>
      <c r="BO428" s="118"/>
      <c r="BP428" s="118"/>
      <c r="BQ428" s="118"/>
      <c r="BR428" s="118"/>
      <c r="BS428" s="118"/>
      <c r="BT428" s="118"/>
      <c r="BU428" s="118"/>
      <c r="BV428" s="118"/>
      <c r="BW428" s="118"/>
      <c r="BX428" s="118"/>
      <c r="BY428" s="118"/>
      <c r="BZ428" s="118"/>
      <c r="CA428" s="118"/>
      <c r="CB428" s="118"/>
    </row>
    <row r="429" spans="1:80">
      <c r="A429" s="35"/>
      <c r="B429" s="35"/>
      <c r="C429" s="35"/>
      <c r="D429" s="35"/>
      <c r="E429" s="35"/>
      <c r="F429" s="35"/>
      <c r="G429" s="35"/>
      <c r="H429" s="34"/>
      <c r="I429" s="118"/>
      <c r="J429" s="118"/>
      <c r="K429" s="118"/>
      <c r="L429" s="118"/>
      <c r="M429" s="118"/>
      <c r="N429" s="118"/>
      <c r="O429" s="118"/>
      <c r="P429" s="118"/>
      <c r="Q429" s="118"/>
      <c r="R429" s="118"/>
      <c r="S429" s="118"/>
      <c r="T429" s="118"/>
      <c r="U429" s="118"/>
      <c r="V429" s="118"/>
      <c r="W429" s="34"/>
      <c r="X429" s="118"/>
      <c r="Y429" s="118"/>
      <c r="Z429" s="118"/>
      <c r="AA429" s="118"/>
      <c r="AB429" s="118"/>
      <c r="AC429" s="118"/>
      <c r="AD429" s="118"/>
      <c r="AE429" s="118"/>
      <c r="AF429" s="118"/>
      <c r="AG429" s="118"/>
      <c r="AH429" s="118"/>
      <c r="AI429" s="118"/>
      <c r="AJ429" s="118"/>
      <c r="AK429" s="118"/>
      <c r="AL429" s="118"/>
      <c r="AM429" s="118"/>
      <c r="AN429" s="118"/>
      <c r="AO429" s="118"/>
      <c r="AP429" s="118"/>
      <c r="AQ429" s="118"/>
      <c r="AR429" s="118"/>
      <c r="AS429" s="118"/>
      <c r="AT429" s="118"/>
      <c r="AU429" s="118"/>
      <c r="AV429" s="118"/>
      <c r="AW429" s="118"/>
      <c r="AX429" s="118"/>
      <c r="AY429" s="118"/>
      <c r="AZ429" s="118"/>
      <c r="BA429" s="118"/>
      <c r="BB429" s="118"/>
      <c r="BC429" s="118"/>
      <c r="BD429" s="118"/>
      <c r="BE429" s="118"/>
      <c r="BF429" s="118"/>
      <c r="BG429" s="118"/>
      <c r="BH429" s="118"/>
      <c r="BI429" s="118"/>
      <c r="BJ429" s="118"/>
      <c r="BK429" s="118"/>
      <c r="BL429" s="118"/>
      <c r="BM429" s="118"/>
      <c r="BN429" s="118"/>
      <c r="BO429" s="118"/>
      <c r="BP429" s="118"/>
      <c r="BQ429" s="118"/>
      <c r="BR429" s="118"/>
      <c r="BS429" s="118"/>
      <c r="BT429" s="118"/>
      <c r="BU429" s="118"/>
      <c r="BV429" s="118"/>
      <c r="BW429" s="118"/>
      <c r="BX429" s="118"/>
      <c r="BY429" s="118"/>
      <c r="BZ429" s="118"/>
      <c r="CA429" s="118"/>
      <c r="CB429" s="118"/>
    </row>
    <row r="430" spans="1:80">
      <c r="A430" s="35"/>
      <c r="B430" s="35"/>
      <c r="C430" s="35"/>
      <c r="D430" s="35"/>
      <c r="E430" s="35"/>
      <c r="F430" s="35"/>
      <c r="G430" s="35"/>
      <c r="H430" s="34"/>
      <c r="I430" s="118"/>
      <c r="J430" s="118"/>
      <c r="K430" s="118"/>
      <c r="L430" s="118"/>
      <c r="M430" s="118"/>
      <c r="N430" s="118"/>
      <c r="O430" s="118"/>
      <c r="P430" s="118"/>
      <c r="Q430" s="118"/>
      <c r="R430" s="118"/>
      <c r="S430" s="118"/>
      <c r="T430" s="118"/>
      <c r="U430" s="118"/>
      <c r="V430" s="118"/>
      <c r="W430" s="34"/>
      <c r="X430" s="118"/>
      <c r="Y430" s="118"/>
      <c r="Z430" s="118"/>
      <c r="AA430" s="118"/>
      <c r="AB430" s="118"/>
      <c r="AC430" s="118"/>
      <c r="AD430" s="118"/>
      <c r="AE430" s="118"/>
      <c r="AF430" s="118"/>
      <c r="AG430" s="118"/>
      <c r="AH430" s="118"/>
      <c r="AI430" s="118"/>
      <c r="AJ430" s="118"/>
      <c r="AK430" s="118"/>
      <c r="AL430" s="118"/>
      <c r="AM430" s="118"/>
      <c r="AN430" s="118"/>
      <c r="AO430" s="118"/>
      <c r="AP430" s="118"/>
      <c r="AQ430" s="118"/>
      <c r="AR430" s="118"/>
      <c r="AS430" s="118"/>
      <c r="AT430" s="118"/>
      <c r="AU430" s="118"/>
      <c r="AV430" s="118"/>
      <c r="AW430" s="118"/>
      <c r="AX430" s="118"/>
      <c r="AY430" s="118"/>
      <c r="AZ430" s="118"/>
      <c r="BA430" s="118"/>
      <c r="BB430" s="118"/>
      <c r="BC430" s="118"/>
      <c r="BD430" s="118"/>
      <c r="BE430" s="118"/>
      <c r="BF430" s="118"/>
      <c r="BG430" s="118"/>
      <c r="BH430" s="118"/>
      <c r="BI430" s="118"/>
      <c r="BJ430" s="118"/>
      <c r="BK430" s="118"/>
      <c r="BL430" s="118"/>
      <c r="BM430" s="118"/>
      <c r="BN430" s="118"/>
      <c r="BO430" s="118"/>
      <c r="BP430" s="118"/>
      <c r="BQ430" s="118"/>
      <c r="BR430" s="118"/>
      <c r="BS430" s="118"/>
      <c r="BT430" s="118"/>
      <c r="BU430" s="118"/>
      <c r="BV430" s="118"/>
      <c r="BW430" s="118"/>
      <c r="BX430" s="118"/>
      <c r="BY430" s="118"/>
      <c r="BZ430" s="118"/>
      <c r="CA430" s="118"/>
      <c r="CB430" s="118"/>
    </row>
    <row r="431" spans="1:80">
      <c r="A431" s="35"/>
      <c r="B431" s="35"/>
      <c r="C431" s="35"/>
      <c r="D431" s="35"/>
      <c r="E431" s="35"/>
      <c r="F431" s="35"/>
      <c r="G431" s="35"/>
      <c r="H431" s="34"/>
      <c r="I431" s="118"/>
      <c r="J431" s="118"/>
      <c r="K431" s="118"/>
      <c r="L431" s="118"/>
      <c r="M431" s="118"/>
      <c r="N431" s="118"/>
      <c r="O431" s="118"/>
      <c r="P431" s="118"/>
      <c r="Q431" s="118"/>
      <c r="R431" s="118"/>
      <c r="S431" s="118"/>
      <c r="T431" s="118"/>
      <c r="U431" s="118"/>
      <c r="V431" s="118"/>
      <c r="W431" s="34"/>
      <c r="X431" s="118"/>
      <c r="Y431" s="118"/>
      <c r="Z431" s="118"/>
      <c r="AA431" s="118"/>
      <c r="AB431" s="118"/>
      <c r="AC431" s="118"/>
      <c r="AD431" s="118"/>
      <c r="AE431" s="118"/>
      <c r="AF431" s="118"/>
      <c r="AG431" s="118"/>
      <c r="AH431" s="118"/>
      <c r="AI431" s="118"/>
      <c r="AJ431" s="118"/>
      <c r="AK431" s="118"/>
      <c r="AL431" s="118"/>
      <c r="AM431" s="118"/>
      <c r="AN431" s="118"/>
      <c r="AO431" s="118"/>
      <c r="AP431" s="118"/>
      <c r="AQ431" s="118"/>
      <c r="AR431" s="118"/>
      <c r="AS431" s="118"/>
      <c r="AT431" s="118"/>
      <c r="AU431" s="118"/>
      <c r="AV431" s="118"/>
      <c r="AW431" s="118"/>
      <c r="AX431" s="118"/>
      <c r="AY431" s="118"/>
      <c r="AZ431" s="118"/>
      <c r="BA431" s="118"/>
      <c r="BB431" s="118"/>
      <c r="BC431" s="118"/>
      <c r="BD431" s="118"/>
      <c r="BE431" s="118"/>
      <c r="BF431" s="118"/>
      <c r="BG431" s="118"/>
      <c r="BH431" s="118"/>
      <c r="BI431" s="118"/>
      <c r="BJ431" s="118"/>
      <c r="BK431" s="118"/>
      <c r="BL431" s="118"/>
      <c r="BM431" s="118"/>
      <c r="BN431" s="118"/>
      <c r="BO431" s="118"/>
      <c r="BP431" s="118"/>
      <c r="BQ431" s="118"/>
      <c r="BR431" s="118"/>
      <c r="BS431" s="118"/>
      <c r="BT431" s="118"/>
      <c r="BU431" s="118"/>
      <c r="BV431" s="118"/>
      <c r="BW431" s="118"/>
      <c r="BX431" s="118"/>
      <c r="BY431" s="118"/>
      <c r="BZ431" s="118"/>
      <c r="CA431" s="118"/>
      <c r="CB431" s="118"/>
    </row>
    <row r="432" spans="1:80">
      <c r="A432" s="35"/>
      <c r="B432" s="35"/>
      <c r="C432" s="35"/>
      <c r="D432" s="35"/>
      <c r="E432" s="35"/>
      <c r="F432" s="35"/>
      <c r="G432" s="35"/>
      <c r="H432" s="34"/>
      <c r="I432" s="118"/>
      <c r="J432" s="118"/>
      <c r="K432" s="118"/>
      <c r="L432" s="118"/>
      <c r="M432" s="118"/>
      <c r="N432" s="118"/>
      <c r="O432" s="118"/>
      <c r="P432" s="118"/>
      <c r="Q432" s="118"/>
      <c r="R432" s="118"/>
      <c r="S432" s="118"/>
      <c r="T432" s="118"/>
      <c r="U432" s="118"/>
      <c r="V432" s="118"/>
      <c r="W432" s="34"/>
      <c r="X432" s="118"/>
      <c r="Y432" s="118"/>
      <c r="Z432" s="118"/>
      <c r="AA432" s="118"/>
      <c r="AB432" s="118"/>
      <c r="AC432" s="118"/>
      <c r="AD432" s="118"/>
      <c r="AE432" s="118"/>
      <c r="AF432" s="118"/>
      <c r="AG432" s="118"/>
      <c r="AH432" s="118"/>
      <c r="AI432" s="118"/>
      <c r="AJ432" s="118"/>
      <c r="AK432" s="118"/>
      <c r="AL432" s="118"/>
      <c r="AM432" s="118"/>
      <c r="AN432" s="118"/>
      <c r="AO432" s="118"/>
      <c r="AP432" s="118"/>
      <c r="AQ432" s="118"/>
      <c r="AR432" s="118"/>
      <c r="AS432" s="118"/>
      <c r="AT432" s="118"/>
      <c r="AU432" s="118"/>
      <c r="AV432" s="118"/>
      <c r="AW432" s="118"/>
      <c r="AX432" s="118"/>
      <c r="AY432" s="118"/>
      <c r="AZ432" s="118"/>
      <c r="BA432" s="118"/>
      <c r="BB432" s="118"/>
      <c r="BC432" s="118"/>
      <c r="BD432" s="118"/>
      <c r="BE432" s="118"/>
      <c r="BF432" s="118"/>
      <c r="BG432" s="118"/>
      <c r="BH432" s="118"/>
      <c r="BI432" s="118"/>
      <c r="BJ432" s="118"/>
      <c r="BK432" s="118"/>
      <c r="BL432" s="118"/>
      <c r="BM432" s="118"/>
      <c r="BN432" s="118"/>
      <c r="BO432" s="118"/>
      <c r="BP432" s="118"/>
      <c r="BQ432" s="118"/>
      <c r="BR432" s="118"/>
      <c r="BS432" s="118"/>
      <c r="BT432" s="118"/>
      <c r="BU432" s="118"/>
      <c r="BV432" s="118"/>
      <c r="BW432" s="118"/>
      <c r="BX432" s="118"/>
      <c r="BY432" s="118"/>
      <c r="BZ432" s="118"/>
      <c r="CA432" s="118"/>
      <c r="CB432" s="118"/>
    </row>
    <row r="433" spans="1:80">
      <c r="A433" s="35"/>
      <c r="B433" s="35"/>
      <c r="C433" s="35"/>
      <c r="D433" s="35"/>
      <c r="E433" s="35"/>
      <c r="F433" s="35"/>
      <c r="G433" s="35"/>
      <c r="H433" s="34"/>
      <c r="I433" s="118"/>
      <c r="J433" s="118"/>
      <c r="K433" s="118"/>
      <c r="L433" s="118"/>
      <c r="M433" s="118"/>
      <c r="N433" s="118"/>
      <c r="O433" s="118"/>
      <c r="P433" s="118"/>
      <c r="Q433" s="118"/>
      <c r="R433" s="118"/>
      <c r="S433" s="118"/>
      <c r="T433" s="118"/>
      <c r="U433" s="118"/>
      <c r="V433" s="118"/>
      <c r="W433" s="34"/>
      <c r="X433" s="118"/>
      <c r="Y433" s="118"/>
      <c r="Z433" s="118"/>
      <c r="AA433" s="118"/>
      <c r="AB433" s="118"/>
      <c r="AC433" s="118"/>
      <c r="AD433" s="118"/>
      <c r="AE433" s="118"/>
      <c r="AF433" s="118"/>
      <c r="AG433" s="118"/>
      <c r="AH433" s="118"/>
      <c r="AI433" s="118"/>
      <c r="AJ433" s="118"/>
      <c r="AK433" s="118"/>
      <c r="AL433" s="118"/>
      <c r="AM433" s="118"/>
      <c r="AN433" s="118"/>
      <c r="AO433" s="118"/>
      <c r="AP433" s="118"/>
      <c r="AQ433" s="118"/>
      <c r="AR433" s="118"/>
      <c r="AS433" s="118"/>
      <c r="AT433" s="118"/>
      <c r="AU433" s="118"/>
      <c r="AV433" s="118"/>
      <c r="AW433" s="118"/>
      <c r="AX433" s="118"/>
      <c r="AY433" s="118"/>
      <c r="AZ433" s="118"/>
      <c r="BA433" s="118"/>
      <c r="BB433" s="118"/>
      <c r="BC433" s="118"/>
      <c r="BD433" s="118"/>
      <c r="BE433" s="118"/>
      <c r="BF433" s="118"/>
      <c r="BG433" s="118"/>
      <c r="BH433" s="118"/>
      <c r="BI433" s="118"/>
      <c r="BJ433" s="118"/>
      <c r="BK433" s="118"/>
      <c r="BL433" s="118"/>
      <c r="BM433" s="118"/>
      <c r="BN433" s="118"/>
      <c r="BO433" s="118"/>
      <c r="BP433" s="118"/>
      <c r="BQ433" s="118"/>
      <c r="BR433" s="118"/>
      <c r="BS433" s="118"/>
      <c r="BT433" s="118"/>
      <c r="BU433" s="118"/>
      <c r="BV433" s="118"/>
      <c r="BW433" s="118"/>
      <c r="BX433" s="118"/>
      <c r="BY433" s="118"/>
      <c r="BZ433" s="118"/>
      <c r="CA433" s="118"/>
      <c r="CB433" s="118"/>
    </row>
    <row r="434" spans="1:80">
      <c r="A434" s="35"/>
      <c r="B434" s="35"/>
      <c r="C434" s="35"/>
      <c r="D434" s="35"/>
      <c r="E434" s="35"/>
      <c r="F434" s="35"/>
      <c r="G434" s="35"/>
      <c r="H434" s="34"/>
      <c r="I434" s="118"/>
      <c r="J434" s="118"/>
      <c r="K434" s="118"/>
      <c r="L434" s="118"/>
      <c r="M434" s="118"/>
      <c r="N434" s="118"/>
      <c r="O434" s="118"/>
      <c r="P434" s="118"/>
      <c r="Q434" s="118"/>
      <c r="R434" s="118"/>
      <c r="S434" s="118"/>
      <c r="T434" s="118"/>
      <c r="U434" s="118"/>
      <c r="V434" s="118"/>
      <c r="W434" s="34"/>
      <c r="X434" s="118"/>
      <c r="Y434" s="118"/>
      <c r="Z434" s="118"/>
      <c r="AA434" s="118"/>
      <c r="AB434" s="118"/>
      <c r="AC434" s="118"/>
      <c r="AD434" s="118"/>
      <c r="AE434" s="118"/>
      <c r="AF434" s="118"/>
      <c r="AG434" s="118"/>
      <c r="AH434" s="118"/>
      <c r="AI434" s="118"/>
      <c r="AJ434" s="118"/>
      <c r="AK434" s="118"/>
      <c r="AL434" s="118"/>
      <c r="AM434" s="118"/>
      <c r="AN434" s="118"/>
      <c r="AO434" s="118"/>
      <c r="AP434" s="118"/>
      <c r="AQ434" s="118"/>
      <c r="AR434" s="118"/>
      <c r="AS434" s="118"/>
      <c r="AT434" s="118"/>
      <c r="AU434" s="118"/>
      <c r="AV434" s="118"/>
      <c r="AW434" s="118"/>
      <c r="AX434" s="118"/>
      <c r="AY434" s="118"/>
      <c r="AZ434" s="118"/>
      <c r="BA434" s="118"/>
      <c r="BB434" s="118"/>
      <c r="BC434" s="118"/>
      <c r="BD434" s="118"/>
      <c r="BE434" s="118"/>
      <c r="BF434" s="118"/>
      <c r="BG434" s="118"/>
      <c r="BH434" s="118"/>
      <c r="BI434" s="118"/>
      <c r="BJ434" s="118"/>
      <c r="BK434" s="118"/>
      <c r="BL434" s="118"/>
      <c r="BM434" s="118"/>
      <c r="BN434" s="118"/>
      <c r="BO434" s="118"/>
      <c r="BP434" s="118"/>
      <c r="BQ434" s="118"/>
      <c r="BR434" s="118"/>
      <c r="BS434" s="118"/>
      <c r="BT434" s="118"/>
      <c r="BU434" s="118"/>
      <c r="BV434" s="118"/>
      <c r="BW434" s="118"/>
      <c r="BX434" s="118"/>
      <c r="BY434" s="118"/>
      <c r="BZ434" s="118"/>
      <c r="CA434" s="118"/>
      <c r="CB434" s="118"/>
    </row>
    <row r="435" spans="1:80">
      <c r="A435" s="35"/>
      <c r="B435" s="35"/>
      <c r="C435" s="35"/>
      <c r="D435" s="35"/>
      <c r="E435" s="35"/>
      <c r="F435" s="35"/>
      <c r="G435" s="35"/>
      <c r="H435" s="34"/>
      <c r="I435" s="118"/>
      <c r="J435" s="118"/>
      <c r="K435" s="118"/>
      <c r="L435" s="118"/>
      <c r="M435" s="118"/>
      <c r="N435" s="118"/>
      <c r="O435" s="118"/>
      <c r="P435" s="118"/>
      <c r="Q435" s="118"/>
      <c r="R435" s="118"/>
      <c r="S435" s="118"/>
      <c r="T435" s="118"/>
      <c r="U435" s="118"/>
      <c r="V435" s="118"/>
      <c r="W435" s="34"/>
      <c r="X435" s="118"/>
      <c r="Y435" s="118"/>
      <c r="Z435" s="118"/>
      <c r="AA435" s="118"/>
      <c r="AB435" s="118"/>
      <c r="AC435" s="118"/>
      <c r="AD435" s="118"/>
      <c r="AE435" s="118"/>
      <c r="AF435" s="118"/>
      <c r="AG435" s="118"/>
      <c r="AH435" s="118"/>
      <c r="AI435" s="118"/>
      <c r="AJ435" s="118"/>
      <c r="AK435" s="118"/>
      <c r="AL435" s="118"/>
      <c r="AM435" s="118"/>
      <c r="AN435" s="118"/>
      <c r="AO435" s="118"/>
      <c r="AP435" s="118"/>
      <c r="AQ435" s="118"/>
      <c r="AR435" s="118"/>
      <c r="AS435" s="118"/>
      <c r="AT435" s="118"/>
      <c r="AU435" s="118"/>
      <c r="AV435" s="118"/>
      <c r="AW435" s="118"/>
      <c r="AX435" s="118"/>
      <c r="AY435" s="118"/>
      <c r="AZ435" s="118"/>
      <c r="BA435" s="118"/>
      <c r="BB435" s="118"/>
      <c r="BC435" s="118"/>
      <c r="BD435" s="118"/>
      <c r="BE435" s="118"/>
      <c r="BF435" s="118"/>
      <c r="BG435" s="118"/>
      <c r="BH435" s="118"/>
      <c r="BI435" s="118"/>
      <c r="BJ435" s="118"/>
      <c r="BK435" s="118"/>
      <c r="BL435" s="118"/>
      <c r="BM435" s="118"/>
      <c r="BN435" s="118"/>
      <c r="BO435" s="118"/>
      <c r="BP435" s="118"/>
      <c r="BQ435" s="118"/>
      <c r="BR435" s="118"/>
      <c r="BS435" s="118"/>
      <c r="BT435" s="118"/>
      <c r="BU435" s="118"/>
      <c r="BV435" s="118"/>
      <c r="BW435" s="118"/>
      <c r="BX435" s="118"/>
      <c r="BY435" s="118"/>
      <c r="BZ435" s="118"/>
      <c r="CA435" s="118"/>
      <c r="CB435" s="118"/>
    </row>
    <row r="436" spans="1:80">
      <c r="A436" s="35"/>
      <c r="B436" s="35"/>
      <c r="C436" s="35"/>
      <c r="D436" s="35"/>
      <c r="E436" s="35"/>
      <c r="F436" s="35"/>
      <c r="G436" s="35"/>
      <c r="H436" s="34"/>
      <c r="I436" s="118"/>
      <c r="J436" s="118"/>
      <c r="K436" s="118"/>
      <c r="L436" s="118"/>
      <c r="M436" s="118"/>
      <c r="N436" s="118"/>
      <c r="O436" s="118"/>
      <c r="P436" s="118"/>
      <c r="Q436" s="118"/>
      <c r="R436" s="118"/>
      <c r="S436" s="118"/>
      <c r="T436" s="118"/>
      <c r="U436" s="118"/>
      <c r="V436" s="118"/>
      <c r="W436" s="34"/>
      <c r="X436" s="118"/>
      <c r="Y436" s="118"/>
      <c r="Z436" s="118"/>
      <c r="AA436" s="118"/>
      <c r="AB436" s="118"/>
      <c r="AC436" s="118"/>
      <c r="AD436" s="118"/>
      <c r="AE436" s="118"/>
      <c r="AF436" s="118"/>
      <c r="AG436" s="118"/>
      <c r="AH436" s="118"/>
      <c r="AI436" s="118"/>
      <c r="AJ436" s="118"/>
      <c r="AK436" s="118"/>
      <c r="AL436" s="118"/>
      <c r="AM436" s="118"/>
      <c r="AN436" s="118"/>
      <c r="AO436" s="118"/>
      <c r="AP436" s="118"/>
      <c r="AQ436" s="118"/>
      <c r="AR436" s="118"/>
      <c r="AS436" s="118"/>
      <c r="AT436" s="118"/>
      <c r="AU436" s="118"/>
      <c r="AV436" s="118"/>
      <c r="AW436" s="118"/>
      <c r="AX436" s="118"/>
      <c r="AY436" s="118"/>
      <c r="AZ436" s="118"/>
      <c r="BA436" s="118"/>
      <c r="BB436" s="118"/>
      <c r="BC436" s="118"/>
      <c r="BD436" s="118"/>
      <c r="BE436" s="118"/>
      <c r="BF436" s="118"/>
      <c r="BG436" s="118"/>
      <c r="BH436" s="118"/>
      <c r="BI436" s="118"/>
      <c r="BJ436" s="118"/>
      <c r="BK436" s="118"/>
      <c r="BL436" s="118"/>
      <c r="BM436" s="118"/>
      <c r="BN436" s="118"/>
      <c r="BO436" s="118"/>
      <c r="BP436" s="118"/>
      <c r="BQ436" s="118"/>
      <c r="BR436" s="118"/>
      <c r="BS436" s="118"/>
      <c r="BT436" s="118"/>
      <c r="BU436" s="118"/>
      <c r="BV436" s="118"/>
      <c r="BW436" s="118"/>
      <c r="BX436" s="118"/>
      <c r="BY436" s="118"/>
      <c r="BZ436" s="118"/>
      <c r="CA436" s="118"/>
      <c r="CB436" s="118"/>
    </row>
    <row r="437" spans="1:80">
      <c r="A437" s="35"/>
      <c r="B437" s="35"/>
      <c r="C437" s="35"/>
      <c r="D437" s="35"/>
      <c r="E437" s="35"/>
      <c r="F437" s="35"/>
      <c r="G437" s="35"/>
      <c r="H437" s="34"/>
      <c r="I437" s="118"/>
      <c r="J437" s="118"/>
      <c r="K437" s="118"/>
      <c r="L437" s="118"/>
      <c r="M437" s="118"/>
      <c r="N437" s="118"/>
      <c r="O437" s="118"/>
      <c r="P437" s="118"/>
      <c r="Q437" s="118"/>
      <c r="R437" s="118"/>
      <c r="S437" s="118"/>
      <c r="T437" s="118"/>
      <c r="U437" s="118"/>
      <c r="V437" s="118"/>
      <c r="W437" s="34"/>
      <c r="X437" s="118"/>
      <c r="Y437" s="118"/>
      <c r="Z437" s="118"/>
      <c r="AA437" s="118"/>
      <c r="AB437" s="118"/>
      <c r="AC437" s="118"/>
      <c r="AD437" s="118"/>
      <c r="AE437" s="118"/>
      <c r="AF437" s="118"/>
      <c r="AG437" s="118"/>
      <c r="AH437" s="118"/>
      <c r="AI437" s="118"/>
      <c r="AJ437" s="118"/>
      <c r="AK437" s="118"/>
      <c r="AL437" s="118"/>
      <c r="AM437" s="118"/>
      <c r="AN437" s="118"/>
      <c r="AO437" s="118"/>
      <c r="AP437" s="118"/>
      <c r="AQ437" s="118"/>
      <c r="AR437" s="118"/>
      <c r="AS437" s="118"/>
      <c r="AT437" s="118"/>
      <c r="AU437" s="118"/>
      <c r="AV437" s="118"/>
      <c r="AW437" s="118"/>
      <c r="AX437" s="118"/>
      <c r="AY437" s="118"/>
      <c r="AZ437" s="118"/>
      <c r="BA437" s="118"/>
      <c r="BB437" s="118"/>
      <c r="BC437" s="118"/>
      <c r="BD437" s="118"/>
      <c r="BE437" s="118"/>
      <c r="BF437" s="118"/>
      <c r="BG437" s="118"/>
      <c r="BH437" s="118"/>
      <c r="BI437" s="118"/>
      <c r="BJ437" s="118"/>
      <c r="BK437" s="118"/>
      <c r="BL437" s="118"/>
      <c r="BM437" s="118"/>
      <c r="BN437" s="118"/>
      <c r="BO437" s="118"/>
      <c r="BP437" s="118"/>
      <c r="BQ437" s="118"/>
      <c r="BR437" s="118"/>
      <c r="BS437" s="118"/>
      <c r="BT437" s="118"/>
      <c r="BU437" s="118"/>
      <c r="BV437" s="118"/>
      <c r="BW437" s="118"/>
      <c r="BX437" s="118"/>
      <c r="BY437" s="118"/>
      <c r="BZ437" s="118"/>
      <c r="CA437" s="118"/>
      <c r="CB437" s="118"/>
    </row>
    <row r="438" spans="1:80">
      <c r="A438" s="35"/>
      <c r="B438" s="35"/>
      <c r="C438" s="35"/>
      <c r="D438" s="35"/>
      <c r="E438" s="35"/>
      <c r="F438" s="35"/>
      <c r="G438" s="35"/>
      <c r="H438" s="34"/>
      <c r="I438" s="118"/>
      <c r="J438" s="118"/>
      <c r="K438" s="118"/>
      <c r="L438" s="118"/>
      <c r="M438" s="118"/>
      <c r="N438" s="118"/>
      <c r="O438" s="118"/>
      <c r="P438" s="118"/>
      <c r="Q438" s="118"/>
      <c r="R438" s="118"/>
      <c r="S438" s="118"/>
      <c r="T438" s="118"/>
      <c r="U438" s="118"/>
      <c r="V438" s="118"/>
      <c r="W438" s="34"/>
      <c r="X438" s="118"/>
      <c r="Y438" s="118"/>
      <c r="Z438" s="118"/>
      <c r="AA438" s="118"/>
      <c r="AB438" s="118"/>
      <c r="AC438" s="118"/>
      <c r="AD438" s="118"/>
      <c r="AE438" s="118"/>
      <c r="AF438" s="118"/>
      <c r="AG438" s="118"/>
      <c r="AH438" s="118"/>
      <c r="AI438" s="118"/>
      <c r="AJ438" s="118"/>
      <c r="AK438" s="118"/>
      <c r="AL438" s="118"/>
      <c r="AM438" s="118"/>
      <c r="AN438" s="118"/>
      <c r="AO438" s="118"/>
      <c r="AP438" s="118"/>
      <c r="AQ438" s="118"/>
      <c r="AR438" s="118"/>
      <c r="AS438" s="118"/>
      <c r="AT438" s="118"/>
      <c r="AU438" s="118"/>
      <c r="AV438" s="118"/>
      <c r="AW438" s="118"/>
      <c r="AX438" s="118"/>
      <c r="AY438" s="118"/>
      <c r="AZ438" s="118"/>
      <c r="BA438" s="118"/>
      <c r="BB438" s="118"/>
      <c r="BC438" s="118"/>
      <c r="BD438" s="118"/>
      <c r="BE438" s="118"/>
      <c r="BF438" s="118"/>
      <c r="BG438" s="118"/>
      <c r="BH438" s="118"/>
      <c r="BI438" s="118"/>
      <c r="BJ438" s="118"/>
      <c r="BK438" s="118"/>
      <c r="BL438" s="118"/>
      <c r="BM438" s="118"/>
      <c r="BN438" s="118"/>
      <c r="BO438" s="118"/>
      <c r="BP438" s="118"/>
      <c r="BQ438" s="118"/>
      <c r="BR438" s="118"/>
      <c r="BS438" s="118"/>
      <c r="BT438" s="118"/>
      <c r="BU438" s="118"/>
      <c r="BV438" s="118"/>
      <c r="BW438" s="118"/>
      <c r="BX438" s="118"/>
      <c r="BY438" s="118"/>
      <c r="BZ438" s="118"/>
      <c r="CA438" s="118"/>
      <c r="CB438" s="118"/>
    </row>
    <row r="439" spans="1:80">
      <c r="A439" s="35"/>
      <c r="B439" s="35"/>
      <c r="C439" s="35"/>
      <c r="D439" s="35"/>
      <c r="E439" s="35"/>
      <c r="F439" s="35"/>
      <c r="G439" s="35"/>
      <c r="H439" s="34"/>
      <c r="I439" s="118"/>
      <c r="J439" s="118"/>
      <c r="K439" s="118"/>
      <c r="L439" s="118"/>
      <c r="M439" s="118"/>
      <c r="N439" s="118"/>
      <c r="O439" s="118"/>
      <c r="P439" s="118"/>
      <c r="Q439" s="118"/>
      <c r="R439" s="118"/>
      <c r="S439" s="118"/>
      <c r="T439" s="118"/>
      <c r="U439" s="118"/>
      <c r="V439" s="118"/>
      <c r="W439" s="34"/>
      <c r="X439" s="118"/>
      <c r="Y439" s="118"/>
      <c r="Z439" s="118"/>
      <c r="AA439" s="118"/>
      <c r="AB439" s="118"/>
      <c r="AC439" s="118"/>
      <c r="AD439" s="118"/>
      <c r="AE439" s="118"/>
      <c r="AF439" s="118"/>
      <c r="AG439" s="118"/>
      <c r="AH439" s="118"/>
      <c r="AI439" s="118"/>
      <c r="AJ439" s="118"/>
      <c r="AK439" s="118"/>
      <c r="AL439" s="118"/>
      <c r="AM439" s="118"/>
      <c r="AN439" s="118"/>
      <c r="AO439" s="118"/>
      <c r="AP439" s="118"/>
      <c r="AQ439" s="118"/>
      <c r="AR439" s="118"/>
      <c r="AS439" s="118"/>
      <c r="AT439" s="118"/>
      <c r="AU439" s="118"/>
      <c r="AV439" s="118"/>
      <c r="AW439" s="118"/>
      <c r="AX439" s="118"/>
      <c r="AY439" s="118"/>
      <c r="AZ439" s="118"/>
      <c r="BA439" s="118"/>
      <c r="BB439" s="118"/>
      <c r="BC439" s="118"/>
      <c r="BD439" s="118"/>
      <c r="BE439" s="118"/>
      <c r="BF439" s="118"/>
      <c r="BG439" s="118"/>
      <c r="BH439" s="118"/>
      <c r="BI439" s="118"/>
      <c r="BJ439" s="118"/>
      <c r="BK439" s="118"/>
      <c r="BL439" s="118"/>
      <c r="BM439" s="118"/>
      <c r="BN439" s="118"/>
      <c r="BO439" s="118"/>
      <c r="BP439" s="118"/>
      <c r="BQ439" s="118"/>
      <c r="BR439" s="118"/>
      <c r="BS439" s="118"/>
      <c r="BT439" s="118"/>
      <c r="BU439" s="118"/>
      <c r="BV439" s="118"/>
      <c r="BW439" s="118"/>
      <c r="BX439" s="118"/>
      <c r="BY439" s="118"/>
      <c r="BZ439" s="118"/>
      <c r="CA439" s="118"/>
      <c r="CB439" s="118"/>
    </row>
    <row r="440" spans="1:80">
      <c r="A440" s="35"/>
      <c r="B440" s="35"/>
      <c r="C440" s="35"/>
      <c r="D440" s="35"/>
      <c r="E440" s="35"/>
      <c r="F440" s="35"/>
      <c r="G440" s="35"/>
      <c r="H440" s="34"/>
      <c r="I440" s="118"/>
      <c r="J440" s="118"/>
      <c r="K440" s="118"/>
      <c r="L440" s="118"/>
      <c r="M440" s="118"/>
      <c r="N440" s="118"/>
      <c r="O440" s="118"/>
      <c r="P440" s="118"/>
      <c r="Q440" s="118"/>
      <c r="R440" s="118"/>
      <c r="S440" s="118"/>
      <c r="T440" s="118"/>
      <c r="U440" s="118"/>
      <c r="V440" s="118"/>
      <c r="W440" s="34"/>
      <c r="X440" s="118"/>
      <c r="Y440" s="118"/>
      <c r="Z440" s="118"/>
      <c r="AA440" s="118"/>
      <c r="AB440" s="118"/>
      <c r="AC440" s="118"/>
      <c r="AD440" s="118"/>
      <c r="AE440" s="118"/>
      <c r="AF440" s="118"/>
      <c r="AG440" s="118"/>
      <c r="AH440" s="118"/>
      <c r="AI440" s="118"/>
      <c r="AJ440" s="118"/>
      <c r="AK440" s="118"/>
      <c r="AL440" s="118"/>
      <c r="AM440" s="118"/>
      <c r="AN440" s="118"/>
      <c r="AO440" s="118"/>
      <c r="AP440" s="118"/>
      <c r="AQ440" s="118"/>
      <c r="AR440" s="118"/>
      <c r="AS440" s="118"/>
      <c r="AT440" s="118"/>
      <c r="AU440" s="118"/>
      <c r="AV440" s="118"/>
      <c r="AW440" s="118"/>
      <c r="AX440" s="118"/>
      <c r="AY440" s="118"/>
      <c r="AZ440" s="118"/>
      <c r="BA440" s="118"/>
      <c r="BB440" s="118"/>
      <c r="BC440" s="118"/>
      <c r="BD440" s="118"/>
      <c r="BE440" s="118"/>
      <c r="BF440" s="118"/>
      <c r="BG440" s="118"/>
      <c r="BH440" s="118"/>
      <c r="BI440" s="118"/>
      <c r="BJ440" s="118"/>
      <c r="BK440" s="118"/>
      <c r="BL440" s="118"/>
      <c r="BM440" s="118"/>
      <c r="BN440" s="118"/>
      <c r="BO440" s="118"/>
      <c r="BP440" s="118"/>
      <c r="BQ440" s="118"/>
      <c r="BR440" s="118"/>
      <c r="BS440" s="118"/>
      <c r="BT440" s="118"/>
      <c r="BU440" s="118"/>
      <c r="BV440" s="118"/>
      <c r="BW440" s="118"/>
      <c r="BX440" s="118"/>
      <c r="BY440" s="118"/>
      <c r="BZ440" s="118"/>
      <c r="CA440" s="118"/>
      <c r="CB440" s="118"/>
    </row>
    <row r="441" spans="1:80">
      <c r="A441" s="35"/>
      <c r="B441" s="35"/>
      <c r="C441" s="35"/>
      <c r="D441" s="35"/>
      <c r="E441" s="35"/>
      <c r="F441" s="35"/>
      <c r="G441" s="35"/>
      <c r="H441" s="34"/>
      <c r="I441" s="118"/>
      <c r="J441" s="118"/>
      <c r="K441" s="118"/>
      <c r="L441" s="118"/>
      <c r="M441" s="118"/>
      <c r="N441" s="118"/>
      <c r="O441" s="118"/>
      <c r="P441" s="118"/>
      <c r="Q441" s="118"/>
      <c r="R441" s="118"/>
      <c r="S441" s="118"/>
      <c r="T441" s="118"/>
      <c r="U441" s="118"/>
      <c r="V441" s="118"/>
      <c r="W441" s="34"/>
      <c r="X441" s="118"/>
      <c r="Y441" s="118"/>
      <c r="Z441" s="118"/>
      <c r="AA441" s="118"/>
      <c r="AB441" s="118"/>
      <c r="AC441" s="118"/>
      <c r="AD441" s="118"/>
      <c r="AE441" s="118"/>
      <c r="AF441" s="118"/>
      <c r="AG441" s="118"/>
      <c r="AH441" s="118"/>
      <c r="AI441" s="118"/>
      <c r="AJ441" s="118"/>
      <c r="AK441" s="118"/>
      <c r="AL441" s="118"/>
      <c r="AM441" s="118"/>
      <c r="AN441" s="118"/>
      <c r="AO441" s="118"/>
      <c r="AP441" s="118"/>
      <c r="AQ441" s="118"/>
      <c r="AR441" s="118"/>
      <c r="AS441" s="118"/>
      <c r="AT441" s="118"/>
      <c r="AU441" s="118"/>
      <c r="AV441" s="118"/>
      <c r="AW441" s="118"/>
      <c r="AX441" s="118"/>
      <c r="AY441" s="118"/>
      <c r="AZ441" s="118"/>
      <c r="BA441" s="118"/>
      <c r="BB441" s="118"/>
      <c r="BC441" s="118"/>
      <c r="BD441" s="118"/>
      <c r="BE441" s="118"/>
      <c r="BF441" s="118"/>
      <c r="BG441" s="118"/>
      <c r="BH441" s="118"/>
      <c r="BI441" s="118"/>
      <c r="BJ441" s="118"/>
      <c r="BK441" s="118"/>
      <c r="BL441" s="118"/>
      <c r="BM441" s="118"/>
      <c r="BN441" s="118"/>
      <c r="BO441" s="118"/>
      <c r="BP441" s="118"/>
      <c r="BQ441" s="118"/>
      <c r="BR441" s="118"/>
      <c r="BS441" s="118"/>
      <c r="BT441" s="118"/>
      <c r="BU441" s="118"/>
      <c r="BV441" s="118"/>
      <c r="BW441" s="118"/>
      <c r="BX441" s="118"/>
      <c r="BY441" s="118"/>
      <c r="BZ441" s="118"/>
      <c r="CA441" s="118"/>
      <c r="CB441" s="118"/>
    </row>
    <row r="442" spans="1:80">
      <c r="A442" s="35"/>
      <c r="B442" s="35"/>
      <c r="C442" s="35"/>
      <c r="D442" s="35"/>
      <c r="E442" s="35"/>
      <c r="F442" s="35"/>
      <c r="G442" s="35"/>
      <c r="H442" s="34"/>
      <c r="I442" s="118"/>
      <c r="J442" s="118"/>
      <c r="K442" s="118"/>
      <c r="L442" s="118"/>
      <c r="M442" s="118"/>
      <c r="N442" s="118"/>
      <c r="O442" s="118"/>
      <c r="P442" s="118"/>
      <c r="Q442" s="118"/>
      <c r="R442" s="118"/>
      <c r="S442" s="118"/>
      <c r="T442" s="118"/>
      <c r="U442" s="118"/>
      <c r="V442" s="118"/>
      <c r="W442" s="34"/>
      <c r="X442" s="118"/>
      <c r="Y442" s="118"/>
      <c r="Z442" s="118"/>
      <c r="AA442" s="118"/>
      <c r="AB442" s="118"/>
      <c r="AC442" s="118"/>
      <c r="AD442" s="118"/>
      <c r="AE442" s="118"/>
      <c r="AF442" s="118"/>
      <c r="AG442" s="118"/>
      <c r="AH442" s="118"/>
      <c r="AI442" s="118"/>
      <c r="AJ442" s="118"/>
      <c r="AK442" s="118"/>
      <c r="AL442" s="118"/>
      <c r="AM442" s="118"/>
      <c r="AN442" s="118"/>
      <c r="AO442" s="118"/>
      <c r="AP442" s="118"/>
      <c r="AQ442" s="118"/>
      <c r="AR442" s="118"/>
      <c r="AS442" s="118"/>
      <c r="AT442" s="118"/>
      <c r="AU442" s="118"/>
      <c r="AV442" s="118"/>
      <c r="AW442" s="118"/>
      <c r="AX442" s="118"/>
      <c r="AY442" s="118"/>
      <c r="AZ442" s="118"/>
      <c r="BA442" s="118"/>
      <c r="BB442" s="118"/>
      <c r="BC442" s="118"/>
      <c r="BD442" s="118"/>
      <c r="BE442" s="118"/>
      <c r="BF442" s="118"/>
      <c r="BG442" s="118"/>
      <c r="BH442" s="118"/>
      <c r="BI442" s="118"/>
      <c r="BJ442" s="118"/>
      <c r="BK442" s="118"/>
      <c r="BL442" s="118"/>
      <c r="BM442" s="118"/>
      <c r="BN442" s="118"/>
      <c r="BO442" s="118"/>
      <c r="BP442" s="118"/>
      <c r="BQ442" s="118"/>
      <c r="BR442" s="118"/>
      <c r="BS442" s="118"/>
      <c r="BT442" s="118"/>
      <c r="BU442" s="118"/>
      <c r="BV442" s="118"/>
      <c r="BW442" s="118"/>
      <c r="BX442" s="118"/>
      <c r="BY442" s="118"/>
      <c r="BZ442" s="118"/>
      <c r="CA442" s="118"/>
      <c r="CB442" s="118"/>
    </row>
    <row r="443" spans="1:80">
      <c r="A443" s="35"/>
      <c r="B443" s="35"/>
      <c r="C443" s="35"/>
      <c r="D443" s="35"/>
      <c r="E443" s="35"/>
      <c r="F443" s="35"/>
      <c r="G443" s="35"/>
      <c r="H443" s="34"/>
      <c r="I443" s="118"/>
      <c r="J443" s="118"/>
      <c r="K443" s="118"/>
      <c r="L443" s="118"/>
      <c r="M443" s="118"/>
      <c r="N443" s="118"/>
      <c r="O443" s="118"/>
      <c r="P443" s="118"/>
      <c r="Q443" s="118"/>
      <c r="R443" s="118"/>
      <c r="S443" s="118"/>
      <c r="T443" s="118"/>
      <c r="U443" s="118"/>
      <c r="V443" s="118"/>
      <c r="W443" s="34"/>
      <c r="X443" s="118"/>
      <c r="Y443" s="118"/>
      <c r="Z443" s="118"/>
      <c r="AA443" s="118"/>
      <c r="AB443" s="118"/>
      <c r="AC443" s="118"/>
      <c r="AD443" s="118"/>
      <c r="AE443" s="118"/>
      <c r="AF443" s="118"/>
      <c r="AG443" s="118"/>
      <c r="AH443" s="118"/>
      <c r="AI443" s="118"/>
      <c r="AJ443" s="118"/>
      <c r="AK443" s="118"/>
      <c r="AL443" s="118"/>
      <c r="AM443" s="118"/>
      <c r="AN443" s="118"/>
      <c r="AO443" s="118"/>
      <c r="AP443" s="118"/>
      <c r="AQ443" s="118"/>
      <c r="AR443" s="118"/>
      <c r="AS443" s="118"/>
      <c r="AT443" s="118"/>
      <c r="AU443" s="118"/>
      <c r="AV443" s="118"/>
      <c r="AW443" s="118"/>
      <c r="AX443" s="118"/>
      <c r="AY443" s="118"/>
      <c r="AZ443" s="118"/>
      <c r="BA443" s="118"/>
      <c r="BB443" s="118"/>
      <c r="BC443" s="118"/>
      <c r="BD443" s="118"/>
      <c r="BE443" s="118"/>
      <c r="BF443" s="118"/>
      <c r="BG443" s="118"/>
      <c r="BH443" s="118"/>
      <c r="BI443" s="118"/>
      <c r="BJ443" s="118"/>
      <c r="BK443" s="118"/>
      <c r="BL443" s="118"/>
      <c r="BM443" s="118"/>
      <c r="BN443" s="118"/>
      <c r="BO443" s="118"/>
      <c r="BP443" s="118"/>
      <c r="BQ443" s="118"/>
      <c r="BR443" s="118"/>
      <c r="BS443" s="118"/>
      <c r="BT443" s="118"/>
      <c r="BU443" s="118"/>
      <c r="BV443" s="118"/>
      <c r="BW443" s="118"/>
      <c r="BX443" s="118"/>
      <c r="BY443" s="118"/>
      <c r="BZ443" s="118"/>
      <c r="CA443" s="118"/>
      <c r="CB443" s="118"/>
    </row>
    <row r="444" spans="1:80">
      <c r="A444" s="35"/>
      <c r="B444" s="35"/>
      <c r="C444" s="35"/>
      <c r="D444" s="35"/>
      <c r="E444" s="35"/>
      <c r="F444" s="35"/>
      <c r="G444" s="35"/>
      <c r="H444" s="34"/>
      <c r="I444" s="118"/>
      <c r="J444" s="118"/>
      <c r="K444" s="118"/>
      <c r="L444" s="118"/>
      <c r="M444" s="118"/>
      <c r="N444" s="118"/>
      <c r="O444" s="118"/>
      <c r="P444" s="118"/>
      <c r="Q444" s="118"/>
      <c r="R444" s="118"/>
      <c r="S444" s="118"/>
      <c r="T444" s="118"/>
      <c r="U444" s="118"/>
      <c r="V444" s="118"/>
      <c r="W444" s="34"/>
      <c r="X444" s="118"/>
      <c r="Y444" s="118"/>
      <c r="Z444" s="118"/>
      <c r="AA444" s="118"/>
      <c r="AB444" s="118"/>
      <c r="AC444" s="118"/>
      <c r="AD444" s="118"/>
      <c r="AE444" s="118"/>
      <c r="AF444" s="118"/>
      <c r="AG444" s="118"/>
      <c r="AH444" s="118"/>
      <c r="AI444" s="118"/>
      <c r="AJ444" s="118"/>
      <c r="AK444" s="118"/>
      <c r="AL444" s="118"/>
      <c r="AM444" s="118"/>
      <c r="AN444" s="118"/>
      <c r="AO444" s="118"/>
      <c r="AP444" s="118"/>
      <c r="AQ444" s="118"/>
      <c r="AR444" s="118"/>
      <c r="AS444" s="118"/>
      <c r="AT444" s="118"/>
      <c r="AU444" s="118"/>
      <c r="AV444" s="118"/>
      <c r="AW444" s="118"/>
      <c r="AX444" s="118"/>
      <c r="AY444" s="118"/>
      <c r="AZ444" s="118"/>
      <c r="BA444" s="118"/>
      <c r="BB444" s="118"/>
      <c r="BC444" s="118"/>
      <c r="BD444" s="118"/>
      <c r="BE444" s="118"/>
      <c r="BF444" s="118"/>
      <c r="BG444" s="118"/>
      <c r="BH444" s="118"/>
      <c r="BI444" s="118"/>
      <c r="BJ444" s="118"/>
      <c r="BK444" s="118"/>
      <c r="BL444" s="118"/>
      <c r="BM444" s="118"/>
      <c r="BN444" s="118"/>
      <c r="BO444" s="118"/>
      <c r="BP444" s="118"/>
      <c r="BQ444" s="118"/>
      <c r="BR444" s="118"/>
      <c r="BS444" s="118"/>
      <c r="BT444" s="118"/>
      <c r="BU444" s="118"/>
      <c r="BV444" s="118"/>
      <c r="BW444" s="118"/>
      <c r="BX444" s="118"/>
      <c r="BY444" s="118"/>
      <c r="BZ444" s="118"/>
      <c r="CA444" s="118"/>
      <c r="CB444" s="118"/>
    </row>
    <row r="445" spans="1:80">
      <c r="A445" s="35"/>
      <c r="B445" s="35"/>
      <c r="C445" s="35"/>
      <c r="D445" s="35"/>
      <c r="E445" s="35"/>
      <c r="F445" s="35"/>
      <c r="G445" s="35"/>
      <c r="H445" s="34"/>
      <c r="I445" s="118"/>
      <c r="J445" s="118"/>
      <c r="K445" s="118"/>
      <c r="L445" s="118"/>
      <c r="M445" s="118"/>
      <c r="N445" s="118"/>
      <c r="O445" s="118"/>
      <c r="P445" s="118"/>
      <c r="Q445" s="118"/>
      <c r="R445" s="118"/>
      <c r="S445" s="118"/>
      <c r="T445" s="118"/>
      <c r="U445" s="118"/>
      <c r="V445" s="118"/>
      <c r="W445" s="34"/>
      <c r="X445" s="118"/>
      <c r="Y445" s="118"/>
      <c r="Z445" s="118"/>
      <c r="AA445" s="118"/>
      <c r="AB445" s="118"/>
      <c r="AC445" s="118"/>
      <c r="AD445" s="118"/>
      <c r="AE445" s="118"/>
      <c r="AF445" s="118"/>
      <c r="AG445" s="118"/>
      <c r="AH445" s="118"/>
      <c r="AI445" s="118"/>
      <c r="AJ445" s="118"/>
      <c r="AK445" s="118"/>
      <c r="AL445" s="118"/>
      <c r="AM445" s="118"/>
      <c r="AN445" s="118"/>
      <c r="AO445" s="118"/>
      <c r="AP445" s="118"/>
      <c r="AQ445" s="118"/>
      <c r="AR445" s="118"/>
      <c r="AS445" s="118"/>
      <c r="AT445" s="118"/>
      <c r="AU445" s="118"/>
      <c r="AV445" s="118"/>
      <c r="AW445" s="118"/>
      <c r="AX445" s="118"/>
      <c r="AY445" s="118"/>
      <c r="AZ445" s="118"/>
      <c r="BA445" s="118"/>
      <c r="BB445" s="118"/>
      <c r="BC445" s="118"/>
      <c r="BD445" s="118"/>
      <c r="BE445" s="118"/>
      <c r="BF445" s="118"/>
      <c r="BG445" s="118"/>
      <c r="BH445" s="118"/>
      <c r="BI445" s="118"/>
      <c r="BJ445" s="118"/>
      <c r="BK445" s="118"/>
      <c r="BL445" s="118"/>
      <c r="BM445" s="118"/>
      <c r="BN445" s="118"/>
      <c r="BO445" s="118"/>
      <c r="BP445" s="118"/>
      <c r="BQ445" s="118"/>
      <c r="BR445" s="118"/>
      <c r="BS445" s="118"/>
      <c r="BT445" s="118"/>
      <c r="BU445" s="118"/>
      <c r="BV445" s="118"/>
      <c r="BW445" s="118"/>
      <c r="BX445" s="118"/>
      <c r="BY445" s="118"/>
      <c r="BZ445" s="118"/>
      <c r="CA445" s="118"/>
      <c r="CB445" s="118"/>
    </row>
    <row r="446" spans="1:80">
      <c r="A446" s="35"/>
      <c r="B446" s="35"/>
      <c r="C446" s="35"/>
      <c r="D446" s="35"/>
      <c r="E446" s="35"/>
      <c r="F446" s="35"/>
      <c r="G446" s="35"/>
      <c r="H446" s="34"/>
      <c r="I446" s="118"/>
      <c r="J446" s="118"/>
      <c r="K446" s="118"/>
      <c r="L446" s="118"/>
      <c r="M446" s="118"/>
      <c r="N446" s="118"/>
      <c r="O446" s="118"/>
      <c r="P446" s="118"/>
      <c r="Q446" s="118"/>
      <c r="R446" s="118"/>
      <c r="S446" s="118"/>
      <c r="T446" s="118"/>
      <c r="U446" s="118"/>
      <c r="V446" s="118"/>
      <c r="W446" s="34"/>
      <c r="X446" s="118"/>
      <c r="Y446" s="118"/>
      <c r="Z446" s="118"/>
      <c r="AA446" s="118"/>
      <c r="AB446" s="118"/>
      <c r="AC446" s="118"/>
      <c r="AD446" s="118"/>
      <c r="AE446" s="118"/>
      <c r="AF446" s="118"/>
      <c r="AG446" s="118"/>
      <c r="AH446" s="118"/>
      <c r="AI446" s="118"/>
      <c r="AJ446" s="118"/>
      <c r="AK446" s="118"/>
      <c r="AL446" s="118"/>
      <c r="AM446" s="118"/>
      <c r="AN446" s="118"/>
      <c r="AO446" s="118"/>
      <c r="AP446" s="118"/>
      <c r="AQ446" s="118"/>
      <c r="AR446" s="118"/>
      <c r="AS446" s="118"/>
      <c r="AT446" s="118"/>
      <c r="AU446" s="118"/>
      <c r="AV446" s="118"/>
      <c r="AW446" s="118"/>
      <c r="AX446" s="118"/>
      <c r="AY446" s="118"/>
      <c r="AZ446" s="118"/>
      <c r="BA446" s="118"/>
      <c r="BB446" s="118"/>
      <c r="BC446" s="118"/>
      <c r="BD446" s="118"/>
      <c r="BE446" s="118"/>
      <c r="BF446" s="118"/>
      <c r="BG446" s="118"/>
      <c r="BH446" s="118"/>
      <c r="BI446" s="118"/>
      <c r="BJ446" s="118"/>
      <c r="BK446" s="118"/>
      <c r="BL446" s="118"/>
      <c r="BM446" s="118"/>
      <c r="BN446" s="118"/>
      <c r="BO446" s="118"/>
      <c r="BP446" s="118"/>
      <c r="BQ446" s="118"/>
      <c r="BR446" s="118"/>
      <c r="BS446" s="118"/>
      <c r="BT446" s="118"/>
      <c r="BU446" s="118"/>
      <c r="BV446" s="118"/>
      <c r="BW446" s="118"/>
      <c r="BX446" s="118"/>
      <c r="BY446" s="118"/>
      <c r="BZ446" s="118"/>
      <c r="CA446" s="118"/>
      <c r="CB446" s="118"/>
    </row>
    <row r="447" spans="1:80">
      <c r="A447" s="35"/>
      <c r="B447" s="35"/>
      <c r="C447" s="35"/>
      <c r="D447" s="35"/>
      <c r="E447" s="35"/>
      <c r="F447" s="35"/>
      <c r="G447" s="35"/>
      <c r="H447" s="34"/>
      <c r="I447" s="118"/>
      <c r="J447" s="118"/>
      <c r="K447" s="118"/>
      <c r="L447" s="118"/>
      <c r="M447" s="118"/>
      <c r="N447" s="118"/>
      <c r="O447" s="118"/>
      <c r="P447" s="118"/>
      <c r="Q447" s="118"/>
      <c r="R447" s="118"/>
      <c r="S447" s="118"/>
      <c r="T447" s="118"/>
      <c r="U447" s="118"/>
      <c r="V447" s="118"/>
      <c r="W447" s="34"/>
      <c r="X447" s="118"/>
      <c r="Y447" s="118"/>
      <c r="Z447" s="118"/>
      <c r="AA447" s="118"/>
      <c r="AB447" s="118"/>
      <c r="AC447" s="118"/>
      <c r="AD447" s="118"/>
      <c r="AE447" s="118"/>
      <c r="AF447" s="118"/>
      <c r="AG447" s="118"/>
      <c r="AH447" s="118"/>
      <c r="AI447" s="118"/>
      <c r="AJ447" s="118"/>
      <c r="AK447" s="118"/>
      <c r="AL447" s="118"/>
      <c r="AM447" s="118"/>
      <c r="AN447" s="118"/>
      <c r="AO447" s="118"/>
      <c r="AP447" s="118"/>
      <c r="AQ447" s="118"/>
      <c r="AR447" s="118"/>
      <c r="AS447" s="118"/>
      <c r="AT447" s="118"/>
      <c r="AU447" s="118"/>
      <c r="AV447" s="118"/>
      <c r="AW447" s="118"/>
      <c r="AX447" s="118"/>
      <c r="AY447" s="118"/>
      <c r="AZ447" s="118"/>
      <c r="BA447" s="118"/>
      <c r="BB447" s="118"/>
      <c r="BC447" s="118"/>
      <c r="BD447" s="118"/>
      <c r="BE447" s="118"/>
      <c r="BF447" s="118"/>
      <c r="BG447" s="118"/>
      <c r="BH447" s="118"/>
      <c r="BI447" s="118"/>
      <c r="BJ447" s="118"/>
      <c r="BK447" s="118"/>
      <c r="BL447" s="118"/>
      <c r="BM447" s="118"/>
      <c r="BN447" s="118"/>
      <c r="BO447" s="118"/>
      <c r="BP447" s="118"/>
      <c r="BQ447" s="118"/>
      <c r="BR447" s="118"/>
      <c r="BS447" s="118"/>
      <c r="BT447" s="118"/>
      <c r="BU447" s="118"/>
      <c r="BV447" s="118"/>
      <c r="BW447" s="118"/>
      <c r="BX447" s="118"/>
      <c r="BY447" s="118"/>
      <c r="BZ447" s="118"/>
      <c r="CA447" s="118"/>
      <c r="CB447" s="118"/>
    </row>
    <row r="448" spans="1:80">
      <c r="A448" s="35"/>
      <c r="B448" s="35"/>
      <c r="C448" s="35"/>
      <c r="D448" s="35"/>
      <c r="E448" s="35"/>
      <c r="F448" s="35"/>
      <c r="G448" s="35"/>
      <c r="H448" s="34"/>
      <c r="I448" s="118"/>
      <c r="J448" s="118"/>
      <c r="K448" s="118"/>
      <c r="L448" s="118"/>
      <c r="M448" s="118"/>
      <c r="N448" s="118"/>
      <c r="O448" s="118"/>
      <c r="P448" s="118"/>
      <c r="Q448" s="118"/>
      <c r="R448" s="118"/>
      <c r="S448" s="118"/>
      <c r="T448" s="118"/>
      <c r="U448" s="118"/>
      <c r="V448" s="118"/>
      <c r="W448" s="34"/>
      <c r="X448" s="118"/>
      <c r="Y448" s="118"/>
      <c r="Z448" s="118"/>
      <c r="AA448" s="118"/>
      <c r="AB448" s="118"/>
      <c r="AC448" s="118"/>
      <c r="AD448" s="118"/>
      <c r="AE448" s="118"/>
      <c r="AF448" s="118"/>
      <c r="AG448" s="118"/>
      <c r="AH448" s="118"/>
      <c r="AI448" s="118"/>
      <c r="AJ448" s="118"/>
      <c r="AK448" s="118"/>
      <c r="AL448" s="118"/>
      <c r="AM448" s="118"/>
      <c r="AN448" s="118"/>
      <c r="AO448" s="118"/>
      <c r="AP448" s="118"/>
      <c r="AQ448" s="118"/>
      <c r="AR448" s="118"/>
      <c r="AS448" s="118"/>
      <c r="AT448" s="118"/>
      <c r="AU448" s="118"/>
      <c r="AV448" s="118"/>
      <c r="AW448" s="118"/>
      <c r="AX448" s="118"/>
      <c r="AY448" s="118"/>
      <c r="AZ448" s="118"/>
      <c r="BA448" s="118"/>
      <c r="BB448" s="118"/>
      <c r="BC448" s="118"/>
      <c r="BD448" s="118"/>
      <c r="BE448" s="118"/>
      <c r="BF448" s="118"/>
      <c r="BG448" s="118"/>
      <c r="BH448" s="118"/>
      <c r="BI448" s="118"/>
      <c r="BJ448" s="118"/>
      <c r="BK448" s="118"/>
      <c r="BL448" s="118"/>
      <c r="BM448" s="118"/>
      <c r="BN448" s="118"/>
      <c r="BO448" s="118"/>
      <c r="BP448" s="118"/>
      <c r="BQ448" s="118"/>
      <c r="BR448" s="118"/>
      <c r="BS448" s="118"/>
      <c r="BT448" s="118"/>
      <c r="BU448" s="118"/>
      <c r="BV448" s="118"/>
      <c r="BW448" s="118"/>
      <c r="BX448" s="118"/>
      <c r="BY448" s="118"/>
      <c r="BZ448" s="118"/>
      <c r="CA448" s="118"/>
      <c r="CB448" s="118"/>
    </row>
    <row r="449" spans="1:80">
      <c r="A449" s="35"/>
      <c r="B449" s="35"/>
      <c r="C449" s="35"/>
      <c r="D449" s="35"/>
      <c r="E449" s="35"/>
      <c r="F449" s="35"/>
      <c r="G449" s="35"/>
      <c r="H449" s="34"/>
      <c r="I449" s="118"/>
      <c r="J449" s="118"/>
      <c r="K449" s="118"/>
      <c r="L449" s="118"/>
      <c r="M449" s="118"/>
      <c r="N449" s="118"/>
      <c r="O449" s="118"/>
      <c r="P449" s="118"/>
      <c r="Q449" s="118"/>
      <c r="R449" s="118"/>
      <c r="S449" s="118"/>
      <c r="T449" s="118"/>
      <c r="U449" s="118"/>
      <c r="V449" s="118"/>
      <c r="W449" s="34"/>
      <c r="X449" s="118"/>
      <c r="Y449" s="118"/>
      <c r="Z449" s="118"/>
      <c r="AA449" s="118"/>
      <c r="AB449" s="118"/>
      <c r="AC449" s="118"/>
      <c r="AD449" s="118"/>
      <c r="AE449" s="118"/>
      <c r="AF449" s="118"/>
      <c r="AG449" s="118"/>
      <c r="AH449" s="118"/>
      <c r="AI449" s="118"/>
      <c r="AJ449" s="118"/>
      <c r="AK449" s="118"/>
      <c r="AL449" s="118"/>
      <c r="AM449" s="118"/>
      <c r="AN449" s="118"/>
      <c r="AO449" s="118"/>
      <c r="AP449" s="118"/>
      <c r="AQ449" s="118"/>
      <c r="AR449" s="118"/>
      <c r="AS449" s="118"/>
      <c r="AT449" s="118"/>
      <c r="AU449" s="118"/>
      <c r="AV449" s="118"/>
      <c r="AW449" s="118"/>
      <c r="AX449" s="118"/>
      <c r="AY449" s="118"/>
      <c r="AZ449" s="118"/>
      <c r="BA449" s="118"/>
      <c r="BB449" s="118"/>
      <c r="BC449" s="118"/>
      <c r="BD449" s="118"/>
      <c r="BE449" s="118"/>
      <c r="BF449" s="118"/>
      <c r="BG449" s="118"/>
      <c r="BH449" s="118"/>
      <c r="BI449" s="118"/>
      <c r="BJ449" s="118"/>
      <c r="BK449" s="118"/>
      <c r="BL449" s="118"/>
      <c r="BM449" s="118"/>
      <c r="BN449" s="118"/>
      <c r="BO449" s="118"/>
      <c r="BP449" s="118"/>
      <c r="BQ449" s="118"/>
      <c r="BR449" s="118"/>
      <c r="BS449" s="118"/>
      <c r="BT449" s="118"/>
      <c r="BU449" s="118"/>
      <c r="BV449" s="118"/>
      <c r="BW449" s="118"/>
      <c r="BX449" s="118"/>
      <c r="BY449" s="118"/>
      <c r="BZ449" s="118"/>
      <c r="CA449" s="118"/>
      <c r="CB449" s="118"/>
    </row>
    <row r="450" spans="1:80">
      <c r="A450" s="35"/>
      <c r="B450" s="35"/>
      <c r="C450" s="35"/>
      <c r="D450" s="35"/>
      <c r="E450" s="35"/>
      <c r="F450" s="35"/>
      <c r="G450" s="35"/>
      <c r="H450" s="34"/>
      <c r="I450" s="118"/>
      <c r="J450" s="118"/>
      <c r="K450" s="118"/>
      <c r="L450" s="118"/>
      <c r="M450" s="118"/>
      <c r="N450" s="118"/>
      <c r="O450" s="118"/>
      <c r="P450" s="118"/>
      <c r="Q450" s="118"/>
      <c r="R450" s="118"/>
      <c r="S450" s="118"/>
      <c r="T450" s="118"/>
      <c r="U450" s="118"/>
      <c r="V450" s="118"/>
      <c r="W450" s="34"/>
      <c r="X450" s="118"/>
      <c r="Y450" s="118"/>
      <c r="Z450" s="118"/>
      <c r="AA450" s="118"/>
      <c r="AB450" s="118"/>
      <c r="AC450" s="118"/>
      <c r="AD450" s="118"/>
      <c r="AE450" s="118"/>
      <c r="AF450" s="118"/>
      <c r="AG450" s="118"/>
      <c r="AH450" s="118"/>
      <c r="AI450" s="118"/>
      <c r="AJ450" s="118"/>
      <c r="AK450" s="118"/>
      <c r="AL450" s="118"/>
      <c r="AM450" s="118"/>
      <c r="AN450" s="118"/>
      <c r="AO450" s="118"/>
      <c r="AP450" s="118"/>
      <c r="AQ450" s="118"/>
      <c r="AR450" s="118"/>
      <c r="AS450" s="118"/>
      <c r="AT450" s="118"/>
      <c r="AU450" s="118"/>
      <c r="AV450" s="118"/>
      <c r="AW450" s="118"/>
      <c r="AX450" s="118"/>
      <c r="AY450" s="118"/>
      <c r="AZ450" s="118"/>
      <c r="BA450" s="118"/>
      <c r="BB450" s="118"/>
      <c r="BC450" s="118"/>
      <c r="BD450" s="118"/>
      <c r="BE450" s="118"/>
      <c r="BF450" s="118"/>
      <c r="BG450" s="118"/>
      <c r="BH450" s="118"/>
      <c r="BI450" s="118"/>
      <c r="BJ450" s="118"/>
      <c r="BK450" s="118"/>
      <c r="BL450" s="118"/>
      <c r="BM450" s="118"/>
      <c r="BN450" s="118"/>
      <c r="BO450" s="118"/>
      <c r="BP450" s="118"/>
      <c r="BQ450" s="118"/>
      <c r="BR450" s="118"/>
      <c r="BS450" s="118"/>
      <c r="BT450" s="118"/>
      <c r="BU450" s="118"/>
      <c r="BV450" s="118"/>
      <c r="BW450" s="118"/>
      <c r="BX450" s="118"/>
      <c r="BY450" s="118"/>
      <c r="BZ450" s="118"/>
      <c r="CA450" s="118"/>
      <c r="CB450" s="118"/>
    </row>
    <row r="451" spans="1:80">
      <c r="A451" s="35"/>
      <c r="B451" s="35"/>
      <c r="C451" s="35"/>
      <c r="D451" s="35"/>
      <c r="E451" s="35"/>
      <c r="F451" s="35"/>
      <c r="G451" s="35"/>
      <c r="H451" s="34"/>
      <c r="I451" s="118"/>
      <c r="J451" s="118"/>
      <c r="K451" s="118"/>
      <c r="L451" s="118"/>
      <c r="M451" s="118"/>
      <c r="N451" s="118"/>
      <c r="O451" s="118"/>
      <c r="P451" s="118"/>
      <c r="Q451" s="118"/>
      <c r="R451" s="118"/>
      <c r="S451" s="118"/>
      <c r="T451" s="118"/>
      <c r="U451" s="118"/>
      <c r="V451" s="118"/>
      <c r="W451" s="34"/>
      <c r="X451" s="118"/>
      <c r="Y451" s="118"/>
      <c r="Z451" s="118"/>
      <c r="AA451" s="118"/>
      <c r="AB451" s="118"/>
      <c r="AC451" s="118"/>
      <c r="AD451" s="118"/>
      <c r="AE451" s="118"/>
      <c r="AF451" s="118"/>
      <c r="AG451" s="118"/>
      <c r="AH451" s="118"/>
      <c r="AI451" s="118"/>
      <c r="AJ451" s="118"/>
      <c r="AK451" s="118"/>
      <c r="AL451" s="118"/>
      <c r="AM451" s="118"/>
      <c r="AN451" s="118"/>
      <c r="AO451" s="118"/>
      <c r="AP451" s="118"/>
      <c r="AQ451" s="118"/>
      <c r="AR451" s="118"/>
      <c r="AS451" s="118"/>
      <c r="AT451" s="118"/>
      <c r="AU451" s="118"/>
      <c r="AV451" s="118"/>
      <c r="AW451" s="118"/>
      <c r="AX451" s="118"/>
      <c r="AY451" s="118"/>
      <c r="AZ451" s="118"/>
      <c r="BA451" s="118"/>
      <c r="BB451" s="118"/>
      <c r="BC451" s="118"/>
      <c r="BD451" s="118"/>
      <c r="BE451" s="118"/>
      <c r="BF451" s="118"/>
      <c r="BG451" s="118"/>
      <c r="BH451" s="118"/>
      <c r="BI451" s="118"/>
      <c r="BJ451" s="118"/>
      <c r="BK451" s="118"/>
      <c r="BL451" s="118"/>
      <c r="BM451" s="118"/>
      <c r="BN451" s="118"/>
      <c r="BO451" s="118"/>
      <c r="BP451" s="118"/>
      <c r="BQ451" s="118"/>
      <c r="BR451" s="118"/>
      <c r="BS451" s="118"/>
      <c r="BT451" s="118"/>
      <c r="BU451" s="118"/>
      <c r="BV451" s="118"/>
      <c r="BW451" s="118"/>
      <c r="BX451" s="118"/>
      <c r="BY451" s="118"/>
      <c r="BZ451" s="118"/>
      <c r="CA451" s="118"/>
      <c r="CB451" s="118"/>
    </row>
    <row r="452" spans="1:80">
      <c r="A452" s="35"/>
      <c r="B452" s="35"/>
      <c r="C452" s="35"/>
      <c r="D452" s="35"/>
      <c r="E452" s="35"/>
      <c r="F452" s="35"/>
      <c r="G452" s="35"/>
      <c r="H452" s="34"/>
      <c r="I452" s="118"/>
      <c r="J452" s="118"/>
      <c r="K452" s="118"/>
      <c r="L452" s="118"/>
      <c r="M452" s="118"/>
      <c r="N452" s="118"/>
      <c r="O452" s="118"/>
      <c r="P452" s="118"/>
      <c r="Q452" s="118"/>
      <c r="R452" s="118"/>
      <c r="S452" s="118"/>
      <c r="T452" s="118"/>
      <c r="U452" s="118"/>
      <c r="V452" s="118"/>
      <c r="W452" s="34"/>
      <c r="X452" s="118"/>
      <c r="Y452" s="118"/>
      <c r="Z452" s="118"/>
      <c r="AA452" s="118"/>
      <c r="AB452" s="118"/>
      <c r="AC452" s="118"/>
      <c r="AD452" s="118"/>
      <c r="AE452" s="118"/>
      <c r="AF452" s="118"/>
      <c r="AG452" s="118"/>
      <c r="AH452" s="118"/>
      <c r="AI452" s="118"/>
      <c r="AJ452" s="118"/>
      <c r="AK452" s="118"/>
      <c r="AL452" s="118"/>
      <c r="AM452" s="118"/>
      <c r="AN452" s="118"/>
      <c r="AO452" s="118"/>
      <c r="AP452" s="118"/>
      <c r="AQ452" s="118"/>
      <c r="AR452" s="118"/>
      <c r="AS452" s="118"/>
      <c r="AT452" s="118"/>
      <c r="AU452" s="118"/>
      <c r="AV452" s="118"/>
      <c r="AW452" s="118"/>
      <c r="AX452" s="118"/>
      <c r="AY452" s="118"/>
      <c r="AZ452" s="118"/>
      <c r="BA452" s="118"/>
      <c r="BB452" s="118"/>
      <c r="BC452" s="118"/>
      <c r="BD452" s="118"/>
      <c r="BE452" s="118"/>
      <c r="BF452" s="118"/>
      <c r="BG452" s="118"/>
      <c r="BH452" s="118"/>
      <c r="BI452" s="118"/>
      <c r="BJ452" s="118"/>
      <c r="BK452" s="118"/>
      <c r="BL452" s="118"/>
      <c r="BM452" s="118"/>
      <c r="BN452" s="118"/>
      <c r="BO452" s="118"/>
      <c r="BP452" s="118"/>
      <c r="BQ452" s="118"/>
      <c r="BR452" s="118"/>
      <c r="BS452" s="118"/>
      <c r="BT452" s="118"/>
      <c r="BU452" s="118"/>
      <c r="BV452" s="118"/>
      <c r="BW452" s="118"/>
      <c r="BX452" s="118"/>
      <c r="BY452" s="118"/>
      <c r="BZ452" s="118"/>
      <c r="CA452" s="118"/>
      <c r="CB452" s="118"/>
    </row>
    <row r="453" spans="1:80">
      <c r="A453" s="35"/>
      <c r="B453" s="35"/>
      <c r="C453" s="35"/>
      <c r="D453" s="35"/>
      <c r="E453" s="35"/>
      <c r="F453" s="35"/>
      <c r="G453" s="35"/>
      <c r="H453" s="34"/>
      <c r="I453" s="118"/>
      <c r="J453" s="118"/>
      <c r="K453" s="118"/>
      <c r="L453" s="118"/>
      <c r="M453" s="118"/>
      <c r="N453" s="118"/>
      <c r="O453" s="118"/>
      <c r="P453" s="118"/>
      <c r="Q453" s="118"/>
      <c r="R453" s="118"/>
      <c r="S453" s="118"/>
      <c r="T453" s="118"/>
      <c r="U453" s="118"/>
      <c r="V453" s="118"/>
      <c r="W453" s="34"/>
      <c r="X453" s="118"/>
      <c r="Y453" s="118"/>
      <c r="Z453" s="118"/>
      <c r="AA453" s="118"/>
      <c r="AB453" s="118"/>
      <c r="AC453" s="118"/>
      <c r="AD453" s="118"/>
      <c r="AE453" s="118"/>
      <c r="AF453" s="118"/>
      <c r="AG453" s="118"/>
      <c r="AH453" s="118"/>
      <c r="AI453" s="118"/>
      <c r="AJ453" s="118"/>
      <c r="AK453" s="118"/>
      <c r="AL453" s="118"/>
      <c r="AM453" s="118"/>
      <c r="AN453" s="118"/>
      <c r="AO453" s="118"/>
      <c r="AP453" s="118"/>
      <c r="AQ453" s="118"/>
      <c r="AR453" s="118"/>
      <c r="AS453" s="118"/>
      <c r="AT453" s="118"/>
      <c r="AU453" s="118"/>
      <c r="AV453" s="118"/>
      <c r="AW453" s="118"/>
      <c r="AX453" s="118"/>
      <c r="AY453" s="118"/>
      <c r="AZ453" s="118"/>
      <c r="BA453" s="118"/>
      <c r="BB453" s="118"/>
      <c r="BC453" s="118"/>
      <c r="BD453" s="118"/>
      <c r="BE453" s="118"/>
      <c r="BF453" s="118"/>
      <c r="BG453" s="118"/>
      <c r="BH453" s="118"/>
      <c r="BI453" s="118"/>
      <c r="BJ453" s="118"/>
      <c r="BK453" s="118"/>
      <c r="BL453" s="118"/>
      <c r="BM453" s="118"/>
      <c r="BN453" s="118"/>
      <c r="BO453" s="118"/>
      <c r="BP453" s="118"/>
      <c r="BQ453" s="118"/>
      <c r="BR453" s="118"/>
      <c r="BS453" s="118"/>
      <c r="BT453" s="118"/>
      <c r="BU453" s="118"/>
      <c r="BV453" s="118"/>
      <c r="BW453" s="118"/>
      <c r="BX453" s="118"/>
      <c r="BY453" s="118"/>
      <c r="BZ453" s="118"/>
      <c r="CA453" s="118"/>
      <c r="CB453" s="118"/>
    </row>
    <row r="454" spans="1:80">
      <c r="A454" s="35"/>
      <c r="B454" s="35"/>
      <c r="C454" s="35"/>
      <c r="D454" s="35"/>
      <c r="E454" s="35"/>
      <c r="F454" s="35"/>
      <c r="G454" s="35"/>
      <c r="H454" s="34"/>
      <c r="I454" s="118"/>
      <c r="J454" s="118"/>
      <c r="K454" s="118"/>
      <c r="L454" s="118"/>
      <c r="M454" s="118"/>
      <c r="N454" s="118"/>
      <c r="O454" s="118"/>
      <c r="P454" s="118"/>
      <c r="Q454" s="118"/>
      <c r="R454" s="118"/>
      <c r="S454" s="118"/>
      <c r="T454" s="118"/>
      <c r="U454" s="118"/>
      <c r="V454" s="118"/>
      <c r="W454" s="34"/>
      <c r="X454" s="118"/>
      <c r="Y454" s="118"/>
      <c r="Z454" s="118"/>
      <c r="AA454" s="118"/>
      <c r="AB454" s="118"/>
      <c r="AC454" s="118"/>
      <c r="AD454" s="118"/>
      <c r="AE454" s="118"/>
      <c r="AF454" s="118"/>
      <c r="AG454" s="118"/>
      <c r="AH454" s="118"/>
      <c r="AI454" s="118"/>
      <c r="AJ454" s="118"/>
      <c r="AK454" s="118"/>
      <c r="AL454" s="118"/>
      <c r="AM454" s="118"/>
      <c r="AN454" s="118"/>
      <c r="AO454" s="118"/>
      <c r="AP454" s="118"/>
      <c r="AQ454" s="118"/>
      <c r="AR454" s="118"/>
      <c r="AS454" s="118"/>
      <c r="AT454" s="118"/>
      <c r="AU454" s="118"/>
      <c r="AV454" s="118"/>
      <c r="AW454" s="118"/>
      <c r="AX454" s="118"/>
      <c r="AY454" s="118"/>
      <c r="AZ454" s="118"/>
      <c r="BA454" s="118"/>
      <c r="BB454" s="118"/>
      <c r="BC454" s="118"/>
      <c r="BD454" s="118"/>
      <c r="BE454" s="118"/>
      <c r="BF454" s="118"/>
      <c r="BG454" s="118"/>
      <c r="BH454" s="118"/>
      <c r="BI454" s="118"/>
      <c r="BJ454" s="118"/>
      <c r="BK454" s="118"/>
      <c r="BL454" s="118"/>
      <c r="BM454" s="118"/>
      <c r="BN454" s="118"/>
      <c r="BO454" s="118"/>
      <c r="BP454" s="118"/>
      <c r="BQ454" s="118"/>
      <c r="BR454" s="118"/>
      <c r="BS454" s="118"/>
      <c r="BT454" s="118"/>
      <c r="BU454" s="118"/>
      <c r="BV454" s="118"/>
      <c r="BW454" s="118"/>
      <c r="BX454" s="118"/>
      <c r="BY454" s="118"/>
      <c r="BZ454" s="118"/>
      <c r="CA454" s="118"/>
      <c r="CB454" s="118"/>
    </row>
    <row r="455" spans="1:80">
      <c r="A455" s="35"/>
      <c r="B455" s="35"/>
      <c r="C455" s="35"/>
      <c r="D455" s="35"/>
      <c r="E455" s="35"/>
      <c r="F455" s="35"/>
      <c r="G455" s="35"/>
      <c r="H455" s="34"/>
      <c r="I455" s="118"/>
      <c r="J455" s="118"/>
      <c r="K455" s="118"/>
      <c r="L455" s="118"/>
      <c r="M455" s="118"/>
      <c r="N455" s="118"/>
      <c r="O455" s="118"/>
      <c r="P455" s="118"/>
      <c r="Q455" s="118"/>
      <c r="R455" s="118"/>
      <c r="S455" s="118"/>
      <c r="T455" s="118"/>
      <c r="U455" s="118"/>
      <c r="V455" s="118"/>
      <c r="W455" s="34"/>
      <c r="X455" s="118"/>
      <c r="Y455" s="118"/>
      <c r="Z455" s="118"/>
      <c r="AA455" s="118"/>
      <c r="AB455" s="118"/>
      <c r="AC455" s="118"/>
      <c r="AD455" s="118"/>
      <c r="AE455" s="118"/>
      <c r="AF455" s="118"/>
      <c r="AG455" s="118"/>
      <c r="AH455" s="118"/>
      <c r="AI455" s="118"/>
      <c r="AJ455" s="118"/>
      <c r="AK455" s="118"/>
      <c r="AL455" s="118"/>
      <c r="AM455" s="118"/>
      <c r="AN455" s="118"/>
      <c r="AO455" s="118"/>
      <c r="AP455" s="118"/>
      <c r="AQ455" s="118"/>
      <c r="AR455" s="118"/>
      <c r="AS455" s="118"/>
      <c r="AT455" s="118"/>
      <c r="AU455" s="118"/>
      <c r="AV455" s="118"/>
      <c r="AW455" s="118"/>
      <c r="AX455" s="118"/>
      <c r="AY455" s="118"/>
      <c r="AZ455" s="118"/>
      <c r="BA455" s="118"/>
      <c r="BB455" s="118"/>
      <c r="BC455" s="118"/>
      <c r="BD455" s="118"/>
      <c r="BE455" s="118"/>
      <c r="BF455" s="118"/>
      <c r="BG455" s="118"/>
      <c r="BH455" s="118"/>
      <c r="BI455" s="118"/>
      <c r="BJ455" s="118"/>
      <c r="BK455" s="118"/>
      <c r="BL455" s="118"/>
      <c r="BM455" s="118"/>
      <c r="BN455" s="118"/>
      <c r="BO455" s="118"/>
      <c r="BP455" s="118"/>
      <c r="BQ455" s="118"/>
      <c r="BR455" s="118"/>
      <c r="BS455" s="118"/>
      <c r="BT455" s="118"/>
      <c r="BU455" s="118"/>
      <c r="BV455" s="118"/>
      <c r="BW455" s="118"/>
      <c r="BX455" s="118"/>
      <c r="BY455" s="118"/>
      <c r="BZ455" s="118"/>
      <c r="CA455" s="118"/>
      <c r="CB455" s="118"/>
    </row>
    <row r="456" spans="1:80">
      <c r="A456" s="35"/>
      <c r="B456" s="35"/>
      <c r="C456" s="35"/>
      <c r="D456" s="35"/>
      <c r="E456" s="35"/>
      <c r="F456" s="35"/>
      <c r="G456" s="35"/>
      <c r="H456" s="34"/>
      <c r="I456" s="118"/>
      <c r="J456" s="118"/>
      <c r="K456" s="118"/>
      <c r="L456" s="118"/>
      <c r="M456" s="118"/>
      <c r="N456" s="118"/>
      <c r="O456" s="118"/>
      <c r="P456" s="118"/>
      <c r="Q456" s="118"/>
      <c r="R456" s="118"/>
      <c r="S456" s="118"/>
      <c r="T456" s="118"/>
      <c r="U456" s="118"/>
      <c r="V456" s="118"/>
      <c r="W456" s="34"/>
      <c r="X456" s="118"/>
      <c r="Y456" s="118"/>
      <c r="Z456" s="118"/>
      <c r="AA456" s="118"/>
      <c r="AB456" s="118"/>
      <c r="AC456" s="118"/>
      <c r="AD456" s="118"/>
      <c r="AE456" s="118"/>
      <c r="AF456" s="118"/>
      <c r="AG456" s="118"/>
      <c r="AH456" s="118"/>
      <c r="AI456" s="118"/>
      <c r="AJ456" s="118"/>
      <c r="AK456" s="118"/>
      <c r="AL456" s="118"/>
      <c r="AM456" s="118"/>
      <c r="AN456" s="118"/>
      <c r="AO456" s="118"/>
      <c r="AP456" s="118"/>
      <c r="AQ456" s="118"/>
      <c r="AR456" s="118"/>
      <c r="AS456" s="118"/>
      <c r="AT456" s="118"/>
      <c r="AU456" s="118"/>
      <c r="AV456" s="118"/>
      <c r="AW456" s="118"/>
      <c r="AX456" s="118"/>
      <c r="AY456" s="118"/>
      <c r="AZ456" s="118"/>
      <c r="BA456" s="118"/>
      <c r="BB456" s="118"/>
      <c r="BC456" s="118"/>
      <c r="BD456" s="118"/>
      <c r="BE456" s="118"/>
      <c r="BF456" s="118"/>
      <c r="BG456" s="118"/>
      <c r="BH456" s="118"/>
      <c r="BI456" s="118"/>
      <c r="BJ456" s="118"/>
      <c r="BK456" s="118"/>
      <c r="BL456" s="118"/>
      <c r="BM456" s="118"/>
      <c r="BN456" s="118"/>
      <c r="BO456" s="118"/>
      <c r="BP456" s="118"/>
      <c r="BQ456" s="118"/>
      <c r="BR456" s="118"/>
      <c r="BS456" s="118"/>
      <c r="BT456" s="118"/>
      <c r="BU456" s="118"/>
      <c r="BV456" s="118"/>
      <c r="BW456" s="118"/>
      <c r="BX456" s="118"/>
      <c r="BY456" s="118"/>
      <c r="BZ456" s="118"/>
      <c r="CA456" s="118"/>
      <c r="CB456" s="118"/>
    </row>
    <row r="457" spans="1:80">
      <c r="A457" s="35"/>
      <c r="B457" s="35"/>
      <c r="C457" s="35"/>
      <c r="D457" s="35"/>
      <c r="E457" s="35"/>
      <c r="F457" s="35"/>
      <c r="G457" s="35"/>
      <c r="H457" s="34"/>
      <c r="I457" s="118"/>
      <c r="J457" s="118"/>
      <c r="K457" s="118"/>
      <c r="L457" s="118"/>
      <c r="M457" s="118"/>
      <c r="N457" s="118"/>
      <c r="O457" s="118"/>
      <c r="P457" s="118"/>
      <c r="Q457" s="118"/>
      <c r="R457" s="118"/>
      <c r="S457" s="118"/>
      <c r="T457" s="118"/>
      <c r="U457" s="118"/>
      <c r="V457" s="118"/>
      <c r="W457" s="34"/>
      <c r="X457" s="118"/>
      <c r="Y457" s="118"/>
      <c r="Z457" s="118"/>
      <c r="AA457" s="118"/>
      <c r="AB457" s="118"/>
      <c r="AC457" s="118"/>
      <c r="AD457" s="118"/>
      <c r="AE457" s="118"/>
      <c r="AF457" s="118"/>
      <c r="AG457" s="118"/>
      <c r="AH457" s="118"/>
      <c r="AI457" s="118"/>
      <c r="AJ457" s="118"/>
      <c r="AK457" s="118"/>
      <c r="AL457" s="118"/>
      <c r="AM457" s="118"/>
      <c r="AN457" s="118"/>
      <c r="AO457" s="118"/>
      <c r="AP457" s="118"/>
      <c r="AQ457" s="118"/>
      <c r="AR457" s="118"/>
      <c r="AS457" s="118"/>
      <c r="AT457" s="118"/>
      <c r="AU457" s="118"/>
      <c r="AV457" s="118"/>
      <c r="AW457" s="118"/>
      <c r="AX457" s="118"/>
      <c r="AY457" s="118"/>
      <c r="AZ457" s="118"/>
      <c r="BA457" s="118"/>
      <c r="BB457" s="118"/>
      <c r="BC457" s="118"/>
      <c r="BD457" s="118"/>
      <c r="BE457" s="118"/>
      <c r="BF457" s="118"/>
      <c r="BG457" s="118"/>
      <c r="BH457" s="118"/>
      <c r="BI457" s="118"/>
      <c r="BJ457" s="118"/>
      <c r="BK457" s="118"/>
      <c r="BL457" s="118"/>
      <c r="BM457" s="118"/>
      <c r="BN457" s="118"/>
      <c r="BO457" s="118"/>
      <c r="BP457" s="118"/>
      <c r="BQ457" s="118"/>
      <c r="BR457" s="118"/>
      <c r="BS457" s="118"/>
      <c r="BT457" s="118"/>
      <c r="BU457" s="118"/>
      <c r="BV457" s="118"/>
      <c r="BW457" s="118"/>
      <c r="BX457" s="118"/>
      <c r="BY457" s="118"/>
      <c r="BZ457" s="118"/>
      <c r="CA457" s="118"/>
      <c r="CB457" s="118"/>
    </row>
    <row r="458" spans="1:80">
      <c r="A458" s="35"/>
      <c r="B458" s="35"/>
      <c r="C458" s="35"/>
      <c r="D458" s="35"/>
      <c r="E458" s="35"/>
      <c r="F458" s="35"/>
      <c r="G458" s="35"/>
      <c r="H458" s="34"/>
      <c r="I458" s="118"/>
      <c r="J458" s="118"/>
      <c r="K458" s="118"/>
      <c r="L458" s="118"/>
      <c r="M458" s="118"/>
      <c r="N458" s="118"/>
      <c r="O458" s="118"/>
      <c r="P458" s="118"/>
      <c r="Q458" s="118"/>
      <c r="R458" s="118"/>
      <c r="S458" s="118"/>
      <c r="T458" s="118"/>
      <c r="U458" s="118"/>
      <c r="V458" s="118"/>
      <c r="W458" s="34"/>
      <c r="X458" s="118"/>
      <c r="Y458" s="118"/>
      <c r="Z458" s="118"/>
      <c r="AA458" s="118"/>
      <c r="AB458" s="118"/>
      <c r="AC458" s="118"/>
      <c r="AD458" s="118"/>
      <c r="AE458" s="118"/>
      <c r="AF458" s="118"/>
      <c r="AG458" s="118"/>
      <c r="AH458" s="118"/>
      <c r="AI458" s="118"/>
      <c r="AJ458" s="118"/>
      <c r="AK458" s="118"/>
      <c r="AL458" s="118"/>
      <c r="AM458" s="118"/>
      <c r="AN458" s="118"/>
      <c r="AO458" s="118"/>
      <c r="AP458" s="118"/>
      <c r="AQ458" s="118"/>
      <c r="AR458" s="118"/>
      <c r="AS458" s="118"/>
      <c r="AT458" s="118"/>
      <c r="AU458" s="118"/>
      <c r="AV458" s="118"/>
      <c r="AW458" s="118"/>
      <c r="AX458" s="118"/>
      <c r="AY458" s="118"/>
      <c r="AZ458" s="118"/>
      <c r="BA458" s="118"/>
      <c r="BB458" s="118"/>
      <c r="BC458" s="118"/>
      <c r="BD458" s="118"/>
      <c r="BE458" s="118"/>
      <c r="BF458" s="118"/>
      <c r="BG458" s="118"/>
      <c r="BH458" s="118"/>
      <c r="BI458" s="118"/>
      <c r="BJ458" s="118"/>
      <c r="BK458" s="118"/>
      <c r="BL458" s="118"/>
      <c r="BM458" s="118"/>
      <c r="BN458" s="118"/>
      <c r="BO458" s="118"/>
      <c r="BP458" s="118"/>
      <c r="BQ458" s="118"/>
      <c r="BR458" s="118"/>
      <c r="BS458" s="118"/>
      <c r="BT458" s="118"/>
      <c r="BU458" s="118"/>
      <c r="BV458" s="118"/>
      <c r="BW458" s="118"/>
      <c r="BX458" s="118"/>
      <c r="BY458" s="118"/>
      <c r="BZ458" s="118"/>
      <c r="CA458" s="118"/>
      <c r="CB458" s="118"/>
    </row>
    <row r="459" spans="1:80">
      <c r="A459" s="35"/>
      <c r="B459" s="35"/>
      <c r="C459" s="35"/>
      <c r="D459" s="35"/>
      <c r="E459" s="35"/>
      <c r="F459" s="35"/>
      <c r="G459" s="35"/>
      <c r="H459" s="34"/>
      <c r="I459" s="118"/>
      <c r="J459" s="118"/>
      <c r="K459" s="118"/>
      <c r="L459" s="118"/>
      <c r="M459" s="118"/>
      <c r="N459" s="118"/>
      <c r="O459" s="118"/>
      <c r="P459" s="118"/>
      <c r="Q459" s="118"/>
      <c r="R459" s="118"/>
      <c r="S459" s="118"/>
      <c r="T459" s="118"/>
      <c r="U459" s="118"/>
      <c r="V459" s="118"/>
      <c r="W459" s="34"/>
      <c r="X459" s="118"/>
      <c r="Y459" s="118"/>
      <c r="Z459" s="118"/>
      <c r="AA459" s="118"/>
      <c r="AB459" s="118"/>
      <c r="AC459" s="118"/>
      <c r="AD459" s="118"/>
      <c r="AE459" s="118"/>
      <c r="AF459" s="118"/>
      <c r="AG459" s="118"/>
      <c r="AH459" s="118"/>
      <c r="AI459" s="118"/>
      <c r="AJ459" s="118"/>
      <c r="AK459" s="118"/>
      <c r="AL459" s="118"/>
      <c r="AM459" s="118"/>
      <c r="AN459" s="118"/>
      <c r="AO459" s="118"/>
      <c r="AP459" s="118"/>
      <c r="AQ459" s="118"/>
      <c r="AR459" s="118"/>
      <c r="AS459" s="118"/>
      <c r="AT459" s="118"/>
      <c r="AU459" s="118"/>
      <c r="AV459" s="118"/>
      <c r="AW459" s="118"/>
      <c r="AX459" s="118"/>
      <c r="AY459" s="118"/>
      <c r="AZ459" s="118"/>
      <c r="BA459" s="118"/>
      <c r="BB459" s="118"/>
      <c r="BC459" s="118"/>
      <c r="BD459" s="118"/>
      <c r="BE459" s="118"/>
      <c r="BF459" s="118"/>
      <c r="BG459" s="118"/>
      <c r="BH459" s="118"/>
      <c r="BI459" s="118"/>
      <c r="BJ459" s="118"/>
      <c r="BK459" s="118"/>
      <c r="BL459" s="118"/>
      <c r="BM459" s="118"/>
      <c r="BN459" s="118"/>
      <c r="BO459" s="118"/>
      <c r="BP459" s="118"/>
      <c r="BQ459" s="118"/>
      <c r="BR459" s="118"/>
      <c r="BS459" s="118"/>
      <c r="BT459" s="118"/>
      <c r="BU459" s="118"/>
      <c r="BV459" s="118"/>
      <c r="BW459" s="118"/>
      <c r="BX459" s="118"/>
      <c r="BY459" s="118"/>
      <c r="BZ459" s="118"/>
      <c r="CA459" s="118"/>
      <c r="CB459" s="118"/>
    </row>
    <row r="460" spans="1:80">
      <c r="A460" s="35"/>
      <c r="B460" s="35"/>
      <c r="C460" s="35"/>
      <c r="D460" s="35"/>
      <c r="E460" s="35"/>
      <c r="F460" s="35"/>
      <c r="G460" s="35"/>
      <c r="H460" s="34"/>
      <c r="I460" s="118"/>
      <c r="J460" s="118"/>
      <c r="K460" s="118"/>
      <c r="L460" s="118"/>
      <c r="M460" s="118"/>
      <c r="N460" s="118"/>
      <c r="O460" s="118"/>
      <c r="P460" s="118"/>
      <c r="Q460" s="118"/>
      <c r="R460" s="118"/>
      <c r="S460" s="118"/>
      <c r="T460" s="118"/>
      <c r="U460" s="118"/>
      <c r="V460" s="118"/>
      <c r="W460" s="34"/>
      <c r="X460" s="118"/>
      <c r="Y460" s="118"/>
      <c r="Z460" s="118"/>
      <c r="AA460" s="118"/>
      <c r="AB460" s="118"/>
      <c r="AC460" s="118"/>
      <c r="AD460" s="118"/>
      <c r="AE460" s="118"/>
      <c r="AF460" s="118"/>
      <c r="AG460" s="118"/>
      <c r="AH460" s="118"/>
      <c r="AI460" s="118"/>
      <c r="AJ460" s="118"/>
      <c r="AK460" s="118"/>
      <c r="AL460" s="118"/>
      <c r="AM460" s="118"/>
      <c r="AN460" s="118"/>
      <c r="AO460" s="118"/>
      <c r="AP460" s="118"/>
      <c r="AQ460" s="118"/>
      <c r="AR460" s="118"/>
      <c r="AS460" s="118"/>
      <c r="AT460" s="118"/>
      <c r="AU460" s="118"/>
      <c r="AV460" s="118"/>
      <c r="AW460" s="118"/>
      <c r="AX460" s="118"/>
      <c r="AY460" s="118"/>
      <c r="AZ460" s="118"/>
      <c r="BA460" s="118"/>
      <c r="BB460" s="118"/>
      <c r="BC460" s="118"/>
      <c r="BD460" s="118"/>
      <c r="BE460" s="118"/>
      <c r="BF460" s="118"/>
      <c r="BG460" s="118"/>
      <c r="BH460" s="118"/>
      <c r="BI460" s="118"/>
      <c r="BJ460" s="118"/>
      <c r="BK460" s="118"/>
      <c r="BL460" s="118"/>
      <c r="BM460" s="118"/>
      <c r="BN460" s="118"/>
      <c r="BO460" s="118"/>
      <c r="BP460" s="118"/>
      <c r="BQ460" s="118"/>
      <c r="BR460" s="118"/>
      <c r="BS460" s="118"/>
      <c r="BT460" s="118"/>
      <c r="BU460" s="118"/>
      <c r="BV460" s="118"/>
      <c r="BW460" s="118"/>
      <c r="BX460" s="118"/>
      <c r="BY460" s="118"/>
      <c r="BZ460" s="118"/>
      <c r="CA460" s="118"/>
      <c r="CB460" s="118"/>
    </row>
    <row r="461" spans="1:80">
      <c r="A461" s="35"/>
      <c r="B461" s="35"/>
      <c r="C461" s="35"/>
      <c r="D461" s="35"/>
      <c r="E461" s="35"/>
      <c r="F461" s="35"/>
      <c r="G461" s="35"/>
      <c r="H461" s="34"/>
      <c r="I461" s="118"/>
      <c r="J461" s="118"/>
      <c r="K461" s="118"/>
      <c r="L461" s="118"/>
      <c r="M461" s="118"/>
      <c r="N461" s="118"/>
      <c r="O461" s="118"/>
      <c r="P461" s="118"/>
      <c r="Q461" s="118"/>
      <c r="R461" s="118"/>
      <c r="S461" s="118"/>
      <c r="T461" s="118"/>
      <c r="U461" s="118"/>
      <c r="V461" s="118"/>
      <c r="W461" s="34"/>
      <c r="X461" s="118"/>
      <c r="Y461" s="118"/>
      <c r="Z461" s="118"/>
      <c r="AA461" s="118"/>
      <c r="AB461" s="118"/>
      <c r="AC461" s="118"/>
      <c r="AD461" s="118"/>
      <c r="AE461" s="118"/>
      <c r="AF461" s="118"/>
      <c r="AG461" s="118"/>
      <c r="AH461" s="118"/>
      <c r="AI461" s="118"/>
      <c r="AJ461" s="118"/>
      <c r="AK461" s="118"/>
      <c r="AL461" s="118"/>
      <c r="AM461" s="118"/>
      <c r="AN461" s="118"/>
      <c r="AO461" s="118"/>
      <c r="AP461" s="118"/>
      <c r="AQ461" s="118"/>
      <c r="AR461" s="118"/>
      <c r="AS461" s="118"/>
      <c r="AT461" s="118"/>
      <c r="AU461" s="118"/>
      <c r="AV461" s="118"/>
      <c r="AW461" s="118"/>
      <c r="AX461" s="118"/>
      <c r="AY461" s="118"/>
      <c r="AZ461" s="118"/>
      <c r="BA461" s="118"/>
      <c r="BB461" s="118"/>
      <c r="BC461" s="118"/>
      <c r="BD461" s="118"/>
      <c r="BE461" s="118"/>
      <c r="BF461" s="118"/>
      <c r="BG461" s="118"/>
      <c r="BH461" s="118"/>
      <c r="BI461" s="118"/>
      <c r="BJ461" s="118"/>
      <c r="BK461" s="118"/>
      <c r="BL461" s="118"/>
      <c r="BM461" s="118"/>
      <c r="BN461" s="118"/>
      <c r="BO461" s="118"/>
      <c r="BP461" s="118"/>
      <c r="BQ461" s="118"/>
      <c r="BR461" s="118"/>
      <c r="BS461" s="118"/>
      <c r="BT461" s="118"/>
      <c r="BU461" s="118"/>
      <c r="BV461" s="118"/>
      <c r="BW461" s="118"/>
      <c r="BX461" s="118"/>
      <c r="BY461" s="118"/>
      <c r="BZ461" s="118"/>
      <c r="CA461" s="118"/>
      <c r="CB461" s="118"/>
    </row>
    <row r="462" spans="1:80">
      <c r="A462" s="35"/>
      <c r="B462" s="35"/>
      <c r="C462" s="35"/>
      <c r="D462" s="35"/>
      <c r="E462" s="35"/>
      <c r="F462" s="35"/>
      <c r="G462" s="35"/>
      <c r="H462" s="34"/>
      <c r="I462" s="118"/>
      <c r="J462" s="118"/>
      <c r="K462" s="118"/>
      <c r="L462" s="118"/>
      <c r="M462" s="118"/>
      <c r="N462" s="118"/>
      <c r="O462" s="118"/>
      <c r="P462" s="118"/>
      <c r="Q462" s="118"/>
      <c r="R462" s="118"/>
      <c r="S462" s="118"/>
      <c r="T462" s="118"/>
      <c r="U462" s="118"/>
      <c r="V462" s="118"/>
      <c r="W462" s="34"/>
      <c r="X462" s="118"/>
      <c r="Y462" s="118"/>
      <c r="Z462" s="118"/>
      <c r="AA462" s="118"/>
      <c r="AB462" s="118"/>
      <c r="AC462" s="118"/>
      <c r="AD462" s="118"/>
      <c r="AE462" s="118"/>
      <c r="AF462" s="118"/>
      <c r="AG462" s="118"/>
      <c r="AH462" s="118"/>
      <c r="AI462" s="118"/>
      <c r="AJ462" s="118"/>
      <c r="AK462" s="118"/>
      <c r="AL462" s="118"/>
      <c r="AM462" s="118"/>
      <c r="AN462" s="118"/>
      <c r="AO462" s="118"/>
      <c r="AP462" s="118"/>
      <c r="AQ462" s="118"/>
      <c r="AR462" s="118"/>
      <c r="AS462" s="118"/>
      <c r="AT462" s="118"/>
      <c r="AU462" s="118"/>
      <c r="AV462" s="118"/>
      <c r="AW462" s="118"/>
      <c r="AX462" s="118"/>
      <c r="AY462" s="118"/>
      <c r="AZ462" s="118"/>
      <c r="BA462" s="118"/>
      <c r="BB462" s="118"/>
      <c r="BC462" s="118"/>
      <c r="BD462" s="118"/>
      <c r="BE462" s="118"/>
      <c r="BF462" s="118"/>
      <c r="BG462" s="118"/>
      <c r="BH462" s="118"/>
      <c r="BI462" s="118"/>
      <c r="BJ462" s="118"/>
      <c r="BK462" s="118"/>
      <c r="BL462" s="118"/>
      <c r="BM462" s="118"/>
      <c r="BN462" s="118"/>
      <c r="BO462" s="118"/>
      <c r="BP462" s="118"/>
      <c r="BQ462" s="118"/>
      <c r="BR462" s="118"/>
      <c r="BS462" s="118"/>
      <c r="BT462" s="118"/>
      <c r="BU462" s="118"/>
      <c r="BV462" s="118"/>
      <c r="BW462" s="118"/>
      <c r="BX462" s="118"/>
      <c r="BY462" s="118"/>
      <c r="BZ462" s="118"/>
      <c r="CA462" s="118"/>
      <c r="CB462" s="118"/>
    </row>
    <row r="463" spans="1:80">
      <c r="A463" s="35"/>
      <c r="B463" s="35"/>
      <c r="C463" s="35"/>
      <c r="D463" s="35"/>
      <c r="E463" s="35"/>
      <c r="F463" s="35"/>
      <c r="G463" s="35"/>
      <c r="H463" s="34"/>
      <c r="I463" s="118"/>
      <c r="J463" s="118"/>
      <c r="K463" s="118"/>
      <c r="L463" s="118"/>
      <c r="M463" s="118"/>
      <c r="N463" s="118"/>
      <c r="O463" s="118"/>
      <c r="P463" s="118"/>
      <c r="Q463" s="118"/>
      <c r="R463" s="118"/>
      <c r="S463" s="118"/>
      <c r="T463" s="118"/>
      <c r="U463" s="118"/>
      <c r="V463" s="118"/>
      <c r="W463" s="34"/>
      <c r="X463" s="118"/>
      <c r="Y463" s="118"/>
      <c r="Z463" s="118"/>
      <c r="AA463" s="118"/>
      <c r="AB463" s="118"/>
      <c r="AC463" s="118"/>
      <c r="AD463" s="118"/>
      <c r="AE463" s="118"/>
      <c r="AF463" s="118"/>
      <c r="AG463" s="118"/>
      <c r="AH463" s="118"/>
      <c r="AI463" s="118"/>
      <c r="AJ463" s="118"/>
      <c r="AK463" s="118"/>
      <c r="AL463" s="118"/>
      <c r="AM463" s="118"/>
      <c r="AN463" s="118"/>
      <c r="AO463" s="118"/>
      <c r="AP463" s="118"/>
      <c r="AQ463" s="118"/>
      <c r="AR463" s="118"/>
      <c r="AS463" s="118"/>
      <c r="AT463" s="118"/>
      <c r="AU463" s="118"/>
      <c r="AV463" s="118"/>
      <c r="AW463" s="118"/>
      <c r="AX463" s="118"/>
      <c r="AY463" s="118"/>
      <c r="AZ463" s="118"/>
      <c r="BA463" s="118"/>
      <c r="BB463" s="118"/>
      <c r="BC463" s="118"/>
      <c r="BD463" s="118"/>
      <c r="BE463" s="118"/>
      <c r="BF463" s="118"/>
      <c r="BG463" s="118"/>
      <c r="BH463" s="118"/>
      <c r="BI463" s="118"/>
      <c r="BJ463" s="118"/>
      <c r="BK463" s="118"/>
      <c r="BL463" s="118"/>
      <c r="BM463" s="118"/>
      <c r="BN463" s="118"/>
      <c r="BO463" s="118"/>
      <c r="BP463" s="118"/>
      <c r="BQ463" s="118"/>
      <c r="BR463" s="118"/>
      <c r="BS463" s="118"/>
      <c r="BT463" s="118"/>
      <c r="BU463" s="118"/>
      <c r="BV463" s="118"/>
      <c r="BW463" s="118"/>
      <c r="BX463" s="118"/>
      <c r="BY463" s="118"/>
      <c r="BZ463" s="118"/>
      <c r="CA463" s="118"/>
      <c r="CB463" s="118"/>
    </row>
    <row r="464" spans="1:80">
      <c r="A464" s="35"/>
      <c r="B464" s="35"/>
      <c r="C464" s="35"/>
      <c r="D464" s="35"/>
      <c r="E464" s="35"/>
      <c r="F464" s="35"/>
      <c r="G464" s="35"/>
      <c r="H464" s="34"/>
      <c r="I464" s="118"/>
      <c r="J464" s="118"/>
      <c r="K464" s="118"/>
      <c r="L464" s="118"/>
      <c r="M464" s="118"/>
      <c r="N464" s="118"/>
      <c r="O464" s="118"/>
      <c r="P464" s="118"/>
      <c r="Q464" s="118"/>
      <c r="R464" s="118"/>
      <c r="S464" s="118"/>
      <c r="T464" s="118"/>
      <c r="U464" s="118"/>
      <c r="V464" s="118"/>
      <c r="W464" s="34"/>
      <c r="X464" s="118"/>
      <c r="Y464" s="118"/>
      <c r="Z464" s="118"/>
      <c r="AA464" s="118"/>
      <c r="AB464" s="118"/>
      <c r="AC464" s="118"/>
      <c r="AD464" s="118"/>
      <c r="AE464" s="118"/>
      <c r="AF464" s="118"/>
      <c r="AG464" s="118"/>
      <c r="AH464" s="118"/>
      <c r="AI464" s="118"/>
      <c r="AJ464" s="118"/>
      <c r="AK464" s="118"/>
      <c r="AL464" s="118"/>
      <c r="AM464" s="118"/>
      <c r="AN464" s="118"/>
      <c r="AO464" s="118"/>
      <c r="AP464" s="118"/>
      <c r="AQ464" s="118"/>
      <c r="AR464" s="118"/>
      <c r="AS464" s="118"/>
      <c r="AT464" s="118"/>
      <c r="AU464" s="118"/>
      <c r="AV464" s="118"/>
      <c r="AW464" s="118"/>
      <c r="AX464" s="118"/>
      <c r="AY464" s="118"/>
      <c r="AZ464" s="118"/>
      <c r="BA464" s="118"/>
      <c r="BB464" s="118"/>
      <c r="BC464" s="118"/>
      <c r="BD464" s="118"/>
      <c r="BE464" s="118"/>
      <c r="BF464" s="118"/>
      <c r="BG464" s="118"/>
      <c r="BH464" s="118"/>
      <c r="BI464" s="118"/>
      <c r="BJ464" s="118"/>
      <c r="BK464" s="118"/>
      <c r="BL464" s="118"/>
      <c r="BM464" s="118"/>
      <c r="BN464" s="118"/>
      <c r="BO464" s="118"/>
      <c r="BP464" s="118"/>
      <c r="BQ464" s="118"/>
      <c r="BR464" s="118"/>
      <c r="BS464" s="118"/>
      <c r="BT464" s="118"/>
      <c r="BU464" s="118"/>
      <c r="BV464" s="118"/>
      <c r="BW464" s="118"/>
      <c r="BX464" s="118"/>
      <c r="BY464" s="118"/>
      <c r="BZ464" s="118"/>
      <c r="CA464" s="118"/>
      <c r="CB464" s="118"/>
    </row>
    <row r="465" spans="1:80">
      <c r="A465" s="35"/>
      <c r="B465" s="35"/>
      <c r="C465" s="35"/>
      <c r="D465" s="35"/>
      <c r="E465" s="35"/>
      <c r="F465" s="35"/>
      <c r="G465" s="35"/>
      <c r="H465" s="34"/>
      <c r="I465" s="118"/>
      <c r="J465" s="118"/>
      <c r="K465" s="118"/>
      <c r="L465" s="118"/>
      <c r="M465" s="118"/>
      <c r="N465" s="118"/>
      <c r="O465" s="118"/>
      <c r="P465" s="118"/>
      <c r="Q465" s="118"/>
      <c r="R465" s="118"/>
      <c r="S465" s="118"/>
      <c r="T465" s="118"/>
      <c r="U465" s="118"/>
      <c r="V465" s="118"/>
      <c r="W465" s="34"/>
      <c r="X465" s="118"/>
      <c r="Y465" s="118"/>
      <c r="Z465" s="118"/>
      <c r="AA465" s="118"/>
      <c r="AB465" s="118"/>
      <c r="AC465" s="118"/>
      <c r="AD465" s="118"/>
      <c r="AE465" s="118"/>
      <c r="AF465" s="118"/>
      <c r="AG465" s="118"/>
      <c r="AH465" s="118"/>
      <c r="AI465" s="118"/>
      <c r="AJ465" s="118"/>
      <c r="AK465" s="118"/>
      <c r="AL465" s="118"/>
      <c r="AM465" s="118"/>
      <c r="AN465" s="118"/>
      <c r="AO465" s="118"/>
      <c r="AP465" s="118"/>
      <c r="AQ465" s="118"/>
      <c r="AR465" s="118"/>
      <c r="AS465" s="118"/>
      <c r="AT465" s="118"/>
      <c r="AU465" s="118"/>
      <c r="AV465" s="118"/>
      <c r="AW465" s="118"/>
      <c r="AX465" s="118"/>
      <c r="AY465" s="118"/>
      <c r="AZ465" s="118"/>
      <c r="BA465" s="118"/>
      <c r="BB465" s="118"/>
      <c r="BC465" s="118"/>
      <c r="BD465" s="118"/>
      <c r="BE465" s="118"/>
      <c r="BF465" s="118"/>
      <c r="BG465" s="118"/>
      <c r="BH465" s="118"/>
      <c r="BI465" s="118"/>
      <c r="BJ465" s="118"/>
      <c r="BK465" s="118"/>
      <c r="BL465" s="118"/>
      <c r="BM465" s="118"/>
      <c r="BN465" s="118"/>
      <c r="BO465" s="118"/>
      <c r="BP465" s="118"/>
      <c r="BQ465" s="118"/>
      <c r="BR465" s="118"/>
      <c r="BS465" s="118"/>
      <c r="BT465" s="118"/>
      <c r="BU465" s="118"/>
      <c r="BV465" s="118"/>
      <c r="BW465" s="118"/>
      <c r="BX465" s="118"/>
      <c r="BY465" s="118"/>
      <c r="BZ465" s="118"/>
      <c r="CA465" s="118"/>
      <c r="CB465" s="118"/>
    </row>
    <row r="466" spans="1:80">
      <c r="A466" s="35"/>
      <c r="B466" s="35"/>
      <c r="C466" s="35"/>
      <c r="D466" s="35"/>
      <c r="E466" s="35"/>
      <c r="F466" s="35"/>
      <c r="G466" s="35"/>
      <c r="H466" s="34"/>
      <c r="I466" s="118"/>
      <c r="J466" s="118"/>
      <c r="K466" s="118"/>
      <c r="L466" s="118"/>
      <c r="M466" s="118"/>
      <c r="N466" s="118"/>
      <c r="O466" s="118"/>
      <c r="P466" s="118"/>
      <c r="Q466" s="118"/>
      <c r="R466" s="118"/>
      <c r="S466" s="118"/>
      <c r="T466" s="118"/>
      <c r="U466" s="118"/>
      <c r="V466" s="118"/>
      <c r="W466" s="34"/>
      <c r="X466" s="118"/>
      <c r="Y466" s="118"/>
      <c r="Z466" s="118"/>
      <c r="AA466" s="118"/>
      <c r="AB466" s="118"/>
      <c r="AC466" s="118"/>
      <c r="AD466" s="118"/>
      <c r="AE466" s="118"/>
      <c r="AF466" s="118"/>
      <c r="AG466" s="118"/>
      <c r="AH466" s="118"/>
      <c r="AI466" s="118"/>
      <c r="AJ466" s="118"/>
      <c r="AK466" s="118"/>
      <c r="AL466" s="118"/>
      <c r="AM466" s="118"/>
      <c r="AN466" s="118"/>
      <c r="AO466" s="118"/>
      <c r="AP466" s="118"/>
      <c r="AQ466" s="118"/>
      <c r="AR466" s="118"/>
      <c r="AS466" s="118"/>
      <c r="AT466" s="118"/>
      <c r="AU466" s="118"/>
      <c r="AV466" s="118"/>
      <c r="AW466" s="118"/>
      <c r="AX466" s="118"/>
      <c r="AY466" s="118"/>
      <c r="AZ466" s="118"/>
      <c r="BA466" s="118"/>
      <c r="BB466" s="118"/>
      <c r="BC466" s="118"/>
      <c r="BD466" s="118"/>
      <c r="BE466" s="118"/>
      <c r="BF466" s="118"/>
      <c r="BG466" s="118"/>
      <c r="BH466" s="118"/>
      <c r="BI466" s="118"/>
      <c r="BJ466" s="118"/>
      <c r="BK466" s="118"/>
      <c r="BL466" s="118"/>
      <c r="BM466" s="118"/>
      <c r="BN466" s="118"/>
      <c r="BO466" s="118"/>
      <c r="BP466" s="118"/>
      <c r="BQ466" s="118"/>
      <c r="BR466" s="118"/>
      <c r="BS466" s="118"/>
      <c r="BT466" s="118"/>
      <c r="BU466" s="118"/>
      <c r="BV466" s="118"/>
      <c r="BW466" s="118"/>
      <c r="BX466" s="118"/>
      <c r="BY466" s="118"/>
      <c r="BZ466" s="118"/>
      <c r="CA466" s="118"/>
      <c r="CB466" s="118"/>
    </row>
    <row r="467" spans="1:80">
      <c r="A467" s="35"/>
      <c r="B467" s="35"/>
      <c r="C467" s="35"/>
      <c r="D467" s="35"/>
      <c r="E467" s="35"/>
      <c r="F467" s="35"/>
      <c r="G467" s="35"/>
      <c r="H467" s="34"/>
      <c r="I467" s="118"/>
      <c r="J467" s="118"/>
      <c r="K467" s="118"/>
      <c r="L467" s="118"/>
      <c r="M467" s="118"/>
      <c r="N467" s="118"/>
      <c r="O467" s="118"/>
      <c r="P467" s="118"/>
      <c r="Q467" s="118"/>
      <c r="R467" s="118"/>
      <c r="S467" s="118"/>
      <c r="T467" s="118"/>
      <c r="U467" s="118"/>
      <c r="V467" s="118"/>
      <c r="W467" s="34"/>
      <c r="X467" s="118"/>
      <c r="Y467" s="118"/>
      <c r="Z467" s="118"/>
      <c r="AA467" s="118"/>
      <c r="AB467" s="118"/>
      <c r="AC467" s="118"/>
      <c r="AD467" s="118"/>
      <c r="AE467" s="118"/>
      <c r="AF467" s="118"/>
      <c r="AG467" s="118"/>
      <c r="AH467" s="118"/>
      <c r="AI467" s="118"/>
      <c r="AJ467" s="118"/>
      <c r="AK467" s="118"/>
      <c r="AL467" s="118"/>
      <c r="AM467" s="118"/>
      <c r="AN467" s="118"/>
      <c r="AO467" s="118"/>
      <c r="AP467" s="118"/>
      <c r="AQ467" s="118"/>
      <c r="AR467" s="118"/>
      <c r="AS467" s="118"/>
      <c r="AT467" s="118"/>
      <c r="AU467" s="118"/>
      <c r="AV467" s="118"/>
      <c r="AW467" s="118"/>
      <c r="AX467" s="118"/>
      <c r="AY467" s="118"/>
      <c r="AZ467" s="118"/>
      <c r="BA467" s="118"/>
      <c r="BB467" s="118"/>
      <c r="BC467" s="118"/>
      <c r="BD467" s="118"/>
      <c r="BE467" s="118"/>
      <c r="BF467" s="118"/>
      <c r="BG467" s="118"/>
      <c r="BH467" s="118"/>
      <c r="BI467" s="118"/>
      <c r="BJ467" s="118"/>
      <c r="BK467" s="118"/>
      <c r="BL467" s="118"/>
      <c r="BM467" s="118"/>
      <c r="BN467" s="118"/>
      <c r="BO467" s="118"/>
      <c r="BP467" s="118"/>
      <c r="BQ467" s="118"/>
      <c r="BR467" s="118"/>
      <c r="BS467" s="118"/>
      <c r="BT467" s="118"/>
      <c r="BU467" s="118"/>
      <c r="BV467" s="118"/>
      <c r="BW467" s="118"/>
      <c r="BX467" s="118"/>
      <c r="BY467" s="118"/>
      <c r="BZ467" s="118"/>
      <c r="CA467" s="118"/>
      <c r="CB467" s="118"/>
    </row>
    <row r="468" spans="1:80">
      <c r="A468" s="35"/>
      <c r="B468" s="35"/>
      <c r="C468" s="35"/>
      <c r="D468" s="35"/>
      <c r="E468" s="35"/>
      <c r="F468" s="35"/>
      <c r="G468" s="35"/>
      <c r="H468" s="34"/>
      <c r="I468" s="118"/>
      <c r="J468" s="118"/>
      <c r="K468" s="118"/>
      <c r="L468" s="118"/>
      <c r="M468" s="118"/>
      <c r="N468" s="118"/>
      <c r="O468" s="118"/>
      <c r="P468" s="118"/>
      <c r="Q468" s="118"/>
      <c r="R468" s="118"/>
      <c r="S468" s="118"/>
      <c r="T468" s="118"/>
      <c r="U468" s="118"/>
      <c r="V468" s="118"/>
      <c r="W468" s="34"/>
      <c r="X468" s="118"/>
      <c r="Y468" s="118"/>
      <c r="Z468" s="118"/>
      <c r="AA468" s="118"/>
      <c r="AB468" s="118"/>
      <c r="AC468" s="118"/>
      <c r="AD468" s="118"/>
      <c r="AE468" s="118"/>
      <c r="AF468" s="118"/>
      <c r="AG468" s="118"/>
      <c r="AH468" s="118"/>
      <c r="AI468" s="118"/>
      <c r="AJ468" s="118"/>
      <c r="AK468" s="118"/>
      <c r="AL468" s="118"/>
      <c r="AM468" s="118"/>
      <c r="AN468" s="118"/>
      <c r="AO468" s="118"/>
      <c r="AP468" s="118"/>
      <c r="AQ468" s="118"/>
      <c r="AR468" s="118"/>
      <c r="AS468" s="118"/>
      <c r="AT468" s="118"/>
      <c r="AU468" s="118"/>
      <c r="AV468" s="118"/>
      <c r="AW468" s="118"/>
      <c r="AX468" s="118"/>
      <c r="AY468" s="118"/>
      <c r="AZ468" s="118"/>
      <c r="BA468" s="118"/>
      <c r="BB468" s="118"/>
      <c r="BC468" s="118"/>
      <c r="BD468" s="118"/>
      <c r="BE468" s="118"/>
      <c r="BF468" s="118"/>
      <c r="BG468" s="118"/>
      <c r="BH468" s="118"/>
      <c r="BI468" s="118"/>
      <c r="BJ468" s="118"/>
      <c r="BK468" s="118"/>
      <c r="BL468" s="118"/>
      <c r="BM468" s="118"/>
      <c r="BN468" s="118"/>
      <c r="BO468" s="118"/>
      <c r="BP468" s="118"/>
      <c r="BQ468" s="118"/>
      <c r="BR468" s="118"/>
      <c r="BS468" s="118"/>
      <c r="BT468" s="118"/>
      <c r="BU468" s="118"/>
      <c r="BV468" s="118"/>
      <c r="BW468" s="118"/>
      <c r="BX468" s="118"/>
      <c r="BY468" s="118"/>
      <c r="BZ468" s="118"/>
      <c r="CA468" s="118"/>
      <c r="CB468" s="118"/>
    </row>
    <row r="469" spans="1:80">
      <c r="A469" s="35"/>
      <c r="B469" s="35"/>
      <c r="C469" s="35"/>
      <c r="D469" s="35"/>
      <c r="E469" s="35"/>
      <c r="F469" s="35"/>
      <c r="G469" s="35"/>
      <c r="H469" s="34"/>
      <c r="I469" s="118"/>
      <c r="J469" s="118"/>
      <c r="K469" s="118"/>
      <c r="L469" s="118"/>
      <c r="M469" s="118"/>
      <c r="N469" s="118"/>
      <c r="O469" s="118"/>
      <c r="P469" s="118"/>
      <c r="Q469" s="118"/>
      <c r="R469" s="118"/>
      <c r="S469" s="118"/>
      <c r="T469" s="118"/>
      <c r="U469" s="118"/>
      <c r="V469" s="118"/>
      <c r="W469" s="34"/>
      <c r="X469" s="118"/>
      <c r="Y469" s="118"/>
      <c r="Z469" s="118"/>
      <c r="AA469" s="118"/>
      <c r="AB469" s="118"/>
      <c r="AC469" s="118"/>
      <c r="AD469" s="118"/>
      <c r="AE469" s="118"/>
      <c r="AF469" s="118"/>
      <c r="AG469" s="118"/>
      <c r="AH469" s="118"/>
      <c r="AI469" s="118"/>
      <c r="AJ469" s="118"/>
      <c r="AK469" s="118"/>
      <c r="AL469" s="118"/>
      <c r="AM469" s="118"/>
      <c r="AN469" s="118"/>
      <c r="AO469" s="118"/>
      <c r="AP469" s="118"/>
      <c r="AQ469" s="118"/>
      <c r="AR469" s="118"/>
      <c r="AS469" s="118"/>
      <c r="AT469" s="118"/>
      <c r="AU469" s="118"/>
      <c r="AV469" s="118"/>
      <c r="AW469" s="118"/>
      <c r="AX469" s="118"/>
      <c r="AY469" s="118"/>
      <c r="AZ469" s="118"/>
      <c r="BA469" s="118"/>
      <c r="BB469" s="118"/>
      <c r="BC469" s="118"/>
      <c r="BD469" s="118"/>
      <c r="BE469" s="118"/>
      <c r="BF469" s="118"/>
      <c r="BG469" s="118"/>
      <c r="BH469" s="118"/>
      <c r="BI469" s="118"/>
      <c r="BJ469" s="118"/>
      <c r="BK469" s="118"/>
      <c r="BL469" s="118"/>
      <c r="BM469" s="118"/>
      <c r="BN469" s="118"/>
      <c r="BO469" s="118"/>
      <c r="BP469" s="118"/>
      <c r="BQ469" s="118"/>
      <c r="BR469" s="118"/>
      <c r="BS469" s="118"/>
      <c r="BT469" s="118"/>
      <c r="BU469" s="118"/>
      <c r="BV469" s="118"/>
      <c r="BW469" s="118"/>
      <c r="BX469" s="118"/>
      <c r="BY469" s="118"/>
      <c r="BZ469" s="118"/>
      <c r="CA469" s="118"/>
      <c r="CB469" s="118"/>
    </row>
    <row r="470" spans="1:80">
      <c r="A470" s="35"/>
      <c r="B470" s="35"/>
      <c r="C470" s="35"/>
      <c r="D470" s="35"/>
      <c r="E470" s="35"/>
      <c r="F470" s="35"/>
      <c r="G470" s="35"/>
      <c r="H470" s="34"/>
      <c r="I470" s="118"/>
      <c r="J470" s="118"/>
      <c r="K470" s="118"/>
      <c r="L470" s="118"/>
      <c r="M470" s="118"/>
      <c r="N470" s="118"/>
      <c r="O470" s="118"/>
      <c r="P470" s="118"/>
      <c r="Q470" s="118"/>
      <c r="R470" s="118"/>
      <c r="S470" s="118"/>
      <c r="T470" s="118"/>
      <c r="U470" s="118"/>
      <c r="V470" s="118"/>
      <c r="W470" s="34"/>
      <c r="X470" s="118"/>
      <c r="Y470" s="118"/>
      <c r="Z470" s="118"/>
      <c r="AA470" s="118"/>
      <c r="AB470" s="118"/>
      <c r="AC470" s="118"/>
      <c r="AD470" s="118"/>
      <c r="AE470" s="118"/>
      <c r="AF470" s="118"/>
      <c r="AG470" s="118"/>
      <c r="AH470" s="118"/>
      <c r="AI470" s="118"/>
      <c r="AJ470" s="118"/>
      <c r="AK470" s="118"/>
      <c r="AL470" s="118"/>
      <c r="AM470" s="118"/>
      <c r="AN470" s="118"/>
      <c r="AO470" s="118"/>
      <c r="AP470" s="118"/>
      <c r="AQ470" s="118"/>
      <c r="AR470" s="118"/>
      <c r="AS470" s="118"/>
      <c r="AT470" s="118"/>
      <c r="AU470" s="118"/>
      <c r="AV470" s="118"/>
      <c r="AW470" s="118"/>
      <c r="AX470" s="118"/>
      <c r="AY470" s="118"/>
      <c r="AZ470" s="118"/>
      <c r="BA470" s="118"/>
      <c r="BB470" s="118"/>
      <c r="BC470" s="118"/>
      <c r="BD470" s="118"/>
      <c r="BE470" s="118"/>
      <c r="BF470" s="118"/>
      <c r="BG470" s="118"/>
      <c r="BH470" s="118"/>
      <c r="BI470" s="118"/>
      <c r="BJ470" s="118"/>
      <c r="BK470" s="118"/>
      <c r="BL470" s="118"/>
      <c r="BM470" s="118"/>
      <c r="BN470" s="118"/>
      <c r="BO470" s="118"/>
      <c r="BP470" s="118"/>
      <c r="BQ470" s="118"/>
      <c r="BR470" s="118"/>
      <c r="BS470" s="118"/>
      <c r="BT470" s="118"/>
      <c r="BU470" s="118"/>
      <c r="BV470" s="118"/>
      <c r="BW470" s="118"/>
      <c r="BX470" s="118"/>
      <c r="BY470" s="118"/>
      <c r="BZ470" s="118"/>
      <c r="CA470" s="118"/>
      <c r="CB470" s="118"/>
    </row>
    <row r="471" spans="1:80">
      <c r="A471" s="35"/>
      <c r="B471" s="35"/>
      <c r="C471" s="35"/>
      <c r="D471" s="35"/>
      <c r="E471" s="35"/>
      <c r="F471" s="35"/>
      <c r="G471" s="35"/>
      <c r="H471" s="34"/>
      <c r="I471" s="118"/>
      <c r="J471" s="118"/>
      <c r="K471" s="118"/>
      <c r="L471" s="118"/>
      <c r="M471" s="118"/>
      <c r="N471" s="118"/>
      <c r="O471" s="118"/>
      <c r="P471" s="118"/>
      <c r="Q471" s="118"/>
      <c r="R471" s="118"/>
      <c r="S471" s="118"/>
      <c r="T471" s="118"/>
      <c r="U471" s="118"/>
      <c r="V471" s="118"/>
      <c r="W471" s="34"/>
      <c r="X471" s="118"/>
      <c r="Y471" s="118"/>
      <c r="Z471" s="118"/>
      <c r="AA471" s="118"/>
      <c r="AB471" s="118"/>
      <c r="AC471" s="118"/>
      <c r="AD471" s="118"/>
      <c r="AE471" s="118"/>
      <c r="AF471" s="118"/>
      <c r="AG471" s="118"/>
      <c r="AH471" s="118"/>
      <c r="AI471" s="118"/>
      <c r="AJ471" s="118"/>
      <c r="AK471" s="118"/>
      <c r="AL471" s="118"/>
      <c r="AM471" s="118"/>
      <c r="AN471" s="118"/>
      <c r="AO471" s="118"/>
      <c r="AP471" s="118"/>
      <c r="AQ471" s="118"/>
      <c r="AR471" s="118"/>
      <c r="AS471" s="118"/>
      <c r="AT471" s="118"/>
      <c r="AU471" s="118"/>
      <c r="AV471" s="118"/>
      <c r="AW471" s="118"/>
      <c r="AX471" s="118"/>
      <c r="AY471" s="118"/>
      <c r="AZ471" s="118"/>
      <c r="BA471" s="118"/>
      <c r="BB471" s="118"/>
      <c r="BC471" s="118"/>
      <c r="BD471" s="118"/>
      <c r="BE471" s="118"/>
      <c r="BF471" s="118"/>
      <c r="BG471" s="118"/>
      <c r="BH471" s="118"/>
      <c r="BI471" s="118"/>
      <c r="BJ471" s="118"/>
      <c r="BK471" s="118"/>
      <c r="BL471" s="118"/>
      <c r="BM471" s="118"/>
      <c r="BN471" s="118"/>
      <c r="BO471" s="118"/>
      <c r="BP471" s="118"/>
      <c r="BQ471" s="118"/>
      <c r="BR471" s="118"/>
      <c r="BS471" s="118"/>
      <c r="BT471" s="118"/>
      <c r="BU471" s="118"/>
      <c r="BV471" s="118"/>
      <c r="BW471" s="118"/>
      <c r="BX471" s="118"/>
      <c r="BY471" s="118"/>
      <c r="BZ471" s="118"/>
      <c r="CA471" s="118"/>
      <c r="CB471" s="118"/>
    </row>
    <row r="472" spans="1:80">
      <c r="A472" s="35"/>
      <c r="B472" s="35"/>
      <c r="C472" s="35"/>
      <c r="D472" s="35"/>
      <c r="E472" s="35"/>
      <c r="F472" s="35"/>
      <c r="G472" s="35"/>
      <c r="H472" s="34"/>
      <c r="I472" s="118"/>
      <c r="J472" s="118"/>
      <c r="K472" s="118"/>
      <c r="L472" s="118"/>
      <c r="M472" s="118"/>
      <c r="N472" s="118"/>
      <c r="O472" s="118"/>
      <c r="P472" s="118"/>
      <c r="Q472" s="118"/>
      <c r="R472" s="118"/>
      <c r="S472" s="118"/>
      <c r="T472" s="118"/>
      <c r="U472" s="118"/>
      <c r="V472" s="118"/>
      <c r="W472" s="34"/>
      <c r="X472" s="118"/>
      <c r="Y472" s="118"/>
      <c r="Z472" s="118"/>
      <c r="AA472" s="118"/>
      <c r="AB472" s="118"/>
      <c r="AC472" s="118"/>
      <c r="AD472" s="118"/>
      <c r="AE472" s="118"/>
      <c r="AF472" s="118"/>
      <c r="AG472" s="118"/>
      <c r="AH472" s="118"/>
      <c r="AI472" s="118"/>
      <c r="AJ472" s="118"/>
      <c r="AK472" s="118"/>
      <c r="AL472" s="118"/>
      <c r="AM472" s="118"/>
      <c r="AN472" s="118"/>
      <c r="AO472" s="118"/>
      <c r="AP472" s="118"/>
      <c r="AQ472" s="118"/>
      <c r="AR472" s="118"/>
      <c r="AS472" s="118"/>
      <c r="AT472" s="118"/>
      <c r="AU472" s="118"/>
      <c r="AV472" s="118"/>
      <c r="AW472" s="118"/>
      <c r="AX472" s="118"/>
      <c r="AY472" s="118"/>
      <c r="AZ472" s="118"/>
      <c r="BA472" s="118"/>
      <c r="BB472" s="118"/>
      <c r="BC472" s="118"/>
      <c r="BD472" s="118"/>
      <c r="BE472" s="118"/>
      <c r="BF472" s="118"/>
      <c r="BG472" s="118"/>
      <c r="BH472" s="118"/>
      <c r="BI472" s="118"/>
      <c r="BJ472" s="118"/>
      <c r="BK472" s="118"/>
      <c r="BL472" s="118"/>
      <c r="BM472" s="118"/>
      <c r="BN472" s="118"/>
      <c r="BO472" s="118"/>
      <c r="BP472" s="118"/>
      <c r="BQ472" s="118"/>
      <c r="BR472" s="118"/>
      <c r="BS472" s="118"/>
      <c r="BT472" s="118"/>
      <c r="BU472" s="118"/>
      <c r="BV472" s="118"/>
      <c r="BW472" s="118"/>
      <c r="BX472" s="118"/>
      <c r="BY472" s="118"/>
      <c r="BZ472" s="118"/>
      <c r="CA472" s="118"/>
      <c r="CB472" s="118"/>
    </row>
    <row r="473" spans="1:80">
      <c r="A473" s="35"/>
      <c r="B473" s="35"/>
      <c r="C473" s="35"/>
      <c r="D473" s="35"/>
      <c r="E473" s="35"/>
      <c r="F473" s="35"/>
      <c r="G473" s="35"/>
      <c r="H473" s="34"/>
      <c r="I473" s="118"/>
      <c r="J473" s="118"/>
      <c r="K473" s="118"/>
      <c r="L473" s="118"/>
      <c r="M473" s="118"/>
      <c r="N473" s="118"/>
      <c r="O473" s="118"/>
      <c r="P473" s="118"/>
      <c r="Q473" s="118"/>
      <c r="R473" s="118"/>
      <c r="S473" s="118"/>
      <c r="T473" s="118"/>
      <c r="U473" s="118"/>
      <c r="V473" s="118"/>
      <c r="W473" s="34"/>
      <c r="X473" s="118"/>
      <c r="Y473" s="118"/>
      <c r="Z473" s="118"/>
      <c r="AA473" s="118"/>
      <c r="AB473" s="118"/>
      <c r="AC473" s="118"/>
      <c r="AD473" s="118"/>
      <c r="AE473" s="118"/>
      <c r="AF473" s="118"/>
      <c r="AG473" s="118"/>
      <c r="AH473" s="118"/>
      <c r="AI473" s="118"/>
      <c r="AJ473" s="118"/>
      <c r="AK473" s="118"/>
      <c r="AL473" s="118"/>
      <c r="AM473" s="118"/>
      <c r="AN473" s="118"/>
      <c r="AO473" s="118"/>
      <c r="AP473" s="118"/>
      <c r="AQ473" s="118"/>
      <c r="AR473" s="118"/>
      <c r="AS473" s="118"/>
      <c r="AT473" s="118"/>
      <c r="AU473" s="118"/>
      <c r="AV473" s="118"/>
      <c r="AW473" s="118"/>
      <c r="AX473" s="118"/>
      <c r="AY473" s="118"/>
      <c r="AZ473" s="118"/>
      <c r="BA473" s="118"/>
      <c r="BB473" s="118"/>
      <c r="BC473" s="118"/>
      <c r="BD473" s="118"/>
      <c r="BE473" s="118"/>
      <c r="BF473" s="118"/>
      <c r="BG473" s="118"/>
      <c r="BH473" s="118"/>
      <c r="BI473" s="118"/>
      <c r="BJ473" s="118"/>
      <c r="BK473" s="118"/>
      <c r="BL473" s="118"/>
      <c r="BM473" s="118"/>
      <c r="BN473" s="118"/>
      <c r="BO473" s="118"/>
      <c r="BP473" s="118"/>
      <c r="BQ473" s="118"/>
      <c r="BR473" s="118"/>
      <c r="BS473" s="118"/>
      <c r="BT473" s="118"/>
      <c r="BU473" s="118"/>
      <c r="BV473" s="118"/>
      <c r="BW473" s="118"/>
      <c r="BX473" s="118"/>
      <c r="BY473" s="118"/>
      <c r="BZ473" s="118"/>
      <c r="CA473" s="118"/>
      <c r="CB473" s="118"/>
    </row>
    <row r="474" spans="1:80">
      <c r="A474" s="35"/>
      <c r="B474" s="35"/>
      <c r="C474" s="35"/>
      <c r="D474" s="35"/>
      <c r="E474" s="35"/>
      <c r="F474" s="35"/>
      <c r="G474" s="35"/>
      <c r="H474" s="34"/>
      <c r="I474" s="118"/>
      <c r="J474" s="118"/>
      <c r="K474" s="118"/>
      <c r="L474" s="118"/>
      <c r="M474" s="118"/>
      <c r="N474" s="118"/>
      <c r="O474" s="118"/>
      <c r="P474" s="118"/>
      <c r="Q474" s="118"/>
      <c r="R474" s="118"/>
      <c r="S474" s="118"/>
      <c r="T474" s="118"/>
      <c r="U474" s="118"/>
      <c r="V474" s="118"/>
      <c r="W474" s="34"/>
      <c r="X474" s="118"/>
      <c r="Y474" s="118"/>
      <c r="Z474" s="118"/>
      <c r="AA474" s="118"/>
      <c r="AB474" s="118"/>
      <c r="AC474" s="118"/>
      <c r="AD474" s="118"/>
      <c r="AE474" s="118"/>
      <c r="AF474" s="118"/>
      <c r="AG474" s="118"/>
      <c r="AH474" s="118"/>
      <c r="AI474" s="118"/>
      <c r="AJ474" s="118"/>
      <c r="AK474" s="118"/>
      <c r="AL474" s="118"/>
      <c r="AM474" s="118"/>
      <c r="AN474" s="118"/>
      <c r="AO474" s="118"/>
      <c r="AP474" s="118"/>
      <c r="AQ474" s="118"/>
      <c r="AR474" s="118"/>
      <c r="AS474" s="118"/>
      <c r="AT474" s="118"/>
      <c r="AU474" s="118"/>
      <c r="AV474" s="118"/>
      <c r="AW474" s="118"/>
      <c r="AX474" s="118"/>
      <c r="AY474" s="118"/>
      <c r="AZ474" s="118"/>
      <c r="BA474" s="118"/>
      <c r="BB474" s="118"/>
      <c r="BC474" s="118"/>
      <c r="BD474" s="118"/>
      <c r="BE474" s="118"/>
      <c r="BF474" s="118"/>
      <c r="BG474" s="118"/>
      <c r="BH474" s="118"/>
      <c r="BI474" s="118"/>
      <c r="BJ474" s="118"/>
      <c r="BK474" s="118"/>
      <c r="BL474" s="118"/>
      <c r="BM474" s="118"/>
      <c r="BN474" s="118"/>
      <c r="BO474" s="118"/>
      <c r="BP474" s="118"/>
      <c r="BQ474" s="118"/>
      <c r="BR474" s="118"/>
      <c r="BS474" s="118"/>
      <c r="BT474" s="118"/>
      <c r="BU474" s="118"/>
      <c r="BV474" s="118"/>
      <c r="BW474" s="118"/>
      <c r="BX474" s="118"/>
      <c r="BY474" s="118"/>
      <c r="BZ474" s="118"/>
      <c r="CA474" s="118"/>
      <c r="CB474" s="118"/>
    </row>
    <row r="475" spans="1:80">
      <c r="A475" s="35"/>
      <c r="B475" s="35"/>
      <c r="C475" s="35"/>
      <c r="D475" s="35"/>
      <c r="E475" s="35"/>
      <c r="F475" s="35"/>
      <c r="G475" s="35"/>
      <c r="H475" s="34"/>
      <c r="I475" s="118"/>
      <c r="J475" s="118"/>
      <c r="K475" s="118"/>
      <c r="L475" s="118"/>
      <c r="M475" s="118"/>
      <c r="N475" s="118"/>
      <c r="O475" s="118"/>
      <c r="P475" s="118"/>
      <c r="Q475" s="118"/>
      <c r="R475" s="118"/>
      <c r="S475" s="118"/>
      <c r="T475" s="118"/>
      <c r="U475" s="118"/>
      <c r="V475" s="118"/>
      <c r="W475" s="34"/>
      <c r="X475" s="118"/>
      <c r="Y475" s="118"/>
      <c r="Z475" s="118"/>
      <c r="AA475" s="118"/>
      <c r="AB475" s="118"/>
      <c r="AC475" s="118"/>
      <c r="AD475" s="118"/>
      <c r="AE475" s="118"/>
      <c r="AF475" s="118"/>
      <c r="AG475" s="118"/>
      <c r="AH475" s="118"/>
      <c r="AI475" s="118"/>
      <c r="AJ475" s="118"/>
      <c r="AK475" s="118"/>
      <c r="AL475" s="118"/>
      <c r="AM475" s="118"/>
      <c r="AN475" s="118"/>
      <c r="AO475" s="118"/>
      <c r="AP475" s="118"/>
      <c r="AQ475" s="118"/>
      <c r="AR475" s="118"/>
      <c r="AS475" s="118"/>
      <c r="AT475" s="118"/>
      <c r="AU475" s="118"/>
      <c r="AV475" s="118"/>
      <c r="AW475" s="118"/>
      <c r="AX475" s="118"/>
      <c r="AY475" s="118"/>
      <c r="AZ475" s="118"/>
      <c r="BA475" s="118"/>
      <c r="BB475" s="118"/>
      <c r="BC475" s="118"/>
      <c r="BD475" s="118"/>
      <c r="BE475" s="118"/>
      <c r="BF475" s="118"/>
      <c r="BG475" s="118"/>
      <c r="BH475" s="118"/>
      <c r="BI475" s="118"/>
      <c r="BJ475" s="118"/>
      <c r="BK475" s="118"/>
      <c r="BL475" s="118"/>
      <c r="BM475" s="118"/>
      <c r="BN475" s="118"/>
      <c r="BO475" s="118"/>
      <c r="BP475" s="118"/>
      <c r="BQ475" s="118"/>
      <c r="BR475" s="118"/>
      <c r="BS475" s="118"/>
      <c r="BT475" s="118"/>
      <c r="BU475" s="118"/>
      <c r="BV475" s="118"/>
      <c r="BW475" s="118"/>
      <c r="BX475" s="118"/>
      <c r="BY475" s="118"/>
      <c r="BZ475" s="118"/>
      <c r="CA475" s="118"/>
      <c r="CB475" s="118"/>
    </row>
    <row r="476" spans="1:80">
      <c r="A476" s="35"/>
      <c r="B476" s="35"/>
      <c r="C476" s="35"/>
      <c r="D476" s="35"/>
      <c r="E476" s="35"/>
      <c r="F476" s="35"/>
      <c r="G476" s="35"/>
      <c r="H476" s="34"/>
      <c r="I476" s="118"/>
      <c r="J476" s="118"/>
      <c r="K476" s="118"/>
      <c r="L476" s="118"/>
      <c r="M476" s="118"/>
      <c r="N476" s="118"/>
      <c r="O476" s="118"/>
      <c r="P476" s="118"/>
      <c r="Q476" s="118"/>
      <c r="R476" s="118"/>
      <c r="S476" s="118"/>
      <c r="T476" s="118"/>
      <c r="U476" s="118"/>
      <c r="V476" s="118"/>
      <c r="W476" s="34"/>
      <c r="X476" s="118"/>
      <c r="Y476" s="118"/>
      <c r="Z476" s="118"/>
      <c r="AA476" s="118"/>
      <c r="AB476" s="118"/>
      <c r="AC476" s="118"/>
      <c r="AD476" s="118"/>
      <c r="AE476" s="118"/>
      <c r="AF476" s="118"/>
      <c r="AG476" s="118"/>
      <c r="AH476" s="118"/>
      <c r="AI476" s="118"/>
      <c r="AJ476" s="118"/>
      <c r="AK476" s="118"/>
      <c r="AL476" s="118"/>
      <c r="AM476" s="118"/>
      <c r="AN476" s="118"/>
      <c r="AO476" s="118"/>
      <c r="AP476" s="118"/>
      <c r="AQ476" s="118"/>
      <c r="AR476" s="118"/>
      <c r="AS476" s="118"/>
      <c r="AT476" s="118"/>
      <c r="AU476" s="118"/>
      <c r="AV476" s="118"/>
      <c r="AW476" s="118"/>
      <c r="AX476" s="118"/>
      <c r="AY476" s="118"/>
      <c r="AZ476" s="118"/>
      <c r="BA476" s="118"/>
      <c r="BB476" s="118"/>
      <c r="BC476" s="118"/>
      <c r="BD476" s="118"/>
      <c r="BE476" s="118"/>
      <c r="BF476" s="118"/>
      <c r="BG476" s="118"/>
      <c r="BH476" s="118"/>
      <c r="BI476" s="118"/>
      <c r="BJ476" s="118"/>
      <c r="BK476" s="118"/>
      <c r="BL476" s="118"/>
      <c r="BM476" s="118"/>
      <c r="BN476" s="118"/>
      <c r="BO476" s="118"/>
      <c r="BP476" s="118"/>
      <c r="BQ476" s="118"/>
      <c r="BR476" s="118"/>
      <c r="BS476" s="118"/>
      <c r="BT476" s="118"/>
      <c r="BU476" s="118"/>
      <c r="BV476" s="118"/>
      <c r="BW476" s="118"/>
      <c r="BX476" s="118"/>
      <c r="BY476" s="118"/>
      <c r="BZ476" s="118"/>
      <c r="CA476" s="118"/>
      <c r="CB476" s="118"/>
    </row>
    <row r="477" spans="1:80">
      <c r="A477" s="35"/>
      <c r="B477" s="35"/>
      <c r="C477" s="35"/>
      <c r="D477" s="35"/>
      <c r="E477" s="35"/>
      <c r="F477" s="35"/>
      <c r="G477" s="35"/>
      <c r="H477" s="34"/>
      <c r="I477" s="118"/>
      <c r="J477" s="118"/>
      <c r="K477" s="118"/>
      <c r="L477" s="118"/>
      <c r="M477" s="118"/>
      <c r="N477" s="118"/>
      <c r="O477" s="118"/>
      <c r="P477" s="118"/>
      <c r="Q477" s="118"/>
      <c r="R477" s="118"/>
      <c r="S477" s="118"/>
      <c r="T477" s="118"/>
      <c r="U477" s="118"/>
      <c r="V477" s="118"/>
      <c r="W477" s="34"/>
      <c r="X477" s="118"/>
      <c r="Y477" s="118"/>
      <c r="Z477" s="118"/>
      <c r="AA477" s="118"/>
      <c r="AB477" s="118"/>
      <c r="AC477" s="118"/>
      <c r="AD477" s="118"/>
      <c r="AE477" s="118"/>
      <c r="AF477" s="118"/>
      <c r="AG477" s="118"/>
      <c r="AH477" s="118"/>
      <c r="AI477" s="118"/>
      <c r="AJ477" s="118"/>
      <c r="AK477" s="118"/>
      <c r="AL477" s="118"/>
      <c r="AM477" s="118"/>
      <c r="AN477" s="118"/>
      <c r="AO477" s="118"/>
      <c r="AP477" s="118"/>
      <c r="AQ477" s="118"/>
      <c r="AR477" s="118"/>
      <c r="AS477" s="118"/>
      <c r="AT477" s="118"/>
      <c r="AU477" s="118"/>
      <c r="AV477" s="118"/>
      <c r="AW477" s="118"/>
      <c r="AX477" s="118"/>
      <c r="AY477" s="118"/>
      <c r="AZ477" s="118"/>
      <c r="BA477" s="118"/>
      <c r="BB477" s="118"/>
      <c r="BC477" s="118"/>
      <c r="BD477" s="118"/>
      <c r="BE477" s="118"/>
      <c r="BF477" s="118"/>
      <c r="BG477" s="118"/>
      <c r="BH477" s="118"/>
      <c r="BI477" s="118"/>
      <c r="BJ477" s="118"/>
      <c r="BK477" s="118"/>
      <c r="BL477" s="118"/>
      <c r="BM477" s="118"/>
      <c r="BN477" s="118"/>
      <c r="BO477" s="118"/>
      <c r="BP477" s="118"/>
      <c r="BQ477" s="118"/>
      <c r="BR477" s="118"/>
      <c r="BS477" s="118"/>
      <c r="BT477" s="118"/>
      <c r="BU477" s="118"/>
      <c r="BV477" s="118"/>
      <c r="BW477" s="118"/>
      <c r="BX477" s="118"/>
      <c r="BY477" s="118"/>
      <c r="BZ477" s="118"/>
      <c r="CA477" s="118"/>
      <c r="CB477" s="118"/>
    </row>
    <row r="478" spans="1:80">
      <c r="A478" s="35"/>
      <c r="B478" s="35"/>
      <c r="C478" s="35"/>
      <c r="D478" s="35"/>
      <c r="E478" s="35"/>
      <c r="F478" s="35"/>
      <c r="G478" s="35"/>
      <c r="H478" s="34"/>
      <c r="I478" s="118"/>
      <c r="J478" s="118"/>
      <c r="K478" s="118"/>
      <c r="L478" s="118"/>
      <c r="M478" s="118"/>
      <c r="N478" s="118"/>
      <c r="O478" s="118"/>
      <c r="P478" s="118"/>
      <c r="Q478" s="118"/>
      <c r="R478" s="118"/>
      <c r="S478" s="118"/>
      <c r="T478" s="118"/>
      <c r="U478" s="118"/>
      <c r="V478" s="118"/>
      <c r="W478" s="34"/>
      <c r="X478" s="118"/>
      <c r="Y478" s="118"/>
      <c r="Z478" s="118"/>
      <c r="AA478" s="118"/>
      <c r="AB478" s="118"/>
      <c r="AC478" s="118"/>
      <c r="AD478" s="118"/>
      <c r="AE478" s="118"/>
      <c r="AF478" s="118"/>
      <c r="AG478" s="118"/>
      <c r="AH478" s="118"/>
      <c r="AI478" s="118"/>
      <c r="AJ478" s="118"/>
      <c r="AK478" s="118"/>
      <c r="AL478" s="118"/>
      <c r="AM478" s="118"/>
      <c r="AN478" s="118"/>
      <c r="AO478" s="118"/>
      <c r="AP478" s="118"/>
      <c r="AQ478" s="118"/>
      <c r="AR478" s="118"/>
      <c r="AS478" s="118"/>
      <c r="AT478" s="118"/>
      <c r="AU478" s="118"/>
      <c r="AV478" s="118"/>
      <c r="AW478" s="118"/>
      <c r="AX478" s="118"/>
      <c r="AY478" s="118"/>
      <c r="AZ478" s="118"/>
      <c r="BA478" s="118"/>
      <c r="BB478" s="118"/>
      <c r="BC478" s="118"/>
      <c r="BD478" s="118"/>
      <c r="BE478" s="118"/>
      <c r="BF478" s="118"/>
      <c r="BG478" s="118"/>
      <c r="BH478" s="118"/>
      <c r="BI478" s="118"/>
      <c r="BJ478" s="118"/>
      <c r="BK478" s="118"/>
      <c r="BL478" s="118"/>
      <c r="BM478" s="118"/>
      <c r="BN478" s="118"/>
      <c r="BO478" s="118"/>
      <c r="BP478" s="118"/>
      <c r="BQ478" s="118"/>
      <c r="BR478" s="118"/>
      <c r="BS478" s="118"/>
      <c r="BT478" s="118"/>
      <c r="BU478" s="118"/>
      <c r="BV478" s="118"/>
      <c r="BW478" s="118"/>
      <c r="BX478" s="118"/>
      <c r="BY478" s="118"/>
      <c r="BZ478" s="118"/>
      <c r="CA478" s="118"/>
      <c r="CB478" s="118"/>
    </row>
    <row r="479" spans="1:80">
      <c r="A479" s="35"/>
      <c r="B479" s="35"/>
      <c r="C479" s="35"/>
      <c r="D479" s="35"/>
      <c r="E479" s="35"/>
      <c r="F479" s="35"/>
      <c r="G479" s="35"/>
      <c r="H479" s="34"/>
      <c r="I479" s="118"/>
      <c r="J479" s="118"/>
      <c r="K479" s="118"/>
      <c r="L479" s="118"/>
      <c r="M479" s="118"/>
      <c r="N479" s="118"/>
      <c r="O479" s="118"/>
      <c r="P479" s="118"/>
      <c r="Q479" s="118"/>
      <c r="R479" s="118"/>
      <c r="S479" s="118"/>
      <c r="T479" s="118"/>
      <c r="U479" s="118"/>
      <c r="V479" s="118"/>
      <c r="W479" s="34"/>
      <c r="X479" s="118"/>
      <c r="Y479" s="118"/>
      <c r="Z479" s="118"/>
      <c r="AA479" s="118"/>
      <c r="AB479" s="118"/>
      <c r="AC479" s="118"/>
      <c r="AD479" s="118"/>
      <c r="AE479" s="118"/>
      <c r="AF479" s="118"/>
      <c r="AG479" s="118"/>
      <c r="AH479" s="118"/>
      <c r="AI479" s="118"/>
      <c r="AJ479" s="118"/>
      <c r="AK479" s="118"/>
      <c r="AL479" s="118"/>
      <c r="AM479" s="118"/>
      <c r="AN479" s="118"/>
      <c r="AO479" s="118"/>
      <c r="AP479" s="118"/>
      <c r="AQ479" s="118"/>
      <c r="AR479" s="118"/>
      <c r="AS479" s="118"/>
      <c r="AT479" s="118"/>
      <c r="AU479" s="118"/>
      <c r="AV479" s="118"/>
      <c r="AW479" s="118"/>
      <c r="AX479" s="118"/>
      <c r="AY479" s="118"/>
      <c r="AZ479" s="118"/>
      <c r="BA479" s="118"/>
      <c r="BB479" s="118"/>
      <c r="BC479" s="118"/>
      <c r="BD479" s="118"/>
      <c r="BE479" s="118"/>
      <c r="BF479" s="118"/>
      <c r="BG479" s="118"/>
      <c r="BH479" s="118"/>
      <c r="BI479" s="118"/>
      <c r="BJ479" s="118"/>
      <c r="BK479" s="118"/>
      <c r="BL479" s="118"/>
      <c r="BM479" s="118"/>
      <c r="BN479" s="118"/>
      <c r="BO479" s="118"/>
      <c r="BP479" s="118"/>
      <c r="BQ479" s="118"/>
      <c r="BR479" s="118"/>
      <c r="BS479" s="118"/>
      <c r="BT479" s="118"/>
      <c r="BU479" s="118"/>
      <c r="BV479" s="118"/>
      <c r="BW479" s="118"/>
      <c r="BX479" s="118"/>
      <c r="BY479" s="118"/>
      <c r="BZ479" s="118"/>
      <c r="CA479" s="118"/>
      <c r="CB479" s="118"/>
    </row>
    <row r="480" spans="1:80">
      <c r="A480" s="35"/>
      <c r="B480" s="35"/>
      <c r="C480" s="35"/>
      <c r="D480" s="35"/>
      <c r="E480" s="35"/>
      <c r="F480" s="35"/>
      <c r="G480" s="35"/>
      <c r="H480" s="34"/>
      <c r="I480" s="118"/>
      <c r="J480" s="118"/>
      <c r="K480" s="118"/>
      <c r="L480" s="118"/>
      <c r="M480" s="118"/>
      <c r="N480" s="118"/>
      <c r="O480" s="118"/>
      <c r="P480" s="118"/>
      <c r="Q480" s="118"/>
      <c r="R480" s="118"/>
      <c r="S480" s="118"/>
      <c r="T480" s="118"/>
      <c r="U480" s="118"/>
      <c r="V480" s="118"/>
      <c r="W480" s="34"/>
      <c r="X480" s="118"/>
      <c r="Y480" s="118"/>
      <c r="Z480" s="118"/>
      <c r="AA480" s="118"/>
      <c r="AB480" s="118"/>
      <c r="AC480" s="118"/>
      <c r="AD480" s="118"/>
      <c r="AE480" s="118"/>
      <c r="AF480" s="118"/>
      <c r="AG480" s="118"/>
      <c r="AH480" s="118"/>
      <c r="AI480" s="118"/>
      <c r="AJ480" s="118"/>
      <c r="AK480" s="118"/>
      <c r="AL480" s="118"/>
      <c r="AM480" s="118"/>
      <c r="AN480" s="118"/>
      <c r="AO480" s="118"/>
      <c r="AP480" s="118"/>
      <c r="AQ480" s="118"/>
      <c r="AR480" s="118"/>
      <c r="AS480" s="118"/>
      <c r="AT480" s="118"/>
      <c r="AU480" s="118"/>
      <c r="AV480" s="118"/>
      <c r="AW480" s="118"/>
      <c r="AX480" s="118"/>
      <c r="AY480" s="118"/>
      <c r="AZ480" s="118"/>
      <c r="BA480" s="118"/>
      <c r="BB480" s="118"/>
      <c r="BC480" s="118"/>
      <c r="BD480" s="118"/>
      <c r="BE480" s="118"/>
      <c r="BF480" s="118"/>
      <c r="BG480" s="118"/>
      <c r="BH480" s="118"/>
      <c r="BI480" s="118"/>
      <c r="BJ480" s="118"/>
      <c r="BK480" s="118"/>
      <c r="BL480" s="118"/>
      <c r="BM480" s="118"/>
      <c r="BN480" s="118"/>
      <c r="BO480" s="118"/>
      <c r="BP480" s="118"/>
      <c r="BQ480" s="118"/>
      <c r="BR480" s="118"/>
      <c r="BS480" s="118"/>
      <c r="BT480" s="118"/>
      <c r="BU480" s="118"/>
      <c r="BV480" s="118"/>
      <c r="BW480" s="118"/>
      <c r="BX480" s="118"/>
      <c r="BY480" s="118"/>
      <c r="BZ480" s="118"/>
      <c r="CA480" s="118"/>
      <c r="CB480" s="118"/>
    </row>
    <row r="481" spans="1:80">
      <c r="A481" s="35"/>
      <c r="B481" s="35"/>
      <c r="C481" s="35"/>
      <c r="D481" s="35"/>
      <c r="E481" s="35"/>
      <c r="F481" s="35"/>
      <c r="G481" s="35"/>
      <c r="H481" s="34"/>
      <c r="I481" s="118"/>
      <c r="J481" s="118"/>
      <c r="K481" s="118"/>
      <c r="L481" s="118"/>
      <c r="M481" s="118"/>
      <c r="N481" s="118"/>
      <c r="O481" s="118"/>
      <c r="P481" s="118"/>
      <c r="Q481" s="118"/>
      <c r="R481" s="118"/>
      <c r="S481" s="118"/>
      <c r="T481" s="118"/>
      <c r="U481" s="118"/>
      <c r="V481" s="118"/>
      <c r="W481" s="34"/>
      <c r="X481" s="118"/>
      <c r="Y481" s="118"/>
      <c r="Z481" s="118"/>
      <c r="AA481" s="118"/>
      <c r="AB481" s="118"/>
      <c r="AC481" s="118"/>
      <c r="AD481" s="118"/>
      <c r="AE481" s="118"/>
      <c r="AF481" s="118"/>
      <c r="AG481" s="118"/>
      <c r="AH481" s="118"/>
      <c r="AI481" s="118"/>
      <c r="AJ481" s="118"/>
      <c r="AK481" s="118"/>
      <c r="AL481" s="118"/>
      <c r="AM481" s="118"/>
      <c r="AN481" s="118"/>
      <c r="AO481" s="118"/>
      <c r="AP481" s="118"/>
      <c r="AQ481" s="118"/>
      <c r="AR481" s="118"/>
      <c r="AS481" s="118"/>
      <c r="AT481" s="118"/>
      <c r="AU481" s="118"/>
      <c r="AV481" s="118"/>
      <c r="AW481" s="118"/>
      <c r="AX481" s="118"/>
      <c r="AY481" s="118"/>
      <c r="AZ481" s="118"/>
      <c r="BA481" s="118"/>
      <c r="BB481" s="118"/>
      <c r="BC481" s="118"/>
      <c r="BD481" s="118"/>
      <c r="BE481" s="118"/>
      <c r="BF481" s="118"/>
      <c r="BG481" s="118"/>
      <c r="BH481" s="118"/>
      <c r="BI481" s="118"/>
      <c r="BJ481" s="118"/>
      <c r="BK481" s="118"/>
      <c r="BL481" s="118"/>
      <c r="BM481" s="118"/>
      <c r="BN481" s="118"/>
      <c r="BO481" s="118"/>
      <c r="BP481" s="118"/>
      <c r="BQ481" s="118"/>
      <c r="BR481" s="118"/>
      <c r="BS481" s="118"/>
      <c r="BT481" s="118"/>
      <c r="BU481" s="118"/>
      <c r="BV481" s="118"/>
      <c r="BW481" s="118"/>
      <c r="BX481" s="118"/>
      <c r="BY481" s="118"/>
      <c r="BZ481" s="118"/>
      <c r="CA481" s="118"/>
      <c r="CB481" s="118"/>
    </row>
    <row r="482" spans="1:80">
      <c r="A482" s="35"/>
      <c r="B482" s="35"/>
      <c r="C482" s="35"/>
      <c r="D482" s="35"/>
      <c r="E482" s="35"/>
      <c r="F482" s="35"/>
      <c r="G482" s="35"/>
      <c r="H482" s="34"/>
      <c r="I482" s="118"/>
      <c r="J482" s="118"/>
      <c r="K482" s="118"/>
      <c r="L482" s="118"/>
      <c r="M482" s="118"/>
      <c r="N482" s="118"/>
      <c r="O482" s="118"/>
      <c r="P482" s="118"/>
      <c r="Q482" s="118"/>
      <c r="R482" s="118"/>
      <c r="S482" s="118"/>
      <c r="T482" s="118"/>
      <c r="U482" s="118"/>
      <c r="V482" s="118"/>
      <c r="W482" s="34"/>
      <c r="X482" s="118"/>
      <c r="Y482" s="118"/>
      <c r="Z482" s="118"/>
      <c r="AA482" s="118"/>
      <c r="AB482" s="118"/>
      <c r="AC482" s="118"/>
      <c r="AD482" s="118"/>
      <c r="AE482" s="118"/>
      <c r="AF482" s="118"/>
      <c r="AG482" s="118"/>
      <c r="AH482" s="118"/>
      <c r="AI482" s="118"/>
      <c r="AJ482" s="118"/>
      <c r="AK482" s="118"/>
      <c r="AL482" s="118"/>
      <c r="AM482" s="118"/>
      <c r="AN482" s="118"/>
      <c r="AO482" s="118"/>
      <c r="AP482" s="118"/>
      <c r="AQ482" s="118"/>
      <c r="AR482" s="118"/>
      <c r="AS482" s="118"/>
      <c r="AT482" s="118"/>
      <c r="AU482" s="118"/>
      <c r="AV482" s="118"/>
      <c r="AW482" s="118"/>
      <c r="AX482" s="118"/>
      <c r="AY482" s="118"/>
      <c r="AZ482" s="118"/>
      <c r="BA482" s="118"/>
      <c r="BB482" s="118"/>
      <c r="BC482" s="118"/>
      <c r="BD482" s="118"/>
      <c r="BE482" s="118"/>
      <c r="BF482" s="118"/>
      <c r="BG482" s="118"/>
      <c r="BH482" s="118"/>
      <c r="BI482" s="118"/>
      <c r="BJ482" s="118"/>
      <c r="BK482" s="118"/>
      <c r="BL482" s="118"/>
      <c r="BM482" s="118"/>
      <c r="BN482" s="118"/>
      <c r="BO482" s="118"/>
      <c r="BP482" s="118"/>
      <c r="BQ482" s="118"/>
      <c r="BR482" s="118"/>
      <c r="BS482" s="118"/>
      <c r="BT482" s="118"/>
      <c r="BU482" s="118"/>
      <c r="BV482" s="118"/>
      <c r="BW482" s="118"/>
      <c r="BX482" s="118"/>
      <c r="BY482" s="118"/>
      <c r="BZ482" s="118"/>
      <c r="CA482" s="118"/>
      <c r="CB482" s="118"/>
    </row>
    <row r="483" spans="1:80">
      <c r="A483" s="35"/>
      <c r="B483" s="35"/>
      <c r="C483" s="35"/>
      <c r="D483" s="35"/>
      <c r="E483" s="35"/>
      <c r="F483" s="35"/>
      <c r="G483" s="35"/>
      <c r="H483" s="34"/>
      <c r="I483" s="118"/>
      <c r="J483" s="118"/>
      <c r="K483" s="118"/>
      <c r="L483" s="118"/>
      <c r="M483" s="118"/>
      <c r="N483" s="118"/>
      <c r="O483" s="118"/>
      <c r="P483" s="118"/>
      <c r="Q483" s="118"/>
      <c r="R483" s="118"/>
      <c r="S483" s="118"/>
      <c r="T483" s="118"/>
      <c r="U483" s="118"/>
      <c r="V483" s="118"/>
      <c r="W483" s="34"/>
      <c r="X483" s="118"/>
      <c r="Y483" s="118"/>
      <c r="Z483" s="118"/>
      <c r="AA483" s="118"/>
      <c r="AB483" s="118"/>
      <c r="AC483" s="118"/>
      <c r="AD483" s="118"/>
      <c r="AE483" s="118"/>
      <c r="AF483" s="118"/>
      <c r="AG483" s="118"/>
      <c r="AH483" s="118"/>
      <c r="AI483" s="118"/>
      <c r="AJ483" s="118"/>
      <c r="AK483" s="118"/>
      <c r="AL483" s="118"/>
      <c r="AM483" s="118"/>
      <c r="AN483" s="118"/>
      <c r="AO483" s="118"/>
      <c r="AP483" s="118"/>
      <c r="AQ483" s="118"/>
      <c r="AR483" s="118"/>
      <c r="AS483" s="118"/>
      <c r="AT483" s="118"/>
      <c r="AU483" s="118"/>
      <c r="AV483" s="118"/>
      <c r="AW483" s="118"/>
      <c r="AX483" s="118"/>
      <c r="AY483" s="118"/>
      <c r="AZ483" s="118"/>
      <c r="BA483" s="118"/>
      <c r="BB483" s="118"/>
      <c r="BC483" s="118"/>
      <c r="BD483" s="118"/>
      <c r="BE483" s="118"/>
      <c r="BF483" s="118"/>
      <c r="BG483" s="118"/>
      <c r="BH483" s="118"/>
      <c r="BI483" s="118"/>
      <c r="BJ483" s="118"/>
      <c r="BK483" s="118"/>
      <c r="BL483" s="118"/>
      <c r="BM483" s="118"/>
      <c r="BN483" s="118"/>
      <c r="BO483" s="118"/>
      <c r="BP483" s="118"/>
      <c r="BQ483" s="118"/>
      <c r="BR483" s="118"/>
      <c r="BS483" s="118"/>
      <c r="BT483" s="118"/>
      <c r="BU483" s="118"/>
      <c r="BV483" s="118"/>
      <c r="BW483" s="118"/>
      <c r="BX483" s="118"/>
      <c r="BY483" s="118"/>
      <c r="BZ483" s="118"/>
      <c r="CA483" s="118"/>
      <c r="CB483" s="118"/>
    </row>
    <row r="484" spans="1:80">
      <c r="A484" s="35"/>
      <c r="B484" s="35"/>
      <c r="C484" s="35"/>
      <c r="D484" s="35"/>
      <c r="E484" s="35"/>
      <c r="F484" s="35"/>
      <c r="G484" s="35"/>
      <c r="H484" s="34"/>
      <c r="I484" s="118"/>
      <c r="J484" s="118"/>
      <c r="K484" s="118"/>
      <c r="L484" s="118"/>
      <c r="M484" s="118"/>
      <c r="N484" s="118"/>
      <c r="O484" s="118"/>
      <c r="P484" s="118"/>
      <c r="Q484" s="118"/>
      <c r="R484" s="118"/>
      <c r="S484" s="118"/>
      <c r="T484" s="118"/>
      <c r="U484" s="118"/>
      <c r="V484" s="118"/>
      <c r="W484" s="34"/>
      <c r="X484" s="118"/>
      <c r="Y484" s="118"/>
      <c r="Z484" s="118"/>
      <c r="AA484" s="118"/>
      <c r="AB484" s="118"/>
      <c r="AC484" s="118"/>
      <c r="AD484" s="118"/>
      <c r="AE484" s="118"/>
      <c r="AF484" s="118"/>
      <c r="AG484" s="118"/>
      <c r="AH484" s="118"/>
      <c r="AI484" s="118"/>
      <c r="AJ484" s="118"/>
      <c r="AK484" s="118"/>
      <c r="AL484" s="118"/>
      <c r="AM484" s="118"/>
      <c r="AN484" s="118"/>
      <c r="AO484" s="118"/>
      <c r="AP484" s="118"/>
      <c r="AQ484" s="118"/>
      <c r="AR484" s="118"/>
      <c r="AS484" s="118"/>
      <c r="AT484" s="118"/>
      <c r="AU484" s="118"/>
      <c r="AV484" s="118"/>
      <c r="AW484" s="118"/>
      <c r="AX484" s="118"/>
      <c r="AY484" s="118"/>
      <c r="AZ484" s="118"/>
      <c r="BA484" s="118"/>
      <c r="BB484" s="118"/>
      <c r="BC484" s="118"/>
      <c r="BD484" s="118"/>
      <c r="BE484" s="118"/>
      <c r="BF484" s="118"/>
      <c r="BG484" s="118"/>
      <c r="BH484" s="118"/>
      <c r="BI484" s="118"/>
      <c r="BJ484" s="118"/>
      <c r="BK484" s="118"/>
      <c r="BL484" s="118"/>
      <c r="BM484" s="118"/>
      <c r="BN484" s="118"/>
      <c r="BO484" s="118"/>
      <c r="BP484" s="118"/>
      <c r="BQ484" s="118"/>
      <c r="BR484" s="118"/>
      <c r="BS484" s="118"/>
      <c r="BT484" s="118"/>
      <c r="BU484" s="118"/>
      <c r="BV484" s="118"/>
      <c r="BW484" s="118"/>
      <c r="BX484" s="118"/>
      <c r="BY484" s="118"/>
      <c r="BZ484" s="118"/>
      <c r="CA484" s="118"/>
      <c r="CB484" s="118"/>
    </row>
    <row r="485" spans="1:80">
      <c r="A485" s="35"/>
      <c r="B485" s="35"/>
      <c r="C485" s="35"/>
      <c r="D485" s="35"/>
      <c r="E485" s="35"/>
      <c r="F485" s="35"/>
      <c r="G485" s="35"/>
      <c r="H485" s="34"/>
      <c r="I485" s="118"/>
      <c r="J485" s="118"/>
      <c r="K485" s="118"/>
      <c r="L485" s="118"/>
      <c r="M485" s="118"/>
      <c r="N485" s="118"/>
      <c r="O485" s="118"/>
      <c r="P485" s="118"/>
      <c r="Q485" s="118"/>
      <c r="R485" s="118"/>
      <c r="S485" s="118"/>
      <c r="T485" s="118"/>
      <c r="U485" s="118"/>
      <c r="V485" s="118"/>
      <c r="W485" s="34"/>
      <c r="X485" s="118"/>
      <c r="Y485" s="118"/>
      <c r="Z485" s="118"/>
      <c r="AA485" s="118"/>
      <c r="AB485" s="118"/>
      <c r="AC485" s="118"/>
      <c r="AD485" s="118"/>
      <c r="AE485" s="118"/>
      <c r="AF485" s="118"/>
      <c r="AG485" s="118"/>
      <c r="AH485" s="118"/>
      <c r="AI485" s="118"/>
      <c r="AJ485" s="118"/>
      <c r="AK485" s="118"/>
      <c r="AL485" s="118"/>
      <c r="AM485" s="118"/>
      <c r="AN485" s="118"/>
      <c r="AO485" s="118"/>
      <c r="AP485" s="118"/>
      <c r="AQ485" s="118"/>
      <c r="AR485" s="118"/>
      <c r="AS485" s="118"/>
      <c r="AT485" s="118"/>
      <c r="AU485" s="118"/>
      <c r="AV485" s="118"/>
      <c r="AW485" s="118"/>
      <c r="AX485" s="118"/>
      <c r="AY485" s="118"/>
      <c r="AZ485" s="118"/>
      <c r="BA485" s="118"/>
      <c r="BB485" s="118"/>
      <c r="BC485" s="118"/>
      <c r="BD485" s="118"/>
      <c r="BE485" s="118"/>
      <c r="BF485" s="118"/>
      <c r="BG485" s="118"/>
      <c r="BH485" s="118"/>
      <c r="BI485" s="118"/>
      <c r="BJ485" s="118"/>
      <c r="BK485" s="118"/>
      <c r="BL485" s="118"/>
      <c r="BM485" s="118"/>
      <c r="BN485" s="118"/>
      <c r="BO485" s="118"/>
      <c r="BP485" s="118"/>
      <c r="BQ485" s="118"/>
      <c r="BR485" s="118"/>
      <c r="BS485" s="118"/>
      <c r="BT485" s="118"/>
      <c r="BU485" s="118"/>
      <c r="BV485" s="118"/>
      <c r="BW485" s="118"/>
      <c r="BX485" s="118"/>
      <c r="BY485" s="118"/>
      <c r="BZ485" s="118"/>
      <c r="CA485" s="118"/>
      <c r="CB485" s="118"/>
    </row>
    <row r="486" spans="1:80">
      <c r="A486" s="35"/>
      <c r="B486" s="35"/>
      <c r="C486" s="35"/>
      <c r="D486" s="35"/>
      <c r="E486" s="35"/>
      <c r="F486" s="35"/>
      <c r="G486" s="35"/>
      <c r="H486" s="34"/>
      <c r="I486" s="118"/>
      <c r="J486" s="118"/>
      <c r="K486" s="118"/>
      <c r="L486" s="118"/>
      <c r="M486" s="118"/>
      <c r="N486" s="118"/>
      <c r="O486" s="118"/>
      <c r="P486" s="118"/>
      <c r="Q486" s="118"/>
      <c r="R486" s="118"/>
      <c r="S486" s="118"/>
      <c r="T486" s="118"/>
      <c r="U486" s="118"/>
      <c r="V486" s="118"/>
      <c r="W486" s="34"/>
      <c r="X486" s="118"/>
      <c r="Y486" s="118"/>
      <c r="Z486" s="118"/>
      <c r="AA486" s="118"/>
      <c r="AB486" s="118"/>
      <c r="AC486" s="118"/>
      <c r="AD486" s="118"/>
      <c r="AE486" s="118"/>
      <c r="AF486" s="118"/>
      <c r="AG486" s="118"/>
      <c r="AH486" s="118"/>
      <c r="AI486" s="118"/>
      <c r="AJ486" s="118"/>
      <c r="AK486" s="118"/>
      <c r="AL486" s="118"/>
      <c r="AM486" s="118"/>
      <c r="AN486" s="118"/>
      <c r="AO486" s="118"/>
      <c r="AP486" s="118"/>
      <c r="AQ486" s="118"/>
      <c r="AR486" s="118"/>
      <c r="AS486" s="118"/>
      <c r="AT486" s="118"/>
      <c r="AU486" s="118"/>
      <c r="AV486" s="118"/>
      <c r="AW486" s="118"/>
      <c r="AX486" s="118"/>
      <c r="AY486" s="118"/>
      <c r="AZ486" s="118"/>
      <c r="BA486" s="118"/>
      <c r="BB486" s="118"/>
      <c r="BC486" s="118"/>
      <c r="BD486" s="118"/>
      <c r="BE486" s="118"/>
      <c r="BF486" s="118"/>
      <c r="BG486" s="118"/>
      <c r="BH486" s="118"/>
      <c r="BI486" s="118"/>
      <c r="BJ486" s="118"/>
      <c r="BK486" s="118"/>
      <c r="BL486" s="118"/>
      <c r="BM486" s="118"/>
      <c r="BN486" s="118"/>
      <c r="BO486" s="118"/>
      <c r="BP486" s="118"/>
      <c r="BQ486" s="118"/>
      <c r="BR486" s="118"/>
      <c r="BS486" s="118"/>
      <c r="BT486" s="118"/>
      <c r="BU486" s="118"/>
      <c r="BV486" s="118"/>
      <c r="BW486" s="118"/>
      <c r="BX486" s="118"/>
      <c r="BY486" s="118"/>
      <c r="BZ486" s="118"/>
      <c r="CA486" s="118"/>
      <c r="CB486" s="118"/>
    </row>
    <row r="487" spans="1:80">
      <c r="A487" s="35"/>
      <c r="B487" s="35"/>
      <c r="C487" s="35"/>
      <c r="D487" s="35"/>
      <c r="E487" s="35"/>
      <c r="F487" s="35"/>
      <c r="G487" s="35"/>
      <c r="H487" s="34"/>
      <c r="I487" s="118"/>
      <c r="J487" s="118"/>
      <c r="K487" s="118"/>
      <c r="L487" s="118"/>
      <c r="M487" s="118"/>
      <c r="N487" s="118"/>
      <c r="O487" s="118"/>
      <c r="P487" s="118"/>
      <c r="Q487" s="118"/>
      <c r="R487" s="118"/>
      <c r="S487" s="118"/>
      <c r="T487" s="118"/>
      <c r="U487" s="118"/>
      <c r="V487" s="118"/>
      <c r="W487" s="34"/>
      <c r="X487" s="118"/>
      <c r="Y487" s="118"/>
      <c r="Z487" s="118"/>
      <c r="AA487" s="118"/>
      <c r="AB487" s="118"/>
      <c r="AC487" s="118"/>
      <c r="AD487" s="118"/>
      <c r="AE487" s="118"/>
      <c r="AF487" s="118"/>
      <c r="AG487" s="118"/>
      <c r="AH487" s="118"/>
      <c r="AI487" s="118"/>
      <c r="AJ487" s="118"/>
      <c r="AK487" s="118"/>
      <c r="AL487" s="118"/>
      <c r="AM487" s="118"/>
      <c r="AN487" s="118"/>
      <c r="AO487" s="118"/>
      <c r="AP487" s="118"/>
      <c r="AQ487" s="118"/>
      <c r="AR487" s="118"/>
      <c r="AS487" s="118"/>
      <c r="AT487" s="118"/>
      <c r="AU487" s="118"/>
      <c r="AV487" s="118"/>
      <c r="AW487" s="118"/>
      <c r="AX487" s="118"/>
      <c r="AY487" s="118"/>
      <c r="AZ487" s="118"/>
      <c r="BA487" s="118"/>
      <c r="BB487" s="118"/>
      <c r="BC487" s="118"/>
      <c r="BD487" s="118"/>
      <c r="BE487" s="118"/>
      <c r="BF487" s="118"/>
      <c r="BG487" s="118"/>
      <c r="BH487" s="118"/>
      <c r="BI487" s="118"/>
      <c r="BJ487" s="118"/>
      <c r="BK487" s="118"/>
      <c r="BL487" s="118"/>
      <c r="BM487" s="118"/>
      <c r="BN487" s="118"/>
      <c r="BO487" s="118"/>
      <c r="BP487" s="118"/>
      <c r="BQ487" s="118"/>
      <c r="BR487" s="118"/>
      <c r="BS487" s="118"/>
      <c r="BT487" s="118"/>
      <c r="BU487" s="118"/>
      <c r="BV487" s="118"/>
      <c r="BW487" s="118"/>
      <c r="BX487" s="118"/>
      <c r="BY487" s="118"/>
      <c r="BZ487" s="118"/>
      <c r="CA487" s="118"/>
      <c r="CB487" s="118"/>
    </row>
    <row r="488" spans="1:80">
      <c r="A488" s="35"/>
      <c r="B488" s="35"/>
      <c r="C488" s="35"/>
      <c r="D488" s="35"/>
      <c r="E488" s="35"/>
      <c r="F488" s="35"/>
      <c r="G488" s="35"/>
      <c r="H488" s="34"/>
      <c r="I488" s="118"/>
      <c r="J488" s="118"/>
      <c r="K488" s="118"/>
      <c r="L488" s="118"/>
      <c r="M488" s="118"/>
      <c r="N488" s="118"/>
      <c r="O488" s="118"/>
      <c r="P488" s="118"/>
      <c r="Q488" s="118"/>
      <c r="R488" s="118"/>
      <c r="S488" s="118"/>
      <c r="T488" s="118"/>
      <c r="U488" s="118"/>
      <c r="V488" s="118"/>
      <c r="W488" s="34"/>
      <c r="X488" s="118"/>
      <c r="Y488" s="118"/>
      <c r="Z488" s="118"/>
      <c r="AA488" s="118"/>
      <c r="AB488" s="118"/>
      <c r="AC488" s="118"/>
      <c r="AD488" s="118"/>
      <c r="AE488" s="118"/>
      <c r="AF488" s="118"/>
      <c r="AG488" s="118"/>
      <c r="AH488" s="118"/>
      <c r="AI488" s="118"/>
      <c r="AJ488" s="118"/>
      <c r="AK488" s="118"/>
      <c r="AL488" s="118"/>
      <c r="AM488" s="118"/>
      <c r="AN488" s="118"/>
      <c r="AO488" s="118"/>
      <c r="AP488" s="118"/>
      <c r="AQ488" s="118"/>
      <c r="AR488" s="118"/>
      <c r="AS488" s="118"/>
      <c r="AT488" s="118"/>
      <c r="AU488" s="118"/>
      <c r="AV488" s="118"/>
      <c r="AW488" s="118"/>
      <c r="AX488" s="118"/>
      <c r="AY488" s="118"/>
      <c r="AZ488" s="118"/>
      <c r="BA488" s="118"/>
      <c r="BB488" s="118"/>
      <c r="BC488" s="118"/>
      <c r="BD488" s="118"/>
      <c r="BE488" s="118"/>
      <c r="BF488" s="118"/>
      <c r="BG488" s="118"/>
      <c r="BH488" s="118"/>
      <c r="BI488" s="118"/>
      <c r="BJ488" s="118"/>
      <c r="BK488" s="118"/>
      <c r="BL488" s="118"/>
      <c r="BM488" s="118"/>
      <c r="BN488" s="118"/>
      <c r="BO488" s="118"/>
      <c r="BP488" s="118"/>
      <c r="BQ488" s="118"/>
      <c r="BR488" s="118"/>
      <c r="BS488" s="118"/>
      <c r="BT488" s="118"/>
      <c r="BU488" s="118"/>
      <c r="BV488" s="118"/>
      <c r="BW488" s="118"/>
      <c r="BX488" s="118"/>
      <c r="BY488" s="118"/>
      <c r="BZ488" s="118"/>
      <c r="CA488" s="118"/>
      <c r="CB488" s="118"/>
    </row>
    <row r="489" spans="1:80">
      <c r="A489" s="35"/>
      <c r="B489" s="35"/>
      <c r="C489" s="35"/>
      <c r="D489" s="35"/>
      <c r="E489" s="35"/>
      <c r="F489" s="35"/>
      <c r="G489" s="35"/>
      <c r="H489" s="34"/>
      <c r="I489" s="118"/>
      <c r="J489" s="118"/>
      <c r="K489" s="118"/>
      <c r="L489" s="118"/>
      <c r="M489" s="118"/>
      <c r="N489" s="118"/>
      <c r="O489" s="118"/>
      <c r="P489" s="118"/>
      <c r="Q489" s="118"/>
      <c r="R489" s="118"/>
      <c r="S489" s="118"/>
      <c r="T489" s="118"/>
      <c r="U489" s="118"/>
      <c r="V489" s="118"/>
      <c r="W489" s="34"/>
      <c r="X489" s="118"/>
      <c r="Y489" s="118"/>
      <c r="Z489" s="118"/>
      <c r="AA489" s="118"/>
      <c r="AB489" s="118"/>
      <c r="AC489" s="118"/>
      <c r="AD489" s="118"/>
      <c r="AE489" s="118"/>
      <c r="AF489" s="118"/>
      <c r="AG489" s="118"/>
      <c r="AH489" s="118"/>
      <c r="AI489" s="118"/>
      <c r="AJ489" s="118"/>
      <c r="AK489" s="118"/>
      <c r="AL489" s="118"/>
      <c r="AM489" s="118"/>
      <c r="AN489" s="118"/>
      <c r="AO489" s="118"/>
      <c r="AP489" s="118"/>
      <c r="AQ489" s="118"/>
      <c r="AR489" s="118"/>
      <c r="AS489" s="118"/>
      <c r="AT489" s="118"/>
      <c r="AU489" s="118"/>
      <c r="AV489" s="118"/>
      <c r="AW489" s="118"/>
      <c r="AX489" s="118"/>
      <c r="AY489" s="118"/>
      <c r="AZ489" s="118"/>
      <c r="BA489" s="118"/>
      <c r="BB489" s="118"/>
      <c r="BC489" s="118"/>
      <c r="BD489" s="118"/>
      <c r="BE489" s="118"/>
      <c r="BF489" s="118"/>
      <c r="BG489" s="118"/>
      <c r="BH489" s="118"/>
      <c r="BI489" s="118"/>
      <c r="BJ489" s="118"/>
      <c r="BK489" s="118"/>
      <c r="BL489" s="118"/>
      <c r="BM489" s="118"/>
      <c r="BN489" s="118"/>
      <c r="BO489" s="118"/>
      <c r="BP489" s="118"/>
      <c r="BQ489" s="118"/>
      <c r="BR489" s="118"/>
      <c r="BS489" s="118"/>
      <c r="BT489" s="118"/>
      <c r="BU489" s="118"/>
      <c r="BV489" s="118"/>
      <c r="BW489" s="118"/>
      <c r="BX489" s="118"/>
      <c r="BY489" s="118"/>
      <c r="BZ489" s="118"/>
      <c r="CA489" s="118"/>
      <c r="CB489" s="118"/>
    </row>
    <row r="490" spans="1:80">
      <c r="A490" s="35"/>
      <c r="B490" s="35"/>
      <c r="C490" s="35"/>
      <c r="D490" s="35"/>
      <c r="E490" s="35"/>
      <c r="F490" s="35"/>
      <c r="G490" s="35"/>
      <c r="H490" s="34"/>
      <c r="I490" s="118"/>
      <c r="J490" s="118"/>
      <c r="K490" s="118"/>
      <c r="L490" s="118"/>
      <c r="M490" s="118"/>
      <c r="N490" s="118"/>
      <c r="O490" s="118"/>
      <c r="P490" s="118"/>
      <c r="Q490" s="118"/>
      <c r="R490" s="118"/>
      <c r="S490" s="118"/>
      <c r="T490" s="118"/>
      <c r="U490" s="118"/>
      <c r="V490" s="118"/>
      <c r="W490" s="34"/>
      <c r="X490" s="118"/>
      <c r="Y490" s="118"/>
      <c r="Z490" s="118"/>
      <c r="AA490" s="118"/>
      <c r="AB490" s="118"/>
      <c r="AC490" s="118"/>
      <c r="AD490" s="118"/>
      <c r="AE490" s="118"/>
      <c r="AF490" s="118"/>
      <c r="AG490" s="118"/>
      <c r="AH490" s="118"/>
      <c r="AI490" s="118"/>
      <c r="AJ490" s="118"/>
      <c r="AK490" s="118"/>
      <c r="AL490" s="118"/>
      <c r="AM490" s="118"/>
      <c r="AN490" s="118"/>
      <c r="AO490" s="118"/>
      <c r="AP490" s="118"/>
      <c r="AQ490" s="118"/>
      <c r="AR490" s="118"/>
      <c r="AS490" s="118"/>
      <c r="AT490" s="118"/>
      <c r="AU490" s="118"/>
      <c r="AV490" s="118"/>
      <c r="AW490" s="118"/>
      <c r="AX490" s="118"/>
      <c r="AY490" s="118"/>
      <c r="AZ490" s="118"/>
      <c r="BA490" s="118"/>
      <c r="BB490" s="118"/>
      <c r="BC490" s="118"/>
      <c r="BD490" s="118"/>
      <c r="BE490" s="118"/>
      <c r="BF490" s="118"/>
      <c r="BG490" s="118"/>
      <c r="BH490" s="118"/>
      <c r="BI490" s="118"/>
      <c r="BJ490" s="118"/>
      <c r="BK490" s="118"/>
      <c r="BL490" s="118"/>
      <c r="BM490" s="118"/>
      <c r="BN490" s="118"/>
      <c r="BO490" s="118"/>
      <c r="BP490" s="118"/>
      <c r="BQ490" s="118"/>
      <c r="BR490" s="118"/>
      <c r="BS490" s="118"/>
      <c r="BT490" s="118"/>
      <c r="BU490" s="118"/>
      <c r="BV490" s="118"/>
      <c r="BW490" s="118"/>
      <c r="BX490" s="118"/>
      <c r="BY490" s="118"/>
      <c r="BZ490" s="118"/>
      <c r="CA490" s="118"/>
      <c r="CB490" s="118"/>
    </row>
    <row r="491" spans="1:80">
      <c r="A491" s="35"/>
      <c r="B491" s="35"/>
      <c r="C491" s="35"/>
      <c r="D491" s="35"/>
      <c r="E491" s="35"/>
      <c r="F491" s="35"/>
      <c r="G491" s="35"/>
      <c r="H491" s="34"/>
      <c r="I491" s="118"/>
      <c r="J491" s="118"/>
      <c r="K491" s="118"/>
      <c r="L491" s="118"/>
      <c r="M491" s="118"/>
      <c r="N491" s="118"/>
      <c r="O491" s="118"/>
      <c r="P491" s="118"/>
      <c r="Q491" s="118"/>
      <c r="R491" s="118"/>
      <c r="S491" s="118"/>
      <c r="T491" s="118"/>
      <c r="U491" s="118"/>
      <c r="V491" s="118"/>
      <c r="W491" s="34"/>
      <c r="X491" s="118"/>
      <c r="Y491" s="118"/>
      <c r="Z491" s="118"/>
      <c r="AA491" s="118"/>
      <c r="AB491" s="118"/>
      <c r="AC491" s="118"/>
      <c r="AD491" s="118"/>
      <c r="AE491" s="118"/>
      <c r="AF491" s="118"/>
      <c r="AG491" s="118"/>
      <c r="AH491" s="118"/>
      <c r="AI491" s="118"/>
      <c r="AJ491" s="118"/>
      <c r="AK491" s="118"/>
      <c r="AL491" s="118"/>
      <c r="AM491" s="118"/>
      <c r="AN491" s="118"/>
      <c r="AO491" s="118"/>
      <c r="AP491" s="118"/>
      <c r="AQ491" s="118"/>
      <c r="AR491" s="118"/>
      <c r="AS491" s="118"/>
      <c r="AT491" s="118"/>
      <c r="AU491" s="118"/>
      <c r="AV491" s="118"/>
      <c r="AW491" s="118"/>
      <c r="AX491" s="118"/>
      <c r="AY491" s="118"/>
      <c r="AZ491" s="118"/>
      <c r="BA491" s="118"/>
      <c r="BB491" s="118"/>
      <c r="BC491" s="118"/>
      <c r="BD491" s="118"/>
      <c r="BE491" s="118"/>
      <c r="BF491" s="118"/>
      <c r="BG491" s="118"/>
      <c r="BH491" s="118"/>
      <c r="BI491" s="118"/>
      <c r="BJ491" s="118"/>
      <c r="BK491" s="118"/>
      <c r="BL491" s="118"/>
      <c r="BM491" s="118"/>
      <c r="BN491" s="118"/>
      <c r="BO491" s="118"/>
      <c r="BP491" s="118"/>
      <c r="BQ491" s="118"/>
      <c r="BR491" s="118"/>
      <c r="BS491" s="118"/>
      <c r="BT491" s="118"/>
      <c r="BU491" s="118"/>
      <c r="BV491" s="118"/>
      <c r="BW491" s="118"/>
      <c r="BX491" s="118"/>
      <c r="BY491" s="118"/>
      <c r="BZ491" s="118"/>
      <c r="CA491" s="118"/>
      <c r="CB491" s="118"/>
    </row>
    <row r="492" spans="1:80">
      <c r="A492" s="35"/>
      <c r="B492" s="35"/>
      <c r="C492" s="35"/>
      <c r="D492" s="35"/>
      <c r="E492" s="35"/>
      <c r="F492" s="35"/>
      <c r="G492" s="35"/>
      <c r="H492" s="34"/>
      <c r="I492" s="118"/>
      <c r="J492" s="118"/>
      <c r="K492" s="118"/>
      <c r="L492" s="118"/>
      <c r="M492" s="118"/>
      <c r="N492" s="118"/>
      <c r="O492" s="118"/>
      <c r="P492" s="118"/>
      <c r="Q492" s="118"/>
      <c r="R492" s="118"/>
      <c r="S492" s="118"/>
      <c r="T492" s="118"/>
      <c r="U492" s="118"/>
      <c r="V492" s="118"/>
      <c r="W492" s="34"/>
      <c r="X492" s="118"/>
      <c r="Y492" s="118"/>
      <c r="Z492" s="118"/>
      <c r="AA492" s="118"/>
      <c r="AB492" s="118"/>
      <c r="AC492" s="118"/>
      <c r="AD492" s="118"/>
      <c r="AE492" s="118"/>
      <c r="AF492" s="118"/>
      <c r="AG492" s="118"/>
      <c r="AH492" s="118"/>
      <c r="AI492" s="118"/>
      <c r="AJ492" s="118"/>
      <c r="AK492" s="118"/>
      <c r="AL492" s="118"/>
      <c r="AM492" s="118"/>
      <c r="AN492" s="118"/>
      <c r="AO492" s="118"/>
      <c r="AP492" s="118"/>
      <c r="AQ492" s="118"/>
      <c r="AR492" s="118"/>
      <c r="AS492" s="118"/>
      <c r="AT492" s="118"/>
      <c r="AU492" s="118"/>
      <c r="AV492" s="118"/>
      <c r="AW492" s="118"/>
      <c r="AX492" s="118"/>
      <c r="AY492" s="118"/>
      <c r="AZ492" s="118"/>
      <c r="BA492" s="118"/>
      <c r="BB492" s="118"/>
      <c r="BC492" s="118"/>
      <c r="BD492" s="118"/>
      <c r="BE492" s="118"/>
      <c r="BF492" s="118"/>
      <c r="BG492" s="118"/>
      <c r="BH492" s="118"/>
      <c r="BI492" s="118"/>
      <c r="BJ492" s="118"/>
      <c r="BK492" s="118"/>
      <c r="BL492" s="118"/>
      <c r="BM492" s="118"/>
      <c r="BN492" s="118"/>
      <c r="BO492" s="118"/>
      <c r="BP492" s="118"/>
      <c r="BQ492" s="118"/>
      <c r="BR492" s="118"/>
      <c r="BS492" s="118"/>
      <c r="BT492" s="118"/>
      <c r="BU492" s="118"/>
      <c r="BV492" s="118"/>
      <c r="BW492" s="118"/>
      <c r="BX492" s="118"/>
      <c r="BY492" s="118"/>
      <c r="BZ492" s="118"/>
      <c r="CA492" s="118"/>
      <c r="CB492" s="118"/>
    </row>
    <row r="493" spans="1:80">
      <c r="A493" s="35"/>
      <c r="B493" s="35"/>
      <c r="C493" s="35"/>
      <c r="D493" s="35"/>
      <c r="E493" s="35"/>
      <c r="F493" s="35"/>
      <c r="G493" s="35"/>
      <c r="H493" s="34"/>
      <c r="I493" s="118"/>
      <c r="J493" s="118"/>
      <c r="K493" s="118"/>
      <c r="L493" s="118"/>
      <c r="M493" s="118"/>
      <c r="N493" s="118"/>
      <c r="O493" s="118"/>
      <c r="P493" s="118"/>
      <c r="Q493" s="118"/>
      <c r="R493" s="118"/>
      <c r="S493" s="118"/>
      <c r="T493" s="118"/>
      <c r="U493" s="118"/>
      <c r="V493" s="118"/>
      <c r="W493" s="34"/>
      <c r="X493" s="118"/>
      <c r="Y493" s="118"/>
      <c r="Z493" s="118"/>
      <c r="AA493" s="118"/>
      <c r="AB493" s="118"/>
      <c r="AC493" s="118"/>
      <c r="AD493" s="118"/>
      <c r="AE493" s="118"/>
      <c r="AF493" s="118"/>
      <c r="AG493" s="118"/>
      <c r="AH493" s="118"/>
      <c r="AI493" s="118"/>
      <c r="AJ493" s="118"/>
      <c r="AK493" s="118"/>
      <c r="AL493" s="118"/>
      <c r="AM493" s="118"/>
      <c r="AN493" s="118"/>
      <c r="AO493" s="118"/>
      <c r="AP493" s="118"/>
      <c r="AQ493" s="118"/>
      <c r="AR493" s="118"/>
      <c r="AS493" s="118"/>
      <c r="AT493" s="118"/>
      <c r="AU493" s="118"/>
      <c r="AV493" s="118"/>
      <c r="AW493" s="118"/>
      <c r="AX493" s="118"/>
      <c r="AY493" s="118"/>
      <c r="AZ493" s="118"/>
      <c r="BA493" s="118"/>
      <c r="BB493" s="118"/>
      <c r="BC493" s="118"/>
      <c r="BD493" s="118"/>
      <c r="BE493" s="118"/>
      <c r="BF493" s="118"/>
      <c r="BG493" s="118"/>
      <c r="BH493" s="118"/>
      <c r="BI493" s="118"/>
      <c r="BJ493" s="118"/>
      <c r="BK493" s="118"/>
      <c r="BL493" s="118"/>
      <c r="BM493" s="118"/>
      <c r="BN493" s="118"/>
      <c r="BO493" s="118"/>
      <c r="BP493" s="118"/>
      <c r="BQ493" s="118"/>
      <c r="BR493" s="118"/>
      <c r="BS493" s="118"/>
      <c r="BT493" s="118"/>
      <c r="BU493" s="118"/>
      <c r="BV493" s="118"/>
      <c r="BW493" s="118"/>
      <c r="BX493" s="118"/>
      <c r="BY493" s="118"/>
      <c r="BZ493" s="118"/>
      <c r="CA493" s="118"/>
      <c r="CB493" s="118"/>
    </row>
    <row r="494" spans="1:80">
      <c r="A494" s="35"/>
      <c r="B494" s="35"/>
      <c r="C494" s="35"/>
      <c r="D494" s="35"/>
      <c r="E494" s="35"/>
      <c r="F494" s="35"/>
      <c r="G494" s="35"/>
      <c r="H494" s="34"/>
      <c r="I494" s="118"/>
      <c r="J494" s="118"/>
      <c r="K494" s="118"/>
      <c r="L494" s="118"/>
      <c r="M494" s="118"/>
      <c r="N494" s="118"/>
      <c r="O494" s="118"/>
      <c r="P494" s="118"/>
      <c r="Q494" s="118"/>
      <c r="R494" s="118"/>
      <c r="S494" s="118"/>
      <c r="T494" s="118"/>
      <c r="U494" s="118"/>
      <c r="V494" s="118"/>
      <c r="W494" s="34"/>
      <c r="X494" s="118"/>
      <c r="Y494" s="118"/>
      <c r="Z494" s="118"/>
      <c r="AA494" s="118"/>
      <c r="AB494" s="118"/>
      <c r="AC494" s="118"/>
      <c r="AD494" s="118"/>
      <c r="AE494" s="118"/>
      <c r="AF494" s="118"/>
      <c r="AG494" s="118"/>
      <c r="AH494" s="118"/>
      <c r="AI494" s="118"/>
      <c r="AJ494" s="118"/>
      <c r="AK494" s="118"/>
      <c r="AL494" s="118"/>
      <c r="AM494" s="118"/>
      <c r="AN494" s="118"/>
      <c r="AO494" s="118"/>
      <c r="AP494" s="118"/>
      <c r="AQ494" s="118"/>
      <c r="AR494" s="118"/>
      <c r="AS494" s="118"/>
      <c r="AT494" s="118"/>
      <c r="AU494" s="118"/>
      <c r="AV494" s="118"/>
      <c r="AW494" s="118"/>
      <c r="AX494" s="118"/>
      <c r="AY494" s="118"/>
      <c r="AZ494" s="118"/>
      <c r="BA494" s="118"/>
      <c r="BB494" s="118"/>
      <c r="BC494" s="118"/>
      <c r="BD494" s="118"/>
      <c r="BE494" s="118"/>
      <c r="BF494" s="118"/>
      <c r="BG494" s="118"/>
      <c r="BH494" s="118"/>
      <c r="BI494" s="118"/>
      <c r="BJ494" s="118"/>
      <c r="BK494" s="118"/>
      <c r="BL494" s="118"/>
      <c r="BM494" s="118"/>
      <c r="BN494" s="118"/>
      <c r="BO494" s="118"/>
      <c r="BP494" s="118"/>
      <c r="BQ494" s="118"/>
      <c r="BR494" s="118"/>
      <c r="BS494" s="118"/>
      <c r="BT494" s="118"/>
      <c r="BU494" s="118"/>
      <c r="BV494" s="118"/>
      <c r="BW494" s="118"/>
      <c r="BX494" s="118"/>
      <c r="BY494" s="118"/>
      <c r="BZ494" s="118"/>
      <c r="CA494" s="118"/>
      <c r="CB494" s="118"/>
    </row>
    <row r="495" spans="1:80">
      <c r="A495" s="35"/>
      <c r="B495" s="35"/>
      <c r="C495" s="35"/>
      <c r="D495" s="35"/>
      <c r="E495" s="35"/>
      <c r="F495" s="35"/>
      <c r="G495" s="35"/>
      <c r="H495" s="34"/>
      <c r="I495" s="118"/>
      <c r="J495" s="118"/>
      <c r="K495" s="118"/>
      <c r="L495" s="118"/>
      <c r="M495" s="118"/>
      <c r="N495" s="118"/>
      <c r="O495" s="118"/>
      <c r="P495" s="118"/>
      <c r="Q495" s="118"/>
      <c r="R495" s="118"/>
      <c r="S495" s="118"/>
      <c r="T495" s="118"/>
      <c r="U495" s="118"/>
      <c r="V495" s="118"/>
      <c r="W495" s="34"/>
      <c r="X495" s="118"/>
      <c r="Y495" s="118"/>
      <c r="Z495" s="118"/>
      <c r="AA495" s="118"/>
      <c r="AB495" s="118"/>
      <c r="AC495" s="118"/>
      <c r="AD495" s="118"/>
      <c r="AE495" s="118"/>
      <c r="AF495" s="118"/>
      <c r="AG495" s="118"/>
      <c r="AH495" s="118"/>
      <c r="AI495" s="118"/>
      <c r="AJ495" s="118"/>
      <c r="AK495" s="118"/>
      <c r="AL495" s="118"/>
      <c r="AM495" s="118"/>
      <c r="AN495" s="118"/>
      <c r="AO495" s="118"/>
      <c r="AP495" s="118"/>
      <c r="AQ495" s="118"/>
      <c r="AR495" s="118"/>
      <c r="AS495" s="118"/>
      <c r="AT495" s="118"/>
      <c r="AU495" s="118"/>
      <c r="AV495" s="118"/>
      <c r="AW495" s="118"/>
      <c r="AX495" s="118"/>
      <c r="AY495" s="118"/>
      <c r="AZ495" s="118"/>
      <c r="BA495" s="118"/>
      <c r="BB495" s="118"/>
      <c r="BC495" s="118"/>
      <c r="BD495" s="118"/>
      <c r="BE495" s="118"/>
      <c r="BF495" s="118"/>
      <c r="BG495" s="118"/>
      <c r="BH495" s="118"/>
      <c r="BI495" s="118"/>
      <c r="BJ495" s="118"/>
      <c r="BK495" s="118"/>
      <c r="BL495" s="118"/>
      <c r="BM495" s="118"/>
      <c r="BN495" s="118"/>
      <c r="BO495" s="118"/>
      <c r="BP495" s="118"/>
      <c r="BQ495" s="118"/>
      <c r="BR495" s="118"/>
      <c r="BS495" s="118"/>
      <c r="BT495" s="118"/>
      <c r="BU495" s="118"/>
      <c r="BV495" s="118"/>
      <c r="BW495" s="118"/>
      <c r="BX495" s="118"/>
      <c r="BY495" s="118"/>
      <c r="BZ495" s="118"/>
      <c r="CA495" s="118"/>
      <c r="CB495" s="118"/>
    </row>
    <row r="496" spans="1:80">
      <c r="A496" s="35"/>
      <c r="B496" s="35"/>
      <c r="C496" s="35"/>
      <c r="D496" s="35"/>
      <c r="E496" s="35"/>
      <c r="F496" s="35"/>
      <c r="G496" s="35"/>
      <c r="H496" s="34"/>
      <c r="I496" s="118"/>
      <c r="J496" s="118"/>
      <c r="K496" s="118"/>
      <c r="L496" s="118"/>
      <c r="M496" s="118"/>
      <c r="N496" s="118"/>
      <c r="O496" s="118"/>
      <c r="P496" s="118"/>
      <c r="Q496" s="118"/>
      <c r="R496" s="118"/>
      <c r="S496" s="118"/>
      <c r="T496" s="118"/>
      <c r="U496" s="118"/>
      <c r="V496" s="118"/>
      <c r="W496" s="34"/>
      <c r="X496" s="118"/>
      <c r="Y496" s="118"/>
      <c r="Z496" s="118"/>
      <c r="AA496" s="118"/>
      <c r="AB496" s="118"/>
      <c r="AC496" s="118"/>
      <c r="AD496" s="118"/>
      <c r="AE496" s="118"/>
      <c r="AF496" s="118"/>
      <c r="AG496" s="118"/>
      <c r="AH496" s="118"/>
      <c r="AI496" s="118"/>
      <c r="AJ496" s="118"/>
      <c r="AK496" s="118"/>
      <c r="AL496" s="118"/>
      <c r="AM496" s="118"/>
      <c r="AN496" s="118"/>
      <c r="AO496" s="118"/>
      <c r="AP496" s="118"/>
      <c r="AQ496" s="118"/>
      <c r="AR496" s="118"/>
      <c r="AS496" s="118"/>
      <c r="AT496" s="118"/>
      <c r="AU496" s="118"/>
      <c r="AV496" s="118"/>
      <c r="AW496" s="118"/>
      <c r="AX496" s="118"/>
      <c r="AY496" s="118"/>
      <c r="AZ496" s="118"/>
      <c r="BA496" s="118"/>
      <c r="BB496" s="118"/>
      <c r="BC496" s="118"/>
      <c r="BD496" s="118"/>
      <c r="BE496" s="118"/>
      <c r="BF496" s="118"/>
      <c r="BG496" s="118"/>
      <c r="BH496" s="118"/>
      <c r="BI496" s="118"/>
      <c r="BJ496" s="118"/>
      <c r="BK496" s="118"/>
      <c r="BL496" s="118"/>
      <c r="BM496" s="118"/>
      <c r="BN496" s="118"/>
      <c r="BO496" s="118"/>
      <c r="BP496" s="118"/>
      <c r="BQ496" s="118"/>
      <c r="BR496" s="118"/>
      <c r="BS496" s="118"/>
      <c r="BT496" s="118"/>
      <c r="BU496" s="118"/>
      <c r="BV496" s="118"/>
      <c r="BW496" s="118"/>
      <c r="BX496" s="118"/>
      <c r="BY496" s="118"/>
      <c r="BZ496" s="118"/>
      <c r="CA496" s="118"/>
      <c r="CB496" s="118"/>
    </row>
    <row r="497" spans="1:80">
      <c r="A497" s="35"/>
      <c r="B497" s="35"/>
      <c r="C497" s="35"/>
      <c r="D497" s="35"/>
      <c r="E497" s="35"/>
      <c r="F497" s="35"/>
      <c r="G497" s="35"/>
      <c r="H497" s="34"/>
      <c r="I497" s="118"/>
      <c r="J497" s="118"/>
      <c r="K497" s="118"/>
      <c r="L497" s="118"/>
      <c r="M497" s="118"/>
      <c r="N497" s="118"/>
      <c r="O497" s="118"/>
      <c r="P497" s="118"/>
      <c r="Q497" s="118"/>
      <c r="R497" s="118"/>
      <c r="S497" s="118"/>
      <c r="T497" s="118"/>
      <c r="U497" s="118"/>
      <c r="V497" s="118"/>
      <c r="W497" s="34"/>
      <c r="X497" s="118"/>
      <c r="Y497" s="118"/>
      <c r="Z497" s="118"/>
      <c r="AA497" s="118"/>
      <c r="AB497" s="118"/>
      <c r="AC497" s="118"/>
      <c r="AD497" s="118"/>
      <c r="AE497" s="118"/>
      <c r="AF497" s="118"/>
      <c r="AG497" s="118"/>
      <c r="AH497" s="118"/>
      <c r="AI497" s="118"/>
      <c r="AJ497" s="118"/>
      <c r="AK497" s="118"/>
      <c r="AL497" s="118"/>
      <c r="AM497" s="118"/>
      <c r="AN497" s="118"/>
      <c r="AO497" s="118"/>
      <c r="AP497" s="118"/>
      <c r="AQ497" s="118"/>
      <c r="AR497" s="118"/>
      <c r="AS497" s="118"/>
      <c r="AT497" s="118"/>
      <c r="AU497" s="118"/>
      <c r="AV497" s="118"/>
      <c r="AW497" s="118"/>
      <c r="AX497" s="118"/>
      <c r="AY497" s="118"/>
      <c r="AZ497" s="118"/>
      <c r="BA497" s="118"/>
      <c r="BB497" s="118"/>
      <c r="BC497" s="118"/>
      <c r="BD497" s="118"/>
      <c r="BE497" s="118"/>
      <c r="BF497" s="118"/>
      <c r="BG497" s="118"/>
      <c r="BH497" s="118"/>
      <c r="BI497" s="118"/>
      <c r="BJ497" s="118"/>
      <c r="BK497" s="118"/>
      <c r="BL497" s="118"/>
      <c r="BM497" s="118"/>
      <c r="BN497" s="118"/>
      <c r="BO497" s="118"/>
      <c r="BP497" s="118"/>
      <c r="BQ497" s="118"/>
      <c r="BR497" s="118"/>
      <c r="BS497" s="118"/>
      <c r="BT497" s="118"/>
      <c r="BU497" s="118"/>
      <c r="BV497" s="118"/>
      <c r="BW497" s="118"/>
      <c r="BX497" s="118"/>
      <c r="BY497" s="118"/>
      <c r="BZ497" s="118"/>
      <c r="CA497" s="118"/>
      <c r="CB497" s="118"/>
    </row>
    <row r="498" spans="1:80">
      <c r="A498" s="35"/>
      <c r="B498" s="35"/>
      <c r="C498" s="35"/>
      <c r="D498" s="35"/>
      <c r="E498" s="35"/>
      <c r="F498" s="35"/>
      <c r="G498" s="35"/>
      <c r="H498" s="34"/>
      <c r="I498" s="118"/>
      <c r="J498" s="118"/>
      <c r="K498" s="118"/>
      <c r="L498" s="118"/>
      <c r="M498" s="118"/>
      <c r="N498" s="118"/>
      <c r="O498" s="118"/>
      <c r="P498" s="118"/>
      <c r="Q498" s="118"/>
      <c r="R498" s="118"/>
      <c r="S498" s="118"/>
      <c r="T498" s="118"/>
      <c r="U498" s="118"/>
      <c r="V498" s="118"/>
      <c r="W498" s="34"/>
      <c r="X498" s="118"/>
      <c r="Y498" s="118"/>
      <c r="Z498" s="118"/>
      <c r="AA498" s="118"/>
      <c r="AB498" s="118"/>
      <c r="AC498" s="118"/>
      <c r="AD498" s="118"/>
      <c r="AE498" s="118"/>
      <c r="AF498" s="118"/>
      <c r="AG498" s="118"/>
      <c r="AH498" s="118"/>
      <c r="AI498" s="118"/>
      <c r="AJ498" s="118"/>
      <c r="AK498" s="118"/>
      <c r="AL498" s="118"/>
      <c r="AM498" s="118"/>
      <c r="AN498" s="118"/>
      <c r="AO498" s="118"/>
      <c r="AP498" s="118"/>
      <c r="AQ498" s="118"/>
      <c r="AR498" s="118"/>
      <c r="AS498" s="118"/>
      <c r="AT498" s="118"/>
      <c r="AU498" s="118"/>
      <c r="AV498" s="118"/>
      <c r="AW498" s="118"/>
      <c r="AX498" s="118"/>
      <c r="AY498" s="118"/>
      <c r="AZ498" s="118"/>
      <c r="BA498" s="118"/>
      <c r="BB498" s="118"/>
      <c r="BC498" s="118"/>
      <c r="BD498" s="118"/>
      <c r="BE498" s="118"/>
      <c r="BF498" s="118"/>
      <c r="BG498" s="118"/>
      <c r="BH498" s="118"/>
      <c r="BI498" s="118"/>
      <c r="BJ498" s="118"/>
      <c r="BK498" s="118"/>
      <c r="BL498" s="118"/>
      <c r="BM498" s="118"/>
      <c r="BN498" s="118"/>
      <c r="BO498" s="118"/>
      <c r="BP498" s="118"/>
      <c r="BQ498" s="118"/>
      <c r="BR498" s="118"/>
      <c r="BS498" s="118"/>
      <c r="BT498" s="118"/>
      <c r="BU498" s="118"/>
      <c r="BV498" s="118"/>
      <c r="BW498" s="118"/>
      <c r="BX498" s="118"/>
      <c r="BY498" s="118"/>
      <c r="BZ498" s="118"/>
      <c r="CA498" s="118"/>
      <c r="CB498" s="118"/>
    </row>
    <row r="499" spans="1:80">
      <c r="A499" s="35"/>
      <c r="B499" s="35"/>
      <c r="C499" s="35"/>
      <c r="D499" s="35"/>
      <c r="E499" s="35"/>
      <c r="F499" s="35"/>
      <c r="G499" s="35"/>
      <c r="H499" s="34"/>
      <c r="I499" s="118"/>
      <c r="J499" s="118"/>
      <c r="K499" s="118"/>
      <c r="L499" s="118"/>
      <c r="M499" s="118"/>
      <c r="N499" s="118"/>
      <c r="O499" s="118"/>
      <c r="P499" s="118"/>
      <c r="Q499" s="118"/>
      <c r="R499" s="118"/>
      <c r="S499" s="118"/>
      <c r="T499" s="118"/>
      <c r="U499" s="118"/>
      <c r="V499" s="118"/>
      <c r="W499" s="34"/>
      <c r="X499" s="118"/>
      <c r="Y499" s="118"/>
      <c r="Z499" s="118"/>
      <c r="AA499" s="118"/>
      <c r="AB499" s="118"/>
      <c r="AC499" s="118"/>
      <c r="AD499" s="118"/>
      <c r="AE499" s="118"/>
      <c r="AF499" s="118"/>
      <c r="AG499" s="118"/>
      <c r="AH499" s="118"/>
      <c r="AI499" s="118"/>
      <c r="AJ499" s="118"/>
      <c r="AK499" s="118"/>
      <c r="AL499" s="118"/>
      <c r="AM499" s="118"/>
      <c r="AN499" s="118"/>
      <c r="AO499" s="118"/>
      <c r="AP499" s="118"/>
      <c r="AQ499" s="118"/>
      <c r="AR499" s="118"/>
      <c r="AS499" s="118"/>
      <c r="AT499" s="118"/>
      <c r="AU499" s="118"/>
      <c r="AV499" s="118"/>
      <c r="AW499" s="118"/>
      <c r="AX499" s="118"/>
      <c r="AY499" s="118"/>
      <c r="AZ499" s="118"/>
      <c r="BA499" s="118"/>
      <c r="BB499" s="118"/>
      <c r="BC499" s="118"/>
      <c r="BD499" s="118"/>
      <c r="BE499" s="118"/>
      <c r="BF499" s="118"/>
      <c r="BG499" s="118"/>
      <c r="BH499" s="118"/>
      <c r="BI499" s="118"/>
      <c r="BJ499" s="118"/>
      <c r="BK499" s="118"/>
      <c r="BL499" s="118"/>
      <c r="BM499" s="118"/>
      <c r="BN499" s="118"/>
      <c r="BO499" s="118"/>
      <c r="BP499" s="118"/>
      <c r="BQ499" s="118"/>
      <c r="BR499" s="118"/>
      <c r="BS499" s="118"/>
      <c r="BT499" s="118"/>
      <c r="BU499" s="118"/>
      <c r="BV499" s="118"/>
      <c r="BW499" s="118"/>
      <c r="BX499" s="118"/>
      <c r="BY499" s="118"/>
      <c r="BZ499" s="118"/>
      <c r="CA499" s="118"/>
      <c r="CB499" s="118"/>
    </row>
    <row r="500" spans="1:80">
      <c r="A500" s="34"/>
      <c r="B500" s="34"/>
      <c r="C500" s="34"/>
      <c r="D500" s="34"/>
      <c r="E500" s="34"/>
      <c r="F500" s="34"/>
      <c r="G500" s="34"/>
      <c r="H500" s="34"/>
      <c r="W500" s="34"/>
    </row>
    <row r="501" spans="1:80">
      <c r="A501" s="34"/>
      <c r="B501" s="34"/>
      <c r="C501" s="34"/>
      <c r="D501" s="34"/>
      <c r="E501" s="34"/>
      <c r="F501" s="34"/>
      <c r="G501" s="34"/>
      <c r="H501" s="34"/>
      <c r="W501" s="34"/>
    </row>
    <row r="502" spans="1:80">
      <c r="A502" s="34"/>
      <c r="B502" s="34"/>
      <c r="C502" s="34"/>
      <c r="D502" s="34"/>
      <c r="E502" s="34"/>
      <c r="F502" s="34"/>
      <c r="G502" s="34"/>
      <c r="H502" s="34"/>
      <c r="W502" s="34"/>
    </row>
    <row r="503" spans="1:80">
      <c r="A503" s="34"/>
      <c r="B503" s="34"/>
      <c r="C503" s="34"/>
      <c r="D503" s="34"/>
      <c r="E503" s="34"/>
      <c r="F503" s="34"/>
      <c r="G503" s="34"/>
      <c r="H503" s="34"/>
      <c r="W503" s="34"/>
    </row>
    <row r="504" spans="1:80">
      <c r="A504" s="34"/>
      <c r="B504" s="34"/>
      <c r="C504" s="34"/>
      <c r="D504" s="34"/>
      <c r="E504" s="34"/>
      <c r="F504" s="34"/>
      <c r="G504" s="34"/>
      <c r="H504" s="34"/>
      <c r="W504" s="34"/>
    </row>
    <row r="505" spans="1:80">
      <c r="A505" s="34"/>
      <c r="B505" s="34"/>
      <c r="C505" s="34"/>
      <c r="D505" s="34"/>
      <c r="E505" s="34"/>
      <c r="F505" s="34"/>
      <c r="G505" s="34"/>
      <c r="H505" s="34"/>
      <c r="W505" s="34"/>
    </row>
    <row r="506" spans="1:80">
      <c r="A506" s="34"/>
      <c r="B506" s="34"/>
      <c r="C506" s="34"/>
      <c r="D506" s="34"/>
      <c r="E506" s="34"/>
      <c r="F506" s="34"/>
      <c r="G506" s="34"/>
      <c r="H506" s="34"/>
      <c r="W506" s="34"/>
    </row>
    <row r="507" spans="1:80">
      <c r="A507" s="34"/>
      <c r="B507" s="34"/>
      <c r="C507" s="34"/>
      <c r="D507" s="34"/>
      <c r="E507" s="34"/>
      <c r="F507" s="34"/>
      <c r="G507" s="34"/>
      <c r="H507" s="34"/>
      <c r="W507" s="34"/>
    </row>
    <row r="508" spans="1:80">
      <c r="A508" s="34"/>
      <c r="B508" s="34"/>
      <c r="C508" s="34"/>
      <c r="D508" s="34"/>
      <c r="E508" s="34"/>
      <c r="F508" s="34"/>
      <c r="G508" s="34"/>
      <c r="H508" s="34"/>
      <c r="W508" s="34"/>
    </row>
    <row r="509" spans="1:80">
      <c r="A509" s="34"/>
      <c r="B509" s="34"/>
      <c r="C509" s="34"/>
      <c r="D509" s="34"/>
      <c r="E509" s="34"/>
      <c r="F509" s="34"/>
      <c r="G509" s="34"/>
      <c r="H509" s="34"/>
      <c r="W509" s="34"/>
    </row>
    <row r="510" spans="1:80">
      <c r="A510" s="34"/>
      <c r="B510" s="34"/>
      <c r="C510" s="34"/>
      <c r="D510" s="34"/>
      <c r="E510" s="34"/>
      <c r="F510" s="34"/>
      <c r="G510" s="34"/>
      <c r="H510" s="34"/>
      <c r="W510" s="34"/>
    </row>
    <row r="511" spans="1:80">
      <c r="A511" s="34"/>
      <c r="B511" s="34"/>
      <c r="C511" s="34"/>
      <c r="D511" s="34"/>
      <c r="E511" s="34"/>
      <c r="F511" s="34"/>
      <c r="G511" s="34"/>
      <c r="H511" s="34"/>
      <c r="W511" s="34"/>
    </row>
    <row r="512" spans="1:80">
      <c r="A512" s="34"/>
      <c r="B512" s="34"/>
      <c r="C512" s="34"/>
      <c r="D512" s="34"/>
      <c r="E512" s="34"/>
      <c r="F512" s="34"/>
      <c r="G512" s="34"/>
      <c r="H512" s="34"/>
      <c r="W512" s="34"/>
    </row>
    <row r="513" spans="1:23">
      <c r="A513" s="34"/>
      <c r="B513" s="34"/>
      <c r="C513" s="34"/>
      <c r="D513" s="34"/>
      <c r="E513" s="34"/>
      <c r="F513" s="34"/>
      <c r="G513" s="34"/>
      <c r="H513" s="34"/>
      <c r="W513" s="34"/>
    </row>
    <row r="514" spans="1:23">
      <c r="A514" s="34"/>
      <c r="B514" s="34"/>
      <c r="C514" s="34"/>
      <c r="D514" s="34"/>
      <c r="E514" s="34"/>
      <c r="F514" s="34"/>
      <c r="G514" s="34"/>
      <c r="H514" s="34"/>
      <c r="W514" s="34"/>
    </row>
    <row r="515" spans="1:23">
      <c r="A515" s="34"/>
      <c r="B515" s="34"/>
      <c r="C515" s="34"/>
      <c r="D515" s="34"/>
      <c r="E515" s="34"/>
      <c r="F515" s="34"/>
      <c r="G515" s="34"/>
      <c r="H515" s="34"/>
      <c r="W515" s="34"/>
    </row>
    <row r="516" spans="1:23">
      <c r="A516" s="34"/>
      <c r="B516" s="34"/>
      <c r="C516" s="34"/>
      <c r="D516" s="34"/>
      <c r="E516" s="34"/>
      <c r="F516" s="34"/>
      <c r="G516" s="34"/>
      <c r="H516" s="34"/>
      <c r="W516" s="34"/>
    </row>
    <row r="517" spans="1:23">
      <c r="A517" s="34"/>
      <c r="B517" s="34"/>
      <c r="C517" s="34"/>
      <c r="D517" s="34"/>
      <c r="E517" s="34"/>
      <c r="F517" s="34"/>
      <c r="G517" s="34"/>
      <c r="H517" s="34"/>
      <c r="W517" s="34"/>
    </row>
    <row r="518" spans="1:23">
      <c r="A518" s="34"/>
      <c r="B518" s="34"/>
      <c r="C518" s="34"/>
      <c r="D518" s="34"/>
      <c r="E518" s="34"/>
      <c r="F518" s="34"/>
      <c r="G518" s="34"/>
      <c r="H518" s="34"/>
      <c r="W518" s="34"/>
    </row>
    <row r="519" spans="1:23">
      <c r="A519" s="34"/>
      <c r="B519" s="34"/>
      <c r="C519" s="34"/>
      <c r="D519" s="34"/>
      <c r="E519" s="34"/>
      <c r="F519" s="34"/>
      <c r="G519" s="34"/>
      <c r="H519" s="34"/>
      <c r="W519" s="34"/>
    </row>
    <row r="520" spans="1:23">
      <c r="A520" s="34"/>
      <c r="B520" s="34"/>
      <c r="C520" s="34"/>
      <c r="D520" s="34"/>
      <c r="E520" s="34"/>
      <c r="F520" s="34"/>
      <c r="G520" s="34"/>
      <c r="H520" s="34"/>
      <c r="W520" s="34"/>
    </row>
    <row r="521" spans="1:23">
      <c r="A521" s="34"/>
      <c r="B521" s="34"/>
      <c r="C521" s="34"/>
      <c r="D521" s="34"/>
      <c r="E521" s="34"/>
      <c r="F521" s="34"/>
      <c r="G521" s="34"/>
      <c r="H521" s="34"/>
      <c r="W521" s="34"/>
    </row>
    <row r="522" spans="1:23">
      <c r="A522" s="34"/>
      <c r="B522" s="34"/>
      <c r="C522" s="34"/>
      <c r="D522" s="34"/>
      <c r="E522" s="34"/>
      <c r="F522" s="34"/>
      <c r="G522" s="34"/>
      <c r="H522" s="34"/>
      <c r="W522" s="34"/>
    </row>
    <row r="523" spans="1:23">
      <c r="A523" s="34"/>
      <c r="B523" s="34"/>
      <c r="C523" s="34"/>
      <c r="D523" s="34"/>
      <c r="E523" s="34"/>
      <c r="F523" s="34"/>
      <c r="G523" s="34"/>
      <c r="H523" s="34"/>
      <c r="W523" s="34"/>
    </row>
    <row r="524" spans="1:23">
      <c r="A524" s="34"/>
      <c r="B524" s="34"/>
      <c r="C524" s="34"/>
      <c r="D524" s="34"/>
      <c r="E524" s="34"/>
      <c r="F524" s="34"/>
      <c r="G524" s="34"/>
      <c r="H524" s="34"/>
      <c r="W524" s="34"/>
    </row>
    <row r="525" spans="1:23">
      <c r="A525" s="34"/>
      <c r="B525" s="34"/>
      <c r="C525" s="34"/>
      <c r="D525" s="34"/>
      <c r="E525" s="34"/>
      <c r="F525" s="34"/>
      <c r="G525" s="34"/>
      <c r="H525" s="34"/>
      <c r="W525" s="34"/>
    </row>
    <row r="526" spans="1:23">
      <c r="A526" s="34"/>
      <c r="B526" s="34"/>
      <c r="C526" s="34"/>
      <c r="D526" s="34"/>
      <c r="E526" s="34"/>
      <c r="F526" s="34"/>
      <c r="G526" s="34"/>
      <c r="H526" s="34"/>
      <c r="W526" s="34"/>
    </row>
    <row r="527" spans="1:23">
      <c r="A527" s="34"/>
      <c r="B527" s="34"/>
      <c r="C527" s="34"/>
      <c r="D527" s="34"/>
      <c r="E527" s="34"/>
      <c r="F527" s="34"/>
      <c r="G527" s="34"/>
      <c r="H527" s="34"/>
      <c r="W527" s="34"/>
    </row>
    <row r="528" spans="1:23">
      <c r="A528" s="34"/>
      <c r="B528" s="34"/>
      <c r="C528" s="34"/>
      <c r="D528" s="34"/>
      <c r="E528" s="34"/>
      <c r="F528" s="34"/>
      <c r="G528" s="34"/>
      <c r="H528" s="34"/>
      <c r="W528" s="34"/>
    </row>
    <row r="529" spans="1:29">
      <c r="A529" s="34"/>
      <c r="B529" s="34"/>
      <c r="C529" s="34"/>
      <c r="D529" s="34"/>
      <c r="E529" s="34"/>
      <c r="F529" s="34"/>
      <c r="G529" s="34"/>
      <c r="H529" s="34"/>
      <c r="W529" s="34"/>
    </row>
    <row r="530" spans="1:29">
      <c r="A530" s="34"/>
      <c r="B530" s="34"/>
      <c r="C530" s="34"/>
      <c r="D530" s="34"/>
      <c r="E530" s="34"/>
      <c r="F530" s="34"/>
      <c r="G530" s="34"/>
      <c r="H530" s="34"/>
      <c r="W530" s="34"/>
    </row>
    <row r="531" spans="1:29">
      <c r="A531" s="34"/>
      <c r="B531" s="34"/>
      <c r="C531" s="34"/>
      <c r="D531" s="34"/>
      <c r="E531" s="34"/>
      <c r="F531" s="34"/>
      <c r="G531" s="34"/>
      <c r="H531" s="34"/>
      <c r="W531" s="34"/>
    </row>
    <row r="532" spans="1:29">
      <c r="A532" s="34"/>
      <c r="B532" s="34"/>
      <c r="C532" s="34"/>
      <c r="D532" s="34"/>
      <c r="E532" s="34"/>
      <c r="F532" s="34"/>
      <c r="G532" s="34"/>
      <c r="H532" s="34"/>
      <c r="W532" s="34"/>
    </row>
    <row r="533" spans="1:29">
      <c r="A533" s="34"/>
      <c r="B533" s="34"/>
      <c r="C533" s="34"/>
      <c r="D533" s="34"/>
      <c r="E533" s="34"/>
      <c r="F533" s="34"/>
      <c r="G533" s="34"/>
      <c r="H533" s="34"/>
      <c r="W533" s="34"/>
    </row>
    <row r="534" spans="1:29">
      <c r="A534" s="34"/>
      <c r="B534" s="34"/>
      <c r="C534" s="34"/>
      <c r="D534" s="34"/>
      <c r="E534" s="34"/>
      <c r="F534" s="34"/>
      <c r="G534" s="34"/>
      <c r="H534" s="34"/>
      <c r="W534" s="34"/>
    </row>
    <row r="535" spans="1:29">
      <c r="A535" s="34"/>
      <c r="B535" s="34"/>
      <c r="C535" s="34"/>
      <c r="D535" s="34"/>
      <c r="E535" s="34"/>
      <c r="F535" s="34"/>
      <c r="G535" s="34"/>
      <c r="H535" s="34"/>
      <c r="W535" s="34"/>
    </row>
    <row r="536" spans="1:29">
      <c r="A536" s="34"/>
      <c r="B536" s="34"/>
      <c r="C536" s="34"/>
      <c r="D536" s="34"/>
      <c r="E536" s="34"/>
      <c r="F536" s="34"/>
      <c r="G536" s="34"/>
      <c r="H536" s="34"/>
      <c r="W536" s="34"/>
    </row>
    <row r="537" spans="1:29">
      <c r="A537" s="34"/>
      <c r="B537" s="34"/>
      <c r="C537" s="34"/>
      <c r="D537" s="34"/>
      <c r="E537" s="34"/>
      <c r="F537" s="34"/>
      <c r="G537" s="34"/>
      <c r="H537" s="34"/>
      <c r="W537" s="34"/>
    </row>
    <row r="538" spans="1:29">
      <c r="A538" s="34"/>
      <c r="B538" s="34"/>
      <c r="C538" s="34"/>
      <c r="D538" s="34"/>
      <c r="E538" s="34"/>
      <c r="F538" s="34"/>
      <c r="G538" s="34"/>
      <c r="H538" s="34"/>
      <c r="W538" s="34"/>
    </row>
    <row r="539" spans="1:29">
      <c r="A539" s="34"/>
      <c r="B539" s="34"/>
      <c r="C539" s="34"/>
      <c r="D539" s="34"/>
      <c r="E539" s="34"/>
      <c r="F539" s="34"/>
      <c r="G539" s="34"/>
      <c r="H539" s="34"/>
      <c r="W539" s="34"/>
    </row>
    <row r="540" spans="1:29">
      <c r="A540" s="34"/>
      <c r="B540" s="34"/>
      <c r="C540" s="34"/>
      <c r="D540" s="34"/>
      <c r="E540" s="34"/>
      <c r="F540" s="34"/>
      <c r="G540" s="34"/>
      <c r="H540" s="34"/>
      <c r="W540" s="34"/>
    </row>
    <row r="541" spans="1:29">
      <c r="A541" s="34"/>
      <c r="B541" s="34"/>
      <c r="C541" s="34"/>
      <c r="D541" s="34"/>
      <c r="E541" s="34"/>
      <c r="F541" s="34"/>
      <c r="G541" s="34"/>
      <c r="H541" s="34"/>
      <c r="W541" s="34"/>
    </row>
    <row r="542" spans="1:29">
      <c r="A542" s="34"/>
      <c r="B542" s="34"/>
      <c r="C542" s="34"/>
      <c r="D542" s="34"/>
      <c r="E542" s="34"/>
      <c r="F542" s="34"/>
      <c r="G542" s="34"/>
      <c r="H542" s="34"/>
      <c r="W542" s="34"/>
    </row>
    <row r="543" spans="1:29">
      <c r="A543" s="34"/>
      <c r="B543" s="34"/>
      <c r="C543" s="34"/>
      <c r="D543" s="34"/>
      <c r="E543" s="34"/>
      <c r="F543" s="34"/>
      <c r="G543" s="34"/>
      <c r="H543" s="34"/>
      <c r="W543" s="34"/>
      <c r="X543" s="34"/>
      <c r="Y543" s="34"/>
      <c r="Z543" s="34"/>
      <c r="AA543" s="34"/>
      <c r="AB543" s="34"/>
      <c r="AC543" s="34"/>
    </row>
    <row r="544" spans="1:29">
      <c r="A544" s="34"/>
      <c r="B544" s="34"/>
      <c r="C544" s="34"/>
      <c r="D544" s="34"/>
      <c r="E544" s="34"/>
      <c r="F544" s="34"/>
      <c r="G544" s="34"/>
      <c r="H544" s="34"/>
      <c r="W544" s="34"/>
      <c r="X544" s="34"/>
      <c r="Y544" s="34"/>
      <c r="Z544" s="34"/>
      <c r="AA544" s="34"/>
      <c r="AB544" s="34"/>
      <c r="AC544" s="34"/>
    </row>
    <row r="545" spans="1:29">
      <c r="A545" s="34"/>
      <c r="B545" s="34"/>
      <c r="C545" s="34"/>
      <c r="D545" s="34"/>
      <c r="E545" s="34"/>
      <c r="F545" s="34"/>
      <c r="G545" s="34"/>
      <c r="H545" s="34"/>
      <c r="W545" s="34"/>
      <c r="X545" s="34"/>
      <c r="Y545" s="34"/>
      <c r="Z545" s="34"/>
      <c r="AA545" s="34"/>
      <c r="AB545" s="34"/>
      <c r="AC545" s="34"/>
    </row>
    <row r="546" spans="1:29">
      <c r="A546" s="34"/>
      <c r="B546" s="34"/>
      <c r="C546" s="34"/>
      <c r="D546" s="34"/>
      <c r="E546" s="34"/>
      <c r="F546" s="34"/>
      <c r="G546" s="34"/>
      <c r="H546" s="34"/>
      <c r="W546" s="34"/>
      <c r="X546" s="34"/>
      <c r="Y546" s="34"/>
      <c r="Z546" s="34"/>
      <c r="AA546" s="34"/>
      <c r="AB546" s="34"/>
      <c r="AC546" s="34"/>
    </row>
    <row r="547" spans="1:29">
      <c r="A547" s="34"/>
      <c r="B547" s="34"/>
      <c r="C547" s="34"/>
      <c r="D547" s="34"/>
      <c r="E547" s="34"/>
      <c r="F547" s="34"/>
      <c r="G547" s="34"/>
      <c r="H547" s="34"/>
      <c r="W547" s="34"/>
      <c r="X547" s="34"/>
      <c r="Y547" s="34"/>
      <c r="Z547" s="34"/>
      <c r="AA547" s="34"/>
      <c r="AB547" s="34"/>
      <c r="AC547" s="34"/>
    </row>
    <row r="548" spans="1:29">
      <c r="A548" s="34"/>
      <c r="B548" s="34"/>
      <c r="C548" s="34"/>
      <c r="D548" s="34"/>
      <c r="E548" s="34"/>
      <c r="F548" s="34"/>
      <c r="G548" s="34"/>
      <c r="H548" s="34"/>
      <c r="W548" s="34"/>
      <c r="X548" s="34"/>
      <c r="Y548" s="34"/>
      <c r="Z548" s="34"/>
      <c r="AA548" s="34"/>
      <c r="AB548" s="34"/>
      <c r="AC548" s="34"/>
    </row>
    <row r="549" spans="1:29">
      <c r="A549" s="34"/>
      <c r="B549" s="34"/>
      <c r="C549" s="34"/>
      <c r="D549" s="34"/>
      <c r="E549" s="34"/>
      <c r="F549" s="34"/>
      <c r="G549" s="34"/>
      <c r="H549" s="34"/>
      <c r="W549" s="34"/>
      <c r="X549" s="34"/>
      <c r="Y549" s="34"/>
      <c r="Z549" s="34"/>
      <c r="AA549" s="34"/>
      <c r="AB549" s="34"/>
      <c r="AC549" s="34"/>
    </row>
    <row r="550" spans="1:29">
      <c r="A550" s="34"/>
      <c r="B550" s="34"/>
      <c r="C550" s="34"/>
      <c r="D550" s="34"/>
      <c r="E550" s="34"/>
      <c r="F550" s="34"/>
      <c r="G550" s="34"/>
      <c r="H550" s="34"/>
      <c r="W550" s="34"/>
      <c r="X550" s="34"/>
      <c r="Y550" s="34"/>
      <c r="Z550" s="34"/>
      <c r="AA550" s="34"/>
      <c r="AB550" s="34"/>
      <c r="AC550" s="34"/>
    </row>
    <row r="551" spans="1:29">
      <c r="A551" s="34"/>
      <c r="B551" s="34"/>
      <c r="C551" s="34"/>
      <c r="D551" s="34"/>
      <c r="E551" s="34"/>
      <c r="F551" s="34"/>
      <c r="G551" s="34"/>
      <c r="H551" s="34"/>
      <c r="W551" s="34"/>
      <c r="X551" s="34"/>
      <c r="Y551" s="34"/>
      <c r="Z551" s="34"/>
      <c r="AA551" s="34"/>
      <c r="AB551" s="34"/>
      <c r="AC551" s="34"/>
    </row>
    <row r="552" spans="1:29">
      <c r="A552" s="34"/>
      <c r="B552" s="34"/>
      <c r="C552" s="34"/>
      <c r="D552" s="34"/>
      <c r="E552" s="34"/>
      <c r="F552" s="34"/>
      <c r="G552" s="34"/>
      <c r="H552" s="34"/>
      <c r="W552" s="34"/>
      <c r="X552" s="34"/>
      <c r="Y552" s="34"/>
      <c r="Z552" s="34"/>
      <c r="AA552" s="34"/>
      <c r="AB552" s="34"/>
      <c r="AC552" s="34"/>
    </row>
    <row r="553" spans="1:29">
      <c r="A553" s="34"/>
      <c r="B553" s="34"/>
      <c r="C553" s="34"/>
      <c r="D553" s="34"/>
      <c r="E553" s="34"/>
      <c r="F553" s="34"/>
      <c r="G553" s="34"/>
      <c r="H553" s="34"/>
      <c r="W553" s="34"/>
      <c r="X553" s="34"/>
      <c r="Y553" s="34"/>
      <c r="Z553" s="34"/>
      <c r="AA553" s="34"/>
      <c r="AB553" s="34"/>
      <c r="AC553" s="34"/>
    </row>
    <row r="554" spans="1:29">
      <c r="A554" s="34"/>
      <c r="B554" s="34"/>
      <c r="C554" s="34"/>
      <c r="D554" s="34"/>
      <c r="E554" s="34"/>
      <c r="F554" s="34"/>
      <c r="G554" s="34"/>
      <c r="H554" s="34"/>
      <c r="W554" s="34"/>
      <c r="X554" s="34"/>
      <c r="Y554" s="34"/>
      <c r="Z554" s="34"/>
      <c r="AA554" s="34"/>
      <c r="AB554" s="34"/>
      <c r="AC554" s="34"/>
    </row>
    <row r="555" spans="1:29">
      <c r="A555" s="34"/>
      <c r="B555" s="34"/>
      <c r="C555" s="34"/>
      <c r="D555" s="34"/>
      <c r="E555" s="34"/>
      <c r="F555" s="34"/>
      <c r="G555" s="34"/>
      <c r="H555" s="34"/>
      <c r="W555" s="34"/>
      <c r="X555" s="34"/>
      <c r="Y555" s="34"/>
      <c r="Z555" s="34"/>
      <c r="AA555" s="34"/>
      <c r="AB555" s="34"/>
      <c r="AC555" s="34"/>
    </row>
    <row r="556" spans="1:29">
      <c r="A556" s="34"/>
      <c r="B556" s="34"/>
      <c r="C556" s="34"/>
      <c r="D556" s="34"/>
      <c r="E556" s="34"/>
      <c r="F556" s="34"/>
      <c r="G556" s="34"/>
      <c r="H556" s="34"/>
      <c r="W556" s="34"/>
      <c r="X556" s="34"/>
      <c r="Y556" s="34"/>
      <c r="Z556" s="34"/>
      <c r="AA556" s="34"/>
      <c r="AB556" s="34"/>
      <c r="AC556" s="34"/>
    </row>
    <row r="557" spans="1:29">
      <c r="A557" s="34"/>
      <c r="B557" s="34"/>
      <c r="C557" s="34"/>
      <c r="D557" s="34"/>
      <c r="E557" s="34"/>
      <c r="F557" s="34"/>
      <c r="G557" s="34"/>
      <c r="H557" s="34"/>
      <c r="W557" s="34"/>
      <c r="X557" s="34"/>
      <c r="Y557" s="34"/>
      <c r="Z557" s="34"/>
      <c r="AA557" s="34"/>
      <c r="AB557" s="34"/>
      <c r="AC557" s="34"/>
    </row>
    <row r="558" spans="1:29">
      <c r="A558" s="34"/>
      <c r="B558" s="34"/>
      <c r="C558" s="34"/>
      <c r="D558" s="34"/>
      <c r="E558" s="34"/>
      <c r="F558" s="34"/>
      <c r="G558" s="34"/>
      <c r="H558" s="34"/>
      <c r="W558" s="34"/>
      <c r="X558" s="34"/>
      <c r="Y558" s="34"/>
      <c r="Z558" s="34"/>
      <c r="AA558" s="34"/>
      <c r="AB558" s="34"/>
      <c r="AC558" s="34"/>
    </row>
    <row r="559" spans="1:29">
      <c r="A559" s="34"/>
      <c r="B559" s="34"/>
      <c r="C559" s="34"/>
      <c r="D559" s="34"/>
      <c r="E559" s="34"/>
      <c r="F559" s="34"/>
      <c r="G559" s="34"/>
      <c r="H559" s="34"/>
      <c r="W559" s="34"/>
      <c r="X559" s="34"/>
      <c r="Y559" s="34"/>
      <c r="Z559" s="34"/>
      <c r="AA559" s="34"/>
      <c r="AB559" s="34"/>
      <c r="AC559" s="34"/>
    </row>
    <row r="560" spans="1:29">
      <c r="A560" s="34"/>
      <c r="B560" s="34"/>
      <c r="C560" s="34"/>
      <c r="D560" s="34"/>
      <c r="E560" s="34"/>
      <c r="F560" s="34"/>
      <c r="G560" s="34"/>
      <c r="H560" s="34"/>
      <c r="W560" s="34"/>
      <c r="X560" s="34"/>
      <c r="Y560" s="34"/>
      <c r="Z560" s="34"/>
      <c r="AA560" s="34"/>
      <c r="AB560" s="34"/>
      <c r="AC560" s="34"/>
    </row>
    <row r="561" spans="1:29">
      <c r="A561" s="34"/>
      <c r="B561" s="34"/>
      <c r="C561" s="34"/>
      <c r="D561" s="34"/>
      <c r="E561" s="34"/>
      <c r="F561" s="34"/>
      <c r="G561" s="34"/>
      <c r="H561" s="34"/>
      <c r="W561" s="34"/>
      <c r="X561" s="34"/>
      <c r="Y561" s="34"/>
      <c r="Z561" s="34"/>
      <c r="AA561" s="34"/>
      <c r="AB561" s="34"/>
      <c r="AC561" s="34"/>
    </row>
    <row r="562" spans="1:29">
      <c r="A562" s="34"/>
      <c r="B562" s="34"/>
      <c r="C562" s="34"/>
      <c r="D562" s="34"/>
      <c r="E562" s="34"/>
      <c r="F562" s="34"/>
      <c r="G562" s="34"/>
      <c r="H562" s="34"/>
      <c r="W562" s="34"/>
      <c r="X562" s="34"/>
      <c r="Y562" s="34"/>
      <c r="Z562" s="34"/>
      <c r="AA562" s="34"/>
      <c r="AB562" s="34"/>
      <c r="AC562" s="34"/>
    </row>
    <row r="563" spans="1:29">
      <c r="A563" s="34"/>
      <c r="B563" s="34"/>
      <c r="C563" s="34"/>
      <c r="D563" s="34"/>
      <c r="E563" s="34"/>
      <c r="F563" s="34"/>
      <c r="G563" s="34"/>
      <c r="H563" s="34"/>
      <c r="W563" s="34"/>
      <c r="X563" s="34"/>
      <c r="Y563" s="34"/>
      <c r="Z563" s="34"/>
      <c r="AA563" s="34"/>
      <c r="AB563" s="34"/>
      <c r="AC563" s="34"/>
    </row>
    <row r="564" spans="1:29">
      <c r="A564" s="34"/>
      <c r="B564" s="34"/>
      <c r="C564" s="34"/>
      <c r="D564" s="34"/>
      <c r="E564" s="34"/>
      <c r="F564" s="34"/>
      <c r="G564" s="34"/>
      <c r="H564" s="34"/>
      <c r="W564" s="34"/>
      <c r="X564" s="34"/>
      <c r="Y564" s="34"/>
      <c r="Z564" s="34"/>
      <c r="AA564" s="34"/>
      <c r="AB564" s="34"/>
      <c r="AC564" s="34"/>
    </row>
    <row r="565" spans="1:29">
      <c r="A565" s="34"/>
      <c r="B565" s="34"/>
      <c r="C565" s="34"/>
      <c r="D565" s="34"/>
      <c r="E565" s="34"/>
      <c r="F565" s="34"/>
      <c r="G565" s="34"/>
      <c r="H565" s="34"/>
      <c r="W565" s="34"/>
      <c r="X565" s="34"/>
      <c r="Y565" s="34"/>
      <c r="Z565" s="34"/>
      <c r="AA565" s="34"/>
      <c r="AB565" s="34"/>
      <c r="AC565" s="34"/>
    </row>
    <row r="566" spans="1:29">
      <c r="A566" s="34"/>
      <c r="B566" s="34"/>
      <c r="C566" s="34"/>
      <c r="D566" s="34"/>
      <c r="E566" s="34"/>
      <c r="F566" s="34"/>
      <c r="G566" s="34"/>
      <c r="H566" s="34"/>
      <c r="W566" s="34"/>
      <c r="X566" s="34"/>
      <c r="Y566" s="34"/>
      <c r="Z566" s="34"/>
      <c r="AA566" s="34"/>
      <c r="AB566" s="34"/>
      <c r="AC566" s="34"/>
    </row>
    <row r="567" spans="1:29">
      <c r="A567" s="34"/>
      <c r="B567" s="34"/>
      <c r="C567" s="34"/>
      <c r="D567" s="34"/>
      <c r="E567" s="34"/>
      <c r="F567" s="34"/>
      <c r="G567" s="34"/>
      <c r="H567" s="34"/>
      <c r="W567" s="34"/>
      <c r="X567" s="34"/>
      <c r="Y567" s="34"/>
      <c r="Z567" s="34"/>
      <c r="AA567" s="34"/>
      <c r="AB567" s="34"/>
      <c r="AC567" s="34"/>
    </row>
    <row r="568" spans="1:29">
      <c r="A568" s="34"/>
      <c r="B568" s="34"/>
      <c r="C568" s="34"/>
      <c r="D568" s="34"/>
      <c r="E568" s="34"/>
      <c r="F568" s="34"/>
      <c r="G568" s="34"/>
      <c r="H568" s="34"/>
      <c r="W568" s="34"/>
      <c r="X568" s="34"/>
      <c r="Y568" s="34"/>
      <c r="Z568" s="34"/>
      <c r="AA568" s="34"/>
      <c r="AB568" s="34"/>
      <c r="AC568" s="34"/>
    </row>
    <row r="569" spans="1:29">
      <c r="A569" s="34"/>
      <c r="B569" s="34"/>
      <c r="C569" s="34"/>
      <c r="D569" s="34"/>
      <c r="E569" s="34"/>
      <c r="F569" s="34"/>
      <c r="G569" s="34"/>
      <c r="H569" s="34"/>
      <c r="W569" s="34"/>
      <c r="X569" s="34"/>
      <c r="Y569" s="34"/>
      <c r="Z569" s="34"/>
      <c r="AA569" s="34"/>
      <c r="AB569" s="34"/>
      <c r="AC569" s="34"/>
    </row>
    <row r="570" spans="1:29">
      <c r="A570" s="34"/>
      <c r="B570" s="34"/>
      <c r="C570" s="34"/>
      <c r="D570" s="34"/>
      <c r="E570" s="34"/>
      <c r="F570" s="34"/>
      <c r="G570" s="34"/>
      <c r="H570" s="34"/>
      <c r="W570" s="34"/>
      <c r="X570" s="34"/>
      <c r="Y570" s="34"/>
      <c r="Z570" s="34"/>
      <c r="AA570" s="34"/>
      <c r="AB570" s="34"/>
      <c r="AC570" s="34"/>
    </row>
    <row r="571" spans="1:29">
      <c r="A571" s="34"/>
      <c r="B571" s="34"/>
      <c r="C571" s="34"/>
      <c r="D571" s="34"/>
      <c r="E571" s="34"/>
      <c r="F571" s="34"/>
      <c r="G571" s="34"/>
      <c r="H571" s="34"/>
      <c r="W571" s="34"/>
      <c r="X571" s="34"/>
      <c r="Y571" s="34"/>
      <c r="Z571" s="34"/>
      <c r="AA571" s="34"/>
      <c r="AB571" s="34"/>
      <c r="AC571" s="34"/>
    </row>
    <row r="572" spans="1:29">
      <c r="A572" s="34"/>
      <c r="B572" s="34"/>
      <c r="C572" s="34"/>
      <c r="D572" s="34"/>
      <c r="E572" s="34"/>
      <c r="F572" s="34"/>
      <c r="G572" s="34"/>
      <c r="H572" s="34"/>
      <c r="W572" s="34"/>
      <c r="X572" s="34"/>
      <c r="Y572" s="34"/>
      <c r="Z572" s="34"/>
      <c r="AA572" s="34"/>
      <c r="AB572" s="34"/>
      <c r="AC572" s="34"/>
    </row>
    <row r="573" spans="1:29">
      <c r="A573" s="34"/>
      <c r="B573" s="34"/>
      <c r="C573" s="34"/>
      <c r="D573" s="34"/>
      <c r="E573" s="34"/>
      <c r="F573" s="34"/>
      <c r="G573" s="34"/>
      <c r="H573" s="34"/>
      <c r="W573" s="34"/>
      <c r="X573" s="34"/>
      <c r="Y573" s="34"/>
      <c r="Z573" s="34"/>
      <c r="AA573" s="34"/>
      <c r="AB573" s="34"/>
      <c r="AC573" s="34"/>
    </row>
    <row r="574" spans="1:29">
      <c r="A574" s="34"/>
      <c r="B574" s="34"/>
      <c r="C574" s="34"/>
      <c r="D574" s="34"/>
      <c r="E574" s="34"/>
      <c r="F574" s="34"/>
      <c r="G574" s="34"/>
      <c r="H574" s="34"/>
      <c r="W574" s="34"/>
      <c r="X574" s="34"/>
      <c r="Y574" s="34"/>
      <c r="Z574" s="34"/>
      <c r="AA574" s="34"/>
      <c r="AB574" s="34"/>
      <c r="AC574" s="34"/>
    </row>
    <row r="575" spans="1:29">
      <c r="A575" s="34"/>
      <c r="B575" s="34"/>
      <c r="C575" s="34"/>
      <c r="D575" s="34"/>
      <c r="E575" s="34"/>
      <c r="F575" s="34"/>
      <c r="G575" s="34"/>
      <c r="H575" s="34"/>
      <c r="W575" s="34"/>
      <c r="X575" s="34"/>
      <c r="Y575" s="34"/>
      <c r="Z575" s="34"/>
      <c r="AA575" s="34"/>
      <c r="AB575" s="34"/>
      <c r="AC575" s="34"/>
    </row>
    <row r="576" spans="1:29">
      <c r="A576" s="34"/>
      <c r="B576" s="34"/>
      <c r="C576" s="34"/>
      <c r="D576" s="34"/>
      <c r="E576" s="34"/>
      <c r="F576" s="34"/>
      <c r="G576" s="34"/>
      <c r="H576" s="34"/>
      <c r="W576" s="34"/>
      <c r="X576" s="34"/>
      <c r="Y576" s="34"/>
      <c r="Z576" s="34"/>
      <c r="AA576" s="34"/>
      <c r="AB576" s="34"/>
      <c r="AC576" s="34"/>
    </row>
    <row r="577" spans="1:29">
      <c r="A577" s="34"/>
      <c r="B577" s="34"/>
      <c r="C577" s="34"/>
      <c r="D577" s="34"/>
      <c r="E577" s="34"/>
      <c r="F577" s="34"/>
      <c r="G577" s="34"/>
      <c r="H577" s="34"/>
      <c r="W577" s="34"/>
      <c r="X577" s="34"/>
      <c r="Y577" s="34"/>
      <c r="Z577" s="34"/>
      <c r="AA577" s="34"/>
      <c r="AB577" s="34"/>
      <c r="AC577" s="34"/>
    </row>
    <row r="578" spans="1:29">
      <c r="A578" s="34"/>
      <c r="B578" s="34"/>
      <c r="C578" s="34"/>
      <c r="D578" s="34"/>
      <c r="E578" s="34"/>
      <c r="F578" s="34"/>
      <c r="G578" s="34"/>
      <c r="H578" s="34"/>
      <c r="W578" s="34"/>
      <c r="X578" s="34"/>
      <c r="Y578" s="34"/>
      <c r="Z578" s="34"/>
      <c r="AA578" s="34"/>
      <c r="AB578" s="34"/>
      <c r="AC578" s="34"/>
    </row>
    <row r="579" spans="1:29">
      <c r="A579" s="34"/>
      <c r="B579" s="34"/>
      <c r="C579" s="34"/>
      <c r="D579" s="34"/>
      <c r="E579" s="34"/>
      <c r="F579" s="34"/>
      <c r="G579" s="34"/>
      <c r="H579" s="34"/>
      <c r="W579" s="34"/>
      <c r="X579" s="34"/>
      <c r="Y579" s="34"/>
      <c r="Z579" s="34"/>
      <c r="AA579" s="34"/>
      <c r="AB579" s="34"/>
      <c r="AC579" s="34"/>
    </row>
    <row r="580" spans="1:29">
      <c r="A580" s="34"/>
      <c r="B580" s="34"/>
      <c r="C580" s="34"/>
      <c r="D580" s="34"/>
      <c r="E580" s="34"/>
      <c r="F580" s="34"/>
      <c r="G580" s="34"/>
      <c r="H580" s="34"/>
      <c r="W580" s="34"/>
      <c r="X580" s="34"/>
      <c r="Y580" s="34"/>
      <c r="Z580" s="34"/>
      <c r="AA580" s="34"/>
      <c r="AB580" s="34"/>
      <c r="AC580" s="34"/>
    </row>
    <row r="581" spans="1:29">
      <c r="A581" s="34"/>
      <c r="B581" s="34"/>
      <c r="C581" s="34"/>
      <c r="D581" s="34"/>
      <c r="E581" s="34"/>
      <c r="F581" s="34"/>
      <c r="G581" s="34"/>
      <c r="H581" s="34"/>
      <c r="W581" s="34"/>
      <c r="X581" s="34"/>
      <c r="Y581" s="34"/>
      <c r="Z581" s="34"/>
      <c r="AA581" s="34"/>
      <c r="AB581" s="34"/>
      <c r="AC581" s="34"/>
    </row>
    <row r="582" spans="1:29">
      <c r="A582" s="34"/>
      <c r="B582" s="34"/>
      <c r="C582" s="34"/>
      <c r="D582" s="34"/>
      <c r="E582" s="34"/>
      <c r="F582" s="34"/>
      <c r="G582" s="34"/>
      <c r="H582" s="34"/>
      <c r="W582" s="34"/>
      <c r="X582" s="34"/>
      <c r="Y582" s="34"/>
      <c r="Z582" s="34"/>
      <c r="AA582" s="34"/>
      <c r="AB582" s="34"/>
      <c r="AC582" s="34"/>
    </row>
    <row r="583" spans="1:29">
      <c r="A583" s="34"/>
      <c r="B583" s="34"/>
      <c r="C583" s="34"/>
      <c r="D583" s="34"/>
      <c r="E583" s="34"/>
      <c r="F583" s="34"/>
      <c r="G583" s="34"/>
      <c r="H583" s="34"/>
      <c r="W583" s="34"/>
      <c r="X583" s="34"/>
      <c r="Y583" s="34"/>
      <c r="Z583" s="34"/>
      <c r="AA583" s="34"/>
      <c r="AB583" s="34"/>
      <c r="AC583" s="34"/>
    </row>
    <row r="584" spans="1:29">
      <c r="A584" s="34"/>
      <c r="B584" s="34"/>
      <c r="C584" s="34"/>
      <c r="D584" s="34"/>
      <c r="E584" s="34"/>
      <c r="F584" s="34"/>
      <c r="G584" s="34"/>
      <c r="H584" s="34"/>
      <c r="W584" s="34"/>
      <c r="X584" s="34"/>
      <c r="Y584" s="34"/>
      <c r="Z584" s="34"/>
      <c r="AA584" s="34"/>
      <c r="AB584" s="34"/>
      <c r="AC584" s="34"/>
    </row>
    <row r="585" spans="1:29">
      <c r="A585" s="34"/>
      <c r="B585" s="34"/>
      <c r="C585" s="34"/>
      <c r="D585" s="34"/>
      <c r="E585" s="34"/>
      <c r="F585" s="34"/>
      <c r="G585" s="34"/>
      <c r="H585" s="34"/>
      <c r="W585" s="34"/>
      <c r="X585" s="34"/>
      <c r="Y585" s="34"/>
      <c r="Z585" s="34"/>
      <c r="AA585" s="34"/>
      <c r="AB585" s="34"/>
      <c r="AC585" s="34"/>
    </row>
    <row r="586" spans="1:29">
      <c r="A586" s="34"/>
      <c r="B586" s="34"/>
      <c r="C586" s="34"/>
      <c r="D586" s="34"/>
      <c r="E586" s="34"/>
      <c r="F586" s="34"/>
      <c r="G586" s="34"/>
      <c r="H586" s="34"/>
      <c r="W586" s="34"/>
      <c r="X586" s="34"/>
      <c r="Y586" s="34"/>
      <c r="Z586" s="34"/>
      <c r="AA586" s="34"/>
      <c r="AB586" s="34"/>
      <c r="AC586" s="34"/>
    </row>
    <row r="587" spans="1:29">
      <c r="A587" s="34"/>
      <c r="B587" s="34"/>
      <c r="C587" s="34"/>
      <c r="D587" s="34"/>
      <c r="E587" s="34"/>
      <c r="F587" s="34"/>
      <c r="G587" s="34"/>
      <c r="H587" s="34"/>
      <c r="W587" s="34"/>
      <c r="X587" s="34"/>
      <c r="Y587" s="34"/>
      <c r="Z587" s="34"/>
      <c r="AA587" s="34"/>
      <c r="AB587" s="34"/>
      <c r="AC587" s="34"/>
    </row>
    <row r="588" spans="1:29">
      <c r="A588" s="34"/>
      <c r="B588" s="34"/>
      <c r="C588" s="34"/>
      <c r="D588" s="34"/>
      <c r="E588" s="34"/>
      <c r="F588" s="34"/>
      <c r="G588" s="34"/>
      <c r="H588" s="34"/>
      <c r="W588" s="34"/>
      <c r="X588" s="34"/>
      <c r="Y588" s="34"/>
      <c r="Z588" s="34"/>
      <c r="AA588" s="34"/>
      <c r="AB588" s="34"/>
      <c r="AC588" s="34"/>
    </row>
    <row r="589" spans="1:29">
      <c r="A589" s="34"/>
      <c r="B589" s="34"/>
      <c r="C589" s="34"/>
      <c r="D589" s="34"/>
      <c r="E589" s="34"/>
      <c r="F589" s="34"/>
      <c r="G589" s="34"/>
      <c r="H589" s="34"/>
      <c r="W589" s="34"/>
      <c r="X589" s="34"/>
      <c r="Y589" s="34"/>
      <c r="Z589" s="34"/>
      <c r="AA589" s="34"/>
      <c r="AB589" s="34"/>
      <c r="AC589" s="34"/>
    </row>
    <row r="590" spans="1:29">
      <c r="A590" s="34"/>
      <c r="B590" s="34"/>
      <c r="C590" s="34"/>
      <c r="D590" s="34"/>
      <c r="E590" s="34"/>
      <c r="F590" s="34"/>
      <c r="G590" s="34"/>
      <c r="H590" s="34"/>
      <c r="W590" s="34"/>
      <c r="X590" s="34"/>
      <c r="Y590" s="34"/>
      <c r="Z590" s="34"/>
      <c r="AA590" s="34"/>
      <c r="AB590" s="34"/>
      <c r="AC590" s="34"/>
    </row>
    <row r="591" spans="1:29">
      <c r="A591" s="34"/>
      <c r="B591" s="34"/>
      <c r="C591" s="34"/>
      <c r="D591" s="34"/>
      <c r="E591" s="34"/>
      <c r="F591" s="34"/>
      <c r="G591" s="34"/>
      <c r="H591" s="34"/>
      <c r="W591" s="34"/>
      <c r="X591" s="34"/>
      <c r="Y591" s="34"/>
      <c r="Z591" s="34"/>
      <c r="AA591" s="34"/>
      <c r="AB591" s="34"/>
      <c r="AC591" s="34"/>
    </row>
    <row r="592" spans="1:29">
      <c r="A592" s="34"/>
      <c r="B592" s="34"/>
      <c r="C592" s="34"/>
      <c r="D592" s="34"/>
      <c r="E592" s="34"/>
      <c r="F592" s="34"/>
      <c r="G592" s="34"/>
      <c r="H592" s="34"/>
      <c r="W592" s="34"/>
      <c r="X592" s="34"/>
      <c r="Y592" s="34"/>
      <c r="Z592" s="34"/>
      <c r="AA592" s="34"/>
      <c r="AB592" s="34"/>
      <c r="AC592" s="34"/>
    </row>
    <row r="593" spans="1:29">
      <c r="A593" s="34"/>
      <c r="B593" s="34"/>
      <c r="C593" s="34"/>
      <c r="D593" s="34"/>
      <c r="E593" s="34"/>
      <c r="F593" s="34"/>
      <c r="G593" s="34"/>
      <c r="H593" s="34"/>
      <c r="W593" s="34"/>
      <c r="X593" s="34"/>
      <c r="Y593" s="34"/>
      <c r="Z593" s="34"/>
      <c r="AA593" s="34"/>
      <c r="AB593" s="34"/>
      <c r="AC593" s="34"/>
    </row>
    <row r="594" spans="1:29">
      <c r="A594" s="34"/>
      <c r="B594" s="34"/>
      <c r="C594" s="34"/>
      <c r="D594" s="34"/>
      <c r="E594" s="34"/>
      <c r="F594" s="34"/>
      <c r="G594" s="34"/>
      <c r="H594" s="34"/>
      <c r="W594" s="34"/>
      <c r="X594" s="34"/>
      <c r="Y594" s="34"/>
      <c r="Z594" s="34"/>
      <c r="AA594" s="34"/>
      <c r="AB594" s="34"/>
      <c r="AC594" s="34"/>
    </row>
    <row r="595" spans="1:29">
      <c r="A595" s="34"/>
      <c r="B595" s="34"/>
      <c r="C595" s="34"/>
      <c r="D595" s="34"/>
      <c r="E595" s="34"/>
      <c r="F595" s="34"/>
      <c r="G595" s="34"/>
      <c r="H595" s="34"/>
      <c r="W595" s="34"/>
      <c r="X595" s="34"/>
      <c r="Y595" s="34"/>
      <c r="Z595" s="34"/>
      <c r="AA595" s="34"/>
      <c r="AB595" s="34"/>
      <c r="AC595" s="34"/>
    </row>
    <row r="596" spans="1:29">
      <c r="A596" s="34"/>
      <c r="B596" s="34"/>
      <c r="C596" s="34"/>
      <c r="D596" s="34"/>
      <c r="E596" s="34"/>
      <c r="F596" s="34"/>
      <c r="G596" s="34"/>
      <c r="H596" s="34"/>
      <c r="W596" s="34"/>
      <c r="X596" s="34"/>
      <c r="Y596" s="34"/>
      <c r="Z596" s="34"/>
      <c r="AA596" s="34"/>
      <c r="AB596" s="34"/>
      <c r="AC596" s="34"/>
    </row>
    <row r="597" spans="1:29">
      <c r="A597" s="34"/>
      <c r="B597" s="34"/>
      <c r="C597" s="34"/>
      <c r="D597" s="34"/>
      <c r="E597" s="34"/>
      <c r="F597" s="34"/>
      <c r="G597" s="34"/>
      <c r="H597" s="34"/>
      <c r="W597" s="34"/>
      <c r="X597" s="34"/>
      <c r="Y597" s="34"/>
      <c r="Z597" s="34"/>
      <c r="AA597" s="34"/>
      <c r="AB597" s="34"/>
      <c r="AC597" s="34"/>
    </row>
    <row r="598" spans="1:29">
      <c r="A598" s="34"/>
      <c r="B598" s="34"/>
      <c r="C598" s="34"/>
      <c r="D598" s="34"/>
      <c r="E598" s="34"/>
      <c r="F598" s="34"/>
      <c r="G598" s="34"/>
      <c r="H598" s="34"/>
      <c r="W598" s="34"/>
      <c r="X598" s="34"/>
      <c r="Y598" s="34"/>
      <c r="Z598" s="34"/>
      <c r="AA598" s="34"/>
      <c r="AB598" s="34"/>
      <c r="AC598" s="34"/>
    </row>
    <row r="599" spans="1:29">
      <c r="A599" s="34"/>
      <c r="B599" s="34"/>
      <c r="C599" s="34"/>
      <c r="D599" s="34"/>
      <c r="E599" s="34"/>
      <c r="F599" s="34"/>
      <c r="G599" s="34"/>
      <c r="H599" s="34"/>
      <c r="W599" s="34"/>
      <c r="X599" s="34"/>
      <c r="Y599" s="34"/>
      <c r="Z599" s="34"/>
      <c r="AA599" s="34"/>
      <c r="AB599" s="34"/>
      <c r="AC599" s="34"/>
    </row>
    <row r="600" spans="1:29">
      <c r="A600" s="34"/>
      <c r="B600" s="34"/>
      <c r="C600" s="34"/>
      <c r="D600" s="34"/>
      <c r="E600" s="34"/>
      <c r="F600" s="34"/>
      <c r="G600" s="34"/>
      <c r="H600" s="34"/>
      <c r="W600" s="34"/>
      <c r="X600" s="34"/>
      <c r="Y600" s="34"/>
      <c r="Z600" s="34"/>
      <c r="AA600" s="34"/>
      <c r="AB600" s="34"/>
      <c r="AC600" s="34"/>
    </row>
    <row r="601" spans="1:29">
      <c r="A601" s="34"/>
      <c r="B601" s="34"/>
      <c r="C601" s="34"/>
      <c r="D601" s="34"/>
      <c r="E601" s="34"/>
      <c r="F601" s="34"/>
      <c r="G601" s="34"/>
      <c r="H601" s="34"/>
      <c r="W601" s="34"/>
      <c r="X601" s="34"/>
      <c r="Y601" s="34"/>
      <c r="Z601" s="34"/>
      <c r="AA601" s="34"/>
      <c r="AB601" s="34"/>
      <c r="AC601" s="34"/>
    </row>
    <row r="602" spans="1:29">
      <c r="A602" s="34"/>
      <c r="B602" s="34"/>
      <c r="C602" s="34"/>
      <c r="D602" s="34"/>
      <c r="E602" s="34"/>
      <c r="F602" s="34"/>
      <c r="G602" s="34"/>
      <c r="H602" s="34"/>
      <c r="W602" s="34"/>
      <c r="X602" s="34"/>
      <c r="Y602" s="34"/>
      <c r="Z602" s="34"/>
      <c r="AA602" s="34"/>
      <c r="AB602" s="34"/>
      <c r="AC602" s="34"/>
    </row>
    <row r="603" spans="1:29">
      <c r="A603" s="34"/>
      <c r="B603" s="34"/>
      <c r="C603" s="34"/>
      <c r="D603" s="34"/>
      <c r="E603" s="34"/>
      <c r="F603" s="34"/>
      <c r="G603" s="34"/>
      <c r="H603" s="34"/>
      <c r="W603" s="34"/>
      <c r="X603" s="34"/>
      <c r="Y603" s="34"/>
      <c r="Z603" s="34"/>
      <c r="AA603" s="34"/>
      <c r="AB603" s="34"/>
      <c r="AC603" s="34"/>
    </row>
    <row r="604" spans="1:29">
      <c r="A604" s="34"/>
      <c r="B604" s="34"/>
      <c r="C604" s="34"/>
      <c r="D604" s="34"/>
      <c r="E604" s="34"/>
      <c r="F604" s="34"/>
      <c r="G604" s="34"/>
      <c r="H604" s="34"/>
      <c r="W604" s="34"/>
      <c r="X604" s="34"/>
      <c r="Y604" s="34"/>
      <c r="Z604" s="34"/>
      <c r="AA604" s="34"/>
      <c r="AB604" s="34"/>
      <c r="AC604" s="34"/>
    </row>
    <row r="605" spans="1:29">
      <c r="A605" s="34"/>
      <c r="B605" s="34"/>
      <c r="C605" s="34"/>
      <c r="D605" s="34"/>
      <c r="E605" s="34"/>
      <c r="F605" s="34"/>
      <c r="G605" s="34"/>
      <c r="H605" s="34"/>
      <c r="W605" s="34"/>
      <c r="X605" s="34"/>
      <c r="Y605" s="34"/>
      <c r="Z605" s="34"/>
      <c r="AA605" s="34"/>
      <c r="AB605" s="34"/>
      <c r="AC605" s="34"/>
    </row>
    <row r="606" spans="1:29">
      <c r="A606" s="34"/>
      <c r="B606" s="34"/>
      <c r="C606" s="34"/>
      <c r="D606" s="34"/>
      <c r="E606" s="34"/>
      <c r="F606" s="34"/>
      <c r="G606" s="34"/>
      <c r="H606" s="34"/>
      <c r="W606" s="34"/>
      <c r="X606" s="34"/>
      <c r="Y606" s="34"/>
      <c r="Z606" s="34"/>
      <c r="AA606" s="34"/>
      <c r="AB606" s="34"/>
      <c r="AC606" s="34"/>
    </row>
    <row r="607" spans="1:29">
      <c r="A607" s="34"/>
      <c r="B607" s="34"/>
      <c r="C607" s="34"/>
      <c r="D607" s="34"/>
      <c r="E607" s="34"/>
      <c r="F607" s="34"/>
      <c r="G607" s="34"/>
      <c r="H607" s="34"/>
      <c r="W607" s="34"/>
      <c r="X607" s="34"/>
      <c r="Y607" s="34"/>
      <c r="Z607" s="34"/>
      <c r="AA607" s="34"/>
      <c r="AB607" s="34"/>
      <c r="AC607" s="34"/>
    </row>
    <row r="608" spans="1:29">
      <c r="A608" s="34"/>
      <c r="B608" s="34"/>
      <c r="C608" s="34"/>
      <c r="D608" s="34"/>
      <c r="E608" s="34"/>
      <c r="F608" s="34"/>
      <c r="G608" s="34"/>
      <c r="H608" s="34"/>
      <c r="W608" s="34"/>
      <c r="X608" s="34"/>
      <c r="Y608" s="34"/>
      <c r="Z608" s="34"/>
      <c r="AA608" s="34"/>
      <c r="AB608" s="34"/>
      <c r="AC608" s="34"/>
    </row>
    <row r="609" spans="1:29">
      <c r="A609" s="34"/>
      <c r="B609" s="34"/>
      <c r="C609" s="34"/>
      <c r="D609" s="34"/>
      <c r="E609" s="34"/>
      <c r="F609" s="34"/>
      <c r="G609" s="34"/>
      <c r="H609" s="34"/>
      <c r="W609" s="34"/>
      <c r="X609" s="34"/>
      <c r="Y609" s="34"/>
      <c r="Z609" s="34"/>
      <c r="AA609" s="34"/>
      <c r="AB609" s="34"/>
      <c r="AC609" s="34"/>
    </row>
    <row r="610" spans="1:29">
      <c r="A610" s="34"/>
      <c r="B610" s="34"/>
      <c r="C610" s="34"/>
      <c r="D610" s="34"/>
      <c r="E610" s="34"/>
      <c r="F610" s="34"/>
      <c r="G610" s="34"/>
      <c r="H610" s="34"/>
      <c r="W610" s="34"/>
      <c r="X610" s="34"/>
      <c r="Y610" s="34"/>
      <c r="Z610" s="34"/>
      <c r="AA610" s="34"/>
      <c r="AB610" s="34"/>
      <c r="AC610" s="34"/>
    </row>
    <row r="611" spans="1:29">
      <c r="A611" s="34"/>
      <c r="B611" s="34"/>
      <c r="C611" s="34"/>
      <c r="D611" s="34"/>
      <c r="E611" s="34"/>
      <c r="F611" s="34"/>
      <c r="G611" s="34"/>
      <c r="H611" s="34"/>
      <c r="W611" s="34"/>
      <c r="X611" s="34"/>
      <c r="Y611" s="34"/>
      <c r="Z611" s="34"/>
      <c r="AA611" s="34"/>
      <c r="AB611" s="34"/>
      <c r="AC611" s="34"/>
    </row>
    <row r="612" spans="1:29">
      <c r="A612" s="34"/>
      <c r="B612" s="34"/>
      <c r="C612" s="34"/>
      <c r="D612" s="34"/>
      <c r="E612" s="34"/>
      <c r="F612" s="34"/>
      <c r="G612" s="34"/>
      <c r="H612" s="34"/>
      <c r="W612" s="34"/>
      <c r="X612" s="34"/>
      <c r="Y612" s="34"/>
      <c r="Z612" s="34"/>
      <c r="AA612" s="34"/>
      <c r="AB612" s="34"/>
      <c r="AC612" s="34"/>
    </row>
    <row r="613" spans="1:29">
      <c r="A613" s="34"/>
      <c r="B613" s="34"/>
      <c r="C613" s="34"/>
      <c r="D613" s="34"/>
      <c r="E613" s="34"/>
      <c r="F613" s="34"/>
      <c r="G613" s="34"/>
      <c r="H613" s="34"/>
      <c r="W613" s="34"/>
      <c r="X613" s="34"/>
      <c r="Y613" s="34"/>
      <c r="Z613" s="34"/>
      <c r="AA613" s="34"/>
      <c r="AB613" s="34"/>
      <c r="AC613" s="34"/>
    </row>
    <row r="614" spans="1:29">
      <c r="A614" s="34"/>
      <c r="B614" s="34"/>
      <c r="C614" s="34"/>
      <c r="D614" s="34"/>
      <c r="E614" s="34"/>
      <c r="F614" s="34"/>
      <c r="G614" s="34"/>
      <c r="H614" s="34"/>
      <c r="W614" s="34"/>
      <c r="X614" s="34"/>
      <c r="Y614" s="34"/>
      <c r="Z614" s="34"/>
      <c r="AA614" s="34"/>
      <c r="AB614" s="34"/>
      <c r="AC614" s="34"/>
    </row>
    <row r="615" spans="1:29">
      <c r="A615" s="34"/>
      <c r="B615" s="34"/>
      <c r="C615" s="34"/>
      <c r="D615" s="34"/>
      <c r="E615" s="34"/>
      <c r="F615" s="34"/>
      <c r="G615" s="34"/>
      <c r="H615" s="34"/>
      <c r="W615" s="34"/>
      <c r="X615" s="34"/>
      <c r="Y615" s="34"/>
      <c r="Z615" s="34"/>
      <c r="AA615" s="34"/>
      <c r="AB615" s="34"/>
      <c r="AC615" s="34"/>
    </row>
    <row r="616" spans="1:29">
      <c r="A616" s="34"/>
      <c r="B616" s="34"/>
      <c r="C616" s="34"/>
      <c r="D616" s="34"/>
      <c r="E616" s="34"/>
      <c r="F616" s="34"/>
      <c r="G616" s="34"/>
      <c r="H616" s="34"/>
      <c r="W616" s="34"/>
      <c r="X616" s="34"/>
      <c r="Y616" s="34"/>
      <c r="Z616" s="34"/>
      <c r="AA616" s="34"/>
      <c r="AB616" s="34"/>
      <c r="AC616" s="34"/>
    </row>
    <row r="617" spans="1:29">
      <c r="A617" s="34"/>
      <c r="B617" s="34"/>
      <c r="C617" s="34"/>
      <c r="D617" s="34"/>
      <c r="E617" s="34"/>
      <c r="F617" s="34"/>
      <c r="G617" s="34"/>
      <c r="H617" s="34"/>
      <c r="W617" s="34"/>
      <c r="X617" s="34"/>
      <c r="Y617" s="34"/>
      <c r="Z617" s="34"/>
      <c r="AA617" s="34"/>
      <c r="AB617" s="34"/>
      <c r="AC617" s="34"/>
    </row>
    <row r="618" spans="1:29">
      <c r="A618" s="34"/>
      <c r="B618" s="34"/>
      <c r="C618" s="34"/>
      <c r="D618" s="34"/>
      <c r="E618" s="34"/>
      <c r="F618" s="34"/>
      <c r="G618" s="34"/>
      <c r="H618" s="34"/>
      <c r="W618" s="34"/>
      <c r="X618" s="34"/>
      <c r="Y618" s="34"/>
      <c r="Z618" s="34"/>
      <c r="AA618" s="34"/>
      <c r="AB618" s="34"/>
      <c r="AC618" s="34"/>
    </row>
    <row r="619" spans="1:29">
      <c r="A619" s="34"/>
      <c r="B619" s="34"/>
      <c r="C619" s="34"/>
      <c r="D619" s="34"/>
      <c r="E619" s="34"/>
      <c r="F619" s="34"/>
      <c r="G619" s="34"/>
      <c r="H619" s="34"/>
      <c r="W619" s="34"/>
      <c r="X619" s="34"/>
      <c r="Y619" s="34"/>
      <c r="Z619" s="34"/>
      <c r="AA619" s="34"/>
      <c r="AB619" s="34"/>
      <c r="AC619" s="34"/>
    </row>
    <row r="620" spans="1:29">
      <c r="A620" s="34"/>
      <c r="B620" s="34"/>
      <c r="C620" s="34"/>
      <c r="D620" s="34"/>
      <c r="E620" s="34"/>
      <c r="F620" s="34"/>
      <c r="G620" s="34"/>
      <c r="H620" s="34"/>
      <c r="W620" s="34"/>
      <c r="X620" s="34"/>
      <c r="Y620" s="34"/>
      <c r="Z620" s="34"/>
      <c r="AA620" s="34"/>
      <c r="AB620" s="34"/>
      <c r="AC620" s="34"/>
    </row>
    <row r="621" spans="1:29">
      <c r="A621" s="34"/>
      <c r="B621" s="34"/>
      <c r="C621" s="34"/>
      <c r="D621" s="34"/>
      <c r="E621" s="34"/>
      <c r="F621" s="34"/>
      <c r="G621" s="34"/>
      <c r="H621" s="34"/>
      <c r="W621" s="34"/>
      <c r="X621" s="34"/>
      <c r="Y621" s="34"/>
      <c r="Z621" s="34"/>
      <c r="AA621" s="34"/>
      <c r="AB621" s="34"/>
      <c r="AC621" s="34"/>
    </row>
    <row r="622" spans="1:29">
      <c r="A622" s="34"/>
      <c r="B622" s="34"/>
      <c r="C622" s="34"/>
      <c r="D622" s="34"/>
      <c r="E622" s="34"/>
      <c r="F622" s="34"/>
      <c r="G622" s="34"/>
      <c r="H622" s="34"/>
      <c r="W622" s="34"/>
      <c r="X622" s="34"/>
      <c r="Y622" s="34"/>
      <c r="Z622" s="34"/>
      <c r="AA622" s="34"/>
      <c r="AB622" s="34"/>
      <c r="AC622" s="34"/>
    </row>
    <row r="623" spans="1:29">
      <c r="A623" s="34"/>
      <c r="B623" s="34"/>
      <c r="C623" s="34"/>
      <c r="D623" s="34"/>
      <c r="E623" s="34"/>
      <c r="F623" s="34"/>
      <c r="G623" s="34"/>
      <c r="H623" s="34"/>
      <c r="W623" s="34"/>
      <c r="X623" s="34"/>
      <c r="Y623" s="34"/>
      <c r="Z623" s="34"/>
      <c r="AA623" s="34"/>
      <c r="AB623" s="34"/>
      <c r="AC623" s="34"/>
    </row>
    <row r="624" spans="1:29">
      <c r="A624" s="34"/>
      <c r="B624" s="34"/>
      <c r="C624" s="34"/>
      <c r="D624" s="34"/>
      <c r="E624" s="34"/>
      <c r="F624" s="34"/>
      <c r="G624" s="34"/>
      <c r="H624" s="34"/>
      <c r="W624" s="34"/>
      <c r="X624" s="34"/>
      <c r="Y624" s="34"/>
      <c r="Z624" s="34"/>
      <c r="AA624" s="34"/>
      <c r="AB624" s="34"/>
      <c r="AC624" s="34"/>
    </row>
    <row r="625" spans="1:29">
      <c r="A625" s="34"/>
      <c r="B625" s="34"/>
      <c r="C625" s="34"/>
      <c r="D625" s="34"/>
      <c r="E625" s="34"/>
      <c r="F625" s="34"/>
      <c r="G625" s="34"/>
      <c r="H625" s="34"/>
      <c r="W625" s="34"/>
      <c r="X625" s="34"/>
      <c r="Y625" s="34"/>
      <c r="Z625" s="34"/>
      <c r="AA625" s="34"/>
      <c r="AB625" s="34"/>
      <c r="AC625" s="34"/>
    </row>
    <row r="626" spans="1:29">
      <c r="A626" s="34"/>
      <c r="B626" s="34"/>
      <c r="C626" s="34"/>
      <c r="D626" s="34"/>
      <c r="E626" s="34"/>
      <c r="F626" s="34"/>
      <c r="G626" s="34"/>
      <c r="H626" s="34"/>
      <c r="W626" s="34"/>
      <c r="X626" s="34"/>
      <c r="Y626" s="34"/>
      <c r="Z626" s="34"/>
      <c r="AA626" s="34"/>
      <c r="AB626" s="34"/>
      <c r="AC626" s="34"/>
    </row>
    <row r="627" spans="1:29">
      <c r="A627" s="34"/>
      <c r="B627" s="34"/>
      <c r="C627" s="34"/>
      <c r="D627" s="34"/>
      <c r="E627" s="34"/>
      <c r="F627" s="34"/>
      <c r="G627" s="34"/>
      <c r="H627" s="34"/>
      <c r="W627" s="34"/>
      <c r="X627" s="34"/>
      <c r="Y627" s="34"/>
      <c r="Z627" s="34"/>
      <c r="AA627" s="34"/>
      <c r="AB627" s="34"/>
      <c r="AC627" s="34"/>
    </row>
    <row r="628" spans="1:29">
      <c r="A628" s="34"/>
      <c r="B628" s="34"/>
      <c r="C628" s="34"/>
      <c r="D628" s="34"/>
      <c r="E628" s="34"/>
      <c r="F628" s="34"/>
      <c r="G628" s="34"/>
      <c r="H628" s="34"/>
      <c r="W628" s="34"/>
      <c r="X628" s="34"/>
      <c r="Y628" s="34"/>
      <c r="Z628" s="34"/>
      <c r="AA628" s="34"/>
      <c r="AB628" s="34"/>
      <c r="AC628" s="34"/>
    </row>
    <row r="629" spans="1:29">
      <c r="A629" s="34"/>
      <c r="B629" s="34"/>
      <c r="C629" s="34"/>
      <c r="D629" s="34"/>
      <c r="E629" s="34"/>
      <c r="F629" s="34"/>
      <c r="G629" s="34"/>
      <c r="H629" s="34"/>
      <c r="W629" s="34"/>
      <c r="X629" s="34"/>
      <c r="Y629" s="34"/>
      <c r="Z629" s="34"/>
      <c r="AA629" s="34"/>
      <c r="AB629" s="34"/>
      <c r="AC629" s="34"/>
    </row>
    <row r="630" spans="1:29">
      <c r="A630" s="34"/>
      <c r="B630" s="34"/>
      <c r="C630" s="34"/>
      <c r="D630" s="34"/>
      <c r="E630" s="34"/>
      <c r="F630" s="34"/>
      <c r="G630" s="34"/>
      <c r="H630" s="34"/>
      <c r="W630" s="34"/>
      <c r="X630" s="34"/>
      <c r="Y630" s="34"/>
      <c r="Z630" s="34"/>
      <c r="AA630" s="34"/>
      <c r="AB630" s="34"/>
      <c r="AC630" s="34"/>
    </row>
    <row r="631" spans="1:29">
      <c r="A631" s="34"/>
      <c r="B631" s="34"/>
      <c r="C631" s="34"/>
      <c r="D631" s="34"/>
      <c r="E631" s="34"/>
      <c r="F631" s="34"/>
      <c r="G631" s="34"/>
      <c r="H631" s="34"/>
      <c r="W631" s="34"/>
      <c r="X631" s="34"/>
      <c r="Y631" s="34"/>
      <c r="Z631" s="34"/>
      <c r="AA631" s="34"/>
      <c r="AB631" s="34"/>
      <c r="AC631" s="34"/>
    </row>
    <row r="632" spans="1:29">
      <c r="A632" s="34"/>
      <c r="B632" s="34"/>
      <c r="C632" s="34"/>
      <c r="D632" s="34"/>
      <c r="E632" s="34"/>
      <c r="F632" s="34"/>
      <c r="G632" s="34"/>
      <c r="H632" s="34"/>
      <c r="W632" s="34"/>
      <c r="X632" s="34"/>
      <c r="Y632" s="34"/>
      <c r="Z632" s="34"/>
      <c r="AA632" s="34"/>
      <c r="AB632" s="34"/>
      <c r="AC632" s="34"/>
    </row>
    <row r="633" spans="1:29">
      <c r="A633" s="34"/>
      <c r="B633" s="34"/>
      <c r="C633" s="34"/>
      <c r="D633" s="34"/>
      <c r="E633" s="34"/>
      <c r="F633" s="34"/>
      <c r="G633" s="34"/>
      <c r="H633" s="34"/>
      <c r="W633" s="34"/>
      <c r="X633" s="34"/>
      <c r="Y633" s="34"/>
      <c r="Z633" s="34"/>
      <c r="AA633" s="34"/>
      <c r="AB633" s="34"/>
      <c r="AC633" s="34"/>
    </row>
    <row r="634" spans="1:29">
      <c r="A634" s="34"/>
      <c r="B634" s="34"/>
      <c r="C634" s="34"/>
      <c r="D634" s="34"/>
      <c r="E634" s="34"/>
      <c r="F634" s="34"/>
      <c r="G634" s="34"/>
      <c r="H634" s="34"/>
      <c r="W634" s="34"/>
      <c r="X634" s="34"/>
      <c r="Y634" s="34"/>
      <c r="Z634" s="34"/>
      <c r="AA634" s="34"/>
      <c r="AB634" s="34"/>
      <c r="AC634" s="34"/>
    </row>
    <row r="635" spans="1:29">
      <c r="A635" s="34"/>
      <c r="B635" s="34"/>
      <c r="C635" s="34"/>
      <c r="D635" s="34"/>
      <c r="E635" s="34"/>
      <c r="F635" s="34"/>
      <c r="G635" s="34"/>
      <c r="H635" s="34"/>
      <c r="W635" s="34"/>
      <c r="X635" s="34"/>
      <c r="Y635" s="34"/>
      <c r="Z635" s="34"/>
      <c r="AA635" s="34"/>
      <c r="AB635" s="34"/>
      <c r="AC635" s="34"/>
    </row>
    <row r="636" spans="1:29">
      <c r="A636" s="34"/>
      <c r="B636" s="34"/>
      <c r="C636" s="34"/>
      <c r="D636" s="34"/>
      <c r="E636" s="34"/>
      <c r="F636" s="34"/>
      <c r="G636" s="34"/>
      <c r="H636" s="34"/>
      <c r="W636" s="34"/>
      <c r="X636" s="34"/>
      <c r="Y636" s="34"/>
      <c r="Z636" s="34"/>
      <c r="AA636" s="34"/>
      <c r="AB636" s="34"/>
      <c r="AC636" s="34"/>
    </row>
    <row r="637" spans="1:29">
      <c r="A637" s="34"/>
      <c r="B637" s="34"/>
      <c r="C637" s="34"/>
      <c r="D637" s="34"/>
      <c r="E637" s="34"/>
      <c r="F637" s="34"/>
      <c r="G637" s="34"/>
      <c r="H637" s="34"/>
      <c r="W637" s="34"/>
      <c r="X637" s="34"/>
      <c r="Y637" s="34"/>
      <c r="Z637" s="34"/>
      <c r="AA637" s="34"/>
      <c r="AB637" s="34"/>
      <c r="AC637" s="34"/>
    </row>
    <row r="638" spans="1:29">
      <c r="A638" s="34"/>
      <c r="B638" s="34"/>
      <c r="C638" s="34"/>
      <c r="D638" s="34"/>
      <c r="E638" s="34"/>
      <c r="F638" s="34"/>
      <c r="G638" s="34"/>
      <c r="H638" s="34"/>
      <c r="W638" s="34"/>
      <c r="X638" s="34"/>
      <c r="Y638" s="34"/>
      <c r="Z638" s="34"/>
      <c r="AA638" s="34"/>
      <c r="AB638" s="34"/>
      <c r="AC638" s="34"/>
    </row>
    <row r="639" spans="1:29">
      <c r="A639" s="34"/>
      <c r="B639" s="34"/>
      <c r="C639" s="34"/>
      <c r="D639" s="34"/>
      <c r="E639" s="34"/>
      <c r="F639" s="34"/>
      <c r="G639" s="34"/>
      <c r="H639" s="34"/>
      <c r="W639" s="34"/>
      <c r="X639" s="34"/>
      <c r="Y639" s="34"/>
      <c r="Z639" s="34"/>
      <c r="AA639" s="34"/>
      <c r="AB639" s="34"/>
      <c r="AC639" s="34"/>
    </row>
    <row r="640" spans="1:29">
      <c r="A640" s="34"/>
      <c r="B640" s="34"/>
      <c r="C640" s="34"/>
      <c r="D640" s="34"/>
      <c r="E640" s="34"/>
      <c r="F640" s="34"/>
      <c r="G640" s="34"/>
      <c r="H640" s="34"/>
      <c r="W640" s="34"/>
      <c r="X640" s="34"/>
      <c r="Y640" s="34"/>
      <c r="Z640" s="34"/>
      <c r="AA640" s="34"/>
      <c r="AB640" s="34"/>
      <c r="AC640" s="34"/>
    </row>
    <row r="641" spans="1:29">
      <c r="A641" s="34"/>
      <c r="B641" s="34"/>
      <c r="C641" s="34"/>
      <c r="D641" s="34"/>
      <c r="E641" s="34"/>
      <c r="F641" s="34"/>
      <c r="G641" s="34"/>
      <c r="H641" s="34"/>
      <c r="W641" s="34"/>
      <c r="X641" s="34"/>
      <c r="Y641" s="34"/>
      <c r="Z641" s="34"/>
      <c r="AA641" s="34"/>
      <c r="AB641" s="34"/>
      <c r="AC641" s="34"/>
    </row>
    <row r="642" spans="1:29">
      <c r="A642" s="34"/>
      <c r="B642" s="34"/>
      <c r="C642" s="34"/>
      <c r="D642" s="34"/>
      <c r="E642" s="34"/>
      <c r="F642" s="34"/>
      <c r="G642" s="34"/>
      <c r="H642" s="34"/>
      <c r="W642" s="34"/>
      <c r="X642" s="34"/>
      <c r="Y642" s="34"/>
      <c r="Z642" s="34"/>
      <c r="AA642" s="34"/>
      <c r="AB642" s="34"/>
      <c r="AC642" s="34"/>
    </row>
    <row r="643" spans="1:29">
      <c r="A643" s="34"/>
      <c r="B643" s="34"/>
      <c r="C643" s="34"/>
      <c r="D643" s="34"/>
      <c r="E643" s="34"/>
      <c r="F643" s="34"/>
      <c r="G643" s="34"/>
      <c r="H643" s="34"/>
      <c r="W643" s="34"/>
      <c r="X643" s="34"/>
      <c r="Y643" s="34"/>
      <c r="Z643" s="34"/>
      <c r="AA643" s="34"/>
      <c r="AB643" s="34"/>
      <c r="AC643" s="34"/>
    </row>
    <row r="644" spans="1:29">
      <c r="A644" s="34"/>
      <c r="B644" s="34"/>
      <c r="C644" s="34"/>
      <c r="D644" s="34"/>
      <c r="E644" s="34"/>
      <c r="F644" s="34"/>
      <c r="G644" s="34"/>
      <c r="H644" s="34"/>
      <c r="W644" s="34"/>
      <c r="X644" s="34"/>
      <c r="Y644" s="34"/>
      <c r="Z644" s="34"/>
      <c r="AA644" s="34"/>
      <c r="AB644" s="34"/>
      <c r="AC644" s="34"/>
    </row>
    <row r="645" spans="1:29">
      <c r="A645" s="34"/>
      <c r="B645" s="34"/>
      <c r="C645" s="34"/>
      <c r="D645" s="34"/>
      <c r="E645" s="34"/>
      <c r="F645" s="34"/>
      <c r="G645" s="34"/>
      <c r="H645" s="34"/>
      <c r="W645" s="34"/>
      <c r="X645" s="34"/>
      <c r="Y645" s="34"/>
      <c r="Z645" s="34"/>
      <c r="AA645" s="34"/>
      <c r="AB645" s="34"/>
      <c r="AC645" s="34"/>
    </row>
    <row r="646" spans="1:29">
      <c r="A646" s="34"/>
      <c r="B646" s="34"/>
      <c r="C646" s="34"/>
      <c r="D646" s="34"/>
      <c r="E646" s="34"/>
      <c r="F646" s="34"/>
      <c r="G646" s="34"/>
      <c r="H646" s="34"/>
      <c r="W646" s="34"/>
      <c r="X646" s="34"/>
      <c r="Y646" s="34"/>
      <c r="Z646" s="34"/>
      <c r="AA646" s="34"/>
      <c r="AB646" s="34"/>
      <c r="AC646" s="34"/>
    </row>
    <row r="647" spans="1:29">
      <c r="A647" s="34"/>
      <c r="B647" s="34"/>
      <c r="C647" s="34"/>
      <c r="D647" s="34"/>
      <c r="E647" s="34"/>
      <c r="F647" s="34"/>
      <c r="G647" s="34"/>
      <c r="H647" s="34"/>
      <c r="W647" s="34"/>
      <c r="X647" s="34"/>
      <c r="Y647" s="34"/>
      <c r="Z647" s="34"/>
      <c r="AA647" s="34"/>
      <c r="AB647" s="34"/>
      <c r="AC647" s="34"/>
    </row>
    <row r="648" spans="1:29">
      <c r="A648" s="34"/>
      <c r="B648" s="34"/>
      <c r="C648" s="34"/>
      <c r="D648" s="34"/>
      <c r="E648" s="34"/>
      <c r="F648" s="34"/>
      <c r="G648" s="34"/>
      <c r="H648" s="34"/>
      <c r="W648" s="34"/>
      <c r="X648" s="34"/>
      <c r="Y648" s="34"/>
      <c r="Z648" s="34"/>
      <c r="AA648" s="34"/>
      <c r="AB648" s="34"/>
      <c r="AC648" s="34"/>
    </row>
    <row r="649" spans="1:29">
      <c r="A649" s="34"/>
      <c r="B649" s="34"/>
      <c r="C649" s="34"/>
      <c r="D649" s="34"/>
      <c r="E649" s="34"/>
      <c r="F649" s="34"/>
      <c r="G649" s="34"/>
      <c r="H649" s="34"/>
      <c r="W649" s="34"/>
      <c r="X649" s="34"/>
      <c r="Y649" s="34"/>
      <c r="Z649" s="34"/>
      <c r="AA649" s="34"/>
      <c r="AB649" s="34"/>
      <c r="AC649" s="34"/>
    </row>
    <row r="650" spans="1:29">
      <c r="A650" s="34"/>
      <c r="B650" s="34"/>
      <c r="C650" s="34"/>
      <c r="D650" s="34"/>
      <c r="E650" s="34"/>
      <c r="F650" s="34"/>
      <c r="G650" s="34"/>
      <c r="H650" s="34"/>
      <c r="W650" s="34"/>
      <c r="X650" s="34"/>
      <c r="Y650" s="34"/>
      <c r="Z650" s="34"/>
      <c r="AA650" s="34"/>
      <c r="AB650" s="34"/>
      <c r="AC650" s="34"/>
    </row>
    <row r="651" spans="1:29">
      <c r="A651" s="34"/>
      <c r="B651" s="34"/>
      <c r="C651" s="34"/>
      <c r="D651" s="34"/>
      <c r="E651" s="34"/>
      <c r="F651" s="34"/>
      <c r="G651" s="34"/>
      <c r="H651" s="34"/>
      <c r="W651" s="34"/>
      <c r="X651" s="34"/>
      <c r="Y651" s="34"/>
      <c r="Z651" s="34"/>
      <c r="AA651" s="34"/>
      <c r="AB651" s="34"/>
      <c r="AC651" s="34"/>
    </row>
    <row r="652" spans="1:29">
      <c r="A652" s="34"/>
      <c r="B652" s="34"/>
      <c r="C652" s="34"/>
      <c r="D652" s="34"/>
      <c r="E652" s="34"/>
      <c r="F652" s="34"/>
      <c r="G652" s="34"/>
      <c r="H652" s="34"/>
      <c r="W652" s="34"/>
      <c r="X652" s="34"/>
      <c r="Y652" s="34"/>
      <c r="Z652" s="34"/>
      <c r="AA652" s="34"/>
      <c r="AB652" s="34"/>
      <c r="AC652" s="34"/>
    </row>
    <row r="653" spans="1:29">
      <c r="A653" s="34"/>
      <c r="B653" s="34"/>
      <c r="C653" s="34"/>
      <c r="D653" s="34"/>
      <c r="E653" s="34"/>
      <c r="F653" s="34"/>
      <c r="G653" s="34"/>
      <c r="H653" s="34"/>
      <c r="W653" s="34"/>
      <c r="X653" s="34"/>
      <c r="Y653" s="34"/>
      <c r="Z653" s="34"/>
      <c r="AA653" s="34"/>
      <c r="AB653" s="34"/>
      <c r="AC653" s="34"/>
    </row>
    <row r="654" spans="1:29">
      <c r="A654" s="34"/>
      <c r="B654" s="34"/>
      <c r="C654" s="34"/>
      <c r="D654" s="34"/>
      <c r="E654" s="34"/>
      <c r="F654" s="34"/>
      <c r="G654" s="34"/>
      <c r="H654" s="34"/>
      <c r="W654" s="34"/>
      <c r="X654" s="34"/>
      <c r="Y654" s="34"/>
      <c r="Z654" s="34"/>
      <c r="AA654" s="34"/>
      <c r="AB654" s="34"/>
      <c r="AC654" s="34"/>
    </row>
    <row r="655" spans="1:29">
      <c r="A655" s="34"/>
      <c r="B655" s="34"/>
      <c r="C655" s="34"/>
      <c r="D655" s="34"/>
      <c r="E655" s="34"/>
      <c r="F655" s="34"/>
      <c r="G655" s="34"/>
      <c r="H655" s="34"/>
      <c r="W655" s="34"/>
      <c r="X655" s="34"/>
      <c r="Y655" s="34"/>
      <c r="Z655" s="34"/>
      <c r="AA655" s="34"/>
      <c r="AB655" s="34"/>
      <c r="AC655" s="34"/>
    </row>
    <row r="656" spans="1:29">
      <c r="A656" s="34"/>
      <c r="B656" s="34"/>
      <c r="C656" s="34"/>
      <c r="D656" s="34"/>
      <c r="E656" s="34"/>
      <c r="F656" s="34"/>
      <c r="G656" s="34"/>
      <c r="H656" s="34"/>
      <c r="W656" s="34"/>
      <c r="X656" s="34"/>
      <c r="Y656" s="34"/>
      <c r="Z656" s="34"/>
      <c r="AA656" s="34"/>
      <c r="AB656" s="34"/>
      <c r="AC656" s="34"/>
    </row>
    <row r="657" spans="1:29">
      <c r="A657" s="34"/>
      <c r="B657" s="34"/>
      <c r="C657" s="34"/>
      <c r="D657" s="34"/>
      <c r="E657" s="34"/>
      <c r="F657" s="34"/>
      <c r="G657" s="34"/>
      <c r="H657" s="34"/>
      <c r="W657" s="34"/>
      <c r="X657" s="34"/>
      <c r="Y657" s="34"/>
      <c r="Z657" s="34"/>
      <c r="AA657" s="34"/>
      <c r="AB657" s="34"/>
      <c r="AC657" s="34"/>
    </row>
    <row r="658" spans="1:29">
      <c r="A658" s="34"/>
      <c r="B658" s="34"/>
      <c r="C658" s="34"/>
      <c r="D658" s="34"/>
      <c r="E658" s="34"/>
      <c r="F658" s="34"/>
      <c r="G658" s="34"/>
      <c r="H658" s="34"/>
      <c r="W658" s="34"/>
      <c r="X658" s="34"/>
      <c r="Y658" s="34"/>
      <c r="Z658" s="34"/>
      <c r="AA658" s="34"/>
      <c r="AB658" s="34"/>
      <c r="AC658" s="34"/>
    </row>
    <row r="659" spans="1:29">
      <c r="A659" s="34"/>
      <c r="B659" s="34"/>
      <c r="C659" s="34"/>
      <c r="D659" s="34"/>
      <c r="E659" s="34"/>
      <c r="F659" s="34"/>
      <c r="G659" s="34"/>
      <c r="H659" s="34"/>
      <c r="W659" s="34"/>
      <c r="X659" s="34"/>
      <c r="Y659" s="34"/>
      <c r="Z659" s="34"/>
      <c r="AA659" s="34"/>
      <c r="AB659" s="34"/>
      <c r="AC659" s="34"/>
    </row>
    <row r="660" spans="1:29">
      <c r="A660" s="34"/>
      <c r="B660" s="34"/>
      <c r="C660" s="34"/>
      <c r="D660" s="34"/>
      <c r="E660" s="34"/>
      <c r="F660" s="34"/>
      <c r="G660" s="34"/>
      <c r="H660" s="34"/>
      <c r="W660" s="34"/>
      <c r="X660" s="34"/>
      <c r="Y660" s="34"/>
      <c r="Z660" s="34"/>
      <c r="AA660" s="34"/>
      <c r="AB660" s="34"/>
      <c r="AC660" s="34"/>
    </row>
    <row r="661" spans="1:29">
      <c r="A661" s="34"/>
      <c r="B661" s="34"/>
      <c r="C661" s="34"/>
      <c r="D661" s="34"/>
      <c r="E661" s="34"/>
      <c r="F661" s="34"/>
      <c r="G661" s="34"/>
      <c r="H661" s="34"/>
      <c r="W661" s="34"/>
      <c r="X661" s="34"/>
      <c r="Y661" s="34"/>
      <c r="Z661" s="34"/>
      <c r="AA661" s="34"/>
      <c r="AB661" s="34"/>
      <c r="AC661" s="34"/>
    </row>
    <row r="662" spans="1:29">
      <c r="A662" s="34"/>
      <c r="B662" s="34"/>
      <c r="C662" s="34"/>
      <c r="D662" s="34"/>
      <c r="E662" s="34"/>
      <c r="F662" s="34"/>
      <c r="G662" s="34"/>
      <c r="H662" s="34"/>
      <c r="W662" s="34"/>
      <c r="X662" s="34"/>
      <c r="Y662" s="34"/>
      <c r="Z662" s="34"/>
      <c r="AA662" s="34"/>
      <c r="AB662" s="34"/>
      <c r="AC662" s="34"/>
    </row>
    <row r="663" spans="1:29">
      <c r="A663" s="34"/>
      <c r="B663" s="34"/>
      <c r="C663" s="34"/>
      <c r="D663" s="34"/>
      <c r="E663" s="34"/>
      <c r="F663" s="34"/>
      <c r="G663" s="34"/>
      <c r="H663" s="34"/>
      <c r="W663" s="34"/>
      <c r="X663" s="34"/>
      <c r="Y663" s="34"/>
      <c r="Z663" s="34"/>
      <c r="AA663" s="34"/>
      <c r="AB663" s="34"/>
      <c r="AC663" s="34"/>
    </row>
    <row r="664" spans="1:29">
      <c r="A664" s="34"/>
      <c r="B664" s="34"/>
      <c r="C664" s="34"/>
      <c r="D664" s="34"/>
      <c r="E664" s="34"/>
      <c r="F664" s="34"/>
      <c r="G664" s="34"/>
      <c r="H664" s="34"/>
      <c r="W664" s="34"/>
      <c r="X664" s="34"/>
      <c r="Y664" s="34"/>
      <c r="Z664" s="34"/>
      <c r="AA664" s="34"/>
      <c r="AB664" s="34"/>
      <c r="AC664" s="34"/>
    </row>
    <row r="665" spans="1:29">
      <c r="A665" s="34"/>
      <c r="B665" s="34"/>
      <c r="C665" s="34"/>
      <c r="D665" s="34"/>
      <c r="E665" s="34"/>
      <c r="F665" s="34"/>
      <c r="G665" s="34"/>
      <c r="H665" s="34"/>
      <c r="W665" s="34"/>
      <c r="X665" s="34"/>
      <c r="Y665" s="34"/>
      <c r="Z665" s="34"/>
      <c r="AA665" s="34"/>
      <c r="AB665" s="34"/>
      <c r="AC665" s="34"/>
    </row>
    <row r="666" spans="1:29">
      <c r="A666" s="34"/>
      <c r="B666" s="34"/>
      <c r="C666" s="34"/>
      <c r="D666" s="34"/>
      <c r="E666" s="34"/>
      <c r="F666" s="34"/>
      <c r="G666" s="34"/>
      <c r="H666" s="34"/>
      <c r="W666" s="34"/>
      <c r="X666" s="34"/>
      <c r="Y666" s="34"/>
      <c r="Z666" s="34"/>
      <c r="AA666" s="34"/>
      <c r="AB666" s="34"/>
      <c r="AC666" s="34"/>
    </row>
    <row r="667" spans="1:29">
      <c r="A667" s="34"/>
      <c r="B667" s="34"/>
      <c r="C667" s="34"/>
      <c r="D667" s="34"/>
      <c r="E667" s="34"/>
      <c r="F667" s="34"/>
      <c r="G667" s="34"/>
      <c r="H667" s="34"/>
      <c r="W667" s="34"/>
      <c r="X667" s="34"/>
      <c r="Y667" s="34"/>
      <c r="Z667" s="34"/>
      <c r="AA667" s="34"/>
      <c r="AB667" s="34"/>
      <c r="AC667" s="34"/>
    </row>
    <row r="668" spans="1:29">
      <c r="A668" s="34"/>
      <c r="B668" s="34"/>
      <c r="C668" s="34"/>
      <c r="D668" s="34"/>
      <c r="E668" s="34"/>
      <c r="F668" s="34"/>
      <c r="G668" s="34"/>
      <c r="H668" s="34"/>
      <c r="W668" s="34"/>
      <c r="X668" s="34"/>
      <c r="Y668" s="34"/>
      <c r="Z668" s="34"/>
      <c r="AA668" s="34"/>
      <c r="AB668" s="34"/>
      <c r="AC668" s="34"/>
    </row>
    <row r="669" spans="1:29">
      <c r="A669" s="34"/>
      <c r="B669" s="34"/>
      <c r="C669" s="34"/>
      <c r="D669" s="34"/>
      <c r="E669" s="34"/>
      <c r="F669" s="34"/>
      <c r="G669" s="34"/>
      <c r="H669" s="34"/>
      <c r="W669" s="34"/>
      <c r="X669" s="34"/>
      <c r="Y669" s="34"/>
      <c r="Z669" s="34"/>
      <c r="AA669" s="34"/>
      <c r="AB669" s="34"/>
      <c r="AC669" s="34"/>
    </row>
    <row r="670" spans="1:29">
      <c r="A670" s="34"/>
      <c r="B670" s="34"/>
      <c r="C670" s="34"/>
      <c r="D670" s="34"/>
      <c r="E670" s="34"/>
      <c r="F670" s="34"/>
      <c r="G670" s="34"/>
      <c r="H670" s="34"/>
      <c r="W670" s="34"/>
      <c r="X670" s="34"/>
      <c r="Y670" s="34"/>
      <c r="Z670" s="34"/>
      <c r="AA670" s="34"/>
      <c r="AB670" s="34"/>
      <c r="AC670" s="34"/>
    </row>
    <row r="671" spans="1:29">
      <c r="A671" s="34"/>
      <c r="B671" s="34"/>
      <c r="C671" s="34"/>
      <c r="D671" s="34"/>
      <c r="E671" s="34"/>
      <c r="F671" s="34"/>
      <c r="G671" s="34"/>
      <c r="H671" s="34"/>
      <c r="W671" s="34"/>
      <c r="X671" s="34"/>
      <c r="Y671" s="34"/>
      <c r="Z671" s="34"/>
      <c r="AA671" s="34"/>
      <c r="AB671" s="34"/>
      <c r="AC671" s="34"/>
    </row>
    <row r="672" spans="1:29">
      <c r="A672" s="34"/>
      <c r="B672" s="34"/>
      <c r="C672" s="34"/>
      <c r="D672" s="34"/>
      <c r="E672" s="34"/>
      <c r="F672" s="34"/>
      <c r="G672" s="34"/>
      <c r="H672" s="34"/>
      <c r="W672" s="34"/>
      <c r="X672" s="34"/>
      <c r="Y672" s="34"/>
      <c r="Z672" s="34"/>
      <c r="AA672" s="34"/>
      <c r="AB672" s="34"/>
      <c r="AC672" s="34"/>
    </row>
    <row r="673" spans="1:29">
      <c r="A673" s="34"/>
      <c r="B673" s="34"/>
      <c r="C673" s="34"/>
      <c r="D673" s="34"/>
      <c r="E673" s="34"/>
      <c r="F673" s="34"/>
      <c r="G673" s="34"/>
      <c r="H673" s="34"/>
      <c r="W673" s="34"/>
      <c r="X673" s="34"/>
      <c r="Y673" s="34"/>
      <c r="Z673" s="34"/>
      <c r="AA673" s="34"/>
      <c r="AB673" s="34"/>
      <c r="AC673" s="34"/>
    </row>
    <row r="674" spans="1:29">
      <c r="A674" s="34"/>
      <c r="B674" s="34"/>
      <c r="C674" s="34"/>
      <c r="D674" s="34"/>
      <c r="E674" s="34"/>
      <c r="F674" s="34"/>
      <c r="G674" s="34"/>
      <c r="H674" s="34"/>
      <c r="W674" s="34"/>
      <c r="X674" s="34"/>
      <c r="Y674" s="34"/>
      <c r="Z674" s="34"/>
      <c r="AA674" s="34"/>
      <c r="AB674" s="34"/>
      <c r="AC674" s="34"/>
    </row>
    <row r="675" spans="1:29">
      <c r="A675" s="34"/>
      <c r="B675" s="34"/>
      <c r="C675" s="34"/>
      <c r="D675" s="34"/>
      <c r="E675" s="34"/>
      <c r="F675" s="34"/>
      <c r="G675" s="34"/>
      <c r="H675" s="34"/>
      <c r="W675" s="34"/>
      <c r="X675" s="34"/>
      <c r="Y675" s="34"/>
      <c r="Z675" s="34"/>
      <c r="AA675" s="34"/>
      <c r="AB675" s="34"/>
      <c r="AC675" s="34"/>
    </row>
    <row r="676" spans="1:29">
      <c r="A676" s="34"/>
      <c r="B676" s="34"/>
      <c r="C676" s="34"/>
      <c r="D676" s="34"/>
      <c r="E676" s="34"/>
      <c r="F676" s="34"/>
      <c r="G676" s="34"/>
      <c r="H676" s="34"/>
      <c r="W676" s="34"/>
      <c r="X676" s="34"/>
      <c r="Y676" s="34"/>
      <c r="Z676" s="34"/>
      <c r="AA676" s="34"/>
      <c r="AB676" s="34"/>
      <c r="AC676" s="34"/>
    </row>
    <row r="677" spans="1:29">
      <c r="A677" s="34"/>
      <c r="B677" s="34"/>
      <c r="C677" s="34"/>
      <c r="D677" s="34"/>
      <c r="E677" s="34"/>
      <c r="F677" s="34"/>
      <c r="G677" s="34"/>
      <c r="H677" s="34"/>
      <c r="W677" s="34"/>
      <c r="X677" s="34"/>
      <c r="Y677" s="34"/>
      <c r="Z677" s="34"/>
      <c r="AA677" s="34"/>
      <c r="AB677" s="34"/>
      <c r="AC677" s="34"/>
    </row>
    <row r="678" spans="1:29">
      <c r="A678" s="34"/>
      <c r="B678" s="34"/>
      <c r="C678" s="34"/>
      <c r="D678" s="34"/>
      <c r="E678" s="34"/>
      <c r="F678" s="34"/>
      <c r="G678" s="34"/>
      <c r="H678" s="34"/>
      <c r="W678" s="34"/>
      <c r="X678" s="34"/>
      <c r="Y678" s="34"/>
      <c r="Z678" s="34"/>
      <c r="AA678" s="34"/>
      <c r="AB678" s="34"/>
      <c r="AC678" s="34"/>
    </row>
    <row r="679" spans="1:29">
      <c r="A679" s="34"/>
      <c r="B679" s="34"/>
      <c r="C679" s="34"/>
      <c r="D679" s="34"/>
      <c r="E679" s="34"/>
      <c r="F679" s="34"/>
      <c r="G679" s="34"/>
      <c r="H679" s="34"/>
      <c r="W679" s="34"/>
      <c r="X679" s="34"/>
      <c r="Y679" s="34"/>
      <c r="Z679" s="34"/>
      <c r="AA679" s="34"/>
      <c r="AB679" s="34"/>
      <c r="AC679" s="34"/>
    </row>
    <row r="680" spans="1:29">
      <c r="A680" s="34"/>
      <c r="B680" s="34"/>
      <c r="C680" s="34"/>
      <c r="D680" s="34"/>
      <c r="E680" s="34"/>
      <c r="F680" s="34"/>
      <c r="G680" s="34"/>
      <c r="H680" s="34"/>
      <c r="W680" s="34"/>
      <c r="X680" s="34"/>
      <c r="Y680" s="34"/>
      <c r="Z680" s="34"/>
      <c r="AA680" s="34"/>
      <c r="AB680" s="34"/>
      <c r="AC680" s="34"/>
    </row>
    <row r="681" spans="1:29">
      <c r="A681" s="34"/>
      <c r="B681" s="34"/>
      <c r="C681" s="34"/>
      <c r="D681" s="34"/>
      <c r="E681" s="34"/>
      <c r="F681" s="34"/>
      <c r="G681" s="34"/>
      <c r="H681" s="34"/>
      <c r="W681" s="34"/>
      <c r="X681" s="34"/>
      <c r="Y681" s="34"/>
      <c r="Z681" s="34"/>
      <c r="AA681" s="34"/>
      <c r="AB681" s="34"/>
      <c r="AC681" s="34"/>
    </row>
    <row r="682" spans="1:29">
      <c r="A682" s="34"/>
      <c r="B682" s="34"/>
      <c r="C682" s="34"/>
      <c r="D682" s="34"/>
      <c r="E682" s="34"/>
      <c r="F682" s="34"/>
      <c r="G682" s="34"/>
      <c r="H682" s="34"/>
      <c r="W682" s="34"/>
      <c r="X682" s="34"/>
      <c r="Y682" s="34"/>
      <c r="Z682" s="34"/>
      <c r="AA682" s="34"/>
      <c r="AB682" s="34"/>
      <c r="AC682" s="34"/>
    </row>
    <row r="683" spans="1:29">
      <c r="A683" s="34"/>
      <c r="B683" s="34"/>
      <c r="C683" s="34"/>
      <c r="D683" s="34"/>
      <c r="E683" s="34"/>
      <c r="F683" s="34"/>
      <c r="G683" s="34"/>
      <c r="H683" s="34"/>
      <c r="W683" s="34"/>
      <c r="X683" s="34"/>
      <c r="Y683" s="34"/>
      <c r="Z683" s="34"/>
      <c r="AA683" s="34"/>
      <c r="AB683" s="34"/>
      <c r="AC683" s="34"/>
    </row>
    <row r="684" spans="1:29">
      <c r="A684" s="34"/>
      <c r="B684" s="34"/>
      <c r="C684" s="34"/>
      <c r="D684" s="34"/>
      <c r="E684" s="34"/>
      <c r="F684" s="34"/>
      <c r="G684" s="34"/>
      <c r="H684" s="34"/>
      <c r="W684" s="34"/>
      <c r="X684" s="34"/>
      <c r="Y684" s="34"/>
      <c r="Z684" s="34"/>
      <c r="AA684" s="34"/>
      <c r="AB684" s="34"/>
      <c r="AC684" s="34"/>
    </row>
    <row r="685" spans="1:29">
      <c r="A685" s="34"/>
      <c r="B685" s="34"/>
      <c r="C685" s="34"/>
      <c r="D685" s="34"/>
      <c r="E685" s="34"/>
      <c r="F685" s="34"/>
      <c r="G685" s="34"/>
      <c r="H685" s="34"/>
      <c r="W685" s="34"/>
      <c r="X685" s="34"/>
      <c r="Y685" s="34"/>
      <c r="Z685" s="34"/>
      <c r="AA685" s="34"/>
      <c r="AB685" s="34"/>
      <c r="AC685" s="34"/>
    </row>
    <row r="686" spans="1:29">
      <c r="A686" s="34"/>
      <c r="B686" s="34"/>
      <c r="C686" s="34"/>
      <c r="D686" s="34"/>
      <c r="E686" s="34"/>
      <c r="F686" s="34"/>
      <c r="G686" s="34"/>
      <c r="H686" s="34"/>
      <c r="W686" s="34"/>
      <c r="X686" s="34"/>
      <c r="Y686" s="34"/>
      <c r="Z686" s="34"/>
      <c r="AA686" s="34"/>
      <c r="AB686" s="34"/>
      <c r="AC686" s="34"/>
    </row>
    <row r="687" spans="1:29">
      <c r="A687" s="34"/>
      <c r="B687" s="34"/>
      <c r="C687" s="34"/>
      <c r="D687" s="34"/>
      <c r="E687" s="34"/>
      <c r="F687" s="34"/>
      <c r="G687" s="34"/>
      <c r="H687" s="34"/>
      <c r="W687" s="34"/>
      <c r="X687" s="34"/>
      <c r="Y687" s="34"/>
      <c r="Z687" s="34"/>
      <c r="AA687" s="34"/>
      <c r="AB687" s="34"/>
      <c r="AC687" s="34"/>
    </row>
    <row r="688" spans="1:29">
      <c r="A688" s="34"/>
      <c r="B688" s="34"/>
      <c r="C688" s="34"/>
      <c r="D688" s="34"/>
      <c r="E688" s="34"/>
      <c r="F688" s="34"/>
      <c r="G688" s="34"/>
      <c r="H688" s="34"/>
      <c r="W688" s="34"/>
      <c r="X688" s="34"/>
      <c r="Y688" s="34"/>
      <c r="Z688" s="34"/>
      <c r="AA688" s="34"/>
      <c r="AB688" s="34"/>
      <c r="AC688" s="34"/>
    </row>
    <row r="689" spans="1:29">
      <c r="A689" s="34"/>
      <c r="B689" s="34"/>
      <c r="C689" s="34"/>
      <c r="D689" s="34"/>
      <c r="E689" s="34"/>
      <c r="F689" s="34"/>
      <c r="G689" s="34"/>
      <c r="H689" s="34"/>
      <c r="W689" s="34"/>
      <c r="X689" s="34"/>
      <c r="Y689" s="34"/>
      <c r="Z689" s="34"/>
      <c r="AA689" s="34"/>
      <c r="AB689" s="34"/>
      <c r="AC689" s="34"/>
    </row>
    <row r="690" spans="1:29">
      <c r="A690" s="34"/>
      <c r="B690" s="34"/>
      <c r="C690" s="34"/>
      <c r="D690" s="34"/>
      <c r="E690" s="34"/>
      <c r="F690" s="34"/>
      <c r="G690" s="34"/>
      <c r="H690" s="34"/>
      <c r="W690" s="34"/>
      <c r="X690" s="34"/>
      <c r="Y690" s="34"/>
      <c r="Z690" s="34"/>
      <c r="AA690" s="34"/>
      <c r="AB690" s="34"/>
      <c r="AC690" s="34"/>
    </row>
    <row r="691" spans="1:29">
      <c r="A691" s="34"/>
      <c r="B691" s="34"/>
      <c r="C691" s="34"/>
      <c r="D691" s="34"/>
      <c r="E691" s="34"/>
      <c r="F691" s="34"/>
      <c r="G691" s="34"/>
      <c r="H691" s="34"/>
      <c r="W691" s="34"/>
      <c r="X691" s="34"/>
      <c r="Y691" s="34"/>
      <c r="Z691" s="34"/>
      <c r="AA691" s="34"/>
      <c r="AB691" s="34"/>
      <c r="AC691" s="34"/>
    </row>
    <row r="692" spans="1:29">
      <c r="A692" s="34"/>
      <c r="B692" s="34"/>
      <c r="C692" s="34"/>
      <c r="D692" s="34"/>
      <c r="E692" s="34"/>
      <c r="F692" s="34"/>
      <c r="G692" s="34"/>
      <c r="H692" s="34"/>
      <c r="W692" s="34"/>
      <c r="X692" s="34"/>
      <c r="Y692" s="34"/>
      <c r="Z692" s="34"/>
      <c r="AA692" s="34"/>
      <c r="AB692" s="34"/>
      <c r="AC692" s="34"/>
    </row>
    <row r="693" spans="1:29">
      <c r="A693" s="34"/>
      <c r="B693" s="34"/>
      <c r="C693" s="34"/>
      <c r="D693" s="34"/>
      <c r="E693" s="34"/>
      <c r="F693" s="34"/>
      <c r="G693" s="34"/>
      <c r="H693" s="34"/>
      <c r="W693" s="34"/>
      <c r="X693" s="34"/>
      <c r="Y693" s="34"/>
      <c r="Z693" s="34"/>
      <c r="AA693" s="34"/>
      <c r="AB693" s="34"/>
      <c r="AC693" s="34"/>
    </row>
    <row r="694" spans="1:29">
      <c r="A694" s="34"/>
      <c r="B694" s="34"/>
      <c r="C694" s="34"/>
      <c r="D694" s="34"/>
      <c r="E694" s="34"/>
      <c r="F694" s="34"/>
      <c r="G694" s="34"/>
      <c r="H694" s="34"/>
      <c r="W694" s="34"/>
      <c r="X694" s="34"/>
      <c r="Y694" s="34"/>
      <c r="Z694" s="34"/>
      <c r="AA694" s="34"/>
      <c r="AB694" s="34"/>
      <c r="AC694" s="34"/>
    </row>
    <row r="695" spans="1:29">
      <c r="A695" s="34"/>
      <c r="B695" s="34"/>
      <c r="C695" s="34"/>
      <c r="D695" s="34"/>
      <c r="E695" s="34"/>
      <c r="F695" s="34"/>
      <c r="G695" s="34"/>
      <c r="H695" s="34"/>
      <c r="W695" s="34"/>
      <c r="X695" s="34"/>
      <c r="Y695" s="34"/>
      <c r="Z695" s="34"/>
      <c r="AA695" s="34"/>
      <c r="AB695" s="34"/>
      <c r="AC695" s="34"/>
    </row>
    <row r="696" spans="1:29">
      <c r="A696" s="34"/>
      <c r="B696" s="34"/>
      <c r="C696" s="34"/>
      <c r="D696" s="34"/>
      <c r="E696" s="34"/>
      <c r="F696" s="34"/>
      <c r="G696" s="34"/>
      <c r="H696" s="34"/>
      <c r="W696" s="34"/>
      <c r="X696" s="34"/>
      <c r="Y696" s="34"/>
      <c r="Z696" s="34"/>
      <c r="AA696" s="34"/>
      <c r="AB696" s="34"/>
      <c r="AC696" s="34"/>
    </row>
    <row r="697" spans="1:29">
      <c r="A697" s="34"/>
      <c r="B697" s="34"/>
      <c r="C697" s="34"/>
      <c r="D697" s="34"/>
      <c r="E697" s="34"/>
      <c r="F697" s="34"/>
      <c r="G697" s="34"/>
      <c r="H697" s="34"/>
      <c r="W697" s="34"/>
      <c r="X697" s="34"/>
      <c r="Y697" s="34"/>
      <c r="Z697" s="34"/>
      <c r="AA697" s="34"/>
      <c r="AB697" s="34"/>
      <c r="AC697" s="34"/>
    </row>
    <row r="698" spans="1:29">
      <c r="A698" s="34"/>
      <c r="B698" s="34"/>
      <c r="C698" s="34"/>
      <c r="D698" s="34"/>
      <c r="E698" s="34"/>
      <c r="F698" s="34"/>
      <c r="G698" s="34"/>
      <c r="H698" s="34"/>
      <c r="W698" s="34"/>
      <c r="X698" s="34"/>
      <c r="Y698" s="34"/>
      <c r="Z698" s="34"/>
      <c r="AA698" s="34"/>
      <c r="AB698" s="34"/>
      <c r="AC698" s="34"/>
    </row>
    <row r="699" spans="1:29">
      <c r="A699" s="34"/>
      <c r="B699" s="34"/>
      <c r="C699" s="34"/>
      <c r="D699" s="34"/>
      <c r="E699" s="34"/>
      <c r="F699" s="34"/>
      <c r="G699" s="34"/>
      <c r="H699" s="34"/>
      <c r="W699" s="34"/>
      <c r="X699" s="34"/>
      <c r="Y699" s="34"/>
      <c r="Z699" s="34"/>
      <c r="AA699" s="34"/>
      <c r="AB699" s="34"/>
      <c r="AC699" s="34"/>
    </row>
    <row r="700" spans="1:29">
      <c r="A700" s="34"/>
      <c r="B700" s="34"/>
      <c r="C700" s="34"/>
      <c r="D700" s="34"/>
      <c r="E700" s="34"/>
      <c r="F700" s="34"/>
      <c r="G700" s="34"/>
      <c r="H700" s="34"/>
      <c r="W700" s="34"/>
      <c r="X700" s="34"/>
      <c r="Y700" s="34"/>
      <c r="Z700" s="34"/>
      <c r="AA700" s="34"/>
      <c r="AB700" s="34"/>
      <c r="AC700" s="34"/>
    </row>
    <row r="701" spans="1:29">
      <c r="A701" s="34"/>
      <c r="B701" s="34"/>
      <c r="C701" s="34"/>
      <c r="D701" s="34"/>
      <c r="E701" s="34"/>
      <c r="F701" s="34"/>
      <c r="G701" s="34"/>
      <c r="H701" s="34"/>
      <c r="W701" s="34"/>
      <c r="X701" s="34"/>
      <c r="Y701" s="34"/>
      <c r="Z701" s="34"/>
      <c r="AA701" s="34"/>
      <c r="AB701" s="34"/>
      <c r="AC701" s="34"/>
    </row>
    <row r="702" spans="1:29">
      <c r="A702" s="34"/>
      <c r="B702" s="34"/>
      <c r="C702" s="34"/>
      <c r="D702" s="34"/>
      <c r="E702" s="34"/>
      <c r="F702" s="34"/>
      <c r="G702" s="34"/>
      <c r="H702" s="34"/>
      <c r="W702" s="34"/>
      <c r="X702" s="34"/>
      <c r="Y702" s="34"/>
      <c r="Z702" s="34"/>
      <c r="AA702" s="34"/>
      <c r="AB702" s="34"/>
      <c r="AC702" s="34"/>
    </row>
    <row r="703" spans="1:29">
      <c r="A703" s="34"/>
      <c r="B703" s="34"/>
      <c r="C703" s="34"/>
      <c r="D703" s="34"/>
      <c r="E703" s="34"/>
      <c r="F703" s="34"/>
      <c r="G703" s="34"/>
      <c r="H703" s="34"/>
      <c r="W703" s="34"/>
      <c r="X703" s="34"/>
      <c r="Y703" s="34"/>
      <c r="Z703" s="34"/>
      <c r="AA703" s="34"/>
      <c r="AB703" s="34"/>
      <c r="AC703" s="34"/>
    </row>
    <row r="704" spans="1:29">
      <c r="A704" s="34"/>
      <c r="B704" s="34"/>
      <c r="C704" s="34"/>
      <c r="D704" s="34"/>
      <c r="E704" s="34"/>
      <c r="F704" s="34"/>
      <c r="G704" s="34"/>
      <c r="H704" s="34"/>
      <c r="W704" s="34"/>
      <c r="X704" s="34"/>
      <c r="Y704" s="34"/>
      <c r="Z704" s="34"/>
      <c r="AA704" s="34"/>
      <c r="AB704" s="34"/>
      <c r="AC704" s="34"/>
    </row>
    <row r="705" spans="1:29">
      <c r="A705" s="34"/>
      <c r="B705" s="34"/>
      <c r="C705" s="34"/>
      <c r="D705" s="34"/>
      <c r="E705" s="34"/>
      <c r="F705" s="34"/>
      <c r="G705" s="34"/>
      <c r="W705" s="34"/>
      <c r="X705" s="34"/>
      <c r="Y705" s="34"/>
      <c r="Z705" s="34"/>
      <c r="AA705" s="34"/>
      <c r="AB705" s="34"/>
      <c r="AC705" s="34"/>
    </row>
    <row r="706" spans="1:29">
      <c r="A706" s="34"/>
      <c r="B706" s="34"/>
      <c r="C706" s="34"/>
      <c r="D706" s="34"/>
      <c r="E706" s="34"/>
      <c r="F706" s="34"/>
      <c r="G706" s="34"/>
      <c r="W706" s="34"/>
      <c r="X706" s="34"/>
      <c r="Y706" s="34"/>
      <c r="Z706" s="34"/>
      <c r="AA706" s="34"/>
      <c r="AB706" s="34"/>
      <c r="AC706" s="34"/>
    </row>
    <row r="707" spans="1:29">
      <c r="A707" s="34"/>
      <c r="B707" s="34"/>
      <c r="C707" s="34"/>
      <c r="D707" s="34"/>
      <c r="E707" s="34"/>
      <c r="F707" s="34"/>
      <c r="G707" s="34"/>
      <c r="W707" s="34"/>
      <c r="X707" s="34"/>
      <c r="Y707" s="34"/>
      <c r="Z707" s="34"/>
      <c r="AA707" s="34"/>
      <c r="AB707" s="34"/>
      <c r="AC707" s="34"/>
    </row>
    <row r="708" spans="1:29">
      <c r="A708" s="34"/>
      <c r="B708" s="34"/>
      <c r="C708" s="34"/>
      <c r="D708" s="34"/>
      <c r="E708" s="34"/>
      <c r="F708" s="34"/>
      <c r="G708" s="34"/>
      <c r="W708" s="34"/>
      <c r="X708" s="34"/>
      <c r="Y708" s="34"/>
      <c r="Z708" s="34"/>
      <c r="AA708" s="34"/>
      <c r="AB708" s="34"/>
      <c r="AC708" s="34"/>
    </row>
    <row r="709" spans="1:29">
      <c r="A709" s="34"/>
      <c r="B709" s="34"/>
      <c r="C709" s="34"/>
      <c r="D709" s="34"/>
      <c r="E709" s="34"/>
      <c r="F709" s="34"/>
      <c r="G709" s="34"/>
      <c r="W709" s="34"/>
      <c r="X709" s="34"/>
      <c r="Y709" s="34"/>
      <c r="Z709" s="34"/>
      <c r="AA709" s="34"/>
      <c r="AB709" s="34"/>
      <c r="AC709" s="34"/>
    </row>
    <row r="710" spans="1:29">
      <c r="A710" s="34"/>
      <c r="B710" s="34"/>
      <c r="C710" s="34"/>
      <c r="D710" s="34"/>
      <c r="E710" s="34"/>
      <c r="F710" s="34"/>
      <c r="G710" s="34"/>
      <c r="W710" s="34"/>
      <c r="X710" s="34"/>
      <c r="Y710" s="34"/>
      <c r="Z710" s="34"/>
      <c r="AA710" s="34"/>
      <c r="AB710" s="34"/>
      <c r="AC710" s="34"/>
    </row>
    <row r="711" spans="1:29">
      <c r="A711" s="34"/>
      <c r="B711" s="34"/>
      <c r="C711" s="34"/>
      <c r="D711" s="34"/>
      <c r="E711" s="34"/>
      <c r="F711" s="34"/>
      <c r="G711" s="34"/>
      <c r="W711" s="34"/>
      <c r="X711" s="34"/>
      <c r="Y711" s="34"/>
      <c r="Z711" s="34"/>
      <c r="AA711" s="34"/>
      <c r="AB711" s="34"/>
      <c r="AC711" s="34"/>
    </row>
    <row r="712" spans="1:29">
      <c r="A712" s="34"/>
      <c r="B712" s="34"/>
      <c r="C712" s="34"/>
      <c r="D712" s="34"/>
      <c r="E712" s="34"/>
      <c r="F712" s="34"/>
      <c r="G712" s="34"/>
      <c r="W712" s="34"/>
      <c r="X712" s="34"/>
      <c r="Y712" s="34"/>
      <c r="Z712" s="34"/>
      <c r="AA712" s="34"/>
      <c r="AB712" s="34"/>
      <c r="AC712" s="34"/>
    </row>
    <row r="713" spans="1:29">
      <c r="A713" s="34"/>
      <c r="B713" s="34"/>
      <c r="C713" s="34"/>
      <c r="D713" s="34"/>
      <c r="E713" s="34"/>
      <c r="F713" s="34"/>
      <c r="G713" s="34"/>
      <c r="W713" s="34"/>
      <c r="X713" s="34"/>
      <c r="Y713" s="34"/>
      <c r="Z713" s="34"/>
      <c r="AA713" s="34"/>
      <c r="AB713" s="34"/>
      <c r="AC713" s="34"/>
    </row>
    <row r="714" spans="1:29">
      <c r="A714" s="34"/>
      <c r="B714" s="34"/>
      <c r="C714" s="34"/>
      <c r="D714" s="34"/>
      <c r="E714" s="34"/>
      <c r="F714" s="34"/>
      <c r="G714" s="34"/>
      <c r="W714" s="34"/>
      <c r="X714" s="34"/>
      <c r="Y714" s="34"/>
      <c r="Z714" s="34"/>
      <c r="AA714" s="34"/>
      <c r="AB714" s="34"/>
      <c r="AC714" s="34"/>
    </row>
    <row r="715" spans="1:29">
      <c r="A715" s="34"/>
      <c r="B715" s="34"/>
      <c r="C715" s="34"/>
      <c r="D715" s="34"/>
      <c r="E715" s="34"/>
      <c r="F715" s="34"/>
      <c r="G715" s="34"/>
      <c r="W715" s="34"/>
      <c r="X715" s="34"/>
      <c r="Y715" s="34"/>
      <c r="Z715" s="34"/>
      <c r="AA715" s="34"/>
      <c r="AB715" s="34"/>
      <c r="AC715" s="34"/>
    </row>
    <row r="716" spans="1:29">
      <c r="A716" s="34"/>
      <c r="B716" s="34"/>
      <c r="C716" s="34"/>
      <c r="D716" s="34"/>
      <c r="E716" s="34"/>
      <c r="F716" s="34"/>
      <c r="G716" s="34"/>
      <c r="W716" s="34"/>
      <c r="X716" s="34"/>
      <c r="Y716" s="34"/>
      <c r="Z716" s="34"/>
      <c r="AA716" s="34"/>
      <c r="AB716" s="34"/>
      <c r="AC716" s="34"/>
    </row>
    <row r="717" spans="1:29">
      <c r="A717" s="34"/>
      <c r="B717" s="34"/>
      <c r="C717" s="34"/>
      <c r="D717" s="34"/>
      <c r="E717" s="34"/>
      <c r="F717" s="34"/>
      <c r="G717" s="34"/>
      <c r="W717" s="34"/>
      <c r="X717" s="34"/>
      <c r="Y717" s="34"/>
      <c r="Z717" s="34"/>
      <c r="AA717" s="34"/>
      <c r="AB717" s="34"/>
      <c r="AC717" s="34"/>
    </row>
    <row r="718" spans="1:29">
      <c r="A718" s="34"/>
      <c r="B718" s="34"/>
      <c r="C718" s="34"/>
      <c r="D718" s="34"/>
      <c r="E718" s="34"/>
      <c r="F718" s="34"/>
      <c r="G718" s="34"/>
      <c r="W718" s="34"/>
      <c r="X718" s="34"/>
      <c r="Y718" s="34"/>
      <c r="Z718" s="34"/>
      <c r="AA718" s="34"/>
      <c r="AB718" s="34"/>
      <c r="AC718" s="34"/>
    </row>
    <row r="719" spans="1:29">
      <c r="A719" s="34"/>
      <c r="B719" s="34"/>
      <c r="C719" s="34"/>
      <c r="D719" s="34"/>
      <c r="E719" s="34"/>
      <c r="F719" s="34"/>
      <c r="G719" s="34"/>
      <c r="W719" s="34"/>
      <c r="X719" s="34"/>
      <c r="Y719" s="34"/>
      <c r="Z719" s="34"/>
      <c r="AA719" s="34"/>
      <c r="AB719" s="34"/>
      <c r="AC719" s="34"/>
    </row>
    <row r="720" spans="1:29">
      <c r="A720" s="34"/>
      <c r="B720" s="34"/>
      <c r="C720" s="34"/>
      <c r="D720" s="34"/>
      <c r="E720" s="34"/>
      <c r="F720" s="34"/>
      <c r="G720" s="34"/>
      <c r="W720" s="34"/>
      <c r="X720" s="34"/>
      <c r="Y720" s="34"/>
      <c r="Z720" s="34"/>
      <c r="AA720" s="34"/>
      <c r="AB720" s="34"/>
      <c r="AC720" s="34"/>
    </row>
    <row r="721" spans="1:29">
      <c r="A721" s="34"/>
      <c r="B721" s="34"/>
      <c r="C721" s="34"/>
      <c r="D721" s="34"/>
      <c r="E721" s="34"/>
      <c r="F721" s="34"/>
      <c r="G721" s="34"/>
      <c r="W721" s="34"/>
      <c r="X721" s="34"/>
      <c r="Y721" s="34"/>
      <c r="Z721" s="34"/>
      <c r="AA721" s="34"/>
      <c r="AB721" s="34"/>
      <c r="AC721" s="34"/>
    </row>
    <row r="722" spans="1:29">
      <c r="A722" s="34"/>
      <c r="B722" s="34"/>
      <c r="C722" s="34"/>
      <c r="D722" s="34"/>
      <c r="E722" s="34"/>
      <c r="F722" s="34"/>
      <c r="G722" s="34"/>
      <c r="W722" s="34"/>
      <c r="X722" s="34"/>
      <c r="Y722" s="34"/>
      <c r="Z722" s="34"/>
      <c r="AA722" s="34"/>
      <c r="AB722" s="34"/>
      <c r="AC722" s="34"/>
    </row>
    <row r="723" spans="1:29">
      <c r="A723" s="34"/>
      <c r="B723" s="34"/>
      <c r="C723" s="34"/>
      <c r="D723" s="34"/>
      <c r="E723" s="34"/>
      <c r="F723" s="34"/>
      <c r="G723" s="34"/>
      <c r="W723" s="34"/>
      <c r="X723" s="34"/>
      <c r="Y723" s="34"/>
      <c r="Z723" s="34"/>
      <c r="AA723" s="34"/>
      <c r="AB723" s="34"/>
      <c r="AC723" s="34"/>
    </row>
    <row r="724" spans="1:29">
      <c r="A724" s="34"/>
      <c r="B724" s="34"/>
      <c r="C724" s="34"/>
      <c r="D724" s="34"/>
      <c r="E724" s="34"/>
      <c r="F724" s="34"/>
      <c r="G724" s="34"/>
      <c r="W724" s="34"/>
      <c r="X724" s="34"/>
      <c r="Y724" s="34"/>
      <c r="Z724" s="34"/>
      <c r="AA724" s="34"/>
      <c r="AB724" s="34"/>
      <c r="AC724" s="34"/>
    </row>
    <row r="725" spans="1:29">
      <c r="A725" s="34"/>
      <c r="B725" s="34"/>
      <c r="C725" s="34"/>
      <c r="D725" s="34"/>
      <c r="E725" s="34"/>
      <c r="F725" s="34"/>
      <c r="G725" s="34"/>
      <c r="W725" s="34"/>
      <c r="X725" s="34"/>
      <c r="Y725" s="34"/>
      <c r="Z725" s="34"/>
      <c r="AA725" s="34"/>
      <c r="AB725" s="34"/>
      <c r="AC725" s="34"/>
    </row>
    <row r="726" spans="1:29">
      <c r="A726" s="34"/>
      <c r="B726" s="34"/>
      <c r="C726" s="34"/>
      <c r="D726" s="34"/>
      <c r="E726" s="34"/>
      <c r="F726" s="34"/>
      <c r="G726" s="34"/>
      <c r="W726" s="34"/>
      <c r="X726" s="34"/>
      <c r="Y726" s="34"/>
      <c r="Z726" s="34"/>
      <c r="AA726" s="34"/>
      <c r="AB726" s="34"/>
      <c r="AC726" s="34"/>
    </row>
    <row r="727" spans="1:29">
      <c r="A727" s="34"/>
      <c r="B727" s="34"/>
      <c r="C727" s="34"/>
      <c r="D727" s="34"/>
      <c r="E727" s="34"/>
      <c r="F727" s="34"/>
      <c r="G727" s="34"/>
      <c r="W727" s="34"/>
      <c r="X727" s="34"/>
      <c r="Y727" s="34"/>
      <c r="Z727" s="34"/>
      <c r="AA727" s="34"/>
      <c r="AB727" s="34"/>
      <c r="AC727" s="34"/>
    </row>
    <row r="728" spans="1:29">
      <c r="A728" s="34"/>
      <c r="B728" s="34"/>
      <c r="C728" s="34"/>
      <c r="D728" s="34"/>
      <c r="E728" s="34"/>
      <c r="F728" s="34"/>
      <c r="G728" s="34"/>
      <c r="W728" s="34"/>
      <c r="X728" s="34"/>
      <c r="Y728" s="34"/>
      <c r="Z728" s="34"/>
      <c r="AA728" s="34"/>
      <c r="AB728" s="34"/>
      <c r="AC728" s="34"/>
    </row>
    <row r="729" spans="1:29">
      <c r="A729" s="34"/>
      <c r="B729" s="34"/>
      <c r="C729" s="34"/>
      <c r="D729" s="34"/>
      <c r="E729" s="34"/>
      <c r="F729" s="34"/>
      <c r="G729" s="34"/>
      <c r="W729" s="34"/>
      <c r="X729" s="34"/>
      <c r="Y729" s="34"/>
      <c r="Z729" s="34"/>
      <c r="AA729" s="34"/>
      <c r="AB729" s="34"/>
      <c r="AC729" s="34"/>
    </row>
    <row r="730" spans="1:29">
      <c r="A730" s="34"/>
      <c r="B730" s="34"/>
      <c r="C730" s="34"/>
      <c r="D730" s="34"/>
      <c r="E730" s="34"/>
      <c r="F730" s="34"/>
      <c r="G730" s="34"/>
      <c r="W730" s="34"/>
      <c r="X730" s="34"/>
      <c r="Y730" s="34"/>
      <c r="Z730" s="34"/>
      <c r="AA730" s="34"/>
      <c r="AB730" s="34"/>
      <c r="AC730" s="34"/>
    </row>
    <row r="731" spans="1:29">
      <c r="A731" s="34"/>
      <c r="B731" s="34"/>
      <c r="C731" s="34"/>
      <c r="D731" s="34"/>
      <c r="E731" s="34"/>
      <c r="F731" s="34"/>
      <c r="G731" s="34"/>
      <c r="W731" s="34"/>
      <c r="X731" s="34"/>
      <c r="Y731" s="34"/>
      <c r="Z731" s="34"/>
      <c r="AA731" s="34"/>
      <c r="AB731" s="34"/>
      <c r="AC731" s="34"/>
    </row>
    <row r="732" spans="1:29">
      <c r="A732" s="34"/>
      <c r="B732" s="34"/>
      <c r="C732" s="34"/>
      <c r="D732" s="34"/>
      <c r="E732" s="34"/>
      <c r="F732" s="34"/>
      <c r="G732" s="34"/>
      <c r="W732" s="34"/>
      <c r="X732" s="34"/>
      <c r="Y732" s="34"/>
      <c r="Z732" s="34"/>
      <c r="AA732" s="34"/>
      <c r="AB732" s="34"/>
      <c r="AC732" s="34"/>
    </row>
    <row r="733" spans="1:29">
      <c r="A733" s="34"/>
      <c r="B733" s="34"/>
      <c r="C733" s="34"/>
      <c r="D733" s="34"/>
      <c r="E733" s="34"/>
      <c r="F733" s="34"/>
      <c r="G733" s="34"/>
      <c r="W733" s="34"/>
      <c r="X733" s="34"/>
      <c r="Y733" s="34"/>
      <c r="Z733" s="34"/>
      <c r="AA733" s="34"/>
      <c r="AB733" s="34"/>
      <c r="AC733" s="34"/>
    </row>
    <row r="734" spans="1:29">
      <c r="A734" s="34"/>
      <c r="B734" s="34"/>
      <c r="C734" s="34"/>
      <c r="D734" s="34"/>
      <c r="E734" s="34"/>
      <c r="F734" s="34"/>
      <c r="G734" s="34"/>
      <c r="W734" s="34"/>
      <c r="X734" s="34"/>
      <c r="Y734" s="34"/>
      <c r="Z734" s="34"/>
      <c r="AA734" s="34"/>
      <c r="AB734" s="34"/>
      <c r="AC734" s="34"/>
    </row>
    <row r="735" spans="1:29">
      <c r="A735" s="34"/>
      <c r="B735" s="34"/>
      <c r="C735" s="34"/>
      <c r="D735" s="34"/>
      <c r="E735" s="34"/>
      <c r="F735" s="34"/>
      <c r="G735" s="34"/>
      <c r="W735" s="34"/>
      <c r="X735" s="34"/>
      <c r="Y735" s="34"/>
      <c r="Z735" s="34"/>
      <c r="AA735" s="34"/>
      <c r="AB735" s="34"/>
      <c r="AC735" s="34"/>
    </row>
    <row r="736" spans="1:29">
      <c r="A736" s="34"/>
      <c r="B736" s="34"/>
      <c r="C736" s="34"/>
      <c r="D736" s="34"/>
      <c r="E736" s="34"/>
      <c r="F736" s="34"/>
      <c r="G736" s="34"/>
      <c r="W736" s="34"/>
      <c r="X736" s="34"/>
      <c r="Y736" s="34"/>
      <c r="Z736" s="34"/>
      <c r="AA736" s="34"/>
      <c r="AB736" s="34"/>
      <c r="AC736" s="34"/>
    </row>
    <row r="737" spans="1:29">
      <c r="A737" s="34"/>
      <c r="B737" s="34"/>
      <c r="C737" s="34"/>
      <c r="D737" s="34"/>
      <c r="E737" s="34"/>
      <c r="F737" s="34"/>
      <c r="G737" s="34"/>
      <c r="W737" s="34"/>
      <c r="X737" s="34"/>
      <c r="Y737" s="34"/>
      <c r="Z737" s="34"/>
      <c r="AA737" s="34"/>
      <c r="AB737" s="34"/>
      <c r="AC737" s="34"/>
    </row>
    <row r="738" spans="1:29">
      <c r="A738" s="34"/>
      <c r="B738" s="34"/>
      <c r="C738" s="34"/>
      <c r="D738" s="34"/>
      <c r="E738" s="34"/>
      <c r="F738" s="34"/>
      <c r="G738" s="34"/>
      <c r="W738" s="34"/>
      <c r="X738" s="34"/>
      <c r="Y738" s="34"/>
      <c r="Z738" s="34"/>
      <c r="AA738" s="34"/>
      <c r="AB738" s="34"/>
      <c r="AC738" s="34"/>
    </row>
    <row r="739" spans="1:29">
      <c r="A739" s="34"/>
      <c r="B739" s="34"/>
      <c r="C739" s="34"/>
      <c r="D739" s="34"/>
      <c r="E739" s="34"/>
      <c r="F739" s="34"/>
      <c r="G739" s="34"/>
      <c r="W739" s="34"/>
      <c r="X739" s="34"/>
      <c r="Y739" s="34"/>
      <c r="Z739" s="34"/>
      <c r="AA739" s="34"/>
      <c r="AB739" s="34"/>
      <c r="AC739" s="34"/>
    </row>
    <row r="740" spans="1:29">
      <c r="A740" s="34"/>
      <c r="B740" s="34"/>
      <c r="C740" s="34"/>
      <c r="D740" s="34"/>
      <c r="E740" s="34"/>
      <c r="F740" s="34"/>
      <c r="G740" s="34"/>
      <c r="W740" s="34"/>
      <c r="X740" s="34"/>
      <c r="Y740" s="34"/>
      <c r="Z740" s="34"/>
      <c r="AA740" s="34"/>
      <c r="AB740" s="34"/>
      <c r="AC740" s="34"/>
    </row>
    <row r="741" spans="1:29">
      <c r="A741" s="34"/>
      <c r="B741" s="34"/>
      <c r="C741" s="34"/>
      <c r="D741" s="34"/>
      <c r="E741" s="34"/>
      <c r="F741" s="34"/>
      <c r="G741" s="34"/>
      <c r="W741" s="34"/>
      <c r="X741" s="34"/>
      <c r="Y741" s="34"/>
      <c r="Z741" s="34"/>
      <c r="AA741" s="34"/>
      <c r="AB741" s="34"/>
      <c r="AC741" s="34"/>
    </row>
    <row r="742" spans="1:29">
      <c r="A742" s="34"/>
      <c r="B742" s="34"/>
      <c r="C742" s="34"/>
      <c r="D742" s="34"/>
      <c r="E742" s="34"/>
      <c r="F742" s="34"/>
      <c r="G742" s="34"/>
      <c r="W742" s="34"/>
      <c r="X742" s="34"/>
      <c r="Y742" s="34"/>
      <c r="Z742" s="34"/>
      <c r="AA742" s="34"/>
      <c r="AB742" s="34"/>
      <c r="AC742" s="34"/>
    </row>
    <row r="743" spans="1:29">
      <c r="A743" s="34"/>
      <c r="B743" s="34"/>
      <c r="C743" s="34"/>
      <c r="D743" s="34"/>
      <c r="E743" s="34"/>
      <c r="F743" s="34"/>
      <c r="G743" s="34"/>
      <c r="W743" s="34"/>
      <c r="X743" s="34"/>
      <c r="Y743" s="34"/>
      <c r="Z743" s="34"/>
      <c r="AA743" s="34"/>
      <c r="AB743" s="34"/>
      <c r="AC743" s="34"/>
    </row>
    <row r="744" spans="1:29">
      <c r="A744" s="34"/>
      <c r="B744" s="34"/>
      <c r="C744" s="34"/>
      <c r="D744" s="34"/>
      <c r="E744" s="34"/>
      <c r="F744" s="34"/>
      <c r="G744" s="34"/>
      <c r="W744" s="34"/>
      <c r="X744" s="34"/>
      <c r="Y744" s="34"/>
      <c r="Z744" s="34"/>
      <c r="AA744" s="34"/>
      <c r="AB744" s="34"/>
      <c r="AC744" s="34"/>
    </row>
    <row r="745" spans="1:29">
      <c r="A745" s="34"/>
      <c r="B745" s="34"/>
      <c r="C745" s="34"/>
      <c r="D745" s="34"/>
      <c r="E745" s="34"/>
      <c r="F745" s="34"/>
      <c r="G745" s="34"/>
      <c r="W745" s="34"/>
      <c r="X745" s="34"/>
      <c r="Y745" s="34"/>
      <c r="Z745" s="34"/>
      <c r="AA745" s="34"/>
      <c r="AB745" s="34"/>
      <c r="AC745" s="34"/>
    </row>
    <row r="746" spans="1:29">
      <c r="A746" s="34"/>
      <c r="B746" s="34"/>
      <c r="C746" s="34"/>
      <c r="D746" s="34"/>
      <c r="E746" s="34"/>
      <c r="F746" s="34"/>
      <c r="G746" s="34"/>
      <c r="W746" s="34"/>
      <c r="X746" s="34"/>
      <c r="Y746" s="34"/>
      <c r="Z746" s="34"/>
      <c r="AA746" s="34"/>
      <c r="AB746" s="34"/>
      <c r="AC746" s="34"/>
    </row>
    <row r="747" spans="1:29">
      <c r="A747" s="34"/>
      <c r="B747" s="34"/>
      <c r="C747" s="34"/>
      <c r="D747" s="34"/>
      <c r="E747" s="34"/>
      <c r="F747" s="34"/>
      <c r="G747" s="34"/>
      <c r="W747" s="34"/>
      <c r="X747" s="34"/>
      <c r="Y747" s="34"/>
      <c r="Z747" s="34"/>
      <c r="AA747" s="34"/>
      <c r="AB747" s="34"/>
      <c r="AC747" s="34"/>
    </row>
    <row r="748" spans="1:29">
      <c r="A748" s="34"/>
      <c r="B748" s="34"/>
      <c r="C748" s="34"/>
      <c r="D748" s="34"/>
      <c r="E748" s="34"/>
      <c r="F748" s="34"/>
      <c r="G748" s="34"/>
      <c r="W748" s="34"/>
      <c r="X748" s="34"/>
      <c r="Y748" s="34"/>
      <c r="Z748" s="34"/>
      <c r="AA748" s="34"/>
      <c r="AB748" s="34"/>
      <c r="AC748" s="34"/>
    </row>
    <row r="749" spans="1:29">
      <c r="A749" s="34"/>
      <c r="B749" s="34"/>
      <c r="C749" s="34"/>
      <c r="D749" s="34"/>
      <c r="E749" s="34"/>
      <c r="F749" s="34"/>
      <c r="G749" s="34"/>
      <c r="W749" s="34"/>
      <c r="X749" s="34"/>
      <c r="Y749" s="34"/>
      <c r="Z749" s="34"/>
      <c r="AA749" s="34"/>
      <c r="AB749" s="34"/>
      <c r="AC749" s="34"/>
    </row>
    <row r="750" spans="1:29">
      <c r="A750" s="34"/>
      <c r="B750" s="34"/>
      <c r="C750" s="34"/>
      <c r="D750" s="34"/>
      <c r="E750" s="34"/>
      <c r="F750" s="34"/>
      <c r="G750" s="34"/>
      <c r="W750" s="34"/>
      <c r="X750" s="34"/>
      <c r="Y750" s="34"/>
      <c r="Z750" s="34"/>
      <c r="AA750" s="34"/>
      <c r="AB750" s="34"/>
      <c r="AC750" s="34"/>
    </row>
    <row r="751" spans="1:29">
      <c r="A751" s="34"/>
      <c r="B751" s="34"/>
      <c r="C751" s="34"/>
      <c r="D751" s="34"/>
      <c r="E751" s="34"/>
      <c r="F751" s="34"/>
      <c r="G751" s="34"/>
      <c r="W751" s="34"/>
      <c r="X751" s="34"/>
      <c r="Y751" s="34"/>
      <c r="Z751" s="34"/>
      <c r="AA751" s="34"/>
      <c r="AB751" s="34"/>
      <c r="AC751" s="34"/>
    </row>
    <row r="752" spans="1:29">
      <c r="A752" s="34"/>
      <c r="B752" s="34"/>
      <c r="C752" s="34"/>
      <c r="D752" s="34"/>
      <c r="E752" s="34"/>
      <c r="F752" s="34"/>
      <c r="G752" s="34"/>
      <c r="W752" s="34"/>
      <c r="X752" s="34"/>
      <c r="Y752" s="34"/>
      <c r="Z752" s="34"/>
      <c r="AA752" s="34"/>
      <c r="AB752" s="34"/>
      <c r="AC752" s="34"/>
    </row>
    <row r="753" spans="1:29">
      <c r="A753" s="34"/>
      <c r="B753" s="34"/>
      <c r="C753" s="34"/>
      <c r="D753" s="34"/>
      <c r="E753" s="34"/>
      <c r="F753" s="34"/>
      <c r="G753" s="34"/>
      <c r="W753" s="34"/>
      <c r="X753" s="34"/>
      <c r="Y753" s="34"/>
      <c r="Z753" s="34"/>
      <c r="AA753" s="34"/>
      <c r="AB753" s="34"/>
      <c r="AC753" s="34"/>
    </row>
    <row r="754" spans="1:29">
      <c r="A754" s="34"/>
      <c r="B754" s="34"/>
      <c r="C754" s="34"/>
      <c r="D754" s="34"/>
      <c r="E754" s="34"/>
      <c r="F754" s="34"/>
      <c r="G754" s="34"/>
      <c r="W754" s="34"/>
      <c r="X754" s="34"/>
      <c r="Y754" s="34"/>
      <c r="Z754" s="34"/>
      <c r="AA754" s="34"/>
      <c r="AB754" s="34"/>
      <c r="AC754" s="34"/>
    </row>
    <row r="755" spans="1:29">
      <c r="A755" s="34"/>
      <c r="B755" s="34"/>
      <c r="C755" s="34"/>
      <c r="D755" s="34"/>
      <c r="E755" s="34"/>
      <c r="F755" s="34"/>
      <c r="G755" s="34"/>
      <c r="W755" s="34"/>
      <c r="X755" s="34"/>
      <c r="Y755" s="34"/>
      <c r="Z755" s="34"/>
      <c r="AA755" s="34"/>
      <c r="AB755" s="34"/>
      <c r="AC755" s="34"/>
    </row>
    <row r="756" spans="1:29">
      <c r="A756" s="34"/>
      <c r="B756" s="34"/>
      <c r="C756" s="34"/>
      <c r="D756" s="34"/>
      <c r="E756" s="34"/>
      <c r="F756" s="34"/>
      <c r="G756" s="34"/>
      <c r="W756" s="34"/>
      <c r="X756" s="34"/>
      <c r="Y756" s="34"/>
      <c r="Z756" s="34"/>
      <c r="AA756" s="34"/>
      <c r="AB756" s="34"/>
      <c r="AC756" s="34"/>
    </row>
    <row r="757" spans="1:29">
      <c r="A757" s="34"/>
      <c r="B757" s="34"/>
      <c r="C757" s="34"/>
      <c r="D757" s="34"/>
      <c r="E757" s="34"/>
      <c r="F757" s="34"/>
      <c r="G757" s="34"/>
      <c r="W757" s="34"/>
      <c r="X757" s="34"/>
      <c r="Y757" s="34"/>
      <c r="Z757" s="34"/>
      <c r="AA757" s="34"/>
      <c r="AB757" s="34"/>
      <c r="AC757" s="34"/>
    </row>
    <row r="758" spans="1:29">
      <c r="A758" s="34"/>
      <c r="B758" s="34"/>
      <c r="C758" s="34"/>
      <c r="D758" s="34"/>
      <c r="E758" s="34"/>
      <c r="F758" s="34"/>
      <c r="G758" s="34"/>
      <c r="W758" s="34"/>
      <c r="X758" s="34"/>
      <c r="Y758" s="34"/>
      <c r="Z758" s="34"/>
      <c r="AA758" s="34"/>
      <c r="AB758" s="34"/>
      <c r="AC758" s="34"/>
    </row>
    <row r="759" spans="1:29">
      <c r="A759" s="34"/>
      <c r="B759" s="34"/>
      <c r="C759" s="34"/>
      <c r="D759" s="34"/>
      <c r="E759" s="34"/>
      <c r="F759" s="34"/>
      <c r="G759" s="34"/>
      <c r="W759" s="34"/>
      <c r="X759" s="34"/>
      <c r="Y759" s="34"/>
      <c r="Z759" s="34"/>
      <c r="AA759" s="34"/>
      <c r="AB759" s="34"/>
      <c r="AC759" s="34"/>
    </row>
    <row r="760" spans="1:29">
      <c r="A760" s="34"/>
      <c r="B760" s="34"/>
      <c r="C760" s="34"/>
      <c r="D760" s="34"/>
      <c r="E760" s="34"/>
      <c r="F760" s="34"/>
      <c r="G760" s="34"/>
      <c r="W760" s="34"/>
      <c r="X760" s="34"/>
      <c r="Y760" s="34"/>
      <c r="Z760" s="34"/>
      <c r="AA760" s="34"/>
      <c r="AB760" s="34"/>
      <c r="AC760" s="34"/>
    </row>
    <row r="761" spans="1:29">
      <c r="A761" s="34"/>
      <c r="B761" s="34"/>
      <c r="C761" s="34"/>
      <c r="D761" s="34"/>
      <c r="E761" s="34"/>
      <c r="F761" s="34"/>
      <c r="G761" s="34"/>
      <c r="W761" s="34"/>
      <c r="X761" s="34"/>
      <c r="Y761" s="34"/>
      <c r="Z761" s="34"/>
      <c r="AA761" s="34"/>
      <c r="AB761" s="34"/>
      <c r="AC761" s="34"/>
    </row>
    <row r="762" spans="1:29">
      <c r="A762" s="34"/>
      <c r="B762" s="34"/>
      <c r="C762" s="34"/>
      <c r="D762" s="34"/>
      <c r="E762" s="34"/>
      <c r="F762" s="34"/>
      <c r="G762" s="34"/>
      <c r="W762" s="34"/>
      <c r="X762" s="34"/>
      <c r="Y762" s="34"/>
      <c r="Z762" s="34"/>
      <c r="AA762" s="34"/>
      <c r="AB762" s="34"/>
      <c r="AC762" s="34"/>
    </row>
    <row r="763" spans="1:29">
      <c r="A763" s="34"/>
      <c r="B763" s="34"/>
      <c r="C763" s="34"/>
      <c r="D763" s="34"/>
      <c r="E763" s="34"/>
      <c r="F763" s="34"/>
      <c r="G763" s="34"/>
      <c r="W763" s="34"/>
      <c r="X763" s="34"/>
      <c r="Y763" s="34"/>
      <c r="Z763" s="34"/>
      <c r="AA763" s="34"/>
      <c r="AB763" s="34"/>
      <c r="AC763" s="34"/>
    </row>
    <row r="764" spans="1:29">
      <c r="A764" s="34"/>
      <c r="B764" s="34"/>
      <c r="C764" s="34"/>
      <c r="D764" s="34"/>
      <c r="E764" s="34"/>
      <c r="F764" s="34"/>
      <c r="G764" s="34"/>
      <c r="W764" s="34"/>
      <c r="X764" s="34"/>
      <c r="Y764" s="34"/>
      <c r="Z764" s="34"/>
      <c r="AA764" s="34"/>
      <c r="AB764" s="34"/>
      <c r="AC764" s="34"/>
    </row>
    <row r="765" spans="1:29">
      <c r="A765" s="34"/>
      <c r="B765" s="34"/>
      <c r="C765" s="34"/>
      <c r="D765" s="34"/>
      <c r="E765" s="34"/>
      <c r="F765" s="34"/>
      <c r="G765" s="34"/>
      <c r="W765" s="34"/>
      <c r="X765" s="34"/>
      <c r="Y765" s="34"/>
      <c r="Z765" s="34"/>
      <c r="AA765" s="34"/>
      <c r="AB765" s="34"/>
      <c r="AC765" s="34"/>
    </row>
    <row r="766" spans="1:29">
      <c r="A766" s="34"/>
      <c r="B766" s="34"/>
      <c r="C766" s="34"/>
      <c r="D766" s="34"/>
      <c r="E766" s="34"/>
      <c r="F766" s="34"/>
      <c r="G766" s="34"/>
      <c r="W766" s="34"/>
      <c r="X766" s="34"/>
      <c r="Y766" s="34"/>
      <c r="Z766" s="34"/>
      <c r="AA766" s="34"/>
      <c r="AB766" s="34"/>
      <c r="AC766" s="34"/>
    </row>
    <row r="767" spans="1:29">
      <c r="A767" s="34"/>
      <c r="B767" s="34"/>
      <c r="C767" s="34"/>
      <c r="D767" s="34"/>
      <c r="E767" s="34"/>
      <c r="F767" s="34"/>
      <c r="G767" s="34"/>
      <c r="W767" s="34"/>
      <c r="X767" s="34"/>
      <c r="Y767" s="34"/>
      <c r="Z767" s="34"/>
      <c r="AA767" s="34"/>
      <c r="AB767" s="34"/>
      <c r="AC767" s="34"/>
    </row>
    <row r="768" spans="1:29">
      <c r="A768" s="34"/>
      <c r="B768" s="34"/>
      <c r="C768" s="34"/>
      <c r="D768" s="34"/>
      <c r="E768" s="34"/>
      <c r="F768" s="34"/>
      <c r="G768" s="34"/>
      <c r="W768" s="34"/>
      <c r="X768" s="34"/>
      <c r="Y768" s="34"/>
      <c r="Z768" s="34"/>
      <c r="AA768" s="34"/>
      <c r="AB768" s="34"/>
      <c r="AC768" s="34"/>
    </row>
    <row r="769" spans="1:29">
      <c r="A769" s="34"/>
      <c r="B769" s="34"/>
      <c r="C769" s="34"/>
      <c r="D769" s="34"/>
      <c r="E769" s="34"/>
      <c r="F769" s="34"/>
      <c r="G769" s="34"/>
      <c r="W769" s="34"/>
      <c r="X769" s="34"/>
      <c r="Y769" s="34"/>
      <c r="Z769" s="34"/>
      <c r="AA769" s="34"/>
      <c r="AB769" s="34"/>
      <c r="AC769" s="34"/>
    </row>
    <row r="770" spans="1:29">
      <c r="A770" s="34"/>
      <c r="B770" s="34"/>
      <c r="C770" s="34"/>
      <c r="D770" s="34"/>
      <c r="E770" s="34"/>
      <c r="F770" s="34"/>
      <c r="G770" s="34"/>
      <c r="W770" s="34"/>
      <c r="X770" s="34"/>
      <c r="Y770" s="34"/>
      <c r="Z770" s="34"/>
      <c r="AA770" s="34"/>
      <c r="AB770" s="34"/>
      <c r="AC770" s="34"/>
    </row>
    <row r="771" spans="1:29">
      <c r="A771" s="34"/>
      <c r="B771" s="34"/>
      <c r="C771" s="34"/>
      <c r="D771" s="34"/>
      <c r="E771" s="34"/>
      <c r="F771" s="34"/>
      <c r="G771" s="34"/>
      <c r="W771" s="34"/>
      <c r="X771" s="34"/>
      <c r="Y771" s="34"/>
      <c r="Z771" s="34"/>
      <c r="AA771" s="34"/>
      <c r="AB771" s="34"/>
      <c r="AC771" s="34"/>
    </row>
    <row r="772" spans="1:29">
      <c r="A772" s="34"/>
      <c r="B772" s="34"/>
      <c r="C772" s="34"/>
      <c r="D772" s="34"/>
      <c r="E772" s="34"/>
      <c r="F772" s="34"/>
      <c r="G772" s="34"/>
      <c r="W772" s="34"/>
      <c r="X772" s="34"/>
      <c r="Y772" s="34"/>
      <c r="Z772" s="34"/>
      <c r="AA772" s="34"/>
      <c r="AB772" s="34"/>
      <c r="AC772" s="34"/>
    </row>
    <row r="773" spans="1:29">
      <c r="A773" s="34"/>
      <c r="B773" s="34"/>
      <c r="C773" s="34"/>
      <c r="D773" s="34"/>
      <c r="E773" s="34"/>
      <c r="F773" s="34"/>
      <c r="G773" s="34"/>
      <c r="W773" s="34"/>
      <c r="X773" s="34"/>
      <c r="Y773" s="34"/>
      <c r="Z773" s="34"/>
      <c r="AA773" s="34"/>
      <c r="AB773" s="34"/>
      <c r="AC773" s="34"/>
    </row>
    <row r="774" spans="1:29">
      <c r="A774" s="34"/>
      <c r="B774" s="34"/>
      <c r="C774" s="34"/>
      <c r="D774" s="34"/>
      <c r="E774" s="34"/>
      <c r="F774" s="34"/>
      <c r="G774" s="34"/>
      <c r="W774" s="34"/>
      <c r="X774" s="34"/>
      <c r="Y774" s="34"/>
      <c r="Z774" s="34"/>
      <c r="AA774" s="34"/>
      <c r="AB774" s="34"/>
      <c r="AC774" s="34"/>
    </row>
    <row r="775" spans="1:29">
      <c r="A775" s="34"/>
      <c r="B775" s="34"/>
      <c r="C775" s="34"/>
      <c r="D775" s="34"/>
      <c r="E775" s="34"/>
      <c r="F775" s="34"/>
      <c r="G775" s="34"/>
      <c r="W775" s="34"/>
      <c r="X775" s="34"/>
      <c r="Y775" s="34"/>
      <c r="Z775" s="34"/>
      <c r="AA775" s="34"/>
      <c r="AB775" s="34"/>
      <c r="AC775" s="34"/>
    </row>
    <row r="776" spans="1:29">
      <c r="A776" s="34"/>
      <c r="B776" s="34"/>
      <c r="C776" s="34"/>
      <c r="D776" s="34"/>
      <c r="E776" s="34"/>
      <c r="F776" s="34"/>
      <c r="G776" s="34"/>
      <c r="W776" s="34"/>
      <c r="X776" s="34"/>
      <c r="Y776" s="34"/>
      <c r="Z776" s="34"/>
      <c r="AA776" s="34"/>
      <c r="AB776" s="34"/>
      <c r="AC776" s="34"/>
    </row>
    <row r="777" spans="1:29">
      <c r="A777" s="34"/>
      <c r="B777" s="34"/>
      <c r="C777" s="34"/>
      <c r="D777" s="34"/>
      <c r="E777" s="34"/>
      <c r="F777" s="34"/>
      <c r="G777" s="34"/>
      <c r="W777" s="34"/>
      <c r="X777" s="34"/>
      <c r="Y777" s="34"/>
      <c r="Z777" s="34"/>
      <c r="AA777" s="34"/>
      <c r="AB777" s="34"/>
      <c r="AC777" s="34"/>
    </row>
    <row r="778" spans="1:29">
      <c r="A778" s="34"/>
      <c r="B778" s="34"/>
      <c r="C778" s="34"/>
      <c r="D778" s="34"/>
      <c r="E778" s="34"/>
      <c r="F778" s="34"/>
      <c r="G778" s="34"/>
      <c r="W778" s="34"/>
      <c r="X778" s="34"/>
      <c r="Y778" s="34"/>
      <c r="Z778" s="34"/>
      <c r="AA778" s="34"/>
      <c r="AB778" s="34"/>
      <c r="AC778" s="34"/>
    </row>
    <row r="779" spans="1:29">
      <c r="A779" s="34"/>
      <c r="B779" s="34"/>
      <c r="C779" s="34"/>
      <c r="D779" s="34"/>
      <c r="E779" s="34"/>
      <c r="F779" s="34"/>
      <c r="G779" s="34"/>
      <c r="W779" s="34"/>
      <c r="X779" s="34"/>
      <c r="Y779" s="34"/>
      <c r="Z779" s="34"/>
      <c r="AA779" s="34"/>
      <c r="AB779" s="34"/>
      <c r="AC779" s="34"/>
    </row>
    <row r="780" spans="1:29">
      <c r="A780" s="34"/>
      <c r="B780" s="34"/>
      <c r="C780" s="34"/>
      <c r="D780" s="34"/>
      <c r="E780" s="34"/>
      <c r="F780" s="34"/>
      <c r="G780" s="34"/>
      <c r="W780" s="34"/>
      <c r="X780" s="34"/>
      <c r="Y780" s="34"/>
      <c r="Z780" s="34"/>
      <c r="AA780" s="34"/>
      <c r="AB780" s="34"/>
      <c r="AC780" s="34"/>
    </row>
    <row r="781" spans="1:29">
      <c r="A781" s="34"/>
      <c r="B781" s="34"/>
      <c r="C781" s="34"/>
      <c r="D781" s="34"/>
      <c r="E781" s="34"/>
      <c r="F781" s="34"/>
      <c r="G781" s="34"/>
      <c r="W781" s="34"/>
      <c r="X781" s="34"/>
      <c r="Y781" s="34"/>
      <c r="Z781" s="34"/>
      <c r="AA781" s="34"/>
      <c r="AB781" s="34"/>
      <c r="AC781" s="34"/>
    </row>
    <row r="782" spans="1:29">
      <c r="A782" s="34"/>
      <c r="B782" s="34"/>
      <c r="C782" s="34"/>
      <c r="D782" s="34"/>
      <c r="E782" s="34"/>
      <c r="F782" s="34"/>
      <c r="G782" s="34"/>
      <c r="W782" s="34"/>
      <c r="X782" s="34"/>
      <c r="Y782" s="34"/>
      <c r="Z782" s="34"/>
      <c r="AA782" s="34"/>
      <c r="AB782" s="34"/>
      <c r="AC782" s="34"/>
    </row>
    <row r="783" spans="1:29">
      <c r="A783" s="34"/>
      <c r="B783" s="34"/>
      <c r="C783" s="34"/>
      <c r="D783" s="34"/>
      <c r="E783" s="34"/>
      <c r="F783" s="34"/>
      <c r="G783" s="34"/>
      <c r="W783" s="34"/>
      <c r="X783" s="34"/>
      <c r="Y783" s="34"/>
      <c r="Z783" s="34"/>
      <c r="AA783" s="34"/>
      <c r="AB783" s="34"/>
      <c r="AC783" s="34"/>
    </row>
    <row r="784" spans="1:29">
      <c r="A784" s="34"/>
      <c r="B784" s="34"/>
      <c r="C784" s="34"/>
      <c r="D784" s="34"/>
      <c r="E784" s="34"/>
      <c r="F784" s="34"/>
      <c r="G784" s="34"/>
      <c r="W784" s="34"/>
      <c r="X784" s="34"/>
      <c r="Y784" s="34"/>
      <c r="Z784" s="34"/>
      <c r="AA784" s="34"/>
      <c r="AB784" s="34"/>
      <c r="AC784" s="34"/>
    </row>
    <row r="785" spans="1:29">
      <c r="A785" s="34"/>
      <c r="B785" s="34"/>
      <c r="C785" s="34"/>
      <c r="D785" s="34"/>
      <c r="E785" s="34"/>
      <c r="F785" s="34"/>
      <c r="G785" s="34"/>
      <c r="W785" s="34"/>
      <c r="X785" s="34"/>
      <c r="Y785" s="34"/>
      <c r="Z785" s="34"/>
      <c r="AA785" s="34"/>
      <c r="AB785" s="34"/>
      <c r="AC785" s="34"/>
    </row>
    <row r="786" spans="1:29">
      <c r="A786" s="34"/>
      <c r="B786" s="34"/>
      <c r="C786" s="34"/>
      <c r="D786" s="34"/>
      <c r="E786" s="34"/>
      <c r="F786" s="34"/>
      <c r="G786" s="34"/>
      <c r="W786" s="34"/>
      <c r="X786" s="34"/>
      <c r="Y786" s="34"/>
      <c r="Z786" s="34"/>
      <c r="AA786" s="34"/>
      <c r="AB786" s="34"/>
      <c r="AC786" s="34"/>
    </row>
    <row r="787" spans="1:29">
      <c r="A787" s="34"/>
      <c r="B787" s="34"/>
      <c r="C787" s="34"/>
      <c r="D787" s="34"/>
      <c r="E787" s="34"/>
      <c r="F787" s="34"/>
      <c r="G787" s="34"/>
      <c r="W787" s="34"/>
      <c r="X787" s="34"/>
      <c r="Y787" s="34"/>
      <c r="Z787" s="34"/>
      <c r="AA787" s="34"/>
      <c r="AB787" s="34"/>
      <c r="AC787" s="34"/>
    </row>
    <row r="788" spans="1:29">
      <c r="A788" s="34"/>
      <c r="B788" s="34"/>
      <c r="C788" s="34"/>
      <c r="D788" s="34"/>
      <c r="E788" s="34"/>
      <c r="F788" s="34"/>
      <c r="G788" s="34"/>
      <c r="W788" s="34"/>
      <c r="X788" s="34"/>
      <c r="Y788" s="34"/>
      <c r="Z788" s="34"/>
      <c r="AA788" s="34"/>
      <c r="AB788" s="34"/>
      <c r="AC788" s="34"/>
    </row>
    <row r="789" spans="1:29">
      <c r="A789" s="34"/>
      <c r="B789" s="34"/>
      <c r="C789" s="34"/>
      <c r="D789" s="34"/>
      <c r="E789" s="34"/>
      <c r="F789" s="34"/>
      <c r="G789" s="34"/>
      <c r="W789" s="34"/>
      <c r="X789" s="34"/>
      <c r="Y789" s="34"/>
      <c r="Z789" s="34"/>
      <c r="AA789" s="34"/>
      <c r="AB789" s="34"/>
      <c r="AC789" s="34"/>
    </row>
    <row r="790" spans="1:29">
      <c r="A790" s="34"/>
      <c r="B790" s="34"/>
      <c r="C790" s="34"/>
      <c r="D790" s="34"/>
      <c r="E790" s="34"/>
      <c r="F790" s="34"/>
      <c r="G790" s="34"/>
      <c r="W790" s="34"/>
      <c r="X790" s="34"/>
      <c r="Y790" s="34"/>
      <c r="Z790" s="34"/>
      <c r="AA790" s="34"/>
      <c r="AB790" s="34"/>
      <c r="AC790" s="34"/>
    </row>
    <row r="791" spans="1:29">
      <c r="A791" s="34"/>
      <c r="B791" s="34"/>
      <c r="C791" s="34"/>
      <c r="D791" s="34"/>
      <c r="E791" s="34"/>
      <c r="F791" s="34"/>
      <c r="G791" s="34"/>
      <c r="W791" s="34"/>
      <c r="X791" s="34"/>
      <c r="Y791" s="34"/>
      <c r="Z791" s="34"/>
      <c r="AA791" s="34"/>
      <c r="AB791" s="34"/>
      <c r="AC791" s="34"/>
    </row>
    <row r="792" spans="1:29">
      <c r="A792" s="34"/>
      <c r="B792" s="34"/>
      <c r="C792" s="34"/>
      <c r="D792" s="34"/>
      <c r="E792" s="34"/>
      <c r="F792" s="34"/>
      <c r="G792" s="34"/>
      <c r="W792" s="34"/>
      <c r="X792" s="34"/>
      <c r="Y792" s="34"/>
      <c r="Z792" s="34"/>
      <c r="AA792" s="34"/>
      <c r="AB792" s="34"/>
      <c r="AC792" s="34"/>
    </row>
    <row r="793" spans="1:29">
      <c r="A793" s="34"/>
      <c r="B793" s="34"/>
      <c r="C793" s="34"/>
      <c r="D793" s="34"/>
      <c r="E793" s="34"/>
      <c r="F793" s="34"/>
      <c r="G793" s="34"/>
      <c r="W793" s="34"/>
      <c r="X793" s="34"/>
      <c r="Y793" s="34"/>
      <c r="Z793" s="34"/>
      <c r="AA793" s="34"/>
      <c r="AB793" s="34"/>
      <c r="AC793" s="34"/>
    </row>
    <row r="794" spans="1:29">
      <c r="A794" s="34"/>
      <c r="B794" s="34"/>
      <c r="C794" s="34"/>
      <c r="D794" s="34"/>
      <c r="E794" s="34"/>
      <c r="F794" s="34"/>
      <c r="G794" s="34"/>
      <c r="W794" s="34"/>
      <c r="X794" s="34"/>
      <c r="Y794" s="34"/>
      <c r="Z794" s="34"/>
      <c r="AA794" s="34"/>
      <c r="AB794" s="34"/>
      <c r="AC794" s="34"/>
    </row>
    <row r="795" spans="1:29">
      <c r="A795" s="34"/>
      <c r="B795" s="34"/>
      <c r="C795" s="34"/>
      <c r="D795" s="34"/>
      <c r="E795" s="34"/>
      <c r="F795" s="34"/>
      <c r="G795" s="34"/>
      <c r="W795" s="34"/>
      <c r="X795" s="34"/>
      <c r="Y795" s="34"/>
      <c r="Z795" s="34"/>
      <c r="AA795" s="34"/>
      <c r="AB795" s="34"/>
      <c r="AC795" s="34"/>
    </row>
    <row r="796" spans="1:29">
      <c r="A796" s="34"/>
      <c r="B796" s="34"/>
      <c r="C796" s="34"/>
      <c r="D796" s="34"/>
      <c r="E796" s="34"/>
      <c r="F796" s="34"/>
      <c r="G796" s="34"/>
      <c r="W796" s="34"/>
      <c r="X796" s="34"/>
      <c r="Y796" s="34"/>
      <c r="Z796" s="34"/>
      <c r="AA796" s="34"/>
      <c r="AB796" s="34"/>
      <c r="AC796" s="34"/>
    </row>
    <row r="797" spans="1:29">
      <c r="A797" s="34"/>
      <c r="B797" s="34"/>
      <c r="C797" s="34"/>
      <c r="D797" s="34"/>
      <c r="E797" s="34"/>
      <c r="F797" s="34"/>
      <c r="G797" s="34"/>
      <c r="W797" s="34"/>
      <c r="X797" s="34"/>
      <c r="Y797" s="34"/>
      <c r="Z797" s="34"/>
      <c r="AA797" s="34"/>
      <c r="AB797" s="34"/>
      <c r="AC797" s="34"/>
    </row>
    <row r="798" spans="1:29">
      <c r="A798" s="34"/>
      <c r="B798" s="34"/>
      <c r="C798" s="34"/>
      <c r="D798" s="34"/>
      <c r="E798" s="34"/>
      <c r="F798" s="34"/>
      <c r="G798" s="34"/>
      <c r="W798" s="34"/>
      <c r="X798" s="34"/>
      <c r="Y798" s="34"/>
      <c r="Z798" s="34"/>
      <c r="AA798" s="34"/>
      <c r="AB798" s="34"/>
      <c r="AC798" s="34"/>
    </row>
    <row r="799" spans="1:29">
      <c r="A799" s="34"/>
      <c r="B799" s="34"/>
      <c r="C799" s="34"/>
      <c r="D799" s="34"/>
      <c r="E799" s="34"/>
      <c r="F799" s="34"/>
      <c r="G799" s="34"/>
      <c r="W799" s="34"/>
      <c r="X799" s="34"/>
      <c r="Y799" s="34"/>
      <c r="Z799" s="34"/>
      <c r="AA799" s="34"/>
      <c r="AB799" s="34"/>
      <c r="AC799" s="34"/>
    </row>
    <row r="800" spans="1:29">
      <c r="A800" s="34"/>
      <c r="B800" s="34"/>
      <c r="C800" s="34"/>
      <c r="D800" s="34"/>
      <c r="E800" s="34"/>
      <c r="F800" s="34"/>
      <c r="G800" s="34"/>
      <c r="W800" s="34"/>
      <c r="X800" s="34"/>
      <c r="Y800" s="34"/>
      <c r="Z800" s="34"/>
      <c r="AA800" s="34"/>
      <c r="AB800" s="34"/>
      <c r="AC800" s="34"/>
    </row>
    <row r="801" spans="1:29">
      <c r="A801" s="34"/>
      <c r="B801" s="34"/>
      <c r="C801" s="34"/>
      <c r="D801" s="34"/>
      <c r="E801" s="34"/>
      <c r="F801" s="34"/>
      <c r="G801" s="34"/>
      <c r="W801" s="34"/>
      <c r="X801" s="34"/>
      <c r="Y801" s="34"/>
      <c r="Z801" s="34"/>
      <c r="AA801" s="34"/>
      <c r="AB801" s="34"/>
      <c r="AC801" s="34"/>
    </row>
    <row r="802" spans="1:29">
      <c r="A802" s="34"/>
      <c r="B802" s="34"/>
      <c r="C802" s="34"/>
      <c r="D802" s="34"/>
      <c r="E802" s="34"/>
      <c r="F802" s="34"/>
      <c r="G802" s="34"/>
      <c r="W802" s="34"/>
      <c r="X802" s="34"/>
      <c r="Y802" s="34"/>
      <c r="Z802" s="34"/>
      <c r="AA802" s="34"/>
      <c r="AB802" s="34"/>
      <c r="AC802" s="34"/>
    </row>
    <row r="803" spans="1:29">
      <c r="A803" s="34"/>
      <c r="B803" s="34"/>
      <c r="C803" s="34"/>
      <c r="D803" s="34"/>
      <c r="E803" s="34"/>
      <c r="F803" s="34"/>
      <c r="G803" s="34"/>
      <c r="W803" s="34"/>
      <c r="X803" s="34"/>
      <c r="Y803" s="34"/>
      <c r="Z803" s="34"/>
      <c r="AA803" s="34"/>
      <c r="AB803" s="34"/>
      <c r="AC803" s="34"/>
    </row>
    <row r="804" spans="1:29">
      <c r="A804" s="34"/>
      <c r="B804" s="34"/>
      <c r="C804" s="34"/>
      <c r="D804" s="34"/>
      <c r="E804" s="34"/>
      <c r="F804" s="34"/>
      <c r="G804" s="34"/>
      <c r="W804" s="34"/>
      <c r="X804" s="34"/>
      <c r="Y804" s="34"/>
      <c r="Z804" s="34"/>
      <c r="AA804" s="34"/>
      <c r="AB804" s="34"/>
      <c r="AC804" s="34"/>
    </row>
    <row r="805" spans="1:29">
      <c r="A805" s="34"/>
      <c r="B805" s="34"/>
      <c r="C805" s="34"/>
      <c r="D805" s="34"/>
      <c r="E805" s="34"/>
      <c r="F805" s="34"/>
      <c r="G805" s="34"/>
      <c r="W805" s="34"/>
      <c r="X805" s="34"/>
      <c r="Y805" s="34"/>
      <c r="Z805" s="34"/>
      <c r="AA805" s="34"/>
      <c r="AB805" s="34"/>
      <c r="AC805" s="34"/>
    </row>
    <row r="806" spans="1:29">
      <c r="A806" s="34"/>
      <c r="B806" s="34"/>
      <c r="C806" s="34"/>
      <c r="D806" s="34"/>
      <c r="E806" s="34"/>
      <c r="F806" s="34"/>
      <c r="G806" s="34"/>
      <c r="W806" s="34"/>
      <c r="X806" s="34"/>
      <c r="Y806" s="34"/>
      <c r="Z806" s="34"/>
      <c r="AA806" s="34"/>
      <c r="AB806" s="34"/>
      <c r="AC806" s="34"/>
    </row>
    <row r="807" spans="1:29">
      <c r="A807" s="34"/>
      <c r="B807" s="34"/>
      <c r="C807" s="34"/>
      <c r="D807" s="34"/>
      <c r="E807" s="34"/>
      <c r="F807" s="34"/>
      <c r="G807" s="34"/>
      <c r="W807" s="34"/>
      <c r="X807" s="34"/>
      <c r="Y807" s="34"/>
      <c r="Z807" s="34"/>
      <c r="AA807" s="34"/>
      <c r="AB807" s="34"/>
      <c r="AC807" s="34"/>
    </row>
    <row r="808" spans="1:29">
      <c r="A808" s="34"/>
      <c r="B808" s="34"/>
      <c r="C808" s="34"/>
      <c r="D808" s="34"/>
      <c r="E808" s="34"/>
      <c r="F808" s="34"/>
      <c r="G808" s="34"/>
      <c r="W808" s="34"/>
      <c r="X808" s="34"/>
      <c r="Y808" s="34"/>
      <c r="Z808" s="34"/>
      <c r="AA808" s="34"/>
      <c r="AB808" s="34"/>
      <c r="AC808" s="34"/>
    </row>
    <row r="809" spans="1:29">
      <c r="A809" s="34"/>
      <c r="B809" s="34"/>
      <c r="C809" s="34"/>
      <c r="D809" s="34"/>
      <c r="E809" s="34"/>
      <c r="F809" s="34"/>
      <c r="G809" s="34"/>
      <c r="W809" s="34"/>
      <c r="X809" s="34"/>
      <c r="Y809" s="34"/>
      <c r="Z809" s="34"/>
      <c r="AA809" s="34"/>
      <c r="AB809" s="34"/>
      <c r="AC809" s="34"/>
    </row>
    <row r="810" spans="1:29">
      <c r="A810" s="34"/>
      <c r="B810" s="34"/>
      <c r="C810" s="34"/>
      <c r="D810" s="34"/>
      <c r="E810" s="34"/>
      <c r="F810" s="34"/>
      <c r="G810" s="34"/>
      <c r="W810" s="34"/>
      <c r="X810" s="34"/>
      <c r="Y810" s="34"/>
      <c r="Z810" s="34"/>
      <c r="AA810" s="34"/>
      <c r="AB810" s="34"/>
      <c r="AC810" s="34"/>
    </row>
    <row r="811" spans="1:29">
      <c r="A811" s="34"/>
      <c r="B811" s="34"/>
      <c r="C811" s="34"/>
      <c r="D811" s="34"/>
      <c r="E811" s="34"/>
      <c r="F811" s="34"/>
      <c r="G811" s="34"/>
      <c r="W811" s="34"/>
      <c r="X811" s="34"/>
      <c r="Y811" s="34"/>
      <c r="Z811" s="34"/>
      <c r="AA811" s="34"/>
      <c r="AB811" s="34"/>
      <c r="AC811" s="34"/>
    </row>
    <row r="812" spans="1:29">
      <c r="A812" s="34"/>
      <c r="B812" s="34"/>
      <c r="C812" s="34"/>
      <c r="D812" s="34"/>
      <c r="E812" s="34"/>
      <c r="F812" s="34"/>
      <c r="G812" s="34"/>
      <c r="W812" s="34"/>
      <c r="X812" s="34"/>
      <c r="Y812" s="34"/>
      <c r="Z812" s="34"/>
      <c r="AA812" s="34"/>
      <c r="AB812" s="34"/>
      <c r="AC812" s="34"/>
    </row>
    <row r="813" spans="1:29">
      <c r="A813" s="34"/>
      <c r="B813" s="34"/>
      <c r="C813" s="34"/>
      <c r="D813" s="34"/>
      <c r="E813" s="34"/>
      <c r="F813" s="34"/>
      <c r="G813" s="34"/>
      <c r="W813" s="34"/>
      <c r="X813" s="34"/>
      <c r="Y813" s="34"/>
      <c r="Z813" s="34"/>
      <c r="AA813" s="34"/>
      <c r="AB813" s="34"/>
      <c r="AC813" s="34"/>
    </row>
    <row r="814" spans="1:29">
      <c r="A814" s="34"/>
      <c r="B814" s="34"/>
      <c r="C814" s="34"/>
      <c r="D814" s="34"/>
      <c r="E814" s="34"/>
      <c r="F814" s="34"/>
      <c r="G814" s="34"/>
      <c r="W814" s="34"/>
      <c r="X814" s="34"/>
      <c r="Y814" s="34"/>
      <c r="Z814" s="34"/>
      <c r="AA814" s="34"/>
      <c r="AB814" s="34"/>
      <c r="AC814" s="34"/>
    </row>
    <row r="815" spans="1:29">
      <c r="A815" s="34"/>
      <c r="B815" s="34"/>
      <c r="C815" s="34"/>
      <c r="D815" s="34"/>
      <c r="E815" s="34"/>
      <c r="F815" s="34"/>
      <c r="G815" s="34"/>
      <c r="W815" s="34"/>
      <c r="X815" s="34"/>
      <c r="Y815" s="34"/>
      <c r="Z815" s="34"/>
      <c r="AA815" s="34"/>
      <c r="AB815" s="34"/>
      <c r="AC815" s="34"/>
    </row>
    <row r="816" spans="1:29">
      <c r="A816" s="34"/>
      <c r="B816" s="34"/>
      <c r="C816" s="34"/>
      <c r="D816" s="34"/>
      <c r="E816" s="34"/>
      <c r="F816" s="34"/>
      <c r="G816" s="34"/>
      <c r="W816" s="34"/>
      <c r="X816" s="34"/>
      <c r="Y816" s="34"/>
      <c r="Z816" s="34"/>
      <c r="AA816" s="34"/>
      <c r="AB816" s="34"/>
      <c r="AC816" s="34"/>
    </row>
    <row r="817" spans="1:29">
      <c r="A817" s="34"/>
      <c r="B817" s="34"/>
      <c r="C817" s="34"/>
      <c r="D817" s="34"/>
      <c r="E817" s="34"/>
      <c r="F817" s="34"/>
      <c r="G817" s="34"/>
      <c r="W817" s="34"/>
      <c r="X817" s="34"/>
      <c r="Y817" s="34"/>
      <c r="Z817" s="34"/>
      <c r="AA817" s="34"/>
      <c r="AB817" s="34"/>
      <c r="AC817" s="34"/>
    </row>
    <row r="818" spans="1:29">
      <c r="A818" s="34"/>
      <c r="B818" s="34"/>
      <c r="C818" s="34"/>
      <c r="D818" s="34"/>
      <c r="E818" s="34"/>
      <c r="F818" s="34"/>
      <c r="G818" s="34"/>
      <c r="W818" s="34"/>
      <c r="X818" s="34"/>
      <c r="Y818" s="34"/>
      <c r="Z818" s="34"/>
      <c r="AA818" s="34"/>
      <c r="AB818" s="34"/>
      <c r="AC818" s="34"/>
    </row>
    <row r="819" spans="1:29">
      <c r="A819" s="34"/>
      <c r="B819" s="34"/>
      <c r="C819" s="34"/>
      <c r="D819" s="34"/>
      <c r="E819" s="34"/>
      <c r="F819" s="34"/>
      <c r="G819" s="34"/>
      <c r="W819" s="34"/>
      <c r="X819" s="34"/>
      <c r="Y819" s="34"/>
      <c r="Z819" s="34"/>
      <c r="AA819" s="34"/>
      <c r="AB819" s="34"/>
      <c r="AC819" s="34"/>
    </row>
    <row r="820" spans="1:29">
      <c r="A820" s="34"/>
      <c r="B820" s="34"/>
      <c r="C820" s="34"/>
      <c r="D820" s="34"/>
      <c r="E820" s="34"/>
      <c r="F820" s="34"/>
      <c r="G820" s="34"/>
      <c r="W820" s="34"/>
      <c r="X820" s="34"/>
      <c r="Y820" s="34"/>
      <c r="Z820" s="34"/>
      <c r="AA820" s="34"/>
      <c r="AB820" s="34"/>
      <c r="AC820" s="34"/>
    </row>
    <row r="821" spans="1:29">
      <c r="A821" s="34"/>
      <c r="B821" s="34"/>
      <c r="C821" s="34"/>
      <c r="D821" s="34"/>
      <c r="E821" s="34"/>
      <c r="F821" s="34"/>
      <c r="G821" s="34"/>
      <c r="W821" s="34"/>
      <c r="X821" s="34"/>
      <c r="Y821" s="34"/>
      <c r="Z821" s="34"/>
      <c r="AA821" s="34"/>
      <c r="AB821" s="34"/>
      <c r="AC821" s="34"/>
    </row>
    <row r="822" spans="1:29">
      <c r="A822" s="34"/>
      <c r="B822" s="34"/>
      <c r="C822" s="34"/>
      <c r="D822" s="34"/>
      <c r="E822" s="34"/>
      <c r="F822" s="34"/>
      <c r="G822" s="34"/>
      <c r="W822" s="34"/>
      <c r="X822" s="34"/>
      <c r="Y822" s="34"/>
      <c r="Z822" s="34"/>
      <c r="AA822" s="34"/>
      <c r="AB822" s="34"/>
      <c r="AC822" s="34"/>
    </row>
    <row r="823" spans="1:29">
      <c r="A823" s="34"/>
      <c r="B823" s="34"/>
      <c r="C823" s="34"/>
      <c r="D823" s="34"/>
      <c r="E823" s="34"/>
      <c r="F823" s="34"/>
      <c r="G823" s="34"/>
      <c r="W823" s="34"/>
      <c r="X823" s="34"/>
      <c r="Y823" s="34"/>
      <c r="Z823" s="34"/>
      <c r="AA823" s="34"/>
      <c r="AB823" s="34"/>
      <c r="AC823" s="34"/>
    </row>
    <row r="824" spans="1:29">
      <c r="A824" s="34"/>
      <c r="B824" s="34"/>
      <c r="C824" s="34"/>
      <c r="D824" s="34"/>
      <c r="E824" s="34"/>
      <c r="F824" s="34"/>
      <c r="G824" s="34"/>
      <c r="W824" s="34"/>
      <c r="X824" s="34"/>
      <c r="Y824" s="34"/>
      <c r="Z824" s="34"/>
      <c r="AA824" s="34"/>
      <c r="AB824" s="34"/>
      <c r="AC824" s="34"/>
    </row>
    <row r="825" spans="1:29">
      <c r="A825" s="34"/>
      <c r="B825" s="34"/>
      <c r="C825" s="34"/>
      <c r="D825" s="34"/>
      <c r="E825" s="34"/>
      <c r="F825" s="34"/>
      <c r="G825" s="34"/>
      <c r="W825" s="34"/>
      <c r="X825" s="34"/>
      <c r="Y825" s="34"/>
      <c r="Z825" s="34"/>
      <c r="AA825" s="34"/>
      <c r="AB825" s="34"/>
      <c r="AC825" s="34"/>
    </row>
    <row r="826" spans="1:29">
      <c r="A826" s="34"/>
      <c r="B826" s="34"/>
      <c r="C826" s="34"/>
      <c r="D826" s="34"/>
      <c r="E826" s="34"/>
      <c r="F826" s="34"/>
      <c r="G826" s="34"/>
      <c r="W826" s="34"/>
      <c r="X826" s="34"/>
      <c r="Y826" s="34"/>
      <c r="Z826" s="34"/>
      <c r="AA826" s="34"/>
      <c r="AB826" s="34"/>
      <c r="AC826" s="34"/>
    </row>
    <row r="827" spans="1:29">
      <c r="A827" s="34"/>
      <c r="B827" s="34"/>
      <c r="C827" s="34"/>
      <c r="D827" s="34"/>
      <c r="E827" s="34"/>
      <c r="F827" s="34"/>
      <c r="G827" s="34"/>
      <c r="W827" s="34"/>
      <c r="X827" s="34"/>
      <c r="Y827" s="34"/>
      <c r="Z827" s="34"/>
      <c r="AA827" s="34"/>
      <c r="AB827" s="34"/>
      <c r="AC827" s="34"/>
    </row>
    <row r="828" spans="1:29">
      <c r="A828" s="34"/>
      <c r="B828" s="34"/>
      <c r="C828" s="34"/>
      <c r="D828" s="34"/>
      <c r="E828" s="34"/>
      <c r="F828" s="34"/>
      <c r="G828" s="34"/>
      <c r="W828" s="34"/>
      <c r="X828" s="34"/>
      <c r="Y828" s="34"/>
      <c r="Z828" s="34"/>
      <c r="AA828" s="34"/>
      <c r="AB828" s="34"/>
      <c r="AC828" s="34"/>
    </row>
    <row r="829" spans="1:29">
      <c r="A829" s="34"/>
      <c r="B829" s="34"/>
      <c r="C829" s="34"/>
      <c r="D829" s="34"/>
      <c r="E829" s="34"/>
      <c r="F829" s="34"/>
      <c r="G829" s="34"/>
      <c r="W829" s="34"/>
      <c r="X829" s="34"/>
      <c r="Y829" s="34"/>
      <c r="Z829" s="34"/>
      <c r="AA829" s="34"/>
      <c r="AB829" s="34"/>
      <c r="AC829" s="34"/>
    </row>
    <row r="830" spans="1:29">
      <c r="A830" s="34"/>
      <c r="B830" s="34"/>
      <c r="C830" s="34"/>
      <c r="D830" s="34"/>
      <c r="E830" s="34"/>
      <c r="F830" s="34"/>
      <c r="G830" s="34"/>
      <c r="W830" s="34"/>
      <c r="X830" s="34"/>
      <c r="Y830" s="34"/>
      <c r="Z830" s="34"/>
      <c r="AA830" s="34"/>
      <c r="AB830" s="34"/>
      <c r="AC830" s="34"/>
    </row>
    <row r="831" spans="1:29">
      <c r="A831" s="34"/>
      <c r="B831" s="34"/>
      <c r="C831" s="34"/>
      <c r="D831" s="34"/>
      <c r="E831" s="34"/>
      <c r="F831" s="34"/>
      <c r="G831" s="34"/>
      <c r="W831" s="34"/>
      <c r="X831" s="34"/>
      <c r="Y831" s="34"/>
      <c r="Z831" s="34"/>
      <c r="AA831" s="34"/>
      <c r="AB831" s="34"/>
      <c r="AC831" s="34"/>
    </row>
    <row r="832" spans="1:29">
      <c r="A832" s="34"/>
      <c r="B832" s="34"/>
      <c r="C832" s="34"/>
      <c r="D832" s="34"/>
      <c r="E832" s="34"/>
      <c r="F832" s="34"/>
      <c r="G832" s="34"/>
      <c r="W832" s="34"/>
      <c r="X832" s="34"/>
      <c r="Y832" s="34"/>
      <c r="Z832" s="34"/>
      <c r="AA832" s="34"/>
      <c r="AB832" s="34"/>
      <c r="AC832" s="34"/>
    </row>
    <row r="833" spans="1:29">
      <c r="A833" s="34"/>
      <c r="B833" s="34"/>
      <c r="C833" s="34"/>
      <c r="D833" s="34"/>
      <c r="E833" s="34"/>
      <c r="F833" s="34"/>
      <c r="G833" s="34"/>
      <c r="W833" s="34"/>
      <c r="X833" s="34"/>
      <c r="Y833" s="34"/>
      <c r="Z833" s="34"/>
      <c r="AA833" s="34"/>
      <c r="AB833" s="34"/>
      <c r="AC833" s="34"/>
    </row>
    <row r="834" spans="1:29">
      <c r="A834" s="34"/>
      <c r="B834" s="34"/>
      <c r="C834" s="34"/>
      <c r="D834" s="34"/>
      <c r="E834" s="34"/>
      <c r="F834" s="34"/>
      <c r="G834" s="34"/>
      <c r="W834" s="34"/>
      <c r="X834" s="34"/>
      <c r="Y834" s="34"/>
      <c r="Z834" s="34"/>
      <c r="AA834" s="34"/>
      <c r="AB834" s="34"/>
      <c r="AC834" s="34"/>
    </row>
    <row r="835" spans="1:29">
      <c r="A835" s="34"/>
      <c r="B835" s="34"/>
      <c r="C835" s="34"/>
      <c r="D835" s="34"/>
      <c r="E835" s="34"/>
      <c r="F835" s="34"/>
      <c r="G835" s="34"/>
      <c r="W835" s="34"/>
      <c r="X835" s="34"/>
      <c r="Y835" s="34"/>
      <c r="Z835" s="34"/>
      <c r="AA835" s="34"/>
      <c r="AB835" s="34"/>
      <c r="AC835" s="34"/>
    </row>
    <row r="836" spans="1:29">
      <c r="A836" s="34"/>
      <c r="B836" s="34"/>
      <c r="C836" s="34"/>
      <c r="D836" s="34"/>
      <c r="E836" s="34"/>
      <c r="F836" s="34"/>
      <c r="G836" s="34"/>
      <c r="W836" s="34"/>
      <c r="X836" s="34"/>
      <c r="Y836" s="34"/>
      <c r="Z836" s="34"/>
      <c r="AA836" s="34"/>
      <c r="AB836" s="34"/>
      <c r="AC836" s="34"/>
    </row>
    <row r="837" spans="1:29">
      <c r="A837" s="34"/>
      <c r="B837" s="34"/>
      <c r="C837" s="34"/>
      <c r="D837" s="34"/>
      <c r="E837" s="34"/>
      <c r="F837" s="34"/>
      <c r="G837" s="34"/>
      <c r="W837" s="34"/>
      <c r="X837" s="34"/>
      <c r="Y837" s="34"/>
      <c r="Z837" s="34"/>
      <c r="AA837" s="34"/>
      <c r="AB837" s="34"/>
      <c r="AC837" s="34"/>
    </row>
    <row r="838" spans="1:29">
      <c r="A838" s="34"/>
      <c r="B838" s="34"/>
      <c r="C838" s="34"/>
      <c r="D838" s="34"/>
      <c r="E838" s="34"/>
      <c r="F838" s="34"/>
      <c r="G838" s="34"/>
      <c r="W838" s="34"/>
      <c r="X838" s="34"/>
      <c r="Y838" s="34"/>
      <c r="Z838" s="34"/>
      <c r="AA838" s="34"/>
      <c r="AB838" s="34"/>
      <c r="AC838" s="34"/>
    </row>
    <row r="839" spans="1:29">
      <c r="A839" s="34"/>
      <c r="B839" s="34"/>
      <c r="C839" s="34"/>
      <c r="D839" s="34"/>
      <c r="E839" s="34"/>
      <c r="F839" s="34"/>
      <c r="G839" s="34"/>
      <c r="W839" s="34"/>
      <c r="X839" s="34"/>
      <c r="Y839" s="34"/>
      <c r="Z839" s="34"/>
      <c r="AA839" s="34"/>
      <c r="AB839" s="34"/>
      <c r="AC839" s="34"/>
    </row>
    <row r="840" spans="1:29">
      <c r="A840" s="34"/>
      <c r="B840" s="34"/>
      <c r="C840" s="34"/>
      <c r="D840" s="34"/>
      <c r="E840" s="34"/>
      <c r="F840" s="34"/>
      <c r="G840" s="34"/>
      <c r="W840" s="34"/>
      <c r="X840" s="34"/>
      <c r="Y840" s="34"/>
      <c r="Z840" s="34"/>
      <c r="AA840" s="34"/>
      <c r="AB840" s="34"/>
      <c r="AC840" s="34"/>
    </row>
    <row r="841" spans="1:29">
      <c r="A841" s="34"/>
      <c r="B841" s="34"/>
      <c r="C841" s="34"/>
      <c r="D841" s="34"/>
      <c r="E841" s="34"/>
      <c r="F841" s="34"/>
      <c r="G841" s="34"/>
      <c r="W841" s="34"/>
      <c r="X841" s="34"/>
      <c r="Y841" s="34"/>
      <c r="Z841" s="34"/>
      <c r="AA841" s="34"/>
      <c r="AB841" s="34"/>
      <c r="AC841" s="34"/>
    </row>
    <row r="842" spans="1:29">
      <c r="A842" s="34"/>
      <c r="B842" s="34"/>
      <c r="C842" s="34"/>
      <c r="D842" s="34"/>
      <c r="E842" s="34"/>
      <c r="F842" s="34"/>
      <c r="G842" s="34"/>
      <c r="W842" s="34"/>
      <c r="X842" s="34"/>
      <c r="Y842" s="34"/>
      <c r="Z842" s="34"/>
      <c r="AA842" s="34"/>
      <c r="AB842" s="34"/>
      <c r="AC842" s="34"/>
    </row>
    <row r="843" spans="1:29">
      <c r="A843" s="34"/>
      <c r="B843" s="34"/>
      <c r="C843" s="34"/>
      <c r="D843" s="34"/>
      <c r="E843" s="34"/>
      <c r="F843" s="34"/>
      <c r="G843" s="34"/>
      <c r="W843" s="34"/>
      <c r="X843" s="34"/>
      <c r="Y843" s="34"/>
      <c r="Z843" s="34"/>
      <c r="AA843" s="34"/>
      <c r="AB843" s="34"/>
      <c r="AC843" s="34"/>
    </row>
    <row r="844" spans="1:29">
      <c r="A844" s="34"/>
      <c r="B844" s="34"/>
      <c r="C844" s="34"/>
      <c r="D844" s="34"/>
      <c r="E844" s="34"/>
      <c r="F844" s="34"/>
      <c r="G844" s="34"/>
      <c r="W844" s="34"/>
      <c r="X844" s="34"/>
      <c r="Y844" s="34"/>
      <c r="Z844" s="34"/>
      <c r="AA844" s="34"/>
      <c r="AB844" s="34"/>
      <c r="AC844" s="34"/>
    </row>
    <row r="845" spans="1:29">
      <c r="A845" s="34"/>
      <c r="B845" s="34"/>
      <c r="C845" s="34"/>
      <c r="D845" s="34"/>
      <c r="E845" s="34"/>
      <c r="F845" s="34"/>
      <c r="G845" s="34"/>
      <c r="W845" s="34"/>
      <c r="X845" s="34"/>
      <c r="Y845" s="34"/>
      <c r="Z845" s="34"/>
      <c r="AA845" s="34"/>
      <c r="AB845" s="34"/>
      <c r="AC845" s="34"/>
    </row>
    <row r="846" spans="1:29">
      <c r="A846" s="34"/>
      <c r="B846" s="34"/>
      <c r="C846" s="34"/>
      <c r="D846" s="34"/>
      <c r="E846" s="34"/>
      <c r="F846" s="34"/>
      <c r="G846" s="34"/>
      <c r="W846" s="34"/>
      <c r="X846" s="34"/>
      <c r="Y846" s="34"/>
      <c r="Z846" s="34"/>
      <c r="AA846" s="34"/>
      <c r="AB846" s="34"/>
      <c r="AC846" s="34"/>
    </row>
    <row r="847" spans="1:29">
      <c r="A847" s="34"/>
      <c r="B847" s="34"/>
      <c r="C847" s="34"/>
      <c r="D847" s="34"/>
      <c r="E847" s="34"/>
      <c r="F847" s="34"/>
      <c r="G847" s="34"/>
      <c r="W847" s="34"/>
      <c r="X847" s="34"/>
      <c r="Y847" s="34"/>
      <c r="Z847" s="34"/>
      <c r="AA847" s="34"/>
      <c r="AB847" s="34"/>
      <c r="AC847" s="34"/>
    </row>
    <row r="848" spans="1:29">
      <c r="A848" s="34"/>
      <c r="B848" s="34"/>
      <c r="C848" s="34"/>
      <c r="D848" s="34"/>
      <c r="E848" s="34"/>
      <c r="F848" s="34"/>
      <c r="G848" s="34"/>
      <c r="W848" s="34"/>
      <c r="X848" s="34"/>
      <c r="Y848" s="34"/>
      <c r="Z848" s="34"/>
      <c r="AA848" s="34"/>
      <c r="AB848" s="34"/>
      <c r="AC848" s="34"/>
    </row>
    <row r="849" spans="1:29">
      <c r="A849" s="34"/>
      <c r="B849" s="34"/>
      <c r="C849" s="34"/>
      <c r="D849" s="34"/>
      <c r="E849" s="34"/>
      <c r="F849" s="34"/>
      <c r="G849" s="34"/>
      <c r="W849" s="34"/>
      <c r="X849" s="34"/>
      <c r="Y849" s="34"/>
      <c r="Z849" s="34"/>
      <c r="AA849" s="34"/>
      <c r="AB849" s="34"/>
      <c r="AC849" s="34"/>
    </row>
    <row r="850" spans="1:29">
      <c r="A850" s="34"/>
      <c r="B850" s="34"/>
      <c r="C850" s="34"/>
      <c r="D850" s="34"/>
      <c r="E850" s="34"/>
      <c r="F850" s="34"/>
      <c r="G850" s="34"/>
      <c r="W850" s="34"/>
      <c r="X850" s="34"/>
      <c r="Y850" s="34"/>
      <c r="Z850" s="34"/>
      <c r="AA850" s="34"/>
      <c r="AB850" s="34"/>
      <c r="AC850" s="34"/>
    </row>
    <row r="851" spans="1:29">
      <c r="A851" s="34"/>
      <c r="B851" s="34"/>
      <c r="C851" s="34"/>
      <c r="D851" s="34"/>
      <c r="E851" s="34"/>
      <c r="F851" s="34"/>
      <c r="G851" s="34"/>
      <c r="W851" s="34"/>
      <c r="X851" s="34"/>
      <c r="Y851" s="34"/>
      <c r="Z851" s="34"/>
      <c r="AA851" s="34"/>
      <c r="AB851" s="34"/>
      <c r="AC851" s="34"/>
    </row>
    <row r="852" spans="1:29">
      <c r="A852" s="34"/>
      <c r="B852" s="34"/>
      <c r="C852" s="34"/>
      <c r="D852" s="34"/>
      <c r="E852" s="34"/>
      <c r="F852" s="34"/>
      <c r="G852" s="34"/>
      <c r="W852" s="34"/>
      <c r="X852" s="34"/>
      <c r="Y852" s="34"/>
      <c r="Z852" s="34"/>
      <c r="AA852" s="34"/>
      <c r="AB852" s="34"/>
      <c r="AC852" s="34"/>
    </row>
    <row r="853" spans="1:29">
      <c r="A853" s="34"/>
      <c r="B853" s="34"/>
      <c r="C853" s="34"/>
      <c r="D853" s="34"/>
      <c r="E853" s="34"/>
      <c r="F853" s="34"/>
      <c r="G853" s="34"/>
      <c r="W853" s="34"/>
      <c r="X853" s="34"/>
      <c r="Y853" s="34"/>
      <c r="Z853" s="34"/>
      <c r="AA853" s="34"/>
      <c r="AB853" s="34"/>
      <c r="AC853" s="34"/>
    </row>
    <row r="854" spans="1:29">
      <c r="A854" s="34"/>
      <c r="B854" s="34"/>
      <c r="C854" s="34"/>
      <c r="D854" s="34"/>
      <c r="E854" s="34"/>
      <c r="F854" s="34"/>
      <c r="G854" s="34"/>
      <c r="W854" s="34"/>
      <c r="X854" s="34"/>
      <c r="Y854" s="34"/>
      <c r="Z854" s="34"/>
      <c r="AA854" s="34"/>
      <c r="AB854" s="34"/>
      <c r="AC854" s="34"/>
    </row>
    <row r="855" spans="1:29">
      <c r="A855" s="34"/>
      <c r="B855" s="34"/>
      <c r="C855" s="34"/>
      <c r="D855" s="34"/>
      <c r="E855" s="34"/>
      <c r="F855" s="34"/>
      <c r="G855" s="34"/>
      <c r="W855" s="34"/>
      <c r="X855" s="34"/>
      <c r="Y855" s="34"/>
      <c r="Z855" s="34"/>
      <c r="AA855" s="34"/>
      <c r="AB855" s="34"/>
      <c r="AC855" s="34"/>
    </row>
    <row r="856" spans="1:29">
      <c r="A856" s="34"/>
      <c r="B856" s="34"/>
      <c r="C856" s="34"/>
      <c r="D856" s="34"/>
      <c r="E856" s="34"/>
      <c r="F856" s="34"/>
      <c r="G856" s="34"/>
      <c r="W856" s="34"/>
      <c r="X856" s="34"/>
      <c r="Y856" s="34"/>
      <c r="Z856" s="34"/>
      <c r="AA856" s="34"/>
      <c r="AB856" s="34"/>
      <c r="AC856" s="34"/>
    </row>
    <row r="857" spans="1:29">
      <c r="A857" s="34"/>
      <c r="B857" s="34"/>
      <c r="C857" s="34"/>
      <c r="D857" s="34"/>
      <c r="E857" s="34"/>
      <c r="F857" s="34"/>
      <c r="G857" s="34"/>
      <c r="W857" s="34"/>
      <c r="X857" s="34"/>
      <c r="Y857" s="34"/>
      <c r="Z857" s="34"/>
      <c r="AA857" s="34"/>
      <c r="AB857" s="34"/>
      <c r="AC857" s="34"/>
    </row>
    <row r="858" spans="1:29">
      <c r="A858" s="34"/>
      <c r="B858" s="34"/>
      <c r="C858" s="34"/>
      <c r="D858" s="34"/>
      <c r="E858" s="34"/>
      <c r="F858" s="34"/>
      <c r="G858" s="34"/>
      <c r="W858" s="34"/>
      <c r="X858" s="34"/>
      <c r="Y858" s="34"/>
      <c r="Z858" s="34"/>
      <c r="AA858" s="34"/>
      <c r="AB858" s="34"/>
      <c r="AC858" s="34"/>
    </row>
    <row r="859" spans="1:29">
      <c r="A859" s="34"/>
      <c r="B859" s="34"/>
      <c r="C859" s="34"/>
      <c r="D859" s="34"/>
      <c r="E859" s="34"/>
      <c r="F859" s="34"/>
      <c r="G859" s="34"/>
      <c r="W859" s="34"/>
      <c r="X859" s="34"/>
      <c r="Y859" s="34"/>
      <c r="Z859" s="34"/>
      <c r="AA859" s="34"/>
      <c r="AB859" s="34"/>
      <c r="AC859" s="34"/>
    </row>
    <row r="860" spans="1:29">
      <c r="A860" s="34"/>
      <c r="B860" s="34"/>
      <c r="C860" s="34"/>
      <c r="D860" s="34"/>
      <c r="E860" s="34"/>
      <c r="F860" s="34"/>
      <c r="G860" s="34"/>
      <c r="W860" s="34"/>
      <c r="X860" s="34"/>
      <c r="Y860" s="34"/>
      <c r="Z860" s="34"/>
      <c r="AA860" s="34"/>
      <c r="AB860" s="34"/>
      <c r="AC860" s="34"/>
    </row>
    <row r="861" spans="1:29">
      <c r="A861" s="34"/>
      <c r="B861" s="34"/>
      <c r="C861" s="34"/>
      <c r="D861" s="34"/>
      <c r="E861" s="34"/>
      <c r="F861" s="34"/>
      <c r="G861" s="34"/>
      <c r="W861" s="34"/>
      <c r="X861" s="34"/>
      <c r="Y861" s="34"/>
      <c r="Z861" s="34"/>
      <c r="AA861" s="34"/>
      <c r="AB861" s="34"/>
      <c r="AC861" s="34"/>
    </row>
    <row r="862" spans="1:29">
      <c r="A862" s="34"/>
      <c r="B862" s="34"/>
      <c r="C862" s="34"/>
      <c r="D862" s="34"/>
      <c r="E862" s="34"/>
      <c r="F862" s="34"/>
      <c r="G862" s="34"/>
      <c r="W862" s="34"/>
      <c r="X862" s="34"/>
      <c r="Y862" s="34"/>
      <c r="Z862" s="34"/>
      <c r="AA862" s="34"/>
      <c r="AB862" s="34"/>
      <c r="AC862" s="34"/>
    </row>
    <row r="863" spans="1:29">
      <c r="A863" s="34"/>
      <c r="B863" s="34"/>
      <c r="C863" s="34"/>
      <c r="D863" s="34"/>
      <c r="E863" s="34"/>
      <c r="F863" s="34"/>
      <c r="G863" s="34"/>
      <c r="W863" s="34"/>
      <c r="X863" s="34"/>
      <c r="Y863" s="34"/>
      <c r="Z863" s="34"/>
      <c r="AA863" s="34"/>
      <c r="AB863" s="34"/>
      <c r="AC863" s="34"/>
    </row>
    <row r="864" spans="1:29">
      <c r="A864" s="34"/>
      <c r="B864" s="34"/>
      <c r="C864" s="34"/>
      <c r="D864" s="34"/>
      <c r="E864" s="34"/>
      <c r="F864" s="34"/>
      <c r="G864" s="34"/>
      <c r="W864" s="34"/>
      <c r="X864" s="34"/>
      <c r="Y864" s="34"/>
      <c r="Z864" s="34"/>
      <c r="AA864" s="34"/>
      <c r="AB864" s="34"/>
      <c r="AC864" s="34"/>
    </row>
    <row r="865" spans="1:29">
      <c r="A865" s="34"/>
      <c r="B865" s="34"/>
      <c r="C865" s="34"/>
      <c r="D865" s="34"/>
      <c r="E865" s="34"/>
      <c r="F865" s="34"/>
      <c r="G865" s="34"/>
      <c r="W865" s="34"/>
      <c r="X865" s="34"/>
      <c r="Y865" s="34"/>
      <c r="Z865" s="34"/>
      <c r="AA865" s="34"/>
      <c r="AB865" s="34"/>
      <c r="AC865" s="34"/>
    </row>
    <row r="866" spans="1:29">
      <c r="A866" s="34"/>
      <c r="B866" s="34"/>
      <c r="C866" s="34"/>
      <c r="D866" s="34"/>
      <c r="E866" s="34"/>
      <c r="F866" s="34"/>
      <c r="G866" s="34"/>
      <c r="W866" s="34"/>
      <c r="X866" s="34"/>
      <c r="Y866" s="34"/>
      <c r="Z866" s="34"/>
      <c r="AA866" s="34"/>
      <c r="AB866" s="34"/>
      <c r="AC866" s="34"/>
    </row>
    <row r="867" spans="1:29">
      <c r="A867" s="34"/>
      <c r="B867" s="34"/>
      <c r="C867" s="34"/>
      <c r="D867" s="34"/>
      <c r="E867" s="34"/>
      <c r="F867" s="34"/>
      <c r="G867" s="34"/>
      <c r="W867" s="34"/>
      <c r="X867" s="34"/>
      <c r="Y867" s="34"/>
      <c r="Z867" s="34"/>
      <c r="AA867" s="34"/>
      <c r="AB867" s="34"/>
      <c r="AC867" s="34"/>
    </row>
    <row r="868" spans="1:29">
      <c r="A868" s="34"/>
      <c r="B868" s="34"/>
      <c r="C868" s="34"/>
      <c r="D868" s="34"/>
      <c r="E868" s="34"/>
      <c r="F868" s="34"/>
      <c r="G868" s="34"/>
      <c r="W868" s="34"/>
      <c r="X868" s="34"/>
      <c r="Y868" s="34"/>
      <c r="Z868" s="34"/>
      <c r="AA868" s="34"/>
      <c r="AB868" s="34"/>
      <c r="AC868" s="34"/>
    </row>
    <row r="869" spans="1:29">
      <c r="A869" s="34"/>
      <c r="B869" s="34"/>
      <c r="C869" s="34"/>
      <c r="D869" s="34"/>
      <c r="E869" s="34"/>
      <c r="F869" s="34"/>
      <c r="G869" s="34"/>
      <c r="W869" s="34"/>
      <c r="X869" s="34"/>
      <c r="Y869" s="34"/>
      <c r="Z869" s="34"/>
      <c r="AA869" s="34"/>
      <c r="AB869" s="34"/>
      <c r="AC869" s="34"/>
    </row>
    <row r="870" spans="1:29">
      <c r="A870" s="34"/>
      <c r="B870" s="34"/>
      <c r="C870" s="34"/>
      <c r="D870" s="34"/>
      <c r="E870" s="34"/>
      <c r="F870" s="34"/>
      <c r="G870" s="34"/>
      <c r="W870" s="34"/>
      <c r="X870" s="34"/>
      <c r="Y870" s="34"/>
      <c r="Z870" s="34"/>
      <c r="AA870" s="34"/>
      <c r="AB870" s="34"/>
      <c r="AC870" s="34"/>
    </row>
    <row r="871" spans="1:29">
      <c r="A871" s="34"/>
      <c r="B871" s="34"/>
      <c r="C871" s="34"/>
      <c r="D871" s="34"/>
      <c r="E871" s="34"/>
      <c r="F871" s="34"/>
      <c r="G871" s="34"/>
      <c r="W871" s="34"/>
      <c r="X871" s="34"/>
      <c r="Y871" s="34"/>
      <c r="Z871" s="34"/>
      <c r="AA871" s="34"/>
      <c r="AB871" s="34"/>
      <c r="AC871" s="34"/>
    </row>
    <row r="872" spans="1:29">
      <c r="A872" s="34"/>
      <c r="B872" s="34"/>
      <c r="C872" s="34"/>
      <c r="D872" s="34"/>
      <c r="E872" s="34"/>
      <c r="F872" s="34"/>
      <c r="G872" s="34"/>
      <c r="W872" s="34"/>
      <c r="X872" s="34"/>
      <c r="Y872" s="34"/>
      <c r="Z872" s="34"/>
      <c r="AA872" s="34"/>
      <c r="AB872" s="34"/>
      <c r="AC872" s="34"/>
    </row>
    <row r="873" spans="1:29">
      <c r="A873" s="34"/>
      <c r="B873" s="34"/>
      <c r="C873" s="34"/>
      <c r="D873" s="34"/>
      <c r="E873" s="34"/>
      <c r="F873" s="34"/>
      <c r="G873" s="34"/>
      <c r="W873" s="34"/>
      <c r="X873" s="34"/>
      <c r="Y873" s="34"/>
      <c r="Z873" s="34"/>
      <c r="AA873" s="34"/>
      <c r="AB873" s="34"/>
      <c r="AC873" s="34"/>
    </row>
    <row r="874" spans="1:29">
      <c r="A874" s="34"/>
      <c r="B874" s="34"/>
      <c r="C874" s="34"/>
      <c r="D874" s="34"/>
      <c r="E874" s="34"/>
      <c r="F874" s="34"/>
      <c r="G874" s="34"/>
      <c r="W874" s="34"/>
      <c r="X874" s="34"/>
      <c r="Y874" s="34"/>
      <c r="Z874" s="34"/>
      <c r="AA874" s="34"/>
      <c r="AB874" s="34"/>
      <c r="AC874" s="34"/>
    </row>
    <row r="875" spans="1:29">
      <c r="A875" s="34"/>
      <c r="B875" s="34"/>
      <c r="C875" s="34"/>
      <c r="D875" s="34"/>
      <c r="E875" s="34"/>
      <c r="F875" s="34"/>
      <c r="G875" s="34"/>
      <c r="W875" s="34"/>
      <c r="X875" s="34"/>
      <c r="Y875" s="34"/>
      <c r="Z875" s="34"/>
      <c r="AA875" s="34"/>
      <c r="AB875" s="34"/>
      <c r="AC875" s="34"/>
    </row>
    <row r="876" spans="1:29">
      <c r="A876" s="34"/>
      <c r="B876" s="34"/>
      <c r="C876" s="34"/>
      <c r="D876" s="34"/>
      <c r="E876" s="34"/>
      <c r="F876" s="34"/>
      <c r="G876" s="34"/>
      <c r="W876" s="34"/>
      <c r="X876" s="34"/>
      <c r="Y876" s="34"/>
      <c r="Z876" s="34"/>
      <c r="AA876" s="34"/>
      <c r="AB876" s="34"/>
      <c r="AC876" s="34"/>
    </row>
    <row r="877" spans="1:29">
      <c r="A877" s="34"/>
      <c r="B877" s="34"/>
      <c r="C877" s="34"/>
      <c r="D877" s="34"/>
      <c r="E877" s="34"/>
      <c r="F877" s="34"/>
      <c r="G877" s="34"/>
      <c r="W877" s="34"/>
      <c r="X877" s="34"/>
      <c r="Y877" s="34"/>
      <c r="Z877" s="34"/>
      <c r="AA877" s="34"/>
      <c r="AB877" s="34"/>
      <c r="AC877" s="34"/>
    </row>
    <row r="878" spans="1:29">
      <c r="A878" s="34"/>
      <c r="B878" s="34"/>
      <c r="C878" s="34"/>
      <c r="D878" s="34"/>
      <c r="E878" s="34"/>
      <c r="F878" s="34"/>
      <c r="G878" s="34"/>
      <c r="W878" s="34"/>
      <c r="X878" s="34"/>
      <c r="Y878" s="34"/>
      <c r="Z878" s="34"/>
      <c r="AA878" s="34"/>
      <c r="AB878" s="34"/>
      <c r="AC878" s="34"/>
    </row>
    <row r="879" spans="1:29">
      <c r="A879" s="34"/>
      <c r="B879" s="34"/>
      <c r="C879" s="34"/>
      <c r="D879" s="34"/>
      <c r="E879" s="34"/>
      <c r="F879" s="34"/>
      <c r="G879" s="34"/>
      <c r="W879" s="34"/>
      <c r="X879" s="34"/>
      <c r="Y879" s="34"/>
      <c r="Z879" s="34"/>
      <c r="AA879" s="34"/>
      <c r="AB879" s="34"/>
      <c r="AC879" s="34"/>
    </row>
    <row r="880" spans="1:29">
      <c r="A880" s="34"/>
      <c r="B880" s="34"/>
      <c r="C880" s="34"/>
      <c r="D880" s="34"/>
      <c r="E880" s="34"/>
      <c r="F880" s="34"/>
      <c r="G880" s="34"/>
      <c r="W880" s="34"/>
      <c r="X880" s="34"/>
      <c r="Y880" s="34"/>
      <c r="Z880" s="34"/>
      <c r="AA880" s="34"/>
      <c r="AB880" s="34"/>
      <c r="AC880" s="34"/>
    </row>
    <row r="881" spans="1:29">
      <c r="A881" s="34"/>
      <c r="B881" s="34"/>
      <c r="C881" s="34"/>
      <c r="D881" s="34"/>
      <c r="E881" s="34"/>
      <c r="F881" s="34"/>
      <c r="G881" s="34"/>
      <c r="W881" s="34"/>
      <c r="X881" s="34"/>
      <c r="Y881" s="34"/>
      <c r="Z881" s="34"/>
      <c r="AA881" s="34"/>
      <c r="AB881" s="34"/>
      <c r="AC881" s="34"/>
    </row>
    <row r="882" spans="1:29">
      <c r="A882" s="34"/>
      <c r="B882" s="34"/>
      <c r="C882" s="34"/>
      <c r="D882" s="34"/>
      <c r="E882" s="34"/>
      <c r="F882" s="34"/>
      <c r="G882" s="34"/>
      <c r="W882" s="34"/>
      <c r="X882" s="34"/>
      <c r="Y882" s="34"/>
      <c r="Z882" s="34"/>
      <c r="AA882" s="34"/>
      <c r="AB882" s="34"/>
      <c r="AC882" s="34"/>
    </row>
    <row r="883" spans="1:29">
      <c r="A883" s="34"/>
      <c r="B883" s="34"/>
      <c r="C883" s="34"/>
      <c r="D883" s="34"/>
      <c r="E883" s="34"/>
      <c r="F883" s="34"/>
      <c r="G883" s="34"/>
      <c r="W883" s="34"/>
      <c r="X883" s="34"/>
      <c r="Y883" s="34"/>
      <c r="Z883" s="34"/>
      <c r="AA883" s="34"/>
      <c r="AB883" s="34"/>
      <c r="AC883" s="34"/>
    </row>
    <row r="884" spans="1:29">
      <c r="A884" s="34"/>
      <c r="B884" s="34"/>
      <c r="C884" s="34"/>
      <c r="D884" s="34"/>
      <c r="E884" s="34"/>
      <c r="F884" s="34"/>
      <c r="G884" s="34"/>
      <c r="W884" s="34"/>
      <c r="X884" s="34"/>
      <c r="Y884" s="34"/>
      <c r="Z884" s="34"/>
      <c r="AA884" s="34"/>
      <c r="AB884" s="34"/>
      <c r="AC884" s="34"/>
    </row>
    <row r="885" spans="1:29">
      <c r="A885" s="34"/>
      <c r="B885" s="34"/>
      <c r="C885" s="34"/>
      <c r="D885" s="34"/>
      <c r="E885" s="34"/>
      <c r="F885" s="34"/>
      <c r="G885" s="34"/>
      <c r="W885" s="34"/>
      <c r="X885" s="34"/>
      <c r="Y885" s="34"/>
      <c r="Z885" s="34"/>
      <c r="AA885" s="34"/>
      <c r="AB885" s="34"/>
      <c r="AC885" s="34"/>
    </row>
    <row r="886" spans="1:29">
      <c r="A886" s="34"/>
      <c r="B886" s="34"/>
      <c r="C886" s="34"/>
      <c r="D886" s="34"/>
      <c r="E886" s="34"/>
      <c r="F886" s="34"/>
      <c r="G886" s="34"/>
      <c r="W886" s="34"/>
      <c r="X886" s="34"/>
      <c r="Y886" s="34"/>
      <c r="Z886" s="34"/>
      <c r="AA886" s="34"/>
      <c r="AB886" s="34"/>
      <c r="AC886" s="34"/>
    </row>
    <row r="887" spans="1:29">
      <c r="A887" s="34"/>
      <c r="B887" s="34"/>
      <c r="C887" s="34"/>
      <c r="D887" s="34"/>
      <c r="E887" s="34"/>
      <c r="F887" s="34"/>
      <c r="G887" s="34"/>
      <c r="W887" s="34"/>
      <c r="X887" s="34"/>
      <c r="Y887" s="34"/>
      <c r="Z887" s="34"/>
      <c r="AA887" s="34"/>
      <c r="AB887" s="34"/>
      <c r="AC887" s="34"/>
    </row>
    <row r="888" spans="1:29">
      <c r="A888" s="34"/>
      <c r="B888" s="34"/>
      <c r="C888" s="34"/>
      <c r="D888" s="34"/>
      <c r="E888" s="34"/>
      <c r="F888" s="34"/>
      <c r="G888" s="34"/>
      <c r="W888" s="34"/>
      <c r="X888" s="34"/>
      <c r="Y888" s="34"/>
      <c r="Z888" s="34"/>
      <c r="AA888" s="34"/>
      <c r="AB888" s="34"/>
      <c r="AC888" s="34"/>
    </row>
    <row r="889" spans="1:29">
      <c r="A889" s="34"/>
      <c r="B889" s="34"/>
      <c r="C889" s="34"/>
      <c r="D889" s="34"/>
      <c r="E889" s="34"/>
      <c r="F889" s="34"/>
      <c r="G889" s="34"/>
      <c r="W889" s="34"/>
      <c r="X889" s="34"/>
      <c r="Y889" s="34"/>
      <c r="Z889" s="34"/>
      <c r="AA889" s="34"/>
      <c r="AB889" s="34"/>
      <c r="AC889" s="34"/>
    </row>
    <row r="890" spans="1:29">
      <c r="A890" s="34"/>
      <c r="B890" s="34"/>
      <c r="C890" s="34"/>
      <c r="D890" s="34"/>
      <c r="E890" s="34"/>
      <c r="F890" s="34"/>
      <c r="G890" s="34"/>
      <c r="W890" s="34"/>
      <c r="X890" s="34"/>
      <c r="Y890" s="34"/>
      <c r="Z890" s="34"/>
      <c r="AA890" s="34"/>
      <c r="AB890" s="34"/>
      <c r="AC890" s="34"/>
    </row>
    <row r="891" spans="1:29">
      <c r="A891" s="34"/>
      <c r="B891" s="34"/>
      <c r="C891" s="34"/>
      <c r="D891" s="34"/>
      <c r="E891" s="34"/>
      <c r="F891" s="34"/>
      <c r="G891" s="34"/>
      <c r="W891" s="34"/>
      <c r="X891" s="34"/>
      <c r="Y891" s="34"/>
      <c r="Z891" s="34"/>
      <c r="AA891" s="34"/>
      <c r="AB891" s="34"/>
      <c r="AC891" s="34"/>
    </row>
    <row r="892" spans="1:29">
      <c r="A892" s="34"/>
      <c r="B892" s="34"/>
      <c r="C892" s="34"/>
      <c r="D892" s="34"/>
      <c r="E892" s="34"/>
      <c r="F892" s="34"/>
      <c r="G892" s="34"/>
      <c r="W892" s="34"/>
      <c r="X892" s="34"/>
      <c r="Y892" s="34"/>
      <c r="Z892" s="34"/>
      <c r="AA892" s="34"/>
      <c r="AB892" s="34"/>
      <c r="AC892" s="34"/>
    </row>
    <row r="893" spans="1:29">
      <c r="A893" s="34"/>
      <c r="B893" s="34"/>
      <c r="C893" s="34"/>
      <c r="D893" s="34"/>
      <c r="E893" s="34"/>
      <c r="F893" s="34"/>
      <c r="G893" s="34"/>
      <c r="W893" s="34"/>
      <c r="X893" s="34"/>
      <c r="Y893" s="34"/>
      <c r="Z893" s="34"/>
      <c r="AA893" s="34"/>
      <c r="AB893" s="34"/>
      <c r="AC893" s="34"/>
    </row>
    <row r="894" spans="1:29">
      <c r="A894" s="34"/>
      <c r="B894" s="34"/>
      <c r="C894" s="34"/>
      <c r="D894" s="34"/>
      <c r="E894" s="34"/>
      <c r="F894" s="34"/>
      <c r="G894" s="34"/>
      <c r="W894" s="34"/>
      <c r="X894" s="34"/>
      <c r="Y894" s="34"/>
      <c r="Z894" s="34"/>
      <c r="AA894" s="34"/>
      <c r="AB894" s="34"/>
      <c r="AC894" s="34"/>
    </row>
    <row r="895" spans="1:29">
      <c r="A895" s="34"/>
      <c r="B895" s="34"/>
      <c r="C895" s="34"/>
      <c r="D895" s="34"/>
      <c r="E895" s="34"/>
      <c r="F895" s="34"/>
      <c r="G895" s="34"/>
      <c r="W895" s="34"/>
      <c r="X895" s="34"/>
      <c r="Y895" s="34"/>
      <c r="Z895" s="34"/>
      <c r="AA895" s="34"/>
      <c r="AB895" s="34"/>
      <c r="AC895" s="34"/>
    </row>
    <row r="896" spans="1:29">
      <c r="A896" s="34"/>
      <c r="B896" s="34"/>
      <c r="C896" s="34"/>
      <c r="D896" s="34"/>
      <c r="E896" s="34"/>
      <c r="F896" s="34"/>
      <c r="G896" s="34"/>
      <c r="W896" s="34"/>
      <c r="X896" s="34"/>
      <c r="Y896" s="34"/>
      <c r="Z896" s="34"/>
      <c r="AA896" s="34"/>
      <c r="AB896" s="34"/>
      <c r="AC896" s="34"/>
    </row>
    <row r="897" spans="1:29">
      <c r="A897" s="34"/>
      <c r="B897" s="34"/>
      <c r="C897" s="34"/>
      <c r="D897" s="34"/>
      <c r="E897" s="34"/>
      <c r="F897" s="34"/>
      <c r="G897" s="34"/>
      <c r="W897" s="34"/>
      <c r="X897" s="34"/>
      <c r="Y897" s="34"/>
      <c r="Z897" s="34"/>
      <c r="AA897" s="34"/>
      <c r="AB897" s="34"/>
      <c r="AC897" s="34"/>
    </row>
    <row r="898" spans="1:29">
      <c r="A898" s="34"/>
      <c r="B898" s="34"/>
      <c r="C898" s="34"/>
      <c r="D898" s="34"/>
      <c r="E898" s="34"/>
      <c r="F898" s="34"/>
      <c r="G898" s="34"/>
      <c r="W898" s="34"/>
      <c r="X898" s="34"/>
      <c r="Y898" s="34"/>
      <c r="Z898" s="34"/>
      <c r="AA898" s="34"/>
      <c r="AB898" s="34"/>
      <c r="AC898" s="34"/>
    </row>
    <row r="899" spans="1:29">
      <c r="A899" s="34"/>
      <c r="B899" s="34"/>
      <c r="C899" s="34"/>
      <c r="D899" s="34"/>
      <c r="E899" s="34"/>
      <c r="F899" s="34"/>
      <c r="G899" s="34"/>
      <c r="W899" s="34"/>
      <c r="X899" s="34"/>
      <c r="Y899" s="34"/>
      <c r="Z899" s="34"/>
      <c r="AA899" s="34"/>
      <c r="AB899" s="34"/>
      <c r="AC899" s="34"/>
    </row>
    <row r="900" spans="1:29">
      <c r="A900" s="34"/>
      <c r="B900" s="34"/>
      <c r="C900" s="34"/>
      <c r="D900" s="34"/>
      <c r="E900" s="34"/>
      <c r="F900" s="34"/>
      <c r="G900" s="34"/>
      <c r="W900" s="34"/>
      <c r="X900" s="34"/>
      <c r="Y900" s="34"/>
      <c r="Z900" s="34"/>
      <c r="AA900" s="34"/>
      <c r="AB900" s="34"/>
      <c r="AC900" s="34"/>
    </row>
    <row r="901" spans="1:29">
      <c r="A901" s="34"/>
      <c r="B901" s="34"/>
      <c r="C901" s="34"/>
      <c r="D901" s="34"/>
      <c r="E901" s="34"/>
      <c r="F901" s="34"/>
      <c r="G901" s="34"/>
      <c r="W901" s="34"/>
      <c r="X901" s="34"/>
      <c r="Y901" s="34"/>
      <c r="Z901" s="34"/>
      <c r="AA901" s="34"/>
      <c r="AB901" s="34"/>
      <c r="AC901" s="34"/>
    </row>
    <row r="902" spans="1:29">
      <c r="A902" s="34"/>
      <c r="B902" s="34"/>
      <c r="C902" s="34"/>
      <c r="D902" s="34"/>
      <c r="E902" s="34"/>
      <c r="F902" s="34"/>
      <c r="G902" s="34"/>
      <c r="W902" s="34"/>
      <c r="X902" s="34"/>
      <c r="Y902" s="34"/>
      <c r="Z902" s="34"/>
      <c r="AA902" s="34"/>
      <c r="AB902" s="34"/>
      <c r="AC902" s="34"/>
    </row>
    <row r="903" spans="1:29">
      <c r="A903" s="34"/>
      <c r="B903" s="34"/>
      <c r="C903" s="34"/>
      <c r="D903" s="34"/>
      <c r="E903" s="34"/>
      <c r="F903" s="34"/>
      <c r="G903" s="34"/>
      <c r="W903" s="34"/>
      <c r="X903" s="34"/>
      <c r="Y903" s="34"/>
      <c r="Z903" s="34"/>
      <c r="AA903" s="34"/>
      <c r="AB903" s="34"/>
      <c r="AC903" s="34"/>
    </row>
    <row r="904" spans="1:29">
      <c r="A904" s="34"/>
      <c r="B904" s="34"/>
      <c r="C904" s="34"/>
      <c r="D904" s="34"/>
      <c r="E904" s="34"/>
      <c r="F904" s="34"/>
      <c r="G904" s="34"/>
      <c r="W904" s="34"/>
      <c r="X904" s="34"/>
      <c r="Y904" s="34"/>
      <c r="Z904" s="34"/>
      <c r="AA904" s="34"/>
      <c r="AB904" s="34"/>
      <c r="AC904" s="34"/>
    </row>
    <row r="905" spans="1:29">
      <c r="A905" s="34"/>
      <c r="B905" s="34"/>
      <c r="C905" s="34"/>
      <c r="D905" s="34"/>
      <c r="E905" s="34"/>
      <c r="F905" s="34"/>
      <c r="G905" s="34"/>
      <c r="W905" s="34"/>
      <c r="X905" s="34"/>
      <c r="Y905" s="34"/>
      <c r="Z905" s="34"/>
      <c r="AA905" s="34"/>
      <c r="AB905" s="34"/>
      <c r="AC905" s="34"/>
    </row>
    <row r="906" spans="1:29">
      <c r="A906" s="34"/>
      <c r="B906" s="34"/>
      <c r="C906" s="34"/>
      <c r="D906" s="34"/>
      <c r="E906" s="34"/>
      <c r="F906" s="34"/>
      <c r="G906" s="34"/>
      <c r="W906" s="34"/>
      <c r="X906" s="34"/>
      <c r="Y906" s="34"/>
      <c r="Z906" s="34"/>
      <c r="AA906" s="34"/>
      <c r="AB906" s="34"/>
      <c r="AC906" s="34"/>
    </row>
    <row r="907" spans="1:29">
      <c r="A907" s="34"/>
      <c r="B907" s="34"/>
      <c r="C907" s="34"/>
      <c r="D907" s="34"/>
      <c r="E907" s="34"/>
      <c r="F907" s="34"/>
      <c r="G907" s="34"/>
      <c r="W907" s="34"/>
      <c r="X907" s="34"/>
      <c r="Y907" s="34"/>
      <c r="Z907" s="34"/>
      <c r="AA907" s="34"/>
      <c r="AB907" s="34"/>
      <c r="AC907" s="34"/>
    </row>
    <row r="908" spans="1:29">
      <c r="A908" s="34"/>
      <c r="B908" s="34"/>
      <c r="C908" s="34"/>
      <c r="D908" s="34"/>
      <c r="E908" s="34"/>
      <c r="F908" s="34"/>
      <c r="G908" s="34"/>
      <c r="W908" s="34"/>
      <c r="X908" s="34"/>
      <c r="Y908" s="34"/>
      <c r="Z908" s="34"/>
      <c r="AA908" s="34"/>
      <c r="AB908" s="34"/>
      <c r="AC908" s="34"/>
    </row>
    <row r="909" spans="1:29">
      <c r="A909" s="34"/>
      <c r="B909" s="34"/>
      <c r="C909" s="34"/>
      <c r="D909" s="34"/>
      <c r="E909" s="34"/>
      <c r="F909" s="34"/>
      <c r="G909" s="34"/>
      <c r="W909" s="34"/>
      <c r="X909" s="34"/>
      <c r="Y909" s="34"/>
      <c r="Z909" s="34"/>
      <c r="AA909" s="34"/>
      <c r="AB909" s="34"/>
      <c r="AC909" s="34"/>
    </row>
    <row r="910" spans="1:29">
      <c r="A910" s="34"/>
      <c r="B910" s="34"/>
      <c r="C910" s="34"/>
      <c r="D910" s="34"/>
      <c r="E910" s="34"/>
      <c r="F910" s="34"/>
      <c r="G910" s="34"/>
      <c r="W910" s="34"/>
      <c r="X910" s="34"/>
      <c r="Y910" s="34"/>
      <c r="Z910" s="34"/>
      <c r="AA910" s="34"/>
      <c r="AB910" s="34"/>
      <c r="AC910" s="34"/>
    </row>
    <row r="911" spans="1:29">
      <c r="A911" s="34"/>
      <c r="B911" s="34"/>
      <c r="C911" s="34"/>
      <c r="D911" s="34"/>
      <c r="E911" s="34"/>
      <c r="F911" s="34"/>
      <c r="G911" s="34"/>
      <c r="W911" s="34"/>
      <c r="X911" s="34"/>
      <c r="Y911" s="34"/>
      <c r="Z911" s="34"/>
      <c r="AA911" s="34"/>
      <c r="AB911" s="34"/>
      <c r="AC911" s="34"/>
    </row>
    <row r="912" spans="1:29">
      <c r="A912" s="34"/>
      <c r="B912" s="34"/>
      <c r="C912" s="34"/>
      <c r="D912" s="34"/>
      <c r="E912" s="34"/>
      <c r="F912" s="34"/>
      <c r="G912" s="34"/>
      <c r="W912" s="34"/>
      <c r="X912" s="34"/>
      <c r="Y912" s="34"/>
      <c r="Z912" s="34"/>
      <c r="AA912" s="34"/>
      <c r="AB912" s="34"/>
      <c r="AC912" s="34"/>
    </row>
    <row r="913" spans="1:29">
      <c r="A913" s="34"/>
      <c r="B913" s="34"/>
      <c r="C913" s="34"/>
      <c r="D913" s="34"/>
      <c r="E913" s="34"/>
      <c r="F913" s="34"/>
      <c r="G913" s="34"/>
      <c r="W913" s="34"/>
      <c r="X913" s="34"/>
      <c r="Y913" s="34"/>
      <c r="Z913" s="34"/>
      <c r="AA913" s="34"/>
      <c r="AB913" s="34"/>
      <c r="AC913" s="34"/>
    </row>
    <row r="914" spans="1:29">
      <c r="A914" s="34"/>
      <c r="B914" s="34"/>
      <c r="C914" s="34"/>
      <c r="D914" s="34"/>
      <c r="E914" s="34"/>
      <c r="F914" s="34"/>
      <c r="G914" s="34"/>
      <c r="W914" s="34"/>
      <c r="X914" s="34"/>
      <c r="Y914" s="34"/>
      <c r="Z914" s="34"/>
      <c r="AA914" s="34"/>
      <c r="AB914" s="34"/>
      <c r="AC914" s="34"/>
    </row>
    <row r="915" spans="1:29">
      <c r="A915" s="34"/>
      <c r="B915" s="34"/>
      <c r="C915" s="34"/>
      <c r="D915" s="34"/>
      <c r="E915" s="34"/>
      <c r="F915" s="34"/>
      <c r="G915" s="34"/>
      <c r="W915" s="34"/>
      <c r="X915" s="34"/>
      <c r="Y915" s="34"/>
      <c r="Z915" s="34"/>
      <c r="AA915" s="34"/>
      <c r="AB915" s="34"/>
      <c r="AC915" s="34"/>
    </row>
    <row r="916" spans="1:29">
      <c r="A916" s="34"/>
      <c r="B916" s="34"/>
      <c r="C916" s="34"/>
      <c r="D916" s="34"/>
      <c r="E916" s="34"/>
      <c r="F916" s="34"/>
      <c r="G916" s="34"/>
      <c r="W916" s="34"/>
      <c r="X916" s="34"/>
      <c r="Y916" s="34"/>
      <c r="Z916" s="34"/>
      <c r="AA916" s="34"/>
      <c r="AB916" s="34"/>
      <c r="AC916" s="34"/>
    </row>
    <row r="917" spans="1:29">
      <c r="A917" s="34"/>
      <c r="B917" s="34"/>
      <c r="C917" s="34"/>
      <c r="D917" s="34"/>
      <c r="E917" s="34"/>
      <c r="F917" s="34"/>
      <c r="G917" s="34"/>
      <c r="W917" s="34"/>
      <c r="X917" s="34"/>
      <c r="Y917" s="34"/>
      <c r="Z917" s="34"/>
      <c r="AA917" s="34"/>
      <c r="AB917" s="34"/>
      <c r="AC917" s="34"/>
    </row>
    <row r="918" spans="1:29">
      <c r="A918" s="34"/>
      <c r="B918" s="34"/>
      <c r="C918" s="34"/>
      <c r="D918" s="34"/>
      <c r="E918" s="34"/>
      <c r="F918" s="34"/>
      <c r="G918" s="34"/>
      <c r="W918" s="34"/>
      <c r="X918" s="34"/>
      <c r="Y918" s="34"/>
      <c r="Z918" s="34"/>
      <c r="AA918" s="34"/>
      <c r="AB918" s="34"/>
      <c r="AC918" s="34"/>
    </row>
    <row r="919" spans="1:29">
      <c r="A919" s="34"/>
      <c r="B919" s="34"/>
      <c r="C919" s="34"/>
      <c r="D919" s="34"/>
      <c r="E919" s="34"/>
      <c r="F919" s="34"/>
      <c r="G919" s="34"/>
      <c r="W919" s="34"/>
      <c r="X919" s="34"/>
      <c r="Y919" s="34"/>
      <c r="Z919" s="34"/>
      <c r="AA919" s="34"/>
      <c r="AB919" s="34"/>
      <c r="AC919" s="34"/>
    </row>
    <row r="920" spans="1:29">
      <c r="A920" s="34"/>
      <c r="B920" s="34"/>
      <c r="C920" s="34"/>
      <c r="D920" s="34"/>
      <c r="E920" s="34"/>
      <c r="F920" s="34"/>
      <c r="G920" s="34"/>
      <c r="W920" s="34"/>
      <c r="X920" s="34"/>
      <c r="Y920" s="34"/>
      <c r="Z920" s="34"/>
      <c r="AA920" s="34"/>
      <c r="AB920" s="34"/>
      <c r="AC920" s="34"/>
    </row>
    <row r="921" spans="1:29">
      <c r="A921" s="34"/>
      <c r="B921" s="34"/>
      <c r="C921" s="34"/>
      <c r="D921" s="34"/>
      <c r="E921" s="34"/>
      <c r="F921" s="34"/>
      <c r="G921" s="34"/>
      <c r="W921" s="34"/>
      <c r="X921" s="34"/>
      <c r="Y921" s="34"/>
      <c r="Z921" s="34"/>
      <c r="AA921" s="34"/>
      <c r="AB921" s="34"/>
      <c r="AC921" s="34"/>
    </row>
    <row r="922" spans="1:29">
      <c r="A922" s="34"/>
      <c r="B922" s="34"/>
      <c r="C922" s="34"/>
      <c r="D922" s="34"/>
      <c r="E922" s="34"/>
      <c r="F922" s="34"/>
      <c r="G922" s="34"/>
      <c r="W922" s="34"/>
      <c r="X922" s="34"/>
      <c r="Y922" s="34"/>
      <c r="Z922" s="34"/>
      <c r="AA922" s="34"/>
      <c r="AB922" s="34"/>
      <c r="AC922" s="34"/>
    </row>
    <row r="923" spans="1:29">
      <c r="A923" s="34"/>
      <c r="B923" s="34"/>
      <c r="C923" s="34"/>
      <c r="D923" s="34"/>
      <c r="E923" s="34"/>
      <c r="F923" s="34"/>
      <c r="G923" s="34"/>
      <c r="W923" s="34"/>
      <c r="X923" s="34"/>
      <c r="Y923" s="34"/>
      <c r="Z923" s="34"/>
      <c r="AA923" s="34"/>
      <c r="AB923" s="34"/>
      <c r="AC923" s="34"/>
    </row>
    <row r="924" spans="1:29">
      <c r="A924" s="34"/>
      <c r="B924" s="34"/>
      <c r="C924" s="34"/>
      <c r="D924" s="34"/>
      <c r="E924" s="34"/>
      <c r="F924" s="34"/>
      <c r="G924" s="34"/>
      <c r="W924" s="34"/>
      <c r="X924" s="34"/>
      <c r="Y924" s="34"/>
      <c r="Z924" s="34"/>
      <c r="AA924" s="34"/>
      <c r="AB924" s="34"/>
      <c r="AC924" s="34"/>
    </row>
    <row r="925" spans="1:29">
      <c r="A925" s="34"/>
      <c r="B925" s="34"/>
      <c r="C925" s="34"/>
      <c r="D925" s="34"/>
      <c r="E925" s="34"/>
      <c r="F925" s="34"/>
      <c r="G925" s="34"/>
      <c r="W925" s="34"/>
      <c r="X925" s="34"/>
      <c r="Y925" s="34"/>
      <c r="Z925" s="34"/>
      <c r="AA925" s="34"/>
      <c r="AB925" s="34"/>
      <c r="AC925" s="34"/>
    </row>
    <row r="926" spans="1:29">
      <c r="A926" s="34"/>
      <c r="B926" s="34"/>
      <c r="C926" s="34"/>
      <c r="D926" s="34"/>
      <c r="E926" s="34"/>
      <c r="F926" s="34"/>
      <c r="G926" s="34"/>
      <c r="W926" s="34"/>
      <c r="X926" s="34"/>
      <c r="Y926" s="34"/>
      <c r="Z926" s="34"/>
      <c r="AA926" s="34"/>
      <c r="AB926" s="34"/>
      <c r="AC926" s="34"/>
    </row>
    <row r="927" spans="1:29">
      <c r="A927" s="34"/>
      <c r="B927" s="34"/>
      <c r="C927" s="34"/>
      <c r="D927" s="34"/>
      <c r="E927" s="34"/>
      <c r="F927" s="34"/>
      <c r="G927" s="34"/>
      <c r="W927" s="34"/>
      <c r="X927" s="34"/>
      <c r="Y927" s="34"/>
      <c r="Z927" s="34"/>
      <c r="AA927" s="34"/>
      <c r="AB927" s="34"/>
      <c r="AC927" s="34"/>
    </row>
    <row r="928" spans="1:29">
      <c r="A928" s="34"/>
      <c r="B928" s="34"/>
      <c r="C928" s="34"/>
      <c r="D928" s="34"/>
      <c r="E928" s="34"/>
      <c r="F928" s="34"/>
      <c r="G928" s="34"/>
      <c r="W928" s="34"/>
      <c r="X928" s="34"/>
      <c r="Y928" s="34"/>
      <c r="Z928" s="34"/>
      <c r="AA928" s="34"/>
      <c r="AB928" s="34"/>
      <c r="AC928" s="34"/>
    </row>
    <row r="929" spans="1:29">
      <c r="A929" s="34"/>
      <c r="B929" s="34"/>
      <c r="C929" s="34"/>
      <c r="D929" s="34"/>
      <c r="E929" s="34"/>
      <c r="F929" s="34"/>
      <c r="G929" s="34"/>
      <c r="W929" s="34"/>
      <c r="X929" s="34"/>
      <c r="Y929" s="34"/>
      <c r="Z929" s="34"/>
      <c r="AA929" s="34"/>
      <c r="AB929" s="34"/>
      <c r="AC929" s="34"/>
    </row>
    <row r="930" spans="1:29">
      <c r="A930" s="34"/>
      <c r="B930" s="34"/>
      <c r="C930" s="34"/>
      <c r="D930" s="34"/>
      <c r="E930" s="34"/>
      <c r="F930" s="34"/>
      <c r="G930" s="34"/>
      <c r="W930" s="34"/>
      <c r="X930" s="34"/>
      <c r="Y930" s="34"/>
      <c r="Z930" s="34"/>
      <c r="AA930" s="34"/>
      <c r="AB930" s="34"/>
      <c r="AC930" s="34"/>
    </row>
    <row r="931" spans="1:29">
      <c r="A931" s="34"/>
      <c r="B931" s="34"/>
      <c r="C931" s="34"/>
      <c r="D931" s="34"/>
      <c r="E931" s="34"/>
      <c r="F931" s="34"/>
      <c r="G931" s="34"/>
      <c r="W931" s="34"/>
      <c r="X931" s="34"/>
      <c r="Y931" s="34"/>
      <c r="Z931" s="34"/>
      <c r="AA931" s="34"/>
      <c r="AB931" s="34"/>
      <c r="AC931" s="34"/>
    </row>
    <row r="932" spans="1:29">
      <c r="A932" s="34"/>
      <c r="B932" s="34"/>
      <c r="C932" s="34"/>
      <c r="D932" s="34"/>
      <c r="E932" s="34"/>
      <c r="F932" s="34"/>
      <c r="G932" s="34"/>
      <c r="W932" s="34"/>
      <c r="X932" s="34"/>
      <c r="Y932" s="34"/>
      <c r="Z932" s="34"/>
      <c r="AA932" s="34"/>
      <c r="AB932" s="34"/>
      <c r="AC932" s="34"/>
    </row>
    <row r="933" spans="1:29">
      <c r="A933" s="34"/>
      <c r="B933" s="34"/>
      <c r="C933" s="34"/>
      <c r="D933" s="34"/>
      <c r="E933" s="34"/>
      <c r="F933" s="34"/>
      <c r="G933" s="34"/>
      <c r="W933" s="34"/>
      <c r="X933" s="34"/>
      <c r="Y933" s="34"/>
      <c r="Z933" s="34"/>
      <c r="AA933" s="34"/>
      <c r="AB933" s="34"/>
      <c r="AC933" s="34"/>
    </row>
    <row r="934" spans="1:29">
      <c r="A934" s="34"/>
      <c r="B934" s="34"/>
      <c r="C934" s="34"/>
      <c r="D934" s="34"/>
      <c r="E934" s="34"/>
      <c r="F934" s="34"/>
      <c r="G934" s="34"/>
      <c r="W934" s="34"/>
      <c r="X934" s="34"/>
      <c r="Y934" s="34"/>
      <c r="Z934" s="34"/>
      <c r="AA934" s="34"/>
      <c r="AB934" s="34"/>
      <c r="AC934" s="34"/>
    </row>
    <row r="935" spans="1:29">
      <c r="A935" s="34"/>
      <c r="B935" s="34"/>
      <c r="C935" s="34"/>
      <c r="D935" s="34"/>
      <c r="E935" s="34"/>
      <c r="F935" s="34"/>
      <c r="G935" s="34"/>
      <c r="W935" s="34"/>
      <c r="X935" s="34"/>
      <c r="Y935" s="34"/>
      <c r="Z935" s="34"/>
      <c r="AA935" s="34"/>
      <c r="AB935" s="34"/>
      <c r="AC935" s="34"/>
    </row>
    <row r="936" spans="1:29">
      <c r="A936" s="34"/>
      <c r="B936" s="34"/>
      <c r="C936" s="34"/>
      <c r="D936" s="34"/>
      <c r="E936" s="34"/>
      <c r="F936" s="34"/>
      <c r="G936" s="34"/>
      <c r="W936" s="34"/>
      <c r="X936" s="34"/>
      <c r="Y936" s="34"/>
      <c r="Z936" s="34"/>
      <c r="AA936" s="34"/>
      <c r="AB936" s="34"/>
      <c r="AC936" s="34"/>
    </row>
    <row r="937" spans="1:29">
      <c r="A937" s="34"/>
      <c r="B937" s="34"/>
      <c r="C937" s="34"/>
      <c r="D937" s="34"/>
      <c r="E937" s="34"/>
      <c r="F937" s="34"/>
      <c r="G937" s="34"/>
      <c r="W937" s="34"/>
      <c r="X937" s="34"/>
      <c r="Y937" s="34"/>
      <c r="Z937" s="34"/>
      <c r="AA937" s="34"/>
      <c r="AB937" s="34"/>
      <c r="AC937" s="34"/>
    </row>
    <row r="938" spans="1:29">
      <c r="A938" s="34"/>
      <c r="B938" s="34"/>
      <c r="C938" s="34"/>
      <c r="D938" s="34"/>
      <c r="E938" s="34"/>
      <c r="F938" s="34"/>
      <c r="G938" s="34"/>
      <c r="W938" s="34"/>
      <c r="X938" s="34"/>
      <c r="Y938" s="34"/>
      <c r="Z938" s="34"/>
      <c r="AA938" s="34"/>
      <c r="AB938" s="34"/>
      <c r="AC938" s="34"/>
    </row>
    <row r="939" spans="1:29">
      <c r="A939" s="34"/>
      <c r="B939" s="34"/>
      <c r="C939" s="34"/>
      <c r="D939" s="34"/>
      <c r="E939" s="34"/>
      <c r="F939" s="34"/>
      <c r="G939" s="34"/>
      <c r="W939" s="34"/>
      <c r="X939" s="34"/>
      <c r="Y939" s="34"/>
      <c r="Z939" s="34"/>
      <c r="AA939" s="34"/>
      <c r="AB939" s="34"/>
      <c r="AC939" s="34"/>
    </row>
    <row r="940" spans="1:29">
      <c r="A940" s="34"/>
      <c r="B940" s="34"/>
      <c r="C940" s="34"/>
      <c r="D940" s="34"/>
      <c r="E940" s="34"/>
      <c r="F940" s="34"/>
      <c r="G940" s="34"/>
      <c r="W940" s="34"/>
      <c r="X940" s="34"/>
      <c r="Y940" s="34"/>
      <c r="Z940" s="34"/>
      <c r="AA940" s="34"/>
      <c r="AB940" s="34"/>
      <c r="AC940" s="34"/>
    </row>
    <row r="941" spans="1:29">
      <c r="A941" s="34"/>
      <c r="B941" s="34"/>
      <c r="C941" s="34"/>
      <c r="D941" s="34"/>
      <c r="E941" s="34"/>
      <c r="F941" s="34"/>
      <c r="G941" s="34"/>
      <c r="W941" s="34"/>
      <c r="X941" s="34"/>
      <c r="Y941" s="34"/>
      <c r="Z941" s="34"/>
      <c r="AA941" s="34"/>
      <c r="AB941" s="34"/>
      <c r="AC941" s="34"/>
    </row>
    <row r="942" spans="1:29">
      <c r="A942" s="34"/>
      <c r="B942" s="34"/>
      <c r="C942" s="34"/>
      <c r="D942" s="34"/>
      <c r="E942" s="34"/>
      <c r="F942" s="34"/>
      <c r="G942" s="34"/>
      <c r="W942" s="34"/>
      <c r="X942" s="34"/>
      <c r="Y942" s="34"/>
      <c r="Z942" s="34"/>
      <c r="AA942" s="34"/>
      <c r="AB942" s="34"/>
      <c r="AC942" s="34"/>
    </row>
    <row r="943" spans="1:29">
      <c r="A943" s="34"/>
      <c r="B943" s="34"/>
      <c r="C943" s="34"/>
      <c r="D943" s="34"/>
      <c r="E943" s="34"/>
      <c r="F943" s="34"/>
      <c r="G943" s="34"/>
      <c r="W943" s="34"/>
      <c r="X943" s="34"/>
      <c r="Y943" s="34"/>
      <c r="Z943" s="34"/>
      <c r="AA943" s="34"/>
      <c r="AB943" s="34"/>
      <c r="AC943" s="34"/>
    </row>
    <row r="944" spans="1:29">
      <c r="A944" s="34"/>
      <c r="B944" s="34"/>
      <c r="C944" s="34"/>
      <c r="D944" s="34"/>
      <c r="E944" s="34"/>
      <c r="F944" s="34"/>
      <c r="G944" s="34"/>
      <c r="W944" s="34"/>
      <c r="X944" s="34"/>
      <c r="Y944" s="34"/>
      <c r="Z944" s="34"/>
      <c r="AA944" s="34"/>
      <c r="AB944" s="34"/>
      <c r="AC944" s="34"/>
    </row>
    <row r="945" spans="1:29">
      <c r="A945" s="34"/>
      <c r="B945" s="34"/>
      <c r="C945" s="34"/>
      <c r="D945" s="34"/>
      <c r="E945" s="34"/>
      <c r="F945" s="34"/>
      <c r="G945" s="34"/>
      <c r="W945" s="34"/>
      <c r="X945" s="34"/>
      <c r="Y945" s="34"/>
      <c r="Z945" s="34"/>
      <c r="AA945" s="34"/>
      <c r="AB945" s="34"/>
      <c r="AC945" s="34"/>
    </row>
    <row r="946" spans="1:29">
      <c r="A946" s="34"/>
      <c r="B946" s="34"/>
      <c r="C946" s="34"/>
      <c r="D946" s="34"/>
      <c r="E946" s="34"/>
      <c r="F946" s="34"/>
      <c r="G946" s="34"/>
      <c r="W946" s="34"/>
      <c r="X946" s="34"/>
      <c r="Y946" s="34"/>
      <c r="Z946" s="34"/>
      <c r="AA946" s="34"/>
      <c r="AB946" s="34"/>
      <c r="AC946" s="34"/>
    </row>
    <row r="947" spans="1:29">
      <c r="A947" s="34"/>
      <c r="B947" s="34"/>
      <c r="C947" s="34"/>
      <c r="D947" s="34"/>
      <c r="E947" s="34"/>
      <c r="F947" s="34"/>
      <c r="G947" s="34"/>
      <c r="W947" s="34"/>
      <c r="X947" s="34"/>
      <c r="Y947" s="34"/>
      <c r="Z947" s="34"/>
      <c r="AA947" s="34"/>
      <c r="AB947" s="34"/>
      <c r="AC947" s="34"/>
    </row>
    <row r="948" spans="1:29">
      <c r="A948" s="34"/>
      <c r="B948" s="34"/>
      <c r="C948" s="34"/>
      <c r="D948" s="34"/>
      <c r="E948" s="34"/>
      <c r="F948" s="34"/>
      <c r="G948" s="34"/>
      <c r="W948" s="34"/>
      <c r="X948" s="34"/>
      <c r="Y948" s="34"/>
      <c r="Z948" s="34"/>
      <c r="AA948" s="34"/>
      <c r="AB948" s="34"/>
      <c r="AC948" s="34"/>
    </row>
    <row r="949" spans="1:29">
      <c r="A949" s="34"/>
      <c r="B949" s="34"/>
      <c r="C949" s="34"/>
      <c r="D949" s="34"/>
      <c r="E949" s="34"/>
      <c r="F949" s="34"/>
      <c r="G949" s="34"/>
      <c r="W949" s="34"/>
      <c r="X949" s="34"/>
      <c r="Y949" s="34"/>
      <c r="Z949" s="34"/>
      <c r="AA949" s="34"/>
      <c r="AB949" s="34"/>
      <c r="AC949" s="34"/>
    </row>
    <row r="950" spans="1:29">
      <c r="A950" s="34"/>
      <c r="B950" s="34"/>
      <c r="C950" s="34"/>
      <c r="D950" s="34"/>
      <c r="E950" s="34"/>
      <c r="F950" s="34"/>
      <c r="G950" s="34"/>
      <c r="W950" s="34"/>
      <c r="X950" s="34"/>
      <c r="Y950" s="34"/>
      <c r="Z950" s="34"/>
      <c r="AA950" s="34"/>
      <c r="AB950" s="34"/>
      <c r="AC950" s="34"/>
    </row>
    <row r="951" spans="1:29">
      <c r="A951" s="34"/>
      <c r="B951" s="34"/>
      <c r="C951" s="34"/>
      <c r="D951" s="34"/>
      <c r="E951" s="34"/>
      <c r="F951" s="34"/>
      <c r="G951" s="34"/>
      <c r="W951" s="34"/>
      <c r="X951" s="34"/>
      <c r="Y951" s="34"/>
      <c r="Z951" s="34"/>
      <c r="AA951" s="34"/>
      <c r="AB951" s="34"/>
      <c r="AC951" s="34"/>
    </row>
    <row r="952" spans="1:29">
      <c r="A952" s="34"/>
      <c r="B952" s="34"/>
      <c r="C952" s="34"/>
      <c r="D952" s="34"/>
      <c r="E952" s="34"/>
      <c r="F952" s="34"/>
      <c r="G952" s="34"/>
      <c r="W952" s="34"/>
      <c r="X952" s="34"/>
      <c r="Y952" s="34"/>
      <c r="Z952" s="34"/>
      <c r="AA952" s="34"/>
      <c r="AB952" s="34"/>
      <c r="AC952" s="34"/>
    </row>
    <row r="953" spans="1:29">
      <c r="A953" s="34"/>
      <c r="B953" s="34"/>
      <c r="C953" s="34"/>
      <c r="D953" s="34"/>
      <c r="E953" s="34"/>
      <c r="F953" s="34"/>
      <c r="G953" s="34"/>
      <c r="W953" s="34"/>
      <c r="X953" s="34"/>
      <c r="Y953" s="34"/>
      <c r="Z953" s="34"/>
      <c r="AA953" s="34"/>
      <c r="AB953" s="34"/>
      <c r="AC953" s="34"/>
    </row>
    <row r="954" spans="1:29">
      <c r="A954" s="34"/>
      <c r="B954" s="34"/>
      <c r="C954" s="34"/>
      <c r="D954" s="34"/>
      <c r="E954" s="34"/>
      <c r="F954" s="34"/>
      <c r="G954" s="34"/>
      <c r="W954" s="34"/>
      <c r="X954" s="34"/>
      <c r="Y954" s="34"/>
      <c r="Z954" s="34"/>
      <c r="AA954" s="34"/>
      <c r="AB954" s="34"/>
      <c r="AC954" s="34"/>
    </row>
    <row r="955" spans="1:29">
      <c r="A955" s="34"/>
      <c r="B955" s="34"/>
      <c r="C955" s="34"/>
      <c r="D955" s="34"/>
      <c r="E955" s="34"/>
      <c r="F955" s="34"/>
      <c r="G955" s="34"/>
      <c r="W955" s="34"/>
      <c r="X955" s="34"/>
      <c r="Y955" s="34"/>
      <c r="Z955" s="34"/>
      <c r="AA955" s="34"/>
      <c r="AB955" s="34"/>
      <c r="AC955" s="34"/>
    </row>
    <row r="956" spans="1:29">
      <c r="A956" s="34"/>
      <c r="B956" s="34"/>
      <c r="C956" s="34"/>
      <c r="D956" s="34"/>
      <c r="E956" s="34"/>
      <c r="F956" s="34"/>
      <c r="G956" s="34"/>
      <c r="W956" s="34"/>
      <c r="X956" s="34"/>
      <c r="Y956" s="34"/>
      <c r="Z956" s="34"/>
      <c r="AA956" s="34"/>
      <c r="AB956" s="34"/>
      <c r="AC956" s="34"/>
    </row>
    <row r="957" spans="1:29">
      <c r="A957" s="34"/>
      <c r="B957" s="34"/>
      <c r="C957" s="34"/>
      <c r="D957" s="34"/>
      <c r="E957" s="34"/>
      <c r="F957" s="34"/>
      <c r="G957" s="34"/>
      <c r="W957" s="34"/>
      <c r="X957" s="34"/>
      <c r="Y957" s="34"/>
      <c r="Z957" s="34"/>
      <c r="AA957" s="34"/>
      <c r="AB957" s="34"/>
      <c r="AC957" s="34"/>
    </row>
    <row r="958" spans="1:29">
      <c r="A958" s="34"/>
      <c r="B958" s="34"/>
      <c r="C958" s="34"/>
      <c r="D958" s="34"/>
      <c r="E958" s="34"/>
      <c r="F958" s="34"/>
      <c r="G958" s="34"/>
      <c r="W958" s="34"/>
      <c r="X958" s="34"/>
      <c r="Y958" s="34"/>
      <c r="Z958" s="34"/>
      <c r="AA958" s="34"/>
      <c r="AB958" s="34"/>
      <c r="AC958" s="34"/>
    </row>
    <row r="959" spans="1:29">
      <c r="A959" s="34"/>
      <c r="B959" s="34"/>
      <c r="C959" s="34"/>
      <c r="D959" s="34"/>
      <c r="E959" s="34"/>
      <c r="F959" s="34"/>
      <c r="G959" s="34"/>
      <c r="W959" s="34"/>
      <c r="X959" s="34"/>
      <c r="Y959" s="34"/>
      <c r="Z959" s="34"/>
      <c r="AA959" s="34"/>
      <c r="AB959" s="34"/>
      <c r="AC959" s="34"/>
    </row>
    <row r="960" spans="1:29">
      <c r="A960" s="34"/>
      <c r="B960" s="34"/>
      <c r="C960" s="34"/>
      <c r="D960" s="34"/>
      <c r="E960" s="34"/>
      <c r="F960" s="34"/>
      <c r="G960" s="34"/>
      <c r="W960" s="34"/>
      <c r="X960" s="34"/>
      <c r="Y960" s="34"/>
      <c r="Z960" s="34"/>
      <c r="AA960" s="34"/>
      <c r="AB960" s="34"/>
      <c r="AC960" s="34"/>
    </row>
    <row r="961" spans="1:29">
      <c r="A961" s="34"/>
      <c r="B961" s="34"/>
      <c r="C961" s="34"/>
      <c r="D961" s="34"/>
      <c r="E961" s="34"/>
      <c r="F961" s="34"/>
      <c r="G961" s="34"/>
      <c r="W961" s="34"/>
      <c r="X961" s="34"/>
      <c r="Y961" s="34"/>
      <c r="Z961" s="34"/>
      <c r="AA961" s="34"/>
      <c r="AB961" s="34"/>
      <c r="AC961" s="34"/>
    </row>
    <row r="962" spans="1:29">
      <c r="A962" s="34"/>
      <c r="B962" s="34"/>
      <c r="C962" s="34"/>
      <c r="D962" s="34"/>
      <c r="E962" s="34"/>
      <c r="F962" s="34"/>
      <c r="G962" s="34"/>
      <c r="W962" s="34"/>
      <c r="X962" s="34"/>
      <c r="Y962" s="34"/>
      <c r="Z962" s="34"/>
      <c r="AA962" s="34"/>
      <c r="AB962" s="34"/>
      <c r="AC962" s="34"/>
    </row>
    <row r="963" spans="1:29">
      <c r="A963" s="34"/>
      <c r="B963" s="34"/>
      <c r="C963" s="34"/>
      <c r="D963" s="34"/>
      <c r="E963" s="34"/>
      <c r="F963" s="34"/>
      <c r="G963" s="34"/>
      <c r="W963" s="34"/>
      <c r="X963" s="34"/>
      <c r="Y963" s="34"/>
      <c r="Z963" s="34"/>
      <c r="AA963" s="34"/>
      <c r="AB963" s="34"/>
      <c r="AC963" s="34"/>
    </row>
    <row r="964" spans="1:29">
      <c r="A964" s="34"/>
      <c r="B964" s="34"/>
      <c r="C964" s="34"/>
      <c r="D964" s="34"/>
      <c r="E964" s="34"/>
      <c r="F964" s="34"/>
      <c r="G964" s="34"/>
      <c r="W964" s="34"/>
      <c r="X964" s="34"/>
      <c r="Y964" s="34"/>
      <c r="Z964" s="34"/>
      <c r="AA964" s="34"/>
      <c r="AB964" s="34"/>
      <c r="AC964" s="34"/>
    </row>
    <row r="965" spans="1:29">
      <c r="A965" s="34"/>
      <c r="B965" s="34"/>
      <c r="C965" s="34"/>
      <c r="D965" s="34"/>
      <c r="E965" s="34"/>
      <c r="F965" s="34"/>
      <c r="G965" s="34"/>
      <c r="W965" s="34"/>
      <c r="X965" s="34"/>
      <c r="Y965" s="34"/>
      <c r="Z965" s="34"/>
      <c r="AA965" s="34"/>
      <c r="AB965" s="34"/>
      <c r="AC965" s="34"/>
    </row>
    <row r="966" spans="1:29">
      <c r="A966" s="34"/>
      <c r="B966" s="34"/>
      <c r="C966" s="34"/>
      <c r="D966" s="34"/>
      <c r="E966" s="34"/>
      <c r="F966" s="34"/>
      <c r="G966" s="34"/>
      <c r="W966" s="34"/>
      <c r="X966" s="34"/>
      <c r="Y966" s="34"/>
      <c r="Z966" s="34"/>
      <c r="AA966" s="34"/>
      <c r="AB966" s="34"/>
      <c r="AC966" s="34"/>
    </row>
    <row r="967" spans="1:29">
      <c r="A967" s="34"/>
      <c r="B967" s="34"/>
      <c r="C967" s="34"/>
      <c r="D967" s="34"/>
      <c r="E967" s="34"/>
      <c r="F967" s="34"/>
      <c r="G967" s="34"/>
      <c r="W967" s="34"/>
      <c r="X967" s="34"/>
      <c r="Y967" s="34"/>
      <c r="Z967" s="34"/>
      <c r="AA967" s="34"/>
      <c r="AB967" s="34"/>
      <c r="AC967" s="34"/>
    </row>
    <row r="968" spans="1:29">
      <c r="A968" s="34"/>
      <c r="B968" s="34"/>
      <c r="C968" s="34"/>
      <c r="D968" s="34"/>
      <c r="E968" s="34"/>
      <c r="F968" s="34"/>
      <c r="G968" s="34"/>
      <c r="W968" s="34"/>
      <c r="X968" s="34"/>
      <c r="Y968" s="34"/>
      <c r="Z968" s="34"/>
      <c r="AA968" s="34"/>
      <c r="AB968" s="34"/>
      <c r="AC968" s="34"/>
    </row>
    <row r="969" spans="1:29">
      <c r="A969" s="34"/>
      <c r="B969" s="34"/>
      <c r="C969" s="34"/>
      <c r="D969" s="34"/>
      <c r="E969" s="34"/>
      <c r="F969" s="34"/>
      <c r="G969" s="34"/>
      <c r="W969" s="34"/>
      <c r="X969" s="34"/>
      <c r="Y969" s="34"/>
      <c r="Z969" s="34"/>
      <c r="AA969" s="34"/>
      <c r="AB969" s="34"/>
      <c r="AC969" s="34"/>
    </row>
    <row r="970" spans="1:29">
      <c r="A970" s="34"/>
      <c r="B970" s="34"/>
      <c r="C970" s="34"/>
      <c r="D970" s="34"/>
      <c r="E970" s="34"/>
      <c r="F970" s="34"/>
      <c r="G970" s="34"/>
      <c r="W970" s="34"/>
      <c r="X970" s="34"/>
      <c r="Y970" s="34"/>
      <c r="Z970" s="34"/>
      <c r="AA970" s="34"/>
      <c r="AB970" s="34"/>
      <c r="AC970" s="34"/>
    </row>
    <row r="971" spans="1:29">
      <c r="A971" s="34"/>
      <c r="B971" s="34"/>
      <c r="C971" s="34"/>
      <c r="D971" s="34"/>
      <c r="E971" s="34"/>
      <c r="F971" s="34"/>
      <c r="G971" s="34"/>
      <c r="W971" s="34"/>
      <c r="X971" s="34"/>
      <c r="Y971" s="34"/>
      <c r="Z971" s="34"/>
      <c r="AA971" s="34"/>
      <c r="AB971" s="34"/>
      <c r="AC971" s="34"/>
    </row>
    <row r="972" spans="1:29">
      <c r="A972" s="34"/>
      <c r="B972" s="34"/>
      <c r="C972" s="34"/>
      <c r="D972" s="34"/>
      <c r="E972" s="34"/>
      <c r="F972" s="34"/>
      <c r="G972" s="34"/>
      <c r="W972" s="34"/>
      <c r="X972" s="34"/>
      <c r="Y972" s="34"/>
      <c r="Z972" s="34"/>
      <c r="AA972" s="34"/>
      <c r="AB972" s="34"/>
      <c r="AC972" s="34"/>
    </row>
    <row r="973" spans="1:29">
      <c r="A973" s="34"/>
      <c r="B973" s="34"/>
      <c r="C973" s="34"/>
      <c r="D973" s="34"/>
      <c r="E973" s="34"/>
      <c r="F973" s="34"/>
      <c r="G973" s="34"/>
      <c r="W973" s="34"/>
      <c r="X973" s="34"/>
      <c r="Y973" s="34"/>
      <c r="Z973" s="34"/>
      <c r="AA973" s="34"/>
      <c r="AB973" s="34"/>
      <c r="AC973" s="34"/>
    </row>
    <row r="974" spans="1:29">
      <c r="A974" s="34"/>
      <c r="B974" s="34"/>
      <c r="C974" s="34"/>
      <c r="D974" s="34"/>
      <c r="E974" s="34"/>
      <c r="F974" s="34"/>
      <c r="G974" s="34"/>
      <c r="W974" s="34"/>
      <c r="X974" s="34"/>
      <c r="Y974" s="34"/>
      <c r="Z974" s="34"/>
      <c r="AA974" s="34"/>
      <c r="AB974" s="34"/>
      <c r="AC974" s="34"/>
    </row>
    <row r="975" spans="1:29">
      <c r="A975" s="34"/>
      <c r="B975" s="34"/>
      <c r="C975" s="34"/>
      <c r="D975" s="34"/>
      <c r="E975" s="34"/>
      <c r="F975" s="34"/>
      <c r="G975" s="34"/>
      <c r="W975" s="34"/>
      <c r="X975" s="34"/>
      <c r="Y975" s="34"/>
      <c r="Z975" s="34"/>
      <c r="AA975" s="34"/>
      <c r="AB975" s="34"/>
      <c r="AC975" s="34"/>
    </row>
    <row r="976" spans="1:29">
      <c r="A976" s="34"/>
      <c r="B976" s="34"/>
      <c r="C976" s="34"/>
      <c r="D976" s="34"/>
      <c r="E976" s="34"/>
      <c r="F976" s="34"/>
      <c r="G976" s="34"/>
      <c r="W976" s="34"/>
      <c r="X976" s="34"/>
      <c r="Y976" s="34"/>
      <c r="Z976" s="34"/>
      <c r="AA976" s="34"/>
      <c r="AB976" s="34"/>
      <c r="AC976" s="34"/>
    </row>
    <row r="977" spans="1:29">
      <c r="A977" s="34"/>
      <c r="B977" s="34"/>
      <c r="C977" s="34"/>
      <c r="D977" s="34"/>
      <c r="E977" s="34"/>
      <c r="F977" s="34"/>
      <c r="G977" s="34"/>
      <c r="W977" s="34"/>
      <c r="X977" s="34"/>
      <c r="Y977" s="34"/>
      <c r="Z977" s="34"/>
      <c r="AA977" s="34"/>
      <c r="AB977" s="34"/>
      <c r="AC977" s="34"/>
    </row>
    <row r="978" spans="1:29">
      <c r="A978" s="34"/>
      <c r="B978" s="34"/>
      <c r="C978" s="34"/>
      <c r="D978" s="34"/>
      <c r="E978" s="34"/>
      <c r="F978" s="34"/>
      <c r="G978" s="34"/>
      <c r="W978" s="34"/>
      <c r="X978" s="34"/>
      <c r="Y978" s="34"/>
      <c r="Z978" s="34"/>
      <c r="AA978" s="34"/>
      <c r="AB978" s="34"/>
      <c r="AC978" s="34"/>
    </row>
    <row r="979" spans="1:29">
      <c r="A979" s="34"/>
      <c r="B979" s="34"/>
      <c r="C979" s="34"/>
      <c r="D979" s="34"/>
      <c r="E979" s="34"/>
      <c r="F979" s="34"/>
      <c r="G979" s="34"/>
      <c r="W979" s="34"/>
      <c r="X979" s="34"/>
      <c r="Y979" s="34"/>
      <c r="Z979" s="34"/>
      <c r="AA979" s="34"/>
      <c r="AB979" s="34"/>
      <c r="AC979" s="34"/>
    </row>
    <row r="980" spans="1:29">
      <c r="A980" s="34"/>
      <c r="B980" s="34"/>
      <c r="C980" s="34"/>
      <c r="D980" s="34"/>
      <c r="E980" s="34"/>
      <c r="F980" s="34"/>
      <c r="G980" s="34"/>
      <c r="W980" s="34"/>
      <c r="X980" s="34"/>
      <c r="Y980" s="34"/>
      <c r="Z980" s="34"/>
      <c r="AA980" s="34"/>
      <c r="AB980" s="34"/>
      <c r="AC980" s="34"/>
    </row>
    <row r="981" spans="1:29">
      <c r="A981" s="34"/>
      <c r="B981" s="34"/>
      <c r="C981" s="34"/>
      <c r="D981" s="34"/>
      <c r="E981" s="34"/>
      <c r="F981" s="34"/>
      <c r="G981" s="34"/>
      <c r="W981" s="34"/>
      <c r="X981" s="34"/>
      <c r="Y981" s="34"/>
      <c r="Z981" s="34"/>
      <c r="AA981" s="34"/>
      <c r="AB981" s="34"/>
      <c r="AC981" s="34"/>
    </row>
    <row r="982" spans="1:29">
      <c r="A982" s="34"/>
      <c r="B982" s="34"/>
      <c r="C982" s="34"/>
      <c r="D982" s="34"/>
      <c r="E982" s="34"/>
      <c r="F982" s="34"/>
      <c r="G982" s="34"/>
      <c r="W982" s="34"/>
      <c r="X982" s="34"/>
      <c r="Y982" s="34"/>
      <c r="Z982" s="34"/>
      <c r="AA982" s="34"/>
      <c r="AB982" s="34"/>
      <c r="AC982" s="34"/>
    </row>
    <row r="983" spans="1:29">
      <c r="A983" s="34"/>
      <c r="B983" s="34"/>
      <c r="C983" s="34"/>
      <c r="D983" s="34"/>
      <c r="E983" s="34"/>
      <c r="F983" s="34"/>
      <c r="G983" s="34"/>
      <c r="W983" s="34"/>
      <c r="X983" s="34"/>
      <c r="Y983" s="34"/>
      <c r="Z983" s="34"/>
      <c r="AA983" s="34"/>
      <c r="AB983" s="34"/>
      <c r="AC983" s="34"/>
    </row>
    <row r="984" spans="1:29">
      <c r="A984" s="34"/>
      <c r="B984" s="34"/>
      <c r="C984" s="34"/>
      <c r="D984" s="34"/>
      <c r="E984" s="34"/>
      <c r="F984" s="34"/>
      <c r="G984" s="34"/>
      <c r="W984" s="34"/>
      <c r="X984" s="34"/>
      <c r="Y984" s="34"/>
      <c r="Z984" s="34"/>
      <c r="AA984" s="34"/>
      <c r="AB984" s="34"/>
      <c r="AC984" s="34"/>
    </row>
    <row r="985" spans="1:29">
      <c r="A985" s="34"/>
      <c r="B985" s="34"/>
      <c r="C985" s="34"/>
      <c r="D985" s="34"/>
      <c r="E985" s="34"/>
      <c r="F985" s="34"/>
      <c r="G985" s="34"/>
      <c r="W985" s="34"/>
      <c r="X985" s="34"/>
      <c r="Y985" s="34"/>
      <c r="Z985" s="34"/>
      <c r="AA985" s="34"/>
      <c r="AB985" s="34"/>
      <c r="AC985" s="34"/>
    </row>
    <row r="986" spans="1:29">
      <c r="A986" s="34"/>
      <c r="B986" s="34"/>
      <c r="C986" s="34"/>
      <c r="D986" s="34"/>
      <c r="E986" s="34"/>
      <c r="F986" s="34"/>
      <c r="G986" s="34"/>
      <c r="W986" s="34"/>
      <c r="X986" s="34"/>
      <c r="Y986" s="34"/>
      <c r="Z986" s="34"/>
      <c r="AA986" s="34"/>
      <c r="AB986" s="34"/>
      <c r="AC986" s="34"/>
    </row>
    <row r="987" spans="1:29">
      <c r="A987" s="34"/>
      <c r="B987" s="34"/>
      <c r="C987" s="34"/>
      <c r="D987" s="34"/>
      <c r="E987" s="34"/>
      <c r="F987" s="34"/>
      <c r="G987" s="34"/>
      <c r="W987" s="34"/>
      <c r="X987" s="34"/>
      <c r="Y987" s="34"/>
      <c r="Z987" s="34"/>
      <c r="AA987" s="34"/>
      <c r="AB987" s="34"/>
      <c r="AC987" s="34"/>
    </row>
    <row r="988" spans="1:29">
      <c r="A988" s="34"/>
      <c r="B988" s="34"/>
      <c r="C988" s="34"/>
      <c r="D988" s="34"/>
      <c r="E988" s="34"/>
      <c r="F988" s="34"/>
      <c r="G988" s="34"/>
      <c r="W988" s="34"/>
      <c r="X988" s="34"/>
      <c r="Y988" s="34"/>
      <c r="Z988" s="34"/>
      <c r="AA988" s="34"/>
      <c r="AB988" s="34"/>
      <c r="AC988" s="34"/>
    </row>
    <row r="989" spans="1:29">
      <c r="A989" s="34"/>
      <c r="B989" s="34"/>
      <c r="C989" s="34"/>
      <c r="D989" s="34"/>
      <c r="E989" s="34"/>
      <c r="F989" s="34"/>
      <c r="G989" s="34"/>
      <c r="W989" s="34"/>
      <c r="X989" s="34"/>
      <c r="Y989" s="34"/>
      <c r="Z989" s="34"/>
      <c r="AA989" s="34"/>
      <c r="AB989" s="34"/>
      <c r="AC989" s="34"/>
    </row>
    <row r="990" spans="1:29">
      <c r="A990" s="34"/>
      <c r="B990" s="34"/>
      <c r="C990" s="34"/>
      <c r="D990" s="34"/>
      <c r="E990" s="34"/>
      <c r="F990" s="34"/>
      <c r="G990" s="34"/>
      <c r="W990" s="34"/>
      <c r="X990" s="34"/>
      <c r="Y990" s="34"/>
      <c r="Z990" s="34"/>
      <c r="AA990" s="34"/>
      <c r="AB990" s="34"/>
      <c r="AC990" s="34"/>
    </row>
    <row r="991" spans="1:29">
      <c r="A991" s="34"/>
      <c r="B991" s="34"/>
      <c r="C991" s="34"/>
      <c r="D991" s="34"/>
      <c r="E991" s="34"/>
      <c r="F991" s="34"/>
      <c r="G991" s="34"/>
      <c r="W991" s="34"/>
      <c r="X991" s="34"/>
      <c r="Y991" s="34"/>
      <c r="Z991" s="34"/>
      <c r="AA991" s="34"/>
      <c r="AB991" s="34"/>
      <c r="AC991" s="34"/>
    </row>
    <row r="992" spans="1:29">
      <c r="A992" s="34"/>
      <c r="B992" s="34"/>
      <c r="C992" s="34"/>
      <c r="D992" s="34"/>
      <c r="E992" s="34"/>
      <c r="F992" s="34"/>
      <c r="G992" s="34"/>
      <c r="W992" s="34"/>
      <c r="X992" s="34"/>
      <c r="Y992" s="34"/>
      <c r="Z992" s="34"/>
      <c r="AA992" s="34"/>
      <c r="AB992" s="34"/>
      <c r="AC992" s="34"/>
    </row>
    <row r="993" spans="1:29">
      <c r="A993" s="34"/>
      <c r="B993" s="34"/>
      <c r="C993" s="34"/>
      <c r="D993" s="34"/>
      <c r="E993" s="34"/>
      <c r="F993" s="34"/>
      <c r="G993" s="34"/>
      <c r="W993" s="34"/>
      <c r="X993" s="34"/>
      <c r="Y993" s="34"/>
      <c r="Z993" s="34"/>
      <c r="AA993" s="34"/>
      <c r="AB993" s="34"/>
      <c r="AC993" s="34"/>
    </row>
    <row r="994" spans="1:29">
      <c r="A994" s="34"/>
      <c r="B994" s="34"/>
      <c r="C994" s="34"/>
      <c r="D994" s="34"/>
      <c r="E994" s="34"/>
      <c r="F994" s="34"/>
      <c r="G994" s="34"/>
      <c r="W994" s="34"/>
      <c r="X994" s="34"/>
      <c r="Y994" s="34"/>
      <c r="Z994" s="34"/>
      <c r="AA994" s="34"/>
      <c r="AB994" s="34"/>
      <c r="AC994" s="34"/>
    </row>
    <row r="995" spans="1:29">
      <c r="A995" s="34"/>
      <c r="B995" s="34"/>
      <c r="C995" s="34"/>
      <c r="D995" s="34"/>
      <c r="E995" s="34"/>
      <c r="F995" s="34"/>
      <c r="G995" s="34"/>
      <c r="W995" s="34"/>
      <c r="X995" s="34"/>
      <c r="Y995" s="34"/>
      <c r="Z995" s="34"/>
      <c r="AA995" s="34"/>
      <c r="AB995" s="34"/>
      <c r="AC995" s="34"/>
    </row>
    <row r="996" spans="1:29">
      <c r="A996" s="34"/>
      <c r="B996" s="34"/>
      <c r="C996" s="34"/>
      <c r="D996" s="34"/>
      <c r="E996" s="34"/>
      <c r="F996" s="34"/>
      <c r="G996" s="34"/>
      <c r="W996" s="34"/>
      <c r="X996" s="34"/>
      <c r="Y996" s="34"/>
      <c r="Z996" s="34"/>
      <c r="AA996" s="34"/>
      <c r="AB996" s="34"/>
      <c r="AC996" s="34"/>
    </row>
    <row r="997" spans="1:29">
      <c r="A997" s="34"/>
      <c r="B997" s="34"/>
      <c r="C997" s="34"/>
      <c r="D997" s="34"/>
      <c r="E997" s="34"/>
      <c r="F997" s="34"/>
      <c r="G997" s="34"/>
      <c r="W997" s="34"/>
      <c r="X997" s="34"/>
      <c r="Y997" s="34"/>
      <c r="Z997" s="34"/>
      <c r="AA997" s="34"/>
      <c r="AB997" s="34"/>
      <c r="AC997" s="34"/>
    </row>
    <row r="998" spans="1:29">
      <c r="A998" s="34"/>
      <c r="B998" s="34"/>
      <c r="C998" s="34"/>
      <c r="D998" s="34"/>
      <c r="E998" s="34"/>
      <c r="F998" s="34"/>
      <c r="G998" s="34"/>
      <c r="W998" s="34"/>
      <c r="X998" s="34"/>
      <c r="Y998" s="34"/>
      <c r="Z998" s="34"/>
      <c r="AA998" s="34"/>
      <c r="AB998" s="34"/>
      <c r="AC998" s="34"/>
    </row>
    <row r="999" spans="1:29">
      <c r="A999" s="34"/>
      <c r="B999" s="34"/>
      <c r="C999" s="34"/>
      <c r="D999" s="34"/>
      <c r="E999" s="34"/>
      <c r="F999" s="34"/>
      <c r="G999" s="34"/>
      <c r="W999" s="34"/>
      <c r="X999" s="34"/>
      <c r="Y999" s="34"/>
      <c r="Z999" s="34"/>
      <c r="AA999" s="34"/>
      <c r="AB999" s="34"/>
      <c r="AC999" s="34"/>
    </row>
    <row r="1000" spans="1:29">
      <c r="A1000" s="34"/>
      <c r="B1000" s="34"/>
      <c r="C1000" s="34"/>
      <c r="D1000" s="34"/>
      <c r="E1000" s="34"/>
      <c r="F1000" s="34"/>
      <c r="G1000" s="34"/>
      <c r="W1000" s="34"/>
      <c r="X1000" s="34"/>
      <c r="Y1000" s="34"/>
      <c r="Z1000" s="34"/>
      <c r="AA1000" s="34"/>
      <c r="AB1000" s="34"/>
      <c r="AC1000" s="34"/>
    </row>
    <row r="1001" spans="1:29">
      <c r="A1001" s="34"/>
      <c r="B1001" s="34"/>
      <c r="C1001" s="34"/>
      <c r="D1001" s="34"/>
      <c r="E1001" s="34"/>
      <c r="F1001" s="34"/>
      <c r="G1001" s="34"/>
      <c r="W1001" s="34"/>
      <c r="X1001" s="34"/>
      <c r="Y1001" s="34"/>
      <c r="Z1001" s="34"/>
      <c r="AA1001" s="34"/>
      <c r="AB1001" s="34"/>
      <c r="AC1001" s="34"/>
    </row>
    <row r="1002" spans="1:29">
      <c r="A1002" s="34"/>
      <c r="B1002" s="34"/>
      <c r="C1002" s="34"/>
      <c r="D1002" s="34"/>
      <c r="E1002" s="34"/>
      <c r="F1002" s="34"/>
      <c r="G1002" s="34"/>
      <c r="W1002" s="34"/>
      <c r="X1002" s="34"/>
      <c r="Y1002" s="34"/>
      <c r="Z1002" s="34"/>
      <c r="AA1002" s="34"/>
      <c r="AB1002" s="34"/>
      <c r="AC1002" s="34"/>
    </row>
    <row r="1003" spans="1:29">
      <c r="A1003" s="34"/>
      <c r="B1003" s="34"/>
      <c r="C1003" s="34"/>
      <c r="D1003" s="34"/>
      <c r="E1003" s="34"/>
      <c r="F1003" s="34"/>
      <c r="G1003" s="34"/>
      <c r="W1003" s="34"/>
      <c r="X1003" s="34"/>
      <c r="Y1003" s="34"/>
      <c r="Z1003" s="34"/>
      <c r="AA1003" s="34"/>
      <c r="AB1003" s="34"/>
      <c r="AC1003" s="34"/>
    </row>
    <row r="1004" spans="1:29">
      <c r="A1004" s="34"/>
      <c r="B1004" s="34"/>
      <c r="C1004" s="34"/>
      <c r="D1004" s="34"/>
      <c r="E1004" s="34"/>
      <c r="F1004" s="34"/>
      <c r="G1004" s="34"/>
      <c r="W1004" s="34"/>
      <c r="X1004" s="34"/>
      <c r="Y1004" s="34"/>
      <c r="Z1004" s="34"/>
      <c r="AA1004" s="34"/>
      <c r="AB1004" s="34"/>
      <c r="AC1004" s="34"/>
    </row>
    <row r="1005" spans="1:29">
      <c r="A1005" s="34"/>
      <c r="B1005" s="34"/>
      <c r="C1005" s="34"/>
      <c r="D1005" s="34"/>
      <c r="E1005" s="34"/>
      <c r="F1005" s="34"/>
      <c r="G1005" s="34"/>
      <c r="W1005" s="34"/>
      <c r="X1005" s="34"/>
      <c r="Y1005" s="34"/>
      <c r="Z1005" s="34"/>
      <c r="AA1005" s="34"/>
      <c r="AB1005" s="34"/>
      <c r="AC1005" s="34"/>
    </row>
    <row r="1006" spans="1:29">
      <c r="A1006" s="34"/>
      <c r="B1006" s="34"/>
      <c r="C1006" s="34"/>
      <c r="D1006" s="34"/>
      <c r="E1006" s="34"/>
      <c r="F1006" s="34"/>
      <c r="G1006" s="34"/>
      <c r="W1006" s="34"/>
      <c r="X1006" s="34"/>
      <c r="Y1006" s="34"/>
      <c r="Z1006" s="34"/>
      <c r="AA1006" s="34"/>
      <c r="AB1006" s="34"/>
      <c r="AC1006" s="34"/>
    </row>
    <row r="1007" spans="1:29">
      <c r="A1007" s="34"/>
      <c r="B1007" s="34"/>
      <c r="C1007" s="34"/>
      <c r="D1007" s="34"/>
      <c r="E1007" s="34"/>
      <c r="F1007" s="34"/>
      <c r="G1007" s="34"/>
      <c r="W1007" s="34"/>
      <c r="X1007" s="34"/>
      <c r="Y1007" s="34"/>
      <c r="Z1007" s="34"/>
      <c r="AA1007" s="34"/>
      <c r="AB1007" s="34"/>
      <c r="AC1007" s="34"/>
    </row>
    <row r="1008" spans="1:29">
      <c r="A1008" s="34"/>
      <c r="B1008" s="34"/>
      <c r="C1008" s="34"/>
      <c r="D1008" s="34"/>
      <c r="E1008" s="34"/>
      <c r="F1008" s="34"/>
      <c r="G1008" s="34"/>
      <c r="W1008" s="34"/>
      <c r="X1008" s="34"/>
      <c r="Y1008" s="34"/>
      <c r="Z1008" s="34"/>
      <c r="AA1008" s="34"/>
      <c r="AB1008" s="34"/>
      <c r="AC1008" s="34"/>
    </row>
    <row r="1009" spans="1:29">
      <c r="A1009" s="34"/>
      <c r="B1009" s="34"/>
      <c r="C1009" s="34"/>
      <c r="D1009" s="34"/>
      <c r="E1009" s="34"/>
      <c r="F1009" s="34"/>
      <c r="G1009" s="34"/>
      <c r="W1009" s="34"/>
      <c r="X1009" s="34"/>
      <c r="Y1009" s="34"/>
      <c r="Z1009" s="34"/>
      <c r="AA1009" s="34"/>
      <c r="AB1009" s="34"/>
      <c r="AC1009" s="34"/>
    </row>
    <row r="1010" spans="1:29">
      <c r="A1010" s="34"/>
      <c r="B1010" s="34"/>
      <c r="C1010" s="34"/>
      <c r="D1010" s="34"/>
      <c r="E1010" s="34"/>
      <c r="F1010" s="34"/>
      <c r="G1010" s="34"/>
      <c r="W1010" s="34"/>
      <c r="X1010" s="34"/>
      <c r="Y1010" s="34"/>
      <c r="Z1010" s="34"/>
      <c r="AA1010" s="34"/>
      <c r="AB1010" s="34"/>
      <c r="AC1010" s="34"/>
    </row>
    <row r="1011" spans="1:29">
      <c r="A1011" s="34"/>
      <c r="B1011" s="34"/>
      <c r="C1011" s="34"/>
      <c r="D1011" s="34"/>
      <c r="E1011" s="34"/>
      <c r="F1011" s="34"/>
      <c r="G1011" s="34"/>
      <c r="W1011" s="34"/>
      <c r="X1011" s="34"/>
      <c r="Y1011" s="34"/>
      <c r="Z1011" s="34"/>
      <c r="AA1011" s="34"/>
      <c r="AB1011" s="34"/>
      <c r="AC1011" s="34"/>
    </row>
    <row r="1012" spans="1:29">
      <c r="A1012" s="34"/>
      <c r="B1012" s="34"/>
      <c r="C1012" s="34"/>
      <c r="D1012" s="34"/>
      <c r="E1012" s="34"/>
      <c r="F1012" s="34"/>
      <c r="G1012" s="34"/>
      <c r="W1012" s="34"/>
      <c r="X1012" s="34"/>
      <c r="Y1012" s="34"/>
      <c r="Z1012" s="34"/>
      <c r="AA1012" s="34"/>
      <c r="AB1012" s="34"/>
      <c r="AC1012" s="34"/>
    </row>
    <row r="1013" spans="1:29">
      <c r="A1013" s="34"/>
      <c r="B1013" s="34"/>
      <c r="C1013" s="34"/>
      <c r="D1013" s="34"/>
      <c r="E1013" s="34"/>
      <c r="F1013" s="34"/>
      <c r="G1013" s="34"/>
      <c r="W1013" s="34"/>
      <c r="X1013" s="34"/>
      <c r="Y1013" s="34"/>
      <c r="Z1013" s="34"/>
      <c r="AA1013" s="34"/>
      <c r="AB1013" s="34"/>
      <c r="AC1013" s="34"/>
    </row>
    <row r="1014" spans="1:29">
      <c r="A1014" s="34"/>
      <c r="B1014" s="34"/>
      <c r="C1014" s="34"/>
      <c r="D1014" s="34"/>
      <c r="E1014" s="34"/>
      <c r="F1014" s="34"/>
      <c r="G1014" s="34"/>
      <c r="W1014" s="34"/>
      <c r="X1014" s="34"/>
      <c r="Y1014" s="34"/>
      <c r="Z1014" s="34"/>
      <c r="AA1014" s="34"/>
      <c r="AB1014" s="34"/>
      <c r="AC1014" s="34"/>
    </row>
    <row r="1015" spans="1:29">
      <c r="A1015" s="34"/>
      <c r="B1015" s="34"/>
      <c r="C1015" s="34"/>
      <c r="D1015" s="34"/>
      <c r="E1015" s="34"/>
      <c r="F1015" s="34"/>
      <c r="G1015" s="34"/>
      <c r="W1015" s="34"/>
      <c r="X1015" s="34"/>
      <c r="Y1015" s="34"/>
      <c r="Z1015" s="34"/>
      <c r="AA1015" s="34"/>
      <c r="AB1015" s="34"/>
      <c r="AC1015" s="34"/>
    </row>
    <row r="1016" spans="1:29">
      <c r="A1016" s="34"/>
      <c r="B1016" s="34"/>
      <c r="C1016" s="34"/>
      <c r="D1016" s="34"/>
      <c r="E1016" s="34"/>
      <c r="F1016" s="34"/>
      <c r="G1016" s="34"/>
      <c r="W1016" s="34"/>
      <c r="X1016" s="34"/>
      <c r="Y1016" s="34"/>
      <c r="Z1016" s="34"/>
      <c r="AA1016" s="34"/>
      <c r="AB1016" s="34"/>
      <c r="AC1016" s="34"/>
    </row>
    <row r="1017" spans="1:29">
      <c r="A1017" s="34"/>
      <c r="B1017" s="34"/>
      <c r="C1017" s="34"/>
      <c r="D1017" s="34"/>
      <c r="E1017" s="34"/>
      <c r="F1017" s="34"/>
      <c r="G1017" s="34"/>
      <c r="W1017" s="34"/>
      <c r="X1017" s="34"/>
      <c r="Y1017" s="34"/>
      <c r="Z1017" s="34"/>
      <c r="AA1017" s="34"/>
      <c r="AB1017" s="34"/>
      <c r="AC1017" s="34"/>
    </row>
    <row r="1018" spans="1:29">
      <c r="A1018" s="34"/>
      <c r="B1018" s="34"/>
      <c r="C1018" s="34"/>
      <c r="D1018" s="34"/>
      <c r="E1018" s="34"/>
      <c r="F1018" s="34"/>
      <c r="G1018" s="34"/>
      <c r="W1018" s="34"/>
      <c r="X1018" s="34"/>
      <c r="Y1018" s="34"/>
      <c r="Z1018" s="34"/>
      <c r="AA1018" s="34"/>
      <c r="AB1018" s="34"/>
      <c r="AC1018" s="34"/>
    </row>
    <row r="1019" spans="1:29">
      <c r="A1019" s="34"/>
      <c r="B1019" s="34"/>
      <c r="C1019" s="34"/>
      <c r="D1019" s="34"/>
      <c r="E1019" s="34"/>
      <c r="F1019" s="34"/>
      <c r="G1019" s="34"/>
      <c r="W1019" s="34"/>
      <c r="X1019" s="34"/>
      <c r="Y1019" s="34"/>
      <c r="Z1019" s="34"/>
      <c r="AA1019" s="34"/>
      <c r="AB1019" s="34"/>
      <c r="AC1019" s="34"/>
    </row>
    <row r="1020" spans="1:29">
      <c r="A1020" s="34"/>
      <c r="B1020" s="34"/>
      <c r="C1020" s="34"/>
      <c r="D1020" s="34"/>
      <c r="E1020" s="34"/>
      <c r="F1020" s="34"/>
      <c r="G1020" s="34"/>
      <c r="W1020" s="34"/>
      <c r="X1020" s="34"/>
      <c r="Y1020" s="34"/>
      <c r="Z1020" s="34"/>
      <c r="AA1020" s="34"/>
      <c r="AB1020" s="34"/>
      <c r="AC1020" s="34"/>
    </row>
    <row r="1021" spans="1:29">
      <c r="A1021" s="34"/>
      <c r="B1021" s="34"/>
      <c r="C1021" s="34"/>
      <c r="D1021" s="34"/>
      <c r="E1021" s="34"/>
      <c r="F1021" s="34"/>
      <c r="G1021" s="34"/>
      <c r="W1021" s="34"/>
      <c r="X1021" s="34"/>
      <c r="Y1021" s="34"/>
      <c r="Z1021" s="34"/>
      <c r="AA1021" s="34"/>
      <c r="AB1021" s="34"/>
      <c r="AC1021" s="34"/>
    </row>
    <row r="1022" spans="1:29">
      <c r="A1022" s="34"/>
      <c r="B1022" s="34"/>
      <c r="C1022" s="34"/>
      <c r="D1022" s="34"/>
      <c r="E1022" s="34"/>
      <c r="F1022" s="34"/>
      <c r="G1022" s="34"/>
      <c r="W1022" s="34"/>
      <c r="X1022" s="34"/>
      <c r="Y1022" s="34"/>
      <c r="Z1022" s="34"/>
      <c r="AA1022" s="34"/>
      <c r="AB1022" s="34"/>
      <c r="AC1022" s="34"/>
    </row>
    <row r="1023" spans="1:29">
      <c r="A1023" s="34"/>
      <c r="B1023" s="34"/>
      <c r="C1023" s="34"/>
      <c r="D1023" s="34"/>
      <c r="E1023" s="34"/>
      <c r="F1023" s="34"/>
      <c r="G1023" s="34"/>
      <c r="W1023" s="34"/>
      <c r="X1023" s="34"/>
      <c r="Y1023" s="34"/>
      <c r="Z1023" s="34"/>
      <c r="AA1023" s="34"/>
      <c r="AB1023" s="34"/>
      <c r="AC1023" s="34"/>
    </row>
    <row r="1024" spans="1:29">
      <c r="A1024" s="34"/>
      <c r="B1024" s="34"/>
      <c r="C1024" s="34"/>
      <c r="D1024" s="34"/>
      <c r="E1024" s="34"/>
      <c r="F1024" s="34"/>
      <c r="G1024" s="34"/>
      <c r="W1024" s="34"/>
      <c r="X1024" s="34"/>
      <c r="Y1024" s="34"/>
      <c r="Z1024" s="34"/>
      <c r="AA1024" s="34"/>
      <c r="AB1024" s="34"/>
      <c r="AC1024" s="34"/>
    </row>
    <row r="1025" spans="1:29">
      <c r="A1025" s="34"/>
      <c r="B1025" s="34"/>
      <c r="C1025" s="34"/>
      <c r="D1025" s="34"/>
      <c r="E1025" s="34"/>
      <c r="F1025" s="34"/>
      <c r="G1025" s="34"/>
      <c r="W1025" s="34"/>
      <c r="X1025" s="34"/>
      <c r="Y1025" s="34"/>
      <c r="Z1025" s="34"/>
      <c r="AA1025" s="34"/>
      <c r="AB1025" s="34"/>
      <c r="AC1025" s="34"/>
    </row>
    <row r="1026" spans="1:29">
      <c r="A1026" s="34"/>
      <c r="B1026" s="34"/>
      <c r="C1026" s="34"/>
      <c r="D1026" s="34"/>
      <c r="E1026" s="34"/>
      <c r="F1026" s="34"/>
      <c r="G1026" s="34"/>
      <c r="W1026" s="34"/>
      <c r="X1026" s="34"/>
      <c r="Y1026" s="34"/>
      <c r="Z1026" s="34"/>
      <c r="AA1026" s="34"/>
      <c r="AB1026" s="34"/>
      <c r="AC1026" s="34"/>
    </row>
    <row r="1027" spans="1:29">
      <c r="A1027" s="34"/>
      <c r="B1027" s="34"/>
      <c r="C1027" s="34"/>
      <c r="D1027" s="34"/>
      <c r="E1027" s="34"/>
      <c r="F1027" s="34"/>
      <c r="G1027" s="34"/>
      <c r="W1027" s="34"/>
      <c r="X1027" s="34"/>
      <c r="Y1027" s="34"/>
      <c r="Z1027" s="34"/>
      <c r="AA1027" s="34"/>
      <c r="AB1027" s="34"/>
      <c r="AC1027" s="34"/>
    </row>
    <row r="1028" spans="1:29">
      <c r="A1028" s="34"/>
      <c r="B1028" s="34"/>
      <c r="C1028" s="34"/>
      <c r="D1028" s="34"/>
      <c r="E1028" s="34"/>
      <c r="F1028" s="34"/>
      <c r="G1028" s="34"/>
      <c r="W1028" s="34"/>
      <c r="X1028" s="34"/>
      <c r="Y1028" s="34"/>
      <c r="Z1028" s="34"/>
      <c r="AA1028" s="34"/>
      <c r="AB1028" s="34"/>
      <c r="AC1028" s="34"/>
    </row>
    <row r="1029" spans="1:29">
      <c r="A1029" s="34"/>
      <c r="B1029" s="34"/>
      <c r="C1029" s="34"/>
      <c r="D1029" s="34"/>
      <c r="E1029" s="34"/>
      <c r="F1029" s="34"/>
      <c r="G1029" s="34"/>
      <c r="W1029" s="34"/>
      <c r="X1029" s="34"/>
      <c r="Y1029" s="34"/>
      <c r="Z1029" s="34"/>
      <c r="AA1029" s="34"/>
      <c r="AB1029" s="34"/>
      <c r="AC1029" s="34"/>
    </row>
    <row r="1030" spans="1:29">
      <c r="A1030" s="34"/>
      <c r="B1030" s="34"/>
      <c r="C1030" s="34"/>
      <c r="D1030" s="34"/>
      <c r="E1030" s="34"/>
      <c r="F1030" s="34"/>
      <c r="G1030" s="34"/>
      <c r="W1030" s="34"/>
      <c r="X1030" s="34"/>
      <c r="Y1030" s="34"/>
      <c r="Z1030" s="34"/>
      <c r="AA1030" s="34"/>
      <c r="AB1030" s="34"/>
      <c r="AC1030" s="34"/>
    </row>
    <row r="1031" spans="1:29">
      <c r="A1031" s="34"/>
      <c r="B1031" s="34"/>
      <c r="C1031" s="34"/>
      <c r="D1031" s="34"/>
      <c r="E1031" s="34"/>
      <c r="F1031" s="34"/>
      <c r="G1031" s="34"/>
      <c r="W1031" s="34"/>
      <c r="X1031" s="34"/>
      <c r="Y1031" s="34"/>
      <c r="Z1031" s="34"/>
      <c r="AA1031" s="34"/>
      <c r="AB1031" s="34"/>
      <c r="AC1031" s="34"/>
    </row>
    <row r="1032" spans="1:29">
      <c r="A1032" s="34"/>
      <c r="B1032" s="34"/>
      <c r="C1032" s="34"/>
      <c r="D1032" s="34"/>
      <c r="E1032" s="34"/>
      <c r="F1032" s="34"/>
      <c r="G1032" s="34"/>
      <c r="W1032" s="34"/>
      <c r="X1032" s="34"/>
      <c r="Y1032" s="34"/>
      <c r="Z1032" s="34"/>
      <c r="AA1032" s="34"/>
      <c r="AB1032" s="34"/>
      <c r="AC1032" s="34"/>
    </row>
    <row r="1033" spans="1:29">
      <c r="A1033" s="34"/>
      <c r="B1033" s="34"/>
      <c r="C1033" s="34"/>
      <c r="D1033" s="34"/>
      <c r="E1033" s="34"/>
      <c r="F1033" s="34"/>
      <c r="G1033" s="34"/>
      <c r="W1033" s="34"/>
      <c r="X1033" s="34"/>
      <c r="Y1033" s="34"/>
      <c r="Z1033" s="34"/>
      <c r="AA1033" s="34"/>
      <c r="AB1033" s="34"/>
      <c r="AC1033" s="34"/>
    </row>
    <row r="1034" spans="1:29">
      <c r="A1034" s="34"/>
      <c r="B1034" s="34"/>
      <c r="C1034" s="34"/>
      <c r="D1034" s="34"/>
      <c r="E1034" s="34"/>
      <c r="F1034" s="34"/>
      <c r="G1034" s="34"/>
      <c r="W1034" s="34"/>
      <c r="X1034" s="34"/>
      <c r="Y1034" s="34"/>
      <c r="Z1034" s="34"/>
      <c r="AA1034" s="34"/>
      <c r="AB1034" s="34"/>
      <c r="AC1034" s="34"/>
    </row>
    <row r="1035" spans="1:29">
      <c r="A1035" s="34"/>
      <c r="B1035" s="34"/>
      <c r="C1035" s="34"/>
      <c r="D1035" s="34"/>
      <c r="E1035" s="34"/>
      <c r="F1035" s="34"/>
      <c r="G1035" s="34"/>
      <c r="W1035" s="34"/>
      <c r="X1035" s="34"/>
      <c r="Y1035" s="34"/>
      <c r="Z1035" s="34"/>
      <c r="AA1035" s="34"/>
      <c r="AB1035" s="34"/>
      <c r="AC1035" s="34"/>
    </row>
    <row r="1036" spans="1:29">
      <c r="A1036" s="34"/>
      <c r="B1036" s="34"/>
      <c r="C1036" s="34"/>
      <c r="D1036" s="34"/>
      <c r="E1036" s="34"/>
      <c r="F1036" s="34"/>
      <c r="G1036" s="34"/>
      <c r="W1036" s="34"/>
      <c r="X1036" s="34"/>
      <c r="Y1036" s="34"/>
      <c r="Z1036" s="34"/>
      <c r="AA1036" s="34"/>
      <c r="AB1036" s="34"/>
      <c r="AC1036" s="34"/>
    </row>
    <row r="1037" spans="1:29">
      <c r="A1037" s="34"/>
      <c r="B1037" s="34"/>
      <c r="C1037" s="34"/>
      <c r="D1037" s="34"/>
      <c r="E1037" s="34"/>
      <c r="F1037" s="34"/>
      <c r="G1037" s="34"/>
      <c r="W1037" s="34"/>
      <c r="X1037" s="34"/>
      <c r="Y1037" s="34"/>
      <c r="Z1037" s="34"/>
      <c r="AA1037" s="34"/>
      <c r="AB1037" s="34"/>
      <c r="AC1037" s="34"/>
    </row>
    <row r="1038" spans="1:29">
      <c r="A1038" s="34"/>
      <c r="B1038" s="34"/>
      <c r="C1038" s="34"/>
      <c r="D1038" s="34"/>
      <c r="E1038" s="34"/>
      <c r="F1038" s="34"/>
      <c r="G1038" s="34"/>
      <c r="W1038" s="34"/>
      <c r="X1038" s="34"/>
      <c r="Y1038" s="34"/>
      <c r="Z1038" s="34"/>
      <c r="AA1038" s="34"/>
      <c r="AB1038" s="34"/>
      <c r="AC1038" s="34"/>
    </row>
    <row r="1039" spans="1:29">
      <c r="A1039" s="34"/>
      <c r="B1039" s="34"/>
      <c r="C1039" s="34"/>
      <c r="D1039" s="34"/>
      <c r="E1039" s="34"/>
      <c r="F1039" s="34"/>
      <c r="G1039" s="34"/>
      <c r="W1039" s="34"/>
      <c r="X1039" s="34"/>
      <c r="Y1039" s="34"/>
      <c r="Z1039" s="34"/>
      <c r="AA1039" s="34"/>
      <c r="AB1039" s="34"/>
      <c r="AC1039" s="34"/>
    </row>
    <row r="1040" spans="1:29">
      <c r="A1040" s="34"/>
      <c r="B1040" s="34"/>
      <c r="C1040" s="34"/>
      <c r="D1040" s="34"/>
      <c r="E1040" s="34"/>
      <c r="F1040" s="34"/>
      <c r="G1040" s="34"/>
      <c r="W1040" s="34"/>
      <c r="X1040" s="34"/>
      <c r="Y1040" s="34"/>
      <c r="Z1040" s="34"/>
      <c r="AA1040" s="34"/>
      <c r="AB1040" s="34"/>
      <c r="AC1040" s="34"/>
    </row>
    <row r="1041" spans="1:29">
      <c r="A1041" s="34"/>
      <c r="B1041" s="34"/>
      <c r="C1041" s="34"/>
      <c r="D1041" s="34"/>
      <c r="E1041" s="34"/>
      <c r="F1041" s="34"/>
      <c r="G1041" s="34"/>
      <c r="W1041" s="34"/>
      <c r="X1041" s="34"/>
      <c r="Y1041" s="34"/>
      <c r="Z1041" s="34"/>
      <c r="AA1041" s="34"/>
      <c r="AB1041" s="34"/>
      <c r="AC1041" s="34"/>
    </row>
    <row r="1042" spans="1:29">
      <c r="A1042" s="34"/>
      <c r="B1042" s="34"/>
      <c r="C1042" s="34"/>
      <c r="D1042" s="34"/>
      <c r="E1042" s="34"/>
      <c r="F1042" s="34"/>
      <c r="G1042" s="34"/>
      <c r="W1042" s="34"/>
      <c r="X1042" s="34"/>
      <c r="Y1042" s="34"/>
      <c r="Z1042" s="34"/>
      <c r="AA1042" s="34"/>
      <c r="AB1042" s="34"/>
      <c r="AC1042" s="34"/>
    </row>
    <row r="1043" spans="1:29">
      <c r="A1043" s="34"/>
      <c r="B1043" s="34"/>
      <c r="C1043" s="34"/>
      <c r="D1043" s="34"/>
      <c r="E1043" s="34"/>
      <c r="F1043" s="34"/>
      <c r="G1043" s="34"/>
      <c r="W1043" s="34"/>
      <c r="X1043" s="34"/>
      <c r="Y1043" s="34"/>
      <c r="Z1043" s="34"/>
      <c r="AA1043" s="34"/>
      <c r="AB1043" s="34"/>
      <c r="AC1043" s="34"/>
    </row>
    <row r="1044" spans="1:29">
      <c r="A1044" s="34"/>
      <c r="B1044" s="34"/>
      <c r="C1044" s="34"/>
      <c r="D1044" s="34"/>
      <c r="E1044" s="34"/>
      <c r="F1044" s="34"/>
      <c r="G1044" s="34"/>
      <c r="W1044" s="34"/>
      <c r="X1044" s="34"/>
      <c r="Y1044" s="34"/>
      <c r="Z1044" s="34"/>
      <c r="AA1044" s="34"/>
      <c r="AB1044" s="34"/>
      <c r="AC1044" s="34"/>
    </row>
    <row r="1045" spans="1:29">
      <c r="A1045" s="34"/>
      <c r="B1045" s="34"/>
      <c r="C1045" s="34"/>
      <c r="D1045" s="34"/>
      <c r="E1045" s="34"/>
      <c r="F1045" s="34"/>
      <c r="G1045" s="34"/>
      <c r="W1045" s="34"/>
      <c r="X1045" s="34"/>
      <c r="Y1045" s="34"/>
      <c r="Z1045" s="34"/>
      <c r="AA1045" s="34"/>
      <c r="AB1045" s="34"/>
      <c r="AC1045" s="34"/>
    </row>
    <row r="1046" spans="1:29">
      <c r="A1046" s="34"/>
      <c r="B1046" s="34"/>
      <c r="C1046" s="34"/>
      <c r="D1046" s="34"/>
      <c r="E1046" s="34"/>
      <c r="F1046" s="34"/>
      <c r="G1046" s="34"/>
      <c r="W1046" s="34"/>
      <c r="X1046" s="34"/>
      <c r="Y1046" s="34"/>
      <c r="Z1046" s="34"/>
      <c r="AA1046" s="34"/>
      <c r="AB1046" s="34"/>
      <c r="AC1046" s="34"/>
    </row>
    <row r="1047" spans="1:29">
      <c r="A1047" s="34"/>
      <c r="B1047" s="34"/>
      <c r="C1047" s="34"/>
      <c r="D1047" s="34"/>
      <c r="E1047" s="34"/>
      <c r="F1047" s="34"/>
      <c r="G1047" s="34"/>
      <c r="W1047" s="34"/>
      <c r="X1047" s="34"/>
      <c r="Y1047" s="34"/>
      <c r="Z1047" s="34"/>
      <c r="AA1047" s="34"/>
      <c r="AB1047" s="34"/>
      <c r="AC1047" s="34"/>
    </row>
    <row r="1048" spans="1:29">
      <c r="A1048" s="34"/>
      <c r="B1048" s="34"/>
      <c r="C1048" s="34"/>
      <c r="D1048" s="34"/>
      <c r="E1048" s="34"/>
      <c r="F1048" s="34"/>
      <c r="G1048" s="34"/>
      <c r="W1048" s="34"/>
      <c r="X1048" s="34"/>
      <c r="Y1048" s="34"/>
      <c r="Z1048" s="34"/>
      <c r="AA1048" s="34"/>
      <c r="AB1048" s="34"/>
      <c r="AC1048" s="34"/>
    </row>
    <row r="1049" spans="1:29">
      <c r="A1049" s="34"/>
      <c r="B1049" s="34"/>
      <c r="C1049" s="34"/>
      <c r="D1049" s="34"/>
      <c r="E1049" s="34"/>
      <c r="F1049" s="34"/>
      <c r="G1049" s="34"/>
      <c r="W1049" s="34"/>
      <c r="X1049" s="34"/>
      <c r="Y1049" s="34"/>
      <c r="Z1049" s="34"/>
      <c r="AA1049" s="34"/>
      <c r="AB1049" s="34"/>
      <c r="AC1049" s="34"/>
    </row>
    <row r="1050" spans="1:29">
      <c r="A1050" s="34"/>
      <c r="B1050" s="34"/>
      <c r="C1050" s="34"/>
      <c r="D1050" s="34"/>
      <c r="E1050" s="34"/>
      <c r="F1050" s="34"/>
      <c r="G1050" s="34"/>
      <c r="W1050" s="34"/>
      <c r="X1050" s="34"/>
      <c r="Y1050" s="34"/>
      <c r="Z1050" s="34"/>
      <c r="AA1050" s="34"/>
      <c r="AB1050" s="34"/>
      <c r="AC1050" s="34"/>
    </row>
    <row r="1051" spans="1:29">
      <c r="A1051" s="34"/>
      <c r="B1051" s="34"/>
      <c r="C1051" s="34"/>
      <c r="D1051" s="34"/>
      <c r="E1051" s="34"/>
      <c r="F1051" s="34"/>
      <c r="G1051" s="34"/>
      <c r="W1051" s="34"/>
      <c r="X1051" s="34"/>
      <c r="Y1051" s="34"/>
      <c r="Z1051" s="34"/>
      <c r="AA1051" s="34"/>
      <c r="AB1051" s="34"/>
      <c r="AC1051" s="34"/>
    </row>
    <row r="1052" spans="1:29">
      <c r="A1052" s="34"/>
      <c r="B1052" s="34"/>
      <c r="C1052" s="34"/>
      <c r="D1052" s="34"/>
      <c r="E1052" s="34"/>
      <c r="F1052" s="34"/>
      <c r="G1052" s="34"/>
      <c r="W1052" s="34"/>
      <c r="X1052" s="34"/>
      <c r="Y1052" s="34"/>
      <c r="Z1052" s="34"/>
      <c r="AA1052" s="34"/>
      <c r="AB1052" s="34"/>
      <c r="AC1052" s="34"/>
    </row>
    <row r="1053" spans="1:29">
      <c r="A1053" s="34"/>
      <c r="B1053" s="34"/>
      <c r="C1053" s="34"/>
      <c r="D1053" s="34"/>
      <c r="E1053" s="34"/>
      <c r="F1053" s="34"/>
      <c r="G1053" s="34"/>
      <c r="W1053" s="34"/>
      <c r="X1053" s="34"/>
      <c r="Y1053" s="34"/>
      <c r="Z1053" s="34"/>
      <c r="AA1053" s="34"/>
      <c r="AB1053" s="34"/>
      <c r="AC1053" s="34"/>
    </row>
    <row r="1054" spans="1:29">
      <c r="A1054" s="34"/>
      <c r="B1054" s="34"/>
      <c r="C1054" s="34"/>
      <c r="D1054" s="34"/>
      <c r="E1054" s="34"/>
      <c r="F1054" s="34"/>
      <c r="G1054" s="34"/>
      <c r="W1054" s="34"/>
      <c r="X1054" s="34"/>
      <c r="Y1054" s="34"/>
      <c r="Z1054" s="34"/>
      <c r="AA1054" s="34"/>
      <c r="AB1054" s="34"/>
      <c r="AC1054" s="34"/>
    </row>
    <row r="1055" spans="1:29">
      <c r="A1055" s="34"/>
      <c r="B1055" s="34"/>
      <c r="C1055" s="34"/>
      <c r="D1055" s="34"/>
      <c r="E1055" s="34"/>
      <c r="F1055" s="34"/>
      <c r="G1055" s="34"/>
      <c r="W1055" s="34"/>
      <c r="X1055" s="34"/>
      <c r="Y1055" s="34"/>
      <c r="Z1055" s="34"/>
      <c r="AA1055" s="34"/>
      <c r="AB1055" s="34"/>
      <c r="AC1055" s="34"/>
    </row>
    <row r="1056" spans="1:29">
      <c r="A1056" s="34"/>
      <c r="B1056" s="34"/>
      <c r="C1056" s="34"/>
      <c r="D1056" s="34"/>
      <c r="E1056" s="34"/>
      <c r="F1056" s="34"/>
      <c r="G1056" s="34"/>
      <c r="W1056" s="34"/>
      <c r="X1056" s="34"/>
      <c r="Y1056" s="34"/>
      <c r="Z1056" s="34"/>
      <c r="AA1056" s="34"/>
      <c r="AB1056" s="34"/>
      <c r="AC1056" s="34"/>
    </row>
    <row r="1057" spans="1:29">
      <c r="A1057" s="34"/>
      <c r="B1057" s="34"/>
      <c r="C1057" s="34"/>
      <c r="D1057" s="34"/>
      <c r="E1057" s="34"/>
      <c r="F1057" s="34"/>
      <c r="G1057" s="34"/>
      <c r="W1057" s="34"/>
      <c r="X1057" s="34"/>
      <c r="Y1057" s="34"/>
      <c r="Z1057" s="34"/>
      <c r="AA1057" s="34"/>
      <c r="AB1057" s="34"/>
      <c r="AC1057" s="34"/>
    </row>
    <row r="1058" spans="1:29">
      <c r="A1058" s="34"/>
      <c r="B1058" s="34"/>
      <c r="C1058" s="34"/>
      <c r="D1058" s="34"/>
      <c r="E1058" s="34"/>
      <c r="F1058" s="34"/>
      <c r="G1058" s="34"/>
      <c r="W1058" s="34"/>
      <c r="X1058" s="34"/>
      <c r="Y1058" s="34"/>
      <c r="Z1058" s="34"/>
      <c r="AA1058" s="34"/>
      <c r="AB1058" s="34"/>
      <c r="AC1058" s="34"/>
    </row>
    <row r="1059" spans="1:29">
      <c r="A1059" s="34"/>
      <c r="B1059" s="34"/>
      <c r="C1059" s="34"/>
      <c r="D1059" s="34"/>
      <c r="E1059" s="34"/>
      <c r="F1059" s="34"/>
      <c r="G1059" s="34"/>
      <c r="W1059" s="34"/>
      <c r="X1059" s="34"/>
      <c r="Y1059" s="34"/>
      <c r="Z1059" s="34"/>
      <c r="AA1059" s="34"/>
      <c r="AB1059" s="34"/>
      <c r="AC1059" s="34"/>
    </row>
    <row r="1060" spans="1:29">
      <c r="A1060" s="34"/>
      <c r="B1060" s="34"/>
      <c r="C1060" s="34"/>
      <c r="D1060" s="34"/>
      <c r="E1060" s="34"/>
      <c r="F1060" s="34"/>
      <c r="G1060" s="34"/>
      <c r="W1060" s="34"/>
      <c r="X1060" s="34"/>
      <c r="Y1060" s="34"/>
      <c r="Z1060" s="34"/>
      <c r="AA1060" s="34"/>
      <c r="AB1060" s="34"/>
      <c r="AC1060" s="34"/>
    </row>
    <row r="1061" spans="1:29">
      <c r="A1061" s="34"/>
      <c r="B1061" s="34"/>
      <c r="C1061" s="34"/>
      <c r="D1061" s="34"/>
      <c r="E1061" s="34"/>
      <c r="F1061" s="34"/>
      <c r="G1061" s="34"/>
      <c r="W1061" s="34"/>
      <c r="X1061" s="34"/>
      <c r="Y1061" s="34"/>
      <c r="Z1061" s="34"/>
      <c r="AA1061" s="34"/>
      <c r="AB1061" s="34"/>
      <c r="AC1061" s="34"/>
    </row>
    <row r="1062" spans="1:29">
      <c r="A1062" s="34"/>
      <c r="B1062" s="34"/>
      <c r="C1062" s="34"/>
      <c r="D1062" s="34"/>
      <c r="E1062" s="34"/>
      <c r="F1062" s="34"/>
      <c r="G1062" s="34"/>
      <c r="W1062" s="34"/>
      <c r="X1062" s="34"/>
      <c r="Y1062" s="34"/>
      <c r="Z1062" s="34"/>
      <c r="AA1062" s="34"/>
      <c r="AB1062" s="34"/>
      <c r="AC1062" s="34"/>
    </row>
    <row r="1063" spans="1:29">
      <c r="A1063" s="34"/>
      <c r="B1063" s="34"/>
      <c r="C1063" s="34"/>
      <c r="D1063" s="34"/>
      <c r="E1063" s="34"/>
      <c r="F1063" s="34"/>
      <c r="G1063" s="34"/>
      <c r="W1063" s="34"/>
      <c r="X1063" s="34"/>
      <c r="Y1063" s="34"/>
      <c r="Z1063" s="34"/>
      <c r="AA1063" s="34"/>
      <c r="AB1063" s="34"/>
      <c r="AC1063" s="34"/>
    </row>
    <row r="1064" spans="1:29">
      <c r="A1064" s="34"/>
      <c r="B1064" s="34"/>
      <c r="C1064" s="34"/>
      <c r="D1064" s="34"/>
      <c r="E1064" s="34"/>
      <c r="F1064" s="34"/>
      <c r="G1064" s="34"/>
      <c r="W1064" s="34"/>
      <c r="X1064" s="34"/>
      <c r="Y1064" s="34"/>
      <c r="Z1064" s="34"/>
      <c r="AA1064" s="34"/>
      <c r="AB1064" s="34"/>
      <c r="AC1064" s="34"/>
    </row>
    <row r="1065" spans="1:29">
      <c r="A1065" s="34"/>
      <c r="B1065" s="34"/>
      <c r="C1065" s="34"/>
      <c r="D1065" s="34"/>
      <c r="E1065" s="34"/>
      <c r="F1065" s="34"/>
      <c r="G1065" s="34"/>
      <c r="W1065" s="34"/>
      <c r="X1065" s="34"/>
      <c r="Y1065" s="34"/>
      <c r="Z1065" s="34"/>
      <c r="AA1065" s="34"/>
      <c r="AB1065" s="34"/>
      <c r="AC1065" s="34"/>
    </row>
    <row r="1066" spans="1:29">
      <c r="A1066" s="34"/>
      <c r="B1066" s="34"/>
      <c r="C1066" s="34"/>
      <c r="D1066" s="34"/>
      <c r="E1066" s="34"/>
      <c r="F1066" s="34"/>
      <c r="G1066" s="34"/>
      <c r="W1066" s="34"/>
      <c r="X1066" s="34"/>
      <c r="Y1066" s="34"/>
      <c r="Z1066" s="34"/>
      <c r="AA1066" s="34"/>
      <c r="AB1066" s="34"/>
      <c r="AC1066" s="34"/>
    </row>
    <row r="1067" spans="1:29">
      <c r="A1067" s="34"/>
      <c r="B1067" s="34"/>
      <c r="C1067" s="34"/>
      <c r="D1067" s="34"/>
      <c r="E1067" s="34"/>
      <c r="F1067" s="34"/>
      <c r="G1067" s="34"/>
      <c r="W1067" s="34"/>
      <c r="X1067" s="34"/>
      <c r="Y1067" s="34"/>
      <c r="Z1067" s="34"/>
      <c r="AA1067" s="34"/>
      <c r="AB1067" s="34"/>
      <c r="AC1067" s="34"/>
    </row>
    <row r="1068" spans="1:29">
      <c r="A1068" s="34"/>
      <c r="B1068" s="34"/>
      <c r="C1068" s="34"/>
      <c r="D1068" s="34"/>
      <c r="E1068" s="34"/>
      <c r="F1068" s="34"/>
      <c r="G1068" s="34"/>
      <c r="W1068" s="34"/>
      <c r="X1068" s="34"/>
      <c r="Y1068" s="34"/>
      <c r="Z1068" s="34"/>
      <c r="AA1068" s="34"/>
      <c r="AB1068" s="34"/>
      <c r="AC1068" s="34"/>
    </row>
    <row r="1069" spans="1:29">
      <c r="A1069" s="34"/>
      <c r="B1069" s="34"/>
      <c r="C1069" s="34"/>
      <c r="D1069" s="34"/>
      <c r="E1069" s="34"/>
      <c r="F1069" s="34"/>
      <c r="G1069" s="34"/>
      <c r="W1069" s="34"/>
      <c r="X1069" s="34"/>
      <c r="Y1069" s="34"/>
      <c r="Z1069" s="34"/>
      <c r="AA1069" s="34"/>
      <c r="AB1069" s="34"/>
      <c r="AC1069" s="34"/>
    </row>
    <row r="1070" spans="1:29">
      <c r="A1070" s="34"/>
      <c r="B1070" s="34"/>
      <c r="C1070" s="34"/>
      <c r="D1070" s="34"/>
      <c r="E1070" s="34"/>
      <c r="F1070" s="34"/>
      <c r="G1070" s="34"/>
      <c r="W1070" s="34"/>
      <c r="X1070" s="34"/>
      <c r="Y1070" s="34"/>
      <c r="Z1070" s="34"/>
      <c r="AA1070" s="34"/>
      <c r="AB1070" s="34"/>
      <c r="AC1070" s="34"/>
    </row>
    <row r="1071" spans="1:29">
      <c r="A1071" s="34"/>
      <c r="B1071" s="34"/>
      <c r="C1071" s="34"/>
      <c r="D1071" s="34"/>
      <c r="E1071" s="34"/>
      <c r="F1071" s="34"/>
      <c r="G1071" s="34"/>
      <c r="W1071" s="34"/>
      <c r="X1071" s="34"/>
      <c r="Y1071" s="34"/>
      <c r="Z1071" s="34"/>
      <c r="AA1071" s="34"/>
      <c r="AB1071" s="34"/>
      <c r="AC1071" s="34"/>
    </row>
    <row r="1072" spans="1:29">
      <c r="A1072" s="34"/>
      <c r="B1072" s="34"/>
      <c r="C1072" s="34"/>
      <c r="D1072" s="34"/>
      <c r="E1072" s="34"/>
      <c r="F1072" s="34"/>
      <c r="G1072" s="34"/>
      <c r="W1072" s="34"/>
      <c r="X1072" s="34"/>
      <c r="Y1072" s="34"/>
      <c r="Z1072" s="34"/>
      <c r="AA1072" s="34"/>
      <c r="AB1072" s="34"/>
      <c r="AC1072" s="34"/>
    </row>
    <row r="1073" spans="1:29">
      <c r="A1073" s="34"/>
      <c r="B1073" s="34"/>
      <c r="C1073" s="34"/>
      <c r="D1073" s="34"/>
      <c r="E1073" s="34"/>
      <c r="F1073" s="34"/>
      <c r="G1073" s="34"/>
      <c r="W1073" s="34"/>
      <c r="X1073" s="34"/>
      <c r="Y1073" s="34"/>
      <c r="Z1073" s="34"/>
      <c r="AA1073" s="34"/>
      <c r="AB1073" s="34"/>
      <c r="AC1073" s="34"/>
    </row>
    <row r="1074" spans="1:29">
      <c r="A1074" s="34"/>
      <c r="B1074" s="34"/>
      <c r="C1074" s="34"/>
      <c r="D1074" s="34"/>
      <c r="E1074" s="34"/>
      <c r="F1074" s="34"/>
      <c r="G1074" s="34"/>
      <c r="W1074" s="34"/>
      <c r="X1074" s="34"/>
      <c r="Y1074" s="34"/>
      <c r="Z1074" s="34"/>
      <c r="AA1074" s="34"/>
      <c r="AB1074" s="34"/>
      <c r="AC1074" s="34"/>
    </row>
    <row r="1075" spans="1:29">
      <c r="A1075" s="34"/>
      <c r="B1075" s="34"/>
      <c r="C1075" s="34"/>
      <c r="D1075" s="34"/>
      <c r="E1075" s="34"/>
      <c r="F1075" s="34"/>
      <c r="G1075" s="34"/>
      <c r="W1075" s="34"/>
      <c r="X1075" s="34"/>
      <c r="Y1075" s="34"/>
      <c r="Z1075" s="34"/>
      <c r="AA1075" s="34"/>
      <c r="AB1075" s="34"/>
      <c r="AC1075" s="34"/>
    </row>
    <row r="1076" spans="1:29">
      <c r="A1076" s="34"/>
      <c r="B1076" s="34"/>
      <c r="C1076" s="34"/>
      <c r="D1076" s="34"/>
      <c r="E1076" s="34"/>
      <c r="F1076" s="34"/>
      <c r="G1076" s="34"/>
      <c r="W1076" s="34"/>
      <c r="X1076" s="34"/>
      <c r="Y1076" s="34"/>
      <c r="Z1076" s="34"/>
      <c r="AA1076" s="34"/>
      <c r="AB1076" s="34"/>
      <c r="AC1076" s="34"/>
    </row>
    <row r="1077" spans="1:29">
      <c r="A1077" s="34"/>
      <c r="B1077" s="34"/>
      <c r="C1077" s="34"/>
      <c r="D1077" s="34"/>
      <c r="E1077" s="34"/>
      <c r="F1077" s="34"/>
      <c r="G1077" s="34"/>
      <c r="W1077" s="34"/>
      <c r="X1077" s="34"/>
      <c r="Y1077" s="34"/>
      <c r="Z1077" s="34"/>
      <c r="AA1077" s="34"/>
      <c r="AB1077" s="34"/>
      <c r="AC1077" s="34"/>
    </row>
    <row r="1078" spans="1:29">
      <c r="A1078" s="34"/>
      <c r="B1078" s="34"/>
      <c r="C1078" s="34"/>
      <c r="D1078" s="34"/>
      <c r="E1078" s="34"/>
      <c r="F1078" s="34"/>
      <c r="G1078" s="34"/>
      <c r="W1078" s="34"/>
      <c r="X1078" s="34"/>
      <c r="Y1078" s="34"/>
      <c r="Z1078" s="34"/>
      <c r="AA1078" s="34"/>
      <c r="AB1078" s="34"/>
      <c r="AC1078" s="34"/>
    </row>
    <row r="1079" spans="1:29">
      <c r="A1079" s="34"/>
      <c r="B1079" s="34"/>
      <c r="C1079" s="34"/>
      <c r="D1079" s="34"/>
      <c r="E1079" s="34"/>
      <c r="F1079" s="34"/>
      <c r="G1079" s="34"/>
      <c r="W1079" s="34"/>
      <c r="X1079" s="34"/>
      <c r="Y1079" s="34"/>
      <c r="Z1079" s="34"/>
      <c r="AA1079" s="34"/>
      <c r="AB1079" s="34"/>
      <c r="AC1079" s="34"/>
    </row>
    <row r="1080" spans="1:29">
      <c r="A1080" s="34"/>
      <c r="B1080" s="34"/>
      <c r="C1080" s="34"/>
      <c r="D1080" s="34"/>
      <c r="E1080" s="34"/>
      <c r="F1080" s="34"/>
      <c r="G1080" s="34"/>
      <c r="W1080" s="34"/>
      <c r="X1080" s="34"/>
      <c r="Y1080" s="34"/>
      <c r="Z1080" s="34"/>
      <c r="AA1080" s="34"/>
      <c r="AB1080" s="34"/>
      <c r="AC1080" s="34"/>
    </row>
    <row r="1081" spans="1:29">
      <c r="A1081" s="34"/>
      <c r="B1081" s="34"/>
      <c r="C1081" s="34"/>
      <c r="D1081" s="34"/>
      <c r="E1081" s="34"/>
      <c r="F1081" s="34"/>
      <c r="G1081" s="34"/>
      <c r="W1081" s="34"/>
      <c r="X1081" s="34"/>
      <c r="Y1081" s="34"/>
      <c r="Z1081" s="34"/>
      <c r="AA1081" s="34"/>
      <c r="AB1081" s="34"/>
      <c r="AC1081" s="34"/>
    </row>
    <row r="1082" spans="1:29">
      <c r="A1082" s="34"/>
      <c r="B1082" s="34"/>
      <c r="C1082" s="34"/>
      <c r="D1082" s="34"/>
      <c r="E1082" s="34"/>
      <c r="F1082" s="34"/>
      <c r="G1082" s="34"/>
      <c r="W1082" s="34"/>
      <c r="X1082" s="34"/>
      <c r="Y1082" s="34"/>
      <c r="Z1082" s="34"/>
      <c r="AA1082" s="34"/>
      <c r="AB1082" s="34"/>
      <c r="AC1082" s="34"/>
    </row>
    <row r="1083" spans="1:29">
      <c r="A1083" s="34"/>
      <c r="B1083" s="34"/>
      <c r="C1083" s="34"/>
      <c r="D1083" s="34"/>
      <c r="E1083" s="34"/>
      <c r="F1083" s="34"/>
      <c r="G1083" s="34"/>
      <c r="W1083" s="34"/>
      <c r="X1083" s="34"/>
      <c r="Y1083" s="34"/>
      <c r="Z1083" s="34"/>
      <c r="AA1083" s="34"/>
      <c r="AB1083" s="34"/>
      <c r="AC1083" s="34"/>
    </row>
    <row r="1084" spans="1:29">
      <c r="A1084" s="34"/>
      <c r="B1084" s="34"/>
      <c r="C1084" s="34"/>
      <c r="D1084" s="34"/>
      <c r="E1084" s="34"/>
      <c r="F1084" s="34"/>
      <c r="G1084" s="34"/>
      <c r="W1084" s="34"/>
      <c r="X1084" s="34"/>
      <c r="Y1084" s="34"/>
      <c r="Z1084" s="34"/>
      <c r="AA1084" s="34"/>
      <c r="AB1084" s="34"/>
      <c r="AC1084" s="34"/>
    </row>
    <row r="1085" spans="1:29">
      <c r="A1085" s="34"/>
      <c r="B1085" s="34"/>
      <c r="C1085" s="34"/>
      <c r="D1085" s="34"/>
      <c r="E1085" s="34"/>
      <c r="F1085" s="34"/>
      <c r="G1085" s="34"/>
      <c r="W1085" s="34"/>
      <c r="X1085" s="34"/>
      <c r="Y1085" s="34"/>
      <c r="Z1085" s="34"/>
      <c r="AA1085" s="34"/>
      <c r="AB1085" s="34"/>
      <c r="AC1085" s="34"/>
    </row>
    <row r="1086" spans="1:29">
      <c r="A1086" s="34"/>
      <c r="B1086" s="34"/>
      <c r="C1086" s="34"/>
      <c r="D1086" s="34"/>
      <c r="E1086" s="34"/>
      <c r="F1086" s="34"/>
      <c r="G1086" s="34"/>
      <c r="W1086" s="34"/>
      <c r="X1086" s="34"/>
      <c r="Y1086" s="34"/>
      <c r="Z1086" s="34"/>
      <c r="AA1086" s="34"/>
      <c r="AB1086" s="34"/>
      <c r="AC1086" s="34"/>
    </row>
    <row r="1087" spans="1:29">
      <c r="A1087" s="34"/>
      <c r="B1087" s="34"/>
      <c r="C1087" s="34"/>
      <c r="D1087" s="34"/>
      <c r="E1087" s="34"/>
      <c r="F1087" s="34"/>
      <c r="G1087" s="34"/>
      <c r="W1087" s="34"/>
      <c r="X1087" s="34"/>
      <c r="Y1087" s="34"/>
      <c r="Z1087" s="34"/>
      <c r="AA1087" s="34"/>
      <c r="AB1087" s="34"/>
      <c r="AC1087" s="34"/>
    </row>
    <row r="1088" spans="1:29">
      <c r="A1088" s="34"/>
      <c r="B1088" s="34"/>
      <c r="C1088" s="34"/>
      <c r="D1088" s="34"/>
      <c r="E1088" s="34"/>
      <c r="F1088" s="34"/>
      <c r="G1088" s="34"/>
      <c r="W1088" s="34"/>
      <c r="X1088" s="34"/>
      <c r="Y1088" s="34"/>
      <c r="Z1088" s="34"/>
      <c r="AA1088" s="34"/>
      <c r="AB1088" s="34"/>
      <c r="AC1088" s="34"/>
    </row>
    <row r="1089" spans="1:29">
      <c r="A1089" s="34"/>
      <c r="B1089" s="34"/>
      <c r="C1089" s="34"/>
      <c r="D1089" s="34"/>
      <c r="E1089" s="34"/>
      <c r="F1089" s="34"/>
      <c r="G1089" s="34"/>
      <c r="W1089" s="34"/>
      <c r="X1089" s="34"/>
      <c r="Y1089" s="34"/>
      <c r="Z1089" s="34"/>
      <c r="AA1089" s="34"/>
      <c r="AB1089" s="34"/>
      <c r="AC1089" s="34"/>
    </row>
    <row r="1090" spans="1:29">
      <c r="A1090" s="34"/>
      <c r="B1090" s="34"/>
      <c r="C1090" s="34"/>
      <c r="D1090" s="34"/>
      <c r="E1090" s="34"/>
      <c r="F1090" s="34"/>
      <c r="G1090" s="34"/>
      <c r="W1090" s="34"/>
      <c r="X1090" s="34"/>
      <c r="Y1090" s="34"/>
      <c r="Z1090" s="34"/>
      <c r="AA1090" s="34"/>
      <c r="AB1090" s="34"/>
      <c r="AC1090" s="34"/>
    </row>
    <row r="1091" spans="1:29">
      <c r="A1091" s="34"/>
      <c r="B1091" s="34"/>
      <c r="C1091" s="34"/>
      <c r="D1091" s="34"/>
      <c r="E1091" s="34"/>
      <c r="F1091" s="34"/>
      <c r="G1091" s="34"/>
      <c r="W1091" s="34"/>
      <c r="X1091" s="34"/>
      <c r="Y1091" s="34"/>
      <c r="Z1091" s="34"/>
      <c r="AA1091" s="34"/>
      <c r="AB1091" s="34"/>
      <c r="AC1091" s="34"/>
    </row>
    <row r="1092" spans="1:29">
      <c r="A1092" s="34"/>
      <c r="B1092" s="34"/>
      <c r="C1092" s="34"/>
      <c r="D1092" s="34"/>
      <c r="E1092" s="34"/>
      <c r="F1092" s="34"/>
      <c r="G1092" s="34"/>
      <c r="W1092" s="34"/>
      <c r="X1092" s="34"/>
      <c r="Y1092" s="34"/>
      <c r="Z1092" s="34"/>
      <c r="AA1092" s="34"/>
      <c r="AB1092" s="34"/>
      <c r="AC1092" s="34"/>
    </row>
    <row r="1093" spans="1:29">
      <c r="A1093" s="34"/>
      <c r="B1093" s="34"/>
      <c r="C1093" s="34"/>
      <c r="D1093" s="34"/>
      <c r="E1093" s="34"/>
      <c r="F1093" s="34"/>
      <c r="G1093" s="34"/>
      <c r="W1093" s="34"/>
      <c r="X1093" s="34"/>
      <c r="Y1093" s="34"/>
      <c r="Z1093" s="34"/>
      <c r="AA1093" s="34"/>
      <c r="AB1093" s="34"/>
      <c r="AC1093" s="34"/>
    </row>
    <row r="1094" spans="1:29">
      <c r="A1094" s="34"/>
      <c r="B1094" s="34"/>
      <c r="C1094" s="34"/>
      <c r="D1094" s="34"/>
      <c r="E1094" s="34"/>
      <c r="F1094" s="34"/>
      <c r="G1094" s="34"/>
      <c r="W1094" s="34"/>
      <c r="X1094" s="34"/>
      <c r="Y1094" s="34"/>
      <c r="Z1094" s="34"/>
      <c r="AA1094" s="34"/>
      <c r="AB1094" s="34"/>
      <c r="AC1094" s="34"/>
    </row>
    <row r="1095" spans="1:29">
      <c r="A1095" s="34"/>
      <c r="B1095" s="34"/>
      <c r="C1095" s="34"/>
      <c r="D1095" s="34"/>
      <c r="E1095" s="34"/>
      <c r="F1095" s="34"/>
      <c r="G1095" s="34"/>
      <c r="W1095" s="34"/>
      <c r="X1095" s="34"/>
      <c r="Y1095" s="34"/>
      <c r="Z1095" s="34"/>
      <c r="AA1095" s="34"/>
      <c r="AB1095" s="34"/>
      <c r="AC1095" s="34"/>
    </row>
    <row r="1096" spans="1:29">
      <c r="A1096" s="34"/>
      <c r="B1096" s="34"/>
      <c r="C1096" s="34"/>
      <c r="D1096" s="34"/>
      <c r="E1096" s="34"/>
      <c r="F1096" s="34"/>
      <c r="G1096" s="34"/>
      <c r="W1096" s="34"/>
      <c r="X1096" s="34"/>
      <c r="Y1096" s="34"/>
      <c r="Z1096" s="34"/>
      <c r="AA1096" s="34"/>
      <c r="AB1096" s="34"/>
      <c r="AC1096" s="34"/>
    </row>
    <row r="1097" spans="1:29">
      <c r="A1097" s="34"/>
      <c r="B1097" s="34"/>
      <c r="C1097" s="34"/>
      <c r="D1097" s="34"/>
      <c r="E1097" s="34"/>
      <c r="F1097" s="34"/>
      <c r="G1097" s="34"/>
      <c r="W1097" s="34"/>
      <c r="X1097" s="34"/>
      <c r="Y1097" s="34"/>
      <c r="Z1097" s="34"/>
      <c r="AA1097" s="34"/>
      <c r="AB1097" s="34"/>
      <c r="AC1097" s="34"/>
    </row>
    <row r="1098" spans="1:29">
      <c r="A1098" s="34"/>
      <c r="B1098" s="34"/>
      <c r="C1098" s="34"/>
      <c r="D1098" s="34"/>
      <c r="E1098" s="34"/>
      <c r="F1098" s="34"/>
      <c r="G1098" s="34"/>
      <c r="W1098" s="34"/>
      <c r="X1098" s="34"/>
      <c r="Y1098" s="34"/>
      <c r="Z1098" s="34"/>
      <c r="AA1098" s="34"/>
      <c r="AB1098" s="34"/>
      <c r="AC1098" s="34"/>
    </row>
    <row r="1099" spans="1:29">
      <c r="A1099" s="34"/>
      <c r="B1099" s="34"/>
      <c r="C1099" s="34"/>
      <c r="D1099" s="34"/>
      <c r="E1099" s="34"/>
      <c r="F1099" s="34"/>
      <c r="G1099" s="34"/>
      <c r="W1099" s="34"/>
      <c r="X1099" s="34"/>
      <c r="Y1099" s="34"/>
      <c r="Z1099" s="34"/>
      <c r="AA1099" s="34"/>
      <c r="AB1099" s="34"/>
      <c r="AC1099" s="34"/>
    </row>
    <row r="1100" spans="1:29">
      <c r="A1100" s="34"/>
      <c r="B1100" s="34"/>
      <c r="C1100" s="34"/>
      <c r="D1100" s="34"/>
      <c r="E1100" s="34"/>
      <c r="F1100" s="34"/>
      <c r="G1100" s="34"/>
      <c r="W1100" s="34"/>
      <c r="X1100" s="34"/>
      <c r="Y1100" s="34"/>
      <c r="Z1100" s="34"/>
      <c r="AA1100" s="34"/>
      <c r="AB1100" s="34"/>
      <c r="AC1100" s="34"/>
    </row>
    <row r="1101" spans="1:29">
      <c r="A1101" s="34"/>
      <c r="B1101" s="34"/>
      <c r="C1101" s="34"/>
      <c r="D1101" s="34"/>
      <c r="E1101" s="34"/>
      <c r="F1101" s="34"/>
      <c r="G1101" s="34"/>
      <c r="W1101" s="34"/>
      <c r="X1101" s="34"/>
      <c r="Y1101" s="34"/>
      <c r="Z1101" s="34"/>
      <c r="AA1101" s="34"/>
      <c r="AB1101" s="34"/>
      <c r="AC1101" s="34"/>
    </row>
    <row r="1102" spans="1:29">
      <c r="A1102" s="34"/>
      <c r="B1102" s="34"/>
      <c r="C1102" s="34"/>
      <c r="D1102" s="34"/>
      <c r="E1102" s="34"/>
      <c r="F1102" s="34"/>
      <c r="G1102" s="34"/>
      <c r="W1102" s="34"/>
      <c r="X1102" s="34"/>
      <c r="Y1102" s="34"/>
      <c r="Z1102" s="34"/>
      <c r="AA1102" s="34"/>
      <c r="AB1102" s="34"/>
      <c r="AC1102" s="34"/>
    </row>
    <row r="1103" spans="1:29">
      <c r="A1103" s="34"/>
      <c r="B1103" s="34"/>
      <c r="C1103" s="34"/>
      <c r="D1103" s="34"/>
      <c r="E1103" s="34"/>
      <c r="F1103" s="34"/>
      <c r="G1103" s="34"/>
      <c r="W1103" s="34"/>
      <c r="X1103" s="34"/>
      <c r="Y1103" s="34"/>
      <c r="Z1103" s="34"/>
      <c r="AA1103" s="34"/>
      <c r="AB1103" s="34"/>
      <c r="AC1103" s="34"/>
    </row>
    <row r="1104" spans="1:29">
      <c r="A1104" s="34"/>
      <c r="B1104" s="34"/>
      <c r="C1104" s="34"/>
      <c r="D1104" s="34"/>
      <c r="E1104" s="34"/>
      <c r="F1104" s="34"/>
      <c r="G1104" s="34"/>
      <c r="W1104" s="34"/>
      <c r="X1104" s="34"/>
      <c r="Y1104" s="34"/>
      <c r="Z1104" s="34"/>
      <c r="AA1104" s="34"/>
      <c r="AB1104" s="34"/>
      <c r="AC1104" s="34"/>
    </row>
    <row r="1105" spans="1:29">
      <c r="A1105" s="34"/>
      <c r="B1105" s="34"/>
      <c r="C1105" s="34"/>
      <c r="D1105" s="34"/>
      <c r="E1105" s="34"/>
      <c r="F1105" s="34"/>
      <c r="G1105" s="34"/>
      <c r="W1105" s="34"/>
      <c r="X1105" s="34"/>
      <c r="Y1105" s="34"/>
      <c r="Z1105" s="34"/>
      <c r="AA1105" s="34"/>
      <c r="AB1105" s="34"/>
      <c r="AC1105" s="34"/>
    </row>
    <row r="1106" spans="1:29">
      <c r="A1106" s="34"/>
      <c r="B1106" s="34"/>
      <c r="C1106" s="34"/>
      <c r="D1106" s="34"/>
      <c r="E1106" s="34"/>
      <c r="F1106" s="34"/>
      <c r="G1106" s="34"/>
      <c r="W1106" s="34"/>
      <c r="X1106" s="34"/>
      <c r="Y1106" s="34"/>
      <c r="Z1106" s="34"/>
      <c r="AA1106" s="34"/>
      <c r="AB1106" s="34"/>
      <c r="AC1106" s="34"/>
    </row>
    <row r="1107" spans="1:29">
      <c r="A1107" s="34"/>
      <c r="B1107" s="34"/>
      <c r="C1107" s="34"/>
      <c r="D1107" s="34"/>
      <c r="E1107" s="34"/>
      <c r="F1107" s="34"/>
      <c r="G1107" s="34"/>
      <c r="W1107" s="34"/>
      <c r="X1107" s="34"/>
      <c r="Y1107" s="34"/>
      <c r="Z1107" s="34"/>
      <c r="AA1107" s="34"/>
      <c r="AB1107" s="34"/>
      <c r="AC1107" s="34"/>
    </row>
    <row r="1108" spans="1:29">
      <c r="A1108" s="34"/>
      <c r="B1108" s="34"/>
      <c r="C1108" s="34"/>
      <c r="D1108" s="34"/>
      <c r="E1108" s="34"/>
      <c r="F1108" s="34"/>
      <c r="G1108" s="34"/>
      <c r="W1108" s="34"/>
      <c r="X1108" s="34"/>
      <c r="Y1108" s="34"/>
      <c r="Z1108" s="34"/>
      <c r="AA1108" s="34"/>
      <c r="AB1108" s="34"/>
      <c r="AC1108" s="34"/>
    </row>
    <row r="1109" spans="1:29">
      <c r="A1109" s="34"/>
      <c r="B1109" s="34"/>
      <c r="C1109" s="34"/>
      <c r="D1109" s="34"/>
      <c r="E1109" s="34"/>
      <c r="F1109" s="34"/>
      <c r="G1109" s="34"/>
      <c r="W1109" s="34"/>
      <c r="X1109" s="34"/>
      <c r="Y1109" s="34"/>
      <c r="Z1109" s="34"/>
      <c r="AA1109" s="34"/>
      <c r="AB1109" s="34"/>
      <c r="AC1109" s="34"/>
    </row>
    <row r="1110" spans="1:29">
      <c r="A1110" s="34"/>
      <c r="B1110" s="34"/>
      <c r="C1110" s="34"/>
      <c r="D1110" s="34"/>
      <c r="E1110" s="34"/>
      <c r="F1110" s="34"/>
      <c r="G1110" s="34"/>
      <c r="W1110" s="34"/>
      <c r="X1110" s="34"/>
      <c r="Y1110" s="34"/>
      <c r="Z1110" s="34"/>
      <c r="AA1110" s="34"/>
      <c r="AB1110" s="34"/>
      <c r="AC1110" s="34"/>
    </row>
    <row r="1111" spans="1:29">
      <c r="A1111" s="34"/>
      <c r="B1111" s="34"/>
      <c r="C1111" s="34"/>
      <c r="D1111" s="34"/>
      <c r="E1111" s="34"/>
      <c r="F1111" s="34"/>
      <c r="G1111" s="34"/>
      <c r="W1111" s="34"/>
      <c r="X1111" s="34"/>
      <c r="Y1111" s="34"/>
      <c r="Z1111" s="34"/>
      <c r="AA1111" s="34"/>
      <c r="AB1111" s="34"/>
      <c r="AC1111" s="34"/>
    </row>
    <row r="1112" spans="1:29">
      <c r="A1112" s="34"/>
      <c r="B1112" s="34"/>
      <c r="C1112" s="34"/>
      <c r="D1112" s="34"/>
      <c r="E1112" s="34"/>
      <c r="F1112" s="34"/>
      <c r="G1112" s="34"/>
      <c r="W1112" s="34"/>
      <c r="X1112" s="34"/>
      <c r="Y1112" s="34"/>
      <c r="Z1112" s="34"/>
      <c r="AA1112" s="34"/>
      <c r="AB1112" s="34"/>
      <c r="AC1112" s="34"/>
    </row>
    <row r="1113" spans="1:29">
      <c r="A1113" s="34"/>
      <c r="B1113" s="34"/>
      <c r="C1113" s="34"/>
      <c r="D1113" s="34"/>
      <c r="E1113" s="34"/>
      <c r="F1113" s="34"/>
      <c r="G1113" s="34"/>
      <c r="W1113" s="34"/>
      <c r="X1113" s="34"/>
      <c r="Y1113" s="34"/>
      <c r="Z1113" s="34"/>
      <c r="AA1113" s="34"/>
      <c r="AB1113" s="34"/>
      <c r="AC1113" s="34"/>
    </row>
    <row r="1114" spans="1:29">
      <c r="A1114" s="34"/>
      <c r="B1114" s="34"/>
      <c r="C1114" s="34"/>
      <c r="D1114" s="34"/>
      <c r="E1114" s="34"/>
      <c r="F1114" s="34"/>
      <c r="G1114" s="34"/>
      <c r="W1114" s="34"/>
      <c r="X1114" s="34"/>
      <c r="Y1114" s="34"/>
      <c r="Z1114" s="34"/>
      <c r="AA1114" s="34"/>
      <c r="AB1114" s="34"/>
      <c r="AC1114" s="34"/>
    </row>
    <row r="1115" spans="1:29">
      <c r="A1115" s="34"/>
      <c r="B1115" s="34"/>
      <c r="C1115" s="34"/>
      <c r="D1115" s="34"/>
      <c r="E1115" s="34"/>
      <c r="F1115" s="34"/>
      <c r="G1115" s="34"/>
      <c r="W1115" s="34"/>
      <c r="X1115" s="34"/>
      <c r="Y1115" s="34"/>
      <c r="Z1115" s="34"/>
      <c r="AA1115" s="34"/>
      <c r="AB1115" s="34"/>
      <c r="AC1115" s="34"/>
    </row>
    <row r="1116" spans="1:29">
      <c r="A1116" s="34"/>
      <c r="B1116" s="34"/>
      <c r="C1116" s="34"/>
      <c r="D1116" s="34"/>
      <c r="E1116" s="34"/>
      <c r="F1116" s="34"/>
      <c r="G1116" s="34"/>
      <c r="W1116" s="34"/>
      <c r="X1116" s="34"/>
      <c r="Y1116" s="34"/>
      <c r="Z1116" s="34"/>
      <c r="AA1116" s="34"/>
      <c r="AB1116" s="34"/>
      <c r="AC1116" s="34"/>
    </row>
    <row r="1117" spans="1:29">
      <c r="A1117" s="34"/>
      <c r="B1117" s="34"/>
      <c r="C1117" s="34"/>
      <c r="D1117" s="34"/>
      <c r="E1117" s="34"/>
      <c r="F1117" s="34"/>
      <c r="G1117" s="34"/>
      <c r="W1117" s="34"/>
      <c r="X1117" s="34"/>
      <c r="Y1117" s="34"/>
      <c r="Z1117" s="34"/>
      <c r="AA1117" s="34"/>
      <c r="AB1117" s="34"/>
      <c r="AC1117" s="34"/>
    </row>
    <row r="1118" spans="1:29">
      <c r="A1118" s="34"/>
      <c r="B1118" s="34"/>
      <c r="C1118" s="34"/>
      <c r="D1118" s="34"/>
      <c r="E1118" s="34"/>
      <c r="F1118" s="34"/>
      <c r="G1118" s="34"/>
      <c r="W1118" s="34"/>
      <c r="X1118" s="34"/>
      <c r="Y1118" s="34"/>
      <c r="Z1118" s="34"/>
      <c r="AA1118" s="34"/>
      <c r="AB1118" s="34"/>
      <c r="AC1118" s="34"/>
    </row>
    <row r="1119" spans="1:29">
      <c r="A1119" s="34"/>
      <c r="B1119" s="34"/>
      <c r="C1119" s="34"/>
      <c r="D1119" s="34"/>
      <c r="E1119" s="34"/>
      <c r="F1119" s="34"/>
      <c r="G1119" s="34"/>
      <c r="W1119" s="34"/>
      <c r="X1119" s="34"/>
      <c r="Y1119" s="34"/>
      <c r="Z1119" s="34"/>
      <c r="AA1119" s="34"/>
      <c r="AB1119" s="34"/>
      <c r="AC1119" s="34"/>
    </row>
    <row r="1120" spans="1:29">
      <c r="A1120" s="34"/>
      <c r="B1120" s="34"/>
      <c r="C1120" s="34"/>
      <c r="D1120" s="34"/>
      <c r="E1120" s="34"/>
      <c r="F1120" s="34"/>
      <c r="G1120" s="34"/>
      <c r="W1120" s="34"/>
      <c r="X1120" s="34"/>
      <c r="Y1120" s="34"/>
      <c r="Z1120" s="34"/>
      <c r="AA1120" s="34"/>
      <c r="AB1120" s="34"/>
      <c r="AC1120" s="34"/>
    </row>
    <row r="1121" spans="1:29">
      <c r="A1121" s="34"/>
      <c r="B1121" s="34"/>
      <c r="C1121" s="34"/>
      <c r="D1121" s="34"/>
      <c r="E1121" s="34"/>
      <c r="F1121" s="34"/>
      <c r="G1121" s="34"/>
      <c r="W1121" s="34"/>
      <c r="X1121" s="34"/>
      <c r="Y1121" s="34"/>
      <c r="Z1121" s="34"/>
      <c r="AA1121" s="34"/>
      <c r="AB1121" s="34"/>
      <c r="AC1121" s="34"/>
    </row>
    <row r="1122" spans="1:29">
      <c r="A1122" s="34"/>
      <c r="B1122" s="34"/>
      <c r="C1122" s="34"/>
      <c r="D1122" s="34"/>
      <c r="E1122" s="34"/>
      <c r="F1122" s="34"/>
      <c r="G1122" s="34"/>
      <c r="W1122" s="34"/>
      <c r="X1122" s="34"/>
      <c r="Y1122" s="34"/>
      <c r="Z1122" s="34"/>
      <c r="AA1122" s="34"/>
      <c r="AB1122" s="34"/>
      <c r="AC1122" s="34"/>
    </row>
    <row r="1123" spans="1:29">
      <c r="A1123" s="34"/>
      <c r="B1123" s="34"/>
      <c r="C1123" s="34"/>
      <c r="D1123" s="34"/>
      <c r="E1123" s="34"/>
      <c r="F1123" s="34"/>
      <c r="G1123" s="34"/>
      <c r="W1123" s="34"/>
      <c r="X1123" s="34"/>
      <c r="Y1123" s="34"/>
      <c r="Z1123" s="34"/>
      <c r="AA1123" s="34"/>
      <c r="AB1123" s="34"/>
      <c r="AC1123" s="34"/>
    </row>
    <row r="1124" spans="1:29">
      <c r="A1124" s="34"/>
      <c r="B1124" s="34"/>
      <c r="C1124" s="34"/>
      <c r="D1124" s="34"/>
      <c r="E1124" s="34"/>
      <c r="F1124" s="34"/>
      <c r="G1124" s="34"/>
      <c r="W1124" s="34"/>
      <c r="X1124" s="34"/>
      <c r="Y1124" s="34"/>
      <c r="Z1124" s="34"/>
      <c r="AA1124" s="34"/>
      <c r="AB1124" s="34"/>
      <c r="AC1124" s="34"/>
    </row>
    <row r="1125" spans="1:29">
      <c r="A1125" s="34"/>
      <c r="B1125" s="34"/>
      <c r="C1125" s="34"/>
      <c r="D1125" s="34"/>
      <c r="E1125" s="34"/>
      <c r="F1125" s="34"/>
      <c r="G1125" s="34"/>
      <c r="W1125" s="34"/>
      <c r="X1125" s="34"/>
      <c r="Y1125" s="34"/>
      <c r="Z1125" s="34"/>
      <c r="AA1125" s="34"/>
      <c r="AB1125" s="34"/>
      <c r="AC1125" s="34"/>
    </row>
    <row r="1126" spans="1:29">
      <c r="A1126" s="34"/>
      <c r="B1126" s="34"/>
      <c r="C1126" s="34"/>
      <c r="D1126" s="34"/>
      <c r="E1126" s="34"/>
      <c r="F1126" s="34"/>
      <c r="G1126" s="34"/>
      <c r="W1126" s="34"/>
      <c r="X1126" s="34"/>
      <c r="Y1126" s="34"/>
      <c r="Z1126" s="34"/>
      <c r="AA1126" s="34"/>
      <c r="AB1126" s="34"/>
      <c r="AC1126" s="34"/>
    </row>
    <row r="1127" spans="1:29">
      <c r="A1127" s="34"/>
      <c r="B1127" s="34"/>
      <c r="C1127" s="34"/>
      <c r="D1127" s="34"/>
      <c r="E1127" s="34"/>
      <c r="F1127" s="34"/>
      <c r="G1127" s="34"/>
      <c r="W1127" s="34"/>
      <c r="X1127" s="34"/>
      <c r="Y1127" s="34"/>
      <c r="Z1127" s="34"/>
      <c r="AA1127" s="34"/>
      <c r="AB1127" s="34"/>
      <c r="AC1127" s="34"/>
    </row>
    <row r="1128" spans="1:29">
      <c r="A1128" s="34"/>
      <c r="B1128" s="34"/>
      <c r="C1128" s="34"/>
      <c r="D1128" s="34"/>
      <c r="E1128" s="34"/>
      <c r="F1128" s="34"/>
      <c r="G1128" s="34"/>
      <c r="W1128" s="34"/>
      <c r="X1128" s="34"/>
      <c r="Y1128" s="34"/>
      <c r="Z1128" s="34"/>
      <c r="AA1128" s="34"/>
      <c r="AB1128" s="34"/>
      <c r="AC1128" s="34"/>
    </row>
    <row r="1129" spans="1:29">
      <c r="A1129" s="34"/>
      <c r="B1129" s="34"/>
      <c r="C1129" s="34"/>
      <c r="D1129" s="34"/>
      <c r="E1129" s="34"/>
      <c r="F1129" s="34"/>
      <c r="G1129" s="34"/>
      <c r="W1129" s="34"/>
      <c r="X1129" s="34"/>
      <c r="Y1129" s="34"/>
      <c r="Z1129" s="34"/>
      <c r="AA1129" s="34"/>
      <c r="AB1129" s="34"/>
      <c r="AC1129" s="34"/>
    </row>
    <row r="1130" spans="1:29">
      <c r="A1130" s="34"/>
      <c r="B1130" s="34"/>
      <c r="C1130" s="34"/>
      <c r="D1130" s="34"/>
      <c r="E1130" s="34"/>
      <c r="F1130" s="34"/>
      <c r="G1130" s="34"/>
      <c r="W1130" s="34"/>
      <c r="X1130" s="34"/>
      <c r="Y1130" s="34"/>
      <c r="Z1130" s="34"/>
      <c r="AA1130" s="34"/>
      <c r="AB1130" s="34"/>
      <c r="AC1130" s="34"/>
    </row>
    <row r="1131" spans="1:29">
      <c r="A1131" s="34"/>
      <c r="B1131" s="34"/>
      <c r="C1131" s="34"/>
      <c r="D1131" s="34"/>
      <c r="E1131" s="34"/>
      <c r="F1131" s="34"/>
      <c r="G1131" s="34"/>
      <c r="W1131" s="34"/>
      <c r="X1131" s="34"/>
      <c r="Y1131" s="34"/>
      <c r="Z1131" s="34"/>
      <c r="AA1131" s="34"/>
      <c r="AB1131" s="34"/>
      <c r="AC1131" s="34"/>
    </row>
    <row r="1132" spans="1:29">
      <c r="A1132" s="34"/>
      <c r="B1132" s="34"/>
      <c r="C1132" s="34"/>
      <c r="D1132" s="34"/>
      <c r="E1132" s="34"/>
      <c r="F1132" s="34"/>
      <c r="G1132" s="34"/>
      <c r="W1132" s="34"/>
      <c r="X1132" s="34"/>
      <c r="Y1132" s="34"/>
      <c r="Z1132" s="34"/>
      <c r="AA1132" s="34"/>
      <c r="AB1132" s="34"/>
      <c r="AC1132" s="34"/>
    </row>
    <row r="1133" spans="1:29">
      <c r="A1133" s="34"/>
      <c r="B1133" s="34"/>
      <c r="C1133" s="34"/>
      <c r="D1133" s="34"/>
      <c r="E1133" s="34"/>
      <c r="F1133" s="34"/>
      <c r="G1133" s="34"/>
      <c r="W1133" s="34"/>
      <c r="X1133" s="34"/>
      <c r="Y1133" s="34"/>
      <c r="Z1133" s="34"/>
      <c r="AA1133" s="34"/>
      <c r="AB1133" s="34"/>
      <c r="AC1133" s="34"/>
    </row>
    <row r="1134" spans="1:29">
      <c r="A1134" s="34"/>
      <c r="B1134" s="34"/>
      <c r="C1134" s="34"/>
      <c r="D1134" s="34"/>
      <c r="E1134" s="34"/>
      <c r="F1134" s="34"/>
      <c r="G1134" s="34"/>
      <c r="W1134" s="34"/>
      <c r="X1134" s="34"/>
      <c r="Y1134" s="34"/>
      <c r="Z1134" s="34"/>
      <c r="AA1134" s="34"/>
      <c r="AB1134" s="34"/>
      <c r="AC1134" s="34"/>
    </row>
    <row r="1135" spans="1:29">
      <c r="A1135" s="34"/>
      <c r="B1135" s="34"/>
      <c r="C1135" s="34"/>
      <c r="D1135" s="34"/>
      <c r="E1135" s="34"/>
      <c r="F1135" s="34"/>
      <c r="G1135" s="34"/>
      <c r="W1135" s="34"/>
      <c r="X1135" s="34"/>
      <c r="Y1135" s="34"/>
      <c r="Z1135" s="34"/>
      <c r="AA1135" s="34"/>
      <c r="AB1135" s="34"/>
      <c r="AC1135" s="34"/>
    </row>
    <row r="1136" spans="1:29">
      <c r="A1136" s="34"/>
      <c r="B1136" s="34"/>
      <c r="C1136" s="34"/>
      <c r="D1136" s="34"/>
      <c r="E1136" s="34"/>
      <c r="F1136" s="34"/>
      <c r="G1136" s="34"/>
      <c r="W1136" s="34"/>
      <c r="X1136" s="34"/>
      <c r="Y1136" s="34"/>
      <c r="Z1136" s="34"/>
      <c r="AA1136" s="34"/>
      <c r="AB1136" s="34"/>
      <c r="AC1136" s="34"/>
    </row>
    <row r="1137" spans="1:29">
      <c r="A1137" s="34"/>
      <c r="B1137" s="34"/>
      <c r="C1137" s="34"/>
      <c r="D1137" s="34"/>
      <c r="E1137" s="34"/>
      <c r="F1137" s="34"/>
      <c r="G1137" s="34"/>
      <c r="W1137" s="34"/>
      <c r="X1137" s="34"/>
      <c r="Y1137" s="34"/>
      <c r="Z1137" s="34"/>
      <c r="AA1137" s="34"/>
      <c r="AB1137" s="34"/>
      <c r="AC1137" s="34"/>
    </row>
    <row r="1138" spans="1:29">
      <c r="A1138" s="34"/>
      <c r="B1138" s="34"/>
      <c r="C1138" s="34"/>
      <c r="D1138" s="34"/>
      <c r="E1138" s="34"/>
      <c r="F1138" s="34"/>
      <c r="G1138" s="34"/>
      <c r="W1138" s="34"/>
      <c r="X1138" s="34"/>
      <c r="Y1138" s="34"/>
      <c r="Z1138" s="34"/>
      <c r="AA1138" s="34"/>
      <c r="AB1138" s="34"/>
      <c r="AC1138" s="34"/>
    </row>
    <row r="1139" spans="1:29">
      <c r="A1139" s="34"/>
      <c r="B1139" s="34"/>
      <c r="C1139" s="34"/>
      <c r="D1139" s="34"/>
      <c r="E1139" s="34"/>
      <c r="F1139" s="34"/>
      <c r="G1139" s="34"/>
      <c r="W1139" s="34"/>
      <c r="X1139" s="34"/>
      <c r="Y1139" s="34"/>
      <c r="Z1139" s="34"/>
      <c r="AA1139" s="34"/>
      <c r="AB1139" s="34"/>
      <c r="AC1139" s="34"/>
    </row>
    <row r="1140" spans="1:29">
      <c r="A1140" s="34"/>
      <c r="B1140" s="34"/>
      <c r="C1140" s="34"/>
      <c r="D1140" s="34"/>
      <c r="E1140" s="34"/>
      <c r="F1140" s="34"/>
      <c r="G1140" s="34"/>
      <c r="W1140" s="34"/>
      <c r="X1140" s="34"/>
      <c r="Y1140" s="34"/>
      <c r="Z1140" s="34"/>
      <c r="AA1140" s="34"/>
      <c r="AB1140" s="34"/>
      <c r="AC1140" s="34"/>
    </row>
    <row r="1141" spans="1:29">
      <c r="A1141" s="34"/>
      <c r="B1141" s="34"/>
      <c r="C1141" s="34"/>
      <c r="D1141" s="34"/>
      <c r="E1141" s="34"/>
      <c r="F1141" s="34"/>
      <c r="G1141" s="34"/>
      <c r="W1141" s="34"/>
      <c r="X1141" s="34"/>
      <c r="Y1141" s="34"/>
      <c r="Z1141" s="34"/>
      <c r="AA1141" s="34"/>
      <c r="AB1141" s="34"/>
      <c r="AC1141" s="34"/>
    </row>
    <row r="1142" spans="1:29">
      <c r="A1142" s="34"/>
      <c r="B1142" s="34"/>
      <c r="C1142" s="34"/>
      <c r="D1142" s="34"/>
      <c r="E1142" s="34"/>
      <c r="F1142" s="34"/>
      <c r="G1142" s="34"/>
      <c r="W1142" s="34"/>
      <c r="X1142" s="34"/>
      <c r="Y1142" s="34"/>
      <c r="Z1142" s="34"/>
      <c r="AA1142" s="34"/>
      <c r="AB1142" s="34"/>
      <c r="AC1142" s="34"/>
    </row>
    <row r="1143" spans="1:29">
      <c r="A1143" s="34"/>
      <c r="B1143" s="34"/>
      <c r="C1143" s="34"/>
      <c r="D1143" s="34"/>
      <c r="E1143" s="34"/>
      <c r="F1143" s="34"/>
      <c r="G1143" s="34"/>
      <c r="W1143" s="34"/>
      <c r="X1143" s="34"/>
      <c r="Y1143" s="34"/>
      <c r="Z1143" s="34"/>
      <c r="AA1143" s="34"/>
      <c r="AB1143" s="34"/>
      <c r="AC1143" s="34"/>
    </row>
    <row r="1144" spans="1:29">
      <c r="A1144" s="34"/>
      <c r="B1144" s="34"/>
      <c r="C1144" s="34"/>
      <c r="D1144" s="34"/>
      <c r="E1144" s="34"/>
      <c r="F1144" s="34"/>
      <c r="G1144" s="34"/>
      <c r="W1144" s="34"/>
      <c r="X1144" s="34"/>
      <c r="Y1144" s="34"/>
      <c r="Z1144" s="34"/>
      <c r="AA1144" s="34"/>
      <c r="AB1144" s="34"/>
      <c r="AC1144" s="34"/>
    </row>
    <row r="1145" spans="1:29">
      <c r="A1145" s="34"/>
      <c r="B1145" s="34"/>
      <c r="C1145" s="34"/>
      <c r="D1145" s="34"/>
      <c r="E1145" s="34"/>
      <c r="F1145" s="34"/>
      <c r="G1145" s="34"/>
      <c r="W1145" s="34"/>
      <c r="X1145" s="34"/>
      <c r="Y1145" s="34"/>
      <c r="Z1145" s="34"/>
      <c r="AA1145" s="34"/>
      <c r="AB1145" s="34"/>
      <c r="AC1145" s="34"/>
    </row>
    <row r="1146" spans="1:29">
      <c r="A1146" s="34"/>
      <c r="B1146" s="34"/>
      <c r="C1146" s="34"/>
      <c r="D1146" s="34"/>
      <c r="E1146" s="34"/>
      <c r="F1146" s="34"/>
      <c r="G1146" s="34"/>
      <c r="W1146" s="34"/>
      <c r="X1146" s="34"/>
      <c r="Y1146" s="34"/>
      <c r="Z1146" s="34"/>
      <c r="AA1146" s="34"/>
      <c r="AB1146" s="34"/>
      <c r="AC1146" s="34"/>
    </row>
    <row r="1147" spans="1:29">
      <c r="A1147" s="34"/>
      <c r="B1147" s="34"/>
      <c r="C1147" s="34"/>
      <c r="D1147" s="34"/>
      <c r="E1147" s="34"/>
      <c r="F1147" s="34"/>
      <c r="G1147" s="34"/>
      <c r="W1147" s="34"/>
      <c r="X1147" s="34"/>
      <c r="Y1147" s="34"/>
      <c r="Z1147" s="34"/>
      <c r="AA1147" s="34"/>
      <c r="AB1147" s="34"/>
      <c r="AC1147" s="34"/>
    </row>
    <row r="1148" spans="1:29">
      <c r="A1148" s="34"/>
      <c r="B1148" s="34"/>
      <c r="C1148" s="34"/>
      <c r="D1148" s="34"/>
      <c r="E1148" s="34"/>
      <c r="F1148" s="34"/>
      <c r="G1148" s="34"/>
      <c r="W1148" s="34"/>
      <c r="X1148" s="34"/>
      <c r="Y1148" s="34"/>
      <c r="Z1148" s="34"/>
      <c r="AA1148" s="34"/>
      <c r="AB1148" s="34"/>
      <c r="AC1148" s="34"/>
    </row>
    <row r="1149" spans="1:29">
      <c r="A1149" s="34"/>
      <c r="B1149" s="34"/>
      <c r="C1149" s="34"/>
      <c r="D1149" s="34"/>
      <c r="E1149" s="34"/>
      <c r="F1149" s="34"/>
      <c r="G1149" s="34"/>
      <c r="W1149" s="34"/>
      <c r="X1149" s="34"/>
      <c r="Y1149" s="34"/>
      <c r="Z1149" s="34"/>
      <c r="AA1149" s="34"/>
      <c r="AB1149" s="34"/>
      <c r="AC1149" s="34"/>
    </row>
    <row r="1150" spans="1:29">
      <c r="A1150" s="34"/>
      <c r="B1150" s="34"/>
      <c r="C1150" s="34"/>
      <c r="D1150" s="34"/>
      <c r="E1150" s="34"/>
      <c r="F1150" s="34"/>
      <c r="G1150" s="34"/>
      <c r="W1150" s="34"/>
      <c r="X1150" s="34"/>
      <c r="Y1150" s="34"/>
      <c r="Z1150" s="34"/>
      <c r="AA1150" s="34"/>
      <c r="AB1150" s="34"/>
      <c r="AC1150" s="34"/>
    </row>
    <row r="1151" spans="1:29">
      <c r="A1151" s="34"/>
      <c r="B1151" s="34"/>
      <c r="C1151" s="34"/>
      <c r="D1151" s="34"/>
      <c r="E1151" s="34"/>
      <c r="F1151" s="34"/>
      <c r="G1151" s="34"/>
      <c r="W1151" s="34"/>
      <c r="X1151" s="34"/>
      <c r="Y1151" s="34"/>
      <c r="Z1151" s="34"/>
      <c r="AA1151" s="34"/>
      <c r="AB1151" s="34"/>
      <c r="AC1151" s="34"/>
    </row>
    <row r="1152" spans="1:29">
      <c r="A1152" s="34"/>
      <c r="B1152" s="34"/>
      <c r="C1152" s="34"/>
      <c r="D1152" s="34"/>
      <c r="E1152" s="34"/>
      <c r="F1152" s="34"/>
      <c r="G1152" s="34"/>
      <c r="W1152" s="34"/>
      <c r="X1152" s="34"/>
      <c r="Y1152" s="34"/>
      <c r="Z1152" s="34"/>
      <c r="AA1152" s="34"/>
      <c r="AB1152" s="34"/>
      <c r="AC1152" s="34"/>
    </row>
    <row r="1153" spans="1:29">
      <c r="A1153" s="34"/>
      <c r="B1153" s="34"/>
      <c r="C1153" s="34"/>
      <c r="D1153" s="34"/>
      <c r="E1153" s="34"/>
      <c r="F1153" s="34"/>
      <c r="G1153" s="34"/>
      <c r="W1153" s="34"/>
      <c r="X1153" s="34"/>
      <c r="Y1153" s="34"/>
      <c r="Z1153" s="34"/>
      <c r="AA1153" s="34"/>
      <c r="AB1153" s="34"/>
      <c r="AC1153" s="34"/>
    </row>
    <row r="1154" spans="1:29">
      <c r="A1154" s="34"/>
      <c r="B1154" s="34"/>
      <c r="C1154" s="34"/>
      <c r="D1154" s="34"/>
      <c r="E1154" s="34"/>
      <c r="F1154" s="34"/>
      <c r="G1154" s="34"/>
      <c r="W1154" s="34"/>
      <c r="X1154" s="34"/>
      <c r="Y1154" s="34"/>
      <c r="Z1154" s="34"/>
      <c r="AA1154" s="34"/>
      <c r="AB1154" s="34"/>
      <c r="AC1154" s="34"/>
    </row>
    <row r="1155" spans="1:29">
      <c r="A1155" s="34"/>
      <c r="B1155" s="34"/>
      <c r="C1155" s="34"/>
      <c r="D1155" s="34"/>
      <c r="E1155" s="34"/>
      <c r="F1155" s="34"/>
      <c r="G1155" s="34"/>
      <c r="W1155" s="34"/>
      <c r="X1155" s="34"/>
      <c r="Y1155" s="34"/>
      <c r="Z1155" s="34"/>
      <c r="AA1155" s="34"/>
      <c r="AB1155" s="34"/>
      <c r="AC1155" s="34"/>
    </row>
    <row r="1156" spans="1:29">
      <c r="A1156" s="34"/>
      <c r="B1156" s="34"/>
      <c r="C1156" s="34"/>
      <c r="D1156" s="34"/>
      <c r="E1156" s="34"/>
      <c r="F1156" s="34"/>
      <c r="G1156" s="34"/>
      <c r="W1156" s="34"/>
      <c r="X1156" s="34"/>
      <c r="Y1156" s="34"/>
      <c r="Z1156" s="34"/>
      <c r="AA1156" s="34"/>
      <c r="AB1156" s="34"/>
      <c r="AC1156" s="34"/>
    </row>
    <row r="1157" spans="1:29">
      <c r="A1157" s="34"/>
      <c r="B1157" s="34"/>
      <c r="C1157" s="34"/>
      <c r="D1157" s="34"/>
      <c r="E1157" s="34"/>
      <c r="F1157" s="34"/>
      <c r="G1157" s="34"/>
      <c r="W1157" s="34"/>
      <c r="X1157" s="34"/>
      <c r="Y1157" s="34"/>
      <c r="Z1157" s="34"/>
      <c r="AA1157" s="34"/>
      <c r="AB1157" s="34"/>
      <c r="AC1157" s="34"/>
    </row>
    <row r="1158" spans="1:29">
      <c r="A1158" s="34"/>
      <c r="B1158" s="34"/>
      <c r="C1158" s="34"/>
      <c r="D1158" s="34"/>
      <c r="E1158" s="34"/>
      <c r="F1158" s="34"/>
      <c r="G1158" s="34"/>
      <c r="W1158" s="34"/>
      <c r="X1158" s="34"/>
      <c r="Y1158" s="34"/>
      <c r="Z1158" s="34"/>
      <c r="AA1158" s="34"/>
      <c r="AB1158" s="34"/>
      <c r="AC1158" s="34"/>
    </row>
    <row r="1159" spans="1:29">
      <c r="A1159" s="34"/>
      <c r="B1159" s="34"/>
      <c r="C1159" s="34"/>
      <c r="D1159" s="34"/>
      <c r="E1159" s="34"/>
      <c r="F1159" s="34"/>
      <c r="G1159" s="34"/>
      <c r="W1159" s="34"/>
      <c r="X1159" s="34"/>
      <c r="Y1159" s="34"/>
      <c r="Z1159" s="34"/>
      <c r="AA1159" s="34"/>
      <c r="AB1159" s="34"/>
      <c r="AC1159" s="34"/>
    </row>
    <row r="1160" spans="1:29">
      <c r="A1160" s="34"/>
      <c r="B1160" s="34"/>
      <c r="C1160" s="34"/>
      <c r="D1160" s="34"/>
      <c r="E1160" s="34"/>
      <c r="F1160" s="34"/>
      <c r="G1160" s="34"/>
      <c r="W1160" s="34"/>
      <c r="X1160" s="34"/>
      <c r="Y1160" s="34"/>
      <c r="Z1160" s="34"/>
      <c r="AA1160" s="34"/>
      <c r="AB1160" s="34"/>
      <c r="AC1160" s="34"/>
    </row>
    <row r="1161" spans="1:29">
      <c r="A1161" s="34"/>
      <c r="B1161" s="34"/>
      <c r="C1161" s="34"/>
      <c r="D1161" s="34"/>
      <c r="E1161" s="34"/>
      <c r="F1161" s="34"/>
      <c r="G1161" s="34"/>
      <c r="W1161" s="34"/>
      <c r="X1161" s="34"/>
      <c r="Y1161" s="34"/>
      <c r="Z1161" s="34"/>
      <c r="AA1161" s="34"/>
      <c r="AB1161" s="34"/>
      <c r="AC1161" s="34"/>
    </row>
    <row r="1162" spans="1:29">
      <c r="A1162" s="34"/>
      <c r="B1162" s="34"/>
      <c r="C1162" s="34"/>
      <c r="D1162" s="34"/>
      <c r="E1162" s="34"/>
      <c r="F1162" s="34"/>
      <c r="G1162" s="34"/>
      <c r="W1162" s="34"/>
      <c r="X1162" s="34"/>
      <c r="Y1162" s="34"/>
      <c r="Z1162" s="34"/>
      <c r="AA1162" s="34"/>
      <c r="AB1162" s="34"/>
      <c r="AC1162" s="34"/>
    </row>
    <row r="1163" spans="1:29">
      <c r="A1163" s="34"/>
      <c r="B1163" s="34"/>
      <c r="C1163" s="34"/>
      <c r="D1163" s="34"/>
      <c r="E1163" s="34"/>
      <c r="F1163" s="34"/>
      <c r="G1163" s="34"/>
      <c r="W1163" s="34"/>
      <c r="X1163" s="34"/>
      <c r="Y1163" s="34"/>
      <c r="Z1163" s="34"/>
      <c r="AA1163" s="34"/>
      <c r="AB1163" s="34"/>
      <c r="AC1163" s="34"/>
    </row>
    <row r="1164" spans="1:29">
      <c r="A1164" s="34"/>
      <c r="B1164" s="34"/>
      <c r="C1164" s="34"/>
      <c r="D1164" s="34"/>
      <c r="E1164" s="34"/>
      <c r="F1164" s="34"/>
      <c r="G1164" s="34"/>
      <c r="W1164" s="34"/>
      <c r="X1164" s="34"/>
      <c r="Y1164" s="34"/>
      <c r="Z1164" s="34"/>
      <c r="AA1164" s="34"/>
      <c r="AB1164" s="34"/>
      <c r="AC1164" s="34"/>
    </row>
    <row r="1165" spans="1:29">
      <c r="A1165" s="34"/>
      <c r="B1165" s="34"/>
      <c r="C1165" s="34"/>
      <c r="D1165" s="34"/>
      <c r="E1165" s="34"/>
      <c r="F1165" s="34"/>
      <c r="G1165" s="34"/>
      <c r="W1165" s="34"/>
      <c r="X1165" s="34"/>
      <c r="Y1165" s="34"/>
      <c r="Z1165" s="34"/>
      <c r="AA1165" s="34"/>
      <c r="AB1165" s="34"/>
      <c r="AC1165" s="34"/>
    </row>
    <row r="1166" spans="1:29">
      <c r="A1166" s="34"/>
      <c r="B1166" s="34"/>
      <c r="C1166" s="34"/>
      <c r="D1166" s="34"/>
      <c r="E1166" s="34"/>
      <c r="F1166" s="34"/>
      <c r="G1166" s="34"/>
      <c r="W1166" s="34"/>
      <c r="X1166" s="34"/>
      <c r="Y1166" s="34"/>
      <c r="Z1166" s="34"/>
      <c r="AA1166" s="34"/>
      <c r="AB1166" s="34"/>
      <c r="AC1166" s="34"/>
    </row>
    <row r="1167" spans="1:29">
      <c r="A1167" s="34"/>
      <c r="B1167" s="34"/>
      <c r="C1167" s="34"/>
      <c r="D1167" s="34"/>
      <c r="E1167" s="34"/>
      <c r="F1167" s="34"/>
      <c r="G1167" s="34"/>
      <c r="W1167" s="34"/>
      <c r="X1167" s="34"/>
      <c r="Y1167" s="34"/>
      <c r="Z1167" s="34"/>
      <c r="AA1167" s="34"/>
      <c r="AB1167" s="34"/>
      <c r="AC1167" s="34"/>
    </row>
    <row r="1168" spans="1:29">
      <c r="A1168" s="34"/>
      <c r="B1168" s="34"/>
      <c r="C1168" s="34"/>
      <c r="D1168" s="34"/>
      <c r="E1168" s="34"/>
      <c r="F1168" s="34"/>
      <c r="G1168" s="34"/>
      <c r="W1168" s="34"/>
      <c r="X1168" s="34"/>
      <c r="Y1168" s="34"/>
      <c r="Z1168" s="34"/>
      <c r="AA1168" s="34"/>
      <c r="AB1168" s="34"/>
      <c r="AC1168" s="34"/>
    </row>
    <row r="1169" spans="1:29">
      <c r="A1169" s="34"/>
      <c r="B1169" s="34"/>
      <c r="C1169" s="34"/>
      <c r="D1169" s="34"/>
      <c r="E1169" s="34"/>
      <c r="F1169" s="34"/>
      <c r="G1169" s="34"/>
      <c r="W1169" s="34"/>
      <c r="X1169" s="34"/>
      <c r="Y1169" s="34"/>
      <c r="Z1169" s="34"/>
      <c r="AA1169" s="34"/>
      <c r="AB1169" s="34"/>
      <c r="AC1169" s="34"/>
    </row>
    <row r="1170" spans="1:29">
      <c r="A1170" s="34"/>
      <c r="B1170" s="34"/>
      <c r="C1170" s="34"/>
      <c r="D1170" s="34"/>
      <c r="E1170" s="34"/>
      <c r="F1170" s="34"/>
      <c r="G1170" s="34"/>
      <c r="W1170" s="34"/>
      <c r="X1170" s="34"/>
      <c r="Y1170" s="34"/>
      <c r="Z1170" s="34"/>
      <c r="AA1170" s="34"/>
      <c r="AB1170" s="34"/>
      <c r="AC1170" s="34"/>
    </row>
    <row r="1171" spans="1:29">
      <c r="A1171" s="34"/>
      <c r="B1171" s="34"/>
      <c r="C1171" s="34"/>
      <c r="D1171" s="34"/>
      <c r="E1171" s="34"/>
      <c r="F1171" s="34"/>
      <c r="G1171" s="34"/>
      <c r="W1171" s="34"/>
      <c r="X1171" s="34"/>
      <c r="Y1171" s="34"/>
      <c r="Z1171" s="34"/>
      <c r="AA1171" s="34"/>
      <c r="AB1171" s="34"/>
      <c r="AC1171" s="34"/>
    </row>
    <row r="1172" spans="1:29">
      <c r="A1172" s="34"/>
      <c r="B1172" s="34"/>
      <c r="C1172" s="34"/>
      <c r="D1172" s="34"/>
      <c r="E1172" s="34"/>
      <c r="F1172" s="34"/>
      <c r="G1172" s="34"/>
      <c r="W1172" s="34"/>
      <c r="X1172" s="34"/>
      <c r="Y1172" s="34"/>
      <c r="Z1172" s="34"/>
      <c r="AA1172" s="34"/>
      <c r="AB1172" s="34"/>
      <c r="AC1172" s="34"/>
    </row>
    <row r="1173" spans="1:29">
      <c r="A1173" s="34"/>
      <c r="B1173" s="34"/>
      <c r="C1173" s="34"/>
      <c r="D1173" s="34"/>
      <c r="E1173" s="34"/>
      <c r="F1173" s="34"/>
      <c r="G1173" s="34"/>
      <c r="W1173" s="34"/>
      <c r="X1173" s="34"/>
      <c r="Y1173" s="34"/>
      <c r="Z1173" s="34"/>
      <c r="AA1173" s="34"/>
      <c r="AB1173" s="34"/>
      <c r="AC1173" s="34"/>
    </row>
    <row r="1174" spans="1:29">
      <c r="A1174" s="34"/>
      <c r="B1174" s="34"/>
      <c r="C1174" s="34"/>
      <c r="D1174" s="34"/>
      <c r="E1174" s="34"/>
      <c r="F1174" s="34"/>
      <c r="G1174" s="34"/>
      <c r="W1174" s="34"/>
      <c r="X1174" s="34"/>
      <c r="Y1174" s="34"/>
      <c r="Z1174" s="34"/>
      <c r="AA1174" s="34"/>
      <c r="AB1174" s="34"/>
      <c r="AC1174" s="34"/>
    </row>
    <row r="1175" spans="1:29">
      <c r="A1175" s="34"/>
      <c r="B1175" s="34"/>
      <c r="C1175" s="34"/>
      <c r="D1175" s="34"/>
      <c r="E1175" s="34"/>
      <c r="F1175" s="34"/>
      <c r="G1175" s="34"/>
      <c r="W1175" s="34"/>
      <c r="X1175" s="34"/>
      <c r="Y1175" s="34"/>
      <c r="Z1175" s="34"/>
      <c r="AA1175" s="34"/>
      <c r="AB1175" s="34"/>
      <c r="AC1175" s="34"/>
    </row>
    <row r="1176" spans="1:29">
      <c r="A1176" s="34"/>
      <c r="B1176" s="34"/>
      <c r="C1176" s="34"/>
      <c r="D1176" s="34"/>
      <c r="E1176" s="34"/>
      <c r="F1176" s="34"/>
      <c r="G1176" s="34"/>
      <c r="W1176" s="34"/>
      <c r="X1176" s="34"/>
      <c r="Y1176" s="34"/>
      <c r="Z1176" s="34"/>
      <c r="AA1176" s="34"/>
      <c r="AB1176" s="34"/>
      <c r="AC1176" s="34"/>
    </row>
    <row r="1177" spans="1:29">
      <c r="A1177" s="34"/>
      <c r="B1177" s="34"/>
      <c r="C1177" s="34"/>
      <c r="D1177" s="34"/>
      <c r="E1177" s="34"/>
      <c r="F1177" s="34"/>
      <c r="G1177" s="34"/>
      <c r="W1177" s="34"/>
      <c r="X1177" s="34"/>
      <c r="Y1177" s="34"/>
      <c r="Z1177" s="34"/>
      <c r="AA1177" s="34"/>
      <c r="AB1177" s="34"/>
      <c r="AC1177" s="34"/>
    </row>
    <row r="1178" spans="1:29">
      <c r="A1178" s="34"/>
      <c r="B1178" s="34"/>
      <c r="C1178" s="34"/>
      <c r="D1178" s="34"/>
      <c r="E1178" s="34"/>
      <c r="F1178" s="34"/>
      <c r="G1178" s="34"/>
      <c r="W1178" s="34"/>
      <c r="X1178" s="34"/>
      <c r="Y1178" s="34"/>
      <c r="Z1178" s="34"/>
      <c r="AA1178" s="34"/>
      <c r="AB1178" s="34"/>
      <c r="AC1178" s="34"/>
    </row>
    <row r="1179" spans="1:29">
      <c r="A1179" s="34"/>
      <c r="B1179" s="34"/>
      <c r="C1179" s="34"/>
      <c r="D1179" s="34"/>
      <c r="E1179" s="34"/>
      <c r="F1179" s="34"/>
      <c r="G1179" s="34"/>
      <c r="W1179" s="34"/>
      <c r="X1179" s="34"/>
      <c r="Y1179" s="34"/>
      <c r="Z1179" s="34"/>
      <c r="AA1179" s="34"/>
      <c r="AB1179" s="34"/>
      <c r="AC1179" s="34"/>
    </row>
    <row r="1180" spans="1:29">
      <c r="A1180" s="34"/>
      <c r="B1180" s="34"/>
      <c r="C1180" s="34"/>
      <c r="D1180" s="34"/>
      <c r="E1180" s="34"/>
      <c r="F1180" s="34"/>
      <c r="G1180" s="34"/>
      <c r="W1180" s="34"/>
      <c r="X1180" s="34"/>
      <c r="Y1180" s="34"/>
      <c r="Z1180" s="34"/>
      <c r="AA1180" s="34"/>
      <c r="AB1180" s="34"/>
      <c r="AC1180" s="34"/>
    </row>
    <row r="1181" spans="1:29">
      <c r="A1181" s="34"/>
      <c r="B1181" s="34"/>
      <c r="C1181" s="34"/>
      <c r="D1181" s="34"/>
      <c r="E1181" s="34"/>
      <c r="F1181" s="34"/>
      <c r="G1181" s="34"/>
      <c r="W1181" s="34"/>
      <c r="X1181" s="34"/>
      <c r="Y1181" s="34"/>
      <c r="Z1181" s="34"/>
      <c r="AA1181" s="34"/>
      <c r="AB1181" s="34"/>
      <c r="AC1181" s="34"/>
    </row>
    <row r="1182" spans="1:29">
      <c r="A1182" s="34"/>
      <c r="B1182" s="34"/>
      <c r="C1182" s="34"/>
      <c r="D1182" s="34"/>
      <c r="E1182" s="34"/>
      <c r="F1182" s="34"/>
      <c r="G1182" s="34"/>
      <c r="W1182" s="34"/>
      <c r="X1182" s="34"/>
      <c r="Y1182" s="34"/>
      <c r="Z1182" s="34"/>
      <c r="AA1182" s="34"/>
      <c r="AB1182" s="34"/>
      <c r="AC1182" s="34"/>
    </row>
    <row r="1183" spans="1:29">
      <c r="A1183" s="34"/>
      <c r="B1183" s="34"/>
      <c r="C1183" s="34"/>
      <c r="D1183" s="34"/>
      <c r="E1183" s="34"/>
      <c r="F1183" s="34"/>
      <c r="G1183" s="34"/>
      <c r="W1183" s="34"/>
      <c r="X1183" s="34"/>
      <c r="Y1183" s="34"/>
      <c r="Z1183" s="34"/>
      <c r="AA1183" s="34"/>
      <c r="AB1183" s="34"/>
      <c r="AC1183" s="34"/>
    </row>
    <row r="1184" spans="1:29">
      <c r="A1184" s="34"/>
      <c r="B1184" s="34"/>
      <c r="C1184" s="34"/>
      <c r="D1184" s="34"/>
      <c r="E1184" s="34"/>
      <c r="F1184" s="34"/>
      <c r="G1184" s="34"/>
      <c r="W1184" s="34"/>
      <c r="X1184" s="34"/>
      <c r="Y1184" s="34"/>
      <c r="Z1184" s="34"/>
      <c r="AA1184" s="34"/>
      <c r="AB1184" s="34"/>
      <c r="AC1184" s="34"/>
    </row>
    <row r="1185" spans="1:29">
      <c r="A1185" s="34"/>
      <c r="B1185" s="34"/>
      <c r="C1185" s="34"/>
      <c r="D1185" s="34"/>
      <c r="E1185" s="34"/>
      <c r="F1185" s="34"/>
      <c r="G1185" s="34"/>
      <c r="W1185" s="34"/>
      <c r="X1185" s="34"/>
      <c r="Y1185" s="34"/>
      <c r="Z1185" s="34"/>
      <c r="AA1185" s="34"/>
      <c r="AB1185" s="34"/>
      <c r="AC1185" s="34"/>
    </row>
    <row r="1186" spans="1:29">
      <c r="A1186" s="34"/>
      <c r="B1186" s="34"/>
      <c r="C1186" s="34"/>
      <c r="D1186" s="34"/>
      <c r="E1186" s="34"/>
      <c r="F1186" s="34"/>
      <c r="G1186" s="34"/>
      <c r="W1186" s="34"/>
      <c r="X1186" s="34"/>
      <c r="Y1186" s="34"/>
      <c r="Z1186" s="34"/>
      <c r="AA1186" s="34"/>
      <c r="AB1186" s="34"/>
      <c r="AC1186" s="34"/>
    </row>
    <row r="1187" spans="1:29">
      <c r="A1187" s="34"/>
      <c r="B1187" s="34"/>
      <c r="C1187" s="34"/>
      <c r="D1187" s="34"/>
      <c r="E1187" s="34"/>
      <c r="F1187" s="34"/>
      <c r="G1187" s="34"/>
      <c r="W1187" s="34"/>
      <c r="X1187" s="34"/>
      <c r="Y1187" s="34"/>
      <c r="Z1187" s="34"/>
      <c r="AA1187" s="34"/>
      <c r="AB1187" s="34"/>
      <c r="AC1187" s="34"/>
    </row>
    <row r="1188" spans="1:29">
      <c r="A1188" s="34"/>
      <c r="B1188" s="34"/>
      <c r="C1188" s="34"/>
      <c r="D1188" s="34"/>
      <c r="E1188" s="34"/>
      <c r="F1188" s="34"/>
      <c r="G1188" s="34"/>
      <c r="W1188" s="34"/>
      <c r="X1188" s="34"/>
      <c r="Y1188" s="34"/>
      <c r="Z1188" s="34"/>
      <c r="AA1188" s="34"/>
      <c r="AB1188" s="34"/>
      <c r="AC1188" s="34"/>
    </row>
    <row r="1189" spans="1:29">
      <c r="A1189" s="34"/>
      <c r="B1189" s="34"/>
      <c r="C1189" s="34"/>
      <c r="D1189" s="34"/>
      <c r="E1189" s="34"/>
      <c r="F1189" s="34"/>
      <c r="G1189" s="34"/>
      <c r="W1189" s="34"/>
      <c r="X1189" s="34"/>
      <c r="Y1189" s="34"/>
      <c r="Z1189" s="34"/>
      <c r="AA1189" s="34"/>
      <c r="AB1189" s="34"/>
      <c r="AC1189" s="34"/>
    </row>
    <row r="1190" spans="1:29">
      <c r="A1190" s="34"/>
      <c r="B1190" s="34"/>
      <c r="C1190" s="34"/>
      <c r="D1190" s="34"/>
      <c r="E1190" s="34"/>
      <c r="F1190" s="34"/>
      <c r="G1190" s="34"/>
      <c r="W1190" s="34"/>
      <c r="X1190" s="34"/>
      <c r="Y1190" s="34"/>
      <c r="Z1190" s="34"/>
      <c r="AA1190" s="34"/>
      <c r="AB1190" s="34"/>
      <c r="AC1190" s="34"/>
    </row>
    <row r="1191" spans="1:29">
      <c r="A1191" s="34"/>
      <c r="B1191" s="34"/>
      <c r="C1191" s="34"/>
      <c r="D1191" s="34"/>
      <c r="E1191" s="34"/>
      <c r="F1191" s="34"/>
      <c r="G1191" s="34"/>
      <c r="W1191" s="34"/>
      <c r="X1191" s="34"/>
      <c r="Y1191" s="34"/>
      <c r="Z1191" s="34"/>
      <c r="AA1191" s="34"/>
      <c r="AB1191" s="34"/>
      <c r="AC1191" s="34"/>
    </row>
    <row r="1192" spans="1:29">
      <c r="A1192" s="34"/>
      <c r="B1192" s="34"/>
      <c r="C1192" s="34"/>
      <c r="D1192" s="34"/>
      <c r="E1192" s="34"/>
      <c r="F1192" s="34"/>
      <c r="G1192" s="34"/>
      <c r="W1192" s="34"/>
      <c r="X1192" s="34"/>
      <c r="Y1192" s="34"/>
      <c r="Z1192" s="34"/>
      <c r="AA1192" s="34"/>
      <c r="AB1192" s="34"/>
      <c r="AC1192" s="34"/>
    </row>
    <row r="1193" spans="1:29">
      <c r="A1193" s="34"/>
      <c r="B1193" s="34"/>
      <c r="C1193" s="34"/>
      <c r="D1193" s="34"/>
      <c r="E1193" s="34"/>
      <c r="F1193" s="34"/>
      <c r="G1193" s="34"/>
      <c r="W1193" s="34"/>
      <c r="X1193" s="34"/>
      <c r="Y1193" s="34"/>
      <c r="Z1193" s="34"/>
      <c r="AA1193" s="34"/>
      <c r="AB1193" s="34"/>
      <c r="AC1193" s="34"/>
    </row>
    <row r="1194" spans="1:29">
      <c r="A1194" s="34"/>
      <c r="B1194" s="34"/>
      <c r="C1194" s="34"/>
      <c r="D1194" s="34"/>
      <c r="E1194" s="34"/>
      <c r="F1194" s="34"/>
      <c r="G1194" s="34"/>
      <c r="W1194" s="34"/>
      <c r="X1194" s="34"/>
      <c r="Y1194" s="34"/>
      <c r="Z1194" s="34"/>
      <c r="AA1194" s="34"/>
      <c r="AB1194" s="34"/>
      <c r="AC1194" s="34"/>
    </row>
    <row r="1195" spans="1:29">
      <c r="A1195" s="34"/>
      <c r="B1195" s="34"/>
      <c r="C1195" s="34"/>
      <c r="D1195" s="34"/>
      <c r="E1195" s="34"/>
      <c r="F1195" s="34"/>
      <c r="G1195" s="34"/>
      <c r="W1195" s="34"/>
      <c r="X1195" s="34"/>
      <c r="Y1195" s="34"/>
      <c r="Z1195" s="34"/>
      <c r="AA1195" s="34"/>
      <c r="AB1195" s="34"/>
      <c r="AC1195" s="34"/>
    </row>
    <row r="1196" spans="1:29">
      <c r="A1196" s="34"/>
      <c r="B1196" s="34"/>
      <c r="C1196" s="34"/>
      <c r="D1196" s="34"/>
      <c r="E1196" s="34"/>
      <c r="F1196" s="34"/>
      <c r="G1196" s="34"/>
      <c r="W1196" s="34"/>
      <c r="X1196" s="34"/>
      <c r="Y1196" s="34"/>
      <c r="Z1196" s="34"/>
      <c r="AA1196" s="34"/>
      <c r="AB1196" s="34"/>
      <c r="AC1196" s="34"/>
    </row>
    <row r="1197" spans="1:29">
      <c r="A1197" s="34"/>
      <c r="B1197" s="34"/>
      <c r="C1197" s="34"/>
      <c r="D1197" s="34"/>
      <c r="E1197" s="34"/>
      <c r="F1197" s="34"/>
      <c r="G1197" s="34"/>
      <c r="W1197" s="34"/>
      <c r="X1197" s="34"/>
      <c r="Y1197" s="34"/>
      <c r="Z1197" s="34"/>
      <c r="AA1197" s="34"/>
      <c r="AB1197" s="34"/>
      <c r="AC1197" s="34"/>
    </row>
    <row r="1198" spans="1:29">
      <c r="A1198" s="34"/>
      <c r="B1198" s="34"/>
      <c r="C1198" s="34"/>
      <c r="D1198" s="34"/>
      <c r="E1198" s="34"/>
      <c r="F1198" s="34"/>
      <c r="G1198" s="34"/>
      <c r="W1198" s="34"/>
      <c r="X1198" s="34"/>
      <c r="Y1198" s="34"/>
      <c r="Z1198" s="34"/>
      <c r="AA1198" s="34"/>
      <c r="AB1198" s="34"/>
      <c r="AC1198" s="34"/>
    </row>
    <row r="1199" spans="1:29">
      <c r="A1199" s="34"/>
      <c r="B1199" s="34"/>
      <c r="C1199" s="34"/>
      <c r="D1199" s="34"/>
      <c r="E1199" s="34"/>
      <c r="F1199" s="34"/>
      <c r="G1199" s="34"/>
      <c r="W1199" s="34"/>
      <c r="X1199" s="34"/>
      <c r="Y1199" s="34"/>
      <c r="Z1199" s="34"/>
      <c r="AA1199" s="34"/>
      <c r="AB1199" s="34"/>
      <c r="AC1199" s="34"/>
    </row>
    <row r="1200" spans="1:29">
      <c r="A1200" s="34"/>
      <c r="B1200" s="34"/>
      <c r="C1200" s="34"/>
      <c r="D1200" s="34"/>
      <c r="E1200" s="34"/>
      <c r="F1200" s="34"/>
      <c r="G1200" s="34"/>
      <c r="W1200" s="34"/>
      <c r="X1200" s="34"/>
      <c r="Y1200" s="34"/>
      <c r="Z1200" s="34"/>
      <c r="AA1200" s="34"/>
      <c r="AB1200" s="34"/>
      <c r="AC1200" s="34"/>
    </row>
    <row r="1201" spans="1:29">
      <c r="A1201" s="34"/>
      <c r="B1201" s="34"/>
      <c r="C1201" s="34"/>
      <c r="D1201" s="34"/>
      <c r="E1201" s="34"/>
      <c r="F1201" s="34"/>
      <c r="G1201" s="34"/>
      <c r="W1201" s="34"/>
      <c r="X1201" s="34"/>
      <c r="Y1201" s="34"/>
      <c r="Z1201" s="34"/>
      <c r="AA1201" s="34"/>
      <c r="AB1201" s="34"/>
      <c r="AC1201" s="34"/>
    </row>
    <row r="1202" spans="1:29">
      <c r="A1202" s="34"/>
      <c r="B1202" s="34"/>
      <c r="C1202" s="34"/>
      <c r="D1202" s="34"/>
      <c r="E1202" s="34"/>
      <c r="F1202" s="34"/>
      <c r="G1202" s="34"/>
      <c r="W1202" s="34"/>
      <c r="X1202" s="34"/>
      <c r="Y1202" s="34"/>
      <c r="Z1202" s="34"/>
      <c r="AA1202" s="34"/>
      <c r="AB1202" s="34"/>
      <c r="AC1202" s="34"/>
    </row>
    <row r="1203" spans="1:29">
      <c r="A1203" s="34"/>
      <c r="B1203" s="34"/>
      <c r="C1203" s="34"/>
      <c r="D1203" s="34"/>
      <c r="E1203" s="34"/>
      <c r="F1203" s="34"/>
      <c r="G1203" s="34"/>
      <c r="W1203" s="34"/>
      <c r="X1203" s="34"/>
      <c r="Y1203" s="34"/>
      <c r="Z1203" s="34"/>
      <c r="AA1203" s="34"/>
      <c r="AB1203" s="34"/>
      <c r="AC1203" s="34"/>
    </row>
    <row r="1204" spans="1:29">
      <c r="A1204" s="34"/>
      <c r="B1204" s="34"/>
      <c r="C1204" s="34"/>
      <c r="D1204" s="34"/>
      <c r="E1204" s="34"/>
      <c r="F1204" s="34"/>
      <c r="G1204" s="34"/>
      <c r="W1204" s="34"/>
      <c r="X1204" s="34"/>
      <c r="Y1204" s="34"/>
      <c r="Z1204" s="34"/>
      <c r="AA1204" s="34"/>
      <c r="AB1204" s="34"/>
      <c r="AC1204" s="34"/>
    </row>
    <row r="1205" spans="1:29">
      <c r="A1205" s="34"/>
      <c r="B1205" s="34"/>
      <c r="C1205" s="34"/>
      <c r="D1205" s="34"/>
      <c r="E1205" s="34"/>
      <c r="F1205" s="34"/>
      <c r="G1205" s="34"/>
      <c r="W1205" s="34"/>
      <c r="X1205" s="34"/>
      <c r="Y1205" s="34"/>
      <c r="Z1205" s="34"/>
      <c r="AA1205" s="34"/>
      <c r="AB1205" s="34"/>
      <c r="AC1205" s="34"/>
    </row>
    <row r="1206" spans="1:29">
      <c r="A1206" s="34"/>
      <c r="B1206" s="34"/>
      <c r="C1206" s="34"/>
      <c r="D1206" s="34"/>
      <c r="E1206" s="34"/>
      <c r="F1206" s="34"/>
      <c r="G1206" s="34"/>
      <c r="W1206" s="34"/>
      <c r="X1206" s="34"/>
      <c r="Y1206" s="34"/>
      <c r="Z1206" s="34"/>
      <c r="AA1206" s="34"/>
      <c r="AB1206" s="34"/>
      <c r="AC1206" s="34"/>
    </row>
    <row r="1207" spans="1:29">
      <c r="A1207" s="34"/>
      <c r="B1207" s="34"/>
      <c r="C1207" s="34"/>
      <c r="D1207" s="34"/>
      <c r="E1207" s="34"/>
      <c r="F1207" s="34"/>
      <c r="G1207" s="34"/>
      <c r="W1207" s="34"/>
      <c r="X1207" s="34"/>
      <c r="Y1207" s="34"/>
      <c r="Z1207" s="34"/>
      <c r="AA1207" s="34"/>
      <c r="AB1207" s="34"/>
      <c r="AC1207" s="34"/>
    </row>
    <row r="1208" spans="1:29">
      <c r="A1208" s="34"/>
      <c r="B1208" s="34"/>
      <c r="C1208" s="34"/>
      <c r="D1208" s="34"/>
      <c r="E1208" s="34"/>
      <c r="F1208" s="34"/>
      <c r="G1208" s="34"/>
      <c r="W1208" s="34"/>
      <c r="X1208" s="34"/>
      <c r="Y1208" s="34"/>
      <c r="Z1208" s="34"/>
      <c r="AA1208" s="34"/>
      <c r="AB1208" s="34"/>
      <c r="AC1208" s="34"/>
    </row>
    <row r="1209" spans="1:29">
      <c r="A1209" s="34"/>
      <c r="B1209" s="34"/>
      <c r="C1209" s="34"/>
      <c r="D1209" s="34"/>
      <c r="E1209" s="34"/>
      <c r="F1209" s="34"/>
      <c r="G1209" s="34"/>
      <c r="W1209" s="34"/>
      <c r="X1209" s="34"/>
      <c r="Y1209" s="34"/>
      <c r="Z1209" s="34"/>
      <c r="AA1209" s="34"/>
      <c r="AB1209" s="34"/>
      <c r="AC1209" s="34"/>
    </row>
    <row r="1210" spans="1:29">
      <c r="A1210" s="34"/>
      <c r="B1210" s="34"/>
      <c r="C1210" s="34"/>
      <c r="D1210" s="34"/>
      <c r="E1210" s="34"/>
      <c r="F1210" s="34"/>
      <c r="G1210" s="34"/>
      <c r="W1210" s="34"/>
      <c r="X1210" s="34"/>
      <c r="Y1210" s="34"/>
      <c r="Z1210" s="34"/>
      <c r="AA1210" s="34"/>
      <c r="AB1210" s="34"/>
      <c r="AC1210" s="34"/>
    </row>
    <row r="1211" spans="1:29">
      <c r="A1211" s="34"/>
      <c r="B1211" s="34"/>
      <c r="C1211" s="34"/>
      <c r="D1211" s="34"/>
      <c r="E1211" s="34"/>
      <c r="F1211" s="34"/>
      <c r="G1211" s="34"/>
      <c r="W1211" s="34"/>
      <c r="X1211" s="34"/>
      <c r="Y1211" s="34"/>
      <c r="Z1211" s="34"/>
      <c r="AA1211" s="34"/>
      <c r="AB1211" s="34"/>
      <c r="AC1211" s="34"/>
    </row>
    <row r="1212" spans="1:29">
      <c r="A1212" s="34"/>
      <c r="B1212" s="34"/>
      <c r="C1212" s="34"/>
      <c r="D1212" s="34"/>
      <c r="E1212" s="34"/>
      <c r="F1212" s="34"/>
      <c r="G1212" s="34"/>
      <c r="W1212" s="34"/>
      <c r="X1212" s="34"/>
      <c r="Y1212" s="34"/>
      <c r="Z1212" s="34"/>
      <c r="AA1212" s="34"/>
      <c r="AB1212" s="34"/>
      <c r="AC1212" s="34"/>
    </row>
    <row r="1213" spans="1:29">
      <c r="A1213" s="34"/>
      <c r="B1213" s="34"/>
      <c r="C1213" s="34"/>
      <c r="D1213" s="34"/>
      <c r="E1213" s="34"/>
      <c r="F1213" s="34"/>
      <c r="G1213" s="34"/>
      <c r="W1213" s="34"/>
      <c r="X1213" s="34"/>
      <c r="Y1213" s="34"/>
      <c r="Z1213" s="34"/>
      <c r="AA1213" s="34"/>
      <c r="AB1213" s="34"/>
      <c r="AC1213" s="34"/>
    </row>
    <row r="1214" spans="1:29">
      <c r="A1214" s="34"/>
      <c r="B1214" s="34"/>
      <c r="C1214" s="34"/>
      <c r="D1214" s="34"/>
      <c r="E1214" s="34"/>
      <c r="F1214" s="34"/>
      <c r="G1214" s="34"/>
      <c r="W1214" s="34"/>
      <c r="X1214" s="34"/>
      <c r="Y1214" s="34"/>
      <c r="Z1214" s="34"/>
      <c r="AA1214" s="34"/>
      <c r="AB1214" s="34"/>
      <c r="AC1214" s="34"/>
    </row>
    <row r="1215" spans="1:29">
      <c r="A1215" s="34"/>
      <c r="B1215" s="34"/>
      <c r="C1215" s="34"/>
      <c r="D1215" s="34"/>
      <c r="E1215" s="34"/>
      <c r="F1215" s="34"/>
      <c r="G1215" s="34"/>
      <c r="W1215" s="34"/>
      <c r="X1215" s="34"/>
      <c r="Y1215" s="34"/>
      <c r="Z1215" s="34"/>
      <c r="AA1215" s="34"/>
      <c r="AB1215" s="34"/>
      <c r="AC1215" s="34"/>
    </row>
    <row r="1216" spans="1:29">
      <c r="A1216" s="34"/>
      <c r="B1216" s="34"/>
      <c r="C1216" s="34"/>
      <c r="D1216" s="34"/>
      <c r="E1216" s="34"/>
      <c r="F1216" s="34"/>
      <c r="G1216" s="34"/>
      <c r="W1216" s="34"/>
      <c r="X1216" s="34"/>
      <c r="Y1216" s="34"/>
      <c r="Z1216" s="34"/>
      <c r="AA1216" s="34"/>
      <c r="AB1216" s="34"/>
      <c r="AC1216" s="34"/>
    </row>
    <row r="1217" spans="1:29">
      <c r="A1217" s="34"/>
      <c r="B1217" s="34"/>
      <c r="C1217" s="34"/>
      <c r="D1217" s="34"/>
      <c r="E1217" s="34"/>
      <c r="F1217" s="34"/>
      <c r="G1217" s="34"/>
      <c r="W1217" s="34"/>
      <c r="X1217" s="34"/>
      <c r="Y1217" s="34"/>
      <c r="Z1217" s="34"/>
      <c r="AA1217" s="34"/>
      <c r="AB1217" s="34"/>
      <c r="AC1217" s="34"/>
    </row>
    <row r="1218" spans="1:29">
      <c r="A1218" s="34"/>
      <c r="B1218" s="34"/>
      <c r="C1218" s="34"/>
      <c r="D1218" s="34"/>
      <c r="E1218" s="34"/>
      <c r="F1218" s="34"/>
      <c r="G1218" s="34"/>
      <c r="W1218" s="34"/>
      <c r="X1218" s="34"/>
      <c r="Y1218" s="34"/>
      <c r="Z1218" s="34"/>
      <c r="AA1218" s="34"/>
      <c r="AB1218" s="34"/>
      <c r="AC1218" s="34"/>
    </row>
    <row r="1219" spans="1:29">
      <c r="A1219" s="34"/>
      <c r="B1219" s="34"/>
      <c r="C1219" s="34"/>
      <c r="D1219" s="34"/>
      <c r="E1219" s="34"/>
      <c r="F1219" s="34"/>
      <c r="G1219" s="34"/>
      <c r="W1219" s="34"/>
      <c r="X1219" s="34"/>
      <c r="Y1219" s="34"/>
      <c r="Z1219" s="34"/>
      <c r="AA1219" s="34"/>
      <c r="AB1219" s="34"/>
      <c r="AC1219" s="34"/>
    </row>
    <row r="1220" spans="1:29">
      <c r="A1220" s="34"/>
      <c r="B1220" s="34"/>
      <c r="C1220" s="34"/>
      <c r="D1220" s="34"/>
      <c r="E1220" s="34"/>
      <c r="F1220" s="34"/>
      <c r="G1220" s="34"/>
      <c r="W1220" s="34"/>
      <c r="X1220" s="34"/>
      <c r="Y1220" s="34"/>
      <c r="Z1220" s="34"/>
      <c r="AA1220" s="34"/>
      <c r="AB1220" s="34"/>
      <c r="AC1220" s="34"/>
    </row>
    <row r="1221" spans="1:29">
      <c r="A1221" s="34"/>
      <c r="B1221" s="34"/>
      <c r="C1221" s="34"/>
      <c r="D1221" s="34"/>
      <c r="E1221" s="34"/>
      <c r="F1221" s="34"/>
      <c r="G1221" s="34"/>
      <c r="W1221" s="34"/>
      <c r="X1221" s="34"/>
      <c r="Y1221" s="34"/>
      <c r="Z1221" s="34"/>
      <c r="AA1221" s="34"/>
      <c r="AB1221" s="34"/>
      <c r="AC1221" s="34"/>
    </row>
    <row r="1222" spans="1:29">
      <c r="A1222" s="34"/>
      <c r="B1222" s="34"/>
      <c r="C1222" s="34"/>
      <c r="D1222" s="34"/>
      <c r="E1222" s="34"/>
      <c r="F1222" s="34"/>
      <c r="G1222" s="34"/>
      <c r="W1222" s="34"/>
      <c r="X1222" s="34"/>
      <c r="Y1222" s="34"/>
      <c r="Z1222" s="34"/>
      <c r="AA1222" s="34"/>
      <c r="AB1222" s="34"/>
      <c r="AC1222" s="34"/>
    </row>
    <row r="1223" spans="1:29">
      <c r="A1223" s="34"/>
      <c r="B1223" s="34"/>
      <c r="C1223" s="34"/>
      <c r="D1223" s="34"/>
      <c r="E1223" s="34"/>
      <c r="F1223" s="34"/>
      <c r="G1223" s="34"/>
      <c r="W1223" s="34"/>
      <c r="X1223" s="34"/>
      <c r="Y1223" s="34"/>
      <c r="Z1223" s="34"/>
      <c r="AA1223" s="34"/>
      <c r="AB1223" s="34"/>
      <c r="AC1223" s="34"/>
    </row>
    <row r="1224" spans="1:29">
      <c r="A1224" s="34"/>
      <c r="B1224" s="34"/>
      <c r="C1224" s="34"/>
      <c r="D1224" s="34"/>
      <c r="E1224" s="34"/>
      <c r="F1224" s="34"/>
      <c r="G1224" s="34"/>
      <c r="W1224" s="34"/>
      <c r="X1224" s="34"/>
      <c r="Y1224" s="34"/>
      <c r="Z1224" s="34"/>
      <c r="AA1224" s="34"/>
      <c r="AB1224" s="34"/>
      <c r="AC1224" s="34"/>
    </row>
    <row r="1225" spans="1:29">
      <c r="A1225" s="34"/>
      <c r="B1225" s="34"/>
      <c r="C1225" s="34"/>
      <c r="D1225" s="34"/>
      <c r="E1225" s="34"/>
      <c r="F1225" s="34"/>
      <c r="G1225" s="34"/>
      <c r="W1225" s="34"/>
      <c r="X1225" s="34"/>
      <c r="Y1225" s="34"/>
      <c r="Z1225" s="34"/>
      <c r="AA1225" s="34"/>
      <c r="AB1225" s="34"/>
      <c r="AC1225" s="34"/>
    </row>
    <row r="1226" spans="1:29">
      <c r="A1226" s="34"/>
      <c r="B1226" s="34"/>
      <c r="C1226" s="34"/>
      <c r="D1226" s="34"/>
      <c r="E1226" s="34"/>
      <c r="F1226" s="34"/>
      <c r="G1226" s="34"/>
      <c r="W1226" s="34"/>
      <c r="X1226" s="34"/>
      <c r="Y1226" s="34"/>
      <c r="Z1226" s="34"/>
      <c r="AA1226" s="34"/>
      <c r="AB1226" s="34"/>
      <c r="AC1226" s="34"/>
    </row>
    <row r="1227" spans="1:29">
      <c r="A1227" s="34"/>
      <c r="B1227" s="34"/>
      <c r="C1227" s="34"/>
      <c r="D1227" s="34"/>
      <c r="E1227" s="34"/>
      <c r="F1227" s="34"/>
      <c r="G1227" s="34"/>
      <c r="W1227" s="34"/>
      <c r="X1227" s="34"/>
      <c r="Y1227" s="34"/>
      <c r="Z1227" s="34"/>
      <c r="AA1227" s="34"/>
      <c r="AB1227" s="34"/>
      <c r="AC1227" s="34"/>
    </row>
    <row r="1228" spans="1:29">
      <c r="A1228" s="34"/>
      <c r="B1228" s="34"/>
      <c r="C1228" s="34"/>
      <c r="D1228" s="34"/>
      <c r="E1228" s="34"/>
      <c r="F1228" s="34"/>
      <c r="G1228" s="34"/>
      <c r="W1228" s="34"/>
      <c r="X1228" s="34"/>
      <c r="Y1228" s="34"/>
      <c r="Z1228" s="34"/>
      <c r="AA1228" s="34"/>
      <c r="AB1228" s="34"/>
      <c r="AC1228" s="34"/>
    </row>
    <row r="1229" spans="1:29">
      <c r="A1229" s="34"/>
      <c r="B1229" s="34"/>
      <c r="C1229" s="34"/>
      <c r="D1229" s="34"/>
      <c r="E1229" s="34"/>
      <c r="F1229" s="34"/>
      <c r="G1229" s="34"/>
      <c r="W1229" s="34"/>
      <c r="X1229" s="34"/>
      <c r="Y1229" s="34"/>
      <c r="Z1229" s="34"/>
      <c r="AA1229" s="34"/>
      <c r="AB1229" s="34"/>
      <c r="AC1229" s="34"/>
    </row>
    <row r="1230" spans="1:29">
      <c r="A1230" s="34"/>
      <c r="B1230" s="34"/>
      <c r="C1230" s="34"/>
      <c r="D1230" s="34"/>
      <c r="E1230" s="34"/>
      <c r="F1230" s="34"/>
      <c r="G1230" s="34"/>
      <c r="W1230" s="34"/>
      <c r="X1230" s="34"/>
      <c r="Y1230" s="34"/>
      <c r="Z1230" s="34"/>
      <c r="AA1230" s="34"/>
      <c r="AB1230" s="34"/>
      <c r="AC1230" s="34"/>
    </row>
    <row r="1231" spans="1:29">
      <c r="A1231" s="34"/>
      <c r="B1231" s="34"/>
      <c r="C1231" s="34"/>
      <c r="D1231" s="34"/>
      <c r="E1231" s="34"/>
      <c r="F1231" s="34"/>
      <c r="G1231" s="34"/>
      <c r="W1231" s="34"/>
      <c r="X1231" s="34"/>
      <c r="Y1231" s="34"/>
      <c r="Z1231" s="34"/>
      <c r="AA1231" s="34"/>
      <c r="AB1231" s="34"/>
      <c r="AC1231" s="34"/>
    </row>
    <row r="1232" spans="1:29">
      <c r="A1232" s="34"/>
      <c r="B1232" s="34"/>
      <c r="C1232" s="34"/>
      <c r="D1232" s="34"/>
      <c r="E1232" s="34"/>
      <c r="F1232" s="34"/>
      <c r="G1232" s="34"/>
      <c r="W1232" s="34"/>
      <c r="X1232" s="34"/>
      <c r="Y1232" s="34"/>
      <c r="Z1232" s="34"/>
      <c r="AA1232" s="34"/>
      <c r="AB1232" s="34"/>
      <c r="AC1232" s="34"/>
    </row>
    <row r="1233" spans="1:29">
      <c r="A1233" s="34"/>
      <c r="B1233" s="34"/>
      <c r="C1233" s="34"/>
      <c r="D1233" s="34"/>
      <c r="E1233" s="34"/>
      <c r="F1233" s="34"/>
      <c r="G1233" s="34"/>
      <c r="W1233" s="34"/>
      <c r="X1233" s="34"/>
      <c r="Y1233" s="34"/>
      <c r="Z1233" s="34"/>
      <c r="AA1233" s="34"/>
      <c r="AB1233" s="34"/>
      <c r="AC1233" s="34"/>
    </row>
    <row r="1234" spans="1:29">
      <c r="A1234" s="34"/>
      <c r="B1234" s="34"/>
      <c r="C1234" s="34"/>
      <c r="D1234" s="34"/>
      <c r="E1234" s="34"/>
      <c r="F1234" s="34"/>
      <c r="G1234" s="34"/>
      <c r="W1234" s="34"/>
      <c r="X1234" s="34"/>
      <c r="Y1234" s="34"/>
      <c r="Z1234" s="34"/>
      <c r="AA1234" s="34"/>
      <c r="AB1234" s="34"/>
      <c r="AC1234" s="34"/>
    </row>
    <row r="1235" spans="1:29">
      <c r="A1235" s="34"/>
      <c r="B1235" s="34"/>
      <c r="C1235" s="34"/>
      <c r="D1235" s="34"/>
      <c r="E1235" s="34"/>
      <c r="F1235" s="34"/>
      <c r="G1235" s="34"/>
      <c r="W1235" s="34"/>
      <c r="X1235" s="34"/>
      <c r="Y1235" s="34"/>
      <c r="Z1235" s="34"/>
      <c r="AA1235" s="34"/>
      <c r="AB1235" s="34"/>
      <c r="AC1235" s="34"/>
    </row>
    <row r="1236" spans="1:29">
      <c r="A1236" s="34"/>
      <c r="B1236" s="34"/>
      <c r="C1236" s="34"/>
      <c r="D1236" s="34"/>
      <c r="E1236" s="34"/>
      <c r="F1236" s="34"/>
      <c r="G1236" s="34"/>
      <c r="W1236" s="34"/>
      <c r="X1236" s="34"/>
      <c r="Y1236" s="34"/>
      <c r="Z1236" s="34"/>
      <c r="AA1236" s="34"/>
      <c r="AB1236" s="34"/>
      <c r="AC1236" s="34"/>
    </row>
    <row r="1237" spans="1:29">
      <c r="A1237" s="34"/>
      <c r="B1237" s="34"/>
      <c r="C1237" s="34"/>
      <c r="D1237" s="34"/>
      <c r="E1237" s="34"/>
      <c r="F1237" s="34"/>
      <c r="G1237" s="34"/>
      <c r="W1237" s="34"/>
      <c r="X1237" s="34"/>
      <c r="Y1237" s="34"/>
      <c r="Z1237" s="34"/>
      <c r="AA1237" s="34"/>
      <c r="AB1237" s="34"/>
      <c r="AC1237" s="34"/>
    </row>
    <row r="1238" spans="1:29">
      <c r="A1238" s="34"/>
      <c r="B1238" s="34"/>
      <c r="C1238" s="34"/>
      <c r="D1238" s="34"/>
      <c r="E1238" s="34"/>
      <c r="F1238" s="34"/>
      <c r="G1238" s="34"/>
      <c r="W1238" s="34"/>
      <c r="X1238" s="34"/>
      <c r="Y1238" s="34"/>
      <c r="Z1238" s="34"/>
      <c r="AA1238" s="34"/>
      <c r="AB1238" s="34"/>
      <c r="AC1238" s="34"/>
    </row>
    <row r="1239" spans="1:29">
      <c r="A1239" s="34"/>
      <c r="B1239" s="34"/>
      <c r="C1239" s="34"/>
      <c r="D1239" s="34"/>
      <c r="E1239" s="34"/>
      <c r="F1239" s="34"/>
      <c r="G1239" s="34"/>
      <c r="W1239" s="34"/>
      <c r="X1239" s="34"/>
      <c r="Y1239" s="34"/>
      <c r="Z1239" s="34"/>
      <c r="AA1239" s="34"/>
      <c r="AB1239" s="34"/>
      <c r="AC1239" s="34"/>
    </row>
    <row r="1240" spans="1:29">
      <c r="A1240" s="34"/>
      <c r="B1240" s="34"/>
      <c r="C1240" s="34"/>
      <c r="D1240" s="34"/>
      <c r="E1240" s="34"/>
      <c r="F1240" s="34"/>
      <c r="G1240" s="34"/>
      <c r="W1240" s="34"/>
      <c r="X1240" s="34"/>
      <c r="Y1240" s="34"/>
      <c r="Z1240" s="34"/>
      <c r="AA1240" s="34"/>
      <c r="AB1240" s="34"/>
      <c r="AC1240" s="34"/>
    </row>
    <row r="1241" spans="1:29">
      <c r="A1241" s="34"/>
      <c r="B1241" s="34"/>
      <c r="C1241" s="34"/>
      <c r="D1241" s="34"/>
      <c r="E1241" s="34"/>
      <c r="F1241" s="34"/>
      <c r="G1241" s="34"/>
      <c r="W1241" s="34"/>
      <c r="X1241" s="34"/>
      <c r="Y1241" s="34"/>
      <c r="Z1241" s="34"/>
      <c r="AA1241" s="34"/>
      <c r="AB1241" s="34"/>
      <c r="AC1241" s="34"/>
    </row>
    <row r="1242" spans="1:29">
      <c r="A1242" s="34"/>
      <c r="B1242" s="34"/>
      <c r="C1242" s="34"/>
      <c r="D1242" s="34"/>
      <c r="E1242" s="34"/>
      <c r="F1242" s="34"/>
      <c r="G1242" s="34"/>
      <c r="W1242" s="34"/>
      <c r="X1242" s="34"/>
      <c r="Y1242" s="34"/>
      <c r="Z1242" s="34"/>
      <c r="AA1242" s="34"/>
      <c r="AB1242" s="34"/>
      <c r="AC1242" s="34"/>
    </row>
    <row r="1243" spans="1:29">
      <c r="A1243" s="34"/>
      <c r="B1243" s="34"/>
      <c r="C1243" s="34"/>
      <c r="D1243" s="34"/>
      <c r="E1243" s="34"/>
      <c r="F1243" s="34"/>
      <c r="G1243" s="34"/>
      <c r="W1243" s="34"/>
      <c r="X1243" s="34"/>
      <c r="Y1243" s="34"/>
      <c r="Z1243" s="34"/>
      <c r="AA1243" s="34"/>
      <c r="AB1243" s="34"/>
      <c r="AC1243" s="34"/>
    </row>
    <row r="1244" spans="1:29">
      <c r="A1244" s="34"/>
      <c r="B1244" s="34"/>
      <c r="C1244" s="34"/>
      <c r="D1244" s="34"/>
      <c r="E1244" s="34"/>
      <c r="F1244" s="34"/>
      <c r="G1244" s="34"/>
      <c r="W1244" s="34"/>
      <c r="X1244" s="34"/>
      <c r="Y1244" s="34"/>
      <c r="Z1244" s="34"/>
      <c r="AA1244" s="34"/>
      <c r="AB1244" s="34"/>
      <c r="AC1244" s="34"/>
    </row>
    <row r="1245" spans="1:29">
      <c r="A1245" s="34"/>
      <c r="B1245" s="34"/>
      <c r="C1245" s="34"/>
      <c r="D1245" s="34"/>
      <c r="E1245" s="34"/>
      <c r="F1245" s="34"/>
      <c r="G1245" s="34"/>
      <c r="W1245" s="34"/>
      <c r="X1245" s="34"/>
      <c r="Y1245" s="34"/>
      <c r="Z1245" s="34"/>
      <c r="AA1245" s="34"/>
      <c r="AB1245" s="34"/>
      <c r="AC1245" s="34"/>
    </row>
    <row r="1246" spans="1:29">
      <c r="A1246" s="34"/>
      <c r="B1246" s="34"/>
      <c r="C1246" s="34"/>
      <c r="D1246" s="34"/>
      <c r="E1246" s="34"/>
      <c r="F1246" s="34"/>
      <c r="G1246" s="34"/>
      <c r="W1246" s="34"/>
      <c r="X1246" s="34"/>
      <c r="Y1246" s="34"/>
      <c r="Z1246" s="34"/>
      <c r="AA1246" s="34"/>
      <c r="AB1246" s="34"/>
      <c r="AC1246" s="34"/>
    </row>
    <row r="1247" spans="1:29">
      <c r="A1247" s="34"/>
      <c r="B1247" s="34"/>
      <c r="C1247" s="34"/>
      <c r="D1247" s="34"/>
      <c r="E1247" s="34"/>
      <c r="F1247" s="34"/>
      <c r="G1247" s="34"/>
      <c r="W1247" s="34"/>
      <c r="X1247" s="34"/>
      <c r="Y1247" s="34"/>
      <c r="Z1247" s="34"/>
      <c r="AA1247" s="34"/>
      <c r="AB1247" s="34"/>
      <c r="AC1247" s="34"/>
    </row>
    <row r="1248" spans="1:29">
      <c r="A1248" s="34"/>
      <c r="B1248" s="34"/>
      <c r="C1248" s="34"/>
      <c r="D1248" s="34"/>
      <c r="E1248" s="34"/>
      <c r="F1248" s="34"/>
      <c r="G1248" s="34"/>
      <c r="W1248" s="34"/>
      <c r="X1248" s="34"/>
      <c r="Y1248" s="34"/>
      <c r="Z1248" s="34"/>
      <c r="AA1248" s="34"/>
      <c r="AB1248" s="34"/>
      <c r="AC1248" s="34"/>
    </row>
    <row r="1249" spans="1:29">
      <c r="A1249" s="34"/>
      <c r="B1249" s="34"/>
      <c r="C1249" s="34"/>
      <c r="D1249" s="34"/>
      <c r="E1249" s="34"/>
      <c r="F1249" s="34"/>
      <c r="G1249" s="34"/>
      <c r="W1249" s="34"/>
      <c r="X1249" s="34"/>
      <c r="Y1249" s="34"/>
      <c r="Z1249" s="34"/>
      <c r="AA1249" s="34"/>
      <c r="AB1249" s="34"/>
      <c r="AC1249" s="34"/>
    </row>
    <row r="1250" spans="1:29">
      <c r="A1250" s="34"/>
      <c r="B1250" s="34"/>
      <c r="C1250" s="34"/>
      <c r="D1250" s="34"/>
      <c r="E1250" s="34"/>
      <c r="F1250" s="34"/>
      <c r="G1250" s="34"/>
      <c r="W1250" s="34"/>
      <c r="X1250" s="34"/>
      <c r="Y1250" s="34"/>
      <c r="Z1250" s="34"/>
      <c r="AA1250" s="34"/>
      <c r="AB1250" s="34"/>
      <c r="AC1250" s="34"/>
    </row>
    <row r="1251" spans="1:29">
      <c r="A1251" s="34"/>
      <c r="B1251" s="34"/>
      <c r="C1251" s="34"/>
      <c r="D1251" s="34"/>
      <c r="E1251" s="34"/>
      <c r="F1251" s="34"/>
      <c r="G1251" s="34"/>
      <c r="W1251" s="34"/>
      <c r="X1251" s="34"/>
      <c r="Y1251" s="34"/>
      <c r="Z1251" s="34"/>
      <c r="AA1251" s="34"/>
      <c r="AB1251" s="34"/>
      <c r="AC1251" s="34"/>
    </row>
    <row r="1252" spans="1:29">
      <c r="A1252" s="34"/>
      <c r="B1252" s="34"/>
      <c r="C1252" s="34"/>
      <c r="D1252" s="34"/>
      <c r="E1252" s="34"/>
      <c r="F1252" s="34"/>
      <c r="G1252" s="34"/>
      <c r="W1252" s="34"/>
      <c r="X1252" s="34"/>
      <c r="Y1252" s="34"/>
      <c r="Z1252" s="34"/>
      <c r="AA1252" s="34"/>
      <c r="AB1252" s="34"/>
      <c r="AC1252" s="34"/>
    </row>
    <row r="1253" spans="1:29">
      <c r="A1253" s="34"/>
      <c r="B1253" s="34"/>
      <c r="C1253" s="34"/>
      <c r="D1253" s="34"/>
      <c r="E1253" s="34"/>
      <c r="F1253" s="34"/>
      <c r="G1253" s="34"/>
      <c r="W1253" s="34"/>
      <c r="X1253" s="34"/>
      <c r="Y1253" s="34"/>
      <c r="Z1253" s="34"/>
      <c r="AA1253" s="34"/>
      <c r="AB1253" s="34"/>
      <c r="AC1253" s="34"/>
    </row>
    <row r="1254" spans="1:29">
      <c r="A1254" s="34"/>
      <c r="B1254" s="34"/>
      <c r="C1254" s="34"/>
      <c r="D1254" s="34"/>
      <c r="E1254" s="34"/>
      <c r="F1254" s="34"/>
      <c r="G1254" s="34"/>
      <c r="W1254" s="34"/>
      <c r="X1254" s="34"/>
      <c r="Y1254" s="34"/>
      <c r="Z1254" s="34"/>
      <c r="AA1254" s="34"/>
      <c r="AB1254" s="34"/>
      <c r="AC1254" s="34"/>
    </row>
    <row r="1255" spans="1:29">
      <c r="A1255" s="34"/>
      <c r="B1255" s="34"/>
      <c r="C1255" s="34"/>
      <c r="D1255" s="34"/>
      <c r="E1255" s="34"/>
      <c r="F1255" s="34"/>
      <c r="G1255" s="34"/>
      <c r="W1255" s="34"/>
      <c r="X1255" s="34"/>
      <c r="Y1255" s="34"/>
      <c r="Z1255" s="34"/>
      <c r="AA1255" s="34"/>
      <c r="AB1255" s="34"/>
      <c r="AC1255" s="34"/>
    </row>
    <row r="1256" spans="1:29">
      <c r="A1256" s="34"/>
      <c r="B1256" s="34"/>
      <c r="C1256" s="34"/>
      <c r="D1256" s="34"/>
      <c r="E1256" s="34"/>
      <c r="F1256" s="34"/>
      <c r="G1256" s="34"/>
      <c r="W1256" s="34"/>
      <c r="X1256" s="34"/>
      <c r="Y1256" s="34"/>
      <c r="Z1256" s="34"/>
      <c r="AA1256" s="34"/>
      <c r="AB1256" s="34"/>
      <c r="AC1256" s="34"/>
    </row>
    <row r="1257" spans="1:29">
      <c r="A1257" s="34"/>
      <c r="B1257" s="34"/>
      <c r="C1257" s="34"/>
      <c r="D1257" s="34"/>
      <c r="E1257" s="34"/>
      <c r="F1257" s="34"/>
      <c r="G1257" s="34"/>
      <c r="W1257" s="34"/>
      <c r="X1257" s="34"/>
      <c r="Y1257" s="34"/>
      <c r="Z1257" s="34"/>
      <c r="AA1257" s="34"/>
      <c r="AB1257" s="34"/>
      <c r="AC1257" s="34"/>
    </row>
    <row r="1258" spans="1:29">
      <c r="A1258" s="34"/>
      <c r="B1258" s="34"/>
      <c r="C1258" s="34"/>
      <c r="D1258" s="34"/>
      <c r="E1258" s="34"/>
      <c r="F1258" s="34"/>
      <c r="G1258" s="34"/>
      <c r="W1258" s="34"/>
      <c r="X1258" s="34"/>
      <c r="Y1258" s="34"/>
      <c r="Z1258" s="34"/>
      <c r="AA1258" s="34"/>
      <c r="AB1258" s="34"/>
      <c r="AC1258" s="34"/>
    </row>
    <row r="1259" spans="1:29">
      <c r="A1259" s="34"/>
      <c r="B1259" s="34"/>
      <c r="C1259" s="34"/>
      <c r="D1259" s="34"/>
      <c r="E1259" s="34"/>
      <c r="F1259" s="34"/>
      <c r="G1259" s="34"/>
      <c r="W1259" s="34"/>
      <c r="X1259" s="34"/>
      <c r="Y1259" s="34"/>
      <c r="Z1259" s="34"/>
      <c r="AA1259" s="34"/>
      <c r="AB1259" s="34"/>
      <c r="AC1259" s="34"/>
    </row>
    <row r="1260" spans="1:29">
      <c r="A1260" s="34"/>
      <c r="B1260" s="34"/>
      <c r="C1260" s="34"/>
      <c r="D1260" s="34"/>
      <c r="E1260" s="34"/>
      <c r="F1260" s="34"/>
      <c r="G1260" s="34"/>
      <c r="W1260" s="34"/>
      <c r="X1260" s="34"/>
      <c r="Y1260" s="34"/>
      <c r="Z1260" s="34"/>
      <c r="AA1260" s="34"/>
      <c r="AB1260" s="34"/>
      <c r="AC1260" s="34"/>
    </row>
    <row r="1261" spans="1:29">
      <c r="A1261" s="34"/>
      <c r="B1261" s="34"/>
      <c r="C1261" s="34"/>
      <c r="D1261" s="34"/>
      <c r="E1261" s="34"/>
      <c r="F1261" s="34"/>
      <c r="G1261" s="34"/>
      <c r="W1261" s="34"/>
      <c r="X1261" s="34"/>
      <c r="Y1261" s="34"/>
      <c r="Z1261" s="34"/>
      <c r="AA1261" s="34"/>
      <c r="AB1261" s="34"/>
      <c r="AC1261" s="34"/>
    </row>
    <row r="1262" spans="1:29">
      <c r="A1262" s="34"/>
      <c r="B1262" s="34"/>
      <c r="C1262" s="34"/>
      <c r="D1262" s="34"/>
      <c r="E1262" s="34"/>
      <c r="F1262" s="34"/>
      <c r="G1262" s="34"/>
      <c r="W1262" s="34"/>
      <c r="X1262" s="34"/>
      <c r="Y1262" s="34"/>
      <c r="Z1262" s="34"/>
      <c r="AA1262" s="34"/>
      <c r="AB1262" s="34"/>
      <c r="AC1262" s="34"/>
    </row>
    <row r="1263" spans="1:29">
      <c r="A1263" s="34"/>
      <c r="B1263" s="34"/>
      <c r="C1263" s="34"/>
      <c r="D1263" s="34"/>
      <c r="E1263" s="34"/>
      <c r="F1263" s="34"/>
      <c r="G1263" s="34"/>
      <c r="W1263" s="34"/>
      <c r="X1263" s="34"/>
      <c r="Y1263" s="34"/>
      <c r="Z1263" s="34"/>
      <c r="AA1263" s="34"/>
      <c r="AB1263" s="34"/>
      <c r="AC1263" s="34"/>
    </row>
    <row r="1264" spans="1:29">
      <c r="A1264" s="34"/>
      <c r="B1264" s="34"/>
      <c r="C1264" s="34"/>
      <c r="D1264" s="34"/>
      <c r="E1264" s="34"/>
      <c r="F1264" s="34"/>
      <c r="G1264" s="34"/>
      <c r="W1264" s="34"/>
      <c r="X1264" s="34"/>
      <c r="Y1264" s="34"/>
      <c r="Z1264" s="34"/>
      <c r="AA1264" s="34"/>
      <c r="AB1264" s="34"/>
      <c r="AC1264" s="34"/>
    </row>
    <row r="1265" spans="1:29">
      <c r="A1265" s="34"/>
      <c r="B1265" s="34"/>
      <c r="C1265" s="34"/>
      <c r="D1265" s="34"/>
      <c r="E1265" s="34"/>
      <c r="F1265" s="34"/>
      <c r="G1265" s="34"/>
      <c r="W1265" s="34"/>
      <c r="X1265" s="34"/>
      <c r="Y1265" s="34"/>
      <c r="Z1265" s="34"/>
      <c r="AA1265" s="34"/>
      <c r="AB1265" s="34"/>
      <c r="AC1265" s="34"/>
    </row>
    <row r="1266" spans="1:29">
      <c r="A1266" s="34"/>
      <c r="B1266" s="34"/>
      <c r="C1266" s="34"/>
      <c r="D1266" s="34"/>
      <c r="E1266" s="34"/>
      <c r="F1266" s="34"/>
      <c r="G1266" s="34"/>
      <c r="W1266" s="34"/>
      <c r="X1266" s="34"/>
      <c r="Y1266" s="34"/>
      <c r="Z1266" s="34"/>
      <c r="AA1266" s="34"/>
      <c r="AB1266" s="34"/>
      <c r="AC1266" s="34"/>
    </row>
    <row r="1267" spans="1:29">
      <c r="A1267" s="34"/>
      <c r="B1267" s="34"/>
      <c r="C1267" s="34"/>
      <c r="D1267" s="34"/>
      <c r="E1267" s="34"/>
      <c r="F1267" s="34"/>
      <c r="G1267" s="34"/>
      <c r="W1267" s="34"/>
      <c r="X1267" s="34"/>
      <c r="Y1267" s="34"/>
      <c r="Z1267" s="34"/>
      <c r="AA1267" s="34"/>
      <c r="AB1267" s="34"/>
      <c r="AC1267" s="34"/>
    </row>
    <row r="1268" spans="1:29">
      <c r="A1268" s="34"/>
      <c r="B1268" s="34"/>
      <c r="C1268" s="34"/>
      <c r="D1268" s="34"/>
      <c r="E1268" s="34"/>
      <c r="F1268" s="34"/>
      <c r="G1268" s="34"/>
      <c r="W1268" s="34"/>
      <c r="X1268" s="34"/>
      <c r="Y1268" s="34"/>
      <c r="Z1268" s="34"/>
      <c r="AA1268" s="34"/>
      <c r="AB1268" s="34"/>
      <c r="AC1268" s="34"/>
    </row>
    <row r="1269" spans="1:29">
      <c r="A1269" s="34"/>
      <c r="B1269" s="34"/>
      <c r="C1269" s="34"/>
      <c r="D1269" s="34"/>
      <c r="E1269" s="34"/>
      <c r="F1269" s="34"/>
      <c r="G1269" s="34"/>
      <c r="W1269" s="34"/>
      <c r="X1269" s="34"/>
      <c r="Y1269" s="34"/>
      <c r="Z1269" s="34"/>
      <c r="AA1269" s="34"/>
      <c r="AB1269" s="34"/>
      <c r="AC1269" s="34"/>
    </row>
    <row r="1270" spans="1:29">
      <c r="A1270" s="34"/>
      <c r="B1270" s="34"/>
      <c r="C1270" s="34"/>
      <c r="D1270" s="34"/>
      <c r="E1270" s="34"/>
      <c r="F1270" s="34"/>
      <c r="G1270" s="34"/>
      <c r="W1270" s="34"/>
      <c r="X1270" s="34"/>
      <c r="Y1270" s="34"/>
      <c r="Z1270" s="34"/>
      <c r="AA1270" s="34"/>
      <c r="AB1270" s="34"/>
      <c r="AC1270" s="34"/>
    </row>
    <row r="1271" spans="1:29">
      <c r="A1271" s="34"/>
      <c r="B1271" s="34"/>
      <c r="C1271" s="34"/>
      <c r="D1271" s="34"/>
      <c r="E1271" s="34"/>
      <c r="F1271" s="34"/>
      <c r="G1271" s="34"/>
      <c r="P1271" s="34"/>
      <c r="Q1271" s="34"/>
      <c r="R1271" s="34"/>
      <c r="S1271" s="34"/>
      <c r="T1271" s="34"/>
      <c r="U1271" s="34"/>
      <c r="V1271" s="34"/>
      <c r="W1271" s="34"/>
      <c r="X1271" s="34"/>
      <c r="Y1271" s="34"/>
      <c r="Z1271" s="34"/>
      <c r="AA1271" s="34"/>
      <c r="AB1271" s="34"/>
      <c r="AC1271" s="34"/>
    </row>
    <row r="1272" spans="1:29">
      <c r="A1272" s="34"/>
      <c r="B1272" s="34"/>
      <c r="C1272" s="34"/>
      <c r="D1272" s="34"/>
      <c r="E1272" s="34"/>
      <c r="F1272" s="34"/>
      <c r="G1272" s="34"/>
      <c r="P1272" s="34"/>
      <c r="Q1272" s="34"/>
      <c r="R1272" s="34"/>
      <c r="S1272" s="34"/>
      <c r="T1272" s="34"/>
      <c r="U1272" s="34"/>
      <c r="V1272" s="34"/>
      <c r="W1272" s="34"/>
      <c r="X1272" s="34"/>
      <c r="Y1272" s="34"/>
      <c r="Z1272" s="34"/>
      <c r="AA1272" s="34"/>
      <c r="AB1272" s="34"/>
      <c r="AC1272" s="34"/>
    </row>
    <row r="1273" spans="1:29">
      <c r="A1273" s="34"/>
      <c r="B1273" s="34"/>
      <c r="C1273" s="34"/>
      <c r="D1273" s="34"/>
      <c r="E1273" s="34"/>
      <c r="F1273" s="34"/>
      <c r="G1273" s="34"/>
      <c r="P1273" s="34"/>
      <c r="Q1273" s="34"/>
      <c r="R1273" s="34"/>
      <c r="S1273" s="34"/>
      <c r="T1273" s="34"/>
      <c r="U1273" s="34"/>
      <c r="V1273" s="34"/>
      <c r="W1273" s="34"/>
      <c r="X1273" s="34"/>
      <c r="Y1273" s="34"/>
      <c r="Z1273" s="34"/>
      <c r="AA1273" s="34"/>
      <c r="AB1273" s="34"/>
      <c r="AC1273" s="34"/>
    </row>
    <row r="1274" spans="1:29">
      <c r="A1274" s="34"/>
      <c r="B1274" s="34"/>
      <c r="C1274" s="34"/>
      <c r="D1274" s="34"/>
      <c r="E1274" s="34"/>
      <c r="F1274" s="34"/>
      <c r="G1274" s="34"/>
      <c r="P1274" s="34"/>
      <c r="Q1274" s="34"/>
      <c r="R1274" s="34"/>
      <c r="S1274" s="34"/>
      <c r="T1274" s="34"/>
      <c r="U1274" s="34"/>
      <c r="V1274" s="34"/>
      <c r="W1274" s="34"/>
      <c r="X1274" s="34"/>
      <c r="Y1274" s="34"/>
      <c r="Z1274" s="34"/>
      <c r="AA1274" s="34"/>
      <c r="AB1274" s="34"/>
      <c r="AC1274" s="34"/>
    </row>
    <row r="1275" spans="1:29">
      <c r="A1275" s="34"/>
      <c r="B1275" s="34"/>
      <c r="C1275" s="34"/>
      <c r="D1275" s="34"/>
      <c r="E1275" s="34"/>
      <c r="F1275" s="34"/>
      <c r="G1275" s="34"/>
      <c r="P1275" s="34"/>
      <c r="Q1275" s="34"/>
      <c r="R1275" s="34"/>
      <c r="S1275" s="34"/>
      <c r="T1275" s="34"/>
      <c r="U1275" s="34"/>
      <c r="V1275" s="34"/>
      <c r="W1275" s="34"/>
      <c r="X1275" s="34"/>
      <c r="Y1275" s="34"/>
      <c r="Z1275" s="34"/>
      <c r="AA1275" s="34"/>
      <c r="AB1275" s="34"/>
      <c r="AC1275" s="34"/>
    </row>
    <row r="1276" spans="1:29">
      <c r="A1276" s="34"/>
      <c r="B1276" s="34"/>
      <c r="C1276" s="34"/>
      <c r="D1276" s="34"/>
      <c r="E1276" s="34"/>
      <c r="F1276" s="34"/>
      <c r="G1276" s="34"/>
      <c r="P1276" s="34"/>
      <c r="Q1276" s="34"/>
      <c r="R1276" s="34"/>
      <c r="S1276" s="34"/>
      <c r="T1276" s="34"/>
      <c r="U1276" s="34"/>
      <c r="V1276" s="34"/>
      <c r="W1276" s="34"/>
      <c r="X1276" s="34"/>
      <c r="Y1276" s="34"/>
      <c r="Z1276" s="34"/>
      <c r="AA1276" s="34"/>
      <c r="AB1276" s="34"/>
      <c r="AC1276" s="34"/>
    </row>
    <row r="1277" spans="1:29">
      <c r="A1277" s="34"/>
      <c r="B1277" s="34"/>
      <c r="C1277" s="34"/>
      <c r="D1277" s="34"/>
      <c r="E1277" s="34"/>
      <c r="F1277" s="34"/>
      <c r="G1277" s="34"/>
      <c r="P1277" s="34"/>
      <c r="Q1277" s="34"/>
      <c r="R1277" s="34"/>
      <c r="S1277" s="34"/>
      <c r="T1277" s="34"/>
      <c r="U1277" s="34"/>
      <c r="V1277" s="34"/>
      <c r="W1277" s="34"/>
      <c r="X1277" s="34"/>
      <c r="Y1277" s="34"/>
      <c r="Z1277" s="34"/>
      <c r="AA1277" s="34"/>
      <c r="AB1277" s="34"/>
      <c r="AC1277" s="34"/>
    </row>
    <row r="1278" spans="1:29">
      <c r="A1278" s="34"/>
      <c r="B1278" s="34"/>
      <c r="C1278" s="34"/>
      <c r="D1278" s="34"/>
      <c r="E1278" s="34"/>
      <c r="F1278" s="34"/>
      <c r="G1278" s="34"/>
      <c r="P1278" s="34"/>
      <c r="Q1278" s="34"/>
      <c r="R1278" s="34"/>
      <c r="S1278" s="34"/>
      <c r="T1278" s="34"/>
      <c r="U1278" s="34"/>
      <c r="V1278" s="34"/>
      <c r="W1278" s="34"/>
      <c r="X1278" s="34"/>
      <c r="Y1278" s="34"/>
      <c r="Z1278" s="34"/>
      <c r="AA1278" s="34"/>
      <c r="AB1278" s="34"/>
      <c r="AC1278" s="34"/>
    </row>
    <row r="1279" spans="1:29">
      <c r="A1279" s="34"/>
      <c r="B1279" s="34"/>
      <c r="C1279" s="34"/>
      <c r="D1279" s="34"/>
      <c r="E1279" s="34"/>
      <c r="F1279" s="34"/>
      <c r="G1279" s="34"/>
      <c r="P1279" s="34"/>
      <c r="Q1279" s="34"/>
      <c r="R1279" s="34"/>
      <c r="S1279" s="34"/>
      <c r="T1279" s="34"/>
      <c r="U1279" s="34"/>
      <c r="V1279" s="34"/>
      <c r="W1279" s="34"/>
      <c r="X1279" s="34"/>
      <c r="Y1279" s="34"/>
      <c r="Z1279" s="34"/>
      <c r="AA1279" s="34"/>
      <c r="AB1279" s="34"/>
      <c r="AC1279" s="34"/>
    </row>
    <row r="1280" spans="1:29">
      <c r="A1280" s="34"/>
      <c r="B1280" s="34"/>
      <c r="C1280" s="34"/>
      <c r="D1280" s="34"/>
      <c r="E1280" s="34"/>
      <c r="F1280" s="34"/>
      <c r="G1280" s="34"/>
      <c r="P1280" s="34"/>
      <c r="Q1280" s="34"/>
      <c r="R1280" s="34"/>
      <c r="S1280" s="34"/>
      <c r="T1280" s="34"/>
      <c r="U1280" s="34"/>
      <c r="V1280" s="34"/>
      <c r="W1280" s="34"/>
      <c r="X1280" s="34"/>
      <c r="Y1280" s="34"/>
      <c r="Z1280" s="34"/>
      <c r="AA1280" s="34"/>
      <c r="AB1280" s="34"/>
      <c r="AC1280" s="34"/>
    </row>
    <row r="1281" spans="1:29">
      <c r="A1281" s="34"/>
      <c r="B1281" s="34"/>
      <c r="C1281" s="34"/>
      <c r="D1281" s="34"/>
      <c r="E1281" s="34"/>
      <c r="F1281" s="34"/>
      <c r="G1281" s="34"/>
      <c r="P1281" s="34"/>
      <c r="Q1281" s="34"/>
      <c r="R1281" s="34"/>
      <c r="S1281" s="34"/>
      <c r="T1281" s="34"/>
      <c r="U1281" s="34"/>
      <c r="V1281" s="34"/>
      <c r="W1281" s="34"/>
      <c r="X1281" s="34"/>
      <c r="Y1281" s="34"/>
      <c r="Z1281" s="34"/>
      <c r="AA1281" s="34"/>
      <c r="AB1281" s="34"/>
      <c r="AC1281" s="34"/>
    </row>
    <row r="1282" spans="1:29">
      <c r="A1282" s="34"/>
      <c r="B1282" s="34"/>
      <c r="C1282" s="34"/>
      <c r="D1282" s="34"/>
      <c r="E1282" s="34"/>
      <c r="F1282" s="34"/>
      <c r="G1282" s="34"/>
      <c r="P1282" s="34"/>
      <c r="Q1282" s="34"/>
      <c r="R1282" s="34"/>
      <c r="S1282" s="34"/>
      <c r="T1282" s="34"/>
      <c r="U1282" s="34"/>
      <c r="V1282" s="34"/>
      <c r="W1282" s="34"/>
      <c r="X1282" s="34"/>
      <c r="Y1282" s="34"/>
      <c r="Z1282" s="34"/>
      <c r="AA1282" s="34"/>
      <c r="AB1282" s="34"/>
      <c r="AC1282" s="34"/>
    </row>
    <row r="1283" spans="1:29">
      <c r="A1283" s="34"/>
      <c r="B1283" s="34"/>
      <c r="C1283" s="34"/>
      <c r="D1283" s="34"/>
      <c r="E1283" s="34"/>
      <c r="F1283" s="34"/>
      <c r="G1283" s="34"/>
      <c r="P1283" s="34"/>
      <c r="Q1283" s="34"/>
      <c r="R1283" s="34"/>
      <c r="S1283" s="34"/>
      <c r="T1283" s="34"/>
      <c r="U1283" s="34"/>
      <c r="V1283" s="34"/>
      <c r="W1283" s="34"/>
      <c r="X1283" s="34"/>
      <c r="Y1283" s="34"/>
      <c r="Z1283" s="34"/>
      <c r="AA1283" s="34"/>
      <c r="AB1283" s="34"/>
      <c r="AC1283" s="34"/>
    </row>
    <row r="1284" spans="1:29">
      <c r="A1284" s="34"/>
      <c r="B1284" s="34"/>
      <c r="C1284" s="34"/>
      <c r="D1284" s="34"/>
      <c r="E1284" s="34"/>
      <c r="F1284" s="34"/>
      <c r="G1284" s="34"/>
      <c r="P1284" s="34"/>
      <c r="Q1284" s="34"/>
      <c r="R1284" s="34"/>
      <c r="S1284" s="34"/>
      <c r="T1284" s="34"/>
      <c r="U1284" s="34"/>
      <c r="V1284" s="34"/>
      <c r="W1284" s="34"/>
      <c r="X1284" s="34"/>
      <c r="Y1284" s="34"/>
      <c r="Z1284" s="34"/>
      <c r="AA1284" s="34"/>
      <c r="AB1284" s="34"/>
      <c r="AC1284" s="34"/>
    </row>
    <row r="1285" spans="1:29">
      <c r="A1285" s="34"/>
      <c r="B1285" s="34"/>
      <c r="C1285" s="34"/>
      <c r="D1285" s="34"/>
      <c r="E1285" s="34"/>
      <c r="F1285" s="34"/>
      <c r="G1285" s="34"/>
      <c r="P1285" s="34"/>
      <c r="Q1285" s="34"/>
      <c r="R1285" s="34"/>
      <c r="S1285" s="34"/>
      <c r="T1285" s="34"/>
      <c r="U1285" s="34"/>
      <c r="V1285" s="34"/>
      <c r="W1285" s="34"/>
      <c r="X1285" s="34"/>
      <c r="Y1285" s="34"/>
      <c r="Z1285" s="34"/>
      <c r="AA1285" s="34"/>
      <c r="AB1285" s="34"/>
      <c r="AC1285" s="34"/>
    </row>
    <row r="1286" spans="1:29">
      <c r="A1286" s="34"/>
      <c r="B1286" s="34"/>
      <c r="C1286" s="34"/>
      <c r="D1286" s="34"/>
      <c r="E1286" s="34"/>
      <c r="F1286" s="34"/>
      <c r="G1286" s="34"/>
      <c r="P1286" s="34"/>
      <c r="Q1286" s="34"/>
      <c r="R1286" s="34"/>
      <c r="S1286" s="34"/>
      <c r="T1286" s="34"/>
      <c r="U1286" s="34"/>
      <c r="V1286" s="34"/>
      <c r="W1286" s="34"/>
      <c r="X1286" s="34"/>
      <c r="Y1286" s="34"/>
      <c r="Z1286" s="34"/>
      <c r="AA1286" s="34"/>
      <c r="AB1286" s="34"/>
      <c r="AC1286" s="34"/>
    </row>
    <row r="1287" spans="1:29">
      <c r="A1287" s="34"/>
      <c r="B1287" s="34"/>
      <c r="C1287" s="34"/>
      <c r="D1287" s="34"/>
      <c r="E1287" s="34"/>
      <c r="F1287" s="34"/>
      <c r="G1287" s="34"/>
      <c r="P1287" s="34"/>
      <c r="Q1287" s="34"/>
      <c r="R1287" s="34"/>
      <c r="S1287" s="34"/>
      <c r="T1287" s="34"/>
      <c r="U1287" s="34"/>
      <c r="V1287" s="34"/>
      <c r="W1287" s="34"/>
      <c r="X1287" s="34"/>
      <c r="Y1287" s="34"/>
      <c r="Z1287" s="34"/>
      <c r="AA1287" s="34"/>
      <c r="AB1287" s="34"/>
      <c r="AC1287" s="34"/>
    </row>
    <row r="1288" spans="1:29">
      <c r="A1288" s="34"/>
      <c r="B1288" s="34"/>
      <c r="C1288" s="34"/>
      <c r="D1288" s="34"/>
      <c r="E1288" s="34"/>
      <c r="F1288" s="34"/>
      <c r="G1288" s="34"/>
      <c r="P1288" s="34"/>
      <c r="Q1288" s="34"/>
      <c r="R1288" s="34"/>
      <c r="S1288" s="34"/>
      <c r="T1288" s="34"/>
      <c r="U1288" s="34"/>
      <c r="V1288" s="34"/>
      <c r="W1288" s="34"/>
      <c r="X1288" s="34"/>
      <c r="Y1288" s="34"/>
      <c r="Z1288" s="34"/>
      <c r="AA1288" s="34"/>
      <c r="AB1288" s="34"/>
      <c r="AC1288" s="34"/>
    </row>
    <row r="1289" spans="1:29">
      <c r="A1289" s="34"/>
      <c r="B1289" s="34"/>
      <c r="C1289" s="34"/>
      <c r="D1289" s="34"/>
      <c r="E1289" s="34"/>
      <c r="F1289" s="34"/>
      <c r="G1289" s="34"/>
      <c r="P1289" s="34"/>
      <c r="Q1289" s="34"/>
      <c r="R1289" s="34"/>
      <c r="S1289" s="34"/>
      <c r="T1289" s="34"/>
      <c r="U1289" s="34"/>
      <c r="V1289" s="34"/>
      <c r="W1289" s="34"/>
      <c r="X1289" s="34"/>
      <c r="Y1289" s="34"/>
      <c r="Z1289" s="34"/>
      <c r="AA1289" s="34"/>
      <c r="AB1289" s="34"/>
      <c r="AC1289" s="34"/>
    </row>
    <row r="1290" spans="1:29">
      <c r="A1290" s="34"/>
      <c r="B1290" s="34"/>
      <c r="C1290" s="34"/>
      <c r="D1290" s="34"/>
      <c r="E1290" s="34"/>
      <c r="F1290" s="34"/>
      <c r="G1290" s="34"/>
      <c r="P1290" s="34"/>
      <c r="Q1290" s="34"/>
      <c r="R1290" s="34"/>
      <c r="S1290" s="34"/>
      <c r="T1290" s="34"/>
      <c r="U1290" s="34"/>
      <c r="V1290" s="34"/>
      <c r="W1290" s="34"/>
      <c r="X1290" s="34"/>
      <c r="Y1290" s="34"/>
      <c r="Z1290" s="34"/>
      <c r="AA1290" s="34"/>
      <c r="AB1290" s="34"/>
      <c r="AC1290" s="34"/>
    </row>
    <row r="1291" spans="1:29">
      <c r="A1291" s="34"/>
      <c r="B1291" s="34"/>
      <c r="C1291" s="34"/>
      <c r="D1291" s="34"/>
      <c r="E1291" s="34"/>
      <c r="F1291" s="34"/>
      <c r="G1291" s="34"/>
      <c r="P1291" s="34"/>
      <c r="Q1291" s="34"/>
      <c r="R1291" s="34"/>
      <c r="S1291" s="34"/>
      <c r="T1291" s="34"/>
      <c r="U1291" s="34"/>
      <c r="V1291" s="34"/>
      <c r="W1291" s="34"/>
      <c r="X1291" s="34"/>
      <c r="Y1291" s="34"/>
      <c r="Z1291" s="34"/>
      <c r="AA1291" s="34"/>
      <c r="AB1291" s="34"/>
      <c r="AC1291" s="34"/>
    </row>
    <row r="1292" spans="1:29">
      <c r="A1292" s="34"/>
      <c r="B1292" s="34"/>
      <c r="C1292" s="34"/>
      <c r="D1292" s="34"/>
      <c r="E1292" s="34"/>
      <c r="F1292" s="34"/>
      <c r="G1292" s="34"/>
      <c r="P1292" s="34"/>
      <c r="Q1292" s="34"/>
      <c r="R1292" s="34"/>
      <c r="S1292" s="34"/>
      <c r="T1292" s="34"/>
      <c r="U1292" s="34"/>
      <c r="V1292" s="34"/>
      <c r="W1292" s="34"/>
      <c r="X1292" s="34"/>
      <c r="Y1292" s="34"/>
      <c r="Z1292" s="34"/>
      <c r="AA1292" s="34"/>
      <c r="AB1292" s="34"/>
      <c r="AC1292" s="34"/>
    </row>
    <row r="1293" spans="1:29">
      <c r="A1293" s="34"/>
      <c r="B1293" s="34"/>
      <c r="C1293" s="34"/>
      <c r="D1293" s="34"/>
      <c r="E1293" s="34"/>
      <c r="F1293" s="34"/>
      <c r="G1293" s="34"/>
      <c r="P1293" s="34"/>
      <c r="Q1293" s="34"/>
      <c r="R1293" s="34"/>
      <c r="S1293" s="34"/>
      <c r="T1293" s="34"/>
      <c r="U1293" s="34"/>
      <c r="V1293" s="34"/>
      <c r="W1293" s="34"/>
      <c r="X1293" s="34"/>
      <c r="Y1293" s="34"/>
      <c r="Z1293" s="34"/>
      <c r="AA1293" s="34"/>
      <c r="AB1293" s="34"/>
      <c r="AC1293" s="34"/>
    </row>
    <row r="1294" spans="1:29">
      <c r="A1294" s="34"/>
      <c r="B1294" s="34"/>
      <c r="C1294" s="34"/>
      <c r="D1294" s="34"/>
      <c r="E1294" s="34"/>
      <c r="F1294" s="34"/>
      <c r="G1294" s="34"/>
      <c r="P1294" s="34"/>
      <c r="Q1294" s="34"/>
      <c r="R1294" s="34"/>
      <c r="S1294" s="34"/>
      <c r="T1294" s="34"/>
      <c r="U1294" s="34"/>
      <c r="V1294" s="34"/>
      <c r="W1294" s="34"/>
      <c r="X1294" s="34"/>
      <c r="Y1294" s="34"/>
      <c r="Z1294" s="34"/>
      <c r="AA1294" s="34"/>
      <c r="AB1294" s="34"/>
      <c r="AC1294" s="34"/>
    </row>
    <row r="1295" spans="1:29">
      <c r="A1295" s="34"/>
      <c r="B1295" s="34"/>
      <c r="C1295" s="34"/>
      <c r="D1295" s="34"/>
      <c r="E1295" s="34"/>
      <c r="F1295" s="34"/>
      <c r="G1295" s="34"/>
      <c r="P1295" s="34"/>
      <c r="Q1295" s="34"/>
      <c r="R1295" s="34"/>
      <c r="S1295" s="34"/>
      <c r="T1295" s="34"/>
      <c r="U1295" s="34"/>
      <c r="V1295" s="34"/>
      <c r="W1295" s="34"/>
      <c r="X1295" s="34"/>
      <c r="Y1295" s="34"/>
      <c r="Z1295" s="34"/>
      <c r="AA1295" s="34"/>
      <c r="AB1295" s="34"/>
      <c r="AC1295" s="34"/>
    </row>
    <row r="1296" spans="1:29">
      <c r="A1296" s="34"/>
      <c r="B1296" s="34"/>
      <c r="C1296" s="34"/>
      <c r="D1296" s="34"/>
      <c r="E1296" s="34"/>
      <c r="F1296" s="34"/>
      <c r="G1296" s="34"/>
      <c r="P1296" s="34"/>
      <c r="Q1296" s="34"/>
      <c r="R1296" s="34"/>
      <c r="S1296" s="34"/>
      <c r="T1296" s="34"/>
      <c r="U1296" s="34"/>
      <c r="V1296" s="34"/>
      <c r="W1296" s="34"/>
      <c r="X1296" s="34"/>
      <c r="Y1296" s="34"/>
      <c r="Z1296" s="34"/>
      <c r="AA1296" s="34"/>
      <c r="AB1296" s="34"/>
      <c r="AC1296" s="34"/>
    </row>
    <row r="1297" spans="1:29">
      <c r="A1297" s="34"/>
      <c r="B1297" s="34"/>
      <c r="C1297" s="34"/>
      <c r="D1297" s="34"/>
      <c r="E1297" s="34"/>
      <c r="F1297" s="34"/>
      <c r="G1297" s="34"/>
      <c r="P1297" s="34"/>
      <c r="Q1297" s="34"/>
      <c r="R1297" s="34"/>
      <c r="S1297" s="34"/>
      <c r="T1297" s="34"/>
      <c r="U1297" s="34"/>
      <c r="V1297" s="34"/>
      <c r="W1297" s="34"/>
      <c r="X1297" s="34"/>
      <c r="Y1297" s="34"/>
      <c r="Z1297" s="34"/>
      <c r="AA1297" s="34"/>
      <c r="AB1297" s="34"/>
      <c r="AC1297" s="34"/>
    </row>
    <row r="1298" spans="1:29">
      <c r="A1298" s="34"/>
      <c r="B1298" s="34"/>
      <c r="C1298" s="34"/>
      <c r="D1298" s="34"/>
      <c r="E1298" s="34"/>
      <c r="F1298" s="34"/>
      <c r="G1298" s="34"/>
      <c r="P1298" s="34"/>
      <c r="Q1298" s="34"/>
      <c r="R1298" s="34"/>
      <c r="S1298" s="34"/>
      <c r="T1298" s="34"/>
      <c r="U1298" s="34"/>
      <c r="V1298" s="34"/>
      <c r="W1298" s="34"/>
      <c r="X1298" s="34"/>
      <c r="Y1298" s="34"/>
      <c r="Z1298" s="34"/>
      <c r="AA1298" s="34"/>
      <c r="AB1298" s="34"/>
      <c r="AC1298" s="34"/>
    </row>
    <row r="1299" spans="1:29">
      <c r="A1299" s="34"/>
      <c r="B1299" s="34"/>
      <c r="C1299" s="34"/>
      <c r="D1299" s="34"/>
      <c r="E1299" s="34"/>
      <c r="F1299" s="34"/>
      <c r="G1299" s="34"/>
      <c r="P1299" s="34"/>
      <c r="Q1299" s="34"/>
      <c r="R1299" s="34"/>
      <c r="S1299" s="34"/>
      <c r="T1299" s="34"/>
      <c r="U1299" s="34"/>
      <c r="V1299" s="34"/>
      <c r="W1299" s="34"/>
      <c r="X1299" s="34"/>
      <c r="Y1299" s="34"/>
      <c r="Z1299" s="34"/>
      <c r="AA1299" s="34"/>
      <c r="AB1299" s="34"/>
      <c r="AC1299" s="34"/>
    </row>
    <row r="1300" spans="1:29">
      <c r="A1300" s="34"/>
      <c r="B1300" s="34"/>
      <c r="C1300" s="34"/>
      <c r="D1300" s="34"/>
      <c r="E1300" s="34"/>
      <c r="F1300" s="34"/>
      <c r="G1300" s="34"/>
      <c r="P1300" s="34"/>
      <c r="Q1300" s="34"/>
      <c r="R1300" s="34"/>
      <c r="S1300" s="34"/>
      <c r="T1300" s="34"/>
      <c r="U1300" s="34"/>
      <c r="V1300" s="34"/>
      <c r="W1300" s="34"/>
      <c r="X1300" s="34"/>
      <c r="Y1300" s="34"/>
      <c r="Z1300" s="34"/>
      <c r="AA1300" s="34"/>
      <c r="AB1300" s="34"/>
      <c r="AC1300" s="34"/>
    </row>
    <row r="1301" spans="1:29">
      <c r="A1301" s="34"/>
      <c r="B1301" s="34"/>
      <c r="C1301" s="34"/>
      <c r="D1301" s="34"/>
      <c r="E1301" s="34"/>
      <c r="F1301" s="34"/>
      <c r="G1301" s="34"/>
      <c r="P1301" s="34"/>
      <c r="Q1301" s="34"/>
      <c r="R1301" s="34"/>
      <c r="S1301" s="34"/>
      <c r="T1301" s="34"/>
      <c r="U1301" s="34"/>
      <c r="V1301" s="34"/>
      <c r="W1301" s="34"/>
      <c r="X1301" s="34"/>
      <c r="Y1301" s="34"/>
      <c r="Z1301" s="34"/>
      <c r="AA1301" s="34"/>
      <c r="AB1301" s="34"/>
      <c r="AC1301" s="34"/>
    </row>
    <row r="1302" spans="1:29">
      <c r="A1302" s="34"/>
      <c r="B1302" s="34"/>
      <c r="C1302" s="34"/>
      <c r="D1302" s="34"/>
      <c r="E1302" s="34"/>
      <c r="F1302" s="34"/>
      <c r="G1302" s="34"/>
      <c r="P1302" s="34"/>
      <c r="Q1302" s="34"/>
      <c r="R1302" s="34"/>
      <c r="S1302" s="34"/>
      <c r="T1302" s="34"/>
      <c r="U1302" s="34"/>
      <c r="V1302" s="34"/>
      <c r="W1302" s="34"/>
      <c r="X1302" s="34"/>
      <c r="Y1302" s="34"/>
      <c r="Z1302" s="34"/>
      <c r="AA1302" s="34"/>
      <c r="AB1302" s="34"/>
      <c r="AC1302" s="34"/>
    </row>
    <row r="1303" spans="1:29">
      <c r="A1303" s="34"/>
      <c r="B1303" s="34"/>
      <c r="C1303" s="34"/>
      <c r="D1303" s="34"/>
      <c r="E1303" s="34"/>
      <c r="F1303" s="34"/>
      <c r="G1303" s="34"/>
      <c r="P1303" s="34"/>
      <c r="Q1303" s="34"/>
      <c r="R1303" s="34"/>
      <c r="S1303" s="34"/>
      <c r="T1303" s="34"/>
      <c r="U1303" s="34"/>
      <c r="V1303" s="34"/>
      <c r="W1303" s="34"/>
      <c r="X1303" s="34"/>
      <c r="Y1303" s="34"/>
      <c r="Z1303" s="34"/>
      <c r="AA1303" s="34"/>
      <c r="AB1303" s="34"/>
      <c r="AC1303" s="34"/>
    </row>
    <row r="1304" spans="1:29">
      <c r="A1304" s="34"/>
      <c r="B1304" s="34"/>
      <c r="C1304" s="34"/>
      <c r="D1304" s="34"/>
      <c r="E1304" s="34"/>
      <c r="F1304" s="34"/>
      <c r="G1304" s="34"/>
      <c r="P1304" s="34"/>
      <c r="Q1304" s="34"/>
      <c r="R1304" s="34"/>
      <c r="S1304" s="34"/>
      <c r="T1304" s="34"/>
      <c r="U1304" s="34"/>
      <c r="V1304" s="34"/>
      <c r="W1304" s="34"/>
      <c r="X1304" s="34"/>
      <c r="Y1304" s="34"/>
      <c r="Z1304" s="34"/>
      <c r="AA1304" s="34"/>
      <c r="AB1304" s="34"/>
      <c r="AC1304" s="34"/>
    </row>
    <row r="1305" spans="1:29">
      <c r="A1305" s="34"/>
      <c r="B1305" s="34"/>
      <c r="C1305" s="34"/>
      <c r="D1305" s="34"/>
      <c r="E1305" s="34"/>
      <c r="F1305" s="34"/>
      <c r="G1305" s="34"/>
      <c r="P1305" s="34"/>
      <c r="Q1305" s="34"/>
      <c r="R1305" s="34"/>
      <c r="S1305" s="34"/>
      <c r="T1305" s="34"/>
      <c r="U1305" s="34"/>
      <c r="V1305" s="34"/>
      <c r="W1305" s="34"/>
      <c r="X1305" s="34"/>
      <c r="Y1305" s="34"/>
      <c r="Z1305" s="34"/>
      <c r="AA1305" s="34"/>
      <c r="AB1305" s="34"/>
      <c r="AC1305" s="34"/>
    </row>
    <row r="1306" spans="1:29">
      <c r="A1306" s="34"/>
      <c r="B1306" s="34"/>
      <c r="C1306" s="34"/>
      <c r="D1306" s="34"/>
      <c r="E1306" s="34"/>
      <c r="F1306" s="34"/>
      <c r="G1306" s="34"/>
      <c r="P1306" s="34"/>
      <c r="Q1306" s="34"/>
      <c r="R1306" s="34"/>
      <c r="S1306" s="34"/>
      <c r="T1306" s="34"/>
      <c r="U1306" s="34"/>
      <c r="V1306" s="34"/>
      <c r="W1306" s="34"/>
      <c r="X1306" s="34"/>
      <c r="Y1306" s="34"/>
      <c r="Z1306" s="34"/>
      <c r="AA1306" s="34"/>
      <c r="AB1306" s="34"/>
      <c r="AC1306" s="34"/>
    </row>
    <row r="1307" spans="1:29">
      <c r="A1307" s="34"/>
      <c r="B1307" s="34"/>
      <c r="C1307" s="34"/>
      <c r="D1307" s="34"/>
      <c r="E1307" s="34"/>
      <c r="F1307" s="34"/>
      <c r="G1307" s="34"/>
      <c r="P1307" s="34"/>
      <c r="Q1307" s="34"/>
      <c r="R1307" s="34"/>
      <c r="S1307" s="34"/>
      <c r="T1307" s="34"/>
      <c r="U1307" s="34"/>
      <c r="V1307" s="34"/>
      <c r="W1307" s="34"/>
      <c r="X1307" s="34"/>
      <c r="Y1307" s="34"/>
      <c r="Z1307" s="34"/>
      <c r="AA1307" s="34"/>
      <c r="AB1307" s="34"/>
      <c r="AC1307" s="34"/>
    </row>
    <row r="1308" spans="1:29">
      <c r="A1308" s="34"/>
      <c r="B1308" s="34"/>
      <c r="C1308" s="34"/>
      <c r="D1308" s="34"/>
      <c r="E1308" s="34"/>
      <c r="F1308" s="34"/>
      <c r="G1308" s="34"/>
      <c r="P1308" s="34"/>
      <c r="Q1308" s="34"/>
      <c r="R1308" s="34"/>
      <c r="S1308" s="34"/>
      <c r="T1308" s="34"/>
      <c r="U1308" s="34"/>
      <c r="V1308" s="34"/>
      <c r="W1308" s="34"/>
      <c r="X1308" s="34"/>
      <c r="Y1308" s="34"/>
      <c r="Z1308" s="34"/>
      <c r="AA1308" s="34"/>
      <c r="AB1308" s="34"/>
      <c r="AC1308" s="34"/>
    </row>
    <row r="1309" spans="1:29">
      <c r="A1309" s="34"/>
      <c r="B1309" s="34"/>
      <c r="C1309" s="34"/>
      <c r="D1309" s="34"/>
      <c r="E1309" s="34"/>
      <c r="F1309" s="34"/>
      <c r="G1309" s="34"/>
      <c r="P1309" s="34"/>
      <c r="Q1309" s="34"/>
      <c r="R1309" s="34"/>
      <c r="S1309" s="34"/>
      <c r="T1309" s="34"/>
      <c r="U1309" s="34"/>
      <c r="V1309" s="34"/>
      <c r="W1309" s="34"/>
      <c r="X1309" s="34"/>
      <c r="Y1309" s="34"/>
      <c r="Z1309" s="34"/>
      <c r="AA1309" s="34"/>
      <c r="AB1309" s="34"/>
      <c r="AC1309" s="34"/>
    </row>
    <row r="1310" spans="1:29">
      <c r="A1310" s="34"/>
      <c r="B1310" s="34"/>
      <c r="C1310" s="34"/>
      <c r="D1310" s="34"/>
      <c r="E1310" s="34"/>
      <c r="F1310" s="34"/>
      <c r="G1310" s="34"/>
      <c r="P1310" s="34"/>
      <c r="Q1310" s="34"/>
      <c r="R1310" s="34"/>
      <c r="S1310" s="34"/>
      <c r="T1310" s="34"/>
      <c r="U1310" s="34"/>
      <c r="V1310" s="34"/>
      <c r="W1310" s="34"/>
      <c r="X1310" s="34"/>
      <c r="Y1310" s="34"/>
      <c r="Z1310" s="34"/>
      <c r="AA1310" s="34"/>
      <c r="AB1310" s="34"/>
      <c r="AC1310" s="34"/>
    </row>
    <row r="1311" spans="1:29">
      <c r="A1311" s="34"/>
      <c r="B1311" s="34"/>
      <c r="C1311" s="34"/>
      <c r="D1311" s="34"/>
      <c r="E1311" s="34"/>
      <c r="F1311" s="34"/>
      <c r="G1311" s="34"/>
      <c r="P1311" s="34"/>
      <c r="Q1311" s="34"/>
      <c r="R1311" s="34"/>
      <c r="S1311" s="34"/>
      <c r="T1311" s="34"/>
      <c r="U1311" s="34"/>
      <c r="V1311" s="34"/>
      <c r="W1311" s="34"/>
      <c r="X1311" s="34"/>
      <c r="Y1311" s="34"/>
      <c r="Z1311" s="34"/>
      <c r="AA1311" s="34"/>
      <c r="AB1311" s="34"/>
      <c r="AC1311" s="34"/>
    </row>
    <row r="1312" spans="1:29">
      <c r="A1312" s="34"/>
      <c r="B1312" s="34"/>
      <c r="C1312" s="34"/>
      <c r="D1312" s="34"/>
      <c r="E1312" s="34"/>
      <c r="F1312" s="34"/>
      <c r="G1312" s="34"/>
      <c r="P1312" s="34"/>
      <c r="Q1312" s="34"/>
      <c r="R1312" s="34"/>
      <c r="S1312" s="34"/>
      <c r="T1312" s="34"/>
      <c r="U1312" s="34"/>
      <c r="V1312" s="34"/>
      <c r="W1312" s="34"/>
      <c r="X1312" s="34"/>
      <c r="Y1312" s="34"/>
      <c r="Z1312" s="34"/>
      <c r="AA1312" s="34"/>
      <c r="AB1312" s="34"/>
      <c r="AC1312" s="34"/>
    </row>
    <row r="1313" spans="1:29">
      <c r="A1313" s="34"/>
      <c r="B1313" s="34"/>
      <c r="C1313" s="34"/>
      <c r="D1313" s="34"/>
      <c r="E1313" s="34"/>
      <c r="F1313" s="34"/>
      <c r="G1313" s="34"/>
      <c r="P1313" s="34"/>
      <c r="Q1313" s="34"/>
      <c r="R1313" s="34"/>
      <c r="S1313" s="34"/>
      <c r="T1313" s="34"/>
      <c r="U1313" s="34"/>
      <c r="V1313" s="34"/>
      <c r="W1313" s="34"/>
      <c r="X1313" s="34"/>
      <c r="Y1313" s="34"/>
      <c r="Z1313" s="34"/>
      <c r="AA1313" s="34"/>
      <c r="AB1313" s="34"/>
      <c r="AC1313" s="34"/>
    </row>
    <row r="1314" spans="1:29">
      <c r="A1314" s="34"/>
      <c r="B1314" s="34"/>
      <c r="C1314" s="34"/>
      <c r="D1314" s="34"/>
      <c r="E1314" s="34"/>
      <c r="F1314" s="34"/>
      <c r="G1314" s="34"/>
      <c r="P1314" s="34"/>
      <c r="Q1314" s="34"/>
      <c r="R1314" s="34"/>
      <c r="S1314" s="34"/>
      <c r="T1314" s="34"/>
      <c r="U1314" s="34"/>
      <c r="V1314" s="34"/>
      <c r="W1314" s="34"/>
      <c r="X1314" s="34"/>
      <c r="Y1314" s="34"/>
      <c r="Z1314" s="34"/>
      <c r="AA1314" s="34"/>
      <c r="AB1314" s="34"/>
      <c r="AC1314" s="34"/>
    </row>
    <row r="1315" spans="1:29">
      <c r="A1315" s="34"/>
      <c r="B1315" s="34"/>
      <c r="C1315" s="34"/>
      <c r="D1315" s="34"/>
      <c r="E1315" s="34"/>
      <c r="F1315" s="34"/>
      <c r="G1315" s="34"/>
      <c r="P1315" s="34"/>
      <c r="Q1315" s="34"/>
      <c r="R1315" s="34"/>
      <c r="S1315" s="34"/>
      <c r="T1315" s="34"/>
      <c r="U1315" s="34"/>
      <c r="V1315" s="34"/>
      <c r="W1315" s="34"/>
      <c r="X1315" s="34"/>
      <c r="Y1315" s="34"/>
      <c r="Z1315" s="34"/>
      <c r="AA1315" s="34"/>
      <c r="AB1315" s="34"/>
      <c r="AC1315" s="34"/>
    </row>
    <row r="1316" spans="1:29">
      <c r="A1316" s="34"/>
      <c r="B1316" s="34"/>
      <c r="C1316" s="34"/>
      <c r="D1316" s="34"/>
      <c r="E1316" s="34"/>
      <c r="F1316" s="34"/>
      <c r="G1316" s="34"/>
      <c r="P1316" s="34"/>
      <c r="Q1316" s="34"/>
      <c r="R1316" s="34"/>
      <c r="S1316" s="34"/>
      <c r="T1316" s="34"/>
      <c r="U1316" s="34"/>
      <c r="V1316" s="34"/>
      <c r="W1316" s="34"/>
      <c r="X1316" s="34"/>
      <c r="Y1316" s="34"/>
      <c r="Z1316" s="34"/>
      <c r="AA1316" s="34"/>
      <c r="AB1316" s="34"/>
      <c r="AC1316" s="34"/>
    </row>
    <row r="1317" spans="1:29">
      <c r="A1317" s="34"/>
      <c r="B1317" s="34"/>
      <c r="C1317" s="34"/>
      <c r="D1317" s="34"/>
      <c r="E1317" s="34"/>
      <c r="F1317" s="34"/>
      <c r="G1317" s="34"/>
      <c r="P1317" s="34"/>
      <c r="Q1317" s="34"/>
      <c r="R1317" s="34"/>
      <c r="S1317" s="34"/>
      <c r="T1317" s="34"/>
      <c r="U1317" s="34"/>
      <c r="V1317" s="34"/>
      <c r="W1317" s="34"/>
      <c r="X1317" s="34"/>
      <c r="Y1317" s="34"/>
      <c r="Z1317" s="34"/>
      <c r="AA1317" s="34"/>
      <c r="AB1317" s="34"/>
      <c r="AC1317" s="34"/>
    </row>
    <row r="1318" spans="1:29">
      <c r="A1318" s="34"/>
      <c r="B1318" s="34"/>
      <c r="C1318" s="34"/>
      <c r="D1318" s="34"/>
      <c r="E1318" s="34"/>
      <c r="F1318" s="34"/>
      <c r="G1318" s="34"/>
      <c r="P1318" s="34"/>
      <c r="Q1318" s="34"/>
      <c r="R1318" s="34"/>
      <c r="S1318" s="34"/>
      <c r="T1318" s="34"/>
      <c r="U1318" s="34"/>
      <c r="V1318" s="34"/>
      <c r="W1318" s="34"/>
      <c r="X1318" s="34"/>
      <c r="Y1318" s="34"/>
      <c r="Z1318" s="34"/>
      <c r="AA1318" s="34"/>
      <c r="AB1318" s="34"/>
      <c r="AC1318" s="34"/>
    </row>
    <row r="1319" spans="1:29">
      <c r="A1319" s="34"/>
      <c r="B1319" s="34"/>
      <c r="C1319" s="34"/>
      <c r="D1319" s="34"/>
      <c r="E1319" s="34"/>
      <c r="F1319" s="34"/>
      <c r="G1319" s="34"/>
      <c r="P1319" s="34"/>
      <c r="Q1319" s="34"/>
      <c r="R1319" s="34"/>
      <c r="S1319" s="34"/>
      <c r="T1319" s="34"/>
      <c r="U1319" s="34"/>
      <c r="V1319" s="34"/>
      <c r="W1319" s="34"/>
      <c r="X1319" s="34"/>
      <c r="Y1319" s="34"/>
      <c r="Z1319" s="34"/>
      <c r="AA1319" s="34"/>
      <c r="AB1319" s="34"/>
      <c r="AC1319" s="34"/>
    </row>
    <row r="1320" spans="1:29">
      <c r="A1320" s="34"/>
      <c r="B1320" s="34"/>
      <c r="C1320" s="34"/>
      <c r="D1320" s="34"/>
      <c r="E1320" s="34"/>
      <c r="F1320" s="34"/>
      <c r="G1320" s="34"/>
      <c r="P1320" s="34"/>
      <c r="Q1320" s="34"/>
      <c r="R1320" s="34"/>
      <c r="S1320" s="34"/>
      <c r="T1320" s="34"/>
      <c r="U1320" s="34"/>
      <c r="V1320" s="34"/>
      <c r="W1320" s="34"/>
      <c r="X1320" s="34"/>
      <c r="Y1320" s="34"/>
      <c r="Z1320" s="34"/>
      <c r="AA1320" s="34"/>
      <c r="AB1320" s="34"/>
      <c r="AC1320" s="34"/>
    </row>
    <row r="1321" spans="1:29">
      <c r="A1321" s="34"/>
      <c r="B1321" s="34"/>
      <c r="C1321" s="34"/>
      <c r="D1321" s="34"/>
      <c r="E1321" s="34"/>
      <c r="F1321" s="34"/>
      <c r="G1321" s="34"/>
      <c r="P1321" s="34"/>
      <c r="Q1321" s="34"/>
      <c r="R1321" s="34"/>
      <c r="S1321" s="34"/>
      <c r="T1321" s="34"/>
      <c r="U1321" s="34"/>
      <c r="V1321" s="34"/>
      <c r="W1321" s="34"/>
      <c r="X1321" s="34"/>
      <c r="Y1321" s="34"/>
      <c r="Z1321" s="34"/>
      <c r="AA1321" s="34"/>
      <c r="AB1321" s="34"/>
      <c r="AC1321" s="34"/>
    </row>
    <row r="1322" spans="1:29">
      <c r="A1322" s="34"/>
      <c r="B1322" s="34"/>
      <c r="C1322" s="34"/>
      <c r="D1322" s="34"/>
      <c r="E1322" s="34"/>
      <c r="F1322" s="34"/>
      <c r="G1322" s="34"/>
      <c r="P1322" s="34"/>
      <c r="Q1322" s="34"/>
      <c r="R1322" s="34"/>
      <c r="S1322" s="34"/>
      <c r="T1322" s="34"/>
      <c r="U1322" s="34"/>
      <c r="V1322" s="34"/>
      <c r="W1322" s="34"/>
      <c r="X1322" s="34"/>
      <c r="Y1322" s="34"/>
      <c r="Z1322" s="34"/>
      <c r="AA1322" s="34"/>
      <c r="AB1322" s="34"/>
      <c r="AC1322" s="34"/>
    </row>
    <row r="1323" spans="1:29">
      <c r="A1323" s="34"/>
      <c r="B1323" s="34"/>
      <c r="C1323" s="34"/>
      <c r="D1323" s="34"/>
      <c r="E1323" s="34"/>
      <c r="F1323" s="34"/>
      <c r="G1323" s="34"/>
      <c r="P1323" s="34"/>
      <c r="Q1323" s="34"/>
      <c r="R1323" s="34"/>
      <c r="S1323" s="34"/>
      <c r="T1323" s="34"/>
      <c r="U1323" s="34"/>
      <c r="V1323" s="34"/>
      <c r="W1323" s="34"/>
      <c r="X1323" s="34"/>
      <c r="Y1323" s="34"/>
      <c r="Z1323" s="34"/>
      <c r="AA1323" s="34"/>
      <c r="AB1323" s="34"/>
      <c r="AC1323" s="34"/>
    </row>
    <row r="1324" spans="1:29">
      <c r="A1324" s="34"/>
      <c r="B1324" s="34"/>
      <c r="C1324" s="34"/>
      <c r="D1324" s="34"/>
      <c r="E1324" s="34"/>
      <c r="F1324" s="34"/>
      <c r="G1324" s="34"/>
      <c r="P1324" s="34"/>
      <c r="Q1324" s="34"/>
      <c r="R1324" s="34"/>
      <c r="S1324" s="34"/>
      <c r="T1324" s="34"/>
      <c r="U1324" s="34"/>
      <c r="V1324" s="34"/>
      <c r="W1324" s="34"/>
      <c r="X1324" s="34"/>
      <c r="Y1324" s="34"/>
      <c r="Z1324" s="34"/>
      <c r="AA1324" s="34"/>
      <c r="AB1324" s="34"/>
      <c r="AC1324" s="34"/>
    </row>
    <row r="1325" spans="1:29">
      <c r="A1325" s="34"/>
      <c r="B1325" s="34"/>
      <c r="C1325" s="34"/>
      <c r="D1325" s="34"/>
      <c r="E1325" s="34"/>
      <c r="F1325" s="34"/>
      <c r="G1325" s="34"/>
      <c r="P1325" s="34"/>
      <c r="Q1325" s="34"/>
      <c r="R1325" s="34"/>
      <c r="S1325" s="34"/>
      <c r="T1325" s="34"/>
      <c r="U1325" s="34"/>
      <c r="V1325" s="34"/>
      <c r="W1325" s="34"/>
      <c r="X1325" s="34"/>
      <c r="Y1325" s="34"/>
      <c r="Z1325" s="34"/>
      <c r="AA1325" s="34"/>
      <c r="AB1325" s="34"/>
      <c r="AC1325" s="34"/>
    </row>
    <row r="1326" spans="1:29">
      <c r="A1326" s="34"/>
      <c r="B1326" s="34"/>
      <c r="C1326" s="34"/>
      <c r="D1326" s="34"/>
      <c r="E1326" s="34"/>
      <c r="F1326" s="34"/>
      <c r="G1326" s="34"/>
      <c r="P1326" s="34"/>
      <c r="Q1326" s="34"/>
      <c r="R1326" s="34"/>
      <c r="S1326" s="34"/>
      <c r="T1326" s="34"/>
      <c r="U1326" s="34"/>
      <c r="V1326" s="34"/>
      <c r="W1326" s="34"/>
      <c r="X1326" s="34"/>
      <c r="Y1326" s="34"/>
      <c r="Z1326" s="34"/>
      <c r="AA1326" s="34"/>
      <c r="AB1326" s="34"/>
      <c r="AC1326" s="34"/>
    </row>
    <row r="1327" spans="1:29">
      <c r="A1327" s="34"/>
      <c r="B1327" s="34"/>
      <c r="C1327" s="34"/>
      <c r="D1327" s="34"/>
      <c r="E1327" s="34"/>
      <c r="F1327" s="34"/>
      <c r="G1327" s="34"/>
      <c r="P1327" s="34"/>
      <c r="Q1327" s="34"/>
      <c r="R1327" s="34"/>
      <c r="S1327" s="34"/>
      <c r="T1327" s="34"/>
      <c r="U1327" s="34"/>
      <c r="V1327" s="34"/>
      <c r="W1327" s="34"/>
      <c r="X1327" s="34"/>
      <c r="Y1327" s="34"/>
      <c r="Z1327" s="34"/>
      <c r="AA1327" s="34"/>
      <c r="AB1327" s="34"/>
      <c r="AC1327" s="34"/>
    </row>
    <row r="1328" spans="1:29">
      <c r="A1328" s="34"/>
      <c r="B1328" s="34"/>
      <c r="C1328" s="34"/>
      <c r="D1328" s="34"/>
      <c r="E1328" s="34"/>
      <c r="F1328" s="34"/>
      <c r="G1328" s="34"/>
      <c r="P1328" s="34"/>
      <c r="Q1328" s="34"/>
      <c r="R1328" s="34"/>
      <c r="S1328" s="34"/>
      <c r="T1328" s="34"/>
      <c r="U1328" s="34"/>
      <c r="V1328" s="34"/>
      <c r="W1328" s="34"/>
      <c r="X1328" s="34"/>
      <c r="Y1328" s="34"/>
      <c r="Z1328" s="34"/>
      <c r="AA1328" s="34"/>
      <c r="AB1328" s="34"/>
      <c r="AC1328" s="34"/>
    </row>
    <row r="1329" spans="1:29">
      <c r="A1329" s="34"/>
      <c r="B1329" s="34"/>
      <c r="C1329" s="34"/>
      <c r="D1329" s="34"/>
      <c r="E1329" s="34"/>
      <c r="F1329" s="34"/>
      <c r="G1329" s="34"/>
      <c r="P1329" s="34"/>
      <c r="Q1329" s="34"/>
      <c r="R1329" s="34"/>
      <c r="S1329" s="34"/>
      <c r="T1329" s="34"/>
      <c r="U1329" s="34"/>
      <c r="V1329" s="34"/>
      <c r="W1329" s="34"/>
      <c r="X1329" s="34"/>
      <c r="Y1329" s="34"/>
      <c r="Z1329" s="34"/>
      <c r="AA1329" s="34"/>
      <c r="AB1329" s="34"/>
      <c r="AC1329" s="34"/>
    </row>
    <row r="1330" spans="1:29">
      <c r="A1330" s="34"/>
      <c r="B1330" s="34"/>
      <c r="C1330" s="34"/>
      <c r="D1330" s="34"/>
      <c r="E1330" s="34"/>
      <c r="F1330" s="34"/>
      <c r="G1330" s="34"/>
      <c r="P1330" s="34"/>
      <c r="Q1330" s="34"/>
      <c r="R1330" s="34"/>
      <c r="S1330" s="34"/>
      <c r="T1330" s="34"/>
      <c r="U1330" s="34"/>
      <c r="V1330" s="34"/>
      <c r="W1330" s="34"/>
      <c r="X1330" s="34"/>
      <c r="Y1330" s="34"/>
      <c r="Z1330" s="34"/>
      <c r="AA1330" s="34"/>
      <c r="AB1330" s="34"/>
      <c r="AC1330" s="34"/>
    </row>
    <row r="1331" spans="1:29">
      <c r="A1331" s="34"/>
      <c r="B1331" s="34"/>
      <c r="C1331" s="34"/>
      <c r="D1331" s="34"/>
      <c r="E1331" s="34"/>
      <c r="F1331" s="34"/>
      <c r="G1331" s="34"/>
      <c r="P1331" s="34"/>
      <c r="Q1331" s="34"/>
      <c r="R1331" s="34"/>
      <c r="S1331" s="34"/>
      <c r="T1331" s="34"/>
      <c r="U1331" s="34"/>
      <c r="V1331" s="34"/>
      <c r="W1331" s="34"/>
      <c r="X1331" s="34"/>
      <c r="Y1331" s="34"/>
      <c r="Z1331" s="34"/>
      <c r="AA1331" s="34"/>
      <c r="AB1331" s="34"/>
      <c r="AC1331" s="34"/>
    </row>
    <row r="1332" spans="1:29">
      <c r="A1332" s="34"/>
      <c r="B1332" s="34"/>
      <c r="C1332" s="34"/>
      <c r="D1332" s="34"/>
      <c r="E1332" s="34"/>
      <c r="F1332" s="34"/>
      <c r="G1332" s="34"/>
      <c r="P1332" s="34"/>
      <c r="Q1332" s="34"/>
      <c r="R1332" s="34"/>
      <c r="S1332" s="34"/>
      <c r="T1332" s="34"/>
      <c r="U1332" s="34"/>
      <c r="V1332" s="34"/>
      <c r="W1332" s="34"/>
      <c r="X1332" s="34"/>
      <c r="Y1332" s="34"/>
      <c r="Z1332" s="34"/>
      <c r="AA1332" s="34"/>
      <c r="AB1332" s="34"/>
      <c r="AC1332" s="34"/>
    </row>
    <row r="1333" spans="1:29">
      <c r="A1333" s="34"/>
      <c r="B1333" s="34"/>
      <c r="C1333" s="34"/>
      <c r="D1333" s="34"/>
      <c r="E1333" s="34"/>
      <c r="F1333" s="34"/>
      <c r="G1333" s="34"/>
      <c r="P1333" s="34"/>
      <c r="Q1333" s="34"/>
      <c r="R1333" s="34"/>
      <c r="S1333" s="34"/>
      <c r="T1333" s="34"/>
      <c r="U1333" s="34"/>
      <c r="V1333" s="34"/>
      <c r="W1333" s="34"/>
      <c r="X1333" s="34"/>
      <c r="Y1333" s="34"/>
      <c r="Z1333" s="34"/>
      <c r="AA1333" s="34"/>
      <c r="AB1333" s="34"/>
      <c r="AC1333" s="34"/>
    </row>
    <row r="1334" spans="1:29">
      <c r="A1334" s="34"/>
      <c r="B1334" s="34"/>
      <c r="C1334" s="34"/>
      <c r="D1334" s="34"/>
      <c r="E1334" s="34"/>
      <c r="F1334" s="34"/>
      <c r="G1334" s="34"/>
      <c r="P1334" s="34"/>
      <c r="Q1334" s="34"/>
      <c r="R1334" s="34"/>
      <c r="S1334" s="34"/>
      <c r="T1334" s="34"/>
      <c r="U1334" s="34"/>
      <c r="V1334" s="34"/>
      <c r="W1334" s="34"/>
      <c r="X1334" s="34"/>
      <c r="Y1334" s="34"/>
      <c r="Z1334" s="34"/>
      <c r="AA1334" s="34"/>
      <c r="AB1334" s="34"/>
      <c r="AC1334" s="34"/>
    </row>
    <row r="1335" spans="1:29">
      <c r="A1335" s="34"/>
      <c r="B1335" s="34"/>
      <c r="C1335" s="34"/>
      <c r="D1335" s="34"/>
      <c r="E1335" s="34"/>
      <c r="F1335" s="34"/>
      <c r="G1335" s="34"/>
      <c r="P1335" s="34"/>
      <c r="Q1335" s="34"/>
      <c r="R1335" s="34"/>
      <c r="S1335" s="34"/>
      <c r="T1335" s="34"/>
      <c r="U1335" s="34"/>
      <c r="V1335" s="34"/>
      <c r="W1335" s="34"/>
      <c r="X1335" s="34"/>
      <c r="Y1335" s="34"/>
      <c r="Z1335" s="34"/>
      <c r="AA1335" s="34"/>
      <c r="AB1335" s="34"/>
      <c r="AC1335" s="34"/>
    </row>
    <row r="1336" spans="1:29">
      <c r="A1336" s="34"/>
      <c r="B1336" s="34"/>
      <c r="C1336" s="34"/>
      <c r="D1336" s="34"/>
      <c r="E1336" s="34"/>
      <c r="F1336" s="34"/>
      <c r="G1336" s="34"/>
      <c r="P1336" s="34"/>
      <c r="Q1336" s="34"/>
      <c r="R1336" s="34"/>
      <c r="S1336" s="34"/>
      <c r="T1336" s="34"/>
      <c r="U1336" s="34"/>
      <c r="V1336" s="34"/>
      <c r="W1336" s="34"/>
      <c r="X1336" s="34"/>
      <c r="Y1336" s="34"/>
      <c r="Z1336" s="34"/>
      <c r="AA1336" s="34"/>
      <c r="AB1336" s="34"/>
      <c r="AC1336" s="34"/>
    </row>
    <row r="1337" spans="1:29">
      <c r="A1337" s="34"/>
      <c r="B1337" s="34"/>
      <c r="C1337" s="34"/>
      <c r="D1337" s="34"/>
      <c r="E1337" s="34"/>
      <c r="F1337" s="34"/>
      <c r="G1337" s="34"/>
      <c r="P1337" s="34"/>
      <c r="Q1337" s="34"/>
      <c r="R1337" s="34"/>
      <c r="S1337" s="34"/>
      <c r="T1337" s="34"/>
      <c r="U1337" s="34"/>
      <c r="V1337" s="34"/>
      <c r="W1337" s="34"/>
      <c r="X1337" s="34"/>
      <c r="Y1337" s="34"/>
      <c r="Z1337" s="34"/>
      <c r="AA1337" s="34"/>
      <c r="AB1337" s="34"/>
      <c r="AC1337" s="34"/>
    </row>
    <row r="1338" spans="1:29">
      <c r="A1338" s="34"/>
      <c r="B1338" s="34"/>
      <c r="C1338" s="34"/>
      <c r="D1338" s="34"/>
      <c r="E1338" s="34"/>
      <c r="F1338" s="34"/>
      <c r="G1338" s="34"/>
      <c r="P1338" s="34"/>
      <c r="Q1338" s="34"/>
      <c r="R1338" s="34"/>
      <c r="S1338" s="34"/>
      <c r="T1338" s="34"/>
      <c r="U1338" s="34"/>
      <c r="V1338" s="34"/>
      <c r="W1338" s="34"/>
      <c r="X1338" s="34"/>
      <c r="Y1338" s="34"/>
      <c r="Z1338" s="34"/>
      <c r="AA1338" s="34"/>
      <c r="AB1338" s="34"/>
      <c r="AC1338" s="34"/>
    </row>
    <row r="1339" spans="1:29">
      <c r="A1339" s="34"/>
      <c r="B1339" s="34"/>
      <c r="C1339" s="34"/>
      <c r="D1339" s="34"/>
      <c r="E1339" s="34"/>
      <c r="F1339" s="34"/>
      <c r="G1339" s="34"/>
      <c r="P1339" s="34"/>
      <c r="Q1339" s="34"/>
      <c r="R1339" s="34"/>
      <c r="S1339" s="34"/>
      <c r="T1339" s="34"/>
      <c r="U1339" s="34"/>
      <c r="V1339" s="34"/>
      <c r="W1339" s="34"/>
      <c r="X1339" s="34"/>
      <c r="Y1339" s="34"/>
      <c r="Z1339" s="34"/>
      <c r="AA1339" s="34"/>
      <c r="AB1339" s="34"/>
      <c r="AC1339" s="34"/>
    </row>
    <row r="1340" spans="1:29">
      <c r="A1340" s="34"/>
      <c r="B1340" s="34"/>
      <c r="C1340" s="34"/>
      <c r="D1340" s="34"/>
      <c r="E1340" s="34"/>
      <c r="F1340" s="34"/>
      <c r="G1340" s="34"/>
      <c r="P1340" s="34"/>
      <c r="Q1340" s="34"/>
      <c r="R1340" s="34"/>
      <c r="S1340" s="34"/>
      <c r="T1340" s="34"/>
      <c r="U1340" s="34"/>
      <c r="V1340" s="34"/>
      <c r="W1340" s="34"/>
      <c r="X1340" s="34"/>
      <c r="Y1340" s="34"/>
      <c r="Z1340" s="34"/>
      <c r="AA1340" s="34"/>
      <c r="AB1340" s="34"/>
      <c r="AC1340" s="34"/>
    </row>
    <row r="1341" spans="1:29">
      <c r="A1341" s="34"/>
      <c r="B1341" s="34"/>
      <c r="C1341" s="34"/>
      <c r="D1341" s="34"/>
      <c r="E1341" s="34"/>
      <c r="F1341" s="34"/>
      <c r="G1341" s="34"/>
      <c r="P1341" s="34"/>
      <c r="Q1341" s="34"/>
      <c r="R1341" s="34"/>
      <c r="S1341" s="34"/>
      <c r="T1341" s="34"/>
      <c r="U1341" s="34"/>
      <c r="V1341" s="34"/>
      <c r="W1341" s="34"/>
      <c r="X1341" s="34"/>
      <c r="Y1341" s="34"/>
      <c r="Z1341" s="34"/>
      <c r="AA1341" s="34"/>
      <c r="AB1341" s="34"/>
      <c r="AC1341" s="34"/>
    </row>
    <row r="1342" spans="1:29">
      <c r="A1342" s="34"/>
      <c r="B1342" s="34"/>
      <c r="C1342" s="34"/>
      <c r="D1342" s="34"/>
      <c r="E1342" s="34"/>
      <c r="F1342" s="34"/>
      <c r="G1342" s="34"/>
      <c r="P1342" s="34"/>
      <c r="Q1342" s="34"/>
      <c r="R1342" s="34"/>
      <c r="S1342" s="34"/>
      <c r="T1342" s="34"/>
      <c r="U1342" s="34"/>
      <c r="V1342" s="34"/>
      <c r="W1342" s="34"/>
      <c r="X1342" s="34"/>
      <c r="Y1342" s="34"/>
      <c r="Z1342" s="34"/>
      <c r="AA1342" s="34"/>
      <c r="AB1342" s="34"/>
      <c r="AC1342" s="34"/>
    </row>
    <row r="1343" spans="1:29">
      <c r="A1343" s="34"/>
      <c r="B1343" s="34"/>
      <c r="C1343" s="34"/>
      <c r="D1343" s="34"/>
      <c r="E1343" s="34"/>
      <c r="F1343" s="34"/>
      <c r="G1343" s="34"/>
      <c r="P1343" s="34"/>
      <c r="Q1343" s="34"/>
      <c r="R1343" s="34"/>
      <c r="S1343" s="34"/>
      <c r="T1343" s="34"/>
      <c r="U1343" s="34"/>
      <c r="V1343" s="34"/>
      <c r="W1343" s="34"/>
      <c r="X1343" s="34"/>
      <c r="Y1343" s="34"/>
      <c r="Z1343" s="34"/>
      <c r="AA1343" s="34"/>
      <c r="AB1343" s="34"/>
      <c r="AC1343" s="34"/>
    </row>
    <row r="1344" spans="1:29">
      <c r="A1344" s="34"/>
      <c r="B1344" s="34"/>
      <c r="C1344" s="34"/>
      <c r="D1344" s="34"/>
      <c r="E1344" s="34"/>
      <c r="F1344" s="34"/>
      <c r="G1344" s="34"/>
      <c r="P1344" s="34"/>
      <c r="Q1344" s="34"/>
      <c r="R1344" s="34"/>
      <c r="S1344" s="34"/>
      <c r="T1344" s="34"/>
      <c r="U1344" s="34"/>
      <c r="V1344" s="34"/>
      <c r="W1344" s="34"/>
      <c r="X1344" s="34"/>
      <c r="Y1344" s="34"/>
      <c r="Z1344" s="34"/>
      <c r="AA1344" s="34"/>
      <c r="AB1344" s="34"/>
      <c r="AC1344" s="34"/>
    </row>
    <row r="1345" spans="1:29">
      <c r="A1345" s="34"/>
      <c r="B1345" s="34"/>
      <c r="C1345" s="34"/>
      <c r="D1345" s="34"/>
      <c r="E1345" s="34"/>
      <c r="F1345" s="34"/>
      <c r="G1345" s="34"/>
      <c r="P1345" s="34"/>
      <c r="Q1345" s="34"/>
      <c r="R1345" s="34"/>
      <c r="S1345" s="34"/>
      <c r="T1345" s="34"/>
      <c r="U1345" s="34"/>
      <c r="V1345" s="34"/>
      <c r="W1345" s="34"/>
      <c r="X1345" s="34"/>
      <c r="Y1345" s="34"/>
      <c r="Z1345" s="34"/>
      <c r="AA1345" s="34"/>
      <c r="AB1345" s="34"/>
      <c r="AC1345" s="34"/>
    </row>
    <row r="1346" spans="1:29">
      <c r="A1346" s="34"/>
      <c r="B1346" s="34"/>
      <c r="C1346" s="34"/>
      <c r="D1346" s="34"/>
      <c r="E1346" s="34"/>
      <c r="F1346" s="34"/>
      <c r="G1346" s="34"/>
      <c r="P1346" s="34"/>
      <c r="Q1346" s="34"/>
      <c r="R1346" s="34"/>
      <c r="S1346" s="34"/>
      <c r="T1346" s="34"/>
      <c r="U1346" s="34"/>
      <c r="V1346" s="34"/>
      <c r="W1346" s="34"/>
      <c r="X1346" s="34"/>
      <c r="Y1346" s="34"/>
      <c r="Z1346" s="34"/>
      <c r="AA1346" s="34"/>
      <c r="AB1346" s="34"/>
      <c r="AC1346" s="34"/>
    </row>
    <row r="1347" spans="1:29">
      <c r="A1347" s="34"/>
      <c r="B1347" s="34"/>
      <c r="C1347" s="34"/>
      <c r="D1347" s="34"/>
      <c r="E1347" s="34"/>
      <c r="F1347" s="34"/>
      <c r="G1347" s="34"/>
      <c r="P1347" s="34"/>
      <c r="Q1347" s="34"/>
      <c r="R1347" s="34"/>
      <c r="S1347" s="34"/>
      <c r="T1347" s="34"/>
      <c r="U1347" s="34"/>
      <c r="V1347" s="34"/>
      <c r="W1347" s="34"/>
      <c r="X1347" s="34"/>
      <c r="Y1347" s="34"/>
      <c r="Z1347" s="34"/>
      <c r="AA1347" s="34"/>
      <c r="AB1347" s="34"/>
      <c r="AC1347" s="34"/>
    </row>
    <row r="1348" spans="1:29">
      <c r="A1348" s="34"/>
      <c r="B1348" s="34"/>
      <c r="C1348" s="34"/>
      <c r="D1348" s="34"/>
      <c r="E1348" s="34"/>
      <c r="F1348" s="34"/>
      <c r="G1348" s="34"/>
      <c r="P1348" s="34"/>
      <c r="Q1348" s="34"/>
      <c r="R1348" s="34"/>
      <c r="S1348" s="34"/>
      <c r="T1348" s="34"/>
      <c r="U1348" s="34"/>
      <c r="V1348" s="34"/>
      <c r="W1348" s="34"/>
      <c r="X1348" s="34"/>
      <c r="Y1348" s="34"/>
      <c r="Z1348" s="34"/>
      <c r="AA1348" s="34"/>
      <c r="AB1348" s="34"/>
      <c r="AC1348" s="34"/>
    </row>
    <row r="1349" spans="1:29">
      <c r="A1349" s="34"/>
      <c r="B1349" s="34"/>
      <c r="C1349" s="34"/>
      <c r="D1349" s="34"/>
      <c r="E1349" s="34"/>
      <c r="F1349" s="34"/>
      <c r="G1349" s="34"/>
      <c r="P1349" s="34"/>
      <c r="Q1349" s="34"/>
      <c r="R1349" s="34"/>
      <c r="S1349" s="34"/>
      <c r="T1349" s="34"/>
      <c r="U1349" s="34"/>
      <c r="V1349" s="34"/>
      <c r="W1349" s="34"/>
      <c r="X1349" s="34"/>
      <c r="Y1349" s="34"/>
      <c r="Z1349" s="34"/>
      <c r="AA1349" s="34"/>
      <c r="AB1349" s="34"/>
      <c r="AC1349" s="34"/>
    </row>
    <row r="1350" spans="1:29">
      <c r="A1350" s="34"/>
      <c r="B1350" s="34"/>
      <c r="C1350" s="34"/>
      <c r="D1350" s="34"/>
      <c r="E1350" s="34"/>
      <c r="F1350" s="34"/>
      <c r="G1350" s="34"/>
      <c r="P1350" s="34"/>
      <c r="Q1350" s="34"/>
      <c r="R1350" s="34"/>
      <c r="S1350" s="34"/>
      <c r="T1350" s="34"/>
      <c r="U1350" s="34"/>
      <c r="V1350" s="34"/>
      <c r="W1350" s="34"/>
      <c r="X1350" s="34"/>
      <c r="Y1350" s="34"/>
      <c r="Z1350" s="34"/>
      <c r="AA1350" s="34"/>
      <c r="AB1350" s="34"/>
      <c r="AC1350" s="34"/>
    </row>
    <row r="1351" spans="1:29">
      <c r="A1351" s="34"/>
      <c r="B1351" s="34"/>
      <c r="C1351" s="34"/>
      <c r="D1351" s="34"/>
      <c r="E1351" s="34"/>
      <c r="F1351" s="34"/>
      <c r="G1351" s="34"/>
      <c r="P1351" s="34"/>
      <c r="Q1351" s="34"/>
      <c r="R1351" s="34"/>
      <c r="S1351" s="34"/>
      <c r="T1351" s="34"/>
      <c r="U1351" s="34"/>
      <c r="V1351" s="34"/>
      <c r="W1351" s="34"/>
      <c r="X1351" s="34"/>
      <c r="Y1351" s="34"/>
      <c r="Z1351" s="34"/>
      <c r="AA1351" s="34"/>
      <c r="AB1351" s="34"/>
      <c r="AC1351" s="34"/>
    </row>
    <row r="1352" spans="1:29">
      <c r="A1352" s="34"/>
      <c r="B1352" s="34"/>
      <c r="C1352" s="34"/>
      <c r="D1352" s="34"/>
      <c r="E1352" s="34"/>
      <c r="F1352" s="34"/>
      <c r="G1352" s="34"/>
      <c r="P1352" s="34"/>
      <c r="Q1352" s="34"/>
      <c r="R1352" s="34"/>
      <c r="S1352" s="34"/>
      <c r="T1352" s="34"/>
      <c r="U1352" s="34"/>
      <c r="V1352" s="34"/>
      <c r="W1352" s="34"/>
      <c r="X1352" s="34"/>
      <c r="Y1352" s="34"/>
      <c r="Z1352" s="34"/>
      <c r="AA1352" s="34"/>
      <c r="AB1352" s="34"/>
      <c r="AC1352" s="34"/>
    </row>
    <row r="1353" spans="1:29">
      <c r="A1353" s="34"/>
      <c r="B1353" s="34"/>
      <c r="C1353" s="34"/>
      <c r="D1353" s="34"/>
      <c r="E1353" s="34"/>
      <c r="F1353" s="34"/>
      <c r="G1353" s="34"/>
      <c r="P1353" s="34"/>
      <c r="Q1353" s="34"/>
      <c r="R1353" s="34"/>
      <c r="S1353" s="34"/>
      <c r="T1353" s="34"/>
      <c r="U1353" s="34"/>
      <c r="V1353" s="34"/>
      <c r="W1353" s="34"/>
      <c r="X1353" s="34"/>
      <c r="Y1353" s="34"/>
      <c r="Z1353" s="34"/>
      <c r="AA1353" s="34"/>
      <c r="AB1353" s="34"/>
      <c r="AC1353" s="34"/>
    </row>
    <row r="1354" spans="1:29">
      <c r="A1354" s="34"/>
      <c r="B1354" s="34"/>
      <c r="C1354" s="34"/>
      <c r="D1354" s="34"/>
      <c r="E1354" s="34"/>
      <c r="F1354" s="34"/>
      <c r="G1354" s="34"/>
      <c r="P1354" s="34"/>
      <c r="Q1354" s="34"/>
      <c r="R1354" s="34"/>
      <c r="S1354" s="34"/>
      <c r="T1354" s="34"/>
      <c r="U1354" s="34"/>
      <c r="V1354" s="34"/>
      <c r="W1354" s="34"/>
      <c r="X1354" s="34"/>
      <c r="Y1354" s="34"/>
      <c r="Z1354" s="34"/>
      <c r="AA1354" s="34"/>
      <c r="AB1354" s="34"/>
      <c r="AC1354" s="34"/>
    </row>
    <row r="1355" spans="1:29">
      <c r="A1355" s="34"/>
      <c r="B1355" s="34"/>
      <c r="C1355" s="34"/>
      <c r="D1355" s="34"/>
      <c r="E1355" s="34"/>
      <c r="F1355" s="34"/>
      <c r="G1355" s="34"/>
      <c r="P1355" s="34"/>
      <c r="Q1355" s="34"/>
      <c r="R1355" s="34"/>
      <c r="S1355" s="34"/>
      <c r="T1355" s="34"/>
      <c r="U1355" s="34"/>
      <c r="V1355" s="34"/>
      <c r="W1355" s="34"/>
      <c r="X1355" s="34"/>
      <c r="Y1355" s="34"/>
      <c r="Z1355" s="34"/>
      <c r="AA1355" s="34"/>
      <c r="AB1355" s="34"/>
      <c r="AC1355" s="34"/>
    </row>
    <row r="1356" spans="1:29">
      <c r="A1356" s="34"/>
      <c r="B1356" s="34"/>
      <c r="C1356" s="34"/>
      <c r="D1356" s="34"/>
      <c r="E1356" s="34"/>
      <c r="F1356" s="34"/>
      <c r="G1356" s="34"/>
      <c r="P1356" s="34"/>
      <c r="Q1356" s="34"/>
      <c r="R1356" s="34"/>
      <c r="S1356" s="34"/>
      <c r="T1356" s="34"/>
      <c r="U1356" s="34"/>
      <c r="V1356" s="34"/>
      <c r="W1356" s="34"/>
      <c r="X1356" s="34"/>
      <c r="Y1356" s="34"/>
      <c r="Z1356" s="34"/>
      <c r="AA1356" s="34"/>
      <c r="AB1356" s="34"/>
      <c r="AC1356" s="34"/>
    </row>
    <row r="1357" spans="1:29">
      <c r="A1357" s="34"/>
      <c r="B1357" s="34"/>
      <c r="C1357" s="34"/>
      <c r="D1357" s="34"/>
      <c r="E1357" s="34"/>
      <c r="F1357" s="34"/>
      <c r="G1357" s="34"/>
      <c r="P1357" s="34"/>
      <c r="Q1357" s="34"/>
      <c r="R1357" s="34"/>
      <c r="S1357" s="34"/>
      <c r="T1357" s="34"/>
      <c r="U1357" s="34"/>
      <c r="V1357" s="34"/>
      <c r="W1357" s="34"/>
      <c r="X1357" s="34"/>
      <c r="Y1357" s="34"/>
      <c r="Z1357" s="34"/>
      <c r="AA1357" s="34"/>
      <c r="AB1357" s="34"/>
      <c r="AC1357" s="34"/>
    </row>
    <row r="1358" spans="1:29">
      <c r="A1358" s="34"/>
      <c r="B1358" s="34"/>
      <c r="C1358" s="34"/>
      <c r="D1358" s="34"/>
      <c r="E1358" s="34"/>
      <c r="F1358" s="34"/>
      <c r="G1358" s="34"/>
      <c r="P1358" s="34"/>
      <c r="Q1358" s="34"/>
      <c r="R1358" s="34"/>
      <c r="S1358" s="34"/>
      <c r="T1358" s="34"/>
      <c r="U1358" s="34"/>
      <c r="V1358" s="34"/>
      <c r="W1358" s="34"/>
      <c r="X1358" s="34"/>
      <c r="Y1358" s="34"/>
      <c r="Z1358" s="34"/>
      <c r="AA1358" s="34"/>
      <c r="AB1358" s="34"/>
      <c r="AC1358" s="34"/>
    </row>
    <row r="1359" spans="1:29">
      <c r="A1359" s="34"/>
      <c r="B1359" s="34"/>
      <c r="C1359" s="34"/>
      <c r="D1359" s="34"/>
      <c r="E1359" s="34"/>
      <c r="F1359" s="34"/>
      <c r="G1359" s="34"/>
      <c r="P1359" s="34"/>
      <c r="Q1359" s="34"/>
      <c r="R1359" s="34"/>
      <c r="S1359" s="34"/>
      <c r="T1359" s="34"/>
      <c r="U1359" s="34"/>
      <c r="V1359" s="34"/>
      <c r="W1359" s="34"/>
      <c r="X1359" s="34"/>
      <c r="Y1359" s="34"/>
      <c r="Z1359" s="34"/>
      <c r="AA1359" s="34"/>
      <c r="AB1359" s="34"/>
      <c r="AC1359" s="34"/>
    </row>
    <row r="1360" spans="1:29">
      <c r="A1360" s="34"/>
      <c r="B1360" s="34"/>
      <c r="C1360" s="34"/>
      <c r="D1360" s="34"/>
      <c r="E1360" s="34"/>
      <c r="F1360" s="34"/>
      <c r="G1360" s="34"/>
      <c r="P1360" s="34"/>
      <c r="Q1360" s="34"/>
      <c r="R1360" s="34"/>
      <c r="S1360" s="34"/>
      <c r="T1360" s="34"/>
      <c r="U1360" s="34"/>
      <c r="V1360" s="34"/>
      <c r="W1360" s="34"/>
      <c r="X1360" s="34"/>
      <c r="Y1360" s="34"/>
      <c r="Z1360" s="34"/>
      <c r="AA1360" s="34"/>
      <c r="AB1360" s="34"/>
      <c r="AC1360" s="34"/>
    </row>
    <row r="1361" spans="1:29">
      <c r="A1361" s="34"/>
      <c r="B1361" s="34"/>
      <c r="C1361" s="34"/>
      <c r="D1361" s="34"/>
      <c r="E1361" s="34"/>
      <c r="F1361" s="34"/>
      <c r="G1361" s="34"/>
      <c r="P1361" s="34"/>
      <c r="Q1361" s="34"/>
      <c r="R1361" s="34"/>
      <c r="S1361" s="34"/>
      <c r="T1361" s="34"/>
      <c r="U1361" s="34"/>
      <c r="V1361" s="34"/>
      <c r="W1361" s="34"/>
      <c r="X1361" s="34"/>
      <c r="Y1361" s="34"/>
      <c r="Z1361" s="34"/>
      <c r="AA1361" s="34"/>
      <c r="AB1361" s="34"/>
      <c r="AC1361" s="34"/>
    </row>
    <row r="1362" spans="1:29">
      <c r="A1362" s="34"/>
      <c r="B1362" s="34"/>
      <c r="C1362" s="34"/>
      <c r="D1362" s="34"/>
      <c r="E1362" s="34"/>
      <c r="F1362" s="34"/>
      <c r="G1362" s="34"/>
      <c r="P1362" s="34"/>
      <c r="Q1362" s="34"/>
      <c r="R1362" s="34"/>
      <c r="S1362" s="34"/>
      <c r="T1362" s="34"/>
      <c r="U1362" s="34"/>
      <c r="V1362" s="34"/>
      <c r="W1362" s="34"/>
      <c r="X1362" s="34"/>
      <c r="Y1362" s="34"/>
      <c r="Z1362" s="34"/>
      <c r="AA1362" s="34"/>
      <c r="AB1362" s="34"/>
      <c r="AC1362" s="34"/>
    </row>
    <row r="1363" spans="1:29">
      <c r="A1363" s="34"/>
      <c r="B1363" s="34"/>
      <c r="C1363" s="34"/>
      <c r="D1363" s="34"/>
      <c r="E1363" s="34"/>
      <c r="F1363" s="34"/>
      <c r="G1363" s="34"/>
      <c r="P1363" s="34"/>
      <c r="Q1363" s="34"/>
      <c r="R1363" s="34"/>
      <c r="S1363" s="34"/>
      <c r="T1363" s="34"/>
      <c r="U1363" s="34"/>
      <c r="V1363" s="34"/>
      <c r="W1363" s="34"/>
      <c r="X1363" s="34"/>
      <c r="Y1363" s="34"/>
      <c r="Z1363" s="34"/>
      <c r="AA1363" s="34"/>
      <c r="AB1363" s="34"/>
      <c r="AC1363" s="34"/>
    </row>
    <row r="1364" spans="1:29">
      <c r="A1364" s="34"/>
      <c r="B1364" s="34"/>
      <c r="C1364" s="34"/>
      <c r="D1364" s="34"/>
      <c r="E1364" s="34"/>
      <c r="F1364" s="34"/>
      <c r="G1364" s="34"/>
      <c r="P1364" s="34"/>
      <c r="Q1364" s="34"/>
      <c r="R1364" s="34"/>
      <c r="S1364" s="34"/>
      <c r="T1364" s="34"/>
      <c r="U1364" s="34"/>
      <c r="V1364" s="34"/>
      <c r="W1364" s="34"/>
      <c r="X1364" s="34"/>
      <c r="Y1364" s="34"/>
      <c r="Z1364" s="34"/>
      <c r="AA1364" s="34"/>
      <c r="AB1364" s="34"/>
      <c r="AC1364" s="34"/>
    </row>
    <row r="1365" spans="1:29">
      <c r="A1365" s="34"/>
      <c r="B1365" s="34"/>
      <c r="C1365" s="34"/>
      <c r="D1365" s="34"/>
      <c r="E1365" s="34"/>
      <c r="F1365" s="34"/>
      <c r="G1365" s="34"/>
      <c r="P1365" s="34"/>
      <c r="Q1365" s="34"/>
      <c r="R1365" s="34"/>
      <c r="S1365" s="34"/>
      <c r="T1365" s="34"/>
      <c r="U1365" s="34"/>
      <c r="V1365" s="34"/>
      <c r="W1365" s="34"/>
      <c r="X1365" s="34"/>
      <c r="Y1365" s="34"/>
      <c r="Z1365" s="34"/>
      <c r="AA1365" s="34"/>
      <c r="AB1365" s="34"/>
      <c r="AC1365" s="34"/>
    </row>
    <row r="1366" spans="1:29">
      <c r="A1366" s="34"/>
      <c r="B1366" s="34"/>
      <c r="C1366" s="34"/>
      <c r="D1366" s="34"/>
      <c r="E1366" s="34"/>
      <c r="F1366" s="34"/>
      <c r="G1366" s="34"/>
      <c r="P1366" s="34"/>
      <c r="Q1366" s="34"/>
      <c r="R1366" s="34"/>
      <c r="S1366" s="34"/>
      <c r="T1366" s="34"/>
      <c r="U1366" s="34"/>
      <c r="V1366" s="34"/>
      <c r="W1366" s="34"/>
      <c r="X1366" s="34"/>
      <c r="Y1366" s="34"/>
      <c r="Z1366" s="34"/>
      <c r="AA1366" s="34"/>
      <c r="AB1366" s="34"/>
      <c r="AC1366" s="34"/>
    </row>
    <row r="1367" spans="1:29">
      <c r="A1367" s="34"/>
      <c r="B1367" s="34"/>
      <c r="C1367" s="34"/>
      <c r="D1367" s="34"/>
      <c r="E1367" s="34"/>
      <c r="F1367" s="34"/>
      <c r="G1367" s="34"/>
      <c r="P1367" s="34"/>
      <c r="Q1367" s="34"/>
      <c r="R1367" s="34"/>
      <c r="S1367" s="34"/>
      <c r="T1367" s="34"/>
      <c r="U1367" s="34"/>
      <c r="V1367" s="34"/>
      <c r="W1367" s="34"/>
      <c r="X1367" s="34"/>
      <c r="Y1367" s="34"/>
      <c r="Z1367" s="34"/>
      <c r="AA1367" s="34"/>
      <c r="AB1367" s="34"/>
      <c r="AC1367" s="34"/>
    </row>
    <row r="1368" spans="1:29">
      <c r="A1368" s="34"/>
      <c r="B1368" s="34"/>
      <c r="C1368" s="34"/>
      <c r="D1368" s="34"/>
      <c r="E1368" s="34"/>
      <c r="F1368" s="34"/>
      <c r="G1368" s="34"/>
      <c r="P1368" s="34"/>
      <c r="Q1368" s="34"/>
      <c r="R1368" s="34"/>
      <c r="S1368" s="34"/>
      <c r="T1368" s="34"/>
      <c r="U1368" s="34"/>
      <c r="V1368" s="34"/>
      <c r="W1368" s="34"/>
      <c r="X1368" s="34"/>
      <c r="Y1368" s="34"/>
      <c r="Z1368" s="34"/>
      <c r="AA1368" s="34"/>
      <c r="AB1368" s="34"/>
      <c r="AC1368" s="34"/>
    </row>
    <row r="1369" spans="1:29">
      <c r="A1369" s="34"/>
      <c r="B1369" s="34"/>
      <c r="C1369" s="34"/>
      <c r="D1369" s="34"/>
      <c r="E1369" s="34"/>
      <c r="F1369" s="34"/>
      <c r="G1369" s="34"/>
      <c r="P1369" s="34"/>
      <c r="Q1369" s="34"/>
      <c r="R1369" s="34"/>
      <c r="S1369" s="34"/>
      <c r="T1369" s="34"/>
      <c r="U1369" s="34"/>
      <c r="V1369" s="34"/>
      <c r="W1369" s="34"/>
      <c r="X1369" s="34"/>
      <c r="Y1369" s="34"/>
      <c r="Z1369" s="34"/>
      <c r="AA1369" s="34"/>
      <c r="AB1369" s="34"/>
      <c r="AC1369" s="34"/>
    </row>
    <row r="1370" spans="1:29">
      <c r="A1370" s="34"/>
      <c r="B1370" s="34"/>
      <c r="C1370" s="34"/>
      <c r="D1370" s="34"/>
      <c r="E1370" s="34"/>
      <c r="F1370" s="34"/>
      <c r="G1370" s="34"/>
      <c r="P1370" s="34"/>
      <c r="Q1370" s="34"/>
      <c r="R1370" s="34"/>
      <c r="S1370" s="34"/>
      <c r="T1370" s="34"/>
      <c r="U1370" s="34"/>
      <c r="V1370" s="34"/>
      <c r="W1370" s="34"/>
      <c r="X1370" s="34"/>
      <c r="Y1370" s="34"/>
      <c r="Z1370" s="34"/>
      <c r="AA1370" s="34"/>
      <c r="AB1370" s="34"/>
      <c r="AC1370" s="34"/>
    </row>
    <row r="1371" spans="1:29">
      <c r="A1371" s="34"/>
      <c r="B1371" s="34"/>
      <c r="C1371" s="34"/>
      <c r="D1371" s="34"/>
      <c r="E1371" s="34"/>
      <c r="F1371" s="34"/>
      <c r="G1371" s="34"/>
      <c r="P1371" s="34"/>
      <c r="Q1371" s="34"/>
      <c r="R1371" s="34"/>
      <c r="S1371" s="34"/>
      <c r="T1371" s="34"/>
      <c r="U1371" s="34"/>
      <c r="V1371" s="34"/>
      <c r="W1371" s="34"/>
      <c r="X1371" s="34"/>
      <c r="Y1371" s="34"/>
      <c r="Z1371" s="34"/>
      <c r="AA1371" s="34"/>
      <c r="AB1371" s="34"/>
      <c r="AC1371" s="34"/>
    </row>
    <row r="1372" spans="1:29">
      <c r="A1372" s="34"/>
      <c r="B1372" s="34"/>
      <c r="C1372" s="34"/>
      <c r="D1372" s="34"/>
      <c r="E1372" s="34"/>
      <c r="F1372" s="34"/>
      <c r="G1372" s="34"/>
      <c r="P1372" s="34"/>
      <c r="Q1372" s="34"/>
      <c r="R1372" s="34"/>
      <c r="S1372" s="34"/>
      <c r="T1372" s="34"/>
      <c r="U1372" s="34"/>
      <c r="V1372" s="34"/>
      <c r="W1372" s="34"/>
      <c r="X1372" s="34"/>
      <c r="Y1372" s="34"/>
      <c r="Z1372" s="34"/>
      <c r="AA1372" s="34"/>
      <c r="AB1372" s="34"/>
      <c r="AC1372" s="34"/>
    </row>
    <row r="1373" spans="1:29">
      <c r="A1373" s="34"/>
      <c r="B1373" s="34"/>
      <c r="C1373" s="34"/>
      <c r="D1373" s="34"/>
      <c r="E1373" s="34"/>
      <c r="F1373" s="34"/>
      <c r="G1373" s="34"/>
      <c r="P1373" s="34"/>
      <c r="Q1373" s="34"/>
      <c r="R1373" s="34"/>
      <c r="S1373" s="34"/>
      <c r="T1373" s="34"/>
      <c r="U1373" s="34"/>
      <c r="V1373" s="34"/>
      <c r="W1373" s="34"/>
      <c r="X1373" s="34"/>
      <c r="Y1373" s="34"/>
      <c r="Z1373" s="34"/>
      <c r="AA1373" s="34"/>
      <c r="AB1373" s="34"/>
      <c r="AC1373" s="34"/>
    </row>
    <row r="1374" spans="1:29">
      <c r="A1374" s="34"/>
      <c r="B1374" s="34"/>
      <c r="C1374" s="34"/>
      <c r="D1374" s="34"/>
      <c r="E1374" s="34"/>
      <c r="F1374" s="34"/>
      <c r="G1374" s="34"/>
      <c r="P1374" s="34"/>
      <c r="Q1374" s="34"/>
      <c r="R1374" s="34"/>
      <c r="S1374" s="34"/>
      <c r="T1374" s="34"/>
      <c r="U1374" s="34"/>
      <c r="V1374" s="34"/>
      <c r="W1374" s="34"/>
      <c r="X1374" s="34"/>
      <c r="Y1374" s="34"/>
      <c r="Z1374" s="34"/>
      <c r="AA1374" s="34"/>
      <c r="AB1374" s="34"/>
      <c r="AC1374" s="34"/>
    </row>
    <row r="1375" spans="1:29">
      <c r="A1375" s="34"/>
      <c r="B1375" s="34"/>
      <c r="C1375" s="34"/>
      <c r="D1375" s="34"/>
      <c r="E1375" s="34"/>
      <c r="F1375" s="34"/>
      <c r="G1375" s="34"/>
      <c r="P1375" s="34"/>
      <c r="Q1375" s="34"/>
      <c r="R1375" s="34"/>
      <c r="S1375" s="34"/>
      <c r="T1375" s="34"/>
      <c r="U1375" s="34"/>
      <c r="V1375" s="34"/>
      <c r="W1375" s="34"/>
      <c r="X1375" s="34"/>
      <c r="Y1375" s="34"/>
      <c r="Z1375" s="34"/>
      <c r="AA1375" s="34"/>
      <c r="AB1375" s="34"/>
      <c r="AC1375" s="34"/>
    </row>
    <row r="1376" spans="1:29">
      <c r="A1376" s="34"/>
      <c r="B1376" s="34"/>
      <c r="C1376" s="34"/>
      <c r="D1376" s="34"/>
      <c r="E1376" s="34"/>
      <c r="F1376" s="34"/>
      <c r="G1376" s="34"/>
      <c r="P1376" s="34"/>
      <c r="Q1376" s="34"/>
      <c r="R1376" s="34"/>
      <c r="S1376" s="34"/>
      <c r="T1376" s="34"/>
      <c r="U1376" s="34"/>
      <c r="V1376" s="34"/>
      <c r="W1376" s="34"/>
      <c r="X1376" s="34"/>
      <c r="Y1376" s="34"/>
      <c r="Z1376" s="34"/>
      <c r="AA1376" s="34"/>
      <c r="AB1376" s="34"/>
      <c r="AC1376" s="34"/>
    </row>
    <row r="1377" spans="1:29">
      <c r="A1377" s="34"/>
      <c r="B1377" s="34"/>
      <c r="C1377" s="34"/>
      <c r="D1377" s="34"/>
      <c r="E1377" s="34"/>
      <c r="F1377" s="34"/>
      <c r="G1377" s="34"/>
      <c r="P1377" s="34"/>
      <c r="Q1377" s="34"/>
      <c r="R1377" s="34"/>
      <c r="S1377" s="34"/>
      <c r="T1377" s="34"/>
      <c r="U1377" s="34"/>
      <c r="V1377" s="34"/>
      <c r="W1377" s="34"/>
      <c r="X1377" s="34"/>
      <c r="Y1377" s="34"/>
      <c r="Z1377" s="34"/>
      <c r="AA1377" s="34"/>
      <c r="AB1377" s="34"/>
      <c r="AC1377" s="34"/>
    </row>
    <row r="1378" spans="1:29">
      <c r="A1378" s="34"/>
      <c r="B1378" s="34"/>
      <c r="C1378" s="34"/>
      <c r="D1378" s="34"/>
      <c r="E1378" s="34"/>
      <c r="F1378" s="34"/>
      <c r="G1378" s="34"/>
      <c r="P1378" s="34"/>
      <c r="Q1378" s="34"/>
      <c r="R1378" s="34"/>
      <c r="S1378" s="34"/>
      <c r="T1378" s="34"/>
      <c r="U1378" s="34"/>
      <c r="V1378" s="34"/>
      <c r="W1378" s="34"/>
      <c r="X1378" s="34"/>
      <c r="Y1378" s="34"/>
      <c r="Z1378" s="34"/>
      <c r="AA1378" s="34"/>
      <c r="AB1378" s="34"/>
      <c r="AC1378" s="34"/>
    </row>
    <row r="1379" spans="1:29">
      <c r="A1379" s="34"/>
      <c r="B1379" s="34"/>
      <c r="C1379" s="34"/>
      <c r="D1379" s="34"/>
      <c r="E1379" s="34"/>
      <c r="F1379" s="34"/>
      <c r="G1379" s="34"/>
      <c r="P1379" s="34"/>
      <c r="Q1379" s="34"/>
      <c r="R1379" s="34"/>
      <c r="S1379" s="34"/>
      <c r="T1379" s="34"/>
      <c r="U1379" s="34"/>
      <c r="V1379" s="34"/>
      <c r="W1379" s="34"/>
      <c r="X1379" s="34"/>
      <c r="Y1379" s="34"/>
      <c r="Z1379" s="34"/>
      <c r="AA1379" s="34"/>
      <c r="AB1379" s="34"/>
      <c r="AC1379" s="34"/>
    </row>
    <row r="1380" spans="1:29">
      <c r="A1380" s="34"/>
      <c r="B1380" s="34"/>
      <c r="C1380" s="34"/>
      <c r="D1380" s="34"/>
      <c r="E1380" s="34"/>
      <c r="F1380" s="34"/>
      <c r="G1380" s="34"/>
      <c r="P1380" s="34"/>
      <c r="Q1380" s="34"/>
      <c r="R1380" s="34"/>
      <c r="S1380" s="34"/>
      <c r="T1380" s="34"/>
      <c r="U1380" s="34"/>
      <c r="V1380" s="34"/>
      <c r="W1380" s="34"/>
      <c r="X1380" s="34"/>
      <c r="Y1380" s="34"/>
      <c r="Z1380" s="34"/>
      <c r="AA1380" s="34"/>
      <c r="AB1380" s="34"/>
      <c r="AC1380" s="34"/>
    </row>
    <row r="1381" spans="1:29">
      <c r="A1381" s="34"/>
      <c r="B1381" s="34"/>
      <c r="C1381" s="34"/>
      <c r="D1381" s="34"/>
      <c r="E1381" s="34"/>
      <c r="F1381" s="34"/>
      <c r="G1381" s="34"/>
      <c r="P1381" s="34"/>
      <c r="Q1381" s="34"/>
      <c r="R1381" s="34"/>
      <c r="S1381" s="34"/>
      <c r="T1381" s="34"/>
      <c r="U1381" s="34"/>
      <c r="V1381" s="34"/>
      <c r="W1381" s="34"/>
      <c r="X1381" s="34"/>
      <c r="Y1381" s="34"/>
      <c r="Z1381" s="34"/>
      <c r="AA1381" s="34"/>
      <c r="AB1381" s="34"/>
      <c r="AC1381" s="34"/>
    </row>
    <row r="1382" spans="1:29">
      <c r="A1382" s="34"/>
      <c r="B1382" s="34"/>
      <c r="C1382" s="34"/>
      <c r="D1382" s="34"/>
      <c r="E1382" s="34"/>
      <c r="F1382" s="34"/>
      <c r="G1382" s="34"/>
      <c r="P1382" s="34"/>
      <c r="Q1382" s="34"/>
      <c r="R1382" s="34"/>
      <c r="S1382" s="34"/>
      <c r="T1382" s="34"/>
      <c r="U1382" s="34"/>
      <c r="V1382" s="34"/>
      <c r="W1382" s="34"/>
      <c r="X1382" s="34"/>
      <c r="Y1382" s="34"/>
      <c r="Z1382" s="34"/>
      <c r="AA1382" s="34"/>
      <c r="AB1382" s="34"/>
      <c r="AC1382" s="34"/>
    </row>
    <row r="1383" spans="1:29">
      <c r="A1383" s="34"/>
      <c r="B1383" s="34"/>
      <c r="C1383" s="34"/>
      <c r="D1383" s="34"/>
      <c r="E1383" s="34"/>
      <c r="F1383" s="34"/>
      <c r="G1383" s="34"/>
      <c r="P1383" s="34"/>
      <c r="Q1383" s="34"/>
      <c r="R1383" s="34"/>
      <c r="S1383" s="34"/>
      <c r="T1383" s="34"/>
      <c r="U1383" s="34"/>
      <c r="V1383" s="34"/>
      <c r="W1383" s="34"/>
      <c r="X1383" s="34"/>
      <c r="Y1383" s="34"/>
      <c r="Z1383" s="34"/>
      <c r="AA1383" s="34"/>
      <c r="AB1383" s="34"/>
      <c r="AC1383" s="34"/>
    </row>
    <row r="1384" spans="1:29">
      <c r="A1384" s="34"/>
      <c r="B1384" s="34"/>
      <c r="C1384" s="34"/>
      <c r="D1384" s="34"/>
      <c r="E1384" s="34"/>
      <c r="F1384" s="34"/>
      <c r="G1384" s="34"/>
      <c r="P1384" s="34"/>
      <c r="Q1384" s="34"/>
      <c r="R1384" s="34"/>
      <c r="S1384" s="34"/>
      <c r="T1384" s="34"/>
      <c r="U1384" s="34"/>
      <c r="V1384" s="34"/>
      <c r="W1384" s="34"/>
      <c r="X1384" s="34"/>
      <c r="Y1384" s="34"/>
      <c r="Z1384" s="34"/>
      <c r="AA1384" s="34"/>
      <c r="AB1384" s="34"/>
      <c r="AC1384" s="34"/>
    </row>
    <row r="1385" spans="1:29">
      <c r="A1385" s="34"/>
      <c r="B1385" s="34"/>
      <c r="C1385" s="34"/>
      <c r="D1385" s="34"/>
      <c r="E1385" s="34"/>
      <c r="F1385" s="34"/>
      <c r="G1385" s="34"/>
      <c r="P1385" s="34"/>
      <c r="Q1385" s="34"/>
      <c r="R1385" s="34"/>
      <c r="S1385" s="34"/>
      <c r="T1385" s="34"/>
      <c r="U1385" s="34"/>
      <c r="V1385" s="34"/>
      <c r="W1385" s="34"/>
      <c r="X1385" s="34"/>
      <c r="Y1385" s="34"/>
      <c r="Z1385" s="34"/>
      <c r="AA1385" s="34"/>
      <c r="AB1385" s="34"/>
      <c r="AC1385" s="34"/>
    </row>
    <row r="1386" spans="1:29">
      <c r="A1386" s="34"/>
      <c r="B1386" s="34"/>
      <c r="C1386" s="34"/>
      <c r="D1386" s="34"/>
      <c r="E1386" s="34"/>
      <c r="F1386" s="34"/>
      <c r="G1386" s="34"/>
      <c r="P1386" s="34"/>
      <c r="Q1386" s="34"/>
      <c r="R1386" s="34"/>
      <c r="S1386" s="34"/>
      <c r="T1386" s="34"/>
      <c r="U1386" s="34"/>
      <c r="V1386" s="34"/>
      <c r="W1386" s="34"/>
      <c r="X1386" s="34"/>
      <c r="Y1386" s="34"/>
      <c r="Z1386" s="34"/>
      <c r="AA1386" s="34"/>
      <c r="AB1386" s="34"/>
      <c r="AC1386" s="34"/>
    </row>
    <row r="1387" spans="1:29">
      <c r="A1387" s="34"/>
      <c r="B1387" s="34"/>
      <c r="C1387" s="34"/>
      <c r="D1387" s="34"/>
      <c r="E1387" s="34"/>
      <c r="F1387" s="34"/>
      <c r="G1387" s="34"/>
      <c r="P1387" s="34"/>
      <c r="Q1387" s="34"/>
      <c r="R1387" s="34"/>
      <c r="S1387" s="34"/>
      <c r="T1387" s="34"/>
      <c r="U1387" s="34"/>
      <c r="V1387" s="34"/>
      <c r="W1387" s="34"/>
      <c r="X1387" s="34"/>
      <c r="Y1387" s="34"/>
      <c r="Z1387" s="34"/>
      <c r="AA1387" s="34"/>
      <c r="AB1387" s="34"/>
      <c r="AC1387" s="34"/>
    </row>
    <row r="1388" spans="1:29">
      <c r="A1388" s="34"/>
      <c r="B1388" s="34"/>
      <c r="C1388" s="34"/>
      <c r="D1388" s="34"/>
      <c r="E1388" s="34"/>
      <c r="F1388" s="34"/>
      <c r="G1388" s="34"/>
      <c r="P1388" s="34"/>
      <c r="Q1388" s="34"/>
      <c r="R1388" s="34"/>
      <c r="S1388" s="34"/>
      <c r="T1388" s="34"/>
      <c r="U1388" s="34"/>
      <c r="V1388" s="34"/>
      <c r="W1388" s="34"/>
      <c r="X1388" s="34"/>
      <c r="Y1388" s="34"/>
      <c r="Z1388" s="34"/>
      <c r="AA1388" s="34"/>
      <c r="AB1388" s="34"/>
      <c r="AC1388" s="34"/>
    </row>
    <row r="1389" spans="1:29">
      <c r="A1389" s="34"/>
      <c r="B1389" s="34"/>
      <c r="C1389" s="34"/>
      <c r="D1389" s="34"/>
      <c r="E1389" s="34"/>
      <c r="F1389" s="34"/>
      <c r="G1389" s="34"/>
      <c r="P1389" s="34"/>
      <c r="Q1389" s="34"/>
      <c r="R1389" s="34"/>
      <c r="S1389" s="34"/>
      <c r="T1389" s="34"/>
      <c r="U1389" s="34"/>
      <c r="V1389" s="34"/>
      <c r="W1389" s="34"/>
      <c r="X1389" s="34"/>
      <c r="Y1389" s="34"/>
      <c r="Z1389" s="34"/>
      <c r="AA1389" s="34"/>
      <c r="AB1389" s="34"/>
      <c r="AC1389" s="34"/>
    </row>
    <row r="1390" spans="1:29">
      <c r="A1390" s="34"/>
      <c r="B1390" s="34"/>
      <c r="C1390" s="34"/>
      <c r="D1390" s="34"/>
      <c r="E1390" s="34"/>
      <c r="F1390" s="34"/>
      <c r="G1390" s="34"/>
      <c r="P1390" s="34"/>
      <c r="Q1390" s="34"/>
      <c r="R1390" s="34"/>
      <c r="S1390" s="34"/>
      <c r="T1390" s="34"/>
      <c r="U1390" s="34"/>
      <c r="V1390" s="34"/>
      <c r="W1390" s="34"/>
      <c r="X1390" s="34"/>
      <c r="Y1390" s="34"/>
      <c r="Z1390" s="34"/>
      <c r="AA1390" s="34"/>
      <c r="AB1390" s="34"/>
      <c r="AC1390" s="34"/>
    </row>
    <row r="1391" spans="1:29">
      <c r="A1391" s="34"/>
      <c r="B1391" s="34"/>
      <c r="C1391" s="34"/>
      <c r="D1391" s="34"/>
      <c r="E1391" s="34"/>
      <c r="F1391" s="34"/>
      <c r="G1391" s="34"/>
      <c r="P1391" s="34"/>
      <c r="Q1391" s="34"/>
      <c r="R1391" s="34"/>
      <c r="S1391" s="34"/>
      <c r="T1391" s="34"/>
      <c r="U1391" s="34"/>
      <c r="V1391" s="34"/>
      <c r="W1391" s="34"/>
      <c r="X1391" s="34"/>
      <c r="Y1391" s="34"/>
      <c r="Z1391" s="34"/>
      <c r="AA1391" s="34"/>
      <c r="AB1391" s="34"/>
      <c r="AC1391" s="34"/>
    </row>
    <row r="1392" spans="1:29">
      <c r="A1392" s="34"/>
      <c r="B1392" s="34"/>
      <c r="C1392" s="34"/>
      <c r="D1392" s="34"/>
      <c r="E1392" s="34"/>
      <c r="F1392" s="34"/>
      <c r="G1392" s="34"/>
      <c r="P1392" s="34"/>
      <c r="Q1392" s="34"/>
      <c r="R1392" s="34"/>
      <c r="S1392" s="34"/>
      <c r="T1392" s="34"/>
      <c r="U1392" s="34"/>
      <c r="V1392" s="34"/>
      <c r="W1392" s="34"/>
      <c r="X1392" s="34"/>
      <c r="Y1392" s="34"/>
      <c r="Z1392" s="34"/>
      <c r="AA1392" s="34"/>
      <c r="AB1392" s="34"/>
      <c r="AC1392" s="34"/>
    </row>
    <row r="1393" spans="1:29">
      <c r="A1393" s="34"/>
      <c r="B1393" s="34"/>
      <c r="C1393" s="34"/>
      <c r="D1393" s="34"/>
      <c r="E1393" s="34"/>
      <c r="F1393" s="34"/>
      <c r="G1393" s="34"/>
      <c r="P1393" s="34"/>
      <c r="Q1393" s="34"/>
      <c r="R1393" s="34"/>
      <c r="S1393" s="34"/>
      <c r="T1393" s="34"/>
      <c r="U1393" s="34"/>
      <c r="V1393" s="34"/>
      <c r="W1393" s="34"/>
      <c r="X1393" s="34"/>
      <c r="Y1393" s="34"/>
      <c r="Z1393" s="34"/>
      <c r="AA1393" s="34"/>
      <c r="AB1393" s="34"/>
      <c r="AC1393" s="34"/>
    </row>
    <row r="1394" spans="1:29">
      <c r="A1394" s="34"/>
      <c r="B1394" s="34"/>
      <c r="C1394" s="34"/>
      <c r="D1394" s="34"/>
      <c r="E1394" s="34"/>
      <c r="F1394" s="34"/>
      <c r="G1394" s="34"/>
      <c r="P1394" s="34"/>
      <c r="Q1394" s="34"/>
      <c r="R1394" s="34"/>
      <c r="S1394" s="34"/>
      <c r="T1394" s="34"/>
      <c r="U1394" s="34"/>
      <c r="V1394" s="34"/>
      <c r="W1394" s="34"/>
      <c r="X1394" s="34"/>
      <c r="Y1394" s="34"/>
      <c r="Z1394" s="34"/>
      <c r="AA1394" s="34"/>
      <c r="AB1394" s="34"/>
      <c r="AC1394" s="34"/>
    </row>
    <row r="1395" spans="1:29">
      <c r="A1395" s="34"/>
      <c r="B1395" s="34"/>
      <c r="C1395" s="34"/>
      <c r="D1395" s="34"/>
      <c r="E1395" s="34"/>
      <c r="F1395" s="34"/>
      <c r="G1395" s="34"/>
      <c r="P1395" s="34"/>
      <c r="Q1395" s="34"/>
      <c r="R1395" s="34"/>
      <c r="S1395" s="34"/>
      <c r="T1395" s="34"/>
      <c r="U1395" s="34"/>
      <c r="V1395" s="34"/>
      <c r="W1395" s="34"/>
      <c r="X1395" s="34"/>
      <c r="Y1395" s="34"/>
      <c r="Z1395" s="34"/>
      <c r="AA1395" s="34"/>
      <c r="AB1395" s="34"/>
      <c r="AC1395" s="34"/>
    </row>
    <row r="1396" spans="1:29">
      <c r="A1396" s="34"/>
      <c r="B1396" s="34"/>
      <c r="C1396" s="34"/>
      <c r="D1396" s="34"/>
      <c r="E1396" s="34"/>
      <c r="F1396" s="34"/>
      <c r="G1396" s="34"/>
      <c r="P1396" s="34"/>
      <c r="Q1396" s="34"/>
      <c r="R1396" s="34"/>
      <c r="S1396" s="34"/>
      <c r="T1396" s="34"/>
      <c r="U1396" s="34"/>
      <c r="V1396" s="34"/>
      <c r="W1396" s="34"/>
      <c r="X1396" s="34"/>
      <c r="Y1396" s="34"/>
      <c r="Z1396" s="34"/>
      <c r="AA1396" s="34"/>
      <c r="AB1396" s="34"/>
      <c r="AC1396" s="34"/>
    </row>
    <row r="1397" spans="1:29">
      <c r="A1397" s="34"/>
      <c r="B1397" s="34"/>
      <c r="C1397" s="34"/>
      <c r="D1397" s="34"/>
      <c r="E1397" s="34"/>
      <c r="F1397" s="34"/>
      <c r="G1397" s="34"/>
      <c r="P1397" s="34"/>
      <c r="Q1397" s="34"/>
      <c r="R1397" s="34"/>
      <c r="S1397" s="34"/>
      <c r="T1397" s="34"/>
      <c r="U1397" s="34"/>
      <c r="V1397" s="34"/>
      <c r="W1397" s="34"/>
      <c r="X1397" s="34"/>
      <c r="Y1397" s="34"/>
      <c r="Z1397" s="34"/>
      <c r="AA1397" s="34"/>
      <c r="AB1397" s="34"/>
      <c r="AC1397" s="34"/>
    </row>
    <row r="1398" spans="1:29">
      <c r="A1398" s="34"/>
      <c r="B1398" s="34"/>
      <c r="C1398" s="34"/>
      <c r="D1398" s="34"/>
      <c r="E1398" s="34"/>
      <c r="F1398" s="34"/>
      <c r="G1398" s="34"/>
      <c r="P1398" s="34"/>
      <c r="Q1398" s="34"/>
      <c r="R1398" s="34"/>
      <c r="S1398" s="34"/>
      <c r="T1398" s="34"/>
      <c r="U1398" s="34"/>
      <c r="V1398" s="34"/>
      <c r="W1398" s="34"/>
      <c r="X1398" s="34"/>
      <c r="Y1398" s="34"/>
      <c r="Z1398" s="34"/>
      <c r="AA1398" s="34"/>
      <c r="AB1398" s="34"/>
      <c r="AC1398" s="34"/>
    </row>
    <row r="1399" spans="1:29">
      <c r="A1399" s="34"/>
      <c r="B1399" s="34"/>
      <c r="C1399" s="34"/>
      <c r="D1399" s="34"/>
      <c r="E1399" s="34"/>
      <c r="F1399" s="34"/>
      <c r="G1399" s="34"/>
      <c r="P1399" s="34"/>
      <c r="Q1399" s="34"/>
      <c r="R1399" s="34"/>
      <c r="S1399" s="34"/>
      <c r="T1399" s="34"/>
      <c r="U1399" s="34"/>
      <c r="V1399" s="34"/>
      <c r="W1399" s="34"/>
      <c r="X1399" s="34"/>
      <c r="Y1399" s="34"/>
      <c r="Z1399" s="34"/>
      <c r="AA1399" s="34"/>
      <c r="AB1399" s="34"/>
      <c r="AC1399" s="34"/>
    </row>
    <row r="1400" spans="1:29">
      <c r="A1400" s="34"/>
      <c r="B1400" s="34"/>
      <c r="C1400" s="34"/>
      <c r="D1400" s="34"/>
      <c r="E1400" s="34"/>
      <c r="F1400" s="34"/>
      <c r="G1400" s="34"/>
      <c r="P1400" s="34"/>
      <c r="Q1400" s="34"/>
      <c r="R1400" s="34"/>
      <c r="S1400" s="34"/>
      <c r="T1400" s="34"/>
      <c r="U1400" s="34"/>
      <c r="V1400" s="34"/>
      <c r="W1400" s="34"/>
      <c r="X1400" s="34"/>
      <c r="Y1400" s="34"/>
      <c r="Z1400" s="34"/>
      <c r="AA1400" s="34"/>
      <c r="AB1400" s="34"/>
      <c r="AC1400" s="34"/>
    </row>
    <row r="1401" spans="1:29">
      <c r="A1401" s="34"/>
      <c r="B1401" s="34"/>
      <c r="C1401" s="34"/>
      <c r="D1401" s="34"/>
      <c r="E1401" s="34"/>
      <c r="F1401" s="34"/>
      <c r="G1401" s="34"/>
      <c r="P1401" s="34"/>
      <c r="Q1401" s="34"/>
      <c r="R1401" s="34"/>
      <c r="S1401" s="34"/>
      <c r="T1401" s="34"/>
      <c r="U1401" s="34"/>
      <c r="V1401" s="34"/>
      <c r="W1401" s="34"/>
      <c r="X1401" s="34"/>
      <c r="Y1401" s="34"/>
      <c r="Z1401" s="34"/>
      <c r="AA1401" s="34"/>
      <c r="AB1401" s="34"/>
      <c r="AC1401" s="34"/>
    </row>
    <row r="1402" spans="1:29">
      <c r="A1402" s="34"/>
      <c r="B1402" s="34"/>
      <c r="C1402" s="34"/>
      <c r="D1402" s="34"/>
      <c r="E1402" s="34"/>
      <c r="F1402" s="34"/>
      <c r="G1402" s="34"/>
      <c r="P1402" s="34"/>
      <c r="Q1402" s="34"/>
      <c r="R1402" s="34"/>
      <c r="S1402" s="34"/>
      <c r="T1402" s="34"/>
      <c r="U1402" s="34"/>
      <c r="V1402" s="34"/>
      <c r="W1402" s="34"/>
      <c r="X1402" s="34"/>
      <c r="Y1402" s="34"/>
      <c r="Z1402" s="34"/>
      <c r="AA1402" s="34"/>
      <c r="AB1402" s="34"/>
      <c r="AC1402" s="34"/>
    </row>
    <row r="1403" spans="1:29">
      <c r="A1403" s="34"/>
      <c r="B1403" s="34"/>
      <c r="C1403" s="34"/>
      <c r="D1403" s="34"/>
      <c r="E1403" s="34"/>
      <c r="F1403" s="34"/>
      <c r="G1403" s="34"/>
      <c r="P1403" s="34"/>
      <c r="Q1403" s="34"/>
      <c r="R1403" s="34"/>
      <c r="S1403" s="34"/>
      <c r="T1403" s="34"/>
      <c r="U1403" s="34"/>
      <c r="V1403" s="34"/>
      <c r="W1403" s="34"/>
      <c r="X1403" s="34"/>
      <c r="Y1403" s="34"/>
      <c r="Z1403" s="34"/>
      <c r="AA1403" s="34"/>
      <c r="AB1403" s="34"/>
      <c r="AC1403" s="34"/>
    </row>
    <row r="1404" spans="1:29">
      <c r="A1404" s="34"/>
      <c r="B1404" s="34"/>
      <c r="C1404" s="34"/>
      <c r="D1404" s="34"/>
      <c r="E1404" s="34"/>
      <c r="F1404" s="34"/>
      <c r="G1404" s="34"/>
      <c r="P1404" s="34"/>
      <c r="Q1404" s="34"/>
      <c r="R1404" s="34"/>
      <c r="S1404" s="34"/>
      <c r="T1404" s="34"/>
      <c r="U1404" s="34"/>
      <c r="V1404" s="34"/>
      <c r="W1404" s="34"/>
      <c r="X1404" s="34"/>
      <c r="Y1404" s="34"/>
      <c r="Z1404" s="34"/>
      <c r="AA1404" s="34"/>
      <c r="AB1404" s="34"/>
      <c r="AC1404" s="34"/>
    </row>
    <row r="1405" spans="1:29">
      <c r="A1405" s="34"/>
      <c r="B1405" s="34"/>
      <c r="C1405" s="34"/>
      <c r="D1405" s="34"/>
      <c r="E1405" s="34"/>
      <c r="F1405" s="34"/>
      <c r="G1405" s="34"/>
      <c r="P1405" s="34"/>
      <c r="Q1405" s="34"/>
      <c r="R1405" s="34"/>
      <c r="S1405" s="34"/>
      <c r="T1405" s="34"/>
      <c r="U1405" s="34"/>
      <c r="V1405" s="34"/>
      <c r="W1405" s="34"/>
      <c r="X1405" s="34"/>
      <c r="Y1405" s="34"/>
      <c r="Z1405" s="34"/>
      <c r="AA1405" s="34"/>
      <c r="AB1405" s="34"/>
      <c r="AC1405" s="34"/>
    </row>
    <row r="1406" spans="1:29">
      <c r="A1406" s="34"/>
      <c r="B1406" s="34"/>
      <c r="C1406" s="34"/>
      <c r="D1406" s="34"/>
      <c r="E1406" s="34"/>
      <c r="F1406" s="34"/>
      <c r="G1406" s="34"/>
      <c r="P1406" s="34"/>
      <c r="Q1406" s="34"/>
      <c r="R1406" s="34"/>
      <c r="S1406" s="34"/>
      <c r="T1406" s="34"/>
      <c r="U1406" s="34"/>
      <c r="V1406" s="34"/>
      <c r="W1406" s="34"/>
      <c r="X1406" s="34"/>
      <c r="Y1406" s="34"/>
      <c r="Z1406" s="34"/>
      <c r="AA1406" s="34"/>
      <c r="AB1406" s="34"/>
      <c r="AC1406" s="34"/>
    </row>
    <row r="1407" spans="1:29">
      <c r="A1407" s="34"/>
      <c r="B1407" s="34"/>
      <c r="C1407" s="34"/>
      <c r="D1407" s="34"/>
      <c r="E1407" s="34"/>
      <c r="F1407" s="34"/>
      <c r="G1407" s="34"/>
      <c r="P1407" s="34"/>
      <c r="Q1407" s="34"/>
      <c r="R1407" s="34"/>
      <c r="S1407" s="34"/>
      <c r="T1407" s="34"/>
      <c r="U1407" s="34"/>
      <c r="V1407" s="34"/>
      <c r="W1407" s="34"/>
      <c r="X1407" s="34"/>
      <c r="Y1407" s="34"/>
      <c r="Z1407" s="34"/>
      <c r="AA1407" s="34"/>
      <c r="AB1407" s="34"/>
      <c r="AC1407" s="34"/>
    </row>
    <row r="1408" spans="1:29">
      <c r="A1408" s="34"/>
      <c r="B1408" s="34"/>
      <c r="C1408" s="34"/>
      <c r="D1408" s="34"/>
      <c r="E1408" s="34"/>
      <c r="F1408" s="34"/>
      <c r="G1408" s="34"/>
      <c r="P1408" s="34"/>
      <c r="Q1408" s="34"/>
      <c r="R1408" s="34"/>
      <c r="S1408" s="34"/>
      <c r="T1408" s="34"/>
      <c r="U1408" s="34"/>
      <c r="V1408" s="34"/>
      <c r="W1408" s="34"/>
      <c r="X1408" s="34"/>
      <c r="Y1408" s="34"/>
      <c r="Z1408" s="34"/>
      <c r="AA1408" s="34"/>
      <c r="AB1408" s="34"/>
      <c r="AC1408" s="34"/>
    </row>
    <row r="1409" spans="1:29">
      <c r="A1409" s="34"/>
      <c r="B1409" s="34"/>
      <c r="C1409" s="34"/>
      <c r="D1409" s="34"/>
      <c r="E1409" s="34"/>
      <c r="F1409" s="34"/>
      <c r="G1409" s="34"/>
      <c r="P1409" s="34"/>
      <c r="Q1409" s="34"/>
      <c r="R1409" s="34"/>
      <c r="S1409" s="34"/>
      <c r="T1409" s="34"/>
      <c r="U1409" s="34"/>
      <c r="V1409" s="34"/>
      <c r="W1409" s="34"/>
      <c r="X1409" s="34"/>
      <c r="Y1409" s="34"/>
      <c r="Z1409" s="34"/>
      <c r="AA1409" s="34"/>
      <c r="AB1409" s="34"/>
      <c r="AC1409" s="34"/>
    </row>
    <row r="1410" spans="1:29">
      <c r="A1410" s="34"/>
      <c r="B1410" s="34"/>
      <c r="C1410" s="34"/>
      <c r="D1410" s="34"/>
      <c r="E1410" s="34"/>
      <c r="F1410" s="34"/>
      <c r="G1410" s="34"/>
      <c r="P1410" s="34"/>
      <c r="Q1410" s="34"/>
      <c r="R1410" s="34"/>
      <c r="S1410" s="34"/>
      <c r="T1410" s="34"/>
      <c r="U1410" s="34"/>
      <c r="V1410" s="34"/>
      <c r="W1410" s="34"/>
      <c r="X1410" s="34"/>
      <c r="Y1410" s="34"/>
      <c r="Z1410" s="34"/>
      <c r="AA1410" s="34"/>
      <c r="AB1410" s="34"/>
      <c r="AC1410" s="34"/>
    </row>
    <row r="1411" spans="1:29">
      <c r="A1411" s="34"/>
      <c r="B1411" s="34"/>
      <c r="C1411" s="34"/>
      <c r="D1411" s="34"/>
      <c r="E1411" s="34"/>
      <c r="F1411" s="34"/>
      <c r="G1411" s="34"/>
      <c r="P1411" s="34"/>
      <c r="Q1411" s="34"/>
      <c r="R1411" s="34"/>
      <c r="S1411" s="34"/>
      <c r="T1411" s="34"/>
      <c r="U1411" s="34"/>
      <c r="V1411" s="34"/>
      <c r="W1411" s="34"/>
      <c r="X1411" s="34"/>
      <c r="Y1411" s="34"/>
      <c r="Z1411" s="34"/>
      <c r="AA1411" s="34"/>
      <c r="AB1411" s="34"/>
      <c r="AC1411" s="34"/>
    </row>
    <row r="1412" spans="1:29">
      <c r="A1412" s="34"/>
      <c r="B1412" s="34"/>
      <c r="C1412" s="34"/>
      <c r="D1412" s="34"/>
      <c r="E1412" s="34"/>
      <c r="F1412" s="34"/>
      <c r="G1412" s="34"/>
      <c r="P1412" s="34"/>
      <c r="Q1412" s="34"/>
      <c r="R1412" s="34"/>
      <c r="S1412" s="34"/>
      <c r="T1412" s="34"/>
      <c r="U1412" s="34"/>
      <c r="V1412" s="34"/>
      <c r="W1412" s="34"/>
      <c r="X1412" s="34"/>
      <c r="Y1412" s="34"/>
      <c r="Z1412" s="34"/>
      <c r="AA1412" s="34"/>
      <c r="AB1412" s="34"/>
      <c r="AC1412" s="34"/>
    </row>
    <row r="1413" spans="1:29">
      <c r="A1413" s="34"/>
      <c r="B1413" s="34"/>
      <c r="C1413" s="34"/>
      <c r="D1413" s="34"/>
      <c r="E1413" s="34"/>
      <c r="F1413" s="34"/>
      <c r="G1413" s="34"/>
      <c r="P1413" s="34"/>
      <c r="Q1413" s="34"/>
      <c r="R1413" s="34"/>
      <c r="S1413" s="34"/>
      <c r="T1413" s="34"/>
      <c r="U1413" s="34"/>
      <c r="V1413" s="34"/>
      <c r="W1413" s="34"/>
      <c r="X1413" s="34"/>
      <c r="Y1413" s="34"/>
      <c r="Z1413" s="34"/>
      <c r="AA1413" s="34"/>
      <c r="AB1413" s="34"/>
      <c r="AC1413" s="34"/>
    </row>
    <row r="1414" spans="1:29">
      <c r="A1414" s="34"/>
      <c r="B1414" s="34"/>
      <c r="C1414" s="34"/>
      <c r="D1414" s="34"/>
      <c r="E1414" s="34"/>
      <c r="F1414" s="34"/>
      <c r="G1414" s="34"/>
      <c r="P1414" s="34"/>
      <c r="Q1414" s="34"/>
      <c r="R1414" s="34"/>
      <c r="S1414" s="34"/>
      <c r="T1414" s="34"/>
      <c r="U1414" s="34"/>
      <c r="V1414" s="34"/>
      <c r="W1414" s="34"/>
      <c r="X1414" s="34"/>
      <c r="Y1414" s="34"/>
      <c r="Z1414" s="34"/>
      <c r="AA1414" s="34"/>
      <c r="AB1414" s="34"/>
      <c r="AC1414" s="34"/>
    </row>
    <row r="1415" spans="1:29">
      <c r="A1415" s="34"/>
      <c r="B1415" s="34"/>
      <c r="C1415" s="34"/>
      <c r="D1415" s="34"/>
      <c r="E1415" s="34"/>
      <c r="F1415" s="34"/>
      <c r="G1415" s="34"/>
      <c r="P1415" s="34"/>
      <c r="Q1415" s="34"/>
      <c r="R1415" s="34"/>
      <c r="S1415" s="34"/>
      <c r="T1415" s="34"/>
      <c r="U1415" s="34"/>
      <c r="V1415" s="34"/>
      <c r="W1415" s="34"/>
      <c r="X1415" s="34"/>
      <c r="Y1415" s="34"/>
      <c r="Z1415" s="34"/>
      <c r="AA1415" s="34"/>
      <c r="AB1415" s="34"/>
      <c r="AC1415" s="34"/>
    </row>
    <row r="1416" spans="1:29">
      <c r="A1416" s="34"/>
      <c r="B1416" s="34"/>
      <c r="C1416" s="34"/>
      <c r="D1416" s="34"/>
      <c r="E1416" s="34"/>
      <c r="F1416" s="34"/>
      <c r="G1416" s="34"/>
      <c r="P1416" s="34"/>
      <c r="Q1416" s="34"/>
      <c r="R1416" s="34"/>
      <c r="S1416" s="34"/>
      <c r="T1416" s="34"/>
      <c r="U1416" s="34"/>
      <c r="V1416" s="34"/>
      <c r="W1416" s="34"/>
      <c r="X1416" s="34"/>
      <c r="Y1416" s="34"/>
      <c r="Z1416" s="34"/>
      <c r="AA1416" s="34"/>
      <c r="AB1416" s="34"/>
      <c r="AC1416" s="34"/>
    </row>
    <row r="1417" spans="1:29">
      <c r="A1417" s="34"/>
      <c r="B1417" s="34"/>
      <c r="C1417" s="34"/>
      <c r="D1417" s="34"/>
      <c r="E1417" s="34"/>
      <c r="F1417" s="34"/>
      <c r="G1417" s="34"/>
      <c r="P1417" s="34"/>
      <c r="Q1417" s="34"/>
      <c r="R1417" s="34"/>
      <c r="S1417" s="34"/>
      <c r="T1417" s="34"/>
      <c r="U1417" s="34"/>
      <c r="V1417" s="34"/>
      <c r="W1417" s="34"/>
      <c r="X1417" s="34"/>
      <c r="Y1417" s="34"/>
      <c r="Z1417" s="34"/>
      <c r="AA1417" s="34"/>
      <c r="AB1417" s="34"/>
      <c r="AC1417" s="34"/>
    </row>
    <row r="1418" spans="1:29">
      <c r="A1418" s="34"/>
      <c r="B1418" s="34"/>
      <c r="C1418" s="34"/>
      <c r="D1418" s="34"/>
      <c r="E1418" s="34"/>
      <c r="F1418" s="34"/>
      <c r="G1418" s="34"/>
      <c r="P1418" s="34"/>
      <c r="Q1418" s="34"/>
      <c r="R1418" s="34"/>
      <c r="S1418" s="34"/>
      <c r="T1418" s="34"/>
      <c r="U1418" s="34"/>
      <c r="V1418" s="34"/>
      <c r="W1418" s="34"/>
      <c r="X1418" s="34"/>
      <c r="Y1418" s="34"/>
      <c r="Z1418" s="34"/>
      <c r="AA1418" s="34"/>
      <c r="AB1418" s="34"/>
      <c r="AC1418" s="34"/>
    </row>
    <row r="1419" spans="1:29">
      <c r="A1419" s="34"/>
      <c r="B1419" s="34"/>
      <c r="C1419" s="34"/>
      <c r="D1419" s="34"/>
      <c r="E1419" s="34"/>
      <c r="F1419" s="34"/>
      <c r="G1419" s="34"/>
      <c r="P1419" s="34"/>
      <c r="Q1419" s="34"/>
      <c r="R1419" s="34"/>
      <c r="S1419" s="34"/>
      <c r="T1419" s="34"/>
      <c r="U1419" s="34"/>
      <c r="V1419" s="34"/>
      <c r="W1419" s="34"/>
      <c r="X1419" s="34"/>
      <c r="Y1419" s="34"/>
      <c r="Z1419" s="34"/>
      <c r="AA1419" s="34"/>
      <c r="AB1419" s="34"/>
      <c r="AC1419" s="34"/>
    </row>
    <row r="1420" spans="1:29">
      <c r="A1420" s="34"/>
      <c r="B1420" s="34"/>
      <c r="C1420" s="34"/>
      <c r="D1420" s="34"/>
      <c r="E1420" s="34"/>
      <c r="F1420" s="34"/>
      <c r="G1420" s="34"/>
      <c r="P1420" s="34"/>
      <c r="Q1420" s="34"/>
      <c r="R1420" s="34"/>
      <c r="S1420" s="34"/>
      <c r="T1420" s="34"/>
      <c r="U1420" s="34"/>
      <c r="V1420" s="34"/>
      <c r="W1420" s="34"/>
      <c r="X1420" s="34"/>
      <c r="Y1420" s="34"/>
      <c r="Z1420" s="34"/>
      <c r="AA1420" s="34"/>
      <c r="AB1420" s="34"/>
      <c r="AC1420" s="34"/>
    </row>
    <row r="1421" spans="1:29">
      <c r="A1421" s="34"/>
      <c r="B1421" s="34"/>
      <c r="C1421" s="34"/>
      <c r="D1421" s="34"/>
      <c r="E1421" s="34"/>
      <c r="F1421" s="34"/>
      <c r="G1421" s="34"/>
      <c r="P1421" s="34"/>
      <c r="Q1421" s="34"/>
      <c r="R1421" s="34"/>
      <c r="S1421" s="34"/>
      <c r="T1421" s="34"/>
      <c r="U1421" s="34"/>
      <c r="V1421" s="34"/>
      <c r="W1421" s="34"/>
      <c r="X1421" s="34"/>
      <c r="Y1421" s="34"/>
      <c r="Z1421" s="34"/>
      <c r="AA1421" s="34"/>
      <c r="AB1421" s="34"/>
      <c r="AC1421" s="34"/>
    </row>
    <row r="1422" spans="1:29">
      <c r="A1422" s="34"/>
      <c r="B1422" s="34"/>
      <c r="C1422" s="34"/>
      <c r="D1422" s="34"/>
      <c r="E1422" s="34"/>
      <c r="F1422" s="34"/>
      <c r="G1422" s="34"/>
      <c r="P1422" s="34"/>
      <c r="Q1422" s="34"/>
      <c r="R1422" s="34"/>
      <c r="S1422" s="34"/>
      <c r="T1422" s="34"/>
      <c r="U1422" s="34"/>
      <c r="V1422" s="34"/>
      <c r="W1422" s="34"/>
      <c r="X1422" s="34"/>
      <c r="Y1422" s="34"/>
      <c r="Z1422" s="34"/>
      <c r="AA1422" s="34"/>
      <c r="AB1422" s="34"/>
      <c r="AC1422" s="34"/>
    </row>
    <row r="1423" spans="1:29">
      <c r="A1423" s="34"/>
      <c r="B1423" s="34"/>
      <c r="C1423" s="34"/>
      <c r="D1423" s="34"/>
      <c r="E1423" s="34"/>
      <c r="F1423" s="34"/>
      <c r="G1423" s="34"/>
      <c r="P1423" s="34"/>
      <c r="Q1423" s="34"/>
      <c r="R1423" s="34"/>
      <c r="S1423" s="34"/>
      <c r="T1423" s="34"/>
      <c r="U1423" s="34"/>
      <c r="V1423" s="34"/>
      <c r="W1423" s="34"/>
      <c r="X1423" s="34"/>
      <c r="Y1423" s="34"/>
      <c r="Z1423" s="34"/>
      <c r="AA1423" s="34"/>
      <c r="AB1423" s="34"/>
      <c r="AC1423" s="34"/>
    </row>
    <row r="1424" spans="1:29">
      <c r="A1424" s="34"/>
      <c r="B1424" s="34"/>
      <c r="C1424" s="34"/>
      <c r="D1424" s="34"/>
      <c r="E1424" s="34"/>
      <c r="F1424" s="34"/>
      <c r="G1424" s="34"/>
      <c r="P1424" s="34"/>
      <c r="Q1424" s="34"/>
      <c r="R1424" s="34"/>
      <c r="S1424" s="34"/>
      <c r="T1424" s="34"/>
      <c r="U1424" s="34"/>
      <c r="V1424" s="34"/>
      <c r="W1424" s="34"/>
      <c r="X1424" s="34"/>
      <c r="Y1424" s="34"/>
      <c r="Z1424" s="34"/>
      <c r="AA1424" s="34"/>
      <c r="AB1424" s="34"/>
      <c r="AC1424" s="34"/>
    </row>
    <row r="1425" spans="1:29">
      <c r="A1425" s="34"/>
      <c r="B1425" s="34"/>
      <c r="C1425" s="34"/>
      <c r="D1425" s="34"/>
      <c r="E1425" s="34"/>
      <c r="F1425" s="34"/>
      <c r="G1425" s="34"/>
      <c r="P1425" s="34"/>
      <c r="Q1425" s="34"/>
      <c r="R1425" s="34"/>
      <c r="S1425" s="34"/>
      <c r="T1425" s="34"/>
      <c r="U1425" s="34"/>
      <c r="V1425" s="34"/>
      <c r="W1425" s="34"/>
      <c r="X1425" s="34"/>
      <c r="Y1425" s="34"/>
      <c r="Z1425" s="34"/>
      <c r="AA1425" s="34"/>
      <c r="AB1425" s="34"/>
      <c r="AC1425" s="34"/>
    </row>
    <row r="1426" spans="1:29">
      <c r="A1426" s="34"/>
      <c r="B1426" s="34"/>
      <c r="C1426" s="34"/>
      <c r="D1426" s="34"/>
      <c r="E1426" s="34"/>
      <c r="F1426" s="34"/>
      <c r="G1426" s="34"/>
      <c r="P1426" s="34"/>
      <c r="Q1426" s="34"/>
      <c r="R1426" s="34"/>
      <c r="S1426" s="34"/>
      <c r="T1426" s="34"/>
      <c r="U1426" s="34"/>
      <c r="V1426" s="34"/>
      <c r="W1426" s="34"/>
      <c r="X1426" s="34"/>
      <c r="Y1426" s="34"/>
      <c r="Z1426" s="34"/>
      <c r="AA1426" s="34"/>
      <c r="AB1426" s="34"/>
      <c r="AC1426" s="34"/>
    </row>
    <row r="1427" spans="1:29">
      <c r="A1427" s="34"/>
      <c r="B1427" s="34"/>
      <c r="C1427" s="34"/>
      <c r="D1427" s="34"/>
      <c r="E1427" s="34"/>
      <c r="F1427" s="34"/>
      <c r="G1427" s="34"/>
      <c r="P1427" s="34"/>
      <c r="Q1427" s="34"/>
      <c r="R1427" s="34"/>
      <c r="S1427" s="34"/>
      <c r="T1427" s="34"/>
      <c r="U1427" s="34"/>
      <c r="V1427" s="34"/>
      <c r="W1427" s="34"/>
      <c r="X1427" s="34"/>
      <c r="Y1427" s="34"/>
      <c r="Z1427" s="34"/>
      <c r="AA1427" s="34"/>
      <c r="AB1427" s="34"/>
      <c r="AC1427" s="34"/>
    </row>
    <row r="1428" spans="1:29">
      <c r="A1428" s="34"/>
      <c r="B1428" s="34"/>
      <c r="C1428" s="34"/>
      <c r="D1428" s="34"/>
      <c r="E1428" s="34"/>
      <c r="F1428" s="34"/>
      <c r="G1428" s="34"/>
      <c r="P1428" s="34"/>
      <c r="Q1428" s="34"/>
      <c r="R1428" s="34"/>
      <c r="S1428" s="34"/>
      <c r="T1428" s="34"/>
      <c r="U1428" s="34"/>
      <c r="V1428" s="34"/>
      <c r="W1428" s="34"/>
      <c r="X1428" s="34"/>
      <c r="Y1428" s="34"/>
      <c r="Z1428" s="34"/>
      <c r="AA1428" s="34"/>
      <c r="AB1428" s="34"/>
      <c r="AC1428" s="34"/>
    </row>
    <row r="1429" spans="1:29">
      <c r="A1429" s="34"/>
      <c r="B1429" s="34"/>
      <c r="C1429" s="34"/>
      <c r="D1429" s="34"/>
      <c r="E1429" s="34"/>
      <c r="F1429" s="34"/>
      <c r="G1429" s="34"/>
      <c r="P1429" s="34"/>
      <c r="Q1429" s="34"/>
      <c r="R1429" s="34"/>
      <c r="S1429" s="34"/>
      <c r="T1429" s="34"/>
      <c r="U1429" s="34"/>
      <c r="V1429" s="34"/>
      <c r="W1429" s="34"/>
      <c r="X1429" s="34"/>
      <c r="Y1429" s="34"/>
      <c r="Z1429" s="34"/>
      <c r="AA1429" s="34"/>
      <c r="AB1429" s="34"/>
      <c r="AC1429" s="34"/>
    </row>
    <row r="1430" spans="1:29">
      <c r="A1430" s="34"/>
      <c r="B1430" s="34"/>
      <c r="C1430" s="34"/>
      <c r="D1430" s="34"/>
      <c r="E1430" s="34"/>
      <c r="F1430" s="34"/>
      <c r="G1430" s="34"/>
      <c r="P1430" s="34"/>
      <c r="Q1430" s="34"/>
      <c r="R1430" s="34"/>
      <c r="S1430" s="34"/>
      <c r="T1430" s="34"/>
      <c r="U1430" s="34"/>
      <c r="V1430" s="34"/>
      <c r="W1430" s="34"/>
      <c r="X1430" s="34"/>
      <c r="Y1430" s="34"/>
      <c r="Z1430" s="34"/>
      <c r="AA1430" s="34"/>
      <c r="AB1430" s="34"/>
      <c r="AC1430" s="34"/>
    </row>
    <row r="1431" spans="1:29">
      <c r="A1431" s="34"/>
      <c r="B1431" s="34"/>
      <c r="C1431" s="34"/>
      <c r="D1431" s="34"/>
      <c r="E1431" s="34"/>
      <c r="F1431" s="34"/>
      <c r="G1431" s="34"/>
      <c r="P1431" s="34"/>
      <c r="Q1431" s="34"/>
      <c r="R1431" s="34"/>
      <c r="S1431" s="34"/>
      <c r="T1431" s="34"/>
      <c r="U1431" s="34"/>
      <c r="V1431" s="34"/>
      <c r="W1431" s="34"/>
      <c r="X1431" s="34"/>
      <c r="Y1431" s="34"/>
      <c r="Z1431" s="34"/>
      <c r="AA1431" s="34"/>
      <c r="AB1431" s="34"/>
      <c r="AC1431" s="34"/>
    </row>
    <row r="1432" spans="1:29">
      <c r="A1432" s="34"/>
      <c r="B1432" s="34"/>
      <c r="C1432" s="34"/>
      <c r="D1432" s="34"/>
      <c r="E1432" s="34"/>
      <c r="F1432" s="34"/>
      <c r="G1432" s="34"/>
      <c r="P1432" s="34"/>
      <c r="Q1432" s="34"/>
      <c r="R1432" s="34"/>
      <c r="S1432" s="34"/>
      <c r="T1432" s="34"/>
      <c r="U1432" s="34"/>
      <c r="V1432" s="34"/>
      <c r="W1432" s="34"/>
      <c r="X1432" s="34"/>
      <c r="Y1432" s="34"/>
      <c r="Z1432" s="34"/>
      <c r="AA1432" s="34"/>
      <c r="AB1432" s="34"/>
      <c r="AC1432" s="34"/>
    </row>
    <row r="1433" spans="1:29">
      <c r="A1433" s="34"/>
      <c r="B1433" s="34"/>
      <c r="C1433" s="34"/>
      <c r="D1433" s="34"/>
      <c r="E1433" s="34"/>
      <c r="F1433" s="34"/>
      <c r="G1433" s="34"/>
      <c r="P1433" s="34"/>
      <c r="Q1433" s="34"/>
      <c r="R1433" s="34"/>
      <c r="S1433" s="34"/>
      <c r="T1433" s="34"/>
      <c r="U1433" s="34"/>
      <c r="V1433" s="34"/>
      <c r="W1433" s="34"/>
      <c r="X1433" s="34"/>
      <c r="Y1433" s="34"/>
      <c r="Z1433" s="34"/>
      <c r="AA1433" s="34"/>
      <c r="AB1433" s="34"/>
      <c r="AC1433" s="34"/>
    </row>
    <row r="1434" spans="1:29">
      <c r="A1434" s="34"/>
      <c r="B1434" s="34"/>
      <c r="C1434" s="34"/>
      <c r="D1434" s="34"/>
      <c r="E1434" s="34"/>
      <c r="F1434" s="34"/>
      <c r="G1434" s="34"/>
      <c r="P1434" s="34"/>
      <c r="Q1434" s="34"/>
      <c r="R1434" s="34"/>
      <c r="S1434" s="34"/>
      <c r="T1434" s="34"/>
      <c r="U1434" s="34"/>
      <c r="V1434" s="34"/>
      <c r="W1434" s="34"/>
      <c r="X1434" s="34"/>
      <c r="Y1434" s="34"/>
      <c r="Z1434" s="34"/>
      <c r="AA1434" s="34"/>
      <c r="AB1434" s="34"/>
      <c r="AC1434" s="34"/>
    </row>
    <row r="1435" spans="1:29">
      <c r="A1435" s="34"/>
      <c r="B1435" s="34"/>
      <c r="C1435" s="34"/>
      <c r="D1435" s="34"/>
      <c r="E1435" s="34"/>
      <c r="F1435" s="34"/>
      <c r="G1435" s="34"/>
      <c r="P1435" s="34"/>
      <c r="Q1435" s="34"/>
      <c r="R1435" s="34"/>
      <c r="S1435" s="34"/>
      <c r="T1435" s="34"/>
      <c r="U1435" s="34"/>
      <c r="V1435" s="34"/>
      <c r="W1435" s="34"/>
      <c r="X1435" s="34"/>
      <c r="Y1435" s="34"/>
      <c r="Z1435" s="34"/>
      <c r="AA1435" s="34"/>
      <c r="AB1435" s="34"/>
      <c r="AC1435" s="34"/>
    </row>
    <row r="1436" spans="1:29">
      <c r="A1436" s="34"/>
      <c r="B1436" s="34"/>
      <c r="C1436" s="34"/>
      <c r="D1436" s="34"/>
      <c r="E1436" s="34"/>
      <c r="F1436" s="34"/>
      <c r="G1436" s="34"/>
      <c r="P1436" s="34"/>
      <c r="Q1436" s="34"/>
      <c r="R1436" s="34"/>
      <c r="S1436" s="34"/>
      <c r="T1436" s="34"/>
      <c r="U1436" s="34"/>
      <c r="V1436" s="34"/>
      <c r="W1436" s="34"/>
      <c r="X1436" s="34"/>
      <c r="Y1436" s="34"/>
      <c r="Z1436" s="34"/>
      <c r="AA1436" s="34"/>
      <c r="AB1436" s="34"/>
      <c r="AC1436" s="34"/>
    </row>
    <row r="1437" spans="1:29">
      <c r="A1437" s="34"/>
      <c r="B1437" s="34"/>
      <c r="C1437" s="34"/>
      <c r="D1437" s="34"/>
      <c r="E1437" s="34"/>
      <c r="F1437" s="34"/>
      <c r="G1437" s="34"/>
      <c r="P1437" s="34"/>
      <c r="Q1437" s="34"/>
      <c r="R1437" s="34"/>
      <c r="S1437" s="34"/>
      <c r="T1437" s="34"/>
      <c r="U1437" s="34"/>
      <c r="V1437" s="34"/>
      <c r="W1437" s="34"/>
      <c r="X1437" s="34"/>
      <c r="Y1437" s="34"/>
      <c r="Z1437" s="34"/>
      <c r="AA1437" s="34"/>
      <c r="AB1437" s="34"/>
      <c r="AC1437" s="34"/>
    </row>
    <row r="1438" spans="1:29">
      <c r="A1438" s="34"/>
      <c r="B1438" s="34"/>
      <c r="C1438" s="34"/>
      <c r="D1438" s="34"/>
      <c r="E1438" s="34"/>
      <c r="F1438" s="34"/>
      <c r="G1438" s="34"/>
      <c r="P1438" s="34"/>
      <c r="Q1438" s="34"/>
      <c r="R1438" s="34"/>
      <c r="S1438" s="34"/>
      <c r="T1438" s="34"/>
      <c r="U1438" s="34"/>
      <c r="V1438" s="34"/>
      <c r="W1438" s="34"/>
      <c r="X1438" s="34"/>
      <c r="Y1438" s="34"/>
      <c r="Z1438" s="34"/>
      <c r="AA1438" s="34"/>
      <c r="AB1438" s="34"/>
      <c r="AC1438" s="34"/>
    </row>
    <row r="1439" spans="1:29">
      <c r="A1439" s="34"/>
      <c r="B1439" s="34"/>
      <c r="C1439" s="34"/>
      <c r="D1439" s="34"/>
      <c r="E1439" s="34"/>
      <c r="F1439" s="34"/>
      <c r="G1439" s="34"/>
      <c r="P1439" s="34"/>
      <c r="Q1439" s="34"/>
      <c r="R1439" s="34"/>
      <c r="S1439" s="34"/>
      <c r="T1439" s="34"/>
      <c r="U1439" s="34"/>
      <c r="V1439" s="34"/>
      <c r="W1439" s="34"/>
      <c r="X1439" s="34"/>
      <c r="Y1439" s="34"/>
      <c r="Z1439" s="34"/>
      <c r="AA1439" s="34"/>
      <c r="AB1439" s="34"/>
      <c r="AC1439" s="34"/>
    </row>
    <row r="1440" spans="1:29">
      <c r="A1440" s="34"/>
      <c r="B1440" s="34"/>
      <c r="C1440" s="34"/>
      <c r="D1440" s="34"/>
      <c r="E1440" s="34"/>
      <c r="F1440" s="34"/>
      <c r="G1440" s="34"/>
      <c r="P1440" s="34"/>
      <c r="Q1440" s="34"/>
      <c r="R1440" s="34"/>
      <c r="S1440" s="34"/>
      <c r="T1440" s="34"/>
      <c r="U1440" s="34"/>
      <c r="V1440" s="34"/>
      <c r="W1440" s="34"/>
      <c r="X1440" s="34"/>
      <c r="Y1440" s="34"/>
      <c r="Z1440" s="34"/>
      <c r="AA1440" s="34"/>
      <c r="AB1440" s="34"/>
      <c r="AC1440" s="34"/>
    </row>
    <row r="1441" spans="1:29">
      <c r="A1441" s="34"/>
      <c r="B1441" s="34"/>
      <c r="C1441" s="34"/>
      <c r="D1441" s="34"/>
      <c r="E1441" s="34"/>
      <c r="F1441" s="34"/>
      <c r="G1441" s="34"/>
      <c r="P1441" s="34"/>
      <c r="Q1441" s="34"/>
      <c r="R1441" s="34"/>
      <c r="S1441" s="34"/>
      <c r="T1441" s="34"/>
      <c r="U1441" s="34"/>
      <c r="V1441" s="34"/>
      <c r="W1441" s="34"/>
      <c r="X1441" s="34"/>
      <c r="Y1441" s="34"/>
      <c r="Z1441" s="34"/>
      <c r="AA1441" s="34"/>
      <c r="AB1441" s="34"/>
      <c r="AC1441" s="34"/>
    </row>
    <row r="1442" spans="1:29">
      <c r="A1442" s="34"/>
      <c r="B1442" s="34"/>
      <c r="C1442" s="34"/>
      <c r="D1442" s="34"/>
      <c r="E1442" s="34"/>
      <c r="F1442" s="34"/>
      <c r="G1442" s="34"/>
      <c r="P1442" s="34"/>
      <c r="Q1442" s="34"/>
      <c r="R1442" s="34"/>
      <c r="S1442" s="34"/>
      <c r="T1442" s="34"/>
      <c r="U1442" s="34"/>
      <c r="V1442" s="34"/>
      <c r="W1442" s="34"/>
      <c r="X1442" s="34"/>
      <c r="Y1442" s="34"/>
      <c r="Z1442" s="34"/>
      <c r="AA1442" s="34"/>
      <c r="AB1442" s="34"/>
      <c r="AC1442" s="34"/>
    </row>
    <row r="1443" spans="1:29">
      <c r="A1443" s="34"/>
      <c r="B1443" s="34"/>
      <c r="C1443" s="34"/>
      <c r="D1443" s="34"/>
      <c r="E1443" s="34"/>
      <c r="F1443" s="34"/>
      <c r="G1443" s="34"/>
      <c r="P1443" s="34"/>
      <c r="Q1443" s="34"/>
      <c r="R1443" s="34"/>
      <c r="S1443" s="34"/>
      <c r="T1443" s="34"/>
      <c r="U1443" s="34"/>
      <c r="V1443" s="34"/>
      <c r="W1443" s="34"/>
      <c r="X1443" s="34"/>
      <c r="Y1443" s="34"/>
      <c r="Z1443" s="34"/>
      <c r="AA1443" s="34"/>
      <c r="AB1443" s="34"/>
      <c r="AC1443" s="34"/>
    </row>
    <row r="1444" spans="1:29">
      <c r="A1444" s="34"/>
      <c r="B1444" s="34"/>
      <c r="C1444" s="34"/>
      <c r="D1444" s="34"/>
      <c r="E1444" s="34"/>
      <c r="F1444" s="34"/>
      <c r="G1444" s="34"/>
      <c r="P1444" s="34"/>
      <c r="Q1444" s="34"/>
      <c r="R1444" s="34"/>
      <c r="S1444" s="34"/>
      <c r="T1444" s="34"/>
      <c r="U1444" s="34"/>
      <c r="V1444" s="34"/>
      <c r="W1444" s="34"/>
      <c r="X1444" s="34"/>
      <c r="Y1444" s="34"/>
      <c r="Z1444" s="34"/>
      <c r="AA1444" s="34"/>
      <c r="AB1444" s="34"/>
      <c r="AC1444" s="34"/>
    </row>
    <row r="1445" spans="1:29">
      <c r="A1445" s="34"/>
      <c r="B1445" s="34"/>
      <c r="C1445" s="34"/>
      <c r="D1445" s="34"/>
      <c r="E1445" s="34"/>
      <c r="F1445" s="34"/>
      <c r="G1445" s="34"/>
      <c r="P1445" s="34"/>
      <c r="Q1445" s="34"/>
      <c r="R1445" s="34"/>
      <c r="S1445" s="34"/>
      <c r="T1445" s="34"/>
      <c r="U1445" s="34"/>
      <c r="V1445" s="34"/>
      <c r="W1445" s="34"/>
      <c r="X1445" s="34"/>
      <c r="Y1445" s="34"/>
      <c r="Z1445" s="34"/>
      <c r="AA1445" s="34"/>
      <c r="AB1445" s="34"/>
      <c r="AC1445" s="34"/>
    </row>
    <row r="1446" spans="1:29">
      <c r="A1446" s="34"/>
      <c r="B1446" s="34"/>
      <c r="C1446" s="34"/>
      <c r="D1446" s="34"/>
      <c r="E1446" s="34"/>
      <c r="F1446" s="34"/>
      <c r="G1446" s="34"/>
      <c r="P1446" s="34"/>
      <c r="Q1446" s="34"/>
      <c r="R1446" s="34"/>
      <c r="S1446" s="34"/>
      <c r="T1446" s="34"/>
      <c r="U1446" s="34"/>
      <c r="V1446" s="34"/>
      <c r="W1446" s="34"/>
      <c r="X1446" s="34"/>
      <c r="Y1446" s="34"/>
      <c r="Z1446" s="34"/>
      <c r="AA1446" s="34"/>
      <c r="AB1446" s="34"/>
      <c r="AC1446" s="34"/>
    </row>
    <row r="1447" spans="1:29">
      <c r="A1447" s="34"/>
      <c r="B1447" s="34"/>
      <c r="C1447" s="34"/>
      <c r="D1447" s="34"/>
      <c r="E1447" s="34"/>
      <c r="F1447" s="34"/>
      <c r="G1447" s="34"/>
      <c r="P1447" s="34"/>
      <c r="Q1447" s="34"/>
      <c r="R1447" s="34"/>
      <c r="S1447" s="34"/>
      <c r="T1447" s="34"/>
      <c r="U1447" s="34"/>
      <c r="V1447" s="34"/>
      <c r="W1447" s="34"/>
      <c r="X1447" s="34"/>
      <c r="Y1447" s="34"/>
      <c r="Z1447" s="34"/>
      <c r="AA1447" s="34"/>
      <c r="AB1447" s="34"/>
      <c r="AC1447" s="34"/>
    </row>
    <row r="1448" spans="1:29">
      <c r="A1448" s="34"/>
      <c r="B1448" s="34"/>
      <c r="C1448" s="34"/>
      <c r="D1448" s="34"/>
      <c r="E1448" s="34"/>
      <c r="F1448" s="34"/>
      <c r="G1448" s="34"/>
      <c r="P1448" s="34"/>
      <c r="Q1448" s="34"/>
      <c r="R1448" s="34"/>
      <c r="S1448" s="34"/>
      <c r="T1448" s="34"/>
      <c r="U1448" s="34"/>
      <c r="V1448" s="34"/>
      <c r="W1448" s="34"/>
      <c r="X1448" s="34"/>
      <c r="Y1448" s="34"/>
      <c r="Z1448" s="34"/>
      <c r="AA1448" s="34"/>
      <c r="AB1448" s="34"/>
      <c r="AC1448" s="34"/>
    </row>
    <row r="1449" spans="1:29">
      <c r="A1449" s="34"/>
      <c r="B1449" s="34"/>
      <c r="C1449" s="34"/>
      <c r="D1449" s="34"/>
      <c r="E1449" s="34"/>
      <c r="F1449" s="34"/>
      <c r="G1449" s="34"/>
      <c r="P1449" s="34"/>
      <c r="Q1449" s="34"/>
      <c r="R1449" s="34"/>
      <c r="S1449" s="34"/>
      <c r="T1449" s="34"/>
      <c r="U1449" s="34"/>
      <c r="V1449" s="34"/>
      <c r="W1449" s="34"/>
      <c r="X1449" s="34"/>
      <c r="Y1449" s="34"/>
      <c r="Z1449" s="34"/>
      <c r="AA1449" s="34"/>
      <c r="AB1449" s="34"/>
      <c r="AC1449" s="34"/>
    </row>
    <row r="1450" spans="1:29">
      <c r="A1450" s="34"/>
      <c r="B1450" s="34"/>
      <c r="C1450" s="34"/>
      <c r="D1450" s="34"/>
      <c r="E1450" s="34"/>
      <c r="F1450" s="34"/>
      <c r="G1450" s="34"/>
      <c r="P1450" s="34"/>
      <c r="Q1450" s="34"/>
      <c r="R1450" s="34"/>
      <c r="S1450" s="34"/>
      <c r="T1450" s="34"/>
      <c r="U1450" s="34"/>
      <c r="V1450" s="34"/>
      <c r="W1450" s="34"/>
      <c r="X1450" s="34"/>
      <c r="Y1450" s="34"/>
      <c r="Z1450" s="34"/>
      <c r="AA1450" s="34"/>
      <c r="AB1450" s="34"/>
      <c r="AC1450" s="34"/>
    </row>
    <row r="1451" spans="1:29">
      <c r="A1451" s="34"/>
      <c r="B1451" s="34"/>
      <c r="C1451" s="34"/>
      <c r="D1451" s="34"/>
      <c r="E1451" s="34"/>
      <c r="F1451" s="34"/>
      <c r="G1451" s="34"/>
      <c r="P1451" s="34"/>
      <c r="Q1451" s="34"/>
      <c r="R1451" s="34"/>
      <c r="S1451" s="34"/>
      <c r="T1451" s="34"/>
      <c r="U1451" s="34"/>
      <c r="V1451" s="34"/>
      <c r="W1451" s="34"/>
      <c r="X1451" s="34"/>
      <c r="Y1451" s="34"/>
      <c r="Z1451" s="34"/>
      <c r="AA1451" s="34"/>
      <c r="AB1451" s="34"/>
      <c r="AC1451" s="34"/>
    </row>
    <row r="1452" spans="1:29">
      <c r="A1452" s="34"/>
      <c r="B1452" s="34"/>
      <c r="C1452" s="34"/>
      <c r="D1452" s="34"/>
      <c r="E1452" s="34"/>
      <c r="F1452" s="34"/>
      <c r="G1452" s="34"/>
      <c r="P1452" s="34"/>
      <c r="Q1452" s="34"/>
      <c r="R1452" s="34"/>
      <c r="S1452" s="34"/>
      <c r="T1452" s="34"/>
      <c r="U1452" s="34"/>
      <c r="V1452" s="34"/>
      <c r="W1452" s="34"/>
      <c r="X1452" s="34"/>
      <c r="Y1452" s="34"/>
      <c r="Z1452" s="34"/>
      <c r="AA1452" s="34"/>
      <c r="AB1452" s="34"/>
      <c r="AC1452" s="34"/>
    </row>
    <row r="1453" spans="1:29">
      <c r="A1453" s="34"/>
      <c r="B1453" s="34"/>
      <c r="C1453" s="34"/>
      <c r="D1453" s="34"/>
      <c r="E1453" s="34"/>
      <c r="F1453" s="34"/>
      <c r="G1453" s="34"/>
      <c r="P1453" s="34"/>
      <c r="Q1453" s="34"/>
      <c r="R1453" s="34"/>
      <c r="S1453" s="34"/>
      <c r="T1453" s="34"/>
      <c r="U1453" s="34"/>
      <c r="V1453" s="34"/>
      <c r="W1453" s="34"/>
      <c r="X1453" s="34"/>
      <c r="Y1453" s="34"/>
      <c r="Z1453" s="34"/>
      <c r="AA1453" s="34"/>
      <c r="AB1453" s="34"/>
      <c r="AC1453" s="34"/>
    </row>
    <row r="1454" spans="1:29">
      <c r="A1454" s="34"/>
      <c r="B1454" s="34"/>
      <c r="C1454" s="34"/>
      <c r="D1454" s="34"/>
      <c r="E1454" s="34"/>
      <c r="F1454" s="34"/>
      <c r="G1454" s="34"/>
      <c r="P1454" s="34"/>
      <c r="Q1454" s="34"/>
      <c r="R1454" s="34"/>
      <c r="S1454" s="34"/>
      <c r="T1454" s="34"/>
      <c r="U1454" s="34"/>
      <c r="V1454" s="34"/>
      <c r="W1454" s="34"/>
      <c r="X1454" s="34"/>
      <c r="Y1454" s="34"/>
      <c r="Z1454" s="34"/>
      <c r="AA1454" s="34"/>
      <c r="AB1454" s="34"/>
      <c r="AC1454" s="34"/>
    </row>
    <row r="1455" spans="1:29">
      <c r="A1455" s="34"/>
      <c r="B1455" s="34"/>
      <c r="C1455" s="34"/>
      <c r="D1455" s="34"/>
      <c r="E1455" s="34"/>
      <c r="F1455" s="34"/>
      <c r="G1455" s="34"/>
      <c r="P1455" s="34"/>
      <c r="Q1455" s="34"/>
      <c r="R1455" s="34"/>
      <c r="S1455" s="34"/>
      <c r="T1455" s="34"/>
      <c r="U1455" s="34"/>
      <c r="V1455" s="34"/>
      <c r="W1455" s="34"/>
      <c r="X1455" s="34"/>
      <c r="Y1455" s="34"/>
      <c r="Z1455" s="34"/>
      <c r="AA1455" s="34"/>
      <c r="AB1455" s="34"/>
      <c r="AC1455" s="34"/>
    </row>
    <row r="1456" spans="1:29">
      <c r="A1456" s="34"/>
      <c r="B1456" s="34"/>
      <c r="C1456" s="34"/>
      <c r="D1456" s="34"/>
      <c r="E1456" s="34"/>
      <c r="F1456" s="34"/>
      <c r="G1456" s="34"/>
      <c r="P1456" s="34"/>
      <c r="Q1456" s="34"/>
      <c r="R1456" s="34"/>
      <c r="S1456" s="34"/>
      <c r="T1456" s="34"/>
      <c r="U1456" s="34"/>
      <c r="V1456" s="34"/>
      <c r="W1456" s="34"/>
      <c r="X1456" s="34"/>
      <c r="Y1456" s="34"/>
      <c r="Z1456" s="34"/>
      <c r="AA1456" s="34"/>
      <c r="AB1456" s="34"/>
      <c r="AC1456" s="34"/>
    </row>
    <row r="1457" spans="1:29">
      <c r="A1457" s="34"/>
      <c r="B1457" s="34"/>
      <c r="C1457" s="34"/>
      <c r="D1457" s="34"/>
      <c r="E1457" s="34"/>
      <c r="F1457" s="34"/>
      <c r="G1457" s="34"/>
      <c r="P1457" s="34"/>
      <c r="Q1457" s="34"/>
      <c r="R1457" s="34"/>
      <c r="S1457" s="34"/>
      <c r="T1457" s="34"/>
      <c r="U1457" s="34"/>
      <c r="V1457" s="34"/>
      <c r="W1457" s="34"/>
      <c r="X1457" s="34"/>
      <c r="Y1457" s="34"/>
      <c r="Z1457" s="34"/>
      <c r="AA1457" s="34"/>
      <c r="AB1457" s="34"/>
      <c r="AC1457" s="34"/>
    </row>
    <row r="1458" spans="1:29">
      <c r="A1458" s="34"/>
      <c r="B1458" s="34"/>
      <c r="C1458" s="34"/>
      <c r="D1458" s="34"/>
      <c r="E1458" s="34"/>
      <c r="F1458" s="34"/>
      <c r="G1458" s="34"/>
      <c r="P1458" s="34"/>
      <c r="Q1458" s="34"/>
      <c r="R1458" s="34"/>
      <c r="S1458" s="34"/>
      <c r="T1458" s="34"/>
      <c r="U1458" s="34"/>
      <c r="V1458" s="34"/>
      <c r="W1458" s="34"/>
      <c r="X1458" s="34"/>
      <c r="Y1458" s="34"/>
      <c r="Z1458" s="34"/>
      <c r="AA1458" s="34"/>
      <c r="AB1458" s="34"/>
      <c r="AC1458" s="34"/>
    </row>
    <row r="1459" spans="1:29">
      <c r="A1459" s="34"/>
      <c r="B1459" s="34"/>
      <c r="C1459" s="34"/>
      <c r="D1459" s="34"/>
      <c r="E1459" s="34"/>
      <c r="F1459" s="34"/>
      <c r="G1459" s="34"/>
      <c r="P1459" s="34"/>
      <c r="Q1459" s="34"/>
      <c r="R1459" s="34"/>
      <c r="S1459" s="34"/>
      <c r="T1459" s="34"/>
      <c r="U1459" s="34"/>
      <c r="V1459" s="34"/>
      <c r="W1459" s="34"/>
      <c r="X1459" s="34"/>
      <c r="Y1459" s="34"/>
      <c r="Z1459" s="34"/>
      <c r="AA1459" s="34"/>
      <c r="AB1459" s="34"/>
      <c r="AC1459" s="34"/>
    </row>
    <row r="1460" spans="1:29">
      <c r="A1460" s="34"/>
      <c r="B1460" s="34"/>
      <c r="C1460" s="34"/>
      <c r="D1460" s="34"/>
      <c r="E1460" s="34"/>
      <c r="F1460" s="34"/>
      <c r="G1460" s="34"/>
      <c r="P1460" s="34"/>
      <c r="Q1460" s="34"/>
      <c r="R1460" s="34"/>
      <c r="S1460" s="34"/>
      <c r="T1460" s="34"/>
      <c r="U1460" s="34"/>
      <c r="V1460" s="34"/>
      <c r="W1460" s="34"/>
      <c r="X1460" s="34"/>
      <c r="Y1460" s="34"/>
      <c r="Z1460" s="34"/>
      <c r="AA1460" s="34"/>
      <c r="AB1460" s="34"/>
      <c r="AC1460" s="34"/>
    </row>
    <row r="1461" spans="1:29">
      <c r="A1461" s="34"/>
      <c r="B1461" s="34"/>
      <c r="C1461" s="34"/>
      <c r="D1461" s="34"/>
      <c r="E1461" s="34"/>
      <c r="F1461" s="34"/>
      <c r="G1461" s="34"/>
      <c r="P1461" s="34"/>
      <c r="Q1461" s="34"/>
      <c r="R1461" s="34"/>
      <c r="S1461" s="34"/>
      <c r="T1461" s="34"/>
      <c r="U1461" s="34"/>
      <c r="V1461" s="34"/>
      <c r="W1461" s="34"/>
      <c r="X1461" s="34"/>
      <c r="Y1461" s="34"/>
      <c r="Z1461" s="34"/>
      <c r="AA1461" s="34"/>
      <c r="AB1461" s="34"/>
      <c r="AC1461" s="34"/>
    </row>
    <row r="1462" spans="1:29">
      <c r="A1462" s="34"/>
      <c r="B1462" s="34"/>
      <c r="C1462" s="34"/>
      <c r="D1462" s="34"/>
      <c r="E1462" s="34"/>
      <c r="F1462" s="34"/>
      <c r="G1462" s="34"/>
      <c r="P1462" s="34"/>
      <c r="Q1462" s="34"/>
      <c r="R1462" s="34"/>
      <c r="S1462" s="34"/>
      <c r="T1462" s="34"/>
      <c r="U1462" s="34"/>
      <c r="V1462" s="34"/>
      <c r="W1462" s="34"/>
      <c r="X1462" s="34"/>
      <c r="Y1462" s="34"/>
      <c r="Z1462" s="34"/>
      <c r="AA1462" s="34"/>
      <c r="AB1462" s="34"/>
      <c r="AC1462" s="34"/>
    </row>
    <row r="1463" spans="1:29">
      <c r="A1463" s="34"/>
      <c r="B1463" s="34"/>
      <c r="C1463" s="34"/>
      <c r="D1463" s="34"/>
      <c r="E1463" s="34"/>
      <c r="F1463" s="34"/>
      <c r="G1463" s="34"/>
      <c r="P1463" s="34"/>
      <c r="Q1463" s="34"/>
      <c r="R1463" s="34"/>
      <c r="S1463" s="34"/>
      <c r="T1463" s="34"/>
      <c r="U1463" s="34"/>
      <c r="V1463" s="34"/>
      <c r="W1463" s="34"/>
      <c r="X1463" s="34"/>
      <c r="Y1463" s="34"/>
      <c r="Z1463" s="34"/>
      <c r="AA1463" s="34"/>
      <c r="AB1463" s="34"/>
      <c r="AC1463" s="34"/>
    </row>
    <row r="1464" spans="1:29">
      <c r="A1464" s="34"/>
      <c r="B1464" s="34"/>
      <c r="C1464" s="34"/>
      <c r="D1464" s="34"/>
      <c r="E1464" s="34"/>
      <c r="F1464" s="34"/>
      <c r="G1464" s="34"/>
      <c r="P1464" s="34"/>
      <c r="Q1464" s="34"/>
      <c r="R1464" s="34"/>
      <c r="S1464" s="34"/>
      <c r="T1464" s="34"/>
      <c r="U1464" s="34"/>
      <c r="V1464" s="34"/>
      <c r="W1464" s="34"/>
      <c r="X1464" s="34"/>
      <c r="Y1464" s="34"/>
      <c r="Z1464" s="34"/>
      <c r="AA1464" s="34"/>
      <c r="AB1464" s="34"/>
      <c r="AC1464" s="34"/>
    </row>
    <row r="1465" spans="1:29">
      <c r="A1465" s="34"/>
      <c r="B1465" s="34"/>
      <c r="C1465" s="34"/>
      <c r="D1465" s="34"/>
      <c r="E1465" s="34"/>
      <c r="F1465" s="34"/>
      <c r="G1465" s="34"/>
      <c r="P1465" s="34"/>
      <c r="Q1465" s="34"/>
      <c r="R1465" s="34"/>
      <c r="S1465" s="34"/>
      <c r="T1465" s="34"/>
      <c r="U1465" s="34"/>
      <c r="V1465" s="34"/>
      <c r="W1465" s="34"/>
      <c r="X1465" s="34"/>
      <c r="Y1465" s="34"/>
      <c r="Z1465" s="34"/>
      <c r="AA1465" s="34"/>
      <c r="AB1465" s="34"/>
      <c r="AC1465" s="34"/>
    </row>
    <row r="1466" spans="1:29">
      <c r="A1466" s="34"/>
      <c r="B1466" s="34"/>
      <c r="C1466" s="34"/>
      <c r="D1466" s="34"/>
      <c r="E1466" s="34"/>
      <c r="F1466" s="34"/>
      <c r="G1466" s="34"/>
      <c r="P1466" s="34"/>
      <c r="Q1466" s="34"/>
      <c r="R1466" s="34"/>
      <c r="S1466" s="34"/>
      <c r="T1466" s="34"/>
      <c r="U1466" s="34"/>
      <c r="V1466" s="34"/>
      <c r="W1466" s="34"/>
      <c r="X1466" s="34"/>
      <c r="Y1466" s="34"/>
      <c r="Z1466" s="34"/>
      <c r="AA1466" s="34"/>
      <c r="AB1466" s="34"/>
      <c r="AC1466" s="34"/>
    </row>
    <row r="1467" spans="1:29">
      <c r="A1467" s="34"/>
      <c r="B1467" s="34"/>
      <c r="C1467" s="34"/>
      <c r="D1467" s="34"/>
      <c r="E1467" s="34"/>
      <c r="F1467" s="34"/>
      <c r="G1467" s="34"/>
      <c r="P1467" s="34"/>
      <c r="Q1467" s="34"/>
      <c r="R1467" s="34"/>
      <c r="S1467" s="34"/>
      <c r="T1467" s="34"/>
      <c r="U1467" s="34"/>
      <c r="V1467" s="34"/>
      <c r="W1467" s="34"/>
      <c r="X1467" s="34"/>
      <c r="Y1467" s="34"/>
      <c r="Z1467" s="34"/>
      <c r="AA1467" s="34"/>
      <c r="AB1467" s="34"/>
      <c r="AC1467" s="34"/>
    </row>
    <row r="1468" spans="1:29">
      <c r="A1468" s="34"/>
      <c r="B1468" s="34"/>
      <c r="C1468" s="34"/>
      <c r="D1468" s="34"/>
      <c r="E1468" s="34"/>
      <c r="F1468" s="34"/>
      <c r="G1468" s="34"/>
      <c r="P1468" s="34"/>
      <c r="Q1468" s="34"/>
      <c r="R1468" s="34"/>
      <c r="S1468" s="34"/>
      <c r="T1468" s="34"/>
      <c r="U1468" s="34"/>
      <c r="V1468" s="34"/>
      <c r="W1468" s="34"/>
      <c r="X1468" s="34"/>
      <c r="Y1468" s="34"/>
      <c r="Z1468" s="34"/>
      <c r="AA1468" s="34"/>
      <c r="AB1468" s="34"/>
      <c r="AC1468" s="34"/>
    </row>
    <row r="1469" spans="1:29">
      <c r="A1469" s="34"/>
      <c r="B1469" s="34"/>
      <c r="C1469" s="34"/>
      <c r="D1469" s="34"/>
      <c r="E1469" s="34"/>
      <c r="F1469" s="34"/>
      <c r="G1469" s="34"/>
      <c r="P1469" s="34"/>
      <c r="Q1469" s="34"/>
      <c r="R1469" s="34"/>
      <c r="S1469" s="34"/>
      <c r="T1469" s="34"/>
      <c r="U1469" s="34"/>
      <c r="V1469" s="34"/>
      <c r="W1469" s="34"/>
      <c r="X1469" s="34"/>
      <c r="Y1469" s="34"/>
      <c r="Z1469" s="34"/>
      <c r="AA1469" s="34"/>
      <c r="AB1469" s="34"/>
      <c r="AC1469" s="34"/>
    </row>
    <row r="1470" spans="1:29">
      <c r="A1470" s="34"/>
      <c r="B1470" s="34"/>
      <c r="C1470" s="34"/>
      <c r="D1470" s="34"/>
      <c r="E1470" s="34"/>
      <c r="F1470" s="34"/>
      <c r="G1470" s="34"/>
      <c r="P1470" s="34"/>
      <c r="Q1470" s="34"/>
      <c r="R1470" s="34"/>
      <c r="S1470" s="34"/>
      <c r="T1470" s="34"/>
      <c r="U1470" s="34"/>
      <c r="V1470" s="34"/>
      <c r="W1470" s="34"/>
      <c r="X1470" s="34"/>
      <c r="Y1470" s="34"/>
      <c r="Z1470" s="34"/>
      <c r="AA1470" s="34"/>
      <c r="AB1470" s="34"/>
      <c r="AC1470" s="34"/>
    </row>
    <row r="1471" spans="1:29">
      <c r="A1471" s="34"/>
      <c r="B1471" s="34"/>
      <c r="C1471" s="34"/>
      <c r="D1471" s="34"/>
      <c r="E1471" s="34"/>
      <c r="F1471" s="34"/>
      <c r="G1471" s="34"/>
      <c r="P1471" s="34"/>
      <c r="Q1471" s="34"/>
      <c r="R1471" s="34"/>
      <c r="S1471" s="34"/>
      <c r="T1471" s="34"/>
      <c r="U1471" s="34"/>
      <c r="V1471" s="34"/>
      <c r="W1471" s="34"/>
      <c r="X1471" s="34"/>
      <c r="Y1471" s="34"/>
      <c r="Z1471" s="34"/>
      <c r="AA1471" s="34"/>
      <c r="AB1471" s="34"/>
      <c r="AC1471" s="34"/>
    </row>
    <row r="1472" spans="1:29">
      <c r="A1472" s="34"/>
      <c r="B1472" s="34"/>
      <c r="C1472" s="34"/>
      <c r="D1472" s="34"/>
      <c r="E1472" s="34"/>
      <c r="F1472" s="34"/>
      <c r="G1472" s="34"/>
      <c r="P1472" s="34"/>
      <c r="Q1472" s="34"/>
      <c r="R1472" s="34"/>
      <c r="S1472" s="34"/>
      <c r="T1472" s="34"/>
      <c r="U1472" s="34"/>
      <c r="V1472" s="34"/>
      <c r="W1472" s="34"/>
      <c r="X1472" s="34"/>
      <c r="Y1472" s="34"/>
      <c r="Z1472" s="34"/>
      <c r="AA1472" s="34"/>
      <c r="AB1472" s="34"/>
      <c r="AC1472" s="34"/>
    </row>
    <row r="1473" spans="1:29">
      <c r="A1473" s="34"/>
      <c r="B1473" s="34"/>
      <c r="C1473" s="34"/>
      <c r="D1473" s="34"/>
      <c r="E1473" s="34"/>
      <c r="F1473" s="34"/>
      <c r="G1473" s="34"/>
      <c r="P1473" s="34"/>
      <c r="Q1473" s="34"/>
      <c r="R1473" s="34"/>
      <c r="S1473" s="34"/>
      <c r="T1473" s="34"/>
      <c r="U1473" s="34"/>
      <c r="V1473" s="34"/>
      <c r="W1473" s="34"/>
      <c r="X1473" s="34"/>
      <c r="Y1473" s="34"/>
      <c r="Z1473" s="34"/>
      <c r="AA1473" s="34"/>
      <c r="AB1473" s="34"/>
      <c r="AC1473" s="34"/>
    </row>
    <row r="1474" spans="1:29">
      <c r="A1474" s="34"/>
      <c r="B1474" s="34"/>
      <c r="C1474" s="34"/>
      <c r="D1474" s="34"/>
      <c r="E1474" s="34"/>
      <c r="F1474" s="34"/>
      <c r="G1474" s="34"/>
      <c r="P1474" s="34"/>
      <c r="Q1474" s="34"/>
      <c r="R1474" s="34"/>
      <c r="S1474" s="34"/>
      <c r="T1474" s="34"/>
      <c r="U1474" s="34"/>
      <c r="V1474" s="34"/>
      <c r="W1474" s="34"/>
      <c r="X1474" s="34"/>
      <c r="Y1474" s="34"/>
      <c r="Z1474" s="34"/>
      <c r="AA1474" s="34"/>
      <c r="AB1474" s="34"/>
      <c r="AC1474" s="34"/>
    </row>
    <row r="1475" spans="1:29">
      <c r="A1475" s="34"/>
      <c r="B1475" s="34"/>
      <c r="C1475" s="34"/>
      <c r="D1475" s="34"/>
      <c r="E1475" s="34"/>
      <c r="F1475" s="34"/>
      <c r="G1475" s="34"/>
      <c r="P1475" s="34"/>
      <c r="Q1475" s="34"/>
      <c r="R1475" s="34"/>
      <c r="S1475" s="34"/>
      <c r="T1475" s="34"/>
      <c r="U1475" s="34"/>
      <c r="V1475" s="34"/>
      <c r="W1475" s="34"/>
      <c r="X1475" s="34"/>
      <c r="Y1475" s="34"/>
      <c r="Z1475" s="34"/>
      <c r="AA1475" s="34"/>
      <c r="AB1475" s="34"/>
      <c r="AC1475" s="34"/>
    </row>
    <row r="1476" spans="1:29">
      <c r="A1476" s="34"/>
      <c r="B1476" s="34"/>
      <c r="C1476" s="34"/>
      <c r="D1476" s="34"/>
      <c r="E1476" s="34"/>
      <c r="F1476" s="34"/>
      <c r="G1476" s="34"/>
      <c r="P1476" s="34"/>
      <c r="Q1476" s="34"/>
      <c r="R1476" s="34"/>
      <c r="S1476" s="34"/>
      <c r="T1476" s="34"/>
      <c r="U1476" s="34"/>
      <c r="V1476" s="34"/>
      <c r="W1476" s="34"/>
      <c r="X1476" s="34"/>
      <c r="Y1476" s="34"/>
      <c r="Z1476" s="34"/>
      <c r="AA1476" s="34"/>
      <c r="AB1476" s="34"/>
      <c r="AC1476" s="34"/>
    </row>
    <row r="1477" spans="1:29">
      <c r="A1477" s="34"/>
      <c r="B1477" s="34"/>
      <c r="C1477" s="34"/>
      <c r="D1477" s="34"/>
      <c r="E1477" s="34"/>
      <c r="F1477" s="34"/>
      <c r="G1477" s="34"/>
      <c r="P1477" s="34"/>
      <c r="Q1477" s="34"/>
      <c r="R1477" s="34"/>
      <c r="S1477" s="34"/>
      <c r="T1477" s="34"/>
      <c r="U1477" s="34"/>
      <c r="V1477" s="34"/>
      <c r="W1477" s="34"/>
      <c r="X1477" s="34"/>
      <c r="Y1477" s="34"/>
      <c r="Z1477" s="34"/>
      <c r="AA1477" s="34"/>
      <c r="AB1477" s="34"/>
      <c r="AC1477" s="34"/>
    </row>
    <row r="1478" spans="1:29">
      <c r="A1478" s="34"/>
      <c r="B1478" s="34"/>
      <c r="C1478" s="34"/>
      <c r="D1478" s="34"/>
      <c r="E1478" s="34"/>
      <c r="F1478" s="34"/>
      <c r="G1478" s="34"/>
      <c r="P1478" s="34"/>
      <c r="Q1478" s="34"/>
      <c r="R1478" s="34"/>
      <c r="S1478" s="34"/>
      <c r="T1478" s="34"/>
      <c r="U1478" s="34"/>
      <c r="V1478" s="34"/>
      <c r="W1478" s="34"/>
      <c r="X1478" s="34"/>
      <c r="Y1478" s="34"/>
      <c r="Z1478" s="34"/>
      <c r="AA1478" s="34"/>
      <c r="AB1478" s="34"/>
      <c r="AC1478" s="34"/>
    </row>
    <row r="1479" spans="1:29">
      <c r="A1479" s="34"/>
      <c r="B1479" s="34"/>
      <c r="C1479" s="34"/>
      <c r="D1479" s="34"/>
      <c r="E1479" s="34"/>
      <c r="F1479" s="34"/>
      <c r="G1479" s="34"/>
      <c r="P1479" s="34"/>
      <c r="Q1479" s="34"/>
      <c r="R1479" s="34"/>
      <c r="S1479" s="34"/>
      <c r="T1479" s="34"/>
      <c r="U1479" s="34"/>
      <c r="V1479" s="34"/>
      <c r="W1479" s="34"/>
      <c r="X1479" s="34"/>
      <c r="Y1479" s="34"/>
      <c r="Z1479" s="34"/>
      <c r="AA1479" s="34"/>
      <c r="AB1479" s="34"/>
      <c r="AC1479" s="34"/>
    </row>
    <row r="1480" spans="1:29">
      <c r="A1480" s="34"/>
      <c r="B1480" s="34"/>
      <c r="C1480" s="34"/>
      <c r="D1480" s="34"/>
      <c r="E1480" s="34"/>
      <c r="F1480" s="34"/>
      <c r="G1480" s="34"/>
      <c r="P1480" s="34"/>
      <c r="Q1480" s="34"/>
      <c r="R1480" s="34"/>
      <c r="S1480" s="34"/>
      <c r="T1480" s="34"/>
      <c r="U1480" s="34"/>
      <c r="V1480" s="34"/>
      <c r="W1480" s="34"/>
      <c r="X1480" s="34"/>
      <c r="Y1480" s="34"/>
      <c r="Z1480" s="34"/>
      <c r="AA1480" s="34"/>
      <c r="AB1480" s="34"/>
      <c r="AC1480" s="34"/>
    </row>
    <row r="1481" spans="1:29">
      <c r="A1481" s="34"/>
      <c r="B1481" s="34"/>
      <c r="C1481" s="34"/>
      <c r="D1481" s="34"/>
      <c r="E1481" s="34"/>
      <c r="F1481" s="34"/>
      <c r="G1481" s="34"/>
      <c r="P1481" s="34"/>
      <c r="Q1481" s="34"/>
      <c r="R1481" s="34"/>
      <c r="S1481" s="34"/>
      <c r="T1481" s="34"/>
      <c r="U1481" s="34"/>
      <c r="V1481" s="34"/>
      <c r="W1481" s="34"/>
      <c r="X1481" s="34"/>
      <c r="Y1481" s="34"/>
      <c r="Z1481" s="34"/>
      <c r="AA1481" s="34"/>
      <c r="AB1481" s="34"/>
      <c r="AC1481" s="34"/>
    </row>
    <row r="1482" spans="1:29">
      <c r="A1482" s="34"/>
      <c r="B1482" s="34"/>
      <c r="C1482" s="34"/>
      <c r="D1482" s="34"/>
      <c r="E1482" s="34"/>
      <c r="F1482" s="34"/>
      <c r="G1482" s="34"/>
      <c r="P1482" s="34"/>
      <c r="Q1482" s="34"/>
      <c r="R1482" s="34"/>
      <c r="S1482" s="34"/>
      <c r="T1482" s="34"/>
      <c r="U1482" s="34"/>
      <c r="V1482" s="34"/>
      <c r="W1482" s="34"/>
      <c r="X1482" s="34"/>
      <c r="Y1482" s="34"/>
      <c r="Z1482" s="34"/>
      <c r="AA1482" s="34"/>
      <c r="AB1482" s="34"/>
      <c r="AC1482" s="34"/>
    </row>
    <row r="1483" spans="1:29">
      <c r="A1483" s="34"/>
      <c r="B1483" s="34"/>
      <c r="C1483" s="34"/>
      <c r="D1483" s="34"/>
      <c r="E1483" s="34"/>
      <c r="F1483" s="34"/>
      <c r="G1483" s="34"/>
      <c r="P1483" s="34"/>
      <c r="Q1483" s="34"/>
      <c r="R1483" s="34"/>
      <c r="S1483" s="34"/>
      <c r="T1483" s="34"/>
      <c r="U1483" s="34"/>
      <c r="V1483" s="34"/>
      <c r="W1483" s="34"/>
      <c r="X1483" s="34"/>
      <c r="Y1483" s="34"/>
      <c r="Z1483" s="34"/>
      <c r="AA1483" s="34"/>
      <c r="AB1483" s="34"/>
      <c r="AC1483" s="34"/>
    </row>
    <row r="1484" spans="1:29">
      <c r="A1484" s="34"/>
      <c r="B1484" s="34"/>
      <c r="C1484" s="34"/>
      <c r="D1484" s="34"/>
      <c r="E1484" s="34"/>
      <c r="F1484" s="34"/>
      <c r="G1484" s="34"/>
      <c r="P1484" s="34"/>
      <c r="Q1484" s="34"/>
      <c r="R1484" s="34"/>
      <c r="S1484" s="34"/>
      <c r="T1484" s="34"/>
      <c r="U1484" s="34"/>
      <c r="V1484" s="34"/>
      <c r="W1484" s="34"/>
      <c r="X1484" s="34"/>
      <c r="Y1484" s="34"/>
      <c r="Z1484" s="34"/>
      <c r="AA1484" s="34"/>
      <c r="AB1484" s="34"/>
      <c r="AC1484" s="34"/>
    </row>
    <row r="1485" spans="1:29">
      <c r="A1485" s="34"/>
      <c r="B1485" s="34"/>
      <c r="C1485" s="34"/>
      <c r="D1485" s="34"/>
      <c r="E1485" s="34"/>
      <c r="F1485" s="34"/>
      <c r="G1485" s="34"/>
      <c r="P1485" s="34"/>
      <c r="Q1485" s="34"/>
      <c r="R1485" s="34"/>
      <c r="S1485" s="34"/>
      <c r="T1485" s="34"/>
      <c r="U1485" s="34"/>
      <c r="V1485" s="34"/>
      <c r="W1485" s="34"/>
      <c r="X1485" s="34"/>
      <c r="Y1485" s="34"/>
      <c r="Z1485" s="34"/>
      <c r="AA1485" s="34"/>
      <c r="AB1485" s="34"/>
      <c r="AC1485" s="34"/>
    </row>
    <row r="1486" spans="1:29">
      <c r="A1486" s="34"/>
      <c r="B1486" s="34"/>
      <c r="C1486" s="34"/>
      <c r="D1486" s="34"/>
      <c r="E1486" s="34"/>
      <c r="F1486" s="34"/>
      <c r="G1486" s="34"/>
      <c r="P1486" s="34"/>
      <c r="Q1486" s="34"/>
      <c r="R1486" s="34"/>
      <c r="S1486" s="34"/>
      <c r="T1486" s="34"/>
      <c r="U1486" s="34"/>
      <c r="V1486" s="34"/>
      <c r="W1486" s="34"/>
      <c r="X1486" s="34"/>
      <c r="Y1486" s="34"/>
      <c r="Z1486" s="34"/>
      <c r="AA1486" s="34"/>
      <c r="AB1486" s="34"/>
      <c r="AC1486" s="34"/>
    </row>
    <row r="1487" spans="1:29">
      <c r="A1487" s="34"/>
      <c r="B1487" s="34"/>
      <c r="C1487" s="34"/>
      <c r="D1487" s="34"/>
      <c r="E1487" s="34"/>
      <c r="F1487" s="34"/>
      <c r="G1487" s="34"/>
      <c r="P1487" s="34"/>
      <c r="Q1487" s="34"/>
      <c r="R1487" s="34"/>
      <c r="S1487" s="34"/>
      <c r="T1487" s="34"/>
      <c r="U1487" s="34"/>
      <c r="V1487" s="34"/>
      <c r="W1487" s="34"/>
      <c r="X1487" s="34"/>
      <c r="Y1487" s="34"/>
      <c r="Z1487" s="34"/>
      <c r="AA1487" s="34"/>
      <c r="AB1487" s="34"/>
      <c r="AC1487" s="34"/>
    </row>
    <row r="1488" spans="1:29">
      <c r="A1488" s="34"/>
      <c r="B1488" s="34"/>
      <c r="C1488" s="34"/>
      <c r="D1488" s="34"/>
      <c r="E1488" s="34"/>
      <c r="F1488" s="34"/>
      <c r="G1488" s="34"/>
      <c r="P1488" s="34"/>
      <c r="Q1488" s="34"/>
      <c r="R1488" s="34"/>
      <c r="S1488" s="34"/>
      <c r="T1488" s="34"/>
      <c r="U1488" s="34"/>
      <c r="V1488" s="34"/>
      <c r="W1488" s="34"/>
      <c r="X1488" s="34"/>
      <c r="Y1488" s="34"/>
      <c r="Z1488" s="34"/>
      <c r="AA1488" s="34"/>
      <c r="AB1488" s="34"/>
      <c r="AC1488" s="34"/>
    </row>
    <row r="1489" spans="1:29">
      <c r="A1489" s="34"/>
      <c r="B1489" s="34"/>
      <c r="C1489" s="34"/>
      <c r="D1489" s="34"/>
      <c r="E1489" s="34"/>
      <c r="F1489" s="34"/>
      <c r="G1489" s="34"/>
      <c r="P1489" s="34"/>
      <c r="Q1489" s="34"/>
      <c r="R1489" s="34"/>
      <c r="S1489" s="34"/>
      <c r="T1489" s="34"/>
      <c r="U1489" s="34"/>
      <c r="V1489" s="34"/>
      <c r="W1489" s="34"/>
      <c r="X1489" s="34"/>
      <c r="Y1489" s="34"/>
      <c r="Z1489" s="34"/>
      <c r="AA1489" s="34"/>
      <c r="AB1489" s="34"/>
      <c r="AC1489" s="34"/>
    </row>
    <row r="1490" spans="1:29">
      <c r="A1490" s="34"/>
      <c r="B1490" s="34"/>
      <c r="C1490" s="34"/>
      <c r="D1490" s="34"/>
      <c r="E1490" s="34"/>
      <c r="F1490" s="34"/>
      <c r="G1490" s="34"/>
      <c r="P1490" s="34"/>
      <c r="Q1490" s="34"/>
      <c r="R1490" s="34"/>
      <c r="S1490" s="34"/>
      <c r="T1490" s="34"/>
      <c r="U1490" s="34"/>
      <c r="V1490" s="34"/>
      <c r="W1490" s="34"/>
      <c r="X1490" s="34"/>
      <c r="Y1490" s="34"/>
      <c r="Z1490" s="34"/>
      <c r="AA1490" s="34"/>
      <c r="AB1490" s="34"/>
      <c r="AC1490" s="34"/>
    </row>
    <row r="1491" spans="1:29">
      <c r="A1491" s="34"/>
      <c r="B1491" s="34"/>
      <c r="C1491" s="34"/>
      <c r="D1491" s="34"/>
      <c r="E1491" s="34"/>
      <c r="F1491" s="34"/>
      <c r="G1491" s="34"/>
      <c r="P1491" s="34"/>
      <c r="Q1491" s="34"/>
      <c r="R1491" s="34"/>
      <c r="S1491" s="34"/>
      <c r="T1491" s="34"/>
      <c r="U1491" s="34"/>
      <c r="V1491" s="34"/>
      <c r="W1491" s="34"/>
      <c r="X1491" s="34"/>
      <c r="Y1491" s="34"/>
      <c r="Z1491" s="34"/>
      <c r="AA1491" s="34"/>
      <c r="AB1491" s="34"/>
      <c r="AC1491" s="34"/>
    </row>
    <row r="1492" spans="1:29">
      <c r="A1492" s="34"/>
      <c r="B1492" s="34"/>
      <c r="C1492" s="34"/>
      <c r="D1492" s="34"/>
      <c r="E1492" s="34"/>
      <c r="F1492" s="34"/>
      <c r="G1492" s="34"/>
      <c r="P1492" s="34"/>
      <c r="Q1492" s="34"/>
      <c r="R1492" s="34"/>
      <c r="S1492" s="34"/>
      <c r="T1492" s="34"/>
      <c r="U1492" s="34"/>
      <c r="V1492" s="34"/>
      <c r="W1492" s="34"/>
      <c r="X1492" s="34"/>
      <c r="Y1492" s="34"/>
      <c r="Z1492" s="34"/>
      <c r="AA1492" s="34"/>
      <c r="AB1492" s="34"/>
      <c r="AC1492" s="34"/>
    </row>
    <row r="1493" spans="1:29">
      <c r="A1493" s="34"/>
      <c r="B1493" s="34"/>
      <c r="C1493" s="34"/>
      <c r="D1493" s="34"/>
      <c r="E1493" s="34"/>
      <c r="F1493" s="34"/>
      <c r="G1493" s="34"/>
      <c r="P1493" s="34"/>
      <c r="Q1493" s="34"/>
      <c r="R1493" s="34"/>
      <c r="S1493" s="34"/>
      <c r="T1493" s="34"/>
      <c r="U1493" s="34"/>
      <c r="V1493" s="34"/>
      <c r="W1493" s="34"/>
      <c r="X1493" s="34"/>
      <c r="Y1493" s="34"/>
      <c r="Z1493" s="34"/>
      <c r="AA1493" s="34"/>
      <c r="AB1493" s="34"/>
      <c r="AC1493" s="34"/>
    </row>
    <row r="1494" spans="1:29">
      <c r="A1494" s="34"/>
      <c r="B1494" s="34"/>
      <c r="C1494" s="34"/>
      <c r="D1494" s="34"/>
      <c r="E1494" s="34"/>
      <c r="F1494" s="34"/>
      <c r="G1494" s="34"/>
      <c r="P1494" s="34"/>
      <c r="Q1494" s="34"/>
      <c r="R1494" s="34"/>
      <c r="S1494" s="34"/>
      <c r="T1494" s="34"/>
      <c r="U1494" s="34"/>
      <c r="V1494" s="34"/>
      <c r="W1494" s="34"/>
      <c r="X1494" s="34"/>
      <c r="Y1494" s="34"/>
      <c r="Z1494" s="34"/>
      <c r="AA1494" s="34"/>
      <c r="AB1494" s="34"/>
      <c r="AC1494" s="34"/>
    </row>
    <row r="1495" spans="1:29">
      <c r="A1495" s="34"/>
      <c r="B1495" s="34"/>
      <c r="C1495" s="34"/>
      <c r="D1495" s="34"/>
      <c r="E1495" s="34"/>
      <c r="F1495" s="34"/>
      <c r="G1495" s="34"/>
      <c r="P1495" s="34"/>
      <c r="Q1495" s="34"/>
      <c r="R1495" s="34"/>
      <c r="S1495" s="34"/>
      <c r="T1495" s="34"/>
      <c r="U1495" s="34"/>
      <c r="V1495" s="34"/>
      <c r="W1495" s="34"/>
      <c r="X1495" s="34"/>
      <c r="Y1495" s="34"/>
      <c r="Z1495" s="34"/>
      <c r="AA1495" s="34"/>
      <c r="AB1495" s="34"/>
      <c r="AC1495" s="34"/>
    </row>
    <row r="1496" spans="1:29">
      <c r="A1496" s="34"/>
      <c r="B1496" s="34"/>
      <c r="C1496" s="34"/>
      <c r="D1496" s="34"/>
      <c r="E1496" s="34"/>
      <c r="F1496" s="34"/>
      <c r="G1496" s="34"/>
      <c r="P1496" s="34"/>
      <c r="Q1496" s="34"/>
      <c r="R1496" s="34"/>
      <c r="S1496" s="34"/>
      <c r="T1496" s="34"/>
      <c r="U1496" s="34"/>
      <c r="V1496" s="34"/>
      <c r="W1496" s="34"/>
      <c r="X1496" s="34"/>
      <c r="Y1496" s="34"/>
      <c r="Z1496" s="34"/>
      <c r="AA1496" s="34"/>
      <c r="AB1496" s="34"/>
      <c r="AC1496" s="34"/>
    </row>
    <row r="1497" spans="1:29">
      <c r="A1497" s="34"/>
      <c r="B1497" s="34"/>
      <c r="C1497" s="34"/>
      <c r="D1497" s="34"/>
      <c r="E1497" s="34"/>
      <c r="F1497" s="34"/>
      <c r="G1497" s="34"/>
      <c r="P1497" s="34"/>
      <c r="Q1497" s="34"/>
      <c r="R1497" s="34"/>
      <c r="S1497" s="34"/>
      <c r="T1497" s="34"/>
      <c r="U1497" s="34"/>
      <c r="V1497" s="34"/>
      <c r="W1497" s="34"/>
      <c r="X1497" s="34"/>
      <c r="Y1497" s="34"/>
      <c r="Z1497" s="34"/>
      <c r="AA1497" s="34"/>
      <c r="AB1497" s="34"/>
      <c r="AC1497" s="34"/>
    </row>
    <row r="1498" spans="1:29">
      <c r="A1498" s="34"/>
      <c r="B1498" s="34"/>
      <c r="C1498" s="34"/>
      <c r="D1498" s="34"/>
      <c r="E1498" s="34"/>
      <c r="F1498" s="34"/>
      <c r="G1498" s="34"/>
      <c r="P1498" s="34"/>
      <c r="Q1498" s="34"/>
      <c r="R1498" s="34"/>
      <c r="S1498" s="34"/>
      <c r="T1498" s="34"/>
      <c r="U1498" s="34"/>
      <c r="V1498" s="34"/>
      <c r="W1498" s="34"/>
      <c r="X1498" s="34"/>
      <c r="Y1498" s="34"/>
      <c r="Z1498" s="34"/>
      <c r="AA1498" s="34"/>
      <c r="AB1498" s="34"/>
      <c r="AC1498" s="34"/>
    </row>
    <row r="1499" spans="1:29">
      <c r="A1499" s="34"/>
      <c r="B1499" s="34"/>
      <c r="C1499" s="34"/>
      <c r="D1499" s="34"/>
      <c r="E1499" s="34"/>
      <c r="F1499" s="34"/>
      <c r="G1499" s="34"/>
      <c r="P1499" s="34"/>
      <c r="Q1499" s="34"/>
      <c r="R1499" s="34"/>
      <c r="S1499" s="34"/>
      <c r="T1499" s="34"/>
      <c r="U1499" s="34"/>
      <c r="V1499" s="34"/>
      <c r="W1499" s="34"/>
      <c r="X1499" s="34"/>
      <c r="Y1499" s="34"/>
      <c r="Z1499" s="34"/>
      <c r="AA1499" s="34"/>
      <c r="AB1499" s="34"/>
      <c r="AC1499" s="34"/>
    </row>
    <row r="1500" spans="1:29">
      <c r="A1500" s="34"/>
      <c r="B1500" s="34"/>
      <c r="C1500" s="34"/>
      <c r="D1500" s="34"/>
      <c r="E1500" s="34"/>
      <c r="F1500" s="34"/>
      <c r="G1500" s="34"/>
      <c r="P1500" s="34"/>
      <c r="Q1500" s="34"/>
      <c r="R1500" s="34"/>
      <c r="S1500" s="34"/>
      <c r="T1500" s="34"/>
      <c r="U1500" s="34"/>
      <c r="V1500" s="34"/>
      <c r="W1500" s="34"/>
      <c r="X1500" s="34"/>
      <c r="Y1500" s="34"/>
      <c r="Z1500" s="34"/>
      <c r="AA1500" s="34"/>
      <c r="AB1500" s="34"/>
      <c r="AC1500" s="34"/>
    </row>
    <row r="1501" spans="1:29">
      <c r="A1501" s="34"/>
      <c r="B1501" s="34"/>
      <c r="C1501" s="34"/>
      <c r="D1501" s="34"/>
      <c r="E1501" s="34"/>
      <c r="F1501" s="34"/>
      <c r="G1501" s="34"/>
      <c r="P1501" s="34"/>
      <c r="Q1501" s="34"/>
      <c r="R1501" s="34"/>
      <c r="S1501" s="34"/>
      <c r="T1501" s="34"/>
      <c r="U1501" s="34"/>
      <c r="V1501" s="34"/>
      <c r="W1501" s="34"/>
      <c r="X1501" s="34"/>
      <c r="Y1501" s="34"/>
      <c r="Z1501" s="34"/>
      <c r="AA1501" s="34"/>
      <c r="AB1501" s="34"/>
      <c r="AC1501" s="34"/>
    </row>
    <row r="1502" spans="1:29">
      <c r="A1502" s="34"/>
      <c r="B1502" s="34"/>
      <c r="C1502" s="34"/>
      <c r="D1502" s="34"/>
      <c r="E1502" s="34"/>
      <c r="F1502" s="34"/>
      <c r="G1502" s="34"/>
      <c r="P1502" s="34"/>
      <c r="Q1502" s="34"/>
      <c r="R1502" s="34"/>
      <c r="S1502" s="34"/>
      <c r="T1502" s="34"/>
      <c r="U1502" s="34"/>
      <c r="V1502" s="34"/>
      <c r="W1502" s="34"/>
      <c r="X1502" s="34"/>
      <c r="Y1502" s="34"/>
      <c r="Z1502" s="34"/>
      <c r="AA1502" s="34"/>
      <c r="AB1502" s="34"/>
      <c r="AC1502" s="34"/>
    </row>
    <row r="1503" spans="1:29">
      <c r="A1503" s="34"/>
      <c r="B1503" s="34"/>
      <c r="C1503" s="34"/>
      <c r="D1503" s="34"/>
      <c r="E1503" s="34"/>
      <c r="F1503" s="34"/>
      <c r="G1503" s="34"/>
      <c r="P1503" s="34"/>
      <c r="Q1503" s="34"/>
      <c r="R1503" s="34"/>
      <c r="S1503" s="34"/>
      <c r="T1503" s="34"/>
      <c r="U1503" s="34"/>
      <c r="V1503" s="34"/>
      <c r="W1503" s="34"/>
      <c r="X1503" s="34"/>
      <c r="Y1503" s="34"/>
      <c r="Z1503" s="34"/>
      <c r="AA1503" s="34"/>
      <c r="AB1503" s="34"/>
      <c r="AC1503" s="34"/>
    </row>
    <row r="1504" spans="1:29">
      <c r="A1504" s="34"/>
      <c r="B1504" s="34"/>
      <c r="C1504" s="34"/>
      <c r="D1504" s="34"/>
      <c r="E1504" s="34"/>
      <c r="F1504" s="34"/>
      <c r="G1504" s="34"/>
      <c r="P1504" s="34"/>
      <c r="Q1504" s="34"/>
      <c r="R1504" s="34"/>
      <c r="S1504" s="34"/>
      <c r="T1504" s="34"/>
      <c r="U1504" s="34"/>
      <c r="V1504" s="34"/>
      <c r="W1504" s="34"/>
      <c r="X1504" s="34"/>
      <c r="Y1504" s="34"/>
      <c r="Z1504" s="34"/>
      <c r="AA1504" s="34"/>
      <c r="AB1504" s="34"/>
      <c r="AC1504" s="34"/>
    </row>
    <row r="1505" spans="1:29">
      <c r="A1505" s="34"/>
      <c r="B1505" s="34"/>
      <c r="C1505" s="34"/>
      <c r="D1505" s="34"/>
      <c r="E1505" s="34"/>
      <c r="F1505" s="34"/>
      <c r="G1505" s="34"/>
      <c r="P1505" s="34"/>
      <c r="Q1505" s="34"/>
      <c r="R1505" s="34"/>
      <c r="S1505" s="34"/>
      <c r="T1505" s="34"/>
      <c r="U1505" s="34"/>
      <c r="V1505" s="34"/>
      <c r="W1505" s="34"/>
      <c r="X1505" s="34"/>
      <c r="Y1505" s="34"/>
      <c r="Z1505" s="34"/>
      <c r="AA1505" s="34"/>
      <c r="AB1505" s="34"/>
      <c r="AC1505" s="34"/>
    </row>
    <row r="1506" spans="1:29">
      <c r="A1506" s="34"/>
      <c r="B1506" s="34"/>
      <c r="C1506" s="34"/>
      <c r="D1506" s="34"/>
      <c r="E1506" s="34"/>
      <c r="F1506" s="34"/>
      <c r="G1506" s="34"/>
      <c r="P1506" s="34"/>
      <c r="Q1506" s="34"/>
      <c r="R1506" s="34"/>
      <c r="S1506" s="34"/>
      <c r="T1506" s="34"/>
      <c r="U1506" s="34"/>
      <c r="V1506" s="34"/>
      <c r="W1506" s="34"/>
      <c r="X1506" s="34"/>
      <c r="Y1506" s="34"/>
      <c r="Z1506" s="34"/>
      <c r="AA1506" s="34"/>
      <c r="AB1506" s="34"/>
      <c r="AC1506" s="34"/>
    </row>
    <row r="1507" spans="1:29">
      <c r="A1507" s="34"/>
      <c r="B1507" s="34"/>
      <c r="C1507" s="34"/>
      <c r="D1507" s="34"/>
      <c r="E1507" s="34"/>
      <c r="F1507" s="34"/>
      <c r="G1507" s="34"/>
      <c r="P1507" s="34"/>
      <c r="Q1507" s="34"/>
      <c r="R1507" s="34"/>
      <c r="S1507" s="34"/>
      <c r="T1507" s="34"/>
      <c r="U1507" s="34"/>
      <c r="V1507" s="34"/>
      <c r="W1507" s="34"/>
      <c r="X1507" s="34"/>
      <c r="Y1507" s="34"/>
      <c r="Z1507" s="34"/>
      <c r="AA1507" s="34"/>
      <c r="AB1507" s="34"/>
      <c r="AC1507" s="34"/>
    </row>
    <row r="1508" spans="1:29">
      <c r="A1508" s="34"/>
      <c r="B1508" s="34"/>
      <c r="C1508" s="34"/>
      <c r="D1508" s="34"/>
      <c r="E1508" s="34"/>
      <c r="F1508" s="34"/>
      <c r="G1508" s="34"/>
      <c r="P1508" s="34"/>
      <c r="Q1508" s="34"/>
      <c r="R1508" s="34"/>
      <c r="S1508" s="34"/>
      <c r="T1508" s="34"/>
      <c r="U1508" s="34"/>
      <c r="V1508" s="34"/>
      <c r="W1508" s="34"/>
      <c r="X1508" s="34"/>
      <c r="Y1508" s="34"/>
      <c r="Z1508" s="34"/>
      <c r="AA1508" s="34"/>
      <c r="AB1508" s="34"/>
      <c r="AC1508" s="34"/>
    </row>
    <row r="1509" spans="1:29">
      <c r="A1509" s="34"/>
      <c r="B1509" s="34"/>
      <c r="C1509" s="34"/>
      <c r="D1509" s="34"/>
      <c r="E1509" s="34"/>
      <c r="F1509" s="34"/>
      <c r="G1509" s="34"/>
      <c r="P1509" s="34"/>
      <c r="Q1509" s="34"/>
      <c r="R1509" s="34"/>
      <c r="S1509" s="34"/>
      <c r="T1509" s="34"/>
      <c r="U1509" s="34"/>
      <c r="V1509" s="34"/>
      <c r="W1509" s="34"/>
      <c r="X1509" s="34"/>
      <c r="Y1509" s="34"/>
      <c r="Z1509" s="34"/>
      <c r="AA1509" s="34"/>
      <c r="AB1509" s="34"/>
      <c r="AC1509" s="34"/>
    </row>
    <row r="1510" spans="1:29">
      <c r="A1510" s="34"/>
      <c r="B1510" s="34"/>
      <c r="C1510" s="34"/>
      <c r="D1510" s="34"/>
      <c r="E1510" s="34"/>
      <c r="F1510" s="34"/>
      <c r="G1510" s="34"/>
      <c r="P1510" s="34"/>
      <c r="Q1510" s="34"/>
      <c r="R1510" s="34"/>
      <c r="S1510" s="34"/>
      <c r="T1510" s="34"/>
      <c r="U1510" s="34"/>
      <c r="V1510" s="34"/>
      <c r="W1510" s="34"/>
      <c r="X1510" s="34"/>
      <c r="Y1510" s="34"/>
      <c r="Z1510" s="34"/>
      <c r="AA1510" s="34"/>
      <c r="AB1510" s="34"/>
      <c r="AC1510" s="34"/>
    </row>
    <row r="1511" spans="1:29">
      <c r="A1511" s="34"/>
      <c r="B1511" s="34"/>
      <c r="C1511" s="34"/>
      <c r="D1511" s="34"/>
      <c r="E1511" s="34"/>
      <c r="F1511" s="34"/>
      <c r="G1511" s="34"/>
      <c r="P1511" s="34"/>
      <c r="Q1511" s="34"/>
      <c r="R1511" s="34"/>
      <c r="S1511" s="34"/>
      <c r="T1511" s="34"/>
      <c r="U1511" s="34"/>
      <c r="V1511" s="34"/>
      <c r="W1511" s="34"/>
      <c r="X1511" s="34"/>
      <c r="Y1511" s="34"/>
      <c r="Z1511" s="34"/>
      <c r="AA1511" s="34"/>
      <c r="AB1511" s="34"/>
      <c r="AC1511" s="34"/>
    </row>
    <row r="1512" spans="1:29">
      <c r="A1512" s="34"/>
      <c r="B1512" s="34"/>
      <c r="C1512" s="34"/>
      <c r="D1512" s="34"/>
      <c r="E1512" s="34"/>
      <c r="F1512" s="34"/>
      <c r="G1512" s="34"/>
      <c r="P1512" s="34"/>
      <c r="Q1512" s="34"/>
      <c r="R1512" s="34"/>
      <c r="S1512" s="34"/>
      <c r="T1512" s="34"/>
      <c r="U1512" s="34"/>
      <c r="V1512" s="34"/>
      <c r="W1512" s="34"/>
      <c r="X1512" s="34"/>
      <c r="Y1512" s="34"/>
      <c r="Z1512" s="34"/>
      <c r="AA1512" s="34"/>
      <c r="AB1512" s="34"/>
      <c r="AC1512" s="34"/>
    </row>
    <row r="1513" spans="1:29">
      <c r="A1513" s="34"/>
      <c r="B1513" s="34"/>
      <c r="C1513" s="34"/>
      <c r="D1513" s="34"/>
      <c r="E1513" s="34"/>
      <c r="F1513" s="34"/>
      <c r="G1513" s="34"/>
      <c r="P1513" s="34"/>
      <c r="Q1513" s="34"/>
      <c r="R1513" s="34"/>
      <c r="S1513" s="34"/>
      <c r="T1513" s="34"/>
      <c r="U1513" s="34"/>
      <c r="V1513" s="34"/>
      <c r="W1513" s="34"/>
      <c r="X1513" s="34"/>
      <c r="Y1513" s="34"/>
      <c r="Z1513" s="34"/>
      <c r="AA1513" s="34"/>
      <c r="AB1513" s="34"/>
      <c r="AC1513" s="34"/>
    </row>
    <row r="1514" spans="1:29">
      <c r="A1514" s="34"/>
      <c r="B1514" s="34"/>
      <c r="C1514" s="34"/>
      <c r="D1514" s="34"/>
      <c r="E1514" s="34"/>
      <c r="F1514" s="34"/>
      <c r="G1514" s="34"/>
      <c r="P1514" s="34"/>
      <c r="Q1514" s="34"/>
      <c r="R1514" s="34"/>
      <c r="S1514" s="34"/>
      <c r="T1514" s="34"/>
      <c r="U1514" s="34"/>
      <c r="V1514" s="34"/>
      <c r="W1514" s="34"/>
      <c r="X1514" s="34"/>
      <c r="Y1514" s="34"/>
      <c r="Z1514" s="34"/>
      <c r="AA1514" s="34"/>
      <c r="AB1514" s="34"/>
      <c r="AC1514" s="34"/>
    </row>
    <row r="1515" spans="1:29">
      <c r="A1515" s="34"/>
      <c r="B1515" s="34"/>
      <c r="C1515" s="34"/>
      <c r="D1515" s="34"/>
      <c r="E1515" s="34"/>
      <c r="F1515" s="34"/>
      <c r="G1515" s="34"/>
      <c r="P1515" s="34"/>
      <c r="Q1515" s="34"/>
      <c r="R1515" s="34"/>
      <c r="S1515" s="34"/>
      <c r="T1515" s="34"/>
      <c r="U1515" s="34"/>
      <c r="V1515" s="34"/>
      <c r="W1515" s="34"/>
      <c r="X1515" s="34"/>
      <c r="Y1515" s="34"/>
      <c r="Z1515" s="34"/>
      <c r="AA1515" s="34"/>
      <c r="AB1515" s="34"/>
      <c r="AC1515" s="34"/>
    </row>
    <row r="1516" spans="1:29">
      <c r="A1516" s="34"/>
      <c r="B1516" s="34"/>
      <c r="C1516" s="34"/>
      <c r="D1516" s="34"/>
      <c r="E1516" s="34"/>
      <c r="F1516" s="34"/>
      <c r="G1516" s="34"/>
      <c r="P1516" s="34"/>
      <c r="Q1516" s="34"/>
      <c r="R1516" s="34"/>
      <c r="S1516" s="34"/>
      <c r="T1516" s="34"/>
      <c r="U1516" s="34"/>
      <c r="V1516" s="34"/>
      <c r="W1516" s="34"/>
      <c r="X1516" s="34"/>
      <c r="Y1516" s="34"/>
      <c r="Z1516" s="34"/>
      <c r="AA1516" s="34"/>
      <c r="AB1516" s="34"/>
      <c r="AC1516" s="34"/>
    </row>
    <row r="1517" spans="1:29">
      <c r="A1517" s="34"/>
      <c r="B1517" s="34"/>
      <c r="C1517" s="34"/>
      <c r="D1517" s="34"/>
      <c r="E1517" s="34"/>
      <c r="F1517" s="34"/>
      <c r="G1517" s="34"/>
      <c r="P1517" s="34"/>
      <c r="Q1517" s="34"/>
      <c r="R1517" s="34"/>
      <c r="S1517" s="34"/>
      <c r="T1517" s="34"/>
      <c r="U1517" s="34"/>
      <c r="V1517" s="34"/>
      <c r="W1517" s="34"/>
      <c r="X1517" s="34"/>
      <c r="Y1517" s="34"/>
      <c r="Z1517" s="34"/>
      <c r="AA1517" s="34"/>
      <c r="AB1517" s="34"/>
      <c r="AC1517" s="34"/>
    </row>
    <row r="1518" spans="1:29">
      <c r="A1518" s="34"/>
      <c r="B1518" s="34"/>
      <c r="C1518" s="34"/>
      <c r="D1518" s="34"/>
      <c r="E1518" s="34"/>
      <c r="F1518" s="34"/>
      <c r="G1518" s="34"/>
      <c r="P1518" s="34"/>
      <c r="Q1518" s="34"/>
      <c r="R1518" s="34"/>
      <c r="S1518" s="34"/>
      <c r="T1518" s="34"/>
      <c r="U1518" s="34"/>
      <c r="V1518" s="34"/>
      <c r="W1518" s="34"/>
      <c r="X1518" s="34"/>
      <c r="Y1518" s="34"/>
      <c r="Z1518" s="34"/>
      <c r="AA1518" s="34"/>
      <c r="AB1518" s="34"/>
      <c r="AC1518" s="34"/>
    </row>
    <row r="1519" spans="1:29">
      <c r="A1519" s="34"/>
      <c r="B1519" s="34"/>
      <c r="C1519" s="34"/>
      <c r="D1519" s="34"/>
      <c r="E1519" s="34"/>
      <c r="F1519" s="34"/>
      <c r="G1519" s="34"/>
      <c r="P1519" s="34"/>
      <c r="Q1519" s="34"/>
      <c r="R1519" s="34"/>
      <c r="S1519" s="34"/>
      <c r="T1519" s="34"/>
      <c r="U1519" s="34"/>
      <c r="V1519" s="34"/>
      <c r="W1519" s="34"/>
      <c r="X1519" s="34"/>
      <c r="Y1519" s="34"/>
      <c r="Z1519" s="34"/>
      <c r="AA1519" s="34"/>
      <c r="AB1519" s="34"/>
      <c r="AC1519" s="34"/>
    </row>
    <row r="1520" spans="1:29">
      <c r="A1520" s="34"/>
      <c r="B1520" s="34"/>
      <c r="C1520" s="34"/>
      <c r="D1520" s="34"/>
      <c r="E1520" s="34"/>
      <c r="F1520" s="34"/>
      <c r="G1520" s="34"/>
      <c r="P1520" s="34"/>
      <c r="Q1520" s="34"/>
      <c r="R1520" s="34"/>
      <c r="S1520" s="34"/>
      <c r="T1520" s="34"/>
      <c r="U1520" s="34"/>
      <c r="V1520" s="34"/>
      <c r="W1520" s="34"/>
      <c r="X1520" s="34"/>
      <c r="Y1520" s="34"/>
      <c r="Z1520" s="34"/>
      <c r="AA1520" s="34"/>
      <c r="AB1520" s="34"/>
      <c r="AC1520" s="34"/>
    </row>
    <row r="1521" spans="1:29">
      <c r="A1521" s="34"/>
      <c r="B1521" s="34"/>
      <c r="C1521" s="34"/>
      <c r="D1521" s="34"/>
      <c r="E1521" s="34"/>
      <c r="F1521" s="34"/>
      <c r="G1521" s="34"/>
      <c r="P1521" s="34"/>
      <c r="Q1521" s="34"/>
      <c r="R1521" s="34"/>
      <c r="S1521" s="34"/>
      <c r="T1521" s="34"/>
      <c r="U1521" s="34"/>
      <c r="V1521" s="34"/>
      <c r="W1521" s="34"/>
      <c r="X1521" s="34"/>
      <c r="Y1521" s="34"/>
      <c r="Z1521" s="34"/>
      <c r="AA1521" s="34"/>
      <c r="AB1521" s="34"/>
      <c r="AC1521" s="34"/>
    </row>
    <row r="1522" spans="1:29">
      <c r="A1522" s="34"/>
      <c r="B1522" s="34"/>
      <c r="C1522" s="34"/>
      <c r="D1522" s="34"/>
      <c r="E1522" s="34"/>
      <c r="F1522" s="34"/>
      <c r="G1522" s="34"/>
      <c r="P1522" s="34"/>
      <c r="Q1522" s="34"/>
      <c r="R1522" s="34"/>
      <c r="S1522" s="34"/>
      <c r="T1522" s="34"/>
      <c r="U1522" s="34"/>
      <c r="V1522" s="34"/>
      <c r="W1522" s="34"/>
      <c r="X1522" s="34"/>
      <c r="Y1522" s="34"/>
      <c r="Z1522" s="34"/>
      <c r="AA1522" s="34"/>
      <c r="AB1522" s="34"/>
      <c r="AC1522" s="34"/>
    </row>
    <row r="1523" spans="1:29">
      <c r="A1523" s="34"/>
      <c r="B1523" s="34"/>
      <c r="C1523" s="34"/>
      <c r="D1523" s="34"/>
      <c r="E1523" s="34"/>
      <c r="F1523" s="34"/>
      <c r="G1523" s="34"/>
      <c r="P1523" s="34"/>
      <c r="Q1523" s="34"/>
      <c r="R1523" s="34"/>
      <c r="S1523" s="34"/>
      <c r="T1523" s="34"/>
      <c r="U1523" s="34"/>
      <c r="V1523" s="34"/>
      <c r="W1523" s="34"/>
      <c r="X1523" s="34"/>
      <c r="Y1523" s="34"/>
      <c r="Z1523" s="34"/>
      <c r="AA1523" s="34"/>
      <c r="AB1523" s="34"/>
      <c r="AC1523" s="34"/>
    </row>
    <row r="1524" spans="1:29">
      <c r="A1524" s="34"/>
      <c r="B1524" s="34"/>
      <c r="C1524" s="34"/>
      <c r="D1524" s="34"/>
      <c r="E1524" s="34"/>
      <c r="F1524" s="34"/>
      <c r="G1524" s="34"/>
      <c r="P1524" s="34"/>
      <c r="Q1524" s="34"/>
      <c r="R1524" s="34"/>
      <c r="S1524" s="34"/>
      <c r="T1524" s="34"/>
      <c r="U1524" s="34"/>
      <c r="V1524" s="34"/>
      <c r="W1524" s="34"/>
      <c r="X1524" s="34"/>
      <c r="Y1524" s="34"/>
      <c r="Z1524" s="34"/>
      <c r="AA1524" s="34"/>
      <c r="AB1524" s="34"/>
      <c r="AC1524" s="34"/>
    </row>
    <row r="1525" spans="1:29">
      <c r="A1525" s="34"/>
      <c r="B1525" s="34"/>
      <c r="C1525" s="34"/>
      <c r="D1525" s="34"/>
      <c r="E1525" s="34"/>
      <c r="F1525" s="34"/>
      <c r="G1525" s="34"/>
      <c r="P1525" s="34"/>
      <c r="Q1525" s="34"/>
      <c r="R1525" s="34"/>
      <c r="S1525" s="34"/>
      <c r="T1525" s="34"/>
      <c r="U1525" s="34"/>
      <c r="V1525" s="34"/>
      <c r="W1525" s="34"/>
      <c r="X1525" s="34"/>
      <c r="Y1525" s="34"/>
      <c r="Z1525" s="34"/>
      <c r="AA1525" s="34"/>
      <c r="AB1525" s="34"/>
      <c r="AC1525" s="34"/>
    </row>
    <row r="1526" spans="1:29">
      <c r="A1526" s="34"/>
      <c r="B1526" s="34"/>
      <c r="C1526" s="34"/>
      <c r="D1526" s="34"/>
      <c r="E1526" s="34"/>
      <c r="F1526" s="34"/>
      <c r="G1526" s="34"/>
      <c r="P1526" s="34"/>
      <c r="Q1526" s="34"/>
      <c r="R1526" s="34"/>
      <c r="S1526" s="34"/>
      <c r="T1526" s="34"/>
      <c r="U1526" s="34"/>
      <c r="V1526" s="34"/>
      <c r="W1526" s="34"/>
      <c r="X1526" s="34"/>
      <c r="Y1526" s="34"/>
      <c r="Z1526" s="34"/>
      <c r="AA1526" s="34"/>
      <c r="AB1526" s="34"/>
      <c r="AC1526" s="34"/>
    </row>
    <row r="1527" spans="1:29">
      <c r="A1527" s="34"/>
      <c r="B1527" s="34"/>
      <c r="C1527" s="34"/>
      <c r="D1527" s="34"/>
      <c r="E1527" s="34"/>
      <c r="F1527" s="34"/>
      <c r="G1527" s="34"/>
      <c r="P1527" s="34"/>
      <c r="Q1527" s="34"/>
      <c r="R1527" s="34"/>
      <c r="S1527" s="34"/>
      <c r="T1527" s="34"/>
      <c r="U1527" s="34"/>
      <c r="V1527" s="34"/>
      <c r="W1527" s="34"/>
      <c r="X1527" s="34"/>
      <c r="Y1527" s="34"/>
      <c r="Z1527" s="34"/>
      <c r="AA1527" s="34"/>
      <c r="AB1527" s="34"/>
      <c r="AC1527" s="34"/>
    </row>
    <row r="1528" spans="1:29">
      <c r="A1528" s="34"/>
      <c r="B1528" s="34"/>
      <c r="C1528" s="34"/>
      <c r="D1528" s="34"/>
      <c r="E1528" s="34"/>
      <c r="F1528" s="34"/>
      <c r="G1528" s="34"/>
      <c r="P1528" s="34"/>
      <c r="Q1528" s="34"/>
      <c r="R1528" s="34"/>
      <c r="S1528" s="34"/>
      <c r="T1528" s="34"/>
      <c r="U1528" s="34"/>
      <c r="V1528" s="34"/>
      <c r="W1528" s="34"/>
      <c r="X1528" s="34"/>
      <c r="Y1528" s="34"/>
      <c r="Z1528" s="34"/>
      <c r="AA1528" s="34"/>
      <c r="AB1528" s="34"/>
      <c r="AC1528" s="34"/>
    </row>
    <row r="1529" spans="1:29">
      <c r="A1529" s="34"/>
      <c r="B1529" s="34"/>
      <c r="C1529" s="34"/>
      <c r="D1529" s="34"/>
      <c r="E1529" s="34"/>
      <c r="F1529" s="34"/>
      <c r="G1529" s="34"/>
      <c r="P1529" s="34"/>
      <c r="Q1529" s="34"/>
      <c r="R1529" s="34"/>
      <c r="S1529" s="34"/>
      <c r="T1529" s="34"/>
      <c r="U1529" s="34"/>
      <c r="V1529" s="34"/>
      <c r="W1529" s="34"/>
      <c r="X1529" s="34"/>
      <c r="Y1529" s="34"/>
      <c r="Z1529" s="34"/>
      <c r="AA1529" s="34"/>
      <c r="AB1529" s="34"/>
      <c r="AC1529" s="34"/>
    </row>
    <row r="1530" spans="1:29">
      <c r="A1530" s="34"/>
      <c r="B1530" s="34"/>
      <c r="C1530" s="34"/>
      <c r="D1530" s="34"/>
      <c r="E1530" s="34"/>
      <c r="F1530" s="34"/>
      <c r="G1530" s="34"/>
      <c r="P1530" s="34"/>
      <c r="Q1530" s="34"/>
      <c r="R1530" s="34"/>
      <c r="S1530" s="34"/>
      <c r="T1530" s="34"/>
      <c r="U1530" s="34"/>
      <c r="V1530" s="34"/>
      <c r="W1530" s="34"/>
      <c r="X1530" s="34"/>
      <c r="Y1530" s="34"/>
      <c r="Z1530" s="34"/>
      <c r="AA1530" s="34"/>
      <c r="AB1530" s="34"/>
      <c r="AC1530" s="34"/>
    </row>
    <row r="1531" spans="1:29">
      <c r="A1531" s="34"/>
      <c r="B1531" s="34"/>
      <c r="C1531" s="34"/>
      <c r="D1531" s="34"/>
      <c r="E1531" s="34"/>
      <c r="F1531" s="34"/>
      <c r="G1531" s="34"/>
      <c r="P1531" s="34"/>
      <c r="Q1531" s="34"/>
      <c r="R1531" s="34"/>
      <c r="S1531" s="34"/>
      <c r="T1531" s="34"/>
      <c r="U1531" s="34"/>
      <c r="V1531" s="34"/>
      <c r="W1531" s="34"/>
      <c r="X1531" s="34"/>
      <c r="Y1531" s="34"/>
      <c r="Z1531" s="34"/>
      <c r="AA1531" s="34"/>
      <c r="AB1531" s="34"/>
      <c r="AC1531" s="34"/>
    </row>
    <row r="1532" spans="1:29">
      <c r="A1532" s="34"/>
      <c r="B1532" s="34"/>
      <c r="C1532" s="34"/>
      <c r="D1532" s="34"/>
      <c r="E1532" s="34"/>
      <c r="F1532" s="34"/>
      <c r="G1532" s="34"/>
      <c r="P1532" s="34"/>
      <c r="Q1532" s="34"/>
      <c r="R1532" s="34"/>
      <c r="S1532" s="34"/>
      <c r="T1532" s="34"/>
      <c r="U1532" s="34"/>
      <c r="V1532" s="34"/>
      <c r="W1532" s="34"/>
      <c r="X1532" s="34"/>
      <c r="Y1532" s="34"/>
      <c r="Z1532" s="34"/>
      <c r="AA1532" s="34"/>
      <c r="AB1532" s="34"/>
      <c r="AC1532" s="34"/>
    </row>
    <row r="1533" spans="1:29">
      <c r="A1533" s="34"/>
      <c r="B1533" s="34"/>
      <c r="C1533" s="34"/>
      <c r="D1533" s="34"/>
      <c r="E1533" s="34"/>
      <c r="F1533" s="34"/>
      <c r="G1533" s="34"/>
      <c r="P1533" s="34"/>
      <c r="Q1533" s="34"/>
      <c r="R1533" s="34"/>
      <c r="S1533" s="34"/>
      <c r="T1533" s="34"/>
      <c r="U1533" s="34"/>
      <c r="V1533" s="34"/>
      <c r="W1533" s="34"/>
      <c r="X1533" s="34"/>
      <c r="Y1533" s="34"/>
      <c r="Z1533" s="34"/>
      <c r="AA1533" s="34"/>
      <c r="AB1533" s="34"/>
      <c r="AC1533" s="34"/>
    </row>
    <row r="1534" spans="1:29">
      <c r="A1534" s="34"/>
      <c r="B1534" s="34"/>
      <c r="C1534" s="34"/>
      <c r="D1534" s="34"/>
      <c r="E1534" s="34"/>
      <c r="F1534" s="34"/>
      <c r="G1534" s="34"/>
      <c r="P1534" s="34"/>
      <c r="Q1534" s="34"/>
      <c r="R1534" s="34"/>
      <c r="S1534" s="34"/>
      <c r="T1534" s="34"/>
      <c r="U1534" s="34"/>
      <c r="V1534" s="34"/>
      <c r="W1534" s="34"/>
      <c r="X1534" s="34"/>
      <c r="Y1534" s="34"/>
      <c r="Z1534" s="34"/>
      <c r="AA1534" s="34"/>
      <c r="AB1534" s="34"/>
      <c r="AC1534" s="34"/>
    </row>
    <row r="1535" spans="1:29">
      <c r="A1535" s="34"/>
      <c r="B1535" s="34"/>
      <c r="C1535" s="34"/>
      <c r="D1535" s="34"/>
      <c r="E1535" s="34"/>
      <c r="F1535" s="34"/>
      <c r="G1535" s="34"/>
      <c r="P1535" s="34"/>
      <c r="Q1535" s="34"/>
      <c r="R1535" s="34"/>
      <c r="S1535" s="34"/>
      <c r="T1535" s="34"/>
      <c r="U1535" s="34"/>
      <c r="V1535" s="34"/>
      <c r="W1535" s="34"/>
      <c r="X1535" s="34"/>
      <c r="Y1535" s="34"/>
      <c r="Z1535" s="34"/>
      <c r="AA1535" s="34"/>
      <c r="AB1535" s="34"/>
      <c r="AC1535" s="34"/>
    </row>
    <row r="1536" spans="1:29">
      <c r="A1536" s="34"/>
      <c r="B1536" s="34"/>
      <c r="C1536" s="34"/>
      <c r="D1536" s="34"/>
      <c r="E1536" s="34"/>
      <c r="F1536" s="34"/>
      <c r="G1536" s="34"/>
      <c r="P1536" s="34"/>
      <c r="Q1536" s="34"/>
      <c r="R1536" s="34"/>
      <c r="S1536" s="34"/>
      <c r="T1536" s="34"/>
      <c r="U1536" s="34"/>
      <c r="V1536" s="34"/>
      <c r="W1536" s="34"/>
      <c r="X1536" s="34"/>
      <c r="Y1536" s="34"/>
      <c r="Z1536" s="34"/>
      <c r="AA1536" s="34"/>
      <c r="AB1536" s="34"/>
      <c r="AC1536" s="34"/>
    </row>
    <row r="1537" spans="1:29">
      <c r="A1537" s="34"/>
      <c r="B1537" s="34"/>
      <c r="C1537" s="34"/>
      <c r="D1537" s="34"/>
      <c r="E1537" s="34"/>
      <c r="F1537" s="34"/>
      <c r="G1537" s="34"/>
      <c r="P1537" s="34"/>
      <c r="Q1537" s="34"/>
      <c r="R1537" s="34"/>
      <c r="S1537" s="34"/>
      <c r="T1537" s="34"/>
      <c r="U1537" s="34"/>
      <c r="V1537" s="34"/>
      <c r="W1537" s="34"/>
      <c r="X1537" s="34"/>
      <c r="Y1537" s="34"/>
      <c r="Z1537" s="34"/>
      <c r="AA1537" s="34"/>
      <c r="AB1537" s="34"/>
      <c r="AC1537" s="34"/>
    </row>
    <row r="1538" spans="1:29">
      <c r="A1538" s="34"/>
      <c r="B1538" s="34"/>
      <c r="C1538" s="34"/>
      <c r="D1538" s="34"/>
      <c r="E1538" s="34"/>
      <c r="F1538" s="34"/>
      <c r="G1538" s="34"/>
      <c r="P1538" s="34"/>
      <c r="Q1538" s="34"/>
      <c r="R1538" s="34"/>
      <c r="S1538" s="34"/>
      <c r="T1538" s="34"/>
      <c r="U1538" s="34"/>
      <c r="V1538" s="34"/>
      <c r="W1538" s="34"/>
      <c r="X1538" s="34"/>
      <c r="Y1538" s="34"/>
      <c r="Z1538" s="34"/>
      <c r="AA1538" s="34"/>
      <c r="AB1538" s="34"/>
      <c r="AC1538" s="34"/>
    </row>
    <row r="1539" spans="1:29">
      <c r="A1539" s="34"/>
      <c r="B1539" s="34"/>
      <c r="C1539" s="34"/>
      <c r="D1539" s="34"/>
      <c r="E1539" s="34"/>
      <c r="F1539" s="34"/>
      <c r="G1539" s="34"/>
      <c r="P1539" s="34"/>
      <c r="Q1539" s="34"/>
      <c r="R1539" s="34"/>
      <c r="S1539" s="34"/>
      <c r="T1539" s="34"/>
      <c r="U1539" s="34"/>
      <c r="V1539" s="34"/>
      <c r="W1539" s="34"/>
      <c r="X1539" s="34"/>
      <c r="Y1539" s="34"/>
      <c r="Z1539" s="34"/>
      <c r="AA1539" s="34"/>
      <c r="AB1539" s="34"/>
      <c r="AC1539" s="34"/>
    </row>
    <row r="1540" spans="1:29">
      <c r="A1540" s="34"/>
      <c r="B1540" s="34"/>
      <c r="C1540" s="34"/>
      <c r="D1540" s="34"/>
      <c r="E1540" s="34"/>
      <c r="F1540" s="34"/>
      <c r="G1540" s="34"/>
      <c r="P1540" s="34"/>
      <c r="Q1540" s="34"/>
      <c r="R1540" s="34"/>
      <c r="S1540" s="34"/>
      <c r="T1540" s="34"/>
      <c r="U1540" s="34"/>
      <c r="V1540" s="34"/>
      <c r="W1540" s="34"/>
      <c r="X1540" s="34"/>
      <c r="Y1540" s="34"/>
      <c r="Z1540" s="34"/>
      <c r="AA1540" s="34"/>
      <c r="AB1540" s="34"/>
      <c r="AC1540" s="34"/>
    </row>
    <row r="1541" spans="1:29">
      <c r="A1541" s="34"/>
      <c r="B1541" s="34"/>
      <c r="C1541" s="34"/>
      <c r="D1541" s="34"/>
      <c r="E1541" s="34"/>
      <c r="F1541" s="34"/>
      <c r="G1541" s="34"/>
      <c r="P1541" s="34"/>
      <c r="Q1541" s="34"/>
      <c r="R1541" s="34"/>
      <c r="S1541" s="34"/>
      <c r="T1541" s="34"/>
      <c r="U1541" s="34"/>
      <c r="V1541" s="34"/>
      <c r="W1541" s="34"/>
      <c r="X1541" s="34"/>
      <c r="Y1541" s="34"/>
      <c r="Z1541" s="34"/>
      <c r="AA1541" s="34"/>
      <c r="AB1541" s="34"/>
      <c r="AC1541" s="34"/>
    </row>
    <row r="1542" spans="1:29">
      <c r="A1542" s="34"/>
      <c r="B1542" s="34"/>
      <c r="C1542" s="34"/>
      <c r="D1542" s="34"/>
      <c r="E1542" s="34"/>
      <c r="F1542" s="34"/>
      <c r="G1542" s="34"/>
      <c r="P1542" s="34"/>
      <c r="Q1542" s="34"/>
      <c r="R1542" s="34"/>
      <c r="S1542" s="34"/>
      <c r="T1542" s="34"/>
      <c r="U1542" s="34"/>
      <c r="V1542" s="34"/>
      <c r="W1542" s="34"/>
      <c r="X1542" s="34"/>
      <c r="Y1542" s="34"/>
      <c r="Z1542" s="34"/>
      <c r="AA1542" s="34"/>
      <c r="AB1542" s="34"/>
      <c r="AC1542" s="34"/>
    </row>
    <row r="1543" spans="1:29">
      <c r="A1543" s="34"/>
      <c r="B1543" s="34"/>
      <c r="C1543" s="34"/>
      <c r="D1543" s="34"/>
      <c r="E1543" s="34"/>
      <c r="F1543" s="34"/>
      <c r="G1543" s="34"/>
      <c r="P1543" s="34"/>
      <c r="Q1543" s="34"/>
      <c r="R1543" s="34"/>
      <c r="S1543" s="34"/>
      <c r="T1543" s="34"/>
      <c r="U1543" s="34"/>
      <c r="V1543" s="34"/>
      <c r="W1543" s="34"/>
      <c r="X1543" s="34"/>
      <c r="Y1543" s="34"/>
      <c r="Z1543" s="34"/>
      <c r="AA1543" s="34"/>
      <c r="AB1543" s="34"/>
      <c r="AC1543" s="34"/>
    </row>
    <row r="1544" spans="1:29">
      <c r="A1544" s="34"/>
      <c r="B1544" s="34"/>
      <c r="C1544" s="34"/>
      <c r="D1544" s="34"/>
      <c r="E1544" s="34"/>
      <c r="F1544" s="34"/>
      <c r="G1544" s="34"/>
      <c r="P1544" s="34"/>
      <c r="Q1544" s="34"/>
      <c r="R1544" s="34"/>
      <c r="S1544" s="34"/>
      <c r="T1544" s="34"/>
      <c r="U1544" s="34"/>
      <c r="V1544" s="34"/>
      <c r="W1544" s="34"/>
      <c r="X1544" s="34"/>
      <c r="Y1544" s="34"/>
      <c r="Z1544" s="34"/>
      <c r="AA1544" s="34"/>
      <c r="AB1544" s="34"/>
      <c r="AC1544" s="34"/>
    </row>
    <row r="1545" spans="1:29">
      <c r="A1545" s="34"/>
      <c r="B1545" s="34"/>
      <c r="C1545" s="34"/>
      <c r="D1545" s="34"/>
      <c r="E1545" s="34"/>
      <c r="F1545" s="34"/>
      <c r="G1545" s="34"/>
      <c r="P1545" s="34"/>
      <c r="Q1545" s="34"/>
      <c r="R1545" s="34"/>
      <c r="S1545" s="34"/>
      <c r="T1545" s="34"/>
      <c r="U1545" s="34"/>
      <c r="V1545" s="34"/>
      <c r="W1545" s="34"/>
      <c r="X1545" s="34"/>
      <c r="Y1545" s="34"/>
      <c r="Z1545" s="34"/>
      <c r="AA1545" s="34"/>
      <c r="AB1545" s="34"/>
      <c r="AC1545" s="34"/>
    </row>
    <row r="1546" spans="1:29">
      <c r="A1546" s="34"/>
      <c r="B1546" s="34"/>
      <c r="C1546" s="34"/>
      <c r="D1546" s="34"/>
      <c r="E1546" s="34"/>
      <c r="F1546" s="34"/>
      <c r="G1546" s="34"/>
      <c r="P1546" s="34"/>
      <c r="Q1546" s="34"/>
      <c r="R1546" s="34"/>
      <c r="S1546" s="34"/>
      <c r="T1546" s="34"/>
      <c r="U1546" s="34"/>
      <c r="V1546" s="34"/>
      <c r="W1546" s="34"/>
      <c r="X1546" s="34"/>
      <c r="Y1546" s="34"/>
      <c r="Z1546" s="34"/>
      <c r="AA1546" s="34"/>
      <c r="AB1546" s="34"/>
      <c r="AC1546" s="34"/>
    </row>
    <row r="1547" spans="1:29">
      <c r="A1547" s="34"/>
      <c r="B1547" s="34"/>
      <c r="C1547" s="34"/>
      <c r="D1547" s="34"/>
      <c r="E1547" s="34"/>
      <c r="F1547" s="34"/>
      <c r="G1547" s="34"/>
      <c r="P1547" s="34"/>
      <c r="Q1547" s="34"/>
      <c r="R1547" s="34"/>
      <c r="S1547" s="34"/>
      <c r="T1547" s="34"/>
      <c r="U1547" s="34"/>
      <c r="V1547" s="34"/>
      <c r="W1547" s="34"/>
      <c r="X1547" s="34"/>
      <c r="Y1547" s="34"/>
      <c r="Z1547" s="34"/>
      <c r="AA1547" s="34"/>
      <c r="AB1547" s="34"/>
      <c r="AC1547" s="34"/>
    </row>
    <row r="1548" spans="1:29">
      <c r="A1548" s="34"/>
      <c r="B1548" s="34"/>
      <c r="C1548" s="34"/>
      <c r="D1548" s="34"/>
      <c r="E1548" s="34"/>
      <c r="F1548" s="34"/>
      <c r="G1548" s="34"/>
      <c r="P1548" s="34"/>
      <c r="Q1548" s="34"/>
      <c r="R1548" s="34"/>
      <c r="S1548" s="34"/>
      <c r="T1548" s="34"/>
      <c r="U1548" s="34"/>
      <c r="V1548" s="34"/>
      <c r="W1548" s="34"/>
      <c r="X1548" s="34"/>
      <c r="Y1548" s="34"/>
      <c r="Z1548" s="34"/>
      <c r="AA1548" s="34"/>
      <c r="AB1548" s="34"/>
      <c r="AC1548" s="34"/>
    </row>
    <row r="1549" spans="1:29">
      <c r="A1549" s="34"/>
      <c r="B1549" s="34"/>
      <c r="C1549" s="34"/>
      <c r="D1549" s="34"/>
      <c r="E1549" s="34"/>
      <c r="F1549" s="34"/>
      <c r="G1549" s="34"/>
      <c r="P1549" s="34"/>
      <c r="Q1549" s="34"/>
      <c r="R1549" s="34"/>
      <c r="S1549" s="34"/>
      <c r="T1549" s="34"/>
      <c r="U1549" s="34"/>
      <c r="V1549" s="34"/>
      <c r="W1549" s="34"/>
      <c r="X1549" s="34"/>
      <c r="Y1549" s="34"/>
      <c r="Z1549" s="34"/>
      <c r="AA1549" s="34"/>
      <c r="AB1549" s="34"/>
      <c r="AC1549" s="34"/>
    </row>
    <row r="1550" spans="1:29">
      <c r="A1550" s="34"/>
      <c r="B1550" s="34"/>
      <c r="C1550" s="34"/>
      <c r="D1550" s="34"/>
      <c r="E1550" s="34"/>
      <c r="F1550" s="34"/>
      <c r="G1550" s="34"/>
      <c r="P1550" s="34"/>
      <c r="Q1550" s="34"/>
      <c r="R1550" s="34"/>
      <c r="S1550" s="34"/>
      <c r="T1550" s="34"/>
      <c r="U1550" s="34"/>
      <c r="V1550" s="34"/>
      <c r="W1550" s="34"/>
      <c r="X1550" s="34"/>
      <c r="Y1550" s="34"/>
      <c r="Z1550" s="34"/>
      <c r="AA1550" s="34"/>
      <c r="AB1550" s="34"/>
      <c r="AC1550" s="34"/>
    </row>
    <row r="1551" spans="1:29">
      <c r="A1551" s="34"/>
      <c r="B1551" s="34"/>
      <c r="C1551" s="34"/>
      <c r="D1551" s="34"/>
      <c r="E1551" s="34"/>
      <c r="F1551" s="34"/>
      <c r="G1551" s="34"/>
      <c r="P1551" s="34"/>
      <c r="Q1551" s="34"/>
      <c r="R1551" s="34"/>
      <c r="S1551" s="34"/>
      <c r="T1551" s="34"/>
      <c r="U1551" s="34"/>
      <c r="V1551" s="34"/>
      <c r="W1551" s="34"/>
      <c r="X1551" s="34"/>
      <c r="Y1551" s="34"/>
      <c r="Z1551" s="34"/>
      <c r="AA1551" s="34"/>
      <c r="AB1551" s="34"/>
      <c r="AC1551" s="34"/>
    </row>
    <row r="1552" spans="1:29">
      <c r="A1552" s="34"/>
      <c r="B1552" s="34"/>
      <c r="C1552" s="34"/>
      <c r="D1552" s="34"/>
      <c r="E1552" s="34"/>
      <c r="F1552" s="34"/>
      <c r="G1552" s="34"/>
      <c r="P1552" s="34"/>
      <c r="Q1552" s="34"/>
      <c r="R1552" s="34"/>
      <c r="S1552" s="34"/>
      <c r="T1552" s="34"/>
      <c r="U1552" s="34"/>
      <c r="V1552" s="34"/>
      <c r="W1552" s="34"/>
      <c r="X1552" s="34"/>
      <c r="Y1552" s="34"/>
      <c r="Z1552" s="34"/>
      <c r="AA1552" s="34"/>
      <c r="AB1552" s="34"/>
      <c r="AC1552" s="34"/>
    </row>
    <row r="1553" spans="1:29">
      <c r="A1553" s="34"/>
      <c r="B1553" s="34"/>
      <c r="C1553" s="34"/>
      <c r="D1553" s="34"/>
      <c r="E1553" s="34"/>
      <c r="F1553" s="34"/>
      <c r="G1553" s="34"/>
      <c r="P1553" s="34"/>
      <c r="Q1553" s="34"/>
      <c r="R1553" s="34"/>
      <c r="S1553" s="34"/>
      <c r="T1553" s="34"/>
      <c r="U1553" s="34"/>
      <c r="V1553" s="34"/>
      <c r="W1553" s="34"/>
      <c r="X1553" s="34"/>
      <c r="Y1553" s="34"/>
      <c r="Z1553" s="34"/>
      <c r="AA1553" s="34"/>
      <c r="AB1553" s="34"/>
      <c r="AC1553" s="34"/>
    </row>
    <row r="1554" spans="1:29">
      <c r="A1554" s="34"/>
      <c r="B1554" s="34"/>
      <c r="C1554" s="34"/>
      <c r="D1554" s="34"/>
      <c r="E1554" s="34"/>
      <c r="F1554" s="34"/>
      <c r="G1554" s="34"/>
      <c r="P1554" s="34"/>
      <c r="Q1554" s="34"/>
      <c r="R1554" s="34"/>
      <c r="S1554" s="34"/>
      <c r="T1554" s="34"/>
      <c r="U1554" s="34"/>
      <c r="V1554" s="34"/>
      <c r="W1554" s="34"/>
      <c r="X1554" s="34"/>
      <c r="Y1554" s="34"/>
      <c r="Z1554" s="34"/>
      <c r="AA1554" s="34"/>
      <c r="AB1554" s="34"/>
      <c r="AC1554" s="34"/>
    </row>
    <row r="1555" spans="1:29">
      <c r="A1555" s="34"/>
      <c r="B1555" s="34"/>
      <c r="C1555" s="34"/>
      <c r="D1555" s="34"/>
      <c r="E1555" s="34"/>
      <c r="F1555" s="34"/>
      <c r="G1555" s="34"/>
      <c r="P1555" s="34"/>
      <c r="Q1555" s="34"/>
      <c r="R1555" s="34"/>
      <c r="S1555" s="34"/>
      <c r="T1555" s="34"/>
      <c r="U1555" s="34"/>
      <c r="V1555" s="34"/>
      <c r="W1555" s="34"/>
      <c r="X1555" s="34"/>
      <c r="Y1555" s="34"/>
      <c r="Z1555" s="34"/>
      <c r="AA1555" s="34"/>
      <c r="AB1555" s="34"/>
      <c r="AC1555" s="34"/>
    </row>
    <row r="1556" spans="1:29">
      <c r="A1556" s="34"/>
      <c r="B1556" s="34"/>
      <c r="C1556" s="34"/>
      <c r="D1556" s="34"/>
      <c r="E1556" s="34"/>
      <c r="F1556" s="34"/>
      <c r="G1556" s="34"/>
      <c r="P1556" s="34"/>
      <c r="Q1556" s="34"/>
      <c r="R1556" s="34"/>
      <c r="S1556" s="34"/>
      <c r="T1556" s="34"/>
      <c r="U1556" s="34"/>
      <c r="V1556" s="34"/>
      <c r="W1556" s="34"/>
      <c r="X1556" s="34"/>
      <c r="Y1556" s="34"/>
      <c r="Z1556" s="34"/>
      <c r="AA1556" s="34"/>
      <c r="AB1556" s="34"/>
      <c r="AC1556" s="34"/>
    </row>
    <row r="1557" spans="1:29">
      <c r="A1557" s="34"/>
      <c r="B1557" s="34"/>
      <c r="C1557" s="34"/>
      <c r="D1557" s="34"/>
      <c r="E1557" s="34"/>
      <c r="F1557" s="34"/>
      <c r="G1557" s="34"/>
      <c r="P1557" s="34"/>
      <c r="Q1557" s="34"/>
      <c r="R1557" s="34"/>
      <c r="S1557" s="34"/>
      <c r="T1557" s="34"/>
      <c r="U1557" s="34"/>
      <c r="V1557" s="34"/>
      <c r="W1557" s="34"/>
      <c r="X1557" s="34"/>
      <c r="Y1557" s="34"/>
      <c r="Z1557" s="34"/>
      <c r="AA1557" s="34"/>
      <c r="AB1557" s="34"/>
      <c r="AC1557" s="34"/>
    </row>
    <row r="1558" spans="1:29">
      <c r="A1558" s="34"/>
      <c r="B1558" s="34"/>
      <c r="C1558" s="34"/>
      <c r="D1558" s="34"/>
      <c r="E1558" s="34"/>
      <c r="F1558" s="34"/>
      <c r="G1558" s="34"/>
      <c r="P1558" s="34"/>
      <c r="Q1558" s="34"/>
      <c r="R1558" s="34"/>
      <c r="S1558" s="34"/>
      <c r="T1558" s="34"/>
      <c r="U1558" s="34"/>
      <c r="V1558" s="34"/>
      <c r="W1558" s="34"/>
      <c r="X1558" s="34"/>
      <c r="Y1558" s="34"/>
      <c r="Z1558" s="34"/>
      <c r="AA1558" s="34"/>
      <c r="AB1558" s="34"/>
      <c r="AC1558" s="34"/>
    </row>
    <row r="1559" spans="1:29">
      <c r="A1559" s="34"/>
      <c r="B1559" s="34"/>
      <c r="C1559" s="34"/>
      <c r="D1559" s="34"/>
      <c r="E1559" s="34"/>
      <c r="F1559" s="34"/>
      <c r="G1559" s="34"/>
      <c r="P1559" s="34"/>
      <c r="Q1559" s="34"/>
      <c r="R1559" s="34"/>
      <c r="S1559" s="34"/>
      <c r="T1559" s="34"/>
      <c r="U1559" s="34"/>
      <c r="V1559" s="34"/>
      <c r="W1559" s="34"/>
      <c r="X1559" s="34"/>
      <c r="Y1559" s="34"/>
      <c r="Z1559" s="34"/>
      <c r="AA1559" s="34"/>
      <c r="AB1559" s="34"/>
      <c r="AC1559" s="34"/>
    </row>
    <row r="1560" spans="1:29">
      <c r="A1560" s="34"/>
      <c r="B1560" s="34"/>
      <c r="C1560" s="34"/>
      <c r="D1560" s="34"/>
      <c r="E1560" s="34"/>
      <c r="F1560" s="34"/>
      <c r="G1560" s="34"/>
      <c r="P1560" s="34"/>
      <c r="Q1560" s="34"/>
      <c r="R1560" s="34"/>
      <c r="S1560" s="34"/>
      <c r="T1560" s="34"/>
      <c r="U1560" s="34"/>
      <c r="V1560" s="34"/>
      <c r="W1560" s="34"/>
      <c r="X1560" s="34"/>
      <c r="Y1560" s="34"/>
      <c r="Z1560" s="34"/>
      <c r="AA1560" s="34"/>
      <c r="AB1560" s="34"/>
      <c r="AC1560" s="34"/>
    </row>
    <row r="1561" spans="1:29">
      <c r="A1561" s="34"/>
      <c r="B1561" s="34"/>
      <c r="C1561" s="34"/>
      <c r="D1561" s="34"/>
      <c r="E1561" s="34"/>
      <c r="F1561" s="34"/>
      <c r="G1561" s="34"/>
      <c r="P1561" s="34"/>
      <c r="Q1561" s="34"/>
      <c r="R1561" s="34"/>
      <c r="S1561" s="34"/>
      <c r="T1561" s="34"/>
      <c r="U1561" s="34"/>
      <c r="V1561" s="34"/>
      <c r="W1561" s="34"/>
      <c r="X1561" s="34"/>
      <c r="Y1561" s="34"/>
      <c r="Z1561" s="34"/>
      <c r="AA1561" s="34"/>
      <c r="AB1561" s="34"/>
      <c r="AC1561" s="34"/>
    </row>
    <row r="1562" spans="1:29">
      <c r="A1562" s="34"/>
      <c r="B1562" s="34"/>
      <c r="C1562" s="34"/>
      <c r="D1562" s="34"/>
      <c r="E1562" s="34"/>
      <c r="F1562" s="34"/>
      <c r="G1562" s="34"/>
      <c r="P1562" s="34"/>
      <c r="Q1562" s="34"/>
      <c r="R1562" s="34"/>
      <c r="S1562" s="34"/>
      <c r="T1562" s="34"/>
      <c r="U1562" s="34"/>
      <c r="V1562" s="34"/>
      <c r="W1562" s="34"/>
      <c r="X1562" s="34"/>
      <c r="Y1562" s="34"/>
      <c r="Z1562" s="34"/>
      <c r="AA1562" s="34"/>
      <c r="AB1562" s="34"/>
      <c r="AC1562" s="34"/>
    </row>
    <row r="1563" spans="1:29">
      <c r="A1563" s="34"/>
      <c r="B1563" s="34"/>
      <c r="C1563" s="34"/>
      <c r="D1563" s="34"/>
      <c r="E1563" s="34"/>
      <c r="F1563" s="34"/>
      <c r="G1563" s="34"/>
      <c r="P1563" s="34"/>
      <c r="Q1563" s="34"/>
      <c r="R1563" s="34"/>
      <c r="S1563" s="34"/>
      <c r="T1563" s="34"/>
      <c r="U1563" s="34"/>
      <c r="V1563" s="34"/>
      <c r="W1563" s="34"/>
      <c r="X1563" s="34"/>
      <c r="Y1563" s="34"/>
      <c r="Z1563" s="34"/>
      <c r="AA1563" s="34"/>
      <c r="AB1563" s="34"/>
      <c r="AC1563" s="34"/>
    </row>
    <row r="1564" spans="1:29">
      <c r="A1564" s="34"/>
      <c r="B1564" s="34"/>
      <c r="C1564" s="34"/>
      <c r="D1564" s="34"/>
      <c r="E1564" s="34"/>
      <c r="F1564" s="34"/>
      <c r="G1564" s="34"/>
      <c r="P1564" s="34"/>
      <c r="Q1564" s="34"/>
      <c r="R1564" s="34"/>
      <c r="S1564" s="34"/>
      <c r="T1564" s="34"/>
      <c r="U1564" s="34"/>
      <c r="V1564" s="34"/>
      <c r="W1564" s="34"/>
      <c r="X1564" s="34"/>
      <c r="Y1564" s="34"/>
      <c r="Z1564" s="34"/>
      <c r="AA1564" s="34"/>
      <c r="AB1564" s="34"/>
      <c r="AC1564" s="34"/>
    </row>
    <row r="1565" spans="1:29">
      <c r="A1565" s="34"/>
      <c r="B1565" s="34"/>
      <c r="C1565" s="34"/>
      <c r="D1565" s="34"/>
      <c r="E1565" s="34"/>
      <c r="F1565" s="34"/>
      <c r="G1565" s="34"/>
      <c r="P1565" s="34"/>
      <c r="Q1565" s="34"/>
      <c r="R1565" s="34"/>
      <c r="S1565" s="34"/>
      <c r="T1565" s="34"/>
      <c r="U1565" s="34"/>
      <c r="V1565" s="34"/>
      <c r="W1565" s="34"/>
      <c r="X1565" s="34"/>
      <c r="Y1565" s="34"/>
      <c r="Z1565" s="34"/>
      <c r="AA1565" s="34"/>
      <c r="AB1565" s="34"/>
      <c r="AC1565" s="34"/>
    </row>
    <row r="1566" spans="1:29">
      <c r="A1566" s="34"/>
      <c r="B1566" s="34"/>
      <c r="C1566" s="34"/>
      <c r="D1566" s="34"/>
      <c r="E1566" s="34"/>
      <c r="F1566" s="34"/>
      <c r="G1566" s="34"/>
      <c r="P1566" s="34"/>
      <c r="Q1566" s="34"/>
      <c r="R1566" s="34"/>
      <c r="S1566" s="34"/>
      <c r="T1566" s="34"/>
      <c r="U1566" s="34"/>
      <c r="V1566" s="34"/>
      <c r="W1566" s="34"/>
      <c r="X1566" s="34"/>
      <c r="Y1566" s="34"/>
      <c r="Z1566" s="34"/>
      <c r="AA1566" s="34"/>
      <c r="AB1566" s="34"/>
      <c r="AC1566" s="34"/>
    </row>
    <row r="1567" spans="1:29">
      <c r="A1567" s="34"/>
      <c r="B1567" s="34"/>
      <c r="C1567" s="34"/>
      <c r="D1567" s="34"/>
      <c r="E1567" s="34"/>
      <c r="F1567" s="34"/>
      <c r="G1567" s="34"/>
      <c r="P1567" s="34"/>
      <c r="Q1567" s="34"/>
      <c r="R1567" s="34"/>
      <c r="S1567" s="34"/>
      <c r="T1567" s="34"/>
      <c r="U1567" s="34"/>
      <c r="V1567" s="34"/>
      <c r="W1567" s="34"/>
      <c r="X1567" s="34"/>
      <c r="Y1567" s="34"/>
      <c r="Z1567" s="34"/>
      <c r="AA1567" s="34"/>
      <c r="AB1567" s="34"/>
      <c r="AC1567" s="34"/>
    </row>
    <row r="1568" spans="1:29">
      <c r="A1568" s="34"/>
      <c r="B1568" s="34"/>
      <c r="C1568" s="34"/>
      <c r="D1568" s="34"/>
      <c r="E1568" s="34"/>
      <c r="F1568" s="34"/>
      <c r="G1568" s="34"/>
      <c r="P1568" s="34"/>
      <c r="Q1568" s="34"/>
      <c r="R1568" s="34"/>
      <c r="S1568" s="34"/>
      <c r="T1568" s="34"/>
      <c r="U1568" s="34"/>
      <c r="V1568" s="34"/>
      <c r="W1568" s="34"/>
      <c r="X1568" s="34"/>
      <c r="Y1568" s="34"/>
      <c r="Z1568" s="34"/>
      <c r="AA1568" s="34"/>
      <c r="AB1568" s="34"/>
      <c r="AC1568" s="34"/>
    </row>
    <row r="1569" spans="1:29">
      <c r="A1569" s="34"/>
      <c r="B1569" s="34"/>
      <c r="C1569" s="34"/>
      <c r="D1569" s="34"/>
      <c r="E1569" s="34"/>
      <c r="F1569" s="34"/>
      <c r="G1569" s="34"/>
      <c r="P1569" s="34"/>
      <c r="Q1569" s="34"/>
      <c r="R1569" s="34"/>
      <c r="S1569" s="34"/>
      <c r="T1569" s="34"/>
      <c r="U1569" s="34"/>
      <c r="V1569" s="34"/>
      <c r="W1569" s="34"/>
      <c r="X1569" s="34"/>
      <c r="Y1569" s="34"/>
      <c r="Z1569" s="34"/>
      <c r="AA1569" s="34"/>
      <c r="AB1569" s="34"/>
      <c r="AC1569" s="34"/>
    </row>
    <row r="1570" spans="1:29">
      <c r="A1570" s="34"/>
      <c r="B1570" s="34"/>
      <c r="C1570" s="34"/>
      <c r="D1570" s="34"/>
      <c r="E1570" s="34"/>
      <c r="F1570" s="34"/>
      <c r="G1570" s="34"/>
      <c r="P1570" s="34"/>
      <c r="Q1570" s="34"/>
      <c r="R1570" s="34"/>
      <c r="S1570" s="34"/>
      <c r="T1570" s="34"/>
      <c r="U1570" s="34"/>
      <c r="V1570" s="34"/>
      <c r="W1570" s="34"/>
      <c r="X1570" s="34"/>
      <c r="Y1570" s="34"/>
      <c r="Z1570" s="34"/>
      <c r="AA1570" s="34"/>
      <c r="AB1570" s="34"/>
      <c r="AC1570" s="34"/>
    </row>
    <row r="1571" spans="1:29">
      <c r="A1571" s="34"/>
      <c r="B1571" s="34"/>
      <c r="C1571" s="34"/>
      <c r="D1571" s="34"/>
      <c r="E1571" s="34"/>
      <c r="F1571" s="34"/>
      <c r="G1571" s="34"/>
      <c r="P1571" s="34"/>
      <c r="Q1571" s="34"/>
      <c r="R1571" s="34"/>
      <c r="S1571" s="34"/>
      <c r="T1571" s="34"/>
      <c r="U1571" s="34"/>
      <c r="V1571" s="34"/>
      <c r="W1571" s="34"/>
      <c r="X1571" s="34"/>
      <c r="Y1571" s="34"/>
      <c r="Z1571" s="34"/>
      <c r="AA1571" s="34"/>
      <c r="AB1571" s="34"/>
      <c r="AC1571" s="34"/>
    </row>
    <row r="1572" spans="1:29">
      <c r="A1572" s="34"/>
      <c r="B1572" s="34"/>
      <c r="C1572" s="34"/>
      <c r="D1572" s="34"/>
      <c r="E1572" s="34"/>
      <c r="F1572" s="34"/>
      <c r="G1572" s="34"/>
      <c r="P1572" s="34"/>
      <c r="Q1572" s="34"/>
      <c r="R1572" s="34"/>
      <c r="S1572" s="34"/>
      <c r="T1572" s="34"/>
      <c r="U1572" s="34"/>
      <c r="V1572" s="34"/>
      <c r="W1572" s="34"/>
      <c r="X1572" s="34"/>
      <c r="Y1572" s="34"/>
      <c r="Z1572" s="34"/>
      <c r="AA1572" s="34"/>
      <c r="AB1572" s="34"/>
      <c r="AC1572" s="34"/>
    </row>
    <row r="1573" spans="1:29">
      <c r="A1573" s="34"/>
      <c r="B1573" s="34"/>
      <c r="C1573" s="34"/>
      <c r="D1573" s="34"/>
      <c r="E1573" s="34"/>
      <c r="F1573" s="34"/>
      <c r="G1573" s="34"/>
      <c r="P1573" s="34"/>
      <c r="Q1573" s="34"/>
      <c r="R1573" s="34"/>
      <c r="S1573" s="34"/>
      <c r="T1573" s="34"/>
      <c r="U1573" s="34"/>
      <c r="V1573" s="34"/>
      <c r="W1573" s="34"/>
      <c r="X1573" s="34"/>
      <c r="Y1573" s="34"/>
      <c r="Z1573" s="34"/>
      <c r="AA1573" s="34"/>
      <c r="AB1573" s="34"/>
      <c r="AC1573" s="34"/>
    </row>
    <row r="1574" spans="1:29">
      <c r="A1574" s="34"/>
      <c r="B1574" s="34"/>
      <c r="C1574" s="34"/>
      <c r="D1574" s="34"/>
      <c r="E1574" s="34"/>
      <c r="F1574" s="34"/>
      <c r="G1574" s="34"/>
      <c r="P1574" s="34"/>
      <c r="Q1574" s="34"/>
      <c r="R1574" s="34"/>
      <c r="S1574" s="34"/>
      <c r="T1574" s="34"/>
      <c r="U1574" s="34"/>
      <c r="V1574" s="34"/>
      <c r="W1574" s="34"/>
      <c r="X1574" s="34"/>
      <c r="Y1574" s="34"/>
      <c r="Z1574" s="34"/>
      <c r="AA1574" s="34"/>
      <c r="AB1574" s="34"/>
      <c r="AC1574" s="34"/>
    </row>
    <row r="1575" spans="1:29">
      <c r="A1575" s="34"/>
      <c r="B1575" s="34"/>
      <c r="C1575" s="34"/>
      <c r="D1575" s="34"/>
      <c r="E1575" s="34"/>
      <c r="F1575" s="34"/>
      <c r="G1575" s="34"/>
      <c r="P1575" s="34"/>
      <c r="Q1575" s="34"/>
      <c r="R1575" s="34"/>
      <c r="S1575" s="34"/>
      <c r="T1575" s="34"/>
      <c r="U1575" s="34"/>
      <c r="V1575" s="34"/>
      <c r="W1575" s="34"/>
      <c r="X1575" s="34"/>
      <c r="Y1575" s="34"/>
      <c r="Z1575" s="34"/>
      <c r="AA1575" s="34"/>
      <c r="AB1575" s="34"/>
      <c r="AC1575" s="34"/>
    </row>
    <row r="1576" spans="1:29">
      <c r="A1576" s="34"/>
      <c r="B1576" s="34"/>
      <c r="C1576" s="34"/>
      <c r="D1576" s="34"/>
      <c r="E1576" s="34"/>
      <c r="F1576" s="34"/>
      <c r="G1576" s="34"/>
      <c r="P1576" s="34"/>
      <c r="Q1576" s="34"/>
      <c r="R1576" s="34"/>
      <c r="S1576" s="34"/>
      <c r="T1576" s="34"/>
      <c r="U1576" s="34"/>
      <c r="V1576" s="34"/>
      <c r="W1576" s="34"/>
      <c r="X1576" s="34"/>
      <c r="Y1576" s="34"/>
      <c r="Z1576" s="34"/>
      <c r="AA1576" s="34"/>
      <c r="AB1576" s="34"/>
      <c r="AC1576" s="34"/>
    </row>
    <row r="1577" spans="1:29">
      <c r="A1577" s="34"/>
      <c r="B1577" s="34"/>
      <c r="C1577" s="34"/>
      <c r="D1577" s="34"/>
      <c r="E1577" s="34"/>
      <c r="F1577" s="34"/>
      <c r="G1577" s="34"/>
      <c r="P1577" s="34"/>
      <c r="Q1577" s="34"/>
      <c r="R1577" s="34"/>
      <c r="S1577" s="34"/>
      <c r="T1577" s="34"/>
      <c r="U1577" s="34"/>
      <c r="V1577" s="34"/>
      <c r="W1577" s="34"/>
      <c r="X1577" s="34"/>
      <c r="Y1577" s="34"/>
      <c r="Z1577" s="34"/>
      <c r="AA1577" s="34"/>
      <c r="AB1577" s="34"/>
      <c r="AC1577" s="34"/>
    </row>
    <row r="1578" spans="1:29">
      <c r="A1578" s="34"/>
      <c r="B1578" s="34"/>
      <c r="C1578" s="34"/>
      <c r="D1578" s="34"/>
      <c r="E1578" s="34"/>
      <c r="F1578" s="34"/>
      <c r="G1578" s="34"/>
      <c r="P1578" s="34"/>
      <c r="Q1578" s="34"/>
      <c r="R1578" s="34"/>
      <c r="S1578" s="34"/>
      <c r="T1578" s="34"/>
      <c r="U1578" s="34"/>
      <c r="V1578" s="34"/>
      <c r="W1578" s="34"/>
      <c r="X1578" s="34"/>
      <c r="Y1578" s="34"/>
      <c r="Z1578" s="34"/>
      <c r="AA1578" s="34"/>
      <c r="AB1578" s="34"/>
      <c r="AC1578" s="34"/>
    </row>
    <row r="1579" spans="1:29">
      <c r="A1579" s="34"/>
      <c r="B1579" s="34"/>
      <c r="C1579" s="34"/>
      <c r="D1579" s="34"/>
      <c r="E1579" s="34"/>
      <c r="F1579" s="34"/>
      <c r="G1579" s="34"/>
      <c r="P1579" s="34"/>
      <c r="Q1579" s="34"/>
      <c r="R1579" s="34"/>
      <c r="S1579" s="34"/>
      <c r="T1579" s="34"/>
      <c r="U1579" s="34"/>
      <c r="V1579" s="34"/>
      <c r="W1579" s="34"/>
      <c r="X1579" s="34"/>
      <c r="Y1579" s="34"/>
      <c r="Z1579" s="34"/>
      <c r="AA1579" s="34"/>
      <c r="AB1579" s="34"/>
      <c r="AC1579" s="34"/>
    </row>
    <row r="1580" spans="1:29">
      <c r="A1580" s="34"/>
      <c r="B1580" s="34"/>
      <c r="C1580" s="34"/>
      <c r="D1580" s="34"/>
      <c r="E1580" s="34"/>
      <c r="F1580" s="34"/>
      <c r="G1580" s="34"/>
      <c r="P1580" s="34"/>
      <c r="Q1580" s="34"/>
      <c r="R1580" s="34"/>
      <c r="S1580" s="34"/>
      <c r="T1580" s="34"/>
      <c r="U1580" s="34"/>
      <c r="V1580" s="34"/>
      <c r="W1580" s="34"/>
      <c r="X1580" s="34"/>
      <c r="Y1580" s="34"/>
      <c r="Z1580" s="34"/>
      <c r="AA1580" s="34"/>
      <c r="AB1580" s="34"/>
      <c r="AC1580" s="34"/>
    </row>
    <row r="1581" spans="1:29">
      <c r="A1581" s="34"/>
      <c r="B1581" s="34"/>
      <c r="C1581" s="34"/>
      <c r="D1581" s="34"/>
      <c r="E1581" s="34"/>
      <c r="F1581" s="34"/>
      <c r="G1581" s="34"/>
      <c r="P1581" s="34"/>
      <c r="Q1581" s="34"/>
      <c r="R1581" s="34"/>
      <c r="S1581" s="34"/>
      <c r="T1581" s="34"/>
      <c r="U1581" s="34"/>
      <c r="V1581" s="34"/>
      <c r="W1581" s="34"/>
      <c r="X1581" s="34"/>
      <c r="Y1581" s="34"/>
      <c r="Z1581" s="34"/>
      <c r="AA1581" s="34"/>
      <c r="AB1581" s="34"/>
      <c r="AC1581" s="34"/>
    </row>
    <row r="1582" spans="1:29">
      <c r="A1582" s="34"/>
      <c r="B1582" s="34"/>
      <c r="C1582" s="34"/>
      <c r="D1582" s="34"/>
      <c r="E1582" s="34"/>
      <c r="F1582" s="34"/>
      <c r="G1582" s="34"/>
      <c r="P1582" s="34"/>
      <c r="Q1582" s="34"/>
      <c r="R1582" s="34"/>
      <c r="S1582" s="34"/>
      <c r="T1582" s="34"/>
      <c r="U1582" s="34"/>
      <c r="V1582" s="34"/>
      <c r="W1582" s="34"/>
      <c r="X1582" s="34"/>
      <c r="Y1582" s="34"/>
      <c r="Z1582" s="34"/>
      <c r="AA1582" s="34"/>
      <c r="AB1582" s="34"/>
      <c r="AC1582" s="34"/>
    </row>
    <row r="1583" spans="1:29">
      <c r="A1583" s="34"/>
      <c r="B1583" s="34"/>
      <c r="C1583" s="34"/>
      <c r="D1583" s="34"/>
      <c r="E1583" s="34"/>
      <c r="F1583" s="34"/>
      <c r="G1583" s="34"/>
      <c r="P1583" s="34"/>
      <c r="Q1583" s="34"/>
      <c r="R1583" s="34"/>
      <c r="S1583" s="34"/>
      <c r="T1583" s="34"/>
      <c r="U1583" s="34"/>
      <c r="V1583" s="34"/>
      <c r="W1583" s="34"/>
      <c r="X1583" s="34"/>
      <c r="Y1583" s="34"/>
      <c r="Z1583" s="34"/>
      <c r="AA1583" s="34"/>
      <c r="AB1583" s="34"/>
      <c r="AC1583" s="34"/>
    </row>
    <row r="1584" spans="1:29">
      <c r="A1584" s="34"/>
      <c r="B1584" s="34"/>
      <c r="C1584" s="34"/>
      <c r="D1584" s="34"/>
      <c r="E1584" s="34"/>
      <c r="F1584" s="34"/>
      <c r="G1584" s="34"/>
      <c r="P1584" s="34"/>
      <c r="Q1584" s="34"/>
      <c r="R1584" s="34"/>
      <c r="S1584" s="34"/>
      <c r="T1584" s="34"/>
      <c r="U1584" s="34"/>
      <c r="V1584" s="34"/>
      <c r="W1584" s="34"/>
      <c r="X1584" s="34"/>
      <c r="Y1584" s="34"/>
      <c r="Z1584" s="34"/>
      <c r="AA1584" s="34"/>
      <c r="AB1584" s="34"/>
      <c r="AC1584" s="34"/>
    </row>
    <row r="1585" spans="1:29">
      <c r="A1585" s="34"/>
      <c r="B1585" s="34"/>
      <c r="C1585" s="34"/>
      <c r="D1585" s="34"/>
      <c r="E1585" s="34"/>
      <c r="F1585" s="34"/>
      <c r="G1585" s="34"/>
      <c r="P1585" s="34"/>
      <c r="Q1585" s="34"/>
      <c r="R1585" s="34"/>
      <c r="S1585" s="34"/>
      <c r="T1585" s="34"/>
      <c r="U1585" s="34"/>
      <c r="V1585" s="34"/>
      <c r="W1585" s="34"/>
      <c r="X1585" s="34"/>
      <c r="Y1585" s="34"/>
      <c r="Z1585" s="34"/>
      <c r="AA1585" s="34"/>
      <c r="AB1585" s="34"/>
      <c r="AC1585" s="34"/>
    </row>
    <row r="1586" spans="1:29">
      <c r="A1586" s="34"/>
      <c r="B1586" s="34"/>
      <c r="C1586" s="34"/>
      <c r="D1586" s="34"/>
      <c r="E1586" s="34"/>
      <c r="F1586" s="34"/>
      <c r="G1586" s="34"/>
      <c r="P1586" s="34"/>
      <c r="Q1586" s="34"/>
      <c r="R1586" s="34"/>
      <c r="S1586" s="34"/>
      <c r="T1586" s="34"/>
      <c r="U1586" s="34"/>
      <c r="V1586" s="34"/>
      <c r="W1586" s="34"/>
      <c r="X1586" s="34"/>
      <c r="Y1586" s="34"/>
      <c r="Z1586" s="34"/>
      <c r="AA1586" s="34"/>
      <c r="AB1586" s="34"/>
      <c r="AC1586" s="34"/>
    </row>
    <row r="1587" spans="1:29">
      <c r="A1587" s="34"/>
      <c r="B1587" s="34"/>
      <c r="C1587" s="34"/>
      <c r="D1587" s="34"/>
      <c r="E1587" s="34"/>
      <c r="F1587" s="34"/>
      <c r="G1587" s="34"/>
      <c r="P1587" s="34"/>
      <c r="Q1587" s="34"/>
      <c r="R1587" s="34"/>
      <c r="S1587" s="34"/>
      <c r="T1587" s="34"/>
      <c r="U1587" s="34"/>
      <c r="V1587" s="34"/>
      <c r="W1587" s="34"/>
      <c r="X1587" s="34"/>
      <c r="Y1587" s="34"/>
      <c r="Z1587" s="34"/>
      <c r="AA1587" s="34"/>
      <c r="AB1587" s="34"/>
      <c r="AC1587" s="34"/>
    </row>
    <row r="1588" spans="1:29">
      <c r="A1588" s="34"/>
      <c r="B1588" s="34"/>
      <c r="C1588" s="34"/>
      <c r="D1588" s="34"/>
      <c r="E1588" s="34"/>
      <c r="F1588" s="34"/>
      <c r="G1588" s="34"/>
      <c r="P1588" s="34"/>
      <c r="Q1588" s="34"/>
      <c r="R1588" s="34"/>
      <c r="S1588" s="34"/>
      <c r="T1588" s="34"/>
      <c r="U1588" s="34"/>
      <c r="V1588" s="34"/>
      <c r="W1588" s="34"/>
      <c r="X1588" s="34"/>
      <c r="Y1588" s="34"/>
      <c r="Z1588" s="34"/>
      <c r="AA1588" s="34"/>
      <c r="AB1588" s="34"/>
      <c r="AC1588" s="34"/>
    </row>
    <row r="1589" spans="1:29">
      <c r="A1589" s="34"/>
      <c r="B1589" s="34"/>
      <c r="C1589" s="34"/>
      <c r="D1589" s="34"/>
      <c r="E1589" s="34"/>
      <c r="F1589" s="34"/>
      <c r="G1589" s="34"/>
      <c r="P1589" s="34"/>
      <c r="Q1589" s="34"/>
      <c r="R1589" s="34"/>
      <c r="S1589" s="34"/>
      <c r="T1589" s="34"/>
      <c r="U1589" s="34"/>
      <c r="V1589" s="34"/>
      <c r="W1589" s="34"/>
      <c r="X1589" s="34"/>
      <c r="Y1589" s="34"/>
      <c r="Z1589" s="34"/>
      <c r="AA1589" s="34"/>
      <c r="AB1589" s="34"/>
      <c r="AC1589" s="34"/>
    </row>
    <row r="1590" spans="1:29">
      <c r="A1590" s="34"/>
      <c r="B1590" s="34"/>
      <c r="C1590" s="34"/>
      <c r="D1590" s="34"/>
      <c r="E1590" s="34"/>
      <c r="F1590" s="34"/>
      <c r="G1590" s="34"/>
      <c r="P1590" s="34"/>
      <c r="Q1590" s="34"/>
      <c r="R1590" s="34"/>
      <c r="S1590" s="34"/>
      <c r="T1590" s="34"/>
      <c r="U1590" s="34"/>
      <c r="V1590" s="34"/>
      <c r="W1590" s="34"/>
      <c r="X1590" s="34"/>
      <c r="Y1590" s="34"/>
      <c r="Z1590" s="34"/>
      <c r="AA1590" s="34"/>
      <c r="AB1590" s="34"/>
      <c r="AC1590" s="34"/>
    </row>
    <row r="1591" spans="1:29">
      <c r="A1591" s="34"/>
      <c r="B1591" s="34"/>
      <c r="C1591" s="34"/>
      <c r="D1591" s="34"/>
      <c r="E1591" s="34"/>
      <c r="F1591" s="34"/>
      <c r="G1591" s="34"/>
      <c r="P1591" s="34"/>
      <c r="Q1591" s="34"/>
      <c r="R1591" s="34"/>
      <c r="S1591" s="34"/>
      <c r="T1591" s="34"/>
      <c r="U1591" s="34"/>
      <c r="V1591" s="34"/>
      <c r="W1591" s="34"/>
      <c r="X1591" s="34"/>
      <c r="Y1591" s="34"/>
      <c r="Z1591" s="34"/>
      <c r="AA1591" s="34"/>
      <c r="AB1591" s="34"/>
      <c r="AC1591" s="34"/>
    </row>
    <row r="1592" spans="1:29">
      <c r="A1592" s="34"/>
      <c r="B1592" s="34"/>
      <c r="C1592" s="34"/>
      <c r="D1592" s="34"/>
      <c r="E1592" s="34"/>
      <c r="F1592" s="34"/>
      <c r="G1592" s="34"/>
      <c r="P1592" s="34"/>
      <c r="Q1592" s="34"/>
      <c r="R1592" s="34"/>
      <c r="S1592" s="34"/>
      <c r="T1592" s="34"/>
      <c r="U1592" s="34"/>
      <c r="V1592" s="34"/>
      <c r="W1592" s="34"/>
      <c r="X1592" s="34"/>
      <c r="Y1592" s="34"/>
      <c r="Z1592" s="34"/>
      <c r="AA1592" s="34"/>
      <c r="AB1592" s="34"/>
      <c r="AC1592" s="34"/>
    </row>
    <row r="1593" spans="1:29">
      <c r="A1593" s="34"/>
      <c r="B1593" s="34"/>
      <c r="C1593" s="34"/>
      <c r="D1593" s="34"/>
      <c r="E1593" s="34"/>
      <c r="F1593" s="34"/>
      <c r="G1593" s="34"/>
      <c r="P1593" s="34"/>
      <c r="Q1593" s="34"/>
      <c r="R1593" s="34"/>
      <c r="S1593" s="34"/>
      <c r="T1593" s="34"/>
      <c r="U1593" s="34"/>
      <c r="V1593" s="34"/>
      <c r="W1593" s="34"/>
      <c r="X1593" s="34"/>
      <c r="Y1593" s="34"/>
      <c r="Z1593" s="34"/>
      <c r="AA1593" s="34"/>
      <c r="AB1593" s="34"/>
      <c r="AC1593" s="34"/>
    </row>
    <row r="1594" spans="1:29">
      <c r="A1594" s="34"/>
      <c r="B1594" s="34"/>
      <c r="C1594" s="34"/>
      <c r="D1594" s="34"/>
      <c r="E1594" s="34"/>
      <c r="F1594" s="34"/>
      <c r="G1594" s="34"/>
      <c r="P1594" s="34"/>
      <c r="Q1594" s="34"/>
      <c r="R1594" s="34"/>
      <c r="S1594" s="34"/>
      <c r="T1594" s="34"/>
      <c r="U1594" s="34"/>
      <c r="V1594" s="34"/>
      <c r="W1594" s="34"/>
      <c r="X1594" s="34"/>
      <c r="Y1594" s="34"/>
      <c r="Z1594" s="34"/>
      <c r="AA1594" s="34"/>
      <c r="AB1594" s="34"/>
      <c r="AC1594" s="34"/>
    </row>
    <row r="1595" spans="1:29">
      <c r="A1595" s="34"/>
      <c r="B1595" s="34"/>
      <c r="C1595" s="34"/>
      <c r="D1595" s="34"/>
      <c r="E1595" s="34"/>
      <c r="F1595" s="34"/>
      <c r="G1595" s="34"/>
      <c r="P1595" s="34"/>
      <c r="Q1595" s="34"/>
      <c r="R1595" s="34"/>
      <c r="S1595" s="34"/>
      <c r="T1595" s="34"/>
      <c r="U1595" s="34"/>
      <c r="V1595" s="34"/>
      <c r="W1595" s="34"/>
      <c r="X1595" s="34"/>
      <c r="Y1595" s="34"/>
      <c r="Z1595" s="34"/>
      <c r="AA1595" s="34"/>
      <c r="AB1595" s="34"/>
      <c r="AC1595" s="34"/>
    </row>
    <row r="1596" spans="1:29">
      <c r="A1596" s="34"/>
      <c r="B1596" s="34"/>
      <c r="C1596" s="34"/>
      <c r="D1596" s="34"/>
      <c r="E1596" s="34"/>
      <c r="F1596" s="34"/>
      <c r="G1596" s="34"/>
      <c r="P1596" s="34"/>
      <c r="Q1596" s="34"/>
      <c r="R1596" s="34"/>
      <c r="S1596" s="34"/>
      <c r="T1596" s="34"/>
      <c r="U1596" s="34"/>
      <c r="V1596" s="34"/>
      <c r="W1596" s="34"/>
      <c r="X1596" s="34"/>
      <c r="Y1596" s="34"/>
      <c r="Z1596" s="34"/>
      <c r="AA1596" s="34"/>
      <c r="AB1596" s="34"/>
      <c r="AC1596" s="34"/>
    </row>
    <row r="1597" spans="1:29">
      <c r="A1597" s="34"/>
      <c r="B1597" s="34"/>
      <c r="C1597" s="34"/>
      <c r="D1597" s="34"/>
      <c r="E1597" s="34"/>
      <c r="F1597" s="34"/>
      <c r="G1597" s="34"/>
      <c r="P1597" s="34"/>
      <c r="Q1597" s="34"/>
      <c r="R1597" s="34"/>
      <c r="S1597" s="34"/>
      <c r="T1597" s="34"/>
      <c r="U1597" s="34"/>
      <c r="V1597" s="34"/>
      <c r="W1597" s="34"/>
      <c r="X1597" s="34"/>
      <c r="Y1597" s="34"/>
      <c r="Z1597" s="34"/>
      <c r="AA1597" s="34"/>
      <c r="AB1597" s="34"/>
      <c r="AC1597" s="34"/>
    </row>
    <row r="1598" spans="1:29">
      <c r="A1598" s="34"/>
      <c r="B1598" s="34"/>
      <c r="C1598" s="34"/>
      <c r="D1598" s="34"/>
      <c r="E1598" s="34"/>
      <c r="F1598" s="34"/>
      <c r="G1598" s="34"/>
      <c r="P1598" s="34"/>
      <c r="Q1598" s="34"/>
      <c r="R1598" s="34"/>
      <c r="S1598" s="34"/>
      <c r="T1598" s="34"/>
      <c r="U1598" s="34"/>
      <c r="V1598" s="34"/>
      <c r="W1598" s="34"/>
      <c r="X1598" s="34"/>
      <c r="Y1598" s="34"/>
      <c r="Z1598" s="34"/>
      <c r="AA1598" s="34"/>
      <c r="AB1598" s="34"/>
      <c r="AC1598" s="34"/>
    </row>
    <row r="1599" spans="1:29">
      <c r="A1599" s="34"/>
      <c r="B1599" s="34"/>
      <c r="C1599" s="34"/>
      <c r="D1599" s="34"/>
      <c r="E1599" s="34"/>
      <c r="F1599" s="34"/>
      <c r="G1599" s="34"/>
      <c r="P1599" s="34"/>
      <c r="Q1599" s="34"/>
      <c r="R1599" s="34"/>
      <c r="S1599" s="34"/>
      <c r="T1599" s="34"/>
      <c r="U1599" s="34"/>
      <c r="V1599" s="34"/>
      <c r="W1599" s="34"/>
      <c r="X1599" s="34"/>
      <c r="Y1599" s="34"/>
      <c r="Z1599" s="34"/>
      <c r="AA1599" s="34"/>
      <c r="AB1599" s="34"/>
      <c r="AC1599" s="34"/>
    </row>
    <row r="1600" spans="1:29">
      <c r="A1600" s="34"/>
      <c r="B1600" s="34"/>
      <c r="C1600" s="34"/>
      <c r="D1600" s="34"/>
      <c r="E1600" s="34"/>
      <c r="F1600" s="34"/>
      <c r="G1600" s="34"/>
      <c r="P1600" s="34"/>
      <c r="Q1600" s="34"/>
      <c r="R1600" s="34"/>
      <c r="S1600" s="34"/>
      <c r="T1600" s="34"/>
      <c r="U1600" s="34"/>
      <c r="V1600" s="34"/>
      <c r="W1600" s="34"/>
      <c r="X1600" s="34"/>
      <c r="Y1600" s="34"/>
      <c r="Z1600" s="34"/>
      <c r="AA1600" s="34"/>
      <c r="AB1600" s="34"/>
      <c r="AC1600" s="34"/>
    </row>
    <row r="1601" spans="1:29">
      <c r="A1601" s="34"/>
      <c r="B1601" s="34"/>
      <c r="C1601" s="34"/>
      <c r="D1601" s="34"/>
      <c r="E1601" s="34"/>
      <c r="F1601" s="34"/>
      <c r="G1601" s="34"/>
      <c r="P1601" s="34"/>
      <c r="Q1601" s="34"/>
      <c r="R1601" s="34"/>
      <c r="S1601" s="34"/>
      <c r="T1601" s="34"/>
      <c r="U1601" s="34"/>
      <c r="V1601" s="34"/>
      <c r="W1601" s="34"/>
      <c r="X1601" s="34"/>
      <c r="Y1601" s="34"/>
      <c r="Z1601" s="34"/>
      <c r="AA1601" s="34"/>
      <c r="AB1601" s="34"/>
      <c r="AC1601" s="34"/>
    </row>
    <row r="1602" spans="1:29">
      <c r="A1602" s="34"/>
      <c r="B1602" s="34"/>
      <c r="C1602" s="34"/>
      <c r="D1602" s="34"/>
      <c r="E1602" s="34"/>
      <c r="F1602" s="34"/>
      <c r="G1602" s="34"/>
      <c r="P1602" s="34"/>
      <c r="Q1602" s="34"/>
      <c r="R1602" s="34"/>
      <c r="S1602" s="34"/>
      <c r="T1602" s="34"/>
      <c r="U1602" s="34"/>
      <c r="V1602" s="34"/>
      <c r="W1602" s="34"/>
      <c r="X1602" s="34"/>
      <c r="Y1602" s="34"/>
      <c r="Z1602" s="34"/>
      <c r="AA1602" s="34"/>
      <c r="AB1602" s="34"/>
      <c r="AC1602" s="34"/>
    </row>
    <row r="1603" spans="1:29">
      <c r="A1603" s="34"/>
      <c r="B1603" s="34"/>
      <c r="C1603" s="34"/>
      <c r="D1603" s="34"/>
      <c r="E1603" s="34"/>
      <c r="F1603" s="34"/>
      <c r="G1603" s="34"/>
      <c r="P1603" s="34"/>
      <c r="Q1603" s="34"/>
      <c r="R1603" s="34"/>
      <c r="S1603" s="34"/>
      <c r="T1603" s="34"/>
      <c r="U1603" s="34"/>
      <c r="V1603" s="34"/>
      <c r="W1603" s="34"/>
      <c r="X1603" s="34"/>
      <c r="Y1603" s="34"/>
      <c r="Z1603" s="34"/>
      <c r="AA1603" s="34"/>
      <c r="AB1603" s="34"/>
      <c r="AC1603" s="34"/>
    </row>
    <row r="1604" spans="1:29">
      <c r="A1604" s="34"/>
      <c r="B1604" s="34"/>
      <c r="C1604" s="34"/>
      <c r="D1604" s="34"/>
      <c r="E1604" s="34"/>
      <c r="F1604" s="34"/>
      <c r="G1604" s="34"/>
      <c r="P1604" s="34"/>
      <c r="Q1604" s="34"/>
      <c r="R1604" s="34"/>
      <c r="S1604" s="34"/>
      <c r="T1604" s="34"/>
      <c r="U1604" s="34"/>
      <c r="V1604" s="34"/>
      <c r="W1604" s="34"/>
      <c r="X1604" s="34"/>
      <c r="Y1604" s="34"/>
      <c r="Z1604" s="34"/>
      <c r="AA1604" s="34"/>
      <c r="AB1604" s="34"/>
      <c r="AC1604" s="34"/>
    </row>
    <row r="1605" spans="1:29">
      <c r="A1605" s="34"/>
      <c r="B1605" s="34"/>
      <c r="C1605" s="34"/>
      <c r="D1605" s="34"/>
      <c r="E1605" s="34"/>
      <c r="F1605" s="34"/>
      <c r="G1605" s="34"/>
      <c r="P1605" s="34"/>
      <c r="Q1605" s="34"/>
      <c r="R1605" s="34"/>
      <c r="S1605" s="34"/>
      <c r="T1605" s="34"/>
      <c r="U1605" s="34"/>
      <c r="V1605" s="34"/>
      <c r="W1605" s="34"/>
      <c r="X1605" s="34"/>
      <c r="Y1605" s="34"/>
      <c r="Z1605" s="34"/>
      <c r="AA1605" s="34"/>
      <c r="AB1605" s="34"/>
      <c r="AC1605" s="34"/>
    </row>
    <row r="1606" spans="1:29">
      <c r="A1606" s="34"/>
      <c r="B1606" s="34"/>
      <c r="C1606" s="34"/>
      <c r="D1606" s="34"/>
      <c r="E1606" s="34"/>
      <c r="F1606" s="34"/>
      <c r="G1606" s="34"/>
      <c r="P1606" s="34"/>
      <c r="Q1606" s="34"/>
      <c r="R1606" s="34"/>
      <c r="S1606" s="34"/>
      <c r="T1606" s="34"/>
      <c r="U1606" s="34"/>
      <c r="V1606" s="34"/>
      <c r="W1606" s="34"/>
      <c r="X1606" s="34"/>
      <c r="Y1606" s="34"/>
      <c r="Z1606" s="34"/>
      <c r="AA1606" s="34"/>
      <c r="AB1606" s="34"/>
      <c r="AC1606" s="34"/>
    </row>
    <row r="1607" spans="1:29">
      <c r="A1607" s="34"/>
      <c r="B1607" s="34"/>
      <c r="C1607" s="34"/>
      <c r="D1607" s="34"/>
      <c r="E1607" s="34"/>
      <c r="F1607" s="34"/>
      <c r="G1607" s="34"/>
      <c r="P1607" s="34"/>
      <c r="Q1607" s="34"/>
      <c r="R1607" s="34"/>
      <c r="S1607" s="34"/>
      <c r="T1607" s="34"/>
      <c r="U1607" s="34"/>
      <c r="V1607" s="34"/>
      <c r="W1607" s="34"/>
      <c r="X1607" s="34"/>
      <c r="Y1607" s="34"/>
      <c r="Z1607" s="34"/>
      <c r="AA1607" s="34"/>
      <c r="AB1607" s="34"/>
      <c r="AC1607" s="34"/>
    </row>
    <row r="1608" spans="1:29">
      <c r="A1608" s="34"/>
      <c r="B1608" s="34"/>
      <c r="C1608" s="34"/>
      <c r="D1608" s="34"/>
      <c r="E1608" s="34"/>
      <c r="F1608" s="34"/>
      <c r="G1608" s="34"/>
      <c r="P1608" s="34"/>
      <c r="Q1608" s="34"/>
      <c r="R1608" s="34"/>
      <c r="S1608" s="34"/>
      <c r="T1608" s="34"/>
      <c r="U1608" s="34"/>
      <c r="V1608" s="34"/>
      <c r="W1608" s="34"/>
      <c r="X1608" s="34"/>
      <c r="Y1608" s="34"/>
      <c r="Z1608" s="34"/>
      <c r="AA1608" s="34"/>
      <c r="AB1608" s="34"/>
      <c r="AC1608" s="34"/>
    </row>
    <row r="1609" spans="1:29">
      <c r="A1609" s="34"/>
      <c r="B1609" s="34"/>
      <c r="C1609" s="34"/>
      <c r="D1609" s="34"/>
      <c r="E1609" s="34"/>
      <c r="F1609" s="34"/>
      <c r="G1609" s="34"/>
      <c r="P1609" s="34"/>
      <c r="Q1609" s="34"/>
      <c r="R1609" s="34"/>
      <c r="S1609" s="34"/>
      <c r="T1609" s="34"/>
      <c r="U1609" s="34"/>
      <c r="V1609" s="34"/>
      <c r="W1609" s="34"/>
      <c r="X1609" s="34"/>
      <c r="Y1609" s="34"/>
      <c r="Z1609" s="34"/>
      <c r="AA1609" s="34"/>
      <c r="AB1609" s="34"/>
      <c r="AC1609" s="34"/>
    </row>
    <row r="1610" spans="1:29">
      <c r="A1610" s="34"/>
      <c r="B1610" s="34"/>
      <c r="C1610" s="34"/>
      <c r="D1610" s="34"/>
      <c r="E1610" s="34"/>
      <c r="F1610" s="34"/>
      <c r="G1610" s="34"/>
      <c r="P1610" s="34"/>
      <c r="Q1610" s="34"/>
      <c r="R1610" s="34"/>
      <c r="S1610" s="34"/>
      <c r="T1610" s="34"/>
      <c r="U1610" s="34"/>
      <c r="V1610" s="34"/>
      <c r="W1610" s="34"/>
      <c r="X1610" s="34"/>
      <c r="Y1610" s="34"/>
      <c r="Z1610" s="34"/>
      <c r="AA1610" s="34"/>
      <c r="AB1610" s="34"/>
      <c r="AC1610" s="34"/>
    </row>
    <row r="1611" spans="1:29">
      <c r="A1611" s="34"/>
      <c r="B1611" s="34"/>
      <c r="C1611" s="34"/>
      <c r="D1611" s="34"/>
      <c r="E1611" s="34"/>
      <c r="F1611" s="34"/>
      <c r="G1611" s="34"/>
      <c r="P1611" s="34"/>
      <c r="Q1611" s="34"/>
      <c r="R1611" s="34"/>
      <c r="S1611" s="34"/>
      <c r="T1611" s="34"/>
      <c r="U1611" s="34"/>
      <c r="V1611" s="34"/>
      <c r="W1611" s="34"/>
      <c r="X1611" s="34"/>
      <c r="Y1611" s="34"/>
      <c r="Z1611" s="34"/>
      <c r="AA1611" s="34"/>
      <c r="AB1611" s="34"/>
      <c r="AC1611" s="34"/>
    </row>
    <row r="1612" spans="1:29">
      <c r="A1612" s="34"/>
      <c r="B1612" s="34"/>
      <c r="C1612" s="34"/>
      <c r="D1612" s="34"/>
      <c r="E1612" s="34"/>
      <c r="F1612" s="34"/>
      <c r="G1612" s="34"/>
      <c r="P1612" s="34"/>
      <c r="Q1612" s="34"/>
      <c r="R1612" s="34"/>
      <c r="S1612" s="34"/>
      <c r="T1612" s="34"/>
      <c r="U1612" s="34"/>
      <c r="V1612" s="34"/>
      <c r="W1612" s="34"/>
      <c r="X1612" s="34"/>
      <c r="Y1612" s="34"/>
      <c r="Z1612" s="34"/>
      <c r="AA1612" s="34"/>
      <c r="AB1612" s="34"/>
      <c r="AC1612" s="34"/>
    </row>
    <row r="1613" spans="1:29">
      <c r="A1613" s="34"/>
      <c r="B1613" s="34"/>
      <c r="C1613" s="34"/>
      <c r="D1613" s="34"/>
      <c r="E1613" s="34"/>
      <c r="F1613" s="34"/>
      <c r="G1613" s="34"/>
      <c r="P1613" s="34"/>
      <c r="Q1613" s="34"/>
      <c r="R1613" s="34"/>
      <c r="S1613" s="34"/>
      <c r="T1613" s="34"/>
      <c r="U1613" s="34"/>
      <c r="V1613" s="34"/>
      <c r="W1613" s="34"/>
      <c r="X1613" s="34"/>
      <c r="Y1613" s="34"/>
      <c r="Z1613" s="34"/>
      <c r="AA1613" s="34"/>
      <c r="AB1613" s="34"/>
      <c r="AC1613" s="34"/>
    </row>
    <row r="1614" spans="1:29">
      <c r="A1614" s="34"/>
      <c r="B1614" s="34"/>
      <c r="C1614" s="34"/>
      <c r="D1614" s="34"/>
      <c r="E1614" s="34"/>
      <c r="F1614" s="34"/>
      <c r="G1614" s="34"/>
      <c r="P1614" s="34"/>
      <c r="Q1614" s="34"/>
      <c r="R1614" s="34"/>
      <c r="S1614" s="34"/>
      <c r="T1614" s="34"/>
      <c r="U1614" s="34"/>
      <c r="V1614" s="34"/>
      <c r="W1614" s="34"/>
      <c r="X1614" s="34"/>
      <c r="Y1614" s="34"/>
      <c r="Z1614" s="34"/>
      <c r="AA1614" s="34"/>
      <c r="AB1614" s="34"/>
      <c r="AC1614" s="34"/>
    </row>
    <row r="1615" spans="1:29">
      <c r="A1615" s="34"/>
      <c r="B1615" s="34"/>
      <c r="C1615" s="34"/>
      <c r="D1615" s="34"/>
      <c r="E1615" s="34"/>
      <c r="F1615" s="34"/>
      <c r="G1615" s="34"/>
      <c r="P1615" s="34"/>
      <c r="Q1615" s="34"/>
      <c r="R1615" s="34"/>
      <c r="S1615" s="34"/>
      <c r="T1615" s="34"/>
      <c r="U1615" s="34"/>
      <c r="V1615" s="34"/>
      <c r="W1615" s="34"/>
      <c r="X1615" s="34"/>
      <c r="Y1615" s="34"/>
      <c r="Z1615" s="34"/>
      <c r="AA1615" s="34"/>
      <c r="AB1615" s="34"/>
      <c r="AC1615" s="34"/>
    </row>
    <row r="1616" spans="1:29">
      <c r="A1616" s="34"/>
      <c r="B1616" s="34"/>
      <c r="C1616" s="34"/>
      <c r="D1616" s="34"/>
      <c r="E1616" s="34"/>
      <c r="F1616" s="34"/>
      <c r="G1616" s="34"/>
      <c r="P1616" s="34"/>
      <c r="Q1616" s="34"/>
      <c r="R1616" s="34"/>
      <c r="S1616" s="34"/>
      <c r="T1616" s="34"/>
      <c r="U1616" s="34"/>
      <c r="V1616" s="34"/>
      <c r="W1616" s="34"/>
      <c r="X1616" s="34"/>
      <c r="Y1616" s="34"/>
      <c r="Z1616" s="34"/>
      <c r="AA1616" s="34"/>
      <c r="AB1616" s="34"/>
      <c r="AC1616" s="34"/>
    </row>
    <row r="1617" spans="1:29">
      <c r="A1617" s="34"/>
      <c r="B1617" s="34"/>
      <c r="C1617" s="34"/>
      <c r="D1617" s="34"/>
      <c r="E1617" s="34"/>
      <c r="F1617" s="34"/>
      <c r="G1617" s="34"/>
      <c r="P1617" s="34"/>
      <c r="Q1617" s="34"/>
      <c r="R1617" s="34"/>
      <c r="S1617" s="34"/>
      <c r="T1617" s="34"/>
      <c r="U1617" s="34"/>
      <c r="V1617" s="34"/>
      <c r="W1617" s="34"/>
      <c r="X1617" s="34"/>
      <c r="Y1617" s="34"/>
      <c r="Z1617" s="34"/>
      <c r="AA1617" s="34"/>
      <c r="AB1617" s="34"/>
      <c r="AC1617" s="34"/>
    </row>
    <row r="1618" spans="1:29">
      <c r="A1618" s="34"/>
      <c r="B1618" s="34"/>
      <c r="C1618" s="34"/>
      <c r="D1618" s="34"/>
      <c r="E1618" s="34"/>
      <c r="F1618" s="34"/>
      <c r="G1618" s="34"/>
      <c r="P1618" s="34"/>
      <c r="Q1618" s="34"/>
      <c r="R1618" s="34"/>
      <c r="S1618" s="34"/>
      <c r="T1618" s="34"/>
      <c r="U1618" s="34"/>
      <c r="V1618" s="34"/>
      <c r="W1618" s="34"/>
      <c r="X1618" s="34"/>
      <c r="Y1618" s="34"/>
      <c r="Z1618" s="34"/>
      <c r="AA1618" s="34"/>
      <c r="AB1618" s="34"/>
      <c r="AC1618" s="34"/>
    </row>
    <row r="1619" spans="1:29">
      <c r="A1619" s="34"/>
      <c r="B1619" s="34"/>
      <c r="C1619" s="34"/>
      <c r="D1619" s="34"/>
      <c r="E1619" s="34"/>
      <c r="F1619" s="34"/>
      <c r="G1619" s="34"/>
      <c r="P1619" s="34"/>
      <c r="Q1619" s="34"/>
      <c r="R1619" s="34"/>
      <c r="S1619" s="34"/>
      <c r="T1619" s="34"/>
      <c r="U1619" s="34"/>
      <c r="V1619" s="34"/>
      <c r="W1619" s="34"/>
      <c r="X1619" s="34"/>
      <c r="Y1619" s="34"/>
      <c r="Z1619" s="34"/>
      <c r="AA1619" s="34"/>
      <c r="AB1619" s="34"/>
      <c r="AC1619" s="34"/>
    </row>
    <row r="1620" spans="1:29">
      <c r="A1620" s="34"/>
      <c r="B1620" s="34"/>
      <c r="C1620" s="34"/>
      <c r="D1620" s="34"/>
      <c r="E1620" s="34"/>
      <c r="F1620" s="34"/>
      <c r="G1620" s="34"/>
      <c r="P1620" s="34"/>
      <c r="Q1620" s="34"/>
      <c r="R1620" s="34"/>
      <c r="S1620" s="34"/>
      <c r="T1620" s="34"/>
      <c r="U1620" s="34"/>
      <c r="V1620" s="34"/>
      <c r="W1620" s="34"/>
      <c r="X1620" s="34"/>
      <c r="Y1620" s="34"/>
      <c r="Z1620" s="34"/>
      <c r="AA1620" s="34"/>
      <c r="AB1620" s="34"/>
      <c r="AC1620" s="34"/>
    </row>
    <row r="1621" spans="1:29">
      <c r="A1621" s="34"/>
      <c r="B1621" s="34"/>
      <c r="C1621" s="34"/>
      <c r="D1621" s="34"/>
      <c r="E1621" s="34"/>
      <c r="F1621" s="34"/>
      <c r="G1621" s="34"/>
      <c r="P1621" s="34"/>
      <c r="Q1621" s="34"/>
      <c r="R1621" s="34"/>
      <c r="S1621" s="34"/>
      <c r="T1621" s="34"/>
      <c r="U1621" s="34"/>
      <c r="V1621" s="34"/>
      <c r="W1621" s="34"/>
      <c r="X1621" s="34"/>
      <c r="Y1621" s="34"/>
      <c r="Z1621" s="34"/>
      <c r="AA1621" s="34"/>
      <c r="AB1621" s="34"/>
      <c r="AC1621" s="34"/>
    </row>
    <row r="1622" spans="1:29">
      <c r="A1622" s="34"/>
      <c r="B1622" s="34"/>
      <c r="C1622" s="34"/>
      <c r="D1622" s="34"/>
      <c r="E1622" s="34"/>
      <c r="F1622" s="34"/>
      <c r="G1622" s="34"/>
      <c r="P1622" s="34"/>
      <c r="Q1622" s="34"/>
      <c r="R1622" s="34"/>
      <c r="S1622" s="34"/>
      <c r="T1622" s="34"/>
      <c r="U1622" s="34"/>
      <c r="V1622" s="34"/>
      <c r="W1622" s="34"/>
      <c r="X1622" s="34"/>
      <c r="Y1622" s="34"/>
      <c r="Z1622" s="34"/>
      <c r="AA1622" s="34"/>
      <c r="AB1622" s="34"/>
      <c r="AC1622" s="34"/>
    </row>
    <row r="1623" spans="1:29">
      <c r="A1623" s="34"/>
      <c r="B1623" s="34"/>
      <c r="C1623" s="34"/>
      <c r="D1623" s="34"/>
      <c r="E1623" s="34"/>
      <c r="F1623" s="34"/>
      <c r="G1623" s="34"/>
      <c r="P1623" s="34"/>
      <c r="Q1623" s="34"/>
      <c r="R1623" s="34"/>
      <c r="S1623" s="34"/>
      <c r="T1623" s="34"/>
      <c r="U1623" s="34"/>
      <c r="V1623" s="34"/>
      <c r="W1623" s="34"/>
      <c r="X1623" s="34"/>
      <c r="Y1623" s="34"/>
      <c r="Z1623" s="34"/>
      <c r="AA1623" s="34"/>
      <c r="AB1623" s="34"/>
      <c r="AC1623" s="34"/>
    </row>
    <row r="1624" spans="1:29">
      <c r="A1624" s="34"/>
      <c r="B1624" s="34"/>
      <c r="C1624" s="34"/>
      <c r="D1624" s="34"/>
      <c r="E1624" s="34"/>
      <c r="F1624" s="34"/>
      <c r="G1624" s="34"/>
      <c r="P1624" s="34"/>
      <c r="Q1624" s="34"/>
      <c r="R1624" s="34"/>
      <c r="S1624" s="34"/>
      <c r="T1624" s="34"/>
      <c r="U1624" s="34"/>
      <c r="V1624" s="34"/>
      <c r="W1624" s="34"/>
      <c r="X1624" s="34"/>
      <c r="Y1624" s="34"/>
      <c r="Z1624" s="34"/>
      <c r="AA1624" s="34"/>
      <c r="AB1624" s="34"/>
      <c r="AC1624" s="34"/>
    </row>
    <row r="1625" spans="1:29">
      <c r="A1625" s="34"/>
      <c r="B1625" s="34"/>
      <c r="C1625" s="34"/>
      <c r="D1625" s="34"/>
      <c r="E1625" s="34"/>
      <c r="F1625" s="34"/>
      <c r="G1625" s="34"/>
      <c r="P1625" s="34"/>
      <c r="Q1625" s="34"/>
      <c r="R1625" s="34"/>
      <c r="S1625" s="34"/>
      <c r="T1625" s="34"/>
      <c r="U1625" s="34"/>
      <c r="V1625" s="34"/>
      <c r="W1625" s="34"/>
      <c r="X1625" s="34"/>
      <c r="Y1625" s="34"/>
      <c r="Z1625" s="34"/>
      <c r="AA1625" s="34"/>
      <c r="AB1625" s="34"/>
      <c r="AC1625" s="34"/>
    </row>
    <row r="1626" spans="1:29">
      <c r="A1626" s="34"/>
      <c r="B1626" s="34"/>
      <c r="C1626" s="34"/>
      <c r="D1626" s="34"/>
      <c r="E1626" s="34"/>
      <c r="F1626" s="34"/>
      <c r="G1626" s="34"/>
      <c r="P1626" s="34"/>
      <c r="Q1626" s="34"/>
      <c r="R1626" s="34"/>
      <c r="S1626" s="34"/>
      <c r="T1626" s="34"/>
      <c r="U1626" s="34"/>
      <c r="V1626" s="34"/>
      <c r="W1626" s="34"/>
      <c r="X1626" s="34"/>
      <c r="Y1626" s="34"/>
      <c r="Z1626" s="34"/>
      <c r="AA1626" s="34"/>
      <c r="AB1626" s="34"/>
      <c r="AC1626" s="34"/>
    </row>
    <row r="1627" spans="1:29">
      <c r="A1627" s="34"/>
      <c r="B1627" s="34"/>
      <c r="C1627" s="34"/>
      <c r="D1627" s="34"/>
      <c r="E1627" s="34"/>
      <c r="F1627" s="34"/>
      <c r="G1627" s="34"/>
      <c r="P1627" s="34"/>
      <c r="Q1627" s="34"/>
      <c r="R1627" s="34"/>
      <c r="S1627" s="34"/>
      <c r="T1627" s="34"/>
      <c r="U1627" s="34"/>
      <c r="V1627" s="34"/>
      <c r="W1627" s="34"/>
      <c r="X1627" s="34"/>
      <c r="Y1627" s="34"/>
      <c r="Z1627" s="34"/>
      <c r="AA1627" s="34"/>
      <c r="AB1627" s="34"/>
      <c r="AC1627" s="34"/>
    </row>
    <row r="1628" spans="1:29">
      <c r="A1628" s="34"/>
      <c r="B1628" s="34"/>
      <c r="C1628" s="34"/>
      <c r="D1628" s="34"/>
      <c r="E1628" s="34"/>
      <c r="F1628" s="34"/>
      <c r="G1628" s="34"/>
      <c r="P1628" s="34"/>
      <c r="Q1628" s="34"/>
      <c r="R1628" s="34"/>
      <c r="S1628" s="34"/>
      <c r="T1628" s="34"/>
      <c r="U1628" s="34"/>
      <c r="V1628" s="34"/>
      <c r="W1628" s="34"/>
      <c r="X1628" s="34"/>
      <c r="Y1628" s="34"/>
      <c r="Z1628" s="34"/>
      <c r="AA1628" s="34"/>
      <c r="AB1628" s="34"/>
      <c r="AC1628" s="34"/>
    </row>
    <row r="1629" spans="1:29">
      <c r="A1629" s="34"/>
      <c r="B1629" s="34"/>
      <c r="C1629" s="34"/>
      <c r="D1629" s="34"/>
      <c r="E1629" s="34"/>
      <c r="F1629" s="34"/>
      <c r="G1629" s="34"/>
      <c r="P1629" s="34"/>
      <c r="Q1629" s="34"/>
      <c r="R1629" s="34"/>
      <c r="S1629" s="34"/>
      <c r="T1629" s="34"/>
      <c r="U1629" s="34"/>
      <c r="V1629" s="34"/>
      <c r="W1629" s="34"/>
      <c r="X1629" s="34"/>
      <c r="Y1629" s="34"/>
      <c r="Z1629" s="34"/>
      <c r="AA1629" s="34"/>
      <c r="AB1629" s="34"/>
      <c r="AC1629" s="34"/>
    </row>
    <row r="1630" spans="1:29">
      <c r="A1630" s="34"/>
      <c r="B1630" s="34"/>
      <c r="C1630" s="34"/>
      <c r="D1630" s="34"/>
      <c r="E1630" s="34"/>
      <c r="F1630" s="34"/>
      <c r="G1630" s="34"/>
      <c r="P1630" s="34"/>
      <c r="Q1630" s="34"/>
      <c r="R1630" s="34"/>
      <c r="S1630" s="34"/>
      <c r="T1630" s="34"/>
      <c r="U1630" s="34"/>
      <c r="V1630" s="34"/>
      <c r="W1630" s="34"/>
      <c r="X1630" s="34"/>
      <c r="Y1630" s="34"/>
      <c r="Z1630" s="34"/>
      <c r="AA1630" s="34"/>
      <c r="AB1630" s="34"/>
      <c r="AC1630" s="34"/>
    </row>
    <row r="1631" spans="1:29">
      <c r="A1631" s="34"/>
      <c r="B1631" s="34"/>
      <c r="C1631" s="34"/>
      <c r="D1631" s="34"/>
      <c r="E1631" s="34"/>
      <c r="F1631" s="34"/>
      <c r="G1631" s="34"/>
      <c r="P1631" s="34"/>
      <c r="Q1631" s="34"/>
      <c r="R1631" s="34"/>
      <c r="S1631" s="34"/>
      <c r="T1631" s="34"/>
      <c r="U1631" s="34"/>
      <c r="V1631" s="34"/>
      <c r="W1631" s="34"/>
      <c r="X1631" s="34"/>
      <c r="Y1631" s="34"/>
      <c r="Z1631" s="34"/>
      <c r="AA1631" s="34"/>
      <c r="AB1631" s="34"/>
      <c r="AC1631" s="34"/>
    </row>
    <row r="1632" spans="1:29">
      <c r="A1632" s="34"/>
      <c r="B1632" s="34"/>
      <c r="C1632" s="34"/>
      <c r="D1632" s="34"/>
      <c r="E1632" s="34"/>
      <c r="F1632" s="34"/>
      <c r="G1632" s="34"/>
      <c r="P1632" s="34"/>
      <c r="Q1632" s="34"/>
      <c r="R1632" s="34"/>
      <c r="S1632" s="34"/>
      <c r="T1632" s="34"/>
      <c r="U1632" s="34"/>
      <c r="V1632" s="34"/>
      <c r="W1632" s="34"/>
      <c r="X1632" s="34"/>
      <c r="Y1632" s="34"/>
      <c r="Z1632" s="34"/>
      <c r="AA1632" s="34"/>
      <c r="AB1632" s="34"/>
      <c r="AC1632" s="34"/>
    </row>
    <row r="1633" spans="1:29">
      <c r="A1633" s="34"/>
      <c r="B1633" s="34"/>
      <c r="C1633" s="34"/>
      <c r="D1633" s="34"/>
      <c r="E1633" s="34"/>
      <c r="F1633" s="34"/>
      <c r="G1633" s="34"/>
      <c r="P1633" s="34"/>
      <c r="Q1633" s="34"/>
      <c r="R1633" s="34"/>
      <c r="S1633" s="34"/>
      <c r="T1633" s="34"/>
      <c r="U1633" s="34"/>
      <c r="V1633" s="34"/>
      <c r="W1633" s="34"/>
      <c r="X1633" s="34"/>
      <c r="Y1633" s="34"/>
      <c r="Z1633" s="34"/>
      <c r="AA1633" s="34"/>
      <c r="AB1633" s="34"/>
      <c r="AC1633" s="34"/>
    </row>
    <row r="1634" spans="1:29">
      <c r="A1634" s="34"/>
      <c r="B1634" s="34"/>
      <c r="C1634" s="34"/>
      <c r="D1634" s="34"/>
      <c r="E1634" s="34"/>
      <c r="F1634" s="34"/>
      <c r="G1634" s="34"/>
      <c r="P1634" s="34"/>
      <c r="Q1634" s="34"/>
      <c r="R1634" s="34"/>
      <c r="S1634" s="34"/>
      <c r="T1634" s="34"/>
      <c r="U1634" s="34"/>
      <c r="V1634" s="34"/>
      <c r="W1634" s="34"/>
      <c r="X1634" s="34"/>
      <c r="Y1634" s="34"/>
      <c r="Z1634" s="34"/>
      <c r="AA1634" s="34"/>
      <c r="AB1634" s="34"/>
      <c r="AC1634" s="34"/>
    </row>
    <row r="1635" spans="1:29">
      <c r="A1635" s="34"/>
      <c r="B1635" s="34"/>
      <c r="C1635" s="34"/>
      <c r="D1635" s="34"/>
      <c r="E1635" s="34"/>
      <c r="F1635" s="34"/>
      <c r="G1635" s="34"/>
      <c r="P1635" s="34"/>
      <c r="Q1635" s="34"/>
      <c r="R1635" s="34"/>
      <c r="S1635" s="34"/>
      <c r="T1635" s="34"/>
      <c r="U1635" s="34"/>
      <c r="V1635" s="34"/>
      <c r="W1635" s="34"/>
      <c r="X1635" s="34"/>
      <c r="Y1635" s="34"/>
      <c r="Z1635" s="34"/>
      <c r="AA1635" s="34"/>
      <c r="AB1635" s="34"/>
      <c r="AC1635" s="34"/>
    </row>
    <row r="1636" spans="1:29">
      <c r="A1636" s="34"/>
      <c r="B1636" s="34"/>
      <c r="C1636" s="34"/>
      <c r="D1636" s="34"/>
      <c r="E1636" s="34"/>
      <c r="F1636" s="34"/>
      <c r="G1636" s="34"/>
      <c r="P1636" s="34"/>
      <c r="Q1636" s="34"/>
      <c r="R1636" s="34"/>
      <c r="S1636" s="34"/>
      <c r="T1636" s="34"/>
      <c r="U1636" s="34"/>
      <c r="V1636" s="34"/>
      <c r="W1636" s="34"/>
      <c r="X1636" s="34"/>
      <c r="Y1636" s="34"/>
      <c r="Z1636" s="34"/>
      <c r="AA1636" s="34"/>
      <c r="AB1636" s="34"/>
      <c r="AC1636" s="34"/>
    </row>
    <row r="1637" spans="1:29">
      <c r="A1637" s="34"/>
      <c r="B1637" s="34"/>
      <c r="C1637" s="34"/>
      <c r="D1637" s="34"/>
      <c r="E1637" s="34"/>
      <c r="F1637" s="34"/>
      <c r="G1637" s="34"/>
      <c r="P1637" s="34"/>
      <c r="Q1637" s="34"/>
      <c r="R1637" s="34"/>
      <c r="S1637" s="34"/>
      <c r="T1637" s="34"/>
      <c r="U1637" s="34"/>
      <c r="V1637" s="34"/>
      <c r="W1637" s="34"/>
      <c r="X1637" s="34"/>
      <c r="Y1637" s="34"/>
      <c r="Z1637" s="34"/>
      <c r="AA1637" s="34"/>
      <c r="AB1637" s="34"/>
      <c r="AC1637" s="34"/>
    </row>
    <row r="1638" spans="1:29">
      <c r="A1638" s="34"/>
      <c r="B1638" s="34"/>
      <c r="C1638" s="34"/>
      <c r="D1638" s="34"/>
      <c r="E1638" s="34"/>
      <c r="F1638" s="34"/>
      <c r="G1638" s="34"/>
      <c r="P1638" s="34"/>
      <c r="Q1638" s="34"/>
      <c r="R1638" s="34"/>
      <c r="S1638" s="34"/>
      <c r="T1638" s="34"/>
      <c r="U1638" s="34"/>
      <c r="V1638" s="34"/>
      <c r="W1638" s="34"/>
      <c r="X1638" s="34"/>
      <c r="Y1638" s="34"/>
      <c r="Z1638" s="34"/>
      <c r="AA1638" s="34"/>
      <c r="AB1638" s="34"/>
      <c r="AC1638" s="34"/>
    </row>
    <row r="1639" spans="1:29">
      <c r="A1639" s="34"/>
      <c r="B1639" s="34"/>
      <c r="C1639" s="34"/>
      <c r="D1639" s="34"/>
      <c r="E1639" s="34"/>
      <c r="F1639" s="34"/>
      <c r="G1639" s="34"/>
      <c r="P1639" s="34"/>
      <c r="Q1639" s="34"/>
      <c r="R1639" s="34"/>
      <c r="S1639" s="34"/>
      <c r="T1639" s="34"/>
      <c r="U1639" s="34"/>
      <c r="V1639" s="34"/>
      <c r="W1639" s="34"/>
      <c r="X1639" s="34"/>
      <c r="Y1639" s="34"/>
      <c r="Z1639" s="34"/>
      <c r="AA1639" s="34"/>
      <c r="AB1639" s="34"/>
      <c r="AC1639" s="34"/>
    </row>
    <row r="1640" spans="1:29">
      <c r="A1640" s="34"/>
      <c r="B1640" s="34"/>
      <c r="C1640" s="34"/>
      <c r="D1640" s="34"/>
      <c r="E1640" s="34"/>
      <c r="F1640" s="34"/>
      <c r="G1640" s="34"/>
      <c r="P1640" s="34"/>
      <c r="Q1640" s="34"/>
      <c r="R1640" s="34"/>
      <c r="S1640" s="34"/>
      <c r="T1640" s="34"/>
      <c r="U1640" s="34"/>
      <c r="V1640" s="34"/>
      <c r="W1640" s="34"/>
      <c r="X1640" s="34"/>
      <c r="Y1640" s="34"/>
      <c r="Z1640" s="34"/>
      <c r="AA1640" s="34"/>
      <c r="AB1640" s="34"/>
      <c r="AC1640" s="34"/>
    </row>
    <row r="1641" spans="1:29">
      <c r="A1641" s="34"/>
      <c r="B1641" s="34"/>
      <c r="C1641" s="34"/>
      <c r="D1641" s="34"/>
      <c r="E1641" s="34"/>
      <c r="F1641" s="34"/>
      <c r="G1641" s="34"/>
      <c r="P1641" s="34"/>
      <c r="Q1641" s="34"/>
      <c r="R1641" s="34"/>
      <c r="S1641" s="34"/>
      <c r="T1641" s="34"/>
      <c r="U1641" s="34"/>
      <c r="V1641" s="34"/>
      <c r="W1641" s="34"/>
      <c r="X1641" s="34"/>
      <c r="Y1641" s="34"/>
      <c r="Z1641" s="34"/>
      <c r="AA1641" s="34"/>
      <c r="AB1641" s="34"/>
      <c r="AC1641" s="34"/>
    </row>
    <row r="1642" spans="1:29">
      <c r="A1642" s="34"/>
      <c r="B1642" s="34"/>
      <c r="C1642" s="34"/>
      <c r="D1642" s="34"/>
      <c r="E1642" s="34"/>
      <c r="F1642" s="34"/>
      <c r="G1642" s="34"/>
      <c r="P1642" s="34"/>
      <c r="Q1642" s="34"/>
      <c r="R1642" s="34"/>
      <c r="S1642" s="34"/>
      <c r="T1642" s="34"/>
      <c r="U1642" s="34"/>
      <c r="V1642" s="34"/>
      <c r="W1642" s="34"/>
      <c r="X1642" s="34"/>
      <c r="Y1642" s="34"/>
      <c r="Z1642" s="34"/>
      <c r="AA1642" s="34"/>
      <c r="AB1642" s="34"/>
      <c r="AC1642" s="34"/>
    </row>
    <row r="1643" spans="1:29">
      <c r="A1643" s="34"/>
      <c r="B1643" s="34"/>
      <c r="C1643" s="34"/>
      <c r="D1643" s="34"/>
      <c r="E1643" s="34"/>
      <c r="F1643" s="34"/>
      <c r="G1643" s="34"/>
      <c r="P1643" s="34"/>
      <c r="Q1643" s="34"/>
      <c r="R1643" s="34"/>
      <c r="S1643" s="34"/>
      <c r="T1643" s="34"/>
      <c r="U1643" s="34"/>
      <c r="V1643" s="34"/>
      <c r="W1643" s="34"/>
      <c r="X1643" s="34"/>
      <c r="Y1643" s="34"/>
      <c r="Z1643" s="34"/>
      <c r="AA1643" s="34"/>
      <c r="AB1643" s="34"/>
      <c r="AC1643" s="34"/>
    </row>
    <row r="1644" spans="1:29">
      <c r="A1644" s="34"/>
      <c r="B1644" s="34"/>
      <c r="C1644" s="34"/>
      <c r="D1644" s="34"/>
      <c r="E1644" s="34"/>
      <c r="F1644" s="34"/>
      <c r="G1644" s="34"/>
      <c r="P1644" s="34"/>
      <c r="Q1644" s="34"/>
      <c r="R1644" s="34"/>
      <c r="S1644" s="34"/>
      <c r="T1644" s="34"/>
      <c r="U1644" s="34"/>
      <c r="V1644" s="34"/>
      <c r="W1644" s="34"/>
      <c r="X1644" s="34"/>
      <c r="Y1644" s="34"/>
      <c r="Z1644" s="34"/>
      <c r="AA1644" s="34"/>
      <c r="AB1644" s="34"/>
      <c r="AC1644" s="34"/>
    </row>
    <row r="1645" spans="1:29">
      <c r="A1645" s="34"/>
      <c r="B1645" s="34"/>
      <c r="C1645" s="34"/>
      <c r="D1645" s="34"/>
      <c r="E1645" s="34"/>
      <c r="F1645" s="34"/>
      <c r="G1645" s="34"/>
      <c r="P1645" s="34"/>
      <c r="Q1645" s="34"/>
      <c r="R1645" s="34"/>
      <c r="S1645" s="34"/>
      <c r="T1645" s="34"/>
      <c r="U1645" s="34"/>
      <c r="V1645" s="34"/>
      <c r="W1645" s="34"/>
      <c r="X1645" s="34"/>
      <c r="Y1645" s="34"/>
      <c r="Z1645" s="34"/>
      <c r="AA1645" s="34"/>
      <c r="AB1645" s="34"/>
      <c r="AC1645" s="34"/>
    </row>
    <row r="1646" spans="1:29">
      <c r="A1646" s="34"/>
      <c r="B1646" s="34"/>
      <c r="C1646" s="34"/>
      <c r="D1646" s="34"/>
      <c r="E1646" s="34"/>
      <c r="F1646" s="34"/>
      <c r="G1646" s="34"/>
      <c r="P1646" s="34"/>
      <c r="Q1646" s="34"/>
      <c r="R1646" s="34"/>
      <c r="S1646" s="34"/>
      <c r="T1646" s="34"/>
      <c r="U1646" s="34"/>
      <c r="V1646" s="34"/>
      <c r="W1646" s="34"/>
      <c r="X1646" s="34"/>
      <c r="Y1646" s="34"/>
      <c r="Z1646" s="34"/>
      <c r="AA1646" s="34"/>
      <c r="AB1646" s="34"/>
      <c r="AC1646" s="34"/>
    </row>
    <row r="1647" spans="1:29">
      <c r="A1647" s="34"/>
      <c r="B1647" s="34"/>
      <c r="C1647" s="34"/>
      <c r="D1647" s="34"/>
      <c r="E1647" s="34"/>
      <c r="F1647" s="34"/>
      <c r="G1647" s="34"/>
      <c r="P1647" s="34"/>
      <c r="Q1647" s="34"/>
      <c r="R1647" s="34"/>
      <c r="S1647" s="34"/>
      <c r="T1647" s="34"/>
      <c r="U1647" s="34"/>
      <c r="V1647" s="34"/>
      <c r="W1647" s="34"/>
      <c r="X1647" s="34"/>
      <c r="Y1647" s="34"/>
      <c r="Z1647" s="34"/>
      <c r="AA1647" s="34"/>
      <c r="AB1647" s="34"/>
      <c r="AC1647" s="34"/>
    </row>
    <row r="1648" spans="1:29">
      <c r="A1648" s="34"/>
      <c r="B1648" s="34"/>
      <c r="C1648" s="34"/>
      <c r="D1648" s="34"/>
      <c r="E1648" s="34"/>
      <c r="F1648" s="34"/>
      <c r="G1648" s="34"/>
      <c r="P1648" s="34"/>
      <c r="Q1648" s="34"/>
      <c r="R1648" s="34"/>
      <c r="S1648" s="34"/>
      <c r="T1648" s="34"/>
      <c r="U1648" s="34"/>
      <c r="V1648" s="34"/>
      <c r="W1648" s="34"/>
      <c r="X1648" s="34"/>
      <c r="Y1648" s="34"/>
      <c r="Z1648" s="34"/>
      <c r="AA1648" s="34"/>
      <c r="AB1648" s="34"/>
      <c r="AC1648" s="34"/>
    </row>
    <row r="1649" spans="1:29">
      <c r="A1649" s="34"/>
      <c r="B1649" s="34"/>
      <c r="C1649" s="34"/>
      <c r="D1649" s="34"/>
      <c r="E1649" s="34"/>
      <c r="F1649" s="34"/>
      <c r="G1649" s="34"/>
      <c r="P1649" s="34"/>
      <c r="Q1649" s="34"/>
      <c r="R1649" s="34"/>
      <c r="S1649" s="34"/>
      <c r="T1649" s="34"/>
      <c r="U1649" s="34"/>
      <c r="V1649" s="34"/>
      <c r="W1649" s="34"/>
      <c r="X1649" s="34"/>
      <c r="Y1649" s="34"/>
      <c r="Z1649" s="34"/>
      <c r="AA1649" s="34"/>
      <c r="AB1649" s="34"/>
      <c r="AC1649" s="34"/>
    </row>
    <row r="1650" spans="1:29">
      <c r="A1650" s="34"/>
      <c r="B1650" s="34"/>
      <c r="C1650" s="34"/>
      <c r="D1650" s="34"/>
      <c r="E1650" s="34"/>
      <c r="F1650" s="34"/>
      <c r="G1650" s="34"/>
      <c r="P1650" s="34"/>
      <c r="Q1650" s="34"/>
      <c r="R1650" s="34"/>
      <c r="S1650" s="34"/>
      <c r="T1650" s="34"/>
      <c r="U1650" s="34"/>
      <c r="V1650" s="34"/>
      <c r="W1650" s="34"/>
      <c r="X1650" s="34"/>
      <c r="Y1650" s="34"/>
      <c r="Z1650" s="34"/>
      <c r="AA1650" s="34"/>
      <c r="AB1650" s="34"/>
      <c r="AC1650" s="34"/>
    </row>
    <row r="1651" spans="1:29">
      <c r="A1651" s="34"/>
      <c r="B1651" s="34"/>
      <c r="C1651" s="34"/>
      <c r="D1651" s="34"/>
      <c r="E1651" s="34"/>
      <c r="F1651" s="34"/>
      <c r="G1651" s="34"/>
      <c r="P1651" s="34"/>
      <c r="Q1651" s="34"/>
      <c r="R1651" s="34"/>
      <c r="S1651" s="34"/>
      <c r="T1651" s="34"/>
      <c r="U1651" s="34"/>
      <c r="V1651" s="34"/>
      <c r="W1651" s="34"/>
      <c r="X1651" s="34"/>
      <c r="Y1651" s="34"/>
      <c r="Z1651" s="34"/>
      <c r="AA1651" s="34"/>
      <c r="AB1651" s="34"/>
      <c r="AC1651" s="34"/>
    </row>
    <row r="1652" spans="1:29">
      <c r="A1652" s="34"/>
      <c r="B1652" s="34"/>
      <c r="C1652" s="34"/>
      <c r="D1652" s="34"/>
      <c r="E1652" s="34"/>
      <c r="F1652" s="34"/>
      <c r="G1652" s="34"/>
      <c r="P1652" s="34"/>
      <c r="Q1652" s="34"/>
      <c r="R1652" s="34"/>
      <c r="S1652" s="34"/>
      <c r="T1652" s="34"/>
      <c r="U1652" s="34"/>
      <c r="V1652" s="34"/>
      <c r="W1652" s="34"/>
      <c r="X1652" s="34"/>
      <c r="Y1652" s="34"/>
      <c r="Z1652" s="34"/>
      <c r="AA1652" s="34"/>
      <c r="AB1652" s="34"/>
      <c r="AC1652" s="34"/>
    </row>
    <row r="1653" spans="1:29">
      <c r="A1653" s="34"/>
      <c r="B1653" s="34"/>
      <c r="C1653" s="34"/>
      <c r="D1653" s="34"/>
      <c r="E1653" s="34"/>
      <c r="F1653" s="34"/>
      <c r="G1653" s="34"/>
      <c r="P1653" s="34"/>
      <c r="Q1653" s="34"/>
      <c r="R1653" s="34"/>
      <c r="S1653" s="34"/>
      <c r="T1653" s="34"/>
      <c r="U1653" s="34"/>
      <c r="V1653" s="34"/>
      <c r="W1653" s="34"/>
      <c r="X1653" s="34"/>
      <c r="Y1653" s="34"/>
      <c r="Z1653" s="34"/>
      <c r="AA1653" s="34"/>
      <c r="AB1653" s="34"/>
      <c r="AC1653" s="34"/>
    </row>
    <row r="1654" spans="1:29">
      <c r="A1654" s="34"/>
      <c r="B1654" s="34"/>
      <c r="C1654" s="34"/>
      <c r="D1654" s="34"/>
      <c r="E1654" s="34"/>
      <c r="F1654" s="34"/>
      <c r="G1654" s="34"/>
      <c r="P1654" s="34"/>
      <c r="Q1654" s="34"/>
      <c r="R1654" s="34"/>
      <c r="S1654" s="34"/>
      <c r="T1654" s="34"/>
      <c r="U1654" s="34"/>
      <c r="V1654" s="34"/>
      <c r="W1654" s="34"/>
      <c r="X1654" s="34"/>
      <c r="Y1654" s="34"/>
      <c r="Z1654" s="34"/>
      <c r="AA1654" s="34"/>
      <c r="AB1654" s="34"/>
      <c r="AC1654" s="34"/>
    </row>
    <row r="1655" spans="1:29">
      <c r="A1655" s="34"/>
      <c r="B1655" s="34"/>
      <c r="C1655" s="34"/>
      <c r="D1655" s="34"/>
      <c r="E1655" s="34"/>
      <c r="F1655" s="34"/>
      <c r="G1655" s="34"/>
      <c r="P1655" s="34"/>
      <c r="Q1655" s="34"/>
      <c r="R1655" s="34"/>
      <c r="S1655" s="34"/>
      <c r="T1655" s="34"/>
      <c r="U1655" s="34"/>
      <c r="V1655" s="34"/>
      <c r="W1655" s="34"/>
      <c r="X1655" s="34"/>
      <c r="Y1655" s="34"/>
      <c r="Z1655" s="34"/>
      <c r="AA1655" s="34"/>
      <c r="AB1655" s="34"/>
      <c r="AC1655" s="34"/>
    </row>
    <row r="1656" spans="1:29">
      <c r="A1656" s="34"/>
      <c r="B1656" s="34"/>
      <c r="C1656" s="34"/>
      <c r="D1656" s="34"/>
      <c r="E1656" s="34"/>
      <c r="F1656" s="34"/>
      <c r="G1656" s="34"/>
      <c r="P1656" s="34"/>
      <c r="Q1656" s="34"/>
      <c r="R1656" s="34"/>
      <c r="S1656" s="34"/>
      <c r="T1656" s="34"/>
      <c r="U1656" s="34"/>
      <c r="V1656" s="34"/>
      <c r="W1656" s="34"/>
      <c r="X1656" s="34"/>
      <c r="Y1656" s="34"/>
      <c r="Z1656" s="34"/>
      <c r="AA1656" s="34"/>
      <c r="AB1656" s="34"/>
      <c r="AC1656" s="34"/>
    </row>
    <row r="1657" spans="1:29">
      <c r="A1657" s="34"/>
      <c r="B1657" s="34"/>
      <c r="C1657" s="34"/>
      <c r="D1657" s="34"/>
      <c r="E1657" s="34"/>
      <c r="F1657" s="34"/>
      <c r="G1657" s="34"/>
      <c r="P1657" s="34"/>
      <c r="Q1657" s="34"/>
      <c r="R1657" s="34"/>
      <c r="S1657" s="34"/>
      <c r="T1657" s="34"/>
      <c r="U1657" s="34"/>
      <c r="V1657" s="34"/>
      <c r="W1657" s="34"/>
      <c r="X1657" s="34"/>
      <c r="Y1657" s="34"/>
      <c r="Z1657" s="34"/>
      <c r="AA1657" s="34"/>
      <c r="AB1657" s="34"/>
      <c r="AC1657" s="34"/>
    </row>
    <row r="1658" spans="1:29">
      <c r="A1658" s="34"/>
      <c r="B1658" s="34"/>
      <c r="C1658" s="34"/>
      <c r="D1658" s="34"/>
      <c r="E1658" s="34"/>
      <c r="F1658" s="34"/>
      <c r="G1658" s="34"/>
      <c r="P1658" s="34"/>
      <c r="Q1658" s="34"/>
      <c r="R1658" s="34"/>
      <c r="S1658" s="34"/>
      <c r="T1658" s="34"/>
      <c r="U1658" s="34"/>
      <c r="V1658" s="34"/>
      <c r="W1658" s="34"/>
      <c r="X1658" s="34"/>
      <c r="Y1658" s="34"/>
      <c r="Z1658" s="34"/>
      <c r="AA1658" s="34"/>
      <c r="AB1658" s="34"/>
      <c r="AC1658" s="34"/>
    </row>
    <row r="1659" spans="1:29">
      <c r="A1659" s="34"/>
      <c r="B1659" s="34"/>
      <c r="C1659" s="34"/>
      <c r="D1659" s="34"/>
      <c r="E1659" s="34"/>
      <c r="F1659" s="34"/>
      <c r="G1659" s="34"/>
      <c r="P1659" s="34"/>
      <c r="Q1659" s="34"/>
      <c r="R1659" s="34"/>
      <c r="S1659" s="34"/>
      <c r="T1659" s="34"/>
      <c r="U1659" s="34"/>
      <c r="V1659" s="34"/>
      <c r="W1659" s="34"/>
      <c r="X1659" s="34"/>
      <c r="Y1659" s="34"/>
      <c r="Z1659" s="34"/>
      <c r="AA1659" s="34"/>
      <c r="AB1659" s="34"/>
      <c r="AC1659" s="34"/>
    </row>
    <row r="1660" spans="1:29">
      <c r="A1660" s="34"/>
      <c r="B1660" s="34"/>
      <c r="C1660" s="34"/>
      <c r="D1660" s="34"/>
      <c r="E1660" s="34"/>
      <c r="F1660" s="34"/>
      <c r="G1660" s="34"/>
      <c r="P1660" s="34"/>
      <c r="Q1660" s="34"/>
      <c r="R1660" s="34"/>
      <c r="S1660" s="34"/>
      <c r="T1660" s="34"/>
      <c r="U1660" s="34"/>
      <c r="V1660" s="34"/>
      <c r="W1660" s="34"/>
      <c r="X1660" s="34"/>
      <c r="Y1660" s="34"/>
      <c r="Z1660" s="34"/>
      <c r="AA1660" s="34"/>
      <c r="AB1660" s="34"/>
      <c r="AC1660" s="34"/>
    </row>
    <row r="1661" spans="1:29">
      <c r="A1661" s="34"/>
      <c r="B1661" s="34"/>
      <c r="C1661" s="34"/>
      <c r="D1661" s="34"/>
      <c r="E1661" s="34"/>
      <c r="F1661" s="34"/>
      <c r="G1661" s="34"/>
      <c r="P1661" s="34"/>
      <c r="Q1661" s="34"/>
      <c r="R1661" s="34"/>
      <c r="S1661" s="34"/>
      <c r="T1661" s="34"/>
      <c r="U1661" s="34"/>
      <c r="V1661" s="34"/>
      <c r="W1661" s="34"/>
      <c r="X1661" s="34"/>
      <c r="Y1661" s="34"/>
      <c r="Z1661" s="34"/>
      <c r="AA1661" s="34"/>
      <c r="AB1661" s="34"/>
      <c r="AC1661" s="34"/>
    </row>
    <row r="1662" spans="1:29">
      <c r="A1662" s="34"/>
      <c r="B1662" s="34"/>
      <c r="C1662" s="34"/>
      <c r="D1662" s="34"/>
      <c r="E1662" s="34"/>
      <c r="F1662" s="34"/>
      <c r="G1662" s="34"/>
      <c r="P1662" s="34"/>
      <c r="Q1662" s="34"/>
      <c r="R1662" s="34"/>
      <c r="S1662" s="34"/>
      <c r="T1662" s="34"/>
      <c r="U1662" s="34"/>
      <c r="V1662" s="34"/>
      <c r="W1662" s="34"/>
      <c r="X1662" s="34"/>
      <c r="Y1662" s="34"/>
      <c r="Z1662" s="34"/>
      <c r="AA1662" s="34"/>
      <c r="AB1662" s="34"/>
      <c r="AC1662" s="34"/>
    </row>
    <row r="1663" spans="1:29">
      <c r="A1663" s="34"/>
      <c r="B1663" s="34"/>
      <c r="C1663" s="34"/>
      <c r="D1663" s="34"/>
      <c r="E1663" s="34"/>
      <c r="F1663" s="34"/>
      <c r="G1663" s="34"/>
      <c r="P1663" s="34"/>
      <c r="Q1663" s="34"/>
      <c r="R1663" s="34"/>
      <c r="S1663" s="34"/>
      <c r="T1663" s="34"/>
      <c r="U1663" s="34"/>
      <c r="V1663" s="34"/>
      <c r="W1663" s="34"/>
      <c r="X1663" s="34"/>
      <c r="Y1663" s="34"/>
      <c r="Z1663" s="34"/>
      <c r="AA1663" s="34"/>
      <c r="AB1663" s="34"/>
      <c r="AC1663" s="34"/>
    </row>
    <row r="1664" spans="1:29">
      <c r="A1664" s="34"/>
      <c r="B1664" s="34"/>
      <c r="C1664" s="34"/>
      <c r="D1664" s="34"/>
      <c r="E1664" s="34"/>
      <c r="F1664" s="34"/>
      <c r="G1664" s="34"/>
      <c r="P1664" s="34"/>
      <c r="Q1664" s="34"/>
      <c r="R1664" s="34"/>
      <c r="S1664" s="34"/>
      <c r="T1664" s="34"/>
      <c r="U1664" s="34"/>
      <c r="V1664" s="34"/>
      <c r="W1664" s="34"/>
      <c r="X1664" s="34"/>
      <c r="Y1664" s="34"/>
      <c r="Z1664" s="34"/>
      <c r="AA1664" s="34"/>
      <c r="AB1664" s="34"/>
      <c r="AC1664" s="34"/>
    </row>
    <row r="1665" spans="1:29">
      <c r="A1665" s="34"/>
      <c r="B1665" s="34"/>
      <c r="C1665" s="34"/>
      <c r="D1665" s="34"/>
      <c r="E1665" s="34"/>
      <c r="F1665" s="34"/>
      <c r="G1665" s="34"/>
      <c r="P1665" s="34"/>
      <c r="Q1665" s="34"/>
      <c r="R1665" s="34"/>
      <c r="S1665" s="34"/>
      <c r="T1665" s="34"/>
      <c r="U1665" s="34"/>
      <c r="V1665" s="34"/>
      <c r="W1665" s="34"/>
      <c r="X1665" s="34"/>
      <c r="Y1665" s="34"/>
      <c r="Z1665" s="34"/>
      <c r="AA1665" s="34"/>
      <c r="AB1665" s="34"/>
      <c r="AC1665" s="34"/>
    </row>
    <row r="1666" spans="1:29">
      <c r="A1666" s="34"/>
      <c r="B1666" s="34"/>
      <c r="C1666" s="34"/>
      <c r="D1666" s="34"/>
      <c r="E1666" s="34"/>
      <c r="F1666" s="34"/>
      <c r="G1666" s="34"/>
      <c r="P1666" s="34"/>
      <c r="Q1666" s="34"/>
      <c r="R1666" s="34"/>
      <c r="S1666" s="34"/>
      <c r="T1666" s="34"/>
      <c r="U1666" s="34"/>
      <c r="V1666" s="34"/>
      <c r="W1666" s="34"/>
      <c r="X1666" s="34"/>
      <c r="Y1666" s="34"/>
      <c r="Z1666" s="34"/>
      <c r="AA1666" s="34"/>
      <c r="AB1666" s="34"/>
      <c r="AC1666" s="34"/>
    </row>
    <row r="1667" spans="1:29">
      <c r="A1667" s="34"/>
      <c r="B1667" s="34"/>
      <c r="C1667" s="34"/>
      <c r="D1667" s="34"/>
      <c r="E1667" s="34"/>
      <c r="F1667" s="34"/>
      <c r="G1667" s="34"/>
      <c r="P1667" s="34"/>
      <c r="Q1667" s="34"/>
      <c r="R1667" s="34"/>
      <c r="S1667" s="34"/>
      <c r="T1667" s="34"/>
      <c r="U1667" s="34"/>
      <c r="V1667" s="34"/>
      <c r="W1667" s="34"/>
      <c r="X1667" s="34"/>
      <c r="Y1667" s="34"/>
      <c r="Z1667" s="34"/>
      <c r="AA1667" s="34"/>
      <c r="AB1667" s="34"/>
      <c r="AC1667" s="34"/>
    </row>
    <row r="1668" spans="1:29">
      <c r="A1668" s="34"/>
      <c r="B1668" s="34"/>
      <c r="C1668" s="34"/>
      <c r="D1668" s="34"/>
      <c r="E1668" s="34"/>
      <c r="F1668" s="34"/>
      <c r="G1668" s="34"/>
      <c r="P1668" s="34"/>
      <c r="Q1668" s="34"/>
      <c r="R1668" s="34"/>
      <c r="S1668" s="34"/>
      <c r="T1668" s="34"/>
      <c r="U1668" s="34"/>
      <c r="V1668" s="34"/>
      <c r="W1668" s="34"/>
      <c r="X1668" s="34"/>
      <c r="Y1668" s="34"/>
      <c r="Z1668" s="34"/>
      <c r="AA1668" s="34"/>
      <c r="AB1668" s="34"/>
      <c r="AC1668" s="34"/>
    </row>
    <row r="1669" spans="1:29">
      <c r="A1669" s="34"/>
      <c r="B1669" s="34"/>
      <c r="C1669" s="34"/>
      <c r="D1669" s="34"/>
      <c r="E1669" s="34"/>
      <c r="F1669" s="34"/>
      <c r="G1669" s="34"/>
      <c r="P1669" s="34"/>
      <c r="Q1669" s="34"/>
      <c r="R1669" s="34"/>
      <c r="S1669" s="34"/>
      <c r="T1669" s="34"/>
      <c r="U1669" s="34"/>
      <c r="V1669" s="34"/>
      <c r="W1669" s="34"/>
      <c r="X1669" s="34"/>
      <c r="Y1669" s="34"/>
      <c r="Z1669" s="34"/>
      <c r="AA1669" s="34"/>
      <c r="AB1669" s="34"/>
      <c r="AC1669" s="34"/>
    </row>
    <row r="1670" spans="1:29">
      <c r="A1670" s="34"/>
      <c r="B1670" s="34"/>
      <c r="C1670" s="34"/>
      <c r="D1670" s="34"/>
      <c r="E1670" s="34"/>
      <c r="F1670" s="34"/>
      <c r="G1670" s="34"/>
      <c r="P1670" s="34"/>
      <c r="Q1670" s="34"/>
      <c r="R1670" s="34"/>
      <c r="S1670" s="34"/>
      <c r="T1670" s="34"/>
      <c r="U1670" s="34"/>
      <c r="V1670" s="34"/>
      <c r="W1670" s="34"/>
      <c r="X1670" s="34"/>
      <c r="Y1670" s="34"/>
      <c r="Z1670" s="34"/>
      <c r="AA1670" s="34"/>
      <c r="AB1670" s="34"/>
      <c r="AC1670" s="34"/>
    </row>
    <row r="1671" spans="1:29">
      <c r="A1671" s="34"/>
      <c r="B1671" s="34"/>
      <c r="C1671" s="34"/>
      <c r="D1671" s="34"/>
      <c r="E1671" s="34"/>
      <c r="F1671" s="34"/>
      <c r="G1671" s="34"/>
      <c r="P1671" s="34"/>
      <c r="Q1671" s="34"/>
      <c r="R1671" s="34"/>
      <c r="S1671" s="34"/>
      <c r="T1671" s="34"/>
      <c r="U1671" s="34"/>
      <c r="V1671" s="34"/>
      <c r="W1671" s="34"/>
      <c r="X1671" s="34"/>
      <c r="Y1671" s="34"/>
      <c r="Z1671" s="34"/>
      <c r="AA1671" s="34"/>
      <c r="AB1671" s="34"/>
      <c r="AC1671" s="34"/>
    </row>
    <row r="1672" spans="1:29">
      <c r="A1672" s="34"/>
      <c r="B1672" s="34"/>
      <c r="C1672" s="34"/>
      <c r="D1672" s="34"/>
      <c r="E1672" s="34"/>
      <c r="F1672" s="34"/>
      <c r="G1672" s="34"/>
      <c r="P1672" s="34"/>
      <c r="Q1672" s="34"/>
      <c r="R1672" s="34"/>
      <c r="S1672" s="34"/>
      <c r="T1672" s="34"/>
      <c r="U1672" s="34"/>
      <c r="V1672" s="34"/>
      <c r="W1672" s="34"/>
      <c r="X1672" s="34"/>
      <c r="Y1672" s="34"/>
      <c r="Z1672" s="34"/>
      <c r="AA1672" s="34"/>
      <c r="AB1672" s="34"/>
      <c r="AC1672" s="34"/>
    </row>
    <row r="1673" spans="1:29">
      <c r="A1673" s="34"/>
      <c r="B1673" s="34"/>
      <c r="C1673" s="34"/>
      <c r="D1673" s="34"/>
      <c r="E1673" s="34"/>
      <c r="F1673" s="34"/>
      <c r="G1673" s="34"/>
      <c r="P1673" s="34"/>
      <c r="Q1673" s="34"/>
      <c r="R1673" s="34"/>
      <c r="S1673" s="34"/>
      <c r="T1673" s="34"/>
      <c r="U1673" s="34"/>
      <c r="V1673" s="34"/>
      <c r="W1673" s="34"/>
      <c r="X1673" s="34"/>
      <c r="Y1673" s="34"/>
      <c r="Z1673" s="34"/>
      <c r="AA1673" s="34"/>
      <c r="AB1673" s="34"/>
      <c r="AC1673" s="34"/>
    </row>
    <row r="1674" spans="1:29">
      <c r="A1674" s="34"/>
      <c r="B1674" s="34"/>
      <c r="C1674" s="34"/>
      <c r="D1674" s="34"/>
      <c r="E1674" s="34"/>
      <c r="F1674" s="34"/>
      <c r="G1674" s="34"/>
      <c r="P1674" s="34"/>
      <c r="Q1674" s="34"/>
      <c r="R1674" s="34"/>
      <c r="S1674" s="34"/>
      <c r="T1674" s="34"/>
      <c r="U1674" s="34"/>
      <c r="V1674" s="34"/>
      <c r="W1674" s="34"/>
      <c r="X1674" s="34"/>
      <c r="Y1674" s="34"/>
      <c r="Z1674" s="34"/>
      <c r="AA1674" s="34"/>
      <c r="AB1674" s="34"/>
      <c r="AC1674" s="34"/>
    </row>
    <row r="1675" spans="1:29">
      <c r="A1675" s="34"/>
      <c r="B1675" s="34"/>
      <c r="C1675" s="34"/>
      <c r="D1675" s="34"/>
      <c r="E1675" s="34"/>
      <c r="F1675" s="34"/>
      <c r="G1675" s="34"/>
      <c r="P1675" s="34"/>
      <c r="Q1675" s="34"/>
      <c r="R1675" s="34"/>
      <c r="S1675" s="34"/>
      <c r="T1675" s="34"/>
      <c r="U1675" s="34"/>
      <c r="V1675" s="34"/>
      <c r="W1675" s="34"/>
      <c r="X1675" s="34"/>
      <c r="Y1675" s="34"/>
      <c r="Z1675" s="34"/>
      <c r="AA1675" s="34"/>
      <c r="AB1675" s="34"/>
      <c r="AC1675" s="34"/>
    </row>
    <row r="1676" spans="1:29">
      <c r="A1676" s="34"/>
      <c r="B1676" s="34"/>
      <c r="C1676" s="34"/>
      <c r="D1676" s="34"/>
      <c r="E1676" s="34"/>
      <c r="F1676" s="34"/>
      <c r="G1676" s="34"/>
      <c r="P1676" s="34"/>
      <c r="Q1676" s="34"/>
      <c r="R1676" s="34"/>
      <c r="S1676" s="34"/>
      <c r="T1676" s="34"/>
      <c r="U1676" s="34"/>
      <c r="V1676" s="34"/>
      <c r="W1676" s="34"/>
      <c r="X1676" s="34"/>
      <c r="Y1676" s="34"/>
      <c r="Z1676" s="34"/>
      <c r="AA1676" s="34"/>
      <c r="AB1676" s="34"/>
      <c r="AC1676" s="34"/>
    </row>
    <row r="1677" spans="1:29">
      <c r="A1677" s="34"/>
      <c r="B1677" s="34"/>
      <c r="C1677" s="34"/>
      <c r="D1677" s="34"/>
      <c r="E1677" s="34"/>
      <c r="F1677" s="34"/>
      <c r="G1677" s="34"/>
      <c r="P1677" s="34"/>
      <c r="Q1677" s="34"/>
      <c r="R1677" s="34"/>
      <c r="S1677" s="34"/>
      <c r="T1677" s="34"/>
      <c r="U1677" s="34"/>
      <c r="V1677" s="34"/>
      <c r="W1677" s="34"/>
      <c r="X1677" s="34"/>
      <c r="Y1677" s="34"/>
      <c r="Z1677" s="34"/>
      <c r="AA1677" s="34"/>
      <c r="AB1677" s="34"/>
      <c r="AC1677" s="34"/>
    </row>
    <row r="1678" spans="1:29">
      <c r="A1678" s="34"/>
      <c r="B1678" s="34"/>
      <c r="C1678" s="34"/>
      <c r="D1678" s="34"/>
      <c r="E1678" s="34"/>
      <c r="F1678" s="34"/>
      <c r="G1678" s="34"/>
      <c r="P1678" s="34"/>
      <c r="Q1678" s="34"/>
      <c r="R1678" s="34"/>
      <c r="S1678" s="34"/>
      <c r="T1678" s="34"/>
      <c r="U1678" s="34"/>
      <c r="V1678" s="34"/>
      <c r="W1678" s="34"/>
      <c r="X1678" s="34"/>
      <c r="Y1678" s="34"/>
      <c r="Z1678" s="34"/>
      <c r="AA1678" s="34"/>
      <c r="AB1678" s="34"/>
      <c r="AC1678" s="34"/>
    </row>
    <row r="1679" spans="1:29">
      <c r="A1679" s="34"/>
      <c r="B1679" s="34"/>
      <c r="C1679" s="34"/>
      <c r="D1679" s="34"/>
      <c r="E1679" s="34"/>
      <c r="F1679" s="34"/>
      <c r="G1679" s="34"/>
      <c r="P1679" s="34"/>
      <c r="Q1679" s="34"/>
      <c r="R1679" s="34"/>
      <c r="S1679" s="34"/>
      <c r="T1679" s="34"/>
      <c r="U1679" s="34"/>
      <c r="V1679" s="34"/>
      <c r="W1679" s="34"/>
      <c r="X1679" s="34"/>
      <c r="Y1679" s="34"/>
      <c r="Z1679" s="34"/>
      <c r="AA1679" s="34"/>
      <c r="AB1679" s="34"/>
      <c r="AC1679" s="34"/>
    </row>
    <row r="1680" spans="1:29">
      <c r="A1680" s="34"/>
      <c r="B1680" s="34"/>
      <c r="C1680" s="34"/>
      <c r="D1680" s="34"/>
      <c r="E1680" s="34"/>
      <c r="F1680" s="34"/>
      <c r="G1680" s="34"/>
      <c r="P1680" s="34"/>
      <c r="Q1680" s="34"/>
      <c r="R1680" s="34"/>
      <c r="S1680" s="34"/>
      <c r="T1680" s="34"/>
      <c r="U1680" s="34"/>
      <c r="V1680" s="34"/>
      <c r="W1680" s="34"/>
      <c r="X1680" s="34"/>
      <c r="Y1680" s="34"/>
      <c r="Z1680" s="34"/>
      <c r="AA1680" s="34"/>
      <c r="AB1680" s="34"/>
      <c r="AC1680" s="34"/>
    </row>
    <row r="1681" spans="1:29">
      <c r="A1681" s="34"/>
      <c r="B1681" s="34"/>
      <c r="C1681" s="34"/>
      <c r="D1681" s="34"/>
      <c r="E1681" s="34"/>
      <c r="F1681" s="34"/>
      <c r="G1681" s="34"/>
      <c r="P1681" s="34"/>
      <c r="Q1681" s="34"/>
      <c r="R1681" s="34"/>
      <c r="S1681" s="34"/>
      <c r="T1681" s="34"/>
      <c r="U1681" s="34"/>
      <c r="V1681" s="34"/>
      <c r="W1681" s="34"/>
      <c r="X1681" s="34"/>
      <c r="Y1681" s="34"/>
      <c r="Z1681" s="34"/>
      <c r="AA1681" s="34"/>
      <c r="AB1681" s="34"/>
      <c r="AC1681" s="34"/>
    </row>
    <row r="1682" spans="1:29">
      <c r="A1682" s="34"/>
      <c r="B1682" s="34"/>
      <c r="C1682" s="34"/>
      <c r="D1682" s="34"/>
      <c r="E1682" s="34"/>
      <c r="F1682" s="34"/>
      <c r="G1682" s="34"/>
      <c r="P1682" s="34"/>
      <c r="Q1682" s="34"/>
      <c r="R1682" s="34"/>
      <c r="S1682" s="34"/>
      <c r="T1682" s="34"/>
      <c r="U1682" s="34"/>
      <c r="V1682" s="34"/>
      <c r="W1682" s="34"/>
      <c r="X1682" s="34"/>
      <c r="Y1682" s="34"/>
      <c r="Z1682" s="34"/>
      <c r="AA1682" s="34"/>
      <c r="AB1682" s="34"/>
      <c r="AC1682" s="34"/>
    </row>
    <row r="1683" spans="1:29">
      <c r="A1683" s="34"/>
      <c r="B1683" s="34"/>
      <c r="C1683" s="34"/>
      <c r="D1683" s="34"/>
      <c r="E1683" s="34"/>
      <c r="F1683" s="34"/>
      <c r="G1683" s="34"/>
      <c r="P1683" s="34"/>
      <c r="Q1683" s="34"/>
      <c r="R1683" s="34"/>
      <c r="S1683" s="34"/>
      <c r="T1683" s="34"/>
      <c r="U1683" s="34"/>
      <c r="V1683" s="34"/>
      <c r="W1683" s="34"/>
      <c r="X1683" s="34"/>
      <c r="Y1683" s="34"/>
      <c r="Z1683" s="34"/>
      <c r="AA1683" s="34"/>
      <c r="AB1683" s="34"/>
      <c r="AC1683" s="34"/>
    </row>
    <row r="1684" spans="1:29">
      <c r="A1684" s="34"/>
      <c r="B1684" s="34"/>
      <c r="C1684" s="34"/>
      <c r="D1684" s="34"/>
      <c r="E1684" s="34"/>
      <c r="F1684" s="34"/>
      <c r="G1684" s="34"/>
      <c r="P1684" s="34"/>
      <c r="Q1684" s="34"/>
      <c r="R1684" s="34"/>
      <c r="S1684" s="34"/>
      <c r="T1684" s="34"/>
      <c r="U1684" s="34"/>
      <c r="V1684" s="34"/>
      <c r="W1684" s="34"/>
      <c r="X1684" s="34"/>
      <c r="Y1684" s="34"/>
      <c r="Z1684" s="34"/>
      <c r="AA1684" s="34"/>
      <c r="AB1684" s="34"/>
      <c r="AC1684" s="34"/>
    </row>
    <row r="1685" spans="1:29">
      <c r="A1685" s="34"/>
      <c r="B1685" s="34"/>
      <c r="C1685" s="34"/>
      <c r="D1685" s="34"/>
      <c r="E1685" s="34"/>
      <c r="F1685" s="34"/>
      <c r="G1685" s="34"/>
      <c r="P1685" s="34"/>
      <c r="Q1685" s="34"/>
      <c r="R1685" s="34"/>
      <c r="S1685" s="34"/>
      <c r="T1685" s="34"/>
      <c r="U1685" s="34"/>
      <c r="V1685" s="34"/>
      <c r="W1685" s="34"/>
      <c r="X1685" s="34"/>
      <c r="Y1685" s="34"/>
      <c r="Z1685" s="34"/>
      <c r="AA1685" s="34"/>
      <c r="AB1685" s="34"/>
      <c r="AC1685" s="34"/>
    </row>
    <row r="1686" spans="1:29">
      <c r="A1686" s="34"/>
      <c r="B1686" s="34"/>
      <c r="C1686" s="34"/>
      <c r="D1686" s="34"/>
      <c r="E1686" s="34"/>
      <c r="F1686" s="34"/>
      <c r="G1686" s="34"/>
      <c r="P1686" s="34"/>
      <c r="Q1686" s="34"/>
      <c r="R1686" s="34"/>
      <c r="S1686" s="34"/>
      <c r="T1686" s="34"/>
      <c r="U1686" s="34"/>
      <c r="V1686" s="34"/>
      <c r="W1686" s="34"/>
      <c r="X1686" s="34"/>
      <c r="Y1686" s="34"/>
      <c r="Z1686" s="34"/>
      <c r="AA1686" s="34"/>
      <c r="AB1686" s="34"/>
      <c r="AC1686" s="34"/>
    </row>
    <row r="1687" spans="1:29">
      <c r="A1687" s="34"/>
      <c r="B1687" s="34"/>
      <c r="C1687" s="34"/>
      <c r="D1687" s="34"/>
      <c r="E1687" s="34"/>
      <c r="F1687" s="34"/>
      <c r="G1687" s="34"/>
      <c r="P1687" s="34"/>
      <c r="Q1687" s="34"/>
      <c r="R1687" s="34"/>
      <c r="S1687" s="34"/>
      <c r="T1687" s="34"/>
      <c r="U1687" s="34"/>
      <c r="V1687" s="34"/>
      <c r="W1687" s="34"/>
      <c r="X1687" s="34"/>
      <c r="Y1687" s="34"/>
      <c r="Z1687" s="34"/>
      <c r="AA1687" s="34"/>
      <c r="AB1687" s="34"/>
      <c r="AC1687" s="34"/>
    </row>
    <row r="1688" spans="1:29">
      <c r="A1688" s="34"/>
      <c r="B1688" s="34"/>
      <c r="C1688" s="34"/>
      <c r="D1688" s="34"/>
      <c r="E1688" s="34"/>
      <c r="F1688" s="34"/>
      <c r="G1688" s="34"/>
      <c r="P1688" s="34"/>
      <c r="Q1688" s="34"/>
      <c r="R1688" s="34"/>
      <c r="S1688" s="34"/>
      <c r="T1688" s="34"/>
      <c r="U1688" s="34"/>
      <c r="V1688" s="34"/>
      <c r="W1688" s="34"/>
      <c r="X1688" s="34"/>
      <c r="Y1688" s="34"/>
      <c r="Z1688" s="34"/>
      <c r="AA1688" s="34"/>
      <c r="AB1688" s="34"/>
      <c r="AC1688" s="34"/>
    </row>
    <row r="1689" spans="1:29">
      <c r="A1689" s="34"/>
      <c r="B1689" s="34"/>
      <c r="C1689" s="34"/>
      <c r="D1689" s="34"/>
      <c r="E1689" s="34"/>
      <c r="F1689" s="34"/>
      <c r="G1689" s="34"/>
      <c r="P1689" s="34"/>
      <c r="Q1689" s="34"/>
      <c r="R1689" s="34"/>
      <c r="S1689" s="34"/>
      <c r="T1689" s="34"/>
      <c r="U1689" s="34"/>
      <c r="V1689" s="34"/>
      <c r="W1689" s="34"/>
      <c r="X1689" s="34"/>
      <c r="Y1689" s="34"/>
      <c r="Z1689" s="34"/>
      <c r="AA1689" s="34"/>
      <c r="AB1689" s="34"/>
      <c r="AC1689" s="34"/>
    </row>
    <row r="1690" spans="1:29">
      <c r="A1690" s="34"/>
      <c r="B1690" s="34"/>
      <c r="C1690" s="34"/>
      <c r="D1690" s="34"/>
      <c r="E1690" s="34"/>
      <c r="F1690" s="34"/>
      <c r="G1690" s="34"/>
      <c r="P1690" s="34"/>
      <c r="Q1690" s="34"/>
      <c r="R1690" s="34"/>
      <c r="S1690" s="34"/>
      <c r="T1690" s="34"/>
      <c r="U1690" s="34"/>
      <c r="V1690" s="34"/>
      <c r="W1690" s="34"/>
      <c r="X1690" s="34"/>
      <c r="Y1690" s="34"/>
      <c r="Z1690" s="34"/>
      <c r="AA1690" s="34"/>
      <c r="AB1690" s="34"/>
      <c r="AC1690" s="34"/>
    </row>
    <row r="1691" spans="1:29">
      <c r="A1691" s="34"/>
      <c r="B1691" s="34"/>
      <c r="C1691" s="34"/>
      <c r="D1691" s="34"/>
      <c r="E1691" s="34"/>
      <c r="F1691" s="34"/>
      <c r="G1691" s="34"/>
      <c r="P1691" s="34"/>
      <c r="Q1691" s="34"/>
      <c r="R1691" s="34"/>
      <c r="S1691" s="34"/>
      <c r="T1691" s="34"/>
      <c r="U1691" s="34"/>
      <c r="V1691" s="34"/>
      <c r="W1691" s="34"/>
      <c r="X1691" s="34"/>
      <c r="Y1691" s="34"/>
      <c r="Z1691" s="34"/>
      <c r="AA1691" s="34"/>
      <c r="AB1691" s="34"/>
      <c r="AC1691" s="34"/>
    </row>
    <row r="1692" spans="1:29">
      <c r="A1692" s="34"/>
      <c r="B1692" s="34"/>
      <c r="C1692" s="34"/>
      <c r="D1692" s="34"/>
      <c r="E1692" s="34"/>
      <c r="F1692" s="34"/>
      <c r="G1692" s="34"/>
      <c r="P1692" s="34"/>
      <c r="Q1692" s="34"/>
      <c r="R1692" s="34"/>
      <c r="S1692" s="34"/>
      <c r="T1692" s="34"/>
      <c r="U1692" s="34"/>
      <c r="V1692" s="34"/>
      <c r="W1692" s="34"/>
      <c r="X1692" s="34"/>
      <c r="Y1692" s="34"/>
      <c r="Z1692" s="34"/>
      <c r="AA1692" s="34"/>
      <c r="AB1692" s="34"/>
      <c r="AC1692" s="34"/>
    </row>
    <row r="1693" spans="1:29">
      <c r="A1693" s="34"/>
      <c r="B1693" s="34"/>
      <c r="C1693" s="34"/>
      <c r="D1693" s="34"/>
      <c r="E1693" s="34"/>
      <c r="F1693" s="34"/>
      <c r="G1693" s="34"/>
      <c r="P1693" s="34"/>
      <c r="Q1693" s="34"/>
      <c r="R1693" s="34"/>
      <c r="S1693" s="34"/>
      <c r="T1693" s="34"/>
      <c r="U1693" s="34"/>
      <c r="V1693" s="34"/>
      <c r="W1693" s="34"/>
      <c r="X1693" s="34"/>
      <c r="Y1693" s="34"/>
      <c r="Z1693" s="34"/>
      <c r="AA1693" s="34"/>
      <c r="AB1693" s="34"/>
      <c r="AC1693" s="34"/>
    </row>
    <row r="1694" spans="1:29">
      <c r="A1694" s="34"/>
      <c r="B1694" s="34"/>
      <c r="C1694" s="34"/>
      <c r="D1694" s="34"/>
      <c r="E1694" s="34"/>
      <c r="F1694" s="34"/>
      <c r="G1694" s="34"/>
      <c r="P1694" s="34"/>
      <c r="Q1694" s="34"/>
      <c r="R1694" s="34"/>
      <c r="S1694" s="34"/>
      <c r="T1694" s="34"/>
      <c r="U1694" s="34"/>
      <c r="V1694" s="34"/>
      <c r="W1694" s="34"/>
      <c r="X1694" s="34"/>
      <c r="Y1694" s="34"/>
      <c r="Z1694" s="34"/>
      <c r="AA1694" s="34"/>
      <c r="AB1694" s="34"/>
      <c r="AC1694" s="34"/>
    </row>
    <row r="1695" spans="1:29">
      <c r="A1695" s="34"/>
      <c r="B1695" s="34"/>
      <c r="C1695" s="34"/>
      <c r="D1695" s="34"/>
      <c r="E1695" s="34"/>
      <c r="F1695" s="34"/>
      <c r="G1695" s="34"/>
      <c r="P1695" s="34"/>
      <c r="Q1695" s="34"/>
      <c r="R1695" s="34"/>
      <c r="S1695" s="34"/>
      <c r="T1695" s="34"/>
      <c r="U1695" s="34"/>
      <c r="V1695" s="34"/>
      <c r="W1695" s="34"/>
      <c r="X1695" s="34"/>
      <c r="Y1695" s="34"/>
      <c r="Z1695" s="34"/>
      <c r="AA1695" s="34"/>
      <c r="AB1695" s="34"/>
      <c r="AC1695" s="34"/>
    </row>
    <row r="1696" spans="1:29">
      <c r="A1696" s="34"/>
      <c r="B1696" s="34"/>
      <c r="C1696" s="34"/>
      <c r="D1696" s="34"/>
      <c r="E1696" s="34"/>
      <c r="F1696" s="34"/>
      <c r="G1696" s="34"/>
      <c r="P1696" s="34"/>
      <c r="Q1696" s="34"/>
      <c r="R1696" s="34"/>
      <c r="S1696" s="34"/>
      <c r="T1696" s="34"/>
      <c r="U1696" s="34"/>
      <c r="V1696" s="34"/>
      <c r="W1696" s="34"/>
      <c r="X1696" s="34"/>
      <c r="Y1696" s="34"/>
      <c r="Z1696" s="34"/>
      <c r="AA1696" s="34"/>
      <c r="AB1696" s="34"/>
      <c r="AC1696" s="34"/>
    </row>
    <row r="1697" spans="1:29">
      <c r="A1697" s="34"/>
      <c r="B1697" s="34"/>
      <c r="C1697" s="34"/>
      <c r="D1697" s="34"/>
      <c r="E1697" s="34"/>
      <c r="F1697" s="34"/>
      <c r="G1697" s="34"/>
      <c r="P1697" s="34"/>
      <c r="Q1697" s="34"/>
      <c r="R1697" s="34"/>
      <c r="S1697" s="34"/>
      <c r="T1697" s="34"/>
      <c r="U1697" s="34"/>
      <c r="V1697" s="34"/>
      <c r="W1697" s="34"/>
      <c r="X1697" s="34"/>
      <c r="Y1697" s="34"/>
      <c r="Z1697" s="34"/>
      <c r="AA1697" s="34"/>
      <c r="AB1697" s="34"/>
      <c r="AC1697" s="34"/>
    </row>
    <row r="1698" spans="1:29">
      <c r="A1698" s="34"/>
      <c r="B1698" s="34"/>
      <c r="C1698" s="34"/>
      <c r="D1698" s="34"/>
      <c r="E1698" s="34"/>
      <c r="F1698" s="34"/>
      <c r="G1698" s="34"/>
      <c r="P1698" s="34"/>
      <c r="Q1698" s="34"/>
      <c r="R1698" s="34"/>
      <c r="S1698" s="34"/>
      <c r="T1698" s="34"/>
      <c r="U1698" s="34"/>
      <c r="V1698" s="34"/>
      <c r="W1698" s="34"/>
      <c r="X1698" s="34"/>
      <c r="Y1698" s="34"/>
      <c r="Z1698" s="34"/>
      <c r="AA1698" s="34"/>
      <c r="AB1698" s="34"/>
      <c r="AC1698" s="34"/>
    </row>
    <row r="1699" spans="1:29">
      <c r="A1699" s="34"/>
      <c r="B1699" s="34"/>
      <c r="C1699" s="34"/>
      <c r="D1699" s="34"/>
      <c r="E1699" s="34"/>
      <c r="F1699" s="34"/>
      <c r="G1699" s="34"/>
      <c r="P1699" s="34"/>
      <c r="Q1699" s="34"/>
      <c r="R1699" s="34"/>
      <c r="S1699" s="34"/>
      <c r="T1699" s="34"/>
      <c r="U1699" s="34"/>
      <c r="V1699" s="34"/>
      <c r="W1699" s="34"/>
      <c r="X1699" s="34"/>
      <c r="Y1699" s="34"/>
      <c r="Z1699" s="34"/>
      <c r="AA1699" s="34"/>
      <c r="AB1699" s="34"/>
      <c r="AC1699" s="34"/>
    </row>
    <row r="1700" spans="1:29">
      <c r="A1700" s="34"/>
      <c r="B1700" s="34"/>
      <c r="C1700" s="34"/>
      <c r="D1700" s="34"/>
      <c r="E1700" s="34"/>
      <c r="F1700" s="34"/>
      <c r="G1700" s="34"/>
      <c r="P1700" s="34"/>
      <c r="Q1700" s="34"/>
      <c r="R1700" s="34"/>
      <c r="S1700" s="34"/>
      <c r="T1700" s="34"/>
      <c r="U1700" s="34"/>
      <c r="V1700" s="34"/>
      <c r="W1700" s="34"/>
      <c r="X1700" s="34"/>
      <c r="Y1700" s="34"/>
      <c r="Z1700" s="34"/>
      <c r="AA1700" s="34"/>
      <c r="AB1700" s="34"/>
      <c r="AC1700" s="34"/>
    </row>
    <row r="1701" spans="1:29">
      <c r="A1701" s="34"/>
      <c r="B1701" s="34"/>
      <c r="C1701" s="34"/>
      <c r="D1701" s="34"/>
      <c r="E1701" s="34"/>
      <c r="F1701" s="34"/>
      <c r="G1701" s="34"/>
      <c r="P1701" s="34"/>
      <c r="Q1701" s="34"/>
      <c r="R1701" s="34"/>
      <c r="S1701" s="34"/>
      <c r="T1701" s="34"/>
      <c r="U1701" s="34"/>
      <c r="V1701" s="34"/>
      <c r="W1701" s="34"/>
      <c r="X1701" s="34"/>
      <c r="Y1701" s="34"/>
      <c r="Z1701" s="34"/>
      <c r="AA1701" s="34"/>
      <c r="AB1701" s="34"/>
      <c r="AC1701" s="34"/>
    </row>
    <row r="1702" spans="1:29">
      <c r="A1702" s="34"/>
      <c r="B1702" s="34"/>
      <c r="C1702" s="34"/>
      <c r="D1702" s="34"/>
      <c r="E1702" s="34"/>
      <c r="F1702" s="34"/>
      <c r="G1702" s="34"/>
      <c r="P1702" s="34"/>
      <c r="Q1702" s="34"/>
      <c r="R1702" s="34"/>
      <c r="S1702" s="34"/>
      <c r="T1702" s="34"/>
      <c r="U1702" s="34"/>
      <c r="V1702" s="34"/>
      <c r="W1702" s="34"/>
      <c r="X1702" s="34"/>
      <c r="Y1702" s="34"/>
      <c r="Z1702" s="34"/>
      <c r="AA1702" s="34"/>
      <c r="AB1702" s="34"/>
      <c r="AC1702" s="34"/>
    </row>
    <row r="1703" spans="1:29">
      <c r="A1703" s="34"/>
      <c r="B1703" s="34"/>
      <c r="C1703" s="34"/>
      <c r="D1703" s="34"/>
      <c r="E1703" s="34"/>
      <c r="F1703" s="34"/>
      <c r="G1703" s="34"/>
      <c r="P1703" s="34"/>
      <c r="Q1703" s="34"/>
      <c r="R1703" s="34"/>
      <c r="S1703" s="34"/>
      <c r="T1703" s="34"/>
      <c r="U1703" s="34"/>
      <c r="V1703" s="34"/>
      <c r="W1703" s="34"/>
      <c r="X1703" s="34"/>
      <c r="Y1703" s="34"/>
      <c r="Z1703" s="34"/>
      <c r="AA1703" s="34"/>
      <c r="AB1703" s="34"/>
      <c r="AC1703" s="34"/>
    </row>
    <row r="1704" spans="1:29">
      <c r="A1704" s="34"/>
      <c r="B1704" s="34"/>
      <c r="C1704" s="34"/>
      <c r="D1704" s="34"/>
      <c r="E1704" s="34"/>
      <c r="F1704" s="34"/>
      <c r="G1704" s="34"/>
      <c r="P1704" s="34"/>
      <c r="Q1704" s="34"/>
      <c r="R1704" s="34"/>
      <c r="S1704" s="34"/>
      <c r="T1704" s="34"/>
      <c r="U1704" s="34"/>
      <c r="V1704" s="34"/>
      <c r="W1704" s="34"/>
      <c r="X1704" s="34"/>
      <c r="Y1704" s="34"/>
      <c r="Z1704" s="34"/>
      <c r="AA1704" s="34"/>
      <c r="AB1704" s="34"/>
      <c r="AC1704" s="34"/>
    </row>
    <row r="1705" spans="1:29">
      <c r="A1705" s="34"/>
      <c r="B1705" s="34"/>
      <c r="C1705" s="34"/>
      <c r="D1705" s="34"/>
      <c r="E1705" s="34"/>
      <c r="F1705" s="34"/>
      <c r="G1705" s="34"/>
      <c r="P1705" s="34"/>
      <c r="Q1705" s="34"/>
      <c r="R1705" s="34"/>
      <c r="S1705" s="34"/>
      <c r="T1705" s="34"/>
      <c r="U1705" s="34"/>
      <c r="V1705" s="34"/>
      <c r="W1705" s="34"/>
      <c r="X1705" s="34"/>
      <c r="Y1705" s="34"/>
      <c r="Z1705" s="34"/>
      <c r="AA1705" s="34"/>
      <c r="AB1705" s="34"/>
      <c r="AC1705" s="34"/>
    </row>
    <row r="1706" spans="1:29">
      <c r="A1706" s="34"/>
      <c r="B1706" s="34"/>
      <c r="C1706" s="34"/>
      <c r="D1706" s="34"/>
      <c r="E1706" s="34"/>
      <c r="F1706" s="34"/>
      <c r="G1706" s="34"/>
      <c r="P1706" s="34"/>
      <c r="Q1706" s="34"/>
      <c r="R1706" s="34"/>
      <c r="S1706" s="34"/>
      <c r="T1706" s="34"/>
      <c r="U1706" s="34"/>
      <c r="V1706" s="34"/>
      <c r="W1706" s="34"/>
      <c r="X1706" s="34"/>
      <c r="Y1706" s="34"/>
      <c r="Z1706" s="34"/>
      <c r="AA1706" s="34"/>
      <c r="AB1706" s="34"/>
      <c r="AC1706" s="34"/>
    </row>
    <row r="1707" spans="1:29">
      <c r="A1707" s="34"/>
      <c r="B1707" s="34"/>
      <c r="C1707" s="34"/>
      <c r="D1707" s="34"/>
      <c r="E1707" s="34"/>
      <c r="F1707" s="34"/>
      <c r="G1707" s="34"/>
      <c r="P1707" s="34"/>
      <c r="Q1707" s="34"/>
      <c r="R1707" s="34"/>
      <c r="S1707" s="34"/>
      <c r="T1707" s="34"/>
      <c r="U1707" s="34"/>
      <c r="V1707" s="34"/>
      <c r="W1707" s="34"/>
      <c r="X1707" s="34"/>
      <c r="Y1707" s="34"/>
      <c r="Z1707" s="34"/>
      <c r="AA1707" s="34"/>
      <c r="AB1707" s="34"/>
      <c r="AC1707" s="34"/>
    </row>
    <row r="1708" spans="1:29">
      <c r="A1708" s="34"/>
      <c r="B1708" s="34"/>
      <c r="C1708" s="34"/>
      <c r="D1708" s="34"/>
      <c r="E1708" s="34"/>
      <c r="F1708" s="34"/>
      <c r="G1708" s="34"/>
      <c r="P1708" s="34"/>
      <c r="Q1708" s="34"/>
      <c r="R1708" s="34"/>
      <c r="S1708" s="34"/>
      <c r="T1708" s="34"/>
      <c r="U1708" s="34"/>
      <c r="V1708" s="34"/>
      <c r="W1708" s="34"/>
      <c r="X1708" s="34"/>
      <c r="Y1708" s="34"/>
      <c r="Z1708" s="34"/>
      <c r="AA1708" s="34"/>
      <c r="AB1708" s="34"/>
      <c r="AC1708" s="34"/>
    </row>
    <row r="1709" spans="1:29">
      <c r="A1709" s="34"/>
      <c r="B1709" s="34"/>
      <c r="C1709" s="34"/>
      <c r="D1709" s="34"/>
      <c r="E1709" s="34"/>
      <c r="F1709" s="34"/>
      <c r="G1709" s="34"/>
      <c r="P1709" s="34"/>
      <c r="Q1709" s="34"/>
      <c r="R1709" s="34"/>
      <c r="S1709" s="34"/>
      <c r="T1709" s="34"/>
      <c r="U1709" s="34"/>
      <c r="V1709" s="34"/>
      <c r="W1709" s="34"/>
      <c r="X1709" s="34"/>
      <c r="Y1709" s="34"/>
      <c r="Z1709" s="34"/>
      <c r="AA1709" s="34"/>
      <c r="AB1709" s="34"/>
      <c r="AC1709" s="34"/>
    </row>
    <row r="1710" spans="1:29">
      <c r="A1710" s="34"/>
      <c r="B1710" s="34"/>
      <c r="C1710" s="34"/>
      <c r="D1710" s="34"/>
      <c r="E1710" s="34"/>
      <c r="F1710" s="34"/>
      <c r="G1710" s="34"/>
      <c r="P1710" s="34"/>
      <c r="Q1710" s="34"/>
      <c r="R1710" s="34"/>
      <c r="S1710" s="34"/>
      <c r="T1710" s="34"/>
      <c r="U1710" s="34"/>
      <c r="V1710" s="34"/>
      <c r="W1710" s="34"/>
      <c r="X1710" s="34"/>
      <c r="Y1710" s="34"/>
      <c r="Z1710" s="34"/>
      <c r="AA1710" s="34"/>
      <c r="AB1710" s="34"/>
      <c r="AC1710" s="34"/>
    </row>
    <row r="1711" spans="1:29">
      <c r="A1711" s="34"/>
      <c r="B1711" s="34"/>
      <c r="C1711" s="34"/>
      <c r="D1711" s="34"/>
      <c r="E1711" s="34"/>
      <c r="F1711" s="34"/>
      <c r="G1711" s="34"/>
      <c r="P1711" s="34"/>
      <c r="Q1711" s="34"/>
      <c r="R1711" s="34"/>
      <c r="S1711" s="34"/>
      <c r="T1711" s="34"/>
      <c r="U1711" s="34"/>
      <c r="V1711" s="34"/>
      <c r="W1711" s="34"/>
      <c r="X1711" s="34"/>
      <c r="Y1711" s="34"/>
      <c r="Z1711" s="34"/>
      <c r="AA1711" s="34"/>
      <c r="AB1711" s="34"/>
      <c r="AC1711" s="34"/>
    </row>
    <row r="1712" spans="1:29">
      <c r="A1712" s="34"/>
      <c r="B1712" s="34"/>
      <c r="C1712" s="34"/>
      <c r="D1712" s="34"/>
      <c r="E1712" s="34"/>
      <c r="F1712" s="34"/>
      <c r="G1712" s="34"/>
      <c r="P1712" s="34"/>
      <c r="Q1712" s="34"/>
      <c r="R1712" s="34"/>
      <c r="S1712" s="34"/>
      <c r="T1712" s="34"/>
      <c r="U1712" s="34"/>
      <c r="V1712" s="34"/>
      <c r="W1712" s="34"/>
      <c r="X1712" s="34"/>
      <c r="Y1712" s="34"/>
      <c r="Z1712" s="34"/>
      <c r="AA1712" s="34"/>
      <c r="AB1712" s="34"/>
      <c r="AC1712" s="34"/>
    </row>
    <row r="1713" spans="1:29">
      <c r="A1713" s="34"/>
      <c r="B1713" s="34"/>
      <c r="C1713" s="34"/>
      <c r="D1713" s="34"/>
      <c r="E1713" s="34"/>
      <c r="F1713" s="34"/>
      <c r="G1713" s="34"/>
      <c r="P1713" s="34"/>
      <c r="Q1713" s="34"/>
      <c r="R1713" s="34"/>
      <c r="S1713" s="34"/>
      <c r="T1713" s="34"/>
      <c r="U1713" s="34"/>
      <c r="V1713" s="34"/>
      <c r="W1713" s="34"/>
      <c r="X1713" s="34"/>
      <c r="Y1713" s="34"/>
      <c r="Z1713" s="34"/>
      <c r="AA1713" s="34"/>
      <c r="AB1713" s="34"/>
      <c r="AC1713" s="34"/>
    </row>
    <row r="1714" spans="1:29">
      <c r="A1714" s="34"/>
      <c r="B1714" s="34"/>
      <c r="C1714" s="34"/>
      <c r="D1714" s="34"/>
      <c r="E1714" s="34"/>
      <c r="F1714" s="34"/>
      <c r="G1714" s="34"/>
      <c r="P1714" s="34"/>
      <c r="Q1714" s="34"/>
      <c r="R1714" s="34"/>
      <c r="S1714" s="34"/>
      <c r="T1714" s="34"/>
      <c r="U1714" s="34"/>
      <c r="V1714" s="34"/>
      <c r="W1714" s="34"/>
      <c r="X1714" s="34"/>
      <c r="Y1714" s="34"/>
      <c r="Z1714" s="34"/>
      <c r="AA1714" s="34"/>
      <c r="AB1714" s="34"/>
      <c r="AC1714" s="34"/>
    </row>
    <row r="1715" spans="1:29">
      <c r="A1715" s="34"/>
      <c r="B1715" s="34"/>
      <c r="C1715" s="34"/>
      <c r="D1715" s="34"/>
      <c r="E1715" s="34"/>
      <c r="F1715" s="34"/>
      <c r="G1715" s="34"/>
      <c r="P1715" s="34"/>
      <c r="Q1715" s="34"/>
      <c r="R1715" s="34"/>
      <c r="S1715" s="34"/>
      <c r="T1715" s="34"/>
      <c r="U1715" s="34"/>
      <c r="V1715" s="34"/>
      <c r="W1715" s="34"/>
      <c r="X1715" s="34"/>
      <c r="Y1715" s="34"/>
      <c r="Z1715" s="34"/>
      <c r="AA1715" s="34"/>
      <c r="AB1715" s="34"/>
      <c r="AC1715" s="34"/>
    </row>
    <row r="1716" spans="1:29">
      <c r="A1716" s="34"/>
      <c r="B1716" s="34"/>
      <c r="C1716" s="34"/>
      <c r="D1716" s="34"/>
      <c r="E1716" s="34"/>
      <c r="F1716" s="34"/>
      <c r="G1716" s="34"/>
      <c r="P1716" s="34"/>
      <c r="Q1716" s="34"/>
      <c r="R1716" s="34"/>
      <c r="S1716" s="34"/>
      <c r="T1716" s="34"/>
      <c r="U1716" s="34"/>
      <c r="V1716" s="34"/>
      <c r="W1716" s="34"/>
      <c r="X1716" s="34"/>
      <c r="Y1716" s="34"/>
      <c r="Z1716" s="34"/>
      <c r="AA1716" s="34"/>
      <c r="AB1716" s="34"/>
      <c r="AC1716" s="34"/>
    </row>
    <row r="1717" spans="1:29">
      <c r="A1717" s="34"/>
      <c r="B1717" s="34"/>
      <c r="C1717" s="34"/>
      <c r="D1717" s="34"/>
      <c r="E1717" s="34"/>
      <c r="F1717" s="34"/>
      <c r="G1717" s="34"/>
      <c r="P1717" s="34"/>
      <c r="Q1717" s="34"/>
      <c r="R1717" s="34"/>
      <c r="S1717" s="34"/>
      <c r="T1717" s="34"/>
      <c r="U1717" s="34"/>
      <c r="V1717" s="34"/>
      <c r="W1717" s="34"/>
      <c r="X1717" s="34"/>
      <c r="Y1717" s="34"/>
      <c r="Z1717" s="34"/>
      <c r="AA1717" s="34"/>
      <c r="AB1717" s="34"/>
      <c r="AC1717" s="34"/>
    </row>
    <row r="1718" spans="1:29">
      <c r="A1718" s="34"/>
      <c r="B1718" s="34"/>
      <c r="C1718" s="34"/>
      <c r="D1718" s="34"/>
      <c r="E1718" s="34"/>
      <c r="F1718" s="34"/>
      <c r="G1718" s="34"/>
      <c r="P1718" s="34"/>
      <c r="Q1718" s="34"/>
      <c r="R1718" s="34"/>
      <c r="S1718" s="34"/>
      <c r="T1718" s="34"/>
      <c r="U1718" s="34"/>
      <c r="V1718" s="34"/>
      <c r="W1718" s="34"/>
      <c r="X1718" s="34"/>
      <c r="Y1718" s="34"/>
      <c r="Z1718" s="34"/>
      <c r="AA1718" s="34"/>
      <c r="AB1718" s="34"/>
      <c r="AC1718" s="34"/>
    </row>
    <row r="1719" spans="1:29">
      <c r="A1719" s="34"/>
      <c r="B1719" s="34"/>
      <c r="C1719" s="34"/>
      <c r="D1719" s="34"/>
      <c r="E1719" s="34"/>
      <c r="F1719" s="34"/>
      <c r="G1719" s="34"/>
      <c r="P1719" s="34"/>
      <c r="Q1719" s="34"/>
      <c r="R1719" s="34"/>
      <c r="S1719" s="34"/>
      <c r="T1719" s="34"/>
      <c r="U1719" s="34"/>
      <c r="V1719" s="34"/>
      <c r="W1719" s="34"/>
      <c r="X1719" s="34"/>
      <c r="Y1719" s="34"/>
      <c r="Z1719" s="34"/>
      <c r="AA1719" s="34"/>
      <c r="AB1719" s="34"/>
      <c r="AC1719" s="34"/>
    </row>
    <row r="1720" spans="1:29">
      <c r="A1720" s="34"/>
      <c r="B1720" s="34"/>
      <c r="C1720" s="34"/>
      <c r="D1720" s="34"/>
      <c r="E1720" s="34"/>
      <c r="F1720" s="34"/>
      <c r="G1720" s="34"/>
      <c r="P1720" s="34"/>
      <c r="Q1720" s="34"/>
      <c r="R1720" s="34"/>
      <c r="S1720" s="34"/>
      <c r="T1720" s="34"/>
      <c r="U1720" s="34"/>
      <c r="V1720" s="34"/>
      <c r="W1720" s="34"/>
      <c r="X1720" s="34"/>
      <c r="Y1720" s="34"/>
      <c r="Z1720" s="34"/>
      <c r="AA1720" s="34"/>
      <c r="AB1720" s="34"/>
      <c r="AC1720" s="34"/>
    </row>
    <row r="1721" spans="1:29">
      <c r="A1721" s="34"/>
      <c r="B1721" s="34"/>
      <c r="C1721" s="34"/>
      <c r="D1721" s="34"/>
      <c r="E1721" s="34"/>
      <c r="F1721" s="34"/>
      <c r="G1721" s="34"/>
      <c r="P1721" s="34"/>
      <c r="Q1721" s="34"/>
      <c r="R1721" s="34"/>
      <c r="S1721" s="34"/>
      <c r="T1721" s="34"/>
      <c r="U1721" s="34"/>
      <c r="V1721" s="34"/>
      <c r="W1721" s="34"/>
      <c r="X1721" s="34"/>
      <c r="Y1721" s="34"/>
      <c r="Z1721" s="34"/>
      <c r="AA1721" s="34"/>
      <c r="AB1721" s="34"/>
      <c r="AC1721" s="34"/>
    </row>
    <row r="1722" spans="1:29">
      <c r="A1722" s="34"/>
      <c r="B1722" s="34"/>
      <c r="C1722" s="34"/>
      <c r="D1722" s="34"/>
      <c r="E1722" s="34"/>
      <c r="F1722" s="34"/>
      <c r="G1722" s="34"/>
      <c r="P1722" s="34"/>
      <c r="Q1722" s="34"/>
      <c r="R1722" s="34"/>
      <c r="S1722" s="34"/>
      <c r="T1722" s="34"/>
      <c r="U1722" s="34"/>
      <c r="V1722" s="34"/>
      <c r="W1722" s="34"/>
      <c r="X1722" s="34"/>
      <c r="Y1722" s="34"/>
      <c r="Z1722" s="34"/>
      <c r="AA1722" s="34"/>
      <c r="AB1722" s="34"/>
      <c r="AC1722" s="34"/>
    </row>
    <row r="1723" spans="1:29">
      <c r="A1723" s="34"/>
      <c r="B1723" s="34"/>
      <c r="C1723" s="34"/>
      <c r="D1723" s="34"/>
      <c r="E1723" s="34"/>
      <c r="F1723" s="34"/>
      <c r="G1723" s="34"/>
      <c r="P1723" s="34"/>
      <c r="Q1723" s="34"/>
      <c r="R1723" s="34"/>
      <c r="S1723" s="34"/>
      <c r="T1723" s="34"/>
      <c r="U1723" s="34"/>
      <c r="V1723" s="34"/>
      <c r="W1723" s="34"/>
      <c r="X1723" s="34"/>
      <c r="Y1723" s="34"/>
      <c r="Z1723" s="34"/>
      <c r="AA1723" s="34"/>
      <c r="AB1723" s="34"/>
      <c r="AC1723" s="34"/>
    </row>
    <row r="1724" spans="1:29">
      <c r="A1724" s="34"/>
      <c r="B1724" s="34"/>
      <c r="C1724" s="34"/>
      <c r="D1724" s="34"/>
      <c r="E1724" s="34"/>
      <c r="F1724" s="34"/>
      <c r="G1724" s="34"/>
      <c r="P1724" s="34"/>
      <c r="Q1724" s="34"/>
      <c r="R1724" s="34"/>
      <c r="S1724" s="34"/>
      <c r="T1724" s="34"/>
      <c r="U1724" s="34"/>
      <c r="V1724" s="34"/>
      <c r="W1724" s="34"/>
      <c r="X1724" s="34"/>
      <c r="Y1724" s="34"/>
      <c r="Z1724" s="34"/>
      <c r="AA1724" s="34"/>
      <c r="AB1724" s="34"/>
      <c r="AC1724" s="34"/>
    </row>
    <row r="1725" spans="1:29">
      <c r="A1725" s="34"/>
      <c r="B1725" s="34"/>
      <c r="C1725" s="34"/>
      <c r="D1725" s="34"/>
      <c r="E1725" s="34"/>
      <c r="F1725" s="34"/>
      <c r="G1725" s="34"/>
      <c r="P1725" s="34"/>
      <c r="Q1725" s="34"/>
      <c r="R1725" s="34"/>
      <c r="S1725" s="34"/>
      <c r="T1725" s="34"/>
      <c r="U1725" s="34"/>
      <c r="V1725" s="34"/>
      <c r="W1725" s="34"/>
      <c r="X1725" s="34"/>
      <c r="Y1725" s="34"/>
      <c r="Z1725" s="34"/>
      <c r="AA1725" s="34"/>
      <c r="AB1725" s="34"/>
      <c r="AC1725" s="34"/>
    </row>
    <row r="1726" spans="1:29">
      <c r="A1726" s="34"/>
      <c r="B1726" s="34"/>
      <c r="C1726" s="34"/>
      <c r="D1726" s="34"/>
      <c r="E1726" s="34"/>
      <c r="F1726" s="34"/>
      <c r="G1726" s="34"/>
      <c r="P1726" s="34"/>
      <c r="Q1726" s="34"/>
      <c r="R1726" s="34"/>
      <c r="S1726" s="34"/>
      <c r="T1726" s="34"/>
      <c r="U1726" s="34"/>
      <c r="V1726" s="34"/>
      <c r="W1726" s="34"/>
      <c r="X1726" s="34"/>
      <c r="Y1726" s="34"/>
      <c r="Z1726" s="34"/>
      <c r="AA1726" s="34"/>
      <c r="AB1726" s="34"/>
      <c r="AC1726" s="34"/>
    </row>
    <row r="1727" spans="1:29">
      <c r="A1727" s="34"/>
      <c r="B1727" s="34"/>
      <c r="C1727" s="34"/>
      <c r="D1727" s="34"/>
      <c r="E1727" s="34"/>
      <c r="F1727" s="34"/>
      <c r="G1727" s="34"/>
      <c r="P1727" s="34"/>
      <c r="Q1727" s="34"/>
      <c r="R1727" s="34"/>
      <c r="S1727" s="34"/>
      <c r="T1727" s="34"/>
      <c r="U1727" s="34"/>
      <c r="V1727" s="34"/>
      <c r="W1727" s="34"/>
      <c r="X1727" s="34"/>
      <c r="Y1727" s="34"/>
      <c r="Z1727" s="34"/>
      <c r="AA1727" s="34"/>
      <c r="AB1727" s="34"/>
      <c r="AC1727" s="34"/>
    </row>
    <row r="1728" spans="1:29">
      <c r="A1728" s="34"/>
      <c r="B1728" s="34"/>
      <c r="C1728" s="34"/>
      <c r="D1728" s="34"/>
      <c r="E1728" s="34"/>
      <c r="F1728" s="34"/>
      <c r="G1728" s="34"/>
      <c r="P1728" s="34"/>
      <c r="Q1728" s="34"/>
      <c r="R1728" s="34"/>
      <c r="S1728" s="34"/>
      <c r="T1728" s="34"/>
      <c r="U1728" s="34"/>
      <c r="V1728" s="34"/>
      <c r="W1728" s="34"/>
      <c r="X1728" s="34"/>
      <c r="Y1728" s="34"/>
      <c r="Z1728" s="34"/>
      <c r="AA1728" s="34"/>
      <c r="AB1728" s="34"/>
      <c r="AC1728" s="34"/>
    </row>
    <row r="1729" spans="1:29">
      <c r="A1729" s="34"/>
      <c r="B1729" s="34"/>
      <c r="C1729" s="34"/>
      <c r="D1729" s="34"/>
      <c r="E1729" s="34"/>
      <c r="F1729" s="34"/>
      <c r="G1729" s="34"/>
      <c r="P1729" s="34"/>
      <c r="Q1729" s="34"/>
      <c r="R1729" s="34"/>
      <c r="S1729" s="34"/>
      <c r="T1729" s="34"/>
      <c r="U1729" s="34"/>
      <c r="V1729" s="34"/>
      <c r="W1729" s="34"/>
      <c r="X1729" s="34"/>
      <c r="Y1729" s="34"/>
      <c r="Z1729" s="34"/>
      <c r="AA1729" s="34"/>
      <c r="AB1729" s="34"/>
      <c r="AC1729" s="34"/>
    </row>
    <row r="1730" spans="1:29">
      <c r="A1730" s="34"/>
      <c r="B1730" s="34"/>
      <c r="C1730" s="34"/>
      <c r="D1730" s="34"/>
      <c r="E1730" s="34"/>
      <c r="F1730" s="34"/>
      <c r="G1730" s="34"/>
      <c r="P1730" s="34"/>
      <c r="Q1730" s="34"/>
      <c r="R1730" s="34"/>
      <c r="S1730" s="34"/>
      <c r="T1730" s="34"/>
      <c r="U1730" s="34"/>
      <c r="V1730" s="34"/>
      <c r="W1730" s="34"/>
      <c r="X1730" s="34"/>
      <c r="Y1730" s="34"/>
      <c r="Z1730" s="34"/>
      <c r="AA1730" s="34"/>
      <c r="AB1730" s="34"/>
      <c r="AC1730" s="34"/>
    </row>
    <row r="1731" spans="1:29">
      <c r="A1731" s="34"/>
      <c r="B1731" s="34"/>
      <c r="C1731" s="34"/>
      <c r="D1731" s="34"/>
      <c r="E1731" s="34"/>
      <c r="F1731" s="34"/>
      <c r="G1731" s="34"/>
      <c r="P1731" s="34"/>
      <c r="Q1731" s="34"/>
      <c r="R1731" s="34"/>
      <c r="S1731" s="34"/>
      <c r="T1731" s="34"/>
      <c r="U1731" s="34"/>
      <c r="V1731" s="34"/>
      <c r="W1731" s="34"/>
      <c r="X1731" s="34"/>
      <c r="Y1731" s="34"/>
      <c r="Z1731" s="34"/>
      <c r="AA1731" s="34"/>
      <c r="AB1731" s="34"/>
      <c r="AC1731" s="34"/>
    </row>
    <row r="1732" spans="1:29">
      <c r="A1732" s="34"/>
      <c r="B1732" s="34"/>
      <c r="C1732" s="34"/>
      <c r="D1732" s="34"/>
      <c r="E1732" s="34"/>
      <c r="F1732" s="34"/>
      <c r="G1732" s="34"/>
      <c r="P1732" s="34"/>
      <c r="Q1732" s="34"/>
      <c r="R1732" s="34"/>
      <c r="S1732" s="34"/>
      <c r="T1732" s="34"/>
      <c r="U1732" s="34"/>
      <c r="V1732" s="34"/>
      <c r="W1732" s="34"/>
      <c r="X1732" s="34"/>
      <c r="Y1732" s="34"/>
      <c r="Z1732" s="34"/>
      <c r="AA1732" s="34"/>
      <c r="AB1732" s="34"/>
      <c r="AC1732" s="34"/>
    </row>
    <row r="1733" spans="1:29">
      <c r="A1733" s="34"/>
      <c r="B1733" s="34"/>
      <c r="C1733" s="34"/>
      <c r="D1733" s="34"/>
      <c r="E1733" s="34"/>
      <c r="F1733" s="34"/>
      <c r="G1733" s="34"/>
      <c r="P1733" s="34"/>
      <c r="Q1733" s="34"/>
      <c r="R1733" s="34"/>
      <c r="S1733" s="34"/>
      <c r="T1733" s="34"/>
      <c r="U1733" s="34"/>
      <c r="V1733" s="34"/>
      <c r="W1733" s="34"/>
      <c r="X1733" s="34"/>
      <c r="Y1733" s="34"/>
      <c r="Z1733" s="34"/>
      <c r="AA1733" s="34"/>
      <c r="AB1733" s="34"/>
      <c r="AC1733" s="34"/>
    </row>
    <row r="1734" spans="1:29">
      <c r="A1734" s="34"/>
      <c r="B1734" s="34"/>
      <c r="C1734" s="34"/>
      <c r="D1734" s="34"/>
      <c r="E1734" s="34"/>
      <c r="F1734" s="34"/>
      <c r="G1734" s="34"/>
      <c r="P1734" s="34"/>
      <c r="Q1734" s="34"/>
      <c r="R1734" s="34"/>
      <c r="S1734" s="34"/>
      <c r="T1734" s="34"/>
      <c r="U1734" s="34"/>
      <c r="V1734" s="34"/>
      <c r="W1734" s="34"/>
      <c r="X1734" s="34"/>
      <c r="Y1734" s="34"/>
      <c r="Z1734" s="34"/>
      <c r="AA1734" s="34"/>
      <c r="AB1734" s="34"/>
      <c r="AC1734" s="34"/>
    </row>
    <row r="1735" spans="1:29">
      <c r="A1735" s="34"/>
      <c r="B1735" s="34"/>
      <c r="C1735" s="34"/>
      <c r="D1735" s="34"/>
      <c r="E1735" s="34"/>
      <c r="F1735" s="34"/>
      <c r="G1735" s="34"/>
      <c r="P1735" s="34"/>
      <c r="Q1735" s="34"/>
      <c r="R1735" s="34"/>
      <c r="S1735" s="34"/>
      <c r="T1735" s="34"/>
      <c r="U1735" s="34"/>
      <c r="V1735" s="34"/>
      <c r="W1735" s="34"/>
      <c r="X1735" s="34"/>
      <c r="Y1735" s="34"/>
      <c r="Z1735" s="34"/>
      <c r="AA1735" s="34"/>
      <c r="AB1735" s="34"/>
      <c r="AC1735" s="34"/>
    </row>
    <row r="1736" spans="1:29">
      <c r="A1736" s="34"/>
      <c r="B1736" s="34"/>
      <c r="C1736" s="34"/>
      <c r="D1736" s="34"/>
      <c r="E1736" s="34"/>
      <c r="F1736" s="34"/>
      <c r="G1736" s="34"/>
      <c r="P1736" s="34"/>
      <c r="Q1736" s="34"/>
      <c r="R1736" s="34"/>
      <c r="S1736" s="34"/>
      <c r="T1736" s="34"/>
      <c r="U1736" s="34"/>
      <c r="V1736" s="34"/>
      <c r="W1736" s="34"/>
      <c r="X1736" s="34"/>
      <c r="Y1736" s="34"/>
      <c r="Z1736" s="34"/>
      <c r="AA1736" s="34"/>
      <c r="AB1736" s="34"/>
      <c r="AC1736" s="34"/>
    </row>
    <row r="1737" spans="1:29">
      <c r="A1737" s="34"/>
      <c r="B1737" s="34"/>
      <c r="C1737" s="34"/>
      <c r="D1737" s="34"/>
      <c r="E1737" s="34"/>
      <c r="F1737" s="34"/>
      <c r="G1737" s="34"/>
      <c r="P1737" s="34"/>
      <c r="Q1737" s="34"/>
      <c r="R1737" s="34"/>
      <c r="S1737" s="34"/>
      <c r="T1737" s="34"/>
      <c r="U1737" s="34"/>
      <c r="V1737" s="34"/>
      <c r="W1737" s="34"/>
      <c r="X1737" s="34"/>
      <c r="Y1737" s="34"/>
      <c r="Z1737" s="34"/>
      <c r="AA1737" s="34"/>
      <c r="AB1737" s="34"/>
      <c r="AC1737" s="34"/>
    </row>
    <row r="1738" spans="1:29">
      <c r="A1738" s="34"/>
      <c r="B1738" s="34"/>
      <c r="C1738" s="34"/>
      <c r="D1738" s="34"/>
      <c r="E1738" s="34"/>
      <c r="F1738" s="34"/>
      <c r="G1738" s="34"/>
      <c r="P1738" s="34"/>
      <c r="Q1738" s="34"/>
      <c r="R1738" s="34"/>
      <c r="S1738" s="34"/>
      <c r="T1738" s="34"/>
      <c r="U1738" s="34"/>
      <c r="V1738" s="34"/>
      <c r="W1738" s="34"/>
      <c r="X1738" s="34"/>
      <c r="Y1738" s="34"/>
      <c r="Z1738" s="34"/>
      <c r="AA1738" s="34"/>
      <c r="AB1738" s="34"/>
      <c r="AC1738" s="34"/>
    </row>
    <row r="1739" spans="1:29">
      <c r="A1739" s="34"/>
      <c r="B1739" s="34"/>
      <c r="C1739" s="34"/>
      <c r="D1739" s="34"/>
      <c r="E1739" s="34"/>
      <c r="F1739" s="34"/>
      <c r="G1739" s="34"/>
      <c r="P1739" s="34"/>
      <c r="Q1739" s="34"/>
      <c r="R1739" s="34"/>
      <c r="S1739" s="34"/>
      <c r="T1739" s="34"/>
      <c r="U1739" s="34"/>
      <c r="V1739" s="34"/>
      <c r="W1739" s="34"/>
      <c r="X1739" s="34"/>
      <c r="Y1739" s="34"/>
      <c r="Z1739" s="34"/>
      <c r="AA1739" s="34"/>
      <c r="AB1739" s="34"/>
      <c r="AC1739" s="34"/>
    </row>
    <row r="1740" spans="1:29">
      <c r="A1740" s="34"/>
      <c r="B1740" s="34"/>
      <c r="C1740" s="34"/>
      <c r="D1740" s="34"/>
      <c r="E1740" s="34"/>
      <c r="F1740" s="34"/>
      <c r="G1740" s="34"/>
      <c r="P1740" s="34"/>
      <c r="Q1740" s="34"/>
      <c r="R1740" s="34"/>
      <c r="S1740" s="34"/>
      <c r="T1740" s="34"/>
      <c r="U1740" s="34"/>
      <c r="V1740" s="34"/>
      <c r="W1740" s="34"/>
      <c r="X1740" s="34"/>
      <c r="Y1740" s="34"/>
      <c r="Z1740" s="34"/>
      <c r="AA1740" s="34"/>
      <c r="AB1740" s="34"/>
      <c r="AC1740" s="34"/>
    </row>
    <row r="1741" spans="1:29">
      <c r="A1741" s="34"/>
      <c r="B1741" s="34"/>
      <c r="C1741" s="34"/>
      <c r="D1741" s="34"/>
      <c r="E1741" s="34"/>
      <c r="F1741" s="34"/>
      <c r="G1741" s="34"/>
      <c r="P1741" s="34"/>
      <c r="Q1741" s="34"/>
      <c r="R1741" s="34"/>
      <c r="S1741" s="34"/>
      <c r="T1741" s="34"/>
      <c r="U1741" s="34"/>
      <c r="V1741" s="34"/>
      <c r="W1741" s="34"/>
      <c r="X1741" s="34"/>
      <c r="Y1741" s="34"/>
      <c r="Z1741" s="34"/>
      <c r="AA1741" s="34"/>
      <c r="AB1741" s="34"/>
      <c r="AC1741" s="34"/>
    </row>
    <row r="1742" spans="1:29">
      <c r="A1742" s="34"/>
      <c r="B1742" s="34"/>
      <c r="C1742" s="34"/>
      <c r="D1742" s="34"/>
      <c r="E1742" s="34"/>
      <c r="F1742" s="34"/>
      <c r="G1742" s="34"/>
      <c r="P1742" s="34"/>
      <c r="Q1742" s="34"/>
      <c r="R1742" s="34"/>
      <c r="S1742" s="34"/>
      <c r="T1742" s="34"/>
      <c r="U1742" s="34"/>
      <c r="V1742" s="34"/>
      <c r="W1742" s="34"/>
      <c r="X1742" s="34"/>
      <c r="Y1742" s="34"/>
      <c r="Z1742" s="34"/>
      <c r="AA1742" s="34"/>
      <c r="AB1742" s="34"/>
      <c r="AC1742" s="34"/>
    </row>
    <row r="1743" spans="1:29">
      <c r="A1743" s="34"/>
      <c r="B1743" s="34"/>
      <c r="C1743" s="34"/>
      <c r="D1743" s="34"/>
      <c r="E1743" s="34"/>
      <c r="F1743" s="34"/>
      <c r="G1743" s="34"/>
      <c r="P1743" s="34"/>
      <c r="Q1743" s="34"/>
      <c r="R1743" s="34"/>
      <c r="S1743" s="34"/>
      <c r="T1743" s="34"/>
      <c r="U1743" s="34"/>
      <c r="V1743" s="34"/>
      <c r="W1743" s="34"/>
      <c r="X1743" s="34"/>
      <c r="Y1743" s="34"/>
      <c r="Z1743" s="34"/>
      <c r="AA1743" s="34"/>
      <c r="AB1743" s="34"/>
      <c r="AC1743" s="34"/>
    </row>
    <row r="1744" spans="1:29">
      <c r="A1744" s="34"/>
      <c r="B1744" s="34"/>
      <c r="C1744" s="34"/>
      <c r="D1744" s="34"/>
      <c r="E1744" s="34"/>
      <c r="F1744" s="34"/>
      <c r="G1744" s="34"/>
      <c r="P1744" s="34"/>
      <c r="Q1744" s="34"/>
      <c r="R1744" s="34"/>
      <c r="S1744" s="34"/>
      <c r="T1744" s="34"/>
      <c r="U1744" s="34"/>
      <c r="V1744" s="34"/>
      <c r="W1744" s="34"/>
      <c r="X1744" s="34"/>
      <c r="Y1744" s="34"/>
      <c r="Z1744" s="34"/>
      <c r="AA1744" s="34"/>
      <c r="AB1744" s="34"/>
      <c r="AC1744" s="34"/>
    </row>
    <row r="1745" spans="1:29">
      <c r="A1745" s="34"/>
      <c r="B1745" s="34"/>
      <c r="C1745" s="34"/>
      <c r="D1745" s="34"/>
      <c r="E1745" s="34"/>
      <c r="F1745" s="34"/>
      <c r="G1745" s="34"/>
      <c r="P1745" s="34"/>
      <c r="Q1745" s="34"/>
      <c r="R1745" s="34"/>
      <c r="S1745" s="34"/>
      <c r="T1745" s="34"/>
      <c r="U1745" s="34"/>
      <c r="V1745" s="34"/>
      <c r="W1745" s="34"/>
      <c r="X1745" s="34"/>
      <c r="Y1745" s="34"/>
      <c r="Z1745" s="34"/>
      <c r="AA1745" s="34"/>
      <c r="AB1745" s="34"/>
      <c r="AC1745" s="34"/>
    </row>
    <row r="1746" spans="1:29">
      <c r="A1746" s="34"/>
      <c r="B1746" s="34"/>
      <c r="C1746" s="34"/>
      <c r="D1746" s="34"/>
      <c r="E1746" s="34"/>
      <c r="F1746" s="34"/>
      <c r="G1746" s="34"/>
      <c r="P1746" s="34"/>
      <c r="Q1746" s="34"/>
      <c r="R1746" s="34"/>
      <c r="S1746" s="34"/>
      <c r="T1746" s="34"/>
      <c r="U1746" s="34"/>
      <c r="V1746" s="34"/>
      <c r="W1746" s="34"/>
      <c r="X1746" s="34"/>
      <c r="Y1746" s="34"/>
      <c r="Z1746" s="34"/>
      <c r="AA1746" s="34"/>
      <c r="AB1746" s="34"/>
      <c r="AC1746" s="34"/>
    </row>
    <row r="1747" spans="1:29">
      <c r="A1747" s="34"/>
      <c r="B1747" s="34"/>
      <c r="C1747" s="34"/>
      <c r="D1747" s="34"/>
      <c r="E1747" s="34"/>
      <c r="F1747" s="34"/>
      <c r="G1747" s="34"/>
      <c r="P1747" s="34"/>
      <c r="Q1747" s="34"/>
      <c r="R1747" s="34"/>
      <c r="S1747" s="34"/>
      <c r="T1747" s="34"/>
      <c r="U1747" s="34"/>
      <c r="V1747" s="34"/>
      <c r="W1747" s="34"/>
      <c r="X1747" s="34"/>
      <c r="Y1747" s="34"/>
      <c r="Z1747" s="34"/>
      <c r="AA1747" s="34"/>
      <c r="AB1747" s="34"/>
      <c r="AC1747" s="34"/>
    </row>
    <row r="1748" spans="1:29">
      <c r="A1748" s="34"/>
      <c r="B1748" s="34"/>
      <c r="C1748" s="34"/>
      <c r="D1748" s="34"/>
      <c r="E1748" s="34"/>
      <c r="F1748" s="34"/>
      <c r="G1748" s="34"/>
      <c r="P1748" s="34"/>
      <c r="Q1748" s="34"/>
      <c r="R1748" s="34"/>
      <c r="S1748" s="34"/>
      <c r="T1748" s="34"/>
      <c r="U1748" s="34"/>
      <c r="V1748" s="34"/>
      <c r="W1748" s="34"/>
      <c r="X1748" s="34"/>
      <c r="Y1748" s="34"/>
      <c r="Z1748" s="34"/>
      <c r="AA1748" s="34"/>
      <c r="AB1748" s="34"/>
      <c r="AC1748" s="34"/>
    </row>
    <row r="1749" spans="1:29">
      <c r="A1749" s="34"/>
      <c r="B1749" s="34"/>
      <c r="C1749" s="34"/>
      <c r="D1749" s="34"/>
      <c r="E1749" s="34"/>
      <c r="F1749" s="34"/>
      <c r="G1749" s="34"/>
      <c r="P1749" s="34"/>
      <c r="Q1749" s="34"/>
      <c r="R1749" s="34"/>
      <c r="S1749" s="34"/>
      <c r="T1749" s="34"/>
      <c r="U1749" s="34"/>
      <c r="V1749" s="34"/>
      <c r="W1749" s="34"/>
      <c r="X1749" s="34"/>
      <c r="Y1749" s="34"/>
      <c r="Z1749" s="34"/>
      <c r="AA1749" s="34"/>
      <c r="AB1749" s="34"/>
      <c r="AC1749" s="34"/>
    </row>
    <row r="1750" spans="1:29">
      <c r="A1750" s="34"/>
      <c r="B1750" s="34"/>
      <c r="C1750" s="34"/>
      <c r="D1750" s="34"/>
      <c r="E1750" s="34"/>
      <c r="F1750" s="34"/>
      <c r="G1750" s="34"/>
      <c r="P1750" s="34"/>
      <c r="Q1750" s="34"/>
      <c r="R1750" s="34"/>
      <c r="S1750" s="34"/>
      <c r="T1750" s="34"/>
      <c r="U1750" s="34"/>
      <c r="V1750" s="34"/>
      <c r="W1750" s="34"/>
      <c r="X1750" s="34"/>
      <c r="Y1750" s="34"/>
      <c r="Z1750" s="34"/>
      <c r="AA1750" s="34"/>
      <c r="AB1750" s="34"/>
      <c r="AC1750" s="34"/>
    </row>
    <row r="1751" spans="1:29">
      <c r="A1751" s="34"/>
      <c r="B1751" s="34"/>
      <c r="C1751" s="34"/>
      <c r="D1751" s="34"/>
      <c r="E1751" s="34"/>
      <c r="F1751" s="34"/>
      <c r="G1751" s="34"/>
      <c r="P1751" s="34"/>
      <c r="Q1751" s="34"/>
      <c r="R1751" s="34"/>
      <c r="S1751" s="34"/>
      <c r="T1751" s="34"/>
      <c r="U1751" s="34"/>
      <c r="V1751" s="34"/>
      <c r="W1751" s="34"/>
      <c r="X1751" s="34"/>
      <c r="Y1751" s="34"/>
      <c r="Z1751" s="34"/>
      <c r="AA1751" s="34"/>
      <c r="AB1751" s="34"/>
      <c r="AC1751" s="34"/>
    </row>
    <row r="1752" spans="1:29">
      <c r="A1752" s="34"/>
      <c r="B1752" s="34"/>
      <c r="C1752" s="34"/>
      <c r="D1752" s="34"/>
      <c r="E1752" s="34"/>
      <c r="F1752" s="34"/>
      <c r="G1752" s="34"/>
      <c r="P1752" s="34"/>
      <c r="Q1752" s="34"/>
      <c r="R1752" s="34"/>
      <c r="S1752" s="34"/>
      <c r="T1752" s="34"/>
      <c r="U1752" s="34"/>
      <c r="V1752" s="34"/>
      <c r="W1752" s="34"/>
      <c r="X1752" s="34"/>
      <c r="Y1752" s="34"/>
      <c r="Z1752" s="34"/>
      <c r="AA1752" s="34"/>
      <c r="AB1752" s="34"/>
      <c r="AC1752" s="34"/>
    </row>
    <row r="1753" spans="1:29">
      <c r="A1753" s="34"/>
      <c r="B1753" s="34"/>
      <c r="C1753" s="34"/>
      <c r="D1753" s="34"/>
      <c r="E1753" s="34"/>
      <c r="F1753" s="34"/>
      <c r="G1753" s="34"/>
      <c r="P1753" s="34"/>
      <c r="Q1753" s="34"/>
      <c r="R1753" s="34"/>
      <c r="S1753" s="34"/>
      <c r="T1753" s="34"/>
      <c r="U1753" s="34"/>
      <c r="V1753" s="34"/>
      <c r="W1753" s="34"/>
      <c r="X1753" s="34"/>
      <c r="Y1753" s="34"/>
      <c r="Z1753" s="34"/>
      <c r="AA1753" s="34"/>
      <c r="AB1753" s="34"/>
      <c r="AC1753" s="34"/>
    </row>
    <row r="1754" spans="1:29">
      <c r="A1754" s="34"/>
      <c r="B1754" s="34"/>
      <c r="C1754" s="34"/>
      <c r="D1754" s="34"/>
      <c r="E1754" s="34"/>
      <c r="F1754" s="34"/>
      <c r="G1754" s="34"/>
      <c r="P1754" s="34"/>
      <c r="Q1754" s="34"/>
      <c r="R1754" s="34"/>
      <c r="S1754" s="34"/>
      <c r="T1754" s="34"/>
      <c r="U1754" s="34"/>
      <c r="V1754" s="34"/>
      <c r="W1754" s="34"/>
      <c r="X1754" s="34"/>
      <c r="Y1754" s="34"/>
      <c r="Z1754" s="34"/>
      <c r="AA1754" s="34"/>
      <c r="AB1754" s="34"/>
      <c r="AC1754" s="34"/>
    </row>
    <row r="1755" spans="1:29">
      <c r="A1755" s="34"/>
      <c r="B1755" s="34"/>
      <c r="C1755" s="34"/>
      <c r="D1755" s="34"/>
      <c r="E1755" s="34"/>
      <c r="F1755" s="34"/>
      <c r="G1755" s="34"/>
      <c r="P1755" s="34"/>
      <c r="Q1755" s="34"/>
      <c r="R1755" s="34"/>
      <c r="S1755" s="34"/>
      <c r="T1755" s="34"/>
      <c r="U1755" s="34"/>
      <c r="V1755" s="34"/>
      <c r="W1755" s="34"/>
      <c r="X1755" s="34"/>
      <c r="Y1755" s="34"/>
      <c r="Z1755" s="34"/>
      <c r="AA1755" s="34"/>
      <c r="AB1755" s="34"/>
      <c r="AC1755" s="34"/>
    </row>
    <row r="1756" spans="1:29">
      <c r="A1756" s="34"/>
      <c r="B1756" s="34"/>
      <c r="C1756" s="34"/>
      <c r="D1756" s="34"/>
      <c r="E1756" s="34"/>
      <c r="F1756" s="34"/>
      <c r="G1756" s="34"/>
      <c r="P1756" s="34"/>
      <c r="Q1756" s="34"/>
      <c r="R1756" s="34"/>
      <c r="S1756" s="34"/>
      <c r="T1756" s="34"/>
      <c r="U1756" s="34"/>
      <c r="V1756" s="34"/>
      <c r="W1756" s="34"/>
      <c r="X1756" s="34"/>
      <c r="Y1756" s="34"/>
      <c r="Z1756" s="34"/>
      <c r="AA1756" s="34"/>
      <c r="AB1756" s="34"/>
      <c r="AC1756" s="34"/>
    </row>
    <row r="1757" spans="1:29">
      <c r="A1757" s="34"/>
      <c r="B1757" s="34"/>
      <c r="C1757" s="34"/>
      <c r="D1757" s="34"/>
      <c r="E1757" s="34"/>
      <c r="F1757" s="34"/>
      <c r="G1757" s="34"/>
      <c r="P1757" s="34"/>
      <c r="Q1757" s="34"/>
      <c r="R1757" s="34"/>
      <c r="S1757" s="34"/>
      <c r="T1757" s="34"/>
      <c r="U1757" s="34"/>
      <c r="V1757" s="34"/>
      <c r="W1757" s="34"/>
      <c r="X1757" s="34"/>
      <c r="Y1757" s="34"/>
      <c r="Z1757" s="34"/>
      <c r="AA1757" s="34"/>
      <c r="AB1757" s="34"/>
      <c r="AC1757" s="34"/>
    </row>
    <row r="1758" spans="1:29">
      <c r="A1758" s="34"/>
      <c r="B1758" s="34"/>
      <c r="C1758" s="34"/>
      <c r="D1758" s="34"/>
      <c r="E1758" s="34"/>
      <c r="F1758" s="34"/>
      <c r="G1758" s="34"/>
      <c r="P1758" s="34"/>
      <c r="Q1758" s="34"/>
      <c r="R1758" s="34"/>
      <c r="S1758" s="34"/>
      <c r="T1758" s="34"/>
      <c r="U1758" s="34"/>
      <c r="V1758" s="34"/>
      <c r="W1758" s="34"/>
      <c r="X1758" s="34"/>
      <c r="Y1758" s="34"/>
      <c r="Z1758" s="34"/>
      <c r="AA1758" s="34"/>
      <c r="AB1758" s="34"/>
      <c r="AC1758" s="34"/>
    </row>
    <row r="1759" spans="1:29">
      <c r="A1759" s="34"/>
      <c r="B1759" s="34"/>
      <c r="C1759" s="34"/>
      <c r="D1759" s="34"/>
      <c r="E1759" s="34"/>
      <c r="F1759" s="34"/>
      <c r="G1759" s="34"/>
      <c r="P1759" s="34"/>
      <c r="Q1759" s="34"/>
      <c r="R1759" s="34"/>
      <c r="S1759" s="34"/>
      <c r="T1759" s="34"/>
      <c r="U1759" s="34"/>
      <c r="V1759" s="34"/>
      <c r="W1759" s="34"/>
      <c r="X1759" s="34"/>
      <c r="Y1759" s="34"/>
      <c r="Z1759" s="34"/>
      <c r="AA1759" s="34"/>
      <c r="AB1759" s="34"/>
      <c r="AC1759" s="34"/>
    </row>
    <row r="1760" spans="1:29">
      <c r="A1760" s="34"/>
      <c r="B1760" s="34"/>
      <c r="C1760" s="34"/>
      <c r="D1760" s="34"/>
      <c r="E1760" s="34"/>
      <c r="F1760" s="34"/>
      <c r="G1760" s="34"/>
      <c r="P1760" s="34"/>
      <c r="Q1760" s="34"/>
      <c r="R1760" s="34"/>
      <c r="S1760" s="34"/>
      <c r="T1760" s="34"/>
      <c r="U1760" s="34"/>
      <c r="V1760" s="34"/>
      <c r="W1760" s="34"/>
      <c r="X1760" s="34"/>
      <c r="Y1760" s="34"/>
      <c r="Z1760" s="34"/>
      <c r="AA1760" s="34"/>
      <c r="AB1760" s="34"/>
      <c r="AC1760" s="34"/>
    </row>
    <row r="1761" spans="1:29">
      <c r="A1761" s="34"/>
      <c r="B1761" s="34"/>
      <c r="C1761" s="34"/>
      <c r="D1761" s="34"/>
      <c r="E1761" s="34"/>
      <c r="F1761" s="34"/>
      <c r="G1761" s="34"/>
      <c r="P1761" s="34"/>
      <c r="Q1761" s="34"/>
      <c r="R1761" s="34"/>
      <c r="S1761" s="34"/>
      <c r="T1761" s="34"/>
      <c r="U1761" s="34"/>
      <c r="V1761" s="34"/>
      <c r="W1761" s="34"/>
      <c r="X1761" s="34"/>
      <c r="Y1761" s="34"/>
      <c r="Z1761" s="34"/>
      <c r="AA1761" s="34"/>
      <c r="AB1761" s="34"/>
      <c r="AC1761" s="34"/>
    </row>
    <row r="1762" spans="1:29">
      <c r="A1762" s="34"/>
      <c r="B1762" s="34"/>
      <c r="C1762" s="34"/>
      <c r="D1762" s="34"/>
      <c r="E1762" s="34"/>
      <c r="F1762" s="34"/>
      <c r="G1762" s="34"/>
      <c r="P1762" s="34"/>
      <c r="Q1762" s="34"/>
      <c r="R1762" s="34"/>
      <c r="S1762" s="34"/>
      <c r="T1762" s="34"/>
      <c r="U1762" s="34"/>
      <c r="V1762" s="34"/>
      <c r="W1762" s="34"/>
      <c r="X1762" s="34"/>
      <c r="Y1762" s="34"/>
      <c r="Z1762" s="34"/>
      <c r="AA1762" s="34"/>
      <c r="AB1762" s="34"/>
      <c r="AC1762" s="34"/>
    </row>
    <row r="1763" spans="1:29">
      <c r="A1763" s="34"/>
      <c r="B1763" s="34"/>
      <c r="C1763" s="34"/>
      <c r="D1763" s="34"/>
      <c r="E1763" s="34"/>
      <c r="F1763" s="34"/>
      <c r="G1763" s="34"/>
      <c r="P1763" s="34"/>
      <c r="Q1763" s="34"/>
      <c r="R1763" s="34"/>
      <c r="S1763" s="34"/>
      <c r="T1763" s="34"/>
      <c r="U1763" s="34"/>
      <c r="V1763" s="34"/>
      <c r="W1763" s="34"/>
      <c r="X1763" s="34"/>
      <c r="Y1763" s="34"/>
      <c r="Z1763" s="34"/>
      <c r="AA1763" s="34"/>
      <c r="AB1763" s="34"/>
      <c r="AC1763" s="34"/>
    </row>
    <row r="1764" spans="1:29">
      <c r="A1764" s="34"/>
      <c r="B1764" s="34"/>
      <c r="C1764" s="34"/>
      <c r="D1764" s="34"/>
      <c r="E1764" s="34"/>
      <c r="F1764" s="34"/>
      <c r="G1764" s="34"/>
      <c r="P1764" s="34"/>
      <c r="Q1764" s="34"/>
      <c r="R1764" s="34"/>
      <c r="S1764" s="34"/>
      <c r="T1764" s="34"/>
      <c r="U1764" s="34"/>
      <c r="V1764" s="34"/>
      <c r="W1764" s="34"/>
      <c r="X1764" s="34"/>
      <c r="Y1764" s="34"/>
      <c r="Z1764" s="34"/>
      <c r="AA1764" s="34"/>
      <c r="AB1764" s="34"/>
      <c r="AC1764" s="34"/>
    </row>
    <row r="1765" spans="1:29">
      <c r="A1765" s="34"/>
      <c r="B1765" s="34"/>
      <c r="C1765" s="34"/>
      <c r="D1765" s="34"/>
      <c r="E1765" s="34"/>
      <c r="F1765" s="34"/>
      <c r="G1765" s="34"/>
      <c r="I1765" s="34"/>
      <c r="J1765" s="34"/>
      <c r="K1765" s="34"/>
      <c r="L1765" s="34"/>
      <c r="M1765" s="34"/>
      <c r="N1765" s="34"/>
      <c r="O1765" s="34"/>
      <c r="P1765" s="34"/>
      <c r="Q1765" s="34"/>
      <c r="R1765" s="34"/>
      <c r="S1765" s="34"/>
      <c r="T1765" s="34"/>
      <c r="U1765" s="34"/>
      <c r="V1765" s="34"/>
      <c r="W1765" s="34"/>
      <c r="X1765" s="34"/>
      <c r="Y1765" s="34"/>
      <c r="Z1765" s="34"/>
      <c r="AA1765" s="34"/>
      <c r="AB1765" s="34"/>
      <c r="AC1765" s="34"/>
    </row>
    <row r="1766" spans="1:29">
      <c r="A1766" s="34"/>
      <c r="B1766" s="34"/>
      <c r="C1766" s="34"/>
      <c r="D1766" s="34"/>
      <c r="E1766" s="34"/>
      <c r="F1766" s="34"/>
      <c r="G1766" s="34"/>
      <c r="I1766" s="34"/>
      <c r="J1766" s="34"/>
      <c r="K1766" s="34"/>
      <c r="L1766" s="34"/>
      <c r="M1766" s="34"/>
      <c r="N1766" s="34"/>
      <c r="O1766" s="34"/>
      <c r="P1766" s="34"/>
      <c r="Q1766" s="34"/>
      <c r="R1766" s="34"/>
      <c r="S1766" s="34"/>
      <c r="T1766" s="34"/>
      <c r="U1766" s="34"/>
      <c r="V1766" s="34"/>
      <c r="W1766" s="34"/>
      <c r="X1766" s="34"/>
      <c r="Y1766" s="34"/>
      <c r="Z1766" s="34"/>
      <c r="AA1766" s="34"/>
      <c r="AB1766" s="34"/>
      <c r="AC1766" s="34"/>
    </row>
    <row r="1767" spans="1:29">
      <c r="A1767" s="34"/>
      <c r="B1767" s="34"/>
      <c r="C1767" s="34"/>
      <c r="D1767" s="34"/>
      <c r="E1767" s="34"/>
      <c r="F1767" s="34"/>
      <c r="G1767" s="34"/>
      <c r="I1767" s="34"/>
      <c r="J1767" s="34"/>
      <c r="K1767" s="34"/>
      <c r="L1767" s="34"/>
      <c r="M1767" s="34"/>
      <c r="N1767" s="34"/>
      <c r="O1767" s="34"/>
      <c r="P1767" s="34"/>
      <c r="Q1767" s="34"/>
      <c r="R1767" s="34"/>
      <c r="S1767" s="34"/>
      <c r="T1767" s="34"/>
      <c r="U1767" s="34"/>
      <c r="V1767" s="34"/>
      <c r="W1767" s="34"/>
      <c r="X1767" s="34"/>
      <c r="Y1767" s="34"/>
      <c r="Z1767" s="34"/>
      <c r="AA1767" s="34"/>
      <c r="AB1767" s="34"/>
      <c r="AC1767" s="34"/>
    </row>
    <row r="1768" spans="1:29">
      <c r="A1768" s="34"/>
      <c r="B1768" s="34"/>
      <c r="C1768" s="34"/>
      <c r="D1768" s="34"/>
      <c r="E1768" s="34"/>
      <c r="F1768" s="34"/>
      <c r="G1768" s="34"/>
      <c r="I1768" s="34"/>
      <c r="J1768" s="34"/>
      <c r="K1768" s="34"/>
      <c r="L1768" s="34"/>
      <c r="M1768" s="34"/>
      <c r="N1768" s="34"/>
      <c r="O1768" s="34"/>
      <c r="P1768" s="34"/>
      <c r="Q1768" s="34"/>
      <c r="R1768" s="34"/>
      <c r="S1768" s="34"/>
      <c r="T1768" s="34"/>
      <c r="U1768" s="34"/>
      <c r="V1768" s="34"/>
      <c r="W1768" s="34"/>
      <c r="X1768" s="34"/>
      <c r="Y1768" s="34"/>
      <c r="Z1768" s="34"/>
      <c r="AA1768" s="34"/>
      <c r="AB1768" s="34"/>
      <c r="AC1768" s="34"/>
    </row>
    <row r="1769" spans="1:29">
      <c r="A1769" s="34"/>
      <c r="B1769" s="34"/>
      <c r="C1769" s="34"/>
      <c r="D1769" s="34"/>
      <c r="E1769" s="34"/>
      <c r="F1769" s="34"/>
      <c r="G1769" s="34"/>
      <c r="I1769" s="34"/>
      <c r="J1769" s="34"/>
      <c r="K1769" s="34"/>
      <c r="L1769" s="34"/>
      <c r="M1769" s="34"/>
      <c r="N1769" s="34"/>
      <c r="O1769" s="34"/>
      <c r="P1769" s="34"/>
      <c r="Q1769" s="34"/>
      <c r="R1769" s="34"/>
      <c r="S1769" s="34"/>
      <c r="T1769" s="34"/>
      <c r="U1769" s="34"/>
      <c r="V1769" s="34"/>
      <c r="W1769" s="34"/>
      <c r="X1769" s="34"/>
      <c r="Y1769" s="34"/>
      <c r="Z1769" s="34"/>
      <c r="AA1769" s="34"/>
      <c r="AB1769" s="34"/>
      <c r="AC1769" s="34"/>
    </row>
    <row r="1770" spans="1:29">
      <c r="A1770" s="34"/>
      <c r="B1770" s="34"/>
      <c r="C1770" s="34"/>
      <c r="D1770" s="34"/>
      <c r="E1770" s="34"/>
      <c r="F1770" s="34"/>
      <c r="G1770" s="34"/>
      <c r="I1770" s="34"/>
      <c r="J1770" s="34"/>
      <c r="K1770" s="34"/>
      <c r="L1770" s="34"/>
      <c r="M1770" s="34"/>
      <c r="N1770" s="34"/>
      <c r="O1770" s="34"/>
      <c r="P1770" s="34"/>
      <c r="Q1770" s="34"/>
      <c r="R1770" s="34"/>
      <c r="S1770" s="34"/>
      <c r="T1770" s="34"/>
      <c r="U1770" s="34"/>
      <c r="V1770" s="34"/>
      <c r="W1770" s="34"/>
      <c r="X1770" s="34"/>
      <c r="Y1770" s="34"/>
      <c r="Z1770" s="34"/>
      <c r="AA1770" s="34"/>
      <c r="AB1770" s="34"/>
      <c r="AC1770" s="34"/>
    </row>
    <row r="1771" spans="1:29">
      <c r="A1771" s="34"/>
      <c r="B1771" s="34"/>
      <c r="C1771" s="34"/>
      <c r="D1771" s="34"/>
      <c r="E1771" s="34"/>
      <c r="F1771" s="34"/>
      <c r="G1771" s="34"/>
      <c r="I1771" s="34"/>
      <c r="J1771" s="34"/>
      <c r="K1771" s="34"/>
      <c r="L1771" s="34"/>
      <c r="M1771" s="34"/>
      <c r="N1771" s="34"/>
      <c r="O1771" s="34"/>
      <c r="P1771" s="34"/>
      <c r="Q1771" s="34"/>
      <c r="R1771" s="34"/>
      <c r="S1771" s="34"/>
      <c r="T1771" s="34"/>
      <c r="U1771" s="34"/>
      <c r="V1771" s="34"/>
      <c r="W1771" s="34"/>
      <c r="X1771" s="34"/>
      <c r="Y1771" s="34"/>
      <c r="Z1771" s="34"/>
      <c r="AA1771" s="34"/>
      <c r="AB1771" s="34"/>
      <c r="AC1771" s="34"/>
    </row>
    <row r="1772" spans="1:29">
      <c r="A1772" s="34"/>
      <c r="B1772" s="34"/>
      <c r="C1772" s="34"/>
      <c r="D1772" s="34"/>
      <c r="E1772" s="34"/>
      <c r="F1772" s="34"/>
      <c r="G1772" s="34"/>
      <c r="I1772" s="34"/>
      <c r="J1772" s="34"/>
      <c r="K1772" s="34"/>
      <c r="L1772" s="34"/>
      <c r="M1772" s="34"/>
      <c r="N1772" s="34"/>
      <c r="O1772" s="34"/>
      <c r="P1772" s="34"/>
      <c r="Q1772" s="34"/>
      <c r="R1772" s="34"/>
      <c r="S1772" s="34"/>
      <c r="T1772" s="34"/>
      <c r="U1772" s="34"/>
      <c r="V1772" s="34"/>
      <c r="W1772" s="34"/>
      <c r="X1772" s="34"/>
      <c r="Y1772" s="34"/>
      <c r="Z1772" s="34"/>
      <c r="AA1772" s="34"/>
      <c r="AB1772" s="34"/>
      <c r="AC1772" s="34"/>
    </row>
    <row r="1773" spans="1:29">
      <c r="A1773" s="34"/>
      <c r="B1773" s="34"/>
      <c r="C1773" s="34"/>
      <c r="D1773" s="34"/>
      <c r="E1773" s="34"/>
      <c r="F1773" s="34"/>
      <c r="G1773" s="34"/>
      <c r="I1773" s="34"/>
      <c r="J1773" s="34"/>
      <c r="K1773" s="34"/>
      <c r="L1773" s="34"/>
      <c r="M1773" s="34"/>
      <c r="N1773" s="34"/>
      <c r="O1773" s="34"/>
      <c r="P1773" s="34"/>
      <c r="Q1773" s="34"/>
      <c r="R1773" s="34"/>
      <c r="S1773" s="34"/>
      <c r="T1773" s="34"/>
      <c r="U1773" s="34"/>
      <c r="V1773" s="34"/>
      <c r="W1773" s="34"/>
      <c r="X1773" s="34"/>
      <c r="Y1773" s="34"/>
      <c r="Z1773" s="34"/>
      <c r="AA1773" s="34"/>
      <c r="AB1773" s="34"/>
      <c r="AC1773" s="34"/>
    </row>
    <row r="1774" spans="1:29">
      <c r="A1774" s="34"/>
      <c r="B1774" s="34"/>
      <c r="C1774" s="34"/>
      <c r="D1774" s="34"/>
      <c r="E1774" s="34"/>
      <c r="F1774" s="34"/>
      <c r="G1774" s="34"/>
      <c r="I1774" s="34"/>
      <c r="J1774" s="34"/>
      <c r="K1774" s="34"/>
      <c r="L1774" s="34"/>
      <c r="M1774" s="34"/>
      <c r="N1774" s="34"/>
      <c r="O1774" s="34"/>
      <c r="P1774" s="34"/>
      <c r="Q1774" s="34"/>
      <c r="R1774" s="34"/>
      <c r="S1774" s="34"/>
      <c r="T1774" s="34"/>
      <c r="U1774" s="34"/>
      <c r="V1774" s="34"/>
      <c r="W1774" s="34"/>
      <c r="X1774" s="34"/>
      <c r="Y1774" s="34"/>
      <c r="Z1774" s="34"/>
      <c r="AA1774" s="34"/>
      <c r="AB1774" s="34"/>
      <c r="AC1774" s="34"/>
    </row>
    <row r="1775" spans="1:29">
      <c r="A1775" s="34"/>
      <c r="B1775" s="34"/>
      <c r="C1775" s="34"/>
      <c r="D1775" s="34"/>
      <c r="E1775" s="34"/>
      <c r="F1775" s="34"/>
      <c r="G1775" s="34"/>
      <c r="I1775" s="34"/>
      <c r="J1775" s="34"/>
      <c r="K1775" s="34"/>
      <c r="L1775" s="34"/>
      <c r="M1775" s="34"/>
      <c r="N1775" s="34"/>
      <c r="O1775" s="34"/>
      <c r="P1775" s="34"/>
      <c r="Q1775" s="34"/>
      <c r="R1775" s="34"/>
      <c r="S1775" s="34"/>
      <c r="T1775" s="34"/>
      <c r="U1775" s="34"/>
      <c r="V1775" s="34"/>
      <c r="W1775" s="34"/>
      <c r="X1775" s="34"/>
      <c r="Y1775" s="34"/>
      <c r="Z1775" s="34"/>
      <c r="AA1775" s="34"/>
      <c r="AB1775" s="34"/>
      <c r="AC1775" s="34"/>
    </row>
    <row r="1776" spans="1:29">
      <c r="A1776" s="34"/>
      <c r="B1776" s="34"/>
      <c r="C1776" s="34"/>
      <c r="D1776" s="34"/>
      <c r="E1776" s="34"/>
      <c r="F1776" s="34"/>
      <c r="G1776" s="34"/>
      <c r="I1776" s="34"/>
      <c r="J1776" s="34"/>
      <c r="K1776" s="34"/>
      <c r="L1776" s="34"/>
      <c r="M1776" s="34"/>
      <c r="N1776" s="34"/>
      <c r="O1776" s="34"/>
      <c r="P1776" s="34"/>
      <c r="Q1776" s="34"/>
      <c r="R1776" s="34"/>
      <c r="S1776" s="34"/>
      <c r="T1776" s="34"/>
      <c r="U1776" s="34"/>
      <c r="V1776" s="34"/>
      <c r="W1776" s="34"/>
      <c r="X1776" s="34"/>
      <c r="Y1776" s="34"/>
      <c r="Z1776" s="34"/>
      <c r="AA1776" s="34"/>
      <c r="AB1776" s="34"/>
      <c r="AC1776" s="34"/>
    </row>
    <row r="1777" spans="1:29">
      <c r="A1777" s="34"/>
      <c r="B1777" s="34"/>
      <c r="C1777" s="34"/>
      <c r="D1777" s="34"/>
      <c r="E1777" s="34"/>
      <c r="F1777" s="34"/>
      <c r="G1777" s="34"/>
      <c r="I1777" s="34"/>
      <c r="J1777" s="34"/>
      <c r="K1777" s="34"/>
      <c r="L1777" s="34"/>
      <c r="M1777" s="34"/>
      <c r="N1777" s="34"/>
      <c r="O1777" s="34"/>
      <c r="P1777" s="34"/>
      <c r="Q1777" s="34"/>
      <c r="R1777" s="34"/>
      <c r="S1777" s="34"/>
      <c r="T1777" s="34"/>
      <c r="U1777" s="34"/>
      <c r="V1777" s="34"/>
      <c r="W1777" s="34"/>
      <c r="X1777" s="34"/>
      <c r="Y1777" s="34"/>
      <c r="Z1777" s="34"/>
      <c r="AA1777" s="34"/>
      <c r="AB1777" s="34"/>
      <c r="AC1777" s="34"/>
    </row>
    <row r="1778" spans="1:29">
      <c r="A1778" s="34"/>
      <c r="B1778" s="34"/>
      <c r="C1778" s="34"/>
      <c r="D1778" s="34"/>
      <c r="E1778" s="34"/>
      <c r="F1778" s="34"/>
      <c r="G1778" s="34"/>
      <c r="I1778" s="34"/>
      <c r="J1778" s="34"/>
      <c r="K1778" s="34"/>
      <c r="L1778" s="34"/>
      <c r="M1778" s="34"/>
      <c r="N1778" s="34"/>
      <c r="O1778" s="34"/>
      <c r="P1778" s="34"/>
      <c r="Q1778" s="34"/>
      <c r="R1778" s="34"/>
      <c r="S1778" s="34"/>
      <c r="T1778" s="34"/>
      <c r="U1778" s="34"/>
      <c r="V1778" s="34"/>
      <c r="W1778" s="34"/>
      <c r="X1778" s="34"/>
      <c r="Y1778" s="34"/>
      <c r="Z1778" s="34"/>
      <c r="AA1778" s="34"/>
      <c r="AB1778" s="34"/>
      <c r="AC1778" s="34"/>
    </row>
    <row r="1779" spans="1:29">
      <c r="A1779" s="34"/>
      <c r="B1779" s="34"/>
      <c r="C1779" s="34"/>
      <c r="D1779" s="34"/>
      <c r="E1779" s="34"/>
      <c r="F1779" s="34"/>
      <c r="G1779" s="34"/>
      <c r="I1779" s="34"/>
      <c r="J1779" s="34"/>
      <c r="K1779" s="34"/>
      <c r="L1779" s="34"/>
      <c r="M1779" s="34"/>
      <c r="N1779" s="34"/>
      <c r="O1779" s="34"/>
      <c r="P1779" s="34"/>
      <c r="Q1779" s="34"/>
      <c r="R1779" s="34"/>
      <c r="S1779" s="34"/>
      <c r="T1779" s="34"/>
      <c r="U1779" s="34"/>
      <c r="V1779" s="34"/>
      <c r="W1779" s="34"/>
      <c r="X1779" s="34"/>
      <c r="Y1779" s="34"/>
      <c r="Z1779" s="34"/>
      <c r="AA1779" s="34"/>
      <c r="AB1779" s="34"/>
      <c r="AC1779" s="34"/>
    </row>
    <row r="1780" spans="1:29">
      <c r="A1780" s="34"/>
      <c r="B1780" s="34"/>
      <c r="C1780" s="34"/>
      <c r="D1780" s="34"/>
      <c r="E1780" s="34"/>
      <c r="F1780" s="34"/>
      <c r="G1780" s="34"/>
      <c r="I1780" s="34"/>
      <c r="J1780" s="34"/>
      <c r="K1780" s="34"/>
      <c r="L1780" s="34"/>
      <c r="M1780" s="34"/>
      <c r="N1780" s="34"/>
      <c r="O1780" s="34"/>
      <c r="P1780" s="34"/>
      <c r="Q1780" s="34"/>
      <c r="R1780" s="34"/>
      <c r="S1780" s="34"/>
      <c r="T1780" s="34"/>
      <c r="U1780" s="34"/>
      <c r="V1780" s="34"/>
      <c r="W1780" s="34"/>
      <c r="X1780" s="34"/>
      <c r="Y1780" s="34"/>
      <c r="Z1780" s="34"/>
      <c r="AA1780" s="34"/>
      <c r="AB1780" s="34"/>
      <c r="AC1780" s="34"/>
    </row>
    <row r="1781" spans="1:29">
      <c r="A1781" s="34"/>
      <c r="B1781" s="34"/>
      <c r="C1781" s="34"/>
      <c r="D1781" s="34"/>
      <c r="E1781" s="34"/>
      <c r="F1781" s="34"/>
      <c r="G1781" s="34"/>
      <c r="I1781" s="34"/>
      <c r="J1781" s="34"/>
      <c r="K1781" s="34"/>
      <c r="L1781" s="34"/>
      <c r="M1781" s="34"/>
      <c r="N1781" s="34"/>
      <c r="O1781" s="34"/>
      <c r="P1781" s="34"/>
      <c r="Q1781" s="34"/>
      <c r="R1781" s="34"/>
      <c r="S1781" s="34"/>
      <c r="T1781" s="34"/>
      <c r="U1781" s="34"/>
      <c r="V1781" s="34"/>
      <c r="W1781" s="34"/>
      <c r="X1781" s="34"/>
      <c r="Y1781" s="34"/>
      <c r="Z1781" s="34"/>
      <c r="AA1781" s="34"/>
      <c r="AB1781" s="34"/>
      <c r="AC1781" s="34"/>
    </row>
    <row r="1782" spans="1:29">
      <c r="A1782" s="34"/>
      <c r="B1782" s="34"/>
      <c r="C1782" s="34"/>
      <c r="D1782" s="34"/>
      <c r="E1782" s="34"/>
      <c r="F1782" s="34"/>
      <c r="G1782" s="34"/>
      <c r="I1782" s="34"/>
      <c r="J1782" s="34"/>
      <c r="K1782" s="34"/>
      <c r="L1782" s="34"/>
      <c r="M1782" s="34"/>
      <c r="N1782" s="34"/>
      <c r="O1782" s="34"/>
      <c r="P1782" s="34"/>
      <c r="Q1782" s="34"/>
      <c r="R1782" s="34"/>
      <c r="S1782" s="34"/>
      <c r="T1782" s="34"/>
      <c r="U1782" s="34"/>
      <c r="V1782" s="34"/>
      <c r="W1782" s="34"/>
      <c r="X1782" s="34"/>
      <c r="Y1782" s="34"/>
      <c r="Z1782" s="34"/>
      <c r="AA1782" s="34"/>
      <c r="AB1782" s="34"/>
      <c r="AC1782" s="34"/>
    </row>
    <row r="1783" spans="1:29">
      <c r="A1783" s="34"/>
      <c r="B1783" s="34"/>
      <c r="C1783" s="34"/>
      <c r="D1783" s="34"/>
      <c r="E1783" s="34"/>
      <c r="F1783" s="34"/>
      <c r="G1783" s="34"/>
      <c r="I1783" s="34"/>
      <c r="J1783" s="34"/>
      <c r="K1783" s="34"/>
      <c r="L1783" s="34"/>
      <c r="M1783" s="34"/>
      <c r="N1783" s="34"/>
      <c r="O1783" s="34"/>
      <c r="P1783" s="34"/>
      <c r="Q1783" s="34"/>
      <c r="R1783" s="34"/>
      <c r="S1783" s="34"/>
      <c r="T1783" s="34"/>
      <c r="U1783" s="34"/>
      <c r="V1783" s="34"/>
      <c r="W1783" s="34"/>
      <c r="X1783" s="34"/>
      <c r="Y1783" s="34"/>
      <c r="Z1783" s="34"/>
      <c r="AA1783" s="34"/>
      <c r="AB1783" s="34"/>
      <c r="AC1783" s="34"/>
    </row>
    <row r="1784" spans="1:29">
      <c r="A1784" s="34"/>
      <c r="B1784" s="34"/>
      <c r="C1784" s="34"/>
      <c r="D1784" s="34"/>
      <c r="E1784" s="34"/>
      <c r="F1784" s="34"/>
      <c r="G1784" s="34"/>
      <c r="I1784" s="34"/>
      <c r="J1784" s="34"/>
      <c r="K1784" s="34"/>
      <c r="L1784" s="34"/>
      <c r="M1784" s="34"/>
      <c r="N1784" s="34"/>
      <c r="O1784" s="34"/>
      <c r="P1784" s="34"/>
      <c r="Q1784" s="34"/>
      <c r="R1784" s="34"/>
      <c r="S1784" s="34"/>
      <c r="T1784" s="34"/>
      <c r="U1784" s="34"/>
      <c r="V1784" s="34"/>
      <c r="W1784" s="34"/>
      <c r="X1784" s="34"/>
      <c r="Y1784" s="34"/>
      <c r="Z1784" s="34"/>
      <c r="AA1784" s="34"/>
      <c r="AB1784" s="34"/>
      <c r="AC1784" s="34"/>
    </row>
    <row r="1785" spans="1:29">
      <c r="A1785" s="34"/>
      <c r="B1785" s="34"/>
      <c r="C1785" s="34"/>
      <c r="D1785" s="34"/>
      <c r="E1785" s="34"/>
      <c r="F1785" s="34"/>
      <c r="G1785" s="34"/>
      <c r="I1785" s="34"/>
      <c r="J1785" s="34"/>
      <c r="K1785" s="34"/>
      <c r="L1785" s="34"/>
      <c r="M1785" s="34"/>
      <c r="N1785" s="34"/>
      <c r="O1785" s="34"/>
      <c r="P1785" s="34"/>
      <c r="Q1785" s="34"/>
      <c r="R1785" s="34"/>
      <c r="S1785" s="34"/>
      <c r="T1785" s="34"/>
      <c r="U1785" s="34"/>
      <c r="V1785" s="34"/>
      <c r="W1785" s="34"/>
      <c r="X1785" s="34"/>
      <c r="Y1785" s="34"/>
      <c r="Z1785" s="34"/>
      <c r="AA1785" s="34"/>
      <c r="AB1785" s="34"/>
      <c r="AC1785" s="34"/>
    </row>
    <row r="1786" spans="1:29">
      <c r="A1786" s="34"/>
      <c r="B1786" s="34"/>
      <c r="C1786" s="34"/>
      <c r="D1786" s="34"/>
      <c r="E1786" s="34"/>
      <c r="F1786" s="34"/>
      <c r="G1786" s="34"/>
      <c r="I1786" s="34"/>
      <c r="J1786" s="34"/>
      <c r="K1786" s="34"/>
      <c r="L1786" s="34"/>
      <c r="M1786" s="34"/>
      <c r="N1786" s="34"/>
      <c r="O1786" s="34"/>
      <c r="P1786" s="34"/>
      <c r="Q1786" s="34"/>
      <c r="R1786" s="34"/>
      <c r="S1786" s="34"/>
      <c r="T1786" s="34"/>
      <c r="U1786" s="34"/>
      <c r="V1786" s="34"/>
      <c r="W1786" s="34"/>
      <c r="X1786" s="34"/>
      <c r="Y1786" s="34"/>
      <c r="Z1786" s="34"/>
      <c r="AA1786" s="34"/>
      <c r="AB1786" s="34"/>
      <c r="AC1786" s="34"/>
    </row>
    <row r="1787" spans="1:29">
      <c r="A1787" s="34"/>
      <c r="B1787" s="34"/>
      <c r="C1787" s="34"/>
      <c r="D1787" s="34"/>
      <c r="E1787" s="34"/>
      <c r="F1787" s="34"/>
      <c r="G1787" s="34"/>
      <c r="I1787" s="34"/>
      <c r="J1787" s="34"/>
      <c r="K1787" s="34"/>
      <c r="L1787" s="34"/>
      <c r="M1787" s="34"/>
      <c r="N1787" s="34"/>
      <c r="O1787" s="34"/>
      <c r="P1787" s="34"/>
      <c r="Q1787" s="34"/>
      <c r="R1787" s="34"/>
      <c r="S1787" s="34"/>
      <c r="T1787" s="34"/>
      <c r="U1787" s="34"/>
      <c r="V1787" s="34"/>
      <c r="W1787" s="34"/>
      <c r="X1787" s="34"/>
      <c r="Y1787" s="34"/>
      <c r="Z1787" s="34"/>
      <c r="AA1787" s="34"/>
      <c r="AB1787" s="34"/>
      <c r="AC1787" s="34"/>
    </row>
    <row r="1788" spans="1:29">
      <c r="A1788" s="34"/>
      <c r="B1788" s="34"/>
      <c r="C1788" s="34"/>
      <c r="D1788" s="34"/>
      <c r="E1788" s="34"/>
      <c r="F1788" s="34"/>
      <c r="G1788" s="34"/>
      <c r="I1788" s="34"/>
      <c r="J1788" s="34"/>
      <c r="K1788" s="34"/>
      <c r="L1788" s="34"/>
      <c r="M1788" s="34"/>
      <c r="N1788" s="34"/>
      <c r="O1788" s="34"/>
      <c r="P1788" s="34"/>
      <c r="Q1788" s="34"/>
      <c r="R1788" s="34"/>
      <c r="S1788" s="34"/>
      <c r="T1788" s="34"/>
      <c r="U1788" s="34"/>
      <c r="V1788" s="34"/>
      <c r="W1788" s="34"/>
      <c r="X1788" s="34"/>
      <c r="Y1788" s="34"/>
      <c r="Z1788" s="34"/>
      <c r="AA1788" s="34"/>
      <c r="AB1788" s="34"/>
      <c r="AC1788" s="34"/>
    </row>
    <row r="1789" spans="1:29">
      <c r="A1789" s="34"/>
      <c r="B1789" s="34"/>
      <c r="C1789" s="34"/>
      <c r="D1789" s="34"/>
      <c r="E1789" s="34"/>
      <c r="F1789" s="34"/>
      <c r="G1789" s="34"/>
      <c r="I1789" s="34"/>
      <c r="J1789" s="34"/>
      <c r="K1789" s="34"/>
      <c r="L1789" s="34"/>
      <c r="M1789" s="34"/>
      <c r="N1789" s="34"/>
      <c r="O1789" s="34"/>
      <c r="P1789" s="34"/>
      <c r="Q1789" s="34"/>
      <c r="R1789" s="34"/>
      <c r="S1789" s="34"/>
      <c r="T1789" s="34"/>
      <c r="U1789" s="34"/>
      <c r="V1789" s="34"/>
      <c r="W1789" s="34"/>
      <c r="X1789" s="34"/>
      <c r="Y1789" s="34"/>
      <c r="Z1789" s="34"/>
      <c r="AA1789" s="34"/>
      <c r="AB1789" s="34"/>
      <c r="AC1789" s="34"/>
    </row>
    <row r="1790" spans="1:29">
      <c r="A1790" s="34"/>
      <c r="B1790" s="34"/>
      <c r="C1790" s="34"/>
      <c r="D1790" s="34"/>
      <c r="E1790" s="34"/>
      <c r="F1790" s="34"/>
      <c r="G1790" s="34"/>
      <c r="I1790" s="34"/>
      <c r="J1790" s="34"/>
      <c r="K1790" s="34"/>
      <c r="L1790" s="34"/>
      <c r="M1790" s="34"/>
      <c r="N1790" s="34"/>
      <c r="O1790" s="34"/>
      <c r="P1790" s="34"/>
      <c r="Q1790" s="34"/>
      <c r="R1790" s="34"/>
      <c r="S1790" s="34"/>
      <c r="T1790" s="34"/>
      <c r="U1790" s="34"/>
      <c r="V1790" s="34"/>
      <c r="W1790" s="34"/>
      <c r="X1790" s="34"/>
      <c r="Y1790" s="34"/>
      <c r="Z1790" s="34"/>
      <c r="AA1790" s="34"/>
      <c r="AB1790" s="34"/>
      <c r="AC1790" s="34"/>
    </row>
    <row r="1791" spans="1:29">
      <c r="A1791" s="34"/>
      <c r="B1791" s="34"/>
      <c r="C1791" s="34"/>
      <c r="D1791" s="34"/>
      <c r="E1791" s="34"/>
      <c r="F1791" s="34"/>
      <c r="G1791" s="34"/>
      <c r="I1791" s="34"/>
      <c r="J1791" s="34"/>
      <c r="K1791" s="34"/>
      <c r="L1791" s="34"/>
      <c r="M1791" s="34"/>
      <c r="N1791" s="34"/>
      <c r="O1791" s="34"/>
      <c r="P1791" s="34"/>
      <c r="Q1791" s="34"/>
      <c r="R1791" s="34"/>
      <c r="S1791" s="34"/>
      <c r="T1791" s="34"/>
      <c r="U1791" s="34"/>
      <c r="V1791" s="34"/>
      <c r="W1791" s="34"/>
      <c r="X1791" s="34"/>
      <c r="Y1791" s="34"/>
      <c r="Z1791" s="34"/>
      <c r="AA1791" s="34"/>
      <c r="AB1791" s="34"/>
      <c r="AC1791" s="34"/>
    </row>
    <row r="1792" spans="1:29">
      <c r="A1792" s="34"/>
      <c r="B1792" s="34"/>
      <c r="C1792" s="34"/>
      <c r="D1792" s="34"/>
      <c r="E1792" s="34"/>
      <c r="F1792" s="34"/>
      <c r="G1792" s="34"/>
      <c r="I1792" s="34"/>
      <c r="J1792" s="34"/>
      <c r="K1792" s="34"/>
      <c r="L1792" s="34"/>
      <c r="M1792" s="34"/>
      <c r="N1792" s="34"/>
      <c r="O1792" s="34"/>
      <c r="P1792" s="34"/>
      <c r="Q1792" s="34"/>
      <c r="R1792" s="34"/>
      <c r="S1792" s="34"/>
      <c r="T1792" s="34"/>
      <c r="U1792" s="34"/>
      <c r="V1792" s="34"/>
      <c r="W1792" s="34"/>
      <c r="X1792" s="34"/>
      <c r="Y1792" s="34"/>
      <c r="Z1792" s="34"/>
      <c r="AA1792" s="34"/>
      <c r="AB1792" s="34"/>
      <c r="AC1792" s="34"/>
    </row>
    <row r="1793" spans="1:29">
      <c r="A1793" s="34"/>
      <c r="B1793" s="34"/>
      <c r="C1793" s="34"/>
      <c r="D1793" s="34"/>
      <c r="E1793" s="34"/>
      <c r="F1793" s="34"/>
      <c r="G1793" s="34"/>
      <c r="I1793" s="34"/>
      <c r="J1793" s="34"/>
      <c r="K1793" s="34"/>
      <c r="L1793" s="34"/>
      <c r="M1793" s="34"/>
      <c r="N1793" s="34"/>
      <c r="O1793" s="34"/>
      <c r="P1793" s="34"/>
      <c r="Q1793" s="34"/>
      <c r="R1793" s="34"/>
      <c r="S1793" s="34"/>
      <c r="T1793" s="34"/>
      <c r="U1793" s="34"/>
      <c r="V1793" s="34"/>
      <c r="W1793" s="34"/>
      <c r="X1793" s="34"/>
      <c r="Y1793" s="34"/>
      <c r="Z1793" s="34"/>
      <c r="AA1793" s="34"/>
      <c r="AB1793" s="34"/>
      <c r="AC1793" s="34"/>
    </row>
    <row r="1794" spans="1:29">
      <c r="A1794" s="34"/>
      <c r="B1794" s="34"/>
      <c r="C1794" s="34"/>
      <c r="D1794" s="34"/>
      <c r="E1794" s="34"/>
      <c r="F1794" s="34"/>
      <c r="G1794" s="34"/>
      <c r="I1794" s="34"/>
      <c r="J1794" s="34"/>
      <c r="K1794" s="34"/>
      <c r="L1794" s="34"/>
      <c r="M1794" s="34"/>
      <c r="N1794" s="34"/>
      <c r="O1794" s="34"/>
      <c r="P1794" s="34"/>
      <c r="Q1794" s="34"/>
      <c r="R1794" s="34"/>
      <c r="S1794" s="34"/>
      <c r="T1794" s="34"/>
      <c r="U1794" s="34"/>
      <c r="V1794" s="34"/>
      <c r="W1794" s="34"/>
      <c r="X1794" s="34"/>
      <c r="Y1794" s="34"/>
      <c r="Z1794" s="34"/>
      <c r="AA1794" s="34"/>
      <c r="AB1794" s="34"/>
      <c r="AC1794" s="34"/>
    </row>
    <row r="1795" spans="1:29">
      <c r="A1795" s="34"/>
      <c r="B1795" s="34"/>
      <c r="C1795" s="34"/>
      <c r="D1795" s="34"/>
      <c r="E1795" s="34"/>
      <c r="F1795" s="34"/>
      <c r="G1795" s="34"/>
      <c r="I1795" s="34"/>
      <c r="J1795" s="34"/>
      <c r="K1795" s="34"/>
      <c r="L1795" s="34"/>
      <c r="M1795" s="34"/>
      <c r="N1795" s="34"/>
      <c r="O1795" s="34"/>
      <c r="P1795" s="34"/>
      <c r="Q1795" s="34"/>
      <c r="R1795" s="34"/>
      <c r="S1795" s="34"/>
      <c r="T1795" s="34"/>
      <c r="U1795" s="34"/>
      <c r="V1795" s="34"/>
      <c r="W1795" s="34"/>
      <c r="X1795" s="34"/>
      <c r="Y1795" s="34"/>
      <c r="Z1795" s="34"/>
      <c r="AA1795" s="34"/>
      <c r="AB1795" s="34"/>
      <c r="AC1795" s="34"/>
    </row>
    <row r="1796" spans="1:29">
      <c r="A1796" s="34"/>
      <c r="B1796" s="34"/>
      <c r="C1796" s="34"/>
      <c r="D1796" s="34"/>
      <c r="E1796" s="34"/>
      <c r="F1796" s="34"/>
      <c r="G1796" s="34"/>
      <c r="I1796" s="34"/>
      <c r="J1796" s="34"/>
      <c r="K1796" s="34"/>
      <c r="L1796" s="34"/>
      <c r="M1796" s="34"/>
      <c r="N1796" s="34"/>
      <c r="O1796" s="34"/>
      <c r="P1796" s="34"/>
      <c r="Q1796" s="34"/>
      <c r="R1796" s="34"/>
      <c r="S1796" s="34"/>
      <c r="T1796" s="34"/>
      <c r="U1796" s="34"/>
      <c r="V1796" s="34"/>
      <c r="W1796" s="34"/>
      <c r="X1796" s="34"/>
      <c r="Y1796" s="34"/>
      <c r="Z1796" s="34"/>
      <c r="AA1796" s="34"/>
      <c r="AB1796" s="34"/>
      <c r="AC1796" s="34"/>
    </row>
    <row r="1797" spans="1:29">
      <c r="A1797" s="34"/>
      <c r="B1797" s="34"/>
      <c r="C1797" s="34"/>
      <c r="D1797" s="34"/>
      <c r="E1797" s="34"/>
      <c r="F1797" s="34"/>
      <c r="G1797" s="34"/>
      <c r="I1797" s="34"/>
      <c r="J1797" s="34"/>
      <c r="K1797" s="34"/>
      <c r="L1797" s="34"/>
      <c r="M1797" s="34"/>
      <c r="N1797" s="34"/>
      <c r="O1797" s="34"/>
      <c r="P1797" s="34"/>
      <c r="Q1797" s="34"/>
      <c r="R1797" s="34"/>
      <c r="S1797" s="34"/>
      <c r="T1797" s="34"/>
      <c r="U1797" s="34"/>
      <c r="V1797" s="34"/>
      <c r="W1797" s="34"/>
      <c r="X1797" s="34"/>
      <c r="Y1797" s="34"/>
      <c r="Z1797" s="34"/>
      <c r="AA1797" s="34"/>
      <c r="AB1797" s="34"/>
      <c r="AC1797" s="34"/>
    </row>
    <row r="1798" spans="1:29">
      <c r="A1798" s="34"/>
      <c r="B1798" s="34"/>
      <c r="C1798" s="34"/>
      <c r="D1798" s="34"/>
      <c r="E1798" s="34"/>
      <c r="F1798" s="34"/>
      <c r="G1798" s="34"/>
      <c r="I1798" s="34"/>
      <c r="J1798" s="34"/>
      <c r="K1798" s="34"/>
      <c r="L1798" s="34"/>
      <c r="M1798" s="34"/>
      <c r="N1798" s="34"/>
      <c r="O1798" s="34"/>
      <c r="P1798" s="34"/>
      <c r="Q1798" s="34"/>
      <c r="R1798" s="34"/>
      <c r="S1798" s="34"/>
      <c r="T1798" s="34"/>
      <c r="U1798" s="34"/>
      <c r="V1798" s="34"/>
      <c r="W1798" s="34"/>
      <c r="X1798" s="34"/>
      <c r="Y1798" s="34"/>
      <c r="Z1798" s="34"/>
      <c r="AA1798" s="34"/>
      <c r="AB1798" s="34"/>
      <c r="AC1798" s="34"/>
    </row>
    <row r="1799" spans="1:29">
      <c r="A1799" s="34"/>
      <c r="B1799" s="34"/>
      <c r="C1799" s="34"/>
      <c r="D1799" s="34"/>
      <c r="E1799" s="34"/>
      <c r="F1799" s="34"/>
      <c r="G1799" s="34"/>
      <c r="I1799" s="34"/>
      <c r="J1799" s="34"/>
      <c r="K1799" s="34"/>
      <c r="L1799" s="34"/>
      <c r="M1799" s="34"/>
      <c r="N1799" s="34"/>
      <c r="O1799" s="34"/>
      <c r="P1799" s="34"/>
      <c r="Q1799" s="34"/>
      <c r="R1799" s="34"/>
      <c r="S1799" s="34"/>
      <c r="T1799" s="34"/>
      <c r="U1799" s="34"/>
      <c r="V1799" s="34"/>
      <c r="W1799" s="34"/>
      <c r="X1799" s="34"/>
      <c r="Y1799" s="34"/>
      <c r="Z1799" s="34"/>
      <c r="AA1799" s="34"/>
      <c r="AB1799" s="34"/>
      <c r="AC1799" s="34"/>
    </row>
    <row r="1800" spans="1:29">
      <c r="A1800" s="34"/>
      <c r="B1800" s="34"/>
      <c r="C1800" s="34"/>
      <c r="D1800" s="34"/>
      <c r="E1800" s="34"/>
      <c r="F1800" s="34"/>
      <c r="G1800" s="34"/>
      <c r="I1800" s="34"/>
      <c r="J1800" s="34"/>
      <c r="K1800" s="34"/>
      <c r="L1800" s="34"/>
      <c r="M1800" s="34"/>
      <c r="N1800" s="34"/>
      <c r="O1800" s="34"/>
      <c r="P1800" s="34"/>
      <c r="Q1800" s="34"/>
      <c r="R1800" s="34"/>
      <c r="S1800" s="34"/>
      <c r="T1800" s="34"/>
      <c r="U1800" s="34"/>
      <c r="V1800" s="34"/>
      <c r="W1800" s="34"/>
      <c r="X1800" s="34"/>
      <c r="Y1800" s="34"/>
      <c r="Z1800" s="34"/>
      <c r="AA1800" s="34"/>
      <c r="AB1800" s="34"/>
      <c r="AC1800" s="34"/>
    </row>
    <row r="1801" spans="1:29">
      <c r="A1801" s="34"/>
      <c r="B1801" s="34"/>
      <c r="C1801" s="34"/>
      <c r="D1801" s="34"/>
      <c r="E1801" s="34"/>
      <c r="F1801" s="34"/>
      <c r="G1801" s="34"/>
      <c r="I1801" s="34"/>
      <c r="J1801" s="34"/>
      <c r="K1801" s="34"/>
      <c r="L1801" s="34"/>
      <c r="M1801" s="34"/>
      <c r="N1801" s="34"/>
      <c r="O1801" s="34"/>
      <c r="P1801" s="34"/>
      <c r="Q1801" s="34"/>
      <c r="R1801" s="34"/>
      <c r="S1801" s="34"/>
      <c r="T1801" s="34"/>
      <c r="U1801" s="34"/>
      <c r="V1801" s="34"/>
      <c r="W1801" s="34"/>
      <c r="X1801" s="34"/>
      <c r="Y1801" s="34"/>
      <c r="Z1801" s="34"/>
      <c r="AA1801" s="34"/>
      <c r="AB1801" s="34"/>
      <c r="AC1801" s="34"/>
    </row>
    <row r="1802" spans="1:29">
      <c r="A1802" s="34"/>
      <c r="B1802" s="34"/>
      <c r="C1802" s="34"/>
      <c r="D1802" s="34"/>
      <c r="E1802" s="34"/>
      <c r="F1802" s="34"/>
      <c r="G1802" s="34"/>
      <c r="I1802" s="34"/>
      <c r="J1802" s="34"/>
      <c r="K1802" s="34"/>
      <c r="L1802" s="34"/>
      <c r="M1802" s="34"/>
      <c r="N1802" s="34"/>
      <c r="O1802" s="34"/>
      <c r="P1802" s="34"/>
      <c r="Q1802" s="34"/>
      <c r="R1802" s="34"/>
      <c r="S1802" s="34"/>
      <c r="T1802" s="34"/>
      <c r="U1802" s="34"/>
      <c r="V1802" s="34"/>
      <c r="W1802" s="34"/>
      <c r="X1802" s="34"/>
      <c r="Y1802" s="34"/>
      <c r="Z1802" s="34"/>
      <c r="AA1802" s="34"/>
      <c r="AB1802" s="34"/>
      <c r="AC1802" s="34"/>
    </row>
    <row r="1803" spans="1:29">
      <c r="A1803" s="34"/>
      <c r="B1803" s="34"/>
      <c r="C1803" s="34"/>
      <c r="D1803" s="34"/>
      <c r="E1803" s="34"/>
      <c r="F1803" s="34"/>
      <c r="G1803" s="34"/>
      <c r="I1803" s="34"/>
      <c r="J1803" s="34"/>
      <c r="K1803" s="34"/>
      <c r="L1803" s="34"/>
      <c r="M1803" s="34"/>
      <c r="N1803" s="34"/>
      <c r="O1803" s="34"/>
      <c r="P1803" s="34"/>
      <c r="Q1803" s="34"/>
      <c r="R1803" s="34"/>
      <c r="S1803" s="34"/>
      <c r="T1803" s="34"/>
      <c r="U1803" s="34"/>
      <c r="V1803" s="34"/>
      <c r="W1803" s="34"/>
      <c r="X1803" s="34"/>
      <c r="Y1803" s="34"/>
      <c r="Z1803" s="34"/>
      <c r="AA1803" s="34"/>
      <c r="AB1803" s="34"/>
      <c r="AC1803" s="34"/>
    </row>
    <row r="1804" spans="1:29">
      <c r="A1804" s="34"/>
      <c r="B1804" s="34"/>
      <c r="C1804" s="34"/>
      <c r="D1804" s="34"/>
      <c r="E1804" s="34"/>
      <c r="F1804" s="34"/>
      <c r="G1804" s="34"/>
      <c r="I1804" s="34"/>
      <c r="J1804" s="34"/>
      <c r="K1804" s="34"/>
      <c r="L1804" s="34"/>
      <c r="M1804" s="34"/>
      <c r="N1804" s="34"/>
      <c r="O1804" s="34"/>
      <c r="P1804" s="34"/>
      <c r="Q1804" s="34"/>
      <c r="R1804" s="34"/>
      <c r="S1804" s="34"/>
      <c r="T1804" s="34"/>
      <c r="U1804" s="34"/>
      <c r="V1804" s="34"/>
      <c r="W1804" s="34"/>
      <c r="X1804" s="34"/>
      <c r="Y1804" s="34"/>
      <c r="Z1804" s="34"/>
      <c r="AA1804" s="34"/>
      <c r="AB1804" s="34"/>
      <c r="AC1804" s="34"/>
    </row>
    <row r="1805" spans="1:29">
      <c r="A1805" s="34"/>
      <c r="B1805" s="34"/>
      <c r="C1805" s="34"/>
      <c r="D1805" s="34"/>
      <c r="E1805" s="34"/>
      <c r="F1805" s="34"/>
      <c r="G1805" s="34"/>
      <c r="I1805" s="34"/>
      <c r="J1805" s="34"/>
      <c r="K1805" s="34"/>
      <c r="L1805" s="34"/>
      <c r="M1805" s="34"/>
      <c r="N1805" s="34"/>
      <c r="O1805" s="34"/>
      <c r="P1805" s="34"/>
      <c r="Q1805" s="34"/>
      <c r="R1805" s="34"/>
      <c r="S1805" s="34"/>
      <c r="T1805" s="34"/>
      <c r="U1805" s="34"/>
      <c r="V1805" s="34"/>
      <c r="W1805" s="34"/>
      <c r="X1805" s="34"/>
      <c r="Y1805" s="34"/>
      <c r="Z1805" s="34"/>
      <c r="AA1805" s="34"/>
      <c r="AB1805" s="34"/>
      <c r="AC1805" s="34"/>
    </row>
    <row r="1806" spans="1:29">
      <c r="A1806" s="34"/>
      <c r="B1806" s="34"/>
      <c r="C1806" s="34"/>
      <c r="D1806" s="34"/>
      <c r="E1806" s="34"/>
      <c r="F1806" s="34"/>
      <c r="G1806" s="34"/>
      <c r="I1806" s="34"/>
      <c r="J1806" s="34"/>
      <c r="K1806" s="34"/>
      <c r="L1806" s="34"/>
      <c r="M1806" s="34"/>
      <c r="N1806" s="34"/>
      <c r="O1806" s="34"/>
      <c r="P1806" s="34"/>
      <c r="Q1806" s="34"/>
      <c r="R1806" s="34"/>
      <c r="S1806" s="34"/>
      <c r="T1806" s="34"/>
      <c r="U1806" s="34"/>
      <c r="V1806" s="34"/>
      <c r="W1806" s="34"/>
      <c r="X1806" s="34"/>
      <c r="Y1806" s="34"/>
      <c r="Z1806" s="34"/>
      <c r="AA1806" s="34"/>
      <c r="AB1806" s="34"/>
      <c r="AC1806" s="34"/>
    </row>
    <row r="1807" spans="1:29">
      <c r="A1807" s="34"/>
      <c r="B1807" s="34"/>
      <c r="C1807" s="34"/>
      <c r="D1807" s="34"/>
      <c r="E1807" s="34"/>
      <c r="F1807" s="34"/>
      <c r="G1807" s="34"/>
      <c r="I1807" s="34"/>
      <c r="J1807" s="34"/>
      <c r="K1807" s="34"/>
      <c r="L1807" s="34"/>
      <c r="M1807" s="34"/>
      <c r="N1807" s="34"/>
      <c r="O1807" s="34"/>
      <c r="P1807" s="34"/>
      <c r="Q1807" s="34"/>
      <c r="R1807" s="34"/>
      <c r="S1807" s="34"/>
      <c r="T1807" s="34"/>
      <c r="U1807" s="34"/>
      <c r="V1807" s="34"/>
      <c r="W1807" s="34"/>
      <c r="X1807" s="34"/>
      <c r="Y1807" s="34"/>
      <c r="Z1807" s="34"/>
      <c r="AA1807" s="34"/>
      <c r="AB1807" s="34"/>
      <c r="AC1807" s="34"/>
    </row>
    <row r="1808" spans="1:29">
      <c r="A1808" s="34"/>
      <c r="B1808" s="34"/>
      <c r="C1808" s="34"/>
      <c r="D1808" s="34"/>
      <c r="E1808" s="34"/>
      <c r="F1808" s="34"/>
      <c r="G1808" s="34"/>
      <c r="I1808" s="34"/>
      <c r="J1808" s="34"/>
      <c r="K1808" s="34"/>
      <c r="L1808" s="34"/>
      <c r="M1808" s="34"/>
      <c r="N1808" s="34"/>
      <c r="O1808" s="34"/>
      <c r="P1808" s="34"/>
      <c r="Q1808" s="34"/>
      <c r="R1808" s="34"/>
      <c r="S1808" s="34"/>
      <c r="T1808" s="34"/>
      <c r="U1808" s="34"/>
      <c r="V1808" s="34"/>
      <c r="W1808" s="34"/>
      <c r="X1808" s="34"/>
      <c r="Y1808" s="34"/>
      <c r="Z1808" s="34"/>
      <c r="AA1808" s="34"/>
      <c r="AB1808" s="34"/>
      <c r="AC1808" s="34"/>
    </row>
    <row r="1809" spans="1:29">
      <c r="A1809" s="34"/>
      <c r="B1809" s="34"/>
      <c r="C1809" s="34"/>
      <c r="D1809" s="34"/>
      <c r="E1809" s="34"/>
      <c r="F1809" s="34"/>
      <c r="G1809" s="34"/>
      <c r="I1809" s="34"/>
      <c r="J1809" s="34"/>
      <c r="K1809" s="34"/>
      <c r="L1809" s="34"/>
      <c r="M1809" s="34"/>
      <c r="N1809" s="34"/>
      <c r="O1809" s="34"/>
      <c r="P1809" s="34"/>
      <c r="Q1809" s="34"/>
      <c r="R1809" s="34"/>
      <c r="S1809" s="34"/>
      <c r="T1809" s="34"/>
      <c r="U1809" s="34"/>
      <c r="V1809" s="34"/>
      <c r="W1809" s="34"/>
      <c r="X1809" s="34"/>
      <c r="Y1809" s="34"/>
      <c r="Z1809" s="34"/>
      <c r="AA1809" s="34"/>
      <c r="AB1809" s="34"/>
      <c r="AC1809" s="34"/>
    </row>
    <row r="1810" spans="1:29">
      <c r="A1810" s="34"/>
      <c r="B1810" s="34"/>
      <c r="C1810" s="34"/>
      <c r="D1810" s="34"/>
      <c r="E1810" s="34"/>
      <c r="F1810" s="34"/>
      <c r="G1810" s="34"/>
      <c r="I1810" s="34"/>
      <c r="J1810" s="34"/>
      <c r="K1810" s="34"/>
      <c r="L1810" s="34"/>
      <c r="M1810" s="34"/>
      <c r="N1810" s="34"/>
      <c r="O1810" s="34"/>
      <c r="P1810" s="34"/>
      <c r="Q1810" s="34"/>
      <c r="R1810" s="34"/>
      <c r="S1810" s="34"/>
      <c r="T1810" s="34"/>
      <c r="U1810" s="34"/>
      <c r="V1810" s="34"/>
      <c r="W1810" s="34"/>
      <c r="X1810" s="34"/>
      <c r="Y1810" s="34"/>
      <c r="Z1810" s="34"/>
      <c r="AA1810" s="34"/>
      <c r="AB1810" s="34"/>
      <c r="AC1810" s="34"/>
    </row>
    <row r="1811" spans="1:29">
      <c r="A1811" s="34"/>
      <c r="B1811" s="34"/>
      <c r="C1811" s="34"/>
      <c r="D1811" s="34"/>
      <c r="E1811" s="34"/>
      <c r="F1811" s="34"/>
      <c r="G1811" s="34"/>
      <c r="I1811" s="34"/>
      <c r="J1811" s="34"/>
      <c r="K1811" s="34"/>
      <c r="L1811" s="34"/>
      <c r="M1811" s="34"/>
      <c r="N1811" s="34"/>
      <c r="O1811" s="34"/>
      <c r="P1811" s="34"/>
      <c r="Q1811" s="34"/>
      <c r="R1811" s="34"/>
      <c r="S1811" s="34"/>
      <c r="T1811" s="34"/>
      <c r="U1811" s="34"/>
      <c r="V1811" s="34"/>
      <c r="W1811" s="34"/>
      <c r="X1811" s="34"/>
      <c r="Y1811" s="34"/>
      <c r="Z1811" s="34"/>
      <c r="AA1811" s="34"/>
      <c r="AB1811" s="34"/>
      <c r="AC1811" s="34"/>
    </row>
    <row r="1812" spans="1:29">
      <c r="A1812" s="34"/>
      <c r="B1812" s="34"/>
      <c r="C1812" s="34"/>
      <c r="D1812" s="34"/>
      <c r="E1812" s="34"/>
      <c r="F1812" s="34"/>
      <c r="G1812" s="34"/>
      <c r="I1812" s="34"/>
      <c r="J1812" s="34"/>
      <c r="K1812" s="34"/>
      <c r="L1812" s="34"/>
      <c r="M1812" s="34"/>
      <c r="N1812" s="34"/>
      <c r="O1812" s="34"/>
      <c r="P1812" s="34"/>
      <c r="Q1812" s="34"/>
      <c r="R1812" s="34"/>
      <c r="S1812" s="34"/>
      <c r="T1812" s="34"/>
      <c r="U1812" s="34"/>
      <c r="V1812" s="34"/>
      <c r="W1812" s="34"/>
      <c r="X1812" s="34"/>
      <c r="Y1812" s="34"/>
      <c r="Z1812" s="34"/>
      <c r="AA1812" s="34"/>
      <c r="AB1812" s="34"/>
      <c r="AC1812" s="34"/>
    </row>
    <row r="1813" spans="1:29">
      <c r="A1813" s="34"/>
      <c r="B1813" s="34"/>
      <c r="C1813" s="34"/>
      <c r="D1813" s="34"/>
      <c r="E1813" s="34"/>
      <c r="F1813" s="34"/>
      <c r="G1813" s="34"/>
      <c r="I1813" s="34"/>
      <c r="J1813" s="34"/>
      <c r="K1813" s="34"/>
      <c r="L1813" s="34"/>
      <c r="M1813" s="34"/>
      <c r="N1813" s="34"/>
      <c r="O1813" s="34"/>
      <c r="P1813" s="34"/>
      <c r="Q1813" s="34"/>
      <c r="R1813" s="34"/>
      <c r="S1813" s="34"/>
      <c r="T1813" s="34"/>
      <c r="U1813" s="34"/>
      <c r="V1813" s="34"/>
      <c r="W1813" s="34"/>
      <c r="X1813" s="34"/>
      <c r="Y1813" s="34"/>
      <c r="Z1813" s="34"/>
      <c r="AA1813" s="34"/>
      <c r="AB1813" s="34"/>
      <c r="AC1813" s="34"/>
    </row>
    <row r="1814" spans="1:29">
      <c r="A1814" s="34"/>
      <c r="B1814" s="34"/>
      <c r="C1814" s="34"/>
      <c r="D1814" s="34"/>
      <c r="E1814" s="34"/>
      <c r="F1814" s="34"/>
      <c r="G1814" s="34"/>
      <c r="I1814" s="34"/>
      <c r="J1814" s="34"/>
      <c r="K1814" s="34"/>
      <c r="L1814" s="34"/>
      <c r="M1814" s="34"/>
      <c r="N1814" s="34"/>
      <c r="O1814" s="34"/>
      <c r="P1814" s="34"/>
      <c r="Q1814" s="34"/>
      <c r="R1814" s="34"/>
      <c r="S1814" s="34"/>
      <c r="T1814" s="34"/>
      <c r="U1814" s="34"/>
      <c r="V1814" s="34"/>
      <c r="W1814" s="34"/>
      <c r="X1814" s="34"/>
      <c r="Y1814" s="34"/>
      <c r="Z1814" s="34"/>
      <c r="AA1814" s="34"/>
      <c r="AB1814" s="34"/>
      <c r="AC1814" s="34"/>
    </row>
    <row r="1815" spans="1:29">
      <c r="A1815" s="34"/>
      <c r="B1815" s="34"/>
      <c r="C1815" s="34"/>
      <c r="D1815" s="34"/>
      <c r="E1815" s="34"/>
      <c r="F1815" s="34"/>
      <c r="G1815" s="34"/>
      <c r="I1815" s="34"/>
      <c r="J1815" s="34"/>
      <c r="K1815" s="34"/>
      <c r="L1815" s="34"/>
      <c r="M1815" s="34"/>
      <c r="N1815" s="34"/>
      <c r="O1815" s="34"/>
      <c r="P1815" s="34"/>
      <c r="Q1815" s="34"/>
      <c r="R1815" s="34"/>
      <c r="S1815" s="34"/>
      <c r="T1815" s="34"/>
      <c r="U1815" s="34"/>
      <c r="V1815" s="34"/>
      <c r="W1815" s="34"/>
      <c r="X1815" s="34"/>
      <c r="Y1815" s="34"/>
      <c r="Z1815" s="34"/>
      <c r="AA1815" s="34"/>
      <c r="AB1815" s="34"/>
      <c r="AC1815" s="34"/>
    </row>
    <row r="1816" spans="1:29">
      <c r="A1816" s="34"/>
      <c r="B1816" s="34"/>
      <c r="C1816" s="34"/>
      <c r="D1816" s="34"/>
      <c r="E1816" s="34"/>
      <c r="F1816" s="34"/>
      <c r="G1816" s="34"/>
      <c r="I1816" s="34"/>
      <c r="J1816" s="34"/>
      <c r="K1816" s="34"/>
      <c r="L1816" s="34"/>
      <c r="M1816" s="34"/>
      <c r="N1816" s="34"/>
      <c r="O1816" s="34"/>
      <c r="P1816" s="34"/>
      <c r="Q1816" s="34"/>
      <c r="R1816" s="34"/>
      <c r="S1816" s="34"/>
      <c r="T1816" s="34"/>
      <c r="U1816" s="34"/>
      <c r="V1816" s="34"/>
      <c r="W1816" s="34"/>
      <c r="X1816" s="34"/>
      <c r="Y1816" s="34"/>
      <c r="Z1816" s="34"/>
      <c r="AA1816" s="34"/>
      <c r="AB1816" s="34"/>
      <c r="AC1816" s="34"/>
    </row>
    <row r="1817" spans="1:29">
      <c r="A1817" s="34"/>
      <c r="B1817" s="34"/>
      <c r="C1817" s="34"/>
      <c r="D1817" s="34"/>
      <c r="E1817" s="34"/>
      <c r="F1817" s="34"/>
      <c r="G1817" s="34"/>
      <c r="I1817" s="34"/>
      <c r="J1817" s="34"/>
      <c r="K1817" s="34"/>
      <c r="L1817" s="34"/>
      <c r="M1817" s="34"/>
      <c r="N1817" s="34"/>
      <c r="O1817" s="34"/>
      <c r="P1817" s="34"/>
      <c r="Q1817" s="34"/>
      <c r="R1817" s="34"/>
      <c r="S1817" s="34"/>
      <c r="T1817" s="34"/>
      <c r="U1817" s="34"/>
      <c r="V1817" s="34"/>
      <c r="W1817" s="34"/>
      <c r="X1817" s="34"/>
      <c r="Y1817" s="34"/>
      <c r="Z1817" s="34"/>
      <c r="AA1817" s="34"/>
      <c r="AB1817" s="34"/>
      <c r="AC1817" s="34"/>
    </row>
    <row r="1818" spans="1:29">
      <c r="A1818" s="34"/>
      <c r="B1818" s="34"/>
      <c r="C1818" s="34"/>
      <c r="D1818" s="34"/>
      <c r="E1818" s="34"/>
      <c r="F1818" s="34"/>
      <c r="G1818" s="34"/>
      <c r="I1818" s="34"/>
      <c r="J1818" s="34"/>
      <c r="K1818" s="34"/>
      <c r="L1818" s="34"/>
      <c r="M1818" s="34"/>
      <c r="N1818" s="34"/>
      <c r="O1818" s="34"/>
      <c r="P1818" s="34"/>
      <c r="Q1818" s="34"/>
      <c r="R1818" s="34"/>
      <c r="S1818" s="34"/>
      <c r="T1818" s="34"/>
      <c r="U1818" s="34"/>
      <c r="V1818" s="34"/>
      <c r="W1818" s="34"/>
      <c r="X1818" s="34"/>
      <c r="Y1818" s="34"/>
      <c r="Z1818" s="34"/>
      <c r="AA1818" s="34"/>
      <c r="AB1818" s="34"/>
      <c r="AC1818" s="34"/>
    </row>
    <row r="1819" spans="1:29">
      <c r="A1819" s="34"/>
      <c r="B1819" s="34"/>
      <c r="C1819" s="34"/>
      <c r="D1819" s="34"/>
      <c r="E1819" s="34"/>
      <c r="F1819" s="34"/>
      <c r="G1819" s="34"/>
      <c r="I1819" s="34"/>
      <c r="J1819" s="34"/>
      <c r="K1819" s="34"/>
      <c r="L1819" s="34"/>
      <c r="M1819" s="34"/>
      <c r="N1819" s="34"/>
      <c r="O1819" s="34"/>
      <c r="P1819" s="34"/>
      <c r="Q1819" s="34"/>
      <c r="R1819" s="34"/>
      <c r="S1819" s="34"/>
      <c r="T1819" s="34"/>
      <c r="U1819" s="34"/>
      <c r="V1819" s="34"/>
      <c r="W1819" s="34"/>
      <c r="X1819" s="34"/>
      <c r="Y1819" s="34"/>
      <c r="Z1819" s="34"/>
      <c r="AA1819" s="34"/>
      <c r="AB1819" s="34"/>
      <c r="AC1819" s="34"/>
    </row>
    <row r="1820" spans="1:29">
      <c r="A1820" s="34"/>
      <c r="B1820" s="34"/>
      <c r="C1820" s="34"/>
      <c r="D1820" s="34"/>
      <c r="E1820" s="34"/>
      <c r="F1820" s="34"/>
      <c r="G1820" s="34"/>
      <c r="I1820" s="34"/>
      <c r="J1820" s="34"/>
      <c r="K1820" s="34"/>
      <c r="L1820" s="34"/>
      <c r="M1820" s="34"/>
      <c r="N1820" s="34"/>
      <c r="O1820" s="34"/>
      <c r="P1820" s="34"/>
      <c r="Q1820" s="34"/>
      <c r="R1820" s="34"/>
      <c r="S1820" s="34"/>
      <c r="T1820" s="34"/>
      <c r="U1820" s="34"/>
      <c r="V1820" s="34"/>
      <c r="W1820" s="34"/>
      <c r="X1820" s="34"/>
      <c r="Y1820" s="34"/>
      <c r="Z1820" s="34"/>
      <c r="AA1820" s="34"/>
      <c r="AB1820" s="34"/>
      <c r="AC1820" s="34"/>
    </row>
    <row r="1821" spans="1:29">
      <c r="A1821" s="34"/>
      <c r="B1821" s="34"/>
      <c r="C1821" s="34"/>
      <c r="D1821" s="34"/>
      <c r="E1821" s="34"/>
      <c r="F1821" s="34"/>
      <c r="G1821" s="34"/>
      <c r="I1821" s="34"/>
      <c r="J1821" s="34"/>
      <c r="K1821" s="34"/>
      <c r="L1821" s="34"/>
      <c r="M1821" s="34"/>
      <c r="N1821" s="34"/>
      <c r="O1821" s="34"/>
      <c r="P1821" s="34"/>
      <c r="Q1821" s="34"/>
      <c r="R1821" s="34"/>
      <c r="S1821" s="34"/>
      <c r="T1821" s="34"/>
      <c r="U1821" s="34"/>
      <c r="V1821" s="34"/>
      <c r="W1821" s="34"/>
      <c r="X1821" s="34"/>
      <c r="Y1821" s="34"/>
      <c r="Z1821" s="34"/>
      <c r="AA1821" s="34"/>
      <c r="AB1821" s="34"/>
      <c r="AC1821" s="34"/>
    </row>
    <row r="1822" spans="1:29">
      <c r="A1822" s="34"/>
      <c r="B1822" s="34"/>
      <c r="C1822" s="34"/>
      <c r="D1822" s="34"/>
      <c r="E1822" s="34"/>
      <c r="F1822" s="34"/>
      <c r="G1822" s="34"/>
      <c r="I1822" s="34"/>
      <c r="J1822" s="34"/>
      <c r="K1822" s="34"/>
      <c r="L1822" s="34"/>
      <c r="M1822" s="34"/>
      <c r="N1822" s="34"/>
      <c r="O1822" s="34"/>
      <c r="P1822" s="34"/>
      <c r="Q1822" s="34"/>
      <c r="R1822" s="34"/>
      <c r="S1822" s="34"/>
      <c r="T1822" s="34"/>
      <c r="U1822" s="34"/>
      <c r="V1822" s="34"/>
      <c r="W1822" s="34"/>
      <c r="X1822" s="34"/>
      <c r="Y1822" s="34"/>
      <c r="Z1822" s="34"/>
      <c r="AA1822" s="34"/>
      <c r="AB1822" s="34"/>
      <c r="AC1822" s="34"/>
    </row>
    <row r="1823" spans="1:29">
      <c r="A1823" s="34"/>
      <c r="B1823" s="34"/>
      <c r="C1823" s="34"/>
      <c r="D1823" s="34"/>
      <c r="E1823" s="34"/>
      <c r="F1823" s="34"/>
      <c r="G1823" s="34"/>
      <c r="I1823" s="34"/>
      <c r="J1823" s="34"/>
      <c r="K1823" s="34"/>
      <c r="L1823" s="34"/>
      <c r="M1823" s="34"/>
      <c r="N1823" s="34"/>
      <c r="O1823" s="34"/>
      <c r="P1823" s="34"/>
      <c r="Q1823" s="34"/>
      <c r="R1823" s="34"/>
      <c r="S1823" s="34"/>
      <c r="T1823" s="34"/>
      <c r="U1823" s="34"/>
      <c r="V1823" s="34"/>
      <c r="W1823" s="34"/>
      <c r="X1823" s="34"/>
      <c r="Y1823" s="34"/>
      <c r="Z1823" s="34"/>
      <c r="AA1823" s="34"/>
      <c r="AB1823" s="34"/>
      <c r="AC1823" s="34"/>
    </row>
    <row r="1824" spans="1:29">
      <c r="A1824" s="34"/>
      <c r="B1824" s="34"/>
      <c r="C1824" s="34"/>
      <c r="D1824" s="34"/>
      <c r="E1824" s="34"/>
      <c r="F1824" s="34"/>
      <c r="G1824" s="34"/>
      <c r="I1824" s="34"/>
      <c r="J1824" s="34"/>
      <c r="K1824" s="34"/>
      <c r="L1824" s="34"/>
      <c r="M1824" s="34"/>
      <c r="N1824" s="34"/>
      <c r="O1824" s="34"/>
      <c r="P1824" s="34"/>
      <c r="Q1824" s="34"/>
      <c r="R1824" s="34"/>
      <c r="S1824" s="34"/>
      <c r="T1824" s="34"/>
      <c r="U1824" s="34"/>
      <c r="V1824" s="34"/>
      <c r="W1824" s="34"/>
      <c r="X1824" s="34"/>
      <c r="Y1824" s="34"/>
      <c r="Z1824" s="34"/>
      <c r="AA1824" s="34"/>
      <c r="AB1824" s="34"/>
      <c r="AC1824" s="34"/>
    </row>
    <row r="1825" spans="1:29">
      <c r="A1825" s="34"/>
      <c r="B1825" s="34"/>
      <c r="C1825" s="34"/>
      <c r="D1825" s="34"/>
      <c r="E1825" s="34"/>
      <c r="F1825" s="34"/>
      <c r="G1825" s="34"/>
      <c r="I1825" s="34"/>
      <c r="J1825" s="34"/>
      <c r="K1825" s="34"/>
      <c r="L1825" s="34"/>
      <c r="M1825" s="34"/>
      <c r="N1825" s="34"/>
      <c r="O1825" s="34"/>
      <c r="P1825" s="34"/>
      <c r="Q1825" s="34"/>
      <c r="R1825" s="34"/>
      <c r="S1825" s="34"/>
      <c r="T1825" s="34"/>
      <c r="U1825" s="34"/>
      <c r="V1825" s="34"/>
      <c r="W1825" s="34"/>
      <c r="X1825" s="34"/>
      <c r="Y1825" s="34"/>
      <c r="Z1825" s="34"/>
      <c r="AA1825" s="34"/>
      <c r="AB1825" s="34"/>
      <c r="AC1825" s="34"/>
    </row>
    <row r="1826" spans="1:29">
      <c r="A1826" s="34"/>
      <c r="B1826" s="34"/>
      <c r="C1826" s="34"/>
      <c r="D1826" s="34"/>
      <c r="E1826" s="34"/>
      <c r="F1826" s="34"/>
      <c r="G1826" s="34"/>
      <c r="I1826" s="34"/>
      <c r="J1826" s="34"/>
      <c r="K1826" s="34"/>
      <c r="L1826" s="34"/>
      <c r="M1826" s="34"/>
      <c r="N1826" s="34"/>
      <c r="O1826" s="34"/>
      <c r="P1826" s="34"/>
      <c r="Q1826" s="34"/>
      <c r="R1826" s="34"/>
      <c r="S1826" s="34"/>
      <c r="T1826" s="34"/>
      <c r="U1826" s="34"/>
      <c r="V1826" s="34"/>
      <c r="W1826" s="34"/>
      <c r="X1826" s="34"/>
      <c r="Y1826" s="34"/>
      <c r="Z1826" s="34"/>
      <c r="AA1826" s="34"/>
      <c r="AB1826" s="34"/>
      <c r="AC1826" s="34"/>
    </row>
    <row r="1827" spans="1:29">
      <c r="A1827" s="34"/>
      <c r="B1827" s="34"/>
      <c r="C1827" s="34"/>
      <c r="D1827" s="34"/>
      <c r="E1827" s="34"/>
      <c r="F1827" s="34"/>
      <c r="G1827" s="34"/>
      <c r="I1827" s="34"/>
      <c r="J1827" s="34"/>
      <c r="K1827" s="34"/>
      <c r="L1827" s="34"/>
      <c r="M1827" s="34"/>
      <c r="N1827" s="34"/>
      <c r="O1827" s="34"/>
      <c r="P1827" s="34"/>
      <c r="Q1827" s="34"/>
      <c r="R1827" s="34"/>
      <c r="S1827" s="34"/>
      <c r="T1827" s="34"/>
      <c r="U1827" s="34"/>
      <c r="V1827" s="34"/>
      <c r="W1827" s="34"/>
      <c r="X1827" s="34"/>
      <c r="Y1827" s="34"/>
      <c r="Z1827" s="34"/>
      <c r="AA1827" s="34"/>
      <c r="AB1827" s="34"/>
      <c r="AC1827" s="34"/>
    </row>
    <row r="1828" spans="1:29">
      <c r="A1828" s="34"/>
      <c r="B1828" s="34"/>
      <c r="C1828" s="34"/>
      <c r="D1828" s="34"/>
      <c r="E1828" s="34"/>
      <c r="F1828" s="34"/>
      <c r="G1828" s="34"/>
      <c r="I1828" s="34"/>
      <c r="J1828" s="34"/>
      <c r="K1828" s="34"/>
      <c r="L1828" s="34"/>
      <c r="M1828" s="34"/>
      <c r="N1828" s="34"/>
      <c r="O1828" s="34"/>
      <c r="P1828" s="34"/>
      <c r="Q1828" s="34"/>
      <c r="R1828" s="34"/>
      <c r="S1828" s="34"/>
      <c r="T1828" s="34"/>
      <c r="U1828" s="34"/>
      <c r="V1828" s="34"/>
      <c r="W1828" s="34"/>
      <c r="X1828" s="34"/>
      <c r="Y1828" s="34"/>
      <c r="Z1828" s="34"/>
      <c r="AA1828" s="34"/>
      <c r="AB1828" s="34"/>
      <c r="AC1828" s="34"/>
    </row>
    <row r="1829" spans="1:29">
      <c r="A1829" s="34"/>
      <c r="B1829" s="34"/>
      <c r="C1829" s="34"/>
      <c r="D1829" s="34"/>
      <c r="E1829" s="34"/>
      <c r="F1829" s="34"/>
      <c r="G1829" s="34"/>
      <c r="I1829" s="34"/>
      <c r="J1829" s="34"/>
      <c r="K1829" s="34"/>
      <c r="L1829" s="34"/>
      <c r="M1829" s="34"/>
      <c r="N1829" s="34"/>
      <c r="O1829" s="34"/>
      <c r="P1829" s="34"/>
      <c r="Q1829" s="34"/>
      <c r="R1829" s="34"/>
      <c r="S1829" s="34"/>
      <c r="T1829" s="34"/>
      <c r="U1829" s="34"/>
      <c r="V1829" s="34"/>
      <c r="W1829" s="34"/>
      <c r="X1829" s="34"/>
      <c r="Y1829" s="34"/>
      <c r="Z1829" s="34"/>
      <c r="AA1829" s="34"/>
      <c r="AB1829" s="34"/>
      <c r="AC1829" s="34"/>
    </row>
    <row r="1830" spans="1:29">
      <c r="A1830" s="34"/>
      <c r="B1830" s="34"/>
      <c r="C1830" s="34"/>
      <c r="D1830" s="34"/>
      <c r="E1830" s="34"/>
      <c r="F1830" s="34"/>
      <c r="G1830" s="34"/>
      <c r="I1830" s="34"/>
      <c r="J1830" s="34"/>
      <c r="K1830" s="34"/>
      <c r="L1830" s="34"/>
      <c r="M1830" s="34"/>
      <c r="N1830" s="34"/>
      <c r="O1830" s="34"/>
      <c r="P1830" s="34"/>
      <c r="Q1830" s="34"/>
      <c r="R1830" s="34"/>
      <c r="S1830" s="34"/>
      <c r="T1830" s="34"/>
      <c r="U1830" s="34"/>
      <c r="V1830" s="34"/>
      <c r="W1830" s="34"/>
      <c r="X1830" s="34"/>
      <c r="Y1830" s="34"/>
      <c r="Z1830" s="34"/>
      <c r="AA1830" s="34"/>
      <c r="AB1830" s="34"/>
      <c r="AC1830" s="34"/>
    </row>
    <row r="1831" spans="1:29">
      <c r="A1831" s="34"/>
      <c r="B1831" s="34"/>
      <c r="C1831" s="34"/>
      <c r="D1831" s="34"/>
      <c r="E1831" s="34"/>
      <c r="F1831" s="34"/>
      <c r="G1831" s="34"/>
      <c r="I1831" s="34"/>
      <c r="J1831" s="34"/>
      <c r="K1831" s="34"/>
      <c r="L1831" s="34"/>
      <c r="M1831" s="34"/>
      <c r="N1831" s="34"/>
      <c r="O1831" s="34"/>
      <c r="P1831" s="34"/>
      <c r="Q1831" s="34"/>
      <c r="R1831" s="34"/>
      <c r="S1831" s="34"/>
      <c r="T1831" s="34"/>
      <c r="U1831" s="34"/>
      <c r="V1831" s="34"/>
      <c r="W1831" s="34"/>
      <c r="X1831" s="34"/>
      <c r="Y1831" s="34"/>
      <c r="Z1831" s="34"/>
      <c r="AA1831" s="34"/>
      <c r="AB1831" s="34"/>
      <c r="AC1831" s="34"/>
    </row>
    <row r="1832" spans="1:29">
      <c r="A1832" s="34"/>
      <c r="B1832" s="34"/>
      <c r="C1832" s="34"/>
      <c r="D1832" s="34"/>
      <c r="E1832" s="34"/>
      <c r="F1832" s="34"/>
      <c r="G1832" s="34"/>
      <c r="I1832" s="34"/>
      <c r="J1832" s="34"/>
      <c r="K1832" s="34"/>
      <c r="L1832" s="34"/>
      <c r="M1832" s="34"/>
      <c r="N1832" s="34"/>
      <c r="O1832" s="34"/>
      <c r="P1832" s="34"/>
      <c r="Q1832" s="34"/>
      <c r="R1832" s="34"/>
      <c r="S1832" s="34"/>
      <c r="T1832" s="34"/>
      <c r="U1832" s="34"/>
      <c r="V1832" s="34"/>
      <c r="W1832" s="34"/>
      <c r="X1832" s="34"/>
      <c r="Y1832" s="34"/>
      <c r="Z1832" s="34"/>
      <c r="AA1832" s="34"/>
      <c r="AB1832" s="34"/>
      <c r="AC1832" s="34"/>
    </row>
    <row r="1833" spans="1:29">
      <c r="A1833" s="34"/>
      <c r="B1833" s="34"/>
      <c r="C1833" s="34"/>
      <c r="D1833" s="34"/>
      <c r="E1833" s="34"/>
      <c r="F1833" s="34"/>
      <c r="G1833" s="34"/>
      <c r="I1833" s="34"/>
      <c r="J1833" s="34"/>
      <c r="K1833" s="34"/>
      <c r="L1833" s="34"/>
      <c r="M1833" s="34"/>
      <c r="N1833" s="34"/>
      <c r="O1833" s="34"/>
      <c r="P1833" s="34"/>
      <c r="Q1833" s="34"/>
      <c r="R1833" s="34"/>
      <c r="S1833" s="34"/>
      <c r="T1833" s="34"/>
      <c r="U1833" s="34"/>
      <c r="V1833" s="34"/>
      <c r="W1833" s="34"/>
      <c r="X1833" s="34"/>
      <c r="Y1833" s="34"/>
      <c r="Z1833" s="34"/>
      <c r="AA1833" s="34"/>
      <c r="AB1833" s="34"/>
      <c r="AC1833" s="34"/>
    </row>
    <row r="1834" spans="1:29">
      <c r="A1834" s="34"/>
      <c r="B1834" s="34"/>
      <c r="C1834" s="34"/>
      <c r="D1834" s="34"/>
      <c r="E1834" s="34"/>
      <c r="F1834" s="34"/>
      <c r="G1834" s="34"/>
      <c r="I1834" s="34"/>
      <c r="J1834" s="34"/>
      <c r="K1834" s="34"/>
      <c r="L1834" s="34"/>
      <c r="M1834" s="34"/>
      <c r="N1834" s="34"/>
      <c r="O1834" s="34"/>
      <c r="P1834" s="34"/>
      <c r="Q1834" s="34"/>
      <c r="R1834" s="34"/>
      <c r="S1834" s="34"/>
      <c r="T1834" s="34"/>
      <c r="U1834" s="34"/>
      <c r="V1834" s="34"/>
      <c r="W1834" s="34"/>
      <c r="X1834" s="34"/>
      <c r="Y1834" s="34"/>
      <c r="Z1834" s="34"/>
      <c r="AA1834" s="34"/>
      <c r="AB1834" s="34"/>
      <c r="AC1834" s="34"/>
    </row>
    <row r="1835" spans="1:29">
      <c r="A1835" s="34"/>
      <c r="B1835" s="34"/>
      <c r="C1835" s="34"/>
      <c r="D1835" s="34"/>
      <c r="E1835" s="34"/>
      <c r="F1835" s="34"/>
      <c r="G1835" s="34"/>
      <c r="I1835" s="34"/>
      <c r="J1835" s="34"/>
      <c r="K1835" s="34"/>
      <c r="L1835" s="34"/>
      <c r="M1835" s="34"/>
      <c r="N1835" s="34"/>
      <c r="O1835" s="34"/>
      <c r="P1835" s="34"/>
      <c r="Q1835" s="34"/>
      <c r="R1835" s="34"/>
      <c r="S1835" s="34"/>
      <c r="T1835" s="34"/>
      <c r="U1835" s="34"/>
      <c r="V1835" s="34"/>
      <c r="W1835" s="34"/>
      <c r="X1835" s="34"/>
      <c r="Y1835" s="34"/>
      <c r="Z1835" s="34"/>
      <c r="AA1835" s="34"/>
      <c r="AB1835" s="34"/>
      <c r="AC1835" s="34"/>
    </row>
    <row r="1836" spans="1:29">
      <c r="A1836" s="34"/>
      <c r="B1836" s="34"/>
      <c r="C1836" s="34"/>
      <c r="D1836" s="34"/>
      <c r="E1836" s="34"/>
      <c r="F1836" s="34"/>
      <c r="G1836" s="34"/>
      <c r="I1836" s="34"/>
      <c r="J1836" s="34"/>
      <c r="K1836" s="34"/>
      <c r="L1836" s="34"/>
      <c r="M1836" s="34"/>
      <c r="N1836" s="34"/>
      <c r="O1836" s="34"/>
      <c r="P1836" s="34"/>
      <c r="Q1836" s="34"/>
      <c r="R1836" s="34"/>
      <c r="S1836" s="34"/>
      <c r="T1836" s="34"/>
      <c r="U1836" s="34"/>
      <c r="V1836" s="34"/>
      <c r="W1836" s="34"/>
      <c r="X1836" s="34"/>
      <c r="Y1836" s="34"/>
      <c r="Z1836" s="34"/>
      <c r="AA1836" s="34"/>
      <c r="AB1836" s="34"/>
      <c r="AC1836" s="34"/>
    </row>
    <row r="1837" spans="1:29">
      <c r="A1837" s="34"/>
      <c r="B1837" s="34"/>
      <c r="C1837" s="34"/>
      <c r="D1837" s="34"/>
      <c r="E1837" s="34"/>
      <c r="F1837" s="34"/>
      <c r="G1837" s="34"/>
      <c r="I1837" s="34"/>
      <c r="J1837" s="34"/>
      <c r="K1837" s="34"/>
      <c r="L1837" s="34"/>
      <c r="M1837" s="34"/>
      <c r="N1837" s="34"/>
      <c r="O1837" s="34"/>
      <c r="P1837" s="34"/>
      <c r="Q1837" s="34"/>
      <c r="R1837" s="34"/>
      <c r="S1837" s="34"/>
      <c r="T1837" s="34"/>
      <c r="U1837" s="34"/>
      <c r="V1837" s="34"/>
      <c r="W1837" s="34"/>
      <c r="X1837" s="34"/>
      <c r="Y1837" s="34"/>
      <c r="Z1837" s="34"/>
      <c r="AA1837" s="34"/>
      <c r="AB1837" s="34"/>
      <c r="AC1837" s="34"/>
    </row>
    <row r="1838" spans="1:29">
      <c r="A1838" s="34"/>
      <c r="B1838" s="34"/>
      <c r="C1838" s="34"/>
      <c r="D1838" s="34"/>
      <c r="E1838" s="34"/>
      <c r="F1838" s="34"/>
      <c r="G1838" s="34"/>
      <c r="I1838" s="34"/>
      <c r="J1838" s="34"/>
      <c r="K1838" s="34"/>
      <c r="L1838" s="34"/>
      <c r="M1838" s="34"/>
      <c r="N1838" s="34"/>
      <c r="O1838" s="34"/>
      <c r="P1838" s="34"/>
      <c r="Q1838" s="34"/>
      <c r="R1838" s="34"/>
      <c r="S1838" s="34"/>
      <c r="T1838" s="34"/>
      <c r="U1838" s="34"/>
      <c r="V1838" s="34"/>
      <c r="W1838" s="34"/>
      <c r="X1838" s="34"/>
      <c r="Y1838" s="34"/>
      <c r="Z1838" s="34"/>
      <c r="AA1838" s="34"/>
      <c r="AB1838" s="34"/>
      <c r="AC1838" s="34"/>
    </row>
    <row r="1839" spans="1:29">
      <c r="A1839" s="34"/>
      <c r="B1839" s="34"/>
      <c r="C1839" s="34"/>
      <c r="D1839" s="34"/>
      <c r="E1839" s="34"/>
      <c r="F1839" s="34"/>
      <c r="G1839" s="34"/>
      <c r="I1839" s="34"/>
      <c r="J1839" s="34"/>
      <c r="K1839" s="34"/>
      <c r="L1839" s="34"/>
      <c r="M1839" s="34"/>
      <c r="N1839" s="34"/>
      <c r="O1839" s="34"/>
      <c r="P1839" s="34"/>
      <c r="Q1839" s="34"/>
      <c r="R1839" s="34"/>
      <c r="S1839" s="34"/>
      <c r="T1839" s="34"/>
      <c r="U1839" s="34"/>
      <c r="V1839" s="34"/>
      <c r="W1839" s="34"/>
      <c r="X1839" s="34"/>
      <c r="Y1839" s="34"/>
      <c r="Z1839" s="34"/>
      <c r="AA1839" s="34"/>
      <c r="AB1839" s="34"/>
      <c r="AC1839" s="34"/>
    </row>
    <row r="1840" spans="1:29">
      <c r="A1840" s="34"/>
      <c r="B1840" s="34"/>
      <c r="C1840" s="34"/>
      <c r="D1840" s="34"/>
      <c r="E1840" s="34"/>
      <c r="F1840" s="34"/>
      <c r="G1840" s="34"/>
      <c r="I1840" s="34"/>
      <c r="J1840" s="34"/>
      <c r="K1840" s="34"/>
      <c r="L1840" s="34"/>
      <c r="M1840" s="34"/>
      <c r="N1840" s="34"/>
      <c r="O1840" s="34"/>
      <c r="P1840" s="34"/>
      <c r="Q1840" s="34"/>
      <c r="R1840" s="34"/>
      <c r="S1840" s="34"/>
      <c r="T1840" s="34"/>
      <c r="U1840" s="34"/>
      <c r="V1840" s="34"/>
      <c r="W1840" s="34"/>
      <c r="X1840" s="34"/>
      <c r="Y1840" s="34"/>
      <c r="Z1840" s="34"/>
      <c r="AA1840" s="34"/>
      <c r="AB1840" s="34"/>
      <c r="AC1840" s="34"/>
    </row>
    <row r="1841" spans="1:29">
      <c r="A1841" s="34"/>
      <c r="B1841" s="34"/>
      <c r="C1841" s="34"/>
      <c r="D1841" s="34"/>
      <c r="E1841" s="34"/>
      <c r="F1841" s="34"/>
      <c r="G1841" s="34"/>
      <c r="I1841" s="34"/>
      <c r="J1841" s="34"/>
      <c r="K1841" s="34"/>
      <c r="L1841" s="34"/>
      <c r="M1841" s="34"/>
      <c r="N1841" s="34"/>
      <c r="O1841" s="34"/>
      <c r="P1841" s="34"/>
      <c r="Q1841" s="34"/>
      <c r="R1841" s="34"/>
      <c r="S1841" s="34"/>
      <c r="T1841" s="34"/>
      <c r="U1841" s="34"/>
      <c r="V1841" s="34"/>
      <c r="W1841" s="34"/>
      <c r="X1841" s="34"/>
      <c r="Y1841" s="34"/>
      <c r="Z1841" s="34"/>
      <c r="AA1841" s="34"/>
      <c r="AB1841" s="34"/>
      <c r="AC1841" s="34"/>
    </row>
    <row r="1842" spans="1:29">
      <c r="A1842" s="34"/>
      <c r="B1842" s="34"/>
      <c r="C1842" s="34"/>
      <c r="D1842" s="34"/>
      <c r="E1842" s="34"/>
      <c r="F1842" s="34"/>
      <c r="G1842" s="34"/>
      <c r="I1842" s="34"/>
      <c r="J1842" s="34"/>
      <c r="K1842" s="34"/>
      <c r="L1842" s="34"/>
      <c r="M1842" s="34"/>
      <c r="N1842" s="34"/>
      <c r="O1842" s="34"/>
      <c r="P1842" s="34"/>
      <c r="Q1842" s="34"/>
      <c r="R1842" s="34"/>
      <c r="S1842" s="34"/>
      <c r="T1842" s="34"/>
      <c r="U1842" s="34"/>
      <c r="V1842" s="34"/>
      <c r="W1842" s="34"/>
      <c r="X1842" s="34"/>
      <c r="Y1842" s="34"/>
      <c r="Z1842" s="34"/>
      <c r="AA1842" s="34"/>
      <c r="AB1842" s="34"/>
      <c r="AC1842" s="34"/>
    </row>
    <row r="1843" spans="1:29">
      <c r="A1843" s="34"/>
      <c r="B1843" s="34"/>
      <c r="C1843" s="34"/>
      <c r="D1843" s="34"/>
      <c r="E1843" s="34"/>
      <c r="F1843" s="34"/>
      <c r="G1843" s="34"/>
      <c r="I1843" s="34"/>
      <c r="J1843" s="34"/>
      <c r="K1843" s="34"/>
      <c r="L1843" s="34"/>
      <c r="M1843" s="34"/>
      <c r="N1843" s="34"/>
      <c r="O1843" s="34"/>
      <c r="P1843" s="34"/>
      <c r="Q1843" s="34"/>
      <c r="R1843" s="34"/>
      <c r="S1843" s="34"/>
      <c r="T1843" s="34"/>
      <c r="U1843" s="34"/>
      <c r="V1843" s="34"/>
      <c r="W1843" s="34"/>
      <c r="X1843" s="34"/>
      <c r="Y1843" s="34"/>
      <c r="Z1843" s="34"/>
      <c r="AA1843" s="34"/>
      <c r="AB1843" s="34"/>
      <c r="AC1843" s="34"/>
    </row>
    <row r="1844" spans="1:29">
      <c r="A1844" s="34"/>
      <c r="B1844" s="34"/>
      <c r="C1844" s="34"/>
      <c r="D1844" s="34"/>
      <c r="E1844" s="34"/>
      <c r="F1844" s="34"/>
      <c r="G1844" s="34"/>
      <c r="I1844" s="34"/>
      <c r="J1844" s="34"/>
      <c r="K1844" s="34"/>
      <c r="L1844" s="34"/>
      <c r="M1844" s="34"/>
      <c r="N1844" s="34"/>
      <c r="O1844" s="34"/>
      <c r="P1844" s="34"/>
      <c r="Q1844" s="34"/>
      <c r="R1844" s="34"/>
      <c r="S1844" s="34"/>
      <c r="T1844" s="34"/>
      <c r="U1844" s="34"/>
      <c r="V1844" s="34"/>
      <c r="W1844" s="34"/>
      <c r="X1844" s="34"/>
      <c r="Y1844" s="34"/>
      <c r="Z1844" s="34"/>
      <c r="AA1844" s="34"/>
      <c r="AB1844" s="34"/>
      <c r="AC1844" s="34"/>
    </row>
    <row r="1845" spans="1:29">
      <c r="A1845" s="34"/>
      <c r="B1845" s="34"/>
      <c r="C1845" s="34"/>
      <c r="D1845" s="34"/>
      <c r="E1845" s="34"/>
      <c r="F1845" s="34"/>
      <c r="G1845" s="34"/>
      <c r="I1845" s="34"/>
      <c r="J1845" s="34"/>
      <c r="K1845" s="34"/>
      <c r="L1845" s="34"/>
      <c r="M1845" s="34"/>
      <c r="N1845" s="34"/>
      <c r="O1845" s="34"/>
      <c r="P1845" s="34"/>
      <c r="Q1845" s="34"/>
      <c r="R1845" s="34"/>
      <c r="S1845" s="34"/>
      <c r="T1845" s="34"/>
      <c r="U1845" s="34"/>
      <c r="V1845" s="34"/>
      <c r="W1845" s="34"/>
      <c r="X1845" s="34"/>
      <c r="Y1845" s="34"/>
      <c r="Z1845" s="34"/>
      <c r="AA1845" s="34"/>
      <c r="AB1845" s="34"/>
      <c r="AC1845" s="34"/>
    </row>
    <row r="1846" spans="1:29">
      <c r="A1846" s="34"/>
      <c r="B1846" s="34"/>
      <c r="C1846" s="34"/>
      <c r="D1846" s="34"/>
      <c r="E1846" s="34"/>
      <c r="F1846" s="34"/>
      <c r="G1846" s="34"/>
      <c r="I1846" s="34"/>
      <c r="J1846" s="34"/>
      <c r="K1846" s="34"/>
      <c r="L1846" s="34"/>
      <c r="M1846" s="34"/>
      <c r="N1846" s="34"/>
      <c r="O1846" s="34"/>
      <c r="P1846" s="34"/>
      <c r="Q1846" s="34"/>
      <c r="R1846" s="34"/>
      <c r="S1846" s="34"/>
      <c r="T1846" s="34"/>
      <c r="U1846" s="34"/>
      <c r="V1846" s="34"/>
      <c r="W1846" s="34"/>
      <c r="X1846" s="34"/>
      <c r="Y1846" s="34"/>
      <c r="Z1846" s="34"/>
      <c r="AA1846" s="34"/>
      <c r="AB1846" s="34"/>
      <c r="AC1846" s="34"/>
    </row>
    <row r="1847" spans="1:29">
      <c r="A1847" s="34"/>
      <c r="B1847" s="34"/>
      <c r="C1847" s="34"/>
      <c r="D1847" s="34"/>
      <c r="E1847" s="34"/>
      <c r="F1847" s="34"/>
      <c r="G1847" s="34"/>
      <c r="I1847" s="34"/>
      <c r="J1847" s="34"/>
      <c r="K1847" s="34"/>
      <c r="L1847" s="34"/>
      <c r="M1847" s="34"/>
      <c r="N1847" s="34"/>
      <c r="O1847" s="34"/>
      <c r="P1847" s="34"/>
      <c r="Q1847" s="34"/>
      <c r="R1847" s="34"/>
      <c r="S1847" s="34"/>
      <c r="T1847" s="34"/>
      <c r="U1847" s="34"/>
      <c r="V1847" s="34"/>
      <c r="W1847" s="34"/>
      <c r="X1847" s="34"/>
      <c r="Y1847" s="34"/>
      <c r="Z1847" s="34"/>
      <c r="AA1847" s="34"/>
      <c r="AB1847" s="34"/>
      <c r="AC1847" s="34"/>
    </row>
    <row r="1848" spans="1:29">
      <c r="A1848" s="34"/>
      <c r="B1848" s="34"/>
      <c r="C1848" s="34"/>
      <c r="D1848" s="34"/>
      <c r="E1848" s="34"/>
      <c r="F1848" s="34"/>
      <c r="G1848" s="34"/>
      <c r="I1848" s="34"/>
      <c r="J1848" s="34"/>
      <c r="K1848" s="34"/>
      <c r="L1848" s="34"/>
      <c r="M1848" s="34"/>
      <c r="N1848" s="34"/>
      <c r="O1848" s="34"/>
      <c r="P1848" s="34"/>
      <c r="Q1848" s="34"/>
      <c r="R1848" s="34"/>
      <c r="S1848" s="34"/>
      <c r="T1848" s="34"/>
      <c r="U1848" s="34"/>
      <c r="V1848" s="34"/>
      <c r="W1848" s="34"/>
      <c r="X1848" s="34"/>
      <c r="Y1848" s="34"/>
      <c r="Z1848" s="34"/>
      <c r="AA1848" s="34"/>
      <c r="AB1848" s="34"/>
      <c r="AC1848" s="34"/>
    </row>
    <row r="1849" spans="1:29">
      <c r="A1849" s="34"/>
      <c r="B1849" s="34"/>
      <c r="C1849" s="34"/>
      <c r="D1849" s="34"/>
      <c r="E1849" s="34"/>
      <c r="F1849" s="34"/>
      <c r="G1849" s="34"/>
      <c r="I1849" s="34"/>
      <c r="J1849" s="34"/>
      <c r="K1849" s="34"/>
      <c r="L1849" s="34"/>
      <c r="M1849" s="34"/>
      <c r="N1849" s="34"/>
      <c r="O1849" s="34"/>
      <c r="P1849" s="34"/>
      <c r="Q1849" s="34"/>
      <c r="R1849" s="34"/>
      <c r="S1849" s="34"/>
      <c r="T1849" s="34"/>
      <c r="U1849" s="34"/>
      <c r="V1849" s="34"/>
      <c r="W1849" s="34"/>
      <c r="X1849" s="34"/>
      <c r="Y1849" s="34"/>
      <c r="Z1849" s="34"/>
      <c r="AA1849" s="34"/>
      <c r="AB1849" s="34"/>
      <c r="AC1849" s="34"/>
    </row>
    <row r="1850" spans="1:29">
      <c r="A1850" s="34"/>
      <c r="B1850" s="34"/>
      <c r="C1850" s="34"/>
      <c r="D1850" s="34"/>
      <c r="E1850" s="34"/>
      <c r="F1850" s="34"/>
      <c r="G1850" s="34"/>
      <c r="I1850" s="34"/>
      <c r="J1850" s="34"/>
      <c r="K1850" s="34"/>
      <c r="L1850" s="34"/>
      <c r="M1850" s="34"/>
      <c r="N1850" s="34"/>
      <c r="O1850" s="34"/>
      <c r="P1850" s="34"/>
      <c r="Q1850" s="34"/>
      <c r="R1850" s="34"/>
      <c r="S1850" s="34"/>
      <c r="T1850" s="34"/>
      <c r="U1850" s="34"/>
      <c r="V1850" s="34"/>
      <c r="W1850" s="34"/>
      <c r="X1850" s="34"/>
      <c r="Y1850" s="34"/>
      <c r="Z1850" s="34"/>
      <c r="AA1850" s="34"/>
      <c r="AB1850" s="34"/>
      <c r="AC1850" s="34"/>
    </row>
    <row r="1851" spans="1:29">
      <c r="A1851" s="34"/>
      <c r="B1851" s="34"/>
      <c r="C1851" s="34"/>
      <c r="D1851" s="34"/>
      <c r="E1851" s="34"/>
      <c r="F1851" s="34"/>
      <c r="G1851" s="34"/>
      <c r="I1851" s="34"/>
      <c r="J1851" s="34"/>
      <c r="K1851" s="34"/>
      <c r="L1851" s="34"/>
      <c r="M1851" s="34"/>
      <c r="N1851" s="34"/>
      <c r="O1851" s="34"/>
      <c r="P1851" s="34"/>
      <c r="Q1851" s="34"/>
      <c r="R1851" s="34"/>
      <c r="S1851" s="34"/>
      <c r="T1851" s="34"/>
      <c r="U1851" s="34"/>
      <c r="V1851" s="34"/>
      <c r="W1851" s="34"/>
      <c r="X1851" s="34"/>
      <c r="Y1851" s="34"/>
      <c r="Z1851" s="34"/>
      <c r="AA1851" s="34"/>
      <c r="AB1851" s="34"/>
      <c r="AC1851" s="34"/>
    </row>
    <row r="1852" spans="1:29">
      <c r="A1852" s="34"/>
      <c r="B1852" s="34"/>
      <c r="C1852" s="34"/>
      <c r="D1852" s="34"/>
      <c r="E1852" s="34"/>
      <c r="F1852" s="34"/>
      <c r="G1852" s="34"/>
      <c r="I1852" s="34"/>
      <c r="J1852" s="34"/>
      <c r="K1852" s="34"/>
      <c r="L1852" s="34"/>
      <c r="M1852" s="34"/>
      <c r="N1852" s="34"/>
      <c r="O1852" s="34"/>
      <c r="P1852" s="34"/>
      <c r="Q1852" s="34"/>
      <c r="R1852" s="34"/>
      <c r="S1852" s="34"/>
      <c r="T1852" s="34"/>
      <c r="U1852" s="34"/>
      <c r="V1852" s="34"/>
      <c r="W1852" s="34"/>
      <c r="X1852" s="34"/>
      <c r="Y1852" s="34"/>
      <c r="Z1852" s="34"/>
      <c r="AA1852" s="34"/>
      <c r="AB1852" s="34"/>
      <c r="AC1852" s="34"/>
    </row>
    <row r="1853" spans="1:29">
      <c r="A1853" s="34"/>
      <c r="B1853" s="34"/>
      <c r="C1853" s="34"/>
      <c r="D1853" s="34"/>
      <c r="E1853" s="34"/>
      <c r="F1853" s="34"/>
      <c r="G1853" s="34"/>
      <c r="I1853" s="34"/>
      <c r="J1853" s="34"/>
      <c r="K1853" s="34"/>
      <c r="L1853" s="34"/>
      <c r="M1853" s="34"/>
      <c r="N1853" s="34"/>
      <c r="O1853" s="34"/>
      <c r="P1853" s="34"/>
      <c r="Q1853" s="34"/>
      <c r="R1853" s="34"/>
      <c r="S1853" s="34"/>
      <c r="T1853" s="34"/>
      <c r="U1853" s="34"/>
      <c r="V1853" s="34"/>
      <c r="W1853" s="34"/>
      <c r="X1853" s="34"/>
      <c r="Y1853" s="34"/>
      <c r="Z1853" s="34"/>
      <c r="AA1853" s="34"/>
      <c r="AB1853" s="34"/>
      <c r="AC1853" s="34"/>
    </row>
    <row r="1854" spans="1:29">
      <c r="A1854" s="34"/>
      <c r="B1854" s="34"/>
      <c r="C1854" s="34"/>
      <c r="D1854" s="34"/>
      <c r="E1854" s="34"/>
      <c r="F1854" s="34"/>
      <c r="G1854" s="34"/>
      <c r="I1854" s="34"/>
      <c r="J1854" s="34"/>
      <c r="K1854" s="34"/>
      <c r="L1854" s="34"/>
      <c r="M1854" s="34"/>
      <c r="N1854" s="34"/>
      <c r="O1854" s="34"/>
      <c r="P1854" s="34"/>
      <c r="Q1854" s="34"/>
      <c r="R1854" s="34"/>
      <c r="S1854" s="34"/>
      <c r="T1854" s="34"/>
      <c r="U1854" s="34"/>
      <c r="V1854" s="34"/>
      <c r="W1854" s="34"/>
      <c r="X1854" s="34"/>
      <c r="Y1854" s="34"/>
      <c r="Z1854" s="34"/>
      <c r="AA1854" s="34"/>
      <c r="AB1854" s="34"/>
      <c r="AC1854" s="34"/>
    </row>
    <row r="1855" spans="1:29">
      <c r="A1855" s="34"/>
      <c r="B1855" s="34"/>
      <c r="C1855" s="34"/>
      <c r="D1855" s="34"/>
      <c r="E1855" s="34"/>
      <c r="F1855" s="34"/>
      <c r="G1855" s="34"/>
      <c r="I1855" s="34"/>
      <c r="J1855" s="34"/>
      <c r="K1855" s="34"/>
      <c r="L1855" s="34"/>
      <c r="M1855" s="34"/>
      <c r="N1855" s="34"/>
      <c r="O1855" s="34"/>
      <c r="P1855" s="34"/>
      <c r="Q1855" s="34"/>
      <c r="R1855" s="34"/>
      <c r="S1855" s="34"/>
      <c r="T1855" s="34"/>
      <c r="U1855" s="34"/>
      <c r="V1855" s="34"/>
      <c r="W1855" s="34"/>
      <c r="X1855" s="34"/>
      <c r="Y1855" s="34"/>
      <c r="Z1855" s="34"/>
      <c r="AA1855" s="34"/>
      <c r="AB1855" s="34"/>
      <c r="AC1855" s="34"/>
    </row>
    <row r="1856" spans="1:29">
      <c r="A1856" s="34"/>
      <c r="B1856" s="34"/>
      <c r="C1856" s="34"/>
      <c r="D1856" s="34"/>
      <c r="E1856" s="34"/>
      <c r="F1856" s="34"/>
      <c r="G1856" s="34"/>
      <c r="I1856" s="34"/>
      <c r="J1856" s="34"/>
      <c r="K1856" s="34"/>
      <c r="L1856" s="34"/>
      <c r="M1856" s="34"/>
      <c r="N1856" s="34"/>
      <c r="O1856" s="34"/>
      <c r="P1856" s="34"/>
      <c r="Q1856" s="34"/>
      <c r="R1856" s="34"/>
      <c r="S1856" s="34"/>
      <c r="T1856" s="34"/>
      <c r="U1856" s="34"/>
      <c r="V1856" s="34"/>
      <c r="W1856" s="34"/>
      <c r="X1856" s="34"/>
      <c r="Y1856" s="34"/>
      <c r="Z1856" s="34"/>
      <c r="AA1856" s="34"/>
      <c r="AB1856" s="34"/>
      <c r="AC1856" s="34"/>
    </row>
    <row r="1857" spans="1:29">
      <c r="A1857" s="34"/>
      <c r="B1857" s="34"/>
      <c r="C1857" s="34"/>
      <c r="D1857" s="34"/>
      <c r="E1857" s="34"/>
      <c r="F1857" s="34"/>
      <c r="G1857" s="34"/>
      <c r="I1857" s="34"/>
      <c r="J1857" s="34"/>
      <c r="K1857" s="34"/>
      <c r="L1857" s="34"/>
      <c r="M1857" s="34"/>
      <c r="N1857" s="34"/>
      <c r="O1857" s="34"/>
      <c r="P1857" s="34"/>
      <c r="Q1857" s="34"/>
      <c r="R1857" s="34"/>
      <c r="S1857" s="34"/>
      <c r="T1857" s="34"/>
      <c r="U1857" s="34"/>
      <c r="V1857" s="34"/>
      <c r="W1857" s="34"/>
      <c r="X1857" s="34"/>
      <c r="Y1857" s="34"/>
      <c r="Z1857" s="34"/>
      <c r="AA1857" s="34"/>
      <c r="AB1857" s="34"/>
      <c r="AC1857" s="34"/>
    </row>
    <row r="1858" spans="1:29">
      <c r="A1858" s="34"/>
      <c r="B1858" s="34"/>
      <c r="C1858" s="34"/>
      <c r="D1858" s="34"/>
      <c r="E1858" s="34"/>
      <c r="F1858" s="34"/>
      <c r="G1858" s="34"/>
      <c r="I1858" s="34"/>
      <c r="J1858" s="34"/>
      <c r="K1858" s="34"/>
      <c r="L1858" s="34"/>
      <c r="M1858" s="34"/>
      <c r="N1858" s="34"/>
      <c r="O1858" s="34"/>
      <c r="P1858" s="34"/>
      <c r="Q1858" s="34"/>
      <c r="R1858" s="34"/>
      <c r="S1858" s="34"/>
      <c r="T1858" s="34"/>
      <c r="U1858" s="34"/>
      <c r="V1858" s="34"/>
      <c r="W1858" s="34"/>
      <c r="X1858" s="34"/>
      <c r="Y1858" s="34"/>
      <c r="Z1858" s="34"/>
      <c r="AA1858" s="34"/>
      <c r="AB1858" s="34"/>
      <c r="AC1858" s="34"/>
    </row>
    <row r="1859" spans="1:29">
      <c r="A1859" s="34"/>
      <c r="B1859" s="34"/>
      <c r="C1859" s="34"/>
      <c r="D1859" s="34"/>
      <c r="E1859" s="34"/>
      <c r="F1859" s="34"/>
      <c r="G1859" s="34"/>
      <c r="I1859" s="34"/>
      <c r="J1859" s="34"/>
      <c r="K1859" s="34"/>
      <c r="L1859" s="34"/>
      <c r="M1859" s="34"/>
      <c r="N1859" s="34"/>
      <c r="O1859" s="34"/>
      <c r="P1859" s="34"/>
      <c r="Q1859" s="34"/>
      <c r="R1859" s="34"/>
      <c r="S1859" s="34"/>
      <c r="T1859" s="34"/>
      <c r="U1859" s="34"/>
      <c r="V1859" s="34"/>
      <c r="W1859" s="34"/>
      <c r="X1859" s="34"/>
      <c r="Y1859" s="34"/>
      <c r="Z1859" s="34"/>
      <c r="AA1859" s="34"/>
      <c r="AB1859" s="34"/>
      <c r="AC1859" s="34"/>
    </row>
    <row r="1860" spans="1:29">
      <c r="A1860" s="34"/>
      <c r="B1860" s="34"/>
      <c r="C1860" s="34"/>
      <c r="D1860" s="34"/>
      <c r="E1860" s="34"/>
      <c r="F1860" s="34"/>
      <c r="G1860" s="34"/>
      <c r="I1860" s="34"/>
      <c r="J1860" s="34"/>
      <c r="K1860" s="34"/>
      <c r="L1860" s="34"/>
      <c r="M1860" s="34"/>
      <c r="N1860" s="34"/>
      <c r="O1860" s="34"/>
      <c r="P1860" s="34"/>
      <c r="Q1860" s="34"/>
      <c r="R1860" s="34"/>
      <c r="S1860" s="34"/>
      <c r="T1860" s="34"/>
      <c r="U1860" s="34"/>
      <c r="V1860" s="34"/>
      <c r="W1860" s="34"/>
      <c r="X1860" s="34"/>
      <c r="Y1860" s="34"/>
      <c r="Z1860" s="34"/>
      <c r="AA1860" s="34"/>
      <c r="AB1860" s="34"/>
      <c r="AC1860" s="34"/>
    </row>
    <row r="1861" spans="1:29">
      <c r="A1861" s="34"/>
      <c r="B1861" s="34"/>
      <c r="C1861" s="34"/>
      <c r="D1861" s="34"/>
      <c r="E1861" s="34"/>
      <c r="F1861" s="34"/>
      <c r="G1861" s="34"/>
      <c r="I1861" s="34"/>
      <c r="J1861" s="34"/>
      <c r="K1861" s="34"/>
      <c r="L1861" s="34"/>
      <c r="M1861" s="34"/>
      <c r="N1861" s="34"/>
      <c r="O1861" s="34"/>
      <c r="P1861" s="34"/>
      <c r="Q1861" s="34"/>
      <c r="R1861" s="34"/>
      <c r="S1861" s="34"/>
      <c r="T1861" s="34"/>
      <c r="U1861" s="34"/>
      <c r="V1861" s="34"/>
      <c r="W1861" s="34"/>
      <c r="X1861" s="34"/>
      <c r="Y1861" s="34"/>
      <c r="Z1861" s="34"/>
      <c r="AA1861" s="34"/>
      <c r="AB1861" s="34"/>
      <c r="AC1861" s="34"/>
    </row>
    <row r="1862" spans="1:29">
      <c r="A1862" s="34"/>
      <c r="B1862" s="34"/>
      <c r="C1862" s="34"/>
      <c r="D1862" s="34"/>
      <c r="E1862" s="34"/>
      <c r="F1862" s="34"/>
      <c r="G1862" s="34"/>
      <c r="I1862" s="34"/>
      <c r="J1862" s="34"/>
      <c r="K1862" s="34"/>
      <c r="L1862" s="34"/>
      <c r="M1862" s="34"/>
      <c r="N1862" s="34"/>
      <c r="O1862" s="34"/>
      <c r="P1862" s="34"/>
      <c r="Q1862" s="34"/>
      <c r="R1862" s="34"/>
      <c r="S1862" s="34"/>
      <c r="T1862" s="34"/>
      <c r="U1862" s="34"/>
      <c r="V1862" s="34"/>
      <c r="W1862" s="34"/>
      <c r="X1862" s="34"/>
      <c r="Y1862" s="34"/>
      <c r="Z1862" s="34"/>
      <c r="AA1862" s="34"/>
      <c r="AB1862" s="34"/>
      <c r="AC1862" s="34"/>
    </row>
    <row r="1863" spans="1:29">
      <c r="A1863" s="34"/>
      <c r="B1863" s="34"/>
      <c r="C1863" s="34"/>
      <c r="D1863" s="34"/>
      <c r="E1863" s="34"/>
      <c r="F1863" s="34"/>
      <c r="G1863" s="34"/>
      <c r="I1863" s="34"/>
      <c r="J1863" s="34"/>
      <c r="K1863" s="34"/>
      <c r="L1863" s="34"/>
      <c r="M1863" s="34"/>
      <c r="N1863" s="34"/>
      <c r="O1863" s="34"/>
      <c r="P1863" s="34"/>
      <c r="Q1863" s="34"/>
      <c r="R1863" s="34"/>
      <c r="S1863" s="34"/>
      <c r="T1863" s="34"/>
      <c r="U1863" s="34"/>
      <c r="V1863" s="34"/>
      <c r="W1863" s="34"/>
      <c r="X1863" s="34"/>
      <c r="Y1863" s="34"/>
      <c r="Z1863" s="34"/>
      <c r="AA1863" s="34"/>
      <c r="AB1863" s="34"/>
      <c r="AC1863" s="34"/>
    </row>
    <row r="1864" spans="1:29">
      <c r="A1864" s="34"/>
      <c r="B1864" s="34"/>
      <c r="C1864" s="34"/>
      <c r="D1864" s="34"/>
      <c r="E1864" s="34"/>
      <c r="F1864" s="34"/>
      <c r="G1864" s="34"/>
      <c r="I1864" s="34"/>
      <c r="J1864" s="34"/>
      <c r="K1864" s="34"/>
      <c r="L1864" s="34"/>
      <c r="M1864" s="34"/>
      <c r="N1864" s="34"/>
      <c r="O1864" s="34"/>
      <c r="P1864" s="34"/>
      <c r="Q1864" s="34"/>
      <c r="R1864" s="34"/>
      <c r="S1864" s="34"/>
      <c r="T1864" s="34"/>
      <c r="U1864" s="34"/>
      <c r="V1864" s="34"/>
      <c r="W1864" s="34"/>
      <c r="X1864" s="34"/>
      <c r="Y1864" s="34"/>
      <c r="Z1864" s="34"/>
      <c r="AA1864" s="34"/>
      <c r="AB1864" s="34"/>
      <c r="AC1864" s="34"/>
    </row>
    <row r="1865" spans="1:29">
      <c r="A1865" s="34"/>
      <c r="B1865" s="34"/>
      <c r="C1865" s="34"/>
      <c r="D1865" s="34"/>
      <c r="E1865" s="34"/>
      <c r="F1865" s="34"/>
      <c r="G1865" s="34"/>
      <c r="I1865" s="34"/>
      <c r="J1865" s="34"/>
      <c r="K1865" s="34"/>
      <c r="L1865" s="34"/>
      <c r="M1865" s="34"/>
      <c r="N1865" s="34"/>
      <c r="O1865" s="34"/>
      <c r="P1865" s="34"/>
      <c r="Q1865" s="34"/>
      <c r="R1865" s="34"/>
      <c r="S1865" s="34"/>
      <c r="T1865" s="34"/>
      <c r="U1865" s="34"/>
      <c r="V1865" s="34"/>
      <c r="W1865" s="34"/>
      <c r="X1865" s="34"/>
      <c r="Y1865" s="34"/>
      <c r="Z1865" s="34"/>
      <c r="AA1865" s="34"/>
      <c r="AB1865" s="34"/>
      <c r="AC1865" s="34"/>
    </row>
    <row r="1866" spans="1:29">
      <c r="A1866" s="34"/>
      <c r="B1866" s="34"/>
      <c r="C1866" s="34"/>
      <c r="D1866" s="34"/>
      <c r="E1866" s="34"/>
      <c r="F1866" s="34"/>
      <c r="G1866" s="34"/>
      <c r="I1866" s="34"/>
      <c r="J1866" s="34"/>
      <c r="K1866" s="34"/>
      <c r="L1866" s="34"/>
      <c r="M1866" s="34"/>
      <c r="N1866" s="34"/>
      <c r="O1866" s="34"/>
      <c r="P1866" s="34"/>
      <c r="Q1866" s="34"/>
      <c r="R1866" s="34"/>
      <c r="S1866" s="34"/>
      <c r="T1866" s="34"/>
      <c r="U1866" s="34"/>
      <c r="V1866" s="34"/>
      <c r="W1866" s="34"/>
      <c r="X1866" s="34"/>
      <c r="Y1866" s="34"/>
      <c r="Z1866" s="34"/>
      <c r="AA1866" s="34"/>
      <c r="AB1866" s="34"/>
      <c r="AC1866" s="34"/>
    </row>
    <row r="1867" spans="1:29">
      <c r="A1867" s="34"/>
      <c r="B1867" s="34"/>
      <c r="C1867" s="34"/>
      <c r="D1867" s="34"/>
      <c r="E1867" s="34"/>
      <c r="F1867" s="34"/>
      <c r="G1867" s="34"/>
      <c r="I1867" s="34"/>
      <c r="J1867" s="34"/>
      <c r="K1867" s="34"/>
      <c r="L1867" s="34"/>
      <c r="M1867" s="34"/>
      <c r="N1867" s="34"/>
      <c r="O1867" s="34"/>
      <c r="P1867" s="34"/>
      <c r="Q1867" s="34"/>
      <c r="R1867" s="34"/>
      <c r="S1867" s="34"/>
      <c r="T1867" s="34"/>
      <c r="U1867" s="34"/>
      <c r="V1867" s="34"/>
      <c r="W1867" s="34"/>
      <c r="X1867" s="34"/>
      <c r="Y1867" s="34"/>
      <c r="Z1867" s="34"/>
      <c r="AA1867" s="34"/>
      <c r="AB1867" s="34"/>
      <c r="AC1867" s="34"/>
    </row>
    <row r="1868" spans="1:29">
      <c r="A1868" s="34"/>
      <c r="B1868" s="34"/>
      <c r="C1868" s="34"/>
      <c r="D1868" s="34"/>
      <c r="E1868" s="34"/>
      <c r="F1868" s="34"/>
      <c r="G1868" s="34"/>
      <c r="I1868" s="34"/>
      <c r="J1868" s="34"/>
      <c r="K1868" s="34"/>
      <c r="L1868" s="34"/>
      <c r="M1868" s="34"/>
      <c r="N1868" s="34"/>
      <c r="O1868" s="34"/>
      <c r="P1868" s="34"/>
      <c r="Q1868" s="34"/>
      <c r="R1868" s="34"/>
      <c r="S1868" s="34"/>
      <c r="T1868" s="34"/>
      <c r="U1868" s="34"/>
      <c r="V1868" s="34"/>
      <c r="W1868" s="34"/>
      <c r="X1868" s="34"/>
      <c r="Y1868" s="34"/>
      <c r="Z1868" s="34"/>
      <c r="AA1868" s="34"/>
      <c r="AB1868" s="34"/>
      <c r="AC1868" s="34"/>
    </row>
    <row r="1869" spans="1:29">
      <c r="A1869" s="34"/>
      <c r="B1869" s="34"/>
      <c r="C1869" s="34"/>
      <c r="D1869" s="34"/>
      <c r="E1869" s="34"/>
      <c r="F1869" s="34"/>
      <c r="G1869" s="34"/>
      <c r="I1869" s="34"/>
      <c r="J1869" s="34"/>
      <c r="K1869" s="34"/>
      <c r="L1869" s="34"/>
      <c r="M1869" s="34"/>
      <c r="N1869" s="34"/>
      <c r="O1869" s="34"/>
      <c r="P1869" s="34"/>
      <c r="Q1869" s="34"/>
      <c r="R1869" s="34"/>
      <c r="S1869" s="34"/>
      <c r="T1869" s="34"/>
      <c r="U1869" s="34"/>
      <c r="V1869" s="34"/>
      <c r="W1869" s="34"/>
      <c r="X1869" s="34"/>
      <c r="Y1869" s="34"/>
      <c r="Z1869" s="34"/>
      <c r="AA1869" s="34"/>
      <c r="AB1869" s="34"/>
      <c r="AC1869" s="34"/>
    </row>
    <row r="1870" spans="1:29">
      <c r="A1870" s="34"/>
      <c r="B1870" s="34"/>
      <c r="C1870" s="34"/>
      <c r="D1870" s="34"/>
      <c r="E1870" s="34"/>
      <c r="F1870" s="34"/>
      <c r="G1870" s="34"/>
      <c r="I1870" s="34"/>
      <c r="J1870" s="34"/>
      <c r="K1870" s="34"/>
      <c r="L1870" s="34"/>
      <c r="M1870" s="34"/>
      <c r="N1870" s="34"/>
      <c r="O1870" s="34"/>
      <c r="P1870" s="34"/>
      <c r="Q1870" s="34"/>
      <c r="R1870" s="34"/>
      <c r="S1870" s="34"/>
      <c r="T1870" s="34"/>
      <c r="U1870" s="34"/>
      <c r="V1870" s="34"/>
      <c r="W1870" s="34"/>
      <c r="X1870" s="34"/>
      <c r="Y1870" s="34"/>
      <c r="Z1870" s="34"/>
      <c r="AA1870" s="34"/>
      <c r="AB1870" s="34"/>
      <c r="AC1870" s="34"/>
    </row>
    <row r="1871" spans="1:29">
      <c r="A1871" s="34"/>
      <c r="B1871" s="34"/>
      <c r="C1871" s="34"/>
      <c r="D1871" s="34"/>
      <c r="E1871" s="34"/>
      <c r="F1871" s="34"/>
      <c r="G1871" s="34"/>
      <c r="I1871" s="34"/>
      <c r="J1871" s="34"/>
      <c r="K1871" s="34"/>
      <c r="L1871" s="34"/>
      <c r="M1871" s="34"/>
      <c r="N1871" s="34"/>
      <c r="O1871" s="34"/>
      <c r="P1871" s="34"/>
      <c r="Q1871" s="34"/>
      <c r="R1871" s="34"/>
      <c r="S1871" s="34"/>
      <c r="T1871" s="34"/>
      <c r="U1871" s="34"/>
      <c r="V1871" s="34"/>
      <c r="W1871" s="34"/>
      <c r="X1871" s="34"/>
      <c r="Y1871" s="34"/>
      <c r="Z1871" s="34"/>
      <c r="AA1871" s="34"/>
      <c r="AB1871" s="34"/>
      <c r="AC1871" s="34"/>
    </row>
    <row r="1872" spans="1:29">
      <c r="A1872" s="34"/>
      <c r="B1872" s="34"/>
      <c r="C1872" s="34"/>
      <c r="D1872" s="34"/>
      <c r="E1872" s="34"/>
      <c r="F1872" s="34"/>
      <c r="G1872" s="34"/>
      <c r="I1872" s="34"/>
      <c r="J1872" s="34"/>
      <c r="K1872" s="34"/>
      <c r="L1872" s="34"/>
      <c r="M1872" s="34"/>
      <c r="N1872" s="34"/>
      <c r="O1872" s="34"/>
      <c r="P1872" s="34"/>
      <c r="Q1872" s="34"/>
      <c r="R1872" s="34"/>
      <c r="S1872" s="34"/>
      <c r="T1872" s="34"/>
      <c r="U1872" s="34"/>
      <c r="V1872" s="34"/>
      <c r="W1872" s="34"/>
      <c r="X1872" s="34"/>
      <c r="Y1872" s="34"/>
      <c r="Z1872" s="34"/>
      <c r="AA1872" s="34"/>
      <c r="AB1872" s="34"/>
      <c r="AC1872" s="34"/>
    </row>
    <row r="1873" spans="1:29">
      <c r="A1873" s="34"/>
      <c r="B1873" s="34"/>
      <c r="C1873" s="34"/>
      <c r="D1873" s="34"/>
      <c r="E1873" s="34"/>
      <c r="F1873" s="34"/>
      <c r="G1873" s="34"/>
      <c r="I1873" s="34"/>
      <c r="J1873" s="34"/>
      <c r="K1873" s="34"/>
      <c r="L1873" s="34"/>
      <c r="M1873" s="34"/>
      <c r="N1873" s="34"/>
      <c r="O1873" s="34"/>
      <c r="P1873" s="34"/>
      <c r="Q1873" s="34"/>
      <c r="R1873" s="34"/>
      <c r="S1873" s="34"/>
      <c r="T1873" s="34"/>
      <c r="U1873" s="34"/>
      <c r="V1873" s="34"/>
      <c r="W1873" s="34"/>
      <c r="X1873" s="34"/>
      <c r="Y1873" s="34"/>
      <c r="Z1873" s="34"/>
      <c r="AA1873" s="34"/>
      <c r="AB1873" s="34"/>
      <c r="AC1873" s="34"/>
    </row>
    <row r="1874" spans="1:29">
      <c r="A1874" s="34"/>
      <c r="B1874" s="34"/>
      <c r="C1874" s="34"/>
      <c r="D1874" s="34"/>
      <c r="E1874" s="34"/>
      <c r="F1874" s="34"/>
      <c r="G1874" s="34"/>
      <c r="I1874" s="34"/>
      <c r="J1874" s="34"/>
      <c r="K1874" s="34"/>
      <c r="L1874" s="34"/>
      <c r="M1874" s="34"/>
      <c r="N1874" s="34"/>
      <c r="O1874" s="34"/>
      <c r="P1874" s="34"/>
      <c r="Q1874" s="34"/>
      <c r="R1874" s="34"/>
      <c r="S1874" s="34"/>
      <c r="T1874" s="34"/>
      <c r="U1874" s="34"/>
      <c r="V1874" s="34"/>
      <c r="W1874" s="34"/>
      <c r="X1874" s="34"/>
      <c r="Y1874" s="34"/>
      <c r="Z1874" s="34"/>
      <c r="AA1874" s="34"/>
      <c r="AB1874" s="34"/>
      <c r="AC1874" s="34"/>
    </row>
    <row r="1875" spans="1:29">
      <c r="A1875" s="34"/>
      <c r="B1875" s="34"/>
      <c r="C1875" s="34"/>
      <c r="D1875" s="34"/>
      <c r="E1875" s="34"/>
      <c r="F1875" s="34"/>
      <c r="G1875" s="34"/>
      <c r="I1875" s="34"/>
      <c r="J1875" s="34"/>
      <c r="K1875" s="34"/>
      <c r="L1875" s="34"/>
      <c r="M1875" s="34"/>
      <c r="N1875" s="34"/>
      <c r="O1875" s="34"/>
      <c r="P1875" s="34"/>
      <c r="Q1875" s="34"/>
      <c r="R1875" s="34"/>
      <c r="S1875" s="34"/>
      <c r="T1875" s="34"/>
      <c r="U1875" s="34"/>
      <c r="V1875" s="34"/>
      <c r="W1875" s="34"/>
      <c r="X1875" s="34"/>
      <c r="Y1875" s="34"/>
      <c r="Z1875" s="34"/>
      <c r="AA1875" s="34"/>
      <c r="AB1875" s="34"/>
      <c r="AC1875" s="34"/>
    </row>
    <row r="1876" spans="1:29">
      <c r="A1876" s="34"/>
      <c r="B1876" s="34"/>
      <c r="C1876" s="34"/>
      <c r="D1876" s="34"/>
      <c r="E1876" s="34"/>
      <c r="F1876" s="34"/>
      <c r="G1876" s="34"/>
      <c r="I1876" s="34"/>
      <c r="J1876" s="34"/>
      <c r="K1876" s="34"/>
      <c r="L1876" s="34"/>
      <c r="M1876" s="34"/>
      <c r="N1876" s="34"/>
      <c r="O1876" s="34"/>
      <c r="P1876" s="34"/>
      <c r="Q1876" s="34"/>
      <c r="R1876" s="34"/>
      <c r="S1876" s="34"/>
      <c r="T1876" s="34"/>
      <c r="U1876" s="34"/>
      <c r="V1876" s="34"/>
      <c r="W1876" s="34"/>
      <c r="X1876" s="34"/>
      <c r="Y1876" s="34"/>
      <c r="Z1876" s="34"/>
      <c r="AA1876" s="34"/>
      <c r="AB1876" s="34"/>
      <c r="AC1876" s="34"/>
    </row>
    <row r="1877" spans="1:29">
      <c r="A1877" s="34"/>
      <c r="B1877" s="34"/>
      <c r="C1877" s="34"/>
      <c r="D1877" s="34"/>
      <c r="E1877" s="34"/>
      <c r="F1877" s="34"/>
      <c r="G1877" s="34"/>
      <c r="I1877" s="34"/>
      <c r="J1877" s="34"/>
      <c r="K1877" s="34"/>
      <c r="L1877" s="34"/>
      <c r="M1877" s="34"/>
      <c r="N1877" s="34"/>
      <c r="O1877" s="34"/>
      <c r="P1877" s="34"/>
      <c r="Q1877" s="34"/>
      <c r="R1877" s="34"/>
      <c r="S1877" s="34"/>
      <c r="T1877" s="34"/>
      <c r="U1877" s="34"/>
      <c r="V1877" s="34"/>
      <c r="W1877" s="34"/>
      <c r="X1877" s="34"/>
      <c r="Y1877" s="34"/>
      <c r="Z1877" s="34"/>
      <c r="AA1877" s="34"/>
      <c r="AB1877" s="34"/>
      <c r="AC1877" s="34"/>
    </row>
    <row r="1878" spans="1:29">
      <c r="A1878" s="34"/>
      <c r="B1878" s="34"/>
      <c r="C1878" s="34"/>
      <c r="D1878" s="34"/>
      <c r="E1878" s="34"/>
      <c r="F1878" s="34"/>
      <c r="G1878" s="34"/>
      <c r="I1878" s="34"/>
      <c r="J1878" s="34"/>
      <c r="K1878" s="34"/>
      <c r="L1878" s="34"/>
      <c r="M1878" s="34"/>
      <c r="N1878" s="34"/>
      <c r="O1878" s="34"/>
      <c r="P1878" s="34"/>
      <c r="Q1878" s="34"/>
      <c r="R1878" s="34"/>
      <c r="S1878" s="34"/>
      <c r="T1878" s="34"/>
      <c r="U1878" s="34"/>
      <c r="V1878" s="34"/>
      <c r="W1878" s="34"/>
      <c r="X1878" s="34"/>
      <c r="Y1878" s="34"/>
      <c r="Z1878" s="34"/>
      <c r="AA1878" s="34"/>
      <c r="AB1878" s="34"/>
      <c r="AC1878" s="34"/>
    </row>
    <row r="1879" spans="1:29">
      <c r="A1879" s="34"/>
      <c r="B1879" s="34"/>
      <c r="C1879" s="34"/>
      <c r="D1879" s="34"/>
      <c r="E1879" s="34"/>
      <c r="F1879" s="34"/>
      <c r="G1879" s="34"/>
      <c r="I1879" s="34"/>
      <c r="J1879" s="34"/>
      <c r="K1879" s="34"/>
      <c r="L1879" s="34"/>
      <c r="M1879" s="34"/>
      <c r="N1879" s="34"/>
      <c r="O1879" s="34"/>
      <c r="P1879" s="34"/>
      <c r="Q1879" s="34"/>
      <c r="R1879" s="34"/>
      <c r="S1879" s="34"/>
      <c r="T1879" s="34"/>
      <c r="U1879" s="34"/>
      <c r="V1879" s="34"/>
      <c r="W1879" s="34"/>
      <c r="X1879" s="34"/>
      <c r="Y1879" s="34"/>
      <c r="Z1879" s="34"/>
      <c r="AA1879" s="34"/>
      <c r="AB1879" s="34"/>
      <c r="AC1879" s="34"/>
    </row>
    <row r="1880" spans="1:29">
      <c r="A1880" s="34"/>
      <c r="B1880" s="34"/>
      <c r="C1880" s="34"/>
      <c r="D1880" s="34"/>
      <c r="E1880" s="34"/>
      <c r="F1880" s="34"/>
      <c r="G1880" s="34"/>
      <c r="I1880" s="34"/>
      <c r="J1880" s="34"/>
      <c r="K1880" s="34"/>
      <c r="L1880" s="34"/>
      <c r="M1880" s="34"/>
      <c r="N1880" s="34"/>
      <c r="O1880" s="34"/>
      <c r="P1880" s="34"/>
      <c r="Q1880" s="34"/>
      <c r="R1880" s="34"/>
      <c r="S1880" s="34"/>
      <c r="T1880" s="34"/>
      <c r="U1880" s="34"/>
      <c r="V1880" s="34"/>
      <c r="W1880" s="34"/>
      <c r="X1880" s="34"/>
      <c r="Y1880" s="34"/>
      <c r="Z1880" s="34"/>
      <c r="AA1880" s="34"/>
      <c r="AB1880" s="34"/>
      <c r="AC1880" s="34"/>
    </row>
    <row r="1881" spans="1:29">
      <c r="A1881" s="34"/>
      <c r="B1881" s="34"/>
      <c r="C1881" s="34"/>
      <c r="D1881" s="34"/>
      <c r="E1881" s="34"/>
      <c r="F1881" s="34"/>
      <c r="G1881" s="34"/>
      <c r="I1881" s="34"/>
      <c r="J1881" s="34"/>
      <c r="K1881" s="34"/>
      <c r="L1881" s="34"/>
      <c r="M1881" s="34"/>
      <c r="N1881" s="34"/>
      <c r="O1881" s="34"/>
      <c r="P1881" s="34"/>
      <c r="Q1881" s="34"/>
      <c r="R1881" s="34"/>
      <c r="S1881" s="34"/>
      <c r="T1881" s="34"/>
      <c r="U1881" s="34"/>
      <c r="V1881" s="34"/>
      <c r="W1881" s="34"/>
      <c r="X1881" s="34"/>
      <c r="Y1881" s="34"/>
      <c r="Z1881" s="34"/>
      <c r="AA1881" s="34"/>
      <c r="AB1881" s="34"/>
      <c r="AC1881" s="34"/>
    </row>
    <row r="1882" spans="1:29">
      <c r="A1882" s="34"/>
      <c r="B1882" s="34"/>
      <c r="C1882" s="34"/>
      <c r="D1882" s="34"/>
      <c r="E1882" s="34"/>
      <c r="F1882" s="34"/>
      <c r="G1882" s="34"/>
      <c r="I1882" s="34"/>
      <c r="J1882" s="34"/>
      <c r="K1882" s="34"/>
      <c r="L1882" s="34"/>
      <c r="M1882" s="34"/>
      <c r="N1882" s="34"/>
      <c r="O1882" s="34"/>
      <c r="P1882" s="34"/>
      <c r="Q1882" s="34"/>
      <c r="R1882" s="34"/>
      <c r="S1882" s="34"/>
      <c r="T1882" s="34"/>
      <c r="U1882" s="34"/>
      <c r="V1882" s="34"/>
      <c r="W1882" s="34"/>
      <c r="X1882" s="34"/>
      <c r="Y1882" s="34"/>
      <c r="Z1882" s="34"/>
      <c r="AA1882" s="34"/>
      <c r="AB1882" s="34"/>
      <c r="AC1882" s="34"/>
    </row>
    <row r="1883" spans="1:29">
      <c r="A1883" s="34"/>
      <c r="B1883" s="34"/>
      <c r="C1883" s="34"/>
      <c r="D1883" s="34"/>
      <c r="E1883" s="34"/>
      <c r="F1883" s="34"/>
      <c r="G1883" s="34"/>
      <c r="I1883" s="34"/>
      <c r="J1883" s="34"/>
      <c r="K1883" s="34"/>
      <c r="L1883" s="34"/>
      <c r="M1883" s="34"/>
      <c r="N1883" s="34"/>
      <c r="O1883" s="34"/>
      <c r="P1883" s="34"/>
      <c r="Q1883" s="34"/>
      <c r="R1883" s="34"/>
      <c r="S1883" s="34"/>
      <c r="T1883" s="34"/>
      <c r="U1883" s="34"/>
      <c r="V1883" s="34"/>
      <c r="W1883" s="34"/>
      <c r="X1883" s="34"/>
      <c r="Y1883" s="34"/>
      <c r="Z1883" s="34"/>
      <c r="AA1883" s="34"/>
      <c r="AB1883" s="34"/>
      <c r="AC1883" s="34"/>
    </row>
    <row r="1884" spans="1:29">
      <c r="A1884" s="34"/>
      <c r="B1884" s="34"/>
      <c r="C1884" s="34"/>
      <c r="D1884" s="34"/>
      <c r="E1884" s="34"/>
      <c r="F1884" s="34"/>
      <c r="G1884" s="34"/>
      <c r="I1884" s="34"/>
      <c r="J1884" s="34"/>
      <c r="K1884" s="34"/>
      <c r="L1884" s="34"/>
      <c r="M1884" s="34"/>
      <c r="N1884" s="34"/>
      <c r="O1884" s="34"/>
      <c r="P1884" s="34"/>
      <c r="Q1884" s="34"/>
      <c r="R1884" s="34"/>
      <c r="S1884" s="34"/>
      <c r="T1884" s="34"/>
      <c r="U1884" s="34"/>
      <c r="V1884" s="34"/>
      <c r="W1884" s="34"/>
      <c r="X1884" s="34"/>
      <c r="Y1884" s="34"/>
      <c r="Z1884" s="34"/>
      <c r="AA1884" s="34"/>
      <c r="AB1884" s="34"/>
      <c r="AC1884" s="34"/>
    </row>
    <row r="1885" spans="1:29">
      <c r="A1885" s="34"/>
      <c r="B1885" s="34"/>
      <c r="C1885" s="34"/>
      <c r="D1885" s="34"/>
      <c r="E1885" s="34"/>
      <c r="F1885" s="34"/>
      <c r="G1885" s="34"/>
      <c r="I1885" s="34"/>
      <c r="J1885" s="34"/>
      <c r="K1885" s="34"/>
      <c r="L1885" s="34"/>
      <c r="M1885" s="34"/>
      <c r="N1885" s="34"/>
      <c r="O1885" s="34"/>
      <c r="P1885" s="34"/>
      <c r="Q1885" s="34"/>
      <c r="R1885" s="34"/>
      <c r="S1885" s="34"/>
      <c r="T1885" s="34"/>
      <c r="U1885" s="34"/>
      <c r="V1885" s="34"/>
      <c r="W1885" s="34"/>
      <c r="X1885" s="34"/>
      <c r="Y1885" s="34"/>
      <c r="Z1885" s="34"/>
      <c r="AA1885" s="34"/>
      <c r="AB1885" s="34"/>
      <c r="AC1885" s="34"/>
    </row>
    <row r="1886" spans="1:29">
      <c r="A1886" s="34"/>
      <c r="B1886" s="34"/>
      <c r="C1886" s="34"/>
      <c r="D1886" s="34"/>
      <c r="E1886" s="34"/>
      <c r="F1886" s="34"/>
      <c r="G1886" s="34"/>
      <c r="I1886" s="34"/>
      <c r="J1886" s="34"/>
      <c r="K1886" s="34"/>
      <c r="L1886" s="34"/>
      <c r="M1886" s="34"/>
      <c r="N1886" s="34"/>
      <c r="O1886" s="34"/>
      <c r="P1886" s="34"/>
      <c r="Q1886" s="34"/>
      <c r="R1886" s="34"/>
      <c r="S1886" s="34"/>
      <c r="T1886" s="34"/>
      <c r="U1886" s="34"/>
      <c r="V1886" s="34"/>
      <c r="W1886" s="34"/>
      <c r="X1886" s="34"/>
      <c r="Y1886" s="34"/>
      <c r="Z1886" s="34"/>
      <c r="AA1886" s="34"/>
      <c r="AB1886" s="34"/>
      <c r="AC1886" s="34"/>
    </row>
    <row r="1887" spans="1:29">
      <c r="A1887" s="34"/>
      <c r="B1887" s="34"/>
      <c r="C1887" s="34"/>
      <c r="D1887" s="34"/>
      <c r="E1887" s="34"/>
      <c r="F1887" s="34"/>
      <c r="G1887" s="34"/>
      <c r="I1887" s="34"/>
      <c r="J1887" s="34"/>
      <c r="K1887" s="34"/>
      <c r="L1887" s="34"/>
      <c r="M1887" s="34"/>
      <c r="N1887" s="34"/>
      <c r="O1887" s="34"/>
      <c r="P1887" s="34"/>
      <c r="Q1887" s="34"/>
      <c r="R1887" s="34"/>
      <c r="S1887" s="34"/>
      <c r="T1887" s="34"/>
      <c r="U1887" s="34"/>
      <c r="V1887" s="34"/>
      <c r="W1887" s="34"/>
      <c r="X1887" s="34"/>
      <c r="Y1887" s="34"/>
      <c r="Z1887" s="34"/>
      <c r="AA1887" s="34"/>
      <c r="AB1887" s="34"/>
      <c r="AC1887" s="34"/>
    </row>
    <row r="1888" spans="1:29">
      <c r="A1888" s="34"/>
      <c r="B1888" s="34"/>
      <c r="C1888" s="34"/>
      <c r="D1888" s="34"/>
      <c r="E1888" s="34"/>
      <c r="F1888" s="34"/>
      <c r="G1888" s="34"/>
      <c r="I1888" s="34"/>
      <c r="J1888" s="34"/>
      <c r="K1888" s="34"/>
      <c r="L1888" s="34"/>
      <c r="M1888" s="34"/>
      <c r="N1888" s="34"/>
      <c r="O1888" s="34"/>
      <c r="P1888" s="34"/>
      <c r="Q1888" s="34"/>
      <c r="R1888" s="34"/>
      <c r="S1888" s="34"/>
      <c r="T1888" s="34"/>
      <c r="U1888" s="34"/>
      <c r="V1888" s="34"/>
      <c r="W1888" s="34"/>
      <c r="X1888" s="34"/>
      <c r="Y1888" s="34"/>
      <c r="Z1888" s="34"/>
      <c r="AA1888" s="34"/>
      <c r="AB1888" s="34"/>
      <c r="AC1888" s="34"/>
    </row>
    <row r="1889" spans="1:29">
      <c r="A1889" s="34"/>
      <c r="B1889" s="34"/>
      <c r="C1889" s="34"/>
      <c r="D1889" s="34"/>
      <c r="E1889" s="34"/>
      <c r="F1889" s="34"/>
      <c r="G1889" s="34"/>
      <c r="I1889" s="34"/>
      <c r="J1889" s="34"/>
      <c r="K1889" s="34"/>
      <c r="L1889" s="34"/>
      <c r="M1889" s="34"/>
      <c r="N1889" s="34"/>
      <c r="O1889" s="34"/>
      <c r="P1889" s="34"/>
      <c r="Q1889" s="34"/>
      <c r="R1889" s="34"/>
      <c r="S1889" s="34"/>
      <c r="T1889" s="34"/>
      <c r="U1889" s="34"/>
      <c r="V1889" s="34"/>
      <c r="W1889" s="34"/>
      <c r="X1889" s="34"/>
      <c r="Y1889" s="34"/>
      <c r="Z1889" s="34"/>
      <c r="AA1889" s="34"/>
      <c r="AB1889" s="34"/>
      <c r="AC1889" s="34"/>
    </row>
    <row r="1890" spans="1:29">
      <c r="A1890" s="34"/>
      <c r="B1890" s="34"/>
      <c r="C1890" s="34"/>
      <c r="D1890" s="34"/>
      <c r="E1890" s="34"/>
      <c r="F1890" s="34"/>
      <c r="G1890" s="34"/>
      <c r="I1890" s="34"/>
      <c r="J1890" s="34"/>
      <c r="K1890" s="34"/>
      <c r="L1890" s="34"/>
      <c r="M1890" s="34"/>
      <c r="N1890" s="34"/>
      <c r="O1890" s="34"/>
      <c r="P1890" s="34"/>
      <c r="Q1890" s="34"/>
      <c r="R1890" s="34"/>
      <c r="S1890" s="34"/>
      <c r="T1890" s="34"/>
      <c r="U1890" s="34"/>
      <c r="V1890" s="34"/>
      <c r="W1890" s="34"/>
      <c r="X1890" s="34"/>
      <c r="Y1890" s="34"/>
      <c r="Z1890" s="34"/>
      <c r="AA1890" s="34"/>
      <c r="AB1890" s="34"/>
      <c r="AC1890" s="34"/>
    </row>
    <row r="1891" spans="1:29">
      <c r="A1891" s="34"/>
      <c r="B1891" s="34"/>
      <c r="C1891" s="34"/>
      <c r="D1891" s="34"/>
      <c r="E1891" s="34"/>
      <c r="F1891" s="34"/>
      <c r="G1891" s="34"/>
      <c r="I1891" s="34"/>
      <c r="J1891" s="34"/>
      <c r="K1891" s="34"/>
      <c r="L1891" s="34"/>
      <c r="M1891" s="34"/>
      <c r="N1891" s="34"/>
      <c r="O1891" s="34"/>
      <c r="P1891" s="34"/>
      <c r="Q1891" s="34"/>
      <c r="R1891" s="34"/>
      <c r="S1891" s="34"/>
      <c r="T1891" s="34"/>
      <c r="U1891" s="34"/>
      <c r="V1891" s="34"/>
      <c r="W1891" s="34"/>
      <c r="X1891" s="34"/>
      <c r="Y1891" s="34"/>
      <c r="Z1891" s="34"/>
      <c r="AA1891" s="34"/>
      <c r="AB1891" s="34"/>
      <c r="AC1891" s="34"/>
    </row>
    <row r="1892" spans="1:29">
      <c r="A1892" s="34"/>
      <c r="B1892" s="34"/>
      <c r="C1892" s="34"/>
      <c r="D1892" s="34"/>
      <c r="E1892" s="34"/>
      <c r="F1892" s="34"/>
      <c r="G1892" s="34"/>
      <c r="I1892" s="34"/>
      <c r="J1892" s="34"/>
      <c r="K1892" s="34"/>
      <c r="L1892" s="34"/>
      <c r="M1892" s="34"/>
      <c r="N1892" s="34"/>
      <c r="O1892" s="34"/>
      <c r="P1892" s="34"/>
      <c r="Q1892" s="34"/>
      <c r="R1892" s="34"/>
      <c r="S1892" s="34"/>
      <c r="T1892" s="34"/>
      <c r="U1892" s="34"/>
      <c r="V1892" s="34"/>
      <c r="W1892" s="34"/>
      <c r="X1892" s="34"/>
      <c r="Y1892" s="34"/>
      <c r="Z1892" s="34"/>
      <c r="AA1892" s="34"/>
      <c r="AB1892" s="34"/>
      <c r="AC1892" s="34"/>
    </row>
    <row r="1893" spans="1:29">
      <c r="A1893" s="34"/>
      <c r="B1893" s="34"/>
      <c r="C1893" s="34"/>
      <c r="D1893" s="34"/>
      <c r="E1893" s="34"/>
      <c r="F1893" s="34"/>
      <c r="G1893" s="34"/>
      <c r="I1893" s="34"/>
      <c r="J1893" s="34"/>
      <c r="K1893" s="34"/>
      <c r="L1893" s="34"/>
      <c r="M1893" s="34"/>
      <c r="N1893" s="34"/>
      <c r="O1893" s="34"/>
      <c r="P1893" s="34"/>
      <c r="Q1893" s="34"/>
      <c r="R1893" s="34"/>
      <c r="S1893" s="34"/>
      <c r="T1893" s="34"/>
      <c r="U1893" s="34"/>
      <c r="V1893" s="34"/>
      <c r="W1893" s="34"/>
      <c r="X1893" s="34"/>
      <c r="Y1893" s="34"/>
      <c r="Z1893" s="34"/>
      <c r="AA1893" s="34"/>
      <c r="AB1893" s="34"/>
      <c r="AC1893" s="34"/>
    </row>
    <row r="1894" spans="1:29">
      <c r="A1894" s="34"/>
      <c r="B1894" s="34"/>
      <c r="C1894" s="34"/>
      <c r="D1894" s="34"/>
      <c r="E1894" s="34"/>
      <c r="F1894" s="34"/>
      <c r="G1894" s="34"/>
      <c r="I1894" s="34"/>
      <c r="J1894" s="34"/>
      <c r="K1894" s="34"/>
      <c r="L1894" s="34"/>
      <c r="M1894" s="34"/>
      <c r="N1894" s="34"/>
      <c r="O1894" s="34"/>
      <c r="P1894" s="34"/>
      <c r="Q1894" s="34"/>
      <c r="R1894" s="34"/>
      <c r="S1894" s="34"/>
      <c r="T1894" s="34"/>
      <c r="U1894" s="34"/>
      <c r="V1894" s="34"/>
      <c r="W1894" s="34"/>
      <c r="X1894" s="34"/>
      <c r="Y1894" s="34"/>
      <c r="Z1894" s="34"/>
      <c r="AA1894" s="34"/>
      <c r="AB1894" s="34"/>
      <c r="AC1894" s="34"/>
    </row>
    <row r="1895" spans="1:29">
      <c r="A1895" s="34"/>
      <c r="B1895" s="34"/>
      <c r="C1895" s="34"/>
      <c r="D1895" s="34"/>
      <c r="E1895" s="34"/>
      <c r="F1895" s="34"/>
      <c r="G1895" s="34"/>
      <c r="I1895" s="34"/>
      <c r="J1895" s="34"/>
      <c r="K1895" s="34"/>
      <c r="L1895" s="34"/>
      <c r="M1895" s="34"/>
      <c r="N1895" s="34"/>
      <c r="O1895" s="34"/>
      <c r="P1895" s="34"/>
      <c r="Q1895" s="34"/>
      <c r="R1895" s="34"/>
      <c r="S1895" s="34"/>
      <c r="T1895" s="34"/>
      <c r="U1895" s="34"/>
      <c r="V1895" s="34"/>
      <c r="W1895" s="34"/>
      <c r="X1895" s="34"/>
      <c r="Y1895" s="34"/>
      <c r="Z1895" s="34"/>
      <c r="AA1895" s="34"/>
      <c r="AB1895" s="34"/>
      <c r="AC1895" s="34"/>
    </row>
    <row r="1896" spans="1:29">
      <c r="A1896" s="34"/>
      <c r="B1896" s="34"/>
      <c r="C1896" s="34"/>
      <c r="D1896" s="34"/>
      <c r="E1896" s="34"/>
      <c r="F1896" s="34"/>
      <c r="G1896" s="34"/>
      <c r="I1896" s="34"/>
      <c r="J1896" s="34"/>
      <c r="K1896" s="34"/>
      <c r="L1896" s="34"/>
      <c r="M1896" s="34"/>
      <c r="N1896" s="34"/>
      <c r="O1896" s="34"/>
      <c r="P1896" s="34"/>
      <c r="Q1896" s="34"/>
      <c r="R1896" s="34"/>
      <c r="S1896" s="34"/>
      <c r="T1896" s="34"/>
      <c r="U1896" s="34"/>
      <c r="V1896" s="34"/>
      <c r="W1896" s="34"/>
      <c r="X1896" s="34"/>
      <c r="Y1896" s="34"/>
      <c r="Z1896" s="34"/>
      <c r="AA1896" s="34"/>
      <c r="AB1896" s="34"/>
      <c r="AC1896" s="34"/>
    </row>
    <row r="1897" spans="1:29">
      <c r="A1897" s="34"/>
      <c r="B1897" s="34"/>
      <c r="C1897" s="34"/>
      <c r="D1897" s="34"/>
      <c r="E1897" s="34"/>
      <c r="F1897" s="34"/>
      <c r="G1897" s="34"/>
      <c r="I1897" s="34"/>
      <c r="J1897" s="34"/>
      <c r="K1897" s="34"/>
      <c r="L1897" s="34"/>
      <c r="M1897" s="34"/>
      <c r="N1897" s="34"/>
      <c r="O1897" s="34"/>
      <c r="P1897" s="34"/>
      <c r="Q1897" s="34"/>
      <c r="R1897" s="34"/>
      <c r="S1897" s="34"/>
      <c r="T1897" s="34"/>
      <c r="U1897" s="34"/>
      <c r="V1897" s="34"/>
      <c r="W1897" s="34"/>
      <c r="X1897" s="34"/>
      <c r="Y1897" s="34"/>
      <c r="Z1897" s="34"/>
      <c r="AA1897" s="34"/>
      <c r="AB1897" s="34"/>
      <c r="AC1897" s="34"/>
    </row>
    <row r="1898" spans="1:29">
      <c r="A1898" s="34"/>
      <c r="B1898" s="34"/>
      <c r="C1898" s="34"/>
      <c r="D1898" s="34"/>
      <c r="E1898" s="34"/>
      <c r="F1898" s="34"/>
      <c r="G1898" s="34"/>
      <c r="I1898" s="34"/>
      <c r="J1898" s="34"/>
      <c r="K1898" s="34"/>
      <c r="L1898" s="34"/>
      <c r="M1898" s="34"/>
      <c r="N1898" s="34"/>
      <c r="O1898" s="34"/>
      <c r="P1898" s="34"/>
      <c r="Q1898" s="34"/>
      <c r="R1898" s="34"/>
      <c r="S1898" s="34"/>
      <c r="T1898" s="34"/>
      <c r="U1898" s="34"/>
      <c r="V1898" s="34"/>
      <c r="W1898" s="34"/>
      <c r="X1898" s="34"/>
      <c r="Y1898" s="34"/>
      <c r="Z1898" s="34"/>
      <c r="AA1898" s="34"/>
      <c r="AB1898" s="34"/>
      <c r="AC1898" s="34"/>
    </row>
    <row r="1899" spans="1:29">
      <c r="A1899" s="34"/>
      <c r="B1899" s="34"/>
      <c r="C1899" s="34"/>
      <c r="D1899" s="34"/>
      <c r="E1899" s="34"/>
      <c r="F1899" s="34"/>
      <c r="G1899" s="34"/>
      <c r="I1899" s="34"/>
      <c r="J1899" s="34"/>
      <c r="K1899" s="34"/>
      <c r="L1899" s="34"/>
      <c r="M1899" s="34"/>
      <c r="N1899" s="34"/>
      <c r="O1899" s="34"/>
      <c r="P1899" s="34"/>
      <c r="Q1899" s="34"/>
      <c r="R1899" s="34"/>
      <c r="S1899" s="34"/>
      <c r="T1899" s="34"/>
      <c r="U1899" s="34"/>
      <c r="V1899" s="34"/>
      <c r="W1899" s="34"/>
      <c r="X1899" s="34"/>
      <c r="Y1899" s="34"/>
      <c r="Z1899" s="34"/>
      <c r="AA1899" s="34"/>
      <c r="AB1899" s="34"/>
      <c r="AC1899" s="34"/>
    </row>
    <row r="1900" spans="1:29">
      <c r="A1900" s="34"/>
      <c r="B1900" s="34"/>
      <c r="C1900" s="34"/>
      <c r="D1900" s="34"/>
      <c r="E1900" s="34"/>
      <c r="F1900" s="34"/>
      <c r="G1900" s="34"/>
      <c r="I1900" s="34"/>
      <c r="J1900" s="34"/>
      <c r="K1900" s="34"/>
      <c r="L1900" s="34"/>
      <c r="M1900" s="34"/>
      <c r="N1900" s="34"/>
      <c r="O1900" s="34"/>
      <c r="P1900" s="34"/>
      <c r="Q1900" s="34"/>
      <c r="R1900" s="34"/>
      <c r="S1900" s="34"/>
      <c r="T1900" s="34"/>
      <c r="U1900" s="34"/>
      <c r="V1900" s="34"/>
      <c r="W1900" s="34"/>
      <c r="X1900" s="34"/>
      <c r="Y1900" s="34"/>
      <c r="Z1900" s="34"/>
      <c r="AA1900" s="34"/>
      <c r="AB1900" s="34"/>
      <c r="AC1900" s="34"/>
    </row>
    <row r="1901" spans="1:29">
      <c r="A1901" s="34"/>
      <c r="B1901" s="34"/>
      <c r="C1901" s="34"/>
      <c r="D1901" s="34"/>
      <c r="E1901" s="34"/>
      <c r="F1901" s="34"/>
      <c r="G1901" s="34"/>
      <c r="I1901" s="34"/>
      <c r="J1901" s="34"/>
      <c r="K1901" s="34"/>
      <c r="L1901" s="34"/>
      <c r="M1901" s="34"/>
      <c r="N1901" s="34"/>
      <c r="O1901" s="34"/>
      <c r="P1901" s="34"/>
      <c r="Q1901" s="34"/>
      <c r="R1901" s="34"/>
      <c r="S1901" s="34"/>
      <c r="T1901" s="34"/>
      <c r="U1901" s="34"/>
      <c r="V1901" s="34"/>
      <c r="W1901" s="34"/>
      <c r="X1901" s="34"/>
      <c r="Y1901" s="34"/>
      <c r="Z1901" s="34"/>
      <c r="AA1901" s="34"/>
      <c r="AB1901" s="34"/>
      <c r="AC1901" s="34"/>
    </row>
    <row r="1902" spans="1:29">
      <c r="A1902" s="34"/>
      <c r="B1902" s="34"/>
      <c r="C1902" s="34"/>
      <c r="D1902" s="34"/>
      <c r="E1902" s="34"/>
      <c r="F1902" s="34"/>
      <c r="G1902" s="34"/>
      <c r="I1902" s="34"/>
      <c r="J1902" s="34"/>
      <c r="K1902" s="34"/>
      <c r="L1902" s="34"/>
      <c r="M1902" s="34"/>
      <c r="N1902" s="34"/>
      <c r="O1902" s="34"/>
      <c r="P1902" s="34"/>
      <c r="Q1902" s="34"/>
      <c r="R1902" s="34"/>
      <c r="S1902" s="34"/>
      <c r="T1902" s="34"/>
      <c r="U1902" s="34"/>
      <c r="V1902" s="34"/>
      <c r="W1902" s="34"/>
      <c r="X1902" s="34"/>
      <c r="Y1902" s="34"/>
      <c r="Z1902" s="34"/>
      <c r="AA1902" s="34"/>
      <c r="AB1902" s="34"/>
      <c r="AC1902" s="34"/>
    </row>
    <row r="1903" spans="1:29">
      <c r="A1903" s="34"/>
      <c r="B1903" s="34"/>
      <c r="C1903" s="34"/>
      <c r="D1903" s="34"/>
      <c r="E1903" s="34"/>
      <c r="F1903" s="34"/>
      <c r="G1903" s="34"/>
      <c r="I1903" s="34"/>
      <c r="J1903" s="34"/>
      <c r="K1903" s="34"/>
      <c r="L1903" s="34"/>
      <c r="M1903" s="34"/>
      <c r="N1903" s="34"/>
      <c r="O1903" s="34"/>
      <c r="P1903" s="34"/>
      <c r="Q1903" s="34"/>
      <c r="R1903" s="34"/>
      <c r="S1903" s="34"/>
      <c r="T1903" s="34"/>
      <c r="U1903" s="34"/>
      <c r="V1903" s="34"/>
      <c r="W1903" s="34"/>
      <c r="X1903" s="34"/>
      <c r="Y1903" s="34"/>
      <c r="Z1903" s="34"/>
      <c r="AA1903" s="34"/>
      <c r="AB1903" s="34"/>
      <c r="AC1903" s="34"/>
    </row>
    <row r="1904" spans="1:29">
      <c r="A1904" s="34"/>
      <c r="B1904" s="34"/>
      <c r="C1904" s="34"/>
      <c r="D1904" s="34"/>
      <c r="E1904" s="34"/>
      <c r="F1904" s="34"/>
      <c r="G1904" s="34"/>
      <c r="I1904" s="34"/>
      <c r="J1904" s="34"/>
      <c r="K1904" s="34"/>
      <c r="L1904" s="34"/>
      <c r="M1904" s="34"/>
      <c r="N1904" s="34"/>
      <c r="O1904" s="34"/>
      <c r="P1904" s="34"/>
      <c r="Q1904" s="34"/>
      <c r="R1904" s="34"/>
      <c r="S1904" s="34"/>
      <c r="T1904" s="34"/>
      <c r="U1904" s="34"/>
      <c r="V1904" s="34"/>
      <c r="W1904" s="34"/>
      <c r="X1904" s="34"/>
      <c r="Y1904" s="34"/>
      <c r="Z1904" s="34"/>
      <c r="AA1904" s="34"/>
      <c r="AB1904" s="34"/>
      <c r="AC1904" s="34"/>
    </row>
    <row r="1905" spans="1:29">
      <c r="A1905" s="34"/>
      <c r="B1905" s="34"/>
      <c r="C1905" s="34"/>
      <c r="D1905" s="34"/>
      <c r="E1905" s="34"/>
      <c r="F1905" s="34"/>
      <c r="G1905" s="34"/>
      <c r="I1905" s="34"/>
      <c r="J1905" s="34"/>
      <c r="K1905" s="34"/>
      <c r="L1905" s="34"/>
      <c r="M1905" s="34"/>
      <c r="N1905" s="34"/>
      <c r="O1905" s="34"/>
      <c r="P1905" s="34"/>
      <c r="Q1905" s="34"/>
      <c r="R1905" s="34"/>
      <c r="S1905" s="34"/>
      <c r="T1905" s="34"/>
      <c r="U1905" s="34"/>
      <c r="V1905" s="34"/>
      <c r="W1905" s="34"/>
      <c r="X1905" s="34"/>
      <c r="Y1905" s="34"/>
      <c r="Z1905" s="34"/>
      <c r="AA1905" s="34"/>
      <c r="AB1905" s="34"/>
      <c r="AC1905" s="34"/>
    </row>
    <row r="1906" spans="1:29">
      <c r="A1906" s="34"/>
      <c r="B1906" s="34"/>
      <c r="C1906" s="34"/>
      <c r="D1906" s="34"/>
      <c r="E1906" s="34"/>
      <c r="F1906" s="34"/>
      <c r="G1906" s="34"/>
      <c r="I1906" s="34"/>
      <c r="J1906" s="34"/>
      <c r="K1906" s="34"/>
      <c r="L1906" s="34"/>
      <c r="M1906" s="34"/>
      <c r="N1906" s="34"/>
      <c r="O1906" s="34"/>
      <c r="P1906" s="34"/>
      <c r="Q1906" s="34"/>
      <c r="R1906" s="34"/>
      <c r="S1906" s="34"/>
      <c r="T1906" s="34"/>
      <c r="U1906" s="34"/>
      <c r="V1906" s="34"/>
      <c r="W1906" s="34"/>
      <c r="X1906" s="34"/>
      <c r="Y1906" s="34"/>
      <c r="Z1906" s="34"/>
      <c r="AA1906" s="34"/>
      <c r="AB1906" s="34"/>
      <c r="AC1906" s="34"/>
    </row>
    <row r="1907" spans="1:29">
      <c r="A1907" s="34"/>
      <c r="B1907" s="34"/>
      <c r="C1907" s="34"/>
      <c r="D1907" s="34"/>
      <c r="E1907" s="34"/>
      <c r="F1907" s="34"/>
      <c r="G1907" s="34"/>
      <c r="I1907" s="34"/>
      <c r="J1907" s="34"/>
      <c r="K1907" s="34"/>
      <c r="L1907" s="34"/>
      <c r="M1907" s="34"/>
      <c r="N1907" s="34"/>
      <c r="O1907" s="34"/>
      <c r="P1907" s="34"/>
      <c r="Q1907" s="34"/>
      <c r="R1907" s="34"/>
      <c r="S1907" s="34"/>
      <c r="T1907" s="34"/>
      <c r="U1907" s="34"/>
      <c r="V1907" s="34"/>
      <c r="W1907" s="34"/>
      <c r="X1907" s="34"/>
      <c r="Y1907" s="34"/>
      <c r="Z1907" s="34"/>
      <c r="AA1907" s="34"/>
      <c r="AB1907" s="34"/>
      <c r="AC1907" s="34"/>
    </row>
    <row r="1908" spans="1:29">
      <c r="A1908" s="34"/>
      <c r="B1908" s="34"/>
      <c r="C1908" s="34"/>
      <c r="D1908" s="34"/>
      <c r="E1908" s="34"/>
      <c r="F1908" s="34"/>
      <c r="G1908" s="34"/>
      <c r="I1908" s="34"/>
      <c r="J1908" s="34"/>
      <c r="K1908" s="34"/>
      <c r="L1908" s="34"/>
      <c r="M1908" s="34"/>
      <c r="N1908" s="34"/>
      <c r="O1908" s="34"/>
      <c r="P1908" s="34"/>
      <c r="Q1908" s="34"/>
      <c r="R1908" s="34"/>
      <c r="S1908" s="34"/>
      <c r="T1908" s="34"/>
      <c r="U1908" s="34"/>
      <c r="V1908" s="34"/>
      <c r="W1908" s="34"/>
      <c r="X1908" s="34"/>
      <c r="Y1908" s="34"/>
      <c r="Z1908" s="34"/>
      <c r="AA1908" s="34"/>
      <c r="AB1908" s="34"/>
      <c r="AC1908" s="34"/>
    </row>
    <row r="1909" spans="1:29">
      <c r="A1909" s="34"/>
      <c r="B1909" s="34"/>
      <c r="C1909" s="34"/>
      <c r="D1909" s="34"/>
      <c r="E1909" s="34"/>
      <c r="F1909" s="34"/>
      <c r="G1909" s="34"/>
      <c r="I1909" s="34"/>
      <c r="J1909" s="34"/>
      <c r="K1909" s="34"/>
      <c r="L1909" s="34"/>
      <c r="M1909" s="34"/>
      <c r="N1909" s="34"/>
      <c r="O1909" s="34"/>
      <c r="P1909" s="34"/>
      <c r="Q1909" s="34"/>
      <c r="R1909" s="34"/>
      <c r="S1909" s="34"/>
      <c r="T1909" s="34"/>
      <c r="U1909" s="34"/>
      <c r="V1909" s="34"/>
      <c r="W1909" s="34"/>
      <c r="X1909" s="34"/>
      <c r="Y1909" s="34"/>
      <c r="Z1909" s="34"/>
      <c r="AA1909" s="34"/>
      <c r="AB1909" s="34"/>
      <c r="AC1909" s="34"/>
    </row>
    <row r="1910" spans="1:29">
      <c r="A1910" s="34"/>
      <c r="B1910" s="34"/>
      <c r="C1910" s="34"/>
      <c r="D1910" s="34"/>
      <c r="E1910" s="34"/>
      <c r="F1910" s="34"/>
      <c r="G1910" s="34"/>
      <c r="I1910" s="34"/>
      <c r="J1910" s="34"/>
      <c r="K1910" s="34"/>
      <c r="L1910" s="34"/>
      <c r="M1910" s="34"/>
      <c r="N1910" s="34"/>
      <c r="O1910" s="34"/>
      <c r="P1910" s="34"/>
      <c r="Q1910" s="34"/>
      <c r="R1910" s="34"/>
      <c r="S1910" s="34"/>
      <c r="T1910" s="34"/>
      <c r="U1910" s="34"/>
      <c r="V1910" s="34"/>
      <c r="W1910" s="34"/>
      <c r="X1910" s="34"/>
      <c r="Y1910" s="34"/>
      <c r="Z1910" s="34"/>
      <c r="AA1910" s="34"/>
      <c r="AB1910" s="34"/>
      <c r="AC1910" s="34"/>
    </row>
    <row r="1911" spans="1:29">
      <c r="A1911" s="34"/>
      <c r="B1911" s="34"/>
      <c r="C1911" s="34"/>
      <c r="D1911" s="34"/>
      <c r="E1911" s="34"/>
      <c r="F1911" s="34"/>
      <c r="G1911" s="34"/>
      <c r="I1911" s="34"/>
      <c r="J1911" s="34"/>
      <c r="K1911" s="34"/>
      <c r="L1911" s="34"/>
      <c r="M1911" s="34"/>
      <c r="N1911" s="34"/>
      <c r="O1911" s="34"/>
      <c r="P1911" s="34"/>
      <c r="Q1911" s="34"/>
      <c r="R1911" s="34"/>
      <c r="S1911" s="34"/>
      <c r="T1911" s="34"/>
      <c r="U1911" s="34"/>
      <c r="V1911" s="34"/>
      <c r="W1911" s="34"/>
      <c r="X1911" s="34"/>
      <c r="Y1911" s="34"/>
      <c r="Z1911" s="34"/>
      <c r="AA1911" s="34"/>
      <c r="AB1911" s="34"/>
      <c r="AC1911" s="34"/>
    </row>
    <row r="1912" spans="1:29">
      <c r="A1912" s="34"/>
      <c r="B1912" s="34"/>
      <c r="C1912" s="34"/>
      <c r="D1912" s="34"/>
      <c r="E1912" s="34"/>
      <c r="F1912" s="34"/>
      <c r="G1912" s="34"/>
      <c r="I1912" s="34"/>
      <c r="J1912" s="34"/>
      <c r="K1912" s="34"/>
      <c r="L1912" s="34"/>
      <c r="M1912" s="34"/>
      <c r="N1912" s="34"/>
      <c r="O1912" s="34"/>
      <c r="P1912" s="34"/>
      <c r="Q1912" s="34"/>
      <c r="R1912" s="34"/>
      <c r="S1912" s="34"/>
      <c r="T1912" s="34"/>
      <c r="U1912" s="34"/>
      <c r="V1912" s="34"/>
      <c r="W1912" s="34"/>
      <c r="X1912" s="34"/>
      <c r="Y1912" s="34"/>
      <c r="Z1912" s="34"/>
      <c r="AA1912" s="34"/>
      <c r="AB1912" s="34"/>
      <c r="AC1912" s="34"/>
    </row>
    <row r="1913" spans="1:29">
      <c r="A1913" s="34"/>
      <c r="B1913" s="34"/>
      <c r="C1913" s="34"/>
      <c r="D1913" s="34"/>
      <c r="E1913" s="34"/>
      <c r="F1913" s="34"/>
      <c r="G1913" s="34"/>
      <c r="I1913" s="34"/>
      <c r="J1913" s="34"/>
      <c r="K1913" s="34"/>
      <c r="L1913" s="34"/>
      <c r="M1913" s="34"/>
      <c r="N1913" s="34"/>
      <c r="O1913" s="34"/>
      <c r="P1913" s="34"/>
      <c r="Q1913" s="34"/>
      <c r="R1913" s="34"/>
      <c r="S1913" s="34"/>
      <c r="T1913" s="34"/>
      <c r="U1913" s="34"/>
      <c r="V1913" s="34"/>
      <c r="W1913" s="34"/>
      <c r="X1913" s="34"/>
      <c r="Y1913" s="34"/>
      <c r="Z1913" s="34"/>
      <c r="AA1913" s="34"/>
      <c r="AB1913" s="34"/>
      <c r="AC1913" s="34"/>
    </row>
    <row r="1914" spans="1:29">
      <c r="A1914" s="34"/>
      <c r="B1914" s="34"/>
      <c r="C1914" s="34"/>
      <c r="D1914" s="34"/>
      <c r="E1914" s="34"/>
      <c r="F1914" s="34"/>
      <c r="G1914" s="34"/>
      <c r="I1914" s="34"/>
      <c r="J1914" s="34"/>
      <c r="K1914" s="34"/>
      <c r="L1914" s="34"/>
      <c r="M1914" s="34"/>
      <c r="N1914" s="34"/>
      <c r="O1914" s="34"/>
      <c r="P1914" s="34"/>
      <c r="Q1914" s="34"/>
      <c r="R1914" s="34"/>
      <c r="S1914" s="34"/>
      <c r="T1914" s="34"/>
      <c r="U1914" s="34"/>
      <c r="V1914" s="34"/>
      <c r="W1914" s="34"/>
      <c r="X1914" s="34"/>
      <c r="Y1914" s="34"/>
      <c r="Z1914" s="34"/>
      <c r="AA1914" s="34"/>
      <c r="AB1914" s="34"/>
      <c r="AC1914" s="34"/>
    </row>
    <row r="1915" spans="1:29">
      <c r="A1915" s="34"/>
      <c r="B1915" s="34"/>
      <c r="C1915" s="34"/>
      <c r="D1915" s="34"/>
      <c r="E1915" s="34"/>
      <c r="F1915" s="34"/>
      <c r="G1915" s="34"/>
      <c r="I1915" s="34"/>
      <c r="J1915" s="34"/>
      <c r="K1915" s="34"/>
      <c r="L1915" s="34"/>
      <c r="M1915" s="34"/>
      <c r="N1915" s="34"/>
      <c r="O1915" s="34"/>
      <c r="P1915" s="34"/>
      <c r="Q1915" s="34"/>
      <c r="R1915" s="34"/>
      <c r="S1915" s="34"/>
      <c r="T1915" s="34"/>
      <c r="U1915" s="34"/>
      <c r="V1915" s="34"/>
      <c r="W1915" s="34"/>
      <c r="X1915" s="34"/>
      <c r="Y1915" s="34"/>
      <c r="Z1915" s="34"/>
      <c r="AA1915" s="34"/>
      <c r="AB1915" s="34"/>
      <c r="AC1915" s="34"/>
    </row>
    <row r="1916" spans="1:29">
      <c r="A1916" s="34"/>
      <c r="B1916" s="34"/>
      <c r="C1916" s="34"/>
      <c r="D1916" s="34"/>
      <c r="E1916" s="34"/>
      <c r="F1916" s="34"/>
      <c r="G1916" s="34"/>
      <c r="I1916" s="34"/>
      <c r="J1916" s="34"/>
      <c r="K1916" s="34"/>
      <c r="L1916" s="34"/>
      <c r="M1916" s="34"/>
      <c r="N1916" s="34"/>
      <c r="O1916" s="34"/>
      <c r="P1916" s="34"/>
      <c r="Q1916" s="34"/>
      <c r="R1916" s="34"/>
      <c r="S1916" s="34"/>
      <c r="T1916" s="34"/>
      <c r="U1916" s="34"/>
      <c r="V1916" s="34"/>
      <c r="W1916" s="34"/>
      <c r="X1916" s="34"/>
      <c r="Y1916" s="34"/>
      <c r="Z1916" s="34"/>
      <c r="AA1916" s="34"/>
      <c r="AB1916" s="34"/>
      <c r="AC1916" s="34"/>
    </row>
    <row r="1917" spans="1:29">
      <c r="A1917" s="34"/>
      <c r="B1917" s="34"/>
      <c r="C1917" s="34"/>
      <c r="D1917" s="34"/>
      <c r="E1917" s="34"/>
      <c r="F1917" s="34"/>
      <c r="G1917" s="34"/>
      <c r="I1917" s="34"/>
      <c r="J1917" s="34"/>
      <c r="K1917" s="34"/>
      <c r="L1917" s="34"/>
      <c r="M1917" s="34"/>
      <c r="N1917" s="34"/>
      <c r="O1917" s="34"/>
      <c r="P1917" s="34"/>
      <c r="Q1917" s="34"/>
      <c r="R1917" s="34"/>
      <c r="S1917" s="34"/>
      <c r="T1917" s="34"/>
      <c r="U1917" s="34"/>
      <c r="V1917" s="34"/>
      <c r="W1917" s="34"/>
      <c r="X1917" s="34"/>
      <c r="Y1917" s="34"/>
      <c r="Z1917" s="34"/>
      <c r="AA1917" s="34"/>
      <c r="AB1917" s="34"/>
      <c r="AC1917" s="34"/>
    </row>
    <row r="1918" spans="1:29">
      <c r="A1918" s="34"/>
      <c r="B1918" s="34"/>
      <c r="C1918" s="34"/>
      <c r="D1918" s="34"/>
      <c r="E1918" s="34"/>
      <c r="F1918" s="34"/>
      <c r="G1918" s="34"/>
      <c r="I1918" s="34"/>
      <c r="J1918" s="34"/>
      <c r="K1918" s="34"/>
      <c r="L1918" s="34"/>
      <c r="M1918" s="34"/>
      <c r="N1918" s="34"/>
      <c r="O1918" s="34"/>
      <c r="P1918" s="34"/>
      <c r="Q1918" s="34"/>
      <c r="R1918" s="34"/>
      <c r="S1918" s="34"/>
      <c r="T1918" s="34"/>
      <c r="U1918" s="34"/>
      <c r="V1918" s="34"/>
      <c r="W1918" s="34"/>
      <c r="X1918" s="34"/>
      <c r="Y1918" s="34"/>
      <c r="Z1918" s="34"/>
      <c r="AA1918" s="34"/>
      <c r="AB1918" s="34"/>
      <c r="AC1918" s="34"/>
    </row>
    <row r="1919" spans="1:29">
      <c r="A1919" s="34"/>
      <c r="B1919" s="34"/>
      <c r="C1919" s="34"/>
      <c r="D1919" s="34"/>
      <c r="E1919" s="34"/>
      <c r="F1919" s="34"/>
      <c r="G1919" s="34"/>
      <c r="I1919" s="34"/>
      <c r="J1919" s="34"/>
      <c r="K1919" s="34"/>
      <c r="L1919" s="34"/>
      <c r="M1919" s="34"/>
      <c r="N1919" s="34"/>
      <c r="O1919" s="34"/>
      <c r="P1919" s="34"/>
      <c r="Q1919" s="34"/>
      <c r="R1919" s="34"/>
      <c r="S1919" s="34"/>
      <c r="T1919" s="34"/>
      <c r="U1919" s="34"/>
      <c r="V1919" s="34"/>
      <c r="W1919" s="34"/>
      <c r="X1919" s="34"/>
      <c r="Y1919" s="34"/>
      <c r="Z1919" s="34"/>
      <c r="AA1919" s="34"/>
      <c r="AB1919" s="34"/>
      <c r="AC1919" s="34"/>
    </row>
    <row r="1920" spans="1:29">
      <c r="A1920" s="34"/>
      <c r="B1920" s="34"/>
      <c r="C1920" s="34"/>
      <c r="D1920" s="34"/>
      <c r="E1920" s="34"/>
      <c r="F1920" s="34"/>
      <c r="G1920" s="34"/>
      <c r="I1920" s="34"/>
      <c r="J1920" s="34"/>
      <c r="K1920" s="34"/>
      <c r="L1920" s="34"/>
      <c r="M1920" s="34"/>
      <c r="N1920" s="34"/>
      <c r="O1920" s="34"/>
      <c r="P1920" s="34"/>
      <c r="Q1920" s="34"/>
      <c r="R1920" s="34"/>
      <c r="S1920" s="34"/>
      <c r="T1920" s="34"/>
      <c r="U1920" s="34"/>
      <c r="V1920" s="34"/>
      <c r="W1920" s="34"/>
      <c r="X1920" s="34"/>
      <c r="Y1920" s="34"/>
      <c r="Z1920" s="34"/>
      <c r="AA1920" s="34"/>
      <c r="AB1920" s="34"/>
      <c r="AC1920" s="34"/>
    </row>
    <row r="1921" spans="1:29">
      <c r="A1921" s="34"/>
      <c r="B1921" s="34"/>
      <c r="C1921" s="34"/>
      <c r="D1921" s="34"/>
      <c r="E1921" s="34"/>
      <c r="F1921" s="34"/>
      <c r="G1921" s="34"/>
      <c r="I1921" s="34"/>
      <c r="J1921" s="34"/>
      <c r="K1921" s="34"/>
      <c r="L1921" s="34"/>
      <c r="M1921" s="34"/>
      <c r="N1921" s="34"/>
      <c r="O1921" s="34"/>
      <c r="P1921" s="34"/>
      <c r="Q1921" s="34"/>
      <c r="R1921" s="34"/>
      <c r="S1921" s="34"/>
      <c r="T1921" s="34"/>
      <c r="U1921" s="34"/>
      <c r="V1921" s="34"/>
      <c r="W1921" s="34"/>
      <c r="X1921" s="34"/>
      <c r="Y1921" s="34"/>
      <c r="Z1921" s="34"/>
      <c r="AA1921" s="34"/>
      <c r="AB1921" s="34"/>
      <c r="AC1921" s="34"/>
    </row>
    <row r="1922" spans="1:29">
      <c r="A1922" s="34"/>
      <c r="B1922" s="34"/>
      <c r="C1922" s="34"/>
      <c r="D1922" s="34"/>
      <c r="E1922" s="34"/>
      <c r="F1922" s="34"/>
      <c r="G1922" s="34"/>
      <c r="I1922" s="34"/>
      <c r="J1922" s="34"/>
      <c r="K1922" s="34"/>
      <c r="L1922" s="34"/>
      <c r="M1922" s="34"/>
      <c r="N1922" s="34"/>
      <c r="O1922" s="34"/>
      <c r="P1922" s="34"/>
      <c r="Q1922" s="34"/>
      <c r="R1922" s="34"/>
      <c r="S1922" s="34"/>
      <c r="T1922" s="34"/>
      <c r="U1922" s="34"/>
      <c r="V1922" s="34"/>
      <c r="W1922" s="34"/>
      <c r="X1922" s="34"/>
      <c r="Y1922" s="34"/>
      <c r="Z1922" s="34"/>
      <c r="AA1922" s="34"/>
      <c r="AB1922" s="34"/>
      <c r="AC1922" s="34"/>
    </row>
    <row r="1923" spans="1:29">
      <c r="A1923" s="34"/>
      <c r="B1923" s="34"/>
      <c r="C1923" s="34"/>
      <c r="D1923" s="34"/>
      <c r="E1923" s="34"/>
      <c r="F1923" s="34"/>
      <c r="G1923" s="34"/>
      <c r="I1923" s="34"/>
      <c r="J1923" s="34"/>
      <c r="K1923" s="34"/>
      <c r="L1923" s="34"/>
      <c r="M1923" s="34"/>
      <c r="N1923" s="34"/>
      <c r="O1923" s="34"/>
      <c r="P1923" s="34"/>
      <c r="Q1923" s="34"/>
      <c r="R1923" s="34"/>
      <c r="S1923" s="34"/>
      <c r="T1923" s="34"/>
      <c r="U1923" s="34"/>
      <c r="V1923" s="34"/>
      <c r="W1923" s="34"/>
      <c r="X1923" s="34"/>
      <c r="Y1923" s="34"/>
      <c r="Z1923" s="34"/>
      <c r="AA1923" s="34"/>
      <c r="AB1923" s="34"/>
      <c r="AC1923" s="34"/>
    </row>
    <row r="1924" spans="1:29">
      <c r="A1924" s="34"/>
      <c r="B1924" s="34"/>
      <c r="C1924" s="34"/>
      <c r="D1924" s="34"/>
      <c r="E1924" s="34"/>
      <c r="F1924" s="34"/>
      <c r="G1924" s="34"/>
      <c r="I1924" s="34"/>
      <c r="J1924" s="34"/>
      <c r="K1924" s="34"/>
      <c r="L1924" s="34"/>
      <c r="M1924" s="34"/>
      <c r="N1924" s="34"/>
      <c r="O1924" s="34"/>
      <c r="P1924" s="34"/>
      <c r="Q1924" s="34"/>
      <c r="R1924" s="34"/>
      <c r="S1924" s="34"/>
      <c r="T1924" s="34"/>
      <c r="U1924" s="34"/>
      <c r="V1924" s="34"/>
      <c r="W1924" s="34"/>
      <c r="X1924" s="34"/>
      <c r="Y1924" s="34"/>
      <c r="Z1924" s="34"/>
      <c r="AA1924" s="34"/>
      <c r="AB1924" s="34"/>
      <c r="AC1924" s="34"/>
    </row>
    <row r="1925" spans="1:29">
      <c r="A1925" s="34"/>
      <c r="B1925" s="34"/>
      <c r="C1925" s="34"/>
      <c r="D1925" s="34"/>
      <c r="E1925" s="34"/>
      <c r="F1925" s="34"/>
      <c r="G1925" s="34"/>
      <c r="I1925" s="34"/>
      <c r="J1925" s="34"/>
      <c r="K1925" s="34"/>
      <c r="L1925" s="34"/>
      <c r="M1925" s="34"/>
      <c r="N1925" s="34"/>
      <c r="O1925" s="34"/>
      <c r="P1925" s="34"/>
      <c r="Q1925" s="34"/>
      <c r="R1925" s="34"/>
      <c r="S1925" s="34"/>
      <c r="T1925" s="34"/>
      <c r="U1925" s="34"/>
      <c r="V1925" s="34"/>
      <c r="W1925" s="34"/>
      <c r="X1925" s="34"/>
      <c r="Y1925" s="34"/>
      <c r="Z1925" s="34"/>
      <c r="AA1925" s="34"/>
      <c r="AB1925" s="34"/>
      <c r="AC1925" s="34"/>
    </row>
    <row r="1926" spans="1:29">
      <c r="A1926" s="34"/>
      <c r="B1926" s="34"/>
      <c r="C1926" s="34"/>
      <c r="D1926" s="34"/>
      <c r="E1926" s="34"/>
      <c r="F1926" s="34"/>
      <c r="G1926" s="34"/>
      <c r="I1926" s="34"/>
      <c r="J1926" s="34"/>
      <c r="K1926" s="34"/>
      <c r="L1926" s="34"/>
      <c r="M1926" s="34"/>
      <c r="N1926" s="34"/>
      <c r="O1926" s="34"/>
      <c r="P1926" s="34"/>
      <c r="Q1926" s="34"/>
      <c r="R1926" s="34"/>
      <c r="S1926" s="34"/>
      <c r="T1926" s="34"/>
      <c r="U1926" s="34"/>
      <c r="V1926" s="34"/>
      <c r="W1926" s="34"/>
      <c r="X1926" s="34"/>
      <c r="Y1926" s="34"/>
      <c r="Z1926" s="34"/>
      <c r="AA1926" s="34"/>
      <c r="AB1926" s="34"/>
      <c r="AC1926" s="34"/>
    </row>
    <row r="1927" spans="1:29">
      <c r="A1927" s="34"/>
      <c r="B1927" s="34"/>
      <c r="C1927" s="34"/>
      <c r="D1927" s="34"/>
      <c r="E1927" s="34"/>
      <c r="F1927" s="34"/>
      <c r="G1927" s="34"/>
      <c r="I1927" s="34"/>
      <c r="J1927" s="34"/>
      <c r="K1927" s="34"/>
      <c r="L1927" s="34"/>
      <c r="M1927" s="34"/>
      <c r="N1927" s="34"/>
      <c r="O1927" s="34"/>
      <c r="P1927" s="34"/>
      <c r="Q1927" s="34"/>
      <c r="R1927" s="34"/>
      <c r="S1927" s="34"/>
      <c r="T1927" s="34"/>
      <c r="U1927" s="34"/>
      <c r="V1927" s="34"/>
      <c r="W1927" s="34"/>
      <c r="X1927" s="34"/>
      <c r="Y1927" s="34"/>
      <c r="Z1927" s="34"/>
      <c r="AA1927" s="34"/>
      <c r="AB1927" s="34"/>
      <c r="AC1927" s="34"/>
    </row>
    <row r="1928" spans="1:29">
      <c r="A1928" s="34"/>
      <c r="B1928" s="34"/>
      <c r="C1928" s="34"/>
      <c r="D1928" s="34"/>
      <c r="E1928" s="34"/>
      <c r="F1928" s="34"/>
      <c r="G1928" s="34"/>
      <c r="I1928" s="34"/>
      <c r="J1928" s="34"/>
      <c r="K1928" s="34"/>
      <c r="L1928" s="34"/>
      <c r="M1928" s="34"/>
      <c r="N1928" s="34"/>
      <c r="O1928" s="34"/>
      <c r="P1928" s="34"/>
      <c r="Q1928" s="34"/>
      <c r="R1928" s="34"/>
      <c r="S1928" s="34"/>
      <c r="T1928" s="34"/>
      <c r="U1928" s="34"/>
      <c r="V1928" s="34"/>
      <c r="W1928" s="34"/>
      <c r="X1928" s="34"/>
      <c r="Y1928" s="34"/>
      <c r="Z1928" s="34"/>
      <c r="AA1928" s="34"/>
      <c r="AB1928" s="34"/>
      <c r="AC1928" s="34"/>
    </row>
    <row r="1929" spans="1:29">
      <c r="A1929" s="34"/>
      <c r="B1929" s="34"/>
      <c r="C1929" s="34"/>
      <c r="D1929" s="34"/>
      <c r="E1929" s="34"/>
      <c r="F1929" s="34"/>
      <c r="G1929" s="34"/>
      <c r="I1929" s="34"/>
      <c r="J1929" s="34"/>
      <c r="K1929" s="34"/>
      <c r="L1929" s="34"/>
      <c r="M1929" s="34"/>
      <c r="N1929" s="34"/>
      <c r="O1929" s="34"/>
      <c r="P1929" s="34"/>
      <c r="Q1929" s="34"/>
      <c r="R1929" s="34"/>
      <c r="S1929" s="34"/>
      <c r="T1929" s="34"/>
      <c r="U1929" s="34"/>
      <c r="V1929" s="34"/>
      <c r="W1929" s="34"/>
      <c r="X1929" s="34"/>
      <c r="Y1929" s="34"/>
      <c r="Z1929" s="34"/>
      <c r="AA1929" s="34"/>
      <c r="AB1929" s="34"/>
      <c r="AC1929" s="34"/>
    </row>
    <row r="1930" spans="1:29">
      <c r="A1930" s="34"/>
      <c r="B1930" s="34"/>
      <c r="C1930" s="34"/>
      <c r="D1930" s="34"/>
      <c r="E1930" s="34"/>
      <c r="F1930" s="34"/>
      <c r="G1930" s="34"/>
      <c r="I1930" s="34"/>
      <c r="J1930" s="34"/>
      <c r="K1930" s="34"/>
      <c r="L1930" s="34"/>
      <c r="M1930" s="34"/>
      <c r="N1930" s="34"/>
      <c r="O1930" s="34"/>
      <c r="P1930" s="34"/>
      <c r="Q1930" s="34"/>
      <c r="R1930" s="34"/>
      <c r="S1930" s="34"/>
      <c r="T1930" s="34"/>
      <c r="U1930" s="34"/>
      <c r="V1930" s="34"/>
      <c r="W1930" s="34"/>
      <c r="X1930" s="34"/>
      <c r="Y1930" s="34"/>
      <c r="Z1930" s="34"/>
      <c r="AA1930" s="34"/>
      <c r="AB1930" s="34"/>
      <c r="AC1930" s="34"/>
    </row>
    <row r="1931" spans="1:29">
      <c r="A1931" s="34"/>
      <c r="B1931" s="34"/>
      <c r="C1931" s="34"/>
      <c r="D1931" s="34"/>
      <c r="E1931" s="34"/>
      <c r="F1931" s="34"/>
      <c r="G1931" s="34"/>
      <c r="I1931" s="34"/>
      <c r="J1931" s="34"/>
      <c r="K1931" s="34"/>
      <c r="L1931" s="34"/>
      <c r="M1931" s="34"/>
      <c r="N1931" s="34"/>
      <c r="O1931" s="34"/>
      <c r="P1931" s="34"/>
      <c r="Q1931" s="34"/>
      <c r="R1931" s="34"/>
      <c r="S1931" s="34"/>
      <c r="T1931" s="34"/>
      <c r="U1931" s="34"/>
      <c r="V1931" s="34"/>
      <c r="W1931" s="34"/>
      <c r="X1931" s="34"/>
      <c r="Y1931" s="34"/>
      <c r="Z1931" s="34"/>
      <c r="AA1931" s="34"/>
      <c r="AB1931" s="34"/>
      <c r="AC1931" s="34"/>
    </row>
    <row r="1932" spans="1:29">
      <c r="A1932" s="34"/>
      <c r="B1932" s="34"/>
      <c r="C1932" s="34"/>
      <c r="D1932" s="34"/>
      <c r="E1932" s="34"/>
      <c r="F1932" s="34"/>
      <c r="G1932" s="34"/>
      <c r="I1932" s="34"/>
      <c r="J1932" s="34"/>
      <c r="K1932" s="34"/>
      <c r="L1932" s="34"/>
      <c r="M1932" s="34"/>
      <c r="N1932" s="34"/>
      <c r="O1932" s="34"/>
      <c r="P1932" s="34"/>
      <c r="Q1932" s="34"/>
      <c r="R1932" s="34"/>
      <c r="S1932" s="34"/>
      <c r="T1932" s="34"/>
      <c r="U1932" s="34"/>
      <c r="V1932" s="34"/>
      <c r="W1932" s="34"/>
      <c r="X1932" s="34"/>
      <c r="Y1932" s="34"/>
      <c r="Z1932" s="34"/>
      <c r="AA1932" s="34"/>
      <c r="AB1932" s="34"/>
      <c r="AC1932" s="34"/>
    </row>
    <row r="1933" spans="1:29">
      <c r="A1933" s="34"/>
      <c r="B1933" s="34"/>
      <c r="C1933" s="34"/>
      <c r="D1933" s="34"/>
      <c r="E1933" s="34"/>
      <c r="F1933" s="34"/>
      <c r="G1933" s="34"/>
      <c r="I1933" s="34"/>
      <c r="J1933" s="34"/>
      <c r="K1933" s="34"/>
      <c r="L1933" s="34"/>
      <c r="M1933" s="34"/>
      <c r="N1933" s="34"/>
      <c r="O1933" s="34"/>
      <c r="P1933" s="34"/>
      <c r="Q1933" s="34"/>
      <c r="R1933" s="34"/>
      <c r="S1933" s="34"/>
      <c r="T1933" s="34"/>
      <c r="U1933" s="34"/>
      <c r="V1933" s="34"/>
      <c r="W1933" s="34"/>
      <c r="X1933" s="34"/>
      <c r="Y1933" s="34"/>
      <c r="Z1933" s="34"/>
      <c r="AA1933" s="34"/>
      <c r="AB1933" s="34"/>
      <c r="AC1933" s="34"/>
    </row>
    <row r="1934" spans="1:29">
      <c r="A1934" s="34"/>
      <c r="B1934" s="34"/>
      <c r="C1934" s="34"/>
      <c r="D1934" s="34"/>
      <c r="E1934" s="34"/>
      <c r="F1934" s="34"/>
      <c r="G1934" s="34"/>
      <c r="I1934" s="34"/>
      <c r="J1934" s="34"/>
      <c r="K1934" s="34"/>
      <c r="L1934" s="34"/>
      <c r="M1934" s="34"/>
      <c r="N1934" s="34"/>
      <c r="O1934" s="34"/>
      <c r="P1934" s="34"/>
      <c r="Q1934" s="34"/>
      <c r="R1934" s="34"/>
      <c r="S1934" s="34"/>
      <c r="T1934" s="34"/>
      <c r="U1934" s="34"/>
      <c r="V1934" s="34"/>
      <c r="W1934" s="34"/>
      <c r="X1934" s="34"/>
      <c r="Y1934" s="34"/>
      <c r="Z1934" s="34"/>
      <c r="AA1934" s="34"/>
      <c r="AB1934" s="34"/>
      <c r="AC1934" s="34"/>
    </row>
    <row r="1935" spans="1:29">
      <c r="A1935" s="34"/>
      <c r="B1935" s="34"/>
      <c r="C1935" s="34"/>
      <c r="D1935" s="34"/>
      <c r="E1935" s="34"/>
      <c r="F1935" s="34"/>
      <c r="G1935" s="34"/>
      <c r="I1935" s="34"/>
      <c r="J1935" s="34"/>
      <c r="K1935" s="34"/>
      <c r="L1935" s="34"/>
      <c r="M1935" s="34"/>
      <c r="N1935" s="34"/>
      <c r="O1935" s="34"/>
      <c r="P1935" s="34"/>
      <c r="Q1935" s="34"/>
      <c r="R1935" s="34"/>
      <c r="S1935" s="34"/>
      <c r="T1935" s="34"/>
      <c r="U1935" s="34"/>
      <c r="V1935" s="34"/>
      <c r="W1935" s="34"/>
      <c r="X1935" s="34"/>
      <c r="Y1935" s="34"/>
      <c r="Z1935" s="34"/>
      <c r="AA1935" s="34"/>
      <c r="AB1935" s="34"/>
      <c r="AC1935" s="34"/>
    </row>
    <row r="1936" spans="1:29">
      <c r="A1936" s="34"/>
      <c r="B1936" s="34"/>
      <c r="C1936" s="34"/>
      <c r="D1936" s="34"/>
      <c r="E1936" s="34"/>
      <c r="F1936" s="34"/>
      <c r="G1936" s="34"/>
      <c r="I1936" s="34"/>
      <c r="J1936" s="34"/>
      <c r="K1936" s="34"/>
      <c r="L1936" s="34"/>
      <c r="M1936" s="34"/>
      <c r="N1936" s="34"/>
      <c r="O1936" s="34"/>
      <c r="P1936" s="34"/>
      <c r="Q1936" s="34"/>
      <c r="R1936" s="34"/>
      <c r="S1936" s="34"/>
      <c r="T1936" s="34"/>
      <c r="U1936" s="34"/>
      <c r="V1936" s="34"/>
      <c r="W1936" s="34"/>
      <c r="X1936" s="34"/>
      <c r="Y1936" s="34"/>
      <c r="Z1936" s="34"/>
      <c r="AA1936" s="34"/>
      <c r="AB1936" s="34"/>
      <c r="AC1936" s="34"/>
    </row>
    <row r="1937" spans="1:29">
      <c r="A1937" s="34"/>
      <c r="B1937" s="34"/>
      <c r="C1937" s="34"/>
      <c r="D1937" s="34"/>
      <c r="E1937" s="34"/>
      <c r="F1937" s="34"/>
      <c r="G1937" s="34"/>
      <c r="I1937" s="34"/>
      <c r="J1937" s="34"/>
      <c r="K1937" s="34"/>
      <c r="L1937" s="34"/>
      <c r="M1937" s="34"/>
      <c r="N1937" s="34"/>
      <c r="O1937" s="34"/>
      <c r="P1937" s="34"/>
      <c r="Q1937" s="34"/>
      <c r="R1937" s="34"/>
      <c r="S1937" s="34"/>
      <c r="T1937" s="34"/>
      <c r="U1937" s="34"/>
      <c r="V1937" s="34"/>
      <c r="W1937" s="34"/>
      <c r="X1937" s="34"/>
      <c r="Y1937" s="34"/>
      <c r="Z1937" s="34"/>
      <c r="AA1937" s="34"/>
      <c r="AB1937" s="34"/>
      <c r="AC1937" s="34"/>
    </row>
    <row r="1938" spans="1:29">
      <c r="A1938" s="34"/>
      <c r="B1938" s="34"/>
      <c r="C1938" s="34"/>
      <c r="D1938" s="34"/>
      <c r="E1938" s="34"/>
      <c r="F1938" s="34"/>
      <c r="G1938" s="34"/>
      <c r="I1938" s="34"/>
      <c r="J1938" s="34"/>
      <c r="K1938" s="34"/>
      <c r="L1938" s="34"/>
      <c r="M1938" s="34"/>
      <c r="N1938" s="34"/>
      <c r="O1938" s="34"/>
      <c r="P1938" s="34"/>
      <c r="Q1938" s="34"/>
      <c r="R1938" s="34"/>
      <c r="S1938" s="34"/>
      <c r="T1938" s="34"/>
      <c r="U1938" s="34"/>
      <c r="V1938" s="34"/>
      <c r="W1938" s="34"/>
      <c r="X1938" s="34"/>
      <c r="Y1938" s="34"/>
      <c r="Z1938" s="34"/>
      <c r="AA1938" s="34"/>
      <c r="AB1938" s="34"/>
      <c r="AC1938" s="34"/>
    </row>
    <row r="1939" spans="1:29">
      <c r="A1939" s="34"/>
      <c r="B1939" s="34"/>
      <c r="C1939" s="34"/>
      <c r="D1939" s="34"/>
      <c r="E1939" s="34"/>
      <c r="F1939" s="34"/>
      <c r="G1939" s="34"/>
      <c r="I1939" s="34"/>
      <c r="J1939" s="34"/>
      <c r="K1939" s="34"/>
      <c r="L1939" s="34"/>
      <c r="M1939" s="34"/>
      <c r="N1939" s="34"/>
      <c r="O1939" s="34"/>
      <c r="P1939" s="34"/>
      <c r="Q1939" s="34"/>
      <c r="R1939" s="34"/>
      <c r="S1939" s="34"/>
      <c r="T1939" s="34"/>
      <c r="U1939" s="34"/>
      <c r="V1939" s="34"/>
      <c r="W1939" s="34"/>
      <c r="X1939" s="34"/>
      <c r="Y1939" s="34"/>
      <c r="Z1939" s="34"/>
      <c r="AA1939" s="34"/>
      <c r="AB1939" s="34"/>
      <c r="AC1939" s="34"/>
    </row>
    <row r="1940" spans="1:29">
      <c r="A1940" s="34"/>
      <c r="B1940" s="34"/>
      <c r="C1940" s="34"/>
      <c r="D1940" s="34"/>
      <c r="E1940" s="34"/>
      <c r="F1940" s="34"/>
      <c r="G1940" s="34"/>
      <c r="I1940" s="34"/>
      <c r="J1940" s="34"/>
      <c r="K1940" s="34"/>
      <c r="L1940" s="34"/>
      <c r="M1940" s="34"/>
      <c r="N1940" s="34"/>
      <c r="O1940" s="34"/>
      <c r="P1940" s="34"/>
      <c r="Q1940" s="34"/>
      <c r="R1940" s="34"/>
      <c r="S1940" s="34"/>
      <c r="T1940" s="34"/>
      <c r="U1940" s="34"/>
      <c r="V1940" s="34"/>
      <c r="W1940" s="34"/>
      <c r="X1940" s="34"/>
      <c r="Y1940" s="34"/>
      <c r="Z1940" s="34"/>
      <c r="AA1940" s="34"/>
      <c r="AB1940" s="34"/>
      <c r="AC1940" s="34"/>
    </row>
    <row r="1941" spans="1:29">
      <c r="A1941" s="34"/>
      <c r="B1941" s="34"/>
      <c r="C1941" s="34"/>
      <c r="D1941" s="34"/>
      <c r="E1941" s="34"/>
      <c r="F1941" s="34"/>
      <c r="G1941" s="34"/>
      <c r="I1941" s="34"/>
      <c r="J1941" s="34"/>
      <c r="K1941" s="34"/>
      <c r="L1941" s="34"/>
      <c r="M1941" s="34"/>
      <c r="N1941" s="34"/>
      <c r="O1941" s="34"/>
      <c r="P1941" s="34"/>
      <c r="Q1941" s="34"/>
      <c r="R1941" s="34"/>
      <c r="S1941" s="34"/>
      <c r="T1941" s="34"/>
      <c r="U1941" s="34"/>
      <c r="V1941" s="34"/>
      <c r="W1941" s="34"/>
      <c r="X1941" s="34"/>
      <c r="Y1941" s="34"/>
      <c r="Z1941" s="34"/>
      <c r="AA1941" s="34"/>
      <c r="AB1941" s="34"/>
      <c r="AC1941" s="34"/>
    </row>
    <row r="1942" spans="1:29">
      <c r="A1942" s="34"/>
      <c r="B1942" s="34"/>
      <c r="C1942" s="34"/>
      <c r="D1942" s="34"/>
      <c r="E1942" s="34"/>
      <c r="F1942" s="34"/>
      <c r="G1942" s="34"/>
      <c r="I1942" s="34"/>
      <c r="J1942" s="34"/>
      <c r="K1942" s="34"/>
      <c r="L1942" s="34"/>
      <c r="M1942" s="34"/>
      <c r="N1942" s="34"/>
      <c r="O1942" s="34"/>
      <c r="P1942" s="34"/>
      <c r="Q1942" s="34"/>
      <c r="R1942" s="34"/>
      <c r="S1942" s="34"/>
      <c r="T1942" s="34"/>
      <c r="U1942" s="34"/>
      <c r="V1942" s="34"/>
      <c r="W1942" s="34"/>
      <c r="X1942" s="34"/>
      <c r="Y1942" s="34"/>
      <c r="Z1942" s="34"/>
      <c r="AA1942" s="34"/>
      <c r="AB1942" s="34"/>
      <c r="AC1942" s="34"/>
    </row>
    <row r="1943" spans="1:29">
      <c r="A1943" s="34"/>
      <c r="B1943" s="34"/>
      <c r="C1943" s="34"/>
      <c r="D1943" s="34"/>
      <c r="E1943" s="34"/>
      <c r="F1943" s="34"/>
      <c r="G1943" s="34"/>
      <c r="I1943" s="34"/>
      <c r="J1943" s="34"/>
      <c r="K1943" s="34"/>
      <c r="L1943" s="34"/>
      <c r="M1943" s="34"/>
      <c r="N1943" s="34"/>
      <c r="O1943" s="34"/>
      <c r="P1943" s="34"/>
      <c r="Q1943" s="34"/>
      <c r="R1943" s="34"/>
      <c r="S1943" s="34"/>
      <c r="T1943" s="34"/>
      <c r="U1943" s="34"/>
      <c r="V1943" s="34"/>
      <c r="W1943" s="34"/>
      <c r="X1943" s="34"/>
      <c r="Y1943" s="34"/>
      <c r="Z1943" s="34"/>
      <c r="AA1943" s="34"/>
      <c r="AB1943" s="34"/>
      <c r="AC1943" s="34"/>
    </row>
    <row r="1944" spans="1:29">
      <c r="A1944" s="34"/>
      <c r="B1944" s="34"/>
      <c r="C1944" s="34"/>
      <c r="D1944" s="34"/>
      <c r="E1944" s="34"/>
      <c r="F1944" s="34"/>
      <c r="G1944" s="34"/>
      <c r="I1944" s="34"/>
      <c r="J1944" s="34"/>
      <c r="K1944" s="34"/>
      <c r="L1944" s="34"/>
      <c r="M1944" s="34"/>
      <c r="N1944" s="34"/>
      <c r="O1944" s="34"/>
      <c r="P1944" s="34"/>
      <c r="Q1944" s="34"/>
      <c r="R1944" s="34"/>
      <c r="S1944" s="34"/>
      <c r="T1944" s="34"/>
      <c r="U1944" s="34"/>
      <c r="V1944" s="34"/>
      <c r="W1944" s="34"/>
      <c r="X1944" s="34"/>
      <c r="Y1944" s="34"/>
      <c r="Z1944" s="34"/>
      <c r="AA1944" s="34"/>
      <c r="AB1944" s="34"/>
      <c r="AC1944" s="34"/>
    </row>
    <row r="1945" spans="1:29">
      <c r="A1945" s="34"/>
      <c r="B1945" s="34"/>
      <c r="C1945" s="34"/>
      <c r="D1945" s="34"/>
      <c r="E1945" s="34"/>
      <c r="F1945" s="34"/>
      <c r="G1945" s="34"/>
      <c r="I1945" s="34"/>
      <c r="J1945" s="34"/>
      <c r="K1945" s="34"/>
      <c r="L1945" s="34"/>
      <c r="M1945" s="34"/>
      <c r="N1945" s="34"/>
      <c r="O1945" s="34"/>
      <c r="P1945" s="34"/>
      <c r="Q1945" s="34"/>
      <c r="R1945" s="34"/>
      <c r="S1945" s="34"/>
      <c r="T1945" s="34"/>
      <c r="U1945" s="34"/>
      <c r="V1945" s="34"/>
      <c r="W1945" s="34"/>
      <c r="X1945" s="34"/>
      <c r="Y1945" s="34"/>
      <c r="Z1945" s="34"/>
      <c r="AA1945" s="34"/>
      <c r="AB1945" s="34"/>
      <c r="AC1945" s="34"/>
    </row>
    <row r="1946" spans="1:29">
      <c r="A1946" s="34"/>
      <c r="B1946" s="34"/>
      <c r="C1946" s="34"/>
      <c r="D1946" s="34"/>
      <c r="E1946" s="34"/>
      <c r="F1946" s="34"/>
      <c r="G1946" s="34"/>
      <c r="I1946" s="34"/>
      <c r="J1946" s="34"/>
      <c r="K1946" s="34"/>
      <c r="L1946" s="34"/>
      <c r="M1946" s="34"/>
      <c r="N1946" s="34"/>
      <c r="O1946" s="34"/>
      <c r="P1946" s="34"/>
      <c r="Q1946" s="34"/>
      <c r="R1946" s="34"/>
      <c r="S1946" s="34"/>
      <c r="T1946" s="34"/>
      <c r="U1946" s="34"/>
      <c r="V1946" s="34"/>
      <c r="W1946" s="34"/>
      <c r="X1946" s="34"/>
      <c r="Y1946" s="34"/>
      <c r="Z1946" s="34"/>
      <c r="AA1946" s="34"/>
      <c r="AB1946" s="34"/>
      <c r="AC1946" s="34"/>
    </row>
    <row r="1947" spans="1:29">
      <c r="A1947" s="34"/>
      <c r="B1947" s="34"/>
      <c r="C1947" s="34"/>
      <c r="D1947" s="34"/>
      <c r="E1947" s="34"/>
      <c r="F1947" s="34"/>
      <c r="G1947" s="34"/>
      <c r="I1947" s="34"/>
      <c r="J1947" s="34"/>
      <c r="K1947" s="34"/>
      <c r="L1947" s="34"/>
      <c r="M1947" s="34"/>
      <c r="N1947" s="34"/>
      <c r="O1947" s="34"/>
      <c r="P1947" s="34"/>
      <c r="Q1947" s="34"/>
      <c r="R1947" s="34"/>
      <c r="S1947" s="34"/>
      <c r="T1947" s="34"/>
      <c r="U1947" s="34"/>
      <c r="V1947" s="34"/>
      <c r="W1947" s="34"/>
      <c r="X1947" s="34"/>
      <c r="Y1947" s="34"/>
      <c r="Z1947" s="34"/>
      <c r="AA1947" s="34"/>
      <c r="AB1947" s="34"/>
      <c r="AC1947" s="34"/>
    </row>
    <row r="1948" spans="1:29">
      <c r="A1948" s="34"/>
      <c r="B1948" s="34"/>
      <c r="C1948" s="34"/>
      <c r="D1948" s="34"/>
      <c r="E1948" s="34"/>
      <c r="F1948" s="34"/>
      <c r="G1948" s="34"/>
      <c r="I1948" s="34"/>
      <c r="J1948" s="34"/>
      <c r="K1948" s="34"/>
      <c r="L1948" s="34"/>
      <c r="M1948" s="34"/>
      <c r="N1948" s="34"/>
      <c r="O1948" s="34"/>
      <c r="P1948" s="34"/>
      <c r="Q1948" s="34"/>
      <c r="R1948" s="34"/>
      <c r="S1948" s="34"/>
      <c r="T1948" s="34"/>
      <c r="U1948" s="34"/>
      <c r="V1948" s="34"/>
      <c r="W1948" s="34"/>
      <c r="X1948" s="34"/>
      <c r="Y1948" s="34"/>
      <c r="Z1948" s="34"/>
      <c r="AA1948" s="34"/>
      <c r="AB1948" s="34"/>
      <c r="AC1948" s="34"/>
    </row>
    <row r="1949" spans="1:29">
      <c r="A1949" s="34"/>
      <c r="B1949" s="34"/>
      <c r="C1949" s="34"/>
      <c r="D1949" s="34"/>
      <c r="E1949" s="34"/>
      <c r="F1949" s="34"/>
      <c r="G1949" s="34"/>
      <c r="I1949" s="34"/>
      <c r="J1949" s="34"/>
      <c r="K1949" s="34"/>
      <c r="L1949" s="34"/>
      <c r="M1949" s="34"/>
      <c r="N1949" s="34"/>
      <c r="O1949" s="34"/>
      <c r="P1949" s="34"/>
      <c r="Q1949" s="34"/>
      <c r="R1949" s="34"/>
      <c r="S1949" s="34"/>
      <c r="T1949" s="34"/>
      <c r="U1949" s="34"/>
      <c r="V1949" s="34"/>
      <c r="W1949" s="34"/>
      <c r="X1949" s="34"/>
      <c r="Y1949" s="34"/>
      <c r="Z1949" s="34"/>
      <c r="AA1949" s="34"/>
      <c r="AB1949" s="34"/>
      <c r="AC1949" s="34"/>
    </row>
    <row r="1950" spans="1:29">
      <c r="A1950" s="34"/>
      <c r="B1950" s="34"/>
      <c r="C1950" s="34"/>
      <c r="D1950" s="34"/>
      <c r="E1950" s="34"/>
      <c r="F1950" s="34"/>
      <c r="G1950" s="34"/>
      <c r="I1950" s="34"/>
      <c r="J1950" s="34"/>
      <c r="K1950" s="34"/>
      <c r="L1950" s="34"/>
      <c r="M1950" s="34"/>
      <c r="N1950" s="34"/>
      <c r="O1950" s="34"/>
      <c r="P1950" s="34"/>
      <c r="Q1950" s="34"/>
      <c r="R1950" s="34"/>
      <c r="S1950" s="34"/>
      <c r="T1950" s="34"/>
      <c r="U1950" s="34"/>
      <c r="V1950" s="34"/>
      <c r="W1950" s="34"/>
      <c r="X1950" s="34"/>
      <c r="Y1950" s="34"/>
      <c r="Z1950" s="34"/>
      <c r="AA1950" s="34"/>
      <c r="AB1950" s="34"/>
      <c r="AC1950" s="34"/>
    </row>
    <row r="1951" spans="1:29">
      <c r="A1951" s="34"/>
      <c r="B1951" s="34"/>
      <c r="C1951" s="34"/>
      <c r="D1951" s="34"/>
      <c r="E1951" s="34"/>
      <c r="F1951" s="34"/>
      <c r="G1951" s="34"/>
      <c r="I1951" s="34"/>
      <c r="J1951" s="34"/>
      <c r="K1951" s="34"/>
      <c r="L1951" s="34"/>
      <c r="M1951" s="34"/>
      <c r="N1951" s="34"/>
      <c r="O1951" s="34"/>
      <c r="P1951" s="34"/>
      <c r="Q1951" s="34"/>
      <c r="R1951" s="34"/>
      <c r="S1951" s="34"/>
      <c r="T1951" s="34"/>
      <c r="U1951" s="34"/>
      <c r="V1951" s="34"/>
      <c r="W1951" s="34"/>
      <c r="X1951" s="34"/>
      <c r="Y1951" s="34"/>
      <c r="Z1951" s="34"/>
      <c r="AA1951" s="34"/>
      <c r="AB1951" s="34"/>
      <c r="AC1951" s="34"/>
    </row>
    <row r="1952" spans="1:29">
      <c r="A1952" s="34"/>
      <c r="B1952" s="34"/>
      <c r="C1952" s="34"/>
      <c r="D1952" s="34"/>
      <c r="E1952" s="34"/>
      <c r="F1952" s="34"/>
      <c r="G1952" s="34"/>
      <c r="I1952" s="34"/>
      <c r="J1952" s="34"/>
      <c r="K1952" s="34"/>
      <c r="L1952" s="34"/>
      <c r="M1952" s="34"/>
      <c r="N1952" s="34"/>
      <c r="O1952" s="34"/>
      <c r="P1952" s="34"/>
      <c r="Q1952" s="34"/>
      <c r="R1952" s="34"/>
      <c r="S1952" s="34"/>
      <c r="T1952" s="34"/>
      <c r="U1952" s="34"/>
      <c r="V1952" s="34"/>
      <c r="W1952" s="34"/>
      <c r="X1952" s="34"/>
      <c r="Y1952" s="34"/>
      <c r="Z1952" s="34"/>
      <c r="AA1952" s="34"/>
      <c r="AB1952" s="34"/>
      <c r="AC1952" s="34"/>
    </row>
    <row r="1953" spans="1:29">
      <c r="A1953" s="34"/>
      <c r="B1953" s="34"/>
      <c r="C1953" s="34"/>
      <c r="D1953" s="34"/>
      <c r="E1953" s="34"/>
      <c r="F1953" s="34"/>
      <c r="G1953" s="34"/>
      <c r="I1953" s="34"/>
      <c r="J1953" s="34"/>
      <c r="K1953" s="34"/>
      <c r="L1953" s="34"/>
      <c r="M1953" s="34"/>
      <c r="N1953" s="34"/>
      <c r="O1953" s="34"/>
      <c r="P1953" s="34"/>
      <c r="Q1953" s="34"/>
      <c r="R1953" s="34"/>
      <c r="S1953" s="34"/>
      <c r="T1953" s="34"/>
      <c r="U1953" s="34"/>
      <c r="V1953" s="34"/>
      <c r="W1953" s="34"/>
      <c r="X1953" s="34"/>
      <c r="Y1953" s="34"/>
      <c r="Z1953" s="34"/>
      <c r="AA1953" s="34"/>
      <c r="AB1953" s="34"/>
      <c r="AC1953" s="34"/>
    </row>
    <row r="1954" spans="1:29">
      <c r="A1954" s="34"/>
      <c r="B1954" s="34"/>
      <c r="C1954" s="34"/>
      <c r="D1954" s="34"/>
      <c r="E1954" s="34"/>
      <c r="F1954" s="34"/>
      <c r="G1954" s="34"/>
      <c r="I1954" s="34"/>
      <c r="J1954" s="34"/>
      <c r="K1954" s="34"/>
      <c r="L1954" s="34"/>
      <c r="M1954" s="34"/>
      <c r="N1954" s="34"/>
      <c r="O1954" s="34"/>
      <c r="P1954" s="34"/>
      <c r="Q1954" s="34"/>
      <c r="R1954" s="34"/>
      <c r="S1954" s="34"/>
      <c r="T1954" s="34"/>
      <c r="U1954" s="34"/>
      <c r="V1954" s="34"/>
      <c r="W1954" s="34"/>
      <c r="X1954" s="34"/>
      <c r="Y1954" s="34"/>
      <c r="Z1954" s="34"/>
      <c r="AA1954" s="34"/>
      <c r="AB1954" s="34"/>
      <c r="AC1954" s="34"/>
    </row>
    <row r="1955" spans="1:29">
      <c r="A1955" s="34"/>
      <c r="B1955" s="34"/>
      <c r="C1955" s="34"/>
      <c r="D1955" s="34"/>
      <c r="E1955" s="34"/>
      <c r="F1955" s="34"/>
      <c r="G1955" s="34"/>
      <c r="I1955" s="34"/>
      <c r="J1955" s="34"/>
      <c r="K1955" s="34"/>
      <c r="L1955" s="34"/>
      <c r="M1955" s="34"/>
      <c r="N1955" s="34"/>
      <c r="O1955" s="34"/>
      <c r="P1955" s="34"/>
      <c r="Q1955" s="34"/>
      <c r="R1955" s="34"/>
      <c r="S1955" s="34"/>
      <c r="T1955" s="34"/>
      <c r="U1955" s="34"/>
      <c r="V1955" s="34"/>
      <c r="W1955" s="34"/>
      <c r="X1955" s="34"/>
      <c r="Y1955" s="34"/>
      <c r="Z1955" s="34"/>
      <c r="AA1955" s="34"/>
      <c r="AB1955" s="34"/>
      <c r="AC1955" s="34"/>
    </row>
    <row r="1956" spans="1:29">
      <c r="A1956" s="34"/>
      <c r="B1956" s="34"/>
      <c r="C1956" s="34"/>
      <c r="D1956" s="34"/>
      <c r="E1956" s="34"/>
      <c r="F1956" s="34"/>
      <c r="G1956" s="34"/>
      <c r="I1956" s="34"/>
      <c r="J1956" s="34"/>
      <c r="K1956" s="34"/>
      <c r="L1956" s="34"/>
      <c r="M1956" s="34"/>
      <c r="N1956" s="34"/>
      <c r="O1956" s="34"/>
      <c r="P1956" s="34"/>
      <c r="Q1956" s="34"/>
      <c r="R1956" s="34"/>
      <c r="S1956" s="34"/>
      <c r="T1956" s="34"/>
      <c r="U1956" s="34"/>
      <c r="V1956" s="34"/>
      <c r="W1956" s="34"/>
      <c r="X1956" s="34"/>
      <c r="Y1956" s="34"/>
      <c r="Z1956" s="34"/>
      <c r="AA1956" s="34"/>
      <c r="AB1956" s="34"/>
      <c r="AC1956" s="34"/>
    </row>
    <row r="1957" spans="1:29">
      <c r="A1957" s="34"/>
      <c r="B1957" s="34"/>
      <c r="C1957" s="34"/>
      <c r="D1957" s="34"/>
      <c r="E1957" s="34"/>
      <c r="F1957" s="34"/>
      <c r="G1957" s="34"/>
      <c r="I1957" s="34"/>
      <c r="J1957" s="34"/>
      <c r="K1957" s="34"/>
      <c r="L1957" s="34"/>
      <c r="M1957" s="34"/>
      <c r="N1957" s="34"/>
      <c r="O1957" s="34"/>
      <c r="P1957" s="34"/>
      <c r="Q1957" s="34"/>
      <c r="R1957" s="34"/>
      <c r="S1957" s="34"/>
      <c r="T1957" s="34"/>
      <c r="U1957" s="34"/>
      <c r="V1957" s="34"/>
      <c r="W1957" s="34"/>
      <c r="X1957" s="34"/>
      <c r="Y1957" s="34"/>
      <c r="Z1957" s="34"/>
      <c r="AA1957" s="34"/>
      <c r="AB1957" s="34"/>
      <c r="AC1957" s="34"/>
    </row>
    <row r="1958" spans="1:29">
      <c r="A1958" s="34"/>
      <c r="B1958" s="34"/>
      <c r="C1958" s="34"/>
      <c r="D1958" s="34"/>
      <c r="E1958" s="34"/>
      <c r="F1958" s="34"/>
      <c r="G1958" s="34"/>
      <c r="I1958" s="34"/>
      <c r="J1958" s="34"/>
      <c r="K1958" s="34"/>
      <c r="L1958" s="34"/>
      <c r="M1958" s="34"/>
      <c r="N1958" s="34"/>
      <c r="O1958" s="34"/>
      <c r="P1958" s="34"/>
      <c r="Q1958" s="34"/>
      <c r="R1958" s="34"/>
      <c r="S1958" s="34"/>
      <c r="T1958" s="34"/>
      <c r="U1958" s="34"/>
      <c r="V1958" s="34"/>
      <c r="W1958" s="34"/>
      <c r="X1958" s="34"/>
      <c r="Y1958" s="34"/>
      <c r="Z1958" s="34"/>
      <c r="AA1958" s="34"/>
      <c r="AB1958" s="34"/>
      <c r="AC1958" s="34"/>
    </row>
    <row r="1959" spans="1:29">
      <c r="A1959" s="34"/>
      <c r="B1959" s="34"/>
      <c r="C1959" s="34"/>
      <c r="D1959" s="34"/>
      <c r="E1959" s="34"/>
      <c r="F1959" s="34"/>
      <c r="G1959" s="34"/>
      <c r="I1959" s="34"/>
      <c r="J1959" s="34"/>
      <c r="K1959" s="34"/>
      <c r="L1959" s="34"/>
      <c r="M1959" s="34"/>
      <c r="N1959" s="34"/>
      <c r="O1959" s="34"/>
      <c r="P1959" s="34"/>
      <c r="Q1959" s="34"/>
      <c r="R1959" s="34"/>
      <c r="S1959" s="34"/>
      <c r="T1959" s="34"/>
      <c r="U1959" s="34"/>
      <c r="V1959" s="34"/>
      <c r="W1959" s="34"/>
      <c r="X1959" s="34"/>
      <c r="Y1959" s="34"/>
      <c r="Z1959" s="34"/>
      <c r="AA1959" s="34"/>
      <c r="AB1959" s="34"/>
      <c r="AC1959" s="34"/>
    </row>
    <row r="1960" spans="1:29">
      <c r="A1960" s="34"/>
      <c r="B1960" s="34"/>
      <c r="C1960" s="34"/>
      <c r="D1960" s="34"/>
      <c r="E1960" s="34"/>
      <c r="F1960" s="34"/>
      <c r="G1960" s="34"/>
      <c r="I1960" s="34"/>
      <c r="J1960" s="34"/>
      <c r="K1960" s="34"/>
      <c r="L1960" s="34"/>
      <c r="M1960" s="34"/>
      <c r="N1960" s="34"/>
      <c r="O1960" s="34"/>
      <c r="P1960" s="34"/>
      <c r="Q1960" s="34"/>
      <c r="R1960" s="34"/>
      <c r="S1960" s="34"/>
      <c r="T1960" s="34"/>
      <c r="U1960" s="34"/>
      <c r="V1960" s="34"/>
      <c r="W1960" s="34"/>
      <c r="X1960" s="34"/>
      <c r="Y1960" s="34"/>
      <c r="Z1960" s="34"/>
      <c r="AA1960" s="34"/>
      <c r="AB1960" s="34"/>
      <c r="AC1960" s="34"/>
    </row>
    <row r="1961" spans="1:29">
      <c r="A1961" s="34"/>
      <c r="B1961" s="34"/>
      <c r="C1961" s="34"/>
      <c r="D1961" s="34"/>
      <c r="E1961" s="34"/>
      <c r="F1961" s="34"/>
      <c r="G1961" s="34"/>
      <c r="I1961" s="34"/>
      <c r="J1961" s="34"/>
      <c r="K1961" s="34"/>
      <c r="L1961" s="34"/>
      <c r="M1961" s="34"/>
      <c r="N1961" s="34"/>
      <c r="O1961" s="34"/>
      <c r="P1961" s="34"/>
      <c r="Q1961" s="34"/>
      <c r="R1961" s="34"/>
      <c r="S1961" s="34"/>
      <c r="T1961" s="34"/>
      <c r="U1961" s="34"/>
      <c r="V1961" s="34"/>
      <c r="W1961" s="34"/>
      <c r="X1961" s="34"/>
      <c r="Y1961" s="34"/>
      <c r="Z1961" s="34"/>
      <c r="AA1961" s="34"/>
      <c r="AB1961" s="34"/>
      <c r="AC1961" s="34"/>
    </row>
    <row r="1962" spans="1:29">
      <c r="A1962" s="34"/>
      <c r="B1962" s="34"/>
      <c r="C1962" s="34"/>
      <c r="D1962" s="34"/>
      <c r="E1962" s="34"/>
      <c r="F1962" s="34"/>
      <c r="G1962" s="34"/>
      <c r="I1962" s="34"/>
      <c r="J1962" s="34"/>
      <c r="K1962" s="34"/>
      <c r="L1962" s="34"/>
      <c r="M1962" s="34"/>
      <c r="N1962" s="34"/>
      <c r="O1962" s="34"/>
      <c r="P1962" s="34"/>
      <c r="Q1962" s="34"/>
      <c r="R1962" s="34"/>
      <c r="S1962" s="34"/>
      <c r="T1962" s="34"/>
      <c r="U1962" s="34"/>
      <c r="V1962" s="34"/>
      <c r="W1962" s="34"/>
      <c r="X1962" s="34"/>
      <c r="Y1962" s="34"/>
      <c r="Z1962" s="34"/>
      <c r="AA1962" s="34"/>
      <c r="AB1962" s="34"/>
      <c r="AC1962" s="34"/>
    </row>
    <row r="1963" spans="1:29">
      <c r="A1963" s="34"/>
      <c r="B1963" s="34"/>
      <c r="C1963" s="34"/>
      <c r="D1963" s="34"/>
      <c r="E1963" s="34"/>
      <c r="F1963" s="34"/>
      <c r="G1963" s="34"/>
      <c r="I1963" s="34"/>
      <c r="J1963" s="34"/>
      <c r="K1963" s="34"/>
      <c r="L1963" s="34"/>
      <c r="M1963" s="34"/>
      <c r="N1963" s="34"/>
      <c r="O1963" s="34"/>
      <c r="P1963" s="34"/>
      <c r="Q1963" s="34"/>
      <c r="R1963" s="34"/>
      <c r="S1963" s="34"/>
      <c r="T1963" s="34"/>
      <c r="U1963" s="34"/>
      <c r="V1963" s="34"/>
      <c r="W1963" s="34"/>
      <c r="X1963" s="34"/>
      <c r="Y1963" s="34"/>
      <c r="Z1963" s="34"/>
      <c r="AA1963" s="34"/>
      <c r="AB1963" s="34"/>
      <c r="AC1963" s="34"/>
    </row>
    <row r="1964" spans="1:29">
      <c r="A1964" s="34"/>
      <c r="B1964" s="34"/>
      <c r="C1964" s="34"/>
      <c r="D1964" s="34"/>
      <c r="E1964" s="34"/>
      <c r="F1964" s="34"/>
      <c r="G1964" s="34"/>
      <c r="I1964" s="34"/>
      <c r="J1964" s="34"/>
      <c r="K1964" s="34"/>
      <c r="L1964" s="34"/>
      <c r="M1964" s="34"/>
      <c r="N1964" s="34"/>
      <c r="O1964" s="34"/>
      <c r="P1964" s="34"/>
      <c r="Q1964" s="34"/>
      <c r="R1964" s="34"/>
      <c r="S1964" s="34"/>
      <c r="T1964" s="34"/>
      <c r="U1964" s="34"/>
      <c r="V1964" s="34"/>
      <c r="W1964" s="34"/>
      <c r="X1964" s="34"/>
      <c r="Y1964" s="34"/>
      <c r="Z1964" s="34"/>
      <c r="AA1964" s="34"/>
      <c r="AB1964" s="34"/>
      <c r="AC1964" s="34"/>
    </row>
    <row r="1965" spans="1:29">
      <c r="A1965" s="34"/>
      <c r="B1965" s="34"/>
      <c r="C1965" s="34"/>
      <c r="D1965" s="34"/>
      <c r="E1965" s="34"/>
      <c r="F1965" s="34"/>
      <c r="G1965" s="34"/>
      <c r="I1965" s="34"/>
      <c r="J1965" s="34"/>
      <c r="K1965" s="34"/>
      <c r="L1965" s="34"/>
      <c r="M1965" s="34"/>
      <c r="N1965" s="34"/>
      <c r="O1965" s="34"/>
      <c r="P1965" s="34"/>
      <c r="Q1965" s="34"/>
      <c r="R1965" s="34"/>
      <c r="S1965" s="34"/>
      <c r="T1965" s="34"/>
      <c r="U1965" s="34"/>
      <c r="V1965" s="34"/>
      <c r="W1965" s="34"/>
      <c r="X1965" s="34"/>
      <c r="Y1965" s="34"/>
      <c r="Z1965" s="34"/>
      <c r="AA1965" s="34"/>
      <c r="AB1965" s="34"/>
      <c r="AC1965" s="34"/>
    </row>
    <row r="1966" spans="1:29">
      <c r="A1966" s="34"/>
      <c r="B1966" s="34"/>
      <c r="C1966" s="34"/>
      <c r="D1966" s="34"/>
      <c r="E1966" s="34"/>
      <c r="F1966" s="34"/>
      <c r="G1966" s="34"/>
      <c r="I1966" s="34"/>
      <c r="J1966" s="34"/>
      <c r="K1966" s="34"/>
      <c r="L1966" s="34"/>
      <c r="M1966" s="34"/>
      <c r="N1966" s="34"/>
      <c r="O1966" s="34"/>
      <c r="P1966" s="34"/>
      <c r="Q1966" s="34"/>
      <c r="R1966" s="34"/>
      <c r="S1966" s="34"/>
      <c r="T1966" s="34"/>
      <c r="U1966" s="34"/>
      <c r="V1966" s="34"/>
      <c r="W1966" s="34"/>
      <c r="X1966" s="34"/>
      <c r="Y1966" s="34"/>
      <c r="Z1966" s="34"/>
      <c r="AA1966" s="34"/>
      <c r="AB1966" s="34"/>
      <c r="AC1966" s="34"/>
    </row>
    <row r="1967" spans="1:29">
      <c r="A1967" s="34"/>
      <c r="B1967" s="34"/>
      <c r="C1967" s="34"/>
      <c r="D1967" s="34"/>
      <c r="E1967" s="34"/>
      <c r="F1967" s="34"/>
      <c r="G1967" s="34"/>
      <c r="I1967" s="34"/>
      <c r="J1967" s="34"/>
      <c r="K1967" s="34"/>
      <c r="L1967" s="34"/>
      <c r="M1967" s="34"/>
      <c r="N1967" s="34"/>
      <c r="O1967" s="34"/>
      <c r="P1967" s="34"/>
      <c r="Q1967" s="34"/>
      <c r="R1967" s="34"/>
      <c r="S1967" s="34"/>
      <c r="T1967" s="34"/>
      <c r="U1967" s="34"/>
      <c r="V1967" s="34"/>
      <c r="W1967" s="34"/>
      <c r="X1967" s="34"/>
      <c r="Y1967" s="34"/>
      <c r="Z1967" s="34"/>
      <c r="AA1967" s="34"/>
      <c r="AB1967" s="34"/>
      <c r="AC1967" s="34"/>
    </row>
    <row r="1968" spans="1:29">
      <c r="A1968" s="34"/>
      <c r="B1968" s="34"/>
      <c r="C1968" s="34"/>
      <c r="D1968" s="34"/>
      <c r="E1968" s="34"/>
      <c r="F1968" s="34"/>
      <c r="G1968" s="34"/>
      <c r="I1968" s="34"/>
      <c r="J1968" s="34"/>
      <c r="K1968" s="34"/>
      <c r="L1968" s="34"/>
      <c r="M1968" s="34"/>
      <c r="N1968" s="34"/>
      <c r="O1968" s="34"/>
      <c r="P1968" s="34"/>
      <c r="Q1968" s="34"/>
      <c r="R1968" s="34"/>
      <c r="S1968" s="34"/>
      <c r="T1968" s="34"/>
      <c r="U1968" s="34"/>
      <c r="V1968" s="34"/>
      <c r="W1968" s="34"/>
      <c r="X1968" s="34"/>
      <c r="Y1968" s="34"/>
      <c r="Z1968" s="34"/>
      <c r="AA1968" s="34"/>
      <c r="AB1968" s="34"/>
      <c r="AC1968" s="34"/>
    </row>
    <row r="1969" spans="1:29">
      <c r="A1969" s="34"/>
      <c r="B1969" s="34"/>
      <c r="C1969" s="34"/>
      <c r="D1969" s="34"/>
      <c r="E1969" s="34"/>
      <c r="F1969" s="34"/>
      <c r="G1969" s="34"/>
      <c r="I1969" s="34"/>
      <c r="J1969" s="34"/>
      <c r="K1969" s="34"/>
      <c r="L1969" s="34"/>
      <c r="M1969" s="34"/>
      <c r="N1969" s="34"/>
      <c r="O1969" s="34"/>
      <c r="P1969" s="34"/>
      <c r="Q1969" s="34"/>
      <c r="R1969" s="34"/>
      <c r="S1969" s="34"/>
      <c r="T1969" s="34"/>
      <c r="U1969" s="34"/>
      <c r="V1969" s="34"/>
      <c r="W1969" s="34"/>
      <c r="X1969" s="34"/>
      <c r="Y1969" s="34"/>
      <c r="Z1969" s="34"/>
      <c r="AA1969" s="34"/>
      <c r="AB1969" s="34"/>
      <c r="AC1969" s="34"/>
    </row>
    <row r="1970" spans="1:29">
      <c r="A1970" s="34"/>
      <c r="B1970" s="34"/>
      <c r="C1970" s="34"/>
      <c r="D1970" s="34"/>
      <c r="E1970" s="34"/>
      <c r="F1970" s="34"/>
      <c r="G1970" s="34"/>
      <c r="I1970" s="34"/>
      <c r="J1970" s="34"/>
      <c r="K1970" s="34"/>
      <c r="L1970" s="34"/>
      <c r="M1970" s="34"/>
      <c r="N1970" s="34"/>
      <c r="O1970" s="34"/>
      <c r="P1970" s="34"/>
      <c r="Q1970" s="34"/>
      <c r="R1970" s="34"/>
      <c r="S1970" s="34"/>
      <c r="T1970" s="34"/>
      <c r="U1970" s="34"/>
      <c r="V1970" s="34"/>
      <c r="W1970" s="34"/>
      <c r="X1970" s="34"/>
      <c r="Y1970" s="34"/>
      <c r="Z1970" s="34"/>
      <c r="AA1970" s="34"/>
      <c r="AB1970" s="34"/>
      <c r="AC1970" s="34"/>
    </row>
    <row r="1971" spans="1:29">
      <c r="A1971" s="34"/>
      <c r="B1971" s="34"/>
      <c r="C1971" s="34"/>
      <c r="D1971" s="34"/>
      <c r="E1971" s="34"/>
      <c r="F1971" s="34"/>
      <c r="G1971" s="34"/>
      <c r="I1971" s="34"/>
      <c r="J1971" s="34"/>
      <c r="K1971" s="34"/>
      <c r="L1971" s="34"/>
      <c r="M1971" s="34"/>
      <c r="N1971" s="34"/>
      <c r="O1971" s="34"/>
      <c r="P1971" s="34"/>
      <c r="Q1971" s="34"/>
      <c r="R1971" s="34"/>
      <c r="S1971" s="34"/>
      <c r="T1971" s="34"/>
      <c r="U1971" s="34"/>
      <c r="V1971" s="34"/>
      <c r="W1971" s="34"/>
      <c r="X1971" s="34"/>
      <c r="Y1971" s="34"/>
      <c r="Z1971" s="34"/>
      <c r="AA1971" s="34"/>
      <c r="AB1971" s="34"/>
      <c r="AC1971" s="34"/>
    </row>
    <row r="1972" spans="1:29">
      <c r="A1972" s="34"/>
      <c r="B1972" s="34"/>
      <c r="C1972" s="34"/>
      <c r="D1972" s="34"/>
      <c r="E1972" s="34"/>
      <c r="F1972" s="34"/>
      <c r="G1972" s="34"/>
      <c r="I1972" s="34"/>
      <c r="J1972" s="34"/>
      <c r="K1972" s="34"/>
      <c r="L1972" s="34"/>
      <c r="M1972" s="34"/>
      <c r="N1972" s="34"/>
      <c r="O1972" s="34"/>
      <c r="P1972" s="34"/>
      <c r="Q1972" s="34"/>
      <c r="R1972" s="34"/>
      <c r="S1972" s="34"/>
      <c r="T1972" s="34"/>
      <c r="U1972" s="34"/>
      <c r="V1972" s="34"/>
      <c r="W1972" s="34"/>
      <c r="X1972" s="34"/>
      <c r="Y1972" s="34"/>
      <c r="Z1972" s="34"/>
      <c r="AA1972" s="34"/>
      <c r="AB1972" s="34"/>
      <c r="AC1972" s="34"/>
    </row>
    <row r="1973" spans="1:29">
      <c r="A1973" s="34"/>
      <c r="B1973" s="34"/>
      <c r="C1973" s="34"/>
      <c r="D1973" s="34"/>
      <c r="E1973" s="34"/>
      <c r="F1973" s="34"/>
      <c r="G1973" s="34"/>
      <c r="I1973" s="34"/>
      <c r="J1973" s="34"/>
      <c r="K1973" s="34"/>
      <c r="L1973" s="34"/>
      <c r="M1973" s="34"/>
      <c r="N1973" s="34"/>
      <c r="O1973" s="34"/>
      <c r="P1973" s="34"/>
      <c r="Q1973" s="34"/>
      <c r="R1973" s="34"/>
      <c r="S1973" s="34"/>
      <c r="T1973" s="34"/>
      <c r="U1973" s="34"/>
      <c r="V1973" s="34"/>
      <c r="W1973" s="34"/>
      <c r="X1973" s="34"/>
      <c r="Y1973" s="34"/>
      <c r="Z1973" s="34"/>
      <c r="AA1973" s="34"/>
      <c r="AB1973" s="34"/>
      <c r="AC1973" s="34"/>
    </row>
    <row r="1974" spans="1:29">
      <c r="A1974" s="34"/>
      <c r="B1974" s="34"/>
      <c r="C1974" s="34"/>
      <c r="D1974" s="34"/>
      <c r="E1974" s="34"/>
      <c r="F1974" s="34"/>
      <c r="G1974" s="34"/>
      <c r="I1974" s="34"/>
      <c r="J1974" s="34"/>
      <c r="K1974" s="34"/>
      <c r="L1974" s="34"/>
      <c r="M1974" s="34"/>
      <c r="N1974" s="34"/>
      <c r="O1974" s="34"/>
      <c r="P1974" s="34"/>
      <c r="Q1974" s="34"/>
      <c r="R1974" s="34"/>
      <c r="S1974" s="34"/>
      <c r="T1974" s="34"/>
      <c r="U1974" s="34"/>
      <c r="V1974" s="34"/>
      <c r="W1974" s="34"/>
      <c r="X1974" s="34"/>
      <c r="Y1974" s="34"/>
      <c r="Z1974" s="34"/>
      <c r="AA1974" s="34"/>
      <c r="AB1974" s="34"/>
      <c r="AC1974" s="34"/>
    </row>
    <row r="1975" spans="1:29">
      <c r="A1975" s="34"/>
      <c r="B1975" s="34"/>
      <c r="C1975" s="34"/>
      <c r="D1975" s="34"/>
      <c r="E1975" s="34"/>
      <c r="F1975" s="34"/>
      <c r="G1975" s="34"/>
      <c r="I1975" s="34"/>
      <c r="J1975" s="34"/>
      <c r="K1975" s="34"/>
      <c r="L1975" s="34"/>
      <c r="M1975" s="34"/>
      <c r="N1975" s="34"/>
      <c r="O1975" s="34"/>
      <c r="P1975" s="34"/>
      <c r="Q1975" s="34"/>
      <c r="R1975" s="34"/>
      <c r="S1975" s="34"/>
      <c r="T1975" s="34"/>
      <c r="U1975" s="34"/>
      <c r="V1975" s="34"/>
      <c r="W1975" s="34"/>
      <c r="X1975" s="34"/>
      <c r="Y1975" s="34"/>
      <c r="Z1975" s="34"/>
      <c r="AA1975" s="34"/>
      <c r="AB1975" s="34"/>
      <c r="AC1975" s="34"/>
    </row>
    <row r="1976" spans="1:29">
      <c r="A1976" s="34"/>
      <c r="B1976" s="34"/>
      <c r="C1976" s="34"/>
      <c r="D1976" s="34"/>
      <c r="E1976" s="34"/>
      <c r="F1976" s="34"/>
      <c r="G1976" s="34"/>
      <c r="I1976" s="34"/>
      <c r="J1976" s="34"/>
      <c r="K1976" s="34"/>
      <c r="L1976" s="34"/>
      <c r="M1976" s="34"/>
      <c r="N1976" s="34"/>
      <c r="O1976" s="34"/>
      <c r="P1976" s="34"/>
      <c r="Q1976" s="34"/>
      <c r="R1976" s="34"/>
      <c r="S1976" s="34"/>
      <c r="T1976" s="34"/>
      <c r="U1976" s="34"/>
      <c r="V1976" s="34"/>
      <c r="W1976" s="34"/>
      <c r="X1976" s="34"/>
      <c r="Y1976" s="34"/>
      <c r="Z1976" s="34"/>
      <c r="AA1976" s="34"/>
      <c r="AB1976" s="34"/>
      <c r="AC1976" s="34"/>
    </row>
    <row r="1977" spans="1:29">
      <c r="A1977" s="34"/>
      <c r="B1977" s="34"/>
      <c r="C1977" s="34"/>
      <c r="D1977" s="34"/>
      <c r="E1977" s="34"/>
      <c r="F1977" s="34"/>
      <c r="G1977" s="34"/>
      <c r="I1977" s="34"/>
      <c r="J1977" s="34"/>
      <c r="K1977" s="34"/>
      <c r="L1977" s="34"/>
      <c r="M1977" s="34"/>
      <c r="N1977" s="34"/>
      <c r="O1977" s="34"/>
      <c r="P1977" s="34"/>
      <c r="Q1977" s="34"/>
      <c r="R1977" s="34"/>
      <c r="S1977" s="34"/>
      <c r="T1977" s="34"/>
      <c r="U1977" s="34"/>
      <c r="V1977" s="34"/>
      <c r="W1977" s="34"/>
      <c r="X1977" s="34"/>
      <c r="Y1977" s="34"/>
      <c r="Z1977" s="34"/>
      <c r="AA1977" s="34"/>
      <c r="AB1977" s="34"/>
      <c r="AC1977" s="34"/>
    </row>
    <row r="1978" spans="1:29">
      <c r="A1978" s="34"/>
      <c r="B1978" s="34"/>
      <c r="C1978" s="34"/>
      <c r="D1978" s="34"/>
      <c r="E1978" s="34"/>
      <c r="F1978" s="34"/>
      <c r="G1978" s="34"/>
      <c r="I1978" s="34"/>
      <c r="J1978" s="34"/>
      <c r="K1978" s="34"/>
      <c r="L1978" s="34"/>
      <c r="M1978" s="34"/>
      <c r="N1978" s="34"/>
      <c r="O1978" s="34"/>
      <c r="P1978" s="34"/>
      <c r="Q1978" s="34"/>
      <c r="R1978" s="34"/>
      <c r="S1978" s="34"/>
      <c r="T1978" s="34"/>
      <c r="U1978" s="34"/>
      <c r="V1978" s="34"/>
      <c r="W1978" s="34"/>
      <c r="X1978" s="34"/>
      <c r="Y1978" s="34"/>
      <c r="Z1978" s="34"/>
      <c r="AA1978" s="34"/>
      <c r="AB1978" s="34"/>
      <c r="AC1978" s="34"/>
    </row>
    <row r="1979" spans="1:29">
      <c r="A1979" s="34"/>
      <c r="B1979" s="34"/>
      <c r="C1979" s="34"/>
      <c r="D1979" s="34"/>
      <c r="E1979" s="34"/>
      <c r="F1979" s="34"/>
      <c r="G1979" s="34"/>
      <c r="I1979" s="34"/>
      <c r="J1979" s="34"/>
      <c r="K1979" s="34"/>
      <c r="L1979" s="34"/>
      <c r="M1979" s="34"/>
      <c r="N1979" s="34"/>
      <c r="O1979" s="34"/>
      <c r="P1979" s="34"/>
      <c r="Q1979" s="34"/>
      <c r="R1979" s="34"/>
      <c r="S1979" s="34"/>
      <c r="T1979" s="34"/>
      <c r="U1979" s="34"/>
      <c r="V1979" s="34"/>
      <c r="W1979" s="34"/>
      <c r="X1979" s="34"/>
      <c r="Y1979" s="34"/>
      <c r="Z1979" s="34"/>
      <c r="AA1979" s="34"/>
      <c r="AB1979" s="34"/>
      <c r="AC1979" s="34"/>
    </row>
    <row r="1980" spans="1:29">
      <c r="A1980" s="34"/>
      <c r="B1980" s="34"/>
      <c r="C1980" s="34"/>
      <c r="D1980" s="34"/>
      <c r="E1980" s="34"/>
      <c r="F1980" s="34"/>
      <c r="G1980" s="34"/>
      <c r="I1980" s="34"/>
      <c r="J1980" s="34"/>
      <c r="K1980" s="34"/>
      <c r="L1980" s="34"/>
      <c r="M1980" s="34"/>
      <c r="N1980" s="34"/>
      <c r="O1980" s="34"/>
      <c r="P1980" s="34"/>
      <c r="Q1980" s="34"/>
      <c r="R1980" s="34"/>
      <c r="S1980" s="34"/>
      <c r="T1980" s="34"/>
      <c r="U1980" s="34"/>
      <c r="V1980" s="34"/>
      <c r="W1980" s="34"/>
      <c r="X1980" s="34"/>
      <c r="Y1980" s="34"/>
      <c r="Z1980" s="34"/>
      <c r="AA1980" s="34"/>
      <c r="AB1980" s="34"/>
      <c r="AC1980" s="34"/>
    </row>
    <row r="1981" spans="1:29">
      <c r="A1981" s="34"/>
      <c r="B1981" s="34"/>
      <c r="C1981" s="34"/>
      <c r="D1981" s="34"/>
      <c r="E1981" s="34"/>
      <c r="F1981" s="34"/>
      <c r="G1981" s="34"/>
      <c r="I1981" s="34"/>
      <c r="J1981" s="34"/>
      <c r="K1981" s="34"/>
      <c r="L1981" s="34"/>
      <c r="M1981" s="34"/>
      <c r="N1981" s="34"/>
      <c r="O1981" s="34"/>
      <c r="P1981" s="34"/>
      <c r="Q1981" s="34"/>
      <c r="R1981" s="34"/>
      <c r="S1981" s="34"/>
      <c r="T1981" s="34"/>
      <c r="U1981" s="34"/>
      <c r="V1981" s="34"/>
      <c r="W1981" s="34"/>
      <c r="X1981" s="34"/>
      <c r="Y1981" s="34"/>
      <c r="Z1981" s="34"/>
      <c r="AA1981" s="34"/>
      <c r="AB1981" s="34"/>
      <c r="AC1981" s="34"/>
    </row>
    <row r="1982" spans="1:29">
      <c r="A1982" s="34"/>
      <c r="B1982" s="34"/>
      <c r="C1982" s="34"/>
      <c r="D1982" s="34"/>
      <c r="E1982" s="34"/>
      <c r="F1982" s="34"/>
      <c r="G1982" s="34"/>
      <c r="I1982" s="34"/>
      <c r="J1982" s="34"/>
      <c r="K1982" s="34"/>
      <c r="L1982" s="34"/>
      <c r="M1982" s="34"/>
      <c r="N1982" s="34"/>
      <c r="O1982" s="34"/>
      <c r="P1982" s="34"/>
      <c r="Q1982" s="34"/>
      <c r="R1982" s="34"/>
      <c r="S1982" s="34"/>
      <c r="T1982" s="34"/>
      <c r="U1982" s="34"/>
      <c r="V1982" s="34"/>
      <c r="W1982" s="34"/>
      <c r="X1982" s="34"/>
      <c r="Y1982" s="34"/>
      <c r="Z1982" s="34"/>
      <c r="AA1982" s="34"/>
      <c r="AB1982" s="34"/>
      <c r="AC1982" s="34"/>
    </row>
    <row r="1983" spans="1:29">
      <c r="A1983" s="34"/>
      <c r="B1983" s="34"/>
      <c r="C1983" s="34"/>
      <c r="D1983" s="34"/>
      <c r="E1983" s="34"/>
      <c r="F1983" s="34"/>
      <c r="G1983" s="34"/>
      <c r="I1983" s="34"/>
      <c r="J1983" s="34"/>
      <c r="K1983" s="34"/>
      <c r="L1983" s="34"/>
      <c r="M1983" s="34"/>
      <c r="N1983" s="34"/>
      <c r="O1983" s="34"/>
      <c r="P1983" s="34"/>
      <c r="Q1983" s="34"/>
      <c r="R1983" s="34"/>
      <c r="S1983" s="34"/>
      <c r="T1983" s="34"/>
      <c r="U1983" s="34"/>
      <c r="V1983" s="34"/>
      <c r="W1983" s="34"/>
      <c r="X1983" s="34"/>
      <c r="Y1983" s="34"/>
      <c r="Z1983" s="34"/>
      <c r="AA1983" s="34"/>
      <c r="AB1983" s="34"/>
      <c r="AC1983" s="34"/>
    </row>
    <row r="1984" spans="1:29">
      <c r="A1984" s="34"/>
      <c r="B1984" s="34"/>
      <c r="C1984" s="34"/>
      <c r="D1984" s="34"/>
      <c r="E1984" s="34"/>
      <c r="F1984" s="34"/>
      <c r="G1984" s="34"/>
      <c r="I1984" s="34"/>
      <c r="J1984" s="34"/>
      <c r="K1984" s="34"/>
      <c r="L1984" s="34"/>
      <c r="M1984" s="34"/>
      <c r="N1984" s="34"/>
      <c r="O1984" s="34"/>
      <c r="P1984" s="34"/>
      <c r="Q1984" s="34"/>
      <c r="R1984" s="34"/>
      <c r="S1984" s="34"/>
      <c r="T1984" s="34"/>
      <c r="U1984" s="34"/>
      <c r="V1984" s="34"/>
      <c r="W1984" s="34"/>
      <c r="X1984" s="34"/>
      <c r="Y1984" s="34"/>
      <c r="Z1984" s="34"/>
      <c r="AA1984" s="34"/>
      <c r="AB1984" s="34"/>
      <c r="AC1984" s="34"/>
    </row>
    <row r="1985" spans="1:29">
      <c r="A1985" s="34"/>
      <c r="B1985" s="34"/>
      <c r="C1985" s="34"/>
      <c r="D1985" s="34"/>
      <c r="E1985" s="34"/>
      <c r="F1985" s="34"/>
      <c r="G1985" s="34"/>
      <c r="I1985" s="34"/>
      <c r="J1985" s="34"/>
      <c r="K1985" s="34"/>
      <c r="L1985" s="34"/>
      <c r="M1985" s="34"/>
      <c r="N1985" s="34"/>
      <c r="O1985" s="34"/>
      <c r="P1985" s="34"/>
      <c r="Q1985" s="34"/>
      <c r="R1985" s="34"/>
      <c r="S1985" s="34"/>
      <c r="T1985" s="34"/>
      <c r="U1985" s="34"/>
      <c r="V1985" s="34"/>
      <c r="W1985" s="34"/>
      <c r="X1985" s="34"/>
      <c r="Y1985" s="34"/>
      <c r="Z1985" s="34"/>
      <c r="AA1985" s="34"/>
      <c r="AB1985" s="34"/>
      <c r="AC1985" s="34"/>
    </row>
    <row r="1986" spans="1:29">
      <c r="A1986" s="34"/>
      <c r="B1986" s="34"/>
      <c r="C1986" s="34"/>
      <c r="D1986" s="34"/>
      <c r="E1986" s="34"/>
      <c r="F1986" s="34"/>
      <c r="G1986" s="34"/>
      <c r="I1986" s="34"/>
      <c r="J1986" s="34"/>
      <c r="K1986" s="34"/>
      <c r="L1986" s="34"/>
      <c r="M1986" s="34"/>
      <c r="N1986" s="34"/>
      <c r="O1986" s="34"/>
      <c r="P1986" s="34"/>
      <c r="Q1986" s="34"/>
      <c r="R1986" s="34"/>
      <c r="S1986" s="34"/>
      <c r="T1986" s="34"/>
      <c r="U1986" s="34"/>
      <c r="V1986" s="34"/>
      <c r="X1986" s="34"/>
      <c r="Y1986" s="34"/>
      <c r="Z1986" s="34"/>
      <c r="AA1986" s="34"/>
      <c r="AB1986" s="34"/>
      <c r="AC1986" s="34"/>
    </row>
    <row r="1987" spans="1:29">
      <c r="A1987" s="34"/>
      <c r="B1987" s="34"/>
      <c r="C1987" s="34"/>
      <c r="D1987" s="34"/>
      <c r="E1987" s="34"/>
      <c r="F1987" s="34"/>
      <c r="G1987" s="34"/>
      <c r="I1987" s="34"/>
      <c r="J1987" s="34"/>
      <c r="K1987" s="34"/>
      <c r="L1987" s="34"/>
      <c r="M1987" s="34"/>
      <c r="N1987" s="34"/>
      <c r="O1987" s="34"/>
      <c r="P1987" s="34"/>
      <c r="Q1987" s="34"/>
      <c r="R1987" s="34"/>
      <c r="S1987" s="34"/>
      <c r="T1987" s="34"/>
      <c r="U1987" s="34"/>
      <c r="V1987" s="34"/>
      <c r="X1987" s="34"/>
      <c r="Y1987" s="34"/>
      <c r="Z1987" s="34"/>
      <c r="AA1987" s="34"/>
      <c r="AB1987" s="34"/>
      <c r="AC1987" s="34"/>
    </row>
    <row r="1988" spans="1:29">
      <c r="A1988" s="34"/>
      <c r="B1988" s="34"/>
      <c r="C1988" s="34"/>
      <c r="D1988" s="34"/>
      <c r="E1988" s="34"/>
      <c r="F1988" s="34"/>
      <c r="G1988" s="34"/>
      <c r="I1988" s="34"/>
      <c r="J1988" s="34"/>
      <c r="K1988" s="34"/>
      <c r="L1988" s="34"/>
      <c r="M1988" s="34"/>
      <c r="N1988" s="34"/>
      <c r="O1988" s="34"/>
      <c r="P1988" s="34"/>
      <c r="Q1988" s="34"/>
      <c r="R1988" s="34"/>
      <c r="S1988" s="34"/>
      <c r="T1988" s="34"/>
      <c r="U1988" s="34"/>
      <c r="V1988" s="34"/>
      <c r="X1988" s="34"/>
      <c r="Y1988" s="34"/>
      <c r="Z1988" s="34"/>
      <c r="AA1988" s="34"/>
      <c r="AB1988" s="34"/>
      <c r="AC1988" s="34"/>
    </row>
    <row r="1989" spans="1:29">
      <c r="A1989" s="34"/>
      <c r="B1989" s="34"/>
      <c r="C1989" s="34"/>
      <c r="D1989" s="34"/>
      <c r="E1989" s="34"/>
      <c r="F1989" s="34"/>
      <c r="G1989" s="34"/>
      <c r="I1989" s="34"/>
      <c r="J1989" s="34"/>
      <c r="K1989" s="34"/>
      <c r="L1989" s="34"/>
      <c r="M1989" s="34"/>
      <c r="N1989" s="34"/>
      <c r="O1989" s="34"/>
      <c r="P1989" s="34"/>
      <c r="Q1989" s="34"/>
      <c r="R1989" s="34"/>
      <c r="S1989" s="34"/>
      <c r="T1989" s="34"/>
      <c r="U1989" s="34"/>
      <c r="V1989" s="34"/>
      <c r="X1989" s="34"/>
      <c r="Y1989" s="34"/>
      <c r="Z1989" s="34"/>
      <c r="AA1989" s="34"/>
      <c r="AB1989" s="34"/>
      <c r="AC1989" s="34"/>
    </row>
    <row r="1990" spans="1:29">
      <c r="A1990" s="34"/>
      <c r="B1990" s="34"/>
      <c r="C1990" s="34"/>
      <c r="D1990" s="34"/>
      <c r="E1990" s="34"/>
      <c r="F1990" s="34"/>
      <c r="G1990" s="34"/>
      <c r="I1990" s="34"/>
      <c r="J1990" s="34"/>
      <c r="K1990" s="34"/>
      <c r="L1990" s="34"/>
      <c r="M1990" s="34"/>
      <c r="N1990" s="34"/>
      <c r="O1990" s="34"/>
      <c r="P1990" s="34"/>
      <c r="Q1990" s="34"/>
      <c r="R1990" s="34"/>
      <c r="S1990" s="34"/>
      <c r="T1990" s="34"/>
      <c r="U1990" s="34"/>
      <c r="V1990" s="34"/>
      <c r="X1990" s="34"/>
      <c r="Y1990" s="34"/>
      <c r="Z1990" s="34"/>
      <c r="AA1990" s="34"/>
      <c r="AB1990" s="34"/>
      <c r="AC1990" s="34"/>
    </row>
    <row r="1991" spans="1:29">
      <c r="A1991" s="34"/>
      <c r="B1991" s="34"/>
      <c r="C1991" s="34"/>
      <c r="D1991" s="34"/>
      <c r="E1991" s="34"/>
      <c r="F1991" s="34"/>
      <c r="G1991" s="34"/>
      <c r="I1991" s="34"/>
      <c r="J1991" s="34"/>
      <c r="K1991" s="34"/>
      <c r="L1991" s="34"/>
      <c r="M1991" s="34"/>
      <c r="N1991" s="34"/>
      <c r="O1991" s="34"/>
      <c r="P1991" s="34"/>
      <c r="Q1991" s="34"/>
      <c r="R1991" s="34"/>
      <c r="S1991" s="34"/>
      <c r="T1991" s="34"/>
      <c r="U1991" s="34"/>
      <c r="V1991" s="34"/>
      <c r="X1991" s="34"/>
      <c r="Y1991" s="34"/>
      <c r="Z1991" s="34"/>
      <c r="AA1991" s="34"/>
      <c r="AB1991" s="34"/>
      <c r="AC1991" s="34"/>
    </row>
    <row r="1992" spans="1:29">
      <c r="A1992" s="34"/>
      <c r="B1992" s="34"/>
      <c r="C1992" s="34"/>
      <c r="D1992" s="34"/>
      <c r="E1992" s="34"/>
      <c r="F1992" s="34"/>
      <c r="G1992" s="34"/>
      <c r="I1992" s="34"/>
      <c r="J1992" s="34"/>
      <c r="K1992" s="34"/>
      <c r="L1992" s="34"/>
      <c r="M1992" s="34"/>
      <c r="N1992" s="34"/>
      <c r="O1992" s="34"/>
      <c r="P1992" s="34"/>
      <c r="Q1992" s="34"/>
      <c r="R1992" s="34"/>
      <c r="S1992" s="34"/>
      <c r="T1992" s="34"/>
      <c r="U1992" s="34"/>
      <c r="V1992" s="34"/>
      <c r="X1992" s="34"/>
      <c r="Y1992" s="34"/>
      <c r="Z1992" s="34"/>
      <c r="AA1992" s="34"/>
      <c r="AB1992" s="34"/>
      <c r="AC1992" s="34"/>
    </row>
    <row r="1993" spans="1:29">
      <c r="A1993" s="34"/>
      <c r="B1993" s="34"/>
      <c r="C1993" s="34"/>
      <c r="D1993" s="34"/>
      <c r="E1993" s="34"/>
      <c r="F1993" s="34"/>
      <c r="G1993" s="34"/>
      <c r="I1993" s="34"/>
      <c r="J1993" s="34"/>
      <c r="K1993" s="34"/>
      <c r="L1993" s="34"/>
      <c r="M1993" s="34"/>
      <c r="N1993" s="34"/>
      <c r="O1993" s="34"/>
      <c r="P1993" s="34"/>
      <c r="Q1993" s="34"/>
      <c r="R1993" s="34"/>
      <c r="S1993" s="34"/>
      <c r="T1993" s="34"/>
      <c r="U1993" s="34"/>
      <c r="V1993" s="34"/>
      <c r="X1993" s="34"/>
      <c r="Y1993" s="34"/>
      <c r="Z1993" s="34"/>
      <c r="AA1993" s="34"/>
      <c r="AB1993" s="34"/>
      <c r="AC1993" s="34"/>
    </row>
    <row r="1994" spans="1:29">
      <c r="A1994" s="34"/>
      <c r="B1994" s="34"/>
      <c r="C1994" s="34"/>
      <c r="D1994" s="34"/>
      <c r="E1994" s="34"/>
      <c r="F1994" s="34"/>
      <c r="G1994" s="34"/>
      <c r="I1994" s="34"/>
      <c r="J1994" s="34"/>
      <c r="K1994" s="34"/>
      <c r="L1994" s="34"/>
      <c r="M1994" s="34"/>
      <c r="N1994" s="34"/>
      <c r="O1994" s="34"/>
      <c r="P1994" s="34"/>
      <c r="Q1994" s="34"/>
      <c r="R1994" s="34"/>
      <c r="S1994" s="34"/>
      <c r="T1994" s="34"/>
      <c r="U1994" s="34"/>
      <c r="V1994" s="34"/>
      <c r="X1994" s="34"/>
      <c r="Y1994" s="34"/>
      <c r="Z1994" s="34"/>
      <c r="AA1994" s="34"/>
      <c r="AB1994" s="34"/>
      <c r="AC1994" s="34"/>
    </row>
    <row r="1995" spans="1:29">
      <c r="A1995" s="34"/>
      <c r="B1995" s="34"/>
      <c r="C1995" s="34"/>
      <c r="D1995" s="34"/>
      <c r="E1995" s="34"/>
      <c r="F1995" s="34"/>
      <c r="G1995" s="34"/>
      <c r="I1995" s="34"/>
      <c r="J1995" s="34"/>
      <c r="K1995" s="34"/>
      <c r="L1995" s="34"/>
      <c r="M1995" s="34"/>
      <c r="N1995" s="34"/>
      <c r="O1995" s="34"/>
      <c r="P1995" s="34"/>
      <c r="Q1995" s="34"/>
      <c r="R1995" s="34"/>
      <c r="S1995" s="34"/>
      <c r="T1995" s="34"/>
      <c r="U1995" s="34"/>
      <c r="V1995" s="34"/>
      <c r="X1995" s="34"/>
      <c r="Y1995" s="34"/>
      <c r="Z1995" s="34"/>
      <c r="AA1995" s="34"/>
      <c r="AB1995" s="34"/>
      <c r="AC1995" s="34"/>
    </row>
    <row r="1996" spans="1:29">
      <c r="A1996" s="34"/>
      <c r="B1996" s="34"/>
      <c r="C1996" s="34"/>
      <c r="D1996" s="34"/>
      <c r="E1996" s="34"/>
      <c r="F1996" s="34"/>
      <c r="G1996" s="34"/>
      <c r="I1996" s="34"/>
      <c r="J1996" s="34"/>
      <c r="K1996" s="34"/>
      <c r="L1996" s="34"/>
      <c r="M1996" s="34"/>
      <c r="N1996" s="34"/>
      <c r="O1996" s="34"/>
      <c r="P1996" s="34"/>
      <c r="Q1996" s="34"/>
      <c r="R1996" s="34"/>
      <c r="S1996" s="34"/>
      <c r="T1996" s="34"/>
      <c r="U1996" s="34"/>
      <c r="V1996" s="34"/>
      <c r="X1996" s="34"/>
      <c r="Y1996" s="34"/>
      <c r="Z1996" s="34"/>
      <c r="AA1996" s="34"/>
      <c r="AB1996" s="34"/>
      <c r="AC1996" s="34"/>
    </row>
    <row r="1997" spans="1:29">
      <c r="A1997" s="34"/>
      <c r="B1997" s="34"/>
      <c r="C1997" s="34"/>
      <c r="D1997" s="34"/>
      <c r="E1997" s="34"/>
      <c r="F1997" s="34"/>
      <c r="G1997" s="34"/>
      <c r="I1997" s="34"/>
      <c r="J1997" s="34"/>
      <c r="K1997" s="34"/>
      <c r="L1997" s="34"/>
      <c r="M1997" s="34"/>
      <c r="N1997" s="34"/>
      <c r="O1997" s="34"/>
      <c r="P1997" s="34"/>
      <c r="Q1997" s="34"/>
      <c r="R1997" s="34"/>
      <c r="S1997" s="34"/>
      <c r="T1997" s="34"/>
      <c r="U1997" s="34"/>
      <c r="V1997" s="34"/>
      <c r="X1997" s="34"/>
      <c r="Y1997" s="34"/>
      <c r="Z1997" s="34"/>
      <c r="AA1997" s="34"/>
      <c r="AB1997" s="34"/>
      <c r="AC1997" s="34"/>
    </row>
    <row r="1998" spans="1:29">
      <c r="A1998" s="34"/>
      <c r="B1998" s="34"/>
      <c r="C1998" s="34"/>
      <c r="D1998" s="34"/>
      <c r="E1998" s="34"/>
      <c r="F1998" s="34"/>
      <c r="G1998" s="34"/>
      <c r="I1998" s="34"/>
      <c r="J1998" s="34"/>
      <c r="K1998" s="34"/>
      <c r="L1998" s="34"/>
      <c r="M1998" s="34"/>
      <c r="N1998" s="34"/>
      <c r="O1998" s="34"/>
      <c r="P1998" s="34"/>
      <c r="Q1998" s="34"/>
      <c r="R1998" s="34"/>
      <c r="S1998" s="34"/>
      <c r="T1998" s="34"/>
      <c r="U1998" s="34"/>
      <c r="V1998" s="34"/>
      <c r="X1998" s="34"/>
      <c r="Y1998" s="34"/>
      <c r="Z1998" s="34"/>
      <c r="AA1998" s="34"/>
      <c r="AB1998" s="34"/>
      <c r="AC1998" s="34"/>
    </row>
    <row r="1999" spans="1:29">
      <c r="A1999" s="34"/>
      <c r="B1999" s="34"/>
      <c r="C1999" s="34"/>
      <c r="D1999" s="34"/>
      <c r="E1999" s="34"/>
      <c r="F1999" s="34"/>
      <c r="G1999" s="34"/>
      <c r="I1999" s="34"/>
      <c r="J1999" s="34"/>
      <c r="K1999" s="34"/>
      <c r="L1999" s="34"/>
      <c r="M1999" s="34"/>
      <c r="N1999" s="34"/>
      <c r="O1999" s="34"/>
      <c r="P1999" s="34"/>
      <c r="Q1999" s="34"/>
      <c r="R1999" s="34"/>
      <c r="S1999" s="34"/>
      <c r="T1999" s="34"/>
      <c r="U1999" s="34"/>
      <c r="V1999" s="34"/>
      <c r="X1999" s="34"/>
      <c r="Y1999" s="34"/>
      <c r="Z1999" s="34"/>
      <c r="AA1999" s="34"/>
      <c r="AB1999" s="34"/>
      <c r="AC1999" s="34"/>
    </row>
    <row r="2000" spans="1:29">
      <c r="A2000" s="34"/>
      <c r="B2000" s="34"/>
      <c r="C2000" s="34"/>
      <c r="D2000" s="34"/>
      <c r="E2000" s="34"/>
      <c r="F2000" s="34"/>
      <c r="G2000" s="34"/>
      <c r="I2000" s="34"/>
      <c r="J2000" s="34"/>
      <c r="K2000" s="34"/>
      <c r="L2000" s="34"/>
      <c r="M2000" s="34"/>
      <c r="N2000" s="34"/>
      <c r="O2000" s="34"/>
      <c r="P2000" s="34"/>
      <c r="Q2000" s="34"/>
      <c r="R2000" s="34"/>
      <c r="S2000" s="34"/>
      <c r="T2000" s="34"/>
      <c r="U2000" s="34"/>
      <c r="V2000" s="34"/>
      <c r="X2000" s="34"/>
      <c r="Y2000" s="34"/>
      <c r="Z2000" s="34"/>
      <c r="AA2000" s="34"/>
      <c r="AB2000" s="34"/>
      <c r="AC2000" s="34"/>
    </row>
    <row r="2001" spans="1:29">
      <c r="A2001" s="34"/>
      <c r="B2001" s="34"/>
      <c r="C2001" s="34"/>
      <c r="D2001" s="34"/>
      <c r="E2001" s="34"/>
      <c r="F2001" s="34"/>
      <c r="G2001" s="34"/>
      <c r="I2001" s="34"/>
      <c r="J2001" s="34"/>
      <c r="K2001" s="34"/>
      <c r="L2001" s="34"/>
      <c r="M2001" s="34"/>
      <c r="N2001" s="34"/>
      <c r="O2001" s="34"/>
      <c r="P2001" s="34"/>
      <c r="Q2001" s="34"/>
      <c r="R2001" s="34"/>
      <c r="S2001" s="34"/>
      <c r="T2001" s="34"/>
      <c r="U2001" s="34"/>
      <c r="V2001" s="34"/>
      <c r="X2001" s="34"/>
      <c r="Y2001" s="34"/>
      <c r="Z2001" s="34"/>
      <c r="AA2001" s="34"/>
      <c r="AB2001" s="34"/>
      <c r="AC2001" s="34"/>
    </row>
    <row r="2002" spans="1:29">
      <c r="A2002" s="34"/>
      <c r="B2002" s="34"/>
      <c r="C2002" s="34"/>
      <c r="D2002" s="34"/>
      <c r="E2002" s="34"/>
      <c r="F2002" s="34"/>
      <c r="G2002" s="34"/>
      <c r="I2002" s="34"/>
      <c r="J2002" s="34"/>
      <c r="K2002" s="34"/>
      <c r="L2002" s="34"/>
      <c r="M2002" s="34"/>
      <c r="N2002" s="34"/>
      <c r="O2002" s="34"/>
      <c r="P2002" s="34"/>
      <c r="Q2002" s="34"/>
      <c r="R2002" s="34"/>
      <c r="S2002" s="34"/>
      <c r="T2002" s="34"/>
      <c r="U2002" s="34"/>
      <c r="V2002" s="34"/>
      <c r="X2002" s="34"/>
      <c r="Y2002" s="34"/>
      <c r="Z2002" s="34"/>
      <c r="AA2002" s="34"/>
      <c r="AB2002" s="34"/>
      <c r="AC2002" s="34"/>
    </row>
    <row r="2003" spans="1:29">
      <c r="A2003" s="34"/>
      <c r="B2003" s="34"/>
      <c r="C2003" s="34"/>
      <c r="D2003" s="34"/>
      <c r="E2003" s="34"/>
      <c r="F2003" s="34"/>
      <c r="G2003" s="34"/>
      <c r="I2003" s="34"/>
      <c r="J2003" s="34"/>
      <c r="K2003" s="34"/>
      <c r="L2003" s="34"/>
      <c r="M2003" s="34"/>
      <c r="N2003" s="34"/>
      <c r="O2003" s="34"/>
      <c r="P2003" s="34"/>
      <c r="Q2003" s="34"/>
      <c r="R2003" s="34"/>
      <c r="S2003" s="34"/>
      <c r="T2003" s="34"/>
      <c r="U2003" s="34"/>
      <c r="V2003" s="34"/>
      <c r="X2003" s="34"/>
      <c r="Y2003" s="34"/>
      <c r="Z2003" s="34"/>
      <c r="AA2003" s="34"/>
      <c r="AB2003" s="34"/>
      <c r="AC2003" s="34"/>
    </row>
    <row r="2004" spans="1:29">
      <c r="A2004" s="34"/>
      <c r="B2004" s="34"/>
      <c r="C2004" s="34"/>
      <c r="D2004" s="34"/>
      <c r="E2004" s="34"/>
      <c r="F2004" s="34"/>
      <c r="G2004" s="34"/>
      <c r="I2004" s="34"/>
      <c r="J2004" s="34"/>
      <c r="K2004" s="34"/>
      <c r="L2004" s="34"/>
      <c r="M2004" s="34"/>
      <c r="N2004" s="34"/>
      <c r="O2004" s="34"/>
      <c r="P2004" s="34"/>
      <c r="Q2004" s="34"/>
      <c r="R2004" s="34"/>
      <c r="S2004" s="34"/>
      <c r="T2004" s="34"/>
      <c r="U2004" s="34"/>
      <c r="V2004" s="34"/>
      <c r="X2004" s="34"/>
      <c r="Y2004" s="34"/>
      <c r="Z2004" s="34"/>
      <c r="AA2004" s="34"/>
      <c r="AB2004" s="34"/>
      <c r="AC2004" s="34"/>
    </row>
    <row r="2005" spans="1:29">
      <c r="A2005" s="34"/>
      <c r="B2005" s="34"/>
      <c r="C2005" s="34"/>
      <c r="D2005" s="34"/>
      <c r="E2005" s="34"/>
      <c r="F2005" s="34"/>
      <c r="G2005" s="34"/>
      <c r="I2005" s="34"/>
      <c r="J2005" s="34"/>
      <c r="K2005" s="34"/>
      <c r="L2005" s="34"/>
      <c r="M2005" s="34"/>
      <c r="N2005" s="34"/>
      <c r="O2005" s="34"/>
      <c r="P2005" s="34"/>
      <c r="Q2005" s="34"/>
      <c r="R2005" s="34"/>
      <c r="S2005" s="34"/>
      <c r="T2005" s="34"/>
      <c r="U2005" s="34"/>
      <c r="V2005" s="34"/>
      <c r="X2005" s="34"/>
      <c r="Y2005" s="34"/>
      <c r="Z2005" s="34"/>
      <c r="AA2005" s="34"/>
      <c r="AB2005" s="34"/>
      <c r="AC2005" s="34"/>
    </row>
    <row r="2006" spans="1:29">
      <c r="A2006" s="34"/>
      <c r="B2006" s="34"/>
      <c r="C2006" s="34"/>
      <c r="D2006" s="34"/>
      <c r="E2006" s="34"/>
      <c r="F2006" s="34"/>
      <c r="G2006" s="34"/>
      <c r="I2006" s="34"/>
      <c r="J2006" s="34"/>
      <c r="K2006" s="34"/>
      <c r="L2006" s="34"/>
      <c r="M2006" s="34"/>
      <c r="N2006" s="34"/>
      <c r="O2006" s="34"/>
      <c r="P2006" s="34"/>
      <c r="Q2006" s="34"/>
      <c r="R2006" s="34"/>
      <c r="S2006" s="34"/>
      <c r="T2006" s="34"/>
      <c r="U2006" s="34"/>
      <c r="V2006" s="34"/>
      <c r="X2006" s="34"/>
      <c r="Y2006" s="34"/>
      <c r="Z2006" s="34"/>
      <c r="AA2006" s="34"/>
      <c r="AB2006" s="34"/>
      <c r="AC2006" s="34"/>
    </row>
    <row r="2007" spans="1:29">
      <c r="A2007" s="34"/>
      <c r="B2007" s="34"/>
      <c r="C2007" s="34"/>
      <c r="D2007" s="34"/>
      <c r="E2007" s="34"/>
      <c r="F2007" s="34"/>
      <c r="G2007" s="34"/>
      <c r="I2007" s="34"/>
      <c r="J2007" s="34"/>
      <c r="K2007" s="34"/>
      <c r="L2007" s="34"/>
      <c r="M2007" s="34"/>
      <c r="N2007" s="34"/>
      <c r="O2007" s="34"/>
      <c r="P2007" s="34"/>
      <c r="Q2007" s="34"/>
      <c r="R2007" s="34"/>
      <c r="S2007" s="34"/>
      <c r="T2007" s="34"/>
      <c r="U2007" s="34"/>
      <c r="V2007" s="34"/>
      <c r="X2007" s="34"/>
      <c r="Y2007" s="34"/>
      <c r="Z2007" s="34"/>
      <c r="AA2007" s="34"/>
      <c r="AB2007" s="34"/>
      <c r="AC2007" s="34"/>
    </row>
    <row r="2008" spans="1:29">
      <c r="A2008" s="34"/>
      <c r="B2008" s="34"/>
      <c r="C2008" s="34"/>
      <c r="D2008" s="34"/>
      <c r="E2008" s="34"/>
      <c r="F2008" s="34"/>
      <c r="G2008" s="34"/>
      <c r="I2008" s="34"/>
      <c r="J2008" s="34"/>
      <c r="K2008" s="34"/>
      <c r="L2008" s="34"/>
      <c r="M2008" s="34"/>
      <c r="N2008" s="34"/>
      <c r="O2008" s="34"/>
      <c r="P2008" s="34"/>
      <c r="Q2008" s="34"/>
      <c r="R2008" s="34"/>
      <c r="S2008" s="34"/>
      <c r="T2008" s="34"/>
      <c r="U2008" s="34"/>
      <c r="V2008" s="34"/>
      <c r="X2008" s="34"/>
      <c r="Y2008" s="34"/>
      <c r="Z2008" s="34"/>
      <c r="AA2008" s="34"/>
      <c r="AB2008" s="34"/>
      <c r="AC2008" s="34"/>
    </row>
    <row r="2009" spans="1:29">
      <c r="A2009" s="34"/>
      <c r="B2009" s="34"/>
      <c r="C2009" s="34"/>
      <c r="D2009" s="34"/>
      <c r="E2009" s="34"/>
      <c r="F2009" s="34"/>
      <c r="G2009" s="34"/>
      <c r="I2009" s="34"/>
      <c r="J2009" s="34"/>
      <c r="K2009" s="34"/>
      <c r="L2009" s="34"/>
      <c r="M2009" s="34"/>
      <c r="N2009" s="34"/>
      <c r="O2009" s="34"/>
      <c r="P2009" s="34"/>
      <c r="Q2009" s="34"/>
      <c r="R2009" s="34"/>
      <c r="S2009" s="34"/>
      <c r="T2009" s="34"/>
      <c r="U2009" s="34"/>
      <c r="V2009" s="34"/>
      <c r="X2009" s="34"/>
      <c r="Y2009" s="34"/>
      <c r="Z2009" s="34"/>
      <c r="AA2009" s="34"/>
      <c r="AB2009" s="34"/>
      <c r="AC2009" s="34"/>
    </row>
    <row r="2010" spans="1:29">
      <c r="A2010" s="34"/>
      <c r="B2010" s="34"/>
      <c r="C2010" s="34"/>
      <c r="D2010" s="34"/>
      <c r="E2010" s="34"/>
      <c r="F2010" s="34"/>
      <c r="G2010" s="34"/>
      <c r="I2010" s="34"/>
      <c r="J2010" s="34"/>
      <c r="K2010" s="34"/>
      <c r="L2010" s="34"/>
      <c r="M2010" s="34"/>
      <c r="N2010" s="34"/>
      <c r="O2010" s="34"/>
      <c r="P2010" s="34"/>
      <c r="Q2010" s="34"/>
      <c r="R2010" s="34"/>
      <c r="S2010" s="34"/>
      <c r="T2010" s="34"/>
      <c r="U2010" s="34"/>
      <c r="V2010" s="34"/>
      <c r="X2010" s="34"/>
      <c r="Y2010" s="34"/>
      <c r="Z2010" s="34"/>
      <c r="AA2010" s="34"/>
      <c r="AB2010" s="34"/>
      <c r="AC2010" s="34"/>
    </row>
    <row r="2011" spans="1:29">
      <c r="A2011" s="34"/>
      <c r="B2011" s="34"/>
      <c r="C2011" s="34"/>
      <c r="D2011" s="34"/>
      <c r="E2011" s="34"/>
      <c r="F2011" s="34"/>
      <c r="G2011" s="34"/>
      <c r="I2011" s="34"/>
      <c r="J2011" s="34"/>
      <c r="K2011" s="34"/>
      <c r="L2011" s="34"/>
      <c r="M2011" s="34"/>
      <c r="N2011" s="34"/>
      <c r="O2011" s="34"/>
      <c r="P2011" s="34"/>
      <c r="Q2011" s="34"/>
      <c r="R2011" s="34"/>
      <c r="S2011" s="34"/>
      <c r="T2011" s="34"/>
      <c r="U2011" s="34"/>
      <c r="V2011" s="34"/>
      <c r="X2011" s="34"/>
      <c r="Y2011" s="34"/>
      <c r="Z2011" s="34"/>
      <c r="AA2011" s="34"/>
      <c r="AB2011" s="34"/>
      <c r="AC2011" s="34"/>
    </row>
    <row r="2012" spans="1:29">
      <c r="A2012" s="34"/>
      <c r="B2012" s="34"/>
      <c r="C2012" s="34"/>
      <c r="D2012" s="34"/>
      <c r="E2012" s="34"/>
      <c r="F2012" s="34"/>
      <c r="G2012" s="34"/>
      <c r="I2012" s="34"/>
      <c r="J2012" s="34"/>
      <c r="K2012" s="34"/>
      <c r="L2012" s="34"/>
      <c r="M2012" s="34"/>
      <c r="N2012" s="34"/>
      <c r="O2012" s="34"/>
      <c r="P2012" s="34"/>
      <c r="Q2012" s="34"/>
      <c r="R2012" s="34"/>
      <c r="S2012" s="34"/>
      <c r="T2012" s="34"/>
      <c r="U2012" s="34"/>
      <c r="V2012" s="34"/>
      <c r="X2012" s="34"/>
      <c r="Y2012" s="34"/>
      <c r="Z2012" s="34"/>
      <c r="AA2012" s="34"/>
      <c r="AB2012" s="34"/>
      <c r="AC2012" s="34"/>
    </row>
    <row r="2013" spans="1:29">
      <c r="A2013" s="34"/>
      <c r="B2013" s="34"/>
      <c r="C2013" s="34"/>
      <c r="D2013" s="34"/>
      <c r="E2013" s="34"/>
      <c r="F2013" s="34"/>
      <c r="G2013" s="34"/>
      <c r="I2013" s="34"/>
      <c r="J2013" s="34"/>
      <c r="K2013" s="34"/>
      <c r="L2013" s="34"/>
      <c r="M2013" s="34"/>
      <c r="N2013" s="34"/>
      <c r="O2013" s="34"/>
      <c r="P2013" s="34"/>
      <c r="Q2013" s="34"/>
      <c r="R2013" s="34"/>
      <c r="S2013" s="34"/>
      <c r="T2013" s="34"/>
      <c r="U2013" s="34"/>
      <c r="V2013" s="34"/>
      <c r="X2013" s="34"/>
      <c r="Y2013" s="34"/>
      <c r="Z2013" s="34"/>
      <c r="AA2013" s="34"/>
      <c r="AB2013" s="34"/>
      <c r="AC2013" s="34"/>
    </row>
    <row r="2014" spans="1:29">
      <c r="A2014" s="34"/>
      <c r="B2014" s="34"/>
      <c r="C2014" s="34"/>
      <c r="D2014" s="34"/>
      <c r="E2014" s="34"/>
      <c r="F2014" s="34"/>
      <c r="G2014" s="34"/>
      <c r="I2014" s="34"/>
      <c r="J2014" s="34"/>
      <c r="K2014" s="34"/>
      <c r="L2014" s="34"/>
      <c r="M2014" s="34"/>
      <c r="N2014" s="34"/>
      <c r="O2014" s="34"/>
      <c r="P2014" s="34"/>
      <c r="Q2014" s="34"/>
      <c r="R2014" s="34"/>
      <c r="S2014" s="34"/>
      <c r="T2014" s="34"/>
      <c r="U2014" s="34"/>
      <c r="V2014" s="34"/>
      <c r="X2014" s="34"/>
      <c r="Y2014" s="34"/>
      <c r="Z2014" s="34"/>
      <c r="AA2014" s="34"/>
      <c r="AB2014" s="34"/>
      <c r="AC2014" s="34"/>
    </row>
    <row r="2015" spans="1:29">
      <c r="A2015" s="34"/>
      <c r="B2015" s="34"/>
      <c r="C2015" s="34"/>
      <c r="D2015" s="34"/>
      <c r="E2015" s="34"/>
      <c r="F2015" s="34"/>
      <c r="G2015" s="34"/>
      <c r="I2015" s="34"/>
      <c r="J2015" s="34"/>
      <c r="K2015" s="34"/>
      <c r="L2015" s="34"/>
      <c r="M2015" s="34"/>
      <c r="N2015" s="34"/>
      <c r="O2015" s="34"/>
      <c r="P2015" s="34"/>
      <c r="Q2015" s="34"/>
      <c r="R2015" s="34"/>
      <c r="S2015" s="34"/>
      <c r="T2015" s="34"/>
      <c r="U2015" s="34"/>
      <c r="V2015" s="34"/>
      <c r="X2015" s="34"/>
      <c r="Y2015" s="34"/>
      <c r="Z2015" s="34"/>
      <c r="AA2015" s="34"/>
      <c r="AB2015" s="34"/>
      <c r="AC2015" s="34"/>
    </row>
    <row r="2016" spans="1:29">
      <c r="A2016" s="34"/>
      <c r="B2016" s="34"/>
      <c r="C2016" s="34"/>
      <c r="D2016" s="34"/>
      <c r="E2016" s="34"/>
      <c r="F2016" s="34"/>
      <c r="G2016" s="34"/>
      <c r="I2016" s="34"/>
      <c r="J2016" s="34"/>
      <c r="K2016" s="34"/>
      <c r="L2016" s="34"/>
      <c r="M2016" s="34"/>
      <c r="N2016" s="34"/>
      <c r="O2016" s="34"/>
      <c r="P2016" s="34"/>
      <c r="Q2016" s="34"/>
      <c r="R2016" s="34"/>
      <c r="S2016" s="34"/>
      <c r="T2016" s="34"/>
      <c r="U2016" s="34"/>
      <c r="V2016" s="34"/>
      <c r="X2016" s="34"/>
      <c r="Y2016" s="34"/>
      <c r="Z2016" s="34"/>
      <c r="AA2016" s="34"/>
      <c r="AB2016" s="34"/>
      <c r="AC2016" s="34"/>
    </row>
    <row r="2017" spans="1:29">
      <c r="A2017" s="34"/>
      <c r="B2017" s="34"/>
      <c r="C2017" s="34"/>
      <c r="D2017" s="34"/>
      <c r="E2017" s="34"/>
      <c r="F2017" s="34"/>
      <c r="G2017" s="34"/>
      <c r="I2017" s="34"/>
      <c r="J2017" s="34"/>
      <c r="K2017" s="34"/>
      <c r="L2017" s="34"/>
      <c r="M2017" s="34"/>
      <c r="N2017" s="34"/>
      <c r="O2017" s="34"/>
      <c r="P2017" s="34"/>
      <c r="Q2017" s="34"/>
      <c r="R2017" s="34"/>
      <c r="S2017" s="34"/>
      <c r="T2017" s="34"/>
      <c r="U2017" s="34"/>
      <c r="V2017" s="34"/>
      <c r="X2017" s="34"/>
      <c r="Y2017" s="34"/>
      <c r="Z2017" s="34"/>
      <c r="AA2017" s="34"/>
      <c r="AB2017" s="34"/>
      <c r="AC2017" s="34"/>
    </row>
    <row r="2018" spans="1:29">
      <c r="A2018" s="34"/>
      <c r="B2018" s="34"/>
      <c r="C2018" s="34"/>
      <c r="D2018" s="34"/>
      <c r="E2018" s="34"/>
      <c r="F2018" s="34"/>
      <c r="G2018" s="34"/>
      <c r="I2018" s="34"/>
      <c r="J2018" s="34"/>
      <c r="K2018" s="34"/>
      <c r="L2018" s="34"/>
      <c r="M2018" s="34"/>
      <c r="N2018" s="34"/>
      <c r="O2018" s="34"/>
      <c r="P2018" s="34"/>
      <c r="Q2018" s="34"/>
      <c r="R2018" s="34"/>
      <c r="S2018" s="34"/>
      <c r="T2018" s="34"/>
      <c r="U2018" s="34"/>
      <c r="V2018" s="34"/>
      <c r="X2018" s="34"/>
      <c r="Y2018" s="34"/>
      <c r="Z2018" s="34"/>
      <c r="AA2018" s="34"/>
      <c r="AB2018" s="34"/>
      <c r="AC2018" s="34"/>
    </row>
    <row r="2019" spans="1:29">
      <c r="A2019" s="34"/>
      <c r="B2019" s="34"/>
      <c r="C2019" s="34"/>
      <c r="D2019" s="34"/>
      <c r="E2019" s="34"/>
      <c r="F2019" s="34"/>
      <c r="G2019" s="34"/>
      <c r="I2019" s="34"/>
      <c r="J2019" s="34"/>
      <c r="K2019" s="34"/>
      <c r="L2019" s="34"/>
      <c r="M2019" s="34"/>
      <c r="N2019" s="34"/>
      <c r="O2019" s="34"/>
      <c r="P2019" s="34"/>
      <c r="Q2019" s="34"/>
      <c r="R2019" s="34"/>
      <c r="S2019" s="34"/>
      <c r="T2019" s="34"/>
      <c r="U2019" s="34"/>
      <c r="V2019" s="34"/>
      <c r="X2019" s="34"/>
      <c r="Y2019" s="34"/>
      <c r="Z2019" s="34"/>
      <c r="AA2019" s="34"/>
      <c r="AB2019" s="34"/>
      <c r="AC2019" s="34"/>
    </row>
    <row r="2020" spans="1:29">
      <c r="A2020" s="34"/>
      <c r="B2020" s="34"/>
      <c r="C2020" s="34"/>
      <c r="D2020" s="34"/>
      <c r="E2020" s="34"/>
      <c r="F2020" s="34"/>
      <c r="G2020" s="34"/>
      <c r="I2020" s="34"/>
      <c r="J2020" s="34"/>
      <c r="K2020" s="34"/>
      <c r="L2020" s="34"/>
      <c r="M2020" s="34"/>
      <c r="N2020" s="34"/>
      <c r="O2020" s="34"/>
      <c r="P2020" s="34"/>
      <c r="Q2020" s="34"/>
      <c r="R2020" s="34"/>
      <c r="S2020" s="34"/>
      <c r="T2020" s="34"/>
      <c r="U2020" s="34"/>
      <c r="V2020" s="34"/>
      <c r="X2020" s="34"/>
      <c r="Y2020" s="34"/>
      <c r="Z2020" s="34"/>
      <c r="AA2020" s="34"/>
      <c r="AB2020" s="34"/>
      <c r="AC2020" s="34"/>
    </row>
    <row r="2021" spans="1:29">
      <c r="A2021" s="34"/>
      <c r="B2021" s="34"/>
      <c r="C2021" s="34"/>
      <c r="D2021" s="34"/>
      <c r="E2021" s="34"/>
      <c r="F2021" s="34"/>
      <c r="G2021" s="34"/>
      <c r="I2021" s="34"/>
      <c r="J2021" s="34"/>
      <c r="K2021" s="34"/>
      <c r="L2021" s="34"/>
      <c r="M2021" s="34"/>
      <c r="N2021" s="34"/>
      <c r="O2021" s="34"/>
      <c r="P2021" s="34"/>
      <c r="Q2021" s="34"/>
      <c r="R2021" s="34"/>
      <c r="S2021" s="34"/>
      <c r="T2021" s="34"/>
      <c r="U2021" s="34"/>
      <c r="V2021" s="34"/>
      <c r="X2021" s="34"/>
      <c r="Y2021" s="34"/>
      <c r="Z2021" s="34"/>
      <c r="AA2021" s="34"/>
      <c r="AB2021" s="34"/>
      <c r="AC2021" s="34"/>
    </row>
    <row r="2022" spans="1:29">
      <c r="A2022" s="34"/>
      <c r="B2022" s="34"/>
      <c r="C2022" s="34"/>
      <c r="D2022" s="34"/>
      <c r="E2022" s="34"/>
      <c r="F2022" s="34"/>
      <c r="G2022" s="34"/>
      <c r="I2022" s="34"/>
      <c r="J2022" s="34"/>
      <c r="K2022" s="34"/>
      <c r="L2022" s="34"/>
      <c r="M2022" s="34"/>
      <c r="N2022" s="34"/>
      <c r="O2022" s="34"/>
      <c r="P2022" s="34"/>
      <c r="Q2022" s="34"/>
      <c r="R2022" s="34"/>
      <c r="S2022" s="34"/>
      <c r="T2022" s="34"/>
      <c r="U2022" s="34"/>
      <c r="V2022" s="34"/>
      <c r="X2022" s="34"/>
      <c r="Y2022" s="34"/>
      <c r="Z2022" s="34"/>
      <c r="AA2022" s="34"/>
      <c r="AB2022" s="34"/>
      <c r="AC2022" s="34"/>
    </row>
    <row r="2023" spans="1:29">
      <c r="A2023" s="34"/>
      <c r="B2023" s="34"/>
      <c r="C2023" s="34"/>
      <c r="D2023" s="34"/>
      <c r="E2023" s="34"/>
      <c r="F2023" s="34"/>
      <c r="G2023" s="34"/>
      <c r="I2023" s="34"/>
      <c r="J2023" s="34"/>
      <c r="K2023" s="34"/>
      <c r="L2023" s="34"/>
      <c r="M2023" s="34"/>
      <c r="N2023" s="34"/>
      <c r="O2023" s="34"/>
      <c r="P2023" s="34"/>
      <c r="Q2023" s="34"/>
      <c r="R2023" s="34"/>
      <c r="S2023" s="34"/>
      <c r="T2023" s="34"/>
      <c r="U2023" s="34"/>
      <c r="V2023" s="34"/>
      <c r="X2023" s="34"/>
      <c r="Y2023" s="34"/>
      <c r="Z2023" s="34"/>
      <c r="AA2023" s="34"/>
      <c r="AB2023" s="34"/>
      <c r="AC2023" s="34"/>
    </row>
    <row r="2024" spans="1:29">
      <c r="A2024" s="34"/>
      <c r="B2024" s="34"/>
      <c r="C2024" s="34"/>
      <c r="D2024" s="34"/>
      <c r="E2024" s="34"/>
      <c r="F2024" s="34"/>
      <c r="G2024" s="34"/>
      <c r="I2024" s="34"/>
      <c r="J2024" s="34"/>
      <c r="K2024" s="34"/>
      <c r="L2024" s="34"/>
      <c r="M2024" s="34"/>
      <c r="N2024" s="34"/>
      <c r="O2024" s="34"/>
      <c r="P2024" s="34"/>
      <c r="Q2024" s="34"/>
      <c r="R2024" s="34"/>
      <c r="S2024" s="34"/>
      <c r="T2024" s="34"/>
      <c r="U2024" s="34"/>
      <c r="V2024" s="34"/>
      <c r="X2024" s="34"/>
      <c r="Y2024" s="34"/>
      <c r="Z2024" s="34"/>
      <c r="AA2024" s="34"/>
      <c r="AB2024" s="34"/>
      <c r="AC2024" s="34"/>
    </row>
    <row r="2025" spans="1:29">
      <c r="A2025" s="34"/>
      <c r="B2025" s="34"/>
      <c r="C2025" s="34"/>
      <c r="D2025" s="34"/>
      <c r="E2025" s="34"/>
      <c r="F2025" s="34"/>
      <c r="G2025" s="34"/>
      <c r="I2025" s="34"/>
      <c r="J2025" s="34"/>
      <c r="K2025" s="34"/>
      <c r="L2025" s="34"/>
      <c r="M2025" s="34"/>
      <c r="N2025" s="34"/>
      <c r="O2025" s="34"/>
      <c r="P2025" s="34"/>
      <c r="Q2025" s="34"/>
      <c r="R2025" s="34"/>
      <c r="S2025" s="34"/>
      <c r="T2025" s="34"/>
      <c r="U2025" s="34"/>
      <c r="V2025" s="34"/>
      <c r="X2025" s="34"/>
      <c r="Y2025" s="34"/>
      <c r="Z2025" s="34"/>
      <c r="AA2025" s="34"/>
      <c r="AB2025" s="34"/>
      <c r="AC2025" s="34"/>
    </row>
    <row r="2026" spans="1:29">
      <c r="A2026" s="34"/>
      <c r="B2026" s="34"/>
      <c r="C2026" s="34"/>
      <c r="D2026" s="34"/>
      <c r="E2026" s="34"/>
      <c r="F2026" s="34"/>
      <c r="G2026" s="34"/>
      <c r="I2026" s="34"/>
      <c r="J2026" s="34"/>
      <c r="K2026" s="34"/>
      <c r="L2026" s="34"/>
      <c r="M2026" s="34"/>
      <c r="N2026" s="34"/>
      <c r="O2026" s="34"/>
      <c r="P2026" s="34"/>
      <c r="Q2026" s="34"/>
      <c r="R2026" s="34"/>
      <c r="S2026" s="34"/>
      <c r="T2026" s="34"/>
      <c r="U2026" s="34"/>
      <c r="V2026" s="34"/>
      <c r="X2026" s="34"/>
      <c r="Y2026" s="34"/>
      <c r="Z2026" s="34"/>
      <c r="AA2026" s="34"/>
      <c r="AB2026" s="34"/>
      <c r="AC2026" s="34"/>
    </row>
    <row r="2027" spans="1:29">
      <c r="A2027" s="34"/>
      <c r="B2027" s="34"/>
      <c r="C2027" s="34"/>
      <c r="D2027" s="34"/>
      <c r="E2027" s="34"/>
      <c r="F2027" s="34"/>
      <c r="G2027" s="34"/>
      <c r="I2027" s="34"/>
      <c r="J2027" s="34"/>
      <c r="K2027" s="34"/>
      <c r="L2027" s="34"/>
      <c r="M2027" s="34"/>
      <c r="N2027" s="34"/>
      <c r="O2027" s="34"/>
      <c r="P2027" s="34"/>
      <c r="Q2027" s="34"/>
      <c r="R2027" s="34"/>
      <c r="S2027" s="34"/>
      <c r="T2027" s="34"/>
      <c r="U2027" s="34"/>
      <c r="V2027" s="34"/>
      <c r="X2027" s="34"/>
      <c r="Y2027" s="34"/>
      <c r="Z2027" s="34"/>
      <c r="AA2027" s="34"/>
      <c r="AB2027" s="34"/>
      <c r="AC2027" s="34"/>
    </row>
    <row r="2028" spans="1:29">
      <c r="A2028" s="34"/>
      <c r="B2028" s="34"/>
      <c r="C2028" s="34"/>
      <c r="D2028" s="34"/>
      <c r="E2028" s="34"/>
      <c r="F2028" s="34"/>
      <c r="G2028" s="34"/>
      <c r="I2028" s="34"/>
      <c r="J2028" s="34"/>
      <c r="K2028" s="34"/>
      <c r="L2028" s="34"/>
      <c r="M2028" s="34"/>
      <c r="N2028" s="34"/>
      <c r="O2028" s="34"/>
      <c r="P2028" s="34"/>
      <c r="Q2028" s="34"/>
      <c r="R2028" s="34"/>
      <c r="S2028" s="34"/>
      <c r="T2028" s="34"/>
      <c r="U2028" s="34"/>
      <c r="V2028" s="34"/>
      <c r="X2028" s="34"/>
      <c r="Y2028" s="34"/>
      <c r="Z2028" s="34"/>
      <c r="AA2028" s="34"/>
      <c r="AB2028" s="34"/>
      <c r="AC2028" s="34"/>
    </row>
    <row r="2029" spans="1:29">
      <c r="A2029" s="34"/>
      <c r="B2029" s="34"/>
      <c r="C2029" s="34"/>
      <c r="D2029" s="34"/>
      <c r="E2029" s="34"/>
      <c r="F2029" s="34"/>
      <c r="G2029" s="34"/>
      <c r="I2029" s="34"/>
      <c r="J2029" s="34"/>
      <c r="K2029" s="34"/>
      <c r="L2029" s="34"/>
      <c r="M2029" s="34"/>
      <c r="N2029" s="34"/>
      <c r="O2029" s="34"/>
      <c r="P2029" s="34"/>
      <c r="Q2029" s="34"/>
      <c r="R2029" s="34"/>
      <c r="S2029" s="34"/>
      <c r="T2029" s="34"/>
      <c r="U2029" s="34"/>
      <c r="V2029" s="34"/>
      <c r="X2029" s="34"/>
      <c r="Y2029" s="34"/>
      <c r="Z2029" s="34"/>
      <c r="AA2029" s="34"/>
      <c r="AB2029" s="34"/>
      <c r="AC2029" s="34"/>
    </row>
    <row r="2030" spans="1:29">
      <c r="A2030" s="34"/>
      <c r="B2030" s="34"/>
      <c r="C2030" s="34"/>
      <c r="D2030" s="34"/>
      <c r="E2030" s="34"/>
      <c r="F2030" s="34"/>
      <c r="G2030" s="34"/>
      <c r="I2030" s="34"/>
      <c r="J2030" s="34"/>
      <c r="K2030" s="34"/>
      <c r="L2030" s="34"/>
      <c r="M2030" s="34"/>
      <c r="N2030" s="34"/>
      <c r="O2030" s="34"/>
      <c r="P2030" s="34"/>
      <c r="Q2030" s="34"/>
      <c r="R2030" s="34"/>
      <c r="S2030" s="34"/>
      <c r="T2030" s="34"/>
      <c r="U2030" s="34"/>
      <c r="V2030" s="34"/>
      <c r="X2030" s="34"/>
      <c r="Y2030" s="34"/>
      <c r="Z2030" s="34"/>
      <c r="AA2030" s="34"/>
      <c r="AB2030" s="34"/>
      <c r="AC2030" s="34"/>
    </row>
    <row r="2031" spans="1:29">
      <c r="A2031" s="34"/>
      <c r="B2031" s="34"/>
      <c r="C2031" s="34"/>
      <c r="D2031" s="34"/>
      <c r="E2031" s="34"/>
      <c r="F2031" s="34"/>
      <c r="G2031" s="34"/>
      <c r="I2031" s="34"/>
      <c r="J2031" s="34"/>
      <c r="K2031" s="34"/>
      <c r="L2031" s="34"/>
      <c r="M2031" s="34"/>
      <c r="N2031" s="34"/>
      <c r="O2031" s="34"/>
      <c r="P2031" s="34"/>
      <c r="Q2031" s="34"/>
      <c r="R2031" s="34"/>
      <c r="S2031" s="34"/>
      <c r="T2031" s="34"/>
      <c r="U2031" s="34"/>
      <c r="V2031" s="34"/>
      <c r="X2031" s="34"/>
      <c r="Y2031" s="34"/>
      <c r="Z2031" s="34"/>
      <c r="AA2031" s="34"/>
      <c r="AB2031" s="34"/>
      <c r="AC2031" s="34"/>
    </row>
    <row r="2032" spans="1:29">
      <c r="A2032" s="34"/>
      <c r="B2032" s="34"/>
      <c r="C2032" s="34"/>
      <c r="D2032" s="34"/>
      <c r="E2032" s="34"/>
      <c r="F2032" s="34"/>
      <c r="G2032" s="34"/>
      <c r="I2032" s="34"/>
      <c r="J2032" s="34"/>
      <c r="K2032" s="34"/>
      <c r="L2032" s="34"/>
      <c r="M2032" s="34"/>
      <c r="N2032" s="34"/>
      <c r="O2032" s="34"/>
      <c r="P2032" s="34"/>
      <c r="Q2032" s="34"/>
      <c r="R2032" s="34"/>
      <c r="S2032" s="34"/>
      <c r="T2032" s="34"/>
      <c r="U2032" s="34"/>
      <c r="V2032" s="34"/>
      <c r="X2032" s="34"/>
      <c r="Y2032" s="34"/>
      <c r="Z2032" s="34"/>
      <c r="AA2032" s="34"/>
      <c r="AB2032" s="34"/>
      <c r="AC2032" s="34"/>
    </row>
    <row r="2033" spans="1:29">
      <c r="A2033" s="34"/>
      <c r="B2033" s="34"/>
      <c r="C2033" s="34"/>
      <c r="D2033" s="34"/>
      <c r="E2033" s="34"/>
      <c r="F2033" s="34"/>
      <c r="G2033" s="34"/>
      <c r="I2033" s="34"/>
      <c r="J2033" s="34"/>
      <c r="K2033" s="34"/>
      <c r="L2033" s="34"/>
      <c r="M2033" s="34"/>
      <c r="N2033" s="34"/>
      <c r="O2033" s="34"/>
      <c r="P2033" s="34"/>
      <c r="Q2033" s="34"/>
      <c r="R2033" s="34"/>
      <c r="S2033" s="34"/>
      <c r="T2033" s="34"/>
      <c r="U2033" s="34"/>
      <c r="V2033" s="34"/>
      <c r="X2033" s="34"/>
      <c r="Y2033" s="34"/>
      <c r="Z2033" s="34"/>
      <c r="AA2033" s="34"/>
      <c r="AB2033" s="34"/>
      <c r="AC2033" s="34"/>
    </row>
    <row r="2034" spans="1:29">
      <c r="A2034" s="34"/>
      <c r="B2034" s="34"/>
      <c r="C2034" s="34"/>
      <c r="D2034" s="34"/>
      <c r="E2034" s="34"/>
      <c r="F2034" s="34"/>
      <c r="G2034" s="34"/>
      <c r="I2034" s="34"/>
      <c r="J2034" s="34"/>
      <c r="K2034" s="34"/>
      <c r="L2034" s="34"/>
      <c r="M2034" s="34"/>
      <c r="N2034" s="34"/>
      <c r="O2034" s="34"/>
      <c r="P2034" s="34"/>
      <c r="Q2034" s="34"/>
      <c r="R2034" s="34"/>
      <c r="S2034" s="34"/>
      <c r="T2034" s="34"/>
      <c r="U2034" s="34"/>
      <c r="V2034" s="34"/>
      <c r="X2034" s="34"/>
      <c r="Y2034" s="34"/>
      <c r="Z2034" s="34"/>
      <c r="AA2034" s="34"/>
      <c r="AB2034" s="34"/>
      <c r="AC2034" s="34"/>
    </row>
    <row r="2035" spans="1:29">
      <c r="A2035" s="34"/>
      <c r="B2035" s="34"/>
      <c r="C2035" s="34"/>
      <c r="D2035" s="34"/>
      <c r="E2035" s="34"/>
      <c r="F2035" s="34"/>
      <c r="G2035" s="34"/>
      <c r="I2035" s="34"/>
      <c r="J2035" s="34"/>
      <c r="K2035" s="34"/>
      <c r="L2035" s="34"/>
      <c r="M2035" s="34"/>
      <c r="N2035" s="34"/>
      <c r="O2035" s="34"/>
      <c r="P2035" s="34"/>
      <c r="Q2035" s="34"/>
      <c r="R2035" s="34"/>
      <c r="S2035" s="34"/>
      <c r="T2035" s="34"/>
      <c r="U2035" s="34"/>
      <c r="V2035" s="34"/>
      <c r="X2035" s="34"/>
      <c r="Y2035" s="34"/>
      <c r="Z2035" s="34"/>
      <c r="AA2035" s="34"/>
      <c r="AB2035" s="34"/>
      <c r="AC2035" s="34"/>
    </row>
    <row r="2036" spans="1:29">
      <c r="A2036" s="34"/>
      <c r="B2036" s="34"/>
      <c r="C2036" s="34"/>
      <c r="D2036" s="34"/>
      <c r="E2036" s="34"/>
      <c r="F2036" s="34"/>
      <c r="G2036" s="34"/>
      <c r="I2036" s="34"/>
      <c r="J2036" s="34"/>
      <c r="K2036" s="34"/>
      <c r="L2036" s="34"/>
      <c r="M2036" s="34"/>
      <c r="N2036" s="34"/>
      <c r="O2036" s="34"/>
      <c r="P2036" s="34"/>
      <c r="Q2036" s="34"/>
      <c r="R2036" s="34"/>
      <c r="S2036" s="34"/>
      <c r="T2036" s="34"/>
      <c r="U2036" s="34"/>
      <c r="V2036" s="34"/>
      <c r="X2036" s="34"/>
      <c r="Y2036" s="34"/>
      <c r="Z2036" s="34"/>
      <c r="AA2036" s="34"/>
      <c r="AB2036" s="34"/>
      <c r="AC2036" s="34"/>
    </row>
    <row r="2037" spans="1:29">
      <c r="A2037" s="34"/>
      <c r="B2037" s="34"/>
      <c r="C2037" s="34"/>
      <c r="D2037" s="34"/>
      <c r="E2037" s="34"/>
      <c r="F2037" s="34"/>
      <c r="G2037" s="34"/>
      <c r="I2037" s="34"/>
      <c r="J2037" s="34"/>
      <c r="K2037" s="34"/>
      <c r="L2037" s="34"/>
      <c r="M2037" s="34"/>
      <c r="N2037" s="34"/>
      <c r="O2037" s="34"/>
      <c r="P2037" s="34"/>
      <c r="Q2037" s="34"/>
      <c r="R2037" s="34"/>
      <c r="S2037" s="34"/>
      <c r="T2037" s="34"/>
      <c r="U2037" s="34"/>
      <c r="V2037" s="34"/>
      <c r="X2037" s="34"/>
      <c r="Y2037" s="34"/>
      <c r="Z2037" s="34"/>
      <c r="AA2037" s="34"/>
      <c r="AB2037" s="34"/>
      <c r="AC2037" s="34"/>
    </row>
    <row r="2038" spans="1:29">
      <c r="A2038" s="34"/>
      <c r="B2038" s="34"/>
      <c r="C2038" s="34"/>
      <c r="D2038" s="34"/>
      <c r="E2038" s="34"/>
      <c r="F2038" s="34"/>
      <c r="G2038" s="34"/>
      <c r="I2038" s="34"/>
      <c r="J2038" s="34"/>
      <c r="K2038" s="34"/>
      <c r="L2038" s="34"/>
      <c r="M2038" s="34"/>
      <c r="N2038" s="34"/>
      <c r="O2038" s="34"/>
      <c r="P2038" s="34"/>
      <c r="Q2038" s="34"/>
      <c r="R2038" s="34"/>
      <c r="S2038" s="34"/>
      <c r="T2038" s="34"/>
      <c r="U2038" s="34"/>
      <c r="V2038" s="34"/>
      <c r="X2038" s="34"/>
      <c r="Y2038" s="34"/>
      <c r="Z2038" s="34"/>
      <c r="AA2038" s="34"/>
      <c r="AB2038" s="34"/>
      <c r="AC2038" s="34"/>
    </row>
    <row r="2039" spans="1:29">
      <c r="A2039" s="34"/>
      <c r="B2039" s="34"/>
      <c r="C2039" s="34"/>
      <c r="D2039" s="34"/>
      <c r="E2039" s="34"/>
      <c r="F2039" s="34"/>
      <c r="G2039" s="34"/>
      <c r="I2039" s="34"/>
      <c r="J2039" s="34"/>
      <c r="K2039" s="34"/>
      <c r="L2039" s="34"/>
      <c r="M2039" s="34"/>
      <c r="N2039" s="34"/>
      <c r="O2039" s="34"/>
      <c r="P2039" s="34"/>
      <c r="Q2039" s="34"/>
      <c r="R2039" s="34"/>
      <c r="S2039" s="34"/>
      <c r="T2039" s="34"/>
      <c r="U2039" s="34"/>
      <c r="V2039" s="34"/>
      <c r="X2039" s="34"/>
      <c r="Y2039" s="34"/>
      <c r="Z2039" s="34"/>
      <c r="AA2039" s="34"/>
      <c r="AB2039" s="34"/>
      <c r="AC2039" s="34"/>
    </row>
    <row r="2040" spans="1:29">
      <c r="A2040" s="34"/>
      <c r="B2040" s="34"/>
      <c r="C2040" s="34"/>
      <c r="D2040" s="34"/>
      <c r="E2040" s="34"/>
      <c r="F2040" s="34"/>
      <c r="G2040" s="34"/>
      <c r="I2040" s="34"/>
      <c r="J2040" s="34"/>
      <c r="K2040" s="34"/>
      <c r="L2040" s="34"/>
      <c r="M2040" s="34"/>
      <c r="N2040" s="34"/>
      <c r="O2040" s="34"/>
      <c r="P2040" s="34"/>
      <c r="Q2040" s="34"/>
      <c r="R2040" s="34"/>
      <c r="S2040" s="34"/>
      <c r="T2040" s="34"/>
      <c r="U2040" s="34"/>
      <c r="V2040" s="34"/>
      <c r="X2040" s="34"/>
      <c r="Y2040" s="34"/>
      <c r="Z2040" s="34"/>
      <c r="AA2040" s="34"/>
      <c r="AB2040" s="34"/>
      <c r="AC2040" s="34"/>
    </row>
    <row r="2041" spans="1:29">
      <c r="A2041" s="34"/>
      <c r="B2041" s="34"/>
      <c r="C2041" s="34"/>
      <c r="D2041" s="34"/>
      <c r="E2041" s="34"/>
      <c r="F2041" s="34"/>
      <c r="G2041" s="34"/>
      <c r="I2041" s="34"/>
      <c r="J2041" s="34"/>
      <c r="K2041" s="34"/>
      <c r="L2041" s="34"/>
      <c r="M2041" s="34"/>
      <c r="N2041" s="34"/>
      <c r="O2041" s="34"/>
      <c r="P2041" s="34"/>
      <c r="Q2041" s="34"/>
      <c r="R2041" s="34"/>
      <c r="S2041" s="34"/>
      <c r="T2041" s="34"/>
      <c r="U2041" s="34"/>
      <c r="V2041" s="34"/>
      <c r="X2041" s="34"/>
      <c r="Y2041" s="34"/>
      <c r="Z2041" s="34"/>
      <c r="AA2041" s="34"/>
      <c r="AB2041" s="34"/>
      <c r="AC2041" s="34"/>
    </row>
    <row r="2042" spans="1:29">
      <c r="A2042" s="34"/>
      <c r="B2042" s="34"/>
      <c r="C2042" s="34"/>
      <c r="D2042" s="34"/>
      <c r="E2042" s="34"/>
      <c r="F2042" s="34"/>
      <c r="G2042" s="34"/>
      <c r="I2042" s="34"/>
      <c r="J2042" s="34"/>
      <c r="K2042" s="34"/>
      <c r="L2042" s="34"/>
      <c r="M2042" s="34"/>
      <c r="N2042" s="34"/>
      <c r="O2042" s="34"/>
      <c r="P2042" s="34"/>
      <c r="Q2042" s="34"/>
      <c r="R2042" s="34"/>
      <c r="S2042" s="34"/>
      <c r="T2042" s="34"/>
      <c r="U2042" s="34"/>
      <c r="V2042" s="34"/>
      <c r="X2042" s="34"/>
      <c r="Y2042" s="34"/>
      <c r="Z2042" s="34"/>
      <c r="AA2042" s="34"/>
      <c r="AB2042" s="34"/>
      <c r="AC2042" s="34"/>
    </row>
    <row r="2043" spans="1:29">
      <c r="A2043" s="34"/>
      <c r="B2043" s="34"/>
      <c r="C2043" s="34"/>
      <c r="D2043" s="34"/>
      <c r="E2043" s="34"/>
      <c r="F2043" s="34"/>
      <c r="G2043" s="34"/>
      <c r="I2043" s="34"/>
      <c r="J2043" s="34"/>
      <c r="K2043" s="34"/>
      <c r="L2043" s="34"/>
      <c r="M2043" s="34"/>
      <c r="N2043" s="34"/>
      <c r="O2043" s="34"/>
      <c r="P2043" s="34"/>
      <c r="Q2043" s="34"/>
      <c r="R2043" s="34"/>
      <c r="S2043" s="34"/>
      <c r="T2043" s="34"/>
      <c r="U2043" s="34"/>
      <c r="V2043" s="34"/>
      <c r="X2043" s="34"/>
      <c r="Y2043" s="34"/>
      <c r="Z2043" s="34"/>
      <c r="AA2043" s="34"/>
      <c r="AB2043" s="34"/>
      <c r="AC2043" s="34"/>
    </row>
    <row r="2044" spans="1:29">
      <c r="A2044" s="34"/>
      <c r="B2044" s="34"/>
      <c r="C2044" s="34"/>
      <c r="D2044" s="34"/>
      <c r="E2044" s="34"/>
      <c r="F2044" s="34"/>
      <c r="G2044" s="34"/>
      <c r="I2044" s="34"/>
      <c r="J2044" s="34"/>
      <c r="K2044" s="34"/>
      <c r="L2044" s="34"/>
      <c r="M2044" s="34"/>
      <c r="N2044" s="34"/>
      <c r="O2044" s="34"/>
      <c r="P2044" s="34"/>
      <c r="Q2044" s="34"/>
      <c r="R2044" s="34"/>
      <c r="S2044" s="34"/>
      <c r="T2044" s="34"/>
      <c r="U2044" s="34"/>
      <c r="V2044" s="34"/>
      <c r="X2044" s="34"/>
      <c r="Y2044" s="34"/>
      <c r="Z2044" s="34"/>
      <c r="AA2044" s="34"/>
      <c r="AB2044" s="34"/>
      <c r="AC2044" s="34"/>
    </row>
    <row r="2045" spans="1:29">
      <c r="A2045" s="34"/>
      <c r="B2045" s="34"/>
      <c r="C2045" s="34"/>
      <c r="D2045" s="34"/>
      <c r="E2045" s="34"/>
      <c r="F2045" s="34"/>
      <c r="G2045" s="34"/>
      <c r="I2045" s="34"/>
      <c r="J2045" s="34"/>
      <c r="K2045" s="34"/>
      <c r="L2045" s="34"/>
      <c r="M2045" s="34"/>
      <c r="N2045" s="34"/>
      <c r="O2045" s="34"/>
      <c r="P2045" s="34"/>
      <c r="Q2045" s="34"/>
      <c r="R2045" s="34"/>
      <c r="S2045" s="34"/>
      <c r="T2045" s="34"/>
      <c r="U2045" s="34"/>
      <c r="V2045" s="34"/>
      <c r="X2045" s="34"/>
      <c r="Y2045" s="34"/>
      <c r="Z2045" s="34"/>
      <c r="AA2045" s="34"/>
      <c r="AB2045" s="34"/>
      <c r="AC2045" s="34"/>
    </row>
    <row r="2046" spans="1:29">
      <c r="A2046" s="34"/>
      <c r="B2046" s="34"/>
      <c r="C2046" s="34"/>
      <c r="D2046" s="34"/>
      <c r="E2046" s="34"/>
      <c r="F2046" s="34"/>
      <c r="G2046" s="34"/>
      <c r="I2046" s="34"/>
      <c r="J2046" s="34"/>
      <c r="K2046" s="34"/>
      <c r="L2046" s="34"/>
      <c r="M2046" s="34"/>
      <c r="N2046" s="34"/>
      <c r="O2046" s="34"/>
      <c r="P2046" s="34"/>
      <c r="Q2046" s="34"/>
      <c r="R2046" s="34"/>
      <c r="S2046" s="34"/>
      <c r="T2046" s="34"/>
      <c r="U2046" s="34"/>
      <c r="V2046" s="34"/>
      <c r="X2046" s="34"/>
      <c r="Y2046" s="34"/>
      <c r="Z2046" s="34"/>
      <c r="AA2046" s="34"/>
      <c r="AB2046" s="34"/>
      <c r="AC2046" s="34"/>
    </row>
    <row r="2047" spans="1:29">
      <c r="A2047" s="34"/>
      <c r="B2047" s="34"/>
      <c r="C2047" s="34"/>
      <c r="D2047" s="34"/>
      <c r="E2047" s="34"/>
      <c r="F2047" s="34"/>
      <c r="G2047" s="34"/>
      <c r="I2047" s="34"/>
      <c r="J2047" s="34"/>
      <c r="K2047" s="34"/>
      <c r="L2047" s="34"/>
      <c r="M2047" s="34"/>
      <c r="N2047" s="34"/>
      <c r="O2047" s="34"/>
      <c r="P2047" s="34"/>
      <c r="Q2047" s="34"/>
      <c r="R2047" s="34"/>
      <c r="S2047" s="34"/>
      <c r="T2047" s="34"/>
      <c r="U2047" s="34"/>
      <c r="V2047" s="34"/>
      <c r="X2047" s="34"/>
      <c r="Y2047" s="34"/>
      <c r="Z2047" s="34"/>
      <c r="AA2047" s="34"/>
      <c r="AB2047" s="34"/>
      <c r="AC2047" s="34"/>
    </row>
    <row r="2048" spans="1:29">
      <c r="A2048" s="34"/>
      <c r="B2048" s="34"/>
      <c r="C2048" s="34"/>
      <c r="D2048" s="34"/>
      <c r="E2048" s="34"/>
      <c r="F2048" s="34"/>
      <c r="G2048" s="34"/>
      <c r="I2048" s="34"/>
      <c r="J2048" s="34"/>
      <c r="K2048" s="34"/>
      <c r="L2048" s="34"/>
      <c r="M2048" s="34"/>
      <c r="N2048" s="34"/>
      <c r="O2048" s="34"/>
      <c r="P2048" s="34"/>
      <c r="Q2048" s="34"/>
      <c r="R2048" s="34"/>
      <c r="S2048" s="34"/>
      <c r="T2048" s="34"/>
      <c r="U2048" s="34"/>
      <c r="V2048" s="34"/>
      <c r="X2048" s="34"/>
      <c r="Y2048" s="34"/>
      <c r="Z2048" s="34"/>
      <c r="AA2048" s="34"/>
      <c r="AB2048" s="34"/>
      <c r="AC2048" s="34"/>
    </row>
    <row r="2049" spans="1:29">
      <c r="A2049" s="34"/>
      <c r="B2049" s="34"/>
      <c r="C2049" s="34"/>
      <c r="D2049" s="34"/>
      <c r="E2049" s="34"/>
      <c r="F2049" s="34"/>
      <c r="G2049" s="34"/>
      <c r="I2049" s="34"/>
      <c r="J2049" s="34"/>
      <c r="K2049" s="34"/>
      <c r="L2049" s="34"/>
      <c r="M2049" s="34"/>
      <c r="N2049" s="34"/>
      <c r="O2049" s="34"/>
      <c r="P2049" s="34"/>
      <c r="Q2049" s="34"/>
      <c r="R2049" s="34"/>
      <c r="S2049" s="34"/>
      <c r="T2049" s="34"/>
      <c r="U2049" s="34"/>
      <c r="V2049" s="34"/>
      <c r="X2049" s="34"/>
      <c r="Y2049" s="34"/>
      <c r="Z2049" s="34"/>
      <c r="AA2049" s="34"/>
      <c r="AB2049" s="34"/>
      <c r="AC2049" s="34"/>
    </row>
    <row r="2050" spans="1:29">
      <c r="A2050" s="34"/>
      <c r="B2050" s="34"/>
      <c r="C2050" s="34"/>
      <c r="D2050" s="34"/>
      <c r="E2050" s="34"/>
      <c r="F2050" s="34"/>
      <c r="G2050" s="34"/>
      <c r="I2050" s="34"/>
      <c r="J2050" s="34"/>
      <c r="K2050" s="34"/>
      <c r="L2050" s="34"/>
      <c r="M2050" s="34"/>
      <c r="N2050" s="34"/>
      <c r="O2050" s="34"/>
      <c r="P2050" s="34"/>
      <c r="Q2050" s="34"/>
      <c r="R2050" s="34"/>
      <c r="S2050" s="34"/>
      <c r="T2050" s="34"/>
      <c r="U2050" s="34"/>
      <c r="V2050" s="34"/>
      <c r="X2050" s="34"/>
      <c r="Y2050" s="34"/>
      <c r="Z2050" s="34"/>
      <c r="AA2050" s="34"/>
      <c r="AB2050" s="34"/>
      <c r="AC2050" s="34"/>
    </row>
    <row r="2051" spans="1:29">
      <c r="A2051" s="34"/>
      <c r="B2051" s="34"/>
      <c r="C2051" s="34"/>
      <c r="D2051" s="34"/>
      <c r="E2051" s="34"/>
      <c r="F2051" s="34"/>
      <c r="G2051" s="34"/>
      <c r="I2051" s="34"/>
      <c r="J2051" s="34"/>
      <c r="K2051" s="34"/>
      <c r="L2051" s="34"/>
      <c r="M2051" s="34"/>
      <c r="N2051" s="34"/>
      <c r="O2051" s="34"/>
      <c r="P2051" s="34"/>
      <c r="Q2051" s="34"/>
      <c r="R2051" s="34"/>
      <c r="S2051" s="34"/>
      <c r="T2051" s="34"/>
      <c r="U2051" s="34"/>
      <c r="V2051" s="34"/>
      <c r="X2051" s="34"/>
      <c r="Y2051" s="34"/>
      <c r="Z2051" s="34"/>
      <c r="AA2051" s="34"/>
      <c r="AB2051" s="34"/>
      <c r="AC2051" s="34"/>
    </row>
    <row r="2052" spans="1:29">
      <c r="A2052" s="34"/>
      <c r="B2052" s="34"/>
      <c r="C2052" s="34"/>
      <c r="D2052" s="34"/>
      <c r="E2052" s="34"/>
      <c r="F2052" s="34"/>
      <c r="G2052" s="34"/>
      <c r="I2052" s="34"/>
      <c r="J2052" s="34"/>
      <c r="K2052" s="34"/>
      <c r="L2052" s="34"/>
      <c r="M2052" s="34"/>
      <c r="N2052" s="34"/>
      <c r="O2052" s="34"/>
      <c r="P2052" s="34"/>
      <c r="Q2052" s="34"/>
      <c r="R2052" s="34"/>
      <c r="S2052" s="34"/>
      <c r="T2052" s="34"/>
      <c r="U2052" s="34"/>
      <c r="V2052" s="34"/>
      <c r="X2052" s="34"/>
      <c r="Y2052" s="34"/>
      <c r="Z2052" s="34"/>
      <c r="AA2052" s="34"/>
      <c r="AB2052" s="34"/>
      <c r="AC2052" s="34"/>
    </row>
    <row r="2053" spans="1:29">
      <c r="A2053" s="34"/>
      <c r="B2053" s="34"/>
      <c r="C2053" s="34"/>
      <c r="D2053" s="34"/>
      <c r="E2053" s="34"/>
      <c r="F2053" s="34"/>
      <c r="G2053" s="34"/>
      <c r="I2053" s="34"/>
      <c r="J2053" s="34"/>
      <c r="K2053" s="34"/>
      <c r="L2053" s="34"/>
      <c r="M2053" s="34"/>
      <c r="N2053" s="34"/>
      <c r="O2053" s="34"/>
      <c r="P2053" s="34"/>
      <c r="Q2053" s="34"/>
      <c r="R2053" s="34"/>
      <c r="S2053" s="34"/>
      <c r="T2053" s="34"/>
      <c r="U2053" s="34"/>
      <c r="V2053" s="34"/>
      <c r="X2053" s="34"/>
      <c r="Y2053" s="34"/>
      <c r="Z2053" s="34"/>
      <c r="AA2053" s="34"/>
      <c r="AB2053" s="34"/>
      <c r="AC2053" s="34"/>
    </row>
    <row r="2054" spans="1:29">
      <c r="A2054" s="34"/>
      <c r="B2054" s="34"/>
      <c r="C2054" s="34"/>
      <c r="D2054" s="34"/>
      <c r="E2054" s="34"/>
      <c r="F2054" s="34"/>
      <c r="G2054" s="34"/>
      <c r="I2054" s="34"/>
      <c r="J2054" s="34"/>
      <c r="K2054" s="34"/>
      <c r="L2054" s="34"/>
      <c r="M2054" s="34"/>
      <c r="N2054" s="34"/>
      <c r="O2054" s="34"/>
      <c r="P2054" s="34"/>
      <c r="Q2054" s="34"/>
      <c r="R2054" s="34"/>
      <c r="S2054" s="34"/>
      <c r="T2054" s="34"/>
      <c r="U2054" s="34"/>
      <c r="V2054" s="34"/>
      <c r="X2054" s="34"/>
      <c r="Y2054" s="34"/>
      <c r="Z2054" s="34"/>
      <c r="AA2054" s="34"/>
      <c r="AB2054" s="34"/>
      <c r="AC2054" s="34"/>
    </row>
    <row r="2055" spans="1:29">
      <c r="A2055" s="34"/>
      <c r="B2055" s="34"/>
      <c r="C2055" s="34"/>
      <c r="D2055" s="34"/>
      <c r="E2055" s="34"/>
      <c r="F2055" s="34"/>
      <c r="G2055" s="34"/>
      <c r="I2055" s="34"/>
      <c r="J2055" s="34"/>
      <c r="K2055" s="34"/>
      <c r="L2055" s="34"/>
      <c r="M2055" s="34"/>
      <c r="N2055" s="34"/>
      <c r="O2055" s="34"/>
      <c r="P2055" s="34"/>
      <c r="Q2055" s="34"/>
      <c r="R2055" s="34"/>
      <c r="S2055" s="34"/>
      <c r="T2055" s="34"/>
      <c r="U2055" s="34"/>
      <c r="V2055" s="34"/>
      <c r="X2055" s="34"/>
      <c r="Y2055" s="34"/>
      <c r="Z2055" s="34"/>
      <c r="AA2055" s="34"/>
      <c r="AB2055" s="34"/>
      <c r="AC2055" s="34"/>
    </row>
    <row r="2056" spans="1:29">
      <c r="A2056" s="34"/>
      <c r="B2056" s="34"/>
      <c r="C2056" s="34"/>
      <c r="D2056" s="34"/>
      <c r="E2056" s="34"/>
      <c r="F2056" s="34"/>
      <c r="G2056" s="34"/>
      <c r="I2056" s="34"/>
      <c r="J2056" s="34"/>
      <c r="K2056" s="34"/>
      <c r="L2056" s="34"/>
      <c r="M2056" s="34"/>
      <c r="N2056" s="34"/>
      <c r="O2056" s="34"/>
      <c r="P2056" s="34"/>
      <c r="Q2056" s="34"/>
      <c r="R2056" s="34"/>
      <c r="S2056" s="34"/>
      <c r="T2056" s="34"/>
      <c r="U2056" s="34"/>
      <c r="V2056" s="34"/>
      <c r="X2056" s="34"/>
      <c r="Y2056" s="34"/>
      <c r="Z2056" s="34"/>
      <c r="AA2056" s="34"/>
      <c r="AB2056" s="34"/>
      <c r="AC2056" s="34"/>
    </row>
    <row r="2057" spans="1:29">
      <c r="A2057" s="34"/>
      <c r="B2057" s="34"/>
      <c r="C2057" s="34"/>
      <c r="D2057" s="34"/>
      <c r="E2057" s="34"/>
      <c r="F2057" s="34"/>
      <c r="G2057" s="34"/>
      <c r="I2057" s="34"/>
      <c r="J2057" s="34"/>
      <c r="K2057" s="34"/>
      <c r="L2057" s="34"/>
      <c r="M2057" s="34"/>
      <c r="N2057" s="34"/>
      <c r="O2057" s="34"/>
      <c r="P2057" s="34"/>
      <c r="Q2057" s="34"/>
      <c r="R2057" s="34"/>
      <c r="S2057" s="34"/>
      <c r="T2057" s="34"/>
      <c r="U2057" s="34"/>
      <c r="V2057" s="34"/>
      <c r="X2057" s="34"/>
      <c r="Y2057" s="34"/>
      <c r="Z2057" s="34"/>
      <c r="AA2057" s="34"/>
      <c r="AB2057" s="34"/>
      <c r="AC2057" s="34"/>
    </row>
    <row r="2058" spans="1:29">
      <c r="A2058" s="34"/>
      <c r="B2058" s="34"/>
      <c r="C2058" s="34"/>
      <c r="D2058" s="34"/>
      <c r="E2058" s="34"/>
      <c r="F2058" s="34"/>
      <c r="G2058" s="34"/>
      <c r="I2058" s="34"/>
      <c r="J2058" s="34"/>
      <c r="K2058" s="34"/>
      <c r="L2058" s="34"/>
      <c r="M2058" s="34"/>
      <c r="N2058" s="34"/>
      <c r="O2058" s="34"/>
      <c r="P2058" s="34"/>
      <c r="Q2058" s="34"/>
      <c r="R2058" s="34"/>
      <c r="S2058" s="34"/>
      <c r="T2058" s="34"/>
      <c r="U2058" s="34"/>
      <c r="V2058" s="34"/>
      <c r="X2058" s="34"/>
      <c r="Y2058" s="34"/>
      <c r="Z2058" s="34"/>
      <c r="AA2058" s="34"/>
      <c r="AB2058" s="34"/>
      <c r="AC2058" s="34"/>
    </row>
    <row r="2059" spans="1:29">
      <c r="A2059" s="34"/>
      <c r="B2059" s="34"/>
      <c r="C2059" s="34"/>
      <c r="D2059" s="34"/>
      <c r="E2059" s="34"/>
      <c r="F2059" s="34"/>
      <c r="G2059" s="34"/>
      <c r="I2059" s="34"/>
      <c r="J2059" s="34"/>
      <c r="K2059" s="34"/>
      <c r="L2059" s="34"/>
      <c r="M2059" s="34"/>
      <c r="N2059" s="34"/>
      <c r="O2059" s="34"/>
      <c r="P2059" s="34"/>
      <c r="Q2059" s="34"/>
      <c r="R2059" s="34"/>
      <c r="S2059" s="34"/>
      <c r="T2059" s="34"/>
      <c r="U2059" s="34"/>
      <c r="V2059" s="34"/>
      <c r="X2059" s="34"/>
      <c r="Y2059" s="34"/>
      <c r="Z2059" s="34"/>
      <c r="AA2059" s="34"/>
      <c r="AB2059" s="34"/>
      <c r="AC2059" s="34"/>
    </row>
    <row r="2060" spans="1:29">
      <c r="A2060" s="34"/>
      <c r="B2060" s="34"/>
      <c r="C2060" s="34"/>
      <c r="D2060" s="34"/>
      <c r="E2060" s="34"/>
      <c r="F2060" s="34"/>
      <c r="G2060" s="34"/>
      <c r="I2060" s="34"/>
      <c r="J2060" s="34"/>
      <c r="K2060" s="34"/>
      <c r="L2060" s="34"/>
      <c r="M2060" s="34"/>
      <c r="N2060" s="34"/>
      <c r="O2060" s="34"/>
      <c r="P2060" s="34"/>
      <c r="Q2060" s="34"/>
      <c r="R2060" s="34"/>
      <c r="S2060" s="34"/>
      <c r="T2060" s="34"/>
      <c r="U2060" s="34"/>
      <c r="V2060" s="34"/>
      <c r="X2060" s="34"/>
      <c r="Y2060" s="34"/>
      <c r="Z2060" s="34"/>
      <c r="AA2060" s="34"/>
      <c r="AB2060" s="34"/>
      <c r="AC2060" s="34"/>
    </row>
    <row r="2061" spans="1:29">
      <c r="A2061" s="34"/>
      <c r="B2061" s="34"/>
      <c r="C2061" s="34"/>
      <c r="D2061" s="34"/>
      <c r="E2061" s="34"/>
      <c r="F2061" s="34"/>
      <c r="G2061" s="34"/>
      <c r="I2061" s="34"/>
      <c r="J2061" s="34"/>
      <c r="K2061" s="34"/>
      <c r="L2061" s="34"/>
      <c r="M2061" s="34"/>
      <c r="N2061" s="34"/>
      <c r="O2061" s="34"/>
      <c r="P2061" s="34"/>
      <c r="Q2061" s="34"/>
      <c r="R2061" s="34"/>
      <c r="S2061" s="34"/>
      <c r="T2061" s="34"/>
      <c r="U2061" s="34"/>
      <c r="V2061" s="34"/>
      <c r="X2061" s="34"/>
      <c r="Y2061" s="34"/>
      <c r="Z2061" s="34"/>
      <c r="AA2061" s="34"/>
      <c r="AB2061" s="34"/>
      <c r="AC2061" s="34"/>
    </row>
    <row r="2062" spans="1:29">
      <c r="A2062" s="34"/>
      <c r="B2062" s="34"/>
      <c r="C2062" s="34"/>
      <c r="D2062" s="34"/>
      <c r="E2062" s="34"/>
      <c r="F2062" s="34"/>
      <c r="G2062" s="34"/>
      <c r="I2062" s="34"/>
      <c r="J2062" s="34"/>
      <c r="K2062" s="34"/>
      <c r="L2062" s="34"/>
      <c r="M2062" s="34"/>
      <c r="N2062" s="34"/>
      <c r="O2062" s="34"/>
      <c r="P2062" s="34"/>
      <c r="Q2062" s="34"/>
      <c r="R2062" s="34"/>
      <c r="S2062" s="34"/>
      <c r="T2062" s="34"/>
      <c r="U2062" s="34"/>
      <c r="V2062" s="34"/>
      <c r="X2062" s="34"/>
      <c r="Y2062" s="34"/>
      <c r="Z2062" s="34"/>
      <c r="AA2062" s="34"/>
      <c r="AB2062" s="34"/>
      <c r="AC2062" s="34"/>
    </row>
    <row r="2063" spans="1:29">
      <c r="A2063" s="34"/>
      <c r="B2063" s="34"/>
      <c r="C2063" s="34"/>
      <c r="D2063" s="34"/>
      <c r="E2063" s="34"/>
      <c r="F2063" s="34"/>
      <c r="G2063" s="34"/>
      <c r="I2063" s="34"/>
      <c r="J2063" s="34"/>
      <c r="K2063" s="34"/>
      <c r="L2063" s="34"/>
      <c r="M2063" s="34"/>
      <c r="N2063" s="34"/>
      <c r="O2063" s="34"/>
      <c r="P2063" s="34"/>
      <c r="Q2063" s="34"/>
      <c r="R2063" s="34"/>
      <c r="S2063" s="34"/>
      <c r="T2063" s="34"/>
      <c r="U2063" s="34"/>
      <c r="V2063" s="34"/>
      <c r="X2063" s="34"/>
      <c r="Y2063" s="34"/>
      <c r="Z2063" s="34"/>
      <c r="AA2063" s="34"/>
      <c r="AB2063" s="34"/>
      <c r="AC2063" s="34"/>
    </row>
    <row r="2064" spans="1:29">
      <c r="A2064" s="34"/>
      <c r="B2064" s="34"/>
      <c r="C2064" s="34"/>
      <c r="D2064" s="34"/>
      <c r="E2064" s="34"/>
      <c r="F2064" s="34"/>
      <c r="G2064" s="34"/>
      <c r="I2064" s="34"/>
      <c r="J2064" s="34"/>
      <c r="K2064" s="34"/>
      <c r="L2064" s="34"/>
      <c r="M2064" s="34"/>
      <c r="N2064" s="34"/>
      <c r="O2064" s="34"/>
      <c r="P2064" s="34"/>
      <c r="Q2064" s="34"/>
      <c r="R2064" s="34"/>
      <c r="S2064" s="34"/>
      <c r="T2064" s="34"/>
      <c r="U2064" s="34"/>
      <c r="V2064" s="34"/>
      <c r="X2064" s="34"/>
      <c r="Y2064" s="34"/>
      <c r="Z2064" s="34"/>
      <c r="AA2064" s="34"/>
      <c r="AB2064" s="34"/>
      <c r="AC2064" s="34"/>
    </row>
    <row r="2065" spans="1:29">
      <c r="A2065" s="34"/>
      <c r="B2065" s="34"/>
      <c r="C2065" s="34"/>
      <c r="D2065" s="34"/>
      <c r="E2065" s="34"/>
      <c r="F2065" s="34"/>
      <c r="G2065" s="34"/>
      <c r="I2065" s="34"/>
      <c r="J2065" s="34"/>
      <c r="K2065" s="34"/>
      <c r="L2065" s="34"/>
      <c r="M2065" s="34"/>
      <c r="N2065" s="34"/>
      <c r="O2065" s="34"/>
      <c r="P2065" s="34"/>
      <c r="Q2065" s="34"/>
      <c r="R2065" s="34"/>
      <c r="S2065" s="34"/>
      <c r="T2065" s="34"/>
      <c r="U2065" s="34"/>
      <c r="V2065" s="34"/>
      <c r="X2065" s="34"/>
      <c r="Y2065" s="34"/>
      <c r="Z2065" s="34"/>
      <c r="AA2065" s="34"/>
      <c r="AB2065" s="34"/>
      <c r="AC2065" s="34"/>
    </row>
    <row r="2066" spans="1:29">
      <c r="A2066" s="34"/>
      <c r="B2066" s="34"/>
      <c r="C2066" s="34"/>
      <c r="D2066" s="34"/>
      <c r="E2066" s="34"/>
      <c r="F2066" s="34"/>
      <c r="G2066" s="34"/>
      <c r="I2066" s="34"/>
      <c r="J2066" s="34"/>
      <c r="K2066" s="34"/>
      <c r="L2066" s="34"/>
      <c r="M2066" s="34"/>
      <c r="N2066" s="34"/>
      <c r="O2066" s="34"/>
      <c r="P2066" s="34"/>
      <c r="Q2066" s="34"/>
      <c r="R2066" s="34"/>
      <c r="S2066" s="34"/>
      <c r="T2066" s="34"/>
      <c r="U2066" s="34"/>
      <c r="V2066" s="34"/>
      <c r="X2066" s="34"/>
      <c r="Y2066" s="34"/>
      <c r="Z2066" s="34"/>
      <c r="AA2066" s="34"/>
      <c r="AB2066" s="34"/>
      <c r="AC2066" s="34"/>
    </row>
    <row r="2067" spans="1:29">
      <c r="A2067" s="34"/>
      <c r="B2067" s="34"/>
      <c r="C2067" s="34"/>
      <c r="D2067" s="34"/>
      <c r="E2067" s="34"/>
      <c r="F2067" s="34"/>
      <c r="G2067" s="34"/>
      <c r="I2067" s="34"/>
      <c r="J2067" s="34"/>
      <c r="K2067" s="34"/>
      <c r="L2067" s="34"/>
      <c r="M2067" s="34"/>
      <c r="N2067" s="34"/>
      <c r="O2067" s="34"/>
      <c r="P2067" s="34"/>
      <c r="Q2067" s="34"/>
      <c r="R2067" s="34"/>
      <c r="S2067" s="34"/>
      <c r="T2067" s="34"/>
      <c r="U2067" s="34"/>
      <c r="V2067" s="34"/>
      <c r="X2067" s="34"/>
      <c r="Y2067" s="34"/>
      <c r="Z2067" s="34"/>
      <c r="AA2067" s="34"/>
      <c r="AB2067" s="34"/>
      <c r="AC2067" s="34"/>
    </row>
    <row r="2068" spans="1:29">
      <c r="A2068" s="34"/>
      <c r="B2068" s="34"/>
      <c r="C2068" s="34"/>
      <c r="D2068" s="34"/>
      <c r="E2068" s="34"/>
      <c r="F2068" s="34"/>
      <c r="G2068" s="34"/>
      <c r="I2068" s="34"/>
      <c r="J2068" s="34"/>
      <c r="K2068" s="34"/>
      <c r="L2068" s="34"/>
      <c r="M2068" s="34"/>
      <c r="N2068" s="34"/>
      <c r="O2068" s="34"/>
      <c r="P2068" s="34"/>
      <c r="Q2068" s="34"/>
      <c r="R2068" s="34"/>
      <c r="S2068" s="34"/>
      <c r="T2068" s="34"/>
      <c r="U2068" s="34"/>
      <c r="V2068" s="34"/>
      <c r="X2068" s="34"/>
      <c r="Y2068" s="34"/>
      <c r="Z2068" s="34"/>
      <c r="AA2068" s="34"/>
      <c r="AB2068" s="34"/>
      <c r="AC2068" s="34"/>
    </row>
    <row r="2069" spans="1:29">
      <c r="A2069" s="34"/>
      <c r="B2069" s="34"/>
      <c r="C2069" s="34"/>
      <c r="D2069" s="34"/>
      <c r="E2069" s="34"/>
      <c r="F2069" s="34"/>
      <c r="G2069" s="34"/>
      <c r="I2069" s="34"/>
      <c r="J2069" s="34"/>
      <c r="K2069" s="34"/>
      <c r="L2069" s="34"/>
      <c r="M2069" s="34"/>
      <c r="N2069" s="34"/>
      <c r="O2069" s="34"/>
      <c r="P2069" s="34"/>
      <c r="Q2069" s="34"/>
      <c r="R2069" s="34"/>
      <c r="S2069" s="34"/>
      <c r="T2069" s="34"/>
      <c r="U2069" s="34"/>
      <c r="V2069" s="34"/>
      <c r="X2069" s="34"/>
      <c r="Y2069" s="34"/>
      <c r="Z2069" s="34"/>
      <c r="AA2069" s="34"/>
      <c r="AB2069" s="34"/>
      <c r="AC2069" s="34"/>
    </row>
    <row r="2070" spans="1:29">
      <c r="A2070" s="34"/>
      <c r="B2070" s="34"/>
      <c r="C2070" s="34"/>
      <c r="D2070" s="34"/>
      <c r="E2070" s="34"/>
      <c r="F2070" s="34"/>
      <c r="G2070" s="34"/>
      <c r="I2070" s="34"/>
      <c r="J2070" s="34"/>
      <c r="K2070" s="34"/>
      <c r="L2070" s="34"/>
      <c r="M2070" s="34"/>
      <c r="N2070" s="34"/>
      <c r="O2070" s="34"/>
      <c r="P2070" s="34"/>
      <c r="Q2070" s="34"/>
      <c r="R2070" s="34"/>
      <c r="S2070" s="34"/>
      <c r="T2070" s="34"/>
      <c r="U2070" s="34"/>
      <c r="V2070" s="34"/>
      <c r="X2070" s="34"/>
      <c r="Y2070" s="34"/>
      <c r="Z2070" s="34"/>
      <c r="AA2070" s="34"/>
      <c r="AB2070" s="34"/>
      <c r="AC2070" s="34"/>
    </row>
    <row r="2071" spans="1:29">
      <c r="A2071" s="34"/>
      <c r="B2071" s="34"/>
      <c r="C2071" s="34"/>
      <c r="D2071" s="34"/>
      <c r="E2071" s="34"/>
      <c r="F2071" s="34"/>
      <c r="G2071" s="34"/>
      <c r="I2071" s="34"/>
      <c r="J2071" s="34"/>
      <c r="K2071" s="34"/>
      <c r="L2071" s="34"/>
      <c r="M2071" s="34"/>
      <c r="N2071" s="34"/>
      <c r="O2071" s="34"/>
      <c r="P2071" s="34"/>
      <c r="Q2071" s="34"/>
      <c r="R2071" s="34"/>
      <c r="S2071" s="34"/>
      <c r="T2071" s="34"/>
      <c r="U2071" s="34"/>
      <c r="V2071" s="34"/>
      <c r="X2071" s="34"/>
      <c r="Y2071" s="34"/>
      <c r="Z2071" s="34"/>
      <c r="AA2071" s="34"/>
      <c r="AB2071" s="34"/>
      <c r="AC2071" s="34"/>
    </row>
    <row r="2072" spans="1:29">
      <c r="A2072" s="34"/>
      <c r="B2072" s="34"/>
      <c r="C2072" s="34"/>
      <c r="D2072" s="34"/>
      <c r="E2072" s="34"/>
      <c r="F2072" s="34"/>
      <c r="G2072" s="34"/>
      <c r="I2072" s="34"/>
      <c r="J2072" s="34"/>
      <c r="K2072" s="34"/>
      <c r="L2072" s="34"/>
      <c r="M2072" s="34"/>
      <c r="N2072" s="34"/>
      <c r="O2072" s="34"/>
      <c r="P2072" s="34"/>
      <c r="Q2072" s="34"/>
      <c r="R2072" s="34"/>
      <c r="S2072" s="34"/>
      <c r="T2072" s="34"/>
      <c r="U2072" s="34"/>
      <c r="V2072" s="34"/>
      <c r="X2072" s="34"/>
      <c r="Y2072" s="34"/>
      <c r="Z2072" s="34"/>
      <c r="AA2072" s="34"/>
      <c r="AB2072" s="34"/>
      <c r="AC2072" s="34"/>
    </row>
    <row r="2073" spans="1:29">
      <c r="A2073" s="34"/>
      <c r="B2073" s="34"/>
      <c r="C2073" s="34"/>
      <c r="D2073" s="34"/>
      <c r="E2073" s="34"/>
      <c r="F2073" s="34"/>
      <c r="G2073" s="34"/>
      <c r="I2073" s="34"/>
      <c r="J2073" s="34"/>
      <c r="K2073" s="34"/>
      <c r="L2073" s="34"/>
      <c r="M2073" s="34"/>
      <c r="N2073" s="34"/>
      <c r="O2073" s="34"/>
      <c r="P2073" s="34"/>
      <c r="Q2073" s="34"/>
      <c r="R2073" s="34"/>
      <c r="S2073" s="34"/>
      <c r="T2073" s="34"/>
      <c r="U2073" s="34"/>
      <c r="V2073" s="34"/>
      <c r="X2073" s="34"/>
      <c r="Y2073" s="34"/>
      <c r="Z2073" s="34"/>
      <c r="AA2073" s="34"/>
      <c r="AB2073" s="34"/>
      <c r="AC2073" s="34"/>
    </row>
    <row r="2074" spans="1:29">
      <c r="A2074" s="34"/>
      <c r="B2074" s="34"/>
      <c r="C2074" s="34"/>
      <c r="D2074" s="34"/>
      <c r="E2074" s="34"/>
      <c r="F2074" s="34"/>
      <c r="G2074" s="34"/>
      <c r="I2074" s="34"/>
      <c r="J2074" s="34"/>
      <c r="K2074" s="34"/>
      <c r="L2074" s="34"/>
      <c r="M2074" s="34"/>
      <c r="N2074" s="34"/>
      <c r="O2074" s="34"/>
      <c r="P2074" s="34"/>
      <c r="Q2074" s="34"/>
      <c r="R2074" s="34"/>
      <c r="S2074" s="34"/>
      <c r="T2074" s="34"/>
      <c r="U2074" s="34"/>
      <c r="V2074" s="34"/>
      <c r="X2074" s="34"/>
      <c r="Y2074" s="34"/>
      <c r="Z2074" s="34"/>
      <c r="AA2074" s="34"/>
      <c r="AB2074" s="34"/>
      <c r="AC2074" s="34"/>
    </row>
    <row r="2075" spans="1:29">
      <c r="A2075" s="34"/>
      <c r="B2075" s="34"/>
      <c r="C2075" s="34"/>
      <c r="D2075" s="34"/>
      <c r="E2075" s="34"/>
      <c r="F2075" s="34"/>
      <c r="G2075" s="34"/>
      <c r="I2075" s="34"/>
      <c r="J2075" s="34"/>
      <c r="K2075" s="34"/>
      <c r="L2075" s="34"/>
      <c r="M2075" s="34"/>
      <c r="N2075" s="34"/>
      <c r="O2075" s="34"/>
      <c r="P2075" s="34"/>
      <c r="Q2075" s="34"/>
      <c r="R2075" s="34"/>
      <c r="S2075" s="34"/>
      <c r="T2075" s="34"/>
      <c r="U2075" s="34"/>
      <c r="V2075" s="34"/>
      <c r="X2075" s="34"/>
      <c r="Y2075" s="34"/>
      <c r="Z2075" s="34"/>
      <c r="AA2075" s="34"/>
      <c r="AB2075" s="34"/>
      <c r="AC2075" s="34"/>
    </row>
    <row r="2076" spans="1:29">
      <c r="A2076" s="34"/>
      <c r="B2076" s="34"/>
      <c r="C2076" s="34"/>
      <c r="D2076" s="34"/>
      <c r="E2076" s="34"/>
      <c r="F2076" s="34"/>
      <c r="G2076" s="34"/>
      <c r="I2076" s="34"/>
      <c r="J2076" s="34"/>
      <c r="K2076" s="34"/>
      <c r="L2076" s="34"/>
      <c r="M2076" s="34"/>
      <c r="N2076" s="34"/>
      <c r="O2076" s="34"/>
      <c r="P2076" s="34"/>
      <c r="Q2076" s="34"/>
      <c r="R2076" s="34"/>
      <c r="S2076" s="34"/>
      <c r="T2076" s="34"/>
      <c r="U2076" s="34"/>
      <c r="V2076" s="34"/>
      <c r="X2076" s="34"/>
      <c r="Y2076" s="34"/>
      <c r="Z2076" s="34"/>
      <c r="AA2076" s="34"/>
      <c r="AB2076" s="34"/>
      <c r="AC2076" s="34"/>
    </row>
    <row r="2077" spans="1:29">
      <c r="A2077" s="34"/>
      <c r="B2077" s="34"/>
      <c r="C2077" s="34"/>
      <c r="D2077" s="34"/>
      <c r="E2077" s="34"/>
      <c r="F2077" s="34"/>
      <c r="G2077" s="34"/>
      <c r="I2077" s="34"/>
      <c r="J2077" s="34"/>
      <c r="K2077" s="34"/>
      <c r="L2077" s="34"/>
      <c r="M2077" s="34"/>
      <c r="N2077" s="34"/>
      <c r="O2077" s="34"/>
      <c r="P2077" s="34"/>
      <c r="Q2077" s="34"/>
      <c r="R2077" s="34"/>
      <c r="S2077" s="34"/>
      <c r="T2077" s="34"/>
      <c r="U2077" s="34"/>
      <c r="V2077" s="34"/>
      <c r="X2077" s="34"/>
      <c r="Y2077" s="34"/>
      <c r="Z2077" s="34"/>
      <c r="AA2077" s="34"/>
      <c r="AB2077" s="34"/>
      <c r="AC2077" s="34"/>
    </row>
    <row r="2078" spans="1:29">
      <c r="A2078" s="34"/>
      <c r="B2078" s="34"/>
      <c r="C2078" s="34"/>
      <c r="D2078" s="34"/>
      <c r="E2078" s="34"/>
      <c r="F2078" s="34"/>
      <c r="G2078" s="34"/>
      <c r="I2078" s="34"/>
      <c r="J2078" s="34"/>
      <c r="K2078" s="34"/>
      <c r="L2078" s="34"/>
      <c r="M2078" s="34"/>
      <c r="N2078" s="34"/>
      <c r="O2078" s="34"/>
      <c r="P2078" s="34"/>
      <c r="Q2078" s="34"/>
      <c r="R2078" s="34"/>
      <c r="S2078" s="34"/>
      <c r="T2078" s="34"/>
      <c r="U2078" s="34"/>
      <c r="V2078" s="34"/>
      <c r="X2078" s="34"/>
      <c r="Y2078" s="34"/>
      <c r="Z2078" s="34"/>
      <c r="AA2078" s="34"/>
      <c r="AB2078" s="34"/>
      <c r="AC2078" s="34"/>
    </row>
    <row r="2079" spans="1:29">
      <c r="A2079" s="34"/>
      <c r="B2079" s="34"/>
      <c r="C2079" s="34"/>
      <c r="D2079" s="34"/>
      <c r="E2079" s="34"/>
      <c r="F2079" s="34"/>
      <c r="G2079" s="34"/>
      <c r="I2079" s="34"/>
      <c r="J2079" s="34"/>
      <c r="K2079" s="34"/>
      <c r="L2079" s="34"/>
      <c r="M2079" s="34"/>
      <c r="N2079" s="34"/>
      <c r="O2079" s="34"/>
      <c r="P2079" s="34"/>
      <c r="Q2079" s="34"/>
      <c r="R2079" s="34"/>
      <c r="S2079" s="34"/>
      <c r="T2079" s="34"/>
      <c r="U2079" s="34"/>
      <c r="V2079" s="34"/>
      <c r="X2079" s="34"/>
      <c r="Y2079" s="34"/>
      <c r="Z2079" s="34"/>
      <c r="AA2079" s="34"/>
      <c r="AB2079" s="34"/>
      <c r="AC2079" s="34"/>
    </row>
    <row r="2080" spans="1:29">
      <c r="A2080" s="34"/>
      <c r="B2080" s="34"/>
      <c r="C2080" s="34"/>
      <c r="D2080" s="34"/>
      <c r="E2080" s="34"/>
      <c r="F2080" s="34"/>
      <c r="G2080" s="34"/>
      <c r="I2080" s="34"/>
      <c r="J2080" s="34"/>
      <c r="K2080" s="34"/>
      <c r="L2080" s="34"/>
      <c r="M2080" s="34"/>
      <c r="N2080" s="34"/>
      <c r="O2080" s="34"/>
      <c r="P2080" s="34"/>
      <c r="Q2080" s="34"/>
      <c r="R2080" s="34"/>
      <c r="S2080" s="34"/>
      <c r="T2080" s="34"/>
      <c r="U2080" s="34"/>
      <c r="V2080" s="34"/>
      <c r="X2080" s="34"/>
      <c r="Y2080" s="34"/>
      <c r="Z2080" s="34"/>
      <c r="AA2080" s="34"/>
      <c r="AB2080" s="34"/>
      <c r="AC2080" s="34"/>
    </row>
    <row r="2081" spans="1:29">
      <c r="A2081" s="34"/>
      <c r="B2081" s="34"/>
      <c r="C2081" s="34"/>
      <c r="D2081" s="34"/>
      <c r="E2081" s="34"/>
      <c r="F2081" s="34"/>
      <c r="G2081" s="34"/>
      <c r="I2081" s="34"/>
      <c r="J2081" s="34"/>
      <c r="K2081" s="34"/>
      <c r="L2081" s="34"/>
      <c r="M2081" s="34"/>
      <c r="N2081" s="34"/>
      <c r="O2081" s="34"/>
      <c r="P2081" s="34"/>
      <c r="Q2081" s="34"/>
      <c r="R2081" s="34"/>
      <c r="S2081" s="34"/>
      <c r="T2081" s="34"/>
      <c r="U2081" s="34"/>
      <c r="V2081" s="34"/>
      <c r="X2081" s="34"/>
      <c r="Y2081" s="34"/>
      <c r="Z2081" s="34"/>
      <c r="AA2081" s="34"/>
      <c r="AB2081" s="34"/>
      <c r="AC2081" s="34"/>
    </row>
    <row r="2082" spans="1:29">
      <c r="A2082" s="34"/>
      <c r="B2082" s="34"/>
      <c r="C2082" s="34"/>
      <c r="D2082" s="34"/>
      <c r="E2082" s="34"/>
      <c r="F2082" s="34"/>
      <c r="G2082" s="34"/>
      <c r="I2082" s="34"/>
      <c r="J2082" s="34"/>
      <c r="K2082" s="34"/>
      <c r="L2082" s="34"/>
      <c r="M2082" s="34"/>
      <c r="N2082" s="34"/>
      <c r="O2082" s="34"/>
      <c r="P2082" s="34"/>
      <c r="Q2082" s="34"/>
      <c r="R2082" s="34"/>
      <c r="S2082" s="34"/>
      <c r="T2082" s="34"/>
      <c r="U2082" s="34"/>
      <c r="V2082" s="34"/>
      <c r="X2082" s="34"/>
      <c r="Y2082" s="34"/>
      <c r="Z2082" s="34"/>
      <c r="AA2082" s="34"/>
      <c r="AB2082" s="34"/>
      <c r="AC2082" s="34"/>
    </row>
    <row r="2083" spans="1:29">
      <c r="A2083" s="34"/>
      <c r="B2083" s="34"/>
      <c r="C2083" s="34"/>
      <c r="D2083" s="34"/>
      <c r="E2083" s="34"/>
      <c r="F2083" s="34"/>
      <c r="G2083" s="34"/>
      <c r="I2083" s="34"/>
      <c r="J2083" s="34"/>
      <c r="K2083" s="34"/>
      <c r="L2083" s="34"/>
      <c r="M2083" s="34"/>
      <c r="N2083" s="34"/>
      <c r="O2083" s="34"/>
      <c r="P2083" s="34"/>
      <c r="Q2083" s="34"/>
      <c r="R2083" s="34"/>
      <c r="S2083" s="34"/>
      <c r="T2083" s="34"/>
      <c r="U2083" s="34"/>
      <c r="V2083" s="34"/>
      <c r="X2083" s="34"/>
      <c r="Y2083" s="34"/>
      <c r="Z2083" s="34"/>
      <c r="AA2083" s="34"/>
      <c r="AB2083" s="34"/>
      <c r="AC2083" s="34"/>
    </row>
    <row r="2084" spans="1:29">
      <c r="A2084" s="34"/>
      <c r="B2084" s="34"/>
      <c r="C2084" s="34"/>
      <c r="D2084" s="34"/>
      <c r="E2084" s="34"/>
      <c r="F2084" s="34"/>
      <c r="G2084" s="34"/>
      <c r="I2084" s="34"/>
      <c r="J2084" s="34"/>
      <c r="K2084" s="34"/>
      <c r="L2084" s="34"/>
      <c r="M2084" s="34"/>
      <c r="N2084" s="34"/>
      <c r="O2084" s="34"/>
      <c r="P2084" s="34"/>
      <c r="Q2084" s="34"/>
      <c r="R2084" s="34"/>
      <c r="S2084" s="34"/>
      <c r="T2084" s="34"/>
      <c r="U2084" s="34"/>
      <c r="V2084" s="34"/>
      <c r="X2084" s="34"/>
      <c r="Y2084" s="34"/>
      <c r="Z2084" s="34"/>
      <c r="AA2084" s="34"/>
      <c r="AB2084" s="34"/>
      <c r="AC2084" s="34"/>
    </row>
    <row r="2085" spans="1:29">
      <c r="A2085" s="34"/>
      <c r="B2085" s="34"/>
      <c r="C2085" s="34"/>
      <c r="D2085" s="34"/>
      <c r="E2085" s="34"/>
      <c r="F2085" s="34"/>
      <c r="G2085" s="34"/>
      <c r="I2085" s="34"/>
      <c r="J2085" s="34"/>
      <c r="K2085" s="34"/>
      <c r="L2085" s="34"/>
      <c r="M2085" s="34"/>
      <c r="N2085" s="34"/>
      <c r="O2085" s="34"/>
      <c r="P2085" s="34"/>
      <c r="Q2085" s="34"/>
      <c r="R2085" s="34"/>
      <c r="S2085" s="34"/>
      <c r="T2085" s="34"/>
      <c r="U2085" s="34"/>
      <c r="V2085" s="34"/>
      <c r="X2085" s="34"/>
      <c r="Y2085" s="34"/>
      <c r="Z2085" s="34"/>
      <c r="AA2085" s="34"/>
      <c r="AB2085" s="34"/>
      <c r="AC2085" s="34"/>
    </row>
    <row r="2086" spans="1:29">
      <c r="A2086" s="34"/>
      <c r="B2086" s="34"/>
      <c r="C2086" s="34"/>
      <c r="D2086" s="34"/>
      <c r="E2086" s="34"/>
      <c r="F2086" s="34"/>
      <c r="G2086" s="34"/>
      <c r="I2086" s="34"/>
      <c r="J2086" s="34"/>
      <c r="K2086" s="34"/>
      <c r="L2086" s="34"/>
      <c r="M2086" s="34"/>
      <c r="N2086" s="34"/>
      <c r="O2086" s="34"/>
      <c r="P2086" s="34"/>
      <c r="Q2086" s="34"/>
      <c r="R2086" s="34"/>
      <c r="S2086" s="34"/>
      <c r="T2086" s="34"/>
      <c r="U2086" s="34"/>
      <c r="V2086" s="34"/>
      <c r="X2086" s="34"/>
      <c r="Y2086" s="34"/>
      <c r="Z2086" s="34"/>
      <c r="AA2086" s="34"/>
      <c r="AB2086" s="34"/>
      <c r="AC2086" s="34"/>
    </row>
    <row r="2087" spans="1:29">
      <c r="A2087" s="34"/>
      <c r="B2087" s="34"/>
      <c r="C2087" s="34"/>
      <c r="D2087" s="34"/>
      <c r="E2087" s="34"/>
      <c r="F2087" s="34"/>
      <c r="G2087" s="34"/>
      <c r="I2087" s="34"/>
      <c r="J2087" s="34"/>
      <c r="K2087" s="34"/>
      <c r="L2087" s="34"/>
      <c r="M2087" s="34"/>
      <c r="N2087" s="34"/>
      <c r="O2087" s="34"/>
      <c r="P2087" s="34"/>
      <c r="Q2087" s="34"/>
      <c r="R2087" s="34"/>
      <c r="S2087" s="34"/>
      <c r="T2087" s="34"/>
      <c r="U2087" s="34"/>
      <c r="V2087" s="34"/>
      <c r="X2087" s="34"/>
      <c r="Y2087" s="34"/>
      <c r="Z2087" s="34"/>
      <c r="AA2087" s="34"/>
      <c r="AB2087" s="34"/>
      <c r="AC2087" s="34"/>
    </row>
    <row r="2088" spans="1:29">
      <c r="A2088" s="34"/>
      <c r="B2088" s="34"/>
      <c r="C2088" s="34"/>
      <c r="D2088" s="34"/>
      <c r="E2088" s="34"/>
      <c r="F2088" s="34"/>
      <c r="G2088" s="34"/>
      <c r="I2088" s="34"/>
      <c r="J2088" s="34"/>
      <c r="K2088" s="34"/>
      <c r="L2088" s="34"/>
      <c r="M2088" s="34"/>
      <c r="N2088" s="34"/>
      <c r="O2088" s="34"/>
      <c r="P2088" s="34"/>
      <c r="Q2088" s="34"/>
      <c r="R2088" s="34"/>
      <c r="S2088" s="34"/>
      <c r="T2088" s="34"/>
      <c r="U2088" s="34"/>
      <c r="V2088" s="34"/>
      <c r="X2088" s="34"/>
      <c r="Y2088" s="34"/>
      <c r="Z2088" s="34"/>
      <c r="AA2088" s="34"/>
      <c r="AB2088" s="34"/>
      <c r="AC2088" s="34"/>
    </row>
    <row r="2089" spans="1:29">
      <c r="A2089" s="34"/>
      <c r="B2089" s="34"/>
      <c r="C2089" s="34"/>
      <c r="D2089" s="34"/>
      <c r="E2089" s="34"/>
      <c r="F2089" s="34"/>
      <c r="G2089" s="34"/>
      <c r="I2089" s="34"/>
      <c r="J2089" s="34"/>
      <c r="K2089" s="34"/>
      <c r="L2089" s="34"/>
      <c r="M2089" s="34"/>
      <c r="N2089" s="34"/>
      <c r="O2089" s="34"/>
      <c r="P2089" s="34"/>
      <c r="Q2089" s="34"/>
      <c r="R2089" s="34"/>
      <c r="S2089" s="34"/>
      <c r="T2089" s="34"/>
      <c r="U2089" s="34"/>
      <c r="V2089" s="34"/>
      <c r="X2089" s="34"/>
      <c r="Y2089" s="34"/>
      <c r="Z2089" s="34"/>
      <c r="AA2089" s="34"/>
      <c r="AB2089" s="34"/>
      <c r="AC2089" s="34"/>
    </row>
    <row r="2090" spans="1:29">
      <c r="A2090" s="34"/>
      <c r="B2090" s="34"/>
      <c r="C2090" s="34"/>
      <c r="D2090" s="34"/>
      <c r="E2090" s="34"/>
      <c r="F2090" s="34"/>
      <c r="G2090" s="34"/>
      <c r="I2090" s="34"/>
      <c r="J2090" s="34"/>
      <c r="K2090" s="34"/>
      <c r="L2090" s="34"/>
      <c r="M2090" s="34"/>
      <c r="N2090" s="34"/>
      <c r="O2090" s="34"/>
      <c r="P2090" s="34"/>
      <c r="Q2090" s="34"/>
      <c r="R2090" s="34"/>
      <c r="S2090" s="34"/>
      <c r="T2090" s="34"/>
      <c r="U2090" s="34"/>
      <c r="V2090" s="34"/>
      <c r="X2090" s="34"/>
      <c r="Y2090" s="34"/>
      <c r="Z2090" s="34"/>
      <c r="AA2090" s="34"/>
      <c r="AB2090" s="34"/>
      <c r="AC2090" s="34"/>
    </row>
    <row r="2091" spans="1:29">
      <c r="A2091" s="34"/>
      <c r="B2091" s="34"/>
      <c r="C2091" s="34"/>
      <c r="D2091" s="34"/>
      <c r="E2091" s="34"/>
      <c r="F2091" s="34"/>
      <c r="G2091" s="34"/>
      <c r="I2091" s="34"/>
      <c r="J2091" s="34"/>
      <c r="K2091" s="34"/>
      <c r="L2091" s="34"/>
      <c r="M2091" s="34"/>
      <c r="N2091" s="34"/>
      <c r="O2091" s="34"/>
      <c r="P2091" s="34"/>
      <c r="Q2091" s="34"/>
      <c r="R2091" s="34"/>
      <c r="S2091" s="34"/>
      <c r="T2091" s="34"/>
      <c r="U2091" s="34"/>
      <c r="V2091" s="34"/>
      <c r="X2091" s="34"/>
      <c r="Y2091" s="34"/>
      <c r="Z2091" s="34"/>
      <c r="AA2091" s="34"/>
      <c r="AB2091" s="34"/>
      <c r="AC2091" s="34"/>
    </row>
    <row r="2092" spans="1:29">
      <c r="A2092" s="34"/>
      <c r="B2092" s="34"/>
      <c r="C2092" s="34"/>
      <c r="D2092" s="34"/>
      <c r="E2092" s="34"/>
      <c r="F2092" s="34"/>
      <c r="G2092" s="34"/>
      <c r="I2092" s="34"/>
      <c r="J2092" s="34"/>
      <c r="K2092" s="34"/>
      <c r="L2092" s="34"/>
      <c r="M2092" s="34"/>
      <c r="N2092" s="34"/>
      <c r="O2092" s="34"/>
      <c r="P2092" s="34"/>
      <c r="Q2092" s="34"/>
      <c r="R2092" s="34"/>
      <c r="S2092" s="34"/>
      <c r="T2092" s="34"/>
      <c r="U2092" s="34"/>
      <c r="V2092" s="34"/>
      <c r="X2092" s="34"/>
      <c r="Y2092" s="34"/>
      <c r="Z2092" s="34"/>
      <c r="AA2092" s="34"/>
      <c r="AB2092" s="34"/>
      <c r="AC2092" s="34"/>
    </row>
    <row r="2093" spans="1:29">
      <c r="A2093" s="34"/>
      <c r="B2093" s="34"/>
      <c r="C2093" s="34"/>
      <c r="D2093" s="34"/>
      <c r="E2093" s="34"/>
      <c r="F2093" s="34"/>
      <c r="G2093" s="34"/>
      <c r="I2093" s="34"/>
      <c r="J2093" s="34"/>
      <c r="K2093" s="34"/>
      <c r="L2093" s="34"/>
      <c r="M2093" s="34"/>
      <c r="N2093" s="34"/>
      <c r="O2093" s="34"/>
      <c r="P2093" s="34"/>
      <c r="Q2093" s="34"/>
      <c r="R2093" s="34"/>
      <c r="S2093" s="34"/>
      <c r="T2093" s="34"/>
      <c r="U2093" s="34"/>
      <c r="V2093" s="34"/>
      <c r="X2093" s="34"/>
      <c r="Y2093" s="34"/>
      <c r="Z2093" s="34"/>
      <c r="AA2093" s="34"/>
      <c r="AB2093" s="34"/>
      <c r="AC2093" s="34"/>
    </row>
    <row r="2094" spans="1:29">
      <c r="A2094" s="34"/>
      <c r="B2094" s="34"/>
      <c r="C2094" s="34"/>
      <c r="D2094" s="34"/>
      <c r="E2094" s="34"/>
      <c r="F2094" s="34"/>
      <c r="G2094" s="34"/>
      <c r="I2094" s="34"/>
      <c r="J2094" s="34"/>
      <c r="K2094" s="34"/>
      <c r="L2094" s="34"/>
      <c r="M2094" s="34"/>
      <c r="N2094" s="34"/>
      <c r="O2094" s="34"/>
      <c r="P2094" s="34"/>
      <c r="Q2094" s="34"/>
      <c r="R2094" s="34"/>
      <c r="S2094" s="34"/>
      <c r="T2094" s="34"/>
      <c r="U2094" s="34"/>
      <c r="V2094" s="34"/>
      <c r="X2094" s="34"/>
      <c r="Y2094" s="34"/>
      <c r="Z2094" s="34"/>
      <c r="AA2094" s="34"/>
      <c r="AB2094" s="34"/>
      <c r="AC2094" s="34"/>
    </row>
    <row r="2095" spans="1:29">
      <c r="A2095" s="34"/>
      <c r="B2095" s="34"/>
      <c r="C2095" s="34"/>
      <c r="D2095" s="34"/>
      <c r="E2095" s="34"/>
      <c r="F2095" s="34"/>
      <c r="G2095" s="34"/>
      <c r="I2095" s="34"/>
      <c r="J2095" s="34"/>
      <c r="K2095" s="34"/>
      <c r="L2095" s="34"/>
      <c r="M2095" s="34"/>
      <c r="N2095" s="34"/>
      <c r="O2095" s="34"/>
      <c r="P2095" s="34"/>
      <c r="Q2095" s="34"/>
      <c r="R2095" s="34"/>
      <c r="S2095" s="34"/>
      <c r="T2095" s="34"/>
      <c r="U2095" s="34"/>
      <c r="V2095" s="34"/>
      <c r="X2095" s="34"/>
      <c r="Y2095" s="34"/>
      <c r="Z2095" s="34"/>
      <c r="AA2095" s="34"/>
      <c r="AB2095" s="34"/>
      <c r="AC2095" s="34"/>
    </row>
    <row r="2096" spans="1:29">
      <c r="A2096" s="34"/>
      <c r="B2096" s="34"/>
      <c r="C2096" s="34"/>
      <c r="D2096" s="34"/>
      <c r="E2096" s="34"/>
      <c r="F2096" s="34"/>
      <c r="G2096" s="34"/>
      <c r="I2096" s="34"/>
      <c r="J2096" s="34"/>
      <c r="K2096" s="34"/>
      <c r="L2096" s="34"/>
      <c r="M2096" s="34"/>
      <c r="N2096" s="34"/>
      <c r="O2096" s="34"/>
      <c r="P2096" s="34"/>
      <c r="Q2096" s="34"/>
      <c r="R2096" s="34"/>
      <c r="S2096" s="34"/>
      <c r="T2096" s="34"/>
      <c r="U2096" s="34"/>
      <c r="V2096" s="34"/>
      <c r="X2096" s="34"/>
      <c r="Y2096" s="34"/>
      <c r="Z2096" s="34"/>
      <c r="AA2096" s="34"/>
      <c r="AB2096" s="34"/>
      <c r="AC2096" s="34"/>
    </row>
    <row r="2097" spans="1:29">
      <c r="A2097" s="34"/>
      <c r="B2097" s="34"/>
      <c r="C2097" s="34"/>
      <c r="D2097" s="34"/>
      <c r="E2097" s="34"/>
      <c r="F2097" s="34"/>
      <c r="G2097" s="34"/>
      <c r="I2097" s="34"/>
      <c r="J2097" s="34"/>
      <c r="K2097" s="34"/>
      <c r="L2097" s="34"/>
      <c r="M2097" s="34"/>
      <c r="N2097" s="34"/>
      <c r="O2097" s="34"/>
      <c r="P2097" s="34"/>
      <c r="Q2097" s="34"/>
      <c r="R2097" s="34"/>
      <c r="S2097" s="34"/>
      <c r="T2097" s="34"/>
      <c r="U2097" s="34"/>
      <c r="V2097" s="34"/>
      <c r="X2097" s="34"/>
      <c r="Y2097" s="34"/>
      <c r="Z2097" s="34"/>
      <c r="AA2097" s="34"/>
      <c r="AB2097" s="34"/>
      <c r="AC2097" s="34"/>
    </row>
    <row r="2098" spans="1:29">
      <c r="A2098" s="34"/>
      <c r="B2098" s="34"/>
      <c r="C2098" s="34"/>
      <c r="D2098" s="34"/>
      <c r="E2098" s="34"/>
      <c r="F2098" s="34"/>
      <c r="G2098" s="34"/>
      <c r="I2098" s="34"/>
      <c r="J2098" s="34"/>
      <c r="K2098" s="34"/>
      <c r="L2098" s="34"/>
      <c r="M2098" s="34"/>
      <c r="N2098" s="34"/>
      <c r="O2098" s="34"/>
      <c r="P2098" s="34"/>
      <c r="Q2098" s="34"/>
      <c r="R2098" s="34"/>
      <c r="S2098" s="34"/>
      <c r="T2098" s="34"/>
      <c r="U2098" s="34"/>
      <c r="V2098" s="34"/>
      <c r="X2098" s="34"/>
      <c r="Y2098" s="34"/>
      <c r="Z2098" s="34"/>
      <c r="AA2098" s="34"/>
      <c r="AB2098" s="34"/>
      <c r="AC2098" s="34"/>
    </row>
    <row r="2099" spans="1:29">
      <c r="A2099" s="34"/>
      <c r="B2099" s="34"/>
      <c r="C2099" s="34"/>
      <c r="D2099" s="34"/>
      <c r="E2099" s="34"/>
      <c r="F2099" s="34"/>
      <c r="G2099" s="34"/>
      <c r="I2099" s="34"/>
      <c r="J2099" s="34"/>
      <c r="K2099" s="34"/>
      <c r="L2099" s="34"/>
      <c r="M2099" s="34"/>
      <c r="N2099" s="34"/>
      <c r="O2099" s="34"/>
      <c r="P2099" s="34"/>
      <c r="Q2099" s="34"/>
      <c r="R2099" s="34"/>
      <c r="S2099" s="34"/>
      <c r="T2099" s="34"/>
      <c r="U2099" s="34"/>
      <c r="V2099" s="34"/>
      <c r="X2099" s="34"/>
      <c r="Y2099" s="34"/>
      <c r="Z2099" s="34"/>
      <c r="AA2099" s="34"/>
      <c r="AB2099" s="34"/>
      <c r="AC2099" s="34"/>
    </row>
    <row r="2100" spans="1:29">
      <c r="A2100" s="34"/>
      <c r="B2100" s="34"/>
      <c r="C2100" s="34"/>
      <c r="D2100" s="34"/>
      <c r="E2100" s="34"/>
      <c r="F2100" s="34"/>
      <c r="G2100" s="34"/>
      <c r="I2100" s="34"/>
      <c r="J2100" s="34"/>
      <c r="K2100" s="34"/>
      <c r="L2100" s="34"/>
      <c r="M2100" s="34"/>
      <c r="N2100" s="34"/>
      <c r="O2100" s="34"/>
      <c r="P2100" s="34"/>
      <c r="Q2100" s="34"/>
      <c r="R2100" s="34"/>
      <c r="S2100" s="34"/>
      <c r="T2100" s="34"/>
      <c r="U2100" s="34"/>
      <c r="V2100" s="34"/>
      <c r="X2100" s="34"/>
      <c r="Y2100" s="34"/>
      <c r="Z2100" s="34"/>
      <c r="AA2100" s="34"/>
      <c r="AB2100" s="34"/>
      <c r="AC2100" s="34"/>
    </row>
    <row r="2101" spans="1:29">
      <c r="A2101" s="34"/>
      <c r="B2101" s="34"/>
      <c r="C2101" s="34"/>
      <c r="D2101" s="34"/>
      <c r="E2101" s="34"/>
      <c r="F2101" s="34"/>
      <c r="G2101" s="34"/>
      <c r="I2101" s="34"/>
      <c r="J2101" s="34"/>
      <c r="K2101" s="34"/>
      <c r="L2101" s="34"/>
      <c r="M2101" s="34"/>
      <c r="N2101" s="34"/>
      <c r="O2101" s="34"/>
      <c r="P2101" s="34"/>
      <c r="Q2101" s="34"/>
      <c r="R2101" s="34"/>
      <c r="S2101" s="34"/>
      <c r="T2101" s="34"/>
      <c r="U2101" s="34"/>
      <c r="V2101" s="34"/>
      <c r="X2101" s="34"/>
      <c r="Y2101" s="34"/>
      <c r="Z2101" s="34"/>
      <c r="AA2101" s="34"/>
      <c r="AB2101" s="34"/>
      <c r="AC2101" s="34"/>
    </row>
    <row r="2102" spans="1:29">
      <c r="A2102" s="34"/>
      <c r="B2102" s="34"/>
      <c r="C2102" s="34"/>
      <c r="D2102" s="34"/>
      <c r="E2102" s="34"/>
      <c r="F2102" s="34"/>
      <c r="G2102" s="34"/>
      <c r="I2102" s="34"/>
      <c r="J2102" s="34"/>
      <c r="K2102" s="34"/>
      <c r="L2102" s="34"/>
      <c r="M2102" s="34"/>
      <c r="N2102" s="34"/>
      <c r="O2102" s="34"/>
      <c r="P2102" s="34"/>
      <c r="Q2102" s="34"/>
      <c r="R2102" s="34"/>
      <c r="S2102" s="34"/>
      <c r="T2102" s="34"/>
      <c r="U2102" s="34"/>
      <c r="V2102" s="34"/>
      <c r="X2102" s="34"/>
      <c r="Y2102" s="34"/>
      <c r="Z2102" s="34"/>
      <c r="AA2102" s="34"/>
      <c r="AB2102" s="34"/>
      <c r="AC2102" s="34"/>
    </row>
    <row r="2103" spans="1:29">
      <c r="A2103" s="34"/>
      <c r="B2103" s="34"/>
      <c r="C2103" s="34"/>
      <c r="D2103" s="34"/>
      <c r="E2103" s="34"/>
      <c r="F2103" s="34"/>
      <c r="G2103" s="34"/>
      <c r="I2103" s="34"/>
      <c r="J2103" s="34"/>
      <c r="K2103" s="34"/>
      <c r="L2103" s="34"/>
      <c r="M2103" s="34"/>
      <c r="N2103" s="34"/>
      <c r="O2103" s="34"/>
      <c r="P2103" s="34"/>
      <c r="Q2103" s="34"/>
      <c r="R2103" s="34"/>
      <c r="S2103" s="34"/>
      <c r="T2103" s="34"/>
      <c r="U2103" s="34"/>
      <c r="V2103" s="34"/>
      <c r="X2103" s="34"/>
      <c r="Y2103" s="34"/>
      <c r="Z2103" s="34"/>
      <c r="AA2103" s="34"/>
      <c r="AB2103" s="34"/>
      <c r="AC2103" s="34"/>
    </row>
    <row r="2104" spans="1:29">
      <c r="A2104" s="34"/>
      <c r="B2104" s="34"/>
      <c r="C2104" s="34"/>
      <c r="D2104" s="34"/>
      <c r="E2104" s="34"/>
      <c r="F2104" s="34"/>
      <c r="G2104" s="34"/>
      <c r="I2104" s="34"/>
      <c r="J2104" s="34"/>
      <c r="K2104" s="34"/>
      <c r="L2104" s="34"/>
      <c r="M2104" s="34"/>
      <c r="N2104" s="34"/>
      <c r="O2104" s="34"/>
      <c r="P2104" s="34"/>
      <c r="Q2104" s="34"/>
      <c r="R2104" s="34"/>
      <c r="S2104" s="34"/>
      <c r="T2104" s="34"/>
      <c r="U2104" s="34"/>
      <c r="V2104" s="34"/>
      <c r="X2104" s="34"/>
      <c r="Y2104" s="34"/>
      <c r="Z2104" s="34"/>
      <c r="AA2104" s="34"/>
      <c r="AB2104" s="34"/>
      <c r="AC2104" s="34"/>
    </row>
    <row r="2105" spans="1:29">
      <c r="A2105" s="34"/>
      <c r="B2105" s="34"/>
      <c r="C2105" s="34"/>
      <c r="D2105" s="34"/>
      <c r="E2105" s="34"/>
      <c r="F2105" s="34"/>
      <c r="G2105" s="34"/>
      <c r="I2105" s="34"/>
      <c r="J2105" s="34"/>
      <c r="K2105" s="34"/>
      <c r="L2105" s="34"/>
      <c r="M2105" s="34"/>
      <c r="N2105" s="34"/>
      <c r="O2105" s="34"/>
      <c r="P2105" s="34"/>
      <c r="Q2105" s="34"/>
      <c r="R2105" s="34"/>
      <c r="S2105" s="34"/>
      <c r="T2105" s="34"/>
      <c r="U2105" s="34"/>
      <c r="V2105" s="34"/>
      <c r="X2105" s="34"/>
      <c r="Y2105" s="34"/>
      <c r="Z2105" s="34"/>
      <c r="AA2105" s="34"/>
      <c r="AB2105" s="34"/>
      <c r="AC2105" s="34"/>
    </row>
    <row r="2106" spans="1:29">
      <c r="A2106" s="34"/>
      <c r="B2106" s="34"/>
      <c r="C2106" s="34"/>
      <c r="D2106" s="34"/>
      <c r="E2106" s="34"/>
      <c r="F2106" s="34"/>
      <c r="G2106" s="34"/>
      <c r="I2106" s="34"/>
      <c r="J2106" s="34"/>
      <c r="K2106" s="34"/>
      <c r="L2106" s="34"/>
      <c r="M2106" s="34"/>
      <c r="N2106" s="34"/>
      <c r="O2106" s="34"/>
      <c r="P2106" s="34"/>
      <c r="Q2106" s="34"/>
      <c r="R2106" s="34"/>
      <c r="S2106" s="34"/>
      <c r="T2106" s="34"/>
      <c r="U2106" s="34"/>
      <c r="V2106" s="34"/>
      <c r="X2106" s="34"/>
      <c r="Y2106" s="34"/>
      <c r="Z2106" s="34"/>
      <c r="AA2106" s="34"/>
      <c r="AB2106" s="34"/>
      <c r="AC2106" s="34"/>
    </row>
    <row r="2107" spans="1:29">
      <c r="A2107" s="34"/>
      <c r="B2107" s="34"/>
      <c r="C2107" s="34"/>
      <c r="D2107" s="34"/>
      <c r="E2107" s="34"/>
      <c r="F2107" s="34"/>
      <c r="G2107" s="34"/>
      <c r="I2107" s="34"/>
      <c r="J2107" s="34"/>
      <c r="K2107" s="34"/>
      <c r="L2107" s="34"/>
      <c r="M2107" s="34"/>
      <c r="N2107" s="34"/>
      <c r="O2107" s="34"/>
      <c r="P2107" s="34"/>
      <c r="Q2107" s="34"/>
      <c r="R2107" s="34"/>
      <c r="S2107" s="34"/>
      <c r="T2107" s="34"/>
      <c r="U2107" s="34"/>
      <c r="V2107" s="34"/>
      <c r="X2107" s="34"/>
      <c r="Y2107" s="34"/>
      <c r="Z2107" s="34"/>
      <c r="AA2107" s="34"/>
      <c r="AB2107" s="34"/>
      <c r="AC2107" s="34"/>
    </row>
    <row r="2108" spans="1:29">
      <c r="A2108" s="34"/>
      <c r="B2108" s="34"/>
      <c r="C2108" s="34"/>
      <c r="D2108" s="34"/>
      <c r="E2108" s="34"/>
      <c r="F2108" s="34"/>
      <c r="G2108" s="34"/>
      <c r="I2108" s="34"/>
      <c r="J2108" s="34"/>
      <c r="K2108" s="34"/>
      <c r="L2108" s="34"/>
      <c r="M2108" s="34"/>
      <c r="N2108" s="34"/>
      <c r="O2108" s="34"/>
      <c r="P2108" s="34"/>
      <c r="Q2108" s="34"/>
      <c r="R2108" s="34"/>
      <c r="S2108" s="34"/>
      <c r="T2108" s="34"/>
      <c r="U2108" s="34"/>
      <c r="V2108" s="34"/>
      <c r="X2108" s="34"/>
      <c r="Y2108" s="34"/>
      <c r="Z2108" s="34"/>
      <c r="AA2108" s="34"/>
      <c r="AB2108" s="34"/>
      <c r="AC2108" s="34"/>
    </row>
    <row r="2109" spans="1:29">
      <c r="A2109" s="34"/>
      <c r="B2109" s="34"/>
      <c r="C2109" s="34"/>
      <c r="D2109" s="34"/>
      <c r="E2109" s="34"/>
      <c r="F2109" s="34"/>
      <c r="G2109" s="34"/>
      <c r="I2109" s="34"/>
      <c r="J2109" s="34"/>
      <c r="K2109" s="34"/>
      <c r="L2109" s="34"/>
      <c r="M2109" s="34"/>
      <c r="N2109" s="34"/>
      <c r="O2109" s="34"/>
      <c r="P2109" s="34"/>
      <c r="Q2109" s="34"/>
      <c r="R2109" s="34"/>
      <c r="S2109" s="34"/>
      <c r="T2109" s="34"/>
      <c r="U2109" s="34"/>
      <c r="V2109" s="34"/>
      <c r="X2109" s="34"/>
      <c r="Y2109" s="34"/>
      <c r="Z2109" s="34"/>
      <c r="AA2109" s="34"/>
      <c r="AB2109" s="34"/>
      <c r="AC2109" s="34"/>
    </row>
    <row r="2110" spans="1:29">
      <c r="A2110" s="34"/>
      <c r="B2110" s="34"/>
      <c r="C2110" s="34"/>
      <c r="D2110" s="34"/>
      <c r="E2110" s="34"/>
      <c r="F2110" s="34"/>
      <c r="G2110" s="34"/>
      <c r="I2110" s="34"/>
      <c r="J2110" s="34"/>
      <c r="K2110" s="34"/>
      <c r="L2110" s="34"/>
      <c r="M2110" s="34"/>
      <c r="N2110" s="34"/>
      <c r="O2110" s="34"/>
      <c r="P2110" s="34"/>
      <c r="Q2110" s="34"/>
      <c r="R2110" s="34"/>
      <c r="S2110" s="34"/>
      <c r="T2110" s="34"/>
      <c r="U2110" s="34"/>
      <c r="V2110" s="34"/>
      <c r="X2110" s="34"/>
      <c r="Y2110" s="34"/>
      <c r="Z2110" s="34"/>
      <c r="AA2110" s="34"/>
      <c r="AB2110" s="34"/>
      <c r="AC2110" s="34"/>
    </row>
    <row r="2111" spans="1:29">
      <c r="A2111" s="34"/>
      <c r="B2111" s="34"/>
      <c r="C2111" s="34"/>
      <c r="D2111" s="34"/>
      <c r="E2111" s="34"/>
      <c r="F2111" s="34"/>
      <c r="G2111" s="34"/>
      <c r="I2111" s="34"/>
      <c r="J2111" s="34"/>
      <c r="K2111" s="34"/>
      <c r="L2111" s="34"/>
      <c r="M2111" s="34"/>
      <c r="N2111" s="34"/>
      <c r="O2111" s="34"/>
      <c r="P2111" s="34"/>
      <c r="Q2111" s="34"/>
      <c r="R2111" s="34"/>
      <c r="S2111" s="34"/>
      <c r="T2111" s="34"/>
      <c r="U2111" s="34"/>
      <c r="V2111" s="34"/>
      <c r="X2111" s="34"/>
      <c r="Y2111" s="34"/>
      <c r="Z2111" s="34"/>
      <c r="AA2111" s="34"/>
      <c r="AB2111" s="34"/>
      <c r="AC2111" s="34"/>
    </row>
    <row r="2112" spans="1:29">
      <c r="A2112" s="34"/>
      <c r="B2112" s="34"/>
      <c r="C2112" s="34"/>
      <c r="D2112" s="34"/>
      <c r="E2112" s="34"/>
      <c r="F2112" s="34"/>
      <c r="G2112" s="34"/>
      <c r="I2112" s="34"/>
      <c r="J2112" s="34"/>
      <c r="K2112" s="34"/>
      <c r="L2112" s="34"/>
      <c r="M2112" s="34"/>
      <c r="N2112" s="34"/>
      <c r="O2112" s="34"/>
      <c r="P2112" s="34"/>
      <c r="Q2112" s="34"/>
      <c r="R2112" s="34"/>
      <c r="S2112" s="34"/>
      <c r="T2112" s="34"/>
      <c r="U2112" s="34"/>
      <c r="V2112" s="34"/>
      <c r="X2112" s="34"/>
      <c r="Y2112" s="34"/>
      <c r="Z2112" s="34"/>
      <c r="AA2112" s="34"/>
      <c r="AB2112" s="34"/>
      <c r="AC2112" s="34"/>
    </row>
    <row r="2113" spans="1:29">
      <c r="A2113" s="34"/>
      <c r="B2113" s="34"/>
      <c r="C2113" s="34"/>
      <c r="D2113" s="34"/>
      <c r="E2113" s="34"/>
      <c r="F2113" s="34"/>
      <c r="G2113" s="34"/>
      <c r="I2113" s="34"/>
      <c r="J2113" s="34"/>
      <c r="K2113" s="34"/>
      <c r="L2113" s="34"/>
      <c r="M2113" s="34"/>
      <c r="N2113" s="34"/>
      <c r="O2113" s="34"/>
      <c r="P2113" s="34"/>
      <c r="Q2113" s="34"/>
      <c r="R2113" s="34"/>
      <c r="S2113" s="34"/>
      <c r="T2113" s="34"/>
      <c r="U2113" s="34"/>
      <c r="V2113" s="34"/>
      <c r="X2113" s="34"/>
      <c r="Y2113" s="34"/>
      <c r="Z2113" s="34"/>
      <c r="AA2113" s="34"/>
      <c r="AB2113" s="34"/>
      <c r="AC2113" s="34"/>
    </row>
    <row r="2114" spans="1:29">
      <c r="A2114" s="34"/>
      <c r="B2114" s="34"/>
      <c r="C2114" s="34"/>
      <c r="D2114" s="34"/>
      <c r="E2114" s="34"/>
      <c r="F2114" s="34"/>
      <c r="G2114" s="34"/>
      <c r="I2114" s="34"/>
      <c r="J2114" s="34"/>
      <c r="K2114" s="34"/>
      <c r="L2114" s="34"/>
      <c r="M2114" s="34"/>
      <c r="N2114" s="34"/>
      <c r="O2114" s="34"/>
      <c r="P2114" s="34"/>
      <c r="Q2114" s="34"/>
      <c r="R2114" s="34"/>
      <c r="S2114" s="34"/>
      <c r="T2114" s="34"/>
      <c r="U2114" s="34"/>
      <c r="V2114" s="34"/>
      <c r="X2114" s="34"/>
      <c r="Y2114" s="34"/>
      <c r="Z2114" s="34"/>
      <c r="AA2114" s="34"/>
      <c r="AB2114" s="34"/>
      <c r="AC2114" s="34"/>
    </row>
    <row r="2115" spans="1:29">
      <c r="A2115" s="34"/>
      <c r="B2115" s="34"/>
      <c r="C2115" s="34"/>
      <c r="D2115" s="34"/>
      <c r="E2115" s="34"/>
      <c r="F2115" s="34"/>
      <c r="G2115" s="34"/>
      <c r="I2115" s="34"/>
      <c r="J2115" s="34"/>
      <c r="K2115" s="34"/>
      <c r="L2115" s="34"/>
      <c r="M2115" s="34"/>
      <c r="N2115" s="34"/>
      <c r="O2115" s="34"/>
      <c r="P2115" s="34"/>
      <c r="Q2115" s="34"/>
      <c r="R2115" s="34"/>
      <c r="S2115" s="34"/>
      <c r="T2115" s="34"/>
      <c r="U2115" s="34"/>
      <c r="V2115" s="34"/>
      <c r="X2115" s="34"/>
      <c r="Y2115" s="34"/>
      <c r="Z2115" s="34"/>
      <c r="AA2115" s="34"/>
      <c r="AB2115" s="34"/>
      <c r="AC2115" s="34"/>
    </row>
    <row r="2116" spans="1:29">
      <c r="A2116" s="34"/>
      <c r="B2116" s="34"/>
      <c r="C2116" s="34"/>
      <c r="D2116" s="34"/>
      <c r="E2116" s="34"/>
      <c r="F2116" s="34"/>
      <c r="G2116" s="34"/>
      <c r="I2116" s="34"/>
      <c r="J2116" s="34"/>
      <c r="K2116" s="34"/>
      <c r="L2116" s="34"/>
      <c r="M2116" s="34"/>
      <c r="N2116" s="34"/>
      <c r="O2116" s="34"/>
      <c r="P2116" s="34"/>
      <c r="Q2116" s="34"/>
      <c r="R2116" s="34"/>
      <c r="S2116" s="34"/>
      <c r="T2116" s="34"/>
      <c r="U2116" s="34"/>
      <c r="V2116" s="34"/>
      <c r="X2116" s="34"/>
      <c r="Y2116" s="34"/>
      <c r="Z2116" s="34"/>
      <c r="AA2116" s="34"/>
      <c r="AB2116" s="34"/>
      <c r="AC2116" s="34"/>
    </row>
    <row r="2117" spans="1:29">
      <c r="A2117" s="34"/>
      <c r="B2117" s="34"/>
      <c r="C2117" s="34"/>
      <c r="D2117" s="34"/>
      <c r="E2117" s="34"/>
      <c r="F2117" s="34"/>
      <c r="G2117" s="34"/>
      <c r="I2117" s="34"/>
      <c r="J2117" s="34"/>
      <c r="K2117" s="34"/>
      <c r="L2117" s="34"/>
      <c r="M2117" s="34"/>
      <c r="N2117" s="34"/>
      <c r="O2117" s="34"/>
      <c r="P2117" s="34"/>
      <c r="Q2117" s="34"/>
      <c r="R2117" s="34"/>
      <c r="S2117" s="34"/>
      <c r="T2117" s="34"/>
      <c r="U2117" s="34"/>
      <c r="V2117" s="34"/>
      <c r="X2117" s="34"/>
      <c r="Y2117" s="34"/>
      <c r="Z2117" s="34"/>
      <c r="AA2117" s="34"/>
      <c r="AB2117" s="34"/>
      <c r="AC2117" s="34"/>
    </row>
    <row r="2118" spans="1:29">
      <c r="A2118" s="34"/>
      <c r="B2118" s="34"/>
      <c r="C2118" s="34"/>
      <c r="D2118" s="34"/>
      <c r="E2118" s="34"/>
      <c r="F2118" s="34"/>
      <c r="G2118" s="34"/>
      <c r="I2118" s="34"/>
      <c r="J2118" s="34"/>
      <c r="K2118" s="34"/>
      <c r="L2118" s="34"/>
      <c r="M2118" s="34"/>
      <c r="N2118" s="34"/>
      <c r="O2118" s="34"/>
      <c r="P2118" s="34"/>
      <c r="Q2118" s="34"/>
      <c r="R2118" s="34"/>
      <c r="S2118" s="34"/>
      <c r="T2118" s="34"/>
      <c r="U2118" s="34"/>
      <c r="V2118" s="34"/>
      <c r="X2118" s="34"/>
      <c r="Y2118" s="34"/>
      <c r="Z2118" s="34"/>
      <c r="AA2118" s="34"/>
      <c r="AB2118" s="34"/>
      <c r="AC2118" s="34"/>
    </row>
    <row r="2119" spans="1:29">
      <c r="A2119" s="34"/>
      <c r="B2119" s="34"/>
      <c r="C2119" s="34"/>
      <c r="D2119" s="34"/>
      <c r="E2119" s="34"/>
      <c r="F2119" s="34"/>
      <c r="G2119" s="34"/>
      <c r="I2119" s="34"/>
      <c r="J2119" s="34"/>
      <c r="K2119" s="34"/>
      <c r="L2119" s="34"/>
      <c r="M2119" s="34"/>
      <c r="N2119" s="34"/>
      <c r="O2119" s="34"/>
      <c r="P2119" s="34"/>
      <c r="Q2119" s="34"/>
      <c r="R2119" s="34"/>
      <c r="S2119" s="34"/>
      <c r="T2119" s="34"/>
      <c r="U2119" s="34"/>
      <c r="V2119" s="34"/>
      <c r="X2119" s="34"/>
      <c r="Y2119" s="34"/>
      <c r="Z2119" s="34"/>
      <c r="AA2119" s="34"/>
      <c r="AB2119" s="34"/>
      <c r="AC2119" s="34"/>
    </row>
    <row r="2120" spans="1:29">
      <c r="A2120" s="34"/>
      <c r="B2120" s="34"/>
      <c r="C2120" s="34"/>
      <c r="D2120" s="34"/>
      <c r="E2120" s="34"/>
      <c r="F2120" s="34"/>
      <c r="G2120" s="34"/>
      <c r="I2120" s="34"/>
      <c r="J2120" s="34"/>
      <c r="K2120" s="34"/>
      <c r="L2120" s="34"/>
      <c r="M2120" s="34"/>
      <c r="N2120" s="34"/>
      <c r="O2120" s="34"/>
      <c r="P2120" s="34"/>
      <c r="Q2120" s="34"/>
      <c r="R2120" s="34"/>
      <c r="S2120" s="34"/>
      <c r="T2120" s="34"/>
      <c r="U2120" s="34"/>
      <c r="V2120" s="34"/>
      <c r="X2120" s="34"/>
      <c r="Y2120" s="34"/>
      <c r="Z2120" s="34"/>
      <c r="AA2120" s="34"/>
      <c r="AB2120" s="34"/>
      <c r="AC2120" s="34"/>
    </row>
    <row r="2121" spans="1:29">
      <c r="A2121" s="34"/>
      <c r="B2121" s="34"/>
      <c r="C2121" s="34"/>
      <c r="D2121" s="34"/>
      <c r="E2121" s="34"/>
      <c r="F2121" s="34"/>
      <c r="G2121" s="34"/>
      <c r="I2121" s="34"/>
      <c r="J2121" s="34"/>
      <c r="K2121" s="34"/>
      <c r="L2121" s="34"/>
      <c r="M2121" s="34"/>
      <c r="N2121" s="34"/>
      <c r="O2121" s="34"/>
      <c r="P2121" s="34"/>
      <c r="Q2121" s="34"/>
      <c r="R2121" s="34"/>
      <c r="S2121" s="34"/>
      <c r="T2121" s="34"/>
      <c r="U2121" s="34"/>
      <c r="V2121" s="34"/>
      <c r="X2121" s="34"/>
      <c r="Y2121" s="34"/>
      <c r="Z2121" s="34"/>
      <c r="AA2121" s="34"/>
      <c r="AB2121" s="34"/>
      <c r="AC2121" s="34"/>
    </row>
    <row r="2122" spans="1:29">
      <c r="A2122" s="34"/>
      <c r="B2122" s="34"/>
      <c r="C2122" s="34"/>
      <c r="D2122" s="34"/>
      <c r="E2122" s="34"/>
      <c r="F2122" s="34"/>
      <c r="G2122" s="34"/>
      <c r="I2122" s="34"/>
      <c r="J2122" s="34"/>
      <c r="K2122" s="34"/>
      <c r="L2122" s="34"/>
      <c r="M2122" s="34"/>
      <c r="N2122" s="34"/>
      <c r="O2122" s="34"/>
      <c r="P2122" s="34"/>
      <c r="Q2122" s="34"/>
      <c r="R2122" s="34"/>
      <c r="S2122" s="34"/>
      <c r="T2122" s="34"/>
      <c r="U2122" s="34"/>
      <c r="V2122" s="34"/>
      <c r="X2122" s="34"/>
      <c r="Y2122" s="34"/>
      <c r="Z2122" s="34"/>
      <c r="AA2122" s="34"/>
      <c r="AB2122" s="34"/>
      <c r="AC2122" s="34"/>
    </row>
    <row r="2123" spans="1:29">
      <c r="A2123" s="34"/>
      <c r="B2123" s="34"/>
      <c r="C2123" s="34"/>
      <c r="D2123" s="34"/>
      <c r="E2123" s="34"/>
      <c r="F2123" s="34"/>
      <c r="G2123" s="34"/>
      <c r="I2123" s="34"/>
      <c r="J2123" s="34"/>
      <c r="K2123" s="34"/>
      <c r="L2123" s="34"/>
      <c r="M2123" s="34"/>
      <c r="N2123" s="34"/>
      <c r="O2123" s="34"/>
      <c r="P2123" s="34"/>
      <c r="Q2123" s="34"/>
      <c r="R2123" s="34"/>
      <c r="S2123" s="34"/>
      <c r="T2123" s="34"/>
      <c r="U2123" s="34"/>
      <c r="V2123" s="34"/>
      <c r="X2123" s="34"/>
      <c r="Y2123" s="34"/>
      <c r="Z2123" s="34"/>
      <c r="AA2123" s="34"/>
      <c r="AB2123" s="34"/>
      <c r="AC2123" s="34"/>
    </row>
    <row r="2124" spans="1:29">
      <c r="A2124" s="34"/>
      <c r="B2124" s="34"/>
      <c r="C2124" s="34"/>
      <c r="D2124" s="34"/>
      <c r="E2124" s="34"/>
      <c r="F2124" s="34"/>
      <c r="G2124" s="34"/>
      <c r="I2124" s="34"/>
      <c r="J2124" s="34"/>
      <c r="K2124" s="34"/>
      <c r="L2124" s="34"/>
      <c r="M2124" s="34"/>
      <c r="N2124" s="34"/>
      <c r="O2124" s="34"/>
      <c r="P2124" s="34"/>
      <c r="Q2124" s="34"/>
      <c r="R2124" s="34"/>
      <c r="S2124" s="34"/>
      <c r="T2124" s="34"/>
      <c r="U2124" s="34"/>
      <c r="V2124" s="34"/>
      <c r="X2124" s="34"/>
      <c r="Y2124" s="34"/>
      <c r="Z2124" s="34"/>
      <c r="AA2124" s="34"/>
      <c r="AB2124" s="34"/>
      <c r="AC2124" s="34"/>
    </row>
    <row r="2125" spans="1:29">
      <c r="A2125" s="34"/>
      <c r="B2125" s="34"/>
      <c r="C2125" s="34"/>
      <c r="D2125" s="34"/>
      <c r="E2125" s="34"/>
      <c r="F2125" s="34"/>
      <c r="G2125" s="34"/>
      <c r="I2125" s="34"/>
      <c r="J2125" s="34"/>
      <c r="K2125" s="34"/>
      <c r="L2125" s="34"/>
      <c r="M2125" s="34"/>
      <c r="N2125" s="34"/>
      <c r="O2125" s="34"/>
      <c r="P2125" s="34"/>
      <c r="Q2125" s="34"/>
      <c r="R2125" s="34"/>
      <c r="S2125" s="34"/>
      <c r="T2125" s="34"/>
      <c r="U2125" s="34"/>
      <c r="V2125" s="34"/>
      <c r="X2125" s="34"/>
      <c r="Y2125" s="34"/>
      <c r="Z2125" s="34"/>
      <c r="AA2125" s="34"/>
      <c r="AB2125" s="34"/>
      <c r="AC2125" s="34"/>
    </row>
    <row r="2126" spans="1:29">
      <c r="A2126" s="34"/>
      <c r="B2126" s="34"/>
      <c r="C2126" s="34"/>
      <c r="D2126" s="34"/>
      <c r="E2126" s="34"/>
      <c r="F2126" s="34"/>
      <c r="G2126" s="34"/>
      <c r="I2126" s="34"/>
      <c r="J2126" s="34"/>
      <c r="K2126" s="34"/>
      <c r="L2126" s="34"/>
      <c r="M2126" s="34"/>
      <c r="N2126" s="34"/>
      <c r="O2126" s="34"/>
      <c r="P2126" s="34"/>
      <c r="Q2126" s="34"/>
      <c r="R2126" s="34"/>
      <c r="S2126" s="34"/>
      <c r="T2126" s="34"/>
      <c r="U2126" s="34"/>
      <c r="V2126" s="34"/>
      <c r="X2126" s="34"/>
      <c r="Y2126" s="34"/>
      <c r="Z2126" s="34"/>
      <c r="AA2126" s="34"/>
      <c r="AB2126" s="34"/>
      <c r="AC2126" s="34"/>
    </row>
    <row r="2127" spans="1:29">
      <c r="A2127" s="34"/>
      <c r="B2127" s="34"/>
      <c r="C2127" s="34"/>
      <c r="D2127" s="34"/>
      <c r="E2127" s="34"/>
      <c r="F2127" s="34"/>
      <c r="G2127" s="34"/>
      <c r="I2127" s="34"/>
      <c r="J2127" s="34"/>
      <c r="K2127" s="34"/>
      <c r="L2127" s="34"/>
      <c r="M2127" s="34"/>
      <c r="N2127" s="34"/>
      <c r="O2127" s="34"/>
      <c r="P2127" s="34"/>
      <c r="Q2127" s="34"/>
      <c r="R2127" s="34"/>
      <c r="S2127" s="34"/>
      <c r="T2127" s="34"/>
      <c r="U2127" s="34"/>
      <c r="V2127" s="34"/>
      <c r="X2127" s="34"/>
      <c r="Y2127" s="34"/>
      <c r="Z2127" s="34"/>
      <c r="AA2127" s="34"/>
      <c r="AB2127" s="34"/>
      <c r="AC2127" s="34"/>
    </row>
    <row r="2128" spans="1:29">
      <c r="A2128" s="34"/>
      <c r="B2128" s="34"/>
      <c r="C2128" s="34"/>
      <c r="D2128" s="34"/>
      <c r="E2128" s="34"/>
      <c r="F2128" s="34"/>
      <c r="G2128" s="34"/>
      <c r="I2128" s="34"/>
      <c r="J2128" s="34"/>
      <c r="K2128" s="34"/>
      <c r="L2128" s="34"/>
      <c r="M2128" s="34"/>
      <c r="N2128" s="34"/>
      <c r="O2128" s="34"/>
      <c r="P2128" s="34"/>
      <c r="Q2128" s="34"/>
      <c r="R2128" s="34"/>
      <c r="S2128" s="34"/>
      <c r="T2128" s="34"/>
      <c r="U2128" s="34"/>
      <c r="V2128" s="34"/>
      <c r="X2128" s="34"/>
      <c r="Y2128" s="34"/>
      <c r="Z2128" s="34"/>
      <c r="AA2128" s="34"/>
      <c r="AB2128" s="34"/>
      <c r="AC2128" s="34"/>
    </row>
    <row r="2129" spans="1:29">
      <c r="A2129" s="34"/>
      <c r="B2129" s="34"/>
      <c r="C2129" s="34"/>
      <c r="D2129" s="34"/>
      <c r="E2129" s="34"/>
      <c r="F2129" s="34"/>
      <c r="G2129" s="34"/>
      <c r="I2129" s="34"/>
      <c r="J2129" s="34"/>
      <c r="K2129" s="34"/>
      <c r="L2129" s="34"/>
      <c r="M2129" s="34"/>
      <c r="N2129" s="34"/>
      <c r="O2129" s="34"/>
      <c r="P2129" s="34"/>
      <c r="Q2129" s="34"/>
      <c r="R2129" s="34"/>
      <c r="S2129" s="34"/>
      <c r="T2129" s="34"/>
      <c r="U2129" s="34"/>
      <c r="V2129" s="34"/>
      <c r="X2129" s="34"/>
      <c r="Y2129" s="34"/>
      <c r="Z2129" s="34"/>
      <c r="AA2129" s="34"/>
      <c r="AB2129" s="34"/>
      <c r="AC2129" s="34"/>
    </row>
    <row r="2130" spans="1:29">
      <c r="A2130" s="34"/>
      <c r="B2130" s="34"/>
      <c r="C2130" s="34"/>
      <c r="D2130" s="34"/>
      <c r="E2130" s="34"/>
      <c r="F2130" s="34"/>
      <c r="G2130" s="34"/>
      <c r="I2130" s="34"/>
      <c r="J2130" s="34"/>
      <c r="K2130" s="34"/>
      <c r="L2130" s="34"/>
      <c r="M2130" s="34"/>
      <c r="N2130" s="34"/>
      <c r="O2130" s="34"/>
      <c r="P2130" s="34"/>
      <c r="Q2130" s="34"/>
      <c r="R2130" s="34"/>
      <c r="S2130" s="34"/>
      <c r="T2130" s="34"/>
      <c r="U2130" s="34"/>
      <c r="V2130" s="34"/>
      <c r="X2130" s="34"/>
      <c r="Y2130" s="34"/>
      <c r="Z2130" s="34"/>
      <c r="AA2130" s="34"/>
      <c r="AB2130" s="34"/>
      <c r="AC2130" s="34"/>
    </row>
    <row r="2131" spans="1:29">
      <c r="A2131" s="34"/>
      <c r="B2131" s="34"/>
      <c r="C2131" s="34"/>
      <c r="D2131" s="34"/>
      <c r="E2131" s="34"/>
      <c r="F2131" s="34"/>
      <c r="G2131" s="34"/>
      <c r="I2131" s="34"/>
      <c r="J2131" s="34"/>
      <c r="K2131" s="34"/>
      <c r="L2131" s="34"/>
      <c r="M2131" s="34"/>
      <c r="N2131" s="34"/>
      <c r="O2131" s="34"/>
      <c r="P2131" s="34"/>
      <c r="Q2131" s="34"/>
      <c r="R2131" s="34"/>
      <c r="S2131" s="34"/>
      <c r="T2131" s="34"/>
      <c r="U2131" s="34"/>
      <c r="V2131" s="34"/>
      <c r="X2131" s="34"/>
      <c r="Y2131" s="34"/>
      <c r="Z2131" s="34"/>
      <c r="AA2131" s="34"/>
      <c r="AB2131" s="34"/>
      <c r="AC2131" s="34"/>
    </row>
    <row r="2132" spans="1:29">
      <c r="A2132" s="34"/>
      <c r="B2132" s="34"/>
      <c r="C2132" s="34"/>
      <c r="D2132" s="34"/>
      <c r="E2132" s="34"/>
      <c r="F2132" s="34"/>
      <c r="G2132" s="34"/>
      <c r="I2132" s="34"/>
      <c r="J2132" s="34"/>
      <c r="K2132" s="34"/>
      <c r="L2132" s="34"/>
      <c r="M2132" s="34"/>
      <c r="N2132" s="34"/>
      <c r="O2132" s="34"/>
      <c r="P2132" s="34"/>
      <c r="Q2132" s="34"/>
      <c r="R2132" s="34"/>
      <c r="S2132" s="34"/>
      <c r="T2132" s="34"/>
      <c r="U2132" s="34"/>
      <c r="V2132" s="34"/>
      <c r="X2132" s="34"/>
      <c r="Y2132" s="34"/>
      <c r="Z2132" s="34"/>
      <c r="AA2132" s="34"/>
      <c r="AB2132" s="34"/>
      <c r="AC2132" s="34"/>
    </row>
    <row r="2133" spans="1:29">
      <c r="A2133" s="34"/>
      <c r="B2133" s="34"/>
      <c r="C2133" s="34"/>
      <c r="D2133" s="34"/>
      <c r="E2133" s="34"/>
      <c r="F2133" s="34"/>
      <c r="G2133" s="34"/>
      <c r="I2133" s="34"/>
      <c r="J2133" s="34"/>
      <c r="K2133" s="34"/>
      <c r="L2133" s="34"/>
      <c r="M2133" s="34"/>
      <c r="N2133" s="34"/>
      <c r="O2133" s="34"/>
      <c r="P2133" s="34"/>
      <c r="Q2133" s="34"/>
      <c r="R2133" s="34"/>
      <c r="S2133" s="34"/>
      <c r="T2133" s="34"/>
      <c r="U2133" s="34"/>
      <c r="V2133" s="34"/>
      <c r="X2133" s="34"/>
      <c r="Y2133" s="34"/>
      <c r="Z2133" s="34"/>
      <c r="AA2133" s="34"/>
      <c r="AB2133" s="34"/>
      <c r="AC2133" s="34"/>
    </row>
    <row r="2134" spans="1:29">
      <c r="A2134" s="34"/>
      <c r="B2134" s="34"/>
      <c r="C2134" s="34"/>
      <c r="D2134" s="34"/>
      <c r="E2134" s="34"/>
      <c r="F2134" s="34"/>
      <c r="G2134" s="34"/>
      <c r="I2134" s="34"/>
      <c r="J2134" s="34"/>
      <c r="K2134" s="34"/>
      <c r="L2134" s="34"/>
      <c r="M2134" s="34"/>
      <c r="N2134" s="34"/>
      <c r="O2134" s="34"/>
      <c r="P2134" s="34"/>
      <c r="Q2134" s="34"/>
      <c r="R2134" s="34"/>
      <c r="S2134" s="34"/>
      <c r="T2134" s="34"/>
      <c r="U2134" s="34"/>
      <c r="V2134" s="34"/>
      <c r="X2134" s="34"/>
      <c r="Y2134" s="34"/>
      <c r="Z2134" s="34"/>
      <c r="AA2134" s="34"/>
      <c r="AB2134" s="34"/>
      <c r="AC2134" s="34"/>
    </row>
    <row r="2135" spans="1:29">
      <c r="A2135" s="34"/>
      <c r="B2135" s="34"/>
      <c r="C2135" s="34"/>
      <c r="D2135" s="34"/>
      <c r="E2135" s="34"/>
      <c r="F2135" s="34"/>
      <c r="G2135" s="34"/>
      <c r="I2135" s="34"/>
      <c r="J2135" s="34"/>
      <c r="K2135" s="34"/>
      <c r="L2135" s="34"/>
      <c r="M2135" s="34"/>
      <c r="N2135" s="34"/>
      <c r="O2135" s="34"/>
      <c r="P2135" s="34"/>
      <c r="Q2135" s="34"/>
      <c r="R2135" s="34"/>
      <c r="S2135" s="34"/>
      <c r="T2135" s="34"/>
      <c r="U2135" s="34"/>
      <c r="V2135" s="34"/>
      <c r="X2135" s="34"/>
      <c r="Y2135" s="34"/>
      <c r="Z2135" s="34"/>
      <c r="AA2135" s="34"/>
      <c r="AB2135" s="34"/>
      <c r="AC2135" s="34"/>
    </row>
    <row r="2136" spans="1:29">
      <c r="A2136" s="34"/>
      <c r="B2136" s="34"/>
      <c r="C2136" s="34"/>
      <c r="D2136" s="34"/>
      <c r="E2136" s="34"/>
      <c r="F2136" s="34"/>
      <c r="G2136" s="34"/>
      <c r="I2136" s="34"/>
      <c r="J2136" s="34"/>
      <c r="K2136" s="34"/>
      <c r="L2136" s="34"/>
      <c r="M2136" s="34"/>
      <c r="N2136" s="34"/>
      <c r="O2136" s="34"/>
      <c r="P2136" s="34"/>
      <c r="Q2136" s="34"/>
      <c r="R2136" s="34"/>
      <c r="S2136" s="34"/>
      <c r="T2136" s="34"/>
      <c r="U2136" s="34"/>
      <c r="V2136" s="34"/>
      <c r="X2136" s="34"/>
      <c r="Y2136" s="34"/>
      <c r="Z2136" s="34"/>
      <c r="AA2136" s="34"/>
      <c r="AB2136" s="34"/>
      <c r="AC2136" s="34"/>
    </row>
    <row r="2137" spans="1:29">
      <c r="A2137" s="34"/>
      <c r="B2137" s="34"/>
      <c r="C2137" s="34"/>
      <c r="D2137" s="34"/>
      <c r="E2137" s="34"/>
      <c r="F2137" s="34"/>
      <c r="G2137" s="34"/>
      <c r="I2137" s="34"/>
      <c r="J2137" s="34"/>
      <c r="K2137" s="34"/>
      <c r="L2137" s="34"/>
      <c r="M2137" s="34"/>
      <c r="N2137" s="34"/>
      <c r="O2137" s="34"/>
      <c r="P2137" s="34"/>
      <c r="Q2137" s="34"/>
      <c r="R2137" s="34"/>
      <c r="S2137" s="34"/>
      <c r="T2137" s="34"/>
      <c r="U2137" s="34"/>
      <c r="V2137" s="34"/>
      <c r="X2137" s="34"/>
      <c r="Y2137" s="34"/>
      <c r="Z2137" s="34"/>
      <c r="AA2137" s="34"/>
      <c r="AB2137" s="34"/>
      <c r="AC2137" s="34"/>
    </row>
    <row r="2138" spans="1:29">
      <c r="A2138" s="34"/>
      <c r="B2138" s="34"/>
      <c r="C2138" s="34"/>
      <c r="D2138" s="34"/>
      <c r="E2138" s="34"/>
      <c r="F2138" s="34"/>
      <c r="G2138" s="34"/>
      <c r="I2138" s="34"/>
      <c r="J2138" s="34"/>
      <c r="K2138" s="34"/>
      <c r="L2138" s="34"/>
      <c r="M2138" s="34"/>
      <c r="N2138" s="34"/>
      <c r="O2138" s="34"/>
      <c r="P2138" s="34"/>
      <c r="Q2138" s="34"/>
      <c r="R2138" s="34"/>
      <c r="S2138" s="34"/>
      <c r="T2138" s="34"/>
      <c r="U2138" s="34"/>
      <c r="V2138" s="34"/>
      <c r="X2138" s="34"/>
      <c r="Y2138" s="34"/>
      <c r="Z2138" s="34"/>
      <c r="AA2138" s="34"/>
      <c r="AB2138" s="34"/>
      <c r="AC2138" s="34"/>
    </row>
    <row r="2139" spans="1:29">
      <c r="A2139" s="34"/>
      <c r="B2139" s="34"/>
      <c r="C2139" s="34"/>
      <c r="D2139" s="34"/>
      <c r="E2139" s="34"/>
      <c r="F2139" s="34"/>
      <c r="G2139" s="34"/>
      <c r="I2139" s="34"/>
      <c r="J2139" s="34"/>
      <c r="K2139" s="34"/>
      <c r="L2139" s="34"/>
      <c r="M2139" s="34"/>
      <c r="N2139" s="34"/>
      <c r="O2139" s="34"/>
      <c r="P2139" s="34"/>
      <c r="Q2139" s="34"/>
      <c r="R2139" s="34"/>
      <c r="S2139" s="34"/>
      <c r="T2139" s="34"/>
      <c r="U2139" s="34"/>
      <c r="V2139" s="34"/>
      <c r="X2139" s="34"/>
      <c r="Y2139" s="34"/>
      <c r="Z2139" s="34"/>
      <c r="AA2139" s="34"/>
      <c r="AB2139" s="34"/>
      <c r="AC2139" s="34"/>
    </row>
    <row r="2140" spans="1:29">
      <c r="A2140" s="34"/>
      <c r="B2140" s="34"/>
      <c r="C2140" s="34"/>
      <c r="D2140" s="34"/>
      <c r="E2140" s="34"/>
      <c r="F2140" s="34"/>
      <c r="G2140" s="34"/>
      <c r="I2140" s="34"/>
      <c r="J2140" s="34"/>
      <c r="K2140" s="34"/>
      <c r="L2140" s="34"/>
      <c r="M2140" s="34"/>
      <c r="N2140" s="34"/>
      <c r="O2140" s="34"/>
      <c r="P2140" s="34"/>
      <c r="Q2140" s="34"/>
      <c r="R2140" s="34"/>
      <c r="S2140" s="34"/>
      <c r="T2140" s="34"/>
      <c r="U2140" s="34"/>
      <c r="V2140" s="34"/>
      <c r="X2140" s="34"/>
      <c r="Y2140" s="34"/>
      <c r="Z2140" s="34"/>
      <c r="AA2140" s="34"/>
      <c r="AB2140" s="34"/>
      <c r="AC2140" s="34"/>
    </row>
    <row r="2141" spans="1:29">
      <c r="A2141" s="34"/>
      <c r="B2141" s="34"/>
      <c r="C2141" s="34"/>
      <c r="D2141" s="34"/>
      <c r="E2141" s="34"/>
      <c r="F2141" s="34"/>
      <c r="G2141" s="34"/>
      <c r="I2141" s="34"/>
      <c r="J2141" s="34"/>
      <c r="K2141" s="34"/>
      <c r="L2141" s="34"/>
      <c r="M2141" s="34"/>
      <c r="N2141" s="34"/>
      <c r="O2141" s="34"/>
      <c r="P2141" s="34"/>
      <c r="Q2141" s="34"/>
      <c r="R2141" s="34"/>
      <c r="S2141" s="34"/>
      <c r="T2141" s="34"/>
      <c r="U2141" s="34"/>
      <c r="V2141" s="34"/>
      <c r="X2141" s="34"/>
      <c r="Y2141" s="34"/>
      <c r="Z2141" s="34"/>
      <c r="AA2141" s="34"/>
      <c r="AB2141" s="34"/>
      <c r="AC2141" s="34"/>
    </row>
    <row r="2142" spans="1:29">
      <c r="A2142" s="34"/>
      <c r="B2142" s="34"/>
      <c r="C2142" s="34"/>
      <c r="D2142" s="34"/>
      <c r="E2142" s="34"/>
      <c r="F2142" s="34"/>
      <c r="G2142" s="34"/>
      <c r="I2142" s="34"/>
      <c r="J2142" s="34"/>
      <c r="K2142" s="34"/>
      <c r="L2142" s="34"/>
      <c r="M2142" s="34"/>
      <c r="N2142" s="34"/>
      <c r="O2142" s="34"/>
      <c r="P2142" s="34"/>
      <c r="Q2142" s="34"/>
      <c r="R2142" s="34"/>
      <c r="S2142" s="34"/>
      <c r="T2142" s="34"/>
      <c r="U2142" s="34"/>
      <c r="V2142" s="34"/>
      <c r="X2142" s="34"/>
      <c r="Y2142" s="34"/>
      <c r="Z2142" s="34"/>
      <c r="AA2142" s="34"/>
      <c r="AB2142" s="34"/>
      <c r="AC2142" s="34"/>
    </row>
    <row r="2143" spans="1:29">
      <c r="A2143" s="34"/>
      <c r="B2143" s="34"/>
      <c r="C2143" s="34"/>
      <c r="D2143" s="34"/>
      <c r="E2143" s="34"/>
      <c r="F2143" s="34"/>
      <c r="G2143" s="34"/>
      <c r="I2143" s="34"/>
      <c r="J2143" s="34"/>
      <c r="K2143" s="34"/>
      <c r="L2143" s="34"/>
      <c r="M2143" s="34"/>
      <c r="N2143" s="34"/>
      <c r="O2143" s="34"/>
      <c r="P2143" s="34"/>
      <c r="Q2143" s="34"/>
      <c r="R2143" s="34"/>
      <c r="S2143" s="34"/>
      <c r="T2143" s="34"/>
      <c r="U2143" s="34"/>
      <c r="V2143" s="34"/>
      <c r="X2143" s="34"/>
      <c r="Y2143" s="34"/>
      <c r="Z2143" s="34"/>
      <c r="AA2143" s="34"/>
      <c r="AB2143" s="34"/>
      <c r="AC2143" s="34"/>
    </row>
    <row r="2144" spans="1:29">
      <c r="A2144" s="34"/>
      <c r="B2144" s="34"/>
      <c r="C2144" s="34"/>
      <c r="D2144" s="34"/>
      <c r="E2144" s="34"/>
      <c r="F2144" s="34"/>
      <c r="G2144" s="34"/>
      <c r="I2144" s="34"/>
      <c r="J2144" s="34"/>
      <c r="K2144" s="34"/>
      <c r="L2144" s="34"/>
      <c r="M2144" s="34"/>
      <c r="N2144" s="34"/>
      <c r="O2144" s="34"/>
      <c r="P2144" s="34"/>
      <c r="Q2144" s="34"/>
      <c r="R2144" s="34"/>
      <c r="S2144" s="34"/>
      <c r="T2144" s="34"/>
      <c r="U2144" s="34"/>
      <c r="V2144" s="34"/>
      <c r="X2144" s="34"/>
      <c r="Y2144" s="34"/>
      <c r="Z2144" s="34"/>
      <c r="AA2144" s="34"/>
      <c r="AB2144" s="34"/>
      <c r="AC2144" s="34"/>
    </row>
    <row r="2145" spans="1:29">
      <c r="A2145" s="34"/>
      <c r="B2145" s="34"/>
      <c r="C2145" s="34"/>
      <c r="D2145" s="34"/>
      <c r="E2145" s="34"/>
      <c r="F2145" s="34"/>
      <c r="G2145" s="34"/>
      <c r="I2145" s="34"/>
      <c r="J2145" s="34"/>
      <c r="K2145" s="34"/>
      <c r="L2145" s="34"/>
      <c r="M2145" s="34"/>
      <c r="N2145" s="34"/>
      <c r="O2145" s="34"/>
      <c r="P2145" s="34"/>
      <c r="Q2145" s="34"/>
      <c r="R2145" s="34"/>
      <c r="S2145" s="34"/>
      <c r="T2145" s="34"/>
      <c r="U2145" s="34"/>
      <c r="V2145" s="34"/>
      <c r="X2145" s="34"/>
      <c r="Y2145" s="34"/>
      <c r="Z2145" s="34"/>
      <c r="AA2145" s="34"/>
      <c r="AB2145" s="34"/>
      <c r="AC2145" s="34"/>
    </row>
    <row r="2146" spans="1:29">
      <c r="A2146" s="34"/>
      <c r="B2146" s="34"/>
      <c r="C2146" s="34"/>
      <c r="D2146" s="34"/>
      <c r="E2146" s="34"/>
      <c r="F2146" s="34"/>
      <c r="G2146" s="34"/>
      <c r="I2146" s="34"/>
      <c r="J2146" s="34"/>
      <c r="K2146" s="34"/>
      <c r="L2146" s="34"/>
      <c r="M2146" s="34"/>
      <c r="N2146" s="34"/>
      <c r="O2146" s="34"/>
      <c r="P2146" s="34"/>
      <c r="Q2146" s="34"/>
      <c r="R2146" s="34"/>
      <c r="S2146" s="34"/>
      <c r="T2146" s="34"/>
      <c r="U2146" s="34"/>
      <c r="V2146" s="34"/>
      <c r="X2146" s="34"/>
      <c r="Y2146" s="34"/>
      <c r="Z2146" s="34"/>
      <c r="AA2146" s="34"/>
      <c r="AB2146" s="34"/>
      <c r="AC2146" s="34"/>
    </row>
    <row r="2147" spans="1:29">
      <c r="A2147" s="34"/>
      <c r="B2147" s="34"/>
      <c r="C2147" s="34"/>
      <c r="D2147" s="34"/>
      <c r="E2147" s="34"/>
      <c r="F2147" s="34"/>
      <c r="G2147" s="34"/>
      <c r="I2147" s="34"/>
      <c r="J2147" s="34"/>
      <c r="K2147" s="34"/>
      <c r="L2147" s="34"/>
      <c r="M2147" s="34"/>
      <c r="N2147" s="34"/>
      <c r="O2147" s="34"/>
      <c r="P2147" s="34"/>
      <c r="Q2147" s="34"/>
      <c r="R2147" s="34"/>
      <c r="S2147" s="34"/>
      <c r="T2147" s="34"/>
      <c r="U2147" s="34"/>
      <c r="V2147" s="34"/>
      <c r="X2147" s="34"/>
      <c r="Y2147" s="34"/>
      <c r="Z2147" s="34"/>
      <c r="AA2147" s="34"/>
      <c r="AB2147" s="34"/>
      <c r="AC2147" s="34"/>
    </row>
    <row r="2148" spans="1:29">
      <c r="A2148" s="34"/>
      <c r="B2148" s="34"/>
      <c r="C2148" s="34"/>
      <c r="D2148" s="34"/>
      <c r="E2148" s="34"/>
      <c r="F2148" s="34"/>
      <c r="G2148" s="34"/>
      <c r="I2148" s="34"/>
      <c r="J2148" s="34"/>
      <c r="K2148" s="34"/>
      <c r="L2148" s="34"/>
      <c r="M2148" s="34"/>
      <c r="N2148" s="34"/>
      <c r="O2148" s="34"/>
      <c r="P2148" s="34"/>
      <c r="Q2148" s="34"/>
      <c r="R2148" s="34"/>
      <c r="S2148" s="34"/>
      <c r="T2148" s="34"/>
      <c r="U2148" s="34"/>
      <c r="V2148" s="34"/>
      <c r="X2148" s="34"/>
      <c r="Y2148" s="34"/>
      <c r="Z2148" s="34"/>
      <c r="AA2148" s="34"/>
      <c r="AB2148" s="34"/>
      <c r="AC2148" s="34"/>
    </row>
    <row r="2149" spans="1:29">
      <c r="A2149" s="34"/>
      <c r="B2149" s="34"/>
      <c r="C2149" s="34"/>
      <c r="D2149" s="34"/>
      <c r="E2149" s="34"/>
      <c r="F2149" s="34"/>
      <c r="G2149" s="34"/>
      <c r="I2149" s="34"/>
      <c r="J2149" s="34"/>
      <c r="K2149" s="34"/>
      <c r="L2149" s="34"/>
      <c r="M2149" s="34"/>
      <c r="N2149" s="34"/>
      <c r="O2149" s="34"/>
      <c r="P2149" s="34"/>
      <c r="Q2149" s="34"/>
      <c r="R2149" s="34"/>
      <c r="S2149" s="34"/>
      <c r="T2149" s="34"/>
      <c r="U2149" s="34"/>
      <c r="V2149" s="34"/>
      <c r="X2149" s="34"/>
      <c r="Y2149" s="34"/>
      <c r="Z2149" s="34"/>
      <c r="AA2149" s="34"/>
      <c r="AB2149" s="34"/>
      <c r="AC2149" s="34"/>
    </row>
    <row r="2150" spans="1:29">
      <c r="A2150" s="34"/>
      <c r="B2150" s="34"/>
      <c r="C2150" s="34"/>
      <c r="D2150" s="34"/>
      <c r="E2150" s="34"/>
      <c r="F2150" s="34"/>
      <c r="G2150" s="34"/>
      <c r="I2150" s="34"/>
      <c r="J2150" s="34"/>
      <c r="K2150" s="34"/>
      <c r="L2150" s="34"/>
      <c r="M2150" s="34"/>
      <c r="N2150" s="34"/>
      <c r="O2150" s="34"/>
      <c r="P2150" s="34"/>
      <c r="Q2150" s="34"/>
      <c r="R2150" s="34"/>
      <c r="S2150" s="34"/>
      <c r="T2150" s="34"/>
      <c r="U2150" s="34"/>
      <c r="V2150" s="34"/>
      <c r="X2150" s="34"/>
      <c r="Y2150" s="34"/>
      <c r="Z2150" s="34"/>
      <c r="AA2150" s="34"/>
      <c r="AB2150" s="34"/>
      <c r="AC2150" s="34"/>
    </row>
    <row r="2151" spans="1:29">
      <c r="A2151" s="34"/>
      <c r="B2151" s="34"/>
      <c r="C2151" s="34"/>
      <c r="D2151" s="34"/>
      <c r="E2151" s="34"/>
      <c r="F2151" s="34"/>
      <c r="G2151" s="34"/>
      <c r="I2151" s="34"/>
      <c r="J2151" s="34"/>
      <c r="K2151" s="34"/>
      <c r="L2151" s="34"/>
      <c r="M2151" s="34"/>
      <c r="N2151" s="34"/>
      <c r="O2151" s="34"/>
      <c r="P2151" s="34"/>
      <c r="Q2151" s="34"/>
      <c r="R2151" s="34"/>
      <c r="S2151" s="34"/>
      <c r="T2151" s="34"/>
      <c r="U2151" s="34"/>
      <c r="V2151" s="34"/>
      <c r="X2151" s="34"/>
      <c r="Y2151" s="34"/>
      <c r="Z2151" s="34"/>
      <c r="AA2151" s="34"/>
      <c r="AB2151" s="34"/>
      <c r="AC2151" s="34"/>
    </row>
    <row r="2152" spans="1:29">
      <c r="A2152" s="34"/>
      <c r="B2152" s="34"/>
      <c r="C2152" s="34"/>
      <c r="D2152" s="34"/>
      <c r="E2152" s="34"/>
      <c r="F2152" s="34"/>
      <c r="G2152" s="34"/>
      <c r="I2152" s="34"/>
      <c r="J2152" s="34"/>
      <c r="K2152" s="34"/>
      <c r="L2152" s="34"/>
      <c r="M2152" s="34"/>
      <c r="N2152" s="34"/>
      <c r="O2152" s="34"/>
      <c r="P2152" s="34"/>
      <c r="Q2152" s="34"/>
      <c r="R2152" s="34"/>
      <c r="S2152" s="34"/>
      <c r="T2152" s="34"/>
      <c r="U2152" s="34"/>
      <c r="V2152" s="34"/>
      <c r="X2152" s="34"/>
      <c r="Y2152" s="34"/>
      <c r="Z2152" s="34"/>
      <c r="AA2152" s="34"/>
      <c r="AB2152" s="34"/>
      <c r="AC2152" s="34"/>
    </row>
    <row r="2153" spans="1:29">
      <c r="A2153" s="34"/>
      <c r="B2153" s="34"/>
      <c r="C2153" s="34"/>
      <c r="D2153" s="34"/>
      <c r="E2153" s="34"/>
      <c r="F2153" s="34"/>
      <c r="G2153" s="34"/>
      <c r="I2153" s="34"/>
      <c r="J2153" s="34"/>
      <c r="K2153" s="34"/>
      <c r="L2153" s="34"/>
      <c r="M2153" s="34"/>
      <c r="N2153" s="34"/>
      <c r="O2153" s="34"/>
      <c r="P2153" s="34"/>
      <c r="Q2153" s="34"/>
      <c r="R2153" s="34"/>
      <c r="S2153" s="34"/>
      <c r="T2153" s="34"/>
      <c r="U2153" s="34"/>
      <c r="V2153" s="34"/>
      <c r="X2153" s="34"/>
      <c r="Y2153" s="34"/>
      <c r="Z2153" s="34"/>
      <c r="AA2153" s="34"/>
      <c r="AB2153" s="34"/>
      <c r="AC2153" s="34"/>
    </row>
    <row r="2154" spans="1:29">
      <c r="A2154" s="34"/>
      <c r="B2154" s="34"/>
      <c r="C2154" s="34"/>
      <c r="D2154" s="34"/>
      <c r="E2154" s="34"/>
      <c r="F2154" s="34"/>
      <c r="G2154" s="34"/>
      <c r="I2154" s="34"/>
      <c r="J2154" s="34"/>
      <c r="K2154" s="34"/>
      <c r="L2154" s="34"/>
      <c r="M2154" s="34"/>
      <c r="N2154" s="34"/>
      <c r="O2154" s="34"/>
      <c r="P2154" s="34"/>
      <c r="Q2154" s="34"/>
      <c r="R2154" s="34"/>
      <c r="S2154" s="34"/>
      <c r="T2154" s="34"/>
      <c r="U2154" s="34"/>
      <c r="V2154" s="34"/>
      <c r="X2154" s="34"/>
      <c r="Y2154" s="34"/>
      <c r="Z2154" s="34"/>
      <c r="AA2154" s="34"/>
      <c r="AB2154" s="34"/>
      <c r="AC2154" s="34"/>
    </row>
    <row r="2155" spans="1:29">
      <c r="A2155" s="34"/>
      <c r="B2155" s="34"/>
      <c r="C2155" s="34"/>
      <c r="D2155" s="34"/>
      <c r="E2155" s="34"/>
      <c r="F2155" s="34"/>
      <c r="G2155" s="34"/>
      <c r="I2155" s="34"/>
      <c r="J2155" s="34"/>
      <c r="K2155" s="34"/>
      <c r="L2155" s="34"/>
      <c r="M2155" s="34"/>
      <c r="N2155" s="34"/>
      <c r="O2155" s="34"/>
      <c r="P2155" s="34"/>
      <c r="Q2155" s="34"/>
      <c r="R2155" s="34"/>
      <c r="S2155" s="34"/>
      <c r="T2155" s="34"/>
      <c r="U2155" s="34"/>
      <c r="V2155" s="34"/>
      <c r="X2155" s="34"/>
      <c r="Y2155" s="34"/>
      <c r="Z2155" s="34"/>
      <c r="AA2155" s="34"/>
      <c r="AB2155" s="34"/>
      <c r="AC2155" s="34"/>
    </row>
    <row r="2156" spans="1:29">
      <c r="A2156" s="34"/>
      <c r="B2156" s="34"/>
      <c r="C2156" s="34"/>
      <c r="D2156" s="34"/>
      <c r="E2156" s="34"/>
      <c r="F2156" s="34"/>
      <c r="G2156" s="34"/>
      <c r="I2156" s="34"/>
      <c r="J2156" s="34"/>
      <c r="K2156" s="34"/>
      <c r="L2156" s="34"/>
      <c r="M2156" s="34"/>
      <c r="N2156" s="34"/>
      <c r="O2156" s="34"/>
      <c r="P2156" s="34"/>
      <c r="Q2156" s="34"/>
      <c r="R2156" s="34"/>
      <c r="S2156" s="34"/>
      <c r="T2156" s="34"/>
      <c r="U2156" s="34"/>
      <c r="V2156" s="34"/>
      <c r="X2156" s="34"/>
      <c r="Y2156" s="34"/>
      <c r="Z2156" s="34"/>
      <c r="AA2156" s="34"/>
      <c r="AB2156" s="34"/>
      <c r="AC2156" s="34"/>
    </row>
    <row r="2157" spans="1:29">
      <c r="A2157" s="34"/>
      <c r="B2157" s="34"/>
      <c r="C2157" s="34"/>
      <c r="D2157" s="34"/>
      <c r="E2157" s="34"/>
      <c r="F2157" s="34"/>
      <c r="G2157" s="34"/>
      <c r="I2157" s="34"/>
      <c r="J2157" s="34"/>
      <c r="K2157" s="34"/>
      <c r="L2157" s="34"/>
      <c r="M2157" s="34"/>
      <c r="N2157" s="34"/>
      <c r="O2157" s="34"/>
      <c r="P2157" s="34"/>
      <c r="Q2157" s="34"/>
      <c r="R2157" s="34"/>
      <c r="S2157" s="34"/>
      <c r="T2157" s="34"/>
      <c r="U2157" s="34"/>
      <c r="V2157" s="34"/>
      <c r="X2157" s="34"/>
      <c r="Y2157" s="34"/>
      <c r="Z2157" s="34"/>
      <c r="AA2157" s="34"/>
      <c r="AB2157" s="34"/>
      <c r="AC2157" s="34"/>
    </row>
    <row r="2158" spans="1:29">
      <c r="A2158" s="34"/>
      <c r="B2158" s="34"/>
      <c r="C2158" s="34"/>
      <c r="D2158" s="34"/>
      <c r="E2158" s="34"/>
      <c r="F2158" s="34"/>
      <c r="G2158" s="34"/>
      <c r="I2158" s="34"/>
      <c r="J2158" s="34"/>
      <c r="K2158" s="34"/>
      <c r="L2158" s="34"/>
      <c r="M2158" s="34"/>
      <c r="N2158" s="34"/>
      <c r="O2158" s="34"/>
      <c r="P2158" s="34"/>
      <c r="Q2158" s="34"/>
      <c r="R2158" s="34"/>
      <c r="S2158" s="34"/>
      <c r="T2158" s="34"/>
      <c r="U2158" s="34"/>
      <c r="V2158" s="34"/>
      <c r="X2158" s="34"/>
      <c r="Y2158" s="34"/>
      <c r="Z2158" s="34"/>
      <c r="AA2158" s="34"/>
      <c r="AB2158" s="34"/>
      <c r="AC2158" s="34"/>
    </row>
    <row r="2159" spans="1:29">
      <c r="A2159" s="34"/>
      <c r="B2159" s="34"/>
      <c r="C2159" s="34"/>
      <c r="D2159" s="34"/>
      <c r="E2159" s="34"/>
      <c r="F2159" s="34"/>
      <c r="G2159" s="34"/>
      <c r="I2159" s="34"/>
      <c r="J2159" s="34"/>
      <c r="K2159" s="34"/>
      <c r="L2159" s="34"/>
      <c r="M2159" s="34"/>
      <c r="N2159" s="34"/>
      <c r="O2159" s="34"/>
      <c r="P2159" s="34"/>
      <c r="Q2159" s="34"/>
      <c r="R2159" s="34"/>
      <c r="S2159" s="34"/>
      <c r="T2159" s="34"/>
      <c r="U2159" s="34"/>
      <c r="V2159" s="34"/>
      <c r="X2159" s="34"/>
      <c r="Y2159" s="34"/>
      <c r="Z2159" s="34"/>
      <c r="AA2159" s="34"/>
      <c r="AB2159" s="34"/>
      <c r="AC2159" s="34"/>
    </row>
    <row r="2160" spans="1:29">
      <c r="A2160" s="34"/>
      <c r="B2160" s="34"/>
      <c r="C2160" s="34"/>
      <c r="D2160" s="34"/>
      <c r="E2160" s="34"/>
      <c r="F2160" s="34"/>
      <c r="G2160" s="34"/>
      <c r="I2160" s="34"/>
      <c r="J2160" s="34"/>
      <c r="K2160" s="34"/>
      <c r="L2160" s="34"/>
      <c r="M2160" s="34"/>
      <c r="N2160" s="34"/>
      <c r="O2160" s="34"/>
      <c r="P2160" s="34"/>
      <c r="Q2160" s="34"/>
      <c r="R2160" s="34"/>
      <c r="S2160" s="34"/>
      <c r="T2160" s="34"/>
      <c r="U2160" s="34"/>
      <c r="V2160" s="34"/>
      <c r="X2160" s="34"/>
      <c r="Y2160" s="34"/>
      <c r="Z2160" s="34"/>
      <c r="AA2160" s="34"/>
      <c r="AB2160" s="34"/>
      <c r="AC2160" s="34"/>
    </row>
    <row r="2161" spans="1:29">
      <c r="A2161" s="34"/>
      <c r="B2161" s="34"/>
      <c r="C2161" s="34"/>
      <c r="D2161" s="34"/>
      <c r="E2161" s="34"/>
      <c r="F2161" s="34"/>
      <c r="G2161" s="34"/>
      <c r="I2161" s="34"/>
      <c r="J2161" s="34"/>
      <c r="K2161" s="34"/>
      <c r="L2161" s="34"/>
      <c r="M2161" s="34"/>
      <c r="N2161" s="34"/>
      <c r="O2161" s="34"/>
      <c r="P2161" s="34"/>
      <c r="Q2161" s="34"/>
      <c r="R2161" s="34"/>
      <c r="S2161" s="34"/>
      <c r="T2161" s="34"/>
      <c r="U2161" s="34"/>
      <c r="V2161" s="34"/>
      <c r="X2161" s="34"/>
      <c r="Y2161" s="34"/>
      <c r="Z2161" s="34"/>
      <c r="AA2161" s="34"/>
      <c r="AB2161" s="34"/>
      <c r="AC2161" s="34"/>
    </row>
    <row r="2162" spans="1:29">
      <c r="A2162" s="34"/>
      <c r="B2162" s="34"/>
      <c r="C2162" s="34"/>
      <c r="D2162" s="34"/>
      <c r="E2162" s="34"/>
      <c r="F2162" s="34"/>
      <c r="G2162" s="34"/>
      <c r="I2162" s="34"/>
      <c r="J2162" s="34"/>
      <c r="K2162" s="34"/>
      <c r="L2162" s="34"/>
      <c r="M2162" s="34"/>
      <c r="N2162" s="34"/>
      <c r="O2162" s="34"/>
      <c r="P2162" s="34"/>
      <c r="Q2162" s="34"/>
      <c r="R2162" s="34"/>
      <c r="S2162" s="34"/>
      <c r="T2162" s="34"/>
      <c r="U2162" s="34"/>
      <c r="V2162" s="34"/>
      <c r="X2162" s="34"/>
      <c r="Y2162" s="34"/>
      <c r="Z2162" s="34"/>
      <c r="AA2162" s="34"/>
      <c r="AB2162" s="34"/>
      <c r="AC2162" s="34"/>
    </row>
    <row r="2163" spans="1:29">
      <c r="A2163" s="34"/>
      <c r="B2163" s="34"/>
      <c r="C2163" s="34"/>
      <c r="D2163" s="34"/>
      <c r="E2163" s="34"/>
      <c r="F2163" s="34"/>
      <c r="G2163" s="34"/>
      <c r="I2163" s="34"/>
      <c r="J2163" s="34"/>
      <c r="K2163" s="34"/>
      <c r="L2163" s="34"/>
      <c r="M2163" s="34"/>
      <c r="N2163" s="34"/>
      <c r="O2163" s="34"/>
      <c r="P2163" s="34"/>
      <c r="Q2163" s="34"/>
      <c r="R2163" s="34"/>
      <c r="S2163" s="34"/>
      <c r="T2163" s="34"/>
      <c r="U2163" s="34"/>
      <c r="V2163" s="34"/>
      <c r="X2163" s="34"/>
      <c r="Y2163" s="34"/>
      <c r="Z2163" s="34"/>
      <c r="AA2163" s="34"/>
      <c r="AB2163" s="34"/>
      <c r="AC2163" s="34"/>
    </row>
    <row r="2164" spans="1:29">
      <c r="A2164" s="34"/>
      <c r="B2164" s="34"/>
      <c r="C2164" s="34"/>
      <c r="D2164" s="34"/>
      <c r="E2164" s="34"/>
      <c r="F2164" s="34"/>
      <c r="G2164" s="34"/>
      <c r="I2164" s="34"/>
      <c r="J2164" s="34"/>
      <c r="K2164" s="34"/>
      <c r="L2164" s="34"/>
      <c r="M2164" s="34"/>
      <c r="N2164" s="34"/>
      <c r="O2164" s="34"/>
      <c r="P2164" s="34"/>
      <c r="Q2164" s="34"/>
      <c r="R2164" s="34"/>
      <c r="S2164" s="34"/>
      <c r="T2164" s="34"/>
      <c r="U2164" s="34"/>
      <c r="V2164" s="34"/>
      <c r="X2164" s="34"/>
      <c r="Y2164" s="34"/>
      <c r="Z2164" s="34"/>
      <c r="AA2164" s="34"/>
      <c r="AB2164" s="34"/>
      <c r="AC2164" s="34"/>
    </row>
    <row r="2165" spans="1:29">
      <c r="A2165" s="34"/>
      <c r="B2165" s="34"/>
      <c r="C2165" s="34"/>
      <c r="D2165" s="34"/>
      <c r="E2165" s="34"/>
      <c r="F2165" s="34"/>
      <c r="G2165" s="34"/>
      <c r="I2165" s="34"/>
      <c r="J2165" s="34"/>
      <c r="K2165" s="34"/>
      <c r="L2165" s="34"/>
      <c r="M2165" s="34"/>
      <c r="N2165" s="34"/>
      <c r="O2165" s="34"/>
      <c r="P2165" s="34"/>
      <c r="Q2165" s="34"/>
      <c r="R2165" s="34"/>
      <c r="S2165" s="34"/>
      <c r="T2165" s="34"/>
      <c r="U2165" s="34"/>
      <c r="V2165" s="34"/>
      <c r="X2165" s="34"/>
      <c r="Y2165" s="34"/>
      <c r="Z2165" s="34"/>
      <c r="AA2165" s="34"/>
      <c r="AB2165" s="34"/>
      <c r="AC2165" s="34"/>
    </row>
    <row r="2166" spans="1:29">
      <c r="A2166" s="34"/>
      <c r="B2166" s="34"/>
      <c r="C2166" s="34"/>
      <c r="D2166" s="34"/>
      <c r="E2166" s="34"/>
      <c r="F2166" s="34"/>
      <c r="G2166" s="34"/>
      <c r="I2166" s="34"/>
      <c r="J2166" s="34"/>
      <c r="K2166" s="34"/>
      <c r="L2166" s="34"/>
      <c r="M2166" s="34"/>
      <c r="N2166" s="34"/>
      <c r="O2166" s="34"/>
      <c r="P2166" s="34"/>
      <c r="Q2166" s="34"/>
      <c r="R2166" s="34"/>
      <c r="S2166" s="34"/>
      <c r="T2166" s="34"/>
      <c r="U2166" s="34"/>
      <c r="V2166" s="34"/>
      <c r="X2166" s="34"/>
      <c r="Y2166" s="34"/>
      <c r="Z2166" s="34"/>
      <c r="AA2166" s="34"/>
      <c r="AB2166" s="34"/>
      <c r="AC2166" s="34"/>
    </row>
    <row r="2167" spans="1:29">
      <c r="A2167" s="34"/>
      <c r="B2167" s="34"/>
      <c r="C2167" s="34"/>
      <c r="D2167" s="34"/>
      <c r="E2167" s="34"/>
      <c r="F2167" s="34"/>
      <c r="G2167" s="34"/>
      <c r="I2167" s="34"/>
      <c r="J2167" s="34"/>
      <c r="K2167" s="34"/>
      <c r="L2167" s="34"/>
      <c r="M2167" s="34"/>
      <c r="N2167" s="34"/>
      <c r="O2167" s="34"/>
      <c r="P2167" s="34"/>
      <c r="Q2167" s="34"/>
      <c r="R2167" s="34"/>
      <c r="S2167" s="34"/>
      <c r="T2167" s="34"/>
      <c r="U2167" s="34"/>
      <c r="V2167" s="34"/>
      <c r="X2167" s="34"/>
      <c r="Y2167" s="34"/>
      <c r="Z2167" s="34"/>
      <c r="AA2167" s="34"/>
      <c r="AB2167" s="34"/>
      <c r="AC2167" s="34"/>
    </row>
    <row r="2168" spans="1:29">
      <c r="A2168" s="34"/>
      <c r="B2168" s="34"/>
      <c r="C2168" s="34"/>
      <c r="D2168" s="34"/>
      <c r="E2168" s="34"/>
      <c r="F2168" s="34"/>
      <c r="G2168" s="34"/>
      <c r="I2168" s="34"/>
      <c r="J2168" s="34"/>
      <c r="K2168" s="34"/>
      <c r="L2168" s="34"/>
      <c r="M2168" s="34"/>
      <c r="N2168" s="34"/>
      <c r="O2168" s="34"/>
      <c r="P2168" s="34"/>
      <c r="Q2168" s="34"/>
      <c r="R2168" s="34"/>
      <c r="S2168" s="34"/>
      <c r="T2168" s="34"/>
      <c r="U2168" s="34"/>
      <c r="V2168" s="34"/>
      <c r="X2168" s="34"/>
      <c r="Y2168" s="34"/>
      <c r="Z2168" s="34"/>
      <c r="AA2168" s="34"/>
      <c r="AB2168" s="34"/>
      <c r="AC2168" s="34"/>
    </row>
    <row r="2169" spans="1:29">
      <c r="A2169" s="34"/>
      <c r="B2169" s="34"/>
      <c r="C2169" s="34"/>
      <c r="D2169" s="34"/>
      <c r="E2169" s="34"/>
      <c r="F2169" s="34"/>
      <c r="G2169" s="34"/>
      <c r="I2169" s="34"/>
      <c r="J2169" s="34"/>
      <c r="K2169" s="34"/>
      <c r="L2169" s="34"/>
      <c r="M2169" s="34"/>
      <c r="N2169" s="34"/>
      <c r="O2169" s="34"/>
      <c r="P2169" s="34"/>
      <c r="Q2169" s="34"/>
      <c r="R2169" s="34"/>
      <c r="S2169" s="34"/>
      <c r="T2169" s="34"/>
      <c r="U2169" s="34"/>
      <c r="V2169" s="34"/>
      <c r="X2169" s="34"/>
      <c r="Y2169" s="34"/>
      <c r="Z2169" s="34"/>
      <c r="AA2169" s="34"/>
      <c r="AB2169" s="34"/>
      <c r="AC2169" s="34"/>
    </row>
    <row r="2170" spans="1:29">
      <c r="A2170" s="34"/>
      <c r="B2170" s="34"/>
      <c r="C2170" s="34"/>
      <c r="D2170" s="34"/>
      <c r="E2170" s="34"/>
      <c r="F2170" s="34"/>
      <c r="G2170" s="34"/>
      <c r="I2170" s="34"/>
      <c r="J2170" s="34"/>
      <c r="K2170" s="34"/>
      <c r="L2170" s="34"/>
      <c r="M2170" s="34"/>
      <c r="N2170" s="34"/>
      <c r="O2170" s="34"/>
      <c r="P2170" s="34"/>
      <c r="Q2170" s="34"/>
      <c r="R2170" s="34"/>
      <c r="S2170" s="34"/>
      <c r="T2170" s="34"/>
      <c r="U2170" s="34"/>
      <c r="V2170" s="34"/>
      <c r="X2170" s="34"/>
      <c r="Y2170" s="34"/>
      <c r="Z2170" s="34"/>
      <c r="AA2170" s="34"/>
      <c r="AB2170" s="34"/>
      <c r="AC2170" s="34"/>
    </row>
    <row r="2171" spans="1:29">
      <c r="A2171" s="34"/>
      <c r="B2171" s="34"/>
      <c r="C2171" s="34"/>
      <c r="D2171" s="34"/>
      <c r="E2171" s="34"/>
      <c r="F2171" s="34"/>
      <c r="G2171" s="34"/>
      <c r="I2171" s="34"/>
      <c r="J2171" s="34"/>
      <c r="K2171" s="34"/>
      <c r="L2171" s="34"/>
      <c r="M2171" s="34"/>
      <c r="N2171" s="34"/>
      <c r="O2171" s="34"/>
      <c r="P2171" s="34"/>
      <c r="Q2171" s="34"/>
      <c r="R2171" s="34"/>
      <c r="S2171" s="34"/>
      <c r="T2171" s="34"/>
      <c r="U2171" s="34"/>
      <c r="V2171" s="34"/>
      <c r="X2171" s="34"/>
      <c r="Y2171" s="34"/>
      <c r="Z2171" s="34"/>
      <c r="AA2171" s="34"/>
      <c r="AB2171" s="34"/>
      <c r="AC2171" s="34"/>
    </row>
    <row r="2172" spans="1:29">
      <c r="A2172" s="34"/>
      <c r="B2172" s="34"/>
      <c r="C2172" s="34"/>
      <c r="D2172" s="34"/>
      <c r="E2172" s="34"/>
      <c r="F2172" s="34"/>
      <c r="G2172" s="34"/>
      <c r="I2172" s="34"/>
      <c r="J2172" s="34"/>
      <c r="K2172" s="34"/>
      <c r="L2172" s="34"/>
      <c r="M2172" s="34"/>
      <c r="N2172" s="34"/>
      <c r="O2172" s="34"/>
      <c r="P2172" s="34"/>
      <c r="Q2172" s="34"/>
      <c r="R2172" s="34"/>
      <c r="S2172" s="34"/>
      <c r="T2172" s="34"/>
      <c r="U2172" s="34"/>
      <c r="V2172" s="34"/>
      <c r="X2172" s="34"/>
      <c r="Y2172" s="34"/>
      <c r="Z2172" s="34"/>
      <c r="AA2172" s="34"/>
      <c r="AB2172" s="34"/>
      <c r="AC2172" s="34"/>
    </row>
    <row r="2173" spans="1:29">
      <c r="A2173" s="34"/>
      <c r="B2173" s="34"/>
      <c r="C2173" s="34"/>
      <c r="D2173" s="34"/>
      <c r="E2173" s="34"/>
      <c r="F2173" s="34"/>
      <c r="G2173" s="34"/>
      <c r="I2173" s="34"/>
      <c r="J2173" s="34"/>
      <c r="K2173" s="34"/>
      <c r="L2173" s="34"/>
      <c r="M2173" s="34"/>
      <c r="N2173" s="34"/>
      <c r="O2173" s="34"/>
      <c r="P2173" s="34"/>
      <c r="Q2173" s="34"/>
      <c r="R2173" s="34"/>
      <c r="S2173" s="34"/>
      <c r="T2173" s="34"/>
      <c r="U2173" s="34"/>
      <c r="V2173" s="34"/>
      <c r="X2173" s="34"/>
      <c r="Y2173" s="34"/>
      <c r="Z2173" s="34"/>
      <c r="AA2173" s="34"/>
      <c r="AB2173" s="34"/>
      <c r="AC2173" s="34"/>
    </row>
    <row r="2174" spans="1:29">
      <c r="A2174" s="34"/>
      <c r="B2174" s="34"/>
      <c r="C2174" s="34"/>
      <c r="D2174" s="34"/>
      <c r="E2174" s="34"/>
      <c r="F2174" s="34"/>
      <c r="G2174" s="34"/>
      <c r="I2174" s="34"/>
      <c r="J2174" s="34"/>
      <c r="K2174" s="34"/>
      <c r="L2174" s="34"/>
      <c r="M2174" s="34"/>
      <c r="N2174" s="34"/>
      <c r="O2174" s="34"/>
      <c r="P2174" s="34"/>
      <c r="Q2174" s="34"/>
      <c r="R2174" s="34"/>
      <c r="S2174" s="34"/>
      <c r="T2174" s="34"/>
      <c r="U2174" s="34"/>
      <c r="V2174" s="34"/>
      <c r="X2174" s="34"/>
      <c r="Y2174" s="34"/>
      <c r="Z2174" s="34"/>
      <c r="AA2174" s="34"/>
      <c r="AB2174" s="34"/>
      <c r="AC2174" s="34"/>
    </row>
    <row r="2175" spans="1:29">
      <c r="A2175" s="34"/>
      <c r="B2175" s="34"/>
      <c r="C2175" s="34"/>
      <c r="D2175" s="34"/>
      <c r="E2175" s="34"/>
      <c r="F2175" s="34"/>
      <c r="G2175" s="34"/>
      <c r="I2175" s="34"/>
      <c r="J2175" s="34"/>
      <c r="K2175" s="34"/>
      <c r="L2175" s="34"/>
      <c r="M2175" s="34"/>
      <c r="N2175" s="34"/>
      <c r="O2175" s="34"/>
      <c r="P2175" s="34"/>
      <c r="Q2175" s="34"/>
      <c r="R2175" s="34"/>
      <c r="S2175" s="34"/>
      <c r="T2175" s="34"/>
      <c r="U2175" s="34"/>
      <c r="V2175" s="34"/>
      <c r="X2175" s="34"/>
      <c r="Y2175" s="34"/>
      <c r="Z2175" s="34"/>
      <c r="AA2175" s="34"/>
      <c r="AB2175" s="34"/>
      <c r="AC2175" s="34"/>
    </row>
    <row r="2176" spans="1:29">
      <c r="A2176" s="34"/>
      <c r="B2176" s="34"/>
      <c r="C2176" s="34"/>
      <c r="D2176" s="34"/>
      <c r="E2176" s="34"/>
      <c r="F2176" s="34"/>
      <c r="G2176" s="34"/>
      <c r="I2176" s="34"/>
      <c r="J2176" s="34"/>
      <c r="K2176" s="34"/>
      <c r="L2176" s="34"/>
      <c r="M2176" s="34"/>
      <c r="N2176" s="34"/>
      <c r="O2176" s="34"/>
      <c r="P2176" s="34"/>
      <c r="Q2176" s="34"/>
      <c r="R2176" s="34"/>
      <c r="S2176" s="34"/>
      <c r="T2176" s="34"/>
      <c r="U2176" s="34"/>
      <c r="V2176" s="34"/>
      <c r="X2176" s="34"/>
      <c r="Y2176" s="34"/>
      <c r="Z2176" s="34"/>
      <c r="AA2176" s="34"/>
      <c r="AB2176" s="34"/>
      <c r="AC2176" s="34"/>
    </row>
    <row r="2177" spans="1:29">
      <c r="A2177" s="34"/>
      <c r="B2177" s="34"/>
      <c r="C2177" s="34"/>
      <c r="D2177" s="34"/>
      <c r="E2177" s="34"/>
      <c r="F2177" s="34"/>
      <c r="G2177" s="34"/>
      <c r="I2177" s="34"/>
      <c r="J2177" s="34"/>
      <c r="K2177" s="34"/>
      <c r="L2177" s="34"/>
      <c r="M2177" s="34"/>
      <c r="N2177" s="34"/>
      <c r="O2177" s="34"/>
      <c r="P2177" s="34"/>
      <c r="Q2177" s="34"/>
      <c r="R2177" s="34"/>
      <c r="S2177" s="34"/>
      <c r="T2177" s="34"/>
      <c r="U2177" s="34"/>
      <c r="V2177" s="34"/>
      <c r="X2177" s="34"/>
      <c r="Y2177" s="34"/>
      <c r="Z2177" s="34"/>
      <c r="AA2177" s="34"/>
      <c r="AB2177" s="34"/>
      <c r="AC2177" s="34"/>
    </row>
    <row r="2178" spans="1:29">
      <c r="A2178" s="34"/>
      <c r="B2178" s="34"/>
      <c r="C2178" s="34"/>
      <c r="D2178" s="34"/>
      <c r="E2178" s="34"/>
      <c r="F2178" s="34"/>
      <c r="G2178" s="34"/>
      <c r="I2178" s="34"/>
      <c r="J2178" s="34"/>
      <c r="K2178" s="34"/>
      <c r="L2178" s="34"/>
      <c r="M2178" s="34"/>
      <c r="N2178" s="34"/>
      <c r="O2178" s="34"/>
      <c r="P2178" s="34"/>
      <c r="Q2178" s="34"/>
      <c r="R2178" s="34"/>
      <c r="S2178" s="34"/>
      <c r="T2178" s="34"/>
      <c r="U2178" s="34"/>
      <c r="V2178" s="34"/>
      <c r="X2178" s="34"/>
      <c r="Y2178" s="34"/>
      <c r="Z2178" s="34"/>
      <c r="AA2178" s="34"/>
      <c r="AB2178" s="34"/>
      <c r="AC2178" s="34"/>
    </row>
    <row r="2179" spans="1:29">
      <c r="A2179" s="34"/>
      <c r="B2179" s="34"/>
      <c r="C2179" s="34"/>
      <c r="D2179" s="34"/>
      <c r="E2179" s="34"/>
      <c r="F2179" s="34"/>
      <c r="G2179" s="34"/>
      <c r="I2179" s="34"/>
      <c r="J2179" s="34"/>
      <c r="K2179" s="34"/>
      <c r="L2179" s="34"/>
      <c r="M2179" s="34"/>
      <c r="N2179" s="34"/>
      <c r="O2179" s="34"/>
      <c r="P2179" s="34"/>
      <c r="Q2179" s="34"/>
      <c r="R2179" s="34"/>
      <c r="S2179" s="34"/>
      <c r="T2179" s="34"/>
      <c r="U2179" s="34"/>
      <c r="V2179" s="34"/>
      <c r="X2179" s="34"/>
      <c r="Y2179" s="34"/>
      <c r="Z2179" s="34"/>
      <c r="AA2179" s="34"/>
      <c r="AB2179" s="34"/>
      <c r="AC2179" s="34"/>
    </row>
    <row r="2180" spans="1:29">
      <c r="A2180" s="34"/>
      <c r="B2180" s="34"/>
      <c r="C2180" s="34"/>
      <c r="D2180" s="34"/>
      <c r="E2180" s="34"/>
      <c r="F2180" s="34"/>
      <c r="G2180" s="34"/>
      <c r="I2180" s="34"/>
      <c r="J2180" s="34"/>
      <c r="K2180" s="34"/>
      <c r="L2180" s="34"/>
      <c r="M2180" s="34"/>
      <c r="N2180" s="34"/>
      <c r="O2180" s="34"/>
      <c r="P2180" s="34"/>
      <c r="Q2180" s="34"/>
      <c r="R2180" s="34"/>
      <c r="S2180" s="34"/>
      <c r="T2180" s="34"/>
      <c r="U2180" s="34"/>
      <c r="V2180" s="34"/>
      <c r="X2180" s="34"/>
      <c r="Y2180" s="34"/>
      <c r="Z2180" s="34"/>
      <c r="AA2180" s="34"/>
      <c r="AB2180" s="34"/>
      <c r="AC2180" s="34"/>
    </row>
    <row r="2181" spans="1:29">
      <c r="A2181" s="34"/>
      <c r="B2181" s="34"/>
      <c r="C2181" s="34"/>
      <c r="D2181" s="34"/>
      <c r="E2181" s="34"/>
      <c r="F2181" s="34"/>
      <c r="G2181" s="34"/>
      <c r="I2181" s="34"/>
      <c r="J2181" s="34"/>
      <c r="K2181" s="34"/>
      <c r="L2181" s="34"/>
      <c r="M2181" s="34"/>
      <c r="N2181" s="34"/>
      <c r="O2181" s="34"/>
      <c r="P2181" s="34"/>
      <c r="Q2181" s="34"/>
      <c r="R2181" s="34"/>
      <c r="S2181" s="34"/>
      <c r="T2181" s="34"/>
      <c r="U2181" s="34"/>
      <c r="V2181" s="34"/>
      <c r="X2181" s="34"/>
      <c r="Y2181" s="34"/>
      <c r="Z2181" s="34"/>
      <c r="AA2181" s="34"/>
      <c r="AB2181" s="34"/>
      <c r="AC2181" s="34"/>
    </row>
    <row r="2182" spans="1:29">
      <c r="A2182" s="34"/>
      <c r="B2182" s="34"/>
      <c r="C2182" s="34"/>
      <c r="D2182" s="34"/>
      <c r="E2182" s="34"/>
      <c r="F2182" s="34"/>
      <c r="G2182" s="34"/>
      <c r="I2182" s="34"/>
      <c r="J2182" s="34"/>
      <c r="K2182" s="34"/>
      <c r="L2182" s="34"/>
      <c r="M2182" s="34"/>
      <c r="N2182" s="34"/>
      <c r="O2182" s="34"/>
      <c r="P2182" s="34"/>
      <c r="Q2182" s="34"/>
      <c r="R2182" s="34"/>
      <c r="S2182" s="34"/>
      <c r="T2182" s="34"/>
      <c r="U2182" s="34"/>
      <c r="V2182" s="34"/>
      <c r="X2182" s="34"/>
      <c r="Y2182" s="34"/>
      <c r="Z2182" s="34"/>
      <c r="AA2182" s="34"/>
      <c r="AB2182" s="34"/>
      <c r="AC2182" s="34"/>
    </row>
    <row r="2183" spans="1:29">
      <c r="A2183" s="34"/>
      <c r="B2183" s="34"/>
      <c r="C2183" s="34"/>
      <c r="D2183" s="34"/>
      <c r="E2183" s="34"/>
      <c r="F2183" s="34"/>
      <c r="G2183" s="34"/>
      <c r="I2183" s="34"/>
      <c r="J2183" s="34"/>
      <c r="K2183" s="34"/>
      <c r="L2183" s="34"/>
      <c r="M2183" s="34"/>
      <c r="N2183" s="34"/>
      <c r="O2183" s="34"/>
      <c r="P2183" s="34"/>
      <c r="Q2183" s="34"/>
      <c r="R2183" s="34"/>
      <c r="S2183" s="34"/>
      <c r="T2183" s="34"/>
      <c r="U2183" s="34"/>
      <c r="V2183" s="34"/>
      <c r="X2183" s="34"/>
      <c r="Y2183" s="34"/>
      <c r="Z2183" s="34"/>
      <c r="AA2183" s="34"/>
      <c r="AB2183" s="34"/>
      <c r="AC2183" s="34"/>
    </row>
    <row r="2184" spans="1:29">
      <c r="A2184" s="34"/>
      <c r="B2184" s="34"/>
      <c r="C2184" s="34"/>
      <c r="D2184" s="34"/>
      <c r="E2184" s="34"/>
      <c r="F2184" s="34"/>
      <c r="G2184" s="34"/>
      <c r="I2184" s="34"/>
      <c r="J2184" s="34"/>
      <c r="K2184" s="34"/>
      <c r="L2184" s="34"/>
      <c r="M2184" s="34"/>
      <c r="N2184" s="34"/>
      <c r="O2184" s="34"/>
      <c r="P2184" s="34"/>
      <c r="Q2184" s="34"/>
      <c r="R2184" s="34"/>
      <c r="S2184" s="34"/>
      <c r="T2184" s="34"/>
      <c r="U2184" s="34"/>
      <c r="V2184" s="34"/>
      <c r="X2184" s="34"/>
      <c r="Y2184" s="34"/>
      <c r="Z2184" s="34"/>
      <c r="AA2184" s="34"/>
      <c r="AB2184" s="34"/>
      <c r="AC2184" s="34"/>
    </row>
    <row r="2185" spans="1:29">
      <c r="A2185" s="34"/>
      <c r="B2185" s="34"/>
      <c r="C2185" s="34"/>
      <c r="D2185" s="34"/>
      <c r="E2185" s="34"/>
      <c r="F2185" s="34"/>
      <c r="G2185" s="34"/>
      <c r="I2185" s="34"/>
      <c r="J2185" s="34"/>
      <c r="K2185" s="34"/>
      <c r="L2185" s="34"/>
      <c r="M2185" s="34"/>
      <c r="N2185" s="34"/>
      <c r="O2185" s="34"/>
      <c r="P2185" s="34"/>
      <c r="Q2185" s="34"/>
      <c r="R2185" s="34"/>
      <c r="S2185" s="34"/>
      <c r="T2185" s="34"/>
      <c r="U2185" s="34"/>
      <c r="V2185" s="34"/>
      <c r="X2185" s="34"/>
      <c r="Y2185" s="34"/>
      <c r="Z2185" s="34"/>
      <c r="AA2185" s="34"/>
      <c r="AB2185" s="34"/>
      <c r="AC2185" s="34"/>
    </row>
    <row r="2186" spans="1:29">
      <c r="A2186" s="34"/>
      <c r="B2186" s="34"/>
      <c r="C2186" s="34"/>
      <c r="D2186" s="34"/>
      <c r="E2186" s="34"/>
      <c r="F2186" s="34"/>
      <c r="G2186" s="34"/>
      <c r="I2186" s="34"/>
      <c r="J2186" s="34"/>
      <c r="K2186" s="34"/>
      <c r="L2186" s="34"/>
      <c r="M2186" s="34"/>
      <c r="N2186" s="34"/>
      <c r="O2186" s="34"/>
      <c r="P2186" s="34"/>
      <c r="Q2186" s="34"/>
      <c r="R2186" s="34"/>
      <c r="S2186" s="34"/>
      <c r="T2186" s="34"/>
      <c r="U2186" s="34"/>
      <c r="V2186" s="34"/>
      <c r="X2186" s="34"/>
      <c r="Y2186" s="34"/>
      <c r="Z2186" s="34"/>
      <c r="AA2186" s="34"/>
      <c r="AB2186" s="34"/>
      <c r="AC2186" s="34"/>
    </row>
    <row r="2187" spans="1:29">
      <c r="A2187" s="34"/>
      <c r="B2187" s="34"/>
      <c r="C2187" s="34"/>
      <c r="D2187" s="34"/>
      <c r="E2187" s="34"/>
      <c r="F2187" s="34"/>
      <c r="G2187" s="34"/>
      <c r="I2187" s="34"/>
      <c r="J2187" s="34"/>
      <c r="K2187" s="34"/>
      <c r="L2187" s="34"/>
      <c r="M2187" s="34"/>
      <c r="N2187" s="34"/>
      <c r="O2187" s="34"/>
      <c r="P2187" s="34"/>
      <c r="Q2187" s="34"/>
      <c r="R2187" s="34"/>
      <c r="S2187" s="34"/>
      <c r="T2187" s="34"/>
      <c r="U2187" s="34"/>
      <c r="V2187" s="34"/>
      <c r="X2187" s="34"/>
      <c r="Y2187" s="34"/>
      <c r="Z2187" s="34"/>
      <c r="AA2187" s="34"/>
      <c r="AB2187" s="34"/>
      <c r="AC2187" s="34"/>
    </row>
    <row r="2188" spans="1:29">
      <c r="A2188" s="34"/>
      <c r="B2188" s="34"/>
      <c r="C2188" s="34"/>
      <c r="D2188" s="34"/>
      <c r="E2188" s="34"/>
      <c r="F2188" s="34"/>
      <c r="G2188" s="34"/>
      <c r="I2188" s="34"/>
      <c r="J2188" s="34"/>
      <c r="K2188" s="34"/>
      <c r="L2188" s="34"/>
      <c r="M2188" s="34"/>
      <c r="N2188" s="34"/>
      <c r="O2188" s="34"/>
      <c r="P2188" s="34"/>
      <c r="Q2188" s="34"/>
      <c r="R2188" s="34"/>
      <c r="S2188" s="34"/>
      <c r="T2188" s="34"/>
      <c r="U2188" s="34"/>
      <c r="V2188" s="34"/>
      <c r="X2188" s="34"/>
      <c r="Y2188" s="34"/>
      <c r="Z2188" s="34"/>
      <c r="AA2188" s="34"/>
      <c r="AB2188" s="34"/>
      <c r="AC2188" s="34"/>
    </row>
    <row r="2189" spans="1:29">
      <c r="A2189" s="34"/>
      <c r="B2189" s="34"/>
      <c r="C2189" s="34"/>
      <c r="D2189" s="34"/>
      <c r="E2189" s="34"/>
      <c r="F2189" s="34"/>
      <c r="G2189" s="34"/>
      <c r="I2189" s="34"/>
      <c r="J2189" s="34"/>
      <c r="K2189" s="34"/>
      <c r="L2189" s="34"/>
      <c r="M2189" s="34"/>
      <c r="N2189" s="34"/>
      <c r="O2189" s="34"/>
      <c r="P2189" s="34"/>
      <c r="Q2189" s="34"/>
      <c r="R2189" s="34"/>
      <c r="S2189" s="34"/>
      <c r="T2189" s="34"/>
      <c r="U2189" s="34"/>
      <c r="V2189" s="34"/>
      <c r="X2189" s="34"/>
      <c r="Y2189" s="34"/>
      <c r="Z2189" s="34"/>
      <c r="AA2189" s="34"/>
      <c r="AB2189" s="34"/>
      <c r="AC2189" s="34"/>
    </row>
    <row r="2190" spans="1:29">
      <c r="A2190" s="34"/>
      <c r="B2190" s="34"/>
      <c r="C2190" s="34"/>
      <c r="D2190" s="34"/>
      <c r="E2190" s="34"/>
      <c r="F2190" s="34"/>
      <c r="G2190" s="34"/>
      <c r="I2190" s="34"/>
      <c r="J2190" s="34"/>
      <c r="K2190" s="34"/>
      <c r="L2190" s="34"/>
      <c r="M2190" s="34"/>
      <c r="N2190" s="34"/>
      <c r="O2190" s="34"/>
      <c r="P2190" s="34"/>
      <c r="Q2190" s="34"/>
      <c r="R2190" s="34"/>
      <c r="S2190" s="34"/>
      <c r="T2190" s="34"/>
      <c r="U2190" s="34"/>
      <c r="V2190" s="34"/>
      <c r="X2190" s="34"/>
      <c r="Y2190" s="34"/>
      <c r="Z2190" s="34"/>
      <c r="AA2190" s="34"/>
      <c r="AB2190" s="34"/>
      <c r="AC2190" s="34"/>
    </row>
    <row r="2191" spans="1:29">
      <c r="A2191" s="34"/>
      <c r="B2191" s="34"/>
      <c r="C2191" s="34"/>
      <c r="D2191" s="34"/>
      <c r="E2191" s="34"/>
      <c r="F2191" s="34"/>
      <c r="G2191" s="34"/>
      <c r="I2191" s="34"/>
      <c r="J2191" s="34"/>
      <c r="K2191" s="34"/>
      <c r="L2191" s="34"/>
      <c r="M2191" s="34"/>
      <c r="N2191" s="34"/>
      <c r="O2191" s="34"/>
      <c r="P2191" s="34"/>
      <c r="Q2191" s="34"/>
      <c r="R2191" s="34"/>
      <c r="S2191" s="34"/>
      <c r="T2191" s="34"/>
      <c r="U2191" s="34"/>
      <c r="V2191" s="34"/>
      <c r="X2191" s="34"/>
      <c r="Y2191" s="34"/>
      <c r="Z2191" s="34"/>
      <c r="AA2191" s="34"/>
      <c r="AB2191" s="34"/>
      <c r="AC2191" s="34"/>
    </row>
    <row r="2192" spans="1:29">
      <c r="A2192" s="34"/>
      <c r="B2192" s="34"/>
      <c r="C2192" s="34"/>
      <c r="D2192" s="34"/>
      <c r="E2192" s="34"/>
      <c r="F2192" s="34"/>
      <c r="G2192" s="34"/>
      <c r="I2192" s="34"/>
      <c r="J2192" s="34"/>
      <c r="K2192" s="34"/>
      <c r="L2192" s="34"/>
      <c r="M2192" s="34"/>
      <c r="N2192" s="34"/>
      <c r="O2192" s="34"/>
      <c r="P2192" s="34"/>
      <c r="Q2192" s="34"/>
      <c r="R2192" s="34"/>
      <c r="S2192" s="34"/>
      <c r="T2192" s="34"/>
      <c r="U2192" s="34"/>
      <c r="V2192" s="34"/>
      <c r="X2192" s="34"/>
      <c r="Y2192" s="34"/>
      <c r="Z2192" s="34"/>
      <c r="AA2192" s="34"/>
      <c r="AB2192" s="34"/>
      <c r="AC2192" s="34"/>
    </row>
    <row r="2193" spans="1:29">
      <c r="A2193" s="34"/>
      <c r="B2193" s="34"/>
      <c r="C2193" s="34"/>
      <c r="D2193" s="34"/>
      <c r="E2193" s="34"/>
      <c r="F2193" s="34"/>
      <c r="G2193" s="34"/>
      <c r="I2193" s="34"/>
      <c r="J2193" s="34"/>
      <c r="K2193" s="34"/>
      <c r="L2193" s="34"/>
      <c r="M2193" s="34"/>
      <c r="N2193" s="34"/>
      <c r="O2193" s="34"/>
      <c r="P2193" s="34"/>
      <c r="Q2193" s="34"/>
      <c r="R2193" s="34"/>
      <c r="S2193" s="34"/>
      <c r="T2193" s="34"/>
      <c r="U2193" s="34"/>
      <c r="V2193" s="34"/>
      <c r="X2193" s="34"/>
      <c r="Y2193" s="34"/>
      <c r="Z2193" s="34"/>
      <c r="AA2193" s="34"/>
      <c r="AB2193" s="34"/>
      <c r="AC2193" s="34"/>
    </row>
    <row r="2194" spans="1:29">
      <c r="A2194" s="34"/>
      <c r="B2194" s="34"/>
      <c r="C2194" s="34"/>
      <c r="D2194" s="34"/>
      <c r="E2194" s="34"/>
      <c r="F2194" s="34"/>
      <c r="G2194" s="34"/>
      <c r="I2194" s="34"/>
      <c r="J2194" s="34"/>
      <c r="K2194" s="34"/>
      <c r="L2194" s="34"/>
      <c r="M2194" s="34"/>
      <c r="N2194" s="34"/>
      <c r="O2194" s="34"/>
      <c r="P2194" s="34"/>
      <c r="Q2194" s="34"/>
      <c r="R2194" s="34"/>
      <c r="S2194" s="34"/>
      <c r="T2194" s="34"/>
      <c r="U2194" s="34"/>
      <c r="V2194" s="34"/>
      <c r="X2194" s="34"/>
      <c r="Y2194" s="34"/>
      <c r="Z2194" s="34"/>
      <c r="AA2194" s="34"/>
      <c r="AB2194" s="34"/>
      <c r="AC2194" s="34"/>
    </row>
    <row r="2195" spans="1:29">
      <c r="A2195" s="34"/>
      <c r="B2195" s="34"/>
      <c r="C2195" s="34"/>
      <c r="D2195" s="34"/>
      <c r="E2195" s="34"/>
      <c r="F2195" s="34"/>
      <c r="G2195" s="34"/>
      <c r="I2195" s="34"/>
      <c r="J2195" s="34"/>
      <c r="K2195" s="34"/>
      <c r="L2195" s="34"/>
      <c r="M2195" s="34"/>
      <c r="N2195" s="34"/>
      <c r="O2195" s="34"/>
      <c r="P2195" s="34"/>
      <c r="Q2195" s="34"/>
      <c r="R2195" s="34"/>
      <c r="S2195" s="34"/>
      <c r="T2195" s="34"/>
      <c r="U2195" s="34"/>
      <c r="V2195" s="34"/>
      <c r="X2195" s="34"/>
      <c r="Y2195" s="34"/>
      <c r="Z2195" s="34"/>
      <c r="AA2195" s="34"/>
      <c r="AB2195" s="34"/>
      <c r="AC2195" s="34"/>
    </row>
    <row r="2196" spans="1:29">
      <c r="A2196" s="34"/>
      <c r="B2196" s="34"/>
      <c r="C2196" s="34"/>
      <c r="D2196" s="34"/>
      <c r="E2196" s="34"/>
      <c r="F2196" s="34"/>
      <c r="G2196" s="34"/>
      <c r="I2196" s="34"/>
      <c r="J2196" s="34"/>
      <c r="K2196" s="34"/>
      <c r="L2196" s="34"/>
      <c r="M2196" s="34"/>
      <c r="N2196" s="34"/>
      <c r="O2196" s="34"/>
      <c r="P2196" s="34"/>
      <c r="Q2196" s="34"/>
      <c r="R2196" s="34"/>
      <c r="S2196" s="34"/>
      <c r="T2196" s="34"/>
      <c r="U2196" s="34"/>
      <c r="V2196" s="34"/>
      <c r="X2196" s="34"/>
      <c r="Y2196" s="34"/>
      <c r="Z2196" s="34"/>
      <c r="AA2196" s="34"/>
      <c r="AB2196" s="34"/>
      <c r="AC2196" s="34"/>
    </row>
    <row r="2197" spans="1:29">
      <c r="A2197" s="34"/>
      <c r="B2197" s="34"/>
      <c r="C2197" s="34"/>
      <c r="D2197" s="34"/>
      <c r="E2197" s="34"/>
      <c r="F2197" s="34"/>
      <c r="G2197" s="34"/>
      <c r="I2197" s="34"/>
      <c r="J2197" s="34"/>
      <c r="K2197" s="34"/>
      <c r="L2197" s="34"/>
      <c r="M2197" s="34"/>
      <c r="N2197" s="34"/>
      <c r="O2197" s="34"/>
      <c r="P2197" s="34"/>
      <c r="Q2197" s="34"/>
      <c r="R2197" s="34"/>
      <c r="S2197" s="34"/>
      <c r="T2197" s="34"/>
      <c r="U2197" s="34"/>
      <c r="V2197" s="34"/>
      <c r="X2197" s="34"/>
      <c r="Y2197" s="34"/>
      <c r="Z2197" s="34"/>
      <c r="AA2197" s="34"/>
      <c r="AB2197" s="34"/>
      <c r="AC2197" s="34"/>
    </row>
    <row r="2198" spans="1:29">
      <c r="A2198" s="34"/>
      <c r="B2198" s="34"/>
      <c r="C2198" s="34"/>
      <c r="D2198" s="34"/>
      <c r="E2198" s="34"/>
      <c r="F2198" s="34"/>
      <c r="G2198" s="34"/>
      <c r="I2198" s="34"/>
      <c r="J2198" s="34"/>
      <c r="K2198" s="34"/>
      <c r="L2198" s="34"/>
      <c r="M2198" s="34"/>
      <c r="N2198" s="34"/>
      <c r="O2198" s="34"/>
      <c r="P2198" s="34"/>
      <c r="Q2198" s="34"/>
      <c r="R2198" s="34"/>
      <c r="S2198" s="34"/>
      <c r="T2198" s="34"/>
      <c r="U2198" s="34"/>
      <c r="V2198" s="34"/>
      <c r="X2198" s="34"/>
      <c r="Y2198" s="34"/>
      <c r="Z2198" s="34"/>
      <c r="AA2198" s="34"/>
      <c r="AB2198" s="34"/>
      <c r="AC2198" s="34"/>
    </row>
    <row r="2199" spans="1:29">
      <c r="A2199" s="34"/>
      <c r="B2199" s="34"/>
      <c r="C2199" s="34"/>
      <c r="D2199" s="34"/>
      <c r="E2199" s="34"/>
      <c r="F2199" s="34"/>
      <c r="G2199" s="34"/>
      <c r="I2199" s="34"/>
      <c r="J2199" s="34"/>
      <c r="K2199" s="34"/>
      <c r="L2199" s="34"/>
      <c r="M2199" s="34"/>
      <c r="N2199" s="34"/>
      <c r="O2199" s="34"/>
      <c r="P2199" s="34"/>
      <c r="Q2199" s="34"/>
      <c r="R2199" s="34"/>
      <c r="S2199" s="34"/>
      <c r="T2199" s="34"/>
      <c r="U2199" s="34"/>
      <c r="V2199" s="34"/>
      <c r="X2199" s="34"/>
      <c r="Y2199" s="34"/>
      <c r="Z2199" s="34"/>
      <c r="AA2199" s="34"/>
      <c r="AB2199" s="34"/>
      <c r="AC2199" s="34"/>
    </row>
    <row r="2200" spans="1:29">
      <c r="A2200" s="34"/>
      <c r="B2200" s="34"/>
      <c r="C2200" s="34"/>
      <c r="D2200" s="34"/>
      <c r="E2200" s="34"/>
      <c r="F2200" s="34"/>
      <c r="G2200" s="34"/>
      <c r="I2200" s="34"/>
      <c r="J2200" s="34"/>
      <c r="K2200" s="34"/>
      <c r="L2200" s="34"/>
      <c r="M2200" s="34"/>
      <c r="N2200" s="34"/>
      <c r="O2200" s="34"/>
      <c r="P2200" s="34"/>
      <c r="Q2200" s="34"/>
      <c r="R2200" s="34"/>
      <c r="S2200" s="34"/>
      <c r="T2200" s="34"/>
      <c r="U2200" s="34"/>
      <c r="V2200" s="34"/>
      <c r="X2200" s="34"/>
      <c r="Y2200" s="34"/>
      <c r="Z2200" s="34"/>
      <c r="AA2200" s="34"/>
      <c r="AB2200" s="34"/>
      <c r="AC2200" s="34"/>
    </row>
    <row r="2201" spans="1:29">
      <c r="A2201" s="34"/>
      <c r="B2201" s="34"/>
      <c r="C2201" s="34"/>
      <c r="D2201" s="34"/>
      <c r="E2201" s="34"/>
      <c r="F2201" s="34"/>
      <c r="G2201" s="34"/>
      <c r="I2201" s="34"/>
      <c r="J2201" s="34"/>
      <c r="K2201" s="34"/>
      <c r="L2201" s="34"/>
      <c r="M2201" s="34"/>
      <c r="N2201" s="34"/>
      <c r="O2201" s="34"/>
      <c r="P2201" s="34"/>
      <c r="Q2201" s="34"/>
      <c r="R2201" s="34"/>
      <c r="S2201" s="34"/>
      <c r="T2201" s="34"/>
      <c r="U2201" s="34"/>
      <c r="V2201" s="34"/>
      <c r="X2201" s="34"/>
      <c r="Y2201" s="34"/>
      <c r="Z2201" s="34"/>
      <c r="AA2201" s="34"/>
      <c r="AB2201" s="34"/>
      <c r="AC2201" s="34"/>
    </row>
    <row r="2202" spans="1:29">
      <c r="A2202" s="34"/>
      <c r="B2202" s="34"/>
      <c r="C2202" s="34"/>
      <c r="D2202" s="34"/>
      <c r="E2202" s="34"/>
      <c r="F2202" s="34"/>
      <c r="G2202" s="34"/>
      <c r="I2202" s="34"/>
      <c r="J2202" s="34"/>
      <c r="K2202" s="34"/>
      <c r="L2202" s="34"/>
      <c r="M2202" s="34"/>
      <c r="N2202" s="34"/>
      <c r="O2202" s="34"/>
      <c r="P2202" s="34"/>
      <c r="Q2202" s="34"/>
      <c r="R2202" s="34"/>
      <c r="S2202" s="34"/>
      <c r="T2202" s="34"/>
      <c r="U2202" s="34"/>
      <c r="V2202" s="34"/>
      <c r="X2202" s="34"/>
      <c r="Y2202" s="34"/>
      <c r="Z2202" s="34"/>
      <c r="AA2202" s="34"/>
      <c r="AB2202" s="34"/>
      <c r="AC2202" s="34"/>
    </row>
    <row r="2203" spans="1:29">
      <c r="A2203" s="34"/>
      <c r="B2203" s="34"/>
      <c r="C2203" s="34"/>
      <c r="D2203" s="34"/>
      <c r="E2203" s="34"/>
      <c r="F2203" s="34"/>
      <c r="G2203" s="34"/>
      <c r="I2203" s="34"/>
      <c r="J2203" s="34"/>
      <c r="K2203" s="34"/>
      <c r="L2203" s="34"/>
      <c r="M2203" s="34"/>
      <c r="N2203" s="34"/>
      <c r="O2203" s="34"/>
      <c r="P2203" s="34"/>
      <c r="Q2203" s="34"/>
      <c r="R2203" s="34"/>
      <c r="S2203" s="34"/>
      <c r="T2203" s="34"/>
      <c r="U2203" s="34"/>
      <c r="V2203" s="34"/>
      <c r="X2203" s="34"/>
      <c r="Y2203" s="34"/>
      <c r="Z2203" s="34"/>
      <c r="AA2203" s="34"/>
      <c r="AB2203" s="34"/>
      <c r="AC2203" s="34"/>
    </row>
    <row r="2204" spans="1:29">
      <c r="A2204" s="34"/>
      <c r="B2204" s="34"/>
      <c r="C2204" s="34"/>
      <c r="D2204" s="34"/>
      <c r="E2204" s="34"/>
      <c r="F2204" s="34"/>
      <c r="G2204" s="34"/>
      <c r="I2204" s="34"/>
      <c r="J2204" s="34"/>
      <c r="K2204" s="34"/>
      <c r="L2204" s="34"/>
      <c r="M2204" s="34"/>
      <c r="N2204" s="34"/>
      <c r="O2204" s="34"/>
      <c r="P2204" s="34"/>
      <c r="Q2204" s="34"/>
      <c r="R2204" s="34"/>
      <c r="S2204" s="34"/>
      <c r="T2204" s="34"/>
      <c r="U2204" s="34"/>
      <c r="V2204" s="34"/>
      <c r="X2204" s="34"/>
      <c r="Y2204" s="34"/>
      <c r="Z2204" s="34"/>
      <c r="AA2204" s="34"/>
      <c r="AB2204" s="34"/>
      <c r="AC2204" s="34"/>
    </row>
    <row r="2205" spans="1:29">
      <c r="A2205" s="34"/>
      <c r="B2205" s="34"/>
      <c r="C2205" s="34"/>
      <c r="D2205" s="34"/>
      <c r="E2205" s="34"/>
      <c r="F2205" s="34"/>
      <c r="G2205" s="34"/>
      <c r="I2205" s="34"/>
      <c r="J2205" s="34"/>
      <c r="K2205" s="34"/>
      <c r="L2205" s="34"/>
      <c r="M2205" s="34"/>
      <c r="N2205" s="34"/>
      <c r="O2205" s="34"/>
      <c r="P2205" s="34"/>
      <c r="Q2205" s="34"/>
      <c r="R2205" s="34"/>
      <c r="S2205" s="34"/>
      <c r="T2205" s="34"/>
      <c r="U2205" s="34"/>
      <c r="V2205" s="34"/>
      <c r="X2205" s="34"/>
      <c r="Y2205" s="34"/>
      <c r="Z2205" s="34"/>
      <c r="AA2205" s="34"/>
      <c r="AB2205" s="34"/>
      <c r="AC2205" s="34"/>
    </row>
    <row r="2206" spans="1:29">
      <c r="A2206" s="34"/>
      <c r="B2206" s="34"/>
      <c r="C2206" s="34"/>
      <c r="D2206" s="34"/>
      <c r="E2206" s="34"/>
      <c r="F2206" s="34"/>
      <c r="G2206" s="34"/>
      <c r="I2206" s="34"/>
      <c r="J2206" s="34"/>
      <c r="K2206" s="34"/>
      <c r="L2206" s="34"/>
      <c r="M2206" s="34"/>
      <c r="N2206" s="34"/>
      <c r="O2206" s="34"/>
      <c r="P2206" s="34"/>
      <c r="Q2206" s="34"/>
      <c r="R2206" s="34"/>
      <c r="S2206" s="34"/>
      <c r="T2206" s="34"/>
      <c r="U2206" s="34"/>
      <c r="V2206" s="34"/>
      <c r="X2206" s="34"/>
      <c r="Y2206" s="34"/>
      <c r="Z2206" s="34"/>
      <c r="AA2206" s="34"/>
      <c r="AB2206" s="34"/>
      <c r="AC2206" s="34"/>
    </row>
    <row r="2207" spans="1:29">
      <c r="A2207" s="34"/>
      <c r="B2207" s="34"/>
      <c r="C2207" s="34"/>
      <c r="D2207" s="34"/>
      <c r="E2207" s="34"/>
      <c r="F2207" s="34"/>
      <c r="G2207" s="34"/>
      <c r="I2207" s="34"/>
      <c r="J2207" s="34"/>
      <c r="K2207" s="34"/>
      <c r="L2207" s="34"/>
      <c r="M2207" s="34"/>
      <c r="N2207" s="34"/>
      <c r="O2207" s="34"/>
      <c r="P2207" s="34"/>
      <c r="Q2207" s="34"/>
      <c r="R2207" s="34"/>
      <c r="S2207" s="34"/>
      <c r="T2207" s="34"/>
      <c r="U2207" s="34"/>
      <c r="V2207" s="34"/>
      <c r="X2207" s="34"/>
      <c r="Y2207" s="34"/>
      <c r="Z2207" s="34"/>
      <c r="AA2207" s="34"/>
      <c r="AB2207" s="34"/>
      <c r="AC2207" s="34"/>
    </row>
    <row r="2208" spans="1:29">
      <c r="A2208" s="34"/>
      <c r="B2208" s="34"/>
      <c r="C2208" s="34"/>
      <c r="D2208" s="34"/>
      <c r="E2208" s="34"/>
      <c r="F2208" s="34"/>
      <c r="G2208" s="34"/>
      <c r="I2208" s="34"/>
      <c r="J2208" s="34"/>
      <c r="K2208" s="34"/>
      <c r="L2208" s="34"/>
      <c r="M2208" s="34"/>
      <c r="N2208" s="34"/>
      <c r="O2208" s="34"/>
      <c r="P2208" s="34"/>
      <c r="Q2208" s="34"/>
      <c r="R2208" s="34"/>
      <c r="S2208" s="34"/>
      <c r="T2208" s="34"/>
      <c r="U2208" s="34"/>
      <c r="V2208" s="34"/>
      <c r="X2208" s="34"/>
      <c r="Y2208" s="34"/>
      <c r="Z2208" s="34"/>
      <c r="AA2208" s="34"/>
      <c r="AB2208" s="34"/>
      <c r="AC2208" s="34"/>
    </row>
    <row r="2209" spans="1:29">
      <c r="A2209" s="34"/>
      <c r="B2209" s="34"/>
      <c r="C2209" s="34"/>
      <c r="D2209" s="34"/>
      <c r="E2209" s="34"/>
      <c r="F2209" s="34"/>
      <c r="G2209" s="34"/>
      <c r="I2209" s="34"/>
      <c r="J2209" s="34"/>
      <c r="K2209" s="34"/>
      <c r="L2209" s="34"/>
      <c r="M2209" s="34"/>
      <c r="N2209" s="34"/>
      <c r="O2209" s="34"/>
      <c r="P2209" s="34"/>
      <c r="Q2209" s="34"/>
      <c r="R2209" s="34"/>
      <c r="S2209" s="34"/>
      <c r="T2209" s="34"/>
      <c r="U2209" s="34"/>
      <c r="V2209" s="34"/>
      <c r="X2209" s="34"/>
      <c r="Y2209" s="34"/>
      <c r="Z2209" s="34"/>
      <c r="AA2209" s="34"/>
      <c r="AB2209" s="34"/>
      <c r="AC2209" s="34"/>
    </row>
    <row r="2210" spans="1:29">
      <c r="A2210" s="34"/>
      <c r="B2210" s="34"/>
      <c r="C2210" s="34"/>
      <c r="D2210" s="34"/>
      <c r="E2210" s="34"/>
      <c r="F2210" s="34"/>
      <c r="G2210" s="34"/>
      <c r="I2210" s="34"/>
      <c r="J2210" s="34"/>
      <c r="K2210" s="34"/>
      <c r="L2210" s="34"/>
      <c r="M2210" s="34"/>
      <c r="N2210" s="34"/>
      <c r="O2210" s="34"/>
      <c r="P2210" s="34"/>
      <c r="Q2210" s="34"/>
      <c r="R2210" s="34"/>
      <c r="S2210" s="34"/>
      <c r="T2210" s="34"/>
      <c r="U2210" s="34"/>
      <c r="V2210" s="34"/>
      <c r="X2210" s="34"/>
      <c r="Y2210" s="34"/>
      <c r="Z2210" s="34"/>
      <c r="AA2210" s="34"/>
      <c r="AB2210" s="34"/>
      <c r="AC2210" s="34"/>
    </row>
    <row r="2211" spans="1:29">
      <c r="A2211" s="34"/>
      <c r="B2211" s="34"/>
      <c r="C2211" s="34"/>
      <c r="D2211" s="34"/>
      <c r="E2211" s="34"/>
      <c r="F2211" s="34"/>
      <c r="G2211" s="34"/>
      <c r="I2211" s="34"/>
      <c r="J2211" s="34"/>
      <c r="K2211" s="34"/>
      <c r="L2211" s="34"/>
      <c r="M2211" s="34"/>
      <c r="N2211" s="34"/>
      <c r="O2211" s="34"/>
      <c r="P2211" s="34"/>
      <c r="Q2211" s="34"/>
      <c r="R2211" s="34"/>
      <c r="S2211" s="34"/>
      <c r="T2211" s="34"/>
      <c r="U2211" s="34"/>
      <c r="V2211" s="34"/>
      <c r="X2211" s="34"/>
      <c r="Y2211" s="34"/>
      <c r="Z2211" s="34"/>
      <c r="AA2211" s="34"/>
      <c r="AB2211" s="34"/>
      <c r="AC2211" s="34"/>
    </row>
    <row r="2212" spans="1:29">
      <c r="A2212" s="34"/>
      <c r="B2212" s="34"/>
      <c r="C2212" s="34"/>
      <c r="D2212" s="34"/>
      <c r="E2212" s="34"/>
      <c r="F2212" s="34"/>
      <c r="G2212" s="34"/>
      <c r="I2212" s="34"/>
      <c r="J2212" s="34"/>
      <c r="K2212" s="34"/>
      <c r="L2212" s="34"/>
      <c r="M2212" s="34"/>
      <c r="N2212" s="34"/>
      <c r="O2212" s="34"/>
      <c r="P2212" s="34"/>
      <c r="Q2212" s="34"/>
      <c r="R2212" s="34"/>
      <c r="S2212" s="34"/>
      <c r="T2212" s="34"/>
      <c r="U2212" s="34"/>
      <c r="V2212" s="34"/>
      <c r="X2212" s="34"/>
      <c r="Y2212" s="34"/>
      <c r="Z2212" s="34"/>
      <c r="AA2212" s="34"/>
      <c r="AB2212" s="34"/>
      <c r="AC2212" s="34"/>
    </row>
    <row r="2213" spans="1:29">
      <c r="A2213" s="34"/>
      <c r="B2213" s="34"/>
      <c r="C2213" s="34"/>
      <c r="D2213" s="34"/>
      <c r="E2213" s="34"/>
      <c r="F2213" s="34"/>
      <c r="G2213" s="34"/>
      <c r="I2213" s="34"/>
      <c r="J2213" s="34"/>
      <c r="K2213" s="34"/>
      <c r="L2213" s="34"/>
      <c r="M2213" s="34"/>
      <c r="N2213" s="34"/>
      <c r="O2213" s="34"/>
      <c r="P2213" s="34"/>
      <c r="Q2213" s="34"/>
      <c r="R2213" s="34"/>
      <c r="S2213" s="34"/>
      <c r="T2213" s="34"/>
      <c r="U2213" s="34"/>
      <c r="V2213" s="34"/>
      <c r="X2213" s="34"/>
      <c r="Y2213" s="34"/>
      <c r="Z2213" s="34"/>
      <c r="AA2213" s="34"/>
      <c r="AB2213" s="34"/>
      <c r="AC2213" s="34"/>
    </row>
    <row r="2214" spans="1:29">
      <c r="A2214" s="34"/>
      <c r="B2214" s="34"/>
      <c r="C2214" s="34"/>
      <c r="D2214" s="34"/>
      <c r="E2214" s="34"/>
      <c r="F2214" s="34"/>
      <c r="G2214" s="34"/>
      <c r="I2214" s="34"/>
      <c r="J2214" s="34"/>
      <c r="K2214" s="34"/>
      <c r="L2214" s="34"/>
      <c r="M2214" s="34"/>
      <c r="N2214" s="34"/>
      <c r="O2214" s="34"/>
      <c r="P2214" s="34"/>
      <c r="Q2214" s="34"/>
      <c r="R2214" s="34"/>
      <c r="S2214" s="34"/>
      <c r="T2214" s="34"/>
      <c r="U2214" s="34"/>
      <c r="V2214" s="34"/>
      <c r="X2214" s="34"/>
      <c r="Y2214" s="34"/>
      <c r="Z2214" s="34"/>
      <c r="AA2214" s="34"/>
      <c r="AB2214" s="34"/>
      <c r="AC2214" s="34"/>
    </row>
    <row r="2215" spans="1:29">
      <c r="A2215" s="34"/>
      <c r="B2215" s="34"/>
      <c r="C2215" s="34"/>
      <c r="D2215" s="34"/>
      <c r="E2215" s="34"/>
      <c r="F2215" s="34"/>
      <c r="G2215" s="34"/>
      <c r="I2215" s="34"/>
      <c r="J2215" s="34"/>
      <c r="K2215" s="34"/>
      <c r="L2215" s="34"/>
      <c r="M2215" s="34"/>
      <c r="N2215" s="34"/>
      <c r="O2215" s="34"/>
      <c r="P2215" s="34"/>
      <c r="Q2215" s="34"/>
      <c r="R2215" s="34"/>
      <c r="S2215" s="34"/>
      <c r="T2215" s="34"/>
      <c r="U2215" s="34"/>
      <c r="V2215" s="34"/>
      <c r="X2215" s="34"/>
      <c r="Y2215" s="34"/>
      <c r="Z2215" s="34"/>
      <c r="AA2215" s="34"/>
      <c r="AB2215" s="34"/>
      <c r="AC2215" s="34"/>
    </row>
    <row r="2216" spans="1:29">
      <c r="A2216" s="34"/>
      <c r="B2216" s="34"/>
      <c r="C2216" s="34"/>
      <c r="D2216" s="34"/>
      <c r="E2216" s="34"/>
      <c r="F2216" s="34"/>
      <c r="G2216" s="34"/>
      <c r="I2216" s="34"/>
      <c r="J2216" s="34"/>
      <c r="K2216" s="34"/>
      <c r="L2216" s="34"/>
      <c r="M2216" s="34"/>
      <c r="N2216" s="34"/>
      <c r="O2216" s="34"/>
      <c r="P2216" s="34"/>
      <c r="Q2216" s="34"/>
      <c r="R2216" s="34"/>
      <c r="S2216" s="34"/>
      <c r="T2216" s="34"/>
      <c r="U2216" s="34"/>
      <c r="V2216" s="34"/>
      <c r="X2216" s="34"/>
      <c r="Y2216" s="34"/>
      <c r="Z2216" s="34"/>
      <c r="AA2216" s="34"/>
      <c r="AB2216" s="34"/>
      <c r="AC2216" s="34"/>
    </row>
    <row r="2217" spans="1:29">
      <c r="A2217" s="34"/>
      <c r="B2217" s="34"/>
      <c r="C2217" s="34"/>
      <c r="D2217" s="34"/>
      <c r="E2217" s="34"/>
      <c r="F2217" s="34"/>
      <c r="G2217" s="34"/>
      <c r="I2217" s="34"/>
      <c r="J2217" s="34"/>
      <c r="K2217" s="34"/>
      <c r="L2217" s="34"/>
      <c r="M2217" s="34"/>
      <c r="N2217" s="34"/>
      <c r="O2217" s="34"/>
      <c r="P2217" s="34"/>
      <c r="Q2217" s="34"/>
      <c r="R2217" s="34"/>
      <c r="S2217" s="34"/>
      <c r="T2217" s="34"/>
      <c r="U2217" s="34"/>
      <c r="V2217" s="34"/>
      <c r="X2217" s="34"/>
      <c r="Y2217" s="34"/>
      <c r="Z2217" s="34"/>
      <c r="AA2217" s="34"/>
      <c r="AB2217" s="34"/>
      <c r="AC2217" s="34"/>
    </row>
    <row r="2218" spans="1:29">
      <c r="A2218" s="34"/>
      <c r="B2218" s="34"/>
      <c r="C2218" s="34"/>
      <c r="D2218" s="34"/>
      <c r="E2218" s="34"/>
      <c r="F2218" s="34"/>
      <c r="G2218" s="34"/>
      <c r="I2218" s="34"/>
      <c r="J2218" s="34"/>
      <c r="K2218" s="34"/>
      <c r="L2218" s="34"/>
      <c r="M2218" s="34"/>
      <c r="N2218" s="34"/>
      <c r="O2218" s="34"/>
      <c r="P2218" s="34"/>
      <c r="Q2218" s="34"/>
      <c r="R2218" s="34"/>
      <c r="S2218" s="34"/>
      <c r="T2218" s="34"/>
      <c r="U2218" s="34"/>
      <c r="V2218" s="34"/>
      <c r="X2218" s="34"/>
      <c r="Y2218" s="34"/>
      <c r="Z2218" s="34"/>
      <c r="AA2218" s="34"/>
      <c r="AB2218" s="34"/>
      <c r="AC2218" s="34"/>
    </row>
    <row r="2219" spans="1:29">
      <c r="A2219" s="34"/>
      <c r="B2219" s="34"/>
      <c r="C2219" s="34"/>
      <c r="D2219" s="34"/>
      <c r="E2219" s="34"/>
      <c r="F2219" s="34"/>
      <c r="G2219" s="34"/>
      <c r="I2219" s="34"/>
      <c r="J2219" s="34"/>
      <c r="K2219" s="34"/>
      <c r="L2219" s="34"/>
      <c r="M2219" s="34"/>
      <c r="N2219" s="34"/>
      <c r="O2219" s="34"/>
      <c r="P2219" s="34"/>
      <c r="Q2219" s="34"/>
      <c r="R2219" s="34"/>
      <c r="S2219" s="34"/>
      <c r="T2219" s="34"/>
      <c r="U2219" s="34"/>
      <c r="V2219" s="34"/>
      <c r="X2219" s="34"/>
      <c r="Y2219" s="34"/>
      <c r="Z2219" s="34"/>
      <c r="AA2219" s="34"/>
      <c r="AB2219" s="34"/>
      <c r="AC2219" s="34"/>
    </row>
    <row r="2220" spans="1:29">
      <c r="A2220" s="34"/>
      <c r="B2220" s="34"/>
      <c r="C2220" s="34"/>
      <c r="D2220" s="34"/>
      <c r="E2220" s="34"/>
      <c r="F2220" s="34"/>
      <c r="G2220" s="34"/>
      <c r="I2220" s="34"/>
      <c r="J2220" s="34"/>
      <c r="K2220" s="34"/>
      <c r="L2220" s="34"/>
      <c r="M2220" s="34"/>
      <c r="N2220" s="34"/>
      <c r="O2220" s="34"/>
      <c r="P2220" s="34"/>
      <c r="Q2220" s="34"/>
      <c r="R2220" s="34"/>
      <c r="S2220" s="34"/>
      <c r="T2220" s="34"/>
      <c r="U2220" s="34"/>
      <c r="V2220" s="34"/>
      <c r="X2220" s="34"/>
      <c r="Y2220" s="34"/>
      <c r="Z2220" s="34"/>
      <c r="AA2220" s="34"/>
      <c r="AB2220" s="34"/>
      <c r="AC2220" s="34"/>
    </row>
    <row r="2221" spans="1:29">
      <c r="A2221" s="34"/>
      <c r="B2221" s="34"/>
      <c r="C2221" s="34"/>
      <c r="D2221" s="34"/>
      <c r="E2221" s="34"/>
      <c r="F2221" s="34"/>
      <c r="G2221" s="34"/>
      <c r="I2221" s="34"/>
      <c r="J2221" s="34"/>
      <c r="K2221" s="34"/>
      <c r="L2221" s="34"/>
      <c r="M2221" s="34"/>
      <c r="N2221" s="34"/>
      <c r="O2221" s="34"/>
      <c r="P2221" s="34"/>
      <c r="Q2221" s="34"/>
      <c r="R2221" s="34"/>
      <c r="S2221" s="34"/>
      <c r="T2221" s="34"/>
      <c r="U2221" s="34"/>
      <c r="V2221" s="34"/>
      <c r="X2221" s="34"/>
      <c r="Y2221" s="34"/>
      <c r="Z2221" s="34"/>
      <c r="AA2221" s="34"/>
      <c r="AB2221" s="34"/>
      <c r="AC2221" s="34"/>
    </row>
    <row r="2222" spans="1:29">
      <c r="A2222" s="34"/>
      <c r="B2222" s="34"/>
      <c r="C2222" s="34"/>
      <c r="D2222" s="34"/>
      <c r="E2222" s="34"/>
      <c r="F2222" s="34"/>
      <c r="G2222" s="34"/>
      <c r="I2222" s="34"/>
      <c r="J2222" s="34"/>
      <c r="K2222" s="34"/>
      <c r="L2222" s="34"/>
      <c r="M2222" s="34"/>
      <c r="N2222" s="34"/>
      <c r="O2222" s="34"/>
      <c r="P2222" s="34"/>
      <c r="Q2222" s="34"/>
      <c r="R2222" s="34"/>
      <c r="S2222" s="34"/>
      <c r="T2222" s="34"/>
      <c r="U2222" s="34"/>
      <c r="V2222" s="34"/>
      <c r="X2222" s="34"/>
      <c r="Y2222" s="34"/>
      <c r="Z2222" s="34"/>
      <c r="AA2222" s="34"/>
      <c r="AB2222" s="34"/>
      <c r="AC2222" s="34"/>
    </row>
    <row r="2223" spans="1:29">
      <c r="A2223" s="34"/>
      <c r="B2223" s="34"/>
      <c r="C2223" s="34"/>
      <c r="D2223" s="34"/>
      <c r="E2223" s="34"/>
      <c r="F2223" s="34"/>
      <c r="G2223" s="34"/>
      <c r="I2223" s="34"/>
      <c r="J2223" s="34"/>
      <c r="K2223" s="34"/>
      <c r="L2223" s="34"/>
      <c r="M2223" s="34"/>
      <c r="N2223" s="34"/>
      <c r="O2223" s="34"/>
      <c r="P2223" s="34"/>
      <c r="Q2223" s="34"/>
      <c r="R2223" s="34"/>
      <c r="S2223" s="34"/>
      <c r="T2223" s="34"/>
      <c r="U2223" s="34"/>
      <c r="V2223" s="34"/>
      <c r="X2223" s="34"/>
      <c r="Y2223" s="34"/>
      <c r="Z2223" s="34"/>
      <c r="AA2223" s="34"/>
      <c r="AB2223" s="34"/>
      <c r="AC2223" s="34"/>
    </row>
    <row r="2224" spans="1:29">
      <c r="A2224" s="34"/>
      <c r="B2224" s="34"/>
      <c r="C2224" s="34"/>
      <c r="D2224" s="34"/>
      <c r="E2224" s="34"/>
      <c r="F2224" s="34"/>
      <c r="G2224" s="34"/>
      <c r="I2224" s="34"/>
      <c r="J2224" s="34"/>
      <c r="K2224" s="34"/>
      <c r="L2224" s="34"/>
      <c r="M2224" s="34"/>
      <c r="N2224" s="34"/>
      <c r="O2224" s="34"/>
      <c r="P2224" s="34"/>
      <c r="Q2224" s="34"/>
      <c r="R2224" s="34"/>
      <c r="S2224" s="34"/>
      <c r="T2224" s="34"/>
      <c r="U2224" s="34"/>
      <c r="V2224" s="34"/>
      <c r="X2224" s="34"/>
      <c r="Y2224" s="34"/>
      <c r="Z2224" s="34"/>
      <c r="AA2224" s="34"/>
      <c r="AB2224" s="34"/>
      <c r="AC2224" s="34"/>
    </row>
    <row r="2225" spans="1:29">
      <c r="A2225" s="34"/>
      <c r="B2225" s="34"/>
      <c r="C2225" s="34"/>
      <c r="D2225" s="34"/>
      <c r="E2225" s="34"/>
      <c r="F2225" s="34"/>
      <c r="G2225" s="34"/>
      <c r="I2225" s="34"/>
      <c r="J2225" s="34"/>
      <c r="K2225" s="34"/>
      <c r="L2225" s="34"/>
      <c r="M2225" s="34"/>
      <c r="N2225" s="34"/>
      <c r="O2225" s="34"/>
      <c r="P2225" s="34"/>
      <c r="Q2225" s="34"/>
      <c r="R2225" s="34"/>
      <c r="S2225" s="34"/>
      <c r="T2225" s="34"/>
      <c r="U2225" s="34"/>
      <c r="V2225" s="34"/>
      <c r="X2225" s="34"/>
      <c r="Y2225" s="34"/>
      <c r="Z2225" s="34"/>
      <c r="AA2225" s="34"/>
      <c r="AB2225" s="34"/>
      <c r="AC2225" s="34"/>
    </row>
    <row r="2226" spans="1:29">
      <c r="A2226" s="34"/>
      <c r="B2226" s="34"/>
      <c r="C2226" s="34"/>
      <c r="D2226" s="34"/>
      <c r="E2226" s="34"/>
      <c r="F2226" s="34"/>
      <c r="G2226" s="34"/>
      <c r="I2226" s="34"/>
      <c r="J2226" s="34"/>
      <c r="K2226" s="34"/>
      <c r="L2226" s="34"/>
      <c r="M2226" s="34"/>
      <c r="N2226" s="34"/>
      <c r="O2226" s="34"/>
      <c r="P2226" s="34"/>
      <c r="Q2226" s="34"/>
      <c r="R2226" s="34"/>
      <c r="S2226" s="34"/>
      <c r="T2226" s="34"/>
      <c r="U2226" s="34"/>
      <c r="V2226" s="34"/>
      <c r="X2226" s="34"/>
      <c r="Y2226" s="34"/>
      <c r="Z2226" s="34"/>
      <c r="AA2226" s="34"/>
      <c r="AB2226" s="34"/>
      <c r="AC2226" s="34"/>
    </row>
    <row r="2227" spans="1:29">
      <c r="A2227" s="34"/>
      <c r="B2227" s="34"/>
      <c r="C2227" s="34"/>
      <c r="D2227" s="34"/>
      <c r="E2227" s="34"/>
      <c r="F2227" s="34"/>
      <c r="G2227" s="34"/>
      <c r="I2227" s="34"/>
      <c r="J2227" s="34"/>
      <c r="K2227" s="34"/>
      <c r="L2227" s="34"/>
      <c r="M2227" s="34"/>
      <c r="N2227" s="34"/>
      <c r="O2227" s="34"/>
      <c r="P2227" s="34"/>
      <c r="Q2227" s="34"/>
      <c r="R2227" s="34"/>
      <c r="S2227" s="34"/>
      <c r="T2227" s="34"/>
      <c r="U2227" s="34"/>
      <c r="V2227" s="34"/>
      <c r="X2227" s="34"/>
      <c r="Y2227" s="34"/>
      <c r="Z2227" s="34"/>
      <c r="AA2227" s="34"/>
      <c r="AB2227" s="34"/>
      <c r="AC2227" s="34"/>
    </row>
    <row r="2228" spans="1:29">
      <c r="A2228" s="34"/>
      <c r="B2228" s="34"/>
      <c r="C2228" s="34"/>
      <c r="D2228" s="34"/>
      <c r="E2228" s="34"/>
      <c r="F2228" s="34"/>
      <c r="G2228" s="34"/>
      <c r="I2228" s="34"/>
      <c r="J2228" s="34"/>
      <c r="K2228" s="34"/>
      <c r="L2228" s="34"/>
      <c r="M2228" s="34"/>
      <c r="N2228" s="34"/>
      <c r="O2228" s="34"/>
      <c r="P2228" s="34"/>
      <c r="Q2228" s="34"/>
      <c r="R2228" s="34"/>
      <c r="S2228" s="34"/>
      <c r="T2228" s="34"/>
      <c r="U2228" s="34"/>
      <c r="V2228" s="34"/>
      <c r="X2228" s="34"/>
      <c r="Y2228" s="34"/>
      <c r="Z2228" s="34"/>
      <c r="AA2228" s="34"/>
      <c r="AB2228" s="34"/>
      <c r="AC2228" s="34"/>
    </row>
    <row r="2229" spans="1:29">
      <c r="A2229" s="34"/>
      <c r="B2229" s="34"/>
      <c r="C2229" s="34"/>
      <c r="D2229" s="34"/>
      <c r="E2229" s="34"/>
      <c r="F2229" s="34"/>
      <c r="G2229" s="34"/>
      <c r="I2229" s="34"/>
      <c r="J2229" s="34"/>
      <c r="K2229" s="34"/>
      <c r="L2229" s="34"/>
      <c r="M2229" s="34"/>
      <c r="N2229" s="34"/>
      <c r="O2229" s="34"/>
      <c r="P2229" s="34"/>
      <c r="Q2229" s="34"/>
      <c r="R2229" s="34"/>
      <c r="S2229" s="34"/>
      <c r="T2229" s="34"/>
      <c r="U2229" s="34"/>
      <c r="V2229" s="34"/>
      <c r="X2229" s="34"/>
      <c r="Y2229" s="34"/>
      <c r="Z2229" s="34"/>
      <c r="AA2229" s="34"/>
      <c r="AB2229" s="34"/>
      <c r="AC2229" s="34"/>
    </row>
    <row r="2230" spans="1:29">
      <c r="A2230" s="34"/>
      <c r="B2230" s="34"/>
      <c r="C2230" s="34"/>
      <c r="D2230" s="34"/>
      <c r="E2230" s="34"/>
      <c r="F2230" s="34"/>
      <c r="G2230" s="34"/>
      <c r="I2230" s="34"/>
      <c r="J2230" s="34"/>
      <c r="K2230" s="34"/>
      <c r="L2230" s="34"/>
      <c r="M2230" s="34"/>
      <c r="N2230" s="34"/>
      <c r="O2230" s="34"/>
      <c r="P2230" s="34"/>
      <c r="Q2230" s="34"/>
      <c r="R2230" s="34"/>
      <c r="S2230" s="34"/>
      <c r="T2230" s="34"/>
      <c r="U2230" s="34"/>
      <c r="V2230" s="34"/>
      <c r="X2230" s="34"/>
      <c r="Y2230" s="34"/>
      <c r="Z2230" s="34"/>
      <c r="AA2230" s="34"/>
      <c r="AB2230" s="34"/>
      <c r="AC2230" s="34"/>
    </row>
    <row r="2231" spans="1:29">
      <c r="A2231" s="34"/>
      <c r="B2231" s="34"/>
      <c r="C2231" s="34"/>
      <c r="D2231" s="34"/>
      <c r="E2231" s="34"/>
      <c r="F2231" s="34"/>
      <c r="G2231" s="34"/>
      <c r="I2231" s="34"/>
      <c r="J2231" s="34"/>
      <c r="K2231" s="34"/>
      <c r="L2231" s="34"/>
      <c r="M2231" s="34"/>
      <c r="N2231" s="34"/>
      <c r="O2231" s="34"/>
      <c r="P2231" s="34"/>
      <c r="Q2231" s="34"/>
      <c r="R2231" s="34"/>
      <c r="S2231" s="34"/>
      <c r="T2231" s="34"/>
      <c r="U2231" s="34"/>
      <c r="V2231" s="34"/>
      <c r="X2231" s="34"/>
      <c r="Y2231" s="34"/>
      <c r="Z2231" s="34"/>
      <c r="AA2231" s="34"/>
      <c r="AB2231" s="34"/>
      <c r="AC2231" s="34"/>
    </row>
    <row r="2232" spans="1:29">
      <c r="A2232" s="34"/>
      <c r="B2232" s="34"/>
      <c r="C2232" s="34"/>
      <c r="D2232" s="34"/>
      <c r="E2232" s="34"/>
      <c r="F2232" s="34"/>
      <c r="G2232" s="34"/>
      <c r="I2232" s="34"/>
      <c r="J2232" s="34"/>
      <c r="K2232" s="34"/>
      <c r="L2232" s="34"/>
      <c r="M2232" s="34"/>
      <c r="N2232" s="34"/>
      <c r="O2232" s="34"/>
      <c r="P2232" s="34"/>
      <c r="Q2232" s="34"/>
      <c r="R2232" s="34"/>
      <c r="S2232" s="34"/>
      <c r="T2232" s="34"/>
      <c r="U2232" s="34"/>
      <c r="V2232" s="34"/>
      <c r="X2232" s="34"/>
      <c r="Y2232" s="34"/>
      <c r="Z2232" s="34"/>
      <c r="AA2232" s="34"/>
      <c r="AB2232" s="34"/>
      <c r="AC2232" s="34"/>
    </row>
    <row r="2233" spans="1:29">
      <c r="A2233" s="34"/>
      <c r="B2233" s="34"/>
      <c r="C2233" s="34"/>
      <c r="D2233" s="34"/>
      <c r="E2233" s="34"/>
      <c r="F2233" s="34"/>
      <c r="G2233" s="34"/>
      <c r="I2233" s="34"/>
      <c r="J2233" s="34"/>
      <c r="K2233" s="34"/>
      <c r="L2233" s="34"/>
      <c r="M2233" s="34"/>
      <c r="N2233" s="34"/>
      <c r="O2233" s="34"/>
      <c r="P2233" s="34"/>
      <c r="Q2233" s="34"/>
      <c r="R2233" s="34"/>
      <c r="S2233" s="34"/>
      <c r="T2233" s="34"/>
      <c r="U2233" s="34"/>
      <c r="V2233" s="34"/>
      <c r="X2233" s="34"/>
      <c r="Y2233" s="34"/>
      <c r="Z2233" s="34"/>
      <c r="AA2233" s="34"/>
      <c r="AB2233" s="34"/>
      <c r="AC2233" s="34"/>
    </row>
    <row r="2234" spans="1:29">
      <c r="A2234" s="34"/>
      <c r="B2234" s="34"/>
      <c r="C2234" s="34"/>
      <c r="D2234" s="34"/>
      <c r="E2234" s="34"/>
      <c r="F2234" s="34"/>
      <c r="G2234" s="34"/>
      <c r="I2234" s="34"/>
      <c r="J2234" s="34"/>
      <c r="K2234" s="34"/>
      <c r="L2234" s="34"/>
      <c r="M2234" s="34"/>
      <c r="N2234" s="34"/>
      <c r="O2234" s="34"/>
      <c r="P2234" s="34"/>
      <c r="Q2234" s="34"/>
      <c r="R2234" s="34"/>
      <c r="S2234" s="34"/>
      <c r="T2234" s="34"/>
      <c r="U2234" s="34"/>
      <c r="V2234" s="34"/>
      <c r="X2234" s="34"/>
      <c r="Y2234" s="34"/>
      <c r="Z2234" s="34"/>
      <c r="AA2234" s="34"/>
      <c r="AB2234" s="34"/>
      <c r="AC2234" s="34"/>
    </row>
    <row r="2235" spans="1:29">
      <c r="A2235" s="34"/>
      <c r="B2235" s="34"/>
      <c r="C2235" s="34"/>
      <c r="D2235" s="34"/>
      <c r="E2235" s="34"/>
      <c r="F2235" s="34"/>
      <c r="G2235" s="34"/>
      <c r="I2235" s="34"/>
      <c r="J2235" s="34"/>
      <c r="K2235" s="34"/>
      <c r="L2235" s="34"/>
      <c r="M2235" s="34"/>
      <c r="N2235" s="34"/>
      <c r="O2235" s="34"/>
      <c r="P2235" s="34"/>
      <c r="Q2235" s="34"/>
      <c r="R2235" s="34"/>
      <c r="S2235" s="34"/>
      <c r="T2235" s="34"/>
      <c r="U2235" s="34"/>
      <c r="V2235" s="34"/>
      <c r="X2235" s="34"/>
      <c r="Y2235" s="34"/>
      <c r="Z2235" s="34"/>
      <c r="AA2235" s="34"/>
      <c r="AB2235" s="34"/>
      <c r="AC2235" s="34"/>
    </row>
    <row r="2236" spans="1:29">
      <c r="A2236" s="34"/>
      <c r="B2236" s="34"/>
      <c r="C2236" s="34"/>
      <c r="D2236" s="34"/>
      <c r="E2236" s="34"/>
      <c r="F2236" s="34"/>
      <c r="G2236" s="34"/>
      <c r="I2236" s="34"/>
      <c r="J2236" s="34"/>
      <c r="K2236" s="34"/>
      <c r="L2236" s="34"/>
      <c r="M2236" s="34"/>
      <c r="N2236" s="34"/>
      <c r="O2236" s="34"/>
      <c r="P2236" s="34"/>
      <c r="Q2236" s="34"/>
      <c r="R2236" s="34"/>
      <c r="S2236" s="34"/>
      <c r="T2236" s="34"/>
      <c r="U2236" s="34"/>
      <c r="V2236" s="34"/>
      <c r="X2236" s="34"/>
      <c r="Y2236" s="34"/>
      <c r="Z2236" s="34"/>
      <c r="AA2236" s="34"/>
      <c r="AB2236" s="34"/>
      <c r="AC2236" s="34"/>
    </row>
    <row r="2237" spans="1:29">
      <c r="A2237" s="34"/>
      <c r="B2237" s="34"/>
      <c r="C2237" s="34"/>
      <c r="D2237" s="34"/>
      <c r="E2237" s="34"/>
      <c r="F2237" s="34"/>
      <c r="G2237" s="34"/>
      <c r="I2237" s="34"/>
      <c r="J2237" s="34"/>
      <c r="K2237" s="34"/>
      <c r="L2237" s="34"/>
      <c r="M2237" s="34"/>
      <c r="N2237" s="34"/>
      <c r="O2237" s="34"/>
      <c r="P2237" s="34"/>
      <c r="Q2237" s="34"/>
      <c r="R2237" s="34"/>
      <c r="S2237" s="34"/>
      <c r="T2237" s="34"/>
      <c r="U2237" s="34"/>
      <c r="V2237" s="34"/>
      <c r="X2237" s="34"/>
      <c r="Y2237" s="34"/>
      <c r="Z2237" s="34"/>
      <c r="AA2237" s="34"/>
      <c r="AB2237" s="34"/>
      <c r="AC2237" s="34"/>
    </row>
    <row r="2238" spans="1:29">
      <c r="A2238" s="34"/>
      <c r="B2238" s="34"/>
      <c r="C2238" s="34"/>
      <c r="D2238" s="34"/>
      <c r="E2238" s="34"/>
      <c r="F2238" s="34"/>
      <c r="G2238" s="34"/>
      <c r="I2238" s="34"/>
      <c r="J2238" s="34"/>
      <c r="K2238" s="34"/>
      <c r="L2238" s="34"/>
      <c r="M2238" s="34"/>
      <c r="N2238" s="34"/>
      <c r="O2238" s="34"/>
      <c r="P2238" s="34"/>
      <c r="Q2238" s="34"/>
      <c r="R2238" s="34"/>
      <c r="S2238" s="34"/>
      <c r="T2238" s="34"/>
      <c r="U2238" s="34"/>
      <c r="V2238" s="34"/>
      <c r="X2238" s="34"/>
      <c r="Y2238" s="34"/>
      <c r="Z2238" s="34"/>
      <c r="AA2238" s="34"/>
      <c r="AB2238" s="34"/>
      <c r="AC2238" s="34"/>
    </row>
    <row r="2239" spans="1:29">
      <c r="A2239" s="34"/>
      <c r="B2239" s="34"/>
      <c r="C2239" s="34"/>
      <c r="D2239" s="34"/>
      <c r="E2239" s="34"/>
      <c r="F2239" s="34"/>
      <c r="G2239" s="34"/>
      <c r="I2239" s="34"/>
      <c r="J2239" s="34"/>
      <c r="K2239" s="34"/>
      <c r="L2239" s="34"/>
      <c r="M2239" s="34"/>
      <c r="N2239" s="34"/>
      <c r="O2239" s="34"/>
      <c r="P2239" s="34"/>
      <c r="Q2239" s="34"/>
      <c r="R2239" s="34"/>
      <c r="S2239" s="34"/>
      <c r="T2239" s="34"/>
      <c r="U2239" s="34"/>
      <c r="V2239" s="34"/>
      <c r="X2239" s="34"/>
      <c r="Y2239" s="34"/>
      <c r="Z2239" s="34"/>
      <c r="AA2239" s="34"/>
      <c r="AB2239" s="34"/>
      <c r="AC2239" s="34"/>
    </row>
    <row r="2240" spans="1:29">
      <c r="A2240" s="34"/>
      <c r="B2240" s="34"/>
      <c r="C2240" s="34"/>
      <c r="D2240" s="34"/>
      <c r="E2240" s="34"/>
      <c r="F2240" s="34"/>
      <c r="G2240" s="34"/>
      <c r="I2240" s="34"/>
      <c r="J2240" s="34"/>
      <c r="K2240" s="34"/>
      <c r="L2240" s="34"/>
      <c r="M2240" s="34"/>
      <c r="N2240" s="34"/>
      <c r="O2240" s="34"/>
      <c r="P2240" s="34"/>
      <c r="Q2240" s="34"/>
      <c r="R2240" s="34"/>
      <c r="S2240" s="34"/>
      <c r="T2240" s="34"/>
      <c r="U2240" s="34"/>
      <c r="V2240" s="34"/>
      <c r="X2240" s="34"/>
      <c r="Y2240" s="34"/>
      <c r="Z2240" s="34"/>
      <c r="AA2240" s="34"/>
      <c r="AB2240" s="34"/>
      <c r="AC2240" s="34"/>
    </row>
    <row r="2241" spans="1:29">
      <c r="A2241" s="34"/>
      <c r="B2241" s="34"/>
      <c r="C2241" s="34"/>
      <c r="D2241" s="34"/>
      <c r="E2241" s="34"/>
      <c r="F2241" s="34"/>
      <c r="G2241" s="34"/>
      <c r="I2241" s="34"/>
      <c r="J2241" s="34"/>
      <c r="K2241" s="34"/>
      <c r="L2241" s="34"/>
      <c r="M2241" s="34"/>
      <c r="N2241" s="34"/>
      <c r="O2241" s="34"/>
      <c r="P2241" s="34"/>
      <c r="Q2241" s="34"/>
      <c r="R2241" s="34"/>
      <c r="S2241" s="34"/>
      <c r="T2241" s="34"/>
      <c r="U2241" s="34"/>
      <c r="V2241" s="34"/>
      <c r="X2241" s="34"/>
      <c r="Y2241" s="34"/>
      <c r="Z2241" s="34"/>
      <c r="AA2241" s="34"/>
      <c r="AB2241" s="34"/>
      <c r="AC2241" s="34"/>
    </row>
    <row r="2242" spans="1:29">
      <c r="A2242" s="34"/>
      <c r="B2242" s="34"/>
      <c r="C2242" s="34"/>
      <c r="D2242" s="34"/>
      <c r="E2242" s="34"/>
      <c r="F2242" s="34"/>
      <c r="G2242" s="34"/>
      <c r="I2242" s="34"/>
      <c r="J2242" s="34"/>
      <c r="K2242" s="34"/>
      <c r="L2242" s="34"/>
      <c r="M2242" s="34"/>
      <c r="N2242" s="34"/>
      <c r="O2242" s="34"/>
      <c r="P2242" s="34"/>
      <c r="Q2242" s="34"/>
      <c r="R2242" s="34"/>
      <c r="S2242" s="34"/>
      <c r="T2242" s="34"/>
      <c r="U2242" s="34"/>
      <c r="V2242" s="34"/>
      <c r="X2242" s="34"/>
      <c r="Y2242" s="34"/>
      <c r="Z2242" s="34"/>
      <c r="AA2242" s="34"/>
      <c r="AB2242" s="34"/>
      <c r="AC2242" s="34"/>
    </row>
    <row r="2243" spans="1:29">
      <c r="A2243" s="34"/>
      <c r="B2243" s="34"/>
      <c r="C2243" s="34"/>
      <c r="D2243" s="34"/>
      <c r="E2243" s="34"/>
      <c r="F2243" s="34"/>
      <c r="G2243" s="34"/>
      <c r="I2243" s="34"/>
      <c r="J2243" s="34"/>
      <c r="K2243" s="34"/>
      <c r="L2243" s="34"/>
      <c r="M2243" s="34"/>
      <c r="N2243" s="34"/>
      <c r="O2243" s="34"/>
      <c r="P2243" s="34"/>
      <c r="Q2243" s="34"/>
      <c r="R2243" s="34"/>
      <c r="S2243" s="34"/>
      <c r="T2243" s="34"/>
      <c r="U2243" s="34"/>
      <c r="V2243" s="34"/>
      <c r="X2243" s="34"/>
      <c r="Y2243" s="34"/>
      <c r="Z2243" s="34"/>
      <c r="AA2243" s="34"/>
      <c r="AB2243" s="34"/>
      <c r="AC2243" s="34"/>
    </row>
    <row r="2244" spans="1:29">
      <c r="A2244" s="34"/>
      <c r="B2244" s="34"/>
      <c r="C2244" s="34"/>
      <c r="D2244" s="34"/>
      <c r="E2244" s="34"/>
      <c r="F2244" s="34"/>
      <c r="G2244" s="34"/>
      <c r="I2244" s="34"/>
      <c r="J2244" s="34"/>
      <c r="K2244" s="34"/>
      <c r="L2244" s="34"/>
      <c r="M2244" s="34"/>
      <c r="N2244" s="34"/>
      <c r="O2244" s="34"/>
      <c r="P2244" s="34"/>
      <c r="Q2244" s="34"/>
      <c r="R2244" s="34"/>
      <c r="S2244" s="34"/>
      <c r="T2244" s="34"/>
      <c r="U2244" s="34"/>
      <c r="V2244" s="34"/>
      <c r="X2244" s="34"/>
      <c r="Y2244" s="34"/>
      <c r="Z2244" s="34"/>
      <c r="AA2244" s="34"/>
      <c r="AB2244" s="34"/>
      <c r="AC2244" s="34"/>
    </row>
    <row r="2245" spans="1:29">
      <c r="A2245" s="34"/>
      <c r="B2245" s="34"/>
      <c r="C2245" s="34"/>
      <c r="D2245" s="34"/>
      <c r="E2245" s="34"/>
      <c r="F2245" s="34"/>
      <c r="G2245" s="34"/>
      <c r="I2245" s="34"/>
      <c r="J2245" s="34"/>
      <c r="K2245" s="34"/>
      <c r="L2245" s="34"/>
      <c r="M2245" s="34"/>
      <c r="N2245" s="34"/>
      <c r="O2245" s="34"/>
      <c r="P2245" s="34"/>
      <c r="Q2245" s="34"/>
      <c r="R2245" s="34"/>
      <c r="S2245" s="34"/>
      <c r="T2245" s="34"/>
      <c r="U2245" s="34"/>
      <c r="V2245" s="34"/>
      <c r="X2245" s="34"/>
      <c r="Y2245" s="34"/>
      <c r="Z2245" s="34"/>
      <c r="AA2245" s="34"/>
      <c r="AB2245" s="34"/>
      <c r="AC2245" s="34"/>
    </row>
    <row r="2246" spans="1:29">
      <c r="A2246" s="34"/>
      <c r="B2246" s="34"/>
      <c r="C2246" s="34"/>
      <c r="D2246" s="34"/>
      <c r="E2246" s="34"/>
      <c r="F2246" s="34"/>
      <c r="G2246" s="34"/>
      <c r="I2246" s="34"/>
      <c r="J2246" s="34"/>
      <c r="K2246" s="34"/>
      <c r="L2246" s="34"/>
      <c r="M2246" s="34"/>
      <c r="N2246" s="34"/>
      <c r="O2246" s="34"/>
      <c r="P2246" s="34"/>
      <c r="Q2246" s="34"/>
      <c r="R2246" s="34"/>
      <c r="S2246" s="34"/>
      <c r="T2246" s="34"/>
      <c r="U2246" s="34"/>
      <c r="V2246" s="34"/>
      <c r="X2246" s="34"/>
      <c r="Y2246" s="34"/>
      <c r="Z2246" s="34"/>
      <c r="AA2246" s="34"/>
      <c r="AB2246" s="34"/>
      <c r="AC2246" s="34"/>
    </row>
    <row r="2247" spans="1:29">
      <c r="A2247" s="34"/>
      <c r="B2247" s="34"/>
      <c r="C2247" s="34"/>
      <c r="D2247" s="34"/>
      <c r="E2247" s="34"/>
      <c r="F2247" s="34"/>
      <c r="G2247" s="34"/>
      <c r="I2247" s="34"/>
      <c r="J2247" s="34"/>
      <c r="K2247" s="34"/>
      <c r="L2247" s="34"/>
      <c r="M2247" s="34"/>
      <c r="N2247" s="34"/>
      <c r="O2247" s="34"/>
      <c r="P2247" s="34"/>
      <c r="Q2247" s="34"/>
      <c r="R2247" s="34"/>
      <c r="S2247" s="34"/>
      <c r="T2247" s="34"/>
      <c r="U2247" s="34"/>
      <c r="V2247" s="34"/>
      <c r="X2247" s="34"/>
      <c r="Y2247" s="34"/>
      <c r="Z2247" s="34"/>
      <c r="AA2247" s="34"/>
      <c r="AB2247" s="34"/>
      <c r="AC2247" s="34"/>
    </row>
    <row r="2248" spans="1:29">
      <c r="A2248" s="34"/>
      <c r="B2248" s="34"/>
      <c r="C2248" s="34"/>
      <c r="D2248" s="34"/>
      <c r="E2248" s="34"/>
      <c r="F2248" s="34"/>
      <c r="G2248" s="34"/>
      <c r="I2248" s="34"/>
      <c r="J2248" s="34"/>
      <c r="K2248" s="34"/>
      <c r="L2248" s="34"/>
      <c r="M2248" s="34"/>
      <c r="N2248" s="34"/>
      <c r="O2248" s="34"/>
      <c r="P2248" s="34"/>
      <c r="Q2248" s="34"/>
      <c r="R2248" s="34"/>
      <c r="S2248" s="34"/>
      <c r="T2248" s="34"/>
      <c r="U2248" s="34"/>
      <c r="V2248" s="34"/>
      <c r="X2248" s="34"/>
      <c r="Y2248" s="34"/>
      <c r="Z2248" s="34"/>
      <c r="AA2248" s="34"/>
      <c r="AB2248" s="34"/>
      <c r="AC2248" s="34"/>
    </row>
    <row r="2249" spans="1:29">
      <c r="A2249" s="34"/>
      <c r="B2249" s="34"/>
      <c r="C2249" s="34"/>
      <c r="D2249" s="34"/>
      <c r="E2249" s="34"/>
      <c r="F2249" s="34"/>
      <c r="G2249" s="34"/>
      <c r="I2249" s="34"/>
      <c r="J2249" s="34"/>
      <c r="K2249" s="34"/>
      <c r="L2249" s="34"/>
      <c r="M2249" s="34"/>
      <c r="N2249" s="34"/>
      <c r="O2249" s="34"/>
      <c r="P2249" s="34"/>
      <c r="Q2249" s="34"/>
      <c r="R2249" s="34"/>
      <c r="S2249" s="34"/>
      <c r="T2249" s="34"/>
      <c r="U2249" s="34"/>
      <c r="V2249" s="34"/>
      <c r="X2249" s="34"/>
      <c r="Y2249" s="34"/>
      <c r="Z2249" s="34"/>
      <c r="AA2249" s="34"/>
      <c r="AB2249" s="34"/>
      <c r="AC2249" s="34"/>
    </row>
    <row r="2250" spans="1:29">
      <c r="A2250" s="34"/>
      <c r="B2250" s="34"/>
      <c r="C2250" s="34"/>
      <c r="D2250" s="34"/>
      <c r="E2250" s="34"/>
      <c r="F2250" s="34"/>
      <c r="G2250" s="34"/>
      <c r="I2250" s="34"/>
      <c r="J2250" s="34"/>
      <c r="K2250" s="34"/>
      <c r="L2250" s="34"/>
      <c r="M2250" s="34"/>
      <c r="N2250" s="34"/>
      <c r="O2250" s="34"/>
      <c r="P2250" s="34"/>
      <c r="Q2250" s="34"/>
      <c r="R2250" s="34"/>
      <c r="S2250" s="34"/>
      <c r="T2250" s="34"/>
      <c r="U2250" s="34"/>
      <c r="V2250" s="34"/>
      <c r="X2250" s="34"/>
      <c r="Y2250" s="34"/>
      <c r="Z2250" s="34"/>
      <c r="AA2250" s="34"/>
      <c r="AB2250" s="34"/>
      <c r="AC2250" s="34"/>
    </row>
    <row r="2251" spans="1:29">
      <c r="A2251" s="34"/>
      <c r="B2251" s="34"/>
      <c r="C2251" s="34"/>
      <c r="D2251" s="34"/>
      <c r="E2251" s="34"/>
      <c r="F2251" s="34"/>
      <c r="G2251" s="34"/>
      <c r="I2251" s="34"/>
      <c r="J2251" s="34"/>
      <c r="K2251" s="34"/>
      <c r="L2251" s="34"/>
      <c r="M2251" s="34"/>
      <c r="N2251" s="34"/>
      <c r="O2251" s="34"/>
      <c r="P2251" s="34"/>
      <c r="Q2251" s="34"/>
      <c r="R2251" s="34"/>
      <c r="S2251" s="34"/>
      <c r="T2251" s="34"/>
      <c r="U2251" s="34"/>
      <c r="V2251" s="34"/>
      <c r="X2251" s="34"/>
      <c r="Y2251" s="34"/>
      <c r="Z2251" s="34"/>
      <c r="AA2251" s="34"/>
      <c r="AB2251" s="34"/>
      <c r="AC2251" s="34"/>
    </row>
    <row r="2252" spans="1:29">
      <c r="A2252" s="34"/>
      <c r="B2252" s="34"/>
      <c r="C2252" s="34"/>
      <c r="D2252" s="34"/>
      <c r="E2252" s="34"/>
      <c r="F2252" s="34"/>
      <c r="G2252" s="34"/>
      <c r="I2252" s="34"/>
      <c r="J2252" s="34"/>
      <c r="K2252" s="34"/>
      <c r="L2252" s="34"/>
      <c r="M2252" s="34"/>
      <c r="N2252" s="34"/>
      <c r="O2252" s="34"/>
      <c r="P2252" s="34"/>
      <c r="Q2252" s="34"/>
      <c r="R2252" s="34"/>
      <c r="S2252" s="34"/>
      <c r="T2252" s="34"/>
      <c r="U2252" s="34"/>
      <c r="V2252" s="34"/>
      <c r="X2252" s="34"/>
      <c r="Y2252" s="34"/>
      <c r="Z2252" s="34"/>
      <c r="AA2252" s="34"/>
      <c r="AB2252" s="34"/>
      <c r="AC2252" s="34"/>
    </row>
    <row r="2253" spans="1:29">
      <c r="A2253" s="34"/>
      <c r="B2253" s="34"/>
      <c r="C2253" s="34"/>
      <c r="D2253" s="34"/>
      <c r="E2253" s="34"/>
      <c r="F2253" s="34"/>
      <c r="G2253" s="34"/>
      <c r="I2253" s="34"/>
      <c r="J2253" s="34"/>
      <c r="K2253" s="34"/>
      <c r="L2253" s="34"/>
      <c r="M2253" s="34"/>
      <c r="N2253" s="34"/>
      <c r="O2253" s="34"/>
      <c r="P2253" s="34"/>
      <c r="Q2253" s="34"/>
      <c r="R2253" s="34"/>
      <c r="S2253" s="34"/>
      <c r="T2253" s="34"/>
      <c r="U2253" s="34"/>
      <c r="V2253" s="34"/>
      <c r="X2253" s="34"/>
      <c r="Y2253" s="34"/>
      <c r="Z2253" s="34"/>
      <c r="AA2253" s="34"/>
      <c r="AB2253" s="34"/>
      <c r="AC2253" s="34"/>
    </row>
    <row r="2254" spans="1:29">
      <c r="A2254" s="34"/>
      <c r="B2254" s="34"/>
      <c r="C2254" s="34"/>
      <c r="D2254" s="34"/>
      <c r="E2254" s="34"/>
      <c r="F2254" s="34"/>
      <c r="G2254" s="34"/>
      <c r="I2254" s="34"/>
      <c r="J2254" s="34"/>
      <c r="K2254" s="34"/>
      <c r="L2254" s="34"/>
      <c r="M2254" s="34"/>
      <c r="N2254" s="34"/>
      <c r="O2254" s="34"/>
      <c r="P2254" s="34"/>
      <c r="Q2254" s="34"/>
      <c r="R2254" s="34"/>
      <c r="S2254" s="34"/>
      <c r="T2254" s="34"/>
      <c r="U2254" s="34"/>
      <c r="V2254" s="34"/>
      <c r="X2254" s="34"/>
      <c r="Y2254" s="34"/>
      <c r="Z2254" s="34"/>
      <c r="AA2254" s="34"/>
      <c r="AB2254" s="34"/>
      <c r="AC2254" s="34"/>
    </row>
    <row r="2255" spans="1:29">
      <c r="A2255" s="34"/>
      <c r="B2255" s="34"/>
      <c r="C2255" s="34"/>
      <c r="D2255" s="34"/>
      <c r="E2255" s="34"/>
      <c r="F2255" s="34"/>
      <c r="G2255" s="34"/>
      <c r="I2255" s="34"/>
      <c r="J2255" s="34"/>
      <c r="K2255" s="34"/>
      <c r="L2255" s="34"/>
      <c r="M2255" s="34"/>
      <c r="N2255" s="34"/>
      <c r="O2255" s="34"/>
      <c r="P2255" s="34"/>
      <c r="Q2255" s="34"/>
      <c r="R2255" s="34"/>
      <c r="S2255" s="34"/>
      <c r="T2255" s="34"/>
      <c r="U2255" s="34"/>
      <c r="V2255" s="34"/>
      <c r="X2255" s="34"/>
      <c r="Y2255" s="34"/>
      <c r="Z2255" s="34"/>
      <c r="AA2255" s="34"/>
      <c r="AB2255" s="34"/>
      <c r="AC2255" s="34"/>
    </row>
    <row r="2256" spans="1:29">
      <c r="A2256" s="34"/>
      <c r="B2256" s="34"/>
      <c r="C2256" s="34"/>
      <c r="D2256" s="34"/>
      <c r="E2256" s="34"/>
      <c r="F2256" s="34"/>
      <c r="G2256" s="34"/>
      <c r="I2256" s="34"/>
      <c r="J2256" s="34"/>
      <c r="K2256" s="34"/>
      <c r="L2256" s="34"/>
      <c r="M2256" s="34"/>
      <c r="N2256" s="34"/>
      <c r="O2256" s="34"/>
      <c r="P2256" s="34"/>
      <c r="Q2256" s="34"/>
      <c r="R2256" s="34"/>
      <c r="S2256" s="34"/>
      <c r="T2256" s="34"/>
      <c r="U2256" s="34"/>
      <c r="V2256" s="34"/>
      <c r="X2256" s="34"/>
      <c r="Y2256" s="34"/>
      <c r="Z2256" s="34"/>
      <c r="AA2256" s="34"/>
      <c r="AB2256" s="34"/>
      <c r="AC2256" s="34"/>
    </row>
    <row r="2257" spans="1:29">
      <c r="A2257" s="34"/>
      <c r="B2257" s="34"/>
      <c r="C2257" s="34"/>
      <c r="D2257" s="34"/>
      <c r="E2257" s="34"/>
      <c r="F2257" s="34"/>
      <c r="G2257" s="34"/>
      <c r="I2257" s="34"/>
      <c r="J2257" s="34"/>
      <c r="K2257" s="34"/>
      <c r="L2257" s="34"/>
      <c r="M2257" s="34"/>
      <c r="N2257" s="34"/>
      <c r="O2257" s="34"/>
      <c r="P2257" s="34"/>
      <c r="Q2257" s="34"/>
      <c r="R2257" s="34"/>
      <c r="S2257" s="34"/>
      <c r="T2257" s="34"/>
      <c r="U2257" s="34"/>
      <c r="V2257" s="34"/>
      <c r="X2257" s="34"/>
      <c r="Y2257" s="34"/>
      <c r="Z2257" s="34"/>
      <c r="AA2257" s="34"/>
      <c r="AB2257" s="34"/>
      <c r="AC2257" s="34"/>
    </row>
    <row r="2258" spans="1:29">
      <c r="A2258" s="34"/>
      <c r="B2258" s="34"/>
      <c r="C2258" s="34"/>
      <c r="D2258" s="34"/>
      <c r="E2258" s="34"/>
      <c r="F2258" s="34"/>
      <c r="G2258" s="34"/>
      <c r="I2258" s="34"/>
      <c r="J2258" s="34"/>
      <c r="K2258" s="34"/>
      <c r="L2258" s="34"/>
      <c r="M2258" s="34"/>
      <c r="N2258" s="34"/>
      <c r="O2258" s="34"/>
      <c r="P2258" s="34"/>
      <c r="Q2258" s="34"/>
      <c r="R2258" s="34"/>
      <c r="S2258" s="34"/>
      <c r="T2258" s="34"/>
      <c r="U2258" s="34"/>
      <c r="V2258" s="34"/>
      <c r="X2258" s="34"/>
      <c r="Y2258" s="34"/>
      <c r="Z2258" s="34"/>
      <c r="AA2258" s="34"/>
      <c r="AB2258" s="34"/>
      <c r="AC2258" s="34"/>
    </row>
    <row r="2259" spans="1:29">
      <c r="A2259" s="34"/>
      <c r="B2259" s="34"/>
      <c r="C2259" s="34"/>
      <c r="D2259" s="34"/>
      <c r="E2259" s="34"/>
      <c r="F2259" s="34"/>
      <c r="G2259" s="34"/>
      <c r="I2259" s="34"/>
      <c r="J2259" s="34"/>
      <c r="K2259" s="34"/>
      <c r="L2259" s="34"/>
      <c r="M2259" s="34"/>
      <c r="N2259" s="34"/>
      <c r="O2259" s="34"/>
      <c r="P2259" s="34"/>
      <c r="Q2259" s="34"/>
      <c r="R2259" s="34"/>
      <c r="S2259" s="34"/>
      <c r="T2259" s="34"/>
      <c r="U2259" s="34"/>
      <c r="V2259" s="34"/>
      <c r="X2259" s="34"/>
      <c r="Y2259" s="34"/>
      <c r="Z2259" s="34"/>
      <c r="AA2259" s="34"/>
      <c r="AB2259" s="34"/>
      <c r="AC2259" s="34"/>
    </row>
    <row r="2260" spans="1:29">
      <c r="A2260" s="34"/>
      <c r="B2260" s="34"/>
      <c r="C2260" s="34"/>
      <c r="D2260" s="34"/>
      <c r="E2260" s="34"/>
      <c r="F2260" s="34"/>
      <c r="G2260" s="34"/>
      <c r="I2260" s="34"/>
      <c r="J2260" s="34"/>
      <c r="K2260" s="34"/>
      <c r="L2260" s="34"/>
      <c r="M2260" s="34"/>
      <c r="N2260" s="34"/>
      <c r="O2260" s="34"/>
      <c r="P2260" s="34"/>
      <c r="Q2260" s="34"/>
      <c r="R2260" s="34"/>
      <c r="S2260" s="34"/>
      <c r="T2260" s="34"/>
      <c r="U2260" s="34"/>
      <c r="V2260" s="34"/>
      <c r="X2260" s="34"/>
      <c r="Y2260" s="34"/>
      <c r="Z2260" s="34"/>
      <c r="AA2260" s="34"/>
      <c r="AB2260" s="34"/>
      <c r="AC2260" s="34"/>
    </row>
    <row r="2261" spans="1:29">
      <c r="A2261" s="34"/>
      <c r="B2261" s="34"/>
      <c r="C2261" s="34"/>
      <c r="D2261" s="34"/>
      <c r="E2261" s="34"/>
      <c r="F2261" s="34"/>
      <c r="G2261" s="34"/>
      <c r="I2261" s="34"/>
      <c r="J2261" s="34"/>
      <c r="K2261" s="34"/>
      <c r="L2261" s="34"/>
      <c r="M2261" s="34"/>
      <c r="N2261" s="34"/>
      <c r="O2261" s="34"/>
      <c r="P2261" s="34"/>
      <c r="Q2261" s="34"/>
      <c r="R2261" s="34"/>
      <c r="S2261" s="34"/>
      <c r="T2261" s="34"/>
      <c r="U2261" s="34"/>
      <c r="V2261" s="34"/>
      <c r="X2261" s="34"/>
      <c r="Y2261" s="34"/>
      <c r="Z2261" s="34"/>
      <c r="AA2261" s="34"/>
      <c r="AB2261" s="34"/>
      <c r="AC2261" s="34"/>
    </row>
    <row r="2262" spans="1:29">
      <c r="A2262" s="34"/>
      <c r="B2262" s="34"/>
      <c r="C2262" s="34"/>
      <c r="D2262" s="34"/>
      <c r="E2262" s="34"/>
      <c r="F2262" s="34"/>
      <c r="G2262" s="34"/>
      <c r="I2262" s="34"/>
      <c r="J2262" s="34"/>
      <c r="K2262" s="34"/>
      <c r="L2262" s="34"/>
      <c r="M2262" s="34"/>
      <c r="N2262" s="34"/>
      <c r="O2262" s="34"/>
      <c r="P2262" s="34"/>
      <c r="Q2262" s="34"/>
      <c r="R2262" s="34"/>
      <c r="S2262" s="34"/>
      <c r="T2262" s="34"/>
      <c r="U2262" s="34"/>
      <c r="V2262" s="34"/>
      <c r="X2262" s="34"/>
      <c r="Y2262" s="34"/>
      <c r="Z2262" s="34"/>
      <c r="AA2262" s="34"/>
      <c r="AB2262" s="34"/>
      <c r="AC2262" s="34"/>
    </row>
    <row r="2263" spans="1:29">
      <c r="A2263" s="34"/>
      <c r="B2263" s="34"/>
      <c r="C2263" s="34"/>
      <c r="D2263" s="34"/>
      <c r="E2263" s="34"/>
      <c r="F2263" s="34"/>
      <c r="G2263" s="34"/>
      <c r="I2263" s="34"/>
      <c r="J2263" s="34"/>
      <c r="K2263" s="34"/>
      <c r="L2263" s="34"/>
      <c r="M2263" s="34"/>
      <c r="N2263" s="34"/>
      <c r="O2263" s="34"/>
      <c r="P2263" s="34"/>
      <c r="Q2263" s="34"/>
      <c r="R2263" s="34"/>
      <c r="S2263" s="34"/>
      <c r="T2263" s="34"/>
      <c r="U2263" s="34"/>
      <c r="V2263" s="34"/>
      <c r="X2263" s="34"/>
      <c r="Y2263" s="34"/>
      <c r="Z2263" s="34"/>
      <c r="AA2263" s="34"/>
      <c r="AB2263" s="34"/>
      <c r="AC2263" s="34"/>
    </row>
    <row r="2264" spans="1:29">
      <c r="A2264" s="34"/>
      <c r="B2264" s="34"/>
      <c r="C2264" s="34"/>
      <c r="D2264" s="34"/>
      <c r="E2264" s="34"/>
      <c r="F2264" s="34"/>
      <c r="G2264" s="34"/>
      <c r="I2264" s="34"/>
      <c r="J2264" s="34"/>
      <c r="K2264" s="34"/>
      <c r="L2264" s="34"/>
      <c r="M2264" s="34"/>
      <c r="N2264" s="34"/>
      <c r="O2264" s="34"/>
      <c r="P2264" s="34"/>
      <c r="Q2264" s="34"/>
      <c r="R2264" s="34"/>
      <c r="S2264" s="34"/>
      <c r="T2264" s="34"/>
      <c r="U2264" s="34"/>
      <c r="V2264" s="34"/>
      <c r="X2264" s="34"/>
      <c r="Y2264" s="34"/>
      <c r="Z2264" s="34"/>
      <c r="AA2264" s="34"/>
      <c r="AB2264" s="34"/>
      <c r="AC2264" s="34"/>
    </row>
    <row r="2265" spans="1:29">
      <c r="A2265" s="34"/>
      <c r="B2265" s="34"/>
      <c r="C2265" s="34"/>
      <c r="D2265" s="34"/>
      <c r="E2265" s="34"/>
      <c r="F2265" s="34"/>
      <c r="G2265" s="34"/>
      <c r="I2265" s="34"/>
      <c r="J2265" s="34"/>
      <c r="K2265" s="34"/>
      <c r="L2265" s="34"/>
      <c r="M2265" s="34"/>
      <c r="N2265" s="34"/>
      <c r="O2265" s="34"/>
      <c r="P2265" s="34"/>
      <c r="Q2265" s="34"/>
      <c r="R2265" s="34"/>
      <c r="S2265" s="34"/>
      <c r="T2265" s="34"/>
      <c r="U2265" s="34"/>
      <c r="V2265" s="34"/>
      <c r="X2265" s="34"/>
      <c r="Y2265" s="34"/>
      <c r="Z2265" s="34"/>
      <c r="AA2265" s="34"/>
      <c r="AB2265" s="34"/>
      <c r="AC2265" s="34"/>
    </row>
    <row r="2266" spans="1:29">
      <c r="A2266" s="34"/>
      <c r="B2266" s="34"/>
      <c r="C2266" s="34"/>
      <c r="D2266" s="34"/>
      <c r="E2266" s="34"/>
      <c r="F2266" s="34"/>
      <c r="G2266" s="34"/>
      <c r="I2266" s="34"/>
      <c r="J2266" s="34"/>
      <c r="K2266" s="34"/>
      <c r="L2266" s="34"/>
      <c r="M2266" s="34"/>
      <c r="N2266" s="34"/>
      <c r="O2266" s="34"/>
      <c r="P2266" s="34"/>
      <c r="Q2266" s="34"/>
      <c r="R2266" s="34"/>
      <c r="S2266" s="34"/>
      <c r="T2266" s="34"/>
      <c r="U2266" s="34"/>
      <c r="V2266" s="34"/>
      <c r="X2266" s="34"/>
      <c r="Y2266" s="34"/>
      <c r="Z2266" s="34"/>
      <c r="AA2266" s="34"/>
      <c r="AB2266" s="34"/>
      <c r="AC2266" s="34"/>
    </row>
    <row r="2267" spans="1:29">
      <c r="A2267" s="34"/>
      <c r="B2267" s="34"/>
      <c r="C2267" s="34"/>
      <c r="D2267" s="34"/>
      <c r="E2267" s="34"/>
      <c r="F2267" s="34"/>
      <c r="G2267" s="34"/>
      <c r="I2267" s="34"/>
      <c r="J2267" s="34"/>
      <c r="K2267" s="34"/>
      <c r="L2267" s="34"/>
      <c r="M2267" s="34"/>
      <c r="N2267" s="34"/>
      <c r="O2267" s="34"/>
      <c r="P2267" s="34"/>
      <c r="Q2267" s="34"/>
      <c r="R2267" s="34"/>
      <c r="S2267" s="34"/>
      <c r="T2267" s="34"/>
      <c r="U2267" s="34"/>
      <c r="V2267" s="34"/>
      <c r="X2267" s="34"/>
      <c r="Y2267" s="34"/>
      <c r="Z2267" s="34"/>
      <c r="AA2267" s="34"/>
      <c r="AB2267" s="34"/>
      <c r="AC2267" s="34"/>
    </row>
    <row r="2268" spans="1:29">
      <c r="A2268" s="34"/>
      <c r="B2268" s="34"/>
      <c r="C2268" s="34"/>
      <c r="D2268" s="34"/>
      <c r="E2268" s="34"/>
      <c r="F2268" s="34"/>
      <c r="G2268" s="34"/>
      <c r="I2268" s="34"/>
      <c r="J2268" s="34"/>
      <c r="K2268" s="34"/>
      <c r="L2268" s="34"/>
      <c r="M2268" s="34"/>
      <c r="N2268" s="34"/>
      <c r="O2268" s="34"/>
      <c r="P2268" s="34"/>
      <c r="Q2268" s="34"/>
      <c r="R2268" s="34"/>
      <c r="S2268" s="34"/>
      <c r="T2268" s="34"/>
      <c r="U2268" s="34"/>
      <c r="V2268" s="34"/>
      <c r="X2268" s="34"/>
      <c r="Y2268" s="34"/>
      <c r="Z2268" s="34"/>
      <c r="AA2268" s="34"/>
      <c r="AB2268" s="34"/>
      <c r="AC2268" s="34"/>
    </row>
    <row r="2269" spans="1:29">
      <c r="A2269" s="34"/>
      <c r="B2269" s="34"/>
      <c r="C2269" s="34"/>
      <c r="D2269" s="34"/>
      <c r="E2269" s="34"/>
      <c r="F2269" s="34"/>
      <c r="G2269" s="34"/>
      <c r="I2269" s="34"/>
      <c r="J2269" s="34"/>
      <c r="K2269" s="34"/>
      <c r="L2269" s="34"/>
      <c r="M2269" s="34"/>
      <c r="N2269" s="34"/>
      <c r="O2269" s="34"/>
      <c r="P2269" s="34"/>
      <c r="Q2269" s="34"/>
      <c r="R2269" s="34"/>
      <c r="S2269" s="34"/>
      <c r="T2269" s="34"/>
      <c r="U2269" s="34"/>
      <c r="V2269" s="34"/>
      <c r="X2269" s="34"/>
      <c r="Y2269" s="34"/>
      <c r="Z2269" s="34"/>
      <c r="AA2269" s="34"/>
      <c r="AB2269" s="34"/>
      <c r="AC2269" s="34"/>
    </row>
    <row r="2270" spans="1:29">
      <c r="A2270" s="34"/>
      <c r="B2270" s="34"/>
      <c r="C2270" s="34"/>
      <c r="D2270" s="34"/>
      <c r="E2270" s="34"/>
      <c r="F2270" s="34"/>
      <c r="G2270" s="34"/>
      <c r="I2270" s="34"/>
      <c r="J2270" s="34"/>
      <c r="K2270" s="34"/>
      <c r="L2270" s="34"/>
      <c r="M2270" s="34"/>
      <c r="N2270" s="34"/>
      <c r="O2270" s="34"/>
      <c r="P2270" s="34"/>
      <c r="Q2270" s="34"/>
      <c r="R2270" s="34"/>
      <c r="S2270" s="34"/>
      <c r="T2270" s="34"/>
      <c r="U2270" s="34"/>
      <c r="V2270" s="34"/>
      <c r="X2270" s="34"/>
      <c r="Y2270" s="34"/>
      <c r="Z2270" s="34"/>
      <c r="AA2270" s="34"/>
      <c r="AB2270" s="34"/>
      <c r="AC2270" s="34"/>
    </row>
    <row r="2271" spans="1:29">
      <c r="A2271" s="34"/>
      <c r="B2271" s="34"/>
      <c r="C2271" s="34"/>
      <c r="D2271" s="34"/>
      <c r="E2271" s="34"/>
      <c r="F2271" s="34"/>
      <c r="G2271" s="34"/>
      <c r="I2271" s="34"/>
      <c r="J2271" s="34"/>
      <c r="K2271" s="34"/>
      <c r="L2271" s="34"/>
      <c r="M2271" s="34"/>
      <c r="N2271" s="34"/>
      <c r="O2271" s="34"/>
      <c r="P2271" s="34"/>
      <c r="Q2271" s="34"/>
      <c r="R2271" s="34"/>
      <c r="S2271" s="34"/>
      <c r="T2271" s="34"/>
      <c r="U2271" s="34"/>
      <c r="V2271" s="34"/>
      <c r="X2271" s="34"/>
      <c r="Y2271" s="34"/>
      <c r="Z2271" s="34"/>
      <c r="AA2271" s="34"/>
      <c r="AB2271" s="34"/>
      <c r="AC2271" s="34"/>
    </row>
    <row r="2272" spans="1:29">
      <c r="A2272" s="34"/>
      <c r="B2272" s="34"/>
      <c r="C2272" s="34"/>
      <c r="D2272" s="34"/>
      <c r="E2272" s="34"/>
      <c r="F2272" s="34"/>
      <c r="G2272" s="34"/>
      <c r="I2272" s="34"/>
      <c r="J2272" s="34"/>
      <c r="K2272" s="34"/>
      <c r="L2272" s="34"/>
      <c r="M2272" s="34"/>
      <c r="N2272" s="34"/>
      <c r="O2272" s="34"/>
      <c r="P2272" s="34"/>
      <c r="Q2272" s="34"/>
      <c r="R2272" s="34"/>
      <c r="S2272" s="34"/>
      <c r="T2272" s="34"/>
      <c r="U2272" s="34"/>
      <c r="V2272" s="34"/>
      <c r="X2272" s="34"/>
      <c r="Y2272" s="34"/>
      <c r="Z2272" s="34"/>
      <c r="AA2272" s="34"/>
      <c r="AB2272" s="34"/>
      <c r="AC2272" s="34"/>
    </row>
    <row r="2273" spans="1:29">
      <c r="A2273" s="34"/>
      <c r="B2273" s="34"/>
      <c r="C2273" s="34"/>
      <c r="D2273" s="34"/>
      <c r="E2273" s="34"/>
      <c r="F2273" s="34"/>
      <c r="G2273" s="34"/>
      <c r="I2273" s="34"/>
      <c r="J2273" s="34"/>
      <c r="K2273" s="34"/>
      <c r="L2273" s="34"/>
      <c r="M2273" s="34"/>
      <c r="N2273" s="34"/>
      <c r="O2273" s="34"/>
      <c r="P2273" s="34"/>
      <c r="Q2273" s="34"/>
      <c r="R2273" s="34"/>
      <c r="S2273" s="34"/>
      <c r="T2273" s="34"/>
      <c r="U2273" s="34"/>
      <c r="V2273" s="34"/>
      <c r="X2273" s="34"/>
      <c r="Y2273" s="34"/>
      <c r="Z2273" s="34"/>
      <c r="AA2273" s="34"/>
      <c r="AB2273" s="34"/>
      <c r="AC2273" s="34"/>
    </row>
    <row r="2274" spans="1:29">
      <c r="A2274" s="34"/>
      <c r="B2274" s="34"/>
      <c r="C2274" s="34"/>
      <c r="D2274" s="34"/>
      <c r="E2274" s="34"/>
      <c r="F2274" s="34"/>
      <c r="G2274" s="34"/>
      <c r="I2274" s="34"/>
      <c r="J2274" s="34"/>
      <c r="K2274" s="34"/>
      <c r="L2274" s="34"/>
      <c r="M2274" s="34"/>
      <c r="N2274" s="34"/>
      <c r="O2274" s="34"/>
      <c r="P2274" s="34"/>
      <c r="Q2274" s="34"/>
      <c r="R2274" s="34"/>
      <c r="S2274" s="34"/>
      <c r="T2274" s="34"/>
      <c r="U2274" s="34"/>
      <c r="V2274" s="34"/>
      <c r="X2274" s="34"/>
      <c r="Y2274" s="34"/>
      <c r="Z2274" s="34"/>
      <c r="AA2274" s="34"/>
      <c r="AB2274" s="34"/>
      <c r="AC2274" s="34"/>
    </row>
    <row r="2275" spans="1:29">
      <c r="A2275" s="34"/>
      <c r="B2275" s="34"/>
      <c r="C2275" s="34"/>
      <c r="D2275" s="34"/>
      <c r="E2275" s="34"/>
      <c r="F2275" s="34"/>
      <c r="G2275" s="34"/>
      <c r="I2275" s="34"/>
      <c r="J2275" s="34"/>
      <c r="K2275" s="34"/>
      <c r="L2275" s="34"/>
      <c r="M2275" s="34"/>
      <c r="N2275" s="34"/>
      <c r="O2275" s="34"/>
      <c r="P2275" s="34"/>
      <c r="Q2275" s="34"/>
      <c r="R2275" s="34"/>
      <c r="S2275" s="34"/>
      <c r="T2275" s="34"/>
      <c r="U2275" s="34"/>
      <c r="V2275" s="34"/>
      <c r="X2275" s="34"/>
      <c r="Y2275" s="34"/>
      <c r="Z2275" s="34"/>
      <c r="AA2275" s="34"/>
      <c r="AB2275" s="34"/>
      <c r="AC2275" s="34"/>
    </row>
    <row r="2276" spans="1:29">
      <c r="A2276" s="34"/>
      <c r="B2276" s="34"/>
      <c r="C2276" s="34"/>
      <c r="D2276" s="34"/>
      <c r="E2276" s="34"/>
      <c r="F2276" s="34"/>
      <c r="G2276" s="34"/>
      <c r="I2276" s="34"/>
      <c r="J2276" s="34"/>
      <c r="K2276" s="34"/>
      <c r="L2276" s="34"/>
      <c r="M2276" s="34"/>
      <c r="N2276" s="34"/>
      <c r="O2276" s="34"/>
      <c r="P2276" s="34"/>
      <c r="Q2276" s="34"/>
      <c r="R2276" s="34"/>
      <c r="S2276" s="34"/>
      <c r="T2276" s="34"/>
      <c r="U2276" s="34"/>
      <c r="V2276" s="34"/>
      <c r="X2276" s="34"/>
      <c r="Y2276" s="34"/>
      <c r="Z2276" s="34"/>
      <c r="AA2276" s="34"/>
      <c r="AB2276" s="34"/>
      <c r="AC2276" s="34"/>
    </row>
    <row r="2277" spans="1:29">
      <c r="A2277" s="34"/>
      <c r="B2277" s="34"/>
      <c r="C2277" s="34"/>
      <c r="D2277" s="34"/>
      <c r="E2277" s="34"/>
      <c r="F2277" s="34"/>
      <c r="G2277" s="34"/>
      <c r="I2277" s="34"/>
      <c r="J2277" s="34"/>
      <c r="K2277" s="34"/>
      <c r="L2277" s="34"/>
      <c r="M2277" s="34"/>
      <c r="N2277" s="34"/>
      <c r="O2277" s="34"/>
      <c r="P2277" s="34"/>
      <c r="Q2277" s="34"/>
      <c r="R2277" s="34"/>
      <c r="S2277" s="34"/>
      <c r="T2277" s="34"/>
      <c r="U2277" s="34"/>
      <c r="V2277" s="34"/>
      <c r="X2277" s="34"/>
      <c r="Y2277" s="34"/>
      <c r="Z2277" s="34"/>
      <c r="AA2277" s="34"/>
      <c r="AB2277" s="34"/>
      <c r="AC2277" s="34"/>
    </row>
    <row r="2278" spans="1:29">
      <c r="A2278" s="34"/>
      <c r="B2278" s="34"/>
      <c r="C2278" s="34"/>
      <c r="D2278" s="34"/>
      <c r="E2278" s="34"/>
      <c r="F2278" s="34"/>
      <c r="G2278" s="34"/>
      <c r="I2278" s="34"/>
      <c r="J2278" s="34"/>
      <c r="K2278" s="34"/>
      <c r="L2278" s="34"/>
      <c r="M2278" s="34"/>
      <c r="N2278" s="34"/>
      <c r="O2278" s="34"/>
      <c r="P2278" s="34"/>
      <c r="Q2278" s="34"/>
      <c r="R2278" s="34"/>
      <c r="S2278" s="34"/>
      <c r="T2278" s="34"/>
      <c r="U2278" s="34"/>
      <c r="V2278" s="34"/>
      <c r="X2278" s="34"/>
      <c r="Y2278" s="34"/>
      <c r="Z2278" s="34"/>
      <c r="AA2278" s="34"/>
      <c r="AB2278" s="34"/>
      <c r="AC2278" s="34"/>
    </row>
    <row r="2279" spans="1:29">
      <c r="A2279" s="34"/>
      <c r="B2279" s="34"/>
      <c r="C2279" s="34"/>
      <c r="D2279" s="34"/>
      <c r="E2279" s="34"/>
      <c r="F2279" s="34"/>
      <c r="G2279" s="34"/>
      <c r="I2279" s="34"/>
      <c r="J2279" s="34"/>
      <c r="K2279" s="34"/>
      <c r="L2279" s="34"/>
      <c r="M2279" s="34"/>
      <c r="N2279" s="34"/>
      <c r="O2279" s="34"/>
      <c r="P2279" s="34"/>
      <c r="Q2279" s="34"/>
      <c r="R2279" s="34"/>
      <c r="S2279" s="34"/>
      <c r="T2279" s="34"/>
      <c r="U2279" s="34"/>
      <c r="V2279" s="34"/>
      <c r="X2279" s="34"/>
      <c r="Y2279" s="34"/>
      <c r="Z2279" s="34"/>
      <c r="AA2279" s="34"/>
      <c r="AB2279" s="34"/>
      <c r="AC2279" s="34"/>
    </row>
    <row r="2280" spans="1:29">
      <c r="A2280" s="34"/>
      <c r="B2280" s="34"/>
      <c r="C2280" s="34"/>
      <c r="D2280" s="34"/>
      <c r="E2280" s="34"/>
      <c r="F2280" s="34"/>
      <c r="G2280" s="34"/>
      <c r="I2280" s="34"/>
      <c r="J2280" s="34"/>
      <c r="K2280" s="34"/>
      <c r="L2280" s="34"/>
      <c r="M2280" s="34"/>
      <c r="N2280" s="34"/>
      <c r="O2280" s="34"/>
      <c r="P2280" s="34"/>
      <c r="Q2280" s="34"/>
      <c r="R2280" s="34"/>
      <c r="S2280" s="34"/>
      <c r="T2280" s="34"/>
      <c r="U2280" s="34"/>
      <c r="V2280" s="34"/>
      <c r="X2280" s="34"/>
      <c r="Y2280" s="34"/>
      <c r="Z2280" s="34"/>
      <c r="AA2280" s="34"/>
      <c r="AB2280" s="34"/>
      <c r="AC2280" s="34"/>
    </row>
    <row r="2281" spans="1:29">
      <c r="A2281" s="34"/>
      <c r="B2281" s="34"/>
      <c r="C2281" s="34"/>
      <c r="D2281" s="34"/>
      <c r="E2281" s="34"/>
      <c r="F2281" s="34"/>
      <c r="G2281" s="34"/>
      <c r="I2281" s="34"/>
      <c r="J2281" s="34"/>
      <c r="K2281" s="34"/>
      <c r="L2281" s="34"/>
      <c r="M2281" s="34"/>
      <c r="N2281" s="34"/>
      <c r="O2281" s="34"/>
      <c r="P2281" s="34"/>
      <c r="Q2281" s="34"/>
      <c r="R2281" s="34"/>
      <c r="S2281" s="34"/>
      <c r="T2281" s="34"/>
      <c r="U2281" s="34"/>
      <c r="V2281" s="34"/>
      <c r="X2281" s="34"/>
      <c r="Y2281" s="34"/>
      <c r="Z2281" s="34"/>
      <c r="AA2281" s="34"/>
      <c r="AB2281" s="34"/>
      <c r="AC2281" s="34"/>
    </row>
    <row r="2282" spans="1:29">
      <c r="A2282" s="34"/>
      <c r="B2282" s="34"/>
      <c r="C2282" s="34"/>
      <c r="D2282" s="34"/>
      <c r="E2282" s="34"/>
      <c r="F2282" s="34"/>
      <c r="G2282" s="34"/>
      <c r="I2282" s="34"/>
      <c r="J2282" s="34"/>
      <c r="K2282" s="34"/>
      <c r="L2282" s="34"/>
      <c r="M2282" s="34"/>
      <c r="N2282" s="34"/>
      <c r="O2282" s="34"/>
      <c r="P2282" s="34"/>
      <c r="Q2282" s="34"/>
      <c r="R2282" s="34"/>
      <c r="S2282" s="34"/>
      <c r="T2282" s="34"/>
      <c r="U2282" s="34"/>
      <c r="V2282" s="34"/>
      <c r="X2282" s="34"/>
      <c r="Y2282" s="34"/>
      <c r="Z2282" s="34"/>
      <c r="AA2282" s="34"/>
      <c r="AB2282" s="34"/>
      <c r="AC2282" s="34"/>
    </row>
    <row r="2283" spans="1:29">
      <c r="A2283" s="34"/>
      <c r="B2283" s="34"/>
      <c r="C2283" s="34"/>
      <c r="D2283" s="34"/>
      <c r="E2283" s="34"/>
      <c r="F2283" s="34"/>
      <c r="G2283" s="34"/>
      <c r="I2283" s="34"/>
      <c r="J2283" s="34"/>
      <c r="K2283" s="34"/>
      <c r="L2283" s="34"/>
      <c r="M2283" s="34"/>
      <c r="N2283" s="34"/>
      <c r="O2283" s="34"/>
      <c r="P2283" s="34"/>
      <c r="Q2283" s="34"/>
      <c r="R2283" s="34"/>
      <c r="S2283" s="34"/>
      <c r="T2283" s="34"/>
      <c r="U2283" s="34"/>
      <c r="V2283" s="34"/>
      <c r="X2283" s="34"/>
      <c r="Y2283" s="34"/>
      <c r="Z2283" s="34"/>
      <c r="AA2283" s="34"/>
      <c r="AB2283" s="34"/>
      <c r="AC2283" s="34"/>
    </row>
    <row r="2284" spans="1:29">
      <c r="A2284" s="34"/>
      <c r="B2284" s="34"/>
      <c r="C2284" s="34"/>
      <c r="D2284" s="34"/>
      <c r="E2284" s="34"/>
      <c r="F2284" s="34"/>
      <c r="G2284" s="34"/>
      <c r="I2284" s="34"/>
      <c r="J2284" s="34"/>
      <c r="K2284" s="34"/>
      <c r="L2284" s="34"/>
      <c r="M2284" s="34"/>
      <c r="N2284" s="34"/>
      <c r="O2284" s="34"/>
      <c r="P2284" s="34"/>
      <c r="Q2284" s="34"/>
      <c r="R2284" s="34"/>
      <c r="S2284" s="34"/>
      <c r="T2284" s="34"/>
      <c r="U2284" s="34"/>
      <c r="V2284" s="34"/>
      <c r="X2284" s="34"/>
      <c r="Y2284" s="34"/>
      <c r="Z2284" s="34"/>
      <c r="AA2284" s="34"/>
      <c r="AB2284" s="34"/>
      <c r="AC2284" s="34"/>
    </row>
    <row r="2285" spans="1:29">
      <c r="A2285" s="34"/>
      <c r="B2285" s="34"/>
      <c r="C2285" s="34"/>
      <c r="D2285" s="34"/>
      <c r="E2285" s="34"/>
      <c r="F2285" s="34"/>
      <c r="G2285" s="34"/>
      <c r="I2285" s="34"/>
      <c r="J2285" s="34"/>
      <c r="K2285" s="34"/>
      <c r="L2285" s="34"/>
      <c r="M2285" s="34"/>
      <c r="N2285" s="34"/>
      <c r="O2285" s="34"/>
      <c r="P2285" s="34"/>
      <c r="Q2285" s="34"/>
      <c r="R2285" s="34"/>
      <c r="S2285" s="34"/>
      <c r="T2285" s="34"/>
      <c r="U2285" s="34"/>
      <c r="V2285" s="34"/>
      <c r="X2285" s="34"/>
      <c r="Y2285" s="34"/>
      <c r="Z2285" s="34"/>
      <c r="AA2285" s="34"/>
      <c r="AB2285" s="34"/>
      <c r="AC2285" s="34"/>
    </row>
    <row r="2286" spans="1:29">
      <c r="A2286" s="34"/>
      <c r="B2286" s="34"/>
      <c r="C2286" s="34"/>
      <c r="D2286" s="34"/>
      <c r="E2286" s="34"/>
      <c r="F2286" s="34"/>
      <c r="G2286" s="34"/>
      <c r="I2286" s="34"/>
      <c r="J2286" s="34"/>
      <c r="K2286" s="34"/>
      <c r="L2286" s="34"/>
      <c r="M2286" s="34"/>
      <c r="N2286" s="34"/>
      <c r="O2286" s="34"/>
      <c r="P2286" s="34"/>
      <c r="Q2286" s="34"/>
      <c r="R2286" s="34"/>
      <c r="S2286" s="34"/>
      <c r="T2286" s="34"/>
      <c r="U2286" s="34"/>
      <c r="V2286" s="34"/>
      <c r="X2286" s="34"/>
      <c r="Y2286" s="34"/>
      <c r="Z2286" s="34"/>
      <c r="AA2286" s="34"/>
      <c r="AB2286" s="34"/>
      <c r="AC2286" s="34"/>
    </row>
    <row r="2287" spans="1:29">
      <c r="A2287" s="34"/>
      <c r="B2287" s="34"/>
      <c r="C2287" s="34"/>
      <c r="D2287" s="34"/>
      <c r="E2287" s="34"/>
      <c r="F2287" s="34"/>
      <c r="G2287" s="34"/>
      <c r="I2287" s="34"/>
      <c r="J2287" s="34"/>
      <c r="K2287" s="34"/>
      <c r="L2287" s="34"/>
      <c r="M2287" s="34"/>
      <c r="N2287" s="34"/>
      <c r="O2287" s="34"/>
      <c r="P2287" s="34"/>
      <c r="Q2287" s="34"/>
      <c r="R2287" s="34"/>
      <c r="S2287" s="34"/>
      <c r="T2287" s="34"/>
      <c r="U2287" s="34"/>
      <c r="V2287" s="34"/>
      <c r="X2287" s="34"/>
      <c r="Y2287" s="34"/>
      <c r="Z2287" s="34"/>
      <c r="AA2287" s="34"/>
      <c r="AB2287" s="34"/>
      <c r="AC2287" s="34"/>
    </row>
    <row r="2288" spans="1:29">
      <c r="A2288" s="34"/>
      <c r="B2288" s="34"/>
      <c r="C2288" s="34"/>
      <c r="D2288" s="34"/>
      <c r="E2288" s="34"/>
      <c r="F2288" s="34"/>
      <c r="G2288" s="34"/>
      <c r="I2288" s="34"/>
      <c r="J2288" s="34"/>
      <c r="K2288" s="34"/>
      <c r="L2288" s="34"/>
      <c r="M2288" s="34"/>
      <c r="N2288" s="34"/>
      <c r="O2288" s="34"/>
      <c r="P2288" s="34"/>
      <c r="Q2288" s="34"/>
      <c r="R2288" s="34"/>
      <c r="S2288" s="34"/>
      <c r="T2288" s="34"/>
      <c r="U2288" s="34"/>
      <c r="V2288" s="34"/>
      <c r="X2288" s="34"/>
      <c r="Y2288" s="34"/>
      <c r="Z2288" s="34"/>
      <c r="AA2288" s="34"/>
      <c r="AB2288" s="34"/>
      <c r="AC2288" s="34"/>
    </row>
    <row r="2289" spans="1:29">
      <c r="A2289" s="34"/>
      <c r="B2289" s="34"/>
      <c r="C2289" s="34"/>
      <c r="D2289" s="34"/>
      <c r="E2289" s="34"/>
      <c r="F2289" s="34"/>
      <c r="G2289" s="34"/>
      <c r="I2289" s="34"/>
      <c r="J2289" s="34"/>
      <c r="K2289" s="34"/>
      <c r="L2289" s="34"/>
      <c r="M2289" s="34"/>
      <c r="N2289" s="34"/>
      <c r="O2289" s="34"/>
      <c r="P2289" s="34"/>
      <c r="Q2289" s="34"/>
      <c r="R2289" s="34"/>
      <c r="S2289" s="34"/>
      <c r="T2289" s="34"/>
      <c r="U2289" s="34"/>
      <c r="V2289" s="34"/>
      <c r="X2289" s="34"/>
      <c r="Y2289" s="34"/>
      <c r="Z2289" s="34"/>
      <c r="AA2289" s="34"/>
      <c r="AB2289" s="34"/>
      <c r="AC2289" s="34"/>
    </row>
    <row r="2290" spans="1:29">
      <c r="A2290" s="34"/>
      <c r="B2290" s="34"/>
      <c r="C2290" s="34"/>
      <c r="D2290" s="34"/>
      <c r="E2290" s="34"/>
      <c r="F2290" s="34"/>
      <c r="G2290" s="34"/>
      <c r="I2290" s="34"/>
      <c r="J2290" s="34"/>
      <c r="K2290" s="34"/>
      <c r="L2290" s="34"/>
      <c r="M2290" s="34"/>
      <c r="N2290" s="34"/>
      <c r="O2290" s="34"/>
      <c r="P2290" s="34"/>
      <c r="Q2290" s="34"/>
      <c r="R2290" s="34"/>
      <c r="S2290" s="34"/>
      <c r="T2290" s="34"/>
      <c r="U2290" s="34"/>
      <c r="V2290" s="34"/>
      <c r="X2290" s="34"/>
      <c r="Y2290" s="34"/>
      <c r="Z2290" s="34"/>
      <c r="AA2290" s="34"/>
      <c r="AB2290" s="34"/>
      <c r="AC2290" s="34"/>
    </row>
    <row r="2291" spans="1:29">
      <c r="A2291" s="34"/>
      <c r="B2291" s="34"/>
      <c r="C2291" s="34"/>
      <c r="D2291" s="34"/>
      <c r="E2291" s="34"/>
      <c r="F2291" s="34"/>
      <c r="G2291" s="34"/>
      <c r="I2291" s="34"/>
      <c r="J2291" s="34"/>
      <c r="K2291" s="34"/>
      <c r="L2291" s="34"/>
      <c r="M2291" s="34"/>
      <c r="N2291" s="34"/>
      <c r="O2291" s="34"/>
      <c r="P2291" s="34"/>
      <c r="Q2291" s="34"/>
      <c r="R2291" s="34"/>
      <c r="S2291" s="34"/>
      <c r="T2291" s="34"/>
      <c r="U2291" s="34"/>
      <c r="V2291" s="34"/>
      <c r="X2291" s="34"/>
      <c r="Y2291" s="34"/>
      <c r="Z2291" s="34"/>
      <c r="AA2291" s="34"/>
      <c r="AB2291" s="34"/>
      <c r="AC2291" s="34"/>
    </row>
    <row r="2292" spans="1:29">
      <c r="A2292" s="34"/>
      <c r="B2292" s="34"/>
      <c r="C2292" s="34"/>
      <c r="D2292" s="34"/>
      <c r="E2292" s="34"/>
      <c r="F2292" s="34"/>
      <c r="G2292" s="34"/>
      <c r="I2292" s="34"/>
      <c r="J2292" s="34"/>
      <c r="K2292" s="34"/>
      <c r="L2292" s="34"/>
      <c r="M2292" s="34"/>
      <c r="N2292" s="34"/>
      <c r="O2292" s="34"/>
      <c r="P2292" s="34"/>
      <c r="Q2292" s="34"/>
      <c r="R2292" s="34"/>
      <c r="S2292" s="34"/>
      <c r="T2292" s="34"/>
      <c r="U2292" s="34"/>
      <c r="V2292" s="34"/>
      <c r="X2292" s="34"/>
      <c r="Y2292" s="34"/>
      <c r="Z2292" s="34"/>
      <c r="AA2292" s="34"/>
      <c r="AB2292" s="34"/>
      <c r="AC2292" s="34"/>
    </row>
    <row r="2293" spans="1:29">
      <c r="A2293" s="34"/>
      <c r="B2293" s="34"/>
      <c r="C2293" s="34"/>
      <c r="D2293" s="34"/>
      <c r="E2293" s="34"/>
      <c r="F2293" s="34"/>
      <c r="G2293" s="34"/>
      <c r="I2293" s="34"/>
      <c r="J2293" s="34"/>
      <c r="K2293" s="34"/>
      <c r="L2293" s="34"/>
      <c r="M2293" s="34"/>
      <c r="N2293" s="34"/>
      <c r="O2293" s="34"/>
      <c r="P2293" s="34"/>
      <c r="Q2293" s="34"/>
      <c r="R2293" s="34"/>
      <c r="S2293" s="34"/>
      <c r="T2293" s="34"/>
      <c r="U2293" s="34"/>
      <c r="V2293" s="34"/>
      <c r="X2293" s="34"/>
      <c r="Y2293" s="34"/>
      <c r="Z2293" s="34"/>
      <c r="AA2293" s="34"/>
      <c r="AB2293" s="34"/>
      <c r="AC2293" s="34"/>
    </row>
    <row r="2294" spans="1:29">
      <c r="A2294" s="34"/>
      <c r="B2294" s="34"/>
      <c r="C2294" s="34"/>
      <c r="D2294" s="34"/>
      <c r="E2294" s="34"/>
      <c r="F2294" s="34"/>
      <c r="G2294" s="34"/>
      <c r="I2294" s="34"/>
      <c r="J2294" s="34"/>
      <c r="K2294" s="34"/>
      <c r="L2294" s="34"/>
      <c r="M2294" s="34"/>
      <c r="N2294" s="34"/>
      <c r="O2294" s="34"/>
      <c r="P2294" s="34"/>
      <c r="Q2294" s="34"/>
      <c r="R2294" s="34"/>
      <c r="S2294" s="34"/>
      <c r="T2294" s="34"/>
      <c r="U2294" s="34"/>
      <c r="V2294" s="34"/>
      <c r="X2294" s="34"/>
      <c r="Y2294" s="34"/>
      <c r="Z2294" s="34"/>
      <c r="AA2294" s="34"/>
      <c r="AB2294" s="34"/>
      <c r="AC2294" s="34"/>
    </row>
    <row r="2295" spans="1:29">
      <c r="A2295" s="34"/>
      <c r="B2295" s="34"/>
      <c r="C2295" s="34"/>
      <c r="D2295" s="34"/>
      <c r="E2295" s="34"/>
      <c r="F2295" s="34"/>
      <c r="G2295" s="34"/>
      <c r="I2295" s="34"/>
      <c r="J2295" s="34"/>
      <c r="K2295" s="34"/>
      <c r="L2295" s="34"/>
      <c r="M2295" s="34"/>
      <c r="N2295" s="34"/>
      <c r="O2295" s="34"/>
      <c r="P2295" s="34"/>
      <c r="Q2295" s="34"/>
      <c r="R2295" s="34"/>
      <c r="S2295" s="34"/>
      <c r="T2295" s="34"/>
      <c r="U2295" s="34"/>
      <c r="V2295" s="34"/>
      <c r="X2295" s="34"/>
      <c r="Y2295" s="34"/>
      <c r="Z2295" s="34"/>
      <c r="AA2295" s="34"/>
      <c r="AB2295" s="34"/>
      <c r="AC2295" s="34"/>
    </row>
    <row r="2296" spans="1:29">
      <c r="A2296" s="34"/>
      <c r="B2296" s="34"/>
      <c r="C2296" s="34"/>
      <c r="D2296" s="34"/>
      <c r="E2296" s="34"/>
      <c r="F2296" s="34"/>
      <c r="G2296" s="34"/>
      <c r="I2296" s="34"/>
      <c r="J2296" s="34"/>
      <c r="K2296" s="34"/>
      <c r="L2296" s="34"/>
      <c r="M2296" s="34"/>
      <c r="N2296" s="34"/>
      <c r="O2296" s="34"/>
      <c r="P2296" s="34"/>
      <c r="Q2296" s="34"/>
      <c r="R2296" s="34"/>
      <c r="S2296" s="34"/>
      <c r="T2296" s="34"/>
      <c r="U2296" s="34"/>
      <c r="V2296" s="34"/>
      <c r="X2296" s="34"/>
      <c r="Y2296" s="34"/>
      <c r="Z2296" s="34"/>
      <c r="AA2296" s="34"/>
      <c r="AB2296" s="34"/>
      <c r="AC2296" s="34"/>
    </row>
    <row r="2297" spans="1:29">
      <c r="A2297" s="34"/>
      <c r="B2297" s="34"/>
      <c r="C2297" s="34"/>
      <c r="D2297" s="34"/>
      <c r="E2297" s="34"/>
      <c r="F2297" s="34"/>
      <c r="G2297" s="34"/>
      <c r="I2297" s="34"/>
      <c r="J2297" s="34"/>
      <c r="K2297" s="34"/>
      <c r="L2297" s="34"/>
      <c r="M2297" s="34"/>
      <c r="N2297" s="34"/>
      <c r="O2297" s="34"/>
      <c r="P2297" s="34"/>
      <c r="Q2297" s="34"/>
      <c r="R2297" s="34"/>
      <c r="S2297" s="34"/>
      <c r="T2297" s="34"/>
      <c r="U2297" s="34"/>
      <c r="V2297" s="34"/>
      <c r="X2297" s="34"/>
      <c r="Y2297" s="34"/>
      <c r="Z2297" s="34"/>
      <c r="AA2297" s="34"/>
      <c r="AB2297" s="34"/>
      <c r="AC2297" s="34"/>
    </row>
    <row r="2298" spans="1:29">
      <c r="A2298" s="34"/>
      <c r="B2298" s="34"/>
      <c r="C2298" s="34"/>
      <c r="D2298" s="34"/>
      <c r="E2298" s="34"/>
      <c r="F2298" s="34"/>
      <c r="G2298" s="34"/>
      <c r="I2298" s="34"/>
      <c r="J2298" s="34"/>
      <c r="K2298" s="34"/>
      <c r="L2298" s="34"/>
      <c r="M2298" s="34"/>
      <c r="N2298" s="34"/>
      <c r="O2298" s="34"/>
      <c r="P2298" s="34"/>
      <c r="Q2298" s="34"/>
      <c r="R2298" s="34"/>
      <c r="S2298" s="34"/>
      <c r="T2298" s="34"/>
      <c r="U2298" s="34"/>
      <c r="V2298" s="34"/>
      <c r="X2298" s="34"/>
      <c r="Y2298" s="34"/>
      <c r="Z2298" s="34"/>
      <c r="AA2298" s="34"/>
      <c r="AB2298" s="34"/>
      <c r="AC2298" s="34"/>
    </row>
    <row r="2299" spans="1:29">
      <c r="A2299" s="34"/>
      <c r="B2299" s="34"/>
      <c r="C2299" s="34"/>
      <c r="D2299" s="34"/>
      <c r="E2299" s="34"/>
      <c r="F2299" s="34"/>
      <c r="G2299" s="34"/>
      <c r="I2299" s="34"/>
      <c r="J2299" s="34"/>
      <c r="K2299" s="34"/>
      <c r="L2299" s="34"/>
      <c r="M2299" s="34"/>
      <c r="N2299" s="34"/>
      <c r="O2299" s="34"/>
      <c r="P2299" s="34"/>
      <c r="Q2299" s="34"/>
      <c r="R2299" s="34"/>
      <c r="S2299" s="34"/>
      <c r="T2299" s="34"/>
      <c r="U2299" s="34"/>
      <c r="V2299" s="34"/>
      <c r="X2299" s="34"/>
      <c r="Y2299" s="34"/>
      <c r="Z2299" s="34"/>
      <c r="AA2299" s="34"/>
      <c r="AB2299" s="34"/>
      <c r="AC2299" s="34"/>
    </row>
    <row r="2300" spans="1:29">
      <c r="A2300" s="34"/>
      <c r="B2300" s="34"/>
      <c r="C2300" s="34"/>
      <c r="D2300" s="34"/>
      <c r="E2300" s="34"/>
      <c r="F2300" s="34"/>
      <c r="G2300" s="34"/>
      <c r="I2300" s="34"/>
      <c r="J2300" s="34"/>
      <c r="K2300" s="34"/>
      <c r="L2300" s="34"/>
      <c r="M2300" s="34"/>
      <c r="N2300" s="34"/>
      <c r="O2300" s="34"/>
      <c r="P2300" s="34"/>
      <c r="Q2300" s="34"/>
      <c r="R2300" s="34"/>
      <c r="S2300" s="34"/>
      <c r="T2300" s="34"/>
      <c r="U2300" s="34"/>
      <c r="V2300" s="34"/>
      <c r="X2300" s="34"/>
      <c r="Y2300" s="34"/>
      <c r="Z2300" s="34"/>
      <c r="AA2300" s="34"/>
      <c r="AB2300" s="34"/>
      <c r="AC2300" s="34"/>
    </row>
    <row r="2301" spans="1:29">
      <c r="A2301" s="34"/>
      <c r="B2301" s="34"/>
      <c r="C2301" s="34"/>
      <c r="D2301" s="34"/>
      <c r="E2301" s="34"/>
      <c r="F2301" s="34"/>
      <c r="G2301" s="34"/>
      <c r="I2301" s="34"/>
      <c r="J2301" s="34"/>
      <c r="K2301" s="34"/>
      <c r="L2301" s="34"/>
      <c r="M2301" s="34"/>
      <c r="N2301" s="34"/>
      <c r="O2301" s="34"/>
      <c r="P2301" s="34"/>
      <c r="Q2301" s="34"/>
      <c r="R2301" s="34"/>
      <c r="S2301" s="34"/>
      <c r="T2301" s="34"/>
      <c r="U2301" s="34"/>
      <c r="V2301" s="34"/>
      <c r="X2301" s="34"/>
      <c r="Y2301" s="34"/>
      <c r="Z2301" s="34"/>
      <c r="AA2301" s="34"/>
      <c r="AB2301" s="34"/>
      <c r="AC2301" s="34"/>
    </row>
    <row r="2302" spans="1:29">
      <c r="A2302" s="34"/>
      <c r="B2302" s="34"/>
      <c r="C2302" s="34"/>
      <c r="D2302" s="34"/>
      <c r="E2302" s="34"/>
      <c r="F2302" s="34"/>
      <c r="G2302" s="34"/>
      <c r="I2302" s="34"/>
      <c r="J2302" s="34"/>
      <c r="K2302" s="34"/>
      <c r="L2302" s="34"/>
      <c r="M2302" s="34"/>
      <c r="N2302" s="34"/>
      <c r="O2302" s="34"/>
      <c r="P2302" s="34"/>
      <c r="Q2302" s="34"/>
      <c r="R2302" s="34"/>
      <c r="S2302" s="34"/>
      <c r="T2302" s="34"/>
      <c r="U2302" s="34"/>
      <c r="V2302" s="34"/>
      <c r="X2302" s="34"/>
      <c r="Y2302" s="34"/>
      <c r="Z2302" s="34"/>
      <c r="AA2302" s="34"/>
      <c r="AB2302" s="34"/>
      <c r="AC2302" s="34"/>
    </row>
    <row r="2303" spans="1:29">
      <c r="A2303" s="34"/>
      <c r="B2303" s="34"/>
      <c r="C2303" s="34"/>
      <c r="D2303" s="34"/>
      <c r="E2303" s="34"/>
      <c r="F2303" s="34"/>
      <c r="G2303" s="34"/>
      <c r="I2303" s="34"/>
      <c r="J2303" s="34"/>
      <c r="K2303" s="34"/>
      <c r="L2303" s="34"/>
      <c r="M2303" s="34"/>
      <c r="N2303" s="34"/>
      <c r="O2303" s="34"/>
      <c r="P2303" s="34"/>
      <c r="Q2303" s="34"/>
      <c r="R2303" s="34"/>
      <c r="S2303" s="34"/>
      <c r="T2303" s="34"/>
      <c r="U2303" s="34"/>
      <c r="V2303" s="34"/>
      <c r="X2303" s="34"/>
      <c r="Y2303" s="34"/>
      <c r="Z2303" s="34"/>
      <c r="AA2303" s="34"/>
      <c r="AB2303" s="34"/>
      <c r="AC2303" s="34"/>
    </row>
    <row r="2304" spans="1:29">
      <c r="A2304" s="34"/>
      <c r="B2304" s="34"/>
      <c r="C2304" s="34"/>
      <c r="D2304" s="34"/>
      <c r="E2304" s="34"/>
      <c r="F2304" s="34"/>
      <c r="G2304" s="34"/>
      <c r="I2304" s="34"/>
      <c r="J2304" s="34"/>
      <c r="K2304" s="34"/>
      <c r="L2304" s="34"/>
      <c r="M2304" s="34"/>
      <c r="N2304" s="34"/>
      <c r="O2304" s="34"/>
      <c r="P2304" s="34"/>
      <c r="Q2304" s="34"/>
      <c r="R2304" s="34"/>
      <c r="S2304" s="34"/>
      <c r="T2304" s="34"/>
      <c r="U2304" s="34"/>
      <c r="V2304" s="34"/>
      <c r="X2304" s="34"/>
      <c r="Y2304" s="34"/>
      <c r="Z2304" s="34"/>
      <c r="AA2304" s="34"/>
      <c r="AB2304" s="34"/>
      <c r="AC2304" s="34"/>
    </row>
    <row r="2305" spans="1:29">
      <c r="A2305" s="34"/>
      <c r="B2305" s="34"/>
      <c r="C2305" s="34"/>
      <c r="D2305" s="34"/>
      <c r="E2305" s="34"/>
      <c r="F2305" s="34"/>
      <c r="G2305" s="34"/>
      <c r="I2305" s="34"/>
      <c r="J2305" s="34"/>
      <c r="K2305" s="34"/>
      <c r="L2305" s="34"/>
      <c r="M2305" s="34"/>
      <c r="N2305" s="34"/>
      <c r="O2305" s="34"/>
      <c r="P2305" s="34"/>
      <c r="Q2305" s="34"/>
      <c r="R2305" s="34"/>
      <c r="S2305" s="34"/>
      <c r="T2305" s="34"/>
      <c r="U2305" s="34"/>
      <c r="V2305" s="34"/>
      <c r="X2305" s="34"/>
      <c r="Y2305" s="34"/>
      <c r="Z2305" s="34"/>
      <c r="AA2305" s="34"/>
      <c r="AB2305" s="34"/>
      <c r="AC2305" s="34"/>
    </row>
    <row r="2306" spans="1:29">
      <c r="A2306" s="34"/>
      <c r="B2306" s="34"/>
      <c r="C2306" s="34"/>
      <c r="D2306" s="34"/>
      <c r="E2306" s="34"/>
      <c r="F2306" s="34"/>
      <c r="G2306" s="34"/>
      <c r="I2306" s="34"/>
      <c r="J2306" s="34"/>
      <c r="K2306" s="34"/>
      <c r="L2306" s="34"/>
      <c r="M2306" s="34"/>
      <c r="N2306" s="34"/>
      <c r="O2306" s="34"/>
      <c r="P2306" s="34"/>
      <c r="Q2306" s="34"/>
      <c r="R2306" s="34"/>
      <c r="S2306" s="34"/>
      <c r="T2306" s="34"/>
      <c r="U2306" s="34"/>
      <c r="V2306" s="34"/>
      <c r="X2306" s="34"/>
      <c r="Y2306" s="34"/>
      <c r="Z2306" s="34"/>
      <c r="AA2306" s="34"/>
      <c r="AB2306" s="34"/>
      <c r="AC2306" s="34"/>
    </row>
    <row r="2307" spans="1:29">
      <c r="A2307" s="34"/>
      <c r="B2307" s="34"/>
      <c r="C2307" s="34"/>
      <c r="D2307" s="34"/>
      <c r="E2307" s="34"/>
      <c r="F2307" s="34"/>
      <c r="G2307" s="34"/>
      <c r="I2307" s="34"/>
      <c r="J2307" s="34"/>
      <c r="K2307" s="34"/>
      <c r="L2307" s="34"/>
      <c r="M2307" s="34"/>
      <c r="N2307" s="34"/>
      <c r="O2307" s="34"/>
      <c r="P2307" s="34"/>
      <c r="Q2307" s="34"/>
      <c r="R2307" s="34"/>
      <c r="S2307" s="34"/>
      <c r="T2307" s="34"/>
      <c r="U2307" s="34"/>
      <c r="V2307" s="34"/>
      <c r="X2307" s="34"/>
      <c r="Y2307" s="34"/>
      <c r="Z2307" s="34"/>
      <c r="AA2307" s="34"/>
      <c r="AB2307" s="34"/>
      <c r="AC2307" s="34"/>
    </row>
    <row r="2308" spans="1:29">
      <c r="A2308" s="34"/>
      <c r="B2308" s="34"/>
      <c r="C2308" s="34"/>
      <c r="D2308" s="34"/>
      <c r="E2308" s="34"/>
      <c r="F2308" s="34"/>
      <c r="G2308" s="34"/>
      <c r="I2308" s="34"/>
      <c r="J2308" s="34"/>
      <c r="K2308" s="34"/>
      <c r="L2308" s="34"/>
      <c r="M2308" s="34"/>
      <c r="N2308" s="34"/>
      <c r="O2308" s="34"/>
      <c r="P2308" s="34"/>
      <c r="Q2308" s="34"/>
      <c r="R2308" s="34"/>
      <c r="S2308" s="34"/>
      <c r="T2308" s="34"/>
      <c r="U2308" s="34"/>
      <c r="V2308" s="34"/>
      <c r="X2308" s="34"/>
      <c r="Y2308" s="34"/>
      <c r="Z2308" s="34"/>
      <c r="AA2308" s="34"/>
      <c r="AB2308" s="34"/>
      <c r="AC2308" s="34"/>
    </row>
    <row r="2309" spans="1:29">
      <c r="A2309" s="34"/>
      <c r="B2309" s="34"/>
      <c r="C2309" s="34"/>
      <c r="D2309" s="34"/>
      <c r="E2309" s="34"/>
      <c r="F2309" s="34"/>
      <c r="G2309" s="34"/>
      <c r="I2309" s="34"/>
      <c r="J2309" s="34"/>
      <c r="K2309" s="34"/>
      <c r="L2309" s="34"/>
      <c r="M2309" s="34"/>
      <c r="N2309" s="34"/>
      <c r="O2309" s="34"/>
      <c r="P2309" s="34"/>
      <c r="Q2309" s="34"/>
      <c r="R2309" s="34"/>
      <c r="S2309" s="34"/>
      <c r="T2309" s="34"/>
      <c r="U2309" s="34"/>
      <c r="V2309" s="34"/>
      <c r="X2309" s="34"/>
      <c r="Y2309" s="34"/>
      <c r="Z2309" s="34"/>
      <c r="AA2309" s="34"/>
      <c r="AB2309" s="34"/>
      <c r="AC2309" s="34"/>
    </row>
    <row r="2310" spans="1:29">
      <c r="A2310" s="34"/>
      <c r="B2310" s="34"/>
      <c r="C2310" s="34"/>
      <c r="D2310" s="34"/>
      <c r="E2310" s="34"/>
      <c r="F2310" s="34"/>
      <c r="G2310" s="34"/>
      <c r="I2310" s="34"/>
      <c r="J2310" s="34"/>
      <c r="K2310" s="34"/>
      <c r="L2310" s="34"/>
      <c r="M2310" s="34"/>
      <c r="N2310" s="34"/>
      <c r="O2310" s="34"/>
      <c r="P2310" s="34"/>
      <c r="Q2310" s="34"/>
      <c r="R2310" s="34"/>
      <c r="S2310" s="34"/>
      <c r="T2310" s="34"/>
      <c r="U2310" s="34"/>
      <c r="V2310" s="34"/>
      <c r="X2310" s="34"/>
      <c r="Y2310" s="34"/>
      <c r="Z2310" s="34"/>
      <c r="AA2310" s="34"/>
      <c r="AB2310" s="34"/>
      <c r="AC2310" s="34"/>
    </row>
    <row r="2311" spans="1:29">
      <c r="A2311" s="34"/>
      <c r="B2311" s="34"/>
      <c r="C2311" s="34"/>
      <c r="D2311" s="34"/>
      <c r="E2311" s="34"/>
      <c r="F2311" s="34"/>
      <c r="G2311" s="34"/>
      <c r="I2311" s="34"/>
      <c r="J2311" s="34"/>
      <c r="K2311" s="34"/>
      <c r="L2311" s="34"/>
      <c r="M2311" s="34"/>
      <c r="N2311" s="34"/>
      <c r="O2311" s="34"/>
      <c r="P2311" s="34"/>
      <c r="Q2311" s="34"/>
      <c r="R2311" s="34"/>
      <c r="S2311" s="34"/>
      <c r="T2311" s="34"/>
      <c r="U2311" s="34"/>
      <c r="V2311" s="34"/>
      <c r="X2311" s="34"/>
      <c r="Y2311" s="34"/>
      <c r="Z2311" s="34"/>
      <c r="AA2311" s="34"/>
      <c r="AB2311" s="34"/>
      <c r="AC2311" s="34"/>
    </row>
    <row r="2312" spans="1:29">
      <c r="A2312" s="34"/>
      <c r="B2312" s="34"/>
      <c r="C2312" s="34"/>
      <c r="D2312" s="34"/>
      <c r="E2312" s="34"/>
      <c r="F2312" s="34"/>
      <c r="G2312" s="34"/>
      <c r="I2312" s="34"/>
      <c r="J2312" s="34"/>
      <c r="K2312" s="34"/>
      <c r="L2312" s="34"/>
      <c r="M2312" s="34"/>
      <c r="N2312" s="34"/>
      <c r="O2312" s="34"/>
      <c r="P2312" s="34"/>
      <c r="Q2312" s="34"/>
      <c r="R2312" s="34"/>
      <c r="S2312" s="34"/>
      <c r="T2312" s="34"/>
      <c r="U2312" s="34"/>
      <c r="V2312" s="34"/>
      <c r="X2312" s="34"/>
      <c r="Y2312" s="34"/>
      <c r="Z2312" s="34"/>
      <c r="AA2312" s="34"/>
      <c r="AB2312" s="34"/>
      <c r="AC2312" s="34"/>
    </row>
    <row r="2313" spans="1:29">
      <c r="A2313" s="34"/>
      <c r="B2313" s="34"/>
      <c r="C2313" s="34"/>
      <c r="D2313" s="34"/>
      <c r="E2313" s="34"/>
      <c r="F2313" s="34"/>
      <c r="G2313" s="34"/>
      <c r="I2313" s="34"/>
      <c r="J2313" s="34"/>
      <c r="K2313" s="34"/>
      <c r="L2313" s="34"/>
      <c r="M2313" s="34"/>
      <c r="N2313" s="34"/>
      <c r="O2313" s="34"/>
      <c r="P2313" s="34"/>
      <c r="Q2313" s="34"/>
      <c r="R2313" s="34"/>
      <c r="S2313" s="34"/>
      <c r="T2313" s="34"/>
      <c r="U2313" s="34"/>
      <c r="V2313" s="34"/>
      <c r="X2313" s="34"/>
      <c r="Y2313" s="34"/>
      <c r="Z2313" s="34"/>
      <c r="AA2313" s="34"/>
      <c r="AB2313" s="34"/>
      <c r="AC2313" s="34"/>
    </row>
    <row r="2314" spans="1:29">
      <c r="A2314" s="34"/>
      <c r="B2314" s="34"/>
      <c r="C2314" s="34"/>
      <c r="D2314" s="34"/>
      <c r="E2314" s="34"/>
      <c r="F2314" s="34"/>
      <c r="G2314" s="34"/>
      <c r="I2314" s="34"/>
      <c r="J2314" s="34"/>
      <c r="K2314" s="34"/>
      <c r="L2314" s="34"/>
      <c r="M2314" s="34"/>
      <c r="N2314" s="34"/>
      <c r="O2314" s="34"/>
      <c r="P2314" s="34"/>
      <c r="Q2314" s="34"/>
      <c r="R2314" s="34"/>
      <c r="S2314" s="34"/>
      <c r="T2314" s="34"/>
      <c r="U2314" s="34"/>
      <c r="V2314" s="34"/>
      <c r="X2314" s="34"/>
      <c r="Y2314" s="34"/>
      <c r="Z2314" s="34"/>
      <c r="AA2314" s="34"/>
      <c r="AB2314" s="34"/>
      <c r="AC2314" s="34"/>
    </row>
    <row r="2315" spans="1:29">
      <c r="A2315" s="34"/>
      <c r="B2315" s="34"/>
      <c r="C2315" s="34"/>
      <c r="D2315" s="34"/>
      <c r="E2315" s="34"/>
      <c r="F2315" s="34"/>
      <c r="G2315" s="34"/>
      <c r="I2315" s="34"/>
      <c r="J2315" s="34"/>
      <c r="K2315" s="34"/>
      <c r="L2315" s="34"/>
      <c r="M2315" s="34"/>
      <c r="N2315" s="34"/>
      <c r="O2315" s="34"/>
      <c r="P2315" s="34"/>
      <c r="Q2315" s="34"/>
      <c r="R2315" s="34"/>
      <c r="S2315" s="34"/>
      <c r="T2315" s="34"/>
      <c r="U2315" s="34"/>
      <c r="V2315" s="34"/>
      <c r="X2315" s="34"/>
      <c r="Y2315" s="34"/>
      <c r="Z2315" s="34"/>
      <c r="AA2315" s="34"/>
      <c r="AB2315" s="34"/>
      <c r="AC2315" s="34"/>
    </row>
    <row r="2316" spans="1:29">
      <c r="A2316" s="34"/>
      <c r="B2316" s="34"/>
      <c r="C2316" s="34"/>
      <c r="D2316" s="34"/>
      <c r="E2316" s="34"/>
      <c r="F2316" s="34"/>
      <c r="G2316" s="34"/>
      <c r="I2316" s="34"/>
      <c r="J2316" s="34"/>
      <c r="K2316" s="34"/>
      <c r="L2316" s="34"/>
      <c r="M2316" s="34"/>
      <c r="N2316" s="34"/>
      <c r="O2316" s="34"/>
      <c r="P2316" s="34"/>
      <c r="Q2316" s="34"/>
      <c r="R2316" s="34"/>
      <c r="S2316" s="34"/>
      <c r="T2316" s="34"/>
      <c r="U2316" s="34"/>
      <c r="V2316" s="34"/>
      <c r="X2316" s="34"/>
      <c r="Y2316" s="34"/>
      <c r="Z2316" s="34"/>
      <c r="AA2316" s="34"/>
      <c r="AB2316" s="34"/>
      <c r="AC2316" s="34"/>
    </row>
    <row r="2317" spans="1:29">
      <c r="A2317" s="34"/>
      <c r="B2317" s="34"/>
      <c r="C2317" s="34"/>
      <c r="D2317" s="34"/>
      <c r="E2317" s="34"/>
      <c r="F2317" s="34"/>
      <c r="G2317" s="34"/>
      <c r="I2317" s="34"/>
      <c r="J2317" s="34"/>
      <c r="K2317" s="34"/>
      <c r="L2317" s="34"/>
      <c r="M2317" s="34"/>
      <c r="N2317" s="34"/>
      <c r="O2317" s="34"/>
      <c r="P2317" s="34"/>
      <c r="Q2317" s="34"/>
      <c r="R2317" s="34"/>
      <c r="S2317" s="34"/>
      <c r="T2317" s="34"/>
      <c r="U2317" s="34"/>
      <c r="V2317" s="34"/>
      <c r="X2317" s="34"/>
      <c r="Y2317" s="34"/>
      <c r="Z2317" s="34"/>
      <c r="AA2317" s="34"/>
      <c r="AB2317" s="34"/>
      <c r="AC2317" s="34"/>
    </row>
    <row r="2318" spans="1:29">
      <c r="A2318" s="34"/>
      <c r="B2318" s="34"/>
      <c r="C2318" s="34"/>
      <c r="D2318" s="34"/>
      <c r="E2318" s="34"/>
      <c r="F2318" s="34"/>
      <c r="G2318" s="34"/>
      <c r="I2318" s="34"/>
      <c r="J2318" s="34"/>
      <c r="K2318" s="34"/>
      <c r="L2318" s="34"/>
      <c r="M2318" s="34"/>
      <c r="N2318" s="34"/>
      <c r="O2318" s="34"/>
      <c r="P2318" s="34"/>
      <c r="Q2318" s="34"/>
      <c r="R2318" s="34"/>
      <c r="S2318" s="34"/>
      <c r="T2318" s="34"/>
      <c r="U2318" s="34"/>
      <c r="V2318" s="34"/>
      <c r="X2318" s="34"/>
      <c r="Y2318" s="34"/>
      <c r="Z2318" s="34"/>
      <c r="AA2318" s="34"/>
      <c r="AB2318" s="34"/>
      <c r="AC2318" s="34"/>
    </row>
    <row r="2319" spans="1:29">
      <c r="A2319" s="34"/>
      <c r="B2319" s="34"/>
      <c r="C2319" s="34"/>
      <c r="D2319" s="34"/>
      <c r="E2319" s="34"/>
      <c r="F2319" s="34"/>
      <c r="G2319" s="34"/>
      <c r="I2319" s="34"/>
      <c r="J2319" s="34"/>
      <c r="K2319" s="34"/>
      <c r="L2319" s="34"/>
      <c r="M2319" s="34"/>
      <c r="N2319" s="34"/>
      <c r="O2319" s="34"/>
      <c r="P2319" s="34"/>
      <c r="Q2319" s="34"/>
      <c r="R2319" s="34"/>
      <c r="S2319" s="34"/>
      <c r="T2319" s="34"/>
      <c r="U2319" s="34"/>
      <c r="V2319" s="34"/>
      <c r="X2319" s="34"/>
      <c r="Y2319" s="34"/>
      <c r="Z2319" s="34"/>
      <c r="AA2319" s="34"/>
      <c r="AB2319" s="34"/>
      <c r="AC2319" s="34"/>
    </row>
    <row r="2320" spans="1:29">
      <c r="A2320" s="34"/>
      <c r="B2320" s="34"/>
      <c r="C2320" s="34"/>
      <c r="D2320" s="34"/>
      <c r="E2320" s="34"/>
      <c r="F2320" s="34"/>
      <c r="G2320" s="34"/>
      <c r="I2320" s="34"/>
      <c r="J2320" s="34"/>
      <c r="K2320" s="34"/>
      <c r="L2320" s="34"/>
      <c r="M2320" s="34"/>
      <c r="N2320" s="34"/>
      <c r="O2320" s="34"/>
      <c r="P2320" s="34"/>
      <c r="Q2320" s="34"/>
      <c r="R2320" s="34"/>
      <c r="S2320" s="34"/>
      <c r="T2320" s="34"/>
      <c r="U2320" s="34"/>
      <c r="V2320" s="34"/>
      <c r="X2320" s="34"/>
      <c r="Y2320" s="34"/>
      <c r="Z2320" s="34"/>
      <c r="AA2320" s="34"/>
      <c r="AB2320" s="34"/>
      <c r="AC2320" s="34"/>
    </row>
    <row r="2321" spans="1:29">
      <c r="A2321" s="34"/>
      <c r="B2321" s="34"/>
      <c r="C2321" s="34"/>
      <c r="D2321" s="34"/>
      <c r="E2321" s="34"/>
      <c r="F2321" s="34"/>
      <c r="G2321" s="34"/>
      <c r="I2321" s="34"/>
      <c r="J2321" s="34"/>
      <c r="K2321" s="34"/>
      <c r="L2321" s="34"/>
      <c r="M2321" s="34"/>
      <c r="N2321" s="34"/>
      <c r="O2321" s="34"/>
      <c r="P2321" s="34"/>
      <c r="Q2321" s="34"/>
      <c r="R2321" s="34"/>
      <c r="S2321" s="34"/>
      <c r="T2321" s="34"/>
      <c r="U2321" s="34"/>
      <c r="V2321" s="34"/>
      <c r="X2321" s="34"/>
      <c r="Y2321" s="34"/>
      <c r="Z2321" s="34"/>
      <c r="AA2321" s="34"/>
      <c r="AB2321" s="34"/>
      <c r="AC2321" s="34"/>
    </row>
    <row r="2322" spans="1:29">
      <c r="A2322" s="34"/>
      <c r="B2322" s="34"/>
      <c r="C2322" s="34"/>
      <c r="D2322" s="34"/>
      <c r="E2322" s="34"/>
      <c r="F2322" s="34"/>
      <c r="G2322" s="34"/>
      <c r="I2322" s="34"/>
      <c r="J2322" s="34"/>
      <c r="K2322" s="34"/>
      <c r="L2322" s="34"/>
      <c r="M2322" s="34"/>
      <c r="N2322" s="34"/>
      <c r="O2322" s="34"/>
      <c r="P2322" s="34"/>
      <c r="Q2322" s="34"/>
      <c r="R2322" s="34"/>
      <c r="S2322" s="34"/>
      <c r="T2322" s="34"/>
      <c r="U2322" s="34"/>
      <c r="V2322" s="34"/>
      <c r="X2322" s="34"/>
      <c r="Y2322" s="34"/>
      <c r="Z2322" s="34"/>
      <c r="AA2322" s="34"/>
      <c r="AB2322" s="34"/>
      <c r="AC2322" s="34"/>
    </row>
    <row r="2323" spans="1:29">
      <c r="A2323" s="34"/>
      <c r="B2323" s="34"/>
      <c r="C2323" s="34"/>
      <c r="D2323" s="34"/>
      <c r="E2323" s="34"/>
      <c r="F2323" s="34"/>
      <c r="G2323" s="34"/>
      <c r="I2323" s="34"/>
      <c r="J2323" s="34"/>
      <c r="K2323" s="34"/>
      <c r="L2323" s="34"/>
      <c r="M2323" s="34"/>
      <c r="N2323" s="34"/>
      <c r="O2323" s="34"/>
      <c r="P2323" s="34"/>
      <c r="Q2323" s="34"/>
      <c r="R2323" s="34"/>
      <c r="S2323" s="34"/>
      <c r="T2323" s="34"/>
      <c r="U2323" s="34"/>
      <c r="V2323" s="34"/>
      <c r="X2323" s="34"/>
      <c r="Y2323" s="34"/>
      <c r="Z2323" s="34"/>
      <c r="AA2323" s="34"/>
      <c r="AB2323" s="34"/>
      <c r="AC2323" s="34"/>
    </row>
    <row r="2324" spans="1:29">
      <c r="A2324" s="34"/>
      <c r="B2324" s="34"/>
      <c r="C2324" s="34"/>
      <c r="D2324" s="34"/>
      <c r="E2324" s="34"/>
      <c r="F2324" s="34"/>
      <c r="G2324" s="34"/>
      <c r="I2324" s="34"/>
      <c r="J2324" s="34"/>
      <c r="K2324" s="34"/>
      <c r="L2324" s="34"/>
      <c r="M2324" s="34"/>
      <c r="N2324" s="34"/>
      <c r="O2324" s="34"/>
      <c r="P2324" s="34"/>
      <c r="Q2324" s="34"/>
      <c r="R2324" s="34"/>
      <c r="S2324" s="34"/>
      <c r="T2324" s="34"/>
      <c r="U2324" s="34"/>
      <c r="V2324" s="34"/>
      <c r="X2324" s="34"/>
      <c r="Y2324" s="34"/>
      <c r="Z2324" s="34"/>
      <c r="AA2324" s="34"/>
      <c r="AB2324" s="34"/>
      <c r="AC2324" s="34"/>
    </row>
    <row r="2325" spans="1:29">
      <c r="A2325" s="34"/>
      <c r="B2325" s="34"/>
      <c r="C2325" s="34"/>
      <c r="D2325" s="34"/>
      <c r="E2325" s="34"/>
      <c r="F2325" s="34"/>
      <c r="G2325" s="34"/>
      <c r="I2325" s="34"/>
      <c r="J2325" s="34"/>
      <c r="K2325" s="34"/>
      <c r="L2325" s="34"/>
      <c r="M2325" s="34"/>
      <c r="N2325" s="34"/>
      <c r="O2325" s="34"/>
      <c r="P2325" s="34"/>
      <c r="Q2325" s="34"/>
      <c r="R2325" s="34"/>
      <c r="S2325" s="34"/>
      <c r="T2325" s="34"/>
      <c r="U2325" s="34"/>
      <c r="V2325" s="34"/>
      <c r="X2325" s="34"/>
      <c r="Y2325" s="34"/>
      <c r="Z2325" s="34"/>
      <c r="AA2325" s="34"/>
      <c r="AB2325" s="34"/>
      <c r="AC2325" s="34"/>
    </row>
    <row r="2326" spans="1:29">
      <c r="A2326" s="34"/>
      <c r="B2326" s="34"/>
      <c r="C2326" s="34"/>
      <c r="D2326" s="34"/>
      <c r="E2326" s="34"/>
      <c r="F2326" s="34"/>
      <c r="G2326" s="34"/>
      <c r="I2326" s="34"/>
      <c r="J2326" s="34"/>
      <c r="K2326" s="34"/>
      <c r="L2326" s="34"/>
      <c r="M2326" s="34"/>
      <c r="N2326" s="34"/>
      <c r="O2326" s="34"/>
      <c r="P2326" s="34"/>
      <c r="Q2326" s="34"/>
      <c r="R2326" s="34"/>
      <c r="S2326" s="34"/>
      <c r="T2326" s="34"/>
      <c r="U2326" s="34"/>
      <c r="V2326" s="34"/>
      <c r="X2326" s="34"/>
      <c r="Y2326" s="34"/>
      <c r="Z2326" s="34"/>
      <c r="AA2326" s="34"/>
      <c r="AB2326" s="34"/>
      <c r="AC2326" s="34"/>
    </row>
    <row r="2327" spans="1:29">
      <c r="A2327" s="34"/>
      <c r="B2327" s="34"/>
      <c r="C2327" s="34"/>
      <c r="D2327" s="34"/>
      <c r="E2327" s="34"/>
      <c r="F2327" s="34"/>
      <c r="G2327" s="34"/>
      <c r="I2327" s="34"/>
      <c r="J2327" s="34"/>
      <c r="K2327" s="34"/>
      <c r="L2327" s="34"/>
      <c r="M2327" s="34"/>
      <c r="N2327" s="34"/>
      <c r="O2327" s="34"/>
      <c r="P2327" s="34"/>
      <c r="Q2327" s="34"/>
      <c r="R2327" s="34"/>
      <c r="S2327" s="34"/>
      <c r="T2327" s="34"/>
      <c r="U2327" s="34"/>
      <c r="V2327" s="34"/>
      <c r="X2327" s="34"/>
      <c r="Y2327" s="34"/>
      <c r="Z2327" s="34"/>
      <c r="AA2327" s="34"/>
      <c r="AB2327" s="34"/>
      <c r="AC2327" s="34"/>
    </row>
    <row r="2328" spans="1:29">
      <c r="A2328" s="34"/>
      <c r="B2328" s="34"/>
      <c r="C2328" s="34"/>
      <c r="D2328" s="34"/>
      <c r="E2328" s="34"/>
      <c r="F2328" s="34"/>
      <c r="G2328" s="34"/>
      <c r="I2328" s="34"/>
      <c r="J2328" s="34"/>
      <c r="K2328" s="34"/>
      <c r="L2328" s="34"/>
      <c r="M2328" s="34"/>
      <c r="N2328" s="34"/>
      <c r="O2328" s="34"/>
      <c r="P2328" s="34"/>
      <c r="Q2328" s="34"/>
      <c r="R2328" s="34"/>
      <c r="S2328" s="34"/>
      <c r="T2328" s="34"/>
      <c r="U2328" s="34"/>
      <c r="V2328" s="34"/>
      <c r="X2328" s="34"/>
      <c r="Y2328" s="34"/>
      <c r="Z2328" s="34"/>
      <c r="AA2328" s="34"/>
      <c r="AB2328" s="34"/>
      <c r="AC2328" s="34"/>
    </row>
    <row r="2329" spans="1:29">
      <c r="A2329" s="34"/>
      <c r="B2329" s="34"/>
      <c r="C2329" s="34"/>
      <c r="D2329" s="34"/>
      <c r="E2329" s="34"/>
      <c r="F2329" s="34"/>
      <c r="G2329" s="34"/>
      <c r="I2329" s="34"/>
      <c r="J2329" s="34"/>
      <c r="K2329" s="34"/>
      <c r="L2329" s="34"/>
      <c r="M2329" s="34"/>
      <c r="N2329" s="34"/>
      <c r="O2329" s="34"/>
      <c r="P2329" s="34"/>
      <c r="Q2329" s="34"/>
      <c r="R2329" s="34"/>
      <c r="S2329" s="34"/>
      <c r="T2329" s="34"/>
      <c r="U2329" s="34"/>
      <c r="V2329" s="34"/>
      <c r="X2329" s="34"/>
      <c r="Y2329" s="34"/>
      <c r="Z2329" s="34"/>
      <c r="AA2329" s="34"/>
      <c r="AB2329" s="34"/>
      <c r="AC2329" s="34"/>
    </row>
    <row r="2330" spans="1:29">
      <c r="A2330" s="34"/>
      <c r="B2330" s="34"/>
      <c r="C2330" s="34"/>
      <c r="D2330" s="34"/>
      <c r="E2330" s="34"/>
      <c r="F2330" s="34"/>
      <c r="G2330" s="34"/>
      <c r="I2330" s="34"/>
      <c r="J2330" s="34"/>
      <c r="K2330" s="34"/>
      <c r="L2330" s="34"/>
      <c r="M2330" s="34"/>
      <c r="N2330" s="34"/>
      <c r="O2330" s="34"/>
      <c r="P2330" s="34"/>
      <c r="Q2330" s="34"/>
      <c r="R2330" s="34"/>
      <c r="S2330" s="34"/>
      <c r="T2330" s="34"/>
      <c r="U2330" s="34"/>
      <c r="V2330" s="34"/>
      <c r="X2330" s="34"/>
      <c r="Y2330" s="34"/>
      <c r="Z2330" s="34"/>
      <c r="AA2330" s="34"/>
      <c r="AB2330" s="34"/>
      <c r="AC2330" s="34"/>
    </row>
    <row r="2331" spans="1:29">
      <c r="A2331" s="34"/>
      <c r="B2331" s="34"/>
      <c r="C2331" s="34"/>
      <c r="D2331" s="34"/>
      <c r="E2331" s="34"/>
      <c r="F2331" s="34"/>
      <c r="G2331" s="34"/>
      <c r="I2331" s="34"/>
      <c r="J2331" s="34"/>
      <c r="K2331" s="34"/>
      <c r="L2331" s="34"/>
      <c r="M2331" s="34"/>
      <c r="N2331" s="34"/>
      <c r="O2331" s="34"/>
      <c r="P2331" s="34"/>
      <c r="Q2331" s="34"/>
      <c r="R2331" s="34"/>
      <c r="S2331" s="34"/>
      <c r="T2331" s="34"/>
      <c r="U2331" s="34"/>
      <c r="V2331" s="34"/>
      <c r="X2331" s="34"/>
      <c r="Y2331" s="34"/>
      <c r="Z2331" s="34"/>
      <c r="AA2331" s="34"/>
      <c r="AB2331" s="34"/>
      <c r="AC2331" s="34"/>
    </row>
    <row r="2332" spans="1:29">
      <c r="A2332" s="34"/>
      <c r="B2332" s="34"/>
      <c r="C2332" s="34"/>
      <c r="D2332" s="34"/>
      <c r="E2332" s="34"/>
      <c r="F2332" s="34"/>
      <c r="G2332" s="34"/>
      <c r="I2332" s="34"/>
      <c r="J2332" s="34"/>
      <c r="K2332" s="34"/>
      <c r="L2332" s="34"/>
      <c r="M2332" s="34"/>
      <c r="N2332" s="34"/>
      <c r="O2332" s="34"/>
      <c r="P2332" s="34"/>
      <c r="Q2332" s="34"/>
      <c r="R2332" s="34"/>
      <c r="S2332" s="34"/>
      <c r="T2332" s="34"/>
      <c r="U2332" s="34"/>
      <c r="V2332" s="34"/>
      <c r="X2332" s="34"/>
      <c r="Y2332" s="34"/>
      <c r="Z2332" s="34"/>
      <c r="AA2332" s="34"/>
      <c r="AB2332" s="34"/>
      <c r="AC2332" s="34"/>
    </row>
    <row r="2333" spans="1:29">
      <c r="A2333" s="34"/>
      <c r="B2333" s="34"/>
      <c r="C2333" s="34"/>
      <c r="D2333" s="34"/>
      <c r="E2333" s="34"/>
      <c r="F2333" s="34"/>
      <c r="G2333" s="34"/>
      <c r="I2333" s="34"/>
      <c r="J2333" s="34"/>
      <c r="K2333" s="34"/>
      <c r="L2333" s="34"/>
      <c r="M2333" s="34"/>
      <c r="N2333" s="34"/>
      <c r="O2333" s="34"/>
      <c r="P2333" s="34"/>
      <c r="Q2333" s="34"/>
      <c r="R2333" s="34"/>
      <c r="S2333" s="34"/>
      <c r="T2333" s="34"/>
      <c r="U2333" s="34"/>
      <c r="V2333" s="34"/>
      <c r="X2333" s="34"/>
      <c r="Y2333" s="34"/>
      <c r="Z2333" s="34"/>
      <c r="AA2333" s="34"/>
      <c r="AB2333" s="34"/>
      <c r="AC2333" s="34"/>
    </row>
    <row r="2334" spans="1:29">
      <c r="A2334" s="34"/>
      <c r="B2334" s="34"/>
      <c r="C2334" s="34"/>
      <c r="D2334" s="34"/>
      <c r="E2334" s="34"/>
      <c r="F2334" s="34"/>
      <c r="G2334" s="34"/>
      <c r="I2334" s="34"/>
      <c r="J2334" s="34"/>
      <c r="K2334" s="34"/>
      <c r="L2334" s="34"/>
      <c r="M2334" s="34"/>
      <c r="N2334" s="34"/>
      <c r="O2334" s="34"/>
      <c r="P2334" s="34"/>
      <c r="Q2334" s="34"/>
      <c r="R2334" s="34"/>
      <c r="S2334" s="34"/>
      <c r="T2334" s="34"/>
      <c r="U2334" s="34"/>
      <c r="V2334" s="34"/>
      <c r="X2334" s="34"/>
      <c r="Y2334" s="34"/>
      <c r="Z2334" s="34"/>
      <c r="AA2334" s="34"/>
      <c r="AB2334" s="34"/>
      <c r="AC2334" s="34"/>
    </row>
    <row r="2335" spans="1:29">
      <c r="A2335" s="34"/>
      <c r="B2335" s="34"/>
      <c r="C2335" s="34"/>
      <c r="D2335" s="34"/>
      <c r="E2335" s="34"/>
      <c r="F2335" s="34"/>
      <c r="G2335" s="34"/>
      <c r="I2335" s="34"/>
      <c r="J2335" s="34"/>
      <c r="K2335" s="34"/>
      <c r="L2335" s="34"/>
      <c r="M2335" s="34"/>
      <c r="N2335" s="34"/>
      <c r="O2335" s="34"/>
      <c r="P2335" s="34"/>
      <c r="Q2335" s="34"/>
      <c r="R2335" s="34"/>
      <c r="S2335" s="34"/>
      <c r="T2335" s="34"/>
      <c r="U2335" s="34"/>
      <c r="V2335" s="34"/>
      <c r="X2335" s="34"/>
      <c r="Y2335" s="34"/>
      <c r="Z2335" s="34"/>
      <c r="AA2335" s="34"/>
      <c r="AB2335" s="34"/>
      <c r="AC2335" s="34"/>
    </row>
    <row r="2336" spans="1:29">
      <c r="A2336" s="34"/>
      <c r="B2336" s="34"/>
      <c r="C2336" s="34"/>
      <c r="D2336" s="34"/>
      <c r="E2336" s="34"/>
      <c r="F2336" s="34"/>
      <c r="G2336" s="34"/>
      <c r="I2336" s="34"/>
      <c r="J2336" s="34"/>
      <c r="K2336" s="34"/>
      <c r="L2336" s="34"/>
      <c r="M2336" s="34"/>
      <c r="N2336" s="34"/>
      <c r="O2336" s="34"/>
      <c r="P2336" s="34"/>
      <c r="Q2336" s="34"/>
      <c r="R2336" s="34"/>
      <c r="S2336" s="34"/>
      <c r="T2336" s="34"/>
      <c r="U2336" s="34"/>
      <c r="V2336" s="34"/>
      <c r="X2336" s="34"/>
      <c r="Y2336" s="34"/>
      <c r="Z2336" s="34"/>
      <c r="AA2336" s="34"/>
      <c r="AB2336" s="34"/>
      <c r="AC2336" s="34"/>
    </row>
    <row r="2337" spans="1:29">
      <c r="A2337" s="34"/>
      <c r="B2337" s="34"/>
      <c r="C2337" s="34"/>
      <c r="D2337" s="34"/>
      <c r="E2337" s="34"/>
      <c r="F2337" s="34"/>
      <c r="G2337" s="34"/>
      <c r="I2337" s="34"/>
      <c r="J2337" s="34"/>
      <c r="K2337" s="34"/>
      <c r="L2337" s="34"/>
      <c r="M2337" s="34"/>
      <c r="N2337" s="34"/>
      <c r="O2337" s="34"/>
      <c r="P2337" s="34"/>
      <c r="Q2337" s="34"/>
      <c r="R2337" s="34"/>
      <c r="S2337" s="34"/>
      <c r="T2337" s="34"/>
      <c r="U2337" s="34"/>
      <c r="V2337" s="34"/>
      <c r="X2337" s="34"/>
      <c r="Y2337" s="34"/>
      <c r="Z2337" s="34"/>
      <c r="AA2337" s="34"/>
      <c r="AB2337" s="34"/>
      <c r="AC2337" s="34"/>
    </row>
    <row r="2338" spans="1:29">
      <c r="A2338" s="34"/>
      <c r="B2338" s="34"/>
      <c r="C2338" s="34"/>
      <c r="D2338" s="34"/>
      <c r="E2338" s="34"/>
      <c r="F2338" s="34"/>
      <c r="G2338" s="34"/>
      <c r="I2338" s="34"/>
      <c r="J2338" s="34"/>
      <c r="K2338" s="34"/>
      <c r="L2338" s="34"/>
      <c r="M2338" s="34"/>
      <c r="N2338" s="34"/>
      <c r="O2338" s="34"/>
      <c r="P2338" s="34"/>
      <c r="Q2338" s="34"/>
      <c r="R2338" s="34"/>
      <c r="S2338" s="34"/>
      <c r="T2338" s="34"/>
      <c r="U2338" s="34"/>
      <c r="V2338" s="34"/>
      <c r="X2338" s="34"/>
      <c r="Y2338" s="34"/>
      <c r="Z2338" s="34"/>
      <c r="AA2338" s="34"/>
      <c r="AB2338" s="34"/>
      <c r="AC2338" s="34"/>
    </row>
    <row r="2339" spans="1:29">
      <c r="A2339" s="34"/>
      <c r="B2339" s="34"/>
      <c r="C2339" s="34"/>
      <c r="D2339" s="34"/>
      <c r="E2339" s="34"/>
      <c r="F2339" s="34"/>
      <c r="G2339" s="34"/>
      <c r="I2339" s="34"/>
      <c r="J2339" s="34"/>
      <c r="K2339" s="34"/>
      <c r="L2339" s="34"/>
      <c r="M2339" s="34"/>
      <c r="N2339" s="34"/>
      <c r="O2339" s="34"/>
      <c r="P2339" s="34"/>
      <c r="Q2339" s="34"/>
      <c r="R2339" s="34"/>
      <c r="S2339" s="34"/>
      <c r="T2339" s="34"/>
      <c r="U2339" s="34"/>
      <c r="V2339" s="34"/>
      <c r="X2339" s="34"/>
      <c r="Y2339" s="34"/>
      <c r="Z2339" s="34"/>
      <c r="AA2339" s="34"/>
      <c r="AB2339" s="34"/>
      <c r="AC2339" s="34"/>
    </row>
    <row r="2340" spans="1:29">
      <c r="A2340" s="34"/>
      <c r="B2340" s="34"/>
      <c r="C2340" s="34"/>
      <c r="D2340" s="34"/>
      <c r="E2340" s="34"/>
      <c r="F2340" s="34"/>
      <c r="G2340" s="34"/>
      <c r="I2340" s="34"/>
      <c r="J2340" s="34"/>
      <c r="K2340" s="34"/>
      <c r="L2340" s="34"/>
      <c r="M2340" s="34"/>
      <c r="N2340" s="34"/>
      <c r="O2340" s="34"/>
      <c r="P2340" s="34"/>
      <c r="Q2340" s="34"/>
      <c r="R2340" s="34"/>
      <c r="S2340" s="34"/>
      <c r="T2340" s="34"/>
      <c r="U2340" s="34"/>
      <c r="V2340" s="34"/>
      <c r="X2340" s="34"/>
      <c r="Y2340" s="34"/>
      <c r="Z2340" s="34"/>
      <c r="AA2340" s="34"/>
      <c r="AB2340" s="34"/>
      <c r="AC2340" s="34"/>
    </row>
    <row r="2341" spans="1:29">
      <c r="A2341" s="34"/>
      <c r="B2341" s="34"/>
      <c r="C2341" s="34"/>
      <c r="D2341" s="34"/>
      <c r="E2341" s="34"/>
      <c r="F2341" s="34"/>
      <c r="G2341" s="34"/>
      <c r="I2341" s="34"/>
      <c r="J2341" s="34"/>
      <c r="K2341" s="34"/>
      <c r="L2341" s="34"/>
      <c r="M2341" s="34"/>
      <c r="N2341" s="34"/>
      <c r="O2341" s="34"/>
      <c r="P2341" s="34"/>
      <c r="Q2341" s="34"/>
      <c r="R2341" s="34"/>
      <c r="S2341" s="34"/>
      <c r="T2341" s="34"/>
      <c r="U2341" s="34"/>
      <c r="V2341" s="34"/>
      <c r="X2341" s="34"/>
      <c r="Y2341" s="34"/>
      <c r="Z2341" s="34"/>
      <c r="AA2341" s="34"/>
      <c r="AB2341" s="34"/>
      <c r="AC2341" s="34"/>
    </row>
    <row r="2342" spans="1:29">
      <c r="A2342" s="34"/>
      <c r="B2342" s="34"/>
      <c r="C2342" s="34"/>
      <c r="D2342" s="34"/>
      <c r="E2342" s="34"/>
      <c r="F2342" s="34"/>
      <c r="G2342" s="34"/>
      <c r="I2342" s="34"/>
      <c r="J2342" s="34"/>
      <c r="K2342" s="34"/>
      <c r="L2342" s="34"/>
      <c r="M2342" s="34"/>
      <c r="N2342" s="34"/>
      <c r="O2342" s="34"/>
      <c r="P2342" s="34"/>
      <c r="Q2342" s="34"/>
      <c r="R2342" s="34"/>
      <c r="S2342" s="34"/>
      <c r="T2342" s="34"/>
      <c r="U2342" s="34"/>
      <c r="V2342" s="34"/>
      <c r="X2342" s="34"/>
      <c r="Y2342" s="34"/>
      <c r="Z2342" s="34"/>
      <c r="AA2342" s="34"/>
      <c r="AB2342" s="34"/>
      <c r="AC2342" s="34"/>
    </row>
    <row r="2343" spans="1:29">
      <c r="A2343" s="34"/>
      <c r="B2343" s="34"/>
      <c r="C2343" s="34"/>
      <c r="D2343" s="34"/>
      <c r="E2343" s="34"/>
      <c r="F2343" s="34"/>
      <c r="G2343" s="34"/>
      <c r="I2343" s="34"/>
      <c r="J2343" s="34"/>
      <c r="K2343" s="34"/>
      <c r="L2343" s="34"/>
      <c r="M2343" s="34"/>
      <c r="N2343" s="34"/>
      <c r="O2343" s="34"/>
      <c r="P2343" s="34"/>
      <c r="Q2343" s="34"/>
      <c r="R2343" s="34"/>
      <c r="S2343" s="34"/>
      <c r="T2343" s="34"/>
      <c r="U2343" s="34"/>
      <c r="V2343" s="34"/>
      <c r="X2343" s="34"/>
      <c r="Y2343" s="34"/>
      <c r="Z2343" s="34"/>
      <c r="AA2343" s="34"/>
      <c r="AB2343" s="34"/>
      <c r="AC2343" s="34"/>
    </row>
    <row r="2344" spans="1:29">
      <c r="A2344" s="34"/>
      <c r="B2344" s="34"/>
      <c r="C2344" s="34"/>
      <c r="D2344" s="34"/>
      <c r="E2344" s="34"/>
      <c r="F2344" s="34"/>
      <c r="G2344" s="34"/>
      <c r="I2344" s="34"/>
      <c r="J2344" s="34"/>
      <c r="K2344" s="34"/>
      <c r="L2344" s="34"/>
      <c r="M2344" s="34"/>
      <c r="N2344" s="34"/>
      <c r="O2344" s="34"/>
      <c r="P2344" s="34"/>
      <c r="Q2344" s="34"/>
      <c r="R2344" s="34"/>
      <c r="S2344" s="34"/>
      <c r="T2344" s="34"/>
      <c r="U2344" s="34"/>
      <c r="V2344" s="34"/>
      <c r="X2344" s="34"/>
      <c r="Y2344" s="34"/>
      <c r="Z2344" s="34"/>
      <c r="AA2344" s="34"/>
      <c r="AB2344" s="34"/>
      <c r="AC2344" s="34"/>
    </row>
    <row r="2345" spans="1:29">
      <c r="A2345" s="34"/>
      <c r="B2345" s="34"/>
      <c r="C2345" s="34"/>
      <c r="D2345" s="34"/>
      <c r="E2345" s="34"/>
      <c r="F2345" s="34"/>
      <c r="G2345" s="34"/>
      <c r="I2345" s="34"/>
      <c r="J2345" s="34"/>
      <c r="K2345" s="34"/>
      <c r="L2345" s="34"/>
      <c r="M2345" s="34"/>
      <c r="N2345" s="34"/>
      <c r="O2345" s="34"/>
      <c r="P2345" s="34"/>
      <c r="Q2345" s="34"/>
      <c r="R2345" s="34"/>
      <c r="S2345" s="34"/>
      <c r="T2345" s="34"/>
      <c r="U2345" s="34"/>
      <c r="V2345" s="34"/>
      <c r="X2345" s="34"/>
      <c r="Y2345" s="34"/>
      <c r="Z2345" s="34"/>
      <c r="AA2345" s="34"/>
      <c r="AB2345" s="34"/>
      <c r="AC2345" s="34"/>
    </row>
    <row r="2346" spans="1:29">
      <c r="A2346" s="34"/>
      <c r="B2346" s="34"/>
      <c r="C2346" s="34"/>
      <c r="D2346" s="34"/>
      <c r="E2346" s="34"/>
      <c r="F2346" s="34"/>
      <c r="G2346" s="34"/>
      <c r="I2346" s="34"/>
      <c r="J2346" s="34"/>
      <c r="K2346" s="34"/>
      <c r="L2346" s="34"/>
      <c r="M2346" s="34"/>
      <c r="N2346" s="34"/>
      <c r="O2346" s="34"/>
      <c r="P2346" s="34"/>
      <c r="Q2346" s="34"/>
      <c r="R2346" s="34"/>
      <c r="S2346" s="34"/>
      <c r="T2346" s="34"/>
      <c r="U2346" s="34"/>
      <c r="V2346" s="34"/>
      <c r="X2346" s="34"/>
      <c r="Y2346" s="34"/>
      <c r="Z2346" s="34"/>
      <c r="AA2346" s="34"/>
      <c r="AB2346" s="34"/>
      <c r="AC2346" s="34"/>
    </row>
    <row r="2347" spans="1:29">
      <c r="A2347" s="34"/>
      <c r="B2347" s="34"/>
      <c r="C2347" s="34"/>
      <c r="D2347" s="34"/>
      <c r="E2347" s="34"/>
      <c r="F2347" s="34"/>
      <c r="G2347" s="34"/>
      <c r="I2347" s="34"/>
      <c r="J2347" s="34"/>
      <c r="K2347" s="34"/>
      <c r="L2347" s="34"/>
      <c r="M2347" s="34"/>
      <c r="N2347" s="34"/>
      <c r="O2347" s="34"/>
      <c r="P2347" s="34"/>
      <c r="Q2347" s="34"/>
      <c r="R2347" s="34"/>
      <c r="S2347" s="34"/>
      <c r="T2347" s="34"/>
      <c r="U2347" s="34"/>
      <c r="V2347" s="34"/>
      <c r="X2347" s="34"/>
      <c r="Y2347" s="34"/>
      <c r="Z2347" s="34"/>
      <c r="AA2347" s="34"/>
      <c r="AB2347" s="34"/>
      <c r="AC2347" s="34"/>
    </row>
    <row r="2348" spans="1:29">
      <c r="A2348" s="34"/>
      <c r="B2348" s="34"/>
      <c r="C2348" s="34"/>
      <c r="D2348" s="34"/>
      <c r="E2348" s="34"/>
      <c r="F2348" s="34"/>
      <c r="G2348" s="34"/>
      <c r="I2348" s="34"/>
      <c r="J2348" s="34"/>
      <c r="K2348" s="34"/>
      <c r="L2348" s="34"/>
      <c r="M2348" s="34"/>
      <c r="N2348" s="34"/>
      <c r="O2348" s="34"/>
      <c r="P2348" s="34"/>
      <c r="Q2348" s="34"/>
      <c r="R2348" s="34"/>
      <c r="S2348" s="34"/>
      <c r="T2348" s="34"/>
      <c r="U2348" s="34"/>
      <c r="V2348" s="34"/>
      <c r="X2348" s="34"/>
      <c r="Y2348" s="34"/>
      <c r="Z2348" s="34"/>
      <c r="AA2348" s="34"/>
      <c r="AB2348" s="34"/>
      <c r="AC2348" s="34"/>
    </row>
    <row r="2349" spans="1:29">
      <c r="A2349" s="34"/>
      <c r="B2349" s="34"/>
      <c r="C2349" s="34"/>
      <c r="D2349" s="34"/>
      <c r="E2349" s="34"/>
      <c r="F2349" s="34"/>
      <c r="G2349" s="34"/>
      <c r="I2349" s="34"/>
      <c r="J2349" s="34"/>
      <c r="K2349" s="34"/>
      <c r="L2349" s="34"/>
      <c r="M2349" s="34"/>
      <c r="N2349" s="34"/>
      <c r="O2349" s="34"/>
      <c r="P2349" s="34"/>
      <c r="Q2349" s="34"/>
      <c r="R2349" s="34"/>
      <c r="S2349" s="34"/>
      <c r="T2349" s="34"/>
      <c r="U2349" s="34"/>
      <c r="V2349" s="34"/>
      <c r="X2349" s="34"/>
      <c r="Y2349" s="34"/>
      <c r="Z2349" s="34"/>
      <c r="AA2349" s="34"/>
      <c r="AB2349" s="34"/>
      <c r="AC2349" s="34"/>
    </row>
    <row r="2350" spans="1:29">
      <c r="A2350" s="34"/>
      <c r="B2350" s="34"/>
      <c r="C2350" s="34"/>
      <c r="D2350" s="34"/>
      <c r="E2350" s="34"/>
      <c r="F2350" s="34"/>
      <c r="G2350" s="34"/>
      <c r="I2350" s="34"/>
      <c r="J2350" s="34"/>
      <c r="K2350" s="34"/>
      <c r="L2350" s="34"/>
      <c r="M2350" s="34"/>
      <c r="N2350" s="34"/>
      <c r="O2350" s="34"/>
      <c r="P2350" s="34"/>
      <c r="Q2350" s="34"/>
      <c r="R2350" s="34"/>
      <c r="S2350" s="34"/>
      <c r="T2350" s="34"/>
      <c r="U2350" s="34"/>
      <c r="V2350" s="34"/>
      <c r="X2350" s="34"/>
      <c r="Y2350" s="34"/>
      <c r="Z2350" s="34"/>
      <c r="AA2350" s="34"/>
      <c r="AB2350" s="34"/>
      <c r="AC2350" s="34"/>
    </row>
    <row r="2351" spans="1:29">
      <c r="A2351" s="34"/>
      <c r="B2351" s="34"/>
      <c r="C2351" s="34"/>
      <c r="D2351" s="34"/>
      <c r="E2351" s="34"/>
      <c r="F2351" s="34"/>
      <c r="G2351" s="34"/>
      <c r="I2351" s="34"/>
      <c r="J2351" s="34"/>
      <c r="K2351" s="34"/>
      <c r="L2351" s="34"/>
      <c r="M2351" s="34"/>
      <c r="N2351" s="34"/>
      <c r="O2351" s="34"/>
      <c r="P2351" s="34"/>
      <c r="Q2351" s="34"/>
      <c r="R2351" s="34"/>
      <c r="S2351" s="34"/>
      <c r="T2351" s="34"/>
      <c r="U2351" s="34"/>
      <c r="V2351" s="34"/>
      <c r="X2351" s="34"/>
      <c r="Y2351" s="34"/>
      <c r="Z2351" s="34"/>
      <c r="AA2351" s="34"/>
      <c r="AB2351" s="34"/>
      <c r="AC2351" s="34"/>
    </row>
    <row r="2352" spans="1:29">
      <c r="A2352" s="34"/>
      <c r="B2352" s="34"/>
      <c r="C2352" s="34"/>
      <c r="D2352" s="34"/>
      <c r="E2352" s="34"/>
      <c r="F2352" s="34"/>
      <c r="G2352" s="34"/>
      <c r="I2352" s="34"/>
      <c r="J2352" s="34"/>
      <c r="K2352" s="34"/>
      <c r="L2352" s="34"/>
      <c r="M2352" s="34"/>
      <c r="N2352" s="34"/>
      <c r="O2352" s="34"/>
      <c r="P2352" s="34"/>
      <c r="Q2352" s="34"/>
      <c r="R2352" s="34"/>
      <c r="S2352" s="34"/>
      <c r="T2352" s="34"/>
      <c r="U2352" s="34"/>
      <c r="V2352" s="34"/>
      <c r="X2352" s="34"/>
      <c r="Y2352" s="34"/>
      <c r="Z2352" s="34"/>
      <c r="AA2352" s="34"/>
      <c r="AB2352" s="34"/>
      <c r="AC2352" s="34"/>
    </row>
    <row r="2353" spans="1:29">
      <c r="A2353" s="34"/>
      <c r="B2353" s="34"/>
      <c r="C2353" s="34"/>
      <c r="D2353" s="34"/>
      <c r="E2353" s="34"/>
      <c r="F2353" s="34"/>
      <c r="G2353" s="34"/>
      <c r="I2353" s="34"/>
      <c r="J2353" s="34"/>
      <c r="K2353" s="34"/>
      <c r="L2353" s="34"/>
      <c r="M2353" s="34"/>
      <c r="N2353" s="34"/>
      <c r="O2353" s="34"/>
      <c r="P2353" s="34"/>
      <c r="Q2353" s="34"/>
      <c r="R2353" s="34"/>
      <c r="S2353" s="34"/>
      <c r="T2353" s="34"/>
      <c r="U2353" s="34"/>
      <c r="V2353" s="34"/>
      <c r="X2353" s="34"/>
      <c r="Y2353" s="34"/>
      <c r="Z2353" s="34"/>
      <c r="AA2353" s="34"/>
      <c r="AB2353" s="34"/>
      <c r="AC2353" s="34"/>
    </row>
    <row r="2354" spans="1:29">
      <c r="A2354" s="34"/>
      <c r="B2354" s="34"/>
      <c r="C2354" s="34"/>
      <c r="D2354" s="34"/>
      <c r="E2354" s="34"/>
      <c r="F2354" s="34"/>
      <c r="G2354" s="34"/>
      <c r="I2354" s="34"/>
      <c r="J2354" s="34"/>
      <c r="K2354" s="34"/>
      <c r="L2354" s="34"/>
      <c r="M2354" s="34"/>
      <c r="N2354" s="34"/>
      <c r="O2354" s="34"/>
      <c r="P2354" s="34"/>
      <c r="Q2354" s="34"/>
      <c r="R2354" s="34"/>
      <c r="S2354" s="34"/>
      <c r="T2354" s="34"/>
      <c r="U2354" s="34"/>
      <c r="V2354" s="34"/>
      <c r="X2354" s="34"/>
      <c r="Y2354" s="34"/>
      <c r="Z2354" s="34"/>
      <c r="AA2354" s="34"/>
      <c r="AB2354" s="34"/>
      <c r="AC2354" s="34"/>
    </row>
    <row r="2355" spans="1:29">
      <c r="A2355" s="34"/>
      <c r="B2355" s="34"/>
      <c r="C2355" s="34"/>
      <c r="D2355" s="34"/>
      <c r="E2355" s="34"/>
      <c r="F2355" s="34"/>
      <c r="G2355" s="34"/>
      <c r="I2355" s="34"/>
      <c r="J2355" s="34"/>
      <c r="K2355" s="34"/>
      <c r="L2355" s="34"/>
      <c r="M2355" s="34"/>
      <c r="N2355" s="34"/>
      <c r="O2355" s="34"/>
      <c r="P2355" s="34"/>
      <c r="Q2355" s="34"/>
      <c r="R2355" s="34"/>
      <c r="S2355" s="34"/>
      <c r="T2355" s="34"/>
      <c r="U2355" s="34"/>
      <c r="V2355" s="34"/>
      <c r="X2355" s="34"/>
      <c r="Y2355" s="34"/>
      <c r="Z2355" s="34"/>
      <c r="AA2355" s="34"/>
      <c r="AB2355" s="34"/>
      <c r="AC2355" s="34"/>
    </row>
    <row r="2356" spans="1:29">
      <c r="A2356" s="34"/>
      <c r="B2356" s="34"/>
      <c r="C2356" s="34"/>
      <c r="D2356" s="34"/>
      <c r="E2356" s="34"/>
      <c r="F2356" s="34"/>
      <c r="G2356" s="34"/>
      <c r="I2356" s="34"/>
      <c r="J2356" s="34"/>
      <c r="K2356" s="34"/>
      <c r="L2356" s="34"/>
      <c r="M2356" s="34"/>
      <c r="N2356" s="34"/>
      <c r="O2356" s="34"/>
      <c r="P2356" s="34"/>
      <c r="Q2356" s="34"/>
      <c r="R2356" s="34"/>
      <c r="S2356" s="34"/>
      <c r="T2356" s="34"/>
      <c r="U2356" s="34"/>
      <c r="V2356" s="34"/>
      <c r="X2356" s="34"/>
      <c r="Y2356" s="34"/>
      <c r="Z2356" s="34"/>
      <c r="AA2356" s="34"/>
      <c r="AB2356" s="34"/>
      <c r="AC2356" s="34"/>
    </row>
    <row r="2357" spans="1:29">
      <c r="A2357" s="34"/>
      <c r="B2357" s="34"/>
      <c r="C2357" s="34"/>
      <c r="D2357" s="34"/>
      <c r="E2357" s="34"/>
      <c r="F2357" s="34"/>
      <c r="G2357" s="34"/>
      <c r="I2357" s="34"/>
      <c r="J2357" s="34"/>
      <c r="K2357" s="34"/>
      <c r="L2357" s="34"/>
      <c r="M2357" s="34"/>
      <c r="N2357" s="34"/>
      <c r="O2357" s="34"/>
      <c r="P2357" s="34"/>
      <c r="Q2357" s="34"/>
      <c r="R2357" s="34"/>
      <c r="S2357" s="34"/>
      <c r="T2357" s="34"/>
      <c r="U2357" s="34"/>
      <c r="V2357" s="34"/>
      <c r="X2357" s="34"/>
      <c r="Y2357" s="34"/>
      <c r="Z2357" s="34"/>
      <c r="AA2357" s="34"/>
      <c r="AB2357" s="34"/>
      <c r="AC2357" s="34"/>
    </row>
    <row r="2358" spans="1:29">
      <c r="A2358" s="34"/>
      <c r="B2358" s="34"/>
      <c r="C2358" s="34"/>
      <c r="D2358" s="34"/>
      <c r="E2358" s="34"/>
      <c r="F2358" s="34"/>
      <c r="G2358" s="34"/>
      <c r="I2358" s="34"/>
      <c r="J2358" s="34"/>
      <c r="K2358" s="34"/>
      <c r="L2358" s="34"/>
      <c r="M2358" s="34"/>
      <c r="N2358" s="34"/>
      <c r="O2358" s="34"/>
      <c r="P2358" s="34"/>
      <c r="Q2358" s="34"/>
      <c r="R2358" s="34"/>
      <c r="S2358" s="34"/>
      <c r="T2358" s="34"/>
      <c r="U2358" s="34"/>
      <c r="V2358" s="34"/>
      <c r="X2358" s="34"/>
      <c r="Y2358" s="34"/>
      <c r="Z2358" s="34"/>
      <c r="AA2358" s="34"/>
      <c r="AB2358" s="34"/>
      <c r="AC2358" s="34"/>
    </row>
    <row r="2359" spans="1:29">
      <c r="A2359" s="34"/>
      <c r="B2359" s="34"/>
      <c r="C2359" s="34"/>
      <c r="D2359" s="34"/>
      <c r="E2359" s="34"/>
      <c r="F2359" s="34"/>
      <c r="G2359" s="34"/>
      <c r="I2359" s="34"/>
      <c r="J2359" s="34"/>
      <c r="K2359" s="34"/>
      <c r="L2359" s="34"/>
      <c r="M2359" s="34"/>
      <c r="N2359" s="34"/>
      <c r="O2359" s="34"/>
      <c r="P2359" s="34"/>
      <c r="Q2359" s="34"/>
      <c r="R2359" s="34"/>
      <c r="S2359" s="34"/>
      <c r="T2359" s="34"/>
      <c r="U2359" s="34"/>
      <c r="V2359" s="34"/>
      <c r="X2359" s="34"/>
      <c r="Y2359" s="34"/>
      <c r="Z2359" s="34"/>
      <c r="AA2359" s="34"/>
      <c r="AB2359" s="34"/>
      <c r="AC2359" s="34"/>
    </row>
    <row r="2360" spans="1:29">
      <c r="A2360" s="34"/>
      <c r="B2360" s="34"/>
      <c r="C2360" s="34"/>
      <c r="D2360" s="34"/>
      <c r="E2360" s="34"/>
      <c r="F2360" s="34"/>
      <c r="G2360" s="34"/>
      <c r="I2360" s="34"/>
      <c r="J2360" s="34"/>
      <c r="K2360" s="34"/>
      <c r="L2360" s="34"/>
      <c r="M2360" s="34"/>
      <c r="N2360" s="34"/>
      <c r="O2360" s="34"/>
      <c r="P2360" s="34"/>
      <c r="Q2360" s="34"/>
      <c r="R2360" s="34"/>
      <c r="S2360" s="34"/>
      <c r="T2360" s="34"/>
      <c r="U2360" s="34"/>
      <c r="V2360" s="34"/>
      <c r="X2360" s="34"/>
      <c r="Y2360" s="34"/>
      <c r="Z2360" s="34"/>
      <c r="AA2360" s="34"/>
      <c r="AB2360" s="34"/>
      <c r="AC2360" s="34"/>
    </row>
    <row r="2361" spans="1:29">
      <c r="A2361" s="34"/>
      <c r="B2361" s="34"/>
      <c r="C2361" s="34"/>
      <c r="D2361" s="34"/>
      <c r="E2361" s="34"/>
      <c r="F2361" s="34"/>
      <c r="G2361" s="34"/>
      <c r="I2361" s="34"/>
      <c r="J2361" s="34"/>
      <c r="K2361" s="34"/>
      <c r="L2361" s="34"/>
      <c r="M2361" s="34"/>
      <c r="N2361" s="34"/>
      <c r="O2361" s="34"/>
      <c r="P2361" s="34"/>
      <c r="Q2361" s="34"/>
      <c r="R2361" s="34"/>
      <c r="S2361" s="34"/>
      <c r="T2361" s="34"/>
      <c r="U2361" s="34"/>
      <c r="V2361" s="34"/>
      <c r="X2361" s="34"/>
      <c r="Y2361" s="34"/>
      <c r="Z2361" s="34"/>
      <c r="AA2361" s="34"/>
      <c r="AB2361" s="34"/>
      <c r="AC2361" s="34"/>
    </row>
    <row r="2362" spans="1:29">
      <c r="A2362" s="34"/>
      <c r="B2362" s="34"/>
      <c r="C2362" s="34"/>
      <c r="D2362" s="34"/>
      <c r="E2362" s="34"/>
      <c r="F2362" s="34"/>
      <c r="G2362" s="34"/>
      <c r="I2362" s="34"/>
      <c r="J2362" s="34"/>
      <c r="K2362" s="34"/>
      <c r="L2362" s="34"/>
      <c r="M2362" s="34"/>
      <c r="N2362" s="34"/>
      <c r="O2362" s="34"/>
      <c r="P2362" s="34"/>
      <c r="Q2362" s="34"/>
      <c r="R2362" s="34"/>
      <c r="S2362" s="34"/>
      <c r="T2362" s="34"/>
      <c r="U2362" s="34"/>
      <c r="V2362" s="34"/>
      <c r="X2362" s="34"/>
      <c r="Y2362" s="34"/>
      <c r="Z2362" s="34"/>
      <c r="AA2362" s="34"/>
      <c r="AB2362" s="34"/>
      <c r="AC2362" s="34"/>
    </row>
    <row r="2363" spans="1:29">
      <c r="A2363" s="34"/>
      <c r="B2363" s="34"/>
      <c r="C2363" s="34"/>
      <c r="D2363" s="34"/>
      <c r="E2363" s="34"/>
      <c r="F2363" s="34"/>
      <c r="G2363" s="34"/>
      <c r="I2363" s="34"/>
      <c r="J2363" s="34"/>
      <c r="K2363" s="34"/>
      <c r="L2363" s="34"/>
      <c r="M2363" s="34"/>
      <c r="N2363" s="34"/>
      <c r="O2363" s="34"/>
      <c r="P2363" s="34"/>
      <c r="Q2363" s="34"/>
      <c r="R2363" s="34"/>
      <c r="S2363" s="34"/>
      <c r="T2363" s="34"/>
      <c r="U2363" s="34"/>
      <c r="V2363" s="34"/>
      <c r="X2363" s="34"/>
      <c r="Y2363" s="34"/>
      <c r="Z2363" s="34"/>
      <c r="AA2363" s="34"/>
      <c r="AB2363" s="34"/>
      <c r="AC2363" s="34"/>
    </row>
    <row r="2364" spans="1:29">
      <c r="A2364" s="34"/>
      <c r="B2364" s="34"/>
      <c r="C2364" s="34"/>
      <c r="D2364" s="34"/>
      <c r="E2364" s="34"/>
      <c r="F2364" s="34"/>
      <c r="G2364" s="34"/>
      <c r="I2364" s="34"/>
      <c r="J2364" s="34"/>
      <c r="K2364" s="34"/>
      <c r="L2364" s="34"/>
      <c r="M2364" s="34"/>
      <c r="N2364" s="34"/>
      <c r="O2364" s="34"/>
      <c r="P2364" s="34"/>
      <c r="Q2364" s="34"/>
      <c r="R2364" s="34"/>
      <c r="S2364" s="34"/>
      <c r="T2364" s="34"/>
      <c r="U2364" s="34"/>
      <c r="V2364" s="34"/>
      <c r="X2364" s="34"/>
      <c r="Y2364" s="34"/>
      <c r="Z2364" s="34"/>
      <c r="AA2364" s="34"/>
      <c r="AB2364" s="34"/>
      <c r="AC2364" s="34"/>
    </row>
    <row r="2365" spans="1:29">
      <c r="A2365" s="34"/>
      <c r="B2365" s="34"/>
      <c r="C2365" s="34"/>
      <c r="D2365" s="34"/>
      <c r="E2365" s="34"/>
      <c r="F2365" s="34"/>
      <c r="G2365" s="34"/>
      <c r="I2365" s="34"/>
      <c r="J2365" s="34"/>
      <c r="K2365" s="34"/>
      <c r="L2365" s="34"/>
      <c r="M2365" s="34"/>
      <c r="N2365" s="34"/>
      <c r="O2365" s="34"/>
      <c r="P2365" s="34"/>
      <c r="Q2365" s="34"/>
      <c r="R2365" s="34"/>
      <c r="S2365" s="34"/>
      <c r="T2365" s="34"/>
      <c r="U2365" s="34"/>
      <c r="V2365" s="34"/>
      <c r="X2365" s="34"/>
      <c r="Y2365" s="34"/>
      <c r="Z2365" s="34"/>
      <c r="AA2365" s="34"/>
      <c r="AB2365" s="34"/>
      <c r="AC2365" s="34"/>
    </row>
    <row r="2366" spans="1:29">
      <c r="A2366" s="34"/>
      <c r="B2366" s="34"/>
      <c r="C2366" s="34"/>
      <c r="D2366" s="34"/>
      <c r="E2366" s="34"/>
      <c r="F2366" s="34"/>
      <c r="G2366" s="34"/>
      <c r="I2366" s="34"/>
      <c r="J2366" s="34"/>
      <c r="K2366" s="34"/>
      <c r="L2366" s="34"/>
      <c r="M2366" s="34"/>
      <c r="N2366" s="34"/>
      <c r="O2366" s="34"/>
      <c r="P2366" s="34"/>
      <c r="Q2366" s="34"/>
      <c r="R2366" s="34"/>
      <c r="S2366" s="34"/>
      <c r="T2366" s="34"/>
      <c r="U2366" s="34"/>
      <c r="V2366" s="34"/>
      <c r="X2366" s="34"/>
      <c r="Y2366" s="34"/>
      <c r="Z2366" s="34"/>
      <c r="AA2366" s="34"/>
      <c r="AB2366" s="34"/>
      <c r="AC2366" s="34"/>
    </row>
    <row r="2367" spans="1:29">
      <c r="A2367" s="34"/>
      <c r="B2367" s="34"/>
      <c r="C2367" s="34"/>
      <c r="D2367" s="34"/>
      <c r="E2367" s="34"/>
      <c r="F2367" s="34"/>
      <c r="G2367" s="34"/>
      <c r="I2367" s="34"/>
      <c r="J2367" s="34"/>
      <c r="K2367" s="34"/>
      <c r="L2367" s="34"/>
      <c r="M2367" s="34"/>
      <c r="N2367" s="34"/>
      <c r="O2367" s="34"/>
      <c r="P2367" s="34"/>
      <c r="Q2367" s="34"/>
      <c r="R2367" s="34"/>
      <c r="S2367" s="34"/>
      <c r="T2367" s="34"/>
      <c r="U2367" s="34"/>
      <c r="V2367" s="34"/>
      <c r="X2367" s="34"/>
      <c r="Y2367" s="34"/>
      <c r="Z2367" s="34"/>
      <c r="AA2367" s="34"/>
      <c r="AB2367" s="34"/>
      <c r="AC2367" s="34"/>
    </row>
    <row r="2368" spans="1:29">
      <c r="A2368" s="34"/>
      <c r="B2368" s="34"/>
      <c r="C2368" s="34"/>
      <c r="D2368" s="34"/>
      <c r="E2368" s="34"/>
      <c r="F2368" s="34"/>
      <c r="G2368" s="34"/>
      <c r="I2368" s="34"/>
      <c r="J2368" s="34"/>
      <c r="K2368" s="34"/>
      <c r="L2368" s="34"/>
      <c r="M2368" s="34"/>
      <c r="N2368" s="34"/>
      <c r="O2368" s="34"/>
      <c r="P2368" s="34"/>
      <c r="Q2368" s="34"/>
      <c r="R2368" s="34"/>
      <c r="S2368" s="34"/>
      <c r="T2368" s="34"/>
      <c r="U2368" s="34"/>
      <c r="V2368" s="34"/>
      <c r="X2368" s="34"/>
      <c r="Y2368" s="34"/>
      <c r="Z2368" s="34"/>
      <c r="AA2368" s="34"/>
      <c r="AB2368" s="34"/>
      <c r="AC2368" s="34"/>
    </row>
    <row r="2369" spans="1:29">
      <c r="A2369" s="34"/>
      <c r="B2369" s="34"/>
      <c r="C2369" s="34"/>
      <c r="D2369" s="34"/>
      <c r="E2369" s="34"/>
      <c r="F2369" s="34"/>
      <c r="G2369" s="34"/>
      <c r="I2369" s="34"/>
      <c r="J2369" s="34"/>
      <c r="K2369" s="34"/>
      <c r="L2369" s="34"/>
      <c r="M2369" s="34"/>
      <c r="N2369" s="34"/>
      <c r="O2369" s="34"/>
      <c r="P2369" s="34"/>
      <c r="Q2369" s="34"/>
      <c r="R2369" s="34"/>
      <c r="S2369" s="34"/>
      <c r="T2369" s="34"/>
      <c r="U2369" s="34"/>
      <c r="V2369" s="34"/>
      <c r="X2369" s="34"/>
      <c r="Y2369" s="34"/>
      <c r="Z2369" s="34"/>
      <c r="AA2369" s="34"/>
      <c r="AB2369" s="34"/>
      <c r="AC2369" s="34"/>
    </row>
    <row r="2370" spans="1:29">
      <c r="A2370" s="34"/>
      <c r="B2370" s="34"/>
      <c r="C2370" s="34"/>
      <c r="D2370" s="34"/>
      <c r="E2370" s="34"/>
      <c r="F2370" s="34"/>
      <c r="G2370" s="34"/>
      <c r="I2370" s="34"/>
      <c r="J2370" s="34"/>
      <c r="K2370" s="34"/>
      <c r="L2370" s="34"/>
      <c r="M2370" s="34"/>
      <c r="N2370" s="34"/>
      <c r="O2370" s="34"/>
      <c r="P2370" s="34"/>
      <c r="Q2370" s="34"/>
      <c r="R2370" s="34"/>
      <c r="S2370" s="34"/>
      <c r="T2370" s="34"/>
      <c r="U2370" s="34"/>
      <c r="V2370" s="34"/>
      <c r="X2370" s="34"/>
      <c r="Y2370" s="34"/>
      <c r="Z2370" s="34"/>
      <c r="AA2370" s="34"/>
      <c r="AB2370" s="34"/>
      <c r="AC2370" s="34"/>
    </row>
    <row r="2371" spans="1:29">
      <c r="A2371" s="34"/>
      <c r="B2371" s="34"/>
      <c r="C2371" s="34"/>
      <c r="D2371" s="34"/>
      <c r="E2371" s="34"/>
      <c r="F2371" s="34"/>
      <c r="G2371" s="34"/>
      <c r="I2371" s="34"/>
      <c r="J2371" s="34"/>
      <c r="K2371" s="34"/>
      <c r="L2371" s="34"/>
      <c r="M2371" s="34"/>
      <c r="N2371" s="34"/>
      <c r="O2371" s="34"/>
      <c r="P2371" s="34"/>
      <c r="Q2371" s="34"/>
      <c r="R2371" s="34"/>
      <c r="S2371" s="34"/>
      <c r="T2371" s="34"/>
      <c r="U2371" s="34"/>
      <c r="V2371" s="34"/>
      <c r="X2371" s="34"/>
      <c r="Y2371" s="34"/>
      <c r="Z2371" s="34"/>
      <c r="AA2371" s="34"/>
      <c r="AB2371" s="34"/>
      <c r="AC2371" s="34"/>
    </row>
    <row r="2372" spans="1:29">
      <c r="A2372" s="34"/>
      <c r="B2372" s="34"/>
      <c r="C2372" s="34"/>
      <c r="D2372" s="34"/>
      <c r="E2372" s="34"/>
      <c r="F2372" s="34"/>
      <c r="G2372" s="34"/>
      <c r="I2372" s="34"/>
      <c r="J2372" s="34"/>
      <c r="K2372" s="34"/>
      <c r="L2372" s="34"/>
      <c r="M2372" s="34"/>
      <c r="N2372" s="34"/>
      <c r="O2372" s="34"/>
      <c r="P2372" s="34"/>
      <c r="Q2372" s="34"/>
      <c r="R2372" s="34"/>
      <c r="S2372" s="34"/>
      <c r="T2372" s="34"/>
      <c r="U2372" s="34"/>
      <c r="V2372" s="34"/>
      <c r="X2372" s="34"/>
      <c r="Y2372" s="34"/>
      <c r="Z2372" s="34"/>
      <c r="AA2372" s="34"/>
      <c r="AB2372" s="34"/>
      <c r="AC2372" s="34"/>
    </row>
    <row r="2373" spans="1:29">
      <c r="A2373" s="34"/>
      <c r="B2373" s="34"/>
      <c r="C2373" s="34"/>
      <c r="D2373" s="34"/>
      <c r="E2373" s="34"/>
      <c r="F2373" s="34"/>
      <c r="G2373" s="34"/>
      <c r="I2373" s="34"/>
      <c r="J2373" s="34"/>
      <c r="K2373" s="34"/>
      <c r="L2373" s="34"/>
      <c r="M2373" s="34"/>
      <c r="N2373" s="34"/>
      <c r="O2373" s="34"/>
      <c r="P2373" s="34"/>
      <c r="Q2373" s="34"/>
      <c r="R2373" s="34"/>
      <c r="S2373" s="34"/>
      <c r="T2373" s="34"/>
      <c r="U2373" s="34"/>
      <c r="V2373" s="34"/>
      <c r="X2373" s="34"/>
      <c r="Y2373" s="34"/>
      <c r="Z2373" s="34"/>
      <c r="AA2373" s="34"/>
      <c r="AB2373" s="34"/>
      <c r="AC2373" s="34"/>
    </row>
    <row r="2374" spans="1:29">
      <c r="A2374" s="34"/>
      <c r="B2374" s="34"/>
      <c r="C2374" s="34"/>
      <c r="D2374" s="34"/>
      <c r="E2374" s="34"/>
      <c r="F2374" s="34"/>
      <c r="G2374" s="34"/>
      <c r="I2374" s="34"/>
      <c r="J2374" s="34"/>
      <c r="K2374" s="34"/>
      <c r="L2374" s="34"/>
      <c r="M2374" s="34"/>
      <c r="N2374" s="34"/>
      <c r="O2374" s="34"/>
      <c r="P2374" s="34"/>
      <c r="Q2374" s="34"/>
      <c r="R2374" s="34"/>
      <c r="S2374" s="34"/>
      <c r="T2374" s="34"/>
      <c r="U2374" s="34"/>
      <c r="V2374" s="34"/>
      <c r="X2374" s="34"/>
      <c r="Y2374" s="34"/>
      <c r="Z2374" s="34"/>
      <c r="AA2374" s="34"/>
      <c r="AB2374" s="34"/>
      <c r="AC2374" s="34"/>
    </row>
    <row r="2375" spans="1:29">
      <c r="A2375" s="34"/>
      <c r="B2375" s="34"/>
      <c r="C2375" s="34"/>
      <c r="D2375" s="34"/>
      <c r="E2375" s="34"/>
      <c r="F2375" s="34"/>
      <c r="G2375" s="34"/>
      <c r="I2375" s="34"/>
      <c r="J2375" s="34"/>
      <c r="K2375" s="34"/>
      <c r="L2375" s="34"/>
      <c r="M2375" s="34"/>
      <c r="N2375" s="34"/>
      <c r="O2375" s="34"/>
      <c r="P2375" s="34"/>
      <c r="Q2375" s="34"/>
      <c r="R2375" s="34"/>
      <c r="S2375" s="34"/>
      <c r="T2375" s="34"/>
      <c r="U2375" s="34"/>
      <c r="V2375" s="34"/>
      <c r="X2375" s="34"/>
      <c r="Y2375" s="34"/>
      <c r="Z2375" s="34"/>
      <c r="AA2375" s="34"/>
      <c r="AB2375" s="34"/>
      <c r="AC2375" s="34"/>
    </row>
    <row r="2376" spans="1:29">
      <c r="A2376" s="34"/>
      <c r="B2376" s="34"/>
      <c r="C2376" s="34"/>
      <c r="D2376" s="34"/>
      <c r="E2376" s="34"/>
      <c r="F2376" s="34"/>
      <c r="G2376" s="34"/>
      <c r="I2376" s="34"/>
      <c r="J2376" s="34"/>
      <c r="K2376" s="34"/>
      <c r="L2376" s="34"/>
      <c r="M2376" s="34"/>
      <c r="N2376" s="34"/>
      <c r="O2376" s="34"/>
      <c r="P2376" s="34"/>
      <c r="Q2376" s="34"/>
      <c r="R2376" s="34"/>
      <c r="S2376" s="34"/>
      <c r="T2376" s="34"/>
      <c r="U2376" s="34"/>
      <c r="V2376" s="34"/>
      <c r="X2376" s="34"/>
      <c r="Y2376" s="34"/>
      <c r="Z2376" s="34"/>
      <c r="AA2376" s="34"/>
      <c r="AB2376" s="34"/>
      <c r="AC2376" s="34"/>
    </row>
    <row r="2377" spans="1:29">
      <c r="A2377" s="34"/>
      <c r="B2377" s="34"/>
      <c r="C2377" s="34"/>
      <c r="D2377" s="34"/>
      <c r="E2377" s="34"/>
      <c r="F2377" s="34"/>
      <c r="G2377" s="34"/>
      <c r="I2377" s="34"/>
      <c r="J2377" s="34"/>
      <c r="K2377" s="34"/>
      <c r="L2377" s="34"/>
      <c r="M2377" s="34"/>
      <c r="N2377" s="34"/>
      <c r="O2377" s="34"/>
      <c r="P2377" s="34"/>
      <c r="Q2377" s="34"/>
      <c r="R2377" s="34"/>
      <c r="S2377" s="34"/>
      <c r="T2377" s="34"/>
      <c r="U2377" s="34"/>
      <c r="V2377" s="34"/>
      <c r="X2377" s="34"/>
      <c r="Y2377" s="34"/>
      <c r="Z2377" s="34"/>
      <c r="AA2377" s="34"/>
      <c r="AB2377" s="34"/>
      <c r="AC2377" s="34"/>
    </row>
    <row r="2378" spans="1:29">
      <c r="A2378" s="34"/>
      <c r="B2378" s="34"/>
      <c r="C2378" s="34"/>
      <c r="D2378" s="34"/>
      <c r="E2378" s="34"/>
      <c r="F2378" s="34"/>
      <c r="G2378" s="34"/>
      <c r="I2378" s="34"/>
      <c r="J2378" s="34"/>
      <c r="K2378" s="34"/>
      <c r="L2378" s="34"/>
      <c r="M2378" s="34"/>
      <c r="N2378" s="34"/>
      <c r="O2378" s="34"/>
      <c r="P2378" s="34"/>
      <c r="Q2378" s="34"/>
      <c r="R2378" s="34"/>
      <c r="S2378" s="34"/>
      <c r="T2378" s="34"/>
      <c r="U2378" s="34"/>
      <c r="V2378" s="34"/>
      <c r="X2378" s="34"/>
      <c r="Y2378" s="34"/>
      <c r="Z2378" s="34"/>
      <c r="AA2378" s="34"/>
      <c r="AB2378" s="34"/>
      <c r="AC2378" s="34"/>
    </row>
    <row r="2379" spans="1:29">
      <c r="A2379" s="34"/>
      <c r="B2379" s="34"/>
      <c r="C2379" s="34"/>
      <c r="D2379" s="34"/>
      <c r="E2379" s="34"/>
      <c r="F2379" s="34"/>
      <c r="G2379" s="34"/>
      <c r="I2379" s="34"/>
      <c r="J2379" s="34"/>
      <c r="K2379" s="34"/>
      <c r="L2379" s="34"/>
      <c r="M2379" s="34"/>
      <c r="N2379" s="34"/>
      <c r="O2379" s="34"/>
      <c r="P2379" s="34"/>
      <c r="Q2379" s="34"/>
      <c r="R2379" s="34"/>
      <c r="S2379" s="34"/>
      <c r="T2379" s="34"/>
      <c r="U2379" s="34"/>
      <c r="V2379" s="34"/>
      <c r="X2379" s="34"/>
      <c r="Y2379" s="34"/>
      <c r="Z2379" s="34"/>
      <c r="AA2379" s="34"/>
      <c r="AB2379" s="34"/>
      <c r="AC2379" s="34"/>
    </row>
    <row r="2380" spans="1:29">
      <c r="A2380" s="34"/>
      <c r="B2380" s="34"/>
      <c r="C2380" s="34"/>
      <c r="D2380" s="34"/>
      <c r="E2380" s="34"/>
      <c r="F2380" s="34"/>
      <c r="G2380" s="34"/>
      <c r="I2380" s="34"/>
      <c r="J2380" s="34"/>
      <c r="K2380" s="34"/>
      <c r="L2380" s="34"/>
      <c r="M2380" s="34"/>
      <c r="N2380" s="34"/>
      <c r="O2380" s="34"/>
      <c r="P2380" s="34"/>
      <c r="Q2380" s="34"/>
      <c r="R2380" s="34"/>
      <c r="S2380" s="34"/>
      <c r="T2380" s="34"/>
      <c r="U2380" s="34"/>
      <c r="V2380" s="34"/>
      <c r="X2380" s="34"/>
      <c r="Y2380" s="34"/>
      <c r="Z2380" s="34"/>
      <c r="AA2380" s="34"/>
      <c r="AB2380" s="34"/>
      <c r="AC2380" s="34"/>
    </row>
    <row r="2381" spans="1:29">
      <c r="A2381" s="34"/>
      <c r="B2381" s="34"/>
      <c r="C2381" s="34"/>
      <c r="D2381" s="34"/>
      <c r="E2381" s="34"/>
      <c r="F2381" s="34"/>
      <c r="G2381" s="34"/>
      <c r="I2381" s="34"/>
      <c r="J2381" s="34"/>
      <c r="K2381" s="34"/>
      <c r="L2381" s="34"/>
      <c r="M2381" s="34"/>
      <c r="N2381" s="34"/>
      <c r="O2381" s="34"/>
      <c r="P2381" s="34"/>
      <c r="Q2381" s="34"/>
      <c r="R2381" s="34"/>
      <c r="S2381" s="34"/>
      <c r="T2381" s="34"/>
      <c r="U2381" s="34"/>
      <c r="V2381" s="34"/>
      <c r="X2381" s="34"/>
      <c r="Y2381" s="34"/>
      <c r="Z2381" s="34"/>
      <c r="AA2381" s="34"/>
      <c r="AB2381" s="34"/>
      <c r="AC2381" s="34"/>
    </row>
    <row r="2382" spans="1:29">
      <c r="A2382" s="34"/>
      <c r="B2382" s="34"/>
      <c r="C2382" s="34"/>
      <c r="D2382" s="34"/>
      <c r="E2382" s="34"/>
      <c r="F2382" s="34"/>
      <c r="G2382" s="34"/>
      <c r="I2382" s="34"/>
      <c r="J2382" s="34"/>
      <c r="K2382" s="34"/>
      <c r="L2382" s="34"/>
      <c r="M2382" s="34"/>
      <c r="N2382" s="34"/>
      <c r="O2382" s="34"/>
      <c r="P2382" s="34"/>
      <c r="Q2382" s="34"/>
      <c r="R2382" s="34"/>
      <c r="S2382" s="34"/>
      <c r="T2382" s="34"/>
      <c r="U2382" s="34"/>
      <c r="V2382" s="34"/>
      <c r="X2382" s="34"/>
      <c r="Y2382" s="34"/>
      <c r="Z2382" s="34"/>
      <c r="AA2382" s="34"/>
      <c r="AB2382" s="34"/>
      <c r="AC2382" s="34"/>
    </row>
    <row r="2383" spans="1:29">
      <c r="A2383" s="34"/>
      <c r="B2383" s="34"/>
      <c r="C2383" s="34"/>
      <c r="D2383" s="34"/>
      <c r="E2383" s="34"/>
      <c r="F2383" s="34"/>
      <c r="G2383" s="34"/>
      <c r="I2383" s="34"/>
      <c r="J2383" s="34"/>
      <c r="K2383" s="34"/>
      <c r="L2383" s="34"/>
      <c r="M2383" s="34"/>
      <c r="N2383" s="34"/>
      <c r="O2383" s="34"/>
      <c r="P2383" s="34"/>
      <c r="Q2383" s="34"/>
      <c r="R2383" s="34"/>
      <c r="S2383" s="34"/>
      <c r="T2383" s="34"/>
      <c r="U2383" s="34"/>
      <c r="V2383" s="34"/>
      <c r="X2383" s="34"/>
      <c r="Y2383" s="34"/>
      <c r="Z2383" s="34"/>
      <c r="AA2383" s="34"/>
      <c r="AB2383" s="34"/>
      <c r="AC2383" s="34"/>
    </row>
    <row r="2384" spans="1:29">
      <c r="A2384" s="34"/>
      <c r="B2384" s="34"/>
      <c r="C2384" s="34"/>
      <c r="D2384" s="34"/>
      <c r="E2384" s="34"/>
      <c r="F2384" s="34"/>
      <c r="G2384" s="34"/>
      <c r="I2384" s="34"/>
      <c r="J2384" s="34"/>
      <c r="K2384" s="34"/>
      <c r="L2384" s="34"/>
      <c r="M2384" s="34"/>
      <c r="N2384" s="34"/>
      <c r="O2384" s="34"/>
      <c r="P2384" s="34"/>
      <c r="Q2384" s="34"/>
      <c r="R2384" s="34"/>
      <c r="S2384" s="34"/>
      <c r="T2384" s="34"/>
      <c r="U2384" s="34"/>
      <c r="V2384" s="34"/>
      <c r="X2384" s="34"/>
      <c r="Y2384" s="34"/>
      <c r="Z2384" s="34"/>
      <c r="AA2384" s="34"/>
      <c r="AB2384" s="34"/>
      <c r="AC2384" s="34"/>
    </row>
    <row r="2385" spans="1:29">
      <c r="A2385" s="34"/>
      <c r="B2385" s="34"/>
      <c r="C2385" s="34"/>
      <c r="D2385" s="34"/>
      <c r="E2385" s="34"/>
      <c r="F2385" s="34"/>
      <c r="G2385" s="34"/>
      <c r="I2385" s="34"/>
      <c r="J2385" s="34"/>
      <c r="K2385" s="34"/>
      <c r="L2385" s="34"/>
      <c r="M2385" s="34"/>
      <c r="N2385" s="34"/>
      <c r="O2385" s="34"/>
      <c r="P2385" s="34"/>
      <c r="Q2385" s="34"/>
      <c r="R2385" s="34"/>
      <c r="S2385" s="34"/>
      <c r="T2385" s="34"/>
      <c r="U2385" s="34"/>
      <c r="V2385" s="34"/>
      <c r="X2385" s="34"/>
      <c r="Y2385" s="34"/>
      <c r="Z2385" s="34"/>
      <c r="AA2385" s="34"/>
      <c r="AB2385" s="34"/>
      <c r="AC2385" s="34"/>
    </row>
    <row r="2386" spans="1:29">
      <c r="A2386" s="34"/>
      <c r="B2386" s="34"/>
      <c r="C2386" s="34"/>
      <c r="D2386" s="34"/>
      <c r="E2386" s="34"/>
      <c r="F2386" s="34"/>
      <c r="G2386" s="34"/>
      <c r="I2386" s="34"/>
      <c r="J2386" s="34"/>
      <c r="K2386" s="34"/>
      <c r="L2386" s="34"/>
      <c r="M2386" s="34"/>
      <c r="N2386" s="34"/>
      <c r="O2386" s="34"/>
      <c r="P2386" s="34"/>
      <c r="Q2386" s="34"/>
      <c r="R2386" s="34"/>
      <c r="S2386" s="34"/>
      <c r="T2386" s="34"/>
      <c r="U2386" s="34"/>
      <c r="V2386" s="34"/>
      <c r="X2386" s="34"/>
      <c r="Y2386" s="34"/>
      <c r="Z2386" s="34"/>
      <c r="AA2386" s="34"/>
      <c r="AB2386" s="34"/>
      <c r="AC2386" s="34"/>
    </row>
    <row r="2387" spans="1:29">
      <c r="A2387" s="34"/>
      <c r="B2387" s="34"/>
      <c r="C2387" s="34"/>
      <c r="D2387" s="34"/>
      <c r="E2387" s="34"/>
      <c r="F2387" s="34"/>
      <c r="G2387" s="34"/>
      <c r="I2387" s="34"/>
      <c r="J2387" s="34"/>
      <c r="K2387" s="34"/>
      <c r="L2387" s="34"/>
      <c r="M2387" s="34"/>
      <c r="N2387" s="34"/>
      <c r="O2387" s="34"/>
      <c r="P2387" s="34"/>
      <c r="Q2387" s="34"/>
      <c r="R2387" s="34"/>
      <c r="S2387" s="34"/>
      <c r="T2387" s="34"/>
      <c r="U2387" s="34"/>
      <c r="V2387" s="34"/>
      <c r="X2387" s="34"/>
      <c r="Y2387" s="34"/>
      <c r="Z2387" s="34"/>
      <c r="AA2387" s="34"/>
      <c r="AB2387" s="34"/>
      <c r="AC2387" s="34"/>
    </row>
    <row r="2388" spans="1:29">
      <c r="A2388" s="34"/>
      <c r="B2388" s="34"/>
      <c r="C2388" s="34"/>
      <c r="D2388" s="34"/>
      <c r="E2388" s="34"/>
      <c r="F2388" s="34"/>
      <c r="G2388" s="34"/>
      <c r="I2388" s="34"/>
      <c r="J2388" s="34"/>
      <c r="K2388" s="34"/>
      <c r="L2388" s="34"/>
      <c r="M2388" s="34"/>
      <c r="N2388" s="34"/>
      <c r="O2388" s="34"/>
      <c r="P2388" s="34"/>
      <c r="Q2388" s="34"/>
      <c r="R2388" s="34"/>
      <c r="S2388" s="34"/>
      <c r="T2388" s="34"/>
      <c r="U2388" s="34"/>
      <c r="V2388" s="34"/>
      <c r="X2388" s="34"/>
      <c r="Y2388" s="34"/>
      <c r="Z2388" s="34"/>
      <c r="AA2388" s="34"/>
      <c r="AB2388" s="34"/>
      <c r="AC2388" s="34"/>
    </row>
    <row r="2389" spans="1:29">
      <c r="A2389" s="34"/>
      <c r="B2389" s="34"/>
      <c r="C2389" s="34"/>
      <c r="D2389" s="34"/>
      <c r="E2389" s="34"/>
      <c r="F2389" s="34"/>
      <c r="G2389" s="34"/>
      <c r="I2389" s="34"/>
      <c r="J2389" s="34"/>
      <c r="K2389" s="34"/>
      <c r="L2389" s="34"/>
      <c r="M2389" s="34"/>
      <c r="N2389" s="34"/>
      <c r="O2389" s="34"/>
      <c r="P2389" s="34"/>
      <c r="Q2389" s="34"/>
      <c r="R2389" s="34"/>
      <c r="S2389" s="34"/>
      <c r="T2389" s="34"/>
      <c r="U2389" s="34"/>
      <c r="V2389" s="34"/>
      <c r="X2389" s="34"/>
      <c r="Y2389" s="34"/>
      <c r="Z2389" s="34"/>
      <c r="AA2389" s="34"/>
      <c r="AB2389" s="34"/>
      <c r="AC2389" s="34"/>
    </row>
    <row r="2390" spans="1:29">
      <c r="A2390" s="34"/>
      <c r="B2390" s="34"/>
      <c r="C2390" s="34"/>
      <c r="D2390" s="34"/>
      <c r="E2390" s="34"/>
      <c r="F2390" s="34"/>
      <c r="G2390" s="34"/>
      <c r="I2390" s="34"/>
      <c r="J2390" s="34"/>
      <c r="K2390" s="34"/>
      <c r="L2390" s="34"/>
      <c r="M2390" s="34"/>
      <c r="N2390" s="34"/>
      <c r="O2390" s="34"/>
      <c r="P2390" s="34"/>
      <c r="Q2390" s="34"/>
      <c r="R2390" s="34"/>
      <c r="S2390" s="34"/>
      <c r="T2390" s="34"/>
      <c r="U2390" s="34"/>
      <c r="V2390" s="34"/>
      <c r="X2390" s="34"/>
      <c r="Y2390" s="34"/>
      <c r="Z2390" s="34"/>
      <c r="AA2390" s="34"/>
      <c r="AB2390" s="34"/>
      <c r="AC2390" s="34"/>
    </row>
    <row r="2391" spans="1:29">
      <c r="A2391" s="34"/>
      <c r="B2391" s="34"/>
      <c r="C2391" s="34"/>
      <c r="D2391" s="34"/>
      <c r="E2391" s="34"/>
      <c r="F2391" s="34"/>
      <c r="G2391" s="34"/>
      <c r="I2391" s="34"/>
      <c r="J2391" s="34"/>
      <c r="K2391" s="34"/>
      <c r="L2391" s="34"/>
      <c r="M2391" s="34"/>
      <c r="N2391" s="34"/>
      <c r="O2391" s="34"/>
      <c r="P2391" s="34"/>
      <c r="Q2391" s="34"/>
      <c r="R2391" s="34"/>
      <c r="S2391" s="34"/>
      <c r="T2391" s="34"/>
      <c r="U2391" s="34"/>
      <c r="V2391" s="34"/>
      <c r="X2391" s="34"/>
      <c r="Y2391" s="34"/>
      <c r="Z2391" s="34"/>
      <c r="AA2391" s="34"/>
      <c r="AB2391" s="34"/>
      <c r="AC2391" s="34"/>
    </row>
    <row r="2392" spans="1:29">
      <c r="A2392" s="34"/>
      <c r="B2392" s="34"/>
      <c r="C2392" s="34"/>
      <c r="D2392" s="34"/>
      <c r="E2392" s="34"/>
      <c r="F2392" s="34"/>
      <c r="G2392" s="34"/>
      <c r="I2392" s="34"/>
      <c r="J2392" s="34"/>
      <c r="K2392" s="34"/>
      <c r="L2392" s="34"/>
      <c r="M2392" s="34"/>
      <c r="N2392" s="34"/>
      <c r="O2392" s="34"/>
      <c r="P2392" s="34"/>
      <c r="Q2392" s="34"/>
      <c r="R2392" s="34"/>
      <c r="S2392" s="34"/>
      <c r="T2392" s="34"/>
      <c r="U2392" s="34"/>
      <c r="V2392" s="34"/>
      <c r="X2392" s="34"/>
      <c r="Y2392" s="34"/>
      <c r="Z2392" s="34"/>
      <c r="AA2392" s="34"/>
      <c r="AB2392" s="34"/>
      <c r="AC2392" s="34"/>
    </row>
    <row r="2393" spans="1:29">
      <c r="A2393" s="34"/>
      <c r="B2393" s="34"/>
      <c r="C2393" s="34"/>
      <c r="D2393" s="34"/>
      <c r="E2393" s="34"/>
      <c r="F2393" s="34"/>
      <c r="G2393" s="34"/>
      <c r="I2393" s="34"/>
      <c r="J2393" s="34"/>
      <c r="K2393" s="34"/>
      <c r="L2393" s="34"/>
      <c r="M2393" s="34"/>
      <c r="N2393" s="34"/>
      <c r="O2393" s="34"/>
      <c r="P2393" s="34"/>
      <c r="Q2393" s="34"/>
      <c r="R2393" s="34"/>
      <c r="S2393" s="34"/>
      <c r="T2393" s="34"/>
      <c r="U2393" s="34"/>
      <c r="V2393" s="34"/>
      <c r="X2393" s="34"/>
      <c r="Y2393" s="34"/>
      <c r="Z2393" s="34"/>
      <c r="AA2393" s="34"/>
      <c r="AB2393" s="34"/>
      <c r="AC2393" s="34"/>
    </row>
    <row r="2394" spans="1:29">
      <c r="A2394" s="34"/>
      <c r="B2394" s="34"/>
      <c r="C2394" s="34"/>
      <c r="D2394" s="34"/>
      <c r="E2394" s="34"/>
      <c r="F2394" s="34"/>
      <c r="G2394" s="34"/>
      <c r="I2394" s="34"/>
      <c r="J2394" s="34"/>
      <c r="K2394" s="34"/>
      <c r="L2394" s="34"/>
      <c r="M2394" s="34"/>
      <c r="N2394" s="34"/>
      <c r="O2394" s="34"/>
      <c r="P2394" s="34"/>
      <c r="Q2394" s="34"/>
      <c r="R2394" s="34"/>
      <c r="S2394" s="34"/>
      <c r="T2394" s="34"/>
      <c r="U2394" s="34"/>
      <c r="V2394" s="34"/>
      <c r="X2394" s="34"/>
      <c r="Y2394" s="34"/>
      <c r="Z2394" s="34"/>
      <c r="AA2394" s="34"/>
      <c r="AB2394" s="34"/>
      <c r="AC2394" s="34"/>
    </row>
    <row r="2395" spans="1:29">
      <c r="A2395" s="34"/>
      <c r="B2395" s="34"/>
      <c r="C2395" s="34"/>
      <c r="D2395" s="34"/>
      <c r="E2395" s="34"/>
      <c r="F2395" s="34"/>
      <c r="G2395" s="34"/>
      <c r="I2395" s="34"/>
      <c r="J2395" s="34"/>
      <c r="K2395" s="34"/>
      <c r="L2395" s="34"/>
      <c r="M2395" s="34"/>
      <c r="N2395" s="34"/>
      <c r="O2395" s="34"/>
      <c r="P2395" s="34"/>
      <c r="Q2395" s="34"/>
      <c r="R2395" s="34"/>
      <c r="S2395" s="34"/>
      <c r="T2395" s="34"/>
      <c r="U2395" s="34"/>
      <c r="V2395" s="34"/>
      <c r="X2395" s="34"/>
      <c r="Y2395" s="34"/>
      <c r="Z2395" s="34"/>
      <c r="AA2395" s="34"/>
      <c r="AB2395" s="34"/>
      <c r="AC2395" s="34"/>
    </row>
    <row r="2396" spans="1:29">
      <c r="A2396" s="34"/>
      <c r="B2396" s="34"/>
      <c r="C2396" s="34"/>
      <c r="D2396" s="34"/>
      <c r="E2396" s="34"/>
      <c r="F2396" s="34"/>
      <c r="G2396" s="34"/>
      <c r="I2396" s="34"/>
      <c r="J2396" s="34"/>
      <c r="K2396" s="34"/>
      <c r="L2396" s="34"/>
      <c r="M2396" s="34"/>
      <c r="N2396" s="34"/>
      <c r="O2396" s="34"/>
      <c r="P2396" s="34"/>
      <c r="Q2396" s="34"/>
      <c r="R2396" s="34"/>
      <c r="S2396" s="34"/>
      <c r="T2396" s="34"/>
      <c r="U2396" s="34"/>
      <c r="V2396" s="34"/>
      <c r="X2396" s="34"/>
      <c r="Y2396" s="34"/>
      <c r="Z2396" s="34"/>
      <c r="AA2396" s="34"/>
      <c r="AB2396" s="34"/>
      <c r="AC2396" s="34"/>
    </row>
    <row r="2397" spans="1:29">
      <c r="A2397" s="34"/>
      <c r="B2397" s="34"/>
      <c r="C2397" s="34"/>
      <c r="D2397" s="34"/>
      <c r="E2397" s="34"/>
      <c r="F2397" s="34"/>
      <c r="G2397" s="34"/>
      <c r="I2397" s="34"/>
      <c r="J2397" s="34"/>
      <c r="K2397" s="34"/>
      <c r="L2397" s="34"/>
      <c r="M2397" s="34"/>
      <c r="N2397" s="34"/>
      <c r="O2397" s="34"/>
      <c r="P2397" s="34"/>
      <c r="Q2397" s="34"/>
      <c r="R2397" s="34"/>
      <c r="S2397" s="34"/>
      <c r="T2397" s="34"/>
      <c r="U2397" s="34"/>
      <c r="V2397" s="34"/>
      <c r="X2397" s="34"/>
      <c r="Y2397" s="34"/>
      <c r="Z2397" s="34"/>
      <c r="AA2397" s="34"/>
      <c r="AB2397" s="34"/>
      <c r="AC2397" s="34"/>
    </row>
    <row r="2398" spans="1:29">
      <c r="A2398" s="34"/>
      <c r="B2398" s="34"/>
      <c r="C2398" s="34"/>
      <c r="D2398" s="34"/>
      <c r="E2398" s="34"/>
      <c r="F2398" s="34"/>
      <c r="G2398" s="34"/>
      <c r="I2398" s="34"/>
      <c r="J2398" s="34"/>
      <c r="K2398" s="34"/>
      <c r="L2398" s="34"/>
      <c r="M2398" s="34"/>
      <c r="N2398" s="34"/>
      <c r="O2398" s="34"/>
      <c r="P2398" s="34"/>
      <c r="Q2398" s="34"/>
      <c r="R2398" s="34"/>
      <c r="S2398" s="34"/>
      <c r="T2398" s="34"/>
      <c r="U2398" s="34"/>
      <c r="V2398" s="34"/>
      <c r="X2398" s="34"/>
      <c r="Y2398" s="34"/>
      <c r="Z2398" s="34"/>
      <c r="AA2398" s="34"/>
      <c r="AB2398" s="34"/>
      <c r="AC2398" s="34"/>
    </row>
    <row r="2399" spans="1:29">
      <c r="A2399" s="34"/>
      <c r="B2399" s="34"/>
      <c r="C2399" s="34"/>
      <c r="D2399" s="34"/>
      <c r="E2399" s="34"/>
      <c r="F2399" s="34"/>
      <c r="G2399" s="34"/>
      <c r="I2399" s="34"/>
      <c r="J2399" s="34"/>
      <c r="K2399" s="34"/>
      <c r="L2399" s="34"/>
      <c r="M2399" s="34"/>
      <c r="N2399" s="34"/>
      <c r="O2399" s="34"/>
      <c r="P2399" s="34"/>
      <c r="Q2399" s="34"/>
      <c r="R2399" s="34"/>
      <c r="S2399" s="34"/>
      <c r="T2399" s="34"/>
      <c r="U2399" s="34"/>
      <c r="V2399" s="34"/>
      <c r="X2399" s="34"/>
      <c r="Y2399" s="34"/>
      <c r="Z2399" s="34"/>
      <c r="AA2399" s="34"/>
      <c r="AB2399" s="34"/>
      <c r="AC2399" s="34"/>
    </row>
    <row r="2400" spans="1:29">
      <c r="A2400" s="34"/>
      <c r="B2400" s="34"/>
      <c r="C2400" s="34"/>
      <c r="D2400" s="34"/>
      <c r="E2400" s="34"/>
      <c r="F2400" s="34"/>
      <c r="G2400" s="34"/>
      <c r="I2400" s="34"/>
      <c r="J2400" s="34"/>
      <c r="K2400" s="34"/>
      <c r="L2400" s="34"/>
      <c r="M2400" s="34"/>
      <c r="N2400" s="34"/>
      <c r="O2400" s="34"/>
      <c r="P2400" s="34"/>
      <c r="Q2400" s="34"/>
      <c r="R2400" s="34"/>
      <c r="S2400" s="34"/>
      <c r="T2400" s="34"/>
      <c r="U2400" s="34"/>
      <c r="V2400" s="34"/>
      <c r="X2400" s="34"/>
      <c r="Y2400" s="34"/>
      <c r="Z2400" s="34"/>
      <c r="AA2400" s="34"/>
      <c r="AB2400" s="34"/>
      <c r="AC2400" s="34"/>
    </row>
    <row r="2401" spans="1:29">
      <c r="A2401" s="34"/>
      <c r="B2401" s="34"/>
      <c r="C2401" s="34"/>
      <c r="D2401" s="34"/>
      <c r="E2401" s="34"/>
      <c r="F2401" s="34"/>
      <c r="G2401" s="34"/>
      <c r="I2401" s="34"/>
      <c r="J2401" s="34"/>
      <c r="K2401" s="34"/>
      <c r="L2401" s="34"/>
      <c r="M2401" s="34"/>
      <c r="N2401" s="34"/>
      <c r="O2401" s="34"/>
      <c r="P2401" s="34"/>
      <c r="Q2401" s="34"/>
      <c r="R2401" s="34"/>
      <c r="S2401" s="34"/>
      <c r="T2401" s="34"/>
      <c r="U2401" s="34"/>
      <c r="V2401" s="34"/>
      <c r="X2401" s="34"/>
      <c r="Y2401" s="34"/>
      <c r="Z2401" s="34"/>
      <c r="AA2401" s="34"/>
      <c r="AB2401" s="34"/>
      <c r="AC2401" s="34"/>
    </row>
    <row r="2402" spans="1:29">
      <c r="A2402" s="34"/>
      <c r="B2402" s="34"/>
      <c r="C2402" s="34"/>
      <c r="D2402" s="34"/>
      <c r="E2402" s="34"/>
      <c r="F2402" s="34"/>
      <c r="G2402" s="34"/>
      <c r="I2402" s="34"/>
      <c r="J2402" s="34"/>
      <c r="K2402" s="34"/>
      <c r="L2402" s="34"/>
      <c r="M2402" s="34"/>
      <c r="N2402" s="34"/>
      <c r="O2402" s="34"/>
      <c r="P2402" s="34"/>
      <c r="Q2402" s="34"/>
      <c r="R2402" s="34"/>
      <c r="S2402" s="34"/>
      <c r="T2402" s="34"/>
      <c r="U2402" s="34"/>
      <c r="V2402" s="34"/>
      <c r="X2402" s="34"/>
      <c r="Y2402" s="34"/>
      <c r="Z2402" s="34"/>
      <c r="AA2402" s="34"/>
      <c r="AB2402" s="34"/>
      <c r="AC2402" s="34"/>
    </row>
    <row r="2403" spans="1:29">
      <c r="A2403" s="34"/>
      <c r="B2403" s="34"/>
      <c r="C2403" s="34"/>
      <c r="D2403" s="34"/>
      <c r="E2403" s="34"/>
      <c r="F2403" s="34"/>
      <c r="G2403" s="34"/>
      <c r="I2403" s="34"/>
      <c r="J2403" s="34"/>
      <c r="K2403" s="34"/>
      <c r="L2403" s="34"/>
      <c r="M2403" s="34"/>
      <c r="N2403" s="34"/>
      <c r="O2403" s="34"/>
      <c r="P2403" s="34"/>
      <c r="Q2403" s="34"/>
      <c r="R2403" s="34"/>
      <c r="S2403" s="34"/>
      <c r="T2403" s="34"/>
      <c r="U2403" s="34"/>
      <c r="V2403" s="34"/>
      <c r="X2403" s="34"/>
      <c r="Y2403" s="34"/>
      <c r="Z2403" s="34"/>
      <c r="AA2403" s="34"/>
      <c r="AB2403" s="34"/>
      <c r="AC2403" s="34"/>
    </row>
    <row r="2404" spans="1:29">
      <c r="A2404" s="34"/>
      <c r="B2404" s="34"/>
      <c r="C2404" s="34"/>
      <c r="D2404" s="34"/>
      <c r="E2404" s="34"/>
      <c r="F2404" s="34"/>
      <c r="G2404" s="34"/>
      <c r="I2404" s="34"/>
      <c r="J2404" s="34"/>
      <c r="K2404" s="34"/>
      <c r="L2404" s="34"/>
      <c r="M2404" s="34"/>
      <c r="N2404" s="34"/>
      <c r="O2404" s="34"/>
      <c r="P2404" s="34"/>
      <c r="Q2404" s="34"/>
      <c r="R2404" s="34"/>
      <c r="S2404" s="34"/>
      <c r="T2404" s="34"/>
      <c r="U2404" s="34"/>
      <c r="V2404" s="34"/>
      <c r="X2404" s="34"/>
      <c r="Y2404" s="34"/>
      <c r="Z2404" s="34"/>
      <c r="AA2404" s="34"/>
      <c r="AB2404" s="34"/>
      <c r="AC2404" s="34"/>
    </row>
    <row r="2405" spans="1:29">
      <c r="A2405" s="34"/>
      <c r="B2405" s="34"/>
      <c r="C2405" s="34"/>
      <c r="D2405" s="34"/>
      <c r="E2405" s="34"/>
      <c r="F2405" s="34"/>
      <c r="G2405" s="34"/>
      <c r="I2405" s="34"/>
      <c r="J2405" s="34"/>
      <c r="K2405" s="34"/>
      <c r="L2405" s="34"/>
      <c r="M2405" s="34"/>
      <c r="N2405" s="34"/>
      <c r="O2405" s="34"/>
      <c r="P2405" s="34"/>
      <c r="Q2405" s="34"/>
      <c r="R2405" s="34"/>
      <c r="S2405" s="34"/>
      <c r="T2405" s="34"/>
      <c r="U2405" s="34"/>
      <c r="V2405" s="34"/>
      <c r="X2405" s="34"/>
      <c r="Y2405" s="34"/>
      <c r="Z2405" s="34"/>
      <c r="AA2405" s="34"/>
      <c r="AB2405" s="34"/>
      <c r="AC2405" s="34"/>
    </row>
    <row r="2406" spans="1:29">
      <c r="A2406" s="34"/>
      <c r="B2406" s="34"/>
      <c r="C2406" s="34"/>
      <c r="D2406" s="34"/>
      <c r="E2406" s="34"/>
      <c r="F2406" s="34"/>
      <c r="G2406" s="34"/>
      <c r="I2406" s="34"/>
      <c r="J2406" s="34"/>
      <c r="K2406" s="34"/>
      <c r="L2406" s="34"/>
      <c r="M2406" s="34"/>
      <c r="N2406" s="34"/>
      <c r="O2406" s="34"/>
      <c r="P2406" s="34"/>
      <c r="Q2406" s="34"/>
      <c r="R2406" s="34"/>
      <c r="S2406" s="34"/>
      <c r="T2406" s="34"/>
      <c r="U2406" s="34"/>
      <c r="V2406" s="34"/>
      <c r="X2406" s="34"/>
      <c r="Y2406" s="34"/>
      <c r="Z2406" s="34"/>
      <c r="AA2406" s="34"/>
      <c r="AB2406" s="34"/>
      <c r="AC2406" s="34"/>
    </row>
    <row r="2407" spans="1:29">
      <c r="A2407" s="34"/>
      <c r="B2407" s="34"/>
      <c r="C2407" s="34"/>
      <c r="D2407" s="34"/>
      <c r="E2407" s="34"/>
      <c r="F2407" s="34"/>
      <c r="G2407" s="34"/>
      <c r="I2407" s="34"/>
      <c r="J2407" s="34"/>
      <c r="K2407" s="34"/>
      <c r="L2407" s="34"/>
      <c r="M2407" s="34"/>
      <c r="N2407" s="34"/>
      <c r="O2407" s="34"/>
      <c r="P2407" s="34"/>
      <c r="Q2407" s="34"/>
      <c r="R2407" s="34"/>
      <c r="S2407" s="34"/>
      <c r="T2407" s="34"/>
      <c r="U2407" s="34"/>
      <c r="V2407" s="34"/>
      <c r="X2407" s="34"/>
      <c r="Y2407" s="34"/>
      <c r="Z2407" s="34"/>
      <c r="AA2407" s="34"/>
      <c r="AB2407" s="34"/>
      <c r="AC2407" s="34"/>
    </row>
  </sheetData>
  <mergeCells count="5">
    <mergeCell ref="A5:N5"/>
    <mergeCell ref="P5:AC5"/>
    <mergeCell ref="A2:AC2"/>
    <mergeCell ref="A3:AC3"/>
    <mergeCell ref="A4:AC4"/>
  </mergeCells>
  <phoneticPr fontId="4" type="noConversion"/>
  <printOptions horizontalCentered="1" verticalCentered="1"/>
  <pageMargins left="0.78740157480314965" right="0.78740157480314965" top="0.59055118110236227" bottom="0.78740157480314965" header="0.51181102362204722" footer="0.51181102362204722"/>
  <pageSetup scale="77" fitToHeight="2" orientation="landscape" verticalDpi="1200"/>
  <headerFooter alignWithMargins="0"/>
</worksheet>
</file>

<file path=xl/worksheets/sheet20.xml><?xml version="1.0" encoding="utf-8"?>
<worksheet xmlns="http://schemas.openxmlformats.org/spreadsheetml/2006/main" xmlns:r="http://schemas.openxmlformats.org/officeDocument/2006/relationships">
  <sheetPr>
    <pageSetUpPr fitToPage="1"/>
  </sheetPr>
  <dimension ref="A1:I104"/>
  <sheetViews>
    <sheetView topLeftCell="A49" workbookViewId="0">
      <selection activeCell="I88" sqref="I88:I96"/>
    </sheetView>
  </sheetViews>
  <sheetFormatPr defaultColWidth="7.109375" defaultRowHeight="11.25"/>
  <cols>
    <col min="1" max="1" width="7.109375" style="209" customWidth="1"/>
    <col min="2" max="2" width="8" style="216" customWidth="1"/>
    <col min="3" max="3" width="8.33203125" style="209" customWidth="1"/>
    <col min="4" max="4" width="7.109375" style="209" customWidth="1"/>
    <col min="5" max="5" width="8.109375" style="216" customWidth="1"/>
    <col min="6" max="6" width="7.88671875" style="216" customWidth="1"/>
    <col min="7" max="7" width="9.44140625" style="209" customWidth="1"/>
    <col min="8" max="16384" width="7.109375" style="209"/>
  </cols>
  <sheetData>
    <row r="1" spans="1:9" ht="20.25" customHeight="1">
      <c r="A1" s="267" t="s">
        <v>223</v>
      </c>
      <c r="B1" s="268"/>
      <c r="C1" s="268"/>
      <c r="D1" s="268"/>
      <c r="E1" s="268"/>
      <c r="F1" s="268"/>
      <c r="G1" s="268"/>
      <c r="H1" s="268"/>
    </row>
    <row r="3" spans="1:9" s="213" customFormat="1" ht="45.75" customHeight="1">
      <c r="A3" s="210"/>
      <c r="B3" s="211" t="s">
        <v>159</v>
      </c>
      <c r="C3" s="210" t="s">
        <v>160</v>
      </c>
      <c r="D3" s="210" t="s">
        <v>161</v>
      </c>
      <c r="E3" s="211" t="s">
        <v>224</v>
      </c>
      <c r="F3" s="211" t="s">
        <v>470</v>
      </c>
      <c r="G3" s="210" t="s">
        <v>162</v>
      </c>
      <c r="H3" s="212" t="s">
        <v>471</v>
      </c>
    </row>
    <row r="4" spans="1:9" s="213" customFormat="1" ht="13.5" customHeight="1">
      <c r="A4" s="214"/>
      <c r="B4" s="214" t="s">
        <v>58</v>
      </c>
      <c r="C4" s="215" t="s">
        <v>59</v>
      </c>
      <c r="D4" s="214" t="s">
        <v>60</v>
      </c>
      <c r="E4" s="214" t="s">
        <v>62</v>
      </c>
      <c r="F4" s="215" t="s">
        <v>63</v>
      </c>
      <c r="G4" s="215" t="s">
        <v>65</v>
      </c>
      <c r="H4" s="214" t="s">
        <v>66</v>
      </c>
    </row>
    <row r="5" spans="1:9" ht="14.25" customHeight="1">
      <c r="A5" s="209">
        <v>1917</v>
      </c>
      <c r="B5" s="216">
        <v>29042.435354776822</v>
      </c>
      <c r="C5" s="217">
        <f t="shared" ref="C5:C68" si="0">B5-D5</f>
        <v>1353.6196635322376</v>
      </c>
      <c r="D5" s="216">
        <v>27688.815691244585</v>
      </c>
      <c r="E5" s="216">
        <v>26174.350421916541</v>
      </c>
      <c r="F5" s="216">
        <f>1000*E5*H5/D5</f>
        <v>14566.578338282192</v>
      </c>
      <c r="G5" s="218">
        <v>5.25323447510916</v>
      </c>
      <c r="H5" s="219">
        <f>'Table A0'!L10</f>
        <v>15.409410218755628</v>
      </c>
      <c r="I5" s="220"/>
    </row>
    <row r="6" spans="1:9">
      <c r="A6" s="209">
        <v>1918</v>
      </c>
      <c r="B6" s="216">
        <v>32118.567073353519</v>
      </c>
      <c r="C6" s="217">
        <f t="shared" si="0"/>
        <v>1406.0325043703961</v>
      </c>
      <c r="D6" s="216">
        <v>30712.534568983123</v>
      </c>
      <c r="E6" s="216">
        <v>32773.117732054096</v>
      </c>
      <c r="F6" s="216">
        <f t="shared" ref="F6:F69" si="1">1000*E6*H6/D6</f>
        <v>14000.475924570184</v>
      </c>
      <c r="G6" s="218">
        <v>6.7921520869613117</v>
      </c>
      <c r="H6" s="219">
        <f>'Table A0'!L11</f>
        <v>13.120207370293043</v>
      </c>
      <c r="I6" s="220"/>
    </row>
    <row r="7" spans="1:9">
      <c r="A7" s="209">
        <v>1919</v>
      </c>
      <c r="B7" s="216">
        <v>31440.507179471806</v>
      </c>
      <c r="C7" s="217">
        <f t="shared" si="0"/>
        <v>1404.4862773928508</v>
      </c>
      <c r="D7" s="216">
        <v>30036.020902078955</v>
      </c>
      <c r="E7" s="217">
        <v>35858.344827586203</v>
      </c>
      <c r="F7" s="216">
        <f t="shared" si="1"/>
        <v>13637.517559684311</v>
      </c>
      <c r="G7" s="218">
        <v>5.5579810211060385</v>
      </c>
      <c r="H7" s="219">
        <f>'Table A0'!L12</f>
        <v>11.423192131278304</v>
      </c>
      <c r="I7" s="220"/>
    </row>
    <row r="8" spans="1:9">
      <c r="A8" s="209">
        <v>1920</v>
      </c>
      <c r="B8" s="216">
        <v>30406.465841302197</v>
      </c>
      <c r="C8" s="217">
        <f t="shared" si="0"/>
        <v>1398.8570981472221</v>
      </c>
      <c r="D8" s="216">
        <v>29007.608743154975</v>
      </c>
      <c r="E8" s="217">
        <v>42376.551724137928</v>
      </c>
      <c r="F8" s="216">
        <f t="shared" si="1"/>
        <v>14407.203019438628</v>
      </c>
      <c r="G8" s="218">
        <v>5.7508218598444163</v>
      </c>
      <c r="H8" s="219">
        <f>'Table A0'!L13</f>
        <v>9.8620225400036006</v>
      </c>
      <c r="I8" s="220"/>
    </row>
    <row r="9" spans="1:9">
      <c r="A9" s="209">
        <v>1921</v>
      </c>
      <c r="B9" s="216">
        <v>28041.166911478162</v>
      </c>
      <c r="C9" s="217">
        <f t="shared" si="0"/>
        <v>1446.4803497471003</v>
      </c>
      <c r="D9" s="216">
        <v>26594.686561731061</v>
      </c>
      <c r="E9" s="217">
        <v>34310.620689655167</v>
      </c>
      <c r="F9" s="216">
        <f t="shared" si="1"/>
        <v>14242.497435466585</v>
      </c>
      <c r="G9" s="218">
        <v>6.5810526146523456</v>
      </c>
      <c r="H9" s="219">
        <f>'Table A0'!L14</f>
        <v>11.039577470153283</v>
      </c>
      <c r="I9" s="220"/>
    </row>
    <row r="10" spans="1:9">
      <c r="A10" s="209">
        <v>1922</v>
      </c>
      <c r="B10" s="216">
        <v>30409.856140771604</v>
      </c>
      <c r="C10" s="217">
        <f t="shared" si="0"/>
        <v>1554.0479148858903</v>
      </c>
      <c r="D10" s="216">
        <v>28855.808225885714</v>
      </c>
      <c r="E10" s="217">
        <v>35727.034482758616</v>
      </c>
      <c r="F10" s="216">
        <f t="shared" si="1"/>
        <v>14594.097728609684</v>
      </c>
      <c r="G10" s="218">
        <v>6.742793055389332</v>
      </c>
      <c r="H10" s="219">
        <f>'Table A0'!L15</f>
        <v>11.787277936259285</v>
      </c>
      <c r="I10" s="220"/>
    </row>
    <row r="11" spans="1:9">
      <c r="A11" s="209">
        <v>1923</v>
      </c>
      <c r="B11" s="216">
        <v>33284.830090830059</v>
      </c>
      <c r="C11" s="217">
        <f t="shared" si="0"/>
        <v>1677.0426371423018</v>
      </c>
      <c r="D11" s="216">
        <v>31607.787453687757</v>
      </c>
      <c r="E11" s="217">
        <v>41844.551724137928</v>
      </c>
      <c r="F11" s="216">
        <f t="shared" si="1"/>
        <v>15329.965039768462</v>
      </c>
      <c r="G11" s="218">
        <v>6.1537282487235192</v>
      </c>
      <c r="H11" s="219">
        <f>'Table A0'!L16</f>
        <v>11.579674215268417</v>
      </c>
      <c r="I11" s="220"/>
    </row>
    <row r="12" spans="1:9">
      <c r="A12" s="209">
        <v>1924</v>
      </c>
      <c r="B12" s="216">
        <v>32993.264336460925</v>
      </c>
      <c r="C12" s="217">
        <f t="shared" si="0"/>
        <v>1760.762547121456</v>
      </c>
      <c r="D12" s="216">
        <v>31232.501789339469</v>
      </c>
      <c r="E12" s="217">
        <v>41829.103448275855</v>
      </c>
      <c r="F12" s="216">
        <f t="shared" si="1"/>
        <v>15478.150416786064</v>
      </c>
      <c r="G12" s="218">
        <v>6.2994417350071403</v>
      </c>
      <c r="H12" s="219">
        <f>'Table A0'!L17</f>
        <v>11.55705766406672</v>
      </c>
      <c r="I12" s="220"/>
    </row>
    <row r="13" spans="1:9">
      <c r="A13" s="209">
        <v>1925</v>
      </c>
      <c r="B13" s="216">
        <v>34619.477981953896</v>
      </c>
      <c r="C13" s="217">
        <f t="shared" si="0"/>
        <v>1863.5189379224321</v>
      </c>
      <c r="D13" s="216">
        <v>32755.959044031464</v>
      </c>
      <c r="E13" s="217">
        <v>43466.620689655174</v>
      </c>
      <c r="F13" s="216">
        <f t="shared" si="1"/>
        <v>14956.276850805778</v>
      </c>
      <c r="H13" s="219">
        <f>'Table A0'!L18</f>
        <v>11.270882902861258</v>
      </c>
      <c r="I13" s="220"/>
    </row>
    <row r="14" spans="1:9">
      <c r="A14" s="209">
        <v>1926</v>
      </c>
      <c r="B14" s="216">
        <v>35881.799484397015</v>
      </c>
      <c r="C14" s="217">
        <f t="shared" si="0"/>
        <v>1970.9923985873174</v>
      </c>
      <c r="D14" s="216">
        <v>33910.807085809698</v>
      </c>
      <c r="E14" s="217">
        <v>46361.241379310341</v>
      </c>
      <c r="F14" s="216">
        <f t="shared" si="1"/>
        <v>15263.646576716887</v>
      </c>
      <c r="H14" s="219">
        <f>'Table A0'!L19</f>
        <v>11.164553818872003</v>
      </c>
      <c r="I14" s="220"/>
    </row>
    <row r="15" spans="1:9">
      <c r="A15" s="209">
        <v>1927</v>
      </c>
      <c r="B15" s="217">
        <v>36017.411463173354</v>
      </c>
      <c r="C15" s="217">
        <f t="shared" si="0"/>
        <v>2064.2489043011592</v>
      </c>
      <c r="D15" s="216">
        <v>33953.162558872194</v>
      </c>
      <c r="E15" s="217">
        <v>46762.89655172413</v>
      </c>
      <c r="F15" s="216">
        <f t="shared" si="1"/>
        <v>15672.384172528444</v>
      </c>
      <c r="H15" s="219">
        <f>'Table A0'!L20</f>
        <v>11.379256776927233</v>
      </c>
      <c r="I15" s="220"/>
    </row>
    <row r="16" spans="1:9">
      <c r="A16" s="209">
        <v>1928</v>
      </c>
      <c r="B16" s="217">
        <v>36355.311310291079</v>
      </c>
      <c r="C16" s="217">
        <f t="shared" si="0"/>
        <v>2158.6810153055994</v>
      </c>
      <c r="D16" s="216">
        <v>34196.63029498548</v>
      </c>
      <c r="E16" s="217">
        <v>47658.89655172413</v>
      </c>
      <c r="F16" s="216">
        <f t="shared" si="1"/>
        <v>16075.354012916176</v>
      </c>
      <c r="G16" s="218">
        <v>6.7122829764388898</v>
      </c>
      <c r="H16" s="219">
        <f>'Table A0'!L21</f>
        <v>11.534529286553921</v>
      </c>
      <c r="I16" s="220"/>
    </row>
    <row r="17" spans="1:9">
      <c r="A17" s="209">
        <v>1929</v>
      </c>
      <c r="B17" s="217">
        <v>37699</v>
      </c>
      <c r="C17" s="217">
        <f t="shared" si="0"/>
        <v>2273.8896703978389</v>
      </c>
      <c r="D17" s="216">
        <v>35425.110329602161</v>
      </c>
      <c r="E17" s="217">
        <v>50460</v>
      </c>
      <c r="F17" s="216">
        <f t="shared" si="1"/>
        <v>16429.937476105733</v>
      </c>
      <c r="G17" s="218">
        <v>6.6131589377724929</v>
      </c>
      <c r="H17" s="219">
        <f>'Table A0'!L22</f>
        <v>11.534529286553921</v>
      </c>
      <c r="I17" s="220"/>
    </row>
    <row r="18" spans="1:9">
      <c r="A18" s="209">
        <v>1930</v>
      </c>
      <c r="B18" s="217">
        <v>35590</v>
      </c>
      <c r="C18" s="217">
        <f t="shared" si="0"/>
        <v>2323.5590175017787</v>
      </c>
      <c r="D18" s="216">
        <v>33266.440982498221</v>
      </c>
      <c r="E18" s="217">
        <v>46214</v>
      </c>
      <c r="F18" s="216">
        <f t="shared" si="1"/>
        <v>16440.478615798103</v>
      </c>
      <c r="G18" s="218">
        <v>6.7923140173973255</v>
      </c>
      <c r="H18" s="219">
        <f>'Table A0'!L23</f>
        <v>11.83442704800432</v>
      </c>
      <c r="I18" s="220"/>
    </row>
    <row r="19" spans="1:9">
      <c r="A19" s="209">
        <v>1931</v>
      </c>
      <c r="B19" s="217">
        <v>32724</v>
      </c>
      <c r="C19" s="217">
        <f t="shared" si="0"/>
        <v>2338.1862954552125</v>
      </c>
      <c r="D19" s="216">
        <v>30385.813704544787</v>
      </c>
      <c r="E19" s="217">
        <v>39157</v>
      </c>
      <c r="F19" s="216">
        <f t="shared" si="1"/>
        <v>16722.104717136222</v>
      </c>
      <c r="G19" s="218">
        <v>6.8902112010623897</v>
      </c>
      <c r="H19" s="219">
        <f>'Table A0'!L24</f>
        <v>12.976345447373159</v>
      </c>
      <c r="I19" s="220"/>
    </row>
    <row r="20" spans="1:9">
      <c r="A20" s="209">
        <v>1932</v>
      </c>
      <c r="B20" s="217">
        <v>29445</v>
      </c>
      <c r="C20" s="217">
        <f t="shared" si="0"/>
        <v>2327.9128797186459</v>
      </c>
      <c r="D20" s="216">
        <v>27117.087120281354</v>
      </c>
      <c r="E20" s="217">
        <v>30514</v>
      </c>
      <c r="F20" s="216">
        <f t="shared" si="1"/>
        <v>16279.836490943697</v>
      </c>
      <c r="G20" s="218">
        <v>6.9902339909549713</v>
      </c>
      <c r="H20" s="219">
        <f>'Table A0'!L25</f>
        <v>14.467514728611643</v>
      </c>
      <c r="I20" s="220"/>
    </row>
    <row r="21" spans="1:9">
      <c r="A21" s="209">
        <v>1933</v>
      </c>
      <c r="B21" s="217">
        <v>30940</v>
      </c>
      <c r="C21" s="217">
        <f t="shared" si="0"/>
        <v>2449.3898958266072</v>
      </c>
      <c r="D21" s="216">
        <v>28490.610104173393</v>
      </c>
      <c r="E21" s="217">
        <v>29027</v>
      </c>
      <c r="F21" s="216">
        <f t="shared" si="1"/>
        <v>15537.670920637358</v>
      </c>
      <c r="G21" s="218">
        <v>6.8729114272918315</v>
      </c>
      <c r="H21" s="219">
        <f>'Table A0'!L26</f>
        <v>15.2505503195932</v>
      </c>
    </row>
    <row r="22" spans="1:9">
      <c r="A22" s="209">
        <v>1934</v>
      </c>
      <c r="B22" s="217">
        <v>34238</v>
      </c>
      <c r="C22" s="217">
        <f t="shared" si="0"/>
        <v>2673.3575951769526</v>
      </c>
      <c r="D22" s="216">
        <v>31564.642404823047</v>
      </c>
      <c r="E22" s="217">
        <v>33734</v>
      </c>
      <c r="F22" s="216">
        <f t="shared" si="1"/>
        <v>15770.295661980617</v>
      </c>
      <c r="G22" s="218">
        <v>6.4415723009426689</v>
      </c>
      <c r="H22" s="219">
        <f>'Table A0'!L27</f>
        <v>14.756143451376959</v>
      </c>
    </row>
    <row r="23" spans="1:9">
      <c r="A23" s="209">
        <v>1935</v>
      </c>
      <c r="B23" s="217">
        <v>35577</v>
      </c>
      <c r="C23" s="217">
        <f t="shared" si="0"/>
        <v>2787.4957073440673</v>
      </c>
      <c r="D23" s="216">
        <v>32789.504292655933</v>
      </c>
      <c r="E23" s="217">
        <v>36722</v>
      </c>
      <c r="F23" s="216">
        <f t="shared" si="1"/>
        <v>16123.781137544969</v>
      </c>
      <c r="G23" s="218">
        <v>6.3858177659168893</v>
      </c>
      <c r="H23" s="219">
        <f>'Table A0'!L28</f>
        <v>14.397113197085549</v>
      </c>
    </row>
    <row r="24" spans="1:9">
      <c r="A24" s="209">
        <v>1936</v>
      </c>
      <c r="B24" s="217">
        <v>38599</v>
      </c>
      <c r="C24" s="217">
        <f t="shared" si="0"/>
        <v>2990.6727045783991</v>
      </c>
      <c r="D24" s="216">
        <v>35608.327295421601</v>
      </c>
      <c r="E24" s="217">
        <v>41954</v>
      </c>
      <c r="F24" s="216">
        <f t="shared" si="1"/>
        <v>16799.290695379837</v>
      </c>
      <c r="G24" s="218">
        <v>6.4666062830719362</v>
      </c>
      <c r="H24" s="219">
        <f>'Table A0'!L29</f>
        <v>14.258345840969064</v>
      </c>
    </row>
    <row r="25" spans="1:9">
      <c r="A25" s="209">
        <v>1937</v>
      </c>
      <c r="B25" s="217">
        <v>39701</v>
      </c>
      <c r="C25" s="217">
        <f t="shared" si="0"/>
        <v>3047.2343328583593</v>
      </c>
      <c r="D25" s="216">
        <v>36653.765667141641</v>
      </c>
      <c r="E25" s="217">
        <v>46139</v>
      </c>
      <c r="F25" s="216">
        <f t="shared" si="1"/>
        <v>17322.013156607391</v>
      </c>
      <c r="G25" s="218">
        <v>6.0881250135460236</v>
      </c>
      <c r="H25" s="219">
        <f>'Table A0'!L30</f>
        <v>13.760961683725954</v>
      </c>
    </row>
    <row r="26" spans="1:9">
      <c r="A26" s="209">
        <v>1938</v>
      </c>
      <c r="B26" s="217">
        <v>38322</v>
      </c>
      <c r="C26" s="217">
        <f t="shared" si="0"/>
        <v>3117.4123927187975</v>
      </c>
      <c r="D26" s="216">
        <v>35204.587607281203</v>
      </c>
      <c r="E26" s="217">
        <v>43013</v>
      </c>
      <c r="F26" s="216">
        <f t="shared" si="1"/>
        <v>17131.889438768103</v>
      </c>
      <c r="G26" s="218">
        <v>6.023760258526492</v>
      </c>
      <c r="H26" s="219">
        <f>'Table A0'!L31</f>
        <v>14.021832995265786</v>
      </c>
    </row>
    <row r="27" spans="1:9">
      <c r="A27" s="209">
        <v>1939</v>
      </c>
      <c r="B27" s="217">
        <v>39633</v>
      </c>
      <c r="C27" s="217">
        <f t="shared" si="0"/>
        <v>3220.4336417389204</v>
      </c>
      <c r="D27" s="216">
        <v>36412.56635826108</v>
      </c>
      <c r="E27" s="217">
        <v>45985</v>
      </c>
      <c r="F27" s="216">
        <f t="shared" si="1"/>
        <v>17963.411234823645</v>
      </c>
      <c r="G27" s="218">
        <v>5.8649559639012718</v>
      </c>
      <c r="H27" s="219">
        <f>'Table A0'!L32</f>
        <v>14.224070971159042</v>
      </c>
    </row>
    <row r="28" spans="1:9">
      <c r="A28" s="209">
        <v>1940</v>
      </c>
      <c r="B28" s="217">
        <v>41437</v>
      </c>
      <c r="C28" s="217">
        <f t="shared" si="0"/>
        <v>3349.7703701015271</v>
      </c>
      <c r="D28" s="216">
        <v>38087.229629898473</v>
      </c>
      <c r="E28" s="217">
        <v>49860</v>
      </c>
      <c r="F28" s="216">
        <f t="shared" si="1"/>
        <v>18443.393855283153</v>
      </c>
      <c r="G28" s="218">
        <v>5.9165663858804649</v>
      </c>
      <c r="H28" s="219">
        <f>'Table A0'!L33</f>
        <v>14.088603628576573</v>
      </c>
    </row>
    <row r="29" spans="1:9">
      <c r="A29" s="209">
        <v>1941</v>
      </c>
      <c r="B29" s="217">
        <v>45785</v>
      </c>
      <c r="C29" s="217">
        <f t="shared" si="0"/>
        <v>3896.3691142865282</v>
      </c>
      <c r="D29" s="216">
        <v>41888.630885713472</v>
      </c>
      <c r="E29" s="217">
        <v>62085</v>
      </c>
      <c r="F29" s="216">
        <f t="shared" si="1"/>
        <v>19886.995310348917</v>
      </c>
      <c r="G29" s="218">
        <v>5.5923330917290812</v>
      </c>
      <c r="H29" s="219">
        <f>'Table A0'!L34</f>
        <v>13.4177177415015</v>
      </c>
    </row>
    <row r="30" spans="1:9">
      <c r="A30" s="209">
        <v>1942</v>
      </c>
      <c r="B30" s="217">
        <v>50219</v>
      </c>
      <c r="C30" s="217">
        <f t="shared" si="0"/>
        <v>4328.2451285595889</v>
      </c>
      <c r="D30" s="216">
        <v>45890.754871440411</v>
      </c>
      <c r="E30" s="217">
        <v>82098</v>
      </c>
      <c r="F30" s="216">
        <f t="shared" si="1"/>
        <v>21692.259687201014</v>
      </c>
      <c r="G30" s="218">
        <v>4.4958464274403758</v>
      </c>
      <c r="H30" s="219">
        <f>'Table A0'!L35</f>
        <v>12.12543754918476</v>
      </c>
    </row>
    <row r="31" spans="1:9">
      <c r="A31" s="209">
        <v>1943</v>
      </c>
      <c r="B31" s="217">
        <v>55995</v>
      </c>
      <c r="C31" s="217">
        <f t="shared" si="0"/>
        <v>4886.5158461630053</v>
      </c>
      <c r="D31" s="216">
        <v>51108.484153836995</v>
      </c>
      <c r="E31" s="217">
        <v>105786</v>
      </c>
      <c r="F31" s="216">
        <f t="shared" si="1"/>
        <v>23644.093985688763</v>
      </c>
      <c r="G31" s="218">
        <v>3.5401659955003497</v>
      </c>
      <c r="H31" s="219">
        <f>'Table A0'!L36</f>
        <v>11.423192131278304</v>
      </c>
    </row>
    <row r="32" spans="1:9">
      <c r="A32" s="209">
        <v>1944</v>
      </c>
      <c r="B32" s="217">
        <v>57221</v>
      </c>
      <c r="C32" s="217">
        <f t="shared" si="0"/>
        <v>5293.2385876585249</v>
      </c>
      <c r="D32" s="216">
        <v>51927.761412341475</v>
      </c>
      <c r="E32" s="217">
        <v>116749</v>
      </c>
      <c r="F32" s="216">
        <f t="shared" si="1"/>
        <v>25244.117595916086</v>
      </c>
      <c r="G32" s="218">
        <v>3.2197277921010028</v>
      </c>
      <c r="H32" s="219">
        <f>'Table A0'!L37</f>
        <v>11.228109153704288</v>
      </c>
    </row>
    <row r="33" spans="1:8">
      <c r="A33" s="209">
        <v>1945</v>
      </c>
      <c r="B33" s="217">
        <v>55548</v>
      </c>
      <c r="C33" s="217">
        <f t="shared" si="0"/>
        <v>5337.9409607359776</v>
      </c>
      <c r="D33" s="216">
        <v>50210.059039264022</v>
      </c>
      <c r="E33" s="217">
        <v>117493</v>
      </c>
      <c r="F33" s="216">
        <f t="shared" si="1"/>
        <v>25689.150136818876</v>
      </c>
      <c r="G33" s="218">
        <v>3.5048896530006042</v>
      </c>
      <c r="H33" s="219">
        <f>'Table A0'!L38</f>
        <v>10.978132697592139</v>
      </c>
    </row>
    <row r="34" spans="1:8">
      <c r="A34" s="209">
        <v>1946</v>
      </c>
      <c r="B34" s="217">
        <v>49643</v>
      </c>
      <c r="C34" s="217">
        <f t="shared" si="0"/>
        <v>5272.8167952621079</v>
      </c>
      <c r="D34" s="216">
        <v>44370.183204737892</v>
      </c>
      <c r="E34" s="217">
        <v>112005</v>
      </c>
      <c r="F34" s="216">
        <f t="shared" si="1"/>
        <v>25533.336192984239</v>
      </c>
      <c r="G34" s="218">
        <v>4.5917592964599798</v>
      </c>
      <c r="H34" s="219">
        <f>'Table A0'!L39</f>
        <v>10.114894912824209</v>
      </c>
    </row>
    <row r="35" spans="1:8">
      <c r="A35" s="209">
        <v>1947</v>
      </c>
      <c r="B35" s="217">
        <v>49936</v>
      </c>
      <c r="C35" s="217">
        <f t="shared" si="0"/>
        <v>5354.4546787114377</v>
      </c>
      <c r="D35" s="216">
        <v>44581.545321288562</v>
      </c>
      <c r="E35" s="217">
        <v>123097</v>
      </c>
      <c r="F35" s="216">
        <f t="shared" si="1"/>
        <v>24422.126362671195</v>
      </c>
      <c r="G35" s="218">
        <v>4.8953264498728641</v>
      </c>
      <c r="H35" s="219">
        <f>'Table A0'!L40</f>
        <v>8.8448632645772207</v>
      </c>
    </row>
    <row r="36" spans="1:8">
      <c r="A36" s="209">
        <v>1948</v>
      </c>
      <c r="B36" s="217">
        <v>51332</v>
      </c>
      <c r="C36" s="217">
        <f t="shared" si="0"/>
        <v>6057.4588307980011</v>
      </c>
      <c r="D36" s="216">
        <v>45274.541169201999</v>
      </c>
      <c r="E36" s="217">
        <v>135550</v>
      </c>
      <c r="F36" s="216">
        <f t="shared" si="1"/>
        <v>24571.260750319703</v>
      </c>
      <c r="G36" s="218">
        <v>4.9676472107247465</v>
      </c>
      <c r="H36" s="219">
        <f>'Table A0'!L41</f>
        <v>8.2069535700446075</v>
      </c>
    </row>
    <row r="37" spans="1:8">
      <c r="A37" s="209">
        <v>1949</v>
      </c>
      <c r="B37" s="217">
        <v>50358</v>
      </c>
      <c r="C37" s="217">
        <f t="shared" si="0"/>
        <v>6269.9513374208327</v>
      </c>
      <c r="D37" s="216">
        <v>44088.048662579167</v>
      </c>
      <c r="E37" s="217">
        <v>134733</v>
      </c>
      <c r="F37" s="216">
        <f t="shared" si="1"/>
        <v>25326.322455809186</v>
      </c>
      <c r="G37" s="218">
        <v>5.0052331148538807</v>
      </c>
      <c r="H37" s="219">
        <f>'Table A0'!L42</f>
        <v>8.2874138991626918</v>
      </c>
    </row>
    <row r="38" spans="1:8">
      <c r="A38" s="209">
        <v>1950</v>
      </c>
      <c r="B38" s="217">
        <v>52424</v>
      </c>
      <c r="C38" s="217">
        <f t="shared" si="0"/>
        <v>6831.8626401672955</v>
      </c>
      <c r="D38" s="216">
        <v>45592.137359832705</v>
      </c>
      <c r="E38" s="217">
        <v>147253</v>
      </c>
      <c r="F38" s="216">
        <f t="shared" si="1"/>
        <v>26506.731292542612</v>
      </c>
      <c r="G38" s="218">
        <v>5.166465178826118</v>
      </c>
      <c r="H38" s="219">
        <f>'Table A0'!L43</f>
        <v>8.2069535700446075</v>
      </c>
    </row>
    <row r="39" spans="1:8">
      <c r="A39" s="209">
        <v>1951</v>
      </c>
      <c r="B39" s="217">
        <v>56415</v>
      </c>
      <c r="C39" s="217">
        <f t="shared" si="0"/>
        <v>7557.2101955196704</v>
      </c>
      <c r="D39" s="216">
        <v>48857.78980448033</v>
      </c>
      <c r="E39" s="217">
        <v>171607</v>
      </c>
      <c r="F39" s="216">
        <f t="shared" si="1"/>
        <v>26713.994151073348</v>
      </c>
      <c r="G39" s="218">
        <v>4.7333484856431864</v>
      </c>
      <c r="H39" s="219">
        <f>'Table A0'!L44</f>
        <v>7.6056729100284874</v>
      </c>
    </row>
    <row r="40" spans="1:8">
      <c r="A40" s="209">
        <v>1952</v>
      </c>
      <c r="B40" s="217">
        <v>57702</v>
      </c>
      <c r="C40" s="217">
        <f t="shared" si="0"/>
        <v>7738.538601044369</v>
      </c>
      <c r="D40" s="216">
        <v>49963.461398955631</v>
      </c>
      <c r="E40" s="217">
        <v>185636</v>
      </c>
      <c r="F40" s="216">
        <f t="shared" si="1"/>
        <v>27654.117024585557</v>
      </c>
      <c r="G40" s="218">
        <v>4.5415609393434941</v>
      </c>
      <c r="H40" s="219">
        <f>'Table A0'!L45</f>
        <v>7.4430358792480025</v>
      </c>
    </row>
    <row r="41" spans="1:8">
      <c r="A41" s="209">
        <v>1953</v>
      </c>
      <c r="B41" s="217">
        <v>58918</v>
      </c>
      <c r="C41" s="217">
        <f t="shared" si="0"/>
        <v>8226.8968198861257</v>
      </c>
      <c r="D41" s="216">
        <v>50691.103180113874</v>
      </c>
      <c r="E41" s="217">
        <v>198989</v>
      </c>
      <c r="F41" s="216">
        <f t="shared" si="1"/>
        <v>28998.935220737592</v>
      </c>
      <c r="G41" s="218">
        <v>4.4112177715233454</v>
      </c>
      <c r="H41" s="219">
        <f>'Table A0'!L46</f>
        <v>7.3872828015008247</v>
      </c>
    </row>
    <row r="42" spans="1:8">
      <c r="A42" s="209">
        <v>1954</v>
      </c>
      <c r="B42" s="217">
        <v>57387</v>
      </c>
      <c r="C42" s="217">
        <f t="shared" si="0"/>
        <v>8243.4491626794261</v>
      </c>
      <c r="D42" s="216">
        <v>49143.550837320574</v>
      </c>
      <c r="E42" s="217">
        <v>197263</v>
      </c>
      <c r="F42" s="216">
        <f t="shared" si="1"/>
        <v>29505.328991408769</v>
      </c>
      <c r="G42" s="218">
        <v>4.6202127335962926</v>
      </c>
      <c r="H42" s="219">
        <f>'Table A0'!L47</f>
        <v>7.3505758062138637</v>
      </c>
    </row>
    <row r="43" spans="1:8">
      <c r="A43" s="209">
        <v>1955</v>
      </c>
      <c r="B43" s="217">
        <v>59080</v>
      </c>
      <c r="C43" s="217">
        <f t="shared" si="0"/>
        <v>8615.4317384980459</v>
      </c>
      <c r="D43" s="216">
        <v>50464.568261501954</v>
      </c>
      <c r="E43" s="217">
        <v>212151</v>
      </c>
      <c r="F43" s="216">
        <f t="shared" si="1"/>
        <v>31017.114553829142</v>
      </c>
      <c r="G43" s="218">
        <v>4.9408614569436526</v>
      </c>
      <c r="H43" s="219">
        <f>'Table A0'!L48</f>
        <v>7.3780717256884794</v>
      </c>
    </row>
    <row r="44" spans="1:8">
      <c r="A44" s="209">
        <v>1956</v>
      </c>
      <c r="B44" s="217">
        <v>60845</v>
      </c>
      <c r="C44" s="217">
        <f t="shared" si="0"/>
        <v>9212.7504641552368</v>
      </c>
      <c r="D44" s="216">
        <v>51632.249535844763</v>
      </c>
      <c r="E44" s="217">
        <v>229026</v>
      </c>
      <c r="F44" s="216">
        <f t="shared" si="1"/>
        <v>32244.569082375583</v>
      </c>
      <c r="G44" s="218">
        <v>4.8231019816420817</v>
      </c>
      <c r="H44" s="219">
        <f>'Table A0'!L49</f>
        <v>7.2693040835407388</v>
      </c>
    </row>
    <row r="45" spans="1:8">
      <c r="A45" s="209">
        <v>1957</v>
      </c>
      <c r="B45" s="217">
        <v>61308</v>
      </c>
      <c r="C45" s="217">
        <f t="shared" si="0"/>
        <v>9583.2512306453064</v>
      </c>
      <c r="D45" s="216">
        <v>51724.748769354694</v>
      </c>
      <c r="E45" s="217">
        <v>239951</v>
      </c>
      <c r="F45" s="216">
        <f t="shared" si="1"/>
        <v>32562.207599713456</v>
      </c>
      <c r="G45" s="218">
        <v>4.9306869618132261</v>
      </c>
      <c r="H45" s="219">
        <f>'Table A0'!L50</f>
        <v>7.0192331245577249</v>
      </c>
    </row>
    <row r="46" spans="1:8">
      <c r="A46" s="209">
        <v>1958</v>
      </c>
      <c r="B46" s="217">
        <v>59839</v>
      </c>
      <c r="C46" s="217">
        <f t="shared" si="0"/>
        <v>9685.8124952531361</v>
      </c>
      <c r="D46" s="216">
        <v>50153.187504746864</v>
      </c>
      <c r="E46" s="217">
        <v>241317</v>
      </c>
      <c r="F46" s="216">
        <f t="shared" si="1"/>
        <v>32876.738461510387</v>
      </c>
      <c r="G46" s="218">
        <v>5.1369721082514817</v>
      </c>
      <c r="H46" s="219">
        <f>'Table A0'!L51</f>
        <v>6.8328100739054989</v>
      </c>
    </row>
    <row r="47" spans="1:8">
      <c r="A47" s="209">
        <v>1959</v>
      </c>
      <c r="B47" s="217">
        <v>61587</v>
      </c>
      <c r="C47" s="217">
        <f t="shared" si="0"/>
        <v>10072.328447751002</v>
      </c>
      <c r="D47" s="216">
        <v>51514.671552248998</v>
      </c>
      <c r="E47" s="217">
        <v>259842</v>
      </c>
      <c r="F47" s="216">
        <f t="shared" si="1"/>
        <v>34228.086280665644</v>
      </c>
      <c r="G47" s="218">
        <v>5.1617695736180496</v>
      </c>
      <c r="H47" s="219">
        <f>'Table A0'!L52</f>
        <v>6.7858491799267657</v>
      </c>
    </row>
    <row r="48" spans="1:8">
      <c r="A48" s="209">
        <v>1960</v>
      </c>
      <c r="B48" s="217">
        <v>62680</v>
      </c>
      <c r="C48" s="217">
        <f t="shared" si="0"/>
        <v>10125.708257872291</v>
      </c>
      <c r="D48" s="216">
        <v>52554.291742127709</v>
      </c>
      <c r="E48" s="217">
        <v>272855</v>
      </c>
      <c r="F48" s="216">
        <f t="shared" si="1"/>
        <v>34636.117938255222</v>
      </c>
      <c r="G48" s="218">
        <v>5.3246976977747478</v>
      </c>
      <c r="H48" s="219">
        <f>'Table A0'!L53</f>
        <v>6.6712233491847606</v>
      </c>
    </row>
    <row r="49" spans="1:8">
      <c r="A49" s="209">
        <v>1961</v>
      </c>
      <c r="B49" s="217">
        <v>62881</v>
      </c>
      <c r="C49" s="217">
        <f t="shared" si="0"/>
        <v>10934.769614711033</v>
      </c>
      <c r="D49" s="216">
        <v>51946.230385288967</v>
      </c>
      <c r="E49" s="217">
        <v>280519</v>
      </c>
      <c r="F49" s="216">
        <f t="shared" si="1"/>
        <v>35664.344671966566</v>
      </c>
      <c r="G49" s="218">
        <v>5.4837548086693308</v>
      </c>
      <c r="H49" s="219">
        <f>'Table A0'!L54</f>
        <v>6.604287997855149</v>
      </c>
    </row>
    <row r="50" spans="1:8">
      <c r="A50" s="209">
        <v>1962</v>
      </c>
      <c r="B50" s="217">
        <v>64573</v>
      </c>
      <c r="C50" s="217">
        <f t="shared" si="0"/>
        <v>11234.563947228642</v>
      </c>
      <c r="D50" s="216">
        <v>53338.436052771358</v>
      </c>
      <c r="E50" s="217">
        <v>299358</v>
      </c>
      <c r="F50" s="216">
        <f t="shared" si="1"/>
        <v>36697.868499349104</v>
      </c>
      <c r="G50" s="218">
        <v>5.6655274138962115</v>
      </c>
      <c r="H50" s="219">
        <f>'Table A0'!L55</f>
        <v>6.5386824879426788</v>
      </c>
    </row>
    <row r="51" spans="1:8">
      <c r="A51" s="209">
        <v>1963</v>
      </c>
      <c r="B51" s="217">
        <v>65619</v>
      </c>
      <c r="C51" s="217">
        <f t="shared" si="0"/>
        <v>11725.528411664782</v>
      </c>
      <c r="D51" s="216">
        <v>53893.471588335218</v>
      </c>
      <c r="E51" s="217">
        <v>314851</v>
      </c>
      <c r="F51" s="216">
        <f t="shared" si="1"/>
        <v>37700.289272310103</v>
      </c>
      <c r="G51" s="218">
        <v>5.7393530680507867</v>
      </c>
      <c r="H51" s="219">
        <f>'Table A0'!L56</f>
        <v>6.4532095142440822</v>
      </c>
    </row>
    <row r="52" spans="1:8">
      <c r="A52" s="209">
        <v>1964</v>
      </c>
      <c r="B52" s="217">
        <v>67275</v>
      </c>
      <c r="C52" s="217">
        <f t="shared" si="0"/>
        <v>12058.945000761763</v>
      </c>
      <c r="D52" s="216">
        <v>55216.054999238237</v>
      </c>
      <c r="E52" s="217">
        <v>337788</v>
      </c>
      <c r="F52" s="216">
        <f t="shared" si="1"/>
        <v>38968.55847223509</v>
      </c>
      <c r="G52" s="218">
        <v>5.7008012032853479</v>
      </c>
      <c r="H52" s="219">
        <f>'Table A0'!L57</f>
        <v>6.3699422947054485</v>
      </c>
    </row>
    <row r="53" spans="1:8">
      <c r="A53" s="209">
        <v>1965</v>
      </c>
      <c r="B53" s="217">
        <v>69692</v>
      </c>
      <c r="C53" s="217">
        <f t="shared" si="0"/>
        <v>12452.770682383474</v>
      </c>
      <c r="D53" s="216">
        <v>57239.229317616526</v>
      </c>
      <c r="E53" s="217">
        <v>363757</v>
      </c>
      <c r="F53" s="216">
        <f t="shared" si="1"/>
        <v>39838.613923033692</v>
      </c>
      <c r="G53" s="218">
        <v>5.7818518752732277</v>
      </c>
      <c r="H53" s="219">
        <f>'Table A0'!L58</f>
        <v>6.2688320995513935</v>
      </c>
    </row>
    <row r="54" spans="1:8">
      <c r="A54" s="209">
        <v>1966</v>
      </c>
      <c r="B54" s="217">
        <v>73516</v>
      </c>
      <c r="C54" s="217">
        <f t="shared" si="0"/>
        <v>13158.369259434214</v>
      </c>
      <c r="D54" s="216">
        <v>60357.630740565786</v>
      </c>
      <c r="E54" s="217">
        <v>400321</v>
      </c>
      <c r="F54" s="216">
        <f t="shared" si="1"/>
        <v>40422.984101718335</v>
      </c>
      <c r="G54" s="218">
        <v>5.7009731053177273</v>
      </c>
      <c r="H54" s="219">
        <f>'Table A0'!L59</f>
        <v>6.0946978745638543</v>
      </c>
    </row>
    <row r="55" spans="1:8">
      <c r="A55" s="209">
        <v>1967</v>
      </c>
      <c r="B55" s="217">
        <v>75442</v>
      </c>
      <c r="C55" s="217">
        <f t="shared" si="0"/>
        <v>13870.615627284271</v>
      </c>
      <c r="D55" s="216">
        <v>61571.384372715729</v>
      </c>
      <c r="E55" s="217">
        <v>429009</v>
      </c>
      <c r="F55" s="216">
        <f t="shared" si="1"/>
        <v>41194.402672188924</v>
      </c>
      <c r="G55" s="218">
        <v>5.7135396996358514</v>
      </c>
      <c r="H55" s="219">
        <f>'Table A0'!L60</f>
        <v>5.9122218902954762</v>
      </c>
    </row>
    <row r="56" spans="1:8">
      <c r="A56" s="209">
        <v>1968</v>
      </c>
      <c r="B56" s="217">
        <v>77602</v>
      </c>
      <c r="C56" s="217">
        <f t="shared" si="0"/>
        <v>14766.065254269233</v>
      </c>
      <c r="D56" s="216">
        <v>62835.934745730767</v>
      </c>
      <c r="E56" s="217">
        <v>471972</v>
      </c>
      <c r="F56" s="216">
        <f t="shared" si="1"/>
        <v>42621.242148236408</v>
      </c>
      <c r="G56" s="218">
        <v>5.6155489252051263</v>
      </c>
      <c r="H56" s="219">
        <f>'Table A0'!L61</f>
        <v>5.6743738832146242</v>
      </c>
    </row>
    <row r="57" spans="1:8">
      <c r="A57" s="209">
        <v>1969</v>
      </c>
      <c r="B57" s="217">
        <v>79850</v>
      </c>
      <c r="C57" s="217">
        <f t="shared" si="0"/>
        <v>15478.79997056046</v>
      </c>
      <c r="D57" s="216">
        <v>64371.20002943954</v>
      </c>
      <c r="E57" s="217">
        <v>518333</v>
      </c>
      <c r="F57" s="216">
        <f t="shared" si="1"/>
        <v>43325.978668019416</v>
      </c>
      <c r="G57" s="218">
        <v>5.8530580269710706</v>
      </c>
      <c r="H57" s="219">
        <f>'Table A0'!L62</f>
        <v>5.3806052080618221</v>
      </c>
    </row>
    <row r="58" spans="1:8">
      <c r="A58" s="209">
        <v>1970</v>
      </c>
      <c r="B58" s="217">
        <v>79750</v>
      </c>
      <c r="C58" s="217">
        <f t="shared" si="0"/>
        <v>15971.761479420631</v>
      </c>
      <c r="D58" s="216">
        <v>63778.238520579369</v>
      </c>
      <c r="E58" s="217">
        <v>551560</v>
      </c>
      <c r="F58" s="216">
        <f t="shared" si="1"/>
        <v>44013.480073685882</v>
      </c>
      <c r="G58" s="218">
        <v>5.9560594191545535</v>
      </c>
      <c r="H58" s="219">
        <f>'Table A0'!L63</f>
        <v>5.0893868849450747</v>
      </c>
    </row>
    <row r="59" spans="1:8">
      <c r="A59" s="209">
        <v>1971</v>
      </c>
      <c r="B59" s="217">
        <v>79554</v>
      </c>
      <c r="C59" s="217">
        <f t="shared" si="0"/>
        <v>16360.483856616709</v>
      </c>
      <c r="D59" s="216">
        <v>63193.516143383291</v>
      </c>
      <c r="E59" s="217">
        <v>584549</v>
      </c>
      <c r="F59" s="216">
        <f t="shared" si="1"/>
        <v>45101.456798763131</v>
      </c>
      <c r="G59" s="218">
        <v>6.2279065788348023</v>
      </c>
      <c r="H59" s="219">
        <f>'Table A0'!L64</f>
        <v>4.8757582996510846</v>
      </c>
    </row>
    <row r="60" spans="1:8">
      <c r="A60" s="209">
        <v>1972</v>
      </c>
      <c r="B60" s="217">
        <v>81583</v>
      </c>
      <c r="C60" s="217">
        <f t="shared" si="0"/>
        <v>16832.920279555168</v>
      </c>
      <c r="D60" s="216">
        <v>64750.079720444832</v>
      </c>
      <c r="E60" s="217">
        <v>638785</v>
      </c>
      <c r="F60" s="216">
        <f t="shared" si="1"/>
        <v>46605.300455156255</v>
      </c>
      <c r="G60" s="218">
        <v>6.4717201814392702</v>
      </c>
      <c r="H60" s="219">
        <f>'Table A0'!L65</f>
        <v>4.7241198836332279</v>
      </c>
    </row>
    <row r="61" spans="1:8">
      <c r="A61" s="209">
        <v>1973</v>
      </c>
      <c r="B61" s="217">
        <v>85202</v>
      </c>
      <c r="C61" s="217">
        <f t="shared" si="0"/>
        <v>17588.190128338465</v>
      </c>
      <c r="D61" s="216">
        <v>67613.809871661535</v>
      </c>
      <c r="E61" s="217">
        <v>708762</v>
      </c>
      <c r="F61" s="216">
        <f t="shared" si="1"/>
        <v>46620.748161652606</v>
      </c>
      <c r="G61" s="218">
        <v>6.6466847012371604</v>
      </c>
      <c r="H61" s="219">
        <f>'Table A0'!L66</f>
        <v>4.4474822327898407</v>
      </c>
    </row>
    <row r="62" spans="1:8">
      <c r="A62" s="209">
        <v>1974</v>
      </c>
      <c r="B62" s="217">
        <v>86573</v>
      </c>
      <c r="C62" s="217">
        <f t="shared" si="0"/>
        <v>18054.753690303914</v>
      </c>
      <c r="D62" s="216">
        <v>68518.246309696086</v>
      </c>
      <c r="E62" s="217">
        <v>772282</v>
      </c>
      <c r="F62" s="216">
        <f t="shared" si="1"/>
        <v>45146.069557309675</v>
      </c>
      <c r="G62" s="218">
        <v>6.8691316454056857</v>
      </c>
      <c r="H62" s="219">
        <f>'Table A0'!L67</f>
        <v>4.0054403881514995</v>
      </c>
    </row>
    <row r="63" spans="1:8">
      <c r="A63" s="209">
        <v>1975</v>
      </c>
      <c r="B63" s="217">
        <v>85044</v>
      </c>
      <c r="C63" s="217">
        <f t="shared" si="0"/>
        <v>18372.584654133723</v>
      </c>
      <c r="D63" s="216">
        <v>66671.415345866277</v>
      </c>
      <c r="E63" s="217">
        <v>814838</v>
      </c>
      <c r="F63" s="216">
        <f t="shared" si="1"/>
        <v>44858.682651522322</v>
      </c>
      <c r="G63" s="218">
        <v>7.0987737667088098</v>
      </c>
      <c r="H63" s="219">
        <f>'Table A0'!L68</f>
        <v>3.6704128463916148</v>
      </c>
    </row>
    <row r="64" spans="1:8">
      <c r="A64" s="209">
        <v>1976</v>
      </c>
      <c r="B64" s="217">
        <v>87402</v>
      </c>
      <c r="C64" s="217">
        <f t="shared" si="0"/>
        <v>18942.92443711884</v>
      </c>
      <c r="D64" s="216">
        <v>68459.07556288116</v>
      </c>
      <c r="E64" s="217">
        <v>899745</v>
      </c>
      <c r="F64" s="216">
        <f t="shared" si="1"/>
        <v>45611.393106092291</v>
      </c>
      <c r="G64" s="218">
        <v>7.1146535049689854</v>
      </c>
      <c r="H64" s="219">
        <f>'Table A0'!L69</f>
        <v>3.4704430779590316</v>
      </c>
    </row>
    <row r="65" spans="1:8">
      <c r="A65" s="209">
        <v>1977</v>
      </c>
      <c r="B65" s="217">
        <v>90421</v>
      </c>
      <c r="C65" s="217">
        <f t="shared" si="0"/>
        <v>19522.724927856048</v>
      </c>
      <c r="D65" s="216">
        <v>70898.275072143952</v>
      </c>
      <c r="E65" s="217">
        <v>994158</v>
      </c>
      <c r="F65" s="216">
        <f t="shared" si="1"/>
        <v>45692.435798439095</v>
      </c>
      <c r="G65" s="218">
        <v>7.4239476209926494</v>
      </c>
      <c r="H65" s="219">
        <f>'Table A0'!L70</f>
        <v>3.2585513388757246</v>
      </c>
    </row>
    <row r="66" spans="1:8">
      <c r="A66" s="209">
        <v>1978</v>
      </c>
      <c r="B66" s="217">
        <v>94777</v>
      </c>
      <c r="C66" s="217">
        <f t="shared" si="0"/>
        <v>20274.460536492043</v>
      </c>
      <c r="D66" s="216">
        <v>74502.539463507957</v>
      </c>
      <c r="E66" s="217">
        <v>1120570</v>
      </c>
      <c r="F66" s="216">
        <f t="shared" si="1"/>
        <v>45553.05533732973</v>
      </c>
      <c r="G66" s="218">
        <v>7.5899627125296609</v>
      </c>
      <c r="H66" s="219">
        <f>'Table A0'!L71</f>
        <v>3.0286535450286642</v>
      </c>
    </row>
    <row r="67" spans="1:8">
      <c r="A67" s="209">
        <v>1979</v>
      </c>
      <c r="B67" s="217">
        <v>98017</v>
      </c>
      <c r="C67" s="217">
        <f t="shared" si="0"/>
        <v>20978.968489204359</v>
      </c>
      <c r="D67" s="216">
        <v>77038.031510795641</v>
      </c>
      <c r="E67" s="217">
        <v>1253314</v>
      </c>
      <c r="F67" s="216">
        <f t="shared" si="1"/>
        <v>44965.433452947</v>
      </c>
      <c r="G67" s="218">
        <v>7.7431327105185606</v>
      </c>
      <c r="H67" s="219">
        <f>'Table A0'!L72</f>
        <v>2.7639111022814036</v>
      </c>
    </row>
    <row r="68" spans="1:8">
      <c r="A68" s="209">
        <v>1980</v>
      </c>
      <c r="B68" s="217">
        <v>98370</v>
      </c>
      <c r="C68" s="217">
        <f t="shared" si="0"/>
        <v>21456.741784222555</v>
      </c>
      <c r="D68" s="216">
        <v>76913.258215777445</v>
      </c>
      <c r="E68" s="217">
        <v>1373422</v>
      </c>
      <c r="F68" s="216">
        <f t="shared" si="1"/>
        <v>44422.943788109369</v>
      </c>
      <c r="G68" s="218">
        <v>7.9114806274938001</v>
      </c>
      <c r="H68" s="219">
        <f>'Table A0'!L73</f>
        <v>2.4877374516207125</v>
      </c>
    </row>
    <row r="69" spans="1:8">
      <c r="A69" s="209">
        <v>1981</v>
      </c>
      <c r="B69" s="217">
        <v>99225</v>
      </c>
      <c r="C69" s="217">
        <f t="shared" ref="C69:C95" si="2">B69-D69</f>
        <v>21786.207060473811</v>
      </c>
      <c r="D69" s="216">
        <v>77438.792939526189</v>
      </c>
      <c r="E69" s="217">
        <v>1511373</v>
      </c>
      <c r="F69" s="216">
        <f t="shared" si="1"/>
        <v>44332.675722540269</v>
      </c>
      <c r="G69" s="218">
        <v>7.9303513147280116</v>
      </c>
      <c r="H69" s="219">
        <f>'Table A0'!L74</f>
        <v>2.2714901587714982</v>
      </c>
    </row>
    <row r="70" spans="1:8">
      <c r="A70" s="209">
        <v>1982</v>
      </c>
      <c r="B70" s="217">
        <v>97305</v>
      </c>
      <c r="C70" s="217">
        <f t="shared" si="2"/>
        <v>21533.883479507756</v>
      </c>
      <c r="D70" s="216">
        <v>75771.116520492244</v>
      </c>
      <c r="E70" s="217">
        <v>1587517</v>
      </c>
      <c r="F70" s="216">
        <f t="shared" ref="F70:F95" si="3">1000*E70*H70/D70</f>
        <v>44882.64423379529</v>
      </c>
      <c r="G70" s="218">
        <v>8.126108089958862</v>
      </c>
      <c r="H70" s="219">
        <f>'Table A0'!L75</f>
        <v>2.1422183611178354</v>
      </c>
    </row>
    <row r="71" spans="1:8">
      <c r="A71" s="209">
        <v>1983</v>
      </c>
      <c r="B71" s="217">
        <v>98041</v>
      </c>
      <c r="C71" s="217">
        <f t="shared" si="2"/>
        <v>21781.434837408626</v>
      </c>
      <c r="D71" s="216">
        <v>76259.565162591374</v>
      </c>
      <c r="E71" s="217">
        <v>1677513</v>
      </c>
      <c r="F71" s="216">
        <f t="shared" si="3"/>
        <v>45194.235560198402</v>
      </c>
      <c r="G71" s="218">
        <v>8.383013462765879</v>
      </c>
      <c r="H71" s="219">
        <f>'Table A0'!L76</f>
        <v>2.0545252118323103</v>
      </c>
    </row>
    <row r="72" spans="1:8">
      <c r="A72" s="209">
        <v>1984</v>
      </c>
      <c r="B72" s="217">
        <v>102458</v>
      </c>
      <c r="C72" s="217">
        <f t="shared" si="2"/>
        <v>22450.281693421406</v>
      </c>
      <c r="D72" s="216">
        <v>80007.718306578594</v>
      </c>
      <c r="E72" s="217">
        <v>1844915</v>
      </c>
      <c r="F72" s="216">
        <f t="shared" si="3"/>
        <v>45512.643346062592</v>
      </c>
      <c r="G72" s="218">
        <v>8.4661199389904969</v>
      </c>
      <c r="H72" s="219">
        <f>'Table A0'!L77</f>
        <v>1.9737292765355339</v>
      </c>
    </row>
    <row r="73" spans="1:8">
      <c r="A73" s="209">
        <v>1985</v>
      </c>
      <c r="B73" s="217">
        <v>104987</v>
      </c>
      <c r="C73" s="217">
        <f t="shared" si="2"/>
        <v>23051.42029700258</v>
      </c>
      <c r="D73" s="216">
        <v>81935.57970299742</v>
      </c>
      <c r="E73" s="217">
        <v>1982550</v>
      </c>
      <c r="F73" s="216">
        <f t="shared" si="3"/>
        <v>46172.055045582623</v>
      </c>
      <c r="G73" s="218">
        <v>8.557497897439136</v>
      </c>
      <c r="H73" s="219">
        <f>'Table A0'!L78</f>
        <v>1.908216234767607</v>
      </c>
    </row>
    <row r="74" spans="1:8">
      <c r="A74" s="209">
        <v>1986</v>
      </c>
      <c r="B74" s="217">
        <v>106873</v>
      </c>
      <c r="C74" s="217">
        <f t="shared" si="2"/>
        <v>23532.77078085643</v>
      </c>
      <c r="D74" s="216">
        <v>83340.22921914357</v>
      </c>
      <c r="E74" s="217">
        <v>2102335</v>
      </c>
      <c r="F74" s="216">
        <f t="shared" si="3"/>
        <v>47280.519768131053</v>
      </c>
      <c r="G74" s="218">
        <v>8.7682416505548648</v>
      </c>
      <c r="H74" s="219">
        <f>'Table A0'!L79</f>
        <v>1.8742823361054688</v>
      </c>
    </row>
    <row r="75" spans="1:8">
      <c r="A75" s="209">
        <v>1987</v>
      </c>
      <c r="B75" s="217">
        <v>109754</v>
      </c>
      <c r="C75" s="217">
        <f t="shared" si="2"/>
        <v>24136.146488049621</v>
      </c>
      <c r="D75" s="216">
        <v>85617.853511950379</v>
      </c>
      <c r="E75" s="217">
        <v>2256266</v>
      </c>
      <c r="F75" s="216">
        <f t="shared" si="3"/>
        <v>47778.17728794086</v>
      </c>
      <c r="G75" s="218">
        <v>8.8119160782482684</v>
      </c>
      <c r="H75" s="219">
        <f>'Table A0'!L80</f>
        <v>1.8130242551662417</v>
      </c>
    </row>
    <row r="76" spans="1:8">
      <c r="A76" s="209">
        <v>1988</v>
      </c>
      <c r="B76" s="217">
        <v>112864</v>
      </c>
      <c r="C76" s="217">
        <f t="shared" si="2"/>
        <v>24743.388426158795</v>
      </c>
      <c r="D76" s="216">
        <v>88120.611573841205</v>
      </c>
      <c r="E76" s="217">
        <v>2439782</v>
      </c>
      <c r="F76" s="216">
        <f t="shared" si="3"/>
        <v>48420.045032793278</v>
      </c>
      <c r="G76" s="218">
        <v>8.2856069986573981</v>
      </c>
      <c r="H76" s="219">
        <f>'Table A0'!L81</f>
        <v>1.7488464054258437</v>
      </c>
    </row>
    <row r="77" spans="1:8">
      <c r="A77" s="209">
        <v>1989</v>
      </c>
      <c r="B77" s="217">
        <v>115501</v>
      </c>
      <c r="C77" s="217">
        <f t="shared" si="2"/>
        <v>25356.472055087579</v>
      </c>
      <c r="D77" s="216">
        <v>90144.527944912421</v>
      </c>
      <c r="E77" s="217">
        <v>2583051</v>
      </c>
      <c r="F77" s="216">
        <f t="shared" si="3"/>
        <v>48039.891585391859</v>
      </c>
      <c r="G77" s="218">
        <v>7.6156464130608068</v>
      </c>
      <c r="H77" s="219">
        <f>'Table A0'!L82</f>
        <v>1.676518717396567</v>
      </c>
    </row>
    <row r="78" spans="1:8">
      <c r="A78" s="209">
        <v>1990</v>
      </c>
      <c r="B78" s="217">
        <v>116964</v>
      </c>
      <c r="C78" s="217">
        <f t="shared" si="2"/>
        <v>25615.586363561277</v>
      </c>
      <c r="D78" s="216">
        <v>91348.413636438723</v>
      </c>
      <c r="E78" s="217">
        <v>2741199</v>
      </c>
      <c r="F78" s="216">
        <f t="shared" si="3"/>
        <v>47920.844124763666</v>
      </c>
      <c r="G78" s="218">
        <v>7.4567133944794266</v>
      </c>
      <c r="H78" s="219">
        <f>'Table A0'!L83</f>
        <v>1.5969264146514777</v>
      </c>
    </row>
    <row r="79" spans="1:8">
      <c r="A79" s="209">
        <v>1991</v>
      </c>
      <c r="B79" s="217">
        <v>115525</v>
      </c>
      <c r="C79" s="217">
        <f t="shared" si="2"/>
        <v>25712.18260499787</v>
      </c>
      <c r="D79" s="216">
        <v>89812.81739500213</v>
      </c>
      <c r="E79" s="217">
        <v>2814478</v>
      </c>
      <c r="F79" s="216">
        <f t="shared" si="3"/>
        <v>48310.771438924203</v>
      </c>
      <c r="G79" s="218">
        <v>7.1315315187717543</v>
      </c>
      <c r="H79" s="219">
        <f>'Table A0'!L84</f>
        <v>1.5416451979570578</v>
      </c>
    </row>
    <row r="80" spans="1:8">
      <c r="A80" s="209">
        <v>1992</v>
      </c>
      <c r="B80" s="217">
        <v>115968</v>
      </c>
      <c r="C80" s="217">
        <f t="shared" si="2"/>
        <v>26084.800275402114</v>
      </c>
      <c r="D80" s="216">
        <v>89883.199724597886</v>
      </c>
      <c r="E80" s="217">
        <v>2957785</v>
      </c>
      <c r="F80" s="216">
        <f t="shared" si="3"/>
        <v>49476.492048398686</v>
      </c>
      <c r="G80" s="218">
        <v>7.4512279675193547</v>
      </c>
      <c r="H80" s="219">
        <f>'Table A0'!L85</f>
        <v>1.5035255829814196</v>
      </c>
    </row>
    <row r="81" spans="1:8">
      <c r="A81" s="209">
        <v>1993</v>
      </c>
      <c r="B81" s="217">
        <v>117604</v>
      </c>
      <c r="C81" s="217">
        <f t="shared" si="2"/>
        <v>26324.825823244842</v>
      </c>
      <c r="D81" s="216">
        <v>91279.174176755158</v>
      </c>
      <c r="E81" s="217">
        <v>3083037</v>
      </c>
      <c r="F81" s="216">
        <f t="shared" si="3"/>
        <v>49557.553088211404</v>
      </c>
      <c r="G81" s="218">
        <v>7.3148586908179354</v>
      </c>
      <c r="H81" s="219">
        <f>'Table A0'!L86</f>
        <v>1.4672456153178308</v>
      </c>
    </row>
    <row r="82" spans="1:8">
      <c r="A82" s="209">
        <v>1994</v>
      </c>
      <c r="B82" s="217">
        <v>120379</v>
      </c>
      <c r="C82" s="217">
        <f t="shared" si="2"/>
        <v>27108.61822622623</v>
      </c>
      <c r="D82" s="216">
        <v>93270.38177377377</v>
      </c>
      <c r="E82" s="217">
        <v>3248458</v>
      </c>
      <c r="F82" s="216">
        <f t="shared" si="3"/>
        <v>50033.80757032978</v>
      </c>
      <c r="G82" s="218">
        <v>8.6596798340171439</v>
      </c>
      <c r="H82" s="219">
        <f>'Table A0'!L87</f>
        <v>1.4365807819218199</v>
      </c>
    </row>
    <row r="83" spans="1:8">
      <c r="A83" s="209">
        <v>1995</v>
      </c>
      <c r="B83" s="217">
        <v>123236</v>
      </c>
      <c r="C83" s="217">
        <f t="shared" si="2"/>
        <v>27848.113954737128</v>
      </c>
      <c r="D83" s="217">
        <v>95387.886045262872</v>
      </c>
      <c r="E83" s="217">
        <v>3434391</v>
      </c>
      <c r="F83" s="216">
        <f t="shared" si="3"/>
        <v>50507.130617016737</v>
      </c>
      <c r="G83" s="218">
        <v>8.8239089117888092</v>
      </c>
      <c r="H83" s="219">
        <f>'Table A0'!L88</f>
        <v>1.4028013757808009</v>
      </c>
    </row>
    <row r="84" spans="1:8">
      <c r="A84" s="209">
        <v>1996</v>
      </c>
      <c r="B84" s="217">
        <v>125461</v>
      </c>
      <c r="C84" s="217">
        <f t="shared" si="2"/>
        <v>28123.413881748071</v>
      </c>
      <c r="D84" s="217">
        <v>97337.586118251929</v>
      </c>
      <c r="E84" s="217">
        <v>3619989</v>
      </c>
      <c r="F84" s="216">
        <f t="shared" si="3"/>
        <v>50817.514427973787</v>
      </c>
      <c r="G84" s="218">
        <v>8.7903999347683914</v>
      </c>
      <c r="H84" s="219">
        <f>'Table A0'!L89</f>
        <v>1.3664279606784464</v>
      </c>
    </row>
    <row r="85" spans="1:8">
      <c r="A85" s="209">
        <v>1997</v>
      </c>
      <c r="B85" s="217">
        <v>128316</v>
      </c>
      <c r="C85" s="217">
        <f t="shared" si="2"/>
        <v>28155.285037929323</v>
      </c>
      <c r="D85" s="217">
        <v>100160.71496207068</v>
      </c>
      <c r="E85" s="217">
        <v>3873638</v>
      </c>
      <c r="F85" s="216">
        <f t="shared" si="3"/>
        <v>51727.827524589695</v>
      </c>
      <c r="G85" s="218">
        <v>8.6353830709754593</v>
      </c>
      <c r="H85" s="219">
        <f>'Table A0'!L90</f>
        <v>1.337527200088801</v>
      </c>
    </row>
    <row r="86" spans="1:8">
      <c r="A86" s="209">
        <v>1998</v>
      </c>
      <c r="B86" s="217">
        <v>131563</v>
      </c>
      <c r="C86" s="217">
        <f t="shared" si="2"/>
        <v>28494.417179067008</v>
      </c>
      <c r="D86" s="217">
        <v>103068.58282093299</v>
      </c>
      <c r="E86" s="217">
        <v>4180916</v>
      </c>
      <c r="F86" s="216">
        <f t="shared" si="3"/>
        <v>53509.044793674999</v>
      </c>
      <c r="H86" s="219">
        <f>'Table A0'!L91</f>
        <v>1.3191131835669276</v>
      </c>
    </row>
    <row r="87" spans="1:8">
      <c r="A87" s="209">
        <v>1999</v>
      </c>
      <c r="B87" s="217">
        <v>134350</v>
      </c>
      <c r="C87" s="217">
        <f t="shared" si="2"/>
        <v>29116.719773099219</v>
      </c>
      <c r="D87" s="217">
        <v>105233.28022690078</v>
      </c>
      <c r="E87" s="217">
        <v>4465176</v>
      </c>
      <c r="F87" s="216">
        <f t="shared" si="3"/>
        <v>54827.898392609422</v>
      </c>
      <c r="H87" s="219">
        <f>'Table A0'!L92</f>
        <v>1.2921595018430427</v>
      </c>
    </row>
    <row r="88" spans="1:8">
      <c r="A88" s="209">
        <v>2000</v>
      </c>
      <c r="B88" s="217">
        <v>137228</v>
      </c>
      <c r="C88" s="217">
        <f t="shared" si="2"/>
        <v>31631.399999999994</v>
      </c>
      <c r="D88" s="217">
        <v>105596.6</v>
      </c>
      <c r="E88" s="217">
        <v>4827698</v>
      </c>
      <c r="F88" s="216">
        <f t="shared" si="3"/>
        <v>57159.895373640677</v>
      </c>
      <c r="H88" s="219">
        <f>'Table A0'!L93</f>
        <v>1.2502626733926159</v>
      </c>
    </row>
    <row r="89" spans="1:8">
      <c r="A89" s="209">
        <v>2001</v>
      </c>
      <c r="B89" s="217">
        <v>136890</v>
      </c>
      <c r="C89" s="217">
        <f t="shared" si="2"/>
        <v>31712.399999999994</v>
      </c>
      <c r="D89" s="217">
        <v>105177.60000000001</v>
      </c>
      <c r="E89" s="217">
        <v>4952202</v>
      </c>
      <c r="F89" s="216">
        <f t="shared" si="3"/>
        <v>57260.065631443154</v>
      </c>
      <c r="G89" s="217"/>
      <c r="H89" s="219">
        <f>'Table A0'!L94</f>
        <v>1.2161208850038177</v>
      </c>
    </row>
    <row r="90" spans="1:8">
      <c r="A90" s="209">
        <v>2002</v>
      </c>
      <c r="B90" s="217">
        <v>135937</v>
      </c>
      <c r="C90" s="217">
        <f t="shared" si="2"/>
        <v>31929.300000000003</v>
      </c>
      <c r="D90" s="217">
        <v>104007.7</v>
      </c>
      <c r="E90" s="217">
        <v>4997306</v>
      </c>
      <c r="F90" s="216">
        <f t="shared" si="3"/>
        <v>57502.633162723549</v>
      </c>
      <c r="G90" s="217"/>
      <c r="H90" s="219">
        <f>'Table A0'!L95</f>
        <v>1.1967881532967166</v>
      </c>
    </row>
    <row r="91" spans="1:8">
      <c r="A91" s="209">
        <f>A90+1</f>
        <v>2003</v>
      </c>
      <c r="B91" s="217">
        <v>135602</v>
      </c>
      <c r="C91" s="217">
        <f t="shared" si="2"/>
        <v>32441.399999999994</v>
      </c>
      <c r="D91" s="217">
        <v>103160.6</v>
      </c>
      <c r="E91" s="217">
        <v>5154598</v>
      </c>
      <c r="F91" s="216">
        <f t="shared" si="3"/>
        <v>58493.344263672399</v>
      </c>
      <c r="G91" s="221"/>
      <c r="H91" s="219">
        <f>'Table A0'!L96</f>
        <v>1.170645798226555</v>
      </c>
    </row>
    <row r="92" spans="1:8">
      <c r="A92" s="209">
        <f>A91+1</f>
        <v>2004</v>
      </c>
      <c r="B92" s="217">
        <v>137067</v>
      </c>
      <c r="C92" s="217">
        <f t="shared" si="2"/>
        <v>32260.5</v>
      </c>
      <c r="D92" s="217">
        <v>104806.5</v>
      </c>
      <c r="E92" s="217">
        <v>5410691</v>
      </c>
      <c r="F92" s="216">
        <f t="shared" si="3"/>
        <v>58844.808322739322</v>
      </c>
      <c r="G92" s="217"/>
      <c r="H92" s="219">
        <f>'Table A0'!L97</f>
        <v>1.1398393298521721</v>
      </c>
    </row>
    <row r="93" spans="1:8">
      <c r="A93" s="209">
        <v>2005</v>
      </c>
      <c r="B93" s="217">
        <v>139006</v>
      </c>
      <c r="C93" s="217">
        <f t="shared" si="2"/>
        <v>32716.868852459011</v>
      </c>
      <c r="D93" s="217">
        <v>106289.13114754099</v>
      </c>
      <c r="E93" s="217">
        <v>5705982</v>
      </c>
      <c r="F93" s="216">
        <f t="shared" si="3"/>
        <v>59205.757532566167</v>
      </c>
      <c r="G93" s="217"/>
      <c r="H93" s="219">
        <f>'Table A0'!L98</f>
        <v>1.1028651206871032</v>
      </c>
    </row>
    <row r="94" spans="1:8">
      <c r="A94" s="209">
        <f>A93+1</f>
        <v>2006</v>
      </c>
      <c r="B94" s="217">
        <v>141440</v>
      </c>
      <c r="C94" s="217">
        <f t="shared" si="2"/>
        <v>33289.742388758779</v>
      </c>
      <c r="D94" s="217">
        <v>108150.25761124122</v>
      </c>
      <c r="E94" s="217">
        <v>6070143</v>
      </c>
      <c r="F94" s="216">
        <f t="shared" si="3"/>
        <v>59935.350785284201</v>
      </c>
      <c r="G94" s="217"/>
      <c r="H94" s="219">
        <f>'Table A0'!L99</f>
        <v>1.0678535295541793</v>
      </c>
    </row>
    <row r="95" spans="1:8">
      <c r="A95" s="209">
        <f>A94+1</f>
        <v>2007</v>
      </c>
      <c r="B95" s="217">
        <v>142966</v>
      </c>
      <c r="C95" s="217">
        <f t="shared" si="2"/>
        <v>33648.906323185016</v>
      </c>
      <c r="D95" s="217">
        <v>109317.09367681498</v>
      </c>
      <c r="E95" s="217">
        <v>6402635</v>
      </c>
      <c r="F95" s="216">
        <f t="shared" si="3"/>
        <v>60818.186396157282</v>
      </c>
      <c r="G95" s="217"/>
      <c r="H95" s="219">
        <f>'Table A0'!L100</f>
        <v>1.0383955011526849</v>
      </c>
    </row>
    <row r="96" spans="1:8">
      <c r="A96" s="209">
        <f>A95+1</f>
        <v>2008</v>
      </c>
      <c r="B96" s="217">
        <v>142453</v>
      </c>
      <c r="C96" s="217">
        <f>B96-D96</f>
        <v>33528.165105386419</v>
      </c>
      <c r="D96" s="217">
        <v>108924.83489461358</v>
      </c>
      <c r="E96" s="217">
        <v>6540849</v>
      </c>
      <c r="F96" s="216">
        <f>1000*E96*H96/D96</f>
        <v>60049.19820469198</v>
      </c>
      <c r="G96" s="217"/>
      <c r="H96" s="219">
        <f>'Table A0'!L101</f>
        <v>1</v>
      </c>
    </row>
    <row r="97" spans="1:8" ht="5.25" customHeight="1">
      <c r="A97" s="222"/>
      <c r="B97" s="223"/>
      <c r="C97" s="222"/>
      <c r="D97" s="222"/>
      <c r="E97" s="223"/>
      <c r="F97" s="223"/>
      <c r="G97" s="222"/>
      <c r="H97" s="224"/>
    </row>
    <row r="98" spans="1:8">
      <c r="A98" s="225" t="s">
        <v>340</v>
      </c>
    </row>
    <row r="99" spans="1:8">
      <c r="A99" s="225" t="s">
        <v>163</v>
      </c>
    </row>
    <row r="100" spans="1:8">
      <c r="A100" s="225" t="s">
        <v>19</v>
      </c>
    </row>
    <row r="101" spans="1:8">
      <c r="A101" s="225" t="s">
        <v>307</v>
      </c>
    </row>
    <row r="102" spans="1:8">
      <c r="A102" s="225"/>
    </row>
    <row r="103" spans="1:8" ht="12.75">
      <c r="A103" s="226"/>
      <c r="B103" s="172"/>
      <c r="C103" s="227"/>
      <c r="D103" s="226"/>
      <c r="E103" s="226"/>
    </row>
    <row r="104" spans="1:8" ht="12.75">
      <c r="A104" s="226"/>
      <c r="B104" s="172"/>
      <c r="C104" s="226"/>
      <c r="D104" s="226"/>
      <c r="E104" s="226"/>
    </row>
  </sheetData>
  <mergeCells count="1">
    <mergeCell ref="A1:H1"/>
  </mergeCells>
  <phoneticPr fontId="9" type="noConversion"/>
  <printOptions horizontalCentered="1" verticalCentered="1"/>
  <pageMargins left="0.78740157480314965" right="0.78740157480314965" top="0.59055118110236227" bottom="0.78740157480314965" header="0.51181102362204722" footer="0.51181102362204722"/>
  <pageSetup scale="84" fitToHeight="2" orientation="landscape" verticalDpi="96"/>
  <headerFooter alignWithMargins="0"/>
</worksheet>
</file>

<file path=xl/worksheets/sheet21.xml><?xml version="1.0" encoding="utf-8"?>
<worksheet xmlns="http://schemas.openxmlformats.org/spreadsheetml/2006/main" xmlns:r="http://schemas.openxmlformats.org/officeDocument/2006/relationships">
  <sheetPr>
    <pageSetUpPr fitToPage="1"/>
  </sheetPr>
  <dimension ref="A1:O87"/>
  <sheetViews>
    <sheetView topLeftCell="A46" workbookViewId="0">
      <selection activeCell="J67" sqref="J67"/>
    </sheetView>
  </sheetViews>
  <sheetFormatPr defaultColWidth="7.109375" defaultRowHeight="11.25"/>
  <cols>
    <col min="1" max="1" width="6.109375" style="22" customWidth="1"/>
    <col min="2" max="2" width="2.33203125" style="22" customWidth="1"/>
    <col min="3" max="3" width="5.6640625" style="21" customWidth="1"/>
    <col min="4" max="4" width="5.5546875" style="21" customWidth="1"/>
    <col min="5" max="5" width="5.6640625" style="21" customWidth="1"/>
    <col min="6" max="6" width="6.109375" style="21" customWidth="1"/>
    <col min="7" max="7" width="6.44140625" style="21" customWidth="1"/>
    <col min="8" max="8" width="6.6640625" style="21" customWidth="1"/>
    <col min="9" max="9" width="0.6640625" style="21" customWidth="1"/>
    <col min="10" max="12" width="5.6640625" style="21" customWidth="1"/>
    <col min="13" max="13" width="6.5546875" style="21" customWidth="1"/>
    <col min="14" max="14" width="7.109375" style="21" customWidth="1"/>
    <col min="15" max="15" width="6.6640625" style="21" customWidth="1"/>
    <col min="16" max="16384" width="7.109375" style="22"/>
  </cols>
  <sheetData>
    <row r="1" spans="1:15" ht="18.75" customHeight="1">
      <c r="A1" s="269" t="s">
        <v>412</v>
      </c>
      <c r="B1" s="270"/>
      <c r="C1" s="270"/>
      <c r="D1" s="270"/>
      <c r="E1" s="270"/>
      <c r="F1" s="270"/>
      <c r="G1" s="270"/>
      <c r="H1" s="270"/>
      <c r="I1" s="270"/>
      <c r="J1" s="270"/>
      <c r="K1" s="270"/>
      <c r="L1" s="270"/>
      <c r="M1" s="270"/>
      <c r="N1" s="270"/>
      <c r="O1" s="24"/>
    </row>
    <row r="2" spans="1:15" ht="2.25" customHeight="1"/>
    <row r="3" spans="1:15" s="128" customFormat="1" ht="18" customHeight="1">
      <c r="A3" s="125"/>
      <c r="B3" s="125"/>
      <c r="C3" s="127" t="s">
        <v>52</v>
      </c>
      <c r="D3" s="127" t="s">
        <v>145</v>
      </c>
      <c r="E3" s="127" t="s">
        <v>55</v>
      </c>
      <c r="F3" s="127" t="s">
        <v>90</v>
      </c>
      <c r="G3" s="127" t="s">
        <v>91</v>
      </c>
      <c r="H3" s="127" t="s">
        <v>92</v>
      </c>
      <c r="I3" s="127"/>
      <c r="J3" s="127" t="s">
        <v>53</v>
      </c>
      <c r="K3" s="127" t="s">
        <v>54</v>
      </c>
      <c r="L3" s="127" t="s">
        <v>88</v>
      </c>
      <c r="M3" s="127" t="s">
        <v>89</v>
      </c>
      <c r="N3" s="127" t="s">
        <v>93</v>
      </c>
      <c r="O3" s="127" t="s">
        <v>92</v>
      </c>
    </row>
    <row r="4" spans="1:15" s="128" customFormat="1" ht="12" customHeight="1">
      <c r="A4" s="129" t="s">
        <v>58</v>
      </c>
      <c r="B4" s="129"/>
      <c r="C4" s="133" t="s">
        <v>59</v>
      </c>
      <c r="D4" s="133" t="s">
        <v>60</v>
      </c>
      <c r="E4" s="133" t="s">
        <v>62</v>
      </c>
      <c r="F4" s="133" t="s">
        <v>63</v>
      </c>
      <c r="G4" s="133" t="s">
        <v>65</v>
      </c>
      <c r="H4" s="133" t="s">
        <v>66</v>
      </c>
      <c r="I4" s="134"/>
      <c r="J4" s="133" t="s">
        <v>67</v>
      </c>
      <c r="K4" s="133" t="s">
        <v>96</v>
      </c>
      <c r="L4" s="133" t="s">
        <v>112</v>
      </c>
      <c r="M4" s="133" t="s">
        <v>113</v>
      </c>
      <c r="N4" s="133" t="s">
        <v>157</v>
      </c>
      <c r="O4" s="133" t="s">
        <v>158</v>
      </c>
    </row>
    <row r="5" spans="1:15" ht="12" customHeight="1">
      <c r="A5" s="135">
        <v>1927</v>
      </c>
      <c r="C5" s="26">
        <v>27.893000000000001</v>
      </c>
      <c r="D5" s="26">
        <v>18.850999999999999</v>
      </c>
      <c r="E5" s="26">
        <v>8.6519999999999992</v>
      </c>
      <c r="F5" s="26">
        <v>6.0839999999999996</v>
      </c>
      <c r="G5" s="26">
        <v>2.5329999999999999</v>
      </c>
      <c r="H5" s="26">
        <v>0.67500000000000004</v>
      </c>
      <c r="J5" s="26">
        <v>9.0419999999999998</v>
      </c>
      <c r="K5" s="26">
        <v>10.199</v>
      </c>
      <c r="L5" s="26">
        <v>2.5680000000000001</v>
      </c>
      <c r="M5" s="26">
        <v>3.5510000000000002</v>
      </c>
      <c r="N5" s="26">
        <v>1.8580000000000001</v>
      </c>
      <c r="O5" s="26">
        <v>0.67500000000000004</v>
      </c>
    </row>
    <row r="6" spans="1:15" ht="10.5" customHeight="1">
      <c r="A6" s="135">
        <v>1928</v>
      </c>
      <c r="C6" s="26">
        <v>29.109000000000002</v>
      </c>
      <c r="D6" s="26">
        <v>19.78</v>
      </c>
      <c r="E6" s="26">
        <v>8.8659999999999997</v>
      </c>
      <c r="F6" s="26">
        <v>6.2030000000000003</v>
      </c>
      <c r="G6" s="26">
        <v>2.5910000000000002</v>
      </c>
      <c r="H6" s="26">
        <v>0.68500000000000005</v>
      </c>
      <c r="J6" s="26">
        <v>9.3290000000000006</v>
      </c>
      <c r="K6" s="26">
        <v>10.914</v>
      </c>
      <c r="L6" s="26">
        <v>2.6629999999999998</v>
      </c>
      <c r="M6" s="26">
        <v>3.6120000000000001</v>
      </c>
      <c r="N6" s="26">
        <v>1.9059999999999999</v>
      </c>
      <c r="O6" s="26">
        <v>0.68500000000000005</v>
      </c>
    </row>
    <row r="7" spans="1:15" ht="10.5" customHeight="1">
      <c r="A7" s="135">
        <v>1929</v>
      </c>
      <c r="C7" s="26">
        <v>29.244</v>
      </c>
      <c r="D7" s="26">
        <v>19.756</v>
      </c>
      <c r="E7" s="26">
        <v>8.6709999999999994</v>
      </c>
      <c r="F7" s="26">
        <v>6.0750000000000002</v>
      </c>
      <c r="G7" s="26">
        <v>2.5630000000000002</v>
      </c>
      <c r="H7" s="26">
        <v>0.71599999999999997</v>
      </c>
      <c r="J7" s="26">
        <v>9.4879999999999995</v>
      </c>
      <c r="K7" s="26">
        <v>11.085000000000001</v>
      </c>
      <c r="L7" s="26">
        <v>2.5960000000000001</v>
      </c>
      <c r="M7" s="26">
        <v>3.512</v>
      </c>
      <c r="N7" s="26">
        <v>1.847</v>
      </c>
      <c r="O7" s="26">
        <v>0.71599999999999997</v>
      </c>
    </row>
    <row r="8" spans="1:15" ht="10.5" customHeight="1">
      <c r="A8" s="135">
        <v>1930</v>
      </c>
      <c r="C8" s="26">
        <v>28.628</v>
      </c>
      <c r="D8" s="26">
        <v>19.228999999999999</v>
      </c>
      <c r="E8" s="26">
        <v>8.5410000000000004</v>
      </c>
      <c r="F8" s="26">
        <v>5.99</v>
      </c>
      <c r="G8" s="26">
        <v>2.556</v>
      </c>
      <c r="H8" s="26">
        <v>0.73199999999999998</v>
      </c>
      <c r="J8" s="26">
        <v>9.3989999999999991</v>
      </c>
      <c r="K8" s="26">
        <v>10.688000000000001</v>
      </c>
      <c r="L8" s="26">
        <v>2.5510000000000002</v>
      </c>
      <c r="M8" s="26">
        <v>3.4340000000000002</v>
      </c>
      <c r="N8" s="26">
        <v>1.8240000000000001</v>
      </c>
      <c r="O8" s="26">
        <v>0.73199999999999998</v>
      </c>
    </row>
    <row r="9" spans="1:15" ht="10.5" customHeight="1">
      <c r="A9" s="135">
        <v>1931</v>
      </c>
      <c r="C9" s="26">
        <v>29.338999999999999</v>
      </c>
      <c r="D9" s="26">
        <v>19.690999999999999</v>
      </c>
      <c r="E9" s="26">
        <v>8.468</v>
      </c>
      <c r="F9" s="26">
        <v>5.8090000000000002</v>
      </c>
      <c r="G9" s="26">
        <v>2.4470000000000001</v>
      </c>
      <c r="H9" s="26">
        <v>0.67100000000000004</v>
      </c>
      <c r="J9" s="26">
        <v>9.6479999999999997</v>
      </c>
      <c r="K9" s="26">
        <v>11.223000000000001</v>
      </c>
      <c r="L9" s="26">
        <v>2.6589999999999998</v>
      </c>
      <c r="M9" s="26">
        <v>3.3620000000000001</v>
      </c>
      <c r="N9" s="26">
        <v>1.776</v>
      </c>
      <c r="O9" s="26">
        <v>0.67100000000000004</v>
      </c>
    </row>
    <row r="10" spans="1:15" ht="10.5" customHeight="1">
      <c r="A10" s="135">
        <v>1932</v>
      </c>
      <c r="C10" s="26">
        <v>30.28</v>
      </c>
      <c r="D10" s="26">
        <v>19.675000000000001</v>
      </c>
      <c r="E10" s="26">
        <v>8.2899999999999991</v>
      </c>
      <c r="F10" s="26">
        <v>5.6559999999999997</v>
      </c>
      <c r="G10" s="26">
        <v>2.371</v>
      </c>
      <c r="H10" s="26">
        <v>0.621</v>
      </c>
      <c r="J10" s="26">
        <v>10.605</v>
      </c>
      <c r="K10" s="26">
        <v>11.385</v>
      </c>
      <c r="L10" s="26">
        <v>2.6339999999999999</v>
      </c>
      <c r="M10" s="26">
        <v>3.2850000000000001</v>
      </c>
      <c r="N10" s="26">
        <v>1.75</v>
      </c>
      <c r="O10" s="26">
        <v>0.621</v>
      </c>
    </row>
    <row r="11" spans="1:15" ht="10.5" customHeight="1">
      <c r="A11" s="135">
        <v>1933</v>
      </c>
      <c r="C11" s="26">
        <v>30.074999999999999</v>
      </c>
      <c r="D11" s="26">
        <v>19.805</v>
      </c>
      <c r="E11" s="26">
        <v>8.3079999999999998</v>
      </c>
      <c r="F11" s="26">
        <v>5.7649999999999997</v>
      </c>
      <c r="G11" s="26">
        <v>2.4460000000000002</v>
      </c>
      <c r="H11" s="26">
        <v>0.63</v>
      </c>
      <c r="J11" s="26">
        <v>10.27</v>
      </c>
      <c r="K11" s="26">
        <v>11.497</v>
      </c>
      <c r="L11" s="26">
        <v>2.5430000000000001</v>
      </c>
      <c r="M11" s="26">
        <v>3.319</v>
      </c>
      <c r="N11" s="26">
        <v>1.8160000000000001</v>
      </c>
      <c r="O11" s="26">
        <v>0.63</v>
      </c>
    </row>
    <row r="12" spans="1:15" ht="10.5" customHeight="1">
      <c r="A12" s="135">
        <v>1934</v>
      </c>
      <c r="C12" s="26">
        <v>29.766999999999999</v>
      </c>
      <c r="D12" s="26">
        <v>19.942</v>
      </c>
      <c r="E12" s="26">
        <v>8.3070000000000004</v>
      </c>
      <c r="F12" s="26">
        <v>5.7549999999999999</v>
      </c>
      <c r="G12" s="26">
        <v>2.3719999999999999</v>
      </c>
      <c r="H12" s="26">
        <v>0.59399999999999997</v>
      </c>
      <c r="J12" s="26">
        <v>9.8249999999999993</v>
      </c>
      <c r="K12" s="26">
        <v>11.635</v>
      </c>
      <c r="L12" s="26">
        <v>2.552</v>
      </c>
      <c r="M12" s="26">
        <v>3.383</v>
      </c>
      <c r="N12" s="26">
        <v>1.778</v>
      </c>
      <c r="O12" s="26">
        <v>0.59399999999999997</v>
      </c>
    </row>
    <row r="13" spans="1:15" ht="10.5" customHeight="1">
      <c r="A13" s="135">
        <v>1935</v>
      </c>
      <c r="C13" s="26">
        <v>30.31</v>
      </c>
      <c r="D13" s="26">
        <v>20.117999999999999</v>
      </c>
      <c r="E13" s="26">
        <v>8.4009999999999998</v>
      </c>
      <c r="F13" s="26">
        <v>5.8470000000000004</v>
      </c>
      <c r="G13" s="26">
        <v>2.4020000000000001</v>
      </c>
      <c r="H13" s="26">
        <v>0.60099999999999998</v>
      </c>
      <c r="J13" s="26">
        <v>10.192</v>
      </c>
      <c r="K13" s="26">
        <v>11.717000000000001</v>
      </c>
      <c r="L13" s="26">
        <v>2.5539999999999998</v>
      </c>
      <c r="M13" s="26">
        <v>3.4449999999999998</v>
      </c>
      <c r="N13" s="26">
        <v>1.8009999999999999</v>
      </c>
      <c r="O13" s="26">
        <v>0.60099999999999998</v>
      </c>
    </row>
    <row r="14" spans="1:15" ht="10.5" customHeight="1">
      <c r="A14" s="135">
        <v>1936</v>
      </c>
      <c r="C14" s="26">
        <v>29.695</v>
      </c>
      <c r="D14" s="26">
        <v>19.946999999999999</v>
      </c>
      <c r="E14" s="26">
        <v>8.5969999999999995</v>
      </c>
      <c r="F14" s="26">
        <v>6.0149999999999997</v>
      </c>
      <c r="G14" s="26">
        <v>2.448</v>
      </c>
      <c r="H14" s="26">
        <v>0.59299999999999997</v>
      </c>
      <c r="J14" s="26">
        <v>9.7479999999999993</v>
      </c>
      <c r="K14" s="26">
        <v>11.35</v>
      </c>
      <c r="L14" s="26">
        <v>2.5819999999999999</v>
      </c>
      <c r="M14" s="26">
        <v>3.5670000000000002</v>
      </c>
      <c r="N14" s="26">
        <v>1.855</v>
      </c>
      <c r="O14" s="26">
        <v>0.59299999999999997</v>
      </c>
    </row>
    <row r="15" spans="1:15" ht="10.5" customHeight="1">
      <c r="A15" s="135">
        <v>1937</v>
      </c>
      <c r="C15" s="26">
        <v>30.06</v>
      </c>
      <c r="D15" s="26">
        <v>20.048999999999999</v>
      </c>
      <c r="E15" s="26">
        <v>8.407</v>
      </c>
      <c r="F15" s="26">
        <v>5.8890000000000002</v>
      </c>
      <c r="G15" s="26">
        <v>2.407</v>
      </c>
      <c r="H15" s="26">
        <v>0.59799999999999998</v>
      </c>
      <c r="J15" s="26">
        <v>10.010999999999999</v>
      </c>
      <c r="K15" s="26">
        <v>11.641999999999999</v>
      </c>
      <c r="L15" s="26">
        <v>2.5179999999999998</v>
      </c>
      <c r="M15" s="26">
        <v>3.4820000000000002</v>
      </c>
      <c r="N15" s="26">
        <v>1.8089999999999999</v>
      </c>
      <c r="O15" s="26">
        <v>0.59799999999999998</v>
      </c>
    </row>
    <row r="16" spans="1:15" ht="10.5" customHeight="1">
      <c r="A16" s="135">
        <v>1938</v>
      </c>
      <c r="C16" s="26">
        <v>29.834</v>
      </c>
      <c r="D16" s="26">
        <v>19.655000000000001</v>
      </c>
      <c r="E16" s="26">
        <v>8.1270000000000007</v>
      </c>
      <c r="F16" s="26">
        <v>5.7439999999999998</v>
      </c>
      <c r="G16" s="26">
        <v>2.3559999999999999</v>
      </c>
      <c r="H16" s="26">
        <v>0.58599999999999997</v>
      </c>
      <c r="J16" s="26">
        <v>10.179</v>
      </c>
      <c r="K16" s="26">
        <v>11.528</v>
      </c>
      <c r="L16" s="26">
        <v>2.383</v>
      </c>
      <c r="M16" s="26">
        <v>3.3879999999999999</v>
      </c>
      <c r="N16" s="26">
        <v>1.77</v>
      </c>
      <c r="O16" s="26">
        <v>0.58599999999999997</v>
      </c>
    </row>
    <row r="17" spans="1:15" ht="10.5" customHeight="1">
      <c r="A17" s="135">
        <v>1939</v>
      </c>
      <c r="C17" s="26">
        <v>30.645</v>
      </c>
      <c r="D17" s="26">
        <v>20.056999999999999</v>
      </c>
      <c r="E17" s="26">
        <v>8.1969999999999992</v>
      </c>
      <c r="F17" s="26">
        <v>5.6970000000000001</v>
      </c>
      <c r="G17" s="26">
        <v>2.3210000000000002</v>
      </c>
      <c r="H17" s="26">
        <v>0.57099999999999995</v>
      </c>
      <c r="J17" s="26">
        <v>10.587999999999999</v>
      </c>
      <c r="K17" s="26">
        <v>11.86</v>
      </c>
      <c r="L17" s="26">
        <v>2.5</v>
      </c>
      <c r="M17" s="26">
        <v>3.3759999999999999</v>
      </c>
      <c r="N17" s="26">
        <v>1.75</v>
      </c>
      <c r="O17" s="26">
        <v>0.57099999999999995</v>
      </c>
    </row>
    <row r="18" spans="1:15" ht="10.5" customHeight="1">
      <c r="A18" s="135">
        <v>1940</v>
      </c>
      <c r="C18" s="26">
        <v>30.853000000000002</v>
      </c>
      <c r="D18" s="26">
        <v>20.068999999999999</v>
      </c>
      <c r="E18" s="26">
        <v>8.3689999999999998</v>
      </c>
      <c r="F18" s="26">
        <v>5.8440000000000003</v>
      </c>
      <c r="G18" s="26">
        <v>2.3940000000000001</v>
      </c>
      <c r="H18" s="26">
        <v>0.58099999999999996</v>
      </c>
      <c r="J18" s="26">
        <v>10.784000000000001</v>
      </c>
      <c r="K18" s="26">
        <v>11.7</v>
      </c>
      <c r="L18" s="26">
        <v>2.5249999999999999</v>
      </c>
      <c r="M18" s="26">
        <v>3.45</v>
      </c>
      <c r="N18" s="26">
        <v>1.8129999999999999</v>
      </c>
      <c r="O18" s="26">
        <v>0.58099999999999996</v>
      </c>
    </row>
    <row r="19" spans="1:15" ht="10.5" customHeight="1">
      <c r="A19" s="135">
        <v>1941</v>
      </c>
      <c r="C19" s="26">
        <v>29.334</v>
      </c>
      <c r="D19" s="26">
        <v>19.045999999999999</v>
      </c>
      <c r="E19" s="26">
        <v>8.1110000000000007</v>
      </c>
      <c r="F19" s="26">
        <v>5.7539999999999996</v>
      </c>
      <c r="G19" s="26">
        <v>2.3940000000000001</v>
      </c>
      <c r="H19" s="26">
        <v>0.56699999999999995</v>
      </c>
      <c r="J19" s="26">
        <v>10.288</v>
      </c>
      <c r="K19" s="26">
        <v>10.935</v>
      </c>
      <c r="L19" s="26">
        <v>2.3570000000000002</v>
      </c>
      <c r="M19" s="26">
        <v>3.36</v>
      </c>
      <c r="N19" s="26">
        <v>1.827</v>
      </c>
      <c r="O19" s="26">
        <v>0.56699999999999995</v>
      </c>
    </row>
    <row r="20" spans="1:15" ht="10.5" customHeight="1">
      <c r="A20" s="135">
        <v>1942</v>
      </c>
      <c r="C20" s="26">
        <v>27.08</v>
      </c>
      <c r="D20" s="26">
        <v>17.449000000000002</v>
      </c>
      <c r="E20" s="26">
        <v>7.2119999999999997</v>
      </c>
      <c r="F20" s="26">
        <v>5.1239999999999997</v>
      </c>
      <c r="G20" s="26">
        <v>2.1829999999999998</v>
      </c>
      <c r="H20" s="26">
        <v>0.51300000000000001</v>
      </c>
      <c r="J20" s="26">
        <v>9.6310000000000002</v>
      </c>
      <c r="K20" s="26">
        <v>10.237</v>
      </c>
      <c r="L20" s="26">
        <v>2.0880000000000001</v>
      </c>
      <c r="M20" s="26">
        <v>2.9409999999999998</v>
      </c>
      <c r="N20" s="26">
        <v>1.67</v>
      </c>
      <c r="O20" s="26">
        <v>0.51300000000000001</v>
      </c>
    </row>
    <row r="21" spans="1:15" ht="10.5" customHeight="1">
      <c r="A21" s="135">
        <v>1943</v>
      </c>
      <c r="C21" s="26">
        <v>25.879000000000001</v>
      </c>
      <c r="D21" s="26">
        <v>16.257999999999999</v>
      </c>
      <c r="E21" s="26">
        <v>6.4240000000000004</v>
      </c>
      <c r="F21" s="26">
        <v>4.5110000000000001</v>
      </c>
      <c r="G21" s="26">
        <v>1.8620000000000001</v>
      </c>
      <c r="H21" s="26">
        <v>0.41299999999999998</v>
      </c>
      <c r="J21" s="26">
        <v>9.6210000000000004</v>
      </c>
      <c r="K21" s="26">
        <v>9.8339999999999996</v>
      </c>
      <c r="L21" s="26">
        <v>1.913</v>
      </c>
      <c r="M21" s="26">
        <v>2.649</v>
      </c>
      <c r="N21" s="26">
        <v>1.4490000000000001</v>
      </c>
      <c r="O21" s="26">
        <v>0.41299999999999998</v>
      </c>
    </row>
    <row r="22" spans="1:15" ht="10.5" customHeight="1">
      <c r="A22" s="135">
        <v>1944</v>
      </c>
      <c r="C22" s="26">
        <v>24.609000000000002</v>
      </c>
      <c r="D22" s="26">
        <v>15.128</v>
      </c>
      <c r="E22" s="26">
        <v>5.5640000000000001</v>
      </c>
      <c r="F22" s="26">
        <v>3.8380000000000001</v>
      </c>
      <c r="G22" s="26">
        <v>1.556</v>
      </c>
      <c r="H22" s="26">
        <v>0.35599999999999998</v>
      </c>
      <c r="J22" s="26">
        <v>9.4809999999999999</v>
      </c>
      <c r="K22" s="26">
        <v>9.5640000000000001</v>
      </c>
      <c r="L22" s="26">
        <v>1.726</v>
      </c>
      <c r="M22" s="26">
        <v>2.282</v>
      </c>
      <c r="N22" s="26">
        <v>1.2</v>
      </c>
      <c r="O22" s="26">
        <v>0.35599999999999998</v>
      </c>
    </row>
    <row r="23" spans="1:15" ht="10.5" customHeight="1">
      <c r="A23" s="135">
        <v>1945</v>
      </c>
      <c r="C23" s="26">
        <v>24.045000000000002</v>
      </c>
      <c r="D23" s="26">
        <v>14.992000000000001</v>
      </c>
      <c r="E23" s="26">
        <v>5.726</v>
      </c>
      <c r="F23" s="26">
        <v>3.9550000000000001</v>
      </c>
      <c r="G23" s="26">
        <v>1.5720000000000001</v>
      </c>
      <c r="H23" s="26">
        <v>0.34799999999999998</v>
      </c>
      <c r="J23" s="26">
        <v>9.0530000000000008</v>
      </c>
      <c r="K23" s="26">
        <v>9.266</v>
      </c>
      <c r="L23" s="26">
        <v>1.7709999999999999</v>
      </c>
      <c r="M23" s="26">
        <v>2.383</v>
      </c>
      <c r="N23" s="26">
        <v>1.224</v>
      </c>
      <c r="O23" s="26">
        <v>0.34799999999999998</v>
      </c>
    </row>
    <row r="24" spans="1:15" ht="10.5" customHeight="1">
      <c r="A24" s="135">
        <v>1946</v>
      </c>
      <c r="C24" s="26">
        <v>25.103999999999999</v>
      </c>
      <c r="D24" s="26">
        <v>16.184000000000001</v>
      </c>
      <c r="E24" s="26">
        <v>6.3979999999999997</v>
      </c>
      <c r="F24" s="26">
        <v>4.3339999999999996</v>
      </c>
      <c r="G24" s="26">
        <v>1.6759999999999999</v>
      </c>
      <c r="H24" s="26">
        <v>0.36899999999999999</v>
      </c>
      <c r="J24" s="26">
        <v>8.92</v>
      </c>
      <c r="K24" s="26">
        <v>9.7859999999999996</v>
      </c>
      <c r="L24" s="26">
        <v>2.0640000000000001</v>
      </c>
      <c r="M24" s="26">
        <v>2.6579999999999999</v>
      </c>
      <c r="N24" s="26">
        <v>1.3069999999999999</v>
      </c>
      <c r="O24" s="26">
        <v>0.36899999999999999</v>
      </c>
    </row>
    <row r="25" spans="1:15" ht="10.5" customHeight="1">
      <c r="A25" s="135">
        <v>1947</v>
      </c>
      <c r="C25" s="26">
        <v>24.969000000000001</v>
      </c>
      <c r="D25" s="26">
        <v>16.074000000000002</v>
      </c>
      <c r="E25" s="26">
        <v>6.274</v>
      </c>
      <c r="F25" s="26">
        <v>4.2329999999999997</v>
      </c>
      <c r="G25" s="26">
        <v>1.601</v>
      </c>
      <c r="H25" s="26">
        <v>0.34100000000000003</v>
      </c>
      <c r="J25" s="26">
        <v>8.8949999999999996</v>
      </c>
      <c r="K25" s="26">
        <v>9.8000000000000007</v>
      </c>
      <c r="L25" s="26">
        <v>2.0409999999999999</v>
      </c>
      <c r="M25" s="26">
        <v>2.6320000000000001</v>
      </c>
      <c r="N25" s="26">
        <v>1.26</v>
      </c>
      <c r="O25" s="26">
        <v>0.34100000000000003</v>
      </c>
    </row>
    <row r="26" spans="1:15" ht="10.5" customHeight="1">
      <c r="A26" s="135">
        <v>1948</v>
      </c>
      <c r="C26" s="26">
        <v>25.033000000000001</v>
      </c>
      <c r="D26" s="26">
        <v>16.129000000000001</v>
      </c>
      <c r="E26" s="26">
        <v>6.2089999999999996</v>
      </c>
      <c r="F26" s="26">
        <v>4.1970000000000001</v>
      </c>
      <c r="G26" s="26">
        <v>1.5760000000000001</v>
      </c>
      <c r="H26" s="26">
        <v>0.34499999999999997</v>
      </c>
      <c r="J26" s="26">
        <v>8.9039999999999999</v>
      </c>
      <c r="K26" s="26">
        <v>9.92</v>
      </c>
      <c r="L26" s="26">
        <v>2.012</v>
      </c>
      <c r="M26" s="26">
        <v>2.621</v>
      </c>
      <c r="N26" s="26">
        <v>1.2310000000000001</v>
      </c>
      <c r="O26" s="26">
        <v>0.34499999999999997</v>
      </c>
    </row>
    <row r="27" spans="1:15" ht="10.5" customHeight="1">
      <c r="A27" s="135">
        <v>1949</v>
      </c>
      <c r="C27" s="26">
        <v>25.003</v>
      </c>
      <c r="D27" s="26">
        <v>16.048999999999999</v>
      </c>
      <c r="E27" s="26">
        <v>6.1189999999999998</v>
      </c>
      <c r="F27" s="26">
        <v>4.1109999999999998</v>
      </c>
      <c r="G27" s="26">
        <v>1.5349999999999999</v>
      </c>
      <c r="H27" s="26">
        <v>0.33700000000000002</v>
      </c>
      <c r="J27" s="26">
        <v>8.9540000000000006</v>
      </c>
      <c r="K27" s="26">
        <v>9.93</v>
      </c>
      <c r="L27" s="26">
        <v>2.008</v>
      </c>
      <c r="M27" s="26">
        <v>2.5760000000000001</v>
      </c>
      <c r="N27" s="26">
        <v>1.198</v>
      </c>
      <c r="O27" s="26">
        <v>0.33700000000000002</v>
      </c>
    </row>
    <row r="28" spans="1:15" ht="10.5" customHeight="1">
      <c r="A28" s="135">
        <v>1950</v>
      </c>
      <c r="C28" s="26">
        <v>25.184000000000001</v>
      </c>
      <c r="D28" s="26">
        <v>16.128</v>
      </c>
      <c r="E28" s="26">
        <v>6.2350000000000003</v>
      </c>
      <c r="F28" s="26">
        <v>4.2060000000000004</v>
      </c>
      <c r="G28" s="26">
        <v>1.569</v>
      </c>
      <c r="H28" s="26">
        <v>0.34</v>
      </c>
      <c r="J28" s="26">
        <v>9.0559999999999992</v>
      </c>
      <c r="K28" s="26">
        <v>9.8930000000000007</v>
      </c>
      <c r="L28" s="26">
        <v>2.0289999999999999</v>
      </c>
      <c r="M28" s="26">
        <v>2.637</v>
      </c>
      <c r="N28" s="26">
        <v>1.2290000000000001</v>
      </c>
      <c r="O28" s="26">
        <v>0.34</v>
      </c>
    </row>
    <row r="29" spans="1:15" ht="10.5" customHeight="1">
      <c r="A29" s="135">
        <v>1951</v>
      </c>
      <c r="C29" s="26">
        <v>24.706</v>
      </c>
      <c r="D29" s="26">
        <v>15.63</v>
      </c>
      <c r="E29" s="26">
        <v>5.97</v>
      </c>
      <c r="F29" s="26">
        <v>4.0030000000000001</v>
      </c>
      <c r="G29" s="26">
        <v>1.4810000000000001</v>
      </c>
      <c r="H29" s="26">
        <v>0.308</v>
      </c>
      <c r="J29" s="26">
        <v>9.0760000000000005</v>
      </c>
      <c r="K29" s="26">
        <v>9.66</v>
      </c>
      <c r="L29" s="26">
        <v>1.9670000000000001</v>
      </c>
      <c r="M29" s="26">
        <v>2.5219999999999998</v>
      </c>
      <c r="N29" s="26">
        <v>1.173</v>
      </c>
      <c r="O29" s="26">
        <v>0.308</v>
      </c>
    </row>
    <row r="30" spans="1:15" ht="10.5" customHeight="1">
      <c r="A30" s="135">
        <v>1952</v>
      </c>
      <c r="C30" s="26">
        <v>24.425000000000001</v>
      </c>
      <c r="D30" s="26">
        <v>15.414</v>
      </c>
      <c r="E30" s="26">
        <v>5.742</v>
      </c>
      <c r="F30" s="26">
        <v>3.7829999999999999</v>
      </c>
      <c r="G30" s="26">
        <v>1.385</v>
      </c>
      <c r="H30" s="26">
        <v>0.29899999999999999</v>
      </c>
      <c r="J30" s="26">
        <v>9.0109999999999992</v>
      </c>
      <c r="K30" s="26">
        <v>9.6720000000000006</v>
      </c>
      <c r="L30" s="26">
        <v>1.9590000000000001</v>
      </c>
      <c r="M30" s="26">
        <v>2.3980000000000001</v>
      </c>
      <c r="N30" s="26">
        <v>1.0860000000000001</v>
      </c>
      <c r="O30" s="26">
        <v>0.29899999999999999</v>
      </c>
    </row>
    <row r="31" spans="1:15" ht="10.5" customHeight="1">
      <c r="A31" s="135">
        <v>1954</v>
      </c>
      <c r="C31" s="26">
        <v>24.132999999999999</v>
      </c>
      <c r="D31" s="26">
        <v>15.257</v>
      </c>
      <c r="E31" s="26">
        <v>5.61</v>
      </c>
      <c r="F31" s="26">
        <v>3.6539999999999999</v>
      </c>
      <c r="G31" s="26">
        <v>1.3149999999999999</v>
      </c>
      <c r="H31" s="26">
        <v>0.27700000000000002</v>
      </c>
      <c r="J31" s="26">
        <v>8.8759999999999994</v>
      </c>
      <c r="K31" s="26">
        <v>9.6470000000000002</v>
      </c>
      <c r="L31" s="26">
        <v>1.956</v>
      </c>
      <c r="M31" s="26">
        <v>2.339</v>
      </c>
      <c r="N31" s="26">
        <v>1.038</v>
      </c>
      <c r="O31" s="26">
        <v>0.27700000000000002</v>
      </c>
    </row>
    <row r="32" spans="1:15" ht="10.5" customHeight="1">
      <c r="A32" s="135">
        <v>1956</v>
      </c>
      <c r="C32" s="26">
        <v>24.530999999999999</v>
      </c>
      <c r="D32" s="26">
        <v>15.571</v>
      </c>
      <c r="E32" s="26">
        <v>5.556</v>
      </c>
      <c r="F32" s="26">
        <v>3.5649999999999999</v>
      </c>
      <c r="G32" s="26">
        <v>1.256</v>
      </c>
      <c r="H32" s="26">
        <v>0.254</v>
      </c>
      <c r="J32" s="26">
        <v>8.9600000000000009</v>
      </c>
      <c r="K32" s="26">
        <v>10.015000000000001</v>
      </c>
      <c r="L32" s="26">
        <v>1.9910000000000001</v>
      </c>
      <c r="M32" s="26">
        <v>2.3090000000000002</v>
      </c>
      <c r="N32" s="26">
        <v>1.002</v>
      </c>
      <c r="O32" s="26">
        <v>0.254</v>
      </c>
    </row>
    <row r="33" spans="1:15" ht="10.5" customHeight="1">
      <c r="A33" s="135">
        <v>1958</v>
      </c>
      <c r="C33" s="26">
        <v>24.667999999999999</v>
      </c>
      <c r="D33" s="26">
        <v>15.597</v>
      </c>
      <c r="E33" s="26">
        <v>5.3949999999999996</v>
      </c>
      <c r="F33" s="26">
        <v>3.43</v>
      </c>
      <c r="G33" s="26">
        <v>1.1990000000000001</v>
      </c>
      <c r="H33" s="26">
        <v>0.245</v>
      </c>
      <c r="J33" s="26">
        <v>9.0709999999999997</v>
      </c>
      <c r="K33" s="26">
        <v>10.202</v>
      </c>
      <c r="L33" s="26">
        <v>1.9650000000000001</v>
      </c>
      <c r="M33" s="26">
        <v>2.2309999999999999</v>
      </c>
      <c r="N33" s="26">
        <v>0.95399999999999996</v>
      </c>
      <c r="O33" s="26">
        <v>0.245</v>
      </c>
    </row>
    <row r="34" spans="1:15" ht="10.5" customHeight="1">
      <c r="A34" s="135">
        <v>1960</v>
      </c>
      <c r="C34" s="26">
        <v>25.225000000000001</v>
      </c>
      <c r="D34" s="26">
        <v>15.718</v>
      </c>
      <c r="E34" s="26">
        <v>5.2610000000000001</v>
      </c>
      <c r="F34" s="26">
        <v>3.3119999999999998</v>
      </c>
      <c r="G34" s="26">
        <v>1.1399999999999999</v>
      </c>
      <c r="H34" s="26">
        <v>0.23200000000000001</v>
      </c>
      <c r="J34" s="26">
        <v>9.5069999999999997</v>
      </c>
      <c r="K34" s="26">
        <v>10.457000000000001</v>
      </c>
      <c r="L34" s="26">
        <v>1.9490000000000001</v>
      </c>
      <c r="M34" s="26">
        <v>2.1720000000000002</v>
      </c>
      <c r="N34" s="26">
        <v>0.90800000000000003</v>
      </c>
      <c r="O34" s="26">
        <v>0.23200000000000001</v>
      </c>
    </row>
    <row r="35" spans="1:15" ht="10.5" customHeight="1">
      <c r="A35" s="135">
        <v>1961</v>
      </c>
      <c r="C35" s="26">
        <v>25.212</v>
      </c>
      <c r="D35" s="26">
        <v>15.634</v>
      </c>
      <c r="E35" s="26">
        <v>5.1970000000000001</v>
      </c>
      <c r="F35" s="26">
        <v>3.2639999999999998</v>
      </c>
      <c r="G35" s="26">
        <v>1.1140000000000001</v>
      </c>
      <c r="H35" s="26">
        <v>0.224</v>
      </c>
      <c r="J35" s="26">
        <v>9.5779999999999994</v>
      </c>
      <c r="K35" s="26">
        <v>10.436999999999999</v>
      </c>
      <c r="L35" s="26">
        <v>1.9330000000000001</v>
      </c>
      <c r="M35" s="26">
        <v>2.15</v>
      </c>
      <c r="N35" s="26">
        <v>0.89</v>
      </c>
      <c r="O35" s="26">
        <v>0.224</v>
      </c>
    </row>
    <row r="36" spans="1:15" ht="10.5" customHeight="1">
      <c r="A36" s="135">
        <v>1962</v>
      </c>
      <c r="C36" s="26">
        <v>25.224</v>
      </c>
      <c r="D36" s="26">
        <v>15.622999999999999</v>
      </c>
      <c r="E36" s="26">
        <v>5.1559999999999997</v>
      </c>
      <c r="F36" s="26">
        <v>3.2349999999999999</v>
      </c>
      <c r="G36" s="26">
        <v>1.0900000000000001</v>
      </c>
      <c r="H36" s="26">
        <v>0.21199999999999999</v>
      </c>
      <c r="J36" s="26">
        <v>9.6010000000000009</v>
      </c>
      <c r="K36" s="26">
        <v>10.467000000000001</v>
      </c>
      <c r="L36" s="26">
        <v>1.921</v>
      </c>
      <c r="M36" s="26">
        <v>2.145</v>
      </c>
      <c r="N36" s="26">
        <v>0.878</v>
      </c>
      <c r="O36" s="26">
        <v>0.21199999999999999</v>
      </c>
    </row>
    <row r="37" spans="1:15" ht="10.5" customHeight="1">
      <c r="A37" s="135">
        <v>1964</v>
      </c>
      <c r="C37" s="26">
        <v>25.152000000000001</v>
      </c>
      <c r="D37" s="26">
        <v>15.428000000000001</v>
      </c>
      <c r="E37" s="26">
        <v>5.12</v>
      </c>
      <c r="F37" s="26">
        <v>3.2370000000000001</v>
      </c>
      <c r="G37" s="26">
        <v>1.069</v>
      </c>
      <c r="H37" s="26">
        <v>0.20599999999999999</v>
      </c>
      <c r="J37" s="26">
        <v>9.7240000000000002</v>
      </c>
      <c r="K37" s="26">
        <v>10.308</v>
      </c>
      <c r="L37" s="26">
        <v>1.883</v>
      </c>
      <c r="M37" s="26">
        <v>2.1680000000000001</v>
      </c>
      <c r="N37" s="26">
        <v>0.86299999999999999</v>
      </c>
      <c r="O37" s="26">
        <v>0.20599999999999999</v>
      </c>
    </row>
    <row r="38" spans="1:15" ht="10.5" customHeight="1">
      <c r="A38" s="135">
        <v>1966</v>
      </c>
      <c r="C38" s="26">
        <v>25.344000000000001</v>
      </c>
      <c r="D38" s="26">
        <v>15.47</v>
      </c>
      <c r="E38" s="26">
        <v>5.1559999999999997</v>
      </c>
      <c r="F38" s="26">
        <v>3.266</v>
      </c>
      <c r="G38" s="26">
        <v>1.105</v>
      </c>
      <c r="H38" s="26">
        <v>0.224</v>
      </c>
      <c r="J38" s="26">
        <v>9.8740000000000006</v>
      </c>
      <c r="K38" s="26">
        <v>10.314</v>
      </c>
      <c r="L38" s="26">
        <v>1.89</v>
      </c>
      <c r="M38" s="26">
        <v>2.161</v>
      </c>
      <c r="N38" s="26">
        <v>0.88100000000000001</v>
      </c>
      <c r="O38" s="26">
        <v>0.224</v>
      </c>
    </row>
    <row r="39" spans="1:15" ht="10.5" customHeight="1">
      <c r="A39" s="135">
        <v>1967</v>
      </c>
      <c r="C39" s="26">
        <v>25.773</v>
      </c>
      <c r="D39" s="26">
        <v>15.807</v>
      </c>
      <c r="E39" s="26">
        <v>5.335</v>
      </c>
      <c r="F39" s="26">
        <v>3.38</v>
      </c>
      <c r="G39" s="26">
        <v>1.137</v>
      </c>
      <c r="H39" s="26">
        <v>0.23100000000000001</v>
      </c>
      <c r="J39" s="26">
        <v>9.9659999999999993</v>
      </c>
      <c r="K39" s="26">
        <v>10.472</v>
      </c>
      <c r="L39" s="26">
        <v>1.9550000000000001</v>
      </c>
      <c r="M39" s="26">
        <v>2.2429999999999999</v>
      </c>
      <c r="N39" s="26">
        <v>0.90600000000000003</v>
      </c>
      <c r="O39" s="26">
        <v>0.23100000000000001</v>
      </c>
    </row>
    <row r="40" spans="1:15" ht="10.5" customHeight="1">
      <c r="A40" s="135">
        <v>1968</v>
      </c>
      <c r="C40" s="26">
        <v>25.602</v>
      </c>
      <c r="D40" s="26">
        <v>15.656000000000001</v>
      </c>
      <c r="E40" s="26">
        <v>5.2409999999999997</v>
      </c>
      <c r="F40" s="26">
        <v>3.3180000000000001</v>
      </c>
      <c r="G40" s="26">
        <v>1.1220000000000001</v>
      </c>
      <c r="H40" s="26">
        <v>0.23</v>
      </c>
      <c r="J40" s="26">
        <v>9.9459999999999997</v>
      </c>
      <c r="K40" s="26">
        <v>10.414999999999999</v>
      </c>
      <c r="L40" s="26">
        <v>1.923</v>
      </c>
      <c r="M40" s="26">
        <v>2.1960000000000002</v>
      </c>
      <c r="N40" s="26">
        <v>0.89200000000000002</v>
      </c>
      <c r="O40" s="26">
        <v>0.23</v>
      </c>
    </row>
    <row r="41" spans="1:15" ht="10.5" customHeight="1">
      <c r="A41" s="135">
        <v>1969</v>
      </c>
      <c r="C41" s="26">
        <v>25.707000000000001</v>
      </c>
      <c r="D41" s="26">
        <v>15.675000000000001</v>
      </c>
      <c r="E41" s="26">
        <v>5.1879999999999997</v>
      </c>
      <c r="F41" s="26">
        <v>3.2719999999999998</v>
      </c>
      <c r="G41" s="26">
        <v>1.103</v>
      </c>
      <c r="H41" s="26">
        <v>0.23499999999999999</v>
      </c>
      <c r="J41" s="26">
        <v>10.032</v>
      </c>
      <c r="K41" s="26">
        <v>10.487</v>
      </c>
      <c r="L41" s="26">
        <v>1.9159999999999999</v>
      </c>
      <c r="M41" s="26">
        <v>2.169</v>
      </c>
      <c r="N41" s="26">
        <v>0.86799999999999999</v>
      </c>
      <c r="O41" s="26">
        <v>0.23499999999999999</v>
      </c>
    </row>
    <row r="42" spans="1:15" ht="10.5" customHeight="1">
      <c r="A42" s="135">
        <v>1970</v>
      </c>
      <c r="C42" s="26">
        <v>25.669</v>
      </c>
      <c r="D42" s="26">
        <v>15.638</v>
      </c>
      <c r="E42" s="26">
        <v>5.133</v>
      </c>
      <c r="F42" s="26">
        <v>3.21</v>
      </c>
      <c r="G42" s="26">
        <v>1.0569999999999999</v>
      </c>
      <c r="H42" s="26">
        <v>0.20899999999999999</v>
      </c>
      <c r="J42" s="26">
        <v>10.031000000000001</v>
      </c>
      <c r="K42" s="26">
        <v>10.505000000000001</v>
      </c>
      <c r="L42" s="26">
        <v>1.923</v>
      </c>
      <c r="M42" s="26">
        <v>2.153</v>
      </c>
      <c r="N42" s="26">
        <v>0.84799999999999998</v>
      </c>
      <c r="O42" s="26">
        <v>0.20899999999999999</v>
      </c>
    </row>
    <row r="43" spans="1:15" ht="10.5" customHeight="1">
      <c r="A43" s="135">
        <v>1971</v>
      </c>
      <c r="C43" s="26">
        <v>25.670999999999999</v>
      </c>
      <c r="D43" s="26">
        <v>15.67</v>
      </c>
      <c r="E43" s="26">
        <v>5.1820000000000004</v>
      </c>
      <c r="F43" s="26">
        <v>3.2530000000000001</v>
      </c>
      <c r="G43" s="26">
        <v>1.0780000000000001</v>
      </c>
      <c r="H43" s="26">
        <v>0.215</v>
      </c>
      <c r="J43" s="26">
        <v>10.000999999999999</v>
      </c>
      <c r="K43" s="26">
        <v>10.488</v>
      </c>
      <c r="L43" s="26">
        <v>1.929</v>
      </c>
      <c r="M43" s="26">
        <v>2.1749999999999998</v>
      </c>
      <c r="N43" s="26">
        <v>0.86299999999999999</v>
      </c>
      <c r="O43" s="26">
        <v>0.215</v>
      </c>
    </row>
    <row r="44" spans="1:15" ht="10.5" customHeight="1">
      <c r="A44" s="135">
        <v>1972</v>
      </c>
      <c r="C44" s="26">
        <v>25.811</v>
      </c>
      <c r="D44" s="26">
        <v>15.795999999999999</v>
      </c>
      <c r="E44" s="26">
        <v>5.3230000000000004</v>
      </c>
      <c r="F44" s="26">
        <v>3.3809999999999998</v>
      </c>
      <c r="G44" s="26">
        <v>1.1419999999999999</v>
      </c>
      <c r="H44" s="26">
        <v>0.24299999999999999</v>
      </c>
      <c r="J44" s="26">
        <v>10.015000000000001</v>
      </c>
      <c r="K44" s="26">
        <v>10.473000000000001</v>
      </c>
      <c r="L44" s="26">
        <v>1.9419999999999999</v>
      </c>
      <c r="M44" s="26">
        <v>2.2389999999999999</v>
      </c>
      <c r="N44" s="26">
        <v>0.89900000000000002</v>
      </c>
      <c r="O44" s="26">
        <v>0.24299999999999999</v>
      </c>
    </row>
    <row r="45" spans="1:15" ht="10.5" customHeight="1">
      <c r="A45" s="135">
        <v>1973</v>
      </c>
      <c r="C45" s="26">
        <v>26.140999999999998</v>
      </c>
      <c r="D45" s="26">
        <v>16.055</v>
      </c>
      <c r="E45" s="26">
        <v>5.4219999999999997</v>
      </c>
      <c r="F45" s="26">
        <v>3.4289999999999998</v>
      </c>
      <c r="G45" s="26">
        <v>1.1439999999999999</v>
      </c>
      <c r="H45" s="26">
        <v>0.23699999999999999</v>
      </c>
      <c r="J45" s="26">
        <v>10.086</v>
      </c>
      <c r="K45" s="26">
        <v>10.632999999999999</v>
      </c>
      <c r="L45" s="26">
        <v>1.9930000000000001</v>
      </c>
      <c r="M45" s="26">
        <v>2.2850000000000001</v>
      </c>
      <c r="N45" s="26">
        <v>0.90700000000000003</v>
      </c>
      <c r="O45" s="26">
        <v>0.23699999999999999</v>
      </c>
    </row>
    <row r="46" spans="1:15" ht="10.5" customHeight="1">
      <c r="A46" s="135">
        <v>1974</v>
      </c>
      <c r="C46" s="26">
        <v>26.614000000000001</v>
      </c>
      <c r="D46" s="26">
        <v>16.475999999999999</v>
      </c>
      <c r="E46" s="26">
        <v>5.6639999999999997</v>
      </c>
      <c r="F46" s="26">
        <v>3.6280000000000001</v>
      </c>
      <c r="G46" s="26">
        <v>1.258</v>
      </c>
      <c r="H46" s="26">
        <v>0.27200000000000002</v>
      </c>
      <c r="J46" s="26">
        <v>10.138</v>
      </c>
      <c r="K46" s="26">
        <v>10.811999999999999</v>
      </c>
      <c r="L46" s="26">
        <v>2.036</v>
      </c>
      <c r="M46" s="26">
        <v>2.37</v>
      </c>
      <c r="N46" s="26">
        <v>0.98599999999999999</v>
      </c>
      <c r="O46" s="26">
        <v>0.27200000000000002</v>
      </c>
    </row>
    <row r="47" spans="1:15" ht="10.5" customHeight="1">
      <c r="A47" s="135">
        <v>1975</v>
      </c>
      <c r="C47" s="26">
        <v>26.463999999999999</v>
      </c>
      <c r="D47" s="26">
        <v>16.315999999999999</v>
      </c>
      <c r="E47" s="26">
        <v>5.64</v>
      </c>
      <c r="F47" s="26">
        <v>3.6309999999999998</v>
      </c>
      <c r="G47" s="26">
        <v>1.2569999999999999</v>
      </c>
      <c r="H47" s="26">
        <v>0.27200000000000002</v>
      </c>
      <c r="J47" s="26">
        <v>10.148</v>
      </c>
      <c r="K47" s="26">
        <v>10.676</v>
      </c>
      <c r="L47" s="26">
        <v>2.0089999999999999</v>
      </c>
      <c r="M47" s="26">
        <v>2.3740000000000001</v>
      </c>
      <c r="N47" s="26">
        <v>0.98499999999999999</v>
      </c>
      <c r="O47" s="26">
        <v>0.27200000000000002</v>
      </c>
    </row>
    <row r="48" spans="1:15" ht="10.5" customHeight="1">
      <c r="A48" s="135">
        <v>1976</v>
      </c>
      <c r="C48" s="26">
        <v>26.655999999999999</v>
      </c>
      <c r="D48" s="26">
        <v>16.492000000000001</v>
      </c>
      <c r="E48" s="26">
        <v>5.7350000000000003</v>
      </c>
      <c r="F48" s="26">
        <v>3.7010000000000001</v>
      </c>
      <c r="G48" s="26">
        <v>1.3029999999999999</v>
      </c>
      <c r="H48" s="26">
        <v>0.28799999999999998</v>
      </c>
      <c r="J48" s="26">
        <v>10.164</v>
      </c>
      <c r="K48" s="26">
        <v>10.757</v>
      </c>
      <c r="L48" s="26">
        <v>2.0339999999999998</v>
      </c>
      <c r="M48" s="26">
        <v>2.3980000000000001</v>
      </c>
      <c r="N48" s="26">
        <v>1.0149999999999999</v>
      </c>
      <c r="O48" s="26">
        <v>0.28799999999999998</v>
      </c>
    </row>
    <row r="49" spans="1:15" ht="10.5" customHeight="1">
      <c r="A49" s="135">
        <v>1977</v>
      </c>
      <c r="C49" s="26">
        <v>26.937000000000001</v>
      </c>
      <c r="D49" s="26">
        <v>16.696999999999999</v>
      </c>
      <c r="E49" s="26">
        <v>5.8559999999999999</v>
      </c>
      <c r="F49" s="26">
        <v>3.7930000000000001</v>
      </c>
      <c r="G49" s="26">
        <v>1.347</v>
      </c>
      <c r="H49" s="26">
        <v>0.29699999999999999</v>
      </c>
      <c r="J49" s="26">
        <v>10.24</v>
      </c>
      <c r="K49" s="26">
        <v>10.840999999999999</v>
      </c>
      <c r="L49" s="26">
        <v>2.0630000000000002</v>
      </c>
      <c r="M49" s="26">
        <v>2.4460000000000002</v>
      </c>
      <c r="N49" s="26">
        <v>1.05</v>
      </c>
      <c r="O49" s="26">
        <v>0.29699999999999999</v>
      </c>
    </row>
    <row r="50" spans="1:15" ht="10.5" customHeight="1">
      <c r="A50" s="135">
        <v>1978</v>
      </c>
      <c r="C50" s="26">
        <v>27.431000000000001</v>
      </c>
      <c r="D50" s="26">
        <v>17.071999999999999</v>
      </c>
      <c r="E50" s="26">
        <v>6.056</v>
      </c>
      <c r="F50" s="26">
        <v>3.9279999999999999</v>
      </c>
      <c r="G50" s="26">
        <v>1.401</v>
      </c>
      <c r="H50" s="26">
        <v>0.313</v>
      </c>
      <c r="J50" s="26">
        <v>10.359</v>
      </c>
      <c r="K50" s="26">
        <v>11.016</v>
      </c>
      <c r="L50" s="26">
        <v>2.1280000000000001</v>
      </c>
      <c r="M50" s="26">
        <v>2.5270000000000001</v>
      </c>
      <c r="N50" s="26">
        <v>1.0880000000000001</v>
      </c>
      <c r="O50" s="26">
        <v>0.313</v>
      </c>
    </row>
    <row r="51" spans="1:15" ht="10.5" customHeight="1">
      <c r="A51" s="135">
        <v>1979</v>
      </c>
      <c r="C51" s="26">
        <v>27.631</v>
      </c>
      <c r="D51" s="26">
        <v>17.244</v>
      </c>
      <c r="E51" s="26">
        <v>6.2169999999999996</v>
      </c>
      <c r="F51" s="26">
        <v>4.0599999999999996</v>
      </c>
      <c r="G51" s="26">
        <v>1.468</v>
      </c>
      <c r="H51" s="26">
        <v>0.34200000000000003</v>
      </c>
      <c r="J51" s="26">
        <v>10.387</v>
      </c>
      <c r="K51" s="26">
        <v>11.026999999999999</v>
      </c>
      <c r="L51" s="26">
        <v>2.157</v>
      </c>
      <c r="M51" s="26">
        <v>2.5920000000000001</v>
      </c>
      <c r="N51" s="26">
        <v>1.1259999999999999</v>
      </c>
      <c r="O51" s="26">
        <v>0.34200000000000003</v>
      </c>
    </row>
    <row r="52" spans="1:15" ht="10.5" customHeight="1">
      <c r="A52" s="135">
        <v>1980</v>
      </c>
      <c r="C52" s="26">
        <v>28.061</v>
      </c>
      <c r="D52" s="26">
        <v>17.594999999999999</v>
      </c>
      <c r="E52" s="26">
        <v>6.4249999999999998</v>
      </c>
      <c r="F52" s="26">
        <v>4.2270000000000003</v>
      </c>
      <c r="G52" s="26">
        <v>1.5669999999999999</v>
      </c>
      <c r="H52" s="26">
        <v>0.38100000000000001</v>
      </c>
      <c r="J52" s="26">
        <v>10.465999999999999</v>
      </c>
      <c r="K52" s="26">
        <v>11.17</v>
      </c>
      <c r="L52" s="26">
        <v>2.198</v>
      </c>
      <c r="M52" s="26">
        <v>2.66</v>
      </c>
      <c r="N52" s="26">
        <v>1.1859999999999999</v>
      </c>
      <c r="O52" s="26">
        <v>0.38100000000000001</v>
      </c>
    </row>
    <row r="53" spans="1:15" ht="10.5" customHeight="1">
      <c r="A53" s="135">
        <v>1981</v>
      </c>
      <c r="C53" s="26">
        <v>28.143999999999998</v>
      </c>
      <c r="D53" s="26">
        <v>17.655000000000001</v>
      </c>
      <c r="E53" s="26">
        <v>6.4249999999999998</v>
      </c>
      <c r="F53" s="26">
        <v>4.2409999999999997</v>
      </c>
      <c r="G53" s="26">
        <v>1.5880000000000001</v>
      </c>
      <c r="H53" s="26">
        <v>0.38900000000000001</v>
      </c>
      <c r="J53" s="26">
        <v>10.489000000000001</v>
      </c>
      <c r="K53" s="26">
        <v>11.23</v>
      </c>
      <c r="L53" s="26">
        <v>2.1840000000000002</v>
      </c>
      <c r="M53" s="26">
        <v>2.653</v>
      </c>
      <c r="N53" s="26">
        <v>1.1990000000000001</v>
      </c>
      <c r="O53" s="26">
        <v>0.38900000000000001</v>
      </c>
    </row>
    <row r="54" spans="1:15" ht="10.5" customHeight="1">
      <c r="A54" s="135">
        <v>1982</v>
      </c>
      <c r="C54" s="26">
        <v>28.548999999999999</v>
      </c>
      <c r="D54" s="26">
        <v>18.018000000000001</v>
      </c>
      <c r="E54" s="26">
        <v>6.6719999999999997</v>
      </c>
      <c r="F54" s="26">
        <v>4.4240000000000004</v>
      </c>
      <c r="G54" s="26">
        <v>1.6719999999999999</v>
      </c>
      <c r="H54" s="26">
        <v>0.41199999999999998</v>
      </c>
      <c r="J54" s="26">
        <v>10.531000000000001</v>
      </c>
      <c r="K54" s="26">
        <v>11.346</v>
      </c>
      <c r="L54" s="26">
        <v>2.2480000000000002</v>
      </c>
      <c r="M54" s="26">
        <v>2.7519999999999998</v>
      </c>
      <c r="N54" s="26">
        <v>1.26</v>
      </c>
      <c r="O54" s="26">
        <v>0.41199999999999998</v>
      </c>
    </row>
    <row r="55" spans="1:15" ht="10.5" customHeight="1">
      <c r="A55" s="135">
        <v>1983</v>
      </c>
      <c r="C55" s="26">
        <v>29.085999999999999</v>
      </c>
      <c r="D55" s="26">
        <v>18.492000000000001</v>
      </c>
      <c r="E55" s="26">
        <v>6.9550000000000001</v>
      </c>
      <c r="F55" s="26">
        <v>4.6580000000000004</v>
      </c>
      <c r="G55" s="26">
        <v>1.7969999999999999</v>
      </c>
      <c r="H55" s="26">
        <v>0.47199999999999998</v>
      </c>
      <c r="J55" s="26">
        <v>10.593999999999999</v>
      </c>
      <c r="K55" s="26">
        <v>11.537000000000001</v>
      </c>
      <c r="L55" s="26">
        <v>2.2970000000000002</v>
      </c>
      <c r="M55" s="26">
        <v>2.8610000000000002</v>
      </c>
      <c r="N55" s="26">
        <v>1.325</v>
      </c>
      <c r="O55" s="26">
        <v>0.47199999999999998</v>
      </c>
    </row>
    <row r="56" spans="1:15" ht="10.5" customHeight="1">
      <c r="A56" s="135">
        <v>1984</v>
      </c>
      <c r="C56" s="26">
        <v>29.61</v>
      </c>
      <c r="D56" s="26">
        <v>18.946999999999999</v>
      </c>
      <c r="E56" s="26">
        <v>7.2679999999999998</v>
      </c>
      <c r="F56" s="26">
        <v>4.9260000000000002</v>
      </c>
      <c r="G56" s="26">
        <v>1.9890000000000001</v>
      </c>
      <c r="H56" s="26">
        <v>0.52300000000000002</v>
      </c>
      <c r="J56" s="26">
        <v>10.663</v>
      </c>
      <c r="K56" s="26">
        <v>11.679</v>
      </c>
      <c r="L56" s="26">
        <v>2.3420000000000001</v>
      </c>
      <c r="M56" s="26">
        <v>2.9369999999999998</v>
      </c>
      <c r="N56" s="26">
        <v>1.466</v>
      </c>
      <c r="O56" s="26">
        <v>0.52300000000000002</v>
      </c>
    </row>
    <row r="57" spans="1:15" ht="10.5" customHeight="1">
      <c r="A57" s="135">
        <v>1985</v>
      </c>
      <c r="C57" s="26">
        <v>29.74</v>
      </c>
      <c r="D57" s="26">
        <v>19.045000000000002</v>
      </c>
      <c r="E57" s="26">
        <v>7.2759999999999998</v>
      </c>
      <c r="F57" s="26">
        <v>4.9240000000000004</v>
      </c>
      <c r="G57" s="26">
        <v>1.976</v>
      </c>
      <c r="H57" s="26">
        <v>0.53900000000000003</v>
      </c>
      <c r="J57" s="26">
        <v>10.695</v>
      </c>
      <c r="K57" s="26">
        <v>11.769</v>
      </c>
      <c r="L57" s="26">
        <v>2.3519999999999999</v>
      </c>
      <c r="M57" s="26">
        <v>2.948</v>
      </c>
      <c r="N57" s="26">
        <v>1.4370000000000001</v>
      </c>
      <c r="O57" s="26">
        <v>0.53900000000000003</v>
      </c>
    </row>
    <row r="58" spans="1:15" ht="10.5" customHeight="1">
      <c r="A58" s="135">
        <v>1986</v>
      </c>
      <c r="C58" s="26">
        <v>29.943000000000001</v>
      </c>
      <c r="D58" s="26">
        <v>19.186</v>
      </c>
      <c r="E58" s="26">
        <v>7.3259999999999996</v>
      </c>
      <c r="F58" s="26">
        <v>4.96</v>
      </c>
      <c r="G58" s="26">
        <v>2.0169999999999999</v>
      </c>
      <c r="H58" s="26">
        <v>0.57799999999999996</v>
      </c>
      <c r="J58" s="26">
        <v>10.757</v>
      </c>
      <c r="K58" s="26">
        <v>11.86</v>
      </c>
      <c r="L58" s="26">
        <v>2.3660000000000001</v>
      </c>
      <c r="M58" s="26">
        <v>2.9430000000000001</v>
      </c>
      <c r="N58" s="26">
        <v>1.4390000000000001</v>
      </c>
      <c r="O58" s="26">
        <v>0.57799999999999996</v>
      </c>
    </row>
    <row r="59" spans="1:15" ht="10.5" customHeight="1">
      <c r="A59" s="135">
        <v>1987</v>
      </c>
      <c r="C59" s="26">
        <v>30.588999999999999</v>
      </c>
      <c r="D59" s="26">
        <v>19.983000000000001</v>
      </c>
      <c r="E59" s="26">
        <v>8.1530000000000005</v>
      </c>
      <c r="F59" s="26">
        <v>5.6829999999999998</v>
      </c>
      <c r="G59" s="26">
        <v>2.4319999999999999</v>
      </c>
      <c r="H59" s="26">
        <v>0.69</v>
      </c>
      <c r="J59" s="26">
        <v>10.606</v>
      </c>
      <c r="K59" s="26">
        <v>11.83</v>
      </c>
      <c r="L59" s="26">
        <v>2.4700000000000002</v>
      </c>
      <c r="M59" s="26">
        <v>3.2509999999999999</v>
      </c>
      <c r="N59" s="26">
        <v>1.742</v>
      </c>
      <c r="O59" s="26">
        <v>0.69</v>
      </c>
    </row>
    <row r="60" spans="1:15" ht="10.5" customHeight="1">
      <c r="A60" s="135">
        <v>1988</v>
      </c>
      <c r="C60" s="26">
        <v>31.945</v>
      </c>
      <c r="D60" s="26">
        <v>21.37</v>
      </c>
      <c r="E60" s="26">
        <v>9.3849999999999998</v>
      </c>
      <c r="F60" s="26">
        <v>6.7939999999999996</v>
      </c>
      <c r="G60" s="26">
        <v>3.1589999999999998</v>
      </c>
      <c r="H60" s="26">
        <v>1.0980000000000001</v>
      </c>
      <c r="J60" s="26">
        <v>10.574999999999999</v>
      </c>
      <c r="K60" s="26">
        <v>11.984999999999999</v>
      </c>
      <c r="L60" s="26">
        <v>2.5910000000000002</v>
      </c>
      <c r="M60" s="26">
        <v>3.6349999999999998</v>
      </c>
      <c r="N60" s="26">
        <v>2.0609999999999999</v>
      </c>
      <c r="O60" s="26">
        <v>1.0980000000000001</v>
      </c>
    </row>
    <row r="61" spans="1:15" ht="10.5" customHeight="1">
      <c r="A61" s="135">
        <v>1989</v>
      </c>
      <c r="C61" s="26">
        <v>31.529</v>
      </c>
      <c r="D61" s="26">
        <v>20.827999999999999</v>
      </c>
      <c r="E61" s="26">
        <v>8.6940000000000008</v>
      </c>
      <c r="F61" s="26">
        <v>6.1230000000000002</v>
      </c>
      <c r="G61" s="26">
        <v>2.6850000000000001</v>
      </c>
      <c r="H61" s="26">
        <v>0.82399999999999995</v>
      </c>
      <c r="J61" s="26">
        <v>10.701000000000001</v>
      </c>
      <c r="K61" s="26">
        <v>12.134</v>
      </c>
      <c r="L61" s="26">
        <v>2.5710000000000002</v>
      </c>
      <c r="M61" s="26">
        <v>3.4380000000000002</v>
      </c>
      <c r="N61" s="26">
        <v>1.861</v>
      </c>
      <c r="O61" s="26">
        <v>0.82399999999999995</v>
      </c>
    </row>
    <row r="62" spans="1:15" ht="10.5" customHeight="1">
      <c r="A62" s="135">
        <v>1990</v>
      </c>
      <c r="C62" s="26">
        <v>31.794</v>
      </c>
      <c r="D62" s="26">
        <v>21.132000000000001</v>
      </c>
      <c r="E62" s="26">
        <v>8.9930000000000003</v>
      </c>
      <c r="F62" s="26">
        <v>6.4050000000000002</v>
      </c>
      <c r="G62" s="26">
        <v>2.867</v>
      </c>
      <c r="H62" s="26">
        <v>0.90800000000000003</v>
      </c>
      <c r="J62" s="26">
        <v>10.662000000000001</v>
      </c>
      <c r="K62" s="26">
        <v>12.138999999999999</v>
      </c>
      <c r="L62" s="26">
        <v>2.5880000000000001</v>
      </c>
      <c r="M62" s="26">
        <v>3.5379999999999998</v>
      </c>
      <c r="N62" s="26">
        <v>1.9590000000000001</v>
      </c>
      <c r="O62" s="26">
        <v>0.90800000000000003</v>
      </c>
    </row>
    <row r="63" spans="1:15" ht="10.5" customHeight="1">
      <c r="A63" s="135">
        <v>1991</v>
      </c>
      <c r="C63" s="26">
        <v>31.431000000000001</v>
      </c>
      <c r="D63" s="26">
        <v>20.768999999999998</v>
      </c>
      <c r="E63" s="26">
        <v>8.5609999999999999</v>
      </c>
      <c r="F63" s="26">
        <v>5.9690000000000003</v>
      </c>
      <c r="G63" s="26">
        <v>2.573</v>
      </c>
      <c r="H63" s="26">
        <v>0.78300000000000003</v>
      </c>
      <c r="J63" s="26">
        <v>10.662000000000001</v>
      </c>
      <c r="K63" s="26">
        <v>12.208</v>
      </c>
      <c r="L63" s="26">
        <v>2.5920000000000001</v>
      </c>
      <c r="M63" s="26">
        <v>3.3959999999999999</v>
      </c>
      <c r="N63" s="26">
        <v>1.79</v>
      </c>
      <c r="O63" s="26">
        <v>0.78300000000000003</v>
      </c>
    </row>
    <row r="64" spans="1:15" ht="10.5" customHeight="1">
      <c r="A64" s="135">
        <v>1992</v>
      </c>
      <c r="C64" s="26">
        <v>32.450000000000003</v>
      </c>
      <c r="D64" s="26">
        <v>21.847000000000001</v>
      </c>
      <c r="E64" s="26">
        <v>9.6259999999999994</v>
      </c>
      <c r="F64" s="26">
        <v>6.97</v>
      </c>
      <c r="G64" s="26">
        <v>3.3319999999999999</v>
      </c>
      <c r="H64" s="26">
        <v>1.218</v>
      </c>
      <c r="J64" s="26">
        <v>10.603</v>
      </c>
      <c r="K64" s="26">
        <v>12.221</v>
      </c>
      <c r="L64" s="26">
        <v>2.6560000000000001</v>
      </c>
      <c r="M64" s="26">
        <v>3.6379999999999999</v>
      </c>
      <c r="N64" s="26">
        <v>2.1139999999999999</v>
      </c>
      <c r="O64" s="26">
        <v>1.218</v>
      </c>
    </row>
    <row r="65" spans="1:15" ht="10.5" customHeight="1">
      <c r="A65" s="135">
        <v>1993</v>
      </c>
      <c r="C65" s="26">
        <v>31.849</v>
      </c>
      <c r="D65" s="26">
        <v>21.286000000000001</v>
      </c>
      <c r="E65" s="26">
        <v>9.0540000000000003</v>
      </c>
      <c r="F65" s="26">
        <v>6.4109999999999996</v>
      </c>
      <c r="G65" s="26">
        <v>2.9009999999999998</v>
      </c>
      <c r="H65" s="26">
        <v>0.95799999999999996</v>
      </c>
      <c r="J65" s="26">
        <v>10.563000000000001</v>
      </c>
      <c r="K65" s="26">
        <v>12.231999999999999</v>
      </c>
      <c r="L65" s="26">
        <v>2.6429999999999998</v>
      </c>
      <c r="M65" s="26">
        <v>3.51</v>
      </c>
      <c r="N65" s="26">
        <v>1.9430000000000001</v>
      </c>
      <c r="O65" s="26">
        <v>0.95799999999999996</v>
      </c>
    </row>
    <row r="66" spans="1:15" ht="10.5" customHeight="1">
      <c r="A66" s="135">
        <v>1994</v>
      </c>
      <c r="C66" s="26">
        <v>31.535</v>
      </c>
      <c r="D66" s="26">
        <v>20.943999999999999</v>
      </c>
      <c r="E66" s="26">
        <v>8.7200000000000006</v>
      </c>
      <c r="F66" s="26">
        <v>6.0720000000000001</v>
      </c>
      <c r="G66" s="26">
        <v>2.629</v>
      </c>
      <c r="H66" s="26">
        <v>0.82699999999999996</v>
      </c>
      <c r="J66" s="26">
        <v>10.590999999999999</v>
      </c>
      <c r="K66" s="26">
        <v>12.224</v>
      </c>
      <c r="L66" s="26">
        <v>2.6480000000000001</v>
      </c>
      <c r="M66" s="26">
        <v>3.4430000000000001</v>
      </c>
      <c r="N66" s="26">
        <v>1.802</v>
      </c>
      <c r="O66" s="26">
        <v>0.82699999999999996</v>
      </c>
    </row>
    <row r="67" spans="1:15" ht="10.5" customHeight="1">
      <c r="A67" s="135">
        <v>1995</v>
      </c>
      <c r="C67" s="26">
        <v>32.491</v>
      </c>
      <c r="D67" s="26">
        <v>21.774000000000001</v>
      </c>
      <c r="E67" s="26">
        <v>9.2720000000000002</v>
      </c>
      <c r="F67" s="26">
        <v>6.5359999999999996</v>
      </c>
      <c r="G67" s="26">
        <v>2.9159999999999999</v>
      </c>
      <c r="H67" s="26">
        <v>0.94299999999999995</v>
      </c>
      <c r="J67" s="26">
        <f>C67-D67</f>
        <v>10.716999999999999</v>
      </c>
      <c r="K67" s="26">
        <f t="shared" ref="K67:K76" si="0">D67-E67</f>
        <v>12.502000000000001</v>
      </c>
      <c r="L67" s="26">
        <f t="shared" ref="L67:L76" si="1">E67-F67</f>
        <v>2.7360000000000007</v>
      </c>
      <c r="M67" s="26">
        <f t="shared" ref="M67:M76" si="2">F67-G67</f>
        <v>3.6199999999999997</v>
      </c>
      <c r="N67" s="26">
        <f t="shared" ref="N67:N76" si="3">G67-H67</f>
        <v>1.9729999999999999</v>
      </c>
      <c r="O67" s="26">
        <f t="shared" ref="O67:O76" si="4">H67-I67</f>
        <v>0.94299999999999995</v>
      </c>
    </row>
    <row r="68" spans="1:15" ht="10.5" customHeight="1">
      <c r="A68" s="135">
        <v>1996</v>
      </c>
      <c r="C68" s="26">
        <v>33.244</v>
      </c>
      <c r="D68" s="26">
        <v>22.527000000000001</v>
      </c>
      <c r="E68" s="26">
        <v>9.827</v>
      </c>
      <c r="F68" s="26">
        <v>6.9969999999999999</v>
      </c>
      <c r="G68" s="26">
        <v>3.218</v>
      </c>
      <c r="H68" s="26">
        <v>1.109</v>
      </c>
      <c r="J68" s="26">
        <f t="shared" ref="J68:J76" si="5">C68-D68</f>
        <v>10.716999999999999</v>
      </c>
      <c r="K68" s="26">
        <f t="shared" si="0"/>
        <v>12.700000000000001</v>
      </c>
      <c r="L68" s="26">
        <f t="shared" si="1"/>
        <v>2.83</v>
      </c>
      <c r="M68" s="26">
        <f t="shared" si="2"/>
        <v>3.7789999999999999</v>
      </c>
      <c r="N68" s="26">
        <f t="shared" si="3"/>
        <v>2.109</v>
      </c>
      <c r="O68" s="26">
        <f t="shared" si="4"/>
        <v>1.109</v>
      </c>
    </row>
    <row r="69" spans="1:15" ht="10.5" customHeight="1">
      <c r="A69" s="135">
        <v>1997</v>
      </c>
      <c r="C69" s="26">
        <v>33.972000000000001</v>
      </c>
      <c r="D69" s="26">
        <v>23.254999999999999</v>
      </c>
      <c r="E69" s="26">
        <v>10.461</v>
      </c>
      <c r="F69" s="26">
        <v>7.5640000000000001</v>
      </c>
      <c r="G69" s="26">
        <v>3.6789999999999998</v>
      </c>
      <c r="H69" s="26">
        <v>1.363</v>
      </c>
      <c r="J69" s="26">
        <f t="shared" si="5"/>
        <v>10.717000000000002</v>
      </c>
      <c r="K69" s="26">
        <f t="shared" si="0"/>
        <v>12.793999999999999</v>
      </c>
      <c r="L69" s="26">
        <f t="shared" si="1"/>
        <v>2.8970000000000002</v>
      </c>
      <c r="M69" s="26">
        <f t="shared" si="2"/>
        <v>3.8850000000000002</v>
      </c>
      <c r="N69" s="26">
        <f t="shared" si="3"/>
        <v>2.3159999999999998</v>
      </c>
      <c r="O69" s="26">
        <f t="shared" si="4"/>
        <v>1.363</v>
      </c>
    </row>
    <row r="70" spans="1:15" ht="10.5" customHeight="1">
      <c r="A70" s="135">
        <v>1998</v>
      </c>
      <c r="C70" s="26">
        <v>34.433</v>
      </c>
      <c r="D70" s="26">
        <v>23.792000000000002</v>
      </c>
      <c r="E70" s="26">
        <v>11.005000000000001</v>
      </c>
      <c r="F70" s="26">
        <v>8.1059999999999999</v>
      </c>
      <c r="G70" s="26">
        <v>4.1360000000000001</v>
      </c>
      <c r="H70" s="26">
        <v>1.6519999999999999</v>
      </c>
      <c r="J70" s="26">
        <f t="shared" si="5"/>
        <v>10.640999999999998</v>
      </c>
      <c r="K70" s="26">
        <f t="shared" si="0"/>
        <v>12.787000000000001</v>
      </c>
      <c r="L70" s="26">
        <f t="shared" si="1"/>
        <v>2.8990000000000009</v>
      </c>
      <c r="M70" s="26">
        <f t="shared" si="2"/>
        <v>3.9699999999999998</v>
      </c>
      <c r="N70" s="26">
        <f t="shared" si="3"/>
        <v>2.484</v>
      </c>
      <c r="O70" s="26">
        <f t="shared" si="4"/>
        <v>1.6519999999999999</v>
      </c>
    </row>
    <row r="71" spans="1:15" ht="10.5" customHeight="1">
      <c r="A71" s="135">
        <v>1999</v>
      </c>
      <c r="C71" s="26">
        <v>35.183999999999997</v>
      </c>
      <c r="D71" s="26">
        <v>24.555</v>
      </c>
      <c r="E71" s="26">
        <v>11.67</v>
      </c>
      <c r="F71" s="26">
        <v>8.7309999999999999</v>
      </c>
      <c r="G71" s="26">
        <v>4.6779999999999999</v>
      </c>
      <c r="H71" s="26">
        <v>1.9790000000000001</v>
      </c>
      <c r="J71" s="26">
        <f t="shared" si="5"/>
        <v>10.628999999999998</v>
      </c>
      <c r="K71" s="26">
        <f t="shared" si="0"/>
        <v>12.885</v>
      </c>
      <c r="L71" s="26">
        <f t="shared" si="1"/>
        <v>2.9390000000000001</v>
      </c>
      <c r="M71" s="26">
        <f t="shared" si="2"/>
        <v>4.0529999999999999</v>
      </c>
      <c r="N71" s="26">
        <f t="shared" si="3"/>
        <v>2.6989999999999998</v>
      </c>
      <c r="O71" s="26">
        <f t="shared" si="4"/>
        <v>1.9790000000000001</v>
      </c>
    </row>
    <row r="72" spans="1:15" ht="10.5" customHeight="1">
      <c r="A72" s="135">
        <v>2000</v>
      </c>
      <c r="C72" s="26">
        <v>35.460999999999999</v>
      </c>
      <c r="D72" s="26">
        <v>25.03</v>
      </c>
      <c r="E72" s="26">
        <v>12.26</v>
      </c>
      <c r="F72" s="26">
        <v>9.3279999999999994</v>
      </c>
      <c r="G72" s="26">
        <v>5.1870000000000003</v>
      </c>
      <c r="H72" s="26">
        <v>2.1960000000000002</v>
      </c>
      <c r="J72" s="26">
        <f t="shared" si="5"/>
        <v>10.430999999999997</v>
      </c>
      <c r="K72" s="26">
        <f t="shared" si="0"/>
        <v>12.770000000000001</v>
      </c>
      <c r="L72" s="26">
        <f t="shared" si="1"/>
        <v>2.9320000000000004</v>
      </c>
      <c r="M72" s="26">
        <f t="shared" si="2"/>
        <v>4.1409999999999991</v>
      </c>
      <c r="N72" s="26">
        <f t="shared" si="3"/>
        <v>2.9910000000000001</v>
      </c>
      <c r="O72" s="26">
        <f t="shared" si="4"/>
        <v>2.1960000000000002</v>
      </c>
    </row>
    <row r="73" spans="1:15" ht="10.5" customHeight="1">
      <c r="A73" s="135">
        <v>2001</v>
      </c>
      <c r="C73" s="26">
        <v>34.22</v>
      </c>
      <c r="D73" s="26">
        <v>23.65</v>
      </c>
      <c r="E73" s="26">
        <v>10.875999999999999</v>
      </c>
      <c r="F73" s="26">
        <v>7.9859999999999998</v>
      </c>
      <c r="G73" s="26">
        <v>4.0679999999999996</v>
      </c>
      <c r="H73" s="26">
        <v>1.5369999999999999</v>
      </c>
      <c r="J73" s="26">
        <f t="shared" si="5"/>
        <v>10.57</v>
      </c>
      <c r="K73" s="26">
        <f t="shared" si="0"/>
        <v>12.773999999999999</v>
      </c>
      <c r="L73" s="26">
        <f t="shared" si="1"/>
        <v>2.8899999999999997</v>
      </c>
      <c r="M73" s="26">
        <f t="shared" si="2"/>
        <v>3.9180000000000001</v>
      </c>
      <c r="N73" s="26">
        <f t="shared" si="3"/>
        <v>2.5309999999999997</v>
      </c>
      <c r="O73" s="26">
        <f t="shared" si="4"/>
        <v>1.5369999999999999</v>
      </c>
    </row>
    <row r="74" spans="1:15" ht="10.5" customHeight="1">
      <c r="A74" s="135">
        <v>2002</v>
      </c>
      <c r="C74" s="26">
        <v>33.378999999999998</v>
      </c>
      <c r="D74" s="26">
        <v>22.873999999999999</v>
      </c>
      <c r="E74" s="26">
        <v>10.318</v>
      </c>
      <c r="F74" s="26">
        <v>7.5270000000000001</v>
      </c>
      <c r="G74" s="26">
        <v>3.7749999999999999</v>
      </c>
      <c r="H74" s="26">
        <v>1.46</v>
      </c>
      <c r="I74" s="26"/>
      <c r="J74" s="26">
        <f t="shared" si="5"/>
        <v>10.504999999999999</v>
      </c>
      <c r="K74" s="26">
        <f t="shared" si="0"/>
        <v>12.555999999999999</v>
      </c>
      <c r="L74" s="26">
        <f t="shared" si="1"/>
        <v>2.7909999999999995</v>
      </c>
      <c r="M74" s="26">
        <f t="shared" si="2"/>
        <v>3.7520000000000002</v>
      </c>
      <c r="N74" s="26">
        <f t="shared" si="3"/>
        <v>2.3149999999999999</v>
      </c>
      <c r="O74" s="26">
        <f t="shared" si="4"/>
        <v>1.46</v>
      </c>
    </row>
    <row r="75" spans="1:15" ht="10.5" customHeight="1">
      <c r="A75" s="135">
        <v>2003</v>
      </c>
      <c r="C75" s="26">
        <v>33.109000000000002</v>
      </c>
      <c r="D75" s="26">
        <v>22.677</v>
      </c>
      <c r="E75" s="26">
        <v>10.215</v>
      </c>
      <c r="F75" s="26">
        <v>7.4450000000000003</v>
      </c>
      <c r="G75" s="26">
        <v>3.726</v>
      </c>
      <c r="H75" s="26">
        <v>1.4430000000000001</v>
      </c>
      <c r="I75" s="26"/>
      <c r="J75" s="26">
        <f t="shared" si="5"/>
        <v>10.432000000000002</v>
      </c>
      <c r="K75" s="26">
        <f t="shared" si="0"/>
        <v>12.462</v>
      </c>
      <c r="L75" s="26">
        <f t="shared" si="1"/>
        <v>2.7699999999999996</v>
      </c>
      <c r="M75" s="26">
        <f t="shared" si="2"/>
        <v>3.7190000000000003</v>
      </c>
      <c r="N75" s="26">
        <f t="shared" si="3"/>
        <v>2.2829999999999999</v>
      </c>
      <c r="O75" s="26">
        <f t="shared" si="4"/>
        <v>1.4430000000000001</v>
      </c>
    </row>
    <row r="76" spans="1:15" ht="10.5" customHeight="1">
      <c r="A76" s="135">
        <v>2004</v>
      </c>
      <c r="C76" s="26">
        <v>34.183999999999997</v>
      </c>
      <c r="D76" s="26">
        <v>23.678000000000001</v>
      </c>
      <c r="E76" s="26">
        <v>11.045</v>
      </c>
      <c r="F76" s="26">
        <v>8.2010000000000005</v>
      </c>
      <c r="G76" s="26">
        <v>4.3099999999999996</v>
      </c>
      <c r="H76" s="26">
        <v>1.792</v>
      </c>
      <c r="I76" s="26"/>
      <c r="J76" s="26">
        <f t="shared" si="5"/>
        <v>10.505999999999997</v>
      </c>
      <c r="K76" s="26">
        <f t="shared" si="0"/>
        <v>12.633000000000001</v>
      </c>
      <c r="L76" s="26">
        <f t="shared" si="1"/>
        <v>2.8439999999999994</v>
      </c>
      <c r="M76" s="26">
        <f t="shared" si="2"/>
        <v>3.8910000000000009</v>
      </c>
      <c r="N76" s="26">
        <f t="shared" si="3"/>
        <v>2.5179999999999998</v>
      </c>
      <c r="O76" s="26">
        <f t="shared" si="4"/>
        <v>1.792</v>
      </c>
    </row>
    <row r="77" spans="1:15" ht="10.5" customHeight="1">
      <c r="A77" s="135">
        <v>2005</v>
      </c>
      <c r="C77" s="26">
        <v>34.652000000000001</v>
      </c>
      <c r="D77" s="26">
        <v>24.16</v>
      </c>
      <c r="E77" s="26">
        <v>11.433999999999999</v>
      </c>
      <c r="F77" s="26">
        <v>8.5310000000000006</v>
      </c>
      <c r="G77" s="26">
        <v>4.5270000000000001</v>
      </c>
      <c r="H77" s="26">
        <v>1.8879999999999999</v>
      </c>
      <c r="J77" s="26">
        <f t="shared" ref="J77:O77" si="6">C77-D77</f>
        <v>10.492000000000001</v>
      </c>
      <c r="K77" s="26">
        <f t="shared" si="6"/>
        <v>12.726000000000001</v>
      </c>
      <c r="L77" s="26">
        <f t="shared" si="6"/>
        <v>2.9029999999999987</v>
      </c>
      <c r="M77" s="26">
        <f t="shared" si="6"/>
        <v>4.0040000000000004</v>
      </c>
      <c r="N77" s="26">
        <f t="shared" si="6"/>
        <v>2.6390000000000002</v>
      </c>
      <c r="O77" s="26">
        <f t="shared" si="6"/>
        <v>1.8879999999999999</v>
      </c>
    </row>
    <row r="78" spans="1:15" ht="10.5" customHeight="1">
      <c r="A78" s="135">
        <v>2006</v>
      </c>
      <c r="C78" s="26">
        <v>35.058999999999997</v>
      </c>
      <c r="D78" s="26">
        <v>24.56</v>
      </c>
      <c r="E78" s="26">
        <v>11.725</v>
      </c>
      <c r="F78" s="26">
        <v>8.7680000000000007</v>
      </c>
      <c r="G78" s="26">
        <v>4.6589999999999998</v>
      </c>
      <c r="H78" s="26">
        <v>1.917</v>
      </c>
      <c r="J78" s="26">
        <f t="shared" ref="J78:O78" si="7">C78-D78</f>
        <v>10.498999999999999</v>
      </c>
      <c r="K78" s="26">
        <f t="shared" si="7"/>
        <v>12.834999999999999</v>
      </c>
      <c r="L78" s="26">
        <f t="shared" si="7"/>
        <v>2.956999999999999</v>
      </c>
      <c r="M78" s="26">
        <f t="shared" si="7"/>
        <v>4.1090000000000009</v>
      </c>
      <c r="N78" s="26">
        <f t="shared" si="7"/>
        <v>2.742</v>
      </c>
      <c r="O78" s="26">
        <f t="shared" si="7"/>
        <v>1.917</v>
      </c>
    </row>
    <row r="79" spans="1:15" ht="10.5" customHeight="1">
      <c r="A79" s="135">
        <f>A78+1</f>
        <v>2007</v>
      </c>
      <c r="C79" s="26">
        <v>35.703000000000003</v>
      </c>
      <c r="D79" s="26">
        <v>25.178999999999998</v>
      </c>
      <c r="E79" s="26">
        <v>12.226000000000001</v>
      </c>
      <c r="F79" s="26">
        <v>9.2149999999999999</v>
      </c>
      <c r="G79" s="26">
        <v>5.0090000000000003</v>
      </c>
      <c r="H79" s="26">
        <v>2.1</v>
      </c>
      <c r="J79" s="26">
        <f t="shared" ref="J79:O79" si="8">C79-D79</f>
        <v>10.524000000000004</v>
      </c>
      <c r="K79" s="26">
        <f t="shared" si="8"/>
        <v>12.952999999999998</v>
      </c>
      <c r="L79" s="26">
        <f t="shared" si="8"/>
        <v>3.011000000000001</v>
      </c>
      <c r="M79" s="26">
        <f t="shared" si="8"/>
        <v>4.2059999999999995</v>
      </c>
      <c r="N79" s="26">
        <f t="shared" si="8"/>
        <v>2.9090000000000003</v>
      </c>
      <c r="O79" s="26">
        <f t="shared" si="8"/>
        <v>2.1</v>
      </c>
    </row>
    <row r="80" spans="1:15" ht="10.5" customHeight="1">
      <c r="A80" s="135">
        <f>A79+1</f>
        <v>2008</v>
      </c>
      <c r="C80" s="26">
        <v>34.941000000000003</v>
      </c>
      <c r="D80" s="26">
        <v>24.309000000000001</v>
      </c>
      <c r="E80" s="26">
        <v>11.4</v>
      </c>
      <c r="F80" s="26">
        <v>8.4710000000000001</v>
      </c>
      <c r="G80" s="26">
        <v>4.4619999999999997</v>
      </c>
      <c r="H80" s="26">
        <v>1.841</v>
      </c>
      <c r="J80" s="26">
        <f t="shared" ref="J80:O80" si="9">C80-D80</f>
        <v>10.632000000000001</v>
      </c>
      <c r="K80" s="26">
        <f t="shared" si="9"/>
        <v>12.909000000000001</v>
      </c>
      <c r="L80" s="26">
        <f t="shared" si="9"/>
        <v>2.9290000000000003</v>
      </c>
      <c r="M80" s="26">
        <f t="shared" si="9"/>
        <v>4.0090000000000003</v>
      </c>
      <c r="N80" s="26">
        <f t="shared" si="9"/>
        <v>2.6209999999999996</v>
      </c>
      <c r="O80" s="26">
        <f t="shared" si="9"/>
        <v>1.841</v>
      </c>
    </row>
    <row r="81" spans="1:15" ht="5.25" customHeight="1">
      <c r="A81" s="24"/>
      <c r="B81" s="24"/>
      <c r="C81" s="131"/>
      <c r="D81" s="131"/>
      <c r="E81" s="131"/>
      <c r="F81" s="131"/>
      <c r="G81" s="131"/>
      <c r="H81" s="131"/>
      <c r="I81" s="131"/>
      <c r="J81" s="131"/>
      <c r="K81" s="131"/>
      <c r="L81" s="131"/>
      <c r="M81" s="131"/>
      <c r="N81" s="131"/>
      <c r="O81" s="131"/>
    </row>
    <row r="82" spans="1:15" ht="13.5" customHeight="1">
      <c r="A82" s="132" t="s">
        <v>207</v>
      </c>
      <c r="B82" s="132"/>
    </row>
    <row r="83" spans="1:15">
      <c r="A83" s="132" t="s">
        <v>208</v>
      </c>
      <c r="B83" s="132"/>
    </row>
    <row r="84" spans="1:15">
      <c r="A84" s="132"/>
      <c r="B84" s="132"/>
    </row>
    <row r="85" spans="1:15">
      <c r="A85" s="132"/>
      <c r="B85" s="132"/>
    </row>
    <row r="86" spans="1:15">
      <c r="A86" s="132"/>
      <c r="B86" s="132"/>
    </row>
    <row r="87" spans="1:15">
      <c r="A87" s="132"/>
      <c r="B87" s="132"/>
    </row>
  </sheetData>
  <mergeCells count="1">
    <mergeCell ref="A1:N1"/>
  </mergeCells>
  <phoneticPr fontId="4" type="noConversion"/>
  <printOptions horizontalCentered="1" verticalCentered="1"/>
  <pageMargins left="0.78740157480314965" right="0.78740157480314965" top="0.59055118110236227" bottom="0.78740157480314965" header="0.51181102362204722" footer="0.51181102362204722"/>
  <pageSetup scale="80" orientation="portrait" verticalDpi="96"/>
  <headerFooter alignWithMargins="0"/>
</worksheet>
</file>

<file path=xl/worksheets/sheet22.xml><?xml version="1.0" encoding="utf-8"?>
<worksheet xmlns="http://schemas.openxmlformats.org/spreadsheetml/2006/main" xmlns:r="http://schemas.openxmlformats.org/officeDocument/2006/relationships">
  <sheetPr>
    <pageSetUpPr fitToPage="1"/>
  </sheetPr>
  <dimension ref="A1:AB87"/>
  <sheetViews>
    <sheetView topLeftCell="A52" workbookViewId="0">
      <selection activeCell="A80" sqref="A80:IV80"/>
    </sheetView>
  </sheetViews>
  <sheetFormatPr defaultColWidth="7.109375" defaultRowHeight="13.5" customHeight="1"/>
  <cols>
    <col min="1" max="1" width="5.44140625" style="22" customWidth="1"/>
    <col min="2" max="2" width="6" style="23" customWidth="1"/>
    <col min="3" max="4" width="6.33203125" style="23" customWidth="1"/>
    <col min="5" max="7" width="6.6640625" style="23" customWidth="1"/>
    <col min="8" max="8" width="1.6640625" style="23" customWidth="1"/>
    <col min="9" max="9" width="6" style="23" customWidth="1"/>
    <col min="10" max="10" width="5.6640625" style="23" customWidth="1"/>
    <col min="11" max="12" width="5.88671875" style="23" customWidth="1"/>
    <col min="13" max="13" width="6.6640625" style="23" customWidth="1"/>
    <col min="14" max="14" width="7.109375" style="23" customWidth="1"/>
    <col min="15" max="15" width="1.88671875" style="22" customWidth="1"/>
    <col min="16" max="22" width="7.109375" style="22" customWidth="1"/>
    <col min="23" max="28" width="7.109375" style="61" customWidth="1"/>
    <col min="29" max="16384" width="7.109375" style="22"/>
  </cols>
  <sheetData>
    <row r="1" spans="1:28" ht="19.5" customHeight="1">
      <c r="A1" s="269" t="s">
        <v>345</v>
      </c>
      <c r="B1" s="270"/>
      <c r="C1" s="270"/>
      <c r="D1" s="270"/>
      <c r="E1" s="270"/>
      <c r="F1" s="270"/>
      <c r="G1" s="270"/>
      <c r="H1" s="270"/>
      <c r="I1" s="270"/>
      <c r="J1" s="270"/>
      <c r="K1" s="270"/>
      <c r="L1" s="270"/>
      <c r="M1" s="270"/>
      <c r="N1" s="270"/>
      <c r="O1" s="265"/>
      <c r="P1" s="265"/>
      <c r="Q1" s="265"/>
      <c r="R1" s="265"/>
      <c r="S1" s="265"/>
      <c r="T1" s="265"/>
      <c r="U1" s="265"/>
    </row>
    <row r="2" spans="1:28" ht="13.5" customHeight="1">
      <c r="P2" s="155"/>
      <c r="W2" s="165"/>
    </row>
    <row r="3" spans="1:28" s="128" customFormat="1" ht="13.5" customHeight="1">
      <c r="A3" s="125" t="s">
        <v>95</v>
      </c>
      <c r="B3" s="126" t="s">
        <v>52</v>
      </c>
      <c r="C3" s="126" t="s">
        <v>145</v>
      </c>
      <c r="D3" s="126" t="s">
        <v>55</v>
      </c>
      <c r="E3" s="126" t="s">
        <v>90</v>
      </c>
      <c r="F3" s="126" t="s">
        <v>91</v>
      </c>
      <c r="G3" s="126" t="s">
        <v>92</v>
      </c>
      <c r="H3" s="126"/>
      <c r="I3" s="126" t="s">
        <v>177</v>
      </c>
      <c r="J3" s="126" t="s">
        <v>53</v>
      </c>
      <c r="K3" s="126" t="s">
        <v>54</v>
      </c>
      <c r="L3" s="126" t="s">
        <v>88</v>
      </c>
      <c r="M3" s="126" t="s">
        <v>89</v>
      </c>
      <c r="N3" s="126" t="s">
        <v>93</v>
      </c>
      <c r="O3" s="127"/>
      <c r="P3" s="126" t="s">
        <v>84</v>
      </c>
      <c r="Q3" s="126" t="s">
        <v>85</v>
      </c>
      <c r="R3" s="126" t="s">
        <v>86</v>
      </c>
      <c r="S3" s="126" t="s">
        <v>97</v>
      </c>
      <c r="T3" s="126" t="s">
        <v>98</v>
      </c>
      <c r="U3" s="126" t="s">
        <v>99</v>
      </c>
      <c r="W3" s="138"/>
      <c r="X3" s="138"/>
      <c r="Y3" s="138"/>
      <c r="Z3" s="138"/>
      <c r="AA3" s="138"/>
      <c r="AB3" s="138"/>
    </row>
    <row r="4" spans="1:28" s="128" customFormat="1" ht="13.5" customHeight="1">
      <c r="A4" s="129" t="s">
        <v>58</v>
      </c>
      <c r="B4" s="130" t="s">
        <v>59</v>
      </c>
      <c r="C4" s="130" t="s">
        <v>60</v>
      </c>
      <c r="D4" s="130" t="s">
        <v>62</v>
      </c>
      <c r="E4" s="130" t="s">
        <v>63</v>
      </c>
      <c r="F4" s="130" t="s">
        <v>65</v>
      </c>
      <c r="G4" s="130" t="s">
        <v>66</v>
      </c>
      <c r="H4" s="130"/>
      <c r="I4" s="130" t="s">
        <v>67</v>
      </c>
      <c r="J4" s="130" t="s">
        <v>96</v>
      </c>
      <c r="K4" s="130" t="s">
        <v>112</v>
      </c>
      <c r="L4" s="130" t="s">
        <v>113</v>
      </c>
      <c r="M4" s="130" t="s">
        <v>157</v>
      </c>
      <c r="N4" s="130" t="s">
        <v>158</v>
      </c>
      <c r="O4" s="130"/>
      <c r="P4" s="130" t="s">
        <v>173</v>
      </c>
      <c r="Q4" s="130" t="s">
        <v>174</v>
      </c>
      <c r="R4" s="130" t="s">
        <v>175</v>
      </c>
      <c r="S4" s="130" t="s">
        <v>176</v>
      </c>
      <c r="T4" s="130" t="s">
        <v>178</v>
      </c>
      <c r="U4" s="130" t="s">
        <v>310</v>
      </c>
      <c r="W4" s="167"/>
      <c r="X4" s="168"/>
      <c r="Y4" s="168"/>
      <c r="Z4" s="168"/>
      <c r="AA4" s="168"/>
      <c r="AB4" s="168"/>
    </row>
    <row r="5" spans="1:28" ht="13.5" customHeight="1">
      <c r="A5" s="135">
        <v>1927</v>
      </c>
      <c r="B5" s="29">
        <f>'Table B2'!C5*'Table B1'!$F15/(10)</f>
        <v>43714.981172433589</v>
      </c>
      <c r="C5" s="29">
        <f>'Table B2'!D5*'Table B1'!$F15/(5)</f>
        <v>59088.022807266738</v>
      </c>
      <c r="D5" s="29">
        <f>'Table B2'!E5*'Table B1'!$F15/(1)</f>
        <v>135597.46786071607</v>
      </c>
      <c r="E5" s="29">
        <f>'Table B2'!F5*'Table B1'!$F15/(0.5)</f>
        <v>190701.57061132608</v>
      </c>
      <c r="F5" s="29">
        <f>'Table B2'!G5*'Table B1'!$F15/(0.1)</f>
        <v>396981.49109014549</v>
      </c>
      <c r="G5" s="29">
        <f>'Table B2'!H5*'Table B1'!$F15/(0.01)</f>
        <v>1057885.93164567</v>
      </c>
      <c r="H5" s="29"/>
      <c r="I5" s="29">
        <f>(100-'Table B2'!C5)*'Table B1'!$F15/(90)</f>
        <v>12556.540061427873</v>
      </c>
      <c r="J5" s="29">
        <f>'Table B2'!J5*'Table B1'!$F15/(5)</f>
        <v>28341.93953760044</v>
      </c>
      <c r="K5" s="29">
        <f>'Table B2'!K5*'Table B1'!$F15/(4)</f>
        <v>39960.661543904396</v>
      </c>
      <c r="L5" s="29">
        <f>'Table B2'!L5*'Table B1'!$F15/(0.5)</f>
        <v>80493.365110106082</v>
      </c>
      <c r="M5" s="29">
        <f>'Table B2'!M5*'Table B1'!$F15/(0.4)</f>
        <v>139131.59049162126</v>
      </c>
      <c r="N5" s="29">
        <f>'Table B2'!N5*'Table B1'!$F15/(0.09)</f>
        <v>323547.66436175391</v>
      </c>
      <c r="O5" s="23"/>
      <c r="P5" s="23">
        <f>'Table Thresholds_nominal'!W26*'Table A0'!$L20</f>
        <v>24529.001167441191</v>
      </c>
      <c r="Q5" s="23">
        <f>'Table Thresholds_nominal'!X26*'Table A0'!$L20</f>
        <v>31603.582279635146</v>
      </c>
      <c r="R5" s="23">
        <f>'Table Thresholds_nominal'!Y26*'Table A0'!$L20</f>
        <v>64872.48276436139</v>
      </c>
      <c r="S5" s="23">
        <f>'Table Thresholds_nominal'!Z26*'Table A0'!$L20</f>
        <v>100131.78897026691</v>
      </c>
      <c r="T5" s="23">
        <f>'Table Thresholds_nominal'!AA26*'Table A0'!$L20</f>
        <v>227448.87041043522</v>
      </c>
      <c r="U5" s="23">
        <f>'Table Thresholds_nominal'!AB26*'Table A0'!$L20</f>
        <v>630185.17119636957</v>
      </c>
      <c r="W5" s="62"/>
      <c r="X5" s="62"/>
      <c r="Y5" s="62"/>
      <c r="Z5" s="62"/>
      <c r="AA5" s="62"/>
      <c r="AB5" s="62"/>
    </row>
    <row r="6" spans="1:28" ht="13.5" customHeight="1">
      <c r="A6" s="135">
        <v>1928</v>
      </c>
      <c r="B6" s="29">
        <f>'Table B2'!C6*'Table B1'!$F16/(10)</f>
        <v>46793.747996197701</v>
      </c>
      <c r="C6" s="29">
        <f>'Table B2'!D6*'Table B1'!$F16/(5)</f>
        <v>63594.100475096398</v>
      </c>
      <c r="D6" s="29">
        <f>'Table B2'!E6*'Table B1'!$F16/(1)</f>
        <v>142524.08867851482</v>
      </c>
      <c r="E6" s="29">
        <f>'Table B2'!F6*'Table B1'!$F16/(0.5)</f>
        <v>199430.84188423809</v>
      </c>
      <c r="F6" s="29">
        <f>'Table B2'!G6*'Table B1'!$F16/(0.1)</f>
        <v>416512.42247465812</v>
      </c>
      <c r="G6" s="29">
        <f>'Table B2'!H6*'Table B1'!$F16/(0.01)</f>
        <v>1101161.7498847581</v>
      </c>
      <c r="H6" s="29"/>
      <c r="I6" s="29">
        <f>(100-'Table B2'!C6)*'Table B1'!$F16/(90)</f>
        <v>12662.199125884896</v>
      </c>
      <c r="J6" s="29">
        <f>'Table B2'!J6*'Table B1'!$F16/(5)</f>
        <v>29993.395517299003</v>
      </c>
      <c r="K6" s="29">
        <f>'Table B2'!K6*'Table B1'!$F16/(4)</f>
        <v>43861.603424241781</v>
      </c>
      <c r="L6" s="29">
        <f>'Table B2'!L6*'Table B1'!$F16/(0.5)</f>
        <v>85617.335472791543</v>
      </c>
      <c r="M6" s="29">
        <f>'Table B2'!M6*'Table B1'!$F16/(0.4)</f>
        <v>145160.44673663308</v>
      </c>
      <c r="N6" s="29">
        <f>'Table B2'!N6*'Table B1'!$F16/(0.09)</f>
        <v>340440.274984647</v>
      </c>
      <c r="O6" s="23"/>
      <c r="P6" s="23">
        <f>'Table Thresholds_nominal'!W27*'Table A0'!$L21</f>
        <v>26267.027482828493</v>
      </c>
      <c r="Q6" s="23">
        <f>'Table Thresholds_nominal'!X27*'Table A0'!$L21</f>
        <v>35206.884845683904</v>
      </c>
      <c r="R6" s="23">
        <f>'Table Thresholds_nominal'!Y27*'Table A0'!$L21</f>
        <v>71897.297549661496</v>
      </c>
      <c r="S6" s="23">
        <f>'Table Thresholds_nominal'!Z27*'Table A0'!$L21</f>
        <v>105325.6416622158</v>
      </c>
      <c r="T6" s="23">
        <f>'Table Thresholds_nominal'!AA27*'Table A0'!$L21</f>
        <v>237813.02198504109</v>
      </c>
      <c r="U6" s="23">
        <f>'Table Thresholds_nominal'!AB27*'Table A0'!$L21</f>
        <v>658196.69607294002</v>
      </c>
      <c r="W6" s="62"/>
      <c r="X6" s="62"/>
      <c r="Y6" s="62"/>
      <c r="Z6" s="62"/>
      <c r="AA6" s="62"/>
      <c r="AB6" s="62"/>
    </row>
    <row r="7" spans="1:28" ht="13.5" customHeight="1">
      <c r="A7" s="135">
        <v>1929</v>
      </c>
      <c r="B7" s="29">
        <f>'Table B2'!C7*'Table B1'!$F17/(10)</f>
        <v>48047.709155123608</v>
      </c>
      <c r="C7" s="29">
        <f>'Table B2'!D7*'Table B1'!$F17/(5)</f>
        <v>64917.968955588971</v>
      </c>
      <c r="D7" s="29">
        <f>'Table B2'!E7*'Table B1'!$F17/(1)</f>
        <v>142463.98785531279</v>
      </c>
      <c r="E7" s="29">
        <f>'Table B2'!F7*'Table B1'!$F17/(0.5)</f>
        <v>199623.74033468467</v>
      </c>
      <c r="F7" s="29">
        <f>'Table B2'!G7*'Table B1'!$F17/(0.1)</f>
        <v>421099.29751258995</v>
      </c>
      <c r="G7" s="29">
        <f>'Table B2'!H7*'Table B1'!$F17/(0.01)</f>
        <v>1176383.5232891703</v>
      </c>
      <c r="H7" s="29"/>
      <c r="I7" s="29">
        <f>(100-'Table B2'!C7)*'Table B1'!$F17/(90)</f>
        <v>12916.851733992637</v>
      </c>
      <c r="J7" s="29">
        <f>'Table B2'!J7*'Table B1'!$F17/(5)</f>
        <v>31177.449354658242</v>
      </c>
      <c r="K7" s="29">
        <f>'Table B2'!K7*'Table B1'!$F17/(4)</f>
        <v>45531.464230658014</v>
      </c>
      <c r="L7" s="29">
        <f>'Table B2'!L7*'Table B1'!$F17/(0.5)</f>
        <v>85304.235375940974</v>
      </c>
      <c r="M7" s="29">
        <f>'Table B2'!M7*'Table B1'!$F17/(0.4)</f>
        <v>144254.85104020833</v>
      </c>
      <c r="N7" s="29">
        <f>'Table B2'!N7*'Table B1'!$F17/(0.09)</f>
        <v>337178.82798185875</v>
      </c>
      <c r="O7" s="23"/>
      <c r="P7" s="23">
        <f>'Table Thresholds_nominal'!W28*'Table A0'!$L22</f>
        <v>26882.443684842743</v>
      </c>
      <c r="Q7" s="23">
        <f>'Table Thresholds_nominal'!X28*'Table A0'!$L22</f>
        <v>35217.766468116373</v>
      </c>
      <c r="R7" s="23">
        <f>'Table Thresholds_nominal'!Y28*'Table A0'!$L22</f>
        <v>71711.100899150304</v>
      </c>
      <c r="S7" s="23">
        <f>'Table Thresholds_nominal'!Z28*'Table A0'!$L22</f>
        <v>104644.93572560669</v>
      </c>
      <c r="T7" s="23">
        <f>'Table Thresholds_nominal'!AA28*'Table A0'!$L22</f>
        <v>236848.1847960286</v>
      </c>
      <c r="U7" s="23">
        <f>'Table Thresholds_nominal'!AB28*'Table A0'!$L22</f>
        <v>678348.25174871902</v>
      </c>
      <c r="W7" s="62"/>
      <c r="X7" s="62"/>
      <c r="Y7" s="62"/>
      <c r="Z7" s="62"/>
      <c r="AA7" s="62"/>
      <c r="AB7" s="62"/>
    </row>
    <row r="8" spans="1:28" ht="13.5" customHeight="1">
      <c r="A8" s="135">
        <v>1930</v>
      </c>
      <c r="B8" s="29">
        <f>'Table B2'!C8*'Table B1'!$F18/(10)</f>
        <v>47065.802181306812</v>
      </c>
      <c r="C8" s="29">
        <f>'Table B2'!D8*'Table B1'!$F18/(5)</f>
        <v>63226.79266063634</v>
      </c>
      <c r="D8" s="29">
        <f>'Table B2'!E8*'Table B1'!$F18/(1)</f>
        <v>140418.1278575316</v>
      </c>
      <c r="E8" s="29">
        <f>'Table B2'!F8*'Table B1'!$F18/(0.5)</f>
        <v>196956.93381726128</v>
      </c>
      <c r="F8" s="29">
        <f>'Table B2'!G8*'Table B1'!$F18/(0.1)</f>
        <v>420218.6334197995</v>
      </c>
      <c r="G8" s="29">
        <f>'Table B2'!H8*'Table B1'!$F18/(0.01)</f>
        <v>1203443.0346764212</v>
      </c>
      <c r="H8" s="29"/>
      <c r="I8" s="29">
        <f>(100-'Table B2'!C8)*'Table B1'!$F18/(90)</f>
        <v>13037.664886297136</v>
      </c>
      <c r="J8" s="29">
        <f>'Table B2'!J8*'Table B1'!$F18/(5)</f>
        <v>30904.811701977269</v>
      </c>
      <c r="K8" s="29">
        <f>'Table B2'!K8*'Table B1'!$F18/(4)</f>
        <v>43928.958861412531</v>
      </c>
      <c r="L8" s="29">
        <f>'Table B2'!L8*'Table B1'!$F18/(0.5)</f>
        <v>83879.321897801929</v>
      </c>
      <c r="M8" s="29">
        <f>'Table B2'!M8*'Table B1'!$F18/(0.4)</f>
        <v>141141.50891662671</v>
      </c>
      <c r="N8" s="29">
        <f>'Table B2'!N8*'Table B1'!$F18/(0.09)</f>
        <v>333193.69994684157</v>
      </c>
      <c r="O8" s="23"/>
      <c r="P8" s="23">
        <f>'Table Thresholds_nominal'!W29*'Table A0'!$L23</f>
        <v>26854.358277797986</v>
      </c>
      <c r="Q8" s="23">
        <f>'Table Thresholds_nominal'!X29*'Table A0'!$L23</f>
        <v>34451.17962369039</v>
      </c>
      <c r="R8" s="23">
        <f>'Table Thresholds_nominal'!Y29*'Table A0'!$L23</f>
        <v>74169.698359203976</v>
      </c>
      <c r="S8" s="23">
        <f>'Table Thresholds_nominal'!Z29*'Table A0'!$L23</f>
        <v>102656.87128705048</v>
      </c>
      <c r="T8" s="23">
        <f>'Table Thresholds_nominal'!AA29*'Table A0'!$L23</f>
        <v>229723.71684615969</v>
      </c>
      <c r="U8" s="23">
        <f>'Table Thresholds_nominal'!AB29*'Table A0'!$L23</f>
        <v>664357.20582707494</v>
      </c>
      <c r="W8" s="62"/>
      <c r="X8" s="62"/>
      <c r="Y8" s="62"/>
      <c r="Z8" s="62"/>
      <c r="AA8" s="62"/>
      <c r="AB8" s="62"/>
    </row>
    <row r="9" spans="1:28" ht="13.5" customHeight="1">
      <c r="A9" s="135">
        <v>1931</v>
      </c>
      <c r="B9" s="29">
        <f>'Table B2'!C9*'Table B1'!$F19/(10)</f>
        <v>49060.983029605959</v>
      </c>
      <c r="C9" s="29">
        <f>'Table B2'!D9*'Table B1'!$F19/(5)</f>
        <v>65854.992797025858</v>
      </c>
      <c r="D9" s="29">
        <f>'Table B2'!E9*'Table B1'!$F19/(1)</f>
        <v>141602.78274470952</v>
      </c>
      <c r="E9" s="29">
        <f>'Table B2'!F9*'Table B1'!$F19/(0.5)</f>
        <v>194277.41260368863</v>
      </c>
      <c r="F9" s="29">
        <f>'Table B2'!G9*'Table B1'!$F19/(0.1)</f>
        <v>409189.9024283234</v>
      </c>
      <c r="G9" s="29">
        <f>'Table B2'!H9*'Table B1'!$F19/(0.01)</f>
        <v>1122053.2265198405</v>
      </c>
      <c r="H9" s="29"/>
      <c r="I9" s="29">
        <f>(100-'Table B2'!C9)*'Table B1'!$F19/(90)</f>
        <v>13128.896015750697</v>
      </c>
      <c r="J9" s="29">
        <f>'Table B2'!J9*'Table B1'!$F19/(5)</f>
        <v>32266.973262186053</v>
      </c>
      <c r="K9" s="29">
        <f>'Table B2'!K9*'Table B1'!$F19/(4)</f>
        <v>46918.045310104957</v>
      </c>
      <c r="L9" s="29">
        <f>'Table B2'!L9*'Table B1'!$F19/(0.5)</f>
        <v>88928.152885730422</v>
      </c>
      <c r="M9" s="29">
        <f>'Table B2'!M9*'Table B1'!$F19/(0.4)</f>
        <v>140549.29014752994</v>
      </c>
      <c r="N9" s="29">
        <f>'Table B2'!N9*'Table B1'!$F19/(0.09)</f>
        <v>329982.86641815479</v>
      </c>
      <c r="O9" s="23"/>
      <c r="P9" s="23">
        <f>'Table Thresholds_nominal'!W30*'Table A0'!$L24</f>
        <v>28941.942045193358</v>
      </c>
      <c r="Q9" s="23">
        <f>'Table Thresholds_nominal'!X30*'Table A0'!$L24</f>
        <v>36809.689673760484</v>
      </c>
      <c r="R9" s="23">
        <f>'Table Thresholds_nominal'!Y30*'Table A0'!$L24</f>
        <v>73910.866999862963</v>
      </c>
      <c r="S9" s="23">
        <f>'Table Thresholds_nominal'!Z30*'Table A0'!$L24</f>
        <v>105130.28310879065</v>
      </c>
      <c r="T9" s="23">
        <f>'Table Thresholds_nominal'!AA30*'Table A0'!$L24</f>
        <v>227295.05624075417</v>
      </c>
      <c r="U9" s="23">
        <f>'Table Thresholds_nominal'!AB30*'Table A0'!$L24</f>
        <v>647927.4619705868</v>
      </c>
      <c r="W9" s="62"/>
      <c r="X9" s="62"/>
      <c r="Y9" s="62"/>
      <c r="Z9" s="62"/>
      <c r="AA9" s="62"/>
      <c r="AB9" s="62"/>
    </row>
    <row r="10" spans="1:28" ht="13.5" customHeight="1">
      <c r="A10" s="135">
        <v>1932</v>
      </c>
      <c r="B10" s="29">
        <f>'Table B2'!C10*'Table B1'!$F20/(10)</f>
        <v>49295.344894577516</v>
      </c>
      <c r="C10" s="29">
        <f>'Table B2'!D10*'Table B1'!$F20/(5)</f>
        <v>64061.156591863451</v>
      </c>
      <c r="D10" s="29">
        <f>'Table B2'!E10*'Table B1'!$F20/(1)</f>
        <v>134959.84450992322</v>
      </c>
      <c r="E10" s="29">
        <f>'Table B2'!F10*'Table B1'!$F20/(0.5)</f>
        <v>184157.5103855551</v>
      </c>
      <c r="F10" s="29">
        <f>'Table B2'!G10*'Table B1'!$F20/(0.1)</f>
        <v>385994.92320027505</v>
      </c>
      <c r="G10" s="29">
        <f>'Table B2'!H10*'Table B1'!$F20/(0.01)</f>
        <v>1010977.8460876036</v>
      </c>
      <c r="H10" s="29"/>
      <c r="I10" s="29">
        <f>(100-'Table B2'!C10)*'Table B1'!$F20/(90)</f>
        <v>12611.446668317718</v>
      </c>
      <c r="J10" s="29">
        <f>'Table B2'!J10*'Table B1'!$F20/(5)</f>
        <v>34529.533197291581</v>
      </c>
      <c r="K10" s="29">
        <f>'Table B2'!K10*'Table B1'!$F20/(4)</f>
        <v>46336.484612348497</v>
      </c>
      <c r="L10" s="29">
        <f>'Table B2'!L10*'Table B1'!$F20/(0.5)</f>
        <v>85762.178634291398</v>
      </c>
      <c r="M10" s="29">
        <f>'Table B2'!M10*'Table B1'!$F20/(0.4)</f>
        <v>133698.15718187511</v>
      </c>
      <c r="N10" s="29">
        <f>'Table B2'!N10*'Table B1'!$F20/(0.09)</f>
        <v>316552.3762127941</v>
      </c>
      <c r="O10" s="23"/>
      <c r="P10" s="23">
        <f>'Table Thresholds_nominal'!W31*'Table A0'!$L25</f>
        <v>28778.493037406992</v>
      </c>
      <c r="Q10" s="23">
        <f>'Table Thresholds_nominal'!X31*'Table A0'!$L25</f>
        <v>37135.529368755546</v>
      </c>
      <c r="R10" s="23">
        <f>'Table Thresholds_nominal'!Y31*'Table A0'!$L25</f>
        <v>69072.253968060206</v>
      </c>
      <c r="S10" s="23">
        <f>'Table Thresholds_nominal'!Z31*'Table A0'!$L25</f>
        <v>104730.87765428913</v>
      </c>
      <c r="T10" s="23">
        <f>'Table Thresholds_nominal'!AA31*'Table A0'!$L25</f>
        <v>216171.33419553592</v>
      </c>
      <c r="U10" s="23">
        <f>'Table Thresholds_nominal'!AB31*'Table A0'!$L25</f>
        <v>629159.40158242371</v>
      </c>
      <c r="W10" s="62"/>
      <c r="X10" s="62"/>
      <c r="Y10" s="62"/>
      <c r="Z10" s="62"/>
      <c r="AA10" s="62"/>
      <c r="AB10" s="62"/>
    </row>
    <row r="11" spans="1:28" ht="13.5" customHeight="1">
      <c r="A11" s="135">
        <v>1933</v>
      </c>
      <c r="B11" s="29">
        <f>'Table B2'!C11*'Table B1'!$F21/(10)</f>
        <v>46729.545293816853</v>
      </c>
      <c r="C11" s="29">
        <f>'Table B2'!D11*'Table B1'!$F21/(5)</f>
        <v>61544.714516644577</v>
      </c>
      <c r="D11" s="29">
        <f>'Table B2'!E11*'Table B1'!$F21/(1)</f>
        <v>129086.97000865517</v>
      </c>
      <c r="E11" s="29">
        <f>'Table B2'!F11*'Table B1'!$F21/(0.5)</f>
        <v>179149.34571494872</v>
      </c>
      <c r="F11" s="29">
        <f>'Table B2'!G11*'Table B1'!$F21/(0.1)</f>
        <v>380051.43071878975</v>
      </c>
      <c r="G11" s="29">
        <f>'Table B2'!H11*'Table B1'!$F21/(0.01)</f>
        <v>978873.26800015359</v>
      </c>
      <c r="H11" s="29"/>
      <c r="I11" s="29">
        <f>(100-'Table B2'!C11)*'Table B1'!$F21/(90)</f>
        <v>12071.907101395191</v>
      </c>
      <c r="J11" s="29">
        <f>'Table B2'!J11*'Table B1'!$F21/(5)</f>
        <v>31914.376070989132</v>
      </c>
      <c r="K11" s="29">
        <f>'Table B2'!K11*'Table B1'!$F21/(4)</f>
        <v>44659.150643641922</v>
      </c>
      <c r="L11" s="29">
        <f>'Table B2'!L11*'Table B1'!$F21/(0.5)</f>
        <v>79024.594302361613</v>
      </c>
      <c r="M11" s="29">
        <f>'Table B2'!M11*'Table B1'!$F21/(0.4)</f>
        <v>128923.82446398847</v>
      </c>
      <c r="N11" s="29">
        <f>'Table B2'!N11*'Table B1'!$F21/(0.09)</f>
        <v>313515.67102086049</v>
      </c>
      <c r="O11" s="23"/>
      <c r="P11" s="23">
        <f>'Table Thresholds_nominal'!W32*'Table A0'!$L26</f>
        <v>27361.119895745924</v>
      </c>
      <c r="Q11" s="23">
        <f>'Table Thresholds_nominal'!X32*'Table A0'!$L26</f>
        <v>34980.656954984916</v>
      </c>
      <c r="R11" s="23">
        <f>'Table Thresholds_nominal'!Y32*'Table A0'!$L26</f>
        <v>65388.623653202463</v>
      </c>
      <c r="S11" s="23">
        <f>'Table Thresholds_nominal'!Z32*'Table A0'!$L26</f>
        <v>97733.842825906511</v>
      </c>
      <c r="T11" s="23">
        <f>'Table Thresholds_nominal'!AA32*'Table A0'!$L26</f>
        <v>212991.28985887975</v>
      </c>
      <c r="U11" s="23">
        <f>'Table Thresholds_nominal'!AB32*'Table A0'!$L26</f>
        <v>611415.51535650773</v>
      </c>
      <c r="W11" s="62"/>
      <c r="X11" s="62"/>
      <c r="Y11" s="62"/>
      <c r="Z11" s="62"/>
      <c r="AA11" s="62"/>
      <c r="AB11" s="62"/>
    </row>
    <row r="12" spans="1:28" ht="13.5" customHeight="1">
      <c r="A12" s="135">
        <v>1934</v>
      </c>
      <c r="B12" s="29">
        <f>'Table B2'!C12*'Table B1'!$F22/(10)</f>
        <v>46943.439097017705</v>
      </c>
      <c r="C12" s="29">
        <f>'Table B2'!D12*'Table B1'!$F22/(5)</f>
        <v>62898.247218243501</v>
      </c>
      <c r="D12" s="29">
        <f>'Table B2'!E12*'Table B1'!$F22/(1)</f>
        <v>131003.84606407299</v>
      </c>
      <c r="E12" s="29">
        <f>'Table B2'!F12*'Table B1'!$F22/(0.5)</f>
        <v>181516.10306939689</v>
      </c>
      <c r="F12" s="29">
        <f>'Table B2'!G12*'Table B1'!$F22/(0.1)</f>
        <v>374071.41310218023</v>
      </c>
      <c r="G12" s="29">
        <f>'Table B2'!H12*'Table B1'!$F22/(0.01)</f>
        <v>936755.56232164847</v>
      </c>
      <c r="H12" s="29"/>
      <c r="I12" s="29">
        <f>(100-'Table B2'!C12)*'Table B1'!$F22/(90)</f>
        <v>12306.613058087607</v>
      </c>
      <c r="J12" s="29">
        <f>'Table B2'!J12*'Table B1'!$F22/(5)</f>
        <v>30988.630975791912</v>
      </c>
      <c r="K12" s="29">
        <f>'Table B2'!K12*'Table B1'!$F22/(4)</f>
        <v>45871.847506786122</v>
      </c>
      <c r="L12" s="29">
        <f>'Table B2'!L12*'Table B1'!$F22/(0.5)</f>
        <v>80491.589058749072</v>
      </c>
      <c r="M12" s="29">
        <f>'Table B2'!M12*'Table B1'!$F22/(0.4)</f>
        <v>133377.27556120107</v>
      </c>
      <c r="N12" s="29">
        <f>'Table B2'!N12*'Table B1'!$F22/(0.09)</f>
        <v>311550.95207779488</v>
      </c>
      <c r="O12" s="23"/>
      <c r="P12" s="23">
        <f>'Table Thresholds_nominal'!W33*'Table A0'!$L27</f>
        <v>26490.478178994286</v>
      </c>
      <c r="Q12" s="23">
        <f>'Table Thresholds_nominal'!X33*'Table A0'!$L27</f>
        <v>36030.052626050085</v>
      </c>
      <c r="R12" s="23">
        <f>'Table Thresholds_nominal'!Y33*'Table A0'!$L27</f>
        <v>67082.093814753272</v>
      </c>
      <c r="S12" s="23">
        <f>'Table Thresholds_nominal'!Z33*'Table A0'!$L27</f>
        <v>97381.138137204107</v>
      </c>
      <c r="T12" s="23">
        <f>'Table Thresholds_nominal'!AA33*'Table A0'!$L27</f>
        <v>217361.86710913377</v>
      </c>
      <c r="U12" s="23">
        <f>'Table Thresholds_nominal'!AB33*'Table A0'!$L27</f>
        <v>592929.34430260677</v>
      </c>
      <c r="W12" s="62"/>
      <c r="X12" s="62"/>
      <c r="Y12" s="62"/>
      <c r="Z12" s="62"/>
      <c r="AA12" s="62"/>
      <c r="AB12" s="62"/>
    </row>
    <row r="13" spans="1:28" ht="13.5" customHeight="1">
      <c r="A13" s="135">
        <v>1935</v>
      </c>
      <c r="B13" s="29">
        <f>'Table B2'!C13*'Table B1'!$F23/(10)</f>
        <v>48871.180627898801</v>
      </c>
      <c r="C13" s="29">
        <f>'Table B2'!D13*'Table B1'!$F23/(5)</f>
        <v>64875.645785025939</v>
      </c>
      <c r="D13" s="29">
        <f>'Table B2'!E13*'Table B1'!$F23/(1)</f>
        <v>135455.88533651529</v>
      </c>
      <c r="E13" s="29">
        <f>'Table B2'!F13*'Table B1'!$F23/(0.5)</f>
        <v>188551.49662245088</v>
      </c>
      <c r="F13" s="29">
        <f>'Table B2'!G13*'Table B1'!$F23/(0.1)</f>
        <v>387293.22292383015</v>
      </c>
      <c r="G13" s="29">
        <f>'Table B2'!H13*'Table B1'!$F23/(0.01)</f>
        <v>969039.24636645254</v>
      </c>
      <c r="H13" s="29"/>
      <c r="I13" s="29">
        <f>(100-'Table B2'!C13)*'Table B1'!$F23/(90)</f>
        <v>12485.181194172321</v>
      </c>
      <c r="J13" s="29">
        <f>'Table B2'!J13*'Table B1'!$F23/(5)</f>
        <v>32866.715470771669</v>
      </c>
      <c r="K13" s="29">
        <f>'Table B2'!K13*'Table B1'!$F23/(4)</f>
        <v>47230.5858971536</v>
      </c>
      <c r="L13" s="29">
        <f>'Table B2'!L13*'Table B1'!$F23/(0.5)</f>
        <v>82360.274050579697</v>
      </c>
      <c r="M13" s="29">
        <f>'Table B2'!M13*'Table B1'!$F23/(0.4)</f>
        <v>138866.06504710604</v>
      </c>
      <c r="N13" s="29">
        <f>'Table B2'!N13*'Table B1'!$F23/(0.09)</f>
        <v>322654.77587464993</v>
      </c>
      <c r="O13" s="23"/>
      <c r="P13" s="23">
        <f>'Table Thresholds_nominal'!W34*'Table A0'!$L28</f>
        <v>28275.420472768652</v>
      </c>
      <c r="Q13" s="23">
        <f>'Table Thresholds_nominal'!X34*'Table A0'!$L28</f>
        <v>37615.813063109475</v>
      </c>
      <c r="R13" s="23">
        <f>'Table Thresholds_nominal'!Y34*'Table A0'!$L28</f>
        <v>69765.408038676673</v>
      </c>
      <c r="S13" s="23">
        <f>'Table Thresholds_nominal'!Z34*'Table A0'!$L28</f>
        <v>97962.134341857221</v>
      </c>
      <c r="T13" s="23">
        <f>'Table Thresholds_nominal'!AA34*'Table A0'!$L28</f>
        <v>223058.0183576897</v>
      </c>
      <c r="U13" s="23">
        <f>'Table Thresholds_nominal'!AB34*'Table A0'!$L28</f>
        <v>611373.79285037902</v>
      </c>
      <c r="W13" s="62"/>
      <c r="X13" s="62"/>
      <c r="Y13" s="62"/>
      <c r="Z13" s="62"/>
      <c r="AA13" s="62"/>
      <c r="AB13" s="62"/>
    </row>
    <row r="14" spans="1:28" ht="13.5" customHeight="1">
      <c r="A14" s="135">
        <v>1936</v>
      </c>
      <c r="B14" s="29">
        <f>'Table B2'!C14*'Table B1'!$F24/(10)</f>
        <v>49885.493719930426</v>
      </c>
      <c r="C14" s="29">
        <f>'Table B2'!D14*'Table B1'!$F24/(5)</f>
        <v>67019.090300148324</v>
      </c>
      <c r="D14" s="29">
        <f>'Table B2'!E14*'Table B1'!$F24/(1)</f>
        <v>144423.50210818046</v>
      </c>
      <c r="E14" s="29">
        <f>'Table B2'!F14*'Table B1'!$F24/(0.5)</f>
        <v>202095.46706541942</v>
      </c>
      <c r="F14" s="29">
        <f>'Table B2'!G14*'Table B1'!$F24/(0.1)</f>
        <v>411246.63622289838</v>
      </c>
      <c r="G14" s="29">
        <f>'Table B2'!H14*'Table B1'!$F24/(0.01)</f>
        <v>996197.93823602435</v>
      </c>
      <c r="H14" s="29"/>
      <c r="I14" s="29">
        <f>(100-'Table B2'!C14)*'Table B1'!$F24/(90)</f>
        <v>13123.045914874217</v>
      </c>
      <c r="J14" s="29">
        <f>'Table B2'!J14*'Table B1'!$F24/(5)</f>
        <v>32751.897139712528</v>
      </c>
      <c r="K14" s="29">
        <f>'Table B2'!K14*'Table B1'!$F24/(4)</f>
        <v>47667.98734814029</v>
      </c>
      <c r="L14" s="29">
        <f>'Table B2'!L14*'Table B1'!$F24/(0.5)</f>
        <v>86751.537150941469</v>
      </c>
      <c r="M14" s="29">
        <f>'Table B2'!M14*'Table B1'!$F24/(0.4)</f>
        <v>149807.67477604968</v>
      </c>
      <c r="N14" s="29">
        <f>'Table B2'!N14*'Table B1'!$F24/(0.09)</f>
        <v>346252.04711032886</v>
      </c>
      <c r="O14" s="23"/>
      <c r="P14" s="23">
        <f>'Table Thresholds_nominal'!W35*'Table A0'!$L29</f>
        <v>28378.584196908036</v>
      </c>
      <c r="Q14" s="23">
        <f>'Table Thresholds_nominal'!X35*'Table A0'!$L29</f>
        <v>37342.409417762923</v>
      </c>
      <c r="R14" s="23">
        <f>'Table Thresholds_nominal'!Y35*'Table A0'!$L29</f>
        <v>73804.421519184121</v>
      </c>
      <c r="S14" s="23">
        <f>'Table Thresholds_nominal'!Z35*'Table A0'!$L29</f>
        <v>104640.1255989771</v>
      </c>
      <c r="T14" s="23">
        <f>'Table Thresholds_nominal'!AA35*'Table A0'!$L29</f>
        <v>240439.29239392778</v>
      </c>
      <c r="U14" s="23">
        <f>'Table Thresholds_nominal'!AB35*'Table A0'!$L29</f>
        <v>644438.72555779631</v>
      </c>
      <c r="W14" s="62"/>
      <c r="X14" s="62"/>
      <c r="Y14" s="62"/>
      <c r="Z14" s="62"/>
      <c r="AA14" s="62"/>
      <c r="AB14" s="62"/>
    </row>
    <row r="15" spans="1:28" ht="13.5" customHeight="1">
      <c r="A15" s="135">
        <v>1937</v>
      </c>
      <c r="B15" s="29">
        <f>'Table B2'!C15*'Table B1'!$F25/(10)</f>
        <v>52069.971548761809</v>
      </c>
      <c r="C15" s="29">
        <f>'Table B2'!D15*'Table B1'!$F25/(5)</f>
        <v>69457.808355364308</v>
      </c>
      <c r="D15" s="29">
        <f>'Table B2'!E15*'Table B1'!$F25/(1)</f>
        <v>145626.16460759833</v>
      </c>
      <c r="E15" s="29">
        <f>'Table B2'!F15*'Table B1'!$F25/(0.5)</f>
        <v>204018.67095852186</v>
      </c>
      <c r="F15" s="29">
        <f>'Table B2'!G15*'Table B1'!$F25/(0.1)</f>
        <v>416940.85667953984</v>
      </c>
      <c r="G15" s="29">
        <f>'Table B2'!H15*'Table B1'!$F25/(0.01)</f>
        <v>1035856.3867651218</v>
      </c>
      <c r="H15" s="29"/>
      <c r="I15" s="29">
        <f>(100-'Table B2'!C15)*'Table B1'!$F25/(90)</f>
        <v>13461.128890812453</v>
      </c>
      <c r="J15" s="29">
        <f>'Table B2'!J15*'Table B1'!$F25/(5)</f>
        <v>34682.134742159316</v>
      </c>
      <c r="K15" s="29">
        <f>'Table B2'!K15*'Table B1'!$F25/(4)</f>
        <v>50415.71929230581</v>
      </c>
      <c r="L15" s="29">
        <f>'Table B2'!L15*'Table B1'!$F25/(0.5)</f>
        <v>87233.658256674811</v>
      </c>
      <c r="M15" s="29">
        <f>'Table B2'!M15*'Table B1'!$F25/(0.4)</f>
        <v>150788.12452826733</v>
      </c>
      <c r="N15" s="29">
        <f>'Table B2'!N15*'Table B1'!$F25/(0.09)</f>
        <v>348172.46444780857</v>
      </c>
      <c r="O15" s="23"/>
      <c r="P15" s="23">
        <f>'Table Thresholds_nominal'!W36*'Table A0'!$L30</f>
        <v>31002.128659034053</v>
      </c>
      <c r="Q15" s="23">
        <f>'Table Thresholds_nominal'!X36*'Table A0'!$L30</f>
        <v>39751.596776913291</v>
      </c>
      <c r="R15" s="23">
        <f>'Table Thresholds_nominal'!Y36*'Table A0'!$L30</f>
        <v>74570.266192597672</v>
      </c>
      <c r="S15" s="23">
        <f>'Table Thresholds_nominal'!Z36*'Table A0'!$L30</f>
        <v>107078.66918579196</v>
      </c>
      <c r="T15" s="23">
        <f>'Table Thresholds_nominal'!AA36*'Table A0'!$L30</f>
        <v>242803.18901271137</v>
      </c>
      <c r="U15" s="23">
        <f>'Table Thresholds_nominal'!AB36*'Table A0'!$L30</f>
        <v>653631.03783470392</v>
      </c>
      <c r="W15" s="62"/>
      <c r="X15" s="62"/>
      <c r="Y15" s="62"/>
      <c r="Z15" s="62"/>
      <c r="AA15" s="62"/>
      <c r="AB15" s="62"/>
    </row>
    <row r="16" spans="1:28" ht="13.5" customHeight="1">
      <c r="A16" s="135">
        <v>1938</v>
      </c>
      <c r="B16" s="29">
        <f>'Table B2'!C16*'Table B1'!$F26/(10)</f>
        <v>51111.278951620756</v>
      </c>
      <c r="C16" s="29">
        <f>'Table B2'!D16*'Table B1'!$F26/(5)</f>
        <v>67345.457383797417</v>
      </c>
      <c r="D16" s="29">
        <f>'Table B2'!E16*'Table B1'!$F26/(1)</f>
        <v>139230.86546886837</v>
      </c>
      <c r="E16" s="29">
        <f>'Table B2'!F16*'Table B1'!$F26/(0.5)</f>
        <v>196811.14587256795</v>
      </c>
      <c r="F16" s="29">
        <f>'Table B2'!G16*'Table B1'!$F26/(0.1)</f>
        <v>403627.3151773765</v>
      </c>
      <c r="G16" s="29">
        <f>'Table B2'!H16*'Table B1'!$F26/(0.01)</f>
        <v>1003928.7211118108</v>
      </c>
      <c r="H16" s="29"/>
      <c r="I16" s="29">
        <f>(100-'Table B2'!C16)*'Table B1'!$F26/(90)</f>
        <v>13356.401715117807</v>
      </c>
      <c r="J16" s="29">
        <f>'Table B2'!J16*'Table B1'!$F26/(5)</f>
        <v>34877.10051944411</v>
      </c>
      <c r="K16" s="29">
        <f>'Table B2'!K16*'Table B1'!$F26/(4)</f>
        <v>49374.105362529677</v>
      </c>
      <c r="L16" s="29">
        <f>'Table B2'!L16*'Table B1'!$F26/(0.5)</f>
        <v>81650.58506516878</v>
      </c>
      <c r="M16" s="29">
        <f>'Table B2'!M16*'Table B1'!$F26/(0.4)</f>
        <v>145107.10354636583</v>
      </c>
      <c r="N16" s="29">
        <f>'Table B2'!N16*'Table B1'!$F26/(0.09)</f>
        <v>336927.15896243934</v>
      </c>
      <c r="O16" s="23"/>
      <c r="P16" s="23">
        <f>'Table Thresholds_nominal'!W37*'Table A0'!$L31</f>
        <v>31153.036047012625</v>
      </c>
      <c r="Q16" s="23">
        <f>'Table Thresholds_nominal'!X37*'Table A0'!$L31</f>
        <v>39653.27973006828</v>
      </c>
      <c r="R16" s="23">
        <f>'Table Thresholds_nominal'!Y37*'Table A0'!$L31</f>
        <v>72546.7899926916</v>
      </c>
      <c r="S16" s="23">
        <f>'Table Thresholds_nominal'!Z37*'Table A0'!$L31</f>
        <v>103621.15370033379</v>
      </c>
      <c r="T16" s="23">
        <f>'Table Thresholds_nominal'!AA37*'Table A0'!$L31</f>
        <v>233222.33454815295</v>
      </c>
      <c r="U16" s="23">
        <f>'Table Thresholds_nominal'!AB37*'Table A0'!$L31</f>
        <v>630202.95901140594</v>
      </c>
      <c r="W16" s="62"/>
      <c r="X16" s="62"/>
      <c r="Y16" s="62"/>
      <c r="Z16" s="62"/>
      <c r="AA16" s="62"/>
      <c r="AB16" s="62"/>
    </row>
    <row r="17" spans="1:28" ht="13.5" customHeight="1">
      <c r="A17" s="135">
        <v>1939</v>
      </c>
      <c r="B17" s="29">
        <f>'Table B2'!C17*'Table B1'!$F27/(10)</f>
        <v>55048.873729117062</v>
      </c>
      <c r="C17" s="29">
        <f>'Table B2'!D17*'Table B1'!$F27/(5)</f>
        <v>72058.427827371561</v>
      </c>
      <c r="D17" s="29">
        <f>'Table B2'!E17*'Table B1'!$F27/(1)</f>
        <v>147246.0818918494</v>
      </c>
      <c r="E17" s="29">
        <f>'Table B2'!F17*'Table B1'!$F27/(0.5)</f>
        <v>204675.10760958062</v>
      </c>
      <c r="F17" s="29">
        <f>'Table B2'!G17*'Table B1'!$F27/(0.1)</f>
        <v>416930.77476025681</v>
      </c>
      <c r="G17" s="29">
        <f>'Table B2'!H17*'Table B1'!$F27/(0.01)</f>
        <v>1025710.78150843</v>
      </c>
      <c r="H17" s="29"/>
      <c r="I17" s="29">
        <f>(100-'Table B2'!C17)*'Table B1'!$F27/(90)</f>
        <v>13842.804291013266</v>
      </c>
      <c r="J17" s="29">
        <f>'Table B2'!J17*'Table B1'!$F27/(5)</f>
        <v>38039.319630862548</v>
      </c>
      <c r="K17" s="29">
        <f>'Table B2'!K17*'Table B1'!$F27/(4)</f>
        <v>53261.514311252104</v>
      </c>
      <c r="L17" s="29">
        <f>'Table B2'!L17*'Table B1'!$F27/(0.5)</f>
        <v>89817.056174118217</v>
      </c>
      <c r="M17" s="29">
        <f>'Table B2'!M17*'Table B1'!$F27/(0.4)</f>
        <v>151611.19082191153</v>
      </c>
      <c r="N17" s="29">
        <f>'Table B2'!N17*'Table B1'!$F27/(0.09)</f>
        <v>349288.55178823759</v>
      </c>
      <c r="O17" s="23"/>
      <c r="P17" s="23">
        <f>'Table Thresholds_nominal'!W38*'Table A0'!$L32</f>
        <v>34060.5504668133</v>
      </c>
      <c r="Q17" s="23">
        <f>'Table Thresholds_nominal'!X38*'Table A0'!$L32</f>
        <v>43148.609907167571</v>
      </c>
      <c r="R17" s="23">
        <f>'Table Thresholds_nominal'!Y38*'Table A0'!$L32</f>
        <v>76652.279150780785</v>
      </c>
      <c r="S17" s="23">
        <f>'Table Thresholds_nominal'!Z38*'Table A0'!$L32</f>
        <v>109256.46415779041</v>
      </c>
      <c r="T17" s="23">
        <f>'Table Thresholds_nominal'!AA38*'Table A0'!$L32</f>
        <v>242248.17453745182</v>
      </c>
      <c r="U17" s="23">
        <f>'Table Thresholds_nominal'!AB38*'Table A0'!$L32</f>
        <v>643096.12144228502</v>
      </c>
      <c r="W17" s="62"/>
      <c r="X17" s="62"/>
      <c r="Y17" s="62"/>
      <c r="Z17" s="62"/>
      <c r="AA17" s="62"/>
      <c r="AB17" s="62"/>
    </row>
    <row r="18" spans="1:28" ht="13.5" customHeight="1">
      <c r="A18" s="135">
        <v>1940</v>
      </c>
      <c r="B18" s="29">
        <f>'Table B2'!C18*'Table B1'!$F28/(10)</f>
        <v>56903.403061705118</v>
      </c>
      <c r="C18" s="29">
        <f>'Table B2'!D18*'Table B1'!$F28/(5)</f>
        <v>74028.09425633552</v>
      </c>
      <c r="D18" s="29">
        <f>'Table B2'!E18*'Table B1'!$F28/(1)</f>
        <v>154352.7631748647</v>
      </c>
      <c r="E18" s="29">
        <f>'Table B2'!F18*'Table B1'!$F28/(0.5)</f>
        <v>215566.38738054951</v>
      </c>
      <c r="F18" s="29">
        <f>'Table B2'!G18*'Table B1'!$F28/(0.1)</f>
        <v>441534.8488954787</v>
      </c>
      <c r="G18" s="29">
        <f>'Table B2'!H18*'Table B1'!$F28/(0.01)</f>
        <v>1071561.182991951</v>
      </c>
      <c r="H18" s="29"/>
      <c r="I18" s="29">
        <f>(100-'Table B2'!C18)*'Table B1'!$F28/(90)</f>
        <v>14170.059499014045</v>
      </c>
      <c r="J18" s="29">
        <f>'Table B2'!J18*'Table B1'!$F28/(5)</f>
        <v>39778.711867074708</v>
      </c>
      <c r="K18" s="29">
        <f>'Table B2'!K18*'Table B1'!$F28/(4)</f>
        <v>53946.927026703219</v>
      </c>
      <c r="L18" s="29">
        <f>'Table B2'!L18*'Table B1'!$F28/(0.5)</f>
        <v>93139.138969179927</v>
      </c>
      <c r="M18" s="29">
        <f>'Table B2'!M18*'Table B1'!$F28/(0.4)</f>
        <v>159074.27200181721</v>
      </c>
      <c r="N18" s="29">
        <f>'Table B2'!N18*'Table B1'!$F28/(0.09)</f>
        <v>371531.92288475955</v>
      </c>
      <c r="O18" s="23"/>
      <c r="P18" s="23">
        <f>'Table Thresholds_nominal'!W39*'Table A0'!$L33</f>
        <v>36373.352668185595</v>
      </c>
      <c r="Q18" s="23">
        <f>'Table Thresholds_nominal'!X39*'Table A0'!$L33</f>
        <v>44144.805157755654</v>
      </c>
      <c r="R18" s="23">
        <f>'Table Thresholds_nominal'!Y39*'Table A0'!$L33</f>
        <v>78540.476368022006</v>
      </c>
      <c r="S18" s="23">
        <f>'Table Thresholds_nominal'!Z39*'Table A0'!$L33</f>
        <v>113672.47968264531</v>
      </c>
      <c r="T18" s="23">
        <f>'Table Thresholds_nominal'!AA39*'Table A0'!$L33</f>
        <v>256941.15009929604</v>
      </c>
      <c r="U18" s="23">
        <f>'Table Thresholds_nominal'!AB39*'Table A0'!$L33</f>
        <v>687901.3134799262</v>
      </c>
      <c r="W18" s="62"/>
      <c r="X18" s="62"/>
      <c r="Y18" s="62"/>
      <c r="Z18" s="62"/>
      <c r="AA18" s="62"/>
      <c r="AB18" s="62"/>
    </row>
    <row r="19" spans="1:28" ht="13.5" customHeight="1">
      <c r="A19" s="135">
        <v>1941</v>
      </c>
      <c r="B19" s="29">
        <f>'Table B2'!C19*'Table B1'!$F29/(10)</f>
        <v>58336.512043377516</v>
      </c>
      <c r="C19" s="29">
        <f>'Table B2'!D19*'Table B1'!$F29/(5)</f>
        <v>75753.542536181092</v>
      </c>
      <c r="D19" s="29">
        <f>'Table B2'!E19*'Table B1'!$F29/(1)</f>
        <v>161303.41896224007</v>
      </c>
      <c r="E19" s="29">
        <f>'Table B2'!F19*'Table B1'!$F29/(0.5)</f>
        <v>228859.54203149531</v>
      </c>
      <c r="F19" s="29">
        <f>'Table B2'!G19*'Table B1'!$F29/(0.1)</f>
        <v>476094.66772975313</v>
      </c>
      <c r="G19" s="29">
        <f>'Table B2'!H19*'Table B1'!$F29/(0.01)</f>
        <v>1127592.6340967836</v>
      </c>
      <c r="H19" s="29"/>
      <c r="I19" s="29">
        <f>(100-'Table B2'!C19)*'Table B1'!$F29/(90)</f>
        <v>15614.826784456849</v>
      </c>
      <c r="J19" s="29">
        <f>'Table B2'!J19*'Table B1'!$F29/(5)</f>
        <v>40919.481550573932</v>
      </c>
      <c r="K19" s="29">
        <f>'Table B2'!K19*'Table B1'!$F29/(4)</f>
        <v>54366.073429666358</v>
      </c>
      <c r="L19" s="29">
        <f>'Table B2'!L19*'Table B1'!$F29/(0.5)</f>
        <v>93747.29589298481</v>
      </c>
      <c r="M19" s="29">
        <f>'Table B2'!M19*'Table B1'!$F29/(0.4)</f>
        <v>167050.76060693088</v>
      </c>
      <c r="N19" s="29">
        <f>'Table B2'!N19*'Table B1'!$F29/(0.09)</f>
        <v>403706.00480008306</v>
      </c>
      <c r="O19" s="23"/>
      <c r="P19" s="23">
        <f>'Table Thresholds_nominal'!W40*'Table A0'!$L34</f>
        <v>37588.058425866584</v>
      </c>
      <c r="Q19" s="23">
        <f>'Table Thresholds_nominal'!X40*'Table A0'!$L34</f>
        <v>45082.17530376272</v>
      </c>
      <c r="R19" s="23">
        <f>'Table Thresholds_nominal'!Y40*'Table A0'!$L34</f>
        <v>78373.348357493625</v>
      </c>
      <c r="S19" s="23">
        <f>'Table Thresholds_nominal'!Z40*'Table A0'!$L34</f>
        <v>116210.88772661275</v>
      </c>
      <c r="T19" s="23">
        <f>'Table Thresholds_nominal'!AA40*'Table A0'!$L34</f>
        <v>277371.94385012146</v>
      </c>
      <c r="U19" s="23">
        <f>'Table Thresholds_nominal'!AB40*'Table A0'!$L34</f>
        <v>753786.08180431323</v>
      </c>
      <c r="W19" s="62"/>
      <c r="X19" s="62"/>
      <c r="Y19" s="62"/>
      <c r="Z19" s="62"/>
      <c r="AA19" s="62"/>
      <c r="AB19" s="62"/>
    </row>
    <row r="20" spans="1:28" ht="13.5" customHeight="1">
      <c r="A20" s="135">
        <v>1942</v>
      </c>
      <c r="B20" s="29">
        <f>'Table B2'!C20*'Table B1'!$F30/(10)</f>
        <v>58742.639232940346</v>
      </c>
      <c r="C20" s="29">
        <f>'Table B2'!D20*'Table B1'!$F30/(5)</f>
        <v>75701.647856394105</v>
      </c>
      <c r="D20" s="29">
        <f>'Table B2'!E20*'Table B1'!$F30/(1)</f>
        <v>156444.57686409372</v>
      </c>
      <c r="E20" s="29">
        <f>'Table B2'!F20*'Table B1'!$F30/(0.5)</f>
        <v>222302.27727443597</v>
      </c>
      <c r="F20" s="29">
        <f>'Table B2'!G20*'Table B1'!$F30/(0.1)</f>
        <v>473542.02897159808</v>
      </c>
      <c r="G20" s="29">
        <f>'Table B2'!H20*'Table B1'!$F30/(0.01)</f>
        <v>1112812.921953412</v>
      </c>
      <c r="H20" s="29"/>
      <c r="I20" s="29">
        <f>(100-'Table B2'!C20)*'Table B1'!$F30/(90)</f>
        <v>17575.550848785533</v>
      </c>
      <c r="J20" s="29">
        <f>'Table B2'!J20*'Table B1'!$F30/(5)</f>
        <v>41783.630609486594</v>
      </c>
      <c r="K20" s="29">
        <f>'Table B2'!K20*'Table B1'!$F30/(4)</f>
        <v>55515.915604469199</v>
      </c>
      <c r="L20" s="29">
        <f>'Table B2'!L20*'Table B1'!$F30/(0.5)</f>
        <v>90586.876453751436</v>
      </c>
      <c r="M20" s="29">
        <f>'Table B2'!M20*'Table B1'!$F30/(0.4)</f>
        <v>159492.33935014543</v>
      </c>
      <c r="N20" s="29">
        <f>'Table B2'!N20*'Table B1'!$F30/(0.09)</f>
        <v>402511.92975139659</v>
      </c>
      <c r="O20" s="23"/>
      <c r="P20" s="23">
        <f>'Table Thresholds_nominal'!W41*'Table A0'!$L35</f>
        <v>38174.307330825097</v>
      </c>
      <c r="Q20" s="23">
        <f>'Table Thresholds_nominal'!X41*'Table A0'!$L35</f>
        <v>46440.621682858466</v>
      </c>
      <c r="R20" s="23">
        <f>'Table Thresholds_nominal'!Y41*'Table A0'!$L35</f>
        <v>77953.900681940999</v>
      </c>
      <c r="S20" s="23">
        <f>'Table Thresholds_nominal'!Z41*'Table A0'!$L35</f>
        <v>110541.81266215406</v>
      </c>
      <c r="T20" s="23">
        <f>'Table Thresholds_nominal'!AA41*'Table A0'!$L35</f>
        <v>270361.66576906928</v>
      </c>
      <c r="U20" s="23">
        <f>'Table Thresholds_nominal'!AB41*'Table A0'!$L35</f>
        <v>748830.18813540158</v>
      </c>
      <c r="W20" s="62"/>
      <c r="X20" s="62"/>
      <c r="Y20" s="62"/>
      <c r="Z20" s="62"/>
      <c r="AA20" s="62"/>
      <c r="AB20" s="62"/>
    </row>
    <row r="21" spans="1:28" ht="13.5" customHeight="1">
      <c r="A21" s="135">
        <v>1943</v>
      </c>
      <c r="B21" s="29">
        <f>'Table B2'!C21*'Table B1'!$F31/(10)</f>
        <v>61188.550825563958</v>
      </c>
      <c r="C21" s="29">
        <f>'Table B2'!D21*'Table B1'!$F31/(5)</f>
        <v>76881.136003865584</v>
      </c>
      <c r="D21" s="29">
        <f>'Table B2'!E21*'Table B1'!$F31/(1)</f>
        <v>151889.65976406462</v>
      </c>
      <c r="E21" s="29">
        <f>'Table B2'!F21*'Table B1'!$F31/(0.5)</f>
        <v>213317.01593888403</v>
      </c>
      <c r="F21" s="29">
        <f>'Table B2'!G21*'Table B1'!$F31/(0.1)</f>
        <v>440253.03001352475</v>
      </c>
      <c r="G21" s="29">
        <f>'Table B2'!H21*'Table B1'!$F31/(0.01)</f>
        <v>976501.08160894597</v>
      </c>
      <c r="H21" s="29"/>
      <c r="I21" s="29">
        <f>(100-'Table B2'!C21)*'Table B1'!$F31/(90)</f>
        <v>19472.487670147075</v>
      </c>
      <c r="J21" s="29">
        <f>'Table B2'!J21*'Table B1'!$F31/(5)</f>
        <v>45495.965647262325</v>
      </c>
      <c r="K21" s="29">
        <f>'Table B2'!K21*'Table B1'!$F31/(4)</f>
        <v>58129.005063815821</v>
      </c>
      <c r="L21" s="29">
        <f>'Table B2'!L21*'Table B1'!$F31/(0.5)</f>
        <v>90462.303589245217</v>
      </c>
      <c r="M21" s="29">
        <f>'Table B2'!M21*'Table B1'!$F31/(0.4)</f>
        <v>156583.01242022382</v>
      </c>
      <c r="N21" s="29">
        <f>'Table B2'!N21*'Table B1'!$F31/(0.09)</f>
        <v>380669.91316958907</v>
      </c>
      <c r="O21" s="23"/>
      <c r="P21" s="23">
        <f>'Table Thresholds_nominal'!W42*'Table A0'!$L36</f>
        <v>42102.628410862992</v>
      </c>
      <c r="Q21" s="23">
        <f>'Table Thresholds_nominal'!X42*'Table A0'!$L36</f>
        <v>49937.759593256749</v>
      </c>
      <c r="R21" s="23">
        <f>'Table Thresholds_nominal'!Y42*'Table A0'!$L36</f>
        <v>78209.62552589424</v>
      </c>
      <c r="S21" s="23">
        <f>'Table Thresholds_nominal'!Z42*'Table A0'!$L36</f>
        <v>109685.78158351069</v>
      </c>
      <c r="T21" s="23">
        <f>'Table Thresholds_nominal'!AA42*'Table A0'!$L36</f>
        <v>266882.49078353669</v>
      </c>
      <c r="U21" s="23">
        <f>'Table Thresholds_nominal'!AB42*'Table A0'!$L36</f>
        <v>669095.98309641902</v>
      </c>
      <c r="W21" s="62"/>
      <c r="X21" s="62"/>
      <c r="Y21" s="62"/>
      <c r="Z21" s="62"/>
      <c r="AA21" s="62"/>
      <c r="AB21" s="62"/>
    </row>
    <row r="22" spans="1:28" ht="13.5" customHeight="1">
      <c r="A22" s="135">
        <v>1944</v>
      </c>
      <c r="B22" s="29">
        <f>'Table B2'!C22*'Table B1'!$F32/(10)</f>
        <v>62123.2489917899</v>
      </c>
      <c r="C22" s="29">
        <f>'Table B2'!D22*'Table B1'!$F32/(5)</f>
        <v>76378.602198203705</v>
      </c>
      <c r="D22" s="29">
        <f>'Table B2'!E22*'Table B1'!$F32/(1)</f>
        <v>140458.2703036771</v>
      </c>
      <c r="E22" s="29">
        <f>'Table B2'!F22*'Table B1'!$F32/(0.5)</f>
        <v>193773.84666625189</v>
      </c>
      <c r="F22" s="29">
        <f>'Table B2'!G22*'Table B1'!$F32/(0.1)</f>
        <v>392798.46979245433</v>
      </c>
      <c r="G22" s="29">
        <f>'Table B2'!H22*'Table B1'!$F32/(0.01)</f>
        <v>898690.58641461271</v>
      </c>
      <c r="H22" s="29"/>
      <c r="I22" s="29">
        <f>(100-'Table B2'!C22)*'Table B1'!$F32/(90)</f>
        <v>21146.436329707885</v>
      </c>
      <c r="J22" s="29">
        <f>'Table B2'!J22*'Table B1'!$F32/(5)</f>
        <v>47867.89578537608</v>
      </c>
      <c r="K22" s="29">
        <f>'Table B2'!K22*'Table B1'!$F32/(4)</f>
        <v>60358.685171835365</v>
      </c>
      <c r="L22" s="29">
        <f>'Table B2'!L22*'Table B1'!$F32/(0.5)</f>
        <v>87142.693941102334</v>
      </c>
      <c r="M22" s="29">
        <f>'Table B2'!M22*'Table B1'!$F32/(0.4)</f>
        <v>144017.69088470127</v>
      </c>
      <c r="N22" s="29">
        <f>'Table B2'!N22*'Table B1'!$F32/(0.09)</f>
        <v>336588.2346122145</v>
      </c>
      <c r="O22" s="23"/>
      <c r="P22" s="23">
        <f>'Table Thresholds_nominal'!W43*'Table A0'!$L37</f>
        <v>44221.326020419052</v>
      </c>
      <c r="Q22" s="23">
        <f>'Table Thresholds_nominal'!X43*'Table A0'!$L37</f>
        <v>52399.789710371166</v>
      </c>
      <c r="R22" s="23">
        <f>'Table Thresholds_nominal'!Y43*'Table A0'!$L37</f>
        <v>77789.827814731121</v>
      </c>
      <c r="S22" s="23">
        <f>'Table Thresholds_nominal'!Z43*'Table A0'!$L37</f>
        <v>102573.38126712748</v>
      </c>
      <c r="T22" s="23">
        <f>'Table Thresholds_nominal'!AA43*'Table A0'!$L37</f>
        <v>234730.13962943704</v>
      </c>
      <c r="U22" s="23">
        <f>'Table Thresholds_nominal'!AB43*'Table A0'!$L37</f>
        <v>611207.000521095</v>
      </c>
      <c r="W22" s="62"/>
      <c r="X22" s="62"/>
      <c r="Y22" s="62"/>
      <c r="Z22" s="62"/>
      <c r="AA22" s="62"/>
      <c r="AB22" s="62"/>
    </row>
    <row r="23" spans="1:28" ht="13.5" customHeight="1">
      <c r="A23" s="135">
        <v>1945</v>
      </c>
      <c r="B23" s="29">
        <f>'Table B2'!C23*'Table B1'!$F33/(10)</f>
        <v>61769.561503980993</v>
      </c>
      <c r="C23" s="29">
        <f>'Table B2'!D23*'Table B1'!$F33/(5)</f>
        <v>77026.347770237728</v>
      </c>
      <c r="D23" s="29">
        <f>'Table B2'!E23*'Table B1'!$F33/(1)</f>
        <v>147096.07368342488</v>
      </c>
      <c r="E23" s="29">
        <f>'Table B2'!F23*'Table B1'!$F33/(0.5)</f>
        <v>203201.17758223732</v>
      </c>
      <c r="F23" s="29">
        <f>'Table B2'!G23*'Table B1'!$F33/(0.1)</f>
        <v>403833.44015079271</v>
      </c>
      <c r="G23" s="29">
        <f>'Table B2'!H23*'Table B1'!$F33/(0.01)</f>
        <v>893982.42476129683</v>
      </c>
      <c r="H23" s="29"/>
      <c r="I23" s="29">
        <f>(100-'Table B2'!C23)*'Table B1'!$F33/(90)</f>
        <v>21680.215540467532</v>
      </c>
      <c r="J23" s="29">
        <f>'Table B2'!J23*'Table B1'!$F33/(5)</f>
        <v>46512.775237724258</v>
      </c>
      <c r="K23" s="29">
        <f>'Table B2'!K23*'Table B1'!$F33/(4)</f>
        <v>59508.916291940928</v>
      </c>
      <c r="L23" s="29">
        <f>'Table B2'!L23*'Table B1'!$F33/(0.5)</f>
        <v>90990.969784612462</v>
      </c>
      <c r="M23" s="29">
        <f>'Table B2'!M23*'Table B1'!$F33/(0.4)</f>
        <v>153043.11194009846</v>
      </c>
      <c r="N23" s="29">
        <f>'Table B2'!N23*'Table B1'!$F33/(0.09)</f>
        <v>349372.4418607367</v>
      </c>
      <c r="O23" s="23"/>
      <c r="P23" s="23">
        <f>'Table Thresholds_nominal'!W44*'Table A0'!$L38</f>
        <v>42995.006074412544</v>
      </c>
      <c r="Q23" s="23">
        <f>'Table Thresholds_nominal'!X44*'Table A0'!$L38</f>
        <v>51036.061450237656</v>
      </c>
      <c r="R23" s="23">
        <f>'Table Thresholds_nominal'!Y44*'Table A0'!$L38</f>
        <v>79650.158821341262</v>
      </c>
      <c r="S23" s="23">
        <f>'Table Thresholds_nominal'!Z44*'Table A0'!$L38</f>
        <v>109286.18824141282</v>
      </c>
      <c r="T23" s="23">
        <f>'Table Thresholds_nominal'!AA44*'Table A0'!$L38</f>
        <v>248147.86490473559</v>
      </c>
      <c r="U23" s="23">
        <f>'Table Thresholds_nominal'!AB44*'Table A0'!$L38</f>
        <v>621213.60377621185</v>
      </c>
      <c r="W23" s="62"/>
      <c r="X23" s="62"/>
      <c r="Y23" s="62"/>
      <c r="Z23" s="62"/>
      <c r="AA23" s="62"/>
      <c r="AB23" s="62"/>
    </row>
    <row r="24" spans="1:28" ht="13.5" customHeight="1">
      <c r="A24" s="135">
        <v>1946</v>
      </c>
      <c r="B24" s="29">
        <f>'Table B2'!C24*'Table B1'!$F34/(10)</f>
        <v>64098.887178867633</v>
      </c>
      <c r="C24" s="29">
        <f>'Table B2'!D24*'Table B1'!$F34/(5)</f>
        <v>82646.302589451399</v>
      </c>
      <c r="D24" s="29">
        <f>'Table B2'!E24*'Table B1'!$F34/(1)</f>
        <v>163362.28496271317</v>
      </c>
      <c r="E24" s="29">
        <f>'Table B2'!F24*'Table B1'!$F34/(0.5)</f>
        <v>221322.95812078737</v>
      </c>
      <c r="F24" s="29">
        <f>'Table B2'!G24*'Table B1'!$F34/(0.1)</f>
        <v>427938.71459441585</v>
      </c>
      <c r="G24" s="29">
        <f>'Table B2'!H24*'Table B1'!$F34/(0.01)</f>
        <v>942180.10552111838</v>
      </c>
      <c r="H24" s="29"/>
      <c r="I24" s="29">
        <f>(100-'Table B2'!C24)*'Table B1'!$F34/(90)</f>
        <v>21248.274972330528</v>
      </c>
      <c r="J24" s="29">
        <f>'Table B2'!J24*'Table B1'!$F34/(5)</f>
        <v>45551.471768283882</v>
      </c>
      <c r="K24" s="29">
        <f>'Table B2'!K24*'Table B1'!$F34/(4)</f>
        <v>62467.306996135936</v>
      </c>
      <c r="L24" s="29">
        <f>'Table B2'!L24*'Table B1'!$F34/(0.5)</f>
        <v>105401.61180463895</v>
      </c>
      <c r="M24" s="29">
        <f>'Table B2'!M24*'Table B1'!$F34/(0.4)</f>
        <v>169669.01900238026</v>
      </c>
      <c r="N24" s="29">
        <f>'Table B2'!N24*'Table B1'!$F34/(0.09)</f>
        <v>370800.78226922668</v>
      </c>
      <c r="O24" s="23"/>
      <c r="P24" s="23">
        <f>'Table Thresholds_nominal'!W45*'Table A0'!$L39</f>
        <v>41634.192921592796</v>
      </c>
      <c r="Q24" s="23">
        <f>'Table Thresholds_nominal'!X45*'Table A0'!$L39</f>
        <v>50506.696530014568</v>
      </c>
      <c r="R24" s="23">
        <f>'Table Thresholds_nominal'!Y45*'Table A0'!$L39</f>
        <v>92345.453313793347</v>
      </c>
      <c r="S24" s="23">
        <f>'Table Thresholds_nominal'!Z45*'Table A0'!$L39</f>
        <v>124733.11757716873</v>
      </c>
      <c r="T24" s="23">
        <f>'Table Thresholds_nominal'!AA45*'Table A0'!$L39</f>
        <v>268864.69938742986</v>
      </c>
      <c r="U24" s="23">
        <f>'Table Thresholds_nominal'!AB45*'Table A0'!$L39</f>
        <v>641176.98075119662</v>
      </c>
      <c r="W24" s="62"/>
      <c r="X24" s="62"/>
      <c r="Y24" s="62"/>
      <c r="Z24" s="62"/>
      <c r="AA24" s="62"/>
      <c r="AB24" s="62"/>
    </row>
    <row r="25" spans="1:28" ht="13.5" customHeight="1">
      <c r="A25" s="135">
        <v>1947</v>
      </c>
      <c r="B25" s="29">
        <f>'Table B2'!C25*'Table B1'!$F35/(10)</f>
        <v>60979.607314953711</v>
      </c>
      <c r="C25" s="29">
        <f>'Table B2'!D25*'Table B1'!$F35/(5)</f>
        <v>78512.251830715366</v>
      </c>
      <c r="D25" s="29">
        <f>'Table B2'!E25*'Table B1'!$F35/(1)</f>
        <v>153224.42079939909</v>
      </c>
      <c r="E25" s="29">
        <f>'Table B2'!F25*'Table B1'!$F35/(0.5)</f>
        <v>206757.72178637431</v>
      </c>
      <c r="F25" s="29">
        <f>'Table B2'!G25*'Table B1'!$F35/(0.1)</f>
        <v>390998.24306636583</v>
      </c>
      <c r="G25" s="29">
        <f>'Table B2'!H25*'Table B1'!$F35/(0.01)</f>
        <v>832794.50896708784</v>
      </c>
      <c r="H25" s="29"/>
      <c r="I25" s="29">
        <f>(100-'Table B2'!C25)*'Table B1'!$F35/(90)</f>
        <v>20360.184034639806</v>
      </c>
      <c r="J25" s="29">
        <f>'Table B2'!J25*'Table B1'!$F35/(5)</f>
        <v>43446.962799192057</v>
      </c>
      <c r="K25" s="29">
        <f>'Table B2'!K25*'Table B1'!$F35/(4)</f>
        <v>59834.209588544436</v>
      </c>
      <c r="L25" s="29">
        <f>'Table B2'!L25*'Table B1'!$F35/(0.5)</f>
        <v>99691.119812423814</v>
      </c>
      <c r="M25" s="29">
        <f>'Table B2'!M25*'Table B1'!$F35/(0.4)</f>
        <v>160697.59146637647</v>
      </c>
      <c r="N25" s="29">
        <f>'Table B2'!N25*'Table B1'!$F35/(0.09)</f>
        <v>341909.76907739678</v>
      </c>
      <c r="O25" s="23"/>
      <c r="P25" s="23">
        <f>'Table Thresholds_nominal'!W46*'Table A0'!$L40</f>
        <v>40272.368296079403</v>
      </c>
      <c r="Q25" s="23">
        <f>'Table Thresholds_nominal'!X46*'Table A0'!$L40</f>
        <v>47663.52666161261</v>
      </c>
      <c r="R25" s="23">
        <f>'Table Thresholds_nominal'!Y46*'Table A0'!$L40</f>
        <v>87491.50519357821</v>
      </c>
      <c r="S25" s="23">
        <f>'Table Thresholds_nominal'!Z46*'Table A0'!$L40</f>
        <v>118391.72969063614</v>
      </c>
      <c r="T25" s="23">
        <f>'Table Thresholds_nominal'!AA46*'Table A0'!$L40</f>
        <v>252564.74492812587</v>
      </c>
      <c r="U25" s="23">
        <f>'Table Thresholds_nominal'!AB46*'Table A0'!$L40</f>
        <v>578533.71844029322</v>
      </c>
      <c r="W25" s="62"/>
      <c r="X25" s="62"/>
      <c r="Y25" s="62"/>
      <c r="Z25" s="62"/>
      <c r="AA25" s="62"/>
      <c r="AB25" s="62"/>
    </row>
    <row r="26" spans="1:28" ht="13.5" customHeight="1">
      <c r="A26" s="135">
        <v>1948</v>
      </c>
      <c r="B26" s="29">
        <f>'Table B2'!C26*'Table B1'!$F36/(10)</f>
        <v>61509.237036275314</v>
      </c>
      <c r="C26" s="29">
        <f>'Table B2'!D26*'Table B1'!$F36/(5)</f>
        <v>79261.972928381307</v>
      </c>
      <c r="D26" s="29">
        <f>'Table B2'!E26*'Table B1'!$F36/(1)</f>
        <v>152562.95799873502</v>
      </c>
      <c r="E26" s="29">
        <f>'Table B2'!F26*'Table B1'!$F36/(0.5)</f>
        <v>206251.1627381836</v>
      </c>
      <c r="F26" s="29">
        <f>'Table B2'!G26*'Table B1'!$F36/(0.1)</f>
        <v>387243.06942503853</v>
      </c>
      <c r="G26" s="29">
        <f>'Table B2'!H26*'Table B1'!$F36/(0.01)</f>
        <v>847708.49588602979</v>
      </c>
      <c r="H26" s="29"/>
      <c r="I26" s="29">
        <f>(100-'Table B2'!C26)*'Table B1'!$F36/(90)</f>
        <v>20467.0411629913</v>
      </c>
      <c r="J26" s="29">
        <f>'Table B2'!J26*'Table B1'!$F36/(5)</f>
        <v>43756.501144169328</v>
      </c>
      <c r="K26" s="29">
        <f>'Table B2'!K26*'Table B1'!$F36/(4)</f>
        <v>60936.726660792861</v>
      </c>
      <c r="L26" s="29">
        <f>'Table B2'!L26*'Table B1'!$F36/(0.5)</f>
        <v>98874.753259286488</v>
      </c>
      <c r="M26" s="29">
        <f>'Table B2'!M26*'Table B1'!$F36/(0.4)</f>
        <v>161003.18606646985</v>
      </c>
      <c r="N26" s="29">
        <f>'Table B2'!N26*'Table B1'!$F36/(0.09)</f>
        <v>336080.2442627062</v>
      </c>
      <c r="O26" s="23"/>
      <c r="P26" s="23">
        <f>'Table Thresholds_nominal'!W47*'Table A0'!$L41</f>
        <v>39589.740921967081</v>
      </c>
      <c r="Q26" s="23">
        <f>'Table Thresholds_nominal'!X47*'Table A0'!$L41</f>
        <v>49545.615440233356</v>
      </c>
      <c r="R26" s="23">
        <f>'Table Thresholds_nominal'!Y47*'Table A0'!$L41</f>
        <v>84966.485304795016</v>
      </c>
      <c r="S26" s="23">
        <f>'Table Thresholds_nominal'!Z47*'Table A0'!$L41</f>
        <v>118548.78856123892</v>
      </c>
      <c r="T26" s="23">
        <f>'Table Thresholds_nominal'!AA47*'Table A0'!$L41</f>
        <v>246281.93192442585</v>
      </c>
      <c r="U26" s="23">
        <f>'Table Thresholds_nominal'!AB47*'Table A0'!$L41</f>
        <v>569043.63227414654</v>
      </c>
      <c r="W26" s="62"/>
      <c r="X26" s="62"/>
      <c r="Y26" s="62"/>
      <c r="Z26" s="62"/>
      <c r="AA26" s="62"/>
      <c r="AB26" s="62"/>
    </row>
    <row r="27" spans="1:28" ht="13.5" customHeight="1">
      <c r="A27" s="135">
        <v>1949</v>
      </c>
      <c r="B27" s="29">
        <f>'Table B2'!C27*'Table B1'!$F37/(10)</f>
        <v>63323.404036259708</v>
      </c>
      <c r="C27" s="29">
        <f>'Table B2'!D27*'Table B1'!$F37/(5)</f>
        <v>81292.429818656325</v>
      </c>
      <c r="D27" s="29">
        <f>'Table B2'!E27*'Table B1'!$F37/(1)</f>
        <v>154971.76710709641</v>
      </c>
      <c r="E27" s="29">
        <f>'Table B2'!F27*'Table B1'!$F37/(0.5)</f>
        <v>208233.02323166313</v>
      </c>
      <c r="F27" s="29">
        <f>'Table B2'!G27*'Table B1'!$F37/(0.1)</f>
        <v>388759.04969667096</v>
      </c>
      <c r="G27" s="29">
        <f>'Table B2'!H27*'Table B1'!$F37/(0.01)</f>
        <v>853497.0667607697</v>
      </c>
      <c r="H27" s="29"/>
      <c r="I27" s="29">
        <f>(100-'Table B2'!C27)*'Table B1'!$F37/(90)</f>
        <v>21104.424502425794</v>
      </c>
      <c r="J27" s="29">
        <f>'Table B2'!J27*'Table B1'!$F37/(5)</f>
        <v>45354.378253863091</v>
      </c>
      <c r="K27" s="29">
        <f>'Table B2'!K27*'Table B1'!$F37/(4)</f>
        <v>62872.595496546302</v>
      </c>
      <c r="L27" s="29">
        <f>'Table B2'!L27*'Table B1'!$F37/(0.5)</f>
        <v>101710.5109825297</v>
      </c>
      <c r="M27" s="29">
        <f>'Table B2'!M27*'Table B1'!$F37/(0.4)</f>
        <v>163101.51661541115</v>
      </c>
      <c r="N27" s="29">
        <f>'Table B2'!N27*'Table B1'!$F37/(0.09)</f>
        <v>337121.49224510445</v>
      </c>
      <c r="O27" s="23"/>
      <c r="P27" s="23">
        <f>'Table Thresholds_nominal'!W48*'Table A0'!$L42</f>
        <v>40982.648915928105</v>
      </c>
      <c r="Q27" s="23">
        <f>'Table Thresholds_nominal'!X48*'Table A0'!$L42</f>
        <v>51275.83585817719</v>
      </c>
      <c r="R27" s="23">
        <f>'Table Thresholds_nominal'!Y48*'Table A0'!$L42</f>
        <v>87815.983551765356</v>
      </c>
      <c r="S27" s="23">
        <f>'Table Thresholds_nominal'!Z48*'Table A0'!$L42</f>
        <v>121264.90594673429</v>
      </c>
      <c r="T27" s="23">
        <f>'Table Thresholds_nominal'!AA48*'Table A0'!$L42</f>
        <v>247509.91751556838</v>
      </c>
      <c r="U27" s="23">
        <f>'Table Thresholds_nominal'!AB48*'Table A0'!$L42</f>
        <v>571207.09638629458</v>
      </c>
      <c r="W27" s="62"/>
      <c r="X27" s="62"/>
      <c r="Y27" s="62"/>
      <c r="Z27" s="62"/>
      <c r="AA27" s="62"/>
      <c r="AB27" s="62"/>
    </row>
    <row r="28" spans="1:28" ht="13.5" customHeight="1">
      <c r="A28" s="135">
        <v>1950</v>
      </c>
      <c r="B28" s="29">
        <f>'Table B2'!C28*'Table B1'!$F38/(10)</f>
        <v>66754.552087139309</v>
      </c>
      <c r="C28" s="29">
        <f>'Table B2'!D28*'Table B1'!$F38/(5)</f>
        <v>85500.112457225448</v>
      </c>
      <c r="D28" s="29">
        <f>'Table B2'!E28*'Table B1'!$F38/(1)</f>
        <v>165269.46960900319</v>
      </c>
      <c r="E28" s="29">
        <f>'Table B2'!F28*'Table B1'!$F38/(0.5)</f>
        <v>222974.62363286846</v>
      </c>
      <c r="F28" s="29">
        <f>'Table B2'!G28*'Table B1'!$F38/(0.1)</f>
        <v>415890.61397999356</v>
      </c>
      <c r="G28" s="29">
        <f>'Table B2'!H28*'Table B1'!$F38/(0.01)</f>
        <v>901228.86394644878</v>
      </c>
      <c r="H28" s="29"/>
      <c r="I28" s="29">
        <f>(100-'Table B2'!C28)*'Table B1'!$F38/(90)</f>
        <v>22034.751204254091</v>
      </c>
      <c r="J28" s="29">
        <f>'Table B2'!J28*'Table B1'!$F38/(5)</f>
        <v>48008.991717053177</v>
      </c>
      <c r="K28" s="29">
        <f>'Table B2'!K28*'Table B1'!$F38/(4)</f>
        <v>65557.773169281019</v>
      </c>
      <c r="L28" s="29">
        <f>'Table B2'!L28*'Table B1'!$F38/(0.5)</f>
        <v>107564.31558513791</v>
      </c>
      <c r="M28" s="29">
        <f>'Table B2'!M28*'Table B1'!$F38/(0.4)</f>
        <v>174745.62604608716</v>
      </c>
      <c r="N28" s="29">
        <f>'Table B2'!N28*'Table B1'!$F38/(0.09)</f>
        <v>361964.14176149858</v>
      </c>
      <c r="O28" s="23"/>
      <c r="P28" s="23">
        <f>'Table Thresholds_nominal'!W49*'Table A0'!$L43</f>
        <v>43605.276250961644</v>
      </c>
      <c r="Q28" s="23">
        <f>'Table Thresholds_nominal'!X49*'Table A0'!$L43</f>
        <v>53953.748326850866</v>
      </c>
      <c r="R28" s="23">
        <f>'Table Thresholds_nominal'!Y49*'Table A0'!$L43</f>
        <v>92347.851337022395</v>
      </c>
      <c r="S28" s="23">
        <f>'Table Thresholds_nominal'!Z49*'Table A0'!$L43</f>
        <v>129017.41084385093</v>
      </c>
      <c r="T28" s="23">
        <f>'Table Thresholds_nominal'!AA49*'Table A0'!$L43</f>
        <v>265175.20686727384</v>
      </c>
      <c r="U28" s="23">
        <f>'Table Thresholds_nominal'!AB49*'Table A0'!$L43</f>
        <v>607259.72533799068</v>
      </c>
      <c r="W28" s="62"/>
      <c r="X28" s="62"/>
      <c r="Y28" s="62"/>
      <c r="Z28" s="62"/>
      <c r="AA28" s="62"/>
      <c r="AB28" s="62"/>
    </row>
    <row r="29" spans="1:28" ht="13.5" customHeight="1">
      <c r="A29" s="135">
        <v>1951</v>
      </c>
      <c r="B29" s="29">
        <f>'Table B2'!C29*'Table B1'!$F39/(10)</f>
        <v>65999.593949641814</v>
      </c>
      <c r="C29" s="29">
        <f>'Table B2'!D29*'Table B1'!$F39/(5)</f>
        <v>83507.945716255286</v>
      </c>
      <c r="D29" s="29">
        <f>'Table B2'!E29*'Table B1'!$F39/(1)</f>
        <v>159482.54508190788</v>
      </c>
      <c r="E29" s="29">
        <f>'Table B2'!F29*'Table B1'!$F39/(0.5)</f>
        <v>213872.23717349322</v>
      </c>
      <c r="F29" s="29">
        <f>'Table B2'!G29*'Table B1'!$F39/(0.1)</f>
        <v>395634.25337739626</v>
      </c>
      <c r="G29" s="29">
        <f>'Table B2'!H29*'Table B1'!$F39/(0.01)</f>
        <v>822791.01985305909</v>
      </c>
      <c r="H29" s="29"/>
      <c r="I29" s="29">
        <f>(100-'Table B2'!C29)*'Table B1'!$F39/(90)</f>
        <v>22348.927506787961</v>
      </c>
      <c r="J29" s="29">
        <f>'Table B2'!J29*'Table B1'!$F39/(5)</f>
        <v>48491.242183028342</v>
      </c>
      <c r="K29" s="29">
        <f>'Table B2'!K29*'Table B1'!$F39/(4)</f>
        <v>64514.295874842137</v>
      </c>
      <c r="L29" s="29">
        <f>'Table B2'!L29*'Table B1'!$F39/(0.5)</f>
        <v>105092.85299032256</v>
      </c>
      <c r="M29" s="29">
        <f>'Table B2'!M29*'Table B1'!$F39/(0.4)</f>
        <v>168431.73312251741</v>
      </c>
      <c r="N29" s="29">
        <f>'Table B2'!N29*'Table B1'!$F39/(0.09)</f>
        <v>348172.39043565601</v>
      </c>
      <c r="O29" s="23"/>
      <c r="P29" s="23">
        <f>'Table Thresholds_nominal'!W50*'Table A0'!$L44</f>
        <v>44516.066261537402</v>
      </c>
      <c r="Q29" s="23">
        <f>'Table Thresholds_nominal'!X50*'Table A0'!$L44</f>
        <v>53703.862636028265</v>
      </c>
      <c r="R29" s="23">
        <f>'Table Thresholds_nominal'!Y50*'Table A0'!$L44</f>
        <v>91618.811454920389</v>
      </c>
      <c r="S29" s="23">
        <f>'Table Thresholds_nominal'!Z50*'Table A0'!$L44</f>
        <v>124826.63433369838</v>
      </c>
      <c r="T29" s="23">
        <f>'Table Thresholds_nominal'!AA50*'Table A0'!$L44</f>
        <v>256268.91801415349</v>
      </c>
      <c r="U29" s="23">
        <f>'Table Thresholds_nominal'!AB50*'Table A0'!$L44</f>
        <v>581141.74434665183</v>
      </c>
      <c r="W29" s="62"/>
      <c r="X29" s="62"/>
      <c r="Y29" s="62"/>
      <c r="Z29" s="62"/>
      <c r="AA29" s="62"/>
      <c r="AB29" s="62"/>
    </row>
    <row r="30" spans="1:28" ht="13.5" customHeight="1">
      <c r="A30" s="135">
        <v>1952</v>
      </c>
      <c r="B30" s="29">
        <f>'Table B2'!C30*'Table B1'!$F40/(10)</f>
        <v>67545.180832550221</v>
      </c>
      <c r="C30" s="29">
        <f>'Table B2'!D30*'Table B1'!$F40/(5)</f>
        <v>85252.111963392352</v>
      </c>
      <c r="D30" s="29">
        <f>'Table B2'!E30*'Table B1'!$F40/(1)</f>
        <v>158789.93995517027</v>
      </c>
      <c r="E30" s="29">
        <f>'Table B2'!F30*'Table B1'!$F40/(0.5)</f>
        <v>209231.04940801431</v>
      </c>
      <c r="F30" s="29">
        <f>'Table B2'!G30*'Table B1'!$F40/(0.1)</f>
        <v>383009.52079051</v>
      </c>
      <c r="G30" s="29">
        <f>'Table B2'!H30*'Table B1'!$F40/(0.01)</f>
        <v>826858.09903510811</v>
      </c>
      <c r="H30" s="29"/>
      <c r="I30" s="29">
        <f>(100-'Table B2'!C30)*'Table B1'!$F40/(90)</f>
        <v>23221.776601478374</v>
      </c>
      <c r="J30" s="29">
        <f>'Table B2'!J30*'Table B1'!$F40/(5)</f>
        <v>49838.24970170809</v>
      </c>
      <c r="K30" s="29">
        <f>'Table B2'!K30*'Table B1'!$F40/(4)</f>
        <v>66867.654965447888</v>
      </c>
      <c r="L30" s="29">
        <f>'Table B2'!L30*'Table B1'!$F40/(0.5)</f>
        <v>108348.83050232622</v>
      </c>
      <c r="M30" s="29">
        <f>'Table B2'!M30*'Table B1'!$F40/(0.4)</f>
        <v>165786.43156239041</v>
      </c>
      <c r="N30" s="29">
        <f>'Table B2'!N30*'Table B1'!$F40/(0.09)</f>
        <v>333693.01209666574</v>
      </c>
      <c r="O30" s="23"/>
      <c r="P30" s="23">
        <f>'Table Thresholds_nominal'!W51*'Table A0'!$L45</f>
        <v>45608.980018181959</v>
      </c>
      <c r="Q30" s="23">
        <f>'Table Thresholds_nominal'!X51*'Table A0'!$L45</f>
        <v>55509.073033255365</v>
      </c>
      <c r="R30" s="23">
        <f>'Table Thresholds_nominal'!Y51*'Table A0'!$L45</f>
        <v>94835.720965654866</v>
      </c>
      <c r="S30" s="23">
        <f>'Table Thresholds_nominal'!Z51*'Table A0'!$L45</f>
        <v>127026.16287348715</v>
      </c>
      <c r="T30" s="23">
        <f>'Table Thresholds_nominal'!AA51*'Table A0'!$L45</f>
        <v>245300.42066660718</v>
      </c>
      <c r="U30" s="23">
        <f>'Table Thresholds_nominal'!AB51*'Table A0'!$L45</f>
        <v>557593.00488224055</v>
      </c>
      <c r="W30" s="62"/>
      <c r="X30" s="62"/>
      <c r="Y30" s="62"/>
      <c r="Z30" s="62"/>
      <c r="AA30" s="62"/>
      <c r="AB30" s="62"/>
    </row>
    <row r="31" spans="1:28" ht="13.5" customHeight="1">
      <c r="A31" s="135">
        <v>1954</v>
      </c>
      <c r="B31" s="29">
        <f>'Table B2'!C31*'Table B1'!$F42/(10)</f>
        <v>71205.210454966786</v>
      </c>
      <c r="C31" s="29">
        <f>'Table B2'!D31*'Table B1'!$F42/(5)</f>
        <v>90032.560884384715</v>
      </c>
      <c r="D31" s="29">
        <f>'Table B2'!E31*'Table B1'!$F42/(1)</f>
        <v>165524.89564180322</v>
      </c>
      <c r="E31" s="29">
        <f>'Table B2'!F31*'Table B1'!$F42/(0.5)</f>
        <v>215624.94426921528</v>
      </c>
      <c r="F31" s="29">
        <f>'Table B2'!G31*'Table B1'!$F42/(0.1)</f>
        <v>387995.07623702526</v>
      </c>
      <c r="G31" s="29">
        <f>'Table B2'!H31*'Table B1'!$F42/(0.01)</f>
        <v>817297.61306202295</v>
      </c>
      <c r="H31" s="29"/>
      <c r="I31" s="29">
        <f>(100-'Table B2'!C31)*'Table B1'!$F42/(90)</f>
        <v>24872.008828791215</v>
      </c>
      <c r="J31" s="29">
        <f>'Table B2'!J31*'Table B1'!$F42/(5)</f>
        <v>52377.860025548842</v>
      </c>
      <c r="K31" s="29">
        <f>'Table B2'!K31*'Table B1'!$F42/(4)</f>
        <v>71159.477195030107</v>
      </c>
      <c r="L31" s="29">
        <f>'Table B2'!L31*'Table B1'!$F42/(0.5)</f>
        <v>115424.8470143911</v>
      </c>
      <c r="M31" s="29">
        <f>'Table B2'!M31*'Table B1'!$F42/(0.4)</f>
        <v>172532.41127726276</v>
      </c>
      <c r="N31" s="29">
        <f>'Table B2'!N31*'Table B1'!$F42/(0.09)</f>
        <v>340294.7943675812</v>
      </c>
      <c r="O31" s="23"/>
      <c r="P31" s="23">
        <f>'Table Thresholds_nominal'!W52*'Table A0'!$L47</f>
        <v>47836.305023710593</v>
      </c>
      <c r="Q31" s="23">
        <f>'Table Thresholds_nominal'!X52*'Table A0'!$L47</f>
        <v>58472.788267495271</v>
      </c>
      <c r="R31" s="23">
        <f>'Table Thresholds_nominal'!Y52*'Table A0'!$L47</f>
        <v>101818.45682487346</v>
      </c>
      <c r="S31" s="23">
        <f>'Table Thresholds_nominal'!Z52*'Table A0'!$L47</f>
        <v>134138.67983255954</v>
      </c>
      <c r="T31" s="23">
        <f>'Table Thresholds_nominal'!AA52*'Table A0'!$L47</f>
        <v>252281.43629975102</v>
      </c>
      <c r="U31" s="23">
        <f>'Table Thresholds_nominal'!AB52*'Table A0'!$L47</f>
        <v>559537.42355498928</v>
      </c>
      <c r="W31" s="62"/>
      <c r="X31" s="62"/>
      <c r="Y31" s="62"/>
      <c r="Z31" s="62"/>
      <c r="AA31" s="62"/>
      <c r="AB31" s="62"/>
    </row>
    <row r="32" spans="1:28" ht="13.5" customHeight="1">
      <c r="A32" s="135">
        <v>1956</v>
      </c>
      <c r="B32" s="29">
        <f>'Table B2'!C32*'Table B1'!$F44/(10)</f>
        <v>79099.15241597555</v>
      </c>
      <c r="C32" s="29">
        <f>'Table B2'!D32*'Table B1'!$F44/(5)</f>
        <v>100416.03703633403</v>
      </c>
      <c r="D32" s="29">
        <f>'Table B2'!E32*'Table B1'!$F44/(1)</f>
        <v>179150.82582167874</v>
      </c>
      <c r="E32" s="29">
        <f>'Table B2'!F32*'Table B1'!$F44/(0.5)</f>
        <v>229903.77755733792</v>
      </c>
      <c r="F32" s="29">
        <f>'Table B2'!G32*'Table B1'!$F44/(0.1)</f>
        <v>404991.78767463728</v>
      </c>
      <c r="G32" s="29">
        <f>'Table B2'!H32*'Table B1'!$F44/(0.01)</f>
        <v>819012.05469233985</v>
      </c>
      <c r="H32" s="29"/>
      <c r="I32" s="29">
        <f>(100-'Table B2'!C32)*'Table B1'!$F44/(90)</f>
        <v>27038.504267531142</v>
      </c>
      <c r="J32" s="29">
        <f>'Table B2'!J32*'Table B1'!$F44/(5)</f>
        <v>57782.267795617052</v>
      </c>
      <c r="K32" s="29">
        <f>'Table B2'!K32*'Table B1'!$F44/(4)</f>
        <v>80732.339839997876</v>
      </c>
      <c r="L32" s="29">
        <f>'Table B2'!L32*'Table B1'!$F44/(0.5)</f>
        <v>128397.87408601958</v>
      </c>
      <c r="M32" s="29">
        <f>'Table B2'!M32*'Table B1'!$F44/(0.4)</f>
        <v>186131.77502801307</v>
      </c>
      <c r="N32" s="29">
        <f>'Table B2'!N32*'Table B1'!$F44/(0.09)</f>
        <v>358989.5357837815</v>
      </c>
      <c r="O32" s="23"/>
      <c r="P32" s="23">
        <f>'Table Thresholds_nominal'!W53*'Table A0'!$L49</f>
        <v>52367.818493171981</v>
      </c>
      <c r="Q32" s="23">
        <f>'Table Thresholds_nominal'!X53*'Table A0'!$L49</f>
        <v>65103.611863642895</v>
      </c>
      <c r="R32" s="23">
        <f>'Table Thresholds_nominal'!Y53*'Table A0'!$L49</f>
        <v>114607.60314024557</v>
      </c>
      <c r="S32" s="23">
        <f>'Table Thresholds_nominal'!Z53*'Table A0'!$L49</f>
        <v>147276.31234042527</v>
      </c>
      <c r="T32" s="23">
        <f>'Table Thresholds_nominal'!AA53*'Table A0'!$L49</f>
        <v>269524.42235668725</v>
      </c>
      <c r="U32" s="23">
        <f>'Table Thresholds_nominal'!AB53*'Table A0'!$L49</f>
        <v>574072.57934037771</v>
      </c>
      <c r="W32" s="62"/>
      <c r="X32" s="62"/>
      <c r="Y32" s="62"/>
      <c r="Z32" s="62"/>
      <c r="AA32" s="62"/>
      <c r="AB32" s="62"/>
    </row>
    <row r="33" spans="1:28" ht="13.5" customHeight="1">
      <c r="A33" s="135">
        <v>1958</v>
      </c>
      <c r="B33" s="29">
        <f>'Table B2'!C33*'Table B1'!$F46/(10)</f>
        <v>81100.33843685381</v>
      </c>
      <c r="C33" s="29">
        <f>'Table B2'!D33*'Table B1'!$F46/(5)</f>
        <v>102555.6979568355</v>
      </c>
      <c r="D33" s="29">
        <f>'Table B2'!E33*'Table B1'!$F46/(1)</f>
        <v>177370.00399984853</v>
      </c>
      <c r="E33" s="29">
        <f>'Table B2'!F33*'Table B1'!$F46/(0.5)</f>
        <v>225534.42584596126</v>
      </c>
      <c r="F33" s="29">
        <f>'Table B2'!G33*'Table B1'!$F46/(0.1)</f>
        <v>394192.09415350953</v>
      </c>
      <c r="G33" s="29">
        <f>'Table B2'!H33*'Table B1'!$F46/(0.01)</f>
        <v>805480.09230700438</v>
      </c>
      <c r="H33" s="29"/>
      <c r="I33" s="29">
        <f>(100-'Table B2'!C33)*'Table B1'!$F46/(90)</f>
        <v>27518.560686472225</v>
      </c>
      <c r="J33" s="29">
        <f>'Table B2'!J33*'Table B1'!$F46/(5)</f>
        <v>59644.97891687214</v>
      </c>
      <c r="K33" s="29">
        <f>'Table B2'!K33*'Table B1'!$F46/(4)</f>
        <v>83852.121446082238</v>
      </c>
      <c r="L33" s="29">
        <f>'Table B2'!L33*'Table B1'!$F46/(0.5)</f>
        <v>129205.58215373583</v>
      </c>
      <c r="M33" s="29">
        <f>'Table B2'!M33*'Table B1'!$F46/(0.4)</f>
        <v>183370.00876907419</v>
      </c>
      <c r="N33" s="29">
        <f>'Table B2'!N33*'Table B1'!$F46/(0.09)</f>
        <v>348493.42769201013</v>
      </c>
      <c r="O33" s="23"/>
      <c r="P33" s="23">
        <f>'Table Thresholds_nominal'!W54*'Table A0'!$L51</f>
        <v>53563.184591484256</v>
      </c>
      <c r="Q33" s="23">
        <f>'Table Thresholds_nominal'!X54*'Table A0'!$L51</f>
        <v>67905.338788267647</v>
      </c>
      <c r="R33" s="23">
        <f>'Table Thresholds_nominal'!Y54*'Table A0'!$L51</f>
        <v>116323.13320626492</v>
      </c>
      <c r="S33" s="23">
        <f>'Table Thresholds_nominal'!Z54*'Table A0'!$L51</f>
        <v>146653.91799393785</v>
      </c>
      <c r="T33" s="23">
        <f>'Table Thresholds_nominal'!AA54*'Table A0'!$L51</f>
        <v>263352.62712527474</v>
      </c>
      <c r="U33" s="23">
        <f>'Table Thresholds_nominal'!AB54*'Table A0'!$L51</f>
        <v>558900.59177591885</v>
      </c>
      <c r="W33" s="62"/>
      <c r="X33" s="62"/>
      <c r="Y33" s="62"/>
      <c r="Z33" s="62"/>
      <c r="AA33" s="62"/>
      <c r="AB33" s="62"/>
    </row>
    <row r="34" spans="1:28" ht="13.5" customHeight="1">
      <c r="A34" s="135">
        <v>1960</v>
      </c>
      <c r="B34" s="29">
        <f>'Table B2'!C34*'Table B1'!$F48/(10)</f>
        <v>87369.607499248799</v>
      </c>
      <c r="C34" s="29">
        <f>'Table B2'!D34*'Table B1'!$F48/(5)</f>
        <v>108882.10035069911</v>
      </c>
      <c r="D34" s="29">
        <f>'Table B2'!E34*'Table B1'!$F48/(1)</f>
        <v>182220.61647316071</v>
      </c>
      <c r="E34" s="29">
        <f>'Table B2'!F34*'Table B1'!$F48/(0.5)</f>
        <v>229429.64522300259</v>
      </c>
      <c r="F34" s="29">
        <f>'Table B2'!G34*'Table B1'!$F48/(0.1)</f>
        <v>394851.74449610943</v>
      </c>
      <c r="G34" s="29">
        <f>'Table B2'!H34*'Table B1'!$F48/(0.01)</f>
        <v>803557.93616752117</v>
      </c>
      <c r="H34" s="29"/>
      <c r="I34" s="29">
        <f>(100-'Table B2'!C34)*'Table B1'!$F48/(90)</f>
        <v>28776.84132036705</v>
      </c>
      <c r="J34" s="29">
        <f>'Table B2'!J34*'Table B1'!$F48/(5)</f>
        <v>65857.114647798473</v>
      </c>
      <c r="K34" s="29">
        <f>'Table B2'!K34*'Table B1'!$F48/(4)</f>
        <v>90547.471320083714</v>
      </c>
      <c r="L34" s="29">
        <f>'Table B2'!L34*'Table B1'!$F48/(0.5)</f>
        <v>135011.58772331887</v>
      </c>
      <c r="M34" s="29">
        <f>'Table B2'!M34*'Table B1'!$F48/(0.4)</f>
        <v>188074.12040472587</v>
      </c>
      <c r="N34" s="29">
        <f>'Table B2'!N34*'Table B1'!$F48/(0.09)</f>
        <v>349439.94542150828</v>
      </c>
      <c r="O34" s="23"/>
      <c r="P34" s="23">
        <f>'Table Thresholds_nominal'!W55*'Table A0'!$L53</f>
        <v>58640.223919919823</v>
      </c>
      <c r="Q34" s="23">
        <f>'Table Thresholds_nominal'!X55*'Table A0'!$L53</f>
        <v>74597.110038855142</v>
      </c>
      <c r="R34" s="23">
        <f>'Table Thresholds_nominal'!Y55*'Table A0'!$L53</f>
        <v>122569.52807027326</v>
      </c>
      <c r="S34" s="23">
        <f>'Table Thresholds_nominal'!Z55*'Table A0'!$L53</f>
        <v>151796.3603285054</v>
      </c>
      <c r="T34" s="23">
        <f>'Table Thresholds_nominal'!AA55*'Table A0'!$L53</f>
        <v>266687.87866435625</v>
      </c>
      <c r="U34" s="23">
        <f>'Table Thresholds_nominal'!AB55*'Table A0'!$L53</f>
        <v>557378.9262901902</v>
      </c>
      <c r="W34" s="62"/>
      <c r="X34" s="62"/>
      <c r="Y34" s="62"/>
      <c r="Z34" s="62"/>
      <c r="AA34" s="62"/>
      <c r="AB34" s="62"/>
    </row>
    <row r="35" spans="1:28" ht="13.5" customHeight="1">
      <c r="A35" s="135">
        <v>1961</v>
      </c>
      <c r="B35" s="29">
        <f>'Table B2'!C35*'Table B1'!$F49/(10)</f>
        <v>89916.945786962111</v>
      </c>
      <c r="C35" s="29">
        <f>'Table B2'!D35*'Table B1'!$F49/(5)</f>
        <v>111515.27292030507</v>
      </c>
      <c r="D35" s="29">
        <f>'Table B2'!E35*'Table B1'!$F49/(1)</f>
        <v>185347.59926021023</v>
      </c>
      <c r="E35" s="29">
        <f>'Table B2'!F35*'Table B1'!$F49/(0.5)</f>
        <v>232816.84201859773</v>
      </c>
      <c r="F35" s="29">
        <f>'Table B2'!G35*'Table B1'!$F49/(0.1)</f>
        <v>397300.79964570759</v>
      </c>
      <c r="G35" s="29">
        <f>'Table B2'!H35*'Table B1'!$F49/(0.01)</f>
        <v>798881.32065205113</v>
      </c>
      <c r="H35" s="29"/>
      <c r="I35" s="29">
        <f>(100-'Table B2'!C35)*'Table B1'!$F49/(90)</f>
        <v>29636.277881411504</v>
      </c>
      <c r="J35" s="29">
        <f>'Table B2'!J35*'Table B1'!$F49/(5)</f>
        <v>68318.618653619153</v>
      </c>
      <c r="K35" s="29">
        <f>'Table B2'!K35*'Table B1'!$F49/(4)</f>
        <v>93057.191335328753</v>
      </c>
      <c r="L35" s="29">
        <f>'Table B2'!L35*'Table B1'!$F49/(0.5)</f>
        <v>137878.35650182274</v>
      </c>
      <c r="M35" s="29">
        <f>'Table B2'!M35*'Table B1'!$F49/(0.4)</f>
        <v>191695.8526118203</v>
      </c>
      <c r="N35" s="29">
        <f>'Table B2'!N35*'Table B1'!$F49/(0.09)</f>
        <v>352680.74175611383</v>
      </c>
      <c r="O35" s="23"/>
      <c r="P35" s="23">
        <f>'Table Thresholds_nominal'!W56*'Table A0'!$L54</f>
        <v>61081.552120380897</v>
      </c>
      <c r="Q35" s="23">
        <f>'Table Thresholds_nominal'!X56*'Table A0'!$L54</f>
        <v>76918.81106330904</v>
      </c>
      <c r="R35" s="23">
        <f>'Table Thresholds_nominal'!Y56*'Table A0'!$L54</f>
        <v>125352.35875676408</v>
      </c>
      <c r="S35" s="23">
        <f>'Table Thresholds_nominal'!Z56*'Table A0'!$L54</f>
        <v>154695.19607167301</v>
      </c>
      <c r="T35" s="23">
        <f>'Table Thresholds_nominal'!AA56*'Table A0'!$L54</f>
        <v>270663.90320083755</v>
      </c>
      <c r="U35" s="23">
        <f>'Table Thresholds_nominal'!AB56*'Table A0'!$L54</f>
        <v>558590.72146512533</v>
      </c>
      <c r="W35" s="62"/>
      <c r="X35" s="62"/>
      <c r="Y35" s="62"/>
      <c r="Z35" s="62"/>
      <c r="AA35" s="62"/>
      <c r="AB35" s="62"/>
    </row>
    <row r="36" spans="1:28" ht="13.5" customHeight="1">
      <c r="A36" s="135">
        <v>1962</v>
      </c>
      <c r="B36" s="29">
        <f>'Table B2'!C36*'Table B1'!$F50/(10)</f>
        <v>92566.703502758188</v>
      </c>
      <c r="C36" s="29">
        <f>'Table B2'!D36*'Table B1'!$F50/(5)</f>
        <v>114666.15991306622</v>
      </c>
      <c r="D36" s="29">
        <f>'Table B2'!E36*'Table B1'!$F50/(1)</f>
        <v>189214.20998264398</v>
      </c>
      <c r="E36" s="29">
        <f>'Table B2'!F36*'Table B1'!$F50/(0.5)</f>
        <v>237435.20919078871</v>
      </c>
      <c r="F36" s="29">
        <f>'Table B2'!G36*'Table B1'!$F50/(0.1)</f>
        <v>400006.76664290525</v>
      </c>
      <c r="G36" s="29">
        <f>'Table B2'!H36*'Table B1'!$F50/(0.01)</f>
        <v>777994.81218620087</v>
      </c>
      <c r="H36" s="29"/>
      <c r="I36" s="29">
        <f>(100-'Table B2'!C36)*'Table B1'!$F50/(90)</f>
        <v>30490.220165636987</v>
      </c>
      <c r="J36" s="29">
        <f>'Table B2'!J36*'Table B1'!$F50/(5)</f>
        <v>70467.247092450154</v>
      </c>
      <c r="K36" s="29">
        <f>'Table B2'!K36*'Table B1'!$F50/(4)</f>
        <v>96029.147395671767</v>
      </c>
      <c r="L36" s="29">
        <f>'Table B2'!L36*'Table B1'!$F50/(0.5)</f>
        <v>140993.21077449925</v>
      </c>
      <c r="M36" s="29">
        <f>'Table B2'!M36*'Table B1'!$F50/(0.4)</f>
        <v>196792.31982775955</v>
      </c>
      <c r="N36" s="29">
        <f>'Table B2'!N36*'Table B1'!$F50/(0.09)</f>
        <v>358008.09491587238</v>
      </c>
      <c r="O36" s="23"/>
      <c r="P36" s="23">
        <f>'Table Thresholds_nominal'!W57*'Table A0'!$L55</f>
        <v>64740.896950815819</v>
      </c>
      <c r="Q36" s="23">
        <f>'Table Thresholds_nominal'!X57*'Table A0'!$L55</f>
        <v>79760.377669694906</v>
      </c>
      <c r="R36" s="23">
        <f>'Table Thresholds_nominal'!Y57*'Table A0'!$L55</f>
        <v>128474.27142202324</v>
      </c>
      <c r="S36" s="23">
        <f>'Table Thresholds_nominal'!Z57*'Table A0'!$L55</f>
        <v>157748.19473146272</v>
      </c>
      <c r="T36" s="23">
        <f>'Table Thresholds_nominal'!AA57*'Table A0'!$L55</f>
        <v>277990.1224272034</v>
      </c>
      <c r="U36" s="23">
        <f>'Table Thresholds_nominal'!AB57*'Table A0'!$L55</f>
        <v>555240.66758297337</v>
      </c>
      <c r="W36" s="62"/>
      <c r="X36" s="62"/>
      <c r="Y36" s="62"/>
      <c r="Z36" s="62"/>
      <c r="AA36" s="62"/>
      <c r="AB36" s="62"/>
    </row>
    <row r="37" spans="1:28" ht="13.5" customHeight="1">
      <c r="A37" s="135">
        <v>1964</v>
      </c>
      <c r="B37" s="29">
        <f>'Table B2'!C37*'Table B1'!$F52/(10)</f>
        <v>98013.718269365694</v>
      </c>
      <c r="C37" s="29">
        <f>'Table B2'!D37*'Table B1'!$F52/(5)</f>
        <v>120241.38402192861</v>
      </c>
      <c r="D37" s="29">
        <f>'Table B2'!E37*'Table B1'!$F52/(1)</f>
        <v>199519.01937784368</v>
      </c>
      <c r="E37" s="29">
        <f>'Table B2'!F37*'Table B1'!$F52/(0.5)</f>
        <v>252282.44754924998</v>
      </c>
      <c r="F37" s="29">
        <f>'Table B2'!G37*'Table B1'!$F52/(0.1)</f>
        <v>416573.89006819302</v>
      </c>
      <c r="G37" s="29">
        <f>'Table B2'!H37*'Table B1'!$F52/(0.01)</f>
        <v>802752.30452804279</v>
      </c>
      <c r="H37" s="29"/>
      <c r="I37" s="29">
        <f>(100-'Table B2'!C37)*'Table B1'!$F52/(90)</f>
        <v>32407.985161442801</v>
      </c>
      <c r="J37" s="29">
        <f>'Table B2'!J37*'Table B1'!$F52/(5)</f>
        <v>75786.052516802811</v>
      </c>
      <c r="K37" s="29">
        <f>'Table B2'!K37*'Table B1'!$F52/(4)</f>
        <v>100421.97518294983</v>
      </c>
      <c r="L37" s="29">
        <f>'Table B2'!L37*'Table B1'!$F52/(0.5)</f>
        <v>146755.59120643736</v>
      </c>
      <c r="M37" s="29">
        <f>'Table B2'!M37*'Table B1'!$F52/(0.4)</f>
        <v>211209.5869195142</v>
      </c>
      <c r="N37" s="29">
        <f>'Table B2'!N37*'Table B1'!$F52/(0.09)</f>
        <v>373665.17735043203</v>
      </c>
      <c r="O37" s="23"/>
      <c r="P37" s="23">
        <f>'Table Thresholds_nominal'!W58*'Table A0'!$L57</f>
        <v>69610.328350047435</v>
      </c>
      <c r="Q37" s="23">
        <f>'Table Thresholds_nominal'!X58*'Table A0'!$L57</f>
        <v>83738.480017120353</v>
      </c>
      <c r="R37" s="23">
        <f>'Table Thresholds_nominal'!Y58*'Table A0'!$L57</f>
        <v>132270.40039490134</v>
      </c>
      <c r="S37" s="23">
        <f>'Table Thresholds_nominal'!Z58*'Table A0'!$L57</f>
        <v>167864.430769025</v>
      </c>
      <c r="T37" s="23">
        <f>'Table Thresholds_nominal'!AA58*'Table A0'!$L57</f>
        <v>299275.13047112367</v>
      </c>
      <c r="U37" s="23">
        <f>'Table Thresholds_nominal'!AB58*'Table A0'!$L57</f>
        <v>567037.99258986721</v>
      </c>
      <c r="W37" s="62"/>
      <c r="X37" s="62"/>
      <c r="Y37" s="62"/>
      <c r="Z37" s="62"/>
      <c r="AA37" s="62"/>
      <c r="AB37" s="62"/>
    </row>
    <row r="38" spans="1:28" ht="13.5" customHeight="1">
      <c r="A38" s="135">
        <v>1966</v>
      </c>
      <c r="B38" s="29">
        <f>'Table B2'!C38*'Table B1'!$F54/(10)</f>
        <v>102448.01090739496</v>
      </c>
      <c r="C38" s="29">
        <f>'Table B2'!D38*'Table B1'!$F54/(5)</f>
        <v>125068.71281071655</v>
      </c>
      <c r="D38" s="29">
        <f>'Table B2'!E38*'Table B1'!$F54/(1)</f>
        <v>208420.90602845972</v>
      </c>
      <c r="E38" s="29">
        <f>'Table B2'!F38*'Table B1'!$F54/(0.5)</f>
        <v>264042.93215242418</v>
      </c>
      <c r="F38" s="29">
        <f>'Table B2'!G38*'Table B1'!$F54/(0.1)</f>
        <v>446673.97432398755</v>
      </c>
      <c r="G38" s="29">
        <f>'Table B2'!H38*'Table B1'!$F54/(0.01)</f>
        <v>905474.84387849073</v>
      </c>
      <c r="H38" s="29"/>
      <c r="I38" s="29">
        <f>(100-'Table B2'!C38)*'Table B1'!$F54/(90)</f>
        <v>33531.314456643158</v>
      </c>
      <c r="J38" s="29">
        <f>'Table B2'!J38*'Table B1'!$F54/(5)</f>
        <v>79827.309004073366</v>
      </c>
      <c r="K38" s="29">
        <f>'Table B2'!K38*'Table B1'!$F54/(4)</f>
        <v>104230.66450628072</v>
      </c>
      <c r="L38" s="29">
        <f>'Table B2'!L38*'Table B1'!$F54/(0.5)</f>
        <v>152798.87990449529</v>
      </c>
      <c r="M38" s="29">
        <f>'Table B2'!M38*'Table B1'!$F54/(0.4)</f>
        <v>218385.17160953331</v>
      </c>
      <c r="N38" s="29">
        <f>'Table B2'!N38*'Table B1'!$F54/(0.09)</f>
        <v>395696.0999290428</v>
      </c>
      <c r="O38" s="23"/>
      <c r="P38" s="23">
        <f>'Table Thresholds_nominal'!W59*'Table A0'!$L59</f>
        <v>73384.685662336138</v>
      </c>
      <c r="Q38" s="23">
        <f>'Table Thresholds_nominal'!X59*'Table A0'!$L59</f>
        <v>88163.705937309773</v>
      </c>
      <c r="R38" s="23">
        <f>'Table Thresholds_nominal'!Y59*'Table A0'!$L59</f>
        <v>139187.09135751193</v>
      </c>
      <c r="S38" s="23">
        <f>'Table Thresholds_nominal'!Z59*'Table A0'!$L59</f>
        <v>173743.81120144736</v>
      </c>
      <c r="T38" s="23">
        <f>'Table Thresholds_nominal'!AA59*'Table A0'!$L59</f>
        <v>308743.31141623907</v>
      </c>
      <c r="U38" s="23">
        <f>'Table Thresholds_nominal'!AB59*'Table A0'!$L59</f>
        <v>624283.27481455391</v>
      </c>
      <c r="W38" s="62"/>
      <c r="X38" s="62"/>
      <c r="Y38" s="62"/>
      <c r="Z38" s="62"/>
      <c r="AA38" s="62"/>
      <c r="AB38" s="62"/>
    </row>
    <row r="39" spans="1:28" ht="13.5" customHeight="1">
      <c r="A39" s="135">
        <v>1967</v>
      </c>
      <c r="B39" s="29">
        <f>'Table B2'!C39*'Table B1'!$F55/(10)</f>
        <v>106170.33400703252</v>
      </c>
      <c r="C39" s="29">
        <f>'Table B2'!D39*'Table B1'!$F55/(5)</f>
        <v>130231.98460785807</v>
      </c>
      <c r="D39" s="29">
        <f>'Table B2'!E39*'Table B1'!$F55/(1)</f>
        <v>219772.13825612792</v>
      </c>
      <c r="E39" s="29">
        <f>'Table B2'!F39*'Table B1'!$F55/(0.5)</f>
        <v>278474.16206399712</v>
      </c>
      <c r="F39" s="29">
        <f>'Table B2'!G39*'Table B1'!$F55/(0.1)</f>
        <v>468380.35838278802</v>
      </c>
      <c r="G39" s="29">
        <f>'Table B2'!H39*'Table B1'!$F55/(0.01)</f>
        <v>951590.70172756421</v>
      </c>
      <c r="H39" s="29"/>
      <c r="I39" s="29">
        <f>(100-'Table B2'!C39)*'Table B1'!$F55/(90)</f>
        <v>33974.854746095196</v>
      </c>
      <c r="J39" s="29">
        <f>'Table B2'!J39*'Table B1'!$F55/(5)</f>
        <v>82108.683406206954</v>
      </c>
      <c r="K39" s="29">
        <f>'Table B2'!K39*'Table B1'!$F55/(4)</f>
        <v>107846.9461957906</v>
      </c>
      <c r="L39" s="29">
        <f>'Table B2'!L39*'Table B1'!$F55/(0.5)</f>
        <v>161070.11444825871</v>
      </c>
      <c r="M39" s="29">
        <f>'Table B2'!M39*'Table B1'!$F55/(0.4)</f>
        <v>230997.61298429937</v>
      </c>
      <c r="N39" s="29">
        <f>'Table B2'!N39*'Table B1'!$F55/(0.09)</f>
        <v>414690.32023336849</v>
      </c>
      <c r="O39" s="23"/>
      <c r="P39" s="23">
        <f>'Table Thresholds_nominal'!W60*'Table A0'!$L60</f>
        <v>75164.088342621122</v>
      </c>
      <c r="Q39" s="23">
        <f>'Table Thresholds_nominal'!X60*'Table A0'!$L60</f>
        <v>91038.234549936649</v>
      </c>
      <c r="R39" s="23">
        <f>'Table Thresholds_nominal'!Y60*'Table A0'!$L60</f>
        <v>144946.43328477474</v>
      </c>
      <c r="S39" s="23">
        <f>'Table Thresholds_nominal'!Z60*'Table A0'!$L60</f>
        <v>184406.09717405814</v>
      </c>
      <c r="T39" s="23">
        <f>'Table Thresholds_nominal'!AA60*'Table A0'!$L60</f>
        <v>326627.1681611372</v>
      </c>
      <c r="U39" s="23">
        <f>'Table Thresholds_nominal'!AB60*'Table A0'!$L60</f>
        <v>652101.01915100263</v>
      </c>
      <c r="W39" s="62"/>
      <c r="X39" s="62"/>
      <c r="Y39" s="62"/>
      <c r="Z39" s="62"/>
      <c r="AA39" s="62"/>
      <c r="AB39" s="62"/>
    </row>
    <row r="40" spans="1:28" ht="13.5" customHeight="1">
      <c r="A40" s="135">
        <v>1968</v>
      </c>
      <c r="B40" s="29">
        <f>'Table B2'!C40*'Table B1'!$F56/(10)</f>
        <v>109118.90414791484</v>
      </c>
      <c r="C40" s="29">
        <f>'Table B2'!D40*'Table B1'!$F56/(5)</f>
        <v>133455.63341455784</v>
      </c>
      <c r="D40" s="29">
        <f>'Table B2'!E40*'Table B1'!$F56/(1)</f>
        <v>223377.930098907</v>
      </c>
      <c r="E40" s="29">
        <f>'Table B2'!F40*'Table B1'!$F56/(0.5)</f>
        <v>282834.56289569678</v>
      </c>
      <c r="F40" s="29">
        <f>'Table B2'!G40*'Table B1'!$F56/(0.1)</f>
        <v>478210.33690321248</v>
      </c>
      <c r="G40" s="29">
        <f>'Table B2'!H40*'Table B1'!$F56/(0.01)</f>
        <v>980288.56940943748</v>
      </c>
      <c r="H40" s="29"/>
      <c r="I40" s="29">
        <f>(100-'Table B2'!C40)*'Table B1'!$F56/(90)</f>
        <v>35232.61303716102</v>
      </c>
      <c r="J40" s="29">
        <f>'Table B2'!J40*'Table B1'!$F56/(5)</f>
        <v>84782.174881271858</v>
      </c>
      <c r="K40" s="29">
        <f>'Table B2'!K40*'Table B1'!$F56/(4)</f>
        <v>110975.05924347053</v>
      </c>
      <c r="L40" s="29">
        <f>'Table B2'!L40*'Table B1'!$F56/(0.5)</f>
        <v>163921.29730211722</v>
      </c>
      <c r="M40" s="29">
        <f>'Table B2'!M40*'Table B1'!$F56/(0.4)</f>
        <v>233990.61939381791</v>
      </c>
      <c r="N40" s="29">
        <f>'Table B2'!N40*'Table B1'!$F56/(0.09)</f>
        <v>422423.8666247431</v>
      </c>
      <c r="O40" s="23"/>
      <c r="P40" s="23">
        <f>'Table Thresholds_nominal'!W61*'Table A0'!$L61</f>
        <v>77727.486772982302</v>
      </c>
      <c r="Q40" s="23">
        <f>'Table Thresholds_nominal'!X61*'Table A0'!$L61</f>
        <v>93780.823395274318</v>
      </c>
      <c r="R40" s="23">
        <f>'Table Thresholds_nominal'!Y61*'Table A0'!$L61</f>
        <v>148328.76380289649</v>
      </c>
      <c r="S40" s="23">
        <f>'Table Thresholds_nominal'!Z61*'Table A0'!$L61</f>
        <v>187743.19085669334</v>
      </c>
      <c r="T40" s="23">
        <f>'Table Thresholds_nominal'!AA61*'Table A0'!$L61</f>
        <v>328905.8052219699</v>
      </c>
      <c r="U40" s="23">
        <f>'Table Thresholds_nominal'!AB61*'Table A0'!$L61</f>
        <v>666390.17271616578</v>
      </c>
      <c r="W40" s="62"/>
      <c r="X40" s="62"/>
      <c r="Y40" s="62"/>
      <c r="Z40" s="62"/>
      <c r="AA40" s="62"/>
      <c r="AB40" s="62"/>
    </row>
    <row r="41" spans="1:28" ht="13.5" customHeight="1">
      <c r="A41" s="135">
        <v>1969</v>
      </c>
      <c r="B41" s="29">
        <f>'Table B2'!C41*'Table B1'!$F57/(10)</f>
        <v>111378.09336187752</v>
      </c>
      <c r="C41" s="29">
        <f>'Table B2'!D41*'Table B1'!$F57/(5)</f>
        <v>135826.94312424088</v>
      </c>
      <c r="D41" s="29">
        <f>'Table B2'!E41*'Table B1'!$F57/(1)</f>
        <v>224775.17732968472</v>
      </c>
      <c r="E41" s="29">
        <f>'Table B2'!F41*'Table B1'!$F57/(0.5)</f>
        <v>283525.20440351905</v>
      </c>
      <c r="F41" s="29">
        <f>'Table B2'!G41*'Table B1'!$F57/(0.1)</f>
        <v>477885.54470825417</v>
      </c>
      <c r="G41" s="29">
        <f>'Table B2'!H41*'Table B1'!$F57/(0.01)</f>
        <v>1018160.4986984562</v>
      </c>
      <c r="H41" s="29"/>
      <c r="I41" s="29">
        <f>(100-'Table B2'!C41)*'Table B1'!$F57/(90)</f>
        <v>35764.632590924077</v>
      </c>
      <c r="J41" s="29">
        <f>'Table B2'!J41*'Table B1'!$F57/(5)</f>
        <v>86929.243599514157</v>
      </c>
      <c r="K41" s="29">
        <f>'Table B2'!K41*'Table B1'!$F57/(4)</f>
        <v>113589.88457287991</v>
      </c>
      <c r="L41" s="29">
        <f>'Table B2'!L41*'Table B1'!$F57/(0.5)</f>
        <v>166025.1502558504</v>
      </c>
      <c r="M41" s="29">
        <f>'Table B2'!M41*'Table B1'!$F57/(0.4)</f>
        <v>234935.11932733527</v>
      </c>
      <c r="N41" s="29">
        <f>'Table B2'!N41*'Table B1'!$F57/(0.09)</f>
        <v>417854.99426489836</v>
      </c>
      <c r="O41" s="23"/>
      <c r="P41" s="23">
        <f>'Table Thresholds_nominal'!W62*'Table A0'!$L62</f>
        <v>79719.204117391651</v>
      </c>
      <c r="Q41" s="23">
        <f>'Table Thresholds_nominal'!X62*'Table A0'!$L62</f>
        <v>96226.72219022442</v>
      </c>
      <c r="R41" s="23">
        <f>'Table Thresholds_nominal'!Y62*'Table A0'!$L62</f>
        <v>149661.1481349293</v>
      </c>
      <c r="S41" s="23">
        <f>'Table Thresholds_nominal'!Z62*'Table A0'!$L62</f>
        <v>188911.71265059951</v>
      </c>
      <c r="T41" s="23">
        <f>'Table Thresholds_nominal'!AA62*'Table A0'!$L62</f>
        <v>327542.44697251776</v>
      </c>
      <c r="U41" s="23">
        <f>'Table Thresholds_nominal'!AB62*'Table A0'!$L62</f>
        <v>664394.03581420239</v>
      </c>
      <c r="W41" s="62"/>
      <c r="X41" s="62"/>
      <c r="Y41" s="62"/>
      <c r="Z41" s="62"/>
      <c r="AA41" s="62"/>
      <c r="AB41" s="62"/>
    </row>
    <row r="42" spans="1:28" ht="13.5" customHeight="1">
      <c r="A42" s="135">
        <v>1970</v>
      </c>
      <c r="B42" s="29">
        <f>'Table B2'!C42*'Table B1'!$F58/(10)</f>
        <v>112978.20200114429</v>
      </c>
      <c r="C42" s="29">
        <f>'Table B2'!D42*'Table B1'!$F58/(5)</f>
        <v>137656.56027845998</v>
      </c>
      <c r="D42" s="29">
        <f>'Table B2'!E42*'Table B1'!$F58/(1)</f>
        <v>225921.19321822963</v>
      </c>
      <c r="E42" s="29">
        <f>'Table B2'!F42*'Table B1'!$F58/(0.5)</f>
        <v>282566.54207306338</v>
      </c>
      <c r="F42" s="29">
        <f>'Table B2'!G42*'Table B1'!$F58/(0.1)</f>
        <v>465222.48437885969</v>
      </c>
      <c r="G42" s="29">
        <f>'Table B2'!H42*'Table B1'!$F58/(0.01)</f>
        <v>919881.73354003485</v>
      </c>
      <c r="H42" s="29"/>
      <c r="I42" s="29">
        <f>(100-'Table B2'!C42)*'Table B1'!$F58/(90)</f>
        <v>36350.733192857166</v>
      </c>
      <c r="J42" s="29">
        <f>'Table B2'!J42*'Table B1'!$F58/(5)</f>
        <v>88299.843723828628</v>
      </c>
      <c r="K42" s="29">
        <f>'Table B2'!K42*'Table B1'!$F58/(4)</f>
        <v>115590.40204351755</v>
      </c>
      <c r="L42" s="29">
        <f>'Table B2'!L42*'Table B1'!$F58/(0.5)</f>
        <v>169275.84436339591</v>
      </c>
      <c r="M42" s="29">
        <f>'Table B2'!M42*'Table B1'!$F58/(0.4)</f>
        <v>236902.55649661427</v>
      </c>
      <c r="N42" s="29">
        <f>'Table B2'!N42*'Table B1'!$F58/(0.09)</f>
        <v>414704.79002761812</v>
      </c>
      <c r="O42" s="23"/>
      <c r="P42" s="23">
        <f>'Table Thresholds_nominal'!W63*'Table A0'!$L63</f>
        <v>80906.288994691</v>
      </c>
      <c r="Q42" s="23">
        <f>'Table Thresholds_nominal'!X63*'Table A0'!$L63</f>
        <v>97935.939634466689</v>
      </c>
      <c r="R42" s="23">
        <f>'Table Thresholds_nominal'!Y63*'Table A0'!$L63</f>
        <v>153080.26264531491</v>
      </c>
      <c r="S42" s="23">
        <f>'Table Thresholds_nominal'!Z63*'Table A0'!$L63</f>
        <v>192203.02248222113</v>
      </c>
      <c r="T42" s="23">
        <f>'Table Thresholds_nominal'!AA63*'Table A0'!$L63</f>
        <v>328279.07900312392</v>
      </c>
      <c r="U42" s="23">
        <f>'Table Thresholds_nominal'!AB63*'Table A0'!$L63</f>
        <v>642648.48960748408</v>
      </c>
      <c r="W42" s="62"/>
      <c r="X42" s="62"/>
      <c r="Y42" s="62"/>
      <c r="Z42" s="62"/>
      <c r="AA42" s="62"/>
      <c r="AB42" s="62"/>
    </row>
    <row r="43" spans="1:28" ht="13.5" customHeight="1">
      <c r="A43" s="135">
        <v>1971</v>
      </c>
      <c r="B43" s="29">
        <f>'Table B2'!C43*'Table B1'!$F59/(10)</f>
        <v>115779.94974810483</v>
      </c>
      <c r="C43" s="29">
        <f>'Table B2'!D43*'Table B1'!$F59/(5)</f>
        <v>141347.96560732365</v>
      </c>
      <c r="D43" s="29">
        <f>'Table B2'!E43*'Table B1'!$F59/(1)</f>
        <v>233715.74913119056</v>
      </c>
      <c r="E43" s="29">
        <f>'Table B2'!F43*'Table B1'!$F59/(0.5)</f>
        <v>293430.07793275296</v>
      </c>
      <c r="F43" s="29">
        <f>'Table B2'!G43*'Table B1'!$F59/(0.1)</f>
        <v>486193.70429066656</v>
      </c>
      <c r="G43" s="29">
        <f>'Table B2'!H43*'Table B1'!$F59/(0.01)</f>
        <v>969681.32117340737</v>
      </c>
      <c r="H43" s="29"/>
      <c r="I43" s="29">
        <f>(100-'Table B2'!C43)*'Table B1'!$F59/(90)</f>
        <v>37248.290915502941</v>
      </c>
      <c r="J43" s="29">
        <f>'Table B2'!J43*'Table B1'!$F59/(5)</f>
        <v>90211.933888886007</v>
      </c>
      <c r="K43" s="29">
        <f>'Table B2'!K43*'Table B1'!$F59/(4)</f>
        <v>118256.01972635693</v>
      </c>
      <c r="L43" s="29">
        <f>'Table B2'!L43*'Table B1'!$F59/(0.5)</f>
        <v>174001.42032962816</v>
      </c>
      <c r="M43" s="29">
        <f>'Table B2'!M43*'Table B1'!$F59/(0.4)</f>
        <v>245239.1713432745</v>
      </c>
      <c r="N43" s="29">
        <f>'Table B2'!N43*'Table B1'!$F59/(0.09)</f>
        <v>432472.85797036201</v>
      </c>
      <c r="O43" s="23"/>
      <c r="P43" s="23">
        <f>'Table Thresholds_nominal'!W64*'Table A0'!$L64</f>
        <v>82545.775243291951</v>
      </c>
      <c r="Q43" s="23">
        <f>'Table Thresholds_nominal'!X64*'Table A0'!$L64</f>
        <v>100035.32421651648</v>
      </c>
      <c r="R43" s="23">
        <f>'Table Thresholds_nominal'!Y64*'Table A0'!$L64</f>
        <v>157734.35454586564</v>
      </c>
      <c r="S43" s="23">
        <f>'Table Thresholds_nominal'!Z64*'Table A0'!$L64</f>
        <v>198782.44232448688</v>
      </c>
      <c r="T43" s="23">
        <f>'Table Thresholds_nominal'!AA64*'Table A0'!$L64</f>
        <v>342255.64025194151</v>
      </c>
      <c r="U43" s="23">
        <f>'Table Thresholds_nominal'!AB64*'Table A0'!$L64</f>
        <v>669693.88060812268</v>
      </c>
      <c r="W43" s="62"/>
      <c r="X43" s="62"/>
      <c r="Y43" s="62"/>
      <c r="Z43" s="62"/>
      <c r="AA43" s="62"/>
      <c r="AB43" s="62"/>
    </row>
    <row r="44" spans="1:28" ht="13.5" customHeight="1">
      <c r="A44" s="135">
        <v>1972</v>
      </c>
      <c r="B44" s="29">
        <f>'Table B2'!C44*'Table B1'!$F60/(10)</f>
        <v>120292.9410048038</v>
      </c>
      <c r="C44" s="29">
        <f>'Table B2'!D44*'Table B1'!$F60/(5)</f>
        <v>147235.46519792965</v>
      </c>
      <c r="D44" s="29">
        <f>'Table B2'!E44*'Table B1'!$F60/(1)</f>
        <v>248080.01432279678</v>
      </c>
      <c r="E44" s="29">
        <f>'Table B2'!F44*'Table B1'!$F60/(0.5)</f>
        <v>315145.0416777666</v>
      </c>
      <c r="F44" s="29">
        <f>'Table B2'!G44*'Table B1'!$F60/(0.1)</f>
        <v>532232.53119788435</v>
      </c>
      <c r="G44" s="29">
        <f>'Table B2'!H44*'Table B1'!$F60/(0.01)</f>
        <v>1132508.8010602968</v>
      </c>
      <c r="H44" s="29"/>
      <c r="I44" s="29">
        <f>(100-'Table B2'!C44)*'Table B1'!$F60/(90)</f>
        <v>38417.784838528743</v>
      </c>
      <c r="J44" s="29">
        <f>'Table B2'!J44*'Table B1'!$F60/(5)</f>
        <v>93350.416811677991</v>
      </c>
      <c r="K44" s="29">
        <f>'Table B2'!K44*'Table B1'!$F60/(4)</f>
        <v>122024.32791671288</v>
      </c>
      <c r="L44" s="29">
        <f>'Table B2'!L44*'Table B1'!$F60/(0.5)</f>
        <v>181014.9869678269</v>
      </c>
      <c r="M44" s="29">
        <f>'Table B2'!M44*'Table B1'!$F60/(0.4)</f>
        <v>260873.1692977371</v>
      </c>
      <c r="N44" s="29">
        <f>'Table B2'!N44*'Table B1'!$F60/(0.09)</f>
        <v>465535.16787983861</v>
      </c>
      <c r="O44" s="23"/>
      <c r="P44" s="23">
        <f>'Table Thresholds_nominal'!W65*'Table A0'!$L65</f>
        <v>85695.67844835858</v>
      </c>
      <c r="Q44" s="23">
        <f>'Table Thresholds_nominal'!X65*'Table A0'!$L65</f>
        <v>103255.04661898914</v>
      </c>
      <c r="R44" s="23">
        <f>'Table Thresholds_nominal'!Y65*'Table A0'!$L65</f>
        <v>163568.34392938632</v>
      </c>
      <c r="S44" s="23">
        <f>'Table Thresholds_nominal'!Z65*'Table A0'!$L65</f>
        <v>207847.85753722439</v>
      </c>
      <c r="T44" s="23">
        <f>'Table Thresholds_nominal'!AA65*'Table A0'!$L65</f>
        <v>365682.23347382736</v>
      </c>
      <c r="U44" s="23">
        <f>'Table Thresholds_nominal'!AB65*'Table A0'!$L65</f>
        <v>736900.92082741542</v>
      </c>
      <c r="W44" s="62"/>
      <c r="X44" s="62"/>
      <c r="Y44" s="62"/>
      <c r="Z44" s="62"/>
      <c r="AA44" s="62"/>
      <c r="AB44" s="62"/>
    </row>
    <row r="45" spans="1:28" ht="13.5" customHeight="1">
      <c r="A45" s="135">
        <v>1973</v>
      </c>
      <c r="B45" s="29">
        <f>'Table B2'!C45*'Table B1'!$F61/(10)</f>
        <v>121871.29776937608</v>
      </c>
      <c r="C45" s="29">
        <f>'Table B2'!D45*'Table B1'!$F61/(5)</f>
        <v>149699.2223470665</v>
      </c>
      <c r="D45" s="29">
        <f>'Table B2'!E45*'Table B1'!$F61/(1)</f>
        <v>252777.69653248042</v>
      </c>
      <c r="E45" s="29">
        <f>'Table B2'!F45*'Table B1'!$F61/(0.5)</f>
        <v>319725.09089261357</v>
      </c>
      <c r="F45" s="29">
        <f>'Table B2'!G45*'Table B1'!$F61/(0.1)</f>
        <v>533341.35896930564</v>
      </c>
      <c r="G45" s="29">
        <f>'Table B2'!H45*'Table B1'!$F61/(0.01)</f>
        <v>1104911.7314311666</v>
      </c>
      <c r="H45" s="29"/>
      <c r="I45" s="29">
        <f>(100-'Table B2'!C45)*'Table B1'!$F61/(90)</f>
        <v>38259.575983016672</v>
      </c>
      <c r="J45" s="29">
        <f>'Table B2'!J45*'Table B1'!$F61/(5)</f>
        <v>94043.373191685634</v>
      </c>
      <c r="K45" s="29">
        <f>'Table B2'!K45*'Table B1'!$F61/(4)</f>
        <v>123929.60380071303</v>
      </c>
      <c r="L45" s="29">
        <f>'Table B2'!L45*'Table B1'!$F61/(0.5)</f>
        <v>185830.30217234729</v>
      </c>
      <c r="M45" s="29">
        <f>'Table B2'!M45*'Table B1'!$F61/(0.4)</f>
        <v>266321.02387344051</v>
      </c>
      <c r="N45" s="29">
        <f>'Table B2'!N45*'Table B1'!$F61/(0.09)</f>
        <v>469833.5398068768</v>
      </c>
      <c r="O45" s="23"/>
      <c r="P45" s="23">
        <f>'Table Thresholds_nominal'!W66*'Table A0'!$L66</f>
        <v>86064.727133203647</v>
      </c>
      <c r="Q45" s="23">
        <f>'Table Thresholds_nominal'!X66*'Table A0'!$L66</f>
        <v>104508.81285901471</v>
      </c>
      <c r="R45" s="23">
        <f>'Table Thresholds_nominal'!Y66*'Table A0'!$L66</f>
        <v>166454.72373962728</v>
      </c>
      <c r="S45" s="23">
        <f>'Table Thresholds_nominal'!Z66*'Table A0'!$L66</f>
        <v>212873.87406703472</v>
      </c>
      <c r="T45" s="23">
        <f>'Table Thresholds_nominal'!AA66*'Table A0'!$L66</f>
        <v>370072.63255802845</v>
      </c>
      <c r="U45" s="23">
        <f>'Table Thresholds_nominal'!AB66*'Table A0'!$L66</f>
        <v>737586.54802114679</v>
      </c>
      <c r="W45" s="62"/>
      <c r="X45" s="62"/>
      <c r="Y45" s="62"/>
      <c r="Z45" s="62"/>
      <c r="AA45" s="62"/>
      <c r="AB45" s="62"/>
    </row>
    <row r="46" spans="1:28" ht="13.5" customHeight="1">
      <c r="A46" s="135">
        <v>1974</v>
      </c>
      <c r="B46" s="29">
        <f>'Table B2'!C46*'Table B1'!$F62/(10)</f>
        <v>120151.74951982398</v>
      </c>
      <c r="C46" s="29">
        <f>'Table B2'!D46*'Table B1'!$F62/(5)</f>
        <v>148765.32840524684</v>
      </c>
      <c r="D46" s="29">
        <f>'Table B2'!E46*'Table B1'!$F62/(1)</f>
        <v>255707.33797260199</v>
      </c>
      <c r="E46" s="29">
        <f>'Table B2'!F46*'Table B1'!$F62/(0.5)</f>
        <v>327579.88070783898</v>
      </c>
      <c r="F46" s="29">
        <f>'Table B2'!G46*'Table B1'!$F62/(0.1)</f>
        <v>567937.5550309557</v>
      </c>
      <c r="G46" s="29">
        <f>'Table B2'!H46*'Table B1'!$F62/(0.01)</f>
        <v>1227973.0919588231</v>
      </c>
      <c r="H46" s="29"/>
      <c r="I46" s="29">
        <f>(100-'Table B2'!C46)*'Table B1'!$F62/(90)</f>
        <v>36812.105117030311</v>
      </c>
      <c r="J46" s="29">
        <f>'Table B2'!J46*'Table B1'!$F62/(5)</f>
        <v>91538.170634401104</v>
      </c>
      <c r="K46" s="29">
        <f>'Table B2'!K46*'Table B1'!$F62/(4)</f>
        <v>122029.82601340805</v>
      </c>
      <c r="L46" s="29">
        <f>'Table B2'!L46*'Table B1'!$F62/(0.5)</f>
        <v>183834.795237365</v>
      </c>
      <c r="M46" s="29">
        <f>'Table B2'!M46*'Table B1'!$F62/(0.4)</f>
        <v>267490.46212705981</v>
      </c>
      <c r="N46" s="29">
        <f>'Table B2'!N46*'Table B1'!$F62/(0.09)</f>
        <v>494600.27315008151</v>
      </c>
      <c r="O46" s="23"/>
      <c r="P46" s="23">
        <f>'Table Thresholds_nominal'!W67*'Table A0'!$L67</f>
        <v>83401.396978728764</v>
      </c>
      <c r="Q46" s="23">
        <f>'Table Thresholds_nominal'!X67*'Table A0'!$L67</f>
        <v>102081.72091175396</v>
      </c>
      <c r="R46" s="23">
        <f>'Table Thresholds_nominal'!Y67*'Table A0'!$L67</f>
        <v>165948.953943662</v>
      </c>
      <c r="S46" s="23">
        <f>'Table Thresholds_nominal'!Z67*'Table A0'!$L67</f>
        <v>210384.96827863954</v>
      </c>
      <c r="T46" s="23">
        <f>'Table Thresholds_nominal'!AA67*'Table A0'!$L67</f>
        <v>380535.29953841044</v>
      </c>
      <c r="U46" s="23">
        <f>'Table Thresholds_nominal'!AB67*'Table A0'!$L67</f>
        <v>810994.20079124207</v>
      </c>
      <c r="W46" s="62"/>
      <c r="X46" s="62"/>
      <c r="Y46" s="62"/>
      <c r="Z46" s="62"/>
      <c r="AA46" s="62"/>
      <c r="AB46" s="62"/>
    </row>
    <row r="47" spans="1:28" ht="13.5" customHeight="1">
      <c r="A47" s="135">
        <v>1975</v>
      </c>
      <c r="B47" s="29">
        <f>'Table B2'!C47*'Table B1'!$F63/(10)</f>
        <v>118714.01776898866</v>
      </c>
      <c r="C47" s="29">
        <f>'Table B2'!D47*'Table B1'!$F63/(5)</f>
        <v>146382.85322844764</v>
      </c>
      <c r="D47" s="29">
        <f>'Table B2'!E47*'Table B1'!$F63/(1)</f>
        <v>253002.97015458587</v>
      </c>
      <c r="E47" s="29">
        <f>'Table B2'!F47*'Table B1'!$F63/(0.5)</f>
        <v>325763.75341535511</v>
      </c>
      <c r="F47" s="29">
        <f>'Table B2'!G47*'Table B1'!$F63/(0.1)</f>
        <v>563873.6409296355</v>
      </c>
      <c r="G47" s="29">
        <f>'Table B2'!H47*'Table B1'!$F63/(0.01)</f>
        <v>1220156.1681214073</v>
      </c>
      <c r="H47" s="29"/>
      <c r="I47" s="29">
        <f>(100-'Table B2'!C47)*'Table B1'!$F63/(90)</f>
        <v>36652.534305137175</v>
      </c>
      <c r="J47" s="29">
        <f>'Table B2'!J47*'Table B1'!$F63/(5)</f>
        <v>91045.1823095297</v>
      </c>
      <c r="K47" s="29">
        <f>'Table B2'!K47*'Table B1'!$F63/(4)</f>
        <v>119727.82399691308</v>
      </c>
      <c r="L47" s="29">
        <f>'Table B2'!L47*'Table B1'!$F63/(0.5)</f>
        <v>180242.18689381669</v>
      </c>
      <c r="M47" s="29">
        <f>'Table B2'!M47*'Table B1'!$F63/(0.4)</f>
        <v>266236.28153678495</v>
      </c>
      <c r="N47" s="29">
        <f>'Table B2'!N47*'Table B1'!$F63/(0.09)</f>
        <v>490953.36013054987</v>
      </c>
      <c r="O47" s="23"/>
      <c r="P47" s="23">
        <f>'Table Thresholds_nominal'!W68*'Table A0'!$L68</f>
        <v>83088.353341405949</v>
      </c>
      <c r="Q47" s="23">
        <f>'Table Thresholds_nominal'!X68*'Table A0'!$L68</f>
        <v>100949.04379255982</v>
      </c>
      <c r="R47" s="23">
        <f>'Table Thresholds_nominal'!Y68*'Table A0'!$L68</f>
        <v>160311.53248815468</v>
      </c>
      <c r="S47" s="23">
        <f>'Table Thresholds_nominal'!Z68*'Table A0'!$L68</f>
        <v>210192.15101067748</v>
      </c>
      <c r="T47" s="23">
        <f>'Table Thresholds_nominal'!AA68*'Table A0'!$L68</f>
        <v>379305.07722735475</v>
      </c>
      <c r="U47" s="23">
        <f>'Table Thresholds_nominal'!AB68*'Table A0'!$L68</f>
        <v>793157.04754347098</v>
      </c>
      <c r="W47" s="62"/>
      <c r="X47" s="62"/>
      <c r="Y47" s="62"/>
      <c r="Z47" s="62"/>
      <c r="AA47" s="62"/>
      <c r="AB47" s="62"/>
    </row>
    <row r="48" spans="1:28" ht="13.5" customHeight="1">
      <c r="A48" s="135">
        <v>1976</v>
      </c>
      <c r="B48" s="29">
        <f>'Table B2'!C48*'Table B1'!$F64/(10)</f>
        <v>121581.72946359959</v>
      </c>
      <c r="C48" s="29">
        <f>'Table B2'!D48*'Table B1'!$F64/(5)</f>
        <v>150444.61902113483</v>
      </c>
      <c r="D48" s="29">
        <f>'Table B2'!E48*'Table B1'!$F64/(1)</f>
        <v>261581.3394634393</v>
      </c>
      <c r="E48" s="29">
        <f>'Table B2'!F48*'Table B1'!$F64/(0.5)</f>
        <v>337615.53177129512</v>
      </c>
      <c r="F48" s="29">
        <f>'Table B2'!G48*'Table B1'!$F64/(0.1)</f>
        <v>594316.4521723825</v>
      </c>
      <c r="G48" s="29">
        <f>'Table B2'!H48*'Table B1'!$F64/(0.01)</f>
        <v>1313608.1214554578</v>
      </c>
      <c r="H48" s="29"/>
      <c r="I48" s="29">
        <f>(100-'Table B2'!C48)*'Table B1'!$F64/(90)</f>
        <v>37170.244621924809</v>
      </c>
      <c r="J48" s="29">
        <f>'Table B2'!J48*'Table B1'!$F64/(5)</f>
        <v>92718.839906064415</v>
      </c>
      <c r="K48" s="29">
        <f>'Table B2'!K48*'Table B1'!$F64/(4)</f>
        <v>122660.43891055869</v>
      </c>
      <c r="L48" s="29">
        <f>'Table B2'!L48*'Table B1'!$F64/(0.5)</f>
        <v>185547.14715558343</v>
      </c>
      <c r="M48" s="29">
        <f>'Table B2'!M48*'Table B1'!$F64/(0.4)</f>
        <v>273440.30167102331</v>
      </c>
      <c r="N48" s="29">
        <f>'Table B2'!N48*'Table B1'!$F64/(0.09)</f>
        <v>514395.1555853741</v>
      </c>
      <c r="O48" s="23"/>
      <c r="P48" s="23">
        <f>'Table Thresholds_nominal'!W69*'Table A0'!$L69</f>
        <v>84875.660845223698</v>
      </c>
      <c r="Q48" s="23">
        <f>'Table Thresholds_nominal'!X69*'Table A0'!$L69</f>
        <v>103102.49492395486</v>
      </c>
      <c r="R48" s="23">
        <f>'Table Thresholds_nominal'!Y69*'Table A0'!$L69</f>
        <v>165733.61776705887</v>
      </c>
      <c r="S48" s="23">
        <f>'Table Thresholds_nominal'!Z69*'Table A0'!$L69</f>
        <v>214648.58769232986</v>
      </c>
      <c r="T48" s="23">
        <f>'Table Thresholds_nominal'!AA69*'Table A0'!$L69</f>
        <v>391962.93117886956</v>
      </c>
      <c r="U48" s="23">
        <f>'Table Thresholds_nominal'!AB69*'Table A0'!$L69</f>
        <v>848157.04154175252</v>
      </c>
      <c r="W48" s="62"/>
      <c r="X48" s="62"/>
      <c r="Y48" s="62"/>
      <c r="Z48" s="62"/>
      <c r="AA48" s="62"/>
      <c r="AB48" s="62"/>
    </row>
    <row r="49" spans="1:28" ht="13.5" customHeight="1">
      <c r="A49" s="135">
        <v>1977</v>
      </c>
      <c r="B49" s="29">
        <f>'Table B2'!C49*'Table B1'!$F65/(10)</f>
        <v>123081.7143102554</v>
      </c>
      <c r="C49" s="29">
        <f>'Table B2'!D49*'Table B1'!$F65/(5)</f>
        <v>152585.3201053075</v>
      </c>
      <c r="D49" s="29">
        <f>'Table B2'!E49*'Table B1'!$F65/(1)</f>
        <v>267574.90403565933</v>
      </c>
      <c r="E49" s="29">
        <f>'Table B2'!F49*'Table B1'!$F65/(0.5)</f>
        <v>346622.81796695897</v>
      </c>
      <c r="F49" s="29">
        <f>'Table B2'!G49*'Table B1'!$F65/(0.1)</f>
        <v>615477.11020497454</v>
      </c>
      <c r="G49" s="29">
        <f>'Table B2'!H49*'Table B1'!$F65/(0.01)</f>
        <v>1357065.3432136411</v>
      </c>
      <c r="H49" s="29"/>
      <c r="I49" s="29">
        <f>(100-'Table B2'!C49)*'Table B1'!$F65/(90)</f>
        <v>37093.627074903954</v>
      </c>
      <c r="J49" s="29">
        <f>'Table B2'!J49*'Table B1'!$F65/(5)</f>
        <v>93578.108515203261</v>
      </c>
      <c r="K49" s="29">
        <f>'Table B2'!K49*'Table B1'!$F65/(4)</f>
        <v>123837.92412271955</v>
      </c>
      <c r="L49" s="29">
        <f>'Table B2'!L49*'Table B1'!$F65/(0.5)</f>
        <v>188526.99010435972</v>
      </c>
      <c r="M49" s="29">
        <f>'Table B2'!M49*'Table B1'!$F65/(0.4)</f>
        <v>279409.24490745511</v>
      </c>
      <c r="N49" s="29">
        <f>'Table B2'!N49*'Table B1'!$F65/(0.09)</f>
        <v>533078.41764845618</v>
      </c>
      <c r="O49" s="23"/>
      <c r="P49" s="23">
        <f>'Table Thresholds_nominal'!W70*'Table A0'!$L70</f>
        <v>85616.035555939685</v>
      </c>
      <c r="Q49" s="23">
        <f>'Table Thresholds_nominal'!X70*'Table A0'!$L70</f>
        <v>104128.26552279285</v>
      </c>
      <c r="R49" s="23">
        <f>'Table Thresholds_nominal'!Y70*'Table A0'!$L70</f>
        <v>167738.92329557444</v>
      </c>
      <c r="S49" s="23">
        <f>'Table Thresholds_nominal'!Z70*'Table A0'!$L70</f>
        <v>217866.32118933162</v>
      </c>
      <c r="T49" s="23">
        <f>'Table Thresholds_nominal'!AA70*'Table A0'!$L70</f>
        <v>402301.86121436628</v>
      </c>
      <c r="U49" s="23">
        <f>'Table Thresholds_nominal'!AB70*'Table A0'!$L70</f>
        <v>884226.65972008288</v>
      </c>
      <c r="W49" s="62"/>
      <c r="X49" s="62"/>
      <c r="Y49" s="62"/>
      <c r="Z49" s="62"/>
      <c r="AA49" s="62"/>
      <c r="AB49" s="62"/>
    </row>
    <row r="50" spans="1:28" ht="13.5" customHeight="1">
      <c r="A50" s="135">
        <v>1978</v>
      </c>
      <c r="B50" s="29">
        <f>'Table B2'!C50*'Table B1'!$F66/(10)</f>
        <v>124956.58609582919</v>
      </c>
      <c r="C50" s="29">
        <f>'Table B2'!D50*'Table B1'!$F66/(5)</f>
        <v>155536.35214377864</v>
      </c>
      <c r="D50" s="29">
        <f>'Table B2'!E50*'Table B1'!$F66/(1)</f>
        <v>275869.30312286882</v>
      </c>
      <c r="E50" s="29">
        <f>'Table B2'!F50*'Table B1'!$F66/(0.5)</f>
        <v>357864.80273006234</v>
      </c>
      <c r="F50" s="29">
        <f>'Table B2'!G50*'Table B1'!$F66/(0.1)</f>
        <v>638198.30527598946</v>
      </c>
      <c r="G50" s="29">
        <f>'Table B2'!H50*'Table B1'!$F66/(0.01)</f>
        <v>1425810.6320584205</v>
      </c>
      <c r="H50" s="29"/>
      <c r="I50" s="29">
        <f>(100-'Table B2'!C50)*'Table B1'!$F66/(90)</f>
        <v>36730.440808607571</v>
      </c>
      <c r="J50" s="29">
        <f>'Table B2'!J50*'Table B1'!$F66/(5)</f>
        <v>94376.820047879737</v>
      </c>
      <c r="K50" s="29">
        <f>'Table B2'!K50*'Table B1'!$F66/(4)</f>
        <v>125453.11439900608</v>
      </c>
      <c r="L50" s="29">
        <f>'Table B2'!L50*'Table B1'!$F66/(0.5)</f>
        <v>193873.80351567533</v>
      </c>
      <c r="M50" s="29">
        <f>'Table B2'!M50*'Table B1'!$F66/(0.4)</f>
        <v>287781.42709358054</v>
      </c>
      <c r="N50" s="29">
        <f>'Table B2'!N50*'Table B1'!$F66/(0.09)</f>
        <v>550685.82452238607</v>
      </c>
      <c r="O50" s="23"/>
      <c r="P50" s="23">
        <f>'Table Thresholds_nominal'!W71*'Table A0'!$L71</f>
        <v>86289.615263787346</v>
      </c>
      <c r="Q50" s="23">
        <f>'Table Thresholds_nominal'!X71*'Table A0'!$L71</f>
        <v>105125.64644678323</v>
      </c>
      <c r="R50" s="23">
        <f>'Table Thresholds_nominal'!Y71*'Table A0'!$L71</f>
        <v>172265.49856124699</v>
      </c>
      <c r="S50" s="23">
        <f>'Table Thresholds_nominal'!Z71*'Table A0'!$L71</f>
        <v>225633.84980629085</v>
      </c>
      <c r="T50" s="23">
        <f>'Table Thresholds_nominal'!AA71*'Table A0'!$L71</f>
        <v>417491.24343852012</v>
      </c>
      <c r="U50" s="23">
        <f>'Table Thresholds_nominal'!AB71*'Table A0'!$L71</f>
        <v>915599.48901992931</v>
      </c>
      <c r="W50" s="62"/>
      <c r="X50" s="62"/>
      <c r="Y50" s="62"/>
      <c r="Z50" s="62"/>
      <c r="AA50" s="62"/>
      <c r="AB50" s="62"/>
    </row>
    <row r="51" spans="1:28" ht="13.5" customHeight="1">
      <c r="A51" s="135">
        <v>1979</v>
      </c>
      <c r="B51" s="29">
        <f>'Table B2'!C51*'Table B1'!$F67/(10)</f>
        <v>124243.98917383786</v>
      </c>
      <c r="C51" s="29">
        <f>'Table B2'!D51*'Table B1'!$F67/(5)</f>
        <v>155076.78689252361</v>
      </c>
      <c r="D51" s="29">
        <f>'Table B2'!E51*'Table B1'!$F67/(1)</f>
        <v>279550.0997769715</v>
      </c>
      <c r="E51" s="29">
        <f>'Table B2'!F51*'Table B1'!$F67/(0.5)</f>
        <v>365119.31963792961</v>
      </c>
      <c r="F51" s="29">
        <f>'Table B2'!G51*'Table B1'!$F67/(0.1)</f>
        <v>660092.56308926188</v>
      </c>
      <c r="G51" s="29">
        <f>'Table B2'!H51*'Table B1'!$F67/(0.01)</f>
        <v>1537817.8240907874</v>
      </c>
      <c r="H51" s="29"/>
      <c r="I51" s="29">
        <f>(100-'Table B2'!C51)*'Table B1'!$F67/(90)</f>
        <v>36156.705039514687</v>
      </c>
      <c r="J51" s="29">
        <f>'Table B2'!J51*'Table B1'!$F67/(5)</f>
        <v>93411.191455152104</v>
      </c>
      <c r="K51" s="29">
        <f>'Table B2'!K51*'Table B1'!$F67/(4)</f>
        <v>123958.45867141163</v>
      </c>
      <c r="L51" s="29">
        <f>'Table B2'!L51*'Table B1'!$F67/(0.5)</f>
        <v>193980.87991601336</v>
      </c>
      <c r="M51" s="29">
        <f>'Table B2'!M51*'Table B1'!$F67/(0.4)</f>
        <v>291376.00877509656</v>
      </c>
      <c r="N51" s="29">
        <f>'Table B2'!N51*'Table B1'!$F67/(0.09)</f>
        <v>562567.5340890924</v>
      </c>
      <c r="O51" s="23"/>
      <c r="P51" s="23">
        <f>'Table Thresholds_nominal'!W72*'Table A0'!$L72</f>
        <v>85467.487655589066</v>
      </c>
      <c r="Q51" s="23">
        <f>'Table Thresholds_nominal'!X72*'Table A0'!$L72</f>
        <v>103983.02362612085</v>
      </c>
      <c r="R51" s="23">
        <f>'Table Thresholds_nominal'!Y72*'Table A0'!$L72</f>
        <v>171107.22430020559</v>
      </c>
      <c r="S51" s="23">
        <f>'Table Thresholds_nominal'!Z72*'Table A0'!$L72</f>
        <v>227911.24983170145</v>
      </c>
      <c r="T51" s="23">
        <f>'Table Thresholds_nominal'!AA72*'Table A0'!$L72</f>
        <v>420729.22884889849</v>
      </c>
      <c r="U51" s="23">
        <f>'Table Thresholds_nominal'!AB72*'Table A0'!$L72</f>
        <v>957466.92145787843</v>
      </c>
      <c r="W51" s="62"/>
      <c r="X51" s="62"/>
      <c r="Y51" s="62"/>
      <c r="Z51" s="62"/>
      <c r="AA51" s="62"/>
      <c r="AB51" s="62"/>
    </row>
    <row r="52" spans="1:28" ht="13.5" customHeight="1">
      <c r="A52" s="135">
        <v>1980</v>
      </c>
      <c r="B52" s="29">
        <f>'Table B2'!C52*'Table B1'!$F68/(10)</f>
        <v>124655.2225638137</v>
      </c>
      <c r="C52" s="29">
        <f>'Table B2'!D52*'Table B1'!$F68/(5)</f>
        <v>156324.33919035684</v>
      </c>
      <c r="D52" s="29">
        <f>'Table B2'!E52*'Table B1'!$F68/(1)</f>
        <v>285417.41383860266</v>
      </c>
      <c r="E52" s="29">
        <f>'Table B2'!F52*'Table B1'!$F68/(0.5)</f>
        <v>375551.56678467663</v>
      </c>
      <c r="F52" s="29">
        <f>'Table B2'!G52*'Table B1'!$F68/(0.1)</f>
        <v>696107.52915967372</v>
      </c>
      <c r="G52" s="29">
        <f>'Table B2'!H52*'Table B1'!$F68/(0.01)</f>
        <v>1692514.1583269669</v>
      </c>
      <c r="H52" s="29"/>
      <c r="I52" s="29">
        <f>(100-'Table B2'!C52)*'Table B1'!$F68/(90)</f>
        <v>35508.246146364436</v>
      </c>
      <c r="J52" s="29">
        <f>'Table B2'!J52*'Table B1'!$F68/(5)</f>
        <v>92986.105937270535</v>
      </c>
      <c r="K52" s="29">
        <f>'Table B2'!K52*'Table B1'!$F68/(4)</f>
        <v>124051.07052829541</v>
      </c>
      <c r="L52" s="29">
        <f>'Table B2'!L52*'Table B1'!$F68/(0.5)</f>
        <v>195283.26089252878</v>
      </c>
      <c r="M52" s="29">
        <f>'Table B2'!M52*'Table B1'!$F68/(0.4)</f>
        <v>295412.5761909273</v>
      </c>
      <c r="N52" s="29">
        <f>'Table B2'!N52*'Table B1'!$F68/(0.09)</f>
        <v>585395.68147441896</v>
      </c>
      <c r="O52" s="23"/>
      <c r="P52" s="23">
        <f>'Table Thresholds_nominal'!W73*'Table A0'!$L73</f>
        <v>84954.703363911147</v>
      </c>
      <c r="Q52" s="23">
        <f>'Table Thresholds_nominal'!X73*'Table A0'!$L73</f>
        <v>103665.10008347295</v>
      </c>
      <c r="R52" s="23">
        <f>'Table Thresholds_nominal'!Y73*'Table A0'!$L73</f>
        <v>172859.37993088638</v>
      </c>
      <c r="S52" s="23">
        <f>'Table Thresholds_nominal'!Z73*'Table A0'!$L73</f>
        <v>228741.70145122206</v>
      </c>
      <c r="T52" s="23">
        <f>'Table Thresholds_nominal'!AA73*'Table A0'!$L73</f>
        <v>438087.98897126334</v>
      </c>
      <c r="U52" s="23">
        <f>'Table Thresholds_nominal'!AB73*'Table A0'!$L73</f>
        <v>1012348.6012261896</v>
      </c>
      <c r="W52" s="62"/>
      <c r="X52" s="62"/>
      <c r="Y52" s="62"/>
      <c r="Z52" s="62"/>
      <c r="AA52" s="62"/>
      <c r="AB52" s="62"/>
    </row>
    <row r="53" spans="1:28" ht="13.5" customHeight="1">
      <c r="A53" s="135">
        <v>1981</v>
      </c>
      <c r="B53" s="29">
        <f>'Table B2'!C53*'Table B1'!$F69/(10)</f>
        <v>124769.88255351732</v>
      </c>
      <c r="C53" s="29">
        <f>'Table B2'!D53*'Table B1'!$F69/(5)</f>
        <v>156538.67797628971</v>
      </c>
      <c r="D53" s="29">
        <f>'Table B2'!E53*'Table B1'!$F69/(1)</f>
        <v>284837.44151732122</v>
      </c>
      <c r="E53" s="29">
        <f>'Table B2'!F53*'Table B1'!$F69/(0.5)</f>
        <v>376029.75547858654</v>
      </c>
      <c r="F53" s="29">
        <f>'Table B2'!G53*'Table B1'!$F69/(0.1)</f>
        <v>704002.89047393948</v>
      </c>
      <c r="G53" s="29">
        <f>'Table B2'!H53*'Table B1'!$F69/(0.01)</f>
        <v>1724541.0856068162</v>
      </c>
      <c r="H53" s="29"/>
      <c r="I53" s="29">
        <f>(100-'Table B2'!C53)*'Table B1'!$F69/(90)</f>
        <v>35395.208296876146</v>
      </c>
      <c r="J53" s="29">
        <f>'Table B2'!J53*'Table B1'!$F69/(5)</f>
        <v>93001.087130744985</v>
      </c>
      <c r="K53" s="29">
        <f>'Table B2'!K53*'Table B1'!$F69/(4)</f>
        <v>124463.98709103181</v>
      </c>
      <c r="L53" s="29">
        <f>'Table B2'!L53*'Table B1'!$F69/(0.5)</f>
        <v>193645.1275560559</v>
      </c>
      <c r="M53" s="29">
        <f>'Table B2'!M53*'Table B1'!$F69/(0.4)</f>
        <v>294036.4717297483</v>
      </c>
      <c r="N53" s="29">
        <f>'Table B2'!N53*'Table B1'!$F69/(0.09)</f>
        <v>590609.7576813976</v>
      </c>
      <c r="O53" s="23"/>
      <c r="P53" s="23">
        <f>'Table Thresholds_nominal'!W74*'Table A0'!$L74</f>
        <v>84943.225044710474</v>
      </c>
      <c r="Q53" s="23">
        <f>'Table Thresholds_nominal'!X74*'Table A0'!$L74</f>
        <v>104403.34156129442</v>
      </c>
      <c r="R53" s="23">
        <f>'Table Thresholds_nominal'!Y74*'Table A0'!$L74</f>
        <v>172718.18629234805</v>
      </c>
      <c r="S53" s="23">
        <f>'Table Thresholds_nominal'!Z74*'Table A0'!$L74</f>
        <v>226630.03839179478</v>
      </c>
      <c r="T53" s="23">
        <f>'Table Thresholds_nominal'!AA74*'Table A0'!$L74</f>
        <v>438229.21595499926</v>
      </c>
      <c r="U53" s="23">
        <f>'Table Thresholds_nominal'!AB74*'Table A0'!$L74</f>
        <v>1032259.6210562055</v>
      </c>
      <c r="W53" s="62"/>
      <c r="X53" s="62"/>
      <c r="Y53" s="62"/>
      <c r="Z53" s="62"/>
      <c r="AA53" s="62"/>
      <c r="AB53" s="62"/>
    </row>
    <row r="54" spans="1:28" ht="13.5" customHeight="1">
      <c r="A54" s="135">
        <v>1982</v>
      </c>
      <c r="B54" s="29">
        <f>'Table B2'!C54*'Table B1'!$F70/(10)</f>
        <v>128135.46102306216</v>
      </c>
      <c r="C54" s="29">
        <f>'Table B2'!D54*'Table B1'!$F70/(5)</f>
        <v>161739.09676090471</v>
      </c>
      <c r="D54" s="29">
        <f>'Table B2'!E54*'Table B1'!$F70/(1)</f>
        <v>299457.00232788216</v>
      </c>
      <c r="E54" s="29">
        <f>'Table B2'!F54*'Table B1'!$F70/(0.5)</f>
        <v>397121.63618062076</v>
      </c>
      <c r="F54" s="29">
        <f>'Table B2'!G54*'Table B1'!$F70/(0.1)</f>
        <v>750437.81158905721</v>
      </c>
      <c r="G54" s="29">
        <f>'Table B2'!H54*'Table B1'!$F70/(0.01)</f>
        <v>1849164.9424323658</v>
      </c>
      <c r="H54" s="29"/>
      <c r="I54" s="29">
        <f>(100-'Table B2'!C54)*'Table B1'!$F70/(90)</f>
        <v>35632.331257210077</v>
      </c>
      <c r="J54" s="29">
        <f>'Table B2'!J54*'Table B1'!$F70/(5)</f>
        <v>94531.825285219646</v>
      </c>
      <c r="K54" s="29">
        <f>'Table B2'!K54*'Table B1'!$F70/(4)</f>
        <v>127309.62036916034</v>
      </c>
      <c r="L54" s="29">
        <f>'Table B2'!L54*'Table B1'!$F70/(0.5)</f>
        <v>201792.36847514365</v>
      </c>
      <c r="M54" s="29">
        <f>'Table B2'!M54*'Table B1'!$F70/(0.4)</f>
        <v>308792.59232851153</v>
      </c>
      <c r="N54" s="29">
        <f>'Table B2'!N54*'Table B1'!$F70/(0.09)</f>
        <v>628357.01927313406</v>
      </c>
      <c r="O54" s="23"/>
      <c r="P54" s="23">
        <f>'Table Thresholds_nominal'!W75*'Table A0'!$L75</f>
        <v>86139.536504906966</v>
      </c>
      <c r="Q54" s="23">
        <f>'Table Thresholds_nominal'!X75*'Table A0'!$L75</f>
        <v>106096.59464455169</v>
      </c>
      <c r="R54" s="23">
        <f>'Table Thresholds_nominal'!Y75*'Table A0'!$L75</f>
        <v>177299.71656695727</v>
      </c>
      <c r="S54" s="23">
        <f>'Table Thresholds_nominal'!Z75*'Table A0'!$L75</f>
        <v>237659.00910950251</v>
      </c>
      <c r="T54" s="23">
        <f>'Table Thresholds_nominal'!AA75*'Table A0'!$L75</f>
        <v>460344.83629732253</v>
      </c>
      <c r="U54" s="23">
        <f>'Table Thresholds_nominal'!AB75*'Table A0'!$L75</f>
        <v>1112265.2594781262</v>
      </c>
      <c r="W54" s="62"/>
      <c r="X54" s="62"/>
      <c r="Y54" s="62"/>
      <c r="Z54" s="62"/>
      <c r="AA54" s="62"/>
      <c r="AB54" s="62"/>
    </row>
    <row r="55" spans="1:28" ht="13.5" customHeight="1">
      <c r="A55" s="135">
        <v>1983</v>
      </c>
      <c r="B55" s="29">
        <f>'Table B2'!C55*'Table B1'!$F71/(10)</f>
        <v>131451.95355039305</v>
      </c>
      <c r="C55" s="29">
        <f>'Table B2'!D55*'Table B1'!$F71/(5)</f>
        <v>167146.36079583777</v>
      </c>
      <c r="D55" s="29">
        <f>'Table B2'!E55*'Table B1'!$F71/(1)</f>
        <v>314325.90832117992</v>
      </c>
      <c r="E55" s="29">
        <f>'Table B2'!F55*'Table B1'!$F71/(0.5)</f>
        <v>421029.49847880832</v>
      </c>
      <c r="F55" s="29">
        <f>'Table B2'!G55*'Table B1'!$F71/(0.1)</f>
        <v>812140.41301676515</v>
      </c>
      <c r="G55" s="29">
        <f>'Table B2'!H55*'Table B1'!$F71/(0.01)</f>
        <v>2133167.9184413645</v>
      </c>
      <c r="H55" s="29"/>
      <c r="I55" s="29">
        <f>(100-'Table B2'!C55)*'Table B1'!$F71/(90)</f>
        <v>35610.044672398995</v>
      </c>
      <c r="J55" s="29">
        <f>'Table B2'!J55*'Table B1'!$F71/(5)</f>
        <v>95757.546304948366</v>
      </c>
      <c r="K55" s="29">
        <f>'Table B2'!K55*'Table B1'!$F71/(4)</f>
        <v>130351.47391450225</v>
      </c>
      <c r="L55" s="29">
        <f>'Table B2'!L55*'Table B1'!$F71/(0.5)</f>
        <v>207622.31816355148</v>
      </c>
      <c r="M55" s="29">
        <f>'Table B2'!M55*'Table B1'!$F71/(0.4)</f>
        <v>323251.76984431909</v>
      </c>
      <c r="N55" s="29">
        <f>'Table B2'!N55*'Table B1'!$F71/(0.09)</f>
        <v>665359.57908069866</v>
      </c>
      <c r="O55" s="23"/>
      <c r="P55" s="23">
        <f>'Table Thresholds_nominal'!W76*'Table A0'!$L76</f>
        <v>86972.363313770431</v>
      </c>
      <c r="Q55" s="23">
        <f>'Table Thresholds_nominal'!X76*'Table A0'!$L76</f>
        <v>107869.37187347001</v>
      </c>
      <c r="R55" s="23">
        <f>'Table Thresholds_nominal'!Y76*'Table A0'!$L76</f>
        <v>182596.91386222103</v>
      </c>
      <c r="S55" s="23">
        <f>'Table Thresholds_nominal'!Z76*'Table A0'!$L76</f>
        <v>246449.93016921158</v>
      </c>
      <c r="T55" s="23">
        <f>'Table Thresholds_nominal'!AA76*'Table A0'!$L76</f>
        <v>485363.23430049868</v>
      </c>
      <c r="U55" s="23">
        <f>'Table Thresholds_nominal'!AB76*'Table A0'!$L76</f>
        <v>1221740.2863659349</v>
      </c>
      <c r="W55" s="62"/>
      <c r="X55" s="62"/>
      <c r="Y55" s="62"/>
      <c r="Z55" s="62"/>
      <c r="AA55" s="62"/>
      <c r="AB55" s="62"/>
    </row>
    <row r="56" spans="1:28" ht="13.5" customHeight="1">
      <c r="A56" s="135">
        <v>1984</v>
      </c>
      <c r="B56" s="29">
        <f>'Table B2'!C56*'Table B1'!$F72/(10)</f>
        <v>134762.93694769131</v>
      </c>
      <c r="C56" s="29">
        <f>'Table B2'!D56*'Table B1'!$F72/(5)</f>
        <v>172465.6106955696</v>
      </c>
      <c r="D56" s="29">
        <f>'Table B2'!E56*'Table B1'!$F72/(1)</f>
        <v>330785.89183918294</v>
      </c>
      <c r="E56" s="29">
        <f>'Table B2'!F56*'Table B1'!$F72/(0.5)</f>
        <v>448390.56224540866</v>
      </c>
      <c r="F56" s="29">
        <f>'Table B2'!G56*'Table B1'!$F72/(0.1)</f>
        <v>905246.47615318501</v>
      </c>
      <c r="G56" s="29">
        <f>'Table B2'!H56*'Table B1'!$F72/(0.01)</f>
        <v>2380311.2469990738</v>
      </c>
      <c r="H56" s="29"/>
      <c r="I56" s="29">
        <f>(100-'Table B2'!C56)*'Table B1'!$F72/(90)</f>
        <v>35595.944056992732</v>
      </c>
      <c r="J56" s="29">
        <f>'Table B2'!J56*'Table B1'!$F72/(5)</f>
        <v>97060.263199813082</v>
      </c>
      <c r="K56" s="29">
        <f>'Table B2'!K56*'Table B1'!$F72/(4)</f>
        <v>132885.54040966625</v>
      </c>
      <c r="L56" s="29">
        <f>'Table B2'!L56*'Table B1'!$F72/(0.5)</f>
        <v>213181.22143295719</v>
      </c>
      <c r="M56" s="29">
        <f>'Table B2'!M56*'Table B1'!$F72/(0.4)</f>
        <v>334176.58376846451</v>
      </c>
      <c r="N56" s="29">
        <f>'Table B2'!N56*'Table B1'!$F72/(0.09)</f>
        <v>741350.3905036418</v>
      </c>
      <c r="O56" s="23"/>
      <c r="P56" s="23">
        <f>'Table Thresholds_nominal'!W77*'Table A0'!$L77</f>
        <v>88172.087392726287</v>
      </c>
      <c r="Q56" s="23">
        <f>'Table Thresholds_nominal'!X77*'Table A0'!$L77</f>
        <v>109588.32622797009</v>
      </c>
      <c r="R56" s="23">
        <f>'Table Thresholds_nominal'!Y77*'Table A0'!$L77</f>
        <v>188032.38920525098</v>
      </c>
      <c r="S56" s="23">
        <f>'Table Thresholds_nominal'!Z77*'Table A0'!$L77</f>
        <v>252960.06825258001</v>
      </c>
      <c r="T56" s="23">
        <f>'Table Thresholds_nominal'!AA77*'Table A0'!$L77</f>
        <v>522870.31062233972</v>
      </c>
      <c r="U56" s="23">
        <f>'Table Thresholds_nominal'!AB77*'Table A0'!$L77</f>
        <v>1344633.762774376</v>
      </c>
      <c r="W56" s="62"/>
      <c r="X56" s="62"/>
      <c r="Y56" s="62"/>
      <c r="Z56" s="62"/>
      <c r="AA56" s="62"/>
      <c r="AB56" s="62"/>
    </row>
    <row r="57" spans="1:28" ht="13.5" customHeight="1">
      <c r="A57" s="135">
        <v>1985</v>
      </c>
      <c r="B57" s="29">
        <f>'Table B2'!C57*'Table B1'!$F73/(10)</f>
        <v>137315.6917055627</v>
      </c>
      <c r="C57" s="29">
        <f>'Table B2'!D57*'Table B1'!$F73/(5)</f>
        <v>175869.35766862423</v>
      </c>
      <c r="D57" s="29">
        <f>'Table B2'!E57*'Table B1'!$F73/(1)</f>
        <v>335947.87251165917</v>
      </c>
      <c r="E57" s="29">
        <f>'Table B2'!F57*'Table B1'!$F73/(0.5)</f>
        <v>454702.39808889769</v>
      </c>
      <c r="F57" s="29">
        <f>'Table B2'!G57*'Table B1'!$F73/(0.1)</f>
        <v>912359.80770071247</v>
      </c>
      <c r="G57" s="29">
        <f>'Table B2'!H57*'Table B1'!$F73/(0.01)</f>
        <v>2488673.7669569035</v>
      </c>
      <c r="H57" s="29"/>
      <c r="I57" s="29">
        <f>(100-'Table B2'!C57)*'Table B1'!$F73/(90)</f>
        <v>36044.98430558484</v>
      </c>
      <c r="J57" s="29">
        <f>'Table B2'!J57*'Table B1'!$F73/(5)</f>
        <v>98762.025742501224</v>
      </c>
      <c r="K57" s="29">
        <f>'Table B2'!K57*'Table B1'!$F73/(4)</f>
        <v>135849.72895786547</v>
      </c>
      <c r="L57" s="29">
        <f>'Table B2'!L57*'Table B1'!$F73/(0.5)</f>
        <v>217193.34693442064</v>
      </c>
      <c r="M57" s="29">
        <f>'Table B2'!M57*'Table B1'!$F73/(0.4)</f>
        <v>340288.04568594391</v>
      </c>
      <c r="N57" s="29">
        <f>'Table B2'!N57*'Table B1'!$F73/(0.09)</f>
        <v>737213.8122278027</v>
      </c>
      <c r="O57" s="23"/>
      <c r="P57" s="23">
        <f>'Table Thresholds_nominal'!W78*'Table A0'!$L78</f>
        <v>89567.338275847156</v>
      </c>
      <c r="Q57" s="23">
        <f>'Table Thresholds_nominal'!X78*'Table A0'!$L78</f>
        <v>112141.46601019512</v>
      </c>
      <c r="R57" s="23">
        <f>'Table Thresholds_nominal'!Y78*'Table A0'!$L78</f>
        <v>191754.77886834153</v>
      </c>
      <c r="S57" s="23">
        <f>'Table Thresholds_nominal'!Z78*'Table A0'!$L78</f>
        <v>257540.25783398357</v>
      </c>
      <c r="T57" s="23">
        <f>'Table Thresholds_nominal'!AA78*'Table A0'!$L78</f>
        <v>526315.31586423586</v>
      </c>
      <c r="U57" s="23">
        <f>'Table Thresholds_nominal'!AB78*'Table A0'!$L78</f>
        <v>1409398.8210795959</v>
      </c>
      <c r="W57" s="62"/>
      <c r="X57" s="62"/>
      <c r="Y57" s="62"/>
      <c r="Z57" s="62"/>
      <c r="AA57" s="62"/>
      <c r="AB57" s="62"/>
    </row>
    <row r="58" spans="1:28" ht="13.5" customHeight="1">
      <c r="A58" s="135">
        <v>1986</v>
      </c>
      <c r="B58" s="29">
        <f>'Table B2'!C58*'Table B1'!$F74/(10)</f>
        <v>141572.06034171482</v>
      </c>
      <c r="C58" s="29">
        <f>'Table B2'!D58*'Table B1'!$F74/(5)</f>
        <v>181424.81045427249</v>
      </c>
      <c r="D58" s="29">
        <f>'Table B2'!E58*'Table B1'!$F74/(1)</f>
        <v>346377.08782132808</v>
      </c>
      <c r="E58" s="29">
        <f>'Table B2'!F58*'Table B1'!$F74/(0.5)</f>
        <v>469022.75609986007</v>
      </c>
      <c r="F58" s="29">
        <f>'Table B2'!G58*'Table B1'!$F74/(0.1)</f>
        <v>953648.08372320328</v>
      </c>
      <c r="G58" s="29">
        <f>'Table B2'!H58*'Table B1'!$F74/(0.01)</f>
        <v>2732814.0425979747</v>
      </c>
      <c r="H58" s="29"/>
      <c r="I58" s="29">
        <f>(100-'Table B2'!C58)*'Table B1'!$F74/(90)</f>
        <v>36803.681926621743</v>
      </c>
      <c r="J58" s="29">
        <f>'Table B2'!J58*'Table B1'!$F74/(5)</f>
        <v>101719.31022915714</v>
      </c>
      <c r="K58" s="29">
        <f>'Table B2'!K58*'Table B1'!$F74/(4)</f>
        <v>140186.74111250858</v>
      </c>
      <c r="L58" s="29">
        <f>'Table B2'!L58*'Table B1'!$F74/(0.5)</f>
        <v>223731.41954279615</v>
      </c>
      <c r="M58" s="29">
        <f>'Table B2'!M58*'Table B1'!$F74/(0.4)</f>
        <v>347866.42419402418</v>
      </c>
      <c r="N58" s="29">
        <f>'Table B2'!N58*'Table B1'!$F74/(0.09)</f>
        <v>755962.97718156211</v>
      </c>
      <c r="O58" s="23"/>
      <c r="P58" s="23">
        <f>'Table Thresholds_nominal'!W79*'Table A0'!$L79</f>
        <v>91931.311607308147</v>
      </c>
      <c r="Q58" s="23">
        <f>'Table Thresholds_nominal'!X79*'Table A0'!$L79</f>
        <v>115431.56352831416</v>
      </c>
      <c r="R58" s="23">
        <f>'Table Thresholds_nominal'!Y79*'Table A0'!$L79</f>
        <v>198087.05696963417</v>
      </c>
      <c r="S58" s="23">
        <f>'Table Thresholds_nominal'!Z79*'Table A0'!$L79</f>
        <v>262274.10527329164</v>
      </c>
      <c r="T58" s="23">
        <f>'Table Thresholds_nominal'!AA79*'Table A0'!$L79</f>
        <v>534484.51637651725</v>
      </c>
      <c r="U58" s="23">
        <f>'Table Thresholds_nominal'!AB79*'Table A0'!$L79</f>
        <v>1470607.2955915502</v>
      </c>
      <c r="W58" s="62"/>
      <c r="X58" s="62"/>
      <c r="Y58" s="62"/>
      <c r="Z58" s="62"/>
      <c r="AA58" s="62"/>
      <c r="AB58" s="62"/>
    </row>
    <row r="59" spans="1:28" ht="13.5" customHeight="1">
      <c r="A59" s="135">
        <v>1987</v>
      </c>
      <c r="B59" s="29">
        <f>'Table B2'!C59*'Table B1'!$F75/(10)</f>
        <v>146148.66650608229</v>
      </c>
      <c r="C59" s="29">
        <f>'Table B2'!D59*'Table B1'!$F75/(5)</f>
        <v>190950.26334898444</v>
      </c>
      <c r="D59" s="29">
        <f>'Table B2'!E59*'Table B1'!$F75/(1)</f>
        <v>389535.47942858184</v>
      </c>
      <c r="E59" s="29">
        <f>'Table B2'!F59*'Table B1'!$F75/(0.5)</f>
        <v>543046.76305473584</v>
      </c>
      <c r="F59" s="29">
        <f>'Table B2'!G59*'Table B1'!$F75/(0.1)</f>
        <v>1161965.2716427215</v>
      </c>
      <c r="G59" s="29">
        <f>'Table B2'!H59*'Table B1'!$F75/(0.01)</f>
        <v>3296694.2328679194</v>
      </c>
      <c r="H59" s="29"/>
      <c r="I59" s="29">
        <f>(100-'Table B2'!C59)*'Table B1'!$F75/(90)</f>
        <v>36848.122930369587</v>
      </c>
      <c r="J59" s="29">
        <f>'Table B2'!J59*'Table B1'!$F75/(5)</f>
        <v>101347.06966318015</v>
      </c>
      <c r="K59" s="29">
        <f>'Table B2'!K59*'Table B1'!$F75/(4)</f>
        <v>141303.9593290851</v>
      </c>
      <c r="L59" s="29">
        <f>'Table B2'!L59*'Table B1'!$F75/(0.5)</f>
        <v>236024.19580242786</v>
      </c>
      <c r="M59" s="29">
        <f>'Table B2'!M59*'Table B1'!$F75/(0.4)</f>
        <v>388317.13590773934</v>
      </c>
      <c r="N59" s="29">
        <f>'Table B2'!N59*'Table B1'!$F75/(0.09)</f>
        <v>924773.16483992198</v>
      </c>
      <c r="O59" s="23"/>
      <c r="P59" s="23">
        <f>'Table Thresholds_nominal'!W80*'Table A0'!$L80</f>
        <v>91781.927617363588</v>
      </c>
      <c r="Q59" s="23">
        <f>'Table Thresholds_nominal'!X80*'Table A0'!$L80</f>
        <v>115511.83805253827</v>
      </c>
      <c r="R59" s="23">
        <f>'Table Thresholds_nominal'!Y80*'Table A0'!$L80</f>
        <v>206326.17749821316</v>
      </c>
      <c r="S59" s="23">
        <f>'Table Thresholds_nominal'!Z80*'Table A0'!$L80</f>
        <v>282831.32789834036</v>
      </c>
      <c r="T59" s="23">
        <f>'Table Thresholds_nominal'!AA80*'Table A0'!$L80</f>
        <v>629157.15584642463</v>
      </c>
      <c r="U59" s="23">
        <f>'Table Thresholds_nominal'!AB80*'Table A0'!$L80</f>
        <v>1801949.8101293377</v>
      </c>
      <c r="W59" s="62"/>
      <c r="X59" s="62"/>
      <c r="Y59" s="62"/>
      <c r="Z59" s="62"/>
      <c r="AA59" s="62"/>
      <c r="AB59" s="62"/>
    </row>
    <row r="60" spans="1:28" ht="13.5" customHeight="1">
      <c r="A60" s="135">
        <v>1988</v>
      </c>
      <c r="B60" s="29">
        <f>'Table B2'!C60*'Table B1'!$F76/(10)</f>
        <v>154677.83385725814</v>
      </c>
      <c r="C60" s="29">
        <f>'Table B2'!D60*'Table B1'!$F76/(5)</f>
        <v>206947.27247015847</v>
      </c>
      <c r="D60" s="29">
        <f>'Table B2'!E60*'Table B1'!$F76/(1)</f>
        <v>454422.12263276492</v>
      </c>
      <c r="E60" s="29">
        <f>'Table B2'!F60*'Table B1'!$F76/(0.5)</f>
        <v>657931.57190559502</v>
      </c>
      <c r="F60" s="29">
        <f>'Table B2'!G60*'Table B1'!$F76/(0.1)</f>
        <v>1529589.2225859396</v>
      </c>
      <c r="G60" s="29">
        <f>'Table B2'!H60*'Table B1'!$F76/(0.01)</f>
        <v>5316520.9446007023</v>
      </c>
      <c r="H60" s="29"/>
      <c r="I60" s="29">
        <f>(100-'Table B2'!C60)*'Table B1'!$F76/(90)</f>
        <v>36613.624052297193</v>
      </c>
      <c r="J60" s="29">
        <f>'Table B2'!J60*'Table B1'!$F76/(5)</f>
        <v>102408.39524435777</v>
      </c>
      <c r="K60" s="29">
        <f>'Table B2'!K60*'Table B1'!$F76/(4)</f>
        <v>145078.55992950685</v>
      </c>
      <c r="L60" s="29">
        <f>'Table B2'!L60*'Table B1'!$F76/(0.5)</f>
        <v>250912.67335993479</v>
      </c>
      <c r="M60" s="29">
        <f>'Table B2'!M60*'Table B1'!$F76/(0.4)</f>
        <v>440017.15923550888</v>
      </c>
      <c r="N60" s="29">
        <f>'Table B2'!N60*'Table B1'!$F76/(0.09)</f>
        <v>1108819.0312509662</v>
      </c>
      <c r="O60" s="23"/>
      <c r="P60" s="23">
        <f>'Table Thresholds_nominal'!W81*'Table A0'!$L81</f>
        <v>92062.658629011639</v>
      </c>
      <c r="Q60" s="23">
        <f>'Table Thresholds_nominal'!X81*'Table A0'!$L81</f>
        <v>117264.74959358682</v>
      </c>
      <c r="R60" s="23">
        <f>'Table Thresholds_nominal'!Y81*'Table A0'!$L81</f>
        <v>215710.06068290057</v>
      </c>
      <c r="S60" s="23">
        <f>'Table Thresholds_nominal'!Z81*'Table A0'!$L81</f>
        <v>309417.85052038048</v>
      </c>
      <c r="T60" s="23">
        <f>'Table Thresholds_nominal'!AA81*'Table A0'!$L81</f>
        <v>738488.87165635673</v>
      </c>
      <c r="U60" s="23">
        <f>'Table Thresholds_nominal'!AB81*'Table A0'!$L81</f>
        <v>2383202.7723623156</v>
      </c>
      <c r="W60" s="62"/>
      <c r="X60" s="62"/>
      <c r="Y60" s="62"/>
      <c r="Z60" s="62"/>
      <c r="AA60" s="62"/>
      <c r="AB60" s="62"/>
    </row>
    <row r="61" spans="1:28" ht="13.5" customHeight="1">
      <c r="A61" s="135">
        <v>1989</v>
      </c>
      <c r="B61" s="29">
        <f>'Table B2'!C61*'Table B1'!$F77/(10)</f>
        <v>151464.974179582</v>
      </c>
      <c r="C61" s="29">
        <f>'Table B2'!D61*'Table B1'!$F77/(5)</f>
        <v>200114.97238810832</v>
      </c>
      <c r="D61" s="29">
        <f>'Table B2'!E61*'Table B1'!$F77/(1)</f>
        <v>417658.81744339684</v>
      </c>
      <c r="E61" s="29">
        <f>'Table B2'!F61*'Table B1'!$F77/(0.5)</f>
        <v>588296.51235470874</v>
      </c>
      <c r="F61" s="29">
        <f>'Table B2'!G61*'Table B1'!$F77/(0.1)</f>
        <v>1289871.0890677713</v>
      </c>
      <c r="G61" s="29">
        <f>'Table B2'!H61*'Table B1'!$F77/(0.01)</f>
        <v>3958487.066636289</v>
      </c>
      <c r="H61" s="29"/>
      <c r="I61" s="29">
        <f>(100-'Table B2'!C61)*'Table B1'!$F77/(90)</f>
        <v>36548.215741592954</v>
      </c>
      <c r="J61" s="29">
        <f>'Table B2'!J61*'Table B1'!$F77/(5)</f>
        <v>102814.97597105565</v>
      </c>
      <c r="K61" s="29">
        <f>'Table B2'!K61*'Table B1'!$F77/(4)</f>
        <v>145729.01112428622</v>
      </c>
      <c r="L61" s="29">
        <f>'Table B2'!L61*'Table B1'!$F77/(0.5)</f>
        <v>247021.12253208496</v>
      </c>
      <c r="M61" s="29">
        <f>'Table B2'!M61*'Table B1'!$F77/(0.4)</f>
        <v>412902.86817644304</v>
      </c>
      <c r="N61" s="29">
        <f>'Table B2'!N61*'Table B1'!$F77/(0.09)</f>
        <v>993358.20267126954</v>
      </c>
      <c r="O61" s="23"/>
      <c r="P61" s="23">
        <f>'Table Thresholds_nominal'!W82*'Table A0'!$L82</f>
        <v>92119.336751155817</v>
      </c>
      <c r="Q61" s="23">
        <f>'Table Thresholds_nominal'!X82*'Table A0'!$L82</f>
        <v>117949.80827442947</v>
      </c>
      <c r="R61" s="23">
        <f>'Table Thresholds_nominal'!Y82*'Table A0'!$L82</f>
        <v>213465.20849916816</v>
      </c>
      <c r="S61" s="23">
        <f>'Table Thresholds_nominal'!Z82*'Table A0'!$L82</f>
        <v>301169.0255745399</v>
      </c>
      <c r="T61" s="23">
        <f>'Table Thresholds_nominal'!AA82*'Table A0'!$L82</f>
        <v>663263.30243313091</v>
      </c>
      <c r="U61" s="23">
        <f>'Table Thresholds_nominal'!AB82*'Table A0'!$L82</f>
        <v>2027353.0453897496</v>
      </c>
      <c r="W61" s="62"/>
      <c r="X61" s="62"/>
      <c r="Y61" s="62"/>
      <c r="Z61" s="62"/>
      <c r="AA61" s="62"/>
      <c r="AB61" s="62"/>
    </row>
    <row r="62" spans="1:28" ht="13.5" customHeight="1">
      <c r="A62" s="135">
        <v>1990</v>
      </c>
      <c r="B62" s="29">
        <f>'Table B2'!C62*'Table B1'!$F78/(10)</f>
        <v>152359.53181027359</v>
      </c>
      <c r="C62" s="29">
        <f>'Table B2'!D62*'Table B1'!$F78/(5)</f>
        <v>202532.65560890117</v>
      </c>
      <c r="D62" s="29">
        <f>'Table B2'!E62*'Table B1'!$F78/(1)</f>
        <v>430952.15121399966</v>
      </c>
      <c r="E62" s="29">
        <f>'Table B2'!F62*'Table B1'!$F78/(0.5)</f>
        <v>613866.01323822257</v>
      </c>
      <c r="F62" s="29">
        <f>'Table B2'!G62*'Table B1'!$F78/(0.1)</f>
        <v>1373890.6010569741</v>
      </c>
      <c r="G62" s="29">
        <f>'Table B2'!H62*'Table B1'!$F78/(0.01)</f>
        <v>4351212.6465285411</v>
      </c>
      <c r="H62" s="29"/>
      <c r="I62" s="29">
        <f>(100-'Table B2'!C62)*'Table B1'!$F78/(90)</f>
        <v>36316.545493040343</v>
      </c>
      <c r="J62" s="29">
        <f>'Table B2'!J62*'Table B1'!$F78/(5)</f>
        <v>102186.40801164604</v>
      </c>
      <c r="K62" s="29">
        <f>'Table B2'!K62*'Table B1'!$F78/(4)</f>
        <v>145427.78170762653</v>
      </c>
      <c r="L62" s="29">
        <f>'Table B2'!L62*'Table B1'!$F78/(0.5)</f>
        <v>248038.28918977675</v>
      </c>
      <c r="M62" s="29">
        <f>'Table B2'!M62*'Table B1'!$F78/(0.4)</f>
        <v>423859.86628353456</v>
      </c>
      <c r="N62" s="29">
        <f>'Table B2'!N62*'Table B1'!$F78/(0.09)</f>
        <v>1043077.0404490225</v>
      </c>
      <c r="O62" s="23"/>
      <c r="P62" s="23">
        <f>'Table Thresholds_nominal'!W83*'Table A0'!$L83</f>
        <v>91638.615546302608</v>
      </c>
      <c r="Q62" s="23">
        <f>'Table Thresholds_nominal'!X83*'Table A0'!$L83</f>
        <v>117063.50814070246</v>
      </c>
      <c r="R62" s="23">
        <f>'Table Thresholds_nominal'!Y83*'Table A0'!$L83</f>
        <v>214280.17087221026</v>
      </c>
      <c r="S62" s="23">
        <f>'Table Thresholds_nominal'!Z83*'Table A0'!$L83</f>
        <v>303779.68208510394</v>
      </c>
      <c r="T62" s="23">
        <f>'Table Thresholds_nominal'!AA83*'Table A0'!$L83</f>
        <v>703702.63662914978</v>
      </c>
      <c r="U62" s="23">
        <f>'Table Thresholds_nominal'!AB83*'Table A0'!$L83</f>
        <v>2129741.913844448</v>
      </c>
      <c r="W62" s="62"/>
      <c r="X62" s="62"/>
      <c r="Y62" s="62"/>
      <c r="Z62" s="62"/>
      <c r="AA62" s="62"/>
      <c r="AB62" s="62"/>
    </row>
    <row r="63" spans="1:28" ht="13.5" customHeight="1">
      <c r="A63" s="135">
        <v>1991</v>
      </c>
      <c r="B63" s="29">
        <f>'Table B2'!C63*'Table B1'!$F79/(10)</f>
        <v>151845.58570968267</v>
      </c>
      <c r="C63" s="29">
        <f>'Table B2'!D63*'Table B1'!$F79/(5)</f>
        <v>200673.28240300334</v>
      </c>
      <c r="D63" s="29">
        <f>'Table B2'!E63*'Table B1'!$F79/(1)</f>
        <v>413588.5142886301</v>
      </c>
      <c r="E63" s="29">
        <f>'Table B2'!F63*'Table B1'!$F79/(0.5)</f>
        <v>576733.9894378772</v>
      </c>
      <c r="F63" s="29">
        <f>'Table B2'!G63*'Table B1'!$F79/(0.1)</f>
        <v>1243036.1491235197</v>
      </c>
      <c r="G63" s="29">
        <f>'Table B2'!H63*'Table B1'!$F79/(0.01)</f>
        <v>3782733.4036677652</v>
      </c>
      <c r="H63" s="29"/>
      <c r="I63" s="29">
        <f>(100-'Table B2'!C63)*'Table B1'!$F79/(90)</f>
        <v>36806.90318661771</v>
      </c>
      <c r="J63" s="29">
        <f>'Table B2'!J63*'Table B1'!$F79/(5)</f>
        <v>103017.88901636198</v>
      </c>
      <c r="K63" s="29">
        <f>'Table B2'!K63*'Table B1'!$F79/(4)</f>
        <v>147444.47443159667</v>
      </c>
      <c r="L63" s="29">
        <f>'Table B2'!L63*'Table B1'!$F79/(0.5)</f>
        <v>250443.03913938307</v>
      </c>
      <c r="M63" s="29">
        <f>'Table B2'!M63*'Table B1'!$F79/(0.4)</f>
        <v>410158.44951646647</v>
      </c>
      <c r="N63" s="29">
        <f>'Table B2'!N63*'Table B1'!$F79/(0.09)</f>
        <v>960847.56528527022</v>
      </c>
      <c r="O63" s="23"/>
      <c r="P63" s="23">
        <f>'Table Thresholds_nominal'!W84*'Table A0'!$L84</f>
        <v>91950.272287260741</v>
      </c>
      <c r="Q63" s="23">
        <f>'Table Thresholds_nominal'!X84*'Table A0'!$L84</f>
        <v>118631.39765199438</v>
      </c>
      <c r="R63" s="23">
        <f>'Table Thresholds_nominal'!Y84*'Table A0'!$L84</f>
        <v>216721.72633107181</v>
      </c>
      <c r="S63" s="23">
        <f>'Table Thresholds_nominal'!Z84*'Table A0'!$L84</f>
        <v>300819.00677115895</v>
      </c>
      <c r="T63" s="23">
        <f>'Table Thresholds_nominal'!AA84*'Table A0'!$L84</f>
        <v>654975.81215033389</v>
      </c>
      <c r="U63" s="23">
        <f>'Table Thresholds_nominal'!AB84*'Table A0'!$L84</f>
        <v>1931009.7700904207</v>
      </c>
      <c r="W63" s="62"/>
      <c r="X63" s="62"/>
      <c r="Y63" s="62"/>
      <c r="Z63" s="62"/>
      <c r="AA63" s="62"/>
      <c r="AB63" s="62"/>
    </row>
    <row r="64" spans="1:28" ht="13.5" customHeight="1">
      <c r="A64" s="135">
        <v>1992</v>
      </c>
      <c r="B64" s="29">
        <f>'Table B2'!C64*'Table B1'!$F80/(10)</f>
        <v>160551.21669705375</v>
      </c>
      <c r="C64" s="29">
        <f>'Table B2'!D64*'Table B1'!$F80/(5)</f>
        <v>216182.58435627323</v>
      </c>
      <c r="D64" s="29">
        <f>'Table B2'!E64*'Table B1'!$F80/(1)</f>
        <v>476260.71245788573</v>
      </c>
      <c r="E64" s="29">
        <f>'Table B2'!F64*'Table B1'!$F80/(0.5)</f>
        <v>689702.29915467766</v>
      </c>
      <c r="F64" s="29">
        <f>'Table B2'!G64*'Table B1'!$F80/(0.1)</f>
        <v>1648556.715052644</v>
      </c>
      <c r="G64" s="29">
        <f>'Table B2'!H64*'Table B1'!$F80/(0.01)</f>
        <v>6026236.7314949594</v>
      </c>
      <c r="H64" s="29"/>
      <c r="I64" s="29">
        <f>(100-'Table B2'!C64)*'Table B1'!$F80/(90)</f>
        <v>37134.855976325896</v>
      </c>
      <c r="J64" s="29">
        <f>'Table B2'!J64*'Table B1'!$F80/(5)</f>
        <v>104919.84903783425</v>
      </c>
      <c r="K64" s="29">
        <f>'Table B2'!K64*'Table B1'!$F80/(4)</f>
        <v>151163.05233087009</v>
      </c>
      <c r="L64" s="29">
        <f>'Table B2'!L64*'Table B1'!$F80/(0.5)</f>
        <v>262819.12576109386</v>
      </c>
      <c r="M64" s="29">
        <f>'Table B2'!M64*'Table B1'!$F80/(0.4)</f>
        <v>449988.69518018601</v>
      </c>
      <c r="N64" s="29">
        <f>'Table B2'!N64*'Table B1'!$F80/(0.09)</f>
        <v>1162147.8243368312</v>
      </c>
      <c r="O64" s="23"/>
      <c r="P64" s="23">
        <f>'Table Thresholds_nominal'!W85*'Table A0'!$L85</f>
        <v>93467.116788935251</v>
      </c>
      <c r="Q64" s="23">
        <f>'Table Thresholds_nominal'!X85*'Table A0'!$L85</f>
        <v>120155.3857690149</v>
      </c>
      <c r="R64" s="23">
        <f>'Table Thresholds_nominal'!Y85*'Table A0'!$L85</f>
        <v>225765.63908817148</v>
      </c>
      <c r="S64" s="23">
        <f>'Table Thresholds_nominal'!Z85*'Table A0'!$L85</f>
        <v>321196.49742819852</v>
      </c>
      <c r="T64" s="23">
        <f>'Table Thresholds_nominal'!AA85*'Table A0'!$L85</f>
        <v>744892.80566605588</v>
      </c>
      <c r="U64" s="23">
        <f>'Table Thresholds_nominal'!AB85*'Table A0'!$L85</f>
        <v>2599740.4276390714</v>
      </c>
      <c r="W64" s="62"/>
      <c r="X64" s="62"/>
      <c r="Y64" s="62"/>
      <c r="Z64" s="62"/>
      <c r="AA64" s="62"/>
      <c r="AB64" s="62"/>
    </row>
    <row r="65" spans="1:28" ht="13.5" customHeight="1">
      <c r="A65" s="135">
        <v>1993</v>
      </c>
      <c r="B65" s="29">
        <f>'Table B2'!C65*'Table B1'!$F81/(10)</f>
        <v>157835.85083064451</v>
      </c>
      <c r="C65" s="29">
        <f>'Table B2'!D65*'Table B1'!$F81/(5)</f>
        <v>210976.41500713359</v>
      </c>
      <c r="D65" s="29">
        <f>'Table B2'!E65*'Table B1'!$F81/(1)</f>
        <v>448694.08566066605</v>
      </c>
      <c r="E65" s="29">
        <f>'Table B2'!F65*'Table B1'!$F81/(0.5)</f>
        <v>635426.94569704658</v>
      </c>
      <c r="F65" s="29">
        <f>'Table B2'!G65*'Table B1'!$F81/(0.1)</f>
        <v>1437664.6150890125</v>
      </c>
      <c r="G65" s="29">
        <f>'Table B2'!H65*'Table B1'!$F81/(0.01)</f>
        <v>4747613.5858506523</v>
      </c>
      <c r="H65" s="29"/>
      <c r="I65" s="29">
        <f>(100-'Table B2'!C65)*'Table B1'!$F81/(90)</f>
        <v>37526.631116829943</v>
      </c>
      <c r="J65" s="29">
        <f>'Table B2'!J65*'Table B1'!$F81/(5)</f>
        <v>104695.28665415542</v>
      </c>
      <c r="K65" s="29">
        <f>'Table B2'!K65*'Table B1'!$F81/(4)</f>
        <v>151546.99734375047</v>
      </c>
      <c r="L65" s="29">
        <f>'Table B2'!L65*'Table B1'!$F81/(0.5)</f>
        <v>261961.22562428546</v>
      </c>
      <c r="M65" s="29">
        <f>'Table B2'!M65*'Table B1'!$F81/(0.4)</f>
        <v>434867.52834905504</v>
      </c>
      <c r="N65" s="29">
        <f>'Table B2'!N65*'Table B1'!$F81/(0.09)</f>
        <v>1069892.5072266085</v>
      </c>
      <c r="O65" s="23"/>
      <c r="P65" s="23">
        <f>'Table Thresholds_nominal'!W86*'Table A0'!$L86</f>
        <v>93252.914944391043</v>
      </c>
      <c r="Q65" s="23">
        <f>'Table Thresholds_nominal'!X86*'Table A0'!$L86</f>
        <v>120538.5276193022</v>
      </c>
      <c r="R65" s="23">
        <f>'Table Thresholds_nominal'!Y86*'Table A0'!$L86</f>
        <v>226523.34241076343</v>
      </c>
      <c r="S65" s="23">
        <f>'Table Thresholds_nominal'!Z86*'Table A0'!$L86</f>
        <v>317169.58343259653</v>
      </c>
      <c r="T65" s="23">
        <f>'Table Thresholds_nominal'!AA86*'Table A0'!$L86</f>
        <v>706684.11400601617</v>
      </c>
      <c r="U65" s="23">
        <f>'Table Thresholds_nominal'!AB86*'Table A0'!$L86</f>
        <v>2258792.1067426694</v>
      </c>
      <c r="W65" s="62"/>
      <c r="X65" s="62"/>
      <c r="Y65" s="62"/>
      <c r="Z65" s="62"/>
      <c r="AA65" s="62"/>
      <c r="AB65" s="62"/>
    </row>
    <row r="66" spans="1:28" ht="13.5" customHeight="1">
      <c r="A66" s="135">
        <v>1994</v>
      </c>
      <c r="B66" s="29">
        <f>'Table B2'!C66*'Table B1'!$F82/(10)</f>
        <v>157781.61217303498</v>
      </c>
      <c r="C66" s="29">
        <f>'Table B2'!D66*'Table B1'!$F82/(5)</f>
        <v>209581.61315059738</v>
      </c>
      <c r="D66" s="29">
        <f>'Table B2'!E66*'Table B1'!$F82/(1)</f>
        <v>436294.80201327574</v>
      </c>
      <c r="E66" s="29">
        <f>'Table B2'!F66*'Table B1'!$F82/(0.5)</f>
        <v>607610.55913408485</v>
      </c>
      <c r="F66" s="29">
        <f>'Table B2'!G66*'Table B1'!$F82/(0.1)</f>
        <v>1315388.8010239699</v>
      </c>
      <c r="G66" s="29">
        <f>'Table B2'!H66*'Table B1'!$F82/(0.01)</f>
        <v>4137795.8860662729</v>
      </c>
      <c r="H66" s="29"/>
      <c r="I66" s="29">
        <f>(100-'Table B2'!C66)*'Table B1'!$F82/(90)</f>
        <v>38061.829281140315</v>
      </c>
      <c r="J66" s="29">
        <f>'Table B2'!J66*'Table B1'!$F82/(5)</f>
        <v>105981.61119547253</v>
      </c>
      <c r="K66" s="29">
        <f>'Table B2'!K66*'Table B1'!$F82/(4)</f>
        <v>152903.31593492781</v>
      </c>
      <c r="L66" s="29">
        <f>'Table B2'!L66*'Table B1'!$F82/(0.5)</f>
        <v>264979.04489246651</v>
      </c>
      <c r="M66" s="29">
        <f>'Table B2'!M66*'Table B1'!$F82/(0.4)</f>
        <v>430665.99866161356</v>
      </c>
      <c r="N66" s="29">
        <f>'Table B2'!N66*'Table B1'!$F82/(0.09)</f>
        <v>1001788.0137970474</v>
      </c>
      <c r="O66" s="23"/>
      <c r="P66" s="23">
        <f>'Table Thresholds_nominal'!W87*'Table A0'!$L87</f>
        <v>94308.359282338541</v>
      </c>
      <c r="Q66" s="23">
        <f>'Table Thresholds_nominal'!X87*'Table A0'!$L87</f>
        <v>121686.98438217338</v>
      </c>
      <c r="R66" s="23">
        <f>'Table Thresholds_nominal'!Y87*'Table A0'!$L87</f>
        <v>228217.43133542608</v>
      </c>
      <c r="S66" s="23">
        <f>'Table Thresholds_nominal'!Z87*'Table A0'!$L87</f>
        <v>318712.83343665383</v>
      </c>
      <c r="T66" s="23">
        <f>'Table Thresholds_nominal'!AA87*'Table A0'!$L87</f>
        <v>681888.84643612709</v>
      </c>
      <c r="U66" s="23">
        <f>'Table Thresholds_nominal'!AB87*'Table A0'!$L87</f>
        <v>2084177.2763015786</v>
      </c>
      <c r="W66" s="62"/>
      <c r="X66" s="62"/>
      <c r="Y66" s="62"/>
      <c r="Z66" s="62"/>
      <c r="AA66" s="62"/>
      <c r="AB66" s="62"/>
    </row>
    <row r="67" spans="1:28" ht="13.5" customHeight="1">
      <c r="A67" s="135">
        <v>1995</v>
      </c>
      <c r="B67" s="29">
        <f>'Table B2'!C67*'Table B1'!$F83/(10)</f>
        <v>164102.71808774909</v>
      </c>
      <c r="C67" s="29">
        <f>'Table B2'!D67*'Table B1'!$F83/(5)</f>
        <v>219948.45241098449</v>
      </c>
      <c r="D67" s="29">
        <f>'Table B2'!E67*'Table B1'!$F83/(1)</f>
        <v>468302.11508097919</v>
      </c>
      <c r="E67" s="29">
        <f>'Table B2'!F67*'Table B1'!$F83/(0.5)</f>
        <v>660229.21142564272</v>
      </c>
      <c r="F67" s="29">
        <f>'Table B2'!G67*'Table B1'!$F83/(0.1)</f>
        <v>1472787.928792208</v>
      </c>
      <c r="G67" s="29">
        <f>'Table B2'!H67*'Table B1'!$F83/(0.01)</f>
        <v>4762822.4171846779</v>
      </c>
      <c r="H67" s="29"/>
      <c r="I67" s="29">
        <f>(100-'Table B2'!C67)*'Table B1'!$F83/(90)</f>
        <v>37885.398675824254</v>
      </c>
      <c r="J67" s="29">
        <f>'Table B2'!J67*'Table B1'!$F83/(5)</f>
        <v>108256.98376451366</v>
      </c>
      <c r="K67" s="29">
        <f>'Table B2'!K67*'Table B1'!$F83/(4)</f>
        <v>157860.03674348583</v>
      </c>
      <c r="L67" s="29">
        <f>'Table B2'!L67*'Table B1'!$F83/(0.5)</f>
        <v>276375.01873631566</v>
      </c>
      <c r="M67" s="29">
        <f>'Table B2'!M67*'Table B1'!$F83/(0.4)</f>
        <v>457089.5320840014</v>
      </c>
      <c r="N67" s="29">
        <f>'Table B2'!N67*'Table B1'!$F83/(0.09)</f>
        <v>1107228.5411930445</v>
      </c>
      <c r="O67" s="23"/>
      <c r="P67" s="23">
        <f>'Table Thresholds_nominal'!W88*'Table A0'!$L88</f>
        <v>96060.111893228299</v>
      </c>
      <c r="Q67" s="23">
        <f>'Table Thresholds_nominal'!X88*'Table A0'!$L88</f>
        <v>124426.90629188194</v>
      </c>
      <c r="R67" s="23">
        <f>'Table Thresholds_nominal'!Y88*'Table A0'!$L88</f>
        <v>236559.46776175007</v>
      </c>
      <c r="S67" s="23">
        <f>'Table Thresholds_nominal'!Z88*'Table A0'!$L88</f>
        <v>334059.62549218157</v>
      </c>
      <c r="T67" s="23">
        <f>'Table Thresholds_nominal'!AA88*'Table A0'!$L88</f>
        <v>734092.20364155539</v>
      </c>
      <c r="U67" s="23">
        <f>'Table Thresholds_nominal'!AB88*'Table A0'!$L88</f>
        <v>2378200.3501786515</v>
      </c>
      <c r="W67" s="62"/>
      <c r="X67" s="62"/>
      <c r="Y67" s="62"/>
      <c r="Z67" s="62"/>
      <c r="AA67" s="62"/>
      <c r="AB67" s="62"/>
    </row>
    <row r="68" spans="1:28" ht="13.5" customHeight="1">
      <c r="A68" s="135">
        <v>1996</v>
      </c>
      <c r="B68" s="29">
        <f>'Table B2'!C68*'Table B1'!$F84/(10)</f>
        <v>168937.74496435604</v>
      </c>
      <c r="C68" s="29">
        <f>'Table B2'!D68*'Table B1'!$F84/(5)</f>
        <v>228953.22950379312</v>
      </c>
      <c r="D68" s="29">
        <f>'Table B2'!E68*'Table B1'!$F84/(1)</f>
        <v>499383.71428369841</v>
      </c>
      <c r="E68" s="29">
        <f>'Table B2'!F68*'Table B1'!$F84/(0.5)</f>
        <v>711140.29690506519</v>
      </c>
      <c r="F68" s="29">
        <f>'Table B2'!G68*'Table B1'!$F84/(0.1)</f>
        <v>1635307.6142921965</v>
      </c>
      <c r="G68" s="29">
        <f>'Table B2'!H68*'Table B1'!$F84/(0.01)</f>
        <v>5635662.350062293</v>
      </c>
      <c r="H68" s="29"/>
      <c r="I68" s="29">
        <f>(100-'Table B2'!C68)*'Table B1'!$F84/(90)</f>
        <v>37693.044368375755</v>
      </c>
      <c r="J68" s="29">
        <f>'Table B2'!J68*'Table B1'!$F84/(5)</f>
        <v>108922.260424919</v>
      </c>
      <c r="K68" s="29">
        <f>'Table B2'!K68*'Table B1'!$F84/(4)</f>
        <v>161345.60830881679</v>
      </c>
      <c r="L68" s="29">
        <f>'Table B2'!L68*'Table B1'!$F84/(0.5)</f>
        <v>287627.13166233164</v>
      </c>
      <c r="M68" s="29">
        <f>'Table B2'!M68*'Table B1'!$F84/(0.4)</f>
        <v>480098.46755828231</v>
      </c>
      <c r="N68" s="29">
        <f>'Table B2'!N68*'Table B1'!$F84/(0.09)</f>
        <v>1190823.7547621857</v>
      </c>
      <c r="O68" s="23"/>
      <c r="P68" s="23">
        <f>'Table Thresholds_nominal'!W89*'Table A0'!$L89</f>
        <v>95832.620088283773</v>
      </c>
      <c r="Q68" s="23">
        <f>'Table Thresholds_nominal'!X89*'Table A0'!$L89</f>
        <v>126135.8331123433</v>
      </c>
      <c r="R68" s="23">
        <f>'Table Thresholds_nominal'!Y89*'Table A0'!$L89</f>
        <v>244629.59685666268</v>
      </c>
      <c r="S68" s="23">
        <f>'Table Thresholds_nominal'!Z89*'Table A0'!$L89</f>
        <v>349697.16186924302</v>
      </c>
      <c r="T68" s="23">
        <f>'Table Thresholds_nominal'!AA89*'Table A0'!$L89</f>
        <v>769775.77907920035</v>
      </c>
      <c r="U68" s="23">
        <f>'Table Thresholds_nominal'!AB89*'Table A0'!$L89</f>
        <v>2675008.0097668176</v>
      </c>
      <c r="W68" s="62"/>
      <c r="X68" s="62"/>
      <c r="Y68" s="62"/>
      <c r="Z68" s="62"/>
      <c r="AA68" s="62"/>
      <c r="AB68" s="62"/>
    </row>
    <row r="69" spans="1:28" ht="13.5" customHeight="1">
      <c r="A69" s="135">
        <v>1997</v>
      </c>
      <c r="B69" s="29">
        <f>'Table B2'!C69*'Table B1'!$F85/(10)</f>
        <v>175729.77566653612</v>
      </c>
      <c r="C69" s="29">
        <f>'Table B2'!D69*'Table B1'!$F85/(5)</f>
        <v>240586.12581686667</v>
      </c>
      <c r="D69" s="29">
        <f>'Table B2'!E69*'Table B1'!$F85/(1)</f>
        <v>541124.80373473279</v>
      </c>
      <c r="E69" s="29">
        <f>'Table B2'!F69*'Table B1'!$F85/(0.5)</f>
        <v>782538.5747919929</v>
      </c>
      <c r="F69" s="29">
        <f>'Table B2'!G69*'Table B1'!$F85/(0.1)</f>
        <v>1903066.7746296548</v>
      </c>
      <c r="G69" s="29">
        <f>'Table B2'!H69*'Table B1'!$F85/(0.01)</f>
        <v>7050502.8916015755</v>
      </c>
      <c r="H69" s="29"/>
      <c r="I69" s="29">
        <f>(100-'Table B2'!C69)*'Table B1'!$F85/(90)</f>
        <v>37949.833286595647</v>
      </c>
      <c r="J69" s="29">
        <f>'Table B2'!J69*'Table B1'!$F85/(5)</f>
        <v>110873.42551620558</v>
      </c>
      <c r="K69" s="29">
        <f>'Table B2'!K69*'Table B1'!$F85/(4)</f>
        <v>165451.45633740013</v>
      </c>
      <c r="L69" s="29">
        <f>'Table B2'!L69*'Table B1'!$F85/(0.5)</f>
        <v>299711.03267747274</v>
      </c>
      <c r="M69" s="29">
        <f>'Table B2'!M69*'Table B1'!$F85/(0.4)</f>
        <v>502406.52483257739</v>
      </c>
      <c r="N69" s="29">
        <f>'Table B2'!N69*'Table B1'!$F85/(0.09)</f>
        <v>1331129.4282994415</v>
      </c>
      <c r="P69" s="23">
        <f>'Table Thresholds_nominal'!W90*'Table A0'!$L90</f>
        <v>97594.418928668252</v>
      </c>
      <c r="Q69" s="23">
        <f>'Table Thresholds_nominal'!X90*'Table A0'!$L90</f>
        <v>127811.82826753387</v>
      </c>
      <c r="R69" s="23">
        <f>'Table Thresholds_nominal'!Y90*'Table A0'!$L90</f>
        <v>256306.53584216075</v>
      </c>
      <c r="S69" s="23">
        <f>'Table Thresholds_nominal'!Z90*'Table A0'!$L90</f>
        <v>360753.42431408539</v>
      </c>
      <c r="T69" s="23">
        <f>'Table Thresholds_nominal'!AA90*'Table A0'!$L90</f>
        <v>829231.05932209268</v>
      </c>
      <c r="U69" s="23">
        <f>'Table Thresholds_nominal'!AB90*'Table A0'!$L90</f>
        <v>3113603.1542520397</v>
      </c>
      <c r="W69" s="62"/>
      <c r="X69" s="62"/>
      <c r="Y69" s="62"/>
      <c r="Z69" s="62"/>
      <c r="AA69" s="62"/>
      <c r="AB69" s="62"/>
    </row>
    <row r="70" spans="1:28" ht="13.5" customHeight="1">
      <c r="A70" s="135">
        <v>1998</v>
      </c>
      <c r="B70" s="29">
        <f>'Table B2'!C70*'Table B1'!$F86/(10)</f>
        <v>184247.69393806113</v>
      </c>
      <c r="C70" s="29">
        <f>'Table B2'!D70*'Table B1'!$F86/(5)</f>
        <v>254617.43874622314</v>
      </c>
      <c r="D70" s="29">
        <f>'Table B2'!E70*'Table B1'!$F86/(1)</f>
        <v>588867.03795439343</v>
      </c>
      <c r="E70" s="29">
        <f>'Table B2'!F70*'Table B1'!$F86/(0.5)</f>
        <v>867488.63419505907</v>
      </c>
      <c r="F70" s="29">
        <f>'Table B2'!G70*'Table B1'!$F86/(0.1)</f>
        <v>2213134.0926663978</v>
      </c>
      <c r="G70" s="29">
        <f>'Table B2'!H70*'Table B1'!$F86/(0.01)</f>
        <v>8839694.1999151092</v>
      </c>
      <c r="H70" s="29"/>
      <c r="I70" s="29">
        <f>(100-'Table B2'!C70)*'Table B1'!$F86/(90)</f>
        <v>38982.528222076544</v>
      </c>
      <c r="J70" s="29">
        <f>'Table B2'!J70*'Table B1'!$F86/(5)</f>
        <v>113877.94912989911</v>
      </c>
      <c r="K70" s="29">
        <f>'Table B2'!K70*'Table B1'!$F86/(4)</f>
        <v>171055.03894418056</v>
      </c>
      <c r="L70" s="29">
        <f>'Table B2'!L70*'Table B1'!$F86/(0.5)</f>
        <v>310245.44171372772</v>
      </c>
      <c r="M70" s="29">
        <f>'Table B2'!M70*'Table B1'!$F86/(0.4)</f>
        <v>531077.26957722427</v>
      </c>
      <c r="N70" s="29">
        <f>'Table B2'!N70*'Table B1'!$F86/(0.09)</f>
        <v>1476849.63630543</v>
      </c>
      <c r="P70" s="23">
        <f>'Table Thresholds_nominal'!W91*'Table A0'!$L91</f>
        <v>99914.76242552069</v>
      </c>
      <c r="Q70" s="23">
        <f>'Table Thresholds_nominal'!X91*'Table A0'!$L91</f>
        <v>132214.52966109436</v>
      </c>
      <c r="R70" s="23">
        <f>'Table Thresholds_nominal'!Y91*'Table A0'!$L91</f>
        <v>263870.91814566561</v>
      </c>
      <c r="S70" s="23">
        <f>'Table Thresholds_nominal'!Z91*'Table A0'!$L91</f>
        <v>377260.98163838557</v>
      </c>
      <c r="T70" s="23">
        <f>'Table Thresholds_nominal'!AA91*'Table A0'!$L91</f>
        <v>883131.67509307258</v>
      </c>
      <c r="U70" s="23">
        <f>'Table Thresholds_nominal'!AB91*'Table A0'!$L91</f>
        <v>3683122.4297192856</v>
      </c>
      <c r="W70" s="62"/>
      <c r="X70" s="62"/>
      <c r="Y70" s="62"/>
      <c r="Z70" s="62"/>
      <c r="AA70" s="62"/>
      <c r="AB70" s="62"/>
    </row>
    <row r="71" spans="1:28" ht="13.5" customHeight="1">
      <c r="A71" s="135">
        <v>1999</v>
      </c>
      <c r="B71" s="29">
        <f>'Table B2'!C71*'Table B1'!$F87/(10)</f>
        <v>192906.47770455698</v>
      </c>
      <c r="C71" s="29">
        <f>'Table B2'!D71*'Table B1'!$F87/(5)</f>
        <v>269259.80900610483</v>
      </c>
      <c r="D71" s="29">
        <f>'Table B2'!E71*'Table B1'!$F87/(1)</f>
        <v>639841.57424175192</v>
      </c>
      <c r="E71" s="29">
        <f>'Table B2'!F71*'Table B1'!$F87/(0.5)</f>
        <v>957404.76173174568</v>
      </c>
      <c r="F71" s="29">
        <f>'Table B2'!G71*'Table B1'!$F87/(0.1)</f>
        <v>2564849.0868062684</v>
      </c>
      <c r="G71" s="29">
        <f>'Table B2'!H71*'Table B1'!$F87/(0.01)</f>
        <v>10850441.091897406</v>
      </c>
      <c r="H71" s="29"/>
      <c r="I71" s="29">
        <f>(100-'Table B2'!C71)*'Table B1'!$F87/(90)</f>
        <v>39485.834024615251</v>
      </c>
      <c r="J71" s="29">
        <f>'Table B2'!J71*'Table B1'!$F87/(5)</f>
        <v>116553.1464030091</v>
      </c>
      <c r="K71" s="29">
        <f>'Table B2'!K71*'Table B1'!$F87/(4)</f>
        <v>176614.36769719311</v>
      </c>
      <c r="L71" s="29">
        <f>'Table B2'!L71*'Table B1'!$F87/(0.5)</f>
        <v>322278.38675175817</v>
      </c>
      <c r="M71" s="29">
        <f>'Table B2'!M71*'Table B1'!$F87/(0.4)</f>
        <v>555543.68046311487</v>
      </c>
      <c r="N71" s="29">
        <f>'Table B2'!N71*'Table B1'!$F87/(0.09)</f>
        <v>1644227.7529072538</v>
      </c>
      <c r="P71" s="23">
        <f>'Table Thresholds_nominal'!W92*'Table A0'!$L92</f>
        <v>102511.46157151896</v>
      </c>
      <c r="Q71" s="23">
        <f>'Table Thresholds_nominal'!X92*'Table A0'!$L92</f>
        <v>135763.59113684844</v>
      </c>
      <c r="R71" s="23">
        <f>'Table Thresholds_nominal'!Y92*'Table A0'!$L92</f>
        <v>275344.78325458162</v>
      </c>
      <c r="S71" s="23">
        <f>'Table Thresholds_nominal'!Z92*'Table A0'!$L92</f>
        <v>392599.13479615794</v>
      </c>
      <c r="T71" s="23">
        <f>'Table Thresholds_nominal'!AA92*'Table A0'!$L92</f>
        <v>934603.4715688487</v>
      </c>
      <c r="U71" s="23">
        <f>'Table Thresholds_nominal'!AB92*'Table A0'!$L92</f>
        <v>4377062.0294119185</v>
      </c>
      <c r="W71" s="62"/>
      <c r="X71" s="62"/>
      <c r="Y71" s="62"/>
      <c r="Z71" s="62"/>
      <c r="AA71" s="62"/>
      <c r="AB71" s="62"/>
    </row>
    <row r="72" spans="1:28" ht="13.5" customHeight="1">
      <c r="A72" s="135">
        <v>2000</v>
      </c>
      <c r="B72" s="29">
        <f>'Table B2'!C72*'Table B1'!$F88/(10)</f>
        <v>202694.70498446719</v>
      </c>
      <c r="C72" s="29">
        <f>'Table B2'!D72*'Table B1'!$F88/(5)</f>
        <v>286142.43624044524</v>
      </c>
      <c r="D72" s="29">
        <f>'Table B2'!E72*'Table B1'!$F88/(1)</f>
        <v>700780.31728083466</v>
      </c>
      <c r="E72" s="29">
        <f>'Table B2'!F72*'Table B1'!$F88/(0.5)</f>
        <v>1066375.0080906404</v>
      </c>
      <c r="F72" s="29">
        <f>'Table B2'!G72*'Table B1'!$F88/(0.1)</f>
        <v>2964883.7730307421</v>
      </c>
      <c r="G72" s="29">
        <f>'Table B2'!H72*'Table B1'!$F88/(0.01)</f>
        <v>12552313.024051493</v>
      </c>
      <c r="H72" s="29"/>
      <c r="I72" s="29">
        <f>(100-'Table B2'!C72)*'Table B1'!$F88/(90)</f>
        <v>40989.360972437731</v>
      </c>
      <c r="J72" s="29">
        <f>'Table B2'!J72*'Table B1'!$F88/(5)</f>
        <v>119246.97372848916</v>
      </c>
      <c r="K72" s="29">
        <f>'Table B2'!K72*'Table B1'!$F88/(4)</f>
        <v>182482.96598034789</v>
      </c>
      <c r="L72" s="29">
        <f>'Table B2'!L72*'Table B1'!$F88/(0.5)</f>
        <v>335185.62647102895</v>
      </c>
      <c r="M72" s="29">
        <f>'Table B2'!M72*'Table B1'!$F88/(0.4)</f>
        <v>591747.81685561489</v>
      </c>
      <c r="N72" s="29">
        <f>'Table B2'!N72*'Table B1'!$F88/(0.09)</f>
        <v>1899613.8562506586</v>
      </c>
      <c r="P72" s="23">
        <f>'Table Thresholds_nominal'!W93*'Table A0'!$L93</f>
        <v>103576.49616860384</v>
      </c>
      <c r="Q72" s="23">
        <f>'Table Thresholds_nominal'!X93*'Table A0'!$L93</f>
        <v>138071.6020582467</v>
      </c>
      <c r="R72" s="23">
        <f>'Table Thresholds_nominal'!Y93*'Table A0'!$L93</f>
        <v>283610.72323989723</v>
      </c>
      <c r="S72" s="23">
        <f>'Table Thresholds_nominal'!Z93*'Table A0'!$L93</f>
        <v>404214.80422285601</v>
      </c>
      <c r="T72" s="23">
        <f>'Table Thresholds_nominal'!AA93*'Table A0'!$L93</f>
        <v>1029918.1403943625</v>
      </c>
      <c r="U72" s="23">
        <f>'Table Thresholds_nominal'!AB93*'Table A0'!$L93</f>
        <v>5140282.5168862147</v>
      </c>
      <c r="W72" s="62"/>
      <c r="X72" s="62"/>
      <c r="Y72" s="62"/>
      <c r="Z72" s="62"/>
      <c r="AA72" s="62"/>
      <c r="AB72" s="62"/>
    </row>
    <row r="73" spans="1:28" ht="13.5" customHeight="1">
      <c r="A73" s="135">
        <v>2001</v>
      </c>
      <c r="B73" s="29">
        <f>'Table B2'!C73*'Table B1'!$F89/(10)</f>
        <v>195943.94459079846</v>
      </c>
      <c r="C73" s="29">
        <f>'Table B2'!D73*'Table B1'!$F89/(5)</f>
        <v>270840.11043672607</v>
      </c>
      <c r="D73" s="29">
        <f>'Table B2'!E73*'Table B1'!$F89/(1)</f>
        <v>622760.47380757576</v>
      </c>
      <c r="E73" s="29">
        <f>'Table B2'!F73*'Table B1'!$F89/(0.5)</f>
        <v>914557.76826541009</v>
      </c>
      <c r="F73" s="29">
        <f>'Table B2'!G73*'Table B1'!$F89/(0.1)</f>
        <v>2329339.4698871071</v>
      </c>
      <c r="G73" s="29">
        <f>'Table B2'!H73*'Table B1'!$F89/(0.01)</f>
        <v>8800872.087552812</v>
      </c>
      <c r="H73" s="29"/>
      <c r="I73" s="29">
        <f>(100-'Table B2'!C73)*'Table B1'!$F89/(90)</f>
        <v>41850.745747070338</v>
      </c>
      <c r="J73" s="29">
        <f>'Table B2'!J73*'Table B1'!$F89/(5)</f>
        <v>121047.77874487083</v>
      </c>
      <c r="K73" s="29">
        <f>'Table B2'!K73*'Table B1'!$F89/(4)</f>
        <v>182860.01959401369</v>
      </c>
      <c r="L73" s="29">
        <f>'Table B2'!L73*'Table B1'!$F89/(0.5)</f>
        <v>330963.17934974137</v>
      </c>
      <c r="M73" s="29">
        <f>'Table B2'!M73*'Table B1'!$F89/(0.4)</f>
        <v>560862.34285998566</v>
      </c>
      <c r="N73" s="29">
        <f>'Table B2'!N73*'Table B1'!$F89/(0.09)</f>
        <v>1610280.2901464736</v>
      </c>
      <c r="P73" s="23">
        <f>'Table Thresholds_nominal'!W94*'Table A0'!$L94</f>
        <v>104991.04118203647</v>
      </c>
      <c r="Q73" s="23">
        <f>'Table Thresholds_nominal'!X94*'Table A0'!$L94</f>
        <v>139777.12649955761</v>
      </c>
      <c r="R73" s="23">
        <f>'Table Thresholds_nominal'!Y94*'Table A0'!$L94</f>
        <v>281461.72991606744</v>
      </c>
      <c r="S73" s="23">
        <f>'Table Thresholds_nominal'!Z94*'Table A0'!$L94</f>
        <v>394746.24814168469</v>
      </c>
      <c r="T73" s="23">
        <f>'Table Thresholds_nominal'!AA94*'Table A0'!$L94</f>
        <v>939932.33893794031</v>
      </c>
      <c r="U73" s="23">
        <f>'Table Thresholds_nominal'!AB94*'Table A0'!$L94</f>
        <v>4017039.2126661558</v>
      </c>
      <c r="W73" s="62"/>
      <c r="X73" s="62"/>
      <c r="Y73" s="62"/>
      <c r="Z73" s="62"/>
      <c r="AA73" s="62"/>
      <c r="AB73" s="62"/>
    </row>
    <row r="74" spans="1:28" ht="13.5" customHeight="1">
      <c r="A74" s="135">
        <f t="shared" ref="A74:A79" si="0">A73+1</f>
        <v>2002</v>
      </c>
      <c r="B74" s="29">
        <f>'Table B2'!C74*'Table B1'!$F90/(10)</f>
        <v>191938.03923385491</v>
      </c>
      <c r="C74" s="29">
        <f>'Table B2'!D74*'Table B1'!$F90/(5)</f>
        <v>263063.04619282769</v>
      </c>
      <c r="D74" s="29">
        <f>'Table B2'!E74*'Table B1'!$F90/(1)</f>
        <v>593312.16897298151</v>
      </c>
      <c r="E74" s="29">
        <f>'Table B2'!F74*'Table B1'!$F90/(0.5)</f>
        <v>865644.63963164028</v>
      </c>
      <c r="F74" s="29">
        <f>'Table B2'!G74*'Table B1'!$F90/(0.1)</f>
        <v>2170724.4018928139</v>
      </c>
      <c r="G74" s="29">
        <f>'Table B2'!H74*'Table B1'!$F90/(0.01)</f>
        <v>8395384.441757638</v>
      </c>
      <c r="H74" s="29"/>
      <c r="I74" s="29">
        <f>(100-'Table B2'!C74)*'Table B1'!$F90/(90)</f>
        <v>42565.365821486732</v>
      </c>
      <c r="J74" s="29">
        <f>'Table B2'!J74*'Table B1'!$F90/(5)</f>
        <v>120813.03227488216</v>
      </c>
      <c r="K74" s="29">
        <f>'Table B2'!K74*'Table B1'!$F90/(4)</f>
        <v>180500.76549778919</v>
      </c>
      <c r="L74" s="29">
        <f>'Table B2'!L74*'Table B1'!$F90/(0.5)</f>
        <v>320979.6983143228</v>
      </c>
      <c r="M74" s="29">
        <f>'Table B2'!M74*'Table B1'!$F90/(0.4)</f>
        <v>539374.69906634686</v>
      </c>
      <c r="N74" s="29">
        <f>'Table B2'!N74*'Table B1'!$F90/(0.09)</f>
        <v>1479095.5085745002</v>
      </c>
      <c r="O74" s="23"/>
      <c r="P74" s="23">
        <f>'Table Thresholds_nominal'!W95*'Table A0'!$L95</f>
        <v>106140.90169379902</v>
      </c>
      <c r="Q74" s="23">
        <f>'Table Thresholds_nominal'!X95*'Table A0'!$L95</f>
        <v>139764.0598142508</v>
      </c>
      <c r="R74" s="23">
        <f>'Table Thresholds_nominal'!Y95*'Table A0'!$L95</f>
        <v>275652.90818411054</v>
      </c>
      <c r="S74" s="23">
        <f>'Table Thresholds_nominal'!Z95*'Table A0'!$L95</f>
        <v>383357.57167252852</v>
      </c>
      <c r="T74" s="23">
        <f>'Table Thresholds_nominal'!AA95*'Table A0'!$L95</f>
        <v>882373.10843905166</v>
      </c>
      <c r="U74" s="23">
        <f>'Table Thresholds_nominal'!AB95*'Table A0'!$L95</f>
        <v>3574162.224029317</v>
      </c>
      <c r="W74" s="62"/>
      <c r="X74" s="62"/>
      <c r="Y74" s="62"/>
      <c r="Z74" s="62"/>
      <c r="AA74" s="62"/>
      <c r="AB74" s="62"/>
    </row>
    <row r="75" spans="1:28" ht="13.5" customHeight="1">
      <c r="A75" s="135">
        <f t="shared" si="0"/>
        <v>2003</v>
      </c>
      <c r="B75" s="29">
        <f>'Table B2'!C75*'Table B1'!$F91/(10)</f>
        <v>193665.61352259296</v>
      </c>
      <c r="C75" s="29">
        <f>'Table B2'!D75*'Table B1'!$F91/(5)</f>
        <v>265290.71357345983</v>
      </c>
      <c r="D75" s="29">
        <f>'Table B2'!E75*'Table B1'!$F91/(1)</f>
        <v>597509.51165341353</v>
      </c>
      <c r="E75" s="29">
        <f>'Table B2'!F75*'Table B1'!$F91/(0.5)</f>
        <v>870965.8960860821</v>
      </c>
      <c r="F75" s="29">
        <f>'Table B2'!G75*'Table B1'!$F91/(0.1)</f>
        <v>2179462.0072644334</v>
      </c>
      <c r="G75" s="29">
        <f>'Table B2'!H75*'Table B1'!$F91/(0.01)</f>
        <v>8440589.577247927</v>
      </c>
      <c r="H75" s="29"/>
      <c r="I75" s="29">
        <f>(100-'Table B2'!C75)*'Table B1'!$F91/(90)</f>
        <v>43474.203234903442</v>
      </c>
      <c r="J75" s="29">
        <f>'Table B2'!J75*'Table B1'!$F91/(5)</f>
        <v>122040.51347172612</v>
      </c>
      <c r="K75" s="29">
        <f>'Table B2'!K75*'Table B1'!$F91/(4)</f>
        <v>182236.01405347136</v>
      </c>
      <c r="L75" s="29">
        <f>'Table B2'!L75*'Table B1'!$F91/(0.5)</f>
        <v>324053.12722074502</v>
      </c>
      <c r="M75" s="29">
        <f>'Table B2'!M75*'Table B1'!$F91/(0.4)</f>
        <v>543841.86829149409</v>
      </c>
      <c r="N75" s="29">
        <f>'Table B2'!N75*'Table B1'!$F91/(0.09)</f>
        <v>1483781.1661551564</v>
      </c>
      <c r="O75" s="23"/>
      <c r="P75" s="23">
        <f>'Table Thresholds_nominal'!W96*'Table A0'!$L96</f>
        <v>107100.76661784523</v>
      </c>
      <c r="Q75" s="23">
        <f>'Table Thresholds_nominal'!X96*'Table A0'!$L96</f>
        <v>141155.21852140603</v>
      </c>
      <c r="R75" s="23">
        <f>'Table Thresholds_nominal'!Y96*'Table A0'!$L96</f>
        <v>278182.62469086528</v>
      </c>
      <c r="S75" s="23">
        <f>'Table Thresholds_nominal'!Z96*'Table A0'!$L96</f>
        <v>387015.47610501089</v>
      </c>
      <c r="T75" s="23">
        <f>'Table Thresholds_nominal'!AA96*'Table A0'!$L96</f>
        <v>886960.82842542278</v>
      </c>
      <c r="U75" s="23">
        <f>'Table Thresholds_nominal'!AB96*'Table A0'!$L96</f>
        <v>3558745.5274853823</v>
      </c>
      <c r="W75" s="62"/>
      <c r="X75" s="62"/>
      <c r="Y75" s="62"/>
      <c r="Z75" s="62"/>
      <c r="AA75" s="62"/>
      <c r="AB75" s="62"/>
    </row>
    <row r="76" spans="1:28" ht="13.5" customHeight="1">
      <c r="A76" s="135">
        <f t="shared" si="0"/>
        <v>2004</v>
      </c>
      <c r="B76" s="29">
        <f>'Table B2'!C76*'Table B1'!$F92/(10)</f>
        <v>201155.09277045209</v>
      </c>
      <c r="C76" s="29">
        <f>'Table B2'!D76*'Table B1'!$F92/(5)</f>
        <v>278665.47429316433</v>
      </c>
      <c r="D76" s="29">
        <f>'Table B2'!E76*'Table B1'!$F92/(1)</f>
        <v>649940.90792465582</v>
      </c>
      <c r="E76" s="29">
        <f>'Table B2'!F76*'Table B1'!$F92/(0.5)</f>
        <v>965172.54610957042</v>
      </c>
      <c r="F76" s="29">
        <f>'Table B2'!G76*'Table B1'!$F92/(0.1)</f>
        <v>2536211.2387100644</v>
      </c>
      <c r="G76" s="29">
        <f>'Table B2'!H76*'Table B1'!$F92/(0.01)</f>
        <v>10544989.651434885</v>
      </c>
      <c r="H76" s="29"/>
      <c r="I76" s="29">
        <f>(100-'Table B2'!C76)*'Table B1'!$F92/(90)</f>
        <v>43032.554495215678</v>
      </c>
      <c r="J76" s="29">
        <f>'Table B2'!J76*'Table B1'!$F92/(5)</f>
        <v>123644.71124773982</v>
      </c>
      <c r="K76" s="29">
        <f>'Table B2'!K76*'Table B1'!$F92/(4)</f>
        <v>185846.61588529148</v>
      </c>
      <c r="L76" s="29">
        <f>'Table B2'!L76*'Table B1'!$F92/(0.5)</f>
        <v>334709.26973974117</v>
      </c>
      <c r="M76" s="29">
        <f>'Table B2'!M76*'Table B1'!$F92/(0.4)</f>
        <v>572412.87295944686</v>
      </c>
      <c r="N76" s="29">
        <f>'Table B2'!N76*'Table B1'!$F92/(0.09)</f>
        <v>1646346.9706295289</v>
      </c>
      <c r="O76" s="29"/>
      <c r="P76" s="23">
        <f>'Table Thresholds_nominal'!W97*'Table A0'!$L97</f>
        <v>108258.52003136974</v>
      </c>
      <c r="Q76" s="23">
        <f>'Table Thresholds_nominal'!X97*'Table A0'!$L97</f>
        <v>143033.87814582966</v>
      </c>
      <c r="R76" s="23">
        <f>'Table Thresholds_nominal'!Y97*'Table A0'!$L97</f>
        <v>286135.00681212061</v>
      </c>
      <c r="S76" s="23">
        <f>'Table Thresholds_nominal'!Z97*'Table A0'!$L97</f>
        <v>402038.42922880885</v>
      </c>
      <c r="T76" s="23">
        <f>'Table Thresholds_nominal'!AA97*'Table A0'!$L97</f>
        <v>955214.99423869629</v>
      </c>
      <c r="U76" s="23">
        <f>'Table Thresholds_nominal'!AB97*'Table A0'!$L97</f>
        <v>4152327.5337544568</v>
      </c>
      <c r="W76" s="62"/>
      <c r="X76" s="62"/>
      <c r="Y76" s="62"/>
      <c r="Z76" s="62"/>
      <c r="AA76" s="62"/>
      <c r="AB76" s="62"/>
    </row>
    <row r="77" spans="1:28" ht="13.5" customHeight="1">
      <c r="A77" s="135">
        <f t="shared" si="0"/>
        <v>2005</v>
      </c>
      <c r="B77" s="29">
        <f>'Table B2'!C77*'Table B1'!$F93/(10)</f>
        <v>205159.79100184829</v>
      </c>
      <c r="C77" s="29">
        <f>'Table B2'!D77*'Table B1'!$F93/(5)</f>
        <v>286082.22039735975</v>
      </c>
      <c r="D77" s="29">
        <f>'Table B2'!E77*'Table B1'!$F93/(1)</f>
        <v>676958.63162736152</v>
      </c>
      <c r="E77" s="29">
        <f>'Table B2'!F77*'Table B1'!$F93/(0.5)</f>
        <v>1010168.6350206441</v>
      </c>
      <c r="F77" s="29">
        <f>'Table B2'!G77*'Table B1'!$F93/(0.1)</f>
        <v>2680244.6434992701</v>
      </c>
      <c r="G77" s="29">
        <f>'Table B2'!H77*'Table B1'!$F93/(0.01)</f>
        <v>11178047.022148492</v>
      </c>
      <c r="I77" s="29">
        <f>(100-'Table B2'!C77)*'Table B1'!$F93/(90)</f>
        <v>42988.642702645935</v>
      </c>
      <c r="J77" s="29">
        <f>'Table B2'!J77*'Table B1'!$F93/(5)</f>
        <v>124237.36160633685</v>
      </c>
      <c r="K77" s="29">
        <f>'Table B2'!K77*'Table B1'!$F93/(4)</f>
        <v>188363.11758985926</v>
      </c>
      <c r="L77" s="29">
        <f>'Table B2'!L77*'Table B1'!$F93/(0.5)</f>
        <v>343748.62823407899</v>
      </c>
      <c r="M77" s="29">
        <f>'Table B2'!M77*'Table B1'!$F93/(0.4)</f>
        <v>592649.6329009874</v>
      </c>
      <c r="N77" s="29">
        <f>'Table B2'!N77*'Table B1'!$F93/(0.09)</f>
        <v>1736044.3792049126</v>
      </c>
      <c r="O77" s="23"/>
      <c r="P77" s="23">
        <f>'Table Thresholds_nominal'!W98*'Table A0'!$L98</f>
        <v>108421.56714962843</v>
      </c>
      <c r="Q77" s="23">
        <f>'Table Thresholds_nominal'!X98*'Table A0'!$L98</f>
        <v>143963.6013940117</v>
      </c>
      <c r="R77" s="23">
        <f>'Table Thresholds_nominal'!Y98*'Table A0'!$L98</f>
        <v>291898.62008761766</v>
      </c>
      <c r="S77" s="23">
        <f>'Table Thresholds_nominal'!Z98*'Table A0'!$L98</f>
        <v>414278.04820466205</v>
      </c>
      <c r="T77" s="23">
        <f>'Table Thresholds_nominal'!AA98*'Table A0'!$L98</f>
        <v>996309.60132167733</v>
      </c>
      <c r="U77" s="23">
        <f>'Table Thresholds_nominal'!AB98*'Table A0'!$L98</f>
        <v>4416593.2170200907</v>
      </c>
      <c r="W77" s="62"/>
      <c r="X77" s="62"/>
      <c r="Y77" s="62"/>
      <c r="Z77" s="62"/>
      <c r="AA77" s="62"/>
      <c r="AB77" s="62"/>
    </row>
    <row r="78" spans="1:28" ht="13.5" customHeight="1">
      <c r="A78" s="135">
        <f t="shared" si="0"/>
        <v>2006</v>
      </c>
      <c r="B78" s="29">
        <f>'Table B2'!C78*'Table B1'!$F94/(10)</f>
        <v>210127.34631812788</v>
      </c>
      <c r="C78" s="29">
        <f>'Table B2'!D78*'Table B1'!$F94/(5)</f>
        <v>294402.44305731601</v>
      </c>
      <c r="D78" s="29">
        <f>'Table B2'!E78*'Table B1'!$F94/(1)</f>
        <v>702741.9879574572</v>
      </c>
      <c r="E78" s="29">
        <f>'Table B2'!F78*'Table B1'!$F94/(0.5)</f>
        <v>1051026.3113707439</v>
      </c>
      <c r="F78" s="29">
        <f>'Table B2'!G78*'Table B1'!$F94/(0.1)</f>
        <v>2792387.9930863907</v>
      </c>
      <c r="G78" s="29">
        <f>'Table B2'!H78*'Table B1'!$F94/(0.01)</f>
        <v>11489606.745538982</v>
      </c>
      <c r="I78" s="29">
        <f>(100-'Table B2'!C78)*'Table B1'!$F94/(90)</f>
        <v>43247.351281634903</v>
      </c>
      <c r="J78" s="29">
        <f>'Table B2'!J78*'Table B1'!$F94/(5)</f>
        <v>125852.24957893975</v>
      </c>
      <c r="K78" s="29">
        <f>'Table B2'!K78*'Table B1'!$F94/(4)</f>
        <v>192317.55683228068</v>
      </c>
      <c r="L78" s="29">
        <f>'Table B2'!L78*'Table B1'!$F94/(0.5)</f>
        <v>354457.66454417066</v>
      </c>
      <c r="M78" s="29">
        <f>'Table B2'!M78*'Table B1'!$F94/(0.4)</f>
        <v>615685.8909418321</v>
      </c>
      <c r="N78" s="29">
        <f>'Table B2'!N78*'Table B1'!$F94/(0.09)</f>
        <v>1826030.353924992</v>
      </c>
      <c r="O78" s="23"/>
      <c r="P78" s="23">
        <f>'Table Thresholds_nominal'!W99*'Table A0'!$L99</f>
        <v>109057.74526630923</v>
      </c>
      <c r="Q78" s="23">
        <f>'Table Thresholds_nominal'!X99*'Table A0'!$L99</f>
        <v>145538.82539646866</v>
      </c>
      <c r="R78" s="23">
        <f>'Table Thresholds_nominal'!Y99*'Table A0'!$L99</f>
        <v>298408.46527332673</v>
      </c>
      <c r="S78" s="23">
        <f>'Table Thresholds_nominal'!Z99*'Table A0'!$L99</f>
        <v>425581.27781499305</v>
      </c>
      <c r="T78" s="23">
        <f>'Table Thresholds_nominal'!AA99*'Table A0'!$L99</f>
        <v>1033048.97946542</v>
      </c>
      <c r="U78" s="23">
        <f>'Table Thresholds_nominal'!AB99*'Table A0'!$L99</f>
        <v>4594052.1800756287</v>
      </c>
      <c r="W78" s="62"/>
      <c r="X78" s="62"/>
      <c r="Y78" s="62"/>
      <c r="Z78" s="62"/>
      <c r="AA78" s="62"/>
      <c r="AB78" s="62"/>
    </row>
    <row r="79" spans="1:28" ht="13.5" customHeight="1">
      <c r="A79" s="135">
        <f t="shared" si="0"/>
        <v>2007</v>
      </c>
      <c r="B79" s="29">
        <f>'Table B2'!C79*'Table B1'!$F95/(10)</f>
        <v>217139.17089020036</v>
      </c>
      <c r="C79" s="29">
        <f>'Table B2'!D79*'Table B1'!$F95/(5)</f>
        <v>306268.22305376886</v>
      </c>
      <c r="D79" s="29">
        <f>'Table B2'!E79*'Table B1'!$F95/(1)</f>
        <v>743563.14687941899</v>
      </c>
      <c r="E79" s="29">
        <f>'Table B2'!F79*'Table B1'!$F95/(0.5)</f>
        <v>1120879.1752811787</v>
      </c>
      <c r="F79" s="29">
        <f>'Table B2'!G79*'Table B1'!$F95/(0.1)</f>
        <v>3046382.9565835185</v>
      </c>
      <c r="G79" s="29">
        <f>'Table B2'!H79*'Table B1'!$F95/(0.01)</f>
        <v>12771819.143193031</v>
      </c>
      <c r="I79" s="29">
        <f>(100-'Table B2'!C79)*'Table B1'!$F95/(90)</f>
        <v>43449.188119041384</v>
      </c>
      <c r="J79" s="29">
        <f>'Table B2'!J79*'Table B1'!$F95/(5)</f>
        <v>128010.1187266319</v>
      </c>
      <c r="K79" s="29">
        <f>'Table B2'!K79*'Table B1'!$F95/(4)</f>
        <v>196944.49209735627</v>
      </c>
      <c r="L79" s="29">
        <f>'Table B2'!L79*'Table B1'!$F95/(0.5)</f>
        <v>366247.1184776593</v>
      </c>
      <c r="M79" s="29">
        <f>'Table B2'!M79*'Table B1'!$F95/(0.4)</f>
        <v>639503.22995559371</v>
      </c>
      <c r="N79" s="29">
        <f>'Table B2'!N79*'Table B1'!$F95/(0.09)</f>
        <v>1965778.9358491283</v>
      </c>
      <c r="O79" s="23"/>
      <c r="P79" s="23">
        <f>'Table Thresholds_nominal'!W100*'Table A0'!$L100</f>
        <v>111221.50373296293</v>
      </c>
      <c r="Q79" s="23">
        <f>'Table Thresholds_nominal'!X100*'Table A0'!$L100</f>
        <v>148950.56587184456</v>
      </c>
      <c r="R79" s="23">
        <f>'Table Thresholds_nominal'!Y100*'Table A0'!$L100</f>
        <v>309748.18601634016</v>
      </c>
      <c r="S79" s="23">
        <f>'Table Thresholds_nominal'!Z100*'Table A0'!$L100</f>
        <v>443106.20504287601</v>
      </c>
      <c r="T79" s="23">
        <f>'Table Thresholds_nominal'!AA100*'Table A0'!$L100</f>
        <v>1093765.8644606494</v>
      </c>
      <c r="U79" s="23">
        <f>'Table Thresholds_nominal'!AB100*'Table A0'!$L100</f>
        <v>5081105.9413143499</v>
      </c>
      <c r="W79" s="62"/>
      <c r="X79" s="62"/>
      <c r="Y79" s="62"/>
      <c r="Z79" s="62"/>
      <c r="AA79" s="62"/>
      <c r="AB79" s="62"/>
    </row>
    <row r="80" spans="1:28" ht="13.5" customHeight="1">
      <c r="A80" s="135">
        <f>A79+1</f>
        <v>2008</v>
      </c>
      <c r="B80" s="29">
        <f>'Table B2'!C80*'Table B1'!$F96/(10)</f>
        <v>209817.90344701428</v>
      </c>
      <c r="C80" s="29">
        <f>'Table B2'!D80*'Table B1'!$F96/(5)</f>
        <v>291947.19183157146</v>
      </c>
      <c r="D80" s="29">
        <f>'Table B2'!E80*'Table B1'!$F96/(1)</f>
        <v>684560.85953348863</v>
      </c>
      <c r="E80" s="29">
        <f>'Table B2'!F80*'Table B1'!$F96/(0.5)</f>
        <v>1017353.5159838916</v>
      </c>
      <c r="F80" s="29">
        <f>'Table B2'!G80*'Table B1'!$F96/(0.1)</f>
        <v>2679395.223893356</v>
      </c>
      <c r="G80" s="29">
        <f>'Table B2'!H80*'Table B1'!$F96/(0.01)</f>
        <v>11055057.389483793</v>
      </c>
      <c r="I80" s="29">
        <f>(100-'Table B2'!C80)*'Table B1'!$F96/(90)</f>
        <v>43408.230955545063</v>
      </c>
      <c r="J80" s="29">
        <f>'Table B2'!J80*'Table B1'!$F96/(5)</f>
        <v>127688.61506245704</v>
      </c>
      <c r="K80" s="29">
        <f>'Table B2'!K80*'Table B1'!$F96/(4)</f>
        <v>193793.77490609221</v>
      </c>
      <c r="L80" s="29">
        <f>'Table B2'!L80*'Table B1'!$F96/(0.5)</f>
        <v>351768.20308308565</v>
      </c>
      <c r="M80" s="29">
        <f>'Table B2'!M80*'Table B1'!$F96/(0.4)</f>
        <v>601843.08900652535</v>
      </c>
      <c r="N80" s="29">
        <f>'Table B2'!N80*'Table B1'!$F96/(0.09)</f>
        <v>1748766.0943833073</v>
      </c>
      <c r="O80" s="23"/>
      <c r="P80" s="23">
        <f>'Table Thresholds_nominal'!W101*'Table A0'!$L101</f>
        <v>111809</v>
      </c>
      <c r="Q80" s="23">
        <f>'Table Thresholds_nominal'!X101*'Table A0'!$L101</f>
        <v>149193</v>
      </c>
      <c r="R80" s="23">
        <f>'Table Thresholds_nominal'!Y101*'Table A0'!$L101</f>
        <v>301147</v>
      </c>
      <c r="S80" s="23">
        <f>'Table Thresholds_nominal'!Z101*'Table A0'!$L101</f>
        <v>425613</v>
      </c>
      <c r="T80" s="23">
        <f>'Table Thresholds_nominal'!AA101*'Table A0'!$L101</f>
        <v>1012933</v>
      </c>
      <c r="U80" s="23">
        <f>'Table Thresholds_nominal'!AB101*'Table A0'!$L101</f>
        <v>4434817</v>
      </c>
      <c r="W80" s="62"/>
      <c r="X80" s="62"/>
      <c r="Y80" s="62"/>
      <c r="Z80" s="62"/>
      <c r="AA80" s="62"/>
      <c r="AB80" s="62"/>
    </row>
    <row r="81" spans="1:21" ht="7.5" customHeight="1">
      <c r="A81" s="24"/>
      <c r="B81" s="25"/>
      <c r="C81" s="25"/>
      <c r="D81" s="25"/>
      <c r="E81" s="25"/>
      <c r="F81" s="25"/>
      <c r="G81" s="25"/>
      <c r="H81" s="25"/>
      <c r="I81" s="25"/>
      <c r="J81" s="25"/>
      <c r="K81" s="25"/>
      <c r="L81" s="25"/>
      <c r="M81" s="25"/>
      <c r="N81" s="25"/>
      <c r="O81" s="24"/>
      <c r="P81" s="24"/>
      <c r="Q81" s="24"/>
      <c r="R81" s="24"/>
      <c r="S81" s="24"/>
      <c r="T81" s="24"/>
      <c r="U81" s="24"/>
    </row>
    <row r="82" spans="1:21" ht="13.5" customHeight="1">
      <c r="A82" s="132" t="s">
        <v>184</v>
      </c>
    </row>
    <row r="83" spans="1:21" ht="13.5" customHeight="1">
      <c r="A83" s="132" t="s">
        <v>208</v>
      </c>
    </row>
    <row r="84" spans="1:21" ht="13.5" customHeight="1">
      <c r="A84" s="132"/>
    </row>
    <row r="85" spans="1:21" ht="13.5" customHeight="1">
      <c r="A85" s="132"/>
    </row>
    <row r="86" spans="1:21" ht="13.5" customHeight="1">
      <c r="A86" s="132"/>
    </row>
    <row r="87" spans="1:21" ht="13.5" customHeight="1">
      <c r="A87" s="132"/>
    </row>
  </sheetData>
  <mergeCells count="1">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79" fitToHeight="2" orientation="landscape" verticalDpi="96"/>
  <headerFooter alignWithMargins="0"/>
</worksheet>
</file>

<file path=xl/worksheets/sheet23.xml><?xml version="1.0" encoding="utf-8"?>
<worksheet xmlns="http://schemas.openxmlformats.org/spreadsheetml/2006/main" xmlns:r="http://schemas.openxmlformats.org/officeDocument/2006/relationships">
  <sheetPr>
    <pageSetUpPr fitToPage="1"/>
  </sheetPr>
  <dimension ref="A1:M46"/>
  <sheetViews>
    <sheetView topLeftCell="A16" workbookViewId="0">
      <selection activeCell="C4" sqref="C4"/>
    </sheetView>
  </sheetViews>
  <sheetFormatPr defaultColWidth="7.33203125" defaultRowHeight="11.25"/>
  <cols>
    <col min="1" max="1" width="5.5546875" style="20" customWidth="1"/>
    <col min="2" max="2" width="3.109375" style="20" customWidth="1"/>
    <col min="3" max="3" width="7.88671875" style="23" customWidth="1"/>
    <col min="4" max="4" width="3.109375" style="23" customWidth="1"/>
    <col min="5" max="5" width="7.33203125" style="23" customWidth="1"/>
    <col min="6" max="6" width="6.44140625" style="23" customWidth="1"/>
    <col min="7" max="7" width="5.88671875" style="23" customWidth="1"/>
    <col min="8" max="8" width="7.33203125" style="23" customWidth="1"/>
    <col min="9" max="9" width="9.44140625" style="23" customWidth="1"/>
    <col min="10" max="10" width="3.44140625" style="20" customWidth="1"/>
    <col min="11" max="11" width="9.33203125" style="21" customWidth="1"/>
    <col min="12" max="12" width="8.5546875" style="21" customWidth="1"/>
    <col min="13" max="13" width="8.109375" style="21" customWidth="1"/>
    <col min="14" max="16384" width="7.33203125" style="20"/>
  </cols>
  <sheetData>
    <row r="1" spans="1:13" ht="21" customHeight="1">
      <c r="A1" s="269" t="s">
        <v>312</v>
      </c>
      <c r="B1" s="269"/>
      <c r="C1" s="272"/>
      <c r="D1" s="272"/>
      <c r="E1" s="272"/>
      <c r="F1" s="272"/>
      <c r="G1" s="272"/>
      <c r="H1" s="272"/>
      <c r="I1" s="272"/>
      <c r="J1" s="272"/>
      <c r="K1" s="272"/>
      <c r="L1" s="272"/>
      <c r="M1" s="272"/>
    </row>
    <row r="2" spans="1:13" ht="20.25" customHeight="1">
      <c r="E2" s="271" t="s">
        <v>313</v>
      </c>
      <c r="F2" s="271"/>
      <c r="G2" s="271"/>
      <c r="H2" s="271"/>
      <c r="I2" s="271"/>
      <c r="K2" s="273" t="s">
        <v>164</v>
      </c>
      <c r="L2" s="273"/>
      <c r="M2" s="273"/>
    </row>
    <row r="3" spans="1:13" s="125" customFormat="1" ht="47.25" customHeight="1">
      <c r="A3" s="137" t="s">
        <v>95</v>
      </c>
      <c r="B3" s="137"/>
      <c r="C3" s="137" t="s">
        <v>387</v>
      </c>
      <c r="D3" s="137"/>
      <c r="E3" s="138" t="s">
        <v>165</v>
      </c>
      <c r="F3" s="138" t="s">
        <v>166</v>
      </c>
      <c r="G3" s="138" t="s">
        <v>167</v>
      </c>
      <c r="H3" s="138" t="s">
        <v>168</v>
      </c>
      <c r="I3" s="138" t="s">
        <v>169</v>
      </c>
      <c r="J3" s="137"/>
      <c r="K3" s="139" t="s">
        <v>170</v>
      </c>
      <c r="L3" s="139" t="s">
        <v>171</v>
      </c>
      <c r="M3" s="139" t="s">
        <v>172</v>
      </c>
    </row>
    <row r="4" spans="1:13" ht="14.25" customHeight="1">
      <c r="A4" s="140" t="s">
        <v>58</v>
      </c>
      <c r="B4" s="140"/>
      <c r="C4" s="136" t="s">
        <v>59</v>
      </c>
      <c r="D4" s="136"/>
      <c r="E4" s="136" t="s">
        <v>60</v>
      </c>
      <c r="F4" s="136" t="s">
        <v>62</v>
      </c>
      <c r="G4" s="136" t="s">
        <v>63</v>
      </c>
      <c r="H4" s="136" t="s">
        <v>65</v>
      </c>
      <c r="I4" s="136" t="s">
        <v>66</v>
      </c>
      <c r="J4" s="141"/>
      <c r="K4" s="134" t="s">
        <v>67</v>
      </c>
      <c r="L4" s="134" t="s">
        <v>96</v>
      </c>
      <c r="M4" s="134" t="s">
        <v>112</v>
      </c>
    </row>
    <row r="6" spans="1:13">
      <c r="A6" s="22">
        <v>1970</v>
      </c>
      <c r="B6" s="22"/>
      <c r="C6" s="23">
        <f>'Table B4(CEO)nominal'!C6*'Table A0'!$L63</f>
        <v>39411.754724609411</v>
      </c>
      <c r="E6" s="23">
        <f>'Table B4(CEO)nominal'!E6*'Table A0'!$L63</f>
        <v>1939.0564031640736</v>
      </c>
      <c r="F6" s="23">
        <f>'Table B4(CEO)nominal'!F6*'Table A0'!$L63</f>
        <v>1394.4920064749506</v>
      </c>
      <c r="G6" s="23">
        <f>'Table B4(CEO)nominal'!G6*'Table A0'!$L63</f>
        <v>1170.5589835373671</v>
      </c>
      <c r="H6" s="23">
        <f>'Table B4(CEO)nominal'!H6*'Table A0'!$L63</f>
        <v>1520.7088012215884</v>
      </c>
      <c r="I6" s="23">
        <f>'Table B4(CEO)nominal'!I6*'Table A0'!$L63</f>
        <v>1781.2854097307761</v>
      </c>
      <c r="J6" s="22"/>
      <c r="K6" s="21">
        <v>84.66</v>
      </c>
      <c r="L6" s="274">
        <v>15.34</v>
      </c>
      <c r="M6" s="274"/>
    </row>
    <row r="7" spans="1:13">
      <c r="A7" s="22">
        <v>1971</v>
      </c>
      <c r="B7" s="22"/>
      <c r="C7" s="23">
        <f>'Table B4(CEO)nominal'!C7*'Table A0'!$L64</f>
        <v>40229.789096106229</v>
      </c>
      <c r="E7" s="23">
        <f>'Table B4(CEO)nominal'!E7*'Table A0'!$L64</f>
        <v>1877.1669453656675</v>
      </c>
      <c r="F7" s="23">
        <f>'Table B4(CEO)nominal'!F7*'Table A0'!$L64</f>
        <v>1370.0880822019549</v>
      </c>
      <c r="G7" s="23">
        <f>'Table B4(CEO)nominal'!G7*'Table A0'!$L64</f>
        <v>1214.06381661312</v>
      </c>
      <c r="H7" s="23">
        <f>'Table B4(CEO)nominal'!H7*'Table A0'!$L64</f>
        <v>1453.4635491259885</v>
      </c>
      <c r="I7" s="23">
        <f>'Table B4(CEO)nominal'!I7*'Table A0'!$L64</f>
        <v>1633.3790303831133</v>
      </c>
      <c r="J7" s="22"/>
      <c r="K7" s="21">
        <v>84.07</v>
      </c>
      <c r="L7" s="274">
        <v>15.93</v>
      </c>
      <c r="M7" s="274"/>
    </row>
    <row r="8" spans="1:13">
      <c r="A8" s="22">
        <v>1972</v>
      </c>
      <c r="B8" s="22"/>
      <c r="C8" s="23">
        <f>'Table B4(CEO)nominal'!C8*'Table A0'!$L65</f>
        <v>41523.748794158178</v>
      </c>
      <c r="E8" s="23">
        <f>'Table B4(CEO)nominal'!E8*'Table A0'!$L65</f>
        <v>2362.0599418166139</v>
      </c>
      <c r="F8" s="23">
        <f>'Table B4(CEO)nominal'!F8*'Table A0'!$L65</f>
        <v>1577.8560411334981</v>
      </c>
      <c r="G8" s="23">
        <f>'Table B4(CEO)nominal'!G8*'Table A0'!$L65</f>
        <v>1351.0982867191033</v>
      </c>
      <c r="H8" s="23">
        <f>'Table B4(CEO)nominal'!H8*'Table A0'!$L65</f>
        <v>1786.6621399900866</v>
      </c>
      <c r="I8" s="23">
        <f>'Table B4(CEO)nominal'!I8*'Table A0'!$L65</f>
        <v>1969.9579914750561</v>
      </c>
      <c r="J8" s="22"/>
      <c r="K8" s="21">
        <v>85.99</v>
      </c>
      <c r="L8" s="274">
        <v>14.01</v>
      </c>
      <c r="M8" s="274"/>
    </row>
    <row r="9" spans="1:13">
      <c r="A9" s="22">
        <v>1973</v>
      </c>
      <c r="B9" s="22"/>
      <c r="C9" s="23">
        <f>'Table B4(CEO)nominal'!C9*'Table A0'!$L66</f>
        <v>41457.85309567552</v>
      </c>
      <c r="E9" s="23">
        <f>'Table B4(CEO)nominal'!E9*'Table A0'!$L66</f>
        <v>2388.2979590081445</v>
      </c>
      <c r="F9" s="23">
        <f>'Table B4(CEO)nominal'!F9*'Table A0'!$L66</f>
        <v>1694.4907306929292</v>
      </c>
      <c r="G9" s="23">
        <f>'Table B4(CEO)nominal'!G9*'Table A0'!$L66</f>
        <v>1396.5094210960099</v>
      </c>
      <c r="H9" s="23">
        <f>'Table B4(CEO)nominal'!H9*'Table A0'!$L66</f>
        <v>1846.5946230543418</v>
      </c>
      <c r="I9" s="23">
        <f>'Table B4(CEO)nominal'!I9*'Table A0'!$L66</f>
        <v>1970.2346291258993</v>
      </c>
      <c r="J9" s="22"/>
      <c r="K9" s="21">
        <v>82.85</v>
      </c>
      <c r="L9" s="274">
        <v>17.149999999999999</v>
      </c>
      <c r="M9" s="274"/>
    </row>
    <row r="10" spans="1:13">
      <c r="A10" s="22">
        <v>1974</v>
      </c>
      <c r="B10" s="22"/>
      <c r="C10" s="23">
        <f>'Table B4(CEO)nominal'!C10*'Table A0'!$L67</f>
        <v>40099.161466417987</v>
      </c>
      <c r="E10" s="23">
        <f>'Table B4(CEO)nominal'!E10*'Table A0'!$L67</f>
        <v>2114.8725249439917</v>
      </c>
      <c r="F10" s="23">
        <f>'Table B4(CEO)nominal'!F10*'Table A0'!$L67</f>
        <v>1614.1924764250543</v>
      </c>
      <c r="G10" s="23">
        <f>'Table B4(CEO)nominal'!G10*'Table A0'!$L67</f>
        <v>1421.9313377937824</v>
      </c>
      <c r="H10" s="23">
        <f>'Table B4(CEO)nominal'!H10*'Table A0'!$L67</f>
        <v>1708.7208695854297</v>
      </c>
      <c r="I10" s="23">
        <f>'Table B4(CEO)nominal'!I10*'Table A0'!$L67</f>
        <v>1906.5896247601138</v>
      </c>
      <c r="J10" s="22"/>
      <c r="K10" s="21">
        <v>87.13</v>
      </c>
      <c r="L10" s="274">
        <v>12.87</v>
      </c>
      <c r="M10" s="274"/>
    </row>
    <row r="11" spans="1:13">
      <c r="A11" s="22">
        <v>1975</v>
      </c>
      <c r="B11" s="22"/>
      <c r="C11" s="23">
        <f>'Table B4(CEO)nominal'!C11*'Table A0'!$L68</f>
        <v>39678.30427361562</v>
      </c>
      <c r="E11" s="23">
        <f>'Table B4(CEO)nominal'!E11*'Table A0'!$L68</f>
        <v>2345.3938088442419</v>
      </c>
      <c r="F11" s="23">
        <f>'Table B4(CEO)nominal'!F11*'Table A0'!$L68</f>
        <v>1603.9704138731356</v>
      </c>
      <c r="G11" s="23">
        <f>'Table B4(CEO)nominal'!G11*'Table A0'!$L68</f>
        <v>1376.4048173968556</v>
      </c>
      <c r="H11" s="23">
        <f>'Table B4(CEO)nominal'!H11*'Table A0'!$L68</f>
        <v>1782.3524782077682</v>
      </c>
      <c r="I11" s="23">
        <f>'Table B4(CEO)nominal'!I11*'Table A0'!$L68</f>
        <v>1890.2626158916817</v>
      </c>
      <c r="J11" s="22"/>
      <c r="K11" s="21">
        <v>86.04</v>
      </c>
      <c r="L11" s="274">
        <v>13.96</v>
      </c>
      <c r="M11" s="274"/>
    </row>
    <row r="12" spans="1:13">
      <c r="A12" s="22">
        <v>1976</v>
      </c>
      <c r="B12" s="22"/>
      <c r="C12" s="23">
        <f>'Table B4(CEO)nominal'!C12*'Table A0'!$L69</f>
        <v>40180.587389055087</v>
      </c>
      <c r="E12" s="23">
        <f>'Table B4(CEO)nominal'!E12*'Table A0'!$L69</f>
        <v>2464.0145853509125</v>
      </c>
      <c r="F12" s="23">
        <f>'Table B4(CEO)nominal'!F12*'Table A0'!$L69</f>
        <v>1735.2215389795158</v>
      </c>
      <c r="G12" s="23">
        <f>'Table B4(CEO)nominal'!G12*'Table A0'!$L69</f>
        <v>1485.3496373664655</v>
      </c>
      <c r="H12" s="23">
        <f>'Table B4(CEO)nominal'!H12*'Table A0'!$L69</f>
        <v>1897.6382750279984</v>
      </c>
      <c r="I12" s="23">
        <f>'Table B4(CEO)nominal'!I12*'Table A0'!$L69</f>
        <v>2255.7880006733703</v>
      </c>
      <c r="J12" s="22"/>
      <c r="K12" s="21">
        <v>84.45</v>
      </c>
      <c r="L12" s="274">
        <v>15.55</v>
      </c>
      <c r="M12" s="274"/>
    </row>
    <row r="13" spans="1:13">
      <c r="A13" s="22">
        <v>1977</v>
      </c>
      <c r="B13" s="22"/>
      <c r="C13" s="23">
        <f>'Table B4(CEO)nominal'!C13*'Table A0'!$L70</f>
        <v>40283.955904274124</v>
      </c>
      <c r="E13" s="23">
        <f>'Table B4(CEO)nominal'!E13*'Table A0'!$L70</f>
        <v>2662.2364438614668</v>
      </c>
      <c r="F13" s="23">
        <f>'Table B4(CEO)nominal'!F13*'Table A0'!$L70</f>
        <v>1893.218327886796</v>
      </c>
      <c r="G13" s="23">
        <f>'Table B4(CEO)nominal'!G13*'Table A0'!$L70</f>
        <v>1564.1046426603477</v>
      </c>
      <c r="H13" s="23">
        <f>'Table B4(CEO)nominal'!H13*'Table A0'!$L70</f>
        <v>2069.1801001860849</v>
      </c>
      <c r="I13" s="23">
        <f>'Table B4(CEO)nominal'!I13*'Table A0'!$L70</f>
        <v>2238.6247698076227</v>
      </c>
      <c r="J13" s="22"/>
      <c r="K13" s="21">
        <v>80</v>
      </c>
      <c r="L13" s="274">
        <v>20</v>
      </c>
      <c r="M13" s="274"/>
    </row>
    <row r="14" spans="1:13">
      <c r="A14" s="22">
        <v>1978</v>
      </c>
      <c r="B14" s="22"/>
      <c r="C14" s="23">
        <f>'Table B4(CEO)nominal'!C14*'Table A0'!$L71</f>
        <v>40176.816452998202</v>
      </c>
      <c r="E14" s="23">
        <f>'Table B4(CEO)nominal'!E14*'Table A0'!$L71</f>
        <v>3988.7367188027506</v>
      </c>
      <c r="F14" s="23">
        <f>'Table B4(CEO)nominal'!F14*'Table A0'!$L71</f>
        <v>2326.0059225820141</v>
      </c>
      <c r="G14" s="23">
        <f>'Table B4(CEO)nominal'!G14*'Table A0'!$L71</f>
        <v>1859.5932766475999</v>
      </c>
      <c r="H14" s="23">
        <f>'Table B4(CEO)nominal'!H14*'Table A0'!$L71</f>
        <v>2786.3612614263711</v>
      </c>
      <c r="I14" s="23">
        <f>'Table B4(CEO)nominal'!I14*'Table A0'!$L71</f>
        <v>2271.490158771498</v>
      </c>
      <c r="J14" s="22"/>
      <c r="K14" s="21">
        <v>59.5</v>
      </c>
      <c r="L14" s="274">
        <v>40.5</v>
      </c>
      <c r="M14" s="274"/>
    </row>
    <row r="15" spans="1:13">
      <c r="A15" s="22">
        <v>1979</v>
      </c>
      <c r="B15" s="22"/>
      <c r="C15" s="23">
        <f>'Table B4(CEO)nominal'!C15*'Table A0'!$L72</f>
        <v>39753.880088325277</v>
      </c>
      <c r="E15" s="23">
        <f>'Table B4(CEO)nominal'!E15*'Table A0'!$L72</f>
        <v>7144.7101993974284</v>
      </c>
      <c r="F15" s="23">
        <f>'Table B4(CEO)nominal'!F15*'Table A0'!$L72</f>
        <v>3283.5263895103076</v>
      </c>
      <c r="G15" s="23">
        <f>'Table B4(CEO)nominal'!G15*'Table A0'!$L72</f>
        <v>2357.6161702460372</v>
      </c>
      <c r="H15" s="23">
        <f>'Table B4(CEO)nominal'!H15*'Table A0'!$L72</f>
        <v>4156.9222978312309</v>
      </c>
      <c r="I15" s="23">
        <f>'Table B4(CEO)nominal'!I15*'Table A0'!$L72</f>
        <v>2620.1877249627705</v>
      </c>
      <c r="J15" s="22"/>
      <c r="K15" s="21">
        <v>40.355556522284012</v>
      </c>
      <c r="L15" s="21">
        <v>22.123517902344851</v>
      </c>
      <c r="M15" s="21">
        <v>37.520925575371137</v>
      </c>
    </row>
    <row r="16" spans="1:13">
      <c r="A16" s="22">
        <v>1980</v>
      </c>
      <c r="B16" s="22"/>
      <c r="C16" s="23">
        <f>'Table B4(CEO)nominal'!C16*'Table A0'!$L73</f>
        <v>39288.889392397308</v>
      </c>
      <c r="E16" s="23">
        <f>'Table B4(CEO)nominal'!E16*'Table A0'!$L73</f>
        <v>7381.1170189586537</v>
      </c>
      <c r="F16" s="23">
        <f>'Table B4(CEO)nominal'!F16*'Table A0'!$L73</f>
        <v>2843.4839072024743</v>
      </c>
      <c r="G16" s="23">
        <f>'Table B4(CEO)nominal'!G16*'Table A0'!$L73</f>
        <v>2159.3561080067784</v>
      </c>
      <c r="H16" s="23">
        <f>'Table B4(CEO)nominal'!H16*'Table A0'!$L73</f>
        <v>3970.4289727866571</v>
      </c>
      <c r="I16" s="23">
        <f>'Table B4(CEO)nominal'!I16*'Table A0'!$L73</f>
        <v>2505.1516137820577</v>
      </c>
      <c r="J16" s="22"/>
      <c r="K16" s="21">
        <v>43.436343020378501</v>
      </c>
      <c r="L16" s="21">
        <v>38.098966979684135</v>
      </c>
      <c r="M16" s="21">
        <v>18.464689999937363</v>
      </c>
    </row>
    <row r="17" spans="1:13">
      <c r="A17" s="22">
        <v>1981</v>
      </c>
      <c r="B17" s="22"/>
      <c r="C17" s="23">
        <f>'Table B4(CEO)nominal'!C17*'Table A0'!$L74</f>
        <v>39173.279698816434</v>
      </c>
      <c r="E17" s="23">
        <f>'Table B4(CEO)nominal'!E17*'Table A0'!$L74</f>
        <v>5976.2906077278121</v>
      </c>
      <c r="F17" s="23">
        <f>'Table B4(CEO)nominal'!F17*'Table A0'!$L74</f>
        <v>3152.8283403748396</v>
      </c>
      <c r="G17" s="23">
        <f>'Table B4(CEO)nominal'!G17*'Table A0'!$L74</f>
        <v>2348.720824169729</v>
      </c>
      <c r="H17" s="23">
        <f>'Table B4(CEO)nominal'!H17*'Table A0'!$L74</f>
        <v>4338.5462032535615</v>
      </c>
      <c r="I17" s="23">
        <f>'Table B4(CEO)nominal'!I17*'Table A0'!$L74</f>
        <v>2532.7115270302206</v>
      </c>
      <c r="J17" s="22"/>
      <c r="K17" s="21">
        <v>39.187349460676515</v>
      </c>
      <c r="L17" s="21">
        <v>48.06628966383915</v>
      </c>
      <c r="M17" s="21">
        <v>12.746360875484335</v>
      </c>
    </row>
    <row r="18" spans="1:13">
      <c r="A18" s="22">
        <v>1982</v>
      </c>
      <c r="B18" s="22"/>
      <c r="C18" s="23">
        <f>'Table B4(CEO)nominal'!C18*'Table A0'!$L75</f>
        <v>39599.868620724927</v>
      </c>
      <c r="E18" s="23">
        <f>'Table B4(CEO)nominal'!E18*'Table A0'!$L75</f>
        <v>5454.0879474060084</v>
      </c>
      <c r="F18" s="23">
        <f>'Table B4(CEO)nominal'!F18*'Table A0'!$L75</f>
        <v>2896.2792242313135</v>
      </c>
      <c r="G18" s="23">
        <f>'Table B4(CEO)nominal'!G18*'Table A0'!$L75</f>
        <v>2245.0448424514916</v>
      </c>
      <c r="H18" s="23">
        <f>'Table B4(CEO)nominal'!H18*'Table A0'!$L75</f>
        <v>5400.5324883780631</v>
      </c>
      <c r="I18" s="23">
        <f>'Table B4(CEO)nominal'!I18*'Table A0'!$L75</f>
        <v>2452.8400234799215</v>
      </c>
      <c r="J18" s="22"/>
      <c r="K18" s="21">
        <v>32.656882932422405</v>
      </c>
      <c r="L18" s="21">
        <v>55.288017107648841</v>
      </c>
      <c r="M18" s="21">
        <v>12.055099959928754</v>
      </c>
    </row>
    <row r="19" spans="1:13">
      <c r="A19" s="22">
        <v>1983</v>
      </c>
      <c r="B19" s="22"/>
      <c r="C19" s="23">
        <f>'Table B4(CEO)nominal'!C19*'Table A0'!$L76</f>
        <v>39885.794277289722</v>
      </c>
      <c r="E19" s="23">
        <f>'Table B4(CEO)nominal'!E19*'Table A0'!$L76</f>
        <v>7640.7792628043617</v>
      </c>
      <c r="F19" s="23">
        <f>'Table B4(CEO)nominal'!F19*'Table A0'!$L76</f>
        <v>2884.5533974125638</v>
      </c>
      <c r="G19" s="23">
        <f>'Table B4(CEO)nominal'!G19*'Table A0'!$L76</f>
        <v>2083.2885647979629</v>
      </c>
      <c r="H19" s="23">
        <f>'Table B4(CEO)nominal'!H19*'Table A0'!$L76</f>
        <v>3917.9795789642158</v>
      </c>
      <c r="I19" s="23">
        <f>'Table B4(CEO)nominal'!I19*'Table A0'!$L76</f>
        <v>2919.4803260137128</v>
      </c>
      <c r="J19" s="22"/>
      <c r="K19" s="21">
        <v>48.771037592408121</v>
      </c>
      <c r="L19" s="21">
        <v>45.540816861532008</v>
      </c>
      <c r="M19" s="21">
        <v>5.6881455460598715</v>
      </c>
    </row>
    <row r="20" spans="1:13">
      <c r="A20" s="22">
        <v>1984</v>
      </c>
      <c r="B20" s="22"/>
      <c r="C20" s="23">
        <f>'Table B4(CEO)nominal'!C20*'Table A0'!$L77</f>
        <v>40146.720833342646</v>
      </c>
      <c r="E20" s="23">
        <f>'Table B4(CEO)nominal'!E20*'Table A0'!$L77</f>
        <v>8723.8834022870597</v>
      </c>
      <c r="F20" s="23">
        <f>'Table B4(CEO)nominal'!F20*'Table A0'!$L77</f>
        <v>3134.2820911384279</v>
      </c>
      <c r="G20" s="23">
        <f>'Table B4(CEO)nominal'!G20*'Table A0'!$L77</f>
        <v>2184.918309124836</v>
      </c>
      <c r="H20" s="23">
        <f>'Table B4(CEO)nominal'!H20*'Table A0'!$L77</f>
        <v>4813.9257054701675</v>
      </c>
      <c r="I20" s="23">
        <f>'Table B4(CEO)nominal'!I20*'Table A0'!$L77</f>
        <v>2960.5939148033008</v>
      </c>
      <c r="J20" s="22"/>
      <c r="K20" s="21">
        <v>42.68</v>
      </c>
      <c r="L20" s="21">
        <v>15.76</v>
      </c>
      <c r="M20" s="21">
        <v>41.56</v>
      </c>
    </row>
    <row r="21" spans="1:13">
      <c r="A21" s="22">
        <v>1985</v>
      </c>
      <c r="B21" s="22"/>
      <c r="C21" s="23">
        <f>'Table B4(CEO)nominal'!C21*'Table A0'!$L78</f>
        <v>40639.423529293214</v>
      </c>
      <c r="E21" s="23">
        <f>'Table B4(CEO)nominal'!E21*'Table A0'!$L78</f>
        <v>6844.7716341114065</v>
      </c>
      <c r="F21" s="23">
        <f>'Table B4(CEO)nominal'!F21*'Table A0'!$L78</f>
        <v>3768.7270636660237</v>
      </c>
      <c r="G21" s="23">
        <f>'Table B4(CEO)nominal'!G21*'Table A0'!$L78</f>
        <v>2711.5752696047698</v>
      </c>
      <c r="H21" s="23">
        <f>'Table B4(CEO)nominal'!H21*'Table A0'!$L78</f>
        <v>4573.9943147379545</v>
      </c>
      <c r="I21" s="23">
        <f>'Table B4(CEO)nominal'!I21*'Table A0'!$L78</f>
        <v>3463.412466103207</v>
      </c>
      <c r="J21" s="22"/>
      <c r="K21" s="21">
        <v>49.079332229004891</v>
      </c>
      <c r="L21" s="21">
        <v>35.196922345126282</v>
      </c>
      <c r="M21" s="21">
        <v>15.723745425868827</v>
      </c>
    </row>
    <row r="22" spans="1:13">
      <c r="A22" s="22">
        <v>1986</v>
      </c>
      <c r="B22" s="22"/>
      <c r="C22" s="23">
        <f>'Table B4(CEO)nominal'!C22*'Table A0'!$L79</f>
        <v>41546.811158820179</v>
      </c>
      <c r="E22" s="23">
        <f>'Table B4(CEO)nominal'!E22*'Table A0'!$L79</f>
        <v>8271.2079492334342</v>
      </c>
      <c r="F22" s="23">
        <f>'Table B4(CEO)nominal'!F22*'Table A0'!$L79</f>
        <v>4505.7747359975474</v>
      </c>
      <c r="G22" s="23">
        <f>'Table B4(CEO)nominal'!G22*'Table A0'!$L79</f>
        <v>3113.1829602711837</v>
      </c>
      <c r="H22" s="23">
        <f>'Table B4(CEO)nominal'!H22*'Table A0'!$L79</f>
        <v>5879.6236883628553</v>
      </c>
      <c r="I22" s="23">
        <f>'Table B4(CEO)nominal'!I22*'Table A0'!$L79</f>
        <v>5604.1041849553521</v>
      </c>
      <c r="J22" s="22"/>
      <c r="K22" s="21">
        <v>52.437061053249046</v>
      </c>
      <c r="L22" s="21">
        <v>30.526305722128178</v>
      </c>
      <c r="M22" s="21">
        <v>17.036633224622776</v>
      </c>
    </row>
    <row r="23" spans="1:13">
      <c r="A23" s="22">
        <v>1987</v>
      </c>
      <c r="B23" s="22"/>
      <c r="C23" s="23">
        <f>'Table B4(CEO)nominal'!C23*'Table A0'!$L80</f>
        <v>41939.606321340245</v>
      </c>
      <c r="E23" s="23">
        <f>'Table B4(CEO)nominal'!E23*'Table A0'!$L80</f>
        <v>15622.830006767505</v>
      </c>
      <c r="F23" s="23">
        <f>'Table B4(CEO)nominal'!F23*'Table A0'!$L80</f>
        <v>5658.4487003738404</v>
      </c>
      <c r="G23" s="23">
        <f>'Table B4(CEO)nominal'!G23*'Table A0'!$L80</f>
        <v>3548.088467360335</v>
      </c>
      <c r="H23" s="23">
        <f>'Table B4(CEO)nominal'!H23*'Table A0'!$L80</f>
        <v>8990.7872813693921</v>
      </c>
      <c r="I23" s="23">
        <f>'Table B4(CEO)nominal'!I23*'Table A0'!$L80</f>
        <v>5439.0727654987249</v>
      </c>
      <c r="J23" s="22"/>
      <c r="K23" s="21">
        <v>32.874707394364798</v>
      </c>
      <c r="L23" s="21">
        <v>59.427067396816092</v>
      </c>
      <c r="M23" s="21">
        <v>7.6982252088191032</v>
      </c>
    </row>
    <row r="24" spans="1:13">
      <c r="A24" s="22">
        <v>1988</v>
      </c>
      <c r="B24" s="22"/>
      <c r="C24" s="23">
        <f>'Table B4(CEO)nominal'!C24*'Table A0'!$L81</f>
        <v>42457.163001380781</v>
      </c>
      <c r="E24" s="23">
        <f>'Table B4(CEO)nominal'!E24*'Table A0'!$L81</f>
        <v>16180.326942999905</v>
      </c>
      <c r="F24" s="23">
        <f>'Table B4(CEO)nominal'!F24*'Table A0'!$L81</f>
        <v>5608.5504222006803</v>
      </c>
      <c r="G24" s="23">
        <f>'Table B4(CEO)nominal'!G24*'Table A0'!$L81</f>
        <v>3653.3401409345875</v>
      </c>
      <c r="H24" s="23">
        <f>'Table B4(CEO)nominal'!H24*'Table A0'!$L81</f>
        <v>8109.4007819596372</v>
      </c>
      <c r="I24" s="23">
        <f>'Table B4(CEO)nominal'!I24*'Table A0'!$L81</f>
        <v>6470.731700075622</v>
      </c>
      <c r="J24" s="22"/>
      <c r="K24" s="21">
        <v>38.317887419791809</v>
      </c>
      <c r="L24" s="21">
        <v>51.904280417930579</v>
      </c>
      <c r="M24" s="21">
        <v>9.7778321622776119</v>
      </c>
    </row>
    <row r="25" spans="1:13">
      <c r="A25" s="22">
        <v>1989</v>
      </c>
      <c r="B25" s="22"/>
      <c r="C25" s="23">
        <f>'Table B4(CEO)nominal'!C25*'Table A0'!$L82</f>
        <v>41967.036148466927</v>
      </c>
      <c r="E25" s="23">
        <f>'Table B4(CEO)nominal'!E25*'Table A0'!$L82</f>
        <v>16086.19709342006</v>
      </c>
      <c r="F25" s="23">
        <f>'Table B4(CEO)nominal'!F25*'Table A0'!$L82</f>
        <v>5569.395179191396</v>
      </c>
      <c r="G25" s="23">
        <f>'Table B4(CEO)nominal'!G25*'Table A0'!$L82</f>
        <v>3606.1917611200156</v>
      </c>
      <c r="H25" s="23">
        <f>'Table B4(CEO)nominal'!H25*'Table A0'!$L82</f>
        <v>8367.5049185262651</v>
      </c>
      <c r="I25" s="23">
        <f>'Table B4(CEO)nominal'!I25*'Table A0'!$L82</f>
        <v>6667.514939086147</v>
      </c>
      <c r="J25" s="22"/>
      <c r="K25" s="21">
        <v>41.491075507537921</v>
      </c>
      <c r="L25" s="21">
        <v>48.196467071147481</v>
      </c>
      <c r="M25" s="21">
        <v>10.312457421314598</v>
      </c>
    </row>
    <row r="26" spans="1:13">
      <c r="A26" s="22">
        <v>1990</v>
      </c>
      <c r="B26" s="22"/>
      <c r="C26" s="23">
        <f>'Table B4(CEO)nominal'!C26*'Table A0'!$L83</f>
        <v>41939.248556204548</v>
      </c>
      <c r="E26" s="23">
        <f>'Table B4(CEO)nominal'!E26*'Table A0'!$L83</f>
        <v>14081.697124396731</v>
      </c>
      <c r="F26" s="23">
        <f>'Table B4(CEO)nominal'!F26*'Table A0'!$L83</f>
        <v>6726.2540585120241</v>
      </c>
      <c r="G26" s="23">
        <f>'Table B4(CEO)nominal'!G26*'Table A0'!$L83</f>
        <v>4137.6363403619789</v>
      </c>
      <c r="H26" s="23">
        <f>'Table B4(CEO)nominal'!H26*'Table A0'!$L83</f>
        <v>9326.0502615646292</v>
      </c>
      <c r="I26" s="23">
        <f>'Table B4(CEO)nominal'!I26*'Table A0'!$L83</f>
        <v>5463.0852645227051</v>
      </c>
      <c r="J26" s="22"/>
      <c r="K26" s="21">
        <v>35.684252226027397</v>
      </c>
      <c r="L26" s="21">
        <v>38.55958904109589</v>
      </c>
      <c r="M26" s="21">
        <v>25.756158732876713</v>
      </c>
    </row>
    <row r="27" spans="1:13">
      <c r="A27" s="22">
        <v>1991</v>
      </c>
      <c r="B27" s="22"/>
      <c r="C27" s="23">
        <f>'Table B4(CEO)nominal'!C27*'Table A0'!$L84</f>
        <v>42127.656936766565</v>
      </c>
      <c r="E27" s="23">
        <f>'Table B4(CEO)nominal'!E27*'Table A0'!$L84</f>
        <v>15370.202623631867</v>
      </c>
      <c r="F27" s="23">
        <f>'Table B4(CEO)nominal'!F27*'Table A0'!$L84</f>
        <v>6931.2368100149315</v>
      </c>
      <c r="G27" s="23">
        <f>'Table B4(CEO)nominal'!G27*'Table A0'!$L84</f>
        <v>4780.6417588648364</v>
      </c>
      <c r="H27" s="23">
        <f>'Table B4(CEO)nominal'!H27*'Table A0'!$L84</f>
        <v>10440.021280565195</v>
      </c>
      <c r="I27" s="23">
        <f>'Table B4(CEO)nominal'!I27*'Table A0'!$L84</f>
        <v>5577.6723262086352</v>
      </c>
      <c r="J27" s="22"/>
      <c r="K27" s="21">
        <v>31.28374595951388</v>
      </c>
      <c r="L27" s="21">
        <v>54.116630851556906</v>
      </c>
      <c r="M27" s="21">
        <v>14.599623188929215</v>
      </c>
    </row>
    <row r="28" spans="1:13">
      <c r="A28" s="22">
        <v>1992</v>
      </c>
      <c r="B28" s="22"/>
      <c r="C28" s="23">
        <f>'Table B4(CEO)nominal'!C28*'Table A0'!$L85</f>
        <v>43109.321556283001</v>
      </c>
      <c r="E28" s="23">
        <f>'Table B4(CEO)nominal'!E28*'Table A0'!$L85</f>
        <v>34062.372082444061</v>
      </c>
      <c r="F28" s="23">
        <f>'Table B4(CEO)nominal'!F28*'Table A0'!$L85</f>
        <v>9837.5678894474277</v>
      </c>
      <c r="G28" s="23">
        <f>'Table B4(CEO)nominal'!G28*'Table A0'!$L85</f>
        <v>6036.6552156703992</v>
      </c>
      <c r="H28" s="23">
        <f>'Table B4(CEO)nominal'!H28*'Table A0'!$L85</f>
        <v>18377.593200781892</v>
      </c>
      <c r="I28" s="23">
        <f>'Table B4(CEO)nominal'!I28*'Table A0'!$L85</f>
        <v>5018.7683959919787</v>
      </c>
      <c r="J28" s="22"/>
      <c r="K28" s="21">
        <v>17.291316256380785</v>
      </c>
      <c r="L28" s="21">
        <v>67.548812764511709</v>
      </c>
      <c r="M28" s="21">
        <v>15.159870979107509</v>
      </c>
    </row>
    <row r="29" spans="1:13">
      <c r="A29" s="22">
        <v>1993</v>
      </c>
      <c r="B29" s="22"/>
      <c r="C29" s="23">
        <f>'Table B4(CEO)nominal'!C29*'Table A0'!$L86</f>
        <v>43200.928322781743</v>
      </c>
      <c r="E29" s="23">
        <f>'Table B4(CEO)nominal'!E29*'Table A0'!$L86</f>
        <v>24611.577951341293</v>
      </c>
      <c r="F29" s="23">
        <f>'Table B4(CEO)nominal'!F29*'Table A0'!$L86</f>
        <v>11418.105378403359</v>
      </c>
      <c r="G29" s="23">
        <f>'Table B4(CEO)nominal'!G29*'Table A0'!$L86</f>
        <v>5329.0360748343619</v>
      </c>
      <c r="H29" s="23">
        <f>'Table B4(CEO)nominal'!H29*'Table A0'!$L86</f>
        <v>18286.282103706126</v>
      </c>
      <c r="I29" s="23">
        <f>'Table B4(CEO)nominal'!I29*'Table A0'!$L86</f>
        <v>6695.0417426952617</v>
      </c>
      <c r="J29" s="22"/>
      <c r="K29" s="21">
        <v>18.447163604268638</v>
      </c>
      <c r="L29" s="21">
        <v>64.294070448527648</v>
      </c>
      <c r="M29" s="21">
        <v>17.258765947203713</v>
      </c>
    </row>
    <row r="30" spans="1:13">
      <c r="A30" s="22">
        <v>1994</v>
      </c>
      <c r="B30" s="22"/>
      <c r="C30" s="23">
        <f>'Table B4(CEO)nominal'!C30*'Table A0'!$L87</f>
        <v>43351.3339850255</v>
      </c>
      <c r="E30" s="23">
        <f>'Table B4(CEO)nominal'!E30*'Table A0'!$L87</f>
        <v>17748.955560644084</v>
      </c>
      <c r="F30" s="23">
        <f>'Table B4(CEO)nominal'!F30*'Table A0'!$L87</f>
        <v>8075.0205751825497</v>
      </c>
      <c r="G30" s="23">
        <f>'Table B4(CEO)nominal'!G30*'Table A0'!$L87</f>
        <v>5625.6503420058471</v>
      </c>
      <c r="H30" s="23">
        <f>'Table B4(CEO)nominal'!H30*'Table A0'!$L87</f>
        <v>10695.34392140795</v>
      </c>
      <c r="I30" s="23">
        <f>'Table B4(CEO)nominal'!I30*'Table A0'!$L87</f>
        <v>7000.4581503050285</v>
      </c>
      <c r="J30" s="22"/>
      <c r="K30" s="21">
        <v>41.23326765223068</v>
      </c>
      <c r="L30" s="21">
        <v>34.224301727963464</v>
      </c>
      <c r="M30" s="21">
        <v>24.542430619805856</v>
      </c>
    </row>
    <row r="31" spans="1:13">
      <c r="A31" s="22">
        <v>1995</v>
      </c>
      <c r="B31" s="22"/>
      <c r="C31" s="23">
        <f>'Table B4(CEO)nominal'!C31*'Table A0'!$L88</f>
        <v>43534.004793951877</v>
      </c>
      <c r="E31" s="23">
        <f>'Table B4(CEO)nominal'!E31*'Table A0'!$L88</f>
        <v>24363.854294560952</v>
      </c>
      <c r="F31" s="23">
        <f>'Table B4(CEO)nominal'!F31*'Table A0'!$L88</f>
        <v>11783.531556558728</v>
      </c>
      <c r="G31" s="23">
        <f>'Table B4(CEO)nominal'!G31*'Table A0'!$L88</f>
        <v>7161.3010233609884</v>
      </c>
      <c r="H31" s="23">
        <f>'Table B4(CEO)nominal'!H31*'Table A0'!$L88</f>
        <v>14953.862665823337</v>
      </c>
      <c r="I31" s="23">
        <f>'Table B4(CEO)nominal'!I31*'Table A0'!$L88</f>
        <v>7216.0102770164394</v>
      </c>
      <c r="J31" s="22"/>
      <c r="K31" s="21">
        <v>29.440865404315186</v>
      </c>
      <c r="L31" s="21">
        <v>53.622560245489275</v>
      </c>
      <c r="M31" s="21">
        <v>16.936574350195535</v>
      </c>
    </row>
    <row r="32" spans="1:13">
      <c r="A32" s="22">
        <v>1996</v>
      </c>
      <c r="B32" s="22"/>
      <c r="C32" s="23">
        <f>'Table B4(CEO)nominal'!C32*'Table A0'!$L89</f>
        <v>43845.024391986597</v>
      </c>
      <c r="E32" s="23">
        <f>'Table B4(CEO)nominal'!E32*'Table A0'!$L89</f>
        <v>46416.191396286144</v>
      </c>
      <c r="F32" s="23">
        <f>'Table B4(CEO)nominal'!F32*'Table A0'!$L89</f>
        <v>14302.401464421298</v>
      </c>
      <c r="G32" s="23">
        <f>'Table B4(CEO)nominal'!G32*'Table A0'!$L89</f>
        <v>9282.1451368886865</v>
      </c>
      <c r="H32" s="23">
        <f>'Table B4(CEO)nominal'!H32*'Table A0'!$L89</f>
        <v>25045.258091275246</v>
      </c>
      <c r="I32" s="23">
        <f>'Table B4(CEO)nominal'!I32*'Table A0'!$L89</f>
        <v>9191.9608914839082</v>
      </c>
      <c r="J32" s="22"/>
      <c r="K32" s="21">
        <v>22.368917228483426</v>
      </c>
      <c r="L32" s="21">
        <v>58.284499177156</v>
      </c>
      <c r="M32" s="21">
        <v>19.346583594360574</v>
      </c>
    </row>
    <row r="33" spans="1:13">
      <c r="A33" s="22">
        <v>1997</v>
      </c>
      <c r="B33" s="22"/>
      <c r="C33" s="23">
        <f>'Table B4(CEO)nominal'!C33*'Table A0'!$L90</f>
        <v>44793.698879625881</v>
      </c>
      <c r="E33" s="23">
        <f>'Table B4(CEO)nominal'!E33*'Table A0'!$L90</f>
        <v>58984.949523916126</v>
      </c>
      <c r="F33" s="23">
        <f>'Table B4(CEO)nominal'!F33*'Table A0'!$L90</f>
        <v>16929.081771523954</v>
      </c>
      <c r="G33" s="23">
        <f>'Table B4(CEO)nominal'!G33*'Table A0'!$L90</f>
        <v>11265.99160634797</v>
      </c>
      <c r="H33" s="23">
        <f>'Table B4(CEO)nominal'!H33*'Table A0'!$L90</f>
        <v>29468.399272356462</v>
      </c>
      <c r="I33" s="23">
        <f>'Table B4(CEO)nominal'!I33*'Table A0'!$L90</f>
        <v>11319.492694351522</v>
      </c>
      <c r="J33" s="22"/>
      <c r="K33" s="21">
        <v>15.454738152179884</v>
      </c>
      <c r="L33" s="21">
        <v>67.040794419311453</v>
      </c>
      <c r="M33" s="21">
        <v>17.504467428508661</v>
      </c>
    </row>
    <row r="34" spans="1:13">
      <c r="A34" s="22">
        <v>1998</v>
      </c>
      <c r="B34" s="22"/>
      <c r="C34" s="23">
        <f>'Table B4(CEO)nominal'!C34*'Table A0'!$L91</f>
        <v>46434.442625214615</v>
      </c>
      <c r="E34" s="23">
        <f>'Table B4(CEO)nominal'!E34*'Table A0'!$L91</f>
        <v>79538.567629535042</v>
      </c>
      <c r="F34" s="23">
        <f>'Table B4(CEO)nominal'!F34*'Table A0'!$L91</f>
        <v>23630.593570417943</v>
      </c>
      <c r="G34" s="23">
        <f>'Table B4(CEO)nominal'!G34*'Table A0'!$L91</f>
        <v>13191.131835669277</v>
      </c>
      <c r="H34" s="23">
        <f>'Table B4(CEO)nominal'!H34*'Table A0'!$L91</f>
        <v>44096.634613458824</v>
      </c>
      <c r="I34" s="23">
        <f>'Table B4(CEO)nominal'!I34*'Table A0'!$L91</f>
        <v>9645.3555982413745</v>
      </c>
      <c r="J34" s="22"/>
      <c r="K34" s="21">
        <v>9.2438676022726014</v>
      </c>
      <c r="L34" s="21">
        <v>78.717503149254895</v>
      </c>
      <c r="M34" s="21">
        <v>12.038629248472503</v>
      </c>
    </row>
    <row r="35" spans="1:13">
      <c r="A35" s="61">
        <v>1999</v>
      </c>
      <c r="B35" s="61"/>
      <c r="C35" s="23">
        <f>'Table B4(CEO)nominal'!C35*'Table A0'!$L92</f>
        <v>47492.618502506921</v>
      </c>
      <c r="E35" s="23">
        <f>'Table B4(CEO)nominal'!E35*'Table A0'!$L92</f>
        <v>113091.09176080495</v>
      </c>
      <c r="F35" s="23">
        <f>'Table B4(CEO)nominal'!F35*'Table A0'!$L92</f>
        <v>25105.366961308478</v>
      </c>
      <c r="G35" s="23">
        <f>'Table B4(CEO)nominal'!G35*'Table A0'!$L92</f>
        <v>14716.404566490413</v>
      </c>
      <c r="H35" s="23">
        <f>'Table B4(CEO)nominal'!H35*'Table A0'!$L92</f>
        <v>49533.642343651198</v>
      </c>
      <c r="I35" s="23">
        <f>'Table B4(CEO)nominal'!I35*'Table A0'!$L92</f>
        <v>12575.296271936491</v>
      </c>
      <c r="J35" s="61"/>
      <c r="K35" s="142">
        <v>9.7262568841419004</v>
      </c>
      <c r="L35" s="142">
        <v>58.516666979700773</v>
      </c>
      <c r="M35" s="142">
        <v>31.757076136157323</v>
      </c>
    </row>
    <row r="36" spans="1:13">
      <c r="A36" s="61">
        <v>2000</v>
      </c>
      <c r="B36" s="61"/>
      <c r="C36" s="23">
        <f>'Table B4(CEO)nominal'!C36*'Table A0'!$L93</f>
        <v>48567.141891863328</v>
      </c>
      <c r="E36" s="23">
        <f>'Table B4(CEO)nominal'!E36*'Table A0'!$L93</f>
        <v>105583.43250533302</v>
      </c>
      <c r="F36" s="23">
        <f>'Table B4(CEO)nominal'!F36*'Table A0'!$L93</f>
        <v>34015.896554992898</v>
      </c>
      <c r="G36" s="23">
        <f>'Table B4(CEO)nominal'!G36*'Table A0'!$L93</f>
        <v>16618.491454734649</v>
      </c>
      <c r="H36" s="23">
        <f>'Table B4(CEO)nominal'!H36*'Table A0'!$L93</f>
        <v>50483.043713113373</v>
      </c>
      <c r="J36" s="61"/>
      <c r="K36" s="142"/>
      <c r="L36" s="142"/>
      <c r="M36" s="142"/>
    </row>
    <row r="37" spans="1:13">
      <c r="A37" s="61">
        <v>2001</v>
      </c>
      <c r="B37" s="61"/>
      <c r="C37" s="23">
        <f>'Table B4(CEO)nominal'!C37*'Table A0'!$L94</f>
        <v>48230.094385836943</v>
      </c>
      <c r="E37" s="23">
        <f>'Table B4(CEO)nominal'!E37*'Table A0'!$L94</f>
        <v>102149.28985678067</v>
      </c>
      <c r="F37" s="23">
        <f>'Table B4(CEO)nominal'!F37*'Table A0'!$L94</f>
        <v>19097.962378099954</v>
      </c>
      <c r="G37" s="23">
        <f>'Table B4(CEO)nominal'!G37*'Table A0'!$L94</f>
        <v>9794.6376078207468</v>
      </c>
      <c r="H37" s="23">
        <f>'Table B4(CEO)nominal'!H37*'Table A0'!$L94</f>
        <v>44399.503325110585</v>
      </c>
      <c r="J37" s="61"/>
      <c r="K37" s="142"/>
      <c r="L37" s="142"/>
      <c r="M37" s="142"/>
    </row>
    <row r="38" spans="1:13">
      <c r="A38" s="61">
        <v>2002</v>
      </c>
      <c r="B38" s="61"/>
      <c r="C38" s="23">
        <f>'Table B4(CEO)nominal'!C38*'Table A0'!$L95</f>
        <v>48343.391067750861</v>
      </c>
      <c r="E38" s="23">
        <f>'Table B4(CEO)nominal'!E38*'Table A0'!$L95</f>
        <v>35130.51945187182</v>
      </c>
      <c r="F38" s="23">
        <f>'Table B4(CEO)nominal'!F38*'Table A0'!$L95</f>
        <v>16311.025741280951</v>
      </c>
      <c r="G38" s="23">
        <f>'Table B4(CEO)nominal'!G38*'Table A0'!$L95</f>
        <v>9764.594542747911</v>
      </c>
      <c r="H38" s="23">
        <f>'Table B4(CEO)nominal'!H38*'Table A0'!$L95</f>
        <v>22121.133028498185</v>
      </c>
      <c r="J38" s="61"/>
      <c r="K38" s="142"/>
      <c r="L38" s="142"/>
      <c r="M38" s="142"/>
    </row>
    <row r="39" spans="1:13">
      <c r="A39" s="61">
        <v>2003</v>
      </c>
      <c r="B39" s="61"/>
      <c r="C39" s="23">
        <f>'Table B4(CEO)nominal'!C39*'Table A0'!$L96</f>
        <v>48913.023504547928</v>
      </c>
      <c r="E39" s="23">
        <f>'Table B4(CEO)nominal'!E39*'Table A0'!$L96</f>
        <v>38411.229931409725</v>
      </c>
      <c r="F39" s="23">
        <f>'Table B4(CEO)nominal'!F39*'Table A0'!$L96</f>
        <v>17422.721415005817</v>
      </c>
      <c r="G39" s="23">
        <f>'Table B4(CEO)nominal'!G39*'Table A0'!$L96</f>
        <v>11070.797313828531</v>
      </c>
      <c r="H39" s="23">
        <f>'Table B4(CEO)nominal'!H39*'Table A0'!$L96</f>
        <v>23064.110342491516</v>
      </c>
      <c r="J39" s="61"/>
      <c r="K39" s="142"/>
      <c r="L39" s="142"/>
      <c r="M39" s="142"/>
    </row>
    <row r="40" spans="1:13">
      <c r="A40" s="61">
        <f>A39+1</f>
        <v>2004</v>
      </c>
      <c r="B40" s="61"/>
      <c r="C40" s="23">
        <f>'Table B4(CEO)nominal'!C40*'Table A0'!$L97</f>
        <v>49510.133097662496</v>
      </c>
      <c r="E40" s="23">
        <f>'Table B4(CEO)nominal'!E40*'Table A0'!$L97</f>
        <v>64583.296429424066</v>
      </c>
      <c r="F40" s="23">
        <f>'Table B4(CEO)nominal'!F40*'Table A0'!$L97</f>
        <v>27162.371230377259</v>
      </c>
      <c r="G40" s="23">
        <f>'Table B4(CEO)nominal'!G40*'Table A0'!$L97</f>
        <v>15240.791679453392</v>
      </c>
      <c r="H40" s="23">
        <f>'Table B4(CEO)nominal'!H40*'Table A0'!$L97</f>
        <v>37639.421000186172</v>
      </c>
      <c r="J40" s="61"/>
      <c r="K40" s="142"/>
      <c r="L40" s="142"/>
      <c r="M40" s="142"/>
    </row>
    <row r="41" spans="1:13">
      <c r="A41" s="61">
        <f>A40+1</f>
        <v>2005</v>
      </c>
      <c r="B41" s="61"/>
      <c r="C41" s="23">
        <f>'Table B4(CEO)nominal'!C41*'Table A0'!$L98</f>
        <v>49500.870147711743</v>
      </c>
      <c r="E41" s="23">
        <f>'Table B4(CEO)nominal'!E41*'Table A0'!$L98</f>
        <v>76048.0643969792</v>
      </c>
      <c r="F41" s="23">
        <f>'Table B4(CEO)nominal'!F41*'Table A0'!$L98</f>
        <v>24693.150052184239</v>
      </c>
      <c r="G41" s="23">
        <f>'Table B4(CEO)nominal'!G41*'Table A0'!$L98</f>
        <v>15274.68192151638</v>
      </c>
      <c r="H41" s="23">
        <f>'Table B4(CEO)nominal'!H41*'Table A0'!$L98</f>
        <v>38025.818839985113</v>
      </c>
      <c r="J41" s="61"/>
      <c r="K41" s="142"/>
      <c r="L41" s="142"/>
      <c r="M41" s="142"/>
    </row>
    <row r="42" spans="1:13">
      <c r="A42" s="61">
        <v>2006</v>
      </c>
      <c r="B42" s="61"/>
      <c r="E42" s="23">
        <f>'Table B4(CEO)nominal'!E42*'Table A0'!$L99</f>
        <v>104873.89513751595</v>
      </c>
      <c r="F42" s="23">
        <f>'Table B4(CEO)nominal'!F42*'Table A0'!$L99</f>
        <v>31095.894780617702</v>
      </c>
      <c r="G42" s="23">
        <f>'Table B4(CEO)nominal'!G42*'Table A0'!$L99</f>
        <v>19050.506967246558</v>
      </c>
      <c r="H42" s="23">
        <f>'Table B4(CEO)nominal'!H42*'Table A0'!$L99</f>
        <v>54413.117310550937</v>
      </c>
      <c r="J42" s="61"/>
      <c r="K42" s="142"/>
      <c r="L42" s="142"/>
      <c r="M42" s="142"/>
    </row>
    <row r="43" spans="1:13">
      <c r="A43" s="24"/>
      <c r="B43" s="24"/>
      <c r="C43" s="25"/>
      <c r="D43" s="25"/>
      <c r="E43" s="25"/>
      <c r="F43" s="25"/>
      <c r="G43" s="25"/>
      <c r="H43" s="25"/>
      <c r="I43" s="25"/>
      <c r="J43" s="24"/>
      <c r="K43" s="131"/>
      <c r="L43" s="131"/>
      <c r="M43" s="131"/>
    </row>
    <row r="44" spans="1:13">
      <c r="A44" s="61"/>
      <c r="B44" s="61"/>
      <c r="C44" s="62"/>
      <c r="D44" s="62"/>
      <c r="E44" s="62"/>
      <c r="F44" s="62"/>
      <c r="G44" s="62"/>
      <c r="H44" s="62"/>
      <c r="I44" s="62"/>
      <c r="J44" s="61"/>
      <c r="K44" s="142"/>
      <c r="L44" s="142"/>
      <c r="M44" s="142"/>
    </row>
    <row r="45" spans="1:13">
      <c r="A45" s="20" t="s">
        <v>203</v>
      </c>
    </row>
    <row r="46" spans="1:13">
      <c r="A46" s="20" t="s">
        <v>314</v>
      </c>
    </row>
  </sheetData>
  <mergeCells count="12">
    <mergeCell ref="L13:M13"/>
    <mergeCell ref="L14:M14"/>
    <mergeCell ref="L7:M7"/>
    <mergeCell ref="L8:M8"/>
    <mergeCell ref="L9:M9"/>
    <mergeCell ref="L10:M10"/>
    <mergeCell ref="E2:I2"/>
    <mergeCell ref="A1:M1"/>
    <mergeCell ref="K2:M2"/>
    <mergeCell ref="L6:M6"/>
    <mergeCell ref="L11:M11"/>
    <mergeCell ref="L12:M12"/>
  </mergeCells>
  <phoneticPr fontId="4" type="noConversion"/>
  <printOptions horizontalCentered="1" verticalCentered="1"/>
  <pageMargins left="0.78740157480314998" right="0.78740157480314998" top="0.59055118110236204" bottom="0.78740157480314998" header="0.511811023622047" footer="0.511811023622047"/>
  <pageSetup scale="87" orientation="portrait" verticalDpi="96"/>
  <headerFooter alignWithMargins="0"/>
</worksheet>
</file>

<file path=xl/worksheets/sheet24.xml><?xml version="1.0" encoding="utf-8"?>
<worksheet xmlns="http://schemas.openxmlformats.org/spreadsheetml/2006/main" xmlns:r="http://schemas.openxmlformats.org/officeDocument/2006/relationships">
  <sheetPr>
    <pageSetUpPr fitToPage="1"/>
  </sheetPr>
  <dimension ref="A1:AC176"/>
  <sheetViews>
    <sheetView topLeftCell="A70" workbookViewId="0">
      <selection activeCell="W101" sqref="W101:AB101"/>
    </sheetView>
  </sheetViews>
  <sheetFormatPr defaultColWidth="5.33203125" defaultRowHeight="12.75" customHeight="1"/>
  <cols>
    <col min="1" max="4" width="5.33203125" style="27" customWidth="1"/>
    <col min="5" max="5" width="5.88671875" style="27" customWidth="1"/>
    <col min="6" max="6" width="6" style="27" customWidth="1"/>
    <col min="7" max="7" width="6.5546875" style="27" customWidth="1"/>
    <col min="8" max="8" width="2.33203125" style="27" customWidth="1"/>
    <col min="9" max="12" width="5.33203125" style="27" customWidth="1"/>
    <col min="13" max="13" width="5.88671875" style="27" customWidth="1"/>
    <col min="14" max="14" width="6.33203125" style="27" customWidth="1"/>
    <col min="15" max="15" width="2.33203125" style="27" customWidth="1"/>
    <col min="16" max="19" width="5.33203125" style="27" customWidth="1"/>
    <col min="20" max="20" width="6.33203125" style="27" customWidth="1"/>
    <col min="21" max="21" width="7.33203125" style="27" customWidth="1"/>
    <col min="22" max="22" width="3" style="27" customWidth="1"/>
    <col min="23" max="26" width="5.33203125" style="27" customWidth="1"/>
    <col min="27" max="28" width="6.33203125" style="27" customWidth="1"/>
    <col min="29" max="16384" width="5.33203125" style="27"/>
  </cols>
  <sheetData>
    <row r="1" spans="1:29" ht="12.75" customHeight="1">
      <c r="A1" s="254" t="s">
        <v>305</v>
      </c>
      <c r="B1" s="255"/>
      <c r="C1" s="255"/>
      <c r="D1" s="255"/>
      <c r="E1" s="255"/>
      <c r="F1" s="255"/>
      <c r="G1" s="255"/>
      <c r="H1" s="255"/>
      <c r="I1" s="255"/>
      <c r="J1" s="255"/>
      <c r="K1" s="255"/>
      <c r="L1" s="255"/>
      <c r="M1" s="255"/>
      <c r="N1" s="255"/>
      <c r="O1" s="256"/>
      <c r="P1" s="256"/>
      <c r="Q1" s="256"/>
      <c r="R1" s="256"/>
      <c r="S1" s="256"/>
      <c r="T1" s="256"/>
      <c r="U1" s="256"/>
      <c r="V1" s="173"/>
    </row>
    <row r="2" spans="1:29" ht="12.75" customHeight="1">
      <c r="A2" s="251" t="s">
        <v>306</v>
      </c>
      <c r="B2" s="252"/>
      <c r="C2" s="252"/>
      <c r="D2" s="252"/>
      <c r="E2" s="252"/>
      <c r="F2" s="252"/>
      <c r="G2" s="252"/>
      <c r="H2" s="252"/>
      <c r="I2" s="252"/>
      <c r="J2" s="252"/>
      <c r="K2" s="252"/>
      <c r="L2" s="252"/>
      <c r="M2" s="252"/>
      <c r="N2" s="252"/>
      <c r="O2" s="253"/>
      <c r="P2" s="253"/>
      <c r="Q2" s="253"/>
      <c r="R2" s="253"/>
      <c r="S2" s="253"/>
      <c r="T2" s="253"/>
      <c r="U2" s="253"/>
      <c r="V2" s="174"/>
    </row>
    <row r="3" spans="1:29" ht="12.75" customHeight="1">
      <c r="A3" s="153"/>
      <c r="B3" s="154" t="s">
        <v>303</v>
      </c>
      <c r="C3" s="154"/>
      <c r="D3" s="154"/>
      <c r="E3" s="154"/>
      <c r="F3" s="154"/>
      <c r="G3" s="154"/>
      <c r="H3" s="155"/>
      <c r="I3" s="154" t="s">
        <v>304</v>
      </c>
      <c r="J3" s="155"/>
      <c r="K3" s="155"/>
      <c r="L3" s="155"/>
      <c r="M3" s="155"/>
      <c r="N3" s="155"/>
      <c r="O3" s="155"/>
      <c r="P3" s="154" t="s">
        <v>308</v>
      </c>
      <c r="Q3" s="155"/>
      <c r="R3" s="155"/>
      <c r="S3" s="155"/>
      <c r="T3" s="155"/>
      <c r="U3" s="155"/>
      <c r="V3" s="155"/>
      <c r="W3" s="154" t="s">
        <v>309</v>
      </c>
      <c r="X3" s="155"/>
      <c r="Y3" s="155"/>
      <c r="Z3" s="155"/>
      <c r="AA3" s="155"/>
      <c r="AB3" s="155"/>
      <c r="AC3" s="153"/>
    </row>
    <row r="4" spans="1:29" ht="12.75" customHeight="1">
      <c r="B4" s="63" t="s">
        <v>84</v>
      </c>
      <c r="C4" s="63" t="s">
        <v>85</v>
      </c>
      <c r="D4" s="63" t="s">
        <v>86</v>
      </c>
      <c r="E4" s="63" t="s">
        <v>97</v>
      </c>
      <c r="F4" s="63" t="s">
        <v>98</v>
      </c>
      <c r="G4" s="63" t="s">
        <v>99</v>
      </c>
      <c r="H4" s="108"/>
      <c r="I4" s="63" t="s">
        <v>84</v>
      </c>
      <c r="J4" s="63" t="s">
        <v>85</v>
      </c>
      <c r="K4" s="63" t="s">
        <v>86</v>
      </c>
      <c r="L4" s="63" t="s">
        <v>97</v>
      </c>
      <c r="M4" s="63" t="s">
        <v>98</v>
      </c>
      <c r="N4" s="63" t="s">
        <v>99</v>
      </c>
      <c r="O4" s="108"/>
      <c r="P4" s="63" t="s">
        <v>84</v>
      </c>
      <c r="Q4" s="63" t="s">
        <v>85</v>
      </c>
      <c r="R4" s="63" t="s">
        <v>86</v>
      </c>
      <c r="S4" s="63" t="s">
        <v>97</v>
      </c>
      <c r="T4" s="63" t="s">
        <v>98</v>
      </c>
      <c r="U4" s="63" t="s">
        <v>99</v>
      </c>
      <c r="V4" s="63"/>
      <c r="W4" s="63" t="s">
        <v>84</v>
      </c>
      <c r="X4" s="63" t="s">
        <v>85</v>
      </c>
      <c r="Y4" s="63" t="s">
        <v>86</v>
      </c>
      <c r="Z4" s="63" t="s">
        <v>97</v>
      </c>
      <c r="AA4" s="63" t="s">
        <v>98</v>
      </c>
      <c r="AB4" s="63" t="s">
        <v>99</v>
      </c>
    </row>
    <row r="5" spans="1:29" ht="12.75" customHeight="1">
      <c r="A5" s="31"/>
      <c r="B5" s="33" t="s">
        <v>58</v>
      </c>
      <c r="C5" s="33" t="s">
        <v>59</v>
      </c>
      <c r="D5" s="33" t="s">
        <v>60</v>
      </c>
      <c r="E5" s="33" t="s">
        <v>62</v>
      </c>
      <c r="F5" s="33" t="s">
        <v>63</v>
      </c>
      <c r="G5" s="33" t="s">
        <v>65</v>
      </c>
      <c r="H5" s="109"/>
      <c r="I5" s="33" t="s">
        <v>66</v>
      </c>
      <c r="J5" s="33" t="s">
        <v>67</v>
      </c>
      <c r="K5" s="33" t="s">
        <v>96</v>
      </c>
      <c r="L5" s="33" t="s">
        <v>112</v>
      </c>
      <c r="M5" s="33" t="s">
        <v>113</v>
      </c>
      <c r="N5" s="33" t="s">
        <v>157</v>
      </c>
      <c r="O5" s="109"/>
      <c r="P5" s="33" t="s">
        <v>158</v>
      </c>
      <c r="Q5" s="33" t="s">
        <v>173</v>
      </c>
      <c r="R5" s="33" t="s">
        <v>174</v>
      </c>
      <c r="S5" s="33" t="s">
        <v>175</v>
      </c>
      <c r="T5" s="33" t="s">
        <v>176</v>
      </c>
      <c r="U5" s="33" t="s">
        <v>178</v>
      </c>
      <c r="V5" s="33"/>
      <c r="W5" s="33"/>
      <c r="X5" s="33"/>
      <c r="Y5" s="33"/>
      <c r="Z5" s="33"/>
      <c r="AA5" s="33"/>
      <c r="AB5" s="33"/>
      <c r="AC5" s="31"/>
    </row>
    <row r="6" spans="1:29" ht="12.75" customHeight="1">
      <c r="A6" s="28">
        <v>1913</v>
      </c>
      <c r="B6" s="29"/>
      <c r="C6" s="29"/>
      <c r="D6" s="29">
        <v>3769.6035410642849</v>
      </c>
      <c r="E6" s="29">
        <v>6181.8234749360918</v>
      </c>
      <c r="F6" s="29">
        <v>19543.068179191832</v>
      </c>
      <c r="G6" s="29">
        <v>82201.495733722782</v>
      </c>
      <c r="H6" s="29"/>
      <c r="I6" s="29"/>
      <c r="J6" s="29"/>
      <c r="K6" s="29">
        <v>3769.6035410642849</v>
      </c>
      <c r="L6" s="29">
        <v>6181.8234749360918</v>
      </c>
      <c r="M6" s="29">
        <v>19543.068179191832</v>
      </c>
      <c r="N6" s="29">
        <v>82201.495733722782</v>
      </c>
      <c r="O6" s="29"/>
      <c r="P6" s="29"/>
      <c r="Q6" s="29"/>
      <c r="R6" s="29">
        <v>3769.6035410642849</v>
      </c>
      <c r="S6" s="29">
        <v>6181.8234749360918</v>
      </c>
      <c r="T6" s="29">
        <v>19543.068179191832</v>
      </c>
      <c r="U6" s="29">
        <v>82201.495733722782</v>
      </c>
      <c r="V6" s="29"/>
      <c r="W6" s="29"/>
      <c r="X6" s="29"/>
      <c r="Y6" s="29"/>
      <c r="Z6" s="29"/>
      <c r="AA6" s="29"/>
      <c r="AB6" s="29"/>
      <c r="AC6" s="28"/>
    </row>
    <row r="7" spans="1:29" ht="12.75" customHeight="1">
      <c r="A7" s="28">
        <v>1914</v>
      </c>
      <c r="B7" s="29"/>
      <c r="C7" s="29"/>
      <c r="D7" s="29">
        <v>3530.5727619772561</v>
      </c>
      <c r="E7" s="29">
        <v>5864.3172092086788</v>
      </c>
      <c r="F7" s="29">
        <v>18969.827679701964</v>
      </c>
      <c r="G7" s="29">
        <v>82774.151726587297</v>
      </c>
      <c r="H7" s="29"/>
      <c r="I7" s="29"/>
      <c r="J7" s="29"/>
      <c r="K7" s="29">
        <v>3530.5727619772561</v>
      </c>
      <c r="L7" s="29">
        <v>5864.3172092086788</v>
      </c>
      <c r="M7" s="29">
        <v>18969.827679701964</v>
      </c>
      <c r="N7" s="29">
        <v>82774.151726587297</v>
      </c>
      <c r="O7" s="29"/>
      <c r="P7" s="29"/>
      <c r="Q7" s="29"/>
      <c r="R7" s="29">
        <v>3530.5727619772561</v>
      </c>
      <c r="S7" s="29">
        <v>5864.3172092086788</v>
      </c>
      <c r="T7" s="29">
        <v>18969.827679701964</v>
      </c>
      <c r="U7" s="29">
        <v>82774.151726587312</v>
      </c>
      <c r="V7" s="29"/>
      <c r="W7" s="29"/>
      <c r="X7" s="29"/>
      <c r="Y7" s="29"/>
      <c r="Z7" s="29"/>
      <c r="AA7" s="29"/>
      <c r="AB7" s="29"/>
      <c r="AC7" s="28"/>
    </row>
    <row r="8" spans="1:29" ht="12.75" customHeight="1">
      <c r="A8" s="28">
        <v>1915</v>
      </c>
      <c r="B8" s="29"/>
      <c r="C8" s="29"/>
      <c r="D8" s="29">
        <v>3005.9133434175287</v>
      </c>
      <c r="E8" s="29">
        <v>5719.5304301114729</v>
      </c>
      <c r="F8" s="29">
        <v>21078.831160065758</v>
      </c>
      <c r="G8" s="29">
        <v>106951.08852214899</v>
      </c>
      <c r="H8" s="29"/>
      <c r="I8" s="29"/>
      <c r="J8" s="29"/>
      <c r="K8" s="29">
        <v>3005.9133434175287</v>
      </c>
      <c r="L8" s="29">
        <v>5719.5304301114729</v>
      </c>
      <c r="M8" s="29">
        <v>21078.831160065758</v>
      </c>
      <c r="N8" s="29">
        <v>106951.08852214899</v>
      </c>
      <c r="O8" s="29"/>
      <c r="P8" s="29"/>
      <c r="Q8" s="29"/>
      <c r="R8" s="29">
        <v>3005.9133434175292</v>
      </c>
      <c r="S8" s="29">
        <v>5719.5304301114729</v>
      </c>
      <c r="T8" s="29">
        <v>21078.831160065758</v>
      </c>
      <c r="U8" s="29">
        <v>106951.088522149</v>
      </c>
      <c r="V8" s="29"/>
      <c r="W8" s="29"/>
      <c r="X8" s="29"/>
      <c r="Y8" s="29"/>
      <c r="Z8" s="29"/>
      <c r="AA8" s="29"/>
      <c r="AB8" s="29"/>
      <c r="AC8" s="28"/>
    </row>
    <row r="9" spans="1:29" ht="12.75" customHeight="1">
      <c r="A9" s="28">
        <v>1916</v>
      </c>
      <c r="B9" s="29"/>
      <c r="C9" s="29"/>
      <c r="D9" s="29">
        <v>3879.9234120297174</v>
      </c>
      <c r="E9" s="29">
        <v>6932.6928379357905</v>
      </c>
      <c r="F9" s="29">
        <v>26019.876738364874</v>
      </c>
      <c r="G9" s="29">
        <v>142504.08539487215</v>
      </c>
      <c r="H9" s="29"/>
      <c r="I9" s="29"/>
      <c r="J9" s="29"/>
      <c r="K9" s="29">
        <v>3922.311912771298</v>
      </c>
      <c r="L9" s="29">
        <v>7130.9118155079695</v>
      </c>
      <c r="M9" s="29">
        <v>27163.556113860654</v>
      </c>
      <c r="N9" s="29">
        <v>148397.11148262996</v>
      </c>
      <c r="O9" s="29"/>
      <c r="P9" s="29"/>
      <c r="Q9" s="29"/>
      <c r="R9" s="29">
        <v>3901.4637753357597</v>
      </c>
      <c r="S9" s="29">
        <v>7191.1463371842465</v>
      </c>
      <c r="T9" s="29">
        <v>27752.191656231786</v>
      </c>
      <c r="U9" s="29">
        <v>157153.90360570856</v>
      </c>
      <c r="V9" s="29"/>
      <c r="W9" s="29"/>
      <c r="X9" s="29"/>
      <c r="Y9" s="29"/>
      <c r="Z9" s="29"/>
      <c r="AA9" s="29"/>
      <c r="AB9" s="29"/>
      <c r="AC9" s="28"/>
    </row>
    <row r="10" spans="1:29" ht="12.75" customHeight="1">
      <c r="A10" s="28">
        <v>1917</v>
      </c>
      <c r="B10" s="29">
        <v>1643.6487411647804</v>
      </c>
      <c r="C10" s="29">
        <v>2276.303319852937</v>
      </c>
      <c r="D10" s="29">
        <v>5619.5182640291187</v>
      </c>
      <c r="E10" s="29">
        <v>9110.0173855891953</v>
      </c>
      <c r="F10" s="29">
        <v>31618.270207914647</v>
      </c>
      <c r="G10" s="29">
        <v>144242.86720985852</v>
      </c>
      <c r="H10" s="29"/>
      <c r="I10" s="29">
        <v>1643.6487411647804</v>
      </c>
      <c r="J10" s="29">
        <v>2316.6713530027687</v>
      </c>
      <c r="K10" s="29">
        <v>5728.4865219756721</v>
      </c>
      <c r="L10" s="29">
        <v>9274.3659205224194</v>
      </c>
      <c r="M10" s="29">
        <v>32105.466869467204</v>
      </c>
      <c r="N10" s="29">
        <v>145386.54922595905</v>
      </c>
      <c r="O10" s="29"/>
      <c r="P10" s="29">
        <v>1643.6487411647802</v>
      </c>
      <c r="Q10" s="29">
        <v>2326.7633612902273</v>
      </c>
      <c r="R10" s="29">
        <v>5718.0071326265024</v>
      </c>
      <c r="S10" s="29">
        <v>9291.0213965127768</v>
      </c>
      <c r="T10" s="29">
        <v>31953.591697078205</v>
      </c>
      <c r="U10" s="29">
        <v>147009.93144821227</v>
      </c>
      <c r="V10" s="29"/>
      <c r="W10" s="29"/>
      <c r="X10" s="29"/>
      <c r="Y10" s="29"/>
      <c r="Z10" s="29"/>
      <c r="AA10" s="29"/>
      <c r="AB10" s="29"/>
      <c r="AC10" s="28"/>
    </row>
    <row r="11" spans="1:29" ht="12.75" customHeight="1">
      <c r="A11" s="28">
        <v>1918</v>
      </c>
      <c r="B11" s="29">
        <v>2043.0196417561449</v>
      </c>
      <c r="C11" s="29">
        <v>2729.5230215593365</v>
      </c>
      <c r="D11" s="29">
        <v>6591.4197618224289</v>
      </c>
      <c r="E11" s="29">
        <v>10236.499939019159</v>
      </c>
      <c r="F11" s="29">
        <v>31643.816678544204</v>
      </c>
      <c r="G11" s="29">
        <v>128049.45407659665</v>
      </c>
      <c r="H11" s="29"/>
      <c r="I11" s="29">
        <v>2057.9697140682501</v>
      </c>
      <c r="J11" s="29">
        <v>2764.8614443007104</v>
      </c>
      <c r="K11" s="29">
        <v>6717.9062286867611</v>
      </c>
      <c r="L11" s="29">
        <v>10419.783717363938</v>
      </c>
      <c r="M11" s="29">
        <v>31962.966756254369</v>
      </c>
      <c r="N11" s="29">
        <v>128574.24959770491</v>
      </c>
      <c r="O11" s="29"/>
      <c r="P11" s="29">
        <v>2059.6308332140402</v>
      </c>
      <c r="Q11" s="29">
        <v>2773.6960499860538</v>
      </c>
      <c r="R11" s="29">
        <v>6705.0640737482763</v>
      </c>
      <c r="S11" s="29">
        <v>10437.59693359122</v>
      </c>
      <c r="T11" s="29">
        <v>31649.134150945629</v>
      </c>
      <c r="U11" s="29">
        <v>129314.34587225755</v>
      </c>
      <c r="V11" s="29"/>
      <c r="W11" s="29"/>
      <c r="X11" s="29"/>
      <c r="Y11" s="29"/>
      <c r="Z11" s="29"/>
      <c r="AA11" s="29"/>
      <c r="AB11" s="29"/>
      <c r="AC11" s="28"/>
    </row>
    <row r="12" spans="1:29" ht="12.75" customHeight="1">
      <c r="A12" s="28">
        <v>1919</v>
      </c>
      <c r="B12" s="29">
        <v>2221.3320988876549</v>
      </c>
      <c r="C12" s="29">
        <v>3068.0350943797162</v>
      </c>
      <c r="D12" s="29">
        <v>7696.7498271538916</v>
      </c>
      <c r="E12" s="29">
        <v>11970.606096680725</v>
      </c>
      <c r="F12" s="29">
        <v>38171.479795898085</v>
      </c>
      <c r="G12" s="29">
        <v>135850.45016435187</v>
      </c>
      <c r="H12" s="29"/>
      <c r="I12" s="29">
        <v>2256.5665467916219</v>
      </c>
      <c r="J12" s="29">
        <v>3176.6279835873906</v>
      </c>
      <c r="K12" s="29">
        <v>8073.0074149579814</v>
      </c>
      <c r="L12" s="29">
        <v>12481.689177068907</v>
      </c>
      <c r="M12" s="29">
        <v>39459.807285090355</v>
      </c>
      <c r="N12" s="29">
        <v>138663.54321677974</v>
      </c>
      <c r="O12" s="29"/>
      <c r="P12" s="29">
        <v>2260.4814854476185</v>
      </c>
      <c r="Q12" s="29">
        <v>3203.7762058893095</v>
      </c>
      <c r="R12" s="29">
        <v>8152.7333335386338</v>
      </c>
      <c r="S12" s="29">
        <v>12695.456664020818</v>
      </c>
      <c r="T12" s="29">
        <v>39949.15173949278</v>
      </c>
      <c r="U12" s="29">
        <v>142735.50170197882</v>
      </c>
      <c r="V12" s="29"/>
      <c r="W12" s="29"/>
      <c r="X12" s="29"/>
      <c r="Y12" s="29"/>
      <c r="Z12" s="29"/>
      <c r="AA12" s="29"/>
      <c r="AB12" s="29"/>
      <c r="AC12" s="28"/>
    </row>
    <row r="13" spans="1:29" ht="12.75" customHeight="1">
      <c r="A13" s="28">
        <v>1920</v>
      </c>
      <c r="B13" s="29">
        <v>2611.123529381332</v>
      </c>
      <c r="C13" s="29">
        <v>3162.8746251531588</v>
      </c>
      <c r="D13" s="29">
        <v>7650.3024153838142</v>
      </c>
      <c r="E13" s="29">
        <v>12218.219631921231</v>
      </c>
      <c r="F13" s="29">
        <v>35002.659778432135</v>
      </c>
      <c r="G13" s="29">
        <v>113591.40915102797</v>
      </c>
      <c r="H13" s="29"/>
      <c r="I13" s="29">
        <v>2672.1575284691103</v>
      </c>
      <c r="J13" s="29">
        <v>3310.2238502856007</v>
      </c>
      <c r="K13" s="29">
        <v>8098.6094106977371</v>
      </c>
      <c r="L13" s="29">
        <v>12717.806992351858</v>
      </c>
      <c r="M13" s="29">
        <v>35688.049795228129</v>
      </c>
      <c r="N13" s="29">
        <v>114294.944945015</v>
      </c>
      <c r="O13" s="29"/>
      <c r="P13" s="29">
        <v>2678.9390839233092</v>
      </c>
      <c r="Q13" s="29">
        <v>3347.0611565687118</v>
      </c>
      <c r="R13" s="29">
        <v>8208.6544357603871</v>
      </c>
      <c r="S13" s="29">
        <v>12921.648745187073</v>
      </c>
      <c r="T13" s="29">
        <v>35660.235109827576</v>
      </c>
      <c r="U13" s="29">
        <v>115290.67605931689</v>
      </c>
      <c r="V13" s="29"/>
      <c r="W13" s="29"/>
      <c r="X13" s="29"/>
      <c r="Y13" s="29"/>
      <c r="Z13" s="29"/>
      <c r="AA13" s="29"/>
      <c r="AB13" s="29"/>
      <c r="AC13" s="28"/>
    </row>
    <row r="14" spans="1:29" ht="12.75" customHeight="1">
      <c r="A14" s="28">
        <v>1921</v>
      </c>
      <c r="B14" s="29">
        <v>2287.2300841707779</v>
      </c>
      <c r="C14" s="29">
        <v>2853.0793897157923</v>
      </c>
      <c r="D14" s="29">
        <v>6731.1861232259944</v>
      </c>
      <c r="E14" s="29">
        <v>10386.309428374867</v>
      </c>
      <c r="F14" s="29">
        <v>29175.029141936564</v>
      </c>
      <c r="G14" s="29">
        <v>93314.2325124653</v>
      </c>
      <c r="H14" s="29"/>
      <c r="I14" s="29">
        <v>2303.5978046829823</v>
      </c>
      <c r="J14" s="29">
        <v>2904.0248066472595</v>
      </c>
      <c r="K14" s="29">
        <v>6907.6579331740813</v>
      </c>
      <c r="L14" s="29">
        <v>10617.325876729188</v>
      </c>
      <c r="M14" s="29">
        <v>29618.577299374127</v>
      </c>
      <c r="N14" s="29">
        <v>93684.433775569036</v>
      </c>
      <c r="O14" s="29"/>
      <c r="P14" s="29">
        <v>2305.4164402954493</v>
      </c>
      <c r="Q14" s="29">
        <v>2916.7611608801267</v>
      </c>
      <c r="R14" s="29">
        <v>6914.1472365011077</v>
      </c>
      <c r="S14" s="29">
        <v>10664.689942870038</v>
      </c>
      <c r="T14" s="29">
        <v>29472.672016482062</v>
      </c>
      <c r="U14" s="29">
        <v>94206.393655752661</v>
      </c>
      <c r="V14" s="29"/>
      <c r="W14" s="29"/>
      <c r="X14" s="29"/>
      <c r="Y14" s="29"/>
      <c r="Z14" s="29"/>
      <c r="AA14" s="29"/>
      <c r="AB14" s="29"/>
      <c r="AC14" s="28"/>
    </row>
    <row r="15" spans="1:29" ht="12.75" customHeight="1">
      <c r="A15" s="28">
        <v>1922</v>
      </c>
      <c r="B15" s="29">
        <v>2280.5104939812136</v>
      </c>
      <c r="C15" s="29">
        <v>2963.0882154413257</v>
      </c>
      <c r="D15" s="29">
        <v>7061.8125998981277</v>
      </c>
      <c r="E15" s="29">
        <v>11058.606395720934</v>
      </c>
      <c r="F15" s="29">
        <v>31839.664878945325</v>
      </c>
      <c r="G15" s="29">
        <v>101152.30824710394</v>
      </c>
      <c r="H15" s="29"/>
      <c r="I15" s="29">
        <v>2304.0086803410695</v>
      </c>
      <c r="J15" s="29">
        <v>3035.3310848861956</v>
      </c>
      <c r="K15" s="29">
        <v>7328.617917082729</v>
      </c>
      <c r="L15" s="29">
        <v>11507.09396568428</v>
      </c>
      <c r="M15" s="29">
        <v>33316.388378198404</v>
      </c>
      <c r="N15" s="29">
        <v>107433.60198882573</v>
      </c>
      <c r="O15" s="29"/>
      <c r="P15" s="29">
        <v>2306.6195899366094</v>
      </c>
      <c r="Q15" s="29">
        <v>3053.3918022474136</v>
      </c>
      <c r="R15" s="29">
        <v>7369.2703495237483</v>
      </c>
      <c r="S15" s="29">
        <v>11689.193741577405</v>
      </c>
      <c r="T15" s="29">
        <v>34110.893997501444</v>
      </c>
      <c r="U15" s="29">
        <v>116968.30459048059</v>
      </c>
      <c r="V15" s="29"/>
      <c r="W15" s="29"/>
      <c r="X15" s="29"/>
      <c r="Y15" s="29"/>
      <c r="Z15" s="29"/>
      <c r="AA15" s="29"/>
      <c r="AB15" s="29"/>
      <c r="AC15" s="28"/>
    </row>
    <row r="16" spans="1:29" ht="12.75" customHeight="1">
      <c r="A16" s="28">
        <v>1923</v>
      </c>
      <c r="B16" s="29">
        <v>2494.4702332067113</v>
      </c>
      <c r="C16" s="29">
        <v>3395.1585307300979</v>
      </c>
      <c r="D16" s="29">
        <v>7423.1221172354954</v>
      </c>
      <c r="E16" s="29">
        <v>11765.530734394562</v>
      </c>
      <c r="F16" s="29">
        <v>33168.505466201248</v>
      </c>
      <c r="G16" s="29">
        <v>101285.86252370718</v>
      </c>
      <c r="H16" s="29"/>
      <c r="I16" s="29">
        <v>2553.2600882808742</v>
      </c>
      <c r="J16" s="29">
        <v>3491.0641529120676</v>
      </c>
      <c r="K16" s="29">
        <v>7690.1345878932098</v>
      </c>
      <c r="L16" s="29">
        <v>12223.792029492908</v>
      </c>
      <c r="M16" s="29">
        <v>34598.354081903883</v>
      </c>
      <c r="N16" s="29">
        <v>107956.16348594998</v>
      </c>
      <c r="O16" s="29"/>
      <c r="P16" s="29">
        <v>2559.7922944002266</v>
      </c>
      <c r="Q16" s="29">
        <v>3515.0405584575601</v>
      </c>
      <c r="R16" s="29">
        <v>7727.2955484053227</v>
      </c>
      <c r="S16" s="29">
        <v>12405.247088671755</v>
      </c>
      <c r="T16" s="29">
        <v>35321.767350594637</v>
      </c>
      <c r="U16" s="29">
        <v>118116.1531657055</v>
      </c>
      <c r="V16" s="29"/>
      <c r="W16" s="29"/>
      <c r="X16" s="29"/>
      <c r="Y16" s="29"/>
      <c r="Z16" s="29"/>
      <c r="AA16" s="29"/>
      <c r="AB16" s="29"/>
      <c r="AC16" s="28"/>
    </row>
    <row r="17" spans="1:29" ht="12.75" customHeight="1">
      <c r="A17" s="28">
        <v>1924</v>
      </c>
      <c r="B17" s="29">
        <v>2597.9754416553446</v>
      </c>
      <c r="C17" s="29">
        <v>3478.4203423585682</v>
      </c>
      <c r="D17" s="29">
        <v>7814.6505542995947</v>
      </c>
      <c r="E17" s="29">
        <v>12381.768584388488</v>
      </c>
      <c r="F17" s="29">
        <v>35160.855509106914</v>
      </c>
      <c r="G17" s="29">
        <v>115889.03078756051</v>
      </c>
      <c r="H17" s="29"/>
      <c r="I17" s="29">
        <v>2659.8958519786124</v>
      </c>
      <c r="J17" s="29">
        <v>3576.7630407553247</v>
      </c>
      <c r="K17" s="29">
        <v>8213.967167099765</v>
      </c>
      <c r="L17" s="29">
        <v>13095.884007057752</v>
      </c>
      <c r="M17" s="29">
        <v>37526.949144194972</v>
      </c>
      <c r="N17" s="29">
        <v>124664.91575125905</v>
      </c>
      <c r="O17" s="29"/>
      <c r="P17" s="29">
        <v>2666.7758975700867</v>
      </c>
      <c r="Q17" s="29">
        <v>3601.3487153545148</v>
      </c>
      <c r="R17" s="29">
        <v>8302.0820379206307</v>
      </c>
      <c r="S17" s="29">
        <v>13437.585104459327</v>
      </c>
      <c r="T17" s="29">
        <v>39110.826254199041</v>
      </c>
      <c r="U17" s="29">
        <v>138145.82596624483</v>
      </c>
      <c r="V17" s="29"/>
      <c r="W17" s="29"/>
      <c r="X17" s="29"/>
      <c r="Y17" s="29"/>
      <c r="Z17" s="29"/>
      <c r="AA17" s="29"/>
      <c r="AB17" s="29"/>
      <c r="AC17" s="28"/>
    </row>
    <row r="18" spans="1:29" ht="12.75" customHeight="1">
      <c r="A18" s="28">
        <v>1925</v>
      </c>
      <c r="B18" s="29">
        <v>2730.1036490021097</v>
      </c>
      <c r="C18" s="29">
        <v>3561.9931093115451</v>
      </c>
      <c r="D18" s="29">
        <v>8601.0492699200749</v>
      </c>
      <c r="E18" s="29">
        <v>13524.294868613604</v>
      </c>
      <c r="F18" s="29">
        <v>37642.370590038343</v>
      </c>
      <c r="G18" s="29">
        <v>125248.10751277742</v>
      </c>
      <c r="H18" s="29"/>
      <c r="I18" s="29">
        <v>2795.4099748464778</v>
      </c>
      <c r="J18" s="29">
        <v>3709.8934883531342</v>
      </c>
      <c r="K18" s="29">
        <v>9318.1898107681482</v>
      </c>
      <c r="L18" s="29">
        <v>14967.570012260985</v>
      </c>
      <c r="M18" s="29">
        <v>42867.049264818233</v>
      </c>
      <c r="N18" s="29">
        <v>148778.97937292253</v>
      </c>
      <c r="O18" s="29"/>
      <c r="P18" s="29">
        <v>2802.6662332736296</v>
      </c>
      <c r="Q18" s="29">
        <v>3746.8685831135326</v>
      </c>
      <c r="R18" s="29">
        <v>9530.2334226196981</v>
      </c>
      <c r="S18" s="29">
        <v>15772.033110256674</v>
      </c>
      <c r="T18" s="29">
        <v>47148.75288195895</v>
      </c>
      <c r="U18" s="29">
        <v>187237.22403202738</v>
      </c>
      <c r="V18" s="29"/>
      <c r="W18" s="29"/>
      <c r="X18" s="29"/>
      <c r="Y18" s="29"/>
      <c r="Z18" s="29"/>
      <c r="AA18" s="29"/>
      <c r="AB18" s="29"/>
      <c r="AC18" s="28"/>
    </row>
    <row r="19" spans="1:29" ht="12.75" customHeight="1">
      <c r="A19" s="28">
        <v>1926</v>
      </c>
      <c r="B19" s="29">
        <v>2688.0459995138035</v>
      </c>
      <c r="C19" s="29">
        <v>3490.2476311379191</v>
      </c>
      <c r="D19" s="29">
        <v>9019.4884070850476</v>
      </c>
      <c r="E19" s="29">
        <v>14046.668837700843</v>
      </c>
      <c r="F19" s="29">
        <v>39142.865966137339</v>
      </c>
      <c r="G19" s="29">
        <v>134696.37184049073</v>
      </c>
      <c r="H19" s="29"/>
      <c r="I19" s="29">
        <v>2752.0704073275051</v>
      </c>
      <c r="J19" s="29">
        <v>3613.7977926910548</v>
      </c>
      <c r="K19" s="29">
        <v>9533.8375681684738</v>
      </c>
      <c r="L19" s="29">
        <v>15075.316069039032</v>
      </c>
      <c r="M19" s="29">
        <v>43078.315042564442</v>
      </c>
      <c r="N19" s="29">
        <v>154691.93482794473</v>
      </c>
      <c r="O19" s="29"/>
      <c r="P19" s="29">
        <v>2759.1842304179168</v>
      </c>
      <c r="Q19" s="29">
        <v>3644.6853330793383</v>
      </c>
      <c r="R19" s="29">
        <v>9657.695963285656</v>
      </c>
      <c r="S19" s="29">
        <v>15605.030584090251</v>
      </c>
      <c r="T19" s="29">
        <v>46091.925606854471</v>
      </c>
      <c r="U19" s="29">
        <v>186835.15088657118</v>
      </c>
      <c r="V19" s="29"/>
      <c r="W19" s="29"/>
      <c r="X19" s="29"/>
      <c r="Y19" s="29"/>
      <c r="Z19" s="29"/>
      <c r="AA19" s="29"/>
      <c r="AB19" s="29"/>
      <c r="AC19" s="28"/>
    </row>
    <row r="20" spans="1:29" ht="12.75" customHeight="1">
      <c r="A20" s="28">
        <v>1927</v>
      </c>
      <c r="B20" s="29">
        <v>2685.7757070693096</v>
      </c>
      <c r="C20" s="29">
        <v>3511.4973881322057</v>
      </c>
      <c r="D20" s="29">
        <v>9048.8568602648575</v>
      </c>
      <c r="E20" s="29">
        <v>14023.828311656327</v>
      </c>
      <c r="F20" s="29">
        <v>39306.593374183853</v>
      </c>
      <c r="G20" s="29">
        <v>146875.72500523159</v>
      </c>
      <c r="H20" s="29"/>
      <c r="I20" s="29">
        <v>2764.079217239032</v>
      </c>
      <c r="J20" s="29">
        <v>3652.8507710336803</v>
      </c>
      <c r="K20" s="29">
        <v>9601.7968589147531</v>
      </c>
      <c r="L20" s="29">
        <v>15219.974735427697</v>
      </c>
      <c r="M20" s="29">
        <v>44360.665649837152</v>
      </c>
      <c r="N20" s="29">
        <v>171425.30319856643</v>
      </c>
      <c r="O20" s="29"/>
      <c r="P20" s="29">
        <v>2772.7796072578903</v>
      </c>
      <c r="Q20" s="29">
        <v>3688.1891167590488</v>
      </c>
      <c r="R20" s="29">
        <v>9741.3575683667532</v>
      </c>
      <c r="S20" s="29">
        <v>15858.817509513476</v>
      </c>
      <c r="T20" s="29">
        <v>48445.821495578864</v>
      </c>
      <c r="U20" s="29">
        <v>211220.58618581848</v>
      </c>
      <c r="V20" s="29"/>
      <c r="W20" s="29"/>
      <c r="X20" s="29"/>
      <c r="Y20" s="29"/>
      <c r="Z20" s="29"/>
      <c r="AA20" s="29"/>
      <c r="AB20" s="29"/>
      <c r="AC20" s="28"/>
    </row>
    <row r="21" spans="1:29" ht="12.75" customHeight="1">
      <c r="A21" s="28">
        <v>1928</v>
      </c>
      <c r="B21" s="29">
        <v>2725.9522019150818</v>
      </c>
      <c r="C21" s="29">
        <v>3587.4437475294053</v>
      </c>
      <c r="D21" s="29">
        <v>9191.4105417760093</v>
      </c>
      <c r="E21" s="29">
        <v>13945.523150603723</v>
      </c>
      <c r="F21" s="29">
        <v>39574.370615969718</v>
      </c>
      <c r="G21" s="29">
        <v>165068.20149007445</v>
      </c>
      <c r="H21" s="29"/>
      <c r="I21" s="29">
        <v>2804.3510319348507</v>
      </c>
      <c r="J21" s="29">
        <v>3730.7584262341102</v>
      </c>
      <c r="K21" s="29">
        <v>10024.444114738038</v>
      </c>
      <c r="L21" s="29">
        <v>15937.846976751998</v>
      </c>
      <c r="M21" s="29">
        <v>48637.164736510749</v>
      </c>
      <c r="N21" s="29">
        <v>208134.98965111608</v>
      </c>
      <c r="O21" s="29"/>
      <c r="P21" s="29">
        <v>2813.062013048158</v>
      </c>
      <c r="Q21" s="29">
        <v>3766.5870959102863</v>
      </c>
      <c r="R21" s="29">
        <v>10278.671785297362</v>
      </c>
      <c r="S21" s="29">
        <v>17095.111743416688</v>
      </c>
      <c r="T21" s="29">
        <v>56568.587114756643</v>
      </c>
      <c r="U21" s="29">
        <v>280116.48443556589</v>
      </c>
      <c r="V21" s="29"/>
      <c r="W21" s="29"/>
      <c r="X21" s="29"/>
      <c r="Y21" s="29"/>
      <c r="Z21" s="29"/>
      <c r="AA21" s="29"/>
      <c r="AB21" s="29"/>
      <c r="AC21" s="28"/>
    </row>
    <row r="22" spans="1:29" ht="12.75" customHeight="1">
      <c r="A22" s="28">
        <v>1929</v>
      </c>
      <c r="B22" s="29">
        <v>2661.2213710237852</v>
      </c>
      <c r="C22" s="29">
        <v>3550.4248953097181</v>
      </c>
      <c r="D22" s="29">
        <v>9248.6072749402974</v>
      </c>
      <c r="E22" s="29">
        <v>14030.706417130528</v>
      </c>
      <c r="F22" s="29">
        <v>37259.874496790515</v>
      </c>
      <c r="G22" s="29">
        <v>148614.18504536059</v>
      </c>
      <c r="H22" s="29"/>
      <c r="I22" s="29">
        <v>2730.1659212996769</v>
      </c>
      <c r="J22" s="29">
        <v>3665.6829622326377</v>
      </c>
      <c r="K22" s="29">
        <v>9956.329858375746</v>
      </c>
      <c r="L22" s="29">
        <v>15553.664757802222</v>
      </c>
      <c r="M22" s="29">
        <v>44902.19052810179</v>
      </c>
      <c r="N22" s="29">
        <v>192282.68746523195</v>
      </c>
      <c r="O22" s="29"/>
      <c r="P22" s="29">
        <v>2737.8264268858875</v>
      </c>
      <c r="Q22" s="29">
        <v>3694.497478963367</v>
      </c>
      <c r="R22" s="29">
        <v>10158.058947515779</v>
      </c>
      <c r="S22" s="29">
        <v>16404.921107178234</v>
      </c>
      <c r="T22" s="29">
        <v>51514.222117071629</v>
      </c>
      <c r="U22" s="29">
        <v>265835.3903229509</v>
      </c>
      <c r="V22" s="29"/>
      <c r="W22" s="29"/>
      <c r="X22" s="29"/>
      <c r="Y22" s="29"/>
      <c r="Z22" s="29"/>
      <c r="AA22" s="29"/>
      <c r="AB22" s="29"/>
      <c r="AC22" s="28"/>
    </row>
    <row r="23" spans="1:29" ht="12.75" customHeight="1">
      <c r="A23" s="28">
        <v>1930</v>
      </c>
      <c r="B23" s="29">
        <v>2556.3504216868578</v>
      </c>
      <c r="C23" s="29">
        <v>3269.2712662278527</v>
      </c>
      <c r="D23" s="29">
        <v>7979.6251691398556</v>
      </c>
      <c r="E23" s="29">
        <v>11977.705851652834</v>
      </c>
      <c r="F23" s="29">
        <v>32012.970410793525</v>
      </c>
      <c r="G23" s="29">
        <v>114121.0535901952</v>
      </c>
      <c r="H23" s="29"/>
      <c r="I23" s="29">
        <v>2598.5138534100256</v>
      </c>
      <c r="J23" s="29">
        <v>3352.5058947210691</v>
      </c>
      <c r="K23" s="29">
        <v>8202.3977349154775</v>
      </c>
      <c r="L23" s="29">
        <v>12380.88370321663</v>
      </c>
      <c r="M23" s="29">
        <v>33664.484908786762</v>
      </c>
      <c r="N23" s="29">
        <v>124053.62428947959</v>
      </c>
      <c r="O23" s="29"/>
      <c r="P23" s="29">
        <v>2603.1986791570444</v>
      </c>
      <c r="Q23" s="29">
        <v>3373.3145518443744</v>
      </c>
      <c r="R23" s="29">
        <v>8215.7145462143144</v>
      </c>
      <c r="S23" s="29">
        <v>12524.424690685635</v>
      </c>
      <c r="T23" s="29">
        <v>34623.528830176467</v>
      </c>
      <c r="U23" s="29">
        <v>139447.11137324543</v>
      </c>
      <c r="V23" s="29"/>
      <c r="W23" s="29"/>
      <c r="X23" s="29"/>
      <c r="Y23" s="29"/>
      <c r="Z23" s="29"/>
      <c r="AA23" s="29"/>
      <c r="AB23" s="29"/>
      <c r="AC23" s="28"/>
    </row>
    <row r="24" spans="1:29" ht="12.75" customHeight="1">
      <c r="A24" s="28">
        <v>1931</v>
      </c>
      <c r="B24" s="29">
        <v>2304.6024987264946</v>
      </c>
      <c r="C24" s="29">
        <v>2891.8601006313716</v>
      </c>
      <c r="D24" s="29">
        <v>6593.2111785649713</v>
      </c>
      <c r="E24" s="29">
        <v>9718.4775598497235</v>
      </c>
      <c r="F24" s="29">
        <v>24335.714612731234</v>
      </c>
      <c r="G24" s="29">
        <v>85796.602121662887</v>
      </c>
      <c r="H24" s="29"/>
      <c r="I24" s="29">
        <v>2314.7046478264983</v>
      </c>
      <c r="J24" s="29">
        <v>2915.8052939253907</v>
      </c>
      <c r="K24" s="29">
        <v>6673.4845442983133</v>
      </c>
      <c r="L24" s="29">
        <v>9866.2709052634655</v>
      </c>
      <c r="M24" s="29">
        <v>24863.89505518767</v>
      </c>
      <c r="N24" s="29">
        <v>89131.519277110012</v>
      </c>
      <c r="O24" s="29"/>
      <c r="P24" s="29">
        <v>2315.8271088376105</v>
      </c>
      <c r="Q24" s="29">
        <v>2921.7915922488964</v>
      </c>
      <c r="R24" s="29">
        <v>6641.4726884424645</v>
      </c>
      <c r="S24" s="29">
        <v>9866.1384180257064</v>
      </c>
      <c r="T24" s="29">
        <v>24894.191664356968</v>
      </c>
      <c r="U24" s="29">
        <v>94072.930323692606</v>
      </c>
      <c r="V24" s="29"/>
      <c r="W24" s="29"/>
      <c r="X24" s="29"/>
      <c r="Y24" s="29"/>
      <c r="Z24" s="29"/>
      <c r="AA24" s="29"/>
      <c r="AB24" s="29"/>
      <c r="AC24" s="28"/>
    </row>
    <row r="25" spans="1:29" ht="12.75" customHeight="1">
      <c r="A25" s="28">
        <v>1932</v>
      </c>
      <c r="B25" s="29">
        <v>1417.9144191173668</v>
      </c>
      <c r="C25" s="29">
        <v>2421.5861865725678</v>
      </c>
      <c r="D25" s="29">
        <v>5059.3340893290815</v>
      </c>
      <c r="E25" s="29">
        <v>7265.9941566371581</v>
      </c>
      <c r="F25" s="29">
        <v>19157.021449490698</v>
      </c>
      <c r="G25" s="29">
        <v>72251.175309724349</v>
      </c>
      <c r="H25" s="29"/>
      <c r="I25" s="29">
        <v>1421.7462944183603</v>
      </c>
      <c r="J25" s="29">
        <v>2428.469250910101</v>
      </c>
      <c r="K25" s="29">
        <v>5075.0383323521564</v>
      </c>
      <c r="L25" s="29">
        <v>7325.8659346735649</v>
      </c>
      <c r="M25" s="29">
        <v>19408.831300550846</v>
      </c>
      <c r="N25" s="29">
        <v>73330.24937714338</v>
      </c>
      <c r="O25" s="29"/>
      <c r="P25" s="29">
        <v>1422.1720583406923</v>
      </c>
      <c r="Q25" s="29">
        <v>2430.1900169944852</v>
      </c>
      <c r="R25" s="29">
        <v>5081.7687222191907</v>
      </c>
      <c r="S25" s="29">
        <v>7292.8519340242601</v>
      </c>
      <c r="T25" s="29">
        <v>19275.138383932346</v>
      </c>
      <c r="U25" s="29">
        <v>74879.025804248042</v>
      </c>
      <c r="V25" s="29"/>
      <c r="W25" s="29"/>
      <c r="X25" s="29"/>
      <c r="Y25" s="29"/>
      <c r="Z25" s="29"/>
      <c r="AA25" s="29"/>
      <c r="AB25" s="29"/>
      <c r="AC25" s="28"/>
    </row>
    <row r="26" spans="1:29" ht="12.75" customHeight="1">
      <c r="A26" s="28">
        <v>1933</v>
      </c>
      <c r="B26" s="29">
        <v>1308.7973841480423</v>
      </c>
      <c r="C26" s="29">
        <v>2110.592251518166</v>
      </c>
      <c r="D26" s="29">
        <v>4670.2781305980216</v>
      </c>
      <c r="E26" s="29">
        <v>6708.5041386018956</v>
      </c>
      <c r="F26" s="29">
        <v>17568.380598688193</v>
      </c>
      <c r="G26" s="29">
        <v>65764.268729329648</v>
      </c>
      <c r="H26" s="29"/>
      <c r="I26" s="29">
        <v>1316.7236023655094</v>
      </c>
      <c r="J26" s="29">
        <v>2140.2031830868718</v>
      </c>
      <c r="K26" s="29">
        <v>4761.327619008398</v>
      </c>
      <c r="L26" s="29">
        <v>6912.3241724113968</v>
      </c>
      <c r="M26" s="29">
        <v>18473.9274848762</v>
      </c>
      <c r="N26" s="29">
        <v>70088.170042504324</v>
      </c>
      <c r="O26" s="29"/>
      <c r="P26" s="29">
        <v>1317.6042932785608</v>
      </c>
      <c r="Q26" s="29">
        <v>2147.6059159790479</v>
      </c>
      <c r="R26" s="29">
        <v>4752.8206221060709</v>
      </c>
      <c r="S26" s="29">
        <v>6978.4199950010534</v>
      </c>
      <c r="T26" s="29">
        <v>18999.484677513934</v>
      </c>
      <c r="U26" s="29">
        <v>76673.562041888727</v>
      </c>
      <c r="V26" s="29"/>
      <c r="W26" s="29">
        <v>2155.5890378690278</v>
      </c>
      <c r="X26" s="29">
        <v>2777.2975774406536</v>
      </c>
      <c r="Y26" s="29">
        <v>5700.9419891023017</v>
      </c>
      <c r="Z26" s="29">
        <v>8799.5016663386796</v>
      </c>
      <c r="AA26" s="29">
        <v>19988.025129340105</v>
      </c>
      <c r="AB26" s="29">
        <v>55380.169685083769</v>
      </c>
      <c r="AC26" s="28">
        <v>1927</v>
      </c>
    </row>
    <row r="27" spans="1:29" ht="12.75" customHeight="1">
      <c r="A27" s="28">
        <v>1934</v>
      </c>
      <c r="B27" s="29">
        <v>1639.5502796848157</v>
      </c>
      <c r="C27" s="29">
        <v>2323.9710674790217</v>
      </c>
      <c r="D27" s="29">
        <v>5374.4669294787082</v>
      </c>
      <c r="E27" s="29">
        <v>7944.3482241733564</v>
      </c>
      <c r="F27" s="29">
        <v>21478.58187770201</v>
      </c>
      <c r="G27" s="29">
        <v>73130.57549909754</v>
      </c>
      <c r="H27" s="29"/>
      <c r="I27" s="29">
        <v>1643.729147544243</v>
      </c>
      <c r="J27" s="29">
        <v>2345.233069272088</v>
      </c>
      <c r="K27" s="29">
        <v>5441.1257030570696</v>
      </c>
      <c r="L27" s="29">
        <v>8101.0296271659272</v>
      </c>
      <c r="M27" s="29">
        <v>22018.116574435178</v>
      </c>
      <c r="N27" s="29">
        <v>74349.635636215578</v>
      </c>
      <c r="O27" s="29"/>
      <c r="P27" s="29">
        <v>1644.1934661952901</v>
      </c>
      <c r="Q27" s="29">
        <v>2374.0540554175586</v>
      </c>
      <c r="R27" s="29">
        <v>5469.6937488763651</v>
      </c>
      <c r="S27" s="29">
        <v>8286.7263106378177</v>
      </c>
      <c r="T27" s="29">
        <v>22557.651271168343</v>
      </c>
      <c r="U27" s="29">
        <v>79705.349971444564</v>
      </c>
      <c r="V27" s="29"/>
      <c r="W27" s="29">
        <v>2277.2517915792714</v>
      </c>
      <c r="X27" s="29">
        <v>3052.3035635901865</v>
      </c>
      <c r="Y27" s="29">
        <v>6233.2233733607063</v>
      </c>
      <c r="Z27" s="29">
        <v>9131.3341919376326</v>
      </c>
      <c r="AA27" s="29">
        <v>20617.488245685541</v>
      </c>
      <c r="AB27" s="29">
        <v>57063.160508874491</v>
      </c>
      <c r="AC27" s="28">
        <v>1928</v>
      </c>
    </row>
    <row r="28" spans="1:29" ht="12.75" customHeight="1">
      <c r="A28" s="28">
        <v>1935</v>
      </c>
      <c r="B28" s="29">
        <v>1845.6847157938932</v>
      </c>
      <c r="C28" s="29">
        <v>2619.1474104195499</v>
      </c>
      <c r="D28" s="29">
        <v>5774.1558792658952</v>
      </c>
      <c r="E28" s="29">
        <v>8510.3963966867777</v>
      </c>
      <c r="F28" s="29">
        <v>23084.582507727198</v>
      </c>
      <c r="G28" s="29">
        <v>81727.380217356709</v>
      </c>
      <c r="H28" s="29"/>
      <c r="I28" s="29">
        <v>1853.3497187839025</v>
      </c>
      <c r="J28" s="29">
        <v>2675.0084756319125</v>
      </c>
      <c r="K28" s="29">
        <v>5945.1194768550713</v>
      </c>
      <c r="L28" s="29">
        <v>8887.6651619551558</v>
      </c>
      <c r="M28" s="29">
        <v>24404.046762314287</v>
      </c>
      <c r="N28" s="29">
        <v>84656.126631857667</v>
      </c>
      <c r="O28" s="29"/>
      <c r="P28" s="29">
        <v>1854.2013857827922</v>
      </c>
      <c r="Q28" s="29">
        <v>2715.8634793543529</v>
      </c>
      <c r="R28" s="29">
        <v>6018.3895901075757</v>
      </c>
      <c r="S28" s="29">
        <v>9229.6645797789661</v>
      </c>
      <c r="T28" s="29">
        <v>25723.511016901371</v>
      </c>
      <c r="U28" s="29">
        <v>93760.081345913815</v>
      </c>
      <c r="V28" s="29"/>
      <c r="W28" s="29">
        <v>2330.6060452922216</v>
      </c>
      <c r="X28" s="29">
        <v>3053.2469590389419</v>
      </c>
      <c r="Y28" s="29">
        <v>6217.0808290153345</v>
      </c>
      <c r="Z28" s="29">
        <v>9072.319565532147</v>
      </c>
      <c r="AA28" s="29">
        <v>20533.840515895889</v>
      </c>
      <c r="AB28" s="29">
        <v>58810.224058253159</v>
      </c>
      <c r="AC28" s="28">
        <v>1929</v>
      </c>
    </row>
    <row r="29" spans="1:29" ht="12.75" customHeight="1">
      <c r="A29" s="28">
        <v>1936</v>
      </c>
      <c r="B29" s="29">
        <v>2012.9312711987636</v>
      </c>
      <c r="C29" s="29">
        <v>2869.6215587221327</v>
      </c>
      <c r="D29" s="29">
        <v>6790.8964829999013</v>
      </c>
      <c r="E29" s="29">
        <v>10366.07949293843</v>
      </c>
      <c r="F29" s="29">
        <v>29356.322309742449</v>
      </c>
      <c r="G29" s="29">
        <v>106237.348097692</v>
      </c>
      <c r="H29" s="29"/>
      <c r="I29" s="29">
        <v>2054.0436214771607</v>
      </c>
      <c r="J29" s="29">
        <v>2982.3301616844433</v>
      </c>
      <c r="K29" s="29">
        <v>7151.6285787536117</v>
      </c>
      <c r="L29" s="29">
        <v>11114.615234219667</v>
      </c>
      <c r="M29" s="29">
        <v>31858.041147352818</v>
      </c>
      <c r="N29" s="29">
        <v>111105.64015362924</v>
      </c>
      <c r="O29" s="29"/>
      <c r="P29" s="29">
        <v>2058.6116603969822</v>
      </c>
      <c r="Q29" s="29">
        <v>3040.6123855492701</v>
      </c>
      <c r="R29" s="29">
        <v>7306.2280483623454</v>
      </c>
      <c r="S29" s="29">
        <v>11728.625587104272</v>
      </c>
      <c r="T29" s="29">
        <v>34359.759984963188</v>
      </c>
      <c r="U29" s="29">
        <v>125050.72776406088</v>
      </c>
      <c r="V29" s="29"/>
      <c r="W29" s="29">
        <v>2269.1726577778454</v>
      </c>
      <c r="X29" s="29">
        <v>2911.0982292547919</v>
      </c>
      <c r="Y29" s="29">
        <v>6267.2825696036934</v>
      </c>
      <c r="Z29" s="29">
        <v>8674.4268117620322</v>
      </c>
      <c r="AA29" s="29">
        <v>19411.477709425635</v>
      </c>
      <c r="AB29" s="29">
        <v>56137.673850387859</v>
      </c>
      <c r="AC29" s="28">
        <v>1930</v>
      </c>
    </row>
    <row r="30" spans="1:29" ht="12.75" customHeight="1">
      <c r="A30" s="28">
        <v>1937</v>
      </c>
      <c r="B30" s="29">
        <v>2209.999096765604</v>
      </c>
      <c r="C30" s="29">
        <v>2967.2195363466276</v>
      </c>
      <c r="D30" s="29">
        <v>7034.4681707115205</v>
      </c>
      <c r="E30" s="29">
        <v>10782.483781092193</v>
      </c>
      <c r="F30" s="29">
        <v>30225.985604096462</v>
      </c>
      <c r="G30" s="29">
        <v>103159.79963116799</v>
      </c>
      <c r="H30" s="29"/>
      <c r="I30" s="29">
        <v>2233.2322787794533</v>
      </c>
      <c r="J30" s="29">
        <v>3002.7020097658046</v>
      </c>
      <c r="K30" s="29">
        <v>7206.1584151960578</v>
      </c>
      <c r="L30" s="29">
        <v>11082.384791035092</v>
      </c>
      <c r="M30" s="29">
        <v>31053.707765826759</v>
      </c>
      <c r="N30" s="29">
        <v>104949.92723270989</v>
      </c>
      <c r="O30" s="29"/>
      <c r="P30" s="29">
        <v>2235.8137434476589</v>
      </c>
      <c r="Q30" s="29">
        <v>3041.688354401806</v>
      </c>
      <c r="R30" s="29">
        <v>7279.7399485465749</v>
      </c>
      <c r="S30" s="29">
        <v>11394.024924373238</v>
      </c>
      <c r="T30" s="29">
        <v>31881.429927557063</v>
      </c>
      <c r="U30" s="29">
        <v>112645.27150465052</v>
      </c>
      <c r="V30" s="29"/>
      <c r="W30" s="29">
        <v>2230.3615576951338</v>
      </c>
      <c r="X30" s="29">
        <v>2836.6761522376069</v>
      </c>
      <c r="Y30" s="29">
        <v>5695.8153048264421</v>
      </c>
      <c r="Z30" s="29">
        <v>8101.6865291662289</v>
      </c>
      <c r="AA30" s="29">
        <v>17516.107070559392</v>
      </c>
      <c r="AB30" s="29">
        <v>49931.428274495323</v>
      </c>
      <c r="AC30" s="28">
        <v>1931</v>
      </c>
    </row>
    <row r="31" spans="1:29" ht="12.75" customHeight="1">
      <c r="A31" s="28">
        <v>1938</v>
      </c>
      <c r="B31" s="29">
        <v>2123.690851947485</v>
      </c>
      <c r="C31" s="29">
        <v>2820.86258830613</v>
      </c>
      <c r="D31" s="29">
        <v>6274.3812257358868</v>
      </c>
      <c r="E31" s="29">
        <v>9201.1311635260972</v>
      </c>
      <c r="F31" s="29">
        <v>23482.253382909115</v>
      </c>
      <c r="G31" s="29">
        <v>70622.020909404848</v>
      </c>
      <c r="H31" s="29"/>
      <c r="I31" s="29">
        <v>2143.126391844904</v>
      </c>
      <c r="J31" s="29">
        <v>2857.0913381390656</v>
      </c>
      <c r="K31" s="29">
        <v>6425.3000305500227</v>
      </c>
      <c r="L31" s="29">
        <v>9468.2955606123123</v>
      </c>
      <c r="M31" s="29">
        <v>24369.051580722349</v>
      </c>
      <c r="N31" s="29">
        <v>77412.141861434342</v>
      </c>
      <c r="O31" s="29"/>
      <c r="P31" s="29">
        <v>2145.285896277951</v>
      </c>
      <c r="Q31" s="29">
        <v>2894.8100108532735</v>
      </c>
      <c r="R31" s="29">
        <v>6489.9795183275091</v>
      </c>
      <c r="S31" s="29">
        <v>9741.9141206368186</v>
      </c>
      <c r="T31" s="29">
        <v>25255.849778535598</v>
      </c>
      <c r="U31" s="29">
        <v>94599.249953247549</v>
      </c>
      <c r="V31" s="29"/>
      <c r="W31" s="29">
        <v>1989.1801444302855</v>
      </c>
      <c r="X31" s="29">
        <v>2566.8216044953847</v>
      </c>
      <c r="Y31" s="29">
        <v>4774.2998893555396</v>
      </c>
      <c r="Z31" s="29">
        <v>7239.0372236613921</v>
      </c>
      <c r="AA31" s="29">
        <v>14941.843035972532</v>
      </c>
      <c r="AB31" s="29">
        <v>43487.731886539448</v>
      </c>
      <c r="AC31" s="28">
        <v>1932</v>
      </c>
    </row>
    <row r="32" spans="1:29" ht="12.75" customHeight="1">
      <c r="A32" s="28">
        <v>1939</v>
      </c>
      <c r="B32" s="29">
        <v>2361.3074189682284</v>
      </c>
      <c r="C32" s="29">
        <v>3118.0615224521162</v>
      </c>
      <c r="D32" s="29">
        <v>6768.1459700544574</v>
      </c>
      <c r="E32" s="29">
        <v>9965.7364167760079</v>
      </c>
      <c r="F32" s="29">
        <v>25953.139275792964</v>
      </c>
      <c r="G32" s="29">
        <v>85408.861648522055</v>
      </c>
      <c r="H32" s="29"/>
      <c r="I32" s="29">
        <v>2384.1445726272691</v>
      </c>
      <c r="J32" s="29">
        <v>3161.0741876801076</v>
      </c>
      <c r="K32" s="29">
        <v>6941.9787403869359</v>
      </c>
      <c r="L32" s="29">
        <v>10266.120869493687</v>
      </c>
      <c r="M32" s="29">
        <v>26839.351396781869</v>
      </c>
      <c r="N32" s="29">
        <v>88219.708163467803</v>
      </c>
      <c r="O32" s="29"/>
      <c r="P32" s="29">
        <v>2386.6820341449411</v>
      </c>
      <c r="Q32" s="29">
        <v>3203.5456275269771</v>
      </c>
      <c r="R32" s="29">
        <v>7016.4784991008537</v>
      </c>
      <c r="S32" s="29">
        <v>10570.004668051068</v>
      </c>
      <c r="T32" s="29">
        <v>27725.563517770788</v>
      </c>
      <c r="U32" s="29">
        <v>97658.764599815608</v>
      </c>
      <c r="V32" s="29"/>
      <c r="W32" s="29">
        <v>1794.1070533430932</v>
      </c>
      <c r="X32" s="29">
        <v>2293.7307980318183</v>
      </c>
      <c r="Y32" s="29">
        <v>4287.6238747394045</v>
      </c>
      <c r="Z32" s="29">
        <v>6408.5453165806484</v>
      </c>
      <c r="AA32" s="29">
        <v>13966.137968492745</v>
      </c>
      <c r="AB32" s="29">
        <v>40091.373920519407</v>
      </c>
      <c r="AC32" s="28">
        <v>1933</v>
      </c>
    </row>
    <row r="33" spans="1:29" ht="12.75" customHeight="1">
      <c r="A33" s="28">
        <v>1940</v>
      </c>
      <c r="B33" s="29">
        <v>2646.2075160576269</v>
      </c>
      <c r="C33" s="29">
        <v>3117.2797389810239</v>
      </c>
      <c r="D33" s="29">
        <v>7181.2080373371309</v>
      </c>
      <c r="E33" s="29">
        <v>10921.18637452564</v>
      </c>
      <c r="F33" s="29">
        <v>28508.349533084329</v>
      </c>
      <c r="G33" s="29">
        <v>91121.42187224231</v>
      </c>
      <c r="H33" s="29"/>
      <c r="I33" s="29">
        <v>2663.5271573154123</v>
      </c>
      <c r="J33" s="29">
        <v>3153.9455876821298</v>
      </c>
      <c r="K33" s="29">
        <v>7334.0164321209777</v>
      </c>
      <c r="L33" s="29">
        <v>11196.942127567949</v>
      </c>
      <c r="M33" s="29">
        <v>29303.198085150281</v>
      </c>
      <c r="N33" s="29">
        <v>94788.815647164985</v>
      </c>
      <c r="O33" s="29"/>
      <c r="P33" s="29">
        <v>2665.4515618996106</v>
      </c>
      <c r="Q33" s="29">
        <v>3194.7431703559828</v>
      </c>
      <c r="R33" s="29">
        <v>7399.505744171197</v>
      </c>
      <c r="S33" s="29">
        <v>11493.460279394136</v>
      </c>
      <c r="T33" s="29">
        <v>30098.046637216234</v>
      </c>
      <c r="U33" s="29">
        <v>106278.03121071201</v>
      </c>
      <c r="V33" s="29"/>
      <c r="W33" s="29">
        <v>1795.2169051678843</v>
      </c>
      <c r="X33" s="29">
        <v>2441.698452225874</v>
      </c>
      <c r="Y33" s="29">
        <v>4546.045112382908</v>
      </c>
      <c r="Z33" s="29">
        <v>6599.3623915412027</v>
      </c>
      <c r="AA33" s="29">
        <v>14730.262539488311</v>
      </c>
      <c r="AB33" s="29">
        <v>40181.863659456227</v>
      </c>
      <c r="AC33" s="28">
        <v>1934</v>
      </c>
    </row>
    <row r="34" spans="1:29" ht="12.75" customHeight="1">
      <c r="A34" s="28">
        <v>1941</v>
      </c>
      <c r="B34" s="29">
        <v>2874.2819009080067</v>
      </c>
      <c r="C34" s="29">
        <v>3548.9536927267231</v>
      </c>
      <c r="D34" s="29">
        <v>8234.4618697467031</v>
      </c>
      <c r="E34" s="29">
        <v>12791.928072271665</v>
      </c>
      <c r="F34" s="29">
        <v>33733.163083385763</v>
      </c>
      <c r="G34" s="29">
        <v>104956.40756395331</v>
      </c>
      <c r="H34" s="29"/>
      <c r="I34" s="29">
        <v>2888.0172303543445</v>
      </c>
      <c r="J34" s="29">
        <v>3596.7049427421962</v>
      </c>
      <c r="K34" s="29">
        <v>8404.7766212061961</v>
      </c>
      <c r="L34" s="29">
        <v>13071.482784563399</v>
      </c>
      <c r="M34" s="29">
        <v>34736.54234348661</v>
      </c>
      <c r="N34" s="29">
        <v>111300.38116043623</v>
      </c>
      <c r="O34" s="29"/>
      <c r="P34" s="29">
        <v>2889.5433780706053</v>
      </c>
      <c r="Q34" s="29">
        <v>3644.7291827985246</v>
      </c>
      <c r="R34" s="29">
        <v>8477.7686575459793</v>
      </c>
      <c r="S34" s="29">
        <v>13389.118460012922</v>
      </c>
      <c r="T34" s="29">
        <v>35739.921603587471</v>
      </c>
      <c r="U34" s="29">
        <v>129008.11363333061</v>
      </c>
      <c r="V34" s="29"/>
      <c r="W34" s="29">
        <v>1963.9645869070844</v>
      </c>
      <c r="X34" s="29">
        <v>2612.733021417388</v>
      </c>
      <c r="Y34" s="29">
        <v>4845.7914502470885</v>
      </c>
      <c r="Z34" s="29">
        <v>6804.2900684901188</v>
      </c>
      <c r="AA34" s="29">
        <v>15493.246132345754</v>
      </c>
      <c r="AB34" s="29">
        <v>42465.026459203036</v>
      </c>
      <c r="AC34" s="28">
        <v>1935</v>
      </c>
    </row>
    <row r="35" spans="1:29" ht="12.75" customHeight="1">
      <c r="A35" s="28">
        <v>1942</v>
      </c>
      <c r="B35" s="29">
        <v>3237.0855490256959</v>
      </c>
      <c r="C35" s="29">
        <v>3926.6919105347306</v>
      </c>
      <c r="D35" s="29">
        <v>9012.82281288386</v>
      </c>
      <c r="E35" s="29">
        <v>14169.608902184433</v>
      </c>
      <c r="F35" s="29">
        <v>37436.267388689288</v>
      </c>
      <c r="G35" s="29">
        <v>114860.3622443036</v>
      </c>
      <c r="H35" s="29"/>
      <c r="I35" s="29">
        <v>3241.5255591984082</v>
      </c>
      <c r="J35" s="29">
        <v>3963.32093372791</v>
      </c>
      <c r="K35" s="29">
        <v>9159.2902157391527</v>
      </c>
      <c r="L35" s="29">
        <v>14377.219874349108</v>
      </c>
      <c r="M35" s="29">
        <v>38237.66758140154</v>
      </c>
      <c r="N35" s="29">
        <v>119690.14400200895</v>
      </c>
      <c r="O35" s="29"/>
      <c r="P35" s="29">
        <v>3242.0188936620375</v>
      </c>
      <c r="Q35" s="29">
        <v>4012.2029714214686</v>
      </c>
      <c r="R35" s="29">
        <v>9222.0619598199937</v>
      </c>
      <c r="S35" s="29">
        <v>14659.346270206019</v>
      </c>
      <c r="T35" s="29">
        <v>39039.067774113799</v>
      </c>
      <c r="U35" s="29">
        <v>135346.88531015418</v>
      </c>
      <c r="V35" s="29"/>
      <c r="W35" s="29">
        <v>1990.3139195408446</v>
      </c>
      <c r="X35" s="29">
        <v>2618.9860895690658</v>
      </c>
      <c r="Y35" s="29">
        <v>5176.2260743542201</v>
      </c>
      <c r="Z35" s="29">
        <v>7338.8685311805621</v>
      </c>
      <c r="AA35" s="29">
        <v>16863.056561797242</v>
      </c>
      <c r="AB35" s="29">
        <v>45197.299374385024</v>
      </c>
      <c r="AC35" s="28">
        <v>1936</v>
      </c>
    </row>
    <row r="36" spans="1:29" ht="12.75" customHeight="1">
      <c r="A36" s="28">
        <v>1943</v>
      </c>
      <c r="B36" s="29">
        <v>3507.3851339463613</v>
      </c>
      <c r="C36" s="29">
        <v>4544.2411591801047</v>
      </c>
      <c r="D36" s="29">
        <v>10215.20407251562</v>
      </c>
      <c r="E36" s="29">
        <v>16116.60200833319</v>
      </c>
      <c r="F36" s="29">
        <v>41126.483009082178</v>
      </c>
      <c r="G36" s="29">
        <v>106735.55960383333</v>
      </c>
      <c r="H36" s="29"/>
      <c r="I36" s="29">
        <v>3538.8460464885088</v>
      </c>
      <c r="J36" s="29">
        <v>4634.9730805517111</v>
      </c>
      <c r="K36" s="29">
        <v>10569.197109135555</v>
      </c>
      <c r="L36" s="29">
        <v>16659.806052736898</v>
      </c>
      <c r="M36" s="29">
        <v>43033.477819188578</v>
      </c>
      <c r="N36" s="29">
        <v>114844.08753301378</v>
      </c>
      <c r="O36" s="29"/>
      <c r="P36" s="29">
        <v>3542.3417034376362</v>
      </c>
      <c r="Q36" s="29">
        <v>4704.2326215035591</v>
      </c>
      <c r="R36" s="29">
        <v>10720.908410544098</v>
      </c>
      <c r="S36" s="29">
        <v>17190.476162362535</v>
      </c>
      <c r="T36" s="29">
        <v>44940.472629294978</v>
      </c>
      <c r="U36" s="29">
        <v>137483.02980028678</v>
      </c>
      <c r="V36" s="29"/>
      <c r="W36" s="29">
        <v>2252.9042207637217</v>
      </c>
      <c r="X36" s="29">
        <v>2888.7222921290809</v>
      </c>
      <c r="Y36" s="29">
        <v>5418.9720098404368</v>
      </c>
      <c r="Z36" s="29">
        <v>7781.3361919629342</v>
      </c>
      <c r="AA36" s="29">
        <v>17644.347436840573</v>
      </c>
      <c r="AB36" s="29">
        <v>47498.935965187942</v>
      </c>
      <c r="AC36" s="28">
        <v>1937</v>
      </c>
    </row>
    <row r="37" spans="1:29" ht="12.75" customHeight="1">
      <c r="A37" s="28">
        <v>1944</v>
      </c>
      <c r="B37" s="29">
        <v>3894.652460958996</v>
      </c>
      <c r="C37" s="29">
        <v>4618.6772233081438</v>
      </c>
      <c r="D37" s="29">
        <v>10693.437363354193</v>
      </c>
      <c r="E37" s="29">
        <v>16184.501462100436</v>
      </c>
      <c r="F37" s="29">
        <v>39619.918066291117</v>
      </c>
      <c r="G37" s="29">
        <v>109915.337695532</v>
      </c>
      <c r="H37" s="29"/>
      <c r="I37" s="29">
        <v>3926.7708881082581</v>
      </c>
      <c r="J37" s="29">
        <v>4719.4000685579213</v>
      </c>
      <c r="K37" s="29">
        <v>11023.968094841362</v>
      </c>
      <c r="L37" s="29">
        <v>16734.775633795496</v>
      </c>
      <c r="M37" s="29">
        <v>41461.036583201843</v>
      </c>
      <c r="N37" s="29">
        <v>117888.58897865259</v>
      </c>
      <c r="O37" s="29"/>
      <c r="P37" s="29">
        <v>3930.3396022359548</v>
      </c>
      <c r="Q37" s="29">
        <v>4792.026587669071</v>
      </c>
      <c r="R37" s="29">
        <v>11165.624122621579</v>
      </c>
      <c r="S37" s="29">
        <v>17270.948102202037</v>
      </c>
      <c r="T37" s="29">
        <v>43302.155100112592</v>
      </c>
      <c r="U37" s="29">
        <v>140366.96468711135</v>
      </c>
      <c r="V37" s="29"/>
      <c r="W37" s="29">
        <v>2221.7520389474666</v>
      </c>
      <c r="X37" s="29">
        <v>2827.9669101362483</v>
      </c>
      <c r="Y37" s="29">
        <v>5173.8449614387573</v>
      </c>
      <c r="Z37" s="29">
        <v>7389.9862974633606</v>
      </c>
      <c r="AA37" s="29">
        <v>16632.799337069282</v>
      </c>
      <c r="AB37" s="29">
        <v>44944.406285838835</v>
      </c>
      <c r="AC37" s="28">
        <v>1938</v>
      </c>
    </row>
    <row r="38" spans="1:29" ht="12.75" customHeight="1">
      <c r="A38" s="28">
        <v>1945</v>
      </c>
      <c r="B38" s="29">
        <v>3838.2936709716309</v>
      </c>
      <c r="C38" s="29">
        <v>4683.0336743525922</v>
      </c>
      <c r="D38" s="29">
        <v>11678.796417389352</v>
      </c>
      <c r="E38" s="29">
        <v>17858.257857150391</v>
      </c>
      <c r="F38" s="29">
        <v>40269.60139985905</v>
      </c>
      <c r="G38" s="29">
        <v>98380.471298688382</v>
      </c>
      <c r="H38" s="29"/>
      <c r="I38" s="29">
        <v>3907.25588087606</v>
      </c>
      <c r="J38" s="29">
        <v>4908.62088253413</v>
      </c>
      <c r="K38" s="29">
        <v>12401.305077961324</v>
      </c>
      <c r="L38" s="29">
        <v>19123.446865570408</v>
      </c>
      <c r="M38" s="29">
        <v>44453.962512036975</v>
      </c>
      <c r="N38" s="29">
        <v>113749.45481496003</v>
      </c>
      <c r="O38" s="29"/>
      <c r="P38" s="29">
        <v>3914.9183486432198</v>
      </c>
      <c r="Q38" s="29">
        <v>5014.6678614253105</v>
      </c>
      <c r="R38" s="29">
        <v>12710.951646777879</v>
      </c>
      <c r="S38" s="29">
        <v>20164.598345155864</v>
      </c>
      <c r="T38" s="29">
        <v>48638.3236242149</v>
      </c>
      <c r="U38" s="29">
        <v>151796.02229015145</v>
      </c>
      <c r="V38" s="29"/>
      <c r="W38" s="29">
        <v>2394.5711840073791</v>
      </c>
      <c r="X38" s="29">
        <v>3033.492309948143</v>
      </c>
      <c r="Y38" s="29">
        <v>5388.9128721448451</v>
      </c>
      <c r="Z38" s="29">
        <v>7681.0966691125623</v>
      </c>
      <c r="AA38" s="29">
        <v>17030.860927834103</v>
      </c>
      <c r="AB38" s="29">
        <v>45211.818947348984</v>
      </c>
      <c r="AC38" s="28">
        <v>1939</v>
      </c>
    </row>
    <row r="39" spans="1:29" ht="12.75" customHeight="1">
      <c r="A39" s="28">
        <v>1946</v>
      </c>
      <c r="B39" s="29">
        <v>4059.9417398955129</v>
      </c>
      <c r="C39" s="29">
        <v>5191.8409204286145</v>
      </c>
      <c r="D39" s="29">
        <v>13089.785852153864</v>
      </c>
      <c r="E39" s="29">
        <v>19547.007850564893</v>
      </c>
      <c r="F39" s="29">
        <v>43590.651139226982</v>
      </c>
      <c r="G39" s="29">
        <v>105691.82262425119</v>
      </c>
      <c r="H39" s="29"/>
      <c r="I39" s="29">
        <v>4217.4332779536653</v>
      </c>
      <c r="J39" s="29">
        <v>5536.2942329934276</v>
      </c>
      <c r="K39" s="29">
        <v>14011.732163744888</v>
      </c>
      <c r="L39" s="29">
        <v>20894.277656931823</v>
      </c>
      <c r="M39" s="29">
        <v>48238.537661337316</v>
      </c>
      <c r="N39" s="29">
        <v>126851.78326686681</v>
      </c>
      <c r="O39" s="29"/>
      <c r="P39" s="29">
        <v>4234.9323377379042</v>
      </c>
      <c r="Q39" s="29">
        <v>5678.6316367459758</v>
      </c>
      <c r="R39" s="29">
        <v>14406.852011569614</v>
      </c>
      <c r="S39" s="29">
        <v>22008.224434059382</v>
      </c>
      <c r="T39" s="29">
        <v>52886.424183447649</v>
      </c>
      <c r="U39" s="29">
        <v>177629.59643637837</v>
      </c>
      <c r="V39" s="29"/>
      <c r="W39" s="29">
        <v>2581.7571156880176</v>
      </c>
      <c r="X39" s="29">
        <v>3133.3698016895501</v>
      </c>
      <c r="Y39" s="29">
        <v>5574.752362875387</v>
      </c>
      <c r="Z39" s="29">
        <v>8068.3993019775289</v>
      </c>
      <c r="AA39" s="29">
        <v>18237.517136058133</v>
      </c>
      <c r="AB39" s="29">
        <v>48826.791612237837</v>
      </c>
      <c r="AC39" s="28">
        <v>1940</v>
      </c>
    </row>
    <row r="40" spans="1:29" ht="12.75" customHeight="1">
      <c r="A40" s="28">
        <v>1947</v>
      </c>
      <c r="B40" s="29">
        <v>4295.9395521844654</v>
      </c>
      <c r="C40" s="29">
        <v>5417.3503805243035</v>
      </c>
      <c r="D40" s="29">
        <v>13458.830669757745</v>
      </c>
      <c r="E40" s="29">
        <v>19924.966661853065</v>
      </c>
      <c r="F40" s="29">
        <v>44045.997855491158</v>
      </c>
      <c r="G40" s="29">
        <v>113111.96914768479</v>
      </c>
      <c r="H40" s="29"/>
      <c r="I40" s="29">
        <v>4387.3534185082144</v>
      </c>
      <c r="J40" s="29">
        <v>5632.7600101679955</v>
      </c>
      <c r="K40" s="29">
        <v>14013.354813086653</v>
      </c>
      <c r="L40" s="29">
        <v>20756.993075074861</v>
      </c>
      <c r="M40" s="29">
        <v>47416.558099999296</v>
      </c>
      <c r="N40" s="29">
        <v>128708.75274914915</v>
      </c>
      <c r="O40" s="29"/>
      <c r="P40" s="29">
        <v>4397.510514766409</v>
      </c>
      <c r="Q40" s="29">
        <v>5743.4785417547082</v>
      </c>
      <c r="R40" s="29">
        <v>14251.008017370466</v>
      </c>
      <c r="S40" s="29">
        <v>21522.684056997212</v>
      </c>
      <c r="T40" s="29">
        <v>50787.11834450742</v>
      </c>
      <c r="U40" s="29">
        <v>167993.45678331927</v>
      </c>
      <c r="V40" s="29"/>
      <c r="W40" s="29">
        <v>2801.3749543713625</v>
      </c>
      <c r="X40" s="29">
        <v>3359.8989166631427</v>
      </c>
      <c r="Y40" s="29">
        <v>5841.0342106900898</v>
      </c>
      <c r="Z40" s="29">
        <v>8661.002561349771</v>
      </c>
      <c r="AA40" s="29">
        <v>20672.065785986819</v>
      </c>
      <c r="AB40" s="29">
        <v>56178.412478660575</v>
      </c>
      <c r="AC40" s="28">
        <v>1941</v>
      </c>
    </row>
    <row r="41" spans="1:29" ht="12.75" customHeight="1">
      <c r="A41" s="28">
        <v>1948</v>
      </c>
      <c r="B41" s="29">
        <v>4871.4785213362175</v>
      </c>
      <c r="C41" s="29">
        <v>6361.8374354062998</v>
      </c>
      <c r="D41" s="29">
        <v>14785.497806300289</v>
      </c>
      <c r="E41" s="29">
        <v>22251.389026865232</v>
      </c>
      <c r="F41" s="29">
        <v>50697.612058632752</v>
      </c>
      <c r="G41" s="29">
        <v>137259.74037950695</v>
      </c>
      <c r="H41" s="29"/>
      <c r="I41" s="29">
        <v>4956.3884414714466</v>
      </c>
      <c r="J41" s="29">
        <v>6604.1108899505107</v>
      </c>
      <c r="K41" s="29">
        <v>15378.655615911899</v>
      </c>
      <c r="L41" s="29">
        <v>23223.891965712864</v>
      </c>
      <c r="M41" s="29">
        <v>54150.7122513086</v>
      </c>
      <c r="N41" s="29">
        <v>152687.43048231132</v>
      </c>
      <c r="O41" s="29"/>
      <c r="P41" s="29">
        <v>4965.8228770420292</v>
      </c>
      <c r="Q41" s="29">
        <v>6731.3260461224309</v>
      </c>
      <c r="R41" s="29">
        <v>15632.866105745448</v>
      </c>
      <c r="S41" s="29">
        <v>24108.585944003473</v>
      </c>
      <c r="T41" s="29">
        <v>57603.812443984418</v>
      </c>
      <c r="U41" s="29">
        <v>192776.6457313773</v>
      </c>
      <c r="V41" s="29"/>
      <c r="W41" s="29">
        <v>3148.2828702863349</v>
      </c>
      <c r="X41" s="29">
        <v>3830.0161536010592</v>
      </c>
      <c r="Y41" s="29">
        <v>6428.9556864017777</v>
      </c>
      <c r="Z41" s="29">
        <v>9116.5215452028133</v>
      </c>
      <c r="AA41" s="29">
        <v>22297.064718068403</v>
      </c>
      <c r="AB41" s="29">
        <v>61756.962179541995</v>
      </c>
      <c r="AC41" s="28">
        <v>1942</v>
      </c>
    </row>
    <row r="42" spans="1:29" ht="12.75" customHeight="1">
      <c r="A42" s="28">
        <v>1949</v>
      </c>
      <c r="B42" s="29">
        <v>4903.743147949479</v>
      </c>
      <c r="C42" s="29">
        <v>6413.5902608241486</v>
      </c>
      <c r="D42" s="29">
        <v>14107.285864504296</v>
      </c>
      <c r="E42" s="29">
        <v>20891.190425362587</v>
      </c>
      <c r="F42" s="29">
        <v>47802.832322389491</v>
      </c>
      <c r="G42" s="29">
        <v>131281.79911098155</v>
      </c>
      <c r="H42" s="29"/>
      <c r="I42" s="29">
        <v>4963.4818159519382</v>
      </c>
      <c r="J42" s="29">
        <v>6568.1082501575647</v>
      </c>
      <c r="K42" s="29">
        <v>14532.123598692984</v>
      </c>
      <c r="L42" s="29">
        <v>21608.041895269944</v>
      </c>
      <c r="M42" s="29">
        <v>50369.518159276035</v>
      </c>
      <c r="N42" s="29">
        <v>142832.28438833708</v>
      </c>
      <c r="O42" s="29"/>
      <c r="P42" s="29">
        <v>4970.1194457299889</v>
      </c>
      <c r="Q42" s="29">
        <v>6672.8051249658274</v>
      </c>
      <c r="R42" s="29">
        <v>14714.196913345286</v>
      </c>
      <c r="S42" s="29">
        <v>22304.615576942917</v>
      </c>
      <c r="T42" s="29">
        <v>52936.203996162585</v>
      </c>
      <c r="U42" s="29">
        <v>174159.01886495657</v>
      </c>
      <c r="V42" s="29"/>
      <c r="W42" s="29">
        <v>3685.7148095741195</v>
      </c>
      <c r="X42" s="29">
        <v>4371.6116317889946</v>
      </c>
      <c r="Y42" s="29">
        <v>6846.5648329371352</v>
      </c>
      <c r="Z42" s="29">
        <v>9602.025451640231</v>
      </c>
      <c r="AA42" s="29">
        <v>23363.21474036797</v>
      </c>
      <c r="AB42" s="29">
        <v>58573.468379678241</v>
      </c>
      <c r="AC42" s="28">
        <v>1943</v>
      </c>
    </row>
    <row r="43" spans="1:29" ht="12.75" customHeight="1">
      <c r="A43" s="28">
        <v>1950</v>
      </c>
      <c r="B43" s="29">
        <v>5351.8581572412777</v>
      </c>
      <c r="C43" s="29">
        <v>6657.7551586887439</v>
      </c>
      <c r="D43" s="29">
        <v>15322.46480179414</v>
      </c>
      <c r="E43" s="29">
        <v>23630.638122180386</v>
      </c>
      <c r="F43" s="29">
        <v>53434.422441926843</v>
      </c>
      <c r="G43" s="29">
        <v>118791.36941321747</v>
      </c>
      <c r="H43" s="29"/>
      <c r="I43" s="29">
        <v>5519.1803023335333</v>
      </c>
      <c r="J43" s="29">
        <v>6859.9618549593079</v>
      </c>
      <c r="K43" s="29">
        <v>16433.345379374565</v>
      </c>
      <c r="L43" s="29">
        <v>25118.520571046833</v>
      </c>
      <c r="M43" s="29">
        <v>59025.548690637581</v>
      </c>
      <c r="N43" s="29">
        <v>136549.92178869582</v>
      </c>
      <c r="O43" s="29"/>
      <c r="P43" s="29">
        <v>5537.7716517882272</v>
      </c>
      <c r="Q43" s="29">
        <v>6979.6186643172186</v>
      </c>
      <c r="R43" s="29">
        <v>16909.437055480459</v>
      </c>
      <c r="S43" s="29">
        <v>26368.961433363311</v>
      </c>
      <c r="T43" s="29">
        <v>64616.674939348326</v>
      </c>
      <c r="U43" s="29">
        <v>180775.04151399276</v>
      </c>
      <c r="V43" s="29"/>
      <c r="W43" s="29">
        <v>3938.448176363685</v>
      </c>
      <c r="X43" s="29">
        <v>4666.8400701362834</v>
      </c>
      <c r="Y43" s="29">
        <v>6928.1324887251676</v>
      </c>
      <c r="Z43" s="29">
        <v>9135.4100555111982</v>
      </c>
      <c r="AA43" s="29">
        <v>20905.580486986692</v>
      </c>
      <c r="AB43" s="29">
        <v>54435.434511201776</v>
      </c>
      <c r="AC43" s="28">
        <v>1944</v>
      </c>
    </row>
    <row r="44" spans="1:29" ht="12.75" customHeight="1">
      <c r="A44" s="28">
        <v>1951</v>
      </c>
      <c r="B44" s="29">
        <v>5909.2737662769878</v>
      </c>
      <c r="C44" s="29">
        <v>7270.473342906248</v>
      </c>
      <c r="D44" s="29">
        <v>17002.695665232215</v>
      </c>
      <c r="E44" s="29">
        <v>24659.74942073529</v>
      </c>
      <c r="F44" s="29">
        <v>54865.303526908079</v>
      </c>
      <c r="G44" s="29">
        <v>144104.33501454489</v>
      </c>
      <c r="H44" s="29"/>
      <c r="I44" s="29">
        <v>5990.0884030364887</v>
      </c>
      <c r="J44" s="29">
        <v>7505.8917059921414</v>
      </c>
      <c r="K44" s="29">
        <v>17936.894531011298</v>
      </c>
      <c r="L44" s="29">
        <v>26146.237061742882</v>
      </c>
      <c r="M44" s="29">
        <v>60131.480189601927</v>
      </c>
      <c r="N44" s="29">
        <v>165712.11861436476</v>
      </c>
      <c r="O44" s="29"/>
      <c r="P44" s="29">
        <v>5999.0678071208777</v>
      </c>
      <c r="Q44" s="29">
        <v>7640.3937597312506</v>
      </c>
      <c r="R44" s="29">
        <v>18337.265473488056</v>
      </c>
      <c r="S44" s="29">
        <v>27405.914256299919</v>
      </c>
      <c r="T44" s="29">
        <v>65397.65685229576</v>
      </c>
      <c r="U44" s="29">
        <v>219500.93601720361</v>
      </c>
      <c r="V44" s="29"/>
      <c r="W44" s="29">
        <v>3916.4225154467977</v>
      </c>
      <c r="X44" s="29">
        <v>4648.8836358692879</v>
      </c>
      <c r="Y44" s="29">
        <v>7255.3466983334174</v>
      </c>
      <c r="Z44" s="29">
        <v>9954.8977273141209</v>
      </c>
      <c r="AA44" s="29">
        <v>22603.831793649431</v>
      </c>
      <c r="AB44" s="29">
        <v>56586.45426215919</v>
      </c>
      <c r="AC44" s="28">
        <v>1945</v>
      </c>
    </row>
    <row r="45" spans="1:29" ht="12.75" customHeight="1">
      <c r="A45" s="28">
        <v>1952</v>
      </c>
      <c r="B45" s="29">
        <v>6451.6493402713086</v>
      </c>
      <c r="C45" s="29">
        <v>7923.8926037810716</v>
      </c>
      <c r="D45" s="29">
        <v>17193.480280588868</v>
      </c>
      <c r="E45" s="29">
        <v>25345.408052173098</v>
      </c>
      <c r="F45" s="29">
        <v>52643.577841713108</v>
      </c>
      <c r="G45" s="29">
        <v>131628.65582190122</v>
      </c>
      <c r="H45" s="29"/>
      <c r="I45" s="29">
        <v>6533.3578621402394</v>
      </c>
      <c r="J45" s="29">
        <v>8103.198158240235</v>
      </c>
      <c r="K45" s="29">
        <v>17898.398256258231</v>
      </c>
      <c r="L45" s="29">
        <v>26509.581931930486</v>
      </c>
      <c r="M45" s="29">
        <v>57648.417292820937</v>
      </c>
      <c r="N45" s="29">
        <v>150083.90135337683</v>
      </c>
      <c r="O45" s="29"/>
      <c r="P45" s="29">
        <v>6542.4365867923452</v>
      </c>
      <c r="Q45" s="29">
        <v>8229.5047923235761</v>
      </c>
      <c r="R45" s="29">
        <v>18200.505960116534</v>
      </c>
      <c r="S45" s="29">
        <v>27555.853276043683</v>
      </c>
      <c r="T45" s="29">
        <v>62653.256743928781</v>
      </c>
      <c r="U45" s="29">
        <v>196457.7313514532</v>
      </c>
      <c r="V45" s="29"/>
      <c r="W45" s="29">
        <v>4116.1270858886255</v>
      </c>
      <c r="X45" s="29">
        <v>4993.2991855386908</v>
      </c>
      <c r="Y45" s="29">
        <v>9129.6502939158381</v>
      </c>
      <c r="Z45" s="29">
        <v>12331.62762956888</v>
      </c>
      <c r="AA45" s="29">
        <v>26581.067001155759</v>
      </c>
      <c r="AB45" s="29">
        <v>63389.386274125092</v>
      </c>
      <c r="AC45" s="28">
        <v>1946</v>
      </c>
    </row>
    <row r="46" spans="1:29" ht="12.75" customHeight="1">
      <c r="A46" s="28">
        <v>1953</v>
      </c>
      <c r="B46" s="29">
        <v>6699.9314974131321</v>
      </c>
      <c r="C46" s="29">
        <v>8215.8933938000391</v>
      </c>
      <c r="D46" s="29">
        <v>17411.648008795124</v>
      </c>
      <c r="E46" s="29">
        <v>25031.88564544958</v>
      </c>
      <c r="F46" s="29">
        <v>50961.641179207618</v>
      </c>
      <c r="G46" s="29">
        <v>121610.77630179301</v>
      </c>
      <c r="H46" s="29"/>
      <c r="I46" s="29">
        <v>6757.9343283067847</v>
      </c>
      <c r="J46" s="29">
        <v>8366.6094612716315</v>
      </c>
      <c r="K46" s="29">
        <v>17894.154463210783</v>
      </c>
      <c r="L46" s="29">
        <v>25990.867274526016</v>
      </c>
      <c r="M46" s="29">
        <v>55005.811386950438</v>
      </c>
      <c r="N46" s="29">
        <v>137495.69598706008</v>
      </c>
      <c r="O46" s="29"/>
      <c r="P46" s="29">
        <v>6764.3790872949685</v>
      </c>
      <c r="Q46" s="29">
        <v>8488.3313629209224</v>
      </c>
      <c r="R46" s="29">
        <v>18100.942943674636</v>
      </c>
      <c r="S46" s="29">
        <v>26893.853591869796</v>
      </c>
      <c r="T46" s="29">
        <v>59049.981594693294</v>
      </c>
      <c r="U46" s="29">
        <v>177823.39700924381</v>
      </c>
      <c r="V46" s="29"/>
      <c r="W46" s="29">
        <v>4553.1928636326293</v>
      </c>
      <c r="X46" s="29">
        <v>5388.8370273060291</v>
      </c>
      <c r="Y46" s="29">
        <v>9891.787196301022</v>
      </c>
      <c r="Z46" s="29">
        <v>13385.36573705814</v>
      </c>
      <c r="AA46" s="29">
        <v>28554.963188591286</v>
      </c>
      <c r="AB46" s="29">
        <v>65409.006463362974</v>
      </c>
      <c r="AC46" s="28">
        <v>1947</v>
      </c>
    </row>
    <row r="47" spans="1:29" ht="12.75" customHeight="1">
      <c r="A47" s="28">
        <v>1954</v>
      </c>
      <c r="B47" s="29">
        <v>6770.3850228178462</v>
      </c>
      <c r="C47" s="29">
        <v>8262.6079375799691</v>
      </c>
      <c r="D47" s="29">
        <v>17813.09290823423</v>
      </c>
      <c r="E47" s="29">
        <v>25538.121656246978</v>
      </c>
      <c r="F47" s="29">
        <v>51628.791380022885</v>
      </c>
      <c r="G47" s="29">
        <v>123831.34648715176</v>
      </c>
      <c r="H47" s="29"/>
      <c r="I47" s="29">
        <v>6813.025504870212</v>
      </c>
      <c r="J47" s="29">
        <v>8579.0530902531009</v>
      </c>
      <c r="K47" s="29">
        <v>18780.178199757298</v>
      </c>
      <c r="L47" s="29">
        <v>27094.945378237579</v>
      </c>
      <c r="M47" s="29">
        <v>58951.992641176104</v>
      </c>
      <c r="N47" s="29">
        <v>149504.6974518942</v>
      </c>
      <c r="O47" s="29"/>
      <c r="P47" s="29">
        <v>6817.7633362093648</v>
      </c>
      <c r="Q47" s="29">
        <v>8744.7460222056015</v>
      </c>
      <c r="R47" s="29">
        <v>19194.64332469576</v>
      </c>
      <c r="S47" s="29">
        <v>28411.37070965935</v>
      </c>
      <c r="T47" s="29">
        <v>66275.193902329309</v>
      </c>
      <c r="U47" s="29">
        <v>210863.17149370667</v>
      </c>
      <c r="V47" s="29"/>
      <c r="W47" s="29">
        <v>4823.9265135445257</v>
      </c>
      <c r="X47" s="29">
        <v>6037.0288460111342</v>
      </c>
      <c r="Y47" s="29">
        <v>10352.987205255165</v>
      </c>
      <c r="Z47" s="29">
        <v>14444.920097262664</v>
      </c>
      <c r="AA47" s="29">
        <v>30008.934475193728</v>
      </c>
      <c r="AB47" s="29">
        <v>69336.767585862384</v>
      </c>
      <c r="AC47" s="28">
        <v>1948</v>
      </c>
    </row>
    <row r="48" spans="1:29" ht="12.75" customHeight="1">
      <c r="A48" s="28">
        <v>1955</v>
      </c>
      <c r="B48" s="29">
        <v>7203.2219130744788</v>
      </c>
      <c r="C48" s="29">
        <v>8996.6999640870145</v>
      </c>
      <c r="D48" s="29">
        <v>18644.456084765581</v>
      </c>
      <c r="E48" s="29">
        <v>26598.429606676145</v>
      </c>
      <c r="F48" s="29">
        <v>51643.083031823378</v>
      </c>
      <c r="G48" s="29">
        <v>126882.25519868465</v>
      </c>
      <c r="H48" s="29"/>
      <c r="I48" s="29">
        <v>7412.3952650969841</v>
      </c>
      <c r="J48" s="29">
        <v>9399.5726718472924</v>
      </c>
      <c r="K48" s="29">
        <v>20067.258906901312</v>
      </c>
      <c r="L48" s="29">
        <v>28975.562605682557</v>
      </c>
      <c r="M48" s="29">
        <v>62195.29357990712</v>
      </c>
      <c r="N48" s="29">
        <v>161074.30092687535</v>
      </c>
      <c r="O48" s="29"/>
      <c r="P48" s="29">
        <v>7435.6367486550416</v>
      </c>
      <c r="Q48" s="29">
        <v>9595.2937572752362</v>
      </c>
      <c r="R48" s="29">
        <v>20677.031544959478</v>
      </c>
      <c r="S48" s="29">
        <v>30862.895343683733</v>
      </c>
      <c r="T48" s="29">
        <v>72747.504127990876</v>
      </c>
      <c r="U48" s="29">
        <v>240505.5439279346</v>
      </c>
      <c r="V48" s="29"/>
      <c r="W48" s="29">
        <v>4945.1673844923725</v>
      </c>
      <c r="X48" s="29">
        <v>6187.1937955648355</v>
      </c>
      <c r="Y48" s="29">
        <v>10596.307197911006</v>
      </c>
      <c r="Z48" s="29">
        <v>14632.418197308347</v>
      </c>
      <c r="AA48" s="29">
        <v>29865.760359884429</v>
      </c>
      <c r="AB48" s="29">
        <v>68924.649273762683</v>
      </c>
      <c r="AC48" s="28">
        <v>1949</v>
      </c>
    </row>
    <row r="49" spans="1:29" ht="12.75" customHeight="1">
      <c r="A49" s="28">
        <v>1956</v>
      </c>
      <c r="B49" s="29">
        <v>7616.0336037795387</v>
      </c>
      <c r="C49" s="29">
        <v>9528.4337328505972</v>
      </c>
      <c r="D49" s="29">
        <v>20233.724672685872</v>
      </c>
      <c r="E49" s="29">
        <v>27481.829207331797</v>
      </c>
      <c r="F49" s="29">
        <v>54332.340260856152</v>
      </c>
      <c r="G49" s="29">
        <v>129731.18465788802</v>
      </c>
      <c r="H49" s="29"/>
      <c r="I49" s="29">
        <v>7757.9688415168139</v>
      </c>
      <c r="J49" s="29">
        <v>9824.6063393945515</v>
      </c>
      <c r="K49" s="29">
        <v>20823.815420040504</v>
      </c>
      <c r="L49" s="29">
        <v>29904.698577178377</v>
      </c>
      <c r="M49" s="29">
        <v>64903.235140082885</v>
      </c>
      <c r="N49" s="29">
        <v>161355.95988525014</v>
      </c>
      <c r="O49" s="29"/>
      <c r="P49" s="29">
        <v>7773.7394234876256</v>
      </c>
      <c r="Q49" s="29">
        <v>9997.6359859408458</v>
      </c>
      <c r="R49" s="29">
        <v>21076.711454621054</v>
      </c>
      <c r="S49" s="29">
        <v>31832.023485363985</v>
      </c>
      <c r="T49" s="29">
        <v>75474.130019309625</v>
      </c>
      <c r="U49" s="29">
        <v>235593.17572833045</v>
      </c>
      <c r="V49" s="29"/>
      <c r="W49" s="29">
        <v>5313.2110324251089</v>
      </c>
      <c r="X49" s="29">
        <v>6574.1505500630738</v>
      </c>
      <c r="Y49" s="29">
        <v>11252.391103331227</v>
      </c>
      <c r="Z49" s="29">
        <v>15720.499664426599</v>
      </c>
      <c r="AA49" s="29">
        <v>32311.040217793328</v>
      </c>
      <c r="AB49" s="29">
        <v>73993.318002247455</v>
      </c>
      <c r="AC49" s="28">
        <v>1950</v>
      </c>
    </row>
    <row r="50" spans="1:29" ht="12.75" customHeight="1">
      <c r="A50" s="28">
        <v>1957</v>
      </c>
      <c r="B50" s="29">
        <v>8063.1068781361091</v>
      </c>
      <c r="C50" s="29">
        <v>10012.610353721535</v>
      </c>
      <c r="D50" s="29">
        <v>20746.873297918741</v>
      </c>
      <c r="E50" s="29">
        <v>28508.962033726915</v>
      </c>
      <c r="F50" s="29">
        <v>57037.470535577559</v>
      </c>
      <c r="G50" s="29">
        <v>136765.77179193517</v>
      </c>
      <c r="H50" s="29"/>
      <c r="I50" s="29">
        <v>8143.8124595681238</v>
      </c>
      <c r="J50" s="29">
        <v>10298.231983663522</v>
      </c>
      <c r="K50" s="29">
        <v>21254.501774229499</v>
      </c>
      <c r="L50" s="29">
        <v>30268.088058489822</v>
      </c>
      <c r="M50" s="29">
        <v>65213.314797171326</v>
      </c>
      <c r="N50" s="29">
        <v>161774.93195289141</v>
      </c>
      <c r="O50" s="29"/>
      <c r="P50" s="29">
        <v>8152.779746393905</v>
      </c>
      <c r="Q50" s="29">
        <v>10473.333765060508</v>
      </c>
      <c r="R50" s="29">
        <v>21472.056835505537</v>
      </c>
      <c r="S50" s="29">
        <v>31752.134174750889</v>
      </c>
      <c r="T50" s="29">
        <v>73389.159058765144</v>
      </c>
      <c r="U50" s="29">
        <v>222447.14267110871</v>
      </c>
      <c r="V50" s="29"/>
      <c r="W50" s="29">
        <v>5853.0082463631297</v>
      </c>
      <c r="X50" s="29">
        <v>7061.0271137504278</v>
      </c>
      <c r="Y50" s="29">
        <v>12046.115122057914</v>
      </c>
      <c r="Z50" s="29">
        <v>16412.306420528257</v>
      </c>
      <c r="AA50" s="29">
        <v>33694.443745569071</v>
      </c>
      <c r="AB50" s="29">
        <v>76408.984612049942</v>
      </c>
      <c r="AC50" s="28">
        <v>1951</v>
      </c>
    </row>
    <row r="51" spans="1:29" ht="12.75" customHeight="1">
      <c r="A51" s="28">
        <v>1958</v>
      </c>
      <c r="B51" s="29">
        <v>8283.3964944155014</v>
      </c>
      <c r="C51" s="29">
        <v>10330.390900932785</v>
      </c>
      <c r="D51" s="29">
        <v>20734.742836564375</v>
      </c>
      <c r="E51" s="29">
        <v>28018.222013826184</v>
      </c>
      <c r="F51" s="29">
        <v>55293.356621524596</v>
      </c>
      <c r="G51" s="29">
        <v>132597.56520928413</v>
      </c>
      <c r="H51" s="29"/>
      <c r="I51" s="29">
        <v>8354.0446786071116</v>
      </c>
      <c r="J51" s="29">
        <v>10694.708067757885</v>
      </c>
      <c r="K51" s="29">
        <v>21410.579489627868</v>
      </c>
      <c r="L51" s="29">
        <v>30235.378821926053</v>
      </c>
      <c r="M51" s="29">
        <v>64524.640733972868</v>
      </c>
      <c r="N51" s="29">
        <v>161419.57383156547</v>
      </c>
      <c r="O51" s="29"/>
      <c r="P51" s="29">
        <v>8361.8944768506244</v>
      </c>
      <c r="Q51" s="29">
        <v>10893.645233058802</v>
      </c>
      <c r="R51" s="29">
        <v>21700.22376951222</v>
      </c>
      <c r="S51" s="29">
        <v>32027.478245418308</v>
      </c>
      <c r="T51" s="29">
        <v>73755.924846421156</v>
      </c>
      <c r="U51" s="29">
        <v>229932.77589747988</v>
      </c>
      <c r="V51" s="29"/>
      <c r="W51" s="29">
        <v>6127.7388364262461</v>
      </c>
      <c r="X51" s="29">
        <v>7457.8537486324267</v>
      </c>
      <c r="Y51" s="29">
        <v>12741.537526383183</v>
      </c>
      <c r="Z51" s="29">
        <v>17066.445054718864</v>
      </c>
      <c r="AA51" s="29">
        <v>32957.038585630304</v>
      </c>
      <c r="AB51" s="29">
        <v>74914.727528973875</v>
      </c>
      <c r="AC51" s="28">
        <v>1952</v>
      </c>
    </row>
    <row r="52" spans="1:29" ht="12.75" customHeight="1">
      <c r="A52" s="28">
        <v>1959</v>
      </c>
      <c r="B52" s="29">
        <v>8830.6224648417192</v>
      </c>
      <c r="C52" s="29">
        <v>11172.872796783702</v>
      </c>
      <c r="D52" s="29">
        <v>22301.749891768661</v>
      </c>
      <c r="E52" s="29">
        <v>31355.835094747079</v>
      </c>
      <c r="F52" s="29">
        <v>56952.455619213237</v>
      </c>
      <c r="G52" s="29">
        <v>131053.21532233022</v>
      </c>
      <c r="H52" s="29"/>
      <c r="I52" s="29">
        <v>8856.2916817736168</v>
      </c>
      <c r="J52" s="29">
        <v>11792.148029319318</v>
      </c>
      <c r="K52" s="29">
        <v>23414.814440768398</v>
      </c>
      <c r="L52" s="29">
        <v>34836.682733470094</v>
      </c>
      <c r="M52" s="29">
        <v>70909.794004338881</v>
      </c>
      <c r="N52" s="29">
        <v>171517.32600399037</v>
      </c>
      <c r="O52" s="29"/>
      <c r="P52" s="29">
        <v>8859.1438169882731</v>
      </c>
      <c r="Q52" s="29">
        <v>12066.436505827753</v>
      </c>
      <c r="R52" s="29">
        <v>23891.842104625441</v>
      </c>
      <c r="S52" s="29">
        <v>37525.141368783305</v>
      </c>
      <c r="T52" s="29">
        <v>84867.132389464547</v>
      </c>
      <c r="U52" s="29">
        <v>264269.88476013782</v>
      </c>
      <c r="V52" s="29"/>
      <c r="W52" s="29">
        <v>6507.8309896854362</v>
      </c>
      <c r="X52" s="29">
        <v>7954.8582055387915</v>
      </c>
      <c r="Y52" s="29">
        <v>13851.766107738182</v>
      </c>
      <c r="Z52" s="29">
        <v>18248.7308979474</v>
      </c>
      <c r="AA52" s="29">
        <v>34321.31617314701</v>
      </c>
      <c r="AB52" s="29">
        <v>76121.577180658438</v>
      </c>
      <c r="AC52" s="28">
        <v>1954</v>
      </c>
    </row>
    <row r="53" spans="1:29" ht="12.75" customHeight="1">
      <c r="A53" s="28">
        <v>1960</v>
      </c>
      <c r="B53" s="29">
        <v>9135.0387958975934</v>
      </c>
      <c r="C53" s="29">
        <v>10467.535748916249</v>
      </c>
      <c r="D53" s="29">
        <v>22459.551722406512</v>
      </c>
      <c r="E53" s="29">
        <v>29537.483072472733</v>
      </c>
      <c r="F53" s="29">
        <v>55413.162420510977</v>
      </c>
      <c r="G53" s="29">
        <v>130659.07255883438</v>
      </c>
      <c r="H53" s="29"/>
      <c r="I53" s="29">
        <v>9220.1300999849336</v>
      </c>
      <c r="J53" s="29">
        <v>10929.957990739789</v>
      </c>
      <c r="K53" s="29">
        <v>23378.757272021387</v>
      </c>
      <c r="L53" s="29">
        <v>32356.403565446693</v>
      </c>
      <c r="M53" s="29">
        <v>67282.56281790082</v>
      </c>
      <c r="N53" s="29">
        <v>171798.99520437303</v>
      </c>
      <c r="O53" s="29"/>
      <c r="P53" s="29">
        <v>9229.5846893279722</v>
      </c>
      <c r="Q53" s="29">
        <v>11156.019186707634</v>
      </c>
      <c r="R53" s="29">
        <v>23772.702507570619</v>
      </c>
      <c r="S53" s="29">
        <v>34574.651061364289</v>
      </c>
      <c r="T53" s="29">
        <v>79151.9632152907</v>
      </c>
      <c r="U53" s="29">
        <v>265925.88524186896</v>
      </c>
      <c r="V53" s="29"/>
      <c r="W53" s="29">
        <v>7203.9658667937601</v>
      </c>
      <c r="X53" s="29">
        <v>8955.9620997354359</v>
      </c>
      <c r="Y53" s="29">
        <v>15765.966291015631</v>
      </c>
      <c r="Z53" s="29">
        <v>20260.029109786505</v>
      </c>
      <c r="AA53" s="29">
        <v>37077.059820203183</v>
      </c>
      <c r="AB53" s="29">
        <v>78972.150943609711</v>
      </c>
      <c r="AC53" s="28">
        <v>1956</v>
      </c>
    </row>
    <row r="54" spans="1:29" ht="12.75" customHeight="1">
      <c r="A54" s="28">
        <v>1961</v>
      </c>
      <c r="B54" s="29">
        <v>9286.6711258877494</v>
      </c>
      <c r="C54" s="29">
        <v>11576.704207279854</v>
      </c>
      <c r="D54" s="29">
        <v>23383.566052358379</v>
      </c>
      <c r="E54" s="29">
        <v>29165.694372007736</v>
      </c>
      <c r="F54" s="29">
        <v>54312.843580933397</v>
      </c>
      <c r="G54" s="29">
        <v>129269.78286240796</v>
      </c>
      <c r="H54" s="29"/>
      <c r="I54" s="29">
        <v>9481.3129387944591</v>
      </c>
      <c r="J54" s="29">
        <v>12126.778057041798</v>
      </c>
      <c r="K54" s="29">
        <v>24459.795614810948</v>
      </c>
      <c r="L54" s="29">
        <v>33291.789249563946</v>
      </c>
      <c r="M54" s="29">
        <v>71099.199156892355</v>
      </c>
      <c r="N54" s="29">
        <v>188047.19552765237</v>
      </c>
      <c r="O54" s="29"/>
      <c r="P54" s="29">
        <v>9502.939806895205</v>
      </c>
      <c r="Q54" s="29">
        <v>12386.93948467711</v>
      </c>
      <c r="R54" s="29">
        <v>24921.036855862043</v>
      </c>
      <c r="S54" s="29">
        <v>36399.375793359868</v>
      </c>
      <c r="T54" s="29">
        <v>87885.554732851306</v>
      </c>
      <c r="U54" s="29">
        <v>318313.51113619865</v>
      </c>
      <c r="V54" s="29"/>
      <c r="W54" s="29">
        <v>7839.1150949800367</v>
      </c>
      <c r="X54" s="29">
        <v>9938.1276595991058</v>
      </c>
      <c r="Y54" s="29">
        <v>17024.201162930454</v>
      </c>
      <c r="Z54" s="29">
        <v>21463.192509039458</v>
      </c>
      <c r="AA54" s="29">
        <v>38542.360211506304</v>
      </c>
      <c r="AB54" s="29">
        <v>81796.594041207165</v>
      </c>
      <c r="AC54" s="28">
        <v>1958</v>
      </c>
    </row>
    <row r="55" spans="1:29" ht="12.75" customHeight="1">
      <c r="A55" s="28">
        <v>1962</v>
      </c>
      <c r="B55" s="29">
        <v>9910.6276514744932</v>
      </c>
      <c r="C55" s="29">
        <v>12146.104780469921</v>
      </c>
      <c r="D55" s="29">
        <v>24345.657792747075</v>
      </c>
      <c r="E55" s="29">
        <v>31691.063610804824</v>
      </c>
      <c r="F55" s="29">
        <v>57277.146938709811</v>
      </c>
      <c r="G55" s="29">
        <v>129144.28881787388</v>
      </c>
      <c r="H55" s="29"/>
      <c r="I55" s="29">
        <v>10026.389260304799</v>
      </c>
      <c r="J55" s="29">
        <v>12505.463665740917</v>
      </c>
      <c r="K55" s="29">
        <v>25013.857024788045</v>
      </c>
      <c r="L55" s="29">
        <v>34649.600252641387</v>
      </c>
      <c r="M55" s="29">
        <v>70894.451330538883</v>
      </c>
      <c r="N55" s="29">
        <v>173929.30669550222</v>
      </c>
      <c r="O55" s="29"/>
      <c r="P55" s="29">
        <v>10039.251661285945</v>
      </c>
      <c r="Q55" s="29">
        <v>12721.256420929252</v>
      </c>
      <c r="R55" s="29">
        <v>25300.228124234171</v>
      </c>
      <c r="S55" s="29">
        <v>36984.551657567412</v>
      </c>
      <c r="T55" s="29">
        <v>84511.755722367947</v>
      </c>
      <c r="U55" s="29">
        <v>275487.58364274254</v>
      </c>
      <c r="V55" s="29"/>
      <c r="W55" s="29">
        <v>8790.0255846007312</v>
      </c>
      <c r="X55" s="29">
        <v>11181.923634436716</v>
      </c>
      <c r="Y55" s="29">
        <v>18372.871309315637</v>
      </c>
      <c r="Z55" s="29">
        <v>22753.90170335929</v>
      </c>
      <c r="AA55" s="29">
        <v>39975.858205518802</v>
      </c>
      <c r="AB55" s="29">
        <v>83549.732502705549</v>
      </c>
      <c r="AC55" s="28">
        <v>1960</v>
      </c>
    </row>
    <row r="56" spans="1:29" ht="12.75" customHeight="1">
      <c r="A56" s="28">
        <v>1963</v>
      </c>
      <c r="B56" s="29">
        <v>10356.087395218025</v>
      </c>
      <c r="C56" s="29">
        <v>12825.827927393926</v>
      </c>
      <c r="D56" s="29">
        <v>24930.400541081122</v>
      </c>
      <c r="E56" s="29">
        <v>32472.157995580499</v>
      </c>
      <c r="F56" s="29">
        <v>58797.528455581109</v>
      </c>
      <c r="G56" s="29">
        <v>133355.64519710769</v>
      </c>
      <c r="H56" s="29"/>
      <c r="I56" s="29">
        <v>10526.782526455952</v>
      </c>
      <c r="J56" s="29">
        <v>13236.458587714869</v>
      </c>
      <c r="K56" s="29">
        <v>26070.175894630145</v>
      </c>
      <c r="L56" s="29">
        <v>35826.111570152731</v>
      </c>
      <c r="M56" s="29">
        <v>72974.620751670882</v>
      </c>
      <c r="N56" s="29">
        <v>177622.32842687811</v>
      </c>
      <c r="O56" s="29"/>
      <c r="P56" s="29">
        <v>10545.748652149057</v>
      </c>
      <c r="Q56" s="29">
        <v>13472.507415323054</v>
      </c>
      <c r="R56" s="29">
        <v>26558.651046151164</v>
      </c>
      <c r="S56" s="29">
        <v>38438.932903232577</v>
      </c>
      <c r="T56" s="29">
        <v>87151.713047760655</v>
      </c>
      <c r="U56" s="29">
        <v>278405.87141612277</v>
      </c>
      <c r="V56" s="29"/>
      <c r="W56" s="29">
        <v>9248.7717283404563</v>
      </c>
      <c r="X56" s="29">
        <v>11646.798426762989</v>
      </c>
      <c r="Y56" s="29">
        <v>18980.450095070704</v>
      </c>
      <c r="Z56" s="29">
        <v>23423.447935933869</v>
      </c>
      <c r="AA56" s="29">
        <v>40983.055749346502</v>
      </c>
      <c r="AB56" s="29">
        <v>84580.006451344467</v>
      </c>
      <c r="AC56" s="28">
        <v>1961</v>
      </c>
    </row>
    <row r="57" spans="1:29" ht="12.75" customHeight="1">
      <c r="A57" s="28">
        <v>1964</v>
      </c>
      <c r="B57" s="29">
        <v>10945.932435307588</v>
      </c>
      <c r="C57" s="29">
        <v>13105.527277330149</v>
      </c>
      <c r="D57" s="29">
        <v>25395.209907059401</v>
      </c>
      <c r="E57" s="29">
        <v>34284.425697357801</v>
      </c>
      <c r="F57" s="29">
        <v>60809.782006717549</v>
      </c>
      <c r="G57" s="29">
        <v>130198.10042787383</v>
      </c>
      <c r="H57" s="29"/>
      <c r="I57" s="29">
        <v>11249.900577249897</v>
      </c>
      <c r="J57" s="29">
        <v>13774.00810882605</v>
      </c>
      <c r="K57" s="29">
        <v>28896.411669780129</v>
      </c>
      <c r="L57" s="29">
        <v>38975.440532828565</v>
      </c>
      <c r="M57" s="29">
        <v>75929.191625738749</v>
      </c>
      <c r="N57" s="29">
        <v>193083.43523694613</v>
      </c>
      <c r="O57" s="29"/>
      <c r="P57" s="29">
        <v>11283.674815243487</v>
      </c>
      <c r="Q57" s="29">
        <v>14080.539599867023</v>
      </c>
      <c r="R57" s="29">
        <v>30396.926710946162</v>
      </c>
      <c r="S57" s="29">
        <v>42519.643001589371</v>
      </c>
      <c r="T57" s="29">
        <v>91048.60124475995</v>
      </c>
      <c r="U57" s="29">
        <v>331797.35099259519</v>
      </c>
      <c r="V57" s="29"/>
      <c r="W57" s="29">
        <v>9901.2143608743718</v>
      </c>
      <c r="X57" s="29">
        <v>12198.233790488059</v>
      </c>
      <c r="Y57" s="29">
        <v>19648.342255328902</v>
      </c>
      <c r="Z57" s="29">
        <v>24125.379236925812</v>
      </c>
      <c r="AA57" s="29">
        <v>42514.699702855549</v>
      </c>
      <c r="AB57" s="29">
        <v>84916.291409903497</v>
      </c>
      <c r="AC57" s="28">
        <v>1962</v>
      </c>
    </row>
    <row r="58" spans="1:29" ht="12.75" customHeight="1">
      <c r="A58" s="28">
        <v>1965</v>
      </c>
      <c r="B58" s="29">
        <v>11452.947815398707</v>
      </c>
      <c r="C58" s="29">
        <v>14006.041208938666</v>
      </c>
      <c r="D58" s="29">
        <v>26311.083214948845</v>
      </c>
      <c r="E58" s="29">
        <v>36462.977668662003</v>
      </c>
      <c r="F58" s="29">
        <v>63584.520234386189</v>
      </c>
      <c r="G58" s="29">
        <v>133548.68968091495</v>
      </c>
      <c r="H58" s="29"/>
      <c r="I58" s="29">
        <v>12029.616377792954</v>
      </c>
      <c r="J58" s="29">
        <v>14744.616398148628</v>
      </c>
      <c r="K58" s="29">
        <v>31010.461867323957</v>
      </c>
      <c r="L58" s="29">
        <v>41873.352634136791</v>
      </c>
      <c r="M58" s="29">
        <v>79901.918932136643</v>
      </c>
      <c r="N58" s="29">
        <v>213592.76932366457</v>
      </c>
      <c r="O58" s="29"/>
      <c r="P58" s="29">
        <v>12093.690662503424</v>
      </c>
      <c r="Q58" s="29">
        <v>15078.552797405624</v>
      </c>
      <c r="R58" s="29">
        <v>33024.481289770425</v>
      </c>
      <c r="S58" s="29">
        <v>45930.568973606321</v>
      </c>
      <c r="T58" s="29">
        <v>96219.317629887097</v>
      </c>
      <c r="U58" s="29">
        <v>387392.78819004295</v>
      </c>
      <c r="V58" s="29"/>
      <c r="W58" s="29">
        <v>10927.937040796423</v>
      </c>
      <c r="X58" s="29">
        <v>13145.877331843631</v>
      </c>
      <c r="Y58" s="29">
        <v>20764.77215576058</v>
      </c>
      <c r="Z58" s="29">
        <v>26352.582645615192</v>
      </c>
      <c r="AA58" s="29">
        <v>46982.392716473172</v>
      </c>
      <c r="AB58" s="29">
        <v>89017.759715213804</v>
      </c>
      <c r="AC58" s="28">
        <v>1964</v>
      </c>
    </row>
    <row r="59" spans="1:29" ht="12.75" customHeight="1">
      <c r="A59" s="28">
        <v>1966</v>
      </c>
      <c r="B59" s="29">
        <v>12296.250564504744</v>
      </c>
      <c r="C59" s="29">
        <v>15179.828511418031</v>
      </c>
      <c r="D59" s="29">
        <v>29434.559631980901</v>
      </c>
      <c r="E59" s="29">
        <v>40536.351035449028</v>
      </c>
      <c r="F59" s="29">
        <v>73146.520324103898</v>
      </c>
      <c r="G59" s="29">
        <v>169699.62956684825</v>
      </c>
      <c r="H59" s="29"/>
      <c r="I59" s="29">
        <v>12527.482343832811</v>
      </c>
      <c r="J59" s="29">
        <v>15876.41121421967</v>
      </c>
      <c r="K59" s="29">
        <v>32426.037594695525</v>
      </c>
      <c r="L59" s="29">
        <v>45962.805231831851</v>
      </c>
      <c r="M59" s="29">
        <v>94212.359693554245</v>
      </c>
      <c r="N59" s="29">
        <v>244981.23866739514</v>
      </c>
      <c r="O59" s="29"/>
      <c r="P59" s="29">
        <v>12545.68957055156</v>
      </c>
      <c r="Q59" s="29">
        <v>15981.485627535531</v>
      </c>
      <c r="R59" s="29">
        <v>32610.207987106605</v>
      </c>
      <c r="S59" s="29">
        <v>47228.875351478207</v>
      </c>
      <c r="T59" s="29">
        <v>103038.03053667197</v>
      </c>
      <c r="U59" s="29">
        <v>378583.47040191444</v>
      </c>
      <c r="V59" s="29"/>
      <c r="W59" s="29">
        <v>12040.742161905386</v>
      </c>
      <c r="X59" s="29">
        <v>14465.640094361346</v>
      </c>
      <c r="Y59" s="29">
        <v>22837.40625411598</v>
      </c>
      <c r="Z59" s="29">
        <v>28507.370632195732</v>
      </c>
      <c r="AA59" s="29">
        <v>50657.689317919343</v>
      </c>
      <c r="AB59" s="29">
        <v>102430.5531895178</v>
      </c>
      <c r="AC59" s="28">
        <v>1966</v>
      </c>
    </row>
    <row r="60" spans="1:29" ht="12.75" customHeight="1">
      <c r="A60" s="28">
        <v>1967</v>
      </c>
      <c r="B60" s="29">
        <v>12877.965049308683</v>
      </c>
      <c r="C60" s="29">
        <v>15954.872462684907</v>
      </c>
      <c r="D60" s="29">
        <v>31302.285300530115</v>
      </c>
      <c r="E60" s="29">
        <v>42713.455763285732</v>
      </c>
      <c r="F60" s="29">
        <v>77086.827478474879</v>
      </c>
      <c r="G60" s="29">
        <v>179555.72078240587</v>
      </c>
      <c r="H60" s="29"/>
      <c r="I60" s="29">
        <v>13281.53253188258</v>
      </c>
      <c r="J60" s="29">
        <v>17073.372806016956</v>
      </c>
      <c r="K60" s="29">
        <v>35630.140215650972</v>
      </c>
      <c r="L60" s="29">
        <v>51182.599587596371</v>
      </c>
      <c r="M60" s="29">
        <v>105856.46841020459</v>
      </c>
      <c r="N60" s="29">
        <v>266255.78416197863</v>
      </c>
      <c r="O60" s="29"/>
      <c r="P60" s="29">
        <v>13299.629728410557</v>
      </c>
      <c r="Q60" s="29">
        <v>17252.721904547765</v>
      </c>
      <c r="R60" s="29">
        <v>36170.474714427539</v>
      </c>
      <c r="S60" s="29">
        <v>51922.81908481643</v>
      </c>
      <c r="T60" s="29">
        <v>117576.67861288121</v>
      </c>
      <c r="U60" s="29">
        <v>449771.49081365787</v>
      </c>
      <c r="V60" s="29"/>
      <c r="W60" s="29">
        <v>12713.3402191819</v>
      </c>
      <c r="X60" s="29">
        <v>15398.311538234031</v>
      </c>
      <c r="Y60" s="29">
        <v>24516.406179324018</v>
      </c>
      <c r="Z60" s="29">
        <v>31190.659044233209</v>
      </c>
      <c r="AA60" s="29">
        <v>55246.094314774324</v>
      </c>
      <c r="AB60" s="29">
        <v>110297.11523875374</v>
      </c>
      <c r="AC60" s="28">
        <v>1967</v>
      </c>
    </row>
    <row r="61" spans="1:29" ht="12.75" customHeight="1">
      <c r="A61" s="28">
        <v>1968</v>
      </c>
      <c r="B61" s="29">
        <v>13960.794895237084</v>
      </c>
      <c r="C61" s="29">
        <v>17180.252661496103</v>
      </c>
      <c r="D61" s="29">
        <v>33646.528440274415</v>
      </c>
      <c r="E61" s="29">
        <v>44865.509321347716</v>
      </c>
      <c r="F61" s="29">
        <v>82774.417170095898</v>
      </c>
      <c r="G61" s="29">
        <v>181241.67876642884</v>
      </c>
      <c r="H61" s="29"/>
      <c r="I61" s="29">
        <v>14502.961687285124</v>
      </c>
      <c r="J61" s="29">
        <v>18562.62120072437</v>
      </c>
      <c r="K61" s="29">
        <v>39286.184970835515</v>
      </c>
      <c r="L61" s="29">
        <v>56211.646497382804</v>
      </c>
      <c r="M61" s="29">
        <v>120141.23345186735</v>
      </c>
      <c r="N61" s="29">
        <v>289502.05416199495</v>
      </c>
      <c r="O61" s="29"/>
      <c r="P61" s="29">
        <v>14466.574654261767</v>
      </c>
      <c r="Q61" s="29">
        <v>18773.8218162913</v>
      </c>
      <c r="R61" s="29">
        <v>39762.101682069224</v>
      </c>
      <c r="S61" s="29">
        <v>57356.757219477622</v>
      </c>
      <c r="T61" s="29">
        <v>135894.30835356747</v>
      </c>
      <c r="U61" s="29">
        <v>536626.31038450275</v>
      </c>
      <c r="V61" s="29"/>
      <c r="W61" s="29">
        <v>13697.984724430677</v>
      </c>
      <c r="X61" s="29">
        <v>16527.07863905259</v>
      </c>
      <c r="Y61" s="29">
        <v>26140.111112816885</v>
      </c>
      <c r="Z61" s="29">
        <v>33086.150951747615</v>
      </c>
      <c r="AA61" s="29">
        <v>57963.365120318696</v>
      </c>
      <c r="AB61" s="29">
        <v>117438.53796582135</v>
      </c>
      <c r="AC61" s="28">
        <v>1968</v>
      </c>
    </row>
    <row r="62" spans="1:29" ht="12.75" customHeight="1">
      <c r="A62" s="28">
        <v>1969</v>
      </c>
      <c r="B62" s="29">
        <v>15148.790208237649</v>
      </c>
      <c r="C62" s="29">
        <v>18740.503010108267</v>
      </c>
      <c r="D62" s="29">
        <v>35166.271505488628</v>
      </c>
      <c r="E62" s="29">
        <v>47500.911256953026</v>
      </c>
      <c r="F62" s="29">
        <v>82283.860841227084</v>
      </c>
      <c r="G62" s="29">
        <v>175177.47520225926</v>
      </c>
      <c r="H62" s="29"/>
      <c r="I62" s="29">
        <v>15468.134698563688</v>
      </c>
      <c r="J62" s="29">
        <v>19704.599938813626</v>
      </c>
      <c r="K62" s="29">
        <v>38936.446395405517</v>
      </c>
      <c r="L62" s="29">
        <v>56659.964709219421</v>
      </c>
      <c r="M62" s="29">
        <v>113963.82926030588</v>
      </c>
      <c r="N62" s="29">
        <v>291700.35073526262</v>
      </c>
      <c r="O62" s="29"/>
      <c r="P62" s="29">
        <v>15481.820891006231</v>
      </c>
      <c r="Q62" s="29">
        <v>19783.05446844664</v>
      </c>
      <c r="R62" s="29">
        <v>39528.579490431672</v>
      </c>
      <c r="S62" s="29">
        <v>56658.613474727659</v>
      </c>
      <c r="T62" s="29">
        <v>126872.75300264759</v>
      </c>
      <c r="U62" s="29">
        <v>523749.6619624857</v>
      </c>
      <c r="V62" s="29"/>
      <c r="W62" s="29">
        <v>14816.029244804555</v>
      </c>
      <c r="X62" s="29">
        <v>17883.996031904891</v>
      </c>
      <c r="Y62" s="29">
        <v>27814.928311538319</v>
      </c>
      <c r="Z62" s="29">
        <v>35109.7516627964</v>
      </c>
      <c r="AA62" s="29">
        <v>60874.647796451813</v>
      </c>
      <c r="AB62" s="29">
        <v>123479.42473436506</v>
      </c>
      <c r="AC62" s="28">
        <v>1969</v>
      </c>
    </row>
    <row r="63" spans="1:29" ht="12.75" customHeight="1">
      <c r="A63" s="28">
        <v>1970</v>
      </c>
      <c r="B63" s="29">
        <v>16079.315891917426</v>
      </c>
      <c r="C63" s="29">
        <v>20004.764384997448</v>
      </c>
      <c r="D63" s="29">
        <v>36714.294323674454</v>
      </c>
      <c r="E63" s="29">
        <v>49637.995879539259</v>
      </c>
      <c r="F63" s="29">
        <v>88975.054611452288</v>
      </c>
      <c r="G63" s="29">
        <v>199608.10562242148</v>
      </c>
      <c r="H63" s="29"/>
      <c r="I63" s="29">
        <v>16256.493404301385</v>
      </c>
      <c r="J63" s="29">
        <v>20493.004001886351</v>
      </c>
      <c r="K63" s="29">
        <v>38959.264897130954</v>
      </c>
      <c r="L63" s="29">
        <v>54241.629736068578</v>
      </c>
      <c r="M63" s="29">
        <v>105085.60354336706</v>
      </c>
      <c r="N63" s="29">
        <v>259823.57365238719</v>
      </c>
      <c r="O63" s="29"/>
      <c r="P63" s="29">
        <v>16297.591280885292</v>
      </c>
      <c r="Q63" s="29">
        <v>20662.782798705746</v>
      </c>
      <c r="R63" s="29">
        <v>39564.758521743926</v>
      </c>
      <c r="S63" s="29">
        <v>55136.195952515605</v>
      </c>
      <c r="T63" s="29">
        <v>115266.02143453163</v>
      </c>
      <c r="U63" s="29">
        <v>389337.01347538398</v>
      </c>
      <c r="V63" s="29"/>
      <c r="W63" s="29">
        <v>15897.060063171863</v>
      </c>
      <c r="X63" s="29">
        <v>19243.17051316558</v>
      </c>
      <c r="Y63" s="29">
        <v>30078.330868918994</v>
      </c>
      <c r="Z63" s="29">
        <v>37765.457181252474</v>
      </c>
      <c r="AA63" s="29">
        <v>64502.677124862901</v>
      </c>
      <c r="AB63" s="29">
        <v>126272.28075517384</v>
      </c>
      <c r="AC63" s="28">
        <v>1970</v>
      </c>
    </row>
    <row r="64" spans="1:29" ht="12.75" customHeight="1">
      <c r="A64" s="28">
        <v>1971</v>
      </c>
      <c r="B64" s="29">
        <v>16891.321307374899</v>
      </c>
      <c r="C64" s="29">
        <v>21042.394435281778</v>
      </c>
      <c r="D64" s="29">
        <v>38700.408361381284</v>
      </c>
      <c r="E64" s="29">
        <v>51327.286903170476</v>
      </c>
      <c r="F64" s="29">
        <v>90566.518642984694</v>
      </c>
      <c r="G64" s="29">
        <v>200084.9476453315</v>
      </c>
      <c r="H64" s="29"/>
      <c r="I64" s="29">
        <v>17193.99394738183</v>
      </c>
      <c r="J64" s="29">
        <v>21891.421622814782</v>
      </c>
      <c r="K64" s="29">
        <v>42106.969666868725</v>
      </c>
      <c r="L64" s="29">
        <v>57889.459606560711</v>
      </c>
      <c r="M64" s="29">
        <v>113551.32033085167</v>
      </c>
      <c r="N64" s="29">
        <v>277960.63616531156</v>
      </c>
      <c r="O64" s="29"/>
      <c r="P64" s="29">
        <v>17264.192119913565</v>
      </c>
      <c r="Q64" s="29">
        <v>22108.909392891361</v>
      </c>
      <c r="R64" s="29">
        <v>42791.284081527294</v>
      </c>
      <c r="S64" s="29">
        <v>59409.863467006726</v>
      </c>
      <c r="T64" s="29">
        <v>126230.71491122049</v>
      </c>
      <c r="U64" s="29">
        <v>446727.27865042025</v>
      </c>
      <c r="V64" s="29"/>
      <c r="W64" s="29">
        <v>16929.833303918906</v>
      </c>
      <c r="X64" s="29">
        <v>20516.875133797166</v>
      </c>
      <c r="Y64" s="29">
        <v>32350.732922334009</v>
      </c>
      <c r="Z64" s="29">
        <v>40769.543957646958</v>
      </c>
      <c r="AA64" s="29">
        <v>70195.366385662259</v>
      </c>
      <c r="AB64" s="29">
        <v>137351.73883743311</v>
      </c>
      <c r="AC64" s="28">
        <v>1971</v>
      </c>
    </row>
    <row r="65" spans="1:29" ht="12.75" customHeight="1">
      <c r="A65" s="28">
        <v>1972</v>
      </c>
      <c r="B65" s="29">
        <v>18227.65589171692</v>
      </c>
      <c r="C65" s="29">
        <v>22461.879179683114</v>
      </c>
      <c r="D65" s="29">
        <v>41502.484524441919</v>
      </c>
      <c r="E65" s="29">
        <v>54912.442162808235</v>
      </c>
      <c r="F65" s="29">
        <v>96952.330758501863</v>
      </c>
      <c r="G65" s="29">
        <v>213550.61379254414</v>
      </c>
      <c r="H65" s="29"/>
      <c r="I65" s="29">
        <v>18714.532074595529</v>
      </c>
      <c r="J65" s="29">
        <v>23648.255956924106</v>
      </c>
      <c r="K65" s="29">
        <v>45915.04916977309</v>
      </c>
      <c r="L65" s="29">
        <v>63106.909196624874</v>
      </c>
      <c r="M65" s="29">
        <v>121856.11026873355</v>
      </c>
      <c r="N65" s="29">
        <v>307737.81211278081</v>
      </c>
      <c r="O65" s="29"/>
      <c r="P65" s="29">
        <v>18746.563402416505</v>
      </c>
      <c r="Q65" s="29">
        <v>23985.29481409485</v>
      </c>
      <c r="R65" s="29">
        <v>46713.479601994746</v>
      </c>
      <c r="S65" s="29">
        <v>65922.611971304839</v>
      </c>
      <c r="T65" s="29">
        <v>141547.24434710079</v>
      </c>
      <c r="U65" s="29">
        <v>505558.56469435338</v>
      </c>
      <c r="V65" s="29"/>
      <c r="W65" s="29">
        <v>18140.030430906787</v>
      </c>
      <c r="X65" s="29">
        <v>21856.991177704345</v>
      </c>
      <c r="Y65" s="29">
        <v>34624.08828702059</v>
      </c>
      <c r="Z65" s="29">
        <v>43997.159821730158</v>
      </c>
      <c r="AA65" s="29">
        <v>77407.483823756891</v>
      </c>
      <c r="AB65" s="29">
        <v>155986.92221601272</v>
      </c>
      <c r="AC65" s="28">
        <v>1972</v>
      </c>
    </row>
    <row r="66" spans="1:29" ht="12.75" customHeight="1">
      <c r="A66" s="28">
        <v>1973</v>
      </c>
      <c r="B66" s="29">
        <v>19718.360907764181</v>
      </c>
      <c r="C66" s="29">
        <v>24600.919830098479</v>
      </c>
      <c r="D66" s="29">
        <v>45514.653541933985</v>
      </c>
      <c r="E66" s="29">
        <v>59787.904943853522</v>
      </c>
      <c r="F66" s="29">
        <v>106236.36253664987</v>
      </c>
      <c r="G66" s="29">
        <v>242863.54217421185</v>
      </c>
      <c r="H66" s="29"/>
      <c r="I66" s="29">
        <v>20100.835002866988</v>
      </c>
      <c r="J66" s="29">
        <v>25700.893531690417</v>
      </c>
      <c r="K66" s="29">
        <v>48840.273659123763</v>
      </c>
      <c r="L66" s="29">
        <v>66389.042568801</v>
      </c>
      <c r="M66" s="29">
        <v>126351.21460304661</v>
      </c>
      <c r="N66" s="29">
        <v>305328.12740493799</v>
      </c>
      <c r="O66" s="29"/>
      <c r="P66" s="29">
        <v>20221.041147042157</v>
      </c>
      <c r="Q66" s="29">
        <v>26043.835913945451</v>
      </c>
      <c r="R66" s="29">
        <v>50680.639516821124</v>
      </c>
      <c r="S66" s="29">
        <v>69241.695212913299</v>
      </c>
      <c r="T66" s="29">
        <v>144527.33944429905</v>
      </c>
      <c r="U66" s="29">
        <v>480421.95421460597</v>
      </c>
      <c r="V66" s="29"/>
      <c r="W66" s="29">
        <v>19351.336920173933</v>
      </c>
      <c r="X66" s="29">
        <v>23498.421666196933</v>
      </c>
      <c r="Y66" s="29">
        <v>37426.731581390188</v>
      </c>
      <c r="Z66" s="29">
        <v>47863.90657113475</v>
      </c>
      <c r="AA66" s="29">
        <v>83209.468456018381</v>
      </c>
      <c r="AB66" s="29">
        <v>165843.61879698158</v>
      </c>
      <c r="AC66" s="28">
        <v>1973</v>
      </c>
    </row>
    <row r="67" spans="1:29" ht="12.75" customHeight="1">
      <c r="A67" s="28">
        <v>1974</v>
      </c>
      <c r="B67" s="29">
        <v>21387.785877730672</v>
      </c>
      <c r="C67" s="29">
        <v>27232.830121185165</v>
      </c>
      <c r="D67" s="29">
        <v>49662.261724243326</v>
      </c>
      <c r="E67" s="29">
        <v>65986.716339918901</v>
      </c>
      <c r="F67" s="29">
        <v>129380.55937235593</v>
      </c>
      <c r="G67" s="29">
        <v>310401.98375493864</v>
      </c>
      <c r="H67" s="29"/>
      <c r="I67" s="29">
        <v>21689.795691151772</v>
      </c>
      <c r="J67" s="29">
        <v>27958.319565868795</v>
      </c>
      <c r="K67" s="29">
        <v>52319.779986613365</v>
      </c>
      <c r="L67" s="29">
        <v>70918.167213923545</v>
      </c>
      <c r="M67" s="29">
        <v>144131.01666317982</v>
      </c>
      <c r="N67" s="29">
        <v>361573.21687278751</v>
      </c>
      <c r="O67" s="29"/>
      <c r="P67" s="29">
        <v>21771.246822650188</v>
      </c>
      <c r="Q67" s="29">
        <v>28227.670294909098</v>
      </c>
      <c r="R67" s="29">
        <v>53054.630766968534</v>
      </c>
      <c r="S67" s="29">
        <v>73650.912862770274</v>
      </c>
      <c r="T67" s="29">
        <v>159620.10931903974</v>
      </c>
      <c r="U67" s="29">
        <v>499088.09186397202</v>
      </c>
      <c r="V67" s="29"/>
      <c r="W67" s="29">
        <v>20822.029264357196</v>
      </c>
      <c r="X67" s="29">
        <v>25485.767111582059</v>
      </c>
      <c r="Y67" s="29">
        <v>41430.888457248271</v>
      </c>
      <c r="Z67" s="29">
        <v>52524.803240357716</v>
      </c>
      <c r="AA67" s="29">
        <v>95004.609396777596</v>
      </c>
      <c r="AB67" s="29">
        <v>202473.16704306609</v>
      </c>
      <c r="AC67" s="28">
        <v>1974</v>
      </c>
    </row>
    <row r="68" spans="1:29" ht="12.75" customHeight="1">
      <c r="A68" s="28">
        <v>1975</v>
      </c>
      <c r="B68" s="29">
        <v>22601.58951851926</v>
      </c>
      <c r="C68" s="29">
        <v>28212.796433918767</v>
      </c>
      <c r="D68" s="29">
        <v>50986.20272874058</v>
      </c>
      <c r="E68" s="29">
        <v>67986.414346530772</v>
      </c>
      <c r="F68" s="29">
        <v>126474.17984366488</v>
      </c>
      <c r="G68" s="29">
        <v>303399.65196572535</v>
      </c>
      <c r="H68" s="29"/>
      <c r="I68" s="29">
        <v>22919.947534889568</v>
      </c>
      <c r="J68" s="29">
        <v>28905.636676855935</v>
      </c>
      <c r="K68" s="29">
        <v>53585.593273453727</v>
      </c>
      <c r="L68" s="29">
        <v>72376.323435752944</v>
      </c>
      <c r="M68" s="29">
        <v>139728.99788937802</v>
      </c>
      <c r="N68" s="29">
        <v>358808.67280394625</v>
      </c>
      <c r="O68" s="29"/>
      <c r="P68" s="29">
        <v>22974.836848056857</v>
      </c>
      <c r="Q68" s="29">
        <v>29239.038073853608</v>
      </c>
      <c r="R68" s="29">
        <v>54569.458158807618</v>
      </c>
      <c r="S68" s="29">
        <v>74964.683773566023</v>
      </c>
      <c r="T68" s="29">
        <v>151282.07102216486</v>
      </c>
      <c r="U68" s="29">
        <v>472358.18808597518</v>
      </c>
      <c r="V68" s="29"/>
      <c r="W68" s="29">
        <v>22637.331771299287</v>
      </c>
      <c r="X68" s="29">
        <v>27503.457517538631</v>
      </c>
      <c r="Y68" s="29">
        <v>43676.70319314544</v>
      </c>
      <c r="Z68" s="29">
        <v>57266.623621731684</v>
      </c>
      <c r="AA68" s="29">
        <v>103341.25699245244</v>
      </c>
      <c r="AB68" s="29">
        <v>216094.77754613469</v>
      </c>
      <c r="AC68" s="28">
        <v>1975</v>
      </c>
    </row>
    <row r="69" spans="1:29" ht="12.75" customHeight="1">
      <c r="A69" s="28">
        <v>1976</v>
      </c>
      <c r="B69" s="29">
        <v>24449.35656063315</v>
      </c>
      <c r="C69" s="29">
        <v>30431.18000272919</v>
      </c>
      <c r="D69" s="29">
        <v>54455.664205819463</v>
      </c>
      <c r="E69" s="29">
        <v>72125.204820403989</v>
      </c>
      <c r="F69" s="29">
        <v>134212.30245696029</v>
      </c>
      <c r="G69" s="29">
        <v>328351.39694316743</v>
      </c>
      <c r="H69" s="29"/>
      <c r="I69" s="29">
        <v>24914.239336873059</v>
      </c>
      <c r="J69" s="29">
        <v>31391.89478873786</v>
      </c>
      <c r="K69" s="29">
        <v>57725.949621809727</v>
      </c>
      <c r="L69" s="29">
        <v>78085.171306473669</v>
      </c>
      <c r="M69" s="29">
        <v>151741.20767955386</v>
      </c>
      <c r="N69" s="29">
        <v>393864.05478428613</v>
      </c>
      <c r="O69" s="29"/>
      <c r="P69" s="29">
        <v>25013.072683002811</v>
      </c>
      <c r="Q69" s="29">
        <v>31875.710917735862</v>
      </c>
      <c r="R69" s="29">
        <v>59188.972044752758</v>
      </c>
      <c r="S69" s="29">
        <v>80747.274106949495</v>
      </c>
      <c r="T69" s="29">
        <v>165355.56447670056</v>
      </c>
      <c r="U69" s="29">
        <v>520034.18137288111</v>
      </c>
      <c r="V69" s="29"/>
      <c r="W69" s="29">
        <v>24456.721789869865</v>
      </c>
      <c r="X69" s="29">
        <v>29708.741105354609</v>
      </c>
      <c r="Y69" s="29">
        <v>47755.751655931737</v>
      </c>
      <c r="Z69" s="29">
        <v>61850.485044856214</v>
      </c>
      <c r="AA69" s="29">
        <v>112943.19554417906</v>
      </c>
      <c r="AB69" s="29">
        <v>244394.45410542618</v>
      </c>
      <c r="AC69" s="28">
        <v>1976</v>
      </c>
    </row>
    <row r="70" spans="1:29" ht="12.75" customHeight="1">
      <c r="A70" s="28">
        <v>1977</v>
      </c>
      <c r="B70" s="29">
        <v>26323.689471804391</v>
      </c>
      <c r="C70" s="29">
        <v>32830.662070186241</v>
      </c>
      <c r="D70" s="29">
        <v>58272.897634073015</v>
      </c>
      <c r="E70" s="29">
        <v>77303.349718562153</v>
      </c>
      <c r="F70" s="29">
        <v>144827.21559148064</v>
      </c>
      <c r="G70" s="29">
        <v>350279.36511538585</v>
      </c>
      <c r="H70" s="29"/>
      <c r="I70" s="29">
        <v>26837.75971585033</v>
      </c>
      <c r="J70" s="29">
        <v>33936.628344714576</v>
      </c>
      <c r="K70" s="29">
        <v>62224.956075193717</v>
      </c>
      <c r="L70" s="29">
        <v>84015.992714312641</v>
      </c>
      <c r="M70" s="29">
        <v>164672.84404533624</v>
      </c>
      <c r="N70" s="29">
        <v>414837.51060225541</v>
      </c>
      <c r="O70" s="29"/>
      <c r="P70" s="29">
        <v>26933.804868207673</v>
      </c>
      <c r="Q70" s="29">
        <v>34443.76832034027</v>
      </c>
      <c r="R70" s="29">
        <v>64024.411512686485</v>
      </c>
      <c r="S70" s="29">
        <v>87539.683709536548</v>
      </c>
      <c r="T70" s="29">
        <v>181436.90429842245</v>
      </c>
      <c r="U70" s="29">
        <v>591912.02214860276</v>
      </c>
      <c r="V70" s="29"/>
      <c r="W70" s="29">
        <v>26274.263208472017</v>
      </c>
      <c r="X70" s="29">
        <v>31955.385904314</v>
      </c>
      <c r="Y70" s="29">
        <v>51476.532314954486</v>
      </c>
      <c r="Z70" s="29">
        <v>66859.870700855841</v>
      </c>
      <c r="AA70" s="29">
        <v>123460.34153728255</v>
      </c>
      <c r="AB70" s="29">
        <v>271355.75529252255</v>
      </c>
      <c r="AC70" s="28">
        <v>1977</v>
      </c>
    </row>
    <row r="71" spans="1:29" ht="12.75" customHeight="1">
      <c r="A71" s="28">
        <v>1978</v>
      </c>
      <c r="B71" s="29">
        <v>28792.7154581994</v>
      </c>
      <c r="C71" s="29">
        <v>35809.534248188967</v>
      </c>
      <c r="D71" s="29">
        <v>64061.68410551468</v>
      </c>
      <c r="E71" s="29">
        <v>84875.079161176516</v>
      </c>
      <c r="F71" s="29">
        <v>161319.52087447641</v>
      </c>
      <c r="G71" s="29">
        <v>408905.77087487542</v>
      </c>
      <c r="H71" s="29"/>
      <c r="I71" s="29">
        <v>29383.795100566149</v>
      </c>
      <c r="J71" s="29">
        <v>36988.964726932834</v>
      </c>
      <c r="K71" s="29">
        <v>68013.682719628356</v>
      </c>
      <c r="L71" s="29">
        <v>91923.438784732018</v>
      </c>
      <c r="M71" s="29">
        <v>181649.70282253265</v>
      </c>
      <c r="N71" s="29">
        <v>472469.32561089605</v>
      </c>
      <c r="O71" s="29"/>
      <c r="P71" s="29">
        <v>29506.402952078763</v>
      </c>
      <c r="Q71" s="29">
        <v>37613.789354041699</v>
      </c>
      <c r="R71" s="29">
        <v>69858.956599980724</v>
      </c>
      <c r="S71" s="29">
        <v>95879.396029594238</v>
      </c>
      <c r="T71" s="29">
        <v>199839.79057716488</v>
      </c>
      <c r="U71" s="29">
        <v>625045.07691938803</v>
      </c>
      <c r="V71" s="29"/>
      <c r="W71" s="29">
        <v>28491.081591496684</v>
      </c>
      <c r="X71" s="29">
        <v>34710.357221062826</v>
      </c>
      <c r="Y71" s="29">
        <v>56878.575248070047</v>
      </c>
      <c r="Z71" s="29">
        <v>74499.722880701884</v>
      </c>
      <c r="AA71" s="29">
        <v>137847.14469035409</v>
      </c>
      <c r="AB71" s="29">
        <v>302312.3891218346</v>
      </c>
      <c r="AC71" s="28">
        <v>1978</v>
      </c>
    </row>
    <row r="72" spans="1:29" ht="12.75" customHeight="1">
      <c r="A72" s="28">
        <v>1979</v>
      </c>
      <c r="B72" s="29">
        <v>31460.599682807839</v>
      </c>
      <c r="C72" s="29">
        <v>39009.98545447061</v>
      </c>
      <c r="D72" s="29">
        <v>69531.362335057609</v>
      </c>
      <c r="E72" s="29">
        <v>92719.708055913259</v>
      </c>
      <c r="F72" s="29">
        <v>176071.51357103276</v>
      </c>
      <c r="G72" s="29">
        <v>421439.96790146513</v>
      </c>
      <c r="H72" s="29"/>
      <c r="I72" s="29">
        <v>32217.393324582867</v>
      </c>
      <c r="J72" s="29">
        <v>40833.374596648493</v>
      </c>
      <c r="K72" s="29">
        <v>75904.945620111321</v>
      </c>
      <c r="L72" s="29">
        <v>105343.23816449416</v>
      </c>
      <c r="M72" s="29">
        <v>220997.2076357067</v>
      </c>
      <c r="N72" s="29">
        <v>645677.05136912887</v>
      </c>
      <c r="O72" s="29"/>
      <c r="P72" s="29">
        <v>32324.720422870963</v>
      </c>
      <c r="Q72" s="29">
        <v>41478.290397089855</v>
      </c>
      <c r="R72" s="29">
        <v>78483.039114937274</v>
      </c>
      <c r="S72" s="29">
        <v>110574.40588790031</v>
      </c>
      <c r="T72" s="29">
        <v>247387.92451526818</v>
      </c>
      <c r="U72" s="29">
        <v>986204.37953670172</v>
      </c>
      <c r="V72" s="29"/>
      <c r="W72" s="29">
        <v>30922.661580917706</v>
      </c>
      <c r="X72" s="29">
        <v>37621.696132082747</v>
      </c>
      <c r="Y72" s="29">
        <v>61907.643903224409</v>
      </c>
      <c r="Z72" s="29">
        <v>82459.688968859249</v>
      </c>
      <c r="AA72" s="29">
        <v>152222.41717601471</v>
      </c>
      <c r="AB72" s="29">
        <v>346417.40852937003</v>
      </c>
      <c r="AC72" s="28">
        <v>1979</v>
      </c>
    </row>
    <row r="73" spans="1:29" ht="12.75" customHeight="1">
      <c r="A73" s="28">
        <v>1980</v>
      </c>
      <c r="B73" s="29">
        <v>34595.153033315924</v>
      </c>
      <c r="C73" s="29">
        <v>42832.658222831553</v>
      </c>
      <c r="D73" s="29">
        <v>76304.55483045544</v>
      </c>
      <c r="E73" s="29">
        <v>101072.68347950692</v>
      </c>
      <c r="F73" s="29">
        <v>194861.04970632715</v>
      </c>
      <c r="G73" s="29">
        <v>513214.92909090064</v>
      </c>
      <c r="H73" s="29"/>
      <c r="I73" s="29">
        <v>35382.909784233889</v>
      </c>
      <c r="J73" s="29">
        <v>44627.028090197957</v>
      </c>
      <c r="K73" s="29">
        <v>83346.290997412827</v>
      </c>
      <c r="L73" s="29">
        <v>115979.95392728499</v>
      </c>
      <c r="M73" s="29">
        <v>244849.87035246499</v>
      </c>
      <c r="N73" s="29">
        <v>716289.49852113938</v>
      </c>
      <c r="O73" s="29"/>
      <c r="P73" s="29">
        <v>35455.025125280023</v>
      </c>
      <c r="Q73" s="29">
        <v>45311.090006538907</v>
      </c>
      <c r="R73" s="29">
        <v>85792.040824272888</v>
      </c>
      <c r="S73" s="29">
        <v>120655.48355385412</v>
      </c>
      <c r="T73" s="29">
        <v>275671.23857986875</v>
      </c>
      <c r="U73" s="29">
        <v>1045942.6601590719</v>
      </c>
      <c r="V73" s="29"/>
      <c r="W73" s="29">
        <v>34149.38473855624</v>
      </c>
      <c r="X73" s="29">
        <v>41670.434320123757</v>
      </c>
      <c r="Y73" s="29">
        <v>69484.575158150983</v>
      </c>
      <c r="Z73" s="29">
        <v>91947.68575847958</v>
      </c>
      <c r="AA73" s="29">
        <v>176098.96441678665</v>
      </c>
      <c r="AB73" s="29">
        <v>406935.46683017706</v>
      </c>
      <c r="AC73" s="28">
        <v>1980</v>
      </c>
    </row>
    <row r="74" spans="1:29" ht="12.75" customHeight="1">
      <c r="A74" s="28">
        <v>1981</v>
      </c>
      <c r="B74" s="29">
        <v>37490.703393001597</v>
      </c>
      <c r="C74" s="29">
        <v>46587.433522404273</v>
      </c>
      <c r="D74" s="29">
        <v>80623.893233305731</v>
      </c>
      <c r="E74" s="29">
        <v>105490.74630922174</v>
      </c>
      <c r="F74" s="29">
        <v>207592.86492770544</v>
      </c>
      <c r="G74" s="29">
        <v>547585.00315426162</v>
      </c>
      <c r="H74" s="29"/>
      <c r="I74" s="29">
        <v>38277.378823909909</v>
      </c>
      <c r="J74" s="29">
        <v>48400.884782421985</v>
      </c>
      <c r="K74" s="29">
        <v>87689.369265447196</v>
      </c>
      <c r="L74" s="29">
        <v>120240.71423142799</v>
      </c>
      <c r="M74" s="29">
        <v>257104.85574294286</v>
      </c>
      <c r="N74" s="29">
        <v>747791.88516379241</v>
      </c>
      <c r="O74" s="29"/>
      <c r="P74" s="29">
        <v>38301.690076293664</v>
      </c>
      <c r="Q74" s="29">
        <v>48879.263394408408</v>
      </c>
      <c r="R74" s="29">
        <v>89929.663871227662</v>
      </c>
      <c r="S74" s="29">
        <v>126185.37097042052</v>
      </c>
      <c r="T74" s="29">
        <v>303580.73122322501</v>
      </c>
      <c r="U74" s="29">
        <v>1189275.6043551371</v>
      </c>
      <c r="V74" s="29"/>
      <c r="W74" s="29">
        <v>37395.374449102062</v>
      </c>
      <c r="X74" s="29">
        <v>45962.489055096514</v>
      </c>
      <c r="Y74" s="29">
        <v>76037.391412587109</v>
      </c>
      <c r="Z74" s="29">
        <v>99771.525540909352</v>
      </c>
      <c r="AA74" s="29">
        <v>192925.87038634103</v>
      </c>
      <c r="AB74" s="29">
        <v>454441.59952446714</v>
      </c>
      <c r="AC74" s="28">
        <v>1981</v>
      </c>
    </row>
    <row r="75" spans="1:29" ht="12.75" customHeight="1">
      <c r="A75" s="28">
        <v>1982</v>
      </c>
      <c r="B75" s="29">
        <v>39533.252530016929</v>
      </c>
      <c r="C75" s="29">
        <v>48688.551648032793</v>
      </c>
      <c r="D75" s="29">
        <v>85544.525562995404</v>
      </c>
      <c r="E75" s="29">
        <v>111644.17671468557</v>
      </c>
      <c r="F75" s="29">
        <v>222165.58102059289</v>
      </c>
      <c r="G75" s="29">
        <v>647622.57413537009</v>
      </c>
      <c r="H75" s="29"/>
      <c r="I75" s="29">
        <v>40266.370179873142</v>
      </c>
      <c r="J75" s="29">
        <v>50850.712195533721</v>
      </c>
      <c r="K75" s="29">
        <v>93928.556015431968</v>
      </c>
      <c r="L75" s="29">
        <v>130963.22284979396</v>
      </c>
      <c r="M75" s="29">
        <v>297866.20156791504</v>
      </c>
      <c r="N75" s="29">
        <v>990137.38259951619</v>
      </c>
      <c r="O75" s="29"/>
      <c r="P75" s="29">
        <v>40200.996631478316</v>
      </c>
      <c r="Q75" s="29">
        <v>51007.751128916025</v>
      </c>
      <c r="R75" s="29">
        <v>95230.541339511765</v>
      </c>
      <c r="S75" s="29">
        <v>134749.12359152504</v>
      </c>
      <c r="T75" s="29">
        <v>338446.01406470488</v>
      </c>
      <c r="U75" s="29">
        <v>1514957.678633939</v>
      </c>
      <c r="V75" s="29"/>
      <c r="W75" s="29">
        <v>40210.43702564398</v>
      </c>
      <c r="X75" s="29">
        <v>49526.507927599501</v>
      </c>
      <c r="Y75" s="29">
        <v>82764.53968700004</v>
      </c>
      <c r="Z75" s="29">
        <v>110940.60877411636</v>
      </c>
      <c r="AA75" s="29">
        <v>214891.64907405101</v>
      </c>
      <c r="AB75" s="29">
        <v>519211.8971932127</v>
      </c>
      <c r="AC75" s="28">
        <v>1982</v>
      </c>
    </row>
    <row r="76" spans="1:29" ht="12.75" customHeight="1">
      <c r="A76" s="28">
        <v>1983</v>
      </c>
      <c r="B76" s="29">
        <v>41034.180398829878</v>
      </c>
      <c r="C76" s="29">
        <v>50719.592655778957</v>
      </c>
      <c r="D76" s="29">
        <v>88213.556273204405</v>
      </c>
      <c r="E76" s="29">
        <v>115644.32306016771</v>
      </c>
      <c r="F76" s="29">
        <v>231520.10428980665</v>
      </c>
      <c r="G76" s="29">
        <v>740776.73065961478</v>
      </c>
      <c r="H76" s="29"/>
      <c r="I76" s="29">
        <v>42170.029191696631</v>
      </c>
      <c r="J76" s="29">
        <v>53750.057954725205</v>
      </c>
      <c r="K76" s="29">
        <v>101359.03844867474</v>
      </c>
      <c r="L76" s="29">
        <v>142559.56504958245</v>
      </c>
      <c r="M76" s="29">
        <v>324988.56832432735</v>
      </c>
      <c r="N76" s="29">
        <v>1122516.465637682</v>
      </c>
      <c r="O76" s="29"/>
      <c r="P76" s="29">
        <v>42183.1712438455</v>
      </c>
      <c r="Q76" s="29">
        <v>54254.1757786819</v>
      </c>
      <c r="R76" s="29">
        <v>103087.3505530658</v>
      </c>
      <c r="S76" s="29">
        <v>147888.53784570697</v>
      </c>
      <c r="T76" s="29">
        <v>387162.47465839342</v>
      </c>
      <c r="U76" s="29">
        <v>1699914.7646039685</v>
      </c>
      <c r="V76" s="29"/>
      <c r="W76" s="29">
        <v>42332.098342178477</v>
      </c>
      <c r="X76" s="29">
        <v>52503.308916451628</v>
      </c>
      <c r="Y76" s="29">
        <v>88875.47975104845</v>
      </c>
      <c r="Z76" s="29">
        <v>119954.68770588479</v>
      </c>
      <c r="AA76" s="29">
        <v>236241.06995875301</v>
      </c>
      <c r="AB76" s="29">
        <v>594658.21072905522</v>
      </c>
      <c r="AC76" s="28">
        <v>1983</v>
      </c>
    </row>
    <row r="77" spans="1:29" ht="12.75" customHeight="1">
      <c r="A77" s="28">
        <v>1984</v>
      </c>
      <c r="B77" s="29">
        <v>43897.87178261076</v>
      </c>
      <c r="C77" s="29">
        <v>54725.737737147494</v>
      </c>
      <c r="D77" s="29">
        <v>95708.637268337799</v>
      </c>
      <c r="E77" s="29">
        <v>125639.29523932333</v>
      </c>
      <c r="F77" s="29">
        <v>257141.54693952497</v>
      </c>
      <c r="G77" s="29">
        <v>883162.21179036947</v>
      </c>
      <c r="H77" s="29"/>
      <c r="I77" s="29">
        <v>45255.918656250142</v>
      </c>
      <c r="J77" s="29">
        <v>58132.804238033925</v>
      </c>
      <c r="K77" s="29">
        <v>108322.23812602955</v>
      </c>
      <c r="L77" s="29">
        <v>154457.21829640793</v>
      </c>
      <c r="M77" s="29">
        <v>366853.3522971606</v>
      </c>
      <c r="N77" s="29">
        <v>1324864.7697638464</v>
      </c>
      <c r="O77" s="29"/>
      <c r="P77" s="29">
        <v>45064.716876106075</v>
      </c>
      <c r="Q77" s="29">
        <v>58531.698167783274</v>
      </c>
      <c r="R77" s="29">
        <v>112381.39260577169</v>
      </c>
      <c r="S77" s="29">
        <v>159958.30851312468</v>
      </c>
      <c r="T77" s="29">
        <v>417846.3636184124</v>
      </c>
      <c r="U77" s="29">
        <v>2060316.6086820497</v>
      </c>
      <c r="V77" s="29"/>
      <c r="W77" s="29">
        <v>44672.837577549551</v>
      </c>
      <c r="X77" s="29">
        <v>55523.48416310129</v>
      </c>
      <c r="Y77" s="29">
        <v>95267.56857723782</v>
      </c>
      <c r="Z77" s="29">
        <v>128163.5081669347</v>
      </c>
      <c r="AA77" s="29">
        <v>264914.9084620807</v>
      </c>
      <c r="AB77" s="29">
        <v>681265.55083308963</v>
      </c>
      <c r="AC77" s="28">
        <v>1984</v>
      </c>
    </row>
    <row r="78" spans="1:29" ht="12.75" customHeight="1">
      <c r="A78" s="28">
        <v>1985</v>
      </c>
      <c r="B78" s="29">
        <v>46154.088918913767</v>
      </c>
      <c r="C78" s="29">
        <v>57736.51960372617</v>
      </c>
      <c r="D78" s="29">
        <v>102208.18665206376</v>
      </c>
      <c r="E78" s="29">
        <v>132738.70688168454</v>
      </c>
      <c r="F78" s="29">
        <v>291300.61877307523</v>
      </c>
      <c r="G78" s="29">
        <v>921243.10582594736</v>
      </c>
      <c r="H78" s="29"/>
      <c r="I78" s="29">
        <v>48013.526861180566</v>
      </c>
      <c r="J78" s="29">
        <v>62319.716699218152</v>
      </c>
      <c r="K78" s="29">
        <v>118597.73032913727</v>
      </c>
      <c r="L78" s="29">
        <v>167692.34426703391</v>
      </c>
      <c r="M78" s="29">
        <v>426804.31320785958</v>
      </c>
      <c r="N78" s="29">
        <v>1447280.5010887256</v>
      </c>
      <c r="O78" s="29"/>
      <c r="P78" s="29">
        <v>47720.764291547071</v>
      </c>
      <c r="Q78" s="29">
        <v>62714.792973548487</v>
      </c>
      <c r="R78" s="29">
        <v>123636.55158576234</v>
      </c>
      <c r="S78" s="29">
        <v>176049.4276665306</v>
      </c>
      <c r="T78" s="29">
        <v>496381.02560254611</v>
      </c>
      <c r="U78" s="29">
        <v>2277409.3187161679</v>
      </c>
      <c r="V78" s="29"/>
      <c r="W78" s="29">
        <v>46937.729930148693</v>
      </c>
      <c r="X78" s="29">
        <v>58767.693077431715</v>
      </c>
      <c r="Y78" s="29">
        <v>100489.01973192491</v>
      </c>
      <c r="Z78" s="29">
        <v>134963.87523678533</v>
      </c>
      <c r="AA78" s="29">
        <v>275815.34329013474</v>
      </c>
      <c r="AB78" s="29">
        <v>738594.92200119561</v>
      </c>
      <c r="AC78" s="28">
        <v>1985</v>
      </c>
    </row>
    <row r="79" spans="1:29" ht="12.75" customHeight="1">
      <c r="A79" s="28">
        <v>1986</v>
      </c>
      <c r="B79" s="29">
        <v>47954.707633126469</v>
      </c>
      <c r="C79" s="29">
        <v>59697.650581296213</v>
      </c>
      <c r="D79" s="29">
        <v>105505.22554199508</v>
      </c>
      <c r="E79" s="29">
        <v>137185.14944674729</v>
      </c>
      <c r="F79" s="29">
        <v>263087.80063316826</v>
      </c>
      <c r="G79" s="29">
        <v>920539.91654827434</v>
      </c>
      <c r="H79" s="29"/>
      <c r="I79" s="29">
        <v>50999.708654612834</v>
      </c>
      <c r="J79" s="29">
        <v>67837.519773195425</v>
      </c>
      <c r="K79" s="29">
        <v>137393.09516973345</v>
      </c>
      <c r="L79" s="29">
        <v>225611.51970082367</v>
      </c>
      <c r="M79" s="29">
        <v>471473.75909199304</v>
      </c>
      <c r="N79" s="29">
        <v>2027195.1578914018</v>
      </c>
      <c r="O79" s="29"/>
      <c r="P79" s="29">
        <v>50576.237834716856</v>
      </c>
      <c r="Q79" s="29">
        <v>68260.188571239254</v>
      </c>
      <c r="R79" s="29">
        <v>143403.3649492414</v>
      </c>
      <c r="S79" s="29">
        <v>231385.70479629529</v>
      </c>
      <c r="T79" s="29">
        <v>646511.86016751151</v>
      </c>
      <c r="U79" s="29">
        <v>3502128.6226410791</v>
      </c>
      <c r="V79" s="29"/>
      <c r="W79" s="29">
        <v>49048.806487890324</v>
      </c>
      <c r="X79" s="29">
        <v>61587.073251816983</v>
      </c>
      <c r="Y79" s="29">
        <v>105686.88246896412</v>
      </c>
      <c r="Z79" s="29">
        <v>139933.0827703714</v>
      </c>
      <c r="AA79" s="29">
        <v>285167.55777953455</v>
      </c>
      <c r="AB79" s="29">
        <v>784624.20909717027</v>
      </c>
      <c r="AC79" s="28">
        <v>1986</v>
      </c>
    </row>
    <row r="80" spans="1:29" ht="12.75" customHeight="1">
      <c r="A80" s="28">
        <v>1987</v>
      </c>
      <c r="B80" s="29">
        <v>50901.808729954602</v>
      </c>
      <c r="C80" s="29">
        <v>63671.941890673188</v>
      </c>
      <c r="D80" s="29">
        <v>120802.56189156105</v>
      </c>
      <c r="E80" s="29">
        <v>167378.46546760635</v>
      </c>
      <c r="F80" s="29">
        <v>385114.53128573875</v>
      </c>
      <c r="G80" s="29">
        <v>1316085.6659659173</v>
      </c>
      <c r="H80" s="29"/>
      <c r="I80" s="29">
        <v>52370.906286068101</v>
      </c>
      <c r="J80" s="29">
        <v>67291.210138393741</v>
      </c>
      <c r="K80" s="29">
        <v>132539.33004134556</v>
      </c>
      <c r="L80" s="29">
        <v>191405.65578858589</v>
      </c>
      <c r="M80" s="29">
        <v>457633.16043822805</v>
      </c>
      <c r="N80" s="29">
        <v>1599320.8227233281</v>
      </c>
      <c r="O80" s="29"/>
      <c r="P80" s="29">
        <v>52230.992233104917</v>
      </c>
      <c r="Q80" s="29">
        <v>67585.913309568306</v>
      </c>
      <c r="R80" s="29">
        <v>136768.98101682012</v>
      </c>
      <c r="S80" s="29">
        <v>198330.18533259499</v>
      </c>
      <c r="T80" s="29">
        <v>499363.46357952052</v>
      </c>
      <c r="U80" s="29">
        <v>2028790.4279435177</v>
      </c>
      <c r="V80" s="29"/>
      <c r="W80" s="29">
        <v>50623.662290137327</v>
      </c>
      <c r="X80" s="29">
        <v>63712.240872335511</v>
      </c>
      <c r="Y80" s="29">
        <v>113802.21577857186</v>
      </c>
      <c r="Z80" s="29">
        <v>155999.74853751017</v>
      </c>
      <c r="AA80" s="29">
        <v>347020.8156640107</v>
      </c>
      <c r="AB80" s="29">
        <v>993891.72814133775</v>
      </c>
      <c r="AC80" s="28">
        <v>1987</v>
      </c>
    </row>
    <row r="81" spans="1:29" ht="12.75" customHeight="1">
      <c r="A81" s="28">
        <v>1988</v>
      </c>
      <c r="B81" s="29">
        <v>53664.550213359093</v>
      </c>
      <c r="C81" s="29">
        <v>68338.434285335228</v>
      </c>
      <c r="D81" s="29">
        <v>138074.86970933492</v>
      </c>
      <c r="E81" s="29">
        <v>200792.31919438791</v>
      </c>
      <c r="F81" s="29">
        <v>521789.10163934896</v>
      </c>
      <c r="G81" s="29">
        <v>2053230.5886625706</v>
      </c>
      <c r="H81" s="29"/>
      <c r="I81" s="29">
        <v>54989.226652180536</v>
      </c>
      <c r="J81" s="29">
        <v>71747.911474257184</v>
      </c>
      <c r="K81" s="29">
        <v>152151.20609196057</v>
      </c>
      <c r="L81" s="29">
        <v>231267.53524931709</v>
      </c>
      <c r="M81" s="29">
        <v>632254.64539629407</v>
      </c>
      <c r="N81" s="29">
        <v>2592543.1838195403</v>
      </c>
      <c r="O81" s="29"/>
      <c r="P81" s="29">
        <v>54826.9849887448</v>
      </c>
      <c r="Q81" s="29">
        <v>71972.401424577212</v>
      </c>
      <c r="R81" s="29">
        <v>154298.65644724976</v>
      </c>
      <c r="S81" s="29">
        <v>235434.11739138898</v>
      </c>
      <c r="T81" s="29">
        <v>670578.52981816523</v>
      </c>
      <c r="U81" s="29">
        <v>3107165.2269527926</v>
      </c>
      <c r="V81" s="29"/>
      <c r="W81" s="29">
        <v>52641.934902564761</v>
      </c>
      <c r="X81" s="29">
        <v>67052.629224481774</v>
      </c>
      <c r="Y81" s="29">
        <v>123344.19993296966</v>
      </c>
      <c r="Z81" s="29">
        <v>176926.82991508182</v>
      </c>
      <c r="AA81" s="29">
        <v>422272.00134052645</v>
      </c>
      <c r="AB81" s="29">
        <v>1362728.4620126523</v>
      </c>
      <c r="AC81" s="28">
        <v>1988</v>
      </c>
    </row>
    <row r="82" spans="1:29" ht="12.75" customHeight="1">
      <c r="A82" s="28">
        <v>1989</v>
      </c>
      <c r="B82" s="29">
        <v>56268.624935816682</v>
      </c>
      <c r="C82" s="29">
        <v>72598.560753166108</v>
      </c>
      <c r="D82" s="29">
        <v>145823.86699950404</v>
      </c>
      <c r="E82" s="29">
        <v>211793.87018549268</v>
      </c>
      <c r="F82" s="29">
        <v>522758.62263677956</v>
      </c>
      <c r="G82" s="29">
        <v>1895155.144496192</v>
      </c>
      <c r="H82" s="29"/>
      <c r="I82" s="29">
        <v>57586.769411249792</v>
      </c>
      <c r="J82" s="29">
        <v>75589.882949262712</v>
      </c>
      <c r="K82" s="29">
        <v>159084.46674325655</v>
      </c>
      <c r="L82" s="29">
        <v>237567.1159277113</v>
      </c>
      <c r="M82" s="29">
        <v>614992.46788133553</v>
      </c>
      <c r="N82" s="29">
        <v>2391183.5919262301</v>
      </c>
      <c r="O82" s="29"/>
      <c r="P82" s="29">
        <v>57530.885762560509</v>
      </c>
      <c r="Q82" s="29">
        <v>76019.357807096167</v>
      </c>
      <c r="R82" s="29">
        <v>160502.10336209965</v>
      </c>
      <c r="S82" s="29">
        <v>243020.13390419603</v>
      </c>
      <c r="T82" s="29">
        <v>646542.3711704918</v>
      </c>
      <c r="U82" s="29">
        <v>2796948.1414512782</v>
      </c>
      <c r="V82" s="29"/>
      <c r="W82" s="29">
        <v>54946.798860800154</v>
      </c>
      <c r="X82" s="29">
        <v>70354.006221649237</v>
      </c>
      <c r="Y82" s="29">
        <v>127326.46900039034</v>
      </c>
      <c r="Z82" s="29">
        <v>179639.52471835172</v>
      </c>
      <c r="AA82" s="29">
        <v>395619.38411466079</v>
      </c>
      <c r="AB82" s="29">
        <v>1209263.5914843744</v>
      </c>
      <c r="AC82" s="28">
        <v>1989</v>
      </c>
    </row>
    <row r="83" spans="1:29" ht="12.75" customHeight="1">
      <c r="A83" s="28">
        <v>1990</v>
      </c>
      <c r="B83" s="29">
        <v>58515.124290763481</v>
      </c>
      <c r="C83" s="29">
        <v>75524.238154114078</v>
      </c>
      <c r="D83" s="29">
        <v>152866.28458118471</v>
      </c>
      <c r="E83" s="29">
        <v>225885.15562125848</v>
      </c>
      <c r="F83" s="29">
        <v>562611.56499689422</v>
      </c>
      <c r="G83" s="29">
        <v>2108174.0545117939</v>
      </c>
      <c r="H83" s="29"/>
      <c r="I83" s="29">
        <v>59430.883182570375</v>
      </c>
      <c r="J83" s="29">
        <v>77736.493015550746</v>
      </c>
      <c r="K83" s="29">
        <v>162140.81462108489</v>
      </c>
      <c r="L83" s="29">
        <v>245577.46105601487</v>
      </c>
      <c r="M83" s="29">
        <v>628543.22606570181</v>
      </c>
      <c r="N83" s="29">
        <v>2484902.4845951474</v>
      </c>
      <c r="O83" s="29"/>
      <c r="P83" s="29">
        <v>59437.112834895597</v>
      </c>
      <c r="Q83" s="29">
        <v>78151.976060564513</v>
      </c>
      <c r="R83" s="29">
        <v>163818.17675140299</v>
      </c>
      <c r="S83" s="29">
        <v>248454.20148486525</v>
      </c>
      <c r="T83" s="29">
        <v>661231.56793553359</v>
      </c>
      <c r="U83" s="29">
        <v>2787534.943488732</v>
      </c>
      <c r="V83" s="29"/>
      <c r="W83" s="29">
        <v>57384.36956489466</v>
      </c>
      <c r="X83" s="29">
        <v>73305.511804844849</v>
      </c>
      <c r="Y83" s="29">
        <v>134182.87086132017</v>
      </c>
      <c r="Z83" s="29">
        <v>190227.7270248564</v>
      </c>
      <c r="AA83" s="29">
        <v>440660.65297237248</v>
      </c>
      <c r="AB83" s="29">
        <v>1333650.6267943818</v>
      </c>
      <c r="AC83" s="28">
        <v>1990</v>
      </c>
    </row>
    <row r="84" spans="1:29" ht="12.75" customHeight="1">
      <c r="A84" s="28">
        <v>1991</v>
      </c>
      <c r="B84" s="29">
        <v>60506.188838507602</v>
      </c>
      <c r="C84" s="29">
        <v>78849.661807981538</v>
      </c>
      <c r="D84" s="29">
        <v>154792.84268521107</v>
      </c>
      <c r="E84" s="29">
        <v>223385.17735175093</v>
      </c>
      <c r="F84" s="29">
        <v>522401.44420723512</v>
      </c>
      <c r="G84" s="29">
        <v>1989953.6821516289</v>
      </c>
      <c r="H84" s="29"/>
      <c r="I84" s="29">
        <v>61498.236612397697</v>
      </c>
      <c r="J84" s="29">
        <v>81152.60074526642</v>
      </c>
      <c r="K84" s="29">
        <v>162826.58755738713</v>
      </c>
      <c r="L84" s="29">
        <v>238476.00259670717</v>
      </c>
      <c r="M84" s="29">
        <v>576988.97938567004</v>
      </c>
      <c r="N84" s="29">
        <v>2186223.9584644041</v>
      </c>
      <c r="O84" s="29"/>
      <c r="P84" s="29">
        <v>61608.464142829929</v>
      </c>
      <c r="Q84" s="29">
        <v>81728.335479587622</v>
      </c>
      <c r="R84" s="29">
        <v>164623.38720201387</v>
      </c>
      <c r="S84" s="29">
        <v>246075.79481189241</v>
      </c>
      <c r="T84" s="29">
        <v>619192.66133735783</v>
      </c>
      <c r="U84" s="29">
        <v>2492926.666582738</v>
      </c>
      <c r="V84" s="29"/>
      <c r="W84" s="29">
        <v>59644.250446931954</v>
      </c>
      <c r="X84" s="29">
        <v>76951.167369250179</v>
      </c>
      <c r="Y84" s="29">
        <v>140578.21256036407</v>
      </c>
      <c r="Z84" s="29">
        <v>195128.55952186362</v>
      </c>
      <c r="AA84" s="29">
        <v>424855.09183195216</v>
      </c>
      <c r="AB84" s="29">
        <v>1252564.3206681649</v>
      </c>
      <c r="AC84" s="28">
        <v>1991</v>
      </c>
    </row>
    <row r="85" spans="1:29" ht="12.75" customHeight="1">
      <c r="A85" s="28">
        <v>1992</v>
      </c>
      <c r="B85" s="29">
        <v>62031.470014801962</v>
      </c>
      <c r="C85" s="29">
        <v>80490.51968486204</v>
      </c>
      <c r="D85" s="29">
        <v>165145.72294260556</v>
      </c>
      <c r="E85" s="29">
        <v>244812.80458843149</v>
      </c>
      <c r="F85" s="29">
        <v>605609.19017725799</v>
      </c>
      <c r="G85" s="29">
        <v>2440177.0563009037</v>
      </c>
      <c r="H85" s="29"/>
      <c r="I85" s="29">
        <v>63030.057455675007</v>
      </c>
      <c r="J85" s="29">
        <v>82707.887267151062</v>
      </c>
      <c r="K85" s="29">
        <v>174387.50539030318</v>
      </c>
      <c r="L85" s="29">
        <v>263694.33323731041</v>
      </c>
      <c r="M85" s="29">
        <v>677968.63195457752</v>
      </c>
      <c r="N85" s="29">
        <v>2746203.6364465049</v>
      </c>
      <c r="O85" s="29"/>
      <c r="P85" s="29">
        <v>63060.263837338418</v>
      </c>
      <c r="Q85" s="29">
        <v>83033.554769324866</v>
      </c>
      <c r="R85" s="29">
        <v>175700.33479098295</v>
      </c>
      <c r="S85" s="29">
        <v>266579.81830356031</v>
      </c>
      <c r="T85" s="29">
        <v>697651.50176488573</v>
      </c>
      <c r="U85" s="29">
        <v>3075765.6308812303</v>
      </c>
      <c r="V85" s="29"/>
      <c r="W85" s="29">
        <v>62165.298580150804</v>
      </c>
      <c r="X85" s="29">
        <v>79915.757423131101</v>
      </c>
      <c r="Y85" s="29">
        <v>150157.49758011365</v>
      </c>
      <c r="Z85" s="29">
        <v>213628.88737235928</v>
      </c>
      <c r="AA85" s="29">
        <v>495430.74896601954</v>
      </c>
      <c r="AB85" s="29">
        <v>1729096.2369153106</v>
      </c>
      <c r="AC85" s="28">
        <v>1992</v>
      </c>
    </row>
    <row r="86" spans="1:29" ht="12.75" customHeight="1">
      <c r="A86" s="28">
        <v>1993</v>
      </c>
      <c r="B86" s="29">
        <v>63397.28243971413</v>
      </c>
      <c r="C86" s="29">
        <v>82063.7243343749</v>
      </c>
      <c r="D86" s="29">
        <v>169348.15156294018</v>
      </c>
      <c r="E86" s="29">
        <v>239744.85884040646</v>
      </c>
      <c r="F86" s="29">
        <v>574672.95310096303</v>
      </c>
      <c r="G86" s="29">
        <v>2111562.9703449742</v>
      </c>
      <c r="H86" s="29"/>
      <c r="I86" s="29">
        <v>64517.341161842654</v>
      </c>
      <c r="J86" s="29">
        <v>84885.052180766157</v>
      </c>
      <c r="K86" s="29">
        <v>179230.47152701119</v>
      </c>
      <c r="L86" s="29">
        <v>261645.58996486777</v>
      </c>
      <c r="M86" s="29">
        <v>661610.12755241944</v>
      </c>
      <c r="N86" s="29">
        <v>2483303.8541167811</v>
      </c>
      <c r="O86" s="29"/>
      <c r="P86" s="29">
        <v>64629.525103804648</v>
      </c>
      <c r="Q86" s="29">
        <v>85230.186230642386</v>
      </c>
      <c r="R86" s="29">
        <v>180558.73575875422</v>
      </c>
      <c r="S86" s="29">
        <v>265183.02019154839</v>
      </c>
      <c r="T86" s="29">
        <v>683659.19523868361</v>
      </c>
      <c r="U86" s="29">
        <v>2924486.01094716</v>
      </c>
      <c r="V86" s="29"/>
      <c r="W86" s="29">
        <v>63556.444790731817</v>
      </c>
      <c r="X86" s="29">
        <v>82152.930880077271</v>
      </c>
      <c r="Y86" s="29">
        <v>154386.79117244767</v>
      </c>
      <c r="Z86" s="29">
        <v>216166.65957041699</v>
      </c>
      <c r="AA86" s="29">
        <v>481639.95627476193</v>
      </c>
      <c r="AB86" s="29">
        <v>1539477.8373581141</v>
      </c>
      <c r="AC86" s="28">
        <v>1993</v>
      </c>
    </row>
    <row r="87" spans="1:29" ht="12.75" customHeight="1">
      <c r="A87" s="28">
        <v>1994</v>
      </c>
      <c r="B87" s="29">
        <v>65778.684775131173</v>
      </c>
      <c r="C87" s="29">
        <v>85901.395883206322</v>
      </c>
      <c r="D87" s="29">
        <v>177618.8260370738</v>
      </c>
      <c r="E87" s="29">
        <v>251615.76129055483</v>
      </c>
      <c r="F87" s="29">
        <v>599438.99891305179</v>
      </c>
      <c r="G87" s="29">
        <v>2229181.6736720251</v>
      </c>
      <c r="H87" s="29"/>
      <c r="I87" s="29">
        <v>67085.05890249135</v>
      </c>
      <c r="J87" s="29">
        <v>88574.433220234059</v>
      </c>
      <c r="K87" s="29">
        <v>187830.2739373206</v>
      </c>
      <c r="L87" s="29">
        <v>274469.01904756133</v>
      </c>
      <c r="M87" s="29">
        <v>677626.460114263</v>
      </c>
      <c r="N87" s="29">
        <v>2576422.0029293885</v>
      </c>
      <c r="O87" s="29"/>
      <c r="P87" s="29">
        <v>66993.772243659536</v>
      </c>
      <c r="Q87" s="29">
        <v>89052.327735918283</v>
      </c>
      <c r="R87" s="29">
        <v>189073.33279078949</v>
      </c>
      <c r="S87" s="29">
        <v>276438.94863696094</v>
      </c>
      <c r="T87" s="29">
        <v>712257.02074820909</v>
      </c>
      <c r="U87" s="29">
        <v>3059311.5652954131</v>
      </c>
      <c r="V87" s="29"/>
      <c r="W87" s="29">
        <v>65647.794032282196</v>
      </c>
      <c r="X87" s="29">
        <v>84705.98097475851</v>
      </c>
      <c r="Y87" s="29">
        <v>158861.53720511479</v>
      </c>
      <c r="Z87" s="29">
        <v>221855.14204797323</v>
      </c>
      <c r="AA87" s="29">
        <v>474660.98322985647</v>
      </c>
      <c r="AB87" s="29">
        <v>1450790.1696369774</v>
      </c>
      <c r="AC87" s="28">
        <v>1994</v>
      </c>
    </row>
    <row r="88" spans="1:29" ht="12.75" customHeight="1">
      <c r="A88" s="28">
        <v>1995</v>
      </c>
      <c r="B88" s="29">
        <v>69004.792464188373</v>
      </c>
      <c r="C88" s="29">
        <v>90429.780248952986</v>
      </c>
      <c r="D88" s="29">
        <v>188795.0993671953</v>
      </c>
      <c r="E88" s="29">
        <v>271335.91365016258</v>
      </c>
      <c r="F88" s="29">
        <v>649691.13640863739</v>
      </c>
      <c r="G88" s="29">
        <v>2532360.9524004553</v>
      </c>
      <c r="H88" s="29"/>
      <c r="I88" s="29">
        <v>70432.021287603478</v>
      </c>
      <c r="J88" s="29">
        <v>93891.966929461996</v>
      </c>
      <c r="K88" s="29">
        <v>203559.45277956015</v>
      </c>
      <c r="L88" s="29">
        <v>301043.77802851045</v>
      </c>
      <c r="M88" s="29">
        <v>754957.67369316996</v>
      </c>
      <c r="N88" s="29">
        <v>2929115.3754849536</v>
      </c>
      <c r="O88" s="29"/>
      <c r="P88" s="29">
        <v>70404.659448688253</v>
      </c>
      <c r="Q88" s="29">
        <v>94064.745089577045</v>
      </c>
      <c r="R88" s="29">
        <v>203175.81011296727</v>
      </c>
      <c r="S88" s="29">
        <v>301734.25478009257</v>
      </c>
      <c r="T88" s="29">
        <v>796243.17233635543</v>
      </c>
      <c r="U88" s="29">
        <v>3559615.9574960722</v>
      </c>
      <c r="V88" s="29"/>
      <c r="W88" s="29">
        <v>68477.343657979465</v>
      </c>
      <c r="X88" s="29">
        <v>88698.876719183274</v>
      </c>
      <c r="Y88" s="29">
        <v>168633.61545399169</v>
      </c>
      <c r="Z88" s="29">
        <v>238137.50917248966</v>
      </c>
      <c r="AA88" s="29">
        <v>523304.4508763465</v>
      </c>
      <c r="AB88" s="29">
        <v>1695322.2253969794</v>
      </c>
      <c r="AC88" s="28">
        <v>1995</v>
      </c>
    </row>
    <row r="89" spans="1:29" ht="12.75" customHeight="1">
      <c r="A89" s="28">
        <v>1996</v>
      </c>
      <c r="B89" s="29">
        <v>70250</v>
      </c>
      <c r="C89" s="29">
        <v>95090</v>
      </c>
      <c r="D89" s="29">
        <v>205000</v>
      </c>
      <c r="E89" s="29">
        <v>301192</v>
      </c>
      <c r="F89" s="29">
        <v>754014</v>
      </c>
      <c r="G89" s="29">
        <v>3037962</v>
      </c>
      <c r="H89" s="29"/>
      <c r="I89" s="29">
        <v>72258.794486731116</v>
      </c>
      <c r="J89" s="29">
        <v>98949.011446409961</v>
      </c>
      <c r="K89" s="29">
        <v>220928.97941588529</v>
      </c>
      <c r="L89" s="29">
        <v>340041.77250917285</v>
      </c>
      <c r="M89" s="29">
        <v>898919.88555078651</v>
      </c>
      <c r="N89" s="29">
        <v>3819414.1312547135</v>
      </c>
      <c r="O89" s="29"/>
      <c r="P89" s="29">
        <v>71664</v>
      </c>
      <c r="Q89" s="29">
        <v>97694</v>
      </c>
      <c r="R89" s="29">
        <v>222007</v>
      </c>
      <c r="S89" s="29">
        <v>335500</v>
      </c>
      <c r="T89" s="29">
        <v>916362</v>
      </c>
      <c r="U89" s="29">
        <v>4418650</v>
      </c>
      <c r="V89" s="29"/>
      <c r="W89" s="29">
        <v>70133.679085944517</v>
      </c>
      <c r="X89" s="29">
        <v>92310.635278361457</v>
      </c>
      <c r="Y89" s="29">
        <v>179028.53563915761</v>
      </c>
      <c r="Z89" s="29">
        <v>255920.67195083931</v>
      </c>
      <c r="AA89" s="29">
        <v>563348.96623236418</v>
      </c>
      <c r="AB89" s="29">
        <v>1957664.865433994</v>
      </c>
      <c r="AC89" s="28">
        <v>1996</v>
      </c>
    </row>
    <row r="90" spans="1:29" ht="12.75" customHeight="1">
      <c r="A90" s="28">
        <v>1997</v>
      </c>
      <c r="B90" s="29">
        <v>74050</v>
      </c>
      <c r="C90" s="29">
        <v>99940</v>
      </c>
      <c r="D90" s="29">
        <v>218127</v>
      </c>
      <c r="E90" s="29">
        <v>323490</v>
      </c>
      <c r="F90" s="29">
        <v>847140</v>
      </c>
      <c r="G90" s="29">
        <v>3525970</v>
      </c>
      <c r="H90" s="29"/>
      <c r="I90" s="29">
        <v>76727.800227955639</v>
      </c>
      <c r="J90" s="29">
        <v>105427.50145049841</v>
      </c>
      <c r="K90" s="29">
        <v>240931.13160656096</v>
      </c>
      <c r="L90" s="29">
        <v>376019.99302568857</v>
      </c>
      <c r="M90" s="29">
        <v>1058263.5852592129</v>
      </c>
      <c r="N90" s="29">
        <v>4612728.9377289368</v>
      </c>
      <c r="O90" s="29"/>
      <c r="P90" s="29">
        <v>76120</v>
      </c>
      <c r="Q90" s="29">
        <v>104250</v>
      </c>
      <c r="R90" s="29">
        <v>244400</v>
      </c>
      <c r="S90" s="29">
        <v>373000</v>
      </c>
      <c r="T90" s="29">
        <v>1076000</v>
      </c>
      <c r="U90" s="29">
        <v>5416410.9999999991</v>
      </c>
      <c r="V90" s="29"/>
      <c r="W90" s="29">
        <v>72966.305972834627</v>
      </c>
      <c r="X90" s="29">
        <v>95558.302110826757</v>
      </c>
      <c r="Y90" s="29">
        <v>191627.15780669288</v>
      </c>
      <c r="Z90" s="29">
        <v>269716.70130531496</v>
      </c>
      <c r="AA90" s="29">
        <v>619973.2306505905</v>
      </c>
      <c r="AB90" s="29">
        <v>2327880.2509925193</v>
      </c>
      <c r="AC90" s="28">
        <v>1997</v>
      </c>
    </row>
    <row r="91" spans="1:29" ht="12.75" customHeight="1">
      <c r="A91" s="28">
        <v>1998</v>
      </c>
      <c r="B91" s="29">
        <v>77600</v>
      </c>
      <c r="C91" s="29">
        <v>105615</v>
      </c>
      <c r="D91" s="29">
        <v>234430</v>
      </c>
      <c r="E91" s="29">
        <v>348177</v>
      </c>
      <c r="F91" s="29">
        <v>916836</v>
      </c>
      <c r="G91" s="29">
        <v>4069500</v>
      </c>
      <c r="H91" s="29"/>
      <c r="I91" s="29">
        <v>81069.786878395302</v>
      </c>
      <c r="J91" s="29">
        <v>112517.97794705159</v>
      </c>
      <c r="K91" s="29">
        <v>262961.30117779021</v>
      </c>
      <c r="L91" s="29">
        <v>413929.7390477322</v>
      </c>
      <c r="M91" s="29">
        <v>1163866.7089812758</v>
      </c>
      <c r="N91" s="29">
        <v>5343005.3174030064</v>
      </c>
      <c r="O91" s="29"/>
      <c r="P91" s="29">
        <v>80070</v>
      </c>
      <c r="Q91" s="29">
        <v>110800</v>
      </c>
      <c r="R91" s="29">
        <v>262126</v>
      </c>
      <c r="S91" s="29">
        <v>410063</v>
      </c>
      <c r="T91" s="29">
        <v>1221073</v>
      </c>
      <c r="U91" s="29">
        <v>6454999.9999999991</v>
      </c>
      <c r="V91" s="29"/>
      <c r="W91" s="29">
        <v>75743.888902199978</v>
      </c>
      <c r="X91" s="29">
        <v>100229.85996059998</v>
      </c>
      <c r="Y91" s="29">
        <v>200036.60143259997</v>
      </c>
      <c r="Z91" s="29">
        <v>285995.91478439997</v>
      </c>
      <c r="AA91" s="29">
        <v>669488.93096879986</v>
      </c>
      <c r="AB91" s="29">
        <v>2792120.0967455995</v>
      </c>
      <c r="AC91" s="28">
        <v>1998</v>
      </c>
    </row>
    <row r="92" spans="1:29" ht="12.75" customHeight="1">
      <c r="A92" s="28">
        <v>1999</v>
      </c>
      <c r="B92" s="29">
        <v>81630</v>
      </c>
      <c r="C92" s="29">
        <v>111708</v>
      </c>
      <c r="D92" s="29">
        <v>250179</v>
      </c>
      <c r="E92" s="29">
        <v>372919</v>
      </c>
      <c r="F92" s="29">
        <v>1011626</v>
      </c>
      <c r="G92" s="29">
        <v>4609583</v>
      </c>
      <c r="I92" s="29">
        <v>86044.06029303254</v>
      </c>
      <c r="J92" s="29">
        <v>120498.35499703354</v>
      </c>
      <c r="K92" s="29">
        <v>285331.88868613128</v>
      </c>
      <c r="L92" s="29">
        <v>452489.23132924823</v>
      </c>
      <c r="M92" s="29">
        <v>1305239.6619572928</v>
      </c>
      <c r="N92" s="29">
        <v>6017732.3759791106</v>
      </c>
      <c r="P92" s="29">
        <v>84850</v>
      </c>
      <c r="Q92" s="29">
        <v>117700</v>
      </c>
      <c r="R92" s="29">
        <v>287235</v>
      </c>
      <c r="S92" s="29">
        <v>449300</v>
      </c>
      <c r="T92" s="29">
        <v>1376939</v>
      </c>
      <c r="U92" s="29">
        <v>7381922.9999999991</v>
      </c>
      <c r="V92" s="29"/>
      <c r="W92" s="29">
        <v>79333.442524165192</v>
      </c>
      <c r="X92" s="29">
        <v>105067.20799034878</v>
      </c>
      <c r="Y92" s="29">
        <v>213088.85076637194</v>
      </c>
      <c r="Z92" s="29">
        <v>303831.79029847553</v>
      </c>
      <c r="AA92" s="29">
        <v>723288.00758404669</v>
      </c>
      <c r="AB92" s="29">
        <v>3387400.7219455447</v>
      </c>
      <c r="AC92" s="28">
        <v>1999</v>
      </c>
    </row>
    <row r="93" spans="1:29" ht="12.75" customHeight="1">
      <c r="A93" s="28">
        <v>2000</v>
      </c>
      <c r="B93" s="29">
        <v>84920</v>
      </c>
      <c r="C93" s="29">
        <v>116800</v>
      </c>
      <c r="D93" s="29">
        <v>262000</v>
      </c>
      <c r="E93" s="29">
        <v>393100</v>
      </c>
      <c r="F93" s="29">
        <v>1112000</v>
      </c>
      <c r="G93" s="29">
        <v>5305000</v>
      </c>
      <c r="I93" s="29">
        <v>89767.441860465129</v>
      </c>
      <c r="J93" s="29">
        <v>126304.40659637742</v>
      </c>
      <c r="K93" s="29">
        <v>302069.52210756904</v>
      </c>
      <c r="L93" s="29">
        <v>486781.00427218125</v>
      </c>
      <c r="M93" s="29">
        <v>1477151.9659936237</v>
      </c>
      <c r="N93" s="29">
        <v>7236393.3978993306</v>
      </c>
      <c r="P93" s="29">
        <v>89977.918475383805</v>
      </c>
      <c r="Q93" s="29">
        <v>127531.92165166755</v>
      </c>
      <c r="R93" s="29">
        <v>313697.53308628907</v>
      </c>
      <c r="S93" s="29">
        <v>482906.59502382216</v>
      </c>
      <c r="T93" s="29">
        <v>1547553.833774484</v>
      </c>
      <c r="U93" s="29">
        <v>8752118.3282159884</v>
      </c>
      <c r="V93" s="29"/>
      <c r="W93" s="29">
        <v>82843.788247750126</v>
      </c>
      <c r="X93" s="29">
        <v>110434.0751720487</v>
      </c>
      <c r="Y93" s="29">
        <v>226840.91053467442</v>
      </c>
      <c r="Z93" s="29">
        <v>323303.90471148759</v>
      </c>
      <c r="AA93" s="29">
        <v>823761.40815246163</v>
      </c>
      <c r="AB93" s="29">
        <v>4111362.0571731078</v>
      </c>
      <c r="AC93" s="28">
        <v>2000</v>
      </c>
    </row>
    <row r="94" spans="1:29" ht="12.75" customHeight="1">
      <c r="A94" s="28">
        <v>2001</v>
      </c>
      <c r="B94" s="29">
        <v>87058</v>
      </c>
      <c r="C94" s="29">
        <v>119000</v>
      </c>
      <c r="D94" s="29">
        <v>261800</v>
      </c>
      <c r="E94" s="29">
        <v>386200</v>
      </c>
      <c r="F94" s="29">
        <v>1051000</v>
      </c>
      <c r="G94" s="29">
        <v>4554700</v>
      </c>
      <c r="I94" s="29">
        <v>89262.790936122212</v>
      </c>
      <c r="J94" s="29">
        <v>123220.29510742944</v>
      </c>
      <c r="K94" s="29">
        <v>279238.44061650045</v>
      </c>
      <c r="L94" s="29">
        <v>430210.53804166202</v>
      </c>
      <c r="M94" s="29">
        <v>1224228.3051834593</v>
      </c>
      <c r="N94" s="29">
        <v>5454730.5389221553</v>
      </c>
      <c r="P94" s="29">
        <v>89991.925886712939</v>
      </c>
      <c r="Q94" s="29">
        <v>125405.36315510908</v>
      </c>
      <c r="R94" s="29">
        <v>290304.30757014418</v>
      </c>
      <c r="S94" s="29">
        <v>438172.02593965252</v>
      </c>
      <c r="T94" s="29">
        <v>1269079.4743250452</v>
      </c>
      <c r="U94" s="29">
        <v>6253985.0831127856</v>
      </c>
      <c r="V94" s="29"/>
      <c r="W94" s="29">
        <v>86332.734250926776</v>
      </c>
      <c r="X94" s="29">
        <v>114936.86871360557</v>
      </c>
      <c r="Y94" s="29">
        <v>231442.23028057272</v>
      </c>
      <c r="Z94" s="29">
        <v>324594.58020116604</v>
      </c>
      <c r="AA94" s="29">
        <v>772893.83853891271</v>
      </c>
      <c r="AB94" s="29">
        <v>3303157.821069363</v>
      </c>
      <c r="AC94" s="28">
        <v>2001</v>
      </c>
    </row>
    <row r="95" spans="1:29" ht="12.75" customHeight="1">
      <c r="A95" s="28">
        <v>2002</v>
      </c>
      <c r="B95" s="29">
        <v>87255.785600846997</v>
      </c>
      <c r="C95" s="29">
        <v>118256.86977236634</v>
      </c>
      <c r="D95" s="29">
        <v>254585.6421386977</v>
      </c>
      <c r="E95" s="29">
        <v>370086.39438856533</v>
      </c>
      <c r="F95" s="29">
        <v>969069.58708311268</v>
      </c>
      <c r="G95" s="29">
        <v>3958831.401270513</v>
      </c>
      <c r="H95" s="29"/>
      <c r="I95" s="29">
        <v>88956.692959237684</v>
      </c>
      <c r="J95" s="29">
        <v>121568.21069348861</v>
      </c>
      <c r="K95" s="29">
        <v>269114.78136580205</v>
      </c>
      <c r="L95" s="29">
        <v>405449.26786659606</v>
      </c>
      <c r="M95" s="29">
        <v>1099634.702488089</v>
      </c>
      <c r="N95" s="29">
        <v>4646753.1921651661</v>
      </c>
      <c r="P95" s="29">
        <v>88831.934356802536</v>
      </c>
      <c r="Q95" s="29">
        <v>122471.99629433562</v>
      </c>
      <c r="R95" s="29">
        <v>275596.5145579672</v>
      </c>
      <c r="S95" s="29">
        <v>413735.71519322391</v>
      </c>
      <c r="T95" s="29">
        <v>1132374.7882477501</v>
      </c>
      <c r="U95" s="29">
        <v>5313988.8639491796</v>
      </c>
      <c r="V95" s="29"/>
      <c r="W95" s="29">
        <v>88688.128639491784</v>
      </c>
      <c r="X95" s="29">
        <v>116782.62308099522</v>
      </c>
      <c r="Y95" s="29">
        <v>230327.23663313923</v>
      </c>
      <c r="Z95" s="29">
        <v>320321.99735309684</v>
      </c>
      <c r="AA95" s="29">
        <v>737284.2938062466</v>
      </c>
      <c r="AB95" s="29">
        <v>2986461.9015352037</v>
      </c>
      <c r="AC95" s="28">
        <v>2002</v>
      </c>
    </row>
    <row r="96" spans="1:29" ht="12.75" customHeight="1">
      <c r="A96" s="28">
        <v>2003</v>
      </c>
      <c r="B96" s="29">
        <v>88381.365802011642</v>
      </c>
      <c r="C96" s="29">
        <v>119686.69137109579</v>
      </c>
      <c r="D96" s="29">
        <v>257766.56431974584</v>
      </c>
      <c r="E96" s="29">
        <v>372499.18475383794</v>
      </c>
      <c r="F96" s="29">
        <v>980102.44573848578</v>
      </c>
      <c r="G96" s="29">
        <v>4095790.3229221804</v>
      </c>
      <c r="H96" s="29"/>
      <c r="I96" s="29">
        <v>90376.241397564838</v>
      </c>
      <c r="J96" s="29">
        <v>123627.73954473263</v>
      </c>
      <c r="K96" s="29">
        <v>275486.6701958708</v>
      </c>
      <c r="L96" s="29">
        <v>416005.59025939641</v>
      </c>
      <c r="M96" s="29">
        <v>1137592.4192694544</v>
      </c>
      <c r="N96" s="29">
        <v>4865924.3197458964</v>
      </c>
      <c r="P96" s="29">
        <v>90227.210164107993</v>
      </c>
      <c r="Q96" s="29">
        <v>124523.87506617258</v>
      </c>
      <c r="R96" s="29">
        <v>281891.11699311802</v>
      </c>
      <c r="S96" s="29">
        <v>424461.40815246158</v>
      </c>
      <c r="T96" s="29">
        <v>1180650.7570142932</v>
      </c>
      <c r="U96" s="29">
        <v>5707778.3800952882</v>
      </c>
      <c r="V96" s="29"/>
      <c r="W96" s="29">
        <v>91488.618316569598</v>
      </c>
      <c r="X96" s="29">
        <v>120578.93065113814</v>
      </c>
      <c r="Y96" s="29">
        <v>237631.76283748008</v>
      </c>
      <c r="Z96" s="29">
        <v>330599.97882477497</v>
      </c>
      <c r="AA96" s="29">
        <v>757667.97247220739</v>
      </c>
      <c r="AB96" s="29">
        <v>3039984.8808893589</v>
      </c>
      <c r="AC96" s="28">
        <v>2003</v>
      </c>
    </row>
    <row r="97" spans="1:29" ht="12.75" customHeight="1">
      <c r="A97" s="28">
        <v>2004</v>
      </c>
      <c r="B97" s="29">
        <v>91308</v>
      </c>
      <c r="C97" s="29">
        <v>124796</v>
      </c>
      <c r="D97" s="29">
        <v>282361</v>
      </c>
      <c r="E97" s="29">
        <v>405595</v>
      </c>
      <c r="F97" s="29">
        <v>1112633</v>
      </c>
      <c r="G97" s="29">
        <v>5001737</v>
      </c>
      <c r="H97" s="29"/>
      <c r="I97" s="29">
        <v>94445</v>
      </c>
      <c r="J97" s="29">
        <v>130793</v>
      </c>
      <c r="K97" s="29">
        <v>307384</v>
      </c>
      <c r="L97" s="29">
        <v>469397</v>
      </c>
      <c r="M97" s="29">
        <v>1357085</v>
      </c>
      <c r="N97" s="29">
        <v>6055011</v>
      </c>
      <c r="P97" s="29">
        <v>94213</v>
      </c>
      <c r="Q97" s="29">
        <v>131696</v>
      </c>
      <c r="R97" s="29">
        <v>314408</v>
      </c>
      <c r="S97" s="29">
        <v>479974</v>
      </c>
      <c r="T97" s="29">
        <v>1441327</v>
      </c>
      <c r="U97" s="29">
        <v>7526780</v>
      </c>
      <c r="V97" s="29"/>
      <c r="W97" s="29">
        <v>94977</v>
      </c>
      <c r="X97" s="29">
        <v>125486</v>
      </c>
      <c r="Y97" s="29">
        <v>251031</v>
      </c>
      <c r="Z97" s="29">
        <v>352715</v>
      </c>
      <c r="AA97" s="29">
        <v>838026</v>
      </c>
      <c r="AB97" s="29">
        <v>3642906</v>
      </c>
      <c r="AC97" s="28">
        <v>2004</v>
      </c>
    </row>
    <row r="98" spans="1:29" ht="12.75" customHeight="1">
      <c r="A98" s="28">
        <v>2005</v>
      </c>
      <c r="B98" s="29">
        <v>95222</v>
      </c>
      <c r="C98" s="29">
        <v>130798</v>
      </c>
      <c r="D98" s="29">
        <v>306354</v>
      </c>
      <c r="E98" s="29">
        <v>445661</v>
      </c>
      <c r="F98" s="29">
        <v>1277333</v>
      </c>
      <c r="G98" s="29">
        <v>6087168</v>
      </c>
      <c r="H98" s="29"/>
      <c r="I98" s="29">
        <v>99531</v>
      </c>
      <c r="J98" s="29">
        <v>139148</v>
      </c>
      <c r="K98" s="29">
        <v>342616</v>
      </c>
      <c r="L98" s="29">
        <v>531984</v>
      </c>
      <c r="M98" s="29">
        <v>1598024</v>
      </c>
      <c r="N98" s="29">
        <v>7459625</v>
      </c>
      <c r="P98" s="29">
        <v>99234</v>
      </c>
      <c r="Q98" s="29">
        <v>140125</v>
      </c>
      <c r="R98" s="29">
        <v>350501</v>
      </c>
      <c r="S98" s="29">
        <v>545933</v>
      </c>
      <c r="T98" s="29">
        <v>1722926</v>
      </c>
      <c r="U98" s="29">
        <v>9585705</v>
      </c>
      <c r="V98" s="29"/>
      <c r="W98" s="29">
        <v>98309</v>
      </c>
      <c r="X98" s="29">
        <v>130536</v>
      </c>
      <c r="Y98" s="29">
        <v>264673</v>
      </c>
      <c r="Z98" s="29">
        <v>375638</v>
      </c>
      <c r="AA98" s="29">
        <v>903383</v>
      </c>
      <c r="AB98" s="29">
        <v>4004654</v>
      </c>
      <c r="AC98" s="28">
        <v>2005</v>
      </c>
    </row>
    <row r="99" spans="1:29" ht="12.75" customHeight="1">
      <c r="A99" s="28">
        <v>2006</v>
      </c>
      <c r="B99" s="29">
        <v>100349</v>
      </c>
      <c r="C99" s="29">
        <v>138254</v>
      </c>
      <c r="D99" s="29">
        <v>329070</v>
      </c>
      <c r="E99" s="29">
        <v>482129</v>
      </c>
      <c r="F99" s="29">
        <v>1401635</v>
      </c>
      <c r="G99" s="29">
        <v>6473710</v>
      </c>
      <c r="H99" s="29"/>
      <c r="I99" s="29">
        <v>104670</v>
      </c>
      <c r="J99" s="29">
        <v>146811</v>
      </c>
      <c r="K99" s="29">
        <v>367955</v>
      </c>
      <c r="L99" s="29">
        <v>577221</v>
      </c>
      <c r="M99" s="29">
        <v>1763820</v>
      </c>
      <c r="N99" s="29">
        <v>8023914</v>
      </c>
      <c r="P99" s="29">
        <v>104366</v>
      </c>
      <c r="Q99" s="29">
        <v>147839</v>
      </c>
      <c r="R99" s="29">
        <v>376378</v>
      </c>
      <c r="S99" s="29">
        <v>592681</v>
      </c>
      <c r="T99" s="29">
        <v>1909872</v>
      </c>
      <c r="U99" s="29">
        <v>10482368</v>
      </c>
      <c r="V99" s="29"/>
      <c r="W99" s="29">
        <v>102128</v>
      </c>
      <c r="X99" s="29">
        <v>136291</v>
      </c>
      <c r="Y99" s="29">
        <v>279447</v>
      </c>
      <c r="Z99" s="29">
        <v>398539</v>
      </c>
      <c r="AA99" s="29">
        <v>967407</v>
      </c>
      <c r="AB99" s="29">
        <v>4302137</v>
      </c>
      <c r="AC99" s="28">
        <f>AC98+1</f>
        <v>2006</v>
      </c>
    </row>
    <row r="100" spans="1:29" ht="12.75" customHeight="1">
      <c r="A100" s="28">
        <v>2007</v>
      </c>
      <c r="B100" s="29">
        <v>105432</v>
      </c>
      <c r="C100" s="29">
        <v>145207</v>
      </c>
      <c r="D100" s="29">
        <v>347564</v>
      </c>
      <c r="E100" s="29">
        <v>512161</v>
      </c>
      <c r="F100" s="29">
        <v>1486566</v>
      </c>
      <c r="G100" s="29">
        <v>6885782</v>
      </c>
      <c r="H100" s="29"/>
      <c r="I100" s="29">
        <v>109948</v>
      </c>
      <c r="J100" s="29">
        <v>154279</v>
      </c>
      <c r="K100" s="29">
        <v>389970</v>
      </c>
      <c r="L100" s="29">
        <v>615296</v>
      </c>
      <c r="M100" s="29">
        <v>1883883</v>
      </c>
      <c r="N100" s="29">
        <v>8601868</v>
      </c>
      <c r="P100" s="29">
        <v>109630</v>
      </c>
      <c r="Q100" s="29">
        <v>155363</v>
      </c>
      <c r="R100" s="29">
        <v>398909</v>
      </c>
      <c r="S100" s="29">
        <v>632097</v>
      </c>
      <c r="T100" s="29">
        <v>2053047</v>
      </c>
      <c r="U100" s="29">
        <v>11476646</v>
      </c>
      <c r="V100" s="29"/>
      <c r="W100" s="29">
        <v>107109</v>
      </c>
      <c r="X100" s="29">
        <v>143443</v>
      </c>
      <c r="Y100" s="29">
        <v>298295</v>
      </c>
      <c r="Z100" s="29">
        <v>426722</v>
      </c>
      <c r="AA100" s="29">
        <v>1053323</v>
      </c>
      <c r="AB100" s="29">
        <v>4893228</v>
      </c>
      <c r="AC100" s="28">
        <f>AC99+1</f>
        <v>2007</v>
      </c>
    </row>
    <row r="101" spans="1:29" ht="12.75" customHeight="1">
      <c r="A101" s="28">
        <v>2008</v>
      </c>
      <c r="B101" s="29">
        <v>107540</v>
      </c>
      <c r="C101" s="29">
        <v>147909</v>
      </c>
      <c r="D101" s="29">
        <v>341810</v>
      </c>
      <c r="E101" s="29">
        <v>497162</v>
      </c>
      <c r="F101" s="29">
        <v>1401549</v>
      </c>
      <c r="G101" s="29">
        <v>6414011</v>
      </c>
      <c r="H101" s="29"/>
      <c r="I101" s="29">
        <v>109174</v>
      </c>
      <c r="J101" s="29">
        <v>151570</v>
      </c>
      <c r="K101" s="29">
        <v>359379</v>
      </c>
      <c r="L101" s="29">
        <v>547369</v>
      </c>
      <c r="M101" s="29">
        <v>1629752</v>
      </c>
      <c r="N101" s="29">
        <v>7693506</v>
      </c>
      <c r="P101" s="29">
        <v>109062</v>
      </c>
      <c r="Q101" s="29">
        <v>152726</v>
      </c>
      <c r="R101" s="29">
        <v>368238</v>
      </c>
      <c r="S101" s="29">
        <v>558726</v>
      </c>
      <c r="T101" s="29">
        <v>1695136</v>
      </c>
      <c r="U101" s="29">
        <v>9141190</v>
      </c>
      <c r="V101" s="29"/>
      <c r="W101" s="29">
        <v>111809</v>
      </c>
      <c r="X101" s="29">
        <v>149193</v>
      </c>
      <c r="Y101" s="29">
        <v>301147</v>
      </c>
      <c r="Z101" s="29">
        <v>425613</v>
      </c>
      <c r="AA101" s="29">
        <v>1012933</v>
      </c>
      <c r="AB101" s="29">
        <v>4434817</v>
      </c>
      <c r="AC101" s="28">
        <f>AC100+1</f>
        <v>2008</v>
      </c>
    </row>
    <row r="102" spans="1:29" ht="12.75" customHeight="1">
      <c r="A102" s="109"/>
      <c r="B102" s="109"/>
      <c r="C102" s="109"/>
      <c r="D102" s="109"/>
      <c r="E102" s="109"/>
      <c r="F102" s="109"/>
      <c r="G102" s="109"/>
      <c r="H102" s="109"/>
      <c r="I102" s="109"/>
      <c r="J102" s="32"/>
      <c r="K102" s="32"/>
      <c r="L102" s="32"/>
      <c r="M102" s="32"/>
      <c r="N102" s="32"/>
      <c r="O102" s="109"/>
      <c r="P102" s="109"/>
      <c r="Q102" s="109"/>
      <c r="R102" s="109"/>
      <c r="S102" s="109"/>
      <c r="T102" s="109"/>
      <c r="U102" s="109"/>
      <c r="V102" s="109"/>
      <c r="W102" s="109"/>
      <c r="X102" s="109"/>
      <c r="Y102" s="109"/>
      <c r="Z102" s="109"/>
      <c r="AA102" s="109"/>
      <c r="AB102" s="109"/>
      <c r="AC102" s="109"/>
    </row>
    <row r="103" spans="1:29" ht="12.75" customHeight="1">
      <c r="J103" s="30"/>
      <c r="K103" s="30"/>
      <c r="L103" s="30"/>
      <c r="M103" s="30"/>
      <c r="N103" s="30"/>
    </row>
    <row r="104" spans="1:29" ht="12.75" customHeight="1">
      <c r="J104" s="30"/>
      <c r="K104" s="30"/>
      <c r="L104" s="30"/>
      <c r="M104" s="30"/>
      <c r="N104" s="30"/>
    </row>
    <row r="105" spans="1:29" ht="12.75" customHeight="1">
      <c r="B105" s="110"/>
      <c r="J105" s="30"/>
      <c r="K105" s="30"/>
      <c r="L105" s="30"/>
      <c r="M105" s="30"/>
      <c r="N105" s="30"/>
    </row>
    <row r="106" spans="1:29" ht="12.75" customHeight="1">
      <c r="J106" s="30"/>
      <c r="K106" s="30"/>
      <c r="L106" s="30"/>
      <c r="M106" s="30"/>
      <c r="N106" s="30"/>
    </row>
    <row r="107" spans="1:29" ht="12.75" customHeight="1">
      <c r="J107" s="30"/>
      <c r="K107" s="30"/>
      <c r="L107" s="30"/>
      <c r="M107" s="30"/>
      <c r="N107" s="30"/>
    </row>
    <row r="108" spans="1:29" ht="12.75" customHeight="1">
      <c r="J108" s="30"/>
      <c r="K108" s="30"/>
      <c r="L108" s="30"/>
      <c r="M108" s="30"/>
      <c r="N108" s="30"/>
    </row>
    <row r="109" spans="1:29" ht="12.75" customHeight="1">
      <c r="J109" s="30"/>
      <c r="K109" s="30"/>
      <c r="L109" s="30"/>
      <c r="M109" s="30"/>
      <c r="N109" s="30"/>
    </row>
    <row r="110" spans="1:29" ht="12.75" customHeight="1">
      <c r="J110" s="30"/>
      <c r="K110" s="30"/>
      <c r="L110" s="30"/>
      <c r="M110" s="30"/>
      <c r="N110" s="30"/>
    </row>
    <row r="111" spans="1:29" ht="12.75" customHeight="1">
      <c r="J111" s="30"/>
      <c r="K111" s="30"/>
      <c r="L111" s="30"/>
      <c r="M111" s="30"/>
      <c r="N111" s="30"/>
    </row>
    <row r="112" spans="1:29" ht="12.75" customHeight="1">
      <c r="J112" s="30"/>
      <c r="K112" s="30"/>
      <c r="L112" s="30"/>
      <c r="M112" s="30"/>
      <c r="N112" s="30"/>
    </row>
    <row r="113" spans="10:14" ht="12.75" customHeight="1">
      <c r="J113" s="30"/>
      <c r="K113" s="30"/>
      <c r="L113" s="30"/>
      <c r="M113" s="30"/>
      <c r="N113" s="30"/>
    </row>
    <row r="114" spans="10:14" ht="12.75" customHeight="1">
      <c r="J114" s="30"/>
      <c r="K114" s="30"/>
      <c r="L114" s="30"/>
      <c r="M114" s="30"/>
      <c r="N114" s="30"/>
    </row>
    <row r="115" spans="10:14" ht="12.75" customHeight="1">
      <c r="J115" s="30"/>
      <c r="K115" s="30"/>
      <c r="L115" s="30"/>
      <c r="M115" s="30"/>
      <c r="N115" s="30"/>
    </row>
    <row r="116" spans="10:14" ht="12.75" customHeight="1">
      <c r="J116" s="30"/>
      <c r="K116" s="30"/>
      <c r="L116" s="30"/>
      <c r="M116" s="30"/>
      <c r="N116" s="30"/>
    </row>
    <row r="117" spans="10:14" ht="12.75" customHeight="1">
      <c r="J117" s="30"/>
      <c r="K117" s="30"/>
      <c r="L117" s="30"/>
      <c r="M117" s="30"/>
      <c r="N117" s="30"/>
    </row>
    <row r="118" spans="10:14" ht="12.75" customHeight="1">
      <c r="J118" s="30"/>
      <c r="K118" s="30"/>
      <c r="L118" s="30"/>
      <c r="M118" s="30"/>
      <c r="N118" s="30"/>
    </row>
    <row r="119" spans="10:14" ht="12.75" customHeight="1">
      <c r="J119" s="30"/>
      <c r="K119" s="30"/>
      <c r="L119" s="30"/>
      <c r="M119" s="30"/>
      <c r="N119" s="30"/>
    </row>
    <row r="120" spans="10:14" ht="12.75" customHeight="1">
      <c r="J120" s="30"/>
      <c r="K120" s="30"/>
      <c r="L120" s="30"/>
      <c r="M120" s="30"/>
      <c r="N120" s="30"/>
    </row>
    <row r="121" spans="10:14" ht="12.75" customHeight="1">
      <c r="J121" s="30"/>
      <c r="K121" s="30"/>
      <c r="L121" s="30"/>
      <c r="M121" s="30"/>
      <c r="N121" s="30"/>
    </row>
    <row r="122" spans="10:14" ht="12.75" customHeight="1">
      <c r="J122" s="30"/>
      <c r="K122" s="30"/>
      <c r="L122" s="30"/>
      <c r="M122" s="30"/>
      <c r="N122" s="30"/>
    </row>
    <row r="123" spans="10:14" ht="12.75" customHeight="1">
      <c r="J123" s="30"/>
      <c r="K123" s="30"/>
      <c r="L123" s="30"/>
      <c r="M123" s="30"/>
      <c r="N123" s="30"/>
    </row>
    <row r="124" spans="10:14" ht="12.75" customHeight="1">
      <c r="J124" s="30"/>
      <c r="K124" s="30"/>
      <c r="L124" s="30"/>
      <c r="M124" s="30"/>
      <c r="N124" s="30"/>
    </row>
    <row r="125" spans="10:14" ht="12.75" customHeight="1">
      <c r="J125" s="30"/>
      <c r="K125" s="30"/>
      <c r="L125" s="30"/>
      <c r="M125" s="30"/>
      <c r="N125" s="30"/>
    </row>
    <row r="126" spans="10:14" ht="12.75" customHeight="1">
      <c r="J126" s="30"/>
      <c r="K126" s="30"/>
      <c r="L126" s="30"/>
      <c r="M126" s="30"/>
      <c r="N126" s="30"/>
    </row>
    <row r="127" spans="10:14" ht="12.75" customHeight="1">
      <c r="J127" s="30"/>
      <c r="K127" s="30"/>
      <c r="L127" s="30"/>
      <c r="M127" s="30"/>
      <c r="N127" s="30"/>
    </row>
    <row r="128" spans="10:14" ht="12.75" customHeight="1">
      <c r="J128" s="30"/>
      <c r="K128" s="30"/>
      <c r="L128" s="30"/>
      <c r="M128" s="30"/>
      <c r="N128" s="30"/>
    </row>
    <row r="129" spans="10:14" ht="12.75" customHeight="1">
      <c r="J129" s="30"/>
      <c r="K129" s="30"/>
      <c r="L129" s="30"/>
      <c r="M129" s="30"/>
      <c r="N129" s="30"/>
    </row>
    <row r="130" spans="10:14" ht="12.75" customHeight="1">
      <c r="J130" s="30"/>
      <c r="K130" s="30"/>
      <c r="L130" s="30"/>
      <c r="M130" s="30"/>
      <c r="N130" s="30"/>
    </row>
    <row r="131" spans="10:14" ht="12.75" customHeight="1">
      <c r="J131" s="30"/>
      <c r="K131" s="30"/>
      <c r="L131" s="30"/>
      <c r="M131" s="30"/>
      <c r="N131" s="30"/>
    </row>
    <row r="132" spans="10:14" ht="12.75" customHeight="1">
      <c r="J132" s="30"/>
      <c r="K132" s="30"/>
      <c r="L132" s="30"/>
      <c r="M132" s="30"/>
      <c r="N132" s="30"/>
    </row>
    <row r="133" spans="10:14" ht="12.75" customHeight="1">
      <c r="J133" s="30"/>
      <c r="K133" s="30"/>
      <c r="L133" s="30"/>
      <c r="M133" s="30"/>
      <c r="N133" s="30"/>
    </row>
    <row r="134" spans="10:14" ht="12.75" customHeight="1">
      <c r="J134" s="30"/>
      <c r="K134" s="30"/>
      <c r="L134" s="30"/>
      <c r="M134" s="30"/>
      <c r="N134" s="30"/>
    </row>
    <row r="135" spans="10:14" ht="12.75" customHeight="1">
      <c r="J135" s="30"/>
      <c r="K135" s="30"/>
      <c r="L135" s="30"/>
      <c r="M135" s="30"/>
      <c r="N135" s="30"/>
    </row>
    <row r="136" spans="10:14" ht="12.75" customHeight="1">
      <c r="J136" s="30"/>
      <c r="K136" s="30"/>
      <c r="L136" s="30"/>
      <c r="M136" s="30"/>
      <c r="N136" s="30"/>
    </row>
    <row r="137" spans="10:14" ht="12.75" customHeight="1">
      <c r="J137" s="30"/>
      <c r="K137" s="30"/>
      <c r="L137" s="30"/>
      <c r="M137" s="30"/>
      <c r="N137" s="30"/>
    </row>
    <row r="138" spans="10:14" ht="12.75" customHeight="1">
      <c r="J138" s="30"/>
      <c r="K138" s="30"/>
      <c r="L138" s="30"/>
      <c r="M138" s="30"/>
      <c r="N138" s="30"/>
    </row>
    <row r="139" spans="10:14" ht="12.75" customHeight="1">
      <c r="J139" s="30"/>
      <c r="K139" s="30"/>
      <c r="L139" s="30"/>
      <c r="M139" s="30"/>
      <c r="N139" s="30"/>
    </row>
    <row r="140" spans="10:14" ht="12.75" customHeight="1">
      <c r="J140" s="30"/>
      <c r="K140" s="30"/>
      <c r="L140" s="30"/>
      <c r="M140" s="30"/>
      <c r="N140" s="30"/>
    </row>
    <row r="141" spans="10:14" ht="12.75" customHeight="1">
      <c r="J141" s="30"/>
      <c r="K141" s="30"/>
      <c r="L141" s="30"/>
      <c r="M141" s="30"/>
      <c r="N141" s="30"/>
    </row>
    <row r="142" spans="10:14" ht="12.75" customHeight="1">
      <c r="J142" s="30"/>
      <c r="K142" s="30"/>
      <c r="L142" s="30"/>
      <c r="M142" s="30"/>
      <c r="N142" s="30"/>
    </row>
    <row r="143" spans="10:14" ht="12.75" customHeight="1">
      <c r="J143" s="30"/>
      <c r="K143" s="30"/>
      <c r="L143" s="30"/>
      <c r="M143" s="30"/>
      <c r="N143" s="30"/>
    </row>
    <row r="144" spans="10:14" ht="12.75" customHeight="1">
      <c r="J144" s="30"/>
      <c r="K144" s="30"/>
      <c r="L144" s="30"/>
      <c r="M144" s="30"/>
      <c r="N144" s="30"/>
    </row>
    <row r="145" spans="10:14" ht="12.75" customHeight="1">
      <c r="J145" s="30"/>
      <c r="K145" s="30"/>
      <c r="L145" s="30"/>
      <c r="M145" s="30"/>
      <c r="N145" s="30"/>
    </row>
    <row r="146" spans="10:14" ht="12.75" customHeight="1">
      <c r="J146" s="30"/>
      <c r="K146" s="30"/>
      <c r="L146" s="30"/>
      <c r="M146" s="30"/>
      <c r="N146" s="30"/>
    </row>
    <row r="147" spans="10:14" ht="12.75" customHeight="1">
      <c r="J147" s="30"/>
      <c r="K147" s="30"/>
      <c r="L147" s="30"/>
      <c r="M147" s="30"/>
      <c r="N147" s="30"/>
    </row>
    <row r="148" spans="10:14" ht="12.75" customHeight="1">
      <c r="J148" s="30"/>
      <c r="K148" s="30"/>
      <c r="L148" s="30"/>
      <c r="M148" s="30"/>
      <c r="N148" s="30"/>
    </row>
    <row r="149" spans="10:14" ht="12.75" customHeight="1">
      <c r="J149" s="30"/>
      <c r="K149" s="30"/>
      <c r="L149" s="30"/>
      <c r="M149" s="30"/>
      <c r="N149" s="30"/>
    </row>
    <row r="150" spans="10:14" ht="12.75" customHeight="1">
      <c r="J150" s="30"/>
      <c r="K150" s="30"/>
      <c r="L150" s="30"/>
      <c r="M150" s="30"/>
      <c r="N150" s="30"/>
    </row>
    <row r="151" spans="10:14" ht="12.75" customHeight="1">
      <c r="J151" s="30"/>
      <c r="K151" s="30"/>
      <c r="L151" s="30"/>
      <c r="M151" s="30"/>
      <c r="N151" s="30"/>
    </row>
    <row r="152" spans="10:14" ht="12.75" customHeight="1">
      <c r="J152" s="30"/>
      <c r="K152" s="30"/>
      <c r="L152" s="30"/>
      <c r="M152" s="30"/>
      <c r="N152" s="30"/>
    </row>
    <row r="153" spans="10:14" ht="12.75" customHeight="1">
      <c r="J153" s="30"/>
      <c r="K153" s="30"/>
      <c r="L153" s="30"/>
      <c r="M153" s="30"/>
      <c r="N153" s="30"/>
    </row>
    <row r="154" spans="10:14" ht="12.75" customHeight="1">
      <c r="J154" s="30"/>
      <c r="K154" s="30"/>
      <c r="L154" s="30"/>
      <c r="M154" s="30"/>
      <c r="N154" s="30"/>
    </row>
    <row r="155" spans="10:14" ht="12.75" customHeight="1">
      <c r="J155" s="30"/>
      <c r="K155" s="30"/>
      <c r="L155" s="30"/>
      <c r="M155" s="30"/>
      <c r="N155" s="30"/>
    </row>
    <row r="156" spans="10:14" ht="12.75" customHeight="1">
      <c r="J156" s="30"/>
      <c r="K156" s="30"/>
      <c r="L156" s="30"/>
      <c r="M156" s="30"/>
      <c r="N156" s="30"/>
    </row>
    <row r="157" spans="10:14" ht="12.75" customHeight="1">
      <c r="J157" s="30"/>
      <c r="K157" s="30"/>
      <c r="L157" s="30"/>
      <c r="M157" s="30"/>
      <c r="N157" s="30"/>
    </row>
    <row r="158" spans="10:14" ht="12.75" customHeight="1">
      <c r="J158" s="30"/>
      <c r="K158" s="30"/>
      <c r="L158" s="30"/>
      <c r="M158" s="30"/>
      <c r="N158" s="30"/>
    </row>
    <row r="159" spans="10:14" ht="12.75" customHeight="1">
      <c r="J159" s="30"/>
      <c r="K159" s="30"/>
      <c r="L159" s="30"/>
      <c r="M159" s="30"/>
      <c r="N159" s="30"/>
    </row>
    <row r="160" spans="10:14" ht="12.75" customHeight="1">
      <c r="J160" s="30"/>
      <c r="K160" s="30"/>
      <c r="L160" s="30"/>
      <c r="M160" s="30"/>
      <c r="N160" s="30"/>
    </row>
    <row r="161" spans="10:14" ht="12.75" customHeight="1">
      <c r="J161" s="30"/>
      <c r="K161" s="30"/>
      <c r="L161" s="30"/>
      <c r="M161" s="30"/>
      <c r="N161" s="30"/>
    </row>
    <row r="162" spans="10:14" ht="12.75" customHeight="1">
      <c r="J162" s="30"/>
      <c r="K162" s="30"/>
      <c r="L162" s="30"/>
      <c r="M162" s="30"/>
      <c r="N162" s="30"/>
    </row>
    <row r="163" spans="10:14" ht="12.75" customHeight="1">
      <c r="J163" s="30"/>
      <c r="K163" s="30"/>
      <c r="L163" s="30"/>
      <c r="M163" s="30"/>
      <c r="N163" s="30"/>
    </row>
    <row r="164" spans="10:14" ht="12.75" customHeight="1">
      <c r="J164" s="30"/>
      <c r="K164" s="30"/>
      <c r="L164" s="30"/>
      <c r="M164" s="30"/>
      <c r="N164" s="30"/>
    </row>
    <row r="165" spans="10:14" ht="12.75" customHeight="1">
      <c r="J165" s="30"/>
      <c r="K165" s="30"/>
      <c r="L165" s="30"/>
      <c r="M165" s="30"/>
      <c r="N165" s="30"/>
    </row>
    <row r="166" spans="10:14" ht="12.75" customHeight="1">
      <c r="J166" s="30"/>
      <c r="K166" s="30"/>
      <c r="L166" s="30"/>
      <c r="M166" s="30"/>
      <c r="N166" s="30"/>
    </row>
    <row r="167" spans="10:14" ht="12.75" customHeight="1">
      <c r="J167" s="30"/>
      <c r="K167" s="30"/>
      <c r="L167" s="30"/>
      <c r="M167" s="30"/>
      <c r="N167" s="30"/>
    </row>
    <row r="168" spans="10:14" ht="12.75" customHeight="1">
      <c r="J168" s="30"/>
      <c r="K168" s="30"/>
      <c r="L168" s="30"/>
      <c r="M168" s="30"/>
      <c r="N168" s="30"/>
    </row>
    <row r="169" spans="10:14" ht="12.75" customHeight="1">
      <c r="J169" s="30"/>
      <c r="K169" s="30"/>
      <c r="L169" s="30"/>
      <c r="M169" s="30"/>
      <c r="N169" s="30"/>
    </row>
    <row r="170" spans="10:14" ht="12.75" customHeight="1">
      <c r="J170" s="30"/>
      <c r="K170" s="30"/>
      <c r="L170" s="30"/>
      <c r="M170" s="30"/>
      <c r="N170" s="30"/>
    </row>
    <row r="171" spans="10:14" ht="12.75" customHeight="1">
      <c r="J171" s="30"/>
      <c r="K171" s="30"/>
      <c r="L171" s="30"/>
      <c r="M171" s="30"/>
      <c r="N171" s="30"/>
    </row>
    <row r="172" spans="10:14" ht="12.75" customHeight="1">
      <c r="J172" s="30"/>
      <c r="K172" s="30"/>
      <c r="L172" s="30"/>
      <c r="M172" s="30"/>
      <c r="N172" s="30"/>
    </row>
    <row r="173" spans="10:14" ht="12.75" customHeight="1">
      <c r="J173" s="30"/>
      <c r="K173" s="30"/>
      <c r="L173" s="30"/>
      <c r="M173" s="30"/>
      <c r="N173" s="30"/>
    </row>
    <row r="174" spans="10:14" ht="12.75" customHeight="1">
      <c r="J174" s="30"/>
      <c r="K174" s="30"/>
      <c r="L174" s="30"/>
      <c r="M174" s="30"/>
      <c r="N174" s="30"/>
    </row>
    <row r="175" spans="10:14" ht="12.75" customHeight="1">
      <c r="J175" s="30"/>
      <c r="K175" s="30"/>
      <c r="L175" s="30"/>
      <c r="M175" s="30"/>
      <c r="N175" s="30"/>
    </row>
    <row r="176" spans="10:14" ht="12.75" customHeight="1">
      <c r="J176" s="30"/>
      <c r="K176" s="30"/>
      <c r="L176" s="30"/>
      <c r="M176" s="30"/>
      <c r="N176" s="30"/>
    </row>
  </sheetData>
  <mergeCells count="2">
    <mergeCell ref="A2:U2"/>
    <mergeCell ref="A1:U1"/>
  </mergeCells>
  <phoneticPr fontId="4" type="noConversion"/>
  <printOptions horizontalCentered="1" verticalCentered="1"/>
  <pageMargins left="0.78740157480314965" right="0.78740157480314965" top="0.59055118110236227" bottom="0.78740157480314965" header="0.51181102362204722" footer="0.51181102362204722"/>
  <pageSetup scale="66" fitToHeight="2" orientation="landscape" verticalDpi="1200"/>
  <headerFooter alignWithMargins="0"/>
</worksheet>
</file>

<file path=xl/worksheets/sheet25.xml><?xml version="1.0" encoding="utf-8"?>
<worksheet xmlns="http://schemas.openxmlformats.org/spreadsheetml/2006/main" xmlns:r="http://schemas.openxmlformats.org/officeDocument/2006/relationships">
  <sheetPr>
    <pageSetUpPr fitToPage="1"/>
  </sheetPr>
  <dimension ref="A1:M46"/>
  <sheetViews>
    <sheetView workbookViewId="0">
      <selection activeCell="I39" sqref="I39"/>
    </sheetView>
  </sheetViews>
  <sheetFormatPr defaultColWidth="7.33203125" defaultRowHeight="11.25"/>
  <cols>
    <col min="1" max="1" width="5.5546875" style="20" customWidth="1"/>
    <col min="2" max="2" width="3.109375" style="20" customWidth="1"/>
    <col min="3" max="3" width="7.88671875" style="23" customWidth="1"/>
    <col min="4" max="4" width="3.109375" style="23" customWidth="1"/>
    <col min="5" max="5" width="7.33203125" style="23" customWidth="1"/>
    <col min="6" max="6" width="6.44140625" style="23" customWidth="1"/>
    <col min="7" max="7" width="5.88671875" style="23" customWidth="1"/>
    <col min="8" max="8" width="7.33203125" style="23" customWidth="1"/>
    <col min="9" max="9" width="9.44140625" style="23" customWidth="1"/>
    <col min="10" max="10" width="3.44140625" style="20" customWidth="1"/>
    <col min="11" max="11" width="9.33203125" style="21" customWidth="1"/>
    <col min="12" max="12" width="8.5546875" style="21" customWidth="1"/>
    <col min="13" max="13" width="8.109375" style="21" customWidth="1"/>
    <col min="14" max="16384" width="7.33203125" style="20"/>
  </cols>
  <sheetData>
    <row r="1" spans="1:13" ht="21" customHeight="1">
      <c r="A1" s="269" t="s">
        <v>312</v>
      </c>
      <c r="B1" s="269"/>
      <c r="C1" s="272"/>
      <c r="D1" s="272"/>
      <c r="E1" s="272"/>
      <c r="F1" s="272"/>
      <c r="G1" s="272"/>
      <c r="H1" s="272"/>
      <c r="I1" s="272"/>
      <c r="J1" s="272"/>
      <c r="K1" s="272"/>
      <c r="L1" s="272"/>
      <c r="M1" s="272"/>
    </row>
    <row r="2" spans="1:13" ht="20.25" customHeight="1">
      <c r="E2" s="271" t="s">
        <v>313</v>
      </c>
      <c r="F2" s="271"/>
      <c r="G2" s="271"/>
      <c r="H2" s="271"/>
      <c r="I2" s="271"/>
      <c r="K2" s="273" t="s">
        <v>164</v>
      </c>
      <c r="L2" s="273"/>
      <c r="M2" s="273"/>
    </row>
    <row r="3" spans="1:13" s="125" customFormat="1" ht="47.25" customHeight="1">
      <c r="A3" s="137" t="s">
        <v>95</v>
      </c>
      <c r="B3" s="137"/>
      <c r="C3" s="137" t="s">
        <v>311</v>
      </c>
      <c r="D3" s="137"/>
      <c r="E3" s="138" t="s">
        <v>165</v>
      </c>
      <c r="F3" s="138" t="s">
        <v>166</v>
      </c>
      <c r="G3" s="138" t="s">
        <v>167</v>
      </c>
      <c r="H3" s="138" t="s">
        <v>168</v>
      </c>
      <c r="I3" s="138" t="s">
        <v>169</v>
      </c>
      <c r="J3" s="137"/>
      <c r="K3" s="139" t="s">
        <v>170</v>
      </c>
      <c r="L3" s="139" t="s">
        <v>171</v>
      </c>
      <c r="M3" s="139" t="s">
        <v>172</v>
      </c>
    </row>
    <row r="4" spans="1:13" ht="14.25" customHeight="1">
      <c r="A4" s="140" t="s">
        <v>58</v>
      </c>
      <c r="B4" s="140"/>
      <c r="C4" s="136" t="s">
        <v>59</v>
      </c>
      <c r="D4" s="136"/>
      <c r="E4" s="136" t="s">
        <v>60</v>
      </c>
      <c r="F4" s="136" t="s">
        <v>62</v>
      </c>
      <c r="G4" s="136" t="s">
        <v>63</v>
      </c>
      <c r="H4" s="136" t="s">
        <v>65</v>
      </c>
      <c r="I4" s="136" t="s">
        <v>66</v>
      </c>
      <c r="J4" s="141"/>
      <c r="K4" s="134" t="s">
        <v>67</v>
      </c>
      <c r="L4" s="134" t="s">
        <v>96</v>
      </c>
      <c r="M4" s="134" t="s">
        <v>112</v>
      </c>
    </row>
    <row r="6" spans="1:13">
      <c r="A6" s="22">
        <v>1970</v>
      </c>
      <c r="B6" s="22"/>
      <c r="C6" s="23">
        <v>7743.9101439101441</v>
      </c>
      <c r="E6" s="23">
        <v>381</v>
      </c>
      <c r="F6" s="23">
        <v>274</v>
      </c>
      <c r="G6" s="23">
        <v>230</v>
      </c>
      <c r="H6" s="23">
        <v>298.8</v>
      </c>
      <c r="I6" s="23">
        <v>350</v>
      </c>
      <c r="J6" s="22"/>
      <c r="K6" s="21">
        <v>84.66</v>
      </c>
      <c r="L6" s="274">
        <v>15.34</v>
      </c>
      <c r="M6" s="274"/>
    </row>
    <row r="7" spans="1:13">
      <c r="A7" s="22">
        <v>1971</v>
      </c>
      <c r="B7" s="22"/>
      <c r="C7" s="23">
        <v>8250.9810010445199</v>
      </c>
      <c r="E7" s="23">
        <v>385</v>
      </c>
      <c r="F7" s="23">
        <v>281</v>
      </c>
      <c r="G7" s="23">
        <v>249</v>
      </c>
      <c r="H7" s="23">
        <v>298.10000000000002</v>
      </c>
      <c r="I7" s="23">
        <v>335</v>
      </c>
      <c r="J7" s="22"/>
      <c r="K7" s="21">
        <v>84.07</v>
      </c>
      <c r="L7" s="274">
        <v>15.93</v>
      </c>
      <c r="M7" s="274"/>
    </row>
    <row r="8" spans="1:13">
      <c r="A8" s="22">
        <v>1972</v>
      </c>
      <c r="B8" s="22"/>
      <c r="C8" s="23">
        <v>8789.7322288576379</v>
      </c>
      <c r="E8" s="23">
        <v>500</v>
      </c>
      <c r="F8" s="23">
        <v>334</v>
      </c>
      <c r="G8" s="23">
        <v>286</v>
      </c>
      <c r="H8" s="23">
        <v>378.2</v>
      </c>
      <c r="I8" s="23">
        <v>417</v>
      </c>
      <c r="J8" s="22"/>
      <c r="K8" s="21">
        <v>85.99</v>
      </c>
      <c r="L8" s="274">
        <v>14.01</v>
      </c>
      <c r="M8" s="274"/>
    </row>
    <row r="9" spans="1:13">
      <c r="A9" s="22">
        <v>1973</v>
      </c>
      <c r="B9" s="22"/>
      <c r="C9" s="23">
        <v>9321.6455796091213</v>
      </c>
      <c r="E9" s="23">
        <v>537</v>
      </c>
      <c r="F9" s="23">
        <v>381</v>
      </c>
      <c r="G9" s="23">
        <v>314</v>
      </c>
      <c r="H9" s="23">
        <v>415.2</v>
      </c>
      <c r="I9" s="23">
        <v>443</v>
      </c>
      <c r="J9" s="22"/>
      <c r="K9" s="21">
        <v>82.85</v>
      </c>
      <c r="L9" s="274">
        <v>17.149999999999999</v>
      </c>
      <c r="M9" s="274"/>
    </row>
    <row r="10" spans="1:13">
      <c r="A10" s="22">
        <v>1974</v>
      </c>
      <c r="B10" s="22"/>
      <c r="C10" s="23">
        <v>10011.174198231833</v>
      </c>
      <c r="E10" s="23">
        <v>528</v>
      </c>
      <c r="F10" s="23">
        <v>403</v>
      </c>
      <c r="G10" s="23">
        <v>355</v>
      </c>
      <c r="H10" s="23">
        <v>426.6</v>
      </c>
      <c r="I10" s="23">
        <v>476</v>
      </c>
      <c r="J10" s="22"/>
      <c r="K10" s="21">
        <v>87.13</v>
      </c>
      <c r="L10" s="274">
        <v>12.87</v>
      </c>
      <c r="M10" s="274"/>
    </row>
    <row r="11" spans="1:13">
      <c r="A11" s="22">
        <v>1975</v>
      </c>
      <c r="B11" s="22"/>
      <c r="C11" s="23">
        <v>10810.310974315433</v>
      </c>
      <c r="E11" s="23">
        <v>639</v>
      </c>
      <c r="F11" s="23">
        <v>437</v>
      </c>
      <c r="G11" s="23">
        <v>375</v>
      </c>
      <c r="H11" s="23">
        <v>485.6</v>
      </c>
      <c r="I11" s="23">
        <v>515</v>
      </c>
      <c r="J11" s="22"/>
      <c r="K11" s="21">
        <v>86.04</v>
      </c>
      <c r="L11" s="274">
        <v>13.96</v>
      </c>
      <c r="M11" s="274"/>
    </row>
    <row r="12" spans="1:13">
      <c r="A12" s="22">
        <v>1976</v>
      </c>
      <c r="B12" s="22"/>
      <c r="C12" s="23">
        <v>11577.941630636195</v>
      </c>
      <c r="E12" s="23">
        <v>710</v>
      </c>
      <c r="F12" s="23">
        <v>500</v>
      </c>
      <c r="G12" s="23">
        <v>428</v>
      </c>
      <c r="H12" s="23">
        <v>546.79999999999995</v>
      </c>
      <c r="I12" s="23">
        <v>650</v>
      </c>
      <c r="J12" s="22"/>
      <c r="K12" s="21">
        <v>84.45</v>
      </c>
      <c r="L12" s="274">
        <v>15.55</v>
      </c>
      <c r="M12" s="274"/>
    </row>
    <row r="13" spans="1:13">
      <c r="A13" s="22">
        <v>1977</v>
      </c>
      <c r="B13" s="22"/>
      <c r="C13" s="23">
        <v>12362.535284827834</v>
      </c>
      <c r="E13" s="23">
        <v>817</v>
      </c>
      <c r="F13" s="23">
        <v>581</v>
      </c>
      <c r="G13" s="23">
        <v>480</v>
      </c>
      <c r="H13" s="23">
        <v>635</v>
      </c>
      <c r="I13" s="23">
        <v>687</v>
      </c>
      <c r="J13" s="22"/>
      <c r="K13" s="21">
        <v>80</v>
      </c>
      <c r="L13" s="274">
        <v>20</v>
      </c>
      <c r="M13" s="274"/>
    </row>
    <row r="14" spans="1:13">
      <c r="A14" s="22">
        <v>1978</v>
      </c>
      <c r="B14" s="22"/>
      <c r="C14" s="23">
        <v>13265.570279223852</v>
      </c>
      <c r="E14" s="23">
        <v>1317</v>
      </c>
      <c r="F14" s="23">
        <v>768</v>
      </c>
      <c r="G14" s="23">
        <v>614</v>
      </c>
      <c r="H14" s="23">
        <v>920</v>
      </c>
      <c r="I14" s="23">
        <v>750</v>
      </c>
      <c r="J14" s="22"/>
      <c r="K14" s="21">
        <v>59.5</v>
      </c>
      <c r="L14" s="274">
        <v>40.5</v>
      </c>
      <c r="M14" s="274"/>
    </row>
    <row r="15" spans="1:13">
      <c r="A15" s="22">
        <v>1979</v>
      </c>
      <c r="B15" s="22"/>
      <c r="C15" s="23">
        <v>14383.197800939182</v>
      </c>
      <c r="E15" s="23">
        <v>2585</v>
      </c>
      <c r="F15" s="23">
        <v>1188</v>
      </c>
      <c r="G15" s="23">
        <v>853</v>
      </c>
      <c r="H15" s="23">
        <v>1504</v>
      </c>
      <c r="I15" s="23">
        <v>948</v>
      </c>
      <c r="J15" s="22"/>
      <c r="K15" s="21">
        <v>40.355556522284012</v>
      </c>
      <c r="L15" s="21">
        <v>22.123517902344851</v>
      </c>
      <c r="M15" s="21">
        <v>37.520925575371137</v>
      </c>
    </row>
    <row r="16" spans="1:13">
      <c r="A16" s="22">
        <v>1980</v>
      </c>
      <c r="B16" s="22"/>
      <c r="C16" s="23">
        <v>15793.020829750891</v>
      </c>
      <c r="E16" s="23">
        <v>2967</v>
      </c>
      <c r="F16" s="23">
        <v>1143</v>
      </c>
      <c r="G16" s="23">
        <v>868</v>
      </c>
      <c r="H16" s="23">
        <v>1596</v>
      </c>
      <c r="I16" s="23">
        <v>1007</v>
      </c>
      <c r="J16" s="22"/>
      <c r="K16" s="21">
        <v>43.436343020378501</v>
      </c>
      <c r="L16" s="21">
        <v>38.098966979684135</v>
      </c>
      <c r="M16" s="21">
        <v>18.464689999937363</v>
      </c>
    </row>
    <row r="17" spans="1:13">
      <c r="A17" s="22">
        <v>1981</v>
      </c>
      <c r="B17" s="22"/>
      <c r="C17" s="23">
        <v>17245.630383889809</v>
      </c>
      <c r="E17" s="23">
        <v>2631</v>
      </c>
      <c r="F17" s="23">
        <v>1388</v>
      </c>
      <c r="G17" s="23">
        <v>1034</v>
      </c>
      <c r="H17" s="23">
        <v>1910</v>
      </c>
      <c r="I17" s="23">
        <v>1115</v>
      </c>
      <c r="J17" s="22"/>
      <c r="K17" s="21">
        <v>39.187349460676515</v>
      </c>
      <c r="L17" s="21">
        <v>48.06628966383915</v>
      </c>
      <c r="M17" s="21">
        <v>12.746360875484335</v>
      </c>
    </row>
    <row r="18" spans="1:13">
      <c r="A18" s="22">
        <v>1982</v>
      </c>
      <c r="B18" s="22"/>
      <c r="C18" s="23">
        <v>18485.449167778228</v>
      </c>
      <c r="E18" s="23">
        <v>2546</v>
      </c>
      <c r="F18" s="23">
        <v>1352</v>
      </c>
      <c r="G18" s="23">
        <v>1048</v>
      </c>
      <c r="H18" s="23">
        <v>2521</v>
      </c>
      <c r="I18" s="23">
        <v>1145</v>
      </c>
      <c r="J18" s="22"/>
      <c r="K18" s="21">
        <v>32.656882932422405</v>
      </c>
      <c r="L18" s="21">
        <v>55.288017107648841</v>
      </c>
      <c r="M18" s="21">
        <v>12.055099959928754</v>
      </c>
    </row>
    <row r="19" spans="1:13">
      <c r="A19" s="22">
        <v>1983</v>
      </c>
      <c r="B19" s="22"/>
      <c r="C19" s="23">
        <v>19413.630968158297</v>
      </c>
      <c r="E19" s="23">
        <v>3719</v>
      </c>
      <c r="F19" s="23">
        <v>1404</v>
      </c>
      <c r="G19" s="23">
        <v>1014</v>
      </c>
      <c r="H19" s="23">
        <v>1907</v>
      </c>
      <c r="I19" s="23">
        <v>1421</v>
      </c>
      <c r="J19" s="22"/>
      <c r="K19" s="21">
        <v>48.771037592408121</v>
      </c>
      <c r="L19" s="21">
        <v>45.540816861532008</v>
      </c>
      <c r="M19" s="21">
        <v>5.6881455460598715</v>
      </c>
    </row>
    <row r="20" spans="1:13">
      <c r="A20" s="22">
        <v>1984</v>
      </c>
      <c r="B20" s="22"/>
      <c r="C20" s="23">
        <v>20340.540777614526</v>
      </c>
      <c r="E20" s="23">
        <v>4420</v>
      </c>
      <c r="F20" s="23">
        <v>1588</v>
      </c>
      <c r="G20" s="23">
        <v>1107</v>
      </c>
      <c r="H20" s="23">
        <v>2439</v>
      </c>
      <c r="I20" s="23">
        <v>1500</v>
      </c>
      <c r="J20" s="22"/>
      <c r="K20" s="21">
        <v>42.68</v>
      </c>
      <c r="L20" s="21">
        <v>15.76</v>
      </c>
      <c r="M20" s="21">
        <v>41.56</v>
      </c>
    </row>
    <row r="21" spans="1:13">
      <c r="A21" s="22">
        <v>1985</v>
      </c>
      <c r="B21" s="22"/>
      <c r="C21" s="23">
        <v>21297.074612847795</v>
      </c>
      <c r="E21" s="23">
        <v>3587</v>
      </c>
      <c r="F21" s="23">
        <v>1975</v>
      </c>
      <c r="G21" s="23">
        <v>1421</v>
      </c>
      <c r="H21" s="23">
        <v>2397</v>
      </c>
      <c r="I21" s="23">
        <v>1815</v>
      </c>
      <c r="J21" s="22"/>
      <c r="K21" s="21">
        <v>49.079332229004891</v>
      </c>
      <c r="L21" s="21">
        <v>35.196922345126282</v>
      </c>
      <c r="M21" s="21">
        <v>15.723745425868827</v>
      </c>
    </row>
    <row r="22" spans="1:13">
      <c r="A22" s="22">
        <v>1986</v>
      </c>
      <c r="B22" s="22"/>
      <c r="C22" s="23">
        <v>22166.783711545515</v>
      </c>
      <c r="E22" s="23">
        <v>4413</v>
      </c>
      <c r="F22" s="23">
        <v>2404</v>
      </c>
      <c r="G22" s="23">
        <v>1661</v>
      </c>
      <c r="H22" s="23">
        <v>3137</v>
      </c>
      <c r="I22" s="23">
        <v>2990</v>
      </c>
      <c r="J22" s="22"/>
      <c r="K22" s="21">
        <v>52.437061053249046</v>
      </c>
      <c r="L22" s="21">
        <v>30.526305722128178</v>
      </c>
      <c r="M22" s="21">
        <v>17.036633224622776</v>
      </c>
    </row>
    <row r="23" spans="1:13">
      <c r="A23" s="22">
        <v>1987</v>
      </c>
      <c r="B23" s="22"/>
      <c r="C23" s="23">
        <v>23132.402228945732</v>
      </c>
      <c r="E23" s="23">
        <v>8617</v>
      </c>
      <c r="F23" s="23">
        <v>3121</v>
      </c>
      <c r="G23" s="23">
        <v>1957</v>
      </c>
      <c r="H23" s="23">
        <v>4959</v>
      </c>
      <c r="I23" s="23">
        <v>3000</v>
      </c>
      <c r="J23" s="22"/>
      <c r="K23" s="21">
        <v>32.874707394364798</v>
      </c>
      <c r="L23" s="21">
        <v>59.427067396816092</v>
      </c>
      <c r="M23" s="21">
        <v>7.6982252088191032</v>
      </c>
    </row>
    <row r="24" spans="1:13">
      <c r="A24" s="22">
        <v>1988</v>
      </c>
      <c r="B24" s="22"/>
      <c r="C24" s="23">
        <v>24277.239481784261</v>
      </c>
      <c r="E24" s="23">
        <v>9252</v>
      </c>
      <c r="F24" s="23">
        <v>3207</v>
      </c>
      <c r="G24" s="23">
        <v>2089</v>
      </c>
      <c r="H24" s="23">
        <v>4637</v>
      </c>
      <c r="I24" s="23">
        <v>3700</v>
      </c>
      <c r="J24" s="22"/>
      <c r="K24" s="21">
        <v>38.317887419791809</v>
      </c>
      <c r="L24" s="21">
        <v>51.904280417930579</v>
      </c>
      <c r="M24" s="21">
        <v>9.7778321622776119</v>
      </c>
    </row>
    <row r="25" spans="1:13">
      <c r="A25" s="22">
        <v>1989</v>
      </c>
      <c r="B25" s="22"/>
      <c r="C25" s="23">
        <v>25032.250289240263</v>
      </c>
      <c r="E25" s="23">
        <v>9595</v>
      </c>
      <c r="F25" s="23">
        <v>3322</v>
      </c>
      <c r="G25" s="23">
        <v>2151</v>
      </c>
      <c r="H25" s="23">
        <v>4991</v>
      </c>
      <c r="I25" s="23">
        <v>3977</v>
      </c>
      <c r="J25" s="22"/>
      <c r="K25" s="21">
        <v>41.491075507537921</v>
      </c>
      <c r="L25" s="21">
        <v>48.196467071147481</v>
      </c>
      <c r="M25" s="21">
        <v>10.312457421314598</v>
      </c>
    </row>
    <row r="26" spans="1:13">
      <c r="A26" s="22">
        <v>1990</v>
      </c>
      <c r="B26" s="22"/>
      <c r="C26" s="23">
        <v>26262.480331855244</v>
      </c>
      <c r="E26" s="23">
        <v>8818</v>
      </c>
      <c r="F26" s="23">
        <v>4212</v>
      </c>
      <c r="G26" s="23">
        <v>2591</v>
      </c>
      <c r="H26" s="23">
        <v>5840</v>
      </c>
      <c r="I26" s="23">
        <v>3421</v>
      </c>
      <c r="J26" s="22"/>
      <c r="K26" s="21">
        <v>35.684252226027397</v>
      </c>
      <c r="L26" s="21">
        <v>38.55958904109589</v>
      </c>
      <c r="M26" s="21">
        <v>25.756158732876713</v>
      </c>
    </row>
    <row r="27" spans="1:13">
      <c r="A27" s="22">
        <v>1991</v>
      </c>
      <c r="B27" s="22"/>
      <c r="C27" s="23">
        <v>27326.428281029177</v>
      </c>
      <c r="E27" s="23">
        <v>9970</v>
      </c>
      <c r="F27" s="23">
        <v>4496</v>
      </c>
      <c r="G27" s="23">
        <v>3101</v>
      </c>
      <c r="H27" s="23">
        <v>6772</v>
      </c>
      <c r="I27" s="23">
        <v>3618</v>
      </c>
      <c r="J27" s="22"/>
      <c r="K27" s="21">
        <v>31.28374595951388</v>
      </c>
      <c r="L27" s="21">
        <v>54.116630851556906</v>
      </c>
      <c r="M27" s="21">
        <v>14.599623188929215</v>
      </c>
    </row>
    <row r="28" spans="1:13">
      <c r="A28" s="22">
        <v>1992</v>
      </c>
      <c r="B28" s="22"/>
      <c r="C28" s="23">
        <v>28672.156991701646</v>
      </c>
      <c r="E28" s="23">
        <v>22655</v>
      </c>
      <c r="F28" s="23">
        <v>6543</v>
      </c>
      <c r="G28" s="23">
        <v>4015</v>
      </c>
      <c r="H28" s="23">
        <v>12223</v>
      </c>
      <c r="I28" s="23">
        <v>3338</v>
      </c>
      <c r="J28" s="22"/>
      <c r="K28" s="21">
        <v>17.291316256380785</v>
      </c>
      <c r="L28" s="21">
        <v>67.548812764511709</v>
      </c>
      <c r="M28" s="21">
        <v>15.159870979107509</v>
      </c>
    </row>
    <row r="29" spans="1:13">
      <c r="A29" s="22">
        <v>1993</v>
      </c>
      <c r="B29" s="22"/>
      <c r="C29" s="23">
        <v>29443.555919861225</v>
      </c>
      <c r="E29" s="23">
        <v>16774</v>
      </c>
      <c r="F29" s="23">
        <v>7782</v>
      </c>
      <c r="G29" s="23">
        <v>3632</v>
      </c>
      <c r="H29" s="23">
        <v>12463</v>
      </c>
      <c r="I29" s="23">
        <v>4563</v>
      </c>
      <c r="J29" s="22"/>
      <c r="K29" s="21">
        <v>18.447163604268638</v>
      </c>
      <c r="L29" s="21">
        <v>64.294070448527648</v>
      </c>
      <c r="M29" s="21">
        <v>17.258765947203713</v>
      </c>
    </row>
    <row r="30" spans="1:13">
      <c r="A30" s="22">
        <v>1994</v>
      </c>
      <c r="B30" s="22"/>
      <c r="C30" s="23">
        <v>30176.746431920958</v>
      </c>
      <c r="E30" s="23">
        <v>12355</v>
      </c>
      <c r="F30" s="23">
        <v>5621</v>
      </c>
      <c r="G30" s="23">
        <v>3916</v>
      </c>
      <c r="H30" s="23">
        <v>7445</v>
      </c>
      <c r="I30" s="23">
        <v>4873</v>
      </c>
      <c r="J30" s="22"/>
      <c r="K30" s="21">
        <v>41.23326765223068</v>
      </c>
      <c r="L30" s="21">
        <v>34.224301727963464</v>
      </c>
      <c r="M30" s="21">
        <v>24.542430619805856</v>
      </c>
    </row>
    <row r="31" spans="1:13">
      <c r="A31" s="22">
        <v>1995</v>
      </c>
      <c r="B31" s="22"/>
      <c r="C31" s="23">
        <v>31033.619973262998</v>
      </c>
      <c r="E31" s="23">
        <v>17368</v>
      </c>
      <c r="F31" s="23">
        <v>8400</v>
      </c>
      <c r="G31" s="23">
        <v>5105</v>
      </c>
      <c r="H31" s="23">
        <v>10660</v>
      </c>
      <c r="I31" s="23">
        <v>5144</v>
      </c>
      <c r="J31" s="22"/>
      <c r="K31" s="21">
        <v>29.440865404315186</v>
      </c>
      <c r="L31" s="21">
        <v>53.622560245489275</v>
      </c>
      <c r="M31" s="21">
        <v>16.936574350195535</v>
      </c>
    </row>
    <row r="32" spans="1:13">
      <c r="A32" s="22">
        <v>1996</v>
      </c>
      <c r="B32" s="22"/>
      <c r="C32" s="23">
        <v>32087.329631499244</v>
      </c>
      <c r="E32" s="23">
        <v>33969</v>
      </c>
      <c r="F32" s="23">
        <v>10467</v>
      </c>
      <c r="G32" s="23">
        <v>6793</v>
      </c>
      <c r="H32" s="23">
        <v>18329</v>
      </c>
      <c r="I32" s="23">
        <v>6727</v>
      </c>
      <c r="J32" s="22"/>
      <c r="K32" s="21">
        <v>22.368917228483426</v>
      </c>
      <c r="L32" s="21">
        <v>58.284499177156</v>
      </c>
      <c r="M32" s="21">
        <v>19.346583594360574</v>
      </c>
    </row>
    <row r="33" spans="1:13">
      <c r="A33" s="22">
        <v>1997</v>
      </c>
      <c r="B33" s="22"/>
      <c r="C33" s="23">
        <v>33489.934916203529</v>
      </c>
      <c r="E33" s="23">
        <v>44100</v>
      </c>
      <c r="F33" s="23">
        <v>12657</v>
      </c>
      <c r="G33" s="23">
        <v>8423</v>
      </c>
      <c r="H33" s="23">
        <v>22032</v>
      </c>
      <c r="I33" s="23">
        <v>8463</v>
      </c>
      <c r="J33" s="22"/>
      <c r="K33" s="21">
        <v>15.454738152179884</v>
      </c>
      <c r="L33" s="21">
        <v>67.040794419311453</v>
      </c>
      <c r="M33" s="21">
        <v>17.504467428508661</v>
      </c>
    </row>
    <row r="34" spans="1:13">
      <c r="A34" s="22">
        <v>1998</v>
      </c>
      <c r="B34" s="22"/>
      <c r="C34" s="23">
        <v>35201.257332334651</v>
      </c>
      <c r="E34" s="23">
        <v>60297</v>
      </c>
      <c r="F34" s="23">
        <v>17914</v>
      </c>
      <c r="G34" s="23">
        <v>10000</v>
      </c>
      <c r="H34" s="23">
        <v>33429</v>
      </c>
      <c r="I34" s="23">
        <v>7312</v>
      </c>
      <c r="J34" s="22"/>
      <c r="K34" s="21">
        <v>9.2438676022726014</v>
      </c>
      <c r="L34" s="21">
        <v>78.717503149254895</v>
      </c>
      <c r="M34" s="21">
        <v>12.038629248472503</v>
      </c>
    </row>
    <row r="35" spans="1:13">
      <c r="A35" s="61">
        <v>1999</v>
      </c>
      <c r="B35" s="61"/>
      <c r="C35" s="23">
        <v>36754.455185112121</v>
      </c>
      <c r="E35" s="23">
        <v>87521</v>
      </c>
      <c r="F35" s="23">
        <v>19429</v>
      </c>
      <c r="G35" s="23">
        <v>11389</v>
      </c>
      <c r="H35" s="23">
        <v>38334</v>
      </c>
      <c r="I35" s="23">
        <v>9732</v>
      </c>
      <c r="J35" s="61"/>
      <c r="K35" s="142">
        <v>9.7262568841419004</v>
      </c>
      <c r="L35" s="142">
        <v>58.516666979700773</v>
      </c>
      <c r="M35" s="142">
        <v>31.757076136157323</v>
      </c>
    </row>
    <row r="36" spans="1:13">
      <c r="A36" s="61">
        <v>2000</v>
      </c>
      <c r="B36" s="61"/>
      <c r="C36" s="23">
        <v>38845.550559447875</v>
      </c>
      <c r="E36" s="23">
        <v>84449</v>
      </c>
      <c r="F36" s="23">
        <v>27207</v>
      </c>
      <c r="G36" s="23">
        <v>13292</v>
      </c>
      <c r="H36" s="23">
        <v>40377.949999999997</v>
      </c>
      <c r="J36" s="61"/>
      <c r="K36" s="142"/>
      <c r="L36" s="142"/>
      <c r="M36" s="142"/>
    </row>
    <row r="37" spans="1:13">
      <c r="A37" s="61">
        <v>2001</v>
      </c>
      <c r="B37" s="61"/>
      <c r="C37" s="23">
        <v>39658.963989986521</v>
      </c>
      <c r="E37" s="23">
        <v>83996</v>
      </c>
      <c r="F37" s="23">
        <v>15704</v>
      </c>
      <c r="G37" s="23">
        <v>8054</v>
      </c>
      <c r="H37" s="23">
        <v>36509.120000000003</v>
      </c>
      <c r="J37" s="61"/>
      <c r="K37" s="142"/>
      <c r="L37" s="142"/>
      <c r="M37" s="142"/>
    </row>
    <row r="38" spans="1:13">
      <c r="A38" s="61">
        <v>2002</v>
      </c>
      <c r="B38" s="61"/>
      <c r="C38" s="23">
        <v>40394.276075161994</v>
      </c>
      <c r="E38" s="23">
        <v>29354</v>
      </c>
      <c r="F38" s="23">
        <v>13629</v>
      </c>
      <c r="G38" s="23">
        <v>8159</v>
      </c>
      <c r="H38" s="23">
        <v>18483.75</v>
      </c>
      <c r="J38" s="61"/>
      <c r="K38" s="142"/>
      <c r="L38" s="142"/>
      <c r="M38" s="142"/>
    </row>
    <row r="39" spans="1:13">
      <c r="A39" s="61">
        <v>2003</v>
      </c>
      <c r="B39" s="61"/>
      <c r="C39" s="23">
        <v>41782.940304101954</v>
      </c>
      <c r="E39" s="23">
        <v>32812</v>
      </c>
      <c r="F39" s="23">
        <v>14883</v>
      </c>
      <c r="G39" s="23">
        <v>9457</v>
      </c>
      <c r="H39" s="23">
        <v>19702.04</v>
      </c>
      <c r="J39" s="61"/>
      <c r="K39" s="142"/>
      <c r="L39" s="142"/>
      <c r="M39" s="142"/>
    </row>
    <row r="40" spans="1:13">
      <c r="A40" s="61">
        <v>2004</v>
      </c>
      <c r="B40" s="61"/>
      <c r="C40" s="23">
        <v>43436.063137147197</v>
      </c>
      <c r="E40" s="23">
        <v>56660</v>
      </c>
      <c r="F40" s="23">
        <v>23830</v>
      </c>
      <c r="G40" s="23">
        <v>13371</v>
      </c>
      <c r="H40" s="23">
        <v>33021.69</v>
      </c>
      <c r="J40" s="61"/>
      <c r="K40" s="142"/>
      <c r="L40" s="142"/>
      <c r="M40" s="142"/>
    </row>
    <row r="41" spans="1:13">
      <c r="A41" s="61">
        <v>2005</v>
      </c>
      <c r="B41" s="61"/>
      <c r="C41" s="23">
        <v>44883.884002852392</v>
      </c>
      <c r="E41" s="23">
        <v>68955</v>
      </c>
      <c r="F41" s="23">
        <v>22390</v>
      </c>
      <c r="G41" s="23">
        <v>13850</v>
      </c>
      <c r="H41" s="23">
        <v>34479.120000000003</v>
      </c>
      <c r="J41" s="61"/>
      <c r="K41" s="142"/>
      <c r="L41" s="142"/>
      <c r="M41" s="142"/>
    </row>
    <row r="42" spans="1:13">
      <c r="A42" s="61">
        <v>2006</v>
      </c>
      <c r="B42" s="61"/>
      <c r="E42" s="23">
        <v>98210</v>
      </c>
      <c r="F42" s="23">
        <v>29120</v>
      </c>
      <c r="G42" s="23">
        <v>17840</v>
      </c>
      <c r="H42" s="23">
        <v>50955.6</v>
      </c>
      <c r="J42" s="61"/>
      <c r="K42" s="142"/>
      <c r="L42" s="142"/>
      <c r="M42" s="142"/>
    </row>
    <row r="43" spans="1:13">
      <c r="A43" s="24"/>
      <c r="B43" s="24"/>
      <c r="C43" s="25"/>
      <c r="D43" s="25"/>
      <c r="E43" s="25"/>
      <c r="F43" s="25"/>
      <c r="G43" s="25"/>
      <c r="H43" s="25"/>
      <c r="I43" s="25"/>
      <c r="J43" s="24"/>
      <c r="K43" s="131"/>
      <c r="L43" s="131"/>
      <c r="M43" s="131"/>
    </row>
    <row r="44" spans="1:13">
      <c r="A44" s="61"/>
      <c r="B44" s="61"/>
      <c r="C44" s="62"/>
      <c r="D44" s="62"/>
      <c r="E44" s="62"/>
      <c r="F44" s="62"/>
      <c r="G44" s="62"/>
      <c r="H44" s="62"/>
      <c r="I44" s="62"/>
      <c r="J44" s="61"/>
      <c r="K44" s="142"/>
      <c r="L44" s="142"/>
      <c r="M44" s="142"/>
    </row>
    <row r="45" spans="1:13">
      <c r="A45" s="20" t="s">
        <v>203</v>
      </c>
    </row>
    <row r="46" spans="1:13">
      <c r="A46" s="20" t="s">
        <v>204</v>
      </c>
    </row>
  </sheetData>
  <mergeCells count="12">
    <mergeCell ref="E2:I2"/>
    <mergeCell ref="A1:M1"/>
    <mergeCell ref="K2:M2"/>
    <mergeCell ref="L6:M6"/>
    <mergeCell ref="L7:M7"/>
    <mergeCell ref="L8:M8"/>
    <mergeCell ref="L9:M9"/>
    <mergeCell ref="L10:M10"/>
    <mergeCell ref="L11:M11"/>
    <mergeCell ref="L12:M12"/>
    <mergeCell ref="L13:M13"/>
    <mergeCell ref="L14:M14"/>
  </mergeCells>
  <phoneticPr fontId="4" type="noConversion"/>
  <printOptions horizontalCentered="1" verticalCentered="1"/>
  <pageMargins left="0.78740157480314998" right="0.78740157480314998" top="0.59055118110236204" bottom="0.78740157480314998" header="0.511811023622047" footer="0.511811023622047"/>
  <pageSetup scale="87" orientation="portrait" verticalDpi="96"/>
  <headerFooter alignWithMargins="0"/>
</worksheet>
</file>

<file path=xl/worksheets/sheet26.xml><?xml version="1.0" encoding="utf-8"?>
<worksheet xmlns="http://schemas.openxmlformats.org/spreadsheetml/2006/main" xmlns:r="http://schemas.openxmlformats.org/officeDocument/2006/relationships">
  <sheetPr>
    <pageSetUpPr fitToPage="1"/>
  </sheetPr>
  <dimension ref="A1:Y1729"/>
  <sheetViews>
    <sheetView topLeftCell="A61" workbookViewId="0">
      <selection activeCell="A95" sqref="A95:C95"/>
    </sheetView>
  </sheetViews>
  <sheetFormatPr defaultColWidth="8.88671875" defaultRowHeight="12.75"/>
  <cols>
    <col min="1" max="91" width="5.33203125" style="2" customWidth="1"/>
    <col min="92" max="16384" width="8.88671875" style="2"/>
  </cols>
  <sheetData>
    <row r="1" spans="1:25" ht="9.75" customHeight="1">
      <c r="A1" s="1"/>
      <c r="B1" s="1"/>
      <c r="C1" s="1"/>
      <c r="D1" s="1"/>
      <c r="E1" s="1"/>
      <c r="F1" s="1"/>
      <c r="G1" s="1"/>
      <c r="H1" s="1"/>
      <c r="I1" s="1"/>
      <c r="J1" s="1"/>
      <c r="K1" s="1"/>
      <c r="L1" s="1"/>
      <c r="M1" s="1"/>
      <c r="N1" s="1"/>
      <c r="O1" s="1"/>
      <c r="P1" s="1"/>
      <c r="Q1" s="1"/>
      <c r="R1" s="1"/>
      <c r="S1" s="1"/>
      <c r="T1" s="1"/>
      <c r="U1" s="1"/>
      <c r="V1" s="1"/>
      <c r="W1" s="1"/>
      <c r="X1" s="1"/>
      <c r="Y1" s="1"/>
    </row>
    <row r="2" spans="1:25" ht="9.75" customHeight="1">
      <c r="A2" s="1"/>
      <c r="B2" s="1" t="s">
        <v>52</v>
      </c>
      <c r="C2" s="1" t="s">
        <v>52</v>
      </c>
      <c r="D2" s="1"/>
      <c r="E2" s="1"/>
      <c r="F2" s="1"/>
      <c r="G2" s="1"/>
      <c r="H2" s="1"/>
      <c r="I2" s="1"/>
      <c r="J2" s="1"/>
      <c r="K2" s="1"/>
      <c r="L2" s="1"/>
      <c r="M2" s="1"/>
      <c r="N2" s="1"/>
      <c r="O2" s="1"/>
      <c r="P2" s="1"/>
      <c r="Q2" s="1"/>
      <c r="R2" s="1"/>
      <c r="S2" s="1"/>
      <c r="T2" s="1"/>
      <c r="U2" s="1"/>
      <c r="V2" s="1"/>
      <c r="W2" s="1"/>
      <c r="X2" s="1"/>
      <c r="Y2" s="1"/>
    </row>
    <row r="3" spans="1:25" ht="9.75" customHeight="1">
      <c r="A3" s="1"/>
      <c r="B3" s="1" t="s">
        <v>348</v>
      </c>
      <c r="C3" s="1" t="s">
        <v>346</v>
      </c>
      <c r="D3" s="1"/>
      <c r="E3" s="1"/>
      <c r="F3" s="1"/>
      <c r="G3" s="1"/>
      <c r="H3" s="1"/>
      <c r="I3" s="1"/>
      <c r="J3" s="1"/>
      <c r="K3" s="1"/>
      <c r="L3" s="1"/>
      <c r="M3" s="1"/>
      <c r="N3" s="1"/>
      <c r="O3" s="1"/>
      <c r="P3" s="1"/>
      <c r="Q3" s="1"/>
      <c r="R3" s="1"/>
      <c r="S3" s="1"/>
      <c r="T3" s="1"/>
      <c r="U3" s="1"/>
      <c r="V3" s="1"/>
      <c r="W3" s="1"/>
      <c r="X3" s="1"/>
      <c r="Y3" s="1"/>
    </row>
    <row r="4" spans="1:25" ht="9.75" customHeight="1">
      <c r="A4" s="1">
        <v>1917</v>
      </c>
      <c r="B4" s="3">
        <f>0.01*'Table A1'!B10</f>
        <v>0.40287041875222585</v>
      </c>
      <c r="C4" s="3">
        <f>0.01*'Table A3'!B10</f>
        <v>0.40507657450090068</v>
      </c>
      <c r="D4" s="1"/>
      <c r="E4" s="1"/>
      <c r="F4" s="1"/>
      <c r="G4" s="1"/>
      <c r="H4" s="1"/>
      <c r="I4" s="1"/>
      <c r="J4" s="1"/>
      <c r="K4" s="1"/>
      <c r="L4" s="1"/>
      <c r="M4" s="1"/>
      <c r="N4" s="1"/>
      <c r="O4" s="1"/>
      <c r="P4" s="1"/>
      <c r="Q4" s="1"/>
      <c r="R4" s="1"/>
      <c r="S4" s="1"/>
      <c r="T4" s="1"/>
      <c r="U4" s="1"/>
      <c r="V4" s="1"/>
      <c r="W4" s="1"/>
      <c r="X4" s="1"/>
      <c r="Y4" s="1"/>
    </row>
    <row r="5" spans="1:25" ht="9.75" customHeight="1">
      <c r="A5" s="1">
        <v>1918</v>
      </c>
      <c r="B5" s="3">
        <f>0.01*'Table A1'!B11</f>
        <v>0.3990372751202258</v>
      </c>
      <c r="C5" s="3">
        <f>0.01*'Table A3'!B11</f>
        <v>0.40107045446727191</v>
      </c>
      <c r="D5" s="1"/>
      <c r="E5" s="1"/>
      <c r="F5" s="1"/>
      <c r="G5" s="1"/>
      <c r="H5" s="1"/>
      <c r="I5" s="1"/>
      <c r="J5" s="1"/>
      <c r="K5" s="1"/>
      <c r="L5" s="1"/>
      <c r="M5" s="1"/>
      <c r="N5" s="1"/>
      <c r="O5" s="1"/>
      <c r="P5" s="1"/>
      <c r="Q5" s="1"/>
      <c r="R5" s="1"/>
      <c r="S5" s="1"/>
      <c r="T5" s="1"/>
      <c r="U5" s="1"/>
      <c r="V5" s="1"/>
      <c r="W5" s="1"/>
      <c r="X5" s="1"/>
      <c r="Y5" s="1"/>
    </row>
    <row r="6" spans="1:25" ht="9.75" customHeight="1">
      <c r="A6" s="1">
        <v>1919</v>
      </c>
      <c r="B6" s="3">
        <f>0.01*'Table A1'!B12</f>
        <v>0.3948132401533932</v>
      </c>
      <c r="C6" s="3">
        <f>0.01*'Table A3'!B12</f>
        <v>0.4031563788202262</v>
      </c>
      <c r="D6" s="1"/>
      <c r="E6" s="1"/>
      <c r="F6" s="1"/>
      <c r="G6" s="1"/>
      <c r="H6" s="1"/>
      <c r="I6" s="1"/>
      <c r="J6" s="1"/>
      <c r="K6" s="1"/>
      <c r="L6" s="1"/>
      <c r="M6" s="1"/>
      <c r="N6" s="1"/>
      <c r="O6" s="1"/>
      <c r="P6" s="1"/>
      <c r="Q6" s="1"/>
      <c r="R6" s="1"/>
      <c r="S6" s="1"/>
      <c r="T6" s="1"/>
      <c r="U6" s="1"/>
      <c r="V6" s="1"/>
      <c r="W6" s="1"/>
      <c r="X6" s="1"/>
      <c r="Y6" s="1"/>
    </row>
    <row r="7" spans="1:25" ht="9.75" customHeight="1">
      <c r="A7" s="1">
        <v>1920</v>
      </c>
      <c r="B7" s="3">
        <f>0.01*'Table A1'!B13</f>
        <v>0.38100387437769251</v>
      </c>
      <c r="C7" s="3">
        <f>0.01*'Table A3'!B13</f>
        <v>0.3901411364037346</v>
      </c>
      <c r="D7" s="1"/>
      <c r="E7" s="1"/>
      <c r="F7" s="1"/>
      <c r="G7" s="1"/>
      <c r="H7" s="1"/>
      <c r="I7" s="1"/>
      <c r="J7" s="1"/>
      <c r="K7" s="1"/>
      <c r="L7" s="1"/>
      <c r="M7" s="1"/>
      <c r="N7" s="1"/>
      <c r="O7" s="1"/>
      <c r="P7" s="1"/>
      <c r="Q7" s="1"/>
      <c r="R7" s="1"/>
      <c r="S7" s="1"/>
      <c r="T7" s="1"/>
      <c r="U7" s="1"/>
      <c r="V7" s="1"/>
      <c r="W7" s="1"/>
      <c r="X7" s="1"/>
      <c r="Y7" s="1"/>
    </row>
    <row r="8" spans="1:25" ht="9.75" customHeight="1">
      <c r="A8" s="1">
        <v>1921</v>
      </c>
      <c r="B8" s="3">
        <f>0.01*'Table A1'!B14</f>
        <v>0.42859726639973672</v>
      </c>
      <c r="C8" s="3">
        <f>0.01*'Table A3'!B14</f>
        <v>0.43181056663800776</v>
      </c>
      <c r="D8" s="1"/>
      <c r="E8" s="1"/>
      <c r="F8" s="1"/>
      <c r="G8" s="1"/>
      <c r="H8" s="1"/>
      <c r="I8" s="1"/>
      <c r="J8" s="1"/>
      <c r="K8" s="1"/>
      <c r="L8" s="1"/>
      <c r="M8" s="1"/>
      <c r="N8" s="1"/>
      <c r="O8" s="1"/>
      <c r="P8" s="1"/>
      <c r="Q8" s="1"/>
      <c r="R8" s="1"/>
      <c r="S8" s="1"/>
      <c r="T8" s="1"/>
      <c r="U8" s="1"/>
      <c r="V8" s="1"/>
      <c r="W8" s="1"/>
      <c r="X8" s="1"/>
      <c r="Y8" s="1"/>
    </row>
    <row r="9" spans="1:25" ht="9.75" customHeight="1">
      <c r="A9" s="1">
        <v>1922</v>
      </c>
      <c r="B9" s="3">
        <f>0.01*'Table A1'!B15</f>
        <v>0.42948553427651265</v>
      </c>
      <c r="C9" s="3">
        <f>0.01*'Table A3'!B15</f>
        <v>0.43721477661517705</v>
      </c>
      <c r="D9" s="1"/>
      <c r="E9" s="1"/>
      <c r="F9" s="1"/>
      <c r="G9" s="1"/>
      <c r="H9" s="1"/>
      <c r="I9" s="1"/>
      <c r="J9" s="1"/>
      <c r="K9" s="1"/>
      <c r="L9" s="1"/>
      <c r="M9" s="1"/>
      <c r="N9" s="1"/>
      <c r="O9" s="1"/>
      <c r="P9" s="1"/>
      <c r="Q9" s="1"/>
      <c r="R9" s="1"/>
      <c r="S9" s="1"/>
      <c r="T9" s="1"/>
      <c r="U9" s="1"/>
      <c r="V9" s="1"/>
      <c r="W9" s="1"/>
      <c r="X9" s="1"/>
      <c r="Y9" s="1"/>
    </row>
    <row r="10" spans="1:25" ht="9.75" customHeight="1">
      <c r="A10" s="1">
        <v>1923</v>
      </c>
      <c r="B10" s="3">
        <f>0.01*'Table A1'!B16</f>
        <v>0.40589552069786017</v>
      </c>
      <c r="C10" s="3">
        <f>0.01*'Table A3'!B16</f>
        <v>0.41461250579837894</v>
      </c>
      <c r="D10" s="1"/>
      <c r="E10" s="1"/>
      <c r="F10" s="1"/>
      <c r="G10" s="1"/>
      <c r="H10" s="1"/>
      <c r="I10" s="1"/>
      <c r="J10" s="1"/>
      <c r="K10" s="1"/>
      <c r="L10" s="1"/>
      <c r="M10" s="1"/>
      <c r="N10" s="1"/>
      <c r="O10" s="1"/>
      <c r="P10" s="1"/>
      <c r="Q10" s="1"/>
      <c r="R10" s="1"/>
      <c r="S10" s="1"/>
      <c r="T10" s="1"/>
      <c r="U10" s="1"/>
      <c r="V10" s="1"/>
      <c r="W10" s="1"/>
      <c r="X10" s="1"/>
      <c r="Y10" s="1"/>
    </row>
    <row r="11" spans="1:25" ht="9.75" customHeight="1">
      <c r="A11" s="1">
        <v>1924</v>
      </c>
      <c r="B11" s="3">
        <f>0.01*'Table A1'!B17</f>
        <v>0.43263914655396835</v>
      </c>
      <c r="C11" s="3">
        <f>0.01*'Table A3'!B17</f>
        <v>0.44407042747847464</v>
      </c>
      <c r="D11" s="1"/>
      <c r="E11" s="1"/>
      <c r="F11" s="1"/>
      <c r="G11" s="1"/>
      <c r="H11" s="1"/>
      <c r="I11" s="1"/>
      <c r="J11" s="1"/>
      <c r="K11" s="1"/>
      <c r="L11" s="1"/>
      <c r="M11" s="1"/>
      <c r="N11" s="1"/>
      <c r="O11" s="1"/>
      <c r="P11" s="1"/>
      <c r="Q11" s="1"/>
      <c r="R11" s="1"/>
      <c r="S11" s="1"/>
      <c r="T11" s="1"/>
      <c r="U11" s="1"/>
      <c r="V11" s="1"/>
      <c r="W11" s="1"/>
      <c r="X11" s="1"/>
      <c r="Y11" s="1"/>
    </row>
    <row r="12" spans="1:25" ht="9.75" customHeight="1">
      <c r="A12" s="1">
        <v>1925</v>
      </c>
      <c r="B12" s="3">
        <f>0.01*'Table A1'!B18</f>
        <v>0.44166809347302</v>
      </c>
      <c r="C12" s="3">
        <f>0.01*'Table A3'!B18</f>
        <v>0.46354076918824083</v>
      </c>
      <c r="D12" s="1"/>
      <c r="E12" s="1"/>
      <c r="F12" s="1"/>
      <c r="G12" s="1"/>
      <c r="H12" s="1"/>
      <c r="I12" s="1"/>
      <c r="J12" s="1"/>
      <c r="K12" s="1"/>
      <c r="L12" s="1"/>
      <c r="M12" s="1"/>
      <c r="N12" s="1"/>
      <c r="O12" s="1"/>
      <c r="P12" s="1"/>
      <c r="Q12" s="1"/>
      <c r="R12" s="1"/>
      <c r="S12" s="1"/>
      <c r="T12" s="1"/>
      <c r="U12" s="1"/>
      <c r="V12" s="1"/>
      <c r="W12" s="1"/>
      <c r="X12" s="1"/>
      <c r="Y12" s="1"/>
    </row>
    <row r="13" spans="1:25" ht="9.75" customHeight="1">
      <c r="A13" s="1">
        <v>1926</v>
      </c>
      <c r="B13" s="3">
        <f>0.01*'Table A1'!B19</f>
        <v>0.44068985279853884</v>
      </c>
      <c r="C13" s="3">
        <f>0.01*'Table A3'!B19</f>
        <v>0.4571043576823739</v>
      </c>
      <c r="D13" s="1"/>
      <c r="E13" s="1"/>
      <c r="F13" s="1"/>
      <c r="G13" s="1"/>
      <c r="H13" s="1"/>
      <c r="I13" s="1"/>
      <c r="J13" s="1"/>
      <c r="K13" s="1"/>
      <c r="L13" s="1"/>
      <c r="M13" s="1"/>
      <c r="N13" s="1"/>
      <c r="O13" s="1"/>
      <c r="P13" s="1"/>
      <c r="Q13" s="1"/>
      <c r="R13" s="1"/>
      <c r="S13" s="1"/>
      <c r="T13" s="1"/>
      <c r="U13" s="1"/>
      <c r="V13" s="1"/>
      <c r="W13" s="1"/>
      <c r="X13" s="1"/>
      <c r="Y13" s="1"/>
    </row>
    <row r="14" spans="1:25" ht="9.75" customHeight="1">
      <c r="A14" s="1">
        <v>1927</v>
      </c>
      <c r="B14" s="3">
        <f>0.01*'Table A1'!B20</f>
        <v>0.44665733319579376</v>
      </c>
      <c r="C14" s="3">
        <f>0.01*'Table A3'!B20</f>
        <v>0.46668456108833972</v>
      </c>
      <c r="D14" s="1"/>
      <c r="E14" s="1"/>
      <c r="F14" s="1"/>
      <c r="G14" s="1"/>
      <c r="H14" s="1"/>
      <c r="I14" s="1"/>
      <c r="J14" s="1"/>
      <c r="K14" s="1"/>
      <c r="L14" s="1"/>
      <c r="M14" s="1"/>
      <c r="N14" s="1"/>
      <c r="O14" s="1"/>
      <c r="P14" s="1"/>
      <c r="Q14" s="1"/>
      <c r="R14" s="1"/>
      <c r="S14" s="1"/>
      <c r="T14" s="1"/>
      <c r="U14" s="1"/>
      <c r="V14" s="1"/>
      <c r="W14" s="1"/>
      <c r="X14" s="1"/>
      <c r="Y14" s="1"/>
    </row>
    <row r="15" spans="1:25" ht="9.75" customHeight="1">
      <c r="A15" s="1">
        <v>1928</v>
      </c>
      <c r="B15" s="3">
        <f>0.01*'Table A1'!B21</f>
        <v>0.46093182150666606</v>
      </c>
      <c r="C15" s="3">
        <f>0.01*'Table A3'!B21</f>
        <v>0.49288711598739554</v>
      </c>
      <c r="D15" s="1"/>
      <c r="E15" s="1"/>
      <c r="F15" s="1"/>
      <c r="G15" s="1"/>
      <c r="H15" s="1"/>
      <c r="I15" s="1"/>
      <c r="J15" s="1"/>
      <c r="K15" s="1"/>
      <c r="L15" s="1"/>
      <c r="M15" s="1"/>
      <c r="N15" s="1"/>
      <c r="O15" s="1"/>
      <c r="P15" s="1"/>
      <c r="Q15" s="1"/>
      <c r="R15" s="1"/>
      <c r="S15" s="1"/>
      <c r="T15" s="1"/>
      <c r="U15" s="1"/>
      <c r="V15" s="1"/>
      <c r="W15" s="1"/>
      <c r="X15" s="1"/>
      <c r="Y15" s="1"/>
    </row>
    <row r="16" spans="1:25" ht="9.75" customHeight="1">
      <c r="A16" s="1">
        <v>1929</v>
      </c>
      <c r="B16" s="3">
        <f>0.01*'Table A1'!B22</f>
        <v>0.43758403603469104</v>
      </c>
      <c r="C16" s="3">
        <f>0.01*'Table A3'!B22</f>
        <v>0.46709587896007237</v>
      </c>
      <c r="D16" s="1"/>
      <c r="E16" s="1"/>
      <c r="F16" s="1"/>
      <c r="G16" s="1"/>
      <c r="H16" s="1"/>
      <c r="I16" s="1"/>
      <c r="J16" s="1"/>
      <c r="K16" s="1"/>
      <c r="L16" s="1"/>
      <c r="M16" s="1"/>
      <c r="N16" s="1"/>
      <c r="O16" s="1"/>
      <c r="P16" s="1"/>
      <c r="Q16" s="1"/>
      <c r="R16" s="1"/>
      <c r="S16" s="1"/>
      <c r="T16" s="1"/>
      <c r="U16" s="1"/>
      <c r="V16" s="1"/>
      <c r="W16" s="1"/>
      <c r="X16" s="1"/>
      <c r="Y16" s="1"/>
    </row>
    <row r="17" spans="1:25" ht="9.75" customHeight="1">
      <c r="A17" s="1">
        <v>1930</v>
      </c>
      <c r="B17" s="3">
        <f>0.01*'Table A1'!B23</f>
        <v>0.43073474553390645</v>
      </c>
      <c r="C17" s="3">
        <f>0.01*'Table A3'!B23</f>
        <v>0.43865454984434671</v>
      </c>
      <c r="D17" s="1"/>
      <c r="E17" s="1"/>
      <c r="F17" s="1"/>
      <c r="G17" s="1"/>
      <c r="H17" s="1"/>
      <c r="I17" s="1"/>
      <c r="J17" s="1"/>
      <c r="K17" s="1"/>
      <c r="L17" s="1"/>
      <c r="M17" s="1"/>
      <c r="N17" s="1"/>
      <c r="O17" s="1"/>
      <c r="P17" s="1"/>
      <c r="Q17" s="1"/>
      <c r="R17" s="1"/>
      <c r="S17" s="1"/>
      <c r="T17" s="1"/>
      <c r="U17" s="1"/>
      <c r="V17" s="1"/>
      <c r="W17" s="1"/>
      <c r="X17" s="1"/>
      <c r="Y17" s="1"/>
    </row>
    <row r="18" spans="1:25" ht="9.75" customHeight="1">
      <c r="A18" s="1">
        <v>1931</v>
      </c>
      <c r="B18" s="3">
        <f>0.01*'Table A1'!B24</f>
        <v>0.44404993839685281</v>
      </c>
      <c r="C18" s="3">
        <f>0.01*'Table A3'!B24</f>
        <v>0.44543200012431983</v>
      </c>
      <c r="D18" s="1"/>
      <c r="E18" s="1"/>
      <c r="F18" s="1"/>
      <c r="G18" s="1"/>
      <c r="H18" s="1"/>
      <c r="I18" s="1"/>
      <c r="J18" s="1"/>
      <c r="K18" s="1"/>
      <c r="L18" s="1"/>
      <c r="M18" s="1"/>
      <c r="N18" s="1"/>
      <c r="O18" s="1"/>
      <c r="P18" s="1"/>
      <c r="Q18" s="1"/>
      <c r="R18" s="1"/>
      <c r="S18" s="1"/>
      <c r="T18" s="1"/>
      <c r="U18" s="1"/>
      <c r="V18" s="1"/>
      <c r="W18" s="1"/>
      <c r="X18" s="1"/>
      <c r="Y18" s="1"/>
    </row>
    <row r="19" spans="1:25" ht="9.75" customHeight="1">
      <c r="A19" s="1">
        <v>1932</v>
      </c>
      <c r="B19" s="3">
        <f>0.01*'Table A1'!B25</f>
        <v>0.46300525871050513</v>
      </c>
      <c r="C19" s="3">
        <f>0.01*'Table A3'!B25</f>
        <v>0.46370211777261511</v>
      </c>
      <c r="D19" s="1"/>
      <c r="E19" s="1"/>
      <c r="F19" s="1"/>
      <c r="G19" s="1"/>
      <c r="H19" s="1"/>
      <c r="I19" s="1"/>
      <c r="J19" s="1"/>
      <c r="K19" s="1"/>
      <c r="L19" s="1"/>
      <c r="M19" s="1"/>
      <c r="N19" s="1"/>
      <c r="O19" s="1"/>
      <c r="P19" s="1"/>
      <c r="Q19" s="1"/>
      <c r="R19" s="1"/>
      <c r="S19" s="1"/>
      <c r="T19" s="1"/>
      <c r="U19" s="1"/>
      <c r="V19" s="1"/>
      <c r="W19" s="1"/>
      <c r="X19" s="1"/>
      <c r="Y19" s="1"/>
    </row>
    <row r="20" spans="1:25" ht="9.75" customHeight="1">
      <c r="A20" s="1">
        <v>1933</v>
      </c>
      <c r="B20" s="3">
        <f>0.01*'Table A1'!B26</f>
        <v>0.45026429505703514</v>
      </c>
      <c r="C20" s="3">
        <f>0.01*'Table A3'!B26</f>
        <v>0.4560181443056176</v>
      </c>
      <c r="D20" s="1"/>
      <c r="E20" s="1"/>
      <c r="F20" s="1"/>
      <c r="G20" s="1"/>
      <c r="H20" s="1"/>
      <c r="I20" s="1"/>
      <c r="J20" s="1"/>
      <c r="K20" s="1"/>
      <c r="L20" s="1"/>
      <c r="M20" s="1"/>
      <c r="N20" s="1"/>
      <c r="O20" s="1"/>
      <c r="P20" s="1"/>
      <c r="Q20" s="1"/>
      <c r="R20" s="1"/>
      <c r="S20" s="1"/>
      <c r="T20" s="1"/>
      <c r="U20" s="1"/>
      <c r="V20" s="1"/>
      <c r="W20" s="1"/>
      <c r="X20" s="1"/>
      <c r="Y20" s="1"/>
    </row>
    <row r="21" spans="1:25" ht="9.75" customHeight="1">
      <c r="A21" s="1">
        <v>1934</v>
      </c>
      <c r="B21" s="3">
        <f>0.01*'Table A1'!B27</f>
        <v>0.45155076643858932</v>
      </c>
      <c r="C21" s="3">
        <f>0.01*'Table A3'!B27</f>
        <v>0.45783541972143638</v>
      </c>
      <c r="D21" s="1"/>
      <c r="E21" s="1"/>
      <c r="F21" s="1"/>
      <c r="G21" s="1"/>
      <c r="H21" s="1"/>
      <c r="I21" s="1"/>
      <c r="J21" s="1"/>
      <c r="K21" s="1"/>
      <c r="L21" s="1"/>
      <c r="M21" s="1"/>
      <c r="N21" s="1"/>
      <c r="O21" s="1"/>
      <c r="P21" s="1"/>
      <c r="Q21" s="1"/>
      <c r="R21" s="1"/>
      <c r="S21" s="1"/>
      <c r="T21" s="1"/>
      <c r="U21" s="1"/>
      <c r="V21" s="1"/>
      <c r="W21" s="1"/>
      <c r="X21" s="1"/>
      <c r="Y21" s="1"/>
    </row>
    <row r="22" spans="1:25" ht="9.75" customHeight="1">
      <c r="A22" s="1">
        <v>1935</v>
      </c>
      <c r="B22" s="3">
        <f>0.01*'Table A1'!B28</f>
        <v>0.43392987272768524</v>
      </c>
      <c r="C22" s="3">
        <f>0.01*'Table A3'!B28</f>
        <v>0.44493982712429758</v>
      </c>
      <c r="D22" s="1"/>
      <c r="E22" s="1"/>
      <c r="F22" s="1"/>
      <c r="G22" s="1"/>
      <c r="H22" s="1"/>
      <c r="I22" s="1"/>
      <c r="J22" s="1"/>
      <c r="K22" s="1"/>
      <c r="L22" s="1"/>
      <c r="M22" s="1"/>
      <c r="N22" s="1"/>
      <c r="O22" s="1"/>
      <c r="P22" s="1"/>
      <c r="Q22" s="1"/>
      <c r="R22" s="1"/>
      <c r="S22" s="1"/>
      <c r="T22" s="1"/>
      <c r="U22" s="1"/>
      <c r="V22" s="1"/>
      <c r="W22" s="1"/>
      <c r="X22" s="1"/>
      <c r="Y22" s="1"/>
    </row>
    <row r="23" spans="1:25" ht="9.75" customHeight="1">
      <c r="A23" s="1">
        <v>1936</v>
      </c>
      <c r="B23" s="3">
        <f>0.01*'Table A1'!B29</f>
        <v>0.44772366982564021</v>
      </c>
      <c r="C23" s="3">
        <f>0.01*'Table A3'!B29</f>
        <v>0.46593775094476259</v>
      </c>
      <c r="D23" s="1"/>
      <c r="E23" s="1"/>
      <c r="F23" s="1"/>
      <c r="G23" s="1"/>
      <c r="H23" s="1"/>
      <c r="I23" s="1"/>
      <c r="J23" s="1"/>
      <c r="K23" s="1"/>
      <c r="L23" s="1"/>
      <c r="M23" s="1"/>
      <c r="N23" s="1"/>
      <c r="O23" s="1"/>
      <c r="P23" s="1"/>
      <c r="Q23" s="1"/>
      <c r="R23" s="1"/>
      <c r="S23" s="1"/>
      <c r="T23" s="1"/>
      <c r="U23" s="1"/>
      <c r="V23" s="1"/>
      <c r="W23" s="1"/>
      <c r="X23" s="1"/>
      <c r="Y23" s="1"/>
    </row>
    <row r="24" spans="1:25" ht="9.75" customHeight="1">
      <c r="A24" s="1">
        <v>1937</v>
      </c>
      <c r="B24" s="3">
        <f>0.01*'Table A1'!B30</f>
        <v>0.43347879853345289</v>
      </c>
      <c r="C24" s="3">
        <f>0.01*'Table A3'!B30</f>
        <v>0.44231411760580175</v>
      </c>
      <c r="D24" s="1"/>
      <c r="E24" s="1"/>
      <c r="F24" s="1"/>
      <c r="G24" s="1"/>
      <c r="H24" s="1"/>
      <c r="I24" s="1"/>
      <c r="J24" s="1"/>
      <c r="K24" s="1"/>
      <c r="L24" s="1"/>
      <c r="M24" s="1"/>
      <c r="N24" s="1"/>
      <c r="O24" s="1"/>
      <c r="P24" s="1"/>
      <c r="Q24" s="1"/>
      <c r="R24" s="1"/>
      <c r="S24" s="1"/>
      <c r="T24" s="1"/>
      <c r="U24" s="1"/>
      <c r="V24" s="1"/>
      <c r="W24" s="1"/>
      <c r="X24" s="1"/>
      <c r="Y24" s="1"/>
    </row>
    <row r="25" spans="1:25" ht="9.75" customHeight="1">
      <c r="A25" s="1">
        <v>1938</v>
      </c>
      <c r="B25" s="3">
        <f>0.01*'Table A1'!B31</f>
        <v>0.43000890492514116</v>
      </c>
      <c r="C25" s="3">
        <f>0.01*'Table A3'!B31</f>
        <v>0.44074837570771869</v>
      </c>
      <c r="D25" s="1"/>
      <c r="E25" s="1"/>
      <c r="F25" s="1"/>
      <c r="G25" s="1"/>
      <c r="H25" s="1"/>
      <c r="I25" s="1"/>
      <c r="J25" s="1"/>
      <c r="K25" s="1"/>
      <c r="L25" s="1"/>
      <c r="M25" s="1"/>
      <c r="N25" s="1"/>
      <c r="O25" s="1"/>
      <c r="P25" s="1"/>
      <c r="Q25" s="1"/>
      <c r="R25" s="1"/>
      <c r="S25" s="1"/>
      <c r="T25" s="1"/>
      <c r="U25" s="1"/>
      <c r="V25" s="1"/>
      <c r="W25" s="1"/>
      <c r="X25" s="1"/>
      <c r="Y25" s="1"/>
    </row>
    <row r="26" spans="1:25" ht="9.75" customHeight="1">
      <c r="A26" s="1">
        <v>1939</v>
      </c>
      <c r="B26" s="3">
        <f>0.01*'Table A1'!B32</f>
        <v>0.4456889817296355</v>
      </c>
      <c r="C26" s="3">
        <f>0.01*'Table A3'!B32</f>
        <v>0.4551788564175559</v>
      </c>
      <c r="D26" s="1"/>
      <c r="E26" s="1"/>
      <c r="F26" s="1"/>
      <c r="G26" s="1"/>
      <c r="H26" s="1"/>
      <c r="I26" s="1"/>
      <c r="J26" s="1"/>
      <c r="K26" s="1"/>
      <c r="L26" s="1"/>
      <c r="M26" s="1"/>
      <c r="N26" s="1"/>
      <c r="O26" s="1"/>
      <c r="P26" s="1"/>
      <c r="Q26" s="1"/>
      <c r="R26" s="1"/>
      <c r="S26" s="1"/>
      <c r="T26" s="1"/>
      <c r="U26" s="1"/>
      <c r="V26" s="1"/>
      <c r="W26" s="1"/>
      <c r="X26" s="1"/>
      <c r="Y26" s="1"/>
    </row>
    <row r="27" spans="1:25" ht="9.75" customHeight="1">
      <c r="A27" s="1">
        <v>1940</v>
      </c>
      <c r="B27" s="3">
        <f>0.01*'Table A1'!B33</f>
        <v>0.44426637504743144</v>
      </c>
      <c r="C27" s="3">
        <f>0.01*'Table A3'!B33</f>
        <v>0.4529313242902111</v>
      </c>
      <c r="D27" s="1"/>
      <c r="E27" s="1"/>
      <c r="F27" s="1"/>
      <c r="G27" s="1"/>
      <c r="H27" s="1"/>
      <c r="I27" s="1"/>
      <c r="J27" s="1"/>
      <c r="K27" s="1"/>
      <c r="L27" s="1"/>
      <c r="M27" s="1"/>
      <c r="N27" s="1"/>
      <c r="O27" s="1"/>
      <c r="P27" s="1"/>
      <c r="Q27" s="1"/>
      <c r="R27" s="1"/>
      <c r="S27" s="1"/>
      <c r="T27" s="1"/>
      <c r="U27" s="1"/>
      <c r="V27" s="1"/>
      <c r="W27" s="1"/>
      <c r="X27" s="1"/>
      <c r="Y27" s="1"/>
    </row>
    <row r="28" spans="1:25" ht="9.75" customHeight="1">
      <c r="A28" s="1">
        <v>1941</v>
      </c>
      <c r="B28" s="3">
        <f>0.01*'Table A1'!B34</f>
        <v>0.41019314576353105</v>
      </c>
      <c r="C28" s="3">
        <f>0.01*'Table A3'!B34</f>
        <v>0.41930339557276819</v>
      </c>
      <c r="D28" s="1"/>
      <c r="E28" s="1"/>
      <c r="F28" s="1"/>
      <c r="G28" s="1"/>
      <c r="H28" s="1"/>
      <c r="I28" s="1"/>
      <c r="J28" s="1"/>
      <c r="K28" s="1"/>
      <c r="L28" s="1"/>
      <c r="M28" s="1"/>
      <c r="N28" s="1"/>
      <c r="O28" s="1"/>
      <c r="P28" s="1"/>
      <c r="Q28" s="1"/>
      <c r="R28" s="1"/>
      <c r="S28" s="1"/>
      <c r="T28" s="1"/>
      <c r="U28" s="1"/>
      <c r="V28" s="1"/>
      <c r="W28" s="1"/>
      <c r="X28" s="1"/>
      <c r="Y28" s="1"/>
    </row>
    <row r="29" spans="1:25" ht="9.75" customHeight="1">
      <c r="A29" s="1">
        <v>1942</v>
      </c>
      <c r="B29" s="3">
        <f>0.01*'Table A1'!B35</f>
        <v>0.35494183119366474</v>
      </c>
      <c r="C29" s="3">
        <f>0.01*'Table A3'!B35</f>
        <v>0.3612786266702373</v>
      </c>
      <c r="D29" s="1"/>
      <c r="E29" s="1"/>
      <c r="F29" s="1"/>
      <c r="G29" s="1"/>
      <c r="H29" s="1"/>
      <c r="I29" s="1"/>
      <c r="J29" s="1"/>
      <c r="K29" s="1"/>
      <c r="L29" s="1"/>
      <c r="M29" s="1"/>
      <c r="N29" s="1"/>
      <c r="O29" s="1"/>
      <c r="P29" s="1"/>
      <c r="Q29" s="1"/>
      <c r="R29" s="1"/>
      <c r="S29" s="1"/>
      <c r="T29" s="1"/>
      <c r="U29" s="1"/>
      <c r="V29" s="1"/>
      <c r="W29" s="1"/>
      <c r="X29" s="1"/>
      <c r="Y29" s="1"/>
    </row>
    <row r="30" spans="1:25" ht="9.75" customHeight="1">
      <c r="A30" s="1">
        <v>1943</v>
      </c>
      <c r="B30" s="3">
        <f>0.01*'Table A1'!B36</f>
        <v>0.32669923198876599</v>
      </c>
      <c r="C30" s="3">
        <f>0.01*'Table A3'!B36</f>
        <v>0.33689902114938236</v>
      </c>
      <c r="D30" s="1"/>
      <c r="E30" s="1"/>
      <c r="F30" s="1"/>
      <c r="G30" s="1"/>
      <c r="H30" s="1"/>
      <c r="I30" s="1"/>
      <c r="J30" s="1"/>
      <c r="K30" s="1"/>
      <c r="L30" s="1"/>
      <c r="M30" s="1"/>
      <c r="N30" s="1"/>
      <c r="O30" s="1"/>
      <c r="P30" s="1"/>
      <c r="Q30" s="1"/>
      <c r="R30" s="1"/>
      <c r="S30" s="1"/>
      <c r="T30" s="1"/>
      <c r="U30" s="1"/>
      <c r="V30" s="1"/>
      <c r="W30" s="1"/>
      <c r="X30" s="1"/>
      <c r="Y30" s="1"/>
    </row>
    <row r="31" spans="1:25" ht="9.75" customHeight="1">
      <c r="A31" s="1">
        <v>1944</v>
      </c>
      <c r="B31" s="3">
        <f>0.01*'Table A1'!B37</f>
        <v>0.31548869949228214</v>
      </c>
      <c r="C31" s="3">
        <f>0.01*'Table A3'!B37</f>
        <v>0.32512530985454763</v>
      </c>
      <c r="D31" s="1"/>
      <c r="E31" s="1"/>
      <c r="F31" s="1"/>
      <c r="G31" s="1"/>
      <c r="H31" s="1"/>
      <c r="I31" s="1"/>
      <c r="J31" s="1"/>
      <c r="K31" s="1"/>
      <c r="L31" s="1"/>
      <c r="M31" s="1"/>
      <c r="N31" s="1"/>
      <c r="O31" s="1"/>
      <c r="P31" s="1"/>
      <c r="Q31" s="1"/>
      <c r="R31" s="1"/>
      <c r="S31" s="1"/>
      <c r="T31" s="1"/>
      <c r="U31" s="1"/>
      <c r="V31" s="1"/>
      <c r="W31" s="1"/>
      <c r="X31" s="1"/>
      <c r="Y31" s="1"/>
    </row>
    <row r="32" spans="1:25" ht="9.75" customHeight="1">
      <c r="A32" s="1">
        <v>1945</v>
      </c>
      <c r="B32" s="3">
        <f>0.01*'Table A1'!B38</f>
        <v>0.32644588706207495</v>
      </c>
      <c r="C32" s="3">
        <f>0.01*'Table A3'!B38</f>
        <v>0.34423310442267147</v>
      </c>
      <c r="D32" s="1"/>
      <c r="E32" s="1"/>
      <c r="F32" s="1"/>
      <c r="G32" s="1"/>
      <c r="H32" s="1"/>
      <c r="I32" s="1"/>
      <c r="J32" s="1"/>
      <c r="K32" s="1"/>
      <c r="L32" s="1"/>
      <c r="M32" s="1"/>
      <c r="N32" s="1"/>
      <c r="O32" s="1"/>
      <c r="P32" s="1"/>
      <c r="Q32" s="1"/>
      <c r="R32" s="1"/>
      <c r="S32" s="1"/>
      <c r="T32" s="1"/>
      <c r="U32" s="1"/>
      <c r="V32" s="1"/>
      <c r="W32" s="1"/>
      <c r="X32" s="1"/>
      <c r="Y32" s="1"/>
    </row>
    <row r="33" spans="1:25" ht="9.75" customHeight="1">
      <c r="A33" s="1">
        <v>1946</v>
      </c>
      <c r="B33" s="3">
        <f>0.01*'Table A1'!B39</f>
        <v>0.34616394068930384</v>
      </c>
      <c r="C33" s="3">
        <f>0.01*'Table A3'!B39</f>
        <v>0.36699551227328814</v>
      </c>
      <c r="D33" s="1"/>
      <c r="E33" s="1"/>
      <c r="F33" s="1"/>
      <c r="G33" s="1"/>
      <c r="H33" s="1"/>
      <c r="I33" s="1"/>
      <c r="J33" s="1"/>
      <c r="K33" s="1"/>
      <c r="L33" s="1"/>
      <c r="M33" s="1"/>
      <c r="N33" s="1"/>
      <c r="O33" s="1"/>
      <c r="P33" s="1"/>
      <c r="Q33" s="1"/>
      <c r="R33" s="1"/>
      <c r="S33" s="1"/>
      <c r="T33" s="1"/>
      <c r="U33" s="1"/>
      <c r="V33" s="1"/>
      <c r="W33" s="1"/>
      <c r="X33" s="1"/>
      <c r="Y33" s="1"/>
    </row>
    <row r="34" spans="1:25" ht="9.75" customHeight="1">
      <c r="A34" s="1">
        <v>1947</v>
      </c>
      <c r="B34" s="3">
        <f>0.01*'Table A1'!B40</f>
        <v>0.33017177593435582</v>
      </c>
      <c r="C34" s="3">
        <f>0.01*'Table A3'!B40</f>
        <v>0.34347880643880307</v>
      </c>
      <c r="D34" s="1"/>
      <c r="E34" s="1"/>
      <c r="F34" s="1"/>
      <c r="G34" s="1"/>
      <c r="H34" s="1"/>
      <c r="I34" s="1"/>
      <c r="J34" s="1"/>
      <c r="K34" s="1"/>
      <c r="L34" s="1"/>
      <c r="M34" s="1"/>
      <c r="N34" s="1"/>
      <c r="O34" s="1"/>
      <c r="P34" s="1"/>
      <c r="Q34" s="1"/>
      <c r="R34" s="1"/>
      <c r="S34" s="1"/>
      <c r="T34" s="1"/>
      <c r="U34" s="1"/>
      <c r="V34" s="1"/>
      <c r="W34" s="1"/>
      <c r="X34" s="1"/>
      <c r="Y34" s="1"/>
    </row>
    <row r="35" spans="1:25" ht="9.75" customHeight="1">
      <c r="A35" s="1">
        <v>1948</v>
      </c>
      <c r="B35" s="3">
        <f>0.01*'Table A1'!B41</f>
        <v>0.33720637645202817</v>
      </c>
      <c r="C35" s="3">
        <f>0.01*'Table A3'!B41</f>
        <v>0.35013508333029786</v>
      </c>
      <c r="D35" s="1"/>
      <c r="E35" s="1"/>
      <c r="F35" s="1"/>
      <c r="G35" s="1"/>
      <c r="H35" s="1"/>
      <c r="I35" s="1"/>
      <c r="J35" s="1"/>
      <c r="K35" s="1"/>
      <c r="L35" s="1"/>
      <c r="M35" s="1"/>
      <c r="N35" s="1"/>
      <c r="O35" s="1"/>
      <c r="P35" s="1"/>
      <c r="Q35" s="1"/>
      <c r="R35" s="1"/>
      <c r="S35" s="1"/>
      <c r="T35" s="1"/>
      <c r="U35" s="1"/>
      <c r="V35" s="1"/>
      <c r="W35" s="1"/>
      <c r="X35" s="1"/>
      <c r="Y35" s="1"/>
    </row>
    <row r="36" spans="1:25" ht="9.75" customHeight="1">
      <c r="A36" s="1">
        <v>1949</v>
      </c>
      <c r="B36" s="3">
        <f>0.01*'Table A1'!B42</f>
        <v>0.33763098095195448</v>
      </c>
      <c r="C36" s="3">
        <f>0.01*'Table A3'!B42</f>
        <v>0.34750996242854654</v>
      </c>
      <c r="D36" s="1"/>
      <c r="E36" s="1"/>
      <c r="F36" s="1"/>
      <c r="G36" s="1"/>
      <c r="H36" s="1"/>
      <c r="I36" s="1"/>
      <c r="J36" s="1"/>
      <c r="K36" s="1"/>
      <c r="L36" s="1"/>
      <c r="M36" s="1"/>
      <c r="N36" s="1"/>
      <c r="O36" s="1"/>
      <c r="P36" s="1"/>
      <c r="Q36" s="1"/>
      <c r="R36" s="1"/>
      <c r="S36" s="1"/>
      <c r="T36" s="1"/>
      <c r="U36" s="1"/>
      <c r="V36" s="1"/>
      <c r="W36" s="1"/>
      <c r="X36" s="1"/>
      <c r="Y36" s="1"/>
    </row>
    <row r="37" spans="1:25" ht="9.75" customHeight="1">
      <c r="A37" s="1">
        <v>1950</v>
      </c>
      <c r="B37" s="3">
        <f>0.01*'Table A1'!B43</f>
        <v>0.33871100610399119</v>
      </c>
      <c r="C37" s="3">
        <f>0.01*'Table A3'!B43</f>
        <v>0.35563366960951437</v>
      </c>
      <c r="D37" s="1"/>
      <c r="E37" s="1"/>
      <c r="F37" s="1"/>
      <c r="G37" s="1"/>
      <c r="H37" s="1"/>
      <c r="I37" s="1"/>
      <c r="J37" s="1"/>
      <c r="K37" s="1"/>
      <c r="L37" s="1"/>
      <c r="M37" s="1"/>
      <c r="N37" s="1"/>
      <c r="O37" s="1"/>
      <c r="P37" s="1"/>
      <c r="Q37" s="1"/>
      <c r="R37" s="1"/>
      <c r="S37" s="1"/>
      <c r="T37" s="1"/>
      <c r="U37" s="1"/>
      <c r="V37" s="1"/>
      <c r="W37" s="1"/>
      <c r="X37" s="1"/>
      <c r="Y37" s="1"/>
    </row>
    <row r="38" spans="1:25" ht="9.75" customHeight="1">
      <c r="A38" s="1">
        <v>1951</v>
      </c>
      <c r="B38" s="3">
        <f>0.01*'Table A1'!B44</f>
        <v>0.32819965101679388</v>
      </c>
      <c r="C38" s="3">
        <f>0.01*'Table A3'!B44</f>
        <v>0.34217551487253889</v>
      </c>
      <c r="D38" s="1"/>
      <c r="E38" s="1"/>
      <c r="F38" s="1"/>
      <c r="G38" s="1"/>
      <c r="H38" s="1"/>
      <c r="I38" s="1"/>
      <c r="J38" s="1"/>
      <c r="K38" s="1"/>
      <c r="L38" s="1"/>
      <c r="M38" s="1"/>
      <c r="N38" s="1"/>
      <c r="O38" s="1"/>
      <c r="P38" s="1"/>
      <c r="Q38" s="1"/>
      <c r="R38" s="1"/>
      <c r="S38" s="1"/>
      <c r="T38" s="1"/>
      <c r="U38" s="1"/>
      <c r="V38" s="1"/>
      <c r="W38" s="1"/>
      <c r="X38" s="1"/>
      <c r="Y38" s="1"/>
    </row>
    <row r="39" spans="1:25" ht="9.75" customHeight="1">
      <c r="A39" s="1">
        <v>1952</v>
      </c>
      <c r="B39" s="3">
        <f>0.01*'Table A1'!B45</f>
        <v>0.32073962097575531</v>
      </c>
      <c r="C39" s="3">
        <f>0.01*'Table A3'!B45</f>
        <v>0.33211509029250325</v>
      </c>
      <c r="D39" s="1"/>
      <c r="E39" s="1"/>
      <c r="F39" s="1"/>
      <c r="G39" s="1"/>
      <c r="H39" s="1"/>
      <c r="I39" s="1"/>
      <c r="J39" s="1"/>
      <c r="K39" s="1"/>
      <c r="L39" s="1"/>
      <c r="M39" s="1"/>
      <c r="N39" s="1"/>
      <c r="O39" s="1"/>
      <c r="P39" s="1"/>
      <c r="Q39" s="1"/>
      <c r="R39" s="1"/>
      <c r="S39" s="1"/>
      <c r="T39" s="1"/>
      <c r="U39" s="1"/>
      <c r="V39" s="1"/>
      <c r="W39" s="1"/>
      <c r="X39" s="1"/>
      <c r="Y39" s="1"/>
    </row>
    <row r="40" spans="1:25" ht="9.75" customHeight="1">
      <c r="A40" s="1">
        <v>1953</v>
      </c>
      <c r="B40" s="3">
        <f>0.01*'Table A1'!B46</f>
        <v>0.31380431868356229</v>
      </c>
      <c r="C40" s="3">
        <f>0.01*'Table A3'!B46</f>
        <v>0.32306951062083611</v>
      </c>
      <c r="D40" s="1"/>
      <c r="E40" s="1"/>
      <c r="F40" s="1"/>
      <c r="G40" s="1"/>
      <c r="H40" s="1"/>
      <c r="I40" s="1"/>
      <c r="J40" s="1"/>
      <c r="K40" s="1"/>
      <c r="L40" s="1"/>
      <c r="M40" s="1"/>
      <c r="N40" s="1"/>
      <c r="O40" s="1"/>
      <c r="P40" s="1"/>
      <c r="Q40" s="1"/>
      <c r="R40" s="1"/>
      <c r="S40" s="1"/>
      <c r="T40" s="1"/>
      <c r="U40" s="1"/>
      <c r="V40" s="1"/>
      <c r="W40" s="1"/>
      <c r="X40" s="1"/>
      <c r="Y40" s="1"/>
    </row>
    <row r="41" spans="1:25" ht="9.75" customHeight="1">
      <c r="A41" s="1">
        <v>1954</v>
      </c>
      <c r="B41" s="3">
        <f>0.01*'Table A1'!B47</f>
        <v>0.32119310731545292</v>
      </c>
      <c r="C41" s="3">
        <f>0.01*'Table A3'!B47</f>
        <v>0.33636110590333107</v>
      </c>
      <c r="D41" s="1"/>
      <c r="E41" s="1"/>
      <c r="F41" s="1"/>
      <c r="G41" s="1"/>
      <c r="H41" s="1"/>
      <c r="I41" s="1"/>
      <c r="J41" s="1"/>
      <c r="K41" s="1"/>
      <c r="L41" s="1"/>
      <c r="M41" s="1"/>
      <c r="N41" s="1"/>
      <c r="O41" s="1"/>
      <c r="P41" s="1"/>
      <c r="Q41" s="1"/>
      <c r="R41" s="1"/>
      <c r="S41" s="1"/>
      <c r="T41" s="1"/>
      <c r="U41" s="1"/>
      <c r="V41" s="1"/>
      <c r="W41" s="1"/>
      <c r="X41" s="1"/>
      <c r="Y41" s="1"/>
    </row>
    <row r="42" spans="1:25" ht="9.75" customHeight="1">
      <c r="A42" s="1">
        <v>1955</v>
      </c>
      <c r="B42" s="3">
        <f>0.01*'Table A1'!B48</f>
        <v>0.31772074577461307</v>
      </c>
      <c r="C42" s="3">
        <f>0.01*'Table A3'!B48</f>
        <v>0.33937798425770482</v>
      </c>
      <c r="D42" s="1"/>
      <c r="E42" s="1"/>
      <c r="F42" s="1"/>
      <c r="G42" s="1"/>
      <c r="H42" s="1"/>
      <c r="I42" s="1"/>
      <c r="J42" s="1"/>
      <c r="K42" s="1"/>
      <c r="L42" s="1"/>
      <c r="M42" s="1"/>
      <c r="N42" s="1"/>
      <c r="O42" s="1"/>
      <c r="P42" s="1"/>
      <c r="Q42" s="1"/>
      <c r="R42" s="1"/>
      <c r="S42" s="1"/>
      <c r="T42" s="1"/>
      <c r="U42" s="1"/>
      <c r="V42" s="1"/>
      <c r="W42" s="1"/>
      <c r="X42" s="1"/>
      <c r="Y42" s="1"/>
    </row>
    <row r="43" spans="1:25" ht="9.75" customHeight="1">
      <c r="A43" s="1">
        <v>1956</v>
      </c>
      <c r="B43" s="3">
        <f>0.01*'Table A1'!B49</f>
        <v>0.31806023990184457</v>
      </c>
      <c r="C43" s="3">
        <f>0.01*'Table A3'!B49</f>
        <v>0.33462139769151833</v>
      </c>
      <c r="D43" s="1"/>
      <c r="E43" s="1"/>
      <c r="F43" s="1"/>
      <c r="G43" s="1"/>
      <c r="H43" s="1"/>
      <c r="I43" s="1"/>
      <c r="J43" s="1"/>
      <c r="K43" s="1"/>
      <c r="L43" s="1"/>
      <c r="M43" s="1"/>
      <c r="N43" s="1"/>
      <c r="O43" s="1"/>
      <c r="P43" s="1"/>
      <c r="Q43" s="1"/>
      <c r="R43" s="1"/>
      <c r="S43" s="1"/>
      <c r="T43" s="1"/>
      <c r="U43" s="1"/>
      <c r="V43" s="1"/>
      <c r="W43" s="1"/>
      <c r="X43" s="1"/>
      <c r="Y43" s="1"/>
    </row>
    <row r="44" spans="1:25" ht="9.75" customHeight="1">
      <c r="A44" s="1">
        <v>1957</v>
      </c>
      <c r="B44" s="3">
        <f>0.01*'Table A1'!B50</f>
        <v>0.31687309376554507</v>
      </c>
      <c r="C44" s="3">
        <f>0.01*'Table A3'!B50</f>
        <v>0.32988589698885884</v>
      </c>
      <c r="D44" s="1"/>
      <c r="E44" s="1"/>
      <c r="F44" s="1"/>
      <c r="G44" s="1"/>
      <c r="H44" s="1"/>
      <c r="I44" s="1"/>
      <c r="J44" s="1"/>
      <c r="K44" s="1"/>
      <c r="L44" s="1"/>
      <c r="M44" s="1"/>
      <c r="N44" s="1"/>
      <c r="O44" s="1"/>
      <c r="P44" s="1"/>
      <c r="Q44" s="1"/>
      <c r="R44" s="1"/>
      <c r="S44" s="1"/>
      <c r="T44" s="1"/>
      <c r="U44" s="1"/>
      <c r="V44" s="1"/>
      <c r="W44" s="1"/>
      <c r="X44" s="1"/>
      <c r="Y44" s="1"/>
    </row>
    <row r="45" spans="1:25" ht="9.75" customHeight="1">
      <c r="A45" s="1">
        <v>1958</v>
      </c>
      <c r="B45" s="3">
        <f>0.01*'Table A1'!B51</f>
        <v>0.32112269096927543</v>
      </c>
      <c r="C45" s="3">
        <f>0.01*'Table A3'!B51</f>
        <v>0.33561535507763735</v>
      </c>
      <c r="D45" s="1"/>
      <c r="E45" s="1"/>
      <c r="F45" s="1"/>
      <c r="G45" s="1"/>
      <c r="H45" s="1"/>
      <c r="I45" s="1"/>
      <c r="J45" s="1"/>
      <c r="K45" s="1"/>
      <c r="L45" s="1"/>
      <c r="M45" s="1"/>
      <c r="N45" s="1"/>
      <c r="O45" s="1"/>
      <c r="P45" s="1"/>
      <c r="Q45" s="1"/>
      <c r="R45" s="1"/>
      <c r="S45" s="1"/>
      <c r="T45" s="1"/>
      <c r="U45" s="1"/>
      <c r="V45" s="1"/>
      <c r="W45" s="1"/>
      <c r="X45" s="1"/>
      <c r="Y45" s="1"/>
    </row>
    <row r="46" spans="1:25" ht="9.75" customHeight="1">
      <c r="A46" s="1">
        <v>1959</v>
      </c>
      <c r="B46" s="3">
        <f>0.01*'Table A1'!B52</f>
        <v>0.32033287948024919</v>
      </c>
      <c r="C46" s="3">
        <f>0.01*'Table A3'!B52</f>
        <v>0.34003626034210938</v>
      </c>
      <c r="D46" s="1"/>
      <c r="E46" s="1"/>
      <c r="F46" s="1"/>
      <c r="G46" s="1"/>
      <c r="H46" s="1"/>
      <c r="I46" s="1"/>
      <c r="J46" s="1"/>
      <c r="K46" s="1"/>
      <c r="L46" s="1"/>
      <c r="M46" s="1"/>
      <c r="N46" s="1"/>
      <c r="O46" s="1"/>
      <c r="P46" s="1"/>
      <c r="Q46" s="1"/>
      <c r="R46" s="1"/>
      <c r="S46" s="1"/>
      <c r="T46" s="1"/>
      <c r="U46" s="1"/>
      <c r="V46" s="1"/>
      <c r="W46" s="1"/>
      <c r="X46" s="1"/>
      <c r="Y46" s="1"/>
    </row>
    <row r="47" spans="1:25" ht="9.75" customHeight="1">
      <c r="A47" s="1">
        <v>1960</v>
      </c>
      <c r="B47" s="3">
        <f>0.01*'Table A1'!B53</f>
        <v>0.31657437586133985</v>
      </c>
      <c r="C47" s="3">
        <f>0.01*'Table A3'!B53</f>
        <v>0.33475096015672118</v>
      </c>
      <c r="D47" s="1"/>
      <c r="E47" s="1"/>
      <c r="F47" s="1"/>
      <c r="G47" s="1"/>
      <c r="H47" s="1"/>
      <c r="I47" s="1"/>
      <c r="J47" s="1"/>
      <c r="K47" s="1"/>
      <c r="L47" s="1"/>
      <c r="M47" s="1"/>
      <c r="N47" s="1"/>
      <c r="O47" s="1"/>
      <c r="P47" s="1"/>
      <c r="Q47" s="1"/>
      <c r="R47" s="1"/>
      <c r="S47" s="1"/>
      <c r="T47" s="1"/>
      <c r="U47" s="1"/>
      <c r="V47" s="1"/>
      <c r="W47" s="1"/>
      <c r="X47" s="1"/>
      <c r="Y47" s="1"/>
    </row>
    <row r="48" spans="1:25" ht="9.75" customHeight="1">
      <c r="A48" s="1">
        <v>1961</v>
      </c>
      <c r="B48" s="3">
        <f>0.01*'Table A1'!B54</f>
        <v>0.31896211473952618</v>
      </c>
      <c r="C48" s="3">
        <f>0.01*'Table A3'!B54</f>
        <v>0.34254772805519734</v>
      </c>
      <c r="D48" s="1"/>
      <c r="E48" s="1"/>
      <c r="F48" s="1"/>
      <c r="G48" s="1"/>
      <c r="H48" s="1"/>
      <c r="I48" s="1"/>
      <c r="J48" s="1"/>
      <c r="K48" s="1"/>
      <c r="L48" s="1"/>
      <c r="M48" s="1"/>
      <c r="N48" s="1"/>
      <c r="O48" s="1"/>
      <c r="P48" s="1"/>
      <c r="Q48" s="1"/>
      <c r="R48" s="1"/>
      <c r="S48" s="1"/>
      <c r="T48" s="1"/>
      <c r="U48" s="1"/>
      <c r="V48" s="1"/>
      <c r="W48" s="1"/>
      <c r="X48" s="1"/>
      <c r="Y48" s="1"/>
    </row>
    <row r="49" spans="1:25" ht="9.75" customHeight="1">
      <c r="A49" s="1">
        <v>1962</v>
      </c>
      <c r="B49" s="3">
        <f>0.01*'Table A1'!B55</f>
        <v>0.3204382570206103</v>
      </c>
      <c r="C49" s="3">
        <f>0.01*'Table A3'!B55</f>
        <v>0.3370090507522045</v>
      </c>
      <c r="D49" s="1"/>
      <c r="E49" s="1"/>
      <c r="F49" s="1"/>
      <c r="G49" s="1"/>
      <c r="H49" s="1"/>
      <c r="I49" s="1"/>
      <c r="J49" s="1"/>
      <c r="K49" s="1"/>
      <c r="L49" s="1"/>
      <c r="M49" s="1"/>
      <c r="N49" s="1"/>
      <c r="O49" s="1"/>
      <c r="P49" s="1"/>
      <c r="Q49" s="1"/>
      <c r="R49" s="1"/>
      <c r="S49" s="1"/>
      <c r="T49" s="1"/>
      <c r="U49" s="1"/>
      <c r="V49" s="1"/>
      <c r="W49" s="1"/>
      <c r="X49" s="1"/>
      <c r="Y49" s="1"/>
    </row>
    <row r="50" spans="1:25" ht="9.75" customHeight="1">
      <c r="A50" s="1">
        <v>1963</v>
      </c>
      <c r="B50" s="3">
        <f>0.01*'Table A1'!B56</f>
        <v>0.32009622322001463</v>
      </c>
      <c r="C50" s="3">
        <f>0.01*'Table A3'!B56</f>
        <v>0.3378481287671965</v>
      </c>
      <c r="D50" s="1"/>
      <c r="E50" s="1"/>
      <c r="F50" s="1"/>
      <c r="G50" s="1"/>
      <c r="H50" s="1"/>
      <c r="I50" s="1"/>
      <c r="J50" s="1"/>
      <c r="K50" s="1"/>
      <c r="L50" s="1"/>
      <c r="M50" s="1"/>
      <c r="N50" s="1"/>
      <c r="O50" s="1"/>
      <c r="P50" s="1"/>
      <c r="Q50" s="1"/>
      <c r="R50" s="1"/>
      <c r="S50" s="1"/>
      <c r="T50" s="1"/>
      <c r="U50" s="1"/>
      <c r="V50" s="1"/>
      <c r="W50" s="1"/>
      <c r="X50" s="1"/>
      <c r="Y50" s="1"/>
    </row>
    <row r="51" spans="1:25" ht="9.75" customHeight="1">
      <c r="A51" s="1">
        <v>1964</v>
      </c>
      <c r="B51" s="3">
        <f>0.01*'Table A1'!B57</f>
        <v>0.31639317887208818</v>
      </c>
      <c r="C51" s="3">
        <f>0.01*'Table A3'!B57</f>
        <v>0.34423159200285275</v>
      </c>
      <c r="D51" s="1"/>
      <c r="E51" s="1"/>
      <c r="F51" s="1"/>
      <c r="G51" s="1"/>
      <c r="H51" s="1"/>
      <c r="I51" s="1"/>
      <c r="J51" s="1"/>
      <c r="K51" s="1"/>
      <c r="L51" s="1"/>
      <c r="M51" s="1"/>
      <c r="N51" s="1"/>
      <c r="O51" s="1"/>
      <c r="P51" s="1"/>
      <c r="Q51" s="1"/>
      <c r="R51" s="1"/>
      <c r="S51" s="1"/>
      <c r="T51" s="1"/>
      <c r="U51" s="1"/>
      <c r="V51" s="1"/>
      <c r="W51" s="1"/>
      <c r="X51" s="1"/>
      <c r="Y51" s="1"/>
    </row>
    <row r="52" spans="1:25" ht="9.75" customHeight="1">
      <c r="A52" s="1">
        <v>1965</v>
      </c>
      <c r="B52" s="3">
        <f>0.01*'Table A1'!B58</f>
        <v>0.31518188292699273</v>
      </c>
      <c r="C52" s="3">
        <f>0.01*'Table A3'!B58</f>
        <v>0.34781024128956567</v>
      </c>
      <c r="D52" s="1"/>
      <c r="E52" s="1"/>
      <c r="F52" s="1"/>
      <c r="G52" s="1"/>
      <c r="H52" s="1"/>
      <c r="I52" s="1"/>
      <c r="J52" s="1"/>
      <c r="K52" s="1"/>
      <c r="L52" s="1"/>
      <c r="M52" s="1"/>
      <c r="N52" s="1"/>
      <c r="O52" s="1"/>
      <c r="P52" s="1"/>
      <c r="Q52" s="1"/>
      <c r="R52" s="1"/>
      <c r="S52" s="1"/>
      <c r="T52" s="1"/>
      <c r="U52" s="1"/>
      <c r="V52" s="1"/>
      <c r="W52" s="1"/>
      <c r="X52" s="1"/>
      <c r="Y52" s="1"/>
    </row>
    <row r="53" spans="1:25" ht="9.75" customHeight="1">
      <c r="A53" s="1">
        <v>1966</v>
      </c>
      <c r="B53" s="3">
        <f>0.01*'Table A1'!B59</f>
        <v>0.31981545180751769</v>
      </c>
      <c r="C53" s="3">
        <f>0.01*'Table A3'!B59</f>
        <v>0.33672018701939666</v>
      </c>
      <c r="D53" s="1"/>
      <c r="E53" s="1"/>
      <c r="F53" s="1"/>
      <c r="G53" s="1"/>
      <c r="H53" s="1"/>
      <c r="I53" s="1"/>
      <c r="J53" s="1"/>
      <c r="K53" s="1"/>
      <c r="L53" s="1"/>
      <c r="M53" s="1"/>
      <c r="N53" s="1"/>
      <c r="O53" s="1"/>
      <c r="P53" s="1"/>
      <c r="Q53" s="1"/>
      <c r="R53" s="1"/>
      <c r="S53" s="1"/>
      <c r="T53" s="1"/>
      <c r="U53" s="1"/>
      <c r="V53" s="1"/>
      <c r="W53" s="1"/>
      <c r="X53" s="1"/>
      <c r="Y53" s="1"/>
    </row>
    <row r="54" spans="1:25" ht="9.75" customHeight="1">
      <c r="A54" s="1">
        <v>1967</v>
      </c>
      <c r="B54" s="3">
        <f>0.01*'Table A1'!B60</f>
        <v>0.32045836973648245</v>
      </c>
      <c r="C54" s="3">
        <f>0.01*'Table A3'!B60</f>
        <v>0.34444564532108468</v>
      </c>
      <c r="D54" s="1"/>
      <c r="E54" s="1"/>
      <c r="F54" s="1"/>
      <c r="G54" s="1"/>
      <c r="H54" s="1"/>
      <c r="I54" s="1"/>
      <c r="J54" s="1"/>
      <c r="K54" s="1"/>
      <c r="L54" s="1"/>
      <c r="M54" s="1"/>
      <c r="N54" s="1"/>
      <c r="O54" s="1"/>
      <c r="P54" s="1"/>
      <c r="Q54" s="1"/>
      <c r="R54" s="1"/>
      <c r="S54" s="1"/>
      <c r="T54" s="1"/>
      <c r="U54" s="1"/>
      <c r="V54" s="1"/>
      <c r="W54" s="1"/>
      <c r="X54" s="1"/>
      <c r="Y54" s="1"/>
    </row>
    <row r="55" spans="1:25" ht="9.75" customHeight="1">
      <c r="A55" s="1">
        <v>1968</v>
      </c>
      <c r="B55" s="3">
        <f>0.01*'Table A1'!B61</f>
        <v>0.31982618841598998</v>
      </c>
      <c r="C55" s="3">
        <f>0.01*'Table A3'!B61</f>
        <v>0.34847169728380806</v>
      </c>
      <c r="D55" s="1"/>
      <c r="E55" s="1"/>
      <c r="F55" s="1"/>
      <c r="G55" s="1"/>
      <c r="H55" s="1"/>
      <c r="I55" s="1"/>
      <c r="J55" s="1"/>
      <c r="K55" s="1"/>
      <c r="L55" s="1"/>
      <c r="M55" s="1"/>
      <c r="N55" s="1"/>
      <c r="O55" s="1"/>
      <c r="P55" s="1"/>
      <c r="Q55" s="1"/>
      <c r="R55" s="1"/>
      <c r="S55" s="1"/>
      <c r="T55" s="1"/>
      <c r="U55" s="1"/>
      <c r="V55" s="1"/>
      <c r="W55" s="1"/>
      <c r="X55" s="1"/>
      <c r="Y55" s="1"/>
    </row>
    <row r="56" spans="1:25" ht="9.75" customHeight="1">
      <c r="A56" s="1">
        <v>1969</v>
      </c>
      <c r="B56" s="3">
        <f>0.01*'Table A1'!B62</f>
        <v>0.31820875705120677</v>
      </c>
      <c r="C56" s="3">
        <f>0.01*'Table A3'!B62</f>
        <v>0.33929318315651619</v>
      </c>
      <c r="D56" s="1"/>
      <c r="E56" s="1"/>
      <c r="F56" s="1"/>
      <c r="G56" s="1"/>
      <c r="H56" s="1"/>
      <c r="I56" s="1"/>
      <c r="J56" s="1"/>
      <c r="K56" s="1"/>
      <c r="L56" s="1"/>
      <c r="M56" s="1"/>
      <c r="N56" s="1"/>
      <c r="O56" s="1"/>
      <c r="P56" s="1"/>
      <c r="Q56" s="1"/>
      <c r="R56" s="1"/>
      <c r="S56" s="1"/>
      <c r="T56" s="1"/>
      <c r="U56" s="1"/>
      <c r="V56" s="1"/>
      <c r="W56" s="1"/>
      <c r="X56" s="1"/>
      <c r="Y56" s="1"/>
    </row>
    <row r="57" spans="1:25" ht="9.75" customHeight="1">
      <c r="A57" s="1">
        <v>1970</v>
      </c>
      <c r="B57" s="3">
        <f>0.01*'Table A1'!B63</f>
        <v>0.31513659945349509</v>
      </c>
      <c r="C57" s="3">
        <f>0.01*'Table A3'!B63</f>
        <v>0.32627187921783379</v>
      </c>
      <c r="D57" s="1"/>
      <c r="E57" s="1"/>
      <c r="F57" s="1"/>
      <c r="G57" s="1"/>
      <c r="H57" s="1"/>
      <c r="I57" s="1"/>
      <c r="J57" s="1"/>
      <c r="K57" s="1"/>
      <c r="L57" s="1"/>
      <c r="M57" s="1"/>
      <c r="N57" s="1"/>
      <c r="O57" s="1"/>
      <c r="P57" s="1"/>
      <c r="Q57" s="1"/>
      <c r="R57" s="1"/>
      <c r="S57" s="1"/>
      <c r="T57" s="1"/>
      <c r="U57" s="1"/>
      <c r="V57" s="1"/>
      <c r="W57" s="1"/>
      <c r="X57" s="1"/>
      <c r="Y57" s="1"/>
    </row>
    <row r="58" spans="1:25" ht="9.75" customHeight="1">
      <c r="A58" s="1">
        <v>1971</v>
      </c>
      <c r="B58" s="3">
        <f>0.01*'Table A1'!B64</f>
        <v>0.31753884586626657</v>
      </c>
      <c r="C58" s="3">
        <f>0.01*'Table A3'!B64</f>
        <v>0.33336957207631884</v>
      </c>
      <c r="D58" s="1"/>
      <c r="E58" s="1"/>
      <c r="F58" s="1"/>
      <c r="G58" s="1"/>
      <c r="H58" s="1"/>
      <c r="I58" s="1"/>
      <c r="J58" s="1"/>
      <c r="K58" s="1"/>
      <c r="L58" s="1"/>
      <c r="M58" s="1"/>
      <c r="N58" s="1"/>
      <c r="O58" s="1"/>
      <c r="P58" s="1"/>
      <c r="Q58" s="1"/>
      <c r="R58" s="1"/>
      <c r="S58" s="1"/>
      <c r="T58" s="1"/>
      <c r="U58" s="1"/>
      <c r="V58" s="1"/>
      <c r="W58" s="1"/>
      <c r="X58" s="1"/>
      <c r="Y58" s="1"/>
    </row>
    <row r="59" spans="1:25" ht="9.75" customHeight="1">
      <c r="A59" s="1">
        <v>1972</v>
      </c>
      <c r="B59" s="3">
        <f>0.01*'Table A1'!B65</f>
        <v>0.31623366972075379</v>
      </c>
      <c r="C59" s="3">
        <f>0.01*'Table A3'!B65</f>
        <v>0.33585936951500112</v>
      </c>
      <c r="D59" s="1"/>
      <c r="E59" s="1"/>
      <c r="F59" s="1"/>
      <c r="G59" s="1"/>
      <c r="H59" s="1"/>
      <c r="I59" s="1"/>
      <c r="J59" s="1"/>
      <c r="K59" s="1"/>
      <c r="L59" s="1"/>
      <c r="M59" s="1"/>
      <c r="N59" s="1"/>
      <c r="O59" s="1"/>
      <c r="P59" s="1"/>
      <c r="Q59" s="1"/>
      <c r="R59" s="1"/>
      <c r="S59" s="1"/>
      <c r="T59" s="1"/>
      <c r="U59" s="1"/>
      <c r="V59" s="1"/>
      <c r="W59" s="1"/>
      <c r="X59" s="1"/>
      <c r="Y59" s="1"/>
    </row>
    <row r="60" spans="1:25" ht="9.75" customHeight="1">
      <c r="A60" s="1">
        <v>1973</v>
      </c>
      <c r="B60" s="3">
        <f>0.01*'Table A1'!B66</f>
        <v>0.31853612004803789</v>
      </c>
      <c r="C60" s="3">
        <f>0.01*'Table A3'!B66</f>
        <v>0.33332703112875101</v>
      </c>
      <c r="D60" s="1"/>
      <c r="E60" s="1"/>
      <c r="F60" s="1"/>
      <c r="G60" s="1"/>
      <c r="H60" s="1"/>
      <c r="I60" s="1"/>
      <c r="J60" s="1"/>
      <c r="K60" s="1"/>
      <c r="L60" s="1"/>
      <c r="M60" s="1"/>
      <c r="N60" s="1"/>
      <c r="O60" s="1"/>
      <c r="P60" s="1"/>
      <c r="Q60" s="1"/>
      <c r="R60" s="1"/>
      <c r="S60" s="1"/>
      <c r="T60" s="1"/>
      <c r="U60" s="1"/>
      <c r="V60" s="1"/>
      <c r="W60" s="1"/>
      <c r="X60" s="1"/>
      <c r="Y60" s="1"/>
    </row>
    <row r="61" spans="1:25" ht="9.75" customHeight="1">
      <c r="A61" s="1">
        <v>1974</v>
      </c>
      <c r="B61" s="3">
        <f>0.01*'Table A1'!B67</f>
        <v>0.32359587527246142</v>
      </c>
      <c r="C61" s="3">
        <f>0.01*'Table A3'!B67</f>
        <v>0.33308721284801523</v>
      </c>
      <c r="D61" s="1"/>
      <c r="E61" s="1"/>
      <c r="F61" s="1"/>
      <c r="G61" s="1"/>
      <c r="H61" s="1"/>
      <c r="I61" s="1"/>
      <c r="J61" s="1"/>
      <c r="K61" s="1"/>
      <c r="L61" s="1"/>
      <c r="M61" s="1"/>
      <c r="N61" s="1"/>
      <c r="O61" s="1"/>
      <c r="P61" s="1"/>
      <c r="Q61" s="1"/>
      <c r="R61" s="1"/>
      <c r="S61" s="1"/>
      <c r="T61" s="1"/>
      <c r="U61" s="1"/>
      <c r="V61" s="1"/>
      <c r="W61" s="1"/>
      <c r="X61" s="1"/>
      <c r="Y61" s="1"/>
    </row>
    <row r="62" spans="1:25" ht="9.75" customHeight="1">
      <c r="A62" s="1">
        <v>1975</v>
      </c>
      <c r="B62" s="3">
        <f>0.01*'Table A1'!B68</f>
        <v>0.32621103240656696</v>
      </c>
      <c r="C62" s="3">
        <f>0.01*'Table A3'!B68</f>
        <v>0.33432915443624905</v>
      </c>
      <c r="D62" s="1"/>
      <c r="E62" s="1"/>
      <c r="F62" s="1"/>
      <c r="G62" s="1"/>
      <c r="H62" s="1"/>
      <c r="I62" s="1"/>
      <c r="J62" s="1"/>
      <c r="K62" s="1"/>
      <c r="L62" s="1"/>
      <c r="M62" s="1"/>
      <c r="N62" s="1"/>
      <c r="O62" s="1"/>
      <c r="P62" s="1"/>
      <c r="Q62" s="1"/>
      <c r="R62" s="1"/>
      <c r="S62" s="1"/>
      <c r="T62" s="1"/>
      <c r="U62" s="1"/>
      <c r="V62" s="1"/>
      <c r="W62" s="1"/>
      <c r="X62" s="1"/>
      <c r="Y62" s="1"/>
    </row>
    <row r="63" spans="1:25" ht="9.75" customHeight="1">
      <c r="A63" s="1">
        <v>1976</v>
      </c>
      <c r="B63" s="3">
        <f>0.01*'Table A1'!B69</f>
        <v>0.32417663780373374</v>
      </c>
      <c r="C63" s="3">
        <f>0.01*'Table A3'!B69</f>
        <v>0.33413613324879499</v>
      </c>
      <c r="D63" s="1"/>
      <c r="E63" s="1"/>
      <c r="F63" s="1"/>
      <c r="G63" s="1"/>
      <c r="H63" s="1"/>
      <c r="I63" s="1"/>
      <c r="J63" s="1"/>
      <c r="K63" s="1"/>
      <c r="L63" s="1"/>
      <c r="M63" s="1"/>
      <c r="N63" s="1"/>
      <c r="O63" s="1"/>
      <c r="P63" s="1"/>
      <c r="Q63" s="1"/>
      <c r="R63" s="1"/>
      <c r="S63" s="1"/>
      <c r="T63" s="1"/>
      <c r="U63" s="1"/>
      <c r="V63" s="1"/>
      <c r="W63" s="1"/>
      <c r="X63" s="1"/>
      <c r="Y63" s="1"/>
    </row>
    <row r="64" spans="1:25" ht="9.75" customHeight="1">
      <c r="A64" s="1">
        <v>1977</v>
      </c>
      <c r="B64" s="3">
        <f>0.01*'Table A1'!B70</f>
        <v>0.32434785235141844</v>
      </c>
      <c r="C64" s="3">
        <f>0.01*'Table A3'!B70</f>
        <v>0.33583354446726782</v>
      </c>
      <c r="D64" s="1"/>
      <c r="E64" s="1"/>
      <c r="F64" s="1"/>
      <c r="G64" s="1"/>
      <c r="H64" s="1"/>
      <c r="I64" s="1"/>
      <c r="J64" s="1"/>
      <c r="K64" s="1"/>
      <c r="L64" s="1"/>
      <c r="M64" s="1"/>
      <c r="N64" s="1"/>
      <c r="O64" s="1"/>
      <c r="P64" s="1"/>
      <c r="Q64" s="1"/>
      <c r="R64" s="1"/>
      <c r="S64" s="1"/>
      <c r="T64" s="1"/>
      <c r="U64" s="1"/>
      <c r="V64" s="1"/>
      <c r="W64" s="1"/>
      <c r="X64" s="1"/>
      <c r="Y64" s="1"/>
    </row>
    <row r="65" spans="1:25" ht="9.75" customHeight="1">
      <c r="A65" s="1">
        <v>1978</v>
      </c>
      <c r="B65" s="3">
        <f>0.01*'Table A1'!B71</f>
        <v>0.3244034556930343</v>
      </c>
      <c r="C65" s="3">
        <f>0.01*'Table A3'!B71</f>
        <v>0.33486074567630086</v>
      </c>
      <c r="D65" s="1"/>
      <c r="E65" s="1"/>
      <c r="F65" s="1"/>
      <c r="G65" s="1"/>
      <c r="H65" s="1"/>
      <c r="I65" s="1"/>
      <c r="J65" s="1"/>
      <c r="K65" s="1"/>
      <c r="L65" s="1"/>
      <c r="M65" s="1"/>
      <c r="N65" s="1"/>
      <c r="O65" s="1"/>
      <c r="P65" s="1"/>
      <c r="Q65" s="1"/>
      <c r="R65" s="1"/>
      <c r="S65" s="1"/>
      <c r="T65" s="1"/>
      <c r="U65" s="1"/>
      <c r="V65" s="1"/>
      <c r="W65" s="1"/>
      <c r="X65" s="1"/>
      <c r="Y65" s="1"/>
    </row>
    <row r="66" spans="1:25" ht="9.75" customHeight="1">
      <c r="A66" s="1">
        <v>1979</v>
      </c>
      <c r="B66" s="3">
        <f>0.01*'Table A1'!B72</f>
        <v>0.32345607896148165</v>
      </c>
      <c r="C66" s="3">
        <f>0.01*'Table A3'!B72</f>
        <v>0.34212281147923007</v>
      </c>
      <c r="D66" s="1"/>
      <c r="E66" s="1"/>
      <c r="F66" s="1"/>
      <c r="G66" s="1"/>
      <c r="H66" s="1"/>
      <c r="I66" s="1"/>
      <c r="J66" s="1"/>
      <c r="K66" s="1"/>
      <c r="L66" s="1"/>
      <c r="M66" s="1"/>
      <c r="N66" s="1"/>
      <c r="O66" s="1"/>
      <c r="P66" s="1"/>
      <c r="Q66" s="1"/>
      <c r="R66" s="1"/>
      <c r="S66" s="1"/>
      <c r="T66" s="1"/>
      <c r="U66" s="1"/>
      <c r="V66" s="1"/>
      <c r="W66" s="1"/>
      <c r="X66" s="1"/>
      <c r="Y66" s="1"/>
    </row>
    <row r="67" spans="1:25" ht="9.75" customHeight="1">
      <c r="A67" s="1">
        <v>1980</v>
      </c>
      <c r="B67" s="3">
        <f>0.01*'Table A1'!B73</f>
        <v>0.32865505425163583</v>
      </c>
      <c r="C67" s="3">
        <f>0.01*'Table A3'!B73</f>
        <v>0.34633109852762872</v>
      </c>
      <c r="D67" s="1"/>
      <c r="E67" s="1"/>
      <c r="F67" s="1"/>
      <c r="G67" s="1"/>
      <c r="H67" s="1"/>
      <c r="I67" s="1"/>
      <c r="J67" s="1"/>
      <c r="K67" s="1"/>
      <c r="L67" s="1"/>
      <c r="M67" s="1"/>
      <c r="N67" s="1"/>
      <c r="O67" s="1"/>
      <c r="P67" s="1"/>
      <c r="Q67" s="1"/>
      <c r="R67" s="1"/>
      <c r="S67" s="1"/>
      <c r="T67" s="1"/>
      <c r="U67" s="1"/>
      <c r="V67" s="1"/>
      <c r="W67" s="1"/>
      <c r="X67" s="1"/>
      <c r="Y67" s="1"/>
    </row>
    <row r="68" spans="1:25" ht="9.75" customHeight="1">
      <c r="A68" s="1">
        <v>1981</v>
      </c>
      <c r="B68" s="3">
        <f>0.01*'Table A1'!B74</f>
        <v>0.32717331712909248</v>
      </c>
      <c r="C68" s="3">
        <f>0.01*'Table A3'!B74</f>
        <v>0.34543460724054287</v>
      </c>
      <c r="D68" s="1"/>
      <c r="E68" s="1"/>
      <c r="F68" s="1"/>
      <c r="G68" s="1"/>
      <c r="H68" s="1"/>
      <c r="I68" s="1"/>
      <c r="J68" s="1"/>
      <c r="K68" s="1"/>
      <c r="L68" s="1"/>
      <c r="M68" s="1"/>
      <c r="N68" s="1"/>
      <c r="O68" s="1"/>
      <c r="P68" s="1"/>
      <c r="Q68" s="1"/>
      <c r="R68" s="1"/>
      <c r="S68" s="1"/>
      <c r="T68" s="1"/>
      <c r="U68" s="1"/>
      <c r="V68" s="1"/>
      <c r="W68" s="1"/>
      <c r="X68" s="1"/>
      <c r="Y68" s="1"/>
    </row>
    <row r="69" spans="1:25" ht="9.75" customHeight="1">
      <c r="A69" s="1">
        <v>1982</v>
      </c>
      <c r="B69" s="3">
        <f>0.01*'Table A1'!B75</f>
        <v>0.33218018943864813</v>
      </c>
      <c r="C69" s="3">
        <f>0.01*'Table A3'!B75</f>
        <v>0.35332165870772253</v>
      </c>
      <c r="D69" s="1"/>
      <c r="E69" s="1"/>
      <c r="F69" s="1"/>
      <c r="G69" s="1"/>
      <c r="H69" s="1"/>
      <c r="I69" s="1"/>
      <c r="J69" s="1"/>
      <c r="K69" s="1"/>
      <c r="L69" s="1"/>
      <c r="M69" s="1"/>
      <c r="N69" s="1"/>
      <c r="O69" s="1"/>
      <c r="P69" s="1"/>
      <c r="Q69" s="1"/>
      <c r="R69" s="1"/>
      <c r="S69" s="1"/>
      <c r="T69" s="1"/>
      <c r="U69" s="1"/>
      <c r="V69" s="1"/>
      <c r="W69" s="1"/>
      <c r="X69" s="1"/>
      <c r="Y69" s="1"/>
    </row>
    <row r="70" spans="1:25" ht="9.75" customHeight="1">
      <c r="A70" s="1">
        <v>1983</v>
      </c>
      <c r="B70" s="3">
        <f>0.01*'Table A1'!B76</f>
        <v>0.33691388139433309</v>
      </c>
      <c r="C70" s="3">
        <f>0.01*'Table A3'!B76</f>
        <v>0.36381882126221532</v>
      </c>
      <c r="D70" s="1"/>
      <c r="E70" s="1"/>
      <c r="F70" s="1"/>
      <c r="G70" s="1"/>
      <c r="H70" s="1"/>
      <c r="I70" s="1"/>
      <c r="J70" s="1"/>
      <c r="K70" s="1"/>
      <c r="L70" s="1"/>
      <c r="M70" s="1"/>
      <c r="N70" s="1"/>
      <c r="O70" s="1"/>
      <c r="P70" s="1"/>
      <c r="Q70" s="1"/>
      <c r="R70" s="1"/>
      <c r="S70" s="1"/>
      <c r="T70" s="1"/>
      <c r="U70" s="1"/>
      <c r="V70" s="1"/>
      <c r="W70" s="1"/>
      <c r="X70" s="1"/>
      <c r="Y70" s="1"/>
    </row>
    <row r="71" spans="1:25" ht="9.75" customHeight="1">
      <c r="A71" s="1">
        <v>1984</v>
      </c>
      <c r="B71" s="3">
        <f>0.01*'Table A1'!B77</f>
        <v>0.3394717666812484</v>
      </c>
      <c r="C71" s="3">
        <f>0.01*'Table A3'!B77</f>
        <v>0.36735537173275118</v>
      </c>
      <c r="D71" s="1"/>
      <c r="E71" s="1"/>
      <c r="F71" s="1"/>
      <c r="G71" s="1"/>
      <c r="H71" s="1"/>
      <c r="I71" s="1"/>
      <c r="J71" s="1"/>
      <c r="K71" s="1"/>
      <c r="L71" s="1"/>
      <c r="M71" s="1"/>
      <c r="N71" s="1"/>
      <c r="O71" s="1"/>
      <c r="P71" s="1"/>
      <c r="Q71" s="1"/>
      <c r="R71" s="1"/>
      <c r="S71" s="1"/>
      <c r="T71" s="1"/>
      <c r="U71" s="1"/>
      <c r="V71" s="1"/>
      <c r="W71" s="1"/>
      <c r="X71" s="1"/>
      <c r="Y71" s="1"/>
    </row>
    <row r="72" spans="1:25" ht="9.75" customHeight="1">
      <c r="A72" s="1">
        <v>1985</v>
      </c>
      <c r="B72" s="3">
        <f>0.01*'Table A1'!B78</f>
        <v>0.34251769473311022</v>
      </c>
      <c r="C72" s="3">
        <f>0.01*'Table A3'!B78</f>
        <v>0.37560861009448188</v>
      </c>
      <c r="D72" s="1"/>
      <c r="E72" s="1"/>
      <c r="F72" s="1"/>
      <c r="G72" s="1"/>
      <c r="H72" s="1"/>
      <c r="I72" s="1"/>
      <c r="J72" s="1"/>
      <c r="K72" s="1"/>
      <c r="L72" s="1"/>
      <c r="M72" s="1"/>
      <c r="N72" s="1"/>
      <c r="O72" s="1"/>
      <c r="P72" s="1"/>
      <c r="Q72" s="1"/>
      <c r="R72" s="1"/>
      <c r="S72" s="1"/>
      <c r="T72" s="1"/>
      <c r="U72" s="1"/>
      <c r="V72" s="1"/>
      <c r="W72" s="1"/>
      <c r="X72" s="1"/>
      <c r="Y72" s="1"/>
    </row>
    <row r="73" spans="1:25" ht="9.75" customHeight="1">
      <c r="A73" s="1">
        <v>1986</v>
      </c>
      <c r="B73" s="3">
        <f>0.01*'Table A1'!B79</f>
        <v>0.34568578833279101</v>
      </c>
      <c r="C73" s="3">
        <f>0.01*'Table A3'!B79</f>
        <v>0.40628910352746889</v>
      </c>
      <c r="D73" s="1"/>
      <c r="E73" s="1"/>
      <c r="F73" s="1"/>
      <c r="G73" s="1"/>
      <c r="H73" s="1"/>
      <c r="I73" s="1"/>
      <c r="J73" s="1"/>
      <c r="K73" s="1"/>
      <c r="L73" s="1"/>
      <c r="M73" s="1"/>
      <c r="N73" s="1"/>
      <c r="O73" s="1"/>
      <c r="P73" s="1"/>
      <c r="Q73" s="1"/>
      <c r="R73" s="1"/>
      <c r="S73" s="1"/>
      <c r="T73" s="1"/>
      <c r="U73" s="1"/>
      <c r="V73" s="1"/>
      <c r="W73" s="1"/>
      <c r="X73" s="1"/>
      <c r="Y73" s="1"/>
    </row>
    <row r="74" spans="1:25" ht="9.75" customHeight="1">
      <c r="A74" s="1">
        <v>1987</v>
      </c>
      <c r="B74" s="3">
        <f>0.01*'Table A1'!B80</f>
        <v>0.36482882411028583</v>
      </c>
      <c r="C74" s="3">
        <f>0.01*'Table A3'!B80</f>
        <v>0.38245778280666737</v>
      </c>
      <c r="D74" s="1"/>
      <c r="E74" s="1"/>
      <c r="F74" s="1"/>
      <c r="G74" s="1"/>
      <c r="H74" s="1"/>
      <c r="I74" s="1"/>
      <c r="J74" s="1"/>
      <c r="K74" s="1"/>
      <c r="L74" s="1"/>
      <c r="M74" s="1"/>
      <c r="N74" s="1"/>
      <c r="O74" s="1"/>
      <c r="P74" s="1"/>
      <c r="Q74" s="1"/>
      <c r="R74" s="1"/>
      <c r="S74" s="1"/>
      <c r="T74" s="1"/>
      <c r="U74" s="1"/>
      <c r="V74" s="1"/>
      <c r="W74" s="1"/>
      <c r="X74" s="1"/>
      <c r="Y74" s="1"/>
    </row>
    <row r="75" spans="1:25" ht="9.75" customHeight="1">
      <c r="A75" s="1">
        <v>1988</v>
      </c>
      <c r="B75" s="3">
        <f>0.01*'Table A1'!B81</f>
        <v>0.38626673931240652</v>
      </c>
      <c r="C75" s="3">
        <f>0.01*'Table A3'!B81</f>
        <v>0.40628739351633936</v>
      </c>
      <c r="D75" s="1"/>
      <c r="E75" s="1"/>
      <c r="F75" s="1"/>
      <c r="G75" s="1"/>
      <c r="H75" s="1"/>
      <c r="I75" s="1"/>
      <c r="J75" s="1"/>
      <c r="K75" s="1"/>
      <c r="L75" s="1"/>
      <c r="M75" s="1"/>
      <c r="N75" s="1"/>
      <c r="O75" s="1"/>
      <c r="P75" s="1"/>
      <c r="Q75" s="1"/>
      <c r="R75" s="1"/>
      <c r="S75" s="1"/>
      <c r="T75" s="1"/>
      <c r="U75" s="1"/>
      <c r="V75" s="1"/>
      <c r="W75" s="1"/>
      <c r="X75" s="1"/>
      <c r="Y75" s="1"/>
    </row>
    <row r="76" spans="1:25" ht="9.75" customHeight="1">
      <c r="A76" s="1">
        <v>1989</v>
      </c>
      <c r="B76" s="3">
        <f>0.01*'Table A1'!B82</f>
        <v>0.38470729689858546</v>
      </c>
      <c r="C76" s="3">
        <f>0.01*'Table A3'!B82</f>
        <v>0.40084419699446749</v>
      </c>
      <c r="D76" s="1"/>
      <c r="E76" s="1"/>
      <c r="F76" s="1"/>
      <c r="G76" s="1"/>
      <c r="H76" s="1"/>
      <c r="I76" s="1"/>
      <c r="J76" s="1"/>
      <c r="K76" s="1"/>
      <c r="L76" s="1"/>
      <c r="M76" s="1"/>
      <c r="N76" s="1"/>
      <c r="O76" s="1"/>
      <c r="P76" s="1"/>
      <c r="Q76" s="1"/>
      <c r="R76" s="1"/>
      <c r="S76" s="1"/>
      <c r="T76" s="1"/>
      <c r="U76" s="1"/>
      <c r="V76" s="1"/>
      <c r="W76" s="1"/>
      <c r="X76" s="1"/>
      <c r="Y76" s="1"/>
    </row>
    <row r="77" spans="1:25" ht="9.75" customHeight="1">
      <c r="A77" s="1">
        <v>1990</v>
      </c>
      <c r="B77" s="3">
        <f>0.01*'Table A1'!B83</f>
        <v>0.38836845589833757</v>
      </c>
      <c r="C77" s="3">
        <f>0.01*'Table A3'!B83</f>
        <v>0.39975652816242446</v>
      </c>
      <c r="D77" s="1"/>
      <c r="E77" s="1"/>
      <c r="F77" s="1"/>
      <c r="G77" s="1"/>
      <c r="H77" s="1"/>
      <c r="I77" s="1"/>
      <c r="J77" s="1"/>
      <c r="K77" s="1"/>
      <c r="L77" s="1"/>
      <c r="M77" s="1"/>
      <c r="N77" s="1"/>
      <c r="O77" s="1"/>
      <c r="P77" s="1"/>
      <c r="Q77" s="1"/>
      <c r="R77" s="1"/>
      <c r="S77" s="1"/>
      <c r="T77" s="1"/>
      <c r="U77" s="1"/>
      <c r="V77" s="1"/>
      <c r="W77" s="1"/>
      <c r="X77" s="1"/>
      <c r="Y77" s="1"/>
    </row>
    <row r="78" spans="1:25" ht="9.75" customHeight="1">
      <c r="A78" s="1">
        <v>1991</v>
      </c>
      <c r="B78" s="3">
        <f>0.01*'Table A1'!B84</f>
        <v>0.38380981251828061</v>
      </c>
      <c r="C78" s="3">
        <f>0.01*'Table A3'!B84</f>
        <v>0.39545500390896421</v>
      </c>
      <c r="D78" s="1"/>
      <c r="E78" s="1"/>
      <c r="F78" s="1"/>
      <c r="G78" s="1"/>
      <c r="H78" s="1"/>
      <c r="I78" s="1"/>
      <c r="J78" s="1"/>
      <c r="K78" s="1"/>
      <c r="L78" s="1"/>
      <c r="M78" s="1"/>
      <c r="N78" s="1"/>
      <c r="O78" s="1"/>
      <c r="P78" s="1"/>
      <c r="Q78" s="1"/>
      <c r="R78" s="1"/>
      <c r="S78" s="1"/>
      <c r="T78" s="1"/>
      <c r="U78" s="1"/>
      <c r="V78" s="1"/>
      <c r="W78" s="1"/>
      <c r="X78" s="1"/>
      <c r="Y78" s="1"/>
    </row>
    <row r="79" spans="1:25" ht="9.75" customHeight="1">
      <c r="A79" s="1">
        <v>1992</v>
      </c>
      <c r="B79" s="3">
        <f>0.01*'Table A1'!B85</f>
        <v>0.39817900537735773</v>
      </c>
      <c r="C79" s="3">
        <f>0.01*'Table A3'!B85</f>
        <v>0.40822634961702242</v>
      </c>
      <c r="D79" s="1"/>
      <c r="E79" s="1"/>
      <c r="F79" s="1"/>
      <c r="G79" s="1"/>
      <c r="H79" s="1"/>
      <c r="I79" s="1"/>
      <c r="J79" s="1"/>
      <c r="K79" s="1"/>
      <c r="L79" s="1"/>
      <c r="M79" s="1"/>
      <c r="N79" s="1"/>
      <c r="O79" s="1"/>
      <c r="P79" s="1"/>
      <c r="Q79" s="1"/>
      <c r="R79" s="1"/>
      <c r="S79" s="1"/>
      <c r="T79" s="1"/>
      <c r="U79" s="1"/>
      <c r="V79" s="1"/>
      <c r="W79" s="1"/>
      <c r="X79" s="1"/>
      <c r="Y79" s="1"/>
    </row>
    <row r="80" spans="1:25" ht="9.75" customHeight="1">
      <c r="A80" s="1">
        <v>1993</v>
      </c>
      <c r="B80" s="3">
        <f>0.01*'Table A1'!B86</f>
        <v>0.39481689855076185</v>
      </c>
      <c r="C80" s="3">
        <f>0.01*'Table A3'!B86</f>
        <v>0.40684889309387606</v>
      </c>
      <c r="D80" s="1"/>
      <c r="E80" s="1"/>
      <c r="F80" s="1"/>
      <c r="G80" s="1"/>
      <c r="H80" s="1"/>
      <c r="I80" s="1"/>
      <c r="J80" s="1"/>
      <c r="K80" s="1"/>
      <c r="L80" s="1"/>
      <c r="M80" s="1"/>
      <c r="N80" s="1"/>
      <c r="O80" s="1"/>
      <c r="P80" s="1"/>
      <c r="Q80" s="1"/>
      <c r="R80" s="1"/>
      <c r="S80" s="1"/>
      <c r="T80" s="1"/>
      <c r="U80" s="1"/>
      <c r="V80" s="1"/>
      <c r="W80" s="1"/>
      <c r="X80" s="1"/>
      <c r="Y80" s="1"/>
    </row>
    <row r="81" spans="1:25" ht="9.75" customHeight="1">
      <c r="A81" s="1">
        <v>1994</v>
      </c>
      <c r="B81" s="3">
        <f>0.01*'Table A1'!B87</f>
        <v>0.39596851978506098</v>
      </c>
      <c r="C81" s="3">
        <f>0.01*'Table A3'!B87</f>
        <v>0.40781969686955161</v>
      </c>
      <c r="D81" s="1"/>
      <c r="E81" s="1"/>
      <c r="F81" s="1"/>
      <c r="G81" s="1"/>
      <c r="H81" s="1"/>
      <c r="I81" s="1"/>
      <c r="J81" s="1"/>
      <c r="K81" s="1"/>
      <c r="L81" s="1"/>
      <c r="M81" s="1"/>
      <c r="N81" s="1"/>
      <c r="O81" s="1"/>
      <c r="P81" s="1"/>
      <c r="Q81" s="1"/>
      <c r="R81" s="1"/>
      <c r="S81" s="1"/>
      <c r="T81" s="1"/>
      <c r="U81" s="1"/>
      <c r="V81" s="1"/>
      <c r="W81" s="1"/>
      <c r="X81" s="1"/>
      <c r="Y81" s="1"/>
    </row>
    <row r="82" spans="1:25" ht="9.75" customHeight="1">
      <c r="A82" s="1">
        <v>1995</v>
      </c>
      <c r="B82" s="3">
        <f>0.01*'Table A1'!B88</f>
        <v>0.40542</v>
      </c>
      <c r="C82" s="3">
        <f>0.01*'Table A3'!B88</f>
        <v>0.42113999999999996</v>
      </c>
      <c r="D82" s="1"/>
      <c r="E82" s="1"/>
      <c r="F82" s="1"/>
      <c r="G82" s="1"/>
      <c r="H82" s="1"/>
      <c r="I82" s="1"/>
      <c r="J82" s="1"/>
      <c r="K82" s="1"/>
      <c r="L82" s="1"/>
      <c r="M82" s="1"/>
      <c r="N82" s="1"/>
      <c r="O82" s="1"/>
      <c r="P82" s="1"/>
      <c r="Q82" s="1"/>
      <c r="R82" s="1"/>
      <c r="S82" s="1"/>
      <c r="T82" s="1"/>
      <c r="U82" s="1"/>
      <c r="V82" s="1"/>
      <c r="W82" s="1"/>
      <c r="X82" s="1"/>
      <c r="Y82" s="1"/>
    </row>
    <row r="83" spans="1:25" ht="9.75" customHeight="1">
      <c r="A83" s="1">
        <v>1996</v>
      </c>
      <c r="B83" s="3">
        <f>0.01*'Table A1'!B89</f>
        <v>0.41155000000000003</v>
      </c>
      <c r="C83" s="3">
        <f>0.01*'Table A3'!B89</f>
        <v>0.43484</v>
      </c>
      <c r="D83" s="1"/>
      <c r="E83" s="1"/>
      <c r="F83" s="1"/>
      <c r="G83" s="1"/>
      <c r="H83" s="1"/>
      <c r="I83" s="1"/>
      <c r="J83" s="1"/>
      <c r="K83" s="1"/>
      <c r="L83" s="1"/>
      <c r="M83" s="1"/>
      <c r="N83" s="1"/>
      <c r="O83" s="1"/>
      <c r="P83" s="1"/>
      <c r="Q83" s="1"/>
      <c r="R83" s="1"/>
      <c r="S83" s="1"/>
      <c r="T83" s="1"/>
      <c r="U83" s="1"/>
      <c r="V83" s="1"/>
      <c r="W83" s="1"/>
      <c r="X83" s="1"/>
      <c r="Y83" s="1"/>
    </row>
    <row r="84" spans="1:25" ht="9.75" customHeight="1">
      <c r="A84" s="1">
        <v>1997</v>
      </c>
      <c r="B84" s="3">
        <f>0.01*'Table A1'!B90</f>
        <v>0.41725000000000001</v>
      </c>
      <c r="C84" s="3">
        <f>0.01*'Table A3'!B90</f>
        <v>0.44644</v>
      </c>
      <c r="D84" s="1"/>
      <c r="E84" s="1"/>
      <c r="F84" s="1"/>
      <c r="G84" s="1"/>
      <c r="H84" s="1"/>
      <c r="I84" s="1"/>
      <c r="J84" s="1"/>
      <c r="K84" s="1"/>
      <c r="L84" s="1"/>
      <c r="M84" s="1"/>
      <c r="N84" s="1"/>
      <c r="O84" s="1"/>
      <c r="P84" s="1"/>
      <c r="Q84" s="1"/>
      <c r="R84" s="1"/>
      <c r="S84" s="1"/>
      <c r="T84" s="1"/>
      <c r="U84" s="1"/>
      <c r="V84" s="1"/>
      <c r="W84" s="1"/>
      <c r="X84" s="1"/>
      <c r="Y84" s="1"/>
    </row>
    <row r="85" spans="1:25" ht="9.75" customHeight="1">
      <c r="A85" s="1">
        <v>1998</v>
      </c>
      <c r="B85" s="3">
        <f>0.01*'Table A1'!B91</f>
        <v>0.42124000000000006</v>
      </c>
      <c r="C85" s="3">
        <f>0.01*'Table A3'!B91</f>
        <v>0.45390999999999998</v>
      </c>
      <c r="D85" s="1"/>
      <c r="E85" s="1"/>
      <c r="F85" s="1"/>
      <c r="G85" s="1"/>
      <c r="H85" s="1"/>
      <c r="I85" s="1"/>
      <c r="J85" s="1"/>
      <c r="K85" s="1"/>
      <c r="L85" s="1"/>
      <c r="M85" s="1"/>
      <c r="N85" s="1"/>
      <c r="O85" s="1"/>
      <c r="P85" s="1"/>
      <c r="Q85" s="1"/>
      <c r="R85" s="1"/>
      <c r="S85" s="1"/>
      <c r="T85" s="1"/>
      <c r="U85" s="1"/>
      <c r="V85" s="1"/>
      <c r="W85" s="1"/>
      <c r="X85" s="1"/>
      <c r="Y85" s="1"/>
    </row>
    <row r="86" spans="1:25" ht="9.75" customHeight="1">
      <c r="A86" s="1">
        <v>1999</v>
      </c>
      <c r="B86" s="3">
        <f>0.01*'Table A1'!B92</f>
        <v>0.42668</v>
      </c>
      <c r="C86" s="3">
        <f>0.01*'Table A3'!B92</f>
        <v>0.46469000000000005</v>
      </c>
      <c r="D86" s="1"/>
      <c r="E86" s="1"/>
      <c r="F86" s="1"/>
      <c r="G86" s="1"/>
      <c r="H86" s="1"/>
      <c r="I86" s="1"/>
      <c r="J86" s="1"/>
      <c r="K86" s="1"/>
      <c r="L86" s="1"/>
      <c r="M86" s="1"/>
      <c r="N86" s="1"/>
      <c r="O86" s="1"/>
      <c r="P86" s="1"/>
      <c r="Q86" s="1"/>
      <c r="R86" s="1"/>
      <c r="S86" s="1"/>
      <c r="T86" s="1"/>
      <c r="U86" s="1"/>
      <c r="V86" s="1"/>
      <c r="W86" s="1"/>
      <c r="X86" s="1"/>
      <c r="Y86" s="1"/>
    </row>
    <row r="87" spans="1:25" ht="9.75" customHeight="1">
      <c r="A87" s="1">
        <v>2000</v>
      </c>
      <c r="B87" s="3">
        <f>0.01*'Table A1'!B93</f>
        <v>0.43107999999999996</v>
      </c>
      <c r="C87" s="3">
        <f>0.01*'Table A3'!B93</f>
        <v>0.47606999999999999</v>
      </c>
      <c r="D87" s="1"/>
      <c r="E87" s="1"/>
      <c r="F87" s="1"/>
      <c r="G87" s="1"/>
      <c r="H87" s="1"/>
      <c r="I87" s="1"/>
      <c r="J87" s="1"/>
      <c r="K87" s="1"/>
      <c r="L87" s="1"/>
      <c r="M87" s="1"/>
      <c r="N87" s="1"/>
      <c r="O87" s="1"/>
      <c r="P87" s="1"/>
      <c r="Q87" s="1"/>
      <c r="R87" s="1"/>
      <c r="S87" s="1"/>
      <c r="T87" s="1"/>
      <c r="U87" s="1"/>
      <c r="V87" s="1"/>
      <c r="W87" s="1"/>
      <c r="X87" s="1"/>
      <c r="Y87" s="1"/>
    </row>
    <row r="88" spans="1:25" ht="9.75" customHeight="1">
      <c r="A88" s="1">
        <v>2001</v>
      </c>
      <c r="B88" s="3">
        <f>0.01*'Table A1'!B94</f>
        <v>0.42229</v>
      </c>
      <c r="C88" s="3">
        <f>0.01*'Table A3'!B94</f>
        <v>0.44823000000000002</v>
      </c>
      <c r="D88" s="1"/>
      <c r="E88" s="1"/>
      <c r="F88" s="1"/>
      <c r="G88" s="1"/>
      <c r="H88" s="1"/>
      <c r="I88" s="1"/>
      <c r="J88" s="1"/>
      <c r="K88" s="1"/>
      <c r="L88" s="1"/>
      <c r="M88" s="1"/>
      <c r="N88" s="1"/>
      <c r="O88" s="1"/>
      <c r="P88" s="1"/>
      <c r="Q88" s="1"/>
      <c r="R88" s="1"/>
      <c r="S88" s="1"/>
      <c r="T88" s="1"/>
      <c r="U88" s="1"/>
      <c r="V88" s="1"/>
      <c r="W88" s="1"/>
      <c r="X88" s="1"/>
      <c r="Y88" s="1"/>
    </row>
    <row r="89" spans="1:25" ht="9.75" customHeight="1">
      <c r="A89" s="1">
        <f t="shared" ref="A89:A94" si="0">A88+1</f>
        <v>2002</v>
      </c>
      <c r="B89" s="3">
        <f>0.01*'Table A1'!B95</f>
        <v>0.41674</v>
      </c>
      <c r="C89" s="3">
        <f>0.01*'Table A3'!B95</f>
        <v>0.43820000000000003</v>
      </c>
      <c r="D89" s="1"/>
      <c r="E89" s="1"/>
      <c r="F89" s="1"/>
      <c r="G89" s="1"/>
      <c r="H89" s="1"/>
      <c r="I89" s="1"/>
      <c r="J89" s="1"/>
      <c r="K89" s="1"/>
      <c r="L89" s="1"/>
      <c r="M89" s="1"/>
      <c r="N89" s="1"/>
      <c r="O89" s="1"/>
      <c r="P89" s="1"/>
      <c r="Q89" s="1"/>
      <c r="R89" s="1"/>
      <c r="S89" s="1"/>
      <c r="T89" s="1"/>
      <c r="U89" s="1"/>
      <c r="V89" s="1"/>
      <c r="W89" s="1"/>
      <c r="X89" s="1"/>
      <c r="Y89" s="1"/>
    </row>
    <row r="90" spans="1:25" ht="9.75" customHeight="1">
      <c r="A90" s="1">
        <f t="shared" si="0"/>
        <v>2003</v>
      </c>
      <c r="B90" s="3">
        <f>0.01*'Table A1'!B96</f>
        <v>0.42039000000000004</v>
      </c>
      <c r="C90" s="3">
        <f>0.01*'Table A3'!B96</f>
        <v>0.44527</v>
      </c>
      <c r="D90" s="1"/>
      <c r="E90" s="1"/>
      <c r="F90" s="1"/>
      <c r="G90" s="1"/>
      <c r="H90" s="1"/>
      <c r="I90" s="1"/>
      <c r="J90" s="1"/>
      <c r="K90" s="1"/>
      <c r="L90" s="1"/>
      <c r="M90" s="1"/>
      <c r="N90" s="1"/>
      <c r="O90" s="1"/>
      <c r="P90" s="1"/>
      <c r="Q90" s="1"/>
      <c r="R90" s="1"/>
      <c r="S90" s="1"/>
      <c r="T90" s="1"/>
      <c r="U90" s="1"/>
      <c r="V90" s="1"/>
      <c r="W90" s="1"/>
      <c r="X90" s="1"/>
      <c r="Y90" s="1"/>
    </row>
    <row r="91" spans="1:25" ht="9.75" customHeight="1">
      <c r="A91" s="1">
        <f t="shared" si="0"/>
        <v>2004</v>
      </c>
      <c r="B91" s="3">
        <f>0.01*'Table A1'!B97</f>
        <v>0.43110999999999999</v>
      </c>
      <c r="C91" s="3">
        <f>0.01*'Table A3'!B97</f>
        <v>0.46399000000000001</v>
      </c>
      <c r="D91" s="1"/>
      <c r="E91" s="1"/>
      <c r="F91" s="1"/>
      <c r="G91" s="1"/>
      <c r="H91" s="1"/>
      <c r="I91" s="1"/>
      <c r="J91" s="1"/>
      <c r="K91" s="1"/>
      <c r="L91" s="1"/>
      <c r="M91" s="1"/>
      <c r="N91" s="1"/>
      <c r="O91" s="1"/>
      <c r="P91" s="1"/>
      <c r="Q91" s="1"/>
      <c r="R91" s="1"/>
      <c r="S91" s="1"/>
      <c r="T91" s="1"/>
      <c r="U91" s="1"/>
      <c r="V91" s="1"/>
      <c r="W91" s="1"/>
      <c r="X91" s="1"/>
      <c r="Y91" s="1"/>
    </row>
    <row r="92" spans="1:25" ht="9.75" customHeight="1">
      <c r="A92" s="1">
        <f t="shared" si="0"/>
        <v>2005</v>
      </c>
      <c r="B92" s="3">
        <f>0.01*'Table A1'!B98</f>
        <v>0.44357000000000002</v>
      </c>
      <c r="C92" s="3">
        <f>0.01*'Table A3'!B98</f>
        <v>0.48334000000000005</v>
      </c>
      <c r="D92" s="1"/>
      <c r="E92" s="1"/>
      <c r="F92" s="1"/>
      <c r="G92" s="1"/>
      <c r="H92" s="1"/>
      <c r="I92" s="1"/>
      <c r="J92" s="1"/>
      <c r="K92" s="1"/>
      <c r="L92" s="1"/>
      <c r="M92" s="1"/>
      <c r="N92" s="1"/>
      <c r="O92" s="1"/>
      <c r="P92" s="1"/>
      <c r="Q92" s="1"/>
      <c r="R92" s="1"/>
      <c r="S92" s="1"/>
      <c r="T92" s="1"/>
      <c r="U92" s="1"/>
      <c r="V92" s="1"/>
      <c r="W92" s="1"/>
      <c r="X92" s="1"/>
      <c r="Y92" s="1"/>
    </row>
    <row r="93" spans="1:25" ht="9.75" customHeight="1">
      <c r="A93" s="1">
        <f t="shared" si="0"/>
        <v>2006</v>
      </c>
      <c r="B93" s="3">
        <f>0.01*'Table A1'!B99</f>
        <v>0.45262000000000002</v>
      </c>
      <c r="C93" s="3">
        <f>0.01*'Table A3'!B99</f>
        <v>0.49320000000000003</v>
      </c>
      <c r="D93" s="1"/>
      <c r="E93" s="1"/>
      <c r="F93" s="1"/>
      <c r="G93" s="1"/>
      <c r="H93" s="1"/>
      <c r="I93" s="1"/>
      <c r="J93" s="1"/>
      <c r="K93" s="1"/>
      <c r="L93" s="1"/>
      <c r="M93" s="1"/>
      <c r="N93" s="1"/>
      <c r="O93" s="1"/>
      <c r="P93" s="1"/>
      <c r="Q93" s="1"/>
      <c r="R93" s="1"/>
      <c r="S93" s="1"/>
      <c r="T93" s="1"/>
      <c r="U93" s="1"/>
      <c r="V93" s="1"/>
      <c r="W93" s="1"/>
      <c r="X93" s="1"/>
      <c r="Y93" s="1"/>
    </row>
    <row r="94" spans="1:25" ht="9.75" customHeight="1">
      <c r="A94" s="1">
        <f t="shared" si="0"/>
        <v>2007</v>
      </c>
      <c r="B94" s="3">
        <f>0.01*'Table A1'!B100</f>
        <v>0.45506000000000002</v>
      </c>
      <c r="C94" s="3">
        <f>0.01*'Table A3'!B100</f>
        <v>0.49740000000000001</v>
      </c>
      <c r="D94" s="1"/>
      <c r="E94" s="1"/>
      <c r="F94" s="1"/>
      <c r="G94" s="1"/>
      <c r="H94" s="1"/>
      <c r="I94" s="1"/>
      <c r="J94" s="1"/>
      <c r="K94" s="1"/>
      <c r="L94" s="1"/>
      <c r="M94" s="1"/>
      <c r="N94" s="1"/>
      <c r="O94" s="1"/>
      <c r="P94" s="1"/>
      <c r="Q94" s="1"/>
      <c r="R94" s="1"/>
      <c r="S94" s="1"/>
      <c r="T94" s="1"/>
      <c r="U94" s="1"/>
      <c r="V94" s="1"/>
      <c r="W94" s="1"/>
      <c r="X94" s="1"/>
      <c r="Y94" s="1"/>
    </row>
    <row r="95" spans="1:25" ht="9.75" customHeight="1">
      <c r="A95" s="1">
        <f>A94+1</f>
        <v>2008</v>
      </c>
      <c r="B95" s="3">
        <f>0.01*'Table A1'!B101</f>
        <v>0.45598999999999995</v>
      </c>
      <c r="C95" s="3">
        <f>0.01*'Table A3'!B101</f>
        <v>0.48228000000000004</v>
      </c>
      <c r="D95" s="1"/>
      <c r="E95" s="1"/>
      <c r="F95" s="1"/>
      <c r="G95" s="1"/>
      <c r="H95" s="1"/>
      <c r="I95" s="1"/>
      <c r="J95" s="1"/>
      <c r="K95" s="1"/>
      <c r="L95" s="1"/>
      <c r="M95" s="1"/>
      <c r="N95" s="1"/>
      <c r="O95" s="1"/>
      <c r="P95" s="1"/>
      <c r="Q95" s="1"/>
      <c r="R95" s="1"/>
      <c r="S95" s="1"/>
      <c r="T95" s="1"/>
      <c r="U95" s="1"/>
      <c r="V95" s="1"/>
      <c r="W95" s="1"/>
      <c r="X95" s="1"/>
      <c r="Y95" s="1"/>
    </row>
    <row r="96" spans="1:25" ht="9.75" customHeight="1">
      <c r="A96" s="1"/>
      <c r="B96" s="1"/>
      <c r="C96" s="1"/>
      <c r="D96" s="1"/>
      <c r="E96" s="1"/>
      <c r="F96" s="1"/>
      <c r="G96" s="1"/>
      <c r="H96" s="1"/>
      <c r="I96" s="1"/>
      <c r="J96" s="1"/>
      <c r="K96" s="1"/>
      <c r="L96" s="1"/>
      <c r="M96" s="1"/>
      <c r="N96" s="1"/>
      <c r="O96" s="1"/>
      <c r="P96" s="1"/>
      <c r="Q96" s="1"/>
      <c r="R96" s="1"/>
      <c r="S96" s="1"/>
      <c r="T96" s="1"/>
      <c r="U96" s="1"/>
      <c r="V96" s="1"/>
      <c r="W96" s="1"/>
      <c r="X96" s="1"/>
      <c r="Y96" s="1"/>
    </row>
    <row r="97" spans="1:25" ht="9.75" customHeight="1">
      <c r="A97" s="1"/>
      <c r="B97" s="1"/>
      <c r="C97" s="1"/>
      <c r="D97" s="1"/>
      <c r="E97" s="1"/>
      <c r="F97" s="1"/>
      <c r="G97" s="1"/>
      <c r="H97" s="1"/>
      <c r="I97" s="1"/>
      <c r="J97" s="1"/>
      <c r="K97" s="1"/>
      <c r="L97" s="1"/>
      <c r="M97" s="1"/>
      <c r="N97" s="1"/>
      <c r="O97" s="1"/>
      <c r="P97" s="1"/>
      <c r="Q97" s="1"/>
      <c r="R97" s="1"/>
      <c r="S97" s="1"/>
      <c r="T97" s="1"/>
      <c r="U97" s="1"/>
      <c r="V97" s="1"/>
      <c r="W97" s="1"/>
      <c r="X97" s="1"/>
      <c r="Y97" s="1"/>
    </row>
    <row r="98" spans="1:25" ht="9.75" customHeight="1">
      <c r="A98" s="1"/>
      <c r="B98" s="1"/>
      <c r="C98" s="1"/>
      <c r="D98" s="1"/>
      <c r="E98" s="1"/>
      <c r="F98" s="1"/>
      <c r="G98" s="1"/>
      <c r="H98" s="1"/>
      <c r="I98" s="1"/>
      <c r="J98" s="1"/>
      <c r="K98" s="1"/>
      <c r="L98" s="1"/>
      <c r="M98" s="1"/>
      <c r="N98" s="1"/>
      <c r="O98" s="1"/>
      <c r="P98" s="1"/>
      <c r="Q98" s="1"/>
      <c r="R98" s="1"/>
      <c r="S98" s="1"/>
      <c r="T98" s="1"/>
      <c r="U98" s="1"/>
      <c r="V98" s="1"/>
      <c r="W98" s="1"/>
      <c r="X98" s="1"/>
      <c r="Y98" s="1"/>
    </row>
    <row r="99" spans="1:25" ht="9.75" customHeight="1">
      <c r="A99" s="1"/>
      <c r="B99" s="1"/>
      <c r="C99" s="1"/>
      <c r="D99" s="1"/>
      <c r="E99" s="1"/>
      <c r="F99" s="1"/>
      <c r="G99" s="1"/>
      <c r="H99" s="1"/>
      <c r="I99" s="1"/>
      <c r="J99" s="1"/>
      <c r="K99" s="1"/>
      <c r="L99" s="1"/>
      <c r="M99" s="1"/>
      <c r="N99" s="1"/>
      <c r="O99" s="1"/>
      <c r="P99" s="1"/>
      <c r="Q99" s="1"/>
      <c r="R99" s="1"/>
      <c r="S99" s="1"/>
      <c r="T99" s="1"/>
      <c r="U99" s="1"/>
      <c r="V99" s="1"/>
      <c r="W99" s="1"/>
      <c r="X99" s="1"/>
      <c r="Y99" s="1"/>
    </row>
    <row r="100" spans="1:25" ht="9.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9.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9.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9.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9.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9.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9.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9.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9.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9.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9.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9.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9.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9.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9.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9.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9.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9.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9.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9.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9.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9.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9.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9.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9.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9.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9.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9.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9.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9.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9.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9.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9.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9.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9.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9.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9.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9.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9.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9.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9.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9.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9.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9.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9.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9.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9.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9.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9.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9.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9.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9.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9.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9.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9.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9.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9.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9.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9.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9.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9.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9.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9.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9.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9.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9.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9.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9.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9.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9.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9.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9.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9.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9.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9.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9.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9.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9.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9.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9.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9.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9.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9.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9.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9.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9.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9.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9.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9.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9.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9.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9.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9.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9.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9.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9.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9.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9.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9.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9.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9.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9.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9.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9.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9.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9.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9.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9.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9.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9.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9.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9.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9.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9.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9.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9.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9.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9.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9.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9.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9.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9.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9.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9.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9.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9.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9.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9.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9.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9.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9.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9.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9.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9.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9.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9.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9.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9.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9.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9.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9.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9.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9.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9.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9.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9.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9.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9.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9.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9.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9.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9.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9.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9.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9.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9.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9.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9.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9.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9.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9.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9.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9.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9.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9.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9.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9.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9.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9.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9.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9.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9.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9.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9.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9.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9.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9.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9.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9.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9.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9.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9.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9.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9.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9.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9.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9.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9.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9.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9.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9.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9.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9.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9.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9.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9.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9.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9.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9.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9.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9.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9.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9.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9.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9.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9.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9.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9.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9.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9.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9.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9.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9.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9.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9.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9.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9.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9.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9.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9.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9.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9.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9.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9.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9.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9.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9.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9.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9.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9.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9.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9.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9.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9.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9.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9.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9.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9.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9.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9.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9.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9.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9.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9.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9.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9.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9.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9.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9.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9.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9.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9.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9.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9.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9.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9.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9.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9.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9.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9.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9.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9.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9.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9.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9.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9.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9.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9.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9.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9.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9.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9.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9.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9.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9.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9.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9.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9.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9.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9.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9.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9.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9.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9.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9.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9.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9.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9.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9.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9.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9.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9.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9.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9.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9.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9.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9.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9.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9.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9.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9.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9.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9.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9.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9.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9.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9.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9.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9.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9.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9.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9.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9.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9.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9.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9.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9.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9.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9.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9.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9.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9.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9.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9.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9.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9.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9.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9.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9.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9.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9.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9.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9.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9.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9.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9.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9.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9.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9.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9.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9.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9.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9.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9.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9.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9.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9.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9.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9.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9.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9.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9.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9.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9.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9.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9.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9.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9.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9.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9.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9.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9.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9.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9.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9.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9.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9.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9.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9.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9.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9.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9.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9.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9.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9.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9.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9.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9.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9.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9.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9.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9.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9.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9.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9.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9.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9.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9.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9.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9.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9.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9.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9.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9.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9.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9.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9.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9.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9.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9.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9.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9.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9.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9.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9.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9.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9.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9.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9.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9.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9.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9.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9.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9.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9.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9.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9.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9.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9.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9.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9.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9.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9.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9.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9.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9.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9.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9.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9.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9.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9.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9.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9.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9.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9.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9.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9.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9.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9.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9.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9.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9.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9.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9.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9.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9.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9.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9.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9.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9.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9.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9.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9.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9.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9.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9.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9.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9.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9.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9.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9.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9.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9.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9.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9.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9.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9.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9.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9.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9.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9.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9.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9.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9.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9.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9.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9.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9.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9.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9.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9.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9.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9.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9.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9.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9.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9.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9.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9.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9.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9.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9.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9.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9.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9.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9.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9.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9.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9.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9.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9.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9.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9.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9.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9.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9.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9.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9.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9.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9.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9.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9.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9.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9.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9.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9.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9.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9.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9.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9.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9.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9.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9.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9.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9.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9.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9.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9.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9.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9.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9.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9.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9.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9.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9.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9.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9.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9.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9.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9.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9.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9.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9.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9.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9.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9.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9.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9.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9.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9.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9.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9.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9.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9.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9.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9.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9.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9.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9.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9.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9.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9.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9.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9.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9.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9.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9.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9.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9.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9.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9.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9.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9.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9.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9.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9.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9.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9.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9.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9.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9.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9.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9.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9.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9.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9.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9.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9.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9.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9.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9.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9.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9.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9.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9.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9.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9.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9.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9.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9.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9.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9.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9.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9.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9.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9.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9.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9.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9.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9.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9.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9.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9.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9.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9.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9.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9.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9.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9.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9.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9.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9.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9.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9.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9.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9.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9.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9.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9.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9.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9.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9.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9.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9.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9.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9.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9.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9.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9.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9.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9.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9.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9.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9.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9.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9.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9.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9.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9.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9.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9.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9.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9.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9.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9.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9.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9.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9.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9.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9.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9.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9.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9.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9.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9.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9.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9.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9.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9.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9.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9.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9.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9.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9.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9.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9.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9.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9.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9.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9.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9.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9.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9.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9.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9.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9.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9.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9.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9.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9.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9.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9.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9.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9.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9.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9.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9.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9.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9.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9.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9.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9.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9.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9.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9.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9.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9.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9.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9.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9.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9.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9.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9.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9.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9.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9.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9.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9.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9.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9.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9.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9.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9.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9.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9.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9.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9.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9.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9.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9.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9.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9.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9.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9.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9.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9.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9.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9.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9.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9.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9.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9.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9.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9.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9.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9.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9.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9.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9.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9.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9.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9.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9.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9.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9.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9.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9.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9.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9.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9.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9.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9.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9.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9.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9.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9.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9.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9.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9.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9.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9.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9.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9.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9.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9.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9.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9.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9.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9.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9.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9.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9.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9.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9.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9.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9.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9.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9.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9.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9.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9.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9.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9.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9.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9.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9.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9.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9.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9.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9.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9.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9.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9.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9.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9.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9.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9.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9.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9.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9.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9.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9.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9.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9.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9.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9.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9.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9.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9.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9.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9.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9.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9.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9.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9.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9.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9.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9.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9.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9.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9.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9.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9.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9.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9.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9.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9.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9.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9.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9.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9.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9.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9.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9.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9.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9.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9.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9.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9.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9.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9.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9.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9.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9.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9.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9.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9.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9.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9.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9.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9.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9.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9.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9.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9.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9.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9.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9.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9.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9.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9.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9.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9.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9.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9.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9.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9.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9.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9.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9.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9.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9.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9.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9.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9.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9.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9.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9.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9.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9.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9.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9.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9.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9.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9.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9.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9.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9.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9.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9.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9.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9.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9.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9.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9.7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9.7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9.7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9.7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9.7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9.7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ht="9.7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ht="9.7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ht="9.7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ht="9.7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ht="9.7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ht="9.7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ht="9.7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row>
    <row r="1017" spans="1:25" ht="9.7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row>
    <row r="1018" spans="1:25" ht="9.7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row>
    <row r="1019" spans="1:25" ht="9.7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row>
    <row r="1020" spans="1:25" ht="9.7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row>
    <row r="1021" spans="1:25" ht="9.7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row>
    <row r="1022" spans="1:25" ht="9.7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row>
    <row r="1023" spans="1:25" ht="9.7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row>
    <row r="1024" spans="1:25" ht="9.7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row>
    <row r="1025" spans="1:25" ht="9.7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row>
    <row r="1026" spans="1:25" ht="9.7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row>
    <row r="1027" spans="1:25" ht="9.7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row>
    <row r="1028" spans="1:25" ht="9.75"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row>
    <row r="1029" spans="1:25" ht="9.75"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row>
    <row r="1030" spans="1:25" ht="9.75"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row>
    <row r="1031" spans="1:25" ht="9.75"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row>
    <row r="1032" spans="1:25" ht="9.75"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row>
    <row r="1033" spans="1:25" ht="9.7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row>
    <row r="1034" spans="1:25" ht="9.75"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row>
    <row r="1035" spans="1:25" ht="9.75"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row>
    <row r="1036" spans="1:25" ht="9.75"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row>
    <row r="1037" spans="1:25" ht="9.7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row>
    <row r="1038" spans="1:25" ht="9.7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row>
    <row r="1039" spans="1:25" ht="9.75"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row>
    <row r="1040" spans="1:25" ht="9.7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row>
    <row r="1041" spans="1:25" ht="9.75"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row>
    <row r="1042" spans="1:25" ht="9.75"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row>
    <row r="1043" spans="1:25" ht="9.7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row>
    <row r="1044" spans="1:25" ht="9.7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row>
    <row r="1045" spans="1:25" ht="9.7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row>
    <row r="1046" spans="1:25" ht="9.7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row>
    <row r="1047" spans="1:25" ht="9.7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row>
    <row r="1048" spans="1:25" ht="9.7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row>
    <row r="1049" spans="1:25" ht="9.7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row>
    <row r="1050" spans="1:25" ht="9.7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row>
    <row r="1051" spans="1:25" ht="9.7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row>
    <row r="1052" spans="1:25" ht="9.7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row>
    <row r="1053" spans="1:25" ht="9.7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row>
    <row r="1054" spans="1:25" ht="9.75"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row>
    <row r="1055" spans="1:25" ht="9.75" customHeight="1">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row>
    <row r="1056" spans="1:25" ht="9.75" customHeight="1">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row>
    <row r="1057" spans="1:25" ht="9.75" customHeight="1">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row>
    <row r="1058" spans="1:25" ht="9.75" customHeight="1">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row>
    <row r="1059" spans="1:25" ht="9.75" customHeight="1">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row>
    <row r="1060" spans="1:25" ht="9.75" customHeight="1">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row>
    <row r="1061" spans="1:25" ht="9.75" customHeight="1">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row>
    <row r="1062" spans="1:25" ht="9.75" customHeight="1">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row>
    <row r="1063" spans="1:25" ht="9.75" customHeight="1">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row>
    <row r="1064" spans="1:25" ht="9.75" customHeight="1">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row>
    <row r="1065" spans="1:25" ht="9.75" customHeight="1">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row>
    <row r="1066" spans="1:25" ht="9.75" customHeight="1">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row>
    <row r="1067" spans="1:25" ht="9.75" customHeight="1">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row>
    <row r="1068" spans="1:25" ht="9.75" customHeight="1">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row>
    <row r="1069" spans="1:25" ht="9.75" customHeight="1">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row>
    <row r="1070" spans="1:25" ht="9.75" customHeight="1">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row>
    <row r="1071" spans="1:25" ht="9.75" customHeight="1">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row>
    <row r="1072" spans="1:25" ht="9.75" customHeight="1">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row>
    <row r="1073" spans="1:25" ht="9.75" customHeight="1">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row>
    <row r="1074" spans="1:25" ht="9.75" customHeight="1">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row>
    <row r="1075" spans="1:25" ht="9.75" customHeight="1">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row>
    <row r="1076" spans="1:25" ht="9.75" customHeight="1">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row>
    <row r="1077" spans="1:25" ht="9.75" customHeight="1">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row>
    <row r="1078" spans="1:25" ht="9.75" customHeight="1">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row>
    <row r="1079" spans="1:25" ht="9.75" customHeight="1">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row>
    <row r="1080" spans="1:25" ht="9.75" customHeight="1">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row>
    <row r="1081" spans="1:25" ht="9.75" customHeight="1">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row>
    <row r="1082" spans="1:25" ht="9.75" customHeight="1">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row>
    <row r="1083" spans="1:25" ht="9.75" customHeight="1">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row>
    <row r="1084" spans="1:25" ht="9.75" customHeight="1">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row>
    <row r="1085" spans="1:25" ht="9.75" customHeight="1">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row>
    <row r="1086" spans="1:25" ht="9.75" customHeight="1">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row>
    <row r="1087" spans="1:25" ht="9.75" customHeight="1">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row>
    <row r="1088" spans="1:25" ht="9.75" customHeight="1">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row>
    <row r="1089" spans="1:25" ht="9.75" customHeight="1">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row>
    <row r="1090" spans="1:25" ht="9.75" customHeight="1">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row>
    <row r="1091" spans="1:25" ht="9.75" customHeight="1">
      <c r="A1091" s="1"/>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row>
    <row r="1092" spans="1:25" ht="9.75" customHeight="1">
      <c r="A1092" s="1"/>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row>
    <row r="1093" spans="1:25" ht="9.75" customHeight="1">
      <c r="A1093" s="1"/>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row>
    <row r="1094" spans="1:25" ht="9.75" customHeight="1">
      <c r="A1094" s="1"/>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row>
    <row r="1095" spans="1:25" ht="9.75" customHeight="1">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row>
    <row r="1096" spans="1:25" ht="9.75" customHeight="1">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row>
    <row r="1097" spans="1:25" ht="9.75" customHeight="1">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row>
    <row r="1098" spans="1:25" ht="9.75" customHeight="1">
      <c r="A1098" s="1"/>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row>
    <row r="1099" spans="1:25" ht="9.75" customHeight="1">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row>
    <row r="1100" spans="1:25" ht="9.75" customHeight="1">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row>
    <row r="1101" spans="1:25" ht="9.75" customHeight="1">
      <c r="A1101" s="1"/>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row>
    <row r="1102" spans="1:25" ht="9.75" customHeight="1">
      <c r="A1102" s="1"/>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row>
    <row r="1103" spans="1:25" ht="9.75" customHeight="1">
      <c r="A1103" s="1"/>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row>
    <row r="1104" spans="1:25" ht="9.75" customHeight="1">
      <c r="A1104" s="1"/>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row>
    <row r="1105" spans="1:25" ht="9.75" customHeight="1">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row>
    <row r="1106" spans="1:25" ht="9.75" customHeight="1">
      <c r="A1106" s="1"/>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row>
    <row r="1107" spans="1:25" ht="9.75" customHeight="1">
      <c r="A1107" s="1"/>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row>
    <row r="1108" spans="1:25" ht="9.75" customHeight="1">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row>
    <row r="1109" spans="1:25" ht="9.75" customHeight="1">
      <c r="A1109" s="1"/>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row>
    <row r="1110" spans="1:25" ht="9.75" customHeight="1">
      <c r="A1110" s="1"/>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row>
    <row r="1111" spans="1:25" ht="9.75" customHeight="1">
      <c r="A1111" s="1"/>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row>
    <row r="1112" spans="1:25" ht="9.75" customHeight="1">
      <c r="A1112" s="1"/>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row>
    <row r="1113" spans="1:25" ht="9.75" customHeight="1">
      <c r="A1113" s="1"/>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row>
    <row r="1114" spans="1:25" ht="9.75" customHeight="1">
      <c r="A1114" s="1"/>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row>
    <row r="1115" spans="1:25" ht="9.75" customHeight="1">
      <c r="A1115" s="1"/>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row>
    <row r="1116" spans="1:25" ht="9.75" customHeight="1">
      <c r="A1116" s="1"/>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row>
    <row r="1117" spans="1:25" ht="9.75" customHeight="1">
      <c r="A1117" s="1"/>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row>
    <row r="1118" spans="1:25" ht="9.75" customHeight="1">
      <c r="A1118" s="1"/>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row>
    <row r="1119" spans="1:25" ht="9.75" customHeight="1">
      <c r="A1119" s="1"/>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row>
    <row r="1120" spans="1:25" ht="9.75" customHeight="1">
      <c r="A1120" s="1"/>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row>
    <row r="1121" spans="1:25" ht="9.75" customHeight="1">
      <c r="A1121" s="1"/>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row>
    <row r="1122" spans="1:25" ht="9.75" customHeight="1">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row>
    <row r="1123" spans="1:25" ht="9.75" customHeight="1">
      <c r="A1123" s="1"/>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row>
    <row r="1124" spans="1:25" ht="9.75" customHeight="1">
      <c r="A1124" s="1"/>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row>
    <row r="1125" spans="1:25" ht="9.75" customHeight="1">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row>
    <row r="1126" spans="1:25" ht="9.75" customHeight="1">
      <c r="A1126" s="1"/>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row>
    <row r="1127" spans="1:25" ht="9.75" customHeight="1">
      <c r="A1127" s="1"/>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row>
    <row r="1128" spans="1:25" ht="9.75" customHeight="1">
      <c r="A1128" s="1"/>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row>
    <row r="1129" spans="1:25" ht="9.75" customHeight="1">
      <c r="A1129" s="1"/>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row>
    <row r="1130" spans="1:25" ht="9.75" customHeight="1">
      <c r="A1130" s="1"/>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row>
    <row r="1131" spans="1:25" ht="9.75" customHeight="1">
      <c r="A1131" s="1"/>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row>
    <row r="1132" spans="1:25" ht="9.75" customHeight="1">
      <c r="A1132" s="1"/>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row>
    <row r="1133" spans="1:25" ht="9.75" customHeight="1">
      <c r="A1133" s="1"/>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row>
    <row r="1134" spans="1:25" ht="9.75" customHeight="1">
      <c r="A1134" s="1"/>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row>
    <row r="1135" spans="1:25" ht="9.75" customHeight="1">
      <c r="A1135" s="1"/>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row>
    <row r="1136" spans="1:25" ht="9.75" customHeight="1">
      <c r="A1136" s="1"/>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row>
    <row r="1137" spans="1:25" ht="9.75" customHeight="1">
      <c r="A1137" s="1"/>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row>
    <row r="1138" spans="1:25" ht="9.75" customHeight="1">
      <c r="A1138" s="1"/>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row>
    <row r="1139" spans="1:25" ht="9.75" customHeight="1">
      <c r="A1139" s="1"/>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row>
    <row r="1140" spans="1:25" ht="9.75" customHeight="1">
      <c r="A1140" s="1"/>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row>
    <row r="1141" spans="1:25" ht="9.75" customHeight="1">
      <c r="A1141" s="1"/>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row>
    <row r="1142" spans="1:25" ht="9.75" customHeight="1">
      <c r="A1142" s="1"/>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row>
    <row r="1143" spans="1:25" ht="9.75" customHeight="1">
      <c r="A1143" s="1"/>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row>
    <row r="1144" spans="1:25" ht="9.75" customHeight="1">
      <c r="A1144" s="1"/>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row>
    <row r="1145" spans="1:25" ht="9.75" customHeight="1">
      <c r="A1145" s="1"/>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row>
    <row r="1146" spans="1:25" ht="9.75" customHeight="1">
      <c r="A1146" s="1"/>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row>
    <row r="1147" spans="1:25" ht="9.75" customHeight="1">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row>
    <row r="1148" spans="1:25" ht="9.75" customHeight="1">
      <c r="A1148" s="1"/>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row>
    <row r="1149" spans="1:25" ht="9.75" customHeight="1">
      <c r="A1149" s="1"/>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row>
    <row r="1150" spans="1:25" ht="9.75" customHeight="1">
      <c r="A1150" s="1"/>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row>
    <row r="1151" spans="1:25" ht="9.75" customHeight="1">
      <c r="A1151" s="1"/>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row>
    <row r="1152" spans="1:25" ht="9.75" customHeight="1">
      <c r="A1152" s="1"/>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row>
    <row r="1153" spans="1:25" ht="9.75" customHeight="1">
      <c r="A1153" s="1"/>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row>
    <row r="1154" spans="1:25" ht="9.75" customHeight="1">
      <c r="A1154" s="1"/>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row>
    <row r="1155" spans="1:25" ht="9.75" customHeight="1">
      <c r="A1155" s="1"/>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row>
    <row r="1156" spans="1:25" ht="9.75" customHeight="1">
      <c r="A1156" s="1"/>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row>
    <row r="1157" spans="1:25" ht="9.75" customHeight="1">
      <c r="A1157" s="1"/>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row>
    <row r="1158" spans="1:25" ht="9.75" customHeight="1">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row>
    <row r="1159" spans="1:25" ht="9.75" customHeight="1">
      <c r="A1159" s="1"/>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row>
    <row r="1160" spans="1:25" ht="9.75" customHeight="1">
      <c r="A1160" s="1"/>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row>
    <row r="1161" spans="1:25" ht="9.75" customHeight="1">
      <c r="A1161" s="1"/>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row>
    <row r="1162" spans="1:25" ht="9.75" customHeight="1">
      <c r="A1162" s="1"/>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row>
    <row r="1163" spans="1:25" ht="9.75" customHeight="1">
      <c r="A1163" s="1"/>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row>
    <row r="1164" spans="1:25" ht="9.75" customHeight="1">
      <c r="A1164" s="1"/>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row>
    <row r="1165" spans="1:25" ht="9.75" customHeight="1">
      <c r="A1165" s="1"/>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row>
    <row r="1166" spans="1:25" ht="9.75" customHeight="1">
      <c r="A1166" s="1"/>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row>
    <row r="1167" spans="1:25" ht="9.75" customHeight="1">
      <c r="A1167" s="1"/>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row>
    <row r="1168" spans="1:25" ht="9.75" customHeight="1">
      <c r="A1168" s="1"/>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row>
    <row r="1169" spans="1:25" ht="9.75" customHeight="1">
      <c r="A1169" s="1"/>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row>
    <row r="1170" spans="1:25" ht="9.75" customHeight="1">
      <c r="A1170" s="1"/>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row>
    <row r="1171" spans="1:25" ht="9.75" customHeight="1">
      <c r="A1171" s="1"/>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row>
    <row r="1172" spans="1:25" ht="9.75" customHeight="1">
      <c r="A1172" s="1"/>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row>
    <row r="1173" spans="1:25" ht="9.75" customHeight="1">
      <c r="A1173" s="1"/>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row>
    <row r="1174" spans="1:25" ht="9.75" customHeight="1">
      <c r="A1174" s="1"/>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row>
    <row r="1175" spans="1:25" ht="9.75" customHeight="1">
      <c r="A1175" s="1"/>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row>
    <row r="1176" spans="1:25" ht="9.75" customHeight="1">
      <c r="A1176" s="1"/>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row>
    <row r="1177" spans="1:25" ht="9.75" customHeight="1">
      <c r="A1177" s="1"/>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row>
    <row r="1178" spans="1:25" ht="9.75" customHeight="1">
      <c r="A1178" s="1"/>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row>
    <row r="1179" spans="1:25" ht="9.75" customHeight="1">
      <c r="A1179" s="1"/>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row>
    <row r="1180" spans="1:25" ht="9.75" customHeight="1">
      <c r="A1180" s="1"/>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row>
    <row r="1181" spans="1:25" ht="9.75" customHeight="1">
      <c r="A1181" s="1"/>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row>
    <row r="1182" spans="1:25" ht="9.75" customHeight="1">
      <c r="A1182" s="1"/>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row>
    <row r="1183" spans="1:25" ht="9.75" customHeight="1">
      <c r="A1183" s="1"/>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row>
    <row r="1184" spans="1:25" ht="9.75" customHeight="1">
      <c r="A1184" s="1"/>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row>
    <row r="1185" spans="1:25" ht="9.75" customHeight="1">
      <c r="A1185" s="1"/>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row>
    <row r="1186" spans="1:25" ht="9.75" customHeight="1">
      <c r="A1186" s="1"/>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row>
    <row r="1187" spans="1:25" ht="9.75" customHeight="1">
      <c r="A1187" s="1"/>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row>
    <row r="1188" spans="1:25" ht="9.75" customHeight="1">
      <c r="A1188" s="1"/>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row>
    <row r="1189" spans="1:25" ht="9.75" customHeight="1">
      <c r="A1189" s="1"/>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row>
    <row r="1190" spans="1:25" ht="9.75" customHeight="1">
      <c r="A1190" s="1"/>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row>
    <row r="1191" spans="1:25" ht="9.75" customHeight="1">
      <c r="A1191" s="1"/>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row>
    <row r="1192" spans="1:25" ht="9.75" customHeight="1">
      <c r="A1192" s="1"/>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row>
    <row r="1193" spans="1:25" ht="9.75" customHeight="1">
      <c r="A1193" s="1"/>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row>
    <row r="1194" spans="1:25" ht="9.75" customHeight="1">
      <c r="A1194" s="1"/>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row>
    <row r="1195" spans="1:25" ht="9.75" customHeight="1">
      <c r="A1195" s="1"/>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row>
    <row r="1196" spans="1:25" ht="9.75" customHeight="1">
      <c r="A1196" s="1"/>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row>
    <row r="1197" spans="1:25" ht="9.75" customHeight="1">
      <c r="A1197" s="1"/>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row>
    <row r="1198" spans="1:25" ht="9.75" customHeight="1">
      <c r="A1198" s="1"/>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row>
    <row r="1199" spans="1:25" ht="9.75" customHeight="1">
      <c r="A1199" s="1"/>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row>
    <row r="1200" spans="1:25" ht="9.75" customHeight="1">
      <c r="A1200" s="1"/>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row>
    <row r="1201" spans="1:25" ht="9.75" customHeight="1">
      <c r="A1201" s="1"/>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row>
    <row r="1202" spans="1:25" ht="9.75" customHeight="1">
      <c r="A1202" s="1"/>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row>
    <row r="1203" spans="1:25" ht="9.75" customHeight="1">
      <c r="A1203" s="1"/>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row>
    <row r="1204" spans="1:25" ht="9.75" customHeight="1">
      <c r="A1204" s="1"/>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row>
    <row r="1205" spans="1:25" ht="9.75" customHeight="1">
      <c r="A1205" s="1"/>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row>
    <row r="1206" spans="1:25" ht="9.75" customHeight="1">
      <c r="A1206" s="1"/>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row>
    <row r="1207" spans="1:25" ht="9.75" customHeight="1">
      <c r="A1207" s="1"/>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row>
    <row r="1208" spans="1:25" ht="9.75" customHeight="1">
      <c r="A1208" s="1"/>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row>
    <row r="1209" spans="1:25" ht="9.75" customHeight="1">
      <c r="A1209" s="1"/>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row>
    <row r="1210" spans="1:25" ht="9.75" customHeight="1">
      <c r="A1210" s="1"/>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row>
    <row r="1211" spans="1:25" ht="9.75" customHeight="1">
      <c r="A1211" s="1"/>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row>
    <row r="1212" spans="1:25" ht="9.75" customHeight="1">
      <c r="A1212" s="1"/>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row>
    <row r="1213" spans="1:25" ht="9.75" customHeight="1">
      <c r="A1213" s="1"/>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row>
    <row r="1214" spans="1:25" ht="9.75" customHeight="1">
      <c r="A1214" s="1"/>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row>
    <row r="1215" spans="1:25" ht="9.75" customHeight="1">
      <c r="A1215" s="1"/>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row>
    <row r="1216" spans="1:25" ht="9.75" customHeight="1">
      <c r="A1216" s="1"/>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row>
    <row r="1217" spans="1:25" ht="9.75" customHeight="1">
      <c r="A1217" s="1"/>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row>
    <row r="1218" spans="1:25" ht="9.75" customHeight="1">
      <c r="A1218" s="1"/>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row>
    <row r="1219" spans="1:25" ht="9.75" customHeight="1">
      <c r="A1219" s="1"/>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row>
    <row r="1220" spans="1:25" ht="9.75" customHeight="1">
      <c r="A1220" s="1"/>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row>
    <row r="1221" spans="1:25" ht="9.75" customHeight="1">
      <c r="A1221" s="1"/>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row>
    <row r="1222" spans="1:25" ht="9.75" customHeight="1">
      <c r="A1222" s="1"/>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row>
    <row r="1223" spans="1:25" ht="9.75" customHeight="1">
      <c r="A1223" s="1"/>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row>
    <row r="1224" spans="1:25" ht="9.75" customHeight="1">
      <c r="A1224" s="1"/>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row>
    <row r="1225" spans="1:25" ht="9.75" customHeight="1">
      <c r="A1225" s="1"/>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row>
    <row r="1226" spans="1:25" ht="9.75" customHeight="1">
      <c r="A1226" s="1"/>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row>
    <row r="1227" spans="1:25" ht="9.75" customHeight="1">
      <c r="A1227" s="1"/>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row>
    <row r="1228" spans="1:25" ht="9.75" customHeight="1">
      <c r="A1228" s="1"/>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row>
    <row r="1229" spans="1:25" ht="9.75" customHeight="1">
      <c r="A1229" s="1"/>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row>
    <row r="1230" spans="1:25" ht="9.75" customHeight="1">
      <c r="A1230" s="1"/>
      <c r="B1230" s="1"/>
      <c r="C1230" s="1"/>
      <c r="D1230" s="1"/>
      <c r="E1230" s="1"/>
      <c r="F1230" s="1"/>
      <c r="G1230" s="1"/>
      <c r="H1230" s="1"/>
      <c r="I1230" s="1"/>
      <c r="J1230" s="1"/>
      <c r="K1230" s="1"/>
      <c r="L1230" s="1"/>
      <c r="M1230" s="1"/>
      <c r="N1230" s="1"/>
      <c r="O1230" s="1"/>
      <c r="P1230" s="1"/>
      <c r="Q1230" s="1"/>
      <c r="R1230" s="1"/>
      <c r="S1230" s="1"/>
      <c r="T1230" s="1"/>
      <c r="U1230" s="1"/>
      <c r="V1230" s="1"/>
      <c r="W1230" s="1"/>
      <c r="X1230" s="1"/>
      <c r="Y1230" s="1"/>
    </row>
    <row r="1231" spans="1:25" ht="9.75" customHeight="1">
      <c r="A1231" s="1"/>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row>
    <row r="1232" spans="1:25" ht="9.75" customHeight="1">
      <c r="A1232" s="1"/>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row>
    <row r="1233" spans="1:25" ht="9.75" customHeight="1">
      <c r="A1233" s="1"/>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row>
    <row r="1234" spans="1:25" ht="9.75" customHeight="1">
      <c r="A1234" s="1"/>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row>
    <row r="1235" spans="1:25" ht="9.75" customHeight="1">
      <c r="A1235" s="1"/>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row>
    <row r="1236" spans="1:25" ht="9.75" customHeight="1">
      <c r="A1236" s="1"/>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row>
    <row r="1237" spans="1:25" ht="9.75" customHeight="1">
      <c r="A1237" s="1"/>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row>
    <row r="1238" spans="1:25" ht="9.75" customHeight="1">
      <c r="A1238" s="1"/>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row>
    <row r="1239" spans="1:25" ht="9.75" customHeight="1">
      <c r="A1239" s="1"/>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row>
    <row r="1240" spans="1:25" ht="9.75" customHeight="1">
      <c r="A1240" s="1"/>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row>
    <row r="1241" spans="1:25" ht="9.75" customHeight="1">
      <c r="A1241" s="1"/>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row>
    <row r="1242" spans="1:25" ht="9.75" customHeight="1">
      <c r="A1242" s="1"/>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row>
    <row r="1243" spans="1:25" ht="9.75" customHeight="1">
      <c r="A1243" s="1"/>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row>
    <row r="1244" spans="1:25" ht="9.75" customHeight="1">
      <c r="A1244" s="1"/>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row>
    <row r="1245" spans="1:25" ht="9.75" customHeight="1">
      <c r="A1245" s="1"/>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row>
    <row r="1246" spans="1:25" ht="9.75" customHeight="1">
      <c r="A1246" s="1"/>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row>
    <row r="1247" spans="1:25" ht="9.75" customHeight="1">
      <c r="A1247" s="1"/>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row>
    <row r="1248" spans="1:25" ht="9.75" customHeight="1">
      <c r="A1248" s="1"/>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row>
    <row r="1249" spans="1:25" ht="9.75" customHeight="1">
      <c r="A1249" s="1"/>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row>
    <row r="1250" spans="1:25" ht="9.75" customHeight="1">
      <c r="A1250" s="1"/>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row>
    <row r="1251" spans="1:25" ht="9.75" customHeight="1">
      <c r="A1251" s="1"/>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row>
    <row r="1252" spans="1:25" ht="9.75" customHeight="1">
      <c r="A1252" s="1"/>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row>
    <row r="1253" spans="1:25" ht="9.75" customHeight="1">
      <c r="A1253" s="1"/>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row>
    <row r="1254" spans="1:25" ht="9.75" customHeight="1">
      <c r="A1254" s="1"/>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row>
    <row r="1255" spans="1:25" ht="9.75" customHeight="1">
      <c r="A1255" s="1"/>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row>
    <row r="1256" spans="1:25" ht="9.75" customHeight="1">
      <c r="A1256" s="1"/>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row>
    <row r="1257" spans="1:25" ht="9.75" customHeight="1">
      <c r="A1257" s="1"/>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row>
    <row r="1258" spans="1:25" ht="9.75" customHeight="1">
      <c r="A1258" s="1"/>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row>
    <row r="1259" spans="1:25" ht="9.75" customHeight="1">
      <c r="A1259" s="1"/>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row>
    <row r="1260" spans="1:25" ht="9.75" customHeight="1">
      <c r="A1260" s="1"/>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row>
    <row r="1261" spans="1:25" ht="9.75" customHeight="1">
      <c r="A1261" s="1"/>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row>
    <row r="1262" spans="1:25" ht="9.75" customHeight="1">
      <c r="A1262" s="1"/>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row>
    <row r="1263" spans="1:25" ht="9.75" customHeight="1">
      <c r="A1263" s="1"/>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row>
    <row r="1264" spans="1:25" ht="9.75" customHeight="1">
      <c r="A1264" s="1"/>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row>
    <row r="1265" spans="1:25" ht="9.75" customHeight="1">
      <c r="A1265" s="1"/>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row>
    <row r="1266" spans="1:25" ht="9.75" customHeight="1">
      <c r="A1266" s="1"/>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row>
    <row r="1267" spans="1:25" ht="9.75" customHeight="1">
      <c r="A1267" s="1"/>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row>
    <row r="1268" spans="1:25" ht="9.75" customHeight="1">
      <c r="A1268" s="1"/>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row>
    <row r="1269" spans="1:25" ht="9.75" customHeight="1">
      <c r="A1269" s="1"/>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row>
    <row r="1270" spans="1:25" ht="9.75" customHeight="1">
      <c r="A1270" s="1"/>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row>
    <row r="1271" spans="1:25" ht="9.75" customHeight="1">
      <c r="A1271" s="1"/>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row>
    <row r="1272" spans="1:25" ht="9.75" customHeight="1">
      <c r="A1272" s="1"/>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row>
    <row r="1273" spans="1:25" ht="9.75" customHeight="1">
      <c r="A1273" s="1"/>
      <c r="B1273" s="1"/>
      <c r="C1273" s="1"/>
      <c r="D1273" s="1"/>
      <c r="E1273" s="1"/>
      <c r="F1273" s="1"/>
      <c r="G1273" s="1"/>
      <c r="H1273" s="1"/>
      <c r="I1273" s="1"/>
      <c r="J1273" s="1"/>
      <c r="K1273" s="1"/>
      <c r="L1273" s="1"/>
      <c r="M1273" s="1"/>
      <c r="N1273" s="1"/>
      <c r="O1273" s="1"/>
      <c r="P1273" s="1"/>
      <c r="Q1273" s="1"/>
      <c r="R1273" s="1"/>
      <c r="S1273" s="1"/>
      <c r="T1273" s="1"/>
      <c r="U1273" s="1"/>
      <c r="V1273" s="1"/>
      <c r="W1273" s="1"/>
      <c r="X1273" s="1"/>
      <c r="Y1273" s="1"/>
    </row>
    <row r="1274" spans="1:25" ht="9.75" customHeight="1">
      <c r="A1274" s="1"/>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row>
    <row r="1275" spans="1:25" ht="9.75" customHeight="1">
      <c r="A1275" s="1"/>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row>
    <row r="1276" spans="1:25" ht="9.75" customHeight="1">
      <c r="A1276" s="1"/>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row>
    <row r="1277" spans="1:25" ht="9.75" customHeight="1">
      <c r="A1277" s="1"/>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row>
    <row r="1278" spans="1:25" ht="9.75" customHeight="1">
      <c r="A1278" s="1"/>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row>
    <row r="1279" spans="1:25" ht="9.75" customHeight="1">
      <c r="A1279" s="1"/>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row>
    <row r="1280" spans="1:25" ht="9.75" customHeight="1">
      <c r="A1280" s="1"/>
      <c r="B1280" s="1"/>
      <c r="C1280" s="1"/>
      <c r="D1280" s="1"/>
      <c r="E1280" s="1"/>
      <c r="F1280" s="1"/>
      <c r="G1280" s="1"/>
      <c r="H1280" s="1"/>
      <c r="I1280" s="1"/>
      <c r="J1280" s="1"/>
      <c r="K1280" s="1"/>
      <c r="L1280" s="1"/>
      <c r="M1280" s="1"/>
      <c r="N1280" s="1"/>
      <c r="O1280" s="1"/>
      <c r="P1280" s="1"/>
      <c r="Q1280" s="1"/>
      <c r="R1280" s="1"/>
      <c r="S1280" s="1"/>
      <c r="T1280" s="1"/>
      <c r="U1280" s="1"/>
      <c r="V1280" s="1"/>
      <c r="W1280" s="1"/>
      <c r="X1280" s="1"/>
      <c r="Y1280" s="1"/>
    </row>
    <row r="1281" spans="1:25" ht="9.75" customHeight="1">
      <c r="A1281" s="1"/>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row>
    <row r="1282" spans="1:25" ht="9.75" customHeight="1">
      <c r="A1282" s="1"/>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row>
    <row r="1283" spans="1:25" ht="9.75" customHeight="1">
      <c r="A1283" s="1"/>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row>
    <row r="1284" spans="1:25" ht="9.75" customHeight="1">
      <c r="A1284" s="1"/>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row>
    <row r="1285" spans="1:25" ht="9.75" customHeight="1">
      <c r="A1285" s="1"/>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row>
    <row r="1286" spans="1:25" ht="9.75" customHeight="1">
      <c r="A1286" s="1"/>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row>
    <row r="1287" spans="1:25" ht="9.75" customHeight="1">
      <c r="A1287" s="1"/>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row>
    <row r="1288" spans="1:25" ht="9.75" customHeight="1">
      <c r="A1288" s="1"/>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row>
    <row r="1289" spans="1:25" ht="9.75" customHeight="1">
      <c r="A1289" s="1"/>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row>
    <row r="1290" spans="1:25" ht="9.75" customHeight="1">
      <c r="A1290" s="1"/>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row>
    <row r="1291" spans="1:25" ht="9.75" customHeight="1">
      <c r="A1291" s="1"/>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row>
    <row r="1292" spans="1:25" ht="9.75" customHeight="1">
      <c r="A1292" s="1"/>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row>
    <row r="1293" spans="1:25" ht="9.75" customHeight="1">
      <c r="A1293" s="1"/>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row>
    <row r="1294" spans="1:25" ht="9.75" customHeight="1">
      <c r="A1294" s="1"/>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row>
    <row r="1295" spans="1:25" ht="9.75" customHeight="1">
      <c r="A1295" s="1"/>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row>
    <row r="1296" spans="1:25" ht="9.75" customHeight="1">
      <c r="A1296" s="1"/>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row>
    <row r="1297" spans="1:25" ht="9.75" customHeight="1">
      <c r="A1297" s="1"/>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row>
    <row r="1298" spans="1:25" ht="9.75" customHeight="1">
      <c r="A1298" s="1"/>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row>
    <row r="1299" spans="1:25" ht="9.75" customHeight="1">
      <c r="A1299" s="1"/>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row>
    <row r="1300" spans="1:25" ht="9.75" customHeight="1">
      <c r="A1300" s="1"/>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row>
    <row r="1301" spans="1:25" ht="9.75" customHeight="1">
      <c r="A1301" s="1"/>
      <c r="B1301" s="1"/>
      <c r="C1301" s="1"/>
      <c r="D1301" s="1"/>
      <c r="E1301" s="1"/>
      <c r="F1301" s="1"/>
      <c r="G1301" s="1"/>
      <c r="H1301" s="1"/>
      <c r="I1301" s="1"/>
      <c r="J1301" s="1"/>
      <c r="K1301" s="1"/>
      <c r="L1301" s="1"/>
      <c r="M1301" s="1"/>
      <c r="N1301" s="1"/>
      <c r="O1301" s="1"/>
      <c r="P1301" s="1"/>
      <c r="Q1301" s="1"/>
      <c r="R1301" s="1"/>
      <c r="S1301" s="1"/>
      <c r="T1301" s="1"/>
      <c r="U1301" s="1"/>
      <c r="V1301" s="1"/>
      <c r="W1301" s="1"/>
      <c r="X1301" s="1"/>
      <c r="Y1301" s="1"/>
    </row>
    <row r="1302" spans="1:25" ht="9.75" customHeight="1">
      <c r="A1302" s="1"/>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row>
    <row r="1303" spans="1:25" ht="9.75" customHeight="1">
      <c r="A1303" s="1"/>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row>
    <row r="1304" spans="1:25" ht="9.75" customHeight="1">
      <c r="A1304" s="1"/>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row>
    <row r="1305" spans="1:25" ht="9.75" customHeight="1">
      <c r="A1305" s="1"/>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row>
    <row r="1306" spans="1:25" ht="9.75" customHeight="1">
      <c r="A1306" s="1"/>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row>
    <row r="1307" spans="1:25" ht="9.75" customHeight="1">
      <c r="A1307" s="1"/>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row>
    <row r="1308" spans="1:25" ht="9.75" customHeight="1">
      <c r="A1308" s="1"/>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row>
    <row r="1309" spans="1:25" ht="9.75" customHeight="1">
      <c r="A1309" s="1"/>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row>
    <row r="1310" spans="1:25" ht="9.75" customHeight="1">
      <c r="A1310" s="1"/>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row>
    <row r="1311" spans="1:25" ht="9.75" customHeight="1">
      <c r="A1311" s="1"/>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row>
    <row r="1312" spans="1:25" ht="9.75" customHeight="1">
      <c r="A1312" s="1"/>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row>
    <row r="1313" spans="1:25" ht="9.75" customHeight="1">
      <c r="A1313" s="1"/>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row>
    <row r="1314" spans="1:25" ht="9.75" customHeight="1">
      <c r="A1314" s="1"/>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row>
    <row r="1315" spans="1:25" ht="9.75" customHeight="1">
      <c r="A1315" s="1"/>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row>
    <row r="1316" spans="1:25" ht="9.75" customHeight="1">
      <c r="A1316" s="1"/>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row>
    <row r="1317" spans="1:25" ht="9.75" customHeight="1">
      <c r="A1317" s="1"/>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row>
    <row r="1318" spans="1:25" ht="9.75" customHeight="1">
      <c r="A1318" s="1"/>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row>
    <row r="1319" spans="1:25" ht="9.75" customHeight="1">
      <c r="A1319" s="1"/>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row>
    <row r="1320" spans="1:25" ht="9.75" customHeight="1">
      <c r="A1320" s="1"/>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row>
    <row r="1321" spans="1:25" ht="9.75" customHeight="1">
      <c r="A1321" s="1"/>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row>
    <row r="1322" spans="1:25" ht="9.75" customHeight="1">
      <c r="A1322" s="1"/>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row>
    <row r="1323" spans="1:25" ht="9.75" customHeight="1">
      <c r="A1323" s="1"/>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row>
    <row r="1324" spans="1:25" ht="9.75" customHeight="1">
      <c r="A1324" s="1"/>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row>
    <row r="1325" spans="1:25" ht="9.75" customHeight="1">
      <c r="A1325" s="1"/>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row>
    <row r="1326" spans="1:25" ht="9.75" customHeight="1">
      <c r="A1326" s="1"/>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row>
    <row r="1327" spans="1:25" ht="9.75" customHeight="1">
      <c r="A1327" s="1"/>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row>
    <row r="1328" spans="1:25" ht="9.75" customHeight="1">
      <c r="A1328" s="1"/>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row>
    <row r="1329" spans="1:25" ht="9.75" customHeight="1">
      <c r="A1329" s="1"/>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row>
    <row r="1330" spans="1:25" ht="9.75" customHeight="1">
      <c r="A1330" s="1"/>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row>
    <row r="1331" spans="1:25" ht="9.75" customHeight="1">
      <c r="A1331" s="1"/>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row>
    <row r="1332" spans="1:25" ht="9.75" customHeight="1">
      <c r="A1332" s="1"/>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row>
    <row r="1333" spans="1:25" ht="9.75" customHeight="1">
      <c r="A1333" s="1"/>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row>
    <row r="1334" spans="1:25" ht="9.75" customHeight="1">
      <c r="A1334" s="1"/>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row>
    <row r="1335" spans="1:25" ht="9.75" customHeight="1">
      <c r="A1335" s="1"/>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row>
    <row r="1336" spans="1:25" ht="9.75" customHeight="1">
      <c r="A1336" s="1"/>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row>
    <row r="1337" spans="1:25" ht="9.75" customHeight="1">
      <c r="A1337" s="1"/>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row>
    <row r="1338" spans="1:25" ht="9.75" customHeight="1">
      <c r="A1338" s="1"/>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row>
    <row r="1339" spans="1:25" ht="9.75" customHeight="1">
      <c r="A1339" s="1"/>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row>
    <row r="1340" spans="1:25" ht="9.75" customHeight="1">
      <c r="A1340" s="1"/>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row>
    <row r="1341" spans="1:25" ht="9.75" customHeight="1">
      <c r="A1341" s="1"/>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row>
    <row r="1342" spans="1:25" ht="9.75" customHeight="1">
      <c r="A1342" s="1"/>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row>
    <row r="1343" spans="1:25" ht="9.75" customHeight="1">
      <c r="A1343" s="1"/>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row>
    <row r="1344" spans="1:25" ht="9.75" customHeight="1">
      <c r="A1344" s="1"/>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row>
    <row r="1345" spans="1:25" ht="9.75" customHeight="1">
      <c r="A1345" s="1"/>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row>
    <row r="1346" spans="1:25" ht="9.75" customHeight="1">
      <c r="A1346" s="1"/>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row>
    <row r="1347" spans="1:25" ht="9.75" customHeight="1">
      <c r="A1347" s="1"/>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row>
    <row r="1348" spans="1:25" ht="9.75" customHeight="1">
      <c r="A1348" s="1"/>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row>
    <row r="1349" spans="1:25" ht="9.75" customHeight="1">
      <c r="A1349" s="1"/>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row>
    <row r="1350" spans="1:25" ht="9.75" customHeight="1">
      <c r="A1350" s="1"/>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row>
    <row r="1351" spans="1:25" ht="9.75" customHeight="1">
      <c r="A1351" s="1"/>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row>
    <row r="1352" spans="1:25" ht="9.75" customHeight="1">
      <c r="A1352" s="1"/>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row>
    <row r="1353" spans="1:25" ht="9.75" customHeight="1">
      <c r="A1353" s="1"/>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row>
    <row r="1354" spans="1:25" ht="9.75" customHeight="1">
      <c r="A1354" s="1"/>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row>
    <row r="1355" spans="1:25" ht="9.75" customHeight="1">
      <c r="A1355" s="1"/>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row>
    <row r="1356" spans="1:25" ht="9.75" customHeight="1">
      <c r="A1356" s="1"/>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row>
    <row r="1357" spans="1:25" ht="9.75" customHeight="1">
      <c r="A1357" s="1"/>
      <c r="B1357" s="1"/>
      <c r="C1357" s="1"/>
      <c r="D1357" s="1"/>
      <c r="E1357" s="1"/>
      <c r="F1357" s="1"/>
      <c r="G1357" s="1"/>
      <c r="H1357" s="1"/>
      <c r="I1357" s="1"/>
      <c r="J1357" s="1"/>
      <c r="K1357" s="1"/>
      <c r="L1357" s="1"/>
      <c r="M1357" s="1"/>
      <c r="N1357" s="1"/>
      <c r="O1357" s="1"/>
      <c r="P1357" s="1"/>
      <c r="Q1357" s="1"/>
      <c r="R1357" s="1"/>
      <c r="S1357" s="1"/>
      <c r="T1357" s="1"/>
      <c r="U1357" s="1"/>
      <c r="V1357" s="1"/>
      <c r="W1357" s="1"/>
      <c r="X1357" s="1"/>
      <c r="Y1357" s="1"/>
    </row>
    <row r="1358" spans="1:25" ht="9.75" customHeight="1">
      <c r="A1358" s="1"/>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row>
    <row r="1359" spans="1:25" ht="9.75" customHeight="1">
      <c r="A1359" s="1"/>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row>
    <row r="1360" spans="1:25" ht="9.75" customHeight="1">
      <c r="A1360" s="1"/>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row>
    <row r="1361" spans="1:25" ht="9.75" customHeight="1">
      <c r="A1361" s="1"/>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row>
    <row r="1362" spans="1:25" ht="9.75" customHeight="1">
      <c r="A1362" s="1"/>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row>
    <row r="1363" spans="1:25" ht="9.75" customHeight="1">
      <c r="A1363" s="1"/>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row>
    <row r="1364" spans="1:25" ht="9.75" customHeight="1">
      <c r="A1364" s="1"/>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row>
    <row r="1365" spans="1:25" ht="9.75" customHeight="1">
      <c r="A1365" s="1"/>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row>
    <row r="1366" spans="1:25" ht="9.75" customHeight="1">
      <c r="A1366" s="1"/>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row>
    <row r="1367" spans="1:25" ht="9.75" customHeight="1">
      <c r="A1367" s="1"/>
      <c r="B1367" s="1"/>
      <c r="C1367" s="1"/>
      <c r="D1367" s="1"/>
      <c r="E1367" s="1"/>
      <c r="F1367" s="1"/>
      <c r="G1367" s="1"/>
      <c r="H1367" s="1"/>
      <c r="I1367" s="1"/>
      <c r="J1367" s="1"/>
      <c r="K1367" s="1"/>
      <c r="L1367" s="1"/>
      <c r="M1367" s="1"/>
      <c r="N1367" s="1"/>
      <c r="O1367" s="1"/>
      <c r="P1367" s="1"/>
      <c r="Q1367" s="1"/>
      <c r="R1367" s="1"/>
      <c r="S1367" s="1"/>
      <c r="T1367" s="1"/>
      <c r="U1367" s="1"/>
      <c r="V1367" s="1"/>
      <c r="W1367" s="1"/>
      <c r="X1367" s="1"/>
      <c r="Y1367" s="1"/>
    </row>
    <row r="1368" spans="1:25" ht="9.75" customHeight="1">
      <c r="A1368" s="1"/>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row>
    <row r="1369" spans="1:25" ht="9.75" customHeight="1">
      <c r="A1369" s="1"/>
      <c r="B1369" s="1"/>
      <c r="C1369" s="1"/>
      <c r="D1369" s="1"/>
      <c r="E1369" s="1"/>
      <c r="F1369" s="1"/>
      <c r="G1369" s="1"/>
      <c r="H1369" s="1"/>
      <c r="I1369" s="1"/>
      <c r="J1369" s="1"/>
      <c r="K1369" s="1"/>
      <c r="L1369" s="1"/>
      <c r="M1369" s="1"/>
      <c r="N1369" s="1"/>
      <c r="O1369" s="1"/>
      <c r="P1369" s="1"/>
      <c r="Q1369" s="1"/>
      <c r="R1369" s="1"/>
      <c r="S1369" s="1"/>
      <c r="T1369" s="1"/>
      <c r="U1369" s="1"/>
      <c r="V1369" s="1"/>
      <c r="W1369" s="1"/>
      <c r="X1369" s="1"/>
      <c r="Y1369" s="1"/>
    </row>
    <row r="1370" spans="1:25" ht="9.75" customHeight="1">
      <c r="A1370" s="1"/>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row>
    <row r="1371" spans="1:25" ht="9.75" customHeight="1">
      <c r="A1371" s="1"/>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row>
    <row r="1372" spans="1:25" ht="9.75" customHeight="1">
      <c r="A1372" s="1"/>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row>
    <row r="1373" spans="1:25" ht="9.75" customHeight="1">
      <c r="A1373" s="1"/>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row>
    <row r="1374" spans="1:25" ht="9.75" customHeight="1">
      <c r="A1374" s="1"/>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row>
    <row r="1375" spans="1:25" ht="9.75" customHeight="1">
      <c r="A1375" s="1"/>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row>
    <row r="1376" spans="1:25" ht="9.75" customHeight="1">
      <c r="A1376" s="1"/>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row>
    <row r="1377" spans="1:25" ht="9.75" customHeight="1">
      <c r="A1377" s="1"/>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row>
    <row r="1378" spans="1:25" ht="9.75" customHeight="1">
      <c r="A1378" s="1"/>
      <c r="B1378" s="1"/>
      <c r="C1378" s="1"/>
      <c r="D1378" s="1"/>
      <c r="E1378" s="1"/>
      <c r="F1378" s="1"/>
      <c r="G1378" s="1"/>
      <c r="H1378" s="1"/>
      <c r="I1378" s="1"/>
      <c r="J1378" s="1"/>
      <c r="K1378" s="1"/>
      <c r="L1378" s="1"/>
      <c r="M1378" s="1"/>
      <c r="N1378" s="1"/>
      <c r="O1378" s="1"/>
      <c r="P1378" s="1"/>
      <c r="Q1378" s="1"/>
      <c r="R1378" s="1"/>
      <c r="S1378" s="1"/>
      <c r="T1378" s="1"/>
      <c r="U1378" s="1"/>
      <c r="V1378" s="1"/>
      <c r="W1378" s="1"/>
      <c r="X1378" s="1"/>
      <c r="Y1378" s="1"/>
    </row>
    <row r="1379" spans="1:25" ht="9.75" customHeight="1">
      <c r="A1379" s="1"/>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row>
    <row r="1380" spans="1:25" ht="9.75" customHeight="1">
      <c r="A1380" s="1"/>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row>
    <row r="1381" spans="1:25" ht="9.75" customHeight="1">
      <c r="A1381" s="1"/>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row>
    <row r="1382" spans="1:25" ht="9.75" customHeight="1">
      <c r="A1382" s="1"/>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row>
    <row r="1383" spans="1:25" ht="9.75" customHeight="1">
      <c r="A1383" s="1"/>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row>
    <row r="1384" spans="1:25" ht="9.75" customHeight="1">
      <c r="A1384" s="1"/>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row>
    <row r="1385" spans="1:25" ht="9.75" customHeight="1">
      <c r="A1385" s="1"/>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row>
    <row r="1386" spans="1:25" ht="9.75" customHeight="1">
      <c r="A1386" s="1"/>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row>
    <row r="1387" spans="1:25" ht="9.75" customHeight="1">
      <c r="A1387" s="1"/>
      <c r="B1387" s="1"/>
      <c r="C1387" s="1"/>
      <c r="D1387" s="1"/>
      <c r="E1387" s="1"/>
      <c r="F1387" s="1"/>
      <c r="G1387" s="1"/>
      <c r="H1387" s="1"/>
      <c r="I1387" s="1"/>
      <c r="J1387" s="1"/>
      <c r="K1387" s="1"/>
      <c r="L1387" s="1"/>
      <c r="M1387" s="1"/>
      <c r="N1387" s="1"/>
      <c r="O1387" s="1"/>
      <c r="P1387" s="1"/>
      <c r="Q1387" s="1"/>
      <c r="R1387" s="1"/>
      <c r="S1387" s="1"/>
      <c r="T1387" s="1"/>
      <c r="U1387" s="1"/>
      <c r="V1387" s="1"/>
      <c r="W1387" s="1"/>
      <c r="X1387" s="1"/>
      <c r="Y1387" s="1"/>
    </row>
    <row r="1388" spans="1:25" ht="9.75" customHeight="1">
      <c r="A1388" s="1"/>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row>
    <row r="1389" spans="1:25" ht="9.75" customHeight="1">
      <c r="A1389" s="1"/>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row>
    <row r="1390" spans="1:25" ht="9.75" customHeight="1">
      <c r="A1390" s="1"/>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row>
    <row r="1391" spans="1:25" ht="9.75" customHeight="1">
      <c r="A1391" s="1"/>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row>
    <row r="1392" spans="1:25" ht="9.75" customHeight="1">
      <c r="A1392" s="1"/>
      <c r="B1392" s="1"/>
      <c r="C1392" s="1"/>
      <c r="D1392" s="1"/>
      <c r="E1392" s="1"/>
      <c r="F1392" s="1"/>
      <c r="G1392" s="1"/>
      <c r="H1392" s="1"/>
      <c r="I1392" s="1"/>
      <c r="J1392" s="1"/>
      <c r="K1392" s="1"/>
      <c r="L1392" s="1"/>
      <c r="M1392" s="1"/>
      <c r="N1392" s="1"/>
      <c r="O1392" s="1"/>
      <c r="P1392" s="1"/>
      <c r="Q1392" s="1"/>
      <c r="R1392" s="1"/>
      <c r="S1392" s="1"/>
      <c r="T1392" s="1"/>
      <c r="U1392" s="1"/>
      <c r="V1392" s="1"/>
      <c r="W1392" s="1"/>
      <c r="X1392" s="1"/>
      <c r="Y1392" s="1"/>
    </row>
    <row r="1393" spans="1:25" ht="9.75" customHeight="1">
      <c r="A1393" s="1"/>
      <c r="B1393" s="1"/>
      <c r="C1393" s="1"/>
      <c r="D1393" s="1"/>
      <c r="E1393" s="1"/>
      <c r="F1393" s="1"/>
      <c r="G1393" s="1"/>
      <c r="H1393" s="1"/>
      <c r="I1393" s="1"/>
      <c r="J1393" s="1"/>
      <c r="K1393" s="1"/>
      <c r="L1393" s="1"/>
      <c r="M1393" s="1"/>
      <c r="N1393" s="1"/>
      <c r="O1393" s="1"/>
      <c r="P1393" s="1"/>
      <c r="Q1393" s="1"/>
      <c r="R1393" s="1"/>
      <c r="S1393" s="1"/>
      <c r="T1393" s="1"/>
      <c r="U1393" s="1"/>
      <c r="V1393" s="1"/>
      <c r="W1393" s="1"/>
      <c r="X1393" s="1"/>
      <c r="Y1393" s="1"/>
    </row>
    <row r="1394" spans="1:25" ht="9.75" customHeight="1">
      <c r="A1394" s="1"/>
      <c r="B1394" s="1"/>
      <c r="C1394" s="1"/>
      <c r="D1394" s="1"/>
      <c r="E1394" s="1"/>
      <c r="F1394" s="1"/>
      <c r="G1394" s="1"/>
      <c r="H1394" s="1"/>
      <c r="I1394" s="1"/>
      <c r="J1394" s="1"/>
      <c r="K1394" s="1"/>
      <c r="L1394" s="1"/>
      <c r="M1394" s="1"/>
      <c r="N1394" s="1"/>
      <c r="O1394" s="1"/>
      <c r="P1394" s="1"/>
      <c r="Q1394" s="1"/>
      <c r="R1394" s="1"/>
      <c r="S1394" s="1"/>
      <c r="T1394" s="1"/>
      <c r="U1394" s="1"/>
      <c r="V1394" s="1"/>
      <c r="W1394" s="1"/>
      <c r="X1394" s="1"/>
      <c r="Y1394" s="1"/>
    </row>
    <row r="1395" spans="1:25" ht="9.75" customHeight="1">
      <c r="A1395" s="1"/>
      <c r="B1395" s="1"/>
      <c r="C1395" s="1"/>
      <c r="D1395" s="1"/>
      <c r="E1395" s="1"/>
      <c r="F1395" s="1"/>
      <c r="G1395" s="1"/>
      <c r="H1395" s="1"/>
      <c r="I1395" s="1"/>
      <c r="J1395" s="1"/>
      <c r="K1395" s="1"/>
      <c r="L1395" s="1"/>
      <c r="M1395" s="1"/>
      <c r="N1395" s="1"/>
      <c r="O1395" s="1"/>
      <c r="P1395" s="1"/>
      <c r="Q1395" s="1"/>
      <c r="R1395" s="1"/>
      <c r="S1395" s="1"/>
      <c r="T1395" s="1"/>
      <c r="U1395" s="1"/>
      <c r="V1395" s="1"/>
      <c r="W1395" s="1"/>
      <c r="X1395" s="1"/>
      <c r="Y1395" s="1"/>
    </row>
    <row r="1396" spans="1:25" ht="9.75" customHeight="1">
      <c r="A1396" s="1"/>
      <c r="B1396" s="1"/>
      <c r="C1396" s="1"/>
      <c r="D1396" s="1"/>
      <c r="E1396" s="1"/>
      <c r="F1396" s="1"/>
      <c r="G1396" s="1"/>
      <c r="H1396" s="1"/>
      <c r="I1396" s="1"/>
      <c r="J1396" s="1"/>
      <c r="K1396" s="1"/>
      <c r="L1396" s="1"/>
      <c r="M1396" s="1"/>
      <c r="N1396" s="1"/>
      <c r="O1396" s="1"/>
      <c r="P1396" s="1"/>
      <c r="Q1396" s="1"/>
      <c r="R1396" s="1"/>
      <c r="S1396" s="1"/>
      <c r="T1396" s="1"/>
      <c r="U1396" s="1"/>
      <c r="V1396" s="1"/>
      <c r="W1396" s="1"/>
      <c r="X1396" s="1"/>
      <c r="Y1396" s="1"/>
    </row>
    <row r="1397" spans="1:25" ht="9.75" customHeight="1">
      <c r="A1397" s="1"/>
      <c r="B1397" s="1"/>
      <c r="C1397" s="1"/>
      <c r="D1397" s="1"/>
      <c r="E1397" s="1"/>
      <c r="F1397" s="1"/>
      <c r="G1397" s="1"/>
      <c r="H1397" s="1"/>
      <c r="I1397" s="1"/>
      <c r="J1397" s="1"/>
      <c r="K1397" s="1"/>
      <c r="L1397" s="1"/>
      <c r="M1397" s="1"/>
      <c r="N1397" s="1"/>
      <c r="O1397" s="1"/>
      <c r="P1397" s="1"/>
      <c r="Q1397" s="1"/>
      <c r="R1397" s="1"/>
      <c r="S1397" s="1"/>
      <c r="T1397" s="1"/>
      <c r="U1397" s="1"/>
      <c r="V1397" s="1"/>
      <c r="W1397" s="1"/>
      <c r="X1397" s="1"/>
      <c r="Y1397" s="1"/>
    </row>
    <row r="1398" spans="1:25">
      <c r="A1398" s="1"/>
      <c r="B1398" s="1"/>
      <c r="C1398" s="1"/>
      <c r="D1398" s="1"/>
      <c r="E1398" s="1"/>
      <c r="F1398" s="1"/>
      <c r="G1398" s="1"/>
      <c r="H1398" s="1"/>
      <c r="I1398" s="1"/>
      <c r="J1398" s="1"/>
      <c r="K1398" s="1"/>
      <c r="L1398" s="1"/>
      <c r="M1398" s="1"/>
      <c r="N1398" s="1"/>
      <c r="O1398" s="1"/>
      <c r="P1398" s="1"/>
      <c r="Q1398" s="1"/>
      <c r="R1398" s="1"/>
      <c r="S1398" s="1"/>
      <c r="T1398" s="1"/>
      <c r="U1398" s="1"/>
      <c r="V1398" s="1"/>
      <c r="W1398" s="1"/>
      <c r="X1398" s="1"/>
      <c r="Y1398" s="1"/>
    </row>
    <row r="1399" spans="1:25">
      <c r="A1399" s="1"/>
      <c r="B1399" s="1"/>
      <c r="C1399" s="1"/>
      <c r="D1399" s="1"/>
      <c r="E1399" s="1"/>
      <c r="F1399" s="1"/>
      <c r="G1399" s="1"/>
      <c r="H1399" s="1"/>
      <c r="I1399" s="1"/>
      <c r="J1399" s="1"/>
      <c r="K1399" s="1"/>
      <c r="L1399" s="1"/>
      <c r="M1399" s="1"/>
      <c r="N1399" s="1"/>
      <c r="O1399" s="1"/>
      <c r="P1399" s="1"/>
      <c r="Q1399" s="1"/>
      <c r="R1399" s="1"/>
      <c r="S1399" s="1"/>
      <c r="T1399" s="1"/>
      <c r="U1399" s="1"/>
      <c r="V1399" s="1"/>
      <c r="W1399" s="1"/>
      <c r="X1399" s="1"/>
      <c r="Y1399" s="1"/>
    </row>
    <row r="1400" spans="1:25">
      <c r="A1400" s="1"/>
      <c r="B1400" s="1"/>
      <c r="C1400" s="1"/>
      <c r="D1400" s="1"/>
      <c r="E1400" s="1"/>
      <c r="F1400" s="1"/>
      <c r="G1400" s="1"/>
      <c r="H1400" s="1"/>
      <c r="I1400" s="1"/>
      <c r="J1400" s="1"/>
      <c r="K1400" s="1"/>
      <c r="L1400" s="1"/>
      <c r="M1400" s="1"/>
      <c r="N1400" s="1"/>
      <c r="O1400" s="1"/>
      <c r="P1400" s="1"/>
      <c r="Q1400" s="1"/>
      <c r="R1400" s="1"/>
      <c r="S1400" s="1"/>
      <c r="T1400" s="1"/>
      <c r="U1400" s="1"/>
      <c r="V1400" s="1"/>
      <c r="W1400" s="1"/>
      <c r="X1400" s="1"/>
      <c r="Y1400" s="1"/>
    </row>
    <row r="1401" spans="1:25">
      <c r="A1401" s="1"/>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row>
    <row r="1402" spans="1:25">
      <c r="A1402" s="1"/>
      <c r="B1402" s="1"/>
      <c r="C1402" s="1"/>
      <c r="D1402" s="1"/>
      <c r="E1402" s="1"/>
      <c r="F1402" s="1"/>
      <c r="G1402" s="1"/>
      <c r="H1402" s="1"/>
      <c r="I1402" s="1"/>
      <c r="J1402" s="1"/>
      <c r="K1402" s="1"/>
      <c r="L1402" s="1"/>
      <c r="M1402" s="1"/>
      <c r="N1402" s="1"/>
      <c r="O1402" s="1"/>
      <c r="P1402" s="1"/>
      <c r="Q1402" s="1"/>
      <c r="R1402" s="1"/>
      <c r="S1402" s="1"/>
      <c r="T1402" s="1"/>
      <c r="U1402" s="1"/>
      <c r="V1402" s="1"/>
      <c r="W1402" s="1"/>
      <c r="X1402" s="1"/>
      <c r="Y1402" s="1"/>
    </row>
    <row r="1403" spans="1:25">
      <c r="A1403" s="1"/>
      <c r="B1403" s="1"/>
      <c r="C1403" s="1"/>
      <c r="D1403" s="1"/>
      <c r="E1403" s="1"/>
      <c r="F1403" s="1"/>
      <c r="G1403" s="1"/>
      <c r="H1403" s="1"/>
      <c r="I1403" s="1"/>
      <c r="J1403" s="1"/>
      <c r="K1403" s="1"/>
      <c r="L1403" s="1"/>
      <c r="M1403" s="1"/>
      <c r="N1403" s="1"/>
      <c r="O1403" s="1"/>
      <c r="P1403" s="1"/>
      <c r="Q1403" s="1"/>
      <c r="R1403" s="1"/>
      <c r="S1403" s="1"/>
      <c r="T1403" s="1"/>
      <c r="U1403" s="1"/>
      <c r="V1403" s="1"/>
      <c r="W1403" s="1"/>
      <c r="X1403" s="1"/>
      <c r="Y1403" s="1"/>
    </row>
    <row r="1404" spans="1:25">
      <c r="A1404" s="1"/>
      <c r="B1404" s="1"/>
      <c r="C1404" s="1"/>
      <c r="D1404" s="1"/>
      <c r="E1404" s="1"/>
      <c r="F1404" s="1"/>
      <c r="G1404" s="1"/>
      <c r="H1404" s="1"/>
      <c r="I1404" s="1"/>
      <c r="J1404" s="1"/>
      <c r="K1404" s="1"/>
      <c r="L1404" s="1"/>
      <c r="M1404" s="1"/>
      <c r="N1404" s="1"/>
      <c r="O1404" s="1"/>
      <c r="P1404" s="1"/>
      <c r="Q1404" s="1"/>
      <c r="R1404" s="1"/>
      <c r="S1404" s="1"/>
      <c r="T1404" s="1"/>
      <c r="U1404" s="1"/>
      <c r="V1404" s="1"/>
      <c r="W1404" s="1"/>
      <c r="X1404" s="1"/>
      <c r="Y1404" s="1"/>
    </row>
    <row r="1405" spans="1:25">
      <c r="A1405" s="1"/>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row>
    <row r="1406" spans="1:25">
      <c r="A1406" s="1"/>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row>
    <row r="1407" spans="1:25">
      <c r="A1407" s="1"/>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row>
    <row r="1408" spans="1:25">
      <c r="A1408" s="1"/>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row>
    <row r="1409" spans="1:25">
      <c r="A1409" s="1"/>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row>
    <row r="1410" spans="1:25">
      <c r="A1410" s="1"/>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row>
    <row r="1411" spans="1:25">
      <c r="A1411" s="1"/>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row>
    <row r="1412" spans="1:25">
      <c r="A1412" s="1"/>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row>
    <row r="1413" spans="1:25">
      <c r="A1413" s="1"/>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row>
    <row r="1414" spans="1:25">
      <c r="A1414" s="1"/>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row>
    <row r="1415" spans="1:25">
      <c r="A1415" s="1"/>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row>
    <row r="1416" spans="1:25">
      <c r="A1416" s="1"/>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row>
    <row r="1417" spans="1:25">
      <c r="A1417" s="1"/>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row>
    <row r="1418" spans="1:25">
      <c r="A1418" s="1"/>
      <c r="B1418" s="1"/>
      <c r="C1418" s="1"/>
      <c r="D1418" s="1"/>
      <c r="E1418" s="1"/>
      <c r="F1418" s="1"/>
      <c r="G1418" s="1"/>
      <c r="H1418" s="1"/>
      <c r="I1418" s="1"/>
      <c r="J1418" s="1"/>
      <c r="K1418" s="1"/>
      <c r="L1418" s="1"/>
      <c r="M1418" s="1"/>
      <c r="N1418" s="1"/>
      <c r="O1418" s="1"/>
      <c r="P1418" s="1"/>
      <c r="Q1418" s="1"/>
      <c r="R1418" s="1"/>
      <c r="S1418" s="1"/>
      <c r="T1418" s="1"/>
      <c r="U1418" s="1"/>
      <c r="V1418" s="1"/>
      <c r="W1418" s="1"/>
      <c r="X1418" s="1"/>
      <c r="Y1418" s="1"/>
    </row>
    <row r="1419" spans="1:25">
      <c r="A1419" s="1"/>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row>
    <row r="1420" spans="1:25">
      <c r="A1420" s="1"/>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row>
    <row r="1421" spans="1:25">
      <c r="A1421" s="1"/>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row>
    <row r="1422" spans="1:25">
      <c r="A1422" s="1"/>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row>
    <row r="1423" spans="1:25">
      <c r="A1423" s="1"/>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row>
    <row r="1424" spans="1:25">
      <c r="A1424" s="1"/>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row>
    <row r="1425" spans="1:25">
      <c r="A1425" s="1"/>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row>
    <row r="1426" spans="1:25">
      <c r="A1426" s="1"/>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row>
    <row r="1427" spans="1:25">
      <c r="A1427" s="1"/>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row>
    <row r="1428" spans="1:25">
      <c r="A1428" s="1"/>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row>
    <row r="1429" spans="1:25">
      <c r="A1429" s="1"/>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row>
    <row r="1430" spans="1:25">
      <c r="A1430" s="1"/>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row>
    <row r="1431" spans="1:25">
      <c r="A1431" s="1"/>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row>
    <row r="1432" spans="1:25">
      <c r="A1432" s="1"/>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row>
    <row r="1433" spans="1:25">
      <c r="A1433" s="1"/>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row>
    <row r="1434" spans="1:25">
      <c r="A1434" s="1"/>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row>
    <row r="1435" spans="1:25">
      <c r="A1435" s="1"/>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row>
    <row r="1436" spans="1:25">
      <c r="A1436" s="1"/>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row>
    <row r="1437" spans="1:25">
      <c r="A1437" s="1"/>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row>
    <row r="1438" spans="1:25">
      <c r="A1438" s="1"/>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row>
    <row r="1439" spans="1:25">
      <c r="A1439" s="1"/>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row>
    <row r="1440" spans="1:25">
      <c r="A1440" s="1"/>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row>
    <row r="1441" spans="1:25">
      <c r="A1441" s="1"/>
      <c r="B1441" s="1"/>
      <c r="C1441" s="1"/>
      <c r="D1441" s="1"/>
      <c r="E1441" s="1"/>
      <c r="F1441" s="1"/>
      <c r="G1441" s="1"/>
      <c r="H1441" s="1"/>
      <c r="I1441" s="1"/>
      <c r="J1441" s="1"/>
      <c r="K1441" s="1"/>
      <c r="L1441" s="1"/>
      <c r="M1441" s="1"/>
      <c r="N1441" s="1"/>
      <c r="O1441" s="1"/>
      <c r="P1441" s="1"/>
      <c r="Q1441" s="1"/>
      <c r="R1441" s="1"/>
      <c r="S1441" s="1"/>
      <c r="T1441" s="1"/>
      <c r="U1441" s="1"/>
      <c r="V1441" s="1"/>
      <c r="W1441" s="1"/>
      <c r="X1441" s="1"/>
      <c r="Y1441" s="1"/>
    </row>
    <row r="1442" spans="1:25">
      <c r="A1442" s="1"/>
      <c r="B1442" s="1"/>
      <c r="C1442" s="1"/>
      <c r="D1442" s="1"/>
      <c r="E1442" s="1"/>
      <c r="F1442" s="1"/>
      <c r="G1442" s="1"/>
      <c r="H1442" s="1"/>
      <c r="I1442" s="1"/>
      <c r="J1442" s="1"/>
      <c r="K1442" s="1"/>
      <c r="L1442" s="1"/>
      <c r="M1442" s="1"/>
      <c r="N1442" s="1"/>
      <c r="O1442" s="1"/>
      <c r="P1442" s="1"/>
      <c r="Q1442" s="1"/>
      <c r="R1442" s="1"/>
      <c r="S1442" s="1"/>
      <c r="T1442" s="1"/>
      <c r="U1442" s="1"/>
      <c r="V1442" s="1"/>
      <c r="W1442" s="1"/>
      <c r="X1442" s="1"/>
      <c r="Y1442" s="1"/>
    </row>
    <row r="1443" spans="1:25">
      <c r="A1443" s="1"/>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row>
    <row r="1444" spans="1:25">
      <c r="A1444" s="1"/>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row>
    <row r="1445" spans="1:25">
      <c r="A1445" s="1"/>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row>
    <row r="1446" spans="1:25">
      <c r="A1446" s="1"/>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row>
    <row r="1447" spans="1:25">
      <c r="A1447" s="1"/>
      <c r="B1447" s="1"/>
      <c r="C1447" s="1"/>
      <c r="D1447" s="1"/>
      <c r="E1447" s="1"/>
      <c r="F1447" s="1"/>
      <c r="G1447" s="1"/>
      <c r="H1447" s="1"/>
      <c r="I1447" s="1"/>
      <c r="J1447" s="1"/>
      <c r="K1447" s="1"/>
      <c r="L1447" s="1"/>
      <c r="M1447" s="1"/>
      <c r="N1447" s="1"/>
      <c r="O1447" s="1"/>
      <c r="P1447" s="1"/>
      <c r="Q1447" s="1"/>
      <c r="R1447" s="1"/>
      <c r="S1447" s="1"/>
      <c r="T1447" s="1"/>
      <c r="U1447" s="1"/>
      <c r="V1447" s="1"/>
      <c r="W1447" s="1"/>
      <c r="X1447" s="1"/>
      <c r="Y1447" s="1"/>
    </row>
    <row r="1448" spans="1:25">
      <c r="A1448" s="1"/>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row>
    <row r="1449" spans="1:25">
      <c r="A1449" s="1"/>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row>
    <row r="1450" spans="1:25">
      <c r="A1450" s="1"/>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row>
    <row r="1451" spans="1:25">
      <c r="A1451" s="1"/>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row>
    <row r="1452" spans="1:25">
      <c r="A1452" s="1"/>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row>
    <row r="1453" spans="1:25">
      <c r="A1453" s="1"/>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row>
    <row r="1454" spans="1:25">
      <c r="A1454" s="1"/>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row>
    <row r="1455" spans="1:25">
      <c r="A1455" s="1"/>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row>
    <row r="1456" spans="1:25">
      <c r="A1456" s="1"/>
      <c r="B1456" s="1"/>
      <c r="C1456" s="1"/>
      <c r="D1456" s="1"/>
      <c r="E1456" s="1"/>
      <c r="F1456" s="1"/>
      <c r="G1456" s="1"/>
      <c r="H1456" s="1"/>
      <c r="I1456" s="1"/>
      <c r="J1456" s="1"/>
      <c r="K1456" s="1"/>
      <c r="L1456" s="1"/>
      <c r="M1456" s="1"/>
      <c r="N1456" s="1"/>
      <c r="O1456" s="1"/>
      <c r="P1456" s="1"/>
      <c r="Q1456" s="1"/>
      <c r="R1456" s="1"/>
      <c r="S1456" s="1"/>
      <c r="T1456" s="1"/>
      <c r="U1456" s="1"/>
      <c r="V1456" s="1"/>
      <c r="W1456" s="1"/>
      <c r="X1456" s="1"/>
      <c r="Y1456" s="1"/>
    </row>
    <row r="1457" spans="1:25">
      <c r="A1457" s="1"/>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row>
    <row r="1458" spans="1:25">
      <c r="A1458" s="1"/>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row>
    <row r="1459" spans="1:25">
      <c r="A1459" s="1"/>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row>
    <row r="1460" spans="1:25">
      <c r="A1460" s="1"/>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row>
    <row r="1461" spans="1:25">
      <c r="A1461" s="1"/>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row>
    <row r="1462" spans="1:25">
      <c r="A1462" s="1"/>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row>
    <row r="1463" spans="1:25">
      <c r="A1463" s="1"/>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row>
    <row r="1464" spans="1:25">
      <c r="A1464" s="1"/>
      <c r="B1464" s="1"/>
      <c r="C1464" s="1"/>
      <c r="D1464" s="1"/>
      <c r="E1464" s="1"/>
      <c r="F1464" s="1"/>
      <c r="G1464" s="1"/>
      <c r="H1464" s="1"/>
      <c r="I1464" s="1"/>
      <c r="J1464" s="1"/>
      <c r="K1464" s="1"/>
      <c r="L1464" s="1"/>
      <c r="M1464" s="1"/>
      <c r="N1464" s="1"/>
      <c r="O1464" s="1"/>
      <c r="P1464" s="1"/>
      <c r="Q1464" s="1"/>
      <c r="R1464" s="1"/>
      <c r="S1464" s="1"/>
      <c r="T1464" s="1"/>
      <c r="U1464" s="1"/>
      <c r="V1464" s="1"/>
      <c r="W1464" s="1"/>
      <c r="X1464" s="1"/>
      <c r="Y1464" s="1"/>
    </row>
    <row r="1465" spans="1:25">
      <c r="A1465" s="1"/>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row>
    <row r="1466" spans="1:25">
      <c r="A1466" s="1"/>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row>
    <row r="1467" spans="1:25">
      <c r="A1467" s="1"/>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row>
    <row r="1468" spans="1:25">
      <c r="A1468" s="1"/>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row>
    <row r="1469" spans="1:25">
      <c r="A1469" s="1"/>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row>
    <row r="1470" spans="1:25">
      <c r="A1470" s="1"/>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row>
    <row r="1471" spans="1:25">
      <c r="A1471" s="1"/>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row>
    <row r="1472" spans="1:25">
      <c r="A1472" s="1"/>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row>
    <row r="1473" spans="1:25">
      <c r="A1473" s="1"/>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row>
    <row r="1474" spans="1:25">
      <c r="A1474" s="1"/>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row>
    <row r="1475" spans="1:25">
      <c r="A1475" s="1"/>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row>
    <row r="1476" spans="1:25">
      <c r="A1476" s="1"/>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row>
    <row r="1477" spans="1:25">
      <c r="A1477" s="1"/>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row>
    <row r="1478" spans="1:25">
      <c r="A1478" s="1"/>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row>
    <row r="1479" spans="1:25">
      <c r="A1479" s="1"/>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row>
    <row r="1480" spans="1:25">
      <c r="A1480" s="1"/>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row>
    <row r="1481" spans="1:25">
      <c r="A1481" s="1"/>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row>
    <row r="1482" spans="1:25">
      <c r="A1482" s="1"/>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row>
    <row r="1483" spans="1:25">
      <c r="A1483" s="1"/>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row>
    <row r="1484" spans="1:25">
      <c r="A1484" s="1"/>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row>
    <row r="1485" spans="1:25">
      <c r="A1485" s="1"/>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row>
    <row r="1486" spans="1:25">
      <c r="A1486" s="1"/>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row>
    <row r="1487" spans="1:25">
      <c r="A1487" s="1"/>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row>
    <row r="1488" spans="1:25">
      <c r="A1488" s="1"/>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row>
    <row r="1489" spans="1:25">
      <c r="A1489" s="1"/>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row>
    <row r="1490" spans="1:25">
      <c r="A1490" s="1"/>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row>
    <row r="1491" spans="1:25">
      <c r="A1491" s="1"/>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row>
    <row r="1492" spans="1:25">
      <c r="A1492" s="1"/>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row>
    <row r="1493" spans="1:25">
      <c r="A1493" s="1"/>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row>
    <row r="1494" spans="1:25">
      <c r="A1494" s="1"/>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row>
    <row r="1495" spans="1:25">
      <c r="A1495" s="1"/>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row>
    <row r="1496" spans="1:25">
      <c r="A1496" s="1"/>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row>
    <row r="1497" spans="1:25">
      <c r="A1497" s="1"/>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row>
    <row r="1498" spans="1:25">
      <c r="A1498" s="1"/>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row>
    <row r="1499" spans="1:25">
      <c r="A1499" s="1"/>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row>
    <row r="1500" spans="1:25">
      <c r="A1500" s="1"/>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row>
    <row r="1501" spans="1:25">
      <c r="A1501" s="1"/>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row>
    <row r="1502" spans="1:25">
      <c r="A1502" s="1"/>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row>
    <row r="1503" spans="1:25">
      <c r="A1503" s="1"/>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row>
    <row r="1504" spans="1:25">
      <c r="A1504" s="1"/>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row>
    <row r="1505" spans="1:25">
      <c r="A1505" s="1"/>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row>
    <row r="1506" spans="1:25">
      <c r="A1506" s="1"/>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row>
    <row r="1507" spans="1:25">
      <c r="A1507" s="1"/>
      <c r="B1507" s="1"/>
      <c r="C1507" s="1"/>
      <c r="D1507" s="1"/>
      <c r="E1507" s="1"/>
      <c r="F1507" s="1"/>
      <c r="G1507" s="1"/>
      <c r="H1507" s="1"/>
      <c r="I1507" s="1"/>
      <c r="J1507" s="1"/>
      <c r="K1507" s="1"/>
      <c r="L1507" s="1"/>
      <c r="M1507" s="1"/>
      <c r="N1507" s="1"/>
      <c r="O1507" s="1"/>
      <c r="P1507" s="1"/>
      <c r="Q1507" s="1"/>
      <c r="R1507" s="1"/>
      <c r="S1507" s="1"/>
      <c r="T1507" s="1"/>
      <c r="U1507" s="1"/>
      <c r="V1507" s="1"/>
      <c r="W1507" s="1"/>
      <c r="X1507" s="1"/>
      <c r="Y1507" s="1"/>
    </row>
    <row r="1508" spans="1:25">
      <c r="A1508" s="1"/>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row>
    <row r="1509" spans="1:25">
      <c r="A1509" s="1"/>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row>
    <row r="1510" spans="1:25">
      <c r="A1510" s="1"/>
      <c r="B1510" s="1"/>
      <c r="C1510" s="1"/>
      <c r="D1510" s="1"/>
      <c r="E1510" s="1"/>
      <c r="F1510" s="1"/>
      <c r="G1510" s="1"/>
      <c r="H1510" s="1"/>
      <c r="I1510" s="1"/>
      <c r="J1510" s="1"/>
      <c r="K1510" s="1"/>
      <c r="L1510" s="1"/>
      <c r="M1510" s="1"/>
      <c r="N1510" s="1"/>
      <c r="O1510" s="1"/>
      <c r="P1510" s="1"/>
      <c r="Q1510" s="1"/>
      <c r="R1510" s="1"/>
      <c r="S1510" s="1"/>
      <c r="T1510" s="1"/>
      <c r="U1510" s="1"/>
      <c r="V1510" s="1"/>
      <c r="W1510" s="1"/>
      <c r="X1510" s="1"/>
      <c r="Y1510" s="1"/>
    </row>
    <row r="1511" spans="1:25">
      <c r="A1511" s="1"/>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row>
    <row r="1512" spans="1:25">
      <c r="A1512" s="1"/>
      <c r="B1512" s="1"/>
      <c r="C1512" s="1"/>
      <c r="D1512" s="1"/>
      <c r="E1512" s="1"/>
      <c r="F1512" s="1"/>
      <c r="G1512" s="1"/>
      <c r="H1512" s="1"/>
      <c r="I1512" s="1"/>
      <c r="J1512" s="1"/>
      <c r="K1512" s="1"/>
      <c r="L1512" s="1"/>
      <c r="M1512" s="1"/>
      <c r="N1512" s="1"/>
      <c r="O1512" s="1"/>
      <c r="P1512" s="1"/>
      <c r="Q1512" s="1"/>
      <c r="R1512" s="1"/>
      <c r="S1512" s="1"/>
      <c r="T1512" s="1"/>
      <c r="U1512" s="1"/>
      <c r="V1512" s="1"/>
      <c r="W1512" s="1"/>
      <c r="X1512" s="1"/>
      <c r="Y1512" s="1"/>
    </row>
    <row r="1513" spans="1:25">
      <c r="A1513" s="1"/>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row>
    <row r="1514" spans="1:25">
      <c r="A1514" s="1"/>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row>
    <row r="1515" spans="1:25">
      <c r="A1515" s="1"/>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row>
    <row r="1516" spans="1:25">
      <c r="A1516" s="1"/>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row>
    <row r="1517" spans="1:25">
      <c r="A1517" s="1"/>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row>
    <row r="1518" spans="1:25">
      <c r="A1518" s="1"/>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row>
    <row r="1519" spans="1:25">
      <c r="A1519" s="1"/>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row>
    <row r="1520" spans="1:25">
      <c r="A1520" s="1"/>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row>
    <row r="1521" spans="1:25">
      <c r="A1521" s="1"/>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row>
    <row r="1522" spans="1:25">
      <c r="A1522" s="1"/>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row>
    <row r="1523" spans="1:25">
      <c r="A1523" s="1"/>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row>
    <row r="1524" spans="1:25">
      <c r="A1524" s="1"/>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row>
    <row r="1525" spans="1:25">
      <c r="A1525" s="1"/>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row>
    <row r="1526" spans="1:25">
      <c r="A1526" s="1"/>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row>
    <row r="1527" spans="1:25">
      <c r="A1527" s="1"/>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row>
    <row r="1528" spans="1:25">
      <c r="A1528" s="1"/>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row>
    <row r="1529" spans="1:25">
      <c r="A1529" s="1"/>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row>
    <row r="1530" spans="1:25">
      <c r="A1530" s="1"/>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row>
    <row r="1531" spans="1:25">
      <c r="A1531" s="1"/>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row>
    <row r="1532" spans="1:25">
      <c r="A1532" s="1"/>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row>
    <row r="1533" spans="1:25">
      <c r="A1533" s="1"/>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row>
    <row r="1534" spans="1:25">
      <c r="A1534" s="1"/>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row>
    <row r="1535" spans="1:25">
      <c r="A1535" s="1"/>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row>
    <row r="1536" spans="1:25">
      <c r="A1536" s="1"/>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row>
    <row r="1537" spans="1:25">
      <c r="A1537" s="1"/>
      <c r="B1537" s="1"/>
      <c r="C1537" s="1"/>
      <c r="D1537" s="1"/>
      <c r="E1537" s="1"/>
      <c r="F1537" s="1"/>
      <c r="G1537" s="1"/>
      <c r="H1537" s="1"/>
      <c r="I1537" s="1"/>
      <c r="J1537" s="1"/>
      <c r="K1537" s="1"/>
      <c r="L1537" s="1"/>
      <c r="M1537" s="1"/>
      <c r="N1537" s="1"/>
      <c r="O1537" s="1"/>
      <c r="P1537" s="1"/>
      <c r="Q1537" s="1"/>
      <c r="R1537" s="1"/>
      <c r="S1537" s="1"/>
      <c r="T1537" s="1"/>
      <c r="U1537" s="1"/>
      <c r="V1537" s="1"/>
      <c r="W1537" s="1"/>
      <c r="X1537" s="1"/>
      <c r="Y1537" s="1"/>
    </row>
    <row r="1538" spans="1:25">
      <c r="A1538" s="1"/>
      <c r="B1538" s="1"/>
      <c r="C1538" s="1"/>
      <c r="D1538" s="1"/>
      <c r="E1538" s="1"/>
      <c r="F1538" s="1"/>
      <c r="G1538" s="1"/>
      <c r="H1538" s="1"/>
      <c r="I1538" s="1"/>
      <c r="J1538" s="1"/>
      <c r="K1538" s="1"/>
      <c r="L1538" s="1"/>
      <c r="M1538" s="1"/>
      <c r="N1538" s="1"/>
      <c r="O1538" s="1"/>
      <c r="P1538" s="1"/>
      <c r="Q1538" s="1"/>
      <c r="R1538" s="1"/>
      <c r="S1538" s="1"/>
      <c r="T1538" s="1"/>
      <c r="U1538" s="1"/>
      <c r="V1538" s="1"/>
      <c r="W1538" s="1"/>
      <c r="X1538" s="1"/>
      <c r="Y1538" s="1"/>
    </row>
    <row r="1539" spans="1:25">
      <c r="A1539" s="1"/>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row>
    <row r="1540" spans="1:25">
      <c r="A1540" s="1"/>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row>
    <row r="1541" spans="1:25">
      <c r="A1541" s="1"/>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row>
    <row r="1542" spans="1:25">
      <c r="A1542" s="1"/>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row>
    <row r="1543" spans="1:25">
      <c r="A1543" s="1"/>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row>
    <row r="1544" spans="1:25">
      <c r="A1544" s="1"/>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row>
    <row r="1545" spans="1:25">
      <c r="A1545" s="1"/>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row>
    <row r="1546" spans="1:25">
      <c r="A1546" s="1"/>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row>
    <row r="1547" spans="1:25">
      <c r="A1547" s="1"/>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row>
    <row r="1548" spans="1:25">
      <c r="A1548" s="1"/>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row>
    <row r="1549" spans="1:25">
      <c r="A1549" s="1"/>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row>
    <row r="1550" spans="1:25">
      <c r="A1550" s="1"/>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row>
    <row r="1551" spans="1:25">
      <c r="A1551" s="1"/>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row>
    <row r="1552" spans="1:25">
      <c r="A1552" s="1"/>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row>
    <row r="1553" spans="1:25">
      <c r="A1553" s="1"/>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row>
    <row r="1554" spans="1:25">
      <c r="A1554" s="1"/>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row>
    <row r="1555" spans="1:25">
      <c r="A1555" s="1"/>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row>
    <row r="1556" spans="1:25">
      <c r="A1556" s="1"/>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row>
    <row r="1557" spans="1:25">
      <c r="A1557" s="1"/>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row>
    <row r="1558" spans="1:25">
      <c r="A1558" s="1"/>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row>
    <row r="1559" spans="1:25">
      <c r="A1559" s="1"/>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row>
    <row r="1560" spans="1:25">
      <c r="A1560" s="1"/>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row>
    <row r="1561" spans="1:25">
      <c r="A1561" s="1"/>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row>
    <row r="1562" spans="1:25">
      <c r="A1562" s="1"/>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row>
    <row r="1563" spans="1:25">
      <c r="A1563" s="1"/>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row>
    <row r="1564" spans="1:25">
      <c r="A1564" s="1"/>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row>
    <row r="1565" spans="1:25">
      <c r="A1565" s="1"/>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row>
    <row r="1566" spans="1:25">
      <c r="A1566" s="1"/>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row>
    <row r="1567" spans="1:25">
      <c r="A1567" s="1"/>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row>
    <row r="1568" spans="1:25">
      <c r="A1568" s="1"/>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row>
    <row r="1569" spans="1:25">
      <c r="A1569" s="1"/>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row>
    <row r="1570" spans="1:25">
      <c r="A1570" s="1"/>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row>
    <row r="1571" spans="1:25">
      <c r="A1571" s="1"/>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row>
    <row r="1572" spans="1:25">
      <c r="A1572" s="1"/>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row>
    <row r="1573" spans="1:25">
      <c r="A1573" s="1"/>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row>
    <row r="1574" spans="1:25">
      <c r="A1574" s="1"/>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row>
    <row r="1575" spans="1:25">
      <c r="A1575" s="1"/>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row>
    <row r="1576" spans="1:25">
      <c r="A1576" s="1"/>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row>
    <row r="1577" spans="1:25">
      <c r="A1577" s="1"/>
      <c r="B1577" s="1"/>
      <c r="C1577" s="1"/>
      <c r="D1577" s="1"/>
      <c r="E1577" s="1"/>
      <c r="F1577" s="1"/>
      <c r="G1577" s="1"/>
      <c r="H1577" s="1"/>
      <c r="I1577" s="1"/>
      <c r="J1577" s="1"/>
      <c r="K1577" s="1"/>
      <c r="L1577" s="1"/>
      <c r="M1577" s="1"/>
      <c r="N1577" s="1"/>
      <c r="O1577" s="1"/>
      <c r="P1577" s="1"/>
      <c r="Q1577" s="1"/>
      <c r="R1577" s="1"/>
      <c r="S1577" s="1"/>
      <c r="T1577" s="1"/>
      <c r="U1577" s="1"/>
      <c r="V1577" s="1"/>
      <c r="W1577" s="1"/>
      <c r="X1577" s="1"/>
      <c r="Y1577" s="1"/>
    </row>
    <row r="1578" spans="1:25">
      <c r="A1578" s="1"/>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row>
    <row r="1579" spans="1:25">
      <c r="A1579" s="1"/>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row>
    <row r="1580" spans="1:25">
      <c r="A1580" s="1"/>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row>
    <row r="1581" spans="1:25">
      <c r="A1581" s="1"/>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row>
    <row r="1582" spans="1:25">
      <c r="A1582" s="1"/>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row>
    <row r="1583" spans="1:25">
      <c r="A1583" s="1"/>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row>
    <row r="1584" spans="1:25">
      <c r="A1584" s="1"/>
      <c r="B1584" s="1"/>
      <c r="C1584" s="1"/>
      <c r="D1584" s="1"/>
      <c r="E1584" s="1"/>
      <c r="F1584" s="1"/>
      <c r="G1584" s="1"/>
      <c r="H1584" s="1"/>
      <c r="I1584" s="1"/>
      <c r="J1584" s="1"/>
      <c r="K1584" s="1"/>
      <c r="L1584" s="1"/>
      <c r="M1584" s="1"/>
      <c r="N1584" s="1"/>
      <c r="O1584" s="1"/>
      <c r="P1584" s="1"/>
      <c r="Q1584" s="1"/>
      <c r="R1584" s="1"/>
      <c r="S1584" s="1"/>
      <c r="T1584" s="1"/>
      <c r="U1584" s="1"/>
      <c r="V1584" s="1"/>
      <c r="W1584" s="1"/>
      <c r="X1584" s="1"/>
      <c r="Y1584" s="1"/>
    </row>
    <row r="1585" spans="1:25">
      <c r="A1585" s="1"/>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row>
    <row r="1586" spans="1:25">
      <c r="A1586" s="1"/>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row>
    <row r="1587" spans="1:25">
      <c r="A1587" s="1"/>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row>
    <row r="1588" spans="1:25">
      <c r="A1588" s="1"/>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row>
    <row r="1589" spans="1:25">
      <c r="A1589" s="1"/>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row>
    <row r="1590" spans="1:25">
      <c r="A1590" s="1"/>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row>
    <row r="1591" spans="1:25">
      <c r="A1591" s="1"/>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row>
    <row r="1592" spans="1:25">
      <c r="A1592" s="1"/>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row>
    <row r="1593" spans="1:25">
      <c r="A1593" s="1"/>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row>
    <row r="1594" spans="1:25">
      <c r="A1594" s="1"/>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row>
    <row r="1595" spans="1:25">
      <c r="A1595" s="1"/>
      <c r="B1595" s="1"/>
      <c r="C1595" s="1"/>
      <c r="D1595" s="1"/>
      <c r="E1595" s="1"/>
      <c r="F1595" s="1"/>
      <c r="G1595" s="1"/>
      <c r="H1595" s="1"/>
      <c r="I1595" s="1"/>
      <c r="J1595" s="1"/>
      <c r="K1595" s="1"/>
      <c r="L1595" s="1"/>
      <c r="M1595" s="1"/>
      <c r="N1595" s="1"/>
      <c r="O1595" s="1"/>
      <c r="P1595" s="1"/>
      <c r="Q1595" s="1"/>
      <c r="R1595" s="1"/>
      <c r="S1595" s="1"/>
      <c r="T1595" s="1"/>
      <c r="U1595" s="1"/>
      <c r="V1595" s="1"/>
      <c r="W1595" s="1"/>
      <c r="X1595" s="1"/>
      <c r="Y1595" s="1"/>
    </row>
    <row r="1596" spans="1:25">
      <c r="A1596" s="1"/>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row>
    <row r="1597" spans="1:25">
      <c r="A1597" s="1"/>
      <c r="B1597" s="1"/>
      <c r="C1597" s="1"/>
      <c r="D1597" s="1"/>
      <c r="E1597" s="1"/>
      <c r="F1597" s="1"/>
      <c r="G1597" s="1"/>
      <c r="H1597" s="1"/>
      <c r="I1597" s="1"/>
      <c r="J1597" s="1"/>
      <c r="K1597" s="1"/>
      <c r="L1597" s="1"/>
      <c r="M1597" s="1"/>
      <c r="N1597" s="1"/>
      <c r="O1597" s="1"/>
      <c r="P1597" s="1"/>
      <c r="Q1597" s="1"/>
      <c r="R1597" s="1"/>
      <c r="S1597" s="1"/>
      <c r="T1597" s="1"/>
      <c r="U1597" s="1"/>
      <c r="V1597" s="1"/>
      <c r="W1597" s="1"/>
      <c r="X1597" s="1"/>
      <c r="Y1597" s="1"/>
    </row>
    <row r="1598" spans="1:25">
      <c r="A1598" s="1"/>
      <c r="B1598" s="1"/>
      <c r="C1598" s="1"/>
      <c r="D1598" s="1"/>
      <c r="E1598" s="1"/>
      <c r="F1598" s="1"/>
      <c r="G1598" s="1"/>
      <c r="H1598" s="1"/>
      <c r="I1598" s="1"/>
      <c r="J1598" s="1"/>
      <c r="K1598" s="1"/>
      <c r="L1598" s="1"/>
      <c r="M1598" s="1"/>
      <c r="N1598" s="1"/>
      <c r="O1598" s="1"/>
      <c r="P1598" s="1"/>
      <c r="Q1598" s="1"/>
      <c r="R1598" s="1"/>
      <c r="S1598" s="1"/>
      <c r="T1598" s="1"/>
      <c r="U1598" s="1"/>
      <c r="V1598" s="1"/>
      <c r="W1598" s="1"/>
      <c r="X1598" s="1"/>
      <c r="Y1598" s="1"/>
    </row>
    <row r="1599" spans="1:25">
      <c r="A1599" s="1"/>
      <c r="B1599" s="1"/>
      <c r="C1599" s="1"/>
      <c r="D1599" s="1"/>
      <c r="E1599" s="1"/>
      <c r="F1599" s="1"/>
      <c r="G1599" s="1"/>
      <c r="H1599" s="1"/>
      <c r="I1599" s="1"/>
      <c r="J1599" s="1"/>
      <c r="K1599" s="1"/>
      <c r="L1599" s="1"/>
      <c r="M1599" s="1"/>
      <c r="N1599" s="1"/>
      <c r="O1599" s="1"/>
      <c r="P1599" s="1"/>
      <c r="Q1599" s="1"/>
      <c r="R1599" s="1"/>
      <c r="S1599" s="1"/>
      <c r="T1599" s="1"/>
      <c r="U1599" s="1"/>
      <c r="V1599" s="1"/>
      <c r="W1599" s="1"/>
      <c r="X1599" s="1"/>
      <c r="Y1599" s="1"/>
    </row>
    <row r="1600" spans="1:25">
      <c r="A1600" s="1"/>
      <c r="B1600" s="1"/>
      <c r="C1600" s="1"/>
      <c r="D1600" s="1"/>
      <c r="E1600" s="1"/>
      <c r="F1600" s="1"/>
      <c r="G1600" s="1"/>
      <c r="H1600" s="1"/>
      <c r="I1600" s="1"/>
      <c r="J1600" s="1"/>
      <c r="K1600" s="1"/>
      <c r="L1600" s="1"/>
      <c r="M1600" s="1"/>
      <c r="N1600" s="1"/>
      <c r="O1600" s="1"/>
      <c r="P1600" s="1"/>
      <c r="Q1600" s="1"/>
      <c r="R1600" s="1"/>
      <c r="S1600" s="1"/>
      <c r="T1600" s="1"/>
      <c r="U1600" s="1"/>
      <c r="V1600" s="1"/>
      <c r="W1600" s="1"/>
      <c r="X1600" s="1"/>
      <c r="Y1600" s="1"/>
    </row>
    <row r="1601" spans="1:25">
      <c r="A1601" s="1"/>
      <c r="B1601" s="1"/>
      <c r="C1601" s="1"/>
      <c r="D1601" s="1"/>
      <c r="E1601" s="1"/>
      <c r="F1601" s="1"/>
      <c r="G1601" s="1"/>
      <c r="H1601" s="1"/>
      <c r="I1601" s="1"/>
      <c r="J1601" s="1"/>
      <c r="K1601" s="1"/>
      <c r="L1601" s="1"/>
      <c r="M1601" s="1"/>
      <c r="N1601" s="1"/>
      <c r="O1601" s="1"/>
      <c r="P1601" s="1"/>
      <c r="Q1601" s="1"/>
      <c r="R1601" s="1"/>
      <c r="S1601" s="1"/>
      <c r="T1601" s="1"/>
      <c r="U1601" s="1"/>
      <c r="V1601" s="1"/>
      <c r="W1601" s="1"/>
      <c r="X1601" s="1"/>
      <c r="Y1601" s="1"/>
    </row>
    <row r="1602" spans="1:25">
      <c r="A1602" s="1"/>
      <c r="B1602" s="1"/>
      <c r="C1602" s="1"/>
      <c r="D1602" s="1"/>
      <c r="E1602" s="1"/>
      <c r="F1602" s="1"/>
      <c r="G1602" s="1"/>
      <c r="H1602" s="1"/>
      <c r="I1602" s="1"/>
      <c r="J1602" s="1"/>
      <c r="K1602" s="1"/>
      <c r="L1602" s="1"/>
      <c r="M1602" s="1"/>
      <c r="N1602" s="1"/>
      <c r="O1602" s="1"/>
      <c r="P1602" s="1"/>
      <c r="Q1602" s="1"/>
      <c r="R1602" s="1"/>
      <c r="S1602" s="1"/>
      <c r="T1602" s="1"/>
      <c r="U1602" s="1"/>
      <c r="V1602" s="1"/>
      <c r="W1602" s="1"/>
      <c r="X1602" s="1"/>
      <c r="Y1602" s="1"/>
    </row>
    <row r="1603" spans="1:25">
      <c r="A1603" s="1"/>
      <c r="B1603" s="1"/>
      <c r="C1603" s="1"/>
      <c r="D1603" s="1"/>
      <c r="E1603" s="1"/>
      <c r="F1603" s="1"/>
      <c r="G1603" s="1"/>
      <c r="H1603" s="1"/>
      <c r="I1603" s="1"/>
      <c r="J1603" s="1"/>
      <c r="K1603" s="1"/>
      <c r="L1603" s="1"/>
      <c r="M1603" s="1"/>
      <c r="N1603" s="1"/>
      <c r="O1603" s="1"/>
      <c r="P1603" s="1"/>
      <c r="Q1603" s="1"/>
      <c r="R1603" s="1"/>
      <c r="S1603" s="1"/>
      <c r="T1603" s="1"/>
      <c r="U1603" s="1"/>
      <c r="V1603" s="1"/>
      <c r="W1603" s="1"/>
      <c r="X1603" s="1"/>
      <c r="Y1603" s="1"/>
    </row>
    <row r="1604" spans="1:25">
      <c r="A1604" s="1"/>
      <c r="B1604" s="1"/>
      <c r="C1604" s="1"/>
      <c r="D1604" s="1"/>
      <c r="E1604" s="1"/>
      <c r="F1604" s="1"/>
      <c r="G1604" s="1"/>
      <c r="H1604" s="1"/>
      <c r="I1604" s="1"/>
      <c r="J1604" s="1"/>
      <c r="K1604" s="1"/>
      <c r="L1604" s="1"/>
      <c r="M1604" s="1"/>
      <c r="N1604" s="1"/>
      <c r="O1604" s="1"/>
      <c r="P1604" s="1"/>
      <c r="Q1604" s="1"/>
      <c r="R1604" s="1"/>
      <c r="S1604" s="1"/>
      <c r="T1604" s="1"/>
      <c r="U1604" s="1"/>
      <c r="V1604" s="1"/>
      <c r="W1604" s="1"/>
      <c r="X1604" s="1"/>
      <c r="Y1604" s="1"/>
    </row>
    <row r="1605" spans="1:25">
      <c r="A1605" s="1"/>
      <c r="B1605" s="1"/>
      <c r="C1605" s="1"/>
      <c r="D1605" s="1"/>
      <c r="E1605" s="1"/>
      <c r="F1605" s="1"/>
      <c r="G1605" s="1"/>
      <c r="H1605" s="1"/>
      <c r="I1605" s="1"/>
      <c r="J1605" s="1"/>
      <c r="K1605" s="1"/>
      <c r="L1605" s="1"/>
      <c r="M1605" s="1"/>
      <c r="N1605" s="1"/>
      <c r="O1605" s="1"/>
      <c r="P1605" s="1"/>
      <c r="Q1605" s="1"/>
      <c r="R1605" s="1"/>
      <c r="S1605" s="1"/>
      <c r="T1605" s="1"/>
      <c r="U1605" s="1"/>
      <c r="V1605" s="1"/>
      <c r="W1605" s="1"/>
      <c r="X1605" s="1"/>
      <c r="Y1605" s="1"/>
    </row>
    <row r="1606" spans="1:25">
      <c r="A1606" s="1"/>
      <c r="B1606" s="1"/>
      <c r="C1606" s="1"/>
      <c r="D1606" s="1"/>
      <c r="E1606" s="1"/>
      <c r="F1606" s="1"/>
      <c r="G1606" s="1"/>
      <c r="H1606" s="1"/>
      <c r="I1606" s="1"/>
      <c r="J1606" s="1"/>
      <c r="K1606" s="1"/>
      <c r="L1606" s="1"/>
      <c r="M1606" s="1"/>
      <c r="N1606" s="1"/>
      <c r="O1606" s="1"/>
      <c r="P1606" s="1"/>
      <c r="Q1606" s="1"/>
      <c r="R1606" s="1"/>
      <c r="S1606" s="1"/>
      <c r="T1606" s="1"/>
      <c r="U1606" s="1"/>
      <c r="V1606" s="1"/>
      <c r="W1606" s="1"/>
      <c r="X1606" s="1"/>
      <c r="Y1606" s="1"/>
    </row>
    <row r="1607" spans="1:25">
      <c r="A1607" s="1"/>
      <c r="B1607" s="1"/>
      <c r="C1607" s="1"/>
      <c r="D1607" s="1"/>
      <c r="E1607" s="1"/>
      <c r="F1607" s="1"/>
      <c r="G1607" s="1"/>
      <c r="H1607" s="1"/>
      <c r="I1607" s="1"/>
      <c r="J1607" s="1"/>
      <c r="K1607" s="1"/>
      <c r="L1607" s="1"/>
      <c r="M1607" s="1"/>
      <c r="N1607" s="1"/>
      <c r="O1607" s="1"/>
      <c r="P1607" s="1"/>
      <c r="Q1607" s="1"/>
      <c r="R1607" s="1"/>
      <c r="S1607" s="1"/>
      <c r="T1607" s="1"/>
      <c r="U1607" s="1"/>
      <c r="V1607" s="1"/>
      <c r="W1607" s="1"/>
      <c r="X1607" s="1"/>
      <c r="Y1607" s="1"/>
    </row>
    <row r="1608" spans="1:25">
      <c r="A1608" s="1"/>
      <c r="B1608" s="1"/>
      <c r="C1608" s="1"/>
      <c r="D1608" s="1"/>
      <c r="E1608" s="1"/>
      <c r="F1608" s="1"/>
      <c r="G1608" s="1"/>
      <c r="H1608" s="1"/>
      <c r="I1608" s="1"/>
      <c r="J1608" s="1"/>
      <c r="K1608" s="1"/>
      <c r="L1608" s="1"/>
      <c r="M1608" s="1"/>
      <c r="N1608" s="1"/>
      <c r="O1608" s="1"/>
      <c r="P1608" s="1"/>
      <c r="Q1608" s="1"/>
      <c r="R1608" s="1"/>
      <c r="S1608" s="1"/>
      <c r="T1608" s="1"/>
      <c r="U1608" s="1"/>
      <c r="V1608" s="1"/>
      <c r="W1608" s="1"/>
      <c r="X1608" s="1"/>
      <c r="Y1608" s="1"/>
    </row>
    <row r="1609" spans="1:25">
      <c r="A1609" s="1"/>
      <c r="B1609" s="1"/>
      <c r="C1609" s="1"/>
      <c r="D1609" s="1"/>
      <c r="E1609" s="1"/>
      <c r="F1609" s="1"/>
      <c r="G1609" s="1"/>
      <c r="H1609" s="1"/>
      <c r="I1609" s="1"/>
      <c r="J1609" s="1"/>
      <c r="K1609" s="1"/>
      <c r="L1609" s="1"/>
      <c r="M1609" s="1"/>
      <c r="N1609" s="1"/>
      <c r="O1609" s="1"/>
      <c r="P1609" s="1"/>
      <c r="Q1609" s="1"/>
      <c r="R1609" s="1"/>
      <c r="S1609" s="1"/>
      <c r="T1609" s="1"/>
      <c r="U1609" s="1"/>
      <c r="V1609" s="1"/>
      <c r="W1609" s="1"/>
      <c r="X1609" s="1"/>
      <c r="Y1609" s="1"/>
    </row>
    <row r="1610" spans="1:25">
      <c r="A1610" s="1"/>
      <c r="B1610" s="1"/>
      <c r="C1610" s="1"/>
      <c r="D1610" s="1"/>
      <c r="E1610" s="1"/>
      <c r="F1610" s="1"/>
      <c r="G1610" s="1"/>
      <c r="H1610" s="1"/>
      <c r="I1610" s="1"/>
      <c r="J1610" s="1"/>
      <c r="K1610" s="1"/>
      <c r="L1610" s="1"/>
      <c r="M1610" s="1"/>
      <c r="N1610" s="1"/>
      <c r="O1610" s="1"/>
      <c r="P1610" s="1"/>
      <c r="Q1610" s="1"/>
      <c r="R1610" s="1"/>
      <c r="S1610" s="1"/>
      <c r="T1610" s="1"/>
      <c r="U1610" s="1"/>
      <c r="V1610" s="1"/>
      <c r="W1610" s="1"/>
      <c r="X1610" s="1"/>
      <c r="Y1610" s="1"/>
    </row>
    <row r="1611" spans="1:25">
      <c r="A1611" s="1"/>
      <c r="B1611" s="1"/>
      <c r="C1611" s="1"/>
      <c r="D1611" s="1"/>
      <c r="E1611" s="1"/>
      <c r="F1611" s="1"/>
      <c r="G1611" s="1"/>
      <c r="H1611" s="1"/>
      <c r="I1611" s="1"/>
      <c r="J1611" s="1"/>
      <c r="K1611" s="1"/>
      <c r="L1611" s="1"/>
      <c r="M1611" s="1"/>
      <c r="N1611" s="1"/>
      <c r="O1611" s="1"/>
      <c r="P1611" s="1"/>
      <c r="Q1611" s="1"/>
      <c r="R1611" s="1"/>
      <c r="S1611" s="1"/>
      <c r="T1611" s="1"/>
      <c r="U1611" s="1"/>
      <c r="V1611" s="1"/>
      <c r="W1611" s="1"/>
      <c r="X1611" s="1"/>
      <c r="Y1611" s="1"/>
    </row>
    <row r="1612" spans="1:25">
      <c r="A1612" s="1"/>
      <c r="B1612" s="1"/>
      <c r="C1612" s="1"/>
      <c r="D1612" s="1"/>
      <c r="E1612" s="1"/>
      <c r="F1612" s="1"/>
      <c r="G1612" s="1"/>
      <c r="H1612" s="1"/>
      <c r="I1612" s="1"/>
      <c r="J1612" s="1"/>
      <c r="K1612" s="1"/>
      <c r="L1612" s="1"/>
      <c r="M1612" s="1"/>
      <c r="N1612" s="1"/>
      <c r="O1612" s="1"/>
      <c r="P1612" s="1"/>
      <c r="Q1612" s="1"/>
      <c r="R1612" s="1"/>
      <c r="S1612" s="1"/>
      <c r="T1612" s="1"/>
      <c r="U1612" s="1"/>
      <c r="V1612" s="1"/>
      <c r="W1612" s="1"/>
      <c r="X1612" s="1"/>
      <c r="Y1612" s="1"/>
    </row>
    <row r="1613" spans="1:25">
      <c r="A1613" s="1"/>
      <c r="B1613" s="1"/>
      <c r="C1613" s="1"/>
      <c r="D1613" s="1"/>
      <c r="E1613" s="1"/>
      <c r="F1613" s="1"/>
      <c r="G1613" s="1"/>
      <c r="H1613" s="1"/>
      <c r="I1613" s="1"/>
      <c r="J1613" s="1"/>
      <c r="K1613" s="1"/>
      <c r="L1613" s="1"/>
      <c r="M1613" s="1"/>
      <c r="N1613" s="1"/>
      <c r="O1613" s="1"/>
      <c r="P1613" s="1"/>
      <c r="Q1613" s="1"/>
      <c r="R1613" s="1"/>
      <c r="S1613" s="1"/>
      <c r="T1613" s="1"/>
      <c r="U1613" s="1"/>
      <c r="V1613" s="1"/>
      <c r="W1613" s="1"/>
      <c r="X1613" s="1"/>
      <c r="Y1613" s="1"/>
    </row>
    <row r="1614" spans="1:25">
      <c r="A1614" s="1"/>
      <c r="B1614" s="1"/>
      <c r="C1614" s="1"/>
      <c r="D1614" s="1"/>
      <c r="E1614" s="1"/>
      <c r="F1614" s="1"/>
      <c r="G1614" s="1"/>
      <c r="H1614" s="1"/>
      <c r="I1614" s="1"/>
      <c r="J1614" s="1"/>
      <c r="K1614" s="1"/>
      <c r="L1614" s="1"/>
      <c r="M1614" s="1"/>
      <c r="N1614" s="1"/>
      <c r="O1614" s="1"/>
      <c r="P1614" s="1"/>
      <c r="Q1614" s="1"/>
      <c r="R1614" s="1"/>
      <c r="S1614" s="1"/>
      <c r="T1614" s="1"/>
      <c r="U1614" s="1"/>
      <c r="V1614" s="1"/>
      <c r="W1614" s="1"/>
      <c r="X1614" s="1"/>
      <c r="Y1614" s="1"/>
    </row>
    <row r="1615" spans="1:25">
      <c r="A1615" s="1"/>
      <c r="B1615" s="1"/>
      <c r="C1615" s="1"/>
      <c r="D1615" s="1"/>
      <c r="E1615" s="1"/>
      <c r="F1615" s="1"/>
      <c r="G1615" s="1"/>
      <c r="H1615" s="1"/>
      <c r="I1615" s="1"/>
      <c r="J1615" s="1"/>
      <c r="K1615" s="1"/>
      <c r="L1615" s="1"/>
      <c r="M1615" s="1"/>
      <c r="N1615" s="1"/>
      <c r="O1615" s="1"/>
      <c r="P1615" s="1"/>
      <c r="Q1615" s="1"/>
      <c r="R1615" s="1"/>
      <c r="S1615" s="1"/>
      <c r="T1615" s="1"/>
      <c r="U1615" s="1"/>
      <c r="V1615" s="1"/>
      <c r="W1615" s="1"/>
      <c r="X1615" s="1"/>
      <c r="Y1615" s="1"/>
    </row>
    <row r="1616" spans="1:25">
      <c r="A1616" s="1"/>
      <c r="B1616" s="1"/>
      <c r="C1616" s="1"/>
      <c r="D1616" s="1"/>
      <c r="E1616" s="1"/>
      <c r="F1616" s="1"/>
      <c r="G1616" s="1"/>
      <c r="H1616" s="1"/>
      <c r="I1616" s="1"/>
      <c r="J1616" s="1"/>
      <c r="K1616" s="1"/>
      <c r="L1616" s="1"/>
      <c r="M1616" s="1"/>
      <c r="N1616" s="1"/>
      <c r="O1616" s="1"/>
      <c r="P1616" s="1"/>
      <c r="Q1616" s="1"/>
      <c r="R1616" s="1"/>
      <c r="S1616" s="1"/>
      <c r="T1616" s="1"/>
      <c r="U1616" s="1"/>
      <c r="V1616" s="1"/>
      <c r="W1616" s="1"/>
      <c r="X1616" s="1"/>
      <c r="Y1616" s="1"/>
    </row>
    <row r="1617" spans="1:25">
      <c r="A1617" s="1"/>
      <c r="B1617" s="1"/>
      <c r="C1617" s="1"/>
      <c r="D1617" s="1"/>
      <c r="E1617" s="1"/>
      <c r="F1617" s="1"/>
      <c r="G1617" s="1"/>
      <c r="H1617" s="1"/>
      <c r="I1617" s="1"/>
      <c r="J1617" s="1"/>
      <c r="K1617" s="1"/>
      <c r="L1617" s="1"/>
      <c r="M1617" s="1"/>
      <c r="N1617" s="1"/>
      <c r="O1617" s="1"/>
      <c r="P1617" s="1"/>
      <c r="Q1617" s="1"/>
      <c r="R1617" s="1"/>
      <c r="S1617" s="1"/>
      <c r="T1617" s="1"/>
      <c r="U1617" s="1"/>
      <c r="V1617" s="1"/>
      <c r="W1617" s="1"/>
      <c r="X1617" s="1"/>
      <c r="Y1617" s="1"/>
    </row>
    <row r="1618" spans="1:25">
      <c r="A1618" s="1"/>
      <c r="B1618" s="1"/>
      <c r="C1618" s="1"/>
      <c r="D1618" s="1"/>
      <c r="E1618" s="1"/>
      <c r="F1618" s="1"/>
      <c r="G1618" s="1"/>
      <c r="H1618" s="1"/>
      <c r="I1618" s="1"/>
      <c r="J1618" s="1"/>
      <c r="K1618" s="1"/>
      <c r="L1618" s="1"/>
      <c r="M1618" s="1"/>
      <c r="N1618" s="1"/>
      <c r="O1618" s="1"/>
      <c r="P1618" s="1"/>
      <c r="Q1618" s="1"/>
      <c r="R1618" s="1"/>
      <c r="S1618" s="1"/>
      <c r="T1618" s="1"/>
      <c r="U1618" s="1"/>
      <c r="V1618" s="1"/>
      <c r="W1618" s="1"/>
      <c r="X1618" s="1"/>
      <c r="Y1618" s="1"/>
    </row>
    <row r="1619" spans="1:25">
      <c r="A1619" s="1"/>
      <c r="B1619" s="1"/>
      <c r="C1619" s="1"/>
      <c r="D1619" s="1"/>
      <c r="E1619" s="1"/>
      <c r="F1619" s="1"/>
      <c r="G1619" s="1"/>
      <c r="H1619" s="1"/>
      <c r="I1619" s="1"/>
      <c r="J1619" s="1"/>
      <c r="K1619" s="1"/>
      <c r="L1619" s="1"/>
      <c r="M1619" s="1"/>
      <c r="N1619" s="1"/>
      <c r="O1619" s="1"/>
      <c r="P1619" s="1"/>
      <c r="Q1619" s="1"/>
      <c r="R1619" s="1"/>
      <c r="S1619" s="1"/>
      <c r="T1619" s="1"/>
      <c r="U1619" s="1"/>
      <c r="V1619" s="1"/>
      <c r="W1619" s="1"/>
      <c r="X1619" s="1"/>
      <c r="Y1619" s="1"/>
    </row>
    <row r="1620" spans="1:25">
      <c r="A1620" s="1"/>
      <c r="B1620" s="1"/>
      <c r="C1620" s="1"/>
      <c r="D1620" s="1"/>
      <c r="E1620" s="1"/>
      <c r="F1620" s="1"/>
      <c r="G1620" s="1"/>
      <c r="H1620" s="1"/>
      <c r="I1620" s="1"/>
      <c r="J1620" s="1"/>
      <c r="K1620" s="1"/>
      <c r="L1620" s="1"/>
      <c r="M1620" s="1"/>
      <c r="N1620" s="1"/>
      <c r="O1620" s="1"/>
      <c r="P1620" s="1"/>
      <c r="Q1620" s="1"/>
      <c r="R1620" s="1"/>
      <c r="S1620" s="1"/>
      <c r="T1620" s="1"/>
      <c r="U1620" s="1"/>
      <c r="V1620" s="1"/>
      <c r="W1620" s="1"/>
      <c r="X1620" s="1"/>
      <c r="Y1620" s="1"/>
    </row>
    <row r="1621" spans="1:25">
      <c r="A1621" s="1"/>
      <c r="B1621" s="1"/>
      <c r="C1621" s="1"/>
      <c r="D1621" s="1"/>
      <c r="E1621" s="1"/>
      <c r="F1621" s="1"/>
      <c r="G1621" s="1"/>
      <c r="H1621" s="1"/>
      <c r="I1621" s="1"/>
      <c r="J1621" s="1"/>
      <c r="K1621" s="1"/>
      <c r="L1621" s="1"/>
      <c r="M1621" s="1"/>
      <c r="N1621" s="1"/>
      <c r="O1621" s="1"/>
      <c r="P1621" s="1"/>
      <c r="Q1621" s="1"/>
      <c r="R1621" s="1"/>
      <c r="S1621" s="1"/>
      <c r="T1621" s="1"/>
      <c r="U1621" s="1"/>
      <c r="V1621" s="1"/>
      <c r="W1621" s="1"/>
      <c r="X1621" s="1"/>
      <c r="Y1621" s="1"/>
    </row>
    <row r="1622" spans="1:25">
      <c r="A1622" s="1"/>
      <c r="B1622" s="1"/>
      <c r="C1622" s="1"/>
      <c r="D1622" s="1"/>
      <c r="E1622" s="1"/>
      <c r="F1622" s="1"/>
      <c r="G1622" s="1"/>
      <c r="H1622" s="1"/>
      <c r="I1622" s="1"/>
      <c r="J1622" s="1"/>
      <c r="K1622" s="1"/>
      <c r="L1622" s="1"/>
      <c r="M1622" s="1"/>
      <c r="N1622" s="1"/>
      <c r="O1622" s="1"/>
      <c r="P1622" s="1"/>
      <c r="Q1622" s="1"/>
      <c r="R1622" s="1"/>
      <c r="S1622" s="1"/>
      <c r="T1622" s="1"/>
      <c r="U1622" s="1"/>
      <c r="V1622" s="1"/>
      <c r="W1622" s="1"/>
      <c r="X1622" s="1"/>
      <c r="Y1622" s="1"/>
    </row>
    <row r="1623" spans="1:25">
      <c r="A1623" s="1"/>
      <c r="B1623" s="1"/>
      <c r="C1623" s="1"/>
      <c r="D1623" s="1"/>
      <c r="E1623" s="1"/>
      <c r="F1623" s="1"/>
      <c r="G1623" s="1"/>
      <c r="H1623" s="1"/>
      <c r="I1623" s="1"/>
      <c r="J1623" s="1"/>
      <c r="K1623" s="1"/>
      <c r="L1623" s="1"/>
      <c r="M1623" s="1"/>
      <c r="N1623" s="1"/>
      <c r="O1623" s="1"/>
      <c r="P1623" s="1"/>
      <c r="Q1623" s="1"/>
      <c r="R1623" s="1"/>
      <c r="S1623" s="1"/>
      <c r="T1623" s="1"/>
      <c r="U1623" s="1"/>
      <c r="V1623" s="1"/>
      <c r="W1623" s="1"/>
      <c r="X1623" s="1"/>
      <c r="Y1623" s="1"/>
    </row>
    <row r="1624" spans="1:25">
      <c r="A1624" s="1"/>
      <c r="B1624" s="1"/>
      <c r="C1624" s="1"/>
      <c r="D1624" s="1"/>
      <c r="E1624" s="1"/>
      <c r="F1624" s="1"/>
      <c r="G1624" s="1"/>
      <c r="H1624" s="1"/>
      <c r="I1624" s="1"/>
      <c r="J1624" s="1"/>
      <c r="K1624" s="1"/>
      <c r="L1624" s="1"/>
      <c r="M1624" s="1"/>
      <c r="N1624" s="1"/>
      <c r="O1624" s="1"/>
      <c r="P1624" s="1"/>
      <c r="Q1624" s="1"/>
      <c r="R1624" s="1"/>
      <c r="S1624" s="1"/>
      <c r="T1624" s="1"/>
      <c r="U1624" s="1"/>
      <c r="V1624" s="1"/>
      <c r="W1624" s="1"/>
      <c r="X1624" s="1"/>
      <c r="Y1624" s="1"/>
    </row>
    <row r="1625" spans="1:25">
      <c r="A1625" s="1"/>
      <c r="B1625" s="1"/>
      <c r="C1625" s="1"/>
      <c r="D1625" s="1"/>
      <c r="E1625" s="1"/>
      <c r="F1625" s="1"/>
      <c r="G1625" s="1"/>
      <c r="H1625" s="1"/>
      <c r="I1625" s="1"/>
      <c r="J1625" s="1"/>
      <c r="K1625" s="1"/>
      <c r="L1625" s="1"/>
      <c r="M1625" s="1"/>
      <c r="N1625" s="1"/>
      <c r="O1625" s="1"/>
      <c r="P1625" s="1"/>
      <c r="Q1625" s="1"/>
      <c r="R1625" s="1"/>
      <c r="S1625" s="1"/>
      <c r="T1625" s="1"/>
      <c r="U1625" s="1"/>
      <c r="V1625" s="1"/>
      <c r="W1625" s="1"/>
      <c r="X1625" s="1"/>
      <c r="Y1625" s="1"/>
    </row>
    <row r="1626" spans="1:25">
      <c r="A1626" s="1"/>
      <c r="B1626" s="1"/>
      <c r="C1626" s="1"/>
      <c r="D1626" s="1"/>
      <c r="E1626" s="1"/>
      <c r="F1626" s="1"/>
      <c r="G1626" s="1"/>
      <c r="H1626" s="1"/>
      <c r="I1626" s="1"/>
      <c r="J1626" s="1"/>
      <c r="K1626" s="1"/>
      <c r="L1626" s="1"/>
      <c r="M1626" s="1"/>
      <c r="N1626" s="1"/>
      <c r="O1626" s="1"/>
      <c r="P1626" s="1"/>
      <c r="Q1626" s="1"/>
      <c r="R1626" s="1"/>
      <c r="S1626" s="1"/>
      <c r="T1626" s="1"/>
      <c r="U1626" s="1"/>
      <c r="V1626" s="1"/>
      <c r="W1626" s="1"/>
      <c r="X1626" s="1"/>
      <c r="Y1626" s="1"/>
    </row>
    <row r="1627" spans="1:25">
      <c r="A1627" s="1"/>
      <c r="B1627" s="1"/>
      <c r="C1627" s="1"/>
      <c r="D1627" s="1"/>
      <c r="E1627" s="1"/>
      <c r="F1627" s="1"/>
      <c r="G1627" s="1"/>
      <c r="H1627" s="1"/>
      <c r="I1627" s="1"/>
      <c r="J1627" s="1"/>
      <c r="K1627" s="1"/>
      <c r="L1627" s="1"/>
      <c r="M1627" s="1"/>
      <c r="N1627" s="1"/>
      <c r="O1627" s="1"/>
      <c r="P1627" s="1"/>
      <c r="Q1627" s="1"/>
      <c r="R1627" s="1"/>
      <c r="S1627" s="1"/>
      <c r="T1627" s="1"/>
      <c r="U1627" s="1"/>
      <c r="V1627" s="1"/>
      <c r="W1627" s="1"/>
      <c r="X1627" s="1"/>
      <c r="Y1627" s="1"/>
    </row>
    <row r="1628" spans="1:25">
      <c r="A1628" s="1"/>
      <c r="B1628" s="1"/>
      <c r="C1628" s="1"/>
      <c r="D1628" s="1"/>
      <c r="E1628" s="1"/>
      <c r="F1628" s="1"/>
      <c r="G1628" s="1"/>
      <c r="H1628" s="1"/>
      <c r="I1628" s="1"/>
      <c r="J1628" s="1"/>
      <c r="K1628" s="1"/>
      <c r="L1628" s="1"/>
      <c r="M1628" s="1"/>
      <c r="N1628" s="1"/>
      <c r="O1628" s="1"/>
      <c r="P1628" s="1"/>
      <c r="Q1628" s="1"/>
      <c r="R1628" s="1"/>
      <c r="S1628" s="1"/>
      <c r="T1628" s="1"/>
      <c r="U1628" s="1"/>
      <c r="V1628" s="1"/>
      <c r="W1628" s="1"/>
      <c r="X1628" s="1"/>
      <c r="Y1628" s="1"/>
    </row>
    <row r="1629" spans="1:25">
      <c r="A1629" s="1"/>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row>
    <row r="1630" spans="1:25">
      <c r="A1630" s="1"/>
      <c r="B1630" s="1"/>
      <c r="C1630" s="1"/>
      <c r="D1630" s="1"/>
      <c r="E1630" s="1"/>
      <c r="F1630" s="1"/>
      <c r="G1630" s="1"/>
      <c r="H1630" s="1"/>
      <c r="I1630" s="1"/>
      <c r="J1630" s="1"/>
      <c r="K1630" s="1"/>
      <c r="L1630" s="1"/>
      <c r="M1630" s="1"/>
      <c r="N1630" s="1"/>
      <c r="O1630" s="1"/>
      <c r="P1630" s="1"/>
      <c r="Q1630" s="1"/>
      <c r="R1630" s="1"/>
      <c r="S1630" s="1"/>
      <c r="T1630" s="1"/>
      <c r="U1630" s="1"/>
      <c r="V1630" s="1"/>
      <c r="W1630" s="1"/>
      <c r="X1630" s="1"/>
      <c r="Y1630" s="1"/>
    </row>
    <row r="1631" spans="1:25">
      <c r="A1631" s="1"/>
      <c r="B1631" s="1"/>
      <c r="C1631" s="1"/>
      <c r="D1631" s="1"/>
      <c r="E1631" s="1"/>
      <c r="F1631" s="1"/>
      <c r="G1631" s="1"/>
      <c r="H1631" s="1"/>
      <c r="I1631" s="1"/>
      <c r="J1631" s="1"/>
      <c r="K1631" s="1"/>
      <c r="L1631" s="1"/>
      <c r="M1631" s="1"/>
      <c r="N1631" s="1"/>
      <c r="O1631" s="1"/>
      <c r="P1631" s="1"/>
      <c r="Q1631" s="1"/>
      <c r="R1631" s="1"/>
      <c r="S1631" s="1"/>
      <c r="T1631" s="1"/>
      <c r="U1631" s="1"/>
      <c r="V1631" s="1"/>
      <c r="W1631" s="1"/>
      <c r="X1631" s="1"/>
      <c r="Y1631" s="1"/>
    </row>
    <row r="1632" spans="1:25">
      <c r="A1632" s="1"/>
      <c r="B1632" s="1"/>
      <c r="C1632" s="1"/>
      <c r="D1632" s="1"/>
      <c r="E1632" s="1"/>
      <c r="F1632" s="1"/>
      <c r="G1632" s="1"/>
      <c r="H1632" s="1"/>
      <c r="I1632" s="1"/>
      <c r="J1632" s="1"/>
      <c r="K1632" s="1"/>
      <c r="L1632" s="1"/>
      <c r="M1632" s="1"/>
      <c r="N1632" s="1"/>
      <c r="O1632" s="1"/>
      <c r="P1632" s="1"/>
      <c r="Q1632" s="1"/>
      <c r="R1632" s="1"/>
      <c r="S1632" s="1"/>
      <c r="T1632" s="1"/>
      <c r="U1632" s="1"/>
      <c r="V1632" s="1"/>
      <c r="W1632" s="1"/>
      <c r="X1632" s="1"/>
      <c r="Y1632" s="1"/>
    </row>
    <row r="1633" spans="1:25">
      <c r="A1633" s="1"/>
      <c r="B1633" s="1"/>
      <c r="C1633" s="1"/>
      <c r="D1633" s="1"/>
      <c r="E1633" s="1"/>
      <c r="F1633" s="1"/>
      <c r="G1633" s="1"/>
      <c r="H1633" s="1"/>
      <c r="I1633" s="1"/>
      <c r="J1633" s="1"/>
      <c r="K1633" s="1"/>
      <c r="L1633" s="1"/>
      <c r="M1633" s="1"/>
      <c r="N1633" s="1"/>
      <c r="O1633" s="1"/>
      <c r="P1633" s="1"/>
      <c r="Q1633" s="1"/>
      <c r="R1633" s="1"/>
      <c r="S1633" s="1"/>
      <c r="T1633" s="1"/>
      <c r="U1633" s="1"/>
      <c r="V1633" s="1"/>
      <c r="W1633" s="1"/>
      <c r="X1633" s="1"/>
      <c r="Y1633" s="1"/>
    </row>
    <row r="1634" spans="1:25">
      <c r="A1634" s="1"/>
      <c r="B1634" s="1"/>
      <c r="C1634" s="1"/>
      <c r="D1634" s="1"/>
      <c r="E1634" s="1"/>
      <c r="F1634" s="1"/>
      <c r="G1634" s="1"/>
      <c r="H1634" s="1"/>
      <c r="I1634" s="1"/>
      <c r="J1634" s="1"/>
      <c r="K1634" s="1"/>
      <c r="L1634" s="1"/>
      <c r="M1634" s="1"/>
      <c r="N1634" s="1"/>
      <c r="O1634" s="1"/>
      <c r="P1634" s="1"/>
      <c r="Q1634" s="1"/>
      <c r="R1634" s="1"/>
      <c r="S1634" s="1"/>
      <c r="T1634" s="1"/>
      <c r="U1634" s="1"/>
      <c r="V1634" s="1"/>
      <c r="W1634" s="1"/>
      <c r="X1634" s="1"/>
      <c r="Y1634" s="1"/>
    </row>
    <row r="1635" spans="1:25">
      <c r="A1635" s="1"/>
      <c r="B1635" s="1"/>
      <c r="C1635" s="1"/>
      <c r="D1635" s="1"/>
      <c r="E1635" s="1"/>
      <c r="F1635" s="1"/>
      <c r="G1635" s="1"/>
      <c r="H1635" s="1"/>
      <c r="I1635" s="1"/>
      <c r="J1635" s="1"/>
      <c r="K1635" s="1"/>
      <c r="L1635" s="1"/>
      <c r="M1635" s="1"/>
      <c r="N1635" s="1"/>
      <c r="O1635" s="1"/>
      <c r="P1635" s="1"/>
      <c r="Q1635" s="1"/>
      <c r="R1635" s="1"/>
      <c r="S1635" s="1"/>
      <c r="T1635" s="1"/>
      <c r="U1635" s="1"/>
      <c r="V1635" s="1"/>
      <c r="W1635" s="1"/>
      <c r="X1635" s="1"/>
      <c r="Y1635" s="1"/>
    </row>
    <row r="1636" spans="1:25">
      <c r="A1636" s="1"/>
      <c r="B1636" s="1"/>
      <c r="C1636" s="1"/>
      <c r="D1636" s="1"/>
      <c r="E1636" s="1"/>
      <c r="F1636" s="1"/>
      <c r="G1636" s="1"/>
      <c r="H1636" s="1"/>
      <c r="I1636" s="1"/>
      <c r="J1636" s="1"/>
      <c r="K1636" s="1"/>
      <c r="L1636" s="1"/>
      <c r="M1636" s="1"/>
      <c r="N1636" s="1"/>
      <c r="O1636" s="1"/>
      <c r="P1636" s="1"/>
      <c r="Q1636" s="1"/>
      <c r="R1636" s="1"/>
      <c r="S1636" s="1"/>
      <c r="T1636" s="1"/>
      <c r="U1636" s="1"/>
      <c r="V1636" s="1"/>
      <c r="W1636" s="1"/>
      <c r="X1636" s="1"/>
      <c r="Y1636" s="1"/>
    </row>
    <row r="1637" spans="1:25">
      <c r="A1637" s="1"/>
      <c r="B1637" s="1"/>
      <c r="C1637" s="1"/>
      <c r="D1637" s="1"/>
      <c r="E1637" s="1"/>
      <c r="F1637" s="1"/>
      <c r="G1637" s="1"/>
      <c r="H1637" s="1"/>
      <c r="I1637" s="1"/>
      <c r="J1637" s="1"/>
      <c r="K1637" s="1"/>
      <c r="L1637" s="1"/>
      <c r="M1637" s="1"/>
      <c r="N1637" s="1"/>
      <c r="O1637" s="1"/>
      <c r="P1637" s="1"/>
      <c r="Q1637" s="1"/>
      <c r="R1637" s="1"/>
      <c r="S1637" s="1"/>
      <c r="T1637" s="1"/>
      <c r="U1637" s="1"/>
      <c r="V1637" s="1"/>
      <c r="W1637" s="1"/>
      <c r="X1637" s="1"/>
      <c r="Y1637" s="1"/>
    </row>
    <row r="1638" spans="1:25">
      <c r="A1638" s="1"/>
      <c r="B1638" s="1"/>
      <c r="C1638" s="1"/>
      <c r="D1638" s="1"/>
      <c r="E1638" s="1"/>
      <c r="F1638" s="1"/>
      <c r="G1638" s="1"/>
      <c r="H1638" s="1"/>
      <c r="I1638" s="1"/>
      <c r="J1638" s="1"/>
      <c r="K1638" s="1"/>
      <c r="L1638" s="1"/>
      <c r="M1638" s="1"/>
      <c r="N1638" s="1"/>
      <c r="O1638" s="1"/>
      <c r="P1638" s="1"/>
      <c r="Q1638" s="1"/>
      <c r="R1638" s="1"/>
      <c r="S1638" s="1"/>
      <c r="T1638" s="1"/>
      <c r="U1638" s="1"/>
      <c r="V1638" s="1"/>
      <c r="W1638" s="1"/>
      <c r="X1638" s="1"/>
      <c r="Y1638" s="1"/>
    </row>
    <row r="1639" spans="1:25">
      <c r="A1639" s="1"/>
      <c r="B1639" s="1"/>
      <c r="C1639" s="1"/>
      <c r="D1639" s="1"/>
      <c r="E1639" s="1"/>
      <c r="F1639" s="1"/>
      <c r="G1639" s="1"/>
      <c r="H1639" s="1"/>
      <c r="I1639" s="1"/>
      <c r="J1639" s="1"/>
      <c r="K1639" s="1"/>
      <c r="L1639" s="1"/>
      <c r="M1639" s="1"/>
      <c r="N1639" s="1"/>
      <c r="O1639" s="1"/>
      <c r="P1639" s="1"/>
      <c r="Q1639" s="1"/>
      <c r="R1639" s="1"/>
      <c r="S1639" s="1"/>
      <c r="T1639" s="1"/>
      <c r="U1639" s="1"/>
      <c r="V1639" s="1"/>
      <c r="W1639" s="1"/>
      <c r="X1639" s="1"/>
      <c r="Y1639" s="1"/>
    </row>
    <row r="1640" spans="1:25">
      <c r="A1640" s="1"/>
      <c r="B1640" s="1"/>
      <c r="C1640" s="1"/>
      <c r="D1640" s="1"/>
      <c r="E1640" s="1"/>
      <c r="F1640" s="1"/>
      <c r="G1640" s="1"/>
      <c r="H1640" s="1"/>
      <c r="I1640" s="1"/>
      <c r="J1640" s="1"/>
      <c r="K1640" s="1"/>
      <c r="L1640" s="1"/>
      <c r="M1640" s="1"/>
      <c r="N1640" s="1"/>
      <c r="O1640" s="1"/>
      <c r="P1640" s="1"/>
      <c r="Q1640" s="1"/>
      <c r="R1640" s="1"/>
      <c r="S1640" s="1"/>
      <c r="T1640" s="1"/>
      <c r="U1640" s="1"/>
      <c r="V1640" s="1"/>
      <c r="W1640" s="1"/>
      <c r="X1640" s="1"/>
      <c r="Y1640" s="1"/>
    </row>
    <row r="1641" spans="1:25">
      <c r="A1641" s="1"/>
      <c r="B1641" s="1"/>
      <c r="C1641" s="1"/>
      <c r="D1641" s="1"/>
      <c r="E1641" s="1"/>
      <c r="F1641" s="1"/>
      <c r="G1641" s="1"/>
      <c r="H1641" s="1"/>
      <c r="I1641" s="1"/>
      <c r="J1641" s="1"/>
      <c r="K1641" s="1"/>
      <c r="L1641" s="1"/>
      <c r="M1641" s="1"/>
      <c r="N1641" s="1"/>
      <c r="O1641" s="1"/>
      <c r="P1641" s="1"/>
      <c r="Q1641" s="1"/>
      <c r="R1641" s="1"/>
      <c r="S1641" s="1"/>
      <c r="T1641" s="1"/>
      <c r="U1641" s="1"/>
      <c r="V1641" s="1"/>
      <c r="W1641" s="1"/>
      <c r="X1641" s="1"/>
      <c r="Y1641" s="1"/>
    </row>
    <row r="1642" spans="1:25">
      <c r="A1642" s="1"/>
      <c r="B1642" s="1"/>
      <c r="C1642" s="1"/>
      <c r="D1642" s="1"/>
      <c r="E1642" s="1"/>
      <c r="F1642" s="1"/>
      <c r="G1642" s="1"/>
      <c r="H1642" s="1"/>
      <c r="I1642" s="1"/>
      <c r="J1642" s="1"/>
      <c r="K1642" s="1"/>
      <c r="L1642" s="1"/>
      <c r="M1642" s="1"/>
      <c r="N1642" s="1"/>
      <c r="O1642" s="1"/>
      <c r="P1642" s="1"/>
      <c r="Q1642" s="1"/>
      <c r="R1642" s="1"/>
      <c r="S1642" s="1"/>
      <c r="T1642" s="1"/>
      <c r="U1642" s="1"/>
      <c r="V1642" s="1"/>
      <c r="W1642" s="1"/>
      <c r="X1642" s="1"/>
      <c r="Y1642" s="1"/>
    </row>
    <row r="1643" spans="1:25">
      <c r="A1643" s="1"/>
      <c r="B1643" s="1"/>
      <c r="C1643" s="1"/>
      <c r="D1643" s="1"/>
      <c r="E1643" s="1"/>
      <c r="F1643" s="1"/>
      <c r="G1643" s="1"/>
      <c r="H1643" s="1"/>
      <c r="I1643" s="1"/>
      <c r="J1643" s="1"/>
      <c r="K1643" s="1"/>
      <c r="L1643" s="1"/>
      <c r="M1643" s="1"/>
      <c r="N1643" s="1"/>
      <c r="O1643" s="1"/>
      <c r="P1643" s="1"/>
      <c r="Q1643" s="1"/>
      <c r="R1643" s="1"/>
      <c r="S1643" s="1"/>
      <c r="T1643" s="1"/>
      <c r="U1643" s="1"/>
      <c r="V1643" s="1"/>
      <c r="W1643" s="1"/>
      <c r="X1643" s="1"/>
      <c r="Y1643" s="1"/>
    </row>
    <row r="1644" spans="1:25">
      <c r="A1644" s="1"/>
      <c r="B1644" s="1"/>
      <c r="C1644" s="1"/>
      <c r="D1644" s="1"/>
      <c r="E1644" s="1"/>
      <c r="F1644" s="1"/>
      <c r="G1644" s="1"/>
      <c r="H1644" s="1"/>
      <c r="I1644" s="1"/>
      <c r="J1644" s="1"/>
      <c r="K1644" s="1"/>
      <c r="L1644" s="1"/>
      <c r="M1644" s="1"/>
      <c r="N1644" s="1"/>
      <c r="O1644" s="1"/>
      <c r="P1644" s="1"/>
      <c r="Q1644" s="1"/>
      <c r="R1644" s="1"/>
      <c r="S1644" s="1"/>
      <c r="T1644" s="1"/>
      <c r="U1644" s="1"/>
      <c r="V1644" s="1"/>
      <c r="W1644" s="1"/>
      <c r="X1644" s="1"/>
      <c r="Y1644" s="1"/>
    </row>
    <row r="1645" spans="1:25">
      <c r="A1645" s="1"/>
      <c r="B1645" s="1"/>
      <c r="C1645" s="1"/>
      <c r="D1645" s="1"/>
      <c r="E1645" s="1"/>
      <c r="F1645" s="1"/>
      <c r="G1645" s="1"/>
      <c r="H1645" s="1"/>
      <c r="I1645" s="1"/>
      <c r="J1645" s="1"/>
      <c r="K1645" s="1"/>
      <c r="L1645" s="1"/>
      <c r="M1645" s="1"/>
      <c r="N1645" s="1"/>
      <c r="O1645" s="1"/>
      <c r="P1645" s="1"/>
      <c r="Q1645" s="1"/>
      <c r="R1645" s="1"/>
      <c r="S1645" s="1"/>
      <c r="T1645" s="1"/>
      <c r="U1645" s="1"/>
      <c r="V1645" s="1"/>
      <c r="W1645" s="1"/>
      <c r="X1645" s="1"/>
      <c r="Y1645" s="1"/>
    </row>
    <row r="1646" spans="1:25">
      <c r="A1646" s="1"/>
      <c r="B1646" s="1"/>
      <c r="C1646" s="1"/>
      <c r="D1646" s="1"/>
      <c r="E1646" s="1"/>
      <c r="F1646" s="1"/>
      <c r="G1646" s="1"/>
      <c r="H1646" s="1"/>
      <c r="I1646" s="1"/>
      <c r="J1646" s="1"/>
      <c r="K1646" s="1"/>
      <c r="L1646" s="1"/>
      <c r="M1646" s="1"/>
      <c r="N1646" s="1"/>
      <c r="O1646" s="1"/>
      <c r="P1646" s="1"/>
      <c r="Q1646" s="1"/>
      <c r="R1646" s="1"/>
      <c r="S1646" s="1"/>
      <c r="T1646" s="1"/>
      <c r="U1646" s="1"/>
      <c r="V1646" s="1"/>
      <c r="W1646" s="1"/>
      <c r="X1646" s="1"/>
      <c r="Y1646" s="1"/>
    </row>
    <row r="1647" spans="1:25">
      <c r="A1647" s="1"/>
      <c r="B1647" s="1"/>
      <c r="C1647" s="1"/>
      <c r="D1647" s="1"/>
      <c r="E1647" s="1"/>
      <c r="F1647" s="1"/>
      <c r="G1647" s="1"/>
      <c r="H1647" s="1"/>
      <c r="I1647" s="1"/>
      <c r="J1647" s="1"/>
      <c r="K1647" s="1"/>
      <c r="L1647" s="1"/>
      <c r="M1647" s="1"/>
      <c r="N1647" s="1"/>
      <c r="O1647" s="1"/>
      <c r="P1647" s="1"/>
      <c r="Q1647" s="1"/>
      <c r="R1647" s="1"/>
      <c r="S1647" s="1"/>
      <c r="T1647" s="1"/>
      <c r="U1647" s="1"/>
      <c r="V1647" s="1"/>
      <c r="W1647" s="1"/>
      <c r="X1647" s="1"/>
      <c r="Y1647" s="1"/>
    </row>
    <row r="1648" spans="1:25">
      <c r="A1648" s="1"/>
      <c r="B1648" s="1"/>
      <c r="C1648" s="1"/>
      <c r="D1648" s="1"/>
      <c r="E1648" s="1"/>
      <c r="F1648" s="1"/>
      <c r="G1648" s="1"/>
      <c r="H1648" s="1"/>
      <c r="I1648" s="1"/>
      <c r="J1648" s="1"/>
      <c r="K1648" s="1"/>
      <c r="L1648" s="1"/>
      <c r="M1648" s="1"/>
      <c r="N1648" s="1"/>
      <c r="O1648" s="1"/>
      <c r="P1648" s="1"/>
      <c r="Q1648" s="1"/>
      <c r="R1648" s="1"/>
      <c r="S1648" s="1"/>
      <c r="T1648" s="1"/>
      <c r="U1648" s="1"/>
      <c r="V1648" s="1"/>
      <c r="W1648" s="1"/>
      <c r="X1648" s="1"/>
      <c r="Y1648" s="1"/>
    </row>
    <row r="1649" spans="1:25">
      <c r="A1649" s="1"/>
      <c r="B1649" s="1"/>
      <c r="C1649" s="1"/>
      <c r="D1649" s="1"/>
      <c r="E1649" s="1"/>
      <c r="F1649" s="1"/>
      <c r="G1649" s="1"/>
      <c r="H1649" s="1"/>
      <c r="I1649" s="1"/>
      <c r="J1649" s="1"/>
      <c r="K1649" s="1"/>
      <c r="L1649" s="1"/>
      <c r="M1649" s="1"/>
      <c r="N1649" s="1"/>
      <c r="O1649" s="1"/>
      <c r="P1649" s="1"/>
      <c r="Q1649" s="1"/>
      <c r="R1649" s="1"/>
      <c r="S1649" s="1"/>
      <c r="T1649" s="1"/>
      <c r="U1649" s="1"/>
      <c r="V1649" s="1"/>
      <c r="W1649" s="1"/>
      <c r="X1649" s="1"/>
      <c r="Y1649" s="1"/>
    </row>
    <row r="1650" spans="1:25">
      <c r="A1650" s="1"/>
      <c r="B1650" s="1"/>
      <c r="C1650" s="1"/>
      <c r="D1650" s="1"/>
      <c r="E1650" s="1"/>
      <c r="F1650" s="1"/>
      <c r="G1650" s="1"/>
      <c r="H1650" s="1"/>
      <c r="I1650" s="1"/>
      <c r="J1650" s="1"/>
      <c r="K1650" s="1"/>
      <c r="L1650" s="1"/>
      <c r="M1650" s="1"/>
      <c r="N1650" s="1"/>
      <c r="O1650" s="1"/>
      <c r="P1650" s="1"/>
      <c r="Q1650" s="1"/>
      <c r="R1650" s="1"/>
      <c r="S1650" s="1"/>
      <c r="T1650" s="1"/>
      <c r="U1650" s="1"/>
      <c r="V1650" s="1"/>
      <c r="W1650" s="1"/>
      <c r="X1650" s="1"/>
      <c r="Y1650" s="1"/>
    </row>
    <row r="1651" spans="1:25">
      <c r="A1651" s="1"/>
      <c r="B1651" s="1"/>
      <c r="C1651" s="1"/>
      <c r="D1651" s="1"/>
      <c r="E1651" s="1"/>
      <c r="F1651" s="1"/>
      <c r="G1651" s="1"/>
      <c r="H1651" s="1"/>
      <c r="I1651" s="1"/>
      <c r="J1651" s="1"/>
      <c r="K1651" s="1"/>
      <c r="L1651" s="1"/>
      <c r="M1651" s="1"/>
      <c r="N1651" s="1"/>
      <c r="O1651" s="1"/>
      <c r="P1651" s="1"/>
      <c r="Q1651" s="1"/>
      <c r="R1651" s="1"/>
      <c r="S1651" s="1"/>
      <c r="T1651" s="1"/>
      <c r="U1651" s="1"/>
      <c r="V1651" s="1"/>
      <c r="W1651" s="1"/>
      <c r="X1651" s="1"/>
      <c r="Y1651" s="1"/>
    </row>
    <row r="1652" spans="1:25">
      <c r="A1652" s="1"/>
      <c r="B1652" s="1"/>
      <c r="C1652" s="1"/>
      <c r="D1652" s="1"/>
      <c r="E1652" s="1"/>
      <c r="F1652" s="1"/>
      <c r="G1652" s="1"/>
      <c r="H1652" s="1"/>
      <c r="I1652" s="1"/>
      <c r="J1652" s="1"/>
      <c r="K1652" s="1"/>
      <c r="L1652" s="1"/>
      <c r="M1652" s="1"/>
      <c r="N1652" s="1"/>
      <c r="O1652" s="1"/>
      <c r="P1652" s="1"/>
      <c r="Q1652" s="1"/>
      <c r="R1652" s="1"/>
      <c r="S1652" s="1"/>
      <c r="T1652" s="1"/>
      <c r="U1652" s="1"/>
      <c r="V1652" s="1"/>
      <c r="W1652" s="1"/>
      <c r="X1652" s="1"/>
      <c r="Y1652" s="1"/>
    </row>
    <row r="1653" spans="1:25">
      <c r="A1653" s="1"/>
      <c r="B1653" s="1"/>
      <c r="C1653" s="1"/>
      <c r="D1653" s="1"/>
      <c r="E1653" s="1"/>
      <c r="F1653" s="1"/>
      <c r="G1653" s="1"/>
      <c r="H1653" s="1"/>
      <c r="I1653" s="1"/>
      <c r="J1653" s="1"/>
      <c r="K1653" s="1"/>
      <c r="L1653" s="1"/>
      <c r="M1653" s="1"/>
      <c r="N1653" s="1"/>
      <c r="O1653" s="1"/>
      <c r="P1653" s="1"/>
      <c r="Q1653" s="1"/>
      <c r="R1653" s="1"/>
      <c r="S1653" s="1"/>
      <c r="T1653" s="1"/>
      <c r="U1653" s="1"/>
      <c r="V1653" s="1"/>
      <c r="W1653" s="1"/>
      <c r="X1653" s="1"/>
      <c r="Y1653" s="1"/>
    </row>
    <row r="1654" spans="1:25">
      <c r="A1654" s="1"/>
      <c r="B1654" s="1"/>
      <c r="C1654" s="1"/>
      <c r="D1654" s="1"/>
      <c r="E1654" s="1"/>
      <c r="F1654" s="1"/>
      <c r="G1654" s="1"/>
      <c r="H1654" s="1"/>
      <c r="I1654" s="1"/>
      <c r="J1654" s="1"/>
      <c r="K1654" s="1"/>
      <c r="L1654" s="1"/>
      <c r="M1654" s="1"/>
      <c r="N1654" s="1"/>
      <c r="O1654" s="1"/>
      <c r="P1654" s="1"/>
      <c r="Q1654" s="1"/>
      <c r="R1654" s="1"/>
      <c r="S1654" s="1"/>
      <c r="T1654" s="1"/>
      <c r="U1654" s="1"/>
      <c r="V1654" s="1"/>
      <c r="W1654" s="1"/>
      <c r="X1654" s="1"/>
      <c r="Y1654" s="1"/>
    </row>
    <row r="1655" spans="1:25">
      <c r="A1655" s="1"/>
      <c r="B1655" s="1"/>
      <c r="C1655" s="1"/>
      <c r="D1655" s="1"/>
      <c r="E1655" s="1"/>
      <c r="F1655" s="1"/>
      <c r="G1655" s="1"/>
      <c r="H1655" s="1"/>
      <c r="I1655" s="1"/>
      <c r="J1655" s="1"/>
      <c r="K1655" s="1"/>
      <c r="L1655" s="1"/>
      <c r="M1655" s="1"/>
      <c r="N1655" s="1"/>
      <c r="O1655" s="1"/>
      <c r="P1655" s="1"/>
      <c r="Q1655" s="1"/>
      <c r="R1655" s="1"/>
      <c r="S1655" s="1"/>
      <c r="T1655" s="1"/>
      <c r="U1655" s="1"/>
      <c r="V1655" s="1"/>
      <c r="W1655" s="1"/>
      <c r="X1655" s="1"/>
      <c r="Y1655" s="1"/>
    </row>
    <row r="1656" spans="1:25">
      <c r="A1656" s="1"/>
      <c r="B1656" s="1"/>
      <c r="C1656" s="1"/>
      <c r="D1656" s="1"/>
      <c r="E1656" s="1"/>
      <c r="F1656" s="1"/>
      <c r="G1656" s="1"/>
      <c r="H1656" s="1"/>
      <c r="I1656" s="1"/>
      <c r="J1656" s="1"/>
      <c r="K1656" s="1"/>
      <c r="L1656" s="1"/>
      <c r="M1656" s="1"/>
      <c r="N1656" s="1"/>
      <c r="O1656" s="1"/>
      <c r="P1656" s="1"/>
      <c r="Q1656" s="1"/>
      <c r="R1656" s="1"/>
      <c r="S1656" s="1"/>
      <c r="T1656" s="1"/>
      <c r="U1656" s="1"/>
      <c r="V1656" s="1"/>
      <c r="W1656" s="1"/>
      <c r="X1656" s="1"/>
      <c r="Y1656" s="1"/>
    </row>
    <row r="1657" spans="1:25">
      <c r="A1657" s="1"/>
      <c r="B1657" s="1"/>
      <c r="C1657" s="1"/>
      <c r="D1657" s="1"/>
      <c r="E1657" s="1"/>
      <c r="F1657" s="1"/>
      <c r="G1657" s="1"/>
      <c r="H1657" s="1"/>
      <c r="I1657" s="1"/>
      <c r="J1657" s="1"/>
      <c r="K1657" s="1"/>
      <c r="L1657" s="1"/>
      <c r="M1657" s="1"/>
      <c r="N1657" s="1"/>
      <c r="O1657" s="1"/>
      <c r="P1657" s="1"/>
      <c r="Q1657" s="1"/>
      <c r="R1657" s="1"/>
      <c r="S1657" s="1"/>
      <c r="T1657" s="1"/>
      <c r="U1657" s="1"/>
      <c r="V1657" s="1"/>
      <c r="W1657" s="1"/>
      <c r="X1657" s="1"/>
      <c r="Y1657" s="1"/>
    </row>
    <row r="1658" spans="1:25">
      <c r="A1658" s="1"/>
      <c r="B1658" s="1"/>
      <c r="C1658" s="1"/>
      <c r="D1658" s="1"/>
      <c r="E1658" s="1"/>
      <c r="F1658" s="1"/>
      <c r="G1658" s="1"/>
      <c r="H1658" s="1"/>
      <c r="I1658" s="1"/>
      <c r="J1658" s="1"/>
      <c r="K1658" s="1"/>
      <c r="L1658" s="1"/>
      <c r="M1658" s="1"/>
      <c r="N1658" s="1"/>
      <c r="O1658" s="1"/>
      <c r="P1658" s="1"/>
      <c r="Q1658" s="1"/>
      <c r="R1658" s="1"/>
      <c r="S1658" s="1"/>
      <c r="T1658" s="1"/>
      <c r="U1658" s="1"/>
      <c r="V1658" s="1"/>
      <c r="W1658" s="1"/>
      <c r="X1658" s="1"/>
      <c r="Y1658" s="1"/>
    </row>
    <row r="1659" spans="1:25">
      <c r="A1659" s="1"/>
      <c r="B1659" s="1"/>
      <c r="C1659" s="1"/>
      <c r="D1659" s="1"/>
      <c r="E1659" s="1"/>
      <c r="F1659" s="1"/>
      <c r="G1659" s="1"/>
      <c r="H1659" s="1"/>
      <c r="I1659" s="1"/>
      <c r="J1659" s="1"/>
      <c r="K1659" s="1"/>
      <c r="L1659" s="1"/>
      <c r="M1659" s="1"/>
      <c r="N1659" s="1"/>
      <c r="O1659" s="1"/>
      <c r="P1659" s="1"/>
      <c r="Q1659" s="1"/>
      <c r="R1659" s="1"/>
      <c r="S1659" s="1"/>
      <c r="T1659" s="1"/>
      <c r="U1659" s="1"/>
      <c r="V1659" s="1"/>
      <c r="W1659" s="1"/>
      <c r="X1659" s="1"/>
      <c r="Y1659" s="1"/>
    </row>
    <row r="1660" spans="1:25">
      <c r="A1660" s="1"/>
      <c r="B1660" s="1"/>
      <c r="C1660" s="1"/>
      <c r="D1660" s="1"/>
      <c r="E1660" s="1"/>
      <c r="F1660" s="1"/>
      <c r="G1660" s="1"/>
      <c r="H1660" s="1"/>
      <c r="I1660" s="1"/>
      <c r="J1660" s="1"/>
      <c r="K1660" s="1"/>
      <c r="L1660" s="1"/>
      <c r="M1660" s="1"/>
      <c r="N1660" s="1"/>
      <c r="O1660" s="1"/>
      <c r="P1660" s="1"/>
      <c r="Q1660" s="1"/>
      <c r="R1660" s="1"/>
      <c r="S1660" s="1"/>
      <c r="T1660" s="1"/>
      <c r="U1660" s="1"/>
      <c r="V1660" s="1"/>
      <c r="W1660" s="1"/>
      <c r="X1660" s="1"/>
      <c r="Y1660" s="1"/>
    </row>
    <row r="1661" spans="1:25">
      <c r="A1661" s="1"/>
      <c r="B1661" s="1"/>
      <c r="C1661" s="1"/>
      <c r="D1661" s="1"/>
      <c r="E1661" s="1"/>
      <c r="F1661" s="1"/>
      <c r="G1661" s="1"/>
      <c r="H1661" s="1"/>
      <c r="I1661" s="1"/>
      <c r="J1661" s="1"/>
      <c r="K1661" s="1"/>
      <c r="L1661" s="1"/>
      <c r="M1661" s="1"/>
      <c r="N1661" s="1"/>
      <c r="O1661" s="1"/>
      <c r="P1661" s="1"/>
      <c r="Q1661" s="1"/>
      <c r="R1661" s="1"/>
      <c r="S1661" s="1"/>
      <c r="T1661" s="1"/>
      <c r="U1661" s="1"/>
      <c r="V1661" s="1"/>
      <c r="W1661" s="1"/>
      <c r="X1661" s="1"/>
      <c r="Y1661" s="1"/>
    </row>
    <row r="1662" spans="1:25">
      <c r="A1662" s="1"/>
      <c r="B1662" s="1"/>
      <c r="C1662" s="1"/>
      <c r="D1662" s="1"/>
      <c r="E1662" s="1"/>
      <c r="F1662" s="1"/>
      <c r="G1662" s="1"/>
      <c r="H1662" s="1"/>
      <c r="I1662" s="1"/>
      <c r="J1662" s="1"/>
      <c r="K1662" s="1"/>
      <c r="L1662" s="1"/>
      <c r="M1662" s="1"/>
      <c r="N1662" s="1"/>
      <c r="O1662" s="1"/>
      <c r="P1662" s="1"/>
      <c r="Q1662" s="1"/>
      <c r="R1662" s="1"/>
      <c r="S1662" s="1"/>
      <c r="T1662" s="1"/>
      <c r="U1662" s="1"/>
      <c r="V1662" s="1"/>
      <c r="W1662" s="1"/>
      <c r="X1662" s="1"/>
      <c r="Y1662" s="1"/>
    </row>
    <row r="1663" spans="1:25">
      <c r="A1663" s="1"/>
      <c r="B1663" s="1"/>
      <c r="C1663" s="1"/>
      <c r="D1663" s="1"/>
      <c r="E1663" s="1"/>
      <c r="F1663" s="1"/>
      <c r="G1663" s="1"/>
      <c r="H1663" s="1"/>
      <c r="I1663" s="1"/>
      <c r="J1663" s="1"/>
      <c r="K1663" s="1"/>
      <c r="L1663" s="1"/>
      <c r="M1663" s="1"/>
      <c r="N1663" s="1"/>
      <c r="O1663" s="1"/>
      <c r="P1663" s="1"/>
      <c r="Q1663" s="1"/>
      <c r="R1663" s="1"/>
      <c r="S1663" s="1"/>
      <c r="T1663" s="1"/>
      <c r="U1663" s="1"/>
      <c r="V1663" s="1"/>
      <c r="W1663" s="1"/>
      <c r="X1663" s="1"/>
      <c r="Y1663" s="1"/>
    </row>
    <row r="1664" spans="1:25">
      <c r="A1664" s="1"/>
      <c r="B1664" s="1"/>
      <c r="C1664" s="1"/>
      <c r="D1664" s="1"/>
      <c r="E1664" s="1"/>
      <c r="F1664" s="1"/>
      <c r="G1664" s="1"/>
      <c r="H1664" s="1"/>
      <c r="I1664" s="1"/>
      <c r="J1664" s="1"/>
      <c r="K1664" s="1"/>
      <c r="L1664" s="1"/>
      <c r="M1664" s="1"/>
      <c r="N1664" s="1"/>
      <c r="O1664" s="1"/>
      <c r="P1664" s="1"/>
      <c r="Q1664" s="1"/>
      <c r="R1664" s="1"/>
      <c r="S1664" s="1"/>
      <c r="T1664" s="1"/>
      <c r="U1664" s="1"/>
      <c r="V1664" s="1"/>
      <c r="W1664" s="1"/>
      <c r="X1664" s="1"/>
      <c r="Y1664" s="1"/>
    </row>
    <row r="1665" spans="1:25">
      <c r="A1665" s="1"/>
      <c r="B1665" s="1"/>
      <c r="C1665" s="1"/>
      <c r="D1665" s="1"/>
      <c r="E1665" s="1"/>
      <c r="F1665" s="1"/>
      <c r="G1665" s="1"/>
      <c r="H1665" s="1"/>
      <c r="I1665" s="1"/>
      <c r="J1665" s="1"/>
      <c r="K1665" s="1"/>
      <c r="L1665" s="1"/>
      <c r="M1665" s="1"/>
      <c r="N1665" s="1"/>
      <c r="O1665" s="1"/>
      <c r="P1665" s="1"/>
      <c r="Q1665" s="1"/>
      <c r="R1665" s="1"/>
      <c r="S1665" s="1"/>
      <c r="T1665" s="1"/>
      <c r="U1665" s="1"/>
      <c r="V1665" s="1"/>
      <c r="W1665" s="1"/>
      <c r="X1665" s="1"/>
      <c r="Y1665" s="1"/>
    </row>
    <row r="1666" spans="1:25">
      <c r="A1666" s="1"/>
      <c r="B1666" s="1"/>
      <c r="C1666" s="1"/>
      <c r="D1666" s="1"/>
      <c r="E1666" s="1"/>
      <c r="F1666" s="1"/>
      <c r="G1666" s="1"/>
      <c r="H1666" s="1"/>
      <c r="I1666" s="1"/>
      <c r="J1666" s="1"/>
      <c r="K1666" s="1"/>
      <c r="L1666" s="1"/>
      <c r="M1666" s="1"/>
      <c r="N1666" s="1"/>
      <c r="O1666" s="1"/>
      <c r="P1666" s="1"/>
      <c r="Q1666" s="1"/>
      <c r="R1666" s="1"/>
      <c r="S1666" s="1"/>
      <c r="T1666" s="1"/>
      <c r="U1666" s="1"/>
      <c r="V1666" s="1"/>
      <c r="W1666" s="1"/>
      <c r="X1666" s="1"/>
      <c r="Y1666" s="1"/>
    </row>
    <row r="1667" spans="1:25">
      <c r="A1667" s="1"/>
      <c r="B1667" s="1"/>
      <c r="C1667" s="1"/>
      <c r="D1667" s="1"/>
      <c r="E1667" s="1"/>
      <c r="F1667" s="1"/>
      <c r="G1667" s="1"/>
      <c r="H1667" s="1"/>
      <c r="I1667" s="1"/>
      <c r="J1667" s="1"/>
      <c r="K1667" s="1"/>
      <c r="L1667" s="1"/>
      <c r="M1667" s="1"/>
      <c r="N1667" s="1"/>
      <c r="O1667" s="1"/>
      <c r="P1667" s="1"/>
      <c r="Q1667" s="1"/>
      <c r="R1667" s="1"/>
      <c r="S1667" s="1"/>
      <c r="T1667" s="1"/>
      <c r="U1667" s="1"/>
      <c r="V1667" s="1"/>
      <c r="W1667" s="1"/>
      <c r="X1667" s="1"/>
      <c r="Y1667" s="1"/>
    </row>
    <row r="1668" spans="1:25">
      <c r="A1668" s="1"/>
      <c r="B1668" s="1"/>
      <c r="C1668" s="1"/>
      <c r="D1668" s="1"/>
      <c r="E1668" s="1"/>
      <c r="F1668" s="1"/>
      <c r="G1668" s="1"/>
      <c r="H1668" s="1"/>
      <c r="I1668" s="1"/>
      <c r="J1668" s="1"/>
      <c r="K1668" s="1"/>
      <c r="L1668" s="1"/>
      <c r="M1668" s="1"/>
      <c r="N1668" s="1"/>
      <c r="O1668" s="1"/>
      <c r="P1668" s="1"/>
      <c r="Q1668" s="1"/>
      <c r="R1668" s="1"/>
      <c r="S1668" s="1"/>
      <c r="T1668" s="1"/>
      <c r="U1668" s="1"/>
      <c r="V1668" s="1"/>
      <c r="W1668" s="1"/>
      <c r="X1668" s="1"/>
      <c r="Y1668" s="1"/>
    </row>
    <row r="1669" spans="1:25">
      <c r="A1669" s="1"/>
      <c r="B1669" s="1"/>
      <c r="C1669" s="1"/>
      <c r="D1669" s="1"/>
      <c r="E1669" s="1"/>
      <c r="F1669" s="1"/>
      <c r="G1669" s="1"/>
      <c r="H1669" s="1"/>
      <c r="I1669" s="1"/>
      <c r="J1669" s="1"/>
      <c r="K1669" s="1"/>
      <c r="L1669" s="1"/>
      <c r="M1669" s="1"/>
      <c r="N1669" s="1"/>
      <c r="O1669" s="1"/>
      <c r="P1669" s="1"/>
      <c r="Q1669" s="1"/>
      <c r="R1669" s="1"/>
      <c r="S1669" s="1"/>
      <c r="T1669" s="1"/>
      <c r="U1669" s="1"/>
      <c r="V1669" s="1"/>
      <c r="W1669" s="1"/>
      <c r="X1669" s="1"/>
      <c r="Y1669" s="1"/>
    </row>
    <row r="1670" spans="1:25">
      <c r="A1670" s="1"/>
      <c r="B1670" s="1"/>
      <c r="C1670" s="1"/>
      <c r="D1670" s="1"/>
      <c r="E1670" s="1"/>
      <c r="F1670" s="1"/>
      <c r="G1670" s="1"/>
      <c r="H1670" s="1"/>
      <c r="I1670" s="1"/>
      <c r="J1670" s="1"/>
      <c r="K1670" s="1"/>
      <c r="L1670" s="1"/>
      <c r="M1670" s="1"/>
      <c r="N1670" s="1"/>
      <c r="O1670" s="1"/>
      <c r="P1670" s="1"/>
      <c r="Q1670" s="1"/>
      <c r="R1670" s="1"/>
      <c r="S1670" s="1"/>
      <c r="T1670" s="1"/>
      <c r="U1670" s="1"/>
      <c r="V1670" s="1"/>
      <c r="W1670" s="1"/>
      <c r="X1670" s="1"/>
      <c r="Y1670" s="1"/>
    </row>
    <row r="1671" spans="1:25">
      <c r="A1671" s="1"/>
      <c r="B1671" s="1"/>
      <c r="C1671" s="1"/>
      <c r="D1671" s="1"/>
      <c r="E1671" s="1"/>
      <c r="F1671" s="1"/>
      <c r="G1671" s="1"/>
      <c r="H1671" s="1"/>
      <c r="I1671" s="1"/>
      <c r="J1671" s="1"/>
      <c r="K1671" s="1"/>
      <c r="L1671" s="1"/>
      <c r="M1671" s="1"/>
      <c r="N1671" s="1"/>
      <c r="O1671" s="1"/>
      <c r="P1671" s="1"/>
      <c r="Q1671" s="1"/>
      <c r="R1671" s="1"/>
      <c r="S1671" s="1"/>
      <c r="T1671" s="1"/>
      <c r="U1671" s="1"/>
      <c r="V1671" s="1"/>
      <c r="W1671" s="1"/>
      <c r="X1671" s="1"/>
      <c r="Y1671" s="1"/>
    </row>
    <row r="1672" spans="1:25">
      <c r="A1672" s="1"/>
      <c r="B1672" s="1"/>
      <c r="C1672" s="1"/>
      <c r="D1672" s="1"/>
      <c r="E1672" s="1"/>
      <c r="F1672" s="1"/>
      <c r="G1672" s="1"/>
      <c r="H1672" s="1"/>
      <c r="I1672" s="1"/>
      <c r="J1672" s="1"/>
      <c r="K1672" s="1"/>
      <c r="L1672" s="1"/>
      <c r="M1672" s="1"/>
      <c r="N1672" s="1"/>
      <c r="O1672" s="1"/>
      <c r="P1672" s="1"/>
      <c r="Q1672" s="1"/>
      <c r="R1672" s="1"/>
      <c r="S1672" s="1"/>
      <c r="T1672" s="1"/>
      <c r="U1672" s="1"/>
      <c r="V1672" s="1"/>
      <c r="W1672" s="1"/>
      <c r="X1672" s="1"/>
      <c r="Y1672" s="1"/>
    </row>
    <row r="1673" spans="1:25">
      <c r="A1673" s="1"/>
      <c r="B1673" s="1"/>
      <c r="C1673" s="1"/>
      <c r="D1673" s="1"/>
      <c r="E1673" s="1"/>
      <c r="F1673" s="1"/>
      <c r="G1673" s="1"/>
      <c r="H1673" s="1"/>
      <c r="I1673" s="1"/>
      <c r="J1673" s="1"/>
      <c r="K1673" s="1"/>
      <c r="L1673" s="1"/>
      <c r="M1673" s="1"/>
      <c r="N1673" s="1"/>
      <c r="O1673" s="1"/>
      <c r="P1673" s="1"/>
      <c r="Q1673" s="1"/>
      <c r="R1673" s="1"/>
      <c r="S1673" s="1"/>
      <c r="T1673" s="1"/>
      <c r="U1673" s="1"/>
      <c r="V1673" s="1"/>
      <c r="W1673" s="1"/>
      <c r="X1673" s="1"/>
      <c r="Y1673" s="1"/>
    </row>
    <row r="1674" spans="1:25">
      <c r="A1674" s="1"/>
      <c r="B1674" s="1"/>
      <c r="C1674" s="1"/>
      <c r="D1674" s="1"/>
      <c r="E1674" s="1"/>
      <c r="F1674" s="1"/>
      <c r="G1674" s="1"/>
      <c r="H1674" s="1"/>
      <c r="I1674" s="1"/>
      <c r="J1674" s="1"/>
      <c r="K1674" s="1"/>
      <c r="L1674" s="1"/>
      <c r="M1674" s="1"/>
      <c r="N1674" s="1"/>
      <c r="O1674" s="1"/>
      <c r="P1674" s="1"/>
      <c r="Q1674" s="1"/>
      <c r="R1674" s="1"/>
      <c r="S1674" s="1"/>
      <c r="T1674" s="1"/>
      <c r="U1674" s="1"/>
      <c r="V1674" s="1"/>
      <c r="W1674" s="1"/>
      <c r="X1674" s="1"/>
      <c r="Y1674" s="1"/>
    </row>
    <row r="1675" spans="1:25">
      <c r="A1675" s="1"/>
      <c r="B1675" s="1"/>
      <c r="C1675" s="1"/>
      <c r="D1675" s="1"/>
      <c r="E1675" s="1"/>
      <c r="F1675" s="1"/>
      <c r="G1675" s="1"/>
      <c r="H1675" s="1"/>
      <c r="I1675" s="1"/>
      <c r="J1675" s="1"/>
      <c r="K1675" s="1"/>
      <c r="L1675" s="1"/>
      <c r="M1675" s="1"/>
      <c r="N1675" s="1"/>
      <c r="O1675" s="1"/>
      <c r="P1675" s="1"/>
      <c r="Q1675" s="1"/>
      <c r="R1675" s="1"/>
      <c r="S1675" s="1"/>
      <c r="T1675" s="1"/>
      <c r="U1675" s="1"/>
      <c r="V1675" s="1"/>
      <c r="W1675" s="1"/>
      <c r="X1675" s="1"/>
      <c r="Y1675" s="1"/>
    </row>
    <row r="1676" spans="1:25">
      <c r="A1676" s="1"/>
      <c r="B1676" s="1"/>
      <c r="C1676" s="1"/>
      <c r="D1676" s="1"/>
      <c r="E1676" s="1"/>
      <c r="F1676" s="1"/>
      <c r="G1676" s="1"/>
      <c r="H1676" s="1"/>
      <c r="I1676" s="1"/>
      <c r="J1676" s="1"/>
      <c r="K1676" s="1"/>
      <c r="L1676" s="1"/>
      <c r="M1676" s="1"/>
      <c r="N1676" s="1"/>
      <c r="O1676" s="1"/>
      <c r="P1676" s="1"/>
      <c r="Q1676" s="1"/>
      <c r="R1676" s="1"/>
      <c r="S1676" s="1"/>
      <c r="T1676" s="1"/>
      <c r="U1676" s="1"/>
      <c r="V1676" s="1"/>
      <c r="W1676" s="1"/>
      <c r="X1676" s="1"/>
      <c r="Y1676" s="1"/>
    </row>
    <row r="1677" spans="1:25">
      <c r="A1677" s="1"/>
      <c r="B1677" s="1"/>
      <c r="C1677" s="1"/>
      <c r="D1677" s="1"/>
      <c r="E1677" s="1"/>
      <c r="F1677" s="1"/>
      <c r="G1677" s="1"/>
      <c r="H1677" s="1"/>
      <c r="I1677" s="1"/>
      <c r="J1677" s="1"/>
      <c r="K1677" s="1"/>
      <c r="L1677" s="1"/>
      <c r="M1677" s="1"/>
      <c r="N1677" s="1"/>
      <c r="O1677" s="1"/>
      <c r="P1677" s="1"/>
      <c r="Q1677" s="1"/>
      <c r="R1677" s="1"/>
      <c r="S1677" s="1"/>
      <c r="T1677" s="1"/>
      <c r="U1677" s="1"/>
      <c r="V1677" s="1"/>
      <c r="W1677" s="1"/>
      <c r="X1677" s="1"/>
      <c r="Y1677" s="1"/>
    </row>
    <row r="1678" spans="1:25">
      <c r="A1678" s="1"/>
      <c r="B1678" s="1"/>
      <c r="C1678" s="1"/>
      <c r="D1678" s="1"/>
      <c r="E1678" s="1"/>
      <c r="F1678" s="1"/>
      <c r="G1678" s="1"/>
      <c r="H1678" s="1"/>
      <c r="I1678" s="1"/>
      <c r="J1678" s="1"/>
      <c r="K1678" s="1"/>
      <c r="L1678" s="1"/>
      <c r="M1678" s="1"/>
      <c r="N1678" s="1"/>
      <c r="O1678" s="1"/>
      <c r="P1678" s="1"/>
      <c r="Q1678" s="1"/>
      <c r="R1678" s="1"/>
      <c r="S1678" s="1"/>
      <c r="T1678" s="1"/>
      <c r="U1678" s="1"/>
      <c r="V1678" s="1"/>
      <c r="W1678" s="1"/>
      <c r="X1678" s="1"/>
      <c r="Y1678" s="1"/>
    </row>
    <row r="1679" spans="1:25">
      <c r="A1679" s="1"/>
      <c r="B1679" s="1"/>
      <c r="C1679" s="1"/>
      <c r="D1679" s="1"/>
      <c r="E1679" s="1"/>
      <c r="F1679" s="1"/>
      <c r="G1679" s="1"/>
      <c r="H1679" s="1"/>
      <c r="I1679" s="1"/>
      <c r="J1679" s="1"/>
      <c r="K1679" s="1"/>
      <c r="L1679" s="1"/>
      <c r="M1679" s="1"/>
      <c r="N1679" s="1"/>
      <c r="O1679" s="1"/>
      <c r="P1679" s="1"/>
      <c r="Q1679" s="1"/>
      <c r="R1679" s="1"/>
      <c r="S1679" s="1"/>
      <c r="T1679" s="1"/>
      <c r="U1679" s="1"/>
      <c r="V1679" s="1"/>
      <c r="W1679" s="1"/>
      <c r="X1679" s="1"/>
      <c r="Y1679" s="1"/>
    </row>
    <row r="1680" spans="1:25">
      <c r="A1680" s="1"/>
      <c r="B1680" s="1"/>
      <c r="C1680" s="1"/>
      <c r="D1680" s="1"/>
      <c r="E1680" s="1"/>
      <c r="F1680" s="1"/>
      <c r="G1680" s="1"/>
      <c r="H1680" s="1"/>
      <c r="I1680" s="1"/>
      <c r="J1680" s="1"/>
      <c r="K1680" s="1"/>
      <c r="L1680" s="1"/>
      <c r="M1680" s="1"/>
      <c r="N1680" s="1"/>
      <c r="O1680" s="1"/>
      <c r="P1680" s="1"/>
      <c r="Q1680" s="1"/>
      <c r="R1680" s="1"/>
      <c r="S1680" s="1"/>
      <c r="T1680" s="1"/>
      <c r="U1680" s="1"/>
      <c r="V1680" s="1"/>
      <c r="W1680" s="1"/>
      <c r="X1680" s="1"/>
      <c r="Y1680" s="1"/>
    </row>
    <row r="1681" spans="1:25">
      <c r="A1681" s="1"/>
      <c r="B1681" s="1"/>
      <c r="C1681" s="1"/>
      <c r="D1681" s="1"/>
      <c r="E1681" s="1"/>
      <c r="F1681" s="1"/>
      <c r="G1681" s="1"/>
      <c r="H1681" s="1"/>
      <c r="I1681" s="1"/>
      <c r="J1681" s="1"/>
      <c r="K1681" s="1"/>
      <c r="L1681" s="1"/>
      <c r="M1681" s="1"/>
      <c r="N1681" s="1"/>
      <c r="O1681" s="1"/>
      <c r="P1681" s="1"/>
      <c r="Q1681" s="1"/>
      <c r="R1681" s="1"/>
      <c r="S1681" s="1"/>
      <c r="T1681" s="1"/>
      <c r="U1681" s="1"/>
      <c r="V1681" s="1"/>
      <c r="W1681" s="1"/>
      <c r="X1681" s="1"/>
      <c r="Y1681" s="1"/>
    </row>
    <row r="1682" spans="1:25">
      <c r="A1682" s="1"/>
      <c r="B1682" s="1"/>
      <c r="C1682" s="1"/>
      <c r="D1682" s="1"/>
      <c r="E1682" s="1"/>
      <c r="F1682" s="1"/>
      <c r="G1682" s="1"/>
      <c r="H1682" s="1"/>
      <c r="I1682" s="1"/>
      <c r="J1682" s="1"/>
      <c r="K1682" s="1"/>
      <c r="L1682" s="1"/>
      <c r="M1682" s="1"/>
      <c r="N1682" s="1"/>
      <c r="O1682" s="1"/>
      <c r="P1682" s="1"/>
      <c r="Q1682" s="1"/>
      <c r="R1682" s="1"/>
      <c r="S1682" s="1"/>
      <c r="T1682" s="1"/>
      <c r="U1682" s="1"/>
      <c r="V1682" s="1"/>
      <c r="W1682" s="1"/>
      <c r="X1682" s="1"/>
      <c r="Y1682" s="1"/>
    </row>
    <row r="1683" spans="1:25">
      <c r="A1683" s="1"/>
      <c r="B1683" s="1"/>
      <c r="C1683" s="1"/>
      <c r="D1683" s="1"/>
      <c r="E1683" s="1"/>
      <c r="F1683" s="1"/>
      <c r="G1683" s="1"/>
      <c r="H1683" s="1"/>
      <c r="I1683" s="1"/>
      <c r="J1683" s="1"/>
      <c r="K1683" s="1"/>
      <c r="L1683" s="1"/>
      <c r="M1683" s="1"/>
      <c r="N1683" s="1"/>
      <c r="O1683" s="1"/>
      <c r="P1683" s="1"/>
      <c r="Q1683" s="1"/>
      <c r="R1683" s="1"/>
      <c r="S1683" s="1"/>
      <c r="T1683" s="1"/>
      <c r="U1683" s="1"/>
      <c r="V1683" s="1"/>
      <c r="W1683" s="1"/>
      <c r="X1683" s="1"/>
      <c r="Y1683" s="1"/>
    </row>
    <row r="1684" spans="1:25">
      <c r="A1684" s="1"/>
      <c r="B1684" s="1"/>
      <c r="C1684" s="1"/>
      <c r="D1684" s="1"/>
      <c r="E1684" s="1"/>
      <c r="F1684" s="1"/>
      <c r="G1684" s="1"/>
      <c r="H1684" s="1"/>
      <c r="I1684" s="1"/>
      <c r="J1684" s="1"/>
      <c r="K1684" s="1"/>
      <c r="L1684" s="1"/>
      <c r="M1684" s="1"/>
      <c r="N1684" s="1"/>
      <c r="O1684" s="1"/>
      <c r="P1684" s="1"/>
      <c r="Q1684" s="1"/>
      <c r="R1684" s="1"/>
      <c r="S1684" s="1"/>
      <c r="T1684" s="1"/>
      <c r="U1684" s="1"/>
      <c r="V1684" s="1"/>
      <c r="W1684" s="1"/>
      <c r="X1684" s="1"/>
      <c r="Y1684" s="1"/>
    </row>
    <row r="1685" spans="1:25">
      <c r="A1685" s="1"/>
      <c r="B1685" s="1"/>
      <c r="C1685" s="1"/>
      <c r="D1685" s="1"/>
      <c r="E1685" s="1"/>
      <c r="F1685" s="1"/>
      <c r="G1685" s="1"/>
      <c r="H1685" s="1"/>
      <c r="I1685" s="1"/>
      <c r="J1685" s="1"/>
      <c r="K1685" s="1"/>
      <c r="L1685" s="1"/>
      <c r="M1685" s="1"/>
      <c r="N1685" s="1"/>
      <c r="O1685" s="1"/>
      <c r="P1685" s="1"/>
      <c r="Q1685" s="1"/>
      <c r="R1685" s="1"/>
      <c r="S1685" s="1"/>
      <c r="T1685" s="1"/>
      <c r="U1685" s="1"/>
      <c r="V1685" s="1"/>
      <c r="W1685" s="1"/>
      <c r="X1685" s="1"/>
      <c r="Y1685" s="1"/>
    </row>
    <row r="1686" spans="1:25">
      <c r="A1686" s="1"/>
      <c r="B1686" s="1"/>
      <c r="C1686" s="1"/>
      <c r="D1686" s="1"/>
      <c r="E1686" s="1"/>
      <c r="F1686" s="1"/>
      <c r="G1686" s="1"/>
      <c r="H1686" s="1"/>
      <c r="I1686" s="1"/>
      <c r="J1686" s="1"/>
      <c r="K1686" s="1"/>
      <c r="L1686" s="1"/>
      <c r="M1686" s="1"/>
      <c r="N1686" s="1"/>
      <c r="O1686" s="1"/>
      <c r="P1686" s="1"/>
      <c r="Q1686" s="1"/>
      <c r="R1686" s="1"/>
      <c r="S1686" s="1"/>
      <c r="T1686" s="1"/>
      <c r="U1686" s="1"/>
      <c r="V1686" s="1"/>
      <c r="W1686" s="1"/>
      <c r="X1686" s="1"/>
      <c r="Y1686" s="1"/>
    </row>
    <row r="1687" spans="1:25">
      <c r="A1687" s="1"/>
      <c r="B1687" s="1"/>
      <c r="C1687" s="1"/>
      <c r="D1687" s="1"/>
      <c r="E1687" s="1"/>
      <c r="F1687" s="1"/>
      <c r="G1687" s="1"/>
      <c r="H1687" s="1"/>
      <c r="I1687" s="1"/>
      <c r="J1687" s="1"/>
      <c r="K1687" s="1"/>
      <c r="L1687" s="1"/>
      <c r="M1687" s="1"/>
      <c r="N1687" s="1"/>
      <c r="O1687" s="1"/>
      <c r="P1687" s="1"/>
      <c r="Q1687" s="1"/>
      <c r="R1687" s="1"/>
      <c r="S1687" s="1"/>
      <c r="T1687" s="1"/>
      <c r="U1687" s="1"/>
      <c r="V1687" s="1"/>
      <c r="W1687" s="1"/>
      <c r="X1687" s="1"/>
      <c r="Y1687" s="1"/>
    </row>
    <row r="1688" spans="1:25">
      <c r="A1688" s="1"/>
      <c r="B1688" s="1"/>
      <c r="C1688" s="1"/>
      <c r="D1688" s="1"/>
      <c r="E1688" s="1"/>
      <c r="F1688" s="1"/>
      <c r="G1688" s="1"/>
      <c r="H1688" s="1"/>
      <c r="I1688" s="1"/>
      <c r="J1688" s="1"/>
      <c r="K1688" s="1"/>
      <c r="L1688" s="1"/>
      <c r="M1688" s="1"/>
      <c r="N1688" s="1"/>
      <c r="O1688" s="1"/>
      <c r="P1688" s="1"/>
      <c r="Q1688" s="1"/>
      <c r="R1688" s="1"/>
      <c r="S1688" s="1"/>
      <c r="T1688" s="1"/>
      <c r="U1688" s="1"/>
      <c r="V1688" s="1"/>
      <c r="W1688" s="1"/>
      <c r="X1688" s="1"/>
      <c r="Y1688" s="1"/>
    </row>
    <row r="1689" spans="1:25">
      <c r="A1689" s="1"/>
      <c r="B1689" s="1"/>
      <c r="C1689" s="1"/>
      <c r="D1689" s="1"/>
      <c r="E1689" s="1"/>
      <c r="F1689" s="1"/>
      <c r="G1689" s="1"/>
      <c r="H1689" s="1"/>
      <c r="I1689" s="1"/>
      <c r="J1689" s="1"/>
      <c r="K1689" s="1"/>
      <c r="L1689" s="1"/>
      <c r="M1689" s="1"/>
      <c r="N1689" s="1"/>
      <c r="O1689" s="1"/>
      <c r="P1689" s="1"/>
      <c r="Q1689" s="1"/>
      <c r="R1689" s="1"/>
      <c r="S1689" s="1"/>
      <c r="T1689" s="1"/>
      <c r="U1689" s="1"/>
      <c r="V1689" s="1"/>
      <c r="W1689" s="1"/>
      <c r="X1689" s="1"/>
      <c r="Y1689" s="1"/>
    </row>
    <row r="1690" spans="1:25">
      <c r="A1690" s="1"/>
      <c r="B1690" s="1"/>
      <c r="C1690" s="1"/>
      <c r="D1690" s="1"/>
      <c r="E1690" s="1"/>
      <c r="F1690" s="1"/>
      <c r="G1690" s="1"/>
      <c r="H1690" s="1"/>
      <c r="I1690" s="1"/>
      <c r="J1690" s="1"/>
      <c r="K1690" s="1"/>
      <c r="L1690" s="1"/>
      <c r="M1690" s="1"/>
      <c r="N1690" s="1"/>
      <c r="O1690" s="1"/>
      <c r="P1690" s="1"/>
      <c r="Q1690" s="1"/>
      <c r="R1690" s="1"/>
      <c r="S1690" s="1"/>
      <c r="T1690" s="1"/>
      <c r="U1690" s="1"/>
      <c r="V1690" s="1"/>
      <c r="W1690" s="1"/>
      <c r="X1690" s="1"/>
      <c r="Y1690" s="1"/>
    </row>
    <row r="1691" spans="1:25">
      <c r="A1691" s="1"/>
      <c r="B1691" s="1"/>
      <c r="C1691" s="1"/>
      <c r="D1691" s="1"/>
      <c r="E1691" s="1"/>
      <c r="F1691" s="1"/>
      <c r="G1691" s="1"/>
      <c r="H1691" s="1"/>
      <c r="I1691" s="1"/>
      <c r="J1691" s="1"/>
      <c r="K1691" s="1"/>
      <c r="L1691" s="1"/>
      <c r="M1691" s="1"/>
      <c r="N1691" s="1"/>
      <c r="O1691" s="1"/>
      <c r="P1691" s="1"/>
      <c r="Q1691" s="1"/>
      <c r="R1691" s="1"/>
      <c r="S1691" s="1"/>
      <c r="T1691" s="1"/>
      <c r="U1691" s="1"/>
      <c r="V1691" s="1"/>
      <c r="W1691" s="1"/>
      <c r="X1691" s="1"/>
      <c r="Y1691" s="1"/>
    </row>
    <row r="1692" spans="1:25">
      <c r="A1692" s="1"/>
      <c r="B1692" s="1"/>
      <c r="C1692" s="1"/>
      <c r="D1692" s="1"/>
      <c r="E1692" s="1"/>
      <c r="F1692" s="1"/>
      <c r="G1692" s="1"/>
      <c r="H1692" s="1"/>
      <c r="I1692" s="1"/>
      <c r="J1692" s="1"/>
      <c r="K1692" s="1"/>
      <c r="L1692" s="1"/>
      <c r="M1692" s="1"/>
      <c r="N1692" s="1"/>
      <c r="O1692" s="1"/>
      <c r="P1692" s="1"/>
      <c r="Q1692" s="1"/>
      <c r="R1692" s="1"/>
      <c r="S1692" s="1"/>
      <c r="T1692" s="1"/>
      <c r="U1692" s="1"/>
      <c r="V1692" s="1"/>
      <c r="W1692" s="1"/>
      <c r="X1692" s="1"/>
      <c r="Y1692" s="1"/>
    </row>
    <row r="1693" spans="1:25">
      <c r="A1693" s="1"/>
      <c r="B1693" s="1"/>
      <c r="C1693" s="1"/>
      <c r="D1693" s="1"/>
      <c r="E1693" s="1"/>
      <c r="F1693" s="1"/>
      <c r="G1693" s="1"/>
      <c r="H1693" s="1"/>
      <c r="I1693" s="1"/>
      <c r="J1693" s="1"/>
      <c r="K1693" s="1"/>
      <c r="L1693" s="1"/>
      <c r="M1693" s="1"/>
      <c r="N1693" s="1"/>
      <c r="O1693" s="1"/>
      <c r="P1693" s="1"/>
      <c r="Q1693" s="1"/>
      <c r="R1693" s="1"/>
      <c r="S1693" s="1"/>
      <c r="T1693" s="1"/>
      <c r="U1693" s="1"/>
      <c r="V1693" s="1"/>
      <c r="W1693" s="1"/>
      <c r="X1693" s="1"/>
      <c r="Y1693" s="1"/>
    </row>
    <row r="1694" spans="1:25">
      <c r="A1694" s="1"/>
      <c r="B1694" s="1"/>
      <c r="C1694" s="1"/>
      <c r="D1694" s="1"/>
      <c r="E1694" s="1"/>
      <c r="F1694" s="1"/>
      <c r="G1694" s="1"/>
      <c r="H1694" s="1"/>
      <c r="I1694" s="1"/>
      <c r="J1694" s="1"/>
      <c r="K1694" s="1"/>
      <c r="L1694" s="1"/>
      <c r="M1694" s="1"/>
      <c r="N1694" s="1"/>
      <c r="O1694" s="1"/>
      <c r="P1694" s="1"/>
      <c r="Q1694" s="1"/>
      <c r="R1694" s="1"/>
      <c r="S1694" s="1"/>
      <c r="T1694" s="1"/>
      <c r="U1694" s="1"/>
      <c r="V1694" s="1"/>
      <c r="W1694" s="1"/>
      <c r="X1694" s="1"/>
      <c r="Y1694" s="1"/>
    </row>
    <row r="1695" spans="1:25">
      <c r="A1695" s="1"/>
      <c r="B1695" s="1"/>
      <c r="C1695" s="1"/>
      <c r="D1695" s="1"/>
      <c r="E1695" s="1"/>
      <c r="F1695" s="1"/>
      <c r="G1695" s="1"/>
      <c r="H1695" s="1"/>
      <c r="I1695" s="1"/>
      <c r="J1695" s="1"/>
      <c r="K1695" s="1"/>
      <c r="L1695" s="1"/>
      <c r="M1695" s="1"/>
      <c r="N1695" s="1"/>
      <c r="O1695" s="1"/>
      <c r="P1695" s="1"/>
      <c r="Q1695" s="1"/>
      <c r="R1695" s="1"/>
      <c r="S1695" s="1"/>
      <c r="T1695" s="1"/>
      <c r="U1695" s="1"/>
      <c r="V1695" s="1"/>
      <c r="W1695" s="1"/>
      <c r="X1695" s="1"/>
      <c r="Y1695" s="1"/>
    </row>
    <row r="1696" spans="1:25">
      <c r="A1696" s="1"/>
      <c r="B1696" s="1"/>
      <c r="C1696" s="1"/>
      <c r="D1696" s="1"/>
      <c r="E1696" s="1"/>
      <c r="F1696" s="1"/>
      <c r="G1696" s="1"/>
      <c r="H1696" s="1"/>
      <c r="I1696" s="1"/>
      <c r="J1696" s="1"/>
      <c r="K1696" s="1"/>
      <c r="L1696" s="1"/>
      <c r="M1696" s="1"/>
      <c r="N1696" s="1"/>
      <c r="O1696" s="1"/>
      <c r="P1696" s="1"/>
      <c r="Q1696" s="1"/>
      <c r="R1696" s="1"/>
      <c r="S1696" s="1"/>
      <c r="T1696" s="1"/>
      <c r="U1696" s="1"/>
      <c r="V1696" s="1"/>
      <c r="W1696" s="1"/>
      <c r="X1696" s="1"/>
      <c r="Y1696" s="1"/>
    </row>
    <row r="1697" spans="1:25">
      <c r="A1697" s="1"/>
      <c r="B1697" s="1"/>
      <c r="C1697" s="1"/>
      <c r="D1697" s="1"/>
      <c r="E1697" s="1"/>
      <c r="F1697" s="1"/>
      <c r="G1697" s="1"/>
      <c r="H1697" s="1"/>
      <c r="I1697" s="1"/>
      <c r="J1697" s="1"/>
      <c r="K1697" s="1"/>
      <c r="L1697" s="1"/>
      <c r="M1697" s="1"/>
      <c r="N1697" s="1"/>
      <c r="O1697" s="1"/>
      <c r="P1697" s="1"/>
      <c r="Q1697" s="1"/>
      <c r="R1697" s="1"/>
      <c r="S1697" s="1"/>
      <c r="T1697" s="1"/>
      <c r="U1697" s="1"/>
      <c r="V1697" s="1"/>
      <c r="W1697" s="1"/>
      <c r="X1697" s="1"/>
      <c r="Y1697" s="1"/>
    </row>
    <row r="1698" spans="1:25">
      <c r="A1698" s="1"/>
      <c r="B1698" s="1"/>
      <c r="C1698" s="1"/>
      <c r="D1698" s="1"/>
      <c r="E1698" s="1"/>
      <c r="F1698" s="1"/>
      <c r="G1698" s="1"/>
      <c r="H1698" s="1"/>
      <c r="I1698" s="1"/>
      <c r="J1698" s="1"/>
      <c r="K1698" s="1"/>
      <c r="L1698" s="1"/>
      <c r="M1698" s="1"/>
      <c r="N1698" s="1"/>
      <c r="O1698" s="1"/>
      <c r="P1698" s="1"/>
      <c r="Q1698" s="1"/>
      <c r="R1698" s="1"/>
      <c r="S1698" s="1"/>
      <c r="T1698" s="1"/>
      <c r="U1698" s="1"/>
      <c r="V1698" s="1"/>
      <c r="W1698" s="1"/>
      <c r="X1698" s="1"/>
      <c r="Y1698" s="1"/>
    </row>
    <row r="1699" spans="1:25">
      <c r="A1699" s="1"/>
      <c r="B1699" s="1"/>
      <c r="C1699" s="1"/>
      <c r="D1699" s="1"/>
      <c r="E1699" s="1"/>
      <c r="F1699" s="1"/>
      <c r="G1699" s="1"/>
      <c r="H1699" s="1"/>
      <c r="I1699" s="1"/>
      <c r="J1699" s="1"/>
      <c r="K1699" s="1"/>
      <c r="L1699" s="1"/>
      <c r="M1699" s="1"/>
      <c r="N1699" s="1"/>
      <c r="O1699" s="1"/>
      <c r="P1699" s="1"/>
      <c r="Q1699" s="1"/>
      <c r="R1699" s="1"/>
      <c r="S1699" s="1"/>
      <c r="T1699" s="1"/>
      <c r="U1699" s="1"/>
      <c r="V1699" s="1"/>
      <c r="W1699" s="1"/>
      <c r="X1699" s="1"/>
      <c r="Y1699" s="1"/>
    </row>
    <row r="1700" spans="1:25">
      <c r="A1700" s="1"/>
      <c r="B1700" s="1"/>
      <c r="C1700" s="1"/>
      <c r="D1700" s="1"/>
      <c r="E1700" s="1"/>
      <c r="F1700" s="1"/>
      <c r="G1700" s="1"/>
      <c r="H1700" s="1"/>
      <c r="I1700" s="1"/>
      <c r="J1700" s="1"/>
      <c r="K1700" s="1"/>
      <c r="L1700" s="1"/>
      <c r="M1700" s="1"/>
      <c r="N1700" s="1"/>
      <c r="O1700" s="1"/>
      <c r="P1700" s="1"/>
      <c r="Q1700" s="1"/>
      <c r="R1700" s="1"/>
      <c r="S1700" s="1"/>
      <c r="T1700" s="1"/>
      <c r="U1700" s="1"/>
      <c r="V1700" s="1"/>
      <c r="W1700" s="1"/>
      <c r="X1700" s="1"/>
      <c r="Y1700" s="1"/>
    </row>
    <row r="1701" spans="1:25">
      <c r="A1701" s="1"/>
      <c r="B1701" s="1"/>
      <c r="C1701" s="1"/>
      <c r="D1701" s="1"/>
      <c r="E1701" s="1"/>
      <c r="F1701" s="1"/>
      <c r="G1701" s="1"/>
      <c r="H1701" s="1"/>
      <c r="I1701" s="1"/>
      <c r="J1701" s="1"/>
      <c r="K1701" s="1"/>
      <c r="L1701" s="1"/>
      <c r="M1701" s="1"/>
      <c r="N1701" s="1"/>
      <c r="O1701" s="1"/>
      <c r="P1701" s="1"/>
      <c r="Q1701" s="1"/>
      <c r="R1701" s="1"/>
      <c r="S1701" s="1"/>
      <c r="T1701" s="1"/>
      <c r="U1701" s="1"/>
      <c r="V1701" s="1"/>
      <c r="W1701" s="1"/>
      <c r="X1701" s="1"/>
      <c r="Y1701" s="1"/>
    </row>
    <row r="1702" spans="1:25">
      <c r="A1702" s="1"/>
      <c r="B1702" s="1"/>
      <c r="C1702" s="1"/>
      <c r="D1702" s="1"/>
      <c r="E1702" s="1"/>
      <c r="F1702" s="1"/>
      <c r="G1702" s="1"/>
      <c r="H1702" s="1"/>
      <c r="I1702" s="1"/>
      <c r="J1702" s="1"/>
      <c r="K1702" s="1"/>
      <c r="L1702" s="1"/>
      <c r="M1702" s="1"/>
      <c r="N1702" s="1"/>
      <c r="O1702" s="1"/>
      <c r="P1702" s="1"/>
      <c r="Q1702" s="1"/>
      <c r="R1702" s="1"/>
      <c r="S1702" s="1"/>
      <c r="T1702" s="1"/>
      <c r="U1702" s="1"/>
      <c r="V1702" s="1"/>
      <c r="W1702" s="1"/>
      <c r="X1702" s="1"/>
      <c r="Y1702" s="1"/>
    </row>
    <row r="1703" spans="1:25">
      <c r="A1703" s="1"/>
      <c r="B1703" s="1"/>
      <c r="C1703" s="1"/>
      <c r="D1703" s="1"/>
      <c r="E1703" s="1"/>
      <c r="F1703" s="1"/>
      <c r="G1703" s="1"/>
      <c r="H1703" s="1"/>
      <c r="I1703" s="1"/>
      <c r="J1703" s="1"/>
      <c r="K1703" s="1"/>
      <c r="L1703" s="1"/>
      <c r="M1703" s="1"/>
      <c r="N1703" s="1"/>
      <c r="O1703" s="1"/>
      <c r="P1703" s="1"/>
      <c r="Q1703" s="1"/>
      <c r="R1703" s="1"/>
      <c r="S1703" s="1"/>
      <c r="T1703" s="1"/>
      <c r="U1703" s="1"/>
      <c r="V1703" s="1"/>
      <c r="W1703" s="1"/>
      <c r="X1703" s="1"/>
      <c r="Y1703" s="1"/>
    </row>
    <row r="1704" spans="1:25">
      <c r="A1704" s="1"/>
      <c r="B1704" s="1"/>
      <c r="C1704" s="1"/>
      <c r="D1704" s="1"/>
      <c r="E1704" s="1"/>
      <c r="F1704" s="1"/>
      <c r="G1704" s="1"/>
      <c r="H1704" s="1"/>
      <c r="I1704" s="1"/>
      <c r="J1704" s="1"/>
      <c r="K1704" s="1"/>
      <c r="L1704" s="1"/>
      <c r="M1704" s="1"/>
      <c r="N1704" s="1"/>
      <c r="O1704" s="1"/>
      <c r="P1704" s="1"/>
      <c r="Q1704" s="1"/>
      <c r="R1704" s="1"/>
      <c r="S1704" s="1"/>
      <c r="T1704" s="1"/>
      <c r="U1704" s="1"/>
      <c r="V1704" s="1"/>
      <c r="W1704" s="1"/>
      <c r="X1704" s="1"/>
      <c r="Y1704" s="1"/>
    </row>
    <row r="1705" spans="1:25">
      <c r="A1705" s="1"/>
      <c r="B1705" s="1"/>
      <c r="C1705" s="1"/>
      <c r="D1705" s="1"/>
      <c r="E1705" s="1"/>
      <c r="F1705" s="1"/>
      <c r="G1705" s="1"/>
      <c r="H1705" s="1"/>
      <c r="I1705" s="1"/>
      <c r="J1705" s="1"/>
      <c r="K1705" s="1"/>
      <c r="L1705" s="1"/>
      <c r="M1705" s="1"/>
      <c r="N1705" s="1"/>
      <c r="O1705" s="1"/>
      <c r="P1705" s="1"/>
      <c r="Q1705" s="1"/>
      <c r="R1705" s="1"/>
      <c r="S1705" s="1"/>
      <c r="T1705" s="1"/>
      <c r="U1705" s="1"/>
      <c r="V1705" s="1"/>
      <c r="W1705" s="1"/>
      <c r="X1705" s="1"/>
      <c r="Y1705" s="1"/>
    </row>
    <row r="1706" spans="1:25">
      <c r="A1706" s="1"/>
      <c r="B1706" s="1"/>
      <c r="C1706" s="1"/>
      <c r="D1706" s="1"/>
      <c r="E1706" s="1"/>
      <c r="F1706" s="1"/>
      <c r="G1706" s="1"/>
      <c r="H1706" s="1"/>
      <c r="I1706" s="1"/>
      <c r="J1706" s="1"/>
      <c r="K1706" s="1"/>
      <c r="L1706" s="1"/>
      <c r="M1706" s="1"/>
      <c r="N1706" s="1"/>
      <c r="O1706" s="1"/>
      <c r="P1706" s="1"/>
      <c r="Q1706" s="1"/>
      <c r="R1706" s="1"/>
      <c r="S1706" s="1"/>
      <c r="T1706" s="1"/>
      <c r="U1706" s="1"/>
      <c r="V1706" s="1"/>
      <c r="W1706" s="1"/>
      <c r="X1706" s="1"/>
      <c r="Y1706" s="1"/>
    </row>
    <row r="1707" spans="1:25">
      <c r="A1707" s="1"/>
      <c r="B1707" s="1"/>
      <c r="C1707" s="1"/>
      <c r="D1707" s="1"/>
      <c r="E1707" s="1"/>
      <c r="F1707" s="1"/>
      <c r="G1707" s="1"/>
      <c r="H1707" s="1"/>
      <c r="I1707" s="1"/>
      <c r="J1707" s="1"/>
      <c r="K1707" s="1"/>
      <c r="L1707" s="1"/>
      <c r="M1707" s="1"/>
      <c r="N1707" s="1"/>
      <c r="O1707" s="1"/>
      <c r="P1707" s="1"/>
      <c r="Q1707" s="1"/>
      <c r="R1707" s="1"/>
      <c r="S1707" s="1"/>
      <c r="T1707" s="1"/>
      <c r="U1707" s="1"/>
      <c r="V1707" s="1"/>
      <c r="W1707" s="1"/>
      <c r="X1707" s="1"/>
      <c r="Y1707" s="1"/>
    </row>
    <row r="1708" spans="1:25">
      <c r="A1708" s="1"/>
      <c r="B1708" s="1"/>
      <c r="C1708" s="1"/>
      <c r="D1708" s="1"/>
      <c r="E1708" s="1"/>
      <c r="F1708" s="1"/>
      <c r="G1708" s="1"/>
      <c r="H1708" s="1"/>
      <c r="I1708" s="1"/>
      <c r="J1708" s="1"/>
      <c r="K1708" s="1"/>
      <c r="L1708" s="1"/>
      <c r="M1708" s="1"/>
      <c r="N1708" s="1"/>
      <c r="O1708" s="1"/>
      <c r="P1708" s="1"/>
      <c r="Q1708" s="1"/>
      <c r="R1708" s="1"/>
      <c r="S1708" s="1"/>
      <c r="T1708" s="1"/>
      <c r="U1708" s="1"/>
      <c r="V1708" s="1"/>
      <c r="W1708" s="1"/>
      <c r="X1708" s="1"/>
      <c r="Y1708" s="1"/>
    </row>
    <row r="1709" spans="1:25">
      <c r="A1709" s="1"/>
      <c r="B1709" s="1"/>
      <c r="C1709" s="1"/>
      <c r="D1709" s="1"/>
      <c r="E1709" s="1"/>
      <c r="F1709" s="1"/>
      <c r="G1709" s="1"/>
      <c r="H1709" s="1"/>
      <c r="I1709" s="1"/>
      <c r="J1709" s="1"/>
      <c r="K1709" s="1"/>
      <c r="L1709" s="1"/>
      <c r="M1709" s="1"/>
      <c r="N1709" s="1"/>
      <c r="O1709" s="1"/>
      <c r="P1709" s="1"/>
      <c r="Q1709" s="1"/>
      <c r="R1709" s="1"/>
      <c r="S1709" s="1"/>
      <c r="T1709" s="1"/>
      <c r="U1709" s="1"/>
      <c r="V1709" s="1"/>
      <c r="W1709" s="1"/>
      <c r="X1709" s="1"/>
      <c r="Y1709" s="1"/>
    </row>
    <row r="1710" spans="1:25">
      <c r="A1710" s="1"/>
      <c r="B1710" s="1"/>
      <c r="C1710" s="1"/>
      <c r="D1710" s="1"/>
      <c r="E1710" s="1"/>
      <c r="F1710" s="1"/>
      <c r="G1710" s="1"/>
      <c r="H1710" s="1"/>
      <c r="I1710" s="1"/>
      <c r="J1710" s="1"/>
      <c r="K1710" s="1"/>
      <c r="L1710" s="1"/>
      <c r="M1710" s="1"/>
      <c r="N1710" s="1"/>
      <c r="O1710" s="1"/>
      <c r="P1710" s="1"/>
      <c r="Q1710" s="1"/>
      <c r="R1710" s="1"/>
      <c r="S1710" s="1"/>
      <c r="T1710" s="1"/>
      <c r="U1710" s="1"/>
      <c r="V1710" s="1"/>
      <c r="W1710" s="1"/>
      <c r="X1710" s="1"/>
      <c r="Y1710" s="1"/>
    </row>
    <row r="1711" spans="1:25">
      <c r="A1711" s="1"/>
      <c r="B1711" s="1"/>
      <c r="C1711" s="1"/>
      <c r="D1711" s="1"/>
      <c r="E1711" s="1"/>
      <c r="F1711" s="1"/>
      <c r="G1711" s="1"/>
      <c r="H1711" s="1"/>
      <c r="I1711" s="1"/>
      <c r="J1711" s="1"/>
      <c r="K1711" s="1"/>
      <c r="L1711" s="1"/>
      <c r="M1711" s="1"/>
      <c r="N1711" s="1"/>
      <c r="O1711" s="1"/>
      <c r="P1711" s="1"/>
      <c r="Q1711" s="1"/>
      <c r="R1711" s="1"/>
      <c r="S1711" s="1"/>
      <c r="T1711" s="1"/>
      <c r="U1711" s="1"/>
      <c r="V1711" s="1"/>
      <c r="W1711" s="1"/>
      <c r="X1711" s="1"/>
      <c r="Y1711" s="1"/>
    </row>
    <row r="1712" spans="1:25">
      <c r="A1712" s="1"/>
      <c r="B1712" s="1"/>
      <c r="C1712" s="1"/>
      <c r="D1712" s="1"/>
      <c r="E1712" s="1"/>
      <c r="F1712" s="1"/>
      <c r="G1712" s="1"/>
      <c r="H1712" s="1"/>
      <c r="I1712" s="1"/>
      <c r="J1712" s="1"/>
      <c r="K1712" s="1"/>
      <c r="L1712" s="1"/>
      <c r="M1712" s="1"/>
      <c r="N1712" s="1"/>
      <c r="O1712" s="1"/>
      <c r="P1712" s="1"/>
      <c r="Q1712" s="1"/>
      <c r="R1712" s="1"/>
      <c r="S1712" s="1"/>
      <c r="T1712" s="1"/>
      <c r="U1712" s="1"/>
      <c r="V1712" s="1"/>
      <c r="W1712" s="1"/>
      <c r="X1712" s="1"/>
      <c r="Y1712" s="1"/>
    </row>
    <row r="1713" spans="1:25">
      <c r="A1713" s="1"/>
      <c r="B1713" s="1"/>
      <c r="C1713" s="1"/>
      <c r="D1713" s="1"/>
      <c r="E1713" s="1"/>
      <c r="F1713" s="1"/>
      <c r="G1713" s="1"/>
      <c r="H1713" s="1"/>
      <c r="I1713" s="1"/>
      <c r="J1713" s="1"/>
      <c r="K1713" s="1"/>
      <c r="L1713" s="1"/>
      <c r="M1713" s="1"/>
      <c r="N1713" s="1"/>
      <c r="O1713" s="1"/>
      <c r="P1713" s="1"/>
      <c r="Q1713" s="1"/>
      <c r="R1713" s="1"/>
      <c r="S1713" s="1"/>
      <c r="T1713" s="1"/>
      <c r="U1713" s="1"/>
      <c r="V1713" s="1"/>
      <c r="W1713" s="1"/>
      <c r="X1713" s="1"/>
      <c r="Y1713" s="1"/>
    </row>
    <row r="1714" spans="1:25">
      <c r="A1714" s="1"/>
      <c r="B1714" s="1"/>
      <c r="C1714" s="1"/>
      <c r="D1714" s="1"/>
      <c r="E1714" s="1"/>
      <c r="F1714" s="1"/>
      <c r="G1714" s="1"/>
      <c r="H1714" s="1"/>
      <c r="I1714" s="1"/>
      <c r="J1714" s="1"/>
      <c r="K1714" s="1"/>
      <c r="L1714" s="1"/>
      <c r="M1714" s="1"/>
      <c r="N1714" s="1"/>
      <c r="O1714" s="1"/>
      <c r="P1714" s="1"/>
      <c r="Q1714" s="1"/>
      <c r="R1714" s="1"/>
      <c r="S1714" s="1"/>
      <c r="T1714" s="1"/>
      <c r="U1714" s="1"/>
      <c r="V1714" s="1"/>
      <c r="W1714" s="1"/>
      <c r="X1714" s="1"/>
      <c r="Y1714" s="1"/>
    </row>
    <row r="1715" spans="1:25">
      <c r="A1715" s="1"/>
      <c r="B1715" s="1"/>
      <c r="C1715" s="1"/>
      <c r="D1715" s="1"/>
      <c r="E1715" s="1"/>
      <c r="F1715" s="1"/>
      <c r="G1715" s="1"/>
      <c r="H1715" s="1"/>
      <c r="I1715" s="1"/>
      <c r="J1715" s="1"/>
      <c r="K1715" s="1"/>
      <c r="L1715" s="1"/>
      <c r="M1715" s="1"/>
      <c r="N1715" s="1"/>
      <c r="O1715" s="1"/>
      <c r="P1715" s="1"/>
      <c r="Q1715" s="1"/>
      <c r="R1715" s="1"/>
      <c r="S1715" s="1"/>
      <c r="T1715" s="1"/>
      <c r="U1715" s="1"/>
      <c r="V1715" s="1"/>
      <c r="W1715" s="1"/>
      <c r="X1715" s="1"/>
      <c r="Y1715" s="1"/>
    </row>
    <row r="1716" spans="1:25">
      <c r="A1716" s="1"/>
      <c r="B1716" s="1"/>
      <c r="C1716" s="1"/>
      <c r="D1716" s="1"/>
      <c r="E1716" s="1"/>
      <c r="F1716" s="1"/>
      <c r="G1716" s="1"/>
      <c r="H1716" s="1"/>
      <c r="I1716" s="1"/>
      <c r="J1716" s="1"/>
      <c r="K1716" s="1"/>
      <c r="L1716" s="1"/>
      <c r="M1716" s="1"/>
      <c r="N1716" s="1"/>
      <c r="O1716" s="1"/>
      <c r="P1716" s="1"/>
      <c r="Q1716" s="1"/>
      <c r="R1716" s="1"/>
      <c r="S1716" s="1"/>
      <c r="T1716" s="1"/>
      <c r="U1716" s="1"/>
      <c r="V1716" s="1"/>
      <c r="W1716" s="1"/>
      <c r="X1716" s="1"/>
      <c r="Y1716" s="1"/>
    </row>
    <row r="1717" spans="1:25">
      <c r="A1717" s="1"/>
      <c r="B1717" s="1"/>
      <c r="C1717" s="1"/>
      <c r="D1717" s="1"/>
      <c r="E1717" s="1"/>
      <c r="F1717" s="1"/>
      <c r="G1717" s="1"/>
      <c r="H1717" s="1"/>
      <c r="I1717" s="1"/>
      <c r="J1717" s="1"/>
      <c r="K1717" s="1"/>
      <c r="L1717" s="1"/>
      <c r="M1717" s="1"/>
      <c r="N1717" s="1"/>
      <c r="O1717" s="1"/>
      <c r="P1717" s="1"/>
      <c r="Q1717" s="1"/>
      <c r="R1717" s="1"/>
      <c r="S1717" s="1"/>
      <c r="T1717" s="1"/>
      <c r="U1717" s="1"/>
      <c r="V1717" s="1"/>
      <c r="W1717" s="1"/>
      <c r="X1717" s="1"/>
      <c r="Y1717" s="1"/>
    </row>
    <row r="1718" spans="1:25">
      <c r="A1718" s="1"/>
      <c r="B1718" s="1"/>
      <c r="C1718" s="1"/>
      <c r="D1718" s="1"/>
      <c r="E1718" s="1"/>
      <c r="F1718" s="1"/>
      <c r="G1718" s="1"/>
      <c r="H1718" s="1"/>
      <c r="I1718" s="1"/>
      <c r="J1718" s="1"/>
      <c r="K1718" s="1"/>
      <c r="L1718" s="1"/>
      <c r="M1718" s="1"/>
      <c r="N1718" s="1"/>
      <c r="O1718" s="1"/>
      <c r="P1718" s="1"/>
      <c r="Q1718" s="1"/>
      <c r="R1718" s="1"/>
      <c r="S1718" s="1"/>
      <c r="T1718" s="1"/>
      <c r="U1718" s="1"/>
      <c r="V1718" s="1"/>
      <c r="W1718" s="1"/>
      <c r="X1718" s="1"/>
      <c r="Y1718" s="1"/>
    </row>
    <row r="1719" spans="1:25">
      <c r="A1719" s="1"/>
      <c r="B1719" s="1"/>
      <c r="C1719" s="1"/>
      <c r="D1719" s="1"/>
      <c r="E1719" s="1"/>
      <c r="F1719" s="1"/>
      <c r="G1719" s="1"/>
      <c r="H1719" s="1"/>
      <c r="I1719" s="1"/>
      <c r="J1719" s="1"/>
      <c r="K1719" s="1"/>
      <c r="L1719" s="1"/>
      <c r="M1719" s="1"/>
      <c r="N1719" s="1"/>
      <c r="O1719" s="1"/>
      <c r="P1719" s="1"/>
      <c r="Q1719" s="1"/>
      <c r="R1719" s="1"/>
      <c r="S1719" s="1"/>
      <c r="T1719" s="1"/>
      <c r="U1719" s="1"/>
      <c r="V1719" s="1"/>
      <c r="W1719" s="1"/>
      <c r="X1719" s="1"/>
      <c r="Y1719" s="1"/>
    </row>
    <row r="1720" spans="1:25">
      <c r="A1720" s="1"/>
      <c r="B1720" s="1"/>
      <c r="C1720" s="1"/>
      <c r="D1720" s="1"/>
      <c r="E1720" s="1"/>
      <c r="F1720" s="1"/>
      <c r="G1720" s="1"/>
      <c r="H1720" s="1"/>
      <c r="I1720" s="1"/>
      <c r="J1720" s="1"/>
      <c r="K1720" s="1"/>
      <c r="L1720" s="1"/>
      <c r="M1720" s="1"/>
      <c r="N1720" s="1"/>
      <c r="O1720" s="1"/>
      <c r="P1720" s="1"/>
      <c r="Q1720" s="1"/>
      <c r="R1720" s="1"/>
      <c r="S1720" s="1"/>
      <c r="T1720" s="1"/>
      <c r="U1720" s="1"/>
      <c r="V1720" s="1"/>
      <c r="W1720" s="1"/>
      <c r="X1720" s="1"/>
      <c r="Y1720" s="1"/>
    </row>
    <row r="1721" spans="1:25">
      <c r="A1721" s="1"/>
      <c r="B1721" s="1"/>
      <c r="C1721" s="1"/>
      <c r="D1721" s="1"/>
      <c r="E1721" s="1"/>
      <c r="F1721" s="1"/>
      <c r="G1721" s="1"/>
      <c r="H1721" s="1"/>
      <c r="I1721" s="1"/>
      <c r="J1721" s="1"/>
      <c r="K1721" s="1"/>
      <c r="L1721" s="1"/>
      <c r="M1721" s="1"/>
      <c r="N1721" s="1"/>
      <c r="O1721" s="1"/>
      <c r="P1721" s="1"/>
      <c r="Q1721" s="1"/>
      <c r="R1721" s="1"/>
      <c r="S1721" s="1"/>
      <c r="T1721" s="1"/>
      <c r="U1721" s="1"/>
      <c r="V1721" s="1"/>
      <c r="W1721" s="1"/>
      <c r="X1721" s="1"/>
      <c r="Y1721" s="1"/>
    </row>
    <row r="1722" spans="1:25">
      <c r="A1722" s="1"/>
      <c r="B1722" s="1"/>
      <c r="C1722" s="1"/>
      <c r="D1722" s="1"/>
      <c r="E1722" s="1"/>
      <c r="F1722" s="1"/>
      <c r="G1722" s="1"/>
      <c r="H1722" s="1"/>
      <c r="I1722" s="1"/>
      <c r="J1722" s="1"/>
      <c r="K1722" s="1"/>
      <c r="L1722" s="1"/>
      <c r="M1722" s="1"/>
      <c r="N1722" s="1"/>
      <c r="O1722" s="1"/>
      <c r="P1722" s="1"/>
      <c r="Q1722" s="1"/>
      <c r="R1722" s="1"/>
      <c r="S1722" s="1"/>
      <c r="T1722" s="1"/>
      <c r="U1722" s="1"/>
      <c r="V1722" s="1"/>
      <c r="W1722" s="1"/>
      <c r="X1722" s="1"/>
      <c r="Y1722" s="1"/>
    </row>
    <row r="1723" spans="1:25">
      <c r="A1723" s="1"/>
      <c r="B1723" s="1"/>
      <c r="C1723" s="1"/>
      <c r="D1723" s="1"/>
      <c r="E1723" s="1"/>
      <c r="F1723" s="1"/>
      <c r="G1723" s="1"/>
      <c r="H1723" s="1"/>
      <c r="I1723" s="1"/>
      <c r="J1723" s="1"/>
      <c r="K1723" s="1"/>
      <c r="L1723" s="1"/>
      <c r="M1723" s="1"/>
      <c r="N1723" s="1"/>
      <c r="O1723" s="1"/>
      <c r="P1723" s="1"/>
      <c r="Q1723" s="1"/>
      <c r="R1723" s="1"/>
      <c r="S1723" s="1"/>
      <c r="T1723" s="1"/>
      <c r="U1723" s="1"/>
      <c r="V1723" s="1"/>
      <c r="W1723" s="1"/>
      <c r="X1723" s="1"/>
      <c r="Y1723" s="1"/>
    </row>
    <row r="1724" spans="1:25">
      <c r="A1724" s="1"/>
      <c r="B1724" s="1"/>
      <c r="C1724" s="1"/>
      <c r="D1724" s="1"/>
      <c r="E1724" s="1"/>
      <c r="F1724" s="1"/>
      <c r="G1724" s="1"/>
      <c r="H1724" s="1"/>
      <c r="I1724" s="1"/>
      <c r="J1724" s="1"/>
      <c r="K1724" s="1"/>
      <c r="L1724" s="1"/>
      <c r="M1724" s="1"/>
      <c r="N1724" s="1"/>
      <c r="O1724" s="1"/>
      <c r="P1724" s="1"/>
      <c r="Q1724" s="1"/>
      <c r="R1724" s="1"/>
      <c r="S1724" s="1"/>
      <c r="T1724" s="1"/>
      <c r="U1724" s="1"/>
      <c r="V1724" s="1"/>
      <c r="W1724" s="1"/>
      <c r="X1724" s="1"/>
      <c r="Y1724" s="1"/>
    </row>
    <row r="1725" spans="1:25">
      <c r="A1725" s="1"/>
      <c r="B1725" s="1"/>
      <c r="C1725" s="1"/>
      <c r="D1725" s="1"/>
      <c r="E1725" s="1"/>
      <c r="F1725" s="1"/>
      <c r="G1725" s="1"/>
      <c r="H1725" s="1"/>
      <c r="I1725" s="1"/>
      <c r="J1725" s="1"/>
      <c r="K1725" s="1"/>
      <c r="L1725" s="1"/>
      <c r="M1725" s="1"/>
      <c r="N1725" s="1"/>
      <c r="O1725" s="1"/>
      <c r="P1725" s="1"/>
      <c r="Q1725" s="1"/>
      <c r="R1725" s="1"/>
      <c r="S1725" s="1"/>
      <c r="T1725" s="1"/>
      <c r="U1725" s="1"/>
      <c r="V1725" s="1"/>
      <c r="W1725" s="1"/>
      <c r="X1725" s="1"/>
      <c r="Y1725" s="1"/>
    </row>
    <row r="1726" spans="1:25">
      <c r="A1726" s="1"/>
      <c r="B1726" s="1"/>
      <c r="C1726" s="1"/>
      <c r="D1726" s="1"/>
      <c r="E1726" s="1"/>
      <c r="F1726" s="1"/>
      <c r="G1726" s="1"/>
      <c r="H1726" s="1"/>
      <c r="I1726" s="1"/>
      <c r="J1726" s="1"/>
      <c r="K1726" s="1"/>
      <c r="L1726" s="1"/>
      <c r="M1726" s="1"/>
      <c r="N1726" s="1"/>
      <c r="O1726" s="1"/>
      <c r="P1726" s="1"/>
      <c r="Q1726" s="1"/>
      <c r="R1726" s="1"/>
      <c r="S1726" s="1"/>
      <c r="T1726" s="1"/>
      <c r="U1726" s="1"/>
      <c r="V1726" s="1"/>
      <c r="W1726" s="1"/>
      <c r="X1726" s="1"/>
      <c r="Y1726" s="1"/>
    </row>
    <row r="1727" spans="1:25">
      <c r="A1727" s="1"/>
      <c r="B1727" s="1"/>
      <c r="C1727" s="1"/>
      <c r="D1727" s="1"/>
      <c r="E1727" s="1"/>
      <c r="F1727" s="1"/>
      <c r="G1727" s="1"/>
      <c r="H1727" s="1"/>
      <c r="I1727" s="1"/>
      <c r="J1727" s="1"/>
      <c r="K1727" s="1"/>
      <c r="L1727" s="1"/>
      <c r="M1727" s="1"/>
      <c r="N1727" s="1"/>
      <c r="O1727" s="1"/>
      <c r="P1727" s="1"/>
      <c r="Q1727" s="1"/>
      <c r="R1727" s="1"/>
      <c r="S1727" s="1"/>
      <c r="T1727" s="1"/>
      <c r="U1727" s="1"/>
      <c r="V1727" s="1"/>
      <c r="W1727" s="1"/>
      <c r="X1727" s="1"/>
      <c r="Y1727" s="1"/>
    </row>
    <row r="1728" spans="1:25">
      <c r="A1728" s="1"/>
      <c r="B1728" s="1"/>
      <c r="C1728" s="1"/>
      <c r="D1728" s="1"/>
      <c r="E1728" s="1"/>
      <c r="F1728" s="1"/>
      <c r="G1728" s="1"/>
      <c r="H1728" s="1"/>
      <c r="I1728" s="1"/>
      <c r="J1728" s="1"/>
      <c r="K1728" s="1"/>
      <c r="L1728" s="1"/>
      <c r="M1728" s="1"/>
      <c r="N1728" s="1"/>
      <c r="O1728" s="1"/>
      <c r="P1728" s="1"/>
      <c r="Q1728" s="1"/>
      <c r="R1728" s="1"/>
      <c r="S1728" s="1"/>
      <c r="T1728" s="1"/>
      <c r="U1728" s="1"/>
      <c r="V1728" s="1"/>
      <c r="W1728" s="1"/>
      <c r="X1728" s="1"/>
      <c r="Y1728" s="1"/>
    </row>
    <row r="1729" spans="1:25">
      <c r="A1729" s="1"/>
      <c r="B1729" s="1"/>
      <c r="C1729" s="1"/>
      <c r="D1729" s="1"/>
      <c r="E1729" s="1"/>
      <c r="F1729" s="1"/>
      <c r="G1729" s="1"/>
      <c r="H1729" s="1"/>
      <c r="I1729" s="1"/>
      <c r="J1729" s="1"/>
      <c r="K1729" s="1"/>
      <c r="L1729" s="1"/>
      <c r="M1729" s="1"/>
      <c r="N1729" s="1"/>
      <c r="O1729" s="1"/>
      <c r="P1729" s="1"/>
      <c r="Q1729" s="1"/>
      <c r="R1729" s="1"/>
      <c r="S1729" s="1"/>
      <c r="T1729" s="1"/>
      <c r="U1729" s="1"/>
      <c r="V1729" s="1"/>
      <c r="W1729" s="1"/>
      <c r="X1729" s="1"/>
      <c r="Y1729" s="1"/>
    </row>
  </sheetData>
  <phoneticPr fontId="0" type="noConversion"/>
  <printOptions horizontalCentered="1" verticalCentered="1"/>
  <pageMargins left="0.78740157480314998" right="0.78740157480314998" top="0.98425196850393704" bottom="0.98425196850393704" header="0.511811023622047" footer="0.511811023622047"/>
  <pageSetup scale="69" orientation="portrait"/>
  <headerFooter alignWithMargins="0">
    <oddFooter>&amp;C&amp;D&amp;T</oddFooter>
  </headerFooter>
</worksheet>
</file>

<file path=xl/worksheets/sheet27.xml><?xml version="1.0" encoding="utf-8"?>
<worksheet xmlns="http://schemas.openxmlformats.org/spreadsheetml/2006/main" xmlns:r="http://schemas.openxmlformats.org/officeDocument/2006/relationships">
  <sheetPr>
    <pageSetUpPr fitToPage="1"/>
  </sheetPr>
  <dimension ref="A33:F38"/>
  <sheetViews>
    <sheetView zoomScale="75" workbookViewId="0">
      <selection activeCell="A38" sqref="A38"/>
    </sheetView>
  </sheetViews>
  <sheetFormatPr defaultColWidth="8.6640625" defaultRowHeight="15"/>
  <sheetData>
    <row r="33" spans="1:6" ht="23.25">
      <c r="A33" s="48"/>
      <c r="F33" s="49" t="s">
        <v>209</v>
      </c>
    </row>
    <row r="34" spans="1:6" ht="23.25">
      <c r="F34" s="52" t="s">
        <v>472</v>
      </c>
    </row>
    <row r="36" spans="1:6" ht="18">
      <c r="A36" s="51" t="s">
        <v>372</v>
      </c>
    </row>
    <row r="37" spans="1:6" ht="18">
      <c r="A37" s="143" t="s">
        <v>347</v>
      </c>
    </row>
    <row r="38" spans="1:6" ht="18">
      <c r="A38" s="143" t="s">
        <v>495</v>
      </c>
    </row>
  </sheetData>
  <phoneticPr fontId="9" type="noConversion"/>
  <pageMargins left="0.75" right="0.75" top="1" bottom="1" header="0.5" footer="0.5"/>
  <pageSetup scale="70" orientation="portrait" verticalDpi="96"/>
  <headerFooter alignWithMargins="0"/>
  <drawing r:id="rId1"/>
</worksheet>
</file>

<file path=xl/worksheets/sheet28.xml><?xml version="1.0" encoding="utf-8"?>
<worksheet xmlns="http://schemas.openxmlformats.org/spreadsheetml/2006/main" xmlns:r="http://schemas.openxmlformats.org/officeDocument/2006/relationships">
  <sheetPr>
    <pageSetUpPr fitToPage="1"/>
  </sheetPr>
  <dimension ref="A33:F38"/>
  <sheetViews>
    <sheetView zoomScale="75" workbookViewId="0">
      <selection activeCell="L11" sqref="L11"/>
    </sheetView>
  </sheetViews>
  <sheetFormatPr defaultColWidth="8.6640625" defaultRowHeight="15"/>
  <sheetData>
    <row r="33" spans="1:6" ht="23.25">
      <c r="A33" s="48"/>
      <c r="F33" s="49" t="s">
        <v>209</v>
      </c>
    </row>
    <row r="34" spans="1:6" ht="23.25">
      <c r="F34" s="52" t="s">
        <v>473</v>
      </c>
    </row>
    <row r="36" spans="1:6" ht="18">
      <c r="A36" s="51" t="s">
        <v>474</v>
      </c>
    </row>
    <row r="37" spans="1:6" ht="18">
      <c r="A37" s="143" t="s">
        <v>373</v>
      </c>
    </row>
    <row r="38" spans="1:6" ht="18">
      <c r="A38" s="143" t="s">
        <v>476</v>
      </c>
    </row>
  </sheetData>
  <phoneticPr fontId="0" type="noConversion"/>
  <pageMargins left="0.75" right="0.75" top="1" bottom="1" header="0.5" footer="0.5"/>
  <pageSetup scale="76" orientation="portrait" verticalDpi="96"/>
  <headerFooter alignWithMargins="0"/>
  <drawing r:id="rId1"/>
</worksheet>
</file>

<file path=xl/worksheets/sheet29.xml><?xml version="1.0" encoding="utf-8"?>
<worksheet xmlns="http://schemas.openxmlformats.org/spreadsheetml/2006/main" xmlns:r="http://schemas.openxmlformats.org/officeDocument/2006/relationships">
  <sheetPr>
    <pageSetUpPr fitToPage="1"/>
  </sheetPr>
  <dimension ref="A1:U1729"/>
  <sheetViews>
    <sheetView workbookViewId="0">
      <selection activeCell="G4" sqref="G4"/>
    </sheetView>
  </sheetViews>
  <sheetFormatPr defaultColWidth="8.88671875" defaultRowHeight="12.75"/>
  <cols>
    <col min="1" max="87" width="5.33203125" style="2" customWidth="1"/>
    <col min="88" max="16384" width="8.88671875" style="2"/>
  </cols>
  <sheetData>
    <row r="1" spans="1:21" ht="9.75" customHeight="1">
      <c r="A1" s="1"/>
      <c r="B1" s="1"/>
      <c r="C1" s="1"/>
      <c r="D1" s="1"/>
      <c r="E1" s="1"/>
      <c r="F1" s="1"/>
      <c r="G1" s="1"/>
      <c r="H1" s="1"/>
      <c r="I1" s="1"/>
      <c r="J1" s="1"/>
      <c r="K1" s="1"/>
      <c r="L1" s="1"/>
      <c r="M1" s="1"/>
      <c r="N1" s="1"/>
      <c r="O1" s="1"/>
      <c r="P1" s="1"/>
      <c r="Q1" s="1"/>
      <c r="R1" s="1"/>
      <c r="S1" s="1"/>
      <c r="T1" s="1"/>
      <c r="U1" s="1"/>
    </row>
    <row r="2" spans="1:21" ht="9.75" customHeight="1">
      <c r="A2" s="1"/>
      <c r="B2" s="1" t="s">
        <v>371</v>
      </c>
      <c r="C2" s="1"/>
      <c r="D2" s="1"/>
      <c r="E2" s="1" t="s">
        <v>370</v>
      </c>
      <c r="F2" s="1"/>
      <c r="G2" s="1"/>
      <c r="H2" s="1"/>
      <c r="I2" s="1"/>
      <c r="J2" s="1"/>
      <c r="K2" s="1"/>
      <c r="L2" s="1"/>
      <c r="M2" s="1"/>
      <c r="N2" s="1"/>
      <c r="O2" s="1"/>
      <c r="P2" s="1"/>
      <c r="Q2" s="1"/>
      <c r="R2" s="1"/>
      <c r="S2" s="1"/>
      <c r="T2" s="1"/>
      <c r="U2" s="1"/>
    </row>
    <row r="3" spans="1:21" ht="9.75" customHeight="1">
      <c r="A3" s="1"/>
      <c r="B3" s="1" t="s">
        <v>416</v>
      </c>
      <c r="C3" s="1" t="s">
        <v>417</v>
      </c>
      <c r="D3" s="1" t="s">
        <v>238</v>
      </c>
      <c r="E3" s="1" t="s">
        <v>479</v>
      </c>
      <c r="F3" s="1" t="s">
        <v>480</v>
      </c>
      <c r="G3" s="1" t="s">
        <v>481</v>
      </c>
      <c r="H3" s="1"/>
      <c r="I3" s="1"/>
      <c r="J3" s="1"/>
      <c r="K3" s="1"/>
      <c r="L3" s="1"/>
      <c r="M3" s="1"/>
      <c r="N3" s="1"/>
      <c r="O3" s="1"/>
      <c r="P3" s="1"/>
      <c r="Q3" s="1"/>
      <c r="R3" s="1"/>
      <c r="S3" s="1"/>
      <c r="T3" s="1"/>
      <c r="U3" s="1"/>
    </row>
    <row r="4" spans="1:21" ht="9.75" customHeight="1">
      <c r="A4" s="1">
        <v>1913</v>
      </c>
      <c r="B4" s="4"/>
      <c r="C4" s="4"/>
      <c r="D4" s="4">
        <f>0.01*'Table A1'!D6</f>
        <v>0.17960041861867687</v>
      </c>
      <c r="E4" s="1"/>
      <c r="F4" s="1"/>
      <c r="G4" s="4">
        <f>0.01*'Table A3'!D6</f>
        <v>0.17960041861867684</v>
      </c>
      <c r="H4" s="1"/>
      <c r="I4" s="1"/>
      <c r="J4" s="1"/>
      <c r="K4" s="1"/>
      <c r="L4" s="1"/>
      <c r="M4" s="1"/>
      <c r="N4" s="1"/>
      <c r="O4" s="1"/>
      <c r="P4" s="1"/>
      <c r="Q4" s="1"/>
      <c r="R4" s="1"/>
      <c r="S4" s="1"/>
      <c r="T4" s="1"/>
      <c r="U4" s="1"/>
    </row>
    <row r="5" spans="1:21" ht="9.75" customHeight="1">
      <c r="A5" s="1">
        <v>1914</v>
      </c>
      <c r="B5" s="4"/>
      <c r="C5" s="4"/>
      <c r="D5" s="4">
        <f>0.01*'Table A1'!D7</f>
        <v>0.1815794105921632</v>
      </c>
      <c r="E5" s="1"/>
      <c r="F5" s="1"/>
      <c r="G5" s="4">
        <f>0.01*'Table A3'!D7</f>
        <v>0.1815794105921632</v>
      </c>
      <c r="H5" s="1"/>
      <c r="I5" s="1"/>
      <c r="J5" s="1"/>
      <c r="K5" s="1"/>
      <c r="L5" s="1"/>
      <c r="M5" s="1"/>
      <c r="N5" s="1"/>
      <c r="O5" s="1"/>
      <c r="P5" s="1"/>
      <c r="Q5" s="1"/>
      <c r="R5" s="1"/>
      <c r="S5" s="1"/>
      <c r="T5" s="1"/>
      <c r="U5" s="1"/>
    </row>
    <row r="6" spans="1:21" ht="9.75" customHeight="1">
      <c r="A6" s="1">
        <v>1915</v>
      </c>
      <c r="B6" s="4"/>
      <c r="C6" s="4"/>
      <c r="D6" s="4">
        <f>0.01*'Table A1'!D8</f>
        <v>0.17577725000000002</v>
      </c>
      <c r="E6" s="1"/>
      <c r="F6" s="1"/>
      <c r="G6" s="4">
        <f>0.01*'Table A3'!D8</f>
        <v>0.1757772211527503</v>
      </c>
      <c r="H6" s="1"/>
      <c r="I6" s="1"/>
      <c r="J6" s="1"/>
      <c r="K6" s="1"/>
      <c r="L6" s="1"/>
      <c r="M6" s="1"/>
      <c r="N6" s="1"/>
      <c r="O6" s="1"/>
      <c r="P6" s="1"/>
      <c r="Q6" s="1"/>
      <c r="R6" s="1"/>
      <c r="S6" s="1"/>
      <c r="T6" s="1"/>
      <c r="U6" s="1"/>
    </row>
    <row r="7" spans="1:21" ht="9.75" customHeight="1">
      <c r="A7" s="1">
        <v>1916</v>
      </c>
      <c r="B7" s="4"/>
      <c r="C7" s="4"/>
      <c r="D7" s="4">
        <f>0.01*'Table A1'!D9</f>
        <v>0.18573066775406247</v>
      </c>
      <c r="E7" s="1"/>
      <c r="F7" s="1"/>
      <c r="G7" s="4">
        <f>0.01*'Table A3'!D9</f>
        <v>0.19310755788605957</v>
      </c>
      <c r="H7" s="1"/>
      <c r="I7" s="1"/>
      <c r="J7" s="1"/>
      <c r="K7" s="1"/>
      <c r="L7" s="1"/>
      <c r="M7" s="1"/>
      <c r="N7" s="1"/>
      <c r="O7" s="1"/>
      <c r="P7" s="1"/>
      <c r="Q7" s="1"/>
      <c r="R7" s="1"/>
      <c r="S7" s="1"/>
      <c r="T7" s="1"/>
      <c r="U7" s="1"/>
    </row>
    <row r="8" spans="1:21" ht="9.75" customHeight="1">
      <c r="A8" s="1">
        <v>1917</v>
      </c>
      <c r="B8" s="4">
        <f>0.01*'Table A1'!I10</f>
        <v>9.9524935179020932E-2</v>
      </c>
      <c r="C8" s="4">
        <f>0.01*'Table A1'!J10</f>
        <v>0.12735060899125261</v>
      </c>
      <c r="D8" s="4">
        <f>0.01*'Table A1'!D10</f>
        <v>0.17599487458195232</v>
      </c>
      <c r="E8" s="4">
        <f>0.01*'Table A3'!I10</f>
        <v>9.8661181619416921E-2</v>
      </c>
      <c r="F8" s="4">
        <f>0.01*'Table A3'!J10</f>
        <v>0.12904391187869899</v>
      </c>
      <c r="G8" s="4">
        <f>0.01*'Table A3'!D10</f>
        <v>0.17737148100278474</v>
      </c>
      <c r="H8" s="1"/>
      <c r="I8" s="1"/>
      <c r="J8" s="1"/>
      <c r="K8" s="1"/>
      <c r="L8" s="1"/>
      <c r="M8" s="1"/>
      <c r="N8" s="1"/>
      <c r="O8" s="1"/>
      <c r="P8" s="1"/>
      <c r="Q8" s="1"/>
      <c r="R8" s="1"/>
      <c r="S8" s="1"/>
      <c r="T8" s="1"/>
      <c r="U8" s="1"/>
    </row>
    <row r="9" spans="1:21" ht="9.75" customHeight="1">
      <c r="A9" s="1">
        <v>1918</v>
      </c>
      <c r="B9" s="4">
        <f>0.01*'Table A1'!I11</f>
        <v>0.10605779212634976</v>
      </c>
      <c r="C9" s="4">
        <f>0.01*'Table A1'!J11</f>
        <v>0.13414727863839221</v>
      </c>
      <c r="D9" s="4">
        <f>0.01*'Table A1'!D11</f>
        <v>0.15883220435548376</v>
      </c>
      <c r="E9" s="4">
        <f>0.01*'Table A3'!I11</f>
        <v>0.10613652742857756</v>
      </c>
      <c r="F9" s="4">
        <f>0.01*'Table A3'!J11</f>
        <v>0.13531920042262185</v>
      </c>
      <c r="G9" s="4">
        <f>0.01*'Table A3'!D11</f>
        <v>0.15961472661607251</v>
      </c>
      <c r="H9" s="1"/>
      <c r="I9" s="1"/>
      <c r="J9" s="1"/>
      <c r="K9" s="1"/>
      <c r="L9" s="1"/>
      <c r="M9" s="1"/>
      <c r="N9" s="1"/>
      <c r="O9" s="1"/>
      <c r="P9" s="1"/>
      <c r="Q9" s="1"/>
      <c r="R9" s="1"/>
      <c r="S9" s="1"/>
      <c r="T9" s="1"/>
      <c r="U9" s="1"/>
    </row>
    <row r="10" spans="1:21" ht="9.75" customHeight="1">
      <c r="A10" s="1">
        <v>1919</v>
      </c>
      <c r="B10" s="4">
        <f>0.01*'Table A1'!I12</f>
        <v>0.10173674459818331</v>
      </c>
      <c r="C10" s="4">
        <f>0.01*'Table A1'!J12</f>
        <v>0.13440234700998305</v>
      </c>
      <c r="D10" s="4">
        <f>0.01*'Table A1'!D12</f>
        <v>0.15867414854522685</v>
      </c>
      <c r="E10" s="4">
        <f>0.01*'Table A3'!I12</f>
        <v>0.10147938715495033</v>
      </c>
      <c r="F10" s="4">
        <f>0.01*'Table A3'!J12</f>
        <v>0.13756920838504957</v>
      </c>
      <c r="G10" s="4">
        <f>0.01*'Table A3'!D12</f>
        <v>0.16410778328022629</v>
      </c>
      <c r="H10" s="1"/>
      <c r="I10" s="1"/>
      <c r="J10" s="1"/>
      <c r="K10" s="1"/>
      <c r="L10" s="1"/>
      <c r="M10" s="1"/>
      <c r="N10" s="1"/>
      <c r="O10" s="1"/>
      <c r="P10" s="1"/>
      <c r="Q10" s="1"/>
      <c r="R10" s="1"/>
      <c r="S10" s="1"/>
      <c r="T10" s="1"/>
      <c r="U10" s="1"/>
    </row>
    <row r="11" spans="1:21" ht="9.75" customHeight="1">
      <c r="A11" s="1">
        <v>1920</v>
      </c>
      <c r="B11" s="4">
        <f>0.01*'Table A1'!I13</f>
        <v>0.10630937105802522</v>
      </c>
      <c r="C11" s="4">
        <f>0.01*'Table A1'!J13</f>
        <v>0.13010408276527344</v>
      </c>
      <c r="D11" s="4">
        <f>0.01*'Table A1'!D13</f>
        <v>0.14459042055439386</v>
      </c>
      <c r="E11" s="4">
        <f>0.01*'Table A3'!I13</f>
        <v>0.10690094003648831</v>
      </c>
      <c r="F11" s="4">
        <f>0.01*'Table A3'!J13</f>
        <v>0.13494200270404597</v>
      </c>
      <c r="G11" s="4">
        <f>0.01*'Table A3'!D13</f>
        <v>0.14829819366320032</v>
      </c>
      <c r="H11" s="1"/>
      <c r="I11" s="1"/>
      <c r="J11" s="1"/>
      <c r="K11" s="1"/>
      <c r="L11" s="1"/>
      <c r="M11" s="1"/>
      <c r="N11" s="1"/>
      <c r="O11" s="1"/>
      <c r="P11" s="1"/>
      <c r="Q11" s="1"/>
      <c r="R11" s="1"/>
      <c r="S11" s="1"/>
      <c r="T11" s="1"/>
      <c r="U11" s="1"/>
    </row>
    <row r="12" spans="1:21" ht="9.75" customHeight="1">
      <c r="A12" s="1">
        <v>1921</v>
      </c>
      <c r="B12" s="4">
        <f>0.01*'Table A1'!I14</f>
        <v>0.12402665781655652</v>
      </c>
      <c r="C12" s="4">
        <f>0.01*'Table A1'!J14</f>
        <v>0.14984130871846468</v>
      </c>
      <c r="D12" s="4">
        <f>0.01*'Table A1'!D14</f>
        <v>0.15472929986471554</v>
      </c>
      <c r="E12" s="4">
        <f>0.01*'Table A3'!I14</f>
        <v>0.12376932437615897</v>
      </c>
      <c r="F12" s="4">
        <f>0.01*'Table A3'!J14</f>
        <v>0.15166208341552023</v>
      </c>
      <c r="G12" s="4">
        <f>0.01*'Table A3'!D14</f>
        <v>0.15637915884632855</v>
      </c>
      <c r="H12" s="1"/>
      <c r="I12" s="1"/>
      <c r="J12" s="1"/>
      <c r="K12" s="1"/>
      <c r="L12" s="1"/>
      <c r="M12" s="1"/>
      <c r="N12" s="1"/>
      <c r="O12" s="1"/>
      <c r="P12" s="1"/>
      <c r="Q12" s="1"/>
      <c r="R12" s="1"/>
      <c r="S12" s="1"/>
      <c r="T12" s="1"/>
      <c r="U12" s="1"/>
    </row>
    <row r="13" spans="1:21" ht="9.75" customHeight="1">
      <c r="A13" s="1">
        <v>1922</v>
      </c>
      <c r="B13" s="4">
        <f>0.01*'Table A1'!I15</f>
        <v>0.11895768352952343</v>
      </c>
      <c r="C13" s="4">
        <f>0.01*'Table A1'!J15</f>
        <v>0.14760465584264826</v>
      </c>
      <c r="D13" s="4">
        <f>0.01*'Table A1'!D15</f>
        <v>0.16292319490434096</v>
      </c>
      <c r="E13" s="4">
        <f>0.01*'Table A3'!I15</f>
        <v>0.11776492874998998</v>
      </c>
      <c r="F13" s="4">
        <f>0.01*'Table A3'!J15</f>
        <v>0.14887356369453883</v>
      </c>
      <c r="G13" s="4">
        <f>0.01*'Table A3'!D15</f>
        <v>0.17057628417064824</v>
      </c>
      <c r="H13" s="1"/>
      <c r="I13" s="1"/>
      <c r="J13" s="1"/>
      <c r="K13" s="1"/>
      <c r="L13" s="1"/>
      <c r="M13" s="1"/>
      <c r="N13" s="1"/>
      <c r="O13" s="1"/>
      <c r="P13" s="1"/>
      <c r="Q13" s="1"/>
      <c r="R13" s="1"/>
      <c r="S13" s="1"/>
      <c r="T13" s="1"/>
      <c r="U13" s="1"/>
    </row>
    <row r="14" spans="1:21" ht="9.75" customHeight="1">
      <c r="A14" s="1">
        <v>1923</v>
      </c>
      <c r="B14" s="4">
        <f>0.01*'Table A1'!I16</f>
        <v>0.11640894013390728</v>
      </c>
      <c r="C14" s="4">
        <f>0.01*'Table A1'!J16</f>
        <v>0.13957653374364018</v>
      </c>
      <c r="D14" s="4">
        <f>0.01*'Table A1'!D16</f>
        <v>0.14991004682031273</v>
      </c>
      <c r="E14" s="4">
        <f>0.01*'Table A3'!I16</f>
        <v>0.11684395587269368</v>
      </c>
      <c r="F14" s="4">
        <f>0.01*'Table A3'!J16</f>
        <v>0.1413436190179973</v>
      </c>
      <c r="G14" s="4">
        <f>0.01*'Table A3'!D16</f>
        <v>0.15642493090768797</v>
      </c>
      <c r="H14" s="1"/>
      <c r="I14" s="1"/>
      <c r="J14" s="1"/>
      <c r="K14" s="1"/>
      <c r="L14" s="1"/>
      <c r="M14" s="1"/>
      <c r="N14" s="1"/>
      <c r="O14" s="1"/>
      <c r="P14" s="1"/>
      <c r="Q14" s="1"/>
      <c r="R14" s="1"/>
      <c r="S14" s="1"/>
      <c r="T14" s="1"/>
      <c r="U14" s="1"/>
    </row>
    <row r="15" spans="1:21" ht="9.75" customHeight="1">
      <c r="A15" s="1">
        <v>1924</v>
      </c>
      <c r="B15" s="4">
        <f>0.01*'Table A1'!I17</f>
        <v>0.12336037524047935</v>
      </c>
      <c r="C15" s="4">
        <f>0.01*'Table A1'!J17</f>
        <v>0.14611970262259391</v>
      </c>
      <c r="D15" s="4">
        <f>0.01*'Table A1'!D17</f>
        <v>0.16315906869089505</v>
      </c>
      <c r="E15" s="4">
        <f>0.01*'Table A3'!I17</f>
        <v>0.12294966972422365</v>
      </c>
      <c r="F15" s="4">
        <f>0.01*'Table A3'!J17</f>
        <v>0.14688995507577701</v>
      </c>
      <c r="G15" s="4">
        <f>0.01*'Table A3'!D17</f>
        <v>0.17423080267847396</v>
      </c>
      <c r="H15" s="1"/>
      <c r="I15" s="1"/>
      <c r="J15" s="1"/>
      <c r="K15" s="1"/>
      <c r="L15" s="1"/>
      <c r="M15" s="1"/>
      <c r="N15" s="1"/>
      <c r="O15" s="1"/>
      <c r="P15" s="1"/>
      <c r="Q15" s="1"/>
      <c r="R15" s="1"/>
      <c r="S15" s="1"/>
      <c r="T15" s="1"/>
      <c r="U15" s="1"/>
    </row>
    <row r="16" spans="1:21" ht="9.75" customHeight="1">
      <c r="A16" s="1">
        <v>1925</v>
      </c>
      <c r="B16" s="4">
        <f>0.01*'Table A1'!I18</f>
        <v>0.11701303697960733</v>
      </c>
      <c r="C16" s="4">
        <f>0.01*'Table A1'!J18</f>
        <v>0.14862699060465492</v>
      </c>
      <c r="D16" s="4">
        <f>0.01*'Table A1'!D18</f>
        <v>0.17602806588875772</v>
      </c>
      <c r="E16" s="4">
        <f>0.01*'Table A3'!I18</f>
        <v>0.11344553742638319</v>
      </c>
      <c r="F16" s="4">
        <f>0.01*'Table A3'!J18</f>
        <v>0.14765018321509182</v>
      </c>
      <c r="G16" s="4">
        <f>0.01*'Table A3'!D18</f>
        <v>0.20244504854676584</v>
      </c>
      <c r="H16" s="1"/>
      <c r="I16" s="1"/>
      <c r="J16" s="1"/>
      <c r="K16" s="1"/>
      <c r="L16" s="1"/>
      <c r="M16" s="1"/>
      <c r="N16" s="1"/>
      <c r="O16" s="1"/>
      <c r="P16" s="1"/>
      <c r="Q16" s="1"/>
      <c r="R16" s="1"/>
      <c r="S16" s="1"/>
      <c r="T16" s="1"/>
      <c r="U16" s="1"/>
    </row>
    <row r="17" spans="1:21" ht="9.75" customHeight="1">
      <c r="A17" s="1">
        <v>1926</v>
      </c>
      <c r="B17" s="4">
        <f>0.01*'Table A1'!I19</f>
        <v>0.11316632032370574</v>
      </c>
      <c r="C17" s="4">
        <f>0.01*'Table A1'!J19</f>
        <v>0.14740856233172842</v>
      </c>
      <c r="D17" s="4">
        <f>0.01*'Table A1'!D19</f>
        <v>0.18011497014310468</v>
      </c>
      <c r="E17" s="4">
        <f>0.01*'Table A3'!I19</f>
        <v>0.11096649778448509</v>
      </c>
      <c r="F17" s="4">
        <f>0.01*'Table A3'!J19</f>
        <v>0.1470473459999129</v>
      </c>
      <c r="G17" s="4">
        <f>0.01*'Table A3'!D19</f>
        <v>0.19909051389797591</v>
      </c>
      <c r="H17" s="1"/>
      <c r="I17" s="1"/>
      <c r="J17" s="1"/>
      <c r="K17" s="1"/>
      <c r="L17" s="1"/>
      <c r="M17" s="1"/>
      <c r="N17" s="1"/>
      <c r="O17" s="1"/>
      <c r="P17" s="1"/>
      <c r="Q17" s="1"/>
      <c r="R17" s="1"/>
      <c r="S17" s="1"/>
      <c r="T17" s="1"/>
      <c r="U17" s="1"/>
    </row>
    <row r="18" spans="1:21" ht="9.75" customHeight="1">
      <c r="A18" s="1">
        <v>1927</v>
      </c>
      <c r="B18" s="4">
        <f>0.01*'Table A1'!I20</f>
        <v>0.11234084137991295</v>
      </c>
      <c r="C18" s="4">
        <f>0.01*'Table A1'!J20</f>
        <v>0.1475276343135293</v>
      </c>
      <c r="D18" s="4">
        <f>0.01*'Table A1'!D20</f>
        <v>0.1867888575023515</v>
      </c>
      <c r="E18" s="4">
        <f>0.01*'Table A3'!I20</f>
        <v>0.10977427770227123</v>
      </c>
      <c r="F18" s="4">
        <f>0.01*'Table A3'!J20</f>
        <v>0.14665994457862339</v>
      </c>
      <c r="G18" s="4">
        <f>0.01*'Table A3'!D20</f>
        <v>0.21025033880744509</v>
      </c>
      <c r="H18" s="1"/>
      <c r="I18" s="1"/>
      <c r="J18" s="1"/>
      <c r="K18" s="1"/>
      <c r="L18" s="1"/>
      <c r="M18" s="1"/>
      <c r="N18" s="1"/>
      <c r="O18" s="1"/>
      <c r="P18" s="1"/>
      <c r="Q18" s="1"/>
      <c r="R18" s="1"/>
      <c r="S18" s="1"/>
      <c r="T18" s="1"/>
      <c r="U18" s="1"/>
    </row>
    <row r="19" spans="1:21" ht="9.75" customHeight="1">
      <c r="A19" s="1">
        <v>1928</v>
      </c>
      <c r="B19" s="4">
        <f>0.01*'Table A1'!I21</f>
        <v>0.11321760020906645</v>
      </c>
      <c r="C19" s="4">
        <f>0.01*'Table A1'!J21</f>
        <v>0.15172704167251083</v>
      </c>
      <c r="D19" s="4">
        <f>0.01*'Table A1'!D21</f>
        <v>0.1959871796250888</v>
      </c>
      <c r="E19" s="4">
        <f>0.01*'Table A3'!I21</f>
        <v>0.10725028682332656</v>
      </c>
      <c r="F19" s="4">
        <f>0.01*'Table A3'!J21</f>
        <v>0.14623433411009829</v>
      </c>
      <c r="G19" s="4">
        <f>0.01*'Table A3'!D21</f>
        <v>0.23940249505397071</v>
      </c>
      <c r="H19" s="1"/>
      <c r="I19" s="1"/>
      <c r="J19" s="1"/>
      <c r="K19" s="1"/>
      <c r="L19" s="1"/>
      <c r="M19" s="1"/>
      <c r="N19" s="1"/>
      <c r="O19" s="1"/>
      <c r="P19" s="1"/>
      <c r="Q19" s="1"/>
      <c r="R19" s="1"/>
      <c r="S19" s="1"/>
      <c r="T19" s="1"/>
      <c r="U19" s="1"/>
    </row>
    <row r="20" spans="1:21" ht="9.75" customHeight="1">
      <c r="A20" s="1">
        <v>1929</v>
      </c>
      <c r="B20" s="4">
        <f>0.01*'Table A1'!I22</f>
        <v>0.10710036120753329</v>
      </c>
      <c r="C20" s="4">
        <f>0.01*'Table A1'!J22</f>
        <v>0.14630463197399859</v>
      </c>
      <c r="D20" s="4">
        <f>0.01*'Table A1'!D22</f>
        <v>0.18417904285315917</v>
      </c>
      <c r="E20" s="4">
        <f>0.01*'Table A3'!I22</f>
        <v>0.10226556591893121</v>
      </c>
      <c r="F20" s="4">
        <f>0.01*'Table A3'!J22</f>
        <v>0.14130147719557543</v>
      </c>
      <c r="G20" s="4">
        <f>0.01*'Table A3'!D22</f>
        <v>0.22352883584556574</v>
      </c>
      <c r="H20" s="1"/>
      <c r="I20" s="1"/>
      <c r="J20" s="1"/>
      <c r="K20" s="1"/>
      <c r="L20" s="1"/>
      <c r="M20" s="1"/>
      <c r="N20" s="1"/>
      <c r="O20" s="1"/>
      <c r="P20" s="1"/>
      <c r="Q20" s="1"/>
      <c r="R20" s="1"/>
      <c r="S20" s="1"/>
      <c r="T20" s="1"/>
      <c r="U20" s="1"/>
    </row>
    <row r="21" spans="1:21" ht="9.75" customHeight="1">
      <c r="A21" s="1">
        <v>1930</v>
      </c>
      <c r="B21" s="4">
        <f>0.01*'Table A1'!I23</f>
        <v>0.11892790315642313</v>
      </c>
      <c r="C21" s="4">
        <f>0.01*'Table A1'!J23</f>
        <v>0.14757865821298791</v>
      </c>
      <c r="D21" s="4">
        <f>0.01*'Table A1'!D23</f>
        <v>0.16422818416449542</v>
      </c>
      <c r="E21" s="4">
        <f>0.01*'Table A3'!I23</f>
        <v>0.11802376359647376</v>
      </c>
      <c r="F21" s="4">
        <f>0.01*'Table A3'!J23</f>
        <v>0.1483980548440843</v>
      </c>
      <c r="G21" s="4">
        <f>0.01*'Table A3'!D23</f>
        <v>0.17223273140378864</v>
      </c>
      <c r="H21" s="1"/>
      <c r="I21" s="1"/>
      <c r="J21" s="1"/>
      <c r="K21" s="1"/>
      <c r="L21" s="1"/>
      <c r="M21" s="1"/>
      <c r="N21" s="1"/>
      <c r="O21" s="1"/>
      <c r="P21" s="1"/>
      <c r="Q21" s="1"/>
      <c r="R21" s="1"/>
      <c r="S21" s="1"/>
      <c r="T21" s="1"/>
      <c r="U21" s="1"/>
    </row>
    <row r="22" spans="1:21" ht="9.75" customHeight="1">
      <c r="A22" s="1">
        <v>1931</v>
      </c>
      <c r="B22" s="4">
        <f>0.01*'Table A1'!I24</f>
        <v>0.13392771655778229</v>
      </c>
      <c r="C22" s="4">
        <f>0.01*'Table A1'!J24</f>
        <v>0.15741628139683803</v>
      </c>
      <c r="D22" s="4">
        <f>0.01*'Table A1'!D24</f>
        <v>0.15270594044223251</v>
      </c>
      <c r="E22" s="4">
        <f>0.01*'Table A3'!I24</f>
        <v>0.13312332994997078</v>
      </c>
      <c r="F22" s="4">
        <f>0.01*'Table A3'!J24</f>
        <v>0.15732408260745653</v>
      </c>
      <c r="G22" s="4">
        <f>0.01*'Table A3'!D24</f>
        <v>0.15498458756689251</v>
      </c>
      <c r="H22" s="1"/>
      <c r="I22" s="1"/>
      <c r="J22" s="1"/>
      <c r="K22" s="1"/>
      <c r="L22" s="1"/>
      <c r="M22" s="1"/>
      <c r="N22" s="1"/>
      <c r="O22" s="1"/>
      <c r="P22" s="1"/>
      <c r="Q22" s="1"/>
      <c r="R22" s="1"/>
      <c r="S22" s="1"/>
      <c r="T22" s="1"/>
      <c r="U22" s="1"/>
    </row>
    <row r="23" spans="1:21" ht="9.75" customHeight="1">
      <c r="A23" s="1">
        <v>1932</v>
      </c>
      <c r="B23" s="4">
        <f>0.01*'Table A1'!I25</f>
        <v>0.13709720710100501</v>
      </c>
      <c r="C23" s="4">
        <f>0.01*'Table A1'!J25</f>
        <v>0.1711233752906294</v>
      </c>
      <c r="D23" s="4">
        <f>0.01*'Table A1'!D25</f>
        <v>0.15478467631887072</v>
      </c>
      <c r="E23" s="4">
        <f>0.01*'Table A3'!I25</f>
        <v>0.1370208846575072</v>
      </c>
      <c r="F23" s="4">
        <f>0.01*'Table A3'!J25</f>
        <v>0.17112193265214998</v>
      </c>
      <c r="G23" s="4">
        <f>0.01*'Table A3'!D25</f>
        <v>0.15555930046295793</v>
      </c>
      <c r="H23" s="1"/>
      <c r="I23" s="1"/>
      <c r="J23" s="1"/>
      <c r="K23" s="1"/>
      <c r="L23" s="1"/>
      <c r="M23" s="1"/>
      <c r="N23" s="1"/>
      <c r="O23" s="1"/>
      <c r="P23" s="1"/>
      <c r="Q23" s="1"/>
      <c r="R23" s="1"/>
      <c r="S23" s="1"/>
      <c r="T23" s="1"/>
      <c r="U23" s="1"/>
    </row>
    <row r="24" spans="1:21" ht="9.75" customHeight="1">
      <c r="A24" s="1">
        <v>1933</v>
      </c>
      <c r="B24" s="4">
        <f>0.01*'Table A1'!I26</f>
        <v>0.12540013235511632</v>
      </c>
      <c r="C24" s="4">
        <f>0.01*'Table A1'!J26</f>
        <v>0.16715503092404863</v>
      </c>
      <c r="D24" s="4">
        <f>0.01*'Table A1'!D26</f>
        <v>0.15770913177787016</v>
      </c>
      <c r="E24" s="4">
        <f>0.01*'Table A3'!I26</f>
        <v>0.12415084014789272</v>
      </c>
      <c r="F24" s="4">
        <f>0.01*'Table A3'!J26</f>
        <v>0.1672664306575232</v>
      </c>
      <c r="G24" s="4">
        <f>0.01*'Table A3'!D26</f>
        <v>0.16460087350020167</v>
      </c>
      <c r="H24" s="1"/>
      <c r="I24" s="1"/>
      <c r="J24" s="1"/>
      <c r="K24" s="1"/>
      <c r="L24" s="1"/>
      <c r="M24" s="1"/>
      <c r="N24" s="1"/>
      <c r="O24" s="1"/>
      <c r="P24" s="1"/>
      <c r="Q24" s="1"/>
      <c r="R24" s="1"/>
      <c r="S24" s="1"/>
      <c r="T24" s="1"/>
      <c r="U24" s="1"/>
    </row>
    <row r="25" spans="1:21" ht="9.75" customHeight="1">
      <c r="A25" s="1">
        <v>1934</v>
      </c>
      <c r="B25" s="4">
        <f>0.01*'Table A1'!I27</f>
        <v>0.12160433693068737</v>
      </c>
      <c r="C25" s="4">
        <f>0.01*'Table A1'!J27</f>
        <v>0.17126457874372603</v>
      </c>
      <c r="D25" s="4">
        <f>0.01*'Table A1'!D27</f>
        <v>0.15868185076417599</v>
      </c>
      <c r="E25" s="4">
        <f>0.01*'Table A3'!I27</f>
        <v>0.12070065170283847</v>
      </c>
      <c r="F25" s="4">
        <f>0.01*'Table A3'!J27</f>
        <v>0.17316487732410848</v>
      </c>
      <c r="G25" s="4">
        <f>0.01*'Table A3'!D27</f>
        <v>0.16396989069448942</v>
      </c>
      <c r="H25" s="1"/>
      <c r="I25" s="1"/>
      <c r="J25" s="1"/>
      <c r="K25" s="1"/>
      <c r="L25" s="1"/>
      <c r="M25" s="1"/>
      <c r="N25" s="1"/>
      <c r="O25" s="1"/>
      <c r="P25" s="1"/>
      <c r="Q25" s="1"/>
      <c r="R25" s="1"/>
      <c r="S25" s="1"/>
      <c r="T25" s="1"/>
      <c r="U25" s="1"/>
    </row>
    <row r="26" spans="1:21" ht="9.75" customHeight="1">
      <c r="A26" s="1">
        <v>1935</v>
      </c>
      <c r="B26" s="4">
        <f>0.01*'Table A1'!I28</f>
        <v>0.1240280140649042</v>
      </c>
      <c r="C26" s="4">
        <f>0.01*'Table A1'!J28</f>
        <v>0.15361873875815876</v>
      </c>
      <c r="D26" s="4">
        <f>0.01*'Table A1'!D28</f>
        <v>0.15628311990462226</v>
      </c>
      <c r="E26" s="4">
        <f>0.01*'Table A3'!I28</f>
        <v>0.12209213875061316</v>
      </c>
      <c r="F26" s="4">
        <f>0.01*'Table A3'!J28</f>
        <v>0.15608483673939097</v>
      </c>
      <c r="G26" s="4">
        <f>0.01*'Table A3'!D28</f>
        <v>0.16676285163429341</v>
      </c>
      <c r="H26" s="1"/>
      <c r="I26" s="1"/>
      <c r="J26" s="1"/>
      <c r="K26" s="1"/>
      <c r="L26" s="1"/>
      <c r="M26" s="1"/>
      <c r="N26" s="1"/>
      <c r="O26" s="1"/>
      <c r="P26" s="1"/>
      <c r="Q26" s="1"/>
      <c r="R26" s="1"/>
      <c r="S26" s="1"/>
      <c r="T26" s="1"/>
      <c r="U26" s="1"/>
    </row>
    <row r="27" spans="1:21" ht="9.75" customHeight="1">
      <c r="A27" s="1">
        <v>1936</v>
      </c>
      <c r="B27" s="4">
        <f>0.01*'Table A1'!I29</f>
        <v>0.12117594288384341</v>
      </c>
      <c r="C27" s="4">
        <f>0.01*'Table A1'!J29</f>
        <v>0.15017430518277902</v>
      </c>
      <c r="D27" s="4">
        <f>0.01*'Table A1'!D29</f>
        <v>0.17637342175901782</v>
      </c>
      <c r="E27" s="4">
        <f>0.01*'Table A3'!I29</f>
        <v>0.11955056398672689</v>
      </c>
      <c r="F27" s="4">
        <f>0.01*'Table A3'!J29</f>
        <v>0.15350474515592019</v>
      </c>
      <c r="G27" s="4">
        <f>0.01*'Table A3'!D29</f>
        <v>0.1928824418021155</v>
      </c>
      <c r="H27" s="1"/>
      <c r="I27" s="1"/>
      <c r="J27" s="1"/>
      <c r="K27" s="1"/>
      <c r="L27" s="1"/>
      <c r="M27" s="1"/>
      <c r="N27" s="1"/>
      <c r="O27" s="1"/>
      <c r="P27" s="1"/>
      <c r="Q27" s="1"/>
      <c r="R27" s="1"/>
      <c r="S27" s="1"/>
      <c r="T27" s="1"/>
      <c r="U27" s="1"/>
    </row>
    <row r="28" spans="1:21" ht="9.75" customHeight="1">
      <c r="A28" s="1">
        <v>1937</v>
      </c>
      <c r="B28" s="4">
        <f>0.01*'Table A1'!I30</f>
        <v>0.11968605363953139</v>
      </c>
      <c r="C28" s="4">
        <f>0.01*'Table A1'!J30</f>
        <v>0.14928840202600857</v>
      </c>
      <c r="D28" s="4">
        <f>0.01*'Table A1'!D30</f>
        <v>0.16450434286791296</v>
      </c>
      <c r="E28" s="4">
        <f>0.01*'Table A3'!I30</f>
        <v>0.11962707012543825</v>
      </c>
      <c r="F28" s="4">
        <f>0.01*'Table A3'!J30</f>
        <v>0.15119363144965636</v>
      </c>
      <c r="G28" s="4">
        <f>0.01*'Table A3'!D30</f>
        <v>0.17149341603070714</v>
      </c>
      <c r="H28" s="1"/>
      <c r="I28" s="1"/>
      <c r="J28" s="1"/>
      <c r="K28" s="1"/>
      <c r="L28" s="1"/>
      <c r="M28" s="1"/>
      <c r="N28" s="1"/>
      <c r="O28" s="1"/>
      <c r="P28" s="1"/>
      <c r="Q28" s="1"/>
      <c r="R28" s="1"/>
      <c r="S28" s="1"/>
      <c r="T28" s="1"/>
      <c r="U28" s="1"/>
    </row>
    <row r="29" spans="1:21" ht="9.75" customHeight="1">
      <c r="A29" s="1">
        <v>1938</v>
      </c>
      <c r="B29" s="4">
        <f>0.01*'Table A1'!I31</f>
        <v>0.12818698467121631</v>
      </c>
      <c r="C29" s="4">
        <f>0.01*'Table A1'!J31</f>
        <v>0.15452808999967554</v>
      </c>
      <c r="D29" s="4">
        <f>0.01*'Table A1'!D31</f>
        <v>0.1472938302542493</v>
      </c>
      <c r="E29" s="4">
        <f>0.01*'Table A3'!I31</f>
        <v>0.12730122122777579</v>
      </c>
      <c r="F29" s="4">
        <f>0.01*'Table A3'!J31</f>
        <v>0.15589792267849109</v>
      </c>
      <c r="G29" s="4">
        <f>0.01*'Table A3'!D31</f>
        <v>0.15754923180145183</v>
      </c>
      <c r="H29" s="1"/>
      <c r="I29" s="1"/>
      <c r="J29" s="1"/>
      <c r="K29" s="1"/>
      <c r="L29" s="1"/>
      <c r="M29" s="1"/>
      <c r="N29" s="1"/>
      <c r="O29" s="1"/>
      <c r="P29" s="1"/>
      <c r="Q29" s="1"/>
      <c r="R29" s="1"/>
      <c r="S29" s="1"/>
      <c r="T29" s="1"/>
      <c r="U29" s="1"/>
    </row>
    <row r="30" spans="1:21" ht="9.75" customHeight="1">
      <c r="A30" s="1">
        <v>1939</v>
      </c>
      <c r="B30" s="4">
        <f>0.01*'Table A1'!I32</f>
        <v>0.13282288467129041</v>
      </c>
      <c r="C30" s="4">
        <f>0.01*'Table A1'!J32</f>
        <v>0.15893573752668486</v>
      </c>
      <c r="D30" s="4">
        <f>0.01*'Table A1'!D32</f>
        <v>0.15393035953166023</v>
      </c>
      <c r="E30" s="4">
        <f>0.01*'Table A3'!I32</f>
        <v>0.13239172394743853</v>
      </c>
      <c r="F30" s="4">
        <f>0.01*'Table A3'!J32</f>
        <v>0.16103255827476801</v>
      </c>
      <c r="G30" s="4">
        <f>0.01*'Table A3'!D32</f>
        <v>0.16175457419534936</v>
      </c>
      <c r="H30" s="1"/>
      <c r="I30" s="1"/>
      <c r="J30" s="1"/>
      <c r="K30" s="1"/>
      <c r="L30" s="1"/>
      <c r="M30" s="1"/>
      <c r="N30" s="1"/>
      <c r="O30" s="1"/>
      <c r="P30" s="1"/>
      <c r="Q30" s="1"/>
      <c r="R30" s="1"/>
      <c r="S30" s="1"/>
      <c r="T30" s="1"/>
      <c r="U30" s="1"/>
    </row>
    <row r="31" spans="1:21" ht="9.75" customHeight="1">
      <c r="A31" s="1">
        <v>1940</v>
      </c>
      <c r="B31" s="4">
        <f>0.01*'Table A1'!I33</f>
        <v>0.13138487803689614</v>
      </c>
      <c r="C31" s="4">
        <f>0.01*'Table A1'!J33</f>
        <v>0.15554161626419646</v>
      </c>
      <c r="D31" s="4">
        <f>0.01*'Table A1'!D33</f>
        <v>0.15733988074633878</v>
      </c>
      <c r="E31" s="4">
        <f>0.01*'Table A3'!I33</f>
        <v>0.13070891184715841</v>
      </c>
      <c r="F31" s="4">
        <f>0.01*'Table A3'!J33</f>
        <v>0.15744167514890969</v>
      </c>
      <c r="G31" s="4">
        <f>0.01*'Table A3'!D33</f>
        <v>0.16478073729414297</v>
      </c>
      <c r="H31" s="1"/>
      <c r="I31" s="1"/>
      <c r="J31" s="1"/>
      <c r="K31" s="1"/>
      <c r="L31" s="1"/>
      <c r="M31" s="1"/>
      <c r="N31" s="1"/>
      <c r="O31" s="1"/>
      <c r="P31" s="1"/>
      <c r="Q31" s="1"/>
      <c r="R31" s="1"/>
      <c r="S31" s="1"/>
      <c r="T31" s="1"/>
      <c r="U31" s="1"/>
    </row>
    <row r="32" spans="1:21" ht="9.75" customHeight="1">
      <c r="A32" s="1">
        <v>1941</v>
      </c>
      <c r="B32" s="4">
        <f>0.01*'Table A1'!I34</f>
        <v>0.12002108457499745</v>
      </c>
      <c r="C32" s="4">
        <f>0.01*'Table A1'!J34</f>
        <v>0.14009227740856633</v>
      </c>
      <c r="D32" s="4">
        <f>0.01*'Table A1'!D34</f>
        <v>0.15007978377996722</v>
      </c>
      <c r="E32" s="4">
        <f>0.01*'Table A3'!I34</f>
        <v>0.11938406621834941</v>
      </c>
      <c r="F32" s="4">
        <f>0.01*'Table A3'!J34</f>
        <v>0.14206365911198685</v>
      </c>
      <c r="G32" s="4">
        <f>0.01*'Table A3'!D34</f>
        <v>0.15785567024243194</v>
      </c>
      <c r="H32" s="1"/>
      <c r="I32" s="1"/>
      <c r="J32" s="1"/>
      <c r="K32" s="1"/>
      <c r="L32" s="1"/>
      <c r="M32" s="1"/>
      <c r="N32" s="1"/>
      <c r="O32" s="1"/>
      <c r="P32" s="1"/>
      <c r="Q32" s="1"/>
      <c r="R32" s="1"/>
      <c r="S32" s="1"/>
      <c r="T32" s="1"/>
      <c r="U32" s="1"/>
    </row>
    <row r="33" spans="1:21" ht="9.75" customHeight="1">
      <c r="A33" s="1">
        <v>1942</v>
      </c>
      <c r="B33" s="4">
        <f>0.01*'Table A1'!I35</f>
        <v>0.10386784893704083</v>
      </c>
      <c r="C33" s="4">
        <f>0.01*'Table A1'!J35</f>
        <v>0.12201957162023633</v>
      </c>
      <c r="D33" s="4">
        <f>0.01*'Table A1'!D35</f>
        <v>0.12905441063638765</v>
      </c>
      <c r="E33" s="4">
        <f>0.01*'Table A3'!I35</f>
        <v>0.10324907909240157</v>
      </c>
      <c r="F33" s="4">
        <f>0.01*'Table A3'!J35</f>
        <v>0.12374286436890543</v>
      </c>
      <c r="G33" s="4">
        <f>0.01*'Table A3'!D35</f>
        <v>0.13428668320893028</v>
      </c>
      <c r="H33" s="1"/>
      <c r="I33" s="1"/>
      <c r="J33" s="1"/>
      <c r="K33" s="1"/>
      <c r="L33" s="1"/>
      <c r="M33" s="1"/>
      <c r="N33" s="1"/>
      <c r="O33" s="1"/>
      <c r="P33" s="1"/>
      <c r="Q33" s="1"/>
      <c r="R33" s="1"/>
      <c r="S33" s="1"/>
      <c r="T33" s="1"/>
      <c r="U33" s="1"/>
    </row>
    <row r="34" spans="1:21" ht="9.75" customHeight="1">
      <c r="A34" s="1">
        <v>1943</v>
      </c>
      <c r="B34" s="4">
        <f>0.01*'Table A1'!I36</f>
        <v>9.6491609354607044E-2</v>
      </c>
      <c r="C34" s="4">
        <f>0.01*'Table A1'!J36</f>
        <v>0.11536108542035094</v>
      </c>
      <c r="D34" s="4">
        <f>0.01*'Table A1'!D36</f>
        <v>0.11484653721380797</v>
      </c>
      <c r="E34" s="4">
        <f>0.01*'Table A3'!I36</f>
        <v>9.6073036660269256E-2</v>
      </c>
      <c r="F34" s="4">
        <f>0.01*'Table A3'!J36</f>
        <v>0.11773124178020644</v>
      </c>
      <c r="G34" s="4">
        <f>0.01*'Table A3'!D36</f>
        <v>0.12309474270890665</v>
      </c>
      <c r="H34" s="1"/>
      <c r="I34" s="1"/>
      <c r="J34" s="1"/>
      <c r="K34" s="1"/>
      <c r="L34" s="1"/>
      <c r="M34" s="1"/>
      <c r="N34" s="1"/>
      <c r="O34" s="1"/>
      <c r="P34" s="1"/>
      <c r="Q34" s="1"/>
      <c r="R34" s="1"/>
      <c r="S34" s="1"/>
      <c r="T34" s="1"/>
      <c r="U34" s="1"/>
    </row>
    <row r="35" spans="1:21" ht="9.75" customHeight="1">
      <c r="A35" s="1">
        <v>1944</v>
      </c>
      <c r="B35" s="4">
        <f>0.01*'Table A1'!I37</f>
        <v>9.7905860661700456E-2</v>
      </c>
      <c r="C35" s="4">
        <f>0.01*'Table A1'!J37</f>
        <v>0.11219613882800238</v>
      </c>
      <c r="D35" s="4">
        <f>0.01*'Table A1'!D37</f>
        <v>0.10538670000257931</v>
      </c>
      <c r="E35" s="4">
        <f>0.01*'Table A3'!I37</f>
        <v>9.7474287952018027E-2</v>
      </c>
      <c r="F35" s="4">
        <f>0.01*'Table A3'!J37</f>
        <v>0.11484167853064886</v>
      </c>
      <c r="G35" s="4">
        <f>0.01*'Table A3'!D37</f>
        <v>0.11280934337188071</v>
      </c>
      <c r="H35" s="1"/>
      <c r="I35" s="1"/>
      <c r="J35" s="1"/>
      <c r="K35" s="1"/>
      <c r="L35" s="1"/>
      <c r="M35" s="1"/>
      <c r="N35" s="1"/>
      <c r="O35" s="1"/>
      <c r="P35" s="1"/>
      <c r="Q35" s="1"/>
      <c r="R35" s="1"/>
      <c r="S35" s="1"/>
      <c r="T35" s="1"/>
      <c r="U35" s="1"/>
    </row>
    <row r="36" spans="1:21" ht="9.75" customHeight="1">
      <c r="A36" s="1">
        <v>1945</v>
      </c>
      <c r="B36" s="4">
        <f>0.01*'Table A1'!I38</f>
        <v>9.7411570617921037E-2</v>
      </c>
      <c r="C36" s="4">
        <f>0.01*'Table A1'!J38</f>
        <v>0.11832237695605455</v>
      </c>
      <c r="D36" s="4">
        <f>0.01*'Table A1'!D38</f>
        <v>0.11071193948809939</v>
      </c>
      <c r="E36" s="4">
        <f>0.01*'Table A3'!I38</f>
        <v>9.628727715440441E-2</v>
      </c>
      <c r="F36" s="4">
        <f>0.01*'Table A3'!J38</f>
        <v>0.1227879163313696</v>
      </c>
      <c r="G36" s="4">
        <f>0.01*'Table A3'!D38</f>
        <v>0.12515791093689743</v>
      </c>
      <c r="H36" s="1"/>
      <c r="I36" s="1"/>
      <c r="J36" s="1"/>
      <c r="K36" s="1"/>
      <c r="L36" s="1"/>
      <c r="M36" s="1"/>
      <c r="N36" s="1"/>
      <c r="O36" s="1"/>
      <c r="P36" s="1"/>
      <c r="Q36" s="1"/>
      <c r="R36" s="1"/>
      <c r="S36" s="1"/>
      <c r="T36" s="1"/>
      <c r="U36" s="1"/>
    </row>
    <row r="37" spans="1:21" ht="9.75" customHeight="1">
      <c r="A37" s="1">
        <v>1946</v>
      </c>
      <c r="B37" s="4">
        <f>0.01*'Table A1'!I39</f>
        <v>9.9586538488038431E-2</v>
      </c>
      <c r="C37" s="4">
        <f>0.01*'Table A1'!J39</f>
        <v>0.1289531444957891</v>
      </c>
      <c r="D37" s="4">
        <f>0.01*'Table A1'!D39</f>
        <v>0.11762425770547628</v>
      </c>
      <c r="E37" s="4">
        <f>0.01*'Table A3'!I39</f>
        <v>9.9341648246549008E-2</v>
      </c>
      <c r="F37" s="4">
        <f>0.01*'Table A3'!J39</f>
        <v>0.13488333869329783</v>
      </c>
      <c r="G37" s="4">
        <f>0.01*'Table A3'!D39</f>
        <v>0.1327705253334413</v>
      </c>
      <c r="H37" s="1"/>
      <c r="I37" s="1"/>
      <c r="J37" s="1"/>
      <c r="K37" s="1"/>
      <c r="L37" s="1"/>
      <c r="M37" s="1"/>
      <c r="N37" s="1"/>
      <c r="O37" s="1"/>
      <c r="P37" s="1"/>
      <c r="Q37" s="1"/>
      <c r="R37" s="1"/>
      <c r="S37" s="1"/>
      <c r="T37" s="1"/>
      <c r="U37" s="1"/>
    </row>
    <row r="38" spans="1:21" ht="9.75" customHeight="1">
      <c r="A38" s="1">
        <v>1947</v>
      </c>
      <c r="B38" s="4">
        <f>0.01*'Table A1'!I40</f>
        <v>9.7177149455914547E-2</v>
      </c>
      <c r="C38" s="4">
        <f>0.01*'Table A1'!J40</f>
        <v>0.12345626723969874</v>
      </c>
      <c r="D38" s="4">
        <f>0.01*'Table A1'!D40</f>
        <v>0.10953835923874256</v>
      </c>
      <c r="E38" s="4">
        <f>0.01*'Table A3'!I40</f>
        <v>9.6696047393842049E-2</v>
      </c>
      <c r="F38" s="4">
        <f>0.01*'Table A3'!J40</f>
        <v>0.12723220701329355</v>
      </c>
      <c r="G38" s="4">
        <f>0.01*'Table A3'!D40</f>
        <v>0.11955055203166751</v>
      </c>
      <c r="H38" s="1"/>
      <c r="I38" s="1"/>
      <c r="J38" s="1"/>
      <c r="K38" s="1"/>
      <c r="L38" s="1"/>
      <c r="M38" s="1"/>
      <c r="N38" s="1"/>
      <c r="O38" s="1"/>
      <c r="P38" s="1"/>
      <c r="Q38" s="1"/>
      <c r="R38" s="1"/>
      <c r="S38" s="1"/>
      <c r="T38" s="1"/>
      <c r="U38" s="1"/>
    </row>
    <row r="39" spans="1:21" ht="9.75" customHeight="1">
      <c r="A39" s="1">
        <v>1948</v>
      </c>
      <c r="B39" s="4">
        <f>0.01*'Table A1'!I41</f>
        <v>0.10024658418609071</v>
      </c>
      <c r="C39" s="4">
        <f>0.01*'Table A1'!J41</f>
        <v>0.12426106752449798</v>
      </c>
      <c r="D39" s="4">
        <f>0.01*'Table A1'!D41</f>
        <v>0.11269872474143945</v>
      </c>
      <c r="E39" s="4">
        <f>0.01*'Table A3'!I41</f>
        <v>9.9582899433307837E-2</v>
      </c>
      <c r="F39" s="4">
        <f>0.01*'Table A3'!J41</f>
        <v>0.12812618372655998</v>
      </c>
      <c r="G39" s="4">
        <f>0.01*'Table A3'!D41</f>
        <v>0.12242600017043001</v>
      </c>
      <c r="H39" s="1"/>
      <c r="I39" s="1"/>
      <c r="J39" s="1"/>
      <c r="K39" s="1"/>
      <c r="L39" s="1"/>
      <c r="M39" s="1"/>
      <c r="N39" s="1"/>
      <c r="O39" s="1"/>
      <c r="P39" s="1"/>
      <c r="Q39" s="1"/>
      <c r="R39" s="1"/>
      <c r="S39" s="1"/>
      <c r="T39" s="1"/>
      <c r="U39" s="1"/>
    </row>
    <row r="40" spans="1:21" ht="9.75" customHeight="1">
      <c r="A40" s="1">
        <v>1949</v>
      </c>
      <c r="B40" s="4">
        <f>0.01*'Table A1'!I42</f>
        <v>0.10301182983739424</v>
      </c>
      <c r="C40" s="4">
        <f>0.01*'Table A1'!J42</f>
        <v>0.12515850404868029</v>
      </c>
      <c r="D40" s="4">
        <f>0.01*'Table A1'!D42</f>
        <v>0.10946064706587993</v>
      </c>
      <c r="E40" s="4">
        <f>0.01*'Table A3'!I42</f>
        <v>0.10245585997297876</v>
      </c>
      <c r="F40" s="4">
        <f>0.01*'Table A3'!J42</f>
        <v>0.12778450164874042</v>
      </c>
      <c r="G40" s="4">
        <f>0.01*'Table A3'!D42</f>
        <v>0.11726960080682737</v>
      </c>
      <c r="H40" s="1"/>
      <c r="I40" s="1"/>
      <c r="J40" s="1"/>
      <c r="K40" s="1"/>
      <c r="L40" s="1"/>
      <c r="M40" s="1"/>
      <c r="N40" s="1"/>
      <c r="O40" s="1"/>
      <c r="P40" s="1"/>
      <c r="Q40" s="1"/>
      <c r="R40" s="1"/>
      <c r="S40" s="1"/>
      <c r="T40" s="1"/>
      <c r="U40" s="1"/>
    </row>
    <row r="41" spans="1:21" ht="9.75" customHeight="1">
      <c r="A41" s="1">
        <v>1950</v>
      </c>
      <c r="B41" s="4">
        <f>0.01*'Table A1'!I43</f>
        <v>9.9998110178134883E-2</v>
      </c>
      <c r="C41" s="4">
        <f>0.01*'Table A1'!J43</f>
        <v>0.12511224094302659</v>
      </c>
      <c r="D41" s="4">
        <f>0.01*'Table A1'!D43</f>
        <v>0.11360065498282972</v>
      </c>
      <c r="E41" s="4">
        <f>0.01*'Table A3'!I43</f>
        <v>0.10029923776492652</v>
      </c>
      <c r="F41" s="4">
        <f>0.01*'Table A3'!J43</f>
        <v>0.12713908144480199</v>
      </c>
      <c r="G41" s="4">
        <f>0.01*'Table A3'!D43</f>
        <v>0.12819535039978586</v>
      </c>
      <c r="H41" s="1"/>
      <c r="I41" s="1"/>
      <c r="J41" s="1"/>
      <c r="K41" s="1"/>
      <c r="L41" s="1"/>
      <c r="M41" s="1"/>
      <c r="N41" s="1"/>
      <c r="O41" s="1"/>
      <c r="P41" s="1"/>
      <c r="Q41" s="1"/>
      <c r="R41" s="1"/>
      <c r="S41" s="1"/>
      <c r="T41" s="1"/>
      <c r="U41" s="1"/>
    </row>
    <row r="42" spans="1:21" ht="9.75" customHeight="1">
      <c r="A42" s="1">
        <v>1951</v>
      </c>
      <c r="B42" s="4">
        <f>0.01*'Table A1'!I44</f>
        <v>0.10149800786556558</v>
      </c>
      <c r="C42" s="4">
        <f>0.01*'Table A1'!J44</f>
        <v>0.12151828759403849</v>
      </c>
      <c r="D42" s="4">
        <f>0.01*'Table A1'!D44</f>
        <v>0.10518335555718981</v>
      </c>
      <c r="E42" s="4">
        <f>0.01*'Table A3'!I44</f>
        <v>0.10016581071788558</v>
      </c>
      <c r="F42" s="4">
        <f>0.01*'Table A3'!J44</f>
        <v>0.12413865270543224</v>
      </c>
      <c r="G42" s="4">
        <f>0.01*'Table A3'!D44</f>
        <v>0.11787105144922104</v>
      </c>
      <c r="H42" s="1"/>
      <c r="I42" s="1"/>
      <c r="J42" s="1"/>
      <c r="K42" s="1"/>
      <c r="L42" s="1"/>
      <c r="M42" s="1"/>
      <c r="N42" s="1"/>
      <c r="O42" s="1"/>
      <c r="P42" s="1"/>
      <c r="Q42" s="1"/>
      <c r="R42" s="1"/>
      <c r="S42" s="1"/>
      <c r="T42" s="1"/>
      <c r="U42" s="1"/>
    </row>
    <row r="43" spans="1:21" ht="9.75" customHeight="1">
      <c r="A43" s="1">
        <v>1952</v>
      </c>
      <c r="B43" s="4">
        <f>0.01*'Table A1'!I45</f>
        <v>0.10227071769756656</v>
      </c>
      <c r="C43" s="4">
        <f>0.01*'Table A1'!J45</f>
        <v>0.12088570111264135</v>
      </c>
      <c r="D43" s="4">
        <f>0.01*'Table A1'!D45</f>
        <v>9.7583202165547417E-2</v>
      </c>
      <c r="E43" s="4">
        <f>0.01*'Table A3'!I45</f>
        <v>0.10142465906101233</v>
      </c>
      <c r="F43" s="4">
        <f>0.01*'Table A3'!J45</f>
        <v>0.12278167137670799</v>
      </c>
      <c r="G43" s="4">
        <f>0.01*'Table A3'!D45</f>
        <v>0.1079087598547829</v>
      </c>
      <c r="H43" s="1"/>
      <c r="I43" s="1"/>
      <c r="J43" s="1"/>
      <c r="K43" s="1"/>
      <c r="L43" s="1"/>
      <c r="M43" s="1"/>
      <c r="N43" s="1"/>
      <c r="O43" s="1"/>
      <c r="P43" s="1"/>
      <c r="Q43" s="1"/>
      <c r="R43" s="1"/>
      <c r="S43" s="1"/>
      <c r="T43" s="1"/>
      <c r="U43" s="1"/>
    </row>
    <row r="44" spans="1:21" ht="9.75" customHeight="1">
      <c r="A44" s="1">
        <v>1953</v>
      </c>
      <c r="B44" s="4">
        <f>0.01*'Table A1'!I46</f>
        <v>0.10373089379144329</v>
      </c>
      <c r="C44" s="4">
        <f>0.01*'Table A1'!J46</f>
        <v>0.11926252718993259</v>
      </c>
      <c r="D44" s="4">
        <f>0.01*'Table A1'!D46</f>
        <v>9.081089770218638E-2</v>
      </c>
      <c r="E44" s="4">
        <f>0.01*'Table A3'!I46</f>
        <v>0.10293902192783783</v>
      </c>
      <c r="F44" s="4">
        <f>0.01*'Table A3'!J46</f>
        <v>0.12111163833963888</v>
      </c>
      <c r="G44" s="4">
        <f>0.01*'Table A3'!D46</f>
        <v>9.9018850353359431E-2</v>
      </c>
      <c r="H44" s="1"/>
      <c r="I44" s="1"/>
      <c r="J44" s="1"/>
      <c r="K44" s="1"/>
      <c r="L44" s="1"/>
      <c r="M44" s="1"/>
      <c r="N44" s="1"/>
      <c r="O44" s="1"/>
      <c r="P44" s="1"/>
      <c r="Q44" s="1"/>
      <c r="R44" s="1"/>
      <c r="S44" s="1"/>
      <c r="T44" s="1"/>
      <c r="U44" s="1"/>
    </row>
    <row r="45" spans="1:21" ht="9.75" customHeight="1">
      <c r="A45" s="1">
        <v>1954</v>
      </c>
      <c r="B45" s="4">
        <f>0.01*'Table A1'!I47</f>
        <v>0.10558628049482596</v>
      </c>
      <c r="C45" s="4">
        <f>0.01*'Table A1'!J47</f>
        <v>0.12170226767482391</v>
      </c>
      <c r="D45" s="4">
        <f>0.01*'Table A1'!D47</f>
        <v>9.3904559145803049E-2</v>
      </c>
      <c r="E45" s="4">
        <f>0.01*'Table A3'!I47</f>
        <v>0.10338428786435809</v>
      </c>
      <c r="F45" s="4">
        <f>0.01*'Table A3'!J47</f>
        <v>0.12524119999736549</v>
      </c>
      <c r="G45" s="4">
        <f>0.01*'Table A3'!D47</f>
        <v>0.10773561804160744</v>
      </c>
      <c r="H45" s="1"/>
      <c r="I45" s="1"/>
      <c r="J45" s="1"/>
      <c r="K45" s="1"/>
      <c r="L45" s="1"/>
      <c r="M45" s="1"/>
      <c r="N45" s="1"/>
      <c r="O45" s="1"/>
      <c r="P45" s="1"/>
      <c r="Q45" s="1"/>
      <c r="R45" s="1"/>
      <c r="S45" s="1"/>
      <c r="T45" s="1"/>
      <c r="U45" s="1"/>
    </row>
    <row r="46" spans="1:21" ht="9.75" customHeight="1">
      <c r="A46" s="1">
        <v>1955</v>
      </c>
      <c r="B46" s="4">
        <f>0.01*'Table A1'!I48</f>
        <v>0.10394238480536569</v>
      </c>
      <c r="C46" s="4">
        <f>0.01*'Table A1'!J48</f>
        <v>0.12197307829353474</v>
      </c>
      <c r="D46" s="4">
        <f>0.01*'Table A1'!D48</f>
        <v>9.1805282675712654E-2</v>
      </c>
      <c r="E46" s="4">
        <f>0.01*'Table A3'!I48</f>
        <v>0.10341706611461582</v>
      </c>
      <c r="F46" s="4">
        <f>0.01*'Table A3'!J48</f>
        <v>0.12538546294177072</v>
      </c>
      <c r="G46" s="4">
        <f>0.01*'Table A3'!D48</f>
        <v>0.11057545520131828</v>
      </c>
      <c r="H46" s="1"/>
      <c r="I46" s="1"/>
      <c r="J46" s="1"/>
      <c r="K46" s="1"/>
      <c r="L46" s="1"/>
      <c r="M46" s="1"/>
      <c r="N46" s="1"/>
      <c r="O46" s="1"/>
      <c r="P46" s="1"/>
      <c r="Q46" s="1"/>
      <c r="R46" s="1"/>
      <c r="S46" s="1"/>
      <c r="T46" s="1"/>
      <c r="U46" s="1"/>
    </row>
    <row r="47" spans="1:21" ht="9.75" customHeight="1">
      <c r="A47" s="1">
        <v>1956</v>
      </c>
      <c r="B47" s="4">
        <f>0.01*'Table A1'!I49</f>
        <v>0.10458474605962842</v>
      </c>
      <c r="C47" s="4">
        <f>0.01*'Table A1'!J49</f>
        <v>0.12260573626562897</v>
      </c>
      <c r="D47" s="4">
        <f>0.01*'Table A1'!D49</f>
        <v>9.0869757576587148E-2</v>
      </c>
      <c r="E47" s="4">
        <f>0.01*'Table A3'!I49</f>
        <v>0.10335236142062798</v>
      </c>
      <c r="F47" s="4">
        <f>0.01*'Table A3'!J49</f>
        <v>0.12454821913792069</v>
      </c>
      <c r="G47" s="4">
        <f>0.01*'Table A3'!D49</f>
        <v>0.10672081713296967</v>
      </c>
      <c r="H47" s="1"/>
      <c r="I47" s="1"/>
      <c r="J47" s="1"/>
      <c r="K47" s="1"/>
      <c r="L47" s="1"/>
      <c r="M47" s="1"/>
      <c r="N47" s="1"/>
      <c r="O47" s="1"/>
      <c r="P47" s="1"/>
      <c r="Q47" s="1"/>
      <c r="R47" s="1"/>
      <c r="S47" s="1"/>
      <c r="T47" s="1"/>
      <c r="U47" s="1"/>
    </row>
    <row r="48" spans="1:21" ht="9.75" customHeight="1">
      <c r="A48" s="1">
        <v>1957</v>
      </c>
      <c r="B48" s="4">
        <f>0.01*'Table A1'!I50</f>
        <v>0.10519809567120664</v>
      </c>
      <c r="C48" s="4">
        <f>0.01*'Table A1'!J50</f>
        <v>0.1218561465283169</v>
      </c>
      <c r="D48" s="4">
        <f>0.01*'Table A1'!D50</f>
        <v>8.9818851566021526E-2</v>
      </c>
      <c r="E48" s="4">
        <f>0.01*'Table A3'!I50</f>
        <v>0.10384106487425193</v>
      </c>
      <c r="F48" s="4">
        <f>0.01*'Table A3'!J50</f>
        <v>0.12443513698486727</v>
      </c>
      <c r="G48" s="4">
        <f>0.01*'Table A3'!D50</f>
        <v>0.10160969512973962</v>
      </c>
      <c r="H48" s="1"/>
      <c r="I48" s="1"/>
      <c r="J48" s="1"/>
      <c r="K48" s="1"/>
      <c r="L48" s="1"/>
      <c r="M48" s="1"/>
      <c r="N48" s="1"/>
      <c r="O48" s="1"/>
      <c r="P48" s="1"/>
      <c r="Q48" s="1"/>
      <c r="R48" s="1"/>
      <c r="S48" s="1"/>
      <c r="T48" s="1"/>
      <c r="U48" s="1"/>
    </row>
    <row r="49" spans="1:21" ht="9.75" customHeight="1">
      <c r="A49" s="1">
        <v>1958</v>
      </c>
      <c r="B49" s="4">
        <f>0.01*'Table A1'!I51</f>
        <v>0.10852251180455454</v>
      </c>
      <c r="C49" s="4">
        <f>0.01*'Table A1'!J51</f>
        <v>0.12426444416276498</v>
      </c>
      <c r="D49" s="4">
        <f>0.01*'Table A1'!D51</f>
        <v>8.8335735001955892E-2</v>
      </c>
      <c r="E49" s="4">
        <f>0.01*'Table A3'!I51</f>
        <v>0.10634857381561713</v>
      </c>
      <c r="F49" s="4">
        <f>0.01*'Table A3'!J51</f>
        <v>0.12720932672620572</v>
      </c>
      <c r="G49" s="4">
        <f>0.01*'Table A3'!D51</f>
        <v>0.10205745453581454</v>
      </c>
      <c r="H49" s="1"/>
      <c r="I49" s="1"/>
      <c r="J49" s="1"/>
      <c r="K49" s="1"/>
      <c r="L49" s="1"/>
      <c r="M49" s="1"/>
      <c r="N49" s="1"/>
      <c r="O49" s="1"/>
      <c r="P49" s="1"/>
      <c r="Q49" s="1"/>
      <c r="R49" s="1"/>
      <c r="S49" s="1"/>
      <c r="T49" s="1"/>
      <c r="U49" s="1"/>
    </row>
    <row r="50" spans="1:21" ht="9.75" customHeight="1">
      <c r="A50" s="1">
        <v>1959</v>
      </c>
      <c r="B50" s="4">
        <f>0.01*'Table A1'!I52</f>
        <v>0.11008465189535961</v>
      </c>
      <c r="C50" s="4">
        <f>0.01*'Table A1'!J52</f>
        <v>0.12276970679962268</v>
      </c>
      <c r="D50" s="4">
        <f>0.01*'Table A1'!D52</f>
        <v>8.7478520785266911E-2</v>
      </c>
      <c r="E50" s="4">
        <f>0.01*'Table A3'!I52</f>
        <v>0.10613820167644374</v>
      </c>
      <c r="F50" s="4">
        <f>0.01*'Table A3'!J52</f>
        <v>0.12742361259973345</v>
      </c>
      <c r="G50" s="4">
        <f>0.01*'Table A3'!D52</f>
        <v>0.1064744460659322</v>
      </c>
      <c r="H50" s="1"/>
      <c r="I50" s="1"/>
      <c r="J50" s="1"/>
      <c r="K50" s="1"/>
      <c r="L50" s="1"/>
      <c r="M50" s="1"/>
      <c r="N50" s="1"/>
      <c r="O50" s="1"/>
      <c r="P50" s="1"/>
      <c r="Q50" s="1"/>
      <c r="R50" s="1"/>
      <c r="S50" s="1"/>
      <c r="T50" s="1"/>
      <c r="U50" s="1"/>
    </row>
    <row r="51" spans="1:21" ht="9.75" customHeight="1">
      <c r="A51" s="1">
        <v>1960</v>
      </c>
      <c r="B51" s="4">
        <f>0.01*'Table A1'!I53</f>
        <v>0.11145905888793931</v>
      </c>
      <c r="C51" s="4">
        <f>0.01*'Table A1'!J53</f>
        <v>0.12154941605204292</v>
      </c>
      <c r="D51" s="4">
        <f>0.01*'Table A1'!D53</f>
        <v>8.3565900921357628E-2</v>
      </c>
      <c r="E51" s="4">
        <f>0.01*'Table A3'!I53</f>
        <v>0.10900783745392741</v>
      </c>
      <c r="F51" s="4">
        <f>0.01*'Table A3'!J53</f>
        <v>0.12539732313323054</v>
      </c>
      <c r="G51" s="4">
        <f>0.01*'Table A3'!D53</f>
        <v>0.10034579956956322</v>
      </c>
      <c r="H51" s="1"/>
      <c r="I51" s="1"/>
      <c r="J51" s="1"/>
      <c r="K51" s="1"/>
      <c r="L51" s="1"/>
      <c r="M51" s="1"/>
      <c r="N51" s="1"/>
      <c r="O51" s="1"/>
      <c r="P51" s="1"/>
      <c r="Q51" s="1"/>
      <c r="R51" s="1"/>
      <c r="S51" s="1"/>
      <c r="T51" s="1"/>
      <c r="U51" s="1"/>
    </row>
    <row r="52" spans="1:21" ht="9.75" customHeight="1">
      <c r="A52" s="1">
        <v>1961</v>
      </c>
      <c r="B52" s="4">
        <f>0.01*'Table A1'!I54</f>
        <v>0.1098934972227239</v>
      </c>
      <c r="C52" s="4">
        <f>0.01*'Table A1'!J54</f>
        <v>0.12569261213289235</v>
      </c>
      <c r="D52" s="4">
        <f>0.01*'Table A1'!D54</f>
        <v>8.3376005383909949E-2</v>
      </c>
      <c r="E52" s="4">
        <f>0.01*'Table A3'!I54</f>
        <v>0.10753406005479384</v>
      </c>
      <c r="F52" s="4">
        <f>0.01*'Table A3'!J54</f>
        <v>0.12860710646840265</v>
      </c>
      <c r="G52" s="4">
        <f>0.01*'Table A3'!D54</f>
        <v>0.10640656153200087</v>
      </c>
      <c r="H52" s="1"/>
      <c r="I52" s="1"/>
      <c r="J52" s="1"/>
      <c r="K52" s="1"/>
      <c r="L52" s="1"/>
      <c r="M52" s="1"/>
      <c r="N52" s="1"/>
      <c r="O52" s="1"/>
      <c r="P52" s="1"/>
      <c r="Q52" s="1"/>
      <c r="R52" s="1"/>
      <c r="S52" s="1"/>
      <c r="T52" s="1"/>
      <c r="U52" s="1"/>
    </row>
    <row r="53" spans="1:21" ht="9.75" customHeight="1">
      <c r="A53" s="1">
        <v>1962</v>
      </c>
      <c r="B53" s="4">
        <f>0.01*'Table A1'!I55</f>
        <v>0.11101013484778176</v>
      </c>
      <c r="C53" s="4">
        <f>0.01*'Table A1'!J55</f>
        <v>0.12669136650208299</v>
      </c>
      <c r="D53" s="4">
        <f>0.01*'Table A1'!D55</f>
        <v>8.2736755670745551E-2</v>
      </c>
      <c r="E53" s="4">
        <f>0.01*'Table A3'!I55</f>
        <v>0.10895018973415546</v>
      </c>
      <c r="F53" s="4">
        <f>0.01*'Table A3'!J55</f>
        <v>0.12855979853700863</v>
      </c>
      <c r="G53" s="4">
        <f>0.01*'Table A3'!D55</f>
        <v>9.9499062481040373E-2</v>
      </c>
      <c r="H53" s="1"/>
      <c r="I53" s="1"/>
      <c r="J53" s="1"/>
      <c r="K53" s="1"/>
      <c r="L53" s="1"/>
      <c r="M53" s="1"/>
      <c r="N53" s="1"/>
      <c r="O53" s="1"/>
      <c r="P53" s="1"/>
      <c r="Q53" s="1"/>
      <c r="R53" s="1"/>
      <c r="S53" s="1"/>
      <c r="T53" s="1"/>
      <c r="U53" s="1"/>
    </row>
    <row r="54" spans="1:21" ht="9.75" customHeight="1">
      <c r="A54" s="1">
        <v>1963</v>
      </c>
      <c r="B54" s="4">
        <f>0.01*'Table A1'!I56</f>
        <v>0.11114561106669438</v>
      </c>
      <c r="C54" s="4">
        <f>0.01*'Table A1'!J56</f>
        <v>0.1273112455771841</v>
      </c>
      <c r="D54" s="4">
        <f>0.01*'Table A1'!D56</f>
        <v>8.1639366576136144E-2</v>
      </c>
      <c r="E54" s="4">
        <f>0.01*'Table A3'!I56</f>
        <v>0.10940933605059741</v>
      </c>
      <c r="F54" s="4">
        <f>0.01*'Table A3'!J56</f>
        <v>0.12927368975716377</v>
      </c>
      <c r="G54" s="4">
        <f>0.01*'Table A3'!D56</f>
        <v>9.91651029594353E-2</v>
      </c>
      <c r="H54" s="1"/>
      <c r="I54" s="1"/>
      <c r="J54" s="1"/>
      <c r="K54" s="1"/>
      <c r="L54" s="1"/>
      <c r="M54" s="1"/>
      <c r="N54" s="1"/>
      <c r="O54" s="1"/>
      <c r="P54" s="1"/>
      <c r="Q54" s="1"/>
      <c r="R54" s="1"/>
      <c r="S54" s="1"/>
      <c r="T54" s="1"/>
      <c r="U54" s="1"/>
    </row>
    <row r="55" spans="1:21" ht="9.75" customHeight="1">
      <c r="A55" s="1">
        <v>1964</v>
      </c>
      <c r="B55" s="4">
        <f>0.01*'Table A1'!I57</f>
        <v>0.11016253655511818</v>
      </c>
      <c r="C55" s="4">
        <f>0.01*'Table A1'!J57</f>
        <v>0.12602313185430228</v>
      </c>
      <c r="D55" s="4">
        <f>0.01*'Table A1'!D57</f>
        <v>8.0207510462667719E-2</v>
      </c>
      <c r="E55" s="4">
        <f>0.01*'Table A3'!I57</f>
        <v>0.10921918393320837</v>
      </c>
      <c r="F55" s="4">
        <f>0.01*'Table A3'!J57</f>
        <v>0.13022137276303114</v>
      </c>
      <c r="G55" s="4">
        <f>0.01*'Table A3'!D57</f>
        <v>0.10479103530661327</v>
      </c>
      <c r="H55" s="1"/>
      <c r="I55" s="1"/>
      <c r="J55" s="1"/>
      <c r="K55" s="1"/>
      <c r="L55" s="1"/>
      <c r="M55" s="1"/>
      <c r="N55" s="1"/>
      <c r="O55" s="1"/>
      <c r="P55" s="1"/>
      <c r="Q55" s="1"/>
      <c r="R55" s="1"/>
      <c r="S55" s="1"/>
      <c r="T55" s="1"/>
      <c r="U55" s="1"/>
    </row>
    <row r="56" spans="1:21" ht="9.75" customHeight="1">
      <c r="A56" s="1">
        <v>1965</v>
      </c>
      <c r="B56" s="4">
        <f>0.01*'Table A1'!I58</f>
        <v>0.10818295208972234</v>
      </c>
      <c r="C56" s="4">
        <f>0.01*'Table A1'!J58</f>
        <v>0.12634828389325553</v>
      </c>
      <c r="D56" s="4">
        <f>0.01*'Table A1'!D58</f>
        <v>8.0650646944014873E-2</v>
      </c>
      <c r="E56" s="4">
        <f>0.01*'Table A3'!I58</f>
        <v>0.10904636372396169</v>
      </c>
      <c r="F56" s="4">
        <f>0.01*'Table A3'!J58</f>
        <v>0.129844750033312</v>
      </c>
      <c r="G56" s="4">
        <f>0.01*'Table A3'!D58</f>
        <v>0.10891912753229198</v>
      </c>
      <c r="H56" s="1"/>
      <c r="I56" s="1"/>
      <c r="J56" s="1"/>
      <c r="K56" s="1"/>
      <c r="L56" s="1"/>
      <c r="M56" s="1"/>
      <c r="N56" s="1"/>
      <c r="O56" s="1"/>
      <c r="P56" s="1"/>
      <c r="Q56" s="1"/>
      <c r="R56" s="1"/>
      <c r="S56" s="1"/>
      <c r="T56" s="1"/>
      <c r="U56" s="1"/>
    </row>
    <row r="57" spans="1:21" ht="9.75" customHeight="1">
      <c r="A57" s="1">
        <v>1966</v>
      </c>
      <c r="B57" s="4">
        <f>0.01*'Table A1'!I59</f>
        <v>0.10989486383342172</v>
      </c>
      <c r="C57" s="4">
        <f>0.01*'Table A1'!J59</f>
        <v>0.12623874496680279</v>
      </c>
      <c r="D57" s="4">
        <f>0.01*'Table A1'!D59</f>
        <v>8.3681843007293186E-2</v>
      </c>
      <c r="E57" s="4">
        <f>0.01*'Table A3'!I59</f>
        <v>0.10751983171866869</v>
      </c>
      <c r="F57" s="4">
        <f>0.01*'Table A3'!J59</f>
        <v>0.12744778717733096</v>
      </c>
      <c r="G57" s="4">
        <f>0.01*'Table A3'!D59</f>
        <v>0.10175256812339699</v>
      </c>
      <c r="H57" s="1"/>
      <c r="I57" s="1"/>
      <c r="J57" s="1"/>
      <c r="K57" s="1"/>
      <c r="L57" s="1"/>
      <c r="M57" s="1"/>
      <c r="N57" s="1"/>
      <c r="O57" s="1"/>
      <c r="P57" s="1"/>
      <c r="Q57" s="1"/>
      <c r="R57" s="1"/>
      <c r="S57" s="1"/>
      <c r="T57" s="1"/>
      <c r="U57" s="1"/>
    </row>
    <row r="58" spans="1:21" ht="9.75" customHeight="1">
      <c r="A58" s="1">
        <v>1967</v>
      </c>
      <c r="B58" s="4">
        <f>0.01*'Table A1'!I60</f>
        <v>0.10972869594094931</v>
      </c>
      <c r="C58" s="4">
        <f>0.01*'Table A1'!J60</f>
        <v>0.12647635426886741</v>
      </c>
      <c r="D58" s="4">
        <f>0.01*'Table A1'!D60</f>
        <v>8.4253319526665718E-2</v>
      </c>
      <c r="E58" s="4">
        <f>0.01*'Table A3'!I60</f>
        <v>0.10742365674183713</v>
      </c>
      <c r="F58" s="4">
        <f>0.01*'Table A3'!J60</f>
        <v>0.12964656942990568</v>
      </c>
      <c r="G58" s="4">
        <f>0.01*'Table A3'!D60</f>
        <v>0.10737541914934186</v>
      </c>
      <c r="H58" s="1"/>
      <c r="I58" s="1"/>
      <c r="J58" s="1"/>
      <c r="K58" s="1"/>
      <c r="L58" s="1"/>
      <c r="M58" s="1"/>
      <c r="N58" s="1"/>
      <c r="O58" s="1"/>
      <c r="P58" s="1"/>
      <c r="Q58" s="1"/>
      <c r="R58" s="1"/>
      <c r="S58" s="1"/>
      <c r="T58" s="1"/>
      <c r="U58" s="1"/>
    </row>
    <row r="59" spans="1:21" ht="9.75" customHeight="1">
      <c r="A59" s="1">
        <v>1968</v>
      </c>
      <c r="B59" s="4">
        <f>0.01*'Table A1'!I61</f>
        <v>0.11006306649969051</v>
      </c>
      <c r="C59" s="4">
        <f>0.01*'Table A1'!J61</f>
        <v>0.12624370705723284</v>
      </c>
      <c r="D59" s="4">
        <f>0.01*'Table A1'!D61</f>
        <v>8.3519414859066651E-2</v>
      </c>
      <c r="E59" s="4">
        <f>0.01*'Table A3'!I61</f>
        <v>0.10696285276789042</v>
      </c>
      <c r="F59" s="4">
        <f>0.01*'Table A3'!J61</f>
        <v>0.12938045877149837</v>
      </c>
      <c r="G59" s="4">
        <f>0.01*'Table A3'!D61</f>
        <v>0.11212838574441929</v>
      </c>
      <c r="H59" s="1"/>
      <c r="I59" s="1"/>
      <c r="J59" s="1"/>
      <c r="K59" s="1"/>
      <c r="L59" s="1"/>
      <c r="M59" s="1"/>
      <c r="N59" s="1"/>
      <c r="O59" s="1"/>
      <c r="P59" s="1"/>
      <c r="Q59" s="1"/>
      <c r="R59" s="1"/>
      <c r="S59" s="1"/>
      <c r="T59" s="1"/>
      <c r="U59" s="1"/>
    </row>
    <row r="60" spans="1:21" ht="9.75" customHeight="1">
      <c r="A60" s="1">
        <v>1969</v>
      </c>
      <c r="B60" s="4">
        <f>0.01*'Table A1'!I62</f>
        <v>0.11140862876557683</v>
      </c>
      <c r="C60" s="4">
        <f>0.01*'Table A1'!J62</f>
        <v>0.12662590807139965</v>
      </c>
      <c r="D60" s="4">
        <f>0.01*'Table A1'!D62</f>
        <v>8.0174220214230291E-2</v>
      </c>
      <c r="E60" s="4">
        <f>0.01*'Table A3'!I62</f>
        <v>0.10845314467258999</v>
      </c>
      <c r="F60" s="4">
        <f>0.01*'Table A3'!J62</f>
        <v>0.12732506563913223</v>
      </c>
      <c r="G60" s="4">
        <f>0.01*'Table A3'!D62</f>
        <v>0.10351497284479398</v>
      </c>
      <c r="H60" s="1"/>
      <c r="I60" s="1"/>
      <c r="J60" s="1"/>
      <c r="K60" s="1"/>
      <c r="L60" s="1"/>
      <c r="M60" s="1"/>
      <c r="N60" s="1"/>
      <c r="O60" s="1"/>
      <c r="P60" s="1"/>
      <c r="Q60" s="1"/>
      <c r="R60" s="1"/>
      <c r="S60" s="1"/>
      <c r="T60" s="1"/>
      <c r="U60" s="1"/>
    </row>
    <row r="61" spans="1:21" ht="9.75" customHeight="1">
      <c r="A61" s="1">
        <v>1970</v>
      </c>
      <c r="B61" s="4">
        <f>0.01*'Table A1'!I63</f>
        <v>0.11125962480906058</v>
      </c>
      <c r="C61" s="4">
        <f>0.01*'Table A1'!J63</f>
        <v>0.12583851578000818</v>
      </c>
      <c r="D61" s="4">
        <f>0.01*'Table A1'!D63</f>
        <v>7.8038458864426299E-2</v>
      </c>
      <c r="E61" s="4">
        <f>0.01*'Table A3'!I63</f>
        <v>0.1096441129268623</v>
      </c>
      <c r="F61" s="4">
        <f>0.01*'Table A3'!J63</f>
        <v>0.12637490135498491</v>
      </c>
      <c r="G61" s="4">
        <f>0.01*'Table A3'!D63</f>
        <v>9.0252864935986624E-2</v>
      </c>
      <c r="H61" s="1"/>
      <c r="I61" s="1"/>
      <c r="J61" s="1"/>
      <c r="K61" s="1"/>
      <c r="L61" s="1"/>
      <c r="M61" s="1"/>
      <c r="N61" s="1"/>
      <c r="O61" s="1"/>
      <c r="P61" s="1"/>
      <c r="Q61" s="1"/>
      <c r="R61" s="1"/>
      <c r="S61" s="1"/>
      <c r="T61" s="1"/>
      <c r="U61" s="1"/>
    </row>
    <row r="62" spans="1:21" ht="9.75" customHeight="1">
      <c r="A62" s="1">
        <v>1971</v>
      </c>
      <c r="B62" s="4">
        <f>0.01*'Table A1'!I64</f>
        <v>0.11257864018771879</v>
      </c>
      <c r="C62" s="4">
        <f>0.01*'Table A1'!J64</f>
        <v>0.12709938901763093</v>
      </c>
      <c r="D62" s="4">
        <f>0.01*'Table A1'!D64</f>
        <v>7.7860816660916821E-2</v>
      </c>
      <c r="E62" s="4">
        <f>0.01*'Table A3'!I64</f>
        <v>0.11079360453508691</v>
      </c>
      <c r="F62" s="4">
        <f>0.01*'Table A3'!J64</f>
        <v>0.12858540637229438</v>
      </c>
      <c r="G62" s="4">
        <f>0.01*'Table A3'!D64</f>
        <v>9.3990561168937559E-2</v>
      </c>
      <c r="H62" s="1"/>
      <c r="I62" s="1"/>
      <c r="J62" s="1"/>
      <c r="K62" s="1"/>
      <c r="L62" s="1"/>
      <c r="M62" s="1"/>
      <c r="N62" s="1"/>
      <c r="O62" s="1"/>
      <c r="P62" s="1"/>
      <c r="Q62" s="1"/>
      <c r="R62" s="1"/>
      <c r="S62" s="1"/>
      <c r="T62" s="1"/>
      <c r="U62" s="1"/>
    </row>
    <row r="63" spans="1:21" ht="9.75" customHeight="1">
      <c r="A63" s="1">
        <v>1972</v>
      </c>
      <c r="B63" s="4">
        <f>0.01*'Table A1'!I65</f>
        <v>0.11254022084530345</v>
      </c>
      <c r="C63" s="4">
        <f>0.01*'Table A1'!J65</f>
        <v>0.12615218007693152</v>
      </c>
      <c r="D63" s="4">
        <f>0.01*'Table A1'!D65</f>
        <v>7.7541268798518803E-2</v>
      </c>
      <c r="E63" s="4">
        <f>0.01*'Table A3'!I65</f>
        <v>0.11067442046821661</v>
      </c>
      <c r="F63" s="4">
        <f>0.01*'Table A3'!J65</f>
        <v>0.12880786559492183</v>
      </c>
      <c r="G63" s="4">
        <f>0.01*'Table A3'!D65</f>
        <v>9.6377083451862661E-2</v>
      </c>
      <c r="H63" s="1"/>
      <c r="I63" s="1"/>
      <c r="J63" s="1"/>
      <c r="K63" s="1"/>
      <c r="L63" s="1"/>
      <c r="M63" s="1"/>
      <c r="N63" s="1"/>
      <c r="O63" s="1"/>
      <c r="P63" s="1"/>
      <c r="Q63" s="1"/>
      <c r="R63" s="1"/>
      <c r="S63" s="1"/>
      <c r="T63" s="1"/>
      <c r="U63" s="1"/>
    </row>
    <row r="64" spans="1:21" ht="9.75" customHeight="1">
      <c r="A64" s="1">
        <v>1973</v>
      </c>
      <c r="B64" s="4">
        <f>0.01*'Table A1'!I66</f>
        <v>0.11282942266317952</v>
      </c>
      <c r="C64" s="4">
        <f>0.01*'Table A1'!J66</f>
        <v>0.12828673570931887</v>
      </c>
      <c r="D64" s="4">
        <f>0.01*'Table A1'!D66</f>
        <v>7.7419961675539467E-2</v>
      </c>
      <c r="E64" s="4">
        <f>0.01*'Table A3'!I66</f>
        <v>0.1111907989996983</v>
      </c>
      <c r="F64" s="4">
        <f>0.01*'Table A3'!J66</f>
        <v>0.13051160867591696</v>
      </c>
      <c r="G64" s="4">
        <f>0.01*'Table A3'!D66</f>
        <v>9.1624623453135767E-2</v>
      </c>
      <c r="H64" s="1"/>
      <c r="I64" s="1"/>
      <c r="J64" s="1"/>
      <c r="K64" s="1"/>
      <c r="L64" s="1"/>
      <c r="M64" s="1"/>
      <c r="N64" s="1"/>
      <c r="O64" s="1"/>
      <c r="P64" s="1"/>
      <c r="Q64" s="1"/>
      <c r="R64" s="1"/>
      <c r="S64" s="1"/>
      <c r="T64" s="1"/>
      <c r="U64" s="1"/>
    </row>
    <row r="65" spans="1:21" ht="9.75" customHeight="1">
      <c r="A65" s="1">
        <v>1974</v>
      </c>
      <c r="B65" s="4">
        <f>0.01*'Table A1'!I67</f>
        <v>0.11323045464929962</v>
      </c>
      <c r="C65" s="4">
        <f>0.01*'Table A1'!J67</f>
        <v>0.12912923145230398</v>
      </c>
      <c r="D65" s="4">
        <f>0.01*'Table A1'!D67</f>
        <v>8.1236189170857828E-2</v>
      </c>
      <c r="E65" s="4">
        <f>0.01*'Table A3'!I67</f>
        <v>0.1119087606479879</v>
      </c>
      <c r="F65" s="4">
        <f>0.01*'Table A3'!J67</f>
        <v>0.12995416002777199</v>
      </c>
      <c r="G65" s="4">
        <f>0.01*'Table A3'!D67</f>
        <v>9.1224292172255347E-2</v>
      </c>
      <c r="H65" s="1"/>
      <c r="I65" s="1"/>
      <c r="J65" s="1"/>
      <c r="K65" s="1"/>
      <c r="L65" s="1"/>
      <c r="M65" s="1"/>
      <c r="N65" s="1"/>
      <c r="O65" s="1"/>
      <c r="P65" s="1"/>
      <c r="Q65" s="1"/>
      <c r="R65" s="1"/>
      <c r="S65" s="1"/>
      <c r="T65" s="1"/>
      <c r="U65" s="1"/>
    </row>
    <row r="66" spans="1:21" ht="9.75" customHeight="1">
      <c r="A66" s="1">
        <v>1975</v>
      </c>
      <c r="B66" s="4">
        <f>0.01*'Table A1'!I68</f>
        <v>0.11595881797123309</v>
      </c>
      <c r="C66" s="4">
        <f>0.01*'Table A1'!J68</f>
        <v>0.13019341293371817</v>
      </c>
      <c r="D66" s="4">
        <f>0.01*'Table A1'!D68</f>
        <v>8.0058801501615692E-2</v>
      </c>
      <c r="E66" s="4">
        <f>0.01*'Table A3'!I68</f>
        <v>0.11451639913409657</v>
      </c>
      <c r="F66" s="4">
        <f>0.01*'Table A3'!J68</f>
        <v>0.13108602926762686</v>
      </c>
      <c r="G66" s="4">
        <f>0.01*'Table A3'!D68</f>
        <v>8.8726726034525638E-2</v>
      </c>
      <c r="H66" s="1"/>
      <c r="I66" s="1"/>
      <c r="J66" s="1"/>
      <c r="K66" s="1"/>
      <c r="L66" s="1"/>
      <c r="M66" s="1"/>
      <c r="N66" s="1"/>
      <c r="O66" s="1"/>
      <c r="P66" s="1"/>
      <c r="Q66" s="1"/>
      <c r="R66" s="1"/>
      <c r="S66" s="1"/>
      <c r="T66" s="1"/>
      <c r="U66" s="1"/>
    </row>
    <row r="67" spans="1:21" ht="9.75" customHeight="1">
      <c r="A67" s="1">
        <v>1976</v>
      </c>
      <c r="B67" s="4">
        <f>0.01*'Table A1'!I69</f>
        <v>0.11571797066245833</v>
      </c>
      <c r="C67" s="4">
        <f>0.01*'Table A1'!J69</f>
        <v>0.12956670515346194</v>
      </c>
      <c r="D67" s="4">
        <f>0.01*'Table A1'!D69</f>
        <v>7.8891961987813494E-2</v>
      </c>
      <c r="E67" s="4">
        <f>0.01*'Table A3'!I69</f>
        <v>0.11439056776163976</v>
      </c>
      <c r="F67" s="4">
        <f>0.01*'Table A3'!J69</f>
        <v>0.13113671409908617</v>
      </c>
      <c r="G67" s="4">
        <f>0.01*'Table A3'!D69</f>
        <v>8.8608851388069065E-2</v>
      </c>
      <c r="H67" s="1"/>
      <c r="I67" s="1"/>
      <c r="J67" s="1"/>
      <c r="K67" s="1"/>
      <c r="L67" s="1"/>
      <c r="M67" s="1"/>
      <c r="N67" s="1"/>
      <c r="O67" s="1"/>
      <c r="P67" s="1"/>
      <c r="Q67" s="1"/>
      <c r="R67" s="1"/>
      <c r="S67" s="1"/>
      <c r="T67" s="1"/>
      <c r="U67" s="1"/>
    </row>
    <row r="68" spans="1:21" ht="9.75" customHeight="1">
      <c r="A68" s="1">
        <v>1977</v>
      </c>
      <c r="B68" s="4">
        <f>0.01*'Table A1'!I70</f>
        <v>0.11601474712848166</v>
      </c>
      <c r="C68" s="4">
        <f>0.01*'Table A1'!J70</f>
        <v>0.12934084164887602</v>
      </c>
      <c r="D68" s="4">
        <f>0.01*'Table A1'!D70</f>
        <v>7.8992263574060792E-2</v>
      </c>
      <c r="E68" s="4">
        <f>0.01*'Table A3'!I70</f>
        <v>0.11458953736950378</v>
      </c>
      <c r="F68" s="4">
        <f>0.01*'Table A3'!J70</f>
        <v>0.1309928282512311</v>
      </c>
      <c r="G68" s="4">
        <f>0.01*'Table A3'!D70</f>
        <v>9.0251178846532942E-2</v>
      </c>
      <c r="H68" s="1"/>
      <c r="I68" s="1"/>
      <c r="J68" s="1"/>
      <c r="K68" s="1"/>
      <c r="L68" s="1"/>
      <c r="M68" s="1"/>
      <c r="N68" s="1"/>
      <c r="O68" s="1"/>
      <c r="P68" s="1"/>
      <c r="Q68" s="1"/>
      <c r="R68" s="1"/>
      <c r="S68" s="1"/>
      <c r="T68" s="1"/>
      <c r="U68" s="1"/>
    </row>
    <row r="69" spans="1:21" ht="9.75" customHeight="1">
      <c r="A69" s="1">
        <v>1978</v>
      </c>
      <c r="B69" s="4">
        <f>0.01*'Table A1'!I71</f>
        <v>0.11578268695840216</v>
      </c>
      <c r="C69" s="4">
        <f>0.01*'Table A1'!J71</f>
        <v>0.12909467886813589</v>
      </c>
      <c r="D69" s="4">
        <f>0.01*'Table A1'!D71</f>
        <v>7.9526089866496272E-2</v>
      </c>
      <c r="E69" s="4">
        <f>0.01*'Table A3'!I71</f>
        <v>0.11450100017569029</v>
      </c>
      <c r="F69" s="4">
        <f>0.01*'Table A3'!J71</f>
        <v>0.13085453238262387</v>
      </c>
      <c r="G69" s="4">
        <f>0.01*'Table A3'!D71</f>
        <v>8.950521311798669E-2</v>
      </c>
      <c r="H69" s="1"/>
      <c r="I69" s="1"/>
      <c r="J69" s="1"/>
      <c r="K69" s="1"/>
      <c r="L69" s="1"/>
      <c r="M69" s="1"/>
      <c r="N69" s="1"/>
      <c r="O69" s="1"/>
      <c r="P69" s="1"/>
      <c r="Q69" s="1"/>
      <c r="R69" s="1"/>
      <c r="S69" s="1"/>
      <c r="T69" s="1"/>
      <c r="U69" s="1"/>
    </row>
    <row r="70" spans="1:21" ht="9.75" customHeight="1">
      <c r="A70" s="1">
        <v>1979</v>
      </c>
      <c r="B70" s="4">
        <f>0.01*'Table A1'!I72</f>
        <v>0.11515643487172461</v>
      </c>
      <c r="C70" s="4">
        <f>0.01*'Table A1'!J72</f>
        <v>0.12797554605242412</v>
      </c>
      <c r="D70" s="4">
        <f>0.01*'Table A1'!D72</f>
        <v>8.0324098037332953E-2</v>
      </c>
      <c r="E70" s="4">
        <f>0.01*'Table A3'!I72</f>
        <v>0.112809481144076</v>
      </c>
      <c r="F70" s="4">
        <f>0.01*'Table A3'!J72</f>
        <v>0.12973634562563524</v>
      </c>
      <c r="G70" s="4">
        <f>0.01*'Table A3'!D72</f>
        <v>9.957698470951884E-2</v>
      </c>
      <c r="H70" s="1"/>
      <c r="I70" s="1"/>
      <c r="J70" s="1"/>
      <c r="K70" s="1"/>
      <c r="L70" s="1"/>
      <c r="M70" s="1"/>
      <c r="N70" s="1"/>
      <c r="O70" s="1"/>
      <c r="P70" s="1"/>
      <c r="Q70" s="1"/>
      <c r="R70" s="1"/>
      <c r="S70" s="1"/>
      <c r="T70" s="1"/>
      <c r="U70" s="1"/>
    </row>
    <row r="71" spans="1:21" ht="9.75" customHeight="1">
      <c r="A71" s="1">
        <v>1980</v>
      </c>
      <c r="B71" s="4">
        <f>0.01*'Table A1'!I73</f>
        <v>0.11696017721945325</v>
      </c>
      <c r="C71" s="4">
        <f>0.01*'Table A1'!J73</f>
        <v>0.12992773077850206</v>
      </c>
      <c r="D71" s="4">
        <f>0.01*'Table A1'!D73</f>
        <v>8.1767146253680534E-2</v>
      </c>
      <c r="E71" s="4">
        <f>0.01*'Table A3'!I73</f>
        <v>0.11465347758256385</v>
      </c>
      <c r="F71" s="4">
        <f>0.01*'Table A3'!J73</f>
        <v>0.13146738006537986</v>
      </c>
      <c r="G71" s="4">
        <f>0.01*'Table A3'!D73</f>
        <v>0.10021024087968501</v>
      </c>
      <c r="H71" s="1"/>
      <c r="I71" s="1"/>
      <c r="J71" s="1"/>
      <c r="K71" s="1"/>
      <c r="L71" s="1"/>
      <c r="M71" s="1"/>
      <c r="N71" s="1"/>
      <c r="O71" s="1"/>
      <c r="P71" s="1"/>
      <c r="Q71" s="1"/>
      <c r="R71" s="1"/>
      <c r="S71" s="1"/>
      <c r="T71" s="1"/>
      <c r="U71" s="1"/>
    </row>
    <row r="72" spans="1:21" ht="9.75" customHeight="1">
      <c r="A72" s="1">
        <v>1981</v>
      </c>
      <c r="B72" s="4">
        <f>0.01*'Table A1'!I74</f>
        <v>0.11748295149462677</v>
      </c>
      <c r="C72" s="4">
        <f>0.01*'Table A1'!J74</f>
        <v>0.12942961016518592</v>
      </c>
      <c r="D72" s="4">
        <f>0.01*'Table A1'!D74</f>
        <v>8.0260755469279785E-2</v>
      </c>
      <c r="E72" s="4">
        <f>0.01*'Table A3'!I74</f>
        <v>0.11507137040048403</v>
      </c>
      <c r="F72" s="4">
        <f>0.01*'Table A3'!J74</f>
        <v>0.13019298876132754</v>
      </c>
      <c r="G72" s="4">
        <f>0.01*'Table A3'!D74</f>
        <v>0.1001702480787313</v>
      </c>
      <c r="H72" s="1"/>
      <c r="I72" s="1"/>
      <c r="J72" s="1"/>
      <c r="K72" s="1"/>
      <c r="L72" s="1"/>
      <c r="M72" s="1"/>
      <c r="N72" s="1"/>
      <c r="O72" s="1"/>
      <c r="P72" s="1"/>
      <c r="Q72" s="1"/>
      <c r="R72" s="1"/>
      <c r="S72" s="1"/>
      <c r="T72" s="1"/>
      <c r="U72" s="1"/>
    </row>
    <row r="73" spans="1:21" ht="9.75" customHeight="1">
      <c r="A73" s="1">
        <v>1982</v>
      </c>
      <c r="B73" s="4">
        <f>0.01*'Table A1'!I75</f>
        <v>0.11822350385602776</v>
      </c>
      <c r="C73" s="4">
        <f>0.01*'Table A1'!J75</f>
        <v>0.1300573048656605</v>
      </c>
      <c r="D73" s="4">
        <f>0.01*'Table A1'!D75</f>
        <v>8.389938071695989E-2</v>
      </c>
      <c r="E73" s="4">
        <f>0.01*'Table A3'!I75</f>
        <v>0.11501306024543936</v>
      </c>
      <c r="F73" s="4">
        <f>0.01*'Table A3'!J75</f>
        <v>0.13035062868461889</v>
      </c>
      <c r="G73" s="4">
        <f>0.01*'Table A3'!D75</f>
        <v>0.10795796977766425</v>
      </c>
      <c r="H73" s="1"/>
      <c r="I73" s="1"/>
      <c r="J73" s="1"/>
      <c r="K73" s="1"/>
      <c r="L73" s="1"/>
      <c r="M73" s="1"/>
      <c r="N73" s="1"/>
      <c r="O73" s="1"/>
      <c r="P73" s="1"/>
      <c r="Q73" s="1"/>
      <c r="R73" s="1"/>
      <c r="S73" s="1"/>
      <c r="T73" s="1"/>
      <c r="U73" s="1"/>
    </row>
    <row r="74" spans="1:21" ht="9.75" customHeight="1">
      <c r="A74" s="1">
        <v>1983</v>
      </c>
      <c r="B74" s="4">
        <f>0.01*'Table A1'!I76</f>
        <v>0.11905010973074273</v>
      </c>
      <c r="C74" s="4">
        <f>0.01*'Table A1'!J76</f>
        <v>0.13193474517411521</v>
      </c>
      <c r="D74" s="4">
        <f>0.01*'Table A1'!D76</f>
        <v>8.5929026489475133E-2</v>
      </c>
      <c r="E74" s="4">
        <f>0.01*'Table A3'!I76</f>
        <v>0.11530280516989386</v>
      </c>
      <c r="F74" s="4">
        <f>0.01*'Table A3'!J76</f>
        <v>0.13296373509366224</v>
      </c>
      <c r="G74" s="4">
        <f>0.01*'Table A3'!D76</f>
        <v>0.11555228099865923</v>
      </c>
      <c r="H74" s="1"/>
      <c r="I74" s="1"/>
      <c r="J74" s="1"/>
      <c r="K74" s="1"/>
      <c r="L74" s="1"/>
      <c r="M74" s="1"/>
      <c r="N74" s="1"/>
      <c r="O74" s="1"/>
      <c r="P74" s="1"/>
      <c r="Q74" s="1"/>
      <c r="R74" s="1"/>
      <c r="S74" s="1"/>
      <c r="T74" s="1"/>
      <c r="U74" s="1"/>
    </row>
    <row r="75" spans="1:21" ht="9.75" customHeight="1">
      <c r="A75" s="1">
        <v>1984</v>
      </c>
      <c r="B75" s="4">
        <f>0.01*'Table A1'!I77</f>
        <v>0.1185038936255873</v>
      </c>
      <c r="C75" s="4">
        <f>0.01*'Table A1'!J77</f>
        <v>0.13210416583304013</v>
      </c>
      <c r="D75" s="4">
        <f>0.01*'Table A1'!D77</f>
        <v>8.8863707222620991E-2</v>
      </c>
      <c r="E75" s="4">
        <f>0.01*'Table A3'!I77</f>
        <v>0.11449029952383867</v>
      </c>
      <c r="F75" s="4">
        <f>0.01*'Table A3'!J77</f>
        <v>0.13297160258853458</v>
      </c>
      <c r="G75" s="4">
        <f>0.01*'Table A3'!D77</f>
        <v>0.11989346962037795</v>
      </c>
      <c r="H75" s="1"/>
      <c r="I75" s="1"/>
      <c r="J75" s="1"/>
      <c r="K75" s="1"/>
      <c r="L75" s="1"/>
      <c r="M75" s="1"/>
      <c r="N75" s="1"/>
      <c r="O75" s="1"/>
      <c r="P75" s="1"/>
      <c r="Q75" s="1"/>
      <c r="R75" s="1"/>
      <c r="S75" s="1"/>
      <c r="T75" s="1"/>
      <c r="U75" s="1"/>
    </row>
    <row r="76" spans="1:21" ht="9.75" customHeight="1">
      <c r="A76" s="1">
        <v>1985</v>
      </c>
      <c r="B76" s="4">
        <f>0.01*'Table A1'!I78</f>
        <v>0.11874574682727965</v>
      </c>
      <c r="C76" s="4">
        <f>0.01*'Table A1'!J78</f>
        <v>0.13282634211069355</v>
      </c>
      <c r="D76" s="4">
        <f>0.01*'Table A1'!D78</f>
        <v>9.0945605795137038E-2</v>
      </c>
      <c r="E76" s="4">
        <f>0.01*'Table A3'!I78</f>
        <v>0.11443832688130492</v>
      </c>
      <c r="F76" s="4">
        <f>0.01*'Table A3'!J78</f>
        <v>0.13448066041762166</v>
      </c>
      <c r="G76" s="4">
        <f>0.01*'Table A3'!D78</f>
        <v>0.12668962279555532</v>
      </c>
      <c r="H76" s="1"/>
      <c r="I76" s="1"/>
      <c r="J76" s="1"/>
      <c r="K76" s="1"/>
      <c r="L76" s="1"/>
      <c r="M76" s="1"/>
      <c r="N76" s="1"/>
      <c r="O76" s="1"/>
      <c r="P76" s="1"/>
      <c r="Q76" s="1"/>
      <c r="R76" s="1"/>
      <c r="S76" s="1"/>
      <c r="T76" s="1"/>
      <c r="U76" s="1"/>
    </row>
    <row r="77" spans="1:21" ht="9.75" customHeight="1">
      <c r="A77" s="1">
        <v>1986</v>
      </c>
      <c r="B77" s="4">
        <f>0.01*'Table A1'!I79</f>
        <v>0.1198004940578154</v>
      </c>
      <c r="C77" s="4">
        <f>0.01*'Table A1'!J79</f>
        <v>0.13459230358431162</v>
      </c>
      <c r="D77" s="4">
        <f>0.01*'Table A1'!D79</f>
        <v>9.1292990690663975E-2</v>
      </c>
      <c r="E77" s="4">
        <f>0.01*'Table A3'!I79</f>
        <v>0.11141371455553788</v>
      </c>
      <c r="F77" s="4">
        <f>0.01*'Table A3'!J79</f>
        <v>0.1357048101869768</v>
      </c>
      <c r="G77" s="4">
        <f>0.01*'Table A3'!D79</f>
        <v>0.15917057878495416</v>
      </c>
      <c r="H77" s="1"/>
      <c r="I77" s="1"/>
      <c r="J77" s="1"/>
      <c r="K77" s="1"/>
      <c r="L77" s="1"/>
      <c r="M77" s="1"/>
      <c r="N77" s="1"/>
      <c r="O77" s="1"/>
      <c r="P77" s="1"/>
      <c r="Q77" s="1"/>
      <c r="R77" s="1"/>
      <c r="S77" s="1"/>
      <c r="T77" s="1"/>
      <c r="U77" s="1"/>
    </row>
    <row r="78" spans="1:21" ht="9.75" customHeight="1">
      <c r="A78" s="1">
        <v>1987</v>
      </c>
      <c r="B78" s="4">
        <f>0.01*'Table A1'!I80</f>
        <v>0.11993590683137643</v>
      </c>
      <c r="C78" s="4">
        <f>0.01*'Table A1'!J80</f>
        <v>0.13743031094585056</v>
      </c>
      <c r="D78" s="4">
        <f>0.01*'Table A1'!D80</f>
        <v>0.10746260633305883</v>
      </c>
      <c r="E78" s="4">
        <f>0.01*'Table A3'!I80</f>
        <v>0.11706882083703406</v>
      </c>
      <c r="F78" s="4">
        <f>0.01*'Table A3'!J80</f>
        <v>0.13876744114260017</v>
      </c>
      <c r="G78" s="4">
        <f>0.01*'Table A3'!D80</f>
        <v>0.12662152082703312</v>
      </c>
      <c r="H78" s="1"/>
      <c r="I78" s="1"/>
      <c r="J78" s="1"/>
      <c r="K78" s="1"/>
      <c r="L78" s="1"/>
      <c r="M78" s="1"/>
      <c r="N78" s="1"/>
      <c r="O78" s="1"/>
      <c r="P78" s="1"/>
      <c r="Q78" s="1"/>
      <c r="R78" s="1"/>
      <c r="S78" s="1"/>
      <c r="T78" s="1"/>
      <c r="U78" s="1"/>
    </row>
    <row r="79" spans="1:21" ht="9.75" customHeight="1">
      <c r="A79" s="1">
        <v>1988</v>
      </c>
      <c r="B79" s="4">
        <f>0.01*'Table A1'!I81</f>
        <v>0.11678129403974971</v>
      </c>
      <c r="C79" s="4">
        <f>0.01*'Table A1'!J81</f>
        <v>0.13783063731826317</v>
      </c>
      <c r="D79" s="4">
        <f>0.01*'Table A1'!D81</f>
        <v>0.13165480795439366</v>
      </c>
      <c r="E79" s="4">
        <f>0.01*'Table A3'!I81</f>
        <v>0.11339350473221582</v>
      </c>
      <c r="F79" s="4">
        <f>0.01*'Table A3'!J81</f>
        <v>0.13796049957087303</v>
      </c>
      <c r="G79" s="4">
        <f>0.01*'Table A3'!D81</f>
        <v>0.15493338921325048</v>
      </c>
      <c r="H79" s="1"/>
      <c r="I79" s="1"/>
      <c r="J79" s="1"/>
      <c r="K79" s="1"/>
      <c r="L79" s="1"/>
      <c r="M79" s="1"/>
      <c r="N79" s="1"/>
      <c r="O79" s="1"/>
      <c r="P79" s="1"/>
      <c r="Q79" s="1"/>
      <c r="R79" s="1"/>
      <c r="S79" s="1"/>
      <c r="T79" s="1"/>
      <c r="U79" s="1"/>
    </row>
    <row r="80" spans="1:21" ht="9.75" customHeight="1">
      <c r="A80" s="1">
        <v>1989</v>
      </c>
      <c r="B80" s="4">
        <f>0.01*'Table A1'!I82</f>
        <v>0.11807280107345999</v>
      </c>
      <c r="C80" s="4">
        <f>0.01*'Table A1'!J82</f>
        <v>0.14051955103823111</v>
      </c>
      <c r="D80" s="4">
        <f>0.01*'Table A1'!D82</f>
        <v>0.12611494478689436</v>
      </c>
      <c r="E80" s="4">
        <f>0.01*'Table A3'!I82</f>
        <v>0.11536624280876773</v>
      </c>
      <c r="F80" s="4">
        <f>0.01*'Table A3'!J82</f>
        <v>0.14061351455939636</v>
      </c>
      <c r="G80" s="4">
        <f>0.01*'Table A3'!D82</f>
        <v>0.14486443962630341</v>
      </c>
      <c r="H80" s="1"/>
      <c r="I80" s="1"/>
      <c r="J80" s="1"/>
      <c r="K80" s="1"/>
      <c r="L80" s="1"/>
      <c r="M80" s="1"/>
      <c r="N80" s="1"/>
      <c r="O80" s="1"/>
      <c r="P80" s="1"/>
      <c r="Q80" s="1"/>
      <c r="R80" s="1"/>
      <c r="S80" s="1"/>
      <c r="T80" s="1"/>
      <c r="U80" s="1"/>
    </row>
    <row r="81" spans="1:21" ht="9.75" customHeight="1">
      <c r="A81" s="1">
        <v>1990</v>
      </c>
      <c r="B81" s="4">
        <f>0.01*'Table A1'!I83</f>
        <v>0.11782876523302907</v>
      </c>
      <c r="C81" s="4">
        <f>0.01*'Table A1'!J83</f>
        <v>0.14072321814037778</v>
      </c>
      <c r="D81" s="4">
        <f>0.01*'Table A1'!D83</f>
        <v>0.12981647252493073</v>
      </c>
      <c r="E81" s="4">
        <f>0.01*'Table A3'!I83</f>
        <v>0.11569528980172052</v>
      </c>
      <c r="F81" s="4">
        <f>0.01*'Table A3'!J83</f>
        <v>0.14076482571368756</v>
      </c>
      <c r="G81" s="4">
        <f>0.01*'Table A3'!D83</f>
        <v>0.14329641264701637</v>
      </c>
      <c r="H81" s="1"/>
      <c r="I81" s="1"/>
      <c r="J81" s="1"/>
      <c r="K81" s="1"/>
      <c r="L81" s="1"/>
      <c r="M81" s="1"/>
      <c r="N81" s="1"/>
      <c r="O81" s="1"/>
      <c r="P81" s="1"/>
      <c r="Q81" s="1"/>
      <c r="R81" s="1"/>
      <c r="S81" s="1"/>
      <c r="T81" s="1"/>
      <c r="U81" s="1"/>
    </row>
    <row r="82" spans="1:21" ht="9.75" customHeight="1">
      <c r="A82" s="1">
        <v>1991</v>
      </c>
      <c r="B82" s="4">
        <f>0.01*'Table A1'!I84</f>
        <v>0.11951265861230984</v>
      </c>
      <c r="C82" s="4">
        <f>0.01*'Table A1'!J84</f>
        <v>0.14262335942220594</v>
      </c>
      <c r="D82" s="4">
        <f>0.01*'Table A1'!D84</f>
        <v>0.12167379448376485</v>
      </c>
      <c r="E82" s="4">
        <f>0.01*'Table A3'!I84</f>
        <v>0.11822589412227234</v>
      </c>
      <c r="F82" s="4">
        <f>0.01*'Table A3'!J84</f>
        <v>0.14362220717509638</v>
      </c>
      <c r="G82" s="4">
        <f>0.01*'Table A3'!D84</f>
        <v>0.1336069026115955</v>
      </c>
      <c r="H82" s="1"/>
      <c r="I82" s="1"/>
      <c r="J82" s="1"/>
      <c r="K82" s="1"/>
      <c r="L82" s="1"/>
      <c r="M82" s="1"/>
      <c r="N82" s="1"/>
      <c r="O82" s="1"/>
      <c r="P82" s="1"/>
      <c r="Q82" s="1"/>
      <c r="R82" s="1"/>
      <c r="S82" s="1"/>
      <c r="T82" s="1"/>
      <c r="U82" s="1"/>
    </row>
    <row r="83" spans="1:21" ht="9.75" customHeight="1">
      <c r="A83" s="1">
        <v>1992</v>
      </c>
      <c r="B83" s="4">
        <f>0.01*'Table A1'!I85</f>
        <v>0.11937368831348703</v>
      </c>
      <c r="C83" s="4">
        <f>0.01*'Table A1'!J85</f>
        <v>0.14400786844917074</v>
      </c>
      <c r="D83" s="4">
        <f>0.01*'Table A1'!D85</f>
        <v>0.13479744861469997</v>
      </c>
      <c r="E83" s="4">
        <f>0.01*'Table A3'!I85</f>
        <v>0.11757984343122051</v>
      </c>
      <c r="F83" s="4">
        <f>0.01*'Table A3'!J85</f>
        <v>0.14393807043472703</v>
      </c>
      <c r="G83" s="4">
        <f>0.01*'Table A3'!D85</f>
        <v>0.14670843575107489</v>
      </c>
      <c r="H83" s="1"/>
      <c r="I83" s="1"/>
      <c r="J83" s="1"/>
      <c r="K83" s="1"/>
      <c r="L83" s="1"/>
      <c r="M83" s="1"/>
      <c r="N83" s="1"/>
      <c r="O83" s="1"/>
      <c r="P83" s="1"/>
      <c r="Q83" s="1"/>
      <c r="R83" s="1"/>
      <c r="S83" s="1"/>
      <c r="T83" s="1"/>
      <c r="U83" s="1"/>
    </row>
    <row r="84" spans="1:21" ht="9.75" customHeight="1">
      <c r="A84" s="1">
        <v>1993</v>
      </c>
      <c r="B84" s="4">
        <f>0.01*'Table A1'!I86</f>
        <v>0.12069989722177521</v>
      </c>
      <c r="C84" s="4">
        <f>0.01*'Table A1'!J86</f>
        <v>0.14590440212719724</v>
      </c>
      <c r="D84" s="4">
        <f>0.01*'Table A1'!D86</f>
        <v>0.1282125992017894</v>
      </c>
      <c r="E84" s="4">
        <f>0.01*'Table A3'!I86</f>
        <v>0.11851976202259955</v>
      </c>
      <c r="F84" s="4">
        <f>0.01*'Table A3'!J86</f>
        <v>0.14596010180554492</v>
      </c>
      <c r="G84" s="4">
        <f>0.01*'Table A3'!D86</f>
        <v>0.14236902926573161</v>
      </c>
      <c r="H84" s="1"/>
      <c r="I84" s="1"/>
      <c r="J84" s="1"/>
      <c r="K84" s="1"/>
      <c r="L84" s="1"/>
      <c r="M84" s="1"/>
      <c r="N84" s="1"/>
      <c r="O84" s="1"/>
      <c r="P84" s="1"/>
      <c r="Q84" s="1"/>
      <c r="R84" s="1"/>
      <c r="S84" s="1"/>
      <c r="T84" s="1"/>
      <c r="U84" s="1"/>
    </row>
    <row r="85" spans="1:21" ht="9.75" customHeight="1">
      <c r="A85" s="1">
        <v>1994</v>
      </c>
      <c r="B85" s="4">
        <f>0.01*'Table A1'!I87</f>
        <v>0.12093887116125558</v>
      </c>
      <c r="C85" s="4">
        <f>0.01*'Table A1'!J87</f>
        <v>0.14650845008967278</v>
      </c>
      <c r="D85" s="4">
        <f>0.01*'Table A1'!D87</f>
        <v>0.12852119853413257</v>
      </c>
      <c r="E85" s="4">
        <f>0.01*'Table A3'!I87</f>
        <v>0.1188940647108916</v>
      </c>
      <c r="F85" s="4">
        <f>0.01*'Table A3'!J87</f>
        <v>0.14660633812441534</v>
      </c>
      <c r="G85" s="4">
        <f>0.01*'Table A3'!D87</f>
        <v>0.14231929403424462</v>
      </c>
      <c r="H85" s="1"/>
      <c r="I85" s="1"/>
      <c r="J85" s="1"/>
      <c r="K85" s="1"/>
      <c r="L85" s="1"/>
      <c r="M85" s="1"/>
      <c r="N85" s="1"/>
      <c r="O85" s="1"/>
      <c r="P85" s="1"/>
      <c r="Q85" s="1"/>
      <c r="R85" s="1"/>
      <c r="S85" s="1"/>
      <c r="T85" s="1"/>
      <c r="U85" s="1"/>
    </row>
    <row r="86" spans="1:21" ht="9.75" customHeight="1">
      <c r="A86" s="1">
        <v>1995</v>
      </c>
      <c r="B86" s="4">
        <f>0.01*'Table A1'!I88</f>
        <v>0.12081000000000003</v>
      </c>
      <c r="C86" s="4">
        <f>0.01*'Table A1'!J88</f>
        <v>0.14932999999999999</v>
      </c>
      <c r="D86" s="4">
        <f>0.01*'Table A1'!D88</f>
        <v>0.13528000000000001</v>
      </c>
      <c r="E86" s="4">
        <f>0.01*'Table A3'!I88</f>
        <v>0.11889999999999998</v>
      </c>
      <c r="F86" s="4">
        <f>0.01*'Table A3'!J88</f>
        <v>0.14990000000000001</v>
      </c>
      <c r="G86" s="4">
        <f>0.01*'Table A3'!D88</f>
        <v>0.15234</v>
      </c>
      <c r="H86" s="1"/>
      <c r="I86" s="1"/>
      <c r="J86" s="1"/>
      <c r="K86" s="1"/>
      <c r="L86" s="1"/>
      <c r="M86" s="1"/>
      <c r="N86" s="1"/>
      <c r="O86" s="1"/>
      <c r="P86" s="1"/>
      <c r="Q86" s="1"/>
      <c r="R86" s="1"/>
      <c r="S86" s="1"/>
      <c r="T86" s="1"/>
      <c r="U86" s="1"/>
    </row>
    <row r="87" spans="1:21" ht="9.75" customHeight="1">
      <c r="A87" s="1">
        <v>1996</v>
      </c>
      <c r="B87" s="4">
        <f>0.01*'Table A1'!I89</f>
        <v>0.11995000000000001</v>
      </c>
      <c r="C87" s="4">
        <f>0.01*'Table A1'!J89</f>
        <v>0.15053000000000002</v>
      </c>
      <c r="D87" s="4">
        <f>0.01*'Table A1'!D89</f>
        <v>0.14107</v>
      </c>
      <c r="E87" s="4">
        <f>0.01*'Table A3'!I89</f>
        <v>0.11727</v>
      </c>
      <c r="F87" s="4">
        <f>0.01*'Table A3'!J89</f>
        <v>0.1507</v>
      </c>
      <c r="G87" s="4">
        <f>0.01*'Table A3'!D89</f>
        <v>0.16687000000000002</v>
      </c>
      <c r="H87" s="1"/>
      <c r="I87" s="1"/>
      <c r="J87" s="1"/>
      <c r="K87" s="1"/>
      <c r="L87" s="1"/>
      <c r="M87" s="1"/>
      <c r="N87" s="1"/>
      <c r="O87" s="1"/>
      <c r="P87" s="1"/>
      <c r="Q87" s="1"/>
      <c r="R87" s="1"/>
      <c r="S87" s="1"/>
      <c r="T87" s="1"/>
      <c r="U87" s="1"/>
    </row>
    <row r="88" spans="1:21" ht="9.75" customHeight="1">
      <c r="A88" s="1">
        <v>1997</v>
      </c>
      <c r="B88" s="4">
        <f>0.01*'Table A1'!I90</f>
        <v>0.11873000000000002</v>
      </c>
      <c r="C88" s="4">
        <f>0.01*'Table A1'!J90</f>
        <v>0.15081</v>
      </c>
      <c r="D88" s="4">
        <f>0.01*'Table A1'!D90</f>
        <v>0.14771000000000001</v>
      </c>
      <c r="E88" s="4">
        <f>0.01*'Table A3'!I90</f>
        <v>0.11503000000000001</v>
      </c>
      <c r="F88" s="4">
        <f>0.01*'Table A3'!J90</f>
        <v>0.15125999999999998</v>
      </c>
      <c r="G88" s="4">
        <f>0.01*'Table A3'!D90</f>
        <v>0.18015</v>
      </c>
      <c r="H88" s="1"/>
      <c r="I88" s="1"/>
      <c r="J88" s="1"/>
      <c r="K88" s="1"/>
      <c r="L88" s="1"/>
      <c r="M88" s="1"/>
      <c r="N88" s="1"/>
      <c r="O88" s="1"/>
      <c r="P88" s="1"/>
      <c r="Q88" s="1"/>
      <c r="R88" s="1"/>
      <c r="S88" s="1"/>
      <c r="T88" s="1"/>
      <c r="U88" s="1"/>
    </row>
    <row r="89" spans="1:21" ht="9.75" customHeight="1">
      <c r="A89" s="1">
        <v>1998</v>
      </c>
      <c r="B89" s="4">
        <f>0.01*'Table A1'!I91</f>
        <v>0.11766000000000001</v>
      </c>
      <c r="C89" s="4">
        <f>0.01*'Table A1'!J91</f>
        <v>0.15064</v>
      </c>
      <c r="D89" s="4">
        <f>0.01*'Table A1'!D91</f>
        <v>0.15294000000000002</v>
      </c>
      <c r="E89" s="4">
        <f>0.01*'Table A3'!I91</f>
        <v>0.11295999999999999</v>
      </c>
      <c r="F89" s="4">
        <f>0.01*'Table A3'!J91</f>
        <v>0.15006999999999998</v>
      </c>
      <c r="G89" s="4">
        <f>0.01*'Table A3'!D91</f>
        <v>0.19088000000000002</v>
      </c>
      <c r="H89" s="1"/>
      <c r="I89" s="1"/>
      <c r="J89" s="1"/>
      <c r="K89" s="1"/>
      <c r="L89" s="1"/>
      <c r="M89" s="1"/>
      <c r="N89" s="1"/>
      <c r="O89" s="1"/>
      <c r="P89" s="1"/>
      <c r="Q89" s="1"/>
      <c r="R89" s="1"/>
      <c r="S89" s="1"/>
      <c r="T89" s="1"/>
      <c r="U89" s="1"/>
    </row>
    <row r="90" spans="1:21" ht="9.75" customHeight="1">
      <c r="A90" s="1">
        <v>1999</v>
      </c>
      <c r="B90" s="4">
        <f>0.01*'Table A1'!I92</f>
        <v>0.11699999999999999</v>
      </c>
      <c r="C90" s="4">
        <f>0.01*'Table A1'!J92</f>
        <v>0.15095</v>
      </c>
      <c r="D90" s="4">
        <f>0.01*'Table A1'!D92</f>
        <v>0.15873000000000001</v>
      </c>
      <c r="E90" s="4">
        <f>0.01*'Table A3'!I92</f>
        <v>0.11252000000000002</v>
      </c>
      <c r="F90" s="4">
        <f>0.01*'Table A3'!J92</f>
        <v>0.15172999999999998</v>
      </c>
      <c r="G90" s="4">
        <f>0.01*'Table A3'!D92</f>
        <v>0.20044000000000001</v>
      </c>
      <c r="H90" s="1"/>
      <c r="I90" s="1"/>
      <c r="J90" s="1"/>
      <c r="K90" s="1"/>
      <c r="L90" s="1"/>
      <c r="M90" s="1"/>
      <c r="N90" s="1"/>
      <c r="O90" s="1"/>
      <c r="P90" s="1"/>
      <c r="Q90" s="1"/>
      <c r="R90" s="1"/>
      <c r="S90" s="1"/>
      <c r="T90" s="1"/>
      <c r="U90" s="1"/>
    </row>
    <row r="91" spans="1:21" ht="9.75" customHeight="1">
      <c r="A91" s="1">
        <v>2000</v>
      </c>
      <c r="B91" s="4">
        <f>0.01*'Table A1'!I93</f>
        <v>0.11596999999999998</v>
      </c>
      <c r="C91" s="4">
        <f>0.01*'Table A1'!J93</f>
        <v>0.15017</v>
      </c>
      <c r="D91" s="4">
        <f>0.01*'Table A1'!D93</f>
        <v>0.16494</v>
      </c>
      <c r="E91" s="4">
        <f>0.01*'Table A3'!I93</f>
        <v>0.11000999999999998</v>
      </c>
      <c r="F91" s="4">
        <f>0.01*'Table A3'!J93</f>
        <v>0.15085000000000001</v>
      </c>
      <c r="G91" s="4">
        <f>0.01*'Table A3'!D93</f>
        <v>0.21521000000000001</v>
      </c>
      <c r="H91" s="1"/>
      <c r="I91" s="1"/>
      <c r="J91" s="1"/>
      <c r="K91" s="1"/>
      <c r="L91" s="1"/>
      <c r="M91" s="1"/>
      <c r="N91" s="1"/>
      <c r="O91" s="1"/>
      <c r="P91" s="1"/>
      <c r="Q91" s="1"/>
      <c r="R91" s="1"/>
      <c r="S91" s="1"/>
      <c r="T91" s="1"/>
      <c r="U91" s="1"/>
    </row>
    <row r="92" spans="1:21" ht="9.75" customHeight="1">
      <c r="A92" s="1">
        <v>2001</v>
      </c>
      <c r="B92" s="4">
        <f>0.01*'Table A1'!I94</f>
        <v>0.11829999999999999</v>
      </c>
      <c r="C92" s="4">
        <f>0.01*'Table A1'!J94</f>
        <v>0.15028</v>
      </c>
      <c r="D92" s="4">
        <f>0.01*'Table A1'!D94</f>
        <v>0.15371000000000001</v>
      </c>
      <c r="E92" s="4">
        <f>0.01*'Table A3'!I94</f>
        <v>0.11469000000000001</v>
      </c>
      <c r="F92" s="4">
        <f>0.01*'Table A3'!J94</f>
        <v>0.15134</v>
      </c>
      <c r="G92" s="4">
        <f>0.01*'Table A3'!D94</f>
        <v>0.1822</v>
      </c>
      <c r="H92" s="1"/>
      <c r="I92" s="1"/>
      <c r="J92" s="1"/>
      <c r="K92" s="1"/>
      <c r="L92" s="1"/>
      <c r="M92" s="1"/>
      <c r="N92" s="1"/>
      <c r="O92" s="1"/>
      <c r="P92" s="1"/>
      <c r="Q92" s="1"/>
      <c r="R92" s="1"/>
      <c r="S92" s="1"/>
      <c r="T92" s="1"/>
      <c r="U92" s="1"/>
    </row>
    <row r="93" spans="1:21" ht="9.75" customHeight="1">
      <c r="A93" s="1">
        <f t="shared" ref="A93:A98" si="0">A92+1</f>
        <v>2002</v>
      </c>
      <c r="B93" s="4">
        <f>0.01*'Table A1'!I95</f>
        <v>0.12015000000000001</v>
      </c>
      <c r="C93" s="4">
        <f>0.01*'Table A1'!J95</f>
        <v>0.15018999999999999</v>
      </c>
      <c r="D93" s="4">
        <f>0.01*'Table A1'!D95</f>
        <v>0.1464</v>
      </c>
      <c r="E93" s="4">
        <f>0.01*'Table A3'!I95</f>
        <v>0.11750999999999998</v>
      </c>
      <c r="F93" s="4">
        <f>0.01*'Table A3'!J95</f>
        <v>0.15204000000000004</v>
      </c>
      <c r="G93" s="4">
        <f>0.01*'Table A3'!D95</f>
        <v>0.16864999999999999</v>
      </c>
      <c r="H93" s="1"/>
      <c r="I93" s="1"/>
      <c r="J93" s="1"/>
      <c r="K93" s="1"/>
      <c r="L93" s="1"/>
      <c r="M93" s="1"/>
      <c r="N93" s="1"/>
      <c r="O93" s="1"/>
      <c r="P93" s="1"/>
      <c r="Q93" s="1"/>
      <c r="R93" s="1"/>
      <c r="S93" s="1"/>
      <c r="T93" s="1"/>
      <c r="U93" s="1"/>
    </row>
    <row r="94" spans="1:21" ht="9.75" customHeight="1">
      <c r="A94" s="1">
        <f t="shared" si="0"/>
        <v>2003</v>
      </c>
      <c r="B94" s="4">
        <f>0.01*'Table A1'!I96</f>
        <v>0.12090000000000001</v>
      </c>
      <c r="C94" s="4">
        <f>0.01*'Table A1'!J96</f>
        <v>0.15076000000000003</v>
      </c>
      <c r="D94" s="4">
        <f>0.01*'Table A1'!D96</f>
        <v>0.14873</v>
      </c>
      <c r="E94" s="4">
        <f>0.01*'Table A3'!I96</f>
        <v>0.11762</v>
      </c>
      <c r="F94" s="4">
        <f>0.01*'Table A3'!J96</f>
        <v>0.15237000000000003</v>
      </c>
      <c r="G94" s="4">
        <f>0.01*'Table A3'!D96</f>
        <v>0.17527999999999999</v>
      </c>
      <c r="H94" s="1"/>
      <c r="I94" s="1"/>
      <c r="J94" s="1"/>
      <c r="K94" s="1"/>
      <c r="L94" s="1"/>
      <c r="M94" s="1"/>
      <c r="N94" s="1"/>
      <c r="O94" s="1"/>
      <c r="P94" s="1"/>
      <c r="Q94" s="1"/>
      <c r="R94" s="1"/>
      <c r="S94" s="1"/>
      <c r="T94" s="1"/>
      <c r="U94" s="1"/>
    </row>
    <row r="95" spans="1:21" ht="9.75" customHeight="1">
      <c r="A95" s="1">
        <f t="shared" si="0"/>
        <v>2004</v>
      </c>
      <c r="B95" s="4">
        <f>0.01*'Table A1'!I97</f>
        <v>0.11914999999999996</v>
      </c>
      <c r="C95" s="4">
        <f>0.01*'Table A1'!J97</f>
        <v>0.15117</v>
      </c>
      <c r="D95" s="4">
        <f>0.01*'Table A1'!D97</f>
        <v>0.16079000000000002</v>
      </c>
      <c r="E95" s="4">
        <f>0.01*'Table A3'!I97</f>
        <v>0.11448999999999998</v>
      </c>
      <c r="F95" s="4">
        <f>0.01*'Table A3'!J97</f>
        <v>0.15197000000000002</v>
      </c>
      <c r="G95" s="4">
        <f>0.01*'Table A3'!D97</f>
        <v>0.19753000000000001</v>
      </c>
      <c r="H95" s="1"/>
      <c r="I95" s="1"/>
      <c r="J95" s="1"/>
      <c r="K95" s="1"/>
      <c r="L95" s="1"/>
      <c r="M95" s="1"/>
      <c r="N95" s="1"/>
      <c r="O95" s="1"/>
      <c r="P95" s="1"/>
      <c r="Q95" s="1"/>
      <c r="R95" s="1"/>
      <c r="S95" s="1"/>
      <c r="T95" s="1"/>
      <c r="U95" s="1"/>
    </row>
    <row r="96" spans="1:21" ht="9.75" customHeight="1">
      <c r="A96" s="1">
        <f t="shared" si="0"/>
        <v>2005</v>
      </c>
      <c r="B96" s="4">
        <f>0.01*'Table A1'!I98</f>
        <v>0.11763999999999997</v>
      </c>
      <c r="C96" s="4">
        <f>0.01*'Table A1'!J98</f>
        <v>0.15178000000000005</v>
      </c>
      <c r="D96" s="4">
        <f>0.01*'Table A1'!D98</f>
        <v>0.17415</v>
      </c>
      <c r="E96" s="4">
        <f>0.01*'Table A3'!I98</f>
        <v>0.11175000000000004</v>
      </c>
      <c r="F96" s="4">
        <f>0.01*'Table A3'!J98</f>
        <v>0.15242999999999998</v>
      </c>
      <c r="G96" s="4">
        <f>0.01*'Table A3'!D98</f>
        <v>0.21916000000000002</v>
      </c>
      <c r="H96" s="1"/>
      <c r="I96" s="1"/>
      <c r="J96" s="1"/>
      <c r="K96" s="1"/>
      <c r="L96" s="1"/>
      <c r="M96" s="1"/>
      <c r="N96" s="1"/>
      <c r="O96" s="1"/>
      <c r="P96" s="1"/>
      <c r="Q96" s="1"/>
      <c r="R96" s="1"/>
      <c r="S96" s="1"/>
      <c r="T96" s="1"/>
      <c r="U96" s="1"/>
    </row>
    <row r="97" spans="1:21" ht="9.75" customHeight="1">
      <c r="A97" s="1">
        <f t="shared" si="0"/>
        <v>2006</v>
      </c>
      <c r="B97" s="4">
        <f>0.01*'Table A1'!I99</f>
        <v>0.11944000000000003</v>
      </c>
      <c r="C97" s="4">
        <f>0.01*'Table A1'!J99</f>
        <v>0.15337999999999999</v>
      </c>
      <c r="D97" s="4">
        <f>0.01*'Table A1'!D99</f>
        <v>0.17980000000000002</v>
      </c>
      <c r="E97" s="4">
        <f>0.01*'Table A3'!I99</f>
        <v>0.11237000000000003</v>
      </c>
      <c r="F97" s="4">
        <f>0.01*'Table A3'!J99</f>
        <v>0.15259999999999999</v>
      </c>
      <c r="G97" s="4">
        <f>0.01*'Table A3'!D99</f>
        <v>0.22823000000000002</v>
      </c>
      <c r="H97" s="1"/>
      <c r="I97" s="1"/>
      <c r="J97" s="1"/>
      <c r="K97" s="1"/>
      <c r="L97" s="1"/>
      <c r="M97" s="1"/>
      <c r="N97" s="1"/>
      <c r="O97" s="1"/>
      <c r="P97" s="1"/>
      <c r="Q97" s="1"/>
      <c r="R97" s="1"/>
      <c r="S97" s="1"/>
      <c r="T97" s="1"/>
      <c r="U97" s="1"/>
    </row>
    <row r="98" spans="1:21" ht="9.75" customHeight="1">
      <c r="A98" s="1">
        <f t="shared" si="0"/>
        <v>2007</v>
      </c>
      <c r="B98" s="4">
        <f>0.01*'Table A1'!I100</f>
        <v>0.11869999999999997</v>
      </c>
      <c r="C98" s="4">
        <f>0.01*'Table A1'!J100</f>
        <v>0.15349000000000004</v>
      </c>
      <c r="D98" s="4">
        <f>0.01*'Table A1'!D100</f>
        <v>0.18287</v>
      </c>
      <c r="E98" s="4">
        <f>0.01*'Table A3'!I100</f>
        <v>0.11072000000000003</v>
      </c>
      <c r="F98" s="4">
        <f>0.01*'Table A3'!J100</f>
        <v>0.15165000000000001</v>
      </c>
      <c r="G98" s="4">
        <f>0.01*'Table A3'!D100</f>
        <v>0.23503000000000002</v>
      </c>
      <c r="H98" s="1"/>
      <c r="I98" s="1"/>
      <c r="J98" s="1"/>
      <c r="K98" s="1"/>
      <c r="L98" s="1"/>
      <c r="M98" s="1"/>
      <c r="N98" s="1"/>
      <c r="O98" s="1"/>
      <c r="P98" s="1"/>
      <c r="Q98" s="1"/>
      <c r="R98" s="1"/>
      <c r="S98" s="1"/>
      <c r="T98" s="1"/>
      <c r="U98" s="1"/>
    </row>
    <row r="99" spans="1:21" ht="9.75" customHeight="1">
      <c r="A99" s="1">
        <f>A98+1</f>
        <v>2008</v>
      </c>
      <c r="B99" s="4">
        <f>0.01*'Table A1'!I101</f>
        <v>0.12233999999999995</v>
      </c>
      <c r="C99" s="4">
        <f>0.01*'Table A1'!J101</f>
        <v>0.15697000000000003</v>
      </c>
      <c r="D99" s="4">
        <f>0.01*'Table A1'!D101</f>
        <v>0.17668</v>
      </c>
      <c r="E99" s="4">
        <f>0.01*'Table A3'!I101</f>
        <v>0.11707999999999999</v>
      </c>
      <c r="F99" s="4">
        <f>0.01*'Table A3'!J101</f>
        <v>0.15574000000000002</v>
      </c>
      <c r="G99" s="4">
        <f>0.01*'Table A3'!D101</f>
        <v>0.20946000000000001</v>
      </c>
      <c r="H99" s="1"/>
      <c r="I99" s="1"/>
      <c r="J99" s="1"/>
      <c r="K99" s="1"/>
      <c r="L99" s="1"/>
      <c r="M99" s="1"/>
      <c r="N99" s="1"/>
      <c r="O99" s="1"/>
      <c r="P99" s="1"/>
      <c r="Q99" s="1"/>
      <c r="R99" s="1"/>
      <c r="S99" s="1"/>
      <c r="T99" s="1"/>
      <c r="U99" s="1"/>
    </row>
    <row r="100" spans="1:21" ht="9.75" customHeight="1">
      <c r="A100" s="1"/>
      <c r="B100" s="1"/>
      <c r="C100" s="1"/>
      <c r="D100" s="1"/>
      <c r="E100" s="1"/>
      <c r="F100" s="1"/>
      <c r="G100" s="1"/>
      <c r="H100" s="1"/>
      <c r="I100" s="1"/>
      <c r="J100" s="1"/>
      <c r="K100" s="1"/>
      <c r="L100" s="1"/>
      <c r="M100" s="1"/>
      <c r="N100" s="1"/>
      <c r="O100" s="1"/>
      <c r="P100" s="1"/>
      <c r="Q100" s="1"/>
      <c r="R100" s="1"/>
      <c r="S100" s="1"/>
      <c r="T100" s="1"/>
      <c r="U100" s="1"/>
    </row>
    <row r="101" spans="1:21" ht="9.75" customHeight="1">
      <c r="A101" s="1"/>
      <c r="B101" s="1"/>
      <c r="C101" s="1"/>
      <c r="D101" s="1"/>
      <c r="E101" s="1"/>
      <c r="F101" s="1"/>
      <c r="G101" s="1"/>
      <c r="H101" s="1"/>
      <c r="I101" s="1"/>
      <c r="J101" s="1"/>
      <c r="K101" s="1"/>
      <c r="L101" s="1"/>
      <c r="M101" s="1"/>
      <c r="N101" s="1"/>
      <c r="O101" s="1"/>
      <c r="P101" s="1"/>
      <c r="Q101" s="1"/>
      <c r="R101" s="1"/>
      <c r="S101" s="1"/>
      <c r="T101" s="1"/>
      <c r="U101" s="1"/>
    </row>
    <row r="102" spans="1:21" ht="9.75" customHeight="1">
      <c r="A102" s="1"/>
      <c r="B102" s="1"/>
      <c r="C102" s="1"/>
      <c r="D102" s="1"/>
      <c r="E102" s="1"/>
      <c r="F102" s="1"/>
      <c r="G102" s="1"/>
      <c r="H102" s="1"/>
      <c r="I102" s="1"/>
      <c r="J102" s="1"/>
      <c r="K102" s="1"/>
      <c r="L102" s="1"/>
      <c r="M102" s="1"/>
      <c r="N102" s="1"/>
      <c r="O102" s="1"/>
      <c r="P102" s="1"/>
      <c r="Q102" s="1"/>
      <c r="R102" s="1"/>
      <c r="S102" s="1"/>
      <c r="T102" s="1"/>
      <c r="U102" s="1"/>
    </row>
    <row r="103" spans="1:21" ht="9.75" customHeight="1">
      <c r="A103" s="1"/>
      <c r="B103" s="1"/>
      <c r="C103" s="1"/>
      <c r="D103" s="1"/>
      <c r="E103" s="1"/>
      <c r="F103" s="1"/>
      <c r="G103" s="1"/>
      <c r="H103" s="1"/>
      <c r="I103" s="1"/>
      <c r="J103" s="1"/>
      <c r="K103" s="1"/>
      <c r="L103" s="1"/>
      <c r="M103" s="1"/>
      <c r="N103" s="1"/>
      <c r="O103" s="1"/>
      <c r="P103" s="1"/>
      <c r="Q103" s="1"/>
      <c r="R103" s="1"/>
      <c r="S103" s="1"/>
      <c r="T103" s="1"/>
      <c r="U103" s="1"/>
    </row>
    <row r="104" spans="1:21" ht="9.75" customHeight="1">
      <c r="A104" s="1"/>
      <c r="B104" s="1"/>
      <c r="C104" s="1"/>
      <c r="D104" s="1"/>
      <c r="E104" s="1"/>
      <c r="F104" s="1"/>
      <c r="G104" s="1"/>
      <c r="H104" s="1"/>
      <c r="I104" s="1"/>
      <c r="J104" s="1"/>
      <c r="K104" s="1"/>
      <c r="L104" s="1"/>
      <c r="M104" s="1"/>
      <c r="N104" s="1"/>
      <c r="O104" s="1"/>
      <c r="P104" s="1"/>
      <c r="Q104" s="1"/>
      <c r="R104" s="1"/>
      <c r="S104" s="1"/>
      <c r="T104" s="1"/>
      <c r="U104" s="1"/>
    </row>
    <row r="105" spans="1:21" ht="9.75" customHeight="1">
      <c r="A105" s="1"/>
      <c r="B105" s="1"/>
      <c r="C105" s="1"/>
      <c r="D105" s="1"/>
      <c r="E105" s="1"/>
      <c r="F105" s="1"/>
      <c r="G105" s="1"/>
      <c r="H105" s="1"/>
      <c r="I105" s="1"/>
      <c r="J105" s="1"/>
      <c r="K105" s="1"/>
      <c r="L105" s="1"/>
      <c r="M105" s="1"/>
      <c r="N105" s="1"/>
      <c r="O105" s="1"/>
      <c r="P105" s="1"/>
      <c r="Q105" s="1"/>
      <c r="R105" s="1"/>
      <c r="S105" s="1"/>
      <c r="T105" s="1"/>
      <c r="U105" s="1"/>
    </row>
    <row r="106" spans="1:21" ht="9.75" customHeight="1">
      <c r="A106" s="1"/>
      <c r="B106" s="1"/>
      <c r="C106" s="1"/>
      <c r="D106" s="1"/>
      <c r="E106" s="1"/>
      <c r="F106" s="1"/>
      <c r="G106" s="1"/>
      <c r="H106" s="1"/>
      <c r="I106" s="1"/>
      <c r="J106" s="1"/>
      <c r="K106" s="1"/>
      <c r="L106" s="1"/>
      <c r="M106" s="1"/>
      <c r="N106" s="1"/>
      <c r="O106" s="1"/>
      <c r="P106" s="1"/>
      <c r="Q106" s="1"/>
      <c r="R106" s="1"/>
      <c r="S106" s="1"/>
      <c r="T106" s="1"/>
      <c r="U106" s="1"/>
    </row>
    <row r="107" spans="1:21" ht="9.75" customHeight="1">
      <c r="A107" s="1"/>
      <c r="B107" s="1"/>
      <c r="C107" s="1"/>
      <c r="D107" s="1"/>
      <c r="E107" s="1"/>
      <c r="F107" s="1"/>
      <c r="G107" s="1"/>
      <c r="H107" s="1"/>
      <c r="I107" s="1"/>
      <c r="J107" s="1"/>
      <c r="K107" s="1"/>
      <c r="L107" s="1"/>
      <c r="M107" s="1"/>
      <c r="N107" s="1"/>
      <c r="O107" s="1"/>
      <c r="P107" s="1"/>
      <c r="Q107" s="1"/>
      <c r="R107" s="1"/>
      <c r="S107" s="1"/>
      <c r="T107" s="1"/>
      <c r="U107" s="1"/>
    </row>
    <row r="108" spans="1:21" ht="9.75" customHeight="1">
      <c r="A108" s="1"/>
      <c r="B108" s="1"/>
      <c r="C108" s="1"/>
      <c r="D108" s="1"/>
      <c r="E108" s="1"/>
      <c r="F108" s="1"/>
      <c r="G108" s="1"/>
      <c r="H108" s="1"/>
      <c r="I108" s="1"/>
      <c r="J108" s="1"/>
      <c r="K108" s="1"/>
      <c r="L108" s="1"/>
      <c r="M108" s="1"/>
      <c r="N108" s="1"/>
      <c r="O108" s="1"/>
      <c r="P108" s="1"/>
      <c r="Q108" s="1"/>
      <c r="R108" s="1"/>
      <c r="S108" s="1"/>
      <c r="T108" s="1"/>
      <c r="U108" s="1"/>
    </row>
    <row r="109" spans="1:21" ht="9.75" customHeight="1">
      <c r="A109" s="1"/>
      <c r="B109" s="1"/>
      <c r="C109" s="1"/>
      <c r="D109" s="1"/>
      <c r="E109" s="1"/>
      <c r="F109" s="1"/>
      <c r="G109" s="1"/>
      <c r="H109" s="1"/>
      <c r="I109" s="1"/>
      <c r="J109" s="1"/>
      <c r="K109" s="1"/>
      <c r="L109" s="1"/>
      <c r="M109" s="1"/>
      <c r="N109" s="1"/>
      <c r="O109" s="1"/>
      <c r="P109" s="1"/>
      <c r="Q109" s="1"/>
      <c r="R109" s="1"/>
      <c r="S109" s="1"/>
      <c r="T109" s="1"/>
      <c r="U109" s="1"/>
    </row>
    <row r="110" spans="1:21" ht="9.75" customHeight="1">
      <c r="A110" s="1"/>
      <c r="B110" s="1"/>
      <c r="C110" s="1"/>
      <c r="D110" s="1"/>
      <c r="E110" s="1"/>
      <c r="F110" s="1"/>
      <c r="G110" s="1"/>
      <c r="H110" s="1"/>
      <c r="I110" s="1"/>
      <c r="J110" s="1"/>
      <c r="K110" s="1"/>
      <c r="L110" s="1"/>
      <c r="M110" s="1"/>
      <c r="N110" s="1"/>
      <c r="O110" s="1"/>
      <c r="P110" s="1"/>
      <c r="Q110" s="1"/>
      <c r="R110" s="1"/>
      <c r="S110" s="1"/>
      <c r="T110" s="1"/>
      <c r="U110" s="1"/>
    </row>
    <row r="111" spans="1:21" ht="9.75" customHeight="1">
      <c r="A111" s="1"/>
      <c r="B111" s="1"/>
      <c r="C111" s="1"/>
      <c r="D111" s="1"/>
      <c r="E111" s="1"/>
      <c r="F111" s="1"/>
      <c r="G111" s="1"/>
      <c r="H111" s="1"/>
      <c r="I111" s="1"/>
      <c r="J111" s="1"/>
      <c r="K111" s="1"/>
      <c r="L111" s="1"/>
      <c r="M111" s="1"/>
      <c r="N111" s="1"/>
      <c r="O111" s="1"/>
      <c r="P111" s="1"/>
      <c r="Q111" s="1"/>
      <c r="R111" s="1"/>
      <c r="S111" s="1"/>
      <c r="T111" s="1"/>
      <c r="U111" s="1"/>
    </row>
    <row r="112" spans="1:21" ht="9.75" customHeight="1">
      <c r="A112" s="1"/>
      <c r="B112" s="1"/>
      <c r="C112" s="1"/>
      <c r="D112" s="1"/>
      <c r="E112" s="1"/>
      <c r="F112" s="1"/>
      <c r="G112" s="1"/>
      <c r="H112" s="1"/>
      <c r="I112" s="1"/>
      <c r="J112" s="1"/>
      <c r="K112" s="1"/>
      <c r="L112" s="1"/>
      <c r="M112" s="1"/>
      <c r="N112" s="1"/>
      <c r="O112" s="1"/>
      <c r="P112" s="1"/>
      <c r="Q112" s="1"/>
      <c r="R112" s="1"/>
      <c r="S112" s="1"/>
      <c r="T112" s="1"/>
      <c r="U112" s="1"/>
    </row>
    <row r="113" spans="1:21" ht="9.75" customHeight="1">
      <c r="A113" s="1"/>
      <c r="B113" s="1"/>
      <c r="C113" s="1"/>
      <c r="D113" s="1"/>
      <c r="E113" s="1"/>
      <c r="F113" s="1"/>
      <c r="G113" s="1"/>
      <c r="H113" s="1"/>
      <c r="I113" s="1"/>
      <c r="J113" s="1"/>
      <c r="K113" s="1"/>
      <c r="L113" s="1"/>
      <c r="M113" s="1"/>
      <c r="N113" s="1"/>
      <c r="O113" s="1"/>
      <c r="P113" s="1"/>
      <c r="Q113" s="1"/>
      <c r="R113" s="1"/>
      <c r="S113" s="1"/>
      <c r="T113" s="1"/>
      <c r="U113" s="1"/>
    </row>
    <row r="114" spans="1:21" ht="9.75" customHeight="1">
      <c r="A114" s="1"/>
      <c r="B114" s="1"/>
      <c r="C114" s="1"/>
      <c r="D114" s="1"/>
      <c r="E114" s="1"/>
      <c r="F114" s="1"/>
      <c r="G114" s="1"/>
      <c r="H114" s="1"/>
      <c r="I114" s="1"/>
      <c r="J114" s="1"/>
      <c r="K114" s="1"/>
      <c r="L114" s="1"/>
      <c r="M114" s="1"/>
      <c r="N114" s="1"/>
      <c r="O114" s="1"/>
      <c r="P114" s="1"/>
      <c r="Q114" s="1"/>
      <c r="R114" s="1"/>
      <c r="S114" s="1"/>
      <c r="T114" s="1"/>
      <c r="U114" s="1"/>
    </row>
    <row r="115" spans="1:21" ht="9.75" customHeight="1">
      <c r="A115" s="1"/>
      <c r="B115" s="1"/>
      <c r="C115" s="1"/>
      <c r="D115" s="1"/>
      <c r="E115" s="1"/>
      <c r="F115" s="1"/>
      <c r="G115" s="1"/>
      <c r="H115" s="1"/>
      <c r="I115" s="1"/>
      <c r="J115" s="1"/>
      <c r="K115" s="1"/>
      <c r="L115" s="1"/>
      <c r="M115" s="1"/>
      <c r="N115" s="1"/>
      <c r="O115" s="1"/>
      <c r="P115" s="1"/>
      <c r="Q115" s="1"/>
      <c r="R115" s="1"/>
      <c r="S115" s="1"/>
      <c r="T115" s="1"/>
      <c r="U115" s="1"/>
    </row>
    <row r="116" spans="1:21" ht="9.75" customHeight="1">
      <c r="A116" s="1"/>
      <c r="B116" s="1"/>
      <c r="C116" s="1"/>
      <c r="D116" s="1"/>
      <c r="E116" s="1"/>
      <c r="F116" s="1"/>
      <c r="G116" s="1"/>
      <c r="H116" s="1"/>
      <c r="I116" s="1"/>
      <c r="J116" s="1"/>
      <c r="K116" s="1"/>
      <c r="L116" s="1"/>
      <c r="M116" s="1"/>
      <c r="N116" s="1"/>
      <c r="O116" s="1"/>
      <c r="P116" s="1"/>
      <c r="Q116" s="1"/>
      <c r="R116" s="1"/>
      <c r="S116" s="1"/>
      <c r="T116" s="1"/>
      <c r="U116" s="1"/>
    </row>
    <row r="117" spans="1:21" ht="9.75" customHeight="1">
      <c r="A117" s="1"/>
      <c r="B117" s="1"/>
      <c r="C117" s="1"/>
      <c r="D117" s="1"/>
      <c r="E117" s="1"/>
      <c r="F117" s="1"/>
      <c r="G117" s="1"/>
      <c r="H117" s="1"/>
      <c r="I117" s="1"/>
      <c r="J117" s="1"/>
      <c r="K117" s="1"/>
      <c r="L117" s="1"/>
      <c r="M117" s="1"/>
      <c r="N117" s="1"/>
      <c r="O117" s="1"/>
      <c r="P117" s="1"/>
      <c r="Q117" s="1"/>
      <c r="R117" s="1"/>
      <c r="S117" s="1"/>
      <c r="T117" s="1"/>
      <c r="U117" s="1"/>
    </row>
    <row r="118" spans="1:21" ht="9.75" customHeight="1">
      <c r="A118" s="1"/>
      <c r="B118" s="1"/>
      <c r="C118" s="1"/>
      <c r="D118" s="1"/>
      <c r="E118" s="1"/>
      <c r="F118" s="1"/>
      <c r="G118" s="1"/>
      <c r="H118" s="1"/>
      <c r="I118" s="1"/>
      <c r="J118" s="1"/>
      <c r="K118" s="1"/>
      <c r="L118" s="1"/>
      <c r="M118" s="1"/>
      <c r="N118" s="1"/>
      <c r="O118" s="1"/>
      <c r="P118" s="1"/>
      <c r="Q118" s="1"/>
      <c r="R118" s="1"/>
      <c r="S118" s="1"/>
      <c r="T118" s="1"/>
      <c r="U118" s="1"/>
    </row>
    <row r="119" spans="1:21" ht="9.75" customHeight="1">
      <c r="A119" s="1"/>
      <c r="B119" s="1"/>
      <c r="C119" s="1"/>
      <c r="D119" s="1"/>
      <c r="E119" s="1"/>
      <c r="F119" s="1"/>
      <c r="G119" s="1"/>
      <c r="H119" s="1"/>
      <c r="I119" s="1"/>
      <c r="J119" s="1"/>
      <c r="K119" s="1"/>
      <c r="L119" s="1"/>
      <c r="M119" s="1"/>
      <c r="N119" s="1"/>
      <c r="O119" s="1"/>
      <c r="P119" s="1"/>
      <c r="Q119" s="1"/>
      <c r="R119" s="1"/>
      <c r="S119" s="1"/>
      <c r="T119" s="1"/>
      <c r="U119" s="1"/>
    </row>
    <row r="120" spans="1:21" ht="9.75" customHeight="1">
      <c r="A120" s="1"/>
      <c r="B120" s="1"/>
      <c r="C120" s="1"/>
      <c r="D120" s="1"/>
      <c r="E120" s="1"/>
      <c r="F120" s="1"/>
      <c r="G120" s="1"/>
      <c r="H120" s="1"/>
      <c r="I120" s="1"/>
      <c r="J120" s="1"/>
      <c r="K120" s="1"/>
      <c r="L120" s="1"/>
      <c r="M120" s="1"/>
      <c r="N120" s="1"/>
      <c r="O120" s="1"/>
      <c r="P120" s="1"/>
      <c r="Q120" s="1"/>
      <c r="R120" s="1"/>
      <c r="S120" s="1"/>
      <c r="T120" s="1"/>
      <c r="U120" s="1"/>
    </row>
    <row r="121" spans="1:21" ht="9.75" customHeight="1">
      <c r="A121" s="1"/>
      <c r="B121" s="1"/>
      <c r="C121" s="1"/>
      <c r="D121" s="1"/>
      <c r="E121" s="1"/>
      <c r="F121" s="1"/>
      <c r="G121" s="1"/>
      <c r="H121" s="1"/>
      <c r="I121" s="1"/>
      <c r="J121" s="1"/>
      <c r="K121" s="1"/>
      <c r="L121" s="1"/>
      <c r="M121" s="1"/>
      <c r="N121" s="1"/>
      <c r="O121" s="1"/>
      <c r="P121" s="1"/>
      <c r="Q121" s="1"/>
      <c r="R121" s="1"/>
      <c r="S121" s="1"/>
      <c r="T121" s="1"/>
      <c r="U121" s="1"/>
    </row>
    <row r="122" spans="1:21" ht="9.75" customHeight="1">
      <c r="A122" s="1"/>
      <c r="B122" s="1"/>
      <c r="C122" s="1"/>
      <c r="D122" s="1"/>
      <c r="E122" s="1"/>
      <c r="F122" s="1"/>
      <c r="G122" s="1"/>
      <c r="H122" s="1"/>
      <c r="I122" s="1"/>
      <c r="J122" s="1"/>
      <c r="K122" s="1"/>
      <c r="L122" s="1"/>
      <c r="M122" s="1"/>
      <c r="N122" s="1"/>
      <c r="O122" s="1"/>
      <c r="P122" s="1"/>
      <c r="Q122" s="1"/>
      <c r="R122" s="1"/>
      <c r="S122" s="1"/>
      <c r="T122" s="1"/>
      <c r="U122" s="1"/>
    </row>
    <row r="123" spans="1:21" ht="9.75" customHeight="1">
      <c r="A123" s="1"/>
      <c r="B123" s="1"/>
      <c r="C123" s="1"/>
      <c r="D123" s="1"/>
      <c r="E123" s="1"/>
      <c r="F123" s="1"/>
      <c r="G123" s="1"/>
      <c r="H123" s="1"/>
      <c r="I123" s="1"/>
      <c r="J123" s="1"/>
      <c r="K123" s="1"/>
      <c r="L123" s="1"/>
      <c r="M123" s="1"/>
      <c r="N123" s="1"/>
      <c r="O123" s="1"/>
      <c r="P123" s="1"/>
      <c r="Q123" s="1"/>
      <c r="R123" s="1"/>
      <c r="S123" s="1"/>
      <c r="T123" s="1"/>
      <c r="U123" s="1"/>
    </row>
    <row r="124" spans="1:21" ht="9.75" customHeight="1">
      <c r="A124" s="1"/>
      <c r="B124" s="1"/>
      <c r="C124" s="1"/>
      <c r="D124" s="1"/>
      <c r="E124" s="1"/>
      <c r="F124" s="1"/>
      <c r="G124" s="1"/>
      <c r="H124" s="1"/>
      <c r="I124" s="1"/>
      <c r="J124" s="1"/>
      <c r="K124" s="1"/>
      <c r="L124" s="1"/>
      <c r="M124" s="1"/>
      <c r="N124" s="1"/>
      <c r="O124" s="1"/>
      <c r="P124" s="1"/>
      <c r="Q124" s="1"/>
      <c r="R124" s="1"/>
      <c r="S124" s="1"/>
      <c r="T124" s="1"/>
      <c r="U124" s="1"/>
    </row>
    <row r="125" spans="1:21" ht="9.75" customHeight="1">
      <c r="A125" s="1"/>
      <c r="B125" s="1"/>
      <c r="C125" s="1"/>
      <c r="D125" s="1"/>
      <c r="E125" s="1"/>
      <c r="F125" s="1"/>
      <c r="G125" s="1"/>
      <c r="H125" s="1"/>
      <c r="I125" s="1"/>
      <c r="J125" s="1"/>
      <c r="K125" s="1"/>
      <c r="L125" s="1"/>
      <c r="M125" s="1"/>
      <c r="N125" s="1"/>
      <c r="O125" s="1"/>
      <c r="P125" s="1"/>
      <c r="Q125" s="1"/>
      <c r="R125" s="1"/>
      <c r="S125" s="1"/>
      <c r="T125" s="1"/>
      <c r="U125" s="1"/>
    </row>
    <row r="126" spans="1:21" ht="9.75" customHeight="1">
      <c r="A126" s="1"/>
      <c r="B126" s="1"/>
      <c r="C126" s="1"/>
      <c r="D126" s="1"/>
      <c r="E126" s="1"/>
      <c r="F126" s="1"/>
      <c r="G126" s="1"/>
      <c r="H126" s="1"/>
      <c r="I126" s="1"/>
      <c r="J126" s="1"/>
      <c r="K126" s="1"/>
      <c r="L126" s="1"/>
      <c r="M126" s="1"/>
      <c r="N126" s="1"/>
      <c r="O126" s="1"/>
      <c r="P126" s="1"/>
      <c r="Q126" s="1"/>
      <c r="R126" s="1"/>
      <c r="S126" s="1"/>
      <c r="T126" s="1"/>
      <c r="U126" s="1"/>
    </row>
    <row r="127" spans="1:21" ht="9.75" customHeight="1">
      <c r="A127" s="1"/>
      <c r="B127" s="1"/>
      <c r="C127" s="1"/>
      <c r="D127" s="1"/>
      <c r="E127" s="1"/>
      <c r="F127" s="1"/>
      <c r="G127" s="1"/>
      <c r="H127" s="1"/>
      <c r="I127" s="1"/>
      <c r="J127" s="1"/>
      <c r="K127" s="1"/>
      <c r="L127" s="1"/>
      <c r="M127" s="1"/>
      <c r="N127" s="1"/>
      <c r="O127" s="1"/>
      <c r="P127" s="1"/>
      <c r="Q127" s="1"/>
      <c r="R127" s="1"/>
      <c r="S127" s="1"/>
      <c r="T127" s="1"/>
      <c r="U127" s="1"/>
    </row>
    <row r="128" spans="1:21" ht="9.75" customHeight="1">
      <c r="A128" s="1"/>
      <c r="B128" s="1"/>
      <c r="C128" s="1"/>
      <c r="D128" s="1"/>
      <c r="E128" s="1"/>
      <c r="F128" s="1"/>
      <c r="G128" s="1"/>
      <c r="H128" s="1"/>
      <c r="I128" s="1"/>
      <c r="J128" s="1"/>
      <c r="K128" s="1"/>
      <c r="L128" s="1"/>
      <c r="M128" s="1"/>
      <c r="N128" s="1"/>
      <c r="O128" s="1"/>
      <c r="P128" s="1"/>
      <c r="Q128" s="1"/>
      <c r="R128" s="1"/>
      <c r="S128" s="1"/>
      <c r="T128" s="1"/>
      <c r="U128" s="1"/>
    </row>
    <row r="129" spans="1:21" ht="9.75" customHeight="1">
      <c r="A129" s="1"/>
      <c r="B129" s="1"/>
      <c r="C129" s="1"/>
      <c r="D129" s="1"/>
      <c r="E129" s="1"/>
      <c r="F129" s="1"/>
      <c r="G129" s="1"/>
      <c r="H129" s="1"/>
      <c r="I129" s="1"/>
      <c r="J129" s="1"/>
      <c r="K129" s="1"/>
      <c r="L129" s="1"/>
      <c r="M129" s="1"/>
      <c r="N129" s="1"/>
      <c r="O129" s="1"/>
      <c r="P129" s="1"/>
      <c r="Q129" s="1"/>
      <c r="R129" s="1"/>
      <c r="S129" s="1"/>
      <c r="T129" s="1"/>
      <c r="U129" s="1"/>
    </row>
    <row r="130" spans="1:21" ht="9.75" customHeight="1">
      <c r="A130" s="1"/>
      <c r="B130" s="1"/>
      <c r="C130" s="1"/>
      <c r="D130" s="1"/>
      <c r="E130" s="1"/>
      <c r="F130" s="1"/>
      <c r="G130" s="1"/>
      <c r="H130" s="1"/>
      <c r="I130" s="1"/>
      <c r="J130" s="1"/>
      <c r="K130" s="1"/>
      <c r="L130" s="1"/>
      <c r="M130" s="1"/>
      <c r="N130" s="1"/>
      <c r="O130" s="1"/>
      <c r="P130" s="1"/>
      <c r="Q130" s="1"/>
      <c r="R130" s="1"/>
      <c r="S130" s="1"/>
      <c r="T130" s="1"/>
      <c r="U130" s="1"/>
    </row>
    <row r="131" spans="1:21" ht="9.75" customHeight="1">
      <c r="A131" s="1"/>
      <c r="B131" s="1"/>
      <c r="C131" s="1"/>
      <c r="D131" s="1"/>
      <c r="E131" s="1"/>
      <c r="F131" s="1"/>
      <c r="G131" s="1"/>
      <c r="H131" s="1"/>
      <c r="I131" s="1"/>
      <c r="J131" s="1"/>
      <c r="K131" s="1"/>
      <c r="L131" s="1"/>
      <c r="M131" s="1"/>
      <c r="N131" s="1"/>
      <c r="O131" s="1"/>
      <c r="P131" s="1"/>
      <c r="Q131" s="1"/>
      <c r="R131" s="1"/>
      <c r="S131" s="1"/>
      <c r="T131" s="1"/>
      <c r="U131" s="1"/>
    </row>
    <row r="132" spans="1:21" ht="9.75" customHeight="1">
      <c r="A132" s="1"/>
      <c r="B132" s="1"/>
      <c r="C132" s="1"/>
      <c r="D132" s="1"/>
      <c r="E132" s="1"/>
      <c r="F132" s="1"/>
      <c r="G132" s="1"/>
      <c r="H132" s="1"/>
      <c r="I132" s="1"/>
      <c r="J132" s="1"/>
      <c r="K132" s="1"/>
      <c r="L132" s="1"/>
      <c r="M132" s="1"/>
      <c r="N132" s="1"/>
      <c r="O132" s="1"/>
      <c r="P132" s="1"/>
      <c r="Q132" s="1"/>
      <c r="R132" s="1"/>
      <c r="S132" s="1"/>
      <c r="T132" s="1"/>
      <c r="U132" s="1"/>
    </row>
    <row r="133" spans="1:21" ht="9.75" customHeight="1">
      <c r="A133" s="1"/>
      <c r="B133" s="1"/>
      <c r="C133" s="1"/>
      <c r="D133" s="1"/>
      <c r="E133" s="1"/>
      <c r="F133" s="1"/>
      <c r="G133" s="1"/>
      <c r="H133" s="1"/>
      <c r="I133" s="1"/>
      <c r="J133" s="1"/>
      <c r="K133" s="1"/>
      <c r="L133" s="1"/>
      <c r="M133" s="1"/>
      <c r="N133" s="1"/>
      <c r="O133" s="1"/>
      <c r="P133" s="1"/>
      <c r="Q133" s="1"/>
      <c r="R133" s="1"/>
      <c r="S133" s="1"/>
      <c r="T133" s="1"/>
      <c r="U133" s="1"/>
    </row>
    <row r="134" spans="1:21" ht="9.75" customHeight="1">
      <c r="A134" s="1"/>
      <c r="B134" s="1"/>
      <c r="C134" s="1"/>
      <c r="D134" s="1"/>
      <c r="E134" s="1"/>
      <c r="F134" s="1"/>
      <c r="G134" s="1"/>
      <c r="H134" s="1"/>
      <c r="I134" s="1"/>
      <c r="J134" s="1"/>
      <c r="K134" s="1"/>
      <c r="L134" s="1"/>
      <c r="M134" s="1"/>
      <c r="N134" s="1"/>
      <c r="O134" s="1"/>
      <c r="P134" s="1"/>
      <c r="Q134" s="1"/>
      <c r="R134" s="1"/>
      <c r="S134" s="1"/>
      <c r="T134" s="1"/>
      <c r="U134" s="1"/>
    </row>
    <row r="135" spans="1:21" ht="9.75" customHeight="1">
      <c r="A135" s="1"/>
      <c r="B135" s="1"/>
      <c r="C135" s="1"/>
      <c r="D135" s="1"/>
      <c r="E135" s="1"/>
      <c r="F135" s="1"/>
      <c r="G135" s="1"/>
      <c r="H135" s="1"/>
      <c r="I135" s="1"/>
      <c r="J135" s="1"/>
      <c r="K135" s="1"/>
      <c r="L135" s="1"/>
      <c r="M135" s="1"/>
      <c r="N135" s="1"/>
      <c r="O135" s="1"/>
      <c r="P135" s="1"/>
      <c r="Q135" s="1"/>
      <c r="R135" s="1"/>
      <c r="S135" s="1"/>
      <c r="T135" s="1"/>
      <c r="U135" s="1"/>
    </row>
    <row r="136" spans="1:21" ht="9.75" customHeight="1">
      <c r="A136" s="1"/>
      <c r="B136" s="1"/>
      <c r="C136" s="1"/>
      <c r="D136" s="1"/>
      <c r="E136" s="1"/>
      <c r="F136" s="1"/>
      <c r="G136" s="1"/>
      <c r="H136" s="1"/>
      <c r="I136" s="1"/>
      <c r="J136" s="1"/>
      <c r="K136" s="1"/>
      <c r="L136" s="1"/>
      <c r="M136" s="1"/>
      <c r="N136" s="1"/>
      <c r="O136" s="1"/>
      <c r="P136" s="1"/>
      <c r="Q136" s="1"/>
      <c r="R136" s="1"/>
      <c r="S136" s="1"/>
      <c r="T136" s="1"/>
      <c r="U136" s="1"/>
    </row>
    <row r="137" spans="1:21" ht="9.75" customHeight="1">
      <c r="A137" s="1"/>
      <c r="B137" s="1"/>
      <c r="C137" s="1"/>
      <c r="D137" s="1"/>
      <c r="E137" s="1"/>
      <c r="F137" s="1"/>
      <c r="G137" s="1"/>
      <c r="H137" s="1"/>
      <c r="I137" s="1"/>
      <c r="J137" s="1"/>
      <c r="K137" s="1"/>
      <c r="L137" s="1"/>
      <c r="M137" s="1"/>
      <c r="N137" s="1"/>
      <c r="O137" s="1"/>
      <c r="P137" s="1"/>
      <c r="Q137" s="1"/>
      <c r="R137" s="1"/>
      <c r="S137" s="1"/>
      <c r="T137" s="1"/>
      <c r="U137" s="1"/>
    </row>
    <row r="138" spans="1:21" ht="9.75" customHeight="1">
      <c r="A138" s="1"/>
      <c r="B138" s="1"/>
      <c r="C138" s="1"/>
      <c r="D138" s="1"/>
      <c r="E138" s="1"/>
      <c r="F138" s="1"/>
      <c r="G138" s="1"/>
      <c r="H138" s="1"/>
      <c r="I138" s="1"/>
      <c r="J138" s="1"/>
      <c r="K138" s="1"/>
      <c r="L138" s="1"/>
      <c r="M138" s="1"/>
      <c r="N138" s="1"/>
      <c r="O138" s="1"/>
      <c r="P138" s="1"/>
      <c r="Q138" s="1"/>
      <c r="R138" s="1"/>
      <c r="S138" s="1"/>
      <c r="T138" s="1"/>
      <c r="U138" s="1"/>
    </row>
    <row r="139" spans="1:21" ht="9.75" customHeight="1">
      <c r="A139" s="1"/>
      <c r="B139" s="1"/>
      <c r="C139" s="1"/>
      <c r="D139" s="1"/>
      <c r="E139" s="1"/>
      <c r="F139" s="1"/>
      <c r="G139" s="1"/>
      <c r="H139" s="1"/>
      <c r="I139" s="1"/>
      <c r="J139" s="1"/>
      <c r="K139" s="1"/>
      <c r="L139" s="1"/>
      <c r="M139" s="1"/>
      <c r="N139" s="1"/>
      <c r="O139" s="1"/>
      <c r="P139" s="1"/>
      <c r="Q139" s="1"/>
      <c r="R139" s="1"/>
      <c r="S139" s="1"/>
      <c r="T139" s="1"/>
      <c r="U139" s="1"/>
    </row>
    <row r="140" spans="1:21" ht="9.75" customHeight="1">
      <c r="A140" s="1"/>
      <c r="B140" s="1"/>
      <c r="C140" s="1"/>
      <c r="D140" s="1"/>
      <c r="E140" s="1"/>
      <c r="F140" s="1"/>
      <c r="G140" s="1"/>
      <c r="H140" s="1"/>
      <c r="I140" s="1"/>
      <c r="J140" s="1"/>
      <c r="K140" s="1"/>
      <c r="L140" s="1"/>
      <c r="M140" s="1"/>
      <c r="N140" s="1"/>
      <c r="O140" s="1"/>
      <c r="P140" s="1"/>
      <c r="Q140" s="1"/>
      <c r="R140" s="1"/>
      <c r="S140" s="1"/>
      <c r="T140" s="1"/>
      <c r="U140" s="1"/>
    </row>
    <row r="141" spans="1:21" ht="9.75" customHeight="1">
      <c r="A141" s="1"/>
      <c r="B141" s="1"/>
      <c r="C141" s="1"/>
      <c r="D141" s="1"/>
      <c r="E141" s="1"/>
      <c r="F141" s="1"/>
      <c r="G141" s="1"/>
      <c r="H141" s="1"/>
      <c r="I141" s="1"/>
      <c r="J141" s="1"/>
      <c r="K141" s="1"/>
      <c r="L141" s="1"/>
      <c r="M141" s="1"/>
      <c r="N141" s="1"/>
      <c r="O141" s="1"/>
      <c r="P141" s="1"/>
      <c r="Q141" s="1"/>
      <c r="R141" s="1"/>
      <c r="S141" s="1"/>
      <c r="T141" s="1"/>
      <c r="U141" s="1"/>
    </row>
    <row r="142" spans="1:21" ht="9.75" customHeight="1">
      <c r="A142" s="1"/>
      <c r="B142" s="1"/>
      <c r="C142" s="1"/>
      <c r="D142" s="1"/>
      <c r="E142" s="1"/>
      <c r="F142" s="1"/>
      <c r="G142" s="1"/>
      <c r="H142" s="1"/>
      <c r="I142" s="1"/>
      <c r="J142" s="1"/>
      <c r="K142" s="1"/>
      <c r="L142" s="1"/>
      <c r="M142" s="1"/>
      <c r="N142" s="1"/>
      <c r="O142" s="1"/>
      <c r="P142" s="1"/>
      <c r="Q142" s="1"/>
      <c r="R142" s="1"/>
      <c r="S142" s="1"/>
      <c r="T142" s="1"/>
      <c r="U142" s="1"/>
    </row>
    <row r="143" spans="1:21" ht="9.75" customHeight="1">
      <c r="A143" s="1"/>
      <c r="B143" s="1"/>
      <c r="C143" s="1"/>
      <c r="D143" s="1"/>
      <c r="E143" s="1"/>
      <c r="F143" s="1"/>
      <c r="G143" s="1"/>
      <c r="H143" s="1"/>
      <c r="I143" s="1"/>
      <c r="J143" s="1"/>
      <c r="K143" s="1"/>
      <c r="L143" s="1"/>
      <c r="M143" s="1"/>
      <c r="N143" s="1"/>
      <c r="O143" s="1"/>
      <c r="P143" s="1"/>
      <c r="Q143" s="1"/>
      <c r="R143" s="1"/>
      <c r="S143" s="1"/>
      <c r="T143" s="1"/>
      <c r="U143" s="1"/>
    </row>
    <row r="144" spans="1:21" ht="9.75" customHeight="1">
      <c r="A144" s="1"/>
      <c r="B144" s="1"/>
      <c r="C144" s="1"/>
      <c r="D144" s="1"/>
      <c r="E144" s="1"/>
      <c r="F144" s="1"/>
      <c r="G144" s="1"/>
      <c r="H144" s="1"/>
      <c r="I144" s="1"/>
      <c r="J144" s="1"/>
      <c r="K144" s="1"/>
      <c r="L144" s="1"/>
      <c r="M144" s="1"/>
      <c r="N144" s="1"/>
      <c r="O144" s="1"/>
      <c r="P144" s="1"/>
      <c r="Q144" s="1"/>
      <c r="R144" s="1"/>
      <c r="S144" s="1"/>
      <c r="T144" s="1"/>
      <c r="U144" s="1"/>
    </row>
    <row r="145" spans="1:21" ht="9.75" customHeight="1">
      <c r="A145" s="1"/>
      <c r="B145" s="1"/>
      <c r="C145" s="1"/>
      <c r="D145" s="1"/>
      <c r="E145" s="1"/>
      <c r="F145" s="1"/>
      <c r="G145" s="1"/>
      <c r="H145" s="1"/>
      <c r="I145" s="1"/>
      <c r="J145" s="1"/>
      <c r="K145" s="1"/>
      <c r="L145" s="1"/>
      <c r="M145" s="1"/>
      <c r="N145" s="1"/>
      <c r="O145" s="1"/>
      <c r="P145" s="1"/>
      <c r="Q145" s="1"/>
      <c r="R145" s="1"/>
      <c r="S145" s="1"/>
      <c r="T145" s="1"/>
      <c r="U145" s="1"/>
    </row>
    <row r="146" spans="1:21" ht="9.75" customHeight="1">
      <c r="A146" s="1"/>
      <c r="B146" s="1"/>
      <c r="C146" s="1"/>
      <c r="D146" s="1"/>
      <c r="E146" s="1"/>
      <c r="F146" s="1"/>
      <c r="G146" s="1"/>
      <c r="H146" s="1"/>
      <c r="I146" s="1"/>
      <c r="J146" s="1"/>
      <c r="K146" s="1"/>
      <c r="L146" s="1"/>
      <c r="M146" s="1"/>
      <c r="N146" s="1"/>
      <c r="O146" s="1"/>
      <c r="P146" s="1"/>
      <c r="Q146" s="1"/>
      <c r="R146" s="1"/>
      <c r="S146" s="1"/>
      <c r="T146" s="1"/>
      <c r="U146" s="1"/>
    </row>
    <row r="147" spans="1:21" ht="9.75" customHeight="1">
      <c r="A147" s="1"/>
      <c r="B147" s="1"/>
      <c r="C147" s="1"/>
      <c r="D147" s="1"/>
      <c r="E147" s="1"/>
      <c r="F147" s="1"/>
      <c r="G147" s="1"/>
      <c r="H147" s="1"/>
      <c r="I147" s="1"/>
      <c r="J147" s="1"/>
      <c r="K147" s="1"/>
      <c r="L147" s="1"/>
      <c r="M147" s="1"/>
      <c r="N147" s="1"/>
      <c r="O147" s="1"/>
      <c r="P147" s="1"/>
      <c r="Q147" s="1"/>
      <c r="R147" s="1"/>
      <c r="S147" s="1"/>
      <c r="T147" s="1"/>
      <c r="U147" s="1"/>
    </row>
    <row r="148" spans="1:21" ht="9.75" customHeight="1">
      <c r="A148" s="1"/>
      <c r="B148" s="1"/>
      <c r="C148" s="1"/>
      <c r="D148" s="1"/>
      <c r="E148" s="1"/>
      <c r="F148" s="1"/>
      <c r="G148" s="1"/>
      <c r="H148" s="1"/>
      <c r="I148" s="1"/>
      <c r="J148" s="1"/>
      <c r="K148" s="1"/>
      <c r="L148" s="1"/>
      <c r="M148" s="1"/>
      <c r="N148" s="1"/>
      <c r="O148" s="1"/>
      <c r="P148" s="1"/>
      <c r="Q148" s="1"/>
      <c r="R148" s="1"/>
      <c r="S148" s="1"/>
      <c r="T148" s="1"/>
      <c r="U148" s="1"/>
    </row>
    <row r="149" spans="1:21" ht="9.75" customHeight="1">
      <c r="A149" s="1"/>
      <c r="B149" s="1"/>
      <c r="C149" s="1"/>
      <c r="D149" s="1"/>
      <c r="E149" s="1"/>
      <c r="F149" s="1"/>
      <c r="G149" s="1"/>
      <c r="H149" s="1"/>
      <c r="I149" s="1"/>
      <c r="J149" s="1"/>
      <c r="K149" s="1"/>
      <c r="L149" s="1"/>
      <c r="M149" s="1"/>
      <c r="N149" s="1"/>
      <c r="O149" s="1"/>
      <c r="P149" s="1"/>
      <c r="Q149" s="1"/>
      <c r="R149" s="1"/>
      <c r="S149" s="1"/>
      <c r="T149" s="1"/>
      <c r="U149" s="1"/>
    </row>
    <row r="150" spans="1:21" ht="9.75" customHeight="1">
      <c r="A150" s="1"/>
      <c r="B150" s="1"/>
      <c r="C150" s="1"/>
      <c r="D150" s="1"/>
      <c r="E150" s="1"/>
      <c r="F150" s="1"/>
      <c r="G150" s="1"/>
      <c r="H150" s="1"/>
      <c r="I150" s="1"/>
      <c r="J150" s="1"/>
      <c r="K150" s="1"/>
      <c r="L150" s="1"/>
      <c r="M150" s="1"/>
      <c r="N150" s="1"/>
      <c r="O150" s="1"/>
      <c r="P150" s="1"/>
      <c r="Q150" s="1"/>
      <c r="R150" s="1"/>
      <c r="S150" s="1"/>
      <c r="T150" s="1"/>
      <c r="U150" s="1"/>
    </row>
    <row r="151" spans="1:21" ht="9.75" customHeight="1">
      <c r="A151" s="1"/>
      <c r="B151" s="1"/>
      <c r="C151" s="1"/>
      <c r="D151" s="1"/>
      <c r="E151" s="1"/>
      <c r="F151" s="1"/>
      <c r="G151" s="1"/>
      <c r="H151" s="1"/>
      <c r="I151" s="1"/>
      <c r="J151" s="1"/>
      <c r="K151" s="1"/>
      <c r="L151" s="1"/>
      <c r="M151" s="1"/>
      <c r="N151" s="1"/>
      <c r="O151" s="1"/>
      <c r="P151" s="1"/>
      <c r="Q151" s="1"/>
      <c r="R151" s="1"/>
      <c r="S151" s="1"/>
      <c r="T151" s="1"/>
      <c r="U151" s="1"/>
    </row>
    <row r="152" spans="1:21" ht="9.75" customHeight="1">
      <c r="A152" s="1"/>
      <c r="B152" s="1"/>
      <c r="C152" s="1"/>
      <c r="D152" s="1"/>
      <c r="E152" s="1"/>
      <c r="F152" s="1"/>
      <c r="G152" s="1"/>
      <c r="H152" s="1"/>
      <c r="I152" s="1"/>
      <c r="J152" s="1"/>
      <c r="K152" s="1"/>
      <c r="L152" s="1"/>
      <c r="M152" s="1"/>
      <c r="N152" s="1"/>
      <c r="O152" s="1"/>
      <c r="P152" s="1"/>
      <c r="Q152" s="1"/>
      <c r="R152" s="1"/>
      <c r="S152" s="1"/>
      <c r="T152" s="1"/>
      <c r="U152" s="1"/>
    </row>
    <row r="153" spans="1:21" ht="9.75" customHeight="1">
      <c r="A153" s="1"/>
      <c r="B153" s="1"/>
      <c r="C153" s="1"/>
      <c r="D153" s="1"/>
      <c r="E153" s="1"/>
      <c r="F153" s="1"/>
      <c r="G153" s="1"/>
      <c r="H153" s="1"/>
      <c r="I153" s="1"/>
      <c r="J153" s="1"/>
      <c r="K153" s="1"/>
      <c r="L153" s="1"/>
      <c r="M153" s="1"/>
      <c r="N153" s="1"/>
      <c r="O153" s="1"/>
      <c r="P153" s="1"/>
      <c r="Q153" s="1"/>
      <c r="R153" s="1"/>
      <c r="S153" s="1"/>
      <c r="T153" s="1"/>
      <c r="U153" s="1"/>
    </row>
    <row r="154" spans="1:21" ht="9.75" customHeight="1">
      <c r="A154" s="1"/>
      <c r="B154" s="1"/>
      <c r="C154" s="1"/>
      <c r="D154" s="1"/>
      <c r="E154" s="1"/>
      <c r="F154" s="1"/>
      <c r="G154" s="1"/>
      <c r="H154" s="1"/>
      <c r="I154" s="1"/>
      <c r="J154" s="1"/>
      <c r="K154" s="1"/>
      <c r="L154" s="1"/>
      <c r="M154" s="1"/>
      <c r="N154" s="1"/>
      <c r="O154" s="1"/>
      <c r="P154" s="1"/>
      <c r="Q154" s="1"/>
      <c r="R154" s="1"/>
      <c r="S154" s="1"/>
      <c r="T154" s="1"/>
      <c r="U154" s="1"/>
    </row>
    <row r="155" spans="1:21" ht="9.75" customHeight="1">
      <c r="A155" s="1"/>
      <c r="B155" s="1"/>
      <c r="C155" s="1"/>
      <c r="D155" s="1"/>
      <c r="E155" s="1"/>
      <c r="F155" s="1"/>
      <c r="G155" s="1"/>
      <c r="H155" s="1"/>
      <c r="I155" s="1"/>
      <c r="J155" s="1"/>
      <c r="K155" s="1"/>
      <c r="L155" s="1"/>
      <c r="M155" s="1"/>
      <c r="N155" s="1"/>
      <c r="O155" s="1"/>
      <c r="P155" s="1"/>
      <c r="Q155" s="1"/>
      <c r="R155" s="1"/>
      <c r="S155" s="1"/>
      <c r="T155" s="1"/>
      <c r="U155" s="1"/>
    </row>
    <row r="156" spans="1:21" ht="9.75" customHeight="1">
      <c r="A156" s="1"/>
      <c r="B156" s="1"/>
      <c r="C156" s="1"/>
      <c r="D156" s="1"/>
      <c r="E156" s="1"/>
      <c r="F156" s="1"/>
      <c r="G156" s="1"/>
      <c r="H156" s="1"/>
      <c r="I156" s="1"/>
      <c r="J156" s="1"/>
      <c r="K156" s="1"/>
      <c r="L156" s="1"/>
      <c r="M156" s="1"/>
      <c r="N156" s="1"/>
      <c r="O156" s="1"/>
      <c r="P156" s="1"/>
      <c r="Q156" s="1"/>
      <c r="R156" s="1"/>
      <c r="S156" s="1"/>
      <c r="T156" s="1"/>
      <c r="U156" s="1"/>
    </row>
    <row r="157" spans="1:21" ht="9.75" customHeight="1">
      <c r="A157" s="1"/>
      <c r="B157" s="1"/>
      <c r="C157" s="1"/>
      <c r="D157" s="1"/>
      <c r="E157" s="1"/>
      <c r="F157" s="1"/>
      <c r="G157" s="1"/>
      <c r="H157" s="1"/>
      <c r="I157" s="1"/>
      <c r="J157" s="1"/>
      <c r="K157" s="1"/>
      <c r="L157" s="1"/>
      <c r="M157" s="1"/>
      <c r="N157" s="1"/>
      <c r="O157" s="1"/>
      <c r="P157" s="1"/>
      <c r="Q157" s="1"/>
      <c r="R157" s="1"/>
      <c r="S157" s="1"/>
      <c r="T157" s="1"/>
      <c r="U157" s="1"/>
    </row>
    <row r="158" spans="1:21" ht="9.75" customHeight="1">
      <c r="A158" s="1"/>
      <c r="B158" s="1"/>
      <c r="C158" s="1"/>
      <c r="D158" s="1"/>
      <c r="E158" s="1"/>
      <c r="F158" s="1"/>
      <c r="G158" s="1"/>
      <c r="H158" s="1"/>
      <c r="I158" s="1"/>
      <c r="J158" s="1"/>
      <c r="K158" s="1"/>
      <c r="L158" s="1"/>
      <c r="M158" s="1"/>
      <c r="N158" s="1"/>
      <c r="O158" s="1"/>
      <c r="P158" s="1"/>
      <c r="Q158" s="1"/>
      <c r="R158" s="1"/>
      <c r="S158" s="1"/>
      <c r="T158" s="1"/>
      <c r="U158" s="1"/>
    </row>
    <row r="159" spans="1:21" ht="9.75" customHeight="1">
      <c r="A159" s="1"/>
      <c r="B159" s="1"/>
      <c r="C159" s="1"/>
      <c r="D159" s="1"/>
      <c r="E159" s="1"/>
      <c r="F159" s="1"/>
      <c r="G159" s="1"/>
      <c r="H159" s="1"/>
      <c r="I159" s="1"/>
      <c r="J159" s="1"/>
      <c r="K159" s="1"/>
      <c r="L159" s="1"/>
      <c r="M159" s="1"/>
      <c r="N159" s="1"/>
      <c r="O159" s="1"/>
      <c r="P159" s="1"/>
      <c r="Q159" s="1"/>
      <c r="R159" s="1"/>
      <c r="S159" s="1"/>
      <c r="T159" s="1"/>
      <c r="U159" s="1"/>
    </row>
    <row r="160" spans="1:21" ht="9.75" customHeight="1">
      <c r="A160" s="1"/>
      <c r="B160" s="1"/>
      <c r="C160" s="1"/>
      <c r="D160" s="1"/>
      <c r="E160" s="1"/>
      <c r="F160" s="1"/>
      <c r="G160" s="1"/>
      <c r="H160" s="1"/>
      <c r="I160" s="1"/>
      <c r="J160" s="1"/>
      <c r="K160" s="1"/>
      <c r="L160" s="1"/>
      <c r="M160" s="1"/>
      <c r="N160" s="1"/>
      <c r="O160" s="1"/>
      <c r="P160" s="1"/>
      <c r="Q160" s="1"/>
      <c r="R160" s="1"/>
      <c r="S160" s="1"/>
      <c r="T160" s="1"/>
      <c r="U160" s="1"/>
    </row>
    <row r="161" spans="1:21" ht="9.75" customHeight="1">
      <c r="A161" s="1"/>
      <c r="B161" s="1"/>
      <c r="C161" s="1"/>
      <c r="D161" s="1"/>
      <c r="E161" s="1"/>
      <c r="F161" s="1"/>
      <c r="G161" s="1"/>
      <c r="H161" s="1"/>
      <c r="I161" s="1"/>
      <c r="J161" s="1"/>
      <c r="K161" s="1"/>
      <c r="L161" s="1"/>
      <c r="M161" s="1"/>
      <c r="N161" s="1"/>
      <c r="O161" s="1"/>
      <c r="P161" s="1"/>
      <c r="Q161" s="1"/>
      <c r="R161" s="1"/>
      <c r="S161" s="1"/>
      <c r="T161" s="1"/>
      <c r="U161" s="1"/>
    </row>
    <row r="162" spans="1:21" ht="9.75" customHeight="1">
      <c r="A162" s="1"/>
      <c r="B162" s="1"/>
      <c r="C162" s="1"/>
      <c r="D162" s="1"/>
      <c r="E162" s="1"/>
      <c r="F162" s="1"/>
      <c r="G162" s="1"/>
      <c r="H162" s="1"/>
      <c r="I162" s="1"/>
      <c r="J162" s="1"/>
      <c r="K162" s="1"/>
      <c r="L162" s="1"/>
      <c r="M162" s="1"/>
      <c r="N162" s="1"/>
      <c r="O162" s="1"/>
      <c r="P162" s="1"/>
      <c r="Q162" s="1"/>
      <c r="R162" s="1"/>
      <c r="S162" s="1"/>
      <c r="T162" s="1"/>
      <c r="U162" s="1"/>
    </row>
    <row r="163" spans="1:21" ht="9.75" customHeight="1">
      <c r="A163" s="1"/>
      <c r="B163" s="1"/>
      <c r="C163" s="1"/>
      <c r="D163" s="1"/>
      <c r="E163" s="1"/>
      <c r="F163" s="1"/>
      <c r="G163" s="1"/>
      <c r="H163" s="1"/>
      <c r="I163" s="1"/>
      <c r="J163" s="1"/>
      <c r="K163" s="1"/>
      <c r="L163" s="1"/>
      <c r="M163" s="1"/>
      <c r="N163" s="1"/>
      <c r="O163" s="1"/>
      <c r="P163" s="1"/>
      <c r="Q163" s="1"/>
      <c r="R163" s="1"/>
      <c r="S163" s="1"/>
      <c r="T163" s="1"/>
      <c r="U163" s="1"/>
    </row>
    <row r="164" spans="1:21" ht="9.75" customHeight="1">
      <c r="A164" s="1"/>
      <c r="B164" s="1"/>
      <c r="C164" s="1"/>
      <c r="D164" s="1"/>
      <c r="E164" s="1"/>
      <c r="F164" s="1"/>
      <c r="G164" s="1"/>
      <c r="H164" s="1"/>
      <c r="I164" s="1"/>
      <c r="J164" s="1"/>
      <c r="K164" s="1"/>
      <c r="L164" s="1"/>
      <c r="M164" s="1"/>
      <c r="N164" s="1"/>
      <c r="O164" s="1"/>
      <c r="P164" s="1"/>
      <c r="Q164" s="1"/>
      <c r="R164" s="1"/>
      <c r="S164" s="1"/>
      <c r="T164" s="1"/>
      <c r="U164" s="1"/>
    </row>
    <row r="165" spans="1:21" ht="9.75" customHeight="1">
      <c r="A165" s="1"/>
      <c r="B165" s="1"/>
      <c r="C165" s="1"/>
      <c r="D165" s="1"/>
      <c r="E165" s="1"/>
      <c r="F165" s="1"/>
      <c r="G165" s="1"/>
      <c r="H165" s="1"/>
      <c r="I165" s="1"/>
      <c r="J165" s="1"/>
      <c r="K165" s="1"/>
      <c r="L165" s="1"/>
      <c r="M165" s="1"/>
      <c r="N165" s="1"/>
      <c r="O165" s="1"/>
      <c r="P165" s="1"/>
      <c r="Q165" s="1"/>
      <c r="R165" s="1"/>
      <c r="S165" s="1"/>
      <c r="T165" s="1"/>
      <c r="U165" s="1"/>
    </row>
    <row r="166" spans="1:21" ht="9.75" customHeight="1">
      <c r="A166" s="1"/>
      <c r="B166" s="1"/>
      <c r="C166" s="1"/>
      <c r="D166" s="1"/>
      <c r="E166" s="1"/>
      <c r="F166" s="1"/>
      <c r="G166" s="1"/>
      <c r="H166" s="1"/>
      <c r="I166" s="1"/>
      <c r="J166" s="1"/>
      <c r="K166" s="1"/>
      <c r="L166" s="1"/>
      <c r="M166" s="1"/>
      <c r="N166" s="1"/>
      <c r="O166" s="1"/>
      <c r="P166" s="1"/>
      <c r="Q166" s="1"/>
      <c r="R166" s="1"/>
      <c r="S166" s="1"/>
      <c r="T166" s="1"/>
      <c r="U166" s="1"/>
    </row>
    <row r="167" spans="1:21" ht="9.75" customHeight="1">
      <c r="A167" s="1"/>
      <c r="B167" s="1"/>
      <c r="C167" s="1"/>
      <c r="D167" s="1"/>
      <c r="E167" s="1"/>
      <c r="F167" s="1"/>
      <c r="G167" s="1"/>
      <c r="H167" s="1"/>
      <c r="I167" s="1"/>
      <c r="J167" s="1"/>
      <c r="K167" s="1"/>
      <c r="L167" s="1"/>
      <c r="M167" s="1"/>
      <c r="N167" s="1"/>
      <c r="O167" s="1"/>
      <c r="P167" s="1"/>
      <c r="Q167" s="1"/>
      <c r="R167" s="1"/>
      <c r="S167" s="1"/>
      <c r="T167" s="1"/>
      <c r="U167" s="1"/>
    </row>
    <row r="168" spans="1:21" ht="9.75" customHeight="1">
      <c r="A168" s="1"/>
      <c r="B168" s="1"/>
      <c r="C168" s="1"/>
      <c r="D168" s="1"/>
      <c r="E168" s="1"/>
      <c r="F168" s="1"/>
      <c r="G168" s="1"/>
      <c r="H168" s="1"/>
      <c r="I168" s="1"/>
      <c r="J168" s="1"/>
      <c r="K168" s="1"/>
      <c r="L168" s="1"/>
      <c r="M168" s="1"/>
      <c r="N168" s="1"/>
      <c r="O168" s="1"/>
      <c r="P168" s="1"/>
      <c r="Q168" s="1"/>
      <c r="R168" s="1"/>
      <c r="S168" s="1"/>
      <c r="T168" s="1"/>
      <c r="U168" s="1"/>
    </row>
    <row r="169" spans="1:21" ht="9.75" customHeight="1">
      <c r="A169" s="1"/>
      <c r="B169" s="1"/>
      <c r="C169" s="1"/>
      <c r="D169" s="1"/>
      <c r="E169" s="1"/>
      <c r="F169" s="1"/>
      <c r="G169" s="1"/>
      <c r="H169" s="1"/>
      <c r="I169" s="1"/>
      <c r="J169" s="1"/>
      <c r="K169" s="1"/>
      <c r="L169" s="1"/>
      <c r="M169" s="1"/>
      <c r="N169" s="1"/>
      <c r="O169" s="1"/>
      <c r="P169" s="1"/>
      <c r="Q169" s="1"/>
      <c r="R169" s="1"/>
      <c r="S169" s="1"/>
      <c r="T169" s="1"/>
      <c r="U169" s="1"/>
    </row>
    <row r="170" spans="1:21" ht="9.75" customHeight="1">
      <c r="A170" s="1"/>
      <c r="B170" s="1"/>
      <c r="C170" s="1"/>
      <c r="D170" s="1"/>
      <c r="E170" s="1"/>
      <c r="F170" s="1"/>
      <c r="G170" s="1"/>
      <c r="H170" s="1"/>
      <c r="I170" s="1"/>
      <c r="J170" s="1"/>
      <c r="K170" s="1"/>
      <c r="L170" s="1"/>
      <c r="M170" s="1"/>
      <c r="N170" s="1"/>
      <c r="O170" s="1"/>
      <c r="P170" s="1"/>
      <c r="Q170" s="1"/>
      <c r="R170" s="1"/>
      <c r="S170" s="1"/>
      <c r="T170" s="1"/>
      <c r="U170" s="1"/>
    </row>
    <row r="171" spans="1:21" ht="9.75" customHeight="1">
      <c r="A171" s="1"/>
      <c r="B171" s="1"/>
      <c r="C171" s="1"/>
      <c r="D171" s="1"/>
      <c r="E171" s="1"/>
      <c r="F171" s="1"/>
      <c r="G171" s="1"/>
      <c r="H171" s="1"/>
      <c r="I171" s="1"/>
      <c r="J171" s="1"/>
      <c r="K171" s="1"/>
      <c r="L171" s="1"/>
      <c r="M171" s="1"/>
      <c r="N171" s="1"/>
      <c r="O171" s="1"/>
      <c r="P171" s="1"/>
      <c r="Q171" s="1"/>
      <c r="R171" s="1"/>
      <c r="S171" s="1"/>
      <c r="T171" s="1"/>
      <c r="U171" s="1"/>
    </row>
    <row r="172" spans="1:21" ht="9.75" customHeight="1">
      <c r="A172" s="1"/>
      <c r="B172" s="1"/>
      <c r="C172" s="1"/>
      <c r="D172" s="1"/>
      <c r="E172" s="1"/>
      <c r="F172" s="1"/>
      <c r="G172" s="1"/>
      <c r="H172" s="1"/>
      <c r="I172" s="1"/>
      <c r="J172" s="1"/>
      <c r="K172" s="1"/>
      <c r="L172" s="1"/>
      <c r="M172" s="1"/>
      <c r="N172" s="1"/>
      <c r="O172" s="1"/>
      <c r="P172" s="1"/>
      <c r="Q172" s="1"/>
      <c r="R172" s="1"/>
      <c r="S172" s="1"/>
      <c r="T172" s="1"/>
      <c r="U172" s="1"/>
    </row>
    <row r="173" spans="1:21" ht="9.75" customHeight="1">
      <c r="A173" s="1"/>
      <c r="B173" s="1"/>
      <c r="C173" s="1"/>
      <c r="D173" s="1"/>
      <c r="E173" s="1"/>
      <c r="F173" s="1"/>
      <c r="G173" s="1"/>
      <c r="H173" s="1"/>
      <c r="I173" s="1"/>
      <c r="J173" s="1"/>
      <c r="K173" s="1"/>
      <c r="L173" s="1"/>
      <c r="M173" s="1"/>
      <c r="N173" s="1"/>
      <c r="O173" s="1"/>
      <c r="P173" s="1"/>
      <c r="Q173" s="1"/>
      <c r="R173" s="1"/>
      <c r="S173" s="1"/>
      <c r="T173" s="1"/>
      <c r="U173" s="1"/>
    </row>
    <row r="174" spans="1:21" ht="9.75" customHeight="1">
      <c r="A174" s="1"/>
      <c r="B174" s="1"/>
      <c r="C174" s="1"/>
      <c r="D174" s="1"/>
      <c r="E174" s="1"/>
      <c r="F174" s="1"/>
      <c r="G174" s="1"/>
      <c r="H174" s="1"/>
      <c r="I174" s="1"/>
      <c r="J174" s="1"/>
      <c r="K174" s="1"/>
      <c r="L174" s="1"/>
      <c r="M174" s="1"/>
      <c r="N174" s="1"/>
      <c r="O174" s="1"/>
      <c r="P174" s="1"/>
      <c r="Q174" s="1"/>
      <c r="R174" s="1"/>
      <c r="S174" s="1"/>
      <c r="T174" s="1"/>
      <c r="U174" s="1"/>
    </row>
    <row r="175" spans="1:21" ht="9.75" customHeight="1">
      <c r="A175" s="1"/>
      <c r="B175" s="1"/>
      <c r="C175" s="1"/>
      <c r="D175" s="1"/>
      <c r="E175" s="1"/>
      <c r="F175" s="1"/>
      <c r="G175" s="1"/>
      <c r="H175" s="1"/>
      <c r="I175" s="1"/>
      <c r="J175" s="1"/>
      <c r="K175" s="1"/>
      <c r="L175" s="1"/>
      <c r="M175" s="1"/>
      <c r="N175" s="1"/>
      <c r="O175" s="1"/>
      <c r="P175" s="1"/>
      <c r="Q175" s="1"/>
      <c r="R175" s="1"/>
      <c r="S175" s="1"/>
      <c r="T175" s="1"/>
      <c r="U175" s="1"/>
    </row>
    <row r="176" spans="1:21" ht="9.75" customHeight="1">
      <c r="A176" s="1"/>
      <c r="B176" s="1"/>
      <c r="C176" s="1"/>
      <c r="D176" s="1"/>
      <c r="E176" s="1"/>
      <c r="F176" s="1"/>
      <c r="G176" s="1"/>
      <c r="H176" s="1"/>
      <c r="I176" s="1"/>
      <c r="J176" s="1"/>
      <c r="K176" s="1"/>
      <c r="L176" s="1"/>
      <c r="M176" s="1"/>
      <c r="N176" s="1"/>
      <c r="O176" s="1"/>
      <c r="P176" s="1"/>
      <c r="Q176" s="1"/>
      <c r="R176" s="1"/>
      <c r="S176" s="1"/>
      <c r="T176" s="1"/>
      <c r="U176" s="1"/>
    </row>
    <row r="177" spans="1:21" ht="9.75" customHeight="1">
      <c r="A177" s="1"/>
      <c r="B177" s="1"/>
      <c r="C177" s="1"/>
      <c r="D177" s="1"/>
      <c r="E177" s="1"/>
      <c r="F177" s="1"/>
      <c r="G177" s="1"/>
      <c r="H177" s="1"/>
      <c r="I177" s="1"/>
      <c r="J177" s="1"/>
      <c r="K177" s="1"/>
      <c r="L177" s="1"/>
      <c r="M177" s="1"/>
      <c r="N177" s="1"/>
      <c r="O177" s="1"/>
      <c r="P177" s="1"/>
      <c r="Q177" s="1"/>
      <c r="R177" s="1"/>
      <c r="S177" s="1"/>
      <c r="T177" s="1"/>
      <c r="U177" s="1"/>
    </row>
    <row r="178" spans="1:21" ht="9.75" customHeight="1">
      <c r="A178" s="1"/>
      <c r="B178" s="1"/>
      <c r="C178" s="1"/>
      <c r="D178" s="1"/>
      <c r="E178" s="1"/>
      <c r="F178" s="1"/>
      <c r="G178" s="1"/>
      <c r="H178" s="1"/>
      <c r="I178" s="1"/>
      <c r="J178" s="1"/>
      <c r="K178" s="1"/>
      <c r="L178" s="1"/>
      <c r="M178" s="1"/>
      <c r="N178" s="1"/>
      <c r="O178" s="1"/>
      <c r="P178" s="1"/>
      <c r="Q178" s="1"/>
      <c r="R178" s="1"/>
      <c r="S178" s="1"/>
      <c r="T178" s="1"/>
      <c r="U178" s="1"/>
    </row>
    <row r="179" spans="1:21" ht="9.75" customHeight="1">
      <c r="A179" s="1"/>
      <c r="B179" s="1"/>
      <c r="C179" s="1"/>
      <c r="D179" s="1"/>
      <c r="E179" s="1"/>
      <c r="F179" s="1"/>
      <c r="G179" s="1"/>
      <c r="H179" s="1"/>
      <c r="I179" s="1"/>
      <c r="J179" s="1"/>
      <c r="K179" s="1"/>
      <c r="L179" s="1"/>
      <c r="M179" s="1"/>
      <c r="N179" s="1"/>
      <c r="O179" s="1"/>
      <c r="P179" s="1"/>
      <c r="Q179" s="1"/>
      <c r="R179" s="1"/>
      <c r="S179" s="1"/>
      <c r="T179" s="1"/>
      <c r="U179" s="1"/>
    </row>
    <row r="180" spans="1:21" ht="9.75" customHeight="1">
      <c r="A180" s="1"/>
      <c r="B180" s="1"/>
      <c r="C180" s="1"/>
      <c r="D180" s="1"/>
      <c r="E180" s="1"/>
      <c r="F180" s="1"/>
      <c r="G180" s="1"/>
      <c r="H180" s="1"/>
      <c r="I180" s="1"/>
      <c r="J180" s="1"/>
      <c r="K180" s="1"/>
      <c r="L180" s="1"/>
      <c r="M180" s="1"/>
      <c r="N180" s="1"/>
      <c r="O180" s="1"/>
      <c r="P180" s="1"/>
      <c r="Q180" s="1"/>
      <c r="R180" s="1"/>
      <c r="S180" s="1"/>
      <c r="T180" s="1"/>
      <c r="U180" s="1"/>
    </row>
    <row r="181" spans="1:21" ht="9.75" customHeight="1">
      <c r="A181" s="1"/>
      <c r="B181" s="1"/>
      <c r="C181" s="1"/>
      <c r="D181" s="1"/>
      <c r="E181" s="1"/>
      <c r="F181" s="1"/>
      <c r="G181" s="1"/>
      <c r="H181" s="1"/>
      <c r="I181" s="1"/>
      <c r="J181" s="1"/>
      <c r="K181" s="1"/>
      <c r="L181" s="1"/>
      <c r="M181" s="1"/>
      <c r="N181" s="1"/>
      <c r="O181" s="1"/>
      <c r="P181" s="1"/>
      <c r="Q181" s="1"/>
      <c r="R181" s="1"/>
      <c r="S181" s="1"/>
      <c r="T181" s="1"/>
      <c r="U181" s="1"/>
    </row>
    <row r="182" spans="1:21" ht="9.75" customHeight="1">
      <c r="A182" s="1"/>
      <c r="B182" s="1"/>
      <c r="C182" s="1"/>
      <c r="D182" s="1"/>
      <c r="E182" s="1"/>
      <c r="F182" s="1"/>
      <c r="G182" s="1"/>
      <c r="H182" s="1"/>
      <c r="I182" s="1"/>
      <c r="J182" s="1"/>
      <c r="K182" s="1"/>
      <c r="L182" s="1"/>
      <c r="M182" s="1"/>
      <c r="N182" s="1"/>
      <c r="O182" s="1"/>
      <c r="P182" s="1"/>
      <c r="Q182" s="1"/>
      <c r="R182" s="1"/>
      <c r="S182" s="1"/>
      <c r="T182" s="1"/>
      <c r="U182" s="1"/>
    </row>
    <row r="183" spans="1:21" ht="9.75" customHeight="1">
      <c r="A183" s="1"/>
      <c r="B183" s="1"/>
      <c r="C183" s="1"/>
      <c r="D183" s="1"/>
      <c r="E183" s="1"/>
      <c r="F183" s="1"/>
      <c r="G183" s="1"/>
      <c r="H183" s="1"/>
      <c r="I183" s="1"/>
      <c r="J183" s="1"/>
      <c r="K183" s="1"/>
      <c r="L183" s="1"/>
      <c r="M183" s="1"/>
      <c r="N183" s="1"/>
      <c r="O183" s="1"/>
      <c r="P183" s="1"/>
      <c r="Q183" s="1"/>
      <c r="R183" s="1"/>
      <c r="S183" s="1"/>
      <c r="T183" s="1"/>
      <c r="U183" s="1"/>
    </row>
    <row r="184" spans="1:21" ht="9.75" customHeight="1">
      <c r="A184" s="1"/>
      <c r="B184" s="1"/>
      <c r="C184" s="1"/>
      <c r="D184" s="1"/>
      <c r="E184" s="1"/>
      <c r="F184" s="1"/>
      <c r="G184" s="1"/>
      <c r="H184" s="1"/>
      <c r="I184" s="1"/>
      <c r="J184" s="1"/>
      <c r="K184" s="1"/>
      <c r="L184" s="1"/>
      <c r="M184" s="1"/>
      <c r="N184" s="1"/>
      <c r="O184" s="1"/>
      <c r="P184" s="1"/>
      <c r="Q184" s="1"/>
      <c r="R184" s="1"/>
      <c r="S184" s="1"/>
      <c r="T184" s="1"/>
      <c r="U184" s="1"/>
    </row>
    <row r="185" spans="1:21" ht="9.75" customHeight="1">
      <c r="A185" s="1"/>
      <c r="B185" s="1"/>
      <c r="C185" s="1"/>
      <c r="D185" s="1"/>
      <c r="E185" s="1"/>
      <c r="F185" s="1"/>
      <c r="G185" s="1"/>
      <c r="H185" s="1"/>
      <c r="I185" s="1"/>
      <c r="J185" s="1"/>
      <c r="K185" s="1"/>
      <c r="L185" s="1"/>
      <c r="M185" s="1"/>
      <c r="N185" s="1"/>
      <c r="O185" s="1"/>
      <c r="P185" s="1"/>
      <c r="Q185" s="1"/>
      <c r="R185" s="1"/>
      <c r="S185" s="1"/>
      <c r="T185" s="1"/>
      <c r="U185" s="1"/>
    </row>
    <row r="186" spans="1:21" ht="9.75" customHeight="1">
      <c r="A186" s="1"/>
      <c r="B186" s="1"/>
      <c r="C186" s="1"/>
      <c r="D186" s="1"/>
      <c r="E186" s="1"/>
      <c r="F186" s="1"/>
      <c r="G186" s="1"/>
      <c r="H186" s="1"/>
      <c r="I186" s="1"/>
      <c r="J186" s="1"/>
      <c r="K186" s="1"/>
      <c r="L186" s="1"/>
      <c r="M186" s="1"/>
      <c r="N186" s="1"/>
      <c r="O186" s="1"/>
      <c r="P186" s="1"/>
      <c r="Q186" s="1"/>
      <c r="R186" s="1"/>
      <c r="S186" s="1"/>
      <c r="T186" s="1"/>
      <c r="U186" s="1"/>
    </row>
    <row r="187" spans="1:21" ht="9.75" customHeight="1">
      <c r="A187" s="1"/>
      <c r="B187" s="1"/>
      <c r="C187" s="1"/>
      <c r="D187" s="1"/>
      <c r="E187" s="1"/>
      <c r="F187" s="1"/>
      <c r="G187" s="1"/>
      <c r="H187" s="1"/>
      <c r="I187" s="1"/>
      <c r="J187" s="1"/>
      <c r="K187" s="1"/>
      <c r="L187" s="1"/>
      <c r="M187" s="1"/>
      <c r="N187" s="1"/>
      <c r="O187" s="1"/>
      <c r="P187" s="1"/>
      <c r="Q187" s="1"/>
      <c r="R187" s="1"/>
      <c r="S187" s="1"/>
      <c r="T187" s="1"/>
      <c r="U187" s="1"/>
    </row>
    <row r="188" spans="1:21" ht="9.75" customHeight="1">
      <c r="A188" s="1"/>
      <c r="B188" s="1"/>
      <c r="C188" s="1"/>
      <c r="D188" s="1"/>
      <c r="E188" s="1"/>
      <c r="F188" s="1"/>
      <c r="G188" s="1"/>
      <c r="H188" s="1"/>
      <c r="I188" s="1"/>
      <c r="J188" s="1"/>
      <c r="K188" s="1"/>
      <c r="L188" s="1"/>
      <c r="M188" s="1"/>
      <c r="N188" s="1"/>
      <c r="O188" s="1"/>
      <c r="P188" s="1"/>
      <c r="Q188" s="1"/>
      <c r="R188" s="1"/>
      <c r="S188" s="1"/>
      <c r="T188" s="1"/>
      <c r="U188" s="1"/>
    </row>
    <row r="189" spans="1:21" ht="9.75" customHeight="1">
      <c r="A189" s="1"/>
      <c r="B189" s="1"/>
      <c r="C189" s="1"/>
      <c r="D189" s="1"/>
      <c r="E189" s="1"/>
      <c r="F189" s="1"/>
      <c r="G189" s="1"/>
      <c r="H189" s="1"/>
      <c r="I189" s="1"/>
      <c r="J189" s="1"/>
      <c r="K189" s="1"/>
      <c r="L189" s="1"/>
      <c r="M189" s="1"/>
      <c r="N189" s="1"/>
      <c r="O189" s="1"/>
      <c r="P189" s="1"/>
      <c r="Q189" s="1"/>
      <c r="R189" s="1"/>
      <c r="S189" s="1"/>
      <c r="T189" s="1"/>
      <c r="U189" s="1"/>
    </row>
    <row r="190" spans="1:21" ht="9.75" customHeight="1">
      <c r="A190" s="1"/>
      <c r="B190" s="1"/>
      <c r="C190" s="1"/>
      <c r="D190" s="1"/>
      <c r="E190" s="1"/>
      <c r="F190" s="1"/>
      <c r="G190" s="1"/>
      <c r="H190" s="1"/>
      <c r="I190" s="1"/>
      <c r="J190" s="1"/>
      <c r="K190" s="1"/>
      <c r="L190" s="1"/>
      <c r="M190" s="1"/>
      <c r="N190" s="1"/>
      <c r="O190" s="1"/>
      <c r="P190" s="1"/>
      <c r="Q190" s="1"/>
      <c r="R190" s="1"/>
      <c r="S190" s="1"/>
      <c r="T190" s="1"/>
      <c r="U190" s="1"/>
    </row>
    <row r="191" spans="1:21" ht="9.75" customHeight="1">
      <c r="A191" s="1"/>
      <c r="B191" s="1"/>
      <c r="C191" s="1"/>
      <c r="D191" s="1"/>
      <c r="E191" s="1"/>
      <c r="F191" s="1"/>
      <c r="G191" s="1"/>
      <c r="H191" s="1"/>
      <c r="I191" s="1"/>
      <c r="J191" s="1"/>
      <c r="K191" s="1"/>
      <c r="L191" s="1"/>
      <c r="M191" s="1"/>
      <c r="N191" s="1"/>
      <c r="O191" s="1"/>
      <c r="P191" s="1"/>
      <c r="Q191" s="1"/>
      <c r="R191" s="1"/>
      <c r="S191" s="1"/>
      <c r="T191" s="1"/>
      <c r="U191" s="1"/>
    </row>
    <row r="192" spans="1:21" ht="9.75" customHeight="1">
      <c r="A192" s="1"/>
      <c r="B192" s="1"/>
      <c r="C192" s="1"/>
      <c r="D192" s="1"/>
      <c r="E192" s="1"/>
      <c r="F192" s="1"/>
      <c r="G192" s="1"/>
      <c r="H192" s="1"/>
      <c r="I192" s="1"/>
      <c r="J192" s="1"/>
      <c r="K192" s="1"/>
      <c r="L192" s="1"/>
      <c r="M192" s="1"/>
      <c r="N192" s="1"/>
      <c r="O192" s="1"/>
      <c r="P192" s="1"/>
      <c r="Q192" s="1"/>
      <c r="R192" s="1"/>
      <c r="S192" s="1"/>
      <c r="T192" s="1"/>
      <c r="U192" s="1"/>
    </row>
    <row r="193" spans="1:21" ht="9.75" customHeight="1">
      <c r="A193" s="1"/>
      <c r="B193" s="1"/>
      <c r="C193" s="1"/>
      <c r="D193" s="1"/>
      <c r="E193" s="1"/>
      <c r="F193" s="1"/>
      <c r="G193" s="1"/>
      <c r="H193" s="1"/>
      <c r="I193" s="1"/>
      <c r="J193" s="1"/>
      <c r="K193" s="1"/>
      <c r="L193" s="1"/>
      <c r="M193" s="1"/>
      <c r="N193" s="1"/>
      <c r="O193" s="1"/>
      <c r="P193" s="1"/>
      <c r="Q193" s="1"/>
      <c r="R193" s="1"/>
      <c r="S193" s="1"/>
      <c r="T193" s="1"/>
      <c r="U193" s="1"/>
    </row>
    <row r="194" spans="1:21" ht="9.75" customHeight="1">
      <c r="A194" s="1"/>
      <c r="B194" s="1"/>
      <c r="C194" s="1"/>
      <c r="D194" s="1"/>
      <c r="E194" s="1"/>
      <c r="F194" s="1"/>
      <c r="G194" s="1"/>
      <c r="H194" s="1"/>
      <c r="I194" s="1"/>
      <c r="J194" s="1"/>
      <c r="K194" s="1"/>
      <c r="L194" s="1"/>
      <c r="M194" s="1"/>
      <c r="N194" s="1"/>
      <c r="O194" s="1"/>
      <c r="P194" s="1"/>
      <c r="Q194" s="1"/>
      <c r="R194" s="1"/>
      <c r="S194" s="1"/>
      <c r="T194" s="1"/>
      <c r="U194" s="1"/>
    </row>
    <row r="195" spans="1:21" ht="9.75" customHeight="1">
      <c r="A195" s="1"/>
      <c r="B195" s="1"/>
      <c r="C195" s="1"/>
      <c r="D195" s="1"/>
      <c r="E195" s="1"/>
      <c r="F195" s="1"/>
      <c r="G195" s="1"/>
      <c r="H195" s="1"/>
      <c r="I195" s="1"/>
      <c r="J195" s="1"/>
      <c r="K195" s="1"/>
      <c r="L195" s="1"/>
      <c r="M195" s="1"/>
      <c r="N195" s="1"/>
      <c r="O195" s="1"/>
      <c r="P195" s="1"/>
      <c r="Q195" s="1"/>
      <c r="R195" s="1"/>
      <c r="S195" s="1"/>
      <c r="T195" s="1"/>
      <c r="U195" s="1"/>
    </row>
    <row r="196" spans="1:21" ht="9.75" customHeight="1">
      <c r="A196" s="1"/>
      <c r="B196" s="1"/>
      <c r="C196" s="1"/>
      <c r="D196" s="1"/>
      <c r="E196" s="1"/>
      <c r="F196" s="1"/>
      <c r="G196" s="1"/>
      <c r="H196" s="1"/>
      <c r="I196" s="1"/>
      <c r="J196" s="1"/>
      <c r="K196" s="1"/>
      <c r="L196" s="1"/>
      <c r="M196" s="1"/>
      <c r="N196" s="1"/>
      <c r="O196" s="1"/>
      <c r="P196" s="1"/>
      <c r="Q196" s="1"/>
      <c r="R196" s="1"/>
      <c r="S196" s="1"/>
      <c r="T196" s="1"/>
      <c r="U196" s="1"/>
    </row>
    <row r="197" spans="1:21" ht="9.75" customHeight="1">
      <c r="A197" s="1"/>
      <c r="B197" s="1"/>
      <c r="C197" s="1"/>
      <c r="D197" s="1"/>
      <c r="E197" s="1"/>
      <c r="F197" s="1"/>
      <c r="G197" s="1"/>
      <c r="H197" s="1"/>
      <c r="I197" s="1"/>
      <c r="J197" s="1"/>
      <c r="K197" s="1"/>
      <c r="L197" s="1"/>
      <c r="M197" s="1"/>
      <c r="N197" s="1"/>
      <c r="O197" s="1"/>
      <c r="P197" s="1"/>
      <c r="Q197" s="1"/>
      <c r="R197" s="1"/>
      <c r="S197" s="1"/>
      <c r="T197" s="1"/>
      <c r="U197" s="1"/>
    </row>
    <row r="198" spans="1:21" ht="9.75" customHeight="1">
      <c r="A198" s="1"/>
      <c r="B198" s="1"/>
      <c r="C198" s="1"/>
      <c r="D198" s="1"/>
      <c r="E198" s="1"/>
      <c r="F198" s="1"/>
      <c r="G198" s="1"/>
      <c r="H198" s="1"/>
      <c r="I198" s="1"/>
      <c r="J198" s="1"/>
      <c r="K198" s="1"/>
      <c r="L198" s="1"/>
      <c r="M198" s="1"/>
      <c r="N198" s="1"/>
      <c r="O198" s="1"/>
      <c r="P198" s="1"/>
      <c r="Q198" s="1"/>
      <c r="R198" s="1"/>
      <c r="S198" s="1"/>
      <c r="T198" s="1"/>
      <c r="U198" s="1"/>
    </row>
    <row r="199" spans="1:21" ht="9.75" customHeight="1">
      <c r="A199" s="1"/>
      <c r="B199" s="1"/>
      <c r="C199" s="1"/>
      <c r="D199" s="1"/>
      <c r="E199" s="1"/>
      <c r="F199" s="1"/>
      <c r="G199" s="1"/>
      <c r="H199" s="1"/>
      <c r="I199" s="1"/>
      <c r="J199" s="1"/>
      <c r="K199" s="1"/>
      <c r="L199" s="1"/>
      <c r="M199" s="1"/>
      <c r="N199" s="1"/>
      <c r="O199" s="1"/>
      <c r="P199" s="1"/>
      <c r="Q199" s="1"/>
      <c r="R199" s="1"/>
      <c r="S199" s="1"/>
      <c r="T199" s="1"/>
      <c r="U199" s="1"/>
    </row>
    <row r="200" spans="1:21" ht="9.75" customHeight="1">
      <c r="A200" s="1"/>
      <c r="B200" s="1"/>
      <c r="C200" s="1"/>
      <c r="D200" s="1"/>
      <c r="E200" s="1"/>
      <c r="F200" s="1"/>
      <c r="G200" s="1"/>
      <c r="H200" s="1"/>
      <c r="I200" s="1"/>
      <c r="J200" s="1"/>
      <c r="K200" s="1"/>
      <c r="L200" s="1"/>
      <c r="M200" s="1"/>
      <c r="N200" s="1"/>
      <c r="O200" s="1"/>
      <c r="P200" s="1"/>
      <c r="Q200" s="1"/>
      <c r="R200" s="1"/>
      <c r="S200" s="1"/>
      <c r="T200" s="1"/>
      <c r="U200" s="1"/>
    </row>
    <row r="201" spans="1:21" ht="9.75" customHeight="1">
      <c r="A201" s="1"/>
      <c r="B201" s="1"/>
      <c r="C201" s="1"/>
      <c r="D201" s="1"/>
      <c r="E201" s="1"/>
      <c r="F201" s="1"/>
      <c r="G201" s="1"/>
      <c r="H201" s="1"/>
      <c r="I201" s="1"/>
      <c r="J201" s="1"/>
      <c r="K201" s="1"/>
      <c r="L201" s="1"/>
      <c r="M201" s="1"/>
      <c r="N201" s="1"/>
      <c r="O201" s="1"/>
      <c r="P201" s="1"/>
      <c r="Q201" s="1"/>
      <c r="R201" s="1"/>
      <c r="S201" s="1"/>
      <c r="T201" s="1"/>
      <c r="U201" s="1"/>
    </row>
    <row r="202" spans="1:21" ht="9.75" customHeight="1">
      <c r="A202" s="1"/>
      <c r="B202" s="1"/>
      <c r="C202" s="1"/>
      <c r="D202" s="1"/>
      <c r="E202" s="1"/>
      <c r="F202" s="1"/>
      <c r="G202" s="1"/>
      <c r="H202" s="1"/>
      <c r="I202" s="1"/>
      <c r="J202" s="1"/>
      <c r="K202" s="1"/>
      <c r="L202" s="1"/>
      <c r="M202" s="1"/>
      <c r="N202" s="1"/>
      <c r="O202" s="1"/>
      <c r="P202" s="1"/>
      <c r="Q202" s="1"/>
      <c r="R202" s="1"/>
      <c r="S202" s="1"/>
      <c r="T202" s="1"/>
      <c r="U202" s="1"/>
    </row>
    <row r="203" spans="1:21" ht="9.75" customHeight="1">
      <c r="A203" s="1"/>
      <c r="B203" s="1"/>
      <c r="C203" s="1"/>
      <c r="D203" s="1"/>
      <c r="E203" s="1"/>
      <c r="F203" s="1"/>
      <c r="G203" s="1"/>
      <c r="H203" s="1"/>
      <c r="I203" s="1"/>
      <c r="J203" s="1"/>
      <c r="K203" s="1"/>
      <c r="L203" s="1"/>
      <c r="M203" s="1"/>
      <c r="N203" s="1"/>
      <c r="O203" s="1"/>
      <c r="P203" s="1"/>
      <c r="Q203" s="1"/>
      <c r="R203" s="1"/>
      <c r="S203" s="1"/>
      <c r="T203" s="1"/>
      <c r="U203" s="1"/>
    </row>
    <row r="204" spans="1:21" ht="9.75" customHeight="1">
      <c r="A204" s="1"/>
      <c r="B204" s="1"/>
      <c r="C204" s="1"/>
      <c r="D204" s="1"/>
      <c r="E204" s="1"/>
      <c r="F204" s="1"/>
      <c r="G204" s="1"/>
      <c r="H204" s="1"/>
      <c r="I204" s="1"/>
      <c r="J204" s="1"/>
      <c r="K204" s="1"/>
      <c r="L204" s="1"/>
      <c r="M204" s="1"/>
      <c r="N204" s="1"/>
      <c r="O204" s="1"/>
      <c r="P204" s="1"/>
      <c r="Q204" s="1"/>
      <c r="R204" s="1"/>
      <c r="S204" s="1"/>
      <c r="T204" s="1"/>
      <c r="U204" s="1"/>
    </row>
    <row r="205" spans="1:21" ht="9.75" customHeight="1">
      <c r="A205" s="1"/>
      <c r="B205" s="1"/>
      <c r="C205" s="1"/>
      <c r="D205" s="1"/>
      <c r="E205" s="1"/>
      <c r="F205" s="1"/>
      <c r="G205" s="1"/>
      <c r="H205" s="1"/>
      <c r="I205" s="1"/>
      <c r="J205" s="1"/>
      <c r="K205" s="1"/>
      <c r="L205" s="1"/>
      <c r="M205" s="1"/>
      <c r="N205" s="1"/>
      <c r="O205" s="1"/>
      <c r="P205" s="1"/>
      <c r="Q205" s="1"/>
      <c r="R205" s="1"/>
      <c r="S205" s="1"/>
      <c r="T205" s="1"/>
      <c r="U205" s="1"/>
    </row>
    <row r="206" spans="1:21" ht="9.75" customHeight="1">
      <c r="A206" s="1"/>
      <c r="B206" s="1"/>
      <c r="C206" s="1"/>
      <c r="D206" s="1"/>
      <c r="E206" s="1"/>
      <c r="F206" s="1"/>
      <c r="G206" s="1"/>
      <c r="H206" s="1"/>
      <c r="I206" s="1"/>
      <c r="J206" s="1"/>
      <c r="K206" s="1"/>
      <c r="L206" s="1"/>
      <c r="M206" s="1"/>
      <c r="N206" s="1"/>
      <c r="O206" s="1"/>
      <c r="P206" s="1"/>
      <c r="Q206" s="1"/>
      <c r="R206" s="1"/>
      <c r="S206" s="1"/>
      <c r="T206" s="1"/>
      <c r="U206" s="1"/>
    </row>
    <row r="207" spans="1:21" ht="9.75" customHeight="1">
      <c r="A207" s="1"/>
      <c r="B207" s="1"/>
      <c r="C207" s="1"/>
      <c r="D207" s="1"/>
      <c r="E207" s="1"/>
      <c r="F207" s="1"/>
      <c r="G207" s="1"/>
      <c r="H207" s="1"/>
      <c r="I207" s="1"/>
      <c r="J207" s="1"/>
      <c r="K207" s="1"/>
      <c r="L207" s="1"/>
      <c r="M207" s="1"/>
      <c r="N207" s="1"/>
      <c r="O207" s="1"/>
      <c r="P207" s="1"/>
      <c r="Q207" s="1"/>
      <c r="R207" s="1"/>
      <c r="S207" s="1"/>
      <c r="T207" s="1"/>
      <c r="U207" s="1"/>
    </row>
    <row r="208" spans="1:21" ht="9.75" customHeight="1">
      <c r="A208" s="1"/>
      <c r="B208" s="1"/>
      <c r="C208" s="1"/>
      <c r="D208" s="1"/>
      <c r="E208" s="1"/>
      <c r="F208" s="1"/>
      <c r="G208" s="1"/>
      <c r="H208" s="1"/>
      <c r="I208" s="1"/>
      <c r="J208" s="1"/>
      <c r="K208" s="1"/>
      <c r="L208" s="1"/>
      <c r="M208" s="1"/>
      <c r="N208" s="1"/>
      <c r="O208" s="1"/>
      <c r="P208" s="1"/>
      <c r="Q208" s="1"/>
      <c r="R208" s="1"/>
      <c r="S208" s="1"/>
      <c r="T208" s="1"/>
      <c r="U208" s="1"/>
    </row>
    <row r="209" spans="1:21" ht="9.75" customHeight="1">
      <c r="A209" s="1"/>
      <c r="B209" s="1"/>
      <c r="C209" s="1"/>
      <c r="D209" s="1"/>
      <c r="E209" s="1"/>
      <c r="F209" s="1"/>
      <c r="G209" s="1"/>
      <c r="H209" s="1"/>
      <c r="I209" s="1"/>
      <c r="J209" s="1"/>
      <c r="K209" s="1"/>
      <c r="L209" s="1"/>
      <c r="M209" s="1"/>
      <c r="N209" s="1"/>
      <c r="O209" s="1"/>
      <c r="P209" s="1"/>
      <c r="Q209" s="1"/>
      <c r="R209" s="1"/>
      <c r="S209" s="1"/>
      <c r="T209" s="1"/>
      <c r="U209" s="1"/>
    </row>
    <row r="210" spans="1:21" ht="9.75" customHeight="1">
      <c r="A210" s="1"/>
      <c r="B210" s="1"/>
      <c r="C210" s="1"/>
      <c r="D210" s="1"/>
      <c r="E210" s="1"/>
      <c r="F210" s="1"/>
      <c r="G210" s="1"/>
      <c r="H210" s="1"/>
      <c r="I210" s="1"/>
      <c r="J210" s="1"/>
      <c r="K210" s="1"/>
      <c r="L210" s="1"/>
      <c r="M210" s="1"/>
      <c r="N210" s="1"/>
      <c r="O210" s="1"/>
      <c r="P210" s="1"/>
      <c r="Q210" s="1"/>
      <c r="R210" s="1"/>
      <c r="S210" s="1"/>
      <c r="T210" s="1"/>
      <c r="U210" s="1"/>
    </row>
    <row r="211" spans="1:21" ht="9.75" customHeight="1">
      <c r="A211" s="1"/>
      <c r="B211" s="1"/>
      <c r="C211" s="1"/>
      <c r="D211" s="1"/>
      <c r="E211" s="1"/>
      <c r="F211" s="1"/>
      <c r="G211" s="1"/>
      <c r="H211" s="1"/>
      <c r="I211" s="1"/>
      <c r="J211" s="1"/>
      <c r="K211" s="1"/>
      <c r="L211" s="1"/>
      <c r="M211" s="1"/>
      <c r="N211" s="1"/>
      <c r="O211" s="1"/>
      <c r="P211" s="1"/>
      <c r="Q211" s="1"/>
      <c r="R211" s="1"/>
      <c r="S211" s="1"/>
      <c r="T211" s="1"/>
      <c r="U211" s="1"/>
    </row>
    <row r="212" spans="1:21" ht="9.75" customHeight="1">
      <c r="A212" s="1"/>
      <c r="B212" s="1"/>
      <c r="C212" s="1"/>
      <c r="D212" s="1"/>
      <c r="E212" s="1"/>
      <c r="F212" s="1"/>
      <c r="G212" s="1"/>
      <c r="H212" s="1"/>
      <c r="I212" s="1"/>
      <c r="J212" s="1"/>
      <c r="K212" s="1"/>
      <c r="L212" s="1"/>
      <c r="M212" s="1"/>
      <c r="N212" s="1"/>
      <c r="O212" s="1"/>
      <c r="P212" s="1"/>
      <c r="Q212" s="1"/>
      <c r="R212" s="1"/>
      <c r="S212" s="1"/>
      <c r="T212" s="1"/>
      <c r="U212" s="1"/>
    </row>
    <row r="213" spans="1:21" ht="9.75" customHeight="1">
      <c r="A213" s="1"/>
      <c r="B213" s="1"/>
      <c r="C213" s="1"/>
      <c r="D213" s="1"/>
      <c r="E213" s="1"/>
      <c r="F213" s="1"/>
      <c r="G213" s="1"/>
      <c r="H213" s="1"/>
      <c r="I213" s="1"/>
      <c r="J213" s="1"/>
      <c r="K213" s="1"/>
      <c r="L213" s="1"/>
      <c r="M213" s="1"/>
      <c r="N213" s="1"/>
      <c r="O213" s="1"/>
      <c r="P213" s="1"/>
      <c r="Q213" s="1"/>
      <c r="R213" s="1"/>
      <c r="S213" s="1"/>
      <c r="T213" s="1"/>
      <c r="U213" s="1"/>
    </row>
    <row r="214" spans="1:21" ht="9.75" customHeight="1">
      <c r="A214" s="1"/>
      <c r="B214" s="1"/>
      <c r="C214" s="1"/>
      <c r="D214" s="1"/>
      <c r="E214" s="1"/>
      <c r="F214" s="1"/>
      <c r="G214" s="1"/>
      <c r="H214" s="1"/>
      <c r="I214" s="1"/>
      <c r="J214" s="1"/>
      <c r="K214" s="1"/>
      <c r="L214" s="1"/>
      <c r="M214" s="1"/>
      <c r="N214" s="1"/>
      <c r="O214" s="1"/>
      <c r="P214" s="1"/>
      <c r="Q214" s="1"/>
      <c r="R214" s="1"/>
      <c r="S214" s="1"/>
      <c r="T214" s="1"/>
      <c r="U214" s="1"/>
    </row>
    <row r="215" spans="1:21" ht="9.75" customHeight="1">
      <c r="A215" s="1"/>
      <c r="B215" s="1"/>
      <c r="C215" s="1"/>
      <c r="D215" s="1"/>
      <c r="E215" s="1"/>
      <c r="F215" s="1"/>
      <c r="G215" s="1"/>
      <c r="H215" s="1"/>
      <c r="I215" s="1"/>
      <c r="J215" s="1"/>
      <c r="K215" s="1"/>
      <c r="L215" s="1"/>
      <c r="M215" s="1"/>
      <c r="N215" s="1"/>
      <c r="O215" s="1"/>
      <c r="P215" s="1"/>
      <c r="Q215" s="1"/>
      <c r="R215" s="1"/>
      <c r="S215" s="1"/>
      <c r="T215" s="1"/>
      <c r="U215" s="1"/>
    </row>
    <row r="216" spans="1:21" ht="9.75" customHeight="1">
      <c r="A216" s="1"/>
      <c r="B216" s="1"/>
      <c r="C216" s="1"/>
      <c r="D216" s="1"/>
      <c r="E216" s="1"/>
      <c r="F216" s="1"/>
      <c r="G216" s="1"/>
      <c r="H216" s="1"/>
      <c r="I216" s="1"/>
      <c r="J216" s="1"/>
      <c r="K216" s="1"/>
      <c r="L216" s="1"/>
      <c r="M216" s="1"/>
      <c r="N216" s="1"/>
      <c r="O216" s="1"/>
      <c r="P216" s="1"/>
      <c r="Q216" s="1"/>
      <c r="R216" s="1"/>
      <c r="S216" s="1"/>
      <c r="T216" s="1"/>
      <c r="U216" s="1"/>
    </row>
    <row r="217" spans="1:21" ht="9.75" customHeight="1">
      <c r="A217" s="1"/>
      <c r="B217" s="1"/>
      <c r="C217" s="1"/>
      <c r="D217" s="1"/>
      <c r="E217" s="1"/>
      <c r="F217" s="1"/>
      <c r="G217" s="1"/>
      <c r="H217" s="1"/>
      <c r="I217" s="1"/>
      <c r="J217" s="1"/>
      <c r="K217" s="1"/>
      <c r="L217" s="1"/>
      <c r="M217" s="1"/>
      <c r="N217" s="1"/>
      <c r="O217" s="1"/>
      <c r="P217" s="1"/>
      <c r="Q217" s="1"/>
      <c r="R217" s="1"/>
      <c r="S217" s="1"/>
      <c r="T217" s="1"/>
      <c r="U217" s="1"/>
    </row>
    <row r="218" spans="1:21" ht="9.75" customHeight="1">
      <c r="A218" s="1"/>
      <c r="B218" s="1"/>
      <c r="C218" s="1"/>
      <c r="D218" s="1"/>
      <c r="E218" s="1"/>
      <c r="F218" s="1"/>
      <c r="G218" s="1"/>
      <c r="H218" s="1"/>
      <c r="I218" s="1"/>
      <c r="J218" s="1"/>
      <c r="K218" s="1"/>
      <c r="L218" s="1"/>
      <c r="M218" s="1"/>
      <c r="N218" s="1"/>
      <c r="O218" s="1"/>
      <c r="P218" s="1"/>
      <c r="Q218" s="1"/>
      <c r="R218" s="1"/>
      <c r="S218" s="1"/>
      <c r="T218" s="1"/>
      <c r="U218" s="1"/>
    </row>
    <row r="219" spans="1:21" ht="9.75" customHeight="1">
      <c r="A219" s="1"/>
      <c r="B219" s="1"/>
      <c r="C219" s="1"/>
      <c r="D219" s="1"/>
      <c r="E219" s="1"/>
      <c r="F219" s="1"/>
      <c r="G219" s="1"/>
      <c r="H219" s="1"/>
      <c r="I219" s="1"/>
      <c r="J219" s="1"/>
      <c r="K219" s="1"/>
      <c r="L219" s="1"/>
      <c r="M219" s="1"/>
      <c r="N219" s="1"/>
      <c r="O219" s="1"/>
      <c r="P219" s="1"/>
      <c r="Q219" s="1"/>
      <c r="R219" s="1"/>
      <c r="S219" s="1"/>
      <c r="T219" s="1"/>
      <c r="U219" s="1"/>
    </row>
    <row r="220" spans="1:21" ht="9.75" customHeight="1">
      <c r="A220" s="1"/>
      <c r="B220" s="1"/>
      <c r="C220" s="1"/>
      <c r="D220" s="1"/>
      <c r="E220" s="1"/>
      <c r="F220" s="1"/>
      <c r="G220" s="1"/>
      <c r="H220" s="1"/>
      <c r="I220" s="1"/>
      <c r="J220" s="1"/>
      <c r="K220" s="1"/>
      <c r="L220" s="1"/>
      <c r="M220" s="1"/>
      <c r="N220" s="1"/>
      <c r="O220" s="1"/>
      <c r="P220" s="1"/>
      <c r="Q220" s="1"/>
      <c r="R220" s="1"/>
      <c r="S220" s="1"/>
      <c r="T220" s="1"/>
      <c r="U220" s="1"/>
    </row>
    <row r="221" spans="1:21" ht="9.75" customHeight="1">
      <c r="A221" s="1"/>
      <c r="B221" s="1"/>
      <c r="C221" s="1"/>
      <c r="D221" s="1"/>
      <c r="E221" s="1"/>
      <c r="F221" s="1"/>
      <c r="G221" s="1"/>
      <c r="H221" s="1"/>
      <c r="I221" s="1"/>
      <c r="J221" s="1"/>
      <c r="K221" s="1"/>
      <c r="L221" s="1"/>
      <c r="M221" s="1"/>
      <c r="N221" s="1"/>
      <c r="O221" s="1"/>
      <c r="P221" s="1"/>
      <c r="Q221" s="1"/>
      <c r="R221" s="1"/>
      <c r="S221" s="1"/>
      <c r="T221" s="1"/>
      <c r="U221" s="1"/>
    </row>
    <row r="222" spans="1:21" ht="9.75" customHeight="1">
      <c r="A222" s="1"/>
      <c r="B222" s="1"/>
      <c r="C222" s="1"/>
      <c r="D222" s="1"/>
      <c r="E222" s="1"/>
      <c r="F222" s="1"/>
      <c r="G222" s="1"/>
      <c r="H222" s="1"/>
      <c r="I222" s="1"/>
      <c r="J222" s="1"/>
      <c r="K222" s="1"/>
      <c r="L222" s="1"/>
      <c r="M222" s="1"/>
      <c r="N222" s="1"/>
      <c r="O222" s="1"/>
      <c r="P222" s="1"/>
      <c r="Q222" s="1"/>
      <c r="R222" s="1"/>
      <c r="S222" s="1"/>
      <c r="T222" s="1"/>
      <c r="U222" s="1"/>
    </row>
    <row r="223" spans="1:21" ht="9.75" customHeight="1">
      <c r="A223" s="1"/>
      <c r="B223" s="1"/>
      <c r="C223" s="1"/>
      <c r="D223" s="1"/>
      <c r="E223" s="1"/>
      <c r="F223" s="1"/>
      <c r="G223" s="1"/>
      <c r="H223" s="1"/>
      <c r="I223" s="1"/>
      <c r="J223" s="1"/>
      <c r="K223" s="1"/>
      <c r="L223" s="1"/>
      <c r="M223" s="1"/>
      <c r="N223" s="1"/>
      <c r="O223" s="1"/>
      <c r="P223" s="1"/>
      <c r="Q223" s="1"/>
      <c r="R223" s="1"/>
      <c r="S223" s="1"/>
      <c r="T223" s="1"/>
      <c r="U223" s="1"/>
    </row>
    <row r="224" spans="1:21" ht="9.75" customHeight="1">
      <c r="A224" s="1"/>
      <c r="B224" s="1"/>
      <c r="C224" s="1"/>
      <c r="D224" s="1"/>
      <c r="E224" s="1"/>
      <c r="F224" s="1"/>
      <c r="G224" s="1"/>
      <c r="H224" s="1"/>
      <c r="I224" s="1"/>
      <c r="J224" s="1"/>
      <c r="K224" s="1"/>
      <c r="L224" s="1"/>
      <c r="M224" s="1"/>
      <c r="N224" s="1"/>
      <c r="O224" s="1"/>
      <c r="P224" s="1"/>
      <c r="Q224" s="1"/>
      <c r="R224" s="1"/>
      <c r="S224" s="1"/>
      <c r="T224" s="1"/>
      <c r="U224" s="1"/>
    </row>
    <row r="225" spans="1:21" ht="9.75" customHeight="1">
      <c r="A225" s="1"/>
      <c r="B225" s="1"/>
      <c r="C225" s="1"/>
      <c r="D225" s="1"/>
      <c r="E225" s="1"/>
      <c r="F225" s="1"/>
      <c r="G225" s="1"/>
      <c r="H225" s="1"/>
      <c r="I225" s="1"/>
      <c r="J225" s="1"/>
      <c r="K225" s="1"/>
      <c r="L225" s="1"/>
      <c r="M225" s="1"/>
      <c r="N225" s="1"/>
      <c r="O225" s="1"/>
      <c r="P225" s="1"/>
      <c r="Q225" s="1"/>
      <c r="R225" s="1"/>
      <c r="S225" s="1"/>
      <c r="T225" s="1"/>
      <c r="U225" s="1"/>
    </row>
    <row r="226" spans="1:21" ht="9.75" customHeight="1">
      <c r="A226" s="1"/>
      <c r="B226" s="1"/>
      <c r="C226" s="1"/>
      <c r="D226" s="1"/>
      <c r="E226" s="1"/>
      <c r="F226" s="1"/>
      <c r="G226" s="1"/>
      <c r="H226" s="1"/>
      <c r="I226" s="1"/>
      <c r="J226" s="1"/>
      <c r="K226" s="1"/>
      <c r="L226" s="1"/>
      <c r="M226" s="1"/>
      <c r="N226" s="1"/>
      <c r="O226" s="1"/>
      <c r="P226" s="1"/>
      <c r="Q226" s="1"/>
      <c r="R226" s="1"/>
      <c r="S226" s="1"/>
      <c r="T226" s="1"/>
      <c r="U226" s="1"/>
    </row>
    <row r="227" spans="1:21" ht="9.75" customHeight="1">
      <c r="A227" s="1"/>
      <c r="B227" s="1"/>
      <c r="C227" s="1"/>
      <c r="D227" s="1"/>
      <c r="E227" s="1"/>
      <c r="F227" s="1"/>
      <c r="G227" s="1"/>
      <c r="H227" s="1"/>
      <c r="I227" s="1"/>
      <c r="J227" s="1"/>
      <c r="K227" s="1"/>
      <c r="L227" s="1"/>
      <c r="M227" s="1"/>
      <c r="N227" s="1"/>
      <c r="O227" s="1"/>
      <c r="P227" s="1"/>
      <c r="Q227" s="1"/>
      <c r="R227" s="1"/>
      <c r="S227" s="1"/>
      <c r="T227" s="1"/>
      <c r="U227" s="1"/>
    </row>
    <row r="228" spans="1:21" ht="9.75" customHeight="1">
      <c r="A228" s="1"/>
      <c r="B228" s="1"/>
      <c r="C228" s="1"/>
      <c r="D228" s="1"/>
      <c r="E228" s="1"/>
      <c r="F228" s="1"/>
      <c r="G228" s="1"/>
      <c r="H228" s="1"/>
      <c r="I228" s="1"/>
      <c r="J228" s="1"/>
      <c r="K228" s="1"/>
      <c r="L228" s="1"/>
      <c r="M228" s="1"/>
      <c r="N228" s="1"/>
      <c r="O228" s="1"/>
      <c r="P228" s="1"/>
      <c r="Q228" s="1"/>
      <c r="R228" s="1"/>
      <c r="S228" s="1"/>
      <c r="T228" s="1"/>
      <c r="U228" s="1"/>
    </row>
    <row r="229" spans="1:21" ht="9.75" customHeight="1">
      <c r="A229" s="1"/>
      <c r="B229" s="1"/>
      <c r="C229" s="1"/>
      <c r="D229" s="1"/>
      <c r="E229" s="1"/>
      <c r="F229" s="1"/>
      <c r="G229" s="1"/>
      <c r="H229" s="1"/>
      <c r="I229" s="1"/>
      <c r="J229" s="1"/>
      <c r="K229" s="1"/>
      <c r="L229" s="1"/>
      <c r="M229" s="1"/>
      <c r="N229" s="1"/>
      <c r="O229" s="1"/>
      <c r="P229" s="1"/>
      <c r="Q229" s="1"/>
      <c r="R229" s="1"/>
      <c r="S229" s="1"/>
      <c r="T229" s="1"/>
      <c r="U229" s="1"/>
    </row>
    <row r="230" spans="1:21" ht="9.75" customHeight="1">
      <c r="A230" s="1"/>
      <c r="B230" s="1"/>
      <c r="C230" s="1"/>
      <c r="D230" s="1"/>
      <c r="E230" s="1"/>
      <c r="F230" s="1"/>
      <c r="G230" s="1"/>
      <c r="H230" s="1"/>
      <c r="I230" s="1"/>
      <c r="J230" s="1"/>
      <c r="K230" s="1"/>
      <c r="L230" s="1"/>
      <c r="M230" s="1"/>
      <c r="N230" s="1"/>
      <c r="O230" s="1"/>
      <c r="P230" s="1"/>
      <c r="Q230" s="1"/>
      <c r="R230" s="1"/>
      <c r="S230" s="1"/>
      <c r="T230" s="1"/>
      <c r="U230" s="1"/>
    </row>
    <row r="231" spans="1:21" ht="9.75" customHeight="1">
      <c r="A231" s="1"/>
      <c r="B231" s="1"/>
      <c r="C231" s="1"/>
      <c r="D231" s="1"/>
      <c r="E231" s="1"/>
      <c r="F231" s="1"/>
      <c r="G231" s="1"/>
      <c r="H231" s="1"/>
      <c r="I231" s="1"/>
      <c r="J231" s="1"/>
      <c r="K231" s="1"/>
      <c r="L231" s="1"/>
      <c r="M231" s="1"/>
      <c r="N231" s="1"/>
      <c r="O231" s="1"/>
      <c r="P231" s="1"/>
      <c r="Q231" s="1"/>
      <c r="R231" s="1"/>
      <c r="S231" s="1"/>
      <c r="T231" s="1"/>
      <c r="U231" s="1"/>
    </row>
    <row r="232" spans="1:21" ht="9.75" customHeight="1">
      <c r="A232" s="1"/>
      <c r="B232" s="1"/>
      <c r="C232" s="1"/>
      <c r="D232" s="1"/>
      <c r="E232" s="1"/>
      <c r="F232" s="1"/>
      <c r="G232" s="1"/>
      <c r="H232" s="1"/>
      <c r="I232" s="1"/>
      <c r="J232" s="1"/>
      <c r="K232" s="1"/>
      <c r="L232" s="1"/>
      <c r="M232" s="1"/>
      <c r="N232" s="1"/>
      <c r="O232" s="1"/>
      <c r="P232" s="1"/>
      <c r="Q232" s="1"/>
      <c r="R232" s="1"/>
      <c r="S232" s="1"/>
      <c r="T232" s="1"/>
      <c r="U232" s="1"/>
    </row>
    <row r="233" spans="1:21" ht="9.75" customHeight="1">
      <c r="A233" s="1"/>
      <c r="B233" s="1"/>
      <c r="C233" s="1"/>
      <c r="D233" s="1"/>
      <c r="E233" s="1"/>
      <c r="F233" s="1"/>
      <c r="G233" s="1"/>
      <c r="H233" s="1"/>
      <c r="I233" s="1"/>
      <c r="J233" s="1"/>
      <c r="K233" s="1"/>
      <c r="L233" s="1"/>
      <c r="M233" s="1"/>
      <c r="N233" s="1"/>
      <c r="O233" s="1"/>
      <c r="P233" s="1"/>
      <c r="Q233" s="1"/>
      <c r="R233" s="1"/>
      <c r="S233" s="1"/>
      <c r="T233" s="1"/>
      <c r="U233" s="1"/>
    </row>
    <row r="234" spans="1:21" ht="9.75" customHeight="1">
      <c r="A234" s="1"/>
      <c r="B234" s="1"/>
      <c r="C234" s="1"/>
      <c r="D234" s="1"/>
      <c r="E234" s="1"/>
      <c r="F234" s="1"/>
      <c r="G234" s="1"/>
      <c r="H234" s="1"/>
      <c r="I234" s="1"/>
      <c r="J234" s="1"/>
      <c r="K234" s="1"/>
      <c r="L234" s="1"/>
      <c r="M234" s="1"/>
      <c r="N234" s="1"/>
      <c r="O234" s="1"/>
      <c r="P234" s="1"/>
      <c r="Q234" s="1"/>
      <c r="R234" s="1"/>
      <c r="S234" s="1"/>
      <c r="T234" s="1"/>
      <c r="U234" s="1"/>
    </row>
    <row r="235" spans="1:21" ht="9.75" customHeight="1">
      <c r="A235" s="1"/>
      <c r="B235" s="1"/>
      <c r="C235" s="1"/>
      <c r="D235" s="1"/>
      <c r="E235" s="1"/>
      <c r="F235" s="1"/>
      <c r="G235" s="1"/>
      <c r="H235" s="1"/>
      <c r="I235" s="1"/>
      <c r="J235" s="1"/>
      <c r="K235" s="1"/>
      <c r="L235" s="1"/>
      <c r="M235" s="1"/>
      <c r="N235" s="1"/>
      <c r="O235" s="1"/>
      <c r="P235" s="1"/>
      <c r="Q235" s="1"/>
      <c r="R235" s="1"/>
      <c r="S235" s="1"/>
      <c r="T235" s="1"/>
      <c r="U235" s="1"/>
    </row>
    <row r="236" spans="1:21" ht="9.75" customHeight="1">
      <c r="A236" s="1"/>
      <c r="B236" s="1"/>
      <c r="C236" s="1"/>
      <c r="D236" s="1"/>
      <c r="E236" s="1"/>
      <c r="F236" s="1"/>
      <c r="G236" s="1"/>
      <c r="H236" s="1"/>
      <c r="I236" s="1"/>
      <c r="J236" s="1"/>
      <c r="K236" s="1"/>
      <c r="L236" s="1"/>
      <c r="M236" s="1"/>
      <c r="N236" s="1"/>
      <c r="O236" s="1"/>
      <c r="P236" s="1"/>
      <c r="Q236" s="1"/>
      <c r="R236" s="1"/>
      <c r="S236" s="1"/>
      <c r="T236" s="1"/>
      <c r="U236" s="1"/>
    </row>
    <row r="237" spans="1:21" ht="9.75" customHeight="1">
      <c r="A237" s="1"/>
      <c r="B237" s="1"/>
      <c r="C237" s="1"/>
      <c r="D237" s="1"/>
      <c r="E237" s="1"/>
      <c r="F237" s="1"/>
      <c r="G237" s="1"/>
      <c r="H237" s="1"/>
      <c r="I237" s="1"/>
      <c r="J237" s="1"/>
      <c r="K237" s="1"/>
      <c r="L237" s="1"/>
      <c r="M237" s="1"/>
      <c r="N237" s="1"/>
      <c r="O237" s="1"/>
      <c r="P237" s="1"/>
      <c r="Q237" s="1"/>
      <c r="R237" s="1"/>
      <c r="S237" s="1"/>
      <c r="T237" s="1"/>
      <c r="U237" s="1"/>
    </row>
    <row r="238" spans="1:21" ht="9.75" customHeight="1">
      <c r="A238" s="1"/>
      <c r="B238" s="1"/>
      <c r="C238" s="1"/>
      <c r="D238" s="1"/>
      <c r="E238" s="1"/>
      <c r="F238" s="1"/>
      <c r="G238" s="1"/>
      <c r="H238" s="1"/>
      <c r="I238" s="1"/>
      <c r="J238" s="1"/>
      <c r="K238" s="1"/>
      <c r="L238" s="1"/>
      <c r="M238" s="1"/>
      <c r="N238" s="1"/>
      <c r="O238" s="1"/>
      <c r="P238" s="1"/>
      <c r="Q238" s="1"/>
      <c r="R238" s="1"/>
      <c r="S238" s="1"/>
      <c r="T238" s="1"/>
      <c r="U238" s="1"/>
    </row>
    <row r="239" spans="1:21" ht="9.75" customHeight="1">
      <c r="A239" s="1"/>
      <c r="B239" s="1"/>
      <c r="C239" s="1"/>
      <c r="D239" s="1"/>
      <c r="E239" s="1"/>
      <c r="F239" s="1"/>
      <c r="G239" s="1"/>
      <c r="H239" s="1"/>
      <c r="I239" s="1"/>
      <c r="J239" s="1"/>
      <c r="K239" s="1"/>
      <c r="L239" s="1"/>
      <c r="M239" s="1"/>
      <c r="N239" s="1"/>
      <c r="O239" s="1"/>
      <c r="P239" s="1"/>
      <c r="Q239" s="1"/>
      <c r="R239" s="1"/>
      <c r="S239" s="1"/>
      <c r="T239" s="1"/>
      <c r="U239" s="1"/>
    </row>
    <row r="240" spans="1:21" ht="9.75" customHeight="1">
      <c r="A240" s="1"/>
      <c r="B240" s="1"/>
      <c r="C240" s="1"/>
      <c r="D240" s="1"/>
      <c r="E240" s="1"/>
      <c r="F240" s="1"/>
      <c r="G240" s="1"/>
      <c r="H240" s="1"/>
      <c r="I240" s="1"/>
      <c r="J240" s="1"/>
      <c r="K240" s="1"/>
      <c r="L240" s="1"/>
      <c r="M240" s="1"/>
      <c r="N240" s="1"/>
      <c r="O240" s="1"/>
      <c r="P240" s="1"/>
      <c r="Q240" s="1"/>
      <c r="R240" s="1"/>
      <c r="S240" s="1"/>
      <c r="T240" s="1"/>
      <c r="U240" s="1"/>
    </row>
    <row r="241" spans="1:21" ht="9.75" customHeight="1">
      <c r="A241" s="1"/>
      <c r="B241" s="1"/>
      <c r="C241" s="1"/>
      <c r="D241" s="1"/>
      <c r="E241" s="1"/>
      <c r="F241" s="1"/>
      <c r="G241" s="1"/>
      <c r="H241" s="1"/>
      <c r="I241" s="1"/>
      <c r="J241" s="1"/>
      <c r="K241" s="1"/>
      <c r="L241" s="1"/>
      <c r="M241" s="1"/>
      <c r="N241" s="1"/>
      <c r="O241" s="1"/>
      <c r="P241" s="1"/>
      <c r="Q241" s="1"/>
      <c r="R241" s="1"/>
      <c r="S241" s="1"/>
      <c r="T241" s="1"/>
      <c r="U241" s="1"/>
    </row>
    <row r="242" spans="1:21" ht="9.75" customHeight="1">
      <c r="A242" s="1"/>
      <c r="B242" s="1"/>
      <c r="C242" s="1"/>
      <c r="D242" s="1"/>
      <c r="E242" s="1"/>
      <c r="F242" s="1"/>
      <c r="G242" s="1"/>
      <c r="H242" s="1"/>
      <c r="I242" s="1"/>
      <c r="J242" s="1"/>
      <c r="K242" s="1"/>
      <c r="L242" s="1"/>
      <c r="M242" s="1"/>
      <c r="N242" s="1"/>
      <c r="O242" s="1"/>
      <c r="P242" s="1"/>
      <c r="Q242" s="1"/>
      <c r="R242" s="1"/>
      <c r="S242" s="1"/>
      <c r="T242" s="1"/>
      <c r="U242" s="1"/>
    </row>
    <row r="243" spans="1:21" ht="9.75" customHeight="1">
      <c r="A243" s="1"/>
      <c r="B243" s="1"/>
      <c r="C243" s="1"/>
      <c r="D243" s="1"/>
      <c r="E243" s="1"/>
      <c r="F243" s="1"/>
      <c r="G243" s="1"/>
      <c r="H243" s="1"/>
      <c r="I243" s="1"/>
      <c r="J243" s="1"/>
      <c r="K243" s="1"/>
      <c r="L243" s="1"/>
      <c r="M243" s="1"/>
      <c r="N243" s="1"/>
      <c r="O243" s="1"/>
      <c r="P243" s="1"/>
      <c r="Q243" s="1"/>
      <c r="R243" s="1"/>
      <c r="S243" s="1"/>
      <c r="T243" s="1"/>
      <c r="U243" s="1"/>
    </row>
    <row r="244" spans="1:21" ht="9.75" customHeight="1">
      <c r="A244" s="1"/>
      <c r="B244" s="1"/>
      <c r="C244" s="1"/>
      <c r="D244" s="1"/>
      <c r="E244" s="1"/>
      <c r="F244" s="1"/>
      <c r="G244" s="1"/>
      <c r="H244" s="1"/>
      <c r="I244" s="1"/>
      <c r="J244" s="1"/>
      <c r="K244" s="1"/>
      <c r="L244" s="1"/>
      <c r="M244" s="1"/>
      <c r="N244" s="1"/>
      <c r="O244" s="1"/>
      <c r="P244" s="1"/>
      <c r="Q244" s="1"/>
      <c r="R244" s="1"/>
      <c r="S244" s="1"/>
      <c r="T244" s="1"/>
      <c r="U244" s="1"/>
    </row>
    <row r="245" spans="1:21" ht="9.75" customHeight="1">
      <c r="A245" s="1"/>
      <c r="B245" s="1"/>
      <c r="C245" s="1"/>
      <c r="D245" s="1"/>
      <c r="E245" s="1"/>
      <c r="F245" s="1"/>
      <c r="G245" s="1"/>
      <c r="H245" s="1"/>
      <c r="I245" s="1"/>
      <c r="J245" s="1"/>
      <c r="K245" s="1"/>
      <c r="L245" s="1"/>
      <c r="M245" s="1"/>
      <c r="N245" s="1"/>
      <c r="O245" s="1"/>
      <c r="P245" s="1"/>
      <c r="Q245" s="1"/>
      <c r="R245" s="1"/>
      <c r="S245" s="1"/>
      <c r="T245" s="1"/>
      <c r="U245" s="1"/>
    </row>
    <row r="246" spans="1:21" ht="9.75" customHeight="1">
      <c r="A246" s="1"/>
      <c r="B246" s="1"/>
      <c r="C246" s="1"/>
      <c r="D246" s="1"/>
      <c r="E246" s="1"/>
      <c r="F246" s="1"/>
      <c r="G246" s="1"/>
      <c r="H246" s="1"/>
      <c r="I246" s="1"/>
      <c r="J246" s="1"/>
      <c r="K246" s="1"/>
      <c r="L246" s="1"/>
      <c r="M246" s="1"/>
      <c r="N246" s="1"/>
      <c r="O246" s="1"/>
      <c r="P246" s="1"/>
      <c r="Q246" s="1"/>
      <c r="R246" s="1"/>
      <c r="S246" s="1"/>
      <c r="T246" s="1"/>
      <c r="U246" s="1"/>
    </row>
    <row r="247" spans="1:21" ht="9.75" customHeight="1">
      <c r="A247" s="1"/>
      <c r="B247" s="1"/>
      <c r="C247" s="1"/>
      <c r="D247" s="1"/>
      <c r="E247" s="1"/>
      <c r="F247" s="1"/>
      <c r="G247" s="1"/>
      <c r="H247" s="1"/>
      <c r="I247" s="1"/>
      <c r="J247" s="1"/>
      <c r="K247" s="1"/>
      <c r="L247" s="1"/>
      <c r="M247" s="1"/>
      <c r="N247" s="1"/>
      <c r="O247" s="1"/>
      <c r="P247" s="1"/>
      <c r="Q247" s="1"/>
      <c r="R247" s="1"/>
      <c r="S247" s="1"/>
      <c r="T247" s="1"/>
      <c r="U247" s="1"/>
    </row>
    <row r="248" spans="1:21" ht="9.75" customHeight="1">
      <c r="A248" s="1"/>
      <c r="B248" s="1"/>
      <c r="C248" s="1"/>
      <c r="D248" s="1"/>
      <c r="E248" s="1"/>
      <c r="F248" s="1"/>
      <c r="G248" s="1"/>
      <c r="H248" s="1"/>
      <c r="I248" s="1"/>
      <c r="J248" s="1"/>
      <c r="K248" s="1"/>
      <c r="L248" s="1"/>
      <c r="M248" s="1"/>
      <c r="N248" s="1"/>
      <c r="O248" s="1"/>
      <c r="P248" s="1"/>
      <c r="Q248" s="1"/>
      <c r="R248" s="1"/>
      <c r="S248" s="1"/>
      <c r="T248" s="1"/>
      <c r="U248" s="1"/>
    </row>
    <row r="249" spans="1:21" ht="9.75" customHeight="1">
      <c r="A249" s="1"/>
      <c r="B249" s="1"/>
      <c r="C249" s="1"/>
      <c r="D249" s="1"/>
      <c r="E249" s="1"/>
      <c r="F249" s="1"/>
      <c r="G249" s="1"/>
      <c r="H249" s="1"/>
      <c r="I249" s="1"/>
      <c r="J249" s="1"/>
      <c r="K249" s="1"/>
      <c r="L249" s="1"/>
      <c r="M249" s="1"/>
      <c r="N249" s="1"/>
      <c r="O249" s="1"/>
      <c r="P249" s="1"/>
      <c r="Q249" s="1"/>
      <c r="R249" s="1"/>
      <c r="S249" s="1"/>
      <c r="T249" s="1"/>
      <c r="U249" s="1"/>
    </row>
    <row r="250" spans="1:21" ht="9.75" customHeight="1">
      <c r="A250" s="1"/>
      <c r="B250" s="1"/>
      <c r="C250" s="1"/>
      <c r="D250" s="1"/>
      <c r="E250" s="1"/>
      <c r="F250" s="1"/>
      <c r="G250" s="1"/>
      <c r="H250" s="1"/>
      <c r="I250" s="1"/>
      <c r="J250" s="1"/>
      <c r="K250" s="1"/>
      <c r="L250" s="1"/>
      <c r="M250" s="1"/>
      <c r="N250" s="1"/>
      <c r="O250" s="1"/>
      <c r="P250" s="1"/>
      <c r="Q250" s="1"/>
      <c r="R250" s="1"/>
      <c r="S250" s="1"/>
      <c r="T250" s="1"/>
      <c r="U250" s="1"/>
    </row>
    <row r="251" spans="1:21" ht="9.75" customHeight="1">
      <c r="A251" s="1"/>
      <c r="B251" s="1"/>
      <c r="C251" s="1"/>
      <c r="D251" s="1"/>
      <c r="E251" s="1"/>
      <c r="F251" s="1"/>
      <c r="G251" s="1"/>
      <c r="H251" s="1"/>
      <c r="I251" s="1"/>
      <c r="J251" s="1"/>
      <c r="K251" s="1"/>
      <c r="L251" s="1"/>
      <c r="M251" s="1"/>
      <c r="N251" s="1"/>
      <c r="O251" s="1"/>
      <c r="P251" s="1"/>
      <c r="Q251" s="1"/>
      <c r="R251" s="1"/>
      <c r="S251" s="1"/>
      <c r="T251" s="1"/>
      <c r="U251" s="1"/>
    </row>
    <row r="252" spans="1:21" ht="9.75" customHeight="1">
      <c r="A252" s="1"/>
      <c r="B252" s="1"/>
      <c r="C252" s="1"/>
      <c r="D252" s="1"/>
      <c r="E252" s="1"/>
      <c r="F252" s="1"/>
      <c r="G252" s="1"/>
      <c r="H252" s="1"/>
      <c r="I252" s="1"/>
      <c r="J252" s="1"/>
      <c r="K252" s="1"/>
      <c r="L252" s="1"/>
      <c r="M252" s="1"/>
      <c r="N252" s="1"/>
      <c r="O252" s="1"/>
      <c r="P252" s="1"/>
      <c r="Q252" s="1"/>
      <c r="R252" s="1"/>
      <c r="S252" s="1"/>
      <c r="T252" s="1"/>
      <c r="U252" s="1"/>
    </row>
    <row r="253" spans="1:21" ht="9.75" customHeight="1">
      <c r="A253" s="1"/>
      <c r="B253" s="1"/>
      <c r="C253" s="1"/>
      <c r="D253" s="1"/>
      <c r="E253" s="1"/>
      <c r="F253" s="1"/>
      <c r="G253" s="1"/>
      <c r="H253" s="1"/>
      <c r="I253" s="1"/>
      <c r="J253" s="1"/>
      <c r="K253" s="1"/>
      <c r="L253" s="1"/>
      <c r="M253" s="1"/>
      <c r="N253" s="1"/>
      <c r="O253" s="1"/>
      <c r="P253" s="1"/>
      <c r="Q253" s="1"/>
      <c r="R253" s="1"/>
      <c r="S253" s="1"/>
      <c r="T253" s="1"/>
      <c r="U253" s="1"/>
    </row>
    <row r="254" spans="1:21" ht="9.75" customHeight="1">
      <c r="A254" s="1"/>
      <c r="B254" s="1"/>
      <c r="C254" s="1"/>
      <c r="D254" s="1"/>
      <c r="E254" s="1"/>
      <c r="F254" s="1"/>
      <c r="G254" s="1"/>
      <c r="H254" s="1"/>
      <c r="I254" s="1"/>
      <c r="J254" s="1"/>
      <c r="K254" s="1"/>
      <c r="L254" s="1"/>
      <c r="M254" s="1"/>
      <c r="N254" s="1"/>
      <c r="O254" s="1"/>
      <c r="P254" s="1"/>
      <c r="Q254" s="1"/>
      <c r="R254" s="1"/>
      <c r="S254" s="1"/>
      <c r="T254" s="1"/>
      <c r="U254" s="1"/>
    </row>
    <row r="255" spans="1:21" ht="9.75" customHeight="1">
      <c r="A255" s="1"/>
      <c r="B255" s="1"/>
      <c r="C255" s="1"/>
      <c r="D255" s="1"/>
      <c r="E255" s="1"/>
      <c r="F255" s="1"/>
      <c r="G255" s="1"/>
      <c r="H255" s="1"/>
      <c r="I255" s="1"/>
      <c r="J255" s="1"/>
      <c r="K255" s="1"/>
      <c r="L255" s="1"/>
      <c r="M255" s="1"/>
      <c r="N255" s="1"/>
      <c r="O255" s="1"/>
      <c r="P255" s="1"/>
      <c r="Q255" s="1"/>
      <c r="R255" s="1"/>
      <c r="S255" s="1"/>
      <c r="T255" s="1"/>
      <c r="U255" s="1"/>
    </row>
    <row r="256" spans="1:21" ht="9.75" customHeight="1">
      <c r="A256" s="1"/>
      <c r="B256" s="1"/>
      <c r="C256" s="1"/>
      <c r="D256" s="1"/>
      <c r="E256" s="1"/>
      <c r="F256" s="1"/>
      <c r="G256" s="1"/>
      <c r="H256" s="1"/>
      <c r="I256" s="1"/>
      <c r="J256" s="1"/>
      <c r="K256" s="1"/>
      <c r="L256" s="1"/>
      <c r="M256" s="1"/>
      <c r="N256" s="1"/>
      <c r="O256" s="1"/>
      <c r="P256" s="1"/>
      <c r="Q256" s="1"/>
      <c r="R256" s="1"/>
      <c r="S256" s="1"/>
      <c r="T256" s="1"/>
      <c r="U256" s="1"/>
    </row>
    <row r="257" spans="1:21" ht="9.75" customHeight="1">
      <c r="A257" s="1"/>
      <c r="B257" s="1"/>
      <c r="C257" s="1"/>
      <c r="D257" s="1"/>
      <c r="E257" s="1"/>
      <c r="F257" s="1"/>
      <c r="G257" s="1"/>
      <c r="H257" s="1"/>
      <c r="I257" s="1"/>
      <c r="J257" s="1"/>
      <c r="K257" s="1"/>
      <c r="L257" s="1"/>
      <c r="M257" s="1"/>
      <c r="N257" s="1"/>
      <c r="O257" s="1"/>
      <c r="P257" s="1"/>
      <c r="Q257" s="1"/>
      <c r="R257" s="1"/>
      <c r="S257" s="1"/>
      <c r="T257" s="1"/>
      <c r="U257" s="1"/>
    </row>
    <row r="258" spans="1:21" ht="9.75" customHeight="1">
      <c r="A258" s="1"/>
      <c r="B258" s="1"/>
      <c r="C258" s="1"/>
      <c r="D258" s="1"/>
      <c r="E258" s="1"/>
      <c r="F258" s="1"/>
      <c r="G258" s="1"/>
      <c r="H258" s="1"/>
      <c r="I258" s="1"/>
      <c r="J258" s="1"/>
      <c r="K258" s="1"/>
      <c r="L258" s="1"/>
      <c r="M258" s="1"/>
      <c r="N258" s="1"/>
      <c r="O258" s="1"/>
      <c r="P258" s="1"/>
      <c r="Q258" s="1"/>
      <c r="R258" s="1"/>
      <c r="S258" s="1"/>
      <c r="T258" s="1"/>
      <c r="U258" s="1"/>
    </row>
    <row r="259" spans="1:21" ht="9.75" customHeight="1">
      <c r="A259" s="1"/>
      <c r="B259" s="1"/>
      <c r="C259" s="1"/>
      <c r="D259" s="1"/>
      <c r="E259" s="1"/>
      <c r="F259" s="1"/>
      <c r="G259" s="1"/>
      <c r="H259" s="1"/>
      <c r="I259" s="1"/>
      <c r="J259" s="1"/>
      <c r="K259" s="1"/>
      <c r="L259" s="1"/>
      <c r="M259" s="1"/>
      <c r="N259" s="1"/>
      <c r="O259" s="1"/>
      <c r="P259" s="1"/>
      <c r="Q259" s="1"/>
      <c r="R259" s="1"/>
      <c r="S259" s="1"/>
      <c r="T259" s="1"/>
      <c r="U259" s="1"/>
    </row>
    <row r="260" spans="1:21" ht="9.75" customHeight="1">
      <c r="A260" s="1"/>
      <c r="B260" s="1"/>
      <c r="C260" s="1"/>
      <c r="D260" s="1"/>
      <c r="E260" s="1"/>
      <c r="F260" s="1"/>
      <c r="G260" s="1"/>
      <c r="H260" s="1"/>
      <c r="I260" s="1"/>
      <c r="J260" s="1"/>
      <c r="K260" s="1"/>
      <c r="L260" s="1"/>
      <c r="M260" s="1"/>
      <c r="N260" s="1"/>
      <c r="O260" s="1"/>
      <c r="P260" s="1"/>
      <c r="Q260" s="1"/>
      <c r="R260" s="1"/>
      <c r="S260" s="1"/>
      <c r="T260" s="1"/>
      <c r="U260" s="1"/>
    </row>
    <row r="261" spans="1:21" ht="9.75" customHeight="1">
      <c r="A261" s="1"/>
      <c r="B261" s="1"/>
      <c r="C261" s="1"/>
      <c r="D261" s="1"/>
      <c r="E261" s="1"/>
      <c r="F261" s="1"/>
      <c r="G261" s="1"/>
      <c r="H261" s="1"/>
      <c r="I261" s="1"/>
      <c r="J261" s="1"/>
      <c r="K261" s="1"/>
      <c r="L261" s="1"/>
      <c r="M261" s="1"/>
      <c r="N261" s="1"/>
      <c r="O261" s="1"/>
      <c r="P261" s="1"/>
      <c r="Q261" s="1"/>
      <c r="R261" s="1"/>
      <c r="S261" s="1"/>
      <c r="T261" s="1"/>
      <c r="U261" s="1"/>
    </row>
    <row r="262" spans="1:21" ht="9.75" customHeight="1">
      <c r="A262" s="1"/>
      <c r="B262" s="1"/>
      <c r="C262" s="1"/>
      <c r="D262" s="1"/>
      <c r="E262" s="1"/>
      <c r="F262" s="1"/>
      <c r="G262" s="1"/>
      <c r="H262" s="1"/>
      <c r="I262" s="1"/>
      <c r="J262" s="1"/>
      <c r="K262" s="1"/>
      <c r="L262" s="1"/>
      <c r="M262" s="1"/>
      <c r="N262" s="1"/>
      <c r="O262" s="1"/>
      <c r="P262" s="1"/>
      <c r="Q262" s="1"/>
      <c r="R262" s="1"/>
      <c r="S262" s="1"/>
      <c r="T262" s="1"/>
      <c r="U262" s="1"/>
    </row>
    <row r="263" spans="1:21" ht="9.75" customHeight="1">
      <c r="A263" s="1"/>
      <c r="B263" s="1"/>
      <c r="C263" s="1"/>
      <c r="D263" s="1"/>
      <c r="E263" s="1"/>
      <c r="F263" s="1"/>
      <c r="G263" s="1"/>
      <c r="H263" s="1"/>
      <c r="I263" s="1"/>
      <c r="J263" s="1"/>
      <c r="K263" s="1"/>
      <c r="L263" s="1"/>
      <c r="M263" s="1"/>
      <c r="N263" s="1"/>
      <c r="O263" s="1"/>
      <c r="P263" s="1"/>
      <c r="Q263" s="1"/>
      <c r="R263" s="1"/>
      <c r="S263" s="1"/>
      <c r="T263" s="1"/>
      <c r="U263" s="1"/>
    </row>
    <row r="264" spans="1:21" ht="9.75" customHeight="1">
      <c r="A264" s="1"/>
      <c r="B264" s="1"/>
      <c r="C264" s="1"/>
      <c r="D264" s="1"/>
      <c r="E264" s="1"/>
      <c r="F264" s="1"/>
      <c r="G264" s="1"/>
      <c r="H264" s="1"/>
      <c r="I264" s="1"/>
      <c r="J264" s="1"/>
      <c r="K264" s="1"/>
      <c r="L264" s="1"/>
      <c r="M264" s="1"/>
      <c r="N264" s="1"/>
      <c r="O264" s="1"/>
      <c r="P264" s="1"/>
      <c r="Q264" s="1"/>
      <c r="R264" s="1"/>
      <c r="S264" s="1"/>
      <c r="T264" s="1"/>
      <c r="U264" s="1"/>
    </row>
    <row r="265" spans="1:21" ht="9.75" customHeight="1">
      <c r="A265" s="1"/>
      <c r="B265" s="1"/>
      <c r="C265" s="1"/>
      <c r="D265" s="1"/>
      <c r="E265" s="1"/>
      <c r="F265" s="1"/>
      <c r="G265" s="1"/>
      <c r="H265" s="1"/>
      <c r="I265" s="1"/>
      <c r="J265" s="1"/>
      <c r="K265" s="1"/>
      <c r="L265" s="1"/>
      <c r="M265" s="1"/>
      <c r="N265" s="1"/>
      <c r="O265" s="1"/>
      <c r="P265" s="1"/>
      <c r="Q265" s="1"/>
      <c r="R265" s="1"/>
      <c r="S265" s="1"/>
      <c r="T265" s="1"/>
      <c r="U265" s="1"/>
    </row>
    <row r="266" spans="1:21" ht="9.75" customHeight="1">
      <c r="A266" s="1"/>
      <c r="B266" s="1"/>
      <c r="C266" s="1"/>
      <c r="D266" s="1"/>
      <c r="E266" s="1"/>
      <c r="F266" s="1"/>
      <c r="G266" s="1"/>
      <c r="H266" s="1"/>
      <c r="I266" s="1"/>
      <c r="J266" s="1"/>
      <c r="K266" s="1"/>
      <c r="L266" s="1"/>
      <c r="M266" s="1"/>
      <c r="N266" s="1"/>
      <c r="O266" s="1"/>
      <c r="P266" s="1"/>
      <c r="Q266" s="1"/>
      <c r="R266" s="1"/>
      <c r="S266" s="1"/>
      <c r="T266" s="1"/>
      <c r="U266" s="1"/>
    </row>
    <row r="267" spans="1:21" ht="9.75" customHeight="1">
      <c r="A267" s="1"/>
      <c r="B267" s="1"/>
      <c r="C267" s="1"/>
      <c r="D267" s="1"/>
      <c r="E267" s="1"/>
      <c r="F267" s="1"/>
      <c r="G267" s="1"/>
      <c r="H267" s="1"/>
      <c r="I267" s="1"/>
      <c r="J267" s="1"/>
      <c r="K267" s="1"/>
      <c r="L267" s="1"/>
      <c r="M267" s="1"/>
      <c r="N267" s="1"/>
      <c r="O267" s="1"/>
      <c r="P267" s="1"/>
      <c r="Q267" s="1"/>
      <c r="R267" s="1"/>
      <c r="S267" s="1"/>
      <c r="T267" s="1"/>
      <c r="U267" s="1"/>
    </row>
    <row r="268" spans="1:21" ht="9.75" customHeight="1">
      <c r="A268" s="1"/>
      <c r="B268" s="1"/>
      <c r="C268" s="1"/>
      <c r="D268" s="1"/>
      <c r="E268" s="1"/>
      <c r="F268" s="1"/>
      <c r="G268" s="1"/>
      <c r="H268" s="1"/>
      <c r="I268" s="1"/>
      <c r="J268" s="1"/>
      <c r="K268" s="1"/>
      <c r="L268" s="1"/>
      <c r="M268" s="1"/>
      <c r="N268" s="1"/>
      <c r="O268" s="1"/>
      <c r="P268" s="1"/>
      <c r="Q268" s="1"/>
      <c r="R268" s="1"/>
      <c r="S268" s="1"/>
      <c r="T268" s="1"/>
      <c r="U268" s="1"/>
    </row>
    <row r="269" spans="1:21" ht="9.75" customHeight="1">
      <c r="A269" s="1"/>
      <c r="B269" s="1"/>
      <c r="C269" s="1"/>
      <c r="D269" s="1"/>
      <c r="E269" s="1"/>
      <c r="F269" s="1"/>
      <c r="G269" s="1"/>
      <c r="H269" s="1"/>
      <c r="I269" s="1"/>
      <c r="J269" s="1"/>
      <c r="K269" s="1"/>
      <c r="L269" s="1"/>
      <c r="M269" s="1"/>
      <c r="N269" s="1"/>
      <c r="O269" s="1"/>
      <c r="P269" s="1"/>
      <c r="Q269" s="1"/>
      <c r="R269" s="1"/>
      <c r="S269" s="1"/>
      <c r="T269" s="1"/>
      <c r="U269" s="1"/>
    </row>
    <row r="270" spans="1:21" ht="9.75" customHeight="1">
      <c r="A270" s="1"/>
      <c r="B270" s="1"/>
      <c r="C270" s="1"/>
      <c r="D270" s="1"/>
      <c r="E270" s="1"/>
      <c r="F270" s="1"/>
      <c r="G270" s="1"/>
      <c r="H270" s="1"/>
      <c r="I270" s="1"/>
      <c r="J270" s="1"/>
      <c r="K270" s="1"/>
      <c r="L270" s="1"/>
      <c r="M270" s="1"/>
      <c r="N270" s="1"/>
      <c r="O270" s="1"/>
      <c r="P270" s="1"/>
      <c r="Q270" s="1"/>
      <c r="R270" s="1"/>
      <c r="S270" s="1"/>
      <c r="T270" s="1"/>
      <c r="U270" s="1"/>
    </row>
    <row r="271" spans="1:21" ht="9.75" customHeight="1">
      <c r="A271" s="1"/>
      <c r="B271" s="1"/>
      <c r="C271" s="1"/>
      <c r="D271" s="1"/>
      <c r="E271" s="1"/>
      <c r="F271" s="1"/>
      <c r="G271" s="1"/>
      <c r="H271" s="1"/>
      <c r="I271" s="1"/>
      <c r="J271" s="1"/>
      <c r="K271" s="1"/>
      <c r="L271" s="1"/>
      <c r="M271" s="1"/>
      <c r="N271" s="1"/>
      <c r="O271" s="1"/>
      <c r="P271" s="1"/>
      <c r="Q271" s="1"/>
      <c r="R271" s="1"/>
      <c r="S271" s="1"/>
      <c r="T271" s="1"/>
      <c r="U271" s="1"/>
    </row>
    <row r="272" spans="1:21" ht="9.75" customHeight="1">
      <c r="A272" s="1"/>
      <c r="B272" s="1"/>
      <c r="C272" s="1"/>
      <c r="D272" s="1"/>
      <c r="E272" s="1"/>
      <c r="F272" s="1"/>
      <c r="G272" s="1"/>
      <c r="H272" s="1"/>
      <c r="I272" s="1"/>
      <c r="J272" s="1"/>
      <c r="K272" s="1"/>
      <c r="L272" s="1"/>
      <c r="M272" s="1"/>
      <c r="N272" s="1"/>
      <c r="O272" s="1"/>
      <c r="P272" s="1"/>
      <c r="Q272" s="1"/>
      <c r="R272" s="1"/>
      <c r="S272" s="1"/>
      <c r="T272" s="1"/>
      <c r="U272" s="1"/>
    </row>
    <row r="273" spans="1:21" ht="9.75" customHeight="1">
      <c r="A273" s="1"/>
      <c r="B273" s="1"/>
      <c r="C273" s="1"/>
      <c r="D273" s="1"/>
      <c r="E273" s="1"/>
      <c r="F273" s="1"/>
      <c r="G273" s="1"/>
      <c r="H273" s="1"/>
      <c r="I273" s="1"/>
      <c r="J273" s="1"/>
      <c r="K273" s="1"/>
      <c r="L273" s="1"/>
      <c r="M273" s="1"/>
      <c r="N273" s="1"/>
      <c r="O273" s="1"/>
      <c r="P273" s="1"/>
      <c r="Q273" s="1"/>
      <c r="R273" s="1"/>
      <c r="S273" s="1"/>
      <c r="T273" s="1"/>
      <c r="U273" s="1"/>
    </row>
    <row r="274" spans="1:21" ht="9.75" customHeight="1">
      <c r="A274" s="1"/>
      <c r="B274" s="1"/>
      <c r="C274" s="1"/>
      <c r="D274" s="1"/>
      <c r="E274" s="1"/>
      <c r="F274" s="1"/>
      <c r="G274" s="1"/>
      <c r="H274" s="1"/>
      <c r="I274" s="1"/>
      <c r="J274" s="1"/>
      <c r="K274" s="1"/>
      <c r="L274" s="1"/>
      <c r="M274" s="1"/>
      <c r="N274" s="1"/>
      <c r="O274" s="1"/>
      <c r="P274" s="1"/>
      <c r="Q274" s="1"/>
      <c r="R274" s="1"/>
      <c r="S274" s="1"/>
      <c r="T274" s="1"/>
      <c r="U274" s="1"/>
    </row>
    <row r="275" spans="1:21" ht="9.75" customHeight="1">
      <c r="A275" s="1"/>
      <c r="B275" s="1"/>
      <c r="C275" s="1"/>
      <c r="D275" s="1"/>
      <c r="E275" s="1"/>
      <c r="F275" s="1"/>
      <c r="G275" s="1"/>
      <c r="H275" s="1"/>
      <c r="I275" s="1"/>
      <c r="J275" s="1"/>
      <c r="K275" s="1"/>
      <c r="L275" s="1"/>
      <c r="M275" s="1"/>
      <c r="N275" s="1"/>
      <c r="O275" s="1"/>
      <c r="P275" s="1"/>
      <c r="Q275" s="1"/>
      <c r="R275" s="1"/>
      <c r="S275" s="1"/>
      <c r="T275" s="1"/>
      <c r="U275" s="1"/>
    </row>
    <row r="276" spans="1:21" ht="9.75" customHeight="1">
      <c r="A276" s="1"/>
      <c r="B276" s="1"/>
      <c r="C276" s="1"/>
      <c r="D276" s="1"/>
      <c r="E276" s="1"/>
      <c r="F276" s="1"/>
      <c r="G276" s="1"/>
      <c r="H276" s="1"/>
      <c r="I276" s="1"/>
      <c r="J276" s="1"/>
      <c r="K276" s="1"/>
      <c r="L276" s="1"/>
      <c r="M276" s="1"/>
      <c r="N276" s="1"/>
      <c r="O276" s="1"/>
      <c r="P276" s="1"/>
      <c r="Q276" s="1"/>
      <c r="R276" s="1"/>
      <c r="S276" s="1"/>
      <c r="T276" s="1"/>
      <c r="U276" s="1"/>
    </row>
    <row r="277" spans="1:21" ht="9.75" customHeight="1">
      <c r="A277" s="1"/>
      <c r="B277" s="1"/>
      <c r="C277" s="1"/>
      <c r="D277" s="1"/>
      <c r="E277" s="1"/>
      <c r="F277" s="1"/>
      <c r="G277" s="1"/>
      <c r="H277" s="1"/>
      <c r="I277" s="1"/>
      <c r="J277" s="1"/>
      <c r="K277" s="1"/>
      <c r="L277" s="1"/>
      <c r="M277" s="1"/>
      <c r="N277" s="1"/>
      <c r="O277" s="1"/>
      <c r="P277" s="1"/>
      <c r="Q277" s="1"/>
      <c r="R277" s="1"/>
      <c r="S277" s="1"/>
      <c r="T277" s="1"/>
      <c r="U277" s="1"/>
    </row>
    <row r="278" spans="1:21" ht="9.75" customHeight="1">
      <c r="A278" s="1"/>
      <c r="B278" s="1"/>
      <c r="C278" s="1"/>
      <c r="D278" s="1"/>
      <c r="E278" s="1"/>
      <c r="F278" s="1"/>
      <c r="G278" s="1"/>
      <c r="H278" s="1"/>
      <c r="I278" s="1"/>
      <c r="J278" s="1"/>
      <c r="K278" s="1"/>
      <c r="L278" s="1"/>
      <c r="M278" s="1"/>
      <c r="N278" s="1"/>
      <c r="O278" s="1"/>
      <c r="P278" s="1"/>
      <c r="Q278" s="1"/>
      <c r="R278" s="1"/>
      <c r="S278" s="1"/>
      <c r="T278" s="1"/>
      <c r="U278" s="1"/>
    </row>
    <row r="279" spans="1:21" ht="9.75" customHeight="1">
      <c r="A279" s="1"/>
      <c r="B279" s="1"/>
      <c r="C279" s="1"/>
      <c r="D279" s="1"/>
      <c r="E279" s="1"/>
      <c r="F279" s="1"/>
      <c r="G279" s="1"/>
      <c r="H279" s="1"/>
      <c r="I279" s="1"/>
      <c r="J279" s="1"/>
      <c r="K279" s="1"/>
      <c r="L279" s="1"/>
      <c r="M279" s="1"/>
      <c r="N279" s="1"/>
      <c r="O279" s="1"/>
      <c r="P279" s="1"/>
      <c r="Q279" s="1"/>
      <c r="R279" s="1"/>
      <c r="S279" s="1"/>
      <c r="T279" s="1"/>
      <c r="U279" s="1"/>
    </row>
    <row r="280" spans="1:21" ht="9.75" customHeight="1">
      <c r="A280" s="1"/>
      <c r="B280" s="1"/>
      <c r="C280" s="1"/>
      <c r="D280" s="1"/>
      <c r="E280" s="1"/>
      <c r="F280" s="1"/>
      <c r="G280" s="1"/>
      <c r="H280" s="1"/>
      <c r="I280" s="1"/>
      <c r="J280" s="1"/>
      <c r="K280" s="1"/>
      <c r="L280" s="1"/>
      <c r="M280" s="1"/>
      <c r="N280" s="1"/>
      <c r="O280" s="1"/>
      <c r="P280" s="1"/>
      <c r="Q280" s="1"/>
      <c r="R280" s="1"/>
      <c r="S280" s="1"/>
      <c r="T280" s="1"/>
      <c r="U280" s="1"/>
    </row>
    <row r="281" spans="1:21" ht="9.75" customHeight="1">
      <c r="A281" s="1"/>
      <c r="B281" s="1"/>
      <c r="C281" s="1"/>
      <c r="D281" s="1"/>
      <c r="E281" s="1"/>
      <c r="F281" s="1"/>
      <c r="G281" s="1"/>
      <c r="H281" s="1"/>
      <c r="I281" s="1"/>
      <c r="J281" s="1"/>
      <c r="K281" s="1"/>
      <c r="L281" s="1"/>
      <c r="M281" s="1"/>
      <c r="N281" s="1"/>
      <c r="O281" s="1"/>
      <c r="P281" s="1"/>
      <c r="Q281" s="1"/>
      <c r="R281" s="1"/>
      <c r="S281" s="1"/>
      <c r="T281" s="1"/>
      <c r="U281" s="1"/>
    </row>
    <row r="282" spans="1:21" ht="9.75" customHeight="1">
      <c r="A282" s="1"/>
      <c r="B282" s="1"/>
      <c r="C282" s="1"/>
      <c r="D282" s="1"/>
      <c r="E282" s="1"/>
      <c r="F282" s="1"/>
      <c r="G282" s="1"/>
      <c r="H282" s="1"/>
      <c r="I282" s="1"/>
      <c r="J282" s="1"/>
      <c r="K282" s="1"/>
      <c r="L282" s="1"/>
      <c r="M282" s="1"/>
      <c r="N282" s="1"/>
      <c r="O282" s="1"/>
      <c r="P282" s="1"/>
      <c r="Q282" s="1"/>
      <c r="R282" s="1"/>
      <c r="S282" s="1"/>
      <c r="T282" s="1"/>
      <c r="U282" s="1"/>
    </row>
    <row r="283" spans="1:21" ht="9.75" customHeight="1">
      <c r="A283" s="1"/>
      <c r="B283" s="1"/>
      <c r="C283" s="1"/>
      <c r="D283" s="1"/>
      <c r="E283" s="1"/>
      <c r="F283" s="1"/>
      <c r="G283" s="1"/>
      <c r="H283" s="1"/>
      <c r="I283" s="1"/>
      <c r="J283" s="1"/>
      <c r="K283" s="1"/>
      <c r="L283" s="1"/>
      <c r="M283" s="1"/>
      <c r="N283" s="1"/>
      <c r="O283" s="1"/>
      <c r="P283" s="1"/>
      <c r="Q283" s="1"/>
      <c r="R283" s="1"/>
      <c r="S283" s="1"/>
      <c r="T283" s="1"/>
      <c r="U283" s="1"/>
    </row>
    <row r="284" spans="1:21" ht="9.75" customHeight="1">
      <c r="A284" s="1"/>
      <c r="B284" s="1"/>
      <c r="C284" s="1"/>
      <c r="D284" s="1"/>
      <c r="E284" s="1"/>
      <c r="F284" s="1"/>
      <c r="G284" s="1"/>
      <c r="H284" s="1"/>
      <c r="I284" s="1"/>
      <c r="J284" s="1"/>
      <c r="K284" s="1"/>
      <c r="L284" s="1"/>
      <c r="M284" s="1"/>
      <c r="N284" s="1"/>
      <c r="O284" s="1"/>
      <c r="P284" s="1"/>
      <c r="Q284" s="1"/>
      <c r="R284" s="1"/>
      <c r="S284" s="1"/>
      <c r="T284" s="1"/>
      <c r="U284" s="1"/>
    </row>
    <row r="285" spans="1:21" ht="9.75" customHeight="1">
      <c r="A285" s="1"/>
      <c r="B285" s="1"/>
      <c r="C285" s="1"/>
      <c r="D285" s="1"/>
      <c r="E285" s="1"/>
      <c r="F285" s="1"/>
      <c r="G285" s="1"/>
      <c r="H285" s="1"/>
      <c r="I285" s="1"/>
      <c r="J285" s="1"/>
      <c r="K285" s="1"/>
      <c r="L285" s="1"/>
      <c r="M285" s="1"/>
      <c r="N285" s="1"/>
      <c r="O285" s="1"/>
      <c r="P285" s="1"/>
      <c r="Q285" s="1"/>
      <c r="R285" s="1"/>
      <c r="S285" s="1"/>
      <c r="T285" s="1"/>
      <c r="U285" s="1"/>
    </row>
    <row r="286" spans="1:21" ht="9.75" customHeight="1">
      <c r="A286" s="1"/>
      <c r="B286" s="1"/>
      <c r="C286" s="1"/>
      <c r="D286" s="1"/>
      <c r="E286" s="1"/>
      <c r="F286" s="1"/>
      <c r="G286" s="1"/>
      <c r="H286" s="1"/>
      <c r="I286" s="1"/>
      <c r="J286" s="1"/>
      <c r="K286" s="1"/>
      <c r="L286" s="1"/>
      <c r="M286" s="1"/>
      <c r="N286" s="1"/>
      <c r="O286" s="1"/>
      <c r="P286" s="1"/>
      <c r="Q286" s="1"/>
      <c r="R286" s="1"/>
      <c r="S286" s="1"/>
      <c r="T286" s="1"/>
      <c r="U286" s="1"/>
    </row>
    <row r="287" spans="1:21" ht="9.75" customHeight="1">
      <c r="A287" s="1"/>
      <c r="B287" s="1"/>
      <c r="C287" s="1"/>
      <c r="D287" s="1"/>
      <c r="E287" s="1"/>
      <c r="F287" s="1"/>
      <c r="G287" s="1"/>
      <c r="H287" s="1"/>
      <c r="I287" s="1"/>
      <c r="J287" s="1"/>
      <c r="K287" s="1"/>
      <c r="L287" s="1"/>
      <c r="M287" s="1"/>
      <c r="N287" s="1"/>
      <c r="O287" s="1"/>
      <c r="P287" s="1"/>
      <c r="Q287" s="1"/>
      <c r="R287" s="1"/>
      <c r="S287" s="1"/>
      <c r="T287" s="1"/>
      <c r="U287" s="1"/>
    </row>
    <row r="288" spans="1:21" ht="9.75" customHeight="1">
      <c r="A288" s="1"/>
      <c r="B288" s="1"/>
      <c r="C288" s="1"/>
      <c r="D288" s="1"/>
      <c r="E288" s="1"/>
      <c r="F288" s="1"/>
      <c r="G288" s="1"/>
      <c r="H288" s="1"/>
      <c r="I288" s="1"/>
      <c r="J288" s="1"/>
      <c r="K288" s="1"/>
      <c r="L288" s="1"/>
      <c r="M288" s="1"/>
      <c r="N288" s="1"/>
      <c r="O288" s="1"/>
      <c r="P288" s="1"/>
      <c r="Q288" s="1"/>
      <c r="R288" s="1"/>
      <c r="S288" s="1"/>
      <c r="T288" s="1"/>
      <c r="U288" s="1"/>
    </row>
    <row r="289" spans="1:21" ht="9.75" customHeight="1">
      <c r="A289" s="1"/>
      <c r="B289" s="1"/>
      <c r="C289" s="1"/>
      <c r="D289" s="1"/>
      <c r="E289" s="1"/>
      <c r="F289" s="1"/>
      <c r="G289" s="1"/>
      <c r="H289" s="1"/>
      <c r="I289" s="1"/>
      <c r="J289" s="1"/>
      <c r="K289" s="1"/>
      <c r="L289" s="1"/>
      <c r="M289" s="1"/>
      <c r="N289" s="1"/>
      <c r="O289" s="1"/>
      <c r="P289" s="1"/>
      <c r="Q289" s="1"/>
      <c r="R289" s="1"/>
      <c r="S289" s="1"/>
      <c r="T289" s="1"/>
      <c r="U289" s="1"/>
    </row>
    <row r="290" spans="1:21" ht="9.75" customHeight="1">
      <c r="A290" s="1"/>
      <c r="B290" s="1"/>
      <c r="C290" s="1"/>
      <c r="D290" s="1"/>
      <c r="E290" s="1"/>
      <c r="F290" s="1"/>
      <c r="G290" s="1"/>
      <c r="H290" s="1"/>
      <c r="I290" s="1"/>
      <c r="J290" s="1"/>
      <c r="K290" s="1"/>
      <c r="L290" s="1"/>
      <c r="M290" s="1"/>
      <c r="N290" s="1"/>
      <c r="O290" s="1"/>
      <c r="P290" s="1"/>
      <c r="Q290" s="1"/>
      <c r="R290" s="1"/>
      <c r="S290" s="1"/>
      <c r="T290" s="1"/>
      <c r="U290" s="1"/>
    </row>
    <row r="291" spans="1:21" ht="9.75" customHeight="1">
      <c r="A291" s="1"/>
      <c r="B291" s="1"/>
      <c r="C291" s="1"/>
      <c r="D291" s="1"/>
      <c r="E291" s="1"/>
      <c r="F291" s="1"/>
      <c r="G291" s="1"/>
      <c r="H291" s="1"/>
      <c r="I291" s="1"/>
      <c r="J291" s="1"/>
      <c r="K291" s="1"/>
      <c r="L291" s="1"/>
      <c r="M291" s="1"/>
      <c r="N291" s="1"/>
      <c r="O291" s="1"/>
      <c r="P291" s="1"/>
      <c r="Q291" s="1"/>
      <c r="R291" s="1"/>
      <c r="S291" s="1"/>
      <c r="T291" s="1"/>
      <c r="U291" s="1"/>
    </row>
    <row r="292" spans="1:21" ht="9.75" customHeight="1">
      <c r="A292" s="1"/>
      <c r="B292" s="1"/>
      <c r="C292" s="1"/>
      <c r="D292" s="1"/>
      <c r="E292" s="1"/>
      <c r="F292" s="1"/>
      <c r="G292" s="1"/>
      <c r="H292" s="1"/>
      <c r="I292" s="1"/>
      <c r="J292" s="1"/>
      <c r="K292" s="1"/>
      <c r="L292" s="1"/>
      <c r="M292" s="1"/>
      <c r="N292" s="1"/>
      <c r="O292" s="1"/>
      <c r="P292" s="1"/>
      <c r="Q292" s="1"/>
      <c r="R292" s="1"/>
      <c r="S292" s="1"/>
      <c r="T292" s="1"/>
      <c r="U292" s="1"/>
    </row>
    <row r="293" spans="1:21" ht="9.75" customHeight="1">
      <c r="A293" s="1"/>
      <c r="B293" s="1"/>
      <c r="C293" s="1"/>
      <c r="D293" s="1"/>
      <c r="E293" s="1"/>
      <c r="F293" s="1"/>
      <c r="G293" s="1"/>
      <c r="H293" s="1"/>
      <c r="I293" s="1"/>
      <c r="J293" s="1"/>
      <c r="K293" s="1"/>
      <c r="L293" s="1"/>
      <c r="M293" s="1"/>
      <c r="N293" s="1"/>
      <c r="O293" s="1"/>
      <c r="P293" s="1"/>
      <c r="Q293" s="1"/>
      <c r="R293" s="1"/>
      <c r="S293" s="1"/>
      <c r="T293" s="1"/>
      <c r="U293" s="1"/>
    </row>
    <row r="294" spans="1:21" ht="9.75" customHeight="1">
      <c r="A294" s="1"/>
      <c r="B294" s="1"/>
      <c r="C294" s="1"/>
      <c r="D294" s="1"/>
      <c r="E294" s="1"/>
      <c r="F294" s="1"/>
      <c r="G294" s="1"/>
      <c r="H294" s="1"/>
      <c r="I294" s="1"/>
      <c r="J294" s="1"/>
      <c r="K294" s="1"/>
      <c r="L294" s="1"/>
      <c r="M294" s="1"/>
      <c r="N294" s="1"/>
      <c r="O294" s="1"/>
      <c r="P294" s="1"/>
      <c r="Q294" s="1"/>
      <c r="R294" s="1"/>
      <c r="S294" s="1"/>
      <c r="T294" s="1"/>
      <c r="U294" s="1"/>
    </row>
    <row r="295" spans="1:21" ht="9.75" customHeight="1">
      <c r="A295" s="1"/>
      <c r="B295" s="1"/>
      <c r="C295" s="1"/>
      <c r="D295" s="1"/>
      <c r="E295" s="1"/>
      <c r="F295" s="1"/>
      <c r="G295" s="1"/>
      <c r="H295" s="1"/>
      <c r="I295" s="1"/>
      <c r="J295" s="1"/>
      <c r="K295" s="1"/>
      <c r="L295" s="1"/>
      <c r="M295" s="1"/>
      <c r="N295" s="1"/>
      <c r="O295" s="1"/>
      <c r="P295" s="1"/>
      <c r="Q295" s="1"/>
      <c r="R295" s="1"/>
      <c r="S295" s="1"/>
      <c r="T295" s="1"/>
      <c r="U295" s="1"/>
    </row>
    <row r="296" spans="1:21" ht="9.75" customHeight="1">
      <c r="A296" s="1"/>
      <c r="B296" s="1"/>
      <c r="C296" s="1"/>
      <c r="D296" s="1"/>
      <c r="E296" s="1"/>
      <c r="F296" s="1"/>
      <c r="G296" s="1"/>
      <c r="H296" s="1"/>
      <c r="I296" s="1"/>
      <c r="J296" s="1"/>
      <c r="K296" s="1"/>
      <c r="L296" s="1"/>
      <c r="M296" s="1"/>
      <c r="N296" s="1"/>
      <c r="O296" s="1"/>
      <c r="P296" s="1"/>
      <c r="Q296" s="1"/>
      <c r="R296" s="1"/>
      <c r="S296" s="1"/>
      <c r="T296" s="1"/>
      <c r="U296" s="1"/>
    </row>
    <row r="297" spans="1:21" ht="9.75" customHeight="1">
      <c r="A297" s="1"/>
      <c r="B297" s="1"/>
      <c r="C297" s="1"/>
      <c r="D297" s="1"/>
      <c r="E297" s="1"/>
      <c r="F297" s="1"/>
      <c r="G297" s="1"/>
      <c r="H297" s="1"/>
      <c r="I297" s="1"/>
      <c r="J297" s="1"/>
      <c r="K297" s="1"/>
      <c r="L297" s="1"/>
      <c r="M297" s="1"/>
      <c r="N297" s="1"/>
      <c r="O297" s="1"/>
      <c r="P297" s="1"/>
      <c r="Q297" s="1"/>
      <c r="R297" s="1"/>
      <c r="S297" s="1"/>
      <c r="T297" s="1"/>
      <c r="U297" s="1"/>
    </row>
    <row r="298" spans="1:21" ht="9.75" customHeight="1">
      <c r="A298" s="1"/>
      <c r="B298" s="1"/>
      <c r="C298" s="1"/>
      <c r="D298" s="1"/>
      <c r="E298" s="1"/>
      <c r="F298" s="1"/>
      <c r="G298" s="1"/>
      <c r="H298" s="1"/>
      <c r="I298" s="1"/>
      <c r="J298" s="1"/>
      <c r="K298" s="1"/>
      <c r="L298" s="1"/>
      <c r="M298" s="1"/>
      <c r="N298" s="1"/>
      <c r="O298" s="1"/>
      <c r="P298" s="1"/>
      <c r="Q298" s="1"/>
      <c r="R298" s="1"/>
      <c r="S298" s="1"/>
      <c r="T298" s="1"/>
      <c r="U298" s="1"/>
    </row>
    <row r="299" spans="1:21" ht="9.75" customHeight="1">
      <c r="A299" s="1"/>
      <c r="B299" s="1"/>
      <c r="C299" s="1"/>
      <c r="D299" s="1"/>
      <c r="E299" s="1"/>
      <c r="F299" s="1"/>
      <c r="G299" s="1"/>
      <c r="H299" s="1"/>
      <c r="I299" s="1"/>
      <c r="J299" s="1"/>
      <c r="K299" s="1"/>
      <c r="L299" s="1"/>
      <c r="M299" s="1"/>
      <c r="N299" s="1"/>
      <c r="O299" s="1"/>
      <c r="P299" s="1"/>
      <c r="Q299" s="1"/>
      <c r="R299" s="1"/>
      <c r="S299" s="1"/>
      <c r="T299" s="1"/>
      <c r="U299" s="1"/>
    </row>
    <row r="300" spans="1:21" ht="9.75" customHeight="1">
      <c r="A300" s="1"/>
      <c r="B300" s="1"/>
      <c r="C300" s="1"/>
      <c r="D300" s="1"/>
      <c r="E300" s="1"/>
      <c r="F300" s="1"/>
      <c r="G300" s="1"/>
      <c r="H300" s="1"/>
      <c r="I300" s="1"/>
      <c r="J300" s="1"/>
      <c r="K300" s="1"/>
      <c r="L300" s="1"/>
      <c r="M300" s="1"/>
      <c r="N300" s="1"/>
      <c r="O300" s="1"/>
      <c r="P300" s="1"/>
      <c r="Q300" s="1"/>
      <c r="R300" s="1"/>
      <c r="S300" s="1"/>
      <c r="T300" s="1"/>
      <c r="U300" s="1"/>
    </row>
    <row r="301" spans="1:21" ht="9.75" customHeight="1">
      <c r="A301" s="1"/>
      <c r="B301" s="1"/>
      <c r="C301" s="1"/>
      <c r="D301" s="1"/>
      <c r="E301" s="1"/>
      <c r="F301" s="1"/>
      <c r="G301" s="1"/>
      <c r="H301" s="1"/>
      <c r="I301" s="1"/>
      <c r="J301" s="1"/>
      <c r="K301" s="1"/>
      <c r="L301" s="1"/>
      <c r="M301" s="1"/>
      <c r="N301" s="1"/>
      <c r="O301" s="1"/>
      <c r="P301" s="1"/>
      <c r="Q301" s="1"/>
      <c r="R301" s="1"/>
      <c r="S301" s="1"/>
      <c r="T301" s="1"/>
      <c r="U301" s="1"/>
    </row>
    <row r="302" spans="1:21" ht="9.75" customHeight="1">
      <c r="A302" s="1"/>
      <c r="B302" s="1"/>
      <c r="C302" s="1"/>
      <c r="D302" s="1"/>
      <c r="E302" s="1"/>
      <c r="F302" s="1"/>
      <c r="G302" s="1"/>
      <c r="H302" s="1"/>
      <c r="I302" s="1"/>
      <c r="J302" s="1"/>
      <c r="K302" s="1"/>
      <c r="L302" s="1"/>
      <c r="M302" s="1"/>
      <c r="N302" s="1"/>
      <c r="O302" s="1"/>
      <c r="P302" s="1"/>
      <c r="Q302" s="1"/>
      <c r="R302" s="1"/>
      <c r="S302" s="1"/>
      <c r="T302" s="1"/>
      <c r="U302" s="1"/>
    </row>
    <row r="303" spans="1:21" ht="9.75" customHeight="1">
      <c r="A303" s="1"/>
      <c r="B303" s="1"/>
      <c r="C303" s="1"/>
      <c r="D303" s="1"/>
      <c r="E303" s="1"/>
      <c r="F303" s="1"/>
      <c r="G303" s="1"/>
      <c r="H303" s="1"/>
      <c r="I303" s="1"/>
      <c r="J303" s="1"/>
      <c r="K303" s="1"/>
      <c r="L303" s="1"/>
      <c r="M303" s="1"/>
      <c r="N303" s="1"/>
      <c r="O303" s="1"/>
      <c r="P303" s="1"/>
      <c r="Q303" s="1"/>
      <c r="R303" s="1"/>
      <c r="S303" s="1"/>
      <c r="T303" s="1"/>
      <c r="U303" s="1"/>
    </row>
    <row r="304" spans="1:21" ht="9.75" customHeight="1">
      <c r="A304" s="1"/>
      <c r="B304" s="1"/>
      <c r="C304" s="1"/>
      <c r="D304" s="1"/>
      <c r="E304" s="1"/>
      <c r="F304" s="1"/>
      <c r="G304" s="1"/>
      <c r="H304" s="1"/>
      <c r="I304" s="1"/>
      <c r="J304" s="1"/>
      <c r="K304" s="1"/>
      <c r="L304" s="1"/>
      <c r="M304" s="1"/>
      <c r="N304" s="1"/>
      <c r="O304" s="1"/>
      <c r="P304" s="1"/>
      <c r="Q304" s="1"/>
      <c r="R304" s="1"/>
      <c r="S304" s="1"/>
      <c r="T304" s="1"/>
      <c r="U304" s="1"/>
    </row>
    <row r="305" spans="1:21" ht="9.75" customHeight="1">
      <c r="A305" s="1"/>
      <c r="B305" s="1"/>
      <c r="C305" s="1"/>
      <c r="D305" s="1"/>
      <c r="E305" s="1"/>
      <c r="F305" s="1"/>
      <c r="G305" s="1"/>
      <c r="H305" s="1"/>
      <c r="I305" s="1"/>
      <c r="J305" s="1"/>
      <c r="K305" s="1"/>
      <c r="L305" s="1"/>
      <c r="M305" s="1"/>
      <c r="N305" s="1"/>
      <c r="O305" s="1"/>
      <c r="P305" s="1"/>
      <c r="Q305" s="1"/>
      <c r="R305" s="1"/>
      <c r="S305" s="1"/>
      <c r="T305" s="1"/>
      <c r="U305" s="1"/>
    </row>
    <row r="306" spans="1:21" ht="9.75" customHeight="1">
      <c r="A306" s="1"/>
      <c r="B306" s="1"/>
      <c r="C306" s="1"/>
      <c r="D306" s="1"/>
      <c r="E306" s="1"/>
      <c r="F306" s="1"/>
      <c r="G306" s="1"/>
      <c r="H306" s="1"/>
      <c r="I306" s="1"/>
      <c r="J306" s="1"/>
      <c r="K306" s="1"/>
      <c r="L306" s="1"/>
      <c r="M306" s="1"/>
      <c r="N306" s="1"/>
      <c r="O306" s="1"/>
      <c r="P306" s="1"/>
      <c r="Q306" s="1"/>
      <c r="R306" s="1"/>
      <c r="S306" s="1"/>
      <c r="T306" s="1"/>
      <c r="U306" s="1"/>
    </row>
    <row r="307" spans="1:21" ht="9.75" customHeight="1">
      <c r="A307" s="1"/>
      <c r="B307" s="1"/>
      <c r="C307" s="1"/>
      <c r="D307" s="1"/>
      <c r="E307" s="1"/>
      <c r="F307" s="1"/>
      <c r="G307" s="1"/>
      <c r="H307" s="1"/>
      <c r="I307" s="1"/>
      <c r="J307" s="1"/>
      <c r="K307" s="1"/>
      <c r="L307" s="1"/>
      <c r="M307" s="1"/>
      <c r="N307" s="1"/>
      <c r="O307" s="1"/>
      <c r="P307" s="1"/>
      <c r="Q307" s="1"/>
      <c r="R307" s="1"/>
      <c r="S307" s="1"/>
      <c r="T307" s="1"/>
      <c r="U307" s="1"/>
    </row>
    <row r="308" spans="1:21" ht="9.75" customHeight="1">
      <c r="A308" s="1"/>
      <c r="B308" s="1"/>
      <c r="C308" s="1"/>
      <c r="D308" s="1"/>
      <c r="E308" s="1"/>
      <c r="F308" s="1"/>
      <c r="G308" s="1"/>
      <c r="H308" s="1"/>
      <c r="I308" s="1"/>
      <c r="J308" s="1"/>
      <c r="K308" s="1"/>
      <c r="L308" s="1"/>
      <c r="M308" s="1"/>
      <c r="N308" s="1"/>
      <c r="O308" s="1"/>
      <c r="P308" s="1"/>
      <c r="Q308" s="1"/>
      <c r="R308" s="1"/>
      <c r="S308" s="1"/>
      <c r="T308" s="1"/>
      <c r="U308" s="1"/>
    </row>
    <row r="309" spans="1:21" ht="9.75" customHeight="1">
      <c r="A309" s="1"/>
      <c r="B309" s="1"/>
      <c r="C309" s="1"/>
      <c r="D309" s="1"/>
      <c r="E309" s="1"/>
      <c r="F309" s="1"/>
      <c r="G309" s="1"/>
      <c r="H309" s="1"/>
      <c r="I309" s="1"/>
      <c r="J309" s="1"/>
      <c r="K309" s="1"/>
      <c r="L309" s="1"/>
      <c r="M309" s="1"/>
      <c r="N309" s="1"/>
      <c r="O309" s="1"/>
      <c r="P309" s="1"/>
      <c r="Q309" s="1"/>
      <c r="R309" s="1"/>
      <c r="S309" s="1"/>
      <c r="T309" s="1"/>
      <c r="U309" s="1"/>
    </row>
    <row r="310" spans="1:21" ht="9.75" customHeight="1">
      <c r="A310" s="1"/>
      <c r="B310" s="1"/>
      <c r="C310" s="1"/>
      <c r="D310" s="1"/>
      <c r="E310" s="1"/>
      <c r="F310" s="1"/>
      <c r="G310" s="1"/>
      <c r="H310" s="1"/>
      <c r="I310" s="1"/>
      <c r="J310" s="1"/>
      <c r="K310" s="1"/>
      <c r="L310" s="1"/>
      <c r="M310" s="1"/>
      <c r="N310" s="1"/>
      <c r="O310" s="1"/>
      <c r="P310" s="1"/>
      <c r="Q310" s="1"/>
      <c r="R310" s="1"/>
      <c r="S310" s="1"/>
      <c r="T310" s="1"/>
      <c r="U310" s="1"/>
    </row>
    <row r="311" spans="1:21" ht="9.75" customHeight="1">
      <c r="A311" s="1"/>
      <c r="B311" s="1"/>
      <c r="C311" s="1"/>
      <c r="D311" s="1"/>
      <c r="E311" s="1"/>
      <c r="F311" s="1"/>
      <c r="G311" s="1"/>
      <c r="H311" s="1"/>
      <c r="I311" s="1"/>
      <c r="J311" s="1"/>
      <c r="K311" s="1"/>
      <c r="L311" s="1"/>
      <c r="M311" s="1"/>
      <c r="N311" s="1"/>
      <c r="O311" s="1"/>
      <c r="P311" s="1"/>
      <c r="Q311" s="1"/>
      <c r="R311" s="1"/>
      <c r="S311" s="1"/>
      <c r="T311" s="1"/>
      <c r="U311" s="1"/>
    </row>
    <row r="312" spans="1:21" ht="9.75" customHeight="1">
      <c r="A312" s="1"/>
      <c r="B312" s="1"/>
      <c r="C312" s="1"/>
      <c r="D312" s="1"/>
      <c r="E312" s="1"/>
      <c r="F312" s="1"/>
      <c r="G312" s="1"/>
      <c r="H312" s="1"/>
      <c r="I312" s="1"/>
      <c r="J312" s="1"/>
      <c r="K312" s="1"/>
      <c r="L312" s="1"/>
      <c r="M312" s="1"/>
      <c r="N312" s="1"/>
      <c r="O312" s="1"/>
      <c r="P312" s="1"/>
      <c r="Q312" s="1"/>
      <c r="R312" s="1"/>
      <c r="S312" s="1"/>
      <c r="T312" s="1"/>
      <c r="U312" s="1"/>
    </row>
    <row r="313" spans="1:21" ht="9.75" customHeight="1">
      <c r="A313" s="1"/>
      <c r="B313" s="1"/>
      <c r="C313" s="1"/>
      <c r="D313" s="1"/>
      <c r="E313" s="1"/>
      <c r="F313" s="1"/>
      <c r="G313" s="1"/>
      <c r="H313" s="1"/>
      <c r="I313" s="1"/>
      <c r="J313" s="1"/>
      <c r="K313" s="1"/>
      <c r="L313" s="1"/>
      <c r="M313" s="1"/>
      <c r="N313" s="1"/>
      <c r="O313" s="1"/>
      <c r="P313" s="1"/>
      <c r="Q313" s="1"/>
      <c r="R313" s="1"/>
      <c r="S313" s="1"/>
      <c r="T313" s="1"/>
      <c r="U313" s="1"/>
    </row>
    <row r="314" spans="1:21" ht="9.75" customHeight="1">
      <c r="A314" s="1"/>
      <c r="B314" s="1"/>
      <c r="C314" s="1"/>
      <c r="D314" s="1"/>
      <c r="E314" s="1"/>
      <c r="F314" s="1"/>
      <c r="G314" s="1"/>
      <c r="H314" s="1"/>
      <c r="I314" s="1"/>
      <c r="J314" s="1"/>
      <c r="K314" s="1"/>
      <c r="L314" s="1"/>
      <c r="M314" s="1"/>
      <c r="N314" s="1"/>
      <c r="O314" s="1"/>
      <c r="P314" s="1"/>
      <c r="Q314" s="1"/>
      <c r="R314" s="1"/>
      <c r="S314" s="1"/>
      <c r="T314" s="1"/>
      <c r="U314" s="1"/>
    </row>
    <row r="315" spans="1:21" ht="9.75" customHeight="1">
      <c r="A315" s="1"/>
      <c r="B315" s="1"/>
      <c r="C315" s="1"/>
      <c r="D315" s="1"/>
      <c r="E315" s="1"/>
      <c r="F315" s="1"/>
      <c r="G315" s="1"/>
      <c r="H315" s="1"/>
      <c r="I315" s="1"/>
      <c r="J315" s="1"/>
      <c r="K315" s="1"/>
      <c r="L315" s="1"/>
      <c r="M315" s="1"/>
      <c r="N315" s="1"/>
      <c r="O315" s="1"/>
      <c r="P315" s="1"/>
      <c r="Q315" s="1"/>
      <c r="R315" s="1"/>
      <c r="S315" s="1"/>
      <c r="T315" s="1"/>
      <c r="U315" s="1"/>
    </row>
    <row r="316" spans="1:21" ht="9.75" customHeight="1">
      <c r="A316" s="1"/>
      <c r="B316" s="1"/>
      <c r="C316" s="1"/>
      <c r="D316" s="1"/>
      <c r="E316" s="1"/>
      <c r="F316" s="1"/>
      <c r="G316" s="1"/>
      <c r="H316" s="1"/>
      <c r="I316" s="1"/>
      <c r="J316" s="1"/>
      <c r="K316" s="1"/>
      <c r="L316" s="1"/>
      <c r="M316" s="1"/>
      <c r="N316" s="1"/>
      <c r="O316" s="1"/>
      <c r="P316" s="1"/>
      <c r="Q316" s="1"/>
      <c r="R316" s="1"/>
      <c r="S316" s="1"/>
      <c r="T316" s="1"/>
      <c r="U316" s="1"/>
    </row>
    <row r="317" spans="1:21" ht="9.75" customHeight="1">
      <c r="A317" s="1"/>
      <c r="B317" s="1"/>
      <c r="C317" s="1"/>
      <c r="D317" s="1"/>
      <c r="E317" s="1"/>
      <c r="F317" s="1"/>
      <c r="G317" s="1"/>
      <c r="H317" s="1"/>
      <c r="I317" s="1"/>
      <c r="J317" s="1"/>
      <c r="K317" s="1"/>
      <c r="L317" s="1"/>
      <c r="M317" s="1"/>
      <c r="N317" s="1"/>
      <c r="O317" s="1"/>
      <c r="P317" s="1"/>
      <c r="Q317" s="1"/>
      <c r="R317" s="1"/>
      <c r="S317" s="1"/>
      <c r="T317" s="1"/>
      <c r="U317" s="1"/>
    </row>
    <row r="318" spans="1:21" ht="9.75" customHeight="1">
      <c r="A318" s="1"/>
      <c r="B318" s="1"/>
      <c r="C318" s="1"/>
      <c r="D318" s="1"/>
      <c r="E318" s="1"/>
      <c r="F318" s="1"/>
      <c r="G318" s="1"/>
      <c r="H318" s="1"/>
      <c r="I318" s="1"/>
      <c r="J318" s="1"/>
      <c r="K318" s="1"/>
      <c r="L318" s="1"/>
      <c r="M318" s="1"/>
      <c r="N318" s="1"/>
      <c r="O318" s="1"/>
      <c r="P318" s="1"/>
      <c r="Q318" s="1"/>
      <c r="R318" s="1"/>
      <c r="S318" s="1"/>
      <c r="T318" s="1"/>
      <c r="U318" s="1"/>
    </row>
    <row r="319" spans="1:21" ht="9.75" customHeight="1">
      <c r="A319" s="1"/>
      <c r="B319" s="1"/>
      <c r="C319" s="1"/>
      <c r="D319" s="1"/>
      <c r="E319" s="1"/>
      <c r="F319" s="1"/>
      <c r="G319" s="1"/>
      <c r="H319" s="1"/>
      <c r="I319" s="1"/>
      <c r="J319" s="1"/>
      <c r="K319" s="1"/>
      <c r="L319" s="1"/>
      <c r="M319" s="1"/>
      <c r="N319" s="1"/>
      <c r="O319" s="1"/>
      <c r="P319" s="1"/>
      <c r="Q319" s="1"/>
      <c r="R319" s="1"/>
      <c r="S319" s="1"/>
      <c r="T319" s="1"/>
      <c r="U319" s="1"/>
    </row>
    <row r="320" spans="1:21" ht="9.75" customHeight="1">
      <c r="A320" s="1"/>
      <c r="B320" s="1"/>
      <c r="C320" s="1"/>
      <c r="D320" s="1"/>
      <c r="E320" s="1"/>
      <c r="F320" s="1"/>
      <c r="G320" s="1"/>
      <c r="H320" s="1"/>
      <c r="I320" s="1"/>
      <c r="J320" s="1"/>
      <c r="K320" s="1"/>
      <c r="L320" s="1"/>
      <c r="M320" s="1"/>
      <c r="N320" s="1"/>
      <c r="O320" s="1"/>
      <c r="P320" s="1"/>
      <c r="Q320" s="1"/>
      <c r="R320" s="1"/>
      <c r="S320" s="1"/>
      <c r="T320" s="1"/>
      <c r="U320" s="1"/>
    </row>
    <row r="321" spans="1:21" ht="9.75" customHeight="1">
      <c r="A321" s="1"/>
      <c r="B321" s="1"/>
      <c r="C321" s="1"/>
      <c r="D321" s="1"/>
      <c r="E321" s="1"/>
      <c r="F321" s="1"/>
      <c r="G321" s="1"/>
      <c r="H321" s="1"/>
      <c r="I321" s="1"/>
      <c r="J321" s="1"/>
      <c r="K321" s="1"/>
      <c r="L321" s="1"/>
      <c r="M321" s="1"/>
      <c r="N321" s="1"/>
      <c r="O321" s="1"/>
      <c r="P321" s="1"/>
      <c r="Q321" s="1"/>
      <c r="R321" s="1"/>
      <c r="S321" s="1"/>
      <c r="T321" s="1"/>
      <c r="U321" s="1"/>
    </row>
    <row r="322" spans="1:21" ht="9.75" customHeight="1">
      <c r="A322" s="1"/>
      <c r="B322" s="1"/>
      <c r="C322" s="1"/>
      <c r="D322" s="1"/>
      <c r="E322" s="1"/>
      <c r="F322" s="1"/>
      <c r="G322" s="1"/>
      <c r="H322" s="1"/>
      <c r="I322" s="1"/>
      <c r="J322" s="1"/>
      <c r="K322" s="1"/>
      <c r="L322" s="1"/>
      <c r="M322" s="1"/>
      <c r="N322" s="1"/>
      <c r="O322" s="1"/>
      <c r="P322" s="1"/>
      <c r="Q322" s="1"/>
      <c r="R322" s="1"/>
      <c r="S322" s="1"/>
      <c r="T322" s="1"/>
      <c r="U322" s="1"/>
    </row>
    <row r="323" spans="1:21" ht="9.75" customHeight="1">
      <c r="A323" s="1"/>
      <c r="B323" s="1"/>
      <c r="C323" s="1"/>
      <c r="D323" s="1"/>
      <c r="E323" s="1"/>
      <c r="F323" s="1"/>
      <c r="G323" s="1"/>
      <c r="H323" s="1"/>
      <c r="I323" s="1"/>
      <c r="J323" s="1"/>
      <c r="K323" s="1"/>
      <c r="L323" s="1"/>
      <c r="M323" s="1"/>
      <c r="N323" s="1"/>
      <c r="O323" s="1"/>
      <c r="P323" s="1"/>
      <c r="Q323" s="1"/>
      <c r="R323" s="1"/>
      <c r="S323" s="1"/>
      <c r="T323" s="1"/>
      <c r="U323" s="1"/>
    </row>
    <row r="324" spans="1:21" ht="9.75" customHeight="1">
      <c r="A324" s="1"/>
      <c r="B324" s="1"/>
      <c r="C324" s="1"/>
      <c r="D324" s="1"/>
      <c r="E324" s="1"/>
      <c r="F324" s="1"/>
      <c r="G324" s="1"/>
      <c r="H324" s="1"/>
      <c r="I324" s="1"/>
      <c r="J324" s="1"/>
      <c r="K324" s="1"/>
      <c r="L324" s="1"/>
      <c r="M324" s="1"/>
      <c r="N324" s="1"/>
      <c r="O324" s="1"/>
      <c r="P324" s="1"/>
      <c r="Q324" s="1"/>
      <c r="R324" s="1"/>
      <c r="S324" s="1"/>
      <c r="T324" s="1"/>
      <c r="U324" s="1"/>
    </row>
    <row r="325" spans="1:21" ht="9.75" customHeight="1">
      <c r="A325" s="1"/>
      <c r="B325" s="1"/>
      <c r="C325" s="1"/>
      <c r="D325" s="1"/>
      <c r="E325" s="1"/>
      <c r="F325" s="1"/>
      <c r="G325" s="1"/>
      <c r="H325" s="1"/>
      <c r="I325" s="1"/>
      <c r="J325" s="1"/>
      <c r="K325" s="1"/>
      <c r="L325" s="1"/>
      <c r="M325" s="1"/>
      <c r="N325" s="1"/>
      <c r="O325" s="1"/>
      <c r="P325" s="1"/>
      <c r="Q325" s="1"/>
      <c r="R325" s="1"/>
      <c r="S325" s="1"/>
      <c r="T325" s="1"/>
      <c r="U325" s="1"/>
    </row>
    <row r="326" spans="1:21" ht="9.75" customHeight="1">
      <c r="A326" s="1"/>
      <c r="B326" s="1"/>
      <c r="C326" s="1"/>
      <c r="D326" s="1"/>
      <c r="E326" s="1"/>
      <c r="F326" s="1"/>
      <c r="G326" s="1"/>
      <c r="H326" s="1"/>
      <c r="I326" s="1"/>
      <c r="J326" s="1"/>
      <c r="K326" s="1"/>
      <c r="L326" s="1"/>
      <c r="M326" s="1"/>
      <c r="N326" s="1"/>
      <c r="O326" s="1"/>
      <c r="P326" s="1"/>
      <c r="Q326" s="1"/>
      <c r="R326" s="1"/>
      <c r="S326" s="1"/>
      <c r="T326" s="1"/>
      <c r="U326" s="1"/>
    </row>
    <row r="327" spans="1:21" ht="9.75" customHeight="1">
      <c r="A327" s="1"/>
      <c r="B327" s="1"/>
      <c r="C327" s="1"/>
      <c r="D327" s="1"/>
      <c r="E327" s="1"/>
      <c r="F327" s="1"/>
      <c r="G327" s="1"/>
      <c r="H327" s="1"/>
      <c r="I327" s="1"/>
      <c r="J327" s="1"/>
      <c r="K327" s="1"/>
      <c r="L327" s="1"/>
      <c r="M327" s="1"/>
      <c r="N327" s="1"/>
      <c r="O327" s="1"/>
      <c r="P327" s="1"/>
      <c r="Q327" s="1"/>
      <c r="R327" s="1"/>
      <c r="S327" s="1"/>
      <c r="T327" s="1"/>
      <c r="U327" s="1"/>
    </row>
    <row r="328" spans="1:21" ht="9.75" customHeight="1">
      <c r="A328" s="1"/>
      <c r="B328" s="1"/>
      <c r="C328" s="1"/>
      <c r="D328" s="1"/>
      <c r="E328" s="1"/>
      <c r="F328" s="1"/>
      <c r="G328" s="1"/>
      <c r="H328" s="1"/>
      <c r="I328" s="1"/>
      <c r="J328" s="1"/>
      <c r="K328" s="1"/>
      <c r="L328" s="1"/>
      <c r="M328" s="1"/>
      <c r="N328" s="1"/>
      <c r="O328" s="1"/>
      <c r="P328" s="1"/>
      <c r="Q328" s="1"/>
      <c r="R328" s="1"/>
      <c r="S328" s="1"/>
      <c r="T328" s="1"/>
      <c r="U328" s="1"/>
    </row>
    <row r="329" spans="1:21" ht="9.75" customHeight="1">
      <c r="A329" s="1"/>
      <c r="B329" s="1"/>
      <c r="C329" s="1"/>
      <c r="D329" s="1"/>
      <c r="E329" s="1"/>
      <c r="F329" s="1"/>
      <c r="G329" s="1"/>
      <c r="H329" s="1"/>
      <c r="I329" s="1"/>
      <c r="J329" s="1"/>
      <c r="K329" s="1"/>
      <c r="L329" s="1"/>
      <c r="M329" s="1"/>
      <c r="N329" s="1"/>
      <c r="O329" s="1"/>
      <c r="P329" s="1"/>
      <c r="Q329" s="1"/>
      <c r="R329" s="1"/>
      <c r="S329" s="1"/>
      <c r="T329" s="1"/>
      <c r="U329" s="1"/>
    </row>
    <row r="330" spans="1:21" ht="9.75" customHeight="1">
      <c r="A330" s="1"/>
      <c r="B330" s="1"/>
      <c r="C330" s="1"/>
      <c r="D330" s="1"/>
      <c r="E330" s="1"/>
      <c r="F330" s="1"/>
      <c r="G330" s="1"/>
      <c r="H330" s="1"/>
      <c r="I330" s="1"/>
      <c r="J330" s="1"/>
      <c r="K330" s="1"/>
      <c r="L330" s="1"/>
      <c r="M330" s="1"/>
      <c r="N330" s="1"/>
      <c r="O330" s="1"/>
      <c r="P330" s="1"/>
      <c r="Q330" s="1"/>
      <c r="R330" s="1"/>
      <c r="S330" s="1"/>
      <c r="T330" s="1"/>
      <c r="U330" s="1"/>
    </row>
    <row r="331" spans="1:21" ht="9.75" customHeight="1">
      <c r="A331" s="1"/>
      <c r="B331" s="1"/>
      <c r="C331" s="1"/>
      <c r="D331" s="1"/>
      <c r="E331" s="1"/>
      <c r="F331" s="1"/>
      <c r="G331" s="1"/>
      <c r="H331" s="1"/>
      <c r="I331" s="1"/>
      <c r="J331" s="1"/>
      <c r="K331" s="1"/>
      <c r="L331" s="1"/>
      <c r="M331" s="1"/>
      <c r="N331" s="1"/>
      <c r="O331" s="1"/>
      <c r="P331" s="1"/>
      <c r="Q331" s="1"/>
      <c r="R331" s="1"/>
      <c r="S331" s="1"/>
      <c r="T331" s="1"/>
      <c r="U331" s="1"/>
    </row>
    <row r="332" spans="1:21" ht="9.75" customHeight="1">
      <c r="A332" s="1"/>
      <c r="B332" s="1"/>
      <c r="C332" s="1"/>
      <c r="D332" s="1"/>
      <c r="E332" s="1"/>
      <c r="F332" s="1"/>
      <c r="G332" s="1"/>
      <c r="H332" s="1"/>
      <c r="I332" s="1"/>
      <c r="J332" s="1"/>
      <c r="K332" s="1"/>
      <c r="L332" s="1"/>
      <c r="M332" s="1"/>
      <c r="N332" s="1"/>
      <c r="O332" s="1"/>
      <c r="P332" s="1"/>
      <c r="Q332" s="1"/>
      <c r="R332" s="1"/>
      <c r="S332" s="1"/>
      <c r="T332" s="1"/>
      <c r="U332" s="1"/>
    </row>
    <row r="333" spans="1:21" ht="9.75" customHeight="1">
      <c r="A333" s="1"/>
      <c r="B333" s="1"/>
      <c r="C333" s="1"/>
      <c r="D333" s="1"/>
      <c r="E333" s="1"/>
      <c r="F333" s="1"/>
      <c r="G333" s="1"/>
      <c r="H333" s="1"/>
      <c r="I333" s="1"/>
      <c r="J333" s="1"/>
      <c r="K333" s="1"/>
      <c r="L333" s="1"/>
      <c r="M333" s="1"/>
      <c r="N333" s="1"/>
      <c r="O333" s="1"/>
      <c r="P333" s="1"/>
      <c r="Q333" s="1"/>
      <c r="R333" s="1"/>
      <c r="S333" s="1"/>
      <c r="T333" s="1"/>
      <c r="U333" s="1"/>
    </row>
    <row r="334" spans="1:21" ht="9.75" customHeight="1">
      <c r="A334" s="1"/>
      <c r="B334" s="1"/>
      <c r="C334" s="1"/>
      <c r="D334" s="1"/>
      <c r="E334" s="1"/>
      <c r="F334" s="1"/>
      <c r="G334" s="1"/>
      <c r="H334" s="1"/>
      <c r="I334" s="1"/>
      <c r="J334" s="1"/>
      <c r="K334" s="1"/>
      <c r="L334" s="1"/>
      <c r="M334" s="1"/>
      <c r="N334" s="1"/>
      <c r="O334" s="1"/>
      <c r="P334" s="1"/>
      <c r="Q334" s="1"/>
      <c r="R334" s="1"/>
      <c r="S334" s="1"/>
      <c r="T334" s="1"/>
      <c r="U334" s="1"/>
    </row>
    <row r="335" spans="1:21" ht="9.75" customHeight="1">
      <c r="A335" s="1"/>
      <c r="B335" s="1"/>
      <c r="C335" s="1"/>
      <c r="D335" s="1"/>
      <c r="E335" s="1"/>
      <c r="F335" s="1"/>
      <c r="G335" s="1"/>
      <c r="H335" s="1"/>
      <c r="I335" s="1"/>
      <c r="J335" s="1"/>
      <c r="K335" s="1"/>
      <c r="L335" s="1"/>
      <c r="M335" s="1"/>
      <c r="N335" s="1"/>
      <c r="O335" s="1"/>
      <c r="P335" s="1"/>
      <c r="Q335" s="1"/>
      <c r="R335" s="1"/>
      <c r="S335" s="1"/>
      <c r="T335" s="1"/>
      <c r="U335" s="1"/>
    </row>
    <row r="336" spans="1:21" ht="9.75" customHeight="1">
      <c r="A336" s="1"/>
      <c r="B336" s="1"/>
      <c r="C336" s="1"/>
      <c r="D336" s="1"/>
      <c r="E336" s="1"/>
      <c r="F336" s="1"/>
      <c r="G336" s="1"/>
      <c r="H336" s="1"/>
      <c r="I336" s="1"/>
      <c r="J336" s="1"/>
      <c r="K336" s="1"/>
      <c r="L336" s="1"/>
      <c r="M336" s="1"/>
      <c r="N336" s="1"/>
      <c r="O336" s="1"/>
      <c r="P336" s="1"/>
      <c r="Q336" s="1"/>
      <c r="R336" s="1"/>
      <c r="S336" s="1"/>
      <c r="T336" s="1"/>
      <c r="U336" s="1"/>
    </row>
    <row r="337" spans="1:21" ht="9.75" customHeight="1">
      <c r="A337" s="1"/>
      <c r="B337" s="1"/>
      <c r="C337" s="1"/>
      <c r="D337" s="1"/>
      <c r="E337" s="1"/>
      <c r="F337" s="1"/>
      <c r="G337" s="1"/>
      <c r="H337" s="1"/>
      <c r="I337" s="1"/>
      <c r="J337" s="1"/>
      <c r="K337" s="1"/>
      <c r="L337" s="1"/>
      <c r="M337" s="1"/>
      <c r="N337" s="1"/>
      <c r="O337" s="1"/>
      <c r="P337" s="1"/>
      <c r="Q337" s="1"/>
      <c r="R337" s="1"/>
      <c r="S337" s="1"/>
      <c r="T337" s="1"/>
      <c r="U337" s="1"/>
    </row>
    <row r="338" spans="1:21" ht="9.75" customHeight="1">
      <c r="A338" s="1"/>
      <c r="B338" s="1"/>
      <c r="C338" s="1"/>
      <c r="D338" s="1"/>
      <c r="E338" s="1"/>
      <c r="F338" s="1"/>
      <c r="G338" s="1"/>
      <c r="H338" s="1"/>
      <c r="I338" s="1"/>
      <c r="J338" s="1"/>
      <c r="K338" s="1"/>
      <c r="L338" s="1"/>
      <c r="M338" s="1"/>
      <c r="N338" s="1"/>
      <c r="O338" s="1"/>
      <c r="P338" s="1"/>
      <c r="Q338" s="1"/>
      <c r="R338" s="1"/>
      <c r="S338" s="1"/>
      <c r="T338" s="1"/>
      <c r="U338" s="1"/>
    </row>
    <row r="339" spans="1:21" ht="9.75" customHeight="1">
      <c r="A339" s="1"/>
      <c r="B339" s="1"/>
      <c r="C339" s="1"/>
      <c r="D339" s="1"/>
      <c r="E339" s="1"/>
      <c r="F339" s="1"/>
      <c r="G339" s="1"/>
      <c r="H339" s="1"/>
      <c r="I339" s="1"/>
      <c r="J339" s="1"/>
      <c r="K339" s="1"/>
      <c r="L339" s="1"/>
      <c r="M339" s="1"/>
      <c r="N339" s="1"/>
      <c r="O339" s="1"/>
      <c r="P339" s="1"/>
      <c r="Q339" s="1"/>
      <c r="R339" s="1"/>
      <c r="S339" s="1"/>
      <c r="T339" s="1"/>
      <c r="U339" s="1"/>
    </row>
    <row r="340" spans="1:21" ht="9.75" customHeight="1">
      <c r="A340" s="1"/>
      <c r="B340" s="1"/>
      <c r="C340" s="1"/>
      <c r="D340" s="1"/>
      <c r="E340" s="1"/>
      <c r="F340" s="1"/>
      <c r="G340" s="1"/>
      <c r="H340" s="1"/>
      <c r="I340" s="1"/>
      <c r="J340" s="1"/>
      <c r="K340" s="1"/>
      <c r="L340" s="1"/>
      <c r="M340" s="1"/>
      <c r="N340" s="1"/>
      <c r="O340" s="1"/>
      <c r="P340" s="1"/>
      <c r="Q340" s="1"/>
      <c r="R340" s="1"/>
      <c r="S340" s="1"/>
      <c r="T340" s="1"/>
      <c r="U340" s="1"/>
    </row>
    <row r="341" spans="1:21" ht="9.75" customHeight="1">
      <c r="A341" s="1"/>
      <c r="B341" s="1"/>
      <c r="C341" s="1"/>
      <c r="D341" s="1"/>
      <c r="E341" s="1"/>
      <c r="F341" s="1"/>
      <c r="G341" s="1"/>
      <c r="H341" s="1"/>
      <c r="I341" s="1"/>
      <c r="J341" s="1"/>
      <c r="K341" s="1"/>
      <c r="L341" s="1"/>
      <c r="M341" s="1"/>
      <c r="N341" s="1"/>
      <c r="O341" s="1"/>
      <c r="P341" s="1"/>
      <c r="Q341" s="1"/>
      <c r="R341" s="1"/>
      <c r="S341" s="1"/>
      <c r="T341" s="1"/>
      <c r="U341" s="1"/>
    </row>
    <row r="342" spans="1:21" ht="9.75" customHeight="1">
      <c r="A342" s="1"/>
      <c r="B342" s="1"/>
      <c r="C342" s="1"/>
      <c r="D342" s="1"/>
      <c r="E342" s="1"/>
      <c r="F342" s="1"/>
      <c r="G342" s="1"/>
      <c r="H342" s="1"/>
      <c r="I342" s="1"/>
      <c r="J342" s="1"/>
      <c r="K342" s="1"/>
      <c r="L342" s="1"/>
      <c r="M342" s="1"/>
      <c r="N342" s="1"/>
      <c r="O342" s="1"/>
      <c r="P342" s="1"/>
      <c r="Q342" s="1"/>
      <c r="R342" s="1"/>
      <c r="S342" s="1"/>
      <c r="T342" s="1"/>
      <c r="U342" s="1"/>
    </row>
    <row r="343" spans="1:21" ht="9.75" customHeight="1">
      <c r="A343" s="1"/>
      <c r="B343" s="1"/>
      <c r="C343" s="1"/>
      <c r="D343" s="1"/>
      <c r="E343" s="1"/>
      <c r="F343" s="1"/>
      <c r="G343" s="1"/>
      <c r="H343" s="1"/>
      <c r="I343" s="1"/>
      <c r="J343" s="1"/>
      <c r="K343" s="1"/>
      <c r="L343" s="1"/>
      <c r="M343" s="1"/>
      <c r="N343" s="1"/>
      <c r="O343" s="1"/>
      <c r="P343" s="1"/>
      <c r="Q343" s="1"/>
      <c r="R343" s="1"/>
      <c r="S343" s="1"/>
      <c r="T343" s="1"/>
      <c r="U343" s="1"/>
    </row>
    <row r="344" spans="1:21" ht="9.75" customHeight="1">
      <c r="A344" s="1"/>
      <c r="B344" s="1"/>
      <c r="C344" s="1"/>
      <c r="D344" s="1"/>
      <c r="E344" s="1"/>
      <c r="F344" s="1"/>
      <c r="G344" s="1"/>
      <c r="H344" s="1"/>
      <c r="I344" s="1"/>
      <c r="J344" s="1"/>
      <c r="K344" s="1"/>
      <c r="L344" s="1"/>
      <c r="M344" s="1"/>
      <c r="N344" s="1"/>
      <c r="O344" s="1"/>
      <c r="P344" s="1"/>
      <c r="Q344" s="1"/>
      <c r="R344" s="1"/>
      <c r="S344" s="1"/>
      <c r="T344" s="1"/>
      <c r="U344" s="1"/>
    </row>
    <row r="345" spans="1:21" ht="9.75" customHeight="1">
      <c r="A345" s="1"/>
      <c r="B345" s="1"/>
      <c r="C345" s="1"/>
      <c r="D345" s="1"/>
      <c r="E345" s="1"/>
      <c r="F345" s="1"/>
      <c r="G345" s="1"/>
      <c r="H345" s="1"/>
      <c r="I345" s="1"/>
      <c r="J345" s="1"/>
      <c r="K345" s="1"/>
      <c r="L345" s="1"/>
      <c r="M345" s="1"/>
      <c r="N345" s="1"/>
      <c r="O345" s="1"/>
      <c r="P345" s="1"/>
      <c r="Q345" s="1"/>
      <c r="R345" s="1"/>
      <c r="S345" s="1"/>
      <c r="T345" s="1"/>
      <c r="U345" s="1"/>
    </row>
    <row r="346" spans="1:21" ht="9.75" customHeight="1">
      <c r="A346" s="1"/>
      <c r="B346" s="1"/>
      <c r="C346" s="1"/>
      <c r="D346" s="1"/>
      <c r="E346" s="1"/>
      <c r="F346" s="1"/>
      <c r="G346" s="1"/>
      <c r="H346" s="1"/>
      <c r="I346" s="1"/>
      <c r="J346" s="1"/>
      <c r="K346" s="1"/>
      <c r="L346" s="1"/>
      <c r="M346" s="1"/>
      <c r="N346" s="1"/>
      <c r="O346" s="1"/>
      <c r="P346" s="1"/>
      <c r="Q346" s="1"/>
      <c r="R346" s="1"/>
      <c r="S346" s="1"/>
      <c r="T346" s="1"/>
      <c r="U346" s="1"/>
    </row>
    <row r="347" spans="1:21" ht="9.75" customHeight="1">
      <c r="A347" s="1"/>
      <c r="B347" s="1"/>
      <c r="C347" s="1"/>
      <c r="D347" s="1"/>
      <c r="E347" s="1"/>
      <c r="F347" s="1"/>
      <c r="G347" s="1"/>
      <c r="H347" s="1"/>
      <c r="I347" s="1"/>
      <c r="J347" s="1"/>
      <c r="K347" s="1"/>
      <c r="L347" s="1"/>
      <c r="M347" s="1"/>
      <c r="N347" s="1"/>
      <c r="O347" s="1"/>
      <c r="P347" s="1"/>
      <c r="Q347" s="1"/>
      <c r="R347" s="1"/>
      <c r="S347" s="1"/>
      <c r="T347" s="1"/>
      <c r="U347" s="1"/>
    </row>
    <row r="348" spans="1:21" ht="9.75" customHeight="1">
      <c r="A348" s="1"/>
      <c r="B348" s="1"/>
      <c r="C348" s="1"/>
      <c r="D348" s="1"/>
      <c r="E348" s="1"/>
      <c r="F348" s="1"/>
      <c r="G348" s="1"/>
      <c r="H348" s="1"/>
      <c r="I348" s="1"/>
      <c r="J348" s="1"/>
      <c r="K348" s="1"/>
      <c r="L348" s="1"/>
      <c r="M348" s="1"/>
      <c r="N348" s="1"/>
      <c r="O348" s="1"/>
      <c r="P348" s="1"/>
      <c r="Q348" s="1"/>
      <c r="R348" s="1"/>
      <c r="S348" s="1"/>
      <c r="T348" s="1"/>
      <c r="U348" s="1"/>
    </row>
    <row r="349" spans="1:21" ht="9.75" customHeight="1">
      <c r="A349" s="1"/>
      <c r="B349" s="1"/>
      <c r="C349" s="1"/>
      <c r="D349" s="1"/>
      <c r="E349" s="1"/>
      <c r="F349" s="1"/>
      <c r="G349" s="1"/>
      <c r="H349" s="1"/>
      <c r="I349" s="1"/>
      <c r="J349" s="1"/>
      <c r="K349" s="1"/>
      <c r="L349" s="1"/>
      <c r="M349" s="1"/>
      <c r="N349" s="1"/>
      <c r="O349" s="1"/>
      <c r="P349" s="1"/>
      <c r="Q349" s="1"/>
      <c r="R349" s="1"/>
      <c r="S349" s="1"/>
      <c r="T349" s="1"/>
      <c r="U349" s="1"/>
    </row>
    <row r="350" spans="1:21" ht="9.75" customHeight="1">
      <c r="A350" s="1"/>
      <c r="B350" s="1"/>
      <c r="C350" s="1"/>
      <c r="D350" s="1"/>
      <c r="E350" s="1"/>
      <c r="F350" s="1"/>
      <c r="G350" s="1"/>
      <c r="H350" s="1"/>
      <c r="I350" s="1"/>
      <c r="J350" s="1"/>
      <c r="K350" s="1"/>
      <c r="L350" s="1"/>
      <c r="M350" s="1"/>
      <c r="N350" s="1"/>
      <c r="O350" s="1"/>
      <c r="P350" s="1"/>
      <c r="Q350" s="1"/>
      <c r="R350" s="1"/>
      <c r="S350" s="1"/>
      <c r="T350" s="1"/>
      <c r="U350" s="1"/>
    </row>
    <row r="351" spans="1:21" ht="9.75" customHeight="1">
      <c r="A351" s="1"/>
      <c r="B351" s="1"/>
      <c r="C351" s="1"/>
      <c r="D351" s="1"/>
      <c r="E351" s="1"/>
      <c r="F351" s="1"/>
      <c r="G351" s="1"/>
      <c r="H351" s="1"/>
      <c r="I351" s="1"/>
      <c r="J351" s="1"/>
      <c r="K351" s="1"/>
      <c r="L351" s="1"/>
      <c r="M351" s="1"/>
      <c r="N351" s="1"/>
      <c r="O351" s="1"/>
      <c r="P351" s="1"/>
      <c r="Q351" s="1"/>
      <c r="R351" s="1"/>
      <c r="S351" s="1"/>
      <c r="T351" s="1"/>
      <c r="U351" s="1"/>
    </row>
    <row r="352" spans="1:21" ht="9.75" customHeight="1">
      <c r="A352" s="1"/>
      <c r="B352" s="1"/>
      <c r="C352" s="1"/>
      <c r="D352" s="1"/>
      <c r="E352" s="1"/>
      <c r="F352" s="1"/>
      <c r="G352" s="1"/>
      <c r="H352" s="1"/>
      <c r="I352" s="1"/>
      <c r="J352" s="1"/>
      <c r="K352" s="1"/>
      <c r="L352" s="1"/>
      <c r="M352" s="1"/>
      <c r="N352" s="1"/>
      <c r="O352" s="1"/>
      <c r="P352" s="1"/>
      <c r="Q352" s="1"/>
      <c r="R352" s="1"/>
      <c r="S352" s="1"/>
      <c r="T352" s="1"/>
      <c r="U352" s="1"/>
    </row>
    <row r="353" spans="1:21" ht="9.75" customHeight="1">
      <c r="A353" s="1"/>
      <c r="B353" s="1"/>
      <c r="C353" s="1"/>
      <c r="D353" s="1"/>
      <c r="E353" s="1"/>
      <c r="F353" s="1"/>
      <c r="G353" s="1"/>
      <c r="H353" s="1"/>
      <c r="I353" s="1"/>
      <c r="J353" s="1"/>
      <c r="K353" s="1"/>
      <c r="L353" s="1"/>
      <c r="M353" s="1"/>
      <c r="N353" s="1"/>
      <c r="O353" s="1"/>
      <c r="P353" s="1"/>
      <c r="Q353" s="1"/>
      <c r="R353" s="1"/>
      <c r="S353" s="1"/>
      <c r="T353" s="1"/>
      <c r="U353" s="1"/>
    </row>
    <row r="354" spans="1:21" ht="9.75" customHeight="1">
      <c r="A354" s="1"/>
      <c r="B354" s="1"/>
      <c r="C354" s="1"/>
      <c r="D354" s="1"/>
      <c r="E354" s="1"/>
      <c r="F354" s="1"/>
      <c r="G354" s="1"/>
      <c r="H354" s="1"/>
      <c r="I354" s="1"/>
      <c r="J354" s="1"/>
      <c r="K354" s="1"/>
      <c r="L354" s="1"/>
      <c r="M354" s="1"/>
      <c r="N354" s="1"/>
      <c r="O354" s="1"/>
      <c r="P354" s="1"/>
      <c r="Q354" s="1"/>
      <c r="R354" s="1"/>
      <c r="S354" s="1"/>
      <c r="T354" s="1"/>
      <c r="U354" s="1"/>
    </row>
    <row r="355" spans="1:21" ht="9.75" customHeight="1">
      <c r="A355" s="1"/>
      <c r="B355" s="1"/>
      <c r="C355" s="1"/>
      <c r="D355" s="1"/>
      <c r="E355" s="1"/>
      <c r="F355" s="1"/>
      <c r="G355" s="1"/>
      <c r="H355" s="1"/>
      <c r="I355" s="1"/>
      <c r="J355" s="1"/>
      <c r="K355" s="1"/>
      <c r="L355" s="1"/>
      <c r="M355" s="1"/>
      <c r="N355" s="1"/>
      <c r="O355" s="1"/>
      <c r="P355" s="1"/>
      <c r="Q355" s="1"/>
      <c r="R355" s="1"/>
      <c r="S355" s="1"/>
      <c r="T355" s="1"/>
      <c r="U355" s="1"/>
    </row>
    <row r="356" spans="1:21" ht="9.75" customHeight="1">
      <c r="A356" s="1"/>
      <c r="B356" s="1"/>
      <c r="C356" s="1"/>
      <c r="D356" s="1"/>
      <c r="E356" s="1"/>
      <c r="F356" s="1"/>
      <c r="G356" s="1"/>
      <c r="H356" s="1"/>
      <c r="I356" s="1"/>
      <c r="J356" s="1"/>
      <c r="K356" s="1"/>
      <c r="L356" s="1"/>
      <c r="M356" s="1"/>
      <c r="N356" s="1"/>
      <c r="O356" s="1"/>
      <c r="P356" s="1"/>
      <c r="Q356" s="1"/>
      <c r="R356" s="1"/>
      <c r="S356" s="1"/>
      <c r="T356" s="1"/>
      <c r="U356" s="1"/>
    </row>
    <row r="357" spans="1:21" ht="9.75" customHeight="1">
      <c r="A357" s="1"/>
      <c r="B357" s="1"/>
      <c r="C357" s="1"/>
      <c r="D357" s="1"/>
      <c r="E357" s="1"/>
      <c r="F357" s="1"/>
      <c r="G357" s="1"/>
      <c r="H357" s="1"/>
      <c r="I357" s="1"/>
      <c r="J357" s="1"/>
      <c r="K357" s="1"/>
      <c r="L357" s="1"/>
      <c r="M357" s="1"/>
      <c r="N357" s="1"/>
      <c r="O357" s="1"/>
      <c r="P357" s="1"/>
      <c r="Q357" s="1"/>
      <c r="R357" s="1"/>
      <c r="S357" s="1"/>
      <c r="T357" s="1"/>
      <c r="U357" s="1"/>
    </row>
    <row r="358" spans="1:21" ht="9.75" customHeight="1">
      <c r="A358" s="1"/>
      <c r="B358" s="1"/>
      <c r="C358" s="1"/>
      <c r="D358" s="1"/>
      <c r="E358" s="1"/>
      <c r="F358" s="1"/>
      <c r="G358" s="1"/>
      <c r="H358" s="1"/>
      <c r="I358" s="1"/>
      <c r="J358" s="1"/>
      <c r="K358" s="1"/>
      <c r="L358" s="1"/>
      <c r="M358" s="1"/>
      <c r="N358" s="1"/>
      <c r="O358" s="1"/>
      <c r="P358" s="1"/>
      <c r="Q358" s="1"/>
      <c r="R358" s="1"/>
      <c r="S358" s="1"/>
      <c r="T358" s="1"/>
      <c r="U358" s="1"/>
    </row>
    <row r="359" spans="1:21" ht="9.75" customHeight="1">
      <c r="A359" s="1"/>
      <c r="B359" s="1"/>
      <c r="C359" s="1"/>
      <c r="D359" s="1"/>
      <c r="E359" s="1"/>
      <c r="F359" s="1"/>
      <c r="G359" s="1"/>
      <c r="H359" s="1"/>
      <c r="I359" s="1"/>
      <c r="J359" s="1"/>
      <c r="K359" s="1"/>
      <c r="L359" s="1"/>
      <c r="M359" s="1"/>
      <c r="N359" s="1"/>
      <c r="O359" s="1"/>
      <c r="P359" s="1"/>
      <c r="Q359" s="1"/>
      <c r="R359" s="1"/>
      <c r="S359" s="1"/>
      <c r="T359" s="1"/>
      <c r="U359" s="1"/>
    </row>
    <row r="360" spans="1:21" ht="9.75" customHeight="1">
      <c r="A360" s="1"/>
      <c r="B360" s="1"/>
      <c r="C360" s="1"/>
      <c r="D360" s="1"/>
      <c r="E360" s="1"/>
      <c r="F360" s="1"/>
      <c r="G360" s="1"/>
      <c r="H360" s="1"/>
      <c r="I360" s="1"/>
      <c r="J360" s="1"/>
      <c r="K360" s="1"/>
      <c r="L360" s="1"/>
      <c r="M360" s="1"/>
      <c r="N360" s="1"/>
      <c r="O360" s="1"/>
      <c r="P360" s="1"/>
      <c r="Q360" s="1"/>
      <c r="R360" s="1"/>
      <c r="S360" s="1"/>
      <c r="T360" s="1"/>
      <c r="U360" s="1"/>
    </row>
    <row r="361" spans="1:21" ht="9.75" customHeight="1">
      <c r="A361" s="1"/>
      <c r="B361" s="1"/>
      <c r="C361" s="1"/>
      <c r="D361" s="1"/>
      <c r="E361" s="1"/>
      <c r="F361" s="1"/>
      <c r="G361" s="1"/>
      <c r="H361" s="1"/>
      <c r="I361" s="1"/>
      <c r="J361" s="1"/>
      <c r="K361" s="1"/>
      <c r="L361" s="1"/>
      <c r="M361" s="1"/>
      <c r="N361" s="1"/>
      <c r="O361" s="1"/>
      <c r="P361" s="1"/>
      <c r="Q361" s="1"/>
      <c r="R361" s="1"/>
      <c r="S361" s="1"/>
      <c r="T361" s="1"/>
      <c r="U361" s="1"/>
    </row>
    <row r="362" spans="1:21" ht="9.75" customHeight="1">
      <c r="A362" s="1"/>
      <c r="B362" s="1"/>
      <c r="C362" s="1"/>
      <c r="D362" s="1"/>
      <c r="E362" s="1"/>
      <c r="F362" s="1"/>
      <c r="G362" s="1"/>
      <c r="H362" s="1"/>
      <c r="I362" s="1"/>
      <c r="J362" s="1"/>
      <c r="K362" s="1"/>
      <c r="L362" s="1"/>
      <c r="M362" s="1"/>
      <c r="N362" s="1"/>
      <c r="O362" s="1"/>
      <c r="P362" s="1"/>
      <c r="Q362" s="1"/>
      <c r="R362" s="1"/>
      <c r="S362" s="1"/>
      <c r="T362" s="1"/>
      <c r="U362" s="1"/>
    </row>
    <row r="363" spans="1:21" ht="9.75" customHeight="1">
      <c r="A363" s="1"/>
      <c r="B363" s="1"/>
      <c r="C363" s="1"/>
      <c r="D363" s="1"/>
      <c r="E363" s="1"/>
      <c r="F363" s="1"/>
      <c r="G363" s="1"/>
      <c r="H363" s="1"/>
      <c r="I363" s="1"/>
      <c r="J363" s="1"/>
      <c r="K363" s="1"/>
      <c r="L363" s="1"/>
      <c r="M363" s="1"/>
      <c r="N363" s="1"/>
      <c r="O363" s="1"/>
      <c r="P363" s="1"/>
      <c r="Q363" s="1"/>
      <c r="R363" s="1"/>
      <c r="S363" s="1"/>
      <c r="T363" s="1"/>
      <c r="U363" s="1"/>
    </row>
    <row r="364" spans="1:21" ht="9.75" customHeight="1">
      <c r="A364" s="1"/>
      <c r="B364" s="1"/>
      <c r="C364" s="1"/>
      <c r="D364" s="1"/>
      <c r="E364" s="1"/>
      <c r="F364" s="1"/>
      <c r="G364" s="1"/>
      <c r="H364" s="1"/>
      <c r="I364" s="1"/>
      <c r="J364" s="1"/>
      <c r="K364" s="1"/>
      <c r="L364" s="1"/>
      <c r="M364" s="1"/>
      <c r="N364" s="1"/>
      <c r="O364" s="1"/>
      <c r="P364" s="1"/>
      <c r="Q364" s="1"/>
      <c r="R364" s="1"/>
      <c r="S364" s="1"/>
      <c r="T364" s="1"/>
      <c r="U364" s="1"/>
    </row>
    <row r="365" spans="1:21" ht="9.75" customHeight="1">
      <c r="A365" s="1"/>
      <c r="B365" s="1"/>
      <c r="C365" s="1"/>
      <c r="D365" s="1"/>
      <c r="E365" s="1"/>
      <c r="F365" s="1"/>
      <c r="G365" s="1"/>
      <c r="H365" s="1"/>
      <c r="I365" s="1"/>
      <c r="J365" s="1"/>
      <c r="K365" s="1"/>
      <c r="L365" s="1"/>
      <c r="M365" s="1"/>
      <c r="N365" s="1"/>
      <c r="O365" s="1"/>
      <c r="P365" s="1"/>
      <c r="Q365" s="1"/>
      <c r="R365" s="1"/>
      <c r="S365" s="1"/>
      <c r="T365" s="1"/>
      <c r="U365" s="1"/>
    </row>
    <row r="366" spans="1:21" ht="9.75" customHeight="1">
      <c r="A366" s="1"/>
      <c r="B366" s="1"/>
      <c r="C366" s="1"/>
      <c r="D366" s="1"/>
      <c r="E366" s="1"/>
      <c r="F366" s="1"/>
      <c r="G366" s="1"/>
      <c r="H366" s="1"/>
      <c r="I366" s="1"/>
      <c r="J366" s="1"/>
      <c r="K366" s="1"/>
      <c r="L366" s="1"/>
      <c r="M366" s="1"/>
      <c r="N366" s="1"/>
      <c r="O366" s="1"/>
      <c r="P366" s="1"/>
      <c r="Q366" s="1"/>
      <c r="R366" s="1"/>
      <c r="S366" s="1"/>
      <c r="T366" s="1"/>
      <c r="U366" s="1"/>
    </row>
    <row r="367" spans="1:21" ht="9.75" customHeight="1">
      <c r="A367" s="1"/>
      <c r="B367" s="1"/>
      <c r="C367" s="1"/>
      <c r="D367" s="1"/>
      <c r="E367" s="1"/>
      <c r="F367" s="1"/>
      <c r="G367" s="1"/>
      <c r="H367" s="1"/>
      <c r="I367" s="1"/>
      <c r="J367" s="1"/>
      <c r="K367" s="1"/>
      <c r="L367" s="1"/>
      <c r="M367" s="1"/>
      <c r="N367" s="1"/>
      <c r="O367" s="1"/>
      <c r="P367" s="1"/>
      <c r="Q367" s="1"/>
      <c r="R367" s="1"/>
      <c r="S367" s="1"/>
      <c r="T367" s="1"/>
      <c r="U367" s="1"/>
    </row>
    <row r="368" spans="1:21" ht="9.75" customHeight="1">
      <c r="A368" s="1"/>
      <c r="B368" s="1"/>
      <c r="C368" s="1"/>
      <c r="D368" s="1"/>
      <c r="E368" s="1"/>
      <c r="F368" s="1"/>
      <c r="G368" s="1"/>
      <c r="H368" s="1"/>
      <c r="I368" s="1"/>
      <c r="J368" s="1"/>
      <c r="K368" s="1"/>
      <c r="L368" s="1"/>
      <c r="M368" s="1"/>
      <c r="N368" s="1"/>
      <c r="O368" s="1"/>
      <c r="P368" s="1"/>
      <c r="Q368" s="1"/>
      <c r="R368" s="1"/>
      <c r="S368" s="1"/>
      <c r="T368" s="1"/>
      <c r="U368" s="1"/>
    </row>
    <row r="369" spans="1:21" ht="9.75" customHeight="1">
      <c r="A369" s="1"/>
      <c r="B369" s="1"/>
      <c r="C369" s="1"/>
      <c r="D369" s="1"/>
      <c r="E369" s="1"/>
      <c r="F369" s="1"/>
      <c r="G369" s="1"/>
      <c r="H369" s="1"/>
      <c r="I369" s="1"/>
      <c r="J369" s="1"/>
      <c r="K369" s="1"/>
      <c r="L369" s="1"/>
      <c r="M369" s="1"/>
      <c r="N369" s="1"/>
      <c r="O369" s="1"/>
      <c r="P369" s="1"/>
      <c r="Q369" s="1"/>
      <c r="R369" s="1"/>
      <c r="S369" s="1"/>
      <c r="T369" s="1"/>
      <c r="U369" s="1"/>
    </row>
    <row r="370" spans="1:21" ht="9.75" customHeight="1">
      <c r="A370" s="1"/>
      <c r="B370" s="1"/>
      <c r="C370" s="1"/>
      <c r="D370" s="1"/>
      <c r="E370" s="1"/>
      <c r="F370" s="1"/>
      <c r="G370" s="1"/>
      <c r="H370" s="1"/>
      <c r="I370" s="1"/>
      <c r="J370" s="1"/>
      <c r="K370" s="1"/>
      <c r="L370" s="1"/>
      <c r="M370" s="1"/>
      <c r="N370" s="1"/>
      <c r="O370" s="1"/>
      <c r="P370" s="1"/>
      <c r="Q370" s="1"/>
      <c r="R370" s="1"/>
      <c r="S370" s="1"/>
      <c r="T370" s="1"/>
      <c r="U370" s="1"/>
    </row>
    <row r="371" spans="1:21" ht="9.75" customHeight="1">
      <c r="A371" s="1"/>
      <c r="B371" s="1"/>
      <c r="C371" s="1"/>
      <c r="D371" s="1"/>
      <c r="E371" s="1"/>
      <c r="F371" s="1"/>
      <c r="G371" s="1"/>
      <c r="H371" s="1"/>
      <c r="I371" s="1"/>
      <c r="J371" s="1"/>
      <c r="K371" s="1"/>
      <c r="L371" s="1"/>
      <c r="M371" s="1"/>
      <c r="N371" s="1"/>
      <c r="O371" s="1"/>
      <c r="P371" s="1"/>
      <c r="Q371" s="1"/>
      <c r="R371" s="1"/>
      <c r="S371" s="1"/>
      <c r="T371" s="1"/>
      <c r="U371" s="1"/>
    </row>
    <row r="372" spans="1:21" ht="9.75" customHeight="1">
      <c r="A372" s="1"/>
      <c r="B372" s="1"/>
      <c r="C372" s="1"/>
      <c r="D372" s="1"/>
      <c r="E372" s="1"/>
      <c r="F372" s="1"/>
      <c r="G372" s="1"/>
      <c r="H372" s="1"/>
      <c r="I372" s="1"/>
      <c r="J372" s="1"/>
      <c r="K372" s="1"/>
      <c r="L372" s="1"/>
      <c r="M372" s="1"/>
      <c r="N372" s="1"/>
      <c r="O372" s="1"/>
      <c r="P372" s="1"/>
      <c r="Q372" s="1"/>
      <c r="R372" s="1"/>
      <c r="S372" s="1"/>
      <c r="T372" s="1"/>
      <c r="U372" s="1"/>
    </row>
    <row r="373" spans="1:21" ht="9.75" customHeight="1">
      <c r="A373" s="1"/>
      <c r="B373" s="1"/>
      <c r="C373" s="1"/>
      <c r="D373" s="1"/>
      <c r="E373" s="1"/>
      <c r="F373" s="1"/>
      <c r="G373" s="1"/>
      <c r="H373" s="1"/>
      <c r="I373" s="1"/>
      <c r="J373" s="1"/>
      <c r="K373" s="1"/>
      <c r="L373" s="1"/>
      <c r="M373" s="1"/>
      <c r="N373" s="1"/>
      <c r="O373" s="1"/>
      <c r="P373" s="1"/>
      <c r="Q373" s="1"/>
      <c r="R373" s="1"/>
      <c r="S373" s="1"/>
      <c r="T373" s="1"/>
      <c r="U373" s="1"/>
    </row>
    <row r="374" spans="1:21" ht="9.75" customHeight="1">
      <c r="A374" s="1"/>
      <c r="B374" s="1"/>
      <c r="C374" s="1"/>
      <c r="D374" s="1"/>
      <c r="E374" s="1"/>
      <c r="F374" s="1"/>
      <c r="G374" s="1"/>
      <c r="H374" s="1"/>
      <c r="I374" s="1"/>
      <c r="J374" s="1"/>
      <c r="K374" s="1"/>
      <c r="L374" s="1"/>
      <c r="M374" s="1"/>
      <c r="N374" s="1"/>
      <c r="O374" s="1"/>
      <c r="P374" s="1"/>
      <c r="Q374" s="1"/>
      <c r="R374" s="1"/>
      <c r="S374" s="1"/>
      <c r="T374" s="1"/>
      <c r="U374" s="1"/>
    </row>
    <row r="375" spans="1:21" ht="9.75" customHeight="1">
      <c r="A375" s="1"/>
      <c r="B375" s="1"/>
      <c r="C375" s="1"/>
      <c r="D375" s="1"/>
      <c r="E375" s="1"/>
      <c r="F375" s="1"/>
      <c r="G375" s="1"/>
      <c r="H375" s="1"/>
      <c r="I375" s="1"/>
      <c r="J375" s="1"/>
      <c r="K375" s="1"/>
      <c r="L375" s="1"/>
      <c r="M375" s="1"/>
      <c r="N375" s="1"/>
      <c r="O375" s="1"/>
      <c r="P375" s="1"/>
      <c r="Q375" s="1"/>
      <c r="R375" s="1"/>
      <c r="S375" s="1"/>
      <c r="T375" s="1"/>
      <c r="U375" s="1"/>
    </row>
    <row r="376" spans="1:21" ht="9.75" customHeight="1">
      <c r="A376" s="1"/>
      <c r="B376" s="1"/>
      <c r="C376" s="1"/>
      <c r="D376" s="1"/>
      <c r="E376" s="1"/>
      <c r="F376" s="1"/>
      <c r="G376" s="1"/>
      <c r="H376" s="1"/>
      <c r="I376" s="1"/>
      <c r="J376" s="1"/>
      <c r="K376" s="1"/>
      <c r="L376" s="1"/>
      <c r="M376" s="1"/>
      <c r="N376" s="1"/>
      <c r="O376" s="1"/>
      <c r="P376" s="1"/>
      <c r="Q376" s="1"/>
      <c r="R376" s="1"/>
      <c r="S376" s="1"/>
      <c r="T376" s="1"/>
      <c r="U376" s="1"/>
    </row>
    <row r="377" spans="1:21" ht="9.75" customHeight="1">
      <c r="A377" s="1"/>
      <c r="B377" s="1"/>
      <c r="C377" s="1"/>
      <c r="D377" s="1"/>
      <c r="E377" s="1"/>
      <c r="F377" s="1"/>
      <c r="G377" s="1"/>
      <c r="H377" s="1"/>
      <c r="I377" s="1"/>
      <c r="J377" s="1"/>
      <c r="K377" s="1"/>
      <c r="L377" s="1"/>
      <c r="M377" s="1"/>
      <c r="N377" s="1"/>
      <c r="O377" s="1"/>
      <c r="P377" s="1"/>
      <c r="Q377" s="1"/>
      <c r="R377" s="1"/>
      <c r="S377" s="1"/>
      <c r="T377" s="1"/>
      <c r="U377" s="1"/>
    </row>
    <row r="378" spans="1:21" ht="9.75" customHeight="1">
      <c r="A378" s="1"/>
      <c r="B378" s="1"/>
      <c r="C378" s="1"/>
      <c r="D378" s="1"/>
      <c r="E378" s="1"/>
      <c r="F378" s="1"/>
      <c r="G378" s="1"/>
      <c r="H378" s="1"/>
      <c r="I378" s="1"/>
      <c r="J378" s="1"/>
      <c r="K378" s="1"/>
      <c r="L378" s="1"/>
      <c r="M378" s="1"/>
      <c r="N378" s="1"/>
      <c r="O378" s="1"/>
      <c r="P378" s="1"/>
      <c r="Q378" s="1"/>
      <c r="R378" s="1"/>
      <c r="S378" s="1"/>
      <c r="T378" s="1"/>
      <c r="U378" s="1"/>
    </row>
    <row r="379" spans="1:21" ht="9.75" customHeight="1">
      <c r="A379" s="1"/>
      <c r="B379" s="1"/>
      <c r="C379" s="1"/>
      <c r="D379" s="1"/>
      <c r="E379" s="1"/>
      <c r="F379" s="1"/>
      <c r="G379" s="1"/>
      <c r="H379" s="1"/>
      <c r="I379" s="1"/>
      <c r="J379" s="1"/>
      <c r="K379" s="1"/>
      <c r="L379" s="1"/>
      <c r="M379" s="1"/>
      <c r="N379" s="1"/>
      <c r="O379" s="1"/>
      <c r="P379" s="1"/>
      <c r="Q379" s="1"/>
      <c r="R379" s="1"/>
      <c r="S379" s="1"/>
      <c r="T379" s="1"/>
      <c r="U379" s="1"/>
    </row>
    <row r="380" spans="1:21" ht="9.75" customHeight="1">
      <c r="A380" s="1"/>
      <c r="B380" s="1"/>
      <c r="C380" s="1"/>
      <c r="D380" s="1"/>
      <c r="E380" s="1"/>
      <c r="F380" s="1"/>
      <c r="G380" s="1"/>
      <c r="H380" s="1"/>
      <c r="I380" s="1"/>
      <c r="J380" s="1"/>
      <c r="K380" s="1"/>
      <c r="L380" s="1"/>
      <c r="M380" s="1"/>
      <c r="N380" s="1"/>
      <c r="O380" s="1"/>
      <c r="P380" s="1"/>
      <c r="Q380" s="1"/>
      <c r="R380" s="1"/>
      <c r="S380" s="1"/>
      <c r="T380" s="1"/>
      <c r="U380" s="1"/>
    </row>
    <row r="381" spans="1:21" ht="9.75" customHeight="1">
      <c r="A381" s="1"/>
      <c r="B381" s="1"/>
      <c r="C381" s="1"/>
      <c r="D381" s="1"/>
      <c r="E381" s="1"/>
      <c r="F381" s="1"/>
      <c r="G381" s="1"/>
      <c r="H381" s="1"/>
      <c r="I381" s="1"/>
      <c r="J381" s="1"/>
      <c r="K381" s="1"/>
      <c r="L381" s="1"/>
      <c r="M381" s="1"/>
      <c r="N381" s="1"/>
      <c r="O381" s="1"/>
      <c r="P381" s="1"/>
      <c r="Q381" s="1"/>
      <c r="R381" s="1"/>
      <c r="S381" s="1"/>
      <c r="T381" s="1"/>
      <c r="U381" s="1"/>
    </row>
    <row r="382" spans="1:21" ht="9.75" customHeight="1">
      <c r="A382" s="1"/>
      <c r="B382" s="1"/>
      <c r="C382" s="1"/>
      <c r="D382" s="1"/>
      <c r="E382" s="1"/>
      <c r="F382" s="1"/>
      <c r="G382" s="1"/>
      <c r="H382" s="1"/>
      <c r="I382" s="1"/>
      <c r="J382" s="1"/>
      <c r="K382" s="1"/>
      <c r="L382" s="1"/>
      <c r="M382" s="1"/>
      <c r="N382" s="1"/>
      <c r="O382" s="1"/>
      <c r="P382" s="1"/>
      <c r="Q382" s="1"/>
      <c r="R382" s="1"/>
      <c r="S382" s="1"/>
      <c r="T382" s="1"/>
      <c r="U382" s="1"/>
    </row>
    <row r="383" spans="1:21" ht="9.75" customHeight="1">
      <c r="A383" s="1"/>
      <c r="B383" s="1"/>
      <c r="C383" s="1"/>
      <c r="D383" s="1"/>
      <c r="E383" s="1"/>
      <c r="F383" s="1"/>
      <c r="G383" s="1"/>
      <c r="H383" s="1"/>
      <c r="I383" s="1"/>
      <c r="J383" s="1"/>
      <c r="K383" s="1"/>
      <c r="L383" s="1"/>
      <c r="M383" s="1"/>
      <c r="N383" s="1"/>
      <c r="O383" s="1"/>
      <c r="P383" s="1"/>
      <c r="Q383" s="1"/>
      <c r="R383" s="1"/>
      <c r="S383" s="1"/>
      <c r="T383" s="1"/>
      <c r="U383" s="1"/>
    </row>
    <row r="384" spans="1:21" ht="9.75" customHeight="1">
      <c r="A384" s="1"/>
      <c r="B384" s="1"/>
      <c r="C384" s="1"/>
      <c r="D384" s="1"/>
      <c r="E384" s="1"/>
      <c r="F384" s="1"/>
      <c r="G384" s="1"/>
      <c r="H384" s="1"/>
      <c r="I384" s="1"/>
      <c r="J384" s="1"/>
      <c r="K384" s="1"/>
      <c r="L384" s="1"/>
      <c r="M384" s="1"/>
      <c r="N384" s="1"/>
      <c r="O384" s="1"/>
      <c r="P384" s="1"/>
      <c r="Q384" s="1"/>
      <c r="R384" s="1"/>
      <c r="S384" s="1"/>
      <c r="T384" s="1"/>
      <c r="U384" s="1"/>
    </row>
    <row r="385" spans="1:21" ht="9.75" customHeight="1">
      <c r="A385" s="1"/>
      <c r="B385" s="1"/>
      <c r="C385" s="1"/>
      <c r="D385" s="1"/>
      <c r="E385" s="1"/>
      <c r="F385" s="1"/>
      <c r="G385" s="1"/>
      <c r="H385" s="1"/>
      <c r="I385" s="1"/>
      <c r="J385" s="1"/>
      <c r="K385" s="1"/>
      <c r="L385" s="1"/>
      <c r="M385" s="1"/>
      <c r="N385" s="1"/>
      <c r="O385" s="1"/>
      <c r="P385" s="1"/>
      <c r="Q385" s="1"/>
      <c r="R385" s="1"/>
      <c r="S385" s="1"/>
      <c r="T385" s="1"/>
      <c r="U385" s="1"/>
    </row>
    <row r="386" spans="1:21" ht="9.75" customHeight="1">
      <c r="A386" s="1"/>
      <c r="B386" s="1"/>
      <c r="C386" s="1"/>
      <c r="D386" s="1"/>
      <c r="E386" s="1"/>
      <c r="F386" s="1"/>
      <c r="G386" s="1"/>
      <c r="H386" s="1"/>
      <c r="I386" s="1"/>
      <c r="J386" s="1"/>
      <c r="K386" s="1"/>
      <c r="L386" s="1"/>
      <c r="M386" s="1"/>
      <c r="N386" s="1"/>
      <c r="O386" s="1"/>
      <c r="P386" s="1"/>
      <c r="Q386" s="1"/>
      <c r="R386" s="1"/>
      <c r="S386" s="1"/>
      <c r="T386" s="1"/>
      <c r="U386" s="1"/>
    </row>
    <row r="387" spans="1:21" ht="9.75" customHeight="1">
      <c r="A387" s="1"/>
      <c r="B387" s="1"/>
      <c r="C387" s="1"/>
      <c r="D387" s="1"/>
      <c r="E387" s="1"/>
      <c r="F387" s="1"/>
      <c r="G387" s="1"/>
      <c r="H387" s="1"/>
      <c r="I387" s="1"/>
      <c r="J387" s="1"/>
      <c r="K387" s="1"/>
      <c r="L387" s="1"/>
      <c r="M387" s="1"/>
      <c r="N387" s="1"/>
      <c r="O387" s="1"/>
      <c r="P387" s="1"/>
      <c r="Q387" s="1"/>
      <c r="R387" s="1"/>
      <c r="S387" s="1"/>
      <c r="T387" s="1"/>
      <c r="U387" s="1"/>
    </row>
    <row r="388" spans="1:21" ht="9.75" customHeight="1">
      <c r="A388" s="1"/>
      <c r="B388" s="1"/>
      <c r="C388" s="1"/>
      <c r="D388" s="1"/>
      <c r="E388" s="1"/>
      <c r="F388" s="1"/>
      <c r="G388" s="1"/>
      <c r="H388" s="1"/>
      <c r="I388" s="1"/>
      <c r="J388" s="1"/>
      <c r="K388" s="1"/>
      <c r="L388" s="1"/>
      <c r="M388" s="1"/>
      <c r="N388" s="1"/>
      <c r="O388" s="1"/>
      <c r="P388" s="1"/>
      <c r="Q388" s="1"/>
      <c r="R388" s="1"/>
      <c r="S388" s="1"/>
      <c r="T388" s="1"/>
      <c r="U388" s="1"/>
    </row>
    <row r="389" spans="1:21" ht="9.75" customHeight="1">
      <c r="A389" s="1"/>
      <c r="B389" s="1"/>
      <c r="C389" s="1"/>
      <c r="D389" s="1"/>
      <c r="E389" s="1"/>
      <c r="F389" s="1"/>
      <c r="G389" s="1"/>
      <c r="H389" s="1"/>
      <c r="I389" s="1"/>
      <c r="J389" s="1"/>
      <c r="K389" s="1"/>
      <c r="L389" s="1"/>
      <c r="M389" s="1"/>
      <c r="N389" s="1"/>
      <c r="O389" s="1"/>
      <c r="P389" s="1"/>
      <c r="Q389" s="1"/>
      <c r="R389" s="1"/>
      <c r="S389" s="1"/>
      <c r="T389" s="1"/>
      <c r="U389" s="1"/>
    </row>
    <row r="390" spans="1:21" ht="9.75" customHeight="1">
      <c r="A390" s="1"/>
      <c r="B390" s="1"/>
      <c r="C390" s="1"/>
      <c r="D390" s="1"/>
      <c r="E390" s="1"/>
      <c r="F390" s="1"/>
      <c r="G390" s="1"/>
      <c r="H390" s="1"/>
      <c r="I390" s="1"/>
      <c r="J390" s="1"/>
      <c r="K390" s="1"/>
      <c r="L390" s="1"/>
      <c r="M390" s="1"/>
      <c r="N390" s="1"/>
      <c r="O390" s="1"/>
      <c r="P390" s="1"/>
      <c r="Q390" s="1"/>
      <c r="R390" s="1"/>
      <c r="S390" s="1"/>
      <c r="T390" s="1"/>
      <c r="U390" s="1"/>
    </row>
    <row r="391" spans="1:21" ht="9.75" customHeight="1">
      <c r="A391" s="1"/>
      <c r="B391" s="1"/>
      <c r="C391" s="1"/>
      <c r="D391" s="1"/>
      <c r="E391" s="1"/>
      <c r="F391" s="1"/>
      <c r="G391" s="1"/>
      <c r="H391" s="1"/>
      <c r="I391" s="1"/>
      <c r="J391" s="1"/>
      <c r="K391" s="1"/>
      <c r="L391" s="1"/>
      <c r="M391" s="1"/>
      <c r="N391" s="1"/>
      <c r="O391" s="1"/>
      <c r="P391" s="1"/>
      <c r="Q391" s="1"/>
      <c r="R391" s="1"/>
      <c r="S391" s="1"/>
      <c r="T391" s="1"/>
      <c r="U391" s="1"/>
    </row>
    <row r="392" spans="1:21" ht="9.75" customHeight="1">
      <c r="A392" s="1"/>
      <c r="B392" s="1"/>
      <c r="C392" s="1"/>
      <c r="D392" s="1"/>
      <c r="E392" s="1"/>
      <c r="F392" s="1"/>
      <c r="G392" s="1"/>
      <c r="H392" s="1"/>
      <c r="I392" s="1"/>
      <c r="J392" s="1"/>
      <c r="K392" s="1"/>
      <c r="L392" s="1"/>
      <c r="M392" s="1"/>
      <c r="N392" s="1"/>
      <c r="O392" s="1"/>
      <c r="P392" s="1"/>
      <c r="Q392" s="1"/>
      <c r="R392" s="1"/>
      <c r="S392" s="1"/>
      <c r="T392" s="1"/>
      <c r="U392" s="1"/>
    </row>
    <row r="393" spans="1:21" ht="9.75" customHeight="1">
      <c r="A393" s="1"/>
      <c r="B393" s="1"/>
      <c r="C393" s="1"/>
      <c r="D393" s="1"/>
      <c r="E393" s="1"/>
      <c r="F393" s="1"/>
      <c r="G393" s="1"/>
      <c r="H393" s="1"/>
      <c r="I393" s="1"/>
      <c r="J393" s="1"/>
      <c r="K393" s="1"/>
      <c r="L393" s="1"/>
      <c r="M393" s="1"/>
      <c r="N393" s="1"/>
      <c r="O393" s="1"/>
      <c r="P393" s="1"/>
      <c r="Q393" s="1"/>
      <c r="R393" s="1"/>
      <c r="S393" s="1"/>
      <c r="T393" s="1"/>
      <c r="U393" s="1"/>
    </row>
    <row r="394" spans="1:21" ht="9.75" customHeight="1">
      <c r="A394" s="1"/>
      <c r="B394" s="1"/>
      <c r="C394" s="1"/>
      <c r="D394" s="1"/>
      <c r="E394" s="1"/>
      <c r="F394" s="1"/>
      <c r="G394" s="1"/>
      <c r="H394" s="1"/>
      <c r="I394" s="1"/>
      <c r="J394" s="1"/>
      <c r="K394" s="1"/>
      <c r="L394" s="1"/>
      <c r="M394" s="1"/>
      <c r="N394" s="1"/>
      <c r="O394" s="1"/>
      <c r="P394" s="1"/>
      <c r="Q394" s="1"/>
      <c r="R394" s="1"/>
      <c r="S394" s="1"/>
      <c r="T394" s="1"/>
      <c r="U394" s="1"/>
    </row>
    <row r="395" spans="1:21" ht="9.75" customHeight="1">
      <c r="A395" s="1"/>
      <c r="B395" s="1"/>
      <c r="C395" s="1"/>
      <c r="D395" s="1"/>
      <c r="E395" s="1"/>
      <c r="F395" s="1"/>
      <c r="G395" s="1"/>
      <c r="H395" s="1"/>
      <c r="I395" s="1"/>
      <c r="J395" s="1"/>
      <c r="K395" s="1"/>
      <c r="L395" s="1"/>
      <c r="M395" s="1"/>
      <c r="N395" s="1"/>
      <c r="O395" s="1"/>
      <c r="P395" s="1"/>
      <c r="Q395" s="1"/>
      <c r="R395" s="1"/>
      <c r="S395" s="1"/>
      <c r="T395" s="1"/>
      <c r="U395" s="1"/>
    </row>
    <row r="396" spans="1:21" ht="9.75" customHeight="1">
      <c r="A396" s="1"/>
      <c r="B396" s="1"/>
      <c r="C396" s="1"/>
      <c r="D396" s="1"/>
      <c r="E396" s="1"/>
      <c r="F396" s="1"/>
      <c r="G396" s="1"/>
      <c r="H396" s="1"/>
      <c r="I396" s="1"/>
      <c r="J396" s="1"/>
      <c r="K396" s="1"/>
      <c r="L396" s="1"/>
      <c r="M396" s="1"/>
      <c r="N396" s="1"/>
      <c r="O396" s="1"/>
      <c r="P396" s="1"/>
      <c r="Q396" s="1"/>
      <c r="R396" s="1"/>
      <c r="S396" s="1"/>
      <c r="T396" s="1"/>
      <c r="U396" s="1"/>
    </row>
    <row r="397" spans="1:21" ht="9.75" customHeight="1">
      <c r="A397" s="1"/>
      <c r="B397" s="1"/>
      <c r="C397" s="1"/>
      <c r="D397" s="1"/>
      <c r="E397" s="1"/>
      <c r="F397" s="1"/>
      <c r="G397" s="1"/>
      <c r="H397" s="1"/>
      <c r="I397" s="1"/>
      <c r="J397" s="1"/>
      <c r="K397" s="1"/>
      <c r="L397" s="1"/>
      <c r="M397" s="1"/>
      <c r="N397" s="1"/>
      <c r="O397" s="1"/>
      <c r="P397" s="1"/>
      <c r="Q397" s="1"/>
      <c r="R397" s="1"/>
      <c r="S397" s="1"/>
      <c r="T397" s="1"/>
      <c r="U397" s="1"/>
    </row>
    <row r="398" spans="1:21" ht="9.75" customHeight="1">
      <c r="A398" s="1"/>
      <c r="B398" s="1"/>
      <c r="C398" s="1"/>
      <c r="D398" s="1"/>
      <c r="E398" s="1"/>
      <c r="F398" s="1"/>
      <c r="G398" s="1"/>
      <c r="H398" s="1"/>
      <c r="I398" s="1"/>
      <c r="J398" s="1"/>
      <c r="K398" s="1"/>
      <c r="L398" s="1"/>
      <c r="M398" s="1"/>
      <c r="N398" s="1"/>
      <c r="O398" s="1"/>
      <c r="P398" s="1"/>
      <c r="Q398" s="1"/>
      <c r="R398" s="1"/>
      <c r="S398" s="1"/>
      <c r="T398" s="1"/>
      <c r="U398" s="1"/>
    </row>
    <row r="399" spans="1:21" ht="9.75" customHeight="1">
      <c r="A399" s="1"/>
      <c r="B399" s="1"/>
      <c r="C399" s="1"/>
      <c r="D399" s="1"/>
      <c r="E399" s="1"/>
      <c r="F399" s="1"/>
      <c r="G399" s="1"/>
      <c r="H399" s="1"/>
      <c r="I399" s="1"/>
      <c r="J399" s="1"/>
      <c r="K399" s="1"/>
      <c r="L399" s="1"/>
      <c r="M399" s="1"/>
      <c r="N399" s="1"/>
      <c r="O399" s="1"/>
      <c r="P399" s="1"/>
      <c r="Q399" s="1"/>
      <c r="R399" s="1"/>
      <c r="S399" s="1"/>
      <c r="T399" s="1"/>
      <c r="U399" s="1"/>
    </row>
    <row r="400" spans="1:21" ht="9.75" customHeight="1">
      <c r="A400" s="1"/>
      <c r="B400" s="1"/>
      <c r="C400" s="1"/>
      <c r="D400" s="1"/>
      <c r="E400" s="1"/>
      <c r="F400" s="1"/>
      <c r="G400" s="1"/>
      <c r="H400" s="1"/>
      <c r="I400" s="1"/>
      <c r="J400" s="1"/>
      <c r="K400" s="1"/>
      <c r="L400" s="1"/>
      <c r="M400" s="1"/>
      <c r="N400" s="1"/>
      <c r="O400" s="1"/>
      <c r="P400" s="1"/>
      <c r="Q400" s="1"/>
      <c r="R400" s="1"/>
      <c r="S400" s="1"/>
      <c r="T400" s="1"/>
      <c r="U400" s="1"/>
    </row>
    <row r="401" spans="1:21" ht="9.75" customHeight="1">
      <c r="A401" s="1"/>
      <c r="B401" s="1"/>
      <c r="C401" s="1"/>
      <c r="D401" s="1"/>
      <c r="E401" s="1"/>
      <c r="F401" s="1"/>
      <c r="G401" s="1"/>
      <c r="H401" s="1"/>
      <c r="I401" s="1"/>
      <c r="J401" s="1"/>
      <c r="K401" s="1"/>
      <c r="L401" s="1"/>
      <c r="M401" s="1"/>
      <c r="N401" s="1"/>
      <c r="O401" s="1"/>
      <c r="P401" s="1"/>
      <c r="Q401" s="1"/>
      <c r="R401" s="1"/>
      <c r="S401" s="1"/>
      <c r="T401" s="1"/>
      <c r="U401" s="1"/>
    </row>
    <row r="402" spans="1:21" ht="9.75" customHeight="1">
      <c r="A402" s="1"/>
      <c r="B402" s="1"/>
      <c r="C402" s="1"/>
      <c r="D402" s="1"/>
      <c r="E402" s="1"/>
      <c r="F402" s="1"/>
      <c r="G402" s="1"/>
      <c r="H402" s="1"/>
      <c r="I402" s="1"/>
      <c r="J402" s="1"/>
      <c r="K402" s="1"/>
      <c r="L402" s="1"/>
      <c r="M402" s="1"/>
      <c r="N402" s="1"/>
      <c r="O402" s="1"/>
      <c r="P402" s="1"/>
      <c r="Q402" s="1"/>
      <c r="R402" s="1"/>
      <c r="S402" s="1"/>
      <c r="T402" s="1"/>
      <c r="U402" s="1"/>
    </row>
    <row r="403" spans="1:21" ht="9.75" customHeight="1">
      <c r="A403" s="1"/>
      <c r="B403" s="1"/>
      <c r="C403" s="1"/>
      <c r="D403" s="1"/>
      <c r="E403" s="1"/>
      <c r="F403" s="1"/>
      <c r="G403" s="1"/>
      <c r="H403" s="1"/>
      <c r="I403" s="1"/>
      <c r="J403" s="1"/>
      <c r="K403" s="1"/>
      <c r="L403" s="1"/>
      <c r="M403" s="1"/>
      <c r="N403" s="1"/>
      <c r="O403" s="1"/>
      <c r="P403" s="1"/>
      <c r="Q403" s="1"/>
      <c r="R403" s="1"/>
      <c r="S403" s="1"/>
      <c r="T403" s="1"/>
      <c r="U403" s="1"/>
    </row>
    <row r="404" spans="1:21" ht="9.75" customHeight="1">
      <c r="A404" s="1"/>
      <c r="B404" s="1"/>
      <c r="C404" s="1"/>
      <c r="D404" s="1"/>
      <c r="E404" s="1"/>
      <c r="F404" s="1"/>
      <c r="G404" s="1"/>
      <c r="H404" s="1"/>
      <c r="I404" s="1"/>
      <c r="J404" s="1"/>
      <c r="K404" s="1"/>
      <c r="L404" s="1"/>
      <c r="M404" s="1"/>
      <c r="N404" s="1"/>
      <c r="O404" s="1"/>
      <c r="P404" s="1"/>
      <c r="Q404" s="1"/>
      <c r="R404" s="1"/>
      <c r="S404" s="1"/>
      <c r="T404" s="1"/>
      <c r="U404" s="1"/>
    </row>
    <row r="405" spans="1:21" ht="9.75" customHeight="1">
      <c r="A405" s="1"/>
      <c r="B405" s="1"/>
      <c r="C405" s="1"/>
      <c r="D405" s="1"/>
      <c r="E405" s="1"/>
      <c r="F405" s="1"/>
      <c r="G405" s="1"/>
      <c r="H405" s="1"/>
      <c r="I405" s="1"/>
      <c r="J405" s="1"/>
      <c r="K405" s="1"/>
      <c r="L405" s="1"/>
      <c r="M405" s="1"/>
      <c r="N405" s="1"/>
      <c r="O405" s="1"/>
      <c r="P405" s="1"/>
      <c r="Q405" s="1"/>
      <c r="R405" s="1"/>
      <c r="S405" s="1"/>
      <c r="T405" s="1"/>
      <c r="U405" s="1"/>
    </row>
    <row r="406" spans="1:21" ht="9.75" customHeight="1">
      <c r="A406" s="1"/>
      <c r="B406" s="1"/>
      <c r="C406" s="1"/>
      <c r="D406" s="1"/>
      <c r="E406" s="1"/>
      <c r="F406" s="1"/>
      <c r="G406" s="1"/>
      <c r="H406" s="1"/>
      <c r="I406" s="1"/>
      <c r="J406" s="1"/>
      <c r="K406" s="1"/>
      <c r="L406" s="1"/>
      <c r="M406" s="1"/>
      <c r="N406" s="1"/>
      <c r="O406" s="1"/>
      <c r="P406" s="1"/>
      <c r="Q406" s="1"/>
      <c r="R406" s="1"/>
      <c r="S406" s="1"/>
      <c r="T406" s="1"/>
      <c r="U406" s="1"/>
    </row>
    <row r="407" spans="1:21" ht="9.75" customHeight="1">
      <c r="A407" s="1"/>
      <c r="B407" s="1"/>
      <c r="C407" s="1"/>
      <c r="D407" s="1"/>
      <c r="E407" s="1"/>
      <c r="F407" s="1"/>
      <c r="G407" s="1"/>
      <c r="H407" s="1"/>
      <c r="I407" s="1"/>
      <c r="J407" s="1"/>
      <c r="K407" s="1"/>
      <c r="L407" s="1"/>
      <c r="M407" s="1"/>
      <c r="N407" s="1"/>
      <c r="O407" s="1"/>
      <c r="P407" s="1"/>
      <c r="Q407" s="1"/>
      <c r="R407" s="1"/>
      <c r="S407" s="1"/>
      <c r="T407" s="1"/>
      <c r="U407" s="1"/>
    </row>
    <row r="408" spans="1:21" ht="9.75" customHeight="1">
      <c r="A408" s="1"/>
      <c r="B408" s="1"/>
      <c r="C408" s="1"/>
      <c r="D408" s="1"/>
      <c r="E408" s="1"/>
      <c r="F408" s="1"/>
      <c r="G408" s="1"/>
      <c r="H408" s="1"/>
      <c r="I408" s="1"/>
      <c r="J408" s="1"/>
      <c r="K408" s="1"/>
      <c r="L408" s="1"/>
      <c r="M408" s="1"/>
      <c r="N408" s="1"/>
      <c r="O408" s="1"/>
      <c r="P408" s="1"/>
      <c r="Q408" s="1"/>
      <c r="R408" s="1"/>
      <c r="S408" s="1"/>
      <c r="T408" s="1"/>
      <c r="U408" s="1"/>
    </row>
    <row r="409" spans="1:21" ht="9.75" customHeight="1">
      <c r="A409" s="1"/>
      <c r="B409" s="1"/>
      <c r="C409" s="1"/>
      <c r="D409" s="1"/>
      <c r="E409" s="1"/>
      <c r="F409" s="1"/>
      <c r="G409" s="1"/>
      <c r="H409" s="1"/>
      <c r="I409" s="1"/>
      <c r="J409" s="1"/>
      <c r="K409" s="1"/>
      <c r="L409" s="1"/>
      <c r="M409" s="1"/>
      <c r="N409" s="1"/>
      <c r="O409" s="1"/>
      <c r="P409" s="1"/>
      <c r="Q409" s="1"/>
      <c r="R409" s="1"/>
      <c r="S409" s="1"/>
      <c r="T409" s="1"/>
      <c r="U409" s="1"/>
    </row>
    <row r="410" spans="1:21" ht="9.75" customHeight="1">
      <c r="A410" s="1"/>
      <c r="B410" s="1"/>
      <c r="C410" s="1"/>
      <c r="D410" s="1"/>
      <c r="E410" s="1"/>
      <c r="F410" s="1"/>
      <c r="G410" s="1"/>
      <c r="H410" s="1"/>
      <c r="I410" s="1"/>
      <c r="J410" s="1"/>
      <c r="K410" s="1"/>
      <c r="L410" s="1"/>
      <c r="M410" s="1"/>
      <c r="N410" s="1"/>
      <c r="O410" s="1"/>
      <c r="P410" s="1"/>
      <c r="Q410" s="1"/>
      <c r="R410" s="1"/>
      <c r="S410" s="1"/>
      <c r="T410" s="1"/>
      <c r="U410" s="1"/>
    </row>
    <row r="411" spans="1:21" ht="9.75" customHeight="1">
      <c r="A411" s="1"/>
      <c r="B411" s="1"/>
      <c r="C411" s="1"/>
      <c r="D411" s="1"/>
      <c r="E411" s="1"/>
      <c r="F411" s="1"/>
      <c r="G411" s="1"/>
      <c r="H411" s="1"/>
      <c r="I411" s="1"/>
      <c r="J411" s="1"/>
      <c r="K411" s="1"/>
      <c r="L411" s="1"/>
      <c r="M411" s="1"/>
      <c r="N411" s="1"/>
      <c r="O411" s="1"/>
      <c r="P411" s="1"/>
      <c r="Q411" s="1"/>
      <c r="R411" s="1"/>
      <c r="S411" s="1"/>
      <c r="T411" s="1"/>
      <c r="U411" s="1"/>
    </row>
    <row r="412" spans="1:21" ht="9.75" customHeight="1">
      <c r="A412" s="1"/>
      <c r="B412" s="1"/>
      <c r="C412" s="1"/>
      <c r="D412" s="1"/>
      <c r="E412" s="1"/>
      <c r="F412" s="1"/>
      <c r="G412" s="1"/>
      <c r="H412" s="1"/>
      <c r="I412" s="1"/>
      <c r="J412" s="1"/>
      <c r="K412" s="1"/>
      <c r="L412" s="1"/>
      <c r="M412" s="1"/>
      <c r="N412" s="1"/>
      <c r="O412" s="1"/>
      <c r="P412" s="1"/>
      <c r="Q412" s="1"/>
      <c r="R412" s="1"/>
      <c r="S412" s="1"/>
      <c r="T412" s="1"/>
      <c r="U412" s="1"/>
    </row>
    <row r="413" spans="1:21" ht="9.75" customHeight="1">
      <c r="A413" s="1"/>
      <c r="B413" s="1"/>
      <c r="C413" s="1"/>
      <c r="D413" s="1"/>
      <c r="E413" s="1"/>
      <c r="F413" s="1"/>
      <c r="G413" s="1"/>
      <c r="H413" s="1"/>
      <c r="I413" s="1"/>
      <c r="J413" s="1"/>
      <c r="K413" s="1"/>
      <c r="L413" s="1"/>
      <c r="M413" s="1"/>
      <c r="N413" s="1"/>
      <c r="O413" s="1"/>
      <c r="P413" s="1"/>
      <c r="Q413" s="1"/>
      <c r="R413" s="1"/>
      <c r="S413" s="1"/>
      <c r="T413" s="1"/>
      <c r="U413" s="1"/>
    </row>
    <row r="414" spans="1:21" ht="9.75" customHeight="1">
      <c r="A414" s="1"/>
      <c r="B414" s="1"/>
      <c r="C414" s="1"/>
      <c r="D414" s="1"/>
      <c r="E414" s="1"/>
      <c r="F414" s="1"/>
      <c r="G414" s="1"/>
      <c r="H414" s="1"/>
      <c r="I414" s="1"/>
      <c r="J414" s="1"/>
      <c r="K414" s="1"/>
      <c r="L414" s="1"/>
      <c r="M414" s="1"/>
      <c r="N414" s="1"/>
      <c r="O414" s="1"/>
      <c r="P414" s="1"/>
      <c r="Q414" s="1"/>
      <c r="R414" s="1"/>
      <c r="S414" s="1"/>
      <c r="T414" s="1"/>
      <c r="U414" s="1"/>
    </row>
    <row r="415" spans="1:21" ht="9.75" customHeight="1">
      <c r="A415" s="1"/>
      <c r="B415" s="1"/>
      <c r="C415" s="1"/>
      <c r="D415" s="1"/>
      <c r="E415" s="1"/>
      <c r="F415" s="1"/>
      <c r="G415" s="1"/>
      <c r="H415" s="1"/>
      <c r="I415" s="1"/>
      <c r="J415" s="1"/>
      <c r="K415" s="1"/>
      <c r="L415" s="1"/>
      <c r="M415" s="1"/>
      <c r="N415" s="1"/>
      <c r="O415" s="1"/>
      <c r="P415" s="1"/>
      <c r="Q415" s="1"/>
      <c r="R415" s="1"/>
      <c r="S415" s="1"/>
      <c r="T415" s="1"/>
      <c r="U415" s="1"/>
    </row>
    <row r="416" spans="1:21" ht="9.75" customHeight="1">
      <c r="A416" s="1"/>
      <c r="B416" s="1"/>
      <c r="C416" s="1"/>
      <c r="D416" s="1"/>
      <c r="E416" s="1"/>
      <c r="F416" s="1"/>
      <c r="G416" s="1"/>
      <c r="H416" s="1"/>
      <c r="I416" s="1"/>
      <c r="J416" s="1"/>
      <c r="K416" s="1"/>
      <c r="L416" s="1"/>
      <c r="M416" s="1"/>
      <c r="N416" s="1"/>
      <c r="O416" s="1"/>
      <c r="P416" s="1"/>
      <c r="Q416" s="1"/>
      <c r="R416" s="1"/>
      <c r="S416" s="1"/>
      <c r="T416" s="1"/>
      <c r="U416" s="1"/>
    </row>
    <row r="417" spans="1:21" ht="9.75" customHeight="1">
      <c r="A417" s="1"/>
      <c r="B417" s="1"/>
      <c r="C417" s="1"/>
      <c r="D417" s="1"/>
      <c r="E417" s="1"/>
      <c r="F417" s="1"/>
      <c r="G417" s="1"/>
      <c r="H417" s="1"/>
      <c r="I417" s="1"/>
      <c r="J417" s="1"/>
      <c r="K417" s="1"/>
      <c r="L417" s="1"/>
      <c r="M417" s="1"/>
      <c r="N417" s="1"/>
      <c r="O417" s="1"/>
      <c r="P417" s="1"/>
      <c r="Q417" s="1"/>
      <c r="R417" s="1"/>
      <c r="S417" s="1"/>
      <c r="T417" s="1"/>
      <c r="U417" s="1"/>
    </row>
    <row r="418" spans="1:21" ht="9.75" customHeight="1">
      <c r="A418" s="1"/>
      <c r="B418" s="1"/>
      <c r="C418" s="1"/>
      <c r="D418" s="1"/>
      <c r="E418" s="1"/>
      <c r="F418" s="1"/>
      <c r="G418" s="1"/>
      <c r="H418" s="1"/>
      <c r="I418" s="1"/>
      <c r="J418" s="1"/>
      <c r="K418" s="1"/>
      <c r="L418" s="1"/>
      <c r="M418" s="1"/>
      <c r="N418" s="1"/>
      <c r="O418" s="1"/>
      <c r="P418" s="1"/>
      <c r="Q418" s="1"/>
      <c r="R418" s="1"/>
      <c r="S418" s="1"/>
      <c r="T418" s="1"/>
      <c r="U418" s="1"/>
    </row>
    <row r="419" spans="1:21" ht="9.75" customHeight="1">
      <c r="A419" s="1"/>
      <c r="B419" s="1"/>
      <c r="C419" s="1"/>
      <c r="D419" s="1"/>
      <c r="E419" s="1"/>
      <c r="F419" s="1"/>
      <c r="G419" s="1"/>
      <c r="H419" s="1"/>
      <c r="I419" s="1"/>
      <c r="J419" s="1"/>
      <c r="K419" s="1"/>
      <c r="L419" s="1"/>
      <c r="M419" s="1"/>
      <c r="N419" s="1"/>
      <c r="O419" s="1"/>
      <c r="P419" s="1"/>
      <c r="Q419" s="1"/>
      <c r="R419" s="1"/>
      <c r="S419" s="1"/>
      <c r="T419" s="1"/>
      <c r="U419" s="1"/>
    </row>
    <row r="420" spans="1:21" ht="9.75" customHeight="1">
      <c r="A420" s="1"/>
      <c r="B420" s="1"/>
      <c r="C420" s="1"/>
      <c r="D420" s="1"/>
      <c r="E420" s="1"/>
      <c r="F420" s="1"/>
      <c r="G420" s="1"/>
      <c r="H420" s="1"/>
      <c r="I420" s="1"/>
      <c r="J420" s="1"/>
      <c r="K420" s="1"/>
      <c r="L420" s="1"/>
      <c r="M420" s="1"/>
      <c r="N420" s="1"/>
      <c r="O420" s="1"/>
      <c r="P420" s="1"/>
      <c r="Q420" s="1"/>
      <c r="R420" s="1"/>
      <c r="S420" s="1"/>
      <c r="T420" s="1"/>
      <c r="U420" s="1"/>
    </row>
    <row r="421" spans="1:21" ht="9.75" customHeight="1">
      <c r="A421" s="1"/>
      <c r="B421" s="1"/>
      <c r="C421" s="1"/>
      <c r="D421" s="1"/>
      <c r="E421" s="1"/>
      <c r="F421" s="1"/>
      <c r="G421" s="1"/>
      <c r="H421" s="1"/>
      <c r="I421" s="1"/>
      <c r="J421" s="1"/>
      <c r="K421" s="1"/>
      <c r="L421" s="1"/>
      <c r="M421" s="1"/>
      <c r="N421" s="1"/>
      <c r="O421" s="1"/>
      <c r="P421" s="1"/>
      <c r="Q421" s="1"/>
      <c r="R421" s="1"/>
      <c r="S421" s="1"/>
      <c r="T421" s="1"/>
      <c r="U421" s="1"/>
    </row>
    <row r="422" spans="1:21" ht="9.75" customHeight="1">
      <c r="A422" s="1"/>
      <c r="B422" s="1"/>
      <c r="C422" s="1"/>
      <c r="D422" s="1"/>
      <c r="E422" s="1"/>
      <c r="F422" s="1"/>
      <c r="G422" s="1"/>
      <c r="H422" s="1"/>
      <c r="I422" s="1"/>
      <c r="J422" s="1"/>
      <c r="K422" s="1"/>
      <c r="L422" s="1"/>
      <c r="M422" s="1"/>
      <c r="N422" s="1"/>
      <c r="O422" s="1"/>
      <c r="P422" s="1"/>
      <c r="Q422" s="1"/>
      <c r="R422" s="1"/>
      <c r="S422" s="1"/>
      <c r="T422" s="1"/>
      <c r="U422" s="1"/>
    </row>
    <row r="423" spans="1:21" ht="9.75" customHeight="1">
      <c r="A423" s="1"/>
      <c r="B423" s="1"/>
      <c r="C423" s="1"/>
      <c r="D423" s="1"/>
      <c r="E423" s="1"/>
      <c r="F423" s="1"/>
      <c r="G423" s="1"/>
      <c r="H423" s="1"/>
      <c r="I423" s="1"/>
      <c r="J423" s="1"/>
      <c r="K423" s="1"/>
      <c r="L423" s="1"/>
      <c r="M423" s="1"/>
      <c r="N423" s="1"/>
      <c r="O423" s="1"/>
      <c r="P423" s="1"/>
      <c r="Q423" s="1"/>
      <c r="R423" s="1"/>
      <c r="S423" s="1"/>
      <c r="T423" s="1"/>
      <c r="U423" s="1"/>
    </row>
    <row r="424" spans="1:21" ht="9.75" customHeight="1">
      <c r="A424" s="1"/>
      <c r="B424" s="1"/>
      <c r="C424" s="1"/>
      <c r="D424" s="1"/>
      <c r="E424" s="1"/>
      <c r="F424" s="1"/>
      <c r="G424" s="1"/>
      <c r="H424" s="1"/>
      <c r="I424" s="1"/>
      <c r="J424" s="1"/>
      <c r="K424" s="1"/>
      <c r="L424" s="1"/>
      <c r="M424" s="1"/>
      <c r="N424" s="1"/>
      <c r="O424" s="1"/>
      <c r="P424" s="1"/>
      <c r="Q424" s="1"/>
      <c r="R424" s="1"/>
      <c r="S424" s="1"/>
      <c r="T424" s="1"/>
      <c r="U424" s="1"/>
    </row>
    <row r="425" spans="1:21" ht="9.75" customHeight="1">
      <c r="A425" s="1"/>
      <c r="B425" s="1"/>
      <c r="C425" s="1"/>
      <c r="D425" s="1"/>
      <c r="E425" s="1"/>
      <c r="F425" s="1"/>
      <c r="G425" s="1"/>
      <c r="H425" s="1"/>
      <c r="I425" s="1"/>
      <c r="J425" s="1"/>
      <c r="K425" s="1"/>
      <c r="L425" s="1"/>
      <c r="M425" s="1"/>
      <c r="N425" s="1"/>
      <c r="O425" s="1"/>
      <c r="P425" s="1"/>
      <c r="Q425" s="1"/>
      <c r="R425" s="1"/>
      <c r="S425" s="1"/>
      <c r="T425" s="1"/>
      <c r="U425" s="1"/>
    </row>
    <row r="426" spans="1:21" ht="9.75" customHeight="1">
      <c r="A426" s="1"/>
      <c r="B426" s="1"/>
      <c r="C426" s="1"/>
      <c r="D426" s="1"/>
      <c r="E426" s="1"/>
      <c r="F426" s="1"/>
      <c r="G426" s="1"/>
      <c r="H426" s="1"/>
      <c r="I426" s="1"/>
      <c r="J426" s="1"/>
      <c r="K426" s="1"/>
      <c r="L426" s="1"/>
      <c r="M426" s="1"/>
      <c r="N426" s="1"/>
      <c r="O426" s="1"/>
      <c r="P426" s="1"/>
      <c r="Q426" s="1"/>
      <c r="R426" s="1"/>
      <c r="S426" s="1"/>
      <c r="T426" s="1"/>
      <c r="U426" s="1"/>
    </row>
    <row r="427" spans="1:21" ht="9.75" customHeight="1">
      <c r="A427" s="1"/>
      <c r="B427" s="1"/>
      <c r="C427" s="1"/>
      <c r="D427" s="1"/>
      <c r="E427" s="1"/>
      <c r="F427" s="1"/>
      <c r="G427" s="1"/>
      <c r="H427" s="1"/>
      <c r="I427" s="1"/>
      <c r="J427" s="1"/>
      <c r="K427" s="1"/>
      <c r="L427" s="1"/>
      <c r="M427" s="1"/>
      <c r="N427" s="1"/>
      <c r="O427" s="1"/>
      <c r="P427" s="1"/>
      <c r="Q427" s="1"/>
      <c r="R427" s="1"/>
      <c r="S427" s="1"/>
      <c r="T427" s="1"/>
      <c r="U427" s="1"/>
    </row>
    <row r="428" spans="1:21" ht="9.75" customHeight="1">
      <c r="A428" s="1"/>
      <c r="B428" s="1"/>
      <c r="C428" s="1"/>
      <c r="D428" s="1"/>
      <c r="E428" s="1"/>
      <c r="F428" s="1"/>
      <c r="G428" s="1"/>
      <c r="H428" s="1"/>
      <c r="I428" s="1"/>
      <c r="J428" s="1"/>
      <c r="K428" s="1"/>
      <c r="L428" s="1"/>
      <c r="M428" s="1"/>
      <c r="N428" s="1"/>
      <c r="O428" s="1"/>
      <c r="P428" s="1"/>
      <c r="Q428" s="1"/>
      <c r="R428" s="1"/>
      <c r="S428" s="1"/>
      <c r="T428" s="1"/>
      <c r="U428" s="1"/>
    </row>
    <row r="429" spans="1:21" ht="9.75" customHeight="1">
      <c r="A429" s="1"/>
      <c r="B429" s="1"/>
      <c r="C429" s="1"/>
      <c r="D429" s="1"/>
      <c r="E429" s="1"/>
      <c r="F429" s="1"/>
      <c r="G429" s="1"/>
      <c r="H429" s="1"/>
      <c r="I429" s="1"/>
      <c r="J429" s="1"/>
      <c r="K429" s="1"/>
      <c r="L429" s="1"/>
      <c r="M429" s="1"/>
      <c r="N429" s="1"/>
      <c r="O429" s="1"/>
      <c r="P429" s="1"/>
      <c r="Q429" s="1"/>
      <c r="R429" s="1"/>
      <c r="S429" s="1"/>
      <c r="T429" s="1"/>
      <c r="U429" s="1"/>
    </row>
    <row r="430" spans="1:21" ht="9.75" customHeight="1">
      <c r="A430" s="1"/>
      <c r="B430" s="1"/>
      <c r="C430" s="1"/>
      <c r="D430" s="1"/>
      <c r="E430" s="1"/>
      <c r="F430" s="1"/>
      <c r="G430" s="1"/>
      <c r="H430" s="1"/>
      <c r="I430" s="1"/>
      <c r="J430" s="1"/>
      <c r="K430" s="1"/>
      <c r="L430" s="1"/>
      <c r="M430" s="1"/>
      <c r="N430" s="1"/>
      <c r="O430" s="1"/>
      <c r="P430" s="1"/>
      <c r="Q430" s="1"/>
      <c r="R430" s="1"/>
      <c r="S430" s="1"/>
      <c r="T430" s="1"/>
      <c r="U430" s="1"/>
    </row>
    <row r="431" spans="1:21" ht="9.75" customHeight="1">
      <c r="A431" s="1"/>
      <c r="B431" s="1"/>
      <c r="C431" s="1"/>
      <c r="D431" s="1"/>
      <c r="E431" s="1"/>
      <c r="F431" s="1"/>
      <c r="G431" s="1"/>
      <c r="H431" s="1"/>
      <c r="I431" s="1"/>
      <c r="J431" s="1"/>
      <c r="K431" s="1"/>
      <c r="L431" s="1"/>
      <c r="M431" s="1"/>
      <c r="N431" s="1"/>
      <c r="O431" s="1"/>
      <c r="P431" s="1"/>
      <c r="Q431" s="1"/>
      <c r="R431" s="1"/>
      <c r="S431" s="1"/>
      <c r="T431" s="1"/>
      <c r="U431" s="1"/>
    </row>
    <row r="432" spans="1:21" ht="9.75" customHeight="1">
      <c r="A432" s="1"/>
      <c r="B432" s="1"/>
      <c r="C432" s="1"/>
      <c r="D432" s="1"/>
      <c r="E432" s="1"/>
      <c r="F432" s="1"/>
      <c r="G432" s="1"/>
      <c r="H432" s="1"/>
      <c r="I432" s="1"/>
      <c r="J432" s="1"/>
      <c r="K432" s="1"/>
      <c r="L432" s="1"/>
      <c r="M432" s="1"/>
      <c r="N432" s="1"/>
      <c r="O432" s="1"/>
      <c r="P432" s="1"/>
      <c r="Q432" s="1"/>
      <c r="R432" s="1"/>
      <c r="S432" s="1"/>
      <c r="T432" s="1"/>
      <c r="U432" s="1"/>
    </row>
    <row r="433" spans="1:21" ht="9.75" customHeight="1">
      <c r="A433" s="1"/>
      <c r="B433" s="1"/>
      <c r="C433" s="1"/>
      <c r="D433" s="1"/>
      <c r="E433" s="1"/>
      <c r="F433" s="1"/>
      <c r="G433" s="1"/>
      <c r="H433" s="1"/>
      <c r="I433" s="1"/>
      <c r="J433" s="1"/>
      <c r="K433" s="1"/>
      <c r="L433" s="1"/>
      <c r="M433" s="1"/>
      <c r="N433" s="1"/>
      <c r="O433" s="1"/>
      <c r="P433" s="1"/>
      <c r="Q433" s="1"/>
      <c r="R433" s="1"/>
      <c r="S433" s="1"/>
      <c r="T433" s="1"/>
      <c r="U433" s="1"/>
    </row>
    <row r="434" spans="1:21" ht="9.75" customHeight="1">
      <c r="A434" s="1"/>
      <c r="B434" s="1"/>
      <c r="C434" s="1"/>
      <c r="D434" s="1"/>
      <c r="E434" s="1"/>
      <c r="F434" s="1"/>
      <c r="G434" s="1"/>
      <c r="H434" s="1"/>
      <c r="I434" s="1"/>
      <c r="J434" s="1"/>
      <c r="K434" s="1"/>
      <c r="L434" s="1"/>
      <c r="M434" s="1"/>
      <c r="N434" s="1"/>
      <c r="O434" s="1"/>
      <c r="P434" s="1"/>
      <c r="Q434" s="1"/>
      <c r="R434" s="1"/>
      <c r="S434" s="1"/>
      <c r="T434" s="1"/>
      <c r="U434" s="1"/>
    </row>
    <row r="435" spans="1:21" ht="9.75" customHeight="1">
      <c r="A435" s="1"/>
      <c r="B435" s="1"/>
      <c r="C435" s="1"/>
      <c r="D435" s="1"/>
      <c r="E435" s="1"/>
      <c r="F435" s="1"/>
      <c r="G435" s="1"/>
      <c r="H435" s="1"/>
      <c r="I435" s="1"/>
      <c r="J435" s="1"/>
      <c r="K435" s="1"/>
      <c r="L435" s="1"/>
      <c r="M435" s="1"/>
      <c r="N435" s="1"/>
      <c r="O435" s="1"/>
      <c r="P435" s="1"/>
      <c r="Q435" s="1"/>
      <c r="R435" s="1"/>
      <c r="S435" s="1"/>
      <c r="T435" s="1"/>
      <c r="U435" s="1"/>
    </row>
    <row r="436" spans="1:21" ht="9.75" customHeight="1">
      <c r="A436" s="1"/>
      <c r="B436" s="1"/>
      <c r="C436" s="1"/>
      <c r="D436" s="1"/>
      <c r="E436" s="1"/>
      <c r="F436" s="1"/>
      <c r="G436" s="1"/>
      <c r="H436" s="1"/>
      <c r="I436" s="1"/>
      <c r="J436" s="1"/>
      <c r="K436" s="1"/>
      <c r="L436" s="1"/>
      <c r="M436" s="1"/>
      <c r="N436" s="1"/>
      <c r="O436" s="1"/>
      <c r="P436" s="1"/>
      <c r="Q436" s="1"/>
      <c r="R436" s="1"/>
      <c r="S436" s="1"/>
      <c r="T436" s="1"/>
      <c r="U436" s="1"/>
    </row>
    <row r="437" spans="1:21" ht="9.75" customHeight="1">
      <c r="A437" s="1"/>
      <c r="B437" s="1"/>
      <c r="C437" s="1"/>
      <c r="D437" s="1"/>
      <c r="E437" s="1"/>
      <c r="F437" s="1"/>
      <c r="G437" s="1"/>
      <c r="H437" s="1"/>
      <c r="I437" s="1"/>
      <c r="J437" s="1"/>
      <c r="K437" s="1"/>
      <c r="L437" s="1"/>
      <c r="M437" s="1"/>
      <c r="N437" s="1"/>
      <c r="O437" s="1"/>
      <c r="P437" s="1"/>
      <c r="Q437" s="1"/>
      <c r="R437" s="1"/>
      <c r="S437" s="1"/>
      <c r="T437" s="1"/>
      <c r="U437" s="1"/>
    </row>
    <row r="438" spans="1:21" ht="9.75" customHeight="1">
      <c r="A438" s="1"/>
      <c r="B438" s="1"/>
      <c r="C438" s="1"/>
      <c r="D438" s="1"/>
      <c r="E438" s="1"/>
      <c r="F438" s="1"/>
      <c r="G438" s="1"/>
      <c r="H438" s="1"/>
      <c r="I438" s="1"/>
      <c r="J438" s="1"/>
      <c r="K438" s="1"/>
      <c r="L438" s="1"/>
      <c r="M438" s="1"/>
      <c r="N438" s="1"/>
      <c r="O438" s="1"/>
      <c r="P438" s="1"/>
      <c r="Q438" s="1"/>
      <c r="R438" s="1"/>
      <c r="S438" s="1"/>
      <c r="T438" s="1"/>
      <c r="U438" s="1"/>
    </row>
    <row r="439" spans="1:21" ht="9.75" customHeight="1">
      <c r="A439" s="1"/>
      <c r="B439" s="1"/>
      <c r="C439" s="1"/>
      <c r="D439" s="1"/>
      <c r="E439" s="1"/>
      <c r="F439" s="1"/>
      <c r="G439" s="1"/>
      <c r="H439" s="1"/>
      <c r="I439" s="1"/>
      <c r="J439" s="1"/>
      <c r="K439" s="1"/>
      <c r="L439" s="1"/>
      <c r="M439" s="1"/>
      <c r="N439" s="1"/>
      <c r="O439" s="1"/>
      <c r="P439" s="1"/>
      <c r="Q439" s="1"/>
      <c r="R439" s="1"/>
      <c r="S439" s="1"/>
      <c r="T439" s="1"/>
      <c r="U439" s="1"/>
    </row>
    <row r="440" spans="1:21" ht="9.75" customHeight="1">
      <c r="A440" s="1"/>
      <c r="B440" s="1"/>
      <c r="C440" s="1"/>
      <c r="D440" s="1"/>
      <c r="E440" s="1"/>
      <c r="F440" s="1"/>
      <c r="G440" s="1"/>
      <c r="H440" s="1"/>
      <c r="I440" s="1"/>
      <c r="J440" s="1"/>
      <c r="K440" s="1"/>
      <c r="L440" s="1"/>
      <c r="M440" s="1"/>
      <c r="N440" s="1"/>
      <c r="O440" s="1"/>
      <c r="P440" s="1"/>
      <c r="Q440" s="1"/>
      <c r="R440" s="1"/>
      <c r="S440" s="1"/>
      <c r="T440" s="1"/>
      <c r="U440" s="1"/>
    </row>
    <row r="441" spans="1:21" ht="9.75" customHeight="1">
      <c r="A441" s="1"/>
      <c r="B441" s="1"/>
      <c r="C441" s="1"/>
      <c r="D441" s="1"/>
      <c r="E441" s="1"/>
      <c r="F441" s="1"/>
      <c r="G441" s="1"/>
      <c r="H441" s="1"/>
      <c r="I441" s="1"/>
      <c r="J441" s="1"/>
      <c r="K441" s="1"/>
      <c r="L441" s="1"/>
      <c r="M441" s="1"/>
      <c r="N441" s="1"/>
      <c r="O441" s="1"/>
      <c r="P441" s="1"/>
      <c r="Q441" s="1"/>
      <c r="R441" s="1"/>
      <c r="S441" s="1"/>
      <c r="T441" s="1"/>
      <c r="U441" s="1"/>
    </row>
    <row r="442" spans="1:21" ht="9.75" customHeight="1">
      <c r="A442" s="1"/>
      <c r="B442" s="1"/>
      <c r="C442" s="1"/>
      <c r="D442" s="1"/>
      <c r="E442" s="1"/>
      <c r="F442" s="1"/>
      <c r="G442" s="1"/>
      <c r="H442" s="1"/>
      <c r="I442" s="1"/>
      <c r="J442" s="1"/>
      <c r="K442" s="1"/>
      <c r="L442" s="1"/>
      <c r="M442" s="1"/>
      <c r="N442" s="1"/>
      <c r="O442" s="1"/>
      <c r="P442" s="1"/>
      <c r="Q442" s="1"/>
      <c r="R442" s="1"/>
      <c r="S442" s="1"/>
      <c r="T442" s="1"/>
      <c r="U442" s="1"/>
    </row>
    <row r="443" spans="1:21" ht="9.75" customHeight="1">
      <c r="A443" s="1"/>
      <c r="B443" s="1"/>
      <c r="C443" s="1"/>
      <c r="D443" s="1"/>
      <c r="E443" s="1"/>
      <c r="F443" s="1"/>
      <c r="G443" s="1"/>
      <c r="H443" s="1"/>
      <c r="I443" s="1"/>
      <c r="J443" s="1"/>
      <c r="K443" s="1"/>
      <c r="L443" s="1"/>
      <c r="M443" s="1"/>
      <c r="N443" s="1"/>
      <c r="O443" s="1"/>
      <c r="P443" s="1"/>
      <c r="Q443" s="1"/>
      <c r="R443" s="1"/>
      <c r="S443" s="1"/>
      <c r="T443" s="1"/>
      <c r="U443" s="1"/>
    </row>
    <row r="444" spans="1:21" ht="9.75" customHeight="1">
      <c r="A444" s="1"/>
      <c r="B444" s="1"/>
      <c r="C444" s="1"/>
      <c r="D444" s="1"/>
      <c r="E444" s="1"/>
      <c r="F444" s="1"/>
      <c r="G444" s="1"/>
      <c r="H444" s="1"/>
      <c r="I444" s="1"/>
      <c r="J444" s="1"/>
      <c r="K444" s="1"/>
      <c r="L444" s="1"/>
      <c r="M444" s="1"/>
      <c r="N444" s="1"/>
      <c r="O444" s="1"/>
      <c r="P444" s="1"/>
      <c r="Q444" s="1"/>
      <c r="R444" s="1"/>
      <c r="S444" s="1"/>
      <c r="T444" s="1"/>
      <c r="U444" s="1"/>
    </row>
    <row r="445" spans="1:21" ht="9.75" customHeight="1">
      <c r="A445" s="1"/>
      <c r="B445" s="1"/>
      <c r="C445" s="1"/>
      <c r="D445" s="1"/>
      <c r="E445" s="1"/>
      <c r="F445" s="1"/>
      <c r="G445" s="1"/>
      <c r="H445" s="1"/>
      <c r="I445" s="1"/>
      <c r="J445" s="1"/>
      <c r="K445" s="1"/>
      <c r="L445" s="1"/>
      <c r="M445" s="1"/>
      <c r="N445" s="1"/>
      <c r="O445" s="1"/>
      <c r="P445" s="1"/>
      <c r="Q445" s="1"/>
      <c r="R445" s="1"/>
      <c r="S445" s="1"/>
      <c r="T445" s="1"/>
      <c r="U445" s="1"/>
    </row>
    <row r="446" spans="1:21" ht="9.75" customHeight="1">
      <c r="A446" s="1"/>
      <c r="B446" s="1"/>
      <c r="C446" s="1"/>
      <c r="D446" s="1"/>
      <c r="E446" s="1"/>
      <c r="F446" s="1"/>
      <c r="G446" s="1"/>
      <c r="H446" s="1"/>
      <c r="I446" s="1"/>
      <c r="J446" s="1"/>
      <c r="K446" s="1"/>
      <c r="L446" s="1"/>
      <c r="M446" s="1"/>
      <c r="N446" s="1"/>
      <c r="O446" s="1"/>
      <c r="P446" s="1"/>
      <c r="Q446" s="1"/>
      <c r="R446" s="1"/>
      <c r="S446" s="1"/>
      <c r="T446" s="1"/>
      <c r="U446" s="1"/>
    </row>
    <row r="447" spans="1:21" ht="9.75" customHeight="1">
      <c r="A447" s="1"/>
      <c r="B447" s="1"/>
      <c r="C447" s="1"/>
      <c r="D447" s="1"/>
      <c r="E447" s="1"/>
      <c r="F447" s="1"/>
      <c r="G447" s="1"/>
      <c r="H447" s="1"/>
      <c r="I447" s="1"/>
      <c r="J447" s="1"/>
      <c r="K447" s="1"/>
      <c r="L447" s="1"/>
      <c r="M447" s="1"/>
      <c r="N447" s="1"/>
      <c r="O447" s="1"/>
      <c r="P447" s="1"/>
      <c r="Q447" s="1"/>
      <c r="R447" s="1"/>
      <c r="S447" s="1"/>
      <c r="T447" s="1"/>
      <c r="U447" s="1"/>
    </row>
    <row r="448" spans="1:21" ht="9.75" customHeight="1">
      <c r="A448" s="1"/>
      <c r="B448" s="1"/>
      <c r="C448" s="1"/>
      <c r="D448" s="1"/>
      <c r="E448" s="1"/>
      <c r="F448" s="1"/>
      <c r="G448" s="1"/>
      <c r="H448" s="1"/>
      <c r="I448" s="1"/>
      <c r="J448" s="1"/>
      <c r="K448" s="1"/>
      <c r="L448" s="1"/>
      <c r="M448" s="1"/>
      <c r="N448" s="1"/>
      <c r="O448" s="1"/>
      <c r="P448" s="1"/>
      <c r="Q448" s="1"/>
      <c r="R448" s="1"/>
      <c r="S448" s="1"/>
      <c r="T448" s="1"/>
      <c r="U448" s="1"/>
    </row>
    <row r="449" spans="1:21" ht="9.75" customHeight="1">
      <c r="A449" s="1"/>
      <c r="B449" s="1"/>
      <c r="C449" s="1"/>
      <c r="D449" s="1"/>
      <c r="E449" s="1"/>
      <c r="F449" s="1"/>
      <c r="G449" s="1"/>
      <c r="H449" s="1"/>
      <c r="I449" s="1"/>
      <c r="J449" s="1"/>
      <c r="K449" s="1"/>
      <c r="L449" s="1"/>
      <c r="M449" s="1"/>
      <c r="N449" s="1"/>
      <c r="O449" s="1"/>
      <c r="P449" s="1"/>
      <c r="Q449" s="1"/>
      <c r="R449" s="1"/>
      <c r="S449" s="1"/>
      <c r="T449" s="1"/>
      <c r="U449" s="1"/>
    </row>
    <row r="450" spans="1:21" ht="9.75" customHeight="1">
      <c r="A450" s="1"/>
      <c r="B450" s="1"/>
      <c r="C450" s="1"/>
      <c r="D450" s="1"/>
      <c r="E450" s="1"/>
      <c r="F450" s="1"/>
      <c r="G450" s="1"/>
      <c r="H450" s="1"/>
      <c r="I450" s="1"/>
      <c r="J450" s="1"/>
      <c r="K450" s="1"/>
      <c r="L450" s="1"/>
      <c r="M450" s="1"/>
      <c r="N450" s="1"/>
      <c r="O450" s="1"/>
      <c r="P450" s="1"/>
      <c r="Q450" s="1"/>
      <c r="R450" s="1"/>
      <c r="S450" s="1"/>
      <c r="T450" s="1"/>
      <c r="U450" s="1"/>
    </row>
    <row r="451" spans="1:21" ht="9.75" customHeight="1">
      <c r="A451" s="1"/>
      <c r="B451" s="1"/>
      <c r="C451" s="1"/>
      <c r="D451" s="1"/>
      <c r="E451" s="1"/>
      <c r="F451" s="1"/>
      <c r="G451" s="1"/>
      <c r="H451" s="1"/>
      <c r="I451" s="1"/>
      <c r="J451" s="1"/>
      <c r="K451" s="1"/>
      <c r="L451" s="1"/>
      <c r="M451" s="1"/>
      <c r="N451" s="1"/>
      <c r="O451" s="1"/>
      <c r="P451" s="1"/>
      <c r="Q451" s="1"/>
      <c r="R451" s="1"/>
      <c r="S451" s="1"/>
      <c r="T451" s="1"/>
      <c r="U451" s="1"/>
    </row>
    <row r="452" spans="1:21" ht="9.75" customHeight="1">
      <c r="A452" s="1"/>
      <c r="B452" s="1"/>
      <c r="C452" s="1"/>
      <c r="D452" s="1"/>
      <c r="E452" s="1"/>
      <c r="F452" s="1"/>
      <c r="G452" s="1"/>
      <c r="H452" s="1"/>
      <c r="I452" s="1"/>
      <c r="J452" s="1"/>
      <c r="K452" s="1"/>
      <c r="L452" s="1"/>
      <c r="M452" s="1"/>
      <c r="N452" s="1"/>
      <c r="O452" s="1"/>
      <c r="P452" s="1"/>
      <c r="Q452" s="1"/>
      <c r="R452" s="1"/>
      <c r="S452" s="1"/>
      <c r="T452" s="1"/>
      <c r="U452" s="1"/>
    </row>
    <row r="453" spans="1:21" ht="9.75" customHeight="1">
      <c r="A453" s="1"/>
      <c r="B453" s="1"/>
      <c r="C453" s="1"/>
      <c r="D453" s="1"/>
      <c r="E453" s="1"/>
      <c r="F453" s="1"/>
      <c r="G453" s="1"/>
      <c r="H453" s="1"/>
      <c r="I453" s="1"/>
      <c r="J453" s="1"/>
      <c r="K453" s="1"/>
      <c r="L453" s="1"/>
      <c r="M453" s="1"/>
      <c r="N453" s="1"/>
      <c r="O453" s="1"/>
      <c r="P453" s="1"/>
      <c r="Q453" s="1"/>
      <c r="R453" s="1"/>
      <c r="S453" s="1"/>
      <c r="T453" s="1"/>
      <c r="U453" s="1"/>
    </row>
    <row r="454" spans="1:21" ht="9.75" customHeight="1">
      <c r="A454" s="1"/>
      <c r="B454" s="1"/>
      <c r="C454" s="1"/>
      <c r="D454" s="1"/>
      <c r="E454" s="1"/>
      <c r="F454" s="1"/>
      <c r="G454" s="1"/>
      <c r="H454" s="1"/>
      <c r="I454" s="1"/>
      <c r="J454" s="1"/>
      <c r="K454" s="1"/>
      <c r="L454" s="1"/>
      <c r="M454" s="1"/>
      <c r="N454" s="1"/>
      <c r="O454" s="1"/>
      <c r="P454" s="1"/>
      <c r="Q454" s="1"/>
      <c r="R454" s="1"/>
      <c r="S454" s="1"/>
      <c r="T454" s="1"/>
      <c r="U454" s="1"/>
    </row>
    <row r="455" spans="1:21" ht="9.75" customHeight="1">
      <c r="A455" s="1"/>
      <c r="B455" s="1"/>
      <c r="C455" s="1"/>
      <c r="D455" s="1"/>
      <c r="E455" s="1"/>
      <c r="F455" s="1"/>
      <c r="G455" s="1"/>
      <c r="H455" s="1"/>
      <c r="I455" s="1"/>
      <c r="J455" s="1"/>
      <c r="K455" s="1"/>
      <c r="L455" s="1"/>
      <c r="M455" s="1"/>
      <c r="N455" s="1"/>
      <c r="O455" s="1"/>
      <c r="P455" s="1"/>
      <c r="Q455" s="1"/>
      <c r="R455" s="1"/>
      <c r="S455" s="1"/>
      <c r="T455" s="1"/>
      <c r="U455" s="1"/>
    </row>
    <row r="456" spans="1:21" ht="9.75" customHeight="1">
      <c r="A456" s="1"/>
      <c r="B456" s="1"/>
      <c r="C456" s="1"/>
      <c r="D456" s="1"/>
      <c r="E456" s="1"/>
      <c r="F456" s="1"/>
      <c r="G456" s="1"/>
      <c r="H456" s="1"/>
      <c r="I456" s="1"/>
      <c r="J456" s="1"/>
      <c r="K456" s="1"/>
      <c r="L456" s="1"/>
      <c r="M456" s="1"/>
      <c r="N456" s="1"/>
      <c r="O456" s="1"/>
      <c r="P456" s="1"/>
      <c r="Q456" s="1"/>
      <c r="R456" s="1"/>
      <c r="S456" s="1"/>
      <c r="T456" s="1"/>
      <c r="U456" s="1"/>
    </row>
    <row r="457" spans="1:21" ht="9.75" customHeight="1">
      <c r="A457" s="1"/>
      <c r="B457" s="1"/>
      <c r="C457" s="1"/>
      <c r="D457" s="1"/>
      <c r="E457" s="1"/>
      <c r="F457" s="1"/>
      <c r="G457" s="1"/>
      <c r="H457" s="1"/>
      <c r="I457" s="1"/>
      <c r="J457" s="1"/>
      <c r="K457" s="1"/>
      <c r="L457" s="1"/>
      <c r="M457" s="1"/>
      <c r="N457" s="1"/>
      <c r="O457" s="1"/>
      <c r="P457" s="1"/>
      <c r="Q457" s="1"/>
      <c r="R457" s="1"/>
      <c r="S457" s="1"/>
      <c r="T457" s="1"/>
      <c r="U457" s="1"/>
    </row>
    <row r="458" spans="1:21" ht="9.75" customHeight="1">
      <c r="A458" s="1"/>
      <c r="B458" s="1"/>
      <c r="C458" s="1"/>
      <c r="D458" s="1"/>
      <c r="E458" s="1"/>
      <c r="F458" s="1"/>
      <c r="G458" s="1"/>
      <c r="H458" s="1"/>
      <c r="I458" s="1"/>
      <c r="J458" s="1"/>
      <c r="K458" s="1"/>
      <c r="L458" s="1"/>
      <c r="M458" s="1"/>
      <c r="N458" s="1"/>
      <c r="O458" s="1"/>
      <c r="P458" s="1"/>
      <c r="Q458" s="1"/>
      <c r="R458" s="1"/>
      <c r="S458" s="1"/>
      <c r="T458" s="1"/>
      <c r="U458" s="1"/>
    </row>
    <row r="459" spans="1:21" ht="9.75" customHeight="1">
      <c r="A459" s="1"/>
      <c r="B459" s="1"/>
      <c r="C459" s="1"/>
      <c r="D459" s="1"/>
      <c r="E459" s="1"/>
      <c r="F459" s="1"/>
      <c r="G459" s="1"/>
      <c r="H459" s="1"/>
      <c r="I459" s="1"/>
      <c r="J459" s="1"/>
      <c r="K459" s="1"/>
      <c r="L459" s="1"/>
      <c r="M459" s="1"/>
      <c r="N459" s="1"/>
      <c r="O459" s="1"/>
      <c r="P459" s="1"/>
      <c r="Q459" s="1"/>
      <c r="R459" s="1"/>
      <c r="S459" s="1"/>
      <c r="T459" s="1"/>
      <c r="U459" s="1"/>
    </row>
    <row r="460" spans="1:21" ht="9.75" customHeight="1">
      <c r="A460" s="1"/>
      <c r="B460" s="1"/>
      <c r="C460" s="1"/>
      <c r="D460" s="1"/>
      <c r="E460" s="1"/>
      <c r="F460" s="1"/>
      <c r="G460" s="1"/>
      <c r="H460" s="1"/>
      <c r="I460" s="1"/>
      <c r="J460" s="1"/>
      <c r="K460" s="1"/>
      <c r="L460" s="1"/>
      <c r="M460" s="1"/>
      <c r="N460" s="1"/>
      <c r="O460" s="1"/>
      <c r="P460" s="1"/>
      <c r="Q460" s="1"/>
      <c r="R460" s="1"/>
      <c r="S460" s="1"/>
      <c r="T460" s="1"/>
      <c r="U460" s="1"/>
    </row>
    <row r="461" spans="1:21" ht="9.75" customHeight="1">
      <c r="A461" s="1"/>
      <c r="B461" s="1"/>
      <c r="C461" s="1"/>
      <c r="D461" s="1"/>
      <c r="E461" s="1"/>
      <c r="F461" s="1"/>
      <c r="G461" s="1"/>
      <c r="H461" s="1"/>
      <c r="I461" s="1"/>
      <c r="J461" s="1"/>
      <c r="K461" s="1"/>
      <c r="L461" s="1"/>
      <c r="M461" s="1"/>
      <c r="N461" s="1"/>
      <c r="O461" s="1"/>
      <c r="P461" s="1"/>
      <c r="Q461" s="1"/>
      <c r="R461" s="1"/>
      <c r="S461" s="1"/>
      <c r="T461" s="1"/>
      <c r="U461" s="1"/>
    </row>
    <row r="462" spans="1:21" ht="9.75" customHeight="1">
      <c r="A462" s="1"/>
      <c r="B462" s="1"/>
      <c r="C462" s="1"/>
      <c r="D462" s="1"/>
      <c r="E462" s="1"/>
      <c r="F462" s="1"/>
      <c r="G462" s="1"/>
      <c r="H462" s="1"/>
      <c r="I462" s="1"/>
      <c r="J462" s="1"/>
      <c r="K462" s="1"/>
      <c r="L462" s="1"/>
      <c r="M462" s="1"/>
      <c r="N462" s="1"/>
      <c r="O462" s="1"/>
      <c r="P462" s="1"/>
      <c r="Q462" s="1"/>
      <c r="R462" s="1"/>
      <c r="S462" s="1"/>
      <c r="T462" s="1"/>
      <c r="U462" s="1"/>
    </row>
    <row r="463" spans="1:21" ht="9.75" customHeight="1">
      <c r="A463" s="1"/>
      <c r="B463" s="1"/>
      <c r="C463" s="1"/>
      <c r="D463" s="1"/>
      <c r="E463" s="1"/>
      <c r="F463" s="1"/>
      <c r="G463" s="1"/>
      <c r="H463" s="1"/>
      <c r="I463" s="1"/>
      <c r="J463" s="1"/>
      <c r="K463" s="1"/>
      <c r="L463" s="1"/>
      <c r="M463" s="1"/>
      <c r="N463" s="1"/>
      <c r="O463" s="1"/>
      <c r="P463" s="1"/>
      <c r="Q463" s="1"/>
      <c r="R463" s="1"/>
      <c r="S463" s="1"/>
      <c r="T463" s="1"/>
      <c r="U463" s="1"/>
    </row>
    <row r="464" spans="1:21" ht="9.75" customHeight="1">
      <c r="A464" s="1"/>
      <c r="B464" s="1"/>
      <c r="C464" s="1"/>
      <c r="D464" s="1"/>
      <c r="E464" s="1"/>
      <c r="F464" s="1"/>
      <c r="G464" s="1"/>
      <c r="H464" s="1"/>
      <c r="I464" s="1"/>
      <c r="J464" s="1"/>
      <c r="K464" s="1"/>
      <c r="L464" s="1"/>
      <c r="M464" s="1"/>
      <c r="N464" s="1"/>
      <c r="O464" s="1"/>
      <c r="P464" s="1"/>
      <c r="Q464" s="1"/>
      <c r="R464" s="1"/>
      <c r="S464" s="1"/>
      <c r="T464" s="1"/>
      <c r="U464" s="1"/>
    </row>
    <row r="465" spans="1:21" ht="9.75" customHeight="1">
      <c r="A465" s="1"/>
      <c r="B465" s="1"/>
      <c r="C465" s="1"/>
      <c r="D465" s="1"/>
      <c r="E465" s="1"/>
      <c r="F465" s="1"/>
      <c r="G465" s="1"/>
      <c r="H465" s="1"/>
      <c r="I465" s="1"/>
      <c r="J465" s="1"/>
      <c r="K465" s="1"/>
      <c r="L465" s="1"/>
      <c r="M465" s="1"/>
      <c r="N465" s="1"/>
      <c r="O465" s="1"/>
      <c r="P465" s="1"/>
      <c r="Q465" s="1"/>
      <c r="R465" s="1"/>
      <c r="S465" s="1"/>
      <c r="T465" s="1"/>
      <c r="U465" s="1"/>
    </row>
    <row r="466" spans="1:21" ht="9.75" customHeight="1">
      <c r="A466" s="1"/>
      <c r="B466" s="1"/>
      <c r="C466" s="1"/>
      <c r="D466" s="1"/>
      <c r="E466" s="1"/>
      <c r="F466" s="1"/>
      <c r="G466" s="1"/>
      <c r="H466" s="1"/>
      <c r="I466" s="1"/>
      <c r="J466" s="1"/>
      <c r="K466" s="1"/>
      <c r="L466" s="1"/>
      <c r="M466" s="1"/>
      <c r="N466" s="1"/>
      <c r="O466" s="1"/>
      <c r="P466" s="1"/>
      <c r="Q466" s="1"/>
      <c r="R466" s="1"/>
      <c r="S466" s="1"/>
      <c r="T466" s="1"/>
      <c r="U466" s="1"/>
    </row>
    <row r="467" spans="1:21" ht="9.75" customHeight="1">
      <c r="A467" s="1"/>
      <c r="B467" s="1"/>
      <c r="C467" s="1"/>
      <c r="D467" s="1"/>
      <c r="E467" s="1"/>
      <c r="F467" s="1"/>
      <c r="G467" s="1"/>
      <c r="H467" s="1"/>
      <c r="I467" s="1"/>
      <c r="J467" s="1"/>
      <c r="K467" s="1"/>
      <c r="L467" s="1"/>
      <c r="M467" s="1"/>
      <c r="N467" s="1"/>
      <c r="O467" s="1"/>
      <c r="P467" s="1"/>
      <c r="Q467" s="1"/>
      <c r="R467" s="1"/>
      <c r="S467" s="1"/>
      <c r="T467" s="1"/>
      <c r="U467" s="1"/>
    </row>
    <row r="468" spans="1:21" ht="9.75" customHeight="1">
      <c r="A468" s="1"/>
      <c r="B468" s="1"/>
      <c r="C468" s="1"/>
      <c r="D468" s="1"/>
      <c r="E468" s="1"/>
      <c r="F468" s="1"/>
      <c r="G468" s="1"/>
      <c r="H468" s="1"/>
      <c r="I468" s="1"/>
      <c r="J468" s="1"/>
      <c r="K468" s="1"/>
      <c r="L468" s="1"/>
      <c r="M468" s="1"/>
      <c r="N468" s="1"/>
      <c r="O468" s="1"/>
      <c r="P468" s="1"/>
      <c r="Q468" s="1"/>
      <c r="R468" s="1"/>
      <c r="S468" s="1"/>
      <c r="T468" s="1"/>
      <c r="U468" s="1"/>
    </row>
    <row r="469" spans="1:21" ht="9.75" customHeight="1">
      <c r="A469" s="1"/>
      <c r="B469" s="1"/>
      <c r="C469" s="1"/>
      <c r="D469" s="1"/>
      <c r="E469" s="1"/>
      <c r="F469" s="1"/>
      <c r="G469" s="1"/>
      <c r="H469" s="1"/>
      <c r="I469" s="1"/>
      <c r="J469" s="1"/>
      <c r="K469" s="1"/>
      <c r="L469" s="1"/>
      <c r="M469" s="1"/>
      <c r="N469" s="1"/>
      <c r="O469" s="1"/>
      <c r="P469" s="1"/>
      <c r="Q469" s="1"/>
      <c r="R469" s="1"/>
      <c r="S469" s="1"/>
      <c r="T469" s="1"/>
      <c r="U469" s="1"/>
    </row>
    <row r="470" spans="1:21" ht="9.75" customHeight="1">
      <c r="A470" s="1"/>
      <c r="B470" s="1"/>
      <c r="C470" s="1"/>
      <c r="D470" s="1"/>
      <c r="E470" s="1"/>
      <c r="F470" s="1"/>
      <c r="G470" s="1"/>
      <c r="H470" s="1"/>
      <c r="I470" s="1"/>
      <c r="J470" s="1"/>
      <c r="K470" s="1"/>
      <c r="L470" s="1"/>
      <c r="M470" s="1"/>
      <c r="N470" s="1"/>
      <c r="O470" s="1"/>
      <c r="P470" s="1"/>
      <c r="Q470" s="1"/>
      <c r="R470" s="1"/>
      <c r="S470" s="1"/>
      <c r="T470" s="1"/>
      <c r="U470" s="1"/>
    </row>
    <row r="471" spans="1:21" ht="9.75" customHeight="1">
      <c r="A471" s="1"/>
      <c r="B471" s="1"/>
      <c r="C471" s="1"/>
      <c r="D471" s="1"/>
      <c r="E471" s="1"/>
      <c r="F471" s="1"/>
      <c r="G471" s="1"/>
      <c r="H471" s="1"/>
      <c r="I471" s="1"/>
      <c r="J471" s="1"/>
      <c r="K471" s="1"/>
      <c r="L471" s="1"/>
      <c r="M471" s="1"/>
      <c r="N471" s="1"/>
      <c r="O471" s="1"/>
      <c r="P471" s="1"/>
      <c r="Q471" s="1"/>
      <c r="R471" s="1"/>
      <c r="S471" s="1"/>
      <c r="T471" s="1"/>
      <c r="U471" s="1"/>
    </row>
    <row r="472" spans="1:21" ht="9.75" customHeight="1">
      <c r="A472" s="1"/>
      <c r="B472" s="1"/>
      <c r="C472" s="1"/>
      <c r="D472" s="1"/>
      <c r="E472" s="1"/>
      <c r="F472" s="1"/>
      <c r="G472" s="1"/>
      <c r="H472" s="1"/>
      <c r="I472" s="1"/>
      <c r="J472" s="1"/>
      <c r="K472" s="1"/>
      <c r="L472" s="1"/>
      <c r="M472" s="1"/>
      <c r="N472" s="1"/>
      <c r="O472" s="1"/>
      <c r="P472" s="1"/>
      <c r="Q472" s="1"/>
      <c r="R472" s="1"/>
      <c r="S472" s="1"/>
      <c r="T472" s="1"/>
      <c r="U472" s="1"/>
    </row>
    <row r="473" spans="1:21" ht="9.75" customHeight="1">
      <c r="A473" s="1"/>
      <c r="B473" s="1"/>
      <c r="C473" s="1"/>
      <c r="D473" s="1"/>
      <c r="E473" s="1"/>
      <c r="F473" s="1"/>
      <c r="G473" s="1"/>
      <c r="H473" s="1"/>
      <c r="I473" s="1"/>
      <c r="J473" s="1"/>
      <c r="K473" s="1"/>
      <c r="L473" s="1"/>
      <c r="M473" s="1"/>
      <c r="N473" s="1"/>
      <c r="O473" s="1"/>
      <c r="P473" s="1"/>
      <c r="Q473" s="1"/>
      <c r="R473" s="1"/>
      <c r="S473" s="1"/>
      <c r="T473" s="1"/>
      <c r="U473" s="1"/>
    </row>
    <row r="474" spans="1:21" ht="9.75" customHeight="1">
      <c r="A474" s="1"/>
      <c r="B474" s="1"/>
      <c r="C474" s="1"/>
      <c r="D474" s="1"/>
      <c r="E474" s="1"/>
      <c r="F474" s="1"/>
      <c r="G474" s="1"/>
      <c r="H474" s="1"/>
      <c r="I474" s="1"/>
      <c r="J474" s="1"/>
      <c r="K474" s="1"/>
      <c r="L474" s="1"/>
      <c r="M474" s="1"/>
      <c r="N474" s="1"/>
      <c r="O474" s="1"/>
      <c r="P474" s="1"/>
      <c r="Q474" s="1"/>
      <c r="R474" s="1"/>
      <c r="S474" s="1"/>
      <c r="T474" s="1"/>
      <c r="U474" s="1"/>
    </row>
    <row r="475" spans="1:21" ht="9.75" customHeight="1">
      <c r="A475" s="1"/>
      <c r="B475" s="1"/>
      <c r="C475" s="1"/>
      <c r="D475" s="1"/>
      <c r="E475" s="1"/>
      <c r="F475" s="1"/>
      <c r="G475" s="1"/>
      <c r="H475" s="1"/>
      <c r="I475" s="1"/>
      <c r="J475" s="1"/>
      <c r="K475" s="1"/>
      <c r="L475" s="1"/>
      <c r="M475" s="1"/>
      <c r="N475" s="1"/>
      <c r="O475" s="1"/>
      <c r="P475" s="1"/>
      <c r="Q475" s="1"/>
      <c r="R475" s="1"/>
      <c r="S475" s="1"/>
      <c r="T475" s="1"/>
      <c r="U475" s="1"/>
    </row>
    <row r="476" spans="1:21" ht="9.75" customHeight="1">
      <c r="A476" s="1"/>
      <c r="B476" s="1"/>
      <c r="C476" s="1"/>
      <c r="D476" s="1"/>
      <c r="E476" s="1"/>
      <c r="F476" s="1"/>
      <c r="G476" s="1"/>
      <c r="H476" s="1"/>
      <c r="I476" s="1"/>
      <c r="J476" s="1"/>
      <c r="K476" s="1"/>
      <c r="L476" s="1"/>
      <c r="M476" s="1"/>
      <c r="N476" s="1"/>
      <c r="O476" s="1"/>
      <c r="P476" s="1"/>
      <c r="Q476" s="1"/>
      <c r="R476" s="1"/>
      <c r="S476" s="1"/>
      <c r="T476" s="1"/>
      <c r="U476" s="1"/>
    </row>
    <row r="477" spans="1:21" ht="9.75" customHeight="1">
      <c r="A477" s="1"/>
      <c r="B477" s="1"/>
      <c r="C477" s="1"/>
      <c r="D477" s="1"/>
      <c r="E477" s="1"/>
      <c r="F477" s="1"/>
      <c r="G477" s="1"/>
      <c r="H477" s="1"/>
      <c r="I477" s="1"/>
      <c r="J477" s="1"/>
      <c r="K477" s="1"/>
      <c r="L477" s="1"/>
      <c r="M477" s="1"/>
      <c r="N477" s="1"/>
      <c r="O477" s="1"/>
      <c r="P477" s="1"/>
      <c r="Q477" s="1"/>
      <c r="R477" s="1"/>
      <c r="S477" s="1"/>
      <c r="T477" s="1"/>
      <c r="U477" s="1"/>
    </row>
    <row r="478" spans="1:21" ht="9.75" customHeight="1">
      <c r="A478" s="1"/>
      <c r="B478" s="1"/>
      <c r="C478" s="1"/>
      <c r="D478" s="1"/>
      <c r="E478" s="1"/>
      <c r="F478" s="1"/>
      <c r="G478" s="1"/>
      <c r="H478" s="1"/>
      <c r="I478" s="1"/>
      <c r="J478" s="1"/>
      <c r="K478" s="1"/>
      <c r="L478" s="1"/>
      <c r="M478" s="1"/>
      <c r="N478" s="1"/>
      <c r="O478" s="1"/>
      <c r="P478" s="1"/>
      <c r="Q478" s="1"/>
      <c r="R478" s="1"/>
      <c r="S478" s="1"/>
      <c r="T478" s="1"/>
      <c r="U478" s="1"/>
    </row>
    <row r="479" spans="1:21" ht="9.75" customHeight="1">
      <c r="A479" s="1"/>
      <c r="B479" s="1"/>
      <c r="C479" s="1"/>
      <c r="D479" s="1"/>
      <c r="E479" s="1"/>
      <c r="F479" s="1"/>
      <c r="G479" s="1"/>
      <c r="H479" s="1"/>
      <c r="I479" s="1"/>
      <c r="J479" s="1"/>
      <c r="K479" s="1"/>
      <c r="L479" s="1"/>
      <c r="M479" s="1"/>
      <c r="N479" s="1"/>
      <c r="O479" s="1"/>
      <c r="P479" s="1"/>
      <c r="Q479" s="1"/>
      <c r="R479" s="1"/>
      <c r="S479" s="1"/>
      <c r="T479" s="1"/>
      <c r="U479" s="1"/>
    </row>
    <row r="480" spans="1:21" ht="9.75" customHeight="1">
      <c r="A480" s="1"/>
      <c r="B480" s="1"/>
      <c r="C480" s="1"/>
      <c r="D480" s="1"/>
      <c r="E480" s="1"/>
      <c r="F480" s="1"/>
      <c r="G480" s="1"/>
      <c r="H480" s="1"/>
      <c r="I480" s="1"/>
      <c r="J480" s="1"/>
      <c r="K480" s="1"/>
      <c r="L480" s="1"/>
      <c r="M480" s="1"/>
      <c r="N480" s="1"/>
      <c r="O480" s="1"/>
      <c r="P480" s="1"/>
      <c r="Q480" s="1"/>
      <c r="R480" s="1"/>
      <c r="S480" s="1"/>
      <c r="T480" s="1"/>
      <c r="U480" s="1"/>
    </row>
    <row r="481" spans="1:21" ht="9.75" customHeight="1">
      <c r="A481" s="1"/>
      <c r="B481" s="1"/>
      <c r="C481" s="1"/>
      <c r="D481" s="1"/>
      <c r="E481" s="1"/>
      <c r="F481" s="1"/>
      <c r="G481" s="1"/>
      <c r="H481" s="1"/>
      <c r="I481" s="1"/>
      <c r="J481" s="1"/>
      <c r="K481" s="1"/>
      <c r="L481" s="1"/>
      <c r="M481" s="1"/>
      <c r="N481" s="1"/>
      <c r="O481" s="1"/>
      <c r="P481" s="1"/>
      <c r="Q481" s="1"/>
      <c r="R481" s="1"/>
      <c r="S481" s="1"/>
      <c r="T481" s="1"/>
      <c r="U481" s="1"/>
    </row>
    <row r="482" spans="1:21" ht="9.75" customHeight="1">
      <c r="A482" s="1"/>
      <c r="B482" s="1"/>
      <c r="C482" s="1"/>
      <c r="D482" s="1"/>
      <c r="E482" s="1"/>
      <c r="F482" s="1"/>
      <c r="G482" s="1"/>
      <c r="H482" s="1"/>
      <c r="I482" s="1"/>
      <c r="J482" s="1"/>
      <c r="K482" s="1"/>
      <c r="L482" s="1"/>
      <c r="M482" s="1"/>
      <c r="N482" s="1"/>
      <c r="O482" s="1"/>
      <c r="P482" s="1"/>
      <c r="Q482" s="1"/>
      <c r="R482" s="1"/>
      <c r="S482" s="1"/>
      <c r="T482" s="1"/>
      <c r="U482" s="1"/>
    </row>
    <row r="483" spans="1:21" ht="9.75" customHeight="1">
      <c r="A483" s="1"/>
      <c r="B483" s="1"/>
      <c r="C483" s="1"/>
      <c r="D483" s="1"/>
      <c r="E483" s="1"/>
      <c r="F483" s="1"/>
      <c r="G483" s="1"/>
      <c r="H483" s="1"/>
      <c r="I483" s="1"/>
      <c r="J483" s="1"/>
      <c r="K483" s="1"/>
      <c r="L483" s="1"/>
      <c r="M483" s="1"/>
      <c r="N483" s="1"/>
      <c r="O483" s="1"/>
      <c r="P483" s="1"/>
      <c r="Q483" s="1"/>
      <c r="R483" s="1"/>
      <c r="S483" s="1"/>
      <c r="T483" s="1"/>
      <c r="U483" s="1"/>
    </row>
    <row r="484" spans="1:21" ht="9.75" customHeight="1">
      <c r="A484" s="1"/>
      <c r="B484" s="1"/>
      <c r="C484" s="1"/>
      <c r="D484" s="1"/>
      <c r="E484" s="1"/>
      <c r="F484" s="1"/>
      <c r="G484" s="1"/>
      <c r="H484" s="1"/>
      <c r="I484" s="1"/>
      <c r="J484" s="1"/>
      <c r="K484" s="1"/>
      <c r="L484" s="1"/>
      <c r="M484" s="1"/>
      <c r="N484" s="1"/>
      <c r="O484" s="1"/>
      <c r="P484" s="1"/>
      <c r="Q484" s="1"/>
      <c r="R484" s="1"/>
      <c r="S484" s="1"/>
      <c r="T484" s="1"/>
      <c r="U484" s="1"/>
    </row>
    <row r="485" spans="1:21" ht="9.75" customHeight="1">
      <c r="A485" s="1"/>
      <c r="B485" s="1"/>
      <c r="C485" s="1"/>
      <c r="D485" s="1"/>
      <c r="E485" s="1"/>
      <c r="F485" s="1"/>
      <c r="G485" s="1"/>
      <c r="H485" s="1"/>
      <c r="I485" s="1"/>
      <c r="J485" s="1"/>
      <c r="K485" s="1"/>
      <c r="L485" s="1"/>
      <c r="M485" s="1"/>
      <c r="N485" s="1"/>
      <c r="O485" s="1"/>
      <c r="P485" s="1"/>
      <c r="Q485" s="1"/>
      <c r="R485" s="1"/>
      <c r="S485" s="1"/>
      <c r="T485" s="1"/>
      <c r="U485" s="1"/>
    </row>
    <row r="486" spans="1:21" ht="9.75" customHeight="1">
      <c r="A486" s="1"/>
      <c r="B486" s="1"/>
      <c r="C486" s="1"/>
      <c r="D486" s="1"/>
      <c r="E486" s="1"/>
      <c r="F486" s="1"/>
      <c r="G486" s="1"/>
      <c r="H486" s="1"/>
      <c r="I486" s="1"/>
      <c r="J486" s="1"/>
      <c r="K486" s="1"/>
      <c r="L486" s="1"/>
      <c r="M486" s="1"/>
      <c r="N486" s="1"/>
      <c r="O486" s="1"/>
      <c r="P486" s="1"/>
      <c r="Q486" s="1"/>
      <c r="R486" s="1"/>
      <c r="S486" s="1"/>
      <c r="T486" s="1"/>
      <c r="U486" s="1"/>
    </row>
    <row r="487" spans="1:21" ht="9.75" customHeight="1">
      <c r="A487" s="1"/>
      <c r="B487" s="1"/>
      <c r="C487" s="1"/>
      <c r="D487" s="1"/>
      <c r="E487" s="1"/>
      <c r="F487" s="1"/>
      <c r="G487" s="1"/>
      <c r="H487" s="1"/>
      <c r="I487" s="1"/>
      <c r="J487" s="1"/>
      <c r="K487" s="1"/>
      <c r="L487" s="1"/>
      <c r="M487" s="1"/>
      <c r="N487" s="1"/>
      <c r="O487" s="1"/>
      <c r="P487" s="1"/>
      <c r="Q487" s="1"/>
      <c r="R487" s="1"/>
      <c r="S487" s="1"/>
      <c r="T487" s="1"/>
      <c r="U487" s="1"/>
    </row>
    <row r="488" spans="1:21" ht="9.75" customHeight="1">
      <c r="A488" s="1"/>
      <c r="B488" s="1"/>
      <c r="C488" s="1"/>
      <c r="D488" s="1"/>
      <c r="E488" s="1"/>
      <c r="F488" s="1"/>
      <c r="G488" s="1"/>
      <c r="H488" s="1"/>
      <c r="I488" s="1"/>
      <c r="J488" s="1"/>
      <c r="K488" s="1"/>
      <c r="L488" s="1"/>
      <c r="M488" s="1"/>
      <c r="N488" s="1"/>
      <c r="O488" s="1"/>
      <c r="P488" s="1"/>
      <c r="Q488" s="1"/>
      <c r="R488" s="1"/>
      <c r="S488" s="1"/>
      <c r="T488" s="1"/>
      <c r="U488" s="1"/>
    </row>
    <row r="489" spans="1:21" ht="9.75" customHeight="1">
      <c r="A489" s="1"/>
      <c r="B489" s="1"/>
      <c r="C489" s="1"/>
      <c r="D489" s="1"/>
      <c r="E489" s="1"/>
      <c r="F489" s="1"/>
      <c r="G489" s="1"/>
      <c r="H489" s="1"/>
      <c r="I489" s="1"/>
      <c r="J489" s="1"/>
      <c r="K489" s="1"/>
      <c r="L489" s="1"/>
      <c r="M489" s="1"/>
      <c r="N489" s="1"/>
      <c r="O489" s="1"/>
      <c r="P489" s="1"/>
      <c r="Q489" s="1"/>
      <c r="R489" s="1"/>
      <c r="S489" s="1"/>
      <c r="T489" s="1"/>
      <c r="U489" s="1"/>
    </row>
    <row r="490" spans="1:21" ht="9.75" customHeight="1">
      <c r="A490" s="1"/>
      <c r="B490" s="1"/>
      <c r="C490" s="1"/>
      <c r="D490" s="1"/>
      <c r="E490" s="1"/>
      <c r="F490" s="1"/>
      <c r="G490" s="1"/>
      <c r="H490" s="1"/>
      <c r="I490" s="1"/>
      <c r="J490" s="1"/>
      <c r="K490" s="1"/>
      <c r="L490" s="1"/>
      <c r="M490" s="1"/>
      <c r="N490" s="1"/>
      <c r="O490" s="1"/>
      <c r="P490" s="1"/>
      <c r="Q490" s="1"/>
      <c r="R490" s="1"/>
      <c r="S490" s="1"/>
      <c r="T490" s="1"/>
      <c r="U490" s="1"/>
    </row>
    <row r="491" spans="1:21" ht="9.75" customHeight="1">
      <c r="A491" s="1"/>
      <c r="B491" s="1"/>
      <c r="C491" s="1"/>
      <c r="D491" s="1"/>
      <c r="E491" s="1"/>
      <c r="F491" s="1"/>
      <c r="G491" s="1"/>
      <c r="H491" s="1"/>
      <c r="I491" s="1"/>
      <c r="J491" s="1"/>
      <c r="K491" s="1"/>
      <c r="L491" s="1"/>
      <c r="M491" s="1"/>
      <c r="N491" s="1"/>
      <c r="O491" s="1"/>
      <c r="P491" s="1"/>
      <c r="Q491" s="1"/>
      <c r="R491" s="1"/>
      <c r="S491" s="1"/>
      <c r="T491" s="1"/>
      <c r="U491" s="1"/>
    </row>
    <row r="492" spans="1:21" ht="9.75" customHeight="1">
      <c r="A492" s="1"/>
      <c r="B492" s="1"/>
      <c r="C492" s="1"/>
      <c r="D492" s="1"/>
      <c r="E492" s="1"/>
      <c r="F492" s="1"/>
      <c r="G492" s="1"/>
      <c r="H492" s="1"/>
      <c r="I492" s="1"/>
      <c r="J492" s="1"/>
      <c r="K492" s="1"/>
      <c r="L492" s="1"/>
      <c r="M492" s="1"/>
      <c r="N492" s="1"/>
      <c r="O492" s="1"/>
      <c r="P492" s="1"/>
      <c r="Q492" s="1"/>
      <c r="R492" s="1"/>
      <c r="S492" s="1"/>
      <c r="T492" s="1"/>
      <c r="U492" s="1"/>
    </row>
    <row r="493" spans="1:21" ht="9.75" customHeight="1">
      <c r="A493" s="1"/>
      <c r="B493" s="1"/>
      <c r="C493" s="1"/>
      <c r="D493" s="1"/>
      <c r="E493" s="1"/>
      <c r="F493" s="1"/>
      <c r="G493" s="1"/>
      <c r="H493" s="1"/>
      <c r="I493" s="1"/>
      <c r="J493" s="1"/>
      <c r="K493" s="1"/>
      <c r="L493" s="1"/>
      <c r="M493" s="1"/>
      <c r="N493" s="1"/>
      <c r="O493" s="1"/>
      <c r="P493" s="1"/>
      <c r="Q493" s="1"/>
      <c r="R493" s="1"/>
      <c r="S493" s="1"/>
      <c r="T493" s="1"/>
      <c r="U493" s="1"/>
    </row>
    <row r="494" spans="1:21" ht="9.75" customHeight="1">
      <c r="A494" s="1"/>
      <c r="B494" s="1"/>
      <c r="C494" s="1"/>
      <c r="D494" s="1"/>
      <c r="E494" s="1"/>
      <c r="F494" s="1"/>
      <c r="G494" s="1"/>
      <c r="H494" s="1"/>
      <c r="I494" s="1"/>
      <c r="J494" s="1"/>
      <c r="K494" s="1"/>
      <c r="L494" s="1"/>
      <c r="M494" s="1"/>
      <c r="N494" s="1"/>
      <c r="O494" s="1"/>
      <c r="P494" s="1"/>
      <c r="Q494" s="1"/>
      <c r="R494" s="1"/>
      <c r="S494" s="1"/>
      <c r="T494" s="1"/>
      <c r="U494" s="1"/>
    </row>
    <row r="495" spans="1:21" ht="9.75" customHeight="1">
      <c r="A495" s="1"/>
      <c r="B495" s="1"/>
      <c r="C495" s="1"/>
      <c r="D495" s="1"/>
      <c r="E495" s="1"/>
      <c r="F495" s="1"/>
      <c r="G495" s="1"/>
      <c r="H495" s="1"/>
      <c r="I495" s="1"/>
      <c r="J495" s="1"/>
      <c r="K495" s="1"/>
      <c r="L495" s="1"/>
      <c r="M495" s="1"/>
      <c r="N495" s="1"/>
      <c r="O495" s="1"/>
      <c r="P495" s="1"/>
      <c r="Q495" s="1"/>
      <c r="R495" s="1"/>
      <c r="S495" s="1"/>
      <c r="T495" s="1"/>
      <c r="U495" s="1"/>
    </row>
    <row r="496" spans="1:21" ht="9.75" customHeight="1">
      <c r="A496" s="1"/>
      <c r="B496" s="1"/>
      <c r="C496" s="1"/>
      <c r="D496" s="1"/>
      <c r="E496" s="1"/>
      <c r="F496" s="1"/>
      <c r="G496" s="1"/>
      <c r="H496" s="1"/>
      <c r="I496" s="1"/>
      <c r="J496" s="1"/>
      <c r="K496" s="1"/>
      <c r="L496" s="1"/>
      <c r="M496" s="1"/>
      <c r="N496" s="1"/>
      <c r="O496" s="1"/>
      <c r="P496" s="1"/>
      <c r="Q496" s="1"/>
      <c r="R496" s="1"/>
      <c r="S496" s="1"/>
      <c r="T496" s="1"/>
      <c r="U496" s="1"/>
    </row>
    <row r="497" spans="1:21" ht="9.75" customHeight="1">
      <c r="A497" s="1"/>
      <c r="B497" s="1"/>
      <c r="C497" s="1"/>
      <c r="D497" s="1"/>
      <c r="E497" s="1"/>
      <c r="F497" s="1"/>
      <c r="G497" s="1"/>
      <c r="H497" s="1"/>
      <c r="I497" s="1"/>
      <c r="J497" s="1"/>
      <c r="K497" s="1"/>
      <c r="L497" s="1"/>
      <c r="M497" s="1"/>
      <c r="N497" s="1"/>
      <c r="O497" s="1"/>
      <c r="P497" s="1"/>
      <c r="Q497" s="1"/>
      <c r="R497" s="1"/>
      <c r="S497" s="1"/>
      <c r="T497" s="1"/>
      <c r="U497" s="1"/>
    </row>
    <row r="498" spans="1:21" ht="9.75" customHeight="1">
      <c r="A498" s="1"/>
      <c r="B498" s="1"/>
      <c r="C498" s="1"/>
      <c r="D498" s="1"/>
      <c r="E498" s="1"/>
      <c r="F498" s="1"/>
      <c r="G498" s="1"/>
      <c r="H498" s="1"/>
      <c r="I498" s="1"/>
      <c r="J498" s="1"/>
      <c r="K498" s="1"/>
      <c r="L498" s="1"/>
      <c r="M498" s="1"/>
      <c r="N498" s="1"/>
      <c r="O498" s="1"/>
      <c r="P498" s="1"/>
      <c r="Q498" s="1"/>
      <c r="R498" s="1"/>
      <c r="S498" s="1"/>
      <c r="T498" s="1"/>
      <c r="U498" s="1"/>
    </row>
    <row r="499" spans="1:21" ht="9.75" customHeight="1">
      <c r="A499" s="1"/>
      <c r="B499" s="1"/>
      <c r="C499" s="1"/>
      <c r="D499" s="1"/>
      <c r="E499" s="1"/>
      <c r="F499" s="1"/>
      <c r="G499" s="1"/>
      <c r="H499" s="1"/>
      <c r="I499" s="1"/>
      <c r="J499" s="1"/>
      <c r="K499" s="1"/>
      <c r="L499" s="1"/>
      <c r="M499" s="1"/>
      <c r="N499" s="1"/>
      <c r="O499" s="1"/>
      <c r="P499" s="1"/>
      <c r="Q499" s="1"/>
      <c r="R499" s="1"/>
      <c r="S499" s="1"/>
      <c r="T499" s="1"/>
      <c r="U499" s="1"/>
    </row>
    <row r="500" spans="1:21" ht="9.75" customHeight="1">
      <c r="A500" s="1"/>
      <c r="B500" s="1"/>
      <c r="C500" s="1"/>
      <c r="D500" s="1"/>
      <c r="E500" s="1"/>
      <c r="F500" s="1"/>
      <c r="G500" s="1"/>
      <c r="H500" s="1"/>
      <c r="I500" s="1"/>
      <c r="J500" s="1"/>
      <c r="K500" s="1"/>
      <c r="L500" s="1"/>
      <c r="M500" s="1"/>
      <c r="N500" s="1"/>
      <c r="O500" s="1"/>
      <c r="P500" s="1"/>
      <c r="Q500" s="1"/>
      <c r="R500" s="1"/>
      <c r="S500" s="1"/>
      <c r="T500" s="1"/>
      <c r="U500" s="1"/>
    </row>
    <row r="501" spans="1:21" ht="9.75" customHeight="1">
      <c r="A501" s="1"/>
      <c r="B501" s="1"/>
      <c r="C501" s="1"/>
      <c r="D501" s="1"/>
      <c r="E501" s="1"/>
      <c r="F501" s="1"/>
      <c r="G501" s="1"/>
      <c r="H501" s="1"/>
      <c r="I501" s="1"/>
      <c r="J501" s="1"/>
      <c r="K501" s="1"/>
      <c r="L501" s="1"/>
      <c r="M501" s="1"/>
      <c r="N501" s="1"/>
      <c r="O501" s="1"/>
      <c r="P501" s="1"/>
      <c r="Q501" s="1"/>
      <c r="R501" s="1"/>
      <c r="S501" s="1"/>
      <c r="T501" s="1"/>
      <c r="U501" s="1"/>
    </row>
    <row r="502" spans="1:21" ht="9.75" customHeight="1">
      <c r="A502" s="1"/>
      <c r="B502" s="1"/>
      <c r="C502" s="1"/>
      <c r="D502" s="1"/>
      <c r="E502" s="1"/>
      <c r="F502" s="1"/>
      <c r="G502" s="1"/>
      <c r="H502" s="1"/>
      <c r="I502" s="1"/>
      <c r="J502" s="1"/>
      <c r="K502" s="1"/>
      <c r="L502" s="1"/>
      <c r="M502" s="1"/>
      <c r="N502" s="1"/>
      <c r="O502" s="1"/>
      <c r="P502" s="1"/>
      <c r="Q502" s="1"/>
      <c r="R502" s="1"/>
      <c r="S502" s="1"/>
      <c r="T502" s="1"/>
      <c r="U502" s="1"/>
    </row>
    <row r="503" spans="1:21" ht="9.75" customHeight="1">
      <c r="A503" s="1"/>
      <c r="B503" s="1"/>
      <c r="C503" s="1"/>
      <c r="D503" s="1"/>
      <c r="E503" s="1"/>
      <c r="F503" s="1"/>
      <c r="G503" s="1"/>
      <c r="H503" s="1"/>
      <c r="I503" s="1"/>
      <c r="J503" s="1"/>
      <c r="K503" s="1"/>
      <c r="L503" s="1"/>
      <c r="M503" s="1"/>
      <c r="N503" s="1"/>
      <c r="O503" s="1"/>
      <c r="P503" s="1"/>
      <c r="Q503" s="1"/>
      <c r="R503" s="1"/>
      <c r="S503" s="1"/>
      <c r="T503" s="1"/>
      <c r="U503" s="1"/>
    </row>
    <row r="504" spans="1:21" ht="9.75" customHeight="1">
      <c r="A504" s="1"/>
      <c r="B504" s="1"/>
      <c r="C504" s="1"/>
      <c r="D504" s="1"/>
      <c r="E504" s="1"/>
      <c r="F504" s="1"/>
      <c r="G504" s="1"/>
      <c r="H504" s="1"/>
      <c r="I504" s="1"/>
      <c r="J504" s="1"/>
      <c r="K504" s="1"/>
      <c r="L504" s="1"/>
      <c r="M504" s="1"/>
      <c r="N504" s="1"/>
      <c r="O504" s="1"/>
      <c r="P504" s="1"/>
      <c r="Q504" s="1"/>
      <c r="R504" s="1"/>
      <c r="S504" s="1"/>
      <c r="T504" s="1"/>
      <c r="U504" s="1"/>
    </row>
    <row r="505" spans="1:21" ht="9.75" customHeight="1">
      <c r="A505" s="1"/>
      <c r="B505" s="1"/>
      <c r="C505" s="1"/>
      <c r="D505" s="1"/>
      <c r="E505" s="1"/>
      <c r="F505" s="1"/>
      <c r="G505" s="1"/>
      <c r="H505" s="1"/>
      <c r="I505" s="1"/>
      <c r="J505" s="1"/>
      <c r="K505" s="1"/>
      <c r="L505" s="1"/>
      <c r="M505" s="1"/>
      <c r="N505" s="1"/>
      <c r="O505" s="1"/>
      <c r="P505" s="1"/>
      <c r="Q505" s="1"/>
      <c r="R505" s="1"/>
      <c r="S505" s="1"/>
      <c r="T505" s="1"/>
      <c r="U505" s="1"/>
    </row>
    <row r="506" spans="1:21" ht="9.75" customHeight="1">
      <c r="A506" s="1"/>
      <c r="B506" s="1"/>
      <c r="C506" s="1"/>
      <c r="D506" s="1"/>
      <c r="E506" s="1"/>
      <c r="F506" s="1"/>
      <c r="G506" s="1"/>
      <c r="H506" s="1"/>
      <c r="I506" s="1"/>
      <c r="J506" s="1"/>
      <c r="K506" s="1"/>
      <c r="L506" s="1"/>
      <c r="M506" s="1"/>
      <c r="N506" s="1"/>
      <c r="O506" s="1"/>
      <c r="P506" s="1"/>
      <c r="Q506" s="1"/>
      <c r="R506" s="1"/>
      <c r="S506" s="1"/>
      <c r="T506" s="1"/>
      <c r="U506" s="1"/>
    </row>
    <row r="507" spans="1:21" ht="9.75" customHeight="1">
      <c r="A507" s="1"/>
      <c r="B507" s="1"/>
      <c r="C507" s="1"/>
      <c r="D507" s="1"/>
      <c r="E507" s="1"/>
      <c r="F507" s="1"/>
      <c r="G507" s="1"/>
      <c r="H507" s="1"/>
      <c r="I507" s="1"/>
      <c r="J507" s="1"/>
      <c r="K507" s="1"/>
      <c r="L507" s="1"/>
      <c r="M507" s="1"/>
      <c r="N507" s="1"/>
      <c r="O507" s="1"/>
      <c r="P507" s="1"/>
      <c r="Q507" s="1"/>
      <c r="R507" s="1"/>
      <c r="S507" s="1"/>
      <c r="T507" s="1"/>
      <c r="U507" s="1"/>
    </row>
    <row r="508" spans="1:21" ht="9.75" customHeight="1">
      <c r="A508" s="1"/>
      <c r="B508" s="1"/>
      <c r="C508" s="1"/>
      <c r="D508" s="1"/>
      <c r="E508" s="1"/>
      <c r="F508" s="1"/>
      <c r="G508" s="1"/>
      <c r="H508" s="1"/>
      <c r="I508" s="1"/>
      <c r="J508" s="1"/>
      <c r="K508" s="1"/>
      <c r="L508" s="1"/>
      <c r="M508" s="1"/>
      <c r="N508" s="1"/>
      <c r="O508" s="1"/>
      <c r="P508" s="1"/>
      <c r="Q508" s="1"/>
      <c r="R508" s="1"/>
      <c r="S508" s="1"/>
      <c r="T508" s="1"/>
      <c r="U508" s="1"/>
    </row>
    <row r="509" spans="1:21" ht="9.75" customHeight="1">
      <c r="A509" s="1"/>
      <c r="B509" s="1"/>
      <c r="C509" s="1"/>
      <c r="D509" s="1"/>
      <c r="E509" s="1"/>
      <c r="F509" s="1"/>
      <c r="G509" s="1"/>
      <c r="H509" s="1"/>
      <c r="I509" s="1"/>
      <c r="J509" s="1"/>
      <c r="K509" s="1"/>
      <c r="L509" s="1"/>
      <c r="M509" s="1"/>
      <c r="N509" s="1"/>
      <c r="O509" s="1"/>
      <c r="P509" s="1"/>
      <c r="Q509" s="1"/>
      <c r="R509" s="1"/>
      <c r="S509" s="1"/>
      <c r="T509" s="1"/>
      <c r="U509" s="1"/>
    </row>
    <row r="510" spans="1:21" ht="9.75" customHeight="1">
      <c r="A510" s="1"/>
      <c r="B510" s="1"/>
      <c r="C510" s="1"/>
      <c r="D510" s="1"/>
      <c r="E510" s="1"/>
      <c r="F510" s="1"/>
      <c r="G510" s="1"/>
      <c r="H510" s="1"/>
      <c r="I510" s="1"/>
      <c r="J510" s="1"/>
      <c r="K510" s="1"/>
      <c r="L510" s="1"/>
      <c r="M510" s="1"/>
      <c r="N510" s="1"/>
      <c r="O510" s="1"/>
      <c r="P510" s="1"/>
      <c r="Q510" s="1"/>
      <c r="R510" s="1"/>
      <c r="S510" s="1"/>
      <c r="T510" s="1"/>
      <c r="U510" s="1"/>
    </row>
    <row r="511" spans="1:21" ht="9.75" customHeight="1">
      <c r="A511" s="1"/>
      <c r="B511" s="1"/>
      <c r="C511" s="1"/>
      <c r="D511" s="1"/>
      <c r="E511" s="1"/>
      <c r="F511" s="1"/>
      <c r="G511" s="1"/>
      <c r="H511" s="1"/>
      <c r="I511" s="1"/>
      <c r="J511" s="1"/>
      <c r="K511" s="1"/>
      <c r="L511" s="1"/>
      <c r="M511" s="1"/>
      <c r="N511" s="1"/>
      <c r="O511" s="1"/>
      <c r="P511" s="1"/>
      <c r="Q511" s="1"/>
      <c r="R511" s="1"/>
      <c r="S511" s="1"/>
      <c r="T511" s="1"/>
      <c r="U511" s="1"/>
    </row>
    <row r="512" spans="1:21" ht="9.75" customHeight="1">
      <c r="A512" s="1"/>
      <c r="B512" s="1"/>
      <c r="C512" s="1"/>
      <c r="D512" s="1"/>
      <c r="E512" s="1"/>
      <c r="F512" s="1"/>
      <c r="G512" s="1"/>
      <c r="H512" s="1"/>
      <c r="I512" s="1"/>
      <c r="J512" s="1"/>
      <c r="K512" s="1"/>
      <c r="L512" s="1"/>
      <c r="M512" s="1"/>
      <c r="N512" s="1"/>
      <c r="O512" s="1"/>
      <c r="P512" s="1"/>
      <c r="Q512" s="1"/>
      <c r="R512" s="1"/>
      <c r="S512" s="1"/>
      <c r="T512" s="1"/>
      <c r="U512" s="1"/>
    </row>
    <row r="513" spans="1:21" ht="9.75" customHeight="1">
      <c r="A513" s="1"/>
      <c r="B513" s="1"/>
      <c r="C513" s="1"/>
      <c r="D513" s="1"/>
      <c r="E513" s="1"/>
      <c r="F513" s="1"/>
      <c r="G513" s="1"/>
      <c r="H513" s="1"/>
      <c r="I513" s="1"/>
      <c r="J513" s="1"/>
      <c r="K513" s="1"/>
      <c r="L513" s="1"/>
      <c r="M513" s="1"/>
      <c r="N513" s="1"/>
      <c r="O513" s="1"/>
      <c r="P513" s="1"/>
      <c r="Q513" s="1"/>
      <c r="R513" s="1"/>
      <c r="S513" s="1"/>
      <c r="T513" s="1"/>
      <c r="U513" s="1"/>
    </row>
    <row r="514" spans="1:21" ht="9.75" customHeight="1">
      <c r="A514" s="1"/>
      <c r="B514" s="1"/>
      <c r="C514" s="1"/>
      <c r="D514" s="1"/>
      <c r="E514" s="1"/>
      <c r="F514" s="1"/>
      <c r="G514" s="1"/>
      <c r="H514" s="1"/>
      <c r="I514" s="1"/>
      <c r="J514" s="1"/>
      <c r="K514" s="1"/>
      <c r="L514" s="1"/>
      <c r="M514" s="1"/>
      <c r="N514" s="1"/>
      <c r="O514" s="1"/>
      <c r="P514" s="1"/>
      <c r="Q514" s="1"/>
      <c r="R514" s="1"/>
      <c r="S514" s="1"/>
      <c r="T514" s="1"/>
      <c r="U514" s="1"/>
    </row>
    <row r="515" spans="1:21" ht="9.75" customHeight="1">
      <c r="A515" s="1"/>
      <c r="B515" s="1"/>
      <c r="C515" s="1"/>
      <c r="D515" s="1"/>
      <c r="E515" s="1"/>
      <c r="F515" s="1"/>
      <c r="G515" s="1"/>
      <c r="H515" s="1"/>
      <c r="I515" s="1"/>
      <c r="J515" s="1"/>
      <c r="K515" s="1"/>
      <c r="L515" s="1"/>
      <c r="M515" s="1"/>
      <c r="N515" s="1"/>
      <c r="O515" s="1"/>
      <c r="P515" s="1"/>
      <c r="Q515" s="1"/>
      <c r="R515" s="1"/>
      <c r="S515" s="1"/>
      <c r="T515" s="1"/>
      <c r="U515" s="1"/>
    </row>
    <row r="516" spans="1:21" ht="9.75" customHeight="1">
      <c r="A516" s="1"/>
      <c r="B516" s="1"/>
      <c r="C516" s="1"/>
      <c r="D516" s="1"/>
      <c r="E516" s="1"/>
      <c r="F516" s="1"/>
      <c r="G516" s="1"/>
      <c r="H516" s="1"/>
      <c r="I516" s="1"/>
      <c r="J516" s="1"/>
      <c r="K516" s="1"/>
      <c r="L516" s="1"/>
      <c r="M516" s="1"/>
      <c r="N516" s="1"/>
      <c r="O516" s="1"/>
      <c r="P516" s="1"/>
      <c r="Q516" s="1"/>
      <c r="R516" s="1"/>
      <c r="S516" s="1"/>
      <c r="T516" s="1"/>
      <c r="U516" s="1"/>
    </row>
    <row r="517" spans="1:21" ht="9.75" customHeight="1">
      <c r="A517" s="1"/>
      <c r="B517" s="1"/>
      <c r="C517" s="1"/>
      <c r="D517" s="1"/>
      <c r="E517" s="1"/>
      <c r="F517" s="1"/>
      <c r="G517" s="1"/>
      <c r="H517" s="1"/>
      <c r="I517" s="1"/>
      <c r="J517" s="1"/>
      <c r="K517" s="1"/>
      <c r="L517" s="1"/>
      <c r="M517" s="1"/>
      <c r="N517" s="1"/>
      <c r="O517" s="1"/>
      <c r="P517" s="1"/>
      <c r="Q517" s="1"/>
      <c r="R517" s="1"/>
      <c r="S517" s="1"/>
      <c r="T517" s="1"/>
      <c r="U517" s="1"/>
    </row>
    <row r="518" spans="1:21" ht="9.75" customHeight="1">
      <c r="A518" s="1"/>
      <c r="B518" s="1"/>
      <c r="C518" s="1"/>
      <c r="D518" s="1"/>
      <c r="E518" s="1"/>
      <c r="F518" s="1"/>
      <c r="G518" s="1"/>
      <c r="H518" s="1"/>
      <c r="I518" s="1"/>
      <c r="J518" s="1"/>
      <c r="K518" s="1"/>
      <c r="L518" s="1"/>
      <c r="M518" s="1"/>
      <c r="N518" s="1"/>
      <c r="O518" s="1"/>
      <c r="P518" s="1"/>
      <c r="Q518" s="1"/>
      <c r="R518" s="1"/>
      <c r="S518" s="1"/>
      <c r="T518" s="1"/>
      <c r="U518" s="1"/>
    </row>
    <row r="519" spans="1:21" ht="9.75" customHeight="1">
      <c r="A519" s="1"/>
      <c r="B519" s="1"/>
      <c r="C519" s="1"/>
      <c r="D519" s="1"/>
      <c r="E519" s="1"/>
      <c r="F519" s="1"/>
      <c r="G519" s="1"/>
      <c r="H519" s="1"/>
      <c r="I519" s="1"/>
      <c r="J519" s="1"/>
      <c r="K519" s="1"/>
      <c r="L519" s="1"/>
      <c r="M519" s="1"/>
      <c r="N519" s="1"/>
      <c r="O519" s="1"/>
      <c r="P519" s="1"/>
      <c r="Q519" s="1"/>
      <c r="R519" s="1"/>
      <c r="S519" s="1"/>
      <c r="T519" s="1"/>
      <c r="U519" s="1"/>
    </row>
    <row r="520" spans="1:21" ht="9.75" customHeight="1">
      <c r="A520" s="1"/>
      <c r="B520" s="1"/>
      <c r="C520" s="1"/>
      <c r="D520" s="1"/>
      <c r="E520" s="1"/>
      <c r="F520" s="1"/>
      <c r="G520" s="1"/>
      <c r="H520" s="1"/>
      <c r="I520" s="1"/>
      <c r="J520" s="1"/>
      <c r="K520" s="1"/>
      <c r="L520" s="1"/>
      <c r="M520" s="1"/>
      <c r="N520" s="1"/>
      <c r="O520" s="1"/>
      <c r="P520" s="1"/>
      <c r="Q520" s="1"/>
      <c r="R520" s="1"/>
      <c r="S520" s="1"/>
      <c r="T520" s="1"/>
      <c r="U520" s="1"/>
    </row>
    <row r="521" spans="1:21" ht="9.75" customHeight="1">
      <c r="A521" s="1"/>
      <c r="B521" s="1"/>
      <c r="C521" s="1"/>
      <c r="D521" s="1"/>
      <c r="E521" s="1"/>
      <c r="F521" s="1"/>
      <c r="G521" s="1"/>
      <c r="H521" s="1"/>
      <c r="I521" s="1"/>
      <c r="J521" s="1"/>
      <c r="K521" s="1"/>
      <c r="L521" s="1"/>
      <c r="M521" s="1"/>
      <c r="N521" s="1"/>
      <c r="O521" s="1"/>
      <c r="P521" s="1"/>
      <c r="Q521" s="1"/>
      <c r="R521" s="1"/>
      <c r="S521" s="1"/>
      <c r="T521" s="1"/>
      <c r="U521" s="1"/>
    </row>
    <row r="522" spans="1:21" ht="9.75" customHeight="1">
      <c r="A522" s="1"/>
      <c r="B522" s="1"/>
      <c r="C522" s="1"/>
      <c r="D522" s="1"/>
      <c r="E522" s="1"/>
      <c r="F522" s="1"/>
      <c r="G522" s="1"/>
      <c r="H522" s="1"/>
      <c r="I522" s="1"/>
      <c r="J522" s="1"/>
      <c r="K522" s="1"/>
      <c r="L522" s="1"/>
      <c r="M522" s="1"/>
      <c r="N522" s="1"/>
      <c r="O522" s="1"/>
      <c r="P522" s="1"/>
      <c r="Q522" s="1"/>
      <c r="R522" s="1"/>
      <c r="S522" s="1"/>
      <c r="T522" s="1"/>
      <c r="U522" s="1"/>
    </row>
    <row r="523" spans="1:21" ht="9.75" customHeight="1">
      <c r="A523" s="1"/>
      <c r="B523" s="1"/>
      <c r="C523" s="1"/>
      <c r="D523" s="1"/>
      <c r="E523" s="1"/>
      <c r="F523" s="1"/>
      <c r="G523" s="1"/>
      <c r="H523" s="1"/>
      <c r="I523" s="1"/>
      <c r="J523" s="1"/>
      <c r="K523" s="1"/>
      <c r="L523" s="1"/>
      <c r="M523" s="1"/>
      <c r="N523" s="1"/>
      <c r="O523" s="1"/>
      <c r="P523" s="1"/>
      <c r="Q523" s="1"/>
      <c r="R523" s="1"/>
      <c r="S523" s="1"/>
      <c r="T523" s="1"/>
      <c r="U523" s="1"/>
    </row>
    <row r="524" spans="1:21" ht="9.75" customHeight="1">
      <c r="A524" s="1"/>
      <c r="B524" s="1"/>
      <c r="C524" s="1"/>
      <c r="D524" s="1"/>
      <c r="E524" s="1"/>
      <c r="F524" s="1"/>
      <c r="G524" s="1"/>
      <c r="H524" s="1"/>
      <c r="I524" s="1"/>
      <c r="J524" s="1"/>
      <c r="K524" s="1"/>
      <c r="L524" s="1"/>
      <c r="M524" s="1"/>
      <c r="N524" s="1"/>
      <c r="O524" s="1"/>
      <c r="P524" s="1"/>
      <c r="Q524" s="1"/>
      <c r="R524" s="1"/>
      <c r="S524" s="1"/>
      <c r="T524" s="1"/>
      <c r="U524" s="1"/>
    </row>
    <row r="525" spans="1:21" ht="9.75" customHeight="1">
      <c r="A525" s="1"/>
      <c r="B525" s="1"/>
      <c r="C525" s="1"/>
      <c r="D525" s="1"/>
      <c r="E525" s="1"/>
      <c r="F525" s="1"/>
      <c r="G525" s="1"/>
      <c r="H525" s="1"/>
      <c r="I525" s="1"/>
      <c r="J525" s="1"/>
      <c r="K525" s="1"/>
      <c r="L525" s="1"/>
      <c r="M525" s="1"/>
      <c r="N525" s="1"/>
      <c r="O525" s="1"/>
      <c r="P525" s="1"/>
      <c r="Q525" s="1"/>
      <c r="R525" s="1"/>
      <c r="S525" s="1"/>
      <c r="T525" s="1"/>
      <c r="U525" s="1"/>
    </row>
    <row r="526" spans="1:21" ht="9.75" customHeight="1">
      <c r="A526" s="1"/>
      <c r="B526" s="1"/>
      <c r="C526" s="1"/>
      <c r="D526" s="1"/>
      <c r="E526" s="1"/>
      <c r="F526" s="1"/>
      <c r="G526" s="1"/>
      <c r="H526" s="1"/>
      <c r="I526" s="1"/>
      <c r="J526" s="1"/>
      <c r="K526" s="1"/>
      <c r="L526" s="1"/>
      <c r="M526" s="1"/>
      <c r="N526" s="1"/>
      <c r="O526" s="1"/>
      <c r="P526" s="1"/>
      <c r="Q526" s="1"/>
      <c r="R526" s="1"/>
      <c r="S526" s="1"/>
      <c r="T526" s="1"/>
      <c r="U526" s="1"/>
    </row>
    <row r="527" spans="1:21" ht="9.75" customHeight="1">
      <c r="A527" s="1"/>
      <c r="B527" s="1"/>
      <c r="C527" s="1"/>
      <c r="D527" s="1"/>
      <c r="E527" s="1"/>
      <c r="F527" s="1"/>
      <c r="G527" s="1"/>
      <c r="H527" s="1"/>
      <c r="I527" s="1"/>
      <c r="J527" s="1"/>
      <c r="K527" s="1"/>
      <c r="L527" s="1"/>
      <c r="M527" s="1"/>
      <c r="N527" s="1"/>
      <c r="O527" s="1"/>
      <c r="P527" s="1"/>
      <c r="Q527" s="1"/>
      <c r="R527" s="1"/>
      <c r="S527" s="1"/>
      <c r="T527" s="1"/>
      <c r="U527" s="1"/>
    </row>
    <row r="528" spans="1:21" ht="9.75" customHeight="1">
      <c r="A528" s="1"/>
      <c r="B528" s="1"/>
      <c r="C528" s="1"/>
      <c r="D528" s="1"/>
      <c r="E528" s="1"/>
      <c r="F528" s="1"/>
      <c r="G528" s="1"/>
      <c r="H528" s="1"/>
      <c r="I528" s="1"/>
      <c r="J528" s="1"/>
      <c r="K528" s="1"/>
      <c r="L528" s="1"/>
      <c r="M528" s="1"/>
      <c r="N528" s="1"/>
      <c r="O528" s="1"/>
      <c r="P528" s="1"/>
      <c r="Q528" s="1"/>
      <c r="R528" s="1"/>
      <c r="S528" s="1"/>
      <c r="T528" s="1"/>
      <c r="U528" s="1"/>
    </row>
    <row r="529" spans="1:21" ht="9.75" customHeight="1">
      <c r="A529" s="1"/>
      <c r="B529" s="1"/>
      <c r="C529" s="1"/>
      <c r="D529" s="1"/>
      <c r="E529" s="1"/>
      <c r="F529" s="1"/>
      <c r="G529" s="1"/>
      <c r="H529" s="1"/>
      <c r="I529" s="1"/>
      <c r="J529" s="1"/>
      <c r="K529" s="1"/>
      <c r="L529" s="1"/>
      <c r="M529" s="1"/>
      <c r="N529" s="1"/>
      <c r="O529" s="1"/>
      <c r="P529" s="1"/>
      <c r="Q529" s="1"/>
      <c r="R529" s="1"/>
      <c r="S529" s="1"/>
      <c r="T529" s="1"/>
      <c r="U529" s="1"/>
    </row>
    <row r="530" spans="1:21" ht="9.75" customHeight="1">
      <c r="A530" s="1"/>
      <c r="B530" s="1"/>
      <c r="C530" s="1"/>
      <c r="D530" s="1"/>
      <c r="E530" s="1"/>
      <c r="F530" s="1"/>
      <c r="G530" s="1"/>
      <c r="H530" s="1"/>
      <c r="I530" s="1"/>
      <c r="J530" s="1"/>
      <c r="K530" s="1"/>
      <c r="L530" s="1"/>
      <c r="M530" s="1"/>
      <c r="N530" s="1"/>
      <c r="O530" s="1"/>
      <c r="P530" s="1"/>
      <c r="Q530" s="1"/>
      <c r="R530" s="1"/>
      <c r="S530" s="1"/>
      <c r="T530" s="1"/>
      <c r="U530" s="1"/>
    </row>
    <row r="531" spans="1:21" ht="9.75" customHeight="1">
      <c r="A531" s="1"/>
      <c r="B531" s="1"/>
      <c r="C531" s="1"/>
      <c r="D531" s="1"/>
      <c r="E531" s="1"/>
      <c r="F531" s="1"/>
      <c r="G531" s="1"/>
      <c r="H531" s="1"/>
      <c r="I531" s="1"/>
      <c r="J531" s="1"/>
      <c r="K531" s="1"/>
      <c r="L531" s="1"/>
      <c r="M531" s="1"/>
      <c r="N531" s="1"/>
      <c r="O531" s="1"/>
      <c r="P531" s="1"/>
      <c r="Q531" s="1"/>
      <c r="R531" s="1"/>
      <c r="S531" s="1"/>
      <c r="T531" s="1"/>
      <c r="U531" s="1"/>
    </row>
    <row r="532" spans="1:21" ht="9.75" customHeight="1">
      <c r="A532" s="1"/>
      <c r="B532" s="1"/>
      <c r="C532" s="1"/>
      <c r="D532" s="1"/>
      <c r="E532" s="1"/>
      <c r="F532" s="1"/>
      <c r="G532" s="1"/>
      <c r="H532" s="1"/>
      <c r="I532" s="1"/>
      <c r="J532" s="1"/>
      <c r="K532" s="1"/>
      <c r="L532" s="1"/>
      <c r="M532" s="1"/>
      <c r="N532" s="1"/>
      <c r="O532" s="1"/>
      <c r="P532" s="1"/>
      <c r="Q532" s="1"/>
      <c r="R532" s="1"/>
      <c r="S532" s="1"/>
      <c r="T532" s="1"/>
      <c r="U532" s="1"/>
    </row>
    <row r="533" spans="1:21" ht="9.75" customHeight="1">
      <c r="A533" s="1"/>
      <c r="B533" s="1"/>
      <c r="C533" s="1"/>
      <c r="D533" s="1"/>
      <c r="E533" s="1"/>
      <c r="F533" s="1"/>
      <c r="G533" s="1"/>
      <c r="H533" s="1"/>
      <c r="I533" s="1"/>
      <c r="J533" s="1"/>
      <c r="K533" s="1"/>
      <c r="L533" s="1"/>
      <c r="M533" s="1"/>
      <c r="N533" s="1"/>
      <c r="O533" s="1"/>
      <c r="P533" s="1"/>
      <c r="Q533" s="1"/>
      <c r="R533" s="1"/>
      <c r="S533" s="1"/>
      <c r="T533" s="1"/>
      <c r="U533" s="1"/>
    </row>
    <row r="534" spans="1:21" ht="9.75" customHeight="1">
      <c r="A534" s="1"/>
      <c r="B534" s="1"/>
      <c r="C534" s="1"/>
      <c r="D534" s="1"/>
      <c r="E534" s="1"/>
      <c r="F534" s="1"/>
      <c r="G534" s="1"/>
      <c r="H534" s="1"/>
      <c r="I534" s="1"/>
      <c r="J534" s="1"/>
      <c r="K534" s="1"/>
      <c r="L534" s="1"/>
      <c r="M534" s="1"/>
      <c r="N534" s="1"/>
      <c r="O534" s="1"/>
      <c r="P534" s="1"/>
      <c r="Q534" s="1"/>
      <c r="R534" s="1"/>
      <c r="S534" s="1"/>
      <c r="T534" s="1"/>
      <c r="U534" s="1"/>
    </row>
    <row r="535" spans="1:21" ht="9.75" customHeight="1">
      <c r="A535" s="1"/>
      <c r="B535" s="1"/>
      <c r="C535" s="1"/>
      <c r="D535" s="1"/>
      <c r="E535" s="1"/>
      <c r="F535" s="1"/>
      <c r="G535" s="1"/>
      <c r="H535" s="1"/>
      <c r="I535" s="1"/>
      <c r="J535" s="1"/>
      <c r="K535" s="1"/>
      <c r="L535" s="1"/>
      <c r="M535" s="1"/>
      <c r="N535" s="1"/>
      <c r="O535" s="1"/>
      <c r="P535" s="1"/>
      <c r="Q535" s="1"/>
      <c r="R535" s="1"/>
      <c r="S535" s="1"/>
      <c r="T535" s="1"/>
      <c r="U535" s="1"/>
    </row>
    <row r="536" spans="1:21" ht="9.75" customHeight="1">
      <c r="A536" s="1"/>
      <c r="B536" s="1"/>
      <c r="C536" s="1"/>
      <c r="D536" s="1"/>
      <c r="E536" s="1"/>
      <c r="F536" s="1"/>
      <c r="G536" s="1"/>
      <c r="H536" s="1"/>
      <c r="I536" s="1"/>
      <c r="J536" s="1"/>
      <c r="K536" s="1"/>
      <c r="L536" s="1"/>
      <c r="M536" s="1"/>
      <c r="N536" s="1"/>
      <c r="O536" s="1"/>
      <c r="P536" s="1"/>
      <c r="Q536" s="1"/>
      <c r="R536" s="1"/>
      <c r="S536" s="1"/>
      <c r="T536" s="1"/>
      <c r="U536" s="1"/>
    </row>
    <row r="537" spans="1:21" ht="9.75" customHeight="1">
      <c r="A537" s="1"/>
      <c r="B537" s="1"/>
      <c r="C537" s="1"/>
      <c r="D537" s="1"/>
      <c r="E537" s="1"/>
      <c r="F537" s="1"/>
      <c r="G537" s="1"/>
      <c r="H537" s="1"/>
      <c r="I537" s="1"/>
      <c r="J537" s="1"/>
      <c r="K537" s="1"/>
      <c r="L537" s="1"/>
      <c r="M537" s="1"/>
      <c r="N537" s="1"/>
      <c r="O537" s="1"/>
      <c r="P537" s="1"/>
      <c r="Q537" s="1"/>
      <c r="R537" s="1"/>
      <c r="S537" s="1"/>
      <c r="T537" s="1"/>
      <c r="U537" s="1"/>
    </row>
    <row r="538" spans="1:21" ht="9.75" customHeight="1">
      <c r="A538" s="1"/>
      <c r="B538" s="1"/>
      <c r="C538" s="1"/>
      <c r="D538" s="1"/>
      <c r="E538" s="1"/>
      <c r="F538" s="1"/>
      <c r="G538" s="1"/>
      <c r="H538" s="1"/>
      <c r="I538" s="1"/>
      <c r="J538" s="1"/>
      <c r="K538" s="1"/>
      <c r="L538" s="1"/>
      <c r="M538" s="1"/>
      <c r="N538" s="1"/>
      <c r="O538" s="1"/>
      <c r="P538" s="1"/>
      <c r="Q538" s="1"/>
      <c r="R538" s="1"/>
      <c r="S538" s="1"/>
      <c r="T538" s="1"/>
      <c r="U538" s="1"/>
    </row>
    <row r="539" spans="1:21" ht="9.75" customHeight="1">
      <c r="A539" s="1"/>
      <c r="B539" s="1"/>
      <c r="C539" s="1"/>
      <c r="D539" s="1"/>
      <c r="E539" s="1"/>
      <c r="F539" s="1"/>
      <c r="G539" s="1"/>
      <c r="H539" s="1"/>
      <c r="I539" s="1"/>
      <c r="J539" s="1"/>
      <c r="K539" s="1"/>
      <c r="L539" s="1"/>
      <c r="M539" s="1"/>
      <c r="N539" s="1"/>
      <c r="O539" s="1"/>
      <c r="P539" s="1"/>
      <c r="Q539" s="1"/>
      <c r="R539" s="1"/>
      <c r="S539" s="1"/>
      <c r="T539" s="1"/>
      <c r="U539" s="1"/>
    </row>
    <row r="540" spans="1:21" ht="9.75" customHeight="1">
      <c r="A540" s="1"/>
      <c r="B540" s="1"/>
      <c r="C540" s="1"/>
      <c r="D540" s="1"/>
      <c r="E540" s="1"/>
      <c r="F540" s="1"/>
      <c r="G540" s="1"/>
      <c r="H540" s="1"/>
      <c r="I540" s="1"/>
      <c r="J540" s="1"/>
      <c r="K540" s="1"/>
      <c r="L540" s="1"/>
      <c r="M540" s="1"/>
      <c r="N540" s="1"/>
      <c r="O540" s="1"/>
      <c r="P540" s="1"/>
      <c r="Q540" s="1"/>
      <c r="R540" s="1"/>
      <c r="S540" s="1"/>
      <c r="T540" s="1"/>
      <c r="U540" s="1"/>
    </row>
    <row r="541" spans="1:21" ht="9.75" customHeight="1">
      <c r="A541" s="1"/>
      <c r="B541" s="1"/>
      <c r="C541" s="1"/>
      <c r="D541" s="1"/>
      <c r="E541" s="1"/>
      <c r="F541" s="1"/>
      <c r="G541" s="1"/>
      <c r="H541" s="1"/>
      <c r="I541" s="1"/>
      <c r="J541" s="1"/>
      <c r="K541" s="1"/>
      <c r="L541" s="1"/>
      <c r="M541" s="1"/>
      <c r="N541" s="1"/>
      <c r="O541" s="1"/>
      <c r="P541" s="1"/>
      <c r="Q541" s="1"/>
      <c r="R541" s="1"/>
      <c r="S541" s="1"/>
      <c r="T541" s="1"/>
      <c r="U541" s="1"/>
    </row>
    <row r="542" spans="1:21" ht="9.75" customHeight="1">
      <c r="A542" s="1"/>
      <c r="B542" s="1"/>
      <c r="C542" s="1"/>
      <c r="D542" s="1"/>
      <c r="E542" s="1"/>
      <c r="F542" s="1"/>
      <c r="G542" s="1"/>
      <c r="H542" s="1"/>
      <c r="I542" s="1"/>
      <c r="J542" s="1"/>
      <c r="K542" s="1"/>
      <c r="L542" s="1"/>
      <c r="M542" s="1"/>
      <c r="N542" s="1"/>
      <c r="O542" s="1"/>
      <c r="P542" s="1"/>
      <c r="Q542" s="1"/>
      <c r="R542" s="1"/>
      <c r="S542" s="1"/>
      <c r="T542" s="1"/>
      <c r="U542" s="1"/>
    </row>
    <row r="543" spans="1:21" ht="9.75" customHeight="1">
      <c r="A543" s="1"/>
      <c r="B543" s="1"/>
      <c r="C543" s="1"/>
      <c r="D543" s="1"/>
      <c r="E543" s="1"/>
      <c r="F543" s="1"/>
      <c r="G543" s="1"/>
      <c r="H543" s="1"/>
      <c r="I543" s="1"/>
      <c r="J543" s="1"/>
      <c r="K543" s="1"/>
      <c r="L543" s="1"/>
      <c r="M543" s="1"/>
      <c r="N543" s="1"/>
      <c r="O543" s="1"/>
      <c r="P543" s="1"/>
      <c r="Q543" s="1"/>
      <c r="R543" s="1"/>
      <c r="S543" s="1"/>
      <c r="T543" s="1"/>
      <c r="U543" s="1"/>
    </row>
    <row r="544" spans="1:21" ht="9.75" customHeight="1">
      <c r="A544" s="1"/>
      <c r="B544" s="1"/>
      <c r="C544" s="1"/>
      <c r="D544" s="1"/>
      <c r="E544" s="1"/>
      <c r="F544" s="1"/>
      <c r="G544" s="1"/>
      <c r="H544" s="1"/>
      <c r="I544" s="1"/>
      <c r="J544" s="1"/>
      <c r="K544" s="1"/>
      <c r="L544" s="1"/>
      <c r="M544" s="1"/>
      <c r="N544" s="1"/>
      <c r="O544" s="1"/>
      <c r="P544" s="1"/>
      <c r="Q544" s="1"/>
      <c r="R544" s="1"/>
      <c r="S544" s="1"/>
      <c r="T544" s="1"/>
      <c r="U544" s="1"/>
    </row>
    <row r="545" spans="1:21" ht="9.75" customHeight="1">
      <c r="A545" s="1"/>
      <c r="B545" s="1"/>
      <c r="C545" s="1"/>
      <c r="D545" s="1"/>
      <c r="E545" s="1"/>
      <c r="F545" s="1"/>
      <c r="G545" s="1"/>
      <c r="H545" s="1"/>
      <c r="I545" s="1"/>
      <c r="J545" s="1"/>
      <c r="K545" s="1"/>
      <c r="L545" s="1"/>
      <c r="M545" s="1"/>
      <c r="N545" s="1"/>
      <c r="O545" s="1"/>
      <c r="P545" s="1"/>
      <c r="Q545" s="1"/>
      <c r="R545" s="1"/>
      <c r="S545" s="1"/>
      <c r="T545" s="1"/>
      <c r="U545" s="1"/>
    </row>
    <row r="546" spans="1:21" ht="9.75" customHeight="1">
      <c r="A546" s="1"/>
      <c r="B546" s="1"/>
      <c r="C546" s="1"/>
      <c r="D546" s="1"/>
      <c r="E546" s="1"/>
      <c r="F546" s="1"/>
      <c r="G546" s="1"/>
      <c r="H546" s="1"/>
      <c r="I546" s="1"/>
      <c r="J546" s="1"/>
      <c r="K546" s="1"/>
      <c r="L546" s="1"/>
      <c r="M546" s="1"/>
      <c r="N546" s="1"/>
      <c r="O546" s="1"/>
      <c r="P546" s="1"/>
      <c r="Q546" s="1"/>
      <c r="R546" s="1"/>
      <c r="S546" s="1"/>
      <c r="T546" s="1"/>
      <c r="U546" s="1"/>
    </row>
    <row r="547" spans="1:21" ht="9.75" customHeight="1">
      <c r="A547" s="1"/>
      <c r="B547" s="1"/>
      <c r="C547" s="1"/>
      <c r="D547" s="1"/>
      <c r="E547" s="1"/>
      <c r="F547" s="1"/>
      <c r="G547" s="1"/>
      <c r="H547" s="1"/>
      <c r="I547" s="1"/>
      <c r="J547" s="1"/>
      <c r="K547" s="1"/>
      <c r="L547" s="1"/>
      <c r="M547" s="1"/>
      <c r="N547" s="1"/>
      <c r="O547" s="1"/>
      <c r="P547" s="1"/>
      <c r="Q547" s="1"/>
      <c r="R547" s="1"/>
      <c r="S547" s="1"/>
      <c r="T547" s="1"/>
      <c r="U547" s="1"/>
    </row>
    <row r="548" spans="1:21" ht="9.75" customHeight="1">
      <c r="A548" s="1"/>
      <c r="B548" s="1"/>
      <c r="C548" s="1"/>
      <c r="D548" s="1"/>
      <c r="E548" s="1"/>
      <c r="F548" s="1"/>
      <c r="G548" s="1"/>
      <c r="H548" s="1"/>
      <c r="I548" s="1"/>
      <c r="J548" s="1"/>
      <c r="K548" s="1"/>
      <c r="L548" s="1"/>
      <c r="M548" s="1"/>
      <c r="N548" s="1"/>
      <c r="O548" s="1"/>
      <c r="P548" s="1"/>
      <c r="Q548" s="1"/>
      <c r="R548" s="1"/>
      <c r="S548" s="1"/>
      <c r="T548" s="1"/>
      <c r="U548" s="1"/>
    </row>
    <row r="549" spans="1:21" ht="9.75" customHeight="1">
      <c r="A549" s="1"/>
      <c r="B549" s="1"/>
      <c r="C549" s="1"/>
      <c r="D549" s="1"/>
      <c r="E549" s="1"/>
      <c r="F549" s="1"/>
      <c r="G549" s="1"/>
      <c r="H549" s="1"/>
      <c r="I549" s="1"/>
      <c r="J549" s="1"/>
      <c r="K549" s="1"/>
      <c r="L549" s="1"/>
      <c r="M549" s="1"/>
      <c r="N549" s="1"/>
      <c r="O549" s="1"/>
      <c r="P549" s="1"/>
      <c r="Q549" s="1"/>
      <c r="R549" s="1"/>
      <c r="S549" s="1"/>
      <c r="T549" s="1"/>
      <c r="U549" s="1"/>
    </row>
    <row r="550" spans="1:21" ht="9.75" customHeight="1">
      <c r="A550" s="1"/>
      <c r="B550" s="1"/>
      <c r="C550" s="1"/>
      <c r="D550" s="1"/>
      <c r="E550" s="1"/>
      <c r="F550" s="1"/>
      <c r="G550" s="1"/>
      <c r="H550" s="1"/>
      <c r="I550" s="1"/>
      <c r="J550" s="1"/>
      <c r="K550" s="1"/>
      <c r="L550" s="1"/>
      <c r="M550" s="1"/>
      <c r="N550" s="1"/>
      <c r="O550" s="1"/>
      <c r="P550" s="1"/>
      <c r="Q550" s="1"/>
      <c r="R550" s="1"/>
      <c r="S550" s="1"/>
      <c r="T550" s="1"/>
      <c r="U550" s="1"/>
    </row>
    <row r="551" spans="1:21" ht="9.75" customHeight="1">
      <c r="A551" s="1"/>
      <c r="B551" s="1"/>
      <c r="C551" s="1"/>
      <c r="D551" s="1"/>
      <c r="E551" s="1"/>
      <c r="F551" s="1"/>
      <c r="G551" s="1"/>
      <c r="H551" s="1"/>
      <c r="I551" s="1"/>
      <c r="J551" s="1"/>
      <c r="K551" s="1"/>
      <c r="L551" s="1"/>
      <c r="M551" s="1"/>
      <c r="N551" s="1"/>
      <c r="O551" s="1"/>
      <c r="P551" s="1"/>
      <c r="Q551" s="1"/>
      <c r="R551" s="1"/>
      <c r="S551" s="1"/>
      <c r="T551" s="1"/>
      <c r="U551" s="1"/>
    </row>
    <row r="552" spans="1:21" ht="9.75" customHeight="1">
      <c r="A552" s="1"/>
      <c r="B552" s="1"/>
      <c r="C552" s="1"/>
      <c r="D552" s="1"/>
      <c r="E552" s="1"/>
      <c r="F552" s="1"/>
      <c r="G552" s="1"/>
      <c r="H552" s="1"/>
      <c r="I552" s="1"/>
      <c r="J552" s="1"/>
      <c r="K552" s="1"/>
      <c r="L552" s="1"/>
      <c r="M552" s="1"/>
      <c r="N552" s="1"/>
      <c r="O552" s="1"/>
      <c r="P552" s="1"/>
      <c r="Q552" s="1"/>
      <c r="R552" s="1"/>
      <c r="S552" s="1"/>
      <c r="T552" s="1"/>
      <c r="U552" s="1"/>
    </row>
    <row r="553" spans="1:21" ht="9.75" customHeight="1">
      <c r="A553" s="1"/>
      <c r="B553" s="1"/>
      <c r="C553" s="1"/>
      <c r="D553" s="1"/>
      <c r="E553" s="1"/>
      <c r="F553" s="1"/>
      <c r="G553" s="1"/>
      <c r="H553" s="1"/>
      <c r="I553" s="1"/>
      <c r="J553" s="1"/>
      <c r="K553" s="1"/>
      <c r="L553" s="1"/>
      <c r="M553" s="1"/>
      <c r="N553" s="1"/>
      <c r="O553" s="1"/>
      <c r="P553" s="1"/>
      <c r="Q553" s="1"/>
      <c r="R553" s="1"/>
      <c r="S553" s="1"/>
      <c r="T553" s="1"/>
      <c r="U553" s="1"/>
    </row>
    <row r="554" spans="1:21" ht="9.75" customHeight="1">
      <c r="A554" s="1"/>
      <c r="B554" s="1"/>
      <c r="C554" s="1"/>
      <c r="D554" s="1"/>
      <c r="E554" s="1"/>
      <c r="F554" s="1"/>
      <c r="G554" s="1"/>
      <c r="H554" s="1"/>
      <c r="I554" s="1"/>
      <c r="J554" s="1"/>
      <c r="K554" s="1"/>
      <c r="L554" s="1"/>
      <c r="M554" s="1"/>
      <c r="N554" s="1"/>
      <c r="O554" s="1"/>
      <c r="P554" s="1"/>
      <c r="Q554" s="1"/>
      <c r="R554" s="1"/>
      <c r="S554" s="1"/>
      <c r="T554" s="1"/>
      <c r="U554" s="1"/>
    </row>
    <row r="555" spans="1:21" ht="9.75" customHeight="1">
      <c r="A555" s="1"/>
      <c r="B555" s="1"/>
      <c r="C555" s="1"/>
      <c r="D555" s="1"/>
      <c r="E555" s="1"/>
      <c r="F555" s="1"/>
      <c r="G555" s="1"/>
      <c r="H555" s="1"/>
      <c r="I555" s="1"/>
      <c r="J555" s="1"/>
      <c r="K555" s="1"/>
      <c r="L555" s="1"/>
      <c r="M555" s="1"/>
      <c r="N555" s="1"/>
      <c r="O555" s="1"/>
      <c r="P555" s="1"/>
      <c r="Q555" s="1"/>
      <c r="R555" s="1"/>
      <c r="S555" s="1"/>
      <c r="T555" s="1"/>
      <c r="U555" s="1"/>
    </row>
    <row r="556" spans="1:21" ht="9.75" customHeight="1">
      <c r="A556" s="1"/>
      <c r="B556" s="1"/>
      <c r="C556" s="1"/>
      <c r="D556" s="1"/>
      <c r="E556" s="1"/>
      <c r="F556" s="1"/>
      <c r="G556" s="1"/>
      <c r="H556" s="1"/>
      <c r="I556" s="1"/>
      <c r="J556" s="1"/>
      <c r="K556" s="1"/>
      <c r="L556" s="1"/>
      <c r="M556" s="1"/>
      <c r="N556" s="1"/>
      <c r="O556" s="1"/>
      <c r="P556" s="1"/>
      <c r="Q556" s="1"/>
      <c r="R556" s="1"/>
      <c r="S556" s="1"/>
      <c r="T556" s="1"/>
      <c r="U556" s="1"/>
    </row>
    <row r="557" spans="1:21" ht="9.75" customHeight="1">
      <c r="A557" s="1"/>
      <c r="B557" s="1"/>
      <c r="C557" s="1"/>
      <c r="D557" s="1"/>
      <c r="E557" s="1"/>
      <c r="F557" s="1"/>
      <c r="G557" s="1"/>
      <c r="H557" s="1"/>
      <c r="I557" s="1"/>
      <c r="J557" s="1"/>
      <c r="K557" s="1"/>
      <c r="L557" s="1"/>
      <c r="M557" s="1"/>
      <c r="N557" s="1"/>
      <c r="O557" s="1"/>
      <c r="P557" s="1"/>
      <c r="Q557" s="1"/>
      <c r="R557" s="1"/>
      <c r="S557" s="1"/>
      <c r="T557" s="1"/>
      <c r="U557" s="1"/>
    </row>
    <row r="558" spans="1:21" ht="9.75" customHeight="1">
      <c r="A558" s="1"/>
      <c r="B558" s="1"/>
      <c r="C558" s="1"/>
      <c r="D558" s="1"/>
      <c r="E558" s="1"/>
      <c r="F558" s="1"/>
      <c r="G558" s="1"/>
      <c r="H558" s="1"/>
      <c r="I558" s="1"/>
      <c r="J558" s="1"/>
      <c r="K558" s="1"/>
      <c r="L558" s="1"/>
      <c r="M558" s="1"/>
      <c r="N558" s="1"/>
      <c r="O558" s="1"/>
      <c r="P558" s="1"/>
      <c r="Q558" s="1"/>
      <c r="R558" s="1"/>
      <c r="S558" s="1"/>
      <c r="T558" s="1"/>
      <c r="U558" s="1"/>
    </row>
    <row r="559" spans="1:21" ht="9.75" customHeight="1">
      <c r="A559" s="1"/>
      <c r="B559" s="1"/>
      <c r="C559" s="1"/>
      <c r="D559" s="1"/>
      <c r="E559" s="1"/>
      <c r="F559" s="1"/>
      <c r="G559" s="1"/>
      <c r="H559" s="1"/>
      <c r="I559" s="1"/>
      <c r="J559" s="1"/>
      <c r="K559" s="1"/>
      <c r="L559" s="1"/>
      <c r="M559" s="1"/>
      <c r="N559" s="1"/>
      <c r="O559" s="1"/>
      <c r="P559" s="1"/>
      <c r="Q559" s="1"/>
      <c r="R559" s="1"/>
      <c r="S559" s="1"/>
      <c r="T559" s="1"/>
      <c r="U559" s="1"/>
    </row>
    <row r="560" spans="1:21" ht="9.75" customHeight="1">
      <c r="A560" s="1"/>
      <c r="B560" s="1"/>
      <c r="C560" s="1"/>
      <c r="D560" s="1"/>
      <c r="E560" s="1"/>
      <c r="F560" s="1"/>
      <c r="G560" s="1"/>
      <c r="H560" s="1"/>
      <c r="I560" s="1"/>
      <c r="J560" s="1"/>
      <c r="K560" s="1"/>
      <c r="L560" s="1"/>
      <c r="M560" s="1"/>
      <c r="N560" s="1"/>
      <c r="O560" s="1"/>
      <c r="P560" s="1"/>
      <c r="Q560" s="1"/>
      <c r="R560" s="1"/>
      <c r="S560" s="1"/>
      <c r="T560" s="1"/>
      <c r="U560" s="1"/>
    </row>
    <row r="561" spans="1:21" ht="9.75" customHeight="1">
      <c r="A561" s="1"/>
      <c r="B561" s="1"/>
      <c r="C561" s="1"/>
      <c r="D561" s="1"/>
      <c r="E561" s="1"/>
      <c r="F561" s="1"/>
      <c r="G561" s="1"/>
      <c r="H561" s="1"/>
      <c r="I561" s="1"/>
      <c r="J561" s="1"/>
      <c r="K561" s="1"/>
      <c r="L561" s="1"/>
      <c r="M561" s="1"/>
      <c r="N561" s="1"/>
      <c r="O561" s="1"/>
      <c r="P561" s="1"/>
      <c r="Q561" s="1"/>
      <c r="R561" s="1"/>
      <c r="S561" s="1"/>
      <c r="T561" s="1"/>
      <c r="U561" s="1"/>
    </row>
    <row r="562" spans="1:21" ht="9.75" customHeight="1">
      <c r="A562" s="1"/>
      <c r="B562" s="1"/>
      <c r="C562" s="1"/>
      <c r="D562" s="1"/>
      <c r="E562" s="1"/>
      <c r="F562" s="1"/>
      <c r="G562" s="1"/>
      <c r="H562" s="1"/>
      <c r="I562" s="1"/>
      <c r="J562" s="1"/>
      <c r="K562" s="1"/>
      <c r="L562" s="1"/>
      <c r="M562" s="1"/>
      <c r="N562" s="1"/>
      <c r="O562" s="1"/>
      <c r="P562" s="1"/>
      <c r="Q562" s="1"/>
      <c r="R562" s="1"/>
      <c r="S562" s="1"/>
      <c r="T562" s="1"/>
      <c r="U562" s="1"/>
    </row>
    <row r="563" spans="1:21" ht="9.75" customHeight="1">
      <c r="A563" s="1"/>
      <c r="B563" s="1"/>
      <c r="C563" s="1"/>
      <c r="D563" s="1"/>
      <c r="E563" s="1"/>
      <c r="F563" s="1"/>
      <c r="G563" s="1"/>
      <c r="H563" s="1"/>
      <c r="I563" s="1"/>
      <c r="J563" s="1"/>
      <c r="K563" s="1"/>
      <c r="L563" s="1"/>
      <c r="M563" s="1"/>
      <c r="N563" s="1"/>
      <c r="O563" s="1"/>
      <c r="P563" s="1"/>
      <c r="Q563" s="1"/>
      <c r="R563" s="1"/>
      <c r="S563" s="1"/>
      <c r="T563" s="1"/>
      <c r="U563" s="1"/>
    </row>
    <row r="564" spans="1:21" ht="9.75" customHeight="1">
      <c r="A564" s="1"/>
      <c r="B564" s="1"/>
      <c r="C564" s="1"/>
      <c r="D564" s="1"/>
      <c r="E564" s="1"/>
      <c r="F564" s="1"/>
      <c r="G564" s="1"/>
      <c r="H564" s="1"/>
      <c r="I564" s="1"/>
      <c r="J564" s="1"/>
      <c r="K564" s="1"/>
      <c r="L564" s="1"/>
      <c r="M564" s="1"/>
      <c r="N564" s="1"/>
      <c r="O564" s="1"/>
      <c r="P564" s="1"/>
      <c r="Q564" s="1"/>
      <c r="R564" s="1"/>
      <c r="S564" s="1"/>
      <c r="T564" s="1"/>
      <c r="U564" s="1"/>
    </row>
    <row r="565" spans="1:21" ht="9.75" customHeight="1">
      <c r="A565" s="1"/>
      <c r="B565" s="1"/>
      <c r="C565" s="1"/>
      <c r="D565" s="1"/>
      <c r="E565" s="1"/>
      <c r="F565" s="1"/>
      <c r="G565" s="1"/>
      <c r="H565" s="1"/>
      <c r="I565" s="1"/>
      <c r="J565" s="1"/>
      <c r="K565" s="1"/>
      <c r="L565" s="1"/>
      <c r="M565" s="1"/>
      <c r="N565" s="1"/>
      <c r="O565" s="1"/>
      <c r="P565" s="1"/>
      <c r="Q565" s="1"/>
      <c r="R565" s="1"/>
      <c r="S565" s="1"/>
      <c r="T565" s="1"/>
      <c r="U565" s="1"/>
    </row>
    <row r="566" spans="1:21" ht="9.75" customHeight="1">
      <c r="A566" s="1"/>
      <c r="B566" s="1"/>
      <c r="C566" s="1"/>
      <c r="D566" s="1"/>
      <c r="E566" s="1"/>
      <c r="F566" s="1"/>
      <c r="G566" s="1"/>
      <c r="H566" s="1"/>
      <c r="I566" s="1"/>
      <c r="J566" s="1"/>
      <c r="K566" s="1"/>
      <c r="L566" s="1"/>
      <c r="M566" s="1"/>
      <c r="N566" s="1"/>
      <c r="O566" s="1"/>
      <c r="P566" s="1"/>
      <c r="Q566" s="1"/>
      <c r="R566" s="1"/>
      <c r="S566" s="1"/>
      <c r="T566" s="1"/>
      <c r="U566" s="1"/>
    </row>
    <row r="567" spans="1:21" ht="9.75" customHeight="1">
      <c r="A567" s="1"/>
      <c r="B567" s="1"/>
      <c r="C567" s="1"/>
      <c r="D567" s="1"/>
      <c r="E567" s="1"/>
      <c r="F567" s="1"/>
      <c r="G567" s="1"/>
      <c r="H567" s="1"/>
      <c r="I567" s="1"/>
      <c r="J567" s="1"/>
      <c r="K567" s="1"/>
      <c r="L567" s="1"/>
      <c r="M567" s="1"/>
      <c r="N567" s="1"/>
      <c r="O567" s="1"/>
      <c r="P567" s="1"/>
      <c r="Q567" s="1"/>
      <c r="R567" s="1"/>
      <c r="S567" s="1"/>
      <c r="T567" s="1"/>
      <c r="U567" s="1"/>
    </row>
    <row r="568" spans="1:21" ht="9.75" customHeight="1">
      <c r="A568" s="1"/>
      <c r="B568" s="1"/>
      <c r="C568" s="1"/>
      <c r="D568" s="1"/>
      <c r="E568" s="1"/>
      <c r="F568" s="1"/>
      <c r="G568" s="1"/>
      <c r="H568" s="1"/>
      <c r="I568" s="1"/>
      <c r="J568" s="1"/>
      <c r="K568" s="1"/>
      <c r="L568" s="1"/>
      <c r="M568" s="1"/>
      <c r="N568" s="1"/>
      <c r="O568" s="1"/>
      <c r="P568" s="1"/>
      <c r="Q568" s="1"/>
      <c r="R568" s="1"/>
      <c r="S568" s="1"/>
      <c r="T568" s="1"/>
      <c r="U568" s="1"/>
    </row>
    <row r="569" spans="1:21" ht="9.75" customHeight="1">
      <c r="A569" s="1"/>
      <c r="B569" s="1"/>
      <c r="C569" s="1"/>
      <c r="D569" s="1"/>
      <c r="E569" s="1"/>
      <c r="F569" s="1"/>
      <c r="G569" s="1"/>
      <c r="H569" s="1"/>
      <c r="I569" s="1"/>
      <c r="J569" s="1"/>
      <c r="K569" s="1"/>
      <c r="L569" s="1"/>
      <c r="M569" s="1"/>
      <c r="N569" s="1"/>
      <c r="O569" s="1"/>
      <c r="P569" s="1"/>
      <c r="Q569" s="1"/>
      <c r="R569" s="1"/>
      <c r="S569" s="1"/>
      <c r="T569" s="1"/>
      <c r="U569" s="1"/>
    </row>
    <row r="570" spans="1:21" ht="9.75" customHeight="1">
      <c r="A570" s="1"/>
      <c r="B570" s="1"/>
      <c r="C570" s="1"/>
      <c r="D570" s="1"/>
      <c r="E570" s="1"/>
      <c r="F570" s="1"/>
      <c r="G570" s="1"/>
      <c r="H570" s="1"/>
      <c r="I570" s="1"/>
      <c r="J570" s="1"/>
      <c r="K570" s="1"/>
      <c r="L570" s="1"/>
      <c r="M570" s="1"/>
      <c r="N570" s="1"/>
      <c r="O570" s="1"/>
      <c r="P570" s="1"/>
      <c r="Q570" s="1"/>
      <c r="R570" s="1"/>
      <c r="S570" s="1"/>
      <c r="T570" s="1"/>
      <c r="U570" s="1"/>
    </row>
    <row r="571" spans="1:21" ht="9.75" customHeight="1">
      <c r="A571" s="1"/>
      <c r="B571" s="1"/>
      <c r="C571" s="1"/>
      <c r="D571" s="1"/>
      <c r="E571" s="1"/>
      <c r="F571" s="1"/>
      <c r="G571" s="1"/>
      <c r="H571" s="1"/>
      <c r="I571" s="1"/>
      <c r="J571" s="1"/>
      <c r="K571" s="1"/>
      <c r="L571" s="1"/>
      <c r="M571" s="1"/>
      <c r="N571" s="1"/>
      <c r="O571" s="1"/>
      <c r="P571" s="1"/>
      <c r="Q571" s="1"/>
      <c r="R571" s="1"/>
      <c r="S571" s="1"/>
      <c r="T571" s="1"/>
      <c r="U571" s="1"/>
    </row>
    <row r="572" spans="1:21" ht="9.75" customHeight="1">
      <c r="A572" s="1"/>
      <c r="B572" s="1"/>
      <c r="C572" s="1"/>
      <c r="D572" s="1"/>
      <c r="E572" s="1"/>
      <c r="F572" s="1"/>
      <c r="G572" s="1"/>
      <c r="H572" s="1"/>
      <c r="I572" s="1"/>
      <c r="J572" s="1"/>
      <c r="K572" s="1"/>
      <c r="L572" s="1"/>
      <c r="M572" s="1"/>
      <c r="N572" s="1"/>
      <c r="O572" s="1"/>
      <c r="P572" s="1"/>
      <c r="Q572" s="1"/>
      <c r="R572" s="1"/>
      <c r="S572" s="1"/>
      <c r="T572" s="1"/>
      <c r="U572" s="1"/>
    </row>
    <row r="573" spans="1:21" ht="9.75" customHeight="1">
      <c r="A573" s="1"/>
      <c r="B573" s="1"/>
      <c r="C573" s="1"/>
      <c r="D573" s="1"/>
      <c r="E573" s="1"/>
      <c r="F573" s="1"/>
      <c r="G573" s="1"/>
      <c r="H573" s="1"/>
      <c r="I573" s="1"/>
      <c r="J573" s="1"/>
      <c r="K573" s="1"/>
      <c r="L573" s="1"/>
      <c r="M573" s="1"/>
      <c r="N573" s="1"/>
      <c r="O573" s="1"/>
      <c r="P573" s="1"/>
      <c r="Q573" s="1"/>
      <c r="R573" s="1"/>
      <c r="S573" s="1"/>
      <c r="T573" s="1"/>
      <c r="U573" s="1"/>
    </row>
    <row r="574" spans="1:21" ht="9.75" customHeight="1">
      <c r="A574" s="1"/>
      <c r="B574" s="1"/>
      <c r="C574" s="1"/>
      <c r="D574" s="1"/>
      <c r="E574" s="1"/>
      <c r="F574" s="1"/>
      <c r="G574" s="1"/>
      <c r="H574" s="1"/>
      <c r="I574" s="1"/>
      <c r="J574" s="1"/>
      <c r="K574" s="1"/>
      <c r="L574" s="1"/>
      <c r="M574" s="1"/>
      <c r="N574" s="1"/>
      <c r="O574" s="1"/>
      <c r="P574" s="1"/>
      <c r="Q574" s="1"/>
      <c r="R574" s="1"/>
      <c r="S574" s="1"/>
      <c r="T574" s="1"/>
      <c r="U574" s="1"/>
    </row>
    <row r="575" spans="1:21" ht="9.75" customHeight="1">
      <c r="A575" s="1"/>
      <c r="B575" s="1"/>
      <c r="C575" s="1"/>
      <c r="D575" s="1"/>
      <c r="E575" s="1"/>
      <c r="F575" s="1"/>
      <c r="G575" s="1"/>
      <c r="H575" s="1"/>
      <c r="I575" s="1"/>
      <c r="J575" s="1"/>
      <c r="K575" s="1"/>
      <c r="L575" s="1"/>
      <c r="M575" s="1"/>
      <c r="N575" s="1"/>
      <c r="O575" s="1"/>
      <c r="P575" s="1"/>
      <c r="Q575" s="1"/>
      <c r="R575" s="1"/>
      <c r="S575" s="1"/>
      <c r="T575" s="1"/>
      <c r="U575" s="1"/>
    </row>
    <row r="576" spans="1:21" ht="9.75" customHeight="1">
      <c r="A576" s="1"/>
      <c r="B576" s="1"/>
      <c r="C576" s="1"/>
      <c r="D576" s="1"/>
      <c r="E576" s="1"/>
      <c r="F576" s="1"/>
      <c r="G576" s="1"/>
      <c r="H576" s="1"/>
      <c r="I576" s="1"/>
      <c r="J576" s="1"/>
      <c r="K576" s="1"/>
      <c r="L576" s="1"/>
      <c r="M576" s="1"/>
      <c r="N576" s="1"/>
      <c r="O576" s="1"/>
      <c r="P576" s="1"/>
      <c r="Q576" s="1"/>
      <c r="R576" s="1"/>
      <c r="S576" s="1"/>
      <c r="T576" s="1"/>
      <c r="U576" s="1"/>
    </row>
    <row r="577" spans="1:21" ht="9.75" customHeight="1">
      <c r="A577" s="1"/>
      <c r="B577" s="1"/>
      <c r="C577" s="1"/>
      <c r="D577" s="1"/>
      <c r="E577" s="1"/>
      <c r="F577" s="1"/>
      <c r="G577" s="1"/>
      <c r="H577" s="1"/>
      <c r="I577" s="1"/>
      <c r="J577" s="1"/>
      <c r="K577" s="1"/>
      <c r="L577" s="1"/>
      <c r="M577" s="1"/>
      <c r="N577" s="1"/>
      <c r="O577" s="1"/>
      <c r="P577" s="1"/>
      <c r="Q577" s="1"/>
      <c r="R577" s="1"/>
      <c r="S577" s="1"/>
      <c r="T577" s="1"/>
      <c r="U577" s="1"/>
    </row>
    <row r="578" spans="1:21" ht="9.75" customHeight="1">
      <c r="A578" s="1"/>
      <c r="B578" s="1"/>
      <c r="C578" s="1"/>
      <c r="D578" s="1"/>
      <c r="E578" s="1"/>
      <c r="F578" s="1"/>
      <c r="G578" s="1"/>
      <c r="H578" s="1"/>
      <c r="I578" s="1"/>
      <c r="J578" s="1"/>
      <c r="K578" s="1"/>
      <c r="L578" s="1"/>
      <c r="M578" s="1"/>
      <c r="N578" s="1"/>
      <c r="O578" s="1"/>
      <c r="P578" s="1"/>
      <c r="Q578" s="1"/>
      <c r="R578" s="1"/>
      <c r="S578" s="1"/>
      <c r="T578" s="1"/>
      <c r="U578" s="1"/>
    </row>
    <row r="579" spans="1:21" ht="9.75" customHeight="1">
      <c r="A579" s="1"/>
      <c r="B579" s="1"/>
      <c r="C579" s="1"/>
      <c r="D579" s="1"/>
      <c r="E579" s="1"/>
      <c r="F579" s="1"/>
      <c r="G579" s="1"/>
      <c r="H579" s="1"/>
      <c r="I579" s="1"/>
      <c r="J579" s="1"/>
      <c r="K579" s="1"/>
      <c r="L579" s="1"/>
      <c r="M579" s="1"/>
      <c r="N579" s="1"/>
      <c r="O579" s="1"/>
      <c r="P579" s="1"/>
      <c r="Q579" s="1"/>
      <c r="R579" s="1"/>
      <c r="S579" s="1"/>
      <c r="T579" s="1"/>
      <c r="U579" s="1"/>
    </row>
    <row r="580" spans="1:21" ht="9.75" customHeight="1">
      <c r="A580" s="1"/>
      <c r="B580" s="1"/>
      <c r="C580" s="1"/>
      <c r="D580" s="1"/>
      <c r="E580" s="1"/>
      <c r="F580" s="1"/>
      <c r="G580" s="1"/>
      <c r="H580" s="1"/>
      <c r="I580" s="1"/>
      <c r="J580" s="1"/>
      <c r="K580" s="1"/>
      <c r="L580" s="1"/>
      <c r="M580" s="1"/>
      <c r="N580" s="1"/>
      <c r="O580" s="1"/>
      <c r="P580" s="1"/>
      <c r="Q580" s="1"/>
      <c r="R580" s="1"/>
      <c r="S580" s="1"/>
      <c r="T580" s="1"/>
      <c r="U580" s="1"/>
    </row>
    <row r="581" spans="1:21" ht="9.75" customHeight="1">
      <c r="A581" s="1"/>
      <c r="B581" s="1"/>
      <c r="C581" s="1"/>
      <c r="D581" s="1"/>
      <c r="E581" s="1"/>
      <c r="F581" s="1"/>
      <c r="G581" s="1"/>
      <c r="H581" s="1"/>
      <c r="I581" s="1"/>
      <c r="J581" s="1"/>
      <c r="K581" s="1"/>
      <c r="L581" s="1"/>
      <c r="M581" s="1"/>
      <c r="N581" s="1"/>
      <c r="O581" s="1"/>
      <c r="P581" s="1"/>
      <c r="Q581" s="1"/>
      <c r="R581" s="1"/>
      <c r="S581" s="1"/>
      <c r="T581" s="1"/>
      <c r="U581" s="1"/>
    </row>
    <row r="582" spans="1:21" ht="9.75" customHeight="1">
      <c r="A582" s="1"/>
      <c r="B582" s="1"/>
      <c r="C582" s="1"/>
      <c r="D582" s="1"/>
      <c r="E582" s="1"/>
      <c r="F582" s="1"/>
      <c r="G582" s="1"/>
      <c r="H582" s="1"/>
      <c r="I582" s="1"/>
      <c r="J582" s="1"/>
      <c r="K582" s="1"/>
      <c r="L582" s="1"/>
      <c r="M582" s="1"/>
      <c r="N582" s="1"/>
      <c r="O582" s="1"/>
      <c r="P582" s="1"/>
      <c r="Q582" s="1"/>
      <c r="R582" s="1"/>
      <c r="S582" s="1"/>
      <c r="T582" s="1"/>
      <c r="U582" s="1"/>
    </row>
    <row r="583" spans="1:21" ht="9.75" customHeight="1">
      <c r="A583" s="1"/>
      <c r="B583" s="1"/>
      <c r="C583" s="1"/>
      <c r="D583" s="1"/>
      <c r="E583" s="1"/>
      <c r="F583" s="1"/>
      <c r="G583" s="1"/>
      <c r="H583" s="1"/>
      <c r="I583" s="1"/>
      <c r="J583" s="1"/>
      <c r="K583" s="1"/>
      <c r="L583" s="1"/>
      <c r="M583" s="1"/>
      <c r="N583" s="1"/>
      <c r="O583" s="1"/>
      <c r="P583" s="1"/>
      <c r="Q583" s="1"/>
      <c r="R583" s="1"/>
      <c r="S583" s="1"/>
      <c r="T583" s="1"/>
      <c r="U583" s="1"/>
    </row>
    <row r="584" spans="1:21" ht="9.75" customHeight="1">
      <c r="A584" s="1"/>
      <c r="B584" s="1"/>
      <c r="C584" s="1"/>
      <c r="D584" s="1"/>
      <c r="E584" s="1"/>
      <c r="F584" s="1"/>
      <c r="G584" s="1"/>
      <c r="H584" s="1"/>
      <c r="I584" s="1"/>
      <c r="J584" s="1"/>
      <c r="K584" s="1"/>
      <c r="L584" s="1"/>
      <c r="M584" s="1"/>
      <c r="N584" s="1"/>
      <c r="O584" s="1"/>
      <c r="P584" s="1"/>
      <c r="Q584" s="1"/>
      <c r="R584" s="1"/>
      <c r="S584" s="1"/>
      <c r="T584" s="1"/>
      <c r="U584" s="1"/>
    </row>
    <row r="585" spans="1:21" ht="9.75" customHeight="1">
      <c r="A585" s="1"/>
      <c r="B585" s="1"/>
      <c r="C585" s="1"/>
      <c r="D585" s="1"/>
      <c r="E585" s="1"/>
      <c r="F585" s="1"/>
      <c r="G585" s="1"/>
      <c r="H585" s="1"/>
      <c r="I585" s="1"/>
      <c r="J585" s="1"/>
      <c r="K585" s="1"/>
      <c r="L585" s="1"/>
      <c r="M585" s="1"/>
      <c r="N585" s="1"/>
      <c r="O585" s="1"/>
      <c r="P585" s="1"/>
      <c r="Q585" s="1"/>
      <c r="R585" s="1"/>
      <c r="S585" s="1"/>
      <c r="T585" s="1"/>
      <c r="U585" s="1"/>
    </row>
    <row r="586" spans="1:21" ht="9.75" customHeight="1">
      <c r="A586" s="1"/>
      <c r="B586" s="1"/>
      <c r="C586" s="1"/>
      <c r="D586" s="1"/>
      <c r="E586" s="1"/>
      <c r="F586" s="1"/>
      <c r="G586" s="1"/>
      <c r="H586" s="1"/>
      <c r="I586" s="1"/>
      <c r="J586" s="1"/>
      <c r="K586" s="1"/>
      <c r="L586" s="1"/>
      <c r="M586" s="1"/>
      <c r="N586" s="1"/>
      <c r="O586" s="1"/>
      <c r="P586" s="1"/>
      <c r="Q586" s="1"/>
      <c r="R586" s="1"/>
      <c r="S586" s="1"/>
      <c r="T586" s="1"/>
      <c r="U586" s="1"/>
    </row>
    <row r="587" spans="1:21" ht="9.75" customHeight="1">
      <c r="A587" s="1"/>
      <c r="B587" s="1"/>
      <c r="C587" s="1"/>
      <c r="D587" s="1"/>
      <c r="E587" s="1"/>
      <c r="F587" s="1"/>
      <c r="G587" s="1"/>
      <c r="H587" s="1"/>
      <c r="I587" s="1"/>
      <c r="J587" s="1"/>
      <c r="K587" s="1"/>
      <c r="L587" s="1"/>
      <c r="M587" s="1"/>
      <c r="N587" s="1"/>
      <c r="O587" s="1"/>
      <c r="P587" s="1"/>
      <c r="Q587" s="1"/>
      <c r="R587" s="1"/>
      <c r="S587" s="1"/>
      <c r="T587" s="1"/>
      <c r="U587" s="1"/>
    </row>
    <row r="588" spans="1:21" ht="9.75" customHeight="1">
      <c r="A588" s="1"/>
      <c r="B588" s="1"/>
      <c r="C588" s="1"/>
      <c r="D588" s="1"/>
      <c r="E588" s="1"/>
      <c r="F588" s="1"/>
      <c r="G588" s="1"/>
      <c r="H588" s="1"/>
      <c r="I588" s="1"/>
      <c r="J588" s="1"/>
      <c r="K588" s="1"/>
      <c r="L588" s="1"/>
      <c r="M588" s="1"/>
      <c r="N588" s="1"/>
      <c r="O588" s="1"/>
      <c r="P588" s="1"/>
      <c r="Q588" s="1"/>
      <c r="R588" s="1"/>
      <c r="S588" s="1"/>
      <c r="T588" s="1"/>
      <c r="U588" s="1"/>
    </row>
    <row r="589" spans="1:21" ht="9.75" customHeight="1">
      <c r="A589" s="1"/>
      <c r="B589" s="1"/>
      <c r="C589" s="1"/>
      <c r="D589" s="1"/>
      <c r="E589" s="1"/>
      <c r="F589" s="1"/>
      <c r="G589" s="1"/>
      <c r="H589" s="1"/>
      <c r="I589" s="1"/>
      <c r="J589" s="1"/>
      <c r="K589" s="1"/>
      <c r="L589" s="1"/>
      <c r="M589" s="1"/>
      <c r="N589" s="1"/>
      <c r="O589" s="1"/>
      <c r="P589" s="1"/>
      <c r="Q589" s="1"/>
      <c r="R589" s="1"/>
      <c r="S589" s="1"/>
      <c r="T589" s="1"/>
      <c r="U589" s="1"/>
    </row>
    <row r="590" spans="1:21" ht="9.75" customHeight="1">
      <c r="A590" s="1"/>
      <c r="B590" s="1"/>
      <c r="C590" s="1"/>
      <c r="D590" s="1"/>
      <c r="E590" s="1"/>
      <c r="F590" s="1"/>
      <c r="G590" s="1"/>
      <c r="H590" s="1"/>
      <c r="I590" s="1"/>
      <c r="J590" s="1"/>
      <c r="K590" s="1"/>
      <c r="L590" s="1"/>
      <c r="M590" s="1"/>
      <c r="N590" s="1"/>
      <c r="O590" s="1"/>
      <c r="P590" s="1"/>
      <c r="Q590" s="1"/>
      <c r="R590" s="1"/>
      <c r="S590" s="1"/>
      <c r="T590" s="1"/>
      <c r="U590" s="1"/>
    </row>
    <row r="591" spans="1:21" ht="9.75" customHeight="1">
      <c r="A591" s="1"/>
      <c r="B591" s="1"/>
      <c r="C591" s="1"/>
      <c r="D591" s="1"/>
      <c r="E591" s="1"/>
      <c r="F591" s="1"/>
      <c r="G591" s="1"/>
      <c r="H591" s="1"/>
      <c r="I591" s="1"/>
      <c r="J591" s="1"/>
      <c r="K591" s="1"/>
      <c r="L591" s="1"/>
      <c r="M591" s="1"/>
      <c r="N591" s="1"/>
      <c r="O591" s="1"/>
      <c r="P591" s="1"/>
      <c r="Q591" s="1"/>
      <c r="R591" s="1"/>
      <c r="S591" s="1"/>
      <c r="T591" s="1"/>
      <c r="U591" s="1"/>
    </row>
    <row r="592" spans="1:21" ht="9.75" customHeight="1">
      <c r="A592" s="1"/>
      <c r="B592" s="1"/>
      <c r="C592" s="1"/>
      <c r="D592" s="1"/>
      <c r="E592" s="1"/>
      <c r="F592" s="1"/>
      <c r="G592" s="1"/>
      <c r="H592" s="1"/>
      <c r="I592" s="1"/>
      <c r="J592" s="1"/>
      <c r="K592" s="1"/>
      <c r="L592" s="1"/>
      <c r="M592" s="1"/>
      <c r="N592" s="1"/>
      <c r="O592" s="1"/>
      <c r="P592" s="1"/>
      <c r="Q592" s="1"/>
      <c r="R592" s="1"/>
      <c r="S592" s="1"/>
      <c r="T592" s="1"/>
      <c r="U592" s="1"/>
    </row>
    <row r="593" spans="1:21" ht="9.75" customHeight="1">
      <c r="A593" s="1"/>
      <c r="B593" s="1"/>
      <c r="C593" s="1"/>
      <c r="D593" s="1"/>
      <c r="E593" s="1"/>
      <c r="F593" s="1"/>
      <c r="G593" s="1"/>
      <c r="H593" s="1"/>
      <c r="I593" s="1"/>
      <c r="J593" s="1"/>
      <c r="K593" s="1"/>
      <c r="L593" s="1"/>
      <c r="M593" s="1"/>
      <c r="N593" s="1"/>
      <c r="O593" s="1"/>
      <c r="P593" s="1"/>
      <c r="Q593" s="1"/>
      <c r="R593" s="1"/>
      <c r="S593" s="1"/>
      <c r="T593" s="1"/>
      <c r="U593" s="1"/>
    </row>
    <row r="594" spans="1:21" ht="9.75" customHeight="1">
      <c r="A594" s="1"/>
      <c r="B594" s="1"/>
      <c r="C594" s="1"/>
      <c r="D594" s="1"/>
      <c r="E594" s="1"/>
      <c r="F594" s="1"/>
      <c r="G594" s="1"/>
      <c r="H594" s="1"/>
      <c r="I594" s="1"/>
      <c r="J594" s="1"/>
      <c r="K594" s="1"/>
      <c r="L594" s="1"/>
      <c r="M594" s="1"/>
      <c r="N594" s="1"/>
      <c r="O594" s="1"/>
      <c r="P594" s="1"/>
      <c r="Q594" s="1"/>
      <c r="R594" s="1"/>
      <c r="S594" s="1"/>
      <c r="T594" s="1"/>
      <c r="U594" s="1"/>
    </row>
    <row r="595" spans="1:21" ht="9.75" customHeight="1">
      <c r="A595" s="1"/>
      <c r="B595" s="1"/>
      <c r="C595" s="1"/>
      <c r="D595" s="1"/>
      <c r="E595" s="1"/>
      <c r="F595" s="1"/>
      <c r="G595" s="1"/>
      <c r="H595" s="1"/>
      <c r="I595" s="1"/>
      <c r="J595" s="1"/>
      <c r="K595" s="1"/>
      <c r="L595" s="1"/>
      <c r="M595" s="1"/>
      <c r="N595" s="1"/>
      <c r="O595" s="1"/>
      <c r="P595" s="1"/>
      <c r="Q595" s="1"/>
      <c r="R595" s="1"/>
      <c r="S595" s="1"/>
      <c r="T595" s="1"/>
      <c r="U595" s="1"/>
    </row>
    <row r="596" spans="1:21" ht="9.75" customHeight="1">
      <c r="A596" s="1"/>
      <c r="B596" s="1"/>
      <c r="C596" s="1"/>
      <c r="D596" s="1"/>
      <c r="E596" s="1"/>
      <c r="F596" s="1"/>
      <c r="G596" s="1"/>
      <c r="H596" s="1"/>
      <c r="I596" s="1"/>
      <c r="J596" s="1"/>
      <c r="K596" s="1"/>
      <c r="L596" s="1"/>
      <c r="M596" s="1"/>
      <c r="N596" s="1"/>
      <c r="O596" s="1"/>
      <c r="P596" s="1"/>
      <c r="Q596" s="1"/>
      <c r="R596" s="1"/>
      <c r="S596" s="1"/>
      <c r="T596" s="1"/>
      <c r="U596" s="1"/>
    </row>
    <row r="597" spans="1:21" ht="9.75" customHeight="1">
      <c r="A597" s="1"/>
      <c r="B597" s="1"/>
      <c r="C597" s="1"/>
      <c r="D597" s="1"/>
      <c r="E597" s="1"/>
      <c r="F597" s="1"/>
      <c r="G597" s="1"/>
      <c r="H597" s="1"/>
      <c r="I597" s="1"/>
      <c r="J597" s="1"/>
      <c r="K597" s="1"/>
      <c r="L597" s="1"/>
      <c r="M597" s="1"/>
      <c r="N597" s="1"/>
      <c r="O597" s="1"/>
      <c r="P597" s="1"/>
      <c r="Q597" s="1"/>
      <c r="R597" s="1"/>
      <c r="S597" s="1"/>
      <c r="T597" s="1"/>
      <c r="U597" s="1"/>
    </row>
    <row r="598" spans="1:21" ht="9.75" customHeight="1">
      <c r="A598" s="1"/>
      <c r="B598" s="1"/>
      <c r="C598" s="1"/>
      <c r="D598" s="1"/>
      <c r="E598" s="1"/>
      <c r="F598" s="1"/>
      <c r="G598" s="1"/>
      <c r="H598" s="1"/>
      <c r="I598" s="1"/>
      <c r="J598" s="1"/>
      <c r="K598" s="1"/>
      <c r="L598" s="1"/>
      <c r="M598" s="1"/>
      <c r="N598" s="1"/>
      <c r="O598" s="1"/>
      <c r="P598" s="1"/>
      <c r="Q598" s="1"/>
      <c r="R598" s="1"/>
      <c r="S598" s="1"/>
      <c r="T598" s="1"/>
      <c r="U598" s="1"/>
    </row>
    <row r="599" spans="1:21" ht="9.75" customHeight="1">
      <c r="A599" s="1"/>
      <c r="B599" s="1"/>
      <c r="C599" s="1"/>
      <c r="D599" s="1"/>
      <c r="E599" s="1"/>
      <c r="F599" s="1"/>
      <c r="G599" s="1"/>
      <c r="H599" s="1"/>
      <c r="I599" s="1"/>
      <c r="J599" s="1"/>
      <c r="K599" s="1"/>
      <c r="L599" s="1"/>
      <c r="M599" s="1"/>
      <c r="N599" s="1"/>
      <c r="O599" s="1"/>
      <c r="P599" s="1"/>
      <c r="Q599" s="1"/>
      <c r="R599" s="1"/>
      <c r="S599" s="1"/>
      <c r="T599" s="1"/>
      <c r="U599" s="1"/>
    </row>
    <row r="600" spans="1:21" ht="9.75" customHeight="1">
      <c r="A600" s="1"/>
      <c r="B600" s="1"/>
      <c r="C600" s="1"/>
      <c r="D600" s="1"/>
      <c r="E600" s="1"/>
      <c r="F600" s="1"/>
      <c r="G600" s="1"/>
      <c r="H600" s="1"/>
      <c r="I600" s="1"/>
      <c r="J600" s="1"/>
      <c r="K600" s="1"/>
      <c r="L600" s="1"/>
      <c r="M600" s="1"/>
      <c r="N600" s="1"/>
      <c r="O600" s="1"/>
      <c r="P600" s="1"/>
      <c r="Q600" s="1"/>
      <c r="R600" s="1"/>
      <c r="S600" s="1"/>
      <c r="T600" s="1"/>
      <c r="U600" s="1"/>
    </row>
    <row r="601" spans="1:21" ht="9.75" customHeight="1">
      <c r="A601" s="1"/>
      <c r="B601" s="1"/>
      <c r="C601" s="1"/>
      <c r="D601" s="1"/>
      <c r="E601" s="1"/>
      <c r="F601" s="1"/>
      <c r="G601" s="1"/>
      <c r="H601" s="1"/>
      <c r="I601" s="1"/>
      <c r="J601" s="1"/>
      <c r="K601" s="1"/>
      <c r="L601" s="1"/>
      <c r="M601" s="1"/>
      <c r="N601" s="1"/>
      <c r="O601" s="1"/>
      <c r="P601" s="1"/>
      <c r="Q601" s="1"/>
      <c r="R601" s="1"/>
      <c r="S601" s="1"/>
      <c r="T601" s="1"/>
      <c r="U601" s="1"/>
    </row>
    <row r="602" spans="1:21" ht="9.75" customHeight="1">
      <c r="A602" s="1"/>
      <c r="B602" s="1"/>
      <c r="C602" s="1"/>
      <c r="D602" s="1"/>
      <c r="E602" s="1"/>
      <c r="F602" s="1"/>
      <c r="G602" s="1"/>
      <c r="H602" s="1"/>
      <c r="I602" s="1"/>
      <c r="J602" s="1"/>
      <c r="K602" s="1"/>
      <c r="L602" s="1"/>
      <c r="M602" s="1"/>
      <c r="N602" s="1"/>
      <c r="O602" s="1"/>
      <c r="P602" s="1"/>
      <c r="Q602" s="1"/>
      <c r="R602" s="1"/>
      <c r="S602" s="1"/>
      <c r="T602" s="1"/>
      <c r="U602" s="1"/>
    </row>
    <row r="603" spans="1:21" ht="9.75" customHeight="1">
      <c r="A603" s="1"/>
      <c r="B603" s="1"/>
      <c r="C603" s="1"/>
      <c r="D603" s="1"/>
      <c r="E603" s="1"/>
      <c r="F603" s="1"/>
      <c r="G603" s="1"/>
      <c r="H603" s="1"/>
      <c r="I603" s="1"/>
      <c r="J603" s="1"/>
      <c r="K603" s="1"/>
      <c r="L603" s="1"/>
      <c r="M603" s="1"/>
      <c r="N603" s="1"/>
      <c r="O603" s="1"/>
      <c r="P603" s="1"/>
      <c r="Q603" s="1"/>
      <c r="R603" s="1"/>
      <c r="S603" s="1"/>
      <c r="T603" s="1"/>
      <c r="U603" s="1"/>
    </row>
    <row r="604" spans="1:21" ht="9.75" customHeight="1">
      <c r="A604" s="1"/>
      <c r="B604" s="1"/>
      <c r="C604" s="1"/>
      <c r="D604" s="1"/>
      <c r="E604" s="1"/>
      <c r="F604" s="1"/>
      <c r="G604" s="1"/>
      <c r="H604" s="1"/>
      <c r="I604" s="1"/>
      <c r="J604" s="1"/>
      <c r="K604" s="1"/>
      <c r="L604" s="1"/>
      <c r="M604" s="1"/>
      <c r="N604" s="1"/>
      <c r="O604" s="1"/>
      <c r="P604" s="1"/>
      <c r="Q604" s="1"/>
      <c r="R604" s="1"/>
      <c r="S604" s="1"/>
      <c r="T604" s="1"/>
      <c r="U604" s="1"/>
    </row>
    <row r="605" spans="1:21" ht="9.75" customHeight="1">
      <c r="A605" s="1"/>
      <c r="B605" s="1"/>
      <c r="C605" s="1"/>
      <c r="D605" s="1"/>
      <c r="E605" s="1"/>
      <c r="F605" s="1"/>
      <c r="G605" s="1"/>
      <c r="H605" s="1"/>
      <c r="I605" s="1"/>
      <c r="J605" s="1"/>
      <c r="K605" s="1"/>
      <c r="L605" s="1"/>
      <c r="M605" s="1"/>
      <c r="N605" s="1"/>
      <c r="O605" s="1"/>
      <c r="P605" s="1"/>
      <c r="Q605" s="1"/>
      <c r="R605" s="1"/>
      <c r="S605" s="1"/>
      <c r="T605" s="1"/>
      <c r="U605" s="1"/>
    </row>
    <row r="606" spans="1:21" ht="9.75" customHeight="1">
      <c r="A606" s="1"/>
      <c r="B606" s="1"/>
      <c r="C606" s="1"/>
      <c r="D606" s="1"/>
      <c r="E606" s="1"/>
      <c r="F606" s="1"/>
      <c r="G606" s="1"/>
      <c r="H606" s="1"/>
      <c r="I606" s="1"/>
      <c r="J606" s="1"/>
      <c r="K606" s="1"/>
      <c r="L606" s="1"/>
      <c r="M606" s="1"/>
      <c r="N606" s="1"/>
      <c r="O606" s="1"/>
      <c r="P606" s="1"/>
      <c r="Q606" s="1"/>
      <c r="R606" s="1"/>
      <c r="S606" s="1"/>
      <c r="T606" s="1"/>
      <c r="U606" s="1"/>
    </row>
    <row r="607" spans="1:21" ht="9.75" customHeight="1">
      <c r="A607" s="1"/>
      <c r="B607" s="1"/>
      <c r="C607" s="1"/>
      <c r="D607" s="1"/>
      <c r="E607" s="1"/>
      <c r="F607" s="1"/>
      <c r="G607" s="1"/>
      <c r="H607" s="1"/>
      <c r="I607" s="1"/>
      <c r="J607" s="1"/>
      <c r="K607" s="1"/>
      <c r="L607" s="1"/>
      <c r="M607" s="1"/>
      <c r="N607" s="1"/>
      <c r="O607" s="1"/>
      <c r="P607" s="1"/>
      <c r="Q607" s="1"/>
      <c r="R607" s="1"/>
      <c r="S607" s="1"/>
      <c r="T607" s="1"/>
      <c r="U607" s="1"/>
    </row>
    <row r="608" spans="1:21" ht="9.75" customHeight="1">
      <c r="A608" s="1"/>
      <c r="B608" s="1"/>
      <c r="C608" s="1"/>
      <c r="D608" s="1"/>
      <c r="E608" s="1"/>
      <c r="F608" s="1"/>
      <c r="G608" s="1"/>
      <c r="H608" s="1"/>
      <c r="I608" s="1"/>
      <c r="J608" s="1"/>
      <c r="K608" s="1"/>
      <c r="L608" s="1"/>
      <c r="M608" s="1"/>
      <c r="N608" s="1"/>
      <c r="O608" s="1"/>
      <c r="P608" s="1"/>
      <c r="Q608" s="1"/>
      <c r="R608" s="1"/>
      <c r="S608" s="1"/>
      <c r="T608" s="1"/>
      <c r="U608" s="1"/>
    </row>
    <row r="609" spans="1:21" ht="9.75" customHeight="1">
      <c r="A609" s="1"/>
      <c r="B609" s="1"/>
      <c r="C609" s="1"/>
      <c r="D609" s="1"/>
      <c r="E609" s="1"/>
      <c r="F609" s="1"/>
      <c r="G609" s="1"/>
      <c r="H609" s="1"/>
      <c r="I609" s="1"/>
      <c r="J609" s="1"/>
      <c r="K609" s="1"/>
      <c r="L609" s="1"/>
      <c r="M609" s="1"/>
      <c r="N609" s="1"/>
      <c r="O609" s="1"/>
      <c r="P609" s="1"/>
      <c r="Q609" s="1"/>
      <c r="R609" s="1"/>
      <c r="S609" s="1"/>
      <c r="T609" s="1"/>
      <c r="U609" s="1"/>
    </row>
    <row r="610" spans="1:21" ht="9.75" customHeight="1">
      <c r="A610" s="1"/>
      <c r="B610" s="1"/>
      <c r="C610" s="1"/>
      <c r="D610" s="1"/>
      <c r="E610" s="1"/>
      <c r="F610" s="1"/>
      <c r="G610" s="1"/>
      <c r="H610" s="1"/>
      <c r="I610" s="1"/>
      <c r="J610" s="1"/>
      <c r="K610" s="1"/>
      <c r="L610" s="1"/>
      <c r="M610" s="1"/>
      <c r="N610" s="1"/>
      <c r="O610" s="1"/>
      <c r="P610" s="1"/>
      <c r="Q610" s="1"/>
      <c r="R610" s="1"/>
      <c r="S610" s="1"/>
      <c r="T610" s="1"/>
      <c r="U610" s="1"/>
    </row>
    <row r="611" spans="1:21" ht="9.75" customHeight="1">
      <c r="A611" s="1"/>
      <c r="B611" s="1"/>
      <c r="C611" s="1"/>
      <c r="D611" s="1"/>
      <c r="E611" s="1"/>
      <c r="F611" s="1"/>
      <c r="G611" s="1"/>
      <c r="H611" s="1"/>
      <c r="I611" s="1"/>
      <c r="J611" s="1"/>
      <c r="K611" s="1"/>
      <c r="L611" s="1"/>
      <c r="M611" s="1"/>
      <c r="N611" s="1"/>
      <c r="O611" s="1"/>
      <c r="P611" s="1"/>
      <c r="Q611" s="1"/>
      <c r="R611" s="1"/>
      <c r="S611" s="1"/>
      <c r="T611" s="1"/>
      <c r="U611" s="1"/>
    </row>
    <row r="612" spans="1:21" ht="9.75" customHeight="1">
      <c r="A612" s="1"/>
      <c r="B612" s="1"/>
      <c r="C612" s="1"/>
      <c r="D612" s="1"/>
      <c r="E612" s="1"/>
      <c r="F612" s="1"/>
      <c r="G612" s="1"/>
      <c r="H612" s="1"/>
      <c r="I612" s="1"/>
      <c r="J612" s="1"/>
      <c r="K612" s="1"/>
      <c r="L612" s="1"/>
      <c r="M612" s="1"/>
      <c r="N612" s="1"/>
      <c r="O612" s="1"/>
      <c r="P612" s="1"/>
      <c r="Q612" s="1"/>
      <c r="R612" s="1"/>
      <c r="S612" s="1"/>
      <c r="T612" s="1"/>
      <c r="U612" s="1"/>
    </row>
    <row r="613" spans="1:21" ht="9.75" customHeight="1">
      <c r="A613" s="1"/>
      <c r="B613" s="1"/>
      <c r="C613" s="1"/>
      <c r="D613" s="1"/>
      <c r="E613" s="1"/>
      <c r="F613" s="1"/>
      <c r="G613" s="1"/>
      <c r="H613" s="1"/>
      <c r="I613" s="1"/>
      <c r="J613" s="1"/>
      <c r="K613" s="1"/>
      <c r="L613" s="1"/>
      <c r="M613" s="1"/>
      <c r="N613" s="1"/>
      <c r="O613" s="1"/>
      <c r="P613" s="1"/>
      <c r="Q613" s="1"/>
      <c r="R613" s="1"/>
      <c r="S613" s="1"/>
      <c r="T613" s="1"/>
      <c r="U613" s="1"/>
    </row>
    <row r="614" spans="1:21" ht="9.75" customHeight="1">
      <c r="A614" s="1"/>
      <c r="B614" s="1"/>
      <c r="C614" s="1"/>
      <c r="D614" s="1"/>
      <c r="E614" s="1"/>
      <c r="F614" s="1"/>
      <c r="G614" s="1"/>
      <c r="H614" s="1"/>
      <c r="I614" s="1"/>
      <c r="J614" s="1"/>
      <c r="K614" s="1"/>
      <c r="L614" s="1"/>
      <c r="M614" s="1"/>
      <c r="N614" s="1"/>
      <c r="O614" s="1"/>
      <c r="P614" s="1"/>
      <c r="Q614" s="1"/>
      <c r="R614" s="1"/>
      <c r="S614" s="1"/>
      <c r="T614" s="1"/>
      <c r="U614" s="1"/>
    </row>
    <row r="615" spans="1:21" ht="9.75" customHeight="1">
      <c r="A615" s="1"/>
      <c r="B615" s="1"/>
      <c r="C615" s="1"/>
      <c r="D615" s="1"/>
      <c r="E615" s="1"/>
      <c r="F615" s="1"/>
      <c r="G615" s="1"/>
      <c r="H615" s="1"/>
      <c r="I615" s="1"/>
      <c r="J615" s="1"/>
      <c r="K615" s="1"/>
      <c r="L615" s="1"/>
      <c r="M615" s="1"/>
      <c r="N615" s="1"/>
      <c r="O615" s="1"/>
      <c r="P615" s="1"/>
      <c r="Q615" s="1"/>
      <c r="R615" s="1"/>
      <c r="S615" s="1"/>
      <c r="T615" s="1"/>
      <c r="U615" s="1"/>
    </row>
    <row r="616" spans="1:21" ht="9.75" customHeight="1">
      <c r="A616" s="1"/>
      <c r="B616" s="1"/>
      <c r="C616" s="1"/>
      <c r="D616" s="1"/>
      <c r="E616" s="1"/>
      <c r="F616" s="1"/>
      <c r="G616" s="1"/>
      <c r="H616" s="1"/>
      <c r="I616" s="1"/>
      <c r="J616" s="1"/>
      <c r="K616" s="1"/>
      <c r="L616" s="1"/>
      <c r="M616" s="1"/>
      <c r="N616" s="1"/>
      <c r="O616" s="1"/>
      <c r="P616" s="1"/>
      <c r="Q616" s="1"/>
      <c r="R616" s="1"/>
      <c r="S616" s="1"/>
      <c r="T616" s="1"/>
      <c r="U616" s="1"/>
    </row>
    <row r="617" spans="1:21" ht="9.75" customHeight="1">
      <c r="A617" s="1"/>
      <c r="B617" s="1"/>
      <c r="C617" s="1"/>
      <c r="D617" s="1"/>
      <c r="E617" s="1"/>
      <c r="F617" s="1"/>
      <c r="G617" s="1"/>
      <c r="H617" s="1"/>
      <c r="I617" s="1"/>
      <c r="J617" s="1"/>
      <c r="K617" s="1"/>
      <c r="L617" s="1"/>
      <c r="M617" s="1"/>
      <c r="N617" s="1"/>
      <c r="O617" s="1"/>
      <c r="P617" s="1"/>
      <c r="Q617" s="1"/>
      <c r="R617" s="1"/>
      <c r="S617" s="1"/>
      <c r="T617" s="1"/>
      <c r="U617" s="1"/>
    </row>
    <row r="618" spans="1:21" ht="9.75" customHeight="1">
      <c r="A618" s="1"/>
      <c r="B618" s="1"/>
      <c r="C618" s="1"/>
      <c r="D618" s="1"/>
      <c r="E618" s="1"/>
      <c r="F618" s="1"/>
      <c r="G618" s="1"/>
      <c r="H618" s="1"/>
      <c r="I618" s="1"/>
      <c r="J618" s="1"/>
      <c r="K618" s="1"/>
      <c r="L618" s="1"/>
      <c r="M618" s="1"/>
      <c r="N618" s="1"/>
      <c r="O618" s="1"/>
      <c r="P618" s="1"/>
      <c r="Q618" s="1"/>
      <c r="R618" s="1"/>
      <c r="S618" s="1"/>
      <c r="T618" s="1"/>
      <c r="U618" s="1"/>
    </row>
    <row r="619" spans="1:21" ht="9.75" customHeight="1">
      <c r="A619" s="1"/>
      <c r="B619" s="1"/>
      <c r="C619" s="1"/>
      <c r="D619" s="1"/>
      <c r="E619" s="1"/>
      <c r="F619" s="1"/>
      <c r="G619" s="1"/>
      <c r="H619" s="1"/>
      <c r="I619" s="1"/>
      <c r="J619" s="1"/>
      <c r="K619" s="1"/>
      <c r="L619" s="1"/>
      <c r="M619" s="1"/>
      <c r="N619" s="1"/>
      <c r="O619" s="1"/>
      <c r="P619" s="1"/>
      <c r="Q619" s="1"/>
      <c r="R619" s="1"/>
      <c r="S619" s="1"/>
      <c r="T619" s="1"/>
      <c r="U619" s="1"/>
    </row>
    <row r="620" spans="1:21" ht="9.75" customHeight="1">
      <c r="A620" s="1"/>
      <c r="B620" s="1"/>
      <c r="C620" s="1"/>
      <c r="D620" s="1"/>
      <c r="E620" s="1"/>
      <c r="F620" s="1"/>
      <c r="G620" s="1"/>
      <c r="H620" s="1"/>
      <c r="I620" s="1"/>
      <c r="J620" s="1"/>
      <c r="K620" s="1"/>
      <c r="L620" s="1"/>
      <c r="M620" s="1"/>
      <c r="N620" s="1"/>
      <c r="O620" s="1"/>
      <c r="P620" s="1"/>
      <c r="Q620" s="1"/>
      <c r="R620" s="1"/>
      <c r="S620" s="1"/>
      <c r="T620" s="1"/>
      <c r="U620" s="1"/>
    </row>
    <row r="621" spans="1:21" ht="9.75" customHeight="1">
      <c r="A621" s="1"/>
      <c r="B621" s="1"/>
      <c r="C621" s="1"/>
      <c r="D621" s="1"/>
      <c r="E621" s="1"/>
      <c r="F621" s="1"/>
      <c r="G621" s="1"/>
      <c r="H621" s="1"/>
      <c r="I621" s="1"/>
      <c r="J621" s="1"/>
      <c r="K621" s="1"/>
      <c r="L621" s="1"/>
      <c r="M621" s="1"/>
      <c r="N621" s="1"/>
      <c r="O621" s="1"/>
      <c r="P621" s="1"/>
      <c r="Q621" s="1"/>
      <c r="R621" s="1"/>
      <c r="S621" s="1"/>
      <c r="T621" s="1"/>
      <c r="U621" s="1"/>
    </row>
    <row r="622" spans="1:21" ht="9.75" customHeight="1">
      <c r="A622" s="1"/>
      <c r="B622" s="1"/>
      <c r="C622" s="1"/>
      <c r="D622" s="1"/>
      <c r="E622" s="1"/>
      <c r="F622" s="1"/>
      <c r="G622" s="1"/>
      <c r="H622" s="1"/>
      <c r="I622" s="1"/>
      <c r="J622" s="1"/>
      <c r="K622" s="1"/>
      <c r="L622" s="1"/>
      <c r="M622" s="1"/>
      <c r="N622" s="1"/>
      <c r="O622" s="1"/>
      <c r="P622" s="1"/>
      <c r="Q622" s="1"/>
      <c r="R622" s="1"/>
      <c r="S622" s="1"/>
      <c r="T622" s="1"/>
      <c r="U622" s="1"/>
    </row>
    <row r="623" spans="1:21" ht="9.75" customHeight="1">
      <c r="A623" s="1"/>
      <c r="B623" s="1"/>
      <c r="C623" s="1"/>
      <c r="D623" s="1"/>
      <c r="E623" s="1"/>
      <c r="F623" s="1"/>
      <c r="G623" s="1"/>
      <c r="H623" s="1"/>
      <c r="I623" s="1"/>
      <c r="J623" s="1"/>
      <c r="K623" s="1"/>
      <c r="L623" s="1"/>
      <c r="M623" s="1"/>
      <c r="N623" s="1"/>
      <c r="O623" s="1"/>
      <c r="P623" s="1"/>
      <c r="Q623" s="1"/>
      <c r="R623" s="1"/>
      <c r="S623" s="1"/>
      <c r="T623" s="1"/>
      <c r="U623" s="1"/>
    </row>
    <row r="624" spans="1:21" ht="9.75" customHeight="1">
      <c r="A624" s="1"/>
      <c r="B624" s="1"/>
      <c r="C624" s="1"/>
      <c r="D624" s="1"/>
      <c r="E624" s="1"/>
      <c r="F624" s="1"/>
      <c r="G624" s="1"/>
      <c r="H624" s="1"/>
      <c r="I624" s="1"/>
      <c r="J624" s="1"/>
      <c r="K624" s="1"/>
      <c r="L624" s="1"/>
      <c r="M624" s="1"/>
      <c r="N624" s="1"/>
      <c r="O624" s="1"/>
      <c r="P624" s="1"/>
      <c r="Q624" s="1"/>
      <c r="R624" s="1"/>
      <c r="S624" s="1"/>
      <c r="T624" s="1"/>
      <c r="U624" s="1"/>
    </row>
    <row r="625" spans="1:21" ht="9.75" customHeight="1">
      <c r="A625" s="1"/>
      <c r="B625" s="1"/>
      <c r="C625" s="1"/>
      <c r="D625" s="1"/>
      <c r="E625" s="1"/>
      <c r="F625" s="1"/>
      <c r="G625" s="1"/>
      <c r="H625" s="1"/>
      <c r="I625" s="1"/>
      <c r="J625" s="1"/>
      <c r="K625" s="1"/>
      <c r="L625" s="1"/>
      <c r="M625" s="1"/>
      <c r="N625" s="1"/>
      <c r="O625" s="1"/>
      <c r="P625" s="1"/>
      <c r="Q625" s="1"/>
      <c r="R625" s="1"/>
      <c r="S625" s="1"/>
      <c r="T625" s="1"/>
      <c r="U625" s="1"/>
    </row>
    <row r="626" spans="1:21" ht="9.75" customHeight="1">
      <c r="A626" s="1"/>
      <c r="B626" s="1"/>
      <c r="C626" s="1"/>
      <c r="D626" s="1"/>
      <c r="E626" s="1"/>
      <c r="F626" s="1"/>
      <c r="G626" s="1"/>
      <c r="H626" s="1"/>
      <c r="I626" s="1"/>
      <c r="J626" s="1"/>
      <c r="K626" s="1"/>
      <c r="L626" s="1"/>
      <c r="M626" s="1"/>
      <c r="N626" s="1"/>
      <c r="O626" s="1"/>
      <c r="P626" s="1"/>
      <c r="Q626" s="1"/>
      <c r="R626" s="1"/>
      <c r="S626" s="1"/>
      <c r="T626" s="1"/>
      <c r="U626" s="1"/>
    </row>
    <row r="627" spans="1:21" ht="9.75" customHeight="1">
      <c r="A627" s="1"/>
      <c r="B627" s="1"/>
      <c r="C627" s="1"/>
      <c r="D627" s="1"/>
      <c r="E627" s="1"/>
      <c r="F627" s="1"/>
      <c r="G627" s="1"/>
      <c r="H627" s="1"/>
      <c r="I627" s="1"/>
      <c r="J627" s="1"/>
      <c r="K627" s="1"/>
      <c r="L627" s="1"/>
      <c r="M627" s="1"/>
      <c r="N627" s="1"/>
      <c r="O627" s="1"/>
      <c r="P627" s="1"/>
      <c r="Q627" s="1"/>
      <c r="R627" s="1"/>
      <c r="S627" s="1"/>
      <c r="T627" s="1"/>
      <c r="U627" s="1"/>
    </row>
    <row r="628" spans="1:21" ht="9.75" customHeight="1">
      <c r="A628" s="1"/>
      <c r="B628" s="1"/>
      <c r="C628" s="1"/>
      <c r="D628" s="1"/>
      <c r="E628" s="1"/>
      <c r="F628" s="1"/>
      <c r="G628" s="1"/>
      <c r="H628" s="1"/>
      <c r="I628" s="1"/>
      <c r="J628" s="1"/>
      <c r="K628" s="1"/>
      <c r="L628" s="1"/>
      <c r="M628" s="1"/>
      <c r="N628" s="1"/>
      <c r="O628" s="1"/>
      <c r="P628" s="1"/>
      <c r="Q628" s="1"/>
      <c r="R628" s="1"/>
      <c r="S628" s="1"/>
      <c r="T628" s="1"/>
      <c r="U628" s="1"/>
    </row>
    <row r="629" spans="1:21" ht="9.75" customHeight="1">
      <c r="A629" s="1"/>
      <c r="B629" s="1"/>
      <c r="C629" s="1"/>
      <c r="D629" s="1"/>
      <c r="E629" s="1"/>
      <c r="F629" s="1"/>
      <c r="G629" s="1"/>
      <c r="H629" s="1"/>
      <c r="I629" s="1"/>
      <c r="J629" s="1"/>
      <c r="K629" s="1"/>
      <c r="L629" s="1"/>
      <c r="M629" s="1"/>
      <c r="N629" s="1"/>
      <c r="O629" s="1"/>
      <c r="P629" s="1"/>
      <c r="Q629" s="1"/>
      <c r="R629" s="1"/>
      <c r="S629" s="1"/>
      <c r="T629" s="1"/>
      <c r="U629" s="1"/>
    </row>
    <row r="630" spans="1:21" ht="9.75" customHeight="1">
      <c r="A630" s="1"/>
      <c r="B630" s="1"/>
      <c r="C630" s="1"/>
      <c r="D630" s="1"/>
      <c r="E630" s="1"/>
      <c r="F630" s="1"/>
      <c r="G630" s="1"/>
      <c r="H630" s="1"/>
      <c r="I630" s="1"/>
      <c r="J630" s="1"/>
      <c r="K630" s="1"/>
      <c r="L630" s="1"/>
      <c r="M630" s="1"/>
      <c r="N630" s="1"/>
      <c r="O630" s="1"/>
      <c r="P630" s="1"/>
      <c r="Q630" s="1"/>
      <c r="R630" s="1"/>
      <c r="S630" s="1"/>
      <c r="T630" s="1"/>
      <c r="U630" s="1"/>
    </row>
    <row r="631" spans="1:21" ht="9.75" customHeight="1">
      <c r="A631" s="1"/>
      <c r="B631" s="1"/>
      <c r="C631" s="1"/>
      <c r="D631" s="1"/>
      <c r="E631" s="1"/>
      <c r="F631" s="1"/>
      <c r="G631" s="1"/>
      <c r="H631" s="1"/>
      <c r="I631" s="1"/>
      <c r="J631" s="1"/>
      <c r="K631" s="1"/>
      <c r="L631" s="1"/>
      <c r="M631" s="1"/>
      <c r="N631" s="1"/>
      <c r="O631" s="1"/>
      <c r="P631" s="1"/>
      <c r="Q631" s="1"/>
      <c r="R631" s="1"/>
      <c r="S631" s="1"/>
      <c r="T631" s="1"/>
      <c r="U631" s="1"/>
    </row>
    <row r="632" spans="1:21" ht="9.75" customHeight="1">
      <c r="A632" s="1"/>
      <c r="B632" s="1"/>
      <c r="C632" s="1"/>
      <c r="D632" s="1"/>
      <c r="E632" s="1"/>
      <c r="F632" s="1"/>
      <c r="G632" s="1"/>
      <c r="H632" s="1"/>
      <c r="I632" s="1"/>
      <c r="J632" s="1"/>
      <c r="K632" s="1"/>
      <c r="L632" s="1"/>
      <c r="M632" s="1"/>
      <c r="N632" s="1"/>
      <c r="O632" s="1"/>
      <c r="P632" s="1"/>
      <c r="Q632" s="1"/>
      <c r="R632" s="1"/>
      <c r="S632" s="1"/>
      <c r="T632" s="1"/>
      <c r="U632" s="1"/>
    </row>
    <row r="633" spans="1:21" ht="9.75" customHeight="1">
      <c r="A633" s="1"/>
      <c r="B633" s="1"/>
      <c r="C633" s="1"/>
      <c r="D633" s="1"/>
      <c r="E633" s="1"/>
      <c r="F633" s="1"/>
      <c r="G633" s="1"/>
      <c r="H633" s="1"/>
      <c r="I633" s="1"/>
      <c r="J633" s="1"/>
      <c r="K633" s="1"/>
      <c r="L633" s="1"/>
      <c r="M633" s="1"/>
      <c r="N633" s="1"/>
      <c r="O633" s="1"/>
      <c r="P633" s="1"/>
      <c r="Q633" s="1"/>
      <c r="R633" s="1"/>
      <c r="S633" s="1"/>
      <c r="T633" s="1"/>
      <c r="U633" s="1"/>
    </row>
    <row r="634" spans="1:21" ht="9.75" customHeight="1">
      <c r="A634" s="1"/>
      <c r="B634" s="1"/>
      <c r="C634" s="1"/>
      <c r="D634" s="1"/>
      <c r="E634" s="1"/>
      <c r="F634" s="1"/>
      <c r="G634" s="1"/>
      <c r="H634" s="1"/>
      <c r="I634" s="1"/>
      <c r="J634" s="1"/>
      <c r="K634" s="1"/>
      <c r="L634" s="1"/>
      <c r="M634" s="1"/>
      <c r="N634" s="1"/>
      <c r="O634" s="1"/>
      <c r="P634" s="1"/>
      <c r="Q634" s="1"/>
      <c r="R634" s="1"/>
      <c r="S634" s="1"/>
      <c r="T634" s="1"/>
      <c r="U634" s="1"/>
    </row>
    <row r="635" spans="1:21" ht="9.75" customHeight="1">
      <c r="A635" s="1"/>
      <c r="B635" s="1"/>
      <c r="C635" s="1"/>
      <c r="D635" s="1"/>
      <c r="E635" s="1"/>
      <c r="F635" s="1"/>
      <c r="G635" s="1"/>
      <c r="H635" s="1"/>
      <c r="I635" s="1"/>
      <c r="J635" s="1"/>
      <c r="K635" s="1"/>
      <c r="L635" s="1"/>
      <c r="M635" s="1"/>
      <c r="N635" s="1"/>
      <c r="O635" s="1"/>
      <c r="P635" s="1"/>
      <c r="Q635" s="1"/>
      <c r="R635" s="1"/>
      <c r="S635" s="1"/>
      <c r="T635" s="1"/>
      <c r="U635" s="1"/>
    </row>
    <row r="636" spans="1:21" ht="9.75" customHeight="1">
      <c r="A636" s="1"/>
      <c r="B636" s="1"/>
      <c r="C636" s="1"/>
      <c r="D636" s="1"/>
      <c r="E636" s="1"/>
      <c r="F636" s="1"/>
      <c r="G636" s="1"/>
      <c r="H636" s="1"/>
      <c r="I636" s="1"/>
      <c r="J636" s="1"/>
      <c r="K636" s="1"/>
      <c r="L636" s="1"/>
      <c r="M636" s="1"/>
      <c r="N636" s="1"/>
      <c r="O636" s="1"/>
      <c r="P636" s="1"/>
      <c r="Q636" s="1"/>
      <c r="R636" s="1"/>
      <c r="S636" s="1"/>
      <c r="T636" s="1"/>
      <c r="U636" s="1"/>
    </row>
    <row r="637" spans="1:21" ht="9.75" customHeight="1">
      <c r="A637" s="1"/>
      <c r="B637" s="1"/>
      <c r="C637" s="1"/>
      <c r="D637" s="1"/>
      <c r="E637" s="1"/>
      <c r="F637" s="1"/>
      <c r="G637" s="1"/>
      <c r="H637" s="1"/>
      <c r="I637" s="1"/>
      <c r="J637" s="1"/>
      <c r="K637" s="1"/>
      <c r="L637" s="1"/>
      <c r="M637" s="1"/>
      <c r="N637" s="1"/>
      <c r="O637" s="1"/>
      <c r="P637" s="1"/>
      <c r="Q637" s="1"/>
      <c r="R637" s="1"/>
      <c r="S637" s="1"/>
      <c r="T637" s="1"/>
      <c r="U637" s="1"/>
    </row>
    <row r="638" spans="1:21" ht="9.75" customHeight="1">
      <c r="A638" s="1"/>
      <c r="B638" s="1"/>
      <c r="C638" s="1"/>
      <c r="D638" s="1"/>
      <c r="E638" s="1"/>
      <c r="F638" s="1"/>
      <c r="G638" s="1"/>
      <c r="H638" s="1"/>
      <c r="I638" s="1"/>
      <c r="J638" s="1"/>
      <c r="K638" s="1"/>
      <c r="L638" s="1"/>
      <c r="M638" s="1"/>
      <c r="N638" s="1"/>
      <c r="O638" s="1"/>
      <c r="P638" s="1"/>
      <c r="Q638" s="1"/>
      <c r="R638" s="1"/>
      <c r="S638" s="1"/>
      <c r="T638" s="1"/>
      <c r="U638" s="1"/>
    </row>
    <row r="639" spans="1:21" ht="9.75" customHeight="1">
      <c r="A639" s="1"/>
      <c r="B639" s="1"/>
      <c r="C639" s="1"/>
      <c r="D639" s="1"/>
      <c r="E639" s="1"/>
      <c r="F639" s="1"/>
      <c r="G639" s="1"/>
      <c r="H639" s="1"/>
      <c r="I639" s="1"/>
      <c r="J639" s="1"/>
      <c r="K639" s="1"/>
      <c r="L639" s="1"/>
      <c r="M639" s="1"/>
      <c r="N639" s="1"/>
      <c r="O639" s="1"/>
      <c r="P639" s="1"/>
      <c r="Q639" s="1"/>
      <c r="R639" s="1"/>
      <c r="S639" s="1"/>
      <c r="T639" s="1"/>
      <c r="U639" s="1"/>
    </row>
    <row r="640" spans="1:21" ht="9.75" customHeight="1">
      <c r="A640" s="1"/>
      <c r="B640" s="1"/>
      <c r="C640" s="1"/>
      <c r="D640" s="1"/>
      <c r="E640" s="1"/>
      <c r="F640" s="1"/>
      <c r="G640" s="1"/>
      <c r="H640" s="1"/>
      <c r="I640" s="1"/>
      <c r="J640" s="1"/>
      <c r="K640" s="1"/>
      <c r="L640" s="1"/>
      <c r="M640" s="1"/>
      <c r="N640" s="1"/>
      <c r="O640" s="1"/>
      <c r="P640" s="1"/>
      <c r="Q640" s="1"/>
      <c r="R640" s="1"/>
      <c r="S640" s="1"/>
      <c r="T640" s="1"/>
      <c r="U640" s="1"/>
    </row>
    <row r="641" spans="1:21" ht="9.75" customHeight="1">
      <c r="A641" s="1"/>
      <c r="B641" s="1"/>
      <c r="C641" s="1"/>
      <c r="D641" s="1"/>
      <c r="E641" s="1"/>
      <c r="F641" s="1"/>
      <c r="G641" s="1"/>
      <c r="H641" s="1"/>
      <c r="I641" s="1"/>
      <c r="J641" s="1"/>
      <c r="K641" s="1"/>
      <c r="L641" s="1"/>
      <c r="M641" s="1"/>
      <c r="N641" s="1"/>
      <c r="O641" s="1"/>
      <c r="P641" s="1"/>
      <c r="Q641" s="1"/>
      <c r="R641" s="1"/>
      <c r="S641" s="1"/>
      <c r="T641" s="1"/>
      <c r="U641" s="1"/>
    </row>
    <row r="642" spans="1:21" ht="9.75" customHeight="1">
      <c r="A642" s="1"/>
      <c r="B642" s="1"/>
      <c r="C642" s="1"/>
      <c r="D642" s="1"/>
      <c r="E642" s="1"/>
      <c r="F642" s="1"/>
      <c r="G642" s="1"/>
      <c r="H642" s="1"/>
      <c r="I642" s="1"/>
      <c r="J642" s="1"/>
      <c r="K642" s="1"/>
      <c r="L642" s="1"/>
      <c r="M642" s="1"/>
      <c r="N642" s="1"/>
      <c r="O642" s="1"/>
      <c r="P642" s="1"/>
      <c r="Q642" s="1"/>
      <c r="R642" s="1"/>
      <c r="S642" s="1"/>
      <c r="T642" s="1"/>
      <c r="U642" s="1"/>
    </row>
    <row r="643" spans="1:21" ht="9.75" customHeight="1">
      <c r="A643" s="1"/>
      <c r="B643" s="1"/>
      <c r="C643" s="1"/>
      <c r="D643" s="1"/>
      <c r="E643" s="1"/>
      <c r="F643" s="1"/>
      <c r="G643" s="1"/>
      <c r="H643" s="1"/>
      <c r="I643" s="1"/>
      <c r="J643" s="1"/>
      <c r="K643" s="1"/>
      <c r="L643" s="1"/>
      <c r="M643" s="1"/>
      <c r="N643" s="1"/>
      <c r="O643" s="1"/>
      <c r="P643" s="1"/>
      <c r="Q643" s="1"/>
      <c r="R643" s="1"/>
      <c r="S643" s="1"/>
      <c r="T643" s="1"/>
      <c r="U643" s="1"/>
    </row>
    <row r="644" spans="1:21" ht="9.75" customHeight="1">
      <c r="A644" s="1"/>
      <c r="B644" s="1"/>
      <c r="C644" s="1"/>
      <c r="D644" s="1"/>
      <c r="E644" s="1"/>
      <c r="F644" s="1"/>
      <c r="G644" s="1"/>
      <c r="H644" s="1"/>
      <c r="I644" s="1"/>
      <c r="J644" s="1"/>
      <c r="K644" s="1"/>
      <c r="L644" s="1"/>
      <c r="M644" s="1"/>
      <c r="N644" s="1"/>
      <c r="O644" s="1"/>
      <c r="P644" s="1"/>
      <c r="Q644" s="1"/>
      <c r="R644" s="1"/>
      <c r="S644" s="1"/>
      <c r="T644" s="1"/>
      <c r="U644" s="1"/>
    </row>
    <row r="645" spans="1:21" ht="9.75" customHeight="1">
      <c r="A645" s="1"/>
      <c r="B645" s="1"/>
      <c r="C645" s="1"/>
      <c r="D645" s="1"/>
      <c r="E645" s="1"/>
      <c r="F645" s="1"/>
      <c r="G645" s="1"/>
      <c r="H645" s="1"/>
      <c r="I645" s="1"/>
      <c r="J645" s="1"/>
      <c r="K645" s="1"/>
      <c r="L645" s="1"/>
      <c r="M645" s="1"/>
      <c r="N645" s="1"/>
      <c r="O645" s="1"/>
      <c r="P645" s="1"/>
      <c r="Q645" s="1"/>
      <c r="R645" s="1"/>
      <c r="S645" s="1"/>
      <c r="T645" s="1"/>
      <c r="U645" s="1"/>
    </row>
    <row r="646" spans="1:21" ht="9.75" customHeight="1">
      <c r="A646" s="1"/>
      <c r="B646" s="1"/>
      <c r="C646" s="1"/>
      <c r="D646" s="1"/>
      <c r="E646" s="1"/>
      <c r="F646" s="1"/>
      <c r="G646" s="1"/>
      <c r="H646" s="1"/>
      <c r="I646" s="1"/>
      <c r="J646" s="1"/>
      <c r="K646" s="1"/>
      <c r="L646" s="1"/>
      <c r="M646" s="1"/>
      <c r="N646" s="1"/>
      <c r="O646" s="1"/>
      <c r="P646" s="1"/>
      <c r="Q646" s="1"/>
      <c r="R646" s="1"/>
      <c r="S646" s="1"/>
      <c r="T646" s="1"/>
      <c r="U646" s="1"/>
    </row>
    <row r="647" spans="1:21" ht="9.75" customHeight="1">
      <c r="A647" s="1"/>
      <c r="B647" s="1"/>
      <c r="C647" s="1"/>
      <c r="D647" s="1"/>
      <c r="E647" s="1"/>
      <c r="F647" s="1"/>
      <c r="G647" s="1"/>
      <c r="H647" s="1"/>
      <c r="I647" s="1"/>
      <c r="J647" s="1"/>
      <c r="K647" s="1"/>
      <c r="L647" s="1"/>
      <c r="M647" s="1"/>
      <c r="N647" s="1"/>
      <c r="O647" s="1"/>
      <c r="P647" s="1"/>
      <c r="Q647" s="1"/>
      <c r="R647" s="1"/>
      <c r="S647" s="1"/>
      <c r="T647" s="1"/>
      <c r="U647" s="1"/>
    </row>
    <row r="648" spans="1:21" ht="9.75" customHeight="1">
      <c r="A648" s="1"/>
      <c r="B648" s="1"/>
      <c r="C648" s="1"/>
      <c r="D648" s="1"/>
      <c r="E648" s="1"/>
      <c r="F648" s="1"/>
      <c r="G648" s="1"/>
      <c r="H648" s="1"/>
      <c r="I648" s="1"/>
      <c r="J648" s="1"/>
      <c r="K648" s="1"/>
      <c r="L648" s="1"/>
      <c r="M648" s="1"/>
      <c r="N648" s="1"/>
      <c r="O648" s="1"/>
      <c r="P648" s="1"/>
      <c r="Q648" s="1"/>
      <c r="R648" s="1"/>
      <c r="S648" s="1"/>
      <c r="T648" s="1"/>
      <c r="U648" s="1"/>
    </row>
    <row r="649" spans="1:21" ht="9.75" customHeight="1">
      <c r="A649" s="1"/>
      <c r="B649" s="1"/>
      <c r="C649" s="1"/>
      <c r="D649" s="1"/>
      <c r="E649" s="1"/>
      <c r="F649" s="1"/>
      <c r="G649" s="1"/>
      <c r="H649" s="1"/>
      <c r="I649" s="1"/>
      <c r="J649" s="1"/>
      <c r="K649" s="1"/>
      <c r="L649" s="1"/>
      <c r="M649" s="1"/>
      <c r="N649" s="1"/>
      <c r="O649" s="1"/>
      <c r="P649" s="1"/>
      <c r="Q649" s="1"/>
      <c r="R649" s="1"/>
      <c r="S649" s="1"/>
      <c r="T649" s="1"/>
      <c r="U649" s="1"/>
    </row>
    <row r="650" spans="1:21" ht="9.75" customHeight="1">
      <c r="A650" s="1"/>
      <c r="B650" s="1"/>
      <c r="C650" s="1"/>
      <c r="D650" s="1"/>
      <c r="E650" s="1"/>
      <c r="F650" s="1"/>
      <c r="G650" s="1"/>
      <c r="H650" s="1"/>
      <c r="I650" s="1"/>
      <c r="J650" s="1"/>
      <c r="K650" s="1"/>
      <c r="L650" s="1"/>
      <c r="M650" s="1"/>
      <c r="N650" s="1"/>
      <c r="O650" s="1"/>
      <c r="P650" s="1"/>
      <c r="Q650" s="1"/>
      <c r="R650" s="1"/>
      <c r="S650" s="1"/>
      <c r="T650" s="1"/>
      <c r="U650" s="1"/>
    </row>
    <row r="651" spans="1:21" ht="9.75" customHeight="1">
      <c r="A651" s="1"/>
      <c r="B651" s="1"/>
      <c r="C651" s="1"/>
      <c r="D651" s="1"/>
      <c r="E651" s="1"/>
      <c r="F651" s="1"/>
      <c r="G651" s="1"/>
      <c r="H651" s="1"/>
      <c r="I651" s="1"/>
      <c r="J651" s="1"/>
      <c r="K651" s="1"/>
      <c r="L651" s="1"/>
      <c r="M651" s="1"/>
      <c r="N651" s="1"/>
      <c r="O651" s="1"/>
      <c r="P651" s="1"/>
      <c r="Q651" s="1"/>
      <c r="R651" s="1"/>
      <c r="S651" s="1"/>
      <c r="T651" s="1"/>
      <c r="U651" s="1"/>
    </row>
    <row r="652" spans="1:21" ht="9.75" customHeight="1">
      <c r="A652" s="1"/>
      <c r="B652" s="1"/>
      <c r="C652" s="1"/>
      <c r="D652" s="1"/>
      <c r="E652" s="1"/>
      <c r="F652" s="1"/>
      <c r="G652" s="1"/>
      <c r="H652" s="1"/>
      <c r="I652" s="1"/>
      <c r="J652" s="1"/>
      <c r="K652" s="1"/>
      <c r="L652" s="1"/>
      <c r="M652" s="1"/>
      <c r="N652" s="1"/>
      <c r="O652" s="1"/>
      <c r="P652" s="1"/>
      <c r="Q652" s="1"/>
      <c r="R652" s="1"/>
      <c r="S652" s="1"/>
      <c r="T652" s="1"/>
      <c r="U652" s="1"/>
    </row>
    <row r="653" spans="1:21" ht="9.75" customHeight="1">
      <c r="A653" s="1"/>
      <c r="B653" s="1"/>
      <c r="C653" s="1"/>
      <c r="D653" s="1"/>
      <c r="E653" s="1"/>
      <c r="F653" s="1"/>
      <c r="G653" s="1"/>
      <c r="H653" s="1"/>
      <c r="I653" s="1"/>
      <c r="J653" s="1"/>
      <c r="K653" s="1"/>
      <c r="L653" s="1"/>
      <c r="M653" s="1"/>
      <c r="N653" s="1"/>
      <c r="O653" s="1"/>
      <c r="P653" s="1"/>
      <c r="Q653" s="1"/>
      <c r="R653" s="1"/>
      <c r="S653" s="1"/>
      <c r="T653" s="1"/>
      <c r="U653" s="1"/>
    </row>
    <row r="654" spans="1:21" ht="9.75" customHeight="1">
      <c r="A654" s="1"/>
      <c r="B654" s="1"/>
      <c r="C654" s="1"/>
      <c r="D654" s="1"/>
      <c r="E654" s="1"/>
      <c r="F654" s="1"/>
      <c r="G654" s="1"/>
      <c r="H654" s="1"/>
      <c r="I654" s="1"/>
      <c r="J654" s="1"/>
      <c r="K654" s="1"/>
      <c r="L654" s="1"/>
      <c r="M654" s="1"/>
      <c r="N654" s="1"/>
      <c r="O654" s="1"/>
      <c r="P654" s="1"/>
      <c r="Q654" s="1"/>
      <c r="R654" s="1"/>
      <c r="S654" s="1"/>
      <c r="T654" s="1"/>
      <c r="U654" s="1"/>
    </row>
    <row r="655" spans="1:21" ht="9.75" customHeight="1">
      <c r="A655" s="1"/>
      <c r="B655" s="1"/>
      <c r="C655" s="1"/>
      <c r="D655" s="1"/>
      <c r="E655" s="1"/>
      <c r="F655" s="1"/>
      <c r="G655" s="1"/>
      <c r="H655" s="1"/>
      <c r="I655" s="1"/>
      <c r="J655" s="1"/>
      <c r="K655" s="1"/>
      <c r="L655" s="1"/>
      <c r="M655" s="1"/>
      <c r="N655" s="1"/>
      <c r="O655" s="1"/>
      <c r="P655" s="1"/>
      <c r="Q655" s="1"/>
      <c r="R655" s="1"/>
      <c r="S655" s="1"/>
      <c r="T655" s="1"/>
      <c r="U655" s="1"/>
    </row>
    <row r="656" spans="1:21" ht="9.75" customHeight="1">
      <c r="A656" s="1"/>
      <c r="B656" s="1"/>
      <c r="C656" s="1"/>
      <c r="D656" s="1"/>
      <c r="E656" s="1"/>
      <c r="F656" s="1"/>
      <c r="G656" s="1"/>
      <c r="H656" s="1"/>
      <c r="I656" s="1"/>
      <c r="J656" s="1"/>
      <c r="K656" s="1"/>
      <c r="L656" s="1"/>
      <c r="M656" s="1"/>
      <c r="N656" s="1"/>
      <c r="O656" s="1"/>
      <c r="P656" s="1"/>
      <c r="Q656" s="1"/>
      <c r="R656" s="1"/>
      <c r="S656" s="1"/>
      <c r="T656" s="1"/>
      <c r="U656" s="1"/>
    </row>
    <row r="657" spans="1:21" ht="9.75" customHeight="1">
      <c r="A657" s="1"/>
      <c r="B657" s="1"/>
      <c r="C657" s="1"/>
      <c r="D657" s="1"/>
      <c r="E657" s="1"/>
      <c r="F657" s="1"/>
      <c r="G657" s="1"/>
      <c r="H657" s="1"/>
      <c r="I657" s="1"/>
      <c r="J657" s="1"/>
      <c r="K657" s="1"/>
      <c r="L657" s="1"/>
      <c r="M657" s="1"/>
      <c r="N657" s="1"/>
      <c r="O657" s="1"/>
      <c r="P657" s="1"/>
      <c r="Q657" s="1"/>
      <c r="R657" s="1"/>
      <c r="S657" s="1"/>
      <c r="T657" s="1"/>
      <c r="U657" s="1"/>
    </row>
    <row r="658" spans="1:21" ht="9.75" customHeight="1">
      <c r="A658" s="1"/>
      <c r="B658" s="1"/>
      <c r="C658" s="1"/>
      <c r="D658" s="1"/>
      <c r="E658" s="1"/>
      <c r="F658" s="1"/>
      <c r="G658" s="1"/>
      <c r="H658" s="1"/>
      <c r="I658" s="1"/>
      <c r="J658" s="1"/>
      <c r="K658" s="1"/>
      <c r="L658" s="1"/>
      <c r="M658" s="1"/>
      <c r="N658" s="1"/>
      <c r="O658" s="1"/>
      <c r="P658" s="1"/>
      <c r="Q658" s="1"/>
      <c r="R658" s="1"/>
      <c r="S658" s="1"/>
      <c r="T658" s="1"/>
      <c r="U658" s="1"/>
    </row>
    <row r="659" spans="1:21" ht="9.75" customHeight="1">
      <c r="A659" s="1"/>
      <c r="B659" s="1"/>
      <c r="C659" s="1"/>
      <c r="D659" s="1"/>
      <c r="E659" s="1"/>
      <c r="F659" s="1"/>
      <c r="G659" s="1"/>
      <c r="H659" s="1"/>
      <c r="I659" s="1"/>
      <c r="J659" s="1"/>
      <c r="K659" s="1"/>
      <c r="L659" s="1"/>
      <c r="M659" s="1"/>
      <c r="N659" s="1"/>
      <c r="O659" s="1"/>
      <c r="P659" s="1"/>
      <c r="Q659" s="1"/>
      <c r="R659" s="1"/>
      <c r="S659" s="1"/>
      <c r="T659" s="1"/>
      <c r="U659" s="1"/>
    </row>
    <row r="660" spans="1:21" ht="9.75" customHeight="1">
      <c r="A660" s="1"/>
      <c r="B660" s="1"/>
      <c r="C660" s="1"/>
      <c r="D660" s="1"/>
      <c r="E660" s="1"/>
      <c r="F660" s="1"/>
      <c r="G660" s="1"/>
      <c r="H660" s="1"/>
      <c r="I660" s="1"/>
      <c r="J660" s="1"/>
      <c r="K660" s="1"/>
      <c r="L660" s="1"/>
      <c r="M660" s="1"/>
      <c r="N660" s="1"/>
      <c r="O660" s="1"/>
      <c r="P660" s="1"/>
      <c r="Q660" s="1"/>
      <c r="R660" s="1"/>
      <c r="S660" s="1"/>
      <c r="T660" s="1"/>
      <c r="U660" s="1"/>
    </row>
    <row r="661" spans="1:21" ht="9.75" customHeight="1">
      <c r="A661" s="1"/>
      <c r="B661" s="1"/>
      <c r="C661" s="1"/>
      <c r="D661" s="1"/>
      <c r="E661" s="1"/>
      <c r="F661" s="1"/>
      <c r="G661" s="1"/>
      <c r="H661" s="1"/>
      <c r="I661" s="1"/>
      <c r="J661" s="1"/>
      <c r="K661" s="1"/>
      <c r="L661" s="1"/>
      <c r="M661" s="1"/>
      <c r="N661" s="1"/>
      <c r="O661" s="1"/>
      <c r="P661" s="1"/>
      <c r="Q661" s="1"/>
      <c r="R661" s="1"/>
      <c r="S661" s="1"/>
      <c r="T661" s="1"/>
      <c r="U661" s="1"/>
    </row>
    <row r="662" spans="1:21" ht="9.75" customHeight="1">
      <c r="A662" s="1"/>
      <c r="B662" s="1"/>
      <c r="C662" s="1"/>
      <c r="D662" s="1"/>
      <c r="E662" s="1"/>
      <c r="F662" s="1"/>
      <c r="G662" s="1"/>
      <c r="H662" s="1"/>
      <c r="I662" s="1"/>
      <c r="J662" s="1"/>
      <c r="K662" s="1"/>
      <c r="L662" s="1"/>
      <c r="M662" s="1"/>
      <c r="N662" s="1"/>
      <c r="O662" s="1"/>
      <c r="P662" s="1"/>
      <c r="Q662" s="1"/>
      <c r="R662" s="1"/>
      <c r="S662" s="1"/>
      <c r="T662" s="1"/>
      <c r="U662" s="1"/>
    </row>
    <row r="663" spans="1:21" ht="9.75" customHeight="1">
      <c r="A663" s="1"/>
      <c r="B663" s="1"/>
      <c r="C663" s="1"/>
      <c r="D663" s="1"/>
      <c r="E663" s="1"/>
      <c r="F663" s="1"/>
      <c r="G663" s="1"/>
      <c r="H663" s="1"/>
      <c r="I663" s="1"/>
      <c r="J663" s="1"/>
      <c r="K663" s="1"/>
      <c r="L663" s="1"/>
      <c r="M663" s="1"/>
      <c r="N663" s="1"/>
      <c r="O663" s="1"/>
      <c r="P663" s="1"/>
      <c r="Q663" s="1"/>
      <c r="R663" s="1"/>
      <c r="S663" s="1"/>
      <c r="T663" s="1"/>
      <c r="U663" s="1"/>
    </row>
    <row r="664" spans="1:21" ht="9.75" customHeight="1">
      <c r="A664" s="1"/>
      <c r="B664" s="1"/>
      <c r="C664" s="1"/>
      <c r="D664" s="1"/>
      <c r="E664" s="1"/>
      <c r="F664" s="1"/>
      <c r="G664" s="1"/>
      <c r="H664" s="1"/>
      <c r="I664" s="1"/>
      <c r="J664" s="1"/>
      <c r="K664" s="1"/>
      <c r="L664" s="1"/>
      <c r="M664" s="1"/>
      <c r="N664" s="1"/>
      <c r="O664" s="1"/>
      <c r="P664" s="1"/>
      <c r="Q664" s="1"/>
      <c r="R664" s="1"/>
      <c r="S664" s="1"/>
      <c r="T664" s="1"/>
      <c r="U664" s="1"/>
    </row>
    <row r="665" spans="1:21" ht="9.75" customHeight="1">
      <c r="A665" s="1"/>
      <c r="B665" s="1"/>
      <c r="C665" s="1"/>
      <c r="D665" s="1"/>
      <c r="E665" s="1"/>
      <c r="F665" s="1"/>
      <c r="G665" s="1"/>
      <c r="H665" s="1"/>
      <c r="I665" s="1"/>
      <c r="J665" s="1"/>
      <c r="K665" s="1"/>
      <c r="L665" s="1"/>
      <c r="M665" s="1"/>
      <c r="N665" s="1"/>
      <c r="O665" s="1"/>
      <c r="P665" s="1"/>
      <c r="Q665" s="1"/>
      <c r="R665" s="1"/>
      <c r="S665" s="1"/>
      <c r="T665" s="1"/>
      <c r="U665" s="1"/>
    </row>
    <row r="666" spans="1:21" ht="9.75" customHeight="1">
      <c r="A666" s="1"/>
      <c r="B666" s="1"/>
      <c r="C666" s="1"/>
      <c r="D666" s="1"/>
      <c r="E666" s="1"/>
      <c r="F666" s="1"/>
      <c r="G666" s="1"/>
      <c r="H666" s="1"/>
      <c r="I666" s="1"/>
      <c r="J666" s="1"/>
      <c r="K666" s="1"/>
      <c r="L666" s="1"/>
      <c r="M666" s="1"/>
      <c r="N666" s="1"/>
      <c r="O666" s="1"/>
      <c r="P666" s="1"/>
      <c r="Q666" s="1"/>
      <c r="R666" s="1"/>
      <c r="S666" s="1"/>
      <c r="T666" s="1"/>
      <c r="U666" s="1"/>
    </row>
    <row r="667" spans="1:21" ht="9.75" customHeight="1">
      <c r="A667" s="1"/>
      <c r="B667" s="1"/>
      <c r="C667" s="1"/>
      <c r="D667" s="1"/>
      <c r="E667" s="1"/>
      <c r="F667" s="1"/>
      <c r="G667" s="1"/>
      <c r="H667" s="1"/>
      <c r="I667" s="1"/>
      <c r="J667" s="1"/>
      <c r="K667" s="1"/>
      <c r="L667" s="1"/>
      <c r="M667" s="1"/>
      <c r="N667" s="1"/>
      <c r="O667" s="1"/>
      <c r="P667" s="1"/>
      <c r="Q667" s="1"/>
      <c r="R667" s="1"/>
      <c r="S667" s="1"/>
      <c r="T667" s="1"/>
      <c r="U667" s="1"/>
    </row>
    <row r="668" spans="1:21" ht="9.75" customHeight="1">
      <c r="A668" s="1"/>
      <c r="B668" s="1"/>
      <c r="C668" s="1"/>
      <c r="D668" s="1"/>
      <c r="E668" s="1"/>
      <c r="F668" s="1"/>
      <c r="G668" s="1"/>
      <c r="H668" s="1"/>
      <c r="I668" s="1"/>
      <c r="J668" s="1"/>
      <c r="K668" s="1"/>
      <c r="L668" s="1"/>
      <c r="M668" s="1"/>
      <c r="N668" s="1"/>
      <c r="O668" s="1"/>
      <c r="P668" s="1"/>
      <c r="Q668" s="1"/>
      <c r="R668" s="1"/>
      <c r="S668" s="1"/>
      <c r="T668" s="1"/>
      <c r="U668" s="1"/>
    </row>
    <row r="669" spans="1:21" ht="9.75" customHeight="1">
      <c r="A669" s="1"/>
      <c r="B669" s="1"/>
      <c r="C669" s="1"/>
      <c r="D669" s="1"/>
      <c r="E669" s="1"/>
      <c r="F669" s="1"/>
      <c r="G669" s="1"/>
      <c r="H669" s="1"/>
      <c r="I669" s="1"/>
      <c r="J669" s="1"/>
      <c r="K669" s="1"/>
      <c r="L669" s="1"/>
      <c r="M669" s="1"/>
      <c r="N669" s="1"/>
      <c r="O669" s="1"/>
      <c r="P669" s="1"/>
      <c r="Q669" s="1"/>
      <c r="R669" s="1"/>
      <c r="S669" s="1"/>
      <c r="T669" s="1"/>
      <c r="U669" s="1"/>
    </row>
    <row r="670" spans="1:21" ht="9.75" customHeight="1">
      <c r="A670" s="1"/>
      <c r="B670" s="1"/>
      <c r="C670" s="1"/>
      <c r="D670" s="1"/>
      <c r="E670" s="1"/>
      <c r="F670" s="1"/>
      <c r="G670" s="1"/>
      <c r="H670" s="1"/>
      <c r="I670" s="1"/>
      <c r="J670" s="1"/>
      <c r="K670" s="1"/>
      <c r="L670" s="1"/>
      <c r="M670" s="1"/>
      <c r="N670" s="1"/>
      <c r="O670" s="1"/>
      <c r="P670" s="1"/>
      <c r="Q670" s="1"/>
      <c r="R670" s="1"/>
      <c r="S670" s="1"/>
      <c r="T670" s="1"/>
      <c r="U670" s="1"/>
    </row>
    <row r="671" spans="1:21" ht="9.75" customHeight="1">
      <c r="A671" s="1"/>
      <c r="B671" s="1"/>
      <c r="C671" s="1"/>
      <c r="D671" s="1"/>
      <c r="E671" s="1"/>
      <c r="F671" s="1"/>
      <c r="G671" s="1"/>
      <c r="H671" s="1"/>
      <c r="I671" s="1"/>
      <c r="J671" s="1"/>
      <c r="K671" s="1"/>
      <c r="L671" s="1"/>
      <c r="M671" s="1"/>
      <c r="N671" s="1"/>
      <c r="O671" s="1"/>
      <c r="P671" s="1"/>
      <c r="Q671" s="1"/>
      <c r="R671" s="1"/>
      <c r="S671" s="1"/>
      <c r="T671" s="1"/>
      <c r="U671" s="1"/>
    </row>
    <row r="672" spans="1:21" ht="9.75" customHeight="1">
      <c r="A672" s="1"/>
      <c r="B672" s="1"/>
      <c r="C672" s="1"/>
      <c r="D672" s="1"/>
      <c r="E672" s="1"/>
      <c r="F672" s="1"/>
      <c r="G672" s="1"/>
      <c r="H672" s="1"/>
      <c r="I672" s="1"/>
      <c r="J672" s="1"/>
      <c r="K672" s="1"/>
      <c r="L672" s="1"/>
      <c r="M672" s="1"/>
      <c r="N672" s="1"/>
      <c r="O672" s="1"/>
      <c r="P672" s="1"/>
      <c r="Q672" s="1"/>
      <c r="R672" s="1"/>
      <c r="S672" s="1"/>
      <c r="T672" s="1"/>
      <c r="U672" s="1"/>
    </row>
    <row r="673" spans="1:21" ht="9.75" customHeight="1">
      <c r="A673" s="1"/>
      <c r="B673" s="1"/>
      <c r="C673" s="1"/>
      <c r="D673" s="1"/>
      <c r="E673" s="1"/>
      <c r="F673" s="1"/>
      <c r="G673" s="1"/>
      <c r="H673" s="1"/>
      <c r="I673" s="1"/>
      <c r="J673" s="1"/>
      <c r="K673" s="1"/>
      <c r="L673" s="1"/>
      <c r="M673" s="1"/>
      <c r="N673" s="1"/>
      <c r="O673" s="1"/>
      <c r="P673" s="1"/>
      <c r="Q673" s="1"/>
      <c r="R673" s="1"/>
      <c r="S673" s="1"/>
      <c r="T673" s="1"/>
      <c r="U673" s="1"/>
    </row>
    <row r="674" spans="1:21" ht="9.75" customHeight="1">
      <c r="A674" s="1"/>
      <c r="B674" s="1"/>
      <c r="C674" s="1"/>
      <c r="D674" s="1"/>
      <c r="E674" s="1"/>
      <c r="F674" s="1"/>
      <c r="G674" s="1"/>
      <c r="H674" s="1"/>
      <c r="I674" s="1"/>
      <c r="J674" s="1"/>
      <c r="K674" s="1"/>
      <c r="L674" s="1"/>
      <c r="M674" s="1"/>
      <c r="N674" s="1"/>
      <c r="O674" s="1"/>
      <c r="P674" s="1"/>
      <c r="Q674" s="1"/>
      <c r="R674" s="1"/>
      <c r="S674" s="1"/>
      <c r="T674" s="1"/>
      <c r="U674" s="1"/>
    </row>
    <row r="675" spans="1:21" ht="9.75" customHeight="1">
      <c r="A675" s="1"/>
      <c r="B675" s="1"/>
      <c r="C675" s="1"/>
      <c r="D675" s="1"/>
      <c r="E675" s="1"/>
      <c r="F675" s="1"/>
      <c r="G675" s="1"/>
      <c r="H675" s="1"/>
      <c r="I675" s="1"/>
      <c r="J675" s="1"/>
      <c r="K675" s="1"/>
      <c r="L675" s="1"/>
      <c r="M675" s="1"/>
      <c r="N675" s="1"/>
      <c r="O675" s="1"/>
      <c r="P675" s="1"/>
      <c r="Q675" s="1"/>
      <c r="R675" s="1"/>
      <c r="S675" s="1"/>
      <c r="T675" s="1"/>
      <c r="U675" s="1"/>
    </row>
    <row r="676" spans="1:21" ht="9.75" customHeight="1">
      <c r="A676" s="1"/>
      <c r="B676" s="1"/>
      <c r="C676" s="1"/>
      <c r="D676" s="1"/>
      <c r="E676" s="1"/>
      <c r="F676" s="1"/>
      <c r="G676" s="1"/>
      <c r="H676" s="1"/>
      <c r="I676" s="1"/>
      <c r="J676" s="1"/>
      <c r="K676" s="1"/>
      <c r="L676" s="1"/>
      <c r="M676" s="1"/>
      <c r="N676" s="1"/>
      <c r="O676" s="1"/>
      <c r="P676" s="1"/>
      <c r="Q676" s="1"/>
      <c r="R676" s="1"/>
      <c r="S676" s="1"/>
      <c r="T676" s="1"/>
      <c r="U676" s="1"/>
    </row>
    <row r="677" spans="1:21" ht="9.75" customHeight="1">
      <c r="A677" s="1"/>
      <c r="B677" s="1"/>
      <c r="C677" s="1"/>
      <c r="D677" s="1"/>
      <c r="E677" s="1"/>
      <c r="F677" s="1"/>
      <c r="G677" s="1"/>
      <c r="H677" s="1"/>
      <c r="I677" s="1"/>
      <c r="J677" s="1"/>
      <c r="K677" s="1"/>
      <c r="L677" s="1"/>
      <c r="M677" s="1"/>
      <c r="N677" s="1"/>
      <c r="O677" s="1"/>
      <c r="P677" s="1"/>
      <c r="Q677" s="1"/>
      <c r="R677" s="1"/>
      <c r="S677" s="1"/>
      <c r="T677" s="1"/>
      <c r="U677" s="1"/>
    </row>
    <row r="678" spans="1:21" ht="9.75" customHeight="1">
      <c r="A678" s="1"/>
      <c r="B678" s="1"/>
      <c r="C678" s="1"/>
      <c r="D678" s="1"/>
      <c r="E678" s="1"/>
      <c r="F678" s="1"/>
      <c r="G678" s="1"/>
      <c r="H678" s="1"/>
      <c r="I678" s="1"/>
      <c r="J678" s="1"/>
      <c r="K678" s="1"/>
      <c r="L678" s="1"/>
      <c r="M678" s="1"/>
      <c r="N678" s="1"/>
      <c r="O678" s="1"/>
      <c r="P678" s="1"/>
      <c r="Q678" s="1"/>
      <c r="R678" s="1"/>
      <c r="S678" s="1"/>
      <c r="T678" s="1"/>
      <c r="U678" s="1"/>
    </row>
    <row r="679" spans="1:21" ht="9.75" customHeight="1">
      <c r="A679" s="1"/>
      <c r="B679" s="1"/>
      <c r="C679" s="1"/>
      <c r="D679" s="1"/>
      <c r="E679" s="1"/>
      <c r="F679" s="1"/>
      <c r="G679" s="1"/>
      <c r="H679" s="1"/>
      <c r="I679" s="1"/>
      <c r="J679" s="1"/>
      <c r="K679" s="1"/>
      <c r="L679" s="1"/>
      <c r="M679" s="1"/>
      <c r="N679" s="1"/>
      <c r="O679" s="1"/>
      <c r="P679" s="1"/>
      <c r="Q679" s="1"/>
      <c r="R679" s="1"/>
      <c r="S679" s="1"/>
      <c r="T679" s="1"/>
      <c r="U679" s="1"/>
    </row>
    <row r="680" spans="1:21" ht="9.75" customHeight="1">
      <c r="A680" s="1"/>
      <c r="B680" s="1"/>
      <c r="C680" s="1"/>
      <c r="D680" s="1"/>
      <c r="E680" s="1"/>
      <c r="F680" s="1"/>
      <c r="G680" s="1"/>
      <c r="H680" s="1"/>
      <c r="I680" s="1"/>
      <c r="J680" s="1"/>
      <c r="K680" s="1"/>
      <c r="L680" s="1"/>
      <c r="M680" s="1"/>
      <c r="N680" s="1"/>
      <c r="O680" s="1"/>
      <c r="P680" s="1"/>
      <c r="Q680" s="1"/>
      <c r="R680" s="1"/>
      <c r="S680" s="1"/>
      <c r="T680" s="1"/>
      <c r="U680" s="1"/>
    </row>
    <row r="681" spans="1:21" ht="9.75" customHeight="1">
      <c r="A681" s="1"/>
      <c r="B681" s="1"/>
      <c r="C681" s="1"/>
      <c r="D681" s="1"/>
      <c r="E681" s="1"/>
      <c r="F681" s="1"/>
      <c r="G681" s="1"/>
      <c r="H681" s="1"/>
      <c r="I681" s="1"/>
      <c r="J681" s="1"/>
      <c r="K681" s="1"/>
      <c r="L681" s="1"/>
      <c r="M681" s="1"/>
      <c r="N681" s="1"/>
      <c r="O681" s="1"/>
      <c r="P681" s="1"/>
      <c r="Q681" s="1"/>
      <c r="R681" s="1"/>
      <c r="S681" s="1"/>
      <c r="T681" s="1"/>
      <c r="U681" s="1"/>
    </row>
    <row r="682" spans="1:21" ht="9.75" customHeight="1">
      <c r="A682" s="1"/>
      <c r="B682" s="1"/>
      <c r="C682" s="1"/>
      <c r="D682" s="1"/>
      <c r="E682" s="1"/>
      <c r="F682" s="1"/>
      <c r="G682" s="1"/>
      <c r="H682" s="1"/>
      <c r="I682" s="1"/>
      <c r="J682" s="1"/>
      <c r="K682" s="1"/>
      <c r="L682" s="1"/>
      <c r="M682" s="1"/>
      <c r="N682" s="1"/>
      <c r="O682" s="1"/>
      <c r="P682" s="1"/>
      <c r="Q682" s="1"/>
      <c r="R682" s="1"/>
      <c r="S682" s="1"/>
      <c r="T682" s="1"/>
      <c r="U682" s="1"/>
    </row>
    <row r="683" spans="1:21" ht="9.75" customHeight="1">
      <c r="A683" s="1"/>
      <c r="B683" s="1"/>
      <c r="C683" s="1"/>
      <c r="D683" s="1"/>
      <c r="E683" s="1"/>
      <c r="F683" s="1"/>
      <c r="G683" s="1"/>
      <c r="H683" s="1"/>
      <c r="I683" s="1"/>
      <c r="J683" s="1"/>
      <c r="K683" s="1"/>
      <c r="L683" s="1"/>
      <c r="M683" s="1"/>
      <c r="N683" s="1"/>
      <c r="O683" s="1"/>
      <c r="P683" s="1"/>
      <c r="Q683" s="1"/>
      <c r="R683" s="1"/>
      <c r="S683" s="1"/>
      <c r="T683" s="1"/>
      <c r="U683" s="1"/>
    </row>
    <row r="684" spans="1:21" ht="9.75" customHeight="1">
      <c r="A684" s="1"/>
      <c r="B684" s="1"/>
      <c r="C684" s="1"/>
      <c r="D684" s="1"/>
      <c r="E684" s="1"/>
      <c r="F684" s="1"/>
      <c r="G684" s="1"/>
      <c r="H684" s="1"/>
      <c r="I684" s="1"/>
      <c r="J684" s="1"/>
      <c r="K684" s="1"/>
      <c r="L684" s="1"/>
      <c r="M684" s="1"/>
      <c r="N684" s="1"/>
      <c r="O684" s="1"/>
      <c r="P684" s="1"/>
      <c r="Q684" s="1"/>
      <c r="R684" s="1"/>
      <c r="S684" s="1"/>
      <c r="T684" s="1"/>
      <c r="U684" s="1"/>
    </row>
    <row r="685" spans="1:21" ht="9.75" customHeight="1">
      <c r="A685" s="1"/>
      <c r="B685" s="1"/>
      <c r="C685" s="1"/>
      <c r="D685" s="1"/>
      <c r="E685" s="1"/>
      <c r="F685" s="1"/>
      <c r="G685" s="1"/>
      <c r="H685" s="1"/>
      <c r="I685" s="1"/>
      <c r="J685" s="1"/>
      <c r="K685" s="1"/>
      <c r="L685" s="1"/>
      <c r="M685" s="1"/>
      <c r="N685" s="1"/>
      <c r="O685" s="1"/>
      <c r="P685" s="1"/>
      <c r="Q685" s="1"/>
      <c r="R685" s="1"/>
      <c r="S685" s="1"/>
      <c r="T685" s="1"/>
      <c r="U685" s="1"/>
    </row>
    <row r="686" spans="1:21" ht="9.75" customHeight="1">
      <c r="A686" s="1"/>
      <c r="B686" s="1"/>
      <c r="C686" s="1"/>
      <c r="D686" s="1"/>
      <c r="E686" s="1"/>
      <c r="F686" s="1"/>
      <c r="G686" s="1"/>
      <c r="H686" s="1"/>
      <c r="I686" s="1"/>
      <c r="J686" s="1"/>
      <c r="K686" s="1"/>
      <c r="L686" s="1"/>
      <c r="M686" s="1"/>
      <c r="N686" s="1"/>
      <c r="O686" s="1"/>
      <c r="P686" s="1"/>
      <c r="Q686" s="1"/>
      <c r="R686" s="1"/>
      <c r="S686" s="1"/>
      <c r="T686" s="1"/>
      <c r="U686" s="1"/>
    </row>
    <row r="687" spans="1:21" ht="9.75" customHeight="1">
      <c r="A687" s="1"/>
      <c r="B687" s="1"/>
      <c r="C687" s="1"/>
      <c r="D687" s="1"/>
      <c r="E687" s="1"/>
      <c r="F687" s="1"/>
      <c r="G687" s="1"/>
      <c r="H687" s="1"/>
      <c r="I687" s="1"/>
      <c r="J687" s="1"/>
      <c r="K687" s="1"/>
      <c r="L687" s="1"/>
      <c r="M687" s="1"/>
      <c r="N687" s="1"/>
      <c r="O687" s="1"/>
      <c r="P687" s="1"/>
      <c r="Q687" s="1"/>
      <c r="R687" s="1"/>
      <c r="S687" s="1"/>
      <c r="T687" s="1"/>
      <c r="U687" s="1"/>
    </row>
    <row r="688" spans="1:21" ht="9.75" customHeight="1">
      <c r="A688" s="1"/>
      <c r="B688" s="1"/>
      <c r="C688" s="1"/>
      <c r="D688" s="1"/>
      <c r="E688" s="1"/>
      <c r="F688" s="1"/>
      <c r="G688" s="1"/>
      <c r="H688" s="1"/>
      <c r="I688" s="1"/>
      <c r="J688" s="1"/>
      <c r="K688" s="1"/>
      <c r="L688" s="1"/>
      <c r="M688" s="1"/>
      <c r="N688" s="1"/>
      <c r="O688" s="1"/>
      <c r="P688" s="1"/>
      <c r="Q688" s="1"/>
      <c r="R688" s="1"/>
      <c r="S688" s="1"/>
      <c r="T688" s="1"/>
      <c r="U688" s="1"/>
    </row>
    <row r="689" spans="1:21" ht="9.75" customHeight="1">
      <c r="A689" s="1"/>
      <c r="B689" s="1"/>
      <c r="C689" s="1"/>
      <c r="D689" s="1"/>
      <c r="E689" s="1"/>
      <c r="F689" s="1"/>
      <c r="G689" s="1"/>
      <c r="H689" s="1"/>
      <c r="I689" s="1"/>
      <c r="J689" s="1"/>
      <c r="K689" s="1"/>
      <c r="L689" s="1"/>
      <c r="M689" s="1"/>
      <c r="N689" s="1"/>
      <c r="O689" s="1"/>
      <c r="P689" s="1"/>
      <c r="Q689" s="1"/>
      <c r="R689" s="1"/>
      <c r="S689" s="1"/>
      <c r="T689" s="1"/>
      <c r="U689" s="1"/>
    </row>
    <row r="690" spans="1:21" ht="9.75" customHeight="1">
      <c r="A690" s="1"/>
      <c r="B690" s="1"/>
      <c r="C690" s="1"/>
      <c r="D690" s="1"/>
      <c r="E690" s="1"/>
      <c r="F690" s="1"/>
      <c r="G690" s="1"/>
      <c r="H690" s="1"/>
      <c r="I690" s="1"/>
      <c r="J690" s="1"/>
      <c r="K690" s="1"/>
      <c r="L690" s="1"/>
      <c r="M690" s="1"/>
      <c r="N690" s="1"/>
      <c r="O690" s="1"/>
      <c r="P690" s="1"/>
      <c r="Q690" s="1"/>
      <c r="R690" s="1"/>
      <c r="S690" s="1"/>
      <c r="T690" s="1"/>
      <c r="U690" s="1"/>
    </row>
    <row r="691" spans="1:21" ht="9.75" customHeight="1">
      <c r="A691" s="1"/>
      <c r="B691" s="1"/>
      <c r="C691" s="1"/>
      <c r="D691" s="1"/>
      <c r="E691" s="1"/>
      <c r="F691" s="1"/>
      <c r="G691" s="1"/>
      <c r="H691" s="1"/>
      <c r="I691" s="1"/>
      <c r="J691" s="1"/>
      <c r="K691" s="1"/>
      <c r="L691" s="1"/>
      <c r="M691" s="1"/>
      <c r="N691" s="1"/>
      <c r="O691" s="1"/>
      <c r="P691" s="1"/>
      <c r="Q691" s="1"/>
      <c r="R691" s="1"/>
      <c r="S691" s="1"/>
      <c r="T691" s="1"/>
      <c r="U691" s="1"/>
    </row>
    <row r="692" spans="1:21" ht="9.75" customHeight="1">
      <c r="A692" s="1"/>
      <c r="B692" s="1"/>
      <c r="C692" s="1"/>
      <c r="D692" s="1"/>
      <c r="E692" s="1"/>
      <c r="F692" s="1"/>
      <c r="G692" s="1"/>
      <c r="H692" s="1"/>
      <c r="I692" s="1"/>
      <c r="J692" s="1"/>
      <c r="K692" s="1"/>
      <c r="L692" s="1"/>
      <c r="M692" s="1"/>
      <c r="N692" s="1"/>
      <c r="O692" s="1"/>
      <c r="P692" s="1"/>
      <c r="Q692" s="1"/>
      <c r="R692" s="1"/>
      <c r="S692" s="1"/>
      <c r="T692" s="1"/>
      <c r="U692" s="1"/>
    </row>
    <row r="693" spans="1:21" ht="9.75" customHeight="1">
      <c r="A693" s="1"/>
      <c r="B693" s="1"/>
      <c r="C693" s="1"/>
      <c r="D693" s="1"/>
      <c r="E693" s="1"/>
      <c r="F693" s="1"/>
      <c r="G693" s="1"/>
      <c r="H693" s="1"/>
      <c r="I693" s="1"/>
      <c r="J693" s="1"/>
      <c r="K693" s="1"/>
      <c r="L693" s="1"/>
      <c r="M693" s="1"/>
      <c r="N693" s="1"/>
      <c r="O693" s="1"/>
      <c r="P693" s="1"/>
      <c r="Q693" s="1"/>
      <c r="R693" s="1"/>
      <c r="S693" s="1"/>
      <c r="T693" s="1"/>
      <c r="U693" s="1"/>
    </row>
    <row r="694" spans="1:21" ht="9.75" customHeight="1">
      <c r="A694" s="1"/>
      <c r="B694" s="1"/>
      <c r="C694" s="1"/>
      <c r="D694" s="1"/>
      <c r="E694" s="1"/>
      <c r="F694" s="1"/>
      <c r="G694" s="1"/>
      <c r="H694" s="1"/>
      <c r="I694" s="1"/>
      <c r="J694" s="1"/>
      <c r="K694" s="1"/>
      <c r="L694" s="1"/>
      <c r="M694" s="1"/>
      <c r="N694" s="1"/>
      <c r="O694" s="1"/>
      <c r="P694" s="1"/>
      <c r="Q694" s="1"/>
      <c r="R694" s="1"/>
      <c r="S694" s="1"/>
      <c r="T694" s="1"/>
      <c r="U694" s="1"/>
    </row>
    <row r="695" spans="1:21" ht="9.75" customHeight="1">
      <c r="A695" s="1"/>
      <c r="B695" s="1"/>
      <c r="C695" s="1"/>
      <c r="D695" s="1"/>
      <c r="E695" s="1"/>
      <c r="F695" s="1"/>
      <c r="G695" s="1"/>
      <c r="H695" s="1"/>
      <c r="I695" s="1"/>
      <c r="J695" s="1"/>
      <c r="K695" s="1"/>
      <c r="L695" s="1"/>
      <c r="M695" s="1"/>
      <c r="N695" s="1"/>
      <c r="O695" s="1"/>
      <c r="P695" s="1"/>
      <c r="Q695" s="1"/>
      <c r="R695" s="1"/>
      <c r="S695" s="1"/>
      <c r="T695" s="1"/>
      <c r="U695" s="1"/>
    </row>
    <row r="696" spans="1:21" ht="9.75" customHeight="1">
      <c r="A696" s="1"/>
      <c r="B696" s="1"/>
      <c r="C696" s="1"/>
      <c r="D696" s="1"/>
      <c r="E696" s="1"/>
      <c r="F696" s="1"/>
      <c r="G696" s="1"/>
      <c r="H696" s="1"/>
      <c r="I696" s="1"/>
      <c r="J696" s="1"/>
      <c r="K696" s="1"/>
      <c r="L696" s="1"/>
      <c r="M696" s="1"/>
      <c r="N696" s="1"/>
      <c r="O696" s="1"/>
      <c r="P696" s="1"/>
      <c r="Q696" s="1"/>
      <c r="R696" s="1"/>
      <c r="S696" s="1"/>
      <c r="T696" s="1"/>
      <c r="U696" s="1"/>
    </row>
    <row r="697" spans="1:21" ht="9.75" customHeight="1">
      <c r="A697" s="1"/>
      <c r="B697" s="1"/>
      <c r="C697" s="1"/>
      <c r="D697" s="1"/>
      <c r="E697" s="1"/>
      <c r="F697" s="1"/>
      <c r="G697" s="1"/>
      <c r="H697" s="1"/>
      <c r="I697" s="1"/>
      <c r="J697" s="1"/>
      <c r="K697" s="1"/>
      <c r="L697" s="1"/>
      <c r="M697" s="1"/>
      <c r="N697" s="1"/>
      <c r="O697" s="1"/>
      <c r="P697" s="1"/>
      <c r="Q697" s="1"/>
      <c r="R697" s="1"/>
      <c r="S697" s="1"/>
      <c r="T697" s="1"/>
      <c r="U697" s="1"/>
    </row>
    <row r="698" spans="1:21" ht="9.75" customHeight="1">
      <c r="A698" s="1"/>
      <c r="B698" s="1"/>
      <c r="C698" s="1"/>
      <c r="D698" s="1"/>
      <c r="E698" s="1"/>
      <c r="F698" s="1"/>
      <c r="G698" s="1"/>
      <c r="H698" s="1"/>
      <c r="I698" s="1"/>
      <c r="J698" s="1"/>
      <c r="K698" s="1"/>
      <c r="L698" s="1"/>
      <c r="M698" s="1"/>
      <c r="N698" s="1"/>
      <c r="O698" s="1"/>
      <c r="P698" s="1"/>
      <c r="Q698" s="1"/>
      <c r="R698" s="1"/>
      <c r="S698" s="1"/>
      <c r="T698" s="1"/>
      <c r="U698" s="1"/>
    </row>
    <row r="699" spans="1:21" ht="9.75" customHeight="1">
      <c r="A699" s="1"/>
      <c r="B699" s="1"/>
      <c r="C699" s="1"/>
      <c r="D699" s="1"/>
      <c r="E699" s="1"/>
      <c r="F699" s="1"/>
      <c r="G699" s="1"/>
      <c r="H699" s="1"/>
      <c r="I699" s="1"/>
      <c r="J699" s="1"/>
      <c r="K699" s="1"/>
      <c r="L699" s="1"/>
      <c r="M699" s="1"/>
      <c r="N699" s="1"/>
      <c r="O699" s="1"/>
      <c r="P699" s="1"/>
      <c r="Q699" s="1"/>
      <c r="R699" s="1"/>
      <c r="S699" s="1"/>
      <c r="T699" s="1"/>
      <c r="U699" s="1"/>
    </row>
    <row r="700" spans="1:21" ht="9.75" customHeight="1">
      <c r="A700" s="1"/>
      <c r="B700" s="1"/>
      <c r="C700" s="1"/>
      <c r="D700" s="1"/>
      <c r="E700" s="1"/>
      <c r="F700" s="1"/>
      <c r="G700" s="1"/>
      <c r="H700" s="1"/>
      <c r="I700" s="1"/>
      <c r="J700" s="1"/>
      <c r="K700" s="1"/>
      <c r="L700" s="1"/>
      <c r="M700" s="1"/>
      <c r="N700" s="1"/>
      <c r="O700" s="1"/>
      <c r="P700" s="1"/>
      <c r="Q700" s="1"/>
      <c r="R700" s="1"/>
      <c r="S700" s="1"/>
      <c r="T700" s="1"/>
      <c r="U700" s="1"/>
    </row>
    <row r="701" spans="1:21" ht="9.75" customHeight="1">
      <c r="A701" s="1"/>
      <c r="B701" s="1"/>
      <c r="C701" s="1"/>
      <c r="D701" s="1"/>
      <c r="E701" s="1"/>
      <c r="F701" s="1"/>
      <c r="G701" s="1"/>
      <c r="H701" s="1"/>
      <c r="I701" s="1"/>
      <c r="J701" s="1"/>
      <c r="K701" s="1"/>
      <c r="L701" s="1"/>
      <c r="M701" s="1"/>
      <c r="N701" s="1"/>
      <c r="O701" s="1"/>
      <c r="P701" s="1"/>
      <c r="Q701" s="1"/>
      <c r="R701" s="1"/>
      <c r="S701" s="1"/>
      <c r="T701" s="1"/>
      <c r="U701" s="1"/>
    </row>
    <row r="702" spans="1:21" ht="9.75" customHeight="1">
      <c r="A702" s="1"/>
      <c r="B702" s="1"/>
      <c r="C702" s="1"/>
      <c r="D702" s="1"/>
      <c r="E702" s="1"/>
      <c r="F702" s="1"/>
      <c r="G702" s="1"/>
      <c r="H702" s="1"/>
      <c r="I702" s="1"/>
      <c r="J702" s="1"/>
      <c r="K702" s="1"/>
      <c r="L702" s="1"/>
      <c r="M702" s="1"/>
      <c r="N702" s="1"/>
      <c r="O702" s="1"/>
      <c r="P702" s="1"/>
      <c r="Q702" s="1"/>
      <c r="R702" s="1"/>
      <c r="S702" s="1"/>
      <c r="T702" s="1"/>
      <c r="U702" s="1"/>
    </row>
    <row r="703" spans="1:21" ht="9.75" customHeight="1">
      <c r="A703" s="1"/>
      <c r="B703" s="1"/>
      <c r="C703" s="1"/>
      <c r="D703" s="1"/>
      <c r="E703" s="1"/>
      <c r="F703" s="1"/>
      <c r="G703" s="1"/>
      <c r="H703" s="1"/>
      <c r="I703" s="1"/>
      <c r="J703" s="1"/>
      <c r="K703" s="1"/>
      <c r="L703" s="1"/>
      <c r="M703" s="1"/>
      <c r="N703" s="1"/>
      <c r="O703" s="1"/>
      <c r="P703" s="1"/>
      <c r="Q703" s="1"/>
      <c r="R703" s="1"/>
      <c r="S703" s="1"/>
      <c r="T703" s="1"/>
      <c r="U703" s="1"/>
    </row>
    <row r="704" spans="1:21" ht="9.75" customHeight="1">
      <c r="A704" s="1"/>
      <c r="B704" s="1"/>
      <c r="C704" s="1"/>
      <c r="D704" s="1"/>
      <c r="E704" s="1"/>
      <c r="F704" s="1"/>
      <c r="G704" s="1"/>
      <c r="H704" s="1"/>
      <c r="I704" s="1"/>
      <c r="J704" s="1"/>
      <c r="K704" s="1"/>
      <c r="L704" s="1"/>
      <c r="M704" s="1"/>
      <c r="N704" s="1"/>
      <c r="O704" s="1"/>
      <c r="P704" s="1"/>
      <c r="Q704" s="1"/>
      <c r="R704" s="1"/>
      <c r="S704" s="1"/>
      <c r="T704" s="1"/>
      <c r="U704" s="1"/>
    </row>
    <row r="705" spans="1:21" ht="9.75" customHeight="1">
      <c r="A705" s="1"/>
      <c r="B705" s="1"/>
      <c r="C705" s="1"/>
      <c r="D705" s="1"/>
      <c r="E705" s="1"/>
      <c r="F705" s="1"/>
      <c r="G705" s="1"/>
      <c r="H705" s="1"/>
      <c r="I705" s="1"/>
      <c r="J705" s="1"/>
      <c r="K705" s="1"/>
      <c r="L705" s="1"/>
      <c r="M705" s="1"/>
      <c r="N705" s="1"/>
      <c r="O705" s="1"/>
      <c r="P705" s="1"/>
      <c r="Q705" s="1"/>
      <c r="R705" s="1"/>
      <c r="S705" s="1"/>
      <c r="T705" s="1"/>
      <c r="U705" s="1"/>
    </row>
    <row r="706" spans="1:21" ht="9.75" customHeight="1">
      <c r="A706" s="1"/>
      <c r="B706" s="1"/>
      <c r="C706" s="1"/>
      <c r="D706" s="1"/>
      <c r="E706" s="1"/>
      <c r="F706" s="1"/>
      <c r="G706" s="1"/>
      <c r="H706" s="1"/>
      <c r="I706" s="1"/>
      <c r="J706" s="1"/>
      <c r="K706" s="1"/>
      <c r="L706" s="1"/>
      <c r="M706" s="1"/>
      <c r="N706" s="1"/>
      <c r="O706" s="1"/>
      <c r="P706" s="1"/>
      <c r="Q706" s="1"/>
      <c r="R706" s="1"/>
      <c r="S706" s="1"/>
      <c r="T706" s="1"/>
      <c r="U706" s="1"/>
    </row>
    <row r="707" spans="1:21" ht="9.75" customHeight="1">
      <c r="A707" s="1"/>
      <c r="B707" s="1"/>
      <c r="C707" s="1"/>
      <c r="D707" s="1"/>
      <c r="E707" s="1"/>
      <c r="F707" s="1"/>
      <c r="G707" s="1"/>
      <c r="H707" s="1"/>
      <c r="I707" s="1"/>
      <c r="J707" s="1"/>
      <c r="K707" s="1"/>
      <c r="L707" s="1"/>
      <c r="M707" s="1"/>
      <c r="N707" s="1"/>
      <c r="O707" s="1"/>
      <c r="P707" s="1"/>
      <c r="Q707" s="1"/>
      <c r="R707" s="1"/>
      <c r="S707" s="1"/>
      <c r="T707" s="1"/>
      <c r="U707" s="1"/>
    </row>
    <row r="708" spans="1:21" ht="9.75" customHeight="1">
      <c r="A708" s="1"/>
      <c r="B708" s="1"/>
      <c r="C708" s="1"/>
      <c r="D708" s="1"/>
      <c r="E708" s="1"/>
      <c r="F708" s="1"/>
      <c r="G708" s="1"/>
      <c r="H708" s="1"/>
      <c r="I708" s="1"/>
      <c r="J708" s="1"/>
      <c r="K708" s="1"/>
      <c r="L708" s="1"/>
      <c r="M708" s="1"/>
      <c r="N708" s="1"/>
      <c r="O708" s="1"/>
      <c r="P708" s="1"/>
      <c r="Q708" s="1"/>
      <c r="R708" s="1"/>
      <c r="S708" s="1"/>
      <c r="T708" s="1"/>
      <c r="U708" s="1"/>
    </row>
    <row r="709" spans="1:21" ht="9.75" customHeight="1">
      <c r="A709" s="1"/>
      <c r="B709" s="1"/>
      <c r="C709" s="1"/>
      <c r="D709" s="1"/>
      <c r="E709" s="1"/>
      <c r="F709" s="1"/>
      <c r="G709" s="1"/>
      <c r="H709" s="1"/>
      <c r="I709" s="1"/>
      <c r="J709" s="1"/>
      <c r="K709" s="1"/>
      <c r="L709" s="1"/>
      <c r="M709" s="1"/>
      <c r="N709" s="1"/>
      <c r="O709" s="1"/>
      <c r="P709" s="1"/>
      <c r="Q709" s="1"/>
      <c r="R709" s="1"/>
      <c r="S709" s="1"/>
      <c r="T709" s="1"/>
      <c r="U709" s="1"/>
    </row>
    <row r="710" spans="1:21" ht="9.75" customHeight="1">
      <c r="A710" s="1"/>
      <c r="B710" s="1"/>
      <c r="C710" s="1"/>
      <c r="D710" s="1"/>
      <c r="E710" s="1"/>
      <c r="F710" s="1"/>
      <c r="G710" s="1"/>
      <c r="H710" s="1"/>
      <c r="I710" s="1"/>
      <c r="J710" s="1"/>
      <c r="K710" s="1"/>
      <c r="L710" s="1"/>
      <c r="M710" s="1"/>
      <c r="N710" s="1"/>
      <c r="O710" s="1"/>
      <c r="P710" s="1"/>
      <c r="Q710" s="1"/>
      <c r="R710" s="1"/>
      <c r="S710" s="1"/>
      <c r="T710" s="1"/>
      <c r="U710" s="1"/>
    </row>
    <row r="711" spans="1:21" ht="9.75" customHeight="1">
      <c r="A711" s="1"/>
      <c r="B711" s="1"/>
      <c r="C711" s="1"/>
      <c r="D711" s="1"/>
      <c r="E711" s="1"/>
      <c r="F711" s="1"/>
      <c r="G711" s="1"/>
      <c r="H711" s="1"/>
      <c r="I711" s="1"/>
      <c r="J711" s="1"/>
      <c r="K711" s="1"/>
      <c r="L711" s="1"/>
      <c r="M711" s="1"/>
      <c r="N711" s="1"/>
      <c r="O711" s="1"/>
      <c r="P711" s="1"/>
      <c r="Q711" s="1"/>
      <c r="R711" s="1"/>
      <c r="S711" s="1"/>
      <c r="T711" s="1"/>
      <c r="U711" s="1"/>
    </row>
    <row r="712" spans="1:21" ht="9.75" customHeight="1">
      <c r="A712" s="1"/>
      <c r="B712" s="1"/>
      <c r="C712" s="1"/>
      <c r="D712" s="1"/>
      <c r="E712" s="1"/>
      <c r="F712" s="1"/>
      <c r="G712" s="1"/>
      <c r="H712" s="1"/>
      <c r="I712" s="1"/>
      <c r="J712" s="1"/>
      <c r="K712" s="1"/>
      <c r="L712" s="1"/>
      <c r="M712" s="1"/>
      <c r="N712" s="1"/>
      <c r="O712" s="1"/>
      <c r="P712" s="1"/>
      <c r="Q712" s="1"/>
      <c r="R712" s="1"/>
      <c r="S712" s="1"/>
      <c r="T712" s="1"/>
      <c r="U712" s="1"/>
    </row>
    <row r="713" spans="1:21" ht="9.75" customHeight="1">
      <c r="A713" s="1"/>
      <c r="B713" s="1"/>
      <c r="C713" s="1"/>
      <c r="D713" s="1"/>
      <c r="E713" s="1"/>
      <c r="F713" s="1"/>
      <c r="G713" s="1"/>
      <c r="H713" s="1"/>
      <c r="I713" s="1"/>
      <c r="J713" s="1"/>
      <c r="K713" s="1"/>
      <c r="L713" s="1"/>
      <c r="M713" s="1"/>
      <c r="N713" s="1"/>
      <c r="O713" s="1"/>
      <c r="P713" s="1"/>
      <c r="Q713" s="1"/>
      <c r="R713" s="1"/>
      <c r="S713" s="1"/>
      <c r="T713" s="1"/>
      <c r="U713" s="1"/>
    </row>
    <row r="714" spans="1:21" ht="9.75" customHeight="1">
      <c r="A714" s="1"/>
      <c r="B714" s="1"/>
      <c r="C714" s="1"/>
      <c r="D714" s="1"/>
      <c r="E714" s="1"/>
      <c r="F714" s="1"/>
      <c r="G714" s="1"/>
      <c r="H714" s="1"/>
      <c r="I714" s="1"/>
      <c r="J714" s="1"/>
      <c r="K714" s="1"/>
      <c r="L714" s="1"/>
      <c r="M714" s="1"/>
      <c r="N714" s="1"/>
      <c r="O714" s="1"/>
      <c r="P714" s="1"/>
      <c r="Q714" s="1"/>
      <c r="R714" s="1"/>
      <c r="S714" s="1"/>
      <c r="T714" s="1"/>
      <c r="U714" s="1"/>
    </row>
    <row r="715" spans="1:21" ht="9.75" customHeight="1">
      <c r="A715" s="1"/>
      <c r="B715" s="1"/>
      <c r="C715" s="1"/>
      <c r="D715" s="1"/>
      <c r="E715" s="1"/>
      <c r="F715" s="1"/>
      <c r="G715" s="1"/>
      <c r="H715" s="1"/>
      <c r="I715" s="1"/>
      <c r="J715" s="1"/>
      <c r="K715" s="1"/>
      <c r="L715" s="1"/>
      <c r="M715" s="1"/>
      <c r="N715" s="1"/>
      <c r="O715" s="1"/>
      <c r="P715" s="1"/>
      <c r="Q715" s="1"/>
      <c r="R715" s="1"/>
      <c r="S715" s="1"/>
      <c r="T715" s="1"/>
      <c r="U715" s="1"/>
    </row>
    <row r="716" spans="1:21" ht="9.75" customHeight="1">
      <c r="A716" s="1"/>
      <c r="B716" s="1"/>
      <c r="C716" s="1"/>
      <c r="D716" s="1"/>
      <c r="E716" s="1"/>
      <c r="F716" s="1"/>
      <c r="G716" s="1"/>
      <c r="H716" s="1"/>
      <c r="I716" s="1"/>
      <c r="J716" s="1"/>
      <c r="K716" s="1"/>
      <c r="L716" s="1"/>
      <c r="M716" s="1"/>
      <c r="N716" s="1"/>
      <c r="O716" s="1"/>
      <c r="P716" s="1"/>
      <c r="Q716" s="1"/>
      <c r="R716" s="1"/>
      <c r="S716" s="1"/>
      <c r="T716" s="1"/>
      <c r="U716" s="1"/>
    </row>
    <row r="717" spans="1:21" ht="9.75" customHeight="1">
      <c r="A717" s="1"/>
      <c r="B717" s="1"/>
      <c r="C717" s="1"/>
      <c r="D717" s="1"/>
      <c r="E717" s="1"/>
      <c r="F717" s="1"/>
      <c r="G717" s="1"/>
      <c r="H717" s="1"/>
      <c r="I717" s="1"/>
      <c r="J717" s="1"/>
      <c r="K717" s="1"/>
      <c r="L717" s="1"/>
      <c r="M717" s="1"/>
      <c r="N717" s="1"/>
      <c r="O717" s="1"/>
      <c r="P717" s="1"/>
      <c r="Q717" s="1"/>
      <c r="R717" s="1"/>
      <c r="S717" s="1"/>
      <c r="T717" s="1"/>
      <c r="U717" s="1"/>
    </row>
    <row r="718" spans="1:21" ht="9.75" customHeight="1">
      <c r="A718" s="1"/>
      <c r="B718" s="1"/>
      <c r="C718" s="1"/>
      <c r="D718" s="1"/>
      <c r="E718" s="1"/>
      <c r="F718" s="1"/>
      <c r="G718" s="1"/>
      <c r="H718" s="1"/>
      <c r="I718" s="1"/>
      <c r="J718" s="1"/>
      <c r="K718" s="1"/>
      <c r="L718" s="1"/>
      <c r="M718" s="1"/>
      <c r="N718" s="1"/>
      <c r="O718" s="1"/>
      <c r="P718" s="1"/>
      <c r="Q718" s="1"/>
      <c r="R718" s="1"/>
      <c r="S718" s="1"/>
      <c r="T718" s="1"/>
      <c r="U718" s="1"/>
    </row>
    <row r="719" spans="1:21" ht="9.75" customHeight="1">
      <c r="A719" s="1"/>
      <c r="B719" s="1"/>
      <c r="C719" s="1"/>
      <c r="D719" s="1"/>
      <c r="E719" s="1"/>
      <c r="F719" s="1"/>
      <c r="G719" s="1"/>
      <c r="H719" s="1"/>
      <c r="I719" s="1"/>
      <c r="J719" s="1"/>
      <c r="K719" s="1"/>
      <c r="L719" s="1"/>
      <c r="M719" s="1"/>
      <c r="N719" s="1"/>
      <c r="O719" s="1"/>
      <c r="P719" s="1"/>
      <c r="Q719" s="1"/>
      <c r="R719" s="1"/>
      <c r="S719" s="1"/>
      <c r="T719" s="1"/>
      <c r="U719" s="1"/>
    </row>
    <row r="720" spans="1:21" ht="9.75" customHeight="1">
      <c r="A720" s="1"/>
      <c r="B720" s="1"/>
      <c r="C720" s="1"/>
      <c r="D720" s="1"/>
      <c r="E720" s="1"/>
      <c r="F720" s="1"/>
      <c r="G720" s="1"/>
      <c r="H720" s="1"/>
      <c r="I720" s="1"/>
      <c r="J720" s="1"/>
      <c r="K720" s="1"/>
      <c r="L720" s="1"/>
      <c r="M720" s="1"/>
      <c r="N720" s="1"/>
      <c r="O720" s="1"/>
      <c r="P720" s="1"/>
      <c r="Q720" s="1"/>
      <c r="R720" s="1"/>
      <c r="S720" s="1"/>
      <c r="T720" s="1"/>
      <c r="U720" s="1"/>
    </row>
    <row r="721" spans="1:21" ht="9.75" customHeight="1">
      <c r="A721" s="1"/>
      <c r="B721" s="1"/>
      <c r="C721" s="1"/>
      <c r="D721" s="1"/>
      <c r="E721" s="1"/>
      <c r="F721" s="1"/>
      <c r="G721" s="1"/>
      <c r="H721" s="1"/>
      <c r="I721" s="1"/>
      <c r="J721" s="1"/>
      <c r="K721" s="1"/>
      <c r="L721" s="1"/>
      <c r="M721" s="1"/>
      <c r="N721" s="1"/>
      <c r="O721" s="1"/>
      <c r="P721" s="1"/>
      <c r="Q721" s="1"/>
      <c r="R721" s="1"/>
      <c r="S721" s="1"/>
      <c r="T721" s="1"/>
      <c r="U721" s="1"/>
    </row>
    <row r="722" spans="1:21" ht="9.75" customHeight="1">
      <c r="A722" s="1"/>
      <c r="B722" s="1"/>
      <c r="C722" s="1"/>
      <c r="D722" s="1"/>
      <c r="E722" s="1"/>
      <c r="F722" s="1"/>
      <c r="G722" s="1"/>
      <c r="H722" s="1"/>
      <c r="I722" s="1"/>
      <c r="J722" s="1"/>
      <c r="K722" s="1"/>
      <c r="L722" s="1"/>
      <c r="M722" s="1"/>
      <c r="N722" s="1"/>
      <c r="O722" s="1"/>
      <c r="P722" s="1"/>
      <c r="Q722" s="1"/>
      <c r="R722" s="1"/>
      <c r="S722" s="1"/>
      <c r="T722" s="1"/>
      <c r="U722" s="1"/>
    </row>
    <row r="723" spans="1:21" ht="9.75" customHeight="1">
      <c r="A723" s="1"/>
      <c r="B723" s="1"/>
      <c r="C723" s="1"/>
      <c r="D723" s="1"/>
      <c r="E723" s="1"/>
      <c r="F723" s="1"/>
      <c r="G723" s="1"/>
      <c r="H723" s="1"/>
      <c r="I723" s="1"/>
      <c r="J723" s="1"/>
      <c r="K723" s="1"/>
      <c r="L723" s="1"/>
      <c r="M723" s="1"/>
      <c r="N723" s="1"/>
      <c r="O723" s="1"/>
      <c r="P723" s="1"/>
      <c r="Q723" s="1"/>
      <c r="R723" s="1"/>
      <c r="S723" s="1"/>
      <c r="T723" s="1"/>
      <c r="U723" s="1"/>
    </row>
    <row r="724" spans="1:21" ht="9.75" customHeight="1">
      <c r="A724" s="1"/>
      <c r="B724" s="1"/>
      <c r="C724" s="1"/>
      <c r="D724" s="1"/>
      <c r="E724" s="1"/>
      <c r="F724" s="1"/>
      <c r="G724" s="1"/>
      <c r="H724" s="1"/>
      <c r="I724" s="1"/>
      <c r="J724" s="1"/>
      <c r="K724" s="1"/>
      <c r="L724" s="1"/>
      <c r="M724" s="1"/>
      <c r="N724" s="1"/>
      <c r="O724" s="1"/>
      <c r="P724" s="1"/>
      <c r="Q724" s="1"/>
      <c r="R724" s="1"/>
      <c r="S724" s="1"/>
      <c r="T724" s="1"/>
      <c r="U724" s="1"/>
    </row>
    <row r="725" spans="1:21" ht="9.75" customHeight="1">
      <c r="A725" s="1"/>
      <c r="B725" s="1"/>
      <c r="C725" s="1"/>
      <c r="D725" s="1"/>
      <c r="E725" s="1"/>
      <c r="F725" s="1"/>
      <c r="G725" s="1"/>
      <c r="H725" s="1"/>
      <c r="I725" s="1"/>
      <c r="J725" s="1"/>
      <c r="K725" s="1"/>
      <c r="L725" s="1"/>
      <c r="M725" s="1"/>
      <c r="N725" s="1"/>
      <c r="O725" s="1"/>
      <c r="P725" s="1"/>
      <c r="Q725" s="1"/>
      <c r="R725" s="1"/>
      <c r="S725" s="1"/>
      <c r="T725" s="1"/>
      <c r="U725" s="1"/>
    </row>
    <row r="726" spans="1:21" ht="9.75" customHeight="1">
      <c r="A726" s="1"/>
      <c r="B726" s="1"/>
      <c r="C726" s="1"/>
      <c r="D726" s="1"/>
      <c r="E726" s="1"/>
      <c r="F726" s="1"/>
      <c r="G726" s="1"/>
      <c r="H726" s="1"/>
      <c r="I726" s="1"/>
      <c r="J726" s="1"/>
      <c r="K726" s="1"/>
      <c r="L726" s="1"/>
      <c r="M726" s="1"/>
      <c r="N726" s="1"/>
      <c r="O726" s="1"/>
      <c r="P726" s="1"/>
      <c r="Q726" s="1"/>
      <c r="R726" s="1"/>
      <c r="S726" s="1"/>
      <c r="T726" s="1"/>
      <c r="U726" s="1"/>
    </row>
    <row r="727" spans="1:21" ht="9.75" customHeight="1">
      <c r="A727" s="1"/>
      <c r="B727" s="1"/>
      <c r="C727" s="1"/>
      <c r="D727" s="1"/>
      <c r="E727" s="1"/>
      <c r="F727" s="1"/>
      <c r="G727" s="1"/>
      <c r="H727" s="1"/>
      <c r="I727" s="1"/>
      <c r="J727" s="1"/>
      <c r="K727" s="1"/>
      <c r="L727" s="1"/>
      <c r="M727" s="1"/>
      <c r="N727" s="1"/>
      <c r="O727" s="1"/>
      <c r="P727" s="1"/>
      <c r="Q727" s="1"/>
      <c r="R727" s="1"/>
      <c r="S727" s="1"/>
      <c r="T727" s="1"/>
      <c r="U727" s="1"/>
    </row>
    <row r="728" spans="1:21" ht="9.75" customHeight="1">
      <c r="A728" s="1"/>
      <c r="B728" s="1"/>
      <c r="C728" s="1"/>
      <c r="D728" s="1"/>
      <c r="E728" s="1"/>
      <c r="F728" s="1"/>
      <c r="G728" s="1"/>
      <c r="H728" s="1"/>
      <c r="I728" s="1"/>
      <c r="J728" s="1"/>
      <c r="K728" s="1"/>
      <c r="L728" s="1"/>
      <c r="M728" s="1"/>
      <c r="N728" s="1"/>
      <c r="O728" s="1"/>
      <c r="P728" s="1"/>
      <c r="Q728" s="1"/>
      <c r="R728" s="1"/>
      <c r="S728" s="1"/>
      <c r="T728" s="1"/>
      <c r="U728" s="1"/>
    </row>
    <row r="729" spans="1:21" ht="9.75" customHeight="1">
      <c r="A729" s="1"/>
      <c r="B729" s="1"/>
      <c r="C729" s="1"/>
      <c r="D729" s="1"/>
      <c r="E729" s="1"/>
      <c r="F729" s="1"/>
      <c r="G729" s="1"/>
      <c r="H729" s="1"/>
      <c r="I729" s="1"/>
      <c r="J729" s="1"/>
      <c r="K729" s="1"/>
      <c r="L729" s="1"/>
      <c r="M729" s="1"/>
      <c r="N729" s="1"/>
      <c r="O729" s="1"/>
      <c r="P729" s="1"/>
      <c r="Q729" s="1"/>
      <c r="R729" s="1"/>
      <c r="S729" s="1"/>
      <c r="T729" s="1"/>
      <c r="U729" s="1"/>
    </row>
    <row r="730" spans="1:21" ht="9.75" customHeight="1">
      <c r="A730" s="1"/>
      <c r="B730" s="1"/>
      <c r="C730" s="1"/>
      <c r="D730" s="1"/>
      <c r="E730" s="1"/>
      <c r="F730" s="1"/>
      <c r="G730" s="1"/>
      <c r="H730" s="1"/>
      <c r="I730" s="1"/>
      <c r="J730" s="1"/>
      <c r="K730" s="1"/>
      <c r="L730" s="1"/>
      <c r="M730" s="1"/>
      <c r="N730" s="1"/>
      <c r="O730" s="1"/>
      <c r="P730" s="1"/>
      <c r="Q730" s="1"/>
      <c r="R730" s="1"/>
      <c r="S730" s="1"/>
      <c r="T730" s="1"/>
      <c r="U730" s="1"/>
    </row>
    <row r="731" spans="1:21" ht="9.75" customHeight="1">
      <c r="A731" s="1"/>
      <c r="B731" s="1"/>
      <c r="C731" s="1"/>
      <c r="D731" s="1"/>
      <c r="E731" s="1"/>
      <c r="F731" s="1"/>
      <c r="G731" s="1"/>
      <c r="H731" s="1"/>
      <c r="I731" s="1"/>
      <c r="J731" s="1"/>
      <c r="K731" s="1"/>
      <c r="L731" s="1"/>
      <c r="M731" s="1"/>
      <c r="N731" s="1"/>
      <c r="O731" s="1"/>
      <c r="P731" s="1"/>
      <c r="Q731" s="1"/>
      <c r="R731" s="1"/>
      <c r="S731" s="1"/>
      <c r="T731" s="1"/>
      <c r="U731" s="1"/>
    </row>
    <row r="732" spans="1:21" ht="9.75" customHeight="1">
      <c r="A732" s="1"/>
      <c r="B732" s="1"/>
      <c r="C732" s="1"/>
      <c r="D732" s="1"/>
      <c r="E732" s="1"/>
      <c r="F732" s="1"/>
      <c r="G732" s="1"/>
      <c r="H732" s="1"/>
      <c r="I732" s="1"/>
      <c r="J732" s="1"/>
      <c r="K732" s="1"/>
      <c r="L732" s="1"/>
      <c r="M732" s="1"/>
      <c r="N732" s="1"/>
      <c r="O732" s="1"/>
      <c r="P732" s="1"/>
      <c r="Q732" s="1"/>
      <c r="R732" s="1"/>
      <c r="S732" s="1"/>
      <c r="T732" s="1"/>
      <c r="U732" s="1"/>
    </row>
    <row r="733" spans="1:21" ht="9.75" customHeight="1">
      <c r="A733" s="1"/>
      <c r="B733" s="1"/>
      <c r="C733" s="1"/>
      <c r="D733" s="1"/>
      <c r="E733" s="1"/>
      <c r="F733" s="1"/>
      <c r="G733" s="1"/>
      <c r="H733" s="1"/>
      <c r="I733" s="1"/>
      <c r="J733" s="1"/>
      <c r="K733" s="1"/>
      <c r="L733" s="1"/>
      <c r="M733" s="1"/>
      <c r="N733" s="1"/>
      <c r="O733" s="1"/>
      <c r="P733" s="1"/>
      <c r="Q733" s="1"/>
      <c r="R733" s="1"/>
      <c r="S733" s="1"/>
      <c r="T733" s="1"/>
      <c r="U733" s="1"/>
    </row>
    <row r="734" spans="1:21" ht="9.75" customHeight="1">
      <c r="A734" s="1"/>
      <c r="B734" s="1"/>
      <c r="C734" s="1"/>
      <c r="D734" s="1"/>
      <c r="E734" s="1"/>
      <c r="F734" s="1"/>
      <c r="G734" s="1"/>
      <c r="H734" s="1"/>
      <c r="I734" s="1"/>
      <c r="J734" s="1"/>
      <c r="K734" s="1"/>
      <c r="L734" s="1"/>
      <c r="M734" s="1"/>
      <c r="N734" s="1"/>
      <c r="O734" s="1"/>
      <c r="P734" s="1"/>
      <c r="Q734" s="1"/>
      <c r="R734" s="1"/>
      <c r="S734" s="1"/>
      <c r="T734" s="1"/>
      <c r="U734" s="1"/>
    </row>
    <row r="735" spans="1:21" ht="9.75" customHeight="1">
      <c r="A735" s="1"/>
      <c r="B735" s="1"/>
      <c r="C735" s="1"/>
      <c r="D735" s="1"/>
      <c r="E735" s="1"/>
      <c r="F735" s="1"/>
      <c r="G735" s="1"/>
      <c r="H735" s="1"/>
      <c r="I735" s="1"/>
      <c r="J735" s="1"/>
      <c r="K735" s="1"/>
      <c r="L735" s="1"/>
      <c r="M735" s="1"/>
      <c r="N735" s="1"/>
      <c r="O735" s="1"/>
      <c r="P735" s="1"/>
      <c r="Q735" s="1"/>
      <c r="R735" s="1"/>
      <c r="S735" s="1"/>
      <c r="T735" s="1"/>
      <c r="U735" s="1"/>
    </row>
    <row r="736" spans="1:21" ht="9.75" customHeight="1">
      <c r="A736" s="1"/>
      <c r="B736" s="1"/>
      <c r="C736" s="1"/>
      <c r="D736" s="1"/>
      <c r="E736" s="1"/>
      <c r="F736" s="1"/>
      <c r="G736" s="1"/>
      <c r="H736" s="1"/>
      <c r="I736" s="1"/>
      <c r="J736" s="1"/>
      <c r="K736" s="1"/>
      <c r="L736" s="1"/>
      <c r="M736" s="1"/>
      <c r="N736" s="1"/>
      <c r="O736" s="1"/>
      <c r="P736" s="1"/>
      <c r="Q736" s="1"/>
      <c r="R736" s="1"/>
      <c r="S736" s="1"/>
      <c r="T736" s="1"/>
      <c r="U736" s="1"/>
    </row>
    <row r="737" spans="1:21" ht="9.75" customHeight="1">
      <c r="A737" s="1"/>
      <c r="B737" s="1"/>
      <c r="C737" s="1"/>
      <c r="D737" s="1"/>
      <c r="E737" s="1"/>
      <c r="F737" s="1"/>
      <c r="G737" s="1"/>
      <c r="H737" s="1"/>
      <c r="I737" s="1"/>
      <c r="J737" s="1"/>
      <c r="K737" s="1"/>
      <c r="L737" s="1"/>
      <c r="M737" s="1"/>
      <c r="N737" s="1"/>
      <c r="O737" s="1"/>
      <c r="P737" s="1"/>
      <c r="Q737" s="1"/>
      <c r="R737" s="1"/>
      <c r="S737" s="1"/>
      <c r="T737" s="1"/>
      <c r="U737" s="1"/>
    </row>
    <row r="738" spans="1:21" ht="9.75" customHeight="1">
      <c r="A738" s="1"/>
      <c r="B738" s="1"/>
      <c r="C738" s="1"/>
      <c r="D738" s="1"/>
      <c r="E738" s="1"/>
      <c r="F738" s="1"/>
      <c r="G738" s="1"/>
      <c r="H738" s="1"/>
      <c r="I738" s="1"/>
      <c r="J738" s="1"/>
      <c r="K738" s="1"/>
      <c r="L738" s="1"/>
      <c r="M738" s="1"/>
      <c r="N738" s="1"/>
      <c r="O738" s="1"/>
      <c r="P738" s="1"/>
      <c r="Q738" s="1"/>
      <c r="R738" s="1"/>
      <c r="S738" s="1"/>
      <c r="T738" s="1"/>
      <c r="U738" s="1"/>
    </row>
    <row r="739" spans="1:21" ht="9.75" customHeight="1">
      <c r="A739" s="1"/>
      <c r="B739" s="1"/>
      <c r="C739" s="1"/>
      <c r="D739" s="1"/>
      <c r="E739" s="1"/>
      <c r="F739" s="1"/>
      <c r="G739" s="1"/>
      <c r="H739" s="1"/>
      <c r="I739" s="1"/>
      <c r="J739" s="1"/>
      <c r="K739" s="1"/>
      <c r="L739" s="1"/>
      <c r="M739" s="1"/>
      <c r="N739" s="1"/>
      <c r="O739" s="1"/>
      <c r="P739" s="1"/>
      <c r="Q739" s="1"/>
      <c r="R739" s="1"/>
      <c r="S739" s="1"/>
      <c r="T739" s="1"/>
      <c r="U739" s="1"/>
    </row>
    <row r="740" spans="1:21" ht="9.75" customHeight="1">
      <c r="A740" s="1"/>
      <c r="B740" s="1"/>
      <c r="C740" s="1"/>
      <c r="D740" s="1"/>
      <c r="E740" s="1"/>
      <c r="F740" s="1"/>
      <c r="G740" s="1"/>
      <c r="H740" s="1"/>
      <c r="I740" s="1"/>
      <c r="J740" s="1"/>
      <c r="K740" s="1"/>
      <c r="L740" s="1"/>
      <c r="M740" s="1"/>
      <c r="N740" s="1"/>
      <c r="O740" s="1"/>
      <c r="P740" s="1"/>
      <c r="Q740" s="1"/>
      <c r="R740" s="1"/>
      <c r="S740" s="1"/>
      <c r="T740" s="1"/>
      <c r="U740" s="1"/>
    </row>
    <row r="741" spans="1:21" ht="9.75" customHeight="1">
      <c r="A741" s="1"/>
      <c r="B741" s="1"/>
      <c r="C741" s="1"/>
      <c r="D741" s="1"/>
      <c r="E741" s="1"/>
      <c r="F741" s="1"/>
      <c r="G741" s="1"/>
      <c r="H741" s="1"/>
      <c r="I741" s="1"/>
      <c r="J741" s="1"/>
      <c r="K741" s="1"/>
      <c r="L741" s="1"/>
      <c r="M741" s="1"/>
      <c r="N741" s="1"/>
      <c r="O741" s="1"/>
      <c r="P741" s="1"/>
      <c r="Q741" s="1"/>
      <c r="R741" s="1"/>
      <c r="S741" s="1"/>
      <c r="T741" s="1"/>
      <c r="U741" s="1"/>
    </row>
    <row r="742" spans="1:21" ht="9.75" customHeight="1">
      <c r="A742" s="1"/>
      <c r="B742" s="1"/>
      <c r="C742" s="1"/>
      <c r="D742" s="1"/>
      <c r="E742" s="1"/>
      <c r="F742" s="1"/>
      <c r="G742" s="1"/>
      <c r="H742" s="1"/>
      <c r="I742" s="1"/>
      <c r="J742" s="1"/>
      <c r="K742" s="1"/>
      <c r="L742" s="1"/>
      <c r="M742" s="1"/>
      <c r="N742" s="1"/>
      <c r="O742" s="1"/>
      <c r="P742" s="1"/>
      <c r="Q742" s="1"/>
      <c r="R742" s="1"/>
      <c r="S742" s="1"/>
      <c r="T742" s="1"/>
      <c r="U742" s="1"/>
    </row>
    <row r="743" spans="1:21" ht="9.75" customHeight="1">
      <c r="A743" s="1"/>
      <c r="B743" s="1"/>
      <c r="C743" s="1"/>
      <c r="D743" s="1"/>
      <c r="E743" s="1"/>
      <c r="F743" s="1"/>
      <c r="G743" s="1"/>
      <c r="H743" s="1"/>
      <c r="I743" s="1"/>
      <c r="J743" s="1"/>
      <c r="K743" s="1"/>
      <c r="L743" s="1"/>
      <c r="M743" s="1"/>
      <c r="N743" s="1"/>
      <c r="O743" s="1"/>
      <c r="P743" s="1"/>
      <c r="Q743" s="1"/>
      <c r="R743" s="1"/>
      <c r="S743" s="1"/>
      <c r="T743" s="1"/>
      <c r="U743" s="1"/>
    </row>
    <row r="744" spans="1:21" ht="9.75" customHeight="1">
      <c r="A744" s="1"/>
      <c r="B744" s="1"/>
      <c r="C744" s="1"/>
      <c r="D744" s="1"/>
      <c r="E744" s="1"/>
      <c r="F744" s="1"/>
      <c r="G744" s="1"/>
      <c r="H744" s="1"/>
      <c r="I744" s="1"/>
      <c r="J744" s="1"/>
      <c r="K744" s="1"/>
      <c r="L744" s="1"/>
      <c r="M744" s="1"/>
      <c r="N744" s="1"/>
      <c r="O744" s="1"/>
      <c r="P744" s="1"/>
      <c r="Q744" s="1"/>
      <c r="R744" s="1"/>
      <c r="S744" s="1"/>
      <c r="T744" s="1"/>
      <c r="U744" s="1"/>
    </row>
    <row r="745" spans="1:21" ht="9.75" customHeight="1">
      <c r="A745" s="1"/>
      <c r="B745" s="1"/>
      <c r="C745" s="1"/>
      <c r="D745" s="1"/>
      <c r="E745" s="1"/>
      <c r="F745" s="1"/>
      <c r="G745" s="1"/>
      <c r="H745" s="1"/>
      <c r="I745" s="1"/>
      <c r="J745" s="1"/>
      <c r="K745" s="1"/>
      <c r="L745" s="1"/>
      <c r="M745" s="1"/>
      <c r="N745" s="1"/>
      <c r="O745" s="1"/>
      <c r="P745" s="1"/>
      <c r="Q745" s="1"/>
      <c r="R745" s="1"/>
      <c r="S745" s="1"/>
      <c r="T745" s="1"/>
      <c r="U745" s="1"/>
    </row>
    <row r="746" spans="1:21" ht="9.75" customHeight="1">
      <c r="A746" s="1"/>
      <c r="B746" s="1"/>
      <c r="C746" s="1"/>
      <c r="D746" s="1"/>
      <c r="E746" s="1"/>
      <c r="F746" s="1"/>
      <c r="G746" s="1"/>
      <c r="H746" s="1"/>
      <c r="I746" s="1"/>
      <c r="J746" s="1"/>
      <c r="K746" s="1"/>
      <c r="L746" s="1"/>
      <c r="M746" s="1"/>
      <c r="N746" s="1"/>
      <c r="O746" s="1"/>
      <c r="P746" s="1"/>
      <c r="Q746" s="1"/>
      <c r="R746" s="1"/>
      <c r="S746" s="1"/>
      <c r="T746" s="1"/>
      <c r="U746" s="1"/>
    </row>
    <row r="747" spans="1:21" ht="9.75" customHeight="1">
      <c r="A747" s="1"/>
      <c r="B747" s="1"/>
      <c r="C747" s="1"/>
      <c r="D747" s="1"/>
      <c r="E747" s="1"/>
      <c r="F747" s="1"/>
      <c r="G747" s="1"/>
      <c r="H747" s="1"/>
      <c r="I747" s="1"/>
      <c r="J747" s="1"/>
      <c r="K747" s="1"/>
      <c r="L747" s="1"/>
      <c r="M747" s="1"/>
      <c r="N747" s="1"/>
      <c r="O747" s="1"/>
      <c r="P747" s="1"/>
      <c r="Q747" s="1"/>
      <c r="R747" s="1"/>
      <c r="S747" s="1"/>
      <c r="T747" s="1"/>
      <c r="U747" s="1"/>
    </row>
    <row r="748" spans="1:21" ht="9.75" customHeight="1">
      <c r="A748" s="1"/>
      <c r="B748" s="1"/>
      <c r="C748" s="1"/>
      <c r="D748" s="1"/>
      <c r="E748" s="1"/>
      <c r="F748" s="1"/>
      <c r="G748" s="1"/>
      <c r="H748" s="1"/>
      <c r="I748" s="1"/>
      <c r="J748" s="1"/>
      <c r="K748" s="1"/>
      <c r="L748" s="1"/>
      <c r="M748" s="1"/>
      <c r="N748" s="1"/>
      <c r="O748" s="1"/>
      <c r="P748" s="1"/>
      <c r="Q748" s="1"/>
      <c r="R748" s="1"/>
      <c r="S748" s="1"/>
      <c r="T748" s="1"/>
      <c r="U748" s="1"/>
    </row>
    <row r="749" spans="1:21" ht="9.75" customHeight="1">
      <c r="A749" s="1"/>
      <c r="B749" s="1"/>
      <c r="C749" s="1"/>
      <c r="D749" s="1"/>
      <c r="E749" s="1"/>
      <c r="F749" s="1"/>
      <c r="G749" s="1"/>
      <c r="H749" s="1"/>
      <c r="I749" s="1"/>
      <c r="J749" s="1"/>
      <c r="K749" s="1"/>
      <c r="L749" s="1"/>
      <c r="M749" s="1"/>
      <c r="N749" s="1"/>
      <c r="O749" s="1"/>
      <c r="P749" s="1"/>
      <c r="Q749" s="1"/>
      <c r="R749" s="1"/>
      <c r="S749" s="1"/>
      <c r="T749" s="1"/>
      <c r="U749" s="1"/>
    </row>
    <row r="750" spans="1:21" ht="9.75" customHeight="1">
      <c r="A750" s="1"/>
      <c r="B750" s="1"/>
      <c r="C750" s="1"/>
      <c r="D750" s="1"/>
      <c r="E750" s="1"/>
      <c r="F750" s="1"/>
      <c r="G750" s="1"/>
      <c r="H750" s="1"/>
      <c r="I750" s="1"/>
      <c r="J750" s="1"/>
      <c r="K750" s="1"/>
      <c r="L750" s="1"/>
      <c r="M750" s="1"/>
      <c r="N750" s="1"/>
      <c r="O750" s="1"/>
      <c r="P750" s="1"/>
      <c r="Q750" s="1"/>
      <c r="R750" s="1"/>
      <c r="S750" s="1"/>
      <c r="T750" s="1"/>
      <c r="U750" s="1"/>
    </row>
    <row r="751" spans="1:21" ht="9.75" customHeight="1">
      <c r="A751" s="1"/>
      <c r="B751" s="1"/>
      <c r="C751" s="1"/>
      <c r="D751" s="1"/>
      <c r="E751" s="1"/>
      <c r="F751" s="1"/>
      <c r="G751" s="1"/>
      <c r="H751" s="1"/>
      <c r="I751" s="1"/>
      <c r="J751" s="1"/>
      <c r="K751" s="1"/>
      <c r="L751" s="1"/>
      <c r="M751" s="1"/>
      <c r="N751" s="1"/>
      <c r="O751" s="1"/>
      <c r="P751" s="1"/>
      <c r="Q751" s="1"/>
      <c r="R751" s="1"/>
      <c r="S751" s="1"/>
      <c r="T751" s="1"/>
      <c r="U751" s="1"/>
    </row>
    <row r="752" spans="1:21" ht="9.75" customHeight="1">
      <c r="A752" s="1"/>
      <c r="B752" s="1"/>
      <c r="C752" s="1"/>
      <c r="D752" s="1"/>
      <c r="E752" s="1"/>
      <c r="F752" s="1"/>
      <c r="G752" s="1"/>
      <c r="H752" s="1"/>
      <c r="I752" s="1"/>
      <c r="J752" s="1"/>
      <c r="K752" s="1"/>
      <c r="L752" s="1"/>
      <c r="M752" s="1"/>
      <c r="N752" s="1"/>
      <c r="O752" s="1"/>
      <c r="P752" s="1"/>
      <c r="Q752" s="1"/>
      <c r="R752" s="1"/>
      <c r="S752" s="1"/>
      <c r="T752" s="1"/>
      <c r="U752" s="1"/>
    </row>
    <row r="753" spans="1:21" ht="9.75" customHeight="1">
      <c r="A753" s="1"/>
      <c r="B753" s="1"/>
      <c r="C753" s="1"/>
      <c r="D753" s="1"/>
      <c r="E753" s="1"/>
      <c r="F753" s="1"/>
      <c r="G753" s="1"/>
      <c r="H753" s="1"/>
      <c r="I753" s="1"/>
      <c r="J753" s="1"/>
      <c r="K753" s="1"/>
      <c r="L753" s="1"/>
      <c r="M753" s="1"/>
      <c r="N753" s="1"/>
      <c r="O753" s="1"/>
      <c r="P753" s="1"/>
      <c r="Q753" s="1"/>
      <c r="R753" s="1"/>
      <c r="S753" s="1"/>
      <c r="T753" s="1"/>
      <c r="U753" s="1"/>
    </row>
    <row r="754" spans="1:21" ht="9.75" customHeight="1">
      <c r="A754" s="1"/>
      <c r="B754" s="1"/>
      <c r="C754" s="1"/>
      <c r="D754" s="1"/>
      <c r="E754" s="1"/>
      <c r="F754" s="1"/>
      <c r="G754" s="1"/>
      <c r="H754" s="1"/>
      <c r="I754" s="1"/>
      <c r="J754" s="1"/>
      <c r="K754" s="1"/>
      <c r="L754" s="1"/>
      <c r="M754" s="1"/>
      <c r="N754" s="1"/>
      <c r="O754" s="1"/>
      <c r="P754" s="1"/>
      <c r="Q754" s="1"/>
      <c r="R754" s="1"/>
      <c r="S754" s="1"/>
      <c r="T754" s="1"/>
      <c r="U754" s="1"/>
    </row>
    <row r="755" spans="1:21" ht="9.75" customHeight="1">
      <c r="A755" s="1"/>
      <c r="B755" s="1"/>
      <c r="C755" s="1"/>
      <c r="D755" s="1"/>
      <c r="E755" s="1"/>
      <c r="F755" s="1"/>
      <c r="G755" s="1"/>
      <c r="H755" s="1"/>
      <c r="I755" s="1"/>
      <c r="J755" s="1"/>
      <c r="K755" s="1"/>
      <c r="L755" s="1"/>
      <c r="M755" s="1"/>
      <c r="N755" s="1"/>
      <c r="O755" s="1"/>
      <c r="P755" s="1"/>
      <c r="Q755" s="1"/>
      <c r="R755" s="1"/>
      <c r="S755" s="1"/>
      <c r="T755" s="1"/>
      <c r="U755" s="1"/>
    </row>
    <row r="756" spans="1:21" ht="9.75" customHeight="1">
      <c r="A756" s="1"/>
      <c r="B756" s="1"/>
      <c r="C756" s="1"/>
      <c r="D756" s="1"/>
      <c r="E756" s="1"/>
      <c r="F756" s="1"/>
      <c r="G756" s="1"/>
      <c r="H756" s="1"/>
      <c r="I756" s="1"/>
      <c r="J756" s="1"/>
      <c r="K756" s="1"/>
      <c r="L756" s="1"/>
      <c r="M756" s="1"/>
      <c r="N756" s="1"/>
      <c r="O756" s="1"/>
      <c r="P756" s="1"/>
      <c r="Q756" s="1"/>
      <c r="R756" s="1"/>
      <c r="S756" s="1"/>
      <c r="T756" s="1"/>
      <c r="U756" s="1"/>
    </row>
    <row r="757" spans="1:21" ht="9.75" customHeight="1">
      <c r="A757" s="1"/>
      <c r="B757" s="1"/>
      <c r="C757" s="1"/>
      <c r="D757" s="1"/>
      <c r="E757" s="1"/>
      <c r="F757" s="1"/>
      <c r="G757" s="1"/>
      <c r="H757" s="1"/>
      <c r="I757" s="1"/>
      <c r="J757" s="1"/>
      <c r="K757" s="1"/>
      <c r="L757" s="1"/>
      <c r="M757" s="1"/>
      <c r="N757" s="1"/>
      <c r="O757" s="1"/>
      <c r="P757" s="1"/>
      <c r="Q757" s="1"/>
      <c r="R757" s="1"/>
      <c r="S757" s="1"/>
      <c r="T757" s="1"/>
      <c r="U757" s="1"/>
    </row>
    <row r="758" spans="1:21" ht="9.75" customHeight="1">
      <c r="A758" s="1"/>
      <c r="B758" s="1"/>
      <c r="C758" s="1"/>
      <c r="D758" s="1"/>
      <c r="E758" s="1"/>
      <c r="F758" s="1"/>
      <c r="G758" s="1"/>
      <c r="H758" s="1"/>
      <c r="I758" s="1"/>
      <c r="J758" s="1"/>
      <c r="K758" s="1"/>
      <c r="L758" s="1"/>
      <c r="M758" s="1"/>
      <c r="N758" s="1"/>
      <c r="O758" s="1"/>
      <c r="P758" s="1"/>
      <c r="Q758" s="1"/>
      <c r="R758" s="1"/>
      <c r="S758" s="1"/>
      <c r="T758" s="1"/>
      <c r="U758" s="1"/>
    </row>
    <row r="759" spans="1:21" ht="9.75" customHeight="1">
      <c r="A759" s="1"/>
      <c r="B759" s="1"/>
      <c r="C759" s="1"/>
      <c r="D759" s="1"/>
      <c r="E759" s="1"/>
      <c r="F759" s="1"/>
      <c r="G759" s="1"/>
      <c r="H759" s="1"/>
      <c r="I759" s="1"/>
      <c r="J759" s="1"/>
      <c r="K759" s="1"/>
      <c r="L759" s="1"/>
      <c r="M759" s="1"/>
      <c r="N759" s="1"/>
      <c r="O759" s="1"/>
      <c r="P759" s="1"/>
      <c r="Q759" s="1"/>
      <c r="R759" s="1"/>
      <c r="S759" s="1"/>
      <c r="T759" s="1"/>
      <c r="U759" s="1"/>
    </row>
    <row r="760" spans="1:21" ht="9.75" customHeight="1">
      <c r="A760" s="1"/>
      <c r="B760" s="1"/>
      <c r="C760" s="1"/>
      <c r="D760" s="1"/>
      <c r="E760" s="1"/>
      <c r="F760" s="1"/>
      <c r="G760" s="1"/>
      <c r="H760" s="1"/>
      <c r="I760" s="1"/>
      <c r="J760" s="1"/>
      <c r="K760" s="1"/>
      <c r="L760" s="1"/>
      <c r="M760" s="1"/>
      <c r="N760" s="1"/>
      <c r="O760" s="1"/>
      <c r="P760" s="1"/>
      <c r="Q760" s="1"/>
      <c r="R760" s="1"/>
      <c r="S760" s="1"/>
      <c r="T760" s="1"/>
      <c r="U760" s="1"/>
    </row>
    <row r="761" spans="1:21" ht="9.75" customHeight="1">
      <c r="A761" s="1"/>
      <c r="B761" s="1"/>
      <c r="C761" s="1"/>
      <c r="D761" s="1"/>
      <c r="E761" s="1"/>
      <c r="F761" s="1"/>
      <c r="G761" s="1"/>
      <c r="H761" s="1"/>
      <c r="I761" s="1"/>
      <c r="J761" s="1"/>
      <c r="K761" s="1"/>
      <c r="L761" s="1"/>
      <c r="M761" s="1"/>
      <c r="N761" s="1"/>
      <c r="O761" s="1"/>
      <c r="P761" s="1"/>
      <c r="Q761" s="1"/>
      <c r="R761" s="1"/>
      <c r="S761" s="1"/>
      <c r="T761" s="1"/>
      <c r="U761" s="1"/>
    </row>
    <row r="762" spans="1:21" ht="9.75" customHeight="1">
      <c r="A762" s="1"/>
      <c r="B762" s="1"/>
      <c r="C762" s="1"/>
      <c r="D762" s="1"/>
      <c r="E762" s="1"/>
      <c r="F762" s="1"/>
      <c r="G762" s="1"/>
      <c r="H762" s="1"/>
      <c r="I762" s="1"/>
      <c r="J762" s="1"/>
      <c r="K762" s="1"/>
      <c r="L762" s="1"/>
      <c r="M762" s="1"/>
      <c r="N762" s="1"/>
      <c r="O762" s="1"/>
      <c r="P762" s="1"/>
      <c r="Q762" s="1"/>
      <c r="R762" s="1"/>
      <c r="S762" s="1"/>
      <c r="T762" s="1"/>
      <c r="U762" s="1"/>
    </row>
    <row r="763" spans="1:21" ht="9.75" customHeight="1">
      <c r="A763" s="1"/>
      <c r="B763" s="1"/>
      <c r="C763" s="1"/>
      <c r="D763" s="1"/>
      <c r="E763" s="1"/>
      <c r="F763" s="1"/>
      <c r="G763" s="1"/>
      <c r="H763" s="1"/>
      <c r="I763" s="1"/>
      <c r="J763" s="1"/>
      <c r="K763" s="1"/>
      <c r="L763" s="1"/>
      <c r="M763" s="1"/>
      <c r="N763" s="1"/>
      <c r="O763" s="1"/>
      <c r="P763" s="1"/>
      <c r="Q763" s="1"/>
      <c r="R763" s="1"/>
      <c r="S763" s="1"/>
      <c r="T763" s="1"/>
      <c r="U763" s="1"/>
    </row>
    <row r="764" spans="1:21" ht="9.75" customHeight="1">
      <c r="A764" s="1"/>
      <c r="B764" s="1"/>
      <c r="C764" s="1"/>
      <c r="D764" s="1"/>
      <c r="E764" s="1"/>
      <c r="F764" s="1"/>
      <c r="G764" s="1"/>
      <c r="H764" s="1"/>
      <c r="I764" s="1"/>
      <c r="J764" s="1"/>
      <c r="K764" s="1"/>
      <c r="L764" s="1"/>
      <c r="M764" s="1"/>
      <c r="N764" s="1"/>
      <c r="O764" s="1"/>
      <c r="P764" s="1"/>
      <c r="Q764" s="1"/>
      <c r="R764" s="1"/>
      <c r="S764" s="1"/>
      <c r="T764" s="1"/>
      <c r="U764" s="1"/>
    </row>
    <row r="765" spans="1:21" ht="9.75" customHeight="1">
      <c r="A765" s="1"/>
      <c r="B765" s="1"/>
      <c r="C765" s="1"/>
      <c r="D765" s="1"/>
      <c r="E765" s="1"/>
      <c r="F765" s="1"/>
      <c r="G765" s="1"/>
      <c r="H765" s="1"/>
      <c r="I765" s="1"/>
      <c r="J765" s="1"/>
      <c r="K765" s="1"/>
      <c r="L765" s="1"/>
      <c r="M765" s="1"/>
      <c r="N765" s="1"/>
      <c r="O765" s="1"/>
      <c r="P765" s="1"/>
      <c r="Q765" s="1"/>
      <c r="R765" s="1"/>
      <c r="S765" s="1"/>
      <c r="T765" s="1"/>
      <c r="U765" s="1"/>
    </row>
    <row r="766" spans="1:21" ht="9.75" customHeight="1">
      <c r="A766" s="1"/>
      <c r="B766" s="1"/>
      <c r="C766" s="1"/>
      <c r="D766" s="1"/>
      <c r="E766" s="1"/>
      <c r="F766" s="1"/>
      <c r="G766" s="1"/>
      <c r="H766" s="1"/>
      <c r="I766" s="1"/>
      <c r="J766" s="1"/>
      <c r="K766" s="1"/>
      <c r="L766" s="1"/>
      <c r="M766" s="1"/>
      <c r="N766" s="1"/>
      <c r="O766" s="1"/>
      <c r="P766" s="1"/>
      <c r="Q766" s="1"/>
      <c r="R766" s="1"/>
      <c r="S766" s="1"/>
      <c r="T766" s="1"/>
      <c r="U766" s="1"/>
    </row>
    <row r="767" spans="1:21" ht="9.75" customHeight="1">
      <c r="A767" s="1"/>
      <c r="B767" s="1"/>
      <c r="C767" s="1"/>
      <c r="D767" s="1"/>
      <c r="E767" s="1"/>
      <c r="F767" s="1"/>
      <c r="G767" s="1"/>
      <c r="H767" s="1"/>
      <c r="I767" s="1"/>
      <c r="J767" s="1"/>
      <c r="K767" s="1"/>
      <c r="L767" s="1"/>
      <c r="M767" s="1"/>
      <c r="N767" s="1"/>
      <c r="O767" s="1"/>
      <c r="P767" s="1"/>
      <c r="Q767" s="1"/>
      <c r="R767" s="1"/>
      <c r="S767" s="1"/>
      <c r="T767" s="1"/>
      <c r="U767" s="1"/>
    </row>
    <row r="768" spans="1:21" ht="9.75" customHeight="1">
      <c r="A768" s="1"/>
      <c r="B768" s="1"/>
      <c r="C768" s="1"/>
      <c r="D768" s="1"/>
      <c r="E768" s="1"/>
      <c r="F768" s="1"/>
      <c r="G768" s="1"/>
      <c r="H768" s="1"/>
      <c r="I768" s="1"/>
      <c r="J768" s="1"/>
      <c r="K768" s="1"/>
      <c r="L768" s="1"/>
      <c r="M768" s="1"/>
      <c r="N768" s="1"/>
      <c r="O768" s="1"/>
      <c r="P768" s="1"/>
      <c r="Q768" s="1"/>
      <c r="R768" s="1"/>
      <c r="S768" s="1"/>
      <c r="T768" s="1"/>
      <c r="U768" s="1"/>
    </row>
    <row r="769" spans="1:21" ht="9.75" customHeight="1">
      <c r="A769" s="1"/>
      <c r="B769" s="1"/>
      <c r="C769" s="1"/>
      <c r="D769" s="1"/>
      <c r="E769" s="1"/>
      <c r="F769" s="1"/>
      <c r="G769" s="1"/>
      <c r="H769" s="1"/>
      <c r="I769" s="1"/>
      <c r="J769" s="1"/>
      <c r="K769" s="1"/>
      <c r="L769" s="1"/>
      <c r="M769" s="1"/>
      <c r="N769" s="1"/>
      <c r="O769" s="1"/>
      <c r="P769" s="1"/>
      <c r="Q769" s="1"/>
      <c r="R769" s="1"/>
      <c r="S769" s="1"/>
      <c r="T769" s="1"/>
      <c r="U769" s="1"/>
    </row>
    <row r="770" spans="1:21" ht="9.75" customHeight="1">
      <c r="A770" s="1"/>
      <c r="B770" s="1"/>
      <c r="C770" s="1"/>
      <c r="D770" s="1"/>
      <c r="E770" s="1"/>
      <c r="F770" s="1"/>
      <c r="G770" s="1"/>
      <c r="H770" s="1"/>
      <c r="I770" s="1"/>
      <c r="J770" s="1"/>
      <c r="K770" s="1"/>
      <c r="L770" s="1"/>
      <c r="M770" s="1"/>
      <c r="N770" s="1"/>
      <c r="O770" s="1"/>
      <c r="P770" s="1"/>
      <c r="Q770" s="1"/>
      <c r="R770" s="1"/>
      <c r="S770" s="1"/>
      <c r="T770" s="1"/>
      <c r="U770" s="1"/>
    </row>
    <row r="771" spans="1:21" ht="9.75" customHeight="1">
      <c r="A771" s="1"/>
      <c r="B771" s="1"/>
      <c r="C771" s="1"/>
      <c r="D771" s="1"/>
      <c r="E771" s="1"/>
      <c r="F771" s="1"/>
      <c r="G771" s="1"/>
      <c r="H771" s="1"/>
      <c r="I771" s="1"/>
      <c r="J771" s="1"/>
      <c r="K771" s="1"/>
      <c r="L771" s="1"/>
      <c r="M771" s="1"/>
      <c r="N771" s="1"/>
      <c r="O771" s="1"/>
      <c r="P771" s="1"/>
      <c r="Q771" s="1"/>
      <c r="R771" s="1"/>
      <c r="S771" s="1"/>
      <c r="T771" s="1"/>
      <c r="U771" s="1"/>
    </row>
    <row r="772" spans="1:21" ht="9.75" customHeight="1">
      <c r="A772" s="1"/>
      <c r="B772" s="1"/>
      <c r="C772" s="1"/>
      <c r="D772" s="1"/>
      <c r="E772" s="1"/>
      <c r="F772" s="1"/>
      <c r="G772" s="1"/>
      <c r="H772" s="1"/>
      <c r="I772" s="1"/>
      <c r="J772" s="1"/>
      <c r="K772" s="1"/>
      <c r="L772" s="1"/>
      <c r="M772" s="1"/>
      <c r="N772" s="1"/>
      <c r="O772" s="1"/>
      <c r="P772" s="1"/>
      <c r="Q772" s="1"/>
      <c r="R772" s="1"/>
      <c r="S772" s="1"/>
      <c r="T772" s="1"/>
      <c r="U772" s="1"/>
    </row>
    <row r="773" spans="1:21" ht="9.75" customHeight="1">
      <c r="A773" s="1"/>
      <c r="B773" s="1"/>
      <c r="C773" s="1"/>
      <c r="D773" s="1"/>
      <c r="E773" s="1"/>
      <c r="F773" s="1"/>
      <c r="G773" s="1"/>
      <c r="H773" s="1"/>
      <c r="I773" s="1"/>
      <c r="J773" s="1"/>
      <c r="K773" s="1"/>
      <c r="L773" s="1"/>
      <c r="M773" s="1"/>
      <c r="N773" s="1"/>
      <c r="O773" s="1"/>
      <c r="P773" s="1"/>
      <c r="Q773" s="1"/>
      <c r="R773" s="1"/>
      <c r="S773" s="1"/>
      <c r="T773" s="1"/>
      <c r="U773" s="1"/>
    </row>
    <row r="774" spans="1:21" ht="9.75" customHeight="1">
      <c r="A774" s="1"/>
      <c r="B774" s="1"/>
      <c r="C774" s="1"/>
      <c r="D774" s="1"/>
      <c r="E774" s="1"/>
      <c r="F774" s="1"/>
      <c r="G774" s="1"/>
      <c r="H774" s="1"/>
      <c r="I774" s="1"/>
      <c r="J774" s="1"/>
      <c r="K774" s="1"/>
      <c r="L774" s="1"/>
      <c r="M774" s="1"/>
      <c r="N774" s="1"/>
      <c r="O774" s="1"/>
      <c r="P774" s="1"/>
      <c r="Q774" s="1"/>
      <c r="R774" s="1"/>
      <c r="S774" s="1"/>
      <c r="T774" s="1"/>
      <c r="U774" s="1"/>
    </row>
    <row r="775" spans="1:21" ht="9.75" customHeight="1">
      <c r="A775" s="1"/>
      <c r="B775" s="1"/>
      <c r="C775" s="1"/>
      <c r="D775" s="1"/>
      <c r="E775" s="1"/>
      <c r="F775" s="1"/>
      <c r="G775" s="1"/>
      <c r="H775" s="1"/>
      <c r="I775" s="1"/>
      <c r="J775" s="1"/>
      <c r="K775" s="1"/>
      <c r="L775" s="1"/>
      <c r="M775" s="1"/>
      <c r="N775" s="1"/>
      <c r="O775" s="1"/>
      <c r="P775" s="1"/>
      <c r="Q775" s="1"/>
      <c r="R775" s="1"/>
      <c r="S775" s="1"/>
      <c r="T775" s="1"/>
      <c r="U775" s="1"/>
    </row>
    <row r="776" spans="1:21" ht="9.75" customHeight="1">
      <c r="A776" s="1"/>
      <c r="B776" s="1"/>
      <c r="C776" s="1"/>
      <c r="D776" s="1"/>
      <c r="E776" s="1"/>
      <c r="F776" s="1"/>
      <c r="G776" s="1"/>
      <c r="H776" s="1"/>
      <c r="I776" s="1"/>
      <c r="J776" s="1"/>
      <c r="K776" s="1"/>
      <c r="L776" s="1"/>
      <c r="M776" s="1"/>
      <c r="N776" s="1"/>
      <c r="O776" s="1"/>
      <c r="P776" s="1"/>
      <c r="Q776" s="1"/>
      <c r="R776" s="1"/>
      <c r="S776" s="1"/>
      <c r="T776" s="1"/>
      <c r="U776" s="1"/>
    </row>
    <row r="777" spans="1:21" ht="9.75" customHeight="1">
      <c r="A777" s="1"/>
      <c r="B777" s="1"/>
      <c r="C777" s="1"/>
      <c r="D777" s="1"/>
      <c r="E777" s="1"/>
      <c r="F777" s="1"/>
      <c r="G777" s="1"/>
      <c r="H777" s="1"/>
      <c r="I777" s="1"/>
      <c r="J777" s="1"/>
      <c r="K777" s="1"/>
      <c r="L777" s="1"/>
      <c r="M777" s="1"/>
      <c r="N777" s="1"/>
      <c r="O777" s="1"/>
      <c r="P777" s="1"/>
      <c r="Q777" s="1"/>
      <c r="R777" s="1"/>
      <c r="S777" s="1"/>
      <c r="T777" s="1"/>
      <c r="U777" s="1"/>
    </row>
    <row r="778" spans="1:21" ht="9.75" customHeight="1">
      <c r="A778" s="1"/>
      <c r="B778" s="1"/>
      <c r="C778" s="1"/>
      <c r="D778" s="1"/>
      <c r="E778" s="1"/>
      <c r="F778" s="1"/>
      <c r="G778" s="1"/>
      <c r="H778" s="1"/>
      <c r="I778" s="1"/>
      <c r="J778" s="1"/>
      <c r="K778" s="1"/>
      <c r="L778" s="1"/>
      <c r="M778" s="1"/>
      <c r="N778" s="1"/>
      <c r="O778" s="1"/>
      <c r="P778" s="1"/>
      <c r="Q778" s="1"/>
      <c r="R778" s="1"/>
      <c r="S778" s="1"/>
      <c r="T778" s="1"/>
      <c r="U778" s="1"/>
    </row>
    <row r="779" spans="1:21" ht="9.75" customHeight="1">
      <c r="A779" s="1"/>
      <c r="B779" s="1"/>
      <c r="C779" s="1"/>
      <c r="D779" s="1"/>
      <c r="E779" s="1"/>
      <c r="F779" s="1"/>
      <c r="G779" s="1"/>
      <c r="H779" s="1"/>
      <c r="I779" s="1"/>
      <c r="J779" s="1"/>
      <c r="K779" s="1"/>
      <c r="L779" s="1"/>
      <c r="M779" s="1"/>
      <c r="N779" s="1"/>
      <c r="O779" s="1"/>
      <c r="P779" s="1"/>
      <c r="Q779" s="1"/>
      <c r="R779" s="1"/>
      <c r="S779" s="1"/>
      <c r="T779" s="1"/>
      <c r="U779" s="1"/>
    </row>
    <row r="780" spans="1:21" ht="9.75" customHeight="1">
      <c r="A780" s="1"/>
      <c r="B780" s="1"/>
      <c r="C780" s="1"/>
      <c r="D780" s="1"/>
      <c r="E780" s="1"/>
      <c r="F780" s="1"/>
      <c r="G780" s="1"/>
      <c r="H780" s="1"/>
      <c r="I780" s="1"/>
      <c r="J780" s="1"/>
      <c r="K780" s="1"/>
      <c r="L780" s="1"/>
      <c r="M780" s="1"/>
      <c r="N780" s="1"/>
      <c r="O780" s="1"/>
      <c r="P780" s="1"/>
      <c r="Q780" s="1"/>
      <c r="R780" s="1"/>
      <c r="S780" s="1"/>
      <c r="T780" s="1"/>
      <c r="U780" s="1"/>
    </row>
    <row r="781" spans="1:21" ht="9.75" customHeight="1">
      <c r="A781" s="1"/>
      <c r="B781" s="1"/>
      <c r="C781" s="1"/>
      <c r="D781" s="1"/>
      <c r="E781" s="1"/>
      <c r="F781" s="1"/>
      <c r="G781" s="1"/>
      <c r="H781" s="1"/>
      <c r="I781" s="1"/>
      <c r="J781" s="1"/>
      <c r="K781" s="1"/>
      <c r="L781" s="1"/>
      <c r="M781" s="1"/>
      <c r="N781" s="1"/>
      <c r="O781" s="1"/>
      <c r="P781" s="1"/>
      <c r="Q781" s="1"/>
      <c r="R781" s="1"/>
      <c r="S781" s="1"/>
      <c r="T781" s="1"/>
      <c r="U781" s="1"/>
    </row>
    <row r="782" spans="1:21" ht="9.75" customHeight="1">
      <c r="A782" s="1"/>
      <c r="B782" s="1"/>
      <c r="C782" s="1"/>
      <c r="D782" s="1"/>
      <c r="E782" s="1"/>
      <c r="F782" s="1"/>
      <c r="G782" s="1"/>
      <c r="H782" s="1"/>
      <c r="I782" s="1"/>
      <c r="J782" s="1"/>
      <c r="K782" s="1"/>
      <c r="L782" s="1"/>
      <c r="M782" s="1"/>
      <c r="N782" s="1"/>
      <c r="O782" s="1"/>
      <c r="P782" s="1"/>
      <c r="Q782" s="1"/>
      <c r="R782" s="1"/>
      <c r="S782" s="1"/>
      <c r="T782" s="1"/>
      <c r="U782" s="1"/>
    </row>
    <row r="783" spans="1:21" ht="9.75" customHeight="1">
      <c r="A783" s="1"/>
      <c r="B783" s="1"/>
      <c r="C783" s="1"/>
      <c r="D783" s="1"/>
      <c r="E783" s="1"/>
      <c r="F783" s="1"/>
      <c r="G783" s="1"/>
      <c r="H783" s="1"/>
      <c r="I783" s="1"/>
      <c r="J783" s="1"/>
      <c r="K783" s="1"/>
      <c r="L783" s="1"/>
      <c r="M783" s="1"/>
      <c r="N783" s="1"/>
      <c r="O783" s="1"/>
      <c r="P783" s="1"/>
      <c r="Q783" s="1"/>
      <c r="R783" s="1"/>
      <c r="S783" s="1"/>
      <c r="T783" s="1"/>
      <c r="U783" s="1"/>
    </row>
    <row r="784" spans="1:21" ht="9.75" customHeight="1">
      <c r="A784" s="1"/>
      <c r="B784" s="1"/>
      <c r="C784" s="1"/>
      <c r="D784" s="1"/>
      <c r="E784" s="1"/>
      <c r="F784" s="1"/>
      <c r="G784" s="1"/>
      <c r="H784" s="1"/>
      <c r="I784" s="1"/>
      <c r="J784" s="1"/>
      <c r="K784" s="1"/>
      <c r="L784" s="1"/>
      <c r="M784" s="1"/>
      <c r="N784" s="1"/>
      <c r="O784" s="1"/>
      <c r="P784" s="1"/>
      <c r="Q784" s="1"/>
      <c r="R784" s="1"/>
      <c r="S784" s="1"/>
      <c r="T784" s="1"/>
      <c r="U784" s="1"/>
    </row>
    <row r="785" spans="1:21" ht="9.75" customHeight="1">
      <c r="A785" s="1"/>
      <c r="B785" s="1"/>
      <c r="C785" s="1"/>
      <c r="D785" s="1"/>
      <c r="E785" s="1"/>
      <c r="F785" s="1"/>
      <c r="G785" s="1"/>
      <c r="H785" s="1"/>
      <c r="I785" s="1"/>
      <c r="J785" s="1"/>
      <c r="K785" s="1"/>
      <c r="L785" s="1"/>
      <c r="M785" s="1"/>
      <c r="N785" s="1"/>
      <c r="O785" s="1"/>
      <c r="P785" s="1"/>
      <c r="Q785" s="1"/>
      <c r="R785" s="1"/>
      <c r="S785" s="1"/>
      <c r="T785" s="1"/>
      <c r="U785" s="1"/>
    </row>
    <row r="786" spans="1:21" ht="9.75" customHeight="1">
      <c r="A786" s="1"/>
      <c r="B786" s="1"/>
      <c r="C786" s="1"/>
      <c r="D786" s="1"/>
      <c r="E786" s="1"/>
      <c r="F786" s="1"/>
      <c r="G786" s="1"/>
      <c r="H786" s="1"/>
      <c r="I786" s="1"/>
      <c r="J786" s="1"/>
      <c r="K786" s="1"/>
      <c r="L786" s="1"/>
      <c r="M786" s="1"/>
      <c r="N786" s="1"/>
      <c r="O786" s="1"/>
      <c r="P786" s="1"/>
      <c r="Q786" s="1"/>
      <c r="R786" s="1"/>
      <c r="S786" s="1"/>
      <c r="T786" s="1"/>
      <c r="U786" s="1"/>
    </row>
    <row r="787" spans="1:21" ht="9.75" customHeight="1">
      <c r="A787" s="1"/>
      <c r="B787" s="1"/>
      <c r="C787" s="1"/>
      <c r="D787" s="1"/>
      <c r="E787" s="1"/>
      <c r="F787" s="1"/>
      <c r="G787" s="1"/>
      <c r="H787" s="1"/>
      <c r="I787" s="1"/>
      <c r="J787" s="1"/>
      <c r="K787" s="1"/>
      <c r="L787" s="1"/>
      <c r="M787" s="1"/>
      <c r="N787" s="1"/>
      <c r="O787" s="1"/>
      <c r="P787" s="1"/>
      <c r="Q787" s="1"/>
      <c r="R787" s="1"/>
      <c r="S787" s="1"/>
      <c r="T787" s="1"/>
      <c r="U787" s="1"/>
    </row>
    <row r="788" spans="1:21" ht="9.75" customHeight="1">
      <c r="A788" s="1"/>
      <c r="B788" s="1"/>
      <c r="C788" s="1"/>
      <c r="D788" s="1"/>
      <c r="E788" s="1"/>
      <c r="F788" s="1"/>
      <c r="G788" s="1"/>
      <c r="H788" s="1"/>
      <c r="I788" s="1"/>
      <c r="J788" s="1"/>
      <c r="K788" s="1"/>
      <c r="L788" s="1"/>
      <c r="M788" s="1"/>
      <c r="N788" s="1"/>
      <c r="O788" s="1"/>
      <c r="P788" s="1"/>
      <c r="Q788" s="1"/>
      <c r="R788" s="1"/>
      <c r="S788" s="1"/>
      <c r="T788" s="1"/>
      <c r="U788" s="1"/>
    </row>
    <row r="789" spans="1:21" ht="9.75" customHeight="1">
      <c r="A789" s="1"/>
      <c r="B789" s="1"/>
      <c r="C789" s="1"/>
      <c r="D789" s="1"/>
      <c r="E789" s="1"/>
      <c r="F789" s="1"/>
      <c r="G789" s="1"/>
      <c r="H789" s="1"/>
      <c r="I789" s="1"/>
      <c r="J789" s="1"/>
      <c r="K789" s="1"/>
      <c r="L789" s="1"/>
      <c r="M789" s="1"/>
      <c r="N789" s="1"/>
      <c r="O789" s="1"/>
      <c r="P789" s="1"/>
      <c r="Q789" s="1"/>
      <c r="R789" s="1"/>
      <c r="S789" s="1"/>
      <c r="T789" s="1"/>
      <c r="U789" s="1"/>
    </row>
    <row r="790" spans="1:21" ht="9.75" customHeight="1">
      <c r="A790" s="1"/>
      <c r="B790" s="1"/>
      <c r="C790" s="1"/>
      <c r="D790" s="1"/>
      <c r="E790" s="1"/>
      <c r="F790" s="1"/>
      <c r="G790" s="1"/>
      <c r="H790" s="1"/>
      <c r="I790" s="1"/>
      <c r="J790" s="1"/>
      <c r="K790" s="1"/>
      <c r="L790" s="1"/>
      <c r="M790" s="1"/>
      <c r="N790" s="1"/>
      <c r="O790" s="1"/>
      <c r="P790" s="1"/>
      <c r="Q790" s="1"/>
      <c r="R790" s="1"/>
      <c r="S790" s="1"/>
      <c r="T790" s="1"/>
      <c r="U790" s="1"/>
    </row>
    <row r="791" spans="1:21" ht="9.75" customHeight="1">
      <c r="A791" s="1"/>
      <c r="B791" s="1"/>
      <c r="C791" s="1"/>
      <c r="D791" s="1"/>
      <c r="E791" s="1"/>
      <c r="F791" s="1"/>
      <c r="G791" s="1"/>
      <c r="H791" s="1"/>
      <c r="I791" s="1"/>
      <c r="J791" s="1"/>
      <c r="K791" s="1"/>
      <c r="L791" s="1"/>
      <c r="M791" s="1"/>
      <c r="N791" s="1"/>
      <c r="O791" s="1"/>
      <c r="P791" s="1"/>
      <c r="Q791" s="1"/>
      <c r="R791" s="1"/>
      <c r="S791" s="1"/>
      <c r="T791" s="1"/>
      <c r="U791" s="1"/>
    </row>
    <row r="792" spans="1:21" ht="9.75" customHeight="1">
      <c r="A792" s="1"/>
      <c r="B792" s="1"/>
      <c r="C792" s="1"/>
      <c r="D792" s="1"/>
      <c r="E792" s="1"/>
      <c r="F792" s="1"/>
      <c r="G792" s="1"/>
      <c r="H792" s="1"/>
      <c r="I792" s="1"/>
      <c r="J792" s="1"/>
      <c r="K792" s="1"/>
      <c r="L792" s="1"/>
      <c r="M792" s="1"/>
      <c r="N792" s="1"/>
      <c r="O792" s="1"/>
      <c r="P792" s="1"/>
      <c r="Q792" s="1"/>
      <c r="R792" s="1"/>
      <c r="S792" s="1"/>
      <c r="T792" s="1"/>
      <c r="U792" s="1"/>
    </row>
    <row r="793" spans="1:21" ht="9.75" customHeight="1">
      <c r="A793" s="1"/>
      <c r="B793" s="1"/>
      <c r="C793" s="1"/>
      <c r="D793" s="1"/>
      <c r="E793" s="1"/>
      <c r="F793" s="1"/>
      <c r="G793" s="1"/>
      <c r="H793" s="1"/>
      <c r="I793" s="1"/>
      <c r="J793" s="1"/>
      <c r="K793" s="1"/>
      <c r="L793" s="1"/>
      <c r="M793" s="1"/>
      <c r="N793" s="1"/>
      <c r="O793" s="1"/>
      <c r="P793" s="1"/>
      <c r="Q793" s="1"/>
      <c r="R793" s="1"/>
      <c r="S793" s="1"/>
      <c r="T793" s="1"/>
      <c r="U793" s="1"/>
    </row>
    <row r="794" spans="1:21" ht="9.75" customHeight="1">
      <c r="A794" s="1"/>
      <c r="B794" s="1"/>
      <c r="C794" s="1"/>
      <c r="D794" s="1"/>
      <c r="E794" s="1"/>
      <c r="F794" s="1"/>
      <c r="G794" s="1"/>
      <c r="H794" s="1"/>
      <c r="I794" s="1"/>
      <c r="J794" s="1"/>
      <c r="K794" s="1"/>
      <c r="L794" s="1"/>
      <c r="M794" s="1"/>
      <c r="N794" s="1"/>
      <c r="O794" s="1"/>
      <c r="P794" s="1"/>
      <c r="Q794" s="1"/>
      <c r="R794" s="1"/>
      <c r="S794" s="1"/>
      <c r="T794" s="1"/>
      <c r="U794" s="1"/>
    </row>
    <row r="795" spans="1:21" ht="9.75" customHeight="1">
      <c r="A795" s="1"/>
      <c r="B795" s="1"/>
      <c r="C795" s="1"/>
      <c r="D795" s="1"/>
      <c r="E795" s="1"/>
      <c r="F795" s="1"/>
      <c r="G795" s="1"/>
      <c r="H795" s="1"/>
      <c r="I795" s="1"/>
      <c r="J795" s="1"/>
      <c r="K795" s="1"/>
      <c r="L795" s="1"/>
      <c r="M795" s="1"/>
      <c r="N795" s="1"/>
      <c r="O795" s="1"/>
      <c r="P795" s="1"/>
      <c r="Q795" s="1"/>
      <c r="R795" s="1"/>
      <c r="S795" s="1"/>
      <c r="T795" s="1"/>
      <c r="U795" s="1"/>
    </row>
    <row r="796" spans="1:21" ht="9.75" customHeight="1">
      <c r="A796" s="1"/>
      <c r="B796" s="1"/>
      <c r="C796" s="1"/>
      <c r="D796" s="1"/>
      <c r="E796" s="1"/>
      <c r="F796" s="1"/>
      <c r="G796" s="1"/>
      <c r="H796" s="1"/>
      <c r="I796" s="1"/>
      <c r="J796" s="1"/>
      <c r="K796" s="1"/>
      <c r="L796" s="1"/>
      <c r="M796" s="1"/>
      <c r="N796" s="1"/>
      <c r="O796" s="1"/>
      <c r="P796" s="1"/>
      <c r="Q796" s="1"/>
      <c r="R796" s="1"/>
      <c r="S796" s="1"/>
      <c r="T796" s="1"/>
      <c r="U796" s="1"/>
    </row>
    <row r="797" spans="1:21" ht="9.75" customHeight="1">
      <c r="A797" s="1"/>
      <c r="B797" s="1"/>
      <c r="C797" s="1"/>
      <c r="D797" s="1"/>
      <c r="E797" s="1"/>
      <c r="F797" s="1"/>
      <c r="G797" s="1"/>
      <c r="H797" s="1"/>
      <c r="I797" s="1"/>
      <c r="J797" s="1"/>
      <c r="K797" s="1"/>
      <c r="L797" s="1"/>
      <c r="M797" s="1"/>
      <c r="N797" s="1"/>
      <c r="O797" s="1"/>
      <c r="P797" s="1"/>
      <c r="Q797" s="1"/>
      <c r="R797" s="1"/>
      <c r="S797" s="1"/>
      <c r="T797" s="1"/>
      <c r="U797" s="1"/>
    </row>
    <row r="798" spans="1:21" ht="9.75" customHeight="1">
      <c r="A798" s="1"/>
      <c r="B798" s="1"/>
      <c r="C798" s="1"/>
      <c r="D798" s="1"/>
      <c r="E798" s="1"/>
      <c r="F798" s="1"/>
      <c r="G798" s="1"/>
      <c r="H798" s="1"/>
      <c r="I798" s="1"/>
      <c r="J798" s="1"/>
      <c r="K798" s="1"/>
      <c r="L798" s="1"/>
      <c r="M798" s="1"/>
      <c r="N798" s="1"/>
      <c r="O798" s="1"/>
      <c r="P798" s="1"/>
      <c r="Q798" s="1"/>
      <c r="R798" s="1"/>
      <c r="S798" s="1"/>
      <c r="T798" s="1"/>
      <c r="U798" s="1"/>
    </row>
    <row r="799" spans="1:21" ht="9.75" customHeight="1">
      <c r="A799" s="1"/>
      <c r="B799" s="1"/>
      <c r="C799" s="1"/>
      <c r="D799" s="1"/>
      <c r="E799" s="1"/>
      <c r="F799" s="1"/>
      <c r="G799" s="1"/>
      <c r="H799" s="1"/>
      <c r="I799" s="1"/>
      <c r="J799" s="1"/>
      <c r="K799" s="1"/>
      <c r="L799" s="1"/>
      <c r="M799" s="1"/>
      <c r="N799" s="1"/>
      <c r="O799" s="1"/>
      <c r="P799" s="1"/>
      <c r="Q799" s="1"/>
      <c r="R799" s="1"/>
      <c r="S799" s="1"/>
      <c r="T799" s="1"/>
      <c r="U799" s="1"/>
    </row>
    <row r="800" spans="1:21" ht="9.75" customHeight="1">
      <c r="A800" s="1"/>
      <c r="B800" s="1"/>
      <c r="C800" s="1"/>
      <c r="D800" s="1"/>
      <c r="E800" s="1"/>
      <c r="F800" s="1"/>
      <c r="G800" s="1"/>
      <c r="H800" s="1"/>
      <c r="I800" s="1"/>
      <c r="J800" s="1"/>
      <c r="K800" s="1"/>
      <c r="L800" s="1"/>
      <c r="M800" s="1"/>
      <c r="N800" s="1"/>
      <c r="O800" s="1"/>
      <c r="P800" s="1"/>
      <c r="Q800" s="1"/>
      <c r="R800" s="1"/>
      <c r="S800" s="1"/>
      <c r="T800" s="1"/>
      <c r="U800" s="1"/>
    </row>
    <row r="801" spans="1:21" ht="9.75" customHeight="1">
      <c r="A801" s="1"/>
      <c r="B801" s="1"/>
      <c r="C801" s="1"/>
      <c r="D801" s="1"/>
      <c r="E801" s="1"/>
      <c r="F801" s="1"/>
      <c r="G801" s="1"/>
      <c r="H801" s="1"/>
      <c r="I801" s="1"/>
      <c r="J801" s="1"/>
      <c r="K801" s="1"/>
      <c r="L801" s="1"/>
      <c r="M801" s="1"/>
      <c r="N801" s="1"/>
      <c r="O801" s="1"/>
      <c r="P801" s="1"/>
      <c r="Q801" s="1"/>
      <c r="R801" s="1"/>
      <c r="S801" s="1"/>
      <c r="T801" s="1"/>
      <c r="U801" s="1"/>
    </row>
    <row r="802" spans="1:21" ht="9.75" customHeight="1">
      <c r="A802" s="1"/>
      <c r="B802" s="1"/>
      <c r="C802" s="1"/>
      <c r="D802" s="1"/>
      <c r="E802" s="1"/>
      <c r="F802" s="1"/>
      <c r="G802" s="1"/>
      <c r="H802" s="1"/>
      <c r="I802" s="1"/>
      <c r="J802" s="1"/>
      <c r="K802" s="1"/>
      <c r="L802" s="1"/>
      <c r="M802" s="1"/>
      <c r="N802" s="1"/>
      <c r="O802" s="1"/>
      <c r="P802" s="1"/>
      <c r="Q802" s="1"/>
      <c r="R802" s="1"/>
      <c r="S802" s="1"/>
      <c r="T802" s="1"/>
      <c r="U802" s="1"/>
    </row>
    <row r="803" spans="1:21" ht="9.75" customHeight="1">
      <c r="A803" s="1"/>
      <c r="B803" s="1"/>
      <c r="C803" s="1"/>
      <c r="D803" s="1"/>
      <c r="E803" s="1"/>
      <c r="F803" s="1"/>
      <c r="G803" s="1"/>
      <c r="H803" s="1"/>
      <c r="I803" s="1"/>
      <c r="J803" s="1"/>
      <c r="K803" s="1"/>
      <c r="L803" s="1"/>
      <c r="M803" s="1"/>
      <c r="N803" s="1"/>
      <c r="O803" s="1"/>
      <c r="P803" s="1"/>
      <c r="Q803" s="1"/>
      <c r="R803" s="1"/>
      <c r="S803" s="1"/>
      <c r="T803" s="1"/>
      <c r="U803" s="1"/>
    </row>
    <row r="804" spans="1:21" ht="9.75" customHeight="1">
      <c r="A804" s="1"/>
      <c r="B804" s="1"/>
      <c r="C804" s="1"/>
      <c r="D804" s="1"/>
      <c r="E804" s="1"/>
      <c r="F804" s="1"/>
      <c r="G804" s="1"/>
      <c r="H804" s="1"/>
      <c r="I804" s="1"/>
      <c r="J804" s="1"/>
      <c r="K804" s="1"/>
      <c r="L804" s="1"/>
      <c r="M804" s="1"/>
      <c r="N804" s="1"/>
      <c r="O804" s="1"/>
      <c r="P804" s="1"/>
      <c r="Q804" s="1"/>
      <c r="R804" s="1"/>
      <c r="S804" s="1"/>
      <c r="T804" s="1"/>
      <c r="U804" s="1"/>
    </row>
    <row r="805" spans="1:21" ht="9.75" customHeight="1">
      <c r="A805" s="1"/>
      <c r="B805" s="1"/>
      <c r="C805" s="1"/>
      <c r="D805" s="1"/>
      <c r="E805" s="1"/>
      <c r="F805" s="1"/>
      <c r="G805" s="1"/>
      <c r="H805" s="1"/>
      <c r="I805" s="1"/>
      <c r="J805" s="1"/>
      <c r="K805" s="1"/>
      <c r="L805" s="1"/>
      <c r="M805" s="1"/>
      <c r="N805" s="1"/>
      <c r="O805" s="1"/>
      <c r="P805" s="1"/>
      <c r="Q805" s="1"/>
      <c r="R805" s="1"/>
      <c r="S805" s="1"/>
      <c r="T805" s="1"/>
      <c r="U805" s="1"/>
    </row>
    <row r="806" spans="1:21" ht="9.75" customHeight="1">
      <c r="A806" s="1"/>
      <c r="B806" s="1"/>
      <c r="C806" s="1"/>
      <c r="D806" s="1"/>
      <c r="E806" s="1"/>
      <c r="F806" s="1"/>
      <c r="G806" s="1"/>
      <c r="H806" s="1"/>
      <c r="I806" s="1"/>
      <c r="J806" s="1"/>
      <c r="K806" s="1"/>
      <c r="L806" s="1"/>
      <c r="M806" s="1"/>
      <c r="N806" s="1"/>
      <c r="O806" s="1"/>
      <c r="P806" s="1"/>
      <c r="Q806" s="1"/>
      <c r="R806" s="1"/>
      <c r="S806" s="1"/>
      <c r="T806" s="1"/>
      <c r="U806" s="1"/>
    </row>
    <row r="807" spans="1:21" ht="9.75" customHeight="1">
      <c r="A807" s="1"/>
      <c r="B807" s="1"/>
      <c r="C807" s="1"/>
      <c r="D807" s="1"/>
      <c r="E807" s="1"/>
      <c r="F807" s="1"/>
      <c r="G807" s="1"/>
      <c r="H807" s="1"/>
      <c r="I807" s="1"/>
      <c r="J807" s="1"/>
      <c r="K807" s="1"/>
      <c r="L807" s="1"/>
      <c r="M807" s="1"/>
      <c r="N807" s="1"/>
      <c r="O807" s="1"/>
      <c r="P807" s="1"/>
      <c r="Q807" s="1"/>
      <c r="R807" s="1"/>
      <c r="S807" s="1"/>
      <c r="T807" s="1"/>
      <c r="U807" s="1"/>
    </row>
    <row r="808" spans="1:21" ht="9.75" customHeight="1">
      <c r="A808" s="1"/>
      <c r="B808" s="1"/>
      <c r="C808" s="1"/>
      <c r="D808" s="1"/>
      <c r="E808" s="1"/>
      <c r="F808" s="1"/>
      <c r="G808" s="1"/>
      <c r="H808" s="1"/>
      <c r="I808" s="1"/>
      <c r="J808" s="1"/>
      <c r="K808" s="1"/>
      <c r="L808" s="1"/>
      <c r="M808" s="1"/>
      <c r="N808" s="1"/>
      <c r="O808" s="1"/>
      <c r="P808" s="1"/>
      <c r="Q808" s="1"/>
      <c r="R808" s="1"/>
      <c r="S808" s="1"/>
      <c r="T808" s="1"/>
      <c r="U808" s="1"/>
    </row>
    <row r="809" spans="1:21" ht="9.75" customHeight="1">
      <c r="A809" s="1"/>
      <c r="B809" s="1"/>
      <c r="C809" s="1"/>
      <c r="D809" s="1"/>
      <c r="E809" s="1"/>
      <c r="F809" s="1"/>
      <c r="G809" s="1"/>
      <c r="H809" s="1"/>
      <c r="I809" s="1"/>
      <c r="J809" s="1"/>
      <c r="K809" s="1"/>
      <c r="L809" s="1"/>
      <c r="M809" s="1"/>
      <c r="N809" s="1"/>
      <c r="O809" s="1"/>
      <c r="P809" s="1"/>
      <c r="Q809" s="1"/>
      <c r="R809" s="1"/>
      <c r="S809" s="1"/>
      <c r="T809" s="1"/>
      <c r="U809" s="1"/>
    </row>
    <row r="810" spans="1:21" ht="9.75" customHeight="1">
      <c r="A810" s="1"/>
      <c r="B810" s="1"/>
      <c r="C810" s="1"/>
      <c r="D810" s="1"/>
      <c r="E810" s="1"/>
      <c r="F810" s="1"/>
      <c r="G810" s="1"/>
      <c r="H810" s="1"/>
      <c r="I810" s="1"/>
      <c r="J810" s="1"/>
      <c r="K810" s="1"/>
      <c r="L810" s="1"/>
      <c r="M810" s="1"/>
      <c r="N810" s="1"/>
      <c r="O810" s="1"/>
      <c r="P810" s="1"/>
      <c r="Q810" s="1"/>
      <c r="R810" s="1"/>
      <c r="S810" s="1"/>
      <c r="T810" s="1"/>
      <c r="U810" s="1"/>
    </row>
    <row r="811" spans="1:21" ht="9.75" customHeight="1">
      <c r="A811" s="1"/>
      <c r="B811" s="1"/>
      <c r="C811" s="1"/>
      <c r="D811" s="1"/>
      <c r="E811" s="1"/>
      <c r="F811" s="1"/>
      <c r="G811" s="1"/>
      <c r="H811" s="1"/>
      <c r="I811" s="1"/>
      <c r="J811" s="1"/>
      <c r="K811" s="1"/>
      <c r="L811" s="1"/>
      <c r="M811" s="1"/>
      <c r="N811" s="1"/>
      <c r="O811" s="1"/>
      <c r="P811" s="1"/>
      <c r="Q811" s="1"/>
      <c r="R811" s="1"/>
      <c r="S811" s="1"/>
      <c r="T811" s="1"/>
      <c r="U811" s="1"/>
    </row>
    <row r="812" spans="1:21" ht="9.75" customHeight="1">
      <c r="A812" s="1"/>
      <c r="B812" s="1"/>
      <c r="C812" s="1"/>
      <c r="D812" s="1"/>
      <c r="E812" s="1"/>
      <c r="F812" s="1"/>
      <c r="G812" s="1"/>
      <c r="H812" s="1"/>
      <c r="I812" s="1"/>
      <c r="J812" s="1"/>
      <c r="K812" s="1"/>
      <c r="L812" s="1"/>
      <c r="M812" s="1"/>
      <c r="N812" s="1"/>
      <c r="O812" s="1"/>
      <c r="P812" s="1"/>
      <c r="Q812" s="1"/>
      <c r="R812" s="1"/>
      <c r="S812" s="1"/>
      <c r="T812" s="1"/>
      <c r="U812" s="1"/>
    </row>
    <row r="813" spans="1:21" ht="9.75" customHeight="1">
      <c r="A813" s="1"/>
      <c r="B813" s="1"/>
      <c r="C813" s="1"/>
      <c r="D813" s="1"/>
      <c r="E813" s="1"/>
      <c r="F813" s="1"/>
      <c r="G813" s="1"/>
      <c r="H813" s="1"/>
      <c r="I813" s="1"/>
      <c r="J813" s="1"/>
      <c r="K813" s="1"/>
      <c r="L813" s="1"/>
      <c r="M813" s="1"/>
      <c r="N813" s="1"/>
      <c r="O813" s="1"/>
      <c r="P813" s="1"/>
      <c r="Q813" s="1"/>
      <c r="R813" s="1"/>
      <c r="S813" s="1"/>
      <c r="T813" s="1"/>
      <c r="U813" s="1"/>
    </row>
    <row r="814" spans="1:21" ht="9.75" customHeight="1">
      <c r="A814" s="1"/>
      <c r="B814" s="1"/>
      <c r="C814" s="1"/>
      <c r="D814" s="1"/>
      <c r="E814" s="1"/>
      <c r="F814" s="1"/>
      <c r="G814" s="1"/>
      <c r="H814" s="1"/>
      <c r="I814" s="1"/>
      <c r="J814" s="1"/>
      <c r="K814" s="1"/>
      <c r="L814" s="1"/>
      <c r="M814" s="1"/>
      <c r="N814" s="1"/>
      <c r="O814" s="1"/>
      <c r="P814" s="1"/>
      <c r="Q814" s="1"/>
      <c r="R814" s="1"/>
      <c r="S814" s="1"/>
      <c r="T814" s="1"/>
      <c r="U814" s="1"/>
    </row>
    <row r="815" spans="1:21" ht="9.75" customHeight="1">
      <c r="A815" s="1"/>
      <c r="B815" s="1"/>
      <c r="C815" s="1"/>
      <c r="D815" s="1"/>
      <c r="E815" s="1"/>
      <c r="F815" s="1"/>
      <c r="G815" s="1"/>
      <c r="H815" s="1"/>
      <c r="I815" s="1"/>
      <c r="J815" s="1"/>
      <c r="K815" s="1"/>
      <c r="L815" s="1"/>
      <c r="M815" s="1"/>
      <c r="N815" s="1"/>
      <c r="O815" s="1"/>
      <c r="P815" s="1"/>
      <c r="Q815" s="1"/>
      <c r="R815" s="1"/>
      <c r="S815" s="1"/>
      <c r="T815" s="1"/>
      <c r="U815" s="1"/>
    </row>
    <row r="816" spans="1:21" ht="9.75" customHeight="1">
      <c r="A816" s="1"/>
      <c r="B816" s="1"/>
      <c r="C816" s="1"/>
      <c r="D816" s="1"/>
      <c r="E816" s="1"/>
      <c r="F816" s="1"/>
      <c r="G816" s="1"/>
      <c r="H816" s="1"/>
      <c r="I816" s="1"/>
      <c r="J816" s="1"/>
      <c r="K816" s="1"/>
      <c r="L816" s="1"/>
      <c r="M816" s="1"/>
      <c r="N816" s="1"/>
      <c r="O816" s="1"/>
      <c r="P816" s="1"/>
      <c r="Q816" s="1"/>
      <c r="R816" s="1"/>
      <c r="S816" s="1"/>
      <c r="T816" s="1"/>
      <c r="U816" s="1"/>
    </row>
    <row r="817" spans="1:21" ht="9.75" customHeight="1">
      <c r="A817" s="1"/>
      <c r="B817" s="1"/>
      <c r="C817" s="1"/>
      <c r="D817" s="1"/>
      <c r="E817" s="1"/>
      <c r="F817" s="1"/>
      <c r="G817" s="1"/>
      <c r="H817" s="1"/>
      <c r="I817" s="1"/>
      <c r="J817" s="1"/>
      <c r="K817" s="1"/>
      <c r="L817" s="1"/>
      <c r="M817" s="1"/>
      <c r="N817" s="1"/>
      <c r="O817" s="1"/>
      <c r="P817" s="1"/>
      <c r="Q817" s="1"/>
      <c r="R817" s="1"/>
      <c r="S817" s="1"/>
      <c r="T817" s="1"/>
      <c r="U817" s="1"/>
    </row>
    <row r="818" spans="1:21" ht="9.75" customHeight="1">
      <c r="A818" s="1"/>
      <c r="B818" s="1"/>
      <c r="C818" s="1"/>
      <c r="D818" s="1"/>
      <c r="E818" s="1"/>
      <c r="F818" s="1"/>
      <c r="G818" s="1"/>
      <c r="H818" s="1"/>
      <c r="I818" s="1"/>
      <c r="J818" s="1"/>
      <c r="K818" s="1"/>
      <c r="L818" s="1"/>
      <c r="M818" s="1"/>
      <c r="N818" s="1"/>
      <c r="O818" s="1"/>
      <c r="P818" s="1"/>
      <c r="Q818" s="1"/>
      <c r="R818" s="1"/>
      <c r="S818" s="1"/>
      <c r="T818" s="1"/>
      <c r="U818" s="1"/>
    </row>
    <row r="819" spans="1:21" ht="9.75" customHeight="1">
      <c r="A819" s="1"/>
      <c r="B819" s="1"/>
      <c r="C819" s="1"/>
      <c r="D819" s="1"/>
      <c r="E819" s="1"/>
      <c r="F819" s="1"/>
      <c r="G819" s="1"/>
      <c r="H819" s="1"/>
      <c r="I819" s="1"/>
      <c r="J819" s="1"/>
      <c r="K819" s="1"/>
      <c r="L819" s="1"/>
      <c r="M819" s="1"/>
      <c r="N819" s="1"/>
      <c r="O819" s="1"/>
      <c r="P819" s="1"/>
      <c r="Q819" s="1"/>
      <c r="R819" s="1"/>
      <c r="S819" s="1"/>
      <c r="T819" s="1"/>
      <c r="U819" s="1"/>
    </row>
    <row r="820" spans="1:21" ht="9.75" customHeight="1">
      <c r="A820" s="1"/>
      <c r="B820" s="1"/>
      <c r="C820" s="1"/>
      <c r="D820" s="1"/>
      <c r="E820" s="1"/>
      <c r="F820" s="1"/>
      <c r="G820" s="1"/>
      <c r="H820" s="1"/>
      <c r="I820" s="1"/>
      <c r="J820" s="1"/>
      <c r="K820" s="1"/>
      <c r="L820" s="1"/>
      <c r="M820" s="1"/>
      <c r="N820" s="1"/>
      <c r="O820" s="1"/>
      <c r="P820" s="1"/>
      <c r="Q820" s="1"/>
      <c r="R820" s="1"/>
      <c r="S820" s="1"/>
      <c r="T820" s="1"/>
      <c r="U820" s="1"/>
    </row>
    <row r="821" spans="1:21" ht="9.75" customHeight="1">
      <c r="A821" s="1"/>
      <c r="B821" s="1"/>
      <c r="C821" s="1"/>
      <c r="D821" s="1"/>
      <c r="E821" s="1"/>
      <c r="F821" s="1"/>
      <c r="G821" s="1"/>
      <c r="H821" s="1"/>
      <c r="I821" s="1"/>
      <c r="J821" s="1"/>
      <c r="K821" s="1"/>
      <c r="L821" s="1"/>
      <c r="M821" s="1"/>
      <c r="N821" s="1"/>
      <c r="O821" s="1"/>
      <c r="P821" s="1"/>
      <c r="Q821" s="1"/>
      <c r="R821" s="1"/>
      <c r="S821" s="1"/>
      <c r="T821" s="1"/>
      <c r="U821" s="1"/>
    </row>
    <row r="822" spans="1:21" ht="9.75" customHeight="1">
      <c r="A822" s="1"/>
      <c r="B822" s="1"/>
      <c r="C822" s="1"/>
      <c r="D822" s="1"/>
      <c r="E822" s="1"/>
      <c r="F822" s="1"/>
      <c r="G822" s="1"/>
      <c r="H822" s="1"/>
      <c r="I822" s="1"/>
      <c r="J822" s="1"/>
      <c r="K822" s="1"/>
      <c r="L822" s="1"/>
      <c r="M822" s="1"/>
      <c r="N822" s="1"/>
      <c r="O822" s="1"/>
      <c r="P822" s="1"/>
      <c r="Q822" s="1"/>
      <c r="R822" s="1"/>
      <c r="S822" s="1"/>
      <c r="T822" s="1"/>
      <c r="U822" s="1"/>
    </row>
    <row r="823" spans="1:21" ht="9.75" customHeight="1">
      <c r="A823" s="1"/>
      <c r="B823" s="1"/>
      <c r="C823" s="1"/>
      <c r="D823" s="1"/>
      <c r="E823" s="1"/>
      <c r="F823" s="1"/>
      <c r="G823" s="1"/>
      <c r="H823" s="1"/>
      <c r="I823" s="1"/>
      <c r="J823" s="1"/>
      <c r="K823" s="1"/>
      <c r="L823" s="1"/>
      <c r="M823" s="1"/>
      <c r="N823" s="1"/>
      <c r="O823" s="1"/>
      <c r="P823" s="1"/>
      <c r="Q823" s="1"/>
      <c r="R823" s="1"/>
      <c r="S823" s="1"/>
      <c r="T823" s="1"/>
      <c r="U823" s="1"/>
    </row>
    <row r="824" spans="1:21" ht="9.75" customHeight="1">
      <c r="A824" s="1"/>
      <c r="B824" s="1"/>
      <c r="C824" s="1"/>
      <c r="D824" s="1"/>
      <c r="E824" s="1"/>
      <c r="F824" s="1"/>
      <c r="G824" s="1"/>
      <c r="H824" s="1"/>
      <c r="I824" s="1"/>
      <c r="J824" s="1"/>
      <c r="K824" s="1"/>
      <c r="L824" s="1"/>
      <c r="M824" s="1"/>
      <c r="N824" s="1"/>
      <c r="O824" s="1"/>
      <c r="P824" s="1"/>
      <c r="Q824" s="1"/>
      <c r="R824" s="1"/>
      <c r="S824" s="1"/>
      <c r="T824" s="1"/>
      <c r="U824" s="1"/>
    </row>
    <row r="825" spans="1:21" ht="9.75" customHeight="1">
      <c r="A825" s="1"/>
      <c r="B825" s="1"/>
      <c r="C825" s="1"/>
      <c r="D825" s="1"/>
      <c r="E825" s="1"/>
      <c r="F825" s="1"/>
      <c r="G825" s="1"/>
      <c r="H825" s="1"/>
      <c r="I825" s="1"/>
      <c r="J825" s="1"/>
      <c r="K825" s="1"/>
      <c r="L825" s="1"/>
      <c r="M825" s="1"/>
      <c r="N825" s="1"/>
      <c r="O825" s="1"/>
      <c r="P825" s="1"/>
      <c r="Q825" s="1"/>
      <c r="R825" s="1"/>
      <c r="S825" s="1"/>
      <c r="T825" s="1"/>
      <c r="U825" s="1"/>
    </row>
    <row r="826" spans="1:21" ht="9.75" customHeight="1">
      <c r="A826" s="1"/>
      <c r="B826" s="1"/>
      <c r="C826" s="1"/>
      <c r="D826" s="1"/>
      <c r="E826" s="1"/>
      <c r="F826" s="1"/>
      <c r="G826" s="1"/>
      <c r="H826" s="1"/>
      <c r="I826" s="1"/>
      <c r="J826" s="1"/>
      <c r="K826" s="1"/>
      <c r="L826" s="1"/>
      <c r="M826" s="1"/>
      <c r="N826" s="1"/>
      <c r="O826" s="1"/>
      <c r="P826" s="1"/>
      <c r="Q826" s="1"/>
      <c r="R826" s="1"/>
      <c r="S826" s="1"/>
      <c r="T826" s="1"/>
      <c r="U826" s="1"/>
    </row>
    <row r="827" spans="1:21" ht="9.75" customHeight="1">
      <c r="A827" s="1"/>
      <c r="B827" s="1"/>
      <c r="C827" s="1"/>
      <c r="D827" s="1"/>
      <c r="E827" s="1"/>
      <c r="F827" s="1"/>
      <c r="G827" s="1"/>
      <c r="H827" s="1"/>
      <c r="I827" s="1"/>
      <c r="J827" s="1"/>
      <c r="K827" s="1"/>
      <c r="L827" s="1"/>
      <c r="M827" s="1"/>
      <c r="N827" s="1"/>
      <c r="O827" s="1"/>
      <c r="P827" s="1"/>
      <c r="Q827" s="1"/>
      <c r="R827" s="1"/>
      <c r="S827" s="1"/>
      <c r="T827" s="1"/>
      <c r="U827" s="1"/>
    </row>
    <row r="828" spans="1:21" ht="9.75" customHeight="1">
      <c r="A828" s="1"/>
      <c r="B828" s="1"/>
      <c r="C828" s="1"/>
      <c r="D828" s="1"/>
      <c r="E828" s="1"/>
      <c r="F828" s="1"/>
      <c r="G828" s="1"/>
      <c r="H828" s="1"/>
      <c r="I828" s="1"/>
      <c r="J828" s="1"/>
      <c r="K828" s="1"/>
      <c r="L828" s="1"/>
      <c r="M828" s="1"/>
      <c r="N828" s="1"/>
      <c r="O828" s="1"/>
      <c r="P828" s="1"/>
      <c r="Q828" s="1"/>
      <c r="R828" s="1"/>
      <c r="S828" s="1"/>
      <c r="T828" s="1"/>
      <c r="U828" s="1"/>
    </row>
    <row r="829" spans="1:21" ht="9.75" customHeight="1">
      <c r="A829" s="1"/>
      <c r="B829" s="1"/>
      <c r="C829" s="1"/>
      <c r="D829" s="1"/>
      <c r="E829" s="1"/>
      <c r="F829" s="1"/>
      <c r="G829" s="1"/>
      <c r="H829" s="1"/>
      <c r="I829" s="1"/>
      <c r="J829" s="1"/>
      <c r="K829" s="1"/>
      <c r="L829" s="1"/>
      <c r="M829" s="1"/>
      <c r="N829" s="1"/>
      <c r="O829" s="1"/>
      <c r="P829" s="1"/>
      <c r="Q829" s="1"/>
      <c r="R829" s="1"/>
      <c r="S829" s="1"/>
      <c r="T829" s="1"/>
      <c r="U829" s="1"/>
    </row>
    <row r="830" spans="1:21" ht="9.75" customHeight="1">
      <c r="A830" s="1"/>
      <c r="B830" s="1"/>
      <c r="C830" s="1"/>
      <c r="D830" s="1"/>
      <c r="E830" s="1"/>
      <c r="F830" s="1"/>
      <c r="G830" s="1"/>
      <c r="H830" s="1"/>
      <c r="I830" s="1"/>
      <c r="J830" s="1"/>
      <c r="K830" s="1"/>
      <c r="L830" s="1"/>
      <c r="M830" s="1"/>
      <c r="N830" s="1"/>
      <c r="O830" s="1"/>
      <c r="P830" s="1"/>
      <c r="Q830" s="1"/>
      <c r="R830" s="1"/>
      <c r="S830" s="1"/>
      <c r="T830" s="1"/>
      <c r="U830" s="1"/>
    </row>
    <row r="831" spans="1:21" ht="9.75" customHeight="1">
      <c r="A831" s="1"/>
      <c r="B831" s="1"/>
      <c r="C831" s="1"/>
      <c r="D831" s="1"/>
      <c r="E831" s="1"/>
      <c r="F831" s="1"/>
      <c r="G831" s="1"/>
      <c r="H831" s="1"/>
      <c r="I831" s="1"/>
      <c r="J831" s="1"/>
      <c r="K831" s="1"/>
      <c r="L831" s="1"/>
      <c r="M831" s="1"/>
      <c r="N831" s="1"/>
      <c r="O831" s="1"/>
      <c r="P831" s="1"/>
      <c r="Q831" s="1"/>
      <c r="R831" s="1"/>
      <c r="S831" s="1"/>
      <c r="T831" s="1"/>
      <c r="U831" s="1"/>
    </row>
    <row r="832" spans="1:21" ht="9.75" customHeight="1">
      <c r="A832" s="1"/>
      <c r="B832" s="1"/>
      <c r="C832" s="1"/>
      <c r="D832" s="1"/>
      <c r="E832" s="1"/>
      <c r="F832" s="1"/>
      <c r="G832" s="1"/>
      <c r="H832" s="1"/>
      <c r="I832" s="1"/>
      <c r="J832" s="1"/>
      <c r="K832" s="1"/>
      <c r="L832" s="1"/>
      <c r="M832" s="1"/>
      <c r="N832" s="1"/>
      <c r="O832" s="1"/>
      <c r="P832" s="1"/>
      <c r="Q832" s="1"/>
      <c r="R832" s="1"/>
      <c r="S832" s="1"/>
      <c r="T832" s="1"/>
      <c r="U832" s="1"/>
    </row>
    <row r="833" spans="1:21" ht="9.75" customHeight="1">
      <c r="A833" s="1"/>
      <c r="B833" s="1"/>
      <c r="C833" s="1"/>
      <c r="D833" s="1"/>
      <c r="E833" s="1"/>
      <c r="F833" s="1"/>
      <c r="G833" s="1"/>
      <c r="H833" s="1"/>
      <c r="I833" s="1"/>
      <c r="J833" s="1"/>
      <c r="K833" s="1"/>
      <c r="L833" s="1"/>
      <c r="M833" s="1"/>
      <c r="N833" s="1"/>
      <c r="O833" s="1"/>
      <c r="P833" s="1"/>
      <c r="Q833" s="1"/>
      <c r="R833" s="1"/>
      <c r="S833" s="1"/>
      <c r="T833" s="1"/>
      <c r="U833" s="1"/>
    </row>
    <row r="834" spans="1:21" ht="9.75" customHeight="1">
      <c r="A834" s="1"/>
      <c r="B834" s="1"/>
      <c r="C834" s="1"/>
      <c r="D834" s="1"/>
      <c r="E834" s="1"/>
      <c r="F834" s="1"/>
      <c r="G834" s="1"/>
      <c r="H834" s="1"/>
      <c r="I834" s="1"/>
      <c r="J834" s="1"/>
      <c r="K834" s="1"/>
      <c r="L834" s="1"/>
      <c r="M834" s="1"/>
      <c r="N834" s="1"/>
      <c r="O834" s="1"/>
      <c r="P834" s="1"/>
      <c r="Q834" s="1"/>
      <c r="R834" s="1"/>
      <c r="S834" s="1"/>
      <c r="T834" s="1"/>
      <c r="U834" s="1"/>
    </row>
    <row r="835" spans="1:21" ht="9.75" customHeight="1">
      <c r="A835" s="1"/>
      <c r="B835" s="1"/>
      <c r="C835" s="1"/>
      <c r="D835" s="1"/>
      <c r="E835" s="1"/>
      <c r="F835" s="1"/>
      <c r="G835" s="1"/>
      <c r="H835" s="1"/>
      <c r="I835" s="1"/>
      <c r="J835" s="1"/>
      <c r="K835" s="1"/>
      <c r="L835" s="1"/>
      <c r="M835" s="1"/>
      <c r="N835" s="1"/>
      <c r="O835" s="1"/>
      <c r="P835" s="1"/>
      <c r="Q835" s="1"/>
      <c r="R835" s="1"/>
      <c r="S835" s="1"/>
      <c r="T835" s="1"/>
      <c r="U835" s="1"/>
    </row>
    <row r="836" spans="1:21" ht="9.75" customHeight="1">
      <c r="A836" s="1"/>
      <c r="B836" s="1"/>
      <c r="C836" s="1"/>
      <c r="D836" s="1"/>
      <c r="E836" s="1"/>
      <c r="F836" s="1"/>
      <c r="G836" s="1"/>
      <c r="H836" s="1"/>
      <c r="I836" s="1"/>
      <c r="J836" s="1"/>
      <c r="K836" s="1"/>
      <c r="L836" s="1"/>
      <c r="M836" s="1"/>
      <c r="N836" s="1"/>
      <c r="O836" s="1"/>
      <c r="P836" s="1"/>
      <c r="Q836" s="1"/>
      <c r="R836" s="1"/>
      <c r="S836" s="1"/>
      <c r="T836" s="1"/>
      <c r="U836" s="1"/>
    </row>
    <row r="837" spans="1:21" ht="9.75" customHeight="1">
      <c r="A837" s="1"/>
      <c r="B837" s="1"/>
      <c r="C837" s="1"/>
      <c r="D837" s="1"/>
      <c r="E837" s="1"/>
      <c r="F837" s="1"/>
      <c r="G837" s="1"/>
      <c r="H837" s="1"/>
      <c r="I837" s="1"/>
      <c r="J837" s="1"/>
      <c r="K837" s="1"/>
      <c r="L837" s="1"/>
      <c r="M837" s="1"/>
      <c r="N837" s="1"/>
      <c r="O837" s="1"/>
      <c r="P837" s="1"/>
      <c r="Q837" s="1"/>
      <c r="R837" s="1"/>
      <c r="S837" s="1"/>
      <c r="T837" s="1"/>
      <c r="U837" s="1"/>
    </row>
    <row r="838" spans="1:21" ht="9.75" customHeight="1">
      <c r="A838" s="1"/>
      <c r="B838" s="1"/>
      <c r="C838" s="1"/>
      <c r="D838" s="1"/>
      <c r="E838" s="1"/>
      <c r="F838" s="1"/>
      <c r="G838" s="1"/>
      <c r="H838" s="1"/>
      <c r="I838" s="1"/>
      <c r="J838" s="1"/>
      <c r="K838" s="1"/>
      <c r="L838" s="1"/>
      <c r="M838" s="1"/>
      <c r="N838" s="1"/>
      <c r="O838" s="1"/>
      <c r="P838" s="1"/>
      <c r="Q838" s="1"/>
      <c r="R838" s="1"/>
      <c r="S838" s="1"/>
      <c r="T838" s="1"/>
      <c r="U838" s="1"/>
    </row>
    <row r="839" spans="1:21" ht="9.75" customHeight="1">
      <c r="A839" s="1"/>
      <c r="B839" s="1"/>
      <c r="C839" s="1"/>
      <c r="D839" s="1"/>
      <c r="E839" s="1"/>
      <c r="F839" s="1"/>
      <c r="G839" s="1"/>
      <c r="H839" s="1"/>
      <c r="I839" s="1"/>
      <c r="J839" s="1"/>
      <c r="K839" s="1"/>
      <c r="L839" s="1"/>
      <c r="M839" s="1"/>
      <c r="N839" s="1"/>
      <c r="O839" s="1"/>
      <c r="P839" s="1"/>
      <c r="Q839" s="1"/>
      <c r="R839" s="1"/>
      <c r="S839" s="1"/>
      <c r="T839" s="1"/>
      <c r="U839" s="1"/>
    </row>
    <row r="840" spans="1:21" ht="9.75" customHeight="1">
      <c r="A840" s="1"/>
      <c r="B840" s="1"/>
      <c r="C840" s="1"/>
      <c r="D840" s="1"/>
      <c r="E840" s="1"/>
      <c r="F840" s="1"/>
      <c r="G840" s="1"/>
      <c r="H840" s="1"/>
      <c r="I840" s="1"/>
      <c r="J840" s="1"/>
      <c r="K840" s="1"/>
      <c r="L840" s="1"/>
      <c r="M840" s="1"/>
      <c r="N840" s="1"/>
      <c r="O840" s="1"/>
      <c r="P840" s="1"/>
      <c r="Q840" s="1"/>
      <c r="R840" s="1"/>
      <c r="S840" s="1"/>
      <c r="T840" s="1"/>
      <c r="U840" s="1"/>
    </row>
    <row r="841" spans="1:21" ht="9.75" customHeight="1">
      <c r="A841" s="1"/>
      <c r="B841" s="1"/>
      <c r="C841" s="1"/>
      <c r="D841" s="1"/>
      <c r="E841" s="1"/>
      <c r="F841" s="1"/>
      <c r="G841" s="1"/>
      <c r="H841" s="1"/>
      <c r="I841" s="1"/>
      <c r="J841" s="1"/>
      <c r="K841" s="1"/>
      <c r="L841" s="1"/>
      <c r="M841" s="1"/>
      <c r="N841" s="1"/>
      <c r="O841" s="1"/>
      <c r="P841" s="1"/>
      <c r="Q841" s="1"/>
      <c r="R841" s="1"/>
      <c r="S841" s="1"/>
      <c r="T841" s="1"/>
      <c r="U841" s="1"/>
    </row>
    <row r="842" spans="1:21" ht="9.75" customHeight="1">
      <c r="A842" s="1"/>
      <c r="B842" s="1"/>
      <c r="C842" s="1"/>
      <c r="D842" s="1"/>
      <c r="E842" s="1"/>
      <c r="F842" s="1"/>
      <c r="G842" s="1"/>
      <c r="H842" s="1"/>
      <c r="I842" s="1"/>
      <c r="J842" s="1"/>
      <c r="K842" s="1"/>
      <c r="L842" s="1"/>
      <c r="M842" s="1"/>
      <c r="N842" s="1"/>
      <c r="O842" s="1"/>
      <c r="P842" s="1"/>
      <c r="Q842" s="1"/>
      <c r="R842" s="1"/>
      <c r="S842" s="1"/>
      <c r="T842" s="1"/>
      <c r="U842" s="1"/>
    </row>
    <row r="843" spans="1:21" ht="9.75" customHeight="1">
      <c r="A843" s="1"/>
      <c r="B843" s="1"/>
      <c r="C843" s="1"/>
      <c r="D843" s="1"/>
      <c r="E843" s="1"/>
      <c r="F843" s="1"/>
      <c r="G843" s="1"/>
      <c r="H843" s="1"/>
      <c r="I843" s="1"/>
      <c r="J843" s="1"/>
      <c r="K843" s="1"/>
      <c r="L843" s="1"/>
      <c r="M843" s="1"/>
      <c r="N843" s="1"/>
      <c r="O843" s="1"/>
      <c r="P843" s="1"/>
      <c r="Q843" s="1"/>
      <c r="R843" s="1"/>
      <c r="S843" s="1"/>
      <c r="T843" s="1"/>
      <c r="U843" s="1"/>
    </row>
    <row r="844" spans="1:21" ht="9.75" customHeight="1">
      <c r="A844" s="1"/>
      <c r="B844" s="1"/>
      <c r="C844" s="1"/>
      <c r="D844" s="1"/>
      <c r="E844" s="1"/>
      <c r="F844" s="1"/>
      <c r="G844" s="1"/>
      <c r="H844" s="1"/>
      <c r="I844" s="1"/>
      <c r="J844" s="1"/>
      <c r="K844" s="1"/>
      <c r="L844" s="1"/>
      <c r="M844" s="1"/>
      <c r="N844" s="1"/>
      <c r="O844" s="1"/>
      <c r="P844" s="1"/>
      <c r="Q844" s="1"/>
      <c r="R844" s="1"/>
      <c r="S844" s="1"/>
      <c r="T844" s="1"/>
      <c r="U844" s="1"/>
    </row>
    <row r="845" spans="1:21" ht="9.75" customHeight="1">
      <c r="A845" s="1"/>
      <c r="B845" s="1"/>
      <c r="C845" s="1"/>
      <c r="D845" s="1"/>
      <c r="E845" s="1"/>
      <c r="F845" s="1"/>
      <c r="G845" s="1"/>
      <c r="H845" s="1"/>
      <c r="I845" s="1"/>
      <c r="J845" s="1"/>
      <c r="K845" s="1"/>
      <c r="L845" s="1"/>
      <c r="M845" s="1"/>
      <c r="N845" s="1"/>
      <c r="O845" s="1"/>
      <c r="P845" s="1"/>
      <c r="Q845" s="1"/>
      <c r="R845" s="1"/>
      <c r="S845" s="1"/>
      <c r="T845" s="1"/>
      <c r="U845" s="1"/>
    </row>
    <row r="846" spans="1:21" ht="9.75" customHeight="1">
      <c r="A846" s="1"/>
      <c r="B846" s="1"/>
      <c r="C846" s="1"/>
      <c r="D846" s="1"/>
      <c r="E846" s="1"/>
      <c r="F846" s="1"/>
      <c r="G846" s="1"/>
      <c r="H846" s="1"/>
      <c r="I846" s="1"/>
      <c r="J846" s="1"/>
      <c r="K846" s="1"/>
      <c r="L846" s="1"/>
      <c r="M846" s="1"/>
      <c r="N846" s="1"/>
      <c r="O846" s="1"/>
      <c r="P846" s="1"/>
      <c r="Q846" s="1"/>
      <c r="R846" s="1"/>
      <c r="S846" s="1"/>
      <c r="T846" s="1"/>
      <c r="U846" s="1"/>
    </row>
    <row r="847" spans="1:21" ht="9.75" customHeight="1">
      <c r="A847" s="1"/>
      <c r="B847" s="1"/>
      <c r="C847" s="1"/>
      <c r="D847" s="1"/>
      <c r="E847" s="1"/>
      <c r="F847" s="1"/>
      <c r="G847" s="1"/>
      <c r="H847" s="1"/>
      <c r="I847" s="1"/>
      <c r="J847" s="1"/>
      <c r="K847" s="1"/>
      <c r="L847" s="1"/>
      <c r="M847" s="1"/>
      <c r="N847" s="1"/>
      <c r="O847" s="1"/>
      <c r="P847" s="1"/>
      <c r="Q847" s="1"/>
      <c r="R847" s="1"/>
      <c r="S847" s="1"/>
      <c r="T847" s="1"/>
      <c r="U847" s="1"/>
    </row>
    <row r="848" spans="1:21" ht="9.75" customHeight="1">
      <c r="A848" s="1"/>
      <c r="B848" s="1"/>
      <c r="C848" s="1"/>
      <c r="D848" s="1"/>
      <c r="E848" s="1"/>
      <c r="F848" s="1"/>
      <c r="G848" s="1"/>
      <c r="H848" s="1"/>
      <c r="I848" s="1"/>
      <c r="J848" s="1"/>
      <c r="K848" s="1"/>
      <c r="L848" s="1"/>
      <c r="M848" s="1"/>
      <c r="N848" s="1"/>
      <c r="O848" s="1"/>
      <c r="P848" s="1"/>
      <c r="Q848" s="1"/>
      <c r="R848" s="1"/>
      <c r="S848" s="1"/>
      <c r="T848" s="1"/>
      <c r="U848" s="1"/>
    </row>
    <row r="849" spans="1:21" ht="9.75" customHeight="1">
      <c r="A849" s="1"/>
      <c r="B849" s="1"/>
      <c r="C849" s="1"/>
      <c r="D849" s="1"/>
      <c r="E849" s="1"/>
      <c r="F849" s="1"/>
      <c r="G849" s="1"/>
      <c r="H849" s="1"/>
      <c r="I849" s="1"/>
      <c r="J849" s="1"/>
      <c r="K849" s="1"/>
      <c r="L849" s="1"/>
      <c r="M849" s="1"/>
      <c r="N849" s="1"/>
      <c r="O849" s="1"/>
      <c r="P849" s="1"/>
      <c r="Q849" s="1"/>
      <c r="R849" s="1"/>
      <c r="S849" s="1"/>
      <c r="T849" s="1"/>
      <c r="U849" s="1"/>
    </row>
    <row r="850" spans="1:21" ht="9.75" customHeight="1">
      <c r="A850" s="1"/>
      <c r="B850" s="1"/>
      <c r="C850" s="1"/>
      <c r="D850" s="1"/>
      <c r="E850" s="1"/>
      <c r="F850" s="1"/>
      <c r="G850" s="1"/>
      <c r="H850" s="1"/>
      <c r="I850" s="1"/>
      <c r="J850" s="1"/>
      <c r="K850" s="1"/>
      <c r="L850" s="1"/>
      <c r="M850" s="1"/>
      <c r="N850" s="1"/>
      <c r="O850" s="1"/>
      <c r="P850" s="1"/>
      <c r="Q850" s="1"/>
      <c r="R850" s="1"/>
      <c r="S850" s="1"/>
      <c r="T850" s="1"/>
      <c r="U850" s="1"/>
    </row>
    <row r="851" spans="1:21" ht="9.75" customHeight="1">
      <c r="A851" s="1"/>
      <c r="B851" s="1"/>
      <c r="C851" s="1"/>
      <c r="D851" s="1"/>
      <c r="E851" s="1"/>
      <c r="F851" s="1"/>
      <c r="G851" s="1"/>
      <c r="H851" s="1"/>
      <c r="I851" s="1"/>
      <c r="J851" s="1"/>
      <c r="K851" s="1"/>
      <c r="L851" s="1"/>
      <c r="M851" s="1"/>
      <c r="N851" s="1"/>
      <c r="O851" s="1"/>
      <c r="P851" s="1"/>
      <c r="Q851" s="1"/>
      <c r="R851" s="1"/>
      <c r="S851" s="1"/>
      <c r="T851" s="1"/>
      <c r="U851" s="1"/>
    </row>
    <row r="852" spans="1:21" ht="9.75" customHeight="1">
      <c r="A852" s="1"/>
      <c r="B852" s="1"/>
      <c r="C852" s="1"/>
      <c r="D852" s="1"/>
      <c r="E852" s="1"/>
      <c r="F852" s="1"/>
      <c r="G852" s="1"/>
      <c r="H852" s="1"/>
      <c r="I852" s="1"/>
      <c r="J852" s="1"/>
      <c r="K852" s="1"/>
      <c r="L852" s="1"/>
      <c r="M852" s="1"/>
      <c r="N852" s="1"/>
      <c r="O852" s="1"/>
      <c r="P852" s="1"/>
      <c r="Q852" s="1"/>
      <c r="R852" s="1"/>
      <c r="S852" s="1"/>
      <c r="T852" s="1"/>
      <c r="U852" s="1"/>
    </row>
    <row r="853" spans="1:21" ht="9.75" customHeight="1">
      <c r="A853" s="1"/>
      <c r="B853" s="1"/>
      <c r="C853" s="1"/>
      <c r="D853" s="1"/>
      <c r="E853" s="1"/>
      <c r="F853" s="1"/>
      <c r="G853" s="1"/>
      <c r="H853" s="1"/>
      <c r="I853" s="1"/>
      <c r="J853" s="1"/>
      <c r="K853" s="1"/>
      <c r="L853" s="1"/>
      <c r="M853" s="1"/>
      <c r="N853" s="1"/>
      <c r="O853" s="1"/>
      <c r="P853" s="1"/>
      <c r="Q853" s="1"/>
      <c r="R853" s="1"/>
      <c r="S853" s="1"/>
      <c r="T853" s="1"/>
      <c r="U853" s="1"/>
    </row>
    <row r="854" spans="1:21" ht="9.75" customHeight="1">
      <c r="A854" s="1"/>
      <c r="B854" s="1"/>
      <c r="C854" s="1"/>
      <c r="D854" s="1"/>
      <c r="E854" s="1"/>
      <c r="F854" s="1"/>
      <c r="G854" s="1"/>
      <c r="H854" s="1"/>
      <c r="I854" s="1"/>
      <c r="J854" s="1"/>
      <c r="K854" s="1"/>
      <c r="L854" s="1"/>
      <c r="M854" s="1"/>
      <c r="N854" s="1"/>
      <c r="O854" s="1"/>
      <c r="P854" s="1"/>
      <c r="Q854" s="1"/>
      <c r="R854" s="1"/>
      <c r="S854" s="1"/>
      <c r="T854" s="1"/>
      <c r="U854" s="1"/>
    </row>
    <row r="855" spans="1:21" ht="9.75" customHeight="1">
      <c r="A855" s="1"/>
      <c r="B855" s="1"/>
      <c r="C855" s="1"/>
      <c r="D855" s="1"/>
      <c r="E855" s="1"/>
      <c r="F855" s="1"/>
      <c r="G855" s="1"/>
      <c r="H855" s="1"/>
      <c r="I855" s="1"/>
      <c r="J855" s="1"/>
      <c r="K855" s="1"/>
      <c r="L855" s="1"/>
      <c r="M855" s="1"/>
      <c r="N855" s="1"/>
      <c r="O855" s="1"/>
      <c r="P855" s="1"/>
      <c r="Q855" s="1"/>
      <c r="R855" s="1"/>
      <c r="S855" s="1"/>
      <c r="T855" s="1"/>
      <c r="U855" s="1"/>
    </row>
    <row r="856" spans="1:21" ht="9.75" customHeight="1">
      <c r="A856" s="1"/>
      <c r="B856" s="1"/>
      <c r="C856" s="1"/>
      <c r="D856" s="1"/>
      <c r="E856" s="1"/>
      <c r="F856" s="1"/>
      <c r="G856" s="1"/>
      <c r="H856" s="1"/>
      <c r="I856" s="1"/>
      <c r="J856" s="1"/>
      <c r="K856" s="1"/>
      <c r="L856" s="1"/>
      <c r="M856" s="1"/>
      <c r="N856" s="1"/>
      <c r="O856" s="1"/>
      <c r="P856" s="1"/>
      <c r="Q856" s="1"/>
      <c r="R856" s="1"/>
      <c r="S856" s="1"/>
      <c r="T856" s="1"/>
      <c r="U856" s="1"/>
    </row>
    <row r="857" spans="1:21" ht="9.75" customHeight="1">
      <c r="A857" s="1"/>
      <c r="B857" s="1"/>
      <c r="C857" s="1"/>
      <c r="D857" s="1"/>
      <c r="E857" s="1"/>
      <c r="F857" s="1"/>
      <c r="G857" s="1"/>
      <c r="H857" s="1"/>
      <c r="I857" s="1"/>
      <c r="J857" s="1"/>
      <c r="K857" s="1"/>
      <c r="L857" s="1"/>
      <c r="M857" s="1"/>
      <c r="N857" s="1"/>
      <c r="O857" s="1"/>
      <c r="P857" s="1"/>
      <c r="Q857" s="1"/>
      <c r="R857" s="1"/>
      <c r="S857" s="1"/>
      <c r="T857" s="1"/>
      <c r="U857" s="1"/>
    </row>
    <row r="858" spans="1:21" ht="9.75" customHeight="1">
      <c r="A858" s="1"/>
      <c r="B858" s="1"/>
      <c r="C858" s="1"/>
      <c r="D858" s="1"/>
      <c r="E858" s="1"/>
      <c r="F858" s="1"/>
      <c r="G858" s="1"/>
      <c r="H858" s="1"/>
      <c r="I858" s="1"/>
      <c r="J858" s="1"/>
      <c r="K858" s="1"/>
      <c r="L858" s="1"/>
      <c r="M858" s="1"/>
      <c r="N858" s="1"/>
      <c r="O858" s="1"/>
      <c r="P858" s="1"/>
      <c r="Q858" s="1"/>
      <c r="R858" s="1"/>
      <c r="S858" s="1"/>
      <c r="T858" s="1"/>
      <c r="U858" s="1"/>
    </row>
    <row r="859" spans="1:21" ht="9.75" customHeight="1">
      <c r="A859" s="1"/>
      <c r="B859" s="1"/>
      <c r="C859" s="1"/>
      <c r="D859" s="1"/>
      <c r="E859" s="1"/>
      <c r="F859" s="1"/>
      <c r="G859" s="1"/>
      <c r="H859" s="1"/>
      <c r="I859" s="1"/>
      <c r="J859" s="1"/>
      <c r="K859" s="1"/>
      <c r="L859" s="1"/>
      <c r="M859" s="1"/>
      <c r="N859" s="1"/>
      <c r="O859" s="1"/>
      <c r="P859" s="1"/>
      <c r="Q859" s="1"/>
      <c r="R859" s="1"/>
      <c r="S859" s="1"/>
      <c r="T859" s="1"/>
      <c r="U859" s="1"/>
    </row>
    <row r="860" spans="1:21" ht="9.75" customHeight="1">
      <c r="A860" s="1"/>
      <c r="B860" s="1"/>
      <c r="C860" s="1"/>
      <c r="D860" s="1"/>
      <c r="E860" s="1"/>
      <c r="F860" s="1"/>
      <c r="G860" s="1"/>
      <c r="H860" s="1"/>
      <c r="I860" s="1"/>
      <c r="J860" s="1"/>
      <c r="K860" s="1"/>
      <c r="L860" s="1"/>
      <c r="M860" s="1"/>
      <c r="N860" s="1"/>
      <c r="O860" s="1"/>
      <c r="P860" s="1"/>
      <c r="Q860" s="1"/>
      <c r="R860" s="1"/>
      <c r="S860" s="1"/>
      <c r="T860" s="1"/>
      <c r="U860" s="1"/>
    </row>
    <row r="861" spans="1:21" ht="9.75" customHeight="1">
      <c r="A861" s="1"/>
      <c r="B861" s="1"/>
      <c r="C861" s="1"/>
      <c r="D861" s="1"/>
      <c r="E861" s="1"/>
      <c r="F861" s="1"/>
      <c r="G861" s="1"/>
      <c r="H861" s="1"/>
      <c r="I861" s="1"/>
      <c r="J861" s="1"/>
      <c r="K861" s="1"/>
      <c r="L861" s="1"/>
      <c r="M861" s="1"/>
      <c r="N861" s="1"/>
      <c r="O861" s="1"/>
      <c r="P861" s="1"/>
      <c r="Q861" s="1"/>
      <c r="R861" s="1"/>
      <c r="S861" s="1"/>
      <c r="T861" s="1"/>
      <c r="U861" s="1"/>
    </row>
    <row r="862" spans="1:21" ht="9.75" customHeight="1">
      <c r="A862" s="1"/>
      <c r="B862" s="1"/>
      <c r="C862" s="1"/>
      <c r="D862" s="1"/>
      <c r="E862" s="1"/>
      <c r="F862" s="1"/>
      <c r="G862" s="1"/>
      <c r="H862" s="1"/>
      <c r="I862" s="1"/>
      <c r="J862" s="1"/>
      <c r="K862" s="1"/>
      <c r="L862" s="1"/>
      <c r="M862" s="1"/>
      <c r="N862" s="1"/>
      <c r="O862" s="1"/>
      <c r="P862" s="1"/>
      <c r="Q862" s="1"/>
      <c r="R862" s="1"/>
      <c r="S862" s="1"/>
      <c r="T862" s="1"/>
      <c r="U862" s="1"/>
    </row>
    <row r="863" spans="1:21" ht="9.75" customHeight="1">
      <c r="A863" s="1"/>
      <c r="B863" s="1"/>
      <c r="C863" s="1"/>
      <c r="D863" s="1"/>
      <c r="E863" s="1"/>
      <c r="F863" s="1"/>
      <c r="G863" s="1"/>
      <c r="H863" s="1"/>
      <c r="I863" s="1"/>
      <c r="J863" s="1"/>
      <c r="K863" s="1"/>
      <c r="L863" s="1"/>
      <c r="M863" s="1"/>
      <c r="N863" s="1"/>
      <c r="O863" s="1"/>
      <c r="P863" s="1"/>
      <c r="Q863" s="1"/>
      <c r="R863" s="1"/>
      <c r="S863" s="1"/>
      <c r="T863" s="1"/>
      <c r="U863" s="1"/>
    </row>
    <row r="864" spans="1:21" ht="9.75" customHeight="1">
      <c r="A864" s="1"/>
      <c r="B864" s="1"/>
      <c r="C864" s="1"/>
      <c r="D864" s="1"/>
      <c r="E864" s="1"/>
      <c r="F864" s="1"/>
      <c r="G864" s="1"/>
      <c r="H864" s="1"/>
      <c r="I864" s="1"/>
      <c r="J864" s="1"/>
      <c r="K864" s="1"/>
      <c r="L864" s="1"/>
      <c r="M864" s="1"/>
      <c r="N864" s="1"/>
      <c r="O864" s="1"/>
      <c r="P864" s="1"/>
      <c r="Q864" s="1"/>
      <c r="R864" s="1"/>
      <c r="S864" s="1"/>
      <c r="T864" s="1"/>
      <c r="U864" s="1"/>
    </row>
    <row r="865" spans="1:21" ht="9.75" customHeight="1">
      <c r="A865" s="1"/>
      <c r="B865" s="1"/>
      <c r="C865" s="1"/>
      <c r="D865" s="1"/>
      <c r="E865" s="1"/>
      <c r="F865" s="1"/>
      <c r="G865" s="1"/>
      <c r="H865" s="1"/>
      <c r="I865" s="1"/>
      <c r="J865" s="1"/>
      <c r="K865" s="1"/>
      <c r="L865" s="1"/>
      <c r="M865" s="1"/>
      <c r="N865" s="1"/>
      <c r="O865" s="1"/>
      <c r="P865" s="1"/>
      <c r="Q865" s="1"/>
      <c r="R865" s="1"/>
      <c r="S865" s="1"/>
      <c r="T865" s="1"/>
      <c r="U865" s="1"/>
    </row>
    <row r="866" spans="1:21" ht="9.75" customHeight="1">
      <c r="A866" s="1"/>
      <c r="B866" s="1"/>
      <c r="C866" s="1"/>
      <c r="D866" s="1"/>
      <c r="E866" s="1"/>
      <c r="F866" s="1"/>
      <c r="G866" s="1"/>
      <c r="H866" s="1"/>
      <c r="I866" s="1"/>
      <c r="J866" s="1"/>
      <c r="K866" s="1"/>
      <c r="L866" s="1"/>
      <c r="M866" s="1"/>
      <c r="N866" s="1"/>
      <c r="O866" s="1"/>
      <c r="P866" s="1"/>
      <c r="Q866" s="1"/>
      <c r="R866" s="1"/>
      <c r="S866" s="1"/>
      <c r="T866" s="1"/>
      <c r="U866" s="1"/>
    </row>
    <row r="867" spans="1:21" ht="9.75" customHeight="1">
      <c r="A867" s="1"/>
      <c r="B867" s="1"/>
      <c r="C867" s="1"/>
      <c r="D867" s="1"/>
      <c r="E867" s="1"/>
      <c r="F867" s="1"/>
      <c r="G867" s="1"/>
      <c r="H867" s="1"/>
      <c r="I867" s="1"/>
      <c r="J867" s="1"/>
      <c r="K867" s="1"/>
      <c r="L867" s="1"/>
      <c r="M867" s="1"/>
      <c r="N867" s="1"/>
      <c r="O867" s="1"/>
      <c r="P867" s="1"/>
      <c r="Q867" s="1"/>
      <c r="R867" s="1"/>
      <c r="S867" s="1"/>
      <c r="T867" s="1"/>
      <c r="U867" s="1"/>
    </row>
    <row r="868" spans="1:21" ht="9.75" customHeight="1">
      <c r="A868" s="1"/>
      <c r="B868" s="1"/>
      <c r="C868" s="1"/>
      <c r="D868" s="1"/>
      <c r="E868" s="1"/>
      <c r="F868" s="1"/>
      <c r="G868" s="1"/>
      <c r="H868" s="1"/>
      <c r="I868" s="1"/>
      <c r="J868" s="1"/>
      <c r="K868" s="1"/>
      <c r="L868" s="1"/>
      <c r="M868" s="1"/>
      <c r="N868" s="1"/>
      <c r="O868" s="1"/>
      <c r="P868" s="1"/>
      <c r="Q868" s="1"/>
      <c r="R868" s="1"/>
      <c r="S868" s="1"/>
      <c r="T868" s="1"/>
      <c r="U868" s="1"/>
    </row>
    <row r="869" spans="1:21" ht="9.75" customHeight="1">
      <c r="A869" s="1"/>
      <c r="B869" s="1"/>
      <c r="C869" s="1"/>
      <c r="D869" s="1"/>
      <c r="E869" s="1"/>
      <c r="F869" s="1"/>
      <c r="G869" s="1"/>
      <c r="H869" s="1"/>
      <c r="I869" s="1"/>
      <c r="J869" s="1"/>
      <c r="K869" s="1"/>
      <c r="L869" s="1"/>
      <c r="M869" s="1"/>
      <c r="N869" s="1"/>
      <c r="O869" s="1"/>
      <c r="P869" s="1"/>
      <c r="Q869" s="1"/>
      <c r="R869" s="1"/>
      <c r="S869" s="1"/>
      <c r="T869" s="1"/>
      <c r="U869" s="1"/>
    </row>
    <row r="870" spans="1:21" ht="9.75" customHeight="1">
      <c r="A870" s="1"/>
      <c r="B870" s="1"/>
      <c r="C870" s="1"/>
      <c r="D870" s="1"/>
      <c r="E870" s="1"/>
      <c r="F870" s="1"/>
      <c r="G870" s="1"/>
      <c r="H870" s="1"/>
      <c r="I870" s="1"/>
      <c r="J870" s="1"/>
      <c r="K870" s="1"/>
      <c r="L870" s="1"/>
      <c r="M870" s="1"/>
      <c r="N870" s="1"/>
      <c r="O870" s="1"/>
      <c r="P870" s="1"/>
      <c r="Q870" s="1"/>
      <c r="R870" s="1"/>
      <c r="S870" s="1"/>
      <c r="T870" s="1"/>
      <c r="U870" s="1"/>
    </row>
    <row r="871" spans="1:21" ht="9.75" customHeight="1">
      <c r="A871" s="1"/>
      <c r="B871" s="1"/>
      <c r="C871" s="1"/>
      <c r="D871" s="1"/>
      <c r="E871" s="1"/>
      <c r="F871" s="1"/>
      <c r="G871" s="1"/>
      <c r="H871" s="1"/>
      <c r="I871" s="1"/>
      <c r="J871" s="1"/>
      <c r="K871" s="1"/>
      <c r="L871" s="1"/>
      <c r="M871" s="1"/>
      <c r="N871" s="1"/>
      <c r="O871" s="1"/>
      <c r="P871" s="1"/>
      <c r="Q871" s="1"/>
      <c r="R871" s="1"/>
      <c r="S871" s="1"/>
      <c r="T871" s="1"/>
      <c r="U871" s="1"/>
    </row>
    <row r="872" spans="1:21" ht="9.75" customHeight="1">
      <c r="A872" s="1"/>
      <c r="B872" s="1"/>
      <c r="C872" s="1"/>
      <c r="D872" s="1"/>
      <c r="E872" s="1"/>
      <c r="F872" s="1"/>
      <c r="G872" s="1"/>
      <c r="H872" s="1"/>
      <c r="I872" s="1"/>
      <c r="J872" s="1"/>
      <c r="K872" s="1"/>
      <c r="L872" s="1"/>
      <c r="M872" s="1"/>
      <c r="N872" s="1"/>
      <c r="O872" s="1"/>
      <c r="P872" s="1"/>
      <c r="Q872" s="1"/>
      <c r="R872" s="1"/>
      <c r="S872" s="1"/>
      <c r="T872" s="1"/>
      <c r="U872" s="1"/>
    </row>
    <row r="873" spans="1:21" ht="9.75" customHeight="1">
      <c r="A873" s="1"/>
      <c r="B873" s="1"/>
      <c r="C873" s="1"/>
      <c r="D873" s="1"/>
      <c r="E873" s="1"/>
      <c r="F873" s="1"/>
      <c r="G873" s="1"/>
      <c r="H873" s="1"/>
      <c r="I873" s="1"/>
      <c r="J873" s="1"/>
      <c r="K873" s="1"/>
      <c r="L873" s="1"/>
      <c r="M873" s="1"/>
      <c r="N873" s="1"/>
      <c r="O873" s="1"/>
      <c r="P873" s="1"/>
      <c r="Q873" s="1"/>
      <c r="R873" s="1"/>
      <c r="S873" s="1"/>
      <c r="T873" s="1"/>
      <c r="U873" s="1"/>
    </row>
    <row r="874" spans="1:21" ht="9.75" customHeight="1">
      <c r="A874" s="1"/>
      <c r="B874" s="1"/>
      <c r="C874" s="1"/>
      <c r="D874" s="1"/>
      <c r="E874" s="1"/>
      <c r="F874" s="1"/>
      <c r="G874" s="1"/>
      <c r="H874" s="1"/>
      <c r="I874" s="1"/>
      <c r="J874" s="1"/>
      <c r="K874" s="1"/>
      <c r="L874" s="1"/>
      <c r="M874" s="1"/>
      <c r="N874" s="1"/>
      <c r="O874" s="1"/>
      <c r="P874" s="1"/>
      <c r="Q874" s="1"/>
      <c r="R874" s="1"/>
      <c r="S874" s="1"/>
      <c r="T874" s="1"/>
      <c r="U874" s="1"/>
    </row>
    <row r="875" spans="1:21" ht="9.75" customHeight="1">
      <c r="A875" s="1"/>
      <c r="B875" s="1"/>
      <c r="C875" s="1"/>
      <c r="D875" s="1"/>
      <c r="E875" s="1"/>
      <c r="F875" s="1"/>
      <c r="G875" s="1"/>
      <c r="H875" s="1"/>
      <c r="I875" s="1"/>
      <c r="J875" s="1"/>
      <c r="K875" s="1"/>
      <c r="L875" s="1"/>
      <c r="M875" s="1"/>
      <c r="N875" s="1"/>
      <c r="O875" s="1"/>
      <c r="P875" s="1"/>
      <c r="Q875" s="1"/>
      <c r="R875" s="1"/>
      <c r="S875" s="1"/>
      <c r="T875" s="1"/>
      <c r="U875" s="1"/>
    </row>
    <row r="876" spans="1:21" ht="9.75" customHeight="1">
      <c r="A876" s="1"/>
      <c r="B876" s="1"/>
      <c r="C876" s="1"/>
      <c r="D876" s="1"/>
      <c r="E876" s="1"/>
      <c r="F876" s="1"/>
      <c r="G876" s="1"/>
      <c r="H876" s="1"/>
      <c r="I876" s="1"/>
      <c r="J876" s="1"/>
      <c r="K876" s="1"/>
      <c r="L876" s="1"/>
      <c r="M876" s="1"/>
      <c r="N876" s="1"/>
      <c r="O876" s="1"/>
      <c r="P876" s="1"/>
      <c r="Q876" s="1"/>
      <c r="R876" s="1"/>
      <c r="S876" s="1"/>
      <c r="T876" s="1"/>
      <c r="U876" s="1"/>
    </row>
    <row r="877" spans="1:21" ht="9.75" customHeight="1">
      <c r="A877" s="1"/>
      <c r="B877" s="1"/>
      <c r="C877" s="1"/>
      <c r="D877" s="1"/>
      <c r="E877" s="1"/>
      <c r="F877" s="1"/>
      <c r="G877" s="1"/>
      <c r="H877" s="1"/>
      <c r="I877" s="1"/>
      <c r="J877" s="1"/>
      <c r="K877" s="1"/>
      <c r="L877" s="1"/>
      <c r="M877" s="1"/>
      <c r="N877" s="1"/>
      <c r="O877" s="1"/>
      <c r="P877" s="1"/>
      <c r="Q877" s="1"/>
      <c r="R877" s="1"/>
      <c r="S877" s="1"/>
      <c r="T877" s="1"/>
      <c r="U877" s="1"/>
    </row>
    <row r="878" spans="1:21" ht="9.75" customHeight="1">
      <c r="A878" s="1"/>
      <c r="B878" s="1"/>
      <c r="C878" s="1"/>
      <c r="D878" s="1"/>
      <c r="E878" s="1"/>
      <c r="F878" s="1"/>
      <c r="G878" s="1"/>
      <c r="H878" s="1"/>
      <c r="I878" s="1"/>
      <c r="J878" s="1"/>
      <c r="K878" s="1"/>
      <c r="L878" s="1"/>
      <c r="M878" s="1"/>
      <c r="N878" s="1"/>
      <c r="O878" s="1"/>
      <c r="P878" s="1"/>
      <c r="Q878" s="1"/>
      <c r="R878" s="1"/>
      <c r="S878" s="1"/>
      <c r="T878" s="1"/>
      <c r="U878" s="1"/>
    </row>
    <row r="879" spans="1:21" ht="9.75" customHeight="1">
      <c r="A879" s="1"/>
      <c r="B879" s="1"/>
      <c r="C879" s="1"/>
      <c r="D879" s="1"/>
      <c r="E879" s="1"/>
      <c r="F879" s="1"/>
      <c r="G879" s="1"/>
      <c r="H879" s="1"/>
      <c r="I879" s="1"/>
      <c r="J879" s="1"/>
      <c r="K879" s="1"/>
      <c r="L879" s="1"/>
      <c r="M879" s="1"/>
      <c r="N879" s="1"/>
      <c r="O879" s="1"/>
      <c r="P879" s="1"/>
      <c r="Q879" s="1"/>
      <c r="R879" s="1"/>
      <c r="S879" s="1"/>
      <c r="T879" s="1"/>
      <c r="U879" s="1"/>
    </row>
    <row r="880" spans="1:21" ht="9.75" customHeight="1">
      <c r="A880" s="1"/>
      <c r="B880" s="1"/>
      <c r="C880" s="1"/>
      <c r="D880" s="1"/>
      <c r="E880" s="1"/>
      <c r="F880" s="1"/>
      <c r="G880" s="1"/>
      <c r="H880" s="1"/>
      <c r="I880" s="1"/>
      <c r="J880" s="1"/>
      <c r="K880" s="1"/>
      <c r="L880" s="1"/>
      <c r="M880" s="1"/>
      <c r="N880" s="1"/>
      <c r="O880" s="1"/>
      <c r="P880" s="1"/>
      <c r="Q880" s="1"/>
      <c r="R880" s="1"/>
      <c r="S880" s="1"/>
      <c r="T880" s="1"/>
      <c r="U880" s="1"/>
    </row>
    <row r="881" spans="1:21" ht="9.75" customHeight="1">
      <c r="A881" s="1"/>
      <c r="B881" s="1"/>
      <c r="C881" s="1"/>
      <c r="D881" s="1"/>
      <c r="E881" s="1"/>
      <c r="F881" s="1"/>
      <c r="G881" s="1"/>
      <c r="H881" s="1"/>
      <c r="I881" s="1"/>
      <c r="J881" s="1"/>
      <c r="K881" s="1"/>
      <c r="L881" s="1"/>
      <c r="M881" s="1"/>
      <c r="N881" s="1"/>
      <c r="O881" s="1"/>
      <c r="P881" s="1"/>
      <c r="Q881" s="1"/>
      <c r="R881" s="1"/>
      <c r="S881" s="1"/>
      <c r="T881" s="1"/>
      <c r="U881" s="1"/>
    </row>
    <row r="882" spans="1:21" ht="9.75" customHeight="1">
      <c r="A882" s="1"/>
      <c r="B882" s="1"/>
      <c r="C882" s="1"/>
      <c r="D882" s="1"/>
      <c r="E882" s="1"/>
      <c r="F882" s="1"/>
      <c r="G882" s="1"/>
      <c r="H882" s="1"/>
      <c r="I882" s="1"/>
      <c r="J882" s="1"/>
      <c r="K882" s="1"/>
      <c r="L882" s="1"/>
      <c r="M882" s="1"/>
      <c r="N882" s="1"/>
      <c r="O882" s="1"/>
      <c r="P882" s="1"/>
      <c r="Q882" s="1"/>
      <c r="R882" s="1"/>
      <c r="S882" s="1"/>
      <c r="T882" s="1"/>
      <c r="U882" s="1"/>
    </row>
    <row r="883" spans="1:21" ht="9.75" customHeight="1">
      <c r="A883" s="1"/>
      <c r="B883" s="1"/>
      <c r="C883" s="1"/>
      <c r="D883" s="1"/>
      <c r="E883" s="1"/>
      <c r="F883" s="1"/>
      <c r="G883" s="1"/>
      <c r="H883" s="1"/>
      <c r="I883" s="1"/>
      <c r="J883" s="1"/>
      <c r="K883" s="1"/>
      <c r="L883" s="1"/>
      <c r="M883" s="1"/>
      <c r="N883" s="1"/>
      <c r="O883" s="1"/>
      <c r="P883" s="1"/>
      <c r="Q883" s="1"/>
      <c r="R883" s="1"/>
      <c r="S883" s="1"/>
      <c r="T883" s="1"/>
      <c r="U883" s="1"/>
    </row>
    <row r="884" spans="1:21" ht="9.75" customHeight="1">
      <c r="A884" s="1"/>
      <c r="B884" s="1"/>
      <c r="C884" s="1"/>
      <c r="D884" s="1"/>
      <c r="E884" s="1"/>
      <c r="F884" s="1"/>
      <c r="G884" s="1"/>
      <c r="H884" s="1"/>
      <c r="I884" s="1"/>
      <c r="J884" s="1"/>
      <c r="K884" s="1"/>
      <c r="L884" s="1"/>
      <c r="M884" s="1"/>
      <c r="N884" s="1"/>
      <c r="O884" s="1"/>
      <c r="P884" s="1"/>
      <c r="Q884" s="1"/>
      <c r="R884" s="1"/>
      <c r="S884" s="1"/>
      <c r="T884" s="1"/>
      <c r="U884" s="1"/>
    </row>
    <row r="885" spans="1:21" ht="9.75" customHeight="1">
      <c r="A885" s="1"/>
      <c r="B885" s="1"/>
      <c r="C885" s="1"/>
      <c r="D885" s="1"/>
      <c r="E885" s="1"/>
      <c r="F885" s="1"/>
      <c r="G885" s="1"/>
      <c r="H885" s="1"/>
      <c r="I885" s="1"/>
      <c r="J885" s="1"/>
      <c r="K885" s="1"/>
      <c r="L885" s="1"/>
      <c r="M885" s="1"/>
      <c r="N885" s="1"/>
      <c r="O885" s="1"/>
      <c r="P885" s="1"/>
      <c r="Q885" s="1"/>
      <c r="R885" s="1"/>
      <c r="S885" s="1"/>
      <c r="T885" s="1"/>
      <c r="U885" s="1"/>
    </row>
    <row r="886" spans="1:21" ht="9.75" customHeight="1">
      <c r="A886" s="1"/>
      <c r="B886" s="1"/>
      <c r="C886" s="1"/>
      <c r="D886" s="1"/>
      <c r="E886" s="1"/>
      <c r="F886" s="1"/>
      <c r="G886" s="1"/>
      <c r="H886" s="1"/>
      <c r="I886" s="1"/>
      <c r="J886" s="1"/>
      <c r="K886" s="1"/>
      <c r="L886" s="1"/>
      <c r="M886" s="1"/>
      <c r="N886" s="1"/>
      <c r="O886" s="1"/>
      <c r="P886" s="1"/>
      <c r="Q886" s="1"/>
      <c r="R886" s="1"/>
      <c r="S886" s="1"/>
      <c r="T886" s="1"/>
      <c r="U886" s="1"/>
    </row>
    <row r="887" spans="1:21" ht="9.75" customHeight="1">
      <c r="A887" s="1"/>
      <c r="B887" s="1"/>
      <c r="C887" s="1"/>
      <c r="D887" s="1"/>
      <c r="E887" s="1"/>
      <c r="F887" s="1"/>
      <c r="G887" s="1"/>
      <c r="H887" s="1"/>
      <c r="I887" s="1"/>
      <c r="J887" s="1"/>
      <c r="K887" s="1"/>
      <c r="L887" s="1"/>
      <c r="M887" s="1"/>
      <c r="N887" s="1"/>
      <c r="O887" s="1"/>
      <c r="P887" s="1"/>
      <c r="Q887" s="1"/>
      <c r="R887" s="1"/>
      <c r="S887" s="1"/>
      <c r="T887" s="1"/>
      <c r="U887" s="1"/>
    </row>
    <row r="888" spans="1:21" ht="9.75" customHeight="1">
      <c r="A888" s="1"/>
      <c r="B888" s="1"/>
      <c r="C888" s="1"/>
      <c r="D888" s="1"/>
      <c r="E888" s="1"/>
      <c r="F888" s="1"/>
      <c r="G888" s="1"/>
      <c r="H888" s="1"/>
      <c r="I888" s="1"/>
      <c r="J888" s="1"/>
      <c r="K888" s="1"/>
      <c r="L888" s="1"/>
      <c r="M888" s="1"/>
      <c r="N888" s="1"/>
      <c r="O888" s="1"/>
      <c r="P888" s="1"/>
      <c r="Q888" s="1"/>
      <c r="R888" s="1"/>
      <c r="S888" s="1"/>
      <c r="T888" s="1"/>
      <c r="U888" s="1"/>
    </row>
    <row r="889" spans="1:21" ht="9.75" customHeight="1">
      <c r="A889" s="1"/>
      <c r="B889" s="1"/>
      <c r="C889" s="1"/>
      <c r="D889" s="1"/>
      <c r="E889" s="1"/>
      <c r="F889" s="1"/>
      <c r="G889" s="1"/>
      <c r="H889" s="1"/>
      <c r="I889" s="1"/>
      <c r="J889" s="1"/>
      <c r="K889" s="1"/>
      <c r="L889" s="1"/>
      <c r="M889" s="1"/>
      <c r="N889" s="1"/>
      <c r="O889" s="1"/>
      <c r="P889" s="1"/>
      <c r="Q889" s="1"/>
      <c r="R889" s="1"/>
      <c r="S889" s="1"/>
      <c r="T889" s="1"/>
      <c r="U889" s="1"/>
    </row>
    <row r="890" spans="1:21" ht="9.75" customHeight="1">
      <c r="A890" s="1"/>
      <c r="B890" s="1"/>
      <c r="C890" s="1"/>
      <c r="D890" s="1"/>
      <c r="E890" s="1"/>
      <c r="F890" s="1"/>
      <c r="G890" s="1"/>
      <c r="H890" s="1"/>
      <c r="I890" s="1"/>
      <c r="J890" s="1"/>
      <c r="K890" s="1"/>
      <c r="L890" s="1"/>
      <c r="M890" s="1"/>
      <c r="N890" s="1"/>
      <c r="O890" s="1"/>
      <c r="P890" s="1"/>
      <c r="Q890" s="1"/>
      <c r="R890" s="1"/>
      <c r="S890" s="1"/>
      <c r="T890" s="1"/>
      <c r="U890" s="1"/>
    </row>
    <row r="891" spans="1:21" ht="9.75" customHeight="1">
      <c r="A891" s="1"/>
      <c r="B891" s="1"/>
      <c r="C891" s="1"/>
      <c r="D891" s="1"/>
      <c r="E891" s="1"/>
      <c r="F891" s="1"/>
      <c r="G891" s="1"/>
      <c r="H891" s="1"/>
      <c r="I891" s="1"/>
      <c r="J891" s="1"/>
      <c r="K891" s="1"/>
      <c r="L891" s="1"/>
      <c r="M891" s="1"/>
      <c r="N891" s="1"/>
      <c r="O891" s="1"/>
      <c r="P891" s="1"/>
      <c r="Q891" s="1"/>
      <c r="R891" s="1"/>
      <c r="S891" s="1"/>
      <c r="T891" s="1"/>
      <c r="U891" s="1"/>
    </row>
    <row r="892" spans="1:21" ht="9.75" customHeight="1">
      <c r="A892" s="1"/>
      <c r="B892" s="1"/>
      <c r="C892" s="1"/>
      <c r="D892" s="1"/>
      <c r="E892" s="1"/>
      <c r="F892" s="1"/>
      <c r="G892" s="1"/>
      <c r="H892" s="1"/>
      <c r="I892" s="1"/>
      <c r="J892" s="1"/>
      <c r="K892" s="1"/>
      <c r="L892" s="1"/>
      <c r="M892" s="1"/>
      <c r="N892" s="1"/>
      <c r="O892" s="1"/>
      <c r="P892" s="1"/>
      <c r="Q892" s="1"/>
      <c r="R892" s="1"/>
      <c r="S892" s="1"/>
      <c r="T892" s="1"/>
      <c r="U892" s="1"/>
    </row>
    <row r="893" spans="1:21" ht="9.75" customHeight="1">
      <c r="A893" s="1"/>
      <c r="B893" s="1"/>
      <c r="C893" s="1"/>
      <c r="D893" s="1"/>
      <c r="E893" s="1"/>
      <c r="F893" s="1"/>
      <c r="G893" s="1"/>
      <c r="H893" s="1"/>
      <c r="I893" s="1"/>
      <c r="J893" s="1"/>
      <c r="K893" s="1"/>
      <c r="L893" s="1"/>
      <c r="M893" s="1"/>
      <c r="N893" s="1"/>
      <c r="O893" s="1"/>
      <c r="P893" s="1"/>
      <c r="Q893" s="1"/>
      <c r="R893" s="1"/>
      <c r="S893" s="1"/>
      <c r="T893" s="1"/>
      <c r="U893" s="1"/>
    </row>
    <row r="894" spans="1:21" ht="9.75" customHeight="1">
      <c r="A894" s="1"/>
      <c r="B894" s="1"/>
      <c r="C894" s="1"/>
      <c r="D894" s="1"/>
      <c r="E894" s="1"/>
      <c r="F894" s="1"/>
      <c r="G894" s="1"/>
      <c r="H894" s="1"/>
      <c r="I894" s="1"/>
      <c r="J894" s="1"/>
      <c r="K894" s="1"/>
      <c r="L894" s="1"/>
      <c r="M894" s="1"/>
      <c r="N894" s="1"/>
      <c r="O894" s="1"/>
      <c r="P894" s="1"/>
      <c r="Q894" s="1"/>
      <c r="R894" s="1"/>
      <c r="S894" s="1"/>
      <c r="T894" s="1"/>
      <c r="U894" s="1"/>
    </row>
    <row r="895" spans="1:21" ht="9.75" customHeight="1">
      <c r="A895" s="1"/>
      <c r="B895" s="1"/>
      <c r="C895" s="1"/>
      <c r="D895" s="1"/>
      <c r="E895" s="1"/>
      <c r="F895" s="1"/>
      <c r="G895" s="1"/>
      <c r="H895" s="1"/>
      <c r="I895" s="1"/>
      <c r="J895" s="1"/>
      <c r="K895" s="1"/>
      <c r="L895" s="1"/>
      <c r="M895" s="1"/>
      <c r="N895" s="1"/>
      <c r="O895" s="1"/>
      <c r="P895" s="1"/>
      <c r="Q895" s="1"/>
      <c r="R895" s="1"/>
      <c r="S895" s="1"/>
      <c r="T895" s="1"/>
      <c r="U895" s="1"/>
    </row>
    <row r="896" spans="1:21" ht="9.75" customHeight="1">
      <c r="A896" s="1"/>
      <c r="B896" s="1"/>
      <c r="C896" s="1"/>
      <c r="D896" s="1"/>
      <c r="E896" s="1"/>
      <c r="F896" s="1"/>
      <c r="G896" s="1"/>
      <c r="H896" s="1"/>
      <c r="I896" s="1"/>
      <c r="J896" s="1"/>
      <c r="K896" s="1"/>
      <c r="L896" s="1"/>
      <c r="M896" s="1"/>
      <c r="N896" s="1"/>
      <c r="O896" s="1"/>
      <c r="P896" s="1"/>
      <c r="Q896" s="1"/>
      <c r="R896" s="1"/>
      <c r="S896" s="1"/>
      <c r="T896" s="1"/>
      <c r="U896" s="1"/>
    </row>
    <row r="897" spans="1:21" ht="9.75" customHeight="1">
      <c r="A897" s="1"/>
      <c r="B897" s="1"/>
      <c r="C897" s="1"/>
      <c r="D897" s="1"/>
      <c r="E897" s="1"/>
      <c r="F897" s="1"/>
      <c r="G897" s="1"/>
      <c r="H897" s="1"/>
      <c r="I897" s="1"/>
      <c r="J897" s="1"/>
      <c r="K897" s="1"/>
      <c r="L897" s="1"/>
      <c r="M897" s="1"/>
      <c r="N897" s="1"/>
      <c r="O897" s="1"/>
      <c r="P897" s="1"/>
      <c r="Q897" s="1"/>
      <c r="R897" s="1"/>
      <c r="S897" s="1"/>
      <c r="T897" s="1"/>
      <c r="U897" s="1"/>
    </row>
    <row r="898" spans="1:21" ht="9.75" customHeight="1">
      <c r="A898" s="1"/>
      <c r="B898" s="1"/>
      <c r="C898" s="1"/>
      <c r="D898" s="1"/>
      <c r="E898" s="1"/>
      <c r="F898" s="1"/>
      <c r="G898" s="1"/>
      <c r="H898" s="1"/>
      <c r="I898" s="1"/>
      <c r="J898" s="1"/>
      <c r="K898" s="1"/>
      <c r="L898" s="1"/>
      <c r="M898" s="1"/>
      <c r="N898" s="1"/>
      <c r="O898" s="1"/>
      <c r="P898" s="1"/>
      <c r="Q898" s="1"/>
      <c r="R898" s="1"/>
      <c r="S898" s="1"/>
      <c r="T898" s="1"/>
      <c r="U898" s="1"/>
    </row>
    <row r="899" spans="1:21" ht="9.75" customHeight="1">
      <c r="A899" s="1"/>
      <c r="B899" s="1"/>
      <c r="C899" s="1"/>
      <c r="D899" s="1"/>
      <c r="E899" s="1"/>
      <c r="F899" s="1"/>
      <c r="G899" s="1"/>
      <c r="H899" s="1"/>
      <c r="I899" s="1"/>
      <c r="J899" s="1"/>
      <c r="K899" s="1"/>
      <c r="L899" s="1"/>
      <c r="M899" s="1"/>
      <c r="N899" s="1"/>
      <c r="O899" s="1"/>
      <c r="P899" s="1"/>
      <c r="Q899" s="1"/>
      <c r="R899" s="1"/>
      <c r="S899" s="1"/>
      <c r="T899" s="1"/>
      <c r="U899" s="1"/>
    </row>
    <row r="900" spans="1:21" ht="9.75" customHeight="1">
      <c r="A900" s="1"/>
      <c r="B900" s="1"/>
      <c r="C900" s="1"/>
      <c r="D900" s="1"/>
      <c r="E900" s="1"/>
      <c r="F900" s="1"/>
      <c r="G900" s="1"/>
      <c r="H900" s="1"/>
      <c r="I900" s="1"/>
      <c r="J900" s="1"/>
      <c r="K900" s="1"/>
      <c r="L900" s="1"/>
      <c r="M900" s="1"/>
      <c r="N900" s="1"/>
      <c r="O900" s="1"/>
      <c r="P900" s="1"/>
      <c r="Q900" s="1"/>
      <c r="R900" s="1"/>
      <c r="S900" s="1"/>
      <c r="T900" s="1"/>
      <c r="U900" s="1"/>
    </row>
    <row r="901" spans="1:21" ht="9.75" customHeight="1">
      <c r="A901" s="1"/>
      <c r="B901" s="1"/>
      <c r="C901" s="1"/>
      <c r="D901" s="1"/>
      <c r="E901" s="1"/>
      <c r="F901" s="1"/>
      <c r="G901" s="1"/>
      <c r="H901" s="1"/>
      <c r="I901" s="1"/>
      <c r="J901" s="1"/>
      <c r="K901" s="1"/>
      <c r="L901" s="1"/>
      <c r="M901" s="1"/>
      <c r="N901" s="1"/>
      <c r="O901" s="1"/>
      <c r="P901" s="1"/>
      <c r="Q901" s="1"/>
      <c r="R901" s="1"/>
      <c r="S901" s="1"/>
      <c r="T901" s="1"/>
      <c r="U901" s="1"/>
    </row>
    <row r="902" spans="1:21" ht="9.75" customHeight="1">
      <c r="A902" s="1"/>
      <c r="B902" s="1"/>
      <c r="C902" s="1"/>
      <c r="D902" s="1"/>
      <c r="E902" s="1"/>
      <c r="F902" s="1"/>
      <c r="G902" s="1"/>
      <c r="H902" s="1"/>
      <c r="I902" s="1"/>
      <c r="J902" s="1"/>
      <c r="K902" s="1"/>
      <c r="L902" s="1"/>
      <c r="M902" s="1"/>
      <c r="N902" s="1"/>
      <c r="O902" s="1"/>
      <c r="P902" s="1"/>
      <c r="Q902" s="1"/>
      <c r="R902" s="1"/>
      <c r="S902" s="1"/>
      <c r="T902" s="1"/>
      <c r="U902" s="1"/>
    </row>
    <row r="903" spans="1:21" ht="9.75" customHeight="1">
      <c r="A903" s="1"/>
      <c r="B903" s="1"/>
      <c r="C903" s="1"/>
      <c r="D903" s="1"/>
      <c r="E903" s="1"/>
      <c r="F903" s="1"/>
      <c r="G903" s="1"/>
      <c r="H903" s="1"/>
      <c r="I903" s="1"/>
      <c r="J903" s="1"/>
      <c r="K903" s="1"/>
      <c r="L903" s="1"/>
      <c r="M903" s="1"/>
      <c r="N903" s="1"/>
      <c r="O903" s="1"/>
      <c r="P903" s="1"/>
      <c r="Q903" s="1"/>
      <c r="R903" s="1"/>
      <c r="S903" s="1"/>
      <c r="T903" s="1"/>
      <c r="U903" s="1"/>
    </row>
    <row r="904" spans="1:21" ht="9.75" customHeight="1">
      <c r="A904" s="1"/>
      <c r="B904" s="1"/>
      <c r="C904" s="1"/>
      <c r="D904" s="1"/>
      <c r="E904" s="1"/>
      <c r="F904" s="1"/>
      <c r="G904" s="1"/>
      <c r="H904" s="1"/>
      <c r="I904" s="1"/>
      <c r="J904" s="1"/>
      <c r="K904" s="1"/>
      <c r="L904" s="1"/>
      <c r="M904" s="1"/>
      <c r="N904" s="1"/>
      <c r="O904" s="1"/>
      <c r="P904" s="1"/>
      <c r="Q904" s="1"/>
      <c r="R904" s="1"/>
      <c r="S904" s="1"/>
      <c r="T904" s="1"/>
      <c r="U904" s="1"/>
    </row>
    <row r="905" spans="1:21" ht="9.75" customHeight="1">
      <c r="A905" s="1"/>
      <c r="B905" s="1"/>
      <c r="C905" s="1"/>
      <c r="D905" s="1"/>
      <c r="E905" s="1"/>
      <c r="F905" s="1"/>
      <c r="G905" s="1"/>
      <c r="H905" s="1"/>
      <c r="I905" s="1"/>
      <c r="J905" s="1"/>
      <c r="K905" s="1"/>
      <c r="L905" s="1"/>
      <c r="M905" s="1"/>
      <c r="N905" s="1"/>
      <c r="O905" s="1"/>
      <c r="P905" s="1"/>
      <c r="Q905" s="1"/>
      <c r="R905" s="1"/>
      <c r="S905" s="1"/>
      <c r="T905" s="1"/>
      <c r="U905" s="1"/>
    </row>
    <row r="906" spans="1:21" ht="9.75" customHeight="1">
      <c r="A906" s="1"/>
      <c r="B906" s="1"/>
      <c r="C906" s="1"/>
      <c r="D906" s="1"/>
      <c r="E906" s="1"/>
      <c r="F906" s="1"/>
      <c r="G906" s="1"/>
      <c r="H906" s="1"/>
      <c r="I906" s="1"/>
      <c r="J906" s="1"/>
      <c r="K906" s="1"/>
      <c r="L906" s="1"/>
      <c r="M906" s="1"/>
      <c r="N906" s="1"/>
      <c r="O906" s="1"/>
      <c r="P906" s="1"/>
      <c r="Q906" s="1"/>
      <c r="R906" s="1"/>
      <c r="S906" s="1"/>
      <c r="T906" s="1"/>
      <c r="U906" s="1"/>
    </row>
    <row r="907" spans="1:21" ht="9.75" customHeight="1">
      <c r="A907" s="1"/>
      <c r="B907" s="1"/>
      <c r="C907" s="1"/>
      <c r="D907" s="1"/>
      <c r="E907" s="1"/>
      <c r="F907" s="1"/>
      <c r="G907" s="1"/>
      <c r="H907" s="1"/>
      <c r="I907" s="1"/>
      <c r="J907" s="1"/>
      <c r="K907" s="1"/>
      <c r="L907" s="1"/>
      <c r="M907" s="1"/>
      <c r="N907" s="1"/>
      <c r="O907" s="1"/>
      <c r="P907" s="1"/>
      <c r="Q907" s="1"/>
      <c r="R907" s="1"/>
      <c r="S907" s="1"/>
      <c r="T907" s="1"/>
      <c r="U907" s="1"/>
    </row>
    <row r="908" spans="1:21" ht="9.75" customHeight="1">
      <c r="A908" s="1"/>
      <c r="B908" s="1"/>
      <c r="C908" s="1"/>
      <c r="D908" s="1"/>
      <c r="E908" s="1"/>
      <c r="F908" s="1"/>
      <c r="G908" s="1"/>
      <c r="H908" s="1"/>
      <c r="I908" s="1"/>
      <c r="J908" s="1"/>
      <c r="K908" s="1"/>
      <c r="L908" s="1"/>
      <c r="M908" s="1"/>
      <c r="N908" s="1"/>
      <c r="O908" s="1"/>
      <c r="P908" s="1"/>
      <c r="Q908" s="1"/>
      <c r="R908" s="1"/>
      <c r="S908" s="1"/>
      <c r="T908" s="1"/>
      <c r="U908" s="1"/>
    </row>
    <row r="909" spans="1:21" ht="9.75" customHeight="1">
      <c r="A909" s="1"/>
      <c r="B909" s="1"/>
      <c r="C909" s="1"/>
      <c r="D909" s="1"/>
      <c r="E909" s="1"/>
      <c r="F909" s="1"/>
      <c r="G909" s="1"/>
      <c r="H909" s="1"/>
      <c r="I909" s="1"/>
      <c r="J909" s="1"/>
      <c r="K909" s="1"/>
      <c r="L909" s="1"/>
      <c r="M909" s="1"/>
      <c r="N909" s="1"/>
      <c r="O909" s="1"/>
      <c r="P909" s="1"/>
      <c r="Q909" s="1"/>
      <c r="R909" s="1"/>
      <c r="S909" s="1"/>
      <c r="T909" s="1"/>
      <c r="U909" s="1"/>
    </row>
    <row r="910" spans="1:21" ht="9.75" customHeight="1">
      <c r="A910" s="1"/>
      <c r="B910" s="1"/>
      <c r="C910" s="1"/>
      <c r="D910" s="1"/>
      <c r="E910" s="1"/>
      <c r="F910" s="1"/>
      <c r="G910" s="1"/>
      <c r="H910" s="1"/>
      <c r="I910" s="1"/>
      <c r="J910" s="1"/>
      <c r="K910" s="1"/>
      <c r="L910" s="1"/>
      <c r="M910" s="1"/>
      <c r="N910" s="1"/>
      <c r="O910" s="1"/>
      <c r="P910" s="1"/>
      <c r="Q910" s="1"/>
      <c r="R910" s="1"/>
      <c r="S910" s="1"/>
      <c r="T910" s="1"/>
      <c r="U910" s="1"/>
    </row>
    <row r="911" spans="1:21" ht="9.75" customHeight="1">
      <c r="A911" s="1"/>
      <c r="B911" s="1"/>
      <c r="C911" s="1"/>
      <c r="D911" s="1"/>
      <c r="E911" s="1"/>
      <c r="F911" s="1"/>
      <c r="G911" s="1"/>
      <c r="H911" s="1"/>
      <c r="I911" s="1"/>
      <c r="J911" s="1"/>
      <c r="K911" s="1"/>
      <c r="L911" s="1"/>
      <c r="M911" s="1"/>
      <c r="N911" s="1"/>
      <c r="O911" s="1"/>
      <c r="P911" s="1"/>
      <c r="Q911" s="1"/>
      <c r="R911" s="1"/>
      <c r="S911" s="1"/>
      <c r="T911" s="1"/>
      <c r="U911" s="1"/>
    </row>
    <row r="912" spans="1:21" ht="9.75" customHeight="1">
      <c r="A912" s="1"/>
      <c r="B912" s="1"/>
      <c r="C912" s="1"/>
      <c r="D912" s="1"/>
      <c r="E912" s="1"/>
      <c r="F912" s="1"/>
      <c r="G912" s="1"/>
      <c r="H912" s="1"/>
      <c r="I912" s="1"/>
      <c r="J912" s="1"/>
      <c r="K912" s="1"/>
      <c r="L912" s="1"/>
      <c r="M912" s="1"/>
      <c r="N912" s="1"/>
      <c r="O912" s="1"/>
      <c r="P912" s="1"/>
      <c r="Q912" s="1"/>
      <c r="R912" s="1"/>
      <c r="S912" s="1"/>
      <c r="T912" s="1"/>
      <c r="U912" s="1"/>
    </row>
    <row r="913" spans="1:21" ht="9.75" customHeight="1">
      <c r="A913" s="1"/>
      <c r="B913" s="1"/>
      <c r="C913" s="1"/>
      <c r="D913" s="1"/>
      <c r="E913" s="1"/>
      <c r="F913" s="1"/>
      <c r="G913" s="1"/>
      <c r="H913" s="1"/>
      <c r="I913" s="1"/>
      <c r="J913" s="1"/>
      <c r="K913" s="1"/>
      <c r="L913" s="1"/>
      <c r="M913" s="1"/>
      <c r="N913" s="1"/>
      <c r="O913" s="1"/>
      <c r="P913" s="1"/>
      <c r="Q913" s="1"/>
      <c r="R913" s="1"/>
      <c r="S913" s="1"/>
      <c r="T913" s="1"/>
      <c r="U913" s="1"/>
    </row>
    <row r="914" spans="1:21" ht="9.75" customHeight="1">
      <c r="A914" s="1"/>
      <c r="B914" s="1"/>
      <c r="C914" s="1"/>
      <c r="D914" s="1"/>
      <c r="E914" s="1"/>
      <c r="F914" s="1"/>
      <c r="G914" s="1"/>
      <c r="H914" s="1"/>
      <c r="I914" s="1"/>
      <c r="J914" s="1"/>
      <c r="K914" s="1"/>
      <c r="L914" s="1"/>
      <c r="M914" s="1"/>
      <c r="N914" s="1"/>
      <c r="O914" s="1"/>
      <c r="P914" s="1"/>
      <c r="Q914" s="1"/>
      <c r="R914" s="1"/>
      <c r="S914" s="1"/>
      <c r="T914" s="1"/>
      <c r="U914" s="1"/>
    </row>
    <row r="915" spans="1:21" ht="9.75" customHeight="1">
      <c r="A915" s="1"/>
      <c r="B915" s="1"/>
      <c r="C915" s="1"/>
      <c r="D915" s="1"/>
      <c r="E915" s="1"/>
      <c r="F915" s="1"/>
      <c r="G915" s="1"/>
      <c r="H915" s="1"/>
      <c r="I915" s="1"/>
      <c r="J915" s="1"/>
      <c r="K915" s="1"/>
      <c r="L915" s="1"/>
      <c r="M915" s="1"/>
      <c r="N915" s="1"/>
      <c r="O915" s="1"/>
      <c r="P915" s="1"/>
      <c r="Q915" s="1"/>
      <c r="R915" s="1"/>
      <c r="S915" s="1"/>
      <c r="T915" s="1"/>
      <c r="U915" s="1"/>
    </row>
    <row r="916" spans="1:21" ht="9.75" customHeight="1">
      <c r="A916" s="1"/>
      <c r="B916" s="1"/>
      <c r="C916" s="1"/>
      <c r="D916" s="1"/>
      <c r="E916" s="1"/>
      <c r="F916" s="1"/>
      <c r="G916" s="1"/>
      <c r="H916" s="1"/>
      <c r="I916" s="1"/>
      <c r="J916" s="1"/>
      <c r="K916" s="1"/>
      <c r="L916" s="1"/>
      <c r="M916" s="1"/>
      <c r="N916" s="1"/>
      <c r="O916" s="1"/>
      <c r="P916" s="1"/>
      <c r="Q916" s="1"/>
      <c r="R916" s="1"/>
      <c r="S916" s="1"/>
      <c r="T916" s="1"/>
      <c r="U916" s="1"/>
    </row>
    <row r="917" spans="1:21" ht="9.75" customHeight="1">
      <c r="A917" s="1"/>
      <c r="B917" s="1"/>
      <c r="C917" s="1"/>
      <c r="D917" s="1"/>
      <c r="E917" s="1"/>
      <c r="F917" s="1"/>
      <c r="G917" s="1"/>
      <c r="H917" s="1"/>
      <c r="I917" s="1"/>
      <c r="J917" s="1"/>
      <c r="K917" s="1"/>
      <c r="L917" s="1"/>
      <c r="M917" s="1"/>
      <c r="N917" s="1"/>
      <c r="O917" s="1"/>
      <c r="P917" s="1"/>
      <c r="Q917" s="1"/>
      <c r="R917" s="1"/>
      <c r="S917" s="1"/>
      <c r="T917" s="1"/>
      <c r="U917" s="1"/>
    </row>
    <row r="918" spans="1:21" ht="9.75" customHeight="1">
      <c r="A918" s="1"/>
      <c r="B918" s="1"/>
      <c r="C918" s="1"/>
      <c r="D918" s="1"/>
      <c r="E918" s="1"/>
      <c r="F918" s="1"/>
      <c r="G918" s="1"/>
      <c r="H918" s="1"/>
      <c r="I918" s="1"/>
      <c r="J918" s="1"/>
      <c r="K918" s="1"/>
      <c r="L918" s="1"/>
      <c r="M918" s="1"/>
      <c r="N918" s="1"/>
      <c r="O918" s="1"/>
      <c r="P918" s="1"/>
      <c r="Q918" s="1"/>
      <c r="R918" s="1"/>
      <c r="S918" s="1"/>
      <c r="T918" s="1"/>
      <c r="U918" s="1"/>
    </row>
    <row r="919" spans="1:21" ht="9.75" customHeight="1">
      <c r="A919" s="1"/>
      <c r="B919" s="1"/>
      <c r="C919" s="1"/>
      <c r="D919" s="1"/>
      <c r="E919" s="1"/>
      <c r="F919" s="1"/>
      <c r="G919" s="1"/>
      <c r="H919" s="1"/>
      <c r="I919" s="1"/>
      <c r="J919" s="1"/>
      <c r="K919" s="1"/>
      <c r="L919" s="1"/>
      <c r="M919" s="1"/>
      <c r="N919" s="1"/>
      <c r="O919" s="1"/>
      <c r="P919" s="1"/>
      <c r="Q919" s="1"/>
      <c r="R919" s="1"/>
      <c r="S919" s="1"/>
      <c r="T919" s="1"/>
      <c r="U919" s="1"/>
    </row>
    <row r="920" spans="1:21" ht="9.75" customHeight="1">
      <c r="A920" s="1"/>
      <c r="B920" s="1"/>
      <c r="C920" s="1"/>
      <c r="D920" s="1"/>
      <c r="E920" s="1"/>
      <c r="F920" s="1"/>
      <c r="G920" s="1"/>
      <c r="H920" s="1"/>
      <c r="I920" s="1"/>
      <c r="J920" s="1"/>
      <c r="K920" s="1"/>
      <c r="L920" s="1"/>
      <c r="M920" s="1"/>
      <c r="N920" s="1"/>
      <c r="O920" s="1"/>
      <c r="P920" s="1"/>
      <c r="Q920" s="1"/>
      <c r="R920" s="1"/>
      <c r="S920" s="1"/>
      <c r="T920" s="1"/>
      <c r="U920" s="1"/>
    </row>
    <row r="921" spans="1:21" ht="9.75" customHeight="1">
      <c r="A921" s="1"/>
      <c r="B921" s="1"/>
      <c r="C921" s="1"/>
      <c r="D921" s="1"/>
      <c r="E921" s="1"/>
      <c r="F921" s="1"/>
      <c r="G921" s="1"/>
      <c r="H921" s="1"/>
      <c r="I921" s="1"/>
      <c r="J921" s="1"/>
      <c r="K921" s="1"/>
      <c r="L921" s="1"/>
      <c r="M921" s="1"/>
      <c r="N921" s="1"/>
      <c r="O921" s="1"/>
      <c r="P921" s="1"/>
      <c r="Q921" s="1"/>
      <c r="R921" s="1"/>
      <c r="S921" s="1"/>
      <c r="T921" s="1"/>
      <c r="U921" s="1"/>
    </row>
    <row r="922" spans="1:21" ht="9.75" customHeight="1">
      <c r="A922" s="1"/>
      <c r="B922" s="1"/>
      <c r="C922" s="1"/>
      <c r="D922" s="1"/>
      <c r="E922" s="1"/>
      <c r="F922" s="1"/>
      <c r="G922" s="1"/>
      <c r="H922" s="1"/>
      <c r="I922" s="1"/>
      <c r="J922" s="1"/>
      <c r="K922" s="1"/>
      <c r="L922" s="1"/>
      <c r="M922" s="1"/>
      <c r="N922" s="1"/>
      <c r="O922" s="1"/>
      <c r="P922" s="1"/>
      <c r="Q922" s="1"/>
      <c r="R922" s="1"/>
      <c r="S922" s="1"/>
      <c r="T922" s="1"/>
      <c r="U922" s="1"/>
    </row>
    <row r="923" spans="1:21" ht="9.75" customHeight="1">
      <c r="A923" s="1"/>
      <c r="B923" s="1"/>
      <c r="C923" s="1"/>
      <c r="D923" s="1"/>
      <c r="E923" s="1"/>
      <c r="F923" s="1"/>
      <c r="G923" s="1"/>
      <c r="H923" s="1"/>
      <c r="I923" s="1"/>
      <c r="J923" s="1"/>
      <c r="K923" s="1"/>
      <c r="L923" s="1"/>
      <c r="M923" s="1"/>
      <c r="N923" s="1"/>
      <c r="O923" s="1"/>
      <c r="P923" s="1"/>
      <c r="Q923" s="1"/>
      <c r="R923" s="1"/>
      <c r="S923" s="1"/>
      <c r="T923" s="1"/>
      <c r="U923" s="1"/>
    </row>
    <row r="924" spans="1:21" ht="9.75" customHeight="1">
      <c r="A924" s="1"/>
      <c r="B924" s="1"/>
      <c r="C924" s="1"/>
      <c r="D924" s="1"/>
      <c r="E924" s="1"/>
      <c r="F924" s="1"/>
      <c r="G924" s="1"/>
      <c r="H924" s="1"/>
      <c r="I924" s="1"/>
      <c r="J924" s="1"/>
      <c r="K924" s="1"/>
      <c r="L924" s="1"/>
      <c r="M924" s="1"/>
      <c r="N924" s="1"/>
      <c r="O924" s="1"/>
      <c r="P924" s="1"/>
      <c r="Q924" s="1"/>
      <c r="R924" s="1"/>
      <c r="S924" s="1"/>
      <c r="T924" s="1"/>
      <c r="U924" s="1"/>
    </row>
    <row r="925" spans="1:21" ht="9.75" customHeight="1">
      <c r="A925" s="1"/>
      <c r="B925" s="1"/>
      <c r="C925" s="1"/>
      <c r="D925" s="1"/>
      <c r="E925" s="1"/>
      <c r="F925" s="1"/>
      <c r="G925" s="1"/>
      <c r="H925" s="1"/>
      <c r="I925" s="1"/>
      <c r="J925" s="1"/>
      <c r="K925" s="1"/>
      <c r="L925" s="1"/>
      <c r="M925" s="1"/>
      <c r="N925" s="1"/>
      <c r="O925" s="1"/>
      <c r="P925" s="1"/>
      <c r="Q925" s="1"/>
      <c r="R925" s="1"/>
      <c r="S925" s="1"/>
      <c r="T925" s="1"/>
      <c r="U925" s="1"/>
    </row>
    <row r="926" spans="1:21" ht="9.75" customHeight="1">
      <c r="A926" s="1"/>
      <c r="B926" s="1"/>
      <c r="C926" s="1"/>
      <c r="D926" s="1"/>
      <c r="E926" s="1"/>
      <c r="F926" s="1"/>
      <c r="G926" s="1"/>
      <c r="H926" s="1"/>
      <c r="I926" s="1"/>
      <c r="J926" s="1"/>
      <c r="K926" s="1"/>
      <c r="L926" s="1"/>
      <c r="M926" s="1"/>
      <c r="N926" s="1"/>
      <c r="O926" s="1"/>
      <c r="P926" s="1"/>
      <c r="Q926" s="1"/>
      <c r="R926" s="1"/>
      <c r="S926" s="1"/>
      <c r="T926" s="1"/>
      <c r="U926" s="1"/>
    </row>
    <row r="927" spans="1:21" ht="9.75" customHeight="1">
      <c r="A927" s="1"/>
      <c r="B927" s="1"/>
      <c r="C927" s="1"/>
      <c r="D927" s="1"/>
      <c r="E927" s="1"/>
      <c r="F927" s="1"/>
      <c r="G927" s="1"/>
      <c r="H927" s="1"/>
      <c r="I927" s="1"/>
      <c r="J927" s="1"/>
      <c r="K927" s="1"/>
      <c r="L927" s="1"/>
      <c r="M927" s="1"/>
      <c r="N927" s="1"/>
      <c r="O927" s="1"/>
      <c r="P927" s="1"/>
      <c r="Q927" s="1"/>
      <c r="R927" s="1"/>
      <c r="S927" s="1"/>
      <c r="T927" s="1"/>
      <c r="U927" s="1"/>
    </row>
    <row r="928" spans="1:21" ht="9.75" customHeight="1">
      <c r="A928" s="1"/>
      <c r="B928" s="1"/>
      <c r="C928" s="1"/>
      <c r="D928" s="1"/>
      <c r="E928" s="1"/>
      <c r="F928" s="1"/>
      <c r="G928" s="1"/>
      <c r="H928" s="1"/>
      <c r="I928" s="1"/>
      <c r="J928" s="1"/>
      <c r="K928" s="1"/>
      <c r="L928" s="1"/>
      <c r="M928" s="1"/>
      <c r="N928" s="1"/>
      <c r="O928" s="1"/>
      <c r="P928" s="1"/>
      <c r="Q928" s="1"/>
      <c r="R928" s="1"/>
      <c r="S928" s="1"/>
      <c r="T928" s="1"/>
      <c r="U928" s="1"/>
    </row>
    <row r="929" spans="1:21" ht="9.75" customHeight="1">
      <c r="A929" s="1"/>
      <c r="B929" s="1"/>
      <c r="C929" s="1"/>
      <c r="D929" s="1"/>
      <c r="E929" s="1"/>
      <c r="F929" s="1"/>
      <c r="G929" s="1"/>
      <c r="H929" s="1"/>
      <c r="I929" s="1"/>
      <c r="J929" s="1"/>
      <c r="K929" s="1"/>
      <c r="L929" s="1"/>
      <c r="M929" s="1"/>
      <c r="N929" s="1"/>
      <c r="O929" s="1"/>
      <c r="P929" s="1"/>
      <c r="Q929" s="1"/>
      <c r="R929" s="1"/>
      <c r="S929" s="1"/>
      <c r="T929" s="1"/>
      <c r="U929" s="1"/>
    </row>
    <row r="930" spans="1:21" ht="9.75" customHeight="1">
      <c r="A930" s="1"/>
      <c r="B930" s="1"/>
      <c r="C930" s="1"/>
      <c r="D930" s="1"/>
      <c r="E930" s="1"/>
      <c r="F930" s="1"/>
      <c r="G930" s="1"/>
      <c r="H930" s="1"/>
      <c r="I930" s="1"/>
      <c r="J930" s="1"/>
      <c r="K930" s="1"/>
      <c r="L930" s="1"/>
      <c r="M930" s="1"/>
      <c r="N930" s="1"/>
      <c r="O930" s="1"/>
      <c r="P930" s="1"/>
      <c r="Q930" s="1"/>
      <c r="R930" s="1"/>
      <c r="S930" s="1"/>
      <c r="T930" s="1"/>
      <c r="U930" s="1"/>
    </row>
    <row r="931" spans="1:21" ht="9.75" customHeight="1">
      <c r="A931" s="1"/>
      <c r="B931" s="1"/>
      <c r="C931" s="1"/>
      <c r="D931" s="1"/>
      <c r="E931" s="1"/>
      <c r="F931" s="1"/>
      <c r="G931" s="1"/>
      <c r="H931" s="1"/>
      <c r="I931" s="1"/>
      <c r="J931" s="1"/>
      <c r="K931" s="1"/>
      <c r="L931" s="1"/>
      <c r="M931" s="1"/>
      <c r="N931" s="1"/>
      <c r="O931" s="1"/>
      <c r="P931" s="1"/>
      <c r="Q931" s="1"/>
      <c r="R931" s="1"/>
      <c r="S931" s="1"/>
      <c r="T931" s="1"/>
      <c r="U931" s="1"/>
    </row>
    <row r="932" spans="1:21" ht="9.75" customHeight="1">
      <c r="A932" s="1"/>
      <c r="B932" s="1"/>
      <c r="C932" s="1"/>
      <c r="D932" s="1"/>
      <c r="E932" s="1"/>
      <c r="F932" s="1"/>
      <c r="G932" s="1"/>
      <c r="H932" s="1"/>
      <c r="I932" s="1"/>
      <c r="J932" s="1"/>
      <c r="K932" s="1"/>
      <c r="L932" s="1"/>
      <c r="M932" s="1"/>
      <c r="N932" s="1"/>
      <c r="O932" s="1"/>
      <c r="P932" s="1"/>
      <c r="Q932" s="1"/>
      <c r="R932" s="1"/>
      <c r="S932" s="1"/>
      <c r="T932" s="1"/>
      <c r="U932" s="1"/>
    </row>
    <row r="933" spans="1:21" ht="9.75" customHeight="1">
      <c r="A933" s="1"/>
      <c r="B933" s="1"/>
      <c r="C933" s="1"/>
      <c r="D933" s="1"/>
      <c r="E933" s="1"/>
      <c r="F933" s="1"/>
      <c r="G933" s="1"/>
      <c r="H933" s="1"/>
      <c r="I933" s="1"/>
      <c r="J933" s="1"/>
      <c r="K933" s="1"/>
      <c r="L933" s="1"/>
      <c r="M933" s="1"/>
      <c r="N933" s="1"/>
      <c r="O933" s="1"/>
      <c r="P933" s="1"/>
      <c r="Q933" s="1"/>
      <c r="R933" s="1"/>
      <c r="S933" s="1"/>
      <c r="T933" s="1"/>
      <c r="U933" s="1"/>
    </row>
    <row r="934" spans="1:21" ht="9.75" customHeight="1">
      <c r="A934" s="1"/>
      <c r="B934" s="1"/>
      <c r="C934" s="1"/>
      <c r="D934" s="1"/>
      <c r="E934" s="1"/>
      <c r="F934" s="1"/>
      <c r="G934" s="1"/>
      <c r="H934" s="1"/>
      <c r="I934" s="1"/>
      <c r="J934" s="1"/>
      <c r="K934" s="1"/>
      <c r="L934" s="1"/>
      <c r="M934" s="1"/>
      <c r="N934" s="1"/>
      <c r="O934" s="1"/>
      <c r="P934" s="1"/>
      <c r="Q934" s="1"/>
      <c r="R934" s="1"/>
      <c r="S934" s="1"/>
      <c r="T934" s="1"/>
      <c r="U934" s="1"/>
    </row>
    <row r="935" spans="1:21" ht="9.75" customHeight="1">
      <c r="A935" s="1"/>
      <c r="B935" s="1"/>
      <c r="C935" s="1"/>
      <c r="D935" s="1"/>
      <c r="E935" s="1"/>
      <c r="F935" s="1"/>
      <c r="G935" s="1"/>
      <c r="H935" s="1"/>
      <c r="I935" s="1"/>
      <c r="J935" s="1"/>
      <c r="K935" s="1"/>
      <c r="L935" s="1"/>
      <c r="M935" s="1"/>
      <c r="N935" s="1"/>
      <c r="O935" s="1"/>
      <c r="P935" s="1"/>
      <c r="Q935" s="1"/>
      <c r="R935" s="1"/>
      <c r="S935" s="1"/>
      <c r="T935" s="1"/>
      <c r="U935" s="1"/>
    </row>
    <row r="936" spans="1:21" ht="9.75" customHeight="1">
      <c r="A936" s="1"/>
      <c r="B936" s="1"/>
      <c r="C936" s="1"/>
      <c r="D936" s="1"/>
      <c r="E936" s="1"/>
      <c r="F936" s="1"/>
      <c r="G936" s="1"/>
      <c r="H936" s="1"/>
      <c r="I936" s="1"/>
      <c r="J936" s="1"/>
      <c r="K936" s="1"/>
      <c r="L936" s="1"/>
      <c r="M936" s="1"/>
      <c r="N936" s="1"/>
      <c r="O936" s="1"/>
      <c r="P936" s="1"/>
      <c r="Q936" s="1"/>
      <c r="R936" s="1"/>
      <c r="S936" s="1"/>
      <c r="T936" s="1"/>
      <c r="U936" s="1"/>
    </row>
    <row r="937" spans="1:21" ht="9.75" customHeight="1">
      <c r="A937" s="1"/>
      <c r="B937" s="1"/>
      <c r="C937" s="1"/>
      <c r="D937" s="1"/>
      <c r="E937" s="1"/>
      <c r="F937" s="1"/>
      <c r="G937" s="1"/>
      <c r="H937" s="1"/>
      <c r="I937" s="1"/>
      <c r="J937" s="1"/>
      <c r="K937" s="1"/>
      <c r="L937" s="1"/>
      <c r="M937" s="1"/>
      <c r="N937" s="1"/>
      <c r="O937" s="1"/>
      <c r="P937" s="1"/>
      <c r="Q937" s="1"/>
      <c r="R937" s="1"/>
      <c r="S937" s="1"/>
      <c r="T937" s="1"/>
      <c r="U937" s="1"/>
    </row>
    <row r="938" spans="1:21" ht="9.75" customHeight="1">
      <c r="A938" s="1"/>
      <c r="B938" s="1"/>
      <c r="C938" s="1"/>
      <c r="D938" s="1"/>
      <c r="E938" s="1"/>
      <c r="F938" s="1"/>
      <c r="G938" s="1"/>
      <c r="H938" s="1"/>
      <c r="I938" s="1"/>
      <c r="J938" s="1"/>
      <c r="K938" s="1"/>
      <c r="L938" s="1"/>
      <c r="M938" s="1"/>
      <c r="N938" s="1"/>
      <c r="O938" s="1"/>
      <c r="P938" s="1"/>
      <c r="Q938" s="1"/>
      <c r="R938" s="1"/>
      <c r="S938" s="1"/>
      <c r="T938" s="1"/>
      <c r="U938" s="1"/>
    </row>
    <row r="939" spans="1:21" ht="9.75" customHeight="1">
      <c r="A939" s="1"/>
      <c r="B939" s="1"/>
      <c r="C939" s="1"/>
      <c r="D939" s="1"/>
      <c r="E939" s="1"/>
      <c r="F939" s="1"/>
      <c r="G939" s="1"/>
      <c r="H939" s="1"/>
      <c r="I939" s="1"/>
      <c r="J939" s="1"/>
      <c r="K939" s="1"/>
      <c r="L939" s="1"/>
      <c r="M939" s="1"/>
      <c r="N939" s="1"/>
      <c r="O939" s="1"/>
      <c r="P939" s="1"/>
      <c r="Q939" s="1"/>
      <c r="R939" s="1"/>
      <c r="S939" s="1"/>
      <c r="T939" s="1"/>
      <c r="U939" s="1"/>
    </row>
    <row r="940" spans="1:21" ht="9.75" customHeight="1">
      <c r="A940" s="1"/>
      <c r="B940" s="1"/>
      <c r="C940" s="1"/>
      <c r="D940" s="1"/>
      <c r="E940" s="1"/>
      <c r="F940" s="1"/>
      <c r="G940" s="1"/>
      <c r="H940" s="1"/>
      <c r="I940" s="1"/>
      <c r="J940" s="1"/>
      <c r="K940" s="1"/>
      <c r="L940" s="1"/>
      <c r="M940" s="1"/>
      <c r="N940" s="1"/>
      <c r="O940" s="1"/>
      <c r="P940" s="1"/>
      <c r="Q940" s="1"/>
      <c r="R940" s="1"/>
      <c r="S940" s="1"/>
      <c r="T940" s="1"/>
      <c r="U940" s="1"/>
    </row>
    <row r="941" spans="1:21" ht="9.75" customHeight="1">
      <c r="A941" s="1"/>
      <c r="B941" s="1"/>
      <c r="C941" s="1"/>
      <c r="D941" s="1"/>
      <c r="E941" s="1"/>
      <c r="F941" s="1"/>
      <c r="G941" s="1"/>
      <c r="H941" s="1"/>
      <c r="I941" s="1"/>
      <c r="J941" s="1"/>
      <c r="K941" s="1"/>
      <c r="L941" s="1"/>
      <c r="M941" s="1"/>
      <c r="N941" s="1"/>
      <c r="O941" s="1"/>
      <c r="P941" s="1"/>
      <c r="Q941" s="1"/>
      <c r="R941" s="1"/>
      <c r="S941" s="1"/>
      <c r="T941" s="1"/>
      <c r="U941" s="1"/>
    </row>
    <row r="942" spans="1:21" ht="9.75" customHeight="1">
      <c r="A942" s="1"/>
      <c r="B942" s="1"/>
      <c r="C942" s="1"/>
      <c r="D942" s="1"/>
      <c r="E942" s="1"/>
      <c r="F942" s="1"/>
      <c r="G942" s="1"/>
      <c r="H942" s="1"/>
      <c r="I942" s="1"/>
      <c r="J942" s="1"/>
      <c r="K942" s="1"/>
      <c r="L942" s="1"/>
      <c r="M942" s="1"/>
      <c r="N942" s="1"/>
      <c r="O942" s="1"/>
      <c r="P942" s="1"/>
      <c r="Q942" s="1"/>
      <c r="R942" s="1"/>
      <c r="S942" s="1"/>
      <c r="T942" s="1"/>
      <c r="U942" s="1"/>
    </row>
    <row r="943" spans="1:21" ht="9.75" customHeight="1">
      <c r="A943" s="1"/>
      <c r="B943" s="1"/>
      <c r="C943" s="1"/>
      <c r="D943" s="1"/>
      <c r="E943" s="1"/>
      <c r="F943" s="1"/>
      <c r="G943" s="1"/>
      <c r="H943" s="1"/>
      <c r="I943" s="1"/>
      <c r="J943" s="1"/>
      <c r="K943" s="1"/>
      <c r="L943" s="1"/>
      <c r="M943" s="1"/>
      <c r="N943" s="1"/>
      <c r="O943" s="1"/>
      <c r="P943" s="1"/>
      <c r="Q943" s="1"/>
      <c r="R943" s="1"/>
      <c r="S943" s="1"/>
      <c r="T943" s="1"/>
      <c r="U943" s="1"/>
    </row>
    <row r="944" spans="1:21" ht="9.75" customHeight="1">
      <c r="A944" s="1"/>
      <c r="B944" s="1"/>
      <c r="C944" s="1"/>
      <c r="D944" s="1"/>
      <c r="E944" s="1"/>
      <c r="F944" s="1"/>
      <c r="G944" s="1"/>
      <c r="H944" s="1"/>
      <c r="I944" s="1"/>
      <c r="J944" s="1"/>
      <c r="K944" s="1"/>
      <c r="L944" s="1"/>
      <c r="M944" s="1"/>
      <c r="N944" s="1"/>
      <c r="O944" s="1"/>
      <c r="P944" s="1"/>
      <c r="Q944" s="1"/>
      <c r="R944" s="1"/>
      <c r="S944" s="1"/>
      <c r="T944" s="1"/>
      <c r="U944" s="1"/>
    </row>
    <row r="945" spans="1:21" ht="9.75" customHeight="1">
      <c r="A945" s="1"/>
      <c r="B945" s="1"/>
      <c r="C945" s="1"/>
      <c r="D945" s="1"/>
      <c r="E945" s="1"/>
      <c r="F945" s="1"/>
      <c r="G945" s="1"/>
      <c r="H945" s="1"/>
      <c r="I945" s="1"/>
      <c r="J945" s="1"/>
      <c r="K945" s="1"/>
      <c r="L945" s="1"/>
      <c r="M945" s="1"/>
      <c r="N945" s="1"/>
      <c r="O945" s="1"/>
      <c r="P945" s="1"/>
      <c r="Q945" s="1"/>
      <c r="R945" s="1"/>
      <c r="S945" s="1"/>
      <c r="T945" s="1"/>
      <c r="U945" s="1"/>
    </row>
    <row r="946" spans="1:21" ht="9.75" customHeight="1">
      <c r="A946" s="1"/>
      <c r="B946" s="1"/>
      <c r="C946" s="1"/>
      <c r="D946" s="1"/>
      <c r="E946" s="1"/>
      <c r="F946" s="1"/>
      <c r="G946" s="1"/>
      <c r="H946" s="1"/>
      <c r="I946" s="1"/>
      <c r="J946" s="1"/>
      <c r="K946" s="1"/>
      <c r="L946" s="1"/>
      <c r="M946" s="1"/>
      <c r="N946" s="1"/>
      <c r="O946" s="1"/>
      <c r="P946" s="1"/>
      <c r="Q946" s="1"/>
      <c r="R946" s="1"/>
      <c r="S946" s="1"/>
      <c r="T946" s="1"/>
      <c r="U946" s="1"/>
    </row>
    <row r="947" spans="1:21" ht="9.75" customHeight="1">
      <c r="A947" s="1"/>
      <c r="B947" s="1"/>
      <c r="C947" s="1"/>
      <c r="D947" s="1"/>
      <c r="E947" s="1"/>
      <c r="F947" s="1"/>
      <c r="G947" s="1"/>
      <c r="H947" s="1"/>
      <c r="I947" s="1"/>
      <c r="J947" s="1"/>
      <c r="K947" s="1"/>
      <c r="L947" s="1"/>
      <c r="M947" s="1"/>
      <c r="N947" s="1"/>
      <c r="O947" s="1"/>
      <c r="P947" s="1"/>
      <c r="Q947" s="1"/>
      <c r="R947" s="1"/>
      <c r="S947" s="1"/>
      <c r="T947" s="1"/>
      <c r="U947" s="1"/>
    </row>
    <row r="948" spans="1:21" ht="9.75" customHeight="1">
      <c r="A948" s="1"/>
      <c r="B948" s="1"/>
      <c r="C948" s="1"/>
      <c r="D948" s="1"/>
      <c r="E948" s="1"/>
      <c r="F948" s="1"/>
      <c r="G948" s="1"/>
      <c r="H948" s="1"/>
      <c r="I948" s="1"/>
      <c r="J948" s="1"/>
      <c r="K948" s="1"/>
      <c r="L948" s="1"/>
      <c r="M948" s="1"/>
      <c r="N948" s="1"/>
      <c r="O948" s="1"/>
      <c r="P948" s="1"/>
      <c r="Q948" s="1"/>
      <c r="R948" s="1"/>
      <c r="S948" s="1"/>
      <c r="T948" s="1"/>
      <c r="U948" s="1"/>
    </row>
    <row r="949" spans="1:21" ht="9.75" customHeight="1">
      <c r="A949" s="1"/>
      <c r="B949" s="1"/>
      <c r="C949" s="1"/>
      <c r="D949" s="1"/>
      <c r="E949" s="1"/>
      <c r="F949" s="1"/>
      <c r="G949" s="1"/>
      <c r="H949" s="1"/>
      <c r="I949" s="1"/>
      <c r="J949" s="1"/>
      <c r="K949" s="1"/>
      <c r="L949" s="1"/>
      <c r="M949" s="1"/>
      <c r="N949" s="1"/>
      <c r="O949" s="1"/>
      <c r="P949" s="1"/>
      <c r="Q949" s="1"/>
      <c r="R949" s="1"/>
      <c r="S949" s="1"/>
      <c r="T949" s="1"/>
      <c r="U949" s="1"/>
    </row>
    <row r="950" spans="1:21" ht="9.75" customHeight="1">
      <c r="A950" s="1"/>
      <c r="B950" s="1"/>
      <c r="C950" s="1"/>
      <c r="D950" s="1"/>
      <c r="E950" s="1"/>
      <c r="F950" s="1"/>
      <c r="G950" s="1"/>
      <c r="H950" s="1"/>
      <c r="I950" s="1"/>
      <c r="J950" s="1"/>
      <c r="K950" s="1"/>
      <c r="L950" s="1"/>
      <c r="M950" s="1"/>
      <c r="N950" s="1"/>
      <c r="O950" s="1"/>
      <c r="P950" s="1"/>
      <c r="Q950" s="1"/>
      <c r="R950" s="1"/>
      <c r="S950" s="1"/>
      <c r="T950" s="1"/>
      <c r="U950" s="1"/>
    </row>
    <row r="951" spans="1:21" ht="9.75" customHeight="1">
      <c r="A951" s="1"/>
      <c r="B951" s="1"/>
      <c r="C951" s="1"/>
      <c r="D951" s="1"/>
      <c r="E951" s="1"/>
      <c r="F951" s="1"/>
      <c r="G951" s="1"/>
      <c r="H951" s="1"/>
      <c r="I951" s="1"/>
      <c r="J951" s="1"/>
      <c r="K951" s="1"/>
      <c r="L951" s="1"/>
      <c r="M951" s="1"/>
      <c r="N951" s="1"/>
      <c r="O951" s="1"/>
      <c r="P951" s="1"/>
      <c r="Q951" s="1"/>
      <c r="R951" s="1"/>
      <c r="S951" s="1"/>
      <c r="T951" s="1"/>
      <c r="U951" s="1"/>
    </row>
    <row r="952" spans="1:21" ht="9.75" customHeight="1">
      <c r="A952" s="1"/>
      <c r="B952" s="1"/>
      <c r="C952" s="1"/>
      <c r="D952" s="1"/>
      <c r="E952" s="1"/>
      <c r="F952" s="1"/>
      <c r="G952" s="1"/>
      <c r="H952" s="1"/>
      <c r="I952" s="1"/>
      <c r="J952" s="1"/>
      <c r="K952" s="1"/>
      <c r="L952" s="1"/>
      <c r="M952" s="1"/>
      <c r="N952" s="1"/>
      <c r="O952" s="1"/>
      <c r="P952" s="1"/>
      <c r="Q952" s="1"/>
      <c r="R952" s="1"/>
      <c r="S952" s="1"/>
      <c r="T952" s="1"/>
      <c r="U952" s="1"/>
    </row>
    <row r="953" spans="1:21" ht="9.75" customHeight="1">
      <c r="A953" s="1"/>
      <c r="B953" s="1"/>
      <c r="C953" s="1"/>
      <c r="D953" s="1"/>
      <c r="E953" s="1"/>
      <c r="F953" s="1"/>
      <c r="G953" s="1"/>
      <c r="H953" s="1"/>
      <c r="I953" s="1"/>
      <c r="J953" s="1"/>
      <c r="K953" s="1"/>
      <c r="L953" s="1"/>
      <c r="M953" s="1"/>
      <c r="N953" s="1"/>
      <c r="O953" s="1"/>
      <c r="P953" s="1"/>
      <c r="Q953" s="1"/>
      <c r="R953" s="1"/>
      <c r="S953" s="1"/>
      <c r="T953" s="1"/>
      <c r="U953" s="1"/>
    </row>
    <row r="954" spans="1:21" ht="9.75" customHeight="1">
      <c r="A954" s="1"/>
      <c r="B954" s="1"/>
      <c r="C954" s="1"/>
      <c r="D954" s="1"/>
      <c r="E954" s="1"/>
      <c r="F954" s="1"/>
      <c r="G954" s="1"/>
      <c r="H954" s="1"/>
      <c r="I954" s="1"/>
      <c r="J954" s="1"/>
      <c r="K954" s="1"/>
      <c r="L954" s="1"/>
      <c r="M954" s="1"/>
      <c r="N954" s="1"/>
      <c r="O954" s="1"/>
      <c r="P954" s="1"/>
      <c r="Q954" s="1"/>
      <c r="R954" s="1"/>
      <c r="S954" s="1"/>
      <c r="T954" s="1"/>
      <c r="U954" s="1"/>
    </row>
    <row r="955" spans="1:21" ht="9.75" customHeight="1">
      <c r="A955" s="1"/>
      <c r="B955" s="1"/>
      <c r="C955" s="1"/>
      <c r="D955" s="1"/>
      <c r="E955" s="1"/>
      <c r="F955" s="1"/>
      <c r="G955" s="1"/>
      <c r="H955" s="1"/>
      <c r="I955" s="1"/>
      <c r="J955" s="1"/>
      <c r="K955" s="1"/>
      <c r="L955" s="1"/>
      <c r="M955" s="1"/>
      <c r="N955" s="1"/>
      <c r="O955" s="1"/>
      <c r="P955" s="1"/>
      <c r="Q955" s="1"/>
      <c r="R955" s="1"/>
      <c r="S955" s="1"/>
      <c r="T955" s="1"/>
      <c r="U955" s="1"/>
    </row>
    <row r="956" spans="1:21" ht="9.75" customHeight="1">
      <c r="A956" s="1"/>
      <c r="B956" s="1"/>
      <c r="C956" s="1"/>
      <c r="D956" s="1"/>
      <c r="E956" s="1"/>
      <c r="F956" s="1"/>
      <c r="G956" s="1"/>
      <c r="H956" s="1"/>
      <c r="I956" s="1"/>
      <c r="J956" s="1"/>
      <c r="K956" s="1"/>
      <c r="L956" s="1"/>
      <c r="M956" s="1"/>
      <c r="N956" s="1"/>
      <c r="O956" s="1"/>
      <c r="P956" s="1"/>
      <c r="Q956" s="1"/>
      <c r="R956" s="1"/>
      <c r="S956" s="1"/>
      <c r="T956" s="1"/>
      <c r="U956" s="1"/>
    </row>
    <row r="957" spans="1:21" ht="9.75" customHeight="1">
      <c r="A957" s="1"/>
      <c r="B957" s="1"/>
      <c r="C957" s="1"/>
      <c r="D957" s="1"/>
      <c r="E957" s="1"/>
      <c r="F957" s="1"/>
      <c r="G957" s="1"/>
      <c r="H957" s="1"/>
      <c r="I957" s="1"/>
      <c r="J957" s="1"/>
      <c r="K957" s="1"/>
      <c r="L957" s="1"/>
      <c r="M957" s="1"/>
      <c r="N957" s="1"/>
      <c r="O957" s="1"/>
      <c r="P957" s="1"/>
      <c r="Q957" s="1"/>
      <c r="R957" s="1"/>
      <c r="S957" s="1"/>
      <c r="T957" s="1"/>
      <c r="U957" s="1"/>
    </row>
    <row r="958" spans="1:21" ht="9.75" customHeight="1">
      <c r="A958" s="1"/>
      <c r="B958" s="1"/>
      <c r="C958" s="1"/>
      <c r="D958" s="1"/>
      <c r="E958" s="1"/>
      <c r="F958" s="1"/>
      <c r="G958" s="1"/>
      <c r="H958" s="1"/>
      <c r="I958" s="1"/>
      <c r="J958" s="1"/>
      <c r="K958" s="1"/>
      <c r="L958" s="1"/>
      <c r="M958" s="1"/>
      <c r="N958" s="1"/>
      <c r="O958" s="1"/>
      <c r="P958" s="1"/>
      <c r="Q958" s="1"/>
      <c r="R958" s="1"/>
      <c r="S958" s="1"/>
      <c r="T958" s="1"/>
      <c r="U958" s="1"/>
    </row>
    <row r="959" spans="1:21" ht="9.75" customHeight="1">
      <c r="A959" s="1"/>
      <c r="B959" s="1"/>
      <c r="C959" s="1"/>
      <c r="D959" s="1"/>
      <c r="E959" s="1"/>
      <c r="F959" s="1"/>
      <c r="G959" s="1"/>
      <c r="H959" s="1"/>
      <c r="I959" s="1"/>
      <c r="J959" s="1"/>
      <c r="K959" s="1"/>
      <c r="L959" s="1"/>
      <c r="M959" s="1"/>
      <c r="N959" s="1"/>
      <c r="O959" s="1"/>
      <c r="P959" s="1"/>
      <c r="Q959" s="1"/>
      <c r="R959" s="1"/>
      <c r="S959" s="1"/>
      <c r="T959" s="1"/>
      <c r="U959" s="1"/>
    </row>
    <row r="960" spans="1:21" ht="9.75" customHeight="1">
      <c r="A960" s="1"/>
      <c r="B960" s="1"/>
      <c r="C960" s="1"/>
      <c r="D960" s="1"/>
      <c r="E960" s="1"/>
      <c r="F960" s="1"/>
      <c r="G960" s="1"/>
      <c r="H960" s="1"/>
      <c r="I960" s="1"/>
      <c r="J960" s="1"/>
      <c r="K960" s="1"/>
      <c r="L960" s="1"/>
      <c r="M960" s="1"/>
      <c r="N960" s="1"/>
      <c r="O960" s="1"/>
      <c r="P960" s="1"/>
      <c r="Q960" s="1"/>
      <c r="R960" s="1"/>
      <c r="S960" s="1"/>
      <c r="T960" s="1"/>
      <c r="U960" s="1"/>
    </row>
    <row r="961" spans="1:21" ht="9.75" customHeight="1">
      <c r="A961" s="1"/>
      <c r="B961" s="1"/>
      <c r="C961" s="1"/>
      <c r="D961" s="1"/>
      <c r="E961" s="1"/>
      <c r="F961" s="1"/>
      <c r="G961" s="1"/>
      <c r="H961" s="1"/>
      <c r="I961" s="1"/>
      <c r="J961" s="1"/>
      <c r="K961" s="1"/>
      <c r="L961" s="1"/>
      <c r="M961" s="1"/>
      <c r="N961" s="1"/>
      <c r="O961" s="1"/>
      <c r="P961" s="1"/>
      <c r="Q961" s="1"/>
      <c r="R961" s="1"/>
      <c r="S961" s="1"/>
      <c r="T961" s="1"/>
      <c r="U961" s="1"/>
    </row>
    <row r="962" spans="1:21" ht="9.75" customHeight="1">
      <c r="A962" s="1"/>
      <c r="B962" s="1"/>
      <c r="C962" s="1"/>
      <c r="D962" s="1"/>
      <c r="E962" s="1"/>
      <c r="F962" s="1"/>
      <c r="G962" s="1"/>
      <c r="H962" s="1"/>
      <c r="I962" s="1"/>
      <c r="J962" s="1"/>
      <c r="K962" s="1"/>
      <c r="L962" s="1"/>
      <c r="M962" s="1"/>
      <c r="N962" s="1"/>
      <c r="O962" s="1"/>
      <c r="P962" s="1"/>
      <c r="Q962" s="1"/>
      <c r="R962" s="1"/>
      <c r="S962" s="1"/>
      <c r="T962" s="1"/>
      <c r="U962" s="1"/>
    </row>
    <row r="963" spans="1:21" ht="9.75" customHeight="1">
      <c r="A963" s="1"/>
      <c r="B963" s="1"/>
      <c r="C963" s="1"/>
      <c r="D963" s="1"/>
      <c r="E963" s="1"/>
      <c r="F963" s="1"/>
      <c r="G963" s="1"/>
      <c r="H963" s="1"/>
      <c r="I963" s="1"/>
      <c r="J963" s="1"/>
      <c r="K963" s="1"/>
      <c r="L963" s="1"/>
      <c r="M963" s="1"/>
      <c r="N963" s="1"/>
      <c r="O963" s="1"/>
      <c r="P963" s="1"/>
      <c r="Q963" s="1"/>
      <c r="R963" s="1"/>
      <c r="S963" s="1"/>
      <c r="T963" s="1"/>
      <c r="U963" s="1"/>
    </row>
    <row r="964" spans="1:21" ht="9.75" customHeight="1">
      <c r="A964" s="1"/>
      <c r="B964" s="1"/>
      <c r="C964" s="1"/>
      <c r="D964" s="1"/>
      <c r="E964" s="1"/>
      <c r="F964" s="1"/>
      <c r="G964" s="1"/>
      <c r="H964" s="1"/>
      <c r="I964" s="1"/>
      <c r="J964" s="1"/>
      <c r="K964" s="1"/>
      <c r="L964" s="1"/>
      <c r="M964" s="1"/>
      <c r="N964" s="1"/>
      <c r="O964" s="1"/>
      <c r="P964" s="1"/>
      <c r="Q964" s="1"/>
      <c r="R964" s="1"/>
      <c r="S964" s="1"/>
      <c r="T964" s="1"/>
      <c r="U964" s="1"/>
    </row>
    <row r="965" spans="1:21" ht="9.75" customHeight="1">
      <c r="A965" s="1"/>
      <c r="B965" s="1"/>
      <c r="C965" s="1"/>
      <c r="D965" s="1"/>
      <c r="E965" s="1"/>
      <c r="F965" s="1"/>
      <c r="G965" s="1"/>
      <c r="H965" s="1"/>
      <c r="I965" s="1"/>
      <c r="J965" s="1"/>
      <c r="K965" s="1"/>
      <c r="L965" s="1"/>
      <c r="M965" s="1"/>
      <c r="N965" s="1"/>
      <c r="O965" s="1"/>
      <c r="P965" s="1"/>
      <c r="Q965" s="1"/>
      <c r="R965" s="1"/>
      <c r="S965" s="1"/>
      <c r="T965" s="1"/>
      <c r="U965" s="1"/>
    </row>
    <row r="966" spans="1:21" ht="9.75" customHeight="1">
      <c r="A966" s="1"/>
      <c r="B966" s="1"/>
      <c r="C966" s="1"/>
      <c r="D966" s="1"/>
      <c r="E966" s="1"/>
      <c r="F966" s="1"/>
      <c r="G966" s="1"/>
      <c r="H966" s="1"/>
      <c r="I966" s="1"/>
      <c r="J966" s="1"/>
      <c r="K966" s="1"/>
      <c r="L966" s="1"/>
      <c r="M966" s="1"/>
      <c r="N966" s="1"/>
      <c r="O966" s="1"/>
      <c r="P966" s="1"/>
      <c r="Q966" s="1"/>
      <c r="R966" s="1"/>
      <c r="S966" s="1"/>
      <c r="T966" s="1"/>
      <c r="U966" s="1"/>
    </row>
    <row r="967" spans="1:21" ht="9.75" customHeight="1">
      <c r="A967" s="1"/>
      <c r="B967" s="1"/>
      <c r="C967" s="1"/>
      <c r="D967" s="1"/>
      <c r="E967" s="1"/>
      <c r="F967" s="1"/>
      <c r="G967" s="1"/>
      <c r="H967" s="1"/>
      <c r="I967" s="1"/>
      <c r="J967" s="1"/>
      <c r="K967" s="1"/>
      <c r="L967" s="1"/>
      <c r="M967" s="1"/>
      <c r="N967" s="1"/>
      <c r="O967" s="1"/>
      <c r="P967" s="1"/>
      <c r="Q967" s="1"/>
      <c r="R967" s="1"/>
      <c r="S967" s="1"/>
      <c r="T967" s="1"/>
      <c r="U967" s="1"/>
    </row>
    <row r="968" spans="1:21" ht="9.75" customHeight="1">
      <c r="A968" s="1"/>
      <c r="B968" s="1"/>
      <c r="C968" s="1"/>
      <c r="D968" s="1"/>
      <c r="E968" s="1"/>
      <c r="F968" s="1"/>
      <c r="G968" s="1"/>
      <c r="H968" s="1"/>
      <c r="I968" s="1"/>
      <c r="J968" s="1"/>
      <c r="K968" s="1"/>
      <c r="L968" s="1"/>
      <c r="M968" s="1"/>
      <c r="N968" s="1"/>
      <c r="O968" s="1"/>
      <c r="P968" s="1"/>
      <c r="Q968" s="1"/>
      <c r="R968" s="1"/>
      <c r="S968" s="1"/>
      <c r="T968" s="1"/>
      <c r="U968" s="1"/>
    </row>
    <row r="969" spans="1:21" ht="9.75" customHeight="1">
      <c r="A969" s="1"/>
      <c r="B969" s="1"/>
      <c r="C969" s="1"/>
      <c r="D969" s="1"/>
      <c r="E969" s="1"/>
      <c r="F969" s="1"/>
      <c r="G969" s="1"/>
      <c r="H969" s="1"/>
      <c r="I969" s="1"/>
      <c r="J969" s="1"/>
      <c r="K969" s="1"/>
      <c r="L969" s="1"/>
      <c r="M969" s="1"/>
      <c r="N969" s="1"/>
      <c r="O969" s="1"/>
      <c r="P969" s="1"/>
      <c r="Q969" s="1"/>
      <c r="R969" s="1"/>
      <c r="S969" s="1"/>
      <c r="T969" s="1"/>
      <c r="U969" s="1"/>
    </row>
    <row r="970" spans="1:21" ht="9.75" customHeight="1">
      <c r="A970" s="1"/>
      <c r="B970" s="1"/>
      <c r="C970" s="1"/>
      <c r="D970" s="1"/>
      <c r="E970" s="1"/>
      <c r="F970" s="1"/>
      <c r="G970" s="1"/>
      <c r="H970" s="1"/>
      <c r="I970" s="1"/>
      <c r="J970" s="1"/>
      <c r="K970" s="1"/>
      <c r="L970" s="1"/>
      <c r="M970" s="1"/>
      <c r="N970" s="1"/>
      <c r="O970" s="1"/>
      <c r="P970" s="1"/>
      <c r="Q970" s="1"/>
      <c r="R970" s="1"/>
      <c r="S970" s="1"/>
      <c r="T970" s="1"/>
      <c r="U970" s="1"/>
    </row>
    <row r="971" spans="1:21" ht="9.75" customHeight="1">
      <c r="A971" s="1"/>
      <c r="B971" s="1"/>
      <c r="C971" s="1"/>
      <c r="D971" s="1"/>
      <c r="E971" s="1"/>
      <c r="F971" s="1"/>
      <c r="G971" s="1"/>
      <c r="H971" s="1"/>
      <c r="I971" s="1"/>
      <c r="J971" s="1"/>
      <c r="K971" s="1"/>
      <c r="L971" s="1"/>
      <c r="M971" s="1"/>
      <c r="N971" s="1"/>
      <c r="O971" s="1"/>
      <c r="P971" s="1"/>
      <c r="Q971" s="1"/>
      <c r="R971" s="1"/>
      <c r="S971" s="1"/>
      <c r="T971" s="1"/>
      <c r="U971" s="1"/>
    </row>
    <row r="972" spans="1:21" ht="9.75" customHeight="1">
      <c r="A972" s="1"/>
      <c r="B972" s="1"/>
      <c r="C972" s="1"/>
      <c r="D972" s="1"/>
      <c r="E972" s="1"/>
      <c r="F972" s="1"/>
      <c r="G972" s="1"/>
      <c r="H972" s="1"/>
      <c r="I972" s="1"/>
      <c r="J972" s="1"/>
      <c r="K972" s="1"/>
      <c r="L972" s="1"/>
      <c r="M972" s="1"/>
      <c r="N972" s="1"/>
      <c r="O972" s="1"/>
      <c r="P972" s="1"/>
      <c r="Q972" s="1"/>
      <c r="R972" s="1"/>
      <c r="S972" s="1"/>
      <c r="T972" s="1"/>
      <c r="U972" s="1"/>
    </row>
    <row r="973" spans="1:21" ht="9.75" customHeight="1">
      <c r="A973" s="1"/>
      <c r="B973" s="1"/>
      <c r="C973" s="1"/>
      <c r="D973" s="1"/>
      <c r="E973" s="1"/>
      <c r="F973" s="1"/>
      <c r="G973" s="1"/>
      <c r="H973" s="1"/>
      <c r="I973" s="1"/>
      <c r="J973" s="1"/>
      <c r="K973" s="1"/>
      <c r="L973" s="1"/>
      <c r="M973" s="1"/>
      <c r="N973" s="1"/>
      <c r="O973" s="1"/>
      <c r="P973" s="1"/>
      <c r="Q973" s="1"/>
      <c r="R973" s="1"/>
      <c r="S973" s="1"/>
      <c r="T973" s="1"/>
      <c r="U973" s="1"/>
    </row>
    <row r="974" spans="1:21" ht="9.75" customHeight="1">
      <c r="A974" s="1"/>
      <c r="B974" s="1"/>
      <c r="C974" s="1"/>
      <c r="D974" s="1"/>
      <c r="E974" s="1"/>
      <c r="F974" s="1"/>
      <c r="G974" s="1"/>
      <c r="H974" s="1"/>
      <c r="I974" s="1"/>
      <c r="J974" s="1"/>
      <c r="K974" s="1"/>
      <c r="L974" s="1"/>
      <c r="M974" s="1"/>
      <c r="N974" s="1"/>
      <c r="O974" s="1"/>
      <c r="P974" s="1"/>
      <c r="Q974" s="1"/>
      <c r="R974" s="1"/>
      <c r="S974" s="1"/>
      <c r="T974" s="1"/>
      <c r="U974" s="1"/>
    </row>
    <row r="975" spans="1:21" ht="9.75" customHeight="1">
      <c r="A975" s="1"/>
      <c r="B975" s="1"/>
      <c r="C975" s="1"/>
      <c r="D975" s="1"/>
      <c r="E975" s="1"/>
      <c r="F975" s="1"/>
      <c r="G975" s="1"/>
      <c r="H975" s="1"/>
      <c r="I975" s="1"/>
      <c r="J975" s="1"/>
      <c r="K975" s="1"/>
      <c r="L975" s="1"/>
      <c r="M975" s="1"/>
      <c r="N975" s="1"/>
      <c r="O975" s="1"/>
      <c r="P975" s="1"/>
      <c r="Q975" s="1"/>
      <c r="R975" s="1"/>
      <c r="S975" s="1"/>
      <c r="T975" s="1"/>
      <c r="U975" s="1"/>
    </row>
    <row r="976" spans="1:21" ht="9.75" customHeight="1">
      <c r="A976" s="1"/>
      <c r="B976" s="1"/>
      <c r="C976" s="1"/>
      <c r="D976" s="1"/>
      <c r="E976" s="1"/>
      <c r="F976" s="1"/>
      <c r="G976" s="1"/>
      <c r="H976" s="1"/>
      <c r="I976" s="1"/>
      <c r="J976" s="1"/>
      <c r="K976" s="1"/>
      <c r="L976" s="1"/>
      <c r="M976" s="1"/>
      <c r="N976" s="1"/>
      <c r="O976" s="1"/>
      <c r="P976" s="1"/>
      <c r="Q976" s="1"/>
      <c r="R976" s="1"/>
      <c r="S976" s="1"/>
      <c r="T976" s="1"/>
      <c r="U976" s="1"/>
    </row>
    <row r="977" spans="1:21" ht="9.75" customHeight="1">
      <c r="A977" s="1"/>
      <c r="B977" s="1"/>
      <c r="C977" s="1"/>
      <c r="D977" s="1"/>
      <c r="E977" s="1"/>
      <c r="F977" s="1"/>
      <c r="G977" s="1"/>
      <c r="H977" s="1"/>
      <c r="I977" s="1"/>
      <c r="J977" s="1"/>
      <c r="K977" s="1"/>
      <c r="L977" s="1"/>
      <c r="M977" s="1"/>
      <c r="N977" s="1"/>
      <c r="O977" s="1"/>
      <c r="P977" s="1"/>
      <c r="Q977" s="1"/>
      <c r="R977" s="1"/>
      <c r="S977" s="1"/>
      <c r="T977" s="1"/>
      <c r="U977" s="1"/>
    </row>
    <row r="978" spans="1:21" ht="9.75" customHeight="1">
      <c r="A978" s="1"/>
      <c r="B978" s="1"/>
      <c r="C978" s="1"/>
      <c r="D978" s="1"/>
      <c r="E978" s="1"/>
      <c r="F978" s="1"/>
      <c r="G978" s="1"/>
      <c r="H978" s="1"/>
      <c r="I978" s="1"/>
      <c r="J978" s="1"/>
      <c r="K978" s="1"/>
      <c r="L978" s="1"/>
      <c r="M978" s="1"/>
      <c r="N978" s="1"/>
      <c r="O978" s="1"/>
      <c r="P978" s="1"/>
      <c r="Q978" s="1"/>
      <c r="R978" s="1"/>
      <c r="S978" s="1"/>
      <c r="T978" s="1"/>
      <c r="U978" s="1"/>
    </row>
    <row r="979" spans="1:21" ht="9.75" customHeight="1">
      <c r="A979" s="1"/>
      <c r="B979" s="1"/>
      <c r="C979" s="1"/>
      <c r="D979" s="1"/>
      <c r="E979" s="1"/>
      <c r="F979" s="1"/>
      <c r="G979" s="1"/>
      <c r="H979" s="1"/>
      <c r="I979" s="1"/>
      <c r="J979" s="1"/>
      <c r="K979" s="1"/>
      <c r="L979" s="1"/>
      <c r="M979" s="1"/>
      <c r="N979" s="1"/>
      <c r="O979" s="1"/>
      <c r="P979" s="1"/>
      <c r="Q979" s="1"/>
      <c r="R979" s="1"/>
      <c r="S979" s="1"/>
      <c r="T979" s="1"/>
      <c r="U979" s="1"/>
    </row>
    <row r="980" spans="1:21" ht="9.75" customHeight="1">
      <c r="A980" s="1"/>
      <c r="B980" s="1"/>
      <c r="C980" s="1"/>
      <c r="D980" s="1"/>
      <c r="E980" s="1"/>
      <c r="F980" s="1"/>
      <c r="G980" s="1"/>
      <c r="H980" s="1"/>
      <c r="I980" s="1"/>
      <c r="J980" s="1"/>
      <c r="K980" s="1"/>
      <c r="L980" s="1"/>
      <c r="M980" s="1"/>
      <c r="N980" s="1"/>
      <c r="O980" s="1"/>
      <c r="P980" s="1"/>
      <c r="Q980" s="1"/>
      <c r="R980" s="1"/>
      <c r="S980" s="1"/>
      <c r="T980" s="1"/>
      <c r="U980" s="1"/>
    </row>
    <row r="981" spans="1:21" ht="9.75" customHeight="1">
      <c r="A981" s="1"/>
      <c r="B981" s="1"/>
      <c r="C981" s="1"/>
      <c r="D981" s="1"/>
      <c r="E981" s="1"/>
      <c r="F981" s="1"/>
      <c r="G981" s="1"/>
      <c r="H981" s="1"/>
      <c r="I981" s="1"/>
      <c r="J981" s="1"/>
      <c r="K981" s="1"/>
      <c r="L981" s="1"/>
      <c r="M981" s="1"/>
      <c r="N981" s="1"/>
      <c r="O981" s="1"/>
      <c r="P981" s="1"/>
      <c r="Q981" s="1"/>
      <c r="R981" s="1"/>
      <c r="S981" s="1"/>
      <c r="T981" s="1"/>
      <c r="U981" s="1"/>
    </row>
    <row r="982" spans="1:21" ht="9.75" customHeight="1">
      <c r="A982" s="1"/>
      <c r="B982" s="1"/>
      <c r="C982" s="1"/>
      <c r="D982" s="1"/>
      <c r="E982" s="1"/>
      <c r="F982" s="1"/>
      <c r="G982" s="1"/>
      <c r="H982" s="1"/>
      <c r="I982" s="1"/>
      <c r="J982" s="1"/>
      <c r="K982" s="1"/>
      <c r="L982" s="1"/>
      <c r="M982" s="1"/>
      <c r="N982" s="1"/>
      <c r="O982" s="1"/>
      <c r="P982" s="1"/>
      <c r="Q982" s="1"/>
      <c r="R982" s="1"/>
      <c r="S982" s="1"/>
      <c r="T982" s="1"/>
      <c r="U982" s="1"/>
    </row>
    <row r="983" spans="1:21" ht="9.75" customHeight="1">
      <c r="A983" s="1"/>
      <c r="B983" s="1"/>
      <c r="C983" s="1"/>
      <c r="D983" s="1"/>
      <c r="E983" s="1"/>
      <c r="F983" s="1"/>
      <c r="G983" s="1"/>
      <c r="H983" s="1"/>
      <c r="I983" s="1"/>
      <c r="J983" s="1"/>
      <c r="K983" s="1"/>
      <c r="L983" s="1"/>
      <c r="M983" s="1"/>
      <c r="N983" s="1"/>
      <c r="O983" s="1"/>
      <c r="P983" s="1"/>
      <c r="Q983" s="1"/>
      <c r="R983" s="1"/>
      <c r="S983" s="1"/>
      <c r="T983" s="1"/>
      <c r="U983" s="1"/>
    </row>
    <row r="984" spans="1:21" ht="9.75" customHeight="1">
      <c r="A984" s="1"/>
      <c r="B984" s="1"/>
      <c r="C984" s="1"/>
      <c r="D984" s="1"/>
      <c r="E984" s="1"/>
      <c r="F984" s="1"/>
      <c r="G984" s="1"/>
      <c r="H984" s="1"/>
      <c r="I984" s="1"/>
      <c r="J984" s="1"/>
      <c r="K984" s="1"/>
      <c r="L984" s="1"/>
      <c r="M984" s="1"/>
      <c r="N984" s="1"/>
      <c r="O984" s="1"/>
      <c r="P984" s="1"/>
      <c r="Q984" s="1"/>
      <c r="R984" s="1"/>
      <c r="S984" s="1"/>
      <c r="T984" s="1"/>
      <c r="U984" s="1"/>
    </row>
    <row r="985" spans="1:21" ht="9.75" customHeight="1">
      <c r="A985" s="1"/>
      <c r="B985" s="1"/>
      <c r="C985" s="1"/>
      <c r="D985" s="1"/>
      <c r="E985" s="1"/>
      <c r="F985" s="1"/>
      <c r="G985" s="1"/>
      <c r="H985" s="1"/>
      <c r="I985" s="1"/>
      <c r="J985" s="1"/>
      <c r="K985" s="1"/>
      <c r="L985" s="1"/>
      <c r="M985" s="1"/>
      <c r="N985" s="1"/>
      <c r="O985" s="1"/>
      <c r="P985" s="1"/>
      <c r="Q985" s="1"/>
      <c r="R985" s="1"/>
      <c r="S985" s="1"/>
      <c r="T985" s="1"/>
      <c r="U985" s="1"/>
    </row>
    <row r="986" spans="1:21" ht="9.75" customHeight="1">
      <c r="A986" s="1"/>
      <c r="B986" s="1"/>
      <c r="C986" s="1"/>
      <c r="D986" s="1"/>
      <c r="E986" s="1"/>
      <c r="F986" s="1"/>
      <c r="G986" s="1"/>
      <c r="H986" s="1"/>
      <c r="I986" s="1"/>
      <c r="J986" s="1"/>
      <c r="K986" s="1"/>
      <c r="L986" s="1"/>
      <c r="M986" s="1"/>
      <c r="N986" s="1"/>
      <c r="O986" s="1"/>
      <c r="P986" s="1"/>
      <c r="Q986" s="1"/>
      <c r="R986" s="1"/>
      <c r="S986" s="1"/>
      <c r="T986" s="1"/>
      <c r="U986" s="1"/>
    </row>
    <row r="987" spans="1:21" ht="9.75" customHeight="1">
      <c r="A987" s="1"/>
      <c r="B987" s="1"/>
      <c r="C987" s="1"/>
      <c r="D987" s="1"/>
      <c r="E987" s="1"/>
      <c r="F987" s="1"/>
      <c r="G987" s="1"/>
      <c r="H987" s="1"/>
      <c r="I987" s="1"/>
      <c r="J987" s="1"/>
      <c r="K987" s="1"/>
      <c r="L987" s="1"/>
      <c r="M987" s="1"/>
      <c r="N987" s="1"/>
      <c r="O987" s="1"/>
      <c r="P987" s="1"/>
      <c r="Q987" s="1"/>
      <c r="R987" s="1"/>
      <c r="S987" s="1"/>
      <c r="T987" s="1"/>
      <c r="U987" s="1"/>
    </row>
    <row r="988" spans="1:21" ht="9.75" customHeight="1">
      <c r="A988" s="1"/>
      <c r="B988" s="1"/>
      <c r="C988" s="1"/>
      <c r="D988" s="1"/>
      <c r="E988" s="1"/>
      <c r="F988" s="1"/>
      <c r="G988" s="1"/>
      <c r="H988" s="1"/>
      <c r="I988" s="1"/>
      <c r="J988" s="1"/>
      <c r="K988" s="1"/>
      <c r="L988" s="1"/>
      <c r="M988" s="1"/>
      <c r="N988" s="1"/>
      <c r="O988" s="1"/>
      <c r="P988" s="1"/>
      <c r="Q988" s="1"/>
      <c r="R988" s="1"/>
      <c r="S988" s="1"/>
      <c r="T988" s="1"/>
      <c r="U988" s="1"/>
    </row>
    <row r="989" spans="1:21" ht="9.75" customHeight="1">
      <c r="A989" s="1"/>
      <c r="B989" s="1"/>
      <c r="C989" s="1"/>
      <c r="D989" s="1"/>
      <c r="E989" s="1"/>
      <c r="F989" s="1"/>
      <c r="G989" s="1"/>
      <c r="H989" s="1"/>
      <c r="I989" s="1"/>
      <c r="J989" s="1"/>
      <c r="K989" s="1"/>
      <c r="L989" s="1"/>
      <c r="M989" s="1"/>
      <c r="N989" s="1"/>
      <c r="O989" s="1"/>
      <c r="P989" s="1"/>
      <c r="Q989" s="1"/>
      <c r="R989" s="1"/>
      <c r="S989" s="1"/>
      <c r="T989" s="1"/>
      <c r="U989" s="1"/>
    </row>
    <row r="990" spans="1:21" ht="9.75" customHeight="1">
      <c r="A990" s="1"/>
      <c r="B990" s="1"/>
      <c r="C990" s="1"/>
      <c r="D990" s="1"/>
      <c r="E990" s="1"/>
      <c r="F990" s="1"/>
      <c r="G990" s="1"/>
      <c r="H990" s="1"/>
      <c r="I990" s="1"/>
      <c r="J990" s="1"/>
      <c r="K990" s="1"/>
      <c r="L990" s="1"/>
      <c r="M990" s="1"/>
      <c r="N990" s="1"/>
      <c r="O990" s="1"/>
      <c r="P990" s="1"/>
      <c r="Q990" s="1"/>
      <c r="R990" s="1"/>
      <c r="S990" s="1"/>
      <c r="T990" s="1"/>
      <c r="U990" s="1"/>
    </row>
    <row r="991" spans="1:21" ht="9.75" customHeight="1">
      <c r="A991" s="1"/>
      <c r="B991" s="1"/>
      <c r="C991" s="1"/>
      <c r="D991" s="1"/>
      <c r="E991" s="1"/>
      <c r="F991" s="1"/>
      <c r="G991" s="1"/>
      <c r="H991" s="1"/>
      <c r="I991" s="1"/>
      <c r="J991" s="1"/>
      <c r="K991" s="1"/>
      <c r="L991" s="1"/>
      <c r="M991" s="1"/>
      <c r="N991" s="1"/>
      <c r="O991" s="1"/>
      <c r="P991" s="1"/>
      <c r="Q991" s="1"/>
      <c r="R991" s="1"/>
      <c r="S991" s="1"/>
      <c r="T991" s="1"/>
      <c r="U991" s="1"/>
    </row>
    <row r="992" spans="1:21" ht="9.75" customHeight="1">
      <c r="A992" s="1"/>
      <c r="B992" s="1"/>
      <c r="C992" s="1"/>
      <c r="D992" s="1"/>
      <c r="E992" s="1"/>
      <c r="F992" s="1"/>
      <c r="G992" s="1"/>
      <c r="H992" s="1"/>
      <c r="I992" s="1"/>
      <c r="J992" s="1"/>
      <c r="K992" s="1"/>
      <c r="L992" s="1"/>
      <c r="M992" s="1"/>
      <c r="N992" s="1"/>
      <c r="O992" s="1"/>
      <c r="P992" s="1"/>
      <c r="Q992" s="1"/>
      <c r="R992" s="1"/>
      <c r="S992" s="1"/>
      <c r="T992" s="1"/>
      <c r="U992" s="1"/>
    </row>
    <row r="993" spans="1:21" ht="9.75" customHeight="1">
      <c r="A993" s="1"/>
      <c r="B993" s="1"/>
      <c r="C993" s="1"/>
      <c r="D993" s="1"/>
      <c r="E993" s="1"/>
      <c r="F993" s="1"/>
      <c r="G993" s="1"/>
      <c r="H993" s="1"/>
      <c r="I993" s="1"/>
      <c r="J993" s="1"/>
      <c r="K993" s="1"/>
      <c r="L993" s="1"/>
      <c r="M993" s="1"/>
      <c r="N993" s="1"/>
      <c r="O993" s="1"/>
      <c r="P993" s="1"/>
      <c r="Q993" s="1"/>
      <c r="R993" s="1"/>
      <c r="S993" s="1"/>
      <c r="T993" s="1"/>
      <c r="U993" s="1"/>
    </row>
    <row r="994" spans="1:21" ht="9.75" customHeight="1">
      <c r="A994" s="1"/>
      <c r="B994" s="1"/>
      <c r="C994" s="1"/>
      <c r="D994" s="1"/>
      <c r="E994" s="1"/>
      <c r="F994" s="1"/>
      <c r="G994" s="1"/>
      <c r="H994" s="1"/>
      <c r="I994" s="1"/>
      <c r="J994" s="1"/>
      <c r="K994" s="1"/>
      <c r="L994" s="1"/>
      <c r="M994" s="1"/>
      <c r="N994" s="1"/>
      <c r="O994" s="1"/>
      <c r="P994" s="1"/>
      <c r="Q994" s="1"/>
      <c r="R994" s="1"/>
      <c r="S994" s="1"/>
      <c r="T994" s="1"/>
      <c r="U994" s="1"/>
    </row>
    <row r="995" spans="1:21" ht="9.75" customHeight="1">
      <c r="A995" s="1"/>
      <c r="B995" s="1"/>
      <c r="C995" s="1"/>
      <c r="D995" s="1"/>
      <c r="E995" s="1"/>
      <c r="F995" s="1"/>
      <c r="G995" s="1"/>
      <c r="H995" s="1"/>
      <c r="I995" s="1"/>
      <c r="J995" s="1"/>
      <c r="K995" s="1"/>
      <c r="L995" s="1"/>
      <c r="M995" s="1"/>
      <c r="N995" s="1"/>
      <c r="O995" s="1"/>
      <c r="P995" s="1"/>
      <c r="Q995" s="1"/>
      <c r="R995" s="1"/>
      <c r="S995" s="1"/>
      <c r="T995" s="1"/>
      <c r="U995" s="1"/>
    </row>
    <row r="996" spans="1:21" ht="9.75" customHeight="1">
      <c r="A996" s="1"/>
      <c r="B996" s="1"/>
      <c r="C996" s="1"/>
      <c r="D996" s="1"/>
      <c r="E996" s="1"/>
      <c r="F996" s="1"/>
      <c r="G996" s="1"/>
      <c r="H996" s="1"/>
      <c r="I996" s="1"/>
      <c r="J996" s="1"/>
      <c r="K996" s="1"/>
      <c r="L996" s="1"/>
      <c r="M996" s="1"/>
      <c r="N996" s="1"/>
      <c r="O996" s="1"/>
      <c r="P996" s="1"/>
      <c r="Q996" s="1"/>
      <c r="R996" s="1"/>
      <c r="S996" s="1"/>
      <c r="T996" s="1"/>
      <c r="U996" s="1"/>
    </row>
    <row r="997" spans="1:21" ht="9.75" customHeight="1">
      <c r="A997" s="1"/>
      <c r="B997" s="1"/>
      <c r="C997" s="1"/>
      <c r="D997" s="1"/>
      <c r="E997" s="1"/>
      <c r="F997" s="1"/>
      <c r="G997" s="1"/>
      <c r="H997" s="1"/>
      <c r="I997" s="1"/>
      <c r="J997" s="1"/>
      <c r="K997" s="1"/>
      <c r="L997" s="1"/>
      <c r="M997" s="1"/>
      <c r="N997" s="1"/>
      <c r="O997" s="1"/>
      <c r="P997" s="1"/>
      <c r="Q997" s="1"/>
      <c r="R997" s="1"/>
      <c r="S997" s="1"/>
      <c r="T997" s="1"/>
      <c r="U997" s="1"/>
    </row>
    <row r="998" spans="1:21" ht="9.75" customHeight="1">
      <c r="A998" s="1"/>
      <c r="B998" s="1"/>
      <c r="C998" s="1"/>
      <c r="D998" s="1"/>
      <c r="E998" s="1"/>
      <c r="F998" s="1"/>
      <c r="G998" s="1"/>
      <c r="H998" s="1"/>
      <c r="I998" s="1"/>
      <c r="J998" s="1"/>
      <c r="K998" s="1"/>
      <c r="L998" s="1"/>
      <c r="M998" s="1"/>
      <c r="N998" s="1"/>
      <c r="O998" s="1"/>
      <c r="P998" s="1"/>
      <c r="Q998" s="1"/>
      <c r="R998" s="1"/>
      <c r="S998" s="1"/>
      <c r="T998" s="1"/>
      <c r="U998" s="1"/>
    </row>
    <row r="999" spans="1:21" ht="9.75" customHeight="1">
      <c r="A999" s="1"/>
      <c r="B999" s="1"/>
      <c r="C999" s="1"/>
      <c r="D999" s="1"/>
      <c r="E999" s="1"/>
      <c r="F999" s="1"/>
      <c r="G999" s="1"/>
      <c r="H999" s="1"/>
      <c r="I999" s="1"/>
      <c r="J999" s="1"/>
      <c r="K999" s="1"/>
      <c r="L999" s="1"/>
      <c r="M999" s="1"/>
      <c r="N999" s="1"/>
      <c r="O999" s="1"/>
      <c r="P999" s="1"/>
      <c r="Q999" s="1"/>
      <c r="R999" s="1"/>
      <c r="S999" s="1"/>
      <c r="T999" s="1"/>
      <c r="U999" s="1"/>
    </row>
    <row r="1000" spans="1:21" ht="9.75" customHeight="1">
      <c r="A1000" s="1"/>
      <c r="B1000" s="1"/>
      <c r="C1000" s="1"/>
      <c r="D1000" s="1"/>
      <c r="E1000" s="1"/>
      <c r="F1000" s="1"/>
      <c r="G1000" s="1"/>
      <c r="H1000" s="1"/>
      <c r="I1000" s="1"/>
      <c r="J1000" s="1"/>
      <c r="K1000" s="1"/>
      <c r="L1000" s="1"/>
      <c r="M1000" s="1"/>
      <c r="N1000" s="1"/>
      <c r="O1000" s="1"/>
      <c r="P1000" s="1"/>
      <c r="Q1000" s="1"/>
      <c r="R1000" s="1"/>
      <c r="S1000" s="1"/>
      <c r="T1000" s="1"/>
      <c r="U1000" s="1"/>
    </row>
    <row r="1001" spans="1:21" ht="9.75" customHeight="1">
      <c r="A1001" s="1"/>
      <c r="B1001" s="1"/>
      <c r="C1001" s="1"/>
      <c r="D1001" s="1"/>
      <c r="E1001" s="1"/>
      <c r="F1001" s="1"/>
      <c r="G1001" s="1"/>
      <c r="H1001" s="1"/>
      <c r="I1001" s="1"/>
      <c r="J1001" s="1"/>
      <c r="K1001" s="1"/>
      <c r="L1001" s="1"/>
      <c r="M1001" s="1"/>
      <c r="N1001" s="1"/>
      <c r="O1001" s="1"/>
      <c r="P1001" s="1"/>
      <c r="Q1001" s="1"/>
      <c r="R1001" s="1"/>
      <c r="S1001" s="1"/>
      <c r="T1001" s="1"/>
      <c r="U1001" s="1"/>
    </row>
    <row r="1002" spans="1:21" ht="9.75" customHeight="1">
      <c r="A1002" s="1"/>
      <c r="B1002" s="1"/>
      <c r="C1002" s="1"/>
      <c r="D1002" s="1"/>
      <c r="E1002" s="1"/>
      <c r="F1002" s="1"/>
      <c r="G1002" s="1"/>
      <c r="H1002" s="1"/>
      <c r="I1002" s="1"/>
      <c r="J1002" s="1"/>
      <c r="K1002" s="1"/>
      <c r="L1002" s="1"/>
      <c r="M1002" s="1"/>
      <c r="N1002" s="1"/>
      <c r="O1002" s="1"/>
      <c r="P1002" s="1"/>
      <c r="Q1002" s="1"/>
      <c r="R1002" s="1"/>
      <c r="S1002" s="1"/>
      <c r="T1002" s="1"/>
      <c r="U1002" s="1"/>
    </row>
    <row r="1003" spans="1:21" ht="9.75" customHeight="1">
      <c r="A1003" s="1"/>
      <c r="B1003" s="1"/>
      <c r="C1003" s="1"/>
      <c r="D1003" s="1"/>
      <c r="E1003" s="1"/>
      <c r="F1003" s="1"/>
      <c r="G1003" s="1"/>
      <c r="H1003" s="1"/>
      <c r="I1003" s="1"/>
      <c r="J1003" s="1"/>
      <c r="K1003" s="1"/>
      <c r="L1003" s="1"/>
      <c r="M1003" s="1"/>
      <c r="N1003" s="1"/>
      <c r="O1003" s="1"/>
      <c r="P1003" s="1"/>
      <c r="Q1003" s="1"/>
      <c r="R1003" s="1"/>
      <c r="S1003" s="1"/>
      <c r="T1003" s="1"/>
      <c r="U1003" s="1"/>
    </row>
    <row r="1004" spans="1:21" ht="9.75" customHeight="1">
      <c r="A1004" s="1"/>
      <c r="B1004" s="1"/>
      <c r="C1004" s="1"/>
      <c r="D1004" s="1"/>
      <c r="E1004" s="1"/>
      <c r="F1004" s="1"/>
      <c r="G1004" s="1"/>
      <c r="H1004" s="1"/>
      <c r="I1004" s="1"/>
      <c r="J1004" s="1"/>
      <c r="K1004" s="1"/>
      <c r="L1004" s="1"/>
      <c r="M1004" s="1"/>
      <c r="N1004" s="1"/>
      <c r="O1004" s="1"/>
      <c r="P1004" s="1"/>
      <c r="Q1004" s="1"/>
      <c r="R1004" s="1"/>
      <c r="S1004" s="1"/>
      <c r="T1004" s="1"/>
      <c r="U1004" s="1"/>
    </row>
    <row r="1005" spans="1:21" ht="9.75" customHeight="1">
      <c r="A1005" s="1"/>
      <c r="B1005" s="1"/>
      <c r="C1005" s="1"/>
      <c r="D1005" s="1"/>
      <c r="E1005" s="1"/>
      <c r="F1005" s="1"/>
      <c r="G1005" s="1"/>
      <c r="H1005" s="1"/>
      <c r="I1005" s="1"/>
      <c r="J1005" s="1"/>
      <c r="K1005" s="1"/>
      <c r="L1005" s="1"/>
      <c r="M1005" s="1"/>
      <c r="N1005" s="1"/>
      <c r="O1005" s="1"/>
      <c r="P1005" s="1"/>
      <c r="Q1005" s="1"/>
      <c r="R1005" s="1"/>
      <c r="S1005" s="1"/>
      <c r="T1005" s="1"/>
      <c r="U1005" s="1"/>
    </row>
    <row r="1006" spans="1:21" ht="9.75" customHeight="1">
      <c r="A1006" s="1"/>
      <c r="B1006" s="1"/>
      <c r="C1006" s="1"/>
      <c r="D1006" s="1"/>
      <c r="E1006" s="1"/>
      <c r="F1006" s="1"/>
      <c r="G1006" s="1"/>
      <c r="H1006" s="1"/>
      <c r="I1006" s="1"/>
      <c r="J1006" s="1"/>
      <c r="K1006" s="1"/>
      <c r="L1006" s="1"/>
      <c r="M1006" s="1"/>
      <c r="N1006" s="1"/>
      <c r="O1006" s="1"/>
      <c r="P1006" s="1"/>
      <c r="Q1006" s="1"/>
      <c r="R1006" s="1"/>
      <c r="S1006" s="1"/>
      <c r="T1006" s="1"/>
      <c r="U1006" s="1"/>
    </row>
    <row r="1007" spans="1:21" ht="9.75" customHeight="1">
      <c r="A1007" s="1"/>
      <c r="B1007" s="1"/>
      <c r="C1007" s="1"/>
      <c r="D1007" s="1"/>
      <c r="E1007" s="1"/>
      <c r="F1007" s="1"/>
      <c r="G1007" s="1"/>
      <c r="H1007" s="1"/>
      <c r="I1007" s="1"/>
      <c r="J1007" s="1"/>
      <c r="K1007" s="1"/>
      <c r="L1007" s="1"/>
      <c r="M1007" s="1"/>
      <c r="N1007" s="1"/>
      <c r="O1007" s="1"/>
      <c r="P1007" s="1"/>
      <c r="Q1007" s="1"/>
      <c r="R1007" s="1"/>
      <c r="S1007" s="1"/>
      <c r="T1007" s="1"/>
      <c r="U1007" s="1"/>
    </row>
    <row r="1008" spans="1:21" ht="9.75" customHeight="1">
      <c r="A1008" s="1"/>
      <c r="B1008" s="1"/>
      <c r="C1008" s="1"/>
      <c r="D1008" s="1"/>
      <c r="E1008" s="1"/>
      <c r="F1008" s="1"/>
      <c r="G1008" s="1"/>
      <c r="H1008" s="1"/>
      <c r="I1008" s="1"/>
      <c r="J1008" s="1"/>
      <c r="K1008" s="1"/>
      <c r="L1008" s="1"/>
      <c r="M1008" s="1"/>
      <c r="N1008" s="1"/>
      <c r="O1008" s="1"/>
      <c r="P1008" s="1"/>
      <c r="Q1008" s="1"/>
      <c r="R1008" s="1"/>
      <c r="S1008" s="1"/>
      <c r="T1008" s="1"/>
      <c r="U1008" s="1"/>
    </row>
    <row r="1009" spans="1:21" ht="9.75" customHeight="1">
      <c r="A1009" s="1"/>
      <c r="B1009" s="1"/>
      <c r="C1009" s="1"/>
      <c r="D1009" s="1"/>
      <c r="E1009" s="1"/>
      <c r="F1009" s="1"/>
      <c r="G1009" s="1"/>
      <c r="H1009" s="1"/>
      <c r="I1009" s="1"/>
      <c r="J1009" s="1"/>
      <c r="K1009" s="1"/>
      <c r="L1009" s="1"/>
      <c r="M1009" s="1"/>
      <c r="N1009" s="1"/>
      <c r="O1009" s="1"/>
      <c r="P1009" s="1"/>
      <c r="Q1009" s="1"/>
      <c r="R1009" s="1"/>
      <c r="S1009" s="1"/>
      <c r="T1009" s="1"/>
      <c r="U1009" s="1"/>
    </row>
    <row r="1010" spans="1:21" ht="9.75" customHeight="1">
      <c r="A1010" s="1"/>
      <c r="B1010" s="1"/>
      <c r="C1010" s="1"/>
      <c r="D1010" s="1"/>
      <c r="E1010" s="1"/>
      <c r="F1010" s="1"/>
      <c r="G1010" s="1"/>
      <c r="H1010" s="1"/>
      <c r="I1010" s="1"/>
      <c r="J1010" s="1"/>
      <c r="K1010" s="1"/>
      <c r="L1010" s="1"/>
      <c r="M1010" s="1"/>
      <c r="N1010" s="1"/>
      <c r="O1010" s="1"/>
      <c r="P1010" s="1"/>
      <c r="Q1010" s="1"/>
      <c r="R1010" s="1"/>
      <c r="S1010" s="1"/>
      <c r="T1010" s="1"/>
      <c r="U1010" s="1"/>
    </row>
    <row r="1011" spans="1:21" ht="9.75" customHeight="1">
      <c r="A1011" s="1"/>
      <c r="B1011" s="1"/>
      <c r="C1011" s="1"/>
      <c r="D1011" s="1"/>
      <c r="E1011" s="1"/>
      <c r="F1011" s="1"/>
      <c r="G1011" s="1"/>
      <c r="H1011" s="1"/>
      <c r="I1011" s="1"/>
      <c r="J1011" s="1"/>
      <c r="K1011" s="1"/>
      <c r="L1011" s="1"/>
      <c r="M1011" s="1"/>
      <c r="N1011" s="1"/>
      <c r="O1011" s="1"/>
      <c r="P1011" s="1"/>
      <c r="Q1011" s="1"/>
      <c r="R1011" s="1"/>
      <c r="S1011" s="1"/>
      <c r="T1011" s="1"/>
      <c r="U1011" s="1"/>
    </row>
    <row r="1012" spans="1:21" ht="9.75" customHeight="1">
      <c r="A1012" s="1"/>
      <c r="B1012" s="1"/>
      <c r="C1012" s="1"/>
      <c r="D1012" s="1"/>
      <c r="E1012" s="1"/>
      <c r="F1012" s="1"/>
      <c r="G1012" s="1"/>
      <c r="H1012" s="1"/>
      <c r="I1012" s="1"/>
      <c r="J1012" s="1"/>
      <c r="K1012" s="1"/>
      <c r="L1012" s="1"/>
      <c r="M1012" s="1"/>
      <c r="N1012" s="1"/>
      <c r="O1012" s="1"/>
      <c r="P1012" s="1"/>
      <c r="Q1012" s="1"/>
      <c r="R1012" s="1"/>
      <c r="S1012" s="1"/>
      <c r="T1012" s="1"/>
      <c r="U1012" s="1"/>
    </row>
    <row r="1013" spans="1:21" ht="9.75" customHeight="1">
      <c r="A1013" s="1"/>
      <c r="B1013" s="1"/>
      <c r="C1013" s="1"/>
      <c r="D1013" s="1"/>
      <c r="E1013" s="1"/>
      <c r="F1013" s="1"/>
      <c r="G1013" s="1"/>
      <c r="H1013" s="1"/>
      <c r="I1013" s="1"/>
      <c r="J1013" s="1"/>
      <c r="K1013" s="1"/>
      <c r="L1013" s="1"/>
      <c r="M1013" s="1"/>
      <c r="N1013" s="1"/>
      <c r="O1013" s="1"/>
      <c r="P1013" s="1"/>
      <c r="Q1013" s="1"/>
      <c r="R1013" s="1"/>
      <c r="S1013" s="1"/>
      <c r="T1013" s="1"/>
      <c r="U1013" s="1"/>
    </row>
    <row r="1014" spans="1:21" ht="9.75" customHeight="1">
      <c r="A1014" s="1"/>
      <c r="B1014" s="1"/>
      <c r="C1014" s="1"/>
      <c r="D1014" s="1"/>
      <c r="E1014" s="1"/>
      <c r="F1014" s="1"/>
      <c r="G1014" s="1"/>
      <c r="H1014" s="1"/>
      <c r="I1014" s="1"/>
      <c r="J1014" s="1"/>
      <c r="K1014" s="1"/>
      <c r="L1014" s="1"/>
      <c r="M1014" s="1"/>
      <c r="N1014" s="1"/>
      <c r="O1014" s="1"/>
      <c r="P1014" s="1"/>
      <c r="Q1014" s="1"/>
      <c r="R1014" s="1"/>
      <c r="S1014" s="1"/>
      <c r="T1014" s="1"/>
      <c r="U1014" s="1"/>
    </row>
    <row r="1015" spans="1:21" ht="9.75" customHeight="1">
      <c r="A1015" s="1"/>
      <c r="B1015" s="1"/>
      <c r="C1015" s="1"/>
      <c r="D1015" s="1"/>
      <c r="E1015" s="1"/>
      <c r="F1015" s="1"/>
      <c r="G1015" s="1"/>
      <c r="H1015" s="1"/>
      <c r="I1015" s="1"/>
      <c r="J1015" s="1"/>
      <c r="K1015" s="1"/>
      <c r="L1015" s="1"/>
      <c r="M1015" s="1"/>
      <c r="N1015" s="1"/>
      <c r="O1015" s="1"/>
      <c r="P1015" s="1"/>
      <c r="Q1015" s="1"/>
      <c r="R1015" s="1"/>
      <c r="S1015" s="1"/>
      <c r="T1015" s="1"/>
      <c r="U1015" s="1"/>
    </row>
    <row r="1016" spans="1:21" ht="9.75" customHeight="1">
      <c r="A1016" s="1"/>
      <c r="B1016" s="1"/>
      <c r="C1016" s="1"/>
      <c r="D1016" s="1"/>
      <c r="E1016" s="1"/>
      <c r="F1016" s="1"/>
      <c r="G1016" s="1"/>
      <c r="H1016" s="1"/>
      <c r="I1016" s="1"/>
      <c r="J1016" s="1"/>
      <c r="K1016" s="1"/>
      <c r="L1016" s="1"/>
      <c r="M1016" s="1"/>
      <c r="N1016" s="1"/>
      <c r="O1016" s="1"/>
      <c r="P1016" s="1"/>
      <c r="Q1016" s="1"/>
      <c r="R1016" s="1"/>
      <c r="S1016" s="1"/>
      <c r="T1016" s="1"/>
      <c r="U1016" s="1"/>
    </row>
    <row r="1017" spans="1:21" ht="9.75" customHeight="1">
      <c r="A1017" s="1"/>
      <c r="B1017" s="1"/>
      <c r="C1017" s="1"/>
      <c r="D1017" s="1"/>
      <c r="E1017" s="1"/>
      <c r="F1017" s="1"/>
      <c r="G1017" s="1"/>
      <c r="H1017" s="1"/>
      <c r="I1017" s="1"/>
      <c r="J1017" s="1"/>
      <c r="K1017" s="1"/>
      <c r="L1017" s="1"/>
      <c r="M1017" s="1"/>
      <c r="N1017" s="1"/>
      <c r="O1017" s="1"/>
      <c r="P1017" s="1"/>
      <c r="Q1017" s="1"/>
      <c r="R1017" s="1"/>
      <c r="S1017" s="1"/>
      <c r="T1017" s="1"/>
      <c r="U1017" s="1"/>
    </row>
    <row r="1018" spans="1:21" ht="9.75" customHeight="1">
      <c r="A1018" s="1"/>
      <c r="B1018" s="1"/>
      <c r="C1018" s="1"/>
      <c r="D1018" s="1"/>
      <c r="E1018" s="1"/>
      <c r="F1018" s="1"/>
      <c r="G1018" s="1"/>
      <c r="H1018" s="1"/>
      <c r="I1018" s="1"/>
      <c r="J1018" s="1"/>
      <c r="K1018" s="1"/>
      <c r="L1018" s="1"/>
      <c r="M1018" s="1"/>
      <c r="N1018" s="1"/>
      <c r="O1018" s="1"/>
      <c r="P1018" s="1"/>
      <c r="Q1018" s="1"/>
      <c r="R1018" s="1"/>
      <c r="S1018" s="1"/>
      <c r="T1018" s="1"/>
      <c r="U1018" s="1"/>
    </row>
    <row r="1019" spans="1:21" ht="9.75" customHeight="1">
      <c r="A1019" s="1"/>
      <c r="B1019" s="1"/>
      <c r="C1019" s="1"/>
      <c r="D1019" s="1"/>
      <c r="E1019" s="1"/>
      <c r="F1019" s="1"/>
      <c r="G1019" s="1"/>
      <c r="H1019" s="1"/>
      <c r="I1019" s="1"/>
      <c r="J1019" s="1"/>
      <c r="K1019" s="1"/>
      <c r="L1019" s="1"/>
      <c r="M1019" s="1"/>
      <c r="N1019" s="1"/>
      <c r="O1019" s="1"/>
      <c r="P1019" s="1"/>
      <c r="Q1019" s="1"/>
      <c r="R1019" s="1"/>
      <c r="S1019" s="1"/>
      <c r="T1019" s="1"/>
      <c r="U1019" s="1"/>
    </row>
    <row r="1020" spans="1:21" ht="9.75" customHeight="1">
      <c r="A1020" s="1"/>
      <c r="B1020" s="1"/>
      <c r="C1020" s="1"/>
      <c r="D1020" s="1"/>
      <c r="E1020" s="1"/>
      <c r="F1020" s="1"/>
      <c r="G1020" s="1"/>
      <c r="H1020" s="1"/>
      <c r="I1020" s="1"/>
      <c r="J1020" s="1"/>
      <c r="K1020" s="1"/>
      <c r="L1020" s="1"/>
      <c r="M1020" s="1"/>
      <c r="N1020" s="1"/>
      <c r="O1020" s="1"/>
      <c r="P1020" s="1"/>
      <c r="Q1020" s="1"/>
      <c r="R1020" s="1"/>
      <c r="S1020" s="1"/>
      <c r="T1020" s="1"/>
      <c r="U1020" s="1"/>
    </row>
    <row r="1021" spans="1:21" ht="9.75" customHeight="1">
      <c r="A1021" s="1"/>
      <c r="B1021" s="1"/>
      <c r="C1021" s="1"/>
      <c r="D1021" s="1"/>
      <c r="E1021" s="1"/>
      <c r="F1021" s="1"/>
      <c r="G1021" s="1"/>
      <c r="H1021" s="1"/>
      <c r="I1021" s="1"/>
      <c r="J1021" s="1"/>
      <c r="K1021" s="1"/>
      <c r="L1021" s="1"/>
      <c r="M1021" s="1"/>
      <c r="N1021" s="1"/>
      <c r="O1021" s="1"/>
      <c r="P1021" s="1"/>
      <c r="Q1021" s="1"/>
      <c r="R1021" s="1"/>
      <c r="S1021" s="1"/>
      <c r="T1021" s="1"/>
      <c r="U1021" s="1"/>
    </row>
    <row r="1022" spans="1:21" ht="9.75" customHeight="1">
      <c r="A1022" s="1"/>
      <c r="B1022" s="1"/>
      <c r="C1022" s="1"/>
      <c r="D1022" s="1"/>
      <c r="E1022" s="1"/>
      <c r="F1022" s="1"/>
      <c r="G1022" s="1"/>
      <c r="H1022" s="1"/>
      <c r="I1022" s="1"/>
      <c r="J1022" s="1"/>
      <c r="K1022" s="1"/>
      <c r="L1022" s="1"/>
      <c r="M1022" s="1"/>
      <c r="N1022" s="1"/>
      <c r="O1022" s="1"/>
      <c r="P1022" s="1"/>
      <c r="Q1022" s="1"/>
      <c r="R1022" s="1"/>
      <c r="S1022" s="1"/>
      <c r="T1022" s="1"/>
      <c r="U1022" s="1"/>
    </row>
    <row r="1023" spans="1:21" ht="9.75" customHeight="1">
      <c r="A1023" s="1"/>
      <c r="B1023" s="1"/>
      <c r="C1023" s="1"/>
      <c r="D1023" s="1"/>
      <c r="E1023" s="1"/>
      <c r="F1023" s="1"/>
      <c r="G1023" s="1"/>
      <c r="H1023" s="1"/>
      <c r="I1023" s="1"/>
      <c r="J1023" s="1"/>
      <c r="K1023" s="1"/>
      <c r="L1023" s="1"/>
      <c r="M1023" s="1"/>
      <c r="N1023" s="1"/>
      <c r="O1023" s="1"/>
      <c r="P1023" s="1"/>
      <c r="Q1023" s="1"/>
      <c r="R1023" s="1"/>
      <c r="S1023" s="1"/>
      <c r="T1023" s="1"/>
      <c r="U1023" s="1"/>
    </row>
    <row r="1024" spans="1:21" ht="9.75" customHeight="1">
      <c r="A1024" s="1"/>
      <c r="B1024" s="1"/>
      <c r="C1024" s="1"/>
      <c r="D1024" s="1"/>
      <c r="E1024" s="1"/>
      <c r="F1024" s="1"/>
      <c r="G1024" s="1"/>
      <c r="H1024" s="1"/>
      <c r="I1024" s="1"/>
      <c r="J1024" s="1"/>
      <c r="K1024" s="1"/>
      <c r="L1024" s="1"/>
      <c r="M1024" s="1"/>
      <c r="N1024" s="1"/>
      <c r="O1024" s="1"/>
      <c r="P1024" s="1"/>
      <c r="Q1024" s="1"/>
      <c r="R1024" s="1"/>
      <c r="S1024" s="1"/>
      <c r="T1024" s="1"/>
      <c r="U1024" s="1"/>
    </row>
    <row r="1025" spans="1:21" ht="9.75" customHeight="1">
      <c r="A1025" s="1"/>
      <c r="B1025" s="1"/>
      <c r="C1025" s="1"/>
      <c r="D1025" s="1"/>
      <c r="E1025" s="1"/>
      <c r="F1025" s="1"/>
      <c r="G1025" s="1"/>
      <c r="H1025" s="1"/>
      <c r="I1025" s="1"/>
      <c r="J1025" s="1"/>
      <c r="K1025" s="1"/>
      <c r="L1025" s="1"/>
      <c r="M1025" s="1"/>
      <c r="N1025" s="1"/>
      <c r="O1025" s="1"/>
      <c r="P1025" s="1"/>
      <c r="Q1025" s="1"/>
      <c r="R1025" s="1"/>
      <c r="S1025" s="1"/>
      <c r="T1025" s="1"/>
      <c r="U1025" s="1"/>
    </row>
    <row r="1026" spans="1:21" ht="9.75" customHeight="1">
      <c r="A1026" s="1"/>
      <c r="B1026" s="1"/>
      <c r="C1026" s="1"/>
      <c r="D1026" s="1"/>
      <c r="E1026" s="1"/>
      <c r="F1026" s="1"/>
      <c r="G1026" s="1"/>
      <c r="H1026" s="1"/>
      <c r="I1026" s="1"/>
      <c r="J1026" s="1"/>
      <c r="K1026" s="1"/>
      <c r="L1026" s="1"/>
      <c r="M1026" s="1"/>
      <c r="N1026" s="1"/>
      <c r="O1026" s="1"/>
      <c r="P1026" s="1"/>
      <c r="Q1026" s="1"/>
      <c r="R1026" s="1"/>
      <c r="S1026" s="1"/>
      <c r="T1026" s="1"/>
      <c r="U1026" s="1"/>
    </row>
    <row r="1027" spans="1:21" ht="9.75" customHeight="1">
      <c r="A1027" s="1"/>
      <c r="B1027" s="1"/>
      <c r="C1027" s="1"/>
      <c r="D1027" s="1"/>
      <c r="E1027" s="1"/>
      <c r="F1027" s="1"/>
      <c r="G1027" s="1"/>
      <c r="H1027" s="1"/>
      <c r="I1027" s="1"/>
      <c r="J1027" s="1"/>
      <c r="K1027" s="1"/>
      <c r="L1027" s="1"/>
      <c r="M1027" s="1"/>
      <c r="N1027" s="1"/>
      <c r="O1027" s="1"/>
      <c r="P1027" s="1"/>
      <c r="Q1027" s="1"/>
      <c r="R1027" s="1"/>
      <c r="S1027" s="1"/>
      <c r="T1027" s="1"/>
      <c r="U1027" s="1"/>
    </row>
    <row r="1028" spans="1:21" ht="9.75" customHeight="1">
      <c r="A1028" s="1"/>
      <c r="B1028" s="1"/>
      <c r="C1028" s="1"/>
      <c r="D1028" s="1"/>
      <c r="E1028" s="1"/>
      <c r="F1028" s="1"/>
      <c r="G1028" s="1"/>
      <c r="H1028" s="1"/>
      <c r="I1028" s="1"/>
      <c r="J1028" s="1"/>
      <c r="K1028" s="1"/>
      <c r="L1028" s="1"/>
      <c r="M1028" s="1"/>
      <c r="N1028" s="1"/>
      <c r="O1028" s="1"/>
      <c r="P1028" s="1"/>
      <c r="Q1028" s="1"/>
      <c r="R1028" s="1"/>
      <c r="S1028" s="1"/>
      <c r="T1028" s="1"/>
      <c r="U1028" s="1"/>
    </row>
    <row r="1029" spans="1:21" ht="9.75" customHeight="1">
      <c r="A1029" s="1"/>
      <c r="B1029" s="1"/>
      <c r="C1029" s="1"/>
      <c r="D1029" s="1"/>
      <c r="E1029" s="1"/>
      <c r="F1029" s="1"/>
      <c r="G1029" s="1"/>
      <c r="H1029" s="1"/>
      <c r="I1029" s="1"/>
      <c r="J1029" s="1"/>
      <c r="K1029" s="1"/>
      <c r="L1029" s="1"/>
      <c r="M1029" s="1"/>
      <c r="N1029" s="1"/>
      <c r="O1029" s="1"/>
      <c r="P1029" s="1"/>
      <c r="Q1029" s="1"/>
      <c r="R1029" s="1"/>
      <c r="S1029" s="1"/>
      <c r="T1029" s="1"/>
      <c r="U1029" s="1"/>
    </row>
    <row r="1030" spans="1:21" ht="9.75" customHeight="1">
      <c r="A1030" s="1"/>
      <c r="B1030" s="1"/>
      <c r="C1030" s="1"/>
      <c r="D1030" s="1"/>
      <c r="E1030" s="1"/>
      <c r="F1030" s="1"/>
      <c r="G1030" s="1"/>
      <c r="H1030" s="1"/>
      <c r="I1030" s="1"/>
      <c r="J1030" s="1"/>
      <c r="K1030" s="1"/>
      <c r="L1030" s="1"/>
      <c r="M1030" s="1"/>
      <c r="N1030" s="1"/>
      <c r="O1030" s="1"/>
      <c r="P1030" s="1"/>
      <c r="Q1030" s="1"/>
      <c r="R1030" s="1"/>
      <c r="S1030" s="1"/>
      <c r="T1030" s="1"/>
      <c r="U1030" s="1"/>
    </row>
    <row r="1031" spans="1:21" ht="9.75" customHeight="1">
      <c r="A1031" s="1"/>
      <c r="B1031" s="1"/>
      <c r="C1031" s="1"/>
      <c r="D1031" s="1"/>
      <c r="E1031" s="1"/>
      <c r="F1031" s="1"/>
      <c r="G1031" s="1"/>
      <c r="H1031" s="1"/>
      <c r="I1031" s="1"/>
      <c r="J1031" s="1"/>
      <c r="K1031" s="1"/>
      <c r="L1031" s="1"/>
      <c r="M1031" s="1"/>
      <c r="N1031" s="1"/>
      <c r="O1031" s="1"/>
      <c r="P1031" s="1"/>
      <c r="Q1031" s="1"/>
      <c r="R1031" s="1"/>
      <c r="S1031" s="1"/>
      <c r="T1031" s="1"/>
      <c r="U1031" s="1"/>
    </row>
    <row r="1032" spans="1:21" ht="9.75" customHeight="1">
      <c r="A1032" s="1"/>
      <c r="B1032" s="1"/>
      <c r="C1032" s="1"/>
      <c r="D1032" s="1"/>
      <c r="E1032" s="1"/>
      <c r="F1032" s="1"/>
      <c r="G1032" s="1"/>
      <c r="H1032" s="1"/>
      <c r="I1032" s="1"/>
      <c r="J1032" s="1"/>
      <c r="K1032" s="1"/>
      <c r="L1032" s="1"/>
      <c r="M1032" s="1"/>
      <c r="N1032" s="1"/>
      <c r="O1032" s="1"/>
      <c r="P1032" s="1"/>
      <c r="Q1032" s="1"/>
      <c r="R1032" s="1"/>
      <c r="S1032" s="1"/>
      <c r="T1032" s="1"/>
      <c r="U1032" s="1"/>
    </row>
    <row r="1033" spans="1:21" ht="9.75" customHeight="1">
      <c r="A1033" s="1"/>
      <c r="B1033" s="1"/>
      <c r="C1033" s="1"/>
      <c r="D1033" s="1"/>
      <c r="E1033" s="1"/>
      <c r="F1033" s="1"/>
      <c r="G1033" s="1"/>
      <c r="H1033" s="1"/>
      <c r="I1033" s="1"/>
      <c r="J1033" s="1"/>
      <c r="K1033" s="1"/>
      <c r="L1033" s="1"/>
      <c r="M1033" s="1"/>
      <c r="N1033" s="1"/>
      <c r="O1033" s="1"/>
      <c r="P1033" s="1"/>
      <c r="Q1033" s="1"/>
      <c r="R1033" s="1"/>
      <c r="S1033" s="1"/>
      <c r="T1033" s="1"/>
      <c r="U1033" s="1"/>
    </row>
    <row r="1034" spans="1:21" ht="9.75" customHeight="1">
      <c r="A1034" s="1"/>
      <c r="B1034" s="1"/>
      <c r="C1034" s="1"/>
      <c r="D1034" s="1"/>
      <c r="E1034" s="1"/>
      <c r="F1034" s="1"/>
      <c r="G1034" s="1"/>
      <c r="H1034" s="1"/>
      <c r="I1034" s="1"/>
      <c r="J1034" s="1"/>
      <c r="K1034" s="1"/>
      <c r="L1034" s="1"/>
      <c r="M1034" s="1"/>
      <c r="N1034" s="1"/>
      <c r="O1034" s="1"/>
      <c r="P1034" s="1"/>
      <c r="Q1034" s="1"/>
      <c r="R1034" s="1"/>
      <c r="S1034" s="1"/>
      <c r="T1034" s="1"/>
      <c r="U1034" s="1"/>
    </row>
    <row r="1035" spans="1:21" ht="9.75" customHeight="1">
      <c r="A1035" s="1"/>
      <c r="B1035" s="1"/>
      <c r="C1035" s="1"/>
      <c r="D1035" s="1"/>
      <c r="E1035" s="1"/>
      <c r="F1035" s="1"/>
      <c r="G1035" s="1"/>
      <c r="H1035" s="1"/>
      <c r="I1035" s="1"/>
      <c r="J1035" s="1"/>
      <c r="K1035" s="1"/>
      <c r="L1035" s="1"/>
      <c r="M1035" s="1"/>
      <c r="N1035" s="1"/>
      <c r="O1035" s="1"/>
      <c r="P1035" s="1"/>
      <c r="Q1035" s="1"/>
      <c r="R1035" s="1"/>
      <c r="S1035" s="1"/>
      <c r="T1035" s="1"/>
      <c r="U1035" s="1"/>
    </row>
    <row r="1036" spans="1:21" ht="9.75" customHeight="1">
      <c r="A1036" s="1"/>
      <c r="B1036" s="1"/>
      <c r="C1036" s="1"/>
      <c r="D1036" s="1"/>
      <c r="E1036" s="1"/>
      <c r="F1036" s="1"/>
      <c r="G1036" s="1"/>
      <c r="H1036" s="1"/>
      <c r="I1036" s="1"/>
      <c r="J1036" s="1"/>
      <c r="K1036" s="1"/>
      <c r="L1036" s="1"/>
      <c r="M1036" s="1"/>
      <c r="N1036" s="1"/>
      <c r="O1036" s="1"/>
      <c r="P1036" s="1"/>
      <c r="Q1036" s="1"/>
      <c r="R1036" s="1"/>
      <c r="S1036" s="1"/>
      <c r="T1036" s="1"/>
      <c r="U1036" s="1"/>
    </row>
    <row r="1037" spans="1:21" ht="9.75" customHeight="1">
      <c r="A1037" s="1"/>
      <c r="B1037" s="1"/>
      <c r="C1037" s="1"/>
      <c r="D1037" s="1"/>
      <c r="E1037" s="1"/>
      <c r="F1037" s="1"/>
      <c r="G1037" s="1"/>
      <c r="H1037" s="1"/>
      <c r="I1037" s="1"/>
      <c r="J1037" s="1"/>
      <c r="K1037" s="1"/>
      <c r="L1037" s="1"/>
      <c r="M1037" s="1"/>
      <c r="N1037" s="1"/>
      <c r="O1037" s="1"/>
      <c r="P1037" s="1"/>
      <c r="Q1037" s="1"/>
      <c r="R1037" s="1"/>
      <c r="S1037" s="1"/>
      <c r="T1037" s="1"/>
      <c r="U1037" s="1"/>
    </row>
    <row r="1038" spans="1:21" ht="9.75" customHeight="1">
      <c r="A1038" s="1"/>
      <c r="B1038" s="1"/>
      <c r="C1038" s="1"/>
      <c r="D1038" s="1"/>
      <c r="E1038" s="1"/>
      <c r="F1038" s="1"/>
      <c r="G1038" s="1"/>
      <c r="H1038" s="1"/>
      <c r="I1038" s="1"/>
      <c r="J1038" s="1"/>
      <c r="K1038" s="1"/>
      <c r="L1038" s="1"/>
      <c r="M1038" s="1"/>
      <c r="N1038" s="1"/>
      <c r="O1038" s="1"/>
      <c r="P1038" s="1"/>
      <c r="Q1038" s="1"/>
      <c r="R1038" s="1"/>
      <c r="S1038" s="1"/>
      <c r="T1038" s="1"/>
      <c r="U1038" s="1"/>
    </row>
    <row r="1039" spans="1:21" ht="9.75" customHeight="1">
      <c r="A1039" s="1"/>
      <c r="B1039" s="1"/>
      <c r="C1039" s="1"/>
      <c r="D1039" s="1"/>
      <c r="E1039" s="1"/>
      <c r="F1039" s="1"/>
      <c r="G1039" s="1"/>
      <c r="H1039" s="1"/>
      <c r="I1039" s="1"/>
      <c r="J1039" s="1"/>
      <c r="K1039" s="1"/>
      <c r="L1039" s="1"/>
      <c r="M1039" s="1"/>
      <c r="N1039" s="1"/>
      <c r="O1039" s="1"/>
      <c r="P1039" s="1"/>
      <c r="Q1039" s="1"/>
      <c r="R1039" s="1"/>
      <c r="S1039" s="1"/>
      <c r="T1039" s="1"/>
      <c r="U1039" s="1"/>
    </row>
    <row r="1040" spans="1:21" ht="9.75" customHeight="1">
      <c r="A1040" s="1"/>
      <c r="B1040" s="1"/>
      <c r="C1040" s="1"/>
      <c r="D1040" s="1"/>
      <c r="E1040" s="1"/>
      <c r="F1040" s="1"/>
      <c r="G1040" s="1"/>
      <c r="H1040" s="1"/>
      <c r="I1040" s="1"/>
      <c r="J1040" s="1"/>
      <c r="K1040" s="1"/>
      <c r="L1040" s="1"/>
      <c r="M1040" s="1"/>
      <c r="N1040" s="1"/>
      <c r="O1040" s="1"/>
      <c r="P1040" s="1"/>
      <c r="Q1040" s="1"/>
      <c r="R1040" s="1"/>
      <c r="S1040" s="1"/>
      <c r="T1040" s="1"/>
      <c r="U1040" s="1"/>
    </row>
    <row r="1041" spans="1:21" ht="9.75" customHeight="1">
      <c r="A1041" s="1"/>
      <c r="B1041" s="1"/>
      <c r="C1041" s="1"/>
      <c r="D1041" s="1"/>
      <c r="E1041" s="1"/>
      <c r="F1041" s="1"/>
      <c r="G1041" s="1"/>
      <c r="H1041" s="1"/>
      <c r="I1041" s="1"/>
      <c r="J1041" s="1"/>
      <c r="K1041" s="1"/>
      <c r="L1041" s="1"/>
      <c r="M1041" s="1"/>
      <c r="N1041" s="1"/>
      <c r="O1041" s="1"/>
      <c r="P1041" s="1"/>
      <c r="Q1041" s="1"/>
      <c r="R1041" s="1"/>
      <c r="S1041" s="1"/>
      <c r="T1041" s="1"/>
      <c r="U1041" s="1"/>
    </row>
    <row r="1042" spans="1:21" ht="9.75" customHeight="1">
      <c r="A1042" s="1"/>
      <c r="B1042" s="1"/>
      <c r="C1042" s="1"/>
      <c r="D1042" s="1"/>
      <c r="E1042" s="1"/>
      <c r="F1042" s="1"/>
      <c r="G1042" s="1"/>
      <c r="H1042" s="1"/>
      <c r="I1042" s="1"/>
      <c r="J1042" s="1"/>
      <c r="K1042" s="1"/>
      <c r="L1042" s="1"/>
      <c r="M1042" s="1"/>
      <c r="N1042" s="1"/>
      <c r="O1042" s="1"/>
      <c r="P1042" s="1"/>
      <c r="Q1042" s="1"/>
      <c r="R1042" s="1"/>
      <c r="S1042" s="1"/>
      <c r="T1042" s="1"/>
      <c r="U1042" s="1"/>
    </row>
    <row r="1043" spans="1:21" ht="9.75" customHeight="1">
      <c r="A1043" s="1"/>
      <c r="B1043" s="1"/>
      <c r="C1043" s="1"/>
      <c r="D1043" s="1"/>
      <c r="E1043" s="1"/>
      <c r="F1043" s="1"/>
      <c r="G1043" s="1"/>
      <c r="H1043" s="1"/>
      <c r="I1043" s="1"/>
      <c r="J1043" s="1"/>
      <c r="K1043" s="1"/>
      <c r="L1043" s="1"/>
      <c r="M1043" s="1"/>
      <c r="N1043" s="1"/>
      <c r="O1043" s="1"/>
      <c r="P1043" s="1"/>
      <c r="Q1043" s="1"/>
      <c r="R1043" s="1"/>
      <c r="S1043" s="1"/>
      <c r="T1043" s="1"/>
      <c r="U1043" s="1"/>
    </row>
    <row r="1044" spans="1:21" ht="9.75" customHeight="1">
      <c r="A1044" s="1"/>
      <c r="B1044" s="1"/>
      <c r="C1044" s="1"/>
      <c r="D1044" s="1"/>
      <c r="E1044" s="1"/>
      <c r="F1044" s="1"/>
      <c r="G1044" s="1"/>
      <c r="H1044" s="1"/>
      <c r="I1044" s="1"/>
      <c r="J1044" s="1"/>
      <c r="K1044" s="1"/>
      <c r="L1044" s="1"/>
      <c r="M1044" s="1"/>
      <c r="N1044" s="1"/>
      <c r="O1044" s="1"/>
      <c r="P1044" s="1"/>
      <c r="Q1044" s="1"/>
      <c r="R1044" s="1"/>
      <c r="S1044" s="1"/>
      <c r="T1044" s="1"/>
      <c r="U1044" s="1"/>
    </row>
    <row r="1045" spans="1:21" ht="9.75" customHeight="1">
      <c r="A1045" s="1"/>
      <c r="B1045" s="1"/>
      <c r="C1045" s="1"/>
      <c r="D1045" s="1"/>
      <c r="E1045" s="1"/>
      <c r="F1045" s="1"/>
      <c r="G1045" s="1"/>
      <c r="H1045" s="1"/>
      <c r="I1045" s="1"/>
      <c r="J1045" s="1"/>
      <c r="K1045" s="1"/>
      <c r="L1045" s="1"/>
      <c r="M1045" s="1"/>
      <c r="N1045" s="1"/>
      <c r="O1045" s="1"/>
      <c r="P1045" s="1"/>
      <c r="Q1045" s="1"/>
      <c r="R1045" s="1"/>
      <c r="S1045" s="1"/>
      <c r="T1045" s="1"/>
      <c r="U1045" s="1"/>
    </row>
    <row r="1046" spans="1:21" ht="9.75" customHeight="1">
      <c r="A1046" s="1"/>
      <c r="B1046" s="1"/>
      <c r="C1046" s="1"/>
      <c r="D1046" s="1"/>
      <c r="E1046" s="1"/>
      <c r="F1046" s="1"/>
      <c r="G1046" s="1"/>
      <c r="H1046" s="1"/>
      <c r="I1046" s="1"/>
      <c r="J1046" s="1"/>
      <c r="K1046" s="1"/>
      <c r="L1046" s="1"/>
      <c r="M1046" s="1"/>
      <c r="N1046" s="1"/>
      <c r="O1046" s="1"/>
      <c r="P1046" s="1"/>
      <c r="Q1046" s="1"/>
      <c r="R1046" s="1"/>
      <c r="S1046" s="1"/>
      <c r="T1046" s="1"/>
      <c r="U1046" s="1"/>
    </row>
    <row r="1047" spans="1:21" ht="9.75" customHeight="1">
      <c r="A1047" s="1"/>
      <c r="B1047" s="1"/>
      <c r="C1047" s="1"/>
      <c r="D1047" s="1"/>
      <c r="E1047" s="1"/>
      <c r="F1047" s="1"/>
      <c r="G1047" s="1"/>
      <c r="H1047" s="1"/>
      <c r="I1047" s="1"/>
      <c r="J1047" s="1"/>
      <c r="K1047" s="1"/>
      <c r="L1047" s="1"/>
      <c r="M1047" s="1"/>
      <c r="N1047" s="1"/>
      <c r="O1047" s="1"/>
      <c r="P1047" s="1"/>
      <c r="Q1047" s="1"/>
      <c r="R1047" s="1"/>
      <c r="S1047" s="1"/>
      <c r="T1047" s="1"/>
      <c r="U1047" s="1"/>
    </row>
    <row r="1048" spans="1:21" ht="9.75" customHeight="1">
      <c r="A1048" s="1"/>
      <c r="B1048" s="1"/>
      <c r="C1048" s="1"/>
      <c r="D1048" s="1"/>
      <c r="E1048" s="1"/>
      <c r="F1048" s="1"/>
      <c r="G1048" s="1"/>
      <c r="H1048" s="1"/>
      <c r="I1048" s="1"/>
      <c r="J1048" s="1"/>
      <c r="K1048" s="1"/>
      <c r="L1048" s="1"/>
      <c r="M1048" s="1"/>
      <c r="N1048" s="1"/>
      <c r="O1048" s="1"/>
      <c r="P1048" s="1"/>
      <c r="Q1048" s="1"/>
      <c r="R1048" s="1"/>
      <c r="S1048" s="1"/>
      <c r="T1048" s="1"/>
      <c r="U1048" s="1"/>
    </row>
    <row r="1049" spans="1:21" ht="9.75" customHeight="1">
      <c r="A1049" s="1"/>
      <c r="B1049" s="1"/>
      <c r="C1049" s="1"/>
      <c r="D1049" s="1"/>
      <c r="E1049" s="1"/>
      <c r="F1049" s="1"/>
      <c r="G1049" s="1"/>
      <c r="H1049" s="1"/>
      <c r="I1049" s="1"/>
      <c r="J1049" s="1"/>
      <c r="K1049" s="1"/>
      <c r="L1049" s="1"/>
      <c r="M1049" s="1"/>
      <c r="N1049" s="1"/>
      <c r="O1049" s="1"/>
      <c r="P1049" s="1"/>
      <c r="Q1049" s="1"/>
      <c r="R1049" s="1"/>
      <c r="S1049" s="1"/>
      <c r="T1049" s="1"/>
      <c r="U1049" s="1"/>
    </row>
    <row r="1050" spans="1:21" ht="9.75" customHeight="1">
      <c r="A1050" s="1"/>
      <c r="B1050" s="1"/>
      <c r="C1050" s="1"/>
      <c r="D1050" s="1"/>
      <c r="E1050" s="1"/>
      <c r="F1050" s="1"/>
      <c r="G1050" s="1"/>
      <c r="H1050" s="1"/>
      <c r="I1050" s="1"/>
      <c r="J1050" s="1"/>
      <c r="K1050" s="1"/>
      <c r="L1050" s="1"/>
      <c r="M1050" s="1"/>
      <c r="N1050" s="1"/>
      <c r="O1050" s="1"/>
      <c r="P1050" s="1"/>
      <c r="Q1050" s="1"/>
      <c r="R1050" s="1"/>
      <c r="S1050" s="1"/>
      <c r="T1050" s="1"/>
      <c r="U1050" s="1"/>
    </row>
    <row r="1051" spans="1:21" ht="9.75" customHeight="1">
      <c r="A1051" s="1"/>
      <c r="B1051" s="1"/>
      <c r="C1051" s="1"/>
      <c r="D1051" s="1"/>
      <c r="E1051" s="1"/>
      <c r="F1051" s="1"/>
      <c r="G1051" s="1"/>
      <c r="H1051" s="1"/>
      <c r="I1051" s="1"/>
      <c r="J1051" s="1"/>
      <c r="K1051" s="1"/>
      <c r="L1051" s="1"/>
      <c r="M1051" s="1"/>
      <c r="N1051" s="1"/>
      <c r="O1051" s="1"/>
      <c r="P1051" s="1"/>
      <c r="Q1051" s="1"/>
      <c r="R1051" s="1"/>
      <c r="S1051" s="1"/>
      <c r="T1051" s="1"/>
      <c r="U1051" s="1"/>
    </row>
    <row r="1052" spans="1:21" ht="9.75" customHeight="1">
      <c r="A1052" s="1"/>
      <c r="B1052" s="1"/>
      <c r="C1052" s="1"/>
      <c r="D1052" s="1"/>
      <c r="E1052" s="1"/>
      <c r="F1052" s="1"/>
      <c r="G1052" s="1"/>
      <c r="H1052" s="1"/>
      <c r="I1052" s="1"/>
      <c r="J1052" s="1"/>
      <c r="K1052" s="1"/>
      <c r="L1052" s="1"/>
      <c r="M1052" s="1"/>
      <c r="N1052" s="1"/>
      <c r="O1052" s="1"/>
      <c r="P1052" s="1"/>
      <c r="Q1052" s="1"/>
      <c r="R1052" s="1"/>
      <c r="S1052" s="1"/>
      <c r="T1052" s="1"/>
      <c r="U1052" s="1"/>
    </row>
    <row r="1053" spans="1:21" ht="9.75" customHeight="1">
      <c r="A1053" s="1"/>
      <c r="B1053" s="1"/>
      <c r="C1053" s="1"/>
      <c r="D1053" s="1"/>
      <c r="E1053" s="1"/>
      <c r="F1053" s="1"/>
      <c r="G1053" s="1"/>
      <c r="H1053" s="1"/>
      <c r="I1053" s="1"/>
      <c r="J1053" s="1"/>
      <c r="K1053" s="1"/>
      <c r="L1053" s="1"/>
      <c r="M1053" s="1"/>
      <c r="N1053" s="1"/>
      <c r="O1053" s="1"/>
      <c r="P1053" s="1"/>
      <c r="Q1053" s="1"/>
      <c r="R1053" s="1"/>
      <c r="S1053" s="1"/>
      <c r="T1053" s="1"/>
      <c r="U1053" s="1"/>
    </row>
    <row r="1054" spans="1:21" ht="9.75" customHeight="1">
      <c r="A1054" s="1"/>
      <c r="B1054" s="1"/>
      <c r="C1054" s="1"/>
      <c r="D1054" s="1"/>
      <c r="E1054" s="1"/>
      <c r="F1054" s="1"/>
      <c r="G1054" s="1"/>
      <c r="H1054" s="1"/>
      <c r="I1054" s="1"/>
      <c r="J1054" s="1"/>
      <c r="K1054" s="1"/>
      <c r="L1054" s="1"/>
      <c r="M1054" s="1"/>
      <c r="N1054" s="1"/>
      <c r="O1054" s="1"/>
      <c r="P1054" s="1"/>
      <c r="Q1054" s="1"/>
      <c r="R1054" s="1"/>
      <c r="S1054" s="1"/>
      <c r="T1054" s="1"/>
      <c r="U1054" s="1"/>
    </row>
    <row r="1055" spans="1:21" ht="9.75" customHeight="1">
      <c r="A1055" s="1"/>
      <c r="B1055" s="1"/>
      <c r="C1055" s="1"/>
      <c r="D1055" s="1"/>
      <c r="E1055" s="1"/>
      <c r="F1055" s="1"/>
      <c r="G1055" s="1"/>
      <c r="H1055" s="1"/>
      <c r="I1055" s="1"/>
      <c r="J1055" s="1"/>
      <c r="K1055" s="1"/>
      <c r="L1055" s="1"/>
      <c r="M1055" s="1"/>
      <c r="N1055" s="1"/>
      <c r="O1055" s="1"/>
      <c r="P1055" s="1"/>
      <c r="Q1055" s="1"/>
      <c r="R1055" s="1"/>
      <c r="S1055" s="1"/>
      <c r="T1055" s="1"/>
      <c r="U1055" s="1"/>
    </row>
    <row r="1056" spans="1:21" ht="9.75" customHeight="1">
      <c r="A1056" s="1"/>
      <c r="B1056" s="1"/>
      <c r="C1056" s="1"/>
      <c r="D1056" s="1"/>
      <c r="E1056" s="1"/>
      <c r="F1056" s="1"/>
      <c r="G1056" s="1"/>
      <c r="H1056" s="1"/>
      <c r="I1056" s="1"/>
      <c r="J1056" s="1"/>
      <c r="K1056" s="1"/>
      <c r="L1056" s="1"/>
      <c r="M1056" s="1"/>
      <c r="N1056" s="1"/>
      <c r="O1056" s="1"/>
      <c r="P1056" s="1"/>
      <c r="Q1056" s="1"/>
      <c r="R1056" s="1"/>
      <c r="S1056" s="1"/>
      <c r="T1056" s="1"/>
      <c r="U1056" s="1"/>
    </row>
    <row r="1057" spans="1:21" ht="9.75" customHeight="1">
      <c r="A1057" s="1"/>
      <c r="B1057" s="1"/>
      <c r="C1057" s="1"/>
      <c r="D1057" s="1"/>
      <c r="E1057" s="1"/>
      <c r="F1057" s="1"/>
      <c r="G1057" s="1"/>
      <c r="H1057" s="1"/>
      <c r="I1057" s="1"/>
      <c r="J1057" s="1"/>
      <c r="K1057" s="1"/>
      <c r="L1057" s="1"/>
      <c r="M1057" s="1"/>
      <c r="N1057" s="1"/>
      <c r="O1057" s="1"/>
      <c r="P1057" s="1"/>
      <c r="Q1057" s="1"/>
      <c r="R1057" s="1"/>
      <c r="S1057" s="1"/>
      <c r="T1057" s="1"/>
      <c r="U1057" s="1"/>
    </row>
    <row r="1058" spans="1:21" ht="9.75" customHeight="1">
      <c r="A1058" s="1"/>
      <c r="B1058" s="1"/>
      <c r="C1058" s="1"/>
      <c r="D1058" s="1"/>
      <c r="E1058" s="1"/>
      <c r="F1058" s="1"/>
      <c r="G1058" s="1"/>
      <c r="H1058" s="1"/>
      <c r="I1058" s="1"/>
      <c r="J1058" s="1"/>
      <c r="K1058" s="1"/>
      <c r="L1058" s="1"/>
      <c r="M1058" s="1"/>
      <c r="N1058" s="1"/>
      <c r="O1058" s="1"/>
      <c r="P1058" s="1"/>
      <c r="Q1058" s="1"/>
      <c r="R1058" s="1"/>
      <c r="S1058" s="1"/>
      <c r="T1058" s="1"/>
      <c r="U1058" s="1"/>
    </row>
    <row r="1059" spans="1:21" ht="9.75" customHeight="1">
      <c r="A1059" s="1"/>
      <c r="B1059" s="1"/>
      <c r="C1059" s="1"/>
      <c r="D1059" s="1"/>
      <c r="E1059" s="1"/>
      <c r="F1059" s="1"/>
      <c r="G1059" s="1"/>
      <c r="H1059" s="1"/>
      <c r="I1059" s="1"/>
      <c r="J1059" s="1"/>
      <c r="K1059" s="1"/>
      <c r="L1059" s="1"/>
      <c r="M1059" s="1"/>
      <c r="N1059" s="1"/>
      <c r="O1059" s="1"/>
      <c r="P1059" s="1"/>
      <c r="Q1059" s="1"/>
      <c r="R1059" s="1"/>
      <c r="S1059" s="1"/>
      <c r="T1059" s="1"/>
      <c r="U1059" s="1"/>
    </row>
    <row r="1060" spans="1:21" ht="9.75" customHeight="1">
      <c r="A1060" s="1"/>
      <c r="B1060" s="1"/>
      <c r="C1060" s="1"/>
      <c r="D1060" s="1"/>
      <c r="E1060" s="1"/>
      <c r="F1060" s="1"/>
      <c r="G1060" s="1"/>
      <c r="H1060" s="1"/>
      <c r="I1060" s="1"/>
      <c r="J1060" s="1"/>
      <c r="K1060" s="1"/>
      <c r="L1060" s="1"/>
      <c r="M1060" s="1"/>
      <c r="N1060" s="1"/>
      <c r="O1060" s="1"/>
      <c r="P1060" s="1"/>
      <c r="Q1060" s="1"/>
      <c r="R1060" s="1"/>
      <c r="S1060" s="1"/>
      <c r="T1060" s="1"/>
      <c r="U1060" s="1"/>
    </row>
    <row r="1061" spans="1:21" ht="9.75" customHeight="1">
      <c r="A1061" s="1"/>
      <c r="B1061" s="1"/>
      <c r="C1061" s="1"/>
      <c r="D1061" s="1"/>
      <c r="E1061" s="1"/>
      <c r="F1061" s="1"/>
      <c r="G1061" s="1"/>
      <c r="H1061" s="1"/>
      <c r="I1061" s="1"/>
      <c r="J1061" s="1"/>
      <c r="K1061" s="1"/>
      <c r="L1061" s="1"/>
      <c r="M1061" s="1"/>
      <c r="N1061" s="1"/>
      <c r="O1061" s="1"/>
      <c r="P1061" s="1"/>
      <c r="Q1061" s="1"/>
      <c r="R1061" s="1"/>
      <c r="S1061" s="1"/>
      <c r="T1061" s="1"/>
      <c r="U1061" s="1"/>
    </row>
    <row r="1062" spans="1:21" ht="9.75" customHeight="1">
      <c r="A1062" s="1"/>
      <c r="B1062" s="1"/>
      <c r="C1062" s="1"/>
      <c r="D1062" s="1"/>
      <c r="E1062" s="1"/>
      <c r="F1062" s="1"/>
      <c r="G1062" s="1"/>
      <c r="H1062" s="1"/>
      <c r="I1062" s="1"/>
      <c r="J1062" s="1"/>
      <c r="K1062" s="1"/>
      <c r="L1062" s="1"/>
      <c r="M1062" s="1"/>
      <c r="N1062" s="1"/>
      <c r="O1062" s="1"/>
      <c r="P1062" s="1"/>
      <c r="Q1062" s="1"/>
      <c r="R1062" s="1"/>
      <c r="S1062" s="1"/>
      <c r="T1062" s="1"/>
      <c r="U1062" s="1"/>
    </row>
    <row r="1063" spans="1:21" ht="9.75" customHeight="1">
      <c r="A1063" s="1"/>
      <c r="B1063" s="1"/>
      <c r="C1063" s="1"/>
      <c r="D1063" s="1"/>
      <c r="E1063" s="1"/>
      <c r="F1063" s="1"/>
      <c r="G1063" s="1"/>
      <c r="H1063" s="1"/>
      <c r="I1063" s="1"/>
      <c r="J1063" s="1"/>
      <c r="K1063" s="1"/>
      <c r="L1063" s="1"/>
      <c r="M1063" s="1"/>
      <c r="N1063" s="1"/>
      <c r="O1063" s="1"/>
      <c r="P1063" s="1"/>
      <c r="Q1063" s="1"/>
      <c r="R1063" s="1"/>
      <c r="S1063" s="1"/>
      <c r="T1063" s="1"/>
      <c r="U1063" s="1"/>
    </row>
    <row r="1064" spans="1:21" ht="9.75" customHeight="1">
      <c r="A1064" s="1"/>
      <c r="B1064" s="1"/>
      <c r="C1064" s="1"/>
      <c r="D1064" s="1"/>
      <c r="E1064" s="1"/>
      <c r="F1064" s="1"/>
      <c r="G1064" s="1"/>
      <c r="H1064" s="1"/>
      <c r="I1064" s="1"/>
      <c r="J1064" s="1"/>
      <c r="K1064" s="1"/>
      <c r="L1064" s="1"/>
      <c r="M1064" s="1"/>
      <c r="N1064" s="1"/>
      <c r="O1064" s="1"/>
      <c r="P1064" s="1"/>
      <c r="Q1064" s="1"/>
      <c r="R1064" s="1"/>
      <c r="S1064" s="1"/>
      <c r="T1064" s="1"/>
      <c r="U1064" s="1"/>
    </row>
    <row r="1065" spans="1:21" ht="9.75" customHeight="1">
      <c r="A1065" s="1"/>
      <c r="B1065" s="1"/>
      <c r="C1065" s="1"/>
      <c r="D1065" s="1"/>
      <c r="E1065" s="1"/>
      <c r="F1065" s="1"/>
      <c r="G1065" s="1"/>
      <c r="H1065" s="1"/>
      <c r="I1065" s="1"/>
      <c r="J1065" s="1"/>
      <c r="K1065" s="1"/>
      <c r="L1065" s="1"/>
      <c r="M1065" s="1"/>
      <c r="N1065" s="1"/>
      <c r="O1065" s="1"/>
      <c r="P1065" s="1"/>
      <c r="Q1065" s="1"/>
      <c r="R1065" s="1"/>
      <c r="S1065" s="1"/>
      <c r="T1065" s="1"/>
      <c r="U1065" s="1"/>
    </row>
    <row r="1066" spans="1:21" ht="9.75" customHeight="1">
      <c r="A1066" s="1"/>
      <c r="B1066" s="1"/>
      <c r="C1066" s="1"/>
      <c r="D1066" s="1"/>
      <c r="E1066" s="1"/>
      <c r="F1066" s="1"/>
      <c r="G1066" s="1"/>
      <c r="H1066" s="1"/>
      <c r="I1066" s="1"/>
      <c r="J1066" s="1"/>
      <c r="K1066" s="1"/>
      <c r="L1066" s="1"/>
      <c r="M1066" s="1"/>
      <c r="N1066" s="1"/>
      <c r="O1066" s="1"/>
      <c r="P1066" s="1"/>
      <c r="Q1066" s="1"/>
      <c r="R1066" s="1"/>
      <c r="S1066" s="1"/>
      <c r="T1066" s="1"/>
      <c r="U1066" s="1"/>
    </row>
    <row r="1067" spans="1:21" ht="9.75" customHeight="1">
      <c r="A1067" s="1"/>
      <c r="B1067" s="1"/>
      <c r="C1067" s="1"/>
      <c r="D1067" s="1"/>
      <c r="E1067" s="1"/>
      <c r="F1067" s="1"/>
      <c r="G1067" s="1"/>
      <c r="H1067" s="1"/>
      <c r="I1067" s="1"/>
      <c r="J1067" s="1"/>
      <c r="K1067" s="1"/>
      <c r="L1067" s="1"/>
      <c r="M1067" s="1"/>
      <c r="N1067" s="1"/>
      <c r="O1067" s="1"/>
      <c r="P1067" s="1"/>
      <c r="Q1067" s="1"/>
      <c r="R1067" s="1"/>
      <c r="S1067" s="1"/>
      <c r="T1067" s="1"/>
      <c r="U1067" s="1"/>
    </row>
    <row r="1068" spans="1:21" ht="9.75" customHeight="1">
      <c r="A1068" s="1"/>
      <c r="B1068" s="1"/>
      <c r="C1068" s="1"/>
      <c r="D1068" s="1"/>
      <c r="E1068" s="1"/>
      <c r="F1068" s="1"/>
      <c r="G1068" s="1"/>
      <c r="H1068" s="1"/>
      <c r="I1068" s="1"/>
      <c r="J1068" s="1"/>
      <c r="K1068" s="1"/>
      <c r="L1068" s="1"/>
      <c r="M1068" s="1"/>
      <c r="N1068" s="1"/>
      <c r="O1068" s="1"/>
      <c r="P1068" s="1"/>
      <c r="Q1068" s="1"/>
      <c r="R1068" s="1"/>
      <c r="S1068" s="1"/>
      <c r="T1068" s="1"/>
      <c r="U1068" s="1"/>
    </row>
    <row r="1069" spans="1:21" ht="9.75" customHeight="1">
      <c r="A1069" s="1"/>
      <c r="B1069" s="1"/>
      <c r="C1069" s="1"/>
      <c r="D1069" s="1"/>
      <c r="E1069" s="1"/>
      <c r="F1069" s="1"/>
      <c r="G1069" s="1"/>
      <c r="H1069" s="1"/>
      <c r="I1069" s="1"/>
      <c r="J1069" s="1"/>
      <c r="K1069" s="1"/>
      <c r="L1069" s="1"/>
      <c r="M1069" s="1"/>
      <c r="N1069" s="1"/>
      <c r="O1069" s="1"/>
      <c r="P1069" s="1"/>
      <c r="Q1069" s="1"/>
      <c r="R1069" s="1"/>
      <c r="S1069" s="1"/>
      <c r="T1069" s="1"/>
      <c r="U1069" s="1"/>
    </row>
    <row r="1070" spans="1:21" ht="9.75" customHeight="1">
      <c r="A1070" s="1"/>
      <c r="B1070" s="1"/>
      <c r="C1070" s="1"/>
      <c r="D1070" s="1"/>
      <c r="E1070" s="1"/>
      <c r="F1070" s="1"/>
      <c r="G1070" s="1"/>
      <c r="H1070" s="1"/>
      <c r="I1070" s="1"/>
      <c r="J1070" s="1"/>
      <c r="K1070" s="1"/>
      <c r="L1070" s="1"/>
      <c r="M1070" s="1"/>
      <c r="N1070" s="1"/>
      <c r="O1070" s="1"/>
      <c r="P1070" s="1"/>
      <c r="Q1070" s="1"/>
      <c r="R1070" s="1"/>
      <c r="S1070" s="1"/>
      <c r="T1070" s="1"/>
      <c r="U1070" s="1"/>
    </row>
    <row r="1071" spans="1:21" ht="9.75" customHeight="1">
      <c r="A1071" s="1"/>
      <c r="B1071" s="1"/>
      <c r="C1071" s="1"/>
      <c r="D1071" s="1"/>
      <c r="E1071" s="1"/>
      <c r="F1071" s="1"/>
      <c r="G1071" s="1"/>
      <c r="H1071" s="1"/>
      <c r="I1071" s="1"/>
      <c r="J1071" s="1"/>
      <c r="K1071" s="1"/>
      <c r="L1071" s="1"/>
      <c r="M1071" s="1"/>
      <c r="N1071" s="1"/>
      <c r="O1071" s="1"/>
      <c r="P1071" s="1"/>
      <c r="Q1071" s="1"/>
      <c r="R1071" s="1"/>
      <c r="S1071" s="1"/>
      <c r="T1071" s="1"/>
      <c r="U1071" s="1"/>
    </row>
    <row r="1072" spans="1:21" ht="9.75" customHeight="1">
      <c r="A1072" s="1"/>
      <c r="B1072" s="1"/>
      <c r="C1072" s="1"/>
      <c r="D1072" s="1"/>
      <c r="E1072" s="1"/>
      <c r="F1072" s="1"/>
      <c r="G1072" s="1"/>
      <c r="H1072" s="1"/>
      <c r="I1072" s="1"/>
      <c r="J1072" s="1"/>
      <c r="K1072" s="1"/>
      <c r="L1072" s="1"/>
      <c r="M1072" s="1"/>
      <c r="N1072" s="1"/>
      <c r="O1072" s="1"/>
      <c r="P1072" s="1"/>
      <c r="Q1072" s="1"/>
      <c r="R1072" s="1"/>
      <c r="S1072" s="1"/>
      <c r="T1072" s="1"/>
      <c r="U1072" s="1"/>
    </row>
    <row r="1073" spans="1:21" ht="9.75" customHeight="1">
      <c r="A1073" s="1"/>
      <c r="B1073" s="1"/>
      <c r="C1073" s="1"/>
      <c r="D1073" s="1"/>
      <c r="E1073" s="1"/>
      <c r="F1073" s="1"/>
      <c r="G1073" s="1"/>
      <c r="H1073" s="1"/>
      <c r="I1073" s="1"/>
      <c r="J1073" s="1"/>
      <c r="K1073" s="1"/>
      <c r="L1073" s="1"/>
      <c r="M1073" s="1"/>
      <c r="N1073" s="1"/>
      <c r="O1073" s="1"/>
      <c r="P1073" s="1"/>
      <c r="Q1073" s="1"/>
      <c r="R1073" s="1"/>
      <c r="S1073" s="1"/>
      <c r="T1073" s="1"/>
      <c r="U1073" s="1"/>
    </row>
    <row r="1074" spans="1:21" ht="9.75" customHeight="1">
      <c r="A1074" s="1"/>
      <c r="B1074" s="1"/>
      <c r="C1074" s="1"/>
      <c r="D1074" s="1"/>
      <c r="E1074" s="1"/>
      <c r="F1074" s="1"/>
      <c r="G1074" s="1"/>
      <c r="H1074" s="1"/>
      <c r="I1074" s="1"/>
      <c r="J1074" s="1"/>
      <c r="K1074" s="1"/>
      <c r="L1074" s="1"/>
      <c r="M1074" s="1"/>
      <c r="N1074" s="1"/>
      <c r="O1074" s="1"/>
      <c r="P1074" s="1"/>
      <c r="Q1074" s="1"/>
      <c r="R1074" s="1"/>
      <c r="S1074" s="1"/>
      <c r="T1074" s="1"/>
      <c r="U1074" s="1"/>
    </row>
    <row r="1075" spans="1:21" ht="9.75" customHeight="1">
      <c r="A1075" s="1"/>
      <c r="B1075" s="1"/>
      <c r="C1075" s="1"/>
      <c r="D1075" s="1"/>
      <c r="E1075" s="1"/>
      <c r="F1075" s="1"/>
      <c r="G1075" s="1"/>
      <c r="H1075" s="1"/>
      <c r="I1075" s="1"/>
      <c r="J1075" s="1"/>
      <c r="K1075" s="1"/>
      <c r="L1075" s="1"/>
      <c r="M1075" s="1"/>
      <c r="N1075" s="1"/>
      <c r="O1075" s="1"/>
      <c r="P1075" s="1"/>
      <c r="Q1075" s="1"/>
      <c r="R1075" s="1"/>
      <c r="S1075" s="1"/>
      <c r="T1075" s="1"/>
      <c r="U1075" s="1"/>
    </row>
    <row r="1076" spans="1:21" ht="9.75" customHeight="1">
      <c r="A1076" s="1"/>
      <c r="B1076" s="1"/>
      <c r="C1076" s="1"/>
      <c r="D1076" s="1"/>
      <c r="E1076" s="1"/>
      <c r="F1076" s="1"/>
      <c r="G1076" s="1"/>
      <c r="H1076" s="1"/>
      <c r="I1076" s="1"/>
      <c r="J1076" s="1"/>
      <c r="K1076" s="1"/>
      <c r="L1076" s="1"/>
      <c r="M1076" s="1"/>
      <c r="N1076" s="1"/>
      <c r="O1076" s="1"/>
      <c r="P1076" s="1"/>
      <c r="Q1076" s="1"/>
      <c r="R1076" s="1"/>
      <c r="S1076" s="1"/>
      <c r="T1076" s="1"/>
      <c r="U1076" s="1"/>
    </row>
    <row r="1077" spans="1:21" ht="9.75" customHeight="1">
      <c r="A1077" s="1"/>
      <c r="B1077" s="1"/>
      <c r="C1077" s="1"/>
      <c r="D1077" s="1"/>
      <c r="E1077" s="1"/>
      <c r="F1077" s="1"/>
      <c r="G1077" s="1"/>
      <c r="H1077" s="1"/>
      <c r="I1077" s="1"/>
      <c r="J1077" s="1"/>
      <c r="K1077" s="1"/>
      <c r="L1077" s="1"/>
      <c r="M1077" s="1"/>
      <c r="N1077" s="1"/>
      <c r="O1077" s="1"/>
      <c r="P1077" s="1"/>
      <c r="Q1077" s="1"/>
      <c r="R1077" s="1"/>
      <c r="S1077" s="1"/>
      <c r="T1077" s="1"/>
      <c r="U1077" s="1"/>
    </row>
    <row r="1078" spans="1:21" ht="9.75" customHeight="1">
      <c r="A1078" s="1"/>
      <c r="B1078" s="1"/>
      <c r="C1078" s="1"/>
      <c r="D1078" s="1"/>
      <c r="E1078" s="1"/>
      <c r="F1078" s="1"/>
      <c r="G1078" s="1"/>
      <c r="H1078" s="1"/>
      <c r="I1078" s="1"/>
      <c r="J1078" s="1"/>
      <c r="K1078" s="1"/>
      <c r="L1078" s="1"/>
      <c r="M1078" s="1"/>
      <c r="N1078" s="1"/>
      <c r="O1078" s="1"/>
      <c r="P1078" s="1"/>
      <c r="Q1078" s="1"/>
      <c r="R1078" s="1"/>
      <c r="S1078" s="1"/>
      <c r="T1078" s="1"/>
      <c r="U1078" s="1"/>
    </row>
    <row r="1079" spans="1:21" ht="9.75" customHeight="1">
      <c r="A1079" s="1"/>
      <c r="B1079" s="1"/>
      <c r="C1079" s="1"/>
      <c r="D1079" s="1"/>
      <c r="E1079" s="1"/>
      <c r="F1079" s="1"/>
      <c r="G1079" s="1"/>
      <c r="H1079" s="1"/>
      <c r="I1079" s="1"/>
      <c r="J1079" s="1"/>
      <c r="K1079" s="1"/>
      <c r="L1079" s="1"/>
      <c r="M1079" s="1"/>
      <c r="N1079" s="1"/>
      <c r="O1079" s="1"/>
      <c r="P1079" s="1"/>
      <c r="Q1079" s="1"/>
      <c r="R1079" s="1"/>
      <c r="S1079" s="1"/>
      <c r="T1079" s="1"/>
      <c r="U1079" s="1"/>
    </row>
    <row r="1080" spans="1:21" ht="9.75" customHeight="1">
      <c r="A1080" s="1"/>
      <c r="B1080" s="1"/>
      <c r="C1080" s="1"/>
      <c r="D1080" s="1"/>
      <c r="E1080" s="1"/>
      <c r="F1080" s="1"/>
      <c r="G1080" s="1"/>
      <c r="H1080" s="1"/>
      <c r="I1080" s="1"/>
      <c r="J1080" s="1"/>
      <c r="K1080" s="1"/>
      <c r="L1080" s="1"/>
      <c r="M1080" s="1"/>
      <c r="N1080" s="1"/>
      <c r="O1080" s="1"/>
      <c r="P1080" s="1"/>
      <c r="Q1080" s="1"/>
      <c r="R1080" s="1"/>
      <c r="S1080" s="1"/>
      <c r="T1080" s="1"/>
      <c r="U1080" s="1"/>
    </row>
    <row r="1081" spans="1:21" ht="9.75" customHeight="1">
      <c r="A1081" s="1"/>
      <c r="B1081" s="1"/>
      <c r="C1081" s="1"/>
      <c r="D1081" s="1"/>
      <c r="E1081" s="1"/>
      <c r="F1081" s="1"/>
      <c r="G1081" s="1"/>
      <c r="H1081" s="1"/>
      <c r="I1081" s="1"/>
      <c r="J1081" s="1"/>
      <c r="K1081" s="1"/>
      <c r="L1081" s="1"/>
      <c r="M1081" s="1"/>
      <c r="N1081" s="1"/>
      <c r="O1081" s="1"/>
      <c r="P1081" s="1"/>
      <c r="Q1081" s="1"/>
      <c r="R1081" s="1"/>
      <c r="S1081" s="1"/>
      <c r="T1081" s="1"/>
      <c r="U1081" s="1"/>
    </row>
    <row r="1082" spans="1:21" ht="9.75" customHeight="1">
      <c r="A1082" s="1"/>
      <c r="B1082" s="1"/>
      <c r="C1082" s="1"/>
      <c r="D1082" s="1"/>
      <c r="E1082" s="1"/>
      <c r="F1082" s="1"/>
      <c r="G1082" s="1"/>
      <c r="H1082" s="1"/>
      <c r="I1082" s="1"/>
      <c r="J1082" s="1"/>
      <c r="K1082" s="1"/>
      <c r="L1082" s="1"/>
      <c r="M1082" s="1"/>
      <c r="N1082" s="1"/>
      <c r="O1082" s="1"/>
      <c r="P1082" s="1"/>
      <c r="Q1082" s="1"/>
      <c r="R1082" s="1"/>
      <c r="S1082" s="1"/>
      <c r="T1082" s="1"/>
      <c r="U1082" s="1"/>
    </row>
    <row r="1083" spans="1:21" ht="9.75" customHeight="1">
      <c r="A1083" s="1"/>
      <c r="B1083" s="1"/>
      <c r="C1083" s="1"/>
      <c r="D1083" s="1"/>
      <c r="E1083" s="1"/>
      <c r="F1083" s="1"/>
      <c r="G1083" s="1"/>
      <c r="H1083" s="1"/>
      <c r="I1083" s="1"/>
      <c r="J1083" s="1"/>
      <c r="K1083" s="1"/>
      <c r="L1083" s="1"/>
      <c r="M1083" s="1"/>
      <c r="N1083" s="1"/>
      <c r="O1083" s="1"/>
      <c r="P1083" s="1"/>
      <c r="Q1083" s="1"/>
      <c r="R1083" s="1"/>
      <c r="S1083" s="1"/>
      <c r="T1083" s="1"/>
      <c r="U1083" s="1"/>
    </row>
    <row r="1084" spans="1:21" ht="9.75" customHeight="1">
      <c r="A1084" s="1"/>
      <c r="B1084" s="1"/>
      <c r="C1084" s="1"/>
      <c r="D1084" s="1"/>
      <c r="E1084" s="1"/>
      <c r="F1084" s="1"/>
      <c r="G1084" s="1"/>
      <c r="H1084" s="1"/>
      <c r="I1084" s="1"/>
      <c r="J1084" s="1"/>
      <c r="K1084" s="1"/>
      <c r="L1084" s="1"/>
      <c r="M1084" s="1"/>
      <c r="N1084" s="1"/>
      <c r="O1084" s="1"/>
      <c r="P1084" s="1"/>
      <c r="Q1084" s="1"/>
      <c r="R1084" s="1"/>
      <c r="S1084" s="1"/>
      <c r="T1084" s="1"/>
      <c r="U1084" s="1"/>
    </row>
    <row r="1085" spans="1:21" ht="9.75" customHeight="1">
      <c r="A1085" s="1"/>
      <c r="B1085" s="1"/>
      <c r="C1085" s="1"/>
      <c r="D1085" s="1"/>
      <c r="E1085" s="1"/>
      <c r="F1085" s="1"/>
      <c r="G1085" s="1"/>
      <c r="H1085" s="1"/>
      <c r="I1085" s="1"/>
      <c r="J1085" s="1"/>
      <c r="K1085" s="1"/>
      <c r="L1085" s="1"/>
      <c r="M1085" s="1"/>
      <c r="N1085" s="1"/>
      <c r="O1085" s="1"/>
      <c r="P1085" s="1"/>
      <c r="Q1085" s="1"/>
      <c r="R1085" s="1"/>
      <c r="S1085" s="1"/>
      <c r="T1085" s="1"/>
      <c r="U1085" s="1"/>
    </row>
    <row r="1086" spans="1:21" ht="9.75" customHeight="1">
      <c r="A1086" s="1"/>
      <c r="B1086" s="1"/>
      <c r="C1086" s="1"/>
      <c r="D1086" s="1"/>
      <c r="E1086" s="1"/>
      <c r="F1086" s="1"/>
      <c r="G1086" s="1"/>
      <c r="H1086" s="1"/>
      <c r="I1086" s="1"/>
      <c r="J1086" s="1"/>
      <c r="K1086" s="1"/>
      <c r="L1086" s="1"/>
      <c r="M1086" s="1"/>
      <c r="N1086" s="1"/>
      <c r="O1086" s="1"/>
      <c r="P1086" s="1"/>
      <c r="Q1086" s="1"/>
      <c r="R1086" s="1"/>
      <c r="S1086" s="1"/>
      <c r="T1086" s="1"/>
      <c r="U1086" s="1"/>
    </row>
    <row r="1087" spans="1:21" ht="9.75" customHeight="1">
      <c r="A1087" s="1"/>
      <c r="B1087" s="1"/>
      <c r="C1087" s="1"/>
      <c r="D1087" s="1"/>
      <c r="E1087" s="1"/>
      <c r="F1087" s="1"/>
      <c r="G1087" s="1"/>
      <c r="H1087" s="1"/>
      <c r="I1087" s="1"/>
      <c r="J1087" s="1"/>
      <c r="K1087" s="1"/>
      <c r="L1087" s="1"/>
      <c r="M1087" s="1"/>
      <c r="N1087" s="1"/>
      <c r="O1087" s="1"/>
      <c r="P1087" s="1"/>
      <c r="Q1087" s="1"/>
      <c r="R1087" s="1"/>
      <c r="S1087" s="1"/>
      <c r="T1087" s="1"/>
      <c r="U1087" s="1"/>
    </row>
    <row r="1088" spans="1:21" ht="9.75" customHeight="1">
      <c r="A1088" s="1"/>
      <c r="B1088" s="1"/>
      <c r="C1088" s="1"/>
      <c r="D1088" s="1"/>
      <c r="E1088" s="1"/>
      <c r="F1088" s="1"/>
      <c r="G1088" s="1"/>
      <c r="H1088" s="1"/>
      <c r="I1088" s="1"/>
      <c r="J1088" s="1"/>
      <c r="K1088" s="1"/>
      <c r="L1088" s="1"/>
      <c r="M1088" s="1"/>
      <c r="N1088" s="1"/>
      <c r="O1088" s="1"/>
      <c r="P1088" s="1"/>
      <c r="Q1088" s="1"/>
      <c r="R1088" s="1"/>
      <c r="S1088" s="1"/>
      <c r="T1088" s="1"/>
      <c r="U1088" s="1"/>
    </row>
    <row r="1089" spans="1:21" ht="9.75" customHeight="1">
      <c r="A1089" s="1"/>
      <c r="B1089" s="1"/>
      <c r="C1089" s="1"/>
      <c r="D1089" s="1"/>
      <c r="E1089" s="1"/>
      <c r="F1089" s="1"/>
      <c r="G1089" s="1"/>
      <c r="H1089" s="1"/>
      <c r="I1089" s="1"/>
      <c r="J1089" s="1"/>
      <c r="K1089" s="1"/>
      <c r="L1089" s="1"/>
      <c r="M1089" s="1"/>
      <c r="N1089" s="1"/>
      <c r="O1089" s="1"/>
      <c r="P1089" s="1"/>
      <c r="Q1089" s="1"/>
      <c r="R1089" s="1"/>
      <c r="S1089" s="1"/>
      <c r="T1089" s="1"/>
      <c r="U1089" s="1"/>
    </row>
    <row r="1090" spans="1:21" ht="9.75" customHeight="1">
      <c r="A1090" s="1"/>
      <c r="B1090" s="1"/>
      <c r="C1090" s="1"/>
      <c r="D1090" s="1"/>
      <c r="E1090" s="1"/>
      <c r="F1090" s="1"/>
      <c r="G1090" s="1"/>
      <c r="H1090" s="1"/>
      <c r="I1090" s="1"/>
      <c r="J1090" s="1"/>
      <c r="K1090" s="1"/>
      <c r="L1090" s="1"/>
      <c r="M1090" s="1"/>
      <c r="N1090" s="1"/>
      <c r="O1090" s="1"/>
      <c r="P1090" s="1"/>
      <c r="Q1090" s="1"/>
      <c r="R1090" s="1"/>
      <c r="S1090" s="1"/>
      <c r="T1090" s="1"/>
      <c r="U1090" s="1"/>
    </row>
    <row r="1091" spans="1:21" ht="9.75" customHeight="1">
      <c r="A1091" s="1"/>
      <c r="B1091" s="1"/>
      <c r="C1091" s="1"/>
      <c r="D1091" s="1"/>
      <c r="E1091" s="1"/>
      <c r="F1091" s="1"/>
      <c r="G1091" s="1"/>
      <c r="H1091" s="1"/>
      <c r="I1091" s="1"/>
      <c r="J1091" s="1"/>
      <c r="K1091" s="1"/>
      <c r="L1091" s="1"/>
      <c r="M1091" s="1"/>
      <c r="N1091" s="1"/>
      <c r="O1091" s="1"/>
      <c r="P1091" s="1"/>
      <c r="Q1091" s="1"/>
      <c r="R1091" s="1"/>
      <c r="S1091" s="1"/>
      <c r="T1091" s="1"/>
      <c r="U1091" s="1"/>
    </row>
    <row r="1092" spans="1:21" ht="9.75" customHeight="1">
      <c r="A1092" s="1"/>
      <c r="B1092" s="1"/>
      <c r="C1092" s="1"/>
      <c r="D1092" s="1"/>
      <c r="E1092" s="1"/>
      <c r="F1092" s="1"/>
      <c r="G1092" s="1"/>
      <c r="H1092" s="1"/>
      <c r="I1092" s="1"/>
      <c r="J1092" s="1"/>
      <c r="K1092" s="1"/>
      <c r="L1092" s="1"/>
      <c r="M1092" s="1"/>
      <c r="N1092" s="1"/>
      <c r="O1092" s="1"/>
      <c r="P1092" s="1"/>
      <c r="Q1092" s="1"/>
      <c r="R1092" s="1"/>
      <c r="S1092" s="1"/>
      <c r="T1092" s="1"/>
      <c r="U1092" s="1"/>
    </row>
    <row r="1093" spans="1:21" ht="9.75" customHeight="1">
      <c r="A1093" s="1"/>
      <c r="B1093" s="1"/>
      <c r="C1093" s="1"/>
      <c r="D1093" s="1"/>
      <c r="E1093" s="1"/>
      <c r="F1093" s="1"/>
      <c r="G1093" s="1"/>
      <c r="H1093" s="1"/>
      <c r="I1093" s="1"/>
      <c r="J1093" s="1"/>
      <c r="K1093" s="1"/>
      <c r="L1093" s="1"/>
      <c r="M1093" s="1"/>
      <c r="N1093" s="1"/>
      <c r="O1093" s="1"/>
      <c r="P1093" s="1"/>
      <c r="Q1093" s="1"/>
      <c r="R1093" s="1"/>
      <c r="S1093" s="1"/>
      <c r="T1093" s="1"/>
      <c r="U1093" s="1"/>
    </row>
    <row r="1094" spans="1:21" ht="9.75" customHeight="1">
      <c r="A1094" s="1"/>
      <c r="B1094" s="1"/>
      <c r="C1094" s="1"/>
      <c r="D1094" s="1"/>
      <c r="E1094" s="1"/>
      <c r="F1094" s="1"/>
      <c r="G1094" s="1"/>
      <c r="H1094" s="1"/>
      <c r="I1094" s="1"/>
      <c r="J1094" s="1"/>
      <c r="K1094" s="1"/>
      <c r="L1094" s="1"/>
      <c r="M1094" s="1"/>
      <c r="N1094" s="1"/>
      <c r="O1094" s="1"/>
      <c r="P1094" s="1"/>
      <c r="Q1094" s="1"/>
      <c r="R1094" s="1"/>
      <c r="S1094" s="1"/>
      <c r="T1094" s="1"/>
      <c r="U1094" s="1"/>
    </row>
    <row r="1095" spans="1:21" ht="9.75" customHeight="1">
      <c r="A1095" s="1"/>
      <c r="B1095" s="1"/>
      <c r="C1095" s="1"/>
      <c r="D1095" s="1"/>
      <c r="E1095" s="1"/>
      <c r="F1095" s="1"/>
      <c r="G1095" s="1"/>
      <c r="H1095" s="1"/>
      <c r="I1095" s="1"/>
      <c r="J1095" s="1"/>
      <c r="K1095" s="1"/>
      <c r="L1095" s="1"/>
      <c r="M1095" s="1"/>
      <c r="N1095" s="1"/>
      <c r="O1095" s="1"/>
      <c r="P1095" s="1"/>
      <c r="Q1095" s="1"/>
      <c r="R1095" s="1"/>
      <c r="S1095" s="1"/>
      <c r="T1095" s="1"/>
      <c r="U1095" s="1"/>
    </row>
    <row r="1096" spans="1:21" ht="9.75" customHeight="1">
      <c r="A1096" s="1"/>
      <c r="B1096" s="1"/>
      <c r="C1096" s="1"/>
      <c r="D1096" s="1"/>
      <c r="E1096" s="1"/>
      <c r="F1096" s="1"/>
      <c r="G1096" s="1"/>
      <c r="H1096" s="1"/>
      <c r="I1096" s="1"/>
      <c r="J1096" s="1"/>
      <c r="K1096" s="1"/>
      <c r="L1096" s="1"/>
      <c r="M1096" s="1"/>
      <c r="N1096" s="1"/>
      <c r="O1096" s="1"/>
      <c r="P1096" s="1"/>
      <c r="Q1096" s="1"/>
      <c r="R1096" s="1"/>
      <c r="S1096" s="1"/>
      <c r="T1096" s="1"/>
      <c r="U1096" s="1"/>
    </row>
    <row r="1097" spans="1:21" ht="9.75" customHeight="1">
      <c r="A1097" s="1"/>
      <c r="B1097" s="1"/>
      <c r="C1097" s="1"/>
      <c r="D1097" s="1"/>
      <c r="E1097" s="1"/>
      <c r="F1097" s="1"/>
      <c r="G1097" s="1"/>
      <c r="H1097" s="1"/>
      <c r="I1097" s="1"/>
      <c r="J1097" s="1"/>
      <c r="K1097" s="1"/>
      <c r="L1097" s="1"/>
      <c r="M1097" s="1"/>
      <c r="N1097" s="1"/>
      <c r="O1097" s="1"/>
      <c r="P1097" s="1"/>
      <c r="Q1097" s="1"/>
      <c r="R1097" s="1"/>
      <c r="S1097" s="1"/>
      <c r="T1097" s="1"/>
      <c r="U1097" s="1"/>
    </row>
    <row r="1098" spans="1:21" ht="9.75" customHeight="1">
      <c r="A1098" s="1"/>
      <c r="B1098" s="1"/>
      <c r="C1098" s="1"/>
      <c r="D1098" s="1"/>
      <c r="E1098" s="1"/>
      <c r="F1098" s="1"/>
      <c r="G1098" s="1"/>
      <c r="H1098" s="1"/>
      <c r="I1098" s="1"/>
      <c r="J1098" s="1"/>
      <c r="K1098" s="1"/>
      <c r="L1098" s="1"/>
      <c r="M1098" s="1"/>
      <c r="N1098" s="1"/>
      <c r="O1098" s="1"/>
      <c r="P1098" s="1"/>
      <c r="Q1098" s="1"/>
      <c r="R1098" s="1"/>
      <c r="S1098" s="1"/>
      <c r="T1098" s="1"/>
      <c r="U1098" s="1"/>
    </row>
    <row r="1099" spans="1:21" ht="9.75" customHeight="1">
      <c r="A1099" s="1"/>
      <c r="B1099" s="1"/>
      <c r="C1099" s="1"/>
      <c r="D1099" s="1"/>
      <c r="E1099" s="1"/>
      <c r="F1099" s="1"/>
      <c r="G1099" s="1"/>
      <c r="H1099" s="1"/>
      <c r="I1099" s="1"/>
      <c r="J1099" s="1"/>
      <c r="K1099" s="1"/>
      <c r="L1099" s="1"/>
      <c r="M1099" s="1"/>
      <c r="N1099" s="1"/>
      <c r="O1099" s="1"/>
      <c r="P1099" s="1"/>
      <c r="Q1099" s="1"/>
      <c r="R1099" s="1"/>
      <c r="S1099" s="1"/>
      <c r="T1099" s="1"/>
      <c r="U1099" s="1"/>
    </row>
    <row r="1100" spans="1:21" ht="9.75" customHeight="1">
      <c r="A1100" s="1"/>
      <c r="B1100" s="1"/>
      <c r="C1100" s="1"/>
      <c r="D1100" s="1"/>
      <c r="E1100" s="1"/>
      <c r="F1100" s="1"/>
      <c r="G1100" s="1"/>
      <c r="H1100" s="1"/>
      <c r="I1100" s="1"/>
      <c r="J1100" s="1"/>
      <c r="K1100" s="1"/>
      <c r="L1100" s="1"/>
      <c r="M1100" s="1"/>
      <c r="N1100" s="1"/>
      <c r="O1100" s="1"/>
      <c r="P1100" s="1"/>
      <c r="Q1100" s="1"/>
      <c r="R1100" s="1"/>
      <c r="S1100" s="1"/>
      <c r="T1100" s="1"/>
      <c r="U1100" s="1"/>
    </row>
    <row r="1101" spans="1:21" ht="9.75" customHeight="1">
      <c r="A1101" s="1"/>
      <c r="B1101" s="1"/>
      <c r="C1101" s="1"/>
      <c r="D1101" s="1"/>
      <c r="E1101" s="1"/>
      <c r="F1101" s="1"/>
      <c r="G1101" s="1"/>
      <c r="H1101" s="1"/>
      <c r="I1101" s="1"/>
      <c r="J1101" s="1"/>
      <c r="K1101" s="1"/>
      <c r="L1101" s="1"/>
      <c r="M1101" s="1"/>
      <c r="N1101" s="1"/>
      <c r="O1101" s="1"/>
      <c r="P1101" s="1"/>
      <c r="Q1101" s="1"/>
      <c r="R1101" s="1"/>
      <c r="S1101" s="1"/>
      <c r="T1101" s="1"/>
      <c r="U1101" s="1"/>
    </row>
    <row r="1102" spans="1:21" ht="9.75" customHeight="1">
      <c r="A1102" s="1"/>
      <c r="B1102" s="1"/>
      <c r="C1102" s="1"/>
      <c r="D1102" s="1"/>
      <c r="E1102" s="1"/>
      <c r="F1102" s="1"/>
      <c r="G1102" s="1"/>
      <c r="H1102" s="1"/>
      <c r="I1102" s="1"/>
      <c r="J1102" s="1"/>
      <c r="K1102" s="1"/>
      <c r="L1102" s="1"/>
      <c r="M1102" s="1"/>
      <c r="N1102" s="1"/>
      <c r="O1102" s="1"/>
      <c r="P1102" s="1"/>
      <c r="Q1102" s="1"/>
      <c r="R1102" s="1"/>
      <c r="S1102" s="1"/>
      <c r="T1102" s="1"/>
      <c r="U1102" s="1"/>
    </row>
    <row r="1103" spans="1:21" ht="9.75" customHeight="1">
      <c r="A1103" s="1"/>
      <c r="B1103" s="1"/>
      <c r="C1103" s="1"/>
      <c r="D1103" s="1"/>
      <c r="E1103" s="1"/>
      <c r="F1103" s="1"/>
      <c r="G1103" s="1"/>
      <c r="H1103" s="1"/>
      <c r="I1103" s="1"/>
      <c r="J1103" s="1"/>
      <c r="K1103" s="1"/>
      <c r="L1103" s="1"/>
      <c r="M1103" s="1"/>
      <c r="N1103" s="1"/>
      <c r="O1103" s="1"/>
      <c r="P1103" s="1"/>
      <c r="Q1103" s="1"/>
      <c r="R1103" s="1"/>
      <c r="S1103" s="1"/>
      <c r="T1103" s="1"/>
      <c r="U1103" s="1"/>
    </row>
    <row r="1104" spans="1:21" ht="9.75" customHeight="1">
      <c r="A1104" s="1"/>
      <c r="B1104" s="1"/>
      <c r="C1104" s="1"/>
      <c r="D1104" s="1"/>
      <c r="E1104" s="1"/>
      <c r="F1104" s="1"/>
      <c r="G1104" s="1"/>
      <c r="H1104" s="1"/>
      <c r="I1104" s="1"/>
      <c r="J1104" s="1"/>
      <c r="K1104" s="1"/>
      <c r="L1104" s="1"/>
      <c r="M1104" s="1"/>
      <c r="N1104" s="1"/>
      <c r="O1104" s="1"/>
      <c r="P1104" s="1"/>
      <c r="Q1104" s="1"/>
      <c r="R1104" s="1"/>
      <c r="S1104" s="1"/>
      <c r="T1104" s="1"/>
      <c r="U1104" s="1"/>
    </row>
    <row r="1105" spans="1:21" ht="9.75" customHeight="1">
      <c r="A1105" s="1"/>
      <c r="B1105" s="1"/>
      <c r="C1105" s="1"/>
      <c r="D1105" s="1"/>
      <c r="E1105" s="1"/>
      <c r="F1105" s="1"/>
      <c r="G1105" s="1"/>
      <c r="H1105" s="1"/>
      <c r="I1105" s="1"/>
      <c r="J1105" s="1"/>
      <c r="K1105" s="1"/>
      <c r="L1105" s="1"/>
      <c r="M1105" s="1"/>
      <c r="N1105" s="1"/>
      <c r="O1105" s="1"/>
      <c r="P1105" s="1"/>
      <c r="Q1105" s="1"/>
      <c r="R1105" s="1"/>
      <c r="S1105" s="1"/>
      <c r="T1105" s="1"/>
      <c r="U1105" s="1"/>
    </row>
    <row r="1106" spans="1:21" ht="9.75" customHeight="1">
      <c r="A1106" s="1"/>
      <c r="B1106" s="1"/>
      <c r="C1106" s="1"/>
      <c r="D1106" s="1"/>
      <c r="E1106" s="1"/>
      <c r="F1106" s="1"/>
      <c r="G1106" s="1"/>
      <c r="H1106" s="1"/>
      <c r="I1106" s="1"/>
      <c r="J1106" s="1"/>
      <c r="K1106" s="1"/>
      <c r="L1106" s="1"/>
      <c r="M1106" s="1"/>
      <c r="N1106" s="1"/>
      <c r="O1106" s="1"/>
      <c r="P1106" s="1"/>
      <c r="Q1106" s="1"/>
      <c r="R1106" s="1"/>
      <c r="S1106" s="1"/>
      <c r="T1106" s="1"/>
      <c r="U1106" s="1"/>
    </row>
    <row r="1107" spans="1:21" ht="9.75" customHeight="1">
      <c r="A1107" s="1"/>
      <c r="B1107" s="1"/>
      <c r="C1107" s="1"/>
      <c r="D1107" s="1"/>
      <c r="E1107" s="1"/>
      <c r="F1107" s="1"/>
      <c r="G1107" s="1"/>
      <c r="H1107" s="1"/>
      <c r="I1107" s="1"/>
      <c r="J1107" s="1"/>
      <c r="K1107" s="1"/>
      <c r="L1107" s="1"/>
      <c r="M1107" s="1"/>
      <c r="N1107" s="1"/>
      <c r="O1107" s="1"/>
      <c r="P1107" s="1"/>
      <c r="Q1107" s="1"/>
      <c r="R1107" s="1"/>
      <c r="S1107" s="1"/>
      <c r="T1107" s="1"/>
      <c r="U1107" s="1"/>
    </row>
    <row r="1108" spans="1:21" ht="9.75" customHeight="1">
      <c r="A1108" s="1"/>
      <c r="B1108" s="1"/>
      <c r="C1108" s="1"/>
      <c r="D1108" s="1"/>
      <c r="E1108" s="1"/>
      <c r="F1108" s="1"/>
      <c r="G1108" s="1"/>
      <c r="H1108" s="1"/>
      <c r="I1108" s="1"/>
      <c r="J1108" s="1"/>
      <c r="K1108" s="1"/>
      <c r="L1108" s="1"/>
      <c r="M1108" s="1"/>
      <c r="N1108" s="1"/>
      <c r="O1108" s="1"/>
      <c r="P1108" s="1"/>
      <c r="Q1108" s="1"/>
      <c r="R1108" s="1"/>
      <c r="S1108" s="1"/>
      <c r="T1108" s="1"/>
      <c r="U1108" s="1"/>
    </row>
    <row r="1109" spans="1:21" ht="9.75" customHeight="1">
      <c r="A1109" s="1"/>
      <c r="B1109" s="1"/>
      <c r="C1109" s="1"/>
      <c r="D1109" s="1"/>
      <c r="E1109" s="1"/>
      <c r="F1109" s="1"/>
      <c r="G1109" s="1"/>
      <c r="H1109" s="1"/>
      <c r="I1109" s="1"/>
      <c r="J1109" s="1"/>
      <c r="K1109" s="1"/>
      <c r="L1109" s="1"/>
      <c r="M1109" s="1"/>
      <c r="N1109" s="1"/>
      <c r="O1109" s="1"/>
      <c r="P1109" s="1"/>
      <c r="Q1109" s="1"/>
      <c r="R1109" s="1"/>
      <c r="S1109" s="1"/>
      <c r="T1109" s="1"/>
      <c r="U1109" s="1"/>
    </row>
    <row r="1110" spans="1:21" ht="9.75" customHeight="1">
      <c r="A1110" s="1"/>
      <c r="B1110" s="1"/>
      <c r="C1110" s="1"/>
      <c r="D1110" s="1"/>
      <c r="E1110" s="1"/>
      <c r="F1110" s="1"/>
      <c r="G1110" s="1"/>
      <c r="H1110" s="1"/>
      <c r="I1110" s="1"/>
      <c r="J1110" s="1"/>
      <c r="K1110" s="1"/>
      <c r="L1110" s="1"/>
      <c r="M1110" s="1"/>
      <c r="N1110" s="1"/>
      <c r="O1110" s="1"/>
      <c r="P1110" s="1"/>
      <c r="Q1110" s="1"/>
      <c r="R1110" s="1"/>
      <c r="S1110" s="1"/>
      <c r="T1110" s="1"/>
      <c r="U1110" s="1"/>
    </row>
    <row r="1111" spans="1:21" ht="9.75" customHeight="1">
      <c r="A1111" s="1"/>
      <c r="B1111" s="1"/>
      <c r="C1111" s="1"/>
      <c r="D1111" s="1"/>
      <c r="E1111" s="1"/>
      <c r="F1111" s="1"/>
      <c r="G1111" s="1"/>
      <c r="H1111" s="1"/>
      <c r="I1111" s="1"/>
      <c r="J1111" s="1"/>
      <c r="K1111" s="1"/>
      <c r="L1111" s="1"/>
      <c r="M1111" s="1"/>
      <c r="N1111" s="1"/>
      <c r="O1111" s="1"/>
      <c r="P1111" s="1"/>
      <c r="Q1111" s="1"/>
      <c r="R1111" s="1"/>
      <c r="S1111" s="1"/>
      <c r="T1111" s="1"/>
      <c r="U1111" s="1"/>
    </row>
    <row r="1112" spans="1:21" ht="9.75" customHeight="1">
      <c r="A1112" s="1"/>
      <c r="B1112" s="1"/>
      <c r="C1112" s="1"/>
      <c r="D1112" s="1"/>
      <c r="E1112" s="1"/>
      <c r="F1112" s="1"/>
      <c r="G1112" s="1"/>
      <c r="H1112" s="1"/>
      <c r="I1112" s="1"/>
      <c r="J1112" s="1"/>
      <c r="K1112" s="1"/>
      <c r="L1112" s="1"/>
      <c r="M1112" s="1"/>
      <c r="N1112" s="1"/>
      <c r="O1112" s="1"/>
      <c r="P1112" s="1"/>
      <c r="Q1112" s="1"/>
      <c r="R1112" s="1"/>
      <c r="S1112" s="1"/>
      <c r="T1112" s="1"/>
      <c r="U1112" s="1"/>
    </row>
    <row r="1113" spans="1:21" ht="9.75" customHeight="1">
      <c r="A1113" s="1"/>
      <c r="B1113" s="1"/>
      <c r="C1113" s="1"/>
      <c r="D1113" s="1"/>
      <c r="E1113" s="1"/>
      <c r="F1113" s="1"/>
      <c r="G1113" s="1"/>
      <c r="H1113" s="1"/>
      <c r="I1113" s="1"/>
      <c r="J1113" s="1"/>
      <c r="K1113" s="1"/>
      <c r="L1113" s="1"/>
      <c r="M1113" s="1"/>
      <c r="N1113" s="1"/>
      <c r="O1113" s="1"/>
      <c r="P1113" s="1"/>
      <c r="Q1113" s="1"/>
      <c r="R1113" s="1"/>
      <c r="S1113" s="1"/>
      <c r="T1113" s="1"/>
      <c r="U1113" s="1"/>
    </row>
    <row r="1114" spans="1:21" ht="9.75" customHeight="1">
      <c r="A1114" s="1"/>
      <c r="B1114" s="1"/>
      <c r="C1114" s="1"/>
      <c r="D1114" s="1"/>
      <c r="E1114" s="1"/>
      <c r="F1114" s="1"/>
      <c r="G1114" s="1"/>
      <c r="H1114" s="1"/>
      <c r="I1114" s="1"/>
      <c r="J1114" s="1"/>
      <c r="K1114" s="1"/>
      <c r="L1114" s="1"/>
      <c r="M1114" s="1"/>
      <c r="N1114" s="1"/>
      <c r="O1114" s="1"/>
      <c r="P1114" s="1"/>
      <c r="Q1114" s="1"/>
      <c r="R1114" s="1"/>
      <c r="S1114" s="1"/>
      <c r="T1114" s="1"/>
      <c r="U1114" s="1"/>
    </row>
    <row r="1115" spans="1:21" ht="9.75" customHeight="1">
      <c r="A1115" s="1"/>
      <c r="B1115" s="1"/>
      <c r="C1115" s="1"/>
      <c r="D1115" s="1"/>
      <c r="E1115" s="1"/>
      <c r="F1115" s="1"/>
      <c r="G1115" s="1"/>
      <c r="H1115" s="1"/>
      <c r="I1115" s="1"/>
      <c r="J1115" s="1"/>
      <c r="K1115" s="1"/>
      <c r="L1115" s="1"/>
      <c r="M1115" s="1"/>
      <c r="N1115" s="1"/>
      <c r="O1115" s="1"/>
      <c r="P1115" s="1"/>
      <c r="Q1115" s="1"/>
      <c r="R1115" s="1"/>
      <c r="S1115" s="1"/>
      <c r="T1115" s="1"/>
      <c r="U1115" s="1"/>
    </row>
    <row r="1116" spans="1:21" ht="9.75" customHeight="1">
      <c r="A1116" s="1"/>
      <c r="B1116" s="1"/>
      <c r="C1116" s="1"/>
      <c r="D1116" s="1"/>
      <c r="E1116" s="1"/>
      <c r="F1116" s="1"/>
      <c r="G1116" s="1"/>
      <c r="H1116" s="1"/>
      <c r="I1116" s="1"/>
      <c r="J1116" s="1"/>
      <c r="K1116" s="1"/>
      <c r="L1116" s="1"/>
      <c r="M1116" s="1"/>
      <c r="N1116" s="1"/>
      <c r="O1116" s="1"/>
      <c r="P1116" s="1"/>
      <c r="Q1116" s="1"/>
      <c r="R1116" s="1"/>
      <c r="S1116" s="1"/>
      <c r="T1116" s="1"/>
      <c r="U1116" s="1"/>
    </row>
    <row r="1117" spans="1:21" ht="9.75" customHeight="1">
      <c r="A1117" s="1"/>
      <c r="B1117" s="1"/>
      <c r="C1117" s="1"/>
      <c r="D1117" s="1"/>
      <c r="E1117" s="1"/>
      <c r="F1117" s="1"/>
      <c r="G1117" s="1"/>
      <c r="H1117" s="1"/>
      <c r="I1117" s="1"/>
      <c r="J1117" s="1"/>
      <c r="K1117" s="1"/>
      <c r="L1117" s="1"/>
      <c r="M1117" s="1"/>
      <c r="N1117" s="1"/>
      <c r="O1117" s="1"/>
      <c r="P1117" s="1"/>
      <c r="Q1117" s="1"/>
      <c r="R1117" s="1"/>
      <c r="S1117" s="1"/>
      <c r="T1117" s="1"/>
      <c r="U1117" s="1"/>
    </row>
    <row r="1118" spans="1:21" ht="9.75" customHeight="1">
      <c r="A1118" s="1"/>
      <c r="B1118" s="1"/>
      <c r="C1118" s="1"/>
      <c r="D1118" s="1"/>
      <c r="E1118" s="1"/>
      <c r="F1118" s="1"/>
      <c r="G1118" s="1"/>
      <c r="H1118" s="1"/>
      <c r="I1118" s="1"/>
      <c r="J1118" s="1"/>
      <c r="K1118" s="1"/>
      <c r="L1118" s="1"/>
      <c r="M1118" s="1"/>
      <c r="N1118" s="1"/>
      <c r="O1118" s="1"/>
      <c r="P1118" s="1"/>
      <c r="Q1118" s="1"/>
      <c r="R1118" s="1"/>
      <c r="S1118" s="1"/>
      <c r="T1118" s="1"/>
      <c r="U1118" s="1"/>
    </row>
    <row r="1119" spans="1:21" ht="9.75" customHeight="1">
      <c r="A1119" s="1"/>
      <c r="B1119" s="1"/>
      <c r="C1119" s="1"/>
      <c r="D1119" s="1"/>
      <c r="E1119" s="1"/>
      <c r="F1119" s="1"/>
      <c r="G1119" s="1"/>
      <c r="H1119" s="1"/>
      <c r="I1119" s="1"/>
      <c r="J1119" s="1"/>
      <c r="K1119" s="1"/>
      <c r="L1119" s="1"/>
      <c r="M1119" s="1"/>
      <c r="N1119" s="1"/>
      <c r="O1119" s="1"/>
      <c r="P1119" s="1"/>
      <c r="Q1119" s="1"/>
      <c r="R1119" s="1"/>
      <c r="S1119" s="1"/>
      <c r="T1119" s="1"/>
      <c r="U1119" s="1"/>
    </row>
    <row r="1120" spans="1:21" ht="9.75" customHeight="1">
      <c r="A1120" s="1"/>
      <c r="B1120" s="1"/>
      <c r="C1120" s="1"/>
      <c r="D1120" s="1"/>
      <c r="E1120" s="1"/>
      <c r="F1120" s="1"/>
      <c r="G1120" s="1"/>
      <c r="H1120" s="1"/>
      <c r="I1120" s="1"/>
      <c r="J1120" s="1"/>
      <c r="K1120" s="1"/>
      <c r="L1120" s="1"/>
      <c r="M1120" s="1"/>
      <c r="N1120" s="1"/>
      <c r="O1120" s="1"/>
      <c r="P1120" s="1"/>
      <c r="Q1120" s="1"/>
      <c r="R1120" s="1"/>
      <c r="S1120" s="1"/>
      <c r="T1120" s="1"/>
      <c r="U1120" s="1"/>
    </row>
    <row r="1121" spans="1:21" ht="9.75" customHeight="1">
      <c r="A1121" s="1"/>
      <c r="B1121" s="1"/>
      <c r="C1121" s="1"/>
      <c r="D1121" s="1"/>
      <c r="E1121" s="1"/>
      <c r="F1121" s="1"/>
      <c r="G1121" s="1"/>
      <c r="H1121" s="1"/>
      <c r="I1121" s="1"/>
      <c r="J1121" s="1"/>
      <c r="K1121" s="1"/>
      <c r="L1121" s="1"/>
      <c r="M1121" s="1"/>
      <c r="N1121" s="1"/>
      <c r="O1121" s="1"/>
      <c r="P1121" s="1"/>
      <c r="Q1121" s="1"/>
      <c r="R1121" s="1"/>
      <c r="S1121" s="1"/>
      <c r="T1121" s="1"/>
      <c r="U1121" s="1"/>
    </row>
    <row r="1122" spans="1:21" ht="9.75" customHeight="1">
      <c r="A1122" s="1"/>
      <c r="B1122" s="1"/>
      <c r="C1122" s="1"/>
      <c r="D1122" s="1"/>
      <c r="E1122" s="1"/>
      <c r="F1122" s="1"/>
      <c r="G1122" s="1"/>
      <c r="H1122" s="1"/>
      <c r="I1122" s="1"/>
      <c r="J1122" s="1"/>
      <c r="K1122" s="1"/>
      <c r="L1122" s="1"/>
      <c r="M1122" s="1"/>
      <c r="N1122" s="1"/>
      <c r="O1122" s="1"/>
      <c r="P1122" s="1"/>
      <c r="Q1122" s="1"/>
      <c r="R1122" s="1"/>
      <c r="S1122" s="1"/>
      <c r="T1122" s="1"/>
      <c r="U1122" s="1"/>
    </row>
    <row r="1123" spans="1:21" ht="9.75" customHeight="1">
      <c r="A1123" s="1"/>
      <c r="B1123" s="1"/>
      <c r="C1123" s="1"/>
      <c r="D1123" s="1"/>
      <c r="E1123" s="1"/>
      <c r="F1123" s="1"/>
      <c r="G1123" s="1"/>
      <c r="H1123" s="1"/>
      <c r="I1123" s="1"/>
      <c r="J1123" s="1"/>
      <c r="K1123" s="1"/>
      <c r="L1123" s="1"/>
      <c r="M1123" s="1"/>
      <c r="N1123" s="1"/>
      <c r="O1123" s="1"/>
      <c r="P1123" s="1"/>
      <c r="Q1123" s="1"/>
      <c r="R1123" s="1"/>
      <c r="S1123" s="1"/>
      <c r="T1123" s="1"/>
      <c r="U1123" s="1"/>
    </row>
    <row r="1124" spans="1:21" ht="9.75" customHeight="1">
      <c r="A1124" s="1"/>
      <c r="B1124" s="1"/>
      <c r="C1124" s="1"/>
      <c r="D1124" s="1"/>
      <c r="E1124" s="1"/>
      <c r="F1124" s="1"/>
      <c r="G1124" s="1"/>
      <c r="H1124" s="1"/>
      <c r="I1124" s="1"/>
      <c r="J1124" s="1"/>
      <c r="K1124" s="1"/>
      <c r="L1124" s="1"/>
      <c r="M1124" s="1"/>
      <c r="N1124" s="1"/>
      <c r="O1124" s="1"/>
      <c r="P1124" s="1"/>
      <c r="Q1124" s="1"/>
      <c r="R1124" s="1"/>
      <c r="S1124" s="1"/>
      <c r="T1124" s="1"/>
      <c r="U1124" s="1"/>
    </row>
    <row r="1125" spans="1:21" ht="9.75" customHeight="1">
      <c r="A1125" s="1"/>
      <c r="B1125" s="1"/>
      <c r="C1125" s="1"/>
      <c r="D1125" s="1"/>
      <c r="E1125" s="1"/>
      <c r="F1125" s="1"/>
      <c r="G1125" s="1"/>
      <c r="H1125" s="1"/>
      <c r="I1125" s="1"/>
      <c r="J1125" s="1"/>
      <c r="K1125" s="1"/>
      <c r="L1125" s="1"/>
      <c r="M1125" s="1"/>
      <c r="N1125" s="1"/>
      <c r="O1125" s="1"/>
      <c r="P1125" s="1"/>
      <c r="Q1125" s="1"/>
      <c r="R1125" s="1"/>
      <c r="S1125" s="1"/>
      <c r="T1125" s="1"/>
      <c r="U1125" s="1"/>
    </row>
    <row r="1126" spans="1:21" ht="9.75" customHeight="1">
      <c r="A1126" s="1"/>
      <c r="B1126" s="1"/>
      <c r="C1126" s="1"/>
      <c r="D1126" s="1"/>
      <c r="E1126" s="1"/>
      <c r="F1126" s="1"/>
      <c r="G1126" s="1"/>
      <c r="H1126" s="1"/>
      <c r="I1126" s="1"/>
      <c r="J1126" s="1"/>
      <c r="K1126" s="1"/>
      <c r="L1126" s="1"/>
      <c r="M1126" s="1"/>
      <c r="N1126" s="1"/>
      <c r="O1126" s="1"/>
      <c r="P1126" s="1"/>
      <c r="Q1126" s="1"/>
      <c r="R1126" s="1"/>
      <c r="S1126" s="1"/>
      <c r="T1126" s="1"/>
      <c r="U1126" s="1"/>
    </row>
    <row r="1127" spans="1:21" ht="9.75" customHeight="1">
      <c r="A1127" s="1"/>
      <c r="B1127" s="1"/>
      <c r="C1127" s="1"/>
      <c r="D1127" s="1"/>
      <c r="E1127" s="1"/>
      <c r="F1127" s="1"/>
      <c r="G1127" s="1"/>
      <c r="H1127" s="1"/>
      <c r="I1127" s="1"/>
      <c r="J1127" s="1"/>
      <c r="K1127" s="1"/>
      <c r="L1127" s="1"/>
      <c r="M1127" s="1"/>
      <c r="N1127" s="1"/>
      <c r="O1127" s="1"/>
      <c r="P1127" s="1"/>
      <c r="Q1127" s="1"/>
      <c r="R1127" s="1"/>
      <c r="S1127" s="1"/>
      <c r="T1127" s="1"/>
      <c r="U1127" s="1"/>
    </row>
    <row r="1128" spans="1:21" ht="9.75" customHeight="1">
      <c r="A1128" s="1"/>
      <c r="B1128" s="1"/>
      <c r="C1128" s="1"/>
      <c r="D1128" s="1"/>
      <c r="E1128" s="1"/>
      <c r="F1128" s="1"/>
      <c r="G1128" s="1"/>
      <c r="H1128" s="1"/>
      <c r="I1128" s="1"/>
      <c r="J1128" s="1"/>
      <c r="K1128" s="1"/>
      <c r="L1128" s="1"/>
      <c r="M1128" s="1"/>
      <c r="N1128" s="1"/>
      <c r="O1128" s="1"/>
      <c r="P1128" s="1"/>
      <c r="Q1128" s="1"/>
      <c r="R1128" s="1"/>
      <c r="S1128" s="1"/>
      <c r="T1128" s="1"/>
      <c r="U1128" s="1"/>
    </row>
    <row r="1129" spans="1:21" ht="9.75" customHeight="1">
      <c r="A1129" s="1"/>
      <c r="B1129" s="1"/>
      <c r="C1129" s="1"/>
      <c r="D1129" s="1"/>
      <c r="E1129" s="1"/>
      <c r="F1129" s="1"/>
      <c r="G1129" s="1"/>
      <c r="H1129" s="1"/>
      <c r="I1129" s="1"/>
      <c r="J1129" s="1"/>
      <c r="K1129" s="1"/>
      <c r="L1129" s="1"/>
      <c r="M1129" s="1"/>
      <c r="N1129" s="1"/>
      <c r="O1129" s="1"/>
      <c r="P1129" s="1"/>
      <c r="Q1129" s="1"/>
      <c r="R1129" s="1"/>
      <c r="S1129" s="1"/>
      <c r="T1129" s="1"/>
      <c r="U1129" s="1"/>
    </row>
    <row r="1130" spans="1:21" ht="9.75" customHeight="1">
      <c r="A1130" s="1"/>
      <c r="B1130" s="1"/>
      <c r="C1130" s="1"/>
      <c r="D1130" s="1"/>
      <c r="E1130" s="1"/>
      <c r="F1130" s="1"/>
      <c r="G1130" s="1"/>
      <c r="H1130" s="1"/>
      <c r="I1130" s="1"/>
      <c r="J1130" s="1"/>
      <c r="K1130" s="1"/>
      <c r="L1130" s="1"/>
      <c r="M1130" s="1"/>
      <c r="N1130" s="1"/>
      <c r="O1130" s="1"/>
      <c r="P1130" s="1"/>
      <c r="Q1130" s="1"/>
      <c r="R1130" s="1"/>
      <c r="S1130" s="1"/>
      <c r="T1130" s="1"/>
      <c r="U1130" s="1"/>
    </row>
    <row r="1131" spans="1:21" ht="9.75" customHeight="1">
      <c r="A1131" s="1"/>
      <c r="B1131" s="1"/>
      <c r="C1131" s="1"/>
      <c r="D1131" s="1"/>
      <c r="E1131" s="1"/>
      <c r="F1131" s="1"/>
      <c r="G1131" s="1"/>
      <c r="H1131" s="1"/>
      <c r="I1131" s="1"/>
      <c r="J1131" s="1"/>
      <c r="K1131" s="1"/>
      <c r="L1131" s="1"/>
      <c r="M1131" s="1"/>
      <c r="N1131" s="1"/>
      <c r="O1131" s="1"/>
      <c r="P1131" s="1"/>
      <c r="Q1131" s="1"/>
      <c r="R1131" s="1"/>
      <c r="S1131" s="1"/>
      <c r="T1131" s="1"/>
      <c r="U1131" s="1"/>
    </row>
    <row r="1132" spans="1:21" ht="9.75" customHeight="1">
      <c r="A1132" s="1"/>
      <c r="B1132" s="1"/>
      <c r="C1132" s="1"/>
      <c r="D1132" s="1"/>
      <c r="E1132" s="1"/>
      <c r="F1132" s="1"/>
      <c r="G1132" s="1"/>
      <c r="H1132" s="1"/>
      <c r="I1132" s="1"/>
      <c r="J1132" s="1"/>
      <c r="K1132" s="1"/>
      <c r="L1132" s="1"/>
      <c r="M1132" s="1"/>
      <c r="N1132" s="1"/>
      <c r="O1132" s="1"/>
      <c r="P1132" s="1"/>
      <c r="Q1132" s="1"/>
      <c r="R1132" s="1"/>
      <c r="S1132" s="1"/>
      <c r="T1132" s="1"/>
      <c r="U1132" s="1"/>
    </row>
    <row r="1133" spans="1:21" ht="9.75" customHeight="1">
      <c r="A1133" s="1"/>
      <c r="B1133" s="1"/>
      <c r="C1133" s="1"/>
      <c r="D1133" s="1"/>
      <c r="E1133" s="1"/>
      <c r="F1133" s="1"/>
      <c r="G1133" s="1"/>
      <c r="H1133" s="1"/>
      <c r="I1133" s="1"/>
      <c r="J1133" s="1"/>
      <c r="K1133" s="1"/>
      <c r="L1133" s="1"/>
      <c r="M1133" s="1"/>
      <c r="N1133" s="1"/>
      <c r="O1133" s="1"/>
      <c r="P1133" s="1"/>
      <c r="Q1133" s="1"/>
      <c r="R1133" s="1"/>
      <c r="S1133" s="1"/>
      <c r="T1133" s="1"/>
      <c r="U1133" s="1"/>
    </row>
    <row r="1134" spans="1:21" ht="9.75" customHeight="1">
      <c r="A1134" s="1"/>
      <c r="B1134" s="1"/>
      <c r="C1134" s="1"/>
      <c r="D1134" s="1"/>
      <c r="E1134" s="1"/>
      <c r="F1134" s="1"/>
      <c r="G1134" s="1"/>
      <c r="H1134" s="1"/>
      <c r="I1134" s="1"/>
      <c r="J1134" s="1"/>
      <c r="K1134" s="1"/>
      <c r="L1134" s="1"/>
      <c r="M1134" s="1"/>
      <c r="N1134" s="1"/>
      <c r="O1134" s="1"/>
      <c r="P1134" s="1"/>
      <c r="Q1134" s="1"/>
      <c r="R1134" s="1"/>
      <c r="S1134" s="1"/>
      <c r="T1134" s="1"/>
      <c r="U1134" s="1"/>
    </row>
    <row r="1135" spans="1:21" ht="9.75" customHeight="1">
      <c r="A1135" s="1"/>
      <c r="B1135" s="1"/>
      <c r="C1135" s="1"/>
      <c r="D1135" s="1"/>
      <c r="E1135" s="1"/>
      <c r="F1135" s="1"/>
      <c r="G1135" s="1"/>
      <c r="H1135" s="1"/>
      <c r="I1135" s="1"/>
      <c r="J1135" s="1"/>
      <c r="K1135" s="1"/>
      <c r="L1135" s="1"/>
      <c r="M1135" s="1"/>
      <c r="N1135" s="1"/>
      <c r="O1135" s="1"/>
      <c r="P1135" s="1"/>
      <c r="Q1135" s="1"/>
      <c r="R1135" s="1"/>
      <c r="S1135" s="1"/>
      <c r="T1135" s="1"/>
      <c r="U1135" s="1"/>
    </row>
    <row r="1136" spans="1:21" ht="9.75" customHeight="1">
      <c r="A1136" s="1"/>
      <c r="B1136" s="1"/>
      <c r="C1136" s="1"/>
      <c r="D1136" s="1"/>
      <c r="E1136" s="1"/>
      <c r="F1136" s="1"/>
      <c r="G1136" s="1"/>
      <c r="H1136" s="1"/>
      <c r="I1136" s="1"/>
      <c r="J1136" s="1"/>
      <c r="K1136" s="1"/>
      <c r="L1136" s="1"/>
      <c r="M1136" s="1"/>
      <c r="N1136" s="1"/>
      <c r="O1136" s="1"/>
      <c r="P1136" s="1"/>
      <c r="Q1136" s="1"/>
      <c r="R1136" s="1"/>
      <c r="S1136" s="1"/>
      <c r="T1136" s="1"/>
      <c r="U1136" s="1"/>
    </row>
    <row r="1137" spans="1:21" ht="9.75" customHeight="1">
      <c r="A1137" s="1"/>
      <c r="B1137" s="1"/>
      <c r="C1137" s="1"/>
      <c r="D1137" s="1"/>
      <c r="E1137" s="1"/>
      <c r="F1137" s="1"/>
      <c r="G1137" s="1"/>
      <c r="H1137" s="1"/>
      <c r="I1137" s="1"/>
      <c r="J1137" s="1"/>
      <c r="K1137" s="1"/>
      <c r="L1137" s="1"/>
      <c r="M1137" s="1"/>
      <c r="N1137" s="1"/>
      <c r="O1137" s="1"/>
      <c r="P1137" s="1"/>
      <c r="Q1137" s="1"/>
      <c r="R1137" s="1"/>
      <c r="S1137" s="1"/>
      <c r="T1137" s="1"/>
      <c r="U1137" s="1"/>
    </row>
    <row r="1138" spans="1:21" ht="9.75" customHeight="1">
      <c r="A1138" s="1"/>
      <c r="B1138" s="1"/>
      <c r="C1138" s="1"/>
      <c r="D1138" s="1"/>
      <c r="E1138" s="1"/>
      <c r="F1138" s="1"/>
      <c r="G1138" s="1"/>
      <c r="H1138" s="1"/>
      <c r="I1138" s="1"/>
      <c r="J1138" s="1"/>
      <c r="K1138" s="1"/>
      <c r="L1138" s="1"/>
      <c r="M1138" s="1"/>
      <c r="N1138" s="1"/>
      <c r="O1138" s="1"/>
      <c r="P1138" s="1"/>
      <c r="Q1138" s="1"/>
      <c r="R1138" s="1"/>
      <c r="S1138" s="1"/>
      <c r="T1138" s="1"/>
      <c r="U1138" s="1"/>
    </row>
    <row r="1139" spans="1:21" ht="9.75" customHeight="1">
      <c r="A1139" s="1"/>
      <c r="B1139" s="1"/>
      <c r="C1139" s="1"/>
      <c r="D1139" s="1"/>
      <c r="E1139" s="1"/>
      <c r="F1139" s="1"/>
      <c r="G1139" s="1"/>
      <c r="H1139" s="1"/>
      <c r="I1139" s="1"/>
      <c r="J1139" s="1"/>
      <c r="K1139" s="1"/>
      <c r="L1139" s="1"/>
      <c r="M1139" s="1"/>
      <c r="N1139" s="1"/>
      <c r="O1139" s="1"/>
      <c r="P1139" s="1"/>
      <c r="Q1139" s="1"/>
      <c r="R1139" s="1"/>
      <c r="S1139" s="1"/>
      <c r="T1139" s="1"/>
      <c r="U1139" s="1"/>
    </row>
    <row r="1140" spans="1:21" ht="9.75" customHeight="1">
      <c r="A1140" s="1"/>
      <c r="B1140" s="1"/>
      <c r="C1140" s="1"/>
      <c r="D1140" s="1"/>
      <c r="E1140" s="1"/>
      <c r="F1140" s="1"/>
      <c r="G1140" s="1"/>
      <c r="H1140" s="1"/>
      <c r="I1140" s="1"/>
      <c r="J1140" s="1"/>
      <c r="K1140" s="1"/>
      <c r="L1140" s="1"/>
      <c r="M1140" s="1"/>
      <c r="N1140" s="1"/>
      <c r="O1140" s="1"/>
      <c r="P1140" s="1"/>
      <c r="Q1140" s="1"/>
      <c r="R1140" s="1"/>
      <c r="S1140" s="1"/>
      <c r="T1140" s="1"/>
      <c r="U1140" s="1"/>
    </row>
    <row r="1141" spans="1:21" ht="9.75" customHeight="1">
      <c r="A1141" s="1"/>
      <c r="B1141" s="1"/>
      <c r="C1141" s="1"/>
      <c r="D1141" s="1"/>
      <c r="E1141" s="1"/>
      <c r="F1141" s="1"/>
      <c r="G1141" s="1"/>
      <c r="H1141" s="1"/>
      <c r="I1141" s="1"/>
      <c r="J1141" s="1"/>
      <c r="K1141" s="1"/>
      <c r="L1141" s="1"/>
      <c r="M1141" s="1"/>
      <c r="N1141" s="1"/>
      <c r="O1141" s="1"/>
      <c r="P1141" s="1"/>
      <c r="Q1141" s="1"/>
      <c r="R1141" s="1"/>
      <c r="S1141" s="1"/>
      <c r="T1141" s="1"/>
      <c r="U1141" s="1"/>
    </row>
    <row r="1142" spans="1:21" ht="9.75" customHeight="1">
      <c r="A1142" s="1"/>
      <c r="B1142" s="1"/>
      <c r="C1142" s="1"/>
      <c r="D1142" s="1"/>
      <c r="E1142" s="1"/>
      <c r="F1142" s="1"/>
      <c r="G1142" s="1"/>
      <c r="H1142" s="1"/>
      <c r="I1142" s="1"/>
      <c r="J1142" s="1"/>
      <c r="K1142" s="1"/>
      <c r="L1142" s="1"/>
      <c r="M1142" s="1"/>
      <c r="N1142" s="1"/>
      <c r="O1142" s="1"/>
      <c r="P1142" s="1"/>
      <c r="Q1142" s="1"/>
      <c r="R1142" s="1"/>
      <c r="S1142" s="1"/>
      <c r="T1142" s="1"/>
      <c r="U1142" s="1"/>
    </row>
    <row r="1143" spans="1:21" ht="9.75" customHeight="1">
      <c r="A1143" s="1"/>
      <c r="B1143" s="1"/>
      <c r="C1143" s="1"/>
      <c r="D1143" s="1"/>
      <c r="E1143" s="1"/>
      <c r="F1143" s="1"/>
      <c r="G1143" s="1"/>
      <c r="H1143" s="1"/>
      <c r="I1143" s="1"/>
      <c r="J1143" s="1"/>
      <c r="K1143" s="1"/>
      <c r="L1143" s="1"/>
      <c r="M1143" s="1"/>
      <c r="N1143" s="1"/>
      <c r="O1143" s="1"/>
      <c r="P1143" s="1"/>
      <c r="Q1143" s="1"/>
      <c r="R1143" s="1"/>
      <c r="S1143" s="1"/>
      <c r="T1143" s="1"/>
      <c r="U1143" s="1"/>
    </row>
    <row r="1144" spans="1:21" ht="9.75" customHeight="1">
      <c r="A1144" s="1"/>
      <c r="B1144" s="1"/>
      <c r="C1144" s="1"/>
      <c r="D1144" s="1"/>
      <c r="E1144" s="1"/>
      <c r="F1144" s="1"/>
      <c r="G1144" s="1"/>
      <c r="H1144" s="1"/>
      <c r="I1144" s="1"/>
      <c r="J1144" s="1"/>
      <c r="K1144" s="1"/>
      <c r="L1144" s="1"/>
      <c r="M1144" s="1"/>
      <c r="N1144" s="1"/>
      <c r="O1144" s="1"/>
      <c r="P1144" s="1"/>
      <c r="Q1144" s="1"/>
      <c r="R1144" s="1"/>
      <c r="S1144" s="1"/>
      <c r="T1144" s="1"/>
      <c r="U1144" s="1"/>
    </row>
    <row r="1145" spans="1:21" ht="9.75" customHeight="1">
      <c r="A1145" s="1"/>
      <c r="B1145" s="1"/>
      <c r="C1145" s="1"/>
      <c r="D1145" s="1"/>
      <c r="E1145" s="1"/>
      <c r="F1145" s="1"/>
      <c r="G1145" s="1"/>
      <c r="H1145" s="1"/>
      <c r="I1145" s="1"/>
      <c r="J1145" s="1"/>
      <c r="K1145" s="1"/>
      <c r="L1145" s="1"/>
      <c r="M1145" s="1"/>
      <c r="N1145" s="1"/>
      <c r="O1145" s="1"/>
      <c r="P1145" s="1"/>
      <c r="Q1145" s="1"/>
      <c r="R1145" s="1"/>
      <c r="S1145" s="1"/>
      <c r="T1145" s="1"/>
      <c r="U1145" s="1"/>
    </row>
    <row r="1146" spans="1:21" ht="9.75" customHeight="1">
      <c r="A1146" s="1"/>
      <c r="B1146" s="1"/>
      <c r="C1146" s="1"/>
      <c r="D1146" s="1"/>
      <c r="E1146" s="1"/>
      <c r="F1146" s="1"/>
      <c r="G1146" s="1"/>
      <c r="H1146" s="1"/>
      <c r="I1146" s="1"/>
      <c r="J1146" s="1"/>
      <c r="K1146" s="1"/>
      <c r="L1146" s="1"/>
      <c r="M1146" s="1"/>
      <c r="N1146" s="1"/>
      <c r="O1146" s="1"/>
      <c r="P1146" s="1"/>
      <c r="Q1146" s="1"/>
      <c r="R1146" s="1"/>
      <c r="S1146" s="1"/>
      <c r="T1146" s="1"/>
      <c r="U1146" s="1"/>
    </row>
    <row r="1147" spans="1:21" ht="9.75" customHeight="1">
      <c r="A1147" s="1"/>
      <c r="B1147" s="1"/>
      <c r="C1147" s="1"/>
      <c r="D1147" s="1"/>
      <c r="E1147" s="1"/>
      <c r="F1147" s="1"/>
      <c r="G1147" s="1"/>
      <c r="H1147" s="1"/>
      <c r="I1147" s="1"/>
      <c r="J1147" s="1"/>
      <c r="K1147" s="1"/>
      <c r="L1147" s="1"/>
      <c r="M1147" s="1"/>
      <c r="N1147" s="1"/>
      <c r="O1147" s="1"/>
      <c r="P1147" s="1"/>
      <c r="Q1147" s="1"/>
      <c r="R1147" s="1"/>
      <c r="S1147" s="1"/>
      <c r="T1147" s="1"/>
      <c r="U1147" s="1"/>
    </row>
    <row r="1148" spans="1:21" ht="9.75" customHeight="1">
      <c r="A1148" s="1"/>
      <c r="B1148" s="1"/>
      <c r="C1148" s="1"/>
      <c r="D1148" s="1"/>
      <c r="E1148" s="1"/>
      <c r="F1148" s="1"/>
      <c r="G1148" s="1"/>
      <c r="H1148" s="1"/>
      <c r="I1148" s="1"/>
      <c r="J1148" s="1"/>
      <c r="K1148" s="1"/>
      <c r="L1148" s="1"/>
      <c r="M1148" s="1"/>
      <c r="N1148" s="1"/>
      <c r="O1148" s="1"/>
      <c r="P1148" s="1"/>
      <c r="Q1148" s="1"/>
      <c r="R1148" s="1"/>
      <c r="S1148" s="1"/>
      <c r="T1148" s="1"/>
      <c r="U1148" s="1"/>
    </row>
    <row r="1149" spans="1:21" ht="9.75" customHeight="1">
      <c r="A1149" s="1"/>
      <c r="B1149" s="1"/>
      <c r="C1149" s="1"/>
      <c r="D1149" s="1"/>
      <c r="E1149" s="1"/>
      <c r="F1149" s="1"/>
      <c r="G1149" s="1"/>
      <c r="H1149" s="1"/>
      <c r="I1149" s="1"/>
      <c r="J1149" s="1"/>
      <c r="K1149" s="1"/>
      <c r="L1149" s="1"/>
      <c r="M1149" s="1"/>
      <c r="N1149" s="1"/>
      <c r="O1149" s="1"/>
      <c r="P1149" s="1"/>
      <c r="Q1149" s="1"/>
      <c r="R1149" s="1"/>
      <c r="S1149" s="1"/>
      <c r="T1149" s="1"/>
      <c r="U1149" s="1"/>
    </row>
    <row r="1150" spans="1:21" ht="9.75" customHeight="1">
      <c r="A1150" s="1"/>
      <c r="B1150" s="1"/>
      <c r="C1150" s="1"/>
      <c r="D1150" s="1"/>
      <c r="E1150" s="1"/>
      <c r="F1150" s="1"/>
      <c r="G1150" s="1"/>
      <c r="H1150" s="1"/>
      <c r="I1150" s="1"/>
      <c r="J1150" s="1"/>
      <c r="K1150" s="1"/>
      <c r="L1150" s="1"/>
      <c r="M1150" s="1"/>
      <c r="N1150" s="1"/>
      <c r="O1150" s="1"/>
      <c r="P1150" s="1"/>
      <c r="Q1150" s="1"/>
      <c r="R1150" s="1"/>
      <c r="S1150" s="1"/>
      <c r="T1150" s="1"/>
      <c r="U1150" s="1"/>
    </row>
    <row r="1151" spans="1:21" ht="9.75" customHeight="1">
      <c r="A1151" s="1"/>
      <c r="B1151" s="1"/>
      <c r="C1151" s="1"/>
      <c r="D1151" s="1"/>
      <c r="E1151" s="1"/>
      <c r="F1151" s="1"/>
      <c r="G1151" s="1"/>
      <c r="H1151" s="1"/>
      <c r="I1151" s="1"/>
      <c r="J1151" s="1"/>
      <c r="K1151" s="1"/>
      <c r="L1151" s="1"/>
      <c r="M1151" s="1"/>
      <c r="N1151" s="1"/>
      <c r="O1151" s="1"/>
      <c r="P1151" s="1"/>
      <c r="Q1151" s="1"/>
      <c r="R1151" s="1"/>
      <c r="S1151" s="1"/>
      <c r="T1151" s="1"/>
      <c r="U1151" s="1"/>
    </row>
    <row r="1152" spans="1:21" ht="9.75" customHeight="1">
      <c r="A1152" s="1"/>
      <c r="B1152" s="1"/>
      <c r="C1152" s="1"/>
      <c r="D1152" s="1"/>
      <c r="E1152" s="1"/>
      <c r="F1152" s="1"/>
      <c r="G1152" s="1"/>
      <c r="H1152" s="1"/>
      <c r="I1152" s="1"/>
      <c r="J1152" s="1"/>
      <c r="K1152" s="1"/>
      <c r="L1152" s="1"/>
      <c r="M1152" s="1"/>
      <c r="N1152" s="1"/>
      <c r="O1152" s="1"/>
      <c r="P1152" s="1"/>
      <c r="Q1152" s="1"/>
      <c r="R1152" s="1"/>
      <c r="S1152" s="1"/>
      <c r="T1152" s="1"/>
      <c r="U1152" s="1"/>
    </row>
    <row r="1153" spans="1:21" ht="9.75" customHeight="1">
      <c r="A1153" s="1"/>
      <c r="B1153" s="1"/>
      <c r="C1153" s="1"/>
      <c r="D1153" s="1"/>
      <c r="E1153" s="1"/>
      <c r="F1153" s="1"/>
      <c r="G1153" s="1"/>
      <c r="H1153" s="1"/>
      <c r="I1153" s="1"/>
      <c r="J1153" s="1"/>
      <c r="K1153" s="1"/>
      <c r="L1153" s="1"/>
      <c r="M1153" s="1"/>
      <c r="N1153" s="1"/>
      <c r="O1153" s="1"/>
      <c r="P1153" s="1"/>
      <c r="Q1153" s="1"/>
      <c r="R1153" s="1"/>
      <c r="S1153" s="1"/>
      <c r="T1153" s="1"/>
      <c r="U1153" s="1"/>
    </row>
    <row r="1154" spans="1:21" ht="9.75" customHeight="1">
      <c r="A1154" s="1"/>
      <c r="B1154" s="1"/>
      <c r="C1154" s="1"/>
      <c r="D1154" s="1"/>
      <c r="E1154" s="1"/>
      <c r="F1154" s="1"/>
      <c r="G1154" s="1"/>
      <c r="H1154" s="1"/>
      <c r="I1154" s="1"/>
      <c r="J1154" s="1"/>
      <c r="K1154" s="1"/>
      <c r="L1154" s="1"/>
      <c r="M1154" s="1"/>
      <c r="N1154" s="1"/>
      <c r="O1154" s="1"/>
      <c r="P1154" s="1"/>
      <c r="Q1154" s="1"/>
      <c r="R1154" s="1"/>
      <c r="S1154" s="1"/>
      <c r="T1154" s="1"/>
      <c r="U1154" s="1"/>
    </row>
    <row r="1155" spans="1:21" ht="9.75" customHeight="1">
      <c r="A1155" s="1"/>
      <c r="B1155" s="1"/>
      <c r="C1155" s="1"/>
      <c r="D1155" s="1"/>
      <c r="E1155" s="1"/>
      <c r="F1155" s="1"/>
      <c r="G1155" s="1"/>
      <c r="H1155" s="1"/>
      <c r="I1155" s="1"/>
      <c r="J1155" s="1"/>
      <c r="K1155" s="1"/>
      <c r="L1155" s="1"/>
      <c r="M1155" s="1"/>
      <c r="N1155" s="1"/>
      <c r="O1155" s="1"/>
      <c r="P1155" s="1"/>
      <c r="Q1155" s="1"/>
      <c r="R1155" s="1"/>
      <c r="S1155" s="1"/>
      <c r="T1155" s="1"/>
      <c r="U1155" s="1"/>
    </row>
    <row r="1156" spans="1:21" ht="9.75" customHeight="1">
      <c r="A1156" s="1"/>
      <c r="B1156" s="1"/>
      <c r="C1156" s="1"/>
      <c r="D1156" s="1"/>
      <c r="E1156" s="1"/>
      <c r="F1156" s="1"/>
      <c r="G1156" s="1"/>
      <c r="H1156" s="1"/>
      <c r="I1156" s="1"/>
      <c r="J1156" s="1"/>
      <c r="K1156" s="1"/>
      <c r="L1156" s="1"/>
      <c r="M1156" s="1"/>
      <c r="N1156" s="1"/>
      <c r="O1156" s="1"/>
      <c r="P1156" s="1"/>
      <c r="Q1156" s="1"/>
      <c r="R1156" s="1"/>
      <c r="S1156" s="1"/>
      <c r="T1156" s="1"/>
      <c r="U1156" s="1"/>
    </row>
    <row r="1157" spans="1:21" ht="9.75" customHeight="1">
      <c r="A1157" s="1"/>
      <c r="B1157" s="1"/>
      <c r="C1157" s="1"/>
      <c r="D1157" s="1"/>
      <c r="E1157" s="1"/>
      <c r="F1157" s="1"/>
      <c r="G1157" s="1"/>
      <c r="H1157" s="1"/>
      <c r="I1157" s="1"/>
      <c r="J1157" s="1"/>
      <c r="K1157" s="1"/>
      <c r="L1157" s="1"/>
      <c r="M1157" s="1"/>
      <c r="N1157" s="1"/>
      <c r="O1157" s="1"/>
      <c r="P1157" s="1"/>
      <c r="Q1157" s="1"/>
      <c r="R1157" s="1"/>
      <c r="S1157" s="1"/>
      <c r="T1157" s="1"/>
      <c r="U1157" s="1"/>
    </row>
    <row r="1158" spans="1:21" ht="9.75" customHeight="1">
      <c r="A1158" s="1"/>
      <c r="B1158" s="1"/>
      <c r="C1158" s="1"/>
      <c r="D1158" s="1"/>
      <c r="E1158" s="1"/>
      <c r="F1158" s="1"/>
      <c r="G1158" s="1"/>
      <c r="H1158" s="1"/>
      <c r="I1158" s="1"/>
      <c r="J1158" s="1"/>
      <c r="K1158" s="1"/>
      <c r="L1158" s="1"/>
      <c r="M1158" s="1"/>
      <c r="N1158" s="1"/>
      <c r="O1158" s="1"/>
      <c r="P1158" s="1"/>
      <c r="Q1158" s="1"/>
      <c r="R1158" s="1"/>
      <c r="S1158" s="1"/>
      <c r="T1158" s="1"/>
      <c r="U1158" s="1"/>
    </row>
    <row r="1159" spans="1:21" ht="9.75" customHeight="1">
      <c r="A1159" s="1"/>
      <c r="B1159" s="1"/>
      <c r="C1159" s="1"/>
      <c r="D1159" s="1"/>
      <c r="E1159" s="1"/>
      <c r="F1159" s="1"/>
      <c r="G1159" s="1"/>
      <c r="H1159" s="1"/>
      <c r="I1159" s="1"/>
      <c r="J1159" s="1"/>
      <c r="K1159" s="1"/>
      <c r="L1159" s="1"/>
      <c r="M1159" s="1"/>
      <c r="N1159" s="1"/>
      <c r="O1159" s="1"/>
      <c r="P1159" s="1"/>
      <c r="Q1159" s="1"/>
      <c r="R1159" s="1"/>
      <c r="S1159" s="1"/>
      <c r="T1159" s="1"/>
      <c r="U1159" s="1"/>
    </row>
    <row r="1160" spans="1:21" ht="9.75" customHeight="1">
      <c r="A1160" s="1"/>
      <c r="B1160" s="1"/>
      <c r="C1160" s="1"/>
      <c r="D1160" s="1"/>
      <c r="E1160" s="1"/>
      <c r="F1160" s="1"/>
      <c r="G1160" s="1"/>
      <c r="H1160" s="1"/>
      <c r="I1160" s="1"/>
      <c r="J1160" s="1"/>
      <c r="K1160" s="1"/>
      <c r="L1160" s="1"/>
      <c r="M1160" s="1"/>
      <c r="N1160" s="1"/>
      <c r="O1160" s="1"/>
      <c r="P1160" s="1"/>
      <c r="Q1160" s="1"/>
      <c r="R1160" s="1"/>
      <c r="S1160" s="1"/>
      <c r="T1160" s="1"/>
      <c r="U1160" s="1"/>
    </row>
    <row r="1161" spans="1:21" ht="9.75" customHeight="1">
      <c r="A1161" s="1"/>
      <c r="B1161" s="1"/>
      <c r="C1161" s="1"/>
      <c r="D1161" s="1"/>
      <c r="E1161" s="1"/>
      <c r="F1161" s="1"/>
      <c r="G1161" s="1"/>
      <c r="H1161" s="1"/>
      <c r="I1161" s="1"/>
      <c r="J1161" s="1"/>
      <c r="K1161" s="1"/>
      <c r="L1161" s="1"/>
      <c r="M1161" s="1"/>
      <c r="N1161" s="1"/>
      <c r="O1161" s="1"/>
      <c r="P1161" s="1"/>
      <c r="Q1161" s="1"/>
      <c r="R1161" s="1"/>
      <c r="S1161" s="1"/>
      <c r="T1161" s="1"/>
      <c r="U1161" s="1"/>
    </row>
    <row r="1162" spans="1:21" ht="9.75" customHeight="1">
      <c r="A1162" s="1"/>
      <c r="B1162" s="1"/>
      <c r="C1162" s="1"/>
      <c r="D1162" s="1"/>
      <c r="E1162" s="1"/>
      <c r="F1162" s="1"/>
      <c r="G1162" s="1"/>
      <c r="H1162" s="1"/>
      <c r="I1162" s="1"/>
      <c r="J1162" s="1"/>
      <c r="K1162" s="1"/>
      <c r="L1162" s="1"/>
      <c r="M1162" s="1"/>
      <c r="N1162" s="1"/>
      <c r="O1162" s="1"/>
      <c r="P1162" s="1"/>
      <c r="Q1162" s="1"/>
      <c r="R1162" s="1"/>
      <c r="S1162" s="1"/>
      <c r="T1162" s="1"/>
      <c r="U1162" s="1"/>
    </row>
    <row r="1163" spans="1:21" ht="9.75" customHeight="1">
      <c r="A1163" s="1"/>
      <c r="B1163" s="1"/>
      <c r="C1163" s="1"/>
      <c r="D1163" s="1"/>
      <c r="E1163" s="1"/>
      <c r="F1163" s="1"/>
      <c r="G1163" s="1"/>
      <c r="H1163" s="1"/>
      <c r="I1163" s="1"/>
      <c r="J1163" s="1"/>
      <c r="K1163" s="1"/>
      <c r="L1163" s="1"/>
      <c r="M1163" s="1"/>
      <c r="N1163" s="1"/>
      <c r="O1163" s="1"/>
      <c r="P1163" s="1"/>
      <c r="Q1163" s="1"/>
      <c r="R1163" s="1"/>
      <c r="S1163" s="1"/>
      <c r="T1163" s="1"/>
      <c r="U1163" s="1"/>
    </row>
    <row r="1164" spans="1:21" ht="9.75" customHeight="1">
      <c r="A1164" s="1"/>
      <c r="B1164" s="1"/>
      <c r="C1164" s="1"/>
      <c r="D1164" s="1"/>
      <c r="E1164" s="1"/>
      <c r="F1164" s="1"/>
      <c r="G1164" s="1"/>
      <c r="H1164" s="1"/>
      <c r="I1164" s="1"/>
      <c r="J1164" s="1"/>
      <c r="K1164" s="1"/>
      <c r="L1164" s="1"/>
      <c r="M1164" s="1"/>
      <c r="N1164" s="1"/>
      <c r="O1164" s="1"/>
      <c r="P1164" s="1"/>
      <c r="Q1164" s="1"/>
      <c r="R1164" s="1"/>
      <c r="S1164" s="1"/>
      <c r="T1164" s="1"/>
      <c r="U1164" s="1"/>
    </row>
    <row r="1165" spans="1:21" ht="9.75" customHeight="1">
      <c r="A1165" s="1"/>
      <c r="B1165" s="1"/>
      <c r="C1165" s="1"/>
      <c r="D1165" s="1"/>
      <c r="E1165" s="1"/>
      <c r="F1165" s="1"/>
      <c r="G1165" s="1"/>
      <c r="H1165" s="1"/>
      <c r="I1165" s="1"/>
      <c r="J1165" s="1"/>
      <c r="K1165" s="1"/>
      <c r="L1165" s="1"/>
      <c r="M1165" s="1"/>
      <c r="N1165" s="1"/>
      <c r="O1165" s="1"/>
      <c r="P1165" s="1"/>
      <c r="Q1165" s="1"/>
      <c r="R1165" s="1"/>
      <c r="S1165" s="1"/>
      <c r="T1165" s="1"/>
      <c r="U1165" s="1"/>
    </row>
    <row r="1166" spans="1:21" ht="9.75" customHeight="1">
      <c r="A1166" s="1"/>
      <c r="B1166" s="1"/>
      <c r="C1166" s="1"/>
      <c r="D1166" s="1"/>
      <c r="E1166" s="1"/>
      <c r="F1166" s="1"/>
      <c r="G1166" s="1"/>
      <c r="H1166" s="1"/>
      <c r="I1166" s="1"/>
      <c r="J1166" s="1"/>
      <c r="K1166" s="1"/>
      <c r="L1166" s="1"/>
      <c r="M1166" s="1"/>
      <c r="N1166" s="1"/>
      <c r="O1166" s="1"/>
      <c r="P1166" s="1"/>
      <c r="Q1166" s="1"/>
      <c r="R1166" s="1"/>
      <c r="S1166" s="1"/>
      <c r="T1166" s="1"/>
      <c r="U1166" s="1"/>
    </row>
    <row r="1167" spans="1:21" ht="9.75" customHeight="1">
      <c r="A1167" s="1"/>
      <c r="B1167" s="1"/>
      <c r="C1167" s="1"/>
      <c r="D1167" s="1"/>
      <c r="E1167" s="1"/>
      <c r="F1167" s="1"/>
      <c r="G1167" s="1"/>
      <c r="H1167" s="1"/>
      <c r="I1167" s="1"/>
      <c r="J1167" s="1"/>
      <c r="K1167" s="1"/>
      <c r="L1167" s="1"/>
      <c r="M1167" s="1"/>
      <c r="N1167" s="1"/>
      <c r="O1167" s="1"/>
      <c r="P1167" s="1"/>
      <c r="Q1167" s="1"/>
      <c r="R1167" s="1"/>
      <c r="S1167" s="1"/>
      <c r="T1167" s="1"/>
      <c r="U1167" s="1"/>
    </row>
    <row r="1168" spans="1:21" ht="9.75" customHeight="1">
      <c r="A1168" s="1"/>
      <c r="B1168" s="1"/>
      <c r="C1168" s="1"/>
      <c r="D1168" s="1"/>
      <c r="E1168" s="1"/>
      <c r="F1168" s="1"/>
      <c r="G1168" s="1"/>
      <c r="H1168" s="1"/>
      <c r="I1168" s="1"/>
      <c r="J1168" s="1"/>
      <c r="K1168" s="1"/>
      <c r="L1168" s="1"/>
      <c r="M1168" s="1"/>
      <c r="N1168" s="1"/>
      <c r="O1168" s="1"/>
      <c r="P1168" s="1"/>
      <c r="Q1168" s="1"/>
      <c r="R1168" s="1"/>
      <c r="S1168" s="1"/>
      <c r="T1168" s="1"/>
      <c r="U1168" s="1"/>
    </row>
    <row r="1169" spans="1:21" ht="9.75" customHeight="1">
      <c r="A1169" s="1"/>
      <c r="B1169" s="1"/>
      <c r="C1169" s="1"/>
      <c r="D1169" s="1"/>
      <c r="E1169" s="1"/>
      <c r="F1169" s="1"/>
      <c r="G1169" s="1"/>
      <c r="H1169" s="1"/>
      <c r="I1169" s="1"/>
      <c r="J1169" s="1"/>
      <c r="K1169" s="1"/>
      <c r="L1169" s="1"/>
      <c r="M1169" s="1"/>
      <c r="N1169" s="1"/>
      <c r="O1169" s="1"/>
      <c r="P1169" s="1"/>
      <c r="Q1169" s="1"/>
      <c r="R1169" s="1"/>
      <c r="S1169" s="1"/>
      <c r="T1169" s="1"/>
      <c r="U1169" s="1"/>
    </row>
    <row r="1170" spans="1:21" ht="9.75" customHeight="1">
      <c r="A1170" s="1"/>
      <c r="B1170" s="1"/>
      <c r="C1170" s="1"/>
      <c r="D1170" s="1"/>
      <c r="E1170" s="1"/>
      <c r="F1170" s="1"/>
      <c r="G1170" s="1"/>
      <c r="H1170" s="1"/>
      <c r="I1170" s="1"/>
      <c r="J1170" s="1"/>
      <c r="K1170" s="1"/>
      <c r="L1170" s="1"/>
      <c r="M1170" s="1"/>
      <c r="N1170" s="1"/>
      <c r="O1170" s="1"/>
      <c r="P1170" s="1"/>
      <c r="Q1170" s="1"/>
      <c r="R1170" s="1"/>
      <c r="S1170" s="1"/>
      <c r="T1170" s="1"/>
      <c r="U1170" s="1"/>
    </row>
    <row r="1171" spans="1:21" ht="9.75" customHeight="1">
      <c r="A1171" s="1"/>
      <c r="B1171" s="1"/>
      <c r="C1171" s="1"/>
      <c r="D1171" s="1"/>
      <c r="E1171" s="1"/>
      <c r="F1171" s="1"/>
      <c r="G1171" s="1"/>
      <c r="H1171" s="1"/>
      <c r="I1171" s="1"/>
      <c r="J1171" s="1"/>
      <c r="K1171" s="1"/>
      <c r="L1171" s="1"/>
      <c r="M1171" s="1"/>
      <c r="N1171" s="1"/>
      <c r="O1171" s="1"/>
      <c r="P1171" s="1"/>
      <c r="Q1171" s="1"/>
      <c r="R1171" s="1"/>
      <c r="S1171" s="1"/>
      <c r="T1171" s="1"/>
      <c r="U1171" s="1"/>
    </row>
    <row r="1172" spans="1:21" ht="9.75" customHeight="1">
      <c r="A1172" s="1"/>
      <c r="B1172" s="1"/>
      <c r="C1172" s="1"/>
      <c r="D1172" s="1"/>
      <c r="E1172" s="1"/>
      <c r="F1172" s="1"/>
      <c r="G1172" s="1"/>
      <c r="H1172" s="1"/>
      <c r="I1172" s="1"/>
      <c r="J1172" s="1"/>
      <c r="K1172" s="1"/>
      <c r="L1172" s="1"/>
      <c r="M1172" s="1"/>
      <c r="N1172" s="1"/>
      <c r="O1172" s="1"/>
      <c r="P1172" s="1"/>
      <c r="Q1172" s="1"/>
      <c r="R1172" s="1"/>
      <c r="S1172" s="1"/>
      <c r="T1172" s="1"/>
      <c r="U1172" s="1"/>
    </row>
    <row r="1173" spans="1:21" ht="9.75" customHeight="1">
      <c r="A1173" s="1"/>
      <c r="B1173" s="1"/>
      <c r="C1173" s="1"/>
      <c r="D1173" s="1"/>
      <c r="E1173" s="1"/>
      <c r="F1173" s="1"/>
      <c r="G1173" s="1"/>
      <c r="H1173" s="1"/>
      <c r="I1173" s="1"/>
      <c r="J1173" s="1"/>
      <c r="K1173" s="1"/>
      <c r="L1173" s="1"/>
      <c r="M1173" s="1"/>
      <c r="N1173" s="1"/>
      <c r="O1173" s="1"/>
      <c r="P1173" s="1"/>
      <c r="Q1173" s="1"/>
      <c r="R1173" s="1"/>
      <c r="S1173" s="1"/>
      <c r="T1173" s="1"/>
      <c r="U1173" s="1"/>
    </row>
    <row r="1174" spans="1:21" ht="9.75" customHeight="1">
      <c r="A1174" s="1"/>
      <c r="B1174" s="1"/>
      <c r="C1174" s="1"/>
      <c r="D1174" s="1"/>
      <c r="E1174" s="1"/>
      <c r="F1174" s="1"/>
      <c r="G1174" s="1"/>
      <c r="H1174" s="1"/>
      <c r="I1174" s="1"/>
      <c r="J1174" s="1"/>
      <c r="K1174" s="1"/>
      <c r="L1174" s="1"/>
      <c r="M1174" s="1"/>
      <c r="N1174" s="1"/>
      <c r="O1174" s="1"/>
      <c r="P1174" s="1"/>
      <c r="Q1174" s="1"/>
      <c r="R1174" s="1"/>
      <c r="S1174" s="1"/>
      <c r="T1174" s="1"/>
      <c r="U1174" s="1"/>
    </row>
    <row r="1175" spans="1:21" ht="9.75" customHeight="1">
      <c r="A1175" s="1"/>
      <c r="B1175" s="1"/>
      <c r="C1175" s="1"/>
      <c r="D1175" s="1"/>
      <c r="E1175" s="1"/>
      <c r="F1175" s="1"/>
      <c r="G1175" s="1"/>
      <c r="H1175" s="1"/>
      <c r="I1175" s="1"/>
      <c r="J1175" s="1"/>
      <c r="K1175" s="1"/>
      <c r="L1175" s="1"/>
      <c r="M1175" s="1"/>
      <c r="N1175" s="1"/>
      <c r="O1175" s="1"/>
      <c r="P1175" s="1"/>
      <c r="Q1175" s="1"/>
      <c r="R1175" s="1"/>
      <c r="S1175" s="1"/>
      <c r="T1175" s="1"/>
      <c r="U1175" s="1"/>
    </row>
    <row r="1176" spans="1:21" ht="9.75" customHeight="1">
      <c r="A1176" s="1"/>
      <c r="B1176" s="1"/>
      <c r="C1176" s="1"/>
      <c r="D1176" s="1"/>
      <c r="E1176" s="1"/>
      <c r="F1176" s="1"/>
      <c r="G1176" s="1"/>
      <c r="H1176" s="1"/>
      <c r="I1176" s="1"/>
      <c r="J1176" s="1"/>
      <c r="K1176" s="1"/>
      <c r="L1176" s="1"/>
      <c r="M1176" s="1"/>
      <c r="N1176" s="1"/>
      <c r="O1176" s="1"/>
      <c r="P1176" s="1"/>
      <c r="Q1176" s="1"/>
      <c r="R1176" s="1"/>
      <c r="S1176" s="1"/>
      <c r="T1176" s="1"/>
      <c r="U1176" s="1"/>
    </row>
    <row r="1177" spans="1:21" ht="9.75" customHeight="1">
      <c r="A1177" s="1"/>
      <c r="B1177" s="1"/>
      <c r="C1177" s="1"/>
      <c r="D1177" s="1"/>
      <c r="E1177" s="1"/>
      <c r="F1177" s="1"/>
      <c r="G1177" s="1"/>
      <c r="H1177" s="1"/>
      <c r="I1177" s="1"/>
      <c r="J1177" s="1"/>
      <c r="K1177" s="1"/>
      <c r="L1177" s="1"/>
      <c r="M1177" s="1"/>
      <c r="N1177" s="1"/>
      <c r="O1177" s="1"/>
      <c r="P1177" s="1"/>
      <c r="Q1177" s="1"/>
      <c r="R1177" s="1"/>
      <c r="S1177" s="1"/>
      <c r="T1177" s="1"/>
      <c r="U1177" s="1"/>
    </row>
    <row r="1178" spans="1:21" ht="9.75" customHeight="1">
      <c r="A1178" s="1"/>
      <c r="B1178" s="1"/>
      <c r="C1178" s="1"/>
      <c r="D1178" s="1"/>
      <c r="E1178" s="1"/>
      <c r="F1178" s="1"/>
      <c r="G1178" s="1"/>
      <c r="H1178" s="1"/>
      <c r="I1178" s="1"/>
      <c r="J1178" s="1"/>
      <c r="K1178" s="1"/>
      <c r="L1178" s="1"/>
      <c r="M1178" s="1"/>
      <c r="N1178" s="1"/>
      <c r="O1178" s="1"/>
      <c r="P1178" s="1"/>
      <c r="Q1178" s="1"/>
      <c r="R1178" s="1"/>
      <c r="S1178" s="1"/>
      <c r="T1178" s="1"/>
      <c r="U1178" s="1"/>
    </row>
    <row r="1179" spans="1:21" ht="9.75" customHeight="1">
      <c r="A1179" s="1"/>
      <c r="B1179" s="1"/>
      <c r="C1179" s="1"/>
      <c r="D1179" s="1"/>
      <c r="E1179" s="1"/>
      <c r="F1179" s="1"/>
      <c r="G1179" s="1"/>
      <c r="H1179" s="1"/>
      <c r="I1179" s="1"/>
      <c r="J1179" s="1"/>
      <c r="K1179" s="1"/>
      <c r="L1179" s="1"/>
      <c r="M1179" s="1"/>
      <c r="N1179" s="1"/>
      <c r="O1179" s="1"/>
      <c r="P1179" s="1"/>
      <c r="Q1179" s="1"/>
      <c r="R1179" s="1"/>
      <c r="S1179" s="1"/>
      <c r="T1179" s="1"/>
      <c r="U1179" s="1"/>
    </row>
    <row r="1180" spans="1:21" ht="9.75" customHeight="1">
      <c r="A1180" s="1"/>
      <c r="B1180" s="1"/>
      <c r="C1180" s="1"/>
      <c r="D1180" s="1"/>
      <c r="E1180" s="1"/>
      <c r="F1180" s="1"/>
      <c r="G1180" s="1"/>
      <c r="H1180" s="1"/>
      <c r="I1180" s="1"/>
      <c r="J1180" s="1"/>
      <c r="K1180" s="1"/>
      <c r="L1180" s="1"/>
      <c r="M1180" s="1"/>
      <c r="N1180" s="1"/>
      <c r="O1180" s="1"/>
      <c r="P1180" s="1"/>
      <c r="Q1180" s="1"/>
      <c r="R1180" s="1"/>
      <c r="S1180" s="1"/>
      <c r="T1180" s="1"/>
      <c r="U1180" s="1"/>
    </row>
    <row r="1181" spans="1:21" ht="9.75" customHeight="1">
      <c r="A1181" s="1"/>
      <c r="B1181" s="1"/>
      <c r="C1181" s="1"/>
      <c r="D1181" s="1"/>
      <c r="E1181" s="1"/>
      <c r="F1181" s="1"/>
      <c r="G1181" s="1"/>
      <c r="H1181" s="1"/>
      <c r="I1181" s="1"/>
      <c r="J1181" s="1"/>
      <c r="K1181" s="1"/>
      <c r="L1181" s="1"/>
      <c r="M1181" s="1"/>
      <c r="N1181" s="1"/>
      <c r="O1181" s="1"/>
      <c r="P1181" s="1"/>
      <c r="Q1181" s="1"/>
      <c r="R1181" s="1"/>
      <c r="S1181" s="1"/>
      <c r="T1181" s="1"/>
      <c r="U1181" s="1"/>
    </row>
    <row r="1182" spans="1:21" ht="9.75" customHeight="1">
      <c r="A1182" s="1"/>
      <c r="B1182" s="1"/>
      <c r="C1182" s="1"/>
      <c r="D1182" s="1"/>
      <c r="E1182" s="1"/>
      <c r="F1182" s="1"/>
      <c r="G1182" s="1"/>
      <c r="H1182" s="1"/>
      <c r="I1182" s="1"/>
      <c r="J1182" s="1"/>
      <c r="K1182" s="1"/>
      <c r="L1182" s="1"/>
      <c r="M1182" s="1"/>
      <c r="N1182" s="1"/>
      <c r="O1182" s="1"/>
      <c r="P1182" s="1"/>
      <c r="Q1182" s="1"/>
      <c r="R1182" s="1"/>
      <c r="S1182" s="1"/>
      <c r="T1182" s="1"/>
      <c r="U1182" s="1"/>
    </row>
    <row r="1183" spans="1:21" ht="9.75" customHeight="1">
      <c r="A1183" s="1"/>
      <c r="B1183" s="1"/>
      <c r="C1183" s="1"/>
      <c r="D1183" s="1"/>
      <c r="E1183" s="1"/>
      <c r="F1183" s="1"/>
      <c r="G1183" s="1"/>
      <c r="H1183" s="1"/>
      <c r="I1183" s="1"/>
      <c r="J1183" s="1"/>
      <c r="K1183" s="1"/>
      <c r="L1183" s="1"/>
      <c r="M1183" s="1"/>
      <c r="N1183" s="1"/>
      <c r="O1183" s="1"/>
      <c r="P1183" s="1"/>
      <c r="Q1183" s="1"/>
      <c r="R1183" s="1"/>
      <c r="S1183" s="1"/>
      <c r="T1183" s="1"/>
      <c r="U1183" s="1"/>
    </row>
    <row r="1184" spans="1:21" ht="9.75" customHeight="1">
      <c r="A1184" s="1"/>
      <c r="B1184" s="1"/>
      <c r="C1184" s="1"/>
      <c r="D1184" s="1"/>
      <c r="E1184" s="1"/>
      <c r="F1184" s="1"/>
      <c r="G1184" s="1"/>
      <c r="H1184" s="1"/>
      <c r="I1184" s="1"/>
      <c r="J1184" s="1"/>
      <c r="K1184" s="1"/>
      <c r="L1184" s="1"/>
      <c r="M1184" s="1"/>
      <c r="N1184" s="1"/>
      <c r="O1184" s="1"/>
      <c r="P1184" s="1"/>
      <c r="Q1184" s="1"/>
      <c r="R1184" s="1"/>
      <c r="S1184" s="1"/>
      <c r="T1184" s="1"/>
      <c r="U1184" s="1"/>
    </row>
    <row r="1185" spans="1:21" ht="9.75" customHeight="1">
      <c r="A1185" s="1"/>
      <c r="B1185" s="1"/>
      <c r="C1185" s="1"/>
      <c r="D1185" s="1"/>
      <c r="E1185" s="1"/>
      <c r="F1185" s="1"/>
      <c r="G1185" s="1"/>
      <c r="H1185" s="1"/>
      <c r="I1185" s="1"/>
      <c r="J1185" s="1"/>
      <c r="K1185" s="1"/>
      <c r="L1185" s="1"/>
      <c r="M1185" s="1"/>
      <c r="N1185" s="1"/>
      <c r="O1185" s="1"/>
      <c r="P1185" s="1"/>
      <c r="Q1185" s="1"/>
      <c r="R1185" s="1"/>
      <c r="S1185" s="1"/>
      <c r="T1185" s="1"/>
      <c r="U1185" s="1"/>
    </row>
    <row r="1186" spans="1:21" ht="9.75" customHeight="1">
      <c r="A1186" s="1"/>
      <c r="B1186" s="1"/>
      <c r="C1186" s="1"/>
      <c r="D1186" s="1"/>
      <c r="E1186" s="1"/>
      <c r="F1186" s="1"/>
      <c r="G1186" s="1"/>
      <c r="H1186" s="1"/>
      <c r="I1186" s="1"/>
      <c r="J1186" s="1"/>
      <c r="K1186" s="1"/>
      <c r="L1186" s="1"/>
      <c r="M1186" s="1"/>
      <c r="N1186" s="1"/>
      <c r="O1186" s="1"/>
      <c r="P1186" s="1"/>
      <c r="Q1186" s="1"/>
      <c r="R1186" s="1"/>
      <c r="S1186" s="1"/>
      <c r="T1186" s="1"/>
      <c r="U1186" s="1"/>
    </row>
    <row r="1187" spans="1:21" ht="9.75" customHeight="1">
      <c r="A1187" s="1"/>
      <c r="B1187" s="1"/>
      <c r="C1187" s="1"/>
      <c r="D1187" s="1"/>
      <c r="E1187" s="1"/>
      <c r="F1187" s="1"/>
      <c r="G1187" s="1"/>
      <c r="H1187" s="1"/>
      <c r="I1187" s="1"/>
      <c r="J1187" s="1"/>
      <c r="K1187" s="1"/>
      <c r="L1187" s="1"/>
      <c r="M1187" s="1"/>
      <c r="N1187" s="1"/>
      <c r="O1187" s="1"/>
      <c r="P1187" s="1"/>
      <c r="Q1187" s="1"/>
      <c r="R1187" s="1"/>
      <c r="S1187" s="1"/>
      <c r="T1187" s="1"/>
      <c r="U1187" s="1"/>
    </row>
    <row r="1188" spans="1:21" ht="9.75" customHeight="1">
      <c r="A1188" s="1"/>
      <c r="B1188" s="1"/>
      <c r="C1188" s="1"/>
      <c r="D1188" s="1"/>
      <c r="E1188" s="1"/>
      <c r="F1188" s="1"/>
      <c r="G1188" s="1"/>
      <c r="H1188" s="1"/>
      <c r="I1188" s="1"/>
      <c r="J1188" s="1"/>
      <c r="K1188" s="1"/>
      <c r="L1188" s="1"/>
      <c r="M1188" s="1"/>
      <c r="N1188" s="1"/>
      <c r="O1188" s="1"/>
      <c r="P1188" s="1"/>
      <c r="Q1188" s="1"/>
      <c r="R1188" s="1"/>
      <c r="S1188" s="1"/>
      <c r="T1188" s="1"/>
      <c r="U1188" s="1"/>
    </row>
    <row r="1189" spans="1:21" ht="9.75" customHeight="1">
      <c r="A1189" s="1"/>
      <c r="B1189" s="1"/>
      <c r="C1189" s="1"/>
      <c r="D1189" s="1"/>
      <c r="E1189" s="1"/>
      <c r="F1189" s="1"/>
      <c r="G1189" s="1"/>
      <c r="H1189" s="1"/>
      <c r="I1189" s="1"/>
      <c r="J1189" s="1"/>
      <c r="K1189" s="1"/>
      <c r="L1189" s="1"/>
      <c r="M1189" s="1"/>
      <c r="N1189" s="1"/>
      <c r="O1189" s="1"/>
      <c r="P1189" s="1"/>
      <c r="Q1189" s="1"/>
      <c r="R1189" s="1"/>
      <c r="S1189" s="1"/>
      <c r="T1189" s="1"/>
      <c r="U1189" s="1"/>
    </row>
    <row r="1190" spans="1:21" ht="9.75" customHeight="1">
      <c r="A1190" s="1"/>
      <c r="B1190" s="1"/>
      <c r="C1190" s="1"/>
      <c r="D1190" s="1"/>
      <c r="E1190" s="1"/>
      <c r="F1190" s="1"/>
      <c r="G1190" s="1"/>
      <c r="H1190" s="1"/>
      <c r="I1190" s="1"/>
      <c r="J1190" s="1"/>
      <c r="K1190" s="1"/>
      <c r="L1190" s="1"/>
      <c r="M1190" s="1"/>
      <c r="N1190" s="1"/>
      <c r="O1190" s="1"/>
      <c r="P1190" s="1"/>
      <c r="Q1190" s="1"/>
      <c r="R1190" s="1"/>
      <c r="S1190" s="1"/>
      <c r="T1190" s="1"/>
      <c r="U1190" s="1"/>
    </row>
    <row r="1191" spans="1:21" ht="9.75" customHeight="1">
      <c r="A1191" s="1"/>
      <c r="B1191" s="1"/>
      <c r="C1191" s="1"/>
      <c r="D1191" s="1"/>
      <c r="E1191" s="1"/>
      <c r="F1191" s="1"/>
      <c r="G1191" s="1"/>
      <c r="H1191" s="1"/>
      <c r="I1191" s="1"/>
      <c r="J1191" s="1"/>
      <c r="K1191" s="1"/>
      <c r="L1191" s="1"/>
      <c r="M1191" s="1"/>
      <c r="N1191" s="1"/>
      <c r="O1191" s="1"/>
      <c r="P1191" s="1"/>
      <c r="Q1191" s="1"/>
      <c r="R1191" s="1"/>
      <c r="S1191" s="1"/>
      <c r="T1191" s="1"/>
      <c r="U1191" s="1"/>
    </row>
    <row r="1192" spans="1:21" ht="9.75" customHeight="1">
      <c r="A1192" s="1"/>
      <c r="B1192" s="1"/>
      <c r="C1192" s="1"/>
      <c r="D1192" s="1"/>
      <c r="E1192" s="1"/>
      <c r="F1192" s="1"/>
      <c r="G1192" s="1"/>
      <c r="H1192" s="1"/>
      <c r="I1192" s="1"/>
      <c r="J1192" s="1"/>
      <c r="K1192" s="1"/>
      <c r="L1192" s="1"/>
      <c r="M1192" s="1"/>
      <c r="N1192" s="1"/>
      <c r="O1192" s="1"/>
      <c r="P1192" s="1"/>
      <c r="Q1192" s="1"/>
      <c r="R1192" s="1"/>
      <c r="S1192" s="1"/>
      <c r="T1192" s="1"/>
      <c r="U1192" s="1"/>
    </row>
    <row r="1193" spans="1:21" ht="9.75" customHeight="1">
      <c r="A1193" s="1"/>
      <c r="B1193" s="1"/>
      <c r="C1193" s="1"/>
      <c r="D1193" s="1"/>
      <c r="E1193" s="1"/>
      <c r="F1193" s="1"/>
      <c r="G1193" s="1"/>
      <c r="H1193" s="1"/>
      <c r="I1193" s="1"/>
      <c r="J1193" s="1"/>
      <c r="K1193" s="1"/>
      <c r="L1193" s="1"/>
      <c r="M1193" s="1"/>
      <c r="N1193" s="1"/>
      <c r="O1193" s="1"/>
      <c r="P1193" s="1"/>
      <c r="Q1193" s="1"/>
      <c r="R1193" s="1"/>
      <c r="S1193" s="1"/>
      <c r="T1193" s="1"/>
      <c r="U1193" s="1"/>
    </row>
    <row r="1194" spans="1:21" ht="9.75" customHeight="1">
      <c r="A1194" s="1"/>
      <c r="B1194" s="1"/>
      <c r="C1194" s="1"/>
      <c r="D1194" s="1"/>
      <c r="E1194" s="1"/>
      <c r="F1194" s="1"/>
      <c r="G1194" s="1"/>
      <c r="H1194" s="1"/>
      <c r="I1194" s="1"/>
      <c r="J1194" s="1"/>
      <c r="K1194" s="1"/>
      <c r="L1194" s="1"/>
      <c r="M1194" s="1"/>
      <c r="N1194" s="1"/>
      <c r="O1194" s="1"/>
      <c r="P1194" s="1"/>
      <c r="Q1194" s="1"/>
      <c r="R1194" s="1"/>
      <c r="S1194" s="1"/>
      <c r="T1194" s="1"/>
      <c r="U1194" s="1"/>
    </row>
    <row r="1195" spans="1:21" ht="9.75" customHeight="1">
      <c r="A1195" s="1"/>
      <c r="B1195" s="1"/>
      <c r="C1195" s="1"/>
      <c r="D1195" s="1"/>
      <c r="E1195" s="1"/>
      <c r="F1195" s="1"/>
      <c r="G1195" s="1"/>
      <c r="H1195" s="1"/>
      <c r="I1195" s="1"/>
      <c r="J1195" s="1"/>
      <c r="K1195" s="1"/>
      <c r="L1195" s="1"/>
      <c r="M1195" s="1"/>
      <c r="N1195" s="1"/>
      <c r="O1195" s="1"/>
      <c r="P1195" s="1"/>
      <c r="Q1195" s="1"/>
      <c r="R1195" s="1"/>
      <c r="S1195" s="1"/>
      <c r="T1195" s="1"/>
      <c r="U1195" s="1"/>
    </row>
    <row r="1196" spans="1:21" ht="9.75" customHeight="1">
      <c r="A1196" s="1"/>
      <c r="B1196" s="1"/>
      <c r="C1196" s="1"/>
      <c r="D1196" s="1"/>
      <c r="E1196" s="1"/>
      <c r="F1196" s="1"/>
      <c r="G1196" s="1"/>
      <c r="H1196" s="1"/>
      <c r="I1196" s="1"/>
      <c r="J1196" s="1"/>
      <c r="K1196" s="1"/>
      <c r="L1196" s="1"/>
      <c r="M1196" s="1"/>
      <c r="N1196" s="1"/>
      <c r="O1196" s="1"/>
      <c r="P1196" s="1"/>
      <c r="Q1196" s="1"/>
      <c r="R1196" s="1"/>
      <c r="S1196" s="1"/>
      <c r="T1196" s="1"/>
      <c r="U1196" s="1"/>
    </row>
    <row r="1197" spans="1:21" ht="9.75" customHeight="1">
      <c r="A1197" s="1"/>
      <c r="B1197" s="1"/>
      <c r="C1197" s="1"/>
      <c r="D1197" s="1"/>
      <c r="E1197" s="1"/>
      <c r="F1197" s="1"/>
      <c r="G1197" s="1"/>
      <c r="H1197" s="1"/>
      <c r="I1197" s="1"/>
      <c r="J1197" s="1"/>
      <c r="K1197" s="1"/>
      <c r="L1197" s="1"/>
      <c r="M1197" s="1"/>
      <c r="N1197" s="1"/>
      <c r="O1197" s="1"/>
      <c r="P1197" s="1"/>
      <c r="Q1197" s="1"/>
      <c r="R1197" s="1"/>
      <c r="S1197" s="1"/>
      <c r="T1197" s="1"/>
      <c r="U1197" s="1"/>
    </row>
    <row r="1198" spans="1:21" ht="9.75" customHeight="1">
      <c r="A1198" s="1"/>
      <c r="B1198" s="1"/>
      <c r="C1198" s="1"/>
      <c r="D1198" s="1"/>
      <c r="E1198" s="1"/>
      <c r="F1198" s="1"/>
      <c r="G1198" s="1"/>
      <c r="H1198" s="1"/>
      <c r="I1198" s="1"/>
      <c r="J1198" s="1"/>
      <c r="K1198" s="1"/>
      <c r="L1198" s="1"/>
      <c r="M1198" s="1"/>
      <c r="N1198" s="1"/>
      <c r="O1198" s="1"/>
      <c r="P1198" s="1"/>
      <c r="Q1198" s="1"/>
      <c r="R1198" s="1"/>
      <c r="S1198" s="1"/>
      <c r="T1198" s="1"/>
      <c r="U1198" s="1"/>
    </row>
    <row r="1199" spans="1:21" ht="9.75" customHeight="1">
      <c r="A1199" s="1"/>
      <c r="B1199" s="1"/>
      <c r="C1199" s="1"/>
      <c r="D1199" s="1"/>
      <c r="E1199" s="1"/>
      <c r="F1199" s="1"/>
      <c r="G1199" s="1"/>
      <c r="H1199" s="1"/>
      <c r="I1199" s="1"/>
      <c r="J1199" s="1"/>
      <c r="K1199" s="1"/>
      <c r="L1199" s="1"/>
      <c r="M1199" s="1"/>
      <c r="N1199" s="1"/>
      <c r="O1199" s="1"/>
      <c r="P1199" s="1"/>
      <c r="Q1199" s="1"/>
      <c r="R1199" s="1"/>
      <c r="S1199" s="1"/>
      <c r="T1199" s="1"/>
      <c r="U1199" s="1"/>
    </row>
    <row r="1200" spans="1:21" ht="9.75" customHeight="1">
      <c r="A1200" s="1"/>
      <c r="B1200" s="1"/>
      <c r="C1200" s="1"/>
      <c r="D1200" s="1"/>
      <c r="E1200" s="1"/>
      <c r="F1200" s="1"/>
      <c r="G1200" s="1"/>
      <c r="H1200" s="1"/>
      <c r="I1200" s="1"/>
      <c r="J1200" s="1"/>
      <c r="K1200" s="1"/>
      <c r="L1200" s="1"/>
      <c r="M1200" s="1"/>
      <c r="N1200" s="1"/>
      <c r="O1200" s="1"/>
      <c r="P1200" s="1"/>
      <c r="Q1200" s="1"/>
      <c r="R1200" s="1"/>
      <c r="S1200" s="1"/>
      <c r="T1200" s="1"/>
      <c r="U1200" s="1"/>
    </row>
    <row r="1201" spans="1:21" ht="9.75" customHeight="1">
      <c r="A1201" s="1"/>
      <c r="B1201" s="1"/>
      <c r="C1201" s="1"/>
      <c r="D1201" s="1"/>
      <c r="E1201" s="1"/>
      <c r="F1201" s="1"/>
      <c r="G1201" s="1"/>
      <c r="H1201" s="1"/>
      <c r="I1201" s="1"/>
      <c r="J1201" s="1"/>
      <c r="K1201" s="1"/>
      <c r="L1201" s="1"/>
      <c r="M1201" s="1"/>
      <c r="N1201" s="1"/>
      <c r="O1201" s="1"/>
      <c r="P1201" s="1"/>
      <c r="Q1201" s="1"/>
      <c r="R1201" s="1"/>
      <c r="S1201" s="1"/>
      <c r="T1201" s="1"/>
      <c r="U1201" s="1"/>
    </row>
    <row r="1202" spans="1:21" ht="9.75" customHeight="1">
      <c r="A1202" s="1"/>
      <c r="B1202" s="1"/>
      <c r="C1202" s="1"/>
      <c r="D1202" s="1"/>
      <c r="E1202" s="1"/>
      <c r="F1202" s="1"/>
      <c r="G1202" s="1"/>
      <c r="H1202" s="1"/>
      <c r="I1202" s="1"/>
      <c r="J1202" s="1"/>
      <c r="K1202" s="1"/>
      <c r="L1202" s="1"/>
      <c r="M1202" s="1"/>
      <c r="N1202" s="1"/>
      <c r="O1202" s="1"/>
      <c r="P1202" s="1"/>
      <c r="Q1202" s="1"/>
      <c r="R1202" s="1"/>
      <c r="S1202" s="1"/>
      <c r="T1202" s="1"/>
      <c r="U1202" s="1"/>
    </row>
    <row r="1203" spans="1:21" ht="9.75" customHeight="1">
      <c r="A1203" s="1"/>
      <c r="B1203" s="1"/>
      <c r="C1203" s="1"/>
      <c r="D1203" s="1"/>
      <c r="E1203" s="1"/>
      <c r="F1203" s="1"/>
      <c r="G1203" s="1"/>
      <c r="H1203" s="1"/>
      <c r="I1203" s="1"/>
      <c r="J1203" s="1"/>
      <c r="K1203" s="1"/>
      <c r="L1203" s="1"/>
      <c r="M1203" s="1"/>
      <c r="N1203" s="1"/>
      <c r="O1203" s="1"/>
      <c r="P1203" s="1"/>
      <c r="Q1203" s="1"/>
      <c r="R1203" s="1"/>
      <c r="S1203" s="1"/>
      <c r="T1203" s="1"/>
      <c r="U1203" s="1"/>
    </row>
    <row r="1204" spans="1:21" ht="9.75" customHeight="1">
      <c r="A1204" s="1"/>
      <c r="B1204" s="1"/>
      <c r="C1204" s="1"/>
      <c r="D1204" s="1"/>
      <c r="E1204" s="1"/>
      <c r="F1204" s="1"/>
      <c r="G1204" s="1"/>
      <c r="H1204" s="1"/>
      <c r="I1204" s="1"/>
      <c r="J1204" s="1"/>
      <c r="K1204" s="1"/>
      <c r="L1204" s="1"/>
      <c r="M1204" s="1"/>
      <c r="N1204" s="1"/>
      <c r="O1204" s="1"/>
      <c r="P1204" s="1"/>
      <c r="Q1204" s="1"/>
      <c r="R1204" s="1"/>
      <c r="S1204" s="1"/>
      <c r="T1204" s="1"/>
      <c r="U1204" s="1"/>
    </row>
    <row r="1205" spans="1:21" ht="9.75" customHeight="1">
      <c r="A1205" s="1"/>
      <c r="B1205" s="1"/>
      <c r="C1205" s="1"/>
      <c r="D1205" s="1"/>
      <c r="E1205" s="1"/>
      <c r="F1205" s="1"/>
      <c r="G1205" s="1"/>
      <c r="H1205" s="1"/>
      <c r="I1205" s="1"/>
      <c r="J1205" s="1"/>
      <c r="K1205" s="1"/>
      <c r="L1205" s="1"/>
      <c r="M1205" s="1"/>
      <c r="N1205" s="1"/>
      <c r="O1205" s="1"/>
      <c r="P1205" s="1"/>
      <c r="Q1205" s="1"/>
      <c r="R1205" s="1"/>
      <c r="S1205" s="1"/>
      <c r="T1205" s="1"/>
      <c r="U1205" s="1"/>
    </row>
    <row r="1206" spans="1:21" ht="9.75" customHeight="1">
      <c r="A1206" s="1"/>
      <c r="B1206" s="1"/>
      <c r="C1206" s="1"/>
      <c r="D1206" s="1"/>
      <c r="E1206" s="1"/>
      <c r="F1206" s="1"/>
      <c r="G1206" s="1"/>
      <c r="H1206" s="1"/>
      <c r="I1206" s="1"/>
      <c r="J1206" s="1"/>
      <c r="K1206" s="1"/>
      <c r="L1206" s="1"/>
      <c r="M1206" s="1"/>
      <c r="N1206" s="1"/>
      <c r="O1206" s="1"/>
      <c r="P1206" s="1"/>
      <c r="Q1206" s="1"/>
      <c r="R1206" s="1"/>
      <c r="S1206" s="1"/>
      <c r="T1206" s="1"/>
      <c r="U1206" s="1"/>
    </row>
    <row r="1207" spans="1:21" ht="9.75" customHeight="1">
      <c r="A1207" s="1"/>
      <c r="B1207" s="1"/>
      <c r="C1207" s="1"/>
      <c r="D1207" s="1"/>
      <c r="E1207" s="1"/>
      <c r="F1207" s="1"/>
      <c r="G1207" s="1"/>
      <c r="H1207" s="1"/>
      <c r="I1207" s="1"/>
      <c r="J1207" s="1"/>
      <c r="K1207" s="1"/>
      <c r="L1207" s="1"/>
      <c r="M1207" s="1"/>
      <c r="N1207" s="1"/>
      <c r="O1207" s="1"/>
      <c r="P1207" s="1"/>
      <c r="Q1207" s="1"/>
      <c r="R1207" s="1"/>
      <c r="S1207" s="1"/>
      <c r="T1207" s="1"/>
      <c r="U1207" s="1"/>
    </row>
    <row r="1208" spans="1:21" ht="9.75" customHeight="1">
      <c r="A1208" s="1"/>
      <c r="B1208" s="1"/>
      <c r="C1208" s="1"/>
      <c r="D1208" s="1"/>
      <c r="E1208" s="1"/>
      <c r="F1208" s="1"/>
      <c r="G1208" s="1"/>
      <c r="H1208" s="1"/>
      <c r="I1208" s="1"/>
      <c r="J1208" s="1"/>
      <c r="K1208" s="1"/>
      <c r="L1208" s="1"/>
      <c r="M1208" s="1"/>
      <c r="N1208" s="1"/>
      <c r="O1208" s="1"/>
      <c r="P1208" s="1"/>
      <c r="Q1208" s="1"/>
      <c r="R1208" s="1"/>
      <c r="S1208" s="1"/>
      <c r="T1208" s="1"/>
      <c r="U1208" s="1"/>
    </row>
    <row r="1209" spans="1:21" ht="9.75" customHeight="1">
      <c r="A1209" s="1"/>
      <c r="B1209" s="1"/>
      <c r="C1209" s="1"/>
      <c r="D1209" s="1"/>
      <c r="E1209" s="1"/>
      <c r="F1209" s="1"/>
      <c r="G1209" s="1"/>
      <c r="H1209" s="1"/>
      <c r="I1209" s="1"/>
      <c r="J1209" s="1"/>
      <c r="K1209" s="1"/>
      <c r="L1209" s="1"/>
      <c r="M1209" s="1"/>
      <c r="N1209" s="1"/>
      <c r="O1209" s="1"/>
      <c r="P1209" s="1"/>
      <c r="Q1209" s="1"/>
      <c r="R1209" s="1"/>
      <c r="S1209" s="1"/>
      <c r="T1209" s="1"/>
      <c r="U1209" s="1"/>
    </row>
    <row r="1210" spans="1:21" ht="9.75" customHeight="1">
      <c r="A1210" s="1"/>
      <c r="B1210" s="1"/>
      <c r="C1210" s="1"/>
      <c r="D1210" s="1"/>
      <c r="E1210" s="1"/>
      <c r="F1210" s="1"/>
      <c r="G1210" s="1"/>
      <c r="H1210" s="1"/>
      <c r="I1210" s="1"/>
      <c r="J1210" s="1"/>
      <c r="K1210" s="1"/>
      <c r="L1210" s="1"/>
      <c r="M1210" s="1"/>
      <c r="N1210" s="1"/>
      <c r="O1210" s="1"/>
      <c r="P1210" s="1"/>
      <c r="Q1210" s="1"/>
      <c r="R1210" s="1"/>
      <c r="S1210" s="1"/>
      <c r="T1210" s="1"/>
      <c r="U1210" s="1"/>
    </row>
    <row r="1211" spans="1:21" ht="9.75" customHeight="1">
      <c r="A1211" s="1"/>
      <c r="B1211" s="1"/>
      <c r="C1211" s="1"/>
      <c r="D1211" s="1"/>
      <c r="E1211" s="1"/>
      <c r="F1211" s="1"/>
      <c r="G1211" s="1"/>
      <c r="H1211" s="1"/>
      <c r="I1211" s="1"/>
      <c r="J1211" s="1"/>
      <c r="K1211" s="1"/>
      <c r="L1211" s="1"/>
      <c r="M1211" s="1"/>
      <c r="N1211" s="1"/>
      <c r="O1211" s="1"/>
      <c r="P1211" s="1"/>
      <c r="Q1211" s="1"/>
      <c r="R1211" s="1"/>
      <c r="S1211" s="1"/>
      <c r="T1211" s="1"/>
      <c r="U1211" s="1"/>
    </row>
    <row r="1212" spans="1:21" ht="9.75" customHeight="1">
      <c r="A1212" s="1"/>
      <c r="B1212" s="1"/>
      <c r="C1212" s="1"/>
      <c r="D1212" s="1"/>
      <c r="E1212" s="1"/>
      <c r="F1212" s="1"/>
      <c r="G1212" s="1"/>
      <c r="H1212" s="1"/>
      <c r="I1212" s="1"/>
      <c r="J1212" s="1"/>
      <c r="K1212" s="1"/>
      <c r="L1212" s="1"/>
      <c r="M1212" s="1"/>
      <c r="N1212" s="1"/>
      <c r="O1212" s="1"/>
      <c r="P1212" s="1"/>
      <c r="Q1212" s="1"/>
      <c r="R1212" s="1"/>
      <c r="S1212" s="1"/>
      <c r="T1212" s="1"/>
      <c r="U1212" s="1"/>
    </row>
    <row r="1213" spans="1:21" ht="9.75" customHeight="1">
      <c r="A1213" s="1"/>
      <c r="B1213" s="1"/>
      <c r="C1213" s="1"/>
      <c r="D1213" s="1"/>
      <c r="E1213" s="1"/>
      <c r="F1213" s="1"/>
      <c r="G1213" s="1"/>
      <c r="H1213" s="1"/>
      <c r="I1213" s="1"/>
      <c r="J1213" s="1"/>
      <c r="K1213" s="1"/>
      <c r="L1213" s="1"/>
      <c r="M1213" s="1"/>
      <c r="N1213" s="1"/>
      <c r="O1213" s="1"/>
      <c r="P1213" s="1"/>
      <c r="Q1213" s="1"/>
      <c r="R1213" s="1"/>
      <c r="S1213" s="1"/>
      <c r="T1213" s="1"/>
      <c r="U1213" s="1"/>
    </row>
    <row r="1214" spans="1:21" ht="9.75" customHeight="1">
      <c r="A1214" s="1"/>
      <c r="B1214" s="1"/>
      <c r="C1214" s="1"/>
      <c r="D1214" s="1"/>
      <c r="E1214" s="1"/>
      <c r="F1214" s="1"/>
      <c r="G1214" s="1"/>
      <c r="H1214" s="1"/>
      <c r="I1214" s="1"/>
      <c r="J1214" s="1"/>
      <c r="K1214" s="1"/>
      <c r="L1214" s="1"/>
      <c r="M1214" s="1"/>
      <c r="N1214" s="1"/>
      <c r="O1214" s="1"/>
      <c r="P1214" s="1"/>
      <c r="Q1214" s="1"/>
      <c r="R1214" s="1"/>
      <c r="S1214" s="1"/>
      <c r="T1214" s="1"/>
      <c r="U1214" s="1"/>
    </row>
    <row r="1215" spans="1:21" ht="9.75" customHeight="1">
      <c r="A1215" s="1"/>
      <c r="B1215" s="1"/>
      <c r="C1215" s="1"/>
      <c r="D1215" s="1"/>
      <c r="E1215" s="1"/>
      <c r="F1215" s="1"/>
      <c r="G1215" s="1"/>
      <c r="H1215" s="1"/>
      <c r="I1215" s="1"/>
      <c r="J1215" s="1"/>
      <c r="K1215" s="1"/>
      <c r="L1215" s="1"/>
      <c r="M1215" s="1"/>
      <c r="N1215" s="1"/>
      <c r="O1215" s="1"/>
      <c r="P1215" s="1"/>
      <c r="Q1215" s="1"/>
      <c r="R1215" s="1"/>
      <c r="S1215" s="1"/>
      <c r="T1215" s="1"/>
      <c r="U1215" s="1"/>
    </row>
    <row r="1216" spans="1:21" ht="9.75" customHeight="1">
      <c r="A1216" s="1"/>
      <c r="B1216" s="1"/>
      <c r="C1216" s="1"/>
      <c r="D1216" s="1"/>
      <c r="E1216" s="1"/>
      <c r="F1216" s="1"/>
      <c r="G1216" s="1"/>
      <c r="H1216" s="1"/>
      <c r="I1216" s="1"/>
      <c r="J1216" s="1"/>
      <c r="K1216" s="1"/>
      <c r="L1216" s="1"/>
      <c r="M1216" s="1"/>
      <c r="N1216" s="1"/>
      <c r="O1216" s="1"/>
      <c r="P1216" s="1"/>
      <c r="Q1216" s="1"/>
      <c r="R1216" s="1"/>
      <c r="S1216" s="1"/>
      <c r="T1216" s="1"/>
      <c r="U1216" s="1"/>
    </row>
    <row r="1217" spans="1:21" ht="9.75" customHeight="1">
      <c r="A1217" s="1"/>
      <c r="B1217" s="1"/>
      <c r="C1217" s="1"/>
      <c r="D1217" s="1"/>
      <c r="E1217" s="1"/>
      <c r="F1217" s="1"/>
      <c r="G1217" s="1"/>
      <c r="H1217" s="1"/>
      <c r="I1217" s="1"/>
      <c r="J1217" s="1"/>
      <c r="K1217" s="1"/>
      <c r="L1217" s="1"/>
      <c r="M1217" s="1"/>
      <c r="N1217" s="1"/>
      <c r="O1217" s="1"/>
      <c r="P1217" s="1"/>
      <c r="Q1217" s="1"/>
      <c r="R1217" s="1"/>
      <c r="S1217" s="1"/>
      <c r="T1217" s="1"/>
      <c r="U1217" s="1"/>
    </row>
    <row r="1218" spans="1:21" ht="9.75" customHeight="1">
      <c r="A1218" s="1"/>
      <c r="B1218" s="1"/>
      <c r="C1218" s="1"/>
      <c r="D1218" s="1"/>
      <c r="E1218" s="1"/>
      <c r="F1218" s="1"/>
      <c r="G1218" s="1"/>
      <c r="H1218" s="1"/>
      <c r="I1218" s="1"/>
      <c r="J1218" s="1"/>
      <c r="K1218" s="1"/>
      <c r="L1218" s="1"/>
      <c r="M1218" s="1"/>
      <c r="N1218" s="1"/>
      <c r="O1218" s="1"/>
      <c r="P1218" s="1"/>
      <c r="Q1218" s="1"/>
      <c r="R1218" s="1"/>
      <c r="S1218" s="1"/>
      <c r="T1218" s="1"/>
      <c r="U1218" s="1"/>
    </row>
    <row r="1219" spans="1:21" ht="9.75" customHeight="1">
      <c r="A1219" s="1"/>
      <c r="B1219" s="1"/>
      <c r="C1219" s="1"/>
      <c r="D1219" s="1"/>
      <c r="E1219" s="1"/>
      <c r="F1219" s="1"/>
      <c r="G1219" s="1"/>
      <c r="H1219" s="1"/>
      <c r="I1219" s="1"/>
      <c r="J1219" s="1"/>
      <c r="K1219" s="1"/>
      <c r="L1219" s="1"/>
      <c r="M1219" s="1"/>
      <c r="N1219" s="1"/>
      <c r="O1219" s="1"/>
      <c r="P1219" s="1"/>
      <c r="Q1219" s="1"/>
      <c r="R1219" s="1"/>
      <c r="S1219" s="1"/>
      <c r="T1219" s="1"/>
      <c r="U1219" s="1"/>
    </row>
    <row r="1220" spans="1:21" ht="9.75" customHeight="1">
      <c r="A1220" s="1"/>
      <c r="B1220" s="1"/>
      <c r="C1220" s="1"/>
      <c r="D1220" s="1"/>
      <c r="E1220" s="1"/>
      <c r="F1220" s="1"/>
      <c r="G1220" s="1"/>
      <c r="H1220" s="1"/>
      <c r="I1220" s="1"/>
      <c r="J1220" s="1"/>
      <c r="K1220" s="1"/>
      <c r="L1220" s="1"/>
      <c r="M1220" s="1"/>
      <c r="N1220" s="1"/>
      <c r="O1220" s="1"/>
      <c r="P1220" s="1"/>
      <c r="Q1220" s="1"/>
      <c r="R1220" s="1"/>
      <c r="S1220" s="1"/>
      <c r="T1220" s="1"/>
      <c r="U1220" s="1"/>
    </row>
    <row r="1221" spans="1:21" ht="9.75" customHeight="1">
      <c r="A1221" s="1"/>
      <c r="B1221" s="1"/>
      <c r="C1221" s="1"/>
      <c r="D1221" s="1"/>
      <c r="E1221" s="1"/>
      <c r="F1221" s="1"/>
      <c r="G1221" s="1"/>
      <c r="H1221" s="1"/>
      <c r="I1221" s="1"/>
      <c r="J1221" s="1"/>
      <c r="K1221" s="1"/>
      <c r="L1221" s="1"/>
      <c r="M1221" s="1"/>
      <c r="N1221" s="1"/>
      <c r="O1221" s="1"/>
      <c r="P1221" s="1"/>
      <c r="Q1221" s="1"/>
      <c r="R1221" s="1"/>
      <c r="S1221" s="1"/>
      <c r="T1221" s="1"/>
      <c r="U1221" s="1"/>
    </row>
    <row r="1222" spans="1:21" ht="9.75" customHeight="1">
      <c r="A1222" s="1"/>
      <c r="B1222" s="1"/>
      <c r="C1222" s="1"/>
      <c r="D1222" s="1"/>
      <c r="E1222" s="1"/>
      <c r="F1222" s="1"/>
      <c r="G1222" s="1"/>
      <c r="H1222" s="1"/>
      <c r="I1222" s="1"/>
      <c r="J1222" s="1"/>
      <c r="K1222" s="1"/>
      <c r="L1222" s="1"/>
      <c r="M1222" s="1"/>
      <c r="N1222" s="1"/>
      <c r="O1222" s="1"/>
      <c r="P1222" s="1"/>
      <c r="Q1222" s="1"/>
      <c r="R1222" s="1"/>
      <c r="S1222" s="1"/>
      <c r="T1222" s="1"/>
      <c r="U1222" s="1"/>
    </row>
    <row r="1223" spans="1:21" ht="9.75" customHeight="1">
      <c r="A1223" s="1"/>
      <c r="B1223" s="1"/>
      <c r="C1223" s="1"/>
      <c r="D1223" s="1"/>
      <c r="E1223" s="1"/>
      <c r="F1223" s="1"/>
      <c r="G1223" s="1"/>
      <c r="H1223" s="1"/>
      <c r="I1223" s="1"/>
      <c r="J1223" s="1"/>
      <c r="K1223" s="1"/>
      <c r="L1223" s="1"/>
      <c r="M1223" s="1"/>
      <c r="N1223" s="1"/>
      <c r="O1223" s="1"/>
      <c r="P1223" s="1"/>
      <c r="Q1223" s="1"/>
      <c r="R1223" s="1"/>
      <c r="S1223" s="1"/>
      <c r="T1223" s="1"/>
      <c r="U1223" s="1"/>
    </row>
    <row r="1224" spans="1:21" ht="9.75" customHeight="1">
      <c r="A1224" s="1"/>
      <c r="B1224" s="1"/>
      <c r="C1224" s="1"/>
      <c r="D1224" s="1"/>
      <c r="E1224" s="1"/>
      <c r="F1224" s="1"/>
      <c r="G1224" s="1"/>
      <c r="H1224" s="1"/>
      <c r="I1224" s="1"/>
      <c r="J1224" s="1"/>
      <c r="K1224" s="1"/>
      <c r="L1224" s="1"/>
      <c r="M1224" s="1"/>
      <c r="N1224" s="1"/>
      <c r="O1224" s="1"/>
      <c r="P1224" s="1"/>
      <c r="Q1224" s="1"/>
      <c r="R1224" s="1"/>
      <c r="S1224" s="1"/>
      <c r="T1224" s="1"/>
      <c r="U1224" s="1"/>
    </row>
    <row r="1225" spans="1:21" ht="9.75" customHeight="1">
      <c r="A1225" s="1"/>
      <c r="B1225" s="1"/>
      <c r="C1225" s="1"/>
      <c r="D1225" s="1"/>
      <c r="E1225" s="1"/>
      <c r="F1225" s="1"/>
      <c r="G1225" s="1"/>
      <c r="H1225" s="1"/>
      <c r="I1225" s="1"/>
      <c r="J1225" s="1"/>
      <c r="K1225" s="1"/>
      <c r="L1225" s="1"/>
      <c r="M1225" s="1"/>
      <c r="N1225" s="1"/>
      <c r="O1225" s="1"/>
      <c r="P1225" s="1"/>
      <c r="Q1225" s="1"/>
      <c r="R1225" s="1"/>
      <c r="S1225" s="1"/>
      <c r="T1225" s="1"/>
      <c r="U1225" s="1"/>
    </row>
    <row r="1226" spans="1:21" ht="9.75" customHeight="1">
      <c r="A1226" s="1"/>
      <c r="B1226" s="1"/>
      <c r="C1226" s="1"/>
      <c r="D1226" s="1"/>
      <c r="E1226" s="1"/>
      <c r="F1226" s="1"/>
      <c r="G1226" s="1"/>
      <c r="H1226" s="1"/>
      <c r="I1226" s="1"/>
      <c r="J1226" s="1"/>
      <c r="K1226" s="1"/>
      <c r="L1226" s="1"/>
      <c r="M1226" s="1"/>
      <c r="N1226" s="1"/>
      <c r="O1226" s="1"/>
      <c r="P1226" s="1"/>
      <c r="Q1226" s="1"/>
      <c r="R1226" s="1"/>
      <c r="S1226" s="1"/>
      <c r="T1226" s="1"/>
      <c r="U1226" s="1"/>
    </row>
    <row r="1227" spans="1:21" ht="9.75" customHeight="1">
      <c r="A1227" s="1"/>
      <c r="B1227" s="1"/>
      <c r="C1227" s="1"/>
      <c r="D1227" s="1"/>
      <c r="E1227" s="1"/>
      <c r="F1227" s="1"/>
      <c r="G1227" s="1"/>
      <c r="H1227" s="1"/>
      <c r="I1227" s="1"/>
      <c r="J1227" s="1"/>
      <c r="K1227" s="1"/>
      <c r="L1227" s="1"/>
      <c r="M1227" s="1"/>
      <c r="N1227" s="1"/>
      <c r="O1227" s="1"/>
      <c r="P1227" s="1"/>
      <c r="Q1227" s="1"/>
      <c r="R1227" s="1"/>
      <c r="S1227" s="1"/>
      <c r="T1227" s="1"/>
      <c r="U1227" s="1"/>
    </row>
    <row r="1228" spans="1:21" ht="9.75" customHeight="1">
      <c r="A1228" s="1"/>
      <c r="B1228" s="1"/>
      <c r="C1228" s="1"/>
      <c r="D1228" s="1"/>
      <c r="E1228" s="1"/>
      <c r="F1228" s="1"/>
      <c r="G1228" s="1"/>
      <c r="H1228" s="1"/>
      <c r="I1228" s="1"/>
      <c r="J1228" s="1"/>
      <c r="K1228" s="1"/>
      <c r="L1228" s="1"/>
      <c r="M1228" s="1"/>
      <c r="N1228" s="1"/>
      <c r="O1228" s="1"/>
      <c r="P1228" s="1"/>
      <c r="Q1228" s="1"/>
      <c r="R1228" s="1"/>
      <c r="S1228" s="1"/>
      <c r="T1228" s="1"/>
      <c r="U1228" s="1"/>
    </row>
    <row r="1229" spans="1:21" ht="9.75" customHeight="1">
      <c r="A1229" s="1"/>
      <c r="B1229" s="1"/>
      <c r="C1229" s="1"/>
      <c r="D1229" s="1"/>
      <c r="E1229" s="1"/>
      <c r="F1229" s="1"/>
      <c r="G1229" s="1"/>
      <c r="H1229" s="1"/>
      <c r="I1229" s="1"/>
      <c r="J1229" s="1"/>
      <c r="K1229" s="1"/>
      <c r="L1229" s="1"/>
      <c r="M1229" s="1"/>
      <c r="N1229" s="1"/>
      <c r="O1229" s="1"/>
      <c r="P1229" s="1"/>
      <c r="Q1229" s="1"/>
      <c r="R1229" s="1"/>
      <c r="S1229" s="1"/>
      <c r="T1229" s="1"/>
      <c r="U1229" s="1"/>
    </row>
    <row r="1230" spans="1:21" ht="9.75" customHeight="1">
      <c r="A1230" s="1"/>
      <c r="B1230" s="1"/>
      <c r="C1230" s="1"/>
      <c r="D1230" s="1"/>
      <c r="E1230" s="1"/>
      <c r="F1230" s="1"/>
      <c r="G1230" s="1"/>
      <c r="H1230" s="1"/>
      <c r="I1230" s="1"/>
      <c r="J1230" s="1"/>
      <c r="K1230" s="1"/>
      <c r="L1230" s="1"/>
      <c r="M1230" s="1"/>
      <c r="N1230" s="1"/>
      <c r="O1230" s="1"/>
      <c r="P1230" s="1"/>
      <c r="Q1230" s="1"/>
      <c r="R1230" s="1"/>
      <c r="S1230" s="1"/>
      <c r="T1230" s="1"/>
      <c r="U1230" s="1"/>
    </row>
    <row r="1231" spans="1:21" ht="9.75" customHeight="1">
      <c r="A1231" s="1"/>
      <c r="B1231" s="1"/>
      <c r="C1231" s="1"/>
      <c r="D1231" s="1"/>
      <c r="E1231" s="1"/>
      <c r="F1231" s="1"/>
      <c r="G1231" s="1"/>
      <c r="H1231" s="1"/>
      <c r="I1231" s="1"/>
      <c r="J1231" s="1"/>
      <c r="K1231" s="1"/>
      <c r="L1231" s="1"/>
      <c r="M1231" s="1"/>
      <c r="N1231" s="1"/>
      <c r="O1231" s="1"/>
      <c r="P1231" s="1"/>
      <c r="Q1231" s="1"/>
      <c r="R1231" s="1"/>
      <c r="S1231" s="1"/>
      <c r="T1231" s="1"/>
      <c r="U1231" s="1"/>
    </row>
    <row r="1232" spans="1:21" ht="9.75" customHeight="1">
      <c r="A1232" s="1"/>
      <c r="B1232" s="1"/>
      <c r="C1232" s="1"/>
      <c r="D1232" s="1"/>
      <c r="E1232" s="1"/>
      <c r="F1232" s="1"/>
      <c r="G1232" s="1"/>
      <c r="H1232" s="1"/>
      <c r="I1232" s="1"/>
      <c r="J1232" s="1"/>
      <c r="K1232" s="1"/>
      <c r="L1232" s="1"/>
      <c r="M1232" s="1"/>
      <c r="N1232" s="1"/>
      <c r="O1232" s="1"/>
      <c r="P1232" s="1"/>
      <c r="Q1232" s="1"/>
      <c r="R1232" s="1"/>
      <c r="S1232" s="1"/>
      <c r="T1232" s="1"/>
      <c r="U1232" s="1"/>
    </row>
    <row r="1233" spans="1:21" ht="9.75" customHeight="1">
      <c r="A1233" s="1"/>
      <c r="B1233" s="1"/>
      <c r="C1233" s="1"/>
      <c r="D1233" s="1"/>
      <c r="E1233" s="1"/>
      <c r="F1233" s="1"/>
      <c r="G1233" s="1"/>
      <c r="H1233" s="1"/>
      <c r="I1233" s="1"/>
      <c r="J1233" s="1"/>
      <c r="K1233" s="1"/>
      <c r="L1233" s="1"/>
      <c r="M1233" s="1"/>
      <c r="N1233" s="1"/>
      <c r="O1233" s="1"/>
      <c r="P1233" s="1"/>
      <c r="Q1233" s="1"/>
      <c r="R1233" s="1"/>
      <c r="S1233" s="1"/>
      <c r="T1233" s="1"/>
      <c r="U1233" s="1"/>
    </row>
    <row r="1234" spans="1:21" ht="9.75" customHeight="1">
      <c r="A1234" s="1"/>
      <c r="B1234" s="1"/>
      <c r="C1234" s="1"/>
      <c r="D1234" s="1"/>
      <c r="E1234" s="1"/>
      <c r="F1234" s="1"/>
      <c r="G1234" s="1"/>
      <c r="H1234" s="1"/>
      <c r="I1234" s="1"/>
      <c r="J1234" s="1"/>
      <c r="K1234" s="1"/>
      <c r="L1234" s="1"/>
      <c r="M1234" s="1"/>
      <c r="N1234" s="1"/>
      <c r="O1234" s="1"/>
      <c r="P1234" s="1"/>
      <c r="Q1234" s="1"/>
      <c r="R1234" s="1"/>
      <c r="S1234" s="1"/>
      <c r="T1234" s="1"/>
      <c r="U1234" s="1"/>
    </row>
    <row r="1235" spans="1:21" ht="9.75" customHeight="1">
      <c r="A1235" s="1"/>
      <c r="B1235" s="1"/>
      <c r="C1235" s="1"/>
      <c r="D1235" s="1"/>
      <c r="E1235" s="1"/>
      <c r="F1235" s="1"/>
      <c r="G1235" s="1"/>
      <c r="H1235" s="1"/>
      <c r="I1235" s="1"/>
      <c r="J1235" s="1"/>
      <c r="K1235" s="1"/>
      <c r="L1235" s="1"/>
      <c r="M1235" s="1"/>
      <c r="N1235" s="1"/>
      <c r="O1235" s="1"/>
      <c r="P1235" s="1"/>
      <c r="Q1235" s="1"/>
      <c r="R1235" s="1"/>
      <c r="S1235" s="1"/>
      <c r="T1235" s="1"/>
      <c r="U1235" s="1"/>
    </row>
    <row r="1236" spans="1:21" ht="9.75" customHeight="1">
      <c r="A1236" s="1"/>
      <c r="B1236" s="1"/>
      <c r="C1236" s="1"/>
      <c r="D1236" s="1"/>
      <c r="E1236" s="1"/>
      <c r="F1236" s="1"/>
      <c r="G1236" s="1"/>
      <c r="H1236" s="1"/>
      <c r="I1236" s="1"/>
      <c r="J1236" s="1"/>
      <c r="K1236" s="1"/>
      <c r="L1236" s="1"/>
      <c r="M1236" s="1"/>
      <c r="N1236" s="1"/>
      <c r="O1236" s="1"/>
      <c r="P1236" s="1"/>
      <c r="Q1236" s="1"/>
      <c r="R1236" s="1"/>
      <c r="S1236" s="1"/>
      <c r="T1236" s="1"/>
      <c r="U1236" s="1"/>
    </row>
    <row r="1237" spans="1:21" ht="9.75" customHeight="1">
      <c r="A1237" s="1"/>
      <c r="B1237" s="1"/>
      <c r="C1237" s="1"/>
      <c r="D1237" s="1"/>
      <c r="E1237" s="1"/>
      <c r="F1237" s="1"/>
      <c r="G1237" s="1"/>
      <c r="H1237" s="1"/>
      <c r="I1237" s="1"/>
      <c r="J1237" s="1"/>
      <c r="K1237" s="1"/>
      <c r="L1237" s="1"/>
      <c r="M1237" s="1"/>
      <c r="N1237" s="1"/>
      <c r="O1237" s="1"/>
      <c r="P1237" s="1"/>
      <c r="Q1237" s="1"/>
      <c r="R1237" s="1"/>
      <c r="S1237" s="1"/>
      <c r="T1237" s="1"/>
      <c r="U1237" s="1"/>
    </row>
    <row r="1238" spans="1:21" ht="9.75" customHeight="1">
      <c r="A1238" s="1"/>
      <c r="B1238" s="1"/>
      <c r="C1238" s="1"/>
      <c r="D1238" s="1"/>
      <c r="E1238" s="1"/>
      <c r="F1238" s="1"/>
      <c r="G1238" s="1"/>
      <c r="H1238" s="1"/>
      <c r="I1238" s="1"/>
      <c r="J1238" s="1"/>
      <c r="K1238" s="1"/>
      <c r="L1238" s="1"/>
      <c r="M1238" s="1"/>
      <c r="N1238" s="1"/>
      <c r="O1238" s="1"/>
      <c r="P1238" s="1"/>
      <c r="Q1238" s="1"/>
      <c r="R1238" s="1"/>
      <c r="S1238" s="1"/>
      <c r="T1238" s="1"/>
      <c r="U1238" s="1"/>
    </row>
    <row r="1239" spans="1:21" ht="9.75" customHeight="1">
      <c r="A1239" s="1"/>
      <c r="B1239" s="1"/>
      <c r="C1239" s="1"/>
      <c r="D1239" s="1"/>
      <c r="E1239" s="1"/>
      <c r="F1239" s="1"/>
      <c r="G1239" s="1"/>
      <c r="H1239" s="1"/>
      <c r="I1239" s="1"/>
      <c r="J1239" s="1"/>
      <c r="K1239" s="1"/>
      <c r="L1239" s="1"/>
      <c r="M1239" s="1"/>
      <c r="N1239" s="1"/>
      <c r="O1239" s="1"/>
      <c r="P1239" s="1"/>
      <c r="Q1239" s="1"/>
      <c r="R1239" s="1"/>
      <c r="S1239" s="1"/>
      <c r="T1239" s="1"/>
      <c r="U1239" s="1"/>
    </row>
    <row r="1240" spans="1:21" ht="9.75" customHeight="1">
      <c r="A1240" s="1"/>
      <c r="B1240" s="1"/>
      <c r="C1240" s="1"/>
      <c r="D1240" s="1"/>
      <c r="E1240" s="1"/>
      <c r="F1240" s="1"/>
      <c r="G1240" s="1"/>
      <c r="H1240" s="1"/>
      <c r="I1240" s="1"/>
      <c r="J1240" s="1"/>
      <c r="K1240" s="1"/>
      <c r="L1240" s="1"/>
      <c r="M1240" s="1"/>
      <c r="N1240" s="1"/>
      <c r="O1240" s="1"/>
      <c r="P1240" s="1"/>
      <c r="Q1240" s="1"/>
      <c r="R1240" s="1"/>
      <c r="S1240" s="1"/>
      <c r="T1240" s="1"/>
      <c r="U1240" s="1"/>
    </row>
    <row r="1241" spans="1:21" ht="9.75" customHeight="1">
      <c r="A1241" s="1"/>
      <c r="B1241" s="1"/>
      <c r="C1241" s="1"/>
      <c r="D1241" s="1"/>
      <c r="E1241" s="1"/>
      <c r="F1241" s="1"/>
      <c r="G1241" s="1"/>
      <c r="H1241" s="1"/>
      <c r="I1241" s="1"/>
      <c r="J1241" s="1"/>
      <c r="K1241" s="1"/>
      <c r="L1241" s="1"/>
      <c r="M1241" s="1"/>
      <c r="N1241" s="1"/>
      <c r="O1241" s="1"/>
      <c r="P1241" s="1"/>
      <c r="Q1241" s="1"/>
      <c r="R1241" s="1"/>
      <c r="S1241" s="1"/>
      <c r="T1241" s="1"/>
      <c r="U1241" s="1"/>
    </row>
    <row r="1242" spans="1:21" ht="9.75" customHeight="1">
      <c r="A1242" s="1"/>
      <c r="B1242" s="1"/>
      <c r="C1242" s="1"/>
      <c r="D1242" s="1"/>
      <c r="E1242" s="1"/>
      <c r="F1242" s="1"/>
      <c r="G1242" s="1"/>
      <c r="H1242" s="1"/>
      <c r="I1242" s="1"/>
      <c r="J1242" s="1"/>
      <c r="K1242" s="1"/>
      <c r="L1242" s="1"/>
      <c r="M1242" s="1"/>
      <c r="N1242" s="1"/>
      <c r="O1242" s="1"/>
      <c r="P1242" s="1"/>
      <c r="Q1242" s="1"/>
      <c r="R1242" s="1"/>
      <c r="S1242" s="1"/>
      <c r="T1242" s="1"/>
      <c r="U1242" s="1"/>
    </row>
    <row r="1243" spans="1:21" ht="9.75" customHeight="1">
      <c r="A1243" s="1"/>
      <c r="B1243" s="1"/>
      <c r="C1243" s="1"/>
      <c r="D1243" s="1"/>
      <c r="E1243" s="1"/>
      <c r="F1243" s="1"/>
      <c r="G1243" s="1"/>
      <c r="H1243" s="1"/>
      <c r="I1243" s="1"/>
      <c r="J1243" s="1"/>
      <c r="K1243" s="1"/>
      <c r="L1243" s="1"/>
      <c r="M1243" s="1"/>
      <c r="N1243" s="1"/>
      <c r="O1243" s="1"/>
      <c r="P1243" s="1"/>
      <c r="Q1243" s="1"/>
      <c r="R1243" s="1"/>
      <c r="S1243" s="1"/>
      <c r="T1243" s="1"/>
      <c r="U1243" s="1"/>
    </row>
    <row r="1244" spans="1:21" ht="9.75" customHeight="1">
      <c r="A1244" s="1"/>
      <c r="B1244" s="1"/>
      <c r="C1244" s="1"/>
      <c r="D1244" s="1"/>
      <c r="E1244" s="1"/>
      <c r="F1244" s="1"/>
      <c r="G1244" s="1"/>
      <c r="H1244" s="1"/>
      <c r="I1244" s="1"/>
      <c r="J1244" s="1"/>
      <c r="K1244" s="1"/>
      <c r="L1244" s="1"/>
      <c r="M1244" s="1"/>
      <c r="N1244" s="1"/>
      <c r="O1244" s="1"/>
      <c r="P1244" s="1"/>
      <c r="Q1244" s="1"/>
      <c r="R1244" s="1"/>
      <c r="S1244" s="1"/>
      <c r="T1244" s="1"/>
      <c r="U1244" s="1"/>
    </row>
    <row r="1245" spans="1:21" ht="9.75" customHeight="1">
      <c r="A1245" s="1"/>
      <c r="B1245" s="1"/>
      <c r="C1245" s="1"/>
      <c r="D1245" s="1"/>
      <c r="E1245" s="1"/>
      <c r="F1245" s="1"/>
      <c r="G1245" s="1"/>
      <c r="H1245" s="1"/>
      <c r="I1245" s="1"/>
      <c r="J1245" s="1"/>
      <c r="K1245" s="1"/>
      <c r="L1245" s="1"/>
      <c r="M1245" s="1"/>
      <c r="N1245" s="1"/>
      <c r="O1245" s="1"/>
      <c r="P1245" s="1"/>
      <c r="Q1245" s="1"/>
      <c r="R1245" s="1"/>
      <c r="S1245" s="1"/>
      <c r="T1245" s="1"/>
      <c r="U1245" s="1"/>
    </row>
    <row r="1246" spans="1:21" ht="9.75" customHeight="1">
      <c r="A1246" s="1"/>
      <c r="B1246" s="1"/>
      <c r="C1246" s="1"/>
      <c r="D1246" s="1"/>
      <c r="E1246" s="1"/>
      <c r="F1246" s="1"/>
      <c r="G1246" s="1"/>
      <c r="H1246" s="1"/>
      <c r="I1246" s="1"/>
      <c r="J1246" s="1"/>
      <c r="K1246" s="1"/>
      <c r="L1246" s="1"/>
      <c r="M1246" s="1"/>
      <c r="N1246" s="1"/>
      <c r="O1246" s="1"/>
      <c r="P1246" s="1"/>
      <c r="Q1246" s="1"/>
      <c r="R1246" s="1"/>
      <c r="S1246" s="1"/>
      <c r="T1246" s="1"/>
      <c r="U1246" s="1"/>
    </row>
    <row r="1247" spans="1:21" ht="9.75" customHeight="1">
      <c r="A1247" s="1"/>
      <c r="B1247" s="1"/>
      <c r="C1247" s="1"/>
      <c r="D1247" s="1"/>
      <c r="E1247" s="1"/>
      <c r="F1247" s="1"/>
      <c r="G1247" s="1"/>
      <c r="H1247" s="1"/>
      <c r="I1247" s="1"/>
      <c r="J1247" s="1"/>
      <c r="K1247" s="1"/>
      <c r="L1247" s="1"/>
      <c r="M1247" s="1"/>
      <c r="N1247" s="1"/>
      <c r="O1247" s="1"/>
      <c r="P1247" s="1"/>
      <c r="Q1247" s="1"/>
      <c r="R1247" s="1"/>
      <c r="S1247" s="1"/>
      <c r="T1247" s="1"/>
      <c r="U1247" s="1"/>
    </row>
    <row r="1248" spans="1:21" ht="9.75" customHeight="1">
      <c r="A1248" s="1"/>
      <c r="B1248" s="1"/>
      <c r="C1248" s="1"/>
      <c r="D1248" s="1"/>
      <c r="E1248" s="1"/>
      <c r="F1248" s="1"/>
      <c r="G1248" s="1"/>
      <c r="H1248" s="1"/>
      <c r="I1248" s="1"/>
      <c r="J1248" s="1"/>
      <c r="K1248" s="1"/>
      <c r="L1248" s="1"/>
      <c r="M1248" s="1"/>
      <c r="N1248" s="1"/>
      <c r="O1248" s="1"/>
      <c r="P1248" s="1"/>
      <c r="Q1248" s="1"/>
      <c r="R1248" s="1"/>
      <c r="S1248" s="1"/>
      <c r="T1248" s="1"/>
      <c r="U1248" s="1"/>
    </row>
    <row r="1249" spans="1:21" ht="9.75" customHeight="1">
      <c r="A1249" s="1"/>
      <c r="B1249" s="1"/>
      <c r="C1249" s="1"/>
      <c r="D1249" s="1"/>
      <c r="E1249" s="1"/>
      <c r="F1249" s="1"/>
      <c r="G1249" s="1"/>
      <c r="H1249" s="1"/>
      <c r="I1249" s="1"/>
      <c r="J1249" s="1"/>
      <c r="K1249" s="1"/>
      <c r="L1249" s="1"/>
      <c r="M1249" s="1"/>
      <c r="N1249" s="1"/>
      <c r="O1249" s="1"/>
      <c r="P1249" s="1"/>
      <c r="Q1249" s="1"/>
      <c r="R1249" s="1"/>
      <c r="S1249" s="1"/>
      <c r="T1249" s="1"/>
      <c r="U1249" s="1"/>
    </row>
    <row r="1250" spans="1:21" ht="9.75" customHeight="1">
      <c r="A1250" s="1"/>
      <c r="B1250" s="1"/>
      <c r="C1250" s="1"/>
      <c r="D1250" s="1"/>
      <c r="E1250" s="1"/>
      <c r="F1250" s="1"/>
      <c r="G1250" s="1"/>
      <c r="H1250" s="1"/>
      <c r="I1250" s="1"/>
      <c r="J1250" s="1"/>
      <c r="K1250" s="1"/>
      <c r="L1250" s="1"/>
      <c r="M1250" s="1"/>
      <c r="N1250" s="1"/>
      <c r="O1250" s="1"/>
      <c r="P1250" s="1"/>
      <c r="Q1250" s="1"/>
      <c r="R1250" s="1"/>
      <c r="S1250" s="1"/>
      <c r="T1250" s="1"/>
      <c r="U1250" s="1"/>
    </row>
    <row r="1251" spans="1:21" ht="9.75" customHeight="1">
      <c r="A1251" s="1"/>
      <c r="B1251" s="1"/>
      <c r="C1251" s="1"/>
      <c r="D1251" s="1"/>
      <c r="E1251" s="1"/>
      <c r="F1251" s="1"/>
      <c r="G1251" s="1"/>
      <c r="H1251" s="1"/>
      <c r="I1251" s="1"/>
      <c r="J1251" s="1"/>
      <c r="K1251" s="1"/>
      <c r="L1251" s="1"/>
      <c r="M1251" s="1"/>
      <c r="N1251" s="1"/>
      <c r="O1251" s="1"/>
      <c r="P1251" s="1"/>
      <c r="Q1251" s="1"/>
      <c r="R1251" s="1"/>
      <c r="S1251" s="1"/>
      <c r="T1251" s="1"/>
      <c r="U1251" s="1"/>
    </row>
    <row r="1252" spans="1:21" ht="9.75" customHeight="1">
      <c r="A1252" s="1"/>
      <c r="B1252" s="1"/>
      <c r="C1252" s="1"/>
      <c r="D1252" s="1"/>
      <c r="E1252" s="1"/>
      <c r="F1252" s="1"/>
      <c r="G1252" s="1"/>
      <c r="H1252" s="1"/>
      <c r="I1252" s="1"/>
      <c r="J1252" s="1"/>
      <c r="K1252" s="1"/>
      <c r="L1252" s="1"/>
      <c r="M1252" s="1"/>
      <c r="N1252" s="1"/>
      <c r="O1252" s="1"/>
      <c r="P1252" s="1"/>
      <c r="Q1252" s="1"/>
      <c r="R1252" s="1"/>
      <c r="S1252" s="1"/>
      <c r="T1252" s="1"/>
      <c r="U1252" s="1"/>
    </row>
    <row r="1253" spans="1:21" ht="9.75" customHeight="1">
      <c r="A1253" s="1"/>
      <c r="B1253" s="1"/>
      <c r="C1253" s="1"/>
      <c r="D1253" s="1"/>
      <c r="E1253" s="1"/>
      <c r="F1253" s="1"/>
      <c r="G1253" s="1"/>
      <c r="H1253" s="1"/>
      <c r="I1253" s="1"/>
      <c r="J1253" s="1"/>
      <c r="K1253" s="1"/>
      <c r="L1253" s="1"/>
      <c r="M1253" s="1"/>
      <c r="N1253" s="1"/>
      <c r="O1253" s="1"/>
      <c r="P1253" s="1"/>
      <c r="Q1253" s="1"/>
      <c r="R1253" s="1"/>
      <c r="S1253" s="1"/>
      <c r="T1253" s="1"/>
      <c r="U1253" s="1"/>
    </row>
    <row r="1254" spans="1:21" ht="9.75" customHeight="1">
      <c r="A1254" s="1"/>
      <c r="B1254" s="1"/>
      <c r="C1254" s="1"/>
      <c r="D1254" s="1"/>
      <c r="E1254" s="1"/>
      <c r="F1254" s="1"/>
      <c r="G1254" s="1"/>
      <c r="H1254" s="1"/>
      <c r="I1254" s="1"/>
      <c r="J1254" s="1"/>
      <c r="K1254" s="1"/>
      <c r="L1254" s="1"/>
      <c r="M1254" s="1"/>
      <c r="N1254" s="1"/>
      <c r="O1254" s="1"/>
      <c r="P1254" s="1"/>
      <c r="Q1254" s="1"/>
      <c r="R1254" s="1"/>
      <c r="S1254" s="1"/>
      <c r="T1254" s="1"/>
      <c r="U1254" s="1"/>
    </row>
    <row r="1255" spans="1:21" ht="9.75" customHeight="1">
      <c r="A1255" s="1"/>
      <c r="B1255" s="1"/>
      <c r="C1255" s="1"/>
      <c r="D1255" s="1"/>
      <c r="E1255" s="1"/>
      <c r="F1255" s="1"/>
      <c r="G1255" s="1"/>
      <c r="H1255" s="1"/>
      <c r="I1255" s="1"/>
      <c r="J1255" s="1"/>
      <c r="K1255" s="1"/>
      <c r="L1255" s="1"/>
      <c r="M1255" s="1"/>
      <c r="N1255" s="1"/>
      <c r="O1255" s="1"/>
      <c r="P1255" s="1"/>
      <c r="Q1255" s="1"/>
      <c r="R1255" s="1"/>
      <c r="S1255" s="1"/>
      <c r="T1255" s="1"/>
      <c r="U1255" s="1"/>
    </row>
    <row r="1256" spans="1:21" ht="9.75" customHeight="1">
      <c r="A1256" s="1"/>
      <c r="B1256" s="1"/>
      <c r="C1256" s="1"/>
      <c r="D1256" s="1"/>
      <c r="E1256" s="1"/>
      <c r="F1256" s="1"/>
      <c r="G1256" s="1"/>
      <c r="H1256" s="1"/>
      <c r="I1256" s="1"/>
      <c r="J1256" s="1"/>
      <c r="K1256" s="1"/>
      <c r="L1256" s="1"/>
      <c r="M1256" s="1"/>
      <c r="N1256" s="1"/>
      <c r="O1256" s="1"/>
      <c r="P1256" s="1"/>
      <c r="Q1256" s="1"/>
      <c r="R1256" s="1"/>
      <c r="S1256" s="1"/>
      <c r="T1256" s="1"/>
      <c r="U1256" s="1"/>
    </row>
    <row r="1257" spans="1:21" ht="9.75" customHeight="1">
      <c r="A1257" s="1"/>
      <c r="B1257" s="1"/>
      <c r="C1257" s="1"/>
      <c r="D1257" s="1"/>
      <c r="E1257" s="1"/>
      <c r="F1257" s="1"/>
      <c r="G1257" s="1"/>
      <c r="H1257" s="1"/>
      <c r="I1257" s="1"/>
      <c r="J1257" s="1"/>
      <c r="K1257" s="1"/>
      <c r="L1257" s="1"/>
      <c r="M1257" s="1"/>
      <c r="N1257" s="1"/>
      <c r="O1257" s="1"/>
      <c r="P1257" s="1"/>
      <c r="Q1257" s="1"/>
      <c r="R1257" s="1"/>
      <c r="S1257" s="1"/>
      <c r="T1257" s="1"/>
      <c r="U1257" s="1"/>
    </row>
    <row r="1258" spans="1:21" ht="9.75" customHeight="1">
      <c r="A1258" s="1"/>
      <c r="B1258" s="1"/>
      <c r="C1258" s="1"/>
      <c r="D1258" s="1"/>
      <c r="E1258" s="1"/>
      <c r="F1258" s="1"/>
      <c r="G1258" s="1"/>
      <c r="H1258" s="1"/>
      <c r="I1258" s="1"/>
      <c r="J1258" s="1"/>
      <c r="K1258" s="1"/>
      <c r="L1258" s="1"/>
      <c r="M1258" s="1"/>
      <c r="N1258" s="1"/>
      <c r="O1258" s="1"/>
      <c r="P1258" s="1"/>
      <c r="Q1258" s="1"/>
      <c r="R1258" s="1"/>
      <c r="S1258" s="1"/>
      <c r="T1258" s="1"/>
      <c r="U1258" s="1"/>
    </row>
    <row r="1259" spans="1:21" ht="9.75" customHeight="1">
      <c r="A1259" s="1"/>
      <c r="B1259" s="1"/>
      <c r="C1259" s="1"/>
      <c r="D1259" s="1"/>
      <c r="E1259" s="1"/>
      <c r="F1259" s="1"/>
      <c r="G1259" s="1"/>
      <c r="H1259" s="1"/>
      <c r="I1259" s="1"/>
      <c r="J1259" s="1"/>
      <c r="K1259" s="1"/>
      <c r="L1259" s="1"/>
      <c r="M1259" s="1"/>
      <c r="N1259" s="1"/>
      <c r="O1259" s="1"/>
      <c r="P1259" s="1"/>
      <c r="Q1259" s="1"/>
      <c r="R1259" s="1"/>
      <c r="S1259" s="1"/>
      <c r="T1259" s="1"/>
      <c r="U1259" s="1"/>
    </row>
    <row r="1260" spans="1:21" ht="9.75" customHeight="1">
      <c r="A1260" s="1"/>
      <c r="B1260" s="1"/>
      <c r="C1260" s="1"/>
      <c r="D1260" s="1"/>
      <c r="E1260" s="1"/>
      <c r="F1260" s="1"/>
      <c r="G1260" s="1"/>
      <c r="H1260" s="1"/>
      <c r="I1260" s="1"/>
      <c r="J1260" s="1"/>
      <c r="K1260" s="1"/>
      <c r="L1260" s="1"/>
      <c r="M1260" s="1"/>
      <c r="N1260" s="1"/>
      <c r="O1260" s="1"/>
      <c r="P1260" s="1"/>
      <c r="Q1260" s="1"/>
      <c r="R1260" s="1"/>
      <c r="S1260" s="1"/>
      <c r="T1260" s="1"/>
      <c r="U1260" s="1"/>
    </row>
    <row r="1261" spans="1:21" ht="9.75" customHeight="1">
      <c r="A1261" s="1"/>
      <c r="B1261" s="1"/>
      <c r="C1261" s="1"/>
      <c r="D1261" s="1"/>
      <c r="E1261" s="1"/>
      <c r="F1261" s="1"/>
      <c r="G1261" s="1"/>
      <c r="H1261" s="1"/>
      <c r="I1261" s="1"/>
      <c r="J1261" s="1"/>
      <c r="K1261" s="1"/>
      <c r="L1261" s="1"/>
      <c r="M1261" s="1"/>
      <c r="N1261" s="1"/>
      <c r="O1261" s="1"/>
      <c r="P1261" s="1"/>
      <c r="Q1261" s="1"/>
      <c r="R1261" s="1"/>
      <c r="S1261" s="1"/>
      <c r="T1261" s="1"/>
      <c r="U1261" s="1"/>
    </row>
    <row r="1262" spans="1:21" ht="9.75" customHeight="1">
      <c r="A1262" s="1"/>
      <c r="B1262" s="1"/>
      <c r="C1262" s="1"/>
      <c r="D1262" s="1"/>
      <c r="E1262" s="1"/>
      <c r="F1262" s="1"/>
      <c r="G1262" s="1"/>
      <c r="H1262" s="1"/>
      <c r="I1262" s="1"/>
      <c r="J1262" s="1"/>
      <c r="K1262" s="1"/>
      <c r="L1262" s="1"/>
      <c r="M1262" s="1"/>
      <c r="N1262" s="1"/>
      <c r="O1262" s="1"/>
      <c r="P1262" s="1"/>
      <c r="Q1262" s="1"/>
      <c r="R1262" s="1"/>
      <c r="S1262" s="1"/>
      <c r="T1262" s="1"/>
      <c r="U1262" s="1"/>
    </row>
    <row r="1263" spans="1:21" ht="9.75" customHeight="1">
      <c r="A1263" s="1"/>
      <c r="B1263" s="1"/>
      <c r="C1263" s="1"/>
      <c r="D1263" s="1"/>
      <c r="E1263" s="1"/>
      <c r="F1263" s="1"/>
      <c r="G1263" s="1"/>
      <c r="H1263" s="1"/>
      <c r="I1263" s="1"/>
      <c r="J1263" s="1"/>
      <c r="K1263" s="1"/>
      <c r="L1263" s="1"/>
      <c r="M1263" s="1"/>
      <c r="N1263" s="1"/>
      <c r="O1263" s="1"/>
      <c r="P1263" s="1"/>
      <c r="Q1263" s="1"/>
      <c r="R1263" s="1"/>
      <c r="S1263" s="1"/>
      <c r="T1263" s="1"/>
      <c r="U1263" s="1"/>
    </row>
    <row r="1264" spans="1:21" ht="9.75" customHeight="1">
      <c r="A1264" s="1"/>
      <c r="B1264" s="1"/>
      <c r="C1264" s="1"/>
      <c r="D1264" s="1"/>
      <c r="E1264" s="1"/>
      <c r="F1264" s="1"/>
      <c r="G1264" s="1"/>
      <c r="H1264" s="1"/>
      <c r="I1264" s="1"/>
      <c r="J1264" s="1"/>
      <c r="K1264" s="1"/>
      <c r="L1264" s="1"/>
      <c r="M1264" s="1"/>
      <c r="N1264" s="1"/>
      <c r="O1264" s="1"/>
      <c r="P1264" s="1"/>
      <c r="Q1264" s="1"/>
      <c r="R1264" s="1"/>
      <c r="S1264" s="1"/>
      <c r="T1264" s="1"/>
      <c r="U1264" s="1"/>
    </row>
    <row r="1265" spans="1:21" ht="9.75" customHeight="1">
      <c r="A1265" s="1"/>
      <c r="B1265" s="1"/>
      <c r="C1265" s="1"/>
      <c r="D1265" s="1"/>
      <c r="E1265" s="1"/>
      <c r="F1265" s="1"/>
      <c r="G1265" s="1"/>
      <c r="H1265" s="1"/>
      <c r="I1265" s="1"/>
      <c r="J1265" s="1"/>
      <c r="K1265" s="1"/>
      <c r="L1265" s="1"/>
      <c r="M1265" s="1"/>
      <c r="N1265" s="1"/>
      <c r="O1265" s="1"/>
      <c r="P1265" s="1"/>
      <c r="Q1265" s="1"/>
      <c r="R1265" s="1"/>
      <c r="S1265" s="1"/>
      <c r="T1265" s="1"/>
      <c r="U1265" s="1"/>
    </row>
    <row r="1266" spans="1:21" ht="9.75" customHeight="1">
      <c r="A1266" s="1"/>
      <c r="B1266" s="1"/>
      <c r="C1266" s="1"/>
      <c r="D1266" s="1"/>
      <c r="E1266" s="1"/>
      <c r="F1266" s="1"/>
      <c r="G1266" s="1"/>
      <c r="H1266" s="1"/>
      <c r="I1266" s="1"/>
      <c r="J1266" s="1"/>
      <c r="K1266" s="1"/>
      <c r="L1266" s="1"/>
      <c r="M1266" s="1"/>
      <c r="N1266" s="1"/>
      <c r="O1266" s="1"/>
      <c r="P1266" s="1"/>
      <c r="Q1266" s="1"/>
      <c r="R1266" s="1"/>
      <c r="S1266" s="1"/>
      <c r="T1266" s="1"/>
      <c r="U1266" s="1"/>
    </row>
    <row r="1267" spans="1:21" ht="9.75" customHeight="1">
      <c r="A1267" s="1"/>
      <c r="B1267" s="1"/>
      <c r="C1267" s="1"/>
      <c r="D1267" s="1"/>
      <c r="E1267" s="1"/>
      <c r="F1267" s="1"/>
      <c r="G1267" s="1"/>
      <c r="H1267" s="1"/>
      <c r="I1267" s="1"/>
      <c r="J1267" s="1"/>
      <c r="K1267" s="1"/>
      <c r="L1267" s="1"/>
      <c r="M1267" s="1"/>
      <c r="N1267" s="1"/>
      <c r="O1267" s="1"/>
      <c r="P1267" s="1"/>
      <c r="Q1267" s="1"/>
      <c r="R1267" s="1"/>
      <c r="S1267" s="1"/>
      <c r="T1267" s="1"/>
      <c r="U1267" s="1"/>
    </row>
    <row r="1268" spans="1:21" ht="9.75" customHeight="1">
      <c r="A1268" s="1"/>
      <c r="B1268" s="1"/>
      <c r="C1268" s="1"/>
      <c r="D1268" s="1"/>
      <c r="E1268" s="1"/>
      <c r="F1268" s="1"/>
      <c r="G1268" s="1"/>
      <c r="H1268" s="1"/>
      <c r="I1268" s="1"/>
      <c r="J1268" s="1"/>
      <c r="K1268" s="1"/>
      <c r="L1268" s="1"/>
      <c r="M1268" s="1"/>
      <c r="N1268" s="1"/>
      <c r="O1268" s="1"/>
      <c r="P1268" s="1"/>
      <c r="Q1268" s="1"/>
      <c r="R1268" s="1"/>
      <c r="S1268" s="1"/>
      <c r="T1268" s="1"/>
      <c r="U1268" s="1"/>
    </row>
    <row r="1269" spans="1:21" ht="9.75" customHeight="1">
      <c r="A1269" s="1"/>
      <c r="B1269" s="1"/>
      <c r="C1269" s="1"/>
      <c r="D1269" s="1"/>
      <c r="E1269" s="1"/>
      <c r="F1269" s="1"/>
      <c r="G1269" s="1"/>
      <c r="H1269" s="1"/>
      <c r="I1269" s="1"/>
      <c r="J1269" s="1"/>
      <c r="K1269" s="1"/>
      <c r="L1269" s="1"/>
      <c r="M1269" s="1"/>
      <c r="N1269" s="1"/>
      <c r="O1269" s="1"/>
      <c r="P1269" s="1"/>
      <c r="Q1269" s="1"/>
      <c r="R1269" s="1"/>
      <c r="S1269" s="1"/>
      <c r="T1269" s="1"/>
      <c r="U1269" s="1"/>
    </row>
    <row r="1270" spans="1:21" ht="9.75" customHeight="1">
      <c r="A1270" s="1"/>
      <c r="B1270" s="1"/>
      <c r="C1270" s="1"/>
      <c r="D1270" s="1"/>
      <c r="E1270" s="1"/>
      <c r="F1270" s="1"/>
      <c r="G1270" s="1"/>
      <c r="H1270" s="1"/>
      <c r="I1270" s="1"/>
      <c r="J1270" s="1"/>
      <c r="K1270" s="1"/>
      <c r="L1270" s="1"/>
      <c r="M1270" s="1"/>
      <c r="N1270" s="1"/>
      <c r="O1270" s="1"/>
      <c r="P1270" s="1"/>
      <c r="Q1270" s="1"/>
      <c r="R1270" s="1"/>
      <c r="S1270" s="1"/>
      <c r="T1270" s="1"/>
      <c r="U1270" s="1"/>
    </row>
    <row r="1271" spans="1:21" ht="9.75" customHeight="1">
      <c r="A1271" s="1"/>
      <c r="B1271" s="1"/>
      <c r="C1271" s="1"/>
      <c r="D1271" s="1"/>
      <c r="E1271" s="1"/>
      <c r="F1271" s="1"/>
      <c r="G1271" s="1"/>
      <c r="H1271" s="1"/>
      <c r="I1271" s="1"/>
      <c r="J1271" s="1"/>
      <c r="K1271" s="1"/>
      <c r="L1271" s="1"/>
      <c r="M1271" s="1"/>
      <c r="N1271" s="1"/>
      <c r="O1271" s="1"/>
      <c r="P1271" s="1"/>
      <c r="Q1271" s="1"/>
      <c r="R1271" s="1"/>
      <c r="S1271" s="1"/>
      <c r="T1271" s="1"/>
      <c r="U1271" s="1"/>
    </row>
    <row r="1272" spans="1:21" ht="9.75" customHeight="1">
      <c r="A1272" s="1"/>
      <c r="B1272" s="1"/>
      <c r="C1272" s="1"/>
      <c r="D1272" s="1"/>
      <c r="E1272" s="1"/>
      <c r="F1272" s="1"/>
      <c r="G1272" s="1"/>
      <c r="H1272" s="1"/>
      <c r="I1272" s="1"/>
      <c r="J1272" s="1"/>
      <c r="K1272" s="1"/>
      <c r="L1272" s="1"/>
      <c r="M1272" s="1"/>
      <c r="N1272" s="1"/>
      <c r="O1272" s="1"/>
      <c r="P1272" s="1"/>
      <c r="Q1272" s="1"/>
      <c r="R1272" s="1"/>
      <c r="S1272" s="1"/>
      <c r="T1272" s="1"/>
      <c r="U1272" s="1"/>
    </row>
    <row r="1273" spans="1:21" ht="9.75" customHeight="1">
      <c r="A1273" s="1"/>
      <c r="B1273" s="1"/>
      <c r="C1273" s="1"/>
      <c r="D1273" s="1"/>
      <c r="E1273" s="1"/>
      <c r="F1273" s="1"/>
      <c r="G1273" s="1"/>
      <c r="H1273" s="1"/>
      <c r="I1273" s="1"/>
      <c r="J1273" s="1"/>
      <c r="K1273" s="1"/>
      <c r="L1273" s="1"/>
      <c r="M1273" s="1"/>
      <c r="N1273" s="1"/>
      <c r="O1273" s="1"/>
      <c r="P1273" s="1"/>
      <c r="Q1273" s="1"/>
      <c r="R1273" s="1"/>
      <c r="S1273" s="1"/>
      <c r="T1273" s="1"/>
      <c r="U1273" s="1"/>
    </row>
    <row r="1274" spans="1:21" ht="9.75" customHeight="1">
      <c r="A1274" s="1"/>
      <c r="B1274" s="1"/>
      <c r="C1274" s="1"/>
      <c r="D1274" s="1"/>
      <c r="E1274" s="1"/>
      <c r="F1274" s="1"/>
      <c r="G1274" s="1"/>
      <c r="H1274" s="1"/>
      <c r="I1274" s="1"/>
      <c r="J1274" s="1"/>
      <c r="K1274" s="1"/>
      <c r="L1274" s="1"/>
      <c r="M1274" s="1"/>
      <c r="N1274" s="1"/>
      <c r="O1274" s="1"/>
      <c r="P1274" s="1"/>
      <c r="Q1274" s="1"/>
      <c r="R1274" s="1"/>
      <c r="S1274" s="1"/>
      <c r="T1274" s="1"/>
      <c r="U1274" s="1"/>
    </row>
    <row r="1275" spans="1:21" ht="9.75" customHeight="1">
      <c r="A1275" s="1"/>
      <c r="B1275" s="1"/>
      <c r="C1275" s="1"/>
      <c r="D1275" s="1"/>
      <c r="E1275" s="1"/>
      <c r="F1275" s="1"/>
      <c r="G1275" s="1"/>
      <c r="H1275" s="1"/>
      <c r="I1275" s="1"/>
      <c r="J1275" s="1"/>
      <c r="K1275" s="1"/>
      <c r="L1275" s="1"/>
      <c r="M1275" s="1"/>
      <c r="N1275" s="1"/>
      <c r="O1275" s="1"/>
      <c r="P1275" s="1"/>
      <c r="Q1275" s="1"/>
      <c r="R1275" s="1"/>
      <c r="S1275" s="1"/>
      <c r="T1275" s="1"/>
      <c r="U1275" s="1"/>
    </row>
    <row r="1276" spans="1:21" ht="9.75" customHeight="1">
      <c r="A1276" s="1"/>
      <c r="B1276" s="1"/>
      <c r="C1276" s="1"/>
      <c r="D1276" s="1"/>
      <c r="E1276" s="1"/>
      <c r="F1276" s="1"/>
      <c r="G1276" s="1"/>
      <c r="H1276" s="1"/>
      <c r="I1276" s="1"/>
      <c r="J1276" s="1"/>
      <c r="K1276" s="1"/>
      <c r="L1276" s="1"/>
      <c r="M1276" s="1"/>
      <c r="N1276" s="1"/>
      <c r="O1276" s="1"/>
      <c r="P1276" s="1"/>
      <c r="Q1276" s="1"/>
      <c r="R1276" s="1"/>
      <c r="S1276" s="1"/>
      <c r="T1276" s="1"/>
      <c r="U1276" s="1"/>
    </row>
    <row r="1277" spans="1:21" ht="9.75" customHeight="1">
      <c r="A1277" s="1"/>
      <c r="B1277" s="1"/>
      <c r="C1277" s="1"/>
      <c r="D1277" s="1"/>
      <c r="E1277" s="1"/>
      <c r="F1277" s="1"/>
      <c r="G1277" s="1"/>
      <c r="H1277" s="1"/>
      <c r="I1277" s="1"/>
      <c r="J1277" s="1"/>
      <c r="K1277" s="1"/>
      <c r="L1277" s="1"/>
      <c r="M1277" s="1"/>
      <c r="N1277" s="1"/>
      <c r="O1277" s="1"/>
      <c r="P1277" s="1"/>
      <c r="Q1277" s="1"/>
      <c r="R1277" s="1"/>
      <c r="S1277" s="1"/>
      <c r="T1277" s="1"/>
      <c r="U1277" s="1"/>
    </row>
    <row r="1278" spans="1:21" ht="9.75" customHeight="1">
      <c r="A1278" s="1"/>
      <c r="B1278" s="1"/>
      <c r="C1278" s="1"/>
      <c r="D1278" s="1"/>
      <c r="E1278" s="1"/>
      <c r="F1278" s="1"/>
      <c r="G1278" s="1"/>
      <c r="H1278" s="1"/>
      <c r="I1278" s="1"/>
      <c r="J1278" s="1"/>
      <c r="K1278" s="1"/>
      <c r="L1278" s="1"/>
      <c r="M1278" s="1"/>
      <c r="N1278" s="1"/>
      <c r="O1278" s="1"/>
      <c r="P1278" s="1"/>
      <c r="Q1278" s="1"/>
      <c r="R1278" s="1"/>
      <c r="S1278" s="1"/>
      <c r="T1278" s="1"/>
      <c r="U1278" s="1"/>
    </row>
    <row r="1279" spans="1:21" ht="9.75" customHeight="1">
      <c r="A1279" s="1"/>
      <c r="B1279" s="1"/>
      <c r="C1279" s="1"/>
      <c r="D1279" s="1"/>
      <c r="E1279" s="1"/>
      <c r="F1279" s="1"/>
      <c r="G1279" s="1"/>
      <c r="H1279" s="1"/>
      <c r="I1279" s="1"/>
      <c r="J1279" s="1"/>
      <c r="K1279" s="1"/>
      <c r="L1279" s="1"/>
      <c r="M1279" s="1"/>
      <c r="N1279" s="1"/>
      <c r="O1279" s="1"/>
      <c r="P1279" s="1"/>
      <c r="Q1279" s="1"/>
      <c r="R1279" s="1"/>
      <c r="S1279" s="1"/>
      <c r="T1279" s="1"/>
      <c r="U1279" s="1"/>
    </row>
    <row r="1280" spans="1:21" ht="9.75" customHeight="1">
      <c r="A1280" s="1"/>
      <c r="B1280" s="1"/>
      <c r="C1280" s="1"/>
      <c r="D1280" s="1"/>
      <c r="E1280" s="1"/>
      <c r="F1280" s="1"/>
      <c r="G1280" s="1"/>
      <c r="H1280" s="1"/>
      <c r="I1280" s="1"/>
      <c r="J1280" s="1"/>
      <c r="K1280" s="1"/>
      <c r="L1280" s="1"/>
      <c r="M1280" s="1"/>
      <c r="N1280" s="1"/>
      <c r="O1280" s="1"/>
      <c r="P1280" s="1"/>
      <c r="Q1280" s="1"/>
      <c r="R1280" s="1"/>
      <c r="S1280" s="1"/>
      <c r="T1280" s="1"/>
      <c r="U1280" s="1"/>
    </row>
    <row r="1281" spans="1:21" ht="9.75" customHeight="1">
      <c r="A1281" s="1"/>
      <c r="B1281" s="1"/>
      <c r="C1281" s="1"/>
      <c r="D1281" s="1"/>
      <c r="E1281" s="1"/>
      <c r="F1281" s="1"/>
      <c r="G1281" s="1"/>
      <c r="H1281" s="1"/>
      <c r="I1281" s="1"/>
      <c r="J1281" s="1"/>
      <c r="K1281" s="1"/>
      <c r="L1281" s="1"/>
      <c r="M1281" s="1"/>
      <c r="N1281" s="1"/>
      <c r="O1281" s="1"/>
      <c r="P1281" s="1"/>
      <c r="Q1281" s="1"/>
      <c r="R1281" s="1"/>
      <c r="S1281" s="1"/>
      <c r="T1281" s="1"/>
      <c r="U1281" s="1"/>
    </row>
    <row r="1282" spans="1:21" ht="9.75" customHeight="1">
      <c r="A1282" s="1"/>
      <c r="B1282" s="1"/>
      <c r="C1282" s="1"/>
      <c r="D1282" s="1"/>
      <c r="E1282" s="1"/>
      <c r="F1282" s="1"/>
      <c r="G1282" s="1"/>
      <c r="H1282" s="1"/>
      <c r="I1282" s="1"/>
      <c r="J1282" s="1"/>
      <c r="K1282" s="1"/>
      <c r="L1282" s="1"/>
      <c r="M1282" s="1"/>
      <c r="N1282" s="1"/>
      <c r="O1282" s="1"/>
      <c r="P1282" s="1"/>
      <c r="Q1282" s="1"/>
      <c r="R1282" s="1"/>
      <c r="S1282" s="1"/>
      <c r="T1282" s="1"/>
      <c r="U1282" s="1"/>
    </row>
    <row r="1283" spans="1:21" ht="9.75" customHeight="1">
      <c r="A1283" s="1"/>
      <c r="B1283" s="1"/>
      <c r="C1283" s="1"/>
      <c r="D1283" s="1"/>
      <c r="E1283" s="1"/>
      <c r="F1283" s="1"/>
      <c r="G1283" s="1"/>
      <c r="H1283" s="1"/>
      <c r="I1283" s="1"/>
      <c r="J1283" s="1"/>
      <c r="K1283" s="1"/>
      <c r="L1283" s="1"/>
      <c r="M1283" s="1"/>
      <c r="N1283" s="1"/>
      <c r="O1283" s="1"/>
      <c r="P1283" s="1"/>
      <c r="Q1283" s="1"/>
      <c r="R1283" s="1"/>
      <c r="S1283" s="1"/>
      <c r="T1283" s="1"/>
      <c r="U1283" s="1"/>
    </row>
    <row r="1284" spans="1:21" ht="9.75" customHeight="1">
      <c r="A1284" s="1"/>
      <c r="B1284" s="1"/>
      <c r="C1284" s="1"/>
      <c r="D1284" s="1"/>
      <c r="E1284" s="1"/>
      <c r="F1284" s="1"/>
      <c r="G1284" s="1"/>
      <c r="H1284" s="1"/>
      <c r="I1284" s="1"/>
      <c r="J1284" s="1"/>
      <c r="K1284" s="1"/>
      <c r="L1284" s="1"/>
      <c r="M1284" s="1"/>
      <c r="N1284" s="1"/>
      <c r="O1284" s="1"/>
      <c r="P1284" s="1"/>
      <c r="Q1284" s="1"/>
      <c r="R1284" s="1"/>
      <c r="S1284" s="1"/>
      <c r="T1284" s="1"/>
      <c r="U1284" s="1"/>
    </row>
    <row r="1285" spans="1:21" ht="9.75" customHeight="1">
      <c r="A1285" s="1"/>
      <c r="B1285" s="1"/>
      <c r="C1285" s="1"/>
      <c r="D1285" s="1"/>
      <c r="E1285" s="1"/>
      <c r="F1285" s="1"/>
      <c r="G1285" s="1"/>
      <c r="H1285" s="1"/>
      <c r="I1285" s="1"/>
      <c r="J1285" s="1"/>
      <c r="K1285" s="1"/>
      <c r="L1285" s="1"/>
      <c r="M1285" s="1"/>
      <c r="N1285" s="1"/>
      <c r="O1285" s="1"/>
      <c r="P1285" s="1"/>
      <c r="Q1285" s="1"/>
      <c r="R1285" s="1"/>
      <c r="S1285" s="1"/>
      <c r="T1285" s="1"/>
      <c r="U1285" s="1"/>
    </row>
    <row r="1286" spans="1:21" ht="9.75" customHeight="1">
      <c r="A1286" s="1"/>
      <c r="B1286" s="1"/>
      <c r="C1286" s="1"/>
      <c r="D1286" s="1"/>
      <c r="E1286" s="1"/>
      <c r="F1286" s="1"/>
      <c r="G1286" s="1"/>
      <c r="H1286" s="1"/>
      <c r="I1286" s="1"/>
      <c r="J1286" s="1"/>
      <c r="K1286" s="1"/>
      <c r="L1286" s="1"/>
      <c r="M1286" s="1"/>
      <c r="N1286" s="1"/>
      <c r="O1286" s="1"/>
      <c r="P1286" s="1"/>
      <c r="Q1286" s="1"/>
      <c r="R1286" s="1"/>
      <c r="S1286" s="1"/>
      <c r="T1286" s="1"/>
      <c r="U1286" s="1"/>
    </row>
    <row r="1287" spans="1:21" ht="9.75" customHeight="1">
      <c r="A1287" s="1"/>
      <c r="B1287" s="1"/>
      <c r="C1287" s="1"/>
      <c r="D1287" s="1"/>
      <c r="E1287" s="1"/>
      <c r="F1287" s="1"/>
      <c r="G1287" s="1"/>
      <c r="H1287" s="1"/>
      <c r="I1287" s="1"/>
      <c r="J1287" s="1"/>
      <c r="K1287" s="1"/>
      <c r="L1287" s="1"/>
      <c r="M1287" s="1"/>
      <c r="N1287" s="1"/>
      <c r="O1287" s="1"/>
      <c r="P1287" s="1"/>
      <c r="Q1287" s="1"/>
      <c r="R1287" s="1"/>
      <c r="S1287" s="1"/>
      <c r="T1287" s="1"/>
      <c r="U1287" s="1"/>
    </row>
    <row r="1288" spans="1:21" ht="9.75" customHeight="1">
      <c r="A1288" s="1"/>
      <c r="B1288" s="1"/>
      <c r="C1288" s="1"/>
      <c r="D1288" s="1"/>
      <c r="E1288" s="1"/>
      <c r="F1288" s="1"/>
      <c r="G1288" s="1"/>
      <c r="H1288" s="1"/>
      <c r="I1288" s="1"/>
      <c r="J1288" s="1"/>
      <c r="K1288" s="1"/>
      <c r="L1288" s="1"/>
      <c r="M1288" s="1"/>
      <c r="N1288" s="1"/>
      <c r="O1288" s="1"/>
      <c r="P1288" s="1"/>
      <c r="Q1288" s="1"/>
      <c r="R1288" s="1"/>
      <c r="S1288" s="1"/>
      <c r="T1288" s="1"/>
      <c r="U1288" s="1"/>
    </row>
    <row r="1289" spans="1:21" ht="9.75" customHeight="1">
      <c r="A1289" s="1"/>
      <c r="B1289" s="1"/>
      <c r="C1289" s="1"/>
      <c r="D1289" s="1"/>
      <c r="E1289" s="1"/>
      <c r="F1289" s="1"/>
      <c r="G1289" s="1"/>
      <c r="H1289" s="1"/>
      <c r="I1289" s="1"/>
      <c r="J1289" s="1"/>
      <c r="K1289" s="1"/>
      <c r="L1289" s="1"/>
      <c r="M1289" s="1"/>
      <c r="N1289" s="1"/>
      <c r="O1289" s="1"/>
      <c r="P1289" s="1"/>
      <c r="Q1289" s="1"/>
      <c r="R1289" s="1"/>
      <c r="S1289" s="1"/>
      <c r="T1289" s="1"/>
      <c r="U1289" s="1"/>
    </row>
    <row r="1290" spans="1:21" ht="9.75" customHeight="1">
      <c r="A1290" s="1"/>
      <c r="B1290" s="1"/>
      <c r="C1290" s="1"/>
      <c r="D1290" s="1"/>
      <c r="E1290" s="1"/>
      <c r="F1290" s="1"/>
      <c r="G1290" s="1"/>
      <c r="H1290" s="1"/>
      <c r="I1290" s="1"/>
      <c r="J1290" s="1"/>
      <c r="K1290" s="1"/>
      <c r="L1290" s="1"/>
      <c r="M1290" s="1"/>
      <c r="N1290" s="1"/>
      <c r="O1290" s="1"/>
      <c r="P1290" s="1"/>
      <c r="Q1290" s="1"/>
      <c r="R1290" s="1"/>
      <c r="S1290" s="1"/>
      <c r="T1290" s="1"/>
      <c r="U1290" s="1"/>
    </row>
    <row r="1291" spans="1:21" ht="9.75" customHeight="1">
      <c r="A1291" s="1"/>
      <c r="B1291" s="1"/>
      <c r="C1291" s="1"/>
      <c r="D1291" s="1"/>
      <c r="E1291" s="1"/>
      <c r="F1291" s="1"/>
      <c r="G1291" s="1"/>
      <c r="H1291" s="1"/>
      <c r="I1291" s="1"/>
      <c r="J1291" s="1"/>
      <c r="K1291" s="1"/>
      <c r="L1291" s="1"/>
      <c r="M1291" s="1"/>
      <c r="N1291" s="1"/>
      <c r="O1291" s="1"/>
      <c r="P1291" s="1"/>
      <c r="Q1291" s="1"/>
      <c r="R1291" s="1"/>
      <c r="S1291" s="1"/>
      <c r="T1291" s="1"/>
      <c r="U1291" s="1"/>
    </row>
    <row r="1292" spans="1:21" ht="9.75" customHeight="1">
      <c r="A1292" s="1"/>
      <c r="B1292" s="1"/>
      <c r="C1292" s="1"/>
      <c r="D1292" s="1"/>
      <c r="E1292" s="1"/>
      <c r="F1292" s="1"/>
      <c r="G1292" s="1"/>
      <c r="H1292" s="1"/>
      <c r="I1292" s="1"/>
      <c r="J1292" s="1"/>
      <c r="K1292" s="1"/>
      <c r="L1292" s="1"/>
      <c r="M1292" s="1"/>
      <c r="N1292" s="1"/>
      <c r="O1292" s="1"/>
      <c r="P1292" s="1"/>
      <c r="Q1292" s="1"/>
      <c r="R1292" s="1"/>
      <c r="S1292" s="1"/>
      <c r="T1292" s="1"/>
      <c r="U1292" s="1"/>
    </row>
    <row r="1293" spans="1:21" ht="9.75" customHeight="1">
      <c r="A1293" s="1"/>
      <c r="B1293" s="1"/>
      <c r="C1293" s="1"/>
      <c r="D1293" s="1"/>
      <c r="E1293" s="1"/>
      <c r="F1293" s="1"/>
      <c r="G1293" s="1"/>
      <c r="H1293" s="1"/>
      <c r="I1293" s="1"/>
      <c r="J1293" s="1"/>
      <c r="K1293" s="1"/>
      <c r="L1293" s="1"/>
      <c r="M1293" s="1"/>
      <c r="N1293" s="1"/>
      <c r="O1293" s="1"/>
      <c r="P1293" s="1"/>
      <c r="Q1293" s="1"/>
      <c r="R1293" s="1"/>
      <c r="S1293" s="1"/>
      <c r="T1293" s="1"/>
      <c r="U1293" s="1"/>
    </row>
    <row r="1294" spans="1:21" ht="9.75" customHeight="1">
      <c r="A1294" s="1"/>
      <c r="B1294" s="1"/>
      <c r="C1294" s="1"/>
      <c r="D1294" s="1"/>
      <c r="E1294" s="1"/>
      <c r="F1294" s="1"/>
      <c r="G1294" s="1"/>
      <c r="H1294" s="1"/>
      <c r="I1294" s="1"/>
      <c r="J1294" s="1"/>
      <c r="K1294" s="1"/>
      <c r="L1294" s="1"/>
      <c r="M1294" s="1"/>
      <c r="N1294" s="1"/>
      <c r="O1294" s="1"/>
      <c r="P1294" s="1"/>
      <c r="Q1294" s="1"/>
      <c r="R1294" s="1"/>
      <c r="S1294" s="1"/>
      <c r="T1294" s="1"/>
      <c r="U1294" s="1"/>
    </row>
    <row r="1295" spans="1:21" ht="9.75" customHeight="1">
      <c r="A1295" s="1"/>
      <c r="B1295" s="1"/>
      <c r="C1295" s="1"/>
      <c r="D1295" s="1"/>
      <c r="E1295" s="1"/>
      <c r="F1295" s="1"/>
      <c r="G1295" s="1"/>
      <c r="H1295" s="1"/>
      <c r="I1295" s="1"/>
      <c r="J1295" s="1"/>
      <c r="K1295" s="1"/>
      <c r="L1295" s="1"/>
      <c r="M1295" s="1"/>
      <c r="N1295" s="1"/>
      <c r="O1295" s="1"/>
      <c r="P1295" s="1"/>
      <c r="Q1295" s="1"/>
      <c r="R1295" s="1"/>
      <c r="S1295" s="1"/>
      <c r="T1295" s="1"/>
      <c r="U1295" s="1"/>
    </row>
    <row r="1296" spans="1:21" ht="9.75" customHeight="1">
      <c r="A1296" s="1"/>
      <c r="B1296" s="1"/>
      <c r="C1296" s="1"/>
      <c r="D1296" s="1"/>
      <c r="E1296" s="1"/>
      <c r="F1296" s="1"/>
      <c r="G1296" s="1"/>
      <c r="H1296" s="1"/>
      <c r="I1296" s="1"/>
      <c r="J1296" s="1"/>
      <c r="K1296" s="1"/>
      <c r="L1296" s="1"/>
      <c r="M1296" s="1"/>
      <c r="N1296" s="1"/>
      <c r="O1296" s="1"/>
      <c r="P1296" s="1"/>
      <c r="Q1296" s="1"/>
      <c r="R1296" s="1"/>
      <c r="S1296" s="1"/>
      <c r="T1296" s="1"/>
      <c r="U1296" s="1"/>
    </row>
    <row r="1297" spans="1:21" ht="9.75" customHeight="1">
      <c r="A1297" s="1"/>
      <c r="B1297" s="1"/>
      <c r="C1297" s="1"/>
      <c r="D1297" s="1"/>
      <c r="E1297" s="1"/>
      <c r="F1297" s="1"/>
      <c r="G1297" s="1"/>
      <c r="H1297" s="1"/>
      <c r="I1297" s="1"/>
      <c r="J1297" s="1"/>
      <c r="K1297" s="1"/>
      <c r="L1297" s="1"/>
      <c r="M1297" s="1"/>
      <c r="N1297" s="1"/>
      <c r="O1297" s="1"/>
      <c r="P1297" s="1"/>
      <c r="Q1297" s="1"/>
      <c r="R1297" s="1"/>
      <c r="S1297" s="1"/>
      <c r="T1297" s="1"/>
      <c r="U1297" s="1"/>
    </row>
    <row r="1298" spans="1:21" ht="9.75" customHeight="1">
      <c r="A1298" s="1"/>
      <c r="B1298" s="1"/>
      <c r="C1298" s="1"/>
      <c r="D1298" s="1"/>
      <c r="E1298" s="1"/>
      <c r="F1298" s="1"/>
      <c r="G1298" s="1"/>
      <c r="H1298" s="1"/>
      <c r="I1298" s="1"/>
      <c r="J1298" s="1"/>
      <c r="K1298" s="1"/>
      <c r="L1298" s="1"/>
      <c r="M1298" s="1"/>
      <c r="N1298" s="1"/>
      <c r="O1298" s="1"/>
      <c r="P1298" s="1"/>
      <c r="Q1298" s="1"/>
      <c r="R1298" s="1"/>
      <c r="S1298" s="1"/>
      <c r="T1298" s="1"/>
      <c r="U1298" s="1"/>
    </row>
    <row r="1299" spans="1:21" ht="9.75" customHeight="1">
      <c r="A1299" s="1"/>
      <c r="B1299" s="1"/>
      <c r="C1299" s="1"/>
      <c r="D1299" s="1"/>
      <c r="E1299" s="1"/>
      <c r="F1299" s="1"/>
      <c r="G1299" s="1"/>
      <c r="H1299" s="1"/>
      <c r="I1299" s="1"/>
      <c r="J1299" s="1"/>
      <c r="K1299" s="1"/>
      <c r="L1299" s="1"/>
      <c r="M1299" s="1"/>
      <c r="N1299" s="1"/>
      <c r="O1299" s="1"/>
      <c r="P1299" s="1"/>
      <c r="Q1299" s="1"/>
      <c r="R1299" s="1"/>
      <c r="S1299" s="1"/>
      <c r="T1299" s="1"/>
      <c r="U1299" s="1"/>
    </row>
    <row r="1300" spans="1:21" ht="9.75" customHeight="1">
      <c r="A1300" s="1"/>
      <c r="B1300" s="1"/>
      <c r="C1300" s="1"/>
      <c r="D1300" s="1"/>
      <c r="E1300" s="1"/>
      <c r="F1300" s="1"/>
      <c r="G1300" s="1"/>
      <c r="H1300" s="1"/>
      <c r="I1300" s="1"/>
      <c r="J1300" s="1"/>
      <c r="K1300" s="1"/>
      <c r="L1300" s="1"/>
      <c r="M1300" s="1"/>
      <c r="N1300" s="1"/>
      <c r="O1300" s="1"/>
      <c r="P1300" s="1"/>
      <c r="Q1300" s="1"/>
      <c r="R1300" s="1"/>
      <c r="S1300" s="1"/>
      <c r="T1300" s="1"/>
      <c r="U1300" s="1"/>
    </row>
    <row r="1301" spans="1:21" ht="9.75" customHeight="1">
      <c r="A1301" s="1"/>
      <c r="B1301" s="1"/>
      <c r="C1301" s="1"/>
      <c r="D1301" s="1"/>
      <c r="E1301" s="1"/>
      <c r="F1301" s="1"/>
      <c r="G1301" s="1"/>
      <c r="H1301" s="1"/>
      <c r="I1301" s="1"/>
      <c r="J1301" s="1"/>
      <c r="K1301" s="1"/>
      <c r="L1301" s="1"/>
      <c r="M1301" s="1"/>
      <c r="N1301" s="1"/>
      <c r="O1301" s="1"/>
      <c r="P1301" s="1"/>
      <c r="Q1301" s="1"/>
      <c r="R1301" s="1"/>
      <c r="S1301" s="1"/>
      <c r="T1301" s="1"/>
      <c r="U1301" s="1"/>
    </row>
    <row r="1302" spans="1:21" ht="9.75" customHeight="1">
      <c r="A1302" s="1"/>
      <c r="B1302" s="1"/>
      <c r="C1302" s="1"/>
      <c r="D1302" s="1"/>
      <c r="E1302" s="1"/>
      <c r="F1302" s="1"/>
      <c r="G1302" s="1"/>
      <c r="H1302" s="1"/>
      <c r="I1302" s="1"/>
      <c r="J1302" s="1"/>
      <c r="K1302" s="1"/>
      <c r="L1302" s="1"/>
      <c r="M1302" s="1"/>
      <c r="N1302" s="1"/>
      <c r="O1302" s="1"/>
      <c r="P1302" s="1"/>
      <c r="Q1302" s="1"/>
      <c r="R1302" s="1"/>
      <c r="S1302" s="1"/>
      <c r="T1302" s="1"/>
      <c r="U1302" s="1"/>
    </row>
    <row r="1303" spans="1:21" ht="9.75" customHeight="1">
      <c r="A1303" s="1"/>
      <c r="B1303" s="1"/>
      <c r="C1303" s="1"/>
      <c r="D1303" s="1"/>
      <c r="E1303" s="1"/>
      <c r="F1303" s="1"/>
      <c r="G1303" s="1"/>
      <c r="H1303" s="1"/>
      <c r="I1303" s="1"/>
      <c r="J1303" s="1"/>
      <c r="K1303" s="1"/>
      <c r="L1303" s="1"/>
      <c r="M1303" s="1"/>
      <c r="N1303" s="1"/>
      <c r="O1303" s="1"/>
      <c r="P1303" s="1"/>
      <c r="Q1303" s="1"/>
      <c r="R1303" s="1"/>
      <c r="S1303" s="1"/>
      <c r="T1303" s="1"/>
      <c r="U1303" s="1"/>
    </row>
    <row r="1304" spans="1:21" ht="9.75" customHeight="1">
      <c r="A1304" s="1"/>
      <c r="B1304" s="1"/>
      <c r="C1304" s="1"/>
      <c r="D1304" s="1"/>
      <c r="E1304" s="1"/>
      <c r="F1304" s="1"/>
      <c r="G1304" s="1"/>
      <c r="H1304" s="1"/>
      <c r="I1304" s="1"/>
      <c r="J1304" s="1"/>
      <c r="K1304" s="1"/>
      <c r="L1304" s="1"/>
      <c r="M1304" s="1"/>
      <c r="N1304" s="1"/>
      <c r="O1304" s="1"/>
      <c r="P1304" s="1"/>
      <c r="Q1304" s="1"/>
      <c r="R1304" s="1"/>
      <c r="S1304" s="1"/>
      <c r="T1304" s="1"/>
      <c r="U1304" s="1"/>
    </row>
    <row r="1305" spans="1:21" ht="9.75" customHeight="1">
      <c r="A1305" s="1"/>
      <c r="B1305" s="1"/>
      <c r="C1305" s="1"/>
      <c r="D1305" s="1"/>
      <c r="E1305" s="1"/>
      <c r="F1305" s="1"/>
      <c r="G1305" s="1"/>
      <c r="H1305" s="1"/>
      <c r="I1305" s="1"/>
      <c r="J1305" s="1"/>
      <c r="K1305" s="1"/>
      <c r="L1305" s="1"/>
      <c r="M1305" s="1"/>
      <c r="N1305" s="1"/>
      <c r="O1305" s="1"/>
      <c r="P1305" s="1"/>
      <c r="Q1305" s="1"/>
      <c r="R1305" s="1"/>
      <c r="S1305" s="1"/>
      <c r="T1305" s="1"/>
      <c r="U1305" s="1"/>
    </row>
    <row r="1306" spans="1:21" ht="9.75" customHeight="1">
      <c r="A1306" s="1"/>
      <c r="B1306" s="1"/>
      <c r="C1306" s="1"/>
      <c r="D1306" s="1"/>
      <c r="E1306" s="1"/>
      <c r="F1306" s="1"/>
      <c r="G1306" s="1"/>
      <c r="H1306" s="1"/>
      <c r="I1306" s="1"/>
      <c r="J1306" s="1"/>
      <c r="K1306" s="1"/>
      <c r="L1306" s="1"/>
      <c r="M1306" s="1"/>
      <c r="N1306" s="1"/>
      <c r="O1306" s="1"/>
      <c r="P1306" s="1"/>
      <c r="Q1306" s="1"/>
      <c r="R1306" s="1"/>
      <c r="S1306" s="1"/>
      <c r="T1306" s="1"/>
      <c r="U1306" s="1"/>
    </row>
    <row r="1307" spans="1:21" ht="9.75" customHeight="1">
      <c r="A1307" s="1"/>
      <c r="B1307" s="1"/>
      <c r="C1307" s="1"/>
      <c r="D1307" s="1"/>
      <c r="E1307" s="1"/>
      <c r="F1307" s="1"/>
      <c r="G1307" s="1"/>
      <c r="H1307" s="1"/>
      <c r="I1307" s="1"/>
      <c r="J1307" s="1"/>
      <c r="K1307" s="1"/>
      <c r="L1307" s="1"/>
      <c r="M1307" s="1"/>
      <c r="N1307" s="1"/>
      <c r="O1307" s="1"/>
      <c r="P1307" s="1"/>
      <c r="Q1307" s="1"/>
      <c r="R1307" s="1"/>
      <c r="S1307" s="1"/>
      <c r="T1307" s="1"/>
      <c r="U1307" s="1"/>
    </row>
    <row r="1308" spans="1:21" ht="9.75" customHeight="1">
      <c r="A1308" s="1"/>
      <c r="B1308" s="1"/>
      <c r="C1308" s="1"/>
      <c r="D1308" s="1"/>
      <c r="E1308" s="1"/>
      <c r="F1308" s="1"/>
      <c r="G1308" s="1"/>
      <c r="H1308" s="1"/>
      <c r="I1308" s="1"/>
      <c r="J1308" s="1"/>
      <c r="K1308" s="1"/>
      <c r="L1308" s="1"/>
      <c r="M1308" s="1"/>
      <c r="N1308" s="1"/>
      <c r="O1308" s="1"/>
      <c r="P1308" s="1"/>
      <c r="Q1308" s="1"/>
      <c r="R1308" s="1"/>
      <c r="S1308" s="1"/>
      <c r="T1308" s="1"/>
      <c r="U1308" s="1"/>
    </row>
    <row r="1309" spans="1:21" ht="9.75" customHeight="1">
      <c r="A1309" s="1"/>
      <c r="B1309" s="1"/>
      <c r="C1309" s="1"/>
      <c r="D1309" s="1"/>
      <c r="E1309" s="1"/>
      <c r="F1309" s="1"/>
      <c r="G1309" s="1"/>
      <c r="H1309" s="1"/>
      <c r="I1309" s="1"/>
      <c r="J1309" s="1"/>
      <c r="K1309" s="1"/>
      <c r="L1309" s="1"/>
      <c r="M1309" s="1"/>
      <c r="N1309" s="1"/>
      <c r="O1309" s="1"/>
      <c r="P1309" s="1"/>
      <c r="Q1309" s="1"/>
      <c r="R1309" s="1"/>
      <c r="S1309" s="1"/>
      <c r="T1309" s="1"/>
      <c r="U1309" s="1"/>
    </row>
    <row r="1310" spans="1:21" ht="9.75" customHeight="1">
      <c r="A1310" s="1"/>
      <c r="B1310" s="1"/>
      <c r="C1310" s="1"/>
      <c r="D1310" s="1"/>
      <c r="E1310" s="1"/>
      <c r="F1310" s="1"/>
      <c r="G1310" s="1"/>
      <c r="H1310" s="1"/>
      <c r="I1310" s="1"/>
      <c r="J1310" s="1"/>
      <c r="K1310" s="1"/>
      <c r="L1310" s="1"/>
      <c r="M1310" s="1"/>
      <c r="N1310" s="1"/>
      <c r="O1310" s="1"/>
      <c r="P1310" s="1"/>
      <c r="Q1310" s="1"/>
      <c r="R1310" s="1"/>
      <c r="S1310" s="1"/>
      <c r="T1310" s="1"/>
      <c r="U1310" s="1"/>
    </row>
    <row r="1311" spans="1:21" ht="9.75" customHeight="1">
      <c r="A1311" s="1"/>
      <c r="B1311" s="1"/>
      <c r="C1311" s="1"/>
      <c r="D1311" s="1"/>
      <c r="E1311" s="1"/>
      <c r="F1311" s="1"/>
      <c r="G1311" s="1"/>
      <c r="H1311" s="1"/>
      <c r="I1311" s="1"/>
      <c r="J1311" s="1"/>
      <c r="K1311" s="1"/>
      <c r="L1311" s="1"/>
      <c r="M1311" s="1"/>
      <c r="N1311" s="1"/>
      <c r="O1311" s="1"/>
      <c r="P1311" s="1"/>
      <c r="Q1311" s="1"/>
      <c r="R1311" s="1"/>
      <c r="S1311" s="1"/>
      <c r="T1311" s="1"/>
      <c r="U1311" s="1"/>
    </row>
    <row r="1312" spans="1:21" ht="9.75" customHeight="1">
      <c r="A1312" s="1"/>
      <c r="B1312" s="1"/>
      <c r="C1312" s="1"/>
      <c r="D1312" s="1"/>
      <c r="E1312" s="1"/>
      <c r="F1312" s="1"/>
      <c r="G1312" s="1"/>
      <c r="H1312" s="1"/>
      <c r="I1312" s="1"/>
      <c r="J1312" s="1"/>
      <c r="K1312" s="1"/>
      <c r="L1312" s="1"/>
      <c r="M1312" s="1"/>
      <c r="N1312" s="1"/>
      <c r="O1312" s="1"/>
      <c r="P1312" s="1"/>
      <c r="Q1312" s="1"/>
      <c r="R1312" s="1"/>
      <c r="S1312" s="1"/>
      <c r="T1312" s="1"/>
      <c r="U1312" s="1"/>
    </row>
    <row r="1313" spans="1:21" ht="9.75" customHeight="1">
      <c r="A1313" s="1"/>
      <c r="B1313" s="1"/>
      <c r="C1313" s="1"/>
      <c r="D1313" s="1"/>
      <c r="E1313" s="1"/>
      <c r="F1313" s="1"/>
      <c r="G1313" s="1"/>
      <c r="H1313" s="1"/>
      <c r="I1313" s="1"/>
      <c r="J1313" s="1"/>
      <c r="K1313" s="1"/>
      <c r="L1313" s="1"/>
      <c r="M1313" s="1"/>
      <c r="N1313" s="1"/>
      <c r="O1313" s="1"/>
      <c r="P1313" s="1"/>
      <c r="Q1313" s="1"/>
      <c r="R1313" s="1"/>
      <c r="S1313" s="1"/>
      <c r="T1313" s="1"/>
      <c r="U1313" s="1"/>
    </row>
    <row r="1314" spans="1:21" ht="9.75" customHeight="1">
      <c r="A1314" s="1"/>
      <c r="B1314" s="1"/>
      <c r="C1314" s="1"/>
      <c r="D1314" s="1"/>
      <c r="E1314" s="1"/>
      <c r="F1314" s="1"/>
      <c r="G1314" s="1"/>
      <c r="H1314" s="1"/>
      <c r="I1314" s="1"/>
      <c r="J1314" s="1"/>
      <c r="K1314" s="1"/>
      <c r="L1314" s="1"/>
      <c r="M1314" s="1"/>
      <c r="N1314" s="1"/>
      <c r="O1314" s="1"/>
      <c r="P1314" s="1"/>
      <c r="Q1314" s="1"/>
      <c r="R1314" s="1"/>
      <c r="S1314" s="1"/>
      <c r="T1314" s="1"/>
      <c r="U1314" s="1"/>
    </row>
    <row r="1315" spans="1:21" ht="9.75" customHeight="1">
      <c r="A1315" s="1"/>
      <c r="B1315" s="1"/>
      <c r="C1315" s="1"/>
      <c r="D1315" s="1"/>
      <c r="E1315" s="1"/>
      <c r="F1315" s="1"/>
      <c r="G1315" s="1"/>
      <c r="H1315" s="1"/>
      <c r="I1315" s="1"/>
      <c r="J1315" s="1"/>
      <c r="K1315" s="1"/>
      <c r="L1315" s="1"/>
      <c r="M1315" s="1"/>
      <c r="N1315" s="1"/>
      <c r="O1315" s="1"/>
      <c r="P1315" s="1"/>
      <c r="Q1315" s="1"/>
      <c r="R1315" s="1"/>
      <c r="S1315" s="1"/>
      <c r="T1315" s="1"/>
      <c r="U1315" s="1"/>
    </row>
    <row r="1316" spans="1:21" ht="9.75" customHeight="1">
      <c r="A1316" s="1"/>
      <c r="B1316" s="1"/>
      <c r="C1316" s="1"/>
      <c r="D1316" s="1"/>
      <c r="E1316" s="1"/>
      <c r="F1316" s="1"/>
      <c r="G1316" s="1"/>
      <c r="H1316" s="1"/>
      <c r="I1316" s="1"/>
      <c r="J1316" s="1"/>
      <c r="K1316" s="1"/>
      <c r="L1316" s="1"/>
      <c r="M1316" s="1"/>
      <c r="N1316" s="1"/>
      <c r="O1316" s="1"/>
      <c r="P1316" s="1"/>
      <c r="Q1316" s="1"/>
      <c r="R1316" s="1"/>
      <c r="S1316" s="1"/>
      <c r="T1316" s="1"/>
      <c r="U1316" s="1"/>
    </row>
    <row r="1317" spans="1:21" ht="9.75" customHeight="1">
      <c r="A1317" s="1"/>
      <c r="B1317" s="1"/>
      <c r="C1317" s="1"/>
      <c r="D1317" s="1"/>
      <c r="E1317" s="1"/>
      <c r="F1317" s="1"/>
      <c r="G1317" s="1"/>
      <c r="H1317" s="1"/>
      <c r="I1317" s="1"/>
      <c r="J1317" s="1"/>
      <c r="K1317" s="1"/>
      <c r="L1317" s="1"/>
      <c r="M1317" s="1"/>
      <c r="N1317" s="1"/>
      <c r="O1317" s="1"/>
      <c r="P1317" s="1"/>
      <c r="Q1317" s="1"/>
      <c r="R1317" s="1"/>
      <c r="S1317" s="1"/>
      <c r="T1317" s="1"/>
      <c r="U1317" s="1"/>
    </row>
    <row r="1318" spans="1:21" ht="9.75" customHeight="1">
      <c r="A1318" s="1"/>
      <c r="B1318" s="1"/>
      <c r="C1318" s="1"/>
      <c r="D1318" s="1"/>
      <c r="E1318" s="1"/>
      <c r="F1318" s="1"/>
      <c r="G1318" s="1"/>
      <c r="H1318" s="1"/>
      <c r="I1318" s="1"/>
      <c r="J1318" s="1"/>
      <c r="K1318" s="1"/>
      <c r="L1318" s="1"/>
      <c r="M1318" s="1"/>
      <c r="N1318" s="1"/>
      <c r="O1318" s="1"/>
      <c r="P1318" s="1"/>
      <c r="Q1318" s="1"/>
      <c r="R1318" s="1"/>
      <c r="S1318" s="1"/>
      <c r="T1318" s="1"/>
      <c r="U1318" s="1"/>
    </row>
    <row r="1319" spans="1:21" ht="9.75" customHeight="1">
      <c r="A1319" s="1"/>
      <c r="B1319" s="1"/>
      <c r="C1319" s="1"/>
      <c r="D1319" s="1"/>
      <c r="E1319" s="1"/>
      <c r="F1319" s="1"/>
      <c r="G1319" s="1"/>
      <c r="H1319" s="1"/>
      <c r="I1319" s="1"/>
      <c r="J1319" s="1"/>
      <c r="K1319" s="1"/>
      <c r="L1319" s="1"/>
      <c r="M1319" s="1"/>
      <c r="N1319" s="1"/>
      <c r="O1319" s="1"/>
      <c r="P1319" s="1"/>
      <c r="Q1319" s="1"/>
      <c r="R1319" s="1"/>
      <c r="S1319" s="1"/>
      <c r="T1319" s="1"/>
      <c r="U1319" s="1"/>
    </row>
    <row r="1320" spans="1:21" ht="9.75" customHeight="1">
      <c r="A1320" s="1"/>
      <c r="B1320" s="1"/>
      <c r="C1320" s="1"/>
      <c r="D1320" s="1"/>
      <c r="E1320" s="1"/>
      <c r="F1320" s="1"/>
      <c r="G1320" s="1"/>
      <c r="H1320" s="1"/>
      <c r="I1320" s="1"/>
      <c r="J1320" s="1"/>
      <c r="K1320" s="1"/>
      <c r="L1320" s="1"/>
      <c r="M1320" s="1"/>
      <c r="N1320" s="1"/>
      <c r="O1320" s="1"/>
      <c r="P1320" s="1"/>
      <c r="Q1320" s="1"/>
      <c r="R1320" s="1"/>
      <c r="S1320" s="1"/>
      <c r="T1320" s="1"/>
      <c r="U1320" s="1"/>
    </row>
    <row r="1321" spans="1:21" ht="9.75" customHeight="1">
      <c r="A1321" s="1"/>
      <c r="B1321" s="1"/>
      <c r="C1321" s="1"/>
      <c r="D1321" s="1"/>
      <c r="E1321" s="1"/>
      <c r="F1321" s="1"/>
      <c r="G1321" s="1"/>
      <c r="H1321" s="1"/>
      <c r="I1321" s="1"/>
      <c r="J1321" s="1"/>
      <c r="K1321" s="1"/>
      <c r="L1321" s="1"/>
      <c r="M1321" s="1"/>
      <c r="N1321" s="1"/>
      <c r="O1321" s="1"/>
      <c r="P1321" s="1"/>
      <c r="Q1321" s="1"/>
      <c r="R1321" s="1"/>
      <c r="S1321" s="1"/>
      <c r="T1321" s="1"/>
      <c r="U1321" s="1"/>
    </row>
    <row r="1322" spans="1:21" ht="9.75" customHeight="1">
      <c r="A1322" s="1"/>
      <c r="B1322" s="1"/>
      <c r="C1322" s="1"/>
      <c r="D1322" s="1"/>
      <c r="E1322" s="1"/>
      <c r="F1322" s="1"/>
      <c r="G1322" s="1"/>
      <c r="H1322" s="1"/>
      <c r="I1322" s="1"/>
      <c r="J1322" s="1"/>
      <c r="K1322" s="1"/>
      <c r="L1322" s="1"/>
      <c r="M1322" s="1"/>
      <c r="N1322" s="1"/>
      <c r="O1322" s="1"/>
      <c r="P1322" s="1"/>
      <c r="Q1322" s="1"/>
      <c r="R1322" s="1"/>
      <c r="S1322" s="1"/>
      <c r="T1322" s="1"/>
      <c r="U1322" s="1"/>
    </row>
    <row r="1323" spans="1:21" ht="9.75" customHeight="1">
      <c r="A1323" s="1"/>
      <c r="B1323" s="1"/>
      <c r="C1323" s="1"/>
      <c r="D1323" s="1"/>
      <c r="E1323" s="1"/>
      <c r="F1323" s="1"/>
      <c r="G1323" s="1"/>
      <c r="H1323" s="1"/>
      <c r="I1323" s="1"/>
      <c r="J1323" s="1"/>
      <c r="K1323" s="1"/>
      <c r="L1323" s="1"/>
      <c r="M1323" s="1"/>
      <c r="N1323" s="1"/>
      <c r="O1323" s="1"/>
      <c r="P1323" s="1"/>
      <c r="Q1323" s="1"/>
      <c r="R1323" s="1"/>
      <c r="S1323" s="1"/>
      <c r="T1323" s="1"/>
      <c r="U1323" s="1"/>
    </row>
    <row r="1324" spans="1:21" ht="9.75" customHeight="1">
      <c r="A1324" s="1"/>
      <c r="B1324" s="1"/>
      <c r="C1324" s="1"/>
      <c r="D1324" s="1"/>
      <c r="E1324" s="1"/>
      <c r="F1324" s="1"/>
      <c r="G1324" s="1"/>
      <c r="H1324" s="1"/>
      <c r="I1324" s="1"/>
      <c r="J1324" s="1"/>
      <c r="K1324" s="1"/>
      <c r="L1324" s="1"/>
      <c r="M1324" s="1"/>
      <c r="N1324" s="1"/>
      <c r="O1324" s="1"/>
      <c r="P1324" s="1"/>
      <c r="Q1324" s="1"/>
      <c r="R1324" s="1"/>
      <c r="S1324" s="1"/>
      <c r="T1324" s="1"/>
      <c r="U1324" s="1"/>
    </row>
    <row r="1325" spans="1:21" ht="9.75" customHeight="1">
      <c r="A1325" s="1"/>
      <c r="B1325" s="1"/>
      <c r="C1325" s="1"/>
      <c r="D1325" s="1"/>
      <c r="E1325" s="1"/>
      <c r="F1325" s="1"/>
      <c r="G1325" s="1"/>
      <c r="H1325" s="1"/>
      <c r="I1325" s="1"/>
      <c r="J1325" s="1"/>
      <c r="K1325" s="1"/>
      <c r="L1325" s="1"/>
      <c r="M1325" s="1"/>
      <c r="N1325" s="1"/>
      <c r="O1325" s="1"/>
      <c r="P1325" s="1"/>
      <c r="Q1325" s="1"/>
      <c r="R1325" s="1"/>
      <c r="S1325" s="1"/>
      <c r="T1325" s="1"/>
      <c r="U1325" s="1"/>
    </row>
    <row r="1326" spans="1:21" ht="9.75" customHeight="1">
      <c r="A1326" s="1"/>
      <c r="B1326" s="1"/>
      <c r="C1326" s="1"/>
      <c r="D1326" s="1"/>
      <c r="E1326" s="1"/>
      <c r="F1326" s="1"/>
      <c r="G1326" s="1"/>
      <c r="H1326" s="1"/>
      <c r="I1326" s="1"/>
      <c r="J1326" s="1"/>
      <c r="K1326" s="1"/>
      <c r="L1326" s="1"/>
      <c r="M1326" s="1"/>
      <c r="N1326" s="1"/>
      <c r="O1326" s="1"/>
      <c r="P1326" s="1"/>
      <c r="Q1326" s="1"/>
      <c r="R1326" s="1"/>
      <c r="S1326" s="1"/>
      <c r="T1326" s="1"/>
      <c r="U1326" s="1"/>
    </row>
    <row r="1327" spans="1:21" ht="9.75" customHeight="1">
      <c r="A1327" s="1"/>
      <c r="B1327" s="1"/>
      <c r="C1327" s="1"/>
      <c r="D1327" s="1"/>
      <c r="E1327" s="1"/>
      <c r="F1327" s="1"/>
      <c r="G1327" s="1"/>
      <c r="H1327" s="1"/>
      <c r="I1327" s="1"/>
      <c r="J1327" s="1"/>
      <c r="K1327" s="1"/>
      <c r="L1327" s="1"/>
      <c r="M1327" s="1"/>
      <c r="N1327" s="1"/>
      <c r="O1327" s="1"/>
      <c r="P1327" s="1"/>
      <c r="Q1327" s="1"/>
      <c r="R1327" s="1"/>
      <c r="S1327" s="1"/>
      <c r="T1327" s="1"/>
      <c r="U1327" s="1"/>
    </row>
    <row r="1328" spans="1:21" ht="9.75" customHeight="1">
      <c r="A1328" s="1"/>
      <c r="B1328" s="1"/>
      <c r="C1328" s="1"/>
      <c r="D1328" s="1"/>
      <c r="E1328" s="1"/>
      <c r="F1328" s="1"/>
      <c r="G1328" s="1"/>
      <c r="H1328" s="1"/>
      <c r="I1328" s="1"/>
      <c r="J1328" s="1"/>
      <c r="K1328" s="1"/>
      <c r="L1328" s="1"/>
      <c r="M1328" s="1"/>
      <c r="N1328" s="1"/>
      <c r="O1328" s="1"/>
      <c r="P1328" s="1"/>
      <c r="Q1328" s="1"/>
      <c r="R1328" s="1"/>
      <c r="S1328" s="1"/>
      <c r="T1328" s="1"/>
      <c r="U1328" s="1"/>
    </row>
    <row r="1329" spans="1:21" ht="9.75" customHeight="1">
      <c r="A1329" s="1"/>
      <c r="B1329" s="1"/>
      <c r="C1329" s="1"/>
      <c r="D1329" s="1"/>
      <c r="E1329" s="1"/>
      <c r="F1329" s="1"/>
      <c r="G1329" s="1"/>
      <c r="H1329" s="1"/>
      <c r="I1329" s="1"/>
      <c r="J1329" s="1"/>
      <c r="K1329" s="1"/>
      <c r="L1329" s="1"/>
      <c r="M1329" s="1"/>
      <c r="N1329" s="1"/>
      <c r="O1329" s="1"/>
      <c r="P1329" s="1"/>
      <c r="Q1329" s="1"/>
      <c r="R1329" s="1"/>
      <c r="S1329" s="1"/>
      <c r="T1329" s="1"/>
      <c r="U1329" s="1"/>
    </row>
    <row r="1330" spans="1:21" ht="9.75" customHeight="1">
      <c r="A1330" s="1"/>
      <c r="B1330" s="1"/>
      <c r="C1330" s="1"/>
      <c r="D1330" s="1"/>
      <c r="E1330" s="1"/>
      <c r="F1330" s="1"/>
      <c r="G1330" s="1"/>
      <c r="H1330" s="1"/>
      <c r="I1330" s="1"/>
      <c r="J1330" s="1"/>
      <c r="K1330" s="1"/>
      <c r="L1330" s="1"/>
      <c r="M1330" s="1"/>
      <c r="N1330" s="1"/>
      <c r="O1330" s="1"/>
      <c r="P1330" s="1"/>
      <c r="Q1330" s="1"/>
      <c r="R1330" s="1"/>
      <c r="S1330" s="1"/>
      <c r="T1330" s="1"/>
      <c r="U1330" s="1"/>
    </row>
    <row r="1331" spans="1:21" ht="9.75" customHeight="1">
      <c r="A1331" s="1"/>
      <c r="B1331" s="1"/>
      <c r="C1331" s="1"/>
      <c r="D1331" s="1"/>
      <c r="E1331" s="1"/>
      <c r="F1331" s="1"/>
      <c r="G1331" s="1"/>
      <c r="H1331" s="1"/>
      <c r="I1331" s="1"/>
      <c r="J1331" s="1"/>
      <c r="K1331" s="1"/>
      <c r="L1331" s="1"/>
      <c r="M1331" s="1"/>
      <c r="N1331" s="1"/>
      <c r="O1331" s="1"/>
      <c r="P1331" s="1"/>
      <c r="Q1331" s="1"/>
      <c r="R1331" s="1"/>
      <c r="S1331" s="1"/>
      <c r="T1331" s="1"/>
      <c r="U1331" s="1"/>
    </row>
    <row r="1332" spans="1:21" ht="9.75" customHeight="1">
      <c r="A1332" s="1"/>
      <c r="B1332" s="1"/>
      <c r="C1332" s="1"/>
      <c r="D1332" s="1"/>
      <c r="E1332" s="1"/>
      <c r="F1332" s="1"/>
      <c r="G1332" s="1"/>
      <c r="H1332" s="1"/>
      <c r="I1332" s="1"/>
      <c r="J1332" s="1"/>
      <c r="K1332" s="1"/>
      <c r="L1332" s="1"/>
      <c r="M1332" s="1"/>
      <c r="N1332" s="1"/>
      <c r="O1332" s="1"/>
      <c r="P1332" s="1"/>
      <c r="Q1332" s="1"/>
      <c r="R1332" s="1"/>
      <c r="S1332" s="1"/>
      <c r="T1332" s="1"/>
      <c r="U1332" s="1"/>
    </row>
    <row r="1333" spans="1:21" ht="9.75" customHeight="1">
      <c r="A1333" s="1"/>
      <c r="B1333" s="1"/>
      <c r="C1333" s="1"/>
      <c r="D1333" s="1"/>
      <c r="E1333" s="1"/>
      <c r="F1333" s="1"/>
      <c r="G1333" s="1"/>
      <c r="H1333" s="1"/>
      <c r="I1333" s="1"/>
      <c r="J1333" s="1"/>
      <c r="K1333" s="1"/>
      <c r="L1333" s="1"/>
      <c r="M1333" s="1"/>
      <c r="N1333" s="1"/>
      <c r="O1333" s="1"/>
      <c r="P1333" s="1"/>
      <c r="Q1333" s="1"/>
      <c r="R1333" s="1"/>
      <c r="S1333" s="1"/>
      <c r="T1333" s="1"/>
      <c r="U1333" s="1"/>
    </row>
    <row r="1334" spans="1:21" ht="9.75" customHeight="1">
      <c r="A1334" s="1"/>
      <c r="B1334" s="1"/>
      <c r="C1334" s="1"/>
      <c r="D1334" s="1"/>
      <c r="E1334" s="1"/>
      <c r="F1334" s="1"/>
      <c r="G1334" s="1"/>
      <c r="H1334" s="1"/>
      <c r="I1334" s="1"/>
      <c r="J1334" s="1"/>
      <c r="K1334" s="1"/>
      <c r="L1334" s="1"/>
      <c r="M1334" s="1"/>
      <c r="N1334" s="1"/>
      <c r="O1334" s="1"/>
      <c r="P1334" s="1"/>
      <c r="Q1334" s="1"/>
      <c r="R1334" s="1"/>
      <c r="S1334" s="1"/>
      <c r="T1334" s="1"/>
      <c r="U1334" s="1"/>
    </row>
    <row r="1335" spans="1:21" ht="9.75" customHeight="1">
      <c r="A1335" s="1"/>
      <c r="B1335" s="1"/>
      <c r="C1335" s="1"/>
      <c r="D1335" s="1"/>
      <c r="E1335" s="1"/>
      <c r="F1335" s="1"/>
      <c r="G1335" s="1"/>
      <c r="H1335" s="1"/>
      <c r="I1335" s="1"/>
      <c r="J1335" s="1"/>
      <c r="K1335" s="1"/>
      <c r="L1335" s="1"/>
      <c r="M1335" s="1"/>
      <c r="N1335" s="1"/>
      <c r="O1335" s="1"/>
      <c r="P1335" s="1"/>
      <c r="Q1335" s="1"/>
      <c r="R1335" s="1"/>
      <c r="S1335" s="1"/>
      <c r="T1335" s="1"/>
      <c r="U1335" s="1"/>
    </row>
    <row r="1336" spans="1:21" ht="9.75" customHeight="1">
      <c r="A1336" s="1"/>
      <c r="B1336" s="1"/>
      <c r="C1336" s="1"/>
      <c r="D1336" s="1"/>
      <c r="E1336" s="1"/>
      <c r="F1336" s="1"/>
      <c r="G1336" s="1"/>
      <c r="H1336" s="1"/>
      <c r="I1336" s="1"/>
      <c r="J1336" s="1"/>
      <c r="K1336" s="1"/>
      <c r="L1336" s="1"/>
      <c r="M1336" s="1"/>
      <c r="N1336" s="1"/>
      <c r="O1336" s="1"/>
      <c r="P1336" s="1"/>
      <c r="Q1336" s="1"/>
      <c r="R1336" s="1"/>
      <c r="S1336" s="1"/>
      <c r="T1336" s="1"/>
      <c r="U1336" s="1"/>
    </row>
    <row r="1337" spans="1:21" ht="9.75" customHeight="1">
      <c r="A1337" s="1"/>
      <c r="B1337" s="1"/>
      <c r="C1337" s="1"/>
      <c r="D1337" s="1"/>
      <c r="E1337" s="1"/>
      <c r="F1337" s="1"/>
      <c r="G1337" s="1"/>
      <c r="H1337" s="1"/>
      <c r="I1337" s="1"/>
      <c r="J1337" s="1"/>
      <c r="K1337" s="1"/>
      <c r="L1337" s="1"/>
      <c r="M1337" s="1"/>
      <c r="N1337" s="1"/>
      <c r="O1337" s="1"/>
      <c r="P1337" s="1"/>
      <c r="Q1337" s="1"/>
      <c r="R1337" s="1"/>
      <c r="S1337" s="1"/>
      <c r="T1337" s="1"/>
      <c r="U1337" s="1"/>
    </row>
    <row r="1338" spans="1:21" ht="9.75" customHeight="1">
      <c r="A1338" s="1"/>
      <c r="B1338" s="1"/>
      <c r="C1338" s="1"/>
      <c r="D1338" s="1"/>
      <c r="E1338" s="1"/>
      <c r="F1338" s="1"/>
      <c r="G1338" s="1"/>
      <c r="H1338" s="1"/>
      <c r="I1338" s="1"/>
      <c r="J1338" s="1"/>
      <c r="K1338" s="1"/>
      <c r="L1338" s="1"/>
      <c r="M1338" s="1"/>
      <c r="N1338" s="1"/>
      <c r="O1338" s="1"/>
      <c r="P1338" s="1"/>
      <c r="Q1338" s="1"/>
      <c r="R1338" s="1"/>
      <c r="S1338" s="1"/>
      <c r="T1338" s="1"/>
      <c r="U1338" s="1"/>
    </row>
    <row r="1339" spans="1:21" ht="9.75" customHeight="1">
      <c r="A1339" s="1"/>
      <c r="B1339" s="1"/>
      <c r="C1339" s="1"/>
      <c r="D1339" s="1"/>
      <c r="E1339" s="1"/>
      <c r="F1339" s="1"/>
      <c r="G1339" s="1"/>
      <c r="H1339" s="1"/>
      <c r="I1339" s="1"/>
      <c r="J1339" s="1"/>
      <c r="K1339" s="1"/>
      <c r="L1339" s="1"/>
      <c r="M1339" s="1"/>
      <c r="N1339" s="1"/>
      <c r="O1339" s="1"/>
      <c r="P1339" s="1"/>
      <c r="Q1339" s="1"/>
      <c r="R1339" s="1"/>
      <c r="S1339" s="1"/>
      <c r="T1339" s="1"/>
      <c r="U1339" s="1"/>
    </row>
    <row r="1340" spans="1:21" ht="9.75" customHeight="1">
      <c r="A1340" s="1"/>
      <c r="B1340" s="1"/>
      <c r="C1340" s="1"/>
      <c r="D1340" s="1"/>
      <c r="E1340" s="1"/>
      <c r="F1340" s="1"/>
      <c r="G1340" s="1"/>
      <c r="H1340" s="1"/>
      <c r="I1340" s="1"/>
      <c r="J1340" s="1"/>
      <c r="K1340" s="1"/>
      <c r="L1340" s="1"/>
      <c r="M1340" s="1"/>
      <c r="N1340" s="1"/>
      <c r="O1340" s="1"/>
      <c r="P1340" s="1"/>
      <c r="Q1340" s="1"/>
      <c r="R1340" s="1"/>
      <c r="S1340" s="1"/>
      <c r="T1340" s="1"/>
      <c r="U1340" s="1"/>
    </row>
    <row r="1341" spans="1:21" ht="9.75" customHeight="1">
      <c r="A1341" s="1"/>
      <c r="B1341" s="1"/>
      <c r="C1341" s="1"/>
      <c r="D1341" s="1"/>
      <c r="E1341" s="1"/>
      <c r="F1341" s="1"/>
      <c r="G1341" s="1"/>
      <c r="H1341" s="1"/>
      <c r="I1341" s="1"/>
      <c r="J1341" s="1"/>
      <c r="K1341" s="1"/>
      <c r="L1341" s="1"/>
      <c r="M1341" s="1"/>
      <c r="N1341" s="1"/>
      <c r="O1341" s="1"/>
      <c r="P1341" s="1"/>
      <c r="Q1341" s="1"/>
      <c r="R1341" s="1"/>
      <c r="S1341" s="1"/>
      <c r="T1341" s="1"/>
      <c r="U1341" s="1"/>
    </row>
    <row r="1342" spans="1:21" ht="9.75" customHeight="1">
      <c r="A1342" s="1"/>
      <c r="B1342" s="1"/>
      <c r="C1342" s="1"/>
      <c r="D1342" s="1"/>
      <c r="E1342" s="1"/>
      <c r="F1342" s="1"/>
      <c r="G1342" s="1"/>
      <c r="H1342" s="1"/>
      <c r="I1342" s="1"/>
      <c r="J1342" s="1"/>
      <c r="K1342" s="1"/>
      <c r="L1342" s="1"/>
      <c r="M1342" s="1"/>
      <c r="N1342" s="1"/>
      <c r="O1342" s="1"/>
      <c r="P1342" s="1"/>
      <c r="Q1342" s="1"/>
      <c r="R1342" s="1"/>
      <c r="S1342" s="1"/>
      <c r="T1342" s="1"/>
      <c r="U1342" s="1"/>
    </row>
    <row r="1343" spans="1:21" ht="9.75" customHeight="1">
      <c r="A1343" s="1"/>
      <c r="B1343" s="1"/>
      <c r="C1343" s="1"/>
      <c r="D1343" s="1"/>
      <c r="E1343" s="1"/>
      <c r="F1343" s="1"/>
      <c r="G1343" s="1"/>
      <c r="H1343" s="1"/>
      <c r="I1343" s="1"/>
      <c r="J1343" s="1"/>
      <c r="K1343" s="1"/>
      <c r="L1343" s="1"/>
      <c r="M1343" s="1"/>
      <c r="N1343" s="1"/>
      <c r="O1343" s="1"/>
      <c r="P1343" s="1"/>
      <c r="Q1343" s="1"/>
      <c r="R1343" s="1"/>
      <c r="S1343" s="1"/>
      <c r="T1343" s="1"/>
      <c r="U1343" s="1"/>
    </row>
    <row r="1344" spans="1:21" ht="9.75" customHeight="1">
      <c r="A1344" s="1"/>
      <c r="B1344" s="1"/>
      <c r="C1344" s="1"/>
      <c r="D1344" s="1"/>
      <c r="E1344" s="1"/>
      <c r="F1344" s="1"/>
      <c r="G1344" s="1"/>
      <c r="H1344" s="1"/>
      <c r="I1344" s="1"/>
      <c r="J1344" s="1"/>
      <c r="K1344" s="1"/>
      <c r="L1344" s="1"/>
      <c r="M1344" s="1"/>
      <c r="N1344" s="1"/>
      <c r="O1344" s="1"/>
      <c r="P1344" s="1"/>
      <c r="Q1344" s="1"/>
      <c r="R1344" s="1"/>
      <c r="S1344" s="1"/>
      <c r="T1344" s="1"/>
      <c r="U1344" s="1"/>
    </row>
    <row r="1345" spans="1:21" ht="9.75" customHeight="1">
      <c r="A1345" s="1"/>
      <c r="B1345" s="1"/>
      <c r="C1345" s="1"/>
      <c r="D1345" s="1"/>
      <c r="E1345" s="1"/>
      <c r="F1345" s="1"/>
      <c r="G1345" s="1"/>
      <c r="H1345" s="1"/>
      <c r="I1345" s="1"/>
      <c r="J1345" s="1"/>
      <c r="K1345" s="1"/>
      <c r="L1345" s="1"/>
      <c r="M1345" s="1"/>
      <c r="N1345" s="1"/>
      <c r="O1345" s="1"/>
      <c r="P1345" s="1"/>
      <c r="Q1345" s="1"/>
      <c r="R1345" s="1"/>
      <c r="S1345" s="1"/>
      <c r="T1345" s="1"/>
      <c r="U1345" s="1"/>
    </row>
    <row r="1346" spans="1:21" ht="9.75" customHeight="1">
      <c r="A1346" s="1"/>
      <c r="B1346" s="1"/>
      <c r="C1346" s="1"/>
      <c r="D1346" s="1"/>
      <c r="E1346" s="1"/>
      <c r="F1346" s="1"/>
      <c r="G1346" s="1"/>
      <c r="H1346" s="1"/>
      <c r="I1346" s="1"/>
      <c r="J1346" s="1"/>
      <c r="K1346" s="1"/>
      <c r="L1346" s="1"/>
      <c r="M1346" s="1"/>
      <c r="N1346" s="1"/>
      <c r="O1346" s="1"/>
      <c r="P1346" s="1"/>
      <c r="Q1346" s="1"/>
      <c r="R1346" s="1"/>
      <c r="S1346" s="1"/>
      <c r="T1346" s="1"/>
      <c r="U1346" s="1"/>
    </row>
    <row r="1347" spans="1:21" ht="9.75" customHeight="1">
      <c r="A1347" s="1"/>
      <c r="B1347" s="1"/>
      <c r="C1347" s="1"/>
      <c r="D1347" s="1"/>
      <c r="E1347" s="1"/>
      <c r="F1347" s="1"/>
      <c r="G1347" s="1"/>
      <c r="H1347" s="1"/>
      <c r="I1347" s="1"/>
      <c r="J1347" s="1"/>
      <c r="K1347" s="1"/>
      <c r="L1347" s="1"/>
      <c r="M1347" s="1"/>
      <c r="N1347" s="1"/>
      <c r="O1347" s="1"/>
      <c r="P1347" s="1"/>
      <c r="Q1347" s="1"/>
      <c r="R1347" s="1"/>
      <c r="S1347" s="1"/>
      <c r="T1347" s="1"/>
      <c r="U1347" s="1"/>
    </row>
    <row r="1348" spans="1:21" ht="9.75" customHeight="1">
      <c r="A1348" s="1"/>
      <c r="B1348" s="1"/>
      <c r="C1348" s="1"/>
      <c r="D1348" s="1"/>
      <c r="E1348" s="1"/>
      <c r="F1348" s="1"/>
      <c r="G1348" s="1"/>
      <c r="H1348" s="1"/>
      <c r="I1348" s="1"/>
      <c r="J1348" s="1"/>
      <c r="K1348" s="1"/>
      <c r="L1348" s="1"/>
      <c r="M1348" s="1"/>
      <c r="N1348" s="1"/>
      <c r="O1348" s="1"/>
      <c r="P1348" s="1"/>
      <c r="Q1348" s="1"/>
      <c r="R1348" s="1"/>
      <c r="S1348" s="1"/>
      <c r="T1348" s="1"/>
      <c r="U1348" s="1"/>
    </row>
    <row r="1349" spans="1:21" ht="9.75" customHeight="1">
      <c r="A1349" s="1"/>
      <c r="B1349" s="1"/>
      <c r="C1349" s="1"/>
      <c r="D1349" s="1"/>
      <c r="E1349" s="1"/>
      <c r="F1349" s="1"/>
      <c r="G1349" s="1"/>
      <c r="H1349" s="1"/>
      <c r="I1349" s="1"/>
      <c r="J1349" s="1"/>
      <c r="K1349" s="1"/>
      <c r="L1349" s="1"/>
      <c r="M1349" s="1"/>
      <c r="N1349" s="1"/>
      <c r="O1349" s="1"/>
      <c r="P1349" s="1"/>
      <c r="Q1349" s="1"/>
      <c r="R1349" s="1"/>
      <c r="S1349" s="1"/>
      <c r="T1349" s="1"/>
      <c r="U1349" s="1"/>
    </row>
    <row r="1350" spans="1:21" ht="9.75" customHeight="1">
      <c r="A1350" s="1"/>
      <c r="B1350" s="1"/>
      <c r="C1350" s="1"/>
      <c r="D1350" s="1"/>
      <c r="E1350" s="1"/>
      <c r="F1350" s="1"/>
      <c r="G1350" s="1"/>
      <c r="H1350" s="1"/>
      <c r="I1350" s="1"/>
      <c r="J1350" s="1"/>
      <c r="K1350" s="1"/>
      <c r="L1350" s="1"/>
      <c r="M1350" s="1"/>
      <c r="N1350" s="1"/>
      <c r="O1350" s="1"/>
      <c r="P1350" s="1"/>
      <c r="Q1350" s="1"/>
      <c r="R1350" s="1"/>
      <c r="S1350" s="1"/>
      <c r="T1350" s="1"/>
      <c r="U1350" s="1"/>
    </row>
    <row r="1351" spans="1:21" ht="9.75" customHeight="1">
      <c r="A1351" s="1"/>
      <c r="B1351" s="1"/>
      <c r="C1351" s="1"/>
      <c r="D1351" s="1"/>
      <c r="E1351" s="1"/>
      <c r="F1351" s="1"/>
      <c r="G1351" s="1"/>
      <c r="H1351" s="1"/>
      <c r="I1351" s="1"/>
      <c r="J1351" s="1"/>
      <c r="K1351" s="1"/>
      <c r="L1351" s="1"/>
      <c r="M1351" s="1"/>
      <c r="N1351" s="1"/>
      <c r="O1351" s="1"/>
      <c r="P1351" s="1"/>
      <c r="Q1351" s="1"/>
      <c r="R1351" s="1"/>
      <c r="S1351" s="1"/>
      <c r="T1351" s="1"/>
      <c r="U1351" s="1"/>
    </row>
    <row r="1352" spans="1:21" ht="9.75" customHeight="1">
      <c r="A1352" s="1"/>
      <c r="B1352" s="1"/>
      <c r="C1352" s="1"/>
      <c r="D1352" s="1"/>
      <c r="E1352" s="1"/>
      <c r="F1352" s="1"/>
      <c r="G1352" s="1"/>
      <c r="H1352" s="1"/>
      <c r="I1352" s="1"/>
      <c r="J1352" s="1"/>
      <c r="K1352" s="1"/>
      <c r="L1352" s="1"/>
      <c r="M1352" s="1"/>
      <c r="N1352" s="1"/>
      <c r="O1352" s="1"/>
      <c r="P1352" s="1"/>
      <c r="Q1352" s="1"/>
      <c r="R1352" s="1"/>
      <c r="S1352" s="1"/>
      <c r="T1352" s="1"/>
      <c r="U1352" s="1"/>
    </row>
    <row r="1353" spans="1:21" ht="9.75" customHeight="1">
      <c r="A1353" s="1"/>
      <c r="B1353" s="1"/>
      <c r="C1353" s="1"/>
      <c r="D1353" s="1"/>
      <c r="E1353" s="1"/>
      <c r="F1353" s="1"/>
      <c r="G1353" s="1"/>
      <c r="H1353" s="1"/>
      <c r="I1353" s="1"/>
      <c r="J1353" s="1"/>
      <c r="K1353" s="1"/>
      <c r="L1353" s="1"/>
      <c r="M1353" s="1"/>
      <c r="N1353" s="1"/>
      <c r="O1353" s="1"/>
      <c r="P1353" s="1"/>
      <c r="Q1353" s="1"/>
      <c r="R1353" s="1"/>
      <c r="S1353" s="1"/>
      <c r="T1353" s="1"/>
      <c r="U1353" s="1"/>
    </row>
    <row r="1354" spans="1:21" ht="9.75" customHeight="1">
      <c r="A1354" s="1"/>
      <c r="B1354" s="1"/>
      <c r="C1354" s="1"/>
      <c r="D1354" s="1"/>
      <c r="E1354" s="1"/>
      <c r="F1354" s="1"/>
      <c r="G1354" s="1"/>
      <c r="H1354" s="1"/>
      <c r="I1354" s="1"/>
      <c r="J1354" s="1"/>
      <c r="K1354" s="1"/>
      <c r="L1354" s="1"/>
      <c r="M1354" s="1"/>
      <c r="N1354" s="1"/>
      <c r="O1354" s="1"/>
      <c r="P1354" s="1"/>
      <c r="Q1354" s="1"/>
      <c r="R1354" s="1"/>
      <c r="S1354" s="1"/>
      <c r="T1354" s="1"/>
      <c r="U1354" s="1"/>
    </row>
    <row r="1355" spans="1:21" ht="9.75" customHeight="1">
      <c r="A1355" s="1"/>
      <c r="B1355" s="1"/>
      <c r="C1355" s="1"/>
      <c r="D1355" s="1"/>
      <c r="E1355" s="1"/>
      <c r="F1355" s="1"/>
      <c r="G1355" s="1"/>
      <c r="H1355" s="1"/>
      <c r="I1355" s="1"/>
      <c r="J1355" s="1"/>
      <c r="K1355" s="1"/>
      <c r="L1355" s="1"/>
      <c r="M1355" s="1"/>
      <c r="N1355" s="1"/>
      <c r="O1355" s="1"/>
      <c r="P1355" s="1"/>
      <c r="Q1355" s="1"/>
      <c r="R1355" s="1"/>
      <c r="S1355" s="1"/>
      <c r="T1355" s="1"/>
      <c r="U1355" s="1"/>
    </row>
    <row r="1356" spans="1:21" ht="9.75" customHeight="1">
      <c r="A1356" s="1"/>
      <c r="B1356" s="1"/>
      <c r="C1356" s="1"/>
      <c r="D1356" s="1"/>
      <c r="E1356" s="1"/>
      <c r="F1356" s="1"/>
      <c r="G1356" s="1"/>
      <c r="H1356" s="1"/>
      <c r="I1356" s="1"/>
      <c r="J1356" s="1"/>
      <c r="K1356" s="1"/>
      <c r="L1356" s="1"/>
      <c r="M1356" s="1"/>
      <c r="N1356" s="1"/>
      <c r="O1356" s="1"/>
      <c r="P1356" s="1"/>
      <c r="Q1356" s="1"/>
      <c r="R1356" s="1"/>
      <c r="S1356" s="1"/>
      <c r="T1356" s="1"/>
      <c r="U1356" s="1"/>
    </row>
    <row r="1357" spans="1:21" ht="9.75" customHeight="1">
      <c r="A1357" s="1"/>
      <c r="B1357" s="1"/>
      <c r="C1357" s="1"/>
      <c r="D1357" s="1"/>
      <c r="E1357" s="1"/>
      <c r="F1357" s="1"/>
      <c r="G1357" s="1"/>
      <c r="H1357" s="1"/>
      <c r="I1357" s="1"/>
      <c r="J1357" s="1"/>
      <c r="K1357" s="1"/>
      <c r="L1357" s="1"/>
      <c r="M1357" s="1"/>
      <c r="N1357" s="1"/>
      <c r="O1357" s="1"/>
      <c r="P1357" s="1"/>
      <c r="Q1357" s="1"/>
      <c r="R1357" s="1"/>
      <c r="S1357" s="1"/>
      <c r="T1357" s="1"/>
      <c r="U1357" s="1"/>
    </row>
    <row r="1358" spans="1:21" ht="9.75" customHeight="1">
      <c r="A1358" s="1"/>
      <c r="B1358" s="1"/>
      <c r="C1358" s="1"/>
      <c r="D1358" s="1"/>
      <c r="E1358" s="1"/>
      <c r="F1358" s="1"/>
      <c r="G1358" s="1"/>
      <c r="H1358" s="1"/>
      <c r="I1358" s="1"/>
      <c r="J1358" s="1"/>
      <c r="K1358" s="1"/>
      <c r="L1358" s="1"/>
      <c r="M1358" s="1"/>
      <c r="N1358" s="1"/>
      <c r="O1358" s="1"/>
      <c r="P1358" s="1"/>
      <c r="Q1358" s="1"/>
      <c r="R1358" s="1"/>
      <c r="S1358" s="1"/>
      <c r="T1358" s="1"/>
      <c r="U1358" s="1"/>
    </row>
    <row r="1359" spans="1:21" ht="9.75" customHeight="1">
      <c r="A1359" s="1"/>
      <c r="B1359" s="1"/>
      <c r="C1359" s="1"/>
      <c r="D1359" s="1"/>
      <c r="E1359" s="1"/>
      <c r="F1359" s="1"/>
      <c r="G1359" s="1"/>
      <c r="H1359" s="1"/>
      <c r="I1359" s="1"/>
      <c r="J1359" s="1"/>
      <c r="K1359" s="1"/>
      <c r="L1359" s="1"/>
      <c r="M1359" s="1"/>
      <c r="N1359" s="1"/>
      <c r="O1359" s="1"/>
      <c r="P1359" s="1"/>
      <c r="Q1359" s="1"/>
      <c r="R1359" s="1"/>
      <c r="S1359" s="1"/>
      <c r="T1359" s="1"/>
      <c r="U1359" s="1"/>
    </row>
    <row r="1360" spans="1:21" ht="9.75" customHeight="1">
      <c r="A1360" s="1"/>
      <c r="B1360" s="1"/>
      <c r="C1360" s="1"/>
      <c r="D1360" s="1"/>
      <c r="E1360" s="1"/>
      <c r="F1360" s="1"/>
      <c r="G1360" s="1"/>
      <c r="H1360" s="1"/>
      <c r="I1360" s="1"/>
      <c r="J1360" s="1"/>
      <c r="K1360" s="1"/>
      <c r="L1360" s="1"/>
      <c r="M1360" s="1"/>
      <c r="N1360" s="1"/>
      <c r="O1360" s="1"/>
      <c r="P1360" s="1"/>
      <c r="Q1360" s="1"/>
      <c r="R1360" s="1"/>
      <c r="S1360" s="1"/>
      <c r="T1360" s="1"/>
      <c r="U1360" s="1"/>
    </row>
    <row r="1361" spans="1:21" ht="9.75" customHeight="1">
      <c r="A1361" s="1"/>
      <c r="B1361" s="1"/>
      <c r="C1361" s="1"/>
      <c r="D1361" s="1"/>
      <c r="E1361" s="1"/>
      <c r="F1361" s="1"/>
      <c r="G1361" s="1"/>
      <c r="H1361" s="1"/>
      <c r="I1361" s="1"/>
      <c r="J1361" s="1"/>
      <c r="K1361" s="1"/>
      <c r="L1361" s="1"/>
      <c r="M1361" s="1"/>
      <c r="N1361" s="1"/>
      <c r="O1361" s="1"/>
      <c r="P1361" s="1"/>
      <c r="Q1361" s="1"/>
      <c r="R1361" s="1"/>
      <c r="S1361" s="1"/>
      <c r="T1361" s="1"/>
      <c r="U1361" s="1"/>
    </row>
    <row r="1362" spans="1:21" ht="9.75" customHeight="1">
      <c r="A1362" s="1"/>
      <c r="B1362" s="1"/>
      <c r="C1362" s="1"/>
      <c r="D1362" s="1"/>
      <c r="E1362" s="1"/>
      <c r="F1362" s="1"/>
      <c r="G1362" s="1"/>
      <c r="H1362" s="1"/>
      <c r="I1362" s="1"/>
      <c r="J1362" s="1"/>
      <c r="K1362" s="1"/>
      <c r="L1362" s="1"/>
      <c r="M1362" s="1"/>
      <c r="N1362" s="1"/>
      <c r="O1362" s="1"/>
      <c r="P1362" s="1"/>
      <c r="Q1362" s="1"/>
      <c r="R1362" s="1"/>
      <c r="S1362" s="1"/>
      <c r="T1362" s="1"/>
      <c r="U1362" s="1"/>
    </row>
    <row r="1363" spans="1:21" ht="9.75" customHeight="1">
      <c r="A1363" s="1"/>
      <c r="B1363" s="1"/>
      <c r="C1363" s="1"/>
      <c r="D1363" s="1"/>
      <c r="E1363" s="1"/>
      <c r="F1363" s="1"/>
      <c r="G1363" s="1"/>
      <c r="H1363" s="1"/>
      <c r="I1363" s="1"/>
      <c r="J1363" s="1"/>
      <c r="K1363" s="1"/>
      <c r="L1363" s="1"/>
      <c r="M1363" s="1"/>
      <c r="N1363" s="1"/>
      <c r="O1363" s="1"/>
      <c r="P1363" s="1"/>
      <c r="Q1363" s="1"/>
      <c r="R1363" s="1"/>
      <c r="S1363" s="1"/>
      <c r="T1363" s="1"/>
      <c r="U1363" s="1"/>
    </row>
    <row r="1364" spans="1:21" ht="9.75" customHeight="1">
      <c r="A1364" s="1"/>
      <c r="B1364" s="1"/>
      <c r="C1364" s="1"/>
      <c r="D1364" s="1"/>
      <c r="E1364" s="1"/>
      <c r="F1364" s="1"/>
      <c r="G1364" s="1"/>
      <c r="H1364" s="1"/>
      <c r="I1364" s="1"/>
      <c r="J1364" s="1"/>
      <c r="K1364" s="1"/>
      <c r="L1364" s="1"/>
      <c r="M1364" s="1"/>
      <c r="N1364" s="1"/>
      <c r="O1364" s="1"/>
      <c r="P1364" s="1"/>
      <c r="Q1364" s="1"/>
      <c r="R1364" s="1"/>
      <c r="S1364" s="1"/>
      <c r="T1364" s="1"/>
      <c r="U1364" s="1"/>
    </row>
    <row r="1365" spans="1:21" ht="9.75" customHeight="1">
      <c r="A1365" s="1"/>
      <c r="B1365" s="1"/>
      <c r="C1365" s="1"/>
      <c r="D1365" s="1"/>
      <c r="E1365" s="1"/>
      <c r="F1365" s="1"/>
      <c r="G1365" s="1"/>
      <c r="H1365" s="1"/>
      <c r="I1365" s="1"/>
      <c r="J1365" s="1"/>
      <c r="K1365" s="1"/>
      <c r="L1365" s="1"/>
      <c r="M1365" s="1"/>
      <c r="N1365" s="1"/>
      <c r="O1365" s="1"/>
      <c r="P1365" s="1"/>
      <c r="Q1365" s="1"/>
      <c r="R1365" s="1"/>
      <c r="S1365" s="1"/>
      <c r="T1365" s="1"/>
      <c r="U1365" s="1"/>
    </row>
    <row r="1366" spans="1:21" ht="9.75" customHeight="1">
      <c r="A1366" s="1"/>
      <c r="B1366" s="1"/>
      <c r="C1366" s="1"/>
      <c r="D1366" s="1"/>
      <c r="E1366" s="1"/>
      <c r="F1366" s="1"/>
      <c r="G1366" s="1"/>
      <c r="H1366" s="1"/>
      <c r="I1366" s="1"/>
      <c r="J1366" s="1"/>
      <c r="K1366" s="1"/>
      <c r="L1366" s="1"/>
      <c r="M1366" s="1"/>
      <c r="N1366" s="1"/>
      <c r="O1366" s="1"/>
      <c r="P1366" s="1"/>
      <c r="Q1366" s="1"/>
      <c r="R1366" s="1"/>
      <c r="S1366" s="1"/>
      <c r="T1366" s="1"/>
      <c r="U1366" s="1"/>
    </row>
    <row r="1367" spans="1:21" ht="9.75" customHeight="1">
      <c r="A1367" s="1"/>
      <c r="B1367" s="1"/>
      <c r="C1367" s="1"/>
      <c r="D1367" s="1"/>
      <c r="E1367" s="1"/>
      <c r="F1367" s="1"/>
      <c r="G1367" s="1"/>
      <c r="H1367" s="1"/>
      <c r="I1367" s="1"/>
      <c r="J1367" s="1"/>
      <c r="K1367" s="1"/>
      <c r="L1367" s="1"/>
      <c r="M1367" s="1"/>
      <c r="N1367" s="1"/>
      <c r="O1367" s="1"/>
      <c r="P1367" s="1"/>
      <c r="Q1367" s="1"/>
      <c r="R1367" s="1"/>
      <c r="S1367" s="1"/>
      <c r="T1367" s="1"/>
      <c r="U1367" s="1"/>
    </row>
    <row r="1368" spans="1:21" ht="9.75" customHeight="1">
      <c r="A1368" s="1"/>
      <c r="B1368" s="1"/>
      <c r="C1368" s="1"/>
      <c r="D1368" s="1"/>
      <c r="E1368" s="1"/>
      <c r="F1368" s="1"/>
      <c r="G1368" s="1"/>
      <c r="H1368" s="1"/>
      <c r="I1368" s="1"/>
      <c r="J1368" s="1"/>
      <c r="K1368" s="1"/>
      <c r="L1368" s="1"/>
      <c r="M1368" s="1"/>
      <c r="N1368" s="1"/>
      <c r="O1368" s="1"/>
      <c r="P1368" s="1"/>
      <c r="Q1368" s="1"/>
      <c r="R1368" s="1"/>
      <c r="S1368" s="1"/>
      <c r="T1368" s="1"/>
      <c r="U1368" s="1"/>
    </row>
    <row r="1369" spans="1:21" ht="9.75" customHeight="1">
      <c r="A1369" s="1"/>
      <c r="B1369" s="1"/>
      <c r="C1369" s="1"/>
      <c r="D1369" s="1"/>
      <c r="E1369" s="1"/>
      <c r="F1369" s="1"/>
      <c r="G1369" s="1"/>
      <c r="H1369" s="1"/>
      <c r="I1369" s="1"/>
      <c r="J1369" s="1"/>
      <c r="K1369" s="1"/>
      <c r="L1369" s="1"/>
      <c r="M1369" s="1"/>
      <c r="N1369" s="1"/>
      <c r="O1369" s="1"/>
      <c r="P1369" s="1"/>
      <c r="Q1369" s="1"/>
      <c r="R1369" s="1"/>
      <c r="S1369" s="1"/>
      <c r="T1369" s="1"/>
      <c r="U1369" s="1"/>
    </row>
    <row r="1370" spans="1:21" ht="9.75" customHeight="1">
      <c r="A1370" s="1"/>
      <c r="B1370" s="1"/>
      <c r="C1370" s="1"/>
      <c r="D1370" s="1"/>
      <c r="E1370" s="1"/>
      <c r="F1370" s="1"/>
      <c r="G1370" s="1"/>
      <c r="H1370" s="1"/>
      <c r="I1370" s="1"/>
      <c r="J1370" s="1"/>
      <c r="K1370" s="1"/>
      <c r="L1370" s="1"/>
      <c r="M1370" s="1"/>
      <c r="N1370" s="1"/>
      <c r="O1370" s="1"/>
      <c r="P1370" s="1"/>
      <c r="Q1370" s="1"/>
      <c r="R1370" s="1"/>
      <c r="S1370" s="1"/>
      <c r="T1370" s="1"/>
      <c r="U1370" s="1"/>
    </row>
    <row r="1371" spans="1:21" ht="9.75" customHeight="1">
      <c r="A1371" s="1"/>
      <c r="B1371" s="1"/>
      <c r="C1371" s="1"/>
      <c r="D1371" s="1"/>
      <c r="E1371" s="1"/>
      <c r="F1371" s="1"/>
      <c r="G1371" s="1"/>
      <c r="H1371" s="1"/>
      <c r="I1371" s="1"/>
      <c r="J1371" s="1"/>
      <c r="K1371" s="1"/>
      <c r="L1371" s="1"/>
      <c r="M1371" s="1"/>
      <c r="N1371" s="1"/>
      <c r="O1371" s="1"/>
      <c r="P1371" s="1"/>
      <c r="Q1371" s="1"/>
      <c r="R1371" s="1"/>
      <c r="S1371" s="1"/>
      <c r="T1371" s="1"/>
      <c r="U1371" s="1"/>
    </row>
    <row r="1372" spans="1:21" ht="9.75" customHeight="1">
      <c r="A1372" s="1"/>
      <c r="B1372" s="1"/>
      <c r="C1372" s="1"/>
      <c r="D1372" s="1"/>
      <c r="E1372" s="1"/>
      <c r="F1372" s="1"/>
      <c r="G1372" s="1"/>
      <c r="H1372" s="1"/>
      <c r="I1372" s="1"/>
      <c r="J1372" s="1"/>
      <c r="K1372" s="1"/>
      <c r="L1372" s="1"/>
      <c r="M1372" s="1"/>
      <c r="N1372" s="1"/>
      <c r="O1372" s="1"/>
      <c r="P1372" s="1"/>
      <c r="Q1372" s="1"/>
      <c r="R1372" s="1"/>
      <c r="S1372" s="1"/>
      <c r="T1372" s="1"/>
      <c r="U1372" s="1"/>
    </row>
    <row r="1373" spans="1:21" ht="9.75" customHeight="1">
      <c r="A1373" s="1"/>
      <c r="B1373" s="1"/>
      <c r="C1373" s="1"/>
      <c r="D1373" s="1"/>
      <c r="E1373" s="1"/>
      <c r="F1373" s="1"/>
      <c r="G1373" s="1"/>
      <c r="H1373" s="1"/>
      <c r="I1373" s="1"/>
      <c r="J1373" s="1"/>
      <c r="K1373" s="1"/>
      <c r="L1373" s="1"/>
      <c r="M1373" s="1"/>
      <c r="N1373" s="1"/>
      <c r="O1373" s="1"/>
      <c r="P1373" s="1"/>
      <c r="Q1373" s="1"/>
      <c r="R1373" s="1"/>
      <c r="S1373" s="1"/>
      <c r="T1373" s="1"/>
      <c r="U1373" s="1"/>
    </row>
    <row r="1374" spans="1:21" ht="9.75" customHeight="1">
      <c r="A1374" s="1"/>
      <c r="B1374" s="1"/>
      <c r="C1374" s="1"/>
      <c r="D1374" s="1"/>
      <c r="E1374" s="1"/>
      <c r="F1374" s="1"/>
      <c r="G1374" s="1"/>
      <c r="H1374" s="1"/>
      <c r="I1374" s="1"/>
      <c r="J1374" s="1"/>
      <c r="K1374" s="1"/>
      <c r="L1374" s="1"/>
      <c r="M1374" s="1"/>
      <c r="N1374" s="1"/>
      <c r="O1374" s="1"/>
      <c r="P1374" s="1"/>
      <c r="Q1374" s="1"/>
      <c r="R1374" s="1"/>
      <c r="S1374" s="1"/>
      <c r="T1374" s="1"/>
      <c r="U1374" s="1"/>
    </row>
    <row r="1375" spans="1:21" ht="9.75" customHeight="1">
      <c r="A1375" s="1"/>
      <c r="B1375" s="1"/>
      <c r="C1375" s="1"/>
      <c r="D1375" s="1"/>
      <c r="E1375" s="1"/>
      <c r="F1375" s="1"/>
      <c r="G1375" s="1"/>
      <c r="H1375" s="1"/>
      <c r="I1375" s="1"/>
      <c r="J1375" s="1"/>
      <c r="K1375" s="1"/>
      <c r="L1375" s="1"/>
      <c r="M1375" s="1"/>
      <c r="N1375" s="1"/>
      <c r="O1375" s="1"/>
      <c r="P1375" s="1"/>
      <c r="Q1375" s="1"/>
      <c r="R1375" s="1"/>
      <c r="S1375" s="1"/>
      <c r="T1375" s="1"/>
      <c r="U1375" s="1"/>
    </row>
    <row r="1376" spans="1:21" ht="9.75" customHeight="1">
      <c r="A1376" s="1"/>
      <c r="B1376" s="1"/>
      <c r="C1376" s="1"/>
      <c r="D1376" s="1"/>
      <c r="E1376" s="1"/>
      <c r="F1376" s="1"/>
      <c r="G1376" s="1"/>
      <c r="H1376" s="1"/>
      <c r="I1376" s="1"/>
      <c r="J1376" s="1"/>
      <c r="K1376" s="1"/>
      <c r="L1376" s="1"/>
      <c r="M1376" s="1"/>
      <c r="N1376" s="1"/>
      <c r="O1376" s="1"/>
      <c r="P1376" s="1"/>
      <c r="Q1376" s="1"/>
      <c r="R1376" s="1"/>
      <c r="S1376" s="1"/>
      <c r="T1376" s="1"/>
      <c r="U1376" s="1"/>
    </row>
    <row r="1377" spans="1:21" ht="9.75" customHeight="1">
      <c r="A1377" s="1"/>
      <c r="B1377" s="1"/>
      <c r="C1377" s="1"/>
      <c r="D1377" s="1"/>
      <c r="E1377" s="1"/>
      <c r="F1377" s="1"/>
      <c r="G1377" s="1"/>
      <c r="H1377" s="1"/>
      <c r="I1377" s="1"/>
      <c r="J1377" s="1"/>
      <c r="K1377" s="1"/>
      <c r="L1377" s="1"/>
      <c r="M1377" s="1"/>
      <c r="N1377" s="1"/>
      <c r="O1377" s="1"/>
      <c r="P1377" s="1"/>
      <c r="Q1377" s="1"/>
      <c r="R1377" s="1"/>
      <c r="S1377" s="1"/>
      <c r="T1377" s="1"/>
      <c r="U1377" s="1"/>
    </row>
    <row r="1378" spans="1:21" ht="9.75" customHeight="1">
      <c r="A1378" s="1"/>
      <c r="B1378" s="1"/>
      <c r="C1378" s="1"/>
      <c r="D1378" s="1"/>
      <c r="E1378" s="1"/>
      <c r="F1378" s="1"/>
      <c r="G1378" s="1"/>
      <c r="H1378" s="1"/>
      <c r="I1378" s="1"/>
      <c r="J1378" s="1"/>
      <c r="K1378" s="1"/>
      <c r="L1378" s="1"/>
      <c r="M1378" s="1"/>
      <c r="N1378" s="1"/>
      <c r="O1378" s="1"/>
      <c r="P1378" s="1"/>
      <c r="Q1378" s="1"/>
      <c r="R1378" s="1"/>
      <c r="S1378" s="1"/>
      <c r="T1378" s="1"/>
      <c r="U1378" s="1"/>
    </row>
    <row r="1379" spans="1:21" ht="9.75" customHeight="1">
      <c r="A1379" s="1"/>
      <c r="B1379" s="1"/>
      <c r="C1379" s="1"/>
      <c r="D1379" s="1"/>
      <c r="E1379" s="1"/>
      <c r="F1379" s="1"/>
      <c r="G1379" s="1"/>
      <c r="H1379" s="1"/>
      <c r="I1379" s="1"/>
      <c r="J1379" s="1"/>
      <c r="K1379" s="1"/>
      <c r="L1379" s="1"/>
      <c r="M1379" s="1"/>
      <c r="N1379" s="1"/>
      <c r="O1379" s="1"/>
      <c r="P1379" s="1"/>
      <c r="Q1379" s="1"/>
      <c r="R1379" s="1"/>
      <c r="S1379" s="1"/>
      <c r="T1379" s="1"/>
      <c r="U1379" s="1"/>
    </row>
    <row r="1380" spans="1:21" ht="9.75" customHeight="1">
      <c r="A1380" s="1"/>
      <c r="B1380" s="1"/>
      <c r="C1380" s="1"/>
      <c r="D1380" s="1"/>
      <c r="E1380" s="1"/>
      <c r="F1380" s="1"/>
      <c r="G1380" s="1"/>
      <c r="H1380" s="1"/>
      <c r="I1380" s="1"/>
      <c r="J1380" s="1"/>
      <c r="K1380" s="1"/>
      <c r="L1380" s="1"/>
      <c r="M1380" s="1"/>
      <c r="N1380" s="1"/>
      <c r="O1380" s="1"/>
      <c r="P1380" s="1"/>
      <c r="Q1380" s="1"/>
      <c r="R1380" s="1"/>
      <c r="S1380" s="1"/>
      <c r="T1380" s="1"/>
      <c r="U1380" s="1"/>
    </row>
    <row r="1381" spans="1:21" ht="9.75" customHeight="1">
      <c r="A1381" s="1"/>
      <c r="B1381" s="1"/>
      <c r="C1381" s="1"/>
      <c r="D1381" s="1"/>
      <c r="E1381" s="1"/>
      <c r="F1381" s="1"/>
      <c r="G1381" s="1"/>
      <c r="H1381" s="1"/>
      <c r="I1381" s="1"/>
      <c r="J1381" s="1"/>
      <c r="K1381" s="1"/>
      <c r="L1381" s="1"/>
      <c r="M1381" s="1"/>
      <c r="N1381" s="1"/>
      <c r="O1381" s="1"/>
      <c r="P1381" s="1"/>
      <c r="Q1381" s="1"/>
      <c r="R1381" s="1"/>
      <c r="S1381" s="1"/>
      <c r="T1381" s="1"/>
      <c r="U1381" s="1"/>
    </row>
    <row r="1382" spans="1:21" ht="9.75" customHeight="1">
      <c r="A1382" s="1"/>
      <c r="B1382" s="1"/>
      <c r="C1382" s="1"/>
      <c r="D1382" s="1"/>
      <c r="E1382" s="1"/>
      <c r="F1382" s="1"/>
      <c r="G1382" s="1"/>
      <c r="H1382" s="1"/>
      <c r="I1382" s="1"/>
      <c r="J1382" s="1"/>
      <c r="K1382" s="1"/>
      <c r="L1382" s="1"/>
      <c r="M1382" s="1"/>
      <c r="N1382" s="1"/>
      <c r="O1382" s="1"/>
      <c r="P1382" s="1"/>
      <c r="Q1382" s="1"/>
      <c r="R1382" s="1"/>
      <c r="S1382" s="1"/>
      <c r="T1382" s="1"/>
      <c r="U1382" s="1"/>
    </row>
    <row r="1383" spans="1:21" ht="9.75" customHeight="1">
      <c r="A1383" s="1"/>
      <c r="B1383" s="1"/>
      <c r="C1383" s="1"/>
      <c r="D1383" s="1"/>
      <c r="E1383" s="1"/>
      <c r="F1383" s="1"/>
      <c r="G1383" s="1"/>
      <c r="H1383" s="1"/>
      <c r="I1383" s="1"/>
      <c r="J1383" s="1"/>
      <c r="K1383" s="1"/>
      <c r="L1383" s="1"/>
      <c r="M1383" s="1"/>
      <c r="N1383" s="1"/>
      <c r="O1383" s="1"/>
      <c r="P1383" s="1"/>
      <c r="Q1383" s="1"/>
      <c r="R1383" s="1"/>
      <c r="S1383" s="1"/>
      <c r="T1383" s="1"/>
      <c r="U1383" s="1"/>
    </row>
    <row r="1384" spans="1:21" ht="9.75" customHeight="1">
      <c r="A1384" s="1"/>
      <c r="B1384" s="1"/>
      <c r="C1384" s="1"/>
      <c r="D1384" s="1"/>
      <c r="E1384" s="1"/>
      <c r="F1384" s="1"/>
      <c r="G1384" s="1"/>
      <c r="H1384" s="1"/>
      <c r="I1384" s="1"/>
      <c r="J1384" s="1"/>
      <c r="K1384" s="1"/>
      <c r="L1384" s="1"/>
      <c r="M1384" s="1"/>
      <c r="N1384" s="1"/>
      <c r="O1384" s="1"/>
      <c r="P1384" s="1"/>
      <c r="Q1384" s="1"/>
      <c r="R1384" s="1"/>
      <c r="S1384" s="1"/>
      <c r="T1384" s="1"/>
      <c r="U1384" s="1"/>
    </row>
    <row r="1385" spans="1:21" ht="9.75" customHeight="1">
      <c r="A1385" s="1"/>
      <c r="B1385" s="1"/>
      <c r="C1385" s="1"/>
      <c r="D1385" s="1"/>
      <c r="E1385" s="1"/>
      <c r="F1385" s="1"/>
      <c r="G1385" s="1"/>
      <c r="H1385" s="1"/>
      <c r="I1385" s="1"/>
      <c r="J1385" s="1"/>
      <c r="K1385" s="1"/>
      <c r="L1385" s="1"/>
      <c r="M1385" s="1"/>
      <c r="N1385" s="1"/>
      <c r="O1385" s="1"/>
      <c r="P1385" s="1"/>
      <c r="Q1385" s="1"/>
      <c r="R1385" s="1"/>
      <c r="S1385" s="1"/>
      <c r="T1385" s="1"/>
      <c r="U1385" s="1"/>
    </row>
    <row r="1386" spans="1:21" ht="9.75" customHeight="1">
      <c r="A1386" s="1"/>
      <c r="B1386" s="1"/>
      <c r="C1386" s="1"/>
      <c r="D1386" s="1"/>
      <c r="E1386" s="1"/>
      <c r="F1386" s="1"/>
      <c r="G1386" s="1"/>
      <c r="H1386" s="1"/>
      <c r="I1386" s="1"/>
      <c r="J1386" s="1"/>
      <c r="K1386" s="1"/>
      <c r="L1386" s="1"/>
      <c r="M1386" s="1"/>
      <c r="N1386" s="1"/>
      <c r="O1386" s="1"/>
      <c r="P1386" s="1"/>
      <c r="Q1386" s="1"/>
      <c r="R1386" s="1"/>
      <c r="S1386" s="1"/>
      <c r="T1386" s="1"/>
      <c r="U1386" s="1"/>
    </row>
    <row r="1387" spans="1:21" ht="9.75" customHeight="1">
      <c r="A1387" s="1"/>
      <c r="B1387" s="1"/>
      <c r="C1387" s="1"/>
      <c r="D1387" s="1"/>
      <c r="E1387" s="1"/>
      <c r="F1387" s="1"/>
      <c r="G1387" s="1"/>
      <c r="H1387" s="1"/>
      <c r="I1387" s="1"/>
      <c r="J1387" s="1"/>
      <c r="K1387" s="1"/>
      <c r="L1387" s="1"/>
      <c r="M1387" s="1"/>
      <c r="N1387" s="1"/>
      <c r="O1387" s="1"/>
      <c r="P1387" s="1"/>
      <c r="Q1387" s="1"/>
      <c r="R1387" s="1"/>
      <c r="S1387" s="1"/>
      <c r="T1387" s="1"/>
      <c r="U1387" s="1"/>
    </row>
    <row r="1388" spans="1:21" ht="9.75" customHeight="1">
      <c r="A1388" s="1"/>
      <c r="B1388" s="1"/>
      <c r="C1388" s="1"/>
      <c r="D1388" s="1"/>
      <c r="E1388" s="1"/>
      <c r="F1388" s="1"/>
      <c r="G1388" s="1"/>
      <c r="H1388" s="1"/>
      <c r="I1388" s="1"/>
      <c r="J1388" s="1"/>
      <c r="K1388" s="1"/>
      <c r="L1388" s="1"/>
      <c r="M1388" s="1"/>
      <c r="N1388" s="1"/>
      <c r="O1388" s="1"/>
      <c r="P1388" s="1"/>
      <c r="Q1388" s="1"/>
      <c r="R1388" s="1"/>
      <c r="S1388" s="1"/>
      <c r="T1388" s="1"/>
      <c r="U1388" s="1"/>
    </row>
    <row r="1389" spans="1:21" ht="9.75" customHeight="1">
      <c r="A1389" s="1"/>
      <c r="B1389" s="1"/>
      <c r="C1389" s="1"/>
      <c r="D1389" s="1"/>
      <c r="E1389" s="1"/>
      <c r="F1389" s="1"/>
      <c r="G1389" s="1"/>
      <c r="H1389" s="1"/>
      <c r="I1389" s="1"/>
      <c r="J1389" s="1"/>
      <c r="K1389" s="1"/>
      <c r="L1389" s="1"/>
      <c r="M1389" s="1"/>
      <c r="N1389" s="1"/>
      <c r="O1389" s="1"/>
      <c r="P1389" s="1"/>
      <c r="Q1389" s="1"/>
      <c r="R1389" s="1"/>
      <c r="S1389" s="1"/>
      <c r="T1389" s="1"/>
      <c r="U1389" s="1"/>
    </row>
    <row r="1390" spans="1:21" ht="9.75" customHeight="1">
      <c r="A1390" s="1"/>
      <c r="B1390" s="1"/>
      <c r="C1390" s="1"/>
      <c r="D1390" s="1"/>
      <c r="E1390" s="1"/>
      <c r="F1390" s="1"/>
      <c r="G1390" s="1"/>
      <c r="H1390" s="1"/>
      <c r="I1390" s="1"/>
      <c r="J1390" s="1"/>
      <c r="K1390" s="1"/>
      <c r="L1390" s="1"/>
      <c r="M1390" s="1"/>
      <c r="N1390" s="1"/>
      <c r="O1390" s="1"/>
      <c r="P1390" s="1"/>
      <c r="Q1390" s="1"/>
      <c r="R1390" s="1"/>
      <c r="S1390" s="1"/>
      <c r="T1390" s="1"/>
      <c r="U1390" s="1"/>
    </row>
    <row r="1391" spans="1:21" ht="9.75" customHeight="1">
      <c r="A1391" s="1"/>
      <c r="B1391" s="1"/>
      <c r="C1391" s="1"/>
      <c r="D1391" s="1"/>
      <c r="E1391" s="1"/>
      <c r="F1391" s="1"/>
      <c r="G1391" s="1"/>
      <c r="H1391" s="1"/>
      <c r="I1391" s="1"/>
      <c r="J1391" s="1"/>
      <c r="K1391" s="1"/>
      <c r="L1391" s="1"/>
      <c r="M1391" s="1"/>
      <c r="N1391" s="1"/>
      <c r="O1391" s="1"/>
      <c r="P1391" s="1"/>
      <c r="Q1391" s="1"/>
      <c r="R1391" s="1"/>
      <c r="S1391" s="1"/>
      <c r="T1391" s="1"/>
      <c r="U1391" s="1"/>
    </row>
    <row r="1392" spans="1:21" ht="9.75" customHeight="1">
      <c r="A1392" s="1"/>
      <c r="B1392" s="1"/>
      <c r="C1392" s="1"/>
      <c r="D1392" s="1"/>
      <c r="E1392" s="1"/>
      <c r="F1392" s="1"/>
      <c r="G1392" s="1"/>
      <c r="H1392" s="1"/>
      <c r="I1392" s="1"/>
      <c r="J1392" s="1"/>
      <c r="K1392" s="1"/>
      <c r="L1392" s="1"/>
      <c r="M1392" s="1"/>
      <c r="N1392" s="1"/>
      <c r="O1392" s="1"/>
      <c r="P1392" s="1"/>
      <c r="Q1392" s="1"/>
      <c r="R1392" s="1"/>
      <c r="S1392" s="1"/>
      <c r="T1392" s="1"/>
      <c r="U1392" s="1"/>
    </row>
    <row r="1393" spans="1:21" ht="9.75" customHeight="1">
      <c r="A1393" s="1"/>
      <c r="B1393" s="1"/>
      <c r="C1393" s="1"/>
      <c r="D1393" s="1"/>
      <c r="E1393" s="1"/>
      <c r="F1393" s="1"/>
      <c r="G1393" s="1"/>
      <c r="H1393" s="1"/>
      <c r="I1393" s="1"/>
      <c r="J1393" s="1"/>
      <c r="K1393" s="1"/>
      <c r="L1393" s="1"/>
      <c r="M1393" s="1"/>
      <c r="N1393" s="1"/>
      <c r="O1393" s="1"/>
      <c r="P1393" s="1"/>
      <c r="Q1393" s="1"/>
      <c r="R1393" s="1"/>
      <c r="S1393" s="1"/>
      <c r="T1393" s="1"/>
      <c r="U1393" s="1"/>
    </row>
    <row r="1394" spans="1:21" ht="9.75" customHeight="1">
      <c r="A1394" s="1"/>
      <c r="B1394" s="1"/>
      <c r="C1394" s="1"/>
      <c r="D1394" s="1"/>
      <c r="E1394" s="1"/>
      <c r="F1394" s="1"/>
      <c r="G1394" s="1"/>
      <c r="H1394" s="1"/>
      <c r="I1394" s="1"/>
      <c r="J1394" s="1"/>
      <c r="K1394" s="1"/>
      <c r="L1394" s="1"/>
      <c r="M1394" s="1"/>
      <c r="N1394" s="1"/>
      <c r="O1394" s="1"/>
      <c r="P1394" s="1"/>
      <c r="Q1394" s="1"/>
      <c r="R1394" s="1"/>
      <c r="S1394" s="1"/>
      <c r="T1394" s="1"/>
      <c r="U1394" s="1"/>
    </row>
    <row r="1395" spans="1:21" ht="9.75" customHeight="1">
      <c r="A1395" s="1"/>
      <c r="B1395" s="1"/>
      <c r="C1395" s="1"/>
      <c r="D1395" s="1"/>
      <c r="E1395" s="1"/>
      <c r="F1395" s="1"/>
      <c r="G1395" s="1"/>
      <c r="H1395" s="1"/>
      <c r="I1395" s="1"/>
      <c r="J1395" s="1"/>
      <c r="K1395" s="1"/>
      <c r="L1395" s="1"/>
      <c r="M1395" s="1"/>
      <c r="N1395" s="1"/>
      <c r="O1395" s="1"/>
      <c r="P1395" s="1"/>
      <c r="Q1395" s="1"/>
      <c r="R1395" s="1"/>
      <c r="S1395" s="1"/>
      <c r="T1395" s="1"/>
      <c r="U1395" s="1"/>
    </row>
    <row r="1396" spans="1:21" ht="9.75" customHeight="1">
      <c r="A1396" s="1"/>
      <c r="B1396" s="1"/>
      <c r="C1396" s="1"/>
      <c r="D1396" s="1"/>
      <c r="E1396" s="1"/>
      <c r="F1396" s="1"/>
      <c r="G1396" s="1"/>
      <c r="H1396" s="1"/>
      <c r="I1396" s="1"/>
      <c r="J1396" s="1"/>
      <c r="K1396" s="1"/>
      <c r="L1396" s="1"/>
      <c r="M1396" s="1"/>
      <c r="N1396" s="1"/>
      <c r="O1396" s="1"/>
      <c r="P1396" s="1"/>
      <c r="Q1396" s="1"/>
      <c r="R1396" s="1"/>
      <c r="S1396" s="1"/>
      <c r="T1396" s="1"/>
      <c r="U1396" s="1"/>
    </row>
    <row r="1397" spans="1:21" ht="9.75" customHeight="1">
      <c r="A1397" s="1"/>
      <c r="B1397" s="1"/>
      <c r="C1397" s="1"/>
      <c r="D1397" s="1"/>
      <c r="E1397" s="1"/>
      <c r="F1397" s="1"/>
      <c r="G1397" s="1"/>
      <c r="H1397" s="1"/>
      <c r="I1397" s="1"/>
      <c r="J1397" s="1"/>
      <c r="K1397" s="1"/>
      <c r="L1397" s="1"/>
      <c r="M1397" s="1"/>
      <c r="N1397" s="1"/>
      <c r="O1397" s="1"/>
      <c r="P1397" s="1"/>
      <c r="Q1397" s="1"/>
      <c r="R1397" s="1"/>
      <c r="S1397" s="1"/>
      <c r="T1397" s="1"/>
      <c r="U1397" s="1"/>
    </row>
    <row r="1398" spans="1:21">
      <c r="A1398" s="1"/>
      <c r="B1398" s="1"/>
      <c r="C1398" s="1"/>
      <c r="D1398" s="1"/>
      <c r="E1398" s="1"/>
      <c r="F1398" s="1"/>
      <c r="G1398" s="1"/>
      <c r="H1398" s="1"/>
      <c r="I1398" s="1"/>
      <c r="J1398" s="1"/>
      <c r="K1398" s="1"/>
      <c r="L1398" s="1"/>
      <c r="M1398" s="1"/>
      <c r="N1398" s="1"/>
      <c r="O1398" s="1"/>
      <c r="P1398" s="1"/>
      <c r="Q1398" s="1"/>
      <c r="R1398" s="1"/>
      <c r="S1398" s="1"/>
      <c r="T1398" s="1"/>
      <c r="U1398" s="1"/>
    </row>
    <row r="1399" spans="1:21">
      <c r="A1399" s="1"/>
      <c r="B1399" s="1"/>
      <c r="C1399" s="1"/>
      <c r="D1399" s="1"/>
      <c r="E1399" s="1"/>
      <c r="F1399" s="1"/>
      <c r="G1399" s="1"/>
      <c r="H1399" s="1"/>
      <c r="I1399" s="1"/>
      <c r="J1399" s="1"/>
      <c r="K1399" s="1"/>
      <c r="L1399" s="1"/>
      <c r="M1399" s="1"/>
      <c r="N1399" s="1"/>
      <c r="O1399" s="1"/>
      <c r="P1399" s="1"/>
      <c r="Q1399" s="1"/>
      <c r="R1399" s="1"/>
      <c r="S1399" s="1"/>
      <c r="T1399" s="1"/>
      <c r="U1399" s="1"/>
    </row>
    <row r="1400" spans="1:21">
      <c r="A1400" s="1"/>
      <c r="B1400" s="1"/>
      <c r="C1400" s="1"/>
      <c r="D1400" s="1"/>
      <c r="E1400" s="1"/>
      <c r="F1400" s="1"/>
      <c r="G1400" s="1"/>
      <c r="H1400" s="1"/>
      <c r="I1400" s="1"/>
      <c r="J1400" s="1"/>
      <c r="K1400" s="1"/>
      <c r="L1400" s="1"/>
      <c r="M1400" s="1"/>
      <c r="N1400" s="1"/>
      <c r="O1400" s="1"/>
      <c r="P1400" s="1"/>
      <c r="Q1400" s="1"/>
      <c r="R1400" s="1"/>
      <c r="S1400" s="1"/>
      <c r="T1400" s="1"/>
      <c r="U1400" s="1"/>
    </row>
    <row r="1401" spans="1:21">
      <c r="A1401" s="1"/>
      <c r="B1401" s="1"/>
      <c r="C1401" s="1"/>
      <c r="D1401" s="1"/>
      <c r="E1401" s="1"/>
      <c r="F1401" s="1"/>
      <c r="G1401" s="1"/>
      <c r="H1401" s="1"/>
      <c r="I1401" s="1"/>
      <c r="J1401" s="1"/>
      <c r="K1401" s="1"/>
      <c r="L1401" s="1"/>
      <c r="M1401" s="1"/>
      <c r="N1401" s="1"/>
      <c r="O1401" s="1"/>
      <c r="P1401" s="1"/>
      <c r="Q1401" s="1"/>
      <c r="R1401" s="1"/>
      <c r="S1401" s="1"/>
      <c r="T1401" s="1"/>
      <c r="U1401" s="1"/>
    </row>
    <row r="1402" spans="1:21">
      <c r="A1402" s="1"/>
      <c r="B1402" s="1"/>
      <c r="C1402" s="1"/>
      <c r="D1402" s="1"/>
      <c r="E1402" s="1"/>
      <c r="F1402" s="1"/>
      <c r="G1402" s="1"/>
      <c r="H1402" s="1"/>
      <c r="I1402" s="1"/>
      <c r="J1402" s="1"/>
      <c r="K1402" s="1"/>
      <c r="L1402" s="1"/>
      <c r="M1402" s="1"/>
      <c r="N1402" s="1"/>
      <c r="O1402" s="1"/>
      <c r="P1402" s="1"/>
      <c r="Q1402" s="1"/>
      <c r="R1402" s="1"/>
      <c r="S1402" s="1"/>
      <c r="T1402" s="1"/>
      <c r="U1402" s="1"/>
    </row>
    <row r="1403" spans="1:21">
      <c r="A1403" s="1"/>
      <c r="B1403" s="1"/>
      <c r="C1403" s="1"/>
      <c r="D1403" s="1"/>
      <c r="E1403" s="1"/>
      <c r="F1403" s="1"/>
      <c r="G1403" s="1"/>
      <c r="H1403" s="1"/>
      <c r="I1403" s="1"/>
      <c r="J1403" s="1"/>
      <c r="K1403" s="1"/>
      <c r="L1403" s="1"/>
      <c r="M1403" s="1"/>
      <c r="N1403" s="1"/>
      <c r="O1403" s="1"/>
      <c r="P1403" s="1"/>
      <c r="Q1403" s="1"/>
      <c r="R1403" s="1"/>
      <c r="S1403" s="1"/>
      <c r="T1403" s="1"/>
      <c r="U1403" s="1"/>
    </row>
    <row r="1404" spans="1:21">
      <c r="A1404" s="1"/>
      <c r="B1404" s="1"/>
      <c r="C1404" s="1"/>
      <c r="D1404" s="1"/>
      <c r="E1404" s="1"/>
      <c r="F1404" s="1"/>
      <c r="G1404" s="1"/>
      <c r="H1404" s="1"/>
      <c r="I1404" s="1"/>
      <c r="J1404" s="1"/>
      <c r="K1404" s="1"/>
      <c r="L1404" s="1"/>
      <c r="M1404" s="1"/>
      <c r="N1404" s="1"/>
      <c r="O1404" s="1"/>
      <c r="P1404" s="1"/>
      <c r="Q1404" s="1"/>
      <c r="R1404" s="1"/>
      <c r="S1404" s="1"/>
      <c r="T1404" s="1"/>
      <c r="U1404" s="1"/>
    </row>
    <row r="1405" spans="1:21">
      <c r="A1405" s="1"/>
      <c r="B1405" s="1"/>
      <c r="C1405" s="1"/>
      <c r="D1405" s="1"/>
      <c r="E1405" s="1"/>
      <c r="F1405" s="1"/>
      <c r="G1405" s="1"/>
      <c r="H1405" s="1"/>
      <c r="I1405" s="1"/>
      <c r="J1405" s="1"/>
      <c r="K1405" s="1"/>
      <c r="L1405" s="1"/>
      <c r="M1405" s="1"/>
      <c r="N1405" s="1"/>
      <c r="O1405" s="1"/>
      <c r="P1405" s="1"/>
      <c r="Q1405" s="1"/>
      <c r="R1405" s="1"/>
      <c r="S1405" s="1"/>
      <c r="T1405" s="1"/>
      <c r="U1405" s="1"/>
    </row>
    <row r="1406" spans="1:21">
      <c r="A1406" s="1"/>
      <c r="B1406" s="1"/>
      <c r="C1406" s="1"/>
      <c r="D1406" s="1"/>
      <c r="E1406" s="1"/>
      <c r="F1406" s="1"/>
      <c r="G1406" s="1"/>
      <c r="H1406" s="1"/>
      <c r="I1406" s="1"/>
      <c r="J1406" s="1"/>
      <c r="K1406" s="1"/>
      <c r="L1406" s="1"/>
      <c r="M1406" s="1"/>
      <c r="N1406" s="1"/>
      <c r="O1406" s="1"/>
      <c r="P1406" s="1"/>
      <c r="Q1406" s="1"/>
      <c r="R1406" s="1"/>
      <c r="S1406" s="1"/>
      <c r="T1406" s="1"/>
      <c r="U1406" s="1"/>
    </row>
    <row r="1407" spans="1:21">
      <c r="A1407" s="1"/>
      <c r="B1407" s="1"/>
      <c r="C1407" s="1"/>
      <c r="D1407" s="1"/>
      <c r="E1407" s="1"/>
      <c r="F1407" s="1"/>
      <c r="G1407" s="1"/>
      <c r="H1407" s="1"/>
      <c r="I1407" s="1"/>
      <c r="J1407" s="1"/>
      <c r="K1407" s="1"/>
      <c r="L1407" s="1"/>
      <c r="M1407" s="1"/>
      <c r="N1407" s="1"/>
      <c r="O1407" s="1"/>
      <c r="P1407" s="1"/>
      <c r="Q1407" s="1"/>
      <c r="R1407" s="1"/>
      <c r="S1407" s="1"/>
      <c r="T1407" s="1"/>
      <c r="U1407" s="1"/>
    </row>
    <row r="1408" spans="1:21">
      <c r="A1408" s="1"/>
      <c r="B1408" s="1"/>
      <c r="C1408" s="1"/>
      <c r="D1408" s="1"/>
      <c r="E1408" s="1"/>
      <c r="F1408" s="1"/>
      <c r="G1408" s="1"/>
      <c r="H1408" s="1"/>
      <c r="I1408" s="1"/>
      <c r="J1408" s="1"/>
      <c r="K1408" s="1"/>
      <c r="L1408" s="1"/>
      <c r="M1408" s="1"/>
      <c r="N1408" s="1"/>
      <c r="O1408" s="1"/>
      <c r="P1408" s="1"/>
      <c r="Q1408" s="1"/>
      <c r="R1408" s="1"/>
      <c r="S1408" s="1"/>
      <c r="T1408" s="1"/>
      <c r="U1408" s="1"/>
    </row>
    <row r="1409" spans="1:21">
      <c r="A1409" s="1"/>
      <c r="B1409" s="1"/>
      <c r="C1409" s="1"/>
      <c r="D1409" s="1"/>
      <c r="E1409" s="1"/>
      <c r="F1409" s="1"/>
      <c r="G1409" s="1"/>
      <c r="H1409" s="1"/>
      <c r="I1409" s="1"/>
      <c r="J1409" s="1"/>
      <c r="K1409" s="1"/>
      <c r="L1409" s="1"/>
      <c r="M1409" s="1"/>
      <c r="N1409" s="1"/>
      <c r="O1409" s="1"/>
      <c r="P1409" s="1"/>
      <c r="Q1409" s="1"/>
      <c r="R1409" s="1"/>
      <c r="S1409" s="1"/>
      <c r="T1409" s="1"/>
      <c r="U1409" s="1"/>
    </row>
    <row r="1410" spans="1:21">
      <c r="A1410" s="1"/>
      <c r="B1410" s="1"/>
      <c r="C1410" s="1"/>
      <c r="D1410" s="1"/>
      <c r="E1410" s="1"/>
      <c r="F1410" s="1"/>
      <c r="G1410" s="1"/>
      <c r="H1410" s="1"/>
      <c r="I1410" s="1"/>
      <c r="J1410" s="1"/>
      <c r="K1410" s="1"/>
      <c r="L1410" s="1"/>
      <c r="M1410" s="1"/>
      <c r="N1410" s="1"/>
      <c r="O1410" s="1"/>
      <c r="P1410" s="1"/>
      <c r="Q1410" s="1"/>
      <c r="R1410" s="1"/>
      <c r="S1410" s="1"/>
      <c r="T1410" s="1"/>
      <c r="U1410" s="1"/>
    </row>
    <row r="1411" spans="1:21">
      <c r="A1411" s="1"/>
      <c r="B1411" s="1"/>
      <c r="C1411" s="1"/>
      <c r="D1411" s="1"/>
      <c r="E1411" s="1"/>
      <c r="F1411" s="1"/>
      <c r="G1411" s="1"/>
      <c r="H1411" s="1"/>
      <c r="I1411" s="1"/>
      <c r="J1411" s="1"/>
      <c r="K1411" s="1"/>
      <c r="L1411" s="1"/>
      <c r="M1411" s="1"/>
      <c r="N1411" s="1"/>
      <c r="O1411" s="1"/>
      <c r="P1411" s="1"/>
      <c r="Q1411" s="1"/>
      <c r="R1411" s="1"/>
      <c r="S1411" s="1"/>
      <c r="T1411" s="1"/>
      <c r="U1411" s="1"/>
    </row>
    <row r="1412" spans="1:21">
      <c r="A1412" s="1"/>
      <c r="B1412" s="1"/>
      <c r="C1412" s="1"/>
      <c r="D1412" s="1"/>
      <c r="E1412" s="1"/>
      <c r="F1412" s="1"/>
      <c r="G1412" s="1"/>
      <c r="H1412" s="1"/>
      <c r="I1412" s="1"/>
      <c r="J1412" s="1"/>
      <c r="K1412" s="1"/>
      <c r="L1412" s="1"/>
      <c r="M1412" s="1"/>
      <c r="N1412" s="1"/>
      <c r="O1412" s="1"/>
      <c r="P1412" s="1"/>
      <c r="Q1412" s="1"/>
      <c r="R1412" s="1"/>
      <c r="S1412" s="1"/>
      <c r="T1412" s="1"/>
      <c r="U1412" s="1"/>
    </row>
    <row r="1413" spans="1:21">
      <c r="A1413" s="1"/>
      <c r="B1413" s="1"/>
      <c r="C1413" s="1"/>
      <c r="D1413" s="1"/>
      <c r="E1413" s="1"/>
      <c r="F1413" s="1"/>
      <c r="G1413" s="1"/>
      <c r="H1413" s="1"/>
      <c r="I1413" s="1"/>
      <c r="J1413" s="1"/>
      <c r="K1413" s="1"/>
      <c r="L1413" s="1"/>
      <c r="M1413" s="1"/>
      <c r="N1413" s="1"/>
      <c r="O1413" s="1"/>
      <c r="P1413" s="1"/>
      <c r="Q1413" s="1"/>
      <c r="R1413" s="1"/>
      <c r="S1413" s="1"/>
      <c r="T1413" s="1"/>
      <c r="U1413" s="1"/>
    </row>
    <row r="1414" spans="1:21">
      <c r="A1414" s="1"/>
      <c r="B1414" s="1"/>
      <c r="C1414" s="1"/>
      <c r="D1414" s="1"/>
      <c r="E1414" s="1"/>
      <c r="F1414" s="1"/>
      <c r="G1414" s="1"/>
      <c r="H1414" s="1"/>
      <c r="I1414" s="1"/>
      <c r="J1414" s="1"/>
      <c r="K1414" s="1"/>
      <c r="L1414" s="1"/>
      <c r="M1414" s="1"/>
      <c r="N1414" s="1"/>
      <c r="O1414" s="1"/>
      <c r="P1414" s="1"/>
      <c r="Q1414" s="1"/>
      <c r="R1414" s="1"/>
      <c r="S1414" s="1"/>
      <c r="T1414" s="1"/>
      <c r="U1414" s="1"/>
    </row>
    <row r="1415" spans="1:21">
      <c r="A1415" s="1"/>
      <c r="B1415" s="1"/>
      <c r="C1415" s="1"/>
      <c r="D1415" s="1"/>
      <c r="E1415" s="1"/>
      <c r="F1415" s="1"/>
      <c r="G1415" s="1"/>
      <c r="H1415" s="1"/>
      <c r="I1415" s="1"/>
      <c r="J1415" s="1"/>
      <c r="K1415" s="1"/>
      <c r="L1415" s="1"/>
      <c r="M1415" s="1"/>
      <c r="N1415" s="1"/>
      <c r="O1415" s="1"/>
      <c r="P1415" s="1"/>
      <c r="Q1415" s="1"/>
      <c r="R1415" s="1"/>
      <c r="S1415" s="1"/>
      <c r="T1415" s="1"/>
      <c r="U1415" s="1"/>
    </row>
    <row r="1416" spans="1:21">
      <c r="A1416" s="1"/>
      <c r="B1416" s="1"/>
      <c r="C1416" s="1"/>
      <c r="D1416" s="1"/>
      <c r="E1416" s="1"/>
      <c r="F1416" s="1"/>
      <c r="G1416" s="1"/>
      <c r="H1416" s="1"/>
      <c r="I1416" s="1"/>
      <c r="J1416" s="1"/>
      <c r="K1416" s="1"/>
      <c r="L1416" s="1"/>
      <c r="M1416" s="1"/>
      <c r="N1416" s="1"/>
      <c r="O1416" s="1"/>
      <c r="P1416" s="1"/>
      <c r="Q1416" s="1"/>
      <c r="R1416" s="1"/>
      <c r="S1416" s="1"/>
      <c r="T1416" s="1"/>
      <c r="U1416" s="1"/>
    </row>
    <row r="1417" spans="1:21">
      <c r="A1417" s="1"/>
      <c r="B1417" s="1"/>
      <c r="C1417" s="1"/>
      <c r="D1417" s="1"/>
      <c r="E1417" s="1"/>
      <c r="F1417" s="1"/>
      <c r="G1417" s="1"/>
      <c r="H1417" s="1"/>
      <c r="I1417" s="1"/>
      <c r="J1417" s="1"/>
      <c r="K1417" s="1"/>
      <c r="L1417" s="1"/>
      <c r="M1417" s="1"/>
      <c r="N1417" s="1"/>
      <c r="O1417" s="1"/>
      <c r="P1417" s="1"/>
      <c r="Q1417" s="1"/>
      <c r="R1417" s="1"/>
      <c r="S1417" s="1"/>
      <c r="T1417" s="1"/>
      <c r="U1417" s="1"/>
    </row>
    <row r="1418" spans="1:21">
      <c r="A1418" s="1"/>
      <c r="B1418" s="1"/>
      <c r="C1418" s="1"/>
      <c r="D1418" s="1"/>
      <c r="E1418" s="1"/>
      <c r="F1418" s="1"/>
      <c r="G1418" s="1"/>
      <c r="H1418" s="1"/>
      <c r="I1418" s="1"/>
      <c r="J1418" s="1"/>
      <c r="K1418" s="1"/>
      <c r="L1418" s="1"/>
      <c r="M1418" s="1"/>
      <c r="N1418" s="1"/>
      <c r="O1418" s="1"/>
      <c r="P1418" s="1"/>
      <c r="Q1418" s="1"/>
      <c r="R1418" s="1"/>
      <c r="S1418" s="1"/>
      <c r="T1418" s="1"/>
      <c r="U1418" s="1"/>
    </row>
    <row r="1419" spans="1:21">
      <c r="A1419" s="1"/>
      <c r="B1419" s="1"/>
      <c r="C1419" s="1"/>
      <c r="D1419" s="1"/>
      <c r="E1419" s="1"/>
      <c r="F1419" s="1"/>
      <c r="G1419" s="1"/>
      <c r="H1419" s="1"/>
      <c r="I1419" s="1"/>
      <c r="J1419" s="1"/>
      <c r="K1419" s="1"/>
      <c r="L1419" s="1"/>
      <c r="M1419" s="1"/>
      <c r="N1419" s="1"/>
      <c r="O1419" s="1"/>
      <c r="P1419" s="1"/>
      <c r="Q1419" s="1"/>
      <c r="R1419" s="1"/>
      <c r="S1419" s="1"/>
      <c r="T1419" s="1"/>
      <c r="U1419" s="1"/>
    </row>
    <row r="1420" spans="1:21">
      <c r="A1420" s="1"/>
      <c r="B1420" s="1"/>
      <c r="C1420" s="1"/>
      <c r="D1420" s="1"/>
      <c r="E1420" s="1"/>
      <c r="F1420" s="1"/>
      <c r="G1420" s="1"/>
      <c r="H1420" s="1"/>
      <c r="I1420" s="1"/>
      <c r="J1420" s="1"/>
      <c r="K1420" s="1"/>
      <c r="L1420" s="1"/>
      <c r="M1420" s="1"/>
      <c r="N1420" s="1"/>
      <c r="O1420" s="1"/>
      <c r="P1420" s="1"/>
      <c r="Q1420" s="1"/>
      <c r="R1420" s="1"/>
      <c r="S1420" s="1"/>
      <c r="T1420" s="1"/>
      <c r="U1420" s="1"/>
    </row>
    <row r="1421" spans="1:21">
      <c r="A1421" s="1"/>
      <c r="B1421" s="1"/>
      <c r="C1421" s="1"/>
      <c r="D1421" s="1"/>
      <c r="E1421" s="1"/>
      <c r="F1421" s="1"/>
      <c r="G1421" s="1"/>
      <c r="H1421" s="1"/>
      <c r="I1421" s="1"/>
      <c r="J1421" s="1"/>
      <c r="K1421" s="1"/>
      <c r="L1421" s="1"/>
      <c r="M1421" s="1"/>
      <c r="N1421" s="1"/>
      <c r="O1421" s="1"/>
      <c r="P1421" s="1"/>
      <c r="Q1421" s="1"/>
      <c r="R1421" s="1"/>
      <c r="S1421" s="1"/>
      <c r="T1421" s="1"/>
      <c r="U1421" s="1"/>
    </row>
    <row r="1422" spans="1:21">
      <c r="A1422" s="1"/>
      <c r="B1422" s="1"/>
      <c r="C1422" s="1"/>
      <c r="D1422" s="1"/>
      <c r="E1422" s="1"/>
      <c r="F1422" s="1"/>
      <c r="G1422" s="1"/>
      <c r="H1422" s="1"/>
      <c r="I1422" s="1"/>
      <c r="J1422" s="1"/>
      <c r="K1422" s="1"/>
      <c r="L1422" s="1"/>
      <c r="M1422" s="1"/>
      <c r="N1422" s="1"/>
      <c r="O1422" s="1"/>
      <c r="P1422" s="1"/>
      <c r="Q1422" s="1"/>
      <c r="R1422" s="1"/>
      <c r="S1422" s="1"/>
      <c r="T1422" s="1"/>
      <c r="U1422" s="1"/>
    </row>
    <row r="1423" spans="1:21">
      <c r="A1423" s="1"/>
      <c r="B1423" s="1"/>
      <c r="C1423" s="1"/>
      <c r="D1423" s="1"/>
      <c r="E1423" s="1"/>
      <c r="F1423" s="1"/>
      <c r="G1423" s="1"/>
      <c r="H1423" s="1"/>
      <c r="I1423" s="1"/>
      <c r="J1423" s="1"/>
      <c r="K1423" s="1"/>
      <c r="L1423" s="1"/>
      <c r="M1423" s="1"/>
      <c r="N1423" s="1"/>
      <c r="O1423" s="1"/>
      <c r="P1423" s="1"/>
      <c r="Q1423" s="1"/>
      <c r="R1423" s="1"/>
      <c r="S1423" s="1"/>
      <c r="T1423" s="1"/>
      <c r="U1423" s="1"/>
    </row>
    <row r="1424" spans="1:21">
      <c r="A1424" s="1"/>
      <c r="B1424" s="1"/>
      <c r="C1424" s="1"/>
      <c r="D1424" s="1"/>
      <c r="E1424" s="1"/>
      <c r="F1424" s="1"/>
      <c r="G1424" s="1"/>
      <c r="H1424" s="1"/>
      <c r="I1424" s="1"/>
      <c r="J1424" s="1"/>
      <c r="K1424" s="1"/>
      <c r="L1424" s="1"/>
      <c r="M1424" s="1"/>
      <c r="N1424" s="1"/>
      <c r="O1424" s="1"/>
      <c r="P1424" s="1"/>
      <c r="Q1424" s="1"/>
      <c r="R1424" s="1"/>
      <c r="S1424" s="1"/>
      <c r="T1424" s="1"/>
      <c r="U1424" s="1"/>
    </row>
    <row r="1425" spans="1:21">
      <c r="A1425" s="1"/>
      <c r="B1425" s="1"/>
      <c r="C1425" s="1"/>
      <c r="D1425" s="1"/>
      <c r="E1425" s="1"/>
      <c r="F1425" s="1"/>
      <c r="G1425" s="1"/>
      <c r="H1425" s="1"/>
      <c r="I1425" s="1"/>
      <c r="J1425" s="1"/>
      <c r="K1425" s="1"/>
      <c r="L1425" s="1"/>
      <c r="M1425" s="1"/>
      <c r="N1425" s="1"/>
      <c r="O1425" s="1"/>
      <c r="P1425" s="1"/>
      <c r="Q1425" s="1"/>
      <c r="R1425" s="1"/>
      <c r="S1425" s="1"/>
      <c r="T1425" s="1"/>
      <c r="U1425" s="1"/>
    </row>
    <row r="1426" spans="1:21">
      <c r="A1426" s="1"/>
      <c r="B1426" s="1"/>
      <c r="C1426" s="1"/>
      <c r="D1426" s="1"/>
      <c r="E1426" s="1"/>
      <c r="F1426" s="1"/>
      <c r="G1426" s="1"/>
      <c r="H1426" s="1"/>
      <c r="I1426" s="1"/>
      <c r="J1426" s="1"/>
      <c r="K1426" s="1"/>
      <c r="L1426" s="1"/>
      <c r="M1426" s="1"/>
      <c r="N1426" s="1"/>
      <c r="O1426" s="1"/>
      <c r="P1426" s="1"/>
      <c r="Q1426" s="1"/>
      <c r="R1426" s="1"/>
      <c r="S1426" s="1"/>
      <c r="T1426" s="1"/>
      <c r="U1426" s="1"/>
    </row>
    <row r="1427" spans="1:21">
      <c r="A1427" s="1"/>
      <c r="B1427" s="1"/>
      <c r="C1427" s="1"/>
      <c r="D1427" s="1"/>
      <c r="E1427" s="1"/>
      <c r="F1427" s="1"/>
      <c r="G1427" s="1"/>
      <c r="H1427" s="1"/>
      <c r="I1427" s="1"/>
      <c r="J1427" s="1"/>
      <c r="K1427" s="1"/>
      <c r="L1427" s="1"/>
      <c r="M1427" s="1"/>
      <c r="N1427" s="1"/>
      <c r="O1427" s="1"/>
      <c r="P1427" s="1"/>
      <c r="Q1427" s="1"/>
      <c r="R1427" s="1"/>
      <c r="S1427" s="1"/>
      <c r="T1427" s="1"/>
      <c r="U1427" s="1"/>
    </row>
    <row r="1428" spans="1:21">
      <c r="A1428" s="1"/>
      <c r="B1428" s="1"/>
      <c r="C1428" s="1"/>
      <c r="D1428" s="1"/>
      <c r="E1428" s="1"/>
      <c r="F1428" s="1"/>
      <c r="G1428" s="1"/>
      <c r="H1428" s="1"/>
      <c r="I1428" s="1"/>
      <c r="J1428" s="1"/>
      <c r="K1428" s="1"/>
      <c r="L1428" s="1"/>
      <c r="M1428" s="1"/>
      <c r="N1428" s="1"/>
      <c r="O1428" s="1"/>
      <c r="P1428" s="1"/>
      <c r="Q1428" s="1"/>
      <c r="R1428" s="1"/>
      <c r="S1428" s="1"/>
      <c r="T1428" s="1"/>
      <c r="U1428" s="1"/>
    </row>
    <row r="1429" spans="1:21">
      <c r="A1429" s="1"/>
      <c r="B1429" s="1"/>
      <c r="C1429" s="1"/>
      <c r="D1429" s="1"/>
      <c r="E1429" s="1"/>
      <c r="F1429" s="1"/>
      <c r="G1429" s="1"/>
      <c r="H1429" s="1"/>
      <c r="I1429" s="1"/>
      <c r="J1429" s="1"/>
      <c r="K1429" s="1"/>
      <c r="L1429" s="1"/>
      <c r="M1429" s="1"/>
      <c r="N1429" s="1"/>
      <c r="O1429" s="1"/>
      <c r="P1429" s="1"/>
      <c r="Q1429" s="1"/>
      <c r="R1429" s="1"/>
      <c r="S1429" s="1"/>
      <c r="T1429" s="1"/>
      <c r="U1429" s="1"/>
    </row>
    <row r="1430" spans="1:21">
      <c r="A1430" s="1"/>
      <c r="B1430" s="1"/>
      <c r="C1430" s="1"/>
      <c r="D1430" s="1"/>
      <c r="E1430" s="1"/>
      <c r="F1430" s="1"/>
      <c r="G1430" s="1"/>
      <c r="H1430" s="1"/>
      <c r="I1430" s="1"/>
      <c r="J1430" s="1"/>
      <c r="K1430" s="1"/>
      <c r="L1430" s="1"/>
      <c r="M1430" s="1"/>
      <c r="N1430" s="1"/>
      <c r="O1430" s="1"/>
      <c r="P1430" s="1"/>
      <c r="Q1430" s="1"/>
      <c r="R1430" s="1"/>
      <c r="S1430" s="1"/>
      <c r="T1430" s="1"/>
      <c r="U1430" s="1"/>
    </row>
    <row r="1431" spans="1:21">
      <c r="A1431" s="1"/>
      <c r="B1431" s="1"/>
      <c r="C1431" s="1"/>
      <c r="D1431" s="1"/>
      <c r="E1431" s="1"/>
      <c r="F1431" s="1"/>
      <c r="G1431" s="1"/>
      <c r="H1431" s="1"/>
      <c r="I1431" s="1"/>
      <c r="J1431" s="1"/>
      <c r="K1431" s="1"/>
      <c r="L1431" s="1"/>
      <c r="M1431" s="1"/>
      <c r="N1431" s="1"/>
      <c r="O1431" s="1"/>
      <c r="P1431" s="1"/>
      <c r="Q1431" s="1"/>
      <c r="R1431" s="1"/>
      <c r="S1431" s="1"/>
      <c r="T1431" s="1"/>
      <c r="U1431" s="1"/>
    </row>
    <row r="1432" spans="1:21">
      <c r="A1432" s="1"/>
      <c r="B1432" s="1"/>
      <c r="C1432" s="1"/>
      <c r="D1432" s="1"/>
      <c r="E1432" s="1"/>
      <c r="F1432" s="1"/>
      <c r="G1432" s="1"/>
      <c r="H1432" s="1"/>
      <c r="I1432" s="1"/>
      <c r="J1432" s="1"/>
      <c r="K1432" s="1"/>
      <c r="L1432" s="1"/>
      <c r="M1432" s="1"/>
      <c r="N1432" s="1"/>
      <c r="O1432" s="1"/>
      <c r="P1432" s="1"/>
      <c r="Q1432" s="1"/>
      <c r="R1432" s="1"/>
      <c r="S1432" s="1"/>
      <c r="T1432" s="1"/>
      <c r="U1432" s="1"/>
    </row>
    <row r="1433" spans="1:21">
      <c r="A1433" s="1"/>
      <c r="B1433" s="1"/>
      <c r="C1433" s="1"/>
      <c r="D1433" s="1"/>
      <c r="E1433" s="1"/>
      <c r="F1433" s="1"/>
      <c r="G1433" s="1"/>
      <c r="H1433" s="1"/>
      <c r="I1433" s="1"/>
      <c r="J1433" s="1"/>
      <c r="K1433" s="1"/>
      <c r="L1433" s="1"/>
      <c r="M1433" s="1"/>
      <c r="N1433" s="1"/>
      <c r="O1433" s="1"/>
      <c r="P1433" s="1"/>
      <c r="Q1433" s="1"/>
      <c r="R1433" s="1"/>
      <c r="S1433" s="1"/>
      <c r="T1433" s="1"/>
      <c r="U1433" s="1"/>
    </row>
    <row r="1434" spans="1:21">
      <c r="A1434" s="1"/>
      <c r="B1434" s="1"/>
      <c r="C1434" s="1"/>
      <c r="D1434" s="1"/>
      <c r="E1434" s="1"/>
      <c r="F1434" s="1"/>
      <c r="G1434" s="1"/>
      <c r="H1434" s="1"/>
      <c r="I1434" s="1"/>
      <c r="J1434" s="1"/>
      <c r="K1434" s="1"/>
      <c r="L1434" s="1"/>
      <c r="M1434" s="1"/>
      <c r="N1434" s="1"/>
      <c r="O1434" s="1"/>
      <c r="P1434" s="1"/>
      <c r="Q1434" s="1"/>
      <c r="R1434" s="1"/>
      <c r="S1434" s="1"/>
      <c r="T1434" s="1"/>
      <c r="U1434" s="1"/>
    </row>
    <row r="1435" spans="1:21">
      <c r="A1435" s="1"/>
      <c r="B1435" s="1"/>
      <c r="C1435" s="1"/>
      <c r="D1435" s="1"/>
      <c r="E1435" s="1"/>
      <c r="F1435" s="1"/>
      <c r="G1435" s="1"/>
      <c r="H1435" s="1"/>
      <c r="I1435" s="1"/>
      <c r="J1435" s="1"/>
      <c r="K1435" s="1"/>
      <c r="L1435" s="1"/>
      <c r="M1435" s="1"/>
      <c r="N1435" s="1"/>
      <c r="O1435" s="1"/>
      <c r="P1435" s="1"/>
      <c r="Q1435" s="1"/>
      <c r="R1435" s="1"/>
      <c r="S1435" s="1"/>
      <c r="T1435" s="1"/>
      <c r="U1435" s="1"/>
    </row>
    <row r="1436" spans="1:21">
      <c r="A1436" s="1"/>
      <c r="B1436" s="1"/>
      <c r="C1436" s="1"/>
      <c r="D1436" s="1"/>
      <c r="E1436" s="1"/>
      <c r="F1436" s="1"/>
      <c r="G1436" s="1"/>
      <c r="H1436" s="1"/>
      <c r="I1436" s="1"/>
      <c r="J1436" s="1"/>
      <c r="K1436" s="1"/>
      <c r="L1436" s="1"/>
      <c r="M1436" s="1"/>
      <c r="N1436" s="1"/>
      <c r="O1436" s="1"/>
      <c r="P1436" s="1"/>
      <c r="Q1436" s="1"/>
      <c r="R1436" s="1"/>
      <c r="S1436" s="1"/>
      <c r="T1436" s="1"/>
      <c r="U1436" s="1"/>
    </row>
    <row r="1437" spans="1:21">
      <c r="A1437" s="1"/>
      <c r="B1437" s="1"/>
      <c r="C1437" s="1"/>
      <c r="D1437" s="1"/>
      <c r="E1437" s="1"/>
      <c r="F1437" s="1"/>
      <c r="G1437" s="1"/>
      <c r="H1437" s="1"/>
      <c r="I1437" s="1"/>
      <c r="J1437" s="1"/>
      <c r="K1437" s="1"/>
      <c r="L1437" s="1"/>
      <c r="M1437" s="1"/>
      <c r="N1437" s="1"/>
      <c r="O1437" s="1"/>
      <c r="P1437" s="1"/>
      <c r="Q1437" s="1"/>
      <c r="R1437" s="1"/>
      <c r="S1437" s="1"/>
      <c r="T1437" s="1"/>
      <c r="U1437" s="1"/>
    </row>
    <row r="1438" spans="1:21">
      <c r="A1438" s="1"/>
      <c r="B1438" s="1"/>
      <c r="C1438" s="1"/>
      <c r="D1438" s="1"/>
      <c r="E1438" s="1"/>
      <c r="F1438" s="1"/>
      <c r="G1438" s="1"/>
      <c r="H1438" s="1"/>
      <c r="I1438" s="1"/>
      <c r="J1438" s="1"/>
      <c r="K1438" s="1"/>
      <c r="L1438" s="1"/>
      <c r="M1438" s="1"/>
      <c r="N1438" s="1"/>
      <c r="O1438" s="1"/>
      <c r="P1438" s="1"/>
      <c r="Q1438" s="1"/>
      <c r="R1438" s="1"/>
      <c r="S1438" s="1"/>
      <c r="T1438" s="1"/>
      <c r="U1438" s="1"/>
    </row>
    <row r="1439" spans="1:21">
      <c r="A1439" s="1"/>
      <c r="B1439" s="1"/>
      <c r="C1439" s="1"/>
      <c r="D1439" s="1"/>
      <c r="E1439" s="1"/>
      <c r="F1439" s="1"/>
      <c r="G1439" s="1"/>
      <c r="H1439" s="1"/>
      <c r="I1439" s="1"/>
      <c r="J1439" s="1"/>
      <c r="K1439" s="1"/>
      <c r="L1439" s="1"/>
      <c r="M1439" s="1"/>
      <c r="N1439" s="1"/>
      <c r="O1439" s="1"/>
      <c r="P1439" s="1"/>
      <c r="Q1439" s="1"/>
      <c r="R1439" s="1"/>
      <c r="S1439" s="1"/>
      <c r="T1439" s="1"/>
      <c r="U1439" s="1"/>
    </row>
    <row r="1440" spans="1:21">
      <c r="A1440" s="1"/>
      <c r="B1440" s="1"/>
      <c r="C1440" s="1"/>
      <c r="D1440" s="1"/>
      <c r="E1440" s="1"/>
      <c r="F1440" s="1"/>
      <c r="G1440" s="1"/>
      <c r="H1440" s="1"/>
      <c r="I1440" s="1"/>
      <c r="J1440" s="1"/>
      <c r="K1440" s="1"/>
      <c r="L1440" s="1"/>
      <c r="M1440" s="1"/>
      <c r="N1440" s="1"/>
      <c r="O1440" s="1"/>
      <c r="P1440" s="1"/>
      <c r="Q1440" s="1"/>
      <c r="R1440" s="1"/>
      <c r="S1440" s="1"/>
      <c r="T1440" s="1"/>
      <c r="U1440" s="1"/>
    </row>
    <row r="1441" spans="1:21">
      <c r="A1441" s="1"/>
      <c r="B1441" s="1"/>
      <c r="C1441" s="1"/>
      <c r="D1441" s="1"/>
      <c r="E1441" s="1"/>
      <c r="F1441" s="1"/>
      <c r="G1441" s="1"/>
      <c r="H1441" s="1"/>
      <c r="I1441" s="1"/>
      <c r="J1441" s="1"/>
      <c r="K1441" s="1"/>
      <c r="L1441" s="1"/>
      <c r="M1441" s="1"/>
      <c r="N1441" s="1"/>
      <c r="O1441" s="1"/>
      <c r="P1441" s="1"/>
      <c r="Q1441" s="1"/>
      <c r="R1441" s="1"/>
      <c r="S1441" s="1"/>
      <c r="T1441" s="1"/>
      <c r="U1441" s="1"/>
    </row>
    <row r="1442" spans="1:21">
      <c r="A1442" s="1"/>
      <c r="B1442" s="1"/>
      <c r="C1442" s="1"/>
      <c r="D1442" s="1"/>
      <c r="E1442" s="1"/>
      <c r="F1442" s="1"/>
      <c r="G1442" s="1"/>
      <c r="H1442" s="1"/>
      <c r="I1442" s="1"/>
      <c r="J1442" s="1"/>
      <c r="K1442" s="1"/>
      <c r="L1442" s="1"/>
      <c r="M1442" s="1"/>
      <c r="N1442" s="1"/>
      <c r="O1442" s="1"/>
      <c r="P1442" s="1"/>
      <c r="Q1442" s="1"/>
      <c r="R1442" s="1"/>
      <c r="S1442" s="1"/>
      <c r="T1442" s="1"/>
      <c r="U1442" s="1"/>
    </row>
    <row r="1443" spans="1:21">
      <c r="A1443" s="1"/>
      <c r="B1443" s="1"/>
      <c r="C1443" s="1"/>
      <c r="D1443" s="1"/>
      <c r="E1443" s="1"/>
      <c r="F1443" s="1"/>
      <c r="G1443" s="1"/>
      <c r="H1443" s="1"/>
      <c r="I1443" s="1"/>
      <c r="J1443" s="1"/>
      <c r="K1443" s="1"/>
      <c r="L1443" s="1"/>
      <c r="M1443" s="1"/>
      <c r="N1443" s="1"/>
      <c r="O1443" s="1"/>
      <c r="P1443" s="1"/>
      <c r="Q1443" s="1"/>
      <c r="R1443" s="1"/>
      <c r="S1443" s="1"/>
      <c r="T1443" s="1"/>
      <c r="U1443" s="1"/>
    </row>
    <row r="1444" spans="1:21">
      <c r="A1444" s="1"/>
      <c r="B1444" s="1"/>
      <c r="C1444" s="1"/>
      <c r="D1444" s="1"/>
      <c r="E1444" s="1"/>
      <c r="F1444" s="1"/>
      <c r="G1444" s="1"/>
      <c r="H1444" s="1"/>
      <c r="I1444" s="1"/>
      <c r="J1444" s="1"/>
      <c r="K1444" s="1"/>
      <c r="L1444" s="1"/>
      <c r="M1444" s="1"/>
      <c r="N1444" s="1"/>
      <c r="O1444" s="1"/>
      <c r="P1444" s="1"/>
      <c r="Q1444" s="1"/>
      <c r="R1444" s="1"/>
      <c r="S1444" s="1"/>
      <c r="T1444" s="1"/>
      <c r="U1444" s="1"/>
    </row>
    <row r="1445" spans="1:21">
      <c r="A1445" s="1"/>
      <c r="B1445" s="1"/>
      <c r="C1445" s="1"/>
      <c r="D1445" s="1"/>
      <c r="E1445" s="1"/>
      <c r="F1445" s="1"/>
      <c r="G1445" s="1"/>
      <c r="H1445" s="1"/>
      <c r="I1445" s="1"/>
      <c r="J1445" s="1"/>
      <c r="K1445" s="1"/>
      <c r="L1445" s="1"/>
      <c r="M1445" s="1"/>
      <c r="N1445" s="1"/>
      <c r="O1445" s="1"/>
      <c r="P1445" s="1"/>
      <c r="Q1445" s="1"/>
      <c r="R1445" s="1"/>
      <c r="S1445" s="1"/>
      <c r="T1445" s="1"/>
      <c r="U1445" s="1"/>
    </row>
    <row r="1446" spans="1:21">
      <c r="A1446" s="1"/>
      <c r="B1446" s="1"/>
      <c r="C1446" s="1"/>
      <c r="D1446" s="1"/>
      <c r="E1446" s="1"/>
      <c r="F1446" s="1"/>
      <c r="G1446" s="1"/>
      <c r="H1446" s="1"/>
      <c r="I1446" s="1"/>
      <c r="J1446" s="1"/>
      <c r="K1446" s="1"/>
      <c r="L1446" s="1"/>
      <c r="M1446" s="1"/>
      <c r="N1446" s="1"/>
      <c r="O1446" s="1"/>
      <c r="P1446" s="1"/>
      <c r="Q1446" s="1"/>
      <c r="R1446" s="1"/>
      <c r="S1446" s="1"/>
      <c r="T1446" s="1"/>
      <c r="U1446" s="1"/>
    </row>
    <row r="1447" spans="1:21">
      <c r="A1447" s="1"/>
      <c r="B1447" s="1"/>
      <c r="C1447" s="1"/>
      <c r="D1447" s="1"/>
      <c r="E1447" s="1"/>
      <c r="F1447" s="1"/>
      <c r="G1447" s="1"/>
      <c r="H1447" s="1"/>
      <c r="I1447" s="1"/>
      <c r="J1447" s="1"/>
      <c r="K1447" s="1"/>
      <c r="L1447" s="1"/>
      <c r="M1447" s="1"/>
      <c r="N1447" s="1"/>
      <c r="O1447" s="1"/>
      <c r="P1447" s="1"/>
      <c r="Q1447" s="1"/>
      <c r="R1447" s="1"/>
      <c r="S1447" s="1"/>
      <c r="T1447" s="1"/>
      <c r="U1447" s="1"/>
    </row>
    <row r="1448" spans="1:21">
      <c r="A1448" s="1"/>
      <c r="B1448" s="1"/>
      <c r="C1448" s="1"/>
      <c r="D1448" s="1"/>
      <c r="E1448" s="1"/>
      <c r="F1448" s="1"/>
      <c r="G1448" s="1"/>
      <c r="H1448" s="1"/>
      <c r="I1448" s="1"/>
      <c r="J1448" s="1"/>
      <c r="K1448" s="1"/>
      <c r="L1448" s="1"/>
      <c r="M1448" s="1"/>
      <c r="N1448" s="1"/>
      <c r="O1448" s="1"/>
      <c r="P1448" s="1"/>
      <c r="Q1448" s="1"/>
      <c r="R1448" s="1"/>
      <c r="S1448" s="1"/>
      <c r="T1448" s="1"/>
      <c r="U1448" s="1"/>
    </row>
    <row r="1449" spans="1:21">
      <c r="A1449" s="1"/>
      <c r="B1449" s="1"/>
      <c r="C1449" s="1"/>
      <c r="D1449" s="1"/>
      <c r="E1449" s="1"/>
      <c r="F1449" s="1"/>
      <c r="G1449" s="1"/>
      <c r="H1449" s="1"/>
      <c r="I1449" s="1"/>
      <c r="J1449" s="1"/>
      <c r="K1449" s="1"/>
      <c r="L1449" s="1"/>
      <c r="M1449" s="1"/>
      <c r="N1449" s="1"/>
      <c r="O1449" s="1"/>
      <c r="P1449" s="1"/>
      <c r="Q1449" s="1"/>
      <c r="R1449" s="1"/>
      <c r="S1449" s="1"/>
      <c r="T1449" s="1"/>
      <c r="U1449" s="1"/>
    </row>
    <row r="1450" spans="1:21">
      <c r="A1450" s="1"/>
      <c r="B1450" s="1"/>
      <c r="C1450" s="1"/>
      <c r="D1450" s="1"/>
      <c r="E1450" s="1"/>
      <c r="F1450" s="1"/>
      <c r="G1450" s="1"/>
      <c r="H1450" s="1"/>
      <c r="I1450" s="1"/>
      <c r="J1450" s="1"/>
      <c r="K1450" s="1"/>
      <c r="L1450" s="1"/>
      <c r="M1450" s="1"/>
      <c r="N1450" s="1"/>
      <c r="O1450" s="1"/>
      <c r="P1450" s="1"/>
      <c r="Q1450" s="1"/>
      <c r="R1450" s="1"/>
      <c r="S1450" s="1"/>
      <c r="T1450" s="1"/>
      <c r="U1450" s="1"/>
    </row>
    <row r="1451" spans="1:21">
      <c r="A1451" s="1"/>
      <c r="B1451" s="1"/>
      <c r="C1451" s="1"/>
      <c r="D1451" s="1"/>
      <c r="E1451" s="1"/>
      <c r="F1451" s="1"/>
      <c r="G1451" s="1"/>
      <c r="H1451" s="1"/>
      <c r="I1451" s="1"/>
      <c r="J1451" s="1"/>
      <c r="K1451" s="1"/>
      <c r="L1451" s="1"/>
      <c r="M1451" s="1"/>
      <c r="N1451" s="1"/>
      <c r="O1451" s="1"/>
      <c r="P1451" s="1"/>
      <c r="Q1451" s="1"/>
      <c r="R1451" s="1"/>
      <c r="S1451" s="1"/>
      <c r="T1451" s="1"/>
      <c r="U1451" s="1"/>
    </row>
    <row r="1452" spans="1:21">
      <c r="A1452" s="1"/>
      <c r="B1452" s="1"/>
      <c r="C1452" s="1"/>
      <c r="D1452" s="1"/>
      <c r="E1452" s="1"/>
      <c r="F1452" s="1"/>
      <c r="G1452" s="1"/>
      <c r="H1452" s="1"/>
      <c r="I1452" s="1"/>
      <c r="J1452" s="1"/>
      <c r="K1452" s="1"/>
      <c r="L1452" s="1"/>
      <c r="M1452" s="1"/>
      <c r="N1452" s="1"/>
      <c r="O1452" s="1"/>
      <c r="P1452" s="1"/>
      <c r="Q1452" s="1"/>
      <c r="R1452" s="1"/>
      <c r="S1452" s="1"/>
      <c r="T1452" s="1"/>
      <c r="U1452" s="1"/>
    </row>
    <row r="1453" spans="1:21">
      <c r="A1453" s="1"/>
      <c r="B1453" s="1"/>
      <c r="C1453" s="1"/>
      <c r="D1453" s="1"/>
      <c r="E1453" s="1"/>
      <c r="F1453" s="1"/>
      <c r="G1453" s="1"/>
      <c r="H1453" s="1"/>
      <c r="I1453" s="1"/>
      <c r="J1453" s="1"/>
      <c r="K1453" s="1"/>
      <c r="L1453" s="1"/>
      <c r="M1453" s="1"/>
      <c r="N1453" s="1"/>
      <c r="O1453" s="1"/>
      <c r="P1453" s="1"/>
      <c r="Q1453" s="1"/>
      <c r="R1453" s="1"/>
      <c r="S1453" s="1"/>
      <c r="T1453" s="1"/>
      <c r="U1453" s="1"/>
    </row>
    <row r="1454" spans="1:21">
      <c r="A1454" s="1"/>
      <c r="B1454" s="1"/>
      <c r="C1454" s="1"/>
      <c r="D1454" s="1"/>
      <c r="E1454" s="1"/>
      <c r="F1454" s="1"/>
      <c r="G1454" s="1"/>
      <c r="H1454" s="1"/>
      <c r="I1454" s="1"/>
      <c r="J1454" s="1"/>
      <c r="K1454" s="1"/>
      <c r="L1454" s="1"/>
      <c r="M1454" s="1"/>
      <c r="N1454" s="1"/>
      <c r="O1454" s="1"/>
      <c r="P1454" s="1"/>
      <c r="Q1454" s="1"/>
      <c r="R1454" s="1"/>
      <c r="S1454" s="1"/>
      <c r="T1454" s="1"/>
      <c r="U1454" s="1"/>
    </row>
    <row r="1455" spans="1:21">
      <c r="A1455" s="1"/>
      <c r="B1455" s="1"/>
      <c r="C1455" s="1"/>
      <c r="D1455" s="1"/>
      <c r="E1455" s="1"/>
      <c r="F1455" s="1"/>
      <c r="G1455" s="1"/>
      <c r="H1455" s="1"/>
      <c r="I1455" s="1"/>
      <c r="J1455" s="1"/>
      <c r="K1455" s="1"/>
      <c r="L1455" s="1"/>
      <c r="M1455" s="1"/>
      <c r="N1455" s="1"/>
      <c r="O1455" s="1"/>
      <c r="P1455" s="1"/>
      <c r="Q1455" s="1"/>
      <c r="R1455" s="1"/>
      <c r="S1455" s="1"/>
      <c r="T1455" s="1"/>
      <c r="U1455" s="1"/>
    </row>
    <row r="1456" spans="1:21">
      <c r="A1456" s="1"/>
      <c r="B1456" s="1"/>
      <c r="C1456" s="1"/>
      <c r="D1456" s="1"/>
      <c r="E1456" s="1"/>
      <c r="F1456" s="1"/>
      <c r="G1456" s="1"/>
      <c r="H1456" s="1"/>
      <c r="I1456" s="1"/>
      <c r="J1456" s="1"/>
      <c r="K1456" s="1"/>
      <c r="L1456" s="1"/>
      <c r="M1456" s="1"/>
      <c r="N1456" s="1"/>
      <c r="O1456" s="1"/>
      <c r="P1456" s="1"/>
      <c r="Q1456" s="1"/>
      <c r="R1456" s="1"/>
      <c r="S1456" s="1"/>
      <c r="T1456" s="1"/>
      <c r="U1456" s="1"/>
    </row>
    <row r="1457" spans="1:21">
      <c r="A1457" s="1"/>
      <c r="B1457" s="1"/>
      <c r="C1457" s="1"/>
      <c r="D1457" s="1"/>
      <c r="E1457" s="1"/>
      <c r="F1457" s="1"/>
      <c r="G1457" s="1"/>
      <c r="H1457" s="1"/>
      <c r="I1457" s="1"/>
      <c r="J1457" s="1"/>
      <c r="K1457" s="1"/>
      <c r="L1457" s="1"/>
      <c r="M1457" s="1"/>
      <c r="N1457" s="1"/>
      <c r="O1457" s="1"/>
      <c r="P1457" s="1"/>
      <c r="Q1457" s="1"/>
      <c r="R1457" s="1"/>
      <c r="S1457" s="1"/>
      <c r="T1457" s="1"/>
      <c r="U1457" s="1"/>
    </row>
    <row r="1458" spans="1:21">
      <c r="A1458" s="1"/>
      <c r="B1458" s="1"/>
      <c r="C1458" s="1"/>
      <c r="D1458" s="1"/>
      <c r="E1458" s="1"/>
      <c r="F1458" s="1"/>
      <c r="G1458" s="1"/>
      <c r="H1458" s="1"/>
      <c r="I1458" s="1"/>
      <c r="J1458" s="1"/>
      <c r="K1458" s="1"/>
      <c r="L1458" s="1"/>
      <c r="M1458" s="1"/>
      <c r="N1458" s="1"/>
      <c r="O1458" s="1"/>
      <c r="P1458" s="1"/>
      <c r="Q1458" s="1"/>
      <c r="R1458" s="1"/>
      <c r="S1458" s="1"/>
      <c r="T1458" s="1"/>
      <c r="U1458" s="1"/>
    </row>
    <row r="1459" spans="1:21">
      <c r="A1459" s="1"/>
      <c r="B1459" s="1"/>
      <c r="C1459" s="1"/>
      <c r="D1459" s="1"/>
      <c r="E1459" s="1"/>
      <c r="F1459" s="1"/>
      <c r="G1459" s="1"/>
      <c r="H1459" s="1"/>
      <c r="I1459" s="1"/>
      <c r="J1459" s="1"/>
      <c r="K1459" s="1"/>
      <c r="L1459" s="1"/>
      <c r="M1459" s="1"/>
      <c r="N1459" s="1"/>
      <c r="O1459" s="1"/>
      <c r="P1459" s="1"/>
      <c r="Q1459" s="1"/>
      <c r="R1459" s="1"/>
      <c r="S1459" s="1"/>
      <c r="T1459" s="1"/>
      <c r="U1459" s="1"/>
    </row>
    <row r="1460" spans="1:21">
      <c r="A1460" s="1"/>
      <c r="B1460" s="1"/>
      <c r="C1460" s="1"/>
      <c r="D1460" s="1"/>
      <c r="E1460" s="1"/>
      <c r="F1460" s="1"/>
      <c r="G1460" s="1"/>
      <c r="H1460" s="1"/>
      <c r="I1460" s="1"/>
      <c r="J1460" s="1"/>
      <c r="K1460" s="1"/>
      <c r="L1460" s="1"/>
      <c r="M1460" s="1"/>
      <c r="N1460" s="1"/>
      <c r="O1460" s="1"/>
      <c r="P1460" s="1"/>
      <c r="Q1460" s="1"/>
      <c r="R1460" s="1"/>
      <c r="S1460" s="1"/>
      <c r="T1460" s="1"/>
      <c r="U1460" s="1"/>
    </row>
    <row r="1461" spans="1:21">
      <c r="A1461" s="1"/>
      <c r="B1461" s="1"/>
      <c r="C1461" s="1"/>
      <c r="D1461" s="1"/>
      <c r="E1461" s="1"/>
      <c r="F1461" s="1"/>
      <c r="G1461" s="1"/>
      <c r="H1461" s="1"/>
      <c r="I1461" s="1"/>
      <c r="J1461" s="1"/>
      <c r="K1461" s="1"/>
      <c r="L1461" s="1"/>
      <c r="M1461" s="1"/>
      <c r="N1461" s="1"/>
      <c r="O1461" s="1"/>
      <c r="P1461" s="1"/>
      <c r="Q1461" s="1"/>
      <c r="R1461" s="1"/>
      <c r="S1461" s="1"/>
      <c r="T1461" s="1"/>
      <c r="U1461" s="1"/>
    </row>
    <row r="1462" spans="1:21">
      <c r="A1462" s="1"/>
      <c r="B1462" s="1"/>
      <c r="C1462" s="1"/>
      <c r="D1462" s="1"/>
      <c r="E1462" s="1"/>
      <c r="F1462" s="1"/>
      <c r="G1462" s="1"/>
      <c r="H1462" s="1"/>
      <c r="I1462" s="1"/>
      <c r="J1462" s="1"/>
      <c r="K1462" s="1"/>
      <c r="L1462" s="1"/>
      <c r="M1462" s="1"/>
      <c r="N1462" s="1"/>
      <c r="O1462" s="1"/>
      <c r="P1462" s="1"/>
      <c r="Q1462" s="1"/>
      <c r="R1462" s="1"/>
      <c r="S1462" s="1"/>
      <c r="T1462" s="1"/>
      <c r="U1462" s="1"/>
    </row>
    <row r="1463" spans="1:21">
      <c r="A1463" s="1"/>
      <c r="B1463" s="1"/>
      <c r="C1463" s="1"/>
      <c r="D1463" s="1"/>
      <c r="E1463" s="1"/>
      <c r="F1463" s="1"/>
      <c r="G1463" s="1"/>
      <c r="H1463" s="1"/>
      <c r="I1463" s="1"/>
      <c r="J1463" s="1"/>
      <c r="K1463" s="1"/>
      <c r="L1463" s="1"/>
      <c r="M1463" s="1"/>
      <c r="N1463" s="1"/>
      <c r="O1463" s="1"/>
      <c r="P1463" s="1"/>
      <c r="Q1463" s="1"/>
      <c r="R1463" s="1"/>
      <c r="S1463" s="1"/>
      <c r="T1463" s="1"/>
      <c r="U1463" s="1"/>
    </row>
    <row r="1464" spans="1:21">
      <c r="A1464" s="1"/>
      <c r="B1464" s="1"/>
      <c r="C1464" s="1"/>
      <c r="D1464" s="1"/>
      <c r="E1464" s="1"/>
      <c r="F1464" s="1"/>
      <c r="G1464" s="1"/>
      <c r="H1464" s="1"/>
      <c r="I1464" s="1"/>
      <c r="J1464" s="1"/>
      <c r="K1464" s="1"/>
      <c r="L1464" s="1"/>
      <c r="M1464" s="1"/>
      <c r="N1464" s="1"/>
      <c r="O1464" s="1"/>
      <c r="P1464" s="1"/>
      <c r="Q1464" s="1"/>
      <c r="R1464" s="1"/>
      <c r="S1464" s="1"/>
      <c r="T1464" s="1"/>
      <c r="U1464" s="1"/>
    </row>
    <row r="1465" spans="1:21">
      <c r="A1465" s="1"/>
      <c r="B1465" s="1"/>
      <c r="C1465" s="1"/>
      <c r="D1465" s="1"/>
      <c r="E1465" s="1"/>
      <c r="F1465" s="1"/>
      <c r="G1465" s="1"/>
      <c r="H1465" s="1"/>
      <c r="I1465" s="1"/>
      <c r="J1465" s="1"/>
      <c r="K1465" s="1"/>
      <c r="L1465" s="1"/>
      <c r="M1465" s="1"/>
      <c r="N1465" s="1"/>
      <c r="O1465" s="1"/>
      <c r="P1465" s="1"/>
      <c r="Q1465" s="1"/>
      <c r="R1465" s="1"/>
      <c r="S1465" s="1"/>
      <c r="T1465" s="1"/>
      <c r="U1465" s="1"/>
    </row>
    <row r="1466" spans="1:21">
      <c r="A1466" s="1"/>
      <c r="B1466" s="1"/>
      <c r="C1466" s="1"/>
      <c r="D1466" s="1"/>
      <c r="E1466" s="1"/>
      <c r="F1466" s="1"/>
      <c r="G1466" s="1"/>
      <c r="H1466" s="1"/>
      <c r="I1466" s="1"/>
      <c r="J1466" s="1"/>
      <c r="K1466" s="1"/>
      <c r="L1466" s="1"/>
      <c r="M1466" s="1"/>
      <c r="N1466" s="1"/>
      <c r="O1466" s="1"/>
      <c r="P1466" s="1"/>
      <c r="Q1466" s="1"/>
      <c r="R1466" s="1"/>
      <c r="S1466" s="1"/>
      <c r="T1466" s="1"/>
      <c r="U1466" s="1"/>
    </row>
    <row r="1467" spans="1:21">
      <c r="A1467" s="1"/>
      <c r="B1467" s="1"/>
      <c r="C1467" s="1"/>
      <c r="D1467" s="1"/>
      <c r="E1467" s="1"/>
      <c r="F1467" s="1"/>
      <c r="G1467" s="1"/>
      <c r="H1467" s="1"/>
      <c r="I1467" s="1"/>
      <c r="J1467" s="1"/>
      <c r="K1467" s="1"/>
      <c r="L1467" s="1"/>
      <c r="M1467" s="1"/>
      <c r="N1467" s="1"/>
      <c r="O1467" s="1"/>
      <c r="P1467" s="1"/>
      <c r="Q1467" s="1"/>
      <c r="R1467" s="1"/>
      <c r="S1467" s="1"/>
      <c r="T1467" s="1"/>
      <c r="U1467" s="1"/>
    </row>
    <row r="1468" spans="1:21">
      <c r="A1468" s="1"/>
      <c r="B1468" s="1"/>
      <c r="C1468" s="1"/>
      <c r="D1468" s="1"/>
      <c r="E1468" s="1"/>
      <c r="F1468" s="1"/>
      <c r="G1468" s="1"/>
      <c r="H1468" s="1"/>
      <c r="I1468" s="1"/>
      <c r="J1468" s="1"/>
      <c r="K1468" s="1"/>
      <c r="L1468" s="1"/>
      <c r="M1468" s="1"/>
      <c r="N1468" s="1"/>
      <c r="O1468" s="1"/>
      <c r="P1468" s="1"/>
      <c r="Q1468" s="1"/>
      <c r="R1468" s="1"/>
      <c r="S1468" s="1"/>
      <c r="T1468" s="1"/>
      <c r="U1468" s="1"/>
    </row>
    <row r="1469" spans="1:21">
      <c r="A1469" s="1"/>
      <c r="B1469" s="1"/>
      <c r="C1469" s="1"/>
      <c r="D1469" s="1"/>
      <c r="E1469" s="1"/>
      <c r="F1469" s="1"/>
      <c r="G1469" s="1"/>
      <c r="H1469" s="1"/>
      <c r="I1469" s="1"/>
      <c r="J1469" s="1"/>
      <c r="K1469" s="1"/>
      <c r="L1469" s="1"/>
      <c r="M1469" s="1"/>
      <c r="N1469" s="1"/>
      <c r="O1469" s="1"/>
      <c r="P1469" s="1"/>
      <c r="Q1469" s="1"/>
      <c r="R1469" s="1"/>
      <c r="S1469" s="1"/>
      <c r="T1469" s="1"/>
      <c r="U1469" s="1"/>
    </row>
    <row r="1470" spans="1:21">
      <c r="A1470" s="1"/>
      <c r="B1470" s="1"/>
      <c r="C1470" s="1"/>
      <c r="D1470" s="1"/>
      <c r="E1470" s="1"/>
      <c r="F1470" s="1"/>
      <c r="G1470" s="1"/>
      <c r="H1470" s="1"/>
      <c r="I1470" s="1"/>
      <c r="J1470" s="1"/>
      <c r="K1470" s="1"/>
      <c r="L1470" s="1"/>
      <c r="M1470" s="1"/>
      <c r="N1470" s="1"/>
      <c r="O1470" s="1"/>
      <c r="P1470" s="1"/>
      <c r="Q1470" s="1"/>
      <c r="R1470" s="1"/>
      <c r="S1470" s="1"/>
      <c r="T1470" s="1"/>
      <c r="U1470" s="1"/>
    </row>
    <row r="1471" spans="1:21">
      <c r="A1471" s="1"/>
      <c r="B1471" s="1"/>
      <c r="C1471" s="1"/>
      <c r="D1471" s="1"/>
      <c r="E1471" s="1"/>
      <c r="F1471" s="1"/>
      <c r="G1471" s="1"/>
      <c r="H1471" s="1"/>
      <c r="I1471" s="1"/>
      <c r="J1471" s="1"/>
      <c r="K1471" s="1"/>
      <c r="L1471" s="1"/>
      <c r="M1471" s="1"/>
      <c r="N1471" s="1"/>
      <c r="O1471" s="1"/>
      <c r="P1471" s="1"/>
      <c r="Q1471" s="1"/>
      <c r="R1471" s="1"/>
      <c r="S1471" s="1"/>
      <c r="T1471" s="1"/>
      <c r="U1471" s="1"/>
    </row>
    <row r="1472" spans="1:21">
      <c r="A1472" s="1"/>
      <c r="B1472" s="1"/>
      <c r="C1472" s="1"/>
      <c r="D1472" s="1"/>
      <c r="E1472" s="1"/>
      <c r="F1472" s="1"/>
      <c r="G1472" s="1"/>
      <c r="H1472" s="1"/>
      <c r="I1472" s="1"/>
      <c r="J1472" s="1"/>
      <c r="K1472" s="1"/>
      <c r="L1472" s="1"/>
      <c r="M1472" s="1"/>
      <c r="N1472" s="1"/>
      <c r="O1472" s="1"/>
      <c r="P1472" s="1"/>
      <c r="Q1472" s="1"/>
      <c r="R1472" s="1"/>
      <c r="S1472" s="1"/>
      <c r="T1472" s="1"/>
      <c r="U1472" s="1"/>
    </row>
    <row r="1473" spans="1:21">
      <c r="A1473" s="1"/>
      <c r="B1473" s="1"/>
      <c r="C1473" s="1"/>
      <c r="D1473" s="1"/>
      <c r="E1473" s="1"/>
      <c r="F1473" s="1"/>
      <c r="G1473" s="1"/>
      <c r="H1473" s="1"/>
      <c r="I1473" s="1"/>
      <c r="J1473" s="1"/>
      <c r="K1473" s="1"/>
      <c r="L1473" s="1"/>
      <c r="M1473" s="1"/>
      <c r="N1473" s="1"/>
      <c r="O1473" s="1"/>
      <c r="P1473" s="1"/>
      <c r="Q1473" s="1"/>
      <c r="R1473" s="1"/>
      <c r="S1473" s="1"/>
      <c r="T1473" s="1"/>
      <c r="U1473" s="1"/>
    </row>
    <row r="1474" spans="1:21">
      <c r="A1474" s="1"/>
      <c r="B1474" s="1"/>
      <c r="C1474" s="1"/>
      <c r="D1474" s="1"/>
      <c r="E1474" s="1"/>
      <c r="F1474" s="1"/>
      <c r="G1474" s="1"/>
      <c r="H1474" s="1"/>
      <c r="I1474" s="1"/>
      <c r="J1474" s="1"/>
      <c r="K1474" s="1"/>
      <c r="L1474" s="1"/>
      <c r="M1474" s="1"/>
      <c r="N1474" s="1"/>
      <c r="O1474" s="1"/>
      <c r="P1474" s="1"/>
      <c r="Q1474" s="1"/>
      <c r="R1474" s="1"/>
      <c r="S1474" s="1"/>
      <c r="T1474" s="1"/>
      <c r="U1474" s="1"/>
    </row>
    <row r="1475" spans="1:21">
      <c r="A1475" s="1"/>
      <c r="B1475" s="1"/>
      <c r="C1475" s="1"/>
      <c r="D1475" s="1"/>
      <c r="E1475" s="1"/>
      <c r="F1475" s="1"/>
      <c r="G1475" s="1"/>
      <c r="H1475" s="1"/>
      <c r="I1475" s="1"/>
      <c r="J1475" s="1"/>
      <c r="K1475" s="1"/>
      <c r="L1475" s="1"/>
      <c r="M1475" s="1"/>
      <c r="N1475" s="1"/>
      <c r="O1475" s="1"/>
      <c r="P1475" s="1"/>
      <c r="Q1475" s="1"/>
      <c r="R1475" s="1"/>
      <c r="S1475" s="1"/>
      <c r="T1475" s="1"/>
      <c r="U1475" s="1"/>
    </row>
    <row r="1476" spans="1:21">
      <c r="A1476" s="1"/>
      <c r="B1476" s="1"/>
      <c r="C1476" s="1"/>
      <c r="D1476" s="1"/>
      <c r="E1476" s="1"/>
      <c r="F1476" s="1"/>
      <c r="G1476" s="1"/>
      <c r="H1476" s="1"/>
      <c r="I1476" s="1"/>
      <c r="J1476" s="1"/>
      <c r="K1476" s="1"/>
      <c r="L1476" s="1"/>
      <c r="M1476" s="1"/>
      <c r="N1476" s="1"/>
      <c r="O1476" s="1"/>
      <c r="P1476" s="1"/>
      <c r="Q1476" s="1"/>
      <c r="R1476" s="1"/>
      <c r="S1476" s="1"/>
      <c r="T1476" s="1"/>
      <c r="U1476" s="1"/>
    </row>
    <row r="1477" spans="1:21">
      <c r="A1477" s="1"/>
      <c r="B1477" s="1"/>
      <c r="C1477" s="1"/>
      <c r="D1477" s="1"/>
      <c r="E1477" s="1"/>
      <c r="F1477" s="1"/>
      <c r="G1477" s="1"/>
      <c r="H1477" s="1"/>
      <c r="I1477" s="1"/>
      <c r="J1477" s="1"/>
      <c r="K1477" s="1"/>
      <c r="L1477" s="1"/>
      <c r="M1477" s="1"/>
      <c r="N1477" s="1"/>
      <c r="O1477" s="1"/>
      <c r="P1477" s="1"/>
      <c r="Q1477" s="1"/>
      <c r="R1477" s="1"/>
      <c r="S1477" s="1"/>
      <c r="T1477" s="1"/>
      <c r="U1477" s="1"/>
    </row>
    <row r="1478" spans="1:21">
      <c r="A1478" s="1"/>
      <c r="B1478" s="1"/>
      <c r="C1478" s="1"/>
      <c r="D1478" s="1"/>
      <c r="E1478" s="1"/>
      <c r="F1478" s="1"/>
      <c r="G1478" s="1"/>
      <c r="H1478" s="1"/>
      <c r="I1478" s="1"/>
      <c r="J1478" s="1"/>
      <c r="K1478" s="1"/>
      <c r="L1478" s="1"/>
      <c r="M1478" s="1"/>
      <c r="N1478" s="1"/>
      <c r="O1478" s="1"/>
      <c r="P1478" s="1"/>
      <c r="Q1478" s="1"/>
      <c r="R1478" s="1"/>
      <c r="S1478" s="1"/>
      <c r="T1478" s="1"/>
      <c r="U1478" s="1"/>
    </row>
    <row r="1479" spans="1:21">
      <c r="A1479" s="1"/>
      <c r="B1479" s="1"/>
      <c r="C1479" s="1"/>
      <c r="D1479" s="1"/>
      <c r="E1479" s="1"/>
      <c r="F1479" s="1"/>
      <c r="G1479" s="1"/>
      <c r="H1479" s="1"/>
      <c r="I1479" s="1"/>
      <c r="J1479" s="1"/>
      <c r="K1479" s="1"/>
      <c r="L1479" s="1"/>
      <c r="M1479" s="1"/>
      <c r="N1479" s="1"/>
      <c r="O1479" s="1"/>
      <c r="P1479" s="1"/>
      <c r="Q1479" s="1"/>
      <c r="R1479" s="1"/>
      <c r="S1479" s="1"/>
      <c r="T1479" s="1"/>
      <c r="U1479" s="1"/>
    </row>
    <row r="1480" spans="1:21">
      <c r="A1480" s="1"/>
      <c r="B1480" s="1"/>
      <c r="C1480" s="1"/>
      <c r="D1480" s="1"/>
      <c r="E1480" s="1"/>
      <c r="F1480" s="1"/>
      <c r="G1480" s="1"/>
      <c r="H1480" s="1"/>
      <c r="I1480" s="1"/>
      <c r="J1480" s="1"/>
      <c r="K1480" s="1"/>
      <c r="L1480" s="1"/>
      <c r="M1480" s="1"/>
      <c r="N1480" s="1"/>
      <c r="O1480" s="1"/>
      <c r="P1480" s="1"/>
      <c r="Q1480" s="1"/>
      <c r="R1480" s="1"/>
      <c r="S1480" s="1"/>
      <c r="T1480" s="1"/>
      <c r="U1480" s="1"/>
    </row>
    <row r="1481" spans="1:21">
      <c r="A1481" s="1"/>
      <c r="B1481" s="1"/>
      <c r="C1481" s="1"/>
      <c r="D1481" s="1"/>
      <c r="E1481" s="1"/>
      <c r="F1481" s="1"/>
      <c r="G1481" s="1"/>
      <c r="H1481" s="1"/>
      <c r="I1481" s="1"/>
      <c r="J1481" s="1"/>
      <c r="K1481" s="1"/>
      <c r="L1481" s="1"/>
      <c r="M1481" s="1"/>
      <c r="N1481" s="1"/>
      <c r="O1481" s="1"/>
      <c r="P1481" s="1"/>
      <c r="Q1481" s="1"/>
      <c r="R1481" s="1"/>
      <c r="S1481" s="1"/>
      <c r="T1481" s="1"/>
      <c r="U1481" s="1"/>
    </row>
    <row r="1482" spans="1:21">
      <c r="A1482" s="1"/>
      <c r="B1482" s="1"/>
      <c r="C1482" s="1"/>
      <c r="D1482" s="1"/>
      <c r="E1482" s="1"/>
      <c r="F1482" s="1"/>
      <c r="G1482" s="1"/>
      <c r="H1482" s="1"/>
      <c r="I1482" s="1"/>
      <c r="J1482" s="1"/>
      <c r="K1482" s="1"/>
      <c r="L1482" s="1"/>
      <c r="M1482" s="1"/>
      <c r="N1482" s="1"/>
      <c r="O1482" s="1"/>
      <c r="P1482" s="1"/>
      <c r="Q1482" s="1"/>
      <c r="R1482" s="1"/>
      <c r="S1482" s="1"/>
      <c r="T1482" s="1"/>
      <c r="U1482" s="1"/>
    </row>
    <row r="1483" spans="1:21">
      <c r="A1483" s="1"/>
      <c r="B1483" s="1"/>
      <c r="C1483" s="1"/>
      <c r="D1483" s="1"/>
      <c r="E1483" s="1"/>
      <c r="F1483" s="1"/>
      <c r="G1483" s="1"/>
      <c r="H1483" s="1"/>
      <c r="I1483" s="1"/>
      <c r="J1483" s="1"/>
      <c r="K1483" s="1"/>
      <c r="L1483" s="1"/>
      <c r="M1483" s="1"/>
      <c r="N1483" s="1"/>
      <c r="O1483" s="1"/>
      <c r="P1483" s="1"/>
      <c r="Q1483" s="1"/>
      <c r="R1483" s="1"/>
      <c r="S1483" s="1"/>
      <c r="T1483" s="1"/>
      <c r="U1483" s="1"/>
    </row>
    <row r="1484" spans="1:21">
      <c r="A1484" s="1"/>
      <c r="B1484" s="1"/>
      <c r="C1484" s="1"/>
      <c r="D1484" s="1"/>
      <c r="E1484" s="1"/>
      <c r="F1484" s="1"/>
      <c r="G1484" s="1"/>
      <c r="H1484" s="1"/>
      <c r="I1484" s="1"/>
      <c r="J1484" s="1"/>
      <c r="K1484" s="1"/>
      <c r="L1484" s="1"/>
      <c r="M1484" s="1"/>
      <c r="N1484" s="1"/>
      <c r="O1484" s="1"/>
      <c r="P1484" s="1"/>
      <c r="Q1484" s="1"/>
      <c r="R1484" s="1"/>
      <c r="S1484" s="1"/>
      <c r="T1484" s="1"/>
      <c r="U1484" s="1"/>
    </row>
    <row r="1485" spans="1:21">
      <c r="A1485" s="1"/>
      <c r="B1485" s="1"/>
      <c r="C1485" s="1"/>
      <c r="D1485" s="1"/>
      <c r="E1485" s="1"/>
      <c r="F1485" s="1"/>
      <c r="G1485" s="1"/>
      <c r="H1485" s="1"/>
      <c r="I1485" s="1"/>
      <c r="J1485" s="1"/>
      <c r="K1485" s="1"/>
      <c r="L1485" s="1"/>
      <c r="M1485" s="1"/>
      <c r="N1485" s="1"/>
      <c r="O1485" s="1"/>
      <c r="P1485" s="1"/>
      <c r="Q1485" s="1"/>
      <c r="R1485" s="1"/>
      <c r="S1485" s="1"/>
      <c r="T1485" s="1"/>
      <c r="U1485" s="1"/>
    </row>
    <row r="1486" spans="1:21">
      <c r="A1486" s="1"/>
      <c r="B1486" s="1"/>
      <c r="C1486" s="1"/>
      <c r="D1486" s="1"/>
      <c r="E1486" s="1"/>
      <c r="F1486" s="1"/>
      <c r="G1486" s="1"/>
      <c r="H1486" s="1"/>
      <c r="I1486" s="1"/>
      <c r="J1486" s="1"/>
      <c r="K1486" s="1"/>
      <c r="L1486" s="1"/>
      <c r="M1486" s="1"/>
      <c r="N1486" s="1"/>
      <c r="O1486" s="1"/>
      <c r="P1486" s="1"/>
      <c r="Q1486" s="1"/>
      <c r="R1486" s="1"/>
      <c r="S1486" s="1"/>
      <c r="T1486" s="1"/>
      <c r="U1486" s="1"/>
    </row>
    <row r="1487" spans="1:21">
      <c r="A1487" s="1"/>
      <c r="B1487" s="1"/>
      <c r="C1487" s="1"/>
      <c r="D1487" s="1"/>
      <c r="E1487" s="1"/>
      <c r="F1487" s="1"/>
      <c r="G1487" s="1"/>
      <c r="H1487" s="1"/>
      <c r="I1487" s="1"/>
      <c r="J1487" s="1"/>
      <c r="K1487" s="1"/>
      <c r="L1487" s="1"/>
      <c r="M1487" s="1"/>
      <c r="N1487" s="1"/>
      <c r="O1487" s="1"/>
      <c r="P1487" s="1"/>
      <c r="Q1487" s="1"/>
      <c r="R1487" s="1"/>
      <c r="S1487" s="1"/>
      <c r="T1487" s="1"/>
      <c r="U1487" s="1"/>
    </row>
    <row r="1488" spans="1:21">
      <c r="A1488" s="1"/>
      <c r="B1488" s="1"/>
      <c r="C1488" s="1"/>
      <c r="D1488" s="1"/>
      <c r="E1488" s="1"/>
      <c r="F1488" s="1"/>
      <c r="G1488" s="1"/>
      <c r="H1488" s="1"/>
      <c r="I1488" s="1"/>
      <c r="J1488" s="1"/>
      <c r="K1488" s="1"/>
      <c r="L1488" s="1"/>
      <c r="M1488" s="1"/>
      <c r="N1488" s="1"/>
      <c r="O1488" s="1"/>
      <c r="P1488" s="1"/>
      <c r="Q1488" s="1"/>
      <c r="R1488" s="1"/>
      <c r="S1488" s="1"/>
      <c r="T1488" s="1"/>
      <c r="U1488" s="1"/>
    </row>
    <row r="1489" spans="1:21">
      <c r="A1489" s="1"/>
      <c r="B1489" s="1"/>
      <c r="C1489" s="1"/>
      <c r="D1489" s="1"/>
      <c r="E1489" s="1"/>
      <c r="F1489" s="1"/>
      <c r="G1489" s="1"/>
      <c r="H1489" s="1"/>
      <c r="I1489" s="1"/>
      <c r="J1489" s="1"/>
      <c r="K1489" s="1"/>
      <c r="L1489" s="1"/>
      <c r="M1489" s="1"/>
      <c r="N1489" s="1"/>
      <c r="O1489" s="1"/>
      <c r="P1489" s="1"/>
      <c r="Q1489" s="1"/>
      <c r="R1489" s="1"/>
      <c r="S1489" s="1"/>
      <c r="T1489" s="1"/>
      <c r="U1489" s="1"/>
    </row>
    <row r="1490" spans="1:21">
      <c r="A1490" s="1"/>
      <c r="B1490" s="1"/>
      <c r="C1490" s="1"/>
      <c r="D1490" s="1"/>
      <c r="E1490" s="1"/>
      <c r="F1490" s="1"/>
      <c r="G1490" s="1"/>
      <c r="H1490" s="1"/>
      <c r="I1490" s="1"/>
      <c r="J1490" s="1"/>
      <c r="K1490" s="1"/>
      <c r="L1490" s="1"/>
      <c r="M1490" s="1"/>
      <c r="N1490" s="1"/>
      <c r="O1490" s="1"/>
      <c r="P1490" s="1"/>
      <c r="Q1490" s="1"/>
      <c r="R1490" s="1"/>
      <c r="S1490" s="1"/>
      <c r="T1490" s="1"/>
      <c r="U1490" s="1"/>
    </row>
    <row r="1491" spans="1:21">
      <c r="A1491" s="1"/>
      <c r="B1491" s="1"/>
      <c r="C1491" s="1"/>
      <c r="D1491" s="1"/>
      <c r="E1491" s="1"/>
      <c r="F1491" s="1"/>
      <c r="G1491" s="1"/>
      <c r="H1491" s="1"/>
      <c r="I1491" s="1"/>
      <c r="J1491" s="1"/>
      <c r="K1491" s="1"/>
      <c r="L1491" s="1"/>
      <c r="M1491" s="1"/>
      <c r="N1491" s="1"/>
      <c r="O1491" s="1"/>
      <c r="P1491" s="1"/>
      <c r="Q1491" s="1"/>
      <c r="R1491" s="1"/>
      <c r="S1491" s="1"/>
      <c r="T1491" s="1"/>
      <c r="U1491" s="1"/>
    </row>
    <row r="1492" spans="1:21">
      <c r="A1492" s="1"/>
      <c r="B1492" s="1"/>
      <c r="C1492" s="1"/>
      <c r="D1492" s="1"/>
      <c r="E1492" s="1"/>
      <c r="F1492" s="1"/>
      <c r="G1492" s="1"/>
      <c r="H1492" s="1"/>
      <c r="I1492" s="1"/>
      <c r="J1492" s="1"/>
      <c r="K1492" s="1"/>
      <c r="L1492" s="1"/>
      <c r="M1492" s="1"/>
      <c r="N1492" s="1"/>
      <c r="O1492" s="1"/>
      <c r="P1492" s="1"/>
      <c r="Q1492" s="1"/>
      <c r="R1492" s="1"/>
      <c r="S1492" s="1"/>
      <c r="T1492" s="1"/>
      <c r="U1492" s="1"/>
    </row>
    <row r="1493" spans="1:21">
      <c r="A1493" s="1"/>
      <c r="B1493" s="1"/>
      <c r="C1493" s="1"/>
      <c r="D1493" s="1"/>
      <c r="E1493" s="1"/>
      <c r="F1493" s="1"/>
      <c r="G1493" s="1"/>
      <c r="H1493" s="1"/>
      <c r="I1493" s="1"/>
      <c r="J1493" s="1"/>
      <c r="K1493" s="1"/>
      <c r="L1493" s="1"/>
      <c r="M1493" s="1"/>
      <c r="N1493" s="1"/>
      <c r="O1493" s="1"/>
      <c r="P1493" s="1"/>
      <c r="Q1493" s="1"/>
      <c r="R1493" s="1"/>
      <c r="S1493" s="1"/>
      <c r="T1493" s="1"/>
      <c r="U1493" s="1"/>
    </row>
    <row r="1494" spans="1:21">
      <c r="A1494" s="1"/>
      <c r="B1494" s="1"/>
      <c r="C1494" s="1"/>
      <c r="D1494" s="1"/>
      <c r="E1494" s="1"/>
      <c r="F1494" s="1"/>
      <c r="G1494" s="1"/>
      <c r="H1494" s="1"/>
      <c r="I1494" s="1"/>
      <c r="J1494" s="1"/>
      <c r="K1494" s="1"/>
      <c r="L1494" s="1"/>
      <c r="M1494" s="1"/>
      <c r="N1494" s="1"/>
      <c r="O1494" s="1"/>
      <c r="P1494" s="1"/>
      <c r="Q1494" s="1"/>
      <c r="R1494" s="1"/>
      <c r="S1494" s="1"/>
      <c r="T1494" s="1"/>
      <c r="U1494" s="1"/>
    </row>
    <row r="1495" spans="1:21">
      <c r="A1495" s="1"/>
      <c r="B1495" s="1"/>
      <c r="C1495" s="1"/>
      <c r="D1495" s="1"/>
      <c r="E1495" s="1"/>
      <c r="F1495" s="1"/>
      <c r="G1495" s="1"/>
      <c r="H1495" s="1"/>
      <c r="I1495" s="1"/>
      <c r="J1495" s="1"/>
      <c r="K1495" s="1"/>
      <c r="L1495" s="1"/>
      <c r="M1495" s="1"/>
      <c r="N1495" s="1"/>
      <c r="O1495" s="1"/>
      <c r="P1495" s="1"/>
      <c r="Q1495" s="1"/>
      <c r="R1495" s="1"/>
      <c r="S1495" s="1"/>
      <c r="T1495" s="1"/>
      <c r="U1495" s="1"/>
    </row>
    <row r="1496" spans="1:21">
      <c r="A1496" s="1"/>
      <c r="B1496" s="1"/>
      <c r="C1496" s="1"/>
      <c r="D1496" s="1"/>
      <c r="E1496" s="1"/>
      <c r="F1496" s="1"/>
      <c r="G1496" s="1"/>
      <c r="H1496" s="1"/>
      <c r="I1496" s="1"/>
      <c r="J1496" s="1"/>
      <c r="K1496" s="1"/>
      <c r="L1496" s="1"/>
      <c r="M1496" s="1"/>
      <c r="N1496" s="1"/>
      <c r="O1496" s="1"/>
      <c r="P1496" s="1"/>
      <c r="Q1496" s="1"/>
      <c r="R1496" s="1"/>
      <c r="S1496" s="1"/>
      <c r="T1496" s="1"/>
      <c r="U1496" s="1"/>
    </row>
    <row r="1497" spans="1:21">
      <c r="A1497" s="1"/>
      <c r="B1497" s="1"/>
      <c r="C1497" s="1"/>
      <c r="D1497" s="1"/>
      <c r="E1497" s="1"/>
      <c r="F1497" s="1"/>
      <c r="G1497" s="1"/>
      <c r="H1497" s="1"/>
      <c r="I1497" s="1"/>
      <c r="J1497" s="1"/>
      <c r="K1497" s="1"/>
      <c r="L1497" s="1"/>
      <c r="M1497" s="1"/>
      <c r="N1497" s="1"/>
      <c r="O1497" s="1"/>
      <c r="P1497" s="1"/>
      <c r="Q1497" s="1"/>
      <c r="R1497" s="1"/>
      <c r="S1497" s="1"/>
      <c r="T1497" s="1"/>
      <c r="U1497" s="1"/>
    </row>
    <row r="1498" spans="1:21">
      <c r="A1498" s="1"/>
      <c r="B1498" s="1"/>
      <c r="C1498" s="1"/>
      <c r="D1498" s="1"/>
      <c r="E1498" s="1"/>
      <c r="F1498" s="1"/>
      <c r="G1498" s="1"/>
      <c r="H1498" s="1"/>
      <c r="I1498" s="1"/>
      <c r="J1498" s="1"/>
      <c r="K1498" s="1"/>
      <c r="L1498" s="1"/>
      <c r="M1498" s="1"/>
      <c r="N1498" s="1"/>
      <c r="O1498" s="1"/>
      <c r="P1498" s="1"/>
      <c r="Q1498" s="1"/>
      <c r="R1498" s="1"/>
      <c r="S1498" s="1"/>
      <c r="T1498" s="1"/>
      <c r="U1498" s="1"/>
    </row>
    <row r="1499" spans="1:21">
      <c r="A1499" s="1"/>
      <c r="B1499" s="1"/>
      <c r="C1499" s="1"/>
      <c r="D1499" s="1"/>
      <c r="E1499" s="1"/>
      <c r="F1499" s="1"/>
      <c r="G1499" s="1"/>
      <c r="H1499" s="1"/>
      <c r="I1499" s="1"/>
      <c r="J1499" s="1"/>
      <c r="K1499" s="1"/>
      <c r="L1499" s="1"/>
      <c r="M1499" s="1"/>
      <c r="N1499" s="1"/>
      <c r="O1499" s="1"/>
      <c r="P1499" s="1"/>
      <c r="Q1499" s="1"/>
      <c r="R1499" s="1"/>
      <c r="S1499" s="1"/>
      <c r="T1499" s="1"/>
      <c r="U1499" s="1"/>
    </row>
    <row r="1500" spans="1:21">
      <c r="A1500" s="1"/>
      <c r="B1500" s="1"/>
      <c r="C1500" s="1"/>
      <c r="D1500" s="1"/>
      <c r="E1500" s="1"/>
      <c r="F1500" s="1"/>
      <c r="G1500" s="1"/>
      <c r="H1500" s="1"/>
      <c r="I1500" s="1"/>
      <c r="J1500" s="1"/>
      <c r="K1500" s="1"/>
      <c r="L1500" s="1"/>
      <c r="M1500" s="1"/>
      <c r="N1500" s="1"/>
      <c r="O1500" s="1"/>
      <c r="P1500" s="1"/>
      <c r="Q1500" s="1"/>
      <c r="R1500" s="1"/>
      <c r="S1500" s="1"/>
      <c r="T1500" s="1"/>
      <c r="U1500" s="1"/>
    </row>
    <row r="1501" spans="1:21">
      <c r="A1501" s="1"/>
      <c r="B1501" s="1"/>
      <c r="C1501" s="1"/>
      <c r="D1501" s="1"/>
      <c r="E1501" s="1"/>
      <c r="F1501" s="1"/>
      <c r="G1501" s="1"/>
      <c r="H1501" s="1"/>
      <c r="I1501" s="1"/>
      <c r="J1501" s="1"/>
      <c r="K1501" s="1"/>
      <c r="L1501" s="1"/>
      <c r="M1501" s="1"/>
      <c r="N1501" s="1"/>
      <c r="O1501" s="1"/>
      <c r="P1501" s="1"/>
      <c r="Q1501" s="1"/>
      <c r="R1501" s="1"/>
      <c r="S1501" s="1"/>
      <c r="T1501" s="1"/>
      <c r="U1501" s="1"/>
    </row>
    <row r="1502" spans="1:21">
      <c r="A1502" s="1"/>
      <c r="B1502" s="1"/>
      <c r="C1502" s="1"/>
      <c r="D1502" s="1"/>
      <c r="E1502" s="1"/>
      <c r="F1502" s="1"/>
      <c r="G1502" s="1"/>
      <c r="H1502" s="1"/>
      <c r="I1502" s="1"/>
      <c r="J1502" s="1"/>
      <c r="K1502" s="1"/>
      <c r="L1502" s="1"/>
      <c r="M1502" s="1"/>
      <c r="N1502" s="1"/>
      <c r="O1502" s="1"/>
      <c r="P1502" s="1"/>
      <c r="Q1502" s="1"/>
      <c r="R1502" s="1"/>
      <c r="S1502" s="1"/>
      <c r="T1502" s="1"/>
      <c r="U1502" s="1"/>
    </row>
    <row r="1503" spans="1:21">
      <c r="A1503" s="1"/>
      <c r="B1503" s="1"/>
      <c r="C1503" s="1"/>
      <c r="D1503" s="1"/>
      <c r="E1503" s="1"/>
      <c r="F1503" s="1"/>
      <c r="G1503" s="1"/>
      <c r="H1503" s="1"/>
      <c r="I1503" s="1"/>
      <c r="J1503" s="1"/>
      <c r="K1503" s="1"/>
      <c r="L1503" s="1"/>
      <c r="M1503" s="1"/>
      <c r="N1503" s="1"/>
      <c r="O1503" s="1"/>
      <c r="P1503" s="1"/>
      <c r="Q1503" s="1"/>
      <c r="R1503" s="1"/>
      <c r="S1503" s="1"/>
      <c r="T1503" s="1"/>
      <c r="U1503" s="1"/>
    </row>
    <row r="1504" spans="1:21">
      <c r="A1504" s="1"/>
      <c r="B1504" s="1"/>
      <c r="C1504" s="1"/>
      <c r="D1504" s="1"/>
      <c r="E1504" s="1"/>
      <c r="F1504" s="1"/>
      <c r="G1504" s="1"/>
      <c r="H1504" s="1"/>
      <c r="I1504" s="1"/>
      <c r="J1504" s="1"/>
      <c r="K1504" s="1"/>
      <c r="L1504" s="1"/>
      <c r="M1504" s="1"/>
      <c r="N1504" s="1"/>
      <c r="O1504" s="1"/>
      <c r="P1504" s="1"/>
      <c r="Q1504" s="1"/>
      <c r="R1504" s="1"/>
      <c r="S1504" s="1"/>
      <c r="T1504" s="1"/>
      <c r="U1504" s="1"/>
    </row>
    <row r="1505" spans="1:21">
      <c r="A1505" s="1"/>
      <c r="B1505" s="1"/>
      <c r="C1505" s="1"/>
      <c r="D1505" s="1"/>
      <c r="E1505" s="1"/>
      <c r="F1505" s="1"/>
      <c r="G1505" s="1"/>
      <c r="H1505" s="1"/>
      <c r="I1505" s="1"/>
      <c r="J1505" s="1"/>
      <c r="K1505" s="1"/>
      <c r="L1505" s="1"/>
      <c r="M1505" s="1"/>
      <c r="N1505" s="1"/>
      <c r="O1505" s="1"/>
      <c r="P1505" s="1"/>
      <c r="Q1505" s="1"/>
      <c r="R1505" s="1"/>
      <c r="S1505" s="1"/>
      <c r="T1505" s="1"/>
      <c r="U1505" s="1"/>
    </row>
    <row r="1506" spans="1:21">
      <c r="A1506" s="1"/>
      <c r="B1506" s="1"/>
      <c r="C1506" s="1"/>
      <c r="D1506" s="1"/>
      <c r="E1506" s="1"/>
      <c r="F1506" s="1"/>
      <c r="G1506" s="1"/>
      <c r="H1506" s="1"/>
      <c r="I1506" s="1"/>
      <c r="J1506" s="1"/>
      <c r="K1506" s="1"/>
      <c r="L1506" s="1"/>
      <c r="M1506" s="1"/>
      <c r="N1506" s="1"/>
      <c r="O1506" s="1"/>
      <c r="P1506" s="1"/>
      <c r="Q1506" s="1"/>
      <c r="R1506" s="1"/>
      <c r="S1506" s="1"/>
      <c r="T1506" s="1"/>
      <c r="U1506" s="1"/>
    </row>
    <row r="1507" spans="1:21">
      <c r="A1507" s="1"/>
      <c r="B1507" s="1"/>
      <c r="C1507" s="1"/>
      <c r="D1507" s="1"/>
      <c r="E1507" s="1"/>
      <c r="F1507" s="1"/>
      <c r="G1507" s="1"/>
      <c r="H1507" s="1"/>
      <c r="I1507" s="1"/>
      <c r="J1507" s="1"/>
      <c r="K1507" s="1"/>
      <c r="L1507" s="1"/>
      <c r="M1507" s="1"/>
      <c r="N1507" s="1"/>
      <c r="O1507" s="1"/>
      <c r="P1507" s="1"/>
      <c r="Q1507" s="1"/>
      <c r="R1507" s="1"/>
      <c r="S1507" s="1"/>
      <c r="T1507" s="1"/>
      <c r="U1507" s="1"/>
    </row>
    <row r="1508" spans="1:21">
      <c r="A1508" s="1"/>
      <c r="B1508" s="1"/>
      <c r="C1508" s="1"/>
      <c r="D1508" s="1"/>
      <c r="E1508" s="1"/>
      <c r="F1508" s="1"/>
      <c r="G1508" s="1"/>
      <c r="H1508" s="1"/>
      <c r="I1508" s="1"/>
      <c r="J1508" s="1"/>
      <c r="K1508" s="1"/>
      <c r="L1508" s="1"/>
      <c r="M1508" s="1"/>
      <c r="N1508" s="1"/>
      <c r="O1508" s="1"/>
      <c r="P1508" s="1"/>
      <c r="Q1508" s="1"/>
      <c r="R1508" s="1"/>
      <c r="S1508" s="1"/>
      <c r="T1508" s="1"/>
      <c r="U1508" s="1"/>
    </row>
    <row r="1509" spans="1:21">
      <c r="A1509" s="1"/>
      <c r="B1509" s="1"/>
      <c r="C1509" s="1"/>
      <c r="D1509" s="1"/>
      <c r="E1509" s="1"/>
      <c r="F1509" s="1"/>
      <c r="G1509" s="1"/>
      <c r="H1509" s="1"/>
      <c r="I1509" s="1"/>
      <c r="J1509" s="1"/>
      <c r="K1509" s="1"/>
      <c r="L1509" s="1"/>
      <c r="M1509" s="1"/>
      <c r="N1509" s="1"/>
      <c r="O1509" s="1"/>
      <c r="P1509" s="1"/>
      <c r="Q1509" s="1"/>
      <c r="R1509" s="1"/>
      <c r="S1509" s="1"/>
      <c r="T1509" s="1"/>
      <c r="U1509" s="1"/>
    </row>
    <row r="1510" spans="1:21">
      <c r="A1510" s="1"/>
      <c r="B1510" s="1"/>
      <c r="C1510" s="1"/>
      <c r="D1510" s="1"/>
      <c r="E1510" s="1"/>
      <c r="F1510" s="1"/>
      <c r="G1510" s="1"/>
      <c r="H1510" s="1"/>
      <c r="I1510" s="1"/>
      <c r="J1510" s="1"/>
      <c r="K1510" s="1"/>
      <c r="L1510" s="1"/>
      <c r="M1510" s="1"/>
      <c r="N1510" s="1"/>
      <c r="O1510" s="1"/>
      <c r="P1510" s="1"/>
      <c r="Q1510" s="1"/>
      <c r="R1510" s="1"/>
      <c r="S1510" s="1"/>
      <c r="T1510" s="1"/>
      <c r="U1510" s="1"/>
    </row>
    <row r="1511" spans="1:21">
      <c r="A1511" s="1"/>
      <c r="B1511" s="1"/>
      <c r="C1511" s="1"/>
      <c r="D1511" s="1"/>
      <c r="E1511" s="1"/>
      <c r="F1511" s="1"/>
      <c r="G1511" s="1"/>
      <c r="H1511" s="1"/>
      <c r="I1511" s="1"/>
      <c r="J1511" s="1"/>
      <c r="K1511" s="1"/>
      <c r="L1511" s="1"/>
      <c r="M1511" s="1"/>
      <c r="N1511" s="1"/>
      <c r="O1511" s="1"/>
      <c r="P1511" s="1"/>
      <c r="Q1511" s="1"/>
      <c r="R1511" s="1"/>
      <c r="S1511" s="1"/>
      <c r="T1511" s="1"/>
      <c r="U1511" s="1"/>
    </row>
    <row r="1512" spans="1:21">
      <c r="A1512" s="1"/>
      <c r="B1512" s="1"/>
      <c r="C1512" s="1"/>
      <c r="D1512" s="1"/>
      <c r="E1512" s="1"/>
      <c r="F1512" s="1"/>
      <c r="G1512" s="1"/>
      <c r="H1512" s="1"/>
      <c r="I1512" s="1"/>
      <c r="J1512" s="1"/>
      <c r="K1512" s="1"/>
      <c r="L1512" s="1"/>
      <c r="M1512" s="1"/>
      <c r="N1512" s="1"/>
      <c r="O1512" s="1"/>
      <c r="P1512" s="1"/>
      <c r="Q1512" s="1"/>
      <c r="R1512" s="1"/>
      <c r="S1512" s="1"/>
      <c r="T1512" s="1"/>
      <c r="U1512" s="1"/>
    </row>
    <row r="1513" spans="1:21">
      <c r="A1513" s="1"/>
      <c r="B1513" s="1"/>
      <c r="C1513" s="1"/>
      <c r="D1513" s="1"/>
      <c r="E1513" s="1"/>
      <c r="F1513" s="1"/>
      <c r="G1513" s="1"/>
      <c r="H1513" s="1"/>
      <c r="I1513" s="1"/>
      <c r="J1513" s="1"/>
      <c r="K1513" s="1"/>
      <c r="L1513" s="1"/>
      <c r="M1513" s="1"/>
      <c r="N1513" s="1"/>
      <c r="O1513" s="1"/>
      <c r="P1513" s="1"/>
      <c r="Q1513" s="1"/>
      <c r="R1513" s="1"/>
      <c r="S1513" s="1"/>
      <c r="T1513" s="1"/>
      <c r="U1513" s="1"/>
    </row>
    <row r="1514" spans="1:21">
      <c r="A1514" s="1"/>
      <c r="B1514" s="1"/>
      <c r="C1514" s="1"/>
      <c r="D1514" s="1"/>
      <c r="E1514" s="1"/>
      <c r="F1514" s="1"/>
      <c r="G1514" s="1"/>
      <c r="H1514" s="1"/>
      <c r="I1514" s="1"/>
      <c r="J1514" s="1"/>
      <c r="K1514" s="1"/>
      <c r="L1514" s="1"/>
      <c r="M1514" s="1"/>
      <c r="N1514" s="1"/>
      <c r="O1514" s="1"/>
      <c r="P1514" s="1"/>
      <c r="Q1514" s="1"/>
      <c r="R1514" s="1"/>
      <c r="S1514" s="1"/>
      <c r="T1514" s="1"/>
      <c r="U1514" s="1"/>
    </row>
    <row r="1515" spans="1:21">
      <c r="A1515" s="1"/>
      <c r="B1515" s="1"/>
      <c r="C1515" s="1"/>
      <c r="D1515" s="1"/>
      <c r="E1515" s="1"/>
      <c r="F1515" s="1"/>
      <c r="G1515" s="1"/>
      <c r="H1515" s="1"/>
      <c r="I1515" s="1"/>
      <c r="J1515" s="1"/>
      <c r="K1515" s="1"/>
      <c r="L1515" s="1"/>
      <c r="M1515" s="1"/>
      <c r="N1515" s="1"/>
      <c r="O1515" s="1"/>
      <c r="P1515" s="1"/>
      <c r="Q1515" s="1"/>
      <c r="R1515" s="1"/>
      <c r="S1515" s="1"/>
      <c r="T1515" s="1"/>
      <c r="U1515" s="1"/>
    </row>
    <row r="1516" spans="1:21">
      <c r="A1516" s="1"/>
      <c r="B1516" s="1"/>
      <c r="C1516" s="1"/>
      <c r="D1516" s="1"/>
      <c r="E1516" s="1"/>
      <c r="F1516" s="1"/>
      <c r="G1516" s="1"/>
      <c r="H1516" s="1"/>
      <c r="I1516" s="1"/>
      <c r="J1516" s="1"/>
      <c r="K1516" s="1"/>
      <c r="L1516" s="1"/>
      <c r="M1516" s="1"/>
      <c r="N1516" s="1"/>
      <c r="O1516" s="1"/>
      <c r="P1516" s="1"/>
      <c r="Q1516" s="1"/>
      <c r="R1516" s="1"/>
      <c r="S1516" s="1"/>
      <c r="T1516" s="1"/>
      <c r="U1516" s="1"/>
    </row>
    <row r="1517" spans="1:21">
      <c r="A1517" s="1"/>
      <c r="B1517" s="1"/>
      <c r="C1517" s="1"/>
      <c r="D1517" s="1"/>
      <c r="E1517" s="1"/>
      <c r="F1517" s="1"/>
      <c r="G1517" s="1"/>
      <c r="H1517" s="1"/>
      <c r="I1517" s="1"/>
      <c r="J1517" s="1"/>
      <c r="K1517" s="1"/>
      <c r="L1517" s="1"/>
      <c r="M1517" s="1"/>
      <c r="N1517" s="1"/>
      <c r="O1517" s="1"/>
      <c r="P1517" s="1"/>
      <c r="Q1517" s="1"/>
      <c r="R1517" s="1"/>
      <c r="S1517" s="1"/>
      <c r="T1517" s="1"/>
      <c r="U1517" s="1"/>
    </row>
    <row r="1518" spans="1:21">
      <c r="A1518" s="1"/>
      <c r="B1518" s="1"/>
      <c r="C1518" s="1"/>
      <c r="D1518" s="1"/>
      <c r="E1518" s="1"/>
      <c r="F1518" s="1"/>
      <c r="G1518" s="1"/>
      <c r="H1518" s="1"/>
      <c r="I1518" s="1"/>
      <c r="J1518" s="1"/>
      <c r="K1518" s="1"/>
      <c r="L1518" s="1"/>
      <c r="M1518" s="1"/>
      <c r="N1518" s="1"/>
      <c r="O1518" s="1"/>
      <c r="P1518" s="1"/>
      <c r="Q1518" s="1"/>
      <c r="R1518" s="1"/>
      <c r="S1518" s="1"/>
      <c r="T1518" s="1"/>
      <c r="U1518" s="1"/>
    </row>
    <row r="1519" spans="1:21">
      <c r="A1519" s="1"/>
      <c r="B1519" s="1"/>
      <c r="C1519" s="1"/>
      <c r="D1519" s="1"/>
      <c r="E1519" s="1"/>
      <c r="F1519" s="1"/>
      <c r="G1519" s="1"/>
      <c r="H1519" s="1"/>
      <c r="I1519" s="1"/>
      <c r="J1519" s="1"/>
      <c r="K1519" s="1"/>
      <c r="L1519" s="1"/>
      <c r="M1519" s="1"/>
      <c r="N1519" s="1"/>
      <c r="O1519" s="1"/>
      <c r="P1519" s="1"/>
      <c r="Q1519" s="1"/>
      <c r="R1519" s="1"/>
      <c r="S1519" s="1"/>
      <c r="T1519" s="1"/>
      <c r="U1519" s="1"/>
    </row>
    <row r="1520" spans="1:21">
      <c r="A1520" s="1"/>
      <c r="B1520" s="1"/>
      <c r="C1520" s="1"/>
      <c r="D1520" s="1"/>
      <c r="E1520" s="1"/>
      <c r="F1520" s="1"/>
      <c r="G1520" s="1"/>
      <c r="H1520" s="1"/>
      <c r="I1520" s="1"/>
      <c r="J1520" s="1"/>
      <c r="K1520" s="1"/>
      <c r="L1520" s="1"/>
      <c r="M1520" s="1"/>
      <c r="N1520" s="1"/>
      <c r="O1520" s="1"/>
      <c r="P1520" s="1"/>
      <c r="Q1520" s="1"/>
      <c r="R1520" s="1"/>
      <c r="S1520" s="1"/>
      <c r="T1520" s="1"/>
      <c r="U1520" s="1"/>
    </row>
    <row r="1521" spans="1:21">
      <c r="A1521" s="1"/>
      <c r="B1521" s="1"/>
      <c r="C1521" s="1"/>
      <c r="D1521" s="1"/>
      <c r="E1521" s="1"/>
      <c r="F1521" s="1"/>
      <c r="G1521" s="1"/>
      <c r="H1521" s="1"/>
      <c r="I1521" s="1"/>
      <c r="J1521" s="1"/>
      <c r="K1521" s="1"/>
      <c r="L1521" s="1"/>
      <c r="M1521" s="1"/>
      <c r="N1521" s="1"/>
      <c r="O1521" s="1"/>
      <c r="P1521" s="1"/>
      <c r="Q1521" s="1"/>
      <c r="R1521" s="1"/>
      <c r="S1521" s="1"/>
      <c r="T1521" s="1"/>
      <c r="U1521" s="1"/>
    </row>
    <row r="1522" spans="1:21">
      <c r="A1522" s="1"/>
      <c r="B1522" s="1"/>
      <c r="C1522" s="1"/>
      <c r="D1522" s="1"/>
      <c r="E1522" s="1"/>
      <c r="F1522" s="1"/>
      <c r="G1522" s="1"/>
      <c r="H1522" s="1"/>
      <c r="I1522" s="1"/>
      <c r="J1522" s="1"/>
      <c r="K1522" s="1"/>
      <c r="L1522" s="1"/>
      <c r="M1522" s="1"/>
      <c r="N1522" s="1"/>
      <c r="O1522" s="1"/>
      <c r="P1522" s="1"/>
      <c r="Q1522" s="1"/>
      <c r="R1522" s="1"/>
      <c r="S1522" s="1"/>
      <c r="T1522" s="1"/>
      <c r="U1522" s="1"/>
    </row>
    <row r="1523" spans="1:21">
      <c r="A1523" s="1"/>
      <c r="B1523" s="1"/>
      <c r="C1523" s="1"/>
      <c r="D1523" s="1"/>
      <c r="E1523" s="1"/>
      <c r="F1523" s="1"/>
      <c r="G1523" s="1"/>
      <c r="H1523" s="1"/>
      <c r="I1523" s="1"/>
      <c r="J1523" s="1"/>
      <c r="K1523" s="1"/>
      <c r="L1523" s="1"/>
      <c r="M1523" s="1"/>
      <c r="N1523" s="1"/>
      <c r="O1523" s="1"/>
      <c r="P1523" s="1"/>
      <c r="Q1523" s="1"/>
      <c r="R1523" s="1"/>
      <c r="S1523" s="1"/>
      <c r="T1523" s="1"/>
      <c r="U1523" s="1"/>
    </row>
    <row r="1524" spans="1:21">
      <c r="A1524" s="1"/>
      <c r="B1524" s="1"/>
      <c r="C1524" s="1"/>
      <c r="D1524" s="1"/>
      <c r="E1524" s="1"/>
      <c r="F1524" s="1"/>
      <c r="G1524" s="1"/>
      <c r="H1524" s="1"/>
      <c r="I1524" s="1"/>
      <c r="J1524" s="1"/>
      <c r="K1524" s="1"/>
      <c r="L1524" s="1"/>
      <c r="M1524" s="1"/>
      <c r="N1524" s="1"/>
      <c r="O1524" s="1"/>
      <c r="P1524" s="1"/>
      <c r="Q1524" s="1"/>
      <c r="R1524" s="1"/>
      <c r="S1524" s="1"/>
      <c r="T1524" s="1"/>
      <c r="U1524" s="1"/>
    </row>
    <row r="1525" spans="1:21">
      <c r="A1525" s="1"/>
      <c r="B1525" s="1"/>
      <c r="C1525" s="1"/>
      <c r="D1525" s="1"/>
      <c r="E1525" s="1"/>
      <c r="F1525" s="1"/>
      <c r="G1525" s="1"/>
      <c r="H1525" s="1"/>
      <c r="I1525" s="1"/>
      <c r="J1525" s="1"/>
      <c r="K1525" s="1"/>
      <c r="L1525" s="1"/>
      <c r="M1525" s="1"/>
      <c r="N1525" s="1"/>
      <c r="O1525" s="1"/>
      <c r="P1525" s="1"/>
      <c r="Q1525" s="1"/>
      <c r="R1525" s="1"/>
      <c r="S1525" s="1"/>
      <c r="T1525" s="1"/>
      <c r="U1525" s="1"/>
    </row>
    <row r="1526" spans="1:21">
      <c r="A1526" s="1"/>
      <c r="B1526" s="1"/>
      <c r="C1526" s="1"/>
      <c r="D1526" s="1"/>
      <c r="E1526" s="1"/>
      <c r="F1526" s="1"/>
      <c r="G1526" s="1"/>
      <c r="H1526" s="1"/>
      <c r="I1526" s="1"/>
      <c r="J1526" s="1"/>
      <c r="K1526" s="1"/>
      <c r="L1526" s="1"/>
      <c r="M1526" s="1"/>
      <c r="N1526" s="1"/>
      <c r="O1526" s="1"/>
      <c r="P1526" s="1"/>
      <c r="Q1526" s="1"/>
      <c r="R1526" s="1"/>
      <c r="S1526" s="1"/>
      <c r="T1526" s="1"/>
      <c r="U1526" s="1"/>
    </row>
    <row r="1527" spans="1:21">
      <c r="A1527" s="1"/>
      <c r="B1527" s="1"/>
      <c r="C1527" s="1"/>
      <c r="D1527" s="1"/>
      <c r="E1527" s="1"/>
      <c r="F1527" s="1"/>
      <c r="G1527" s="1"/>
      <c r="H1527" s="1"/>
      <c r="I1527" s="1"/>
      <c r="J1527" s="1"/>
      <c r="K1527" s="1"/>
      <c r="L1527" s="1"/>
      <c r="M1527" s="1"/>
      <c r="N1527" s="1"/>
      <c r="O1527" s="1"/>
      <c r="P1527" s="1"/>
      <c r="Q1527" s="1"/>
      <c r="R1527" s="1"/>
      <c r="S1527" s="1"/>
      <c r="T1527" s="1"/>
      <c r="U1527" s="1"/>
    </row>
    <row r="1528" spans="1:21">
      <c r="A1528" s="1"/>
      <c r="B1528" s="1"/>
      <c r="C1528" s="1"/>
      <c r="D1528" s="1"/>
      <c r="E1528" s="1"/>
      <c r="F1528" s="1"/>
      <c r="G1528" s="1"/>
      <c r="H1528" s="1"/>
      <c r="I1528" s="1"/>
      <c r="J1528" s="1"/>
      <c r="K1528" s="1"/>
      <c r="L1528" s="1"/>
      <c r="M1528" s="1"/>
      <c r="N1528" s="1"/>
      <c r="O1528" s="1"/>
      <c r="P1528" s="1"/>
      <c r="Q1528" s="1"/>
      <c r="R1528" s="1"/>
      <c r="S1528" s="1"/>
      <c r="T1528" s="1"/>
      <c r="U1528" s="1"/>
    </row>
    <row r="1529" spans="1:21">
      <c r="A1529" s="1"/>
      <c r="B1529" s="1"/>
      <c r="C1529" s="1"/>
      <c r="D1529" s="1"/>
      <c r="E1529" s="1"/>
      <c r="F1529" s="1"/>
      <c r="G1529" s="1"/>
      <c r="H1529" s="1"/>
      <c r="I1529" s="1"/>
      <c r="J1529" s="1"/>
      <c r="K1529" s="1"/>
      <c r="L1529" s="1"/>
      <c r="M1529" s="1"/>
      <c r="N1529" s="1"/>
      <c r="O1529" s="1"/>
      <c r="P1529" s="1"/>
      <c r="Q1529" s="1"/>
      <c r="R1529" s="1"/>
      <c r="S1529" s="1"/>
      <c r="T1529" s="1"/>
      <c r="U1529" s="1"/>
    </row>
    <row r="1530" spans="1:21">
      <c r="A1530" s="1"/>
      <c r="B1530" s="1"/>
      <c r="C1530" s="1"/>
      <c r="D1530" s="1"/>
      <c r="E1530" s="1"/>
      <c r="F1530" s="1"/>
      <c r="G1530" s="1"/>
      <c r="H1530" s="1"/>
      <c r="I1530" s="1"/>
      <c r="J1530" s="1"/>
      <c r="K1530" s="1"/>
      <c r="L1530" s="1"/>
      <c r="M1530" s="1"/>
      <c r="N1530" s="1"/>
      <c r="O1530" s="1"/>
      <c r="P1530" s="1"/>
      <c r="Q1530" s="1"/>
      <c r="R1530" s="1"/>
      <c r="S1530" s="1"/>
      <c r="T1530" s="1"/>
      <c r="U1530" s="1"/>
    </row>
    <row r="1531" spans="1:21">
      <c r="A1531" s="1"/>
      <c r="B1531" s="1"/>
      <c r="C1531" s="1"/>
      <c r="D1531" s="1"/>
      <c r="E1531" s="1"/>
      <c r="F1531" s="1"/>
      <c r="G1531" s="1"/>
      <c r="H1531" s="1"/>
      <c r="I1531" s="1"/>
      <c r="J1531" s="1"/>
      <c r="K1531" s="1"/>
      <c r="L1531" s="1"/>
      <c r="M1531" s="1"/>
      <c r="N1531" s="1"/>
      <c r="O1531" s="1"/>
      <c r="P1531" s="1"/>
      <c r="Q1531" s="1"/>
      <c r="R1531" s="1"/>
      <c r="S1531" s="1"/>
      <c r="T1531" s="1"/>
      <c r="U1531" s="1"/>
    </row>
    <row r="1532" spans="1:21">
      <c r="A1532" s="1"/>
      <c r="B1532" s="1"/>
      <c r="C1532" s="1"/>
      <c r="D1532" s="1"/>
      <c r="E1532" s="1"/>
      <c r="F1532" s="1"/>
      <c r="G1532" s="1"/>
      <c r="H1532" s="1"/>
      <c r="I1532" s="1"/>
      <c r="J1532" s="1"/>
      <c r="K1532" s="1"/>
      <c r="L1532" s="1"/>
      <c r="M1532" s="1"/>
      <c r="N1532" s="1"/>
      <c r="O1532" s="1"/>
      <c r="P1532" s="1"/>
      <c r="Q1532" s="1"/>
      <c r="R1532" s="1"/>
      <c r="S1532" s="1"/>
      <c r="T1532" s="1"/>
      <c r="U1532" s="1"/>
    </row>
    <row r="1533" spans="1:21">
      <c r="A1533" s="1"/>
      <c r="B1533" s="1"/>
      <c r="C1533" s="1"/>
      <c r="D1533" s="1"/>
      <c r="E1533" s="1"/>
      <c r="F1533" s="1"/>
      <c r="G1533" s="1"/>
      <c r="H1533" s="1"/>
      <c r="I1533" s="1"/>
      <c r="J1533" s="1"/>
      <c r="K1533" s="1"/>
      <c r="L1533" s="1"/>
      <c r="M1533" s="1"/>
      <c r="N1533" s="1"/>
      <c r="O1533" s="1"/>
      <c r="P1533" s="1"/>
      <c r="Q1533" s="1"/>
      <c r="R1533" s="1"/>
      <c r="S1533" s="1"/>
      <c r="T1533" s="1"/>
      <c r="U1533" s="1"/>
    </row>
    <row r="1534" spans="1:21">
      <c r="A1534" s="1"/>
      <c r="B1534" s="1"/>
      <c r="C1534" s="1"/>
      <c r="D1534" s="1"/>
      <c r="E1534" s="1"/>
      <c r="F1534" s="1"/>
      <c r="G1534" s="1"/>
      <c r="H1534" s="1"/>
      <c r="I1534" s="1"/>
      <c r="J1534" s="1"/>
      <c r="K1534" s="1"/>
      <c r="L1534" s="1"/>
      <c r="M1534" s="1"/>
      <c r="N1534" s="1"/>
      <c r="O1534" s="1"/>
      <c r="P1534" s="1"/>
      <c r="Q1534" s="1"/>
      <c r="R1534" s="1"/>
      <c r="S1534" s="1"/>
      <c r="T1534" s="1"/>
      <c r="U1534" s="1"/>
    </row>
    <row r="1535" spans="1:21">
      <c r="A1535" s="1"/>
      <c r="B1535" s="1"/>
      <c r="C1535" s="1"/>
      <c r="D1535" s="1"/>
      <c r="E1535" s="1"/>
      <c r="F1535" s="1"/>
      <c r="G1535" s="1"/>
      <c r="H1535" s="1"/>
      <c r="I1535" s="1"/>
      <c r="J1535" s="1"/>
      <c r="K1535" s="1"/>
      <c r="L1535" s="1"/>
      <c r="M1535" s="1"/>
      <c r="N1535" s="1"/>
      <c r="O1535" s="1"/>
      <c r="P1535" s="1"/>
      <c r="Q1535" s="1"/>
      <c r="R1535" s="1"/>
      <c r="S1535" s="1"/>
      <c r="T1535" s="1"/>
      <c r="U1535" s="1"/>
    </row>
    <row r="1536" spans="1:21">
      <c r="A1536" s="1"/>
      <c r="B1536" s="1"/>
      <c r="C1536" s="1"/>
      <c r="D1536" s="1"/>
      <c r="E1536" s="1"/>
      <c r="F1536" s="1"/>
      <c r="G1536" s="1"/>
      <c r="H1536" s="1"/>
      <c r="I1536" s="1"/>
      <c r="J1536" s="1"/>
      <c r="K1536" s="1"/>
      <c r="L1536" s="1"/>
      <c r="M1536" s="1"/>
      <c r="N1536" s="1"/>
      <c r="O1536" s="1"/>
      <c r="P1536" s="1"/>
      <c r="Q1536" s="1"/>
      <c r="R1536" s="1"/>
      <c r="S1536" s="1"/>
      <c r="T1536" s="1"/>
      <c r="U1536" s="1"/>
    </row>
    <row r="1537" spans="1:21">
      <c r="A1537" s="1"/>
      <c r="B1537" s="1"/>
      <c r="C1537" s="1"/>
      <c r="D1537" s="1"/>
      <c r="E1537" s="1"/>
      <c r="F1537" s="1"/>
      <c r="G1537" s="1"/>
      <c r="H1537" s="1"/>
      <c r="I1537" s="1"/>
      <c r="J1537" s="1"/>
      <c r="K1537" s="1"/>
      <c r="L1537" s="1"/>
      <c r="M1537" s="1"/>
      <c r="N1537" s="1"/>
      <c r="O1537" s="1"/>
      <c r="P1537" s="1"/>
      <c r="Q1537" s="1"/>
      <c r="R1537" s="1"/>
      <c r="S1537" s="1"/>
      <c r="T1537" s="1"/>
      <c r="U1537" s="1"/>
    </row>
    <row r="1538" spans="1:21">
      <c r="A1538" s="1"/>
      <c r="B1538" s="1"/>
      <c r="C1538" s="1"/>
      <c r="D1538" s="1"/>
      <c r="E1538" s="1"/>
      <c r="F1538" s="1"/>
      <c r="G1538" s="1"/>
      <c r="H1538" s="1"/>
      <c r="I1538" s="1"/>
      <c r="J1538" s="1"/>
      <c r="K1538" s="1"/>
      <c r="L1538" s="1"/>
      <c r="M1538" s="1"/>
      <c r="N1538" s="1"/>
      <c r="O1538" s="1"/>
      <c r="P1538" s="1"/>
      <c r="Q1538" s="1"/>
      <c r="R1538" s="1"/>
      <c r="S1538" s="1"/>
      <c r="T1538" s="1"/>
      <c r="U1538" s="1"/>
    </row>
    <row r="1539" spans="1:21">
      <c r="A1539" s="1"/>
      <c r="B1539" s="1"/>
      <c r="C1539" s="1"/>
      <c r="D1539" s="1"/>
      <c r="E1539" s="1"/>
      <c r="F1539" s="1"/>
      <c r="G1539" s="1"/>
      <c r="H1539" s="1"/>
      <c r="I1539" s="1"/>
      <c r="J1539" s="1"/>
      <c r="K1539" s="1"/>
      <c r="L1539" s="1"/>
      <c r="M1539" s="1"/>
      <c r="N1539" s="1"/>
      <c r="O1539" s="1"/>
      <c r="P1539" s="1"/>
      <c r="Q1539" s="1"/>
      <c r="R1539" s="1"/>
      <c r="S1539" s="1"/>
      <c r="T1539" s="1"/>
      <c r="U1539" s="1"/>
    </row>
    <row r="1540" spans="1:21">
      <c r="A1540" s="1"/>
      <c r="B1540" s="1"/>
      <c r="C1540" s="1"/>
      <c r="D1540" s="1"/>
      <c r="E1540" s="1"/>
      <c r="F1540" s="1"/>
      <c r="G1540" s="1"/>
      <c r="H1540" s="1"/>
      <c r="I1540" s="1"/>
      <c r="J1540" s="1"/>
      <c r="K1540" s="1"/>
      <c r="L1540" s="1"/>
      <c r="M1540" s="1"/>
      <c r="N1540" s="1"/>
      <c r="O1540" s="1"/>
      <c r="P1540" s="1"/>
      <c r="Q1540" s="1"/>
      <c r="R1540" s="1"/>
      <c r="S1540" s="1"/>
      <c r="T1540" s="1"/>
      <c r="U1540" s="1"/>
    </row>
    <row r="1541" spans="1:21">
      <c r="A1541" s="1"/>
      <c r="B1541" s="1"/>
      <c r="C1541" s="1"/>
      <c r="D1541" s="1"/>
      <c r="E1541" s="1"/>
      <c r="F1541" s="1"/>
      <c r="G1541" s="1"/>
      <c r="H1541" s="1"/>
      <c r="I1541" s="1"/>
      <c r="J1541" s="1"/>
      <c r="K1541" s="1"/>
      <c r="L1541" s="1"/>
      <c r="M1541" s="1"/>
      <c r="N1541" s="1"/>
      <c r="O1541" s="1"/>
      <c r="P1541" s="1"/>
      <c r="Q1541" s="1"/>
      <c r="R1541" s="1"/>
      <c r="S1541" s="1"/>
      <c r="T1541" s="1"/>
      <c r="U1541" s="1"/>
    </row>
    <row r="1542" spans="1:21">
      <c r="A1542" s="1"/>
      <c r="B1542" s="1"/>
      <c r="C1542" s="1"/>
      <c r="D1542" s="1"/>
      <c r="E1542" s="1"/>
      <c r="F1542" s="1"/>
      <c r="G1542" s="1"/>
      <c r="H1542" s="1"/>
      <c r="I1542" s="1"/>
      <c r="J1542" s="1"/>
      <c r="K1542" s="1"/>
      <c r="L1542" s="1"/>
      <c r="M1542" s="1"/>
      <c r="N1542" s="1"/>
      <c r="O1542" s="1"/>
      <c r="P1542" s="1"/>
      <c r="Q1542" s="1"/>
      <c r="R1542" s="1"/>
      <c r="S1542" s="1"/>
      <c r="T1542" s="1"/>
      <c r="U1542" s="1"/>
    </row>
    <row r="1543" spans="1:21">
      <c r="A1543" s="1"/>
      <c r="B1543" s="1"/>
      <c r="C1543" s="1"/>
      <c r="D1543" s="1"/>
      <c r="E1543" s="1"/>
      <c r="F1543" s="1"/>
      <c r="G1543" s="1"/>
      <c r="H1543" s="1"/>
      <c r="I1543" s="1"/>
      <c r="J1543" s="1"/>
      <c r="K1543" s="1"/>
      <c r="L1543" s="1"/>
      <c r="M1543" s="1"/>
      <c r="N1543" s="1"/>
      <c r="O1543" s="1"/>
      <c r="P1543" s="1"/>
      <c r="Q1543" s="1"/>
      <c r="R1543" s="1"/>
      <c r="S1543" s="1"/>
      <c r="T1543" s="1"/>
      <c r="U1543" s="1"/>
    </row>
    <row r="1544" spans="1:21">
      <c r="A1544" s="1"/>
      <c r="B1544" s="1"/>
      <c r="C1544" s="1"/>
      <c r="D1544" s="1"/>
      <c r="E1544" s="1"/>
      <c r="F1544" s="1"/>
      <c r="G1544" s="1"/>
      <c r="H1544" s="1"/>
      <c r="I1544" s="1"/>
      <c r="J1544" s="1"/>
      <c r="K1544" s="1"/>
      <c r="L1544" s="1"/>
      <c r="M1544" s="1"/>
      <c r="N1544" s="1"/>
      <c r="O1544" s="1"/>
      <c r="P1544" s="1"/>
      <c r="Q1544" s="1"/>
      <c r="R1544" s="1"/>
      <c r="S1544" s="1"/>
      <c r="T1544" s="1"/>
      <c r="U1544" s="1"/>
    </row>
    <row r="1545" spans="1:21">
      <c r="A1545" s="1"/>
      <c r="B1545" s="1"/>
      <c r="C1545" s="1"/>
      <c r="D1545" s="1"/>
      <c r="E1545" s="1"/>
      <c r="F1545" s="1"/>
      <c r="G1545" s="1"/>
      <c r="H1545" s="1"/>
      <c r="I1545" s="1"/>
      <c r="J1545" s="1"/>
      <c r="K1545" s="1"/>
      <c r="L1545" s="1"/>
      <c r="M1545" s="1"/>
      <c r="N1545" s="1"/>
      <c r="O1545" s="1"/>
      <c r="P1545" s="1"/>
      <c r="Q1545" s="1"/>
      <c r="R1545" s="1"/>
      <c r="S1545" s="1"/>
      <c r="T1545" s="1"/>
      <c r="U1545" s="1"/>
    </row>
    <row r="1546" spans="1:21">
      <c r="A1546" s="1"/>
      <c r="B1546" s="1"/>
      <c r="C1546" s="1"/>
      <c r="D1546" s="1"/>
      <c r="E1546" s="1"/>
      <c r="F1546" s="1"/>
      <c r="G1546" s="1"/>
      <c r="H1546" s="1"/>
      <c r="I1546" s="1"/>
      <c r="J1546" s="1"/>
      <c r="K1546" s="1"/>
      <c r="L1546" s="1"/>
      <c r="M1546" s="1"/>
      <c r="N1546" s="1"/>
      <c r="O1546" s="1"/>
      <c r="P1546" s="1"/>
      <c r="Q1546" s="1"/>
      <c r="R1546" s="1"/>
      <c r="S1546" s="1"/>
      <c r="T1546" s="1"/>
      <c r="U1546" s="1"/>
    </row>
    <row r="1547" spans="1:21">
      <c r="A1547" s="1"/>
      <c r="B1547" s="1"/>
      <c r="C1547" s="1"/>
      <c r="D1547" s="1"/>
      <c r="E1547" s="1"/>
      <c r="F1547" s="1"/>
      <c r="G1547" s="1"/>
      <c r="H1547" s="1"/>
      <c r="I1547" s="1"/>
      <c r="J1547" s="1"/>
      <c r="K1547" s="1"/>
      <c r="L1547" s="1"/>
      <c r="M1547" s="1"/>
      <c r="N1547" s="1"/>
      <c r="O1547" s="1"/>
      <c r="P1547" s="1"/>
      <c r="Q1547" s="1"/>
      <c r="R1547" s="1"/>
      <c r="S1547" s="1"/>
      <c r="T1547" s="1"/>
      <c r="U1547" s="1"/>
    </row>
    <row r="1548" spans="1:21">
      <c r="A1548" s="1"/>
      <c r="B1548" s="1"/>
      <c r="C1548" s="1"/>
      <c r="D1548" s="1"/>
      <c r="E1548" s="1"/>
      <c r="F1548" s="1"/>
      <c r="G1548" s="1"/>
      <c r="H1548" s="1"/>
      <c r="I1548" s="1"/>
      <c r="J1548" s="1"/>
      <c r="K1548" s="1"/>
      <c r="L1548" s="1"/>
      <c r="M1548" s="1"/>
      <c r="N1548" s="1"/>
      <c r="O1548" s="1"/>
      <c r="P1548" s="1"/>
      <c r="Q1548" s="1"/>
      <c r="R1548" s="1"/>
      <c r="S1548" s="1"/>
      <c r="T1548" s="1"/>
      <c r="U1548" s="1"/>
    </row>
    <row r="1549" spans="1:21">
      <c r="A1549" s="1"/>
      <c r="B1549" s="1"/>
      <c r="C1549" s="1"/>
      <c r="D1549" s="1"/>
      <c r="E1549" s="1"/>
      <c r="F1549" s="1"/>
      <c r="G1549" s="1"/>
      <c r="H1549" s="1"/>
      <c r="I1549" s="1"/>
      <c r="J1549" s="1"/>
      <c r="K1549" s="1"/>
      <c r="L1549" s="1"/>
      <c r="M1549" s="1"/>
      <c r="N1549" s="1"/>
      <c r="O1549" s="1"/>
      <c r="P1549" s="1"/>
      <c r="Q1549" s="1"/>
      <c r="R1549" s="1"/>
      <c r="S1549" s="1"/>
      <c r="T1549" s="1"/>
      <c r="U1549" s="1"/>
    </row>
    <row r="1550" spans="1:21">
      <c r="A1550" s="1"/>
      <c r="B1550" s="1"/>
      <c r="C1550" s="1"/>
      <c r="D1550" s="1"/>
      <c r="E1550" s="1"/>
      <c r="F1550" s="1"/>
      <c r="G1550" s="1"/>
      <c r="H1550" s="1"/>
      <c r="I1550" s="1"/>
      <c r="J1550" s="1"/>
      <c r="K1550" s="1"/>
      <c r="L1550" s="1"/>
      <c r="M1550" s="1"/>
      <c r="N1550" s="1"/>
      <c r="O1550" s="1"/>
      <c r="P1550" s="1"/>
      <c r="Q1550" s="1"/>
      <c r="R1550" s="1"/>
      <c r="S1550" s="1"/>
      <c r="T1550" s="1"/>
      <c r="U1550" s="1"/>
    </row>
    <row r="1551" spans="1:21">
      <c r="A1551" s="1"/>
      <c r="B1551" s="1"/>
      <c r="C1551" s="1"/>
      <c r="D1551" s="1"/>
      <c r="E1551" s="1"/>
      <c r="F1551" s="1"/>
      <c r="G1551" s="1"/>
      <c r="H1551" s="1"/>
      <c r="I1551" s="1"/>
      <c r="J1551" s="1"/>
      <c r="K1551" s="1"/>
      <c r="L1551" s="1"/>
      <c r="M1551" s="1"/>
      <c r="N1551" s="1"/>
      <c r="O1551" s="1"/>
      <c r="P1551" s="1"/>
      <c r="Q1551" s="1"/>
      <c r="R1551" s="1"/>
      <c r="S1551" s="1"/>
      <c r="T1551" s="1"/>
      <c r="U1551" s="1"/>
    </row>
    <row r="1552" spans="1:21">
      <c r="A1552" s="1"/>
      <c r="B1552" s="1"/>
      <c r="C1552" s="1"/>
      <c r="D1552" s="1"/>
      <c r="E1552" s="1"/>
      <c r="F1552" s="1"/>
      <c r="G1552" s="1"/>
      <c r="H1552" s="1"/>
      <c r="I1552" s="1"/>
      <c r="J1552" s="1"/>
      <c r="K1552" s="1"/>
      <c r="L1552" s="1"/>
      <c r="M1552" s="1"/>
      <c r="N1552" s="1"/>
      <c r="O1552" s="1"/>
      <c r="P1552" s="1"/>
      <c r="Q1552" s="1"/>
      <c r="R1552" s="1"/>
      <c r="S1552" s="1"/>
      <c r="T1552" s="1"/>
      <c r="U1552" s="1"/>
    </row>
    <row r="1553" spans="1:21">
      <c r="A1553" s="1"/>
      <c r="B1553" s="1"/>
      <c r="C1553" s="1"/>
      <c r="D1553" s="1"/>
      <c r="E1553" s="1"/>
      <c r="F1553" s="1"/>
      <c r="G1553" s="1"/>
      <c r="H1553" s="1"/>
      <c r="I1553" s="1"/>
      <c r="J1553" s="1"/>
      <c r="K1553" s="1"/>
      <c r="L1553" s="1"/>
      <c r="M1553" s="1"/>
      <c r="N1553" s="1"/>
      <c r="O1553" s="1"/>
      <c r="P1553" s="1"/>
      <c r="Q1553" s="1"/>
      <c r="R1553" s="1"/>
      <c r="S1553" s="1"/>
      <c r="T1553" s="1"/>
      <c r="U1553" s="1"/>
    </row>
    <row r="1554" spans="1:21">
      <c r="A1554" s="1"/>
      <c r="B1554" s="1"/>
      <c r="C1554" s="1"/>
      <c r="D1554" s="1"/>
      <c r="E1554" s="1"/>
      <c r="F1554" s="1"/>
      <c r="G1554" s="1"/>
      <c r="H1554" s="1"/>
      <c r="I1554" s="1"/>
      <c r="J1554" s="1"/>
      <c r="K1554" s="1"/>
      <c r="L1554" s="1"/>
      <c r="M1554" s="1"/>
      <c r="N1554" s="1"/>
      <c r="O1554" s="1"/>
      <c r="P1554" s="1"/>
      <c r="Q1554" s="1"/>
      <c r="R1554" s="1"/>
      <c r="S1554" s="1"/>
      <c r="T1554" s="1"/>
      <c r="U1554" s="1"/>
    </row>
    <row r="1555" spans="1:21">
      <c r="A1555" s="1"/>
      <c r="B1555" s="1"/>
      <c r="C1555" s="1"/>
      <c r="D1555" s="1"/>
      <c r="E1555" s="1"/>
      <c r="F1555" s="1"/>
      <c r="G1555" s="1"/>
      <c r="H1555" s="1"/>
      <c r="I1555" s="1"/>
      <c r="J1555" s="1"/>
      <c r="K1555" s="1"/>
      <c r="L1555" s="1"/>
      <c r="M1555" s="1"/>
      <c r="N1555" s="1"/>
      <c r="O1555" s="1"/>
      <c r="P1555" s="1"/>
      <c r="Q1555" s="1"/>
      <c r="R1555" s="1"/>
      <c r="S1555" s="1"/>
      <c r="T1555" s="1"/>
      <c r="U1555" s="1"/>
    </row>
    <row r="1556" spans="1:21">
      <c r="A1556" s="1"/>
      <c r="B1556" s="1"/>
      <c r="C1556" s="1"/>
      <c r="D1556" s="1"/>
      <c r="E1556" s="1"/>
      <c r="F1556" s="1"/>
      <c r="G1556" s="1"/>
      <c r="H1556" s="1"/>
      <c r="I1556" s="1"/>
      <c r="J1556" s="1"/>
      <c r="K1556" s="1"/>
      <c r="L1556" s="1"/>
      <c r="M1556" s="1"/>
      <c r="N1556" s="1"/>
      <c r="O1556" s="1"/>
      <c r="P1556" s="1"/>
      <c r="Q1556" s="1"/>
      <c r="R1556" s="1"/>
      <c r="S1556" s="1"/>
      <c r="T1556" s="1"/>
      <c r="U1556" s="1"/>
    </row>
    <row r="1557" spans="1:21">
      <c r="A1557" s="1"/>
      <c r="B1557" s="1"/>
      <c r="C1557" s="1"/>
      <c r="D1557" s="1"/>
      <c r="E1557" s="1"/>
      <c r="F1557" s="1"/>
      <c r="G1557" s="1"/>
      <c r="H1557" s="1"/>
      <c r="I1557" s="1"/>
      <c r="J1557" s="1"/>
      <c r="K1557" s="1"/>
      <c r="L1557" s="1"/>
      <c r="M1557" s="1"/>
      <c r="N1557" s="1"/>
      <c r="O1557" s="1"/>
      <c r="P1557" s="1"/>
      <c r="Q1557" s="1"/>
      <c r="R1557" s="1"/>
      <c r="S1557" s="1"/>
      <c r="T1557" s="1"/>
      <c r="U1557" s="1"/>
    </row>
    <row r="1558" spans="1:21">
      <c r="A1558" s="1"/>
      <c r="B1558" s="1"/>
      <c r="C1558" s="1"/>
      <c r="D1558" s="1"/>
      <c r="E1558" s="1"/>
      <c r="F1558" s="1"/>
      <c r="G1558" s="1"/>
      <c r="H1558" s="1"/>
      <c r="I1558" s="1"/>
      <c r="J1558" s="1"/>
      <c r="K1558" s="1"/>
      <c r="L1558" s="1"/>
      <c r="M1558" s="1"/>
      <c r="N1558" s="1"/>
      <c r="O1558" s="1"/>
      <c r="P1558" s="1"/>
      <c r="Q1558" s="1"/>
      <c r="R1558" s="1"/>
      <c r="S1558" s="1"/>
      <c r="T1558" s="1"/>
      <c r="U1558" s="1"/>
    </row>
    <row r="1559" spans="1:21">
      <c r="A1559" s="1"/>
      <c r="B1559" s="1"/>
      <c r="C1559" s="1"/>
      <c r="D1559" s="1"/>
      <c r="E1559" s="1"/>
      <c r="F1559" s="1"/>
      <c r="G1559" s="1"/>
      <c r="H1559" s="1"/>
      <c r="I1559" s="1"/>
      <c r="J1559" s="1"/>
      <c r="K1559" s="1"/>
      <c r="L1559" s="1"/>
      <c r="M1559" s="1"/>
      <c r="N1559" s="1"/>
      <c r="O1559" s="1"/>
      <c r="P1559" s="1"/>
      <c r="Q1559" s="1"/>
      <c r="R1559" s="1"/>
      <c r="S1559" s="1"/>
      <c r="T1559" s="1"/>
      <c r="U1559" s="1"/>
    </row>
    <row r="1560" spans="1:21">
      <c r="A1560" s="1"/>
      <c r="B1560" s="1"/>
      <c r="C1560" s="1"/>
      <c r="D1560" s="1"/>
      <c r="E1560" s="1"/>
      <c r="F1560" s="1"/>
      <c r="G1560" s="1"/>
      <c r="H1560" s="1"/>
      <c r="I1560" s="1"/>
      <c r="J1560" s="1"/>
      <c r="K1560" s="1"/>
      <c r="L1560" s="1"/>
      <c r="M1560" s="1"/>
      <c r="N1560" s="1"/>
      <c r="O1560" s="1"/>
      <c r="P1560" s="1"/>
      <c r="Q1560" s="1"/>
      <c r="R1560" s="1"/>
      <c r="S1560" s="1"/>
      <c r="T1560" s="1"/>
      <c r="U1560" s="1"/>
    </row>
    <row r="1561" spans="1:21">
      <c r="A1561" s="1"/>
      <c r="B1561" s="1"/>
      <c r="C1561" s="1"/>
      <c r="D1561" s="1"/>
      <c r="E1561" s="1"/>
      <c r="F1561" s="1"/>
      <c r="G1561" s="1"/>
      <c r="H1561" s="1"/>
      <c r="I1561" s="1"/>
      <c r="J1561" s="1"/>
      <c r="K1561" s="1"/>
      <c r="L1561" s="1"/>
      <c r="M1561" s="1"/>
      <c r="N1561" s="1"/>
      <c r="O1561" s="1"/>
      <c r="P1561" s="1"/>
      <c r="Q1561" s="1"/>
      <c r="R1561" s="1"/>
      <c r="S1561" s="1"/>
      <c r="T1561" s="1"/>
      <c r="U1561" s="1"/>
    </row>
    <row r="1562" spans="1:21">
      <c r="A1562" s="1"/>
      <c r="B1562" s="1"/>
      <c r="C1562" s="1"/>
      <c r="D1562" s="1"/>
      <c r="E1562" s="1"/>
      <c r="F1562" s="1"/>
      <c r="G1562" s="1"/>
      <c r="H1562" s="1"/>
      <c r="I1562" s="1"/>
      <c r="J1562" s="1"/>
      <c r="K1562" s="1"/>
      <c r="L1562" s="1"/>
      <c r="M1562" s="1"/>
      <c r="N1562" s="1"/>
      <c r="O1562" s="1"/>
      <c r="P1562" s="1"/>
      <c r="Q1562" s="1"/>
      <c r="R1562" s="1"/>
      <c r="S1562" s="1"/>
      <c r="T1562" s="1"/>
      <c r="U1562" s="1"/>
    </row>
    <row r="1563" spans="1:21">
      <c r="A1563" s="1"/>
      <c r="B1563" s="1"/>
      <c r="C1563" s="1"/>
      <c r="D1563" s="1"/>
      <c r="E1563" s="1"/>
      <c r="F1563" s="1"/>
      <c r="G1563" s="1"/>
      <c r="H1563" s="1"/>
      <c r="I1563" s="1"/>
      <c r="J1563" s="1"/>
      <c r="K1563" s="1"/>
      <c r="L1563" s="1"/>
      <c r="M1563" s="1"/>
      <c r="N1563" s="1"/>
      <c r="O1563" s="1"/>
      <c r="P1563" s="1"/>
      <c r="Q1563" s="1"/>
      <c r="R1563" s="1"/>
      <c r="S1563" s="1"/>
      <c r="T1563" s="1"/>
      <c r="U1563" s="1"/>
    </row>
    <row r="1564" spans="1:21">
      <c r="A1564" s="1"/>
      <c r="B1564" s="1"/>
      <c r="C1564" s="1"/>
      <c r="D1564" s="1"/>
      <c r="E1564" s="1"/>
      <c r="F1564" s="1"/>
      <c r="G1564" s="1"/>
      <c r="H1564" s="1"/>
      <c r="I1564" s="1"/>
      <c r="J1564" s="1"/>
      <c r="K1564" s="1"/>
      <c r="L1564" s="1"/>
      <c r="M1564" s="1"/>
      <c r="N1564" s="1"/>
      <c r="O1564" s="1"/>
      <c r="P1564" s="1"/>
      <c r="Q1564" s="1"/>
      <c r="R1564" s="1"/>
      <c r="S1564" s="1"/>
      <c r="T1564" s="1"/>
      <c r="U1564" s="1"/>
    </row>
    <row r="1565" spans="1:21">
      <c r="A1565" s="1"/>
      <c r="B1565" s="1"/>
      <c r="C1565" s="1"/>
      <c r="D1565" s="1"/>
      <c r="E1565" s="1"/>
      <c r="F1565" s="1"/>
      <c r="G1565" s="1"/>
      <c r="H1565" s="1"/>
      <c r="I1565" s="1"/>
      <c r="J1565" s="1"/>
      <c r="K1565" s="1"/>
      <c r="L1565" s="1"/>
      <c r="M1565" s="1"/>
      <c r="N1565" s="1"/>
      <c r="O1565" s="1"/>
      <c r="P1565" s="1"/>
      <c r="Q1565" s="1"/>
      <c r="R1565" s="1"/>
      <c r="S1565" s="1"/>
      <c r="T1565" s="1"/>
      <c r="U1565" s="1"/>
    </row>
    <row r="1566" spans="1:21">
      <c r="A1566" s="1"/>
      <c r="B1566" s="1"/>
      <c r="C1566" s="1"/>
      <c r="D1566" s="1"/>
      <c r="E1566" s="1"/>
      <c r="F1566" s="1"/>
      <c r="G1566" s="1"/>
      <c r="H1566" s="1"/>
      <c r="I1566" s="1"/>
      <c r="J1566" s="1"/>
      <c r="K1566" s="1"/>
      <c r="L1566" s="1"/>
      <c r="M1566" s="1"/>
      <c r="N1566" s="1"/>
      <c r="O1566" s="1"/>
      <c r="P1566" s="1"/>
      <c r="Q1566" s="1"/>
      <c r="R1566" s="1"/>
      <c r="S1566" s="1"/>
      <c r="T1566" s="1"/>
      <c r="U1566" s="1"/>
    </row>
    <row r="1567" spans="1:21">
      <c r="A1567" s="1"/>
      <c r="B1567" s="1"/>
      <c r="C1567" s="1"/>
      <c r="D1567" s="1"/>
      <c r="E1567" s="1"/>
      <c r="F1567" s="1"/>
      <c r="G1567" s="1"/>
      <c r="H1567" s="1"/>
      <c r="I1567" s="1"/>
      <c r="J1567" s="1"/>
      <c r="K1567" s="1"/>
      <c r="L1567" s="1"/>
      <c r="M1567" s="1"/>
      <c r="N1567" s="1"/>
      <c r="O1567" s="1"/>
      <c r="P1567" s="1"/>
      <c r="Q1567" s="1"/>
      <c r="R1567" s="1"/>
      <c r="S1567" s="1"/>
      <c r="T1567" s="1"/>
      <c r="U1567" s="1"/>
    </row>
    <row r="1568" spans="1:21">
      <c r="A1568" s="1"/>
      <c r="B1568" s="1"/>
      <c r="C1568" s="1"/>
      <c r="D1568" s="1"/>
      <c r="E1568" s="1"/>
      <c r="F1568" s="1"/>
      <c r="G1568" s="1"/>
      <c r="H1568" s="1"/>
      <c r="I1568" s="1"/>
      <c r="J1568" s="1"/>
      <c r="K1568" s="1"/>
      <c r="L1568" s="1"/>
      <c r="M1568" s="1"/>
      <c r="N1568" s="1"/>
      <c r="O1568" s="1"/>
      <c r="P1568" s="1"/>
      <c r="Q1568" s="1"/>
      <c r="R1568" s="1"/>
      <c r="S1568" s="1"/>
      <c r="T1568" s="1"/>
      <c r="U1568" s="1"/>
    </row>
    <row r="1569" spans="1:21">
      <c r="A1569" s="1"/>
      <c r="B1569" s="1"/>
      <c r="C1569" s="1"/>
      <c r="D1569" s="1"/>
      <c r="E1569" s="1"/>
      <c r="F1569" s="1"/>
      <c r="G1569" s="1"/>
      <c r="H1569" s="1"/>
      <c r="I1569" s="1"/>
      <c r="J1569" s="1"/>
      <c r="K1569" s="1"/>
      <c r="L1569" s="1"/>
      <c r="M1569" s="1"/>
      <c r="N1569" s="1"/>
      <c r="O1569" s="1"/>
      <c r="P1569" s="1"/>
      <c r="Q1569" s="1"/>
      <c r="R1569" s="1"/>
      <c r="S1569" s="1"/>
      <c r="T1569" s="1"/>
      <c r="U1569" s="1"/>
    </row>
    <row r="1570" spans="1:21">
      <c r="A1570" s="1"/>
      <c r="B1570" s="1"/>
      <c r="C1570" s="1"/>
      <c r="D1570" s="1"/>
      <c r="E1570" s="1"/>
      <c r="F1570" s="1"/>
      <c r="G1570" s="1"/>
      <c r="H1570" s="1"/>
      <c r="I1570" s="1"/>
      <c r="J1570" s="1"/>
      <c r="K1570" s="1"/>
      <c r="L1570" s="1"/>
      <c r="M1570" s="1"/>
      <c r="N1570" s="1"/>
      <c r="O1570" s="1"/>
      <c r="P1570" s="1"/>
      <c r="Q1570" s="1"/>
      <c r="R1570" s="1"/>
      <c r="S1570" s="1"/>
      <c r="T1570" s="1"/>
      <c r="U1570" s="1"/>
    </row>
    <row r="1571" spans="1:21">
      <c r="A1571" s="1"/>
      <c r="B1571" s="1"/>
      <c r="C1571" s="1"/>
      <c r="D1571" s="1"/>
      <c r="E1571" s="1"/>
      <c r="F1571" s="1"/>
      <c r="G1571" s="1"/>
      <c r="H1571" s="1"/>
      <c r="I1571" s="1"/>
      <c r="J1571" s="1"/>
      <c r="K1571" s="1"/>
      <c r="L1571" s="1"/>
      <c r="M1571" s="1"/>
      <c r="N1571" s="1"/>
      <c r="O1571" s="1"/>
      <c r="P1571" s="1"/>
      <c r="Q1571" s="1"/>
      <c r="R1571" s="1"/>
      <c r="S1571" s="1"/>
      <c r="T1571" s="1"/>
      <c r="U1571" s="1"/>
    </row>
    <row r="1572" spans="1:21">
      <c r="A1572" s="1"/>
      <c r="B1572" s="1"/>
      <c r="C1572" s="1"/>
      <c r="D1572" s="1"/>
      <c r="E1572" s="1"/>
      <c r="F1572" s="1"/>
      <c r="G1572" s="1"/>
      <c r="H1572" s="1"/>
      <c r="I1572" s="1"/>
      <c r="J1572" s="1"/>
      <c r="K1572" s="1"/>
      <c r="L1572" s="1"/>
      <c r="M1572" s="1"/>
      <c r="N1572" s="1"/>
      <c r="O1572" s="1"/>
      <c r="P1572" s="1"/>
      <c r="Q1572" s="1"/>
      <c r="R1572" s="1"/>
      <c r="S1572" s="1"/>
      <c r="T1572" s="1"/>
      <c r="U1572" s="1"/>
    </row>
    <row r="1573" spans="1:21">
      <c r="A1573" s="1"/>
      <c r="B1573" s="1"/>
      <c r="C1573" s="1"/>
      <c r="D1573" s="1"/>
      <c r="E1573" s="1"/>
      <c r="F1573" s="1"/>
      <c r="G1573" s="1"/>
      <c r="H1573" s="1"/>
      <c r="I1573" s="1"/>
      <c r="J1573" s="1"/>
      <c r="K1573" s="1"/>
      <c r="L1573" s="1"/>
      <c r="M1573" s="1"/>
      <c r="N1573" s="1"/>
      <c r="O1573" s="1"/>
      <c r="P1573" s="1"/>
      <c r="Q1573" s="1"/>
      <c r="R1573" s="1"/>
      <c r="S1573" s="1"/>
      <c r="T1573" s="1"/>
      <c r="U1573" s="1"/>
    </row>
    <row r="1574" spans="1:21">
      <c r="A1574" s="1"/>
      <c r="B1574" s="1"/>
      <c r="C1574" s="1"/>
      <c r="D1574" s="1"/>
      <c r="E1574" s="1"/>
      <c r="F1574" s="1"/>
      <c r="G1574" s="1"/>
      <c r="H1574" s="1"/>
      <c r="I1574" s="1"/>
      <c r="J1574" s="1"/>
      <c r="K1574" s="1"/>
      <c r="L1574" s="1"/>
      <c r="M1574" s="1"/>
      <c r="N1574" s="1"/>
      <c r="O1574" s="1"/>
      <c r="P1574" s="1"/>
      <c r="Q1574" s="1"/>
      <c r="R1574" s="1"/>
      <c r="S1574" s="1"/>
      <c r="T1574" s="1"/>
      <c r="U1574" s="1"/>
    </row>
    <row r="1575" spans="1:21">
      <c r="A1575" s="1"/>
      <c r="B1575" s="1"/>
      <c r="C1575" s="1"/>
      <c r="D1575" s="1"/>
      <c r="E1575" s="1"/>
      <c r="F1575" s="1"/>
      <c r="G1575" s="1"/>
      <c r="H1575" s="1"/>
      <c r="I1575" s="1"/>
      <c r="J1575" s="1"/>
      <c r="K1575" s="1"/>
      <c r="L1575" s="1"/>
      <c r="M1575" s="1"/>
      <c r="N1575" s="1"/>
      <c r="O1575" s="1"/>
      <c r="P1575" s="1"/>
      <c r="Q1575" s="1"/>
      <c r="R1575" s="1"/>
      <c r="S1575" s="1"/>
      <c r="T1575" s="1"/>
      <c r="U1575" s="1"/>
    </row>
    <row r="1576" spans="1:21">
      <c r="A1576" s="1"/>
      <c r="B1576" s="1"/>
      <c r="C1576" s="1"/>
      <c r="D1576" s="1"/>
      <c r="E1576" s="1"/>
      <c r="F1576" s="1"/>
      <c r="G1576" s="1"/>
      <c r="H1576" s="1"/>
      <c r="I1576" s="1"/>
      <c r="J1576" s="1"/>
      <c r="K1576" s="1"/>
      <c r="L1576" s="1"/>
      <c r="M1576" s="1"/>
      <c r="N1576" s="1"/>
      <c r="O1576" s="1"/>
      <c r="P1576" s="1"/>
      <c r="Q1576" s="1"/>
      <c r="R1576" s="1"/>
      <c r="S1576" s="1"/>
      <c r="T1576" s="1"/>
      <c r="U1576" s="1"/>
    </row>
    <row r="1577" spans="1:21">
      <c r="A1577" s="1"/>
      <c r="B1577" s="1"/>
      <c r="C1577" s="1"/>
      <c r="D1577" s="1"/>
      <c r="E1577" s="1"/>
      <c r="F1577" s="1"/>
      <c r="G1577" s="1"/>
      <c r="H1577" s="1"/>
      <c r="I1577" s="1"/>
      <c r="J1577" s="1"/>
      <c r="K1577" s="1"/>
      <c r="L1577" s="1"/>
      <c r="M1577" s="1"/>
      <c r="N1577" s="1"/>
      <c r="O1577" s="1"/>
      <c r="P1577" s="1"/>
      <c r="Q1577" s="1"/>
      <c r="R1577" s="1"/>
      <c r="S1577" s="1"/>
      <c r="T1577" s="1"/>
      <c r="U1577" s="1"/>
    </row>
    <row r="1578" spans="1:21">
      <c r="A1578" s="1"/>
      <c r="B1578" s="1"/>
      <c r="C1578" s="1"/>
      <c r="D1578" s="1"/>
      <c r="E1578" s="1"/>
      <c r="F1578" s="1"/>
      <c r="G1578" s="1"/>
      <c r="H1578" s="1"/>
      <c r="I1578" s="1"/>
      <c r="J1578" s="1"/>
      <c r="K1578" s="1"/>
      <c r="L1578" s="1"/>
      <c r="M1578" s="1"/>
      <c r="N1578" s="1"/>
      <c r="O1578" s="1"/>
      <c r="P1578" s="1"/>
      <c r="Q1578" s="1"/>
      <c r="R1578" s="1"/>
      <c r="S1578" s="1"/>
      <c r="T1578" s="1"/>
      <c r="U1578" s="1"/>
    </row>
    <row r="1579" spans="1:21">
      <c r="A1579" s="1"/>
      <c r="B1579" s="1"/>
      <c r="C1579" s="1"/>
      <c r="D1579" s="1"/>
      <c r="E1579" s="1"/>
      <c r="F1579" s="1"/>
      <c r="G1579" s="1"/>
      <c r="H1579" s="1"/>
      <c r="I1579" s="1"/>
      <c r="J1579" s="1"/>
      <c r="K1579" s="1"/>
      <c r="L1579" s="1"/>
      <c r="M1579" s="1"/>
      <c r="N1579" s="1"/>
      <c r="O1579" s="1"/>
      <c r="P1579" s="1"/>
      <c r="Q1579" s="1"/>
      <c r="R1579" s="1"/>
      <c r="S1579" s="1"/>
      <c r="T1579" s="1"/>
      <c r="U1579" s="1"/>
    </row>
    <row r="1580" spans="1:21">
      <c r="A1580" s="1"/>
      <c r="B1580" s="1"/>
      <c r="C1580" s="1"/>
      <c r="D1580" s="1"/>
      <c r="E1580" s="1"/>
      <c r="F1580" s="1"/>
      <c r="G1580" s="1"/>
      <c r="H1580" s="1"/>
      <c r="I1580" s="1"/>
      <c r="J1580" s="1"/>
      <c r="K1580" s="1"/>
      <c r="L1580" s="1"/>
      <c r="M1580" s="1"/>
      <c r="N1580" s="1"/>
      <c r="O1580" s="1"/>
      <c r="P1580" s="1"/>
      <c r="Q1580" s="1"/>
      <c r="R1580" s="1"/>
      <c r="S1580" s="1"/>
      <c r="T1580" s="1"/>
      <c r="U1580" s="1"/>
    </row>
    <row r="1581" spans="1:21">
      <c r="A1581" s="1"/>
      <c r="B1581" s="1"/>
      <c r="C1581" s="1"/>
      <c r="D1581" s="1"/>
      <c r="E1581" s="1"/>
      <c r="F1581" s="1"/>
      <c r="G1581" s="1"/>
      <c r="H1581" s="1"/>
      <c r="I1581" s="1"/>
      <c r="J1581" s="1"/>
      <c r="K1581" s="1"/>
      <c r="L1581" s="1"/>
      <c r="M1581" s="1"/>
      <c r="N1581" s="1"/>
      <c r="O1581" s="1"/>
      <c r="P1581" s="1"/>
      <c r="Q1581" s="1"/>
      <c r="R1581" s="1"/>
      <c r="S1581" s="1"/>
      <c r="T1581" s="1"/>
      <c r="U1581" s="1"/>
    </row>
    <row r="1582" spans="1:21">
      <c r="A1582" s="1"/>
      <c r="B1582" s="1"/>
      <c r="C1582" s="1"/>
      <c r="D1582" s="1"/>
      <c r="E1582" s="1"/>
      <c r="F1582" s="1"/>
      <c r="G1582" s="1"/>
      <c r="H1582" s="1"/>
      <c r="I1582" s="1"/>
      <c r="J1582" s="1"/>
      <c r="K1582" s="1"/>
      <c r="L1582" s="1"/>
      <c r="M1582" s="1"/>
      <c r="N1582" s="1"/>
      <c r="O1582" s="1"/>
      <c r="P1582" s="1"/>
      <c r="Q1582" s="1"/>
      <c r="R1582" s="1"/>
      <c r="S1582" s="1"/>
      <c r="T1582" s="1"/>
      <c r="U1582" s="1"/>
    </row>
    <row r="1583" spans="1:21">
      <c r="A1583" s="1"/>
      <c r="B1583" s="1"/>
      <c r="C1583" s="1"/>
      <c r="D1583" s="1"/>
      <c r="E1583" s="1"/>
      <c r="F1583" s="1"/>
      <c r="G1583" s="1"/>
      <c r="H1583" s="1"/>
      <c r="I1583" s="1"/>
      <c r="J1583" s="1"/>
      <c r="K1583" s="1"/>
      <c r="L1583" s="1"/>
      <c r="M1583" s="1"/>
      <c r="N1583" s="1"/>
      <c r="O1583" s="1"/>
      <c r="P1583" s="1"/>
      <c r="Q1583" s="1"/>
      <c r="R1583" s="1"/>
      <c r="S1583" s="1"/>
      <c r="T1583" s="1"/>
      <c r="U1583" s="1"/>
    </row>
    <row r="1584" spans="1:21">
      <c r="A1584" s="1"/>
      <c r="B1584" s="1"/>
      <c r="C1584" s="1"/>
      <c r="D1584" s="1"/>
      <c r="E1584" s="1"/>
      <c r="F1584" s="1"/>
      <c r="G1584" s="1"/>
      <c r="H1584" s="1"/>
      <c r="I1584" s="1"/>
      <c r="J1584" s="1"/>
      <c r="K1584" s="1"/>
      <c r="L1584" s="1"/>
      <c r="M1584" s="1"/>
      <c r="N1584" s="1"/>
      <c r="O1584" s="1"/>
      <c r="P1584" s="1"/>
      <c r="Q1584" s="1"/>
      <c r="R1584" s="1"/>
      <c r="S1584" s="1"/>
      <c r="T1584" s="1"/>
      <c r="U1584" s="1"/>
    </row>
    <row r="1585" spans="1:21">
      <c r="A1585" s="1"/>
      <c r="B1585" s="1"/>
      <c r="C1585" s="1"/>
      <c r="D1585" s="1"/>
      <c r="E1585" s="1"/>
      <c r="F1585" s="1"/>
      <c r="G1585" s="1"/>
      <c r="H1585" s="1"/>
      <c r="I1585" s="1"/>
      <c r="J1585" s="1"/>
      <c r="K1585" s="1"/>
      <c r="L1585" s="1"/>
      <c r="M1585" s="1"/>
      <c r="N1585" s="1"/>
      <c r="O1585" s="1"/>
      <c r="P1585" s="1"/>
      <c r="Q1585" s="1"/>
      <c r="R1585" s="1"/>
      <c r="S1585" s="1"/>
      <c r="T1585" s="1"/>
      <c r="U1585" s="1"/>
    </row>
    <row r="1586" spans="1:21">
      <c r="A1586" s="1"/>
      <c r="B1586" s="1"/>
      <c r="C1586" s="1"/>
      <c r="D1586" s="1"/>
      <c r="E1586" s="1"/>
      <c r="F1586" s="1"/>
      <c r="G1586" s="1"/>
      <c r="H1586" s="1"/>
      <c r="I1586" s="1"/>
      <c r="J1586" s="1"/>
      <c r="K1586" s="1"/>
      <c r="L1586" s="1"/>
      <c r="M1586" s="1"/>
      <c r="N1586" s="1"/>
      <c r="O1586" s="1"/>
      <c r="P1586" s="1"/>
      <c r="Q1586" s="1"/>
      <c r="R1586" s="1"/>
      <c r="S1586" s="1"/>
      <c r="T1586" s="1"/>
      <c r="U1586" s="1"/>
    </row>
    <row r="1587" spans="1:21">
      <c r="A1587" s="1"/>
      <c r="B1587" s="1"/>
      <c r="C1587" s="1"/>
      <c r="D1587" s="1"/>
      <c r="E1587" s="1"/>
      <c r="F1587" s="1"/>
      <c r="G1587" s="1"/>
      <c r="H1587" s="1"/>
      <c r="I1587" s="1"/>
      <c r="J1587" s="1"/>
      <c r="K1587" s="1"/>
      <c r="L1587" s="1"/>
      <c r="M1587" s="1"/>
      <c r="N1587" s="1"/>
      <c r="O1587" s="1"/>
      <c r="P1587" s="1"/>
      <c r="Q1587" s="1"/>
      <c r="R1587" s="1"/>
      <c r="S1587" s="1"/>
      <c r="T1587" s="1"/>
      <c r="U1587" s="1"/>
    </row>
    <row r="1588" spans="1:21">
      <c r="A1588" s="1"/>
      <c r="B1588" s="1"/>
      <c r="C1588" s="1"/>
      <c r="D1588" s="1"/>
      <c r="E1588" s="1"/>
      <c r="F1588" s="1"/>
      <c r="G1588" s="1"/>
      <c r="H1588" s="1"/>
      <c r="I1588" s="1"/>
      <c r="J1588" s="1"/>
      <c r="K1588" s="1"/>
      <c r="L1588" s="1"/>
      <c r="M1588" s="1"/>
      <c r="N1588" s="1"/>
      <c r="O1588" s="1"/>
      <c r="P1588" s="1"/>
      <c r="Q1588" s="1"/>
      <c r="R1588" s="1"/>
      <c r="S1588" s="1"/>
      <c r="T1588" s="1"/>
      <c r="U1588" s="1"/>
    </row>
    <row r="1589" spans="1:21">
      <c r="A1589" s="1"/>
      <c r="B1589" s="1"/>
      <c r="C1589" s="1"/>
      <c r="D1589" s="1"/>
      <c r="E1589" s="1"/>
      <c r="F1589" s="1"/>
      <c r="G1589" s="1"/>
      <c r="H1589" s="1"/>
      <c r="I1589" s="1"/>
      <c r="J1589" s="1"/>
      <c r="K1589" s="1"/>
      <c r="L1589" s="1"/>
      <c r="M1589" s="1"/>
      <c r="N1589" s="1"/>
      <c r="O1589" s="1"/>
      <c r="P1589" s="1"/>
      <c r="Q1589" s="1"/>
      <c r="R1589" s="1"/>
      <c r="S1589" s="1"/>
      <c r="T1589" s="1"/>
      <c r="U1589" s="1"/>
    </row>
    <row r="1590" spans="1:21">
      <c r="A1590" s="1"/>
      <c r="B1590" s="1"/>
      <c r="C1590" s="1"/>
      <c r="D1590" s="1"/>
      <c r="E1590" s="1"/>
      <c r="F1590" s="1"/>
      <c r="G1590" s="1"/>
      <c r="H1590" s="1"/>
      <c r="I1590" s="1"/>
      <c r="J1590" s="1"/>
      <c r="K1590" s="1"/>
      <c r="L1590" s="1"/>
      <c r="M1590" s="1"/>
      <c r="N1590" s="1"/>
      <c r="O1590" s="1"/>
      <c r="P1590" s="1"/>
      <c r="Q1590" s="1"/>
      <c r="R1590" s="1"/>
      <c r="S1590" s="1"/>
      <c r="T1590" s="1"/>
      <c r="U1590" s="1"/>
    </row>
    <row r="1591" spans="1:21">
      <c r="A1591" s="1"/>
      <c r="B1591" s="1"/>
      <c r="C1591" s="1"/>
      <c r="D1591" s="1"/>
      <c r="E1591" s="1"/>
      <c r="F1591" s="1"/>
      <c r="G1591" s="1"/>
      <c r="H1591" s="1"/>
      <c r="I1591" s="1"/>
      <c r="J1591" s="1"/>
      <c r="K1591" s="1"/>
      <c r="L1591" s="1"/>
      <c r="M1591" s="1"/>
      <c r="N1591" s="1"/>
      <c r="O1591" s="1"/>
      <c r="P1591" s="1"/>
      <c r="Q1591" s="1"/>
      <c r="R1591" s="1"/>
      <c r="S1591" s="1"/>
      <c r="T1591" s="1"/>
      <c r="U1591" s="1"/>
    </row>
    <row r="1592" spans="1:21">
      <c r="A1592" s="1"/>
      <c r="B1592" s="1"/>
      <c r="C1592" s="1"/>
      <c r="D1592" s="1"/>
      <c r="E1592" s="1"/>
      <c r="F1592" s="1"/>
      <c r="G1592" s="1"/>
      <c r="H1592" s="1"/>
      <c r="I1592" s="1"/>
      <c r="J1592" s="1"/>
      <c r="K1592" s="1"/>
      <c r="L1592" s="1"/>
      <c r="M1592" s="1"/>
      <c r="N1592" s="1"/>
      <c r="O1592" s="1"/>
      <c r="P1592" s="1"/>
      <c r="Q1592" s="1"/>
      <c r="R1592" s="1"/>
      <c r="S1592" s="1"/>
      <c r="T1592" s="1"/>
      <c r="U1592" s="1"/>
    </row>
    <row r="1593" spans="1:21">
      <c r="A1593" s="1"/>
      <c r="B1593" s="1"/>
      <c r="C1593" s="1"/>
      <c r="D1593" s="1"/>
      <c r="E1593" s="1"/>
      <c r="F1593" s="1"/>
      <c r="G1593" s="1"/>
      <c r="H1593" s="1"/>
      <c r="I1593" s="1"/>
      <c r="J1593" s="1"/>
      <c r="K1593" s="1"/>
      <c r="L1593" s="1"/>
      <c r="M1593" s="1"/>
      <c r="N1593" s="1"/>
      <c r="O1593" s="1"/>
      <c r="P1593" s="1"/>
      <c r="Q1593" s="1"/>
      <c r="R1593" s="1"/>
      <c r="S1593" s="1"/>
      <c r="T1593" s="1"/>
      <c r="U1593" s="1"/>
    </row>
    <row r="1594" spans="1:21">
      <c r="A1594" s="1"/>
      <c r="B1594" s="1"/>
      <c r="C1594" s="1"/>
      <c r="D1594" s="1"/>
      <c r="E1594" s="1"/>
      <c r="F1594" s="1"/>
      <c r="G1594" s="1"/>
      <c r="H1594" s="1"/>
      <c r="I1594" s="1"/>
      <c r="J1594" s="1"/>
      <c r="K1594" s="1"/>
      <c r="L1594" s="1"/>
      <c r="M1594" s="1"/>
      <c r="N1594" s="1"/>
      <c r="O1594" s="1"/>
      <c r="P1594" s="1"/>
      <c r="Q1594" s="1"/>
      <c r="R1594" s="1"/>
      <c r="S1594" s="1"/>
      <c r="T1594" s="1"/>
      <c r="U1594" s="1"/>
    </row>
    <row r="1595" spans="1:21">
      <c r="A1595" s="1"/>
      <c r="B1595" s="1"/>
      <c r="C1595" s="1"/>
      <c r="D1595" s="1"/>
      <c r="E1595" s="1"/>
      <c r="F1595" s="1"/>
      <c r="G1595" s="1"/>
      <c r="H1595" s="1"/>
      <c r="I1595" s="1"/>
      <c r="J1595" s="1"/>
      <c r="K1595" s="1"/>
      <c r="L1595" s="1"/>
      <c r="M1595" s="1"/>
      <c r="N1595" s="1"/>
      <c r="O1595" s="1"/>
      <c r="P1595" s="1"/>
      <c r="Q1595" s="1"/>
      <c r="R1595" s="1"/>
      <c r="S1595" s="1"/>
      <c r="T1595" s="1"/>
      <c r="U1595" s="1"/>
    </row>
    <row r="1596" spans="1:21">
      <c r="A1596" s="1"/>
      <c r="B1596" s="1"/>
      <c r="C1596" s="1"/>
      <c r="D1596" s="1"/>
      <c r="E1596" s="1"/>
      <c r="F1596" s="1"/>
      <c r="G1596" s="1"/>
      <c r="H1596" s="1"/>
      <c r="I1596" s="1"/>
      <c r="J1596" s="1"/>
      <c r="K1596" s="1"/>
      <c r="L1596" s="1"/>
      <c r="M1596" s="1"/>
      <c r="N1596" s="1"/>
      <c r="O1596" s="1"/>
      <c r="P1596" s="1"/>
      <c r="Q1596" s="1"/>
      <c r="R1596" s="1"/>
      <c r="S1596" s="1"/>
      <c r="T1596" s="1"/>
      <c r="U1596" s="1"/>
    </row>
    <row r="1597" spans="1:21">
      <c r="A1597" s="1"/>
      <c r="B1597" s="1"/>
      <c r="C1597" s="1"/>
      <c r="D1597" s="1"/>
      <c r="E1597" s="1"/>
      <c r="F1597" s="1"/>
      <c r="G1597" s="1"/>
      <c r="H1597" s="1"/>
      <c r="I1597" s="1"/>
      <c r="J1597" s="1"/>
      <c r="K1597" s="1"/>
      <c r="L1597" s="1"/>
      <c r="M1597" s="1"/>
      <c r="N1597" s="1"/>
      <c r="O1597" s="1"/>
      <c r="P1597" s="1"/>
      <c r="Q1597" s="1"/>
      <c r="R1597" s="1"/>
      <c r="S1597" s="1"/>
      <c r="T1597" s="1"/>
      <c r="U1597" s="1"/>
    </row>
    <row r="1598" spans="1:21">
      <c r="A1598" s="1"/>
      <c r="B1598" s="1"/>
      <c r="C1598" s="1"/>
      <c r="D1598" s="1"/>
      <c r="E1598" s="1"/>
      <c r="F1598" s="1"/>
      <c r="G1598" s="1"/>
      <c r="H1598" s="1"/>
      <c r="I1598" s="1"/>
      <c r="J1598" s="1"/>
      <c r="K1598" s="1"/>
      <c r="L1598" s="1"/>
      <c r="M1598" s="1"/>
      <c r="N1598" s="1"/>
      <c r="O1598" s="1"/>
      <c r="P1598" s="1"/>
      <c r="Q1598" s="1"/>
      <c r="R1598" s="1"/>
      <c r="S1598" s="1"/>
      <c r="T1598" s="1"/>
      <c r="U1598" s="1"/>
    </row>
    <row r="1599" spans="1:21">
      <c r="A1599" s="1"/>
      <c r="B1599" s="1"/>
      <c r="C1599" s="1"/>
      <c r="D1599" s="1"/>
      <c r="E1599" s="1"/>
      <c r="F1599" s="1"/>
      <c r="G1599" s="1"/>
      <c r="H1599" s="1"/>
      <c r="I1599" s="1"/>
      <c r="J1599" s="1"/>
      <c r="K1599" s="1"/>
      <c r="L1599" s="1"/>
      <c r="M1599" s="1"/>
      <c r="N1599" s="1"/>
      <c r="O1599" s="1"/>
      <c r="P1599" s="1"/>
      <c r="Q1599" s="1"/>
      <c r="R1599" s="1"/>
      <c r="S1599" s="1"/>
      <c r="T1599" s="1"/>
      <c r="U1599" s="1"/>
    </row>
    <row r="1600" spans="1:21">
      <c r="A1600" s="1"/>
      <c r="B1600" s="1"/>
      <c r="C1600" s="1"/>
      <c r="D1600" s="1"/>
      <c r="E1600" s="1"/>
      <c r="F1600" s="1"/>
      <c r="G1600" s="1"/>
      <c r="H1600" s="1"/>
      <c r="I1600" s="1"/>
      <c r="J1600" s="1"/>
      <c r="K1600" s="1"/>
      <c r="L1600" s="1"/>
      <c r="M1600" s="1"/>
      <c r="N1600" s="1"/>
      <c r="O1600" s="1"/>
      <c r="P1600" s="1"/>
      <c r="Q1600" s="1"/>
      <c r="R1600" s="1"/>
      <c r="S1600" s="1"/>
      <c r="T1600" s="1"/>
      <c r="U1600" s="1"/>
    </row>
    <row r="1601" spans="1:21">
      <c r="A1601" s="1"/>
      <c r="B1601" s="1"/>
      <c r="C1601" s="1"/>
      <c r="D1601" s="1"/>
      <c r="E1601" s="1"/>
      <c r="F1601" s="1"/>
      <c r="G1601" s="1"/>
      <c r="H1601" s="1"/>
      <c r="I1601" s="1"/>
      <c r="J1601" s="1"/>
      <c r="K1601" s="1"/>
      <c r="L1601" s="1"/>
      <c r="M1601" s="1"/>
      <c r="N1601" s="1"/>
      <c r="O1601" s="1"/>
      <c r="P1601" s="1"/>
      <c r="Q1601" s="1"/>
      <c r="R1601" s="1"/>
      <c r="S1601" s="1"/>
      <c r="T1601" s="1"/>
      <c r="U1601" s="1"/>
    </row>
    <row r="1602" spans="1:21">
      <c r="A1602" s="1"/>
      <c r="B1602" s="1"/>
      <c r="C1602" s="1"/>
      <c r="D1602" s="1"/>
      <c r="E1602" s="1"/>
      <c r="F1602" s="1"/>
      <c r="G1602" s="1"/>
      <c r="H1602" s="1"/>
      <c r="I1602" s="1"/>
      <c r="J1602" s="1"/>
      <c r="K1602" s="1"/>
      <c r="L1602" s="1"/>
      <c r="M1602" s="1"/>
      <c r="N1602" s="1"/>
      <c r="O1602" s="1"/>
      <c r="P1602" s="1"/>
      <c r="Q1602" s="1"/>
      <c r="R1602" s="1"/>
      <c r="S1602" s="1"/>
      <c r="T1602" s="1"/>
      <c r="U1602" s="1"/>
    </row>
    <row r="1603" spans="1:21">
      <c r="A1603" s="1"/>
      <c r="B1603" s="1"/>
      <c r="C1603" s="1"/>
      <c r="D1603" s="1"/>
      <c r="E1603" s="1"/>
      <c r="F1603" s="1"/>
      <c r="G1603" s="1"/>
      <c r="H1603" s="1"/>
      <c r="I1603" s="1"/>
      <c r="J1603" s="1"/>
      <c r="K1603" s="1"/>
      <c r="L1603" s="1"/>
      <c r="M1603" s="1"/>
      <c r="N1603" s="1"/>
      <c r="O1603" s="1"/>
      <c r="P1603" s="1"/>
      <c r="Q1603" s="1"/>
      <c r="R1603" s="1"/>
      <c r="S1603" s="1"/>
      <c r="T1603" s="1"/>
      <c r="U1603" s="1"/>
    </row>
    <row r="1604" spans="1:21">
      <c r="A1604" s="1"/>
      <c r="B1604" s="1"/>
      <c r="C1604" s="1"/>
      <c r="D1604" s="1"/>
      <c r="E1604" s="1"/>
      <c r="F1604" s="1"/>
      <c r="G1604" s="1"/>
      <c r="H1604" s="1"/>
      <c r="I1604" s="1"/>
      <c r="J1604" s="1"/>
      <c r="K1604" s="1"/>
      <c r="L1604" s="1"/>
      <c r="M1604" s="1"/>
      <c r="N1604" s="1"/>
      <c r="O1604" s="1"/>
      <c r="P1604" s="1"/>
      <c r="Q1604" s="1"/>
      <c r="R1604" s="1"/>
      <c r="S1604" s="1"/>
      <c r="T1604" s="1"/>
      <c r="U1604" s="1"/>
    </row>
    <row r="1605" spans="1:21">
      <c r="A1605" s="1"/>
      <c r="B1605" s="1"/>
      <c r="C1605" s="1"/>
      <c r="D1605" s="1"/>
      <c r="E1605" s="1"/>
      <c r="F1605" s="1"/>
      <c r="G1605" s="1"/>
      <c r="H1605" s="1"/>
      <c r="I1605" s="1"/>
      <c r="J1605" s="1"/>
      <c r="K1605" s="1"/>
      <c r="L1605" s="1"/>
      <c r="M1605" s="1"/>
      <c r="N1605" s="1"/>
      <c r="O1605" s="1"/>
      <c r="P1605" s="1"/>
      <c r="Q1605" s="1"/>
      <c r="R1605" s="1"/>
      <c r="S1605" s="1"/>
      <c r="T1605" s="1"/>
      <c r="U1605" s="1"/>
    </row>
    <row r="1606" spans="1:21">
      <c r="A1606" s="1"/>
      <c r="B1606" s="1"/>
      <c r="C1606" s="1"/>
      <c r="D1606" s="1"/>
      <c r="E1606" s="1"/>
      <c r="F1606" s="1"/>
      <c r="G1606" s="1"/>
      <c r="H1606" s="1"/>
      <c r="I1606" s="1"/>
      <c r="J1606" s="1"/>
      <c r="K1606" s="1"/>
      <c r="L1606" s="1"/>
      <c r="M1606" s="1"/>
      <c r="N1606" s="1"/>
      <c r="O1606" s="1"/>
      <c r="P1606" s="1"/>
      <c r="Q1606" s="1"/>
      <c r="R1606" s="1"/>
      <c r="S1606" s="1"/>
      <c r="T1606" s="1"/>
      <c r="U1606" s="1"/>
    </row>
    <row r="1607" spans="1:21">
      <c r="A1607" s="1"/>
      <c r="B1607" s="1"/>
      <c r="C1607" s="1"/>
      <c r="D1607" s="1"/>
      <c r="E1607" s="1"/>
      <c r="F1607" s="1"/>
      <c r="G1607" s="1"/>
      <c r="H1607" s="1"/>
      <c r="I1607" s="1"/>
      <c r="J1607" s="1"/>
      <c r="K1607" s="1"/>
      <c r="L1607" s="1"/>
      <c r="M1607" s="1"/>
      <c r="N1607" s="1"/>
      <c r="O1607" s="1"/>
      <c r="P1607" s="1"/>
      <c r="Q1607" s="1"/>
      <c r="R1607" s="1"/>
      <c r="S1607" s="1"/>
      <c r="T1607" s="1"/>
      <c r="U1607" s="1"/>
    </row>
    <row r="1608" spans="1:21">
      <c r="A1608" s="1"/>
      <c r="B1608" s="1"/>
      <c r="C1608" s="1"/>
      <c r="D1608" s="1"/>
      <c r="E1608" s="1"/>
      <c r="F1608" s="1"/>
      <c r="G1608" s="1"/>
      <c r="H1608" s="1"/>
      <c r="I1608" s="1"/>
      <c r="J1608" s="1"/>
      <c r="K1608" s="1"/>
      <c r="L1608" s="1"/>
      <c r="M1608" s="1"/>
      <c r="N1608" s="1"/>
      <c r="O1608" s="1"/>
      <c r="P1608" s="1"/>
      <c r="Q1608" s="1"/>
      <c r="R1608" s="1"/>
      <c r="S1608" s="1"/>
      <c r="T1608" s="1"/>
      <c r="U1608" s="1"/>
    </row>
    <row r="1609" spans="1:21">
      <c r="A1609" s="1"/>
      <c r="B1609" s="1"/>
      <c r="C1609" s="1"/>
      <c r="D1609" s="1"/>
      <c r="E1609" s="1"/>
      <c r="F1609" s="1"/>
      <c r="G1609" s="1"/>
      <c r="H1609" s="1"/>
      <c r="I1609" s="1"/>
      <c r="J1609" s="1"/>
      <c r="K1609" s="1"/>
      <c r="L1609" s="1"/>
      <c r="M1609" s="1"/>
      <c r="N1609" s="1"/>
      <c r="O1609" s="1"/>
      <c r="P1609" s="1"/>
      <c r="Q1609" s="1"/>
      <c r="R1609" s="1"/>
      <c r="S1609" s="1"/>
      <c r="T1609" s="1"/>
      <c r="U1609" s="1"/>
    </row>
    <row r="1610" spans="1:21">
      <c r="A1610" s="1"/>
      <c r="B1610" s="1"/>
      <c r="C1610" s="1"/>
      <c r="D1610" s="1"/>
      <c r="E1610" s="1"/>
      <c r="F1610" s="1"/>
      <c r="G1610" s="1"/>
      <c r="H1610" s="1"/>
      <c r="I1610" s="1"/>
      <c r="J1610" s="1"/>
      <c r="K1610" s="1"/>
      <c r="L1610" s="1"/>
      <c r="M1610" s="1"/>
      <c r="N1610" s="1"/>
      <c r="O1610" s="1"/>
      <c r="P1610" s="1"/>
      <c r="Q1610" s="1"/>
      <c r="R1610" s="1"/>
      <c r="S1610" s="1"/>
      <c r="T1610" s="1"/>
      <c r="U1610" s="1"/>
    </row>
    <row r="1611" spans="1:21">
      <c r="A1611" s="1"/>
      <c r="B1611" s="1"/>
      <c r="C1611" s="1"/>
      <c r="D1611" s="1"/>
      <c r="E1611" s="1"/>
      <c r="F1611" s="1"/>
      <c r="G1611" s="1"/>
      <c r="H1611" s="1"/>
      <c r="I1611" s="1"/>
      <c r="J1611" s="1"/>
      <c r="K1611" s="1"/>
      <c r="L1611" s="1"/>
      <c r="M1611" s="1"/>
      <c r="N1611" s="1"/>
      <c r="O1611" s="1"/>
      <c r="P1611" s="1"/>
      <c r="Q1611" s="1"/>
      <c r="R1611" s="1"/>
      <c r="S1611" s="1"/>
      <c r="T1611" s="1"/>
      <c r="U1611" s="1"/>
    </row>
    <row r="1612" spans="1:21">
      <c r="A1612" s="1"/>
      <c r="B1612" s="1"/>
      <c r="C1612" s="1"/>
      <c r="D1612" s="1"/>
      <c r="E1612" s="1"/>
      <c r="F1612" s="1"/>
      <c r="G1612" s="1"/>
      <c r="H1612" s="1"/>
      <c r="I1612" s="1"/>
      <c r="J1612" s="1"/>
      <c r="K1612" s="1"/>
      <c r="L1612" s="1"/>
      <c r="M1612" s="1"/>
      <c r="N1612" s="1"/>
      <c r="O1612" s="1"/>
      <c r="P1612" s="1"/>
      <c r="Q1612" s="1"/>
      <c r="R1612" s="1"/>
      <c r="S1612" s="1"/>
      <c r="T1612" s="1"/>
      <c r="U1612" s="1"/>
    </row>
    <row r="1613" spans="1:21">
      <c r="A1613" s="1"/>
      <c r="B1613" s="1"/>
      <c r="C1613" s="1"/>
      <c r="D1613" s="1"/>
      <c r="E1613" s="1"/>
      <c r="F1613" s="1"/>
      <c r="G1613" s="1"/>
      <c r="H1613" s="1"/>
      <c r="I1613" s="1"/>
      <c r="J1613" s="1"/>
      <c r="K1613" s="1"/>
      <c r="L1613" s="1"/>
      <c r="M1613" s="1"/>
      <c r="N1613" s="1"/>
      <c r="O1613" s="1"/>
      <c r="P1613" s="1"/>
      <c r="Q1613" s="1"/>
      <c r="R1613" s="1"/>
      <c r="S1613" s="1"/>
      <c r="T1613" s="1"/>
      <c r="U1613" s="1"/>
    </row>
    <row r="1614" spans="1:21">
      <c r="A1614" s="1"/>
      <c r="B1614" s="1"/>
      <c r="C1614" s="1"/>
      <c r="D1614" s="1"/>
      <c r="E1614" s="1"/>
      <c r="F1614" s="1"/>
      <c r="G1614" s="1"/>
      <c r="H1614" s="1"/>
      <c r="I1614" s="1"/>
      <c r="J1614" s="1"/>
      <c r="K1614" s="1"/>
      <c r="L1614" s="1"/>
      <c r="M1614" s="1"/>
      <c r="N1614" s="1"/>
      <c r="O1614" s="1"/>
      <c r="P1614" s="1"/>
      <c r="Q1614" s="1"/>
      <c r="R1614" s="1"/>
      <c r="S1614" s="1"/>
      <c r="T1614" s="1"/>
      <c r="U1614" s="1"/>
    </row>
    <row r="1615" spans="1:21">
      <c r="A1615" s="1"/>
      <c r="B1615" s="1"/>
      <c r="C1615" s="1"/>
      <c r="D1615" s="1"/>
      <c r="E1615" s="1"/>
      <c r="F1615" s="1"/>
      <c r="G1615" s="1"/>
      <c r="H1615" s="1"/>
      <c r="I1615" s="1"/>
      <c r="J1615" s="1"/>
      <c r="K1615" s="1"/>
      <c r="L1615" s="1"/>
      <c r="M1615" s="1"/>
      <c r="N1615" s="1"/>
      <c r="O1615" s="1"/>
      <c r="P1615" s="1"/>
      <c r="Q1615" s="1"/>
      <c r="R1615" s="1"/>
      <c r="S1615" s="1"/>
      <c r="T1615" s="1"/>
      <c r="U1615" s="1"/>
    </row>
    <row r="1616" spans="1:21">
      <c r="A1616" s="1"/>
      <c r="B1616" s="1"/>
      <c r="C1616" s="1"/>
      <c r="D1616" s="1"/>
      <c r="E1616" s="1"/>
      <c r="F1616" s="1"/>
      <c r="G1616" s="1"/>
      <c r="H1616" s="1"/>
      <c r="I1616" s="1"/>
      <c r="J1616" s="1"/>
      <c r="K1616" s="1"/>
      <c r="L1616" s="1"/>
      <c r="M1616" s="1"/>
      <c r="N1616" s="1"/>
      <c r="O1616" s="1"/>
      <c r="P1616" s="1"/>
      <c r="Q1616" s="1"/>
      <c r="R1616" s="1"/>
      <c r="S1616" s="1"/>
      <c r="T1616" s="1"/>
      <c r="U1616" s="1"/>
    </row>
    <row r="1617" spans="1:21">
      <c r="A1617" s="1"/>
      <c r="B1617" s="1"/>
      <c r="C1617" s="1"/>
      <c r="D1617" s="1"/>
      <c r="E1617" s="1"/>
      <c r="F1617" s="1"/>
      <c r="G1617" s="1"/>
      <c r="H1617" s="1"/>
      <c r="I1617" s="1"/>
      <c r="J1617" s="1"/>
      <c r="K1617" s="1"/>
      <c r="L1617" s="1"/>
      <c r="M1617" s="1"/>
      <c r="N1617" s="1"/>
      <c r="O1617" s="1"/>
      <c r="P1617" s="1"/>
      <c r="Q1617" s="1"/>
      <c r="R1617" s="1"/>
      <c r="S1617" s="1"/>
      <c r="T1617" s="1"/>
      <c r="U1617" s="1"/>
    </row>
    <row r="1618" spans="1:21">
      <c r="A1618" s="1"/>
      <c r="B1618" s="1"/>
      <c r="C1618" s="1"/>
      <c r="D1618" s="1"/>
      <c r="E1618" s="1"/>
      <c r="F1618" s="1"/>
      <c r="G1618" s="1"/>
      <c r="H1618" s="1"/>
      <c r="I1618" s="1"/>
      <c r="J1618" s="1"/>
      <c r="K1618" s="1"/>
      <c r="L1618" s="1"/>
      <c r="M1618" s="1"/>
      <c r="N1618" s="1"/>
      <c r="O1618" s="1"/>
      <c r="P1618" s="1"/>
      <c r="Q1618" s="1"/>
      <c r="R1618" s="1"/>
      <c r="S1618" s="1"/>
      <c r="T1618" s="1"/>
      <c r="U1618" s="1"/>
    </row>
    <row r="1619" spans="1:21">
      <c r="A1619" s="1"/>
      <c r="B1619" s="1"/>
      <c r="C1619" s="1"/>
      <c r="D1619" s="1"/>
      <c r="E1619" s="1"/>
      <c r="F1619" s="1"/>
      <c r="G1619" s="1"/>
      <c r="H1619" s="1"/>
      <c r="I1619" s="1"/>
      <c r="J1619" s="1"/>
      <c r="K1619" s="1"/>
      <c r="L1619" s="1"/>
      <c r="M1619" s="1"/>
      <c r="N1619" s="1"/>
      <c r="O1619" s="1"/>
      <c r="P1619" s="1"/>
      <c r="Q1619" s="1"/>
      <c r="R1619" s="1"/>
      <c r="S1619" s="1"/>
      <c r="T1619" s="1"/>
      <c r="U1619" s="1"/>
    </row>
    <row r="1620" spans="1:21">
      <c r="A1620" s="1"/>
      <c r="B1620" s="1"/>
      <c r="C1620" s="1"/>
      <c r="D1620" s="1"/>
      <c r="E1620" s="1"/>
      <c r="F1620" s="1"/>
      <c r="G1620" s="1"/>
      <c r="H1620" s="1"/>
      <c r="I1620" s="1"/>
      <c r="J1620" s="1"/>
      <c r="K1620" s="1"/>
      <c r="L1620" s="1"/>
      <c r="M1620" s="1"/>
      <c r="N1620" s="1"/>
      <c r="O1620" s="1"/>
      <c r="P1620" s="1"/>
      <c r="Q1620" s="1"/>
      <c r="R1620" s="1"/>
      <c r="S1620" s="1"/>
      <c r="T1620" s="1"/>
      <c r="U1620" s="1"/>
    </row>
    <row r="1621" spans="1:21">
      <c r="A1621" s="1"/>
      <c r="B1621" s="1"/>
      <c r="C1621" s="1"/>
      <c r="D1621" s="1"/>
      <c r="E1621" s="1"/>
      <c r="F1621" s="1"/>
      <c r="G1621" s="1"/>
      <c r="H1621" s="1"/>
      <c r="I1621" s="1"/>
      <c r="J1621" s="1"/>
      <c r="K1621" s="1"/>
      <c r="L1621" s="1"/>
      <c r="M1621" s="1"/>
      <c r="N1621" s="1"/>
      <c r="O1621" s="1"/>
      <c r="P1621" s="1"/>
      <c r="Q1621" s="1"/>
      <c r="R1621" s="1"/>
      <c r="S1621" s="1"/>
      <c r="T1621" s="1"/>
      <c r="U1621" s="1"/>
    </row>
    <row r="1622" spans="1:21">
      <c r="A1622" s="1"/>
      <c r="B1622" s="1"/>
      <c r="C1622" s="1"/>
      <c r="D1622" s="1"/>
      <c r="E1622" s="1"/>
      <c r="F1622" s="1"/>
      <c r="G1622" s="1"/>
      <c r="H1622" s="1"/>
      <c r="I1622" s="1"/>
      <c r="J1622" s="1"/>
      <c r="K1622" s="1"/>
      <c r="L1622" s="1"/>
      <c r="M1622" s="1"/>
      <c r="N1622" s="1"/>
      <c r="O1622" s="1"/>
      <c r="P1622" s="1"/>
      <c r="Q1622" s="1"/>
      <c r="R1622" s="1"/>
      <c r="S1622" s="1"/>
      <c r="T1622" s="1"/>
      <c r="U1622" s="1"/>
    </row>
    <row r="1623" spans="1:21">
      <c r="A1623" s="1"/>
      <c r="B1623" s="1"/>
      <c r="C1623" s="1"/>
      <c r="D1623" s="1"/>
      <c r="E1623" s="1"/>
      <c r="F1623" s="1"/>
      <c r="G1623" s="1"/>
      <c r="H1623" s="1"/>
      <c r="I1623" s="1"/>
      <c r="J1623" s="1"/>
      <c r="K1623" s="1"/>
      <c r="L1623" s="1"/>
      <c r="M1623" s="1"/>
      <c r="N1623" s="1"/>
      <c r="O1623" s="1"/>
      <c r="P1623" s="1"/>
      <c r="Q1623" s="1"/>
      <c r="R1623" s="1"/>
      <c r="S1623" s="1"/>
      <c r="T1623" s="1"/>
      <c r="U1623" s="1"/>
    </row>
    <row r="1624" spans="1:21">
      <c r="A1624" s="1"/>
      <c r="B1624" s="1"/>
      <c r="C1624" s="1"/>
      <c r="D1624" s="1"/>
      <c r="E1624" s="1"/>
      <c r="F1624" s="1"/>
      <c r="G1624" s="1"/>
      <c r="H1624" s="1"/>
      <c r="I1624" s="1"/>
      <c r="J1624" s="1"/>
      <c r="K1624" s="1"/>
      <c r="L1624" s="1"/>
      <c r="M1624" s="1"/>
      <c r="N1624" s="1"/>
      <c r="O1624" s="1"/>
      <c r="P1624" s="1"/>
      <c r="Q1624" s="1"/>
      <c r="R1624" s="1"/>
      <c r="S1624" s="1"/>
      <c r="T1624" s="1"/>
      <c r="U1624" s="1"/>
    </row>
    <row r="1625" spans="1:21">
      <c r="A1625" s="1"/>
      <c r="B1625" s="1"/>
      <c r="C1625" s="1"/>
      <c r="D1625" s="1"/>
      <c r="E1625" s="1"/>
      <c r="F1625" s="1"/>
      <c r="G1625" s="1"/>
      <c r="H1625" s="1"/>
      <c r="I1625" s="1"/>
      <c r="J1625" s="1"/>
      <c r="K1625" s="1"/>
      <c r="L1625" s="1"/>
      <c r="M1625" s="1"/>
      <c r="N1625" s="1"/>
      <c r="O1625" s="1"/>
      <c r="P1625" s="1"/>
      <c r="Q1625" s="1"/>
      <c r="R1625" s="1"/>
      <c r="S1625" s="1"/>
      <c r="T1625" s="1"/>
      <c r="U1625" s="1"/>
    </row>
    <row r="1626" spans="1:21">
      <c r="A1626" s="1"/>
      <c r="B1626" s="1"/>
      <c r="C1626" s="1"/>
      <c r="D1626" s="1"/>
      <c r="E1626" s="1"/>
      <c r="F1626" s="1"/>
      <c r="G1626" s="1"/>
      <c r="H1626" s="1"/>
      <c r="I1626" s="1"/>
      <c r="J1626" s="1"/>
      <c r="K1626" s="1"/>
      <c r="L1626" s="1"/>
      <c r="M1626" s="1"/>
      <c r="N1626" s="1"/>
      <c r="O1626" s="1"/>
      <c r="P1626" s="1"/>
      <c r="Q1626" s="1"/>
      <c r="R1626" s="1"/>
      <c r="S1626" s="1"/>
      <c r="T1626" s="1"/>
      <c r="U1626" s="1"/>
    </row>
    <row r="1627" spans="1:21">
      <c r="A1627" s="1"/>
      <c r="B1627" s="1"/>
      <c r="C1627" s="1"/>
      <c r="D1627" s="1"/>
      <c r="E1627" s="1"/>
      <c r="F1627" s="1"/>
      <c r="G1627" s="1"/>
      <c r="H1627" s="1"/>
      <c r="I1627" s="1"/>
      <c r="J1627" s="1"/>
      <c r="K1627" s="1"/>
      <c r="L1627" s="1"/>
      <c r="M1627" s="1"/>
      <c r="N1627" s="1"/>
      <c r="O1627" s="1"/>
      <c r="P1627" s="1"/>
      <c r="Q1627" s="1"/>
      <c r="R1627" s="1"/>
      <c r="S1627" s="1"/>
      <c r="T1627" s="1"/>
      <c r="U1627" s="1"/>
    </row>
    <row r="1628" spans="1:21">
      <c r="A1628" s="1"/>
      <c r="B1628" s="1"/>
      <c r="C1628" s="1"/>
      <c r="D1628" s="1"/>
      <c r="E1628" s="1"/>
      <c r="F1628" s="1"/>
      <c r="G1628" s="1"/>
      <c r="H1628" s="1"/>
      <c r="I1628" s="1"/>
      <c r="J1628" s="1"/>
      <c r="K1628" s="1"/>
      <c r="L1628" s="1"/>
      <c r="M1628" s="1"/>
      <c r="N1628" s="1"/>
      <c r="O1628" s="1"/>
      <c r="P1628" s="1"/>
      <c r="Q1628" s="1"/>
      <c r="R1628" s="1"/>
      <c r="S1628" s="1"/>
      <c r="T1628" s="1"/>
      <c r="U1628" s="1"/>
    </row>
    <row r="1629" spans="1:21">
      <c r="A1629" s="1"/>
      <c r="B1629" s="1"/>
      <c r="C1629" s="1"/>
      <c r="D1629" s="1"/>
      <c r="E1629" s="1"/>
      <c r="F1629" s="1"/>
      <c r="G1629" s="1"/>
      <c r="H1629" s="1"/>
      <c r="I1629" s="1"/>
      <c r="J1629" s="1"/>
      <c r="K1629" s="1"/>
      <c r="L1629" s="1"/>
      <c r="M1629" s="1"/>
      <c r="N1629" s="1"/>
      <c r="O1629" s="1"/>
      <c r="P1629" s="1"/>
      <c r="Q1629" s="1"/>
      <c r="R1629" s="1"/>
      <c r="S1629" s="1"/>
      <c r="T1629" s="1"/>
      <c r="U1629" s="1"/>
    </row>
    <row r="1630" spans="1:21">
      <c r="A1630" s="1"/>
      <c r="B1630" s="1"/>
      <c r="C1630" s="1"/>
      <c r="D1630" s="1"/>
      <c r="E1630" s="1"/>
      <c r="F1630" s="1"/>
      <c r="G1630" s="1"/>
      <c r="H1630" s="1"/>
      <c r="I1630" s="1"/>
      <c r="J1630" s="1"/>
      <c r="K1630" s="1"/>
      <c r="L1630" s="1"/>
      <c r="M1630" s="1"/>
      <c r="N1630" s="1"/>
      <c r="O1630" s="1"/>
      <c r="P1630" s="1"/>
      <c r="Q1630" s="1"/>
      <c r="R1630" s="1"/>
      <c r="S1630" s="1"/>
      <c r="T1630" s="1"/>
      <c r="U1630" s="1"/>
    </row>
    <row r="1631" spans="1:21">
      <c r="A1631" s="1"/>
      <c r="B1631" s="1"/>
      <c r="C1631" s="1"/>
      <c r="D1631" s="1"/>
      <c r="E1631" s="1"/>
      <c r="F1631" s="1"/>
      <c r="G1631" s="1"/>
      <c r="H1631" s="1"/>
      <c r="I1631" s="1"/>
      <c r="J1631" s="1"/>
      <c r="K1631" s="1"/>
      <c r="L1631" s="1"/>
      <c r="M1631" s="1"/>
      <c r="N1631" s="1"/>
      <c r="O1631" s="1"/>
      <c r="P1631" s="1"/>
      <c r="Q1631" s="1"/>
      <c r="R1631" s="1"/>
      <c r="S1631" s="1"/>
      <c r="T1631" s="1"/>
      <c r="U1631" s="1"/>
    </row>
    <row r="1632" spans="1:21">
      <c r="A1632" s="1"/>
      <c r="B1632" s="1"/>
      <c r="C1632" s="1"/>
      <c r="D1632" s="1"/>
      <c r="E1632" s="1"/>
      <c r="F1632" s="1"/>
      <c r="G1632" s="1"/>
      <c r="H1632" s="1"/>
      <c r="I1632" s="1"/>
      <c r="J1632" s="1"/>
      <c r="K1632" s="1"/>
      <c r="L1632" s="1"/>
      <c r="M1632" s="1"/>
      <c r="N1632" s="1"/>
      <c r="O1632" s="1"/>
      <c r="P1632" s="1"/>
      <c r="Q1632" s="1"/>
      <c r="R1632" s="1"/>
      <c r="S1632" s="1"/>
      <c r="T1632" s="1"/>
      <c r="U1632" s="1"/>
    </row>
    <row r="1633" spans="1:21">
      <c r="A1633" s="1"/>
      <c r="B1633" s="1"/>
      <c r="C1633" s="1"/>
      <c r="D1633" s="1"/>
      <c r="E1633" s="1"/>
      <c r="F1633" s="1"/>
      <c r="G1633" s="1"/>
      <c r="H1633" s="1"/>
      <c r="I1633" s="1"/>
      <c r="J1633" s="1"/>
      <c r="K1633" s="1"/>
      <c r="L1633" s="1"/>
      <c r="M1633" s="1"/>
      <c r="N1633" s="1"/>
      <c r="O1633" s="1"/>
      <c r="P1633" s="1"/>
      <c r="Q1633" s="1"/>
      <c r="R1633" s="1"/>
      <c r="S1633" s="1"/>
      <c r="T1633" s="1"/>
      <c r="U1633" s="1"/>
    </row>
    <row r="1634" spans="1:21">
      <c r="A1634" s="1"/>
      <c r="B1634" s="1"/>
      <c r="C1634" s="1"/>
      <c r="D1634" s="1"/>
      <c r="E1634" s="1"/>
      <c r="F1634" s="1"/>
      <c r="G1634" s="1"/>
      <c r="H1634" s="1"/>
      <c r="I1634" s="1"/>
      <c r="J1634" s="1"/>
      <c r="K1634" s="1"/>
      <c r="L1634" s="1"/>
      <c r="M1634" s="1"/>
      <c r="N1634" s="1"/>
      <c r="O1634" s="1"/>
      <c r="P1634" s="1"/>
      <c r="Q1634" s="1"/>
      <c r="R1634" s="1"/>
      <c r="S1634" s="1"/>
      <c r="T1634" s="1"/>
      <c r="U1634" s="1"/>
    </row>
    <row r="1635" spans="1:21">
      <c r="A1635" s="1"/>
      <c r="B1635" s="1"/>
      <c r="C1635" s="1"/>
      <c r="D1635" s="1"/>
      <c r="E1635" s="1"/>
      <c r="F1635" s="1"/>
      <c r="G1635" s="1"/>
      <c r="H1635" s="1"/>
      <c r="I1635" s="1"/>
      <c r="J1635" s="1"/>
      <c r="K1635" s="1"/>
      <c r="L1635" s="1"/>
      <c r="M1635" s="1"/>
      <c r="N1635" s="1"/>
      <c r="O1635" s="1"/>
      <c r="P1635" s="1"/>
      <c r="Q1635" s="1"/>
      <c r="R1635" s="1"/>
      <c r="S1635" s="1"/>
      <c r="T1635" s="1"/>
      <c r="U1635" s="1"/>
    </row>
    <row r="1636" spans="1:21">
      <c r="A1636" s="1"/>
      <c r="B1636" s="1"/>
      <c r="C1636" s="1"/>
      <c r="D1636" s="1"/>
      <c r="E1636" s="1"/>
      <c r="F1636" s="1"/>
      <c r="G1636" s="1"/>
      <c r="H1636" s="1"/>
      <c r="I1636" s="1"/>
      <c r="J1636" s="1"/>
      <c r="K1636" s="1"/>
      <c r="L1636" s="1"/>
      <c r="M1636" s="1"/>
      <c r="N1636" s="1"/>
      <c r="O1636" s="1"/>
      <c r="P1636" s="1"/>
      <c r="Q1636" s="1"/>
      <c r="R1636" s="1"/>
      <c r="S1636" s="1"/>
      <c r="T1636" s="1"/>
      <c r="U1636" s="1"/>
    </row>
    <row r="1637" spans="1:21">
      <c r="A1637" s="1"/>
      <c r="B1637" s="1"/>
      <c r="C1637" s="1"/>
      <c r="D1637" s="1"/>
      <c r="E1637" s="1"/>
      <c r="F1637" s="1"/>
      <c r="G1637" s="1"/>
      <c r="H1637" s="1"/>
      <c r="I1637" s="1"/>
      <c r="J1637" s="1"/>
      <c r="K1637" s="1"/>
      <c r="L1637" s="1"/>
      <c r="M1637" s="1"/>
      <c r="N1637" s="1"/>
      <c r="O1637" s="1"/>
      <c r="P1637" s="1"/>
      <c r="Q1637" s="1"/>
      <c r="R1637" s="1"/>
      <c r="S1637" s="1"/>
      <c r="T1637" s="1"/>
      <c r="U1637" s="1"/>
    </row>
    <row r="1638" spans="1:21">
      <c r="A1638" s="1"/>
      <c r="B1638" s="1"/>
      <c r="C1638" s="1"/>
      <c r="D1638" s="1"/>
      <c r="E1638" s="1"/>
      <c r="F1638" s="1"/>
      <c r="G1638" s="1"/>
      <c r="H1638" s="1"/>
      <c r="I1638" s="1"/>
      <c r="J1638" s="1"/>
      <c r="K1638" s="1"/>
      <c r="L1638" s="1"/>
      <c r="M1638" s="1"/>
      <c r="N1638" s="1"/>
      <c r="O1638" s="1"/>
      <c r="P1638" s="1"/>
      <c r="Q1638" s="1"/>
      <c r="R1638" s="1"/>
      <c r="S1638" s="1"/>
      <c r="T1638" s="1"/>
      <c r="U1638" s="1"/>
    </row>
    <row r="1639" spans="1:21">
      <c r="A1639" s="1"/>
      <c r="B1639" s="1"/>
      <c r="C1639" s="1"/>
      <c r="D1639" s="1"/>
      <c r="E1639" s="1"/>
      <c r="F1639" s="1"/>
      <c r="G1639" s="1"/>
      <c r="H1639" s="1"/>
      <c r="I1639" s="1"/>
      <c r="J1639" s="1"/>
      <c r="K1639" s="1"/>
      <c r="L1639" s="1"/>
      <c r="M1639" s="1"/>
      <c r="N1639" s="1"/>
      <c r="O1639" s="1"/>
      <c r="P1639" s="1"/>
      <c r="Q1639" s="1"/>
      <c r="R1639" s="1"/>
      <c r="S1639" s="1"/>
      <c r="T1639" s="1"/>
      <c r="U1639" s="1"/>
    </row>
    <row r="1640" spans="1:21">
      <c r="A1640" s="1"/>
      <c r="B1640" s="1"/>
      <c r="C1640" s="1"/>
      <c r="D1640" s="1"/>
      <c r="E1640" s="1"/>
      <c r="F1640" s="1"/>
      <c r="G1640" s="1"/>
      <c r="H1640" s="1"/>
      <c r="I1640" s="1"/>
      <c r="J1640" s="1"/>
      <c r="K1640" s="1"/>
      <c r="L1640" s="1"/>
      <c r="M1640" s="1"/>
      <c r="N1640" s="1"/>
      <c r="O1640" s="1"/>
      <c r="P1640" s="1"/>
      <c r="Q1640" s="1"/>
      <c r="R1640" s="1"/>
      <c r="S1640" s="1"/>
      <c r="T1640" s="1"/>
      <c r="U1640" s="1"/>
    </row>
    <row r="1641" spans="1:21">
      <c r="A1641" s="1"/>
      <c r="B1641" s="1"/>
      <c r="C1641" s="1"/>
      <c r="D1641" s="1"/>
      <c r="E1641" s="1"/>
      <c r="F1641" s="1"/>
      <c r="G1641" s="1"/>
      <c r="H1641" s="1"/>
      <c r="I1641" s="1"/>
      <c r="J1641" s="1"/>
      <c r="K1641" s="1"/>
      <c r="L1641" s="1"/>
      <c r="M1641" s="1"/>
      <c r="N1641" s="1"/>
      <c r="O1641" s="1"/>
      <c r="P1641" s="1"/>
      <c r="Q1641" s="1"/>
      <c r="R1641" s="1"/>
      <c r="S1641" s="1"/>
      <c r="T1641" s="1"/>
      <c r="U1641" s="1"/>
    </row>
    <row r="1642" spans="1:21">
      <c r="A1642" s="1"/>
      <c r="B1642" s="1"/>
      <c r="C1642" s="1"/>
      <c r="D1642" s="1"/>
      <c r="E1642" s="1"/>
      <c r="F1642" s="1"/>
      <c r="G1642" s="1"/>
      <c r="H1642" s="1"/>
      <c r="I1642" s="1"/>
      <c r="J1642" s="1"/>
      <c r="K1642" s="1"/>
      <c r="L1642" s="1"/>
      <c r="M1642" s="1"/>
      <c r="N1642" s="1"/>
      <c r="O1642" s="1"/>
      <c r="P1642" s="1"/>
      <c r="Q1642" s="1"/>
      <c r="R1642" s="1"/>
      <c r="S1642" s="1"/>
      <c r="T1642" s="1"/>
      <c r="U1642" s="1"/>
    </row>
    <row r="1643" spans="1:21">
      <c r="A1643" s="1"/>
      <c r="B1643" s="1"/>
      <c r="C1643" s="1"/>
      <c r="D1643" s="1"/>
      <c r="E1643" s="1"/>
      <c r="F1643" s="1"/>
      <c r="G1643" s="1"/>
      <c r="H1643" s="1"/>
      <c r="I1643" s="1"/>
      <c r="J1643" s="1"/>
      <c r="K1643" s="1"/>
      <c r="L1643" s="1"/>
      <c r="M1643" s="1"/>
      <c r="N1643" s="1"/>
      <c r="O1643" s="1"/>
      <c r="P1643" s="1"/>
      <c r="Q1643" s="1"/>
      <c r="R1643" s="1"/>
      <c r="S1643" s="1"/>
      <c r="T1643" s="1"/>
      <c r="U1643" s="1"/>
    </row>
    <row r="1644" spans="1:21">
      <c r="A1644" s="1"/>
      <c r="B1644" s="1"/>
      <c r="C1644" s="1"/>
      <c r="D1644" s="1"/>
      <c r="E1644" s="1"/>
      <c r="F1644" s="1"/>
      <c r="G1644" s="1"/>
      <c r="H1644" s="1"/>
      <c r="I1644" s="1"/>
      <c r="J1644" s="1"/>
      <c r="K1644" s="1"/>
      <c r="L1644" s="1"/>
      <c r="M1644" s="1"/>
      <c r="N1644" s="1"/>
      <c r="O1644" s="1"/>
      <c r="P1644" s="1"/>
      <c r="Q1644" s="1"/>
      <c r="R1644" s="1"/>
      <c r="S1644" s="1"/>
      <c r="T1644" s="1"/>
      <c r="U1644" s="1"/>
    </row>
    <row r="1645" spans="1:21">
      <c r="A1645" s="1"/>
      <c r="B1645" s="1"/>
      <c r="C1645" s="1"/>
      <c r="D1645" s="1"/>
      <c r="E1645" s="1"/>
      <c r="F1645" s="1"/>
      <c r="G1645" s="1"/>
      <c r="H1645" s="1"/>
      <c r="I1645" s="1"/>
      <c r="J1645" s="1"/>
      <c r="K1645" s="1"/>
      <c r="L1645" s="1"/>
      <c r="M1645" s="1"/>
      <c r="N1645" s="1"/>
      <c r="O1645" s="1"/>
      <c r="P1645" s="1"/>
      <c r="Q1645" s="1"/>
      <c r="R1645" s="1"/>
      <c r="S1645" s="1"/>
      <c r="T1645" s="1"/>
      <c r="U1645" s="1"/>
    </row>
    <row r="1646" spans="1:21">
      <c r="A1646" s="1"/>
      <c r="B1646" s="1"/>
      <c r="C1646" s="1"/>
      <c r="D1646" s="1"/>
      <c r="E1646" s="1"/>
      <c r="F1646" s="1"/>
      <c r="G1646" s="1"/>
      <c r="H1646" s="1"/>
      <c r="I1646" s="1"/>
      <c r="J1646" s="1"/>
      <c r="K1646" s="1"/>
      <c r="L1646" s="1"/>
      <c r="M1646" s="1"/>
      <c r="N1646" s="1"/>
      <c r="O1646" s="1"/>
      <c r="P1646" s="1"/>
      <c r="Q1646" s="1"/>
      <c r="R1646" s="1"/>
      <c r="S1646" s="1"/>
      <c r="T1646" s="1"/>
      <c r="U1646" s="1"/>
    </row>
    <row r="1647" spans="1:21">
      <c r="A1647" s="1"/>
      <c r="B1647" s="1"/>
      <c r="C1647" s="1"/>
      <c r="D1647" s="1"/>
      <c r="E1647" s="1"/>
      <c r="F1647" s="1"/>
      <c r="G1647" s="1"/>
      <c r="H1647" s="1"/>
      <c r="I1647" s="1"/>
      <c r="J1647" s="1"/>
      <c r="K1647" s="1"/>
      <c r="L1647" s="1"/>
      <c r="M1647" s="1"/>
      <c r="N1647" s="1"/>
      <c r="O1647" s="1"/>
      <c r="P1647" s="1"/>
      <c r="Q1647" s="1"/>
      <c r="R1647" s="1"/>
      <c r="S1647" s="1"/>
      <c r="T1647" s="1"/>
      <c r="U1647" s="1"/>
    </row>
    <row r="1648" spans="1:21">
      <c r="A1648" s="1"/>
      <c r="B1648" s="1"/>
      <c r="C1648" s="1"/>
      <c r="D1648" s="1"/>
      <c r="E1648" s="1"/>
      <c r="F1648" s="1"/>
      <c r="G1648" s="1"/>
      <c r="H1648" s="1"/>
      <c r="I1648" s="1"/>
      <c r="J1648" s="1"/>
      <c r="K1648" s="1"/>
      <c r="L1648" s="1"/>
      <c r="M1648" s="1"/>
      <c r="N1648" s="1"/>
      <c r="O1648" s="1"/>
      <c r="P1648" s="1"/>
      <c r="Q1648" s="1"/>
      <c r="R1648" s="1"/>
      <c r="S1648" s="1"/>
      <c r="T1648" s="1"/>
      <c r="U1648" s="1"/>
    </row>
    <row r="1649" spans="1:21">
      <c r="A1649" s="1"/>
      <c r="B1649" s="1"/>
      <c r="C1649" s="1"/>
      <c r="D1649" s="1"/>
      <c r="E1649" s="1"/>
      <c r="F1649" s="1"/>
      <c r="G1649" s="1"/>
      <c r="H1649" s="1"/>
      <c r="I1649" s="1"/>
      <c r="J1649" s="1"/>
      <c r="K1649" s="1"/>
      <c r="L1649" s="1"/>
      <c r="M1649" s="1"/>
      <c r="N1649" s="1"/>
      <c r="O1649" s="1"/>
      <c r="P1649" s="1"/>
      <c r="Q1649" s="1"/>
      <c r="R1649" s="1"/>
      <c r="S1649" s="1"/>
      <c r="T1649" s="1"/>
      <c r="U1649" s="1"/>
    </row>
    <row r="1650" spans="1:21">
      <c r="A1650" s="1"/>
      <c r="B1650" s="1"/>
      <c r="C1650" s="1"/>
      <c r="D1650" s="1"/>
      <c r="E1650" s="1"/>
      <c r="F1650" s="1"/>
      <c r="G1650" s="1"/>
      <c r="H1650" s="1"/>
      <c r="I1650" s="1"/>
      <c r="J1650" s="1"/>
      <c r="K1650" s="1"/>
      <c r="L1650" s="1"/>
      <c r="M1650" s="1"/>
      <c r="N1650" s="1"/>
      <c r="O1650" s="1"/>
      <c r="P1650" s="1"/>
      <c r="Q1650" s="1"/>
      <c r="R1650" s="1"/>
      <c r="S1650" s="1"/>
      <c r="T1650" s="1"/>
      <c r="U1650" s="1"/>
    </row>
    <row r="1651" spans="1:21">
      <c r="A1651" s="1"/>
      <c r="B1651" s="1"/>
      <c r="C1651" s="1"/>
      <c r="D1651" s="1"/>
      <c r="E1651" s="1"/>
      <c r="F1651" s="1"/>
      <c r="G1651" s="1"/>
      <c r="H1651" s="1"/>
      <c r="I1651" s="1"/>
      <c r="J1651" s="1"/>
      <c r="K1651" s="1"/>
      <c r="L1651" s="1"/>
      <c r="M1651" s="1"/>
      <c r="N1651" s="1"/>
      <c r="O1651" s="1"/>
      <c r="P1651" s="1"/>
      <c r="Q1651" s="1"/>
      <c r="R1651" s="1"/>
      <c r="S1651" s="1"/>
      <c r="T1651" s="1"/>
      <c r="U1651" s="1"/>
    </row>
    <row r="1652" spans="1:21">
      <c r="A1652" s="1"/>
      <c r="B1652" s="1"/>
      <c r="C1652" s="1"/>
      <c r="D1652" s="1"/>
      <c r="E1652" s="1"/>
      <c r="F1652" s="1"/>
      <c r="G1652" s="1"/>
      <c r="H1652" s="1"/>
      <c r="I1652" s="1"/>
      <c r="J1652" s="1"/>
      <c r="K1652" s="1"/>
      <c r="L1652" s="1"/>
      <c r="M1652" s="1"/>
      <c r="N1652" s="1"/>
      <c r="O1652" s="1"/>
      <c r="P1652" s="1"/>
      <c r="Q1652" s="1"/>
      <c r="R1652" s="1"/>
      <c r="S1652" s="1"/>
      <c r="T1652" s="1"/>
      <c r="U1652" s="1"/>
    </row>
    <row r="1653" spans="1:21">
      <c r="A1653" s="1"/>
      <c r="B1653" s="1"/>
      <c r="C1653" s="1"/>
      <c r="D1653" s="1"/>
      <c r="E1653" s="1"/>
      <c r="F1653" s="1"/>
      <c r="G1653" s="1"/>
      <c r="H1653" s="1"/>
      <c r="I1653" s="1"/>
      <c r="J1653" s="1"/>
      <c r="K1653" s="1"/>
      <c r="L1653" s="1"/>
      <c r="M1653" s="1"/>
      <c r="N1653" s="1"/>
      <c r="O1653" s="1"/>
      <c r="P1653" s="1"/>
      <c r="Q1653" s="1"/>
      <c r="R1653" s="1"/>
      <c r="S1653" s="1"/>
      <c r="T1653" s="1"/>
      <c r="U1653" s="1"/>
    </row>
    <row r="1654" spans="1:21">
      <c r="A1654" s="1"/>
      <c r="B1654" s="1"/>
      <c r="C1654" s="1"/>
      <c r="D1654" s="1"/>
      <c r="E1654" s="1"/>
      <c r="F1654" s="1"/>
      <c r="G1654" s="1"/>
      <c r="H1654" s="1"/>
      <c r="I1654" s="1"/>
      <c r="J1654" s="1"/>
      <c r="K1654" s="1"/>
      <c r="L1654" s="1"/>
      <c r="M1654" s="1"/>
      <c r="N1654" s="1"/>
      <c r="O1654" s="1"/>
      <c r="P1654" s="1"/>
      <c r="Q1654" s="1"/>
      <c r="R1654" s="1"/>
      <c r="S1654" s="1"/>
      <c r="T1654" s="1"/>
      <c r="U1654" s="1"/>
    </row>
    <row r="1655" spans="1:21">
      <c r="A1655" s="1"/>
      <c r="B1655" s="1"/>
      <c r="C1655" s="1"/>
      <c r="D1655" s="1"/>
      <c r="E1655" s="1"/>
      <c r="F1655" s="1"/>
      <c r="G1655" s="1"/>
      <c r="H1655" s="1"/>
      <c r="I1655" s="1"/>
      <c r="J1655" s="1"/>
      <c r="K1655" s="1"/>
      <c r="L1655" s="1"/>
      <c r="M1655" s="1"/>
      <c r="N1655" s="1"/>
      <c r="O1655" s="1"/>
      <c r="P1655" s="1"/>
      <c r="Q1655" s="1"/>
      <c r="R1655" s="1"/>
      <c r="S1655" s="1"/>
      <c r="T1655" s="1"/>
      <c r="U1655" s="1"/>
    </row>
    <row r="1656" spans="1:21">
      <c r="A1656" s="1"/>
      <c r="B1656" s="1"/>
      <c r="C1656" s="1"/>
      <c r="D1656" s="1"/>
      <c r="E1656" s="1"/>
      <c r="F1656" s="1"/>
      <c r="G1656" s="1"/>
      <c r="H1656" s="1"/>
      <c r="I1656" s="1"/>
      <c r="J1656" s="1"/>
      <c r="K1656" s="1"/>
      <c r="L1656" s="1"/>
      <c r="M1656" s="1"/>
      <c r="N1656" s="1"/>
      <c r="O1656" s="1"/>
      <c r="P1656" s="1"/>
      <c r="Q1656" s="1"/>
      <c r="R1656" s="1"/>
      <c r="S1656" s="1"/>
      <c r="T1656" s="1"/>
      <c r="U1656" s="1"/>
    </row>
    <row r="1657" spans="1:21">
      <c r="A1657" s="1"/>
      <c r="B1657" s="1"/>
      <c r="C1657" s="1"/>
      <c r="D1657" s="1"/>
      <c r="E1657" s="1"/>
      <c r="F1657" s="1"/>
      <c r="G1657" s="1"/>
      <c r="H1657" s="1"/>
      <c r="I1657" s="1"/>
      <c r="J1657" s="1"/>
      <c r="K1657" s="1"/>
      <c r="L1657" s="1"/>
      <c r="M1657" s="1"/>
      <c r="N1657" s="1"/>
      <c r="O1657" s="1"/>
      <c r="P1657" s="1"/>
      <c r="Q1657" s="1"/>
      <c r="R1657" s="1"/>
      <c r="S1657" s="1"/>
      <c r="T1657" s="1"/>
      <c r="U1657" s="1"/>
    </row>
    <row r="1658" spans="1:21">
      <c r="A1658" s="1"/>
      <c r="B1658" s="1"/>
      <c r="C1658" s="1"/>
      <c r="D1658" s="1"/>
      <c r="E1658" s="1"/>
      <c r="F1658" s="1"/>
      <c r="G1658" s="1"/>
      <c r="H1658" s="1"/>
      <c r="I1658" s="1"/>
      <c r="J1658" s="1"/>
      <c r="K1658" s="1"/>
      <c r="L1658" s="1"/>
      <c r="M1658" s="1"/>
      <c r="N1658" s="1"/>
      <c r="O1658" s="1"/>
      <c r="P1658" s="1"/>
      <c r="Q1658" s="1"/>
      <c r="R1658" s="1"/>
      <c r="S1658" s="1"/>
      <c r="T1658" s="1"/>
      <c r="U1658" s="1"/>
    </row>
    <row r="1659" spans="1:21">
      <c r="A1659" s="1"/>
      <c r="B1659" s="1"/>
      <c r="C1659" s="1"/>
      <c r="D1659" s="1"/>
      <c r="E1659" s="1"/>
      <c r="F1659" s="1"/>
      <c r="G1659" s="1"/>
      <c r="H1659" s="1"/>
      <c r="I1659" s="1"/>
      <c r="J1659" s="1"/>
      <c r="K1659" s="1"/>
      <c r="L1659" s="1"/>
      <c r="M1659" s="1"/>
      <c r="N1659" s="1"/>
      <c r="O1659" s="1"/>
      <c r="P1659" s="1"/>
      <c r="Q1659" s="1"/>
      <c r="R1659" s="1"/>
      <c r="S1659" s="1"/>
      <c r="T1659" s="1"/>
      <c r="U1659" s="1"/>
    </row>
    <row r="1660" spans="1:21">
      <c r="A1660" s="1"/>
      <c r="B1660" s="1"/>
      <c r="C1660" s="1"/>
      <c r="D1660" s="1"/>
      <c r="E1660" s="1"/>
      <c r="F1660" s="1"/>
      <c r="G1660" s="1"/>
      <c r="H1660" s="1"/>
      <c r="I1660" s="1"/>
      <c r="J1660" s="1"/>
      <c r="K1660" s="1"/>
      <c r="L1660" s="1"/>
      <c r="M1660" s="1"/>
      <c r="N1660" s="1"/>
      <c r="O1660" s="1"/>
      <c r="P1660" s="1"/>
      <c r="Q1660" s="1"/>
      <c r="R1660" s="1"/>
      <c r="S1660" s="1"/>
      <c r="T1660" s="1"/>
      <c r="U1660" s="1"/>
    </row>
    <row r="1661" spans="1:21">
      <c r="A1661" s="1"/>
      <c r="B1661" s="1"/>
      <c r="C1661" s="1"/>
      <c r="D1661" s="1"/>
      <c r="E1661" s="1"/>
      <c r="F1661" s="1"/>
      <c r="G1661" s="1"/>
      <c r="H1661" s="1"/>
      <c r="I1661" s="1"/>
      <c r="J1661" s="1"/>
      <c r="K1661" s="1"/>
      <c r="L1661" s="1"/>
      <c r="M1661" s="1"/>
      <c r="N1661" s="1"/>
      <c r="O1661" s="1"/>
      <c r="P1661" s="1"/>
      <c r="Q1661" s="1"/>
      <c r="R1661" s="1"/>
      <c r="S1661" s="1"/>
      <c r="T1661" s="1"/>
      <c r="U1661" s="1"/>
    </row>
    <row r="1662" spans="1:21">
      <c r="A1662" s="1"/>
      <c r="B1662" s="1"/>
      <c r="C1662" s="1"/>
      <c r="D1662" s="1"/>
      <c r="E1662" s="1"/>
      <c r="F1662" s="1"/>
      <c r="G1662" s="1"/>
      <c r="H1662" s="1"/>
      <c r="I1662" s="1"/>
      <c r="J1662" s="1"/>
      <c r="K1662" s="1"/>
      <c r="L1662" s="1"/>
      <c r="M1662" s="1"/>
      <c r="N1662" s="1"/>
      <c r="O1662" s="1"/>
      <c r="P1662" s="1"/>
      <c r="Q1662" s="1"/>
      <c r="R1662" s="1"/>
      <c r="S1662" s="1"/>
      <c r="T1662" s="1"/>
      <c r="U1662" s="1"/>
    </row>
    <row r="1663" spans="1:21">
      <c r="A1663" s="1"/>
      <c r="B1663" s="1"/>
      <c r="C1663" s="1"/>
      <c r="D1663" s="1"/>
      <c r="E1663" s="1"/>
      <c r="F1663" s="1"/>
      <c r="G1663" s="1"/>
      <c r="H1663" s="1"/>
      <c r="I1663" s="1"/>
      <c r="J1663" s="1"/>
      <c r="K1663" s="1"/>
      <c r="L1663" s="1"/>
      <c r="M1663" s="1"/>
      <c r="N1663" s="1"/>
      <c r="O1663" s="1"/>
      <c r="P1663" s="1"/>
      <c r="Q1663" s="1"/>
      <c r="R1663" s="1"/>
      <c r="S1663" s="1"/>
      <c r="T1663" s="1"/>
      <c r="U1663" s="1"/>
    </row>
    <row r="1664" spans="1:21">
      <c r="A1664" s="1"/>
      <c r="B1664" s="1"/>
      <c r="C1664" s="1"/>
      <c r="D1664" s="1"/>
      <c r="E1664" s="1"/>
      <c r="F1664" s="1"/>
      <c r="G1664" s="1"/>
      <c r="H1664" s="1"/>
      <c r="I1664" s="1"/>
      <c r="J1664" s="1"/>
      <c r="K1664" s="1"/>
      <c r="L1664" s="1"/>
      <c r="M1664" s="1"/>
      <c r="N1664" s="1"/>
      <c r="O1664" s="1"/>
      <c r="P1664" s="1"/>
      <c r="Q1664" s="1"/>
      <c r="R1664" s="1"/>
      <c r="S1664" s="1"/>
      <c r="T1664" s="1"/>
      <c r="U1664" s="1"/>
    </row>
    <row r="1665" spans="1:21">
      <c r="A1665" s="1"/>
      <c r="B1665" s="1"/>
      <c r="C1665" s="1"/>
      <c r="D1665" s="1"/>
      <c r="E1665" s="1"/>
      <c r="F1665" s="1"/>
      <c r="G1665" s="1"/>
      <c r="H1665" s="1"/>
      <c r="I1665" s="1"/>
      <c r="J1665" s="1"/>
      <c r="K1665" s="1"/>
      <c r="L1665" s="1"/>
      <c r="M1665" s="1"/>
      <c r="N1665" s="1"/>
      <c r="O1665" s="1"/>
      <c r="P1665" s="1"/>
      <c r="Q1665" s="1"/>
      <c r="R1665" s="1"/>
      <c r="S1665" s="1"/>
      <c r="T1665" s="1"/>
      <c r="U1665" s="1"/>
    </row>
    <row r="1666" spans="1:21">
      <c r="A1666" s="1"/>
      <c r="B1666" s="1"/>
      <c r="C1666" s="1"/>
      <c r="D1666" s="1"/>
      <c r="E1666" s="1"/>
      <c r="F1666" s="1"/>
      <c r="G1666" s="1"/>
      <c r="H1666" s="1"/>
      <c r="I1666" s="1"/>
      <c r="J1666" s="1"/>
      <c r="K1666" s="1"/>
      <c r="L1666" s="1"/>
      <c r="M1666" s="1"/>
      <c r="N1666" s="1"/>
      <c r="O1666" s="1"/>
      <c r="P1666" s="1"/>
      <c r="Q1666" s="1"/>
      <c r="R1666" s="1"/>
      <c r="S1666" s="1"/>
      <c r="T1666" s="1"/>
      <c r="U1666" s="1"/>
    </row>
    <row r="1667" spans="1:21">
      <c r="A1667" s="1"/>
      <c r="B1667" s="1"/>
      <c r="C1667" s="1"/>
      <c r="D1667" s="1"/>
      <c r="E1667" s="1"/>
      <c r="F1667" s="1"/>
      <c r="G1667" s="1"/>
      <c r="H1667" s="1"/>
      <c r="I1667" s="1"/>
      <c r="J1667" s="1"/>
      <c r="K1667" s="1"/>
      <c r="L1667" s="1"/>
      <c r="M1667" s="1"/>
      <c r="N1667" s="1"/>
      <c r="O1667" s="1"/>
      <c r="P1667" s="1"/>
      <c r="Q1667" s="1"/>
      <c r="R1667" s="1"/>
      <c r="S1667" s="1"/>
      <c r="T1667" s="1"/>
      <c r="U1667" s="1"/>
    </row>
    <row r="1668" spans="1:21">
      <c r="A1668" s="1"/>
      <c r="B1668" s="1"/>
      <c r="C1668" s="1"/>
      <c r="D1668" s="1"/>
      <c r="E1668" s="1"/>
      <c r="F1668" s="1"/>
      <c r="G1668" s="1"/>
      <c r="H1668" s="1"/>
      <c r="I1668" s="1"/>
      <c r="J1668" s="1"/>
      <c r="K1668" s="1"/>
      <c r="L1668" s="1"/>
      <c r="M1668" s="1"/>
      <c r="N1668" s="1"/>
      <c r="O1668" s="1"/>
      <c r="P1668" s="1"/>
      <c r="Q1668" s="1"/>
      <c r="R1668" s="1"/>
      <c r="S1668" s="1"/>
      <c r="T1668" s="1"/>
      <c r="U1668" s="1"/>
    </row>
    <row r="1669" spans="1:21">
      <c r="A1669" s="1"/>
      <c r="B1669" s="1"/>
      <c r="C1669" s="1"/>
      <c r="D1669" s="1"/>
      <c r="E1669" s="1"/>
      <c r="F1669" s="1"/>
      <c r="G1669" s="1"/>
      <c r="H1669" s="1"/>
      <c r="I1669" s="1"/>
      <c r="J1669" s="1"/>
      <c r="K1669" s="1"/>
      <c r="L1669" s="1"/>
      <c r="M1669" s="1"/>
      <c r="N1669" s="1"/>
      <c r="O1669" s="1"/>
      <c r="P1669" s="1"/>
      <c r="Q1669" s="1"/>
      <c r="R1669" s="1"/>
      <c r="S1669" s="1"/>
      <c r="T1669" s="1"/>
      <c r="U1669" s="1"/>
    </row>
    <row r="1670" spans="1:21">
      <c r="A1670" s="1"/>
      <c r="B1670" s="1"/>
      <c r="C1670" s="1"/>
      <c r="D1670" s="1"/>
      <c r="E1670" s="1"/>
      <c r="F1670" s="1"/>
      <c r="G1670" s="1"/>
      <c r="H1670" s="1"/>
      <c r="I1670" s="1"/>
      <c r="J1670" s="1"/>
      <c r="K1670" s="1"/>
      <c r="L1670" s="1"/>
      <c r="M1670" s="1"/>
      <c r="N1670" s="1"/>
      <c r="O1670" s="1"/>
      <c r="P1670" s="1"/>
      <c r="Q1670" s="1"/>
      <c r="R1670" s="1"/>
      <c r="S1670" s="1"/>
      <c r="T1670" s="1"/>
      <c r="U1670" s="1"/>
    </row>
    <row r="1671" spans="1:21">
      <c r="A1671" s="1"/>
      <c r="B1671" s="1"/>
      <c r="C1671" s="1"/>
      <c r="D1671" s="1"/>
      <c r="E1671" s="1"/>
      <c r="F1671" s="1"/>
      <c r="G1671" s="1"/>
      <c r="H1671" s="1"/>
      <c r="I1671" s="1"/>
      <c r="J1671" s="1"/>
      <c r="K1671" s="1"/>
      <c r="L1671" s="1"/>
      <c r="M1671" s="1"/>
      <c r="N1671" s="1"/>
      <c r="O1671" s="1"/>
      <c r="P1671" s="1"/>
      <c r="Q1671" s="1"/>
      <c r="R1671" s="1"/>
      <c r="S1671" s="1"/>
      <c r="T1671" s="1"/>
      <c r="U1671" s="1"/>
    </row>
    <row r="1672" spans="1:21">
      <c r="A1672" s="1"/>
      <c r="B1672" s="1"/>
      <c r="C1672" s="1"/>
      <c r="D1672" s="1"/>
      <c r="E1672" s="1"/>
      <c r="F1672" s="1"/>
      <c r="G1672" s="1"/>
      <c r="H1672" s="1"/>
      <c r="I1672" s="1"/>
      <c r="J1672" s="1"/>
      <c r="K1672" s="1"/>
      <c r="L1672" s="1"/>
      <c r="M1672" s="1"/>
      <c r="N1672" s="1"/>
      <c r="O1672" s="1"/>
      <c r="P1672" s="1"/>
      <c r="Q1672" s="1"/>
      <c r="R1672" s="1"/>
      <c r="S1672" s="1"/>
      <c r="T1672" s="1"/>
      <c r="U1672" s="1"/>
    </row>
    <row r="1673" spans="1:21">
      <c r="A1673" s="1"/>
      <c r="B1673" s="1"/>
      <c r="C1673" s="1"/>
      <c r="D1673" s="1"/>
      <c r="E1673" s="1"/>
      <c r="F1673" s="1"/>
      <c r="G1673" s="1"/>
      <c r="H1673" s="1"/>
      <c r="I1673" s="1"/>
      <c r="J1673" s="1"/>
      <c r="K1673" s="1"/>
      <c r="L1673" s="1"/>
      <c r="M1673" s="1"/>
      <c r="N1673" s="1"/>
      <c r="O1673" s="1"/>
      <c r="P1673" s="1"/>
      <c r="Q1673" s="1"/>
      <c r="R1673" s="1"/>
      <c r="S1673" s="1"/>
      <c r="T1673" s="1"/>
      <c r="U1673" s="1"/>
    </row>
    <row r="1674" spans="1:21">
      <c r="A1674" s="1"/>
      <c r="B1674" s="1"/>
      <c r="C1674" s="1"/>
      <c r="D1674" s="1"/>
      <c r="E1674" s="1"/>
      <c r="F1674" s="1"/>
      <c r="G1674" s="1"/>
      <c r="H1674" s="1"/>
      <c r="I1674" s="1"/>
      <c r="J1674" s="1"/>
      <c r="K1674" s="1"/>
      <c r="L1674" s="1"/>
      <c r="M1674" s="1"/>
      <c r="N1674" s="1"/>
      <c r="O1674" s="1"/>
      <c r="P1674" s="1"/>
      <c r="Q1674" s="1"/>
      <c r="R1674" s="1"/>
      <c r="S1674" s="1"/>
      <c r="T1674" s="1"/>
      <c r="U1674" s="1"/>
    </row>
    <row r="1675" spans="1:21">
      <c r="A1675" s="1"/>
      <c r="B1675" s="1"/>
      <c r="C1675" s="1"/>
      <c r="D1675" s="1"/>
      <c r="E1675" s="1"/>
      <c r="F1675" s="1"/>
      <c r="G1675" s="1"/>
      <c r="H1675" s="1"/>
      <c r="I1675" s="1"/>
      <c r="J1675" s="1"/>
      <c r="K1675" s="1"/>
      <c r="L1675" s="1"/>
      <c r="M1675" s="1"/>
      <c r="N1675" s="1"/>
      <c r="O1675" s="1"/>
      <c r="P1675" s="1"/>
      <c r="Q1675" s="1"/>
      <c r="R1675" s="1"/>
      <c r="S1675" s="1"/>
      <c r="T1675" s="1"/>
      <c r="U1675" s="1"/>
    </row>
    <row r="1676" spans="1:21">
      <c r="A1676" s="1"/>
      <c r="B1676" s="1"/>
      <c r="C1676" s="1"/>
      <c r="D1676" s="1"/>
      <c r="E1676" s="1"/>
      <c r="F1676" s="1"/>
      <c r="G1676" s="1"/>
      <c r="H1676" s="1"/>
      <c r="I1676" s="1"/>
      <c r="J1676" s="1"/>
      <c r="K1676" s="1"/>
      <c r="L1676" s="1"/>
      <c r="M1676" s="1"/>
      <c r="N1676" s="1"/>
      <c r="O1676" s="1"/>
      <c r="P1676" s="1"/>
      <c r="Q1676" s="1"/>
      <c r="R1676" s="1"/>
      <c r="S1676" s="1"/>
      <c r="T1676" s="1"/>
      <c r="U1676" s="1"/>
    </row>
    <row r="1677" spans="1:21">
      <c r="A1677" s="1"/>
      <c r="B1677" s="1"/>
      <c r="C1677" s="1"/>
      <c r="D1677" s="1"/>
      <c r="E1677" s="1"/>
      <c r="F1677" s="1"/>
      <c r="G1677" s="1"/>
      <c r="H1677" s="1"/>
      <c r="I1677" s="1"/>
      <c r="J1677" s="1"/>
      <c r="K1677" s="1"/>
      <c r="L1677" s="1"/>
      <c r="M1677" s="1"/>
      <c r="N1677" s="1"/>
      <c r="O1677" s="1"/>
      <c r="P1677" s="1"/>
      <c r="Q1677" s="1"/>
      <c r="R1677" s="1"/>
      <c r="S1677" s="1"/>
      <c r="T1677" s="1"/>
      <c r="U1677" s="1"/>
    </row>
    <row r="1678" spans="1:21">
      <c r="A1678" s="1"/>
      <c r="B1678" s="1"/>
      <c r="C1678" s="1"/>
      <c r="D1678" s="1"/>
      <c r="E1678" s="1"/>
      <c r="F1678" s="1"/>
      <c r="G1678" s="1"/>
      <c r="H1678" s="1"/>
      <c r="I1678" s="1"/>
      <c r="J1678" s="1"/>
      <c r="K1678" s="1"/>
      <c r="L1678" s="1"/>
      <c r="M1678" s="1"/>
      <c r="N1678" s="1"/>
      <c r="O1678" s="1"/>
      <c r="P1678" s="1"/>
      <c r="Q1678" s="1"/>
      <c r="R1678" s="1"/>
      <c r="S1678" s="1"/>
      <c r="T1678" s="1"/>
      <c r="U1678" s="1"/>
    </row>
    <row r="1679" spans="1:21">
      <c r="A1679" s="1"/>
      <c r="B1679" s="1"/>
      <c r="C1679" s="1"/>
      <c r="D1679" s="1"/>
      <c r="E1679" s="1"/>
      <c r="F1679" s="1"/>
      <c r="G1679" s="1"/>
      <c r="H1679" s="1"/>
      <c r="I1679" s="1"/>
      <c r="J1679" s="1"/>
      <c r="K1679" s="1"/>
      <c r="L1679" s="1"/>
      <c r="M1679" s="1"/>
      <c r="N1679" s="1"/>
      <c r="O1679" s="1"/>
      <c r="P1679" s="1"/>
      <c r="Q1679" s="1"/>
      <c r="R1679" s="1"/>
      <c r="S1679" s="1"/>
      <c r="T1679" s="1"/>
      <c r="U1679" s="1"/>
    </row>
    <row r="1680" spans="1:21">
      <c r="A1680" s="1"/>
      <c r="B1680" s="1"/>
      <c r="C1680" s="1"/>
      <c r="D1680" s="1"/>
      <c r="E1680" s="1"/>
      <c r="F1680" s="1"/>
      <c r="G1680" s="1"/>
      <c r="H1680" s="1"/>
      <c r="I1680" s="1"/>
      <c r="J1680" s="1"/>
      <c r="K1680" s="1"/>
      <c r="L1680" s="1"/>
      <c r="M1680" s="1"/>
      <c r="N1680" s="1"/>
      <c r="O1680" s="1"/>
      <c r="P1680" s="1"/>
      <c r="Q1680" s="1"/>
      <c r="R1680" s="1"/>
      <c r="S1680" s="1"/>
      <c r="T1680" s="1"/>
      <c r="U1680" s="1"/>
    </row>
    <row r="1681" spans="1:21">
      <c r="A1681" s="1"/>
      <c r="B1681" s="1"/>
      <c r="C1681" s="1"/>
      <c r="D1681" s="1"/>
      <c r="E1681" s="1"/>
      <c r="F1681" s="1"/>
      <c r="G1681" s="1"/>
      <c r="H1681" s="1"/>
      <c r="I1681" s="1"/>
      <c r="J1681" s="1"/>
      <c r="K1681" s="1"/>
      <c r="L1681" s="1"/>
      <c r="M1681" s="1"/>
      <c r="N1681" s="1"/>
      <c r="O1681" s="1"/>
      <c r="P1681" s="1"/>
      <c r="Q1681" s="1"/>
      <c r="R1681" s="1"/>
      <c r="S1681" s="1"/>
      <c r="T1681" s="1"/>
      <c r="U1681" s="1"/>
    </row>
    <row r="1682" spans="1:21">
      <c r="A1682" s="1"/>
      <c r="B1682" s="1"/>
      <c r="C1682" s="1"/>
      <c r="D1682" s="1"/>
      <c r="E1682" s="1"/>
      <c r="F1682" s="1"/>
      <c r="G1682" s="1"/>
      <c r="H1682" s="1"/>
      <c r="I1682" s="1"/>
      <c r="J1682" s="1"/>
      <c r="K1682" s="1"/>
      <c r="L1682" s="1"/>
      <c r="M1682" s="1"/>
      <c r="N1682" s="1"/>
      <c r="O1682" s="1"/>
      <c r="P1682" s="1"/>
      <c r="Q1682" s="1"/>
      <c r="R1682" s="1"/>
      <c r="S1682" s="1"/>
      <c r="T1682" s="1"/>
      <c r="U1682" s="1"/>
    </row>
    <row r="1683" spans="1:21">
      <c r="A1683" s="1"/>
      <c r="B1683" s="1"/>
      <c r="C1683" s="1"/>
      <c r="D1683" s="1"/>
      <c r="E1683" s="1"/>
      <c r="F1683" s="1"/>
      <c r="G1683" s="1"/>
      <c r="H1683" s="1"/>
      <c r="I1683" s="1"/>
      <c r="J1683" s="1"/>
      <c r="K1683" s="1"/>
      <c r="L1683" s="1"/>
      <c r="M1683" s="1"/>
      <c r="N1683" s="1"/>
      <c r="O1683" s="1"/>
      <c r="P1683" s="1"/>
      <c r="Q1683" s="1"/>
      <c r="R1683" s="1"/>
      <c r="S1683" s="1"/>
      <c r="T1683" s="1"/>
      <c r="U1683" s="1"/>
    </row>
    <row r="1684" spans="1:21">
      <c r="A1684" s="1"/>
      <c r="B1684" s="1"/>
      <c r="C1684" s="1"/>
      <c r="D1684" s="1"/>
      <c r="E1684" s="1"/>
      <c r="F1684" s="1"/>
      <c r="G1684" s="1"/>
      <c r="H1684" s="1"/>
      <c r="I1684" s="1"/>
      <c r="J1684" s="1"/>
      <c r="K1684" s="1"/>
      <c r="L1684" s="1"/>
      <c r="M1684" s="1"/>
      <c r="N1684" s="1"/>
      <c r="O1684" s="1"/>
      <c r="P1684" s="1"/>
      <c r="Q1684" s="1"/>
      <c r="R1684" s="1"/>
      <c r="S1684" s="1"/>
      <c r="T1684" s="1"/>
      <c r="U1684" s="1"/>
    </row>
    <row r="1685" spans="1:21">
      <c r="A1685" s="1"/>
      <c r="B1685" s="1"/>
      <c r="C1685" s="1"/>
      <c r="D1685" s="1"/>
      <c r="E1685" s="1"/>
      <c r="F1685" s="1"/>
      <c r="G1685" s="1"/>
      <c r="H1685" s="1"/>
      <c r="I1685" s="1"/>
      <c r="J1685" s="1"/>
      <c r="K1685" s="1"/>
      <c r="L1685" s="1"/>
      <c r="M1685" s="1"/>
      <c r="N1685" s="1"/>
      <c r="O1685" s="1"/>
      <c r="P1685" s="1"/>
      <c r="Q1685" s="1"/>
      <c r="R1685" s="1"/>
      <c r="S1685" s="1"/>
      <c r="T1685" s="1"/>
      <c r="U1685" s="1"/>
    </row>
    <row r="1686" spans="1:21">
      <c r="A1686" s="1"/>
      <c r="B1686" s="1"/>
      <c r="C1686" s="1"/>
      <c r="D1686" s="1"/>
      <c r="E1686" s="1"/>
      <c r="F1686" s="1"/>
      <c r="G1686" s="1"/>
      <c r="H1686" s="1"/>
      <c r="I1686" s="1"/>
      <c r="J1686" s="1"/>
      <c r="K1686" s="1"/>
      <c r="L1686" s="1"/>
      <c r="M1686" s="1"/>
      <c r="N1686" s="1"/>
      <c r="O1686" s="1"/>
      <c r="P1686" s="1"/>
      <c r="Q1686" s="1"/>
      <c r="R1686" s="1"/>
      <c r="S1686" s="1"/>
      <c r="T1686" s="1"/>
      <c r="U1686" s="1"/>
    </row>
    <row r="1687" spans="1:21">
      <c r="A1687" s="1"/>
      <c r="B1687" s="1"/>
      <c r="C1687" s="1"/>
      <c r="D1687" s="1"/>
      <c r="E1687" s="1"/>
      <c r="F1687" s="1"/>
      <c r="G1687" s="1"/>
      <c r="H1687" s="1"/>
      <c r="I1687" s="1"/>
      <c r="J1687" s="1"/>
      <c r="K1687" s="1"/>
      <c r="L1687" s="1"/>
      <c r="M1687" s="1"/>
      <c r="N1687" s="1"/>
      <c r="O1687" s="1"/>
      <c r="P1687" s="1"/>
      <c r="Q1687" s="1"/>
      <c r="R1687" s="1"/>
      <c r="S1687" s="1"/>
      <c r="T1687" s="1"/>
      <c r="U1687" s="1"/>
    </row>
    <row r="1688" spans="1:21">
      <c r="A1688" s="1"/>
      <c r="B1688" s="1"/>
      <c r="C1688" s="1"/>
      <c r="D1688" s="1"/>
      <c r="E1688" s="1"/>
      <c r="F1688" s="1"/>
      <c r="G1688" s="1"/>
      <c r="H1688" s="1"/>
      <c r="I1688" s="1"/>
      <c r="J1688" s="1"/>
      <c r="K1688" s="1"/>
      <c r="L1688" s="1"/>
      <c r="M1688" s="1"/>
      <c r="N1688" s="1"/>
      <c r="O1688" s="1"/>
      <c r="P1688" s="1"/>
      <c r="Q1688" s="1"/>
      <c r="R1688" s="1"/>
      <c r="S1688" s="1"/>
      <c r="T1688" s="1"/>
      <c r="U1688" s="1"/>
    </row>
    <row r="1689" spans="1:21">
      <c r="A1689" s="1"/>
      <c r="B1689" s="1"/>
      <c r="C1689" s="1"/>
      <c r="D1689" s="1"/>
      <c r="E1689" s="1"/>
      <c r="F1689" s="1"/>
      <c r="G1689" s="1"/>
      <c r="H1689" s="1"/>
      <c r="I1689" s="1"/>
      <c r="J1689" s="1"/>
      <c r="K1689" s="1"/>
      <c r="L1689" s="1"/>
      <c r="M1689" s="1"/>
      <c r="N1689" s="1"/>
      <c r="O1689" s="1"/>
      <c r="P1689" s="1"/>
      <c r="Q1689" s="1"/>
      <c r="R1689" s="1"/>
      <c r="S1689" s="1"/>
      <c r="T1689" s="1"/>
      <c r="U1689" s="1"/>
    </row>
    <row r="1690" spans="1:21">
      <c r="A1690" s="1"/>
      <c r="B1690" s="1"/>
      <c r="C1690" s="1"/>
      <c r="D1690" s="1"/>
      <c r="E1690" s="1"/>
      <c r="F1690" s="1"/>
      <c r="G1690" s="1"/>
      <c r="H1690" s="1"/>
      <c r="I1690" s="1"/>
      <c r="J1690" s="1"/>
      <c r="K1690" s="1"/>
      <c r="L1690" s="1"/>
      <c r="M1690" s="1"/>
      <c r="N1690" s="1"/>
      <c r="O1690" s="1"/>
      <c r="P1690" s="1"/>
      <c r="Q1690" s="1"/>
      <c r="R1690" s="1"/>
      <c r="S1690" s="1"/>
      <c r="T1690" s="1"/>
      <c r="U1690" s="1"/>
    </row>
    <row r="1691" spans="1:21">
      <c r="A1691" s="1"/>
      <c r="B1691" s="1"/>
      <c r="C1691" s="1"/>
      <c r="D1691" s="1"/>
      <c r="E1691" s="1"/>
      <c r="F1691" s="1"/>
      <c r="G1691" s="1"/>
      <c r="H1691" s="1"/>
      <c r="I1691" s="1"/>
      <c r="J1691" s="1"/>
      <c r="K1691" s="1"/>
      <c r="L1691" s="1"/>
      <c r="M1691" s="1"/>
      <c r="N1691" s="1"/>
      <c r="O1691" s="1"/>
      <c r="P1691" s="1"/>
      <c r="Q1691" s="1"/>
      <c r="R1691" s="1"/>
      <c r="S1691" s="1"/>
      <c r="T1691" s="1"/>
      <c r="U1691" s="1"/>
    </row>
    <row r="1692" spans="1:21">
      <c r="A1692" s="1"/>
      <c r="B1692" s="1"/>
      <c r="C1692" s="1"/>
      <c r="D1692" s="1"/>
      <c r="E1692" s="1"/>
      <c r="F1692" s="1"/>
      <c r="G1692" s="1"/>
      <c r="H1692" s="1"/>
      <c r="I1692" s="1"/>
      <c r="J1692" s="1"/>
      <c r="K1692" s="1"/>
      <c r="L1692" s="1"/>
      <c r="M1692" s="1"/>
      <c r="N1692" s="1"/>
      <c r="O1692" s="1"/>
      <c r="P1692" s="1"/>
      <c r="Q1692" s="1"/>
      <c r="R1692" s="1"/>
      <c r="S1692" s="1"/>
      <c r="T1692" s="1"/>
      <c r="U1692" s="1"/>
    </row>
    <row r="1693" spans="1:21">
      <c r="A1693" s="1"/>
      <c r="B1693" s="1"/>
      <c r="C1693" s="1"/>
      <c r="D1693" s="1"/>
      <c r="E1693" s="1"/>
      <c r="F1693" s="1"/>
      <c r="G1693" s="1"/>
      <c r="H1693" s="1"/>
      <c r="I1693" s="1"/>
      <c r="J1693" s="1"/>
      <c r="K1693" s="1"/>
      <c r="L1693" s="1"/>
      <c r="M1693" s="1"/>
      <c r="N1693" s="1"/>
      <c r="O1693" s="1"/>
      <c r="P1693" s="1"/>
      <c r="Q1693" s="1"/>
      <c r="R1693" s="1"/>
      <c r="S1693" s="1"/>
      <c r="T1693" s="1"/>
      <c r="U1693" s="1"/>
    </row>
    <row r="1694" spans="1:21">
      <c r="A1694" s="1"/>
      <c r="B1694" s="1"/>
      <c r="C1694" s="1"/>
      <c r="D1694" s="1"/>
      <c r="E1694" s="1"/>
      <c r="F1694" s="1"/>
      <c r="G1694" s="1"/>
      <c r="H1694" s="1"/>
      <c r="I1694" s="1"/>
      <c r="J1694" s="1"/>
      <c r="K1694" s="1"/>
      <c r="L1694" s="1"/>
      <c r="M1694" s="1"/>
      <c r="N1694" s="1"/>
      <c r="O1694" s="1"/>
      <c r="P1694" s="1"/>
      <c r="Q1694" s="1"/>
      <c r="R1694" s="1"/>
      <c r="S1694" s="1"/>
      <c r="T1694" s="1"/>
      <c r="U1694" s="1"/>
    </row>
    <row r="1695" spans="1:21">
      <c r="A1695" s="1"/>
      <c r="B1695" s="1"/>
      <c r="C1695" s="1"/>
      <c r="D1695" s="1"/>
      <c r="E1695" s="1"/>
      <c r="F1695" s="1"/>
      <c r="G1695" s="1"/>
      <c r="H1695" s="1"/>
      <c r="I1695" s="1"/>
      <c r="J1695" s="1"/>
      <c r="K1695" s="1"/>
      <c r="L1695" s="1"/>
      <c r="M1695" s="1"/>
      <c r="N1695" s="1"/>
      <c r="O1695" s="1"/>
      <c r="P1695" s="1"/>
      <c r="Q1695" s="1"/>
      <c r="R1695" s="1"/>
      <c r="S1695" s="1"/>
      <c r="T1695" s="1"/>
      <c r="U1695" s="1"/>
    </row>
    <row r="1696" spans="1:21">
      <c r="A1696" s="1"/>
      <c r="B1696" s="1"/>
      <c r="C1696" s="1"/>
      <c r="D1696" s="1"/>
      <c r="E1696" s="1"/>
      <c r="F1696" s="1"/>
      <c r="G1696" s="1"/>
      <c r="H1696" s="1"/>
      <c r="I1696" s="1"/>
      <c r="J1696" s="1"/>
      <c r="K1696" s="1"/>
      <c r="L1696" s="1"/>
      <c r="M1696" s="1"/>
      <c r="N1696" s="1"/>
      <c r="O1696" s="1"/>
      <c r="P1696" s="1"/>
      <c r="Q1696" s="1"/>
      <c r="R1696" s="1"/>
      <c r="S1696" s="1"/>
      <c r="T1696" s="1"/>
      <c r="U1696" s="1"/>
    </row>
    <row r="1697" spans="1:21">
      <c r="A1697" s="1"/>
      <c r="B1697" s="1"/>
      <c r="C1697" s="1"/>
      <c r="D1697" s="1"/>
      <c r="E1697" s="1"/>
      <c r="F1697" s="1"/>
      <c r="G1697" s="1"/>
      <c r="H1697" s="1"/>
      <c r="I1697" s="1"/>
      <c r="J1697" s="1"/>
      <c r="K1697" s="1"/>
      <c r="L1697" s="1"/>
      <c r="M1697" s="1"/>
      <c r="N1697" s="1"/>
      <c r="O1697" s="1"/>
      <c r="P1697" s="1"/>
      <c r="Q1697" s="1"/>
      <c r="R1697" s="1"/>
      <c r="S1697" s="1"/>
      <c r="T1697" s="1"/>
      <c r="U1697" s="1"/>
    </row>
    <row r="1698" spans="1:21">
      <c r="A1698" s="1"/>
      <c r="B1698" s="1"/>
      <c r="C1698" s="1"/>
      <c r="D1698" s="1"/>
      <c r="E1698" s="1"/>
      <c r="F1698" s="1"/>
      <c r="G1698" s="1"/>
      <c r="H1698" s="1"/>
      <c r="I1698" s="1"/>
      <c r="J1698" s="1"/>
      <c r="K1698" s="1"/>
      <c r="L1698" s="1"/>
      <c r="M1698" s="1"/>
      <c r="N1698" s="1"/>
      <c r="O1698" s="1"/>
      <c r="P1698" s="1"/>
      <c r="Q1698" s="1"/>
      <c r="R1698" s="1"/>
      <c r="S1698" s="1"/>
      <c r="T1698" s="1"/>
      <c r="U1698" s="1"/>
    </row>
    <row r="1699" spans="1:21">
      <c r="A1699" s="1"/>
      <c r="B1699" s="1"/>
      <c r="C1699" s="1"/>
      <c r="D1699" s="1"/>
      <c r="E1699" s="1"/>
      <c r="F1699" s="1"/>
      <c r="G1699" s="1"/>
      <c r="H1699" s="1"/>
      <c r="I1699" s="1"/>
      <c r="J1699" s="1"/>
      <c r="K1699" s="1"/>
      <c r="L1699" s="1"/>
      <c r="M1699" s="1"/>
      <c r="N1699" s="1"/>
      <c r="O1699" s="1"/>
      <c r="P1699" s="1"/>
      <c r="Q1699" s="1"/>
      <c r="R1699" s="1"/>
      <c r="S1699" s="1"/>
      <c r="T1699" s="1"/>
      <c r="U1699" s="1"/>
    </row>
    <row r="1700" spans="1:21">
      <c r="A1700" s="1"/>
      <c r="B1700" s="1"/>
      <c r="C1700" s="1"/>
      <c r="D1700" s="1"/>
      <c r="E1700" s="1"/>
      <c r="F1700" s="1"/>
      <c r="G1700" s="1"/>
      <c r="H1700" s="1"/>
      <c r="I1700" s="1"/>
      <c r="J1700" s="1"/>
      <c r="K1700" s="1"/>
      <c r="L1700" s="1"/>
      <c r="M1700" s="1"/>
      <c r="N1700" s="1"/>
      <c r="O1700" s="1"/>
      <c r="P1700" s="1"/>
      <c r="Q1700" s="1"/>
      <c r="R1700" s="1"/>
      <c r="S1700" s="1"/>
      <c r="T1700" s="1"/>
      <c r="U1700" s="1"/>
    </row>
    <row r="1701" spans="1:21">
      <c r="A1701" s="1"/>
      <c r="B1701" s="1"/>
      <c r="C1701" s="1"/>
      <c r="D1701" s="1"/>
      <c r="E1701" s="1"/>
      <c r="F1701" s="1"/>
      <c r="G1701" s="1"/>
      <c r="H1701" s="1"/>
      <c r="I1701" s="1"/>
      <c r="J1701" s="1"/>
      <c r="K1701" s="1"/>
      <c r="L1701" s="1"/>
      <c r="M1701" s="1"/>
      <c r="N1701" s="1"/>
      <c r="O1701" s="1"/>
      <c r="P1701" s="1"/>
      <c r="Q1701" s="1"/>
      <c r="R1701" s="1"/>
      <c r="S1701" s="1"/>
      <c r="T1701" s="1"/>
      <c r="U1701" s="1"/>
    </row>
    <row r="1702" spans="1:21">
      <c r="A1702" s="1"/>
      <c r="B1702" s="1"/>
      <c r="C1702" s="1"/>
      <c r="D1702" s="1"/>
      <c r="E1702" s="1"/>
      <c r="F1702" s="1"/>
      <c r="G1702" s="1"/>
      <c r="H1702" s="1"/>
      <c r="I1702" s="1"/>
      <c r="J1702" s="1"/>
      <c r="K1702" s="1"/>
      <c r="L1702" s="1"/>
      <c r="M1702" s="1"/>
      <c r="N1702" s="1"/>
      <c r="O1702" s="1"/>
      <c r="P1702" s="1"/>
      <c r="Q1702" s="1"/>
      <c r="R1702" s="1"/>
      <c r="S1702" s="1"/>
      <c r="T1702" s="1"/>
      <c r="U1702" s="1"/>
    </row>
    <row r="1703" spans="1:21">
      <c r="A1703" s="1"/>
      <c r="B1703" s="1"/>
      <c r="C1703" s="1"/>
      <c r="D1703" s="1"/>
      <c r="E1703" s="1"/>
      <c r="F1703" s="1"/>
      <c r="G1703" s="1"/>
      <c r="H1703" s="1"/>
      <c r="I1703" s="1"/>
      <c r="J1703" s="1"/>
      <c r="K1703" s="1"/>
      <c r="L1703" s="1"/>
      <c r="M1703" s="1"/>
      <c r="N1703" s="1"/>
      <c r="O1703" s="1"/>
      <c r="P1703" s="1"/>
      <c r="Q1703" s="1"/>
      <c r="R1703" s="1"/>
      <c r="S1703" s="1"/>
      <c r="T1703" s="1"/>
      <c r="U1703" s="1"/>
    </row>
    <row r="1704" spans="1:21">
      <c r="A1704" s="1"/>
      <c r="B1704" s="1"/>
      <c r="C1704" s="1"/>
      <c r="D1704" s="1"/>
      <c r="E1704" s="1"/>
      <c r="F1704" s="1"/>
      <c r="G1704" s="1"/>
      <c r="H1704" s="1"/>
      <c r="I1704" s="1"/>
      <c r="J1704" s="1"/>
      <c r="K1704" s="1"/>
      <c r="L1704" s="1"/>
      <c r="M1704" s="1"/>
      <c r="N1704" s="1"/>
      <c r="O1704" s="1"/>
      <c r="P1704" s="1"/>
      <c r="Q1704" s="1"/>
      <c r="R1704" s="1"/>
      <c r="S1704" s="1"/>
      <c r="T1704" s="1"/>
      <c r="U1704" s="1"/>
    </row>
    <row r="1705" spans="1:21">
      <c r="A1705" s="1"/>
      <c r="B1705" s="1"/>
      <c r="C1705" s="1"/>
      <c r="D1705" s="1"/>
      <c r="E1705" s="1"/>
      <c r="F1705" s="1"/>
      <c r="G1705" s="1"/>
      <c r="H1705" s="1"/>
      <c r="I1705" s="1"/>
      <c r="J1705" s="1"/>
      <c r="K1705" s="1"/>
      <c r="L1705" s="1"/>
      <c r="M1705" s="1"/>
      <c r="N1705" s="1"/>
      <c r="O1705" s="1"/>
      <c r="P1705" s="1"/>
      <c r="Q1705" s="1"/>
      <c r="R1705" s="1"/>
      <c r="S1705" s="1"/>
      <c r="T1705" s="1"/>
      <c r="U1705" s="1"/>
    </row>
    <row r="1706" spans="1:21">
      <c r="A1706" s="1"/>
      <c r="B1706" s="1"/>
      <c r="C1706" s="1"/>
      <c r="D1706" s="1"/>
      <c r="E1706" s="1"/>
      <c r="F1706" s="1"/>
      <c r="G1706" s="1"/>
      <c r="H1706" s="1"/>
      <c r="I1706" s="1"/>
      <c r="J1706" s="1"/>
      <c r="K1706" s="1"/>
      <c r="L1706" s="1"/>
      <c r="M1706" s="1"/>
      <c r="N1706" s="1"/>
      <c r="O1706" s="1"/>
      <c r="P1706" s="1"/>
      <c r="Q1706" s="1"/>
      <c r="R1706" s="1"/>
      <c r="S1706" s="1"/>
      <c r="T1706" s="1"/>
      <c r="U1706" s="1"/>
    </row>
    <row r="1707" spans="1:21">
      <c r="A1707" s="1"/>
      <c r="B1707" s="1"/>
      <c r="C1707" s="1"/>
      <c r="D1707" s="1"/>
      <c r="E1707" s="1"/>
      <c r="F1707" s="1"/>
      <c r="G1707" s="1"/>
      <c r="H1707" s="1"/>
      <c r="I1707" s="1"/>
      <c r="J1707" s="1"/>
      <c r="K1707" s="1"/>
      <c r="L1707" s="1"/>
      <c r="M1707" s="1"/>
      <c r="N1707" s="1"/>
      <c r="O1707" s="1"/>
      <c r="P1707" s="1"/>
      <c r="Q1707" s="1"/>
      <c r="R1707" s="1"/>
      <c r="S1707" s="1"/>
      <c r="T1707" s="1"/>
      <c r="U1707" s="1"/>
    </row>
    <row r="1708" spans="1:21">
      <c r="A1708" s="1"/>
      <c r="B1708" s="1"/>
      <c r="C1708" s="1"/>
      <c r="D1708" s="1"/>
      <c r="E1708" s="1"/>
      <c r="F1708" s="1"/>
      <c r="G1708" s="1"/>
      <c r="H1708" s="1"/>
      <c r="I1708" s="1"/>
      <c r="J1708" s="1"/>
      <c r="K1708" s="1"/>
      <c r="L1708" s="1"/>
      <c r="M1708" s="1"/>
      <c r="N1708" s="1"/>
      <c r="O1708" s="1"/>
      <c r="P1708" s="1"/>
      <c r="Q1708" s="1"/>
      <c r="R1708" s="1"/>
      <c r="S1708" s="1"/>
      <c r="T1708" s="1"/>
      <c r="U1708" s="1"/>
    </row>
    <row r="1709" spans="1:21">
      <c r="A1709" s="1"/>
      <c r="B1709" s="1"/>
      <c r="C1709" s="1"/>
      <c r="D1709" s="1"/>
      <c r="E1709" s="1"/>
      <c r="F1709" s="1"/>
      <c r="G1709" s="1"/>
      <c r="H1709" s="1"/>
      <c r="I1709" s="1"/>
      <c r="J1709" s="1"/>
      <c r="K1709" s="1"/>
      <c r="L1709" s="1"/>
      <c r="M1709" s="1"/>
      <c r="N1709" s="1"/>
      <c r="O1709" s="1"/>
      <c r="P1709" s="1"/>
      <c r="Q1709" s="1"/>
      <c r="R1709" s="1"/>
      <c r="S1709" s="1"/>
      <c r="T1709" s="1"/>
      <c r="U1709" s="1"/>
    </row>
    <row r="1710" spans="1:21">
      <c r="A1710" s="1"/>
      <c r="B1710" s="1"/>
      <c r="C1710" s="1"/>
      <c r="D1710" s="1"/>
      <c r="E1710" s="1"/>
      <c r="F1710" s="1"/>
      <c r="G1710" s="1"/>
      <c r="H1710" s="1"/>
      <c r="I1710" s="1"/>
      <c r="J1710" s="1"/>
      <c r="K1710" s="1"/>
      <c r="L1710" s="1"/>
      <c r="M1710" s="1"/>
      <c r="N1710" s="1"/>
      <c r="O1710" s="1"/>
      <c r="P1710" s="1"/>
      <c r="Q1710" s="1"/>
      <c r="R1710" s="1"/>
      <c r="S1710" s="1"/>
      <c r="T1710" s="1"/>
      <c r="U1710" s="1"/>
    </row>
    <row r="1711" spans="1:21">
      <c r="A1711" s="1"/>
      <c r="B1711" s="1"/>
      <c r="C1711" s="1"/>
      <c r="D1711" s="1"/>
      <c r="E1711" s="1"/>
      <c r="F1711" s="1"/>
      <c r="G1711" s="1"/>
      <c r="H1711" s="1"/>
      <c r="I1711" s="1"/>
      <c r="J1711" s="1"/>
      <c r="K1711" s="1"/>
      <c r="L1711" s="1"/>
      <c r="M1711" s="1"/>
      <c r="N1711" s="1"/>
      <c r="O1711" s="1"/>
      <c r="P1711" s="1"/>
      <c r="Q1711" s="1"/>
      <c r="R1711" s="1"/>
      <c r="S1711" s="1"/>
      <c r="T1711" s="1"/>
      <c r="U1711" s="1"/>
    </row>
    <row r="1712" spans="1:21">
      <c r="A1712" s="1"/>
      <c r="B1712" s="1"/>
      <c r="C1712" s="1"/>
      <c r="D1712" s="1"/>
      <c r="E1712" s="1"/>
      <c r="F1712" s="1"/>
      <c r="G1712" s="1"/>
      <c r="H1712" s="1"/>
      <c r="I1712" s="1"/>
      <c r="J1712" s="1"/>
      <c r="K1712" s="1"/>
      <c r="L1712" s="1"/>
      <c r="M1712" s="1"/>
      <c r="N1712" s="1"/>
      <c r="O1712" s="1"/>
      <c r="P1712" s="1"/>
      <c r="Q1712" s="1"/>
      <c r="R1712" s="1"/>
      <c r="S1712" s="1"/>
      <c r="T1712" s="1"/>
      <c r="U1712" s="1"/>
    </row>
    <row r="1713" spans="1:21">
      <c r="A1713" s="1"/>
      <c r="B1713" s="1"/>
      <c r="C1713" s="1"/>
      <c r="D1713" s="1"/>
      <c r="E1713" s="1"/>
      <c r="F1713" s="1"/>
      <c r="G1713" s="1"/>
      <c r="H1713" s="1"/>
      <c r="I1713" s="1"/>
      <c r="J1713" s="1"/>
      <c r="K1713" s="1"/>
      <c r="L1713" s="1"/>
      <c r="M1713" s="1"/>
      <c r="N1713" s="1"/>
      <c r="O1713" s="1"/>
      <c r="P1713" s="1"/>
      <c r="Q1713" s="1"/>
      <c r="R1713" s="1"/>
      <c r="S1713" s="1"/>
      <c r="T1713" s="1"/>
      <c r="U1713" s="1"/>
    </row>
    <row r="1714" spans="1:21">
      <c r="A1714" s="1"/>
      <c r="B1714" s="1"/>
      <c r="C1714" s="1"/>
      <c r="D1714" s="1"/>
      <c r="E1714" s="1"/>
      <c r="F1714" s="1"/>
      <c r="G1714" s="1"/>
      <c r="H1714" s="1"/>
      <c r="I1714" s="1"/>
      <c r="J1714" s="1"/>
      <c r="K1714" s="1"/>
      <c r="L1714" s="1"/>
      <c r="M1714" s="1"/>
      <c r="N1714" s="1"/>
      <c r="O1714" s="1"/>
      <c r="P1714" s="1"/>
      <c r="Q1714" s="1"/>
      <c r="R1714" s="1"/>
      <c r="S1714" s="1"/>
      <c r="T1714" s="1"/>
      <c r="U1714" s="1"/>
    </row>
    <row r="1715" spans="1:21">
      <c r="A1715" s="1"/>
      <c r="B1715" s="1"/>
      <c r="C1715" s="1"/>
      <c r="D1715" s="1"/>
      <c r="E1715" s="1"/>
      <c r="F1715" s="1"/>
      <c r="G1715" s="1"/>
      <c r="H1715" s="1"/>
      <c r="I1715" s="1"/>
      <c r="J1715" s="1"/>
      <c r="K1715" s="1"/>
      <c r="L1715" s="1"/>
      <c r="M1715" s="1"/>
      <c r="N1715" s="1"/>
      <c r="O1715" s="1"/>
      <c r="P1715" s="1"/>
      <c r="Q1715" s="1"/>
      <c r="R1715" s="1"/>
      <c r="S1715" s="1"/>
      <c r="T1715" s="1"/>
      <c r="U1715" s="1"/>
    </row>
    <row r="1716" spans="1:21">
      <c r="A1716" s="1"/>
      <c r="B1716" s="1"/>
      <c r="C1716" s="1"/>
      <c r="D1716" s="1"/>
      <c r="E1716" s="1"/>
      <c r="F1716" s="1"/>
      <c r="G1716" s="1"/>
      <c r="H1716" s="1"/>
      <c r="I1716" s="1"/>
      <c r="J1716" s="1"/>
      <c r="K1716" s="1"/>
      <c r="L1716" s="1"/>
      <c r="M1716" s="1"/>
      <c r="N1716" s="1"/>
      <c r="O1716" s="1"/>
      <c r="P1716" s="1"/>
      <c r="Q1716" s="1"/>
      <c r="R1716" s="1"/>
      <c r="S1716" s="1"/>
      <c r="T1716" s="1"/>
      <c r="U1716" s="1"/>
    </row>
    <row r="1717" spans="1:21">
      <c r="A1717" s="1"/>
      <c r="B1717" s="1"/>
      <c r="C1717" s="1"/>
      <c r="D1717" s="1"/>
      <c r="E1717" s="1"/>
      <c r="F1717" s="1"/>
      <c r="G1717" s="1"/>
      <c r="H1717" s="1"/>
      <c r="I1717" s="1"/>
      <c r="J1717" s="1"/>
      <c r="K1717" s="1"/>
      <c r="L1717" s="1"/>
      <c r="M1717" s="1"/>
      <c r="N1717" s="1"/>
      <c r="O1717" s="1"/>
      <c r="P1717" s="1"/>
      <c r="Q1717" s="1"/>
      <c r="R1717" s="1"/>
      <c r="S1717" s="1"/>
      <c r="T1717" s="1"/>
      <c r="U1717" s="1"/>
    </row>
    <row r="1718" spans="1:21">
      <c r="A1718" s="1"/>
      <c r="B1718" s="1"/>
      <c r="C1718" s="1"/>
      <c r="D1718" s="1"/>
      <c r="E1718" s="1"/>
      <c r="F1718" s="1"/>
      <c r="G1718" s="1"/>
      <c r="H1718" s="1"/>
      <c r="I1718" s="1"/>
      <c r="J1718" s="1"/>
      <c r="K1718" s="1"/>
      <c r="L1718" s="1"/>
      <c r="M1718" s="1"/>
      <c r="N1718" s="1"/>
      <c r="O1718" s="1"/>
      <c r="P1718" s="1"/>
      <c r="Q1718" s="1"/>
      <c r="R1718" s="1"/>
      <c r="S1718" s="1"/>
      <c r="T1718" s="1"/>
      <c r="U1718" s="1"/>
    </row>
    <row r="1719" spans="1:21">
      <c r="A1719" s="1"/>
      <c r="B1719" s="1"/>
      <c r="C1719" s="1"/>
      <c r="D1719" s="1"/>
      <c r="E1719" s="1"/>
      <c r="F1719" s="1"/>
      <c r="G1719" s="1"/>
      <c r="H1719" s="1"/>
      <c r="I1719" s="1"/>
      <c r="J1719" s="1"/>
      <c r="K1719" s="1"/>
      <c r="L1719" s="1"/>
      <c r="M1719" s="1"/>
      <c r="N1719" s="1"/>
      <c r="O1719" s="1"/>
      <c r="P1719" s="1"/>
      <c r="Q1719" s="1"/>
      <c r="R1719" s="1"/>
      <c r="S1719" s="1"/>
      <c r="T1719" s="1"/>
      <c r="U1719" s="1"/>
    </row>
    <row r="1720" spans="1:21">
      <c r="A1720" s="1"/>
      <c r="B1720" s="1"/>
      <c r="C1720" s="1"/>
      <c r="D1720" s="1"/>
      <c r="E1720" s="1"/>
      <c r="F1720" s="1"/>
      <c r="G1720" s="1"/>
      <c r="H1720" s="1"/>
      <c r="I1720" s="1"/>
      <c r="J1720" s="1"/>
      <c r="K1720" s="1"/>
      <c r="L1720" s="1"/>
      <c r="M1720" s="1"/>
      <c r="N1720" s="1"/>
      <c r="O1720" s="1"/>
      <c r="P1720" s="1"/>
      <c r="Q1720" s="1"/>
      <c r="R1720" s="1"/>
      <c r="S1720" s="1"/>
      <c r="T1720" s="1"/>
      <c r="U1720" s="1"/>
    </row>
    <row r="1721" spans="1:21">
      <c r="A1721" s="1"/>
      <c r="B1721" s="1"/>
      <c r="C1721" s="1"/>
      <c r="D1721" s="1"/>
      <c r="E1721" s="1"/>
      <c r="F1721" s="1"/>
      <c r="G1721" s="1"/>
      <c r="H1721" s="1"/>
      <c r="I1721" s="1"/>
      <c r="J1721" s="1"/>
      <c r="K1721" s="1"/>
      <c r="L1721" s="1"/>
      <c r="M1721" s="1"/>
      <c r="N1721" s="1"/>
      <c r="O1721" s="1"/>
      <c r="P1721" s="1"/>
      <c r="Q1721" s="1"/>
      <c r="R1721" s="1"/>
      <c r="S1721" s="1"/>
      <c r="T1721" s="1"/>
      <c r="U1721" s="1"/>
    </row>
    <row r="1722" spans="1:21">
      <c r="A1722" s="1"/>
      <c r="B1722" s="1"/>
      <c r="C1722" s="1"/>
      <c r="D1722" s="1"/>
      <c r="E1722" s="1"/>
      <c r="F1722" s="1"/>
      <c r="G1722" s="1"/>
      <c r="H1722" s="1"/>
      <c r="I1722" s="1"/>
      <c r="J1722" s="1"/>
      <c r="K1722" s="1"/>
      <c r="L1722" s="1"/>
      <c r="M1722" s="1"/>
      <c r="N1722" s="1"/>
      <c r="O1722" s="1"/>
      <c r="P1722" s="1"/>
      <c r="Q1722" s="1"/>
      <c r="R1722" s="1"/>
      <c r="S1722" s="1"/>
      <c r="T1722" s="1"/>
      <c r="U1722" s="1"/>
    </row>
    <row r="1723" spans="1:21">
      <c r="A1723" s="1"/>
      <c r="B1723" s="1"/>
      <c r="C1723" s="1"/>
      <c r="D1723" s="1"/>
      <c r="E1723" s="1"/>
      <c r="F1723" s="1"/>
      <c r="G1723" s="1"/>
      <c r="H1723" s="1"/>
      <c r="I1723" s="1"/>
      <c r="J1723" s="1"/>
      <c r="K1723" s="1"/>
      <c r="L1723" s="1"/>
      <c r="M1723" s="1"/>
      <c r="N1723" s="1"/>
      <c r="O1723" s="1"/>
      <c r="P1723" s="1"/>
      <c r="Q1723" s="1"/>
      <c r="R1723" s="1"/>
      <c r="S1723" s="1"/>
      <c r="T1723" s="1"/>
      <c r="U1723" s="1"/>
    </row>
    <row r="1724" spans="1:21">
      <c r="A1724" s="1"/>
      <c r="B1724" s="1"/>
      <c r="C1724" s="1"/>
      <c r="D1724" s="1"/>
      <c r="E1724" s="1"/>
      <c r="F1724" s="1"/>
      <c r="G1724" s="1"/>
      <c r="H1724" s="1"/>
      <c r="I1724" s="1"/>
      <c r="J1724" s="1"/>
      <c r="K1724" s="1"/>
      <c r="L1724" s="1"/>
      <c r="M1724" s="1"/>
      <c r="N1724" s="1"/>
      <c r="O1724" s="1"/>
      <c r="P1724" s="1"/>
      <c r="Q1724" s="1"/>
      <c r="R1724" s="1"/>
      <c r="S1724" s="1"/>
      <c r="T1724" s="1"/>
      <c r="U1724" s="1"/>
    </row>
    <row r="1725" spans="1:21">
      <c r="A1725" s="1"/>
      <c r="B1725" s="1"/>
      <c r="C1725" s="1"/>
      <c r="D1725" s="1"/>
      <c r="E1725" s="1"/>
      <c r="F1725" s="1"/>
      <c r="G1725" s="1"/>
      <c r="H1725" s="1"/>
      <c r="I1725" s="1"/>
      <c r="J1725" s="1"/>
      <c r="K1725" s="1"/>
      <c r="L1725" s="1"/>
      <c r="M1725" s="1"/>
      <c r="N1725" s="1"/>
      <c r="O1725" s="1"/>
      <c r="P1725" s="1"/>
      <c r="Q1725" s="1"/>
      <c r="R1725" s="1"/>
      <c r="S1725" s="1"/>
      <c r="T1725" s="1"/>
      <c r="U1725" s="1"/>
    </row>
    <row r="1726" spans="1:21">
      <c r="A1726" s="1"/>
      <c r="B1726" s="1"/>
      <c r="C1726" s="1"/>
      <c r="D1726" s="1"/>
      <c r="E1726" s="1"/>
      <c r="F1726" s="1"/>
      <c r="G1726" s="1"/>
      <c r="H1726" s="1"/>
      <c r="I1726" s="1"/>
      <c r="J1726" s="1"/>
      <c r="K1726" s="1"/>
      <c r="L1726" s="1"/>
      <c r="M1726" s="1"/>
      <c r="N1726" s="1"/>
      <c r="O1726" s="1"/>
      <c r="P1726" s="1"/>
      <c r="Q1726" s="1"/>
      <c r="R1726" s="1"/>
      <c r="S1726" s="1"/>
      <c r="T1726" s="1"/>
      <c r="U1726" s="1"/>
    </row>
    <row r="1727" spans="1:21">
      <c r="A1727" s="1"/>
      <c r="B1727" s="1"/>
      <c r="C1727" s="1"/>
      <c r="D1727" s="1"/>
      <c r="E1727" s="1"/>
      <c r="F1727" s="1"/>
      <c r="G1727" s="1"/>
      <c r="H1727" s="1"/>
      <c r="I1727" s="1"/>
      <c r="J1727" s="1"/>
      <c r="K1727" s="1"/>
      <c r="L1727" s="1"/>
      <c r="M1727" s="1"/>
      <c r="N1727" s="1"/>
      <c r="O1727" s="1"/>
      <c r="P1727" s="1"/>
      <c r="Q1727" s="1"/>
      <c r="R1727" s="1"/>
      <c r="S1727" s="1"/>
      <c r="T1727" s="1"/>
      <c r="U1727" s="1"/>
    </row>
    <row r="1728" spans="1:21">
      <c r="A1728" s="1"/>
      <c r="B1728" s="1"/>
      <c r="C1728" s="1"/>
      <c r="D1728" s="1"/>
      <c r="E1728" s="1"/>
      <c r="F1728" s="1"/>
      <c r="G1728" s="1"/>
      <c r="H1728" s="1"/>
      <c r="I1728" s="1"/>
      <c r="J1728" s="1"/>
      <c r="K1728" s="1"/>
      <c r="L1728" s="1"/>
      <c r="M1728" s="1"/>
      <c r="N1728" s="1"/>
      <c r="O1728" s="1"/>
      <c r="P1728" s="1"/>
      <c r="Q1728" s="1"/>
      <c r="R1728" s="1"/>
      <c r="S1728" s="1"/>
      <c r="T1728" s="1"/>
      <c r="U1728" s="1"/>
    </row>
    <row r="1729" spans="1:21">
      <c r="A1729" s="1"/>
      <c r="B1729" s="1"/>
      <c r="C1729" s="1"/>
      <c r="D1729" s="1"/>
      <c r="E1729" s="1"/>
      <c r="F1729" s="1"/>
      <c r="G1729" s="1"/>
      <c r="H1729" s="1"/>
      <c r="I1729" s="1"/>
      <c r="J1729" s="1"/>
      <c r="K1729" s="1"/>
      <c r="L1729" s="1"/>
      <c r="M1729" s="1"/>
      <c r="N1729" s="1"/>
      <c r="O1729" s="1"/>
      <c r="P1729" s="1"/>
      <c r="Q1729" s="1"/>
      <c r="R1729" s="1"/>
      <c r="S1729" s="1"/>
      <c r="T1729" s="1"/>
      <c r="U1729" s="1"/>
    </row>
  </sheetData>
  <phoneticPr fontId="0" type="noConversion"/>
  <printOptions horizontalCentered="1" verticalCentered="1"/>
  <pageMargins left="0.78740157480314965" right="0.78740157480314965" top="0.98425196850393704" bottom="0.98425196850393704" header="0.51181102362204722" footer="0.51181102362204722"/>
  <pageSetup scale="67" orientation="portrait"/>
  <headerFooter alignWithMargins="0">
    <oddFooter>&amp;C&amp;D&amp;T</oddFooter>
  </headerFooter>
</worksheet>
</file>

<file path=xl/worksheets/sheet30.xml><?xml version="1.0" encoding="utf-8"?>
<worksheet xmlns="http://schemas.openxmlformats.org/spreadsheetml/2006/main" xmlns:r="http://schemas.openxmlformats.org/officeDocument/2006/relationships">
  <sheetPr>
    <pageSetUpPr fitToPage="1"/>
  </sheetPr>
  <dimension ref="A33:F41"/>
  <sheetViews>
    <sheetView zoomScale="75" workbookViewId="0">
      <selection activeCell="A35" sqref="A35"/>
    </sheetView>
  </sheetViews>
  <sheetFormatPr defaultColWidth="8.6640625" defaultRowHeight="15"/>
  <sheetData>
    <row r="33" spans="1:6" ht="23.25">
      <c r="A33" s="48"/>
      <c r="F33" s="49" t="s">
        <v>132</v>
      </c>
    </row>
    <row r="34" spans="1:6" ht="23.25">
      <c r="F34" s="52" t="s">
        <v>482</v>
      </c>
    </row>
    <row r="36" spans="1:6" ht="18">
      <c r="A36" s="51" t="s">
        <v>474</v>
      </c>
    </row>
    <row r="37" spans="1:6" ht="18">
      <c r="A37" s="143" t="s">
        <v>373</v>
      </c>
    </row>
    <row r="38" spans="1:6" ht="18">
      <c r="A38" s="143" t="s">
        <v>477</v>
      </c>
    </row>
    <row r="39" spans="1:6" ht="18">
      <c r="A39" s="143" t="s">
        <v>478</v>
      </c>
    </row>
    <row r="40" spans="1:6" ht="18">
      <c r="A40" s="143" t="s">
        <v>374</v>
      </c>
    </row>
    <row r="41" spans="1:6" ht="18">
      <c r="A41" s="202" t="s">
        <v>493</v>
      </c>
    </row>
  </sheetData>
  <phoneticPr fontId="4" type="noConversion"/>
  <pageMargins left="0.75" right="0.75" top="1" bottom="1" header="0.5" footer="0.5"/>
  <pageSetup scale="70" orientation="portrait" verticalDpi="96"/>
  <headerFooter alignWithMargins="0"/>
  <drawing r:id="rId1"/>
</worksheet>
</file>

<file path=xl/worksheets/sheet31.xml><?xml version="1.0" encoding="utf-8"?>
<worksheet xmlns="http://schemas.openxmlformats.org/spreadsheetml/2006/main" xmlns:r="http://schemas.openxmlformats.org/officeDocument/2006/relationships">
  <sheetPr>
    <pageSetUpPr fitToPage="1"/>
  </sheetPr>
  <dimension ref="A33:F37"/>
  <sheetViews>
    <sheetView zoomScale="75" workbookViewId="0">
      <selection activeCell="G42" sqref="G42"/>
    </sheetView>
  </sheetViews>
  <sheetFormatPr defaultColWidth="8.6640625" defaultRowHeight="15"/>
  <sheetData>
    <row r="33" spans="1:6" ht="23.25">
      <c r="A33" s="48"/>
      <c r="F33" s="49" t="s">
        <v>132</v>
      </c>
    </row>
    <row r="34" spans="1:6" ht="23.25">
      <c r="F34" s="52" t="s">
        <v>483</v>
      </c>
    </row>
    <row r="36" spans="1:6" ht="18">
      <c r="A36" s="51" t="s">
        <v>130</v>
      </c>
    </row>
    <row r="37" spans="1:6" ht="18">
      <c r="A37" s="143" t="s">
        <v>193</v>
      </c>
    </row>
  </sheetData>
  <phoneticPr fontId="4" type="noConversion"/>
  <pageMargins left="0.75" right="0.75" top="1" bottom="1" header="0.5" footer="0.5"/>
  <pageSetup scale="70" orientation="portrait" verticalDpi="96"/>
  <headerFooter alignWithMargins="0"/>
  <drawing r:id="rId1"/>
</worksheet>
</file>

<file path=xl/worksheets/sheet32.xml><?xml version="1.0" encoding="utf-8"?>
<worksheet xmlns="http://schemas.openxmlformats.org/spreadsheetml/2006/main" xmlns:r="http://schemas.openxmlformats.org/officeDocument/2006/relationships">
  <sheetPr>
    <pageSetUpPr fitToPage="1"/>
  </sheetPr>
  <dimension ref="A1:W1729"/>
  <sheetViews>
    <sheetView topLeftCell="A72" workbookViewId="0">
      <selection activeCell="A99" sqref="A99:C99"/>
    </sheetView>
  </sheetViews>
  <sheetFormatPr defaultColWidth="8.88671875" defaultRowHeight="12.75"/>
  <cols>
    <col min="1" max="89" width="5.33203125" style="2" customWidth="1"/>
    <col min="90" max="16384" width="8.88671875" style="2"/>
  </cols>
  <sheetData>
    <row r="1" spans="1:23" ht="9.75" customHeight="1">
      <c r="A1" s="1"/>
      <c r="B1" s="1"/>
      <c r="C1" s="1"/>
      <c r="D1" s="1"/>
      <c r="E1" s="1"/>
      <c r="F1" s="1"/>
      <c r="G1" s="1"/>
      <c r="H1" s="1"/>
      <c r="I1" s="1"/>
      <c r="J1" s="1"/>
      <c r="K1" s="1"/>
      <c r="L1" s="1"/>
      <c r="M1" s="1"/>
      <c r="N1" s="1"/>
      <c r="O1" s="1"/>
      <c r="P1" s="1"/>
      <c r="Q1" s="1"/>
      <c r="R1" s="1"/>
      <c r="S1" s="1"/>
      <c r="T1" s="1"/>
      <c r="U1" s="1"/>
      <c r="V1" s="1"/>
      <c r="W1" s="1"/>
    </row>
    <row r="2" spans="1:23" ht="9.75" customHeight="1">
      <c r="A2" s="1"/>
      <c r="B2" s="1" t="s">
        <v>92</v>
      </c>
      <c r="C2" s="1" t="s">
        <v>92</v>
      </c>
      <c r="D2" s="1"/>
      <c r="E2" s="1"/>
      <c r="F2" s="1"/>
      <c r="G2" s="1"/>
      <c r="H2" s="1"/>
      <c r="I2" s="1"/>
      <c r="J2" s="1"/>
      <c r="K2" s="1"/>
      <c r="L2" s="1"/>
      <c r="M2" s="1"/>
      <c r="N2" s="1"/>
      <c r="O2" s="1"/>
      <c r="P2" s="1"/>
      <c r="Q2" s="1"/>
      <c r="R2" s="1"/>
      <c r="S2" s="1"/>
      <c r="T2" s="1"/>
      <c r="U2" s="1"/>
      <c r="V2" s="1"/>
      <c r="W2" s="1"/>
    </row>
    <row r="3" spans="1:23" ht="9.75" customHeight="1">
      <c r="A3" s="1"/>
      <c r="B3" s="1" t="s">
        <v>348</v>
      </c>
      <c r="C3" s="1" t="s">
        <v>346</v>
      </c>
      <c r="D3" s="1"/>
      <c r="E3" s="1"/>
      <c r="F3" s="1"/>
      <c r="G3" s="1"/>
      <c r="H3" s="1"/>
      <c r="I3" s="1"/>
      <c r="J3" s="1"/>
      <c r="K3" s="1"/>
      <c r="L3" s="1"/>
      <c r="M3" s="1"/>
      <c r="N3" s="1"/>
      <c r="O3" s="1"/>
      <c r="P3" s="1"/>
      <c r="Q3" s="1"/>
      <c r="R3" s="1"/>
      <c r="S3" s="1"/>
      <c r="T3" s="1"/>
      <c r="U3" s="1"/>
      <c r="V3" s="1"/>
      <c r="W3" s="1"/>
    </row>
    <row r="4" spans="1:23" ht="9.75" customHeight="1">
      <c r="A4" s="1">
        <v>1913</v>
      </c>
      <c r="B4" s="6">
        <f>'Table A1'!G6*0.01</f>
        <v>2.7550162054507693E-2</v>
      </c>
      <c r="C4" s="6">
        <f>'Table A3'!G6*0.01</f>
        <v>2.755016205450769E-2</v>
      </c>
      <c r="D4" s="1"/>
      <c r="E4" s="1"/>
      <c r="F4" s="1"/>
      <c r="G4" s="1"/>
      <c r="H4" s="1"/>
      <c r="I4" s="1"/>
      <c r="J4" s="1"/>
      <c r="K4" s="1"/>
      <c r="L4" s="1"/>
      <c r="M4" s="1"/>
      <c r="N4" s="1"/>
      <c r="O4" s="1"/>
      <c r="P4" s="1"/>
      <c r="Q4" s="1"/>
      <c r="R4" s="1"/>
      <c r="S4" s="1"/>
      <c r="T4" s="1"/>
      <c r="U4" s="1"/>
      <c r="V4" s="1"/>
      <c r="W4" s="1"/>
    </row>
    <row r="5" spans="1:23" ht="9.75" customHeight="1">
      <c r="A5" s="1">
        <v>1914</v>
      </c>
      <c r="B5" s="6">
        <f>'Table A1'!G7*0.01</f>
        <v>2.7292084736544597E-2</v>
      </c>
      <c r="C5" s="6">
        <f>'Table A3'!G7*0.01</f>
        <v>2.7292084736544597E-2</v>
      </c>
      <c r="D5" s="1"/>
      <c r="E5" s="1"/>
      <c r="F5" s="1"/>
      <c r="G5" s="1"/>
      <c r="H5" s="1"/>
      <c r="I5" s="1"/>
      <c r="J5" s="1"/>
      <c r="K5" s="1"/>
      <c r="L5" s="1"/>
      <c r="M5" s="1"/>
      <c r="N5" s="1"/>
      <c r="O5" s="1"/>
      <c r="P5" s="1"/>
      <c r="Q5" s="1"/>
      <c r="R5" s="1"/>
      <c r="S5" s="1"/>
      <c r="T5" s="1"/>
      <c r="U5" s="1"/>
      <c r="V5" s="1"/>
      <c r="W5" s="1"/>
    </row>
    <row r="6" spans="1:23" ht="9.75" customHeight="1">
      <c r="A6" s="1">
        <v>1915</v>
      </c>
      <c r="B6" s="6">
        <f>'Table A1'!G8*0.01</f>
        <v>4.3603499999999996E-2</v>
      </c>
      <c r="C6" s="6">
        <f>'Table A3'!G8*0.01</f>
        <v>4.360051390265416E-2</v>
      </c>
      <c r="D6" s="1"/>
      <c r="E6" s="1"/>
      <c r="F6" s="1"/>
      <c r="G6" s="1"/>
      <c r="H6" s="1"/>
      <c r="I6" s="1"/>
      <c r="J6" s="1"/>
      <c r="K6" s="1"/>
      <c r="L6" s="1"/>
      <c r="M6" s="1"/>
      <c r="N6" s="1"/>
      <c r="O6" s="1"/>
      <c r="P6" s="1"/>
      <c r="Q6" s="1"/>
      <c r="R6" s="1"/>
      <c r="S6" s="1"/>
      <c r="T6" s="1"/>
      <c r="U6" s="1"/>
      <c r="V6" s="1"/>
      <c r="W6" s="1"/>
    </row>
    <row r="7" spans="1:23" ht="9.75" customHeight="1">
      <c r="A7" s="1">
        <v>1916</v>
      </c>
      <c r="B7" s="6">
        <f>'Table A1'!G9*0.01</f>
        <v>4.4049341044346761E-2</v>
      </c>
      <c r="C7" s="6">
        <f>'Table A3'!G9*0.01</f>
        <v>4.7812342033102112E-2</v>
      </c>
      <c r="D7" s="1"/>
      <c r="E7" s="1"/>
      <c r="F7" s="1"/>
      <c r="G7" s="1"/>
      <c r="H7" s="1"/>
      <c r="I7" s="1"/>
      <c r="J7" s="1"/>
      <c r="K7" s="1"/>
      <c r="L7" s="1"/>
      <c r="M7" s="1"/>
      <c r="N7" s="1"/>
      <c r="O7" s="1"/>
      <c r="P7" s="1"/>
      <c r="Q7" s="1"/>
      <c r="R7" s="1"/>
      <c r="S7" s="1"/>
      <c r="T7" s="1"/>
      <c r="U7" s="1"/>
      <c r="V7" s="1"/>
      <c r="W7" s="1"/>
    </row>
    <row r="8" spans="1:23" ht="9.75" customHeight="1">
      <c r="A8" s="1">
        <v>1917</v>
      </c>
      <c r="B8" s="6">
        <f>'Table A1'!G10*0.01</f>
        <v>3.3307691380518312E-2</v>
      </c>
      <c r="C8" s="6">
        <f>'Table A3'!G10*0.01</f>
        <v>3.3652030168037188E-2</v>
      </c>
      <c r="D8" s="1"/>
      <c r="E8" s="1"/>
      <c r="F8" s="1"/>
      <c r="G8" s="1"/>
      <c r="H8" s="1"/>
      <c r="I8" s="1"/>
      <c r="J8" s="1"/>
      <c r="K8" s="1"/>
      <c r="L8" s="1"/>
      <c r="M8" s="1"/>
      <c r="N8" s="1"/>
      <c r="O8" s="1"/>
      <c r="P8" s="1"/>
      <c r="Q8" s="1"/>
      <c r="R8" s="1"/>
      <c r="S8" s="1"/>
      <c r="T8" s="1"/>
      <c r="U8" s="1"/>
      <c r="V8" s="1"/>
      <c r="W8" s="1"/>
    </row>
    <row r="9" spans="1:23" ht="9.75" customHeight="1">
      <c r="A9" s="1">
        <v>1918</v>
      </c>
      <c r="B9" s="6">
        <f>'Table A1'!G11*0.01</f>
        <v>2.4481629304319623E-2</v>
      </c>
      <c r="C9" s="6">
        <f>'Table A3'!G11*0.01</f>
        <v>2.4542270776995521E-2</v>
      </c>
      <c r="D9" s="1"/>
      <c r="E9" s="1"/>
      <c r="F9" s="1"/>
      <c r="G9" s="1"/>
      <c r="H9" s="1"/>
      <c r="I9" s="1"/>
      <c r="J9" s="1"/>
      <c r="K9" s="1"/>
      <c r="L9" s="1"/>
      <c r="M9" s="1"/>
      <c r="N9" s="1"/>
      <c r="O9" s="1"/>
      <c r="P9" s="1"/>
      <c r="Q9" s="1"/>
      <c r="R9" s="1"/>
      <c r="S9" s="1"/>
      <c r="T9" s="1"/>
      <c r="U9" s="1"/>
      <c r="V9" s="1"/>
      <c r="W9" s="1"/>
    </row>
    <row r="10" spans="1:23" ht="9.75" customHeight="1">
      <c r="A10" s="1">
        <v>1919</v>
      </c>
      <c r="B10" s="6">
        <f>'Table A1'!G12*0.01</f>
        <v>2.220206592112621E-2</v>
      </c>
      <c r="C10" s="6">
        <f>'Table A3'!G12*0.01</f>
        <v>2.2865297104244196E-2</v>
      </c>
      <c r="D10" s="1"/>
      <c r="E10" s="1"/>
      <c r="F10" s="1"/>
      <c r="G10" s="1"/>
      <c r="H10" s="1"/>
      <c r="I10" s="1"/>
      <c r="J10" s="1"/>
      <c r="K10" s="1"/>
      <c r="L10" s="1"/>
      <c r="M10" s="1"/>
      <c r="N10" s="1"/>
      <c r="O10" s="1"/>
      <c r="P10" s="1"/>
      <c r="Q10" s="1"/>
      <c r="R10" s="1"/>
      <c r="S10" s="1"/>
      <c r="T10" s="1"/>
      <c r="U10" s="1"/>
      <c r="V10" s="1"/>
      <c r="W10" s="1"/>
    </row>
    <row r="11" spans="1:23" ht="9.75" customHeight="1">
      <c r="A11" s="1">
        <v>1920</v>
      </c>
      <c r="B11" s="6">
        <f>'Table A1'!G13*0.01</f>
        <v>1.6716386264226366E-2</v>
      </c>
      <c r="C11" s="6">
        <f>'Table A3'!G13*0.01</f>
        <v>1.6628981564311755E-2</v>
      </c>
      <c r="D11" s="1"/>
      <c r="E11" s="1"/>
      <c r="F11" s="1"/>
      <c r="G11" s="1"/>
      <c r="H11" s="1"/>
      <c r="I11" s="1"/>
      <c r="J11" s="1"/>
      <c r="K11" s="1"/>
      <c r="L11" s="1"/>
      <c r="M11" s="1"/>
      <c r="N11" s="1"/>
      <c r="O11" s="1"/>
      <c r="P11" s="1"/>
      <c r="Q11" s="1"/>
      <c r="R11" s="1"/>
      <c r="S11" s="1"/>
      <c r="T11" s="1"/>
      <c r="U11" s="1"/>
      <c r="V11" s="1"/>
      <c r="W11" s="1"/>
    </row>
    <row r="12" spans="1:23" ht="9.75" customHeight="1">
      <c r="A12" s="1">
        <v>1921</v>
      </c>
      <c r="B12" s="6">
        <f>'Table A1'!G14*0.01</f>
        <v>1.6892103882340821E-2</v>
      </c>
      <c r="C12" s="6">
        <f>'Table A3'!G14*0.01</f>
        <v>1.6883974290585059E-2</v>
      </c>
      <c r="D12" s="1"/>
      <c r="E12" s="1"/>
      <c r="F12" s="1"/>
      <c r="G12" s="1"/>
      <c r="H12" s="1"/>
      <c r="I12" s="1"/>
      <c r="J12" s="1"/>
      <c r="K12" s="1"/>
      <c r="L12" s="1"/>
      <c r="M12" s="1"/>
      <c r="N12" s="1"/>
      <c r="O12" s="1"/>
      <c r="P12" s="1"/>
      <c r="Q12" s="1"/>
      <c r="R12" s="1"/>
      <c r="S12" s="1"/>
      <c r="T12" s="1"/>
      <c r="U12" s="1"/>
      <c r="V12" s="1"/>
      <c r="W12" s="1"/>
    </row>
    <row r="13" spans="1:23" ht="9.75" customHeight="1">
      <c r="A13" s="1">
        <v>1922</v>
      </c>
      <c r="B13" s="6">
        <f>'Table A1'!G15*0.01</f>
        <v>2.0093203672445034E-2</v>
      </c>
      <c r="C13" s="6">
        <f>'Table A3'!G15*0.01</f>
        <v>2.2741607402143222E-2</v>
      </c>
      <c r="D13" s="1"/>
      <c r="E13" s="1"/>
      <c r="F13" s="1"/>
      <c r="G13" s="1"/>
      <c r="H13" s="1"/>
      <c r="I13" s="1"/>
      <c r="J13" s="1"/>
      <c r="K13" s="1"/>
      <c r="L13" s="1"/>
      <c r="M13" s="1"/>
      <c r="N13" s="1"/>
      <c r="O13" s="1"/>
      <c r="P13" s="1"/>
      <c r="Q13" s="1"/>
      <c r="R13" s="1"/>
      <c r="S13" s="1"/>
      <c r="T13" s="1"/>
      <c r="U13" s="1"/>
      <c r="V13" s="1"/>
      <c r="W13" s="1"/>
    </row>
    <row r="14" spans="1:23" ht="9.75" customHeight="1">
      <c r="A14" s="1">
        <v>1923</v>
      </c>
      <c r="B14" s="6">
        <f>'Table A1'!G16*0.01</f>
        <v>1.7515973184398407E-2</v>
      </c>
      <c r="C14" s="6">
        <f>'Table A3'!G16*0.01</f>
        <v>1.997966722614291E-2</v>
      </c>
      <c r="D14" s="1"/>
      <c r="E14" s="1"/>
      <c r="F14" s="1"/>
      <c r="G14" s="1"/>
      <c r="H14" s="1"/>
      <c r="I14" s="1"/>
      <c r="J14" s="1"/>
      <c r="K14" s="1"/>
      <c r="L14" s="1"/>
      <c r="M14" s="1"/>
      <c r="N14" s="1"/>
      <c r="O14" s="1"/>
      <c r="P14" s="1"/>
      <c r="Q14" s="1"/>
      <c r="R14" s="1"/>
      <c r="S14" s="1"/>
      <c r="T14" s="1"/>
      <c r="U14" s="1"/>
      <c r="V14" s="1"/>
      <c r="W14" s="1"/>
    </row>
    <row r="15" spans="1:23" ht="9.75" customHeight="1">
      <c r="A15" s="1">
        <v>1924</v>
      </c>
      <c r="B15" s="6">
        <f>'Table A1'!G17*0.01</f>
        <v>2.008713573259582E-2</v>
      </c>
      <c r="C15" s="6">
        <f>'Table A3'!G17*0.01</f>
        <v>2.3249502043152431E-2</v>
      </c>
      <c r="D15" s="1"/>
      <c r="E15" s="1"/>
      <c r="F15" s="1"/>
      <c r="G15" s="1"/>
      <c r="H15" s="1"/>
      <c r="I15" s="1"/>
      <c r="J15" s="1"/>
      <c r="K15" s="1"/>
      <c r="L15" s="1"/>
      <c r="M15" s="1"/>
      <c r="N15" s="1"/>
      <c r="O15" s="1"/>
      <c r="P15" s="1"/>
      <c r="Q15" s="1"/>
      <c r="R15" s="1"/>
      <c r="S15" s="1"/>
      <c r="T15" s="1"/>
      <c r="U15" s="1"/>
      <c r="V15" s="1"/>
      <c r="W15" s="1"/>
    </row>
    <row r="16" spans="1:23" ht="9.75" customHeight="1">
      <c r="A16" s="1">
        <v>1925</v>
      </c>
      <c r="B16" s="6">
        <f>'Table A1'!G18*0.01</f>
        <v>2.3450783923630883E-2</v>
      </c>
      <c r="C16" s="6">
        <f>'Table A3'!G18*0.01</f>
        <v>3.3108484827819591E-2</v>
      </c>
      <c r="D16" s="1"/>
      <c r="E16" s="1"/>
      <c r="F16" s="1"/>
      <c r="G16" s="1"/>
      <c r="H16" s="1"/>
      <c r="I16" s="1"/>
      <c r="J16" s="1"/>
      <c r="K16" s="1"/>
      <c r="L16" s="1"/>
      <c r="M16" s="1"/>
      <c r="N16" s="1"/>
      <c r="O16" s="1"/>
      <c r="P16" s="1"/>
      <c r="Q16" s="1"/>
      <c r="R16" s="1"/>
      <c r="S16" s="1"/>
      <c r="T16" s="1"/>
      <c r="U16" s="1"/>
      <c r="V16" s="1"/>
      <c r="W16" s="1"/>
    </row>
    <row r="17" spans="1:23" ht="9.75" customHeight="1">
      <c r="A17" s="1">
        <v>1926</v>
      </c>
      <c r="B17" s="6">
        <f>'Table A1'!G19*0.01</f>
        <v>2.5387789698721932E-2</v>
      </c>
      <c r="C17" s="6">
        <f>'Table A3'!G19*0.01</f>
        <v>3.3640176310679934E-2</v>
      </c>
      <c r="D17" s="1"/>
      <c r="E17" s="1"/>
      <c r="F17" s="1"/>
      <c r="G17" s="1"/>
      <c r="H17" s="1"/>
      <c r="I17" s="1"/>
      <c r="J17" s="1"/>
      <c r="K17" s="1"/>
      <c r="L17" s="1"/>
      <c r="M17" s="1"/>
      <c r="N17" s="1"/>
      <c r="O17" s="1"/>
      <c r="P17" s="1"/>
      <c r="Q17" s="1"/>
      <c r="R17" s="1"/>
      <c r="S17" s="1"/>
      <c r="T17" s="1"/>
      <c r="U17" s="1"/>
      <c r="V17" s="1"/>
      <c r="W17" s="1"/>
    </row>
    <row r="18" spans="1:23" ht="9.75" customHeight="1">
      <c r="A18" s="1">
        <v>1927</v>
      </c>
      <c r="B18" s="6">
        <f>'Table A1'!G20*0.01</f>
        <v>2.7581348811531094E-2</v>
      </c>
      <c r="C18" s="6">
        <f>'Table A3'!G20*0.01</f>
        <v>3.7542140165501309E-2</v>
      </c>
      <c r="D18" s="1"/>
      <c r="E18" s="1"/>
      <c r="F18" s="1"/>
      <c r="G18" s="1"/>
      <c r="H18" s="1"/>
      <c r="I18" s="1"/>
      <c r="J18" s="1"/>
      <c r="K18" s="1"/>
      <c r="L18" s="1"/>
      <c r="M18" s="1"/>
      <c r="N18" s="1"/>
      <c r="O18" s="1"/>
      <c r="P18" s="1"/>
      <c r="Q18" s="1"/>
      <c r="R18" s="1"/>
      <c r="S18" s="1"/>
      <c r="T18" s="1"/>
      <c r="U18" s="1"/>
      <c r="V18" s="1"/>
      <c r="W18" s="1"/>
    </row>
    <row r="19" spans="1:23" ht="9.75" customHeight="1">
      <c r="A19" s="1">
        <v>1928</v>
      </c>
      <c r="B19" s="6">
        <f>'Table A1'!G21*0.01</f>
        <v>3.2254883590899681E-2</v>
      </c>
      <c r="C19" s="6">
        <f>'Table A3'!G21*0.01</f>
        <v>5.0245153107773437E-2</v>
      </c>
      <c r="D19" s="1"/>
      <c r="E19" s="1"/>
      <c r="F19" s="1"/>
      <c r="G19" s="1"/>
      <c r="H19" s="1"/>
      <c r="I19" s="1"/>
      <c r="J19" s="1"/>
      <c r="K19" s="1"/>
      <c r="L19" s="1"/>
      <c r="M19" s="1"/>
      <c r="N19" s="1"/>
      <c r="O19" s="1"/>
      <c r="P19" s="1"/>
      <c r="Q19" s="1"/>
      <c r="R19" s="1"/>
      <c r="S19" s="1"/>
      <c r="T19" s="1"/>
      <c r="U19" s="1"/>
      <c r="V19" s="1"/>
      <c r="W19" s="1"/>
    </row>
    <row r="20" spans="1:23" ht="9.75" customHeight="1">
      <c r="A20" s="1">
        <v>1929</v>
      </c>
      <c r="B20" s="6">
        <f>'Table A1'!G22*0.01</f>
        <v>3.0057812608517063E-2</v>
      </c>
      <c r="C20" s="6">
        <f>'Table A3'!G22*0.01</f>
        <v>4.9902636063775881E-2</v>
      </c>
      <c r="D20" s="1"/>
      <c r="E20" s="1"/>
      <c r="F20" s="1"/>
      <c r="G20" s="1"/>
      <c r="H20" s="1"/>
      <c r="I20" s="1"/>
      <c r="J20" s="1"/>
      <c r="K20" s="1"/>
      <c r="L20" s="1"/>
      <c r="M20" s="1"/>
      <c r="N20" s="1"/>
      <c r="O20" s="1"/>
      <c r="P20" s="1"/>
      <c r="Q20" s="1"/>
      <c r="R20" s="1"/>
      <c r="S20" s="1"/>
      <c r="T20" s="1"/>
      <c r="U20" s="1"/>
      <c r="V20" s="1"/>
      <c r="W20" s="1"/>
    </row>
    <row r="21" spans="1:23" ht="9.75" customHeight="1">
      <c r="A21" s="1">
        <v>1930</v>
      </c>
      <c r="B21" s="6">
        <f>'Table A1'!G23*0.01</f>
        <v>2.3887538491116418E-2</v>
      </c>
      <c r="C21" s="6">
        <f>'Table A3'!G23*0.01</f>
        <v>2.8445522686741047E-2</v>
      </c>
      <c r="D21" s="1"/>
      <c r="E21" s="1"/>
      <c r="F21" s="1"/>
      <c r="G21" s="1"/>
      <c r="H21" s="1"/>
      <c r="I21" s="1"/>
      <c r="J21" s="1"/>
      <c r="K21" s="1"/>
      <c r="L21" s="1"/>
      <c r="M21" s="1"/>
      <c r="N21" s="1"/>
      <c r="O21" s="1"/>
      <c r="P21" s="1"/>
      <c r="Q21" s="1"/>
      <c r="R21" s="1"/>
      <c r="S21" s="1"/>
      <c r="T21" s="1"/>
      <c r="U21" s="1"/>
      <c r="V21" s="1"/>
      <c r="W21" s="1"/>
    </row>
    <row r="22" spans="1:23" ht="9.75" customHeight="1">
      <c r="A22" s="1">
        <v>1931</v>
      </c>
      <c r="B22" s="6">
        <f>'Table A1'!G24*0.01</f>
        <v>2.0744133398493184E-2</v>
      </c>
      <c r="C22" s="6">
        <f>'Table A3'!G24*0.01</f>
        <v>2.2499013882845174E-2</v>
      </c>
      <c r="D22" s="1"/>
      <c r="E22" s="1"/>
      <c r="F22" s="1"/>
      <c r="G22" s="1"/>
      <c r="H22" s="1"/>
      <c r="I22" s="1"/>
      <c r="J22" s="1"/>
      <c r="K22" s="1"/>
      <c r="L22" s="1"/>
      <c r="M22" s="1"/>
      <c r="N22" s="1"/>
      <c r="O22" s="1"/>
      <c r="P22" s="1"/>
      <c r="Q22" s="1"/>
      <c r="R22" s="1"/>
      <c r="S22" s="1"/>
      <c r="T22" s="1"/>
      <c r="U22" s="1"/>
      <c r="V22" s="1"/>
      <c r="W22" s="1"/>
    </row>
    <row r="23" spans="1:23" ht="9.75" customHeight="1">
      <c r="A23" s="1">
        <v>1932</v>
      </c>
      <c r="B23" s="6">
        <f>'Table A1'!G25*0.01</f>
        <v>1.9264855493777388E-2</v>
      </c>
      <c r="C23" s="6">
        <f>'Table A3'!G25*0.01</f>
        <v>1.9894684756199467E-2</v>
      </c>
      <c r="D23" s="1"/>
      <c r="E23" s="1"/>
      <c r="F23" s="1"/>
      <c r="G23" s="1"/>
      <c r="H23" s="1"/>
      <c r="I23" s="1"/>
      <c r="J23" s="1"/>
      <c r="K23" s="1"/>
      <c r="L23" s="1"/>
      <c r="M23" s="1"/>
      <c r="N23" s="1"/>
      <c r="O23" s="1"/>
      <c r="P23" s="1"/>
      <c r="Q23" s="1"/>
      <c r="R23" s="1"/>
      <c r="S23" s="1"/>
      <c r="T23" s="1"/>
      <c r="U23" s="1"/>
      <c r="V23" s="1"/>
      <c r="W23" s="1"/>
    </row>
    <row r="24" spans="1:23" ht="9.75" customHeight="1">
      <c r="A24" s="1">
        <v>1933</v>
      </c>
      <c r="B24" s="6">
        <f>'Table A1'!G26*0.01</f>
        <v>2.0446143537247261E-2</v>
      </c>
      <c r="C24" s="6">
        <f>'Table A3'!G26*0.01</f>
        <v>2.3442619303236288E-2</v>
      </c>
      <c r="D24" s="1"/>
      <c r="E24" s="1"/>
      <c r="F24" s="1"/>
      <c r="G24" s="1"/>
      <c r="H24" s="1"/>
      <c r="I24" s="1"/>
      <c r="J24" s="1"/>
      <c r="K24" s="1"/>
      <c r="L24" s="1"/>
      <c r="M24" s="1"/>
      <c r="N24" s="1"/>
      <c r="O24" s="1"/>
      <c r="P24" s="1"/>
      <c r="Q24" s="1"/>
      <c r="R24" s="1"/>
      <c r="S24" s="1"/>
      <c r="T24" s="1"/>
      <c r="U24" s="1"/>
      <c r="V24" s="1"/>
      <c r="W24" s="1"/>
    </row>
    <row r="25" spans="1:23" ht="9.75" customHeight="1">
      <c r="A25" s="1">
        <v>1934</v>
      </c>
      <c r="B25" s="6">
        <f>'Table A1'!G27*0.01</f>
        <v>1.9218939824356393E-2</v>
      </c>
      <c r="C25" s="6">
        <f>'Table A3'!G27*0.01</f>
        <v>2.0732433519932786E-2</v>
      </c>
      <c r="D25" s="1"/>
      <c r="E25" s="1"/>
      <c r="F25" s="1"/>
      <c r="G25" s="1"/>
      <c r="H25" s="1"/>
      <c r="I25" s="1"/>
      <c r="J25" s="1"/>
      <c r="K25" s="1"/>
      <c r="L25" s="1"/>
      <c r="M25" s="1"/>
      <c r="N25" s="1"/>
      <c r="O25" s="1"/>
      <c r="P25" s="1"/>
      <c r="Q25" s="1"/>
      <c r="R25" s="1"/>
      <c r="S25" s="1"/>
      <c r="T25" s="1"/>
      <c r="U25" s="1"/>
      <c r="V25" s="1"/>
      <c r="W25" s="1"/>
    </row>
    <row r="26" spans="1:23" ht="9.75" customHeight="1">
      <c r="A26" s="1">
        <v>1935</v>
      </c>
      <c r="B26" s="6">
        <f>'Table A1'!G28*0.01</f>
        <v>1.9463370851066034E-2</v>
      </c>
      <c r="C26" s="6">
        <f>'Table A3'!G28*0.01</f>
        <v>2.1879479269571976E-2</v>
      </c>
      <c r="D26" s="1"/>
      <c r="E26" s="1"/>
      <c r="F26" s="1"/>
      <c r="G26" s="1"/>
      <c r="H26" s="1"/>
      <c r="I26" s="1"/>
      <c r="J26" s="1"/>
      <c r="K26" s="1"/>
      <c r="L26" s="1"/>
      <c r="M26" s="1"/>
      <c r="N26" s="1"/>
      <c r="O26" s="1"/>
      <c r="P26" s="1"/>
      <c r="Q26" s="1"/>
      <c r="R26" s="1"/>
      <c r="S26" s="1"/>
      <c r="T26" s="1"/>
      <c r="U26" s="1"/>
      <c r="V26" s="1"/>
      <c r="W26" s="1"/>
    </row>
    <row r="27" spans="1:23" ht="9.75" customHeight="1">
      <c r="A27" s="1">
        <v>1936</v>
      </c>
      <c r="B27" s="6">
        <f>'Table A1'!G29*0.01</f>
        <v>2.234125970521314E-2</v>
      </c>
      <c r="C27" s="6">
        <f>'Table A3'!G29*0.01</f>
        <v>2.5369178210276937E-2</v>
      </c>
      <c r="D27" s="1"/>
      <c r="E27" s="1"/>
      <c r="F27" s="1"/>
      <c r="G27" s="1"/>
      <c r="H27" s="1"/>
      <c r="I27" s="1"/>
      <c r="J27" s="1"/>
      <c r="K27" s="1"/>
      <c r="L27" s="1"/>
      <c r="M27" s="1"/>
      <c r="N27" s="1"/>
      <c r="O27" s="1"/>
      <c r="P27" s="1"/>
      <c r="Q27" s="1"/>
      <c r="R27" s="1"/>
      <c r="S27" s="1"/>
      <c r="T27" s="1"/>
      <c r="U27" s="1"/>
      <c r="V27" s="1"/>
      <c r="W27" s="1"/>
    </row>
    <row r="28" spans="1:23" ht="9.75" customHeight="1">
      <c r="A28" s="1">
        <v>1937</v>
      </c>
      <c r="B28" s="6">
        <f>'Table A1'!G30*0.01</f>
        <v>2.0155380578081698E-2</v>
      </c>
      <c r="C28" s="6">
        <f>'Table A3'!G30*0.01</f>
        <v>2.174382143155763E-2</v>
      </c>
      <c r="D28" s="1"/>
      <c r="E28" s="1"/>
      <c r="F28" s="1"/>
      <c r="G28" s="1"/>
      <c r="H28" s="1"/>
      <c r="I28" s="1"/>
      <c r="J28" s="1"/>
      <c r="K28" s="1"/>
      <c r="L28" s="1"/>
      <c r="M28" s="1"/>
      <c r="N28" s="1"/>
      <c r="O28" s="1"/>
      <c r="P28" s="1"/>
      <c r="Q28" s="1"/>
      <c r="R28" s="1"/>
      <c r="S28" s="1"/>
      <c r="T28" s="1"/>
      <c r="U28" s="1"/>
      <c r="V28" s="1"/>
      <c r="W28" s="1"/>
    </row>
    <row r="29" spans="1:23" ht="9.75" customHeight="1">
      <c r="A29" s="1">
        <v>1938</v>
      </c>
      <c r="B29" s="6">
        <f>'Table A1'!G31*0.01</f>
        <v>1.6664630261522456E-2</v>
      </c>
      <c r="C29" s="6">
        <f>'Table A3'!G31*0.01</f>
        <v>2.1945121575450074E-2</v>
      </c>
      <c r="D29" s="1"/>
      <c r="E29" s="1"/>
      <c r="F29" s="1"/>
      <c r="G29" s="1"/>
      <c r="H29" s="1"/>
      <c r="I29" s="1"/>
      <c r="J29" s="1"/>
      <c r="K29" s="1"/>
      <c r="L29" s="1"/>
      <c r="M29" s="1"/>
      <c r="N29" s="1"/>
      <c r="O29" s="1"/>
      <c r="P29" s="1"/>
      <c r="Q29" s="1"/>
      <c r="R29" s="1"/>
      <c r="S29" s="1"/>
      <c r="T29" s="1"/>
      <c r="U29" s="1"/>
      <c r="V29" s="1"/>
      <c r="W29" s="1"/>
    </row>
    <row r="30" spans="1:23" ht="9.75" customHeight="1">
      <c r="A30" s="1">
        <v>1939</v>
      </c>
      <c r="B30" s="6">
        <f>'Table A1'!G32*0.01</f>
        <v>1.7412602984471625E-2</v>
      </c>
      <c r="C30" s="6">
        <f>'Table A3'!G32*0.01</f>
        <v>1.9634411446568058E-2</v>
      </c>
      <c r="D30" s="1"/>
      <c r="E30" s="1"/>
      <c r="F30" s="1"/>
      <c r="G30" s="1"/>
      <c r="H30" s="1"/>
      <c r="I30" s="1"/>
      <c r="J30" s="1"/>
      <c r="K30" s="1"/>
      <c r="L30" s="1"/>
      <c r="M30" s="1"/>
      <c r="N30" s="1"/>
      <c r="O30" s="1"/>
      <c r="P30" s="1"/>
      <c r="Q30" s="1"/>
      <c r="R30" s="1"/>
      <c r="S30" s="1"/>
      <c r="T30" s="1"/>
      <c r="U30" s="1"/>
      <c r="V30" s="1"/>
      <c r="W30" s="1"/>
    </row>
    <row r="31" spans="1:23" ht="9.75" customHeight="1">
      <c r="A31" s="1">
        <v>1940</v>
      </c>
      <c r="B31" s="6">
        <f>'Table A1'!G33*0.01</f>
        <v>1.7740378459074349E-2</v>
      </c>
      <c r="C31" s="6">
        <f>'Table A3'!G33*0.01</f>
        <v>2.0436137401820011E-2</v>
      </c>
      <c r="D31" s="1"/>
      <c r="E31" s="1"/>
      <c r="F31" s="1"/>
      <c r="G31" s="1"/>
      <c r="H31" s="1"/>
      <c r="I31" s="1"/>
      <c r="J31" s="1"/>
      <c r="K31" s="1"/>
      <c r="L31" s="1"/>
      <c r="M31" s="1"/>
      <c r="N31" s="1"/>
      <c r="O31" s="1"/>
      <c r="P31" s="1"/>
      <c r="Q31" s="1"/>
      <c r="R31" s="1"/>
      <c r="S31" s="1"/>
      <c r="T31" s="1"/>
      <c r="U31" s="1"/>
      <c r="V31" s="1"/>
      <c r="W31" s="1"/>
    </row>
    <row r="32" spans="1:23" ht="9.75" customHeight="1">
      <c r="A32" s="1">
        <v>1941</v>
      </c>
      <c r="B32" s="6">
        <f>'Table A1'!G34*0.01</f>
        <v>1.6290480751623114E-2</v>
      </c>
      <c r="C32" s="6">
        <f>'Table A3'!G34*0.01</f>
        <v>1.9771783137308981E-2</v>
      </c>
      <c r="D32" s="1"/>
      <c r="E32" s="1"/>
      <c r="F32" s="1"/>
      <c r="G32" s="1"/>
      <c r="H32" s="1"/>
      <c r="I32" s="1"/>
      <c r="J32" s="1"/>
      <c r="K32" s="1"/>
      <c r="L32" s="1"/>
      <c r="M32" s="1"/>
      <c r="N32" s="1"/>
      <c r="O32" s="1"/>
      <c r="P32" s="1"/>
      <c r="Q32" s="1"/>
      <c r="R32" s="1"/>
      <c r="S32" s="1"/>
      <c r="T32" s="1"/>
      <c r="U32" s="1"/>
      <c r="V32" s="1"/>
      <c r="W32" s="1"/>
    </row>
    <row r="33" spans="1:23" ht="9.75" customHeight="1">
      <c r="A33" s="1">
        <v>1942</v>
      </c>
      <c r="B33" s="6">
        <f>'Table A1'!G35*0.01</f>
        <v>1.3216990923743429E-2</v>
      </c>
      <c r="C33" s="6">
        <f>'Table A3'!G35*0.01</f>
        <v>1.5457714345564253E-2</v>
      </c>
      <c r="D33" s="1"/>
      <c r="E33" s="1"/>
      <c r="F33" s="1"/>
      <c r="G33" s="1"/>
      <c r="H33" s="1"/>
      <c r="I33" s="1"/>
      <c r="J33" s="1"/>
      <c r="K33" s="1"/>
      <c r="L33" s="1"/>
      <c r="M33" s="1"/>
      <c r="N33" s="1"/>
      <c r="O33" s="1"/>
      <c r="P33" s="1"/>
      <c r="Q33" s="1"/>
      <c r="R33" s="1"/>
      <c r="S33" s="1"/>
      <c r="T33" s="1"/>
      <c r="U33" s="1"/>
      <c r="V33" s="1"/>
      <c r="W33" s="1"/>
    </row>
    <row r="34" spans="1:23" ht="9.75" customHeight="1">
      <c r="A34" s="1">
        <v>1943</v>
      </c>
      <c r="B34" s="6">
        <f>'Table A1'!G36*0.01</f>
        <v>9.7267087256462537E-3</v>
      </c>
      <c r="C34" s="6">
        <f>'Table A3'!G36*0.01</f>
        <v>1.2351248134373318E-2</v>
      </c>
      <c r="D34" s="1"/>
      <c r="E34" s="1"/>
      <c r="F34" s="1"/>
      <c r="G34" s="1"/>
      <c r="H34" s="1"/>
      <c r="I34" s="1"/>
      <c r="J34" s="1"/>
      <c r="K34" s="1"/>
      <c r="L34" s="1"/>
      <c r="M34" s="1"/>
      <c r="N34" s="1"/>
      <c r="O34" s="1"/>
      <c r="P34" s="1"/>
      <c r="Q34" s="1"/>
      <c r="R34" s="1"/>
      <c r="S34" s="1"/>
      <c r="T34" s="1"/>
      <c r="U34" s="1"/>
      <c r="V34" s="1"/>
      <c r="W34" s="1"/>
    </row>
    <row r="35" spans="1:23" ht="9.75" customHeight="1">
      <c r="A35" s="1">
        <v>1944</v>
      </c>
      <c r="B35" s="6">
        <f>'Table A1'!G37*0.01</f>
        <v>9.240911360951223E-3</v>
      </c>
      <c r="C35" s="6">
        <f>'Table A3'!G37*0.01</f>
        <v>1.1642370843730746E-2</v>
      </c>
      <c r="D35" s="1"/>
      <c r="E35" s="1"/>
      <c r="F35" s="1"/>
      <c r="G35" s="1"/>
      <c r="H35" s="1"/>
      <c r="I35" s="1"/>
      <c r="J35" s="1"/>
      <c r="K35" s="1"/>
      <c r="L35" s="1"/>
      <c r="M35" s="1"/>
      <c r="N35" s="1"/>
      <c r="O35" s="1"/>
      <c r="P35" s="1"/>
      <c r="Q35" s="1"/>
      <c r="R35" s="1"/>
      <c r="S35" s="1"/>
      <c r="T35" s="1"/>
      <c r="U35" s="1"/>
      <c r="V35" s="1"/>
      <c r="W35" s="1"/>
    </row>
    <row r="36" spans="1:23" ht="9.75" customHeight="1">
      <c r="A36" s="1">
        <v>1945</v>
      </c>
      <c r="B36" s="6">
        <f>'Table A1'!G38*0.01</f>
        <v>8.4491417334779453E-3</v>
      </c>
      <c r="C36" s="6">
        <f>'Table A3'!G38*0.01</f>
        <v>1.2633914667333801E-2</v>
      </c>
      <c r="D36" s="1"/>
      <c r="E36" s="1"/>
      <c r="F36" s="1"/>
      <c r="G36" s="1"/>
      <c r="H36" s="1"/>
      <c r="I36" s="1"/>
      <c r="J36" s="1"/>
      <c r="K36" s="1"/>
      <c r="L36" s="1"/>
      <c r="M36" s="1"/>
      <c r="N36" s="1"/>
      <c r="O36" s="1"/>
      <c r="P36" s="1"/>
      <c r="Q36" s="1"/>
      <c r="R36" s="1"/>
      <c r="S36" s="1"/>
      <c r="T36" s="1"/>
      <c r="U36" s="1"/>
      <c r="V36" s="1"/>
      <c r="W36" s="1"/>
    </row>
    <row r="37" spans="1:23" ht="9.75" customHeight="1">
      <c r="A37" s="1">
        <v>1946</v>
      </c>
      <c r="B37" s="6">
        <f>'Table A1'!G39*0.01</f>
        <v>9.1638256707099307E-3</v>
      </c>
      <c r="C37" s="6">
        <f>'Table A3'!G39*0.01</f>
        <v>1.47283742297185E-2</v>
      </c>
      <c r="D37" s="1"/>
      <c r="E37" s="1"/>
      <c r="F37" s="1"/>
      <c r="G37" s="1"/>
      <c r="H37" s="1"/>
      <c r="I37" s="1"/>
      <c r="J37" s="1"/>
      <c r="K37" s="1"/>
      <c r="L37" s="1"/>
      <c r="M37" s="1"/>
      <c r="N37" s="1"/>
      <c r="O37" s="1"/>
      <c r="P37" s="1"/>
      <c r="Q37" s="1"/>
      <c r="R37" s="1"/>
      <c r="S37" s="1"/>
      <c r="T37" s="1"/>
      <c r="U37" s="1"/>
      <c r="V37" s="1"/>
      <c r="W37" s="1"/>
    </row>
    <row r="38" spans="1:23" ht="9.75" customHeight="1">
      <c r="A38" s="1">
        <v>1947</v>
      </c>
      <c r="B38" s="6">
        <f>'Table A1'!G40*0.01</f>
        <v>9.0289404896681663E-3</v>
      </c>
      <c r="C38" s="6">
        <f>'Table A3'!G40*0.01</f>
        <v>1.3035162087810493E-2</v>
      </c>
      <c r="D38" s="1"/>
      <c r="E38" s="1"/>
      <c r="F38" s="1"/>
      <c r="G38" s="1"/>
      <c r="H38" s="1"/>
      <c r="I38" s="1"/>
      <c r="J38" s="1"/>
      <c r="K38" s="1"/>
      <c r="L38" s="1"/>
      <c r="M38" s="1"/>
      <c r="N38" s="1"/>
      <c r="O38" s="1"/>
      <c r="P38" s="1"/>
      <c r="Q38" s="1"/>
      <c r="R38" s="1"/>
      <c r="S38" s="1"/>
      <c r="T38" s="1"/>
      <c r="U38" s="1"/>
      <c r="V38" s="1"/>
      <c r="W38" s="1"/>
    </row>
    <row r="39" spans="1:23" ht="9.75" customHeight="1">
      <c r="A39" s="1">
        <v>1948</v>
      </c>
      <c r="B39" s="6">
        <f>'Table A1'!G41*0.01</f>
        <v>9.538511856595348E-3</v>
      </c>
      <c r="C39" s="6">
        <f>'Table A3'!G41*0.01</f>
        <v>1.3054992326916324E-2</v>
      </c>
      <c r="D39" s="1"/>
      <c r="E39" s="1"/>
      <c r="F39" s="1"/>
      <c r="G39" s="1"/>
      <c r="H39" s="1"/>
      <c r="I39" s="1"/>
      <c r="J39" s="1"/>
      <c r="K39" s="1"/>
      <c r="L39" s="1"/>
      <c r="M39" s="1"/>
      <c r="N39" s="1"/>
      <c r="O39" s="1"/>
      <c r="P39" s="1"/>
      <c r="Q39" s="1"/>
      <c r="R39" s="1"/>
      <c r="S39" s="1"/>
      <c r="T39" s="1"/>
      <c r="U39" s="1"/>
      <c r="V39" s="1"/>
      <c r="W39" s="1"/>
    </row>
    <row r="40" spans="1:23" ht="9.75" customHeight="1">
      <c r="A40" s="1">
        <v>1949</v>
      </c>
      <c r="B40" s="6">
        <f>'Table A1'!G42*0.01</f>
        <v>9.5443071522288512E-3</v>
      </c>
      <c r="C40" s="6">
        <f>'Table A3'!G42*0.01</f>
        <v>1.2425001396918815E-2</v>
      </c>
      <c r="D40" s="1"/>
      <c r="E40" s="1"/>
      <c r="F40" s="1"/>
      <c r="G40" s="1"/>
      <c r="H40" s="1"/>
      <c r="I40" s="1"/>
      <c r="J40" s="1"/>
      <c r="K40" s="1"/>
      <c r="L40" s="1"/>
      <c r="M40" s="1"/>
      <c r="N40" s="1"/>
      <c r="O40" s="1"/>
      <c r="P40" s="1"/>
      <c r="Q40" s="1"/>
      <c r="R40" s="1"/>
      <c r="S40" s="1"/>
      <c r="T40" s="1"/>
      <c r="U40" s="1"/>
      <c r="V40" s="1"/>
      <c r="W40" s="1"/>
    </row>
    <row r="41" spans="1:23" ht="9.75" customHeight="1">
      <c r="A41" s="1">
        <v>1950</v>
      </c>
      <c r="B41" s="6">
        <f>'Table A1'!G43*0.01</f>
        <v>8.2690330608120536E-3</v>
      </c>
      <c r="C41" s="6">
        <f>'Table A3'!G43*0.01</f>
        <v>1.2197861566448934E-2</v>
      </c>
      <c r="D41" s="1"/>
      <c r="E41" s="1"/>
      <c r="F41" s="1"/>
      <c r="G41" s="1"/>
      <c r="H41" s="1"/>
      <c r="I41" s="1"/>
      <c r="J41" s="1"/>
      <c r="K41" s="1"/>
      <c r="L41" s="1"/>
      <c r="M41" s="1"/>
      <c r="N41" s="1"/>
      <c r="O41" s="1"/>
      <c r="P41" s="1"/>
      <c r="Q41" s="1"/>
      <c r="R41" s="1"/>
      <c r="S41" s="1"/>
      <c r="T41" s="1"/>
      <c r="U41" s="1"/>
      <c r="V41" s="1"/>
      <c r="W41" s="1"/>
    </row>
    <row r="42" spans="1:23" ht="9.75" customHeight="1">
      <c r="A42" s="1">
        <v>1951</v>
      </c>
      <c r="B42" s="6">
        <f>'Table A1'!G44*0.01</f>
        <v>8.6516933361116526E-3</v>
      </c>
      <c r="C42" s="6">
        <f>'Table A3'!G44*0.01</f>
        <v>1.2810697611210967E-2</v>
      </c>
      <c r="D42" s="1"/>
      <c r="E42" s="1"/>
      <c r="F42" s="1"/>
      <c r="G42" s="1"/>
      <c r="H42" s="1"/>
      <c r="I42" s="1"/>
      <c r="J42" s="1"/>
      <c r="K42" s="1"/>
      <c r="L42" s="1"/>
      <c r="M42" s="1"/>
      <c r="N42" s="1"/>
      <c r="O42" s="1"/>
      <c r="P42" s="1"/>
      <c r="Q42" s="1"/>
      <c r="R42" s="1"/>
      <c r="S42" s="1"/>
      <c r="T42" s="1"/>
      <c r="U42" s="1"/>
      <c r="V42" s="1"/>
      <c r="W42" s="1"/>
    </row>
    <row r="43" spans="1:23" ht="9.75" customHeight="1">
      <c r="A43" s="1">
        <v>1952</v>
      </c>
      <c r="B43" s="6">
        <f>'Table A1'!G45*0.01</f>
        <v>7.4571694613321526E-3</v>
      </c>
      <c r="C43" s="6">
        <f>'Table A3'!G45*0.01</f>
        <v>1.0884692794265906E-2</v>
      </c>
      <c r="D43" s="1"/>
      <c r="E43" s="1"/>
      <c r="F43" s="1"/>
      <c r="G43" s="1"/>
      <c r="H43" s="1"/>
      <c r="I43" s="1"/>
      <c r="J43" s="1"/>
      <c r="K43" s="1"/>
      <c r="L43" s="1"/>
      <c r="M43" s="1"/>
      <c r="N43" s="1"/>
      <c r="O43" s="1"/>
      <c r="P43" s="1"/>
      <c r="Q43" s="1"/>
      <c r="R43" s="1"/>
      <c r="S43" s="1"/>
      <c r="T43" s="1"/>
      <c r="U43" s="1"/>
      <c r="V43" s="1"/>
      <c r="W43" s="1"/>
    </row>
    <row r="44" spans="1:23" ht="9.75" customHeight="1">
      <c r="A44" s="1">
        <v>1953</v>
      </c>
      <c r="B44" s="6">
        <f>'Table A1'!G46*0.01</f>
        <v>6.7264467154010636E-3</v>
      </c>
      <c r="C44" s="6">
        <f>'Table A3'!G46*0.01</f>
        <v>9.6675602974227413E-3</v>
      </c>
      <c r="D44" s="1"/>
      <c r="E44" s="1"/>
      <c r="F44" s="1"/>
      <c r="G44" s="1"/>
      <c r="H44" s="1"/>
      <c r="I44" s="1"/>
      <c r="J44" s="1"/>
      <c r="K44" s="1"/>
      <c r="L44" s="1"/>
      <c r="M44" s="1"/>
      <c r="N44" s="1"/>
      <c r="O44" s="1"/>
      <c r="P44" s="1"/>
      <c r="Q44" s="1"/>
      <c r="R44" s="1"/>
      <c r="S44" s="1"/>
      <c r="T44" s="1"/>
      <c r="U44" s="1"/>
      <c r="V44" s="1"/>
      <c r="W44" s="1"/>
    </row>
    <row r="45" spans="1:23" ht="9.75" customHeight="1">
      <c r="A45" s="1">
        <v>1954</v>
      </c>
      <c r="B45" s="6">
        <f>'Table A1'!G47*0.01</f>
        <v>7.0588248853421989E-3</v>
      </c>
      <c r="C45" s="6">
        <f>'Table A3'!G47*0.01</f>
        <v>1.1687484341437246E-2</v>
      </c>
      <c r="D45" s="1"/>
      <c r="E45" s="1"/>
      <c r="F45" s="1"/>
      <c r="G45" s="1"/>
      <c r="H45" s="1"/>
      <c r="I45" s="1"/>
      <c r="J45" s="1"/>
      <c r="K45" s="1"/>
      <c r="L45" s="1"/>
      <c r="M45" s="1"/>
      <c r="N45" s="1"/>
      <c r="O45" s="1"/>
      <c r="P45" s="1"/>
      <c r="Q45" s="1"/>
      <c r="R45" s="1"/>
      <c r="S45" s="1"/>
      <c r="T45" s="1"/>
      <c r="U45" s="1"/>
      <c r="V45" s="1"/>
      <c r="W45" s="1"/>
    </row>
    <row r="46" spans="1:23" ht="9.75" customHeight="1">
      <c r="A46" s="1">
        <v>1955</v>
      </c>
      <c r="B46" s="6">
        <f>'Table A1'!G48*0.01</f>
        <v>7.2061163480499103E-3</v>
      </c>
      <c r="C46" s="6">
        <f>'Table A3'!G48*0.01</f>
        <v>1.3165387245087342E-2</v>
      </c>
      <c r="D46" s="1"/>
      <c r="E46" s="1"/>
      <c r="F46" s="1"/>
      <c r="G46" s="1"/>
      <c r="H46" s="1"/>
      <c r="I46" s="1"/>
      <c r="J46" s="1"/>
      <c r="K46" s="1"/>
      <c r="L46" s="1"/>
      <c r="M46" s="1"/>
      <c r="N46" s="1"/>
      <c r="O46" s="1"/>
      <c r="P46" s="1"/>
      <c r="Q46" s="1"/>
      <c r="R46" s="1"/>
      <c r="S46" s="1"/>
      <c r="T46" s="1"/>
      <c r="U46" s="1"/>
      <c r="V46" s="1"/>
      <c r="W46" s="1"/>
    </row>
    <row r="47" spans="1:23" ht="9.75" customHeight="1">
      <c r="A47" s="1">
        <v>1956</v>
      </c>
      <c r="B47" s="6">
        <f>'Table A1'!G49*0.01</f>
        <v>6.8115311362396793E-3</v>
      </c>
      <c r="C47" s="6">
        <f>'Table A3'!G49*0.01</f>
        <v>1.1976060987726266E-2</v>
      </c>
      <c r="D47" s="1"/>
      <c r="E47" s="1"/>
      <c r="F47" s="1"/>
      <c r="G47" s="1"/>
      <c r="H47" s="1"/>
      <c r="I47" s="1"/>
      <c r="J47" s="1"/>
      <c r="K47" s="1"/>
      <c r="L47" s="1"/>
      <c r="M47" s="1"/>
      <c r="N47" s="1"/>
      <c r="O47" s="1"/>
      <c r="P47" s="1"/>
      <c r="Q47" s="1"/>
      <c r="R47" s="1"/>
      <c r="S47" s="1"/>
      <c r="T47" s="1"/>
      <c r="U47" s="1"/>
      <c r="V47" s="1"/>
      <c r="W47" s="1"/>
    </row>
    <row r="48" spans="1:23" ht="9.75" customHeight="1">
      <c r="A48" s="1">
        <v>1957</v>
      </c>
      <c r="B48" s="6">
        <f>'Table A1'!G50*0.01</f>
        <v>6.6308052241425431E-3</v>
      </c>
      <c r="C48" s="6">
        <f>'Table A3'!G50*0.01</f>
        <v>1.0528673149594428E-2</v>
      </c>
      <c r="D48" s="1"/>
      <c r="E48" s="1"/>
      <c r="F48" s="1"/>
      <c r="G48" s="1"/>
      <c r="H48" s="1"/>
      <c r="I48" s="1"/>
      <c r="J48" s="1"/>
      <c r="K48" s="1"/>
      <c r="L48" s="1"/>
      <c r="M48" s="1"/>
      <c r="N48" s="1"/>
      <c r="O48" s="1"/>
      <c r="P48" s="1"/>
      <c r="Q48" s="1"/>
      <c r="R48" s="1"/>
      <c r="S48" s="1"/>
      <c r="T48" s="1"/>
      <c r="U48" s="1"/>
      <c r="V48" s="1"/>
      <c r="W48" s="1"/>
    </row>
    <row r="49" spans="1:23" ht="9.75" customHeight="1">
      <c r="A49" s="1">
        <v>1958</v>
      </c>
      <c r="B49" s="6">
        <f>'Table A1'!G51*0.01</f>
        <v>6.4243772482167972E-3</v>
      </c>
      <c r="C49" s="6">
        <f>'Table A3'!G51*0.01</f>
        <v>1.0814637545017167E-2</v>
      </c>
      <c r="D49" s="1"/>
      <c r="E49" s="1"/>
      <c r="F49" s="1"/>
      <c r="G49" s="1"/>
      <c r="H49" s="1"/>
      <c r="I49" s="1"/>
      <c r="J49" s="1"/>
      <c r="K49" s="1"/>
      <c r="L49" s="1"/>
      <c r="M49" s="1"/>
      <c r="N49" s="1"/>
      <c r="O49" s="1"/>
      <c r="P49" s="1"/>
      <c r="Q49" s="1"/>
      <c r="R49" s="1"/>
      <c r="S49" s="1"/>
      <c r="T49" s="1"/>
      <c r="U49" s="1"/>
      <c r="V49" s="1"/>
      <c r="W49" s="1"/>
    </row>
    <row r="50" spans="1:23" ht="9.75" customHeight="1">
      <c r="A50" s="1">
        <v>1959</v>
      </c>
      <c r="B50" s="6">
        <f>'Table A1'!G52*0.01</f>
        <v>6.161766772525527E-3</v>
      </c>
      <c r="C50" s="6">
        <f>'Table A3'!G52*0.01</f>
        <v>1.1941249375109261E-2</v>
      </c>
      <c r="D50" s="1"/>
      <c r="E50" s="1"/>
      <c r="F50" s="1"/>
      <c r="G50" s="1"/>
      <c r="H50" s="1"/>
      <c r="I50" s="1"/>
      <c r="J50" s="1"/>
      <c r="K50" s="1"/>
      <c r="L50" s="1"/>
      <c r="M50" s="1"/>
      <c r="N50" s="1"/>
      <c r="O50" s="1"/>
      <c r="P50" s="1"/>
      <c r="Q50" s="1"/>
      <c r="R50" s="1"/>
      <c r="S50" s="1"/>
      <c r="T50" s="1"/>
      <c r="U50" s="1"/>
      <c r="V50" s="1"/>
      <c r="W50" s="1"/>
    </row>
    <row r="51" spans="1:23" ht="9.75" customHeight="1">
      <c r="A51" s="1">
        <v>1960</v>
      </c>
      <c r="B51" s="6">
        <f>'Table A1'!G53*0.01</f>
        <v>5.9637321869406117E-3</v>
      </c>
      <c r="C51" s="6">
        <f>'Table A3'!G53*0.01</f>
        <v>1.1749239699033298E-2</v>
      </c>
      <c r="D51" s="1"/>
      <c r="E51" s="1"/>
      <c r="F51" s="1"/>
      <c r="G51" s="1"/>
      <c r="H51" s="1"/>
      <c r="I51" s="1"/>
      <c r="J51" s="1"/>
      <c r="K51" s="1"/>
      <c r="L51" s="1"/>
      <c r="M51" s="1"/>
      <c r="N51" s="1"/>
      <c r="O51" s="1"/>
      <c r="P51" s="1"/>
      <c r="Q51" s="1"/>
      <c r="R51" s="1"/>
      <c r="S51" s="1"/>
      <c r="T51" s="1"/>
      <c r="U51" s="1"/>
      <c r="V51" s="1"/>
      <c r="W51" s="1"/>
    </row>
    <row r="52" spans="1:23" ht="9.75" customHeight="1">
      <c r="A52" s="1">
        <v>1961</v>
      </c>
      <c r="B52" s="6">
        <f>'Table A1'!G54*0.01</f>
        <v>5.870375663371551E-3</v>
      </c>
      <c r="C52" s="6">
        <f>'Table A3'!G54*0.01</f>
        <v>1.3822929216111448E-2</v>
      </c>
      <c r="D52" s="1"/>
      <c r="E52" s="1"/>
      <c r="F52" s="1"/>
      <c r="G52" s="1"/>
      <c r="H52" s="1"/>
      <c r="I52" s="1"/>
      <c r="J52" s="1"/>
      <c r="K52" s="1"/>
      <c r="L52" s="1"/>
      <c r="M52" s="1"/>
      <c r="N52" s="1"/>
      <c r="O52" s="1"/>
      <c r="P52" s="1"/>
      <c r="Q52" s="1"/>
      <c r="R52" s="1"/>
      <c r="S52" s="1"/>
      <c r="T52" s="1"/>
      <c r="U52" s="1"/>
      <c r="V52" s="1"/>
      <c r="W52" s="1"/>
    </row>
    <row r="53" spans="1:23" ht="9.75" customHeight="1">
      <c r="A53" s="1">
        <v>1962</v>
      </c>
      <c r="B53" s="6">
        <f>'Table A1'!G55*0.01</f>
        <v>5.6162058072998459E-3</v>
      </c>
      <c r="C53" s="6">
        <f>'Table A3'!G55*0.01</f>
        <v>1.1607401802667006E-2</v>
      </c>
      <c r="D53" s="1"/>
      <c r="E53" s="1"/>
      <c r="F53" s="1"/>
      <c r="G53" s="1"/>
      <c r="H53" s="1"/>
      <c r="I53" s="1"/>
      <c r="J53" s="1"/>
      <c r="K53" s="1"/>
      <c r="L53" s="1"/>
      <c r="M53" s="1"/>
      <c r="N53" s="1"/>
      <c r="O53" s="1"/>
      <c r="P53" s="1"/>
      <c r="Q53" s="1"/>
      <c r="R53" s="1"/>
      <c r="S53" s="1"/>
      <c r="T53" s="1"/>
      <c r="U53" s="1"/>
      <c r="V53" s="1"/>
      <c r="W53" s="1"/>
    </row>
    <row r="54" spans="1:23" ht="9.75" customHeight="1">
      <c r="A54" s="1">
        <v>1963</v>
      </c>
      <c r="B54" s="6">
        <f>'Table A1'!G56*0.01</f>
        <v>5.6800334450204052E-3</v>
      </c>
      <c r="C54" s="6">
        <f>'Table A3'!G56*0.01</f>
        <v>1.1462998441377137E-2</v>
      </c>
      <c r="D54" s="1"/>
      <c r="E54" s="1"/>
      <c r="F54" s="1"/>
      <c r="G54" s="1"/>
      <c r="H54" s="1"/>
      <c r="I54" s="1"/>
      <c r="J54" s="1"/>
      <c r="K54" s="1"/>
      <c r="L54" s="1"/>
      <c r="M54" s="1"/>
      <c r="N54" s="1"/>
      <c r="O54" s="1"/>
      <c r="P54" s="1"/>
      <c r="Q54" s="1"/>
      <c r="R54" s="1"/>
      <c r="S54" s="1"/>
      <c r="T54" s="1"/>
      <c r="U54" s="1"/>
      <c r="V54" s="1"/>
      <c r="W54" s="1"/>
    </row>
    <row r="55" spans="1:23" ht="9.75" customHeight="1">
      <c r="A55" s="1">
        <v>1964</v>
      </c>
      <c r="B55" s="6">
        <f>'Table A1'!G57*0.01</f>
        <v>5.3128911555610373E-3</v>
      </c>
      <c r="C55" s="6">
        <f>'Table A3'!G57*0.01</f>
        <v>1.3021661045439319E-2</v>
      </c>
      <c r="D55" s="1"/>
      <c r="E55" s="1"/>
      <c r="F55" s="1"/>
      <c r="G55" s="1"/>
      <c r="H55" s="1"/>
      <c r="I55" s="1"/>
      <c r="J55" s="1"/>
      <c r="K55" s="1"/>
      <c r="L55" s="1"/>
      <c r="M55" s="1"/>
      <c r="N55" s="1"/>
      <c r="O55" s="1"/>
      <c r="P55" s="1"/>
      <c r="Q55" s="1"/>
      <c r="R55" s="1"/>
      <c r="S55" s="1"/>
      <c r="T55" s="1"/>
      <c r="U55" s="1"/>
      <c r="V55" s="1"/>
      <c r="W55" s="1"/>
    </row>
    <row r="56" spans="1:23" ht="9.75" customHeight="1">
      <c r="A56" s="1">
        <v>1965</v>
      </c>
      <c r="B56" s="6">
        <f>'Table A1'!G58*0.01</f>
        <v>5.378665172725592E-3</v>
      </c>
      <c r="C56" s="6">
        <f>'Table A3'!G58*0.01</f>
        <v>1.4893514616821979E-2</v>
      </c>
      <c r="D56" s="1"/>
      <c r="E56" s="1"/>
      <c r="F56" s="1"/>
      <c r="G56" s="1"/>
      <c r="H56" s="1"/>
      <c r="I56" s="1"/>
      <c r="J56" s="1"/>
      <c r="K56" s="1"/>
      <c r="L56" s="1"/>
      <c r="M56" s="1"/>
      <c r="N56" s="1"/>
      <c r="O56" s="1"/>
      <c r="P56" s="1"/>
      <c r="Q56" s="1"/>
      <c r="R56" s="1"/>
      <c r="S56" s="1"/>
      <c r="T56" s="1"/>
      <c r="U56" s="1"/>
      <c r="V56" s="1"/>
      <c r="W56" s="1"/>
    </row>
    <row r="57" spans="1:23" ht="9.75" customHeight="1">
      <c r="A57" s="1">
        <v>1966</v>
      </c>
      <c r="B57" s="6">
        <f>'Table A1'!G59*0.01</f>
        <v>6.0294666862191091E-3</v>
      </c>
      <c r="C57" s="6">
        <f>'Table A3'!G59*0.01</f>
        <v>1.2898790870561372E-2</v>
      </c>
      <c r="D57" s="1"/>
      <c r="E57" s="1"/>
      <c r="F57" s="1"/>
      <c r="G57" s="1"/>
      <c r="H57" s="1"/>
      <c r="I57" s="1"/>
      <c r="J57" s="1"/>
      <c r="K57" s="1"/>
      <c r="L57" s="1"/>
      <c r="M57" s="1"/>
      <c r="N57" s="1"/>
      <c r="O57" s="1"/>
      <c r="P57" s="1"/>
      <c r="Q57" s="1"/>
      <c r="R57" s="1"/>
      <c r="S57" s="1"/>
      <c r="T57" s="1"/>
      <c r="U57" s="1"/>
      <c r="V57" s="1"/>
      <c r="W57" s="1"/>
    </row>
    <row r="58" spans="1:23" ht="9.75" customHeight="1">
      <c r="A58" s="1">
        <v>1967</v>
      </c>
      <c r="B58" s="6">
        <f>'Table A1'!G60*0.01</f>
        <v>5.9647168321796239E-3</v>
      </c>
      <c r="C58" s="6">
        <f>'Table A3'!G60*0.01</f>
        <v>1.416347805611729E-2</v>
      </c>
      <c r="D58" s="1"/>
      <c r="E58" s="1"/>
      <c r="F58" s="1"/>
      <c r="G58" s="1"/>
      <c r="H58" s="1"/>
      <c r="I58" s="1"/>
      <c r="J58" s="1"/>
      <c r="K58" s="1"/>
      <c r="L58" s="1"/>
      <c r="M58" s="1"/>
      <c r="N58" s="1"/>
      <c r="O58" s="1"/>
      <c r="P58" s="1"/>
      <c r="Q58" s="1"/>
      <c r="R58" s="1"/>
      <c r="S58" s="1"/>
      <c r="T58" s="1"/>
      <c r="U58" s="1"/>
      <c r="V58" s="1"/>
      <c r="W58" s="1"/>
    </row>
    <row r="59" spans="1:23" ht="9.75" customHeight="1">
      <c r="A59" s="1">
        <v>1968</v>
      </c>
      <c r="B59" s="6">
        <f>'Table A1'!G61*0.01</f>
        <v>5.8157218198253745E-3</v>
      </c>
      <c r="C59" s="6">
        <f>'Table A3'!G61*0.01</f>
        <v>1.6149285544225331E-2</v>
      </c>
      <c r="D59" s="1"/>
      <c r="E59" s="1"/>
      <c r="F59" s="1"/>
      <c r="G59" s="1"/>
      <c r="H59" s="1"/>
      <c r="I59" s="1"/>
      <c r="J59" s="1"/>
      <c r="K59" s="1"/>
      <c r="L59" s="1"/>
      <c r="M59" s="1"/>
      <c r="N59" s="1"/>
      <c r="O59" s="1"/>
      <c r="P59" s="1"/>
      <c r="Q59" s="1"/>
      <c r="R59" s="1"/>
      <c r="S59" s="1"/>
      <c r="T59" s="1"/>
      <c r="U59" s="1"/>
      <c r="V59" s="1"/>
      <c r="W59" s="1"/>
    </row>
    <row r="60" spans="1:23" ht="9.75" customHeight="1">
      <c r="A60" s="1">
        <v>1969</v>
      </c>
      <c r="B60" s="6">
        <f>'Table A1'!G62*0.01</f>
        <v>5.4712956747793176E-3</v>
      </c>
      <c r="C60" s="6">
        <f>'Table A3'!G62*0.01</f>
        <v>1.5581702597665021E-2</v>
      </c>
      <c r="D60" s="1"/>
      <c r="E60" s="1"/>
      <c r="F60" s="1"/>
      <c r="G60" s="1"/>
      <c r="H60" s="1"/>
      <c r="I60" s="1"/>
      <c r="J60" s="1"/>
      <c r="K60" s="1"/>
      <c r="L60" s="1"/>
      <c r="M60" s="1"/>
      <c r="N60" s="1"/>
      <c r="O60" s="1"/>
      <c r="P60" s="1"/>
      <c r="Q60" s="1"/>
      <c r="R60" s="1"/>
      <c r="S60" s="1"/>
      <c r="T60" s="1"/>
      <c r="U60" s="1"/>
      <c r="V60" s="1"/>
      <c r="W60" s="1"/>
    </row>
    <row r="61" spans="1:23" ht="9.75" customHeight="1">
      <c r="A61" s="1">
        <v>1970</v>
      </c>
      <c r="B61" s="6">
        <f>'Table A1'!G63*0.01</f>
        <v>5.2533930875849231E-3</v>
      </c>
      <c r="C61" s="6">
        <f>'Table A3'!G63*0.01</f>
        <v>9.9627513394338514E-3</v>
      </c>
      <c r="D61" s="1"/>
      <c r="E61" s="1"/>
      <c r="F61" s="1"/>
      <c r="G61" s="1"/>
      <c r="H61" s="1"/>
      <c r="I61" s="1"/>
      <c r="J61" s="1"/>
      <c r="K61" s="1"/>
      <c r="L61" s="1"/>
      <c r="M61" s="1"/>
      <c r="N61" s="1"/>
      <c r="O61" s="1"/>
      <c r="P61" s="1"/>
      <c r="Q61" s="1"/>
      <c r="R61" s="1"/>
      <c r="S61" s="1"/>
      <c r="T61" s="1"/>
      <c r="U61" s="1"/>
      <c r="V61" s="1"/>
      <c r="W61" s="1"/>
    </row>
    <row r="62" spans="1:23" ht="9.75" customHeight="1">
      <c r="A62" s="1">
        <v>1971</v>
      </c>
      <c r="B62" s="6">
        <f>'Table A1'!G64*0.01</f>
        <v>5.1804645938540372E-3</v>
      </c>
      <c r="C62" s="6">
        <f>'Table A3'!G64*0.01</f>
        <v>1.1137117989758905E-2</v>
      </c>
      <c r="D62" s="1"/>
      <c r="E62" s="1"/>
      <c r="F62" s="1"/>
      <c r="G62" s="1"/>
      <c r="H62" s="1"/>
      <c r="I62" s="1"/>
      <c r="J62" s="1"/>
      <c r="K62" s="1"/>
      <c r="L62" s="1"/>
      <c r="M62" s="1"/>
      <c r="N62" s="1"/>
      <c r="O62" s="1"/>
      <c r="P62" s="1"/>
      <c r="Q62" s="1"/>
      <c r="R62" s="1"/>
      <c r="S62" s="1"/>
      <c r="T62" s="1"/>
      <c r="U62" s="1"/>
      <c r="V62" s="1"/>
      <c r="W62" s="1"/>
    </row>
    <row r="63" spans="1:23" ht="9.75" customHeight="1">
      <c r="A63" s="1">
        <v>1972</v>
      </c>
      <c r="B63" s="6">
        <f>'Table A1'!G65*0.01</f>
        <v>5.2045600169461845E-3</v>
      </c>
      <c r="C63" s="6">
        <f>'Table A3'!G65*0.01</f>
        <v>1.1781574093832308E-2</v>
      </c>
      <c r="D63" s="1"/>
      <c r="E63" s="1"/>
      <c r="F63" s="1"/>
      <c r="G63" s="1"/>
      <c r="H63" s="1"/>
      <c r="I63" s="1"/>
      <c r="J63" s="1"/>
      <c r="K63" s="1"/>
      <c r="L63" s="1"/>
      <c r="M63" s="1"/>
      <c r="N63" s="1"/>
      <c r="O63" s="1"/>
      <c r="P63" s="1"/>
      <c r="Q63" s="1"/>
      <c r="R63" s="1"/>
      <c r="S63" s="1"/>
      <c r="T63" s="1"/>
      <c r="U63" s="1"/>
      <c r="V63" s="1"/>
      <c r="W63" s="1"/>
    </row>
    <row r="64" spans="1:23" ht="9.75" customHeight="1">
      <c r="A64" s="1">
        <v>1973</v>
      </c>
      <c r="B64" s="6">
        <f>'Table A1'!G66*0.01</f>
        <v>4.9521971124209694E-3</v>
      </c>
      <c r="C64" s="6">
        <f>'Table A3'!G66*0.01</f>
        <v>9.4139573549492806E-3</v>
      </c>
      <c r="D64" s="1"/>
      <c r="E64" s="1"/>
      <c r="F64" s="1"/>
      <c r="G64" s="1"/>
      <c r="H64" s="1"/>
      <c r="I64" s="1"/>
      <c r="J64" s="1"/>
      <c r="K64" s="1"/>
      <c r="L64" s="1"/>
      <c r="M64" s="1"/>
      <c r="N64" s="1"/>
      <c r="O64" s="1"/>
      <c r="P64" s="1"/>
      <c r="Q64" s="1"/>
      <c r="R64" s="1"/>
      <c r="S64" s="1"/>
      <c r="T64" s="1"/>
      <c r="U64" s="1"/>
      <c r="V64" s="1"/>
      <c r="W64" s="1"/>
    </row>
    <row r="65" spans="1:23" ht="9.75" customHeight="1">
      <c r="A65" s="1">
        <v>1974</v>
      </c>
      <c r="B65" s="6">
        <f>'Table A1'!G67*0.01</f>
        <v>5.6296418427947892E-3</v>
      </c>
      <c r="C65" s="6">
        <f>'Table A3'!G67*0.01</f>
        <v>8.7885422864696534E-3</v>
      </c>
      <c r="D65" s="1"/>
      <c r="E65" s="1"/>
      <c r="F65" s="1"/>
      <c r="G65" s="1"/>
      <c r="H65" s="1"/>
      <c r="I65" s="1"/>
      <c r="J65" s="1"/>
      <c r="K65" s="1"/>
      <c r="L65" s="1"/>
      <c r="M65" s="1"/>
      <c r="N65" s="1"/>
      <c r="O65" s="1"/>
      <c r="P65" s="1"/>
      <c r="Q65" s="1"/>
      <c r="R65" s="1"/>
      <c r="S65" s="1"/>
      <c r="T65" s="1"/>
      <c r="U65" s="1"/>
      <c r="V65" s="1"/>
      <c r="W65" s="1"/>
    </row>
    <row r="66" spans="1:23" ht="9.75" customHeight="1">
      <c r="A66" s="1">
        <v>1975</v>
      </c>
      <c r="B66" s="6">
        <f>'Table A1'!G68*0.01</f>
        <v>5.5970851689307582E-3</v>
      </c>
      <c r="C66" s="6">
        <f>'Table A3'!G68*0.01</f>
        <v>8.4658142682953273E-3</v>
      </c>
      <c r="D66" s="1"/>
      <c r="E66" s="1"/>
      <c r="F66" s="1"/>
      <c r="G66" s="1"/>
      <c r="H66" s="1"/>
      <c r="I66" s="1"/>
      <c r="J66" s="1"/>
      <c r="K66" s="1"/>
      <c r="L66" s="1"/>
      <c r="M66" s="1"/>
      <c r="N66" s="1"/>
      <c r="O66" s="1"/>
      <c r="P66" s="1"/>
      <c r="Q66" s="1"/>
      <c r="R66" s="1"/>
      <c r="S66" s="1"/>
      <c r="T66" s="1"/>
      <c r="U66" s="1"/>
      <c r="V66" s="1"/>
      <c r="W66" s="1"/>
    </row>
    <row r="67" spans="1:23" ht="9.75" customHeight="1">
      <c r="A67" s="1">
        <v>1976</v>
      </c>
      <c r="B67" s="6">
        <f>'Table A1'!G69*0.01</f>
        <v>5.6193360343470243E-3</v>
      </c>
      <c r="C67" s="6">
        <f>'Table A3'!G69*0.01</f>
        <v>8.5993934820226998E-3</v>
      </c>
      <c r="D67" s="1"/>
      <c r="E67" s="1"/>
      <c r="F67" s="1"/>
      <c r="G67" s="1"/>
      <c r="H67" s="1"/>
      <c r="I67" s="1"/>
      <c r="J67" s="1"/>
      <c r="K67" s="1"/>
      <c r="L67" s="1"/>
      <c r="M67" s="1"/>
      <c r="N67" s="1"/>
      <c r="O67" s="1"/>
      <c r="P67" s="1"/>
      <c r="Q67" s="1"/>
      <c r="R67" s="1"/>
      <c r="S67" s="1"/>
      <c r="T67" s="1"/>
      <c r="U67" s="1"/>
      <c r="V67" s="1"/>
      <c r="W67" s="1"/>
    </row>
    <row r="68" spans="1:23" ht="9.75" customHeight="1">
      <c r="A68" s="1">
        <v>1977</v>
      </c>
      <c r="B68" s="6">
        <f>'Table A1'!G70*0.01</f>
        <v>5.6620582508149454E-3</v>
      </c>
      <c r="C68" s="6">
        <f>'Table A3'!G70*0.01</f>
        <v>9.2362942017128555E-3</v>
      </c>
      <c r="D68" s="1"/>
      <c r="E68" s="1"/>
      <c r="F68" s="1"/>
      <c r="G68" s="1"/>
      <c r="H68" s="1"/>
      <c r="I68" s="1"/>
      <c r="J68" s="1"/>
      <c r="K68" s="1"/>
      <c r="L68" s="1"/>
      <c r="M68" s="1"/>
      <c r="N68" s="1"/>
      <c r="O68" s="1"/>
      <c r="P68" s="1"/>
      <c r="Q68" s="1"/>
      <c r="R68" s="1"/>
      <c r="S68" s="1"/>
      <c r="T68" s="1"/>
      <c r="U68" s="1"/>
      <c r="V68" s="1"/>
      <c r="W68" s="1"/>
    </row>
    <row r="69" spans="1:23" ht="9.75" customHeight="1">
      <c r="A69" s="1">
        <v>1978</v>
      </c>
      <c r="B69" s="6">
        <f>'Table A1'!G71*0.01</f>
        <v>5.8055664529142693E-3</v>
      </c>
      <c r="C69" s="6">
        <f>'Table A3'!G71*0.01</f>
        <v>8.5637644293520936E-3</v>
      </c>
      <c r="D69" s="1"/>
      <c r="E69" s="1"/>
      <c r="F69" s="1"/>
      <c r="G69" s="1"/>
      <c r="H69" s="1"/>
      <c r="I69" s="1"/>
      <c r="J69" s="1"/>
      <c r="K69" s="1"/>
      <c r="L69" s="1"/>
      <c r="M69" s="1"/>
      <c r="N69" s="1"/>
      <c r="O69" s="1"/>
      <c r="P69" s="1"/>
      <c r="Q69" s="1"/>
      <c r="R69" s="1"/>
      <c r="S69" s="1"/>
      <c r="T69" s="1"/>
      <c r="U69" s="1"/>
      <c r="V69" s="1"/>
      <c r="W69" s="1"/>
    </row>
    <row r="70" spans="1:23" ht="9.75" customHeight="1">
      <c r="A70" s="1">
        <v>1979</v>
      </c>
      <c r="B70" s="6">
        <f>'Table A1'!G72*0.01</f>
        <v>6.1532472366205059E-3</v>
      </c>
      <c r="C70" s="6">
        <f>'Table A3'!G72*0.01</f>
        <v>1.3728566187669137E-2</v>
      </c>
      <c r="D70" s="1"/>
      <c r="E70" s="1"/>
      <c r="F70" s="1"/>
      <c r="G70" s="1"/>
      <c r="H70" s="1"/>
      <c r="I70" s="1"/>
      <c r="J70" s="1"/>
      <c r="K70" s="1"/>
      <c r="L70" s="1"/>
      <c r="M70" s="1"/>
      <c r="N70" s="1"/>
      <c r="O70" s="1"/>
      <c r="P70" s="1"/>
      <c r="Q70" s="1"/>
      <c r="R70" s="1"/>
      <c r="S70" s="1"/>
      <c r="T70" s="1"/>
      <c r="U70" s="1"/>
      <c r="V70" s="1"/>
      <c r="W70" s="1"/>
    </row>
    <row r="71" spans="1:23" ht="9.75" customHeight="1">
      <c r="A71" s="1">
        <v>1980</v>
      </c>
      <c r="B71" s="6">
        <f>'Table A1'!G73*0.01</f>
        <v>6.548142457805153E-3</v>
      </c>
      <c r="C71" s="6">
        <f>'Table A3'!G73*0.01</f>
        <v>1.2764781564610595E-2</v>
      </c>
      <c r="D71" s="1"/>
      <c r="E71" s="1"/>
      <c r="F71" s="1"/>
      <c r="G71" s="1"/>
      <c r="H71" s="1"/>
      <c r="I71" s="1"/>
      <c r="J71" s="1"/>
      <c r="K71" s="1"/>
      <c r="L71" s="1"/>
      <c r="M71" s="1"/>
      <c r="N71" s="1"/>
      <c r="O71" s="1"/>
      <c r="P71" s="1"/>
      <c r="Q71" s="1"/>
      <c r="R71" s="1"/>
      <c r="S71" s="1"/>
      <c r="T71" s="1"/>
      <c r="U71" s="1"/>
      <c r="V71" s="1"/>
      <c r="W71" s="1"/>
    </row>
    <row r="72" spans="1:23" ht="9.75" customHeight="1">
      <c r="A72" s="1">
        <v>1981</v>
      </c>
      <c r="B72" s="6">
        <f>'Table A1'!G74*0.01</f>
        <v>6.5596229076334764E-3</v>
      </c>
      <c r="C72" s="6">
        <f>'Table A3'!G74*0.01</f>
        <v>1.3658654703481264E-2</v>
      </c>
      <c r="D72" s="1"/>
      <c r="E72" s="1"/>
      <c r="F72" s="1"/>
      <c r="G72" s="1"/>
      <c r="H72" s="1"/>
      <c r="I72" s="1"/>
      <c r="J72" s="1"/>
      <c r="K72" s="1"/>
      <c r="L72" s="1"/>
      <c r="M72" s="1"/>
      <c r="N72" s="1"/>
      <c r="O72" s="1"/>
      <c r="P72" s="1"/>
      <c r="Q72" s="1"/>
      <c r="R72" s="1"/>
      <c r="S72" s="1"/>
      <c r="T72" s="1"/>
      <c r="U72" s="1"/>
      <c r="V72" s="1"/>
      <c r="W72" s="1"/>
    </row>
    <row r="73" spans="1:23" ht="9.75" customHeight="1">
      <c r="A73" s="1">
        <v>1982</v>
      </c>
      <c r="B73" s="6">
        <f>'Table A1'!G75*0.01</f>
        <v>7.7472867772956115E-3</v>
      </c>
      <c r="C73" s="6">
        <f>'Table A3'!G75*0.01</f>
        <v>1.7337928747513977E-2</v>
      </c>
      <c r="D73" s="1"/>
      <c r="E73" s="1"/>
      <c r="F73" s="1"/>
      <c r="G73" s="1"/>
      <c r="H73" s="1"/>
      <c r="I73" s="1"/>
      <c r="J73" s="1"/>
      <c r="K73" s="1"/>
      <c r="L73" s="1"/>
      <c r="M73" s="1"/>
      <c r="N73" s="1"/>
      <c r="O73" s="1"/>
      <c r="P73" s="1"/>
      <c r="Q73" s="1"/>
      <c r="R73" s="1"/>
      <c r="S73" s="1"/>
      <c r="T73" s="1"/>
      <c r="U73" s="1"/>
      <c r="V73" s="1"/>
      <c r="W73" s="1"/>
    </row>
    <row r="74" spans="1:23" ht="9.75" customHeight="1">
      <c r="A74" s="1">
        <v>1983</v>
      </c>
      <c r="B74" s="6">
        <f>'Table A1'!G76*0.01</f>
        <v>8.7149098939761933E-3</v>
      </c>
      <c r="C74" s="6">
        <f>'Table A3'!G76*0.01</f>
        <v>1.884166708678876E-2</v>
      </c>
      <c r="D74" s="1"/>
      <c r="E74" s="1"/>
      <c r="F74" s="1"/>
      <c r="G74" s="1"/>
      <c r="H74" s="1"/>
      <c r="I74" s="1"/>
      <c r="J74" s="1"/>
      <c r="K74" s="1"/>
      <c r="L74" s="1"/>
      <c r="M74" s="1"/>
      <c r="N74" s="1"/>
      <c r="O74" s="1"/>
      <c r="P74" s="1"/>
      <c r="Q74" s="1"/>
      <c r="R74" s="1"/>
      <c r="S74" s="1"/>
      <c r="T74" s="1"/>
      <c r="U74" s="1"/>
      <c r="V74" s="1"/>
      <c r="W74" s="1"/>
    </row>
    <row r="75" spans="1:23" ht="9.75" customHeight="1">
      <c r="A75" s="1">
        <v>1984</v>
      </c>
      <c r="B75" s="6">
        <f>'Table A1'!G77*0.01</f>
        <v>9.8088071430846874E-3</v>
      </c>
      <c r="C75" s="6">
        <f>'Table A3'!G77*0.01</f>
        <v>2.1535381567179747E-2</v>
      </c>
      <c r="D75" s="1"/>
      <c r="E75" s="1"/>
      <c r="F75" s="1"/>
      <c r="G75" s="1"/>
      <c r="H75" s="1"/>
      <c r="I75" s="1"/>
      <c r="J75" s="1"/>
      <c r="K75" s="1"/>
      <c r="L75" s="1"/>
      <c r="M75" s="1"/>
      <c r="N75" s="1"/>
      <c r="O75" s="1"/>
      <c r="P75" s="1"/>
      <c r="Q75" s="1"/>
      <c r="R75" s="1"/>
      <c r="S75" s="1"/>
      <c r="T75" s="1"/>
      <c r="U75" s="1"/>
      <c r="V75" s="1"/>
      <c r="W75" s="1"/>
    </row>
    <row r="76" spans="1:23" ht="9.75" customHeight="1">
      <c r="A76" s="1">
        <v>1985</v>
      </c>
      <c r="B76" s="6">
        <f>'Table A1'!G78*0.01</f>
        <v>9.7047439116255095E-3</v>
      </c>
      <c r="C76" s="6">
        <f>'Table A3'!G78*0.01</f>
        <v>2.2361820161560339E-2</v>
      </c>
      <c r="D76" s="1"/>
      <c r="E76" s="1"/>
      <c r="F76" s="1"/>
      <c r="G76" s="1"/>
      <c r="H76" s="1"/>
      <c r="I76" s="1"/>
      <c r="J76" s="1"/>
      <c r="K76" s="1"/>
      <c r="L76" s="1"/>
      <c r="M76" s="1"/>
      <c r="N76" s="1"/>
      <c r="O76" s="1"/>
      <c r="P76" s="1"/>
      <c r="Q76" s="1"/>
      <c r="R76" s="1"/>
      <c r="S76" s="1"/>
      <c r="T76" s="1"/>
      <c r="U76" s="1"/>
      <c r="V76" s="1"/>
      <c r="W76" s="1"/>
    </row>
    <row r="77" spans="1:23" ht="9.75" customHeight="1">
      <c r="A77" s="1">
        <v>1986</v>
      </c>
      <c r="B77" s="6">
        <f>'Table A1'!G79*0.01</f>
        <v>9.9694880598681767E-3</v>
      </c>
      <c r="C77" s="6">
        <f>'Table A3'!G79*0.01</f>
        <v>3.34446839608743E-2</v>
      </c>
      <c r="D77" s="1"/>
      <c r="E77" s="1"/>
      <c r="F77" s="1"/>
      <c r="G77" s="1"/>
      <c r="H77" s="1"/>
      <c r="I77" s="1"/>
      <c r="J77" s="1"/>
      <c r="K77" s="1"/>
      <c r="L77" s="1"/>
      <c r="M77" s="1"/>
      <c r="N77" s="1"/>
      <c r="O77" s="1"/>
      <c r="P77" s="1"/>
      <c r="Q77" s="1"/>
      <c r="R77" s="1"/>
      <c r="S77" s="1"/>
      <c r="T77" s="1"/>
      <c r="U77" s="1"/>
      <c r="V77" s="1"/>
      <c r="W77" s="1"/>
    </row>
    <row r="78" spans="1:23" ht="9.75" customHeight="1">
      <c r="A78" s="1">
        <v>1987</v>
      </c>
      <c r="B78" s="6">
        <f>'Table A1'!G80*0.01</f>
        <v>1.3010161292535967E-2</v>
      </c>
      <c r="C78" s="6">
        <f>'Table A3'!G80*0.01</f>
        <v>1.9077992254479696E-2</v>
      </c>
      <c r="D78" s="1"/>
      <c r="E78" s="1"/>
      <c r="F78" s="1"/>
      <c r="G78" s="1"/>
      <c r="H78" s="1"/>
      <c r="I78" s="1"/>
      <c r="J78" s="1"/>
      <c r="K78" s="1"/>
      <c r="L78" s="1"/>
      <c r="M78" s="1"/>
      <c r="N78" s="1"/>
      <c r="O78" s="1"/>
      <c r="P78" s="1"/>
      <c r="Q78" s="1"/>
      <c r="R78" s="1"/>
      <c r="S78" s="1"/>
      <c r="T78" s="1"/>
      <c r="U78" s="1"/>
      <c r="V78" s="1"/>
      <c r="W78" s="1"/>
    </row>
    <row r="79" spans="1:23" ht="9.75" customHeight="1">
      <c r="A79" s="1">
        <v>1988</v>
      </c>
      <c r="B79" s="6">
        <f>'Table A1'!G81*0.01</f>
        <v>1.9903132937624798E-2</v>
      </c>
      <c r="C79" s="6">
        <f>'Table A3'!G81*0.01</f>
        <v>2.8625698376648027E-2</v>
      </c>
      <c r="D79" s="1"/>
      <c r="E79" s="1"/>
      <c r="F79" s="1"/>
      <c r="G79" s="1"/>
      <c r="H79" s="1"/>
      <c r="I79" s="1"/>
      <c r="J79" s="1"/>
      <c r="K79" s="1"/>
      <c r="L79" s="1"/>
      <c r="M79" s="1"/>
      <c r="N79" s="1"/>
      <c r="O79" s="1"/>
      <c r="P79" s="1"/>
      <c r="Q79" s="1"/>
      <c r="R79" s="1"/>
      <c r="S79" s="1"/>
      <c r="T79" s="1"/>
      <c r="U79" s="1"/>
      <c r="V79" s="1"/>
      <c r="W79" s="1"/>
    </row>
    <row r="80" spans="1:23" ht="9.75" customHeight="1">
      <c r="A80" s="1">
        <v>1989</v>
      </c>
      <c r="B80" s="6">
        <f>'Table A1'!G82*0.01</f>
        <v>1.7404590540249964E-2</v>
      </c>
      <c r="C80" s="6">
        <f>'Table A3'!G82*0.01</f>
        <v>2.4546952390748413E-2</v>
      </c>
      <c r="D80" s="1"/>
      <c r="E80" s="1"/>
      <c r="F80" s="1"/>
      <c r="G80" s="1"/>
      <c r="H80" s="1"/>
      <c r="I80" s="1"/>
      <c r="J80" s="1"/>
      <c r="K80" s="1"/>
      <c r="L80" s="1"/>
      <c r="M80" s="1"/>
      <c r="N80" s="1"/>
      <c r="O80" s="1"/>
      <c r="P80" s="1"/>
      <c r="Q80" s="1"/>
      <c r="R80" s="1"/>
      <c r="S80" s="1"/>
      <c r="T80" s="1"/>
      <c r="U80" s="1"/>
      <c r="V80" s="1"/>
      <c r="W80" s="1"/>
    </row>
    <row r="81" spans="1:23" ht="9.75" customHeight="1">
      <c r="A81" s="1">
        <v>1990</v>
      </c>
      <c r="B81" s="6">
        <f>'Table A1'!G83*0.01</f>
        <v>1.825676890631479E-2</v>
      </c>
      <c r="C81" s="6">
        <f>'Table A3'!G83*0.01</f>
        <v>2.3335255081525817E-2</v>
      </c>
      <c r="D81" s="1"/>
      <c r="E81" s="1"/>
      <c r="F81" s="1"/>
      <c r="G81" s="1"/>
      <c r="H81" s="1"/>
      <c r="I81" s="1"/>
      <c r="J81" s="1"/>
      <c r="K81" s="1"/>
      <c r="L81" s="1"/>
      <c r="M81" s="1"/>
      <c r="N81" s="1"/>
      <c r="O81" s="1"/>
      <c r="P81" s="1"/>
      <c r="Q81" s="1"/>
      <c r="R81" s="1"/>
      <c r="S81" s="1"/>
      <c r="T81" s="1"/>
      <c r="U81" s="1"/>
      <c r="V81" s="1"/>
      <c r="W81" s="1"/>
    </row>
    <row r="82" spans="1:23" ht="9.75" customHeight="1">
      <c r="A82" s="1">
        <v>1991</v>
      </c>
      <c r="B82" s="6">
        <f>'Table A1'!G84*0.01</f>
        <v>1.6079501141719094E-2</v>
      </c>
      <c r="C82" s="6">
        <f>'Table A3'!G84*0.01</f>
        <v>1.9570288229202717E-2</v>
      </c>
      <c r="D82" s="1"/>
      <c r="E82" s="1"/>
      <c r="F82" s="1"/>
      <c r="G82" s="1"/>
      <c r="H82" s="1"/>
      <c r="I82" s="1"/>
      <c r="J82" s="1"/>
      <c r="K82" s="1"/>
      <c r="L82" s="1"/>
      <c r="M82" s="1"/>
      <c r="N82" s="1"/>
      <c r="O82" s="1"/>
      <c r="P82" s="1"/>
      <c r="Q82" s="1"/>
      <c r="R82" s="1"/>
      <c r="S82" s="1"/>
      <c r="T82" s="1"/>
      <c r="U82" s="1"/>
      <c r="V82" s="1"/>
      <c r="W82" s="1"/>
    </row>
    <row r="83" spans="1:23" ht="9.75" customHeight="1">
      <c r="A83" s="1">
        <v>1992</v>
      </c>
      <c r="B83" s="6">
        <f>'Table A1'!G85*0.01</f>
        <v>2.01681694243592E-2</v>
      </c>
      <c r="C83" s="6">
        <f>'Table A3'!G85*0.01</f>
        <v>2.4630823721854767E-2</v>
      </c>
      <c r="D83" s="1"/>
      <c r="E83" s="1"/>
      <c r="F83" s="1"/>
      <c r="G83" s="1"/>
      <c r="H83" s="1"/>
      <c r="I83" s="1"/>
      <c r="J83" s="1"/>
      <c r="K83" s="1"/>
      <c r="L83" s="1"/>
      <c r="M83" s="1"/>
      <c r="N83" s="1"/>
      <c r="O83" s="1"/>
      <c r="P83" s="1"/>
      <c r="Q83" s="1"/>
      <c r="R83" s="1"/>
      <c r="S83" s="1"/>
      <c r="T83" s="1"/>
      <c r="U83" s="1"/>
      <c r="V83" s="1"/>
      <c r="W83" s="1"/>
    </row>
    <row r="84" spans="1:23" ht="9.75" customHeight="1">
      <c r="A84" s="1">
        <v>1993</v>
      </c>
      <c r="B84" s="6">
        <f>'Table A1'!G86*0.01</f>
        <v>1.7375977884318456E-2</v>
      </c>
      <c r="C84" s="6">
        <f>'Table A3'!G86*0.01</f>
        <v>2.3180260584675972E-2</v>
      </c>
      <c r="D84" s="1"/>
      <c r="E84" s="1"/>
      <c r="F84" s="1"/>
      <c r="G84" s="1"/>
      <c r="H84" s="1"/>
      <c r="I84" s="1"/>
      <c r="J84" s="1"/>
      <c r="K84" s="1"/>
      <c r="L84" s="1"/>
      <c r="M84" s="1"/>
      <c r="N84" s="1"/>
      <c r="O84" s="1"/>
      <c r="P84" s="1"/>
      <c r="Q84" s="1"/>
      <c r="R84" s="1"/>
      <c r="S84" s="1"/>
      <c r="T84" s="1"/>
      <c r="U84" s="1"/>
      <c r="V84" s="1"/>
      <c r="W84" s="1"/>
    </row>
    <row r="85" spans="1:23" ht="9.75" customHeight="1">
      <c r="A85" s="1">
        <v>1994</v>
      </c>
      <c r="B85" s="6">
        <f>'Table A1'!G87*0.01</f>
        <v>1.7322505727484127E-2</v>
      </c>
      <c r="C85" s="6">
        <f>'Table A3'!G87*0.01</f>
        <v>2.2947425865202212E-2</v>
      </c>
      <c r="D85" s="1"/>
      <c r="E85" s="1"/>
      <c r="F85" s="1"/>
      <c r="G85" s="1"/>
      <c r="H85" s="1"/>
      <c r="I85" s="1"/>
      <c r="J85" s="1"/>
      <c r="K85" s="1"/>
      <c r="L85" s="1"/>
      <c r="M85" s="1"/>
      <c r="N85" s="1"/>
      <c r="O85" s="1"/>
      <c r="P85" s="1"/>
      <c r="Q85" s="1"/>
      <c r="R85" s="1"/>
      <c r="S85" s="1"/>
      <c r="T85" s="1"/>
      <c r="U85" s="1"/>
      <c r="V85" s="1"/>
      <c r="W85" s="1"/>
    </row>
    <row r="86" spans="1:23" ht="9.75" customHeight="1">
      <c r="A86" s="1">
        <v>1995</v>
      </c>
      <c r="B86" s="6">
        <f>'Table A1'!G88*0.01</f>
        <v>1.8149999999999999E-2</v>
      </c>
      <c r="C86" s="6">
        <f>'Table A3'!G88*0.01</f>
        <v>2.4630000000000003E-2</v>
      </c>
      <c r="D86" s="1"/>
      <c r="E86" s="1"/>
      <c r="F86" s="1"/>
      <c r="G86" s="1"/>
      <c r="H86" s="1"/>
      <c r="I86" s="1"/>
      <c r="J86" s="1"/>
      <c r="K86" s="1"/>
      <c r="L86" s="1"/>
      <c r="M86" s="1"/>
      <c r="N86" s="1"/>
      <c r="O86" s="1"/>
      <c r="P86" s="1"/>
      <c r="Q86" s="1"/>
      <c r="R86" s="1"/>
      <c r="S86" s="1"/>
      <c r="T86" s="1"/>
      <c r="U86" s="1"/>
      <c r="V86" s="1"/>
      <c r="W86" s="1"/>
    </row>
    <row r="87" spans="1:23" ht="9.75" customHeight="1">
      <c r="A87" s="1">
        <v>1996</v>
      </c>
      <c r="B87" s="6">
        <f>'Table A1'!G89*0.01</f>
        <v>1.9730000000000001E-2</v>
      </c>
      <c r="C87" s="6">
        <f>'Table A3'!G89*0.01</f>
        <v>3.058E-2</v>
      </c>
      <c r="D87" s="1"/>
      <c r="E87" s="1"/>
      <c r="F87" s="1"/>
      <c r="G87" s="1"/>
      <c r="H87" s="1"/>
      <c r="I87" s="1"/>
      <c r="J87" s="1"/>
      <c r="K87" s="1"/>
      <c r="L87" s="1"/>
      <c r="M87" s="1"/>
      <c r="N87" s="1"/>
      <c r="O87" s="1"/>
      <c r="P87" s="1"/>
      <c r="Q87" s="1"/>
      <c r="R87" s="1"/>
      <c r="S87" s="1"/>
      <c r="T87" s="1"/>
      <c r="U87" s="1"/>
      <c r="V87" s="1"/>
      <c r="W87" s="1"/>
    </row>
    <row r="88" spans="1:23" ht="9.75" customHeight="1">
      <c r="A88" s="1">
        <v>1997</v>
      </c>
      <c r="B88" s="6">
        <f>'Table A1'!G90*0.01</f>
        <v>2.1949999999999997E-2</v>
      </c>
      <c r="C88" s="6">
        <f>'Table A3'!G90*0.01</f>
        <v>3.526E-2</v>
      </c>
      <c r="D88" s="1"/>
      <c r="E88" s="1"/>
      <c r="F88" s="1"/>
      <c r="G88" s="1"/>
      <c r="H88" s="1"/>
      <c r="I88" s="1"/>
      <c r="J88" s="1"/>
      <c r="K88" s="1"/>
      <c r="L88" s="1"/>
      <c r="M88" s="1"/>
      <c r="N88" s="1"/>
      <c r="O88" s="1"/>
      <c r="P88" s="1"/>
      <c r="Q88" s="1"/>
      <c r="R88" s="1"/>
      <c r="S88" s="1"/>
      <c r="T88" s="1"/>
      <c r="U88" s="1"/>
      <c r="V88" s="1"/>
      <c r="W88" s="1"/>
    </row>
    <row r="89" spans="1:23" ht="9.75" customHeight="1">
      <c r="A89" s="1">
        <v>1998</v>
      </c>
      <c r="B89" s="6">
        <f>'Table A1'!G91*0.01</f>
        <v>2.4060000000000002E-2</v>
      </c>
      <c r="C89" s="6">
        <f>'Table A3'!G91*0.01</f>
        <v>3.9230000000000001E-2</v>
      </c>
      <c r="D89" s="1"/>
      <c r="E89" s="1"/>
      <c r="F89" s="1"/>
      <c r="G89" s="1"/>
      <c r="H89" s="1"/>
      <c r="I89" s="1"/>
      <c r="J89" s="1"/>
      <c r="K89" s="1"/>
      <c r="L89" s="1"/>
      <c r="M89" s="1"/>
      <c r="N89" s="1"/>
      <c r="O89" s="1"/>
      <c r="P89" s="1"/>
      <c r="Q89" s="1"/>
      <c r="R89" s="1"/>
      <c r="S89" s="1"/>
      <c r="T89" s="1"/>
      <c r="U89" s="1"/>
      <c r="V89" s="1"/>
      <c r="W89" s="1"/>
    </row>
    <row r="90" spans="1:23" ht="9.75" customHeight="1">
      <c r="A90" s="1">
        <v>1999</v>
      </c>
      <c r="B90" s="6">
        <f>'Table A1'!G92*0.01</f>
        <v>2.6329999999999999E-2</v>
      </c>
      <c r="C90" s="6">
        <f>'Table A3'!G92*0.01</f>
        <v>4.2140000000000004E-2</v>
      </c>
      <c r="D90" s="1"/>
      <c r="E90" s="1"/>
      <c r="F90" s="1"/>
      <c r="G90" s="1"/>
      <c r="H90" s="1"/>
      <c r="I90" s="1"/>
      <c r="J90" s="1"/>
      <c r="K90" s="1"/>
      <c r="L90" s="1"/>
      <c r="M90" s="1"/>
      <c r="N90" s="1"/>
      <c r="O90" s="1"/>
      <c r="P90" s="1"/>
      <c r="Q90" s="1"/>
      <c r="R90" s="1"/>
      <c r="S90" s="1"/>
      <c r="T90" s="1"/>
      <c r="U90" s="1"/>
      <c r="V90" s="1"/>
      <c r="W90" s="1"/>
    </row>
    <row r="91" spans="1:23" ht="9.75" customHeight="1">
      <c r="A91" s="1">
        <v>2000</v>
      </c>
      <c r="B91" s="6">
        <f>'Table A1'!G93*0.01</f>
        <v>2.8410000000000001E-2</v>
      </c>
      <c r="C91" s="6">
        <f>'Table A3'!G93*0.01</f>
        <v>5.0730000000000004E-2</v>
      </c>
      <c r="D91" s="1"/>
      <c r="E91" s="1"/>
      <c r="F91" s="1"/>
      <c r="G91" s="1"/>
      <c r="H91" s="1"/>
      <c r="I91" s="1"/>
      <c r="J91" s="1"/>
      <c r="K91" s="1"/>
      <c r="L91" s="1"/>
      <c r="M91" s="1"/>
      <c r="N91" s="1"/>
      <c r="O91" s="1"/>
      <c r="P91" s="1"/>
      <c r="Q91" s="1"/>
      <c r="R91" s="1"/>
      <c r="S91" s="1"/>
      <c r="T91" s="1"/>
      <c r="U91" s="1"/>
      <c r="V91" s="1"/>
      <c r="W91" s="1"/>
    </row>
    <row r="92" spans="1:23" ht="9.75" customHeight="1">
      <c r="A92" s="1">
        <v>2001</v>
      </c>
      <c r="B92" s="6">
        <f>'Table A1'!G94*0.01</f>
        <v>2.4020000000000003E-2</v>
      </c>
      <c r="C92" s="6">
        <f>'Table A3'!G94*0.01</f>
        <v>3.7000000000000005E-2</v>
      </c>
      <c r="D92" s="1"/>
      <c r="E92" s="1"/>
      <c r="F92" s="1"/>
      <c r="G92" s="1"/>
      <c r="H92" s="1"/>
      <c r="I92" s="1"/>
      <c r="J92" s="1"/>
      <c r="K92" s="1"/>
      <c r="L92" s="1"/>
      <c r="M92" s="1"/>
      <c r="N92" s="1"/>
      <c r="O92" s="1"/>
      <c r="P92" s="1"/>
      <c r="Q92" s="1"/>
      <c r="R92" s="1"/>
      <c r="S92" s="1"/>
      <c r="T92" s="1"/>
      <c r="U92" s="1"/>
      <c r="V92" s="1"/>
      <c r="W92" s="1"/>
    </row>
    <row r="93" spans="1:23" ht="9.75" customHeight="1">
      <c r="A93" s="1">
        <f t="shared" ref="A93:A98" si="0">A92+1</f>
        <v>2002</v>
      </c>
      <c r="B93" s="6">
        <f>'Table A1'!G95*0.01</f>
        <v>2.1930000000000002E-2</v>
      </c>
      <c r="C93" s="6">
        <f>'Table A3'!G95*0.01</f>
        <v>3.1419999999999997E-2</v>
      </c>
      <c r="D93" s="1"/>
      <c r="E93" s="1"/>
      <c r="F93" s="1"/>
      <c r="G93" s="1"/>
      <c r="H93" s="1"/>
      <c r="I93" s="1"/>
      <c r="J93" s="1"/>
      <c r="K93" s="1"/>
      <c r="L93" s="1"/>
      <c r="M93" s="1"/>
      <c r="N93" s="1"/>
      <c r="O93" s="1"/>
      <c r="P93" s="1"/>
      <c r="Q93" s="1"/>
      <c r="R93" s="1"/>
      <c r="S93" s="1"/>
      <c r="T93" s="1"/>
      <c r="U93" s="1"/>
      <c r="V93" s="1"/>
      <c r="W93" s="1"/>
    </row>
    <row r="94" spans="1:23" ht="9.75" customHeight="1">
      <c r="A94" s="1">
        <f t="shared" si="0"/>
        <v>2003</v>
      </c>
      <c r="B94" s="6">
        <f>'Table A1'!G96*0.01</f>
        <v>2.3650000000000004E-2</v>
      </c>
      <c r="C94" s="6">
        <f>'Table A3'!G96*0.01</f>
        <v>3.492E-2</v>
      </c>
      <c r="D94" s="1"/>
      <c r="E94" s="1"/>
      <c r="F94" s="1"/>
      <c r="G94" s="1"/>
      <c r="H94" s="1"/>
      <c r="I94" s="1"/>
      <c r="J94" s="1"/>
      <c r="K94" s="1"/>
      <c r="L94" s="1"/>
      <c r="M94" s="1"/>
      <c r="N94" s="1"/>
      <c r="O94" s="1"/>
      <c r="P94" s="1"/>
      <c r="Q94" s="1"/>
      <c r="R94" s="1"/>
      <c r="S94" s="1"/>
      <c r="T94" s="1"/>
      <c r="U94" s="1"/>
      <c r="V94" s="1"/>
      <c r="W94" s="1"/>
    </row>
    <row r="95" spans="1:23" ht="9.75" customHeight="1">
      <c r="A95" s="1">
        <f t="shared" si="0"/>
        <v>2004</v>
      </c>
      <c r="B95" s="6">
        <f>'Table A1'!G97*0.01</f>
        <v>2.826E-2</v>
      </c>
      <c r="C95" s="6">
        <f>'Table A3'!G97*0.01</f>
        <v>4.342E-2</v>
      </c>
      <c r="D95" s="1"/>
      <c r="E95" s="1"/>
      <c r="F95" s="1"/>
      <c r="G95" s="1"/>
      <c r="H95" s="1"/>
      <c r="I95" s="1"/>
      <c r="J95" s="1"/>
      <c r="K95" s="1"/>
      <c r="L95" s="1"/>
      <c r="M95" s="1"/>
      <c r="N95" s="1"/>
      <c r="O95" s="1"/>
      <c r="P95" s="1"/>
      <c r="Q95" s="1"/>
      <c r="R95" s="1"/>
      <c r="S95" s="1"/>
      <c r="T95" s="1"/>
      <c r="U95" s="1"/>
      <c r="V95" s="1"/>
      <c r="W95" s="1"/>
    </row>
    <row r="96" spans="1:23" ht="9.75" customHeight="1">
      <c r="A96" s="1">
        <f t="shared" si="0"/>
        <v>2005</v>
      </c>
      <c r="B96" s="6">
        <f>'Table A1'!G98*0.01</f>
        <v>3.2629999999999999E-2</v>
      </c>
      <c r="C96" s="6">
        <f>'Table A3'!G98*0.01</f>
        <v>5.1279999999999999E-2</v>
      </c>
      <c r="D96" s="1"/>
      <c r="E96" s="1"/>
      <c r="F96" s="1"/>
      <c r="G96" s="1"/>
      <c r="H96" s="1"/>
      <c r="I96" s="1"/>
      <c r="J96" s="1"/>
      <c r="K96" s="1"/>
      <c r="L96" s="1"/>
      <c r="M96" s="1"/>
      <c r="N96" s="1"/>
      <c r="O96" s="1"/>
      <c r="P96" s="1"/>
      <c r="Q96" s="1"/>
      <c r="R96" s="1"/>
      <c r="S96" s="1"/>
      <c r="T96" s="1"/>
      <c r="U96" s="1"/>
      <c r="V96" s="1"/>
      <c r="W96" s="1"/>
    </row>
    <row r="97" spans="1:23" ht="9.75" customHeight="1">
      <c r="A97" s="1">
        <f t="shared" si="0"/>
        <v>2006</v>
      </c>
      <c r="B97" s="6">
        <f>'Table A1'!G99*0.01</f>
        <v>3.354E-2</v>
      </c>
      <c r="C97" s="6">
        <f>'Table A3'!G99*0.01</f>
        <v>5.4600000000000003E-2</v>
      </c>
      <c r="D97" s="1"/>
      <c r="E97" s="1"/>
      <c r="F97" s="1"/>
      <c r="G97" s="1"/>
      <c r="H97" s="1"/>
      <c r="I97" s="1"/>
      <c r="J97" s="1"/>
      <c r="K97" s="1"/>
      <c r="L97" s="1"/>
      <c r="M97" s="1"/>
      <c r="N97" s="1"/>
      <c r="O97" s="1"/>
      <c r="P97" s="1"/>
      <c r="Q97" s="1"/>
      <c r="R97" s="1"/>
      <c r="S97" s="1"/>
      <c r="T97" s="1"/>
      <c r="U97" s="1"/>
      <c r="V97" s="1"/>
      <c r="W97" s="1"/>
    </row>
    <row r="98" spans="1:23" ht="9.75" customHeight="1">
      <c r="A98" s="1">
        <f t="shared" si="0"/>
        <v>2007</v>
      </c>
      <c r="B98" s="6">
        <f>'Table A1'!G100*0.01</f>
        <v>3.6230000000000005E-2</v>
      </c>
      <c r="C98" s="6">
        <f>'Table A3'!G100*0.01</f>
        <v>6.0359999999999997E-2</v>
      </c>
      <c r="D98" s="1"/>
      <c r="E98" s="1"/>
      <c r="F98" s="1"/>
      <c r="G98" s="1"/>
      <c r="H98" s="1"/>
      <c r="I98" s="1"/>
      <c r="J98" s="1"/>
      <c r="K98" s="1"/>
      <c r="L98" s="1"/>
      <c r="M98" s="1"/>
      <c r="N98" s="1"/>
      <c r="O98" s="1"/>
      <c r="P98" s="1"/>
      <c r="Q98" s="1"/>
      <c r="R98" s="1"/>
      <c r="S98" s="1"/>
      <c r="T98" s="1"/>
      <c r="U98" s="1"/>
      <c r="V98" s="1"/>
      <c r="W98" s="1"/>
    </row>
    <row r="99" spans="1:23" ht="9.75" customHeight="1">
      <c r="A99" s="1">
        <f>A98+1</f>
        <v>2008</v>
      </c>
      <c r="B99" s="6">
        <f>'Table A1'!G101*0.01</f>
        <v>3.3370000000000004E-2</v>
      </c>
      <c r="C99" s="6">
        <f>'Table A3'!G101*0.01</f>
        <v>5.0339999999999996E-2</v>
      </c>
      <c r="D99" s="1"/>
      <c r="E99" s="1"/>
      <c r="F99" s="1"/>
      <c r="G99" s="1"/>
      <c r="H99" s="1"/>
      <c r="I99" s="1"/>
      <c r="J99" s="1"/>
      <c r="K99" s="1"/>
      <c r="L99" s="1"/>
      <c r="M99" s="1"/>
      <c r="N99" s="1"/>
      <c r="O99" s="1"/>
      <c r="P99" s="1"/>
      <c r="Q99" s="1"/>
      <c r="R99" s="1"/>
      <c r="S99" s="1"/>
      <c r="T99" s="1"/>
      <c r="U99" s="1"/>
      <c r="V99" s="1"/>
      <c r="W99" s="1"/>
    </row>
    <row r="100" spans="1:23" ht="9.75" customHeight="1">
      <c r="A100" s="1"/>
      <c r="B100" s="6"/>
      <c r="C100" s="1"/>
      <c r="D100" s="1"/>
      <c r="E100" s="1"/>
      <c r="F100" s="1"/>
      <c r="G100" s="1"/>
      <c r="H100" s="1"/>
      <c r="I100" s="1"/>
      <c r="J100" s="1"/>
      <c r="K100" s="1"/>
      <c r="L100" s="1"/>
      <c r="M100" s="1"/>
      <c r="N100" s="1"/>
      <c r="O100" s="1"/>
      <c r="P100" s="1"/>
      <c r="Q100" s="1"/>
      <c r="R100" s="1"/>
      <c r="S100" s="1"/>
      <c r="T100" s="1"/>
      <c r="U100" s="1"/>
      <c r="V100" s="1"/>
      <c r="W100" s="1"/>
    </row>
    <row r="101" spans="1:23" ht="9.75" customHeight="1">
      <c r="A101" s="1"/>
      <c r="B101" s="6"/>
      <c r="C101" s="1"/>
      <c r="D101" s="1"/>
      <c r="E101" s="1"/>
      <c r="F101" s="1"/>
      <c r="G101" s="1"/>
      <c r="H101" s="1"/>
      <c r="I101" s="1"/>
      <c r="J101" s="1"/>
      <c r="K101" s="1"/>
      <c r="L101" s="1"/>
      <c r="M101" s="1"/>
      <c r="N101" s="1"/>
      <c r="O101" s="1"/>
      <c r="P101" s="1"/>
      <c r="Q101" s="1"/>
      <c r="R101" s="1"/>
      <c r="S101" s="1"/>
      <c r="T101" s="1"/>
      <c r="U101" s="1"/>
      <c r="V101" s="1"/>
      <c r="W101" s="1"/>
    </row>
    <row r="102" spans="1:23" ht="9.75" customHeight="1">
      <c r="A102" s="1"/>
      <c r="B102" s="6"/>
      <c r="C102" s="1"/>
      <c r="D102" s="1"/>
      <c r="E102" s="1"/>
      <c r="F102" s="1"/>
      <c r="G102" s="1"/>
      <c r="H102" s="1"/>
      <c r="I102" s="1"/>
      <c r="J102" s="1"/>
      <c r="K102" s="1"/>
      <c r="L102" s="1"/>
      <c r="M102" s="1"/>
      <c r="N102" s="1"/>
      <c r="O102" s="1"/>
      <c r="P102" s="1"/>
      <c r="Q102" s="1"/>
      <c r="R102" s="1"/>
      <c r="S102" s="1"/>
      <c r="T102" s="1"/>
      <c r="U102" s="1"/>
      <c r="V102" s="1"/>
      <c r="W102" s="1"/>
    </row>
    <row r="103" spans="1:23" ht="9.75" customHeight="1">
      <c r="A103" s="1"/>
      <c r="B103" s="6"/>
      <c r="C103" s="1"/>
      <c r="D103" s="1"/>
      <c r="E103" s="1"/>
      <c r="F103" s="1"/>
      <c r="G103" s="1"/>
      <c r="H103" s="1"/>
      <c r="I103" s="1"/>
      <c r="J103" s="1"/>
      <c r="K103" s="1"/>
      <c r="L103" s="1"/>
      <c r="M103" s="1"/>
      <c r="N103" s="1"/>
      <c r="O103" s="1"/>
      <c r="P103" s="1"/>
      <c r="Q103" s="1"/>
      <c r="R103" s="1"/>
      <c r="S103" s="1"/>
      <c r="T103" s="1"/>
      <c r="U103" s="1"/>
      <c r="V103" s="1"/>
      <c r="W103" s="1"/>
    </row>
    <row r="104" spans="1:23" ht="9.75" customHeight="1">
      <c r="A104" s="1"/>
      <c r="B104" s="6"/>
      <c r="C104" s="1"/>
      <c r="D104" s="1"/>
      <c r="E104" s="1"/>
      <c r="F104" s="1"/>
      <c r="G104" s="1"/>
      <c r="H104" s="1"/>
      <c r="I104" s="1"/>
      <c r="J104" s="1"/>
      <c r="K104" s="1"/>
      <c r="L104" s="1"/>
      <c r="M104" s="1"/>
      <c r="N104" s="1"/>
      <c r="O104" s="1"/>
      <c r="P104" s="1"/>
      <c r="Q104" s="1"/>
      <c r="R104" s="1"/>
      <c r="S104" s="1"/>
      <c r="T104" s="1"/>
      <c r="U104" s="1"/>
      <c r="V104" s="1"/>
      <c r="W104" s="1"/>
    </row>
    <row r="105" spans="1:23" ht="9.75" customHeight="1">
      <c r="A105" s="1"/>
      <c r="B105" s="6"/>
      <c r="C105" s="1"/>
      <c r="D105" s="1"/>
      <c r="E105" s="1"/>
      <c r="F105" s="1"/>
      <c r="G105" s="1"/>
      <c r="H105" s="1"/>
      <c r="I105" s="1"/>
      <c r="J105" s="1"/>
      <c r="K105" s="1"/>
      <c r="L105" s="1"/>
      <c r="M105" s="1"/>
      <c r="N105" s="1"/>
      <c r="O105" s="1"/>
      <c r="P105" s="1"/>
      <c r="Q105" s="1"/>
      <c r="R105" s="1"/>
      <c r="S105" s="1"/>
      <c r="T105" s="1"/>
      <c r="U105" s="1"/>
      <c r="V105" s="1"/>
      <c r="W105" s="1"/>
    </row>
    <row r="106" spans="1:23" ht="9.75" customHeight="1">
      <c r="A106" s="1"/>
      <c r="B106" s="6"/>
      <c r="C106" s="1"/>
      <c r="D106" s="1"/>
      <c r="E106" s="1"/>
      <c r="F106" s="1"/>
      <c r="G106" s="1"/>
      <c r="H106" s="1"/>
      <c r="I106" s="1"/>
      <c r="J106" s="1"/>
      <c r="K106" s="1"/>
      <c r="L106" s="1"/>
      <c r="M106" s="1"/>
      <c r="N106" s="1"/>
      <c r="O106" s="1"/>
      <c r="P106" s="1"/>
      <c r="Q106" s="1"/>
      <c r="R106" s="1"/>
      <c r="S106" s="1"/>
      <c r="T106" s="1"/>
      <c r="U106" s="1"/>
      <c r="V106" s="1"/>
      <c r="W106" s="1"/>
    </row>
    <row r="107" spans="1:23" ht="9.75" customHeight="1">
      <c r="A107" s="1"/>
      <c r="B107" s="6"/>
      <c r="C107" s="1"/>
      <c r="D107" s="1"/>
      <c r="E107" s="1"/>
      <c r="F107" s="1"/>
      <c r="G107" s="1"/>
      <c r="H107" s="1"/>
      <c r="I107" s="1"/>
      <c r="J107" s="1"/>
      <c r="K107" s="1"/>
      <c r="L107" s="1"/>
      <c r="M107" s="1"/>
      <c r="N107" s="1"/>
      <c r="O107" s="1"/>
      <c r="P107" s="1"/>
      <c r="Q107" s="1"/>
      <c r="R107" s="1"/>
      <c r="S107" s="1"/>
      <c r="T107" s="1"/>
      <c r="U107" s="1"/>
      <c r="V107" s="1"/>
      <c r="W107" s="1"/>
    </row>
    <row r="108" spans="1:23" ht="9.75" customHeight="1">
      <c r="A108" s="1"/>
      <c r="B108" s="6"/>
      <c r="C108" s="1"/>
      <c r="D108" s="1"/>
      <c r="E108" s="1"/>
      <c r="F108" s="1"/>
      <c r="G108" s="1"/>
      <c r="H108" s="1"/>
      <c r="I108" s="1"/>
      <c r="J108" s="1"/>
      <c r="K108" s="1"/>
      <c r="L108" s="1"/>
      <c r="M108" s="1"/>
      <c r="N108" s="1"/>
      <c r="O108" s="1"/>
      <c r="P108" s="1"/>
      <c r="Q108" s="1"/>
      <c r="R108" s="1"/>
      <c r="S108" s="1"/>
      <c r="T108" s="1"/>
      <c r="U108" s="1"/>
      <c r="V108" s="1"/>
      <c r="W108" s="1"/>
    </row>
    <row r="109" spans="1:23" ht="9.75" customHeight="1">
      <c r="A109" s="1"/>
      <c r="B109" s="6"/>
      <c r="C109" s="1"/>
      <c r="D109" s="1"/>
      <c r="E109" s="1"/>
      <c r="F109" s="1"/>
      <c r="G109" s="1"/>
      <c r="H109" s="1"/>
      <c r="I109" s="1"/>
      <c r="J109" s="1"/>
      <c r="K109" s="1"/>
      <c r="L109" s="1"/>
      <c r="M109" s="1"/>
      <c r="N109" s="1"/>
      <c r="O109" s="1"/>
      <c r="P109" s="1"/>
      <c r="Q109" s="1"/>
      <c r="R109" s="1"/>
      <c r="S109" s="1"/>
      <c r="T109" s="1"/>
      <c r="U109" s="1"/>
      <c r="V109" s="1"/>
      <c r="W109" s="1"/>
    </row>
    <row r="110" spans="1:23" ht="9.75" customHeight="1">
      <c r="A110" s="1"/>
      <c r="B110" s="6"/>
      <c r="C110" s="1"/>
      <c r="D110" s="1"/>
      <c r="E110" s="1"/>
      <c r="F110" s="1"/>
      <c r="G110" s="1"/>
      <c r="H110" s="1"/>
      <c r="I110" s="1"/>
      <c r="J110" s="1"/>
      <c r="K110" s="1"/>
      <c r="L110" s="1"/>
      <c r="M110" s="1"/>
      <c r="N110" s="1"/>
      <c r="O110" s="1"/>
      <c r="P110" s="1"/>
      <c r="Q110" s="1"/>
      <c r="R110" s="1"/>
      <c r="S110" s="1"/>
      <c r="T110" s="1"/>
      <c r="U110" s="1"/>
      <c r="V110" s="1"/>
      <c r="W110" s="1"/>
    </row>
    <row r="111" spans="1:23" ht="9.75" customHeight="1">
      <c r="A111" s="1"/>
      <c r="B111" s="6"/>
      <c r="C111" s="1"/>
      <c r="D111" s="1"/>
      <c r="E111" s="1"/>
      <c r="F111" s="1"/>
      <c r="G111" s="1"/>
      <c r="H111" s="1"/>
      <c r="I111" s="1"/>
      <c r="J111" s="1"/>
      <c r="K111" s="1"/>
      <c r="L111" s="1"/>
      <c r="M111" s="1"/>
      <c r="N111" s="1"/>
      <c r="O111" s="1"/>
      <c r="P111" s="1"/>
      <c r="Q111" s="1"/>
      <c r="R111" s="1"/>
      <c r="S111" s="1"/>
      <c r="T111" s="1"/>
      <c r="U111" s="1"/>
      <c r="V111" s="1"/>
      <c r="W111" s="1"/>
    </row>
    <row r="112" spans="1:23" ht="9.75" customHeight="1">
      <c r="A112" s="1"/>
      <c r="B112" s="6"/>
      <c r="C112" s="1"/>
      <c r="D112" s="1"/>
      <c r="E112" s="1"/>
      <c r="F112" s="1"/>
      <c r="G112" s="1"/>
      <c r="H112" s="1"/>
      <c r="I112" s="1"/>
      <c r="J112" s="1"/>
      <c r="K112" s="1"/>
      <c r="L112" s="1"/>
      <c r="M112" s="1"/>
      <c r="N112" s="1"/>
      <c r="O112" s="1"/>
      <c r="P112" s="1"/>
      <c r="Q112" s="1"/>
      <c r="R112" s="1"/>
      <c r="S112" s="1"/>
      <c r="T112" s="1"/>
      <c r="U112" s="1"/>
      <c r="V112" s="1"/>
      <c r="W112" s="1"/>
    </row>
    <row r="113" spans="1:23" ht="9.75" customHeight="1">
      <c r="A113" s="1"/>
      <c r="B113" s="6"/>
      <c r="C113" s="1"/>
      <c r="D113" s="1"/>
      <c r="E113" s="1"/>
      <c r="F113" s="1"/>
      <c r="G113" s="1"/>
      <c r="H113" s="1"/>
      <c r="I113" s="1"/>
      <c r="J113" s="1"/>
      <c r="K113" s="1"/>
      <c r="L113" s="1"/>
      <c r="M113" s="1"/>
      <c r="N113" s="1"/>
      <c r="O113" s="1"/>
      <c r="P113" s="1"/>
      <c r="Q113" s="1"/>
      <c r="R113" s="1"/>
      <c r="S113" s="1"/>
      <c r="T113" s="1"/>
      <c r="U113" s="1"/>
      <c r="V113" s="1"/>
      <c r="W113" s="1"/>
    </row>
    <row r="114" spans="1:23" ht="9.75" customHeight="1">
      <c r="A114" s="1"/>
      <c r="B114" s="6"/>
      <c r="C114" s="1"/>
      <c r="D114" s="1"/>
      <c r="E114" s="1"/>
      <c r="F114" s="1"/>
      <c r="G114" s="1"/>
      <c r="H114" s="1"/>
      <c r="I114" s="1"/>
      <c r="J114" s="1"/>
      <c r="K114" s="1"/>
      <c r="L114" s="1"/>
      <c r="M114" s="1"/>
      <c r="N114" s="1"/>
      <c r="O114" s="1"/>
      <c r="P114" s="1"/>
      <c r="Q114" s="1"/>
      <c r="R114" s="1"/>
      <c r="S114" s="1"/>
      <c r="T114" s="1"/>
      <c r="U114" s="1"/>
      <c r="V114" s="1"/>
      <c r="W114" s="1"/>
    </row>
    <row r="115" spans="1:23" ht="9.75" customHeight="1">
      <c r="A115" s="1"/>
      <c r="B115" s="6"/>
      <c r="C115" s="1"/>
      <c r="D115" s="1"/>
      <c r="E115" s="1"/>
      <c r="F115" s="1"/>
      <c r="G115" s="1"/>
      <c r="H115" s="1"/>
      <c r="I115" s="1"/>
      <c r="J115" s="1"/>
      <c r="K115" s="1"/>
      <c r="L115" s="1"/>
      <c r="M115" s="1"/>
      <c r="N115" s="1"/>
      <c r="O115" s="1"/>
      <c r="P115" s="1"/>
      <c r="Q115" s="1"/>
      <c r="R115" s="1"/>
      <c r="S115" s="1"/>
      <c r="T115" s="1"/>
      <c r="U115" s="1"/>
      <c r="V115" s="1"/>
      <c r="W115" s="1"/>
    </row>
    <row r="116" spans="1:23" ht="9.75" customHeight="1">
      <c r="A116" s="1"/>
      <c r="B116" s="6"/>
      <c r="C116" s="1"/>
      <c r="D116" s="1"/>
      <c r="E116" s="1"/>
      <c r="F116" s="1"/>
      <c r="G116" s="1"/>
      <c r="H116" s="1"/>
      <c r="I116" s="1"/>
      <c r="J116" s="1"/>
      <c r="K116" s="1"/>
      <c r="L116" s="1"/>
      <c r="M116" s="1"/>
      <c r="N116" s="1"/>
      <c r="O116" s="1"/>
      <c r="P116" s="1"/>
      <c r="Q116" s="1"/>
      <c r="R116" s="1"/>
      <c r="S116" s="1"/>
      <c r="T116" s="1"/>
      <c r="U116" s="1"/>
      <c r="V116" s="1"/>
      <c r="W116" s="1"/>
    </row>
    <row r="117" spans="1:23" ht="9.75" customHeight="1">
      <c r="A117" s="1"/>
      <c r="B117" s="6"/>
      <c r="C117" s="1"/>
      <c r="D117" s="1"/>
      <c r="E117" s="1"/>
      <c r="F117" s="1"/>
      <c r="G117" s="1"/>
      <c r="H117" s="1"/>
      <c r="I117" s="1"/>
      <c r="J117" s="1"/>
      <c r="K117" s="1"/>
      <c r="L117" s="1"/>
      <c r="M117" s="1"/>
      <c r="N117" s="1"/>
      <c r="O117" s="1"/>
      <c r="P117" s="1"/>
      <c r="Q117" s="1"/>
      <c r="R117" s="1"/>
      <c r="S117" s="1"/>
      <c r="T117" s="1"/>
      <c r="U117" s="1"/>
      <c r="V117" s="1"/>
      <c r="W117" s="1"/>
    </row>
    <row r="118" spans="1:23" ht="9.75" customHeight="1">
      <c r="A118" s="1"/>
      <c r="B118" s="6"/>
      <c r="C118" s="1"/>
      <c r="D118" s="1"/>
      <c r="E118" s="1"/>
      <c r="F118" s="1"/>
      <c r="G118" s="1"/>
      <c r="H118" s="1"/>
      <c r="I118" s="1"/>
      <c r="J118" s="1"/>
      <c r="K118" s="1"/>
      <c r="L118" s="1"/>
      <c r="M118" s="1"/>
      <c r="N118" s="1"/>
      <c r="O118" s="1"/>
      <c r="P118" s="1"/>
      <c r="Q118" s="1"/>
      <c r="R118" s="1"/>
      <c r="S118" s="1"/>
      <c r="T118" s="1"/>
      <c r="U118" s="1"/>
      <c r="V118" s="1"/>
      <c r="W118" s="1"/>
    </row>
    <row r="119" spans="1:23" ht="9.75" customHeight="1">
      <c r="A119" s="1"/>
      <c r="B119" s="6"/>
      <c r="C119" s="1"/>
      <c r="D119" s="1"/>
      <c r="E119" s="1"/>
      <c r="F119" s="1"/>
      <c r="G119" s="1"/>
      <c r="H119" s="1"/>
      <c r="I119" s="1"/>
      <c r="J119" s="1"/>
      <c r="K119" s="1"/>
      <c r="L119" s="1"/>
      <c r="M119" s="1"/>
      <c r="N119" s="1"/>
      <c r="O119" s="1"/>
      <c r="P119" s="1"/>
      <c r="Q119" s="1"/>
      <c r="R119" s="1"/>
      <c r="S119" s="1"/>
      <c r="T119" s="1"/>
      <c r="U119" s="1"/>
      <c r="V119" s="1"/>
      <c r="W119" s="1"/>
    </row>
    <row r="120" spans="1:23" ht="9.75" customHeight="1">
      <c r="A120" s="1"/>
      <c r="B120" s="6"/>
      <c r="C120" s="1"/>
      <c r="D120" s="1"/>
      <c r="E120" s="1"/>
      <c r="F120" s="1"/>
      <c r="G120" s="1"/>
      <c r="H120" s="1"/>
      <c r="I120" s="1"/>
      <c r="J120" s="1"/>
      <c r="K120" s="1"/>
      <c r="L120" s="1"/>
      <c r="M120" s="1"/>
      <c r="N120" s="1"/>
      <c r="O120" s="1"/>
      <c r="P120" s="1"/>
      <c r="Q120" s="1"/>
      <c r="R120" s="1"/>
      <c r="S120" s="1"/>
      <c r="T120" s="1"/>
      <c r="U120" s="1"/>
      <c r="V120" s="1"/>
      <c r="W120" s="1"/>
    </row>
    <row r="121" spans="1:23" ht="9.75" customHeight="1">
      <c r="A121" s="1"/>
      <c r="B121" s="6"/>
      <c r="C121" s="1"/>
      <c r="D121" s="1"/>
      <c r="E121" s="1"/>
      <c r="F121" s="1"/>
      <c r="G121" s="1"/>
      <c r="H121" s="1"/>
      <c r="I121" s="1"/>
      <c r="J121" s="1"/>
      <c r="K121" s="1"/>
      <c r="L121" s="1"/>
      <c r="M121" s="1"/>
      <c r="N121" s="1"/>
      <c r="O121" s="1"/>
      <c r="P121" s="1"/>
      <c r="Q121" s="1"/>
      <c r="R121" s="1"/>
      <c r="S121" s="1"/>
      <c r="T121" s="1"/>
      <c r="U121" s="1"/>
      <c r="V121" s="1"/>
      <c r="W121" s="1"/>
    </row>
    <row r="122" spans="1:23" ht="9.75" customHeight="1">
      <c r="A122" s="1"/>
      <c r="B122" s="6"/>
      <c r="C122" s="1"/>
      <c r="D122" s="1"/>
      <c r="E122" s="1"/>
      <c r="F122" s="1"/>
      <c r="G122" s="1"/>
      <c r="H122" s="1"/>
      <c r="I122" s="1"/>
      <c r="J122" s="1"/>
      <c r="K122" s="1"/>
      <c r="L122" s="1"/>
      <c r="M122" s="1"/>
      <c r="N122" s="1"/>
      <c r="O122" s="1"/>
      <c r="P122" s="1"/>
      <c r="Q122" s="1"/>
      <c r="R122" s="1"/>
      <c r="S122" s="1"/>
      <c r="T122" s="1"/>
      <c r="U122" s="1"/>
      <c r="V122" s="1"/>
      <c r="W122" s="1"/>
    </row>
    <row r="123" spans="1:23" ht="9.75" customHeight="1">
      <c r="A123" s="1"/>
      <c r="B123" s="6"/>
      <c r="C123" s="1"/>
      <c r="D123" s="1"/>
      <c r="E123" s="1"/>
      <c r="F123" s="1"/>
      <c r="G123" s="1"/>
      <c r="H123" s="1"/>
      <c r="I123" s="1"/>
      <c r="J123" s="1"/>
      <c r="K123" s="1"/>
      <c r="L123" s="1"/>
      <c r="M123" s="1"/>
      <c r="N123" s="1"/>
      <c r="O123" s="1"/>
      <c r="P123" s="1"/>
      <c r="Q123" s="1"/>
      <c r="R123" s="1"/>
      <c r="S123" s="1"/>
      <c r="T123" s="1"/>
      <c r="U123" s="1"/>
      <c r="V123" s="1"/>
      <c r="W123" s="1"/>
    </row>
    <row r="124" spans="1:23" ht="9.75" customHeight="1">
      <c r="A124" s="1"/>
      <c r="B124" s="6"/>
      <c r="C124" s="1"/>
      <c r="D124" s="1"/>
      <c r="E124" s="1"/>
      <c r="F124" s="1"/>
      <c r="G124" s="1"/>
      <c r="H124" s="1"/>
      <c r="I124" s="1"/>
      <c r="J124" s="1"/>
      <c r="K124" s="1"/>
      <c r="L124" s="1"/>
      <c r="M124" s="1"/>
      <c r="N124" s="1"/>
      <c r="O124" s="1"/>
      <c r="P124" s="1"/>
      <c r="Q124" s="1"/>
      <c r="R124" s="1"/>
      <c r="S124" s="1"/>
      <c r="T124" s="1"/>
      <c r="U124" s="1"/>
      <c r="V124" s="1"/>
      <c r="W124" s="1"/>
    </row>
    <row r="125" spans="1:23" ht="9.75" customHeight="1">
      <c r="A125" s="1"/>
      <c r="B125" s="6"/>
      <c r="C125" s="1"/>
      <c r="D125" s="1"/>
      <c r="E125" s="1"/>
      <c r="F125" s="1"/>
      <c r="G125" s="1"/>
      <c r="H125" s="1"/>
      <c r="I125" s="1"/>
      <c r="J125" s="1"/>
      <c r="K125" s="1"/>
      <c r="L125" s="1"/>
      <c r="M125" s="1"/>
      <c r="N125" s="1"/>
      <c r="O125" s="1"/>
      <c r="P125" s="1"/>
      <c r="Q125" s="1"/>
      <c r="R125" s="1"/>
      <c r="S125" s="1"/>
      <c r="T125" s="1"/>
      <c r="U125" s="1"/>
      <c r="V125" s="1"/>
      <c r="W125" s="1"/>
    </row>
    <row r="126" spans="1:23" ht="9.75" customHeight="1">
      <c r="A126" s="1"/>
      <c r="B126" s="6"/>
      <c r="C126" s="1"/>
      <c r="D126" s="1"/>
      <c r="E126" s="1"/>
      <c r="F126" s="1"/>
      <c r="G126" s="1"/>
      <c r="H126" s="1"/>
      <c r="I126" s="1"/>
      <c r="J126" s="1"/>
      <c r="K126" s="1"/>
      <c r="L126" s="1"/>
      <c r="M126" s="1"/>
      <c r="N126" s="1"/>
      <c r="O126" s="1"/>
      <c r="P126" s="1"/>
      <c r="Q126" s="1"/>
      <c r="R126" s="1"/>
      <c r="S126" s="1"/>
      <c r="T126" s="1"/>
      <c r="U126" s="1"/>
      <c r="V126" s="1"/>
      <c r="W126" s="1"/>
    </row>
    <row r="127" spans="1:23" ht="9.75" customHeight="1">
      <c r="A127" s="1"/>
      <c r="B127" s="6"/>
      <c r="C127" s="1"/>
      <c r="D127" s="1"/>
      <c r="E127" s="1"/>
      <c r="F127" s="1"/>
      <c r="G127" s="1"/>
      <c r="H127" s="1"/>
      <c r="I127" s="1"/>
      <c r="J127" s="1"/>
      <c r="K127" s="1"/>
      <c r="L127" s="1"/>
      <c r="M127" s="1"/>
      <c r="N127" s="1"/>
      <c r="O127" s="1"/>
      <c r="P127" s="1"/>
      <c r="Q127" s="1"/>
      <c r="R127" s="1"/>
      <c r="S127" s="1"/>
      <c r="T127" s="1"/>
      <c r="U127" s="1"/>
      <c r="V127" s="1"/>
      <c r="W127" s="1"/>
    </row>
    <row r="128" spans="1:23" ht="9.75" customHeight="1">
      <c r="A128" s="1"/>
      <c r="B128" s="6"/>
      <c r="C128" s="1"/>
      <c r="D128" s="1"/>
      <c r="E128" s="1"/>
      <c r="F128" s="1"/>
      <c r="G128" s="1"/>
      <c r="H128" s="1"/>
      <c r="I128" s="1"/>
      <c r="J128" s="1"/>
      <c r="K128" s="1"/>
      <c r="L128" s="1"/>
      <c r="M128" s="1"/>
      <c r="N128" s="1"/>
      <c r="O128" s="1"/>
      <c r="P128" s="1"/>
      <c r="Q128" s="1"/>
      <c r="R128" s="1"/>
      <c r="S128" s="1"/>
      <c r="T128" s="1"/>
      <c r="U128" s="1"/>
      <c r="V128" s="1"/>
      <c r="W128" s="1"/>
    </row>
    <row r="129" spans="1:23" ht="9.75" customHeight="1">
      <c r="A129" s="1"/>
      <c r="B129" s="6"/>
      <c r="C129" s="1"/>
      <c r="D129" s="1"/>
      <c r="E129" s="1"/>
      <c r="F129" s="1"/>
      <c r="G129" s="1"/>
      <c r="H129" s="1"/>
      <c r="I129" s="1"/>
      <c r="J129" s="1"/>
      <c r="K129" s="1"/>
      <c r="L129" s="1"/>
      <c r="M129" s="1"/>
      <c r="N129" s="1"/>
      <c r="O129" s="1"/>
      <c r="P129" s="1"/>
      <c r="Q129" s="1"/>
      <c r="R129" s="1"/>
      <c r="S129" s="1"/>
      <c r="T129" s="1"/>
      <c r="U129" s="1"/>
      <c r="V129" s="1"/>
      <c r="W129" s="1"/>
    </row>
    <row r="130" spans="1:23" ht="9.75" customHeight="1">
      <c r="A130" s="1"/>
      <c r="B130" s="6"/>
      <c r="C130" s="1"/>
      <c r="D130" s="1"/>
      <c r="E130" s="1"/>
      <c r="F130" s="1"/>
      <c r="G130" s="1"/>
      <c r="H130" s="1"/>
      <c r="I130" s="1"/>
      <c r="J130" s="1"/>
      <c r="K130" s="1"/>
      <c r="L130" s="1"/>
      <c r="M130" s="1"/>
      <c r="N130" s="1"/>
      <c r="O130" s="1"/>
      <c r="P130" s="1"/>
      <c r="Q130" s="1"/>
      <c r="R130" s="1"/>
      <c r="S130" s="1"/>
      <c r="T130" s="1"/>
      <c r="U130" s="1"/>
      <c r="V130" s="1"/>
      <c r="W130" s="1"/>
    </row>
    <row r="131" spans="1:23" ht="9.75" customHeight="1">
      <c r="A131" s="1"/>
      <c r="B131" s="6"/>
      <c r="C131" s="1"/>
      <c r="D131" s="1"/>
      <c r="E131" s="1"/>
      <c r="F131" s="1"/>
      <c r="G131" s="1"/>
      <c r="H131" s="1"/>
      <c r="I131" s="1"/>
      <c r="J131" s="1"/>
      <c r="K131" s="1"/>
      <c r="L131" s="1"/>
      <c r="M131" s="1"/>
      <c r="N131" s="1"/>
      <c r="O131" s="1"/>
      <c r="P131" s="1"/>
      <c r="Q131" s="1"/>
      <c r="R131" s="1"/>
      <c r="S131" s="1"/>
      <c r="T131" s="1"/>
      <c r="U131" s="1"/>
      <c r="V131" s="1"/>
      <c r="W131" s="1"/>
    </row>
    <row r="132" spans="1:23" ht="9.75" customHeight="1">
      <c r="A132" s="1"/>
      <c r="B132" s="6"/>
      <c r="C132" s="1"/>
      <c r="D132" s="1"/>
      <c r="E132" s="1"/>
      <c r="F132" s="1"/>
      <c r="G132" s="1"/>
      <c r="H132" s="1"/>
      <c r="I132" s="1"/>
      <c r="J132" s="1"/>
      <c r="K132" s="1"/>
      <c r="L132" s="1"/>
      <c r="M132" s="1"/>
      <c r="N132" s="1"/>
      <c r="O132" s="1"/>
      <c r="P132" s="1"/>
      <c r="Q132" s="1"/>
      <c r="R132" s="1"/>
      <c r="S132" s="1"/>
      <c r="T132" s="1"/>
      <c r="U132" s="1"/>
      <c r="V132" s="1"/>
      <c r="W132" s="1"/>
    </row>
    <row r="133" spans="1:23" ht="9.75" customHeight="1">
      <c r="A133" s="1"/>
      <c r="B133" s="6"/>
      <c r="C133" s="1"/>
      <c r="D133" s="1"/>
      <c r="E133" s="1"/>
      <c r="F133" s="1"/>
      <c r="G133" s="1"/>
      <c r="H133" s="1"/>
      <c r="I133" s="1"/>
      <c r="J133" s="1"/>
      <c r="K133" s="1"/>
      <c r="L133" s="1"/>
      <c r="M133" s="1"/>
      <c r="N133" s="1"/>
      <c r="O133" s="1"/>
      <c r="P133" s="1"/>
      <c r="Q133" s="1"/>
      <c r="R133" s="1"/>
      <c r="S133" s="1"/>
      <c r="T133" s="1"/>
      <c r="U133" s="1"/>
      <c r="V133" s="1"/>
      <c r="W133" s="1"/>
    </row>
    <row r="134" spans="1:23" ht="9.75" customHeight="1">
      <c r="A134" s="1"/>
      <c r="B134" s="6"/>
      <c r="C134" s="1"/>
      <c r="D134" s="1"/>
      <c r="E134" s="1"/>
      <c r="F134" s="1"/>
      <c r="G134" s="1"/>
      <c r="H134" s="1"/>
      <c r="I134" s="1"/>
      <c r="J134" s="1"/>
      <c r="K134" s="1"/>
      <c r="L134" s="1"/>
      <c r="M134" s="1"/>
      <c r="N134" s="1"/>
      <c r="O134" s="1"/>
      <c r="P134" s="1"/>
      <c r="Q134" s="1"/>
      <c r="R134" s="1"/>
      <c r="S134" s="1"/>
      <c r="T134" s="1"/>
      <c r="U134" s="1"/>
      <c r="V134" s="1"/>
      <c r="W134" s="1"/>
    </row>
    <row r="135" spans="1:23" ht="9.75" customHeight="1">
      <c r="A135" s="1"/>
      <c r="B135" s="6"/>
      <c r="C135" s="1"/>
      <c r="D135" s="1"/>
      <c r="E135" s="1"/>
      <c r="F135" s="1"/>
      <c r="G135" s="1"/>
      <c r="H135" s="1"/>
      <c r="I135" s="1"/>
      <c r="J135" s="1"/>
      <c r="K135" s="1"/>
      <c r="L135" s="1"/>
      <c r="M135" s="1"/>
      <c r="N135" s="1"/>
      <c r="O135" s="1"/>
      <c r="P135" s="1"/>
      <c r="Q135" s="1"/>
      <c r="R135" s="1"/>
      <c r="S135" s="1"/>
      <c r="T135" s="1"/>
      <c r="U135" s="1"/>
      <c r="V135" s="1"/>
      <c r="W135" s="1"/>
    </row>
    <row r="136" spans="1:23" ht="9.75" customHeight="1">
      <c r="A136" s="1"/>
      <c r="B136" s="6"/>
      <c r="C136" s="1"/>
      <c r="D136" s="1"/>
      <c r="E136" s="1"/>
      <c r="F136" s="1"/>
      <c r="G136" s="1"/>
      <c r="H136" s="1"/>
      <c r="I136" s="1"/>
      <c r="J136" s="1"/>
      <c r="K136" s="1"/>
      <c r="L136" s="1"/>
      <c r="M136" s="1"/>
      <c r="N136" s="1"/>
      <c r="O136" s="1"/>
      <c r="P136" s="1"/>
      <c r="Q136" s="1"/>
      <c r="R136" s="1"/>
      <c r="S136" s="1"/>
      <c r="T136" s="1"/>
      <c r="U136" s="1"/>
      <c r="V136" s="1"/>
      <c r="W136" s="1"/>
    </row>
    <row r="137" spans="1:23" ht="9.75" customHeight="1">
      <c r="A137" s="1"/>
      <c r="B137" s="6"/>
      <c r="C137" s="1"/>
      <c r="D137" s="1"/>
      <c r="E137" s="1"/>
      <c r="F137" s="1"/>
      <c r="G137" s="1"/>
      <c r="H137" s="1"/>
      <c r="I137" s="1"/>
      <c r="J137" s="1"/>
      <c r="K137" s="1"/>
      <c r="L137" s="1"/>
      <c r="M137" s="1"/>
      <c r="N137" s="1"/>
      <c r="O137" s="1"/>
      <c r="P137" s="1"/>
      <c r="Q137" s="1"/>
      <c r="R137" s="1"/>
      <c r="S137" s="1"/>
      <c r="T137" s="1"/>
      <c r="U137" s="1"/>
      <c r="V137" s="1"/>
      <c r="W137" s="1"/>
    </row>
    <row r="138" spans="1:23" ht="9.75" customHeight="1">
      <c r="A138" s="1"/>
      <c r="B138" s="6"/>
      <c r="C138" s="1"/>
      <c r="D138" s="1"/>
      <c r="E138" s="1"/>
      <c r="F138" s="1"/>
      <c r="G138" s="1"/>
      <c r="H138" s="1"/>
      <c r="I138" s="1"/>
      <c r="J138" s="1"/>
      <c r="K138" s="1"/>
      <c r="L138" s="1"/>
      <c r="M138" s="1"/>
      <c r="N138" s="1"/>
      <c r="O138" s="1"/>
      <c r="P138" s="1"/>
      <c r="Q138" s="1"/>
      <c r="R138" s="1"/>
      <c r="S138" s="1"/>
      <c r="T138" s="1"/>
      <c r="U138" s="1"/>
      <c r="V138" s="1"/>
      <c r="W138" s="1"/>
    </row>
    <row r="139" spans="1:23" ht="9.75" customHeight="1">
      <c r="A139" s="1"/>
      <c r="B139" s="6"/>
      <c r="C139" s="1"/>
      <c r="D139" s="1"/>
      <c r="E139" s="1"/>
      <c r="F139" s="1"/>
      <c r="G139" s="1"/>
      <c r="H139" s="1"/>
      <c r="I139" s="1"/>
      <c r="J139" s="1"/>
      <c r="K139" s="1"/>
      <c r="L139" s="1"/>
      <c r="M139" s="1"/>
      <c r="N139" s="1"/>
      <c r="O139" s="1"/>
      <c r="P139" s="1"/>
      <c r="Q139" s="1"/>
      <c r="R139" s="1"/>
      <c r="S139" s="1"/>
      <c r="T139" s="1"/>
      <c r="U139" s="1"/>
      <c r="V139" s="1"/>
      <c r="W139" s="1"/>
    </row>
    <row r="140" spans="1:23" ht="9.75" customHeight="1">
      <c r="A140" s="1"/>
      <c r="B140" s="6"/>
      <c r="C140" s="1"/>
      <c r="D140" s="1"/>
      <c r="E140" s="1"/>
      <c r="F140" s="1"/>
      <c r="G140" s="1"/>
      <c r="H140" s="1"/>
      <c r="I140" s="1"/>
      <c r="J140" s="1"/>
      <c r="K140" s="1"/>
      <c r="L140" s="1"/>
      <c r="M140" s="1"/>
      <c r="N140" s="1"/>
      <c r="O140" s="1"/>
      <c r="P140" s="1"/>
      <c r="Q140" s="1"/>
      <c r="R140" s="1"/>
      <c r="S140" s="1"/>
      <c r="T140" s="1"/>
      <c r="U140" s="1"/>
      <c r="V140" s="1"/>
      <c r="W140" s="1"/>
    </row>
    <row r="141" spans="1:23" ht="9.75" customHeight="1">
      <c r="A141" s="1"/>
      <c r="B141" s="6"/>
      <c r="C141" s="1"/>
      <c r="D141" s="1"/>
      <c r="E141" s="1"/>
      <c r="F141" s="1"/>
      <c r="G141" s="1"/>
      <c r="H141" s="1"/>
      <c r="I141" s="1"/>
      <c r="J141" s="1"/>
      <c r="K141" s="1"/>
      <c r="L141" s="1"/>
      <c r="M141" s="1"/>
      <c r="N141" s="1"/>
      <c r="O141" s="1"/>
      <c r="P141" s="1"/>
      <c r="Q141" s="1"/>
      <c r="R141" s="1"/>
      <c r="S141" s="1"/>
      <c r="T141" s="1"/>
      <c r="U141" s="1"/>
      <c r="V141" s="1"/>
      <c r="W141" s="1"/>
    </row>
    <row r="142" spans="1:23" ht="9.75" customHeight="1">
      <c r="A142" s="1"/>
      <c r="B142" s="6"/>
      <c r="C142" s="1"/>
      <c r="D142" s="1"/>
      <c r="E142" s="1"/>
      <c r="F142" s="1"/>
      <c r="G142" s="1"/>
      <c r="H142" s="1"/>
      <c r="I142" s="1"/>
      <c r="J142" s="1"/>
      <c r="K142" s="1"/>
      <c r="L142" s="1"/>
      <c r="M142" s="1"/>
      <c r="N142" s="1"/>
      <c r="O142" s="1"/>
      <c r="P142" s="1"/>
      <c r="Q142" s="1"/>
      <c r="R142" s="1"/>
      <c r="S142" s="1"/>
      <c r="T142" s="1"/>
      <c r="U142" s="1"/>
      <c r="V142" s="1"/>
      <c r="W142" s="1"/>
    </row>
    <row r="143" spans="1:23" ht="9.75" customHeight="1">
      <c r="A143" s="1"/>
      <c r="B143" s="6"/>
      <c r="C143" s="1"/>
      <c r="D143" s="1"/>
      <c r="E143" s="1"/>
      <c r="F143" s="1"/>
      <c r="G143" s="1"/>
      <c r="H143" s="1"/>
      <c r="I143" s="1"/>
      <c r="J143" s="1"/>
      <c r="K143" s="1"/>
      <c r="L143" s="1"/>
      <c r="M143" s="1"/>
      <c r="N143" s="1"/>
      <c r="O143" s="1"/>
      <c r="P143" s="1"/>
      <c r="Q143" s="1"/>
      <c r="R143" s="1"/>
      <c r="S143" s="1"/>
      <c r="T143" s="1"/>
      <c r="U143" s="1"/>
      <c r="V143" s="1"/>
      <c r="W143" s="1"/>
    </row>
    <row r="144" spans="1:23" ht="9.75" customHeight="1">
      <c r="A144" s="1"/>
      <c r="B144" s="6"/>
      <c r="C144" s="1"/>
      <c r="D144" s="1"/>
      <c r="E144" s="1"/>
      <c r="F144" s="1"/>
      <c r="G144" s="1"/>
      <c r="H144" s="1"/>
      <c r="I144" s="1"/>
      <c r="J144" s="1"/>
      <c r="K144" s="1"/>
      <c r="L144" s="1"/>
      <c r="M144" s="1"/>
      <c r="N144" s="1"/>
      <c r="O144" s="1"/>
      <c r="P144" s="1"/>
      <c r="Q144" s="1"/>
      <c r="R144" s="1"/>
      <c r="S144" s="1"/>
      <c r="T144" s="1"/>
      <c r="U144" s="1"/>
      <c r="V144" s="1"/>
      <c r="W144" s="1"/>
    </row>
    <row r="145" spans="1:23" ht="9.75" customHeight="1">
      <c r="A145" s="1"/>
      <c r="B145" s="6"/>
      <c r="C145" s="1"/>
      <c r="D145" s="1"/>
      <c r="E145" s="1"/>
      <c r="F145" s="1"/>
      <c r="G145" s="1"/>
      <c r="H145" s="1"/>
      <c r="I145" s="1"/>
      <c r="J145" s="1"/>
      <c r="K145" s="1"/>
      <c r="L145" s="1"/>
      <c r="M145" s="1"/>
      <c r="N145" s="1"/>
      <c r="O145" s="1"/>
      <c r="P145" s="1"/>
      <c r="Q145" s="1"/>
      <c r="R145" s="1"/>
      <c r="S145" s="1"/>
      <c r="T145" s="1"/>
      <c r="U145" s="1"/>
      <c r="V145" s="1"/>
      <c r="W145" s="1"/>
    </row>
    <row r="146" spans="1:23" ht="9.75" customHeight="1">
      <c r="A146" s="1"/>
      <c r="B146" s="6"/>
      <c r="C146" s="1"/>
      <c r="D146" s="1"/>
      <c r="E146" s="1"/>
      <c r="F146" s="1"/>
      <c r="G146" s="1"/>
      <c r="H146" s="1"/>
      <c r="I146" s="1"/>
      <c r="J146" s="1"/>
      <c r="K146" s="1"/>
      <c r="L146" s="1"/>
      <c r="M146" s="1"/>
      <c r="N146" s="1"/>
      <c r="O146" s="1"/>
      <c r="P146" s="1"/>
      <c r="Q146" s="1"/>
      <c r="R146" s="1"/>
      <c r="S146" s="1"/>
      <c r="T146" s="1"/>
      <c r="U146" s="1"/>
      <c r="V146" s="1"/>
      <c r="W146" s="1"/>
    </row>
    <row r="147" spans="1:23" ht="9.75" customHeight="1">
      <c r="A147" s="1"/>
      <c r="B147" s="6"/>
      <c r="C147" s="1"/>
      <c r="D147" s="1"/>
      <c r="E147" s="1"/>
      <c r="F147" s="1"/>
      <c r="G147" s="1"/>
      <c r="H147" s="1"/>
      <c r="I147" s="1"/>
      <c r="J147" s="1"/>
      <c r="K147" s="1"/>
      <c r="L147" s="1"/>
      <c r="M147" s="1"/>
      <c r="N147" s="1"/>
      <c r="O147" s="1"/>
      <c r="P147" s="1"/>
      <c r="Q147" s="1"/>
      <c r="R147" s="1"/>
      <c r="S147" s="1"/>
      <c r="T147" s="1"/>
      <c r="U147" s="1"/>
      <c r="V147" s="1"/>
      <c r="W147" s="1"/>
    </row>
    <row r="148" spans="1:23" ht="9.75" customHeight="1">
      <c r="A148" s="1"/>
      <c r="B148" s="6"/>
      <c r="C148" s="1"/>
      <c r="D148" s="1"/>
      <c r="E148" s="1"/>
      <c r="F148" s="1"/>
      <c r="G148" s="1"/>
      <c r="H148" s="1"/>
      <c r="I148" s="1"/>
      <c r="J148" s="1"/>
      <c r="K148" s="1"/>
      <c r="L148" s="1"/>
      <c r="M148" s="1"/>
      <c r="N148" s="1"/>
      <c r="O148" s="1"/>
      <c r="P148" s="1"/>
      <c r="Q148" s="1"/>
      <c r="R148" s="1"/>
      <c r="S148" s="1"/>
      <c r="T148" s="1"/>
      <c r="U148" s="1"/>
      <c r="V148" s="1"/>
      <c r="W148" s="1"/>
    </row>
    <row r="149" spans="1:23" ht="9.75" customHeight="1">
      <c r="A149" s="1"/>
      <c r="B149" s="6"/>
      <c r="C149" s="1"/>
      <c r="D149" s="1"/>
      <c r="E149" s="1"/>
      <c r="F149" s="1"/>
      <c r="G149" s="1"/>
      <c r="H149" s="1"/>
      <c r="I149" s="1"/>
      <c r="J149" s="1"/>
      <c r="K149" s="1"/>
      <c r="L149" s="1"/>
      <c r="M149" s="1"/>
      <c r="N149" s="1"/>
      <c r="O149" s="1"/>
      <c r="P149" s="1"/>
      <c r="Q149" s="1"/>
      <c r="R149" s="1"/>
      <c r="S149" s="1"/>
      <c r="T149" s="1"/>
      <c r="U149" s="1"/>
      <c r="V149" s="1"/>
      <c r="W149" s="1"/>
    </row>
    <row r="150" spans="1:23" ht="9.75" customHeight="1">
      <c r="A150" s="1"/>
      <c r="B150" s="6"/>
      <c r="C150" s="1"/>
      <c r="D150" s="1"/>
      <c r="E150" s="1"/>
      <c r="F150" s="1"/>
      <c r="G150" s="1"/>
      <c r="H150" s="1"/>
      <c r="I150" s="1"/>
      <c r="J150" s="1"/>
      <c r="K150" s="1"/>
      <c r="L150" s="1"/>
      <c r="M150" s="1"/>
      <c r="N150" s="1"/>
      <c r="O150" s="1"/>
      <c r="P150" s="1"/>
      <c r="Q150" s="1"/>
      <c r="R150" s="1"/>
      <c r="S150" s="1"/>
      <c r="T150" s="1"/>
      <c r="U150" s="1"/>
      <c r="V150" s="1"/>
      <c r="W150" s="1"/>
    </row>
    <row r="151" spans="1:23" ht="9.75" customHeight="1">
      <c r="A151" s="1"/>
      <c r="B151" s="6"/>
      <c r="C151" s="1"/>
      <c r="D151" s="1"/>
      <c r="E151" s="1"/>
      <c r="F151" s="1"/>
      <c r="G151" s="1"/>
      <c r="H151" s="1"/>
      <c r="I151" s="1"/>
      <c r="J151" s="1"/>
      <c r="K151" s="1"/>
      <c r="L151" s="1"/>
      <c r="M151" s="1"/>
      <c r="N151" s="1"/>
      <c r="O151" s="1"/>
      <c r="P151" s="1"/>
      <c r="Q151" s="1"/>
      <c r="R151" s="1"/>
      <c r="S151" s="1"/>
      <c r="T151" s="1"/>
      <c r="U151" s="1"/>
      <c r="V151" s="1"/>
      <c r="W151" s="1"/>
    </row>
    <row r="152" spans="1:23" ht="9.75" customHeight="1">
      <c r="A152" s="1"/>
      <c r="B152" s="6"/>
      <c r="C152" s="1"/>
      <c r="D152" s="1"/>
      <c r="E152" s="1"/>
      <c r="F152" s="1"/>
      <c r="G152" s="1"/>
      <c r="H152" s="1"/>
      <c r="I152" s="1"/>
      <c r="J152" s="1"/>
      <c r="K152" s="1"/>
      <c r="L152" s="1"/>
      <c r="M152" s="1"/>
      <c r="N152" s="1"/>
      <c r="O152" s="1"/>
      <c r="P152" s="1"/>
      <c r="Q152" s="1"/>
      <c r="R152" s="1"/>
      <c r="S152" s="1"/>
      <c r="T152" s="1"/>
      <c r="U152" s="1"/>
      <c r="V152" s="1"/>
      <c r="W152" s="1"/>
    </row>
    <row r="153" spans="1:23" ht="9.75" customHeight="1">
      <c r="A153" s="1"/>
      <c r="B153" s="6"/>
      <c r="C153" s="1"/>
      <c r="D153" s="1"/>
      <c r="E153" s="1"/>
      <c r="F153" s="1"/>
      <c r="G153" s="1"/>
      <c r="H153" s="1"/>
      <c r="I153" s="1"/>
      <c r="J153" s="1"/>
      <c r="K153" s="1"/>
      <c r="L153" s="1"/>
      <c r="M153" s="1"/>
      <c r="N153" s="1"/>
      <c r="O153" s="1"/>
      <c r="P153" s="1"/>
      <c r="Q153" s="1"/>
      <c r="R153" s="1"/>
      <c r="S153" s="1"/>
      <c r="T153" s="1"/>
      <c r="U153" s="1"/>
      <c r="V153" s="1"/>
      <c r="W153" s="1"/>
    </row>
    <row r="154" spans="1:23" ht="9.75" customHeight="1">
      <c r="A154" s="1"/>
      <c r="B154" s="6"/>
      <c r="C154" s="1"/>
      <c r="D154" s="1"/>
      <c r="E154" s="1"/>
      <c r="F154" s="1"/>
      <c r="G154" s="1"/>
      <c r="H154" s="1"/>
      <c r="I154" s="1"/>
      <c r="J154" s="1"/>
      <c r="K154" s="1"/>
      <c r="L154" s="1"/>
      <c r="M154" s="1"/>
      <c r="N154" s="1"/>
      <c r="O154" s="1"/>
      <c r="P154" s="1"/>
      <c r="Q154" s="1"/>
      <c r="R154" s="1"/>
      <c r="S154" s="1"/>
      <c r="T154" s="1"/>
      <c r="U154" s="1"/>
      <c r="V154" s="1"/>
      <c r="W154" s="1"/>
    </row>
    <row r="155" spans="1:23" ht="9.75" customHeight="1">
      <c r="A155" s="1"/>
      <c r="B155" s="6"/>
      <c r="C155" s="1"/>
      <c r="D155" s="1"/>
      <c r="E155" s="1"/>
      <c r="F155" s="1"/>
      <c r="G155" s="1"/>
      <c r="H155" s="1"/>
      <c r="I155" s="1"/>
      <c r="J155" s="1"/>
      <c r="K155" s="1"/>
      <c r="L155" s="1"/>
      <c r="M155" s="1"/>
      <c r="N155" s="1"/>
      <c r="O155" s="1"/>
      <c r="P155" s="1"/>
      <c r="Q155" s="1"/>
      <c r="R155" s="1"/>
      <c r="S155" s="1"/>
      <c r="T155" s="1"/>
      <c r="U155" s="1"/>
      <c r="V155" s="1"/>
      <c r="W155" s="1"/>
    </row>
    <row r="156" spans="1:23" ht="9.75" customHeight="1">
      <c r="A156" s="1"/>
      <c r="B156" s="6"/>
      <c r="C156" s="1"/>
      <c r="D156" s="1"/>
      <c r="E156" s="1"/>
      <c r="F156" s="1"/>
      <c r="G156" s="1"/>
      <c r="H156" s="1"/>
      <c r="I156" s="1"/>
      <c r="J156" s="1"/>
      <c r="K156" s="1"/>
      <c r="L156" s="1"/>
      <c r="M156" s="1"/>
      <c r="N156" s="1"/>
      <c r="O156" s="1"/>
      <c r="P156" s="1"/>
      <c r="Q156" s="1"/>
      <c r="R156" s="1"/>
      <c r="S156" s="1"/>
      <c r="T156" s="1"/>
      <c r="U156" s="1"/>
      <c r="V156" s="1"/>
      <c r="W156" s="1"/>
    </row>
    <row r="157" spans="1:23" ht="9.75" customHeight="1">
      <c r="A157" s="1"/>
      <c r="B157" s="6"/>
      <c r="C157" s="1"/>
      <c r="D157" s="1"/>
      <c r="E157" s="1"/>
      <c r="F157" s="1"/>
      <c r="G157" s="1"/>
      <c r="H157" s="1"/>
      <c r="I157" s="1"/>
      <c r="J157" s="1"/>
      <c r="K157" s="1"/>
      <c r="L157" s="1"/>
      <c r="M157" s="1"/>
      <c r="N157" s="1"/>
      <c r="O157" s="1"/>
      <c r="P157" s="1"/>
      <c r="Q157" s="1"/>
      <c r="R157" s="1"/>
      <c r="S157" s="1"/>
      <c r="T157" s="1"/>
      <c r="U157" s="1"/>
      <c r="V157" s="1"/>
      <c r="W157" s="1"/>
    </row>
    <row r="158" spans="1:23" ht="9.75" customHeight="1">
      <c r="A158" s="1"/>
      <c r="B158" s="6"/>
      <c r="C158" s="1"/>
      <c r="D158" s="1"/>
      <c r="E158" s="1"/>
      <c r="F158" s="1"/>
      <c r="G158" s="1"/>
      <c r="H158" s="1"/>
      <c r="I158" s="1"/>
      <c r="J158" s="1"/>
      <c r="K158" s="1"/>
      <c r="L158" s="1"/>
      <c r="M158" s="1"/>
      <c r="N158" s="1"/>
      <c r="O158" s="1"/>
      <c r="P158" s="1"/>
      <c r="Q158" s="1"/>
      <c r="R158" s="1"/>
      <c r="S158" s="1"/>
      <c r="T158" s="1"/>
      <c r="U158" s="1"/>
      <c r="V158" s="1"/>
      <c r="W158" s="1"/>
    </row>
    <row r="159" spans="1:23" ht="9.75" customHeight="1">
      <c r="A159" s="1"/>
      <c r="B159" s="6"/>
      <c r="C159" s="1"/>
      <c r="D159" s="1"/>
      <c r="E159" s="1"/>
      <c r="F159" s="1"/>
      <c r="G159" s="1"/>
      <c r="H159" s="1"/>
      <c r="I159" s="1"/>
      <c r="J159" s="1"/>
      <c r="K159" s="1"/>
      <c r="L159" s="1"/>
      <c r="M159" s="1"/>
      <c r="N159" s="1"/>
      <c r="O159" s="1"/>
      <c r="P159" s="1"/>
      <c r="Q159" s="1"/>
      <c r="R159" s="1"/>
      <c r="S159" s="1"/>
      <c r="T159" s="1"/>
      <c r="U159" s="1"/>
      <c r="V159" s="1"/>
      <c r="W159" s="1"/>
    </row>
    <row r="160" spans="1:23" ht="9.75" customHeight="1">
      <c r="A160" s="1"/>
      <c r="B160" s="6"/>
      <c r="C160" s="1"/>
      <c r="D160" s="1"/>
      <c r="E160" s="1"/>
      <c r="F160" s="1"/>
      <c r="G160" s="1"/>
      <c r="H160" s="1"/>
      <c r="I160" s="1"/>
      <c r="J160" s="1"/>
      <c r="K160" s="1"/>
      <c r="L160" s="1"/>
      <c r="M160" s="1"/>
      <c r="N160" s="1"/>
      <c r="O160" s="1"/>
      <c r="P160" s="1"/>
      <c r="Q160" s="1"/>
      <c r="R160" s="1"/>
      <c r="S160" s="1"/>
      <c r="T160" s="1"/>
      <c r="U160" s="1"/>
      <c r="V160" s="1"/>
      <c r="W160" s="1"/>
    </row>
    <row r="161" spans="1:23" ht="9.75" customHeight="1">
      <c r="A161" s="1"/>
      <c r="B161" s="6"/>
      <c r="C161" s="1"/>
      <c r="D161" s="1"/>
      <c r="E161" s="1"/>
      <c r="F161" s="1"/>
      <c r="G161" s="1"/>
      <c r="H161" s="1"/>
      <c r="I161" s="1"/>
      <c r="J161" s="1"/>
      <c r="K161" s="1"/>
      <c r="L161" s="1"/>
      <c r="M161" s="1"/>
      <c r="N161" s="1"/>
      <c r="O161" s="1"/>
      <c r="P161" s="1"/>
      <c r="Q161" s="1"/>
      <c r="R161" s="1"/>
      <c r="S161" s="1"/>
      <c r="T161" s="1"/>
      <c r="U161" s="1"/>
      <c r="V161" s="1"/>
      <c r="W161" s="1"/>
    </row>
    <row r="162" spans="1:23" ht="9.75" customHeight="1">
      <c r="A162" s="1"/>
      <c r="B162" s="6"/>
      <c r="C162" s="1"/>
      <c r="D162" s="1"/>
      <c r="E162" s="1"/>
      <c r="F162" s="1"/>
      <c r="G162" s="1"/>
      <c r="H162" s="1"/>
      <c r="I162" s="1"/>
      <c r="J162" s="1"/>
      <c r="K162" s="1"/>
      <c r="L162" s="1"/>
      <c r="M162" s="1"/>
      <c r="N162" s="1"/>
      <c r="O162" s="1"/>
      <c r="P162" s="1"/>
      <c r="Q162" s="1"/>
      <c r="R162" s="1"/>
      <c r="S162" s="1"/>
      <c r="T162" s="1"/>
      <c r="U162" s="1"/>
      <c r="V162" s="1"/>
      <c r="W162" s="1"/>
    </row>
    <row r="163" spans="1:23" ht="9.75" customHeight="1">
      <c r="A163" s="1"/>
      <c r="B163" s="6"/>
      <c r="C163" s="1"/>
      <c r="D163" s="1"/>
      <c r="E163" s="1"/>
      <c r="F163" s="1"/>
      <c r="G163" s="1"/>
      <c r="H163" s="1"/>
      <c r="I163" s="1"/>
      <c r="J163" s="1"/>
      <c r="K163" s="1"/>
      <c r="L163" s="1"/>
      <c r="M163" s="1"/>
      <c r="N163" s="1"/>
      <c r="O163" s="1"/>
      <c r="P163" s="1"/>
      <c r="Q163" s="1"/>
      <c r="R163" s="1"/>
      <c r="S163" s="1"/>
      <c r="T163" s="1"/>
      <c r="U163" s="1"/>
      <c r="V163" s="1"/>
      <c r="W163" s="1"/>
    </row>
    <row r="164" spans="1:23" ht="9.75" customHeight="1">
      <c r="A164" s="1"/>
      <c r="B164" s="6"/>
      <c r="C164" s="1"/>
      <c r="D164" s="1"/>
      <c r="E164" s="1"/>
      <c r="F164" s="1"/>
      <c r="G164" s="1"/>
      <c r="H164" s="1"/>
      <c r="I164" s="1"/>
      <c r="J164" s="1"/>
      <c r="K164" s="1"/>
      <c r="L164" s="1"/>
      <c r="M164" s="1"/>
      <c r="N164" s="1"/>
      <c r="O164" s="1"/>
      <c r="P164" s="1"/>
      <c r="Q164" s="1"/>
      <c r="R164" s="1"/>
      <c r="S164" s="1"/>
      <c r="T164" s="1"/>
      <c r="U164" s="1"/>
      <c r="V164" s="1"/>
      <c r="W164" s="1"/>
    </row>
    <row r="165" spans="1:23" ht="9.75" customHeight="1">
      <c r="A165" s="1"/>
      <c r="B165" s="6"/>
      <c r="C165" s="1"/>
      <c r="D165" s="1"/>
      <c r="E165" s="1"/>
      <c r="F165" s="1"/>
      <c r="G165" s="1"/>
      <c r="H165" s="1"/>
      <c r="I165" s="1"/>
      <c r="J165" s="1"/>
      <c r="K165" s="1"/>
      <c r="L165" s="1"/>
      <c r="M165" s="1"/>
      <c r="N165" s="1"/>
      <c r="O165" s="1"/>
      <c r="P165" s="1"/>
      <c r="Q165" s="1"/>
      <c r="R165" s="1"/>
      <c r="S165" s="1"/>
      <c r="T165" s="1"/>
      <c r="U165" s="1"/>
      <c r="V165" s="1"/>
      <c r="W165" s="1"/>
    </row>
    <row r="166" spans="1:23" ht="9.75" customHeight="1">
      <c r="A166" s="1"/>
      <c r="B166" s="6"/>
      <c r="C166" s="1"/>
      <c r="D166" s="1"/>
      <c r="E166" s="1"/>
      <c r="F166" s="1"/>
      <c r="G166" s="1"/>
      <c r="H166" s="1"/>
      <c r="I166" s="1"/>
      <c r="J166" s="1"/>
      <c r="K166" s="1"/>
      <c r="L166" s="1"/>
      <c r="M166" s="1"/>
      <c r="N166" s="1"/>
      <c r="O166" s="1"/>
      <c r="P166" s="1"/>
      <c r="Q166" s="1"/>
      <c r="R166" s="1"/>
      <c r="S166" s="1"/>
      <c r="T166" s="1"/>
      <c r="U166" s="1"/>
      <c r="V166" s="1"/>
      <c r="W166" s="1"/>
    </row>
    <row r="167" spans="1:23" ht="9.75" customHeight="1">
      <c r="A167" s="1"/>
      <c r="B167" s="6"/>
      <c r="C167" s="1"/>
      <c r="D167" s="1"/>
      <c r="E167" s="1"/>
      <c r="F167" s="1"/>
      <c r="G167" s="1"/>
      <c r="H167" s="1"/>
      <c r="I167" s="1"/>
      <c r="J167" s="1"/>
      <c r="K167" s="1"/>
      <c r="L167" s="1"/>
      <c r="M167" s="1"/>
      <c r="N167" s="1"/>
      <c r="O167" s="1"/>
      <c r="P167" s="1"/>
      <c r="Q167" s="1"/>
      <c r="R167" s="1"/>
      <c r="S167" s="1"/>
      <c r="T167" s="1"/>
      <c r="U167" s="1"/>
      <c r="V167" s="1"/>
      <c r="W167" s="1"/>
    </row>
    <row r="168" spans="1:23" ht="9.75" customHeight="1">
      <c r="A168" s="1"/>
      <c r="B168" s="6"/>
      <c r="C168" s="1"/>
      <c r="D168" s="1"/>
      <c r="E168" s="1"/>
      <c r="F168" s="1"/>
      <c r="G168" s="1"/>
      <c r="H168" s="1"/>
      <c r="I168" s="1"/>
      <c r="J168" s="1"/>
      <c r="K168" s="1"/>
      <c r="L168" s="1"/>
      <c r="M168" s="1"/>
      <c r="N168" s="1"/>
      <c r="O168" s="1"/>
      <c r="P168" s="1"/>
      <c r="Q168" s="1"/>
      <c r="R168" s="1"/>
      <c r="S168" s="1"/>
      <c r="T168" s="1"/>
      <c r="U168" s="1"/>
      <c r="V168" s="1"/>
      <c r="W168" s="1"/>
    </row>
    <row r="169" spans="1:23" ht="9.75" customHeight="1">
      <c r="A169" s="1"/>
      <c r="B169" s="6"/>
      <c r="C169" s="1"/>
      <c r="D169" s="1"/>
      <c r="E169" s="1"/>
      <c r="F169" s="1"/>
      <c r="G169" s="1"/>
      <c r="H169" s="1"/>
      <c r="I169" s="1"/>
      <c r="J169" s="1"/>
      <c r="K169" s="1"/>
      <c r="L169" s="1"/>
      <c r="M169" s="1"/>
      <c r="N169" s="1"/>
      <c r="O169" s="1"/>
      <c r="P169" s="1"/>
      <c r="Q169" s="1"/>
      <c r="R169" s="1"/>
      <c r="S169" s="1"/>
      <c r="T169" s="1"/>
      <c r="U169" s="1"/>
      <c r="V169" s="1"/>
      <c r="W169" s="1"/>
    </row>
    <row r="170" spans="1:23" ht="9.75" customHeight="1">
      <c r="A170" s="1"/>
      <c r="B170" s="6"/>
      <c r="C170" s="1"/>
      <c r="D170" s="1"/>
      <c r="E170" s="1"/>
      <c r="F170" s="1"/>
      <c r="G170" s="1"/>
      <c r="H170" s="1"/>
      <c r="I170" s="1"/>
      <c r="J170" s="1"/>
      <c r="K170" s="1"/>
      <c r="L170" s="1"/>
      <c r="M170" s="1"/>
      <c r="N170" s="1"/>
      <c r="O170" s="1"/>
      <c r="P170" s="1"/>
      <c r="Q170" s="1"/>
      <c r="R170" s="1"/>
      <c r="S170" s="1"/>
      <c r="T170" s="1"/>
      <c r="U170" s="1"/>
      <c r="V170" s="1"/>
      <c r="W170" s="1"/>
    </row>
    <row r="171" spans="1:23" ht="9.75" customHeight="1">
      <c r="A171" s="1"/>
      <c r="B171" s="6"/>
      <c r="C171" s="1"/>
      <c r="D171" s="1"/>
      <c r="E171" s="1"/>
      <c r="F171" s="1"/>
      <c r="G171" s="1"/>
      <c r="H171" s="1"/>
      <c r="I171" s="1"/>
      <c r="J171" s="1"/>
      <c r="K171" s="1"/>
      <c r="L171" s="1"/>
      <c r="M171" s="1"/>
      <c r="N171" s="1"/>
      <c r="O171" s="1"/>
      <c r="P171" s="1"/>
      <c r="Q171" s="1"/>
      <c r="R171" s="1"/>
      <c r="S171" s="1"/>
      <c r="T171" s="1"/>
      <c r="U171" s="1"/>
      <c r="V171" s="1"/>
      <c r="W171" s="1"/>
    </row>
    <row r="172" spans="1:23" ht="9.75" customHeight="1">
      <c r="A172" s="1"/>
      <c r="B172" s="6"/>
      <c r="C172" s="1"/>
      <c r="D172" s="1"/>
      <c r="E172" s="1"/>
      <c r="F172" s="1"/>
      <c r="G172" s="1"/>
      <c r="H172" s="1"/>
      <c r="I172" s="1"/>
      <c r="J172" s="1"/>
      <c r="K172" s="1"/>
      <c r="L172" s="1"/>
      <c r="M172" s="1"/>
      <c r="N172" s="1"/>
      <c r="O172" s="1"/>
      <c r="P172" s="1"/>
      <c r="Q172" s="1"/>
      <c r="R172" s="1"/>
      <c r="S172" s="1"/>
      <c r="T172" s="1"/>
      <c r="U172" s="1"/>
      <c r="V172" s="1"/>
      <c r="W172" s="1"/>
    </row>
    <row r="173" spans="1:23" ht="9.75" customHeight="1">
      <c r="A173" s="1"/>
      <c r="B173" s="6"/>
      <c r="C173" s="1"/>
      <c r="D173" s="1"/>
      <c r="E173" s="1"/>
      <c r="F173" s="1"/>
      <c r="G173" s="1"/>
      <c r="H173" s="1"/>
      <c r="I173" s="1"/>
      <c r="J173" s="1"/>
      <c r="K173" s="1"/>
      <c r="L173" s="1"/>
      <c r="M173" s="1"/>
      <c r="N173" s="1"/>
      <c r="O173" s="1"/>
      <c r="P173" s="1"/>
      <c r="Q173" s="1"/>
      <c r="R173" s="1"/>
      <c r="S173" s="1"/>
      <c r="T173" s="1"/>
      <c r="U173" s="1"/>
      <c r="V173" s="1"/>
      <c r="W173" s="1"/>
    </row>
    <row r="174" spans="1:23" ht="9.75" customHeight="1">
      <c r="A174" s="1"/>
      <c r="B174" s="6"/>
      <c r="C174" s="1"/>
      <c r="D174" s="1"/>
      <c r="E174" s="1"/>
      <c r="F174" s="1"/>
      <c r="G174" s="1"/>
      <c r="H174" s="1"/>
      <c r="I174" s="1"/>
      <c r="J174" s="1"/>
      <c r="K174" s="1"/>
      <c r="L174" s="1"/>
      <c r="M174" s="1"/>
      <c r="N174" s="1"/>
      <c r="O174" s="1"/>
      <c r="P174" s="1"/>
      <c r="Q174" s="1"/>
      <c r="R174" s="1"/>
      <c r="S174" s="1"/>
      <c r="T174" s="1"/>
      <c r="U174" s="1"/>
      <c r="V174" s="1"/>
      <c r="W174" s="1"/>
    </row>
    <row r="175" spans="1:23" ht="9.75" customHeight="1">
      <c r="A175" s="1"/>
      <c r="B175" s="6"/>
      <c r="C175" s="1"/>
      <c r="D175" s="1"/>
      <c r="E175" s="1"/>
      <c r="F175" s="1"/>
      <c r="G175" s="1"/>
      <c r="H175" s="1"/>
      <c r="I175" s="1"/>
      <c r="J175" s="1"/>
      <c r="K175" s="1"/>
      <c r="L175" s="1"/>
      <c r="M175" s="1"/>
      <c r="N175" s="1"/>
      <c r="O175" s="1"/>
      <c r="P175" s="1"/>
      <c r="Q175" s="1"/>
      <c r="R175" s="1"/>
      <c r="S175" s="1"/>
      <c r="T175" s="1"/>
      <c r="U175" s="1"/>
      <c r="V175" s="1"/>
      <c r="W175" s="1"/>
    </row>
    <row r="176" spans="1:23" ht="9.75" customHeight="1">
      <c r="A176" s="1"/>
      <c r="B176" s="6"/>
      <c r="C176" s="1"/>
      <c r="D176" s="1"/>
      <c r="E176" s="1"/>
      <c r="F176" s="1"/>
      <c r="G176" s="1"/>
      <c r="H176" s="1"/>
      <c r="I176" s="1"/>
      <c r="J176" s="1"/>
      <c r="K176" s="1"/>
      <c r="L176" s="1"/>
      <c r="M176" s="1"/>
      <c r="N176" s="1"/>
      <c r="O176" s="1"/>
      <c r="P176" s="1"/>
      <c r="Q176" s="1"/>
      <c r="R176" s="1"/>
      <c r="S176" s="1"/>
      <c r="T176" s="1"/>
      <c r="U176" s="1"/>
      <c r="V176" s="1"/>
      <c r="W176" s="1"/>
    </row>
    <row r="177" spans="1:23" ht="9.75" customHeight="1">
      <c r="A177" s="1"/>
      <c r="B177" s="6"/>
      <c r="C177" s="1"/>
      <c r="D177" s="1"/>
      <c r="E177" s="1"/>
      <c r="F177" s="1"/>
      <c r="G177" s="1"/>
      <c r="H177" s="1"/>
      <c r="I177" s="1"/>
      <c r="J177" s="1"/>
      <c r="K177" s="1"/>
      <c r="L177" s="1"/>
      <c r="M177" s="1"/>
      <c r="N177" s="1"/>
      <c r="O177" s="1"/>
      <c r="P177" s="1"/>
      <c r="Q177" s="1"/>
      <c r="R177" s="1"/>
      <c r="S177" s="1"/>
      <c r="T177" s="1"/>
      <c r="U177" s="1"/>
      <c r="V177" s="1"/>
      <c r="W177" s="1"/>
    </row>
    <row r="178" spans="1:23" ht="9.75" customHeight="1">
      <c r="A178" s="1"/>
      <c r="B178" s="6"/>
      <c r="C178" s="1"/>
      <c r="D178" s="1"/>
      <c r="E178" s="1"/>
      <c r="F178" s="1"/>
      <c r="G178" s="1"/>
      <c r="H178" s="1"/>
      <c r="I178" s="1"/>
      <c r="J178" s="1"/>
      <c r="K178" s="1"/>
      <c r="L178" s="1"/>
      <c r="M178" s="1"/>
      <c r="N178" s="1"/>
      <c r="O178" s="1"/>
      <c r="P178" s="1"/>
      <c r="Q178" s="1"/>
      <c r="R178" s="1"/>
      <c r="S178" s="1"/>
      <c r="T178" s="1"/>
      <c r="U178" s="1"/>
      <c r="V178" s="1"/>
      <c r="W178" s="1"/>
    </row>
    <row r="179" spans="1:23" ht="9.75" customHeight="1">
      <c r="A179" s="1"/>
      <c r="B179" s="6"/>
      <c r="C179" s="1"/>
      <c r="D179" s="1"/>
      <c r="E179" s="1"/>
      <c r="F179" s="1"/>
      <c r="G179" s="1"/>
      <c r="H179" s="1"/>
      <c r="I179" s="1"/>
      <c r="J179" s="1"/>
      <c r="K179" s="1"/>
      <c r="L179" s="1"/>
      <c r="M179" s="1"/>
      <c r="N179" s="1"/>
      <c r="O179" s="1"/>
      <c r="P179" s="1"/>
      <c r="Q179" s="1"/>
      <c r="R179" s="1"/>
      <c r="S179" s="1"/>
      <c r="T179" s="1"/>
      <c r="U179" s="1"/>
      <c r="V179" s="1"/>
      <c r="W179" s="1"/>
    </row>
    <row r="180" spans="1:23" ht="9.75" customHeight="1">
      <c r="A180" s="1"/>
      <c r="B180" s="6"/>
      <c r="C180" s="1"/>
      <c r="D180" s="1"/>
      <c r="E180" s="1"/>
      <c r="F180" s="1"/>
      <c r="G180" s="1"/>
      <c r="H180" s="1"/>
      <c r="I180" s="1"/>
      <c r="J180" s="1"/>
      <c r="K180" s="1"/>
      <c r="L180" s="1"/>
      <c r="M180" s="1"/>
      <c r="N180" s="1"/>
      <c r="O180" s="1"/>
      <c r="P180" s="1"/>
      <c r="Q180" s="1"/>
      <c r="R180" s="1"/>
      <c r="S180" s="1"/>
      <c r="T180" s="1"/>
      <c r="U180" s="1"/>
      <c r="V180" s="1"/>
      <c r="W180" s="1"/>
    </row>
    <row r="181" spans="1:23" ht="9.75" customHeight="1">
      <c r="A181" s="1"/>
      <c r="B181" s="6"/>
      <c r="C181" s="1"/>
      <c r="D181" s="1"/>
      <c r="E181" s="1"/>
      <c r="F181" s="1"/>
      <c r="G181" s="1"/>
      <c r="H181" s="1"/>
      <c r="I181" s="1"/>
      <c r="J181" s="1"/>
      <c r="K181" s="1"/>
      <c r="L181" s="1"/>
      <c r="M181" s="1"/>
      <c r="N181" s="1"/>
      <c r="O181" s="1"/>
      <c r="P181" s="1"/>
      <c r="Q181" s="1"/>
      <c r="R181" s="1"/>
      <c r="S181" s="1"/>
      <c r="T181" s="1"/>
      <c r="U181" s="1"/>
      <c r="V181" s="1"/>
      <c r="W181" s="1"/>
    </row>
    <row r="182" spans="1:23" ht="9.75" customHeight="1">
      <c r="A182" s="1"/>
      <c r="B182" s="6"/>
      <c r="C182" s="1"/>
      <c r="D182" s="1"/>
      <c r="E182" s="1"/>
      <c r="F182" s="1"/>
      <c r="G182" s="1"/>
      <c r="H182" s="1"/>
      <c r="I182" s="1"/>
      <c r="J182" s="1"/>
      <c r="K182" s="1"/>
      <c r="L182" s="1"/>
      <c r="M182" s="1"/>
      <c r="N182" s="1"/>
      <c r="O182" s="1"/>
      <c r="P182" s="1"/>
      <c r="Q182" s="1"/>
      <c r="R182" s="1"/>
      <c r="S182" s="1"/>
      <c r="T182" s="1"/>
      <c r="U182" s="1"/>
      <c r="V182" s="1"/>
      <c r="W182" s="1"/>
    </row>
    <row r="183" spans="1:23" ht="9.75" customHeight="1">
      <c r="A183" s="1"/>
      <c r="B183" s="6"/>
      <c r="C183" s="1"/>
      <c r="D183" s="1"/>
      <c r="E183" s="1"/>
      <c r="F183" s="1"/>
      <c r="G183" s="1"/>
      <c r="H183" s="1"/>
      <c r="I183" s="1"/>
      <c r="J183" s="1"/>
      <c r="K183" s="1"/>
      <c r="L183" s="1"/>
      <c r="M183" s="1"/>
      <c r="N183" s="1"/>
      <c r="O183" s="1"/>
      <c r="P183" s="1"/>
      <c r="Q183" s="1"/>
      <c r="R183" s="1"/>
      <c r="S183" s="1"/>
      <c r="T183" s="1"/>
      <c r="U183" s="1"/>
      <c r="V183" s="1"/>
      <c r="W183" s="1"/>
    </row>
    <row r="184" spans="1:23" ht="9.75" customHeight="1">
      <c r="A184" s="1"/>
      <c r="B184" s="6"/>
      <c r="C184" s="1"/>
      <c r="D184" s="1"/>
      <c r="E184" s="1"/>
      <c r="F184" s="1"/>
      <c r="G184" s="1"/>
      <c r="H184" s="1"/>
      <c r="I184" s="1"/>
      <c r="J184" s="1"/>
      <c r="K184" s="1"/>
      <c r="L184" s="1"/>
      <c r="M184" s="1"/>
      <c r="N184" s="1"/>
      <c r="O184" s="1"/>
      <c r="P184" s="1"/>
      <c r="Q184" s="1"/>
      <c r="R184" s="1"/>
      <c r="S184" s="1"/>
      <c r="T184" s="1"/>
      <c r="U184" s="1"/>
      <c r="V184" s="1"/>
      <c r="W184" s="1"/>
    </row>
    <row r="185" spans="1:23" ht="9.75" customHeight="1">
      <c r="A185" s="1"/>
      <c r="B185" s="6"/>
      <c r="C185" s="1"/>
      <c r="D185" s="1"/>
      <c r="E185" s="1"/>
      <c r="F185" s="1"/>
      <c r="G185" s="1"/>
      <c r="H185" s="1"/>
      <c r="I185" s="1"/>
      <c r="J185" s="1"/>
      <c r="K185" s="1"/>
      <c r="L185" s="1"/>
      <c r="M185" s="1"/>
      <c r="N185" s="1"/>
      <c r="O185" s="1"/>
      <c r="P185" s="1"/>
      <c r="Q185" s="1"/>
      <c r="R185" s="1"/>
      <c r="S185" s="1"/>
      <c r="T185" s="1"/>
      <c r="U185" s="1"/>
      <c r="V185" s="1"/>
      <c r="W185" s="1"/>
    </row>
    <row r="186" spans="1:23" ht="9.75" customHeight="1">
      <c r="A186" s="1"/>
      <c r="B186" s="6"/>
      <c r="C186" s="1"/>
      <c r="D186" s="1"/>
      <c r="E186" s="1"/>
      <c r="F186" s="1"/>
      <c r="G186" s="1"/>
      <c r="H186" s="1"/>
      <c r="I186" s="1"/>
      <c r="J186" s="1"/>
      <c r="K186" s="1"/>
      <c r="L186" s="1"/>
      <c r="M186" s="1"/>
      <c r="N186" s="1"/>
      <c r="O186" s="1"/>
      <c r="P186" s="1"/>
      <c r="Q186" s="1"/>
      <c r="R186" s="1"/>
      <c r="S186" s="1"/>
      <c r="T186" s="1"/>
      <c r="U186" s="1"/>
      <c r="V186" s="1"/>
      <c r="W186" s="1"/>
    </row>
    <row r="187" spans="1:23" ht="9.75" customHeight="1">
      <c r="A187" s="1"/>
      <c r="B187" s="6"/>
      <c r="C187" s="1"/>
      <c r="D187" s="1"/>
      <c r="E187" s="1"/>
      <c r="F187" s="1"/>
      <c r="G187" s="1"/>
      <c r="H187" s="1"/>
      <c r="I187" s="1"/>
      <c r="J187" s="1"/>
      <c r="K187" s="1"/>
      <c r="L187" s="1"/>
      <c r="M187" s="1"/>
      <c r="N187" s="1"/>
      <c r="O187" s="1"/>
      <c r="P187" s="1"/>
      <c r="Q187" s="1"/>
      <c r="R187" s="1"/>
      <c r="S187" s="1"/>
      <c r="T187" s="1"/>
      <c r="U187" s="1"/>
      <c r="V187" s="1"/>
      <c r="W187" s="1"/>
    </row>
    <row r="188" spans="1:23" ht="9.75" customHeight="1">
      <c r="A188" s="1"/>
      <c r="B188" s="6"/>
      <c r="C188" s="1"/>
      <c r="D188" s="1"/>
      <c r="E188" s="1"/>
      <c r="F188" s="1"/>
      <c r="G188" s="1"/>
      <c r="H188" s="1"/>
      <c r="I188" s="1"/>
      <c r="J188" s="1"/>
      <c r="K188" s="1"/>
      <c r="L188" s="1"/>
      <c r="M188" s="1"/>
      <c r="N188" s="1"/>
      <c r="O188" s="1"/>
      <c r="P188" s="1"/>
      <c r="Q188" s="1"/>
      <c r="R188" s="1"/>
      <c r="S188" s="1"/>
      <c r="T188" s="1"/>
      <c r="U188" s="1"/>
      <c r="V188" s="1"/>
      <c r="W188" s="1"/>
    </row>
    <row r="189" spans="1:23" ht="9.75" customHeight="1">
      <c r="A189" s="1"/>
      <c r="B189" s="6"/>
      <c r="C189" s="1"/>
      <c r="D189" s="1"/>
      <c r="E189" s="1"/>
      <c r="F189" s="1"/>
      <c r="G189" s="1"/>
      <c r="H189" s="1"/>
      <c r="I189" s="1"/>
      <c r="J189" s="1"/>
      <c r="K189" s="1"/>
      <c r="L189" s="1"/>
      <c r="M189" s="1"/>
      <c r="N189" s="1"/>
      <c r="O189" s="1"/>
      <c r="P189" s="1"/>
      <c r="Q189" s="1"/>
      <c r="R189" s="1"/>
      <c r="S189" s="1"/>
      <c r="T189" s="1"/>
      <c r="U189" s="1"/>
      <c r="V189" s="1"/>
      <c r="W189" s="1"/>
    </row>
    <row r="190" spans="1:23" ht="9.75" customHeight="1">
      <c r="A190" s="1"/>
      <c r="B190" s="6"/>
      <c r="C190" s="1"/>
      <c r="D190" s="1"/>
      <c r="E190" s="1"/>
      <c r="F190" s="1"/>
      <c r="G190" s="1"/>
      <c r="H190" s="1"/>
      <c r="I190" s="1"/>
      <c r="J190" s="1"/>
      <c r="K190" s="1"/>
      <c r="L190" s="1"/>
      <c r="M190" s="1"/>
      <c r="N190" s="1"/>
      <c r="O190" s="1"/>
      <c r="P190" s="1"/>
      <c r="Q190" s="1"/>
      <c r="R190" s="1"/>
      <c r="S190" s="1"/>
      <c r="T190" s="1"/>
      <c r="U190" s="1"/>
      <c r="V190" s="1"/>
      <c r="W190" s="1"/>
    </row>
    <row r="191" spans="1:23" ht="9.75" customHeight="1">
      <c r="A191" s="1"/>
      <c r="B191" s="6"/>
      <c r="C191" s="1"/>
      <c r="D191" s="1"/>
      <c r="E191" s="1"/>
      <c r="F191" s="1"/>
      <c r="G191" s="1"/>
      <c r="H191" s="1"/>
      <c r="I191" s="1"/>
      <c r="J191" s="1"/>
      <c r="K191" s="1"/>
      <c r="L191" s="1"/>
      <c r="M191" s="1"/>
      <c r="N191" s="1"/>
      <c r="O191" s="1"/>
      <c r="P191" s="1"/>
      <c r="Q191" s="1"/>
      <c r="R191" s="1"/>
      <c r="S191" s="1"/>
      <c r="T191" s="1"/>
      <c r="U191" s="1"/>
      <c r="V191" s="1"/>
      <c r="W191" s="1"/>
    </row>
    <row r="192" spans="1:23" ht="9.75" customHeight="1">
      <c r="A192" s="1"/>
      <c r="B192" s="6"/>
      <c r="C192" s="1"/>
      <c r="D192" s="1"/>
      <c r="E192" s="1"/>
      <c r="F192" s="1"/>
      <c r="G192" s="1"/>
      <c r="H192" s="1"/>
      <c r="I192" s="1"/>
      <c r="J192" s="1"/>
      <c r="K192" s="1"/>
      <c r="L192" s="1"/>
      <c r="M192" s="1"/>
      <c r="N192" s="1"/>
      <c r="O192" s="1"/>
      <c r="P192" s="1"/>
      <c r="Q192" s="1"/>
      <c r="R192" s="1"/>
      <c r="S192" s="1"/>
      <c r="T192" s="1"/>
      <c r="U192" s="1"/>
      <c r="V192" s="1"/>
      <c r="W192" s="1"/>
    </row>
    <row r="193" spans="1:23" ht="9.75" customHeight="1">
      <c r="A193" s="1"/>
      <c r="B193" s="6"/>
      <c r="C193" s="1"/>
      <c r="D193" s="1"/>
      <c r="E193" s="1"/>
      <c r="F193" s="1"/>
      <c r="G193" s="1"/>
      <c r="H193" s="1"/>
      <c r="I193" s="1"/>
      <c r="J193" s="1"/>
      <c r="K193" s="1"/>
      <c r="L193" s="1"/>
      <c r="M193" s="1"/>
      <c r="N193" s="1"/>
      <c r="O193" s="1"/>
      <c r="P193" s="1"/>
      <c r="Q193" s="1"/>
      <c r="R193" s="1"/>
      <c r="S193" s="1"/>
      <c r="T193" s="1"/>
      <c r="U193" s="1"/>
      <c r="V193" s="1"/>
      <c r="W193" s="1"/>
    </row>
    <row r="194" spans="1:23" ht="9.75" customHeight="1">
      <c r="A194" s="1"/>
      <c r="B194" s="6"/>
      <c r="C194" s="1"/>
      <c r="D194" s="1"/>
      <c r="E194" s="1"/>
      <c r="F194" s="1"/>
      <c r="G194" s="1"/>
      <c r="H194" s="1"/>
      <c r="I194" s="1"/>
      <c r="J194" s="1"/>
      <c r="K194" s="1"/>
      <c r="L194" s="1"/>
      <c r="M194" s="1"/>
      <c r="N194" s="1"/>
      <c r="O194" s="1"/>
      <c r="P194" s="1"/>
      <c r="Q194" s="1"/>
      <c r="R194" s="1"/>
      <c r="S194" s="1"/>
      <c r="T194" s="1"/>
      <c r="U194" s="1"/>
      <c r="V194" s="1"/>
      <c r="W194" s="1"/>
    </row>
    <row r="195" spans="1:23" ht="9.75" customHeight="1">
      <c r="A195" s="1"/>
      <c r="B195" s="6"/>
      <c r="C195" s="1"/>
      <c r="D195" s="1"/>
      <c r="E195" s="1"/>
      <c r="F195" s="1"/>
      <c r="G195" s="1"/>
      <c r="H195" s="1"/>
      <c r="I195" s="1"/>
      <c r="J195" s="1"/>
      <c r="K195" s="1"/>
      <c r="L195" s="1"/>
      <c r="M195" s="1"/>
      <c r="N195" s="1"/>
      <c r="O195" s="1"/>
      <c r="P195" s="1"/>
      <c r="Q195" s="1"/>
      <c r="R195" s="1"/>
      <c r="S195" s="1"/>
      <c r="T195" s="1"/>
      <c r="U195" s="1"/>
      <c r="V195" s="1"/>
      <c r="W195" s="1"/>
    </row>
    <row r="196" spans="1:23" ht="9.75" customHeight="1">
      <c r="A196" s="1"/>
      <c r="B196" s="6"/>
      <c r="C196" s="1"/>
      <c r="D196" s="1"/>
      <c r="E196" s="1"/>
      <c r="F196" s="1"/>
      <c r="G196" s="1"/>
      <c r="H196" s="1"/>
      <c r="I196" s="1"/>
      <c r="J196" s="1"/>
      <c r="K196" s="1"/>
      <c r="L196" s="1"/>
      <c r="M196" s="1"/>
      <c r="N196" s="1"/>
      <c r="O196" s="1"/>
      <c r="P196" s="1"/>
      <c r="Q196" s="1"/>
      <c r="R196" s="1"/>
      <c r="S196" s="1"/>
      <c r="T196" s="1"/>
      <c r="U196" s="1"/>
      <c r="V196" s="1"/>
      <c r="W196" s="1"/>
    </row>
    <row r="197" spans="1:23" ht="9.75" customHeight="1">
      <c r="A197" s="1"/>
      <c r="B197" s="6"/>
      <c r="C197" s="1"/>
      <c r="D197" s="1"/>
      <c r="E197" s="1"/>
      <c r="F197" s="1"/>
      <c r="G197" s="1"/>
      <c r="H197" s="1"/>
      <c r="I197" s="1"/>
      <c r="J197" s="1"/>
      <c r="K197" s="1"/>
      <c r="L197" s="1"/>
      <c r="M197" s="1"/>
      <c r="N197" s="1"/>
      <c r="O197" s="1"/>
      <c r="P197" s="1"/>
      <c r="Q197" s="1"/>
      <c r="R197" s="1"/>
      <c r="S197" s="1"/>
      <c r="T197" s="1"/>
      <c r="U197" s="1"/>
      <c r="V197" s="1"/>
      <c r="W197" s="1"/>
    </row>
    <row r="198" spans="1:23" ht="9.75" customHeight="1">
      <c r="A198" s="1"/>
      <c r="B198" s="6"/>
      <c r="C198" s="1"/>
      <c r="D198" s="1"/>
      <c r="E198" s="1"/>
      <c r="F198" s="1"/>
      <c r="G198" s="1"/>
      <c r="H198" s="1"/>
      <c r="I198" s="1"/>
      <c r="J198" s="1"/>
      <c r="K198" s="1"/>
      <c r="L198" s="1"/>
      <c r="M198" s="1"/>
      <c r="N198" s="1"/>
      <c r="O198" s="1"/>
      <c r="P198" s="1"/>
      <c r="Q198" s="1"/>
      <c r="R198" s="1"/>
      <c r="S198" s="1"/>
      <c r="T198" s="1"/>
      <c r="U198" s="1"/>
      <c r="V198" s="1"/>
      <c r="W198" s="1"/>
    </row>
    <row r="199" spans="1:23" ht="9.75" customHeight="1">
      <c r="A199" s="1"/>
      <c r="B199" s="6"/>
      <c r="C199" s="1"/>
      <c r="D199" s="1"/>
      <c r="E199" s="1"/>
      <c r="F199" s="1"/>
      <c r="G199" s="1"/>
      <c r="H199" s="1"/>
      <c r="I199" s="1"/>
      <c r="J199" s="1"/>
      <c r="K199" s="1"/>
      <c r="L199" s="1"/>
      <c r="M199" s="1"/>
      <c r="N199" s="1"/>
      <c r="O199" s="1"/>
      <c r="P199" s="1"/>
      <c r="Q199" s="1"/>
      <c r="R199" s="1"/>
      <c r="S199" s="1"/>
      <c r="T199" s="1"/>
      <c r="U199" s="1"/>
      <c r="V199" s="1"/>
      <c r="W199" s="1"/>
    </row>
    <row r="200" spans="1:23" ht="9.75" customHeight="1">
      <c r="A200" s="1"/>
      <c r="B200" s="6"/>
      <c r="C200" s="1"/>
      <c r="D200" s="1"/>
      <c r="E200" s="1"/>
      <c r="F200" s="1"/>
      <c r="G200" s="1"/>
      <c r="H200" s="1"/>
      <c r="I200" s="1"/>
      <c r="J200" s="1"/>
      <c r="K200" s="1"/>
      <c r="L200" s="1"/>
      <c r="M200" s="1"/>
      <c r="N200" s="1"/>
      <c r="O200" s="1"/>
      <c r="P200" s="1"/>
      <c r="Q200" s="1"/>
      <c r="R200" s="1"/>
      <c r="S200" s="1"/>
      <c r="T200" s="1"/>
      <c r="U200" s="1"/>
      <c r="V200" s="1"/>
      <c r="W200" s="1"/>
    </row>
    <row r="201" spans="1:23" ht="9.75" customHeight="1">
      <c r="A201" s="1"/>
      <c r="B201" s="6"/>
      <c r="C201" s="1"/>
      <c r="D201" s="1"/>
      <c r="E201" s="1"/>
      <c r="F201" s="1"/>
      <c r="G201" s="1"/>
      <c r="H201" s="1"/>
      <c r="I201" s="1"/>
      <c r="J201" s="1"/>
      <c r="K201" s="1"/>
      <c r="L201" s="1"/>
      <c r="M201" s="1"/>
      <c r="N201" s="1"/>
      <c r="O201" s="1"/>
      <c r="P201" s="1"/>
      <c r="Q201" s="1"/>
      <c r="R201" s="1"/>
      <c r="S201" s="1"/>
      <c r="T201" s="1"/>
      <c r="U201" s="1"/>
      <c r="V201" s="1"/>
      <c r="W201" s="1"/>
    </row>
    <row r="202" spans="1:23" ht="9.75" customHeight="1">
      <c r="A202" s="1"/>
      <c r="B202" s="6"/>
      <c r="C202" s="1"/>
      <c r="D202" s="1"/>
      <c r="E202" s="1"/>
      <c r="F202" s="1"/>
      <c r="G202" s="1"/>
      <c r="H202" s="1"/>
      <c r="I202" s="1"/>
      <c r="J202" s="1"/>
      <c r="K202" s="1"/>
      <c r="L202" s="1"/>
      <c r="M202" s="1"/>
      <c r="N202" s="1"/>
      <c r="O202" s="1"/>
      <c r="P202" s="1"/>
      <c r="Q202" s="1"/>
      <c r="R202" s="1"/>
      <c r="S202" s="1"/>
      <c r="T202" s="1"/>
      <c r="U202" s="1"/>
      <c r="V202" s="1"/>
      <c r="W202" s="1"/>
    </row>
    <row r="203" spans="1:23" ht="9.75" customHeight="1">
      <c r="A203" s="1"/>
      <c r="B203" s="6"/>
      <c r="C203" s="1"/>
      <c r="D203" s="1"/>
      <c r="E203" s="1"/>
      <c r="F203" s="1"/>
      <c r="G203" s="1"/>
      <c r="H203" s="1"/>
      <c r="I203" s="1"/>
      <c r="J203" s="1"/>
      <c r="K203" s="1"/>
      <c r="L203" s="1"/>
      <c r="M203" s="1"/>
      <c r="N203" s="1"/>
      <c r="O203" s="1"/>
      <c r="P203" s="1"/>
      <c r="Q203" s="1"/>
      <c r="R203" s="1"/>
      <c r="S203" s="1"/>
      <c r="T203" s="1"/>
      <c r="U203" s="1"/>
      <c r="V203" s="1"/>
      <c r="W203" s="1"/>
    </row>
    <row r="204" spans="1:23" ht="9.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9.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9.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9.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9.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9.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9.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9.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9.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9.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9.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9.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9.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9.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9.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9.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9.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9.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9.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9.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9.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9.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9.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9.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9.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9.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9.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9.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9.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9.75" customHeight="1">
      <c r="A233" s="1"/>
      <c r="B233" s="1"/>
      <c r="C233" s="1"/>
      <c r="D233" s="1"/>
      <c r="E233" s="1"/>
      <c r="F233" s="1"/>
      <c r="G233" s="1"/>
      <c r="H233" s="1"/>
      <c r="I233" s="1"/>
      <c r="J233" s="1"/>
      <c r="K233" s="1"/>
      <c r="L233" s="1"/>
      <c r="M233" s="1"/>
      <c r="N233" s="1"/>
      <c r="O233" s="1"/>
      <c r="P233" s="1"/>
      <c r="Q233" s="1"/>
      <c r="R233" s="1"/>
      <c r="S233" s="1"/>
      <c r="T233" s="1"/>
      <c r="U233" s="1"/>
      <c r="V233" s="1"/>
      <c r="W233" s="1"/>
    </row>
    <row r="234" spans="1:23" ht="9.75" customHeight="1">
      <c r="A234" s="1"/>
      <c r="B234" s="1"/>
      <c r="C234" s="1"/>
      <c r="D234" s="1"/>
      <c r="E234" s="1"/>
      <c r="F234" s="1"/>
      <c r="G234" s="1"/>
      <c r="H234" s="1"/>
      <c r="I234" s="1"/>
      <c r="J234" s="1"/>
      <c r="K234" s="1"/>
      <c r="L234" s="1"/>
      <c r="M234" s="1"/>
      <c r="N234" s="1"/>
      <c r="O234" s="1"/>
      <c r="P234" s="1"/>
      <c r="Q234" s="1"/>
      <c r="R234" s="1"/>
      <c r="S234" s="1"/>
      <c r="T234" s="1"/>
      <c r="U234" s="1"/>
      <c r="V234" s="1"/>
      <c r="W234" s="1"/>
    </row>
    <row r="235" spans="1:23" ht="9.75" customHeight="1">
      <c r="A235" s="1"/>
      <c r="B235" s="1"/>
      <c r="C235" s="1"/>
      <c r="D235" s="1"/>
      <c r="E235" s="1"/>
      <c r="F235" s="1"/>
      <c r="G235" s="1"/>
      <c r="H235" s="1"/>
      <c r="I235" s="1"/>
      <c r="J235" s="1"/>
      <c r="K235" s="1"/>
      <c r="L235" s="1"/>
      <c r="M235" s="1"/>
      <c r="N235" s="1"/>
      <c r="O235" s="1"/>
      <c r="P235" s="1"/>
      <c r="Q235" s="1"/>
      <c r="R235" s="1"/>
      <c r="S235" s="1"/>
      <c r="T235" s="1"/>
      <c r="U235" s="1"/>
      <c r="V235" s="1"/>
      <c r="W235" s="1"/>
    </row>
    <row r="236" spans="1:23" ht="9.75" customHeight="1">
      <c r="A236" s="1"/>
      <c r="B236" s="1"/>
      <c r="C236" s="1"/>
      <c r="D236" s="1"/>
      <c r="E236" s="1"/>
      <c r="F236" s="1"/>
      <c r="G236" s="1"/>
      <c r="H236" s="1"/>
      <c r="I236" s="1"/>
      <c r="J236" s="1"/>
      <c r="K236" s="1"/>
      <c r="L236" s="1"/>
      <c r="M236" s="1"/>
      <c r="N236" s="1"/>
      <c r="O236" s="1"/>
      <c r="P236" s="1"/>
      <c r="Q236" s="1"/>
      <c r="R236" s="1"/>
      <c r="S236" s="1"/>
      <c r="T236" s="1"/>
      <c r="U236" s="1"/>
      <c r="V236" s="1"/>
      <c r="W236" s="1"/>
    </row>
    <row r="237" spans="1:23" ht="9.75" customHeight="1">
      <c r="A237" s="1"/>
      <c r="B237" s="1"/>
      <c r="C237" s="1"/>
      <c r="D237" s="1"/>
      <c r="E237" s="1"/>
      <c r="F237" s="1"/>
      <c r="G237" s="1"/>
      <c r="H237" s="1"/>
      <c r="I237" s="1"/>
      <c r="J237" s="1"/>
      <c r="K237" s="1"/>
      <c r="L237" s="1"/>
      <c r="M237" s="1"/>
      <c r="N237" s="1"/>
      <c r="O237" s="1"/>
      <c r="P237" s="1"/>
      <c r="Q237" s="1"/>
      <c r="R237" s="1"/>
      <c r="S237" s="1"/>
      <c r="T237" s="1"/>
      <c r="U237" s="1"/>
      <c r="V237" s="1"/>
      <c r="W237" s="1"/>
    </row>
    <row r="238" spans="1:23" ht="9.75" customHeight="1">
      <c r="A238" s="1"/>
      <c r="B238" s="1"/>
      <c r="C238" s="1"/>
      <c r="D238" s="1"/>
      <c r="E238" s="1"/>
      <c r="F238" s="1"/>
      <c r="G238" s="1"/>
      <c r="H238" s="1"/>
      <c r="I238" s="1"/>
      <c r="J238" s="1"/>
      <c r="K238" s="1"/>
      <c r="L238" s="1"/>
      <c r="M238" s="1"/>
      <c r="N238" s="1"/>
      <c r="O238" s="1"/>
      <c r="P238" s="1"/>
      <c r="Q238" s="1"/>
      <c r="R238" s="1"/>
      <c r="S238" s="1"/>
      <c r="T238" s="1"/>
      <c r="U238" s="1"/>
      <c r="V238" s="1"/>
      <c r="W238" s="1"/>
    </row>
    <row r="239" spans="1:23" ht="9.75" customHeight="1">
      <c r="A239" s="1"/>
      <c r="B239" s="1"/>
      <c r="C239" s="1"/>
      <c r="D239" s="1"/>
      <c r="E239" s="1"/>
      <c r="F239" s="1"/>
      <c r="G239" s="1"/>
      <c r="H239" s="1"/>
      <c r="I239" s="1"/>
      <c r="J239" s="1"/>
      <c r="K239" s="1"/>
      <c r="L239" s="1"/>
      <c r="M239" s="1"/>
      <c r="N239" s="1"/>
      <c r="O239" s="1"/>
      <c r="P239" s="1"/>
      <c r="Q239" s="1"/>
      <c r="R239" s="1"/>
      <c r="S239" s="1"/>
      <c r="T239" s="1"/>
      <c r="U239" s="1"/>
      <c r="V239" s="1"/>
      <c r="W239" s="1"/>
    </row>
    <row r="240" spans="1:23" ht="9.75" customHeight="1">
      <c r="A240" s="1"/>
      <c r="B240" s="1"/>
      <c r="C240" s="1"/>
      <c r="D240" s="1"/>
      <c r="E240" s="1"/>
      <c r="F240" s="1"/>
      <c r="G240" s="1"/>
      <c r="H240" s="1"/>
      <c r="I240" s="1"/>
      <c r="J240" s="1"/>
      <c r="K240" s="1"/>
      <c r="L240" s="1"/>
      <c r="M240" s="1"/>
      <c r="N240" s="1"/>
      <c r="O240" s="1"/>
      <c r="P240" s="1"/>
      <c r="Q240" s="1"/>
      <c r="R240" s="1"/>
      <c r="S240" s="1"/>
      <c r="T240" s="1"/>
      <c r="U240" s="1"/>
      <c r="V240" s="1"/>
      <c r="W240" s="1"/>
    </row>
    <row r="241" spans="1:23" ht="9.75" customHeight="1">
      <c r="A241" s="1"/>
      <c r="B241" s="1"/>
      <c r="C241" s="1"/>
      <c r="D241" s="1"/>
      <c r="E241" s="1"/>
      <c r="F241" s="1"/>
      <c r="G241" s="1"/>
      <c r="H241" s="1"/>
      <c r="I241" s="1"/>
      <c r="J241" s="1"/>
      <c r="K241" s="1"/>
      <c r="L241" s="1"/>
      <c r="M241" s="1"/>
      <c r="N241" s="1"/>
      <c r="O241" s="1"/>
      <c r="P241" s="1"/>
      <c r="Q241" s="1"/>
      <c r="R241" s="1"/>
      <c r="S241" s="1"/>
      <c r="T241" s="1"/>
      <c r="U241" s="1"/>
      <c r="V241" s="1"/>
      <c r="W241" s="1"/>
    </row>
    <row r="242" spans="1:23" ht="9.75" customHeight="1">
      <c r="A242" s="1"/>
      <c r="B242" s="1"/>
      <c r="C242" s="1"/>
      <c r="D242" s="1"/>
      <c r="E242" s="1"/>
      <c r="F242" s="1"/>
      <c r="G242" s="1"/>
      <c r="H242" s="1"/>
      <c r="I242" s="1"/>
      <c r="J242" s="1"/>
      <c r="K242" s="1"/>
      <c r="L242" s="1"/>
      <c r="M242" s="1"/>
      <c r="N242" s="1"/>
      <c r="O242" s="1"/>
      <c r="P242" s="1"/>
      <c r="Q242" s="1"/>
      <c r="R242" s="1"/>
      <c r="S242" s="1"/>
      <c r="T242" s="1"/>
      <c r="U242" s="1"/>
      <c r="V242" s="1"/>
      <c r="W242" s="1"/>
    </row>
    <row r="243" spans="1:23" ht="9.75" customHeight="1">
      <c r="A243" s="1"/>
      <c r="B243" s="1"/>
      <c r="C243" s="1"/>
      <c r="D243" s="1"/>
      <c r="E243" s="1"/>
      <c r="F243" s="1"/>
      <c r="G243" s="1"/>
      <c r="H243" s="1"/>
      <c r="I243" s="1"/>
      <c r="J243" s="1"/>
      <c r="K243" s="1"/>
      <c r="L243" s="1"/>
      <c r="M243" s="1"/>
      <c r="N243" s="1"/>
      <c r="O243" s="1"/>
      <c r="P243" s="1"/>
      <c r="Q243" s="1"/>
      <c r="R243" s="1"/>
      <c r="S243" s="1"/>
      <c r="T243" s="1"/>
      <c r="U243" s="1"/>
      <c r="V243" s="1"/>
      <c r="W243" s="1"/>
    </row>
    <row r="244" spans="1:23" ht="9.75" customHeight="1">
      <c r="A244" s="1"/>
      <c r="B244" s="1"/>
      <c r="C244" s="1"/>
      <c r="D244" s="1"/>
      <c r="E244" s="1"/>
      <c r="F244" s="1"/>
      <c r="G244" s="1"/>
      <c r="H244" s="1"/>
      <c r="I244" s="1"/>
      <c r="J244" s="1"/>
      <c r="K244" s="1"/>
      <c r="L244" s="1"/>
      <c r="M244" s="1"/>
      <c r="N244" s="1"/>
      <c r="O244" s="1"/>
      <c r="P244" s="1"/>
      <c r="Q244" s="1"/>
      <c r="R244" s="1"/>
      <c r="S244" s="1"/>
      <c r="T244" s="1"/>
      <c r="U244" s="1"/>
      <c r="V244" s="1"/>
      <c r="W244" s="1"/>
    </row>
    <row r="245" spans="1:23" ht="9.75" customHeight="1">
      <c r="A245" s="1"/>
      <c r="B245" s="1"/>
      <c r="C245" s="1"/>
      <c r="D245" s="1"/>
      <c r="E245" s="1"/>
      <c r="F245" s="1"/>
      <c r="G245" s="1"/>
      <c r="H245" s="1"/>
      <c r="I245" s="1"/>
      <c r="J245" s="1"/>
      <c r="K245" s="1"/>
      <c r="L245" s="1"/>
      <c r="M245" s="1"/>
      <c r="N245" s="1"/>
      <c r="O245" s="1"/>
      <c r="P245" s="1"/>
      <c r="Q245" s="1"/>
      <c r="R245" s="1"/>
      <c r="S245" s="1"/>
      <c r="T245" s="1"/>
      <c r="U245" s="1"/>
      <c r="V245" s="1"/>
      <c r="W245" s="1"/>
    </row>
    <row r="246" spans="1:23" ht="9.75" customHeight="1">
      <c r="A246" s="1"/>
      <c r="B246" s="1"/>
      <c r="C246" s="1"/>
      <c r="D246" s="1"/>
      <c r="E246" s="1"/>
      <c r="F246" s="1"/>
      <c r="G246" s="1"/>
      <c r="H246" s="1"/>
      <c r="I246" s="1"/>
      <c r="J246" s="1"/>
      <c r="K246" s="1"/>
      <c r="L246" s="1"/>
      <c r="M246" s="1"/>
      <c r="N246" s="1"/>
      <c r="O246" s="1"/>
      <c r="P246" s="1"/>
      <c r="Q246" s="1"/>
      <c r="R246" s="1"/>
      <c r="S246" s="1"/>
      <c r="T246" s="1"/>
      <c r="U246" s="1"/>
      <c r="V246" s="1"/>
      <c r="W246" s="1"/>
    </row>
    <row r="247" spans="1:23" ht="9.75" customHeight="1">
      <c r="A247" s="1"/>
      <c r="B247" s="1"/>
      <c r="C247" s="1"/>
      <c r="D247" s="1"/>
      <c r="E247" s="1"/>
      <c r="F247" s="1"/>
      <c r="G247" s="1"/>
      <c r="H247" s="1"/>
      <c r="I247" s="1"/>
      <c r="J247" s="1"/>
      <c r="K247" s="1"/>
      <c r="L247" s="1"/>
      <c r="M247" s="1"/>
      <c r="N247" s="1"/>
      <c r="O247" s="1"/>
      <c r="P247" s="1"/>
      <c r="Q247" s="1"/>
      <c r="R247" s="1"/>
      <c r="S247" s="1"/>
      <c r="T247" s="1"/>
      <c r="U247" s="1"/>
      <c r="V247" s="1"/>
      <c r="W247" s="1"/>
    </row>
    <row r="248" spans="1:23" ht="9.75" customHeight="1">
      <c r="A248" s="1"/>
      <c r="B248" s="1"/>
      <c r="C248" s="1"/>
      <c r="D248" s="1"/>
      <c r="E248" s="1"/>
      <c r="F248" s="1"/>
      <c r="G248" s="1"/>
      <c r="H248" s="1"/>
      <c r="I248" s="1"/>
      <c r="J248" s="1"/>
      <c r="K248" s="1"/>
      <c r="L248" s="1"/>
      <c r="M248" s="1"/>
      <c r="N248" s="1"/>
      <c r="O248" s="1"/>
      <c r="P248" s="1"/>
      <c r="Q248" s="1"/>
      <c r="R248" s="1"/>
      <c r="S248" s="1"/>
      <c r="T248" s="1"/>
      <c r="U248" s="1"/>
      <c r="V248" s="1"/>
      <c r="W248" s="1"/>
    </row>
    <row r="249" spans="1:23" ht="9.75" customHeight="1">
      <c r="A249" s="1"/>
      <c r="B249" s="1"/>
      <c r="C249" s="1"/>
      <c r="D249" s="1"/>
      <c r="E249" s="1"/>
      <c r="F249" s="1"/>
      <c r="G249" s="1"/>
      <c r="H249" s="1"/>
      <c r="I249" s="1"/>
      <c r="J249" s="1"/>
      <c r="K249" s="1"/>
      <c r="L249" s="1"/>
      <c r="M249" s="1"/>
      <c r="N249" s="1"/>
      <c r="O249" s="1"/>
      <c r="P249" s="1"/>
      <c r="Q249" s="1"/>
      <c r="R249" s="1"/>
      <c r="S249" s="1"/>
      <c r="T249" s="1"/>
      <c r="U249" s="1"/>
      <c r="V249" s="1"/>
      <c r="W249" s="1"/>
    </row>
    <row r="250" spans="1:23" ht="9.75" customHeight="1">
      <c r="A250" s="1"/>
      <c r="B250" s="1"/>
      <c r="C250" s="1"/>
      <c r="D250" s="1"/>
      <c r="E250" s="1"/>
      <c r="F250" s="1"/>
      <c r="G250" s="1"/>
      <c r="H250" s="1"/>
      <c r="I250" s="1"/>
      <c r="J250" s="1"/>
      <c r="K250" s="1"/>
      <c r="L250" s="1"/>
      <c r="M250" s="1"/>
      <c r="N250" s="1"/>
      <c r="O250" s="1"/>
      <c r="P250" s="1"/>
      <c r="Q250" s="1"/>
      <c r="R250" s="1"/>
      <c r="S250" s="1"/>
      <c r="T250" s="1"/>
      <c r="U250" s="1"/>
      <c r="V250" s="1"/>
      <c r="W250" s="1"/>
    </row>
    <row r="251" spans="1:23" ht="9.75" customHeight="1">
      <c r="A251" s="1"/>
      <c r="B251" s="1"/>
      <c r="C251" s="1"/>
      <c r="D251" s="1"/>
      <c r="E251" s="1"/>
      <c r="F251" s="1"/>
      <c r="G251" s="1"/>
      <c r="H251" s="1"/>
      <c r="I251" s="1"/>
      <c r="J251" s="1"/>
      <c r="K251" s="1"/>
      <c r="L251" s="1"/>
      <c r="M251" s="1"/>
      <c r="N251" s="1"/>
      <c r="O251" s="1"/>
      <c r="P251" s="1"/>
      <c r="Q251" s="1"/>
      <c r="R251" s="1"/>
      <c r="S251" s="1"/>
      <c r="T251" s="1"/>
      <c r="U251" s="1"/>
      <c r="V251" s="1"/>
      <c r="W251" s="1"/>
    </row>
    <row r="252" spans="1:23" ht="9.75" customHeight="1">
      <c r="A252" s="1"/>
      <c r="B252" s="1"/>
      <c r="C252" s="1"/>
      <c r="D252" s="1"/>
      <c r="E252" s="1"/>
      <c r="F252" s="1"/>
      <c r="G252" s="1"/>
      <c r="H252" s="1"/>
      <c r="I252" s="1"/>
      <c r="J252" s="1"/>
      <c r="K252" s="1"/>
      <c r="L252" s="1"/>
      <c r="M252" s="1"/>
      <c r="N252" s="1"/>
      <c r="O252" s="1"/>
      <c r="P252" s="1"/>
      <c r="Q252" s="1"/>
      <c r="R252" s="1"/>
      <c r="S252" s="1"/>
      <c r="T252" s="1"/>
      <c r="U252" s="1"/>
      <c r="V252" s="1"/>
      <c r="W252" s="1"/>
    </row>
    <row r="253" spans="1:23" ht="9.75" customHeight="1">
      <c r="A253" s="1"/>
      <c r="B253" s="1"/>
      <c r="C253" s="1"/>
      <c r="D253" s="1"/>
      <c r="E253" s="1"/>
      <c r="F253" s="1"/>
      <c r="G253" s="1"/>
      <c r="H253" s="1"/>
      <c r="I253" s="1"/>
      <c r="J253" s="1"/>
      <c r="K253" s="1"/>
      <c r="L253" s="1"/>
      <c r="M253" s="1"/>
      <c r="N253" s="1"/>
      <c r="O253" s="1"/>
      <c r="P253" s="1"/>
      <c r="Q253" s="1"/>
      <c r="R253" s="1"/>
      <c r="S253" s="1"/>
      <c r="T253" s="1"/>
      <c r="U253" s="1"/>
      <c r="V253" s="1"/>
      <c r="W253" s="1"/>
    </row>
    <row r="254" spans="1:23" ht="9.75" customHeight="1">
      <c r="A254" s="1"/>
      <c r="B254" s="1"/>
      <c r="C254" s="1"/>
      <c r="D254" s="1"/>
      <c r="E254" s="1"/>
      <c r="F254" s="1"/>
      <c r="G254" s="1"/>
      <c r="H254" s="1"/>
      <c r="I254" s="1"/>
      <c r="J254" s="1"/>
      <c r="K254" s="1"/>
      <c r="L254" s="1"/>
      <c r="M254" s="1"/>
      <c r="N254" s="1"/>
      <c r="O254" s="1"/>
      <c r="P254" s="1"/>
      <c r="Q254" s="1"/>
      <c r="R254" s="1"/>
      <c r="S254" s="1"/>
      <c r="T254" s="1"/>
      <c r="U254" s="1"/>
      <c r="V254" s="1"/>
      <c r="W254" s="1"/>
    </row>
    <row r="255" spans="1:23" ht="9.75" customHeight="1">
      <c r="A255" s="1"/>
      <c r="B255" s="1"/>
      <c r="C255" s="1"/>
      <c r="D255" s="1"/>
      <c r="E255" s="1"/>
      <c r="F255" s="1"/>
      <c r="G255" s="1"/>
      <c r="H255" s="1"/>
      <c r="I255" s="1"/>
      <c r="J255" s="1"/>
      <c r="K255" s="1"/>
      <c r="L255" s="1"/>
      <c r="M255" s="1"/>
      <c r="N255" s="1"/>
      <c r="O255" s="1"/>
      <c r="P255" s="1"/>
      <c r="Q255" s="1"/>
      <c r="R255" s="1"/>
      <c r="S255" s="1"/>
      <c r="T255" s="1"/>
      <c r="U255" s="1"/>
      <c r="V255" s="1"/>
      <c r="W255" s="1"/>
    </row>
    <row r="256" spans="1:23" ht="9.75" customHeight="1">
      <c r="A256" s="1"/>
      <c r="B256" s="1"/>
      <c r="C256" s="1"/>
      <c r="D256" s="1"/>
      <c r="E256" s="1"/>
      <c r="F256" s="1"/>
      <c r="G256" s="1"/>
      <c r="H256" s="1"/>
      <c r="I256" s="1"/>
      <c r="J256" s="1"/>
      <c r="K256" s="1"/>
      <c r="L256" s="1"/>
      <c r="M256" s="1"/>
      <c r="N256" s="1"/>
      <c r="O256" s="1"/>
      <c r="P256" s="1"/>
      <c r="Q256" s="1"/>
      <c r="R256" s="1"/>
      <c r="S256" s="1"/>
      <c r="T256" s="1"/>
      <c r="U256" s="1"/>
      <c r="V256" s="1"/>
      <c r="W256" s="1"/>
    </row>
    <row r="257" spans="1:23" ht="9.75" customHeight="1">
      <c r="A257" s="1"/>
      <c r="B257" s="1"/>
      <c r="C257" s="1"/>
      <c r="D257" s="1"/>
      <c r="E257" s="1"/>
      <c r="F257" s="1"/>
      <c r="G257" s="1"/>
      <c r="H257" s="1"/>
      <c r="I257" s="1"/>
      <c r="J257" s="1"/>
      <c r="K257" s="1"/>
      <c r="L257" s="1"/>
      <c r="M257" s="1"/>
      <c r="N257" s="1"/>
      <c r="O257" s="1"/>
      <c r="P257" s="1"/>
      <c r="Q257" s="1"/>
      <c r="R257" s="1"/>
      <c r="S257" s="1"/>
      <c r="T257" s="1"/>
      <c r="U257" s="1"/>
      <c r="V257" s="1"/>
      <c r="W257" s="1"/>
    </row>
    <row r="258" spans="1:23" ht="9.75" customHeight="1">
      <c r="A258" s="1"/>
      <c r="B258" s="1"/>
      <c r="C258" s="1"/>
      <c r="D258" s="1"/>
      <c r="E258" s="1"/>
      <c r="F258" s="1"/>
      <c r="G258" s="1"/>
      <c r="H258" s="1"/>
      <c r="I258" s="1"/>
      <c r="J258" s="1"/>
      <c r="K258" s="1"/>
      <c r="L258" s="1"/>
      <c r="M258" s="1"/>
      <c r="N258" s="1"/>
      <c r="O258" s="1"/>
      <c r="P258" s="1"/>
      <c r="Q258" s="1"/>
      <c r="R258" s="1"/>
      <c r="S258" s="1"/>
      <c r="T258" s="1"/>
      <c r="U258" s="1"/>
      <c r="V258" s="1"/>
      <c r="W258" s="1"/>
    </row>
    <row r="259" spans="1:23" ht="9.75" customHeight="1">
      <c r="A259" s="1"/>
      <c r="B259" s="1"/>
      <c r="C259" s="1"/>
      <c r="D259" s="1"/>
      <c r="E259" s="1"/>
      <c r="F259" s="1"/>
      <c r="G259" s="1"/>
      <c r="H259" s="1"/>
      <c r="I259" s="1"/>
      <c r="J259" s="1"/>
      <c r="K259" s="1"/>
      <c r="L259" s="1"/>
      <c r="M259" s="1"/>
      <c r="N259" s="1"/>
      <c r="O259" s="1"/>
      <c r="P259" s="1"/>
      <c r="Q259" s="1"/>
      <c r="R259" s="1"/>
      <c r="S259" s="1"/>
      <c r="T259" s="1"/>
      <c r="U259" s="1"/>
      <c r="V259" s="1"/>
      <c r="W259" s="1"/>
    </row>
    <row r="260" spans="1:23" ht="9.75" customHeight="1">
      <c r="A260" s="1"/>
      <c r="B260" s="1"/>
      <c r="C260" s="1"/>
      <c r="D260" s="1"/>
      <c r="E260" s="1"/>
      <c r="F260" s="1"/>
      <c r="G260" s="1"/>
      <c r="H260" s="1"/>
      <c r="I260" s="1"/>
      <c r="J260" s="1"/>
      <c r="K260" s="1"/>
      <c r="L260" s="1"/>
      <c r="M260" s="1"/>
      <c r="N260" s="1"/>
      <c r="O260" s="1"/>
      <c r="P260" s="1"/>
      <c r="Q260" s="1"/>
      <c r="R260" s="1"/>
      <c r="S260" s="1"/>
      <c r="T260" s="1"/>
      <c r="U260" s="1"/>
      <c r="V260" s="1"/>
      <c r="W260" s="1"/>
    </row>
    <row r="261" spans="1:23" ht="9.75" customHeight="1">
      <c r="A261" s="1"/>
      <c r="B261" s="1"/>
      <c r="C261" s="1"/>
      <c r="D261" s="1"/>
      <c r="E261" s="1"/>
      <c r="F261" s="1"/>
      <c r="G261" s="1"/>
      <c r="H261" s="1"/>
      <c r="I261" s="1"/>
      <c r="J261" s="1"/>
      <c r="K261" s="1"/>
      <c r="L261" s="1"/>
      <c r="M261" s="1"/>
      <c r="N261" s="1"/>
      <c r="O261" s="1"/>
      <c r="P261" s="1"/>
      <c r="Q261" s="1"/>
      <c r="R261" s="1"/>
      <c r="S261" s="1"/>
      <c r="T261" s="1"/>
      <c r="U261" s="1"/>
      <c r="V261" s="1"/>
      <c r="W261" s="1"/>
    </row>
    <row r="262" spans="1:23" ht="9.75" customHeight="1">
      <c r="A262" s="1"/>
      <c r="B262" s="1"/>
      <c r="C262" s="1"/>
      <c r="D262" s="1"/>
      <c r="E262" s="1"/>
      <c r="F262" s="1"/>
      <c r="G262" s="1"/>
      <c r="H262" s="1"/>
      <c r="I262" s="1"/>
      <c r="J262" s="1"/>
      <c r="K262" s="1"/>
      <c r="L262" s="1"/>
      <c r="M262" s="1"/>
      <c r="N262" s="1"/>
      <c r="O262" s="1"/>
      <c r="P262" s="1"/>
      <c r="Q262" s="1"/>
      <c r="R262" s="1"/>
      <c r="S262" s="1"/>
      <c r="T262" s="1"/>
      <c r="U262" s="1"/>
      <c r="V262" s="1"/>
      <c r="W262" s="1"/>
    </row>
    <row r="263" spans="1:23" ht="9.75" customHeight="1">
      <c r="A263" s="1"/>
      <c r="B263" s="1"/>
      <c r="C263" s="1"/>
      <c r="D263" s="1"/>
      <c r="E263" s="1"/>
      <c r="F263" s="1"/>
      <c r="G263" s="1"/>
      <c r="H263" s="1"/>
      <c r="I263" s="1"/>
      <c r="J263" s="1"/>
      <c r="K263" s="1"/>
      <c r="L263" s="1"/>
      <c r="M263" s="1"/>
      <c r="N263" s="1"/>
      <c r="O263" s="1"/>
      <c r="P263" s="1"/>
      <c r="Q263" s="1"/>
      <c r="R263" s="1"/>
      <c r="S263" s="1"/>
      <c r="T263" s="1"/>
      <c r="U263" s="1"/>
      <c r="V263" s="1"/>
      <c r="W263" s="1"/>
    </row>
    <row r="264" spans="1:23" ht="9.75" customHeight="1">
      <c r="A264" s="1"/>
      <c r="B264" s="1"/>
      <c r="C264" s="1"/>
      <c r="D264" s="1"/>
      <c r="E264" s="1"/>
      <c r="F264" s="1"/>
      <c r="G264" s="1"/>
      <c r="H264" s="1"/>
      <c r="I264" s="1"/>
      <c r="J264" s="1"/>
      <c r="K264" s="1"/>
      <c r="L264" s="1"/>
      <c r="M264" s="1"/>
      <c r="N264" s="1"/>
      <c r="O264" s="1"/>
      <c r="P264" s="1"/>
      <c r="Q264" s="1"/>
      <c r="R264" s="1"/>
      <c r="S264" s="1"/>
      <c r="T264" s="1"/>
      <c r="U264" s="1"/>
      <c r="V264" s="1"/>
      <c r="W264" s="1"/>
    </row>
    <row r="265" spans="1:23" ht="9.75" customHeight="1">
      <c r="A265" s="1"/>
      <c r="B265" s="1"/>
      <c r="C265" s="1"/>
      <c r="D265" s="1"/>
      <c r="E265" s="1"/>
      <c r="F265" s="1"/>
      <c r="G265" s="1"/>
      <c r="H265" s="1"/>
      <c r="I265" s="1"/>
      <c r="J265" s="1"/>
      <c r="K265" s="1"/>
      <c r="L265" s="1"/>
      <c r="M265" s="1"/>
      <c r="N265" s="1"/>
      <c r="O265" s="1"/>
      <c r="P265" s="1"/>
      <c r="Q265" s="1"/>
      <c r="R265" s="1"/>
      <c r="S265" s="1"/>
      <c r="T265" s="1"/>
      <c r="U265" s="1"/>
      <c r="V265" s="1"/>
      <c r="W265" s="1"/>
    </row>
    <row r="266" spans="1:23" ht="9.75" customHeight="1">
      <c r="A266" s="1"/>
      <c r="B266" s="1"/>
      <c r="C266" s="1"/>
      <c r="D266" s="1"/>
      <c r="E266" s="1"/>
      <c r="F266" s="1"/>
      <c r="G266" s="1"/>
      <c r="H266" s="1"/>
      <c r="I266" s="1"/>
      <c r="J266" s="1"/>
      <c r="K266" s="1"/>
      <c r="L266" s="1"/>
      <c r="M266" s="1"/>
      <c r="N266" s="1"/>
      <c r="O266" s="1"/>
      <c r="P266" s="1"/>
      <c r="Q266" s="1"/>
      <c r="R266" s="1"/>
      <c r="S266" s="1"/>
      <c r="T266" s="1"/>
      <c r="U266" s="1"/>
      <c r="V266" s="1"/>
      <c r="W266" s="1"/>
    </row>
    <row r="267" spans="1:23" ht="9.75" customHeight="1">
      <c r="A267" s="1"/>
      <c r="B267" s="1"/>
      <c r="C267" s="1"/>
      <c r="D267" s="1"/>
      <c r="E267" s="1"/>
      <c r="F267" s="1"/>
      <c r="G267" s="1"/>
      <c r="H267" s="1"/>
      <c r="I267" s="1"/>
      <c r="J267" s="1"/>
      <c r="K267" s="1"/>
      <c r="L267" s="1"/>
      <c r="M267" s="1"/>
      <c r="N267" s="1"/>
      <c r="O267" s="1"/>
      <c r="P267" s="1"/>
      <c r="Q267" s="1"/>
      <c r="R267" s="1"/>
      <c r="S267" s="1"/>
      <c r="T267" s="1"/>
      <c r="U267" s="1"/>
      <c r="V267" s="1"/>
      <c r="W267" s="1"/>
    </row>
    <row r="268" spans="1:23" ht="9.75" customHeight="1">
      <c r="A268" s="1"/>
      <c r="B268" s="1"/>
      <c r="C268" s="1"/>
      <c r="D268" s="1"/>
      <c r="E268" s="1"/>
      <c r="F268" s="1"/>
      <c r="G268" s="1"/>
      <c r="H268" s="1"/>
      <c r="I268" s="1"/>
      <c r="J268" s="1"/>
      <c r="K268" s="1"/>
      <c r="L268" s="1"/>
      <c r="M268" s="1"/>
      <c r="N268" s="1"/>
      <c r="O268" s="1"/>
      <c r="P268" s="1"/>
      <c r="Q268" s="1"/>
      <c r="R268" s="1"/>
      <c r="S268" s="1"/>
      <c r="T268" s="1"/>
      <c r="U268" s="1"/>
      <c r="V268" s="1"/>
      <c r="W268" s="1"/>
    </row>
    <row r="269" spans="1:23" ht="9.75" customHeight="1">
      <c r="A269" s="1"/>
      <c r="B269" s="1"/>
      <c r="C269" s="1"/>
      <c r="D269" s="1"/>
      <c r="E269" s="1"/>
      <c r="F269" s="1"/>
      <c r="G269" s="1"/>
      <c r="H269" s="1"/>
      <c r="I269" s="1"/>
      <c r="J269" s="1"/>
      <c r="K269" s="1"/>
      <c r="L269" s="1"/>
      <c r="M269" s="1"/>
      <c r="N269" s="1"/>
      <c r="O269" s="1"/>
      <c r="P269" s="1"/>
      <c r="Q269" s="1"/>
      <c r="R269" s="1"/>
      <c r="S269" s="1"/>
      <c r="T269" s="1"/>
      <c r="U269" s="1"/>
      <c r="V269" s="1"/>
      <c r="W269" s="1"/>
    </row>
    <row r="270" spans="1:23" ht="9.75" customHeight="1">
      <c r="A270" s="1"/>
      <c r="B270" s="1"/>
      <c r="C270" s="1"/>
      <c r="D270" s="1"/>
      <c r="E270" s="1"/>
      <c r="F270" s="1"/>
      <c r="G270" s="1"/>
      <c r="H270" s="1"/>
      <c r="I270" s="1"/>
      <c r="J270" s="1"/>
      <c r="K270" s="1"/>
      <c r="L270" s="1"/>
      <c r="M270" s="1"/>
      <c r="N270" s="1"/>
      <c r="O270" s="1"/>
      <c r="P270" s="1"/>
      <c r="Q270" s="1"/>
      <c r="R270" s="1"/>
      <c r="S270" s="1"/>
      <c r="T270" s="1"/>
      <c r="U270" s="1"/>
      <c r="V270" s="1"/>
      <c r="W270" s="1"/>
    </row>
    <row r="271" spans="1:23" ht="9.75" customHeight="1">
      <c r="A271" s="1"/>
      <c r="B271" s="1"/>
      <c r="C271" s="1"/>
      <c r="D271" s="1"/>
      <c r="E271" s="1"/>
      <c r="F271" s="1"/>
      <c r="G271" s="1"/>
      <c r="H271" s="1"/>
      <c r="I271" s="1"/>
      <c r="J271" s="1"/>
      <c r="K271" s="1"/>
      <c r="L271" s="1"/>
      <c r="M271" s="1"/>
      <c r="N271" s="1"/>
      <c r="O271" s="1"/>
      <c r="P271" s="1"/>
      <c r="Q271" s="1"/>
      <c r="R271" s="1"/>
      <c r="S271" s="1"/>
      <c r="T271" s="1"/>
      <c r="U271" s="1"/>
      <c r="V271" s="1"/>
      <c r="W271" s="1"/>
    </row>
    <row r="272" spans="1:23" ht="9.75" customHeight="1">
      <c r="A272" s="1"/>
      <c r="B272" s="1"/>
      <c r="C272" s="1"/>
      <c r="D272" s="1"/>
      <c r="E272" s="1"/>
      <c r="F272" s="1"/>
      <c r="G272" s="1"/>
      <c r="H272" s="1"/>
      <c r="I272" s="1"/>
      <c r="J272" s="1"/>
      <c r="K272" s="1"/>
      <c r="L272" s="1"/>
      <c r="M272" s="1"/>
      <c r="N272" s="1"/>
      <c r="O272" s="1"/>
      <c r="P272" s="1"/>
      <c r="Q272" s="1"/>
      <c r="R272" s="1"/>
      <c r="S272" s="1"/>
      <c r="T272" s="1"/>
      <c r="U272" s="1"/>
      <c r="V272" s="1"/>
      <c r="W272" s="1"/>
    </row>
    <row r="273" spans="1:23" ht="9.75" customHeight="1">
      <c r="A273" s="1"/>
      <c r="B273" s="1"/>
      <c r="C273" s="1"/>
      <c r="D273" s="1"/>
      <c r="E273" s="1"/>
      <c r="F273" s="1"/>
      <c r="G273" s="1"/>
      <c r="H273" s="1"/>
      <c r="I273" s="1"/>
      <c r="J273" s="1"/>
      <c r="K273" s="1"/>
      <c r="L273" s="1"/>
      <c r="M273" s="1"/>
      <c r="N273" s="1"/>
      <c r="O273" s="1"/>
      <c r="P273" s="1"/>
      <c r="Q273" s="1"/>
      <c r="R273" s="1"/>
      <c r="S273" s="1"/>
      <c r="T273" s="1"/>
      <c r="U273" s="1"/>
      <c r="V273" s="1"/>
      <c r="W273" s="1"/>
    </row>
    <row r="274" spans="1:23" ht="9.75" customHeight="1">
      <c r="A274" s="1"/>
      <c r="B274" s="1"/>
      <c r="C274" s="1"/>
      <c r="D274" s="1"/>
      <c r="E274" s="1"/>
      <c r="F274" s="1"/>
      <c r="G274" s="1"/>
      <c r="H274" s="1"/>
      <c r="I274" s="1"/>
      <c r="J274" s="1"/>
      <c r="K274" s="1"/>
      <c r="L274" s="1"/>
      <c r="M274" s="1"/>
      <c r="N274" s="1"/>
      <c r="O274" s="1"/>
      <c r="P274" s="1"/>
      <c r="Q274" s="1"/>
      <c r="R274" s="1"/>
      <c r="S274" s="1"/>
      <c r="T274" s="1"/>
      <c r="U274" s="1"/>
      <c r="V274" s="1"/>
      <c r="W274" s="1"/>
    </row>
    <row r="275" spans="1:23" ht="9.75" customHeight="1">
      <c r="A275" s="1"/>
      <c r="B275" s="1"/>
      <c r="C275" s="1"/>
      <c r="D275" s="1"/>
      <c r="E275" s="1"/>
      <c r="F275" s="1"/>
      <c r="G275" s="1"/>
      <c r="H275" s="1"/>
      <c r="I275" s="1"/>
      <c r="J275" s="1"/>
      <c r="K275" s="1"/>
      <c r="L275" s="1"/>
      <c r="M275" s="1"/>
      <c r="N275" s="1"/>
      <c r="O275" s="1"/>
      <c r="P275" s="1"/>
      <c r="Q275" s="1"/>
      <c r="R275" s="1"/>
      <c r="S275" s="1"/>
      <c r="T275" s="1"/>
      <c r="U275" s="1"/>
      <c r="V275" s="1"/>
      <c r="W275" s="1"/>
    </row>
    <row r="276" spans="1:23" ht="9.75" customHeight="1">
      <c r="A276" s="1"/>
      <c r="B276" s="1"/>
      <c r="C276" s="1"/>
      <c r="D276" s="1"/>
      <c r="E276" s="1"/>
      <c r="F276" s="1"/>
      <c r="G276" s="1"/>
      <c r="H276" s="1"/>
      <c r="I276" s="1"/>
      <c r="J276" s="1"/>
      <c r="K276" s="1"/>
      <c r="L276" s="1"/>
      <c r="M276" s="1"/>
      <c r="N276" s="1"/>
      <c r="O276" s="1"/>
      <c r="P276" s="1"/>
      <c r="Q276" s="1"/>
      <c r="R276" s="1"/>
      <c r="S276" s="1"/>
      <c r="T276" s="1"/>
      <c r="U276" s="1"/>
      <c r="V276" s="1"/>
      <c r="W276" s="1"/>
    </row>
    <row r="277" spans="1:23" ht="9.75" customHeight="1">
      <c r="A277" s="1"/>
      <c r="B277" s="1"/>
      <c r="C277" s="1"/>
      <c r="D277" s="1"/>
      <c r="E277" s="1"/>
      <c r="F277" s="1"/>
      <c r="G277" s="1"/>
      <c r="H277" s="1"/>
      <c r="I277" s="1"/>
      <c r="J277" s="1"/>
      <c r="K277" s="1"/>
      <c r="L277" s="1"/>
      <c r="M277" s="1"/>
      <c r="N277" s="1"/>
      <c r="O277" s="1"/>
      <c r="P277" s="1"/>
      <c r="Q277" s="1"/>
      <c r="R277" s="1"/>
      <c r="S277" s="1"/>
      <c r="T277" s="1"/>
      <c r="U277" s="1"/>
      <c r="V277" s="1"/>
      <c r="W277" s="1"/>
    </row>
    <row r="278" spans="1:23" ht="9.75" customHeight="1">
      <c r="A278" s="1"/>
      <c r="B278" s="1"/>
      <c r="C278" s="1"/>
      <c r="D278" s="1"/>
      <c r="E278" s="1"/>
      <c r="F278" s="1"/>
      <c r="G278" s="1"/>
      <c r="H278" s="1"/>
      <c r="I278" s="1"/>
      <c r="J278" s="1"/>
      <c r="K278" s="1"/>
      <c r="L278" s="1"/>
      <c r="M278" s="1"/>
      <c r="N278" s="1"/>
      <c r="O278" s="1"/>
      <c r="P278" s="1"/>
      <c r="Q278" s="1"/>
      <c r="R278" s="1"/>
      <c r="S278" s="1"/>
      <c r="T278" s="1"/>
      <c r="U278" s="1"/>
      <c r="V278" s="1"/>
      <c r="W278" s="1"/>
    </row>
    <row r="279" spans="1:23" ht="9.75" customHeight="1">
      <c r="A279" s="1"/>
      <c r="B279" s="1"/>
      <c r="C279" s="1"/>
      <c r="D279" s="1"/>
      <c r="E279" s="1"/>
      <c r="F279" s="1"/>
      <c r="G279" s="1"/>
      <c r="H279" s="1"/>
      <c r="I279" s="1"/>
      <c r="J279" s="1"/>
      <c r="K279" s="1"/>
      <c r="L279" s="1"/>
      <c r="M279" s="1"/>
      <c r="N279" s="1"/>
      <c r="O279" s="1"/>
      <c r="P279" s="1"/>
      <c r="Q279" s="1"/>
      <c r="R279" s="1"/>
      <c r="S279" s="1"/>
      <c r="T279" s="1"/>
      <c r="U279" s="1"/>
      <c r="V279" s="1"/>
      <c r="W279" s="1"/>
    </row>
    <row r="280" spans="1:23" ht="9.75" customHeight="1">
      <c r="A280" s="1"/>
      <c r="B280" s="1"/>
      <c r="C280" s="1"/>
      <c r="D280" s="1"/>
      <c r="E280" s="1"/>
      <c r="F280" s="1"/>
      <c r="G280" s="1"/>
      <c r="H280" s="1"/>
      <c r="I280" s="1"/>
      <c r="J280" s="1"/>
      <c r="K280" s="1"/>
      <c r="L280" s="1"/>
      <c r="M280" s="1"/>
      <c r="N280" s="1"/>
      <c r="O280" s="1"/>
      <c r="P280" s="1"/>
      <c r="Q280" s="1"/>
      <c r="R280" s="1"/>
      <c r="S280" s="1"/>
      <c r="T280" s="1"/>
      <c r="U280" s="1"/>
      <c r="V280" s="1"/>
      <c r="W280" s="1"/>
    </row>
    <row r="281" spans="1:23" ht="9.75" customHeight="1">
      <c r="A281" s="1"/>
      <c r="B281" s="1"/>
      <c r="C281" s="1"/>
      <c r="D281" s="1"/>
      <c r="E281" s="1"/>
      <c r="F281" s="1"/>
      <c r="G281" s="1"/>
      <c r="H281" s="1"/>
      <c r="I281" s="1"/>
      <c r="J281" s="1"/>
      <c r="K281" s="1"/>
      <c r="L281" s="1"/>
      <c r="M281" s="1"/>
      <c r="N281" s="1"/>
      <c r="O281" s="1"/>
      <c r="P281" s="1"/>
      <c r="Q281" s="1"/>
      <c r="R281" s="1"/>
      <c r="S281" s="1"/>
      <c r="T281" s="1"/>
      <c r="U281" s="1"/>
      <c r="V281" s="1"/>
      <c r="W281" s="1"/>
    </row>
    <row r="282" spans="1:23" ht="9.75" customHeight="1">
      <c r="A282" s="1"/>
      <c r="B282" s="1"/>
      <c r="C282" s="1"/>
      <c r="D282" s="1"/>
      <c r="E282" s="1"/>
      <c r="F282" s="1"/>
      <c r="G282" s="1"/>
      <c r="H282" s="1"/>
      <c r="I282" s="1"/>
      <c r="J282" s="1"/>
      <c r="K282" s="1"/>
      <c r="L282" s="1"/>
      <c r="M282" s="1"/>
      <c r="N282" s="1"/>
      <c r="O282" s="1"/>
      <c r="P282" s="1"/>
      <c r="Q282" s="1"/>
      <c r="R282" s="1"/>
      <c r="S282" s="1"/>
      <c r="T282" s="1"/>
      <c r="U282" s="1"/>
      <c r="V282" s="1"/>
      <c r="W282" s="1"/>
    </row>
    <row r="283" spans="1:23" ht="9.75" customHeight="1">
      <c r="A283" s="1"/>
      <c r="B283" s="1"/>
      <c r="C283" s="1"/>
      <c r="D283" s="1"/>
      <c r="E283" s="1"/>
      <c r="F283" s="1"/>
      <c r="G283" s="1"/>
      <c r="H283" s="1"/>
      <c r="I283" s="1"/>
      <c r="J283" s="1"/>
      <c r="K283" s="1"/>
      <c r="L283" s="1"/>
      <c r="M283" s="1"/>
      <c r="N283" s="1"/>
      <c r="O283" s="1"/>
      <c r="P283" s="1"/>
      <c r="Q283" s="1"/>
      <c r="R283" s="1"/>
      <c r="S283" s="1"/>
      <c r="T283" s="1"/>
      <c r="U283" s="1"/>
      <c r="V283" s="1"/>
      <c r="W283" s="1"/>
    </row>
    <row r="284" spans="1:23" ht="9.75" customHeight="1">
      <c r="A284" s="1"/>
      <c r="B284" s="1"/>
      <c r="C284" s="1"/>
      <c r="D284" s="1"/>
      <c r="E284" s="1"/>
      <c r="F284" s="1"/>
      <c r="G284" s="1"/>
      <c r="H284" s="1"/>
      <c r="I284" s="1"/>
      <c r="J284" s="1"/>
      <c r="K284" s="1"/>
      <c r="L284" s="1"/>
      <c r="M284" s="1"/>
      <c r="N284" s="1"/>
      <c r="O284" s="1"/>
      <c r="P284" s="1"/>
      <c r="Q284" s="1"/>
      <c r="R284" s="1"/>
      <c r="S284" s="1"/>
      <c r="T284" s="1"/>
      <c r="U284" s="1"/>
      <c r="V284" s="1"/>
      <c r="W284" s="1"/>
    </row>
    <row r="285" spans="1:23" ht="9.75" customHeight="1">
      <c r="A285" s="1"/>
      <c r="B285" s="1"/>
      <c r="C285" s="1"/>
      <c r="D285" s="1"/>
      <c r="E285" s="1"/>
      <c r="F285" s="1"/>
      <c r="G285" s="1"/>
      <c r="H285" s="1"/>
      <c r="I285" s="1"/>
      <c r="J285" s="1"/>
      <c r="K285" s="1"/>
      <c r="L285" s="1"/>
      <c r="M285" s="1"/>
      <c r="N285" s="1"/>
      <c r="O285" s="1"/>
      <c r="P285" s="1"/>
      <c r="Q285" s="1"/>
      <c r="R285" s="1"/>
      <c r="S285" s="1"/>
      <c r="T285" s="1"/>
      <c r="U285" s="1"/>
      <c r="V285" s="1"/>
      <c r="W285" s="1"/>
    </row>
    <row r="286" spans="1:23" ht="9.75" customHeight="1">
      <c r="A286" s="1"/>
      <c r="B286" s="1"/>
      <c r="C286" s="1"/>
      <c r="D286" s="1"/>
      <c r="E286" s="1"/>
      <c r="F286" s="1"/>
      <c r="G286" s="1"/>
      <c r="H286" s="1"/>
      <c r="I286" s="1"/>
      <c r="J286" s="1"/>
      <c r="K286" s="1"/>
      <c r="L286" s="1"/>
      <c r="M286" s="1"/>
      <c r="N286" s="1"/>
      <c r="O286" s="1"/>
      <c r="P286" s="1"/>
      <c r="Q286" s="1"/>
      <c r="R286" s="1"/>
      <c r="S286" s="1"/>
      <c r="T286" s="1"/>
      <c r="U286" s="1"/>
      <c r="V286" s="1"/>
      <c r="W286" s="1"/>
    </row>
    <row r="287" spans="1:23" ht="9.75" customHeight="1">
      <c r="A287" s="1"/>
      <c r="B287" s="1"/>
      <c r="C287" s="1"/>
      <c r="D287" s="1"/>
      <c r="E287" s="1"/>
      <c r="F287" s="1"/>
      <c r="G287" s="1"/>
      <c r="H287" s="1"/>
      <c r="I287" s="1"/>
      <c r="J287" s="1"/>
      <c r="K287" s="1"/>
      <c r="L287" s="1"/>
      <c r="M287" s="1"/>
      <c r="N287" s="1"/>
      <c r="O287" s="1"/>
      <c r="P287" s="1"/>
      <c r="Q287" s="1"/>
      <c r="R287" s="1"/>
      <c r="S287" s="1"/>
      <c r="T287" s="1"/>
      <c r="U287" s="1"/>
      <c r="V287" s="1"/>
      <c r="W287" s="1"/>
    </row>
    <row r="288" spans="1:23" ht="9.75" customHeight="1">
      <c r="A288" s="1"/>
      <c r="B288" s="1"/>
      <c r="C288" s="1"/>
      <c r="D288" s="1"/>
      <c r="E288" s="1"/>
      <c r="F288" s="1"/>
      <c r="G288" s="1"/>
      <c r="H288" s="1"/>
      <c r="I288" s="1"/>
      <c r="J288" s="1"/>
      <c r="K288" s="1"/>
      <c r="L288" s="1"/>
      <c r="M288" s="1"/>
      <c r="N288" s="1"/>
      <c r="O288" s="1"/>
      <c r="P288" s="1"/>
      <c r="Q288" s="1"/>
      <c r="R288" s="1"/>
      <c r="S288" s="1"/>
      <c r="T288" s="1"/>
      <c r="U288" s="1"/>
      <c r="V288" s="1"/>
      <c r="W288" s="1"/>
    </row>
    <row r="289" spans="1:23" ht="9.75" customHeight="1">
      <c r="A289" s="1"/>
      <c r="B289" s="1"/>
      <c r="C289" s="1"/>
      <c r="D289" s="1"/>
      <c r="E289" s="1"/>
      <c r="F289" s="1"/>
      <c r="G289" s="1"/>
      <c r="H289" s="1"/>
      <c r="I289" s="1"/>
      <c r="J289" s="1"/>
      <c r="K289" s="1"/>
      <c r="L289" s="1"/>
      <c r="M289" s="1"/>
      <c r="N289" s="1"/>
      <c r="O289" s="1"/>
      <c r="P289" s="1"/>
      <c r="Q289" s="1"/>
      <c r="R289" s="1"/>
      <c r="S289" s="1"/>
      <c r="T289" s="1"/>
      <c r="U289" s="1"/>
      <c r="V289" s="1"/>
      <c r="W289" s="1"/>
    </row>
    <row r="290" spans="1:23" ht="9.75" customHeight="1">
      <c r="A290" s="1"/>
      <c r="B290" s="1"/>
      <c r="C290" s="1"/>
      <c r="D290" s="1"/>
      <c r="E290" s="1"/>
      <c r="F290" s="1"/>
      <c r="G290" s="1"/>
      <c r="H290" s="1"/>
      <c r="I290" s="1"/>
      <c r="J290" s="1"/>
      <c r="K290" s="1"/>
      <c r="L290" s="1"/>
      <c r="M290" s="1"/>
      <c r="N290" s="1"/>
      <c r="O290" s="1"/>
      <c r="P290" s="1"/>
      <c r="Q290" s="1"/>
      <c r="R290" s="1"/>
      <c r="S290" s="1"/>
      <c r="T290" s="1"/>
      <c r="U290" s="1"/>
      <c r="V290" s="1"/>
      <c r="W290" s="1"/>
    </row>
    <row r="291" spans="1:23" ht="9.75" customHeight="1">
      <c r="A291" s="1"/>
      <c r="B291" s="1"/>
      <c r="C291" s="1"/>
      <c r="D291" s="1"/>
      <c r="E291" s="1"/>
      <c r="F291" s="1"/>
      <c r="G291" s="1"/>
      <c r="H291" s="1"/>
      <c r="I291" s="1"/>
      <c r="J291" s="1"/>
      <c r="K291" s="1"/>
      <c r="L291" s="1"/>
      <c r="M291" s="1"/>
      <c r="N291" s="1"/>
      <c r="O291" s="1"/>
      <c r="P291" s="1"/>
      <c r="Q291" s="1"/>
      <c r="R291" s="1"/>
      <c r="S291" s="1"/>
      <c r="T291" s="1"/>
      <c r="U291" s="1"/>
      <c r="V291" s="1"/>
      <c r="W291" s="1"/>
    </row>
    <row r="292" spans="1:23" ht="9.75" customHeight="1">
      <c r="A292" s="1"/>
      <c r="B292" s="1"/>
      <c r="C292" s="1"/>
      <c r="D292" s="1"/>
      <c r="E292" s="1"/>
      <c r="F292" s="1"/>
      <c r="G292" s="1"/>
      <c r="H292" s="1"/>
      <c r="I292" s="1"/>
      <c r="J292" s="1"/>
      <c r="K292" s="1"/>
      <c r="L292" s="1"/>
      <c r="M292" s="1"/>
      <c r="N292" s="1"/>
      <c r="O292" s="1"/>
      <c r="P292" s="1"/>
      <c r="Q292" s="1"/>
      <c r="R292" s="1"/>
      <c r="S292" s="1"/>
      <c r="T292" s="1"/>
      <c r="U292" s="1"/>
      <c r="V292" s="1"/>
      <c r="W292" s="1"/>
    </row>
    <row r="293" spans="1:23" ht="9.75" customHeight="1">
      <c r="A293" s="1"/>
      <c r="B293" s="1"/>
      <c r="C293" s="1"/>
      <c r="D293" s="1"/>
      <c r="E293" s="1"/>
      <c r="F293" s="1"/>
      <c r="G293" s="1"/>
      <c r="H293" s="1"/>
      <c r="I293" s="1"/>
      <c r="J293" s="1"/>
      <c r="K293" s="1"/>
      <c r="L293" s="1"/>
      <c r="M293" s="1"/>
      <c r="N293" s="1"/>
      <c r="O293" s="1"/>
      <c r="P293" s="1"/>
      <c r="Q293" s="1"/>
      <c r="R293" s="1"/>
      <c r="S293" s="1"/>
      <c r="T293" s="1"/>
      <c r="U293" s="1"/>
      <c r="V293" s="1"/>
      <c r="W293" s="1"/>
    </row>
    <row r="294" spans="1:23" ht="9.75" customHeight="1">
      <c r="A294" s="1"/>
      <c r="B294" s="1"/>
      <c r="C294" s="1"/>
      <c r="D294" s="1"/>
      <c r="E294" s="1"/>
      <c r="F294" s="1"/>
      <c r="G294" s="1"/>
      <c r="H294" s="1"/>
      <c r="I294" s="1"/>
      <c r="J294" s="1"/>
      <c r="K294" s="1"/>
      <c r="L294" s="1"/>
      <c r="M294" s="1"/>
      <c r="N294" s="1"/>
      <c r="O294" s="1"/>
      <c r="P294" s="1"/>
      <c r="Q294" s="1"/>
      <c r="R294" s="1"/>
      <c r="S294" s="1"/>
      <c r="T294" s="1"/>
      <c r="U294" s="1"/>
      <c r="V294" s="1"/>
      <c r="W294" s="1"/>
    </row>
    <row r="295" spans="1:23" ht="9.75" customHeight="1">
      <c r="A295" s="1"/>
      <c r="B295" s="1"/>
      <c r="C295" s="1"/>
      <c r="D295" s="1"/>
      <c r="E295" s="1"/>
      <c r="F295" s="1"/>
      <c r="G295" s="1"/>
      <c r="H295" s="1"/>
      <c r="I295" s="1"/>
      <c r="J295" s="1"/>
      <c r="K295" s="1"/>
      <c r="L295" s="1"/>
      <c r="M295" s="1"/>
      <c r="N295" s="1"/>
      <c r="O295" s="1"/>
      <c r="P295" s="1"/>
      <c r="Q295" s="1"/>
      <c r="R295" s="1"/>
      <c r="S295" s="1"/>
      <c r="T295" s="1"/>
      <c r="U295" s="1"/>
      <c r="V295" s="1"/>
      <c r="W295" s="1"/>
    </row>
    <row r="296" spans="1:23" ht="9.75" customHeight="1">
      <c r="A296" s="1"/>
      <c r="B296" s="1"/>
      <c r="C296" s="1"/>
      <c r="D296" s="1"/>
      <c r="E296" s="1"/>
      <c r="F296" s="1"/>
      <c r="G296" s="1"/>
      <c r="H296" s="1"/>
      <c r="I296" s="1"/>
      <c r="J296" s="1"/>
      <c r="K296" s="1"/>
      <c r="L296" s="1"/>
      <c r="M296" s="1"/>
      <c r="N296" s="1"/>
      <c r="O296" s="1"/>
      <c r="P296" s="1"/>
      <c r="Q296" s="1"/>
      <c r="R296" s="1"/>
      <c r="S296" s="1"/>
      <c r="T296" s="1"/>
      <c r="U296" s="1"/>
      <c r="V296" s="1"/>
      <c r="W296" s="1"/>
    </row>
    <row r="297" spans="1:23" ht="9.75" customHeight="1">
      <c r="A297" s="1"/>
      <c r="B297" s="1"/>
      <c r="C297" s="1"/>
      <c r="D297" s="1"/>
      <c r="E297" s="1"/>
      <c r="F297" s="1"/>
      <c r="G297" s="1"/>
      <c r="H297" s="1"/>
      <c r="I297" s="1"/>
      <c r="J297" s="1"/>
      <c r="K297" s="1"/>
      <c r="L297" s="1"/>
      <c r="M297" s="1"/>
      <c r="N297" s="1"/>
      <c r="O297" s="1"/>
      <c r="P297" s="1"/>
      <c r="Q297" s="1"/>
      <c r="R297" s="1"/>
      <c r="S297" s="1"/>
      <c r="T297" s="1"/>
      <c r="U297" s="1"/>
      <c r="V297" s="1"/>
      <c r="W297" s="1"/>
    </row>
    <row r="298" spans="1:23" ht="9.75" customHeight="1">
      <c r="A298" s="1"/>
      <c r="B298" s="1"/>
      <c r="C298" s="1"/>
      <c r="D298" s="1"/>
      <c r="E298" s="1"/>
      <c r="F298" s="1"/>
      <c r="G298" s="1"/>
      <c r="H298" s="1"/>
      <c r="I298" s="1"/>
      <c r="J298" s="1"/>
      <c r="K298" s="1"/>
      <c r="L298" s="1"/>
      <c r="M298" s="1"/>
      <c r="N298" s="1"/>
      <c r="O298" s="1"/>
      <c r="P298" s="1"/>
      <c r="Q298" s="1"/>
      <c r="R298" s="1"/>
      <c r="S298" s="1"/>
      <c r="T298" s="1"/>
      <c r="U298" s="1"/>
      <c r="V298" s="1"/>
      <c r="W298" s="1"/>
    </row>
    <row r="299" spans="1:23" ht="9.75" customHeight="1">
      <c r="A299" s="1"/>
      <c r="B299" s="1"/>
      <c r="C299" s="1"/>
      <c r="D299" s="1"/>
      <c r="E299" s="1"/>
      <c r="F299" s="1"/>
      <c r="G299" s="1"/>
      <c r="H299" s="1"/>
      <c r="I299" s="1"/>
      <c r="J299" s="1"/>
      <c r="K299" s="1"/>
      <c r="L299" s="1"/>
      <c r="M299" s="1"/>
      <c r="N299" s="1"/>
      <c r="O299" s="1"/>
      <c r="P299" s="1"/>
      <c r="Q299" s="1"/>
      <c r="R299" s="1"/>
      <c r="S299" s="1"/>
      <c r="T299" s="1"/>
      <c r="U299" s="1"/>
      <c r="V299" s="1"/>
      <c r="W299" s="1"/>
    </row>
    <row r="300" spans="1:23" ht="9.75" customHeight="1">
      <c r="A300" s="1"/>
      <c r="B300" s="1"/>
      <c r="C300" s="1"/>
      <c r="D300" s="1"/>
      <c r="E300" s="1"/>
      <c r="F300" s="1"/>
      <c r="G300" s="1"/>
      <c r="H300" s="1"/>
      <c r="I300" s="1"/>
      <c r="J300" s="1"/>
      <c r="K300" s="1"/>
      <c r="L300" s="1"/>
      <c r="M300" s="1"/>
      <c r="N300" s="1"/>
      <c r="O300" s="1"/>
      <c r="P300" s="1"/>
      <c r="Q300" s="1"/>
      <c r="R300" s="1"/>
      <c r="S300" s="1"/>
      <c r="T300" s="1"/>
      <c r="U300" s="1"/>
      <c r="V300" s="1"/>
      <c r="W300" s="1"/>
    </row>
    <row r="301" spans="1:23" ht="9.75" customHeight="1">
      <c r="A301" s="1"/>
      <c r="B301" s="1"/>
      <c r="C301" s="1"/>
      <c r="D301" s="1"/>
      <c r="E301" s="1"/>
      <c r="F301" s="1"/>
      <c r="G301" s="1"/>
      <c r="H301" s="1"/>
      <c r="I301" s="1"/>
      <c r="J301" s="1"/>
      <c r="K301" s="1"/>
      <c r="L301" s="1"/>
      <c r="M301" s="1"/>
      <c r="N301" s="1"/>
      <c r="O301" s="1"/>
      <c r="P301" s="1"/>
      <c r="Q301" s="1"/>
      <c r="R301" s="1"/>
      <c r="S301" s="1"/>
      <c r="T301" s="1"/>
      <c r="U301" s="1"/>
      <c r="V301" s="1"/>
      <c r="W301" s="1"/>
    </row>
    <row r="302" spans="1:23" ht="9.75" customHeight="1">
      <c r="A302" s="1"/>
      <c r="B302" s="1"/>
      <c r="C302" s="1"/>
      <c r="D302" s="1"/>
      <c r="E302" s="1"/>
      <c r="F302" s="1"/>
      <c r="G302" s="1"/>
      <c r="H302" s="1"/>
      <c r="I302" s="1"/>
      <c r="J302" s="1"/>
      <c r="K302" s="1"/>
      <c r="L302" s="1"/>
      <c r="M302" s="1"/>
      <c r="N302" s="1"/>
      <c r="O302" s="1"/>
      <c r="P302" s="1"/>
      <c r="Q302" s="1"/>
      <c r="R302" s="1"/>
      <c r="S302" s="1"/>
      <c r="T302" s="1"/>
      <c r="U302" s="1"/>
      <c r="V302" s="1"/>
      <c r="W302" s="1"/>
    </row>
    <row r="303" spans="1:23" ht="9.75" customHeight="1">
      <c r="A303" s="1"/>
      <c r="B303" s="1"/>
      <c r="C303" s="1"/>
      <c r="D303" s="1"/>
      <c r="E303" s="1"/>
      <c r="F303" s="1"/>
      <c r="G303" s="1"/>
      <c r="H303" s="1"/>
      <c r="I303" s="1"/>
      <c r="J303" s="1"/>
      <c r="K303" s="1"/>
      <c r="L303" s="1"/>
      <c r="M303" s="1"/>
      <c r="N303" s="1"/>
      <c r="O303" s="1"/>
      <c r="P303" s="1"/>
      <c r="Q303" s="1"/>
      <c r="R303" s="1"/>
      <c r="S303" s="1"/>
      <c r="T303" s="1"/>
      <c r="U303" s="1"/>
      <c r="V303" s="1"/>
      <c r="W303" s="1"/>
    </row>
    <row r="304" spans="1:23" ht="9.75" customHeight="1">
      <c r="A304" s="1"/>
      <c r="B304" s="1"/>
      <c r="C304" s="1"/>
      <c r="D304" s="1"/>
      <c r="E304" s="1"/>
      <c r="F304" s="1"/>
      <c r="G304" s="1"/>
      <c r="H304" s="1"/>
      <c r="I304" s="1"/>
      <c r="J304" s="1"/>
      <c r="K304" s="1"/>
      <c r="L304" s="1"/>
      <c r="M304" s="1"/>
      <c r="N304" s="1"/>
      <c r="O304" s="1"/>
      <c r="P304" s="1"/>
      <c r="Q304" s="1"/>
      <c r="R304" s="1"/>
      <c r="S304" s="1"/>
      <c r="T304" s="1"/>
      <c r="U304" s="1"/>
      <c r="V304" s="1"/>
      <c r="W304" s="1"/>
    </row>
    <row r="305" spans="1:23" ht="9.75" customHeight="1">
      <c r="A305" s="1"/>
      <c r="B305" s="1"/>
      <c r="C305" s="1"/>
      <c r="D305" s="1"/>
      <c r="E305" s="1"/>
      <c r="F305" s="1"/>
      <c r="G305" s="1"/>
      <c r="H305" s="1"/>
      <c r="I305" s="1"/>
      <c r="J305" s="1"/>
      <c r="K305" s="1"/>
      <c r="L305" s="1"/>
      <c r="M305" s="1"/>
      <c r="N305" s="1"/>
      <c r="O305" s="1"/>
      <c r="P305" s="1"/>
      <c r="Q305" s="1"/>
      <c r="R305" s="1"/>
      <c r="S305" s="1"/>
      <c r="T305" s="1"/>
      <c r="U305" s="1"/>
      <c r="V305" s="1"/>
      <c r="W305" s="1"/>
    </row>
    <row r="306" spans="1:23" ht="9.75" customHeight="1">
      <c r="A306" s="1"/>
      <c r="B306" s="1"/>
      <c r="C306" s="1"/>
      <c r="D306" s="1"/>
      <c r="E306" s="1"/>
      <c r="F306" s="1"/>
      <c r="G306" s="1"/>
      <c r="H306" s="1"/>
      <c r="I306" s="1"/>
      <c r="J306" s="1"/>
      <c r="K306" s="1"/>
      <c r="L306" s="1"/>
      <c r="M306" s="1"/>
      <c r="N306" s="1"/>
      <c r="O306" s="1"/>
      <c r="P306" s="1"/>
      <c r="Q306" s="1"/>
      <c r="R306" s="1"/>
      <c r="S306" s="1"/>
      <c r="T306" s="1"/>
      <c r="U306" s="1"/>
      <c r="V306" s="1"/>
      <c r="W306" s="1"/>
    </row>
    <row r="307" spans="1:23" ht="9.75" customHeight="1">
      <c r="A307" s="1"/>
      <c r="B307" s="1"/>
      <c r="C307" s="1"/>
      <c r="D307" s="1"/>
      <c r="E307" s="1"/>
      <c r="F307" s="1"/>
      <c r="G307" s="1"/>
      <c r="H307" s="1"/>
      <c r="I307" s="1"/>
      <c r="J307" s="1"/>
      <c r="K307" s="1"/>
      <c r="L307" s="1"/>
      <c r="M307" s="1"/>
      <c r="N307" s="1"/>
      <c r="O307" s="1"/>
      <c r="P307" s="1"/>
      <c r="Q307" s="1"/>
      <c r="R307" s="1"/>
      <c r="S307" s="1"/>
      <c r="T307" s="1"/>
      <c r="U307" s="1"/>
      <c r="V307" s="1"/>
      <c r="W307" s="1"/>
    </row>
    <row r="308" spans="1:23" ht="9.75" customHeight="1">
      <c r="A308" s="1"/>
      <c r="B308" s="1"/>
      <c r="C308" s="1"/>
      <c r="D308" s="1"/>
      <c r="E308" s="1"/>
      <c r="F308" s="1"/>
      <c r="G308" s="1"/>
      <c r="H308" s="1"/>
      <c r="I308" s="1"/>
      <c r="J308" s="1"/>
      <c r="K308" s="1"/>
      <c r="L308" s="1"/>
      <c r="M308" s="1"/>
      <c r="N308" s="1"/>
      <c r="O308" s="1"/>
      <c r="P308" s="1"/>
      <c r="Q308" s="1"/>
      <c r="R308" s="1"/>
      <c r="S308" s="1"/>
      <c r="T308" s="1"/>
      <c r="U308" s="1"/>
      <c r="V308" s="1"/>
      <c r="W308" s="1"/>
    </row>
    <row r="309" spans="1:23" ht="9.75" customHeight="1">
      <c r="A309" s="1"/>
      <c r="B309" s="1"/>
      <c r="C309" s="1"/>
      <c r="D309" s="1"/>
      <c r="E309" s="1"/>
      <c r="F309" s="1"/>
      <c r="G309" s="1"/>
      <c r="H309" s="1"/>
      <c r="I309" s="1"/>
      <c r="J309" s="1"/>
      <c r="K309" s="1"/>
      <c r="L309" s="1"/>
      <c r="M309" s="1"/>
      <c r="N309" s="1"/>
      <c r="O309" s="1"/>
      <c r="P309" s="1"/>
      <c r="Q309" s="1"/>
      <c r="R309" s="1"/>
      <c r="S309" s="1"/>
      <c r="T309" s="1"/>
      <c r="U309" s="1"/>
      <c r="V309" s="1"/>
      <c r="W309" s="1"/>
    </row>
    <row r="310" spans="1:23" ht="9.75" customHeight="1">
      <c r="A310" s="1"/>
      <c r="B310" s="1"/>
      <c r="C310" s="1"/>
      <c r="D310" s="1"/>
      <c r="E310" s="1"/>
      <c r="F310" s="1"/>
      <c r="G310" s="1"/>
      <c r="H310" s="1"/>
      <c r="I310" s="1"/>
      <c r="J310" s="1"/>
      <c r="K310" s="1"/>
      <c r="L310" s="1"/>
      <c r="M310" s="1"/>
      <c r="N310" s="1"/>
      <c r="O310" s="1"/>
      <c r="P310" s="1"/>
      <c r="Q310" s="1"/>
      <c r="R310" s="1"/>
      <c r="S310" s="1"/>
      <c r="T310" s="1"/>
      <c r="U310" s="1"/>
      <c r="V310" s="1"/>
      <c r="W310" s="1"/>
    </row>
    <row r="311" spans="1:23" ht="9.75" customHeight="1">
      <c r="A311" s="1"/>
      <c r="B311" s="1"/>
      <c r="C311" s="1"/>
      <c r="D311" s="1"/>
      <c r="E311" s="1"/>
      <c r="F311" s="1"/>
      <c r="G311" s="1"/>
      <c r="H311" s="1"/>
      <c r="I311" s="1"/>
      <c r="J311" s="1"/>
      <c r="K311" s="1"/>
      <c r="L311" s="1"/>
      <c r="M311" s="1"/>
      <c r="N311" s="1"/>
      <c r="O311" s="1"/>
      <c r="P311" s="1"/>
      <c r="Q311" s="1"/>
      <c r="R311" s="1"/>
      <c r="S311" s="1"/>
      <c r="T311" s="1"/>
      <c r="U311" s="1"/>
      <c r="V311" s="1"/>
      <c r="W311" s="1"/>
    </row>
    <row r="312" spans="1:23" ht="9.75" customHeight="1">
      <c r="A312" s="1"/>
      <c r="B312" s="1"/>
      <c r="C312" s="1"/>
      <c r="D312" s="1"/>
      <c r="E312" s="1"/>
      <c r="F312" s="1"/>
      <c r="G312" s="1"/>
      <c r="H312" s="1"/>
      <c r="I312" s="1"/>
      <c r="J312" s="1"/>
      <c r="K312" s="1"/>
      <c r="L312" s="1"/>
      <c r="M312" s="1"/>
      <c r="N312" s="1"/>
      <c r="O312" s="1"/>
      <c r="P312" s="1"/>
      <c r="Q312" s="1"/>
      <c r="R312" s="1"/>
      <c r="S312" s="1"/>
      <c r="T312" s="1"/>
      <c r="U312" s="1"/>
      <c r="V312" s="1"/>
      <c r="W312" s="1"/>
    </row>
    <row r="313" spans="1:23" ht="9.75" customHeight="1">
      <c r="A313" s="1"/>
      <c r="B313" s="1"/>
      <c r="C313" s="1"/>
      <c r="D313" s="1"/>
      <c r="E313" s="1"/>
      <c r="F313" s="1"/>
      <c r="G313" s="1"/>
      <c r="H313" s="1"/>
      <c r="I313" s="1"/>
      <c r="J313" s="1"/>
      <c r="K313" s="1"/>
      <c r="L313" s="1"/>
      <c r="M313" s="1"/>
      <c r="N313" s="1"/>
      <c r="O313" s="1"/>
      <c r="P313" s="1"/>
      <c r="Q313" s="1"/>
      <c r="R313" s="1"/>
      <c r="S313" s="1"/>
      <c r="T313" s="1"/>
      <c r="U313" s="1"/>
      <c r="V313" s="1"/>
      <c r="W313" s="1"/>
    </row>
    <row r="314" spans="1:23" ht="9.75" customHeight="1">
      <c r="A314" s="1"/>
      <c r="B314" s="1"/>
      <c r="C314" s="1"/>
      <c r="D314" s="1"/>
      <c r="E314" s="1"/>
      <c r="F314" s="1"/>
      <c r="G314" s="1"/>
      <c r="H314" s="1"/>
      <c r="I314" s="1"/>
      <c r="J314" s="1"/>
      <c r="K314" s="1"/>
      <c r="L314" s="1"/>
      <c r="M314" s="1"/>
      <c r="N314" s="1"/>
      <c r="O314" s="1"/>
      <c r="P314" s="1"/>
      <c r="Q314" s="1"/>
      <c r="R314" s="1"/>
      <c r="S314" s="1"/>
      <c r="T314" s="1"/>
      <c r="U314" s="1"/>
      <c r="V314" s="1"/>
      <c r="W314" s="1"/>
    </row>
    <row r="315" spans="1:23" ht="9.75" customHeight="1">
      <c r="A315" s="1"/>
      <c r="B315" s="1"/>
      <c r="C315" s="1"/>
      <c r="D315" s="1"/>
      <c r="E315" s="1"/>
      <c r="F315" s="1"/>
      <c r="G315" s="1"/>
      <c r="H315" s="1"/>
      <c r="I315" s="1"/>
      <c r="J315" s="1"/>
      <c r="K315" s="1"/>
      <c r="L315" s="1"/>
      <c r="M315" s="1"/>
      <c r="N315" s="1"/>
      <c r="O315" s="1"/>
      <c r="P315" s="1"/>
      <c r="Q315" s="1"/>
      <c r="R315" s="1"/>
      <c r="S315" s="1"/>
      <c r="T315" s="1"/>
      <c r="U315" s="1"/>
      <c r="V315" s="1"/>
      <c r="W315" s="1"/>
    </row>
    <row r="316" spans="1:23" ht="9.75" customHeight="1">
      <c r="A316" s="1"/>
      <c r="B316" s="1"/>
      <c r="C316" s="1"/>
      <c r="D316" s="1"/>
      <c r="E316" s="1"/>
      <c r="F316" s="1"/>
      <c r="G316" s="1"/>
      <c r="H316" s="1"/>
      <c r="I316" s="1"/>
      <c r="J316" s="1"/>
      <c r="K316" s="1"/>
      <c r="L316" s="1"/>
      <c r="M316" s="1"/>
      <c r="N316" s="1"/>
      <c r="O316" s="1"/>
      <c r="P316" s="1"/>
      <c r="Q316" s="1"/>
      <c r="R316" s="1"/>
      <c r="S316" s="1"/>
      <c r="T316" s="1"/>
      <c r="U316" s="1"/>
      <c r="V316" s="1"/>
      <c r="W316" s="1"/>
    </row>
    <row r="317" spans="1:23" ht="9.75" customHeight="1">
      <c r="A317" s="1"/>
      <c r="B317" s="1"/>
      <c r="C317" s="1"/>
      <c r="D317" s="1"/>
      <c r="E317" s="1"/>
      <c r="F317" s="1"/>
      <c r="G317" s="1"/>
      <c r="H317" s="1"/>
      <c r="I317" s="1"/>
      <c r="J317" s="1"/>
      <c r="K317" s="1"/>
      <c r="L317" s="1"/>
      <c r="M317" s="1"/>
      <c r="N317" s="1"/>
      <c r="O317" s="1"/>
      <c r="P317" s="1"/>
      <c r="Q317" s="1"/>
      <c r="R317" s="1"/>
      <c r="S317" s="1"/>
      <c r="T317" s="1"/>
      <c r="U317" s="1"/>
      <c r="V317" s="1"/>
      <c r="W317" s="1"/>
    </row>
    <row r="318" spans="1:23" ht="9.75" customHeight="1">
      <c r="A318" s="1"/>
      <c r="B318" s="1"/>
      <c r="C318" s="1"/>
      <c r="D318" s="1"/>
      <c r="E318" s="1"/>
      <c r="F318" s="1"/>
      <c r="G318" s="1"/>
      <c r="H318" s="1"/>
      <c r="I318" s="1"/>
      <c r="J318" s="1"/>
      <c r="K318" s="1"/>
      <c r="L318" s="1"/>
      <c r="M318" s="1"/>
      <c r="N318" s="1"/>
      <c r="O318" s="1"/>
      <c r="P318" s="1"/>
      <c r="Q318" s="1"/>
      <c r="R318" s="1"/>
      <c r="S318" s="1"/>
      <c r="T318" s="1"/>
      <c r="U318" s="1"/>
      <c r="V318" s="1"/>
      <c r="W318" s="1"/>
    </row>
    <row r="319" spans="1:23" ht="9.75" customHeight="1">
      <c r="A319" s="1"/>
      <c r="B319" s="1"/>
      <c r="C319" s="1"/>
      <c r="D319" s="1"/>
      <c r="E319" s="1"/>
      <c r="F319" s="1"/>
      <c r="G319" s="1"/>
      <c r="H319" s="1"/>
      <c r="I319" s="1"/>
      <c r="J319" s="1"/>
      <c r="K319" s="1"/>
      <c r="L319" s="1"/>
      <c r="M319" s="1"/>
      <c r="N319" s="1"/>
      <c r="O319" s="1"/>
      <c r="P319" s="1"/>
      <c r="Q319" s="1"/>
      <c r="R319" s="1"/>
      <c r="S319" s="1"/>
      <c r="T319" s="1"/>
      <c r="U319" s="1"/>
      <c r="V319" s="1"/>
      <c r="W319" s="1"/>
    </row>
    <row r="320" spans="1:23" ht="9.75" customHeight="1">
      <c r="A320" s="1"/>
      <c r="B320" s="1"/>
      <c r="C320" s="1"/>
      <c r="D320" s="1"/>
      <c r="E320" s="1"/>
      <c r="F320" s="1"/>
      <c r="G320" s="1"/>
      <c r="H320" s="1"/>
      <c r="I320" s="1"/>
      <c r="J320" s="1"/>
      <c r="K320" s="1"/>
      <c r="L320" s="1"/>
      <c r="M320" s="1"/>
      <c r="N320" s="1"/>
      <c r="O320" s="1"/>
      <c r="P320" s="1"/>
      <c r="Q320" s="1"/>
      <c r="R320" s="1"/>
      <c r="S320" s="1"/>
      <c r="T320" s="1"/>
      <c r="U320" s="1"/>
      <c r="V320" s="1"/>
      <c r="W320" s="1"/>
    </row>
    <row r="321" spans="1:23" ht="9.75" customHeight="1">
      <c r="A321" s="1"/>
      <c r="B321" s="1"/>
      <c r="C321" s="1"/>
      <c r="D321" s="1"/>
      <c r="E321" s="1"/>
      <c r="F321" s="1"/>
      <c r="G321" s="1"/>
      <c r="H321" s="1"/>
      <c r="I321" s="1"/>
      <c r="J321" s="1"/>
      <c r="K321" s="1"/>
      <c r="L321" s="1"/>
      <c r="M321" s="1"/>
      <c r="N321" s="1"/>
      <c r="O321" s="1"/>
      <c r="P321" s="1"/>
      <c r="Q321" s="1"/>
      <c r="R321" s="1"/>
      <c r="S321" s="1"/>
      <c r="T321" s="1"/>
      <c r="U321" s="1"/>
      <c r="V321" s="1"/>
      <c r="W321" s="1"/>
    </row>
    <row r="322" spans="1:23" ht="9.75" customHeight="1">
      <c r="A322" s="1"/>
      <c r="B322" s="1"/>
      <c r="C322" s="1"/>
      <c r="D322" s="1"/>
      <c r="E322" s="1"/>
      <c r="F322" s="1"/>
      <c r="G322" s="1"/>
      <c r="H322" s="1"/>
      <c r="I322" s="1"/>
      <c r="J322" s="1"/>
      <c r="K322" s="1"/>
      <c r="L322" s="1"/>
      <c r="M322" s="1"/>
      <c r="N322" s="1"/>
      <c r="O322" s="1"/>
      <c r="P322" s="1"/>
      <c r="Q322" s="1"/>
      <c r="R322" s="1"/>
      <c r="S322" s="1"/>
      <c r="T322" s="1"/>
      <c r="U322" s="1"/>
      <c r="V322" s="1"/>
      <c r="W322" s="1"/>
    </row>
    <row r="323" spans="1:23" ht="9.75" customHeight="1">
      <c r="A323" s="1"/>
      <c r="B323" s="1"/>
      <c r="C323" s="1"/>
      <c r="D323" s="1"/>
      <c r="E323" s="1"/>
      <c r="F323" s="1"/>
      <c r="G323" s="1"/>
      <c r="H323" s="1"/>
      <c r="I323" s="1"/>
      <c r="J323" s="1"/>
      <c r="K323" s="1"/>
      <c r="L323" s="1"/>
      <c r="M323" s="1"/>
      <c r="N323" s="1"/>
      <c r="O323" s="1"/>
      <c r="P323" s="1"/>
      <c r="Q323" s="1"/>
      <c r="R323" s="1"/>
      <c r="S323" s="1"/>
      <c r="T323" s="1"/>
      <c r="U323" s="1"/>
      <c r="V323" s="1"/>
      <c r="W323" s="1"/>
    </row>
    <row r="324" spans="1:23" ht="9.75" customHeight="1">
      <c r="A324" s="1"/>
      <c r="B324" s="1"/>
      <c r="C324" s="1"/>
      <c r="D324" s="1"/>
      <c r="E324" s="1"/>
      <c r="F324" s="1"/>
      <c r="G324" s="1"/>
      <c r="H324" s="1"/>
      <c r="I324" s="1"/>
      <c r="J324" s="1"/>
      <c r="K324" s="1"/>
      <c r="L324" s="1"/>
      <c r="M324" s="1"/>
      <c r="N324" s="1"/>
      <c r="O324" s="1"/>
      <c r="P324" s="1"/>
      <c r="Q324" s="1"/>
      <c r="R324" s="1"/>
      <c r="S324" s="1"/>
      <c r="T324" s="1"/>
      <c r="U324" s="1"/>
      <c r="V324" s="1"/>
      <c r="W324" s="1"/>
    </row>
    <row r="325" spans="1:23" ht="9.75" customHeight="1">
      <c r="A325" s="1"/>
      <c r="B325" s="1"/>
      <c r="C325" s="1"/>
      <c r="D325" s="1"/>
      <c r="E325" s="1"/>
      <c r="F325" s="1"/>
      <c r="G325" s="1"/>
      <c r="H325" s="1"/>
      <c r="I325" s="1"/>
      <c r="J325" s="1"/>
      <c r="K325" s="1"/>
      <c r="L325" s="1"/>
      <c r="M325" s="1"/>
      <c r="N325" s="1"/>
      <c r="O325" s="1"/>
      <c r="P325" s="1"/>
      <c r="Q325" s="1"/>
      <c r="R325" s="1"/>
      <c r="S325" s="1"/>
      <c r="T325" s="1"/>
      <c r="U325" s="1"/>
      <c r="V325" s="1"/>
      <c r="W325" s="1"/>
    </row>
    <row r="326" spans="1:23" ht="9.75" customHeight="1">
      <c r="A326" s="1"/>
      <c r="B326" s="1"/>
      <c r="C326" s="1"/>
      <c r="D326" s="1"/>
      <c r="E326" s="1"/>
      <c r="F326" s="1"/>
      <c r="G326" s="1"/>
      <c r="H326" s="1"/>
      <c r="I326" s="1"/>
      <c r="J326" s="1"/>
      <c r="K326" s="1"/>
      <c r="L326" s="1"/>
      <c r="M326" s="1"/>
      <c r="N326" s="1"/>
      <c r="O326" s="1"/>
      <c r="P326" s="1"/>
      <c r="Q326" s="1"/>
      <c r="R326" s="1"/>
      <c r="S326" s="1"/>
      <c r="T326" s="1"/>
      <c r="U326" s="1"/>
      <c r="V326" s="1"/>
      <c r="W326" s="1"/>
    </row>
    <row r="327" spans="1:23" ht="9.75" customHeight="1">
      <c r="A327" s="1"/>
      <c r="B327" s="1"/>
      <c r="C327" s="1"/>
      <c r="D327" s="1"/>
      <c r="E327" s="1"/>
      <c r="F327" s="1"/>
      <c r="G327" s="1"/>
      <c r="H327" s="1"/>
      <c r="I327" s="1"/>
      <c r="J327" s="1"/>
      <c r="K327" s="1"/>
      <c r="L327" s="1"/>
      <c r="M327" s="1"/>
      <c r="N327" s="1"/>
      <c r="O327" s="1"/>
      <c r="P327" s="1"/>
      <c r="Q327" s="1"/>
      <c r="R327" s="1"/>
      <c r="S327" s="1"/>
      <c r="T327" s="1"/>
      <c r="U327" s="1"/>
      <c r="V327" s="1"/>
      <c r="W327" s="1"/>
    </row>
    <row r="328" spans="1:23" ht="9.75" customHeight="1">
      <c r="A328" s="1"/>
      <c r="B328" s="1"/>
      <c r="C328" s="1"/>
      <c r="D328" s="1"/>
      <c r="E328" s="1"/>
      <c r="F328" s="1"/>
      <c r="G328" s="1"/>
      <c r="H328" s="1"/>
      <c r="I328" s="1"/>
      <c r="J328" s="1"/>
      <c r="K328" s="1"/>
      <c r="L328" s="1"/>
      <c r="M328" s="1"/>
      <c r="N328" s="1"/>
      <c r="O328" s="1"/>
      <c r="P328" s="1"/>
      <c r="Q328" s="1"/>
      <c r="R328" s="1"/>
      <c r="S328" s="1"/>
      <c r="T328" s="1"/>
      <c r="U328" s="1"/>
      <c r="V328" s="1"/>
      <c r="W328" s="1"/>
    </row>
    <row r="329" spans="1:23" ht="9.75" customHeight="1">
      <c r="A329" s="1"/>
      <c r="B329" s="1"/>
      <c r="C329" s="1"/>
      <c r="D329" s="1"/>
      <c r="E329" s="1"/>
      <c r="F329" s="1"/>
      <c r="G329" s="1"/>
      <c r="H329" s="1"/>
      <c r="I329" s="1"/>
      <c r="J329" s="1"/>
      <c r="K329" s="1"/>
      <c r="L329" s="1"/>
      <c r="M329" s="1"/>
      <c r="N329" s="1"/>
      <c r="O329" s="1"/>
      <c r="P329" s="1"/>
      <c r="Q329" s="1"/>
      <c r="R329" s="1"/>
      <c r="S329" s="1"/>
      <c r="T329" s="1"/>
      <c r="U329" s="1"/>
      <c r="V329" s="1"/>
      <c r="W329" s="1"/>
    </row>
    <row r="330" spans="1:23" ht="9.75" customHeight="1">
      <c r="A330" s="1"/>
      <c r="B330" s="1"/>
      <c r="C330" s="1"/>
      <c r="D330" s="1"/>
      <c r="E330" s="1"/>
      <c r="F330" s="1"/>
      <c r="G330" s="1"/>
      <c r="H330" s="1"/>
      <c r="I330" s="1"/>
      <c r="J330" s="1"/>
      <c r="K330" s="1"/>
      <c r="L330" s="1"/>
      <c r="M330" s="1"/>
      <c r="N330" s="1"/>
      <c r="O330" s="1"/>
      <c r="P330" s="1"/>
      <c r="Q330" s="1"/>
      <c r="R330" s="1"/>
      <c r="S330" s="1"/>
      <c r="T330" s="1"/>
      <c r="U330" s="1"/>
      <c r="V330" s="1"/>
      <c r="W330" s="1"/>
    </row>
    <row r="331" spans="1:23" ht="9.75" customHeight="1">
      <c r="A331" s="1"/>
      <c r="B331" s="1"/>
      <c r="C331" s="1"/>
      <c r="D331" s="1"/>
      <c r="E331" s="1"/>
      <c r="F331" s="1"/>
      <c r="G331" s="1"/>
      <c r="H331" s="1"/>
      <c r="I331" s="1"/>
      <c r="J331" s="1"/>
      <c r="K331" s="1"/>
      <c r="L331" s="1"/>
      <c r="M331" s="1"/>
      <c r="N331" s="1"/>
      <c r="O331" s="1"/>
      <c r="P331" s="1"/>
      <c r="Q331" s="1"/>
      <c r="R331" s="1"/>
      <c r="S331" s="1"/>
      <c r="T331" s="1"/>
      <c r="U331" s="1"/>
      <c r="V331" s="1"/>
      <c r="W331" s="1"/>
    </row>
    <row r="332" spans="1:23" ht="9.75" customHeight="1">
      <c r="A332" s="1"/>
      <c r="B332" s="1"/>
      <c r="C332" s="1"/>
      <c r="D332" s="1"/>
      <c r="E332" s="1"/>
      <c r="F332" s="1"/>
      <c r="G332" s="1"/>
      <c r="H332" s="1"/>
      <c r="I332" s="1"/>
      <c r="J332" s="1"/>
      <c r="K332" s="1"/>
      <c r="L332" s="1"/>
      <c r="M332" s="1"/>
      <c r="N332" s="1"/>
      <c r="O332" s="1"/>
      <c r="P332" s="1"/>
      <c r="Q332" s="1"/>
      <c r="R332" s="1"/>
      <c r="S332" s="1"/>
      <c r="T332" s="1"/>
      <c r="U332" s="1"/>
      <c r="V332" s="1"/>
      <c r="W332" s="1"/>
    </row>
    <row r="333" spans="1:23" ht="9.75" customHeight="1">
      <c r="A333" s="1"/>
      <c r="B333" s="1"/>
      <c r="C333" s="1"/>
      <c r="D333" s="1"/>
      <c r="E333" s="1"/>
      <c r="F333" s="1"/>
      <c r="G333" s="1"/>
      <c r="H333" s="1"/>
      <c r="I333" s="1"/>
      <c r="J333" s="1"/>
      <c r="K333" s="1"/>
      <c r="L333" s="1"/>
      <c r="M333" s="1"/>
      <c r="N333" s="1"/>
      <c r="O333" s="1"/>
      <c r="P333" s="1"/>
      <c r="Q333" s="1"/>
      <c r="R333" s="1"/>
      <c r="S333" s="1"/>
      <c r="T333" s="1"/>
      <c r="U333" s="1"/>
      <c r="V333" s="1"/>
      <c r="W333" s="1"/>
    </row>
    <row r="334" spans="1:23" ht="9.75" customHeight="1">
      <c r="A334" s="1"/>
      <c r="B334" s="1"/>
      <c r="C334" s="1"/>
      <c r="D334" s="1"/>
      <c r="E334" s="1"/>
      <c r="F334" s="1"/>
      <c r="G334" s="1"/>
      <c r="H334" s="1"/>
      <c r="I334" s="1"/>
      <c r="J334" s="1"/>
      <c r="K334" s="1"/>
      <c r="L334" s="1"/>
      <c r="M334" s="1"/>
      <c r="N334" s="1"/>
      <c r="O334" s="1"/>
      <c r="P334" s="1"/>
      <c r="Q334" s="1"/>
      <c r="R334" s="1"/>
      <c r="S334" s="1"/>
      <c r="T334" s="1"/>
      <c r="U334" s="1"/>
      <c r="V334" s="1"/>
      <c r="W334" s="1"/>
    </row>
    <row r="335" spans="1:23" ht="9.75" customHeight="1">
      <c r="A335" s="1"/>
      <c r="B335" s="1"/>
      <c r="C335" s="1"/>
      <c r="D335" s="1"/>
      <c r="E335" s="1"/>
      <c r="F335" s="1"/>
      <c r="G335" s="1"/>
      <c r="H335" s="1"/>
      <c r="I335" s="1"/>
      <c r="J335" s="1"/>
      <c r="K335" s="1"/>
      <c r="L335" s="1"/>
      <c r="M335" s="1"/>
      <c r="N335" s="1"/>
      <c r="O335" s="1"/>
      <c r="P335" s="1"/>
      <c r="Q335" s="1"/>
      <c r="R335" s="1"/>
      <c r="S335" s="1"/>
      <c r="T335" s="1"/>
      <c r="U335" s="1"/>
      <c r="V335" s="1"/>
      <c r="W335" s="1"/>
    </row>
    <row r="336" spans="1:23" ht="9.75" customHeight="1">
      <c r="A336" s="1"/>
      <c r="B336" s="1"/>
      <c r="C336" s="1"/>
      <c r="D336" s="1"/>
      <c r="E336" s="1"/>
      <c r="F336" s="1"/>
      <c r="G336" s="1"/>
      <c r="H336" s="1"/>
      <c r="I336" s="1"/>
      <c r="J336" s="1"/>
      <c r="K336" s="1"/>
      <c r="L336" s="1"/>
      <c r="M336" s="1"/>
      <c r="N336" s="1"/>
      <c r="O336" s="1"/>
      <c r="P336" s="1"/>
      <c r="Q336" s="1"/>
      <c r="R336" s="1"/>
      <c r="S336" s="1"/>
      <c r="T336" s="1"/>
      <c r="U336" s="1"/>
      <c r="V336" s="1"/>
      <c r="W336" s="1"/>
    </row>
    <row r="337" spans="1:23" ht="9.75" customHeight="1">
      <c r="A337" s="1"/>
      <c r="B337" s="1"/>
      <c r="C337" s="1"/>
      <c r="D337" s="1"/>
      <c r="E337" s="1"/>
      <c r="F337" s="1"/>
      <c r="G337" s="1"/>
      <c r="H337" s="1"/>
      <c r="I337" s="1"/>
      <c r="J337" s="1"/>
      <c r="K337" s="1"/>
      <c r="L337" s="1"/>
      <c r="M337" s="1"/>
      <c r="N337" s="1"/>
      <c r="O337" s="1"/>
      <c r="P337" s="1"/>
      <c r="Q337" s="1"/>
      <c r="R337" s="1"/>
      <c r="S337" s="1"/>
      <c r="T337" s="1"/>
      <c r="U337" s="1"/>
      <c r="V337" s="1"/>
      <c r="W337" s="1"/>
    </row>
    <row r="338" spans="1:23" ht="9.75" customHeight="1">
      <c r="A338" s="1"/>
      <c r="B338" s="1"/>
      <c r="C338" s="1"/>
      <c r="D338" s="1"/>
      <c r="E338" s="1"/>
      <c r="F338" s="1"/>
      <c r="G338" s="1"/>
      <c r="H338" s="1"/>
      <c r="I338" s="1"/>
      <c r="J338" s="1"/>
      <c r="K338" s="1"/>
      <c r="L338" s="1"/>
      <c r="M338" s="1"/>
      <c r="N338" s="1"/>
      <c r="O338" s="1"/>
      <c r="P338" s="1"/>
      <c r="Q338" s="1"/>
      <c r="R338" s="1"/>
      <c r="S338" s="1"/>
      <c r="T338" s="1"/>
      <c r="U338" s="1"/>
      <c r="V338" s="1"/>
      <c r="W338" s="1"/>
    </row>
    <row r="339" spans="1:23" ht="9.75" customHeight="1">
      <c r="A339" s="1"/>
      <c r="B339" s="1"/>
      <c r="C339" s="1"/>
      <c r="D339" s="1"/>
      <c r="E339" s="1"/>
      <c r="F339" s="1"/>
      <c r="G339" s="1"/>
      <c r="H339" s="1"/>
      <c r="I339" s="1"/>
      <c r="J339" s="1"/>
      <c r="K339" s="1"/>
      <c r="L339" s="1"/>
      <c r="M339" s="1"/>
      <c r="N339" s="1"/>
      <c r="O339" s="1"/>
      <c r="P339" s="1"/>
      <c r="Q339" s="1"/>
      <c r="R339" s="1"/>
      <c r="S339" s="1"/>
      <c r="T339" s="1"/>
      <c r="U339" s="1"/>
      <c r="V339" s="1"/>
      <c r="W339" s="1"/>
    </row>
    <row r="340" spans="1:23" ht="9.75" customHeight="1">
      <c r="A340" s="1"/>
      <c r="B340" s="1"/>
      <c r="C340" s="1"/>
      <c r="D340" s="1"/>
      <c r="E340" s="1"/>
      <c r="F340" s="1"/>
      <c r="G340" s="1"/>
      <c r="H340" s="1"/>
      <c r="I340" s="1"/>
      <c r="J340" s="1"/>
      <c r="K340" s="1"/>
      <c r="L340" s="1"/>
      <c r="M340" s="1"/>
      <c r="N340" s="1"/>
      <c r="O340" s="1"/>
      <c r="P340" s="1"/>
      <c r="Q340" s="1"/>
      <c r="R340" s="1"/>
      <c r="S340" s="1"/>
      <c r="T340" s="1"/>
      <c r="U340" s="1"/>
      <c r="V340" s="1"/>
      <c r="W340" s="1"/>
    </row>
    <row r="341" spans="1:23" ht="9.75" customHeight="1">
      <c r="A341" s="1"/>
      <c r="B341" s="1"/>
      <c r="C341" s="1"/>
      <c r="D341" s="1"/>
      <c r="E341" s="1"/>
      <c r="F341" s="1"/>
      <c r="G341" s="1"/>
      <c r="H341" s="1"/>
      <c r="I341" s="1"/>
      <c r="J341" s="1"/>
      <c r="K341" s="1"/>
      <c r="L341" s="1"/>
      <c r="M341" s="1"/>
      <c r="N341" s="1"/>
      <c r="O341" s="1"/>
      <c r="P341" s="1"/>
      <c r="Q341" s="1"/>
      <c r="R341" s="1"/>
      <c r="S341" s="1"/>
      <c r="T341" s="1"/>
      <c r="U341" s="1"/>
      <c r="V341" s="1"/>
      <c r="W341" s="1"/>
    </row>
    <row r="342" spans="1:23" ht="9.75" customHeight="1">
      <c r="A342" s="1"/>
      <c r="B342" s="1"/>
      <c r="C342" s="1"/>
      <c r="D342" s="1"/>
      <c r="E342" s="1"/>
      <c r="F342" s="1"/>
      <c r="G342" s="1"/>
      <c r="H342" s="1"/>
      <c r="I342" s="1"/>
      <c r="J342" s="1"/>
      <c r="K342" s="1"/>
      <c r="L342" s="1"/>
      <c r="M342" s="1"/>
      <c r="N342" s="1"/>
      <c r="O342" s="1"/>
      <c r="P342" s="1"/>
      <c r="Q342" s="1"/>
      <c r="R342" s="1"/>
      <c r="S342" s="1"/>
      <c r="T342" s="1"/>
      <c r="U342" s="1"/>
      <c r="V342" s="1"/>
      <c r="W342" s="1"/>
    </row>
    <row r="343" spans="1:23" ht="9.75" customHeight="1">
      <c r="A343" s="1"/>
      <c r="B343" s="1"/>
      <c r="C343" s="1"/>
      <c r="D343" s="1"/>
      <c r="E343" s="1"/>
      <c r="F343" s="1"/>
      <c r="G343" s="1"/>
      <c r="H343" s="1"/>
      <c r="I343" s="1"/>
      <c r="J343" s="1"/>
      <c r="K343" s="1"/>
      <c r="L343" s="1"/>
      <c r="M343" s="1"/>
      <c r="N343" s="1"/>
      <c r="O343" s="1"/>
      <c r="P343" s="1"/>
      <c r="Q343" s="1"/>
      <c r="R343" s="1"/>
      <c r="S343" s="1"/>
      <c r="T343" s="1"/>
      <c r="U343" s="1"/>
      <c r="V343" s="1"/>
      <c r="W343" s="1"/>
    </row>
    <row r="344" spans="1:23" ht="9.75" customHeight="1">
      <c r="A344" s="1"/>
      <c r="B344" s="1"/>
      <c r="C344" s="1"/>
      <c r="D344" s="1"/>
      <c r="E344" s="1"/>
      <c r="F344" s="1"/>
      <c r="G344" s="1"/>
      <c r="H344" s="1"/>
      <c r="I344" s="1"/>
      <c r="J344" s="1"/>
      <c r="K344" s="1"/>
      <c r="L344" s="1"/>
      <c r="M344" s="1"/>
      <c r="N344" s="1"/>
      <c r="O344" s="1"/>
      <c r="P344" s="1"/>
      <c r="Q344" s="1"/>
      <c r="R344" s="1"/>
      <c r="S344" s="1"/>
      <c r="T344" s="1"/>
      <c r="U344" s="1"/>
      <c r="V344" s="1"/>
      <c r="W344" s="1"/>
    </row>
    <row r="345" spans="1:23" ht="9.75" customHeight="1">
      <c r="A345" s="1"/>
      <c r="B345" s="1"/>
      <c r="C345" s="1"/>
      <c r="D345" s="1"/>
      <c r="E345" s="1"/>
      <c r="F345" s="1"/>
      <c r="G345" s="1"/>
      <c r="H345" s="1"/>
      <c r="I345" s="1"/>
      <c r="J345" s="1"/>
      <c r="K345" s="1"/>
      <c r="L345" s="1"/>
      <c r="M345" s="1"/>
      <c r="N345" s="1"/>
      <c r="O345" s="1"/>
      <c r="P345" s="1"/>
      <c r="Q345" s="1"/>
      <c r="R345" s="1"/>
      <c r="S345" s="1"/>
      <c r="T345" s="1"/>
      <c r="U345" s="1"/>
      <c r="V345" s="1"/>
      <c r="W345" s="1"/>
    </row>
    <row r="346" spans="1:23" ht="9.75" customHeight="1">
      <c r="A346" s="1"/>
      <c r="B346" s="1"/>
      <c r="C346" s="1"/>
      <c r="D346" s="1"/>
      <c r="E346" s="1"/>
      <c r="F346" s="1"/>
      <c r="G346" s="1"/>
      <c r="H346" s="1"/>
      <c r="I346" s="1"/>
      <c r="J346" s="1"/>
      <c r="K346" s="1"/>
      <c r="L346" s="1"/>
      <c r="M346" s="1"/>
      <c r="N346" s="1"/>
      <c r="O346" s="1"/>
      <c r="P346" s="1"/>
      <c r="Q346" s="1"/>
      <c r="R346" s="1"/>
      <c r="S346" s="1"/>
      <c r="T346" s="1"/>
      <c r="U346" s="1"/>
      <c r="V346" s="1"/>
      <c r="W346" s="1"/>
    </row>
    <row r="347" spans="1:23" ht="9.75" customHeight="1">
      <c r="A347" s="1"/>
      <c r="B347" s="1"/>
      <c r="C347" s="1"/>
      <c r="D347" s="1"/>
      <c r="E347" s="1"/>
      <c r="F347" s="1"/>
      <c r="G347" s="1"/>
      <c r="H347" s="1"/>
      <c r="I347" s="1"/>
      <c r="J347" s="1"/>
      <c r="K347" s="1"/>
      <c r="L347" s="1"/>
      <c r="M347" s="1"/>
      <c r="N347" s="1"/>
      <c r="O347" s="1"/>
      <c r="P347" s="1"/>
      <c r="Q347" s="1"/>
      <c r="R347" s="1"/>
      <c r="S347" s="1"/>
      <c r="T347" s="1"/>
      <c r="U347" s="1"/>
      <c r="V347" s="1"/>
      <c r="W347" s="1"/>
    </row>
    <row r="348" spans="1:23" ht="9.75" customHeight="1">
      <c r="A348" s="1"/>
      <c r="B348" s="1"/>
      <c r="C348" s="1"/>
      <c r="D348" s="1"/>
      <c r="E348" s="1"/>
      <c r="F348" s="1"/>
      <c r="G348" s="1"/>
      <c r="H348" s="1"/>
      <c r="I348" s="1"/>
      <c r="J348" s="1"/>
      <c r="K348" s="1"/>
      <c r="L348" s="1"/>
      <c r="M348" s="1"/>
      <c r="N348" s="1"/>
      <c r="O348" s="1"/>
      <c r="P348" s="1"/>
      <c r="Q348" s="1"/>
      <c r="R348" s="1"/>
      <c r="S348" s="1"/>
      <c r="T348" s="1"/>
      <c r="U348" s="1"/>
      <c r="V348" s="1"/>
      <c r="W348" s="1"/>
    </row>
    <row r="349" spans="1:23" ht="9.75" customHeight="1">
      <c r="A349" s="1"/>
      <c r="B349" s="1"/>
      <c r="C349" s="1"/>
      <c r="D349" s="1"/>
      <c r="E349" s="1"/>
      <c r="F349" s="1"/>
      <c r="G349" s="1"/>
      <c r="H349" s="1"/>
      <c r="I349" s="1"/>
      <c r="J349" s="1"/>
      <c r="K349" s="1"/>
      <c r="L349" s="1"/>
      <c r="M349" s="1"/>
      <c r="N349" s="1"/>
      <c r="O349" s="1"/>
      <c r="P349" s="1"/>
      <c r="Q349" s="1"/>
      <c r="R349" s="1"/>
      <c r="S349" s="1"/>
      <c r="T349" s="1"/>
      <c r="U349" s="1"/>
      <c r="V349" s="1"/>
      <c r="W349" s="1"/>
    </row>
    <row r="350" spans="1:23" ht="9.75" customHeight="1">
      <c r="A350" s="1"/>
      <c r="B350" s="1"/>
      <c r="C350" s="1"/>
      <c r="D350" s="1"/>
      <c r="E350" s="1"/>
      <c r="F350" s="1"/>
      <c r="G350" s="1"/>
      <c r="H350" s="1"/>
      <c r="I350" s="1"/>
      <c r="J350" s="1"/>
      <c r="K350" s="1"/>
      <c r="L350" s="1"/>
      <c r="M350" s="1"/>
      <c r="N350" s="1"/>
      <c r="O350" s="1"/>
      <c r="P350" s="1"/>
      <c r="Q350" s="1"/>
      <c r="R350" s="1"/>
      <c r="S350" s="1"/>
      <c r="T350" s="1"/>
      <c r="U350" s="1"/>
      <c r="V350" s="1"/>
      <c r="W350" s="1"/>
    </row>
    <row r="351" spans="1:23" ht="9.75" customHeight="1">
      <c r="A351" s="1"/>
      <c r="B351" s="1"/>
      <c r="C351" s="1"/>
      <c r="D351" s="1"/>
      <c r="E351" s="1"/>
      <c r="F351" s="1"/>
      <c r="G351" s="1"/>
      <c r="H351" s="1"/>
      <c r="I351" s="1"/>
      <c r="J351" s="1"/>
      <c r="K351" s="1"/>
      <c r="L351" s="1"/>
      <c r="M351" s="1"/>
      <c r="N351" s="1"/>
      <c r="O351" s="1"/>
      <c r="P351" s="1"/>
      <c r="Q351" s="1"/>
      <c r="R351" s="1"/>
      <c r="S351" s="1"/>
      <c r="T351" s="1"/>
      <c r="U351" s="1"/>
      <c r="V351" s="1"/>
      <c r="W351" s="1"/>
    </row>
    <row r="352" spans="1:23" ht="9.75" customHeight="1">
      <c r="A352" s="1"/>
      <c r="B352" s="1"/>
      <c r="C352" s="1"/>
      <c r="D352" s="1"/>
      <c r="E352" s="1"/>
      <c r="F352" s="1"/>
      <c r="G352" s="1"/>
      <c r="H352" s="1"/>
      <c r="I352" s="1"/>
      <c r="J352" s="1"/>
      <c r="K352" s="1"/>
      <c r="L352" s="1"/>
      <c r="M352" s="1"/>
      <c r="N352" s="1"/>
      <c r="O352" s="1"/>
      <c r="P352" s="1"/>
      <c r="Q352" s="1"/>
      <c r="R352" s="1"/>
      <c r="S352" s="1"/>
      <c r="T352" s="1"/>
      <c r="U352" s="1"/>
      <c r="V352" s="1"/>
      <c r="W352" s="1"/>
    </row>
    <row r="353" spans="1:23" ht="9.75" customHeight="1">
      <c r="A353" s="1"/>
      <c r="B353" s="1"/>
      <c r="C353" s="1"/>
      <c r="D353" s="1"/>
      <c r="E353" s="1"/>
      <c r="F353" s="1"/>
      <c r="G353" s="1"/>
      <c r="H353" s="1"/>
      <c r="I353" s="1"/>
      <c r="J353" s="1"/>
      <c r="K353" s="1"/>
      <c r="L353" s="1"/>
      <c r="M353" s="1"/>
      <c r="N353" s="1"/>
      <c r="O353" s="1"/>
      <c r="P353" s="1"/>
      <c r="Q353" s="1"/>
      <c r="R353" s="1"/>
      <c r="S353" s="1"/>
      <c r="T353" s="1"/>
      <c r="U353" s="1"/>
      <c r="V353" s="1"/>
      <c r="W353" s="1"/>
    </row>
    <row r="354" spans="1:23" ht="9.75" customHeight="1">
      <c r="A354" s="1"/>
      <c r="B354" s="1"/>
      <c r="C354" s="1"/>
      <c r="D354" s="1"/>
      <c r="E354" s="1"/>
      <c r="F354" s="1"/>
      <c r="G354" s="1"/>
      <c r="H354" s="1"/>
      <c r="I354" s="1"/>
      <c r="J354" s="1"/>
      <c r="K354" s="1"/>
      <c r="L354" s="1"/>
      <c r="M354" s="1"/>
      <c r="N354" s="1"/>
      <c r="O354" s="1"/>
      <c r="P354" s="1"/>
      <c r="Q354" s="1"/>
      <c r="R354" s="1"/>
      <c r="S354" s="1"/>
      <c r="T354" s="1"/>
      <c r="U354" s="1"/>
      <c r="V354" s="1"/>
      <c r="W354" s="1"/>
    </row>
    <row r="355" spans="1:23" ht="9.75" customHeight="1">
      <c r="A355" s="1"/>
      <c r="B355" s="1"/>
      <c r="C355" s="1"/>
      <c r="D355" s="1"/>
      <c r="E355" s="1"/>
      <c r="F355" s="1"/>
      <c r="G355" s="1"/>
      <c r="H355" s="1"/>
      <c r="I355" s="1"/>
      <c r="J355" s="1"/>
      <c r="K355" s="1"/>
      <c r="L355" s="1"/>
      <c r="M355" s="1"/>
      <c r="N355" s="1"/>
      <c r="O355" s="1"/>
      <c r="P355" s="1"/>
      <c r="Q355" s="1"/>
      <c r="R355" s="1"/>
      <c r="S355" s="1"/>
      <c r="T355" s="1"/>
      <c r="U355" s="1"/>
      <c r="V355" s="1"/>
      <c r="W355" s="1"/>
    </row>
    <row r="356" spans="1:23" ht="9.75" customHeight="1">
      <c r="A356" s="1"/>
      <c r="B356" s="1"/>
      <c r="C356" s="1"/>
      <c r="D356" s="1"/>
      <c r="E356" s="1"/>
      <c r="F356" s="1"/>
      <c r="G356" s="1"/>
      <c r="H356" s="1"/>
      <c r="I356" s="1"/>
      <c r="J356" s="1"/>
      <c r="K356" s="1"/>
      <c r="L356" s="1"/>
      <c r="M356" s="1"/>
      <c r="N356" s="1"/>
      <c r="O356" s="1"/>
      <c r="P356" s="1"/>
      <c r="Q356" s="1"/>
      <c r="R356" s="1"/>
      <c r="S356" s="1"/>
      <c r="T356" s="1"/>
      <c r="U356" s="1"/>
      <c r="V356" s="1"/>
      <c r="W356" s="1"/>
    </row>
    <row r="357" spans="1:23" ht="9.75" customHeight="1">
      <c r="A357" s="1"/>
      <c r="B357" s="1"/>
      <c r="C357" s="1"/>
      <c r="D357" s="1"/>
      <c r="E357" s="1"/>
      <c r="F357" s="1"/>
      <c r="G357" s="1"/>
      <c r="H357" s="1"/>
      <c r="I357" s="1"/>
      <c r="J357" s="1"/>
      <c r="K357" s="1"/>
      <c r="L357" s="1"/>
      <c r="M357" s="1"/>
      <c r="N357" s="1"/>
      <c r="O357" s="1"/>
      <c r="P357" s="1"/>
      <c r="Q357" s="1"/>
      <c r="R357" s="1"/>
      <c r="S357" s="1"/>
      <c r="T357" s="1"/>
      <c r="U357" s="1"/>
      <c r="V357" s="1"/>
      <c r="W357" s="1"/>
    </row>
    <row r="358" spans="1:23" ht="9.75" customHeight="1">
      <c r="A358" s="1"/>
      <c r="B358" s="1"/>
      <c r="C358" s="1"/>
      <c r="D358" s="1"/>
      <c r="E358" s="1"/>
      <c r="F358" s="1"/>
      <c r="G358" s="1"/>
      <c r="H358" s="1"/>
      <c r="I358" s="1"/>
      <c r="J358" s="1"/>
      <c r="K358" s="1"/>
      <c r="L358" s="1"/>
      <c r="M358" s="1"/>
      <c r="N358" s="1"/>
      <c r="O358" s="1"/>
      <c r="P358" s="1"/>
      <c r="Q358" s="1"/>
      <c r="R358" s="1"/>
      <c r="S358" s="1"/>
      <c r="T358" s="1"/>
      <c r="U358" s="1"/>
      <c r="V358" s="1"/>
      <c r="W358" s="1"/>
    </row>
    <row r="359" spans="1:23" ht="9.75" customHeight="1">
      <c r="A359" s="1"/>
      <c r="B359" s="1"/>
      <c r="C359" s="1"/>
      <c r="D359" s="1"/>
      <c r="E359" s="1"/>
      <c r="F359" s="1"/>
      <c r="G359" s="1"/>
      <c r="H359" s="1"/>
      <c r="I359" s="1"/>
      <c r="J359" s="1"/>
      <c r="K359" s="1"/>
      <c r="L359" s="1"/>
      <c r="M359" s="1"/>
      <c r="N359" s="1"/>
      <c r="O359" s="1"/>
      <c r="P359" s="1"/>
      <c r="Q359" s="1"/>
      <c r="R359" s="1"/>
      <c r="S359" s="1"/>
      <c r="T359" s="1"/>
      <c r="U359" s="1"/>
      <c r="V359" s="1"/>
      <c r="W359" s="1"/>
    </row>
    <row r="360" spans="1:23" ht="9.75" customHeight="1">
      <c r="A360" s="1"/>
      <c r="B360" s="1"/>
      <c r="C360" s="1"/>
      <c r="D360" s="1"/>
      <c r="E360" s="1"/>
      <c r="F360" s="1"/>
      <c r="G360" s="1"/>
      <c r="H360" s="1"/>
      <c r="I360" s="1"/>
      <c r="J360" s="1"/>
      <c r="K360" s="1"/>
      <c r="L360" s="1"/>
      <c r="M360" s="1"/>
      <c r="N360" s="1"/>
      <c r="O360" s="1"/>
      <c r="P360" s="1"/>
      <c r="Q360" s="1"/>
      <c r="R360" s="1"/>
      <c r="S360" s="1"/>
      <c r="T360" s="1"/>
      <c r="U360" s="1"/>
      <c r="V360" s="1"/>
      <c r="W360" s="1"/>
    </row>
    <row r="361" spans="1:23" ht="9.75" customHeight="1">
      <c r="A361" s="1"/>
      <c r="B361" s="1"/>
      <c r="C361" s="1"/>
      <c r="D361" s="1"/>
      <c r="E361" s="1"/>
      <c r="F361" s="1"/>
      <c r="G361" s="1"/>
      <c r="H361" s="1"/>
      <c r="I361" s="1"/>
      <c r="J361" s="1"/>
      <c r="K361" s="1"/>
      <c r="L361" s="1"/>
      <c r="M361" s="1"/>
      <c r="N361" s="1"/>
      <c r="O361" s="1"/>
      <c r="P361" s="1"/>
      <c r="Q361" s="1"/>
      <c r="R361" s="1"/>
      <c r="S361" s="1"/>
      <c r="T361" s="1"/>
      <c r="U361" s="1"/>
      <c r="V361" s="1"/>
      <c r="W361" s="1"/>
    </row>
    <row r="362" spans="1:23" ht="9.75" customHeight="1">
      <c r="A362" s="1"/>
      <c r="B362" s="1"/>
      <c r="C362" s="1"/>
      <c r="D362" s="1"/>
      <c r="E362" s="1"/>
      <c r="F362" s="1"/>
      <c r="G362" s="1"/>
      <c r="H362" s="1"/>
      <c r="I362" s="1"/>
      <c r="J362" s="1"/>
      <c r="K362" s="1"/>
      <c r="L362" s="1"/>
      <c r="M362" s="1"/>
      <c r="N362" s="1"/>
      <c r="O362" s="1"/>
      <c r="P362" s="1"/>
      <c r="Q362" s="1"/>
      <c r="R362" s="1"/>
      <c r="S362" s="1"/>
      <c r="T362" s="1"/>
      <c r="U362" s="1"/>
      <c r="V362" s="1"/>
      <c r="W362" s="1"/>
    </row>
    <row r="363" spans="1:23" ht="9.75" customHeight="1">
      <c r="A363" s="1"/>
      <c r="B363" s="1"/>
      <c r="C363" s="1"/>
      <c r="D363" s="1"/>
      <c r="E363" s="1"/>
      <c r="F363" s="1"/>
      <c r="G363" s="1"/>
      <c r="H363" s="1"/>
      <c r="I363" s="1"/>
      <c r="J363" s="1"/>
      <c r="K363" s="1"/>
      <c r="L363" s="1"/>
      <c r="M363" s="1"/>
      <c r="N363" s="1"/>
      <c r="O363" s="1"/>
      <c r="P363" s="1"/>
      <c r="Q363" s="1"/>
      <c r="R363" s="1"/>
      <c r="S363" s="1"/>
      <c r="T363" s="1"/>
      <c r="U363" s="1"/>
      <c r="V363" s="1"/>
      <c r="W363" s="1"/>
    </row>
    <row r="364" spans="1:23" ht="9.75" customHeight="1">
      <c r="A364" s="1"/>
      <c r="B364" s="1"/>
      <c r="C364" s="1"/>
      <c r="D364" s="1"/>
      <c r="E364" s="1"/>
      <c r="F364" s="1"/>
      <c r="G364" s="1"/>
      <c r="H364" s="1"/>
      <c r="I364" s="1"/>
      <c r="J364" s="1"/>
      <c r="K364" s="1"/>
      <c r="L364" s="1"/>
      <c r="M364" s="1"/>
      <c r="N364" s="1"/>
      <c r="O364" s="1"/>
      <c r="P364" s="1"/>
      <c r="Q364" s="1"/>
      <c r="R364" s="1"/>
      <c r="S364" s="1"/>
      <c r="T364" s="1"/>
      <c r="U364" s="1"/>
      <c r="V364" s="1"/>
      <c r="W364" s="1"/>
    </row>
    <row r="365" spans="1:23" ht="9.75" customHeight="1">
      <c r="A365" s="1"/>
      <c r="B365" s="1"/>
      <c r="C365" s="1"/>
      <c r="D365" s="1"/>
      <c r="E365" s="1"/>
      <c r="F365" s="1"/>
      <c r="G365" s="1"/>
      <c r="H365" s="1"/>
      <c r="I365" s="1"/>
      <c r="J365" s="1"/>
      <c r="K365" s="1"/>
      <c r="L365" s="1"/>
      <c r="M365" s="1"/>
      <c r="N365" s="1"/>
      <c r="O365" s="1"/>
      <c r="P365" s="1"/>
      <c r="Q365" s="1"/>
      <c r="R365" s="1"/>
      <c r="S365" s="1"/>
      <c r="T365" s="1"/>
      <c r="U365" s="1"/>
      <c r="V365" s="1"/>
      <c r="W365" s="1"/>
    </row>
    <row r="366" spans="1:23" ht="9.75" customHeight="1">
      <c r="A366" s="1"/>
      <c r="B366" s="1"/>
      <c r="C366" s="1"/>
      <c r="D366" s="1"/>
      <c r="E366" s="1"/>
      <c r="F366" s="1"/>
      <c r="G366" s="1"/>
      <c r="H366" s="1"/>
      <c r="I366" s="1"/>
      <c r="J366" s="1"/>
      <c r="K366" s="1"/>
      <c r="L366" s="1"/>
      <c r="M366" s="1"/>
      <c r="N366" s="1"/>
      <c r="O366" s="1"/>
      <c r="P366" s="1"/>
      <c r="Q366" s="1"/>
      <c r="R366" s="1"/>
      <c r="S366" s="1"/>
      <c r="T366" s="1"/>
      <c r="U366" s="1"/>
      <c r="V366" s="1"/>
      <c r="W366" s="1"/>
    </row>
    <row r="367" spans="1:23" ht="9.75" customHeight="1">
      <c r="A367" s="1"/>
      <c r="B367" s="1"/>
      <c r="C367" s="1"/>
      <c r="D367" s="1"/>
      <c r="E367" s="1"/>
      <c r="F367" s="1"/>
      <c r="G367" s="1"/>
      <c r="H367" s="1"/>
      <c r="I367" s="1"/>
      <c r="J367" s="1"/>
      <c r="K367" s="1"/>
      <c r="L367" s="1"/>
      <c r="M367" s="1"/>
      <c r="N367" s="1"/>
      <c r="O367" s="1"/>
      <c r="P367" s="1"/>
      <c r="Q367" s="1"/>
      <c r="R367" s="1"/>
      <c r="S367" s="1"/>
      <c r="T367" s="1"/>
      <c r="U367" s="1"/>
      <c r="V367" s="1"/>
      <c r="W367" s="1"/>
    </row>
    <row r="368" spans="1:23" ht="9.75" customHeight="1">
      <c r="A368" s="1"/>
      <c r="B368" s="1"/>
      <c r="C368" s="1"/>
      <c r="D368" s="1"/>
      <c r="E368" s="1"/>
      <c r="F368" s="1"/>
      <c r="G368" s="1"/>
      <c r="H368" s="1"/>
      <c r="I368" s="1"/>
      <c r="J368" s="1"/>
      <c r="K368" s="1"/>
      <c r="L368" s="1"/>
      <c r="M368" s="1"/>
      <c r="N368" s="1"/>
      <c r="O368" s="1"/>
      <c r="P368" s="1"/>
      <c r="Q368" s="1"/>
      <c r="R368" s="1"/>
      <c r="S368" s="1"/>
      <c r="T368" s="1"/>
      <c r="U368" s="1"/>
      <c r="V368" s="1"/>
      <c r="W368" s="1"/>
    </row>
    <row r="369" spans="1:23" ht="9.75" customHeight="1">
      <c r="A369" s="1"/>
      <c r="B369" s="1"/>
      <c r="C369" s="1"/>
      <c r="D369" s="1"/>
      <c r="E369" s="1"/>
      <c r="F369" s="1"/>
      <c r="G369" s="1"/>
      <c r="H369" s="1"/>
      <c r="I369" s="1"/>
      <c r="J369" s="1"/>
      <c r="K369" s="1"/>
      <c r="L369" s="1"/>
      <c r="M369" s="1"/>
      <c r="N369" s="1"/>
      <c r="O369" s="1"/>
      <c r="P369" s="1"/>
      <c r="Q369" s="1"/>
      <c r="R369" s="1"/>
      <c r="S369" s="1"/>
      <c r="T369" s="1"/>
      <c r="U369" s="1"/>
      <c r="V369" s="1"/>
      <c r="W369" s="1"/>
    </row>
    <row r="370" spans="1:23" ht="9.75" customHeight="1">
      <c r="A370" s="1"/>
      <c r="B370" s="1"/>
      <c r="C370" s="1"/>
      <c r="D370" s="1"/>
      <c r="E370" s="1"/>
      <c r="F370" s="1"/>
      <c r="G370" s="1"/>
      <c r="H370" s="1"/>
      <c r="I370" s="1"/>
      <c r="J370" s="1"/>
      <c r="K370" s="1"/>
      <c r="L370" s="1"/>
      <c r="M370" s="1"/>
      <c r="N370" s="1"/>
      <c r="O370" s="1"/>
      <c r="P370" s="1"/>
      <c r="Q370" s="1"/>
      <c r="R370" s="1"/>
      <c r="S370" s="1"/>
      <c r="T370" s="1"/>
      <c r="U370" s="1"/>
      <c r="V370" s="1"/>
      <c r="W370" s="1"/>
    </row>
    <row r="371" spans="1:23" ht="9.75" customHeight="1">
      <c r="A371" s="1"/>
      <c r="B371" s="1"/>
      <c r="C371" s="1"/>
      <c r="D371" s="1"/>
      <c r="E371" s="1"/>
      <c r="F371" s="1"/>
      <c r="G371" s="1"/>
      <c r="H371" s="1"/>
      <c r="I371" s="1"/>
      <c r="J371" s="1"/>
      <c r="K371" s="1"/>
      <c r="L371" s="1"/>
      <c r="M371" s="1"/>
      <c r="N371" s="1"/>
      <c r="O371" s="1"/>
      <c r="P371" s="1"/>
      <c r="Q371" s="1"/>
      <c r="R371" s="1"/>
      <c r="S371" s="1"/>
      <c r="T371" s="1"/>
      <c r="U371" s="1"/>
      <c r="V371" s="1"/>
      <c r="W371" s="1"/>
    </row>
    <row r="372" spans="1:23" ht="9.75" customHeight="1">
      <c r="A372" s="1"/>
      <c r="B372" s="1"/>
      <c r="C372" s="1"/>
      <c r="D372" s="1"/>
      <c r="E372" s="1"/>
      <c r="F372" s="1"/>
      <c r="G372" s="1"/>
      <c r="H372" s="1"/>
      <c r="I372" s="1"/>
      <c r="J372" s="1"/>
      <c r="K372" s="1"/>
      <c r="L372" s="1"/>
      <c r="M372" s="1"/>
      <c r="N372" s="1"/>
      <c r="O372" s="1"/>
      <c r="P372" s="1"/>
      <c r="Q372" s="1"/>
      <c r="R372" s="1"/>
      <c r="S372" s="1"/>
      <c r="T372" s="1"/>
      <c r="U372" s="1"/>
      <c r="V372" s="1"/>
      <c r="W372" s="1"/>
    </row>
    <row r="373" spans="1:23" ht="9.75" customHeight="1">
      <c r="A373" s="1"/>
      <c r="B373" s="1"/>
      <c r="C373" s="1"/>
      <c r="D373" s="1"/>
      <c r="E373" s="1"/>
      <c r="F373" s="1"/>
      <c r="G373" s="1"/>
      <c r="H373" s="1"/>
      <c r="I373" s="1"/>
      <c r="J373" s="1"/>
      <c r="K373" s="1"/>
      <c r="L373" s="1"/>
      <c r="M373" s="1"/>
      <c r="N373" s="1"/>
      <c r="O373" s="1"/>
      <c r="P373" s="1"/>
      <c r="Q373" s="1"/>
      <c r="R373" s="1"/>
      <c r="S373" s="1"/>
      <c r="T373" s="1"/>
      <c r="U373" s="1"/>
      <c r="V373" s="1"/>
      <c r="W373" s="1"/>
    </row>
    <row r="374" spans="1:23" ht="9.75" customHeight="1">
      <c r="A374" s="1"/>
      <c r="B374" s="1"/>
      <c r="C374" s="1"/>
      <c r="D374" s="1"/>
      <c r="E374" s="1"/>
      <c r="F374" s="1"/>
      <c r="G374" s="1"/>
      <c r="H374" s="1"/>
      <c r="I374" s="1"/>
      <c r="J374" s="1"/>
      <c r="K374" s="1"/>
      <c r="L374" s="1"/>
      <c r="M374" s="1"/>
      <c r="N374" s="1"/>
      <c r="O374" s="1"/>
      <c r="P374" s="1"/>
      <c r="Q374" s="1"/>
      <c r="R374" s="1"/>
      <c r="S374" s="1"/>
      <c r="T374" s="1"/>
      <c r="U374" s="1"/>
      <c r="V374" s="1"/>
      <c r="W374" s="1"/>
    </row>
    <row r="375" spans="1:23" ht="9.75" customHeight="1">
      <c r="A375" s="1"/>
      <c r="B375" s="1"/>
      <c r="C375" s="1"/>
      <c r="D375" s="1"/>
      <c r="E375" s="1"/>
      <c r="F375" s="1"/>
      <c r="G375" s="1"/>
      <c r="H375" s="1"/>
      <c r="I375" s="1"/>
      <c r="J375" s="1"/>
      <c r="K375" s="1"/>
      <c r="L375" s="1"/>
      <c r="M375" s="1"/>
      <c r="N375" s="1"/>
      <c r="O375" s="1"/>
      <c r="P375" s="1"/>
      <c r="Q375" s="1"/>
      <c r="R375" s="1"/>
      <c r="S375" s="1"/>
      <c r="T375" s="1"/>
      <c r="U375" s="1"/>
      <c r="V375" s="1"/>
      <c r="W375" s="1"/>
    </row>
    <row r="376" spans="1:23" ht="9.75" customHeight="1">
      <c r="A376" s="1"/>
      <c r="B376" s="1"/>
      <c r="C376" s="1"/>
      <c r="D376" s="1"/>
      <c r="E376" s="1"/>
      <c r="F376" s="1"/>
      <c r="G376" s="1"/>
      <c r="H376" s="1"/>
      <c r="I376" s="1"/>
      <c r="J376" s="1"/>
      <c r="K376" s="1"/>
      <c r="L376" s="1"/>
      <c r="M376" s="1"/>
      <c r="N376" s="1"/>
      <c r="O376" s="1"/>
      <c r="P376" s="1"/>
      <c r="Q376" s="1"/>
      <c r="R376" s="1"/>
      <c r="S376" s="1"/>
      <c r="T376" s="1"/>
      <c r="U376" s="1"/>
      <c r="V376" s="1"/>
      <c r="W376" s="1"/>
    </row>
    <row r="377" spans="1:23" ht="9.75" customHeight="1">
      <c r="A377" s="1"/>
      <c r="B377" s="1"/>
      <c r="C377" s="1"/>
      <c r="D377" s="1"/>
      <c r="E377" s="1"/>
      <c r="F377" s="1"/>
      <c r="G377" s="1"/>
      <c r="H377" s="1"/>
      <c r="I377" s="1"/>
      <c r="J377" s="1"/>
      <c r="K377" s="1"/>
      <c r="L377" s="1"/>
      <c r="M377" s="1"/>
      <c r="N377" s="1"/>
      <c r="O377" s="1"/>
      <c r="P377" s="1"/>
      <c r="Q377" s="1"/>
      <c r="R377" s="1"/>
      <c r="S377" s="1"/>
      <c r="T377" s="1"/>
      <c r="U377" s="1"/>
      <c r="V377" s="1"/>
      <c r="W377" s="1"/>
    </row>
    <row r="378" spans="1:23" ht="9.75" customHeight="1">
      <c r="A378" s="1"/>
      <c r="B378" s="1"/>
      <c r="C378" s="1"/>
      <c r="D378" s="1"/>
      <c r="E378" s="1"/>
      <c r="F378" s="1"/>
      <c r="G378" s="1"/>
      <c r="H378" s="1"/>
      <c r="I378" s="1"/>
      <c r="J378" s="1"/>
      <c r="K378" s="1"/>
      <c r="L378" s="1"/>
      <c r="M378" s="1"/>
      <c r="N378" s="1"/>
      <c r="O378" s="1"/>
      <c r="P378" s="1"/>
      <c r="Q378" s="1"/>
      <c r="R378" s="1"/>
      <c r="S378" s="1"/>
      <c r="T378" s="1"/>
      <c r="U378" s="1"/>
      <c r="V378" s="1"/>
      <c r="W378" s="1"/>
    </row>
    <row r="379" spans="1:23" ht="9.75" customHeight="1">
      <c r="A379" s="1"/>
      <c r="B379" s="1"/>
      <c r="C379" s="1"/>
      <c r="D379" s="1"/>
      <c r="E379" s="1"/>
      <c r="F379" s="1"/>
      <c r="G379" s="1"/>
      <c r="H379" s="1"/>
      <c r="I379" s="1"/>
      <c r="J379" s="1"/>
      <c r="K379" s="1"/>
      <c r="L379" s="1"/>
      <c r="M379" s="1"/>
      <c r="N379" s="1"/>
      <c r="O379" s="1"/>
      <c r="P379" s="1"/>
      <c r="Q379" s="1"/>
      <c r="R379" s="1"/>
      <c r="S379" s="1"/>
      <c r="T379" s="1"/>
      <c r="U379" s="1"/>
      <c r="V379" s="1"/>
      <c r="W379" s="1"/>
    </row>
    <row r="380" spans="1:23" ht="9.75" customHeight="1">
      <c r="A380" s="1"/>
      <c r="B380" s="1"/>
      <c r="C380" s="1"/>
      <c r="D380" s="1"/>
      <c r="E380" s="1"/>
      <c r="F380" s="1"/>
      <c r="G380" s="1"/>
      <c r="H380" s="1"/>
      <c r="I380" s="1"/>
      <c r="J380" s="1"/>
      <c r="K380" s="1"/>
      <c r="L380" s="1"/>
      <c r="M380" s="1"/>
      <c r="N380" s="1"/>
      <c r="O380" s="1"/>
      <c r="P380" s="1"/>
      <c r="Q380" s="1"/>
      <c r="R380" s="1"/>
      <c r="S380" s="1"/>
      <c r="T380" s="1"/>
      <c r="U380" s="1"/>
      <c r="V380" s="1"/>
      <c r="W380" s="1"/>
    </row>
    <row r="381" spans="1:23" ht="9.75" customHeight="1">
      <c r="A381" s="1"/>
      <c r="B381" s="1"/>
      <c r="C381" s="1"/>
      <c r="D381" s="1"/>
      <c r="E381" s="1"/>
      <c r="F381" s="1"/>
      <c r="G381" s="1"/>
      <c r="H381" s="1"/>
      <c r="I381" s="1"/>
      <c r="J381" s="1"/>
      <c r="K381" s="1"/>
      <c r="L381" s="1"/>
      <c r="M381" s="1"/>
      <c r="N381" s="1"/>
      <c r="O381" s="1"/>
      <c r="P381" s="1"/>
      <c r="Q381" s="1"/>
      <c r="R381" s="1"/>
      <c r="S381" s="1"/>
      <c r="T381" s="1"/>
      <c r="U381" s="1"/>
      <c r="V381" s="1"/>
      <c r="W381" s="1"/>
    </row>
    <row r="382" spans="1:23" ht="9.75" customHeight="1">
      <c r="A382" s="1"/>
      <c r="B382" s="1"/>
      <c r="C382" s="1"/>
      <c r="D382" s="1"/>
      <c r="E382" s="1"/>
      <c r="F382" s="1"/>
      <c r="G382" s="1"/>
      <c r="H382" s="1"/>
      <c r="I382" s="1"/>
      <c r="J382" s="1"/>
      <c r="K382" s="1"/>
      <c r="L382" s="1"/>
      <c r="M382" s="1"/>
      <c r="N382" s="1"/>
      <c r="O382" s="1"/>
      <c r="P382" s="1"/>
      <c r="Q382" s="1"/>
      <c r="R382" s="1"/>
      <c r="S382" s="1"/>
      <c r="T382" s="1"/>
      <c r="U382" s="1"/>
      <c r="V382" s="1"/>
      <c r="W382" s="1"/>
    </row>
    <row r="383" spans="1:23" ht="9.75" customHeight="1">
      <c r="A383" s="1"/>
      <c r="B383" s="1"/>
      <c r="C383" s="1"/>
      <c r="D383" s="1"/>
      <c r="E383" s="1"/>
      <c r="F383" s="1"/>
      <c r="G383" s="1"/>
      <c r="H383" s="1"/>
      <c r="I383" s="1"/>
      <c r="J383" s="1"/>
      <c r="K383" s="1"/>
      <c r="L383" s="1"/>
      <c r="M383" s="1"/>
      <c r="N383" s="1"/>
      <c r="O383" s="1"/>
      <c r="P383" s="1"/>
      <c r="Q383" s="1"/>
      <c r="R383" s="1"/>
      <c r="S383" s="1"/>
      <c r="T383" s="1"/>
      <c r="U383" s="1"/>
      <c r="V383" s="1"/>
      <c r="W383" s="1"/>
    </row>
    <row r="384" spans="1:23" ht="9.75" customHeight="1">
      <c r="A384" s="1"/>
      <c r="B384" s="1"/>
      <c r="C384" s="1"/>
      <c r="D384" s="1"/>
      <c r="E384" s="1"/>
      <c r="F384" s="1"/>
      <c r="G384" s="1"/>
      <c r="H384" s="1"/>
      <c r="I384" s="1"/>
      <c r="J384" s="1"/>
      <c r="K384" s="1"/>
      <c r="L384" s="1"/>
      <c r="M384" s="1"/>
      <c r="N384" s="1"/>
      <c r="O384" s="1"/>
      <c r="P384" s="1"/>
      <c r="Q384" s="1"/>
      <c r="R384" s="1"/>
      <c r="S384" s="1"/>
      <c r="T384" s="1"/>
      <c r="U384" s="1"/>
      <c r="V384" s="1"/>
      <c r="W384" s="1"/>
    </row>
    <row r="385" spans="1:23" ht="9.75" customHeight="1">
      <c r="A385" s="1"/>
      <c r="B385" s="1"/>
      <c r="C385" s="1"/>
      <c r="D385" s="1"/>
      <c r="E385" s="1"/>
      <c r="F385" s="1"/>
      <c r="G385" s="1"/>
      <c r="H385" s="1"/>
      <c r="I385" s="1"/>
      <c r="J385" s="1"/>
      <c r="K385" s="1"/>
      <c r="L385" s="1"/>
      <c r="M385" s="1"/>
      <c r="N385" s="1"/>
      <c r="O385" s="1"/>
      <c r="P385" s="1"/>
      <c r="Q385" s="1"/>
      <c r="R385" s="1"/>
      <c r="S385" s="1"/>
      <c r="T385" s="1"/>
      <c r="U385" s="1"/>
      <c r="V385" s="1"/>
      <c r="W385" s="1"/>
    </row>
    <row r="386" spans="1:23" ht="9.75" customHeight="1">
      <c r="A386" s="1"/>
      <c r="B386" s="1"/>
      <c r="C386" s="1"/>
      <c r="D386" s="1"/>
      <c r="E386" s="1"/>
      <c r="F386" s="1"/>
      <c r="G386" s="1"/>
      <c r="H386" s="1"/>
      <c r="I386" s="1"/>
      <c r="J386" s="1"/>
      <c r="K386" s="1"/>
      <c r="L386" s="1"/>
      <c r="M386" s="1"/>
      <c r="N386" s="1"/>
      <c r="O386" s="1"/>
      <c r="P386" s="1"/>
      <c r="Q386" s="1"/>
      <c r="R386" s="1"/>
      <c r="S386" s="1"/>
      <c r="T386" s="1"/>
      <c r="U386" s="1"/>
      <c r="V386" s="1"/>
      <c r="W386" s="1"/>
    </row>
    <row r="387" spans="1:23" ht="9.75" customHeight="1">
      <c r="A387" s="1"/>
      <c r="B387" s="1"/>
      <c r="C387" s="1"/>
      <c r="D387" s="1"/>
      <c r="E387" s="1"/>
      <c r="F387" s="1"/>
      <c r="G387" s="1"/>
      <c r="H387" s="1"/>
      <c r="I387" s="1"/>
      <c r="J387" s="1"/>
      <c r="K387" s="1"/>
      <c r="L387" s="1"/>
      <c r="M387" s="1"/>
      <c r="N387" s="1"/>
      <c r="O387" s="1"/>
      <c r="P387" s="1"/>
      <c r="Q387" s="1"/>
      <c r="R387" s="1"/>
      <c r="S387" s="1"/>
      <c r="T387" s="1"/>
      <c r="U387" s="1"/>
      <c r="V387" s="1"/>
      <c r="W387" s="1"/>
    </row>
    <row r="388" spans="1:23" ht="9.75" customHeight="1">
      <c r="A388" s="1"/>
      <c r="B388" s="1"/>
      <c r="C388" s="1"/>
      <c r="D388" s="1"/>
      <c r="E388" s="1"/>
      <c r="F388" s="1"/>
      <c r="G388" s="1"/>
      <c r="H388" s="1"/>
      <c r="I388" s="1"/>
      <c r="J388" s="1"/>
      <c r="K388" s="1"/>
      <c r="L388" s="1"/>
      <c r="M388" s="1"/>
      <c r="N388" s="1"/>
      <c r="O388" s="1"/>
      <c r="P388" s="1"/>
      <c r="Q388" s="1"/>
      <c r="R388" s="1"/>
      <c r="S388" s="1"/>
      <c r="T388" s="1"/>
      <c r="U388" s="1"/>
      <c r="V388" s="1"/>
      <c r="W388" s="1"/>
    </row>
    <row r="389" spans="1:23" ht="9.75" customHeight="1">
      <c r="A389" s="1"/>
      <c r="B389" s="1"/>
      <c r="C389" s="1"/>
      <c r="D389" s="1"/>
      <c r="E389" s="1"/>
      <c r="F389" s="1"/>
      <c r="G389" s="1"/>
      <c r="H389" s="1"/>
      <c r="I389" s="1"/>
      <c r="J389" s="1"/>
      <c r="K389" s="1"/>
      <c r="L389" s="1"/>
      <c r="M389" s="1"/>
      <c r="N389" s="1"/>
      <c r="O389" s="1"/>
      <c r="P389" s="1"/>
      <c r="Q389" s="1"/>
      <c r="R389" s="1"/>
      <c r="S389" s="1"/>
      <c r="T389" s="1"/>
      <c r="U389" s="1"/>
      <c r="V389" s="1"/>
      <c r="W389" s="1"/>
    </row>
    <row r="390" spans="1:23" ht="9.75" customHeight="1">
      <c r="A390" s="1"/>
      <c r="B390" s="1"/>
      <c r="C390" s="1"/>
      <c r="D390" s="1"/>
      <c r="E390" s="1"/>
      <c r="F390" s="1"/>
      <c r="G390" s="1"/>
      <c r="H390" s="1"/>
      <c r="I390" s="1"/>
      <c r="J390" s="1"/>
      <c r="K390" s="1"/>
      <c r="L390" s="1"/>
      <c r="M390" s="1"/>
      <c r="N390" s="1"/>
      <c r="O390" s="1"/>
      <c r="P390" s="1"/>
      <c r="Q390" s="1"/>
      <c r="R390" s="1"/>
      <c r="S390" s="1"/>
      <c r="T390" s="1"/>
      <c r="U390" s="1"/>
      <c r="V390" s="1"/>
      <c r="W390" s="1"/>
    </row>
    <row r="391" spans="1:23" ht="9.75" customHeight="1">
      <c r="A391" s="1"/>
      <c r="B391" s="1"/>
      <c r="C391" s="1"/>
      <c r="D391" s="1"/>
      <c r="E391" s="1"/>
      <c r="F391" s="1"/>
      <c r="G391" s="1"/>
      <c r="H391" s="1"/>
      <c r="I391" s="1"/>
      <c r="J391" s="1"/>
      <c r="K391" s="1"/>
      <c r="L391" s="1"/>
      <c r="M391" s="1"/>
      <c r="N391" s="1"/>
      <c r="O391" s="1"/>
      <c r="P391" s="1"/>
      <c r="Q391" s="1"/>
      <c r="R391" s="1"/>
      <c r="S391" s="1"/>
      <c r="T391" s="1"/>
      <c r="U391" s="1"/>
      <c r="V391" s="1"/>
      <c r="W391" s="1"/>
    </row>
    <row r="392" spans="1:23" ht="9.75" customHeight="1">
      <c r="A392" s="1"/>
      <c r="B392" s="1"/>
      <c r="C392" s="1"/>
      <c r="D392" s="1"/>
      <c r="E392" s="1"/>
      <c r="F392" s="1"/>
      <c r="G392" s="1"/>
      <c r="H392" s="1"/>
      <c r="I392" s="1"/>
      <c r="J392" s="1"/>
      <c r="K392" s="1"/>
      <c r="L392" s="1"/>
      <c r="M392" s="1"/>
      <c r="N392" s="1"/>
      <c r="O392" s="1"/>
      <c r="P392" s="1"/>
      <c r="Q392" s="1"/>
      <c r="R392" s="1"/>
      <c r="S392" s="1"/>
      <c r="T392" s="1"/>
      <c r="U392" s="1"/>
      <c r="V392" s="1"/>
      <c r="W392" s="1"/>
    </row>
    <row r="393" spans="1:23" ht="9.75" customHeight="1">
      <c r="A393" s="1"/>
      <c r="B393" s="1"/>
      <c r="C393" s="1"/>
      <c r="D393" s="1"/>
      <c r="E393" s="1"/>
      <c r="F393" s="1"/>
      <c r="G393" s="1"/>
      <c r="H393" s="1"/>
      <c r="I393" s="1"/>
      <c r="J393" s="1"/>
      <c r="K393" s="1"/>
      <c r="L393" s="1"/>
      <c r="M393" s="1"/>
      <c r="N393" s="1"/>
      <c r="O393" s="1"/>
      <c r="P393" s="1"/>
      <c r="Q393" s="1"/>
      <c r="R393" s="1"/>
      <c r="S393" s="1"/>
      <c r="T393" s="1"/>
      <c r="U393" s="1"/>
      <c r="V393" s="1"/>
      <c r="W393" s="1"/>
    </row>
    <row r="394" spans="1:23" ht="9.75" customHeight="1">
      <c r="A394" s="1"/>
      <c r="B394" s="1"/>
      <c r="C394" s="1"/>
      <c r="D394" s="1"/>
      <c r="E394" s="1"/>
      <c r="F394" s="1"/>
      <c r="G394" s="1"/>
      <c r="H394" s="1"/>
      <c r="I394" s="1"/>
      <c r="J394" s="1"/>
      <c r="K394" s="1"/>
      <c r="L394" s="1"/>
      <c r="M394" s="1"/>
      <c r="N394" s="1"/>
      <c r="O394" s="1"/>
      <c r="P394" s="1"/>
      <c r="Q394" s="1"/>
      <c r="R394" s="1"/>
      <c r="S394" s="1"/>
      <c r="T394" s="1"/>
      <c r="U394" s="1"/>
      <c r="V394" s="1"/>
      <c r="W394" s="1"/>
    </row>
    <row r="395" spans="1:23" ht="9.75" customHeight="1">
      <c r="A395" s="1"/>
      <c r="B395" s="1"/>
      <c r="C395" s="1"/>
      <c r="D395" s="1"/>
      <c r="E395" s="1"/>
      <c r="F395" s="1"/>
      <c r="G395" s="1"/>
      <c r="H395" s="1"/>
      <c r="I395" s="1"/>
      <c r="J395" s="1"/>
      <c r="K395" s="1"/>
      <c r="L395" s="1"/>
      <c r="M395" s="1"/>
      <c r="N395" s="1"/>
      <c r="O395" s="1"/>
      <c r="P395" s="1"/>
      <c r="Q395" s="1"/>
      <c r="R395" s="1"/>
      <c r="S395" s="1"/>
      <c r="T395" s="1"/>
      <c r="U395" s="1"/>
      <c r="V395" s="1"/>
      <c r="W395" s="1"/>
    </row>
    <row r="396" spans="1:23" ht="9.75" customHeight="1">
      <c r="A396" s="1"/>
      <c r="B396" s="1"/>
      <c r="C396" s="1"/>
      <c r="D396" s="1"/>
      <c r="E396" s="1"/>
      <c r="F396" s="1"/>
      <c r="G396" s="1"/>
      <c r="H396" s="1"/>
      <c r="I396" s="1"/>
      <c r="J396" s="1"/>
      <c r="K396" s="1"/>
      <c r="L396" s="1"/>
      <c r="M396" s="1"/>
      <c r="N396" s="1"/>
      <c r="O396" s="1"/>
      <c r="P396" s="1"/>
      <c r="Q396" s="1"/>
      <c r="R396" s="1"/>
      <c r="S396" s="1"/>
      <c r="T396" s="1"/>
      <c r="U396" s="1"/>
      <c r="V396" s="1"/>
      <c r="W396" s="1"/>
    </row>
    <row r="397" spans="1:23" ht="9.75" customHeight="1">
      <c r="A397" s="1"/>
      <c r="B397" s="1"/>
      <c r="C397" s="1"/>
      <c r="D397" s="1"/>
      <c r="E397" s="1"/>
      <c r="F397" s="1"/>
      <c r="G397" s="1"/>
      <c r="H397" s="1"/>
      <c r="I397" s="1"/>
      <c r="J397" s="1"/>
      <c r="K397" s="1"/>
      <c r="L397" s="1"/>
      <c r="M397" s="1"/>
      <c r="N397" s="1"/>
      <c r="O397" s="1"/>
      <c r="P397" s="1"/>
      <c r="Q397" s="1"/>
      <c r="R397" s="1"/>
      <c r="S397" s="1"/>
      <c r="T397" s="1"/>
      <c r="U397" s="1"/>
      <c r="V397" s="1"/>
      <c r="W397" s="1"/>
    </row>
    <row r="398" spans="1:23" ht="9.75" customHeight="1">
      <c r="A398" s="1"/>
      <c r="B398" s="1"/>
      <c r="C398" s="1"/>
      <c r="D398" s="1"/>
      <c r="E398" s="1"/>
      <c r="F398" s="1"/>
      <c r="G398" s="1"/>
      <c r="H398" s="1"/>
      <c r="I398" s="1"/>
      <c r="J398" s="1"/>
      <c r="K398" s="1"/>
      <c r="L398" s="1"/>
      <c r="M398" s="1"/>
      <c r="N398" s="1"/>
      <c r="O398" s="1"/>
      <c r="P398" s="1"/>
      <c r="Q398" s="1"/>
      <c r="R398" s="1"/>
      <c r="S398" s="1"/>
      <c r="T398" s="1"/>
      <c r="U398" s="1"/>
      <c r="V398" s="1"/>
      <c r="W398" s="1"/>
    </row>
    <row r="399" spans="1:23" ht="9.75" customHeight="1">
      <c r="A399" s="1"/>
      <c r="B399" s="1"/>
      <c r="C399" s="1"/>
      <c r="D399" s="1"/>
      <c r="E399" s="1"/>
      <c r="F399" s="1"/>
      <c r="G399" s="1"/>
      <c r="H399" s="1"/>
      <c r="I399" s="1"/>
      <c r="J399" s="1"/>
      <c r="K399" s="1"/>
      <c r="L399" s="1"/>
      <c r="M399" s="1"/>
      <c r="N399" s="1"/>
      <c r="O399" s="1"/>
      <c r="P399" s="1"/>
      <c r="Q399" s="1"/>
      <c r="R399" s="1"/>
      <c r="S399" s="1"/>
      <c r="T399" s="1"/>
      <c r="U399" s="1"/>
      <c r="V399" s="1"/>
      <c r="W399" s="1"/>
    </row>
    <row r="400" spans="1:23" ht="9.75" customHeight="1">
      <c r="A400" s="1"/>
      <c r="B400" s="1"/>
      <c r="C400" s="1"/>
      <c r="D400" s="1"/>
      <c r="E400" s="1"/>
      <c r="F400" s="1"/>
      <c r="G400" s="1"/>
      <c r="H400" s="1"/>
      <c r="I400" s="1"/>
      <c r="J400" s="1"/>
      <c r="K400" s="1"/>
      <c r="L400" s="1"/>
      <c r="M400" s="1"/>
      <c r="N400" s="1"/>
      <c r="O400" s="1"/>
      <c r="P400" s="1"/>
      <c r="Q400" s="1"/>
      <c r="R400" s="1"/>
      <c r="S400" s="1"/>
      <c r="T400" s="1"/>
      <c r="U400" s="1"/>
      <c r="V400" s="1"/>
      <c r="W400" s="1"/>
    </row>
    <row r="401" spans="1:23" ht="9.75" customHeight="1">
      <c r="A401" s="1"/>
      <c r="B401" s="1"/>
      <c r="C401" s="1"/>
      <c r="D401" s="1"/>
      <c r="E401" s="1"/>
      <c r="F401" s="1"/>
      <c r="G401" s="1"/>
      <c r="H401" s="1"/>
      <c r="I401" s="1"/>
      <c r="J401" s="1"/>
      <c r="K401" s="1"/>
      <c r="L401" s="1"/>
      <c r="M401" s="1"/>
      <c r="N401" s="1"/>
      <c r="O401" s="1"/>
      <c r="P401" s="1"/>
      <c r="Q401" s="1"/>
      <c r="R401" s="1"/>
      <c r="S401" s="1"/>
      <c r="T401" s="1"/>
      <c r="U401" s="1"/>
      <c r="V401" s="1"/>
      <c r="W401" s="1"/>
    </row>
    <row r="402" spans="1:23" ht="9.75" customHeight="1">
      <c r="A402" s="1"/>
      <c r="B402" s="1"/>
      <c r="C402" s="1"/>
      <c r="D402" s="1"/>
      <c r="E402" s="1"/>
      <c r="F402" s="1"/>
      <c r="G402" s="1"/>
      <c r="H402" s="1"/>
      <c r="I402" s="1"/>
      <c r="J402" s="1"/>
      <c r="K402" s="1"/>
      <c r="L402" s="1"/>
      <c r="M402" s="1"/>
      <c r="N402" s="1"/>
      <c r="O402" s="1"/>
      <c r="P402" s="1"/>
      <c r="Q402" s="1"/>
      <c r="R402" s="1"/>
      <c r="S402" s="1"/>
      <c r="T402" s="1"/>
      <c r="U402" s="1"/>
      <c r="V402" s="1"/>
      <c r="W402" s="1"/>
    </row>
    <row r="403" spans="1:23" ht="9.75" customHeight="1">
      <c r="A403" s="1"/>
      <c r="B403" s="1"/>
      <c r="C403" s="1"/>
      <c r="D403" s="1"/>
      <c r="E403" s="1"/>
      <c r="F403" s="1"/>
      <c r="G403" s="1"/>
      <c r="H403" s="1"/>
      <c r="I403" s="1"/>
      <c r="J403" s="1"/>
      <c r="K403" s="1"/>
      <c r="L403" s="1"/>
      <c r="M403" s="1"/>
      <c r="N403" s="1"/>
      <c r="O403" s="1"/>
      <c r="P403" s="1"/>
      <c r="Q403" s="1"/>
      <c r="R403" s="1"/>
      <c r="S403" s="1"/>
      <c r="T403" s="1"/>
      <c r="U403" s="1"/>
      <c r="V403" s="1"/>
      <c r="W403" s="1"/>
    </row>
    <row r="404" spans="1:23" ht="9.75" customHeight="1">
      <c r="A404" s="1"/>
      <c r="B404" s="1"/>
      <c r="C404" s="1"/>
      <c r="D404" s="1"/>
      <c r="E404" s="1"/>
      <c r="F404" s="1"/>
      <c r="G404" s="1"/>
      <c r="H404" s="1"/>
      <c r="I404" s="1"/>
      <c r="J404" s="1"/>
      <c r="K404" s="1"/>
      <c r="L404" s="1"/>
      <c r="M404" s="1"/>
      <c r="N404" s="1"/>
      <c r="O404" s="1"/>
      <c r="P404" s="1"/>
      <c r="Q404" s="1"/>
      <c r="R404" s="1"/>
      <c r="S404" s="1"/>
      <c r="T404" s="1"/>
      <c r="U404" s="1"/>
      <c r="V404" s="1"/>
      <c r="W404" s="1"/>
    </row>
    <row r="405" spans="1:23" ht="9.75" customHeight="1">
      <c r="A405" s="1"/>
      <c r="B405" s="1"/>
      <c r="C405" s="1"/>
      <c r="D405" s="1"/>
      <c r="E405" s="1"/>
      <c r="F405" s="1"/>
      <c r="G405" s="1"/>
      <c r="H405" s="1"/>
      <c r="I405" s="1"/>
      <c r="J405" s="1"/>
      <c r="K405" s="1"/>
      <c r="L405" s="1"/>
      <c r="M405" s="1"/>
      <c r="N405" s="1"/>
      <c r="O405" s="1"/>
      <c r="P405" s="1"/>
      <c r="Q405" s="1"/>
      <c r="R405" s="1"/>
      <c r="S405" s="1"/>
      <c r="T405" s="1"/>
      <c r="U405" s="1"/>
      <c r="V405" s="1"/>
      <c r="W405" s="1"/>
    </row>
    <row r="406" spans="1:23" ht="9.75" customHeight="1">
      <c r="A406" s="1"/>
      <c r="B406" s="1"/>
      <c r="C406" s="1"/>
      <c r="D406" s="1"/>
      <c r="E406" s="1"/>
      <c r="F406" s="1"/>
      <c r="G406" s="1"/>
      <c r="H406" s="1"/>
      <c r="I406" s="1"/>
      <c r="J406" s="1"/>
      <c r="K406" s="1"/>
      <c r="L406" s="1"/>
      <c r="M406" s="1"/>
      <c r="N406" s="1"/>
      <c r="O406" s="1"/>
      <c r="P406" s="1"/>
      <c r="Q406" s="1"/>
      <c r="R406" s="1"/>
      <c r="S406" s="1"/>
      <c r="T406" s="1"/>
      <c r="U406" s="1"/>
      <c r="V406" s="1"/>
      <c r="W406" s="1"/>
    </row>
    <row r="407" spans="1:23" ht="9.75" customHeight="1">
      <c r="A407" s="1"/>
      <c r="B407" s="1"/>
      <c r="C407" s="1"/>
      <c r="D407" s="1"/>
      <c r="E407" s="1"/>
      <c r="F407" s="1"/>
      <c r="G407" s="1"/>
      <c r="H407" s="1"/>
      <c r="I407" s="1"/>
      <c r="J407" s="1"/>
      <c r="K407" s="1"/>
      <c r="L407" s="1"/>
      <c r="M407" s="1"/>
      <c r="N407" s="1"/>
      <c r="O407" s="1"/>
      <c r="P407" s="1"/>
      <c r="Q407" s="1"/>
      <c r="R407" s="1"/>
      <c r="S407" s="1"/>
      <c r="T407" s="1"/>
      <c r="U407" s="1"/>
      <c r="V407" s="1"/>
      <c r="W407" s="1"/>
    </row>
    <row r="408" spans="1:23" ht="9.75" customHeight="1">
      <c r="A408" s="1"/>
      <c r="B408" s="1"/>
      <c r="C408" s="1"/>
      <c r="D408" s="1"/>
      <c r="E408" s="1"/>
      <c r="F408" s="1"/>
      <c r="G408" s="1"/>
      <c r="H408" s="1"/>
      <c r="I408" s="1"/>
      <c r="J408" s="1"/>
      <c r="K408" s="1"/>
      <c r="L408" s="1"/>
      <c r="M408" s="1"/>
      <c r="N408" s="1"/>
      <c r="O408" s="1"/>
      <c r="P408" s="1"/>
      <c r="Q408" s="1"/>
      <c r="R408" s="1"/>
      <c r="S408" s="1"/>
      <c r="T408" s="1"/>
      <c r="U408" s="1"/>
      <c r="V408" s="1"/>
      <c r="W408" s="1"/>
    </row>
    <row r="409" spans="1:23" ht="9.75" customHeight="1">
      <c r="A409" s="1"/>
      <c r="B409" s="1"/>
      <c r="C409" s="1"/>
      <c r="D409" s="1"/>
      <c r="E409" s="1"/>
      <c r="F409" s="1"/>
      <c r="G409" s="1"/>
      <c r="H409" s="1"/>
      <c r="I409" s="1"/>
      <c r="J409" s="1"/>
      <c r="K409" s="1"/>
      <c r="L409" s="1"/>
      <c r="M409" s="1"/>
      <c r="N409" s="1"/>
      <c r="O409" s="1"/>
      <c r="P409" s="1"/>
      <c r="Q409" s="1"/>
      <c r="R409" s="1"/>
      <c r="S409" s="1"/>
      <c r="T409" s="1"/>
      <c r="U409" s="1"/>
      <c r="V409" s="1"/>
      <c r="W409" s="1"/>
    </row>
    <row r="410" spans="1:23" ht="9.75" customHeight="1">
      <c r="A410" s="1"/>
      <c r="B410" s="1"/>
      <c r="C410" s="1"/>
      <c r="D410" s="1"/>
      <c r="E410" s="1"/>
      <c r="F410" s="1"/>
      <c r="G410" s="1"/>
      <c r="H410" s="1"/>
      <c r="I410" s="1"/>
      <c r="J410" s="1"/>
      <c r="K410" s="1"/>
      <c r="L410" s="1"/>
      <c r="M410" s="1"/>
      <c r="N410" s="1"/>
      <c r="O410" s="1"/>
      <c r="P410" s="1"/>
      <c r="Q410" s="1"/>
      <c r="R410" s="1"/>
      <c r="S410" s="1"/>
      <c r="T410" s="1"/>
      <c r="U410" s="1"/>
      <c r="V410" s="1"/>
      <c r="W410" s="1"/>
    </row>
    <row r="411" spans="1:23" ht="9.75" customHeight="1">
      <c r="A411" s="1"/>
      <c r="B411" s="1"/>
      <c r="C411" s="1"/>
      <c r="D411" s="1"/>
      <c r="E411" s="1"/>
      <c r="F411" s="1"/>
      <c r="G411" s="1"/>
      <c r="H411" s="1"/>
      <c r="I411" s="1"/>
      <c r="J411" s="1"/>
      <c r="K411" s="1"/>
      <c r="L411" s="1"/>
      <c r="M411" s="1"/>
      <c r="N411" s="1"/>
      <c r="O411" s="1"/>
      <c r="P411" s="1"/>
      <c r="Q411" s="1"/>
      <c r="R411" s="1"/>
      <c r="S411" s="1"/>
      <c r="T411" s="1"/>
      <c r="U411" s="1"/>
      <c r="V411" s="1"/>
      <c r="W411" s="1"/>
    </row>
    <row r="412" spans="1:23" ht="9.75" customHeight="1">
      <c r="A412" s="1"/>
      <c r="B412" s="1"/>
      <c r="C412" s="1"/>
      <c r="D412" s="1"/>
      <c r="E412" s="1"/>
      <c r="F412" s="1"/>
      <c r="G412" s="1"/>
      <c r="H412" s="1"/>
      <c r="I412" s="1"/>
      <c r="J412" s="1"/>
      <c r="K412" s="1"/>
      <c r="L412" s="1"/>
      <c r="M412" s="1"/>
      <c r="N412" s="1"/>
      <c r="O412" s="1"/>
      <c r="P412" s="1"/>
      <c r="Q412" s="1"/>
      <c r="R412" s="1"/>
      <c r="S412" s="1"/>
      <c r="T412" s="1"/>
      <c r="U412" s="1"/>
      <c r="V412" s="1"/>
      <c r="W412" s="1"/>
    </row>
    <row r="413" spans="1:23" ht="9.75" customHeight="1">
      <c r="A413" s="1"/>
      <c r="B413" s="1"/>
      <c r="C413" s="1"/>
      <c r="D413" s="1"/>
      <c r="E413" s="1"/>
      <c r="F413" s="1"/>
      <c r="G413" s="1"/>
      <c r="H413" s="1"/>
      <c r="I413" s="1"/>
      <c r="J413" s="1"/>
      <c r="K413" s="1"/>
      <c r="L413" s="1"/>
      <c r="M413" s="1"/>
      <c r="N413" s="1"/>
      <c r="O413" s="1"/>
      <c r="P413" s="1"/>
      <c r="Q413" s="1"/>
      <c r="R413" s="1"/>
      <c r="S413" s="1"/>
      <c r="T413" s="1"/>
      <c r="U413" s="1"/>
      <c r="V413" s="1"/>
      <c r="W413" s="1"/>
    </row>
    <row r="414" spans="1:23" ht="9.75" customHeight="1">
      <c r="A414" s="1"/>
      <c r="B414" s="1"/>
      <c r="C414" s="1"/>
      <c r="D414" s="1"/>
      <c r="E414" s="1"/>
      <c r="F414" s="1"/>
      <c r="G414" s="1"/>
      <c r="H414" s="1"/>
      <c r="I414" s="1"/>
      <c r="J414" s="1"/>
      <c r="K414" s="1"/>
      <c r="L414" s="1"/>
      <c r="M414" s="1"/>
      <c r="N414" s="1"/>
      <c r="O414" s="1"/>
      <c r="P414" s="1"/>
      <c r="Q414" s="1"/>
      <c r="R414" s="1"/>
      <c r="S414" s="1"/>
      <c r="T414" s="1"/>
      <c r="U414" s="1"/>
      <c r="V414" s="1"/>
      <c r="W414" s="1"/>
    </row>
    <row r="415" spans="1:23" ht="9.75" customHeight="1">
      <c r="A415" s="1"/>
      <c r="B415" s="1"/>
      <c r="C415" s="1"/>
      <c r="D415" s="1"/>
      <c r="E415" s="1"/>
      <c r="F415" s="1"/>
      <c r="G415" s="1"/>
      <c r="H415" s="1"/>
      <c r="I415" s="1"/>
      <c r="J415" s="1"/>
      <c r="K415" s="1"/>
      <c r="L415" s="1"/>
      <c r="M415" s="1"/>
      <c r="N415" s="1"/>
      <c r="O415" s="1"/>
      <c r="P415" s="1"/>
      <c r="Q415" s="1"/>
      <c r="R415" s="1"/>
      <c r="S415" s="1"/>
      <c r="T415" s="1"/>
      <c r="U415" s="1"/>
      <c r="V415" s="1"/>
      <c r="W415" s="1"/>
    </row>
    <row r="416" spans="1:23" ht="9.75" customHeight="1">
      <c r="A416" s="1"/>
      <c r="B416" s="1"/>
      <c r="C416" s="1"/>
      <c r="D416" s="1"/>
      <c r="E416" s="1"/>
      <c r="F416" s="1"/>
      <c r="G416" s="1"/>
      <c r="H416" s="1"/>
      <c r="I416" s="1"/>
      <c r="J416" s="1"/>
      <c r="K416" s="1"/>
      <c r="L416" s="1"/>
      <c r="M416" s="1"/>
      <c r="N416" s="1"/>
      <c r="O416" s="1"/>
      <c r="P416" s="1"/>
      <c r="Q416" s="1"/>
      <c r="R416" s="1"/>
      <c r="S416" s="1"/>
      <c r="T416" s="1"/>
      <c r="U416" s="1"/>
      <c r="V416" s="1"/>
      <c r="W416" s="1"/>
    </row>
    <row r="417" spans="1:23" ht="9.75" customHeight="1">
      <c r="A417" s="1"/>
      <c r="B417" s="1"/>
      <c r="C417" s="1"/>
      <c r="D417" s="1"/>
      <c r="E417" s="1"/>
      <c r="F417" s="1"/>
      <c r="G417" s="1"/>
      <c r="H417" s="1"/>
      <c r="I417" s="1"/>
      <c r="J417" s="1"/>
      <c r="K417" s="1"/>
      <c r="L417" s="1"/>
      <c r="M417" s="1"/>
      <c r="N417" s="1"/>
      <c r="O417" s="1"/>
      <c r="P417" s="1"/>
      <c r="Q417" s="1"/>
      <c r="R417" s="1"/>
      <c r="S417" s="1"/>
      <c r="T417" s="1"/>
      <c r="U417" s="1"/>
      <c r="V417" s="1"/>
      <c r="W417" s="1"/>
    </row>
    <row r="418" spans="1:23" ht="9.75" customHeight="1">
      <c r="A418" s="1"/>
      <c r="B418" s="1"/>
      <c r="C418" s="1"/>
      <c r="D418" s="1"/>
      <c r="E418" s="1"/>
      <c r="F418" s="1"/>
      <c r="G418" s="1"/>
      <c r="H418" s="1"/>
      <c r="I418" s="1"/>
      <c r="J418" s="1"/>
      <c r="K418" s="1"/>
      <c r="L418" s="1"/>
      <c r="M418" s="1"/>
      <c r="N418" s="1"/>
      <c r="O418" s="1"/>
      <c r="P418" s="1"/>
      <c r="Q418" s="1"/>
      <c r="R418" s="1"/>
      <c r="S418" s="1"/>
      <c r="T418" s="1"/>
      <c r="U418" s="1"/>
      <c r="V418" s="1"/>
      <c r="W418" s="1"/>
    </row>
    <row r="419" spans="1:23" ht="9.75" customHeight="1">
      <c r="A419" s="1"/>
      <c r="B419" s="1"/>
      <c r="C419" s="1"/>
      <c r="D419" s="1"/>
      <c r="E419" s="1"/>
      <c r="F419" s="1"/>
      <c r="G419" s="1"/>
      <c r="H419" s="1"/>
      <c r="I419" s="1"/>
      <c r="J419" s="1"/>
      <c r="K419" s="1"/>
      <c r="L419" s="1"/>
      <c r="M419" s="1"/>
      <c r="N419" s="1"/>
      <c r="O419" s="1"/>
      <c r="P419" s="1"/>
      <c r="Q419" s="1"/>
      <c r="R419" s="1"/>
      <c r="S419" s="1"/>
      <c r="T419" s="1"/>
      <c r="U419" s="1"/>
      <c r="V419" s="1"/>
      <c r="W419" s="1"/>
    </row>
    <row r="420" spans="1:23" ht="9.75" customHeight="1">
      <c r="A420" s="1"/>
      <c r="B420" s="1"/>
      <c r="C420" s="1"/>
      <c r="D420" s="1"/>
      <c r="E420" s="1"/>
      <c r="F420" s="1"/>
      <c r="G420" s="1"/>
      <c r="H420" s="1"/>
      <c r="I420" s="1"/>
      <c r="J420" s="1"/>
      <c r="K420" s="1"/>
      <c r="L420" s="1"/>
      <c r="M420" s="1"/>
      <c r="N420" s="1"/>
      <c r="O420" s="1"/>
      <c r="P420" s="1"/>
      <c r="Q420" s="1"/>
      <c r="R420" s="1"/>
      <c r="S420" s="1"/>
      <c r="T420" s="1"/>
      <c r="U420" s="1"/>
      <c r="V420" s="1"/>
      <c r="W420" s="1"/>
    </row>
    <row r="421" spans="1:23" ht="9.75" customHeight="1">
      <c r="A421" s="1"/>
      <c r="B421" s="1"/>
      <c r="C421" s="1"/>
      <c r="D421" s="1"/>
      <c r="E421" s="1"/>
      <c r="F421" s="1"/>
      <c r="G421" s="1"/>
      <c r="H421" s="1"/>
      <c r="I421" s="1"/>
      <c r="J421" s="1"/>
      <c r="K421" s="1"/>
      <c r="L421" s="1"/>
      <c r="M421" s="1"/>
      <c r="N421" s="1"/>
      <c r="O421" s="1"/>
      <c r="P421" s="1"/>
      <c r="Q421" s="1"/>
      <c r="R421" s="1"/>
      <c r="S421" s="1"/>
      <c r="T421" s="1"/>
      <c r="U421" s="1"/>
      <c r="V421" s="1"/>
      <c r="W421" s="1"/>
    </row>
    <row r="422" spans="1:23" ht="9.75" customHeight="1">
      <c r="A422" s="1"/>
      <c r="B422" s="1"/>
      <c r="C422" s="1"/>
      <c r="D422" s="1"/>
      <c r="E422" s="1"/>
      <c r="F422" s="1"/>
      <c r="G422" s="1"/>
      <c r="H422" s="1"/>
      <c r="I422" s="1"/>
      <c r="J422" s="1"/>
      <c r="K422" s="1"/>
      <c r="L422" s="1"/>
      <c r="M422" s="1"/>
      <c r="N422" s="1"/>
      <c r="O422" s="1"/>
      <c r="P422" s="1"/>
      <c r="Q422" s="1"/>
      <c r="R422" s="1"/>
      <c r="S422" s="1"/>
      <c r="T422" s="1"/>
      <c r="U422" s="1"/>
      <c r="V422" s="1"/>
      <c r="W422" s="1"/>
    </row>
    <row r="423" spans="1:23" ht="9.75" customHeight="1">
      <c r="A423" s="1"/>
      <c r="B423" s="1"/>
      <c r="C423" s="1"/>
      <c r="D423" s="1"/>
      <c r="E423" s="1"/>
      <c r="F423" s="1"/>
      <c r="G423" s="1"/>
      <c r="H423" s="1"/>
      <c r="I423" s="1"/>
      <c r="J423" s="1"/>
      <c r="K423" s="1"/>
      <c r="L423" s="1"/>
      <c r="M423" s="1"/>
      <c r="N423" s="1"/>
      <c r="O423" s="1"/>
      <c r="P423" s="1"/>
      <c r="Q423" s="1"/>
      <c r="R423" s="1"/>
      <c r="S423" s="1"/>
      <c r="T423" s="1"/>
      <c r="U423" s="1"/>
      <c r="V423" s="1"/>
      <c r="W423" s="1"/>
    </row>
    <row r="424" spans="1:23" ht="9.75" customHeight="1">
      <c r="A424" s="1"/>
      <c r="B424" s="1"/>
      <c r="C424" s="1"/>
      <c r="D424" s="1"/>
      <c r="E424" s="1"/>
      <c r="F424" s="1"/>
      <c r="G424" s="1"/>
      <c r="H424" s="1"/>
      <c r="I424" s="1"/>
      <c r="J424" s="1"/>
      <c r="K424" s="1"/>
      <c r="L424" s="1"/>
      <c r="M424" s="1"/>
      <c r="N424" s="1"/>
      <c r="O424" s="1"/>
      <c r="P424" s="1"/>
      <c r="Q424" s="1"/>
      <c r="R424" s="1"/>
      <c r="S424" s="1"/>
      <c r="T424" s="1"/>
      <c r="U424" s="1"/>
      <c r="V424" s="1"/>
      <c r="W424" s="1"/>
    </row>
    <row r="425" spans="1:23" ht="9.75" customHeight="1">
      <c r="A425" s="1"/>
      <c r="B425" s="1"/>
      <c r="C425" s="1"/>
      <c r="D425" s="1"/>
      <c r="E425" s="1"/>
      <c r="F425" s="1"/>
      <c r="G425" s="1"/>
      <c r="H425" s="1"/>
      <c r="I425" s="1"/>
      <c r="J425" s="1"/>
      <c r="K425" s="1"/>
      <c r="L425" s="1"/>
      <c r="M425" s="1"/>
      <c r="N425" s="1"/>
      <c r="O425" s="1"/>
      <c r="P425" s="1"/>
      <c r="Q425" s="1"/>
      <c r="R425" s="1"/>
      <c r="S425" s="1"/>
      <c r="T425" s="1"/>
      <c r="U425" s="1"/>
      <c r="V425" s="1"/>
      <c r="W425" s="1"/>
    </row>
    <row r="426" spans="1:23" ht="9.75" customHeight="1">
      <c r="A426" s="1"/>
      <c r="B426" s="1"/>
      <c r="C426" s="1"/>
      <c r="D426" s="1"/>
      <c r="E426" s="1"/>
      <c r="F426" s="1"/>
      <c r="G426" s="1"/>
      <c r="H426" s="1"/>
      <c r="I426" s="1"/>
      <c r="J426" s="1"/>
      <c r="K426" s="1"/>
      <c r="L426" s="1"/>
      <c r="M426" s="1"/>
      <c r="N426" s="1"/>
      <c r="O426" s="1"/>
      <c r="P426" s="1"/>
      <c r="Q426" s="1"/>
      <c r="R426" s="1"/>
      <c r="S426" s="1"/>
      <c r="T426" s="1"/>
      <c r="U426" s="1"/>
      <c r="V426" s="1"/>
      <c r="W426" s="1"/>
    </row>
    <row r="427" spans="1:23" ht="9.75" customHeight="1">
      <c r="A427" s="1"/>
      <c r="B427" s="1"/>
      <c r="C427" s="1"/>
      <c r="D427" s="1"/>
      <c r="E427" s="1"/>
      <c r="F427" s="1"/>
      <c r="G427" s="1"/>
      <c r="H427" s="1"/>
      <c r="I427" s="1"/>
      <c r="J427" s="1"/>
      <c r="K427" s="1"/>
      <c r="L427" s="1"/>
      <c r="M427" s="1"/>
      <c r="N427" s="1"/>
      <c r="O427" s="1"/>
      <c r="P427" s="1"/>
      <c r="Q427" s="1"/>
      <c r="R427" s="1"/>
      <c r="S427" s="1"/>
      <c r="T427" s="1"/>
      <c r="U427" s="1"/>
      <c r="V427" s="1"/>
      <c r="W427" s="1"/>
    </row>
    <row r="428" spans="1:23" ht="9.75" customHeight="1">
      <c r="A428" s="1"/>
      <c r="B428" s="1"/>
      <c r="C428" s="1"/>
      <c r="D428" s="1"/>
      <c r="E428" s="1"/>
      <c r="F428" s="1"/>
      <c r="G428" s="1"/>
      <c r="H428" s="1"/>
      <c r="I428" s="1"/>
      <c r="J428" s="1"/>
      <c r="K428" s="1"/>
      <c r="L428" s="1"/>
      <c r="M428" s="1"/>
      <c r="N428" s="1"/>
      <c r="O428" s="1"/>
      <c r="P428" s="1"/>
      <c r="Q428" s="1"/>
      <c r="R428" s="1"/>
      <c r="S428" s="1"/>
      <c r="T428" s="1"/>
      <c r="U428" s="1"/>
      <c r="V428" s="1"/>
      <c r="W428" s="1"/>
    </row>
    <row r="429" spans="1:23" ht="9.75" customHeight="1">
      <c r="A429" s="1"/>
      <c r="B429" s="1"/>
      <c r="C429" s="1"/>
      <c r="D429" s="1"/>
      <c r="E429" s="1"/>
      <c r="F429" s="1"/>
      <c r="G429" s="1"/>
      <c r="H429" s="1"/>
      <c r="I429" s="1"/>
      <c r="J429" s="1"/>
      <c r="K429" s="1"/>
      <c r="L429" s="1"/>
      <c r="M429" s="1"/>
      <c r="N429" s="1"/>
      <c r="O429" s="1"/>
      <c r="P429" s="1"/>
      <c r="Q429" s="1"/>
      <c r="R429" s="1"/>
      <c r="S429" s="1"/>
      <c r="T429" s="1"/>
      <c r="U429" s="1"/>
      <c r="V429" s="1"/>
      <c r="W429" s="1"/>
    </row>
    <row r="430" spans="1:23" ht="9.75" customHeight="1">
      <c r="A430" s="1"/>
      <c r="B430" s="1"/>
      <c r="C430" s="1"/>
      <c r="D430" s="1"/>
      <c r="E430" s="1"/>
      <c r="F430" s="1"/>
      <c r="G430" s="1"/>
      <c r="H430" s="1"/>
      <c r="I430" s="1"/>
      <c r="J430" s="1"/>
      <c r="K430" s="1"/>
      <c r="L430" s="1"/>
      <c r="M430" s="1"/>
      <c r="N430" s="1"/>
      <c r="O430" s="1"/>
      <c r="P430" s="1"/>
      <c r="Q430" s="1"/>
      <c r="R430" s="1"/>
      <c r="S430" s="1"/>
      <c r="T430" s="1"/>
      <c r="U430" s="1"/>
      <c r="V430" s="1"/>
      <c r="W430" s="1"/>
    </row>
    <row r="431" spans="1:23" ht="9.75" customHeight="1">
      <c r="A431" s="1"/>
      <c r="B431" s="1"/>
      <c r="C431" s="1"/>
      <c r="D431" s="1"/>
      <c r="E431" s="1"/>
      <c r="F431" s="1"/>
      <c r="G431" s="1"/>
      <c r="H431" s="1"/>
      <c r="I431" s="1"/>
      <c r="J431" s="1"/>
      <c r="K431" s="1"/>
      <c r="L431" s="1"/>
      <c r="M431" s="1"/>
      <c r="N431" s="1"/>
      <c r="O431" s="1"/>
      <c r="P431" s="1"/>
      <c r="Q431" s="1"/>
      <c r="R431" s="1"/>
      <c r="S431" s="1"/>
      <c r="T431" s="1"/>
      <c r="U431" s="1"/>
      <c r="V431" s="1"/>
      <c r="W431" s="1"/>
    </row>
    <row r="432" spans="1:23" ht="9.75" customHeight="1">
      <c r="A432" s="1"/>
      <c r="B432" s="1"/>
      <c r="C432" s="1"/>
      <c r="D432" s="1"/>
      <c r="E432" s="1"/>
      <c r="F432" s="1"/>
      <c r="G432" s="1"/>
      <c r="H432" s="1"/>
      <c r="I432" s="1"/>
      <c r="J432" s="1"/>
      <c r="K432" s="1"/>
      <c r="L432" s="1"/>
      <c r="M432" s="1"/>
      <c r="N432" s="1"/>
      <c r="O432" s="1"/>
      <c r="P432" s="1"/>
      <c r="Q432" s="1"/>
      <c r="R432" s="1"/>
      <c r="S432" s="1"/>
      <c r="T432" s="1"/>
      <c r="U432" s="1"/>
      <c r="V432" s="1"/>
      <c r="W432" s="1"/>
    </row>
    <row r="433" spans="1:23" ht="9.75" customHeight="1">
      <c r="A433" s="1"/>
      <c r="B433" s="1"/>
      <c r="C433" s="1"/>
      <c r="D433" s="1"/>
      <c r="E433" s="1"/>
      <c r="F433" s="1"/>
      <c r="G433" s="1"/>
      <c r="H433" s="1"/>
      <c r="I433" s="1"/>
      <c r="J433" s="1"/>
      <c r="K433" s="1"/>
      <c r="L433" s="1"/>
      <c r="M433" s="1"/>
      <c r="N433" s="1"/>
      <c r="O433" s="1"/>
      <c r="P433" s="1"/>
      <c r="Q433" s="1"/>
      <c r="R433" s="1"/>
      <c r="S433" s="1"/>
      <c r="T433" s="1"/>
      <c r="U433" s="1"/>
      <c r="V433" s="1"/>
      <c r="W433" s="1"/>
    </row>
    <row r="434" spans="1:23" ht="9.75" customHeight="1">
      <c r="A434" s="1"/>
      <c r="B434" s="1"/>
      <c r="C434" s="1"/>
      <c r="D434" s="1"/>
      <c r="E434" s="1"/>
      <c r="F434" s="1"/>
      <c r="G434" s="1"/>
      <c r="H434" s="1"/>
      <c r="I434" s="1"/>
      <c r="J434" s="1"/>
      <c r="K434" s="1"/>
      <c r="L434" s="1"/>
      <c r="M434" s="1"/>
      <c r="N434" s="1"/>
      <c r="O434" s="1"/>
      <c r="P434" s="1"/>
      <c r="Q434" s="1"/>
      <c r="R434" s="1"/>
      <c r="S434" s="1"/>
      <c r="T434" s="1"/>
      <c r="U434" s="1"/>
      <c r="V434" s="1"/>
      <c r="W434" s="1"/>
    </row>
    <row r="435" spans="1:23" ht="9.75" customHeight="1">
      <c r="A435" s="1"/>
      <c r="B435" s="1"/>
      <c r="C435" s="1"/>
      <c r="D435" s="1"/>
      <c r="E435" s="1"/>
      <c r="F435" s="1"/>
      <c r="G435" s="1"/>
      <c r="H435" s="1"/>
      <c r="I435" s="1"/>
      <c r="J435" s="1"/>
      <c r="K435" s="1"/>
      <c r="L435" s="1"/>
      <c r="M435" s="1"/>
      <c r="N435" s="1"/>
      <c r="O435" s="1"/>
      <c r="P435" s="1"/>
      <c r="Q435" s="1"/>
      <c r="R435" s="1"/>
      <c r="S435" s="1"/>
      <c r="T435" s="1"/>
      <c r="U435" s="1"/>
      <c r="V435" s="1"/>
      <c r="W435" s="1"/>
    </row>
    <row r="436" spans="1:23" ht="9.75" customHeight="1">
      <c r="A436" s="1"/>
      <c r="B436" s="1"/>
      <c r="C436" s="1"/>
      <c r="D436" s="1"/>
      <c r="E436" s="1"/>
      <c r="F436" s="1"/>
      <c r="G436" s="1"/>
      <c r="H436" s="1"/>
      <c r="I436" s="1"/>
      <c r="J436" s="1"/>
      <c r="K436" s="1"/>
      <c r="L436" s="1"/>
      <c r="M436" s="1"/>
      <c r="N436" s="1"/>
      <c r="O436" s="1"/>
      <c r="P436" s="1"/>
      <c r="Q436" s="1"/>
      <c r="R436" s="1"/>
      <c r="S436" s="1"/>
      <c r="T436" s="1"/>
      <c r="U436" s="1"/>
      <c r="V436" s="1"/>
      <c r="W436" s="1"/>
    </row>
    <row r="437" spans="1:23" ht="9.75" customHeight="1">
      <c r="A437" s="1"/>
      <c r="B437" s="1"/>
      <c r="C437" s="1"/>
      <c r="D437" s="1"/>
      <c r="E437" s="1"/>
      <c r="F437" s="1"/>
      <c r="G437" s="1"/>
      <c r="H437" s="1"/>
      <c r="I437" s="1"/>
      <c r="J437" s="1"/>
      <c r="K437" s="1"/>
      <c r="L437" s="1"/>
      <c r="M437" s="1"/>
      <c r="N437" s="1"/>
      <c r="O437" s="1"/>
      <c r="P437" s="1"/>
      <c r="Q437" s="1"/>
      <c r="R437" s="1"/>
      <c r="S437" s="1"/>
      <c r="T437" s="1"/>
      <c r="U437" s="1"/>
      <c r="V437" s="1"/>
      <c r="W437" s="1"/>
    </row>
    <row r="438" spans="1:23" ht="9.75" customHeight="1">
      <c r="A438" s="1"/>
      <c r="B438" s="1"/>
      <c r="C438" s="1"/>
      <c r="D438" s="1"/>
      <c r="E438" s="1"/>
      <c r="F438" s="1"/>
      <c r="G438" s="1"/>
      <c r="H438" s="1"/>
      <c r="I438" s="1"/>
      <c r="J438" s="1"/>
      <c r="K438" s="1"/>
      <c r="L438" s="1"/>
      <c r="M438" s="1"/>
      <c r="N438" s="1"/>
      <c r="O438" s="1"/>
      <c r="P438" s="1"/>
      <c r="Q438" s="1"/>
      <c r="R438" s="1"/>
      <c r="S438" s="1"/>
      <c r="T438" s="1"/>
      <c r="U438" s="1"/>
      <c r="V438" s="1"/>
      <c r="W438" s="1"/>
    </row>
    <row r="439" spans="1:23" ht="9.75" customHeight="1">
      <c r="A439" s="1"/>
      <c r="B439" s="1"/>
      <c r="C439" s="1"/>
      <c r="D439" s="1"/>
      <c r="E439" s="1"/>
      <c r="F439" s="1"/>
      <c r="G439" s="1"/>
      <c r="H439" s="1"/>
      <c r="I439" s="1"/>
      <c r="J439" s="1"/>
      <c r="K439" s="1"/>
      <c r="L439" s="1"/>
      <c r="M439" s="1"/>
      <c r="N439" s="1"/>
      <c r="O439" s="1"/>
      <c r="P439" s="1"/>
      <c r="Q439" s="1"/>
      <c r="R439" s="1"/>
      <c r="S439" s="1"/>
      <c r="T439" s="1"/>
      <c r="U439" s="1"/>
      <c r="V439" s="1"/>
      <c r="W439" s="1"/>
    </row>
    <row r="440" spans="1:23" ht="9.75" customHeight="1">
      <c r="A440" s="1"/>
      <c r="B440" s="1"/>
      <c r="C440" s="1"/>
      <c r="D440" s="1"/>
      <c r="E440" s="1"/>
      <c r="F440" s="1"/>
      <c r="G440" s="1"/>
      <c r="H440" s="1"/>
      <c r="I440" s="1"/>
      <c r="J440" s="1"/>
      <c r="K440" s="1"/>
      <c r="L440" s="1"/>
      <c r="M440" s="1"/>
      <c r="N440" s="1"/>
      <c r="O440" s="1"/>
      <c r="P440" s="1"/>
      <c r="Q440" s="1"/>
      <c r="R440" s="1"/>
      <c r="S440" s="1"/>
      <c r="T440" s="1"/>
      <c r="U440" s="1"/>
      <c r="V440" s="1"/>
      <c r="W440" s="1"/>
    </row>
    <row r="441" spans="1:23" ht="9.75" customHeight="1">
      <c r="A441" s="1"/>
      <c r="B441" s="1"/>
      <c r="C441" s="1"/>
      <c r="D441" s="1"/>
      <c r="E441" s="1"/>
      <c r="F441" s="1"/>
      <c r="G441" s="1"/>
      <c r="H441" s="1"/>
      <c r="I441" s="1"/>
      <c r="J441" s="1"/>
      <c r="K441" s="1"/>
      <c r="L441" s="1"/>
      <c r="M441" s="1"/>
      <c r="N441" s="1"/>
      <c r="O441" s="1"/>
      <c r="P441" s="1"/>
      <c r="Q441" s="1"/>
      <c r="R441" s="1"/>
      <c r="S441" s="1"/>
      <c r="T441" s="1"/>
      <c r="U441" s="1"/>
      <c r="V441" s="1"/>
      <c r="W441" s="1"/>
    </row>
    <row r="442" spans="1:23" ht="9.75" customHeight="1">
      <c r="A442" s="1"/>
      <c r="B442" s="1"/>
      <c r="C442" s="1"/>
      <c r="D442" s="1"/>
      <c r="E442" s="1"/>
      <c r="F442" s="1"/>
      <c r="G442" s="1"/>
      <c r="H442" s="1"/>
      <c r="I442" s="1"/>
      <c r="J442" s="1"/>
      <c r="K442" s="1"/>
      <c r="L442" s="1"/>
      <c r="M442" s="1"/>
      <c r="N442" s="1"/>
      <c r="O442" s="1"/>
      <c r="P442" s="1"/>
      <c r="Q442" s="1"/>
      <c r="R442" s="1"/>
      <c r="S442" s="1"/>
      <c r="T442" s="1"/>
      <c r="U442" s="1"/>
      <c r="V442" s="1"/>
      <c r="W442" s="1"/>
    </row>
    <row r="443" spans="1:23" ht="9.75" customHeight="1">
      <c r="A443" s="1"/>
      <c r="B443" s="1"/>
      <c r="C443" s="1"/>
      <c r="D443" s="1"/>
      <c r="E443" s="1"/>
      <c r="F443" s="1"/>
      <c r="G443" s="1"/>
      <c r="H443" s="1"/>
      <c r="I443" s="1"/>
      <c r="J443" s="1"/>
      <c r="K443" s="1"/>
      <c r="L443" s="1"/>
      <c r="M443" s="1"/>
      <c r="N443" s="1"/>
      <c r="O443" s="1"/>
      <c r="P443" s="1"/>
      <c r="Q443" s="1"/>
      <c r="R443" s="1"/>
      <c r="S443" s="1"/>
      <c r="T443" s="1"/>
      <c r="U443" s="1"/>
      <c r="V443" s="1"/>
      <c r="W443" s="1"/>
    </row>
    <row r="444" spans="1:23" ht="9.75" customHeight="1">
      <c r="A444" s="1"/>
      <c r="B444" s="1"/>
      <c r="C444" s="1"/>
      <c r="D444" s="1"/>
      <c r="E444" s="1"/>
      <c r="F444" s="1"/>
      <c r="G444" s="1"/>
      <c r="H444" s="1"/>
      <c r="I444" s="1"/>
      <c r="J444" s="1"/>
      <c r="K444" s="1"/>
      <c r="L444" s="1"/>
      <c r="M444" s="1"/>
      <c r="N444" s="1"/>
      <c r="O444" s="1"/>
      <c r="P444" s="1"/>
      <c r="Q444" s="1"/>
      <c r="R444" s="1"/>
      <c r="S444" s="1"/>
      <c r="T444" s="1"/>
      <c r="U444" s="1"/>
      <c r="V444" s="1"/>
      <c r="W444" s="1"/>
    </row>
    <row r="445" spans="1:23" ht="9.75" customHeight="1">
      <c r="A445" s="1"/>
      <c r="B445" s="1"/>
      <c r="C445" s="1"/>
      <c r="D445" s="1"/>
      <c r="E445" s="1"/>
      <c r="F445" s="1"/>
      <c r="G445" s="1"/>
      <c r="H445" s="1"/>
      <c r="I445" s="1"/>
      <c r="J445" s="1"/>
      <c r="K445" s="1"/>
      <c r="L445" s="1"/>
      <c r="M445" s="1"/>
      <c r="N445" s="1"/>
      <c r="O445" s="1"/>
      <c r="P445" s="1"/>
      <c r="Q445" s="1"/>
      <c r="R445" s="1"/>
      <c r="S445" s="1"/>
      <c r="T445" s="1"/>
      <c r="U445" s="1"/>
      <c r="V445" s="1"/>
      <c r="W445" s="1"/>
    </row>
    <row r="446" spans="1:23" ht="9.75" customHeight="1">
      <c r="A446" s="1"/>
      <c r="B446" s="1"/>
      <c r="C446" s="1"/>
      <c r="D446" s="1"/>
      <c r="E446" s="1"/>
      <c r="F446" s="1"/>
      <c r="G446" s="1"/>
      <c r="H446" s="1"/>
      <c r="I446" s="1"/>
      <c r="J446" s="1"/>
      <c r="K446" s="1"/>
      <c r="L446" s="1"/>
      <c r="M446" s="1"/>
      <c r="N446" s="1"/>
      <c r="O446" s="1"/>
      <c r="P446" s="1"/>
      <c r="Q446" s="1"/>
      <c r="R446" s="1"/>
      <c r="S446" s="1"/>
      <c r="T446" s="1"/>
      <c r="U446" s="1"/>
      <c r="V446" s="1"/>
      <c r="W446" s="1"/>
    </row>
    <row r="447" spans="1:23" ht="9.75" customHeight="1">
      <c r="A447" s="1"/>
      <c r="B447" s="1"/>
      <c r="C447" s="1"/>
      <c r="D447" s="1"/>
      <c r="E447" s="1"/>
      <c r="F447" s="1"/>
      <c r="G447" s="1"/>
      <c r="H447" s="1"/>
      <c r="I447" s="1"/>
      <c r="J447" s="1"/>
      <c r="K447" s="1"/>
      <c r="L447" s="1"/>
      <c r="M447" s="1"/>
      <c r="N447" s="1"/>
      <c r="O447" s="1"/>
      <c r="P447" s="1"/>
      <c r="Q447" s="1"/>
      <c r="R447" s="1"/>
      <c r="S447" s="1"/>
      <c r="T447" s="1"/>
      <c r="U447" s="1"/>
      <c r="V447" s="1"/>
      <c r="W447" s="1"/>
    </row>
    <row r="448" spans="1:23" ht="9.75" customHeight="1">
      <c r="A448" s="1"/>
      <c r="B448" s="1"/>
      <c r="C448" s="1"/>
      <c r="D448" s="1"/>
      <c r="E448" s="1"/>
      <c r="F448" s="1"/>
      <c r="G448" s="1"/>
      <c r="H448" s="1"/>
      <c r="I448" s="1"/>
      <c r="J448" s="1"/>
      <c r="K448" s="1"/>
      <c r="L448" s="1"/>
      <c r="M448" s="1"/>
      <c r="N448" s="1"/>
      <c r="O448" s="1"/>
      <c r="P448" s="1"/>
      <c r="Q448" s="1"/>
      <c r="R448" s="1"/>
      <c r="S448" s="1"/>
      <c r="T448" s="1"/>
      <c r="U448" s="1"/>
      <c r="V448" s="1"/>
      <c r="W448" s="1"/>
    </row>
    <row r="449" spans="1:23" ht="9.75" customHeight="1">
      <c r="A449" s="1"/>
      <c r="B449" s="1"/>
      <c r="C449" s="1"/>
      <c r="D449" s="1"/>
      <c r="E449" s="1"/>
      <c r="F449" s="1"/>
      <c r="G449" s="1"/>
      <c r="H449" s="1"/>
      <c r="I449" s="1"/>
      <c r="J449" s="1"/>
      <c r="K449" s="1"/>
      <c r="L449" s="1"/>
      <c r="M449" s="1"/>
      <c r="N449" s="1"/>
      <c r="O449" s="1"/>
      <c r="P449" s="1"/>
      <c r="Q449" s="1"/>
      <c r="R449" s="1"/>
      <c r="S449" s="1"/>
      <c r="T449" s="1"/>
      <c r="U449" s="1"/>
      <c r="V449" s="1"/>
      <c r="W449" s="1"/>
    </row>
    <row r="450" spans="1:23" ht="9.75" customHeight="1">
      <c r="A450" s="1"/>
      <c r="B450" s="1"/>
      <c r="C450" s="1"/>
      <c r="D450" s="1"/>
      <c r="E450" s="1"/>
      <c r="F450" s="1"/>
      <c r="G450" s="1"/>
      <c r="H450" s="1"/>
      <c r="I450" s="1"/>
      <c r="J450" s="1"/>
      <c r="K450" s="1"/>
      <c r="L450" s="1"/>
      <c r="M450" s="1"/>
      <c r="N450" s="1"/>
      <c r="O450" s="1"/>
      <c r="P450" s="1"/>
      <c r="Q450" s="1"/>
      <c r="R450" s="1"/>
      <c r="S450" s="1"/>
      <c r="T450" s="1"/>
      <c r="U450" s="1"/>
      <c r="V450" s="1"/>
      <c r="W450" s="1"/>
    </row>
    <row r="451" spans="1:23" ht="9.75" customHeight="1">
      <c r="A451" s="1"/>
      <c r="B451" s="1"/>
      <c r="C451" s="1"/>
      <c r="D451" s="1"/>
      <c r="E451" s="1"/>
      <c r="F451" s="1"/>
      <c r="G451" s="1"/>
      <c r="H451" s="1"/>
      <c r="I451" s="1"/>
      <c r="J451" s="1"/>
      <c r="K451" s="1"/>
      <c r="L451" s="1"/>
      <c r="M451" s="1"/>
      <c r="N451" s="1"/>
      <c r="O451" s="1"/>
      <c r="P451" s="1"/>
      <c r="Q451" s="1"/>
      <c r="R451" s="1"/>
      <c r="S451" s="1"/>
      <c r="T451" s="1"/>
      <c r="U451" s="1"/>
      <c r="V451" s="1"/>
      <c r="W451" s="1"/>
    </row>
    <row r="452" spans="1:23" ht="9.75" customHeight="1">
      <c r="A452" s="1"/>
      <c r="B452" s="1"/>
      <c r="C452" s="1"/>
      <c r="D452" s="1"/>
      <c r="E452" s="1"/>
      <c r="F452" s="1"/>
      <c r="G452" s="1"/>
      <c r="H452" s="1"/>
      <c r="I452" s="1"/>
      <c r="J452" s="1"/>
      <c r="K452" s="1"/>
      <c r="L452" s="1"/>
      <c r="M452" s="1"/>
      <c r="N452" s="1"/>
      <c r="O452" s="1"/>
      <c r="P452" s="1"/>
      <c r="Q452" s="1"/>
      <c r="R452" s="1"/>
      <c r="S452" s="1"/>
      <c r="T452" s="1"/>
      <c r="U452" s="1"/>
      <c r="V452" s="1"/>
      <c r="W452" s="1"/>
    </row>
    <row r="453" spans="1:23" ht="9.75" customHeight="1">
      <c r="A453" s="1"/>
      <c r="B453" s="1"/>
      <c r="C453" s="1"/>
      <c r="D453" s="1"/>
      <c r="E453" s="1"/>
      <c r="F453" s="1"/>
      <c r="G453" s="1"/>
      <c r="H453" s="1"/>
      <c r="I453" s="1"/>
      <c r="J453" s="1"/>
      <c r="K453" s="1"/>
      <c r="L453" s="1"/>
      <c r="M453" s="1"/>
      <c r="N453" s="1"/>
      <c r="O453" s="1"/>
      <c r="P453" s="1"/>
      <c r="Q453" s="1"/>
      <c r="R453" s="1"/>
      <c r="S453" s="1"/>
      <c r="T453" s="1"/>
      <c r="U453" s="1"/>
      <c r="V453" s="1"/>
      <c r="W453" s="1"/>
    </row>
    <row r="454" spans="1:23" ht="9.75" customHeight="1">
      <c r="A454" s="1"/>
      <c r="B454" s="1"/>
      <c r="C454" s="1"/>
      <c r="D454" s="1"/>
      <c r="E454" s="1"/>
      <c r="F454" s="1"/>
      <c r="G454" s="1"/>
      <c r="H454" s="1"/>
      <c r="I454" s="1"/>
      <c r="J454" s="1"/>
      <c r="K454" s="1"/>
      <c r="L454" s="1"/>
      <c r="M454" s="1"/>
      <c r="N454" s="1"/>
      <c r="O454" s="1"/>
      <c r="P454" s="1"/>
      <c r="Q454" s="1"/>
      <c r="R454" s="1"/>
      <c r="S454" s="1"/>
      <c r="T454" s="1"/>
      <c r="U454" s="1"/>
      <c r="V454" s="1"/>
      <c r="W454" s="1"/>
    </row>
    <row r="455" spans="1:23" ht="9.75" customHeight="1">
      <c r="A455" s="1"/>
      <c r="B455" s="1"/>
      <c r="C455" s="1"/>
      <c r="D455" s="1"/>
      <c r="E455" s="1"/>
      <c r="F455" s="1"/>
      <c r="G455" s="1"/>
      <c r="H455" s="1"/>
      <c r="I455" s="1"/>
      <c r="J455" s="1"/>
      <c r="K455" s="1"/>
      <c r="L455" s="1"/>
      <c r="M455" s="1"/>
      <c r="N455" s="1"/>
      <c r="O455" s="1"/>
      <c r="P455" s="1"/>
      <c r="Q455" s="1"/>
      <c r="R455" s="1"/>
      <c r="S455" s="1"/>
      <c r="T455" s="1"/>
      <c r="U455" s="1"/>
      <c r="V455" s="1"/>
      <c r="W455" s="1"/>
    </row>
    <row r="456" spans="1:23" ht="9.75" customHeight="1">
      <c r="A456" s="1"/>
      <c r="B456" s="1"/>
      <c r="C456" s="1"/>
      <c r="D456" s="1"/>
      <c r="E456" s="1"/>
      <c r="F456" s="1"/>
      <c r="G456" s="1"/>
      <c r="H456" s="1"/>
      <c r="I456" s="1"/>
      <c r="J456" s="1"/>
      <c r="K456" s="1"/>
      <c r="L456" s="1"/>
      <c r="M456" s="1"/>
      <c r="N456" s="1"/>
      <c r="O456" s="1"/>
      <c r="P456" s="1"/>
      <c r="Q456" s="1"/>
      <c r="R456" s="1"/>
      <c r="S456" s="1"/>
      <c r="T456" s="1"/>
      <c r="U456" s="1"/>
      <c r="V456" s="1"/>
      <c r="W456" s="1"/>
    </row>
    <row r="457" spans="1:23" ht="9.75" customHeight="1">
      <c r="A457" s="1"/>
      <c r="B457" s="1"/>
      <c r="C457" s="1"/>
      <c r="D457" s="1"/>
      <c r="E457" s="1"/>
      <c r="F457" s="1"/>
      <c r="G457" s="1"/>
      <c r="H457" s="1"/>
      <c r="I457" s="1"/>
      <c r="J457" s="1"/>
      <c r="K457" s="1"/>
      <c r="L457" s="1"/>
      <c r="M457" s="1"/>
      <c r="N457" s="1"/>
      <c r="O457" s="1"/>
      <c r="P457" s="1"/>
      <c r="Q457" s="1"/>
      <c r="R457" s="1"/>
      <c r="S457" s="1"/>
      <c r="T457" s="1"/>
      <c r="U457" s="1"/>
      <c r="V457" s="1"/>
      <c r="W457" s="1"/>
    </row>
    <row r="458" spans="1:23" ht="9.75" customHeight="1">
      <c r="A458" s="1"/>
      <c r="B458" s="1"/>
      <c r="C458" s="1"/>
      <c r="D458" s="1"/>
      <c r="E458" s="1"/>
      <c r="F458" s="1"/>
      <c r="G458" s="1"/>
      <c r="H458" s="1"/>
      <c r="I458" s="1"/>
      <c r="J458" s="1"/>
      <c r="K458" s="1"/>
      <c r="L458" s="1"/>
      <c r="M458" s="1"/>
      <c r="N458" s="1"/>
      <c r="O458" s="1"/>
      <c r="P458" s="1"/>
      <c r="Q458" s="1"/>
      <c r="R458" s="1"/>
      <c r="S458" s="1"/>
      <c r="T458" s="1"/>
      <c r="U458" s="1"/>
      <c r="V458" s="1"/>
      <c r="W458" s="1"/>
    </row>
    <row r="459" spans="1:23" ht="9.75" customHeight="1">
      <c r="A459" s="1"/>
      <c r="B459" s="1"/>
      <c r="C459" s="1"/>
      <c r="D459" s="1"/>
      <c r="E459" s="1"/>
      <c r="F459" s="1"/>
      <c r="G459" s="1"/>
      <c r="H459" s="1"/>
      <c r="I459" s="1"/>
      <c r="J459" s="1"/>
      <c r="K459" s="1"/>
      <c r="L459" s="1"/>
      <c r="M459" s="1"/>
      <c r="N459" s="1"/>
      <c r="O459" s="1"/>
      <c r="P459" s="1"/>
      <c r="Q459" s="1"/>
      <c r="R459" s="1"/>
      <c r="S459" s="1"/>
      <c r="T459" s="1"/>
      <c r="U459" s="1"/>
      <c r="V459" s="1"/>
      <c r="W459" s="1"/>
    </row>
    <row r="460" spans="1:23" ht="9.75" customHeight="1">
      <c r="A460" s="1"/>
      <c r="B460" s="1"/>
      <c r="C460" s="1"/>
      <c r="D460" s="1"/>
      <c r="E460" s="1"/>
      <c r="F460" s="1"/>
      <c r="G460" s="1"/>
      <c r="H460" s="1"/>
      <c r="I460" s="1"/>
      <c r="J460" s="1"/>
      <c r="K460" s="1"/>
      <c r="L460" s="1"/>
      <c r="M460" s="1"/>
      <c r="N460" s="1"/>
      <c r="O460" s="1"/>
      <c r="P460" s="1"/>
      <c r="Q460" s="1"/>
      <c r="R460" s="1"/>
      <c r="S460" s="1"/>
      <c r="T460" s="1"/>
      <c r="U460" s="1"/>
      <c r="V460" s="1"/>
      <c r="W460" s="1"/>
    </row>
    <row r="461" spans="1:23" ht="9.75" customHeight="1">
      <c r="A461" s="1"/>
      <c r="B461" s="1"/>
      <c r="C461" s="1"/>
      <c r="D461" s="1"/>
      <c r="E461" s="1"/>
      <c r="F461" s="1"/>
      <c r="G461" s="1"/>
      <c r="H461" s="1"/>
      <c r="I461" s="1"/>
      <c r="J461" s="1"/>
      <c r="K461" s="1"/>
      <c r="L461" s="1"/>
      <c r="M461" s="1"/>
      <c r="N461" s="1"/>
      <c r="O461" s="1"/>
      <c r="P461" s="1"/>
      <c r="Q461" s="1"/>
      <c r="R461" s="1"/>
      <c r="S461" s="1"/>
      <c r="T461" s="1"/>
      <c r="U461" s="1"/>
      <c r="V461" s="1"/>
      <c r="W461" s="1"/>
    </row>
    <row r="462" spans="1:23" ht="9.75" customHeight="1">
      <c r="A462" s="1"/>
      <c r="B462" s="1"/>
      <c r="C462" s="1"/>
      <c r="D462" s="1"/>
      <c r="E462" s="1"/>
      <c r="F462" s="1"/>
      <c r="G462" s="1"/>
      <c r="H462" s="1"/>
      <c r="I462" s="1"/>
      <c r="J462" s="1"/>
      <c r="K462" s="1"/>
      <c r="L462" s="1"/>
      <c r="M462" s="1"/>
      <c r="N462" s="1"/>
      <c r="O462" s="1"/>
      <c r="P462" s="1"/>
      <c r="Q462" s="1"/>
      <c r="R462" s="1"/>
      <c r="S462" s="1"/>
      <c r="T462" s="1"/>
      <c r="U462" s="1"/>
      <c r="V462" s="1"/>
      <c r="W462" s="1"/>
    </row>
    <row r="463" spans="1:23" ht="9.75" customHeight="1">
      <c r="A463" s="1"/>
      <c r="B463" s="1"/>
      <c r="C463" s="1"/>
      <c r="D463" s="1"/>
      <c r="E463" s="1"/>
      <c r="F463" s="1"/>
      <c r="G463" s="1"/>
      <c r="H463" s="1"/>
      <c r="I463" s="1"/>
      <c r="J463" s="1"/>
      <c r="K463" s="1"/>
      <c r="L463" s="1"/>
      <c r="M463" s="1"/>
      <c r="N463" s="1"/>
      <c r="O463" s="1"/>
      <c r="P463" s="1"/>
      <c r="Q463" s="1"/>
      <c r="R463" s="1"/>
      <c r="S463" s="1"/>
      <c r="T463" s="1"/>
      <c r="U463" s="1"/>
      <c r="V463" s="1"/>
      <c r="W463" s="1"/>
    </row>
    <row r="464" spans="1:23" ht="9.75" customHeight="1">
      <c r="A464" s="1"/>
      <c r="B464" s="1"/>
      <c r="C464" s="1"/>
      <c r="D464" s="1"/>
      <c r="E464" s="1"/>
      <c r="F464" s="1"/>
      <c r="G464" s="1"/>
      <c r="H464" s="1"/>
      <c r="I464" s="1"/>
      <c r="J464" s="1"/>
      <c r="K464" s="1"/>
      <c r="L464" s="1"/>
      <c r="M464" s="1"/>
      <c r="N464" s="1"/>
      <c r="O464" s="1"/>
      <c r="P464" s="1"/>
      <c r="Q464" s="1"/>
      <c r="R464" s="1"/>
      <c r="S464" s="1"/>
      <c r="T464" s="1"/>
      <c r="U464" s="1"/>
      <c r="V464" s="1"/>
      <c r="W464" s="1"/>
    </row>
    <row r="465" spans="1:23" ht="9.75" customHeight="1">
      <c r="A465" s="1"/>
      <c r="B465" s="1"/>
      <c r="C465" s="1"/>
      <c r="D465" s="1"/>
      <c r="E465" s="1"/>
      <c r="F465" s="1"/>
      <c r="G465" s="1"/>
      <c r="H465" s="1"/>
      <c r="I465" s="1"/>
      <c r="J465" s="1"/>
      <c r="K465" s="1"/>
      <c r="L465" s="1"/>
      <c r="M465" s="1"/>
      <c r="N465" s="1"/>
      <c r="O465" s="1"/>
      <c r="P465" s="1"/>
      <c r="Q465" s="1"/>
      <c r="R465" s="1"/>
      <c r="S465" s="1"/>
      <c r="T465" s="1"/>
      <c r="U465" s="1"/>
      <c r="V465" s="1"/>
      <c r="W465" s="1"/>
    </row>
    <row r="466" spans="1:23" ht="9.75" customHeight="1">
      <c r="A466" s="1"/>
      <c r="B466" s="1"/>
      <c r="C466" s="1"/>
      <c r="D466" s="1"/>
      <c r="E466" s="1"/>
      <c r="F466" s="1"/>
      <c r="G466" s="1"/>
      <c r="H466" s="1"/>
      <c r="I466" s="1"/>
      <c r="J466" s="1"/>
      <c r="K466" s="1"/>
      <c r="L466" s="1"/>
      <c r="M466" s="1"/>
      <c r="N466" s="1"/>
      <c r="O466" s="1"/>
      <c r="P466" s="1"/>
      <c r="Q466" s="1"/>
      <c r="R466" s="1"/>
      <c r="S466" s="1"/>
      <c r="T466" s="1"/>
      <c r="U466" s="1"/>
      <c r="V466" s="1"/>
      <c r="W466" s="1"/>
    </row>
    <row r="467" spans="1:23" ht="9.75" customHeight="1">
      <c r="A467" s="1"/>
      <c r="B467" s="1"/>
      <c r="C467" s="1"/>
      <c r="D467" s="1"/>
      <c r="E467" s="1"/>
      <c r="F467" s="1"/>
      <c r="G467" s="1"/>
      <c r="H467" s="1"/>
      <c r="I467" s="1"/>
      <c r="J467" s="1"/>
      <c r="K467" s="1"/>
      <c r="L467" s="1"/>
      <c r="M467" s="1"/>
      <c r="N467" s="1"/>
      <c r="O467" s="1"/>
      <c r="P467" s="1"/>
      <c r="Q467" s="1"/>
      <c r="R467" s="1"/>
      <c r="S467" s="1"/>
      <c r="T467" s="1"/>
      <c r="U467" s="1"/>
      <c r="V467" s="1"/>
      <c r="W467" s="1"/>
    </row>
    <row r="468" spans="1:23" ht="9.75" customHeight="1">
      <c r="A468" s="1"/>
      <c r="B468" s="1"/>
      <c r="C468" s="1"/>
      <c r="D468" s="1"/>
      <c r="E468" s="1"/>
      <c r="F468" s="1"/>
      <c r="G468" s="1"/>
      <c r="H468" s="1"/>
      <c r="I468" s="1"/>
      <c r="J468" s="1"/>
      <c r="K468" s="1"/>
      <c r="L468" s="1"/>
      <c r="M468" s="1"/>
      <c r="N468" s="1"/>
      <c r="O468" s="1"/>
      <c r="P468" s="1"/>
      <c r="Q468" s="1"/>
      <c r="R468" s="1"/>
      <c r="S468" s="1"/>
      <c r="T468" s="1"/>
      <c r="U468" s="1"/>
      <c r="V468" s="1"/>
      <c r="W468" s="1"/>
    </row>
    <row r="469" spans="1:23" ht="9.75" customHeight="1">
      <c r="A469" s="1"/>
      <c r="B469" s="1"/>
      <c r="C469" s="1"/>
      <c r="D469" s="1"/>
      <c r="E469" s="1"/>
      <c r="F469" s="1"/>
      <c r="G469" s="1"/>
      <c r="H469" s="1"/>
      <c r="I469" s="1"/>
      <c r="J469" s="1"/>
      <c r="K469" s="1"/>
      <c r="L469" s="1"/>
      <c r="M469" s="1"/>
      <c r="N469" s="1"/>
      <c r="O469" s="1"/>
      <c r="P469" s="1"/>
      <c r="Q469" s="1"/>
      <c r="R469" s="1"/>
      <c r="S469" s="1"/>
      <c r="T469" s="1"/>
      <c r="U469" s="1"/>
      <c r="V469" s="1"/>
      <c r="W469" s="1"/>
    </row>
    <row r="470" spans="1:23" ht="9.75" customHeight="1">
      <c r="A470" s="1"/>
      <c r="B470" s="1"/>
      <c r="C470" s="1"/>
      <c r="D470" s="1"/>
      <c r="E470" s="1"/>
      <c r="F470" s="1"/>
      <c r="G470" s="1"/>
      <c r="H470" s="1"/>
      <c r="I470" s="1"/>
      <c r="J470" s="1"/>
      <c r="K470" s="1"/>
      <c r="L470" s="1"/>
      <c r="M470" s="1"/>
      <c r="N470" s="1"/>
      <c r="O470" s="1"/>
      <c r="P470" s="1"/>
      <c r="Q470" s="1"/>
      <c r="R470" s="1"/>
      <c r="S470" s="1"/>
      <c r="T470" s="1"/>
      <c r="U470" s="1"/>
      <c r="V470" s="1"/>
      <c r="W470" s="1"/>
    </row>
    <row r="471" spans="1:23" ht="9.75" customHeight="1">
      <c r="A471" s="1"/>
      <c r="B471" s="1"/>
      <c r="C471" s="1"/>
      <c r="D471" s="1"/>
      <c r="E471" s="1"/>
      <c r="F471" s="1"/>
      <c r="G471" s="1"/>
      <c r="H471" s="1"/>
      <c r="I471" s="1"/>
      <c r="J471" s="1"/>
      <c r="K471" s="1"/>
      <c r="L471" s="1"/>
      <c r="M471" s="1"/>
      <c r="N471" s="1"/>
      <c r="O471" s="1"/>
      <c r="P471" s="1"/>
      <c r="Q471" s="1"/>
      <c r="R471" s="1"/>
      <c r="S471" s="1"/>
      <c r="T471" s="1"/>
      <c r="U471" s="1"/>
      <c r="V471" s="1"/>
      <c r="W471" s="1"/>
    </row>
    <row r="472" spans="1:23" ht="9.75" customHeight="1">
      <c r="A472" s="1"/>
      <c r="B472" s="1"/>
      <c r="C472" s="1"/>
      <c r="D472" s="1"/>
      <c r="E472" s="1"/>
      <c r="F472" s="1"/>
      <c r="G472" s="1"/>
      <c r="H472" s="1"/>
      <c r="I472" s="1"/>
      <c r="J472" s="1"/>
      <c r="K472" s="1"/>
      <c r="L472" s="1"/>
      <c r="M472" s="1"/>
      <c r="N472" s="1"/>
      <c r="O472" s="1"/>
      <c r="P472" s="1"/>
      <c r="Q472" s="1"/>
      <c r="R472" s="1"/>
      <c r="S472" s="1"/>
      <c r="T472" s="1"/>
      <c r="U472" s="1"/>
      <c r="V472" s="1"/>
      <c r="W472" s="1"/>
    </row>
    <row r="473" spans="1:23" ht="9.75" customHeight="1">
      <c r="A473" s="1"/>
      <c r="B473" s="1"/>
      <c r="C473" s="1"/>
      <c r="D473" s="1"/>
      <c r="E473" s="1"/>
      <c r="F473" s="1"/>
      <c r="G473" s="1"/>
      <c r="H473" s="1"/>
      <c r="I473" s="1"/>
      <c r="J473" s="1"/>
      <c r="K473" s="1"/>
      <c r="L473" s="1"/>
      <c r="M473" s="1"/>
      <c r="N473" s="1"/>
      <c r="O473" s="1"/>
      <c r="P473" s="1"/>
      <c r="Q473" s="1"/>
      <c r="R473" s="1"/>
      <c r="S473" s="1"/>
      <c r="T473" s="1"/>
      <c r="U473" s="1"/>
      <c r="V473" s="1"/>
      <c r="W473" s="1"/>
    </row>
    <row r="474" spans="1:23" ht="9.75" customHeight="1">
      <c r="A474" s="1"/>
      <c r="B474" s="1"/>
      <c r="C474" s="1"/>
      <c r="D474" s="1"/>
      <c r="E474" s="1"/>
      <c r="F474" s="1"/>
      <c r="G474" s="1"/>
      <c r="H474" s="1"/>
      <c r="I474" s="1"/>
      <c r="J474" s="1"/>
      <c r="K474" s="1"/>
      <c r="L474" s="1"/>
      <c r="M474" s="1"/>
      <c r="N474" s="1"/>
      <c r="O474" s="1"/>
      <c r="P474" s="1"/>
      <c r="Q474" s="1"/>
      <c r="R474" s="1"/>
      <c r="S474" s="1"/>
      <c r="T474" s="1"/>
      <c r="U474" s="1"/>
      <c r="V474" s="1"/>
      <c r="W474" s="1"/>
    </row>
    <row r="475" spans="1:23" ht="9.75" customHeight="1">
      <c r="A475" s="1"/>
      <c r="B475" s="1"/>
      <c r="C475" s="1"/>
      <c r="D475" s="1"/>
      <c r="E475" s="1"/>
      <c r="F475" s="1"/>
      <c r="G475" s="1"/>
      <c r="H475" s="1"/>
      <c r="I475" s="1"/>
      <c r="J475" s="1"/>
      <c r="K475" s="1"/>
      <c r="L475" s="1"/>
      <c r="M475" s="1"/>
      <c r="N475" s="1"/>
      <c r="O475" s="1"/>
      <c r="P475" s="1"/>
      <c r="Q475" s="1"/>
      <c r="R475" s="1"/>
      <c r="S475" s="1"/>
      <c r="T475" s="1"/>
      <c r="U475" s="1"/>
      <c r="V475" s="1"/>
      <c r="W475" s="1"/>
    </row>
    <row r="476" spans="1:23" ht="9.75" customHeight="1">
      <c r="A476" s="1"/>
      <c r="B476" s="1"/>
      <c r="C476" s="1"/>
      <c r="D476" s="1"/>
      <c r="E476" s="1"/>
      <c r="F476" s="1"/>
      <c r="G476" s="1"/>
      <c r="H476" s="1"/>
      <c r="I476" s="1"/>
      <c r="J476" s="1"/>
      <c r="K476" s="1"/>
      <c r="L476" s="1"/>
      <c r="M476" s="1"/>
      <c r="N476" s="1"/>
      <c r="O476" s="1"/>
      <c r="P476" s="1"/>
      <c r="Q476" s="1"/>
      <c r="R476" s="1"/>
      <c r="S476" s="1"/>
      <c r="T476" s="1"/>
      <c r="U476" s="1"/>
      <c r="V476" s="1"/>
      <c r="W476" s="1"/>
    </row>
    <row r="477" spans="1:23" ht="9.75" customHeight="1">
      <c r="A477" s="1"/>
      <c r="B477" s="1"/>
      <c r="C477" s="1"/>
      <c r="D477" s="1"/>
      <c r="E477" s="1"/>
      <c r="F477" s="1"/>
      <c r="G477" s="1"/>
      <c r="H477" s="1"/>
      <c r="I477" s="1"/>
      <c r="J477" s="1"/>
      <c r="K477" s="1"/>
      <c r="L477" s="1"/>
      <c r="M477" s="1"/>
      <c r="N477" s="1"/>
      <c r="O477" s="1"/>
      <c r="P477" s="1"/>
      <c r="Q477" s="1"/>
      <c r="R477" s="1"/>
      <c r="S477" s="1"/>
      <c r="T477" s="1"/>
      <c r="U477" s="1"/>
      <c r="V477" s="1"/>
      <c r="W477" s="1"/>
    </row>
    <row r="478" spans="1:23" ht="9.75" customHeight="1">
      <c r="A478" s="1"/>
      <c r="B478" s="1"/>
      <c r="C478" s="1"/>
      <c r="D478" s="1"/>
      <c r="E478" s="1"/>
      <c r="F478" s="1"/>
      <c r="G478" s="1"/>
      <c r="H478" s="1"/>
      <c r="I478" s="1"/>
      <c r="J478" s="1"/>
      <c r="K478" s="1"/>
      <c r="L478" s="1"/>
      <c r="M478" s="1"/>
      <c r="N478" s="1"/>
      <c r="O478" s="1"/>
      <c r="P478" s="1"/>
      <c r="Q478" s="1"/>
      <c r="R478" s="1"/>
      <c r="S478" s="1"/>
      <c r="T478" s="1"/>
      <c r="U478" s="1"/>
      <c r="V478" s="1"/>
      <c r="W478" s="1"/>
    </row>
    <row r="479" spans="1:23" ht="9.75" customHeight="1">
      <c r="A479" s="1"/>
      <c r="B479" s="1"/>
      <c r="C479" s="1"/>
      <c r="D479" s="1"/>
      <c r="E479" s="1"/>
      <c r="F479" s="1"/>
      <c r="G479" s="1"/>
      <c r="H479" s="1"/>
      <c r="I479" s="1"/>
      <c r="J479" s="1"/>
      <c r="K479" s="1"/>
      <c r="L479" s="1"/>
      <c r="M479" s="1"/>
      <c r="N479" s="1"/>
      <c r="O479" s="1"/>
      <c r="P479" s="1"/>
      <c r="Q479" s="1"/>
      <c r="R479" s="1"/>
      <c r="S479" s="1"/>
      <c r="T479" s="1"/>
      <c r="U479" s="1"/>
      <c r="V479" s="1"/>
      <c r="W479" s="1"/>
    </row>
    <row r="480" spans="1:23" ht="9.75" customHeight="1">
      <c r="A480" s="1"/>
      <c r="B480" s="1"/>
      <c r="C480" s="1"/>
      <c r="D480" s="1"/>
      <c r="E480" s="1"/>
      <c r="F480" s="1"/>
      <c r="G480" s="1"/>
      <c r="H480" s="1"/>
      <c r="I480" s="1"/>
      <c r="J480" s="1"/>
      <c r="K480" s="1"/>
      <c r="L480" s="1"/>
      <c r="M480" s="1"/>
      <c r="N480" s="1"/>
      <c r="O480" s="1"/>
      <c r="P480" s="1"/>
      <c r="Q480" s="1"/>
      <c r="R480" s="1"/>
      <c r="S480" s="1"/>
      <c r="T480" s="1"/>
      <c r="U480" s="1"/>
      <c r="V480" s="1"/>
      <c r="W480" s="1"/>
    </row>
    <row r="481" spans="1:23" ht="9.75" customHeight="1">
      <c r="A481" s="1"/>
      <c r="B481" s="1"/>
      <c r="C481" s="1"/>
      <c r="D481" s="1"/>
      <c r="E481" s="1"/>
      <c r="F481" s="1"/>
      <c r="G481" s="1"/>
      <c r="H481" s="1"/>
      <c r="I481" s="1"/>
      <c r="J481" s="1"/>
      <c r="K481" s="1"/>
      <c r="L481" s="1"/>
      <c r="M481" s="1"/>
      <c r="N481" s="1"/>
      <c r="O481" s="1"/>
      <c r="P481" s="1"/>
      <c r="Q481" s="1"/>
      <c r="R481" s="1"/>
      <c r="S481" s="1"/>
      <c r="T481" s="1"/>
      <c r="U481" s="1"/>
      <c r="V481" s="1"/>
      <c r="W481" s="1"/>
    </row>
    <row r="482" spans="1:23" ht="9.75" customHeight="1">
      <c r="A482" s="1"/>
      <c r="B482" s="1"/>
      <c r="C482" s="1"/>
      <c r="D482" s="1"/>
      <c r="E482" s="1"/>
      <c r="F482" s="1"/>
      <c r="G482" s="1"/>
      <c r="H482" s="1"/>
      <c r="I482" s="1"/>
      <c r="J482" s="1"/>
      <c r="K482" s="1"/>
      <c r="L482" s="1"/>
      <c r="M482" s="1"/>
      <c r="N482" s="1"/>
      <c r="O482" s="1"/>
      <c r="P482" s="1"/>
      <c r="Q482" s="1"/>
      <c r="R482" s="1"/>
      <c r="S482" s="1"/>
      <c r="T482" s="1"/>
      <c r="U482" s="1"/>
      <c r="V482" s="1"/>
      <c r="W482" s="1"/>
    </row>
    <row r="483" spans="1:23" ht="9.75" customHeight="1">
      <c r="A483" s="1"/>
      <c r="B483" s="1"/>
      <c r="C483" s="1"/>
      <c r="D483" s="1"/>
      <c r="E483" s="1"/>
      <c r="F483" s="1"/>
      <c r="G483" s="1"/>
      <c r="H483" s="1"/>
      <c r="I483" s="1"/>
      <c r="J483" s="1"/>
      <c r="K483" s="1"/>
      <c r="L483" s="1"/>
      <c r="M483" s="1"/>
      <c r="N483" s="1"/>
      <c r="O483" s="1"/>
      <c r="P483" s="1"/>
      <c r="Q483" s="1"/>
      <c r="R483" s="1"/>
      <c r="S483" s="1"/>
      <c r="T483" s="1"/>
      <c r="U483" s="1"/>
      <c r="V483" s="1"/>
      <c r="W483" s="1"/>
    </row>
    <row r="484" spans="1:23" ht="9.75" customHeight="1">
      <c r="A484" s="1"/>
      <c r="B484" s="1"/>
      <c r="C484" s="1"/>
      <c r="D484" s="1"/>
      <c r="E484" s="1"/>
      <c r="F484" s="1"/>
      <c r="G484" s="1"/>
      <c r="H484" s="1"/>
      <c r="I484" s="1"/>
      <c r="J484" s="1"/>
      <c r="K484" s="1"/>
      <c r="L484" s="1"/>
      <c r="M484" s="1"/>
      <c r="N484" s="1"/>
      <c r="O484" s="1"/>
      <c r="P484" s="1"/>
      <c r="Q484" s="1"/>
      <c r="R484" s="1"/>
      <c r="S484" s="1"/>
      <c r="T484" s="1"/>
      <c r="U484" s="1"/>
      <c r="V484" s="1"/>
      <c r="W484" s="1"/>
    </row>
    <row r="485" spans="1:23" ht="9.75" customHeight="1">
      <c r="A485" s="1"/>
      <c r="B485" s="1"/>
      <c r="C485" s="1"/>
      <c r="D485" s="1"/>
      <c r="E485" s="1"/>
      <c r="F485" s="1"/>
      <c r="G485" s="1"/>
      <c r="H485" s="1"/>
      <c r="I485" s="1"/>
      <c r="J485" s="1"/>
      <c r="K485" s="1"/>
      <c r="L485" s="1"/>
      <c r="M485" s="1"/>
      <c r="N485" s="1"/>
      <c r="O485" s="1"/>
      <c r="P485" s="1"/>
      <c r="Q485" s="1"/>
      <c r="R485" s="1"/>
      <c r="S485" s="1"/>
      <c r="T485" s="1"/>
      <c r="U485" s="1"/>
      <c r="V485" s="1"/>
      <c r="W485" s="1"/>
    </row>
    <row r="486" spans="1:23" ht="9.75" customHeight="1">
      <c r="A486" s="1"/>
      <c r="B486" s="1"/>
      <c r="C486" s="1"/>
      <c r="D486" s="1"/>
      <c r="E486" s="1"/>
      <c r="F486" s="1"/>
      <c r="G486" s="1"/>
      <c r="H486" s="1"/>
      <c r="I486" s="1"/>
      <c r="J486" s="1"/>
      <c r="K486" s="1"/>
      <c r="L486" s="1"/>
      <c r="M486" s="1"/>
      <c r="N486" s="1"/>
      <c r="O486" s="1"/>
      <c r="P486" s="1"/>
      <c r="Q486" s="1"/>
      <c r="R486" s="1"/>
      <c r="S486" s="1"/>
      <c r="T486" s="1"/>
      <c r="U486" s="1"/>
      <c r="V486" s="1"/>
      <c r="W486" s="1"/>
    </row>
    <row r="487" spans="1:23" ht="9.75" customHeight="1">
      <c r="A487" s="1"/>
      <c r="B487" s="1"/>
      <c r="C487" s="1"/>
      <c r="D487" s="1"/>
      <c r="E487" s="1"/>
      <c r="F487" s="1"/>
      <c r="G487" s="1"/>
      <c r="H487" s="1"/>
      <c r="I487" s="1"/>
      <c r="J487" s="1"/>
      <c r="K487" s="1"/>
      <c r="L487" s="1"/>
      <c r="M487" s="1"/>
      <c r="N487" s="1"/>
      <c r="O487" s="1"/>
      <c r="P487" s="1"/>
      <c r="Q487" s="1"/>
      <c r="R487" s="1"/>
      <c r="S487" s="1"/>
      <c r="T487" s="1"/>
      <c r="U487" s="1"/>
      <c r="V487" s="1"/>
      <c r="W487" s="1"/>
    </row>
    <row r="488" spans="1:23" ht="9.75" customHeight="1">
      <c r="A488" s="1"/>
      <c r="B488" s="1"/>
      <c r="C488" s="1"/>
      <c r="D488" s="1"/>
      <c r="E488" s="1"/>
      <c r="F488" s="1"/>
      <c r="G488" s="1"/>
      <c r="H488" s="1"/>
      <c r="I488" s="1"/>
      <c r="J488" s="1"/>
      <c r="K488" s="1"/>
      <c r="L488" s="1"/>
      <c r="M488" s="1"/>
      <c r="N488" s="1"/>
      <c r="O488" s="1"/>
      <c r="P488" s="1"/>
      <c r="Q488" s="1"/>
      <c r="R488" s="1"/>
      <c r="S488" s="1"/>
      <c r="T488" s="1"/>
      <c r="U488" s="1"/>
      <c r="V488" s="1"/>
      <c r="W488" s="1"/>
    </row>
    <row r="489" spans="1:23" ht="9.75" customHeight="1">
      <c r="A489" s="1"/>
      <c r="B489" s="1"/>
      <c r="C489" s="1"/>
      <c r="D489" s="1"/>
      <c r="E489" s="1"/>
      <c r="F489" s="1"/>
      <c r="G489" s="1"/>
      <c r="H489" s="1"/>
      <c r="I489" s="1"/>
      <c r="J489" s="1"/>
      <c r="K489" s="1"/>
      <c r="L489" s="1"/>
      <c r="M489" s="1"/>
      <c r="N489" s="1"/>
      <c r="O489" s="1"/>
      <c r="P489" s="1"/>
      <c r="Q489" s="1"/>
      <c r="R489" s="1"/>
      <c r="S489" s="1"/>
      <c r="T489" s="1"/>
      <c r="U489" s="1"/>
      <c r="V489" s="1"/>
      <c r="W489" s="1"/>
    </row>
    <row r="490" spans="1:23" ht="9.75" customHeight="1">
      <c r="A490" s="1"/>
      <c r="B490" s="1"/>
      <c r="C490" s="1"/>
      <c r="D490" s="1"/>
      <c r="E490" s="1"/>
      <c r="F490" s="1"/>
      <c r="G490" s="1"/>
      <c r="H490" s="1"/>
      <c r="I490" s="1"/>
      <c r="J490" s="1"/>
      <c r="K490" s="1"/>
      <c r="L490" s="1"/>
      <c r="M490" s="1"/>
      <c r="N490" s="1"/>
      <c r="O490" s="1"/>
      <c r="P490" s="1"/>
      <c r="Q490" s="1"/>
      <c r="R490" s="1"/>
      <c r="S490" s="1"/>
      <c r="T490" s="1"/>
      <c r="U490" s="1"/>
      <c r="V490" s="1"/>
      <c r="W490" s="1"/>
    </row>
    <row r="491" spans="1:23" ht="9.75" customHeight="1">
      <c r="A491" s="1"/>
      <c r="B491" s="1"/>
      <c r="C491" s="1"/>
      <c r="D491" s="1"/>
      <c r="E491" s="1"/>
      <c r="F491" s="1"/>
      <c r="G491" s="1"/>
      <c r="H491" s="1"/>
      <c r="I491" s="1"/>
      <c r="J491" s="1"/>
      <c r="K491" s="1"/>
      <c r="L491" s="1"/>
      <c r="M491" s="1"/>
      <c r="N491" s="1"/>
      <c r="O491" s="1"/>
      <c r="P491" s="1"/>
      <c r="Q491" s="1"/>
      <c r="R491" s="1"/>
      <c r="S491" s="1"/>
      <c r="T491" s="1"/>
      <c r="U491" s="1"/>
      <c r="V491" s="1"/>
      <c r="W491" s="1"/>
    </row>
    <row r="492" spans="1:23" ht="9.75" customHeight="1">
      <c r="A492" s="1"/>
      <c r="B492" s="1"/>
      <c r="C492" s="1"/>
      <c r="D492" s="1"/>
      <c r="E492" s="1"/>
      <c r="F492" s="1"/>
      <c r="G492" s="1"/>
      <c r="H492" s="1"/>
      <c r="I492" s="1"/>
      <c r="J492" s="1"/>
      <c r="K492" s="1"/>
      <c r="L492" s="1"/>
      <c r="M492" s="1"/>
      <c r="N492" s="1"/>
      <c r="O492" s="1"/>
      <c r="P492" s="1"/>
      <c r="Q492" s="1"/>
      <c r="R492" s="1"/>
      <c r="S492" s="1"/>
      <c r="T492" s="1"/>
      <c r="U492" s="1"/>
      <c r="V492" s="1"/>
      <c r="W492" s="1"/>
    </row>
    <row r="493" spans="1:23" ht="9.75" customHeight="1">
      <c r="A493" s="1"/>
      <c r="B493" s="1"/>
      <c r="C493" s="1"/>
      <c r="D493" s="1"/>
      <c r="E493" s="1"/>
      <c r="F493" s="1"/>
      <c r="G493" s="1"/>
      <c r="H493" s="1"/>
      <c r="I493" s="1"/>
      <c r="J493" s="1"/>
      <c r="K493" s="1"/>
      <c r="L493" s="1"/>
      <c r="M493" s="1"/>
      <c r="N493" s="1"/>
      <c r="O493" s="1"/>
      <c r="P493" s="1"/>
      <c r="Q493" s="1"/>
      <c r="R493" s="1"/>
      <c r="S493" s="1"/>
      <c r="T493" s="1"/>
      <c r="U493" s="1"/>
      <c r="V493" s="1"/>
      <c r="W493" s="1"/>
    </row>
    <row r="494" spans="1:23" ht="9.75" customHeight="1">
      <c r="A494" s="1"/>
      <c r="B494" s="1"/>
      <c r="C494" s="1"/>
      <c r="D494" s="1"/>
      <c r="E494" s="1"/>
      <c r="F494" s="1"/>
      <c r="G494" s="1"/>
      <c r="H494" s="1"/>
      <c r="I494" s="1"/>
      <c r="J494" s="1"/>
      <c r="K494" s="1"/>
      <c r="L494" s="1"/>
      <c r="M494" s="1"/>
      <c r="N494" s="1"/>
      <c r="O494" s="1"/>
      <c r="P494" s="1"/>
      <c r="Q494" s="1"/>
      <c r="R494" s="1"/>
      <c r="S494" s="1"/>
      <c r="T494" s="1"/>
      <c r="U494" s="1"/>
      <c r="V494" s="1"/>
      <c r="W494" s="1"/>
    </row>
    <row r="495" spans="1:23" ht="9.75" customHeight="1">
      <c r="A495" s="1"/>
      <c r="B495" s="1"/>
      <c r="C495" s="1"/>
      <c r="D495" s="1"/>
      <c r="E495" s="1"/>
      <c r="F495" s="1"/>
      <c r="G495" s="1"/>
      <c r="H495" s="1"/>
      <c r="I495" s="1"/>
      <c r="J495" s="1"/>
      <c r="K495" s="1"/>
      <c r="L495" s="1"/>
      <c r="M495" s="1"/>
      <c r="N495" s="1"/>
      <c r="O495" s="1"/>
      <c r="P495" s="1"/>
      <c r="Q495" s="1"/>
      <c r="R495" s="1"/>
      <c r="S495" s="1"/>
      <c r="T495" s="1"/>
      <c r="U495" s="1"/>
      <c r="V495" s="1"/>
      <c r="W495" s="1"/>
    </row>
    <row r="496" spans="1:23" ht="9.75" customHeight="1">
      <c r="A496" s="1"/>
      <c r="B496" s="1"/>
      <c r="C496" s="1"/>
      <c r="D496" s="1"/>
      <c r="E496" s="1"/>
      <c r="F496" s="1"/>
      <c r="G496" s="1"/>
      <c r="H496" s="1"/>
      <c r="I496" s="1"/>
      <c r="J496" s="1"/>
      <c r="K496" s="1"/>
      <c r="L496" s="1"/>
      <c r="M496" s="1"/>
      <c r="N496" s="1"/>
      <c r="O496" s="1"/>
      <c r="P496" s="1"/>
      <c r="Q496" s="1"/>
      <c r="R496" s="1"/>
      <c r="S496" s="1"/>
      <c r="T496" s="1"/>
      <c r="U496" s="1"/>
      <c r="V496" s="1"/>
      <c r="W496" s="1"/>
    </row>
    <row r="497" spans="1:23" ht="9.75" customHeight="1">
      <c r="A497" s="1"/>
      <c r="B497" s="1"/>
      <c r="C497" s="1"/>
      <c r="D497" s="1"/>
      <c r="E497" s="1"/>
      <c r="F497" s="1"/>
      <c r="G497" s="1"/>
      <c r="H497" s="1"/>
      <c r="I497" s="1"/>
      <c r="J497" s="1"/>
      <c r="K497" s="1"/>
      <c r="L497" s="1"/>
      <c r="M497" s="1"/>
      <c r="N497" s="1"/>
      <c r="O497" s="1"/>
      <c r="P497" s="1"/>
      <c r="Q497" s="1"/>
      <c r="R497" s="1"/>
      <c r="S497" s="1"/>
      <c r="T497" s="1"/>
      <c r="U497" s="1"/>
      <c r="V497" s="1"/>
      <c r="W497" s="1"/>
    </row>
    <row r="498" spans="1:23" ht="9.75" customHeight="1">
      <c r="A498" s="1"/>
      <c r="B498" s="1"/>
      <c r="C498" s="1"/>
      <c r="D498" s="1"/>
      <c r="E498" s="1"/>
      <c r="F498" s="1"/>
      <c r="G498" s="1"/>
      <c r="H498" s="1"/>
      <c r="I498" s="1"/>
      <c r="J498" s="1"/>
      <c r="K498" s="1"/>
      <c r="L498" s="1"/>
      <c r="M498" s="1"/>
      <c r="N498" s="1"/>
      <c r="O498" s="1"/>
      <c r="P498" s="1"/>
      <c r="Q498" s="1"/>
      <c r="R498" s="1"/>
      <c r="S498" s="1"/>
      <c r="T498" s="1"/>
      <c r="U498" s="1"/>
      <c r="V498" s="1"/>
      <c r="W498" s="1"/>
    </row>
    <row r="499" spans="1:23" ht="9.75" customHeight="1">
      <c r="A499" s="1"/>
      <c r="B499" s="1"/>
      <c r="C499" s="1"/>
      <c r="D499" s="1"/>
      <c r="E499" s="1"/>
      <c r="F499" s="1"/>
      <c r="G499" s="1"/>
      <c r="H499" s="1"/>
      <c r="I499" s="1"/>
      <c r="J499" s="1"/>
      <c r="K499" s="1"/>
      <c r="L499" s="1"/>
      <c r="M499" s="1"/>
      <c r="N499" s="1"/>
      <c r="O499" s="1"/>
      <c r="P499" s="1"/>
      <c r="Q499" s="1"/>
      <c r="R499" s="1"/>
      <c r="S499" s="1"/>
      <c r="T499" s="1"/>
      <c r="U499" s="1"/>
      <c r="V499" s="1"/>
      <c r="W499" s="1"/>
    </row>
    <row r="500" spans="1:23" ht="9.75" customHeight="1">
      <c r="A500" s="1"/>
      <c r="B500" s="1"/>
      <c r="C500" s="1"/>
      <c r="D500" s="1"/>
      <c r="E500" s="1"/>
      <c r="F500" s="1"/>
      <c r="G500" s="1"/>
      <c r="H500" s="1"/>
      <c r="I500" s="1"/>
      <c r="J500" s="1"/>
      <c r="K500" s="1"/>
      <c r="L500" s="1"/>
      <c r="M500" s="1"/>
      <c r="N500" s="1"/>
      <c r="O500" s="1"/>
      <c r="P500" s="1"/>
      <c r="Q500" s="1"/>
      <c r="R500" s="1"/>
      <c r="S500" s="1"/>
      <c r="T500" s="1"/>
      <c r="U500" s="1"/>
      <c r="V500" s="1"/>
      <c r="W500" s="1"/>
    </row>
    <row r="501" spans="1:23" ht="9.75" customHeight="1">
      <c r="A501" s="1"/>
      <c r="B501" s="1"/>
      <c r="C501" s="1"/>
      <c r="D501" s="1"/>
      <c r="E501" s="1"/>
      <c r="F501" s="1"/>
      <c r="G501" s="1"/>
      <c r="H501" s="1"/>
      <c r="I501" s="1"/>
      <c r="J501" s="1"/>
      <c r="K501" s="1"/>
      <c r="L501" s="1"/>
      <c r="M501" s="1"/>
      <c r="N501" s="1"/>
      <c r="O501" s="1"/>
      <c r="P501" s="1"/>
      <c r="Q501" s="1"/>
      <c r="R501" s="1"/>
      <c r="S501" s="1"/>
      <c r="T501" s="1"/>
      <c r="U501" s="1"/>
      <c r="V501" s="1"/>
      <c r="W501" s="1"/>
    </row>
    <row r="502" spans="1:23" ht="9.75" customHeight="1">
      <c r="A502" s="1"/>
      <c r="B502" s="1"/>
      <c r="C502" s="1"/>
      <c r="D502" s="1"/>
      <c r="E502" s="1"/>
      <c r="F502" s="1"/>
      <c r="G502" s="1"/>
      <c r="H502" s="1"/>
      <c r="I502" s="1"/>
      <c r="J502" s="1"/>
      <c r="K502" s="1"/>
      <c r="L502" s="1"/>
      <c r="M502" s="1"/>
      <c r="N502" s="1"/>
      <c r="O502" s="1"/>
      <c r="P502" s="1"/>
      <c r="Q502" s="1"/>
      <c r="R502" s="1"/>
      <c r="S502" s="1"/>
      <c r="T502" s="1"/>
      <c r="U502" s="1"/>
      <c r="V502" s="1"/>
      <c r="W502" s="1"/>
    </row>
    <row r="503" spans="1:23" ht="9.75" customHeight="1">
      <c r="A503" s="1"/>
      <c r="B503" s="1"/>
      <c r="C503" s="1"/>
      <c r="D503" s="1"/>
      <c r="E503" s="1"/>
      <c r="F503" s="1"/>
      <c r="G503" s="1"/>
      <c r="H503" s="1"/>
      <c r="I503" s="1"/>
      <c r="J503" s="1"/>
      <c r="K503" s="1"/>
      <c r="L503" s="1"/>
      <c r="M503" s="1"/>
      <c r="N503" s="1"/>
      <c r="O503" s="1"/>
      <c r="P503" s="1"/>
      <c r="Q503" s="1"/>
      <c r="R503" s="1"/>
      <c r="S503" s="1"/>
      <c r="T503" s="1"/>
      <c r="U503" s="1"/>
      <c r="V503" s="1"/>
      <c r="W503" s="1"/>
    </row>
    <row r="504" spans="1:23" ht="9.75" customHeight="1">
      <c r="A504" s="1"/>
      <c r="B504" s="1"/>
      <c r="C504" s="1"/>
      <c r="D504" s="1"/>
      <c r="E504" s="1"/>
      <c r="F504" s="1"/>
      <c r="G504" s="1"/>
      <c r="H504" s="1"/>
      <c r="I504" s="1"/>
      <c r="J504" s="1"/>
      <c r="K504" s="1"/>
      <c r="L504" s="1"/>
      <c r="M504" s="1"/>
      <c r="N504" s="1"/>
      <c r="O504" s="1"/>
      <c r="P504" s="1"/>
      <c r="Q504" s="1"/>
      <c r="R504" s="1"/>
      <c r="S504" s="1"/>
      <c r="T504" s="1"/>
      <c r="U504" s="1"/>
      <c r="V504" s="1"/>
      <c r="W504" s="1"/>
    </row>
    <row r="505" spans="1:23" ht="9.75" customHeight="1">
      <c r="A505" s="1"/>
      <c r="B505" s="1"/>
      <c r="C505" s="1"/>
      <c r="D505" s="1"/>
      <c r="E505" s="1"/>
      <c r="F505" s="1"/>
      <c r="G505" s="1"/>
      <c r="H505" s="1"/>
      <c r="I505" s="1"/>
      <c r="J505" s="1"/>
      <c r="K505" s="1"/>
      <c r="L505" s="1"/>
      <c r="M505" s="1"/>
      <c r="N505" s="1"/>
      <c r="O505" s="1"/>
      <c r="P505" s="1"/>
      <c r="Q505" s="1"/>
      <c r="R505" s="1"/>
      <c r="S505" s="1"/>
      <c r="T505" s="1"/>
      <c r="U505" s="1"/>
      <c r="V505" s="1"/>
      <c r="W505" s="1"/>
    </row>
    <row r="506" spans="1:23" ht="9.75" customHeight="1">
      <c r="A506" s="1"/>
      <c r="B506" s="1"/>
      <c r="C506" s="1"/>
      <c r="D506" s="1"/>
      <c r="E506" s="1"/>
      <c r="F506" s="1"/>
      <c r="G506" s="1"/>
      <c r="H506" s="1"/>
      <c r="I506" s="1"/>
      <c r="J506" s="1"/>
      <c r="K506" s="1"/>
      <c r="L506" s="1"/>
      <c r="M506" s="1"/>
      <c r="N506" s="1"/>
      <c r="O506" s="1"/>
      <c r="P506" s="1"/>
      <c r="Q506" s="1"/>
      <c r="R506" s="1"/>
      <c r="S506" s="1"/>
      <c r="T506" s="1"/>
      <c r="U506" s="1"/>
      <c r="V506" s="1"/>
      <c r="W506" s="1"/>
    </row>
    <row r="507" spans="1:23" ht="9.75" customHeight="1">
      <c r="A507" s="1"/>
      <c r="B507" s="1"/>
      <c r="C507" s="1"/>
      <c r="D507" s="1"/>
      <c r="E507" s="1"/>
      <c r="F507" s="1"/>
      <c r="G507" s="1"/>
      <c r="H507" s="1"/>
      <c r="I507" s="1"/>
      <c r="J507" s="1"/>
      <c r="K507" s="1"/>
      <c r="L507" s="1"/>
      <c r="M507" s="1"/>
      <c r="N507" s="1"/>
      <c r="O507" s="1"/>
      <c r="P507" s="1"/>
      <c r="Q507" s="1"/>
      <c r="R507" s="1"/>
      <c r="S507" s="1"/>
      <c r="T507" s="1"/>
      <c r="U507" s="1"/>
      <c r="V507" s="1"/>
      <c r="W507" s="1"/>
    </row>
    <row r="508" spans="1:23" ht="9.75" customHeight="1">
      <c r="A508" s="1"/>
      <c r="B508" s="1"/>
      <c r="C508" s="1"/>
      <c r="D508" s="1"/>
      <c r="E508" s="1"/>
      <c r="F508" s="1"/>
      <c r="G508" s="1"/>
      <c r="H508" s="1"/>
      <c r="I508" s="1"/>
      <c r="J508" s="1"/>
      <c r="K508" s="1"/>
      <c r="L508" s="1"/>
      <c r="M508" s="1"/>
      <c r="N508" s="1"/>
      <c r="O508" s="1"/>
      <c r="P508" s="1"/>
      <c r="Q508" s="1"/>
      <c r="R508" s="1"/>
      <c r="S508" s="1"/>
      <c r="T508" s="1"/>
      <c r="U508" s="1"/>
      <c r="V508" s="1"/>
      <c r="W508" s="1"/>
    </row>
    <row r="509" spans="1:23" ht="9.75" customHeight="1">
      <c r="A509" s="1"/>
      <c r="B509" s="1"/>
      <c r="C509" s="1"/>
      <c r="D509" s="1"/>
      <c r="E509" s="1"/>
      <c r="F509" s="1"/>
      <c r="G509" s="1"/>
      <c r="H509" s="1"/>
      <c r="I509" s="1"/>
      <c r="J509" s="1"/>
      <c r="K509" s="1"/>
      <c r="L509" s="1"/>
      <c r="M509" s="1"/>
      <c r="N509" s="1"/>
      <c r="O509" s="1"/>
      <c r="P509" s="1"/>
      <c r="Q509" s="1"/>
      <c r="R509" s="1"/>
      <c r="S509" s="1"/>
      <c r="T509" s="1"/>
      <c r="U509" s="1"/>
      <c r="V509" s="1"/>
      <c r="W509" s="1"/>
    </row>
    <row r="510" spans="1:23" ht="9.75" customHeight="1">
      <c r="A510" s="1"/>
      <c r="B510" s="1"/>
      <c r="C510" s="1"/>
      <c r="D510" s="1"/>
      <c r="E510" s="1"/>
      <c r="F510" s="1"/>
      <c r="G510" s="1"/>
      <c r="H510" s="1"/>
      <c r="I510" s="1"/>
      <c r="J510" s="1"/>
      <c r="K510" s="1"/>
      <c r="L510" s="1"/>
      <c r="M510" s="1"/>
      <c r="N510" s="1"/>
      <c r="O510" s="1"/>
      <c r="P510" s="1"/>
      <c r="Q510" s="1"/>
      <c r="R510" s="1"/>
      <c r="S510" s="1"/>
      <c r="T510" s="1"/>
      <c r="U510" s="1"/>
      <c r="V510" s="1"/>
      <c r="W510" s="1"/>
    </row>
    <row r="511" spans="1:23" ht="9.75" customHeight="1">
      <c r="A511" s="1"/>
      <c r="B511" s="1"/>
      <c r="C511" s="1"/>
      <c r="D511" s="1"/>
      <c r="E511" s="1"/>
      <c r="F511" s="1"/>
      <c r="G511" s="1"/>
      <c r="H511" s="1"/>
      <c r="I511" s="1"/>
      <c r="J511" s="1"/>
      <c r="K511" s="1"/>
      <c r="L511" s="1"/>
      <c r="M511" s="1"/>
      <c r="N511" s="1"/>
      <c r="O511" s="1"/>
      <c r="P511" s="1"/>
      <c r="Q511" s="1"/>
      <c r="R511" s="1"/>
      <c r="S511" s="1"/>
      <c r="T511" s="1"/>
      <c r="U511" s="1"/>
      <c r="V511" s="1"/>
      <c r="W511" s="1"/>
    </row>
    <row r="512" spans="1:23" ht="9.75" customHeight="1">
      <c r="A512" s="1"/>
      <c r="B512" s="1"/>
      <c r="C512" s="1"/>
      <c r="D512" s="1"/>
      <c r="E512" s="1"/>
      <c r="F512" s="1"/>
      <c r="G512" s="1"/>
      <c r="H512" s="1"/>
      <c r="I512" s="1"/>
      <c r="J512" s="1"/>
      <c r="K512" s="1"/>
      <c r="L512" s="1"/>
      <c r="M512" s="1"/>
      <c r="N512" s="1"/>
      <c r="O512" s="1"/>
      <c r="P512" s="1"/>
      <c r="Q512" s="1"/>
      <c r="R512" s="1"/>
      <c r="S512" s="1"/>
      <c r="T512" s="1"/>
      <c r="U512" s="1"/>
      <c r="V512" s="1"/>
      <c r="W512" s="1"/>
    </row>
    <row r="513" spans="1:23" ht="9.75" customHeight="1">
      <c r="A513" s="1"/>
      <c r="B513" s="1"/>
      <c r="C513" s="1"/>
      <c r="D513" s="1"/>
      <c r="E513" s="1"/>
      <c r="F513" s="1"/>
      <c r="G513" s="1"/>
      <c r="H513" s="1"/>
      <c r="I513" s="1"/>
      <c r="J513" s="1"/>
      <c r="K513" s="1"/>
      <c r="L513" s="1"/>
      <c r="M513" s="1"/>
      <c r="N513" s="1"/>
      <c r="O513" s="1"/>
      <c r="P513" s="1"/>
      <c r="Q513" s="1"/>
      <c r="R513" s="1"/>
      <c r="S513" s="1"/>
      <c r="T513" s="1"/>
      <c r="U513" s="1"/>
      <c r="V513" s="1"/>
      <c r="W513" s="1"/>
    </row>
    <row r="514" spans="1:23" ht="9.75" customHeight="1">
      <c r="A514" s="1"/>
      <c r="B514" s="1"/>
      <c r="C514" s="1"/>
      <c r="D514" s="1"/>
      <c r="E514" s="1"/>
      <c r="F514" s="1"/>
      <c r="G514" s="1"/>
      <c r="H514" s="1"/>
      <c r="I514" s="1"/>
      <c r="J514" s="1"/>
      <c r="K514" s="1"/>
      <c r="L514" s="1"/>
      <c r="M514" s="1"/>
      <c r="N514" s="1"/>
      <c r="O514" s="1"/>
      <c r="P514" s="1"/>
      <c r="Q514" s="1"/>
      <c r="R514" s="1"/>
      <c r="S514" s="1"/>
      <c r="T514" s="1"/>
      <c r="U514" s="1"/>
      <c r="V514" s="1"/>
      <c r="W514" s="1"/>
    </row>
    <row r="515" spans="1:23" ht="9.75" customHeight="1">
      <c r="A515" s="1"/>
      <c r="B515" s="1"/>
      <c r="C515" s="1"/>
      <c r="D515" s="1"/>
      <c r="E515" s="1"/>
      <c r="F515" s="1"/>
      <c r="G515" s="1"/>
      <c r="H515" s="1"/>
      <c r="I515" s="1"/>
      <c r="J515" s="1"/>
      <c r="K515" s="1"/>
      <c r="L515" s="1"/>
      <c r="M515" s="1"/>
      <c r="N515" s="1"/>
      <c r="O515" s="1"/>
      <c r="P515" s="1"/>
      <c r="Q515" s="1"/>
      <c r="R515" s="1"/>
      <c r="S515" s="1"/>
      <c r="T515" s="1"/>
      <c r="U515" s="1"/>
      <c r="V515" s="1"/>
      <c r="W515" s="1"/>
    </row>
    <row r="516" spans="1:23" ht="9.75" customHeight="1">
      <c r="A516" s="1"/>
      <c r="B516" s="1"/>
      <c r="C516" s="1"/>
      <c r="D516" s="1"/>
      <c r="E516" s="1"/>
      <c r="F516" s="1"/>
      <c r="G516" s="1"/>
      <c r="H516" s="1"/>
      <c r="I516" s="1"/>
      <c r="J516" s="1"/>
      <c r="K516" s="1"/>
      <c r="L516" s="1"/>
      <c r="M516" s="1"/>
      <c r="N516" s="1"/>
      <c r="O516" s="1"/>
      <c r="P516" s="1"/>
      <c r="Q516" s="1"/>
      <c r="R516" s="1"/>
      <c r="S516" s="1"/>
      <c r="T516" s="1"/>
      <c r="U516" s="1"/>
      <c r="V516" s="1"/>
      <c r="W516" s="1"/>
    </row>
    <row r="517" spans="1:23" ht="9.75" customHeight="1">
      <c r="A517" s="1"/>
      <c r="B517" s="1"/>
      <c r="C517" s="1"/>
      <c r="D517" s="1"/>
      <c r="E517" s="1"/>
      <c r="F517" s="1"/>
      <c r="G517" s="1"/>
      <c r="H517" s="1"/>
      <c r="I517" s="1"/>
      <c r="J517" s="1"/>
      <c r="K517" s="1"/>
      <c r="L517" s="1"/>
      <c r="M517" s="1"/>
      <c r="N517" s="1"/>
      <c r="O517" s="1"/>
      <c r="P517" s="1"/>
      <c r="Q517" s="1"/>
      <c r="R517" s="1"/>
      <c r="S517" s="1"/>
      <c r="T517" s="1"/>
      <c r="U517" s="1"/>
      <c r="V517" s="1"/>
      <c r="W517" s="1"/>
    </row>
    <row r="518" spans="1:23" ht="9.75" customHeight="1">
      <c r="A518" s="1"/>
      <c r="B518" s="1"/>
      <c r="C518" s="1"/>
      <c r="D518" s="1"/>
      <c r="E518" s="1"/>
      <c r="F518" s="1"/>
      <c r="G518" s="1"/>
      <c r="H518" s="1"/>
      <c r="I518" s="1"/>
      <c r="J518" s="1"/>
      <c r="K518" s="1"/>
      <c r="L518" s="1"/>
      <c r="M518" s="1"/>
      <c r="N518" s="1"/>
      <c r="O518" s="1"/>
      <c r="P518" s="1"/>
      <c r="Q518" s="1"/>
      <c r="R518" s="1"/>
      <c r="S518" s="1"/>
      <c r="T518" s="1"/>
      <c r="U518" s="1"/>
      <c r="V518" s="1"/>
      <c r="W518" s="1"/>
    </row>
    <row r="519" spans="1:23" ht="9.75" customHeight="1">
      <c r="A519" s="1"/>
      <c r="B519" s="1"/>
      <c r="C519" s="1"/>
      <c r="D519" s="1"/>
      <c r="E519" s="1"/>
      <c r="F519" s="1"/>
      <c r="G519" s="1"/>
      <c r="H519" s="1"/>
      <c r="I519" s="1"/>
      <c r="J519" s="1"/>
      <c r="K519" s="1"/>
      <c r="L519" s="1"/>
      <c r="M519" s="1"/>
      <c r="N519" s="1"/>
      <c r="O519" s="1"/>
      <c r="P519" s="1"/>
      <c r="Q519" s="1"/>
      <c r="R519" s="1"/>
      <c r="S519" s="1"/>
      <c r="T519" s="1"/>
      <c r="U519" s="1"/>
      <c r="V519" s="1"/>
      <c r="W519" s="1"/>
    </row>
    <row r="520" spans="1:23" ht="9.75" customHeight="1">
      <c r="A520" s="1"/>
      <c r="B520" s="1"/>
      <c r="C520" s="1"/>
      <c r="D520" s="1"/>
      <c r="E520" s="1"/>
      <c r="F520" s="1"/>
      <c r="G520" s="1"/>
      <c r="H520" s="1"/>
      <c r="I520" s="1"/>
      <c r="J520" s="1"/>
      <c r="K520" s="1"/>
      <c r="L520" s="1"/>
      <c r="M520" s="1"/>
      <c r="N520" s="1"/>
      <c r="O520" s="1"/>
      <c r="P520" s="1"/>
      <c r="Q520" s="1"/>
      <c r="R520" s="1"/>
      <c r="S520" s="1"/>
      <c r="T520" s="1"/>
      <c r="U520" s="1"/>
      <c r="V520" s="1"/>
      <c r="W520" s="1"/>
    </row>
    <row r="521" spans="1:23" ht="9.75" customHeight="1">
      <c r="A521" s="1"/>
      <c r="B521" s="1"/>
      <c r="C521" s="1"/>
      <c r="D521" s="1"/>
      <c r="E521" s="1"/>
      <c r="F521" s="1"/>
      <c r="G521" s="1"/>
      <c r="H521" s="1"/>
      <c r="I521" s="1"/>
      <c r="J521" s="1"/>
      <c r="K521" s="1"/>
      <c r="L521" s="1"/>
      <c r="M521" s="1"/>
      <c r="N521" s="1"/>
      <c r="O521" s="1"/>
      <c r="P521" s="1"/>
      <c r="Q521" s="1"/>
      <c r="R521" s="1"/>
      <c r="S521" s="1"/>
      <c r="T521" s="1"/>
      <c r="U521" s="1"/>
      <c r="V521" s="1"/>
      <c r="W521" s="1"/>
    </row>
    <row r="522" spans="1:23" ht="9.75" customHeight="1">
      <c r="A522" s="1"/>
      <c r="B522" s="1"/>
      <c r="C522" s="1"/>
      <c r="D522" s="1"/>
      <c r="E522" s="1"/>
      <c r="F522" s="1"/>
      <c r="G522" s="1"/>
      <c r="H522" s="1"/>
      <c r="I522" s="1"/>
      <c r="J522" s="1"/>
      <c r="K522" s="1"/>
      <c r="L522" s="1"/>
      <c r="M522" s="1"/>
      <c r="N522" s="1"/>
      <c r="O522" s="1"/>
      <c r="P522" s="1"/>
      <c r="Q522" s="1"/>
      <c r="R522" s="1"/>
      <c r="S522" s="1"/>
      <c r="T522" s="1"/>
      <c r="U522" s="1"/>
      <c r="V522" s="1"/>
      <c r="W522" s="1"/>
    </row>
    <row r="523" spans="1:23" ht="9.75" customHeight="1">
      <c r="A523" s="1"/>
      <c r="B523" s="1"/>
      <c r="C523" s="1"/>
      <c r="D523" s="1"/>
      <c r="E523" s="1"/>
      <c r="F523" s="1"/>
      <c r="G523" s="1"/>
      <c r="H523" s="1"/>
      <c r="I523" s="1"/>
      <c r="J523" s="1"/>
      <c r="K523" s="1"/>
      <c r="L523" s="1"/>
      <c r="M523" s="1"/>
      <c r="N523" s="1"/>
      <c r="O523" s="1"/>
      <c r="P523" s="1"/>
      <c r="Q523" s="1"/>
      <c r="R523" s="1"/>
      <c r="S523" s="1"/>
      <c r="T523" s="1"/>
      <c r="U523" s="1"/>
      <c r="V523" s="1"/>
      <c r="W523" s="1"/>
    </row>
    <row r="524" spans="1:23" ht="9.75" customHeight="1">
      <c r="A524" s="1"/>
      <c r="B524" s="1"/>
      <c r="C524" s="1"/>
      <c r="D524" s="1"/>
      <c r="E524" s="1"/>
      <c r="F524" s="1"/>
      <c r="G524" s="1"/>
      <c r="H524" s="1"/>
      <c r="I524" s="1"/>
      <c r="J524" s="1"/>
      <c r="K524" s="1"/>
      <c r="L524" s="1"/>
      <c r="M524" s="1"/>
      <c r="N524" s="1"/>
      <c r="O524" s="1"/>
      <c r="P524" s="1"/>
      <c r="Q524" s="1"/>
      <c r="R524" s="1"/>
      <c r="S524" s="1"/>
      <c r="T524" s="1"/>
      <c r="U524" s="1"/>
      <c r="V524" s="1"/>
      <c r="W524" s="1"/>
    </row>
    <row r="525" spans="1:23" ht="9.75" customHeight="1">
      <c r="A525" s="1"/>
      <c r="B525" s="1"/>
      <c r="C525" s="1"/>
      <c r="D525" s="1"/>
      <c r="E525" s="1"/>
      <c r="F525" s="1"/>
      <c r="G525" s="1"/>
      <c r="H525" s="1"/>
      <c r="I525" s="1"/>
      <c r="J525" s="1"/>
      <c r="K525" s="1"/>
      <c r="L525" s="1"/>
      <c r="M525" s="1"/>
      <c r="N525" s="1"/>
      <c r="O525" s="1"/>
      <c r="P525" s="1"/>
      <c r="Q525" s="1"/>
      <c r="R525" s="1"/>
      <c r="S525" s="1"/>
      <c r="T525" s="1"/>
      <c r="U525" s="1"/>
      <c r="V525" s="1"/>
      <c r="W525" s="1"/>
    </row>
    <row r="526" spans="1:23" ht="9.75" customHeight="1">
      <c r="A526" s="1"/>
      <c r="B526" s="1"/>
      <c r="C526" s="1"/>
      <c r="D526" s="1"/>
      <c r="E526" s="1"/>
      <c r="F526" s="1"/>
      <c r="G526" s="1"/>
      <c r="H526" s="1"/>
      <c r="I526" s="1"/>
      <c r="J526" s="1"/>
      <c r="K526" s="1"/>
      <c r="L526" s="1"/>
      <c r="M526" s="1"/>
      <c r="N526" s="1"/>
      <c r="O526" s="1"/>
      <c r="P526" s="1"/>
      <c r="Q526" s="1"/>
      <c r="R526" s="1"/>
      <c r="S526" s="1"/>
      <c r="T526" s="1"/>
      <c r="U526" s="1"/>
      <c r="V526" s="1"/>
      <c r="W526" s="1"/>
    </row>
    <row r="527" spans="1:23" ht="9.75" customHeight="1">
      <c r="A527" s="1"/>
      <c r="B527" s="1"/>
      <c r="C527" s="1"/>
      <c r="D527" s="1"/>
      <c r="E527" s="1"/>
      <c r="F527" s="1"/>
      <c r="G527" s="1"/>
      <c r="H527" s="1"/>
      <c r="I527" s="1"/>
      <c r="J527" s="1"/>
      <c r="K527" s="1"/>
      <c r="L527" s="1"/>
      <c r="M527" s="1"/>
      <c r="N527" s="1"/>
      <c r="O527" s="1"/>
      <c r="P527" s="1"/>
      <c r="Q527" s="1"/>
      <c r="R527" s="1"/>
      <c r="S527" s="1"/>
      <c r="T527" s="1"/>
      <c r="U527" s="1"/>
      <c r="V527" s="1"/>
      <c r="W527" s="1"/>
    </row>
    <row r="528" spans="1:23" ht="9.75" customHeight="1">
      <c r="A528" s="1"/>
      <c r="B528" s="1"/>
      <c r="C528" s="1"/>
      <c r="D528" s="1"/>
      <c r="E528" s="1"/>
      <c r="F528" s="1"/>
      <c r="G528" s="1"/>
      <c r="H528" s="1"/>
      <c r="I528" s="1"/>
      <c r="J528" s="1"/>
      <c r="K528" s="1"/>
      <c r="L528" s="1"/>
      <c r="M528" s="1"/>
      <c r="N528" s="1"/>
      <c r="O528" s="1"/>
      <c r="P528" s="1"/>
      <c r="Q528" s="1"/>
      <c r="R528" s="1"/>
      <c r="S528" s="1"/>
      <c r="T528" s="1"/>
      <c r="U528" s="1"/>
      <c r="V528" s="1"/>
      <c r="W528" s="1"/>
    </row>
    <row r="529" spans="1:23" ht="9.75" customHeight="1">
      <c r="A529" s="1"/>
      <c r="B529" s="1"/>
      <c r="C529" s="1"/>
      <c r="D529" s="1"/>
      <c r="E529" s="1"/>
      <c r="F529" s="1"/>
      <c r="G529" s="1"/>
      <c r="H529" s="1"/>
      <c r="I529" s="1"/>
      <c r="J529" s="1"/>
      <c r="K529" s="1"/>
      <c r="L529" s="1"/>
      <c r="M529" s="1"/>
      <c r="N529" s="1"/>
      <c r="O529" s="1"/>
      <c r="P529" s="1"/>
      <c r="Q529" s="1"/>
      <c r="R529" s="1"/>
      <c r="S529" s="1"/>
      <c r="T529" s="1"/>
      <c r="U529" s="1"/>
      <c r="V529" s="1"/>
      <c r="W529" s="1"/>
    </row>
    <row r="530" spans="1:23" ht="9.75" customHeight="1">
      <c r="A530" s="1"/>
      <c r="B530" s="1"/>
      <c r="C530" s="1"/>
      <c r="D530" s="1"/>
      <c r="E530" s="1"/>
      <c r="F530" s="1"/>
      <c r="G530" s="1"/>
      <c r="H530" s="1"/>
      <c r="I530" s="1"/>
      <c r="J530" s="1"/>
      <c r="K530" s="1"/>
      <c r="L530" s="1"/>
      <c r="M530" s="1"/>
      <c r="N530" s="1"/>
      <c r="O530" s="1"/>
      <c r="P530" s="1"/>
      <c r="Q530" s="1"/>
      <c r="R530" s="1"/>
      <c r="S530" s="1"/>
      <c r="T530" s="1"/>
      <c r="U530" s="1"/>
      <c r="V530" s="1"/>
      <c r="W530" s="1"/>
    </row>
    <row r="531" spans="1:23" ht="9.75" customHeight="1">
      <c r="A531" s="1"/>
      <c r="B531" s="1"/>
      <c r="C531" s="1"/>
      <c r="D531" s="1"/>
      <c r="E531" s="1"/>
      <c r="F531" s="1"/>
      <c r="G531" s="1"/>
      <c r="H531" s="1"/>
      <c r="I531" s="1"/>
      <c r="J531" s="1"/>
      <c r="K531" s="1"/>
      <c r="L531" s="1"/>
      <c r="M531" s="1"/>
      <c r="N531" s="1"/>
      <c r="O531" s="1"/>
      <c r="P531" s="1"/>
      <c r="Q531" s="1"/>
      <c r="R531" s="1"/>
      <c r="S531" s="1"/>
      <c r="T531" s="1"/>
      <c r="U531" s="1"/>
      <c r="V531" s="1"/>
      <c r="W531" s="1"/>
    </row>
    <row r="532" spans="1:23" ht="9.75" customHeight="1">
      <c r="A532" s="1"/>
      <c r="B532" s="1"/>
      <c r="C532" s="1"/>
      <c r="D532" s="1"/>
      <c r="E532" s="1"/>
      <c r="F532" s="1"/>
      <c r="G532" s="1"/>
      <c r="H532" s="1"/>
      <c r="I532" s="1"/>
      <c r="J532" s="1"/>
      <c r="K532" s="1"/>
      <c r="L532" s="1"/>
      <c r="M532" s="1"/>
      <c r="N532" s="1"/>
      <c r="O532" s="1"/>
      <c r="P532" s="1"/>
      <c r="Q532" s="1"/>
      <c r="R532" s="1"/>
      <c r="S532" s="1"/>
      <c r="T532" s="1"/>
      <c r="U532" s="1"/>
      <c r="V532" s="1"/>
      <c r="W532" s="1"/>
    </row>
    <row r="533" spans="1:23" ht="9.75" customHeight="1">
      <c r="A533" s="1"/>
      <c r="B533" s="1"/>
      <c r="C533" s="1"/>
      <c r="D533" s="1"/>
      <c r="E533" s="1"/>
      <c r="F533" s="1"/>
      <c r="G533" s="1"/>
      <c r="H533" s="1"/>
      <c r="I533" s="1"/>
      <c r="J533" s="1"/>
      <c r="K533" s="1"/>
      <c r="L533" s="1"/>
      <c r="M533" s="1"/>
      <c r="N533" s="1"/>
      <c r="O533" s="1"/>
      <c r="P533" s="1"/>
      <c r="Q533" s="1"/>
      <c r="R533" s="1"/>
      <c r="S533" s="1"/>
      <c r="T533" s="1"/>
      <c r="U533" s="1"/>
      <c r="V533" s="1"/>
      <c r="W533" s="1"/>
    </row>
    <row r="534" spans="1:23" ht="9.75" customHeight="1">
      <c r="A534" s="1"/>
      <c r="B534" s="1"/>
      <c r="C534" s="1"/>
      <c r="D534" s="1"/>
      <c r="E534" s="1"/>
      <c r="F534" s="1"/>
      <c r="G534" s="1"/>
      <c r="H534" s="1"/>
      <c r="I534" s="1"/>
      <c r="J534" s="1"/>
      <c r="K534" s="1"/>
      <c r="L534" s="1"/>
      <c r="M534" s="1"/>
      <c r="N534" s="1"/>
      <c r="O534" s="1"/>
      <c r="P534" s="1"/>
      <c r="Q534" s="1"/>
      <c r="R534" s="1"/>
      <c r="S534" s="1"/>
      <c r="T534" s="1"/>
      <c r="U534" s="1"/>
      <c r="V534" s="1"/>
      <c r="W534" s="1"/>
    </row>
    <row r="535" spans="1:23" ht="9.75" customHeight="1">
      <c r="A535" s="1"/>
      <c r="B535" s="1"/>
      <c r="C535" s="1"/>
      <c r="D535" s="1"/>
      <c r="E535" s="1"/>
      <c r="F535" s="1"/>
      <c r="G535" s="1"/>
      <c r="H535" s="1"/>
      <c r="I535" s="1"/>
      <c r="J535" s="1"/>
      <c r="K535" s="1"/>
      <c r="L535" s="1"/>
      <c r="M535" s="1"/>
      <c r="N535" s="1"/>
      <c r="O535" s="1"/>
      <c r="P535" s="1"/>
      <c r="Q535" s="1"/>
      <c r="R535" s="1"/>
      <c r="S535" s="1"/>
      <c r="T535" s="1"/>
      <c r="U535" s="1"/>
      <c r="V535" s="1"/>
      <c r="W535" s="1"/>
    </row>
    <row r="536" spans="1:23" ht="9.75" customHeight="1">
      <c r="A536" s="1"/>
      <c r="B536" s="1"/>
      <c r="C536" s="1"/>
      <c r="D536" s="1"/>
      <c r="E536" s="1"/>
      <c r="F536" s="1"/>
      <c r="G536" s="1"/>
      <c r="H536" s="1"/>
      <c r="I536" s="1"/>
      <c r="J536" s="1"/>
      <c r="K536" s="1"/>
      <c r="L536" s="1"/>
      <c r="M536" s="1"/>
      <c r="N536" s="1"/>
      <c r="O536" s="1"/>
      <c r="P536" s="1"/>
      <c r="Q536" s="1"/>
      <c r="R536" s="1"/>
      <c r="S536" s="1"/>
      <c r="T536" s="1"/>
      <c r="U536" s="1"/>
      <c r="V536" s="1"/>
      <c r="W536" s="1"/>
    </row>
    <row r="537" spans="1:23" ht="9.75" customHeight="1">
      <c r="A537" s="1"/>
      <c r="B537" s="1"/>
      <c r="C537" s="1"/>
      <c r="D537" s="1"/>
      <c r="E537" s="1"/>
      <c r="F537" s="1"/>
      <c r="G537" s="1"/>
      <c r="H537" s="1"/>
      <c r="I537" s="1"/>
      <c r="J537" s="1"/>
      <c r="K537" s="1"/>
      <c r="L537" s="1"/>
      <c r="M537" s="1"/>
      <c r="N537" s="1"/>
      <c r="O537" s="1"/>
      <c r="P537" s="1"/>
      <c r="Q537" s="1"/>
      <c r="R537" s="1"/>
      <c r="S537" s="1"/>
      <c r="T537" s="1"/>
      <c r="U537" s="1"/>
      <c r="V537" s="1"/>
      <c r="W537" s="1"/>
    </row>
    <row r="538" spans="1:23" ht="9.75" customHeight="1">
      <c r="A538" s="1"/>
      <c r="B538" s="1"/>
      <c r="C538" s="1"/>
      <c r="D538" s="1"/>
      <c r="E538" s="1"/>
      <c r="F538" s="1"/>
      <c r="G538" s="1"/>
      <c r="H538" s="1"/>
      <c r="I538" s="1"/>
      <c r="J538" s="1"/>
      <c r="K538" s="1"/>
      <c r="L538" s="1"/>
      <c r="M538" s="1"/>
      <c r="N538" s="1"/>
      <c r="O538" s="1"/>
      <c r="P538" s="1"/>
      <c r="Q538" s="1"/>
      <c r="R538" s="1"/>
      <c r="S538" s="1"/>
      <c r="T538" s="1"/>
      <c r="U538" s="1"/>
      <c r="V538" s="1"/>
      <c r="W538" s="1"/>
    </row>
    <row r="539" spans="1:23" ht="9.75" customHeight="1">
      <c r="A539" s="1"/>
      <c r="B539" s="1"/>
      <c r="C539" s="1"/>
      <c r="D539" s="1"/>
      <c r="E539" s="1"/>
      <c r="F539" s="1"/>
      <c r="G539" s="1"/>
      <c r="H539" s="1"/>
      <c r="I539" s="1"/>
      <c r="J539" s="1"/>
      <c r="K539" s="1"/>
      <c r="L539" s="1"/>
      <c r="M539" s="1"/>
      <c r="N539" s="1"/>
      <c r="O539" s="1"/>
      <c r="P539" s="1"/>
      <c r="Q539" s="1"/>
      <c r="R539" s="1"/>
      <c r="S539" s="1"/>
      <c r="T539" s="1"/>
      <c r="U539" s="1"/>
      <c r="V539" s="1"/>
      <c r="W539" s="1"/>
    </row>
    <row r="540" spans="1:23" ht="9.75" customHeight="1">
      <c r="A540" s="1"/>
      <c r="B540" s="1"/>
      <c r="C540" s="1"/>
      <c r="D540" s="1"/>
      <c r="E540" s="1"/>
      <c r="F540" s="1"/>
      <c r="G540" s="1"/>
      <c r="H540" s="1"/>
      <c r="I540" s="1"/>
      <c r="J540" s="1"/>
      <c r="K540" s="1"/>
      <c r="L540" s="1"/>
      <c r="M540" s="1"/>
      <c r="N540" s="1"/>
      <c r="O540" s="1"/>
      <c r="P540" s="1"/>
      <c r="Q540" s="1"/>
      <c r="R540" s="1"/>
      <c r="S540" s="1"/>
      <c r="T540" s="1"/>
      <c r="U540" s="1"/>
      <c r="V540" s="1"/>
      <c r="W540" s="1"/>
    </row>
    <row r="541" spans="1:23" ht="9.75" customHeight="1">
      <c r="A541" s="1"/>
      <c r="B541" s="1"/>
      <c r="C541" s="1"/>
      <c r="D541" s="1"/>
      <c r="E541" s="1"/>
      <c r="F541" s="1"/>
      <c r="G541" s="1"/>
      <c r="H541" s="1"/>
      <c r="I541" s="1"/>
      <c r="J541" s="1"/>
      <c r="K541" s="1"/>
      <c r="L541" s="1"/>
      <c r="M541" s="1"/>
      <c r="N541" s="1"/>
      <c r="O541" s="1"/>
      <c r="P541" s="1"/>
      <c r="Q541" s="1"/>
      <c r="R541" s="1"/>
      <c r="S541" s="1"/>
      <c r="T541" s="1"/>
      <c r="U541" s="1"/>
      <c r="V541" s="1"/>
      <c r="W541" s="1"/>
    </row>
    <row r="542" spans="1:23" ht="9.75" customHeight="1">
      <c r="A542" s="1"/>
      <c r="B542" s="1"/>
      <c r="C542" s="1"/>
      <c r="D542" s="1"/>
      <c r="E542" s="1"/>
      <c r="F542" s="1"/>
      <c r="G542" s="1"/>
      <c r="H542" s="1"/>
      <c r="I542" s="1"/>
      <c r="J542" s="1"/>
      <c r="K542" s="1"/>
      <c r="L542" s="1"/>
      <c r="M542" s="1"/>
      <c r="N542" s="1"/>
      <c r="O542" s="1"/>
      <c r="P542" s="1"/>
      <c r="Q542" s="1"/>
      <c r="R542" s="1"/>
      <c r="S542" s="1"/>
      <c r="T542" s="1"/>
      <c r="U542" s="1"/>
      <c r="V542" s="1"/>
      <c r="W542" s="1"/>
    </row>
    <row r="543" spans="1:23" ht="9.75" customHeight="1">
      <c r="A543" s="1"/>
      <c r="B543" s="1"/>
      <c r="C543" s="1"/>
      <c r="D543" s="1"/>
      <c r="E543" s="1"/>
      <c r="F543" s="1"/>
      <c r="G543" s="1"/>
      <c r="H543" s="1"/>
      <c r="I543" s="1"/>
      <c r="J543" s="1"/>
      <c r="K543" s="1"/>
      <c r="L543" s="1"/>
      <c r="M543" s="1"/>
      <c r="N543" s="1"/>
      <c r="O543" s="1"/>
      <c r="P543" s="1"/>
      <c r="Q543" s="1"/>
      <c r="R543" s="1"/>
      <c r="S543" s="1"/>
      <c r="T543" s="1"/>
      <c r="U543" s="1"/>
      <c r="V543" s="1"/>
      <c r="W543" s="1"/>
    </row>
    <row r="544" spans="1:23" ht="9.75" customHeight="1">
      <c r="A544" s="1"/>
      <c r="B544" s="1"/>
      <c r="C544" s="1"/>
      <c r="D544" s="1"/>
      <c r="E544" s="1"/>
      <c r="F544" s="1"/>
      <c r="G544" s="1"/>
      <c r="H544" s="1"/>
      <c r="I544" s="1"/>
      <c r="J544" s="1"/>
      <c r="K544" s="1"/>
      <c r="L544" s="1"/>
      <c r="M544" s="1"/>
      <c r="N544" s="1"/>
      <c r="O544" s="1"/>
      <c r="P544" s="1"/>
      <c r="Q544" s="1"/>
      <c r="R544" s="1"/>
      <c r="S544" s="1"/>
      <c r="T544" s="1"/>
      <c r="U544" s="1"/>
      <c r="V544" s="1"/>
      <c r="W544" s="1"/>
    </row>
    <row r="545" spans="1:23" ht="9.75" customHeight="1">
      <c r="A545" s="1"/>
      <c r="B545" s="1"/>
      <c r="C545" s="1"/>
      <c r="D545" s="1"/>
      <c r="E545" s="1"/>
      <c r="F545" s="1"/>
      <c r="G545" s="1"/>
      <c r="H545" s="1"/>
      <c r="I545" s="1"/>
      <c r="J545" s="1"/>
      <c r="K545" s="1"/>
      <c r="L545" s="1"/>
      <c r="M545" s="1"/>
      <c r="N545" s="1"/>
      <c r="O545" s="1"/>
      <c r="P545" s="1"/>
      <c r="Q545" s="1"/>
      <c r="R545" s="1"/>
      <c r="S545" s="1"/>
      <c r="T545" s="1"/>
      <c r="U545" s="1"/>
      <c r="V545" s="1"/>
      <c r="W545" s="1"/>
    </row>
    <row r="546" spans="1:23" ht="9.75" customHeight="1">
      <c r="A546" s="1"/>
      <c r="B546" s="1"/>
      <c r="C546" s="1"/>
      <c r="D546" s="1"/>
      <c r="E546" s="1"/>
      <c r="F546" s="1"/>
      <c r="G546" s="1"/>
      <c r="H546" s="1"/>
      <c r="I546" s="1"/>
      <c r="J546" s="1"/>
      <c r="K546" s="1"/>
      <c r="L546" s="1"/>
      <c r="M546" s="1"/>
      <c r="N546" s="1"/>
      <c r="O546" s="1"/>
      <c r="P546" s="1"/>
      <c r="Q546" s="1"/>
      <c r="R546" s="1"/>
      <c r="S546" s="1"/>
      <c r="T546" s="1"/>
      <c r="U546" s="1"/>
      <c r="V546" s="1"/>
      <c r="W546" s="1"/>
    </row>
    <row r="547" spans="1:23" ht="9.75" customHeight="1">
      <c r="A547" s="1"/>
      <c r="B547" s="1"/>
      <c r="C547" s="1"/>
      <c r="D547" s="1"/>
      <c r="E547" s="1"/>
      <c r="F547" s="1"/>
      <c r="G547" s="1"/>
      <c r="H547" s="1"/>
      <c r="I547" s="1"/>
      <c r="J547" s="1"/>
      <c r="K547" s="1"/>
      <c r="L547" s="1"/>
      <c r="M547" s="1"/>
      <c r="N547" s="1"/>
      <c r="O547" s="1"/>
      <c r="P547" s="1"/>
      <c r="Q547" s="1"/>
      <c r="R547" s="1"/>
      <c r="S547" s="1"/>
      <c r="T547" s="1"/>
      <c r="U547" s="1"/>
      <c r="V547" s="1"/>
      <c r="W547" s="1"/>
    </row>
    <row r="548" spans="1:23" ht="9.75" customHeight="1">
      <c r="A548" s="1"/>
      <c r="B548" s="1"/>
      <c r="C548" s="1"/>
      <c r="D548" s="1"/>
      <c r="E548" s="1"/>
      <c r="F548" s="1"/>
      <c r="G548" s="1"/>
      <c r="H548" s="1"/>
      <c r="I548" s="1"/>
      <c r="J548" s="1"/>
      <c r="K548" s="1"/>
      <c r="L548" s="1"/>
      <c r="M548" s="1"/>
      <c r="N548" s="1"/>
      <c r="O548" s="1"/>
      <c r="P548" s="1"/>
      <c r="Q548" s="1"/>
      <c r="R548" s="1"/>
      <c r="S548" s="1"/>
      <c r="T548" s="1"/>
      <c r="U548" s="1"/>
      <c r="V548" s="1"/>
      <c r="W548" s="1"/>
    </row>
    <row r="549" spans="1:23" ht="9.75" customHeight="1">
      <c r="A549" s="1"/>
      <c r="B549" s="1"/>
      <c r="C549" s="1"/>
      <c r="D549" s="1"/>
      <c r="E549" s="1"/>
      <c r="F549" s="1"/>
      <c r="G549" s="1"/>
      <c r="H549" s="1"/>
      <c r="I549" s="1"/>
      <c r="J549" s="1"/>
      <c r="K549" s="1"/>
      <c r="L549" s="1"/>
      <c r="M549" s="1"/>
      <c r="N549" s="1"/>
      <c r="O549" s="1"/>
      <c r="P549" s="1"/>
      <c r="Q549" s="1"/>
      <c r="R549" s="1"/>
      <c r="S549" s="1"/>
      <c r="T549" s="1"/>
      <c r="U549" s="1"/>
      <c r="V549" s="1"/>
      <c r="W549" s="1"/>
    </row>
    <row r="550" spans="1:23" ht="9.75" customHeight="1">
      <c r="A550" s="1"/>
      <c r="B550" s="1"/>
      <c r="C550" s="1"/>
      <c r="D550" s="1"/>
      <c r="E550" s="1"/>
      <c r="F550" s="1"/>
      <c r="G550" s="1"/>
      <c r="H550" s="1"/>
      <c r="I550" s="1"/>
      <c r="J550" s="1"/>
      <c r="K550" s="1"/>
      <c r="L550" s="1"/>
      <c r="M550" s="1"/>
      <c r="N550" s="1"/>
      <c r="O550" s="1"/>
      <c r="P550" s="1"/>
      <c r="Q550" s="1"/>
      <c r="R550" s="1"/>
      <c r="S550" s="1"/>
      <c r="T550" s="1"/>
      <c r="U550" s="1"/>
      <c r="V550" s="1"/>
      <c r="W550" s="1"/>
    </row>
    <row r="551" spans="1:23" ht="9.75" customHeight="1">
      <c r="A551" s="1"/>
      <c r="B551" s="1"/>
      <c r="C551" s="1"/>
      <c r="D551" s="1"/>
      <c r="E551" s="1"/>
      <c r="F551" s="1"/>
      <c r="G551" s="1"/>
      <c r="H551" s="1"/>
      <c r="I551" s="1"/>
      <c r="J551" s="1"/>
      <c r="K551" s="1"/>
      <c r="L551" s="1"/>
      <c r="M551" s="1"/>
      <c r="N551" s="1"/>
      <c r="O551" s="1"/>
      <c r="P551" s="1"/>
      <c r="Q551" s="1"/>
      <c r="R551" s="1"/>
      <c r="S551" s="1"/>
      <c r="T551" s="1"/>
      <c r="U551" s="1"/>
      <c r="V551" s="1"/>
      <c r="W551" s="1"/>
    </row>
    <row r="552" spans="1:23" ht="9.75" customHeight="1">
      <c r="A552" s="1"/>
      <c r="B552" s="1"/>
      <c r="C552" s="1"/>
      <c r="D552" s="1"/>
      <c r="E552" s="1"/>
      <c r="F552" s="1"/>
      <c r="G552" s="1"/>
      <c r="H552" s="1"/>
      <c r="I552" s="1"/>
      <c r="J552" s="1"/>
      <c r="K552" s="1"/>
      <c r="L552" s="1"/>
      <c r="M552" s="1"/>
      <c r="N552" s="1"/>
      <c r="O552" s="1"/>
      <c r="P552" s="1"/>
      <c r="Q552" s="1"/>
      <c r="R552" s="1"/>
      <c r="S552" s="1"/>
      <c r="T552" s="1"/>
      <c r="U552" s="1"/>
      <c r="V552" s="1"/>
      <c r="W552" s="1"/>
    </row>
    <row r="553" spans="1:23" ht="9.75" customHeight="1">
      <c r="A553" s="1"/>
      <c r="B553" s="1"/>
      <c r="C553" s="1"/>
      <c r="D553" s="1"/>
      <c r="E553" s="1"/>
      <c r="F553" s="1"/>
      <c r="G553" s="1"/>
      <c r="H553" s="1"/>
      <c r="I553" s="1"/>
      <c r="J553" s="1"/>
      <c r="K553" s="1"/>
      <c r="L553" s="1"/>
      <c r="M553" s="1"/>
      <c r="N553" s="1"/>
      <c r="O553" s="1"/>
      <c r="P553" s="1"/>
      <c r="Q553" s="1"/>
      <c r="R553" s="1"/>
      <c r="S553" s="1"/>
      <c r="T553" s="1"/>
      <c r="U553" s="1"/>
      <c r="V553" s="1"/>
      <c r="W553" s="1"/>
    </row>
    <row r="554" spans="1:23" ht="9.75" customHeight="1">
      <c r="A554" s="1"/>
      <c r="B554" s="1"/>
      <c r="C554" s="1"/>
      <c r="D554" s="1"/>
      <c r="E554" s="1"/>
      <c r="F554" s="1"/>
      <c r="G554" s="1"/>
      <c r="H554" s="1"/>
      <c r="I554" s="1"/>
      <c r="J554" s="1"/>
      <c r="K554" s="1"/>
      <c r="L554" s="1"/>
      <c r="M554" s="1"/>
      <c r="N554" s="1"/>
      <c r="O554" s="1"/>
      <c r="P554" s="1"/>
      <c r="Q554" s="1"/>
      <c r="R554" s="1"/>
      <c r="S554" s="1"/>
      <c r="T554" s="1"/>
      <c r="U554" s="1"/>
      <c r="V554" s="1"/>
      <c r="W554" s="1"/>
    </row>
    <row r="555" spans="1:23" ht="9.75" customHeight="1">
      <c r="A555" s="1"/>
      <c r="B555" s="1"/>
      <c r="C555" s="1"/>
      <c r="D555" s="1"/>
      <c r="E555" s="1"/>
      <c r="F555" s="1"/>
      <c r="G555" s="1"/>
      <c r="H555" s="1"/>
      <c r="I555" s="1"/>
      <c r="J555" s="1"/>
      <c r="K555" s="1"/>
      <c r="L555" s="1"/>
      <c r="M555" s="1"/>
      <c r="N555" s="1"/>
      <c r="O555" s="1"/>
      <c r="P555" s="1"/>
      <c r="Q555" s="1"/>
      <c r="R555" s="1"/>
      <c r="S555" s="1"/>
      <c r="T555" s="1"/>
      <c r="U555" s="1"/>
      <c r="V555" s="1"/>
      <c r="W555" s="1"/>
    </row>
    <row r="556" spans="1:23" ht="9.75" customHeight="1">
      <c r="A556" s="1"/>
      <c r="B556" s="1"/>
      <c r="C556" s="1"/>
      <c r="D556" s="1"/>
      <c r="E556" s="1"/>
      <c r="F556" s="1"/>
      <c r="G556" s="1"/>
      <c r="H556" s="1"/>
      <c r="I556" s="1"/>
      <c r="J556" s="1"/>
      <c r="K556" s="1"/>
      <c r="L556" s="1"/>
      <c r="M556" s="1"/>
      <c r="N556" s="1"/>
      <c r="O556" s="1"/>
      <c r="P556" s="1"/>
      <c r="Q556" s="1"/>
      <c r="R556" s="1"/>
      <c r="S556" s="1"/>
      <c r="T556" s="1"/>
      <c r="U556" s="1"/>
      <c r="V556" s="1"/>
      <c r="W556" s="1"/>
    </row>
    <row r="557" spans="1:23" ht="9.75" customHeight="1">
      <c r="A557" s="1"/>
      <c r="B557" s="1"/>
      <c r="C557" s="1"/>
      <c r="D557" s="1"/>
      <c r="E557" s="1"/>
      <c r="F557" s="1"/>
      <c r="G557" s="1"/>
      <c r="H557" s="1"/>
      <c r="I557" s="1"/>
      <c r="J557" s="1"/>
      <c r="K557" s="1"/>
      <c r="L557" s="1"/>
      <c r="M557" s="1"/>
      <c r="N557" s="1"/>
      <c r="O557" s="1"/>
      <c r="P557" s="1"/>
      <c r="Q557" s="1"/>
      <c r="R557" s="1"/>
      <c r="S557" s="1"/>
      <c r="T557" s="1"/>
      <c r="U557" s="1"/>
      <c r="V557" s="1"/>
      <c r="W557" s="1"/>
    </row>
    <row r="558" spans="1:23" ht="9.75" customHeight="1">
      <c r="A558" s="1"/>
      <c r="B558" s="1"/>
      <c r="C558" s="1"/>
      <c r="D558" s="1"/>
      <c r="E558" s="1"/>
      <c r="F558" s="1"/>
      <c r="G558" s="1"/>
      <c r="H558" s="1"/>
      <c r="I558" s="1"/>
      <c r="J558" s="1"/>
      <c r="K558" s="1"/>
      <c r="L558" s="1"/>
      <c r="M558" s="1"/>
      <c r="N558" s="1"/>
      <c r="O558" s="1"/>
      <c r="P558" s="1"/>
      <c r="Q558" s="1"/>
      <c r="R558" s="1"/>
      <c r="S558" s="1"/>
      <c r="T558" s="1"/>
      <c r="U558" s="1"/>
      <c r="V558" s="1"/>
      <c r="W558" s="1"/>
    </row>
    <row r="559" spans="1:23" ht="9.75" customHeight="1">
      <c r="A559" s="1"/>
      <c r="B559" s="1"/>
      <c r="C559" s="1"/>
      <c r="D559" s="1"/>
      <c r="E559" s="1"/>
      <c r="F559" s="1"/>
      <c r="G559" s="1"/>
      <c r="H559" s="1"/>
      <c r="I559" s="1"/>
      <c r="J559" s="1"/>
      <c r="K559" s="1"/>
      <c r="L559" s="1"/>
      <c r="M559" s="1"/>
      <c r="N559" s="1"/>
      <c r="O559" s="1"/>
      <c r="P559" s="1"/>
      <c r="Q559" s="1"/>
      <c r="R559" s="1"/>
      <c r="S559" s="1"/>
      <c r="T559" s="1"/>
      <c r="U559" s="1"/>
      <c r="V559" s="1"/>
      <c r="W559" s="1"/>
    </row>
    <row r="560" spans="1:23" ht="9.75" customHeight="1">
      <c r="A560" s="1"/>
      <c r="B560" s="1"/>
      <c r="C560" s="1"/>
      <c r="D560" s="1"/>
      <c r="E560" s="1"/>
      <c r="F560" s="1"/>
      <c r="G560" s="1"/>
      <c r="H560" s="1"/>
      <c r="I560" s="1"/>
      <c r="J560" s="1"/>
      <c r="K560" s="1"/>
      <c r="L560" s="1"/>
      <c r="M560" s="1"/>
      <c r="N560" s="1"/>
      <c r="O560" s="1"/>
      <c r="P560" s="1"/>
      <c r="Q560" s="1"/>
      <c r="R560" s="1"/>
      <c r="S560" s="1"/>
      <c r="T560" s="1"/>
      <c r="U560" s="1"/>
      <c r="V560" s="1"/>
      <c r="W560" s="1"/>
    </row>
    <row r="561" spans="1:23" ht="9.75" customHeight="1">
      <c r="A561" s="1"/>
      <c r="B561" s="1"/>
      <c r="C561" s="1"/>
      <c r="D561" s="1"/>
      <c r="E561" s="1"/>
      <c r="F561" s="1"/>
      <c r="G561" s="1"/>
      <c r="H561" s="1"/>
      <c r="I561" s="1"/>
      <c r="J561" s="1"/>
      <c r="K561" s="1"/>
      <c r="L561" s="1"/>
      <c r="M561" s="1"/>
      <c r="N561" s="1"/>
      <c r="O561" s="1"/>
      <c r="P561" s="1"/>
      <c r="Q561" s="1"/>
      <c r="R561" s="1"/>
      <c r="S561" s="1"/>
      <c r="T561" s="1"/>
      <c r="U561" s="1"/>
      <c r="V561" s="1"/>
      <c r="W561" s="1"/>
    </row>
    <row r="562" spans="1:23" ht="9.75" customHeight="1">
      <c r="A562" s="1"/>
      <c r="B562" s="1"/>
      <c r="C562" s="1"/>
      <c r="D562" s="1"/>
      <c r="E562" s="1"/>
      <c r="F562" s="1"/>
      <c r="G562" s="1"/>
      <c r="H562" s="1"/>
      <c r="I562" s="1"/>
      <c r="J562" s="1"/>
      <c r="K562" s="1"/>
      <c r="L562" s="1"/>
      <c r="M562" s="1"/>
      <c r="N562" s="1"/>
      <c r="O562" s="1"/>
      <c r="P562" s="1"/>
      <c r="Q562" s="1"/>
      <c r="R562" s="1"/>
      <c r="S562" s="1"/>
      <c r="T562" s="1"/>
      <c r="U562" s="1"/>
      <c r="V562" s="1"/>
      <c r="W562" s="1"/>
    </row>
    <row r="563" spans="1:23" ht="9.75" customHeight="1">
      <c r="A563" s="1"/>
      <c r="B563" s="1"/>
      <c r="C563" s="1"/>
      <c r="D563" s="1"/>
      <c r="E563" s="1"/>
      <c r="F563" s="1"/>
      <c r="G563" s="1"/>
      <c r="H563" s="1"/>
      <c r="I563" s="1"/>
      <c r="J563" s="1"/>
      <c r="K563" s="1"/>
      <c r="L563" s="1"/>
      <c r="M563" s="1"/>
      <c r="N563" s="1"/>
      <c r="O563" s="1"/>
      <c r="P563" s="1"/>
      <c r="Q563" s="1"/>
      <c r="R563" s="1"/>
      <c r="S563" s="1"/>
      <c r="T563" s="1"/>
      <c r="U563" s="1"/>
      <c r="V563" s="1"/>
      <c r="W563" s="1"/>
    </row>
    <row r="564" spans="1:23" ht="9.75" customHeight="1">
      <c r="A564" s="1"/>
      <c r="B564" s="1"/>
      <c r="C564" s="1"/>
      <c r="D564" s="1"/>
      <c r="E564" s="1"/>
      <c r="F564" s="1"/>
      <c r="G564" s="1"/>
      <c r="H564" s="1"/>
      <c r="I564" s="1"/>
      <c r="J564" s="1"/>
      <c r="K564" s="1"/>
      <c r="L564" s="1"/>
      <c r="M564" s="1"/>
      <c r="N564" s="1"/>
      <c r="O564" s="1"/>
      <c r="P564" s="1"/>
      <c r="Q564" s="1"/>
      <c r="R564" s="1"/>
      <c r="S564" s="1"/>
      <c r="T564" s="1"/>
      <c r="U564" s="1"/>
      <c r="V564" s="1"/>
      <c r="W564" s="1"/>
    </row>
    <row r="565" spans="1:23" ht="9.75" customHeight="1">
      <c r="A565" s="1"/>
      <c r="B565" s="1"/>
      <c r="C565" s="1"/>
      <c r="D565" s="1"/>
      <c r="E565" s="1"/>
      <c r="F565" s="1"/>
      <c r="G565" s="1"/>
      <c r="H565" s="1"/>
      <c r="I565" s="1"/>
      <c r="J565" s="1"/>
      <c r="K565" s="1"/>
      <c r="L565" s="1"/>
      <c r="M565" s="1"/>
      <c r="N565" s="1"/>
      <c r="O565" s="1"/>
      <c r="P565" s="1"/>
      <c r="Q565" s="1"/>
      <c r="R565" s="1"/>
      <c r="S565" s="1"/>
      <c r="T565" s="1"/>
      <c r="U565" s="1"/>
      <c r="V565" s="1"/>
      <c r="W565" s="1"/>
    </row>
    <row r="566" spans="1:23" ht="9.75" customHeight="1">
      <c r="A566" s="1"/>
      <c r="B566" s="1"/>
      <c r="C566" s="1"/>
      <c r="D566" s="1"/>
      <c r="E566" s="1"/>
      <c r="F566" s="1"/>
      <c r="G566" s="1"/>
      <c r="H566" s="1"/>
      <c r="I566" s="1"/>
      <c r="J566" s="1"/>
      <c r="K566" s="1"/>
      <c r="L566" s="1"/>
      <c r="M566" s="1"/>
      <c r="N566" s="1"/>
      <c r="O566" s="1"/>
      <c r="P566" s="1"/>
      <c r="Q566" s="1"/>
      <c r="R566" s="1"/>
      <c r="S566" s="1"/>
      <c r="T566" s="1"/>
      <c r="U566" s="1"/>
      <c r="V566" s="1"/>
      <c r="W566" s="1"/>
    </row>
    <row r="567" spans="1:23" ht="9.75" customHeight="1">
      <c r="A567" s="1"/>
      <c r="B567" s="1"/>
      <c r="C567" s="1"/>
      <c r="D567" s="1"/>
      <c r="E567" s="1"/>
      <c r="F567" s="1"/>
      <c r="G567" s="1"/>
      <c r="H567" s="1"/>
      <c r="I567" s="1"/>
      <c r="J567" s="1"/>
      <c r="K567" s="1"/>
      <c r="L567" s="1"/>
      <c r="M567" s="1"/>
      <c r="N567" s="1"/>
      <c r="O567" s="1"/>
      <c r="P567" s="1"/>
      <c r="Q567" s="1"/>
      <c r="R567" s="1"/>
      <c r="S567" s="1"/>
      <c r="T567" s="1"/>
      <c r="U567" s="1"/>
      <c r="V567" s="1"/>
      <c r="W567" s="1"/>
    </row>
    <row r="568" spans="1:23" ht="9.75" customHeight="1">
      <c r="A568" s="1"/>
      <c r="B568" s="1"/>
      <c r="C568" s="1"/>
      <c r="D568" s="1"/>
      <c r="E568" s="1"/>
      <c r="F568" s="1"/>
      <c r="G568" s="1"/>
      <c r="H568" s="1"/>
      <c r="I568" s="1"/>
      <c r="J568" s="1"/>
      <c r="K568" s="1"/>
      <c r="L568" s="1"/>
      <c r="M568" s="1"/>
      <c r="N568" s="1"/>
      <c r="O568" s="1"/>
      <c r="P568" s="1"/>
      <c r="Q568" s="1"/>
      <c r="R568" s="1"/>
      <c r="S568" s="1"/>
      <c r="T568" s="1"/>
      <c r="U568" s="1"/>
      <c r="V568" s="1"/>
      <c r="W568" s="1"/>
    </row>
    <row r="569" spans="1:23" ht="9.75" customHeight="1">
      <c r="A569" s="1"/>
      <c r="B569" s="1"/>
      <c r="C569" s="1"/>
      <c r="D569" s="1"/>
      <c r="E569" s="1"/>
      <c r="F569" s="1"/>
      <c r="G569" s="1"/>
      <c r="H569" s="1"/>
      <c r="I569" s="1"/>
      <c r="J569" s="1"/>
      <c r="K569" s="1"/>
      <c r="L569" s="1"/>
      <c r="M569" s="1"/>
      <c r="N569" s="1"/>
      <c r="O569" s="1"/>
      <c r="P569" s="1"/>
      <c r="Q569" s="1"/>
      <c r="R569" s="1"/>
      <c r="S569" s="1"/>
      <c r="T569" s="1"/>
      <c r="U569" s="1"/>
      <c r="V569" s="1"/>
      <c r="W569" s="1"/>
    </row>
    <row r="570" spans="1:23" ht="9.75" customHeight="1">
      <c r="A570" s="1"/>
      <c r="B570" s="1"/>
      <c r="C570" s="1"/>
      <c r="D570" s="1"/>
      <c r="E570" s="1"/>
      <c r="F570" s="1"/>
      <c r="G570" s="1"/>
      <c r="H570" s="1"/>
      <c r="I570" s="1"/>
      <c r="J570" s="1"/>
      <c r="K570" s="1"/>
      <c r="L570" s="1"/>
      <c r="M570" s="1"/>
      <c r="N570" s="1"/>
      <c r="O570" s="1"/>
      <c r="P570" s="1"/>
      <c r="Q570" s="1"/>
      <c r="R570" s="1"/>
      <c r="S570" s="1"/>
      <c r="T570" s="1"/>
      <c r="U570" s="1"/>
      <c r="V570" s="1"/>
      <c r="W570" s="1"/>
    </row>
    <row r="571" spans="1:23" ht="9.75" customHeight="1">
      <c r="A571" s="1"/>
      <c r="B571" s="1"/>
      <c r="C571" s="1"/>
      <c r="D571" s="1"/>
      <c r="E571" s="1"/>
      <c r="F571" s="1"/>
      <c r="G571" s="1"/>
      <c r="H571" s="1"/>
      <c r="I571" s="1"/>
      <c r="J571" s="1"/>
      <c r="K571" s="1"/>
      <c r="L571" s="1"/>
      <c r="M571" s="1"/>
      <c r="N571" s="1"/>
      <c r="O571" s="1"/>
      <c r="P571" s="1"/>
      <c r="Q571" s="1"/>
      <c r="R571" s="1"/>
      <c r="S571" s="1"/>
      <c r="T571" s="1"/>
      <c r="U571" s="1"/>
      <c r="V571" s="1"/>
      <c r="W571" s="1"/>
    </row>
    <row r="572" spans="1:23" ht="9.75" customHeight="1">
      <c r="A572" s="1"/>
      <c r="B572" s="1"/>
      <c r="C572" s="1"/>
      <c r="D572" s="1"/>
      <c r="E572" s="1"/>
      <c r="F572" s="1"/>
      <c r="G572" s="1"/>
      <c r="H572" s="1"/>
      <c r="I572" s="1"/>
      <c r="J572" s="1"/>
      <c r="K572" s="1"/>
      <c r="L572" s="1"/>
      <c r="M572" s="1"/>
      <c r="N572" s="1"/>
      <c r="O572" s="1"/>
      <c r="P572" s="1"/>
      <c r="Q572" s="1"/>
      <c r="R572" s="1"/>
      <c r="S572" s="1"/>
      <c r="T572" s="1"/>
      <c r="U572" s="1"/>
      <c r="V572" s="1"/>
      <c r="W572" s="1"/>
    </row>
    <row r="573" spans="1:23" ht="9.75" customHeight="1">
      <c r="A573" s="1"/>
      <c r="B573" s="1"/>
      <c r="C573" s="1"/>
      <c r="D573" s="1"/>
      <c r="E573" s="1"/>
      <c r="F573" s="1"/>
      <c r="G573" s="1"/>
      <c r="H573" s="1"/>
      <c r="I573" s="1"/>
      <c r="J573" s="1"/>
      <c r="K573" s="1"/>
      <c r="L573" s="1"/>
      <c r="M573" s="1"/>
      <c r="N573" s="1"/>
      <c r="O573" s="1"/>
      <c r="P573" s="1"/>
      <c r="Q573" s="1"/>
      <c r="R573" s="1"/>
      <c r="S573" s="1"/>
      <c r="T573" s="1"/>
      <c r="U573" s="1"/>
      <c r="V573" s="1"/>
      <c r="W573" s="1"/>
    </row>
    <row r="574" spans="1:23" ht="9.75" customHeight="1">
      <c r="A574" s="1"/>
      <c r="B574" s="1"/>
      <c r="C574" s="1"/>
      <c r="D574" s="1"/>
      <c r="E574" s="1"/>
      <c r="F574" s="1"/>
      <c r="G574" s="1"/>
      <c r="H574" s="1"/>
      <c r="I574" s="1"/>
      <c r="J574" s="1"/>
      <c r="K574" s="1"/>
      <c r="L574" s="1"/>
      <c r="M574" s="1"/>
      <c r="N574" s="1"/>
      <c r="O574" s="1"/>
      <c r="P574" s="1"/>
      <c r="Q574" s="1"/>
      <c r="R574" s="1"/>
      <c r="S574" s="1"/>
      <c r="T574" s="1"/>
      <c r="U574" s="1"/>
      <c r="V574" s="1"/>
      <c r="W574" s="1"/>
    </row>
    <row r="575" spans="1:23" ht="9.75" customHeight="1">
      <c r="A575" s="1"/>
      <c r="B575" s="1"/>
      <c r="C575" s="1"/>
      <c r="D575" s="1"/>
      <c r="E575" s="1"/>
      <c r="F575" s="1"/>
      <c r="G575" s="1"/>
      <c r="H575" s="1"/>
      <c r="I575" s="1"/>
      <c r="J575" s="1"/>
      <c r="K575" s="1"/>
      <c r="L575" s="1"/>
      <c r="M575" s="1"/>
      <c r="N575" s="1"/>
      <c r="O575" s="1"/>
      <c r="P575" s="1"/>
      <c r="Q575" s="1"/>
      <c r="R575" s="1"/>
      <c r="S575" s="1"/>
      <c r="T575" s="1"/>
      <c r="U575" s="1"/>
      <c r="V575" s="1"/>
      <c r="W575" s="1"/>
    </row>
    <row r="576" spans="1:23" ht="9.75" customHeight="1">
      <c r="A576" s="1"/>
      <c r="B576" s="1"/>
      <c r="C576" s="1"/>
      <c r="D576" s="1"/>
      <c r="E576" s="1"/>
      <c r="F576" s="1"/>
      <c r="G576" s="1"/>
      <c r="H576" s="1"/>
      <c r="I576" s="1"/>
      <c r="J576" s="1"/>
      <c r="K576" s="1"/>
      <c r="L576" s="1"/>
      <c r="M576" s="1"/>
      <c r="N576" s="1"/>
      <c r="O576" s="1"/>
      <c r="P576" s="1"/>
      <c r="Q576" s="1"/>
      <c r="R576" s="1"/>
      <c r="S576" s="1"/>
      <c r="T576" s="1"/>
      <c r="U576" s="1"/>
      <c r="V576" s="1"/>
      <c r="W576" s="1"/>
    </row>
    <row r="577" spans="1:23" ht="9.75" customHeight="1">
      <c r="A577" s="1"/>
      <c r="B577" s="1"/>
      <c r="C577" s="1"/>
      <c r="D577" s="1"/>
      <c r="E577" s="1"/>
      <c r="F577" s="1"/>
      <c r="G577" s="1"/>
      <c r="H577" s="1"/>
      <c r="I577" s="1"/>
      <c r="J577" s="1"/>
      <c r="K577" s="1"/>
      <c r="L577" s="1"/>
      <c r="M577" s="1"/>
      <c r="N577" s="1"/>
      <c r="O577" s="1"/>
      <c r="P577" s="1"/>
      <c r="Q577" s="1"/>
      <c r="R577" s="1"/>
      <c r="S577" s="1"/>
      <c r="T577" s="1"/>
      <c r="U577" s="1"/>
      <c r="V577" s="1"/>
      <c r="W577" s="1"/>
    </row>
    <row r="578" spans="1:23" ht="9.75" customHeight="1">
      <c r="A578" s="1"/>
      <c r="B578" s="1"/>
      <c r="C578" s="1"/>
      <c r="D578" s="1"/>
      <c r="E578" s="1"/>
      <c r="F578" s="1"/>
      <c r="G578" s="1"/>
      <c r="H578" s="1"/>
      <c r="I578" s="1"/>
      <c r="J578" s="1"/>
      <c r="K578" s="1"/>
      <c r="L578" s="1"/>
      <c r="M578" s="1"/>
      <c r="N578" s="1"/>
      <c r="O578" s="1"/>
      <c r="P578" s="1"/>
      <c r="Q578" s="1"/>
      <c r="R578" s="1"/>
      <c r="S578" s="1"/>
      <c r="T578" s="1"/>
      <c r="U578" s="1"/>
      <c r="V578" s="1"/>
      <c r="W578" s="1"/>
    </row>
    <row r="579" spans="1:23" ht="9.75" customHeight="1">
      <c r="A579" s="1"/>
      <c r="B579" s="1"/>
      <c r="C579" s="1"/>
      <c r="D579" s="1"/>
      <c r="E579" s="1"/>
      <c r="F579" s="1"/>
      <c r="G579" s="1"/>
      <c r="H579" s="1"/>
      <c r="I579" s="1"/>
      <c r="J579" s="1"/>
      <c r="K579" s="1"/>
      <c r="L579" s="1"/>
      <c r="M579" s="1"/>
      <c r="N579" s="1"/>
      <c r="O579" s="1"/>
      <c r="P579" s="1"/>
      <c r="Q579" s="1"/>
      <c r="R579" s="1"/>
      <c r="S579" s="1"/>
      <c r="T579" s="1"/>
      <c r="U579" s="1"/>
      <c r="V579" s="1"/>
      <c r="W579" s="1"/>
    </row>
    <row r="580" spans="1:23" ht="9.75" customHeight="1">
      <c r="A580" s="1"/>
      <c r="B580" s="1"/>
      <c r="C580" s="1"/>
      <c r="D580" s="1"/>
      <c r="E580" s="1"/>
      <c r="F580" s="1"/>
      <c r="G580" s="1"/>
      <c r="H580" s="1"/>
      <c r="I580" s="1"/>
      <c r="J580" s="1"/>
      <c r="K580" s="1"/>
      <c r="L580" s="1"/>
      <c r="M580" s="1"/>
      <c r="N580" s="1"/>
      <c r="O580" s="1"/>
      <c r="P580" s="1"/>
      <c r="Q580" s="1"/>
      <c r="R580" s="1"/>
      <c r="S580" s="1"/>
      <c r="T580" s="1"/>
      <c r="U580" s="1"/>
      <c r="V580" s="1"/>
      <c r="W580" s="1"/>
    </row>
    <row r="581" spans="1:23" ht="9.75" customHeight="1">
      <c r="A581" s="1"/>
      <c r="B581" s="1"/>
      <c r="C581" s="1"/>
      <c r="D581" s="1"/>
      <c r="E581" s="1"/>
      <c r="F581" s="1"/>
      <c r="G581" s="1"/>
      <c r="H581" s="1"/>
      <c r="I581" s="1"/>
      <c r="J581" s="1"/>
      <c r="K581" s="1"/>
      <c r="L581" s="1"/>
      <c r="M581" s="1"/>
      <c r="N581" s="1"/>
      <c r="O581" s="1"/>
      <c r="P581" s="1"/>
      <c r="Q581" s="1"/>
      <c r="R581" s="1"/>
      <c r="S581" s="1"/>
      <c r="T581" s="1"/>
      <c r="U581" s="1"/>
      <c r="V581" s="1"/>
      <c r="W581" s="1"/>
    </row>
    <row r="582" spans="1:23" ht="9.75" customHeight="1">
      <c r="A582" s="1"/>
      <c r="B582" s="1"/>
      <c r="C582" s="1"/>
      <c r="D582" s="1"/>
      <c r="E582" s="1"/>
      <c r="F582" s="1"/>
      <c r="G582" s="1"/>
      <c r="H582" s="1"/>
      <c r="I582" s="1"/>
      <c r="J582" s="1"/>
      <c r="K582" s="1"/>
      <c r="L582" s="1"/>
      <c r="M582" s="1"/>
      <c r="N582" s="1"/>
      <c r="O582" s="1"/>
      <c r="P582" s="1"/>
      <c r="Q582" s="1"/>
      <c r="R582" s="1"/>
      <c r="S582" s="1"/>
      <c r="T582" s="1"/>
      <c r="U582" s="1"/>
      <c r="V582" s="1"/>
      <c r="W582" s="1"/>
    </row>
    <row r="583" spans="1:23" ht="9.75" customHeight="1">
      <c r="A583" s="1"/>
      <c r="B583" s="1"/>
      <c r="C583" s="1"/>
      <c r="D583" s="1"/>
      <c r="E583" s="1"/>
      <c r="F583" s="1"/>
      <c r="G583" s="1"/>
      <c r="H583" s="1"/>
      <c r="I583" s="1"/>
      <c r="J583" s="1"/>
      <c r="K583" s="1"/>
      <c r="L583" s="1"/>
      <c r="M583" s="1"/>
      <c r="N583" s="1"/>
      <c r="O583" s="1"/>
      <c r="P583" s="1"/>
      <c r="Q583" s="1"/>
      <c r="R583" s="1"/>
      <c r="S583" s="1"/>
      <c r="T583" s="1"/>
      <c r="U583" s="1"/>
      <c r="V583" s="1"/>
      <c r="W583" s="1"/>
    </row>
    <row r="584" spans="1:23" ht="9.75" customHeight="1">
      <c r="A584" s="1"/>
      <c r="B584" s="1"/>
      <c r="C584" s="1"/>
      <c r="D584" s="1"/>
      <c r="E584" s="1"/>
      <c r="F584" s="1"/>
      <c r="G584" s="1"/>
      <c r="H584" s="1"/>
      <c r="I584" s="1"/>
      <c r="J584" s="1"/>
      <c r="K584" s="1"/>
      <c r="L584" s="1"/>
      <c r="M584" s="1"/>
      <c r="N584" s="1"/>
      <c r="O584" s="1"/>
      <c r="P584" s="1"/>
      <c r="Q584" s="1"/>
      <c r="R584" s="1"/>
      <c r="S584" s="1"/>
      <c r="T584" s="1"/>
      <c r="U584" s="1"/>
      <c r="V584" s="1"/>
      <c r="W584" s="1"/>
    </row>
    <row r="585" spans="1:23" ht="9.75" customHeight="1">
      <c r="A585" s="1"/>
      <c r="B585" s="1"/>
      <c r="C585" s="1"/>
      <c r="D585" s="1"/>
      <c r="E585" s="1"/>
      <c r="F585" s="1"/>
      <c r="G585" s="1"/>
      <c r="H585" s="1"/>
      <c r="I585" s="1"/>
      <c r="J585" s="1"/>
      <c r="K585" s="1"/>
      <c r="L585" s="1"/>
      <c r="M585" s="1"/>
      <c r="N585" s="1"/>
      <c r="O585" s="1"/>
      <c r="P585" s="1"/>
      <c r="Q585" s="1"/>
      <c r="R585" s="1"/>
      <c r="S585" s="1"/>
      <c r="T585" s="1"/>
      <c r="U585" s="1"/>
      <c r="V585" s="1"/>
      <c r="W585" s="1"/>
    </row>
    <row r="586" spans="1:23" ht="9.75" customHeight="1">
      <c r="A586" s="1"/>
      <c r="B586" s="1"/>
      <c r="C586" s="1"/>
      <c r="D586" s="1"/>
      <c r="E586" s="1"/>
      <c r="F586" s="1"/>
      <c r="G586" s="1"/>
      <c r="H586" s="1"/>
      <c r="I586" s="1"/>
      <c r="J586" s="1"/>
      <c r="K586" s="1"/>
      <c r="L586" s="1"/>
      <c r="M586" s="1"/>
      <c r="N586" s="1"/>
      <c r="O586" s="1"/>
      <c r="P586" s="1"/>
      <c r="Q586" s="1"/>
      <c r="R586" s="1"/>
      <c r="S586" s="1"/>
      <c r="T586" s="1"/>
      <c r="U586" s="1"/>
      <c r="V586" s="1"/>
      <c r="W586" s="1"/>
    </row>
    <row r="587" spans="1:23" ht="9.75" customHeight="1">
      <c r="A587" s="1"/>
      <c r="B587" s="1"/>
      <c r="C587" s="1"/>
      <c r="D587" s="1"/>
      <c r="E587" s="1"/>
      <c r="F587" s="1"/>
      <c r="G587" s="1"/>
      <c r="H587" s="1"/>
      <c r="I587" s="1"/>
      <c r="J587" s="1"/>
      <c r="K587" s="1"/>
      <c r="L587" s="1"/>
      <c r="M587" s="1"/>
      <c r="N587" s="1"/>
      <c r="O587" s="1"/>
      <c r="P587" s="1"/>
      <c r="Q587" s="1"/>
      <c r="R587" s="1"/>
      <c r="S587" s="1"/>
      <c r="T587" s="1"/>
      <c r="U587" s="1"/>
      <c r="V587" s="1"/>
      <c r="W587" s="1"/>
    </row>
    <row r="588" spans="1:23" ht="9.75" customHeight="1">
      <c r="A588" s="1"/>
      <c r="B588" s="1"/>
      <c r="C588" s="1"/>
      <c r="D588" s="1"/>
      <c r="E588" s="1"/>
      <c r="F588" s="1"/>
      <c r="G588" s="1"/>
      <c r="H588" s="1"/>
      <c r="I588" s="1"/>
      <c r="J588" s="1"/>
      <c r="K588" s="1"/>
      <c r="L588" s="1"/>
      <c r="M588" s="1"/>
      <c r="N588" s="1"/>
      <c r="O588" s="1"/>
      <c r="P588" s="1"/>
      <c r="Q588" s="1"/>
      <c r="R588" s="1"/>
      <c r="S588" s="1"/>
      <c r="T588" s="1"/>
      <c r="U588" s="1"/>
      <c r="V588" s="1"/>
      <c r="W588" s="1"/>
    </row>
    <row r="589" spans="1:23" ht="9.75" customHeight="1">
      <c r="A589" s="1"/>
      <c r="B589" s="1"/>
      <c r="C589" s="1"/>
      <c r="D589" s="1"/>
      <c r="E589" s="1"/>
      <c r="F589" s="1"/>
      <c r="G589" s="1"/>
      <c r="H589" s="1"/>
      <c r="I589" s="1"/>
      <c r="J589" s="1"/>
      <c r="K589" s="1"/>
      <c r="L589" s="1"/>
      <c r="M589" s="1"/>
      <c r="N589" s="1"/>
      <c r="O589" s="1"/>
      <c r="P589" s="1"/>
      <c r="Q589" s="1"/>
      <c r="R589" s="1"/>
      <c r="S589" s="1"/>
      <c r="T589" s="1"/>
      <c r="U589" s="1"/>
      <c r="V589" s="1"/>
      <c r="W589" s="1"/>
    </row>
    <row r="590" spans="1:23" ht="9.75" customHeight="1">
      <c r="A590" s="1"/>
      <c r="B590" s="1"/>
      <c r="C590" s="1"/>
      <c r="D590" s="1"/>
      <c r="E590" s="1"/>
      <c r="F590" s="1"/>
      <c r="G590" s="1"/>
      <c r="H590" s="1"/>
      <c r="I590" s="1"/>
      <c r="J590" s="1"/>
      <c r="K590" s="1"/>
      <c r="L590" s="1"/>
      <c r="M590" s="1"/>
      <c r="N590" s="1"/>
      <c r="O590" s="1"/>
      <c r="P590" s="1"/>
      <c r="Q590" s="1"/>
      <c r="R590" s="1"/>
      <c r="S590" s="1"/>
      <c r="T590" s="1"/>
      <c r="U590" s="1"/>
      <c r="V590" s="1"/>
      <c r="W590" s="1"/>
    </row>
    <row r="591" spans="1:23" ht="9.75" customHeight="1">
      <c r="A591" s="1"/>
      <c r="B591" s="1"/>
      <c r="C591" s="1"/>
      <c r="D591" s="1"/>
      <c r="E591" s="1"/>
      <c r="F591" s="1"/>
      <c r="G591" s="1"/>
      <c r="H591" s="1"/>
      <c r="I591" s="1"/>
      <c r="J591" s="1"/>
      <c r="K591" s="1"/>
      <c r="L591" s="1"/>
      <c r="M591" s="1"/>
      <c r="N591" s="1"/>
      <c r="O591" s="1"/>
      <c r="P591" s="1"/>
      <c r="Q591" s="1"/>
      <c r="R591" s="1"/>
      <c r="S591" s="1"/>
      <c r="T591" s="1"/>
      <c r="U591" s="1"/>
      <c r="V591" s="1"/>
      <c r="W591" s="1"/>
    </row>
    <row r="592" spans="1:23" ht="9.75" customHeight="1">
      <c r="A592" s="1"/>
      <c r="B592" s="1"/>
      <c r="C592" s="1"/>
      <c r="D592" s="1"/>
      <c r="E592" s="1"/>
      <c r="F592" s="1"/>
      <c r="G592" s="1"/>
      <c r="H592" s="1"/>
      <c r="I592" s="1"/>
      <c r="J592" s="1"/>
      <c r="K592" s="1"/>
      <c r="L592" s="1"/>
      <c r="M592" s="1"/>
      <c r="N592" s="1"/>
      <c r="O592" s="1"/>
      <c r="P592" s="1"/>
      <c r="Q592" s="1"/>
      <c r="R592" s="1"/>
      <c r="S592" s="1"/>
      <c r="T592" s="1"/>
      <c r="U592" s="1"/>
      <c r="V592" s="1"/>
      <c r="W592" s="1"/>
    </row>
    <row r="593" spans="1:23" ht="9.75" customHeight="1">
      <c r="A593" s="1"/>
      <c r="B593" s="1"/>
      <c r="C593" s="1"/>
      <c r="D593" s="1"/>
      <c r="E593" s="1"/>
      <c r="F593" s="1"/>
      <c r="G593" s="1"/>
      <c r="H593" s="1"/>
      <c r="I593" s="1"/>
      <c r="J593" s="1"/>
      <c r="K593" s="1"/>
      <c r="L593" s="1"/>
      <c r="M593" s="1"/>
      <c r="N593" s="1"/>
      <c r="O593" s="1"/>
      <c r="P593" s="1"/>
      <c r="Q593" s="1"/>
      <c r="R593" s="1"/>
      <c r="S593" s="1"/>
      <c r="T593" s="1"/>
      <c r="U593" s="1"/>
      <c r="V593" s="1"/>
      <c r="W593" s="1"/>
    </row>
    <row r="594" spans="1:23" ht="9.75" customHeight="1">
      <c r="A594" s="1"/>
      <c r="B594" s="1"/>
      <c r="C594" s="1"/>
      <c r="D594" s="1"/>
      <c r="E594" s="1"/>
      <c r="F594" s="1"/>
      <c r="G594" s="1"/>
      <c r="H594" s="1"/>
      <c r="I594" s="1"/>
      <c r="J594" s="1"/>
      <c r="K594" s="1"/>
      <c r="L594" s="1"/>
      <c r="M594" s="1"/>
      <c r="N594" s="1"/>
      <c r="O594" s="1"/>
      <c r="P594" s="1"/>
      <c r="Q594" s="1"/>
      <c r="R594" s="1"/>
      <c r="S594" s="1"/>
      <c r="T594" s="1"/>
      <c r="U594" s="1"/>
      <c r="V594" s="1"/>
      <c r="W594" s="1"/>
    </row>
    <row r="595" spans="1:23" ht="9.75" customHeight="1">
      <c r="A595" s="1"/>
      <c r="B595" s="1"/>
      <c r="C595" s="1"/>
      <c r="D595" s="1"/>
      <c r="E595" s="1"/>
      <c r="F595" s="1"/>
      <c r="G595" s="1"/>
      <c r="H595" s="1"/>
      <c r="I595" s="1"/>
      <c r="J595" s="1"/>
      <c r="K595" s="1"/>
      <c r="L595" s="1"/>
      <c r="M595" s="1"/>
      <c r="N595" s="1"/>
      <c r="O595" s="1"/>
      <c r="P595" s="1"/>
      <c r="Q595" s="1"/>
      <c r="R595" s="1"/>
      <c r="S595" s="1"/>
      <c r="T595" s="1"/>
      <c r="U595" s="1"/>
      <c r="V595" s="1"/>
      <c r="W595" s="1"/>
    </row>
    <row r="596" spans="1:23" ht="9.75" customHeight="1">
      <c r="A596" s="1"/>
      <c r="B596" s="1"/>
      <c r="C596" s="1"/>
      <c r="D596" s="1"/>
      <c r="E596" s="1"/>
      <c r="F596" s="1"/>
      <c r="G596" s="1"/>
      <c r="H596" s="1"/>
      <c r="I596" s="1"/>
      <c r="J596" s="1"/>
      <c r="K596" s="1"/>
      <c r="L596" s="1"/>
      <c r="M596" s="1"/>
      <c r="N596" s="1"/>
      <c r="O596" s="1"/>
      <c r="P596" s="1"/>
      <c r="Q596" s="1"/>
      <c r="R596" s="1"/>
      <c r="S596" s="1"/>
      <c r="T596" s="1"/>
      <c r="U596" s="1"/>
      <c r="V596" s="1"/>
      <c r="W596" s="1"/>
    </row>
    <row r="597" spans="1:23" ht="9.75" customHeight="1">
      <c r="A597" s="1"/>
      <c r="B597" s="1"/>
      <c r="C597" s="1"/>
      <c r="D597" s="1"/>
      <c r="E597" s="1"/>
      <c r="F597" s="1"/>
      <c r="G597" s="1"/>
      <c r="H597" s="1"/>
      <c r="I597" s="1"/>
      <c r="J597" s="1"/>
      <c r="K597" s="1"/>
      <c r="L597" s="1"/>
      <c r="M597" s="1"/>
      <c r="N597" s="1"/>
      <c r="O597" s="1"/>
      <c r="P597" s="1"/>
      <c r="Q597" s="1"/>
      <c r="R597" s="1"/>
      <c r="S597" s="1"/>
      <c r="T597" s="1"/>
      <c r="U597" s="1"/>
      <c r="V597" s="1"/>
      <c r="W597" s="1"/>
    </row>
    <row r="598" spans="1:23" ht="9.75" customHeight="1">
      <c r="A598" s="1"/>
      <c r="B598" s="1"/>
      <c r="C598" s="1"/>
      <c r="D598" s="1"/>
      <c r="E598" s="1"/>
      <c r="F598" s="1"/>
      <c r="G598" s="1"/>
      <c r="H598" s="1"/>
      <c r="I598" s="1"/>
      <c r="J598" s="1"/>
      <c r="K598" s="1"/>
      <c r="L598" s="1"/>
      <c r="M598" s="1"/>
      <c r="N598" s="1"/>
      <c r="O598" s="1"/>
      <c r="P598" s="1"/>
      <c r="Q598" s="1"/>
      <c r="R598" s="1"/>
      <c r="S598" s="1"/>
      <c r="T598" s="1"/>
      <c r="U598" s="1"/>
      <c r="V598" s="1"/>
      <c r="W598" s="1"/>
    </row>
    <row r="599" spans="1:23" ht="9.75" customHeight="1">
      <c r="A599" s="1"/>
      <c r="B599" s="1"/>
      <c r="C599" s="1"/>
      <c r="D599" s="1"/>
      <c r="E599" s="1"/>
      <c r="F599" s="1"/>
      <c r="G599" s="1"/>
      <c r="H599" s="1"/>
      <c r="I599" s="1"/>
      <c r="J599" s="1"/>
      <c r="K599" s="1"/>
      <c r="L599" s="1"/>
      <c r="M599" s="1"/>
      <c r="N599" s="1"/>
      <c r="O599" s="1"/>
      <c r="P599" s="1"/>
      <c r="Q599" s="1"/>
      <c r="R599" s="1"/>
      <c r="S599" s="1"/>
      <c r="T599" s="1"/>
      <c r="U599" s="1"/>
      <c r="V599" s="1"/>
      <c r="W599" s="1"/>
    </row>
    <row r="600" spans="1:23" ht="9.75" customHeight="1">
      <c r="A600" s="1"/>
      <c r="B600" s="1"/>
      <c r="C600" s="1"/>
      <c r="D600" s="1"/>
      <c r="E600" s="1"/>
      <c r="F600" s="1"/>
      <c r="G600" s="1"/>
      <c r="H600" s="1"/>
      <c r="I600" s="1"/>
      <c r="J600" s="1"/>
      <c r="K600" s="1"/>
      <c r="L600" s="1"/>
      <c r="M600" s="1"/>
      <c r="N600" s="1"/>
      <c r="O600" s="1"/>
      <c r="P600" s="1"/>
      <c r="Q600" s="1"/>
      <c r="R600" s="1"/>
      <c r="S600" s="1"/>
      <c r="T600" s="1"/>
      <c r="U600" s="1"/>
      <c r="V600" s="1"/>
      <c r="W600" s="1"/>
    </row>
    <row r="601" spans="1:23" ht="9.75" customHeight="1">
      <c r="A601" s="1"/>
      <c r="B601" s="1"/>
      <c r="C601" s="1"/>
      <c r="D601" s="1"/>
      <c r="E601" s="1"/>
      <c r="F601" s="1"/>
      <c r="G601" s="1"/>
      <c r="H601" s="1"/>
      <c r="I601" s="1"/>
      <c r="J601" s="1"/>
      <c r="K601" s="1"/>
      <c r="L601" s="1"/>
      <c r="M601" s="1"/>
      <c r="N601" s="1"/>
      <c r="O601" s="1"/>
      <c r="P601" s="1"/>
      <c r="Q601" s="1"/>
      <c r="R601" s="1"/>
      <c r="S601" s="1"/>
      <c r="T601" s="1"/>
      <c r="U601" s="1"/>
      <c r="V601" s="1"/>
      <c r="W601" s="1"/>
    </row>
    <row r="602" spans="1:23" ht="9.75" customHeight="1">
      <c r="A602" s="1"/>
      <c r="B602" s="1"/>
      <c r="C602" s="1"/>
      <c r="D602" s="1"/>
      <c r="E602" s="1"/>
      <c r="F602" s="1"/>
      <c r="G602" s="1"/>
      <c r="H602" s="1"/>
      <c r="I602" s="1"/>
      <c r="J602" s="1"/>
      <c r="K602" s="1"/>
      <c r="L602" s="1"/>
      <c r="M602" s="1"/>
      <c r="N602" s="1"/>
      <c r="O602" s="1"/>
      <c r="P602" s="1"/>
      <c r="Q602" s="1"/>
      <c r="R602" s="1"/>
      <c r="S602" s="1"/>
      <c r="T602" s="1"/>
      <c r="U602" s="1"/>
      <c r="V602" s="1"/>
      <c r="W602" s="1"/>
    </row>
    <row r="603" spans="1:23" ht="9.75" customHeight="1">
      <c r="A603" s="1"/>
      <c r="B603" s="1"/>
      <c r="C603" s="1"/>
      <c r="D603" s="1"/>
      <c r="E603" s="1"/>
      <c r="F603" s="1"/>
      <c r="G603" s="1"/>
      <c r="H603" s="1"/>
      <c r="I603" s="1"/>
      <c r="J603" s="1"/>
      <c r="K603" s="1"/>
      <c r="L603" s="1"/>
      <c r="M603" s="1"/>
      <c r="N603" s="1"/>
      <c r="O603" s="1"/>
      <c r="P603" s="1"/>
      <c r="Q603" s="1"/>
      <c r="R603" s="1"/>
      <c r="S603" s="1"/>
      <c r="T603" s="1"/>
      <c r="U603" s="1"/>
      <c r="V603" s="1"/>
      <c r="W603" s="1"/>
    </row>
    <row r="604" spans="1:23" ht="9.75" customHeight="1">
      <c r="A604" s="1"/>
      <c r="B604" s="1"/>
      <c r="C604" s="1"/>
      <c r="D604" s="1"/>
      <c r="E604" s="1"/>
      <c r="F604" s="1"/>
      <c r="G604" s="1"/>
      <c r="H604" s="1"/>
      <c r="I604" s="1"/>
      <c r="J604" s="1"/>
      <c r="K604" s="1"/>
      <c r="L604" s="1"/>
      <c r="M604" s="1"/>
      <c r="N604" s="1"/>
      <c r="O604" s="1"/>
      <c r="P604" s="1"/>
      <c r="Q604" s="1"/>
      <c r="R604" s="1"/>
      <c r="S604" s="1"/>
      <c r="T604" s="1"/>
      <c r="U604" s="1"/>
      <c r="V604" s="1"/>
      <c r="W604" s="1"/>
    </row>
    <row r="605" spans="1:23" ht="9.75" customHeight="1">
      <c r="A605" s="1"/>
      <c r="B605" s="1"/>
      <c r="C605" s="1"/>
      <c r="D605" s="1"/>
      <c r="E605" s="1"/>
      <c r="F605" s="1"/>
      <c r="G605" s="1"/>
      <c r="H605" s="1"/>
      <c r="I605" s="1"/>
      <c r="J605" s="1"/>
      <c r="K605" s="1"/>
      <c r="L605" s="1"/>
      <c r="M605" s="1"/>
      <c r="N605" s="1"/>
      <c r="O605" s="1"/>
      <c r="P605" s="1"/>
      <c r="Q605" s="1"/>
      <c r="R605" s="1"/>
      <c r="S605" s="1"/>
      <c r="T605" s="1"/>
      <c r="U605" s="1"/>
      <c r="V605" s="1"/>
      <c r="W605" s="1"/>
    </row>
    <row r="606" spans="1:23" ht="9.75" customHeight="1">
      <c r="A606" s="1"/>
      <c r="B606" s="1"/>
      <c r="C606" s="1"/>
      <c r="D606" s="1"/>
      <c r="E606" s="1"/>
      <c r="F606" s="1"/>
      <c r="G606" s="1"/>
      <c r="H606" s="1"/>
      <c r="I606" s="1"/>
      <c r="J606" s="1"/>
      <c r="K606" s="1"/>
      <c r="L606" s="1"/>
      <c r="M606" s="1"/>
      <c r="N606" s="1"/>
      <c r="O606" s="1"/>
      <c r="P606" s="1"/>
      <c r="Q606" s="1"/>
      <c r="R606" s="1"/>
      <c r="S606" s="1"/>
      <c r="T606" s="1"/>
      <c r="U606" s="1"/>
      <c r="V606" s="1"/>
      <c r="W606" s="1"/>
    </row>
    <row r="607" spans="1:23" ht="9.75" customHeight="1">
      <c r="A607" s="1"/>
      <c r="B607" s="1"/>
      <c r="C607" s="1"/>
      <c r="D607" s="1"/>
      <c r="E607" s="1"/>
      <c r="F607" s="1"/>
      <c r="G607" s="1"/>
      <c r="H607" s="1"/>
      <c r="I607" s="1"/>
      <c r="J607" s="1"/>
      <c r="K607" s="1"/>
      <c r="L607" s="1"/>
      <c r="M607" s="1"/>
      <c r="N607" s="1"/>
      <c r="O607" s="1"/>
      <c r="P607" s="1"/>
      <c r="Q607" s="1"/>
      <c r="R607" s="1"/>
      <c r="S607" s="1"/>
      <c r="T607" s="1"/>
      <c r="U607" s="1"/>
      <c r="V607" s="1"/>
      <c r="W607" s="1"/>
    </row>
    <row r="608" spans="1:23" ht="9.75" customHeight="1">
      <c r="A608" s="1"/>
      <c r="B608" s="1"/>
      <c r="C608" s="1"/>
      <c r="D608" s="1"/>
      <c r="E608" s="1"/>
      <c r="F608" s="1"/>
      <c r="G608" s="1"/>
      <c r="H608" s="1"/>
      <c r="I608" s="1"/>
      <c r="J608" s="1"/>
      <c r="K608" s="1"/>
      <c r="L608" s="1"/>
      <c r="M608" s="1"/>
      <c r="N608" s="1"/>
      <c r="O608" s="1"/>
      <c r="P608" s="1"/>
      <c r="Q608" s="1"/>
      <c r="R608" s="1"/>
      <c r="S608" s="1"/>
      <c r="T608" s="1"/>
      <c r="U608" s="1"/>
      <c r="V608" s="1"/>
      <c r="W608" s="1"/>
    </row>
    <row r="609" spans="1:23" ht="9.75" customHeight="1">
      <c r="A609" s="1"/>
      <c r="B609" s="1"/>
      <c r="C609" s="1"/>
      <c r="D609" s="1"/>
      <c r="E609" s="1"/>
      <c r="F609" s="1"/>
      <c r="G609" s="1"/>
      <c r="H609" s="1"/>
      <c r="I609" s="1"/>
      <c r="J609" s="1"/>
      <c r="K609" s="1"/>
      <c r="L609" s="1"/>
      <c r="M609" s="1"/>
      <c r="N609" s="1"/>
      <c r="O609" s="1"/>
      <c r="P609" s="1"/>
      <c r="Q609" s="1"/>
      <c r="R609" s="1"/>
      <c r="S609" s="1"/>
      <c r="T609" s="1"/>
      <c r="U609" s="1"/>
      <c r="V609" s="1"/>
      <c r="W609" s="1"/>
    </row>
    <row r="610" spans="1:23" ht="9.75" customHeight="1">
      <c r="A610" s="1"/>
      <c r="B610" s="1"/>
      <c r="C610" s="1"/>
      <c r="D610" s="1"/>
      <c r="E610" s="1"/>
      <c r="F610" s="1"/>
      <c r="G610" s="1"/>
      <c r="H610" s="1"/>
      <c r="I610" s="1"/>
      <c r="J610" s="1"/>
      <c r="K610" s="1"/>
      <c r="L610" s="1"/>
      <c r="M610" s="1"/>
      <c r="N610" s="1"/>
      <c r="O610" s="1"/>
      <c r="P610" s="1"/>
      <c r="Q610" s="1"/>
      <c r="R610" s="1"/>
      <c r="S610" s="1"/>
      <c r="T610" s="1"/>
      <c r="U610" s="1"/>
      <c r="V610" s="1"/>
      <c r="W610" s="1"/>
    </row>
    <row r="611" spans="1:23" ht="9.75" customHeight="1">
      <c r="A611" s="1"/>
      <c r="B611" s="1"/>
      <c r="C611" s="1"/>
      <c r="D611" s="1"/>
      <c r="E611" s="1"/>
      <c r="F611" s="1"/>
      <c r="G611" s="1"/>
      <c r="H611" s="1"/>
      <c r="I611" s="1"/>
      <c r="J611" s="1"/>
      <c r="K611" s="1"/>
      <c r="L611" s="1"/>
      <c r="M611" s="1"/>
      <c r="N611" s="1"/>
      <c r="O611" s="1"/>
      <c r="P611" s="1"/>
      <c r="Q611" s="1"/>
      <c r="R611" s="1"/>
      <c r="S611" s="1"/>
      <c r="T611" s="1"/>
      <c r="U611" s="1"/>
      <c r="V611" s="1"/>
      <c r="W611" s="1"/>
    </row>
    <row r="612" spans="1:23" ht="9.75" customHeight="1">
      <c r="A612" s="1"/>
      <c r="B612" s="1"/>
      <c r="C612" s="1"/>
      <c r="D612" s="1"/>
      <c r="E612" s="1"/>
      <c r="F612" s="1"/>
      <c r="G612" s="1"/>
      <c r="H612" s="1"/>
      <c r="I612" s="1"/>
      <c r="J612" s="1"/>
      <c r="K612" s="1"/>
      <c r="L612" s="1"/>
      <c r="M612" s="1"/>
      <c r="N612" s="1"/>
      <c r="O612" s="1"/>
      <c r="P612" s="1"/>
      <c r="Q612" s="1"/>
      <c r="R612" s="1"/>
      <c r="S612" s="1"/>
      <c r="T612" s="1"/>
      <c r="U612" s="1"/>
      <c r="V612" s="1"/>
      <c r="W612" s="1"/>
    </row>
    <row r="613" spans="1:23" ht="9.75" customHeight="1">
      <c r="A613" s="1"/>
      <c r="B613" s="1"/>
      <c r="C613" s="1"/>
      <c r="D613" s="1"/>
      <c r="E613" s="1"/>
      <c r="F613" s="1"/>
      <c r="G613" s="1"/>
      <c r="H613" s="1"/>
      <c r="I613" s="1"/>
      <c r="J613" s="1"/>
      <c r="K613" s="1"/>
      <c r="L613" s="1"/>
      <c r="M613" s="1"/>
      <c r="N613" s="1"/>
      <c r="O613" s="1"/>
      <c r="P613" s="1"/>
      <c r="Q613" s="1"/>
      <c r="R613" s="1"/>
      <c r="S613" s="1"/>
      <c r="T613" s="1"/>
      <c r="U613" s="1"/>
      <c r="V613" s="1"/>
      <c r="W613" s="1"/>
    </row>
    <row r="614" spans="1:23" ht="9.75" customHeight="1">
      <c r="A614" s="1"/>
      <c r="B614" s="1"/>
      <c r="C614" s="1"/>
      <c r="D614" s="1"/>
      <c r="E614" s="1"/>
      <c r="F614" s="1"/>
      <c r="G614" s="1"/>
      <c r="H614" s="1"/>
      <c r="I614" s="1"/>
      <c r="J614" s="1"/>
      <c r="K614" s="1"/>
      <c r="L614" s="1"/>
      <c r="M614" s="1"/>
      <c r="N614" s="1"/>
      <c r="O614" s="1"/>
      <c r="P614" s="1"/>
      <c r="Q614" s="1"/>
      <c r="R614" s="1"/>
      <c r="S614" s="1"/>
      <c r="T614" s="1"/>
      <c r="U614" s="1"/>
      <c r="V614" s="1"/>
      <c r="W614" s="1"/>
    </row>
    <row r="615" spans="1:23" ht="9.75" customHeight="1">
      <c r="A615" s="1"/>
      <c r="B615" s="1"/>
      <c r="C615" s="1"/>
      <c r="D615" s="1"/>
      <c r="E615" s="1"/>
      <c r="F615" s="1"/>
      <c r="G615" s="1"/>
      <c r="H615" s="1"/>
      <c r="I615" s="1"/>
      <c r="J615" s="1"/>
      <c r="K615" s="1"/>
      <c r="L615" s="1"/>
      <c r="M615" s="1"/>
      <c r="N615" s="1"/>
      <c r="O615" s="1"/>
      <c r="P615" s="1"/>
      <c r="Q615" s="1"/>
      <c r="R615" s="1"/>
      <c r="S615" s="1"/>
      <c r="T615" s="1"/>
      <c r="U615" s="1"/>
      <c r="V615" s="1"/>
      <c r="W615" s="1"/>
    </row>
    <row r="616" spans="1:23" ht="9.75" customHeight="1">
      <c r="A616" s="1"/>
      <c r="B616" s="1"/>
      <c r="C616" s="1"/>
      <c r="D616" s="1"/>
      <c r="E616" s="1"/>
      <c r="F616" s="1"/>
      <c r="G616" s="1"/>
      <c r="H616" s="1"/>
      <c r="I616" s="1"/>
      <c r="J616" s="1"/>
      <c r="K616" s="1"/>
      <c r="L616" s="1"/>
      <c r="M616" s="1"/>
      <c r="N616" s="1"/>
      <c r="O616" s="1"/>
      <c r="P616" s="1"/>
      <c r="Q616" s="1"/>
      <c r="R616" s="1"/>
      <c r="S616" s="1"/>
      <c r="T616" s="1"/>
      <c r="U616" s="1"/>
      <c r="V616" s="1"/>
      <c r="W616" s="1"/>
    </row>
    <row r="617" spans="1:23" ht="9.75" customHeight="1">
      <c r="A617" s="1"/>
      <c r="B617" s="1"/>
      <c r="C617" s="1"/>
      <c r="D617" s="1"/>
      <c r="E617" s="1"/>
      <c r="F617" s="1"/>
      <c r="G617" s="1"/>
      <c r="H617" s="1"/>
      <c r="I617" s="1"/>
      <c r="J617" s="1"/>
      <c r="K617" s="1"/>
      <c r="L617" s="1"/>
      <c r="M617" s="1"/>
      <c r="N617" s="1"/>
      <c r="O617" s="1"/>
      <c r="P617" s="1"/>
      <c r="Q617" s="1"/>
      <c r="R617" s="1"/>
      <c r="S617" s="1"/>
      <c r="T617" s="1"/>
      <c r="U617" s="1"/>
      <c r="V617" s="1"/>
      <c r="W617" s="1"/>
    </row>
    <row r="618" spans="1:23" ht="9.75" customHeight="1">
      <c r="A618" s="1"/>
      <c r="B618" s="1"/>
      <c r="C618" s="1"/>
      <c r="D618" s="1"/>
      <c r="E618" s="1"/>
      <c r="F618" s="1"/>
      <c r="G618" s="1"/>
      <c r="H618" s="1"/>
      <c r="I618" s="1"/>
      <c r="J618" s="1"/>
      <c r="K618" s="1"/>
      <c r="L618" s="1"/>
      <c r="M618" s="1"/>
      <c r="N618" s="1"/>
      <c r="O618" s="1"/>
      <c r="P618" s="1"/>
      <c r="Q618" s="1"/>
      <c r="R618" s="1"/>
      <c r="S618" s="1"/>
      <c r="T618" s="1"/>
      <c r="U618" s="1"/>
      <c r="V618" s="1"/>
      <c r="W618" s="1"/>
    </row>
    <row r="619" spans="1:23" ht="9.75" customHeight="1">
      <c r="A619" s="1"/>
      <c r="B619" s="1"/>
      <c r="C619" s="1"/>
      <c r="D619" s="1"/>
      <c r="E619" s="1"/>
      <c r="F619" s="1"/>
      <c r="G619" s="1"/>
      <c r="H619" s="1"/>
      <c r="I619" s="1"/>
      <c r="J619" s="1"/>
      <c r="K619" s="1"/>
      <c r="L619" s="1"/>
      <c r="M619" s="1"/>
      <c r="N619" s="1"/>
      <c r="O619" s="1"/>
      <c r="P619" s="1"/>
      <c r="Q619" s="1"/>
      <c r="R619" s="1"/>
      <c r="S619" s="1"/>
      <c r="T619" s="1"/>
      <c r="U619" s="1"/>
      <c r="V619" s="1"/>
      <c r="W619" s="1"/>
    </row>
    <row r="620" spans="1:23" ht="9.75" customHeight="1">
      <c r="A620" s="1"/>
      <c r="B620" s="1"/>
      <c r="C620" s="1"/>
      <c r="D620" s="1"/>
      <c r="E620" s="1"/>
      <c r="F620" s="1"/>
      <c r="G620" s="1"/>
      <c r="H620" s="1"/>
      <c r="I620" s="1"/>
      <c r="J620" s="1"/>
      <c r="K620" s="1"/>
      <c r="L620" s="1"/>
      <c r="M620" s="1"/>
      <c r="N620" s="1"/>
      <c r="O620" s="1"/>
      <c r="P620" s="1"/>
      <c r="Q620" s="1"/>
      <c r="R620" s="1"/>
      <c r="S620" s="1"/>
      <c r="T620" s="1"/>
      <c r="U620" s="1"/>
      <c r="V620" s="1"/>
      <c r="W620" s="1"/>
    </row>
    <row r="621" spans="1:23" ht="9.75" customHeight="1">
      <c r="A621" s="1"/>
      <c r="B621" s="1"/>
      <c r="C621" s="1"/>
      <c r="D621" s="1"/>
      <c r="E621" s="1"/>
      <c r="F621" s="1"/>
      <c r="G621" s="1"/>
      <c r="H621" s="1"/>
      <c r="I621" s="1"/>
      <c r="J621" s="1"/>
      <c r="K621" s="1"/>
      <c r="L621" s="1"/>
      <c r="M621" s="1"/>
      <c r="N621" s="1"/>
      <c r="O621" s="1"/>
      <c r="P621" s="1"/>
      <c r="Q621" s="1"/>
      <c r="R621" s="1"/>
      <c r="S621" s="1"/>
      <c r="T621" s="1"/>
      <c r="U621" s="1"/>
      <c r="V621" s="1"/>
      <c r="W621" s="1"/>
    </row>
    <row r="622" spans="1:23" ht="9.75" customHeight="1">
      <c r="A622" s="1"/>
      <c r="B622" s="1"/>
      <c r="C622" s="1"/>
      <c r="D622" s="1"/>
      <c r="E622" s="1"/>
      <c r="F622" s="1"/>
      <c r="G622" s="1"/>
      <c r="H622" s="1"/>
      <c r="I622" s="1"/>
      <c r="J622" s="1"/>
      <c r="K622" s="1"/>
      <c r="L622" s="1"/>
      <c r="M622" s="1"/>
      <c r="N622" s="1"/>
      <c r="O622" s="1"/>
      <c r="P622" s="1"/>
      <c r="Q622" s="1"/>
      <c r="R622" s="1"/>
      <c r="S622" s="1"/>
      <c r="T622" s="1"/>
      <c r="U622" s="1"/>
      <c r="V622" s="1"/>
      <c r="W622" s="1"/>
    </row>
    <row r="623" spans="1:23" ht="9.75" customHeight="1">
      <c r="A623" s="1"/>
      <c r="B623" s="1"/>
      <c r="C623" s="1"/>
      <c r="D623" s="1"/>
      <c r="E623" s="1"/>
      <c r="F623" s="1"/>
      <c r="G623" s="1"/>
      <c r="H623" s="1"/>
      <c r="I623" s="1"/>
      <c r="J623" s="1"/>
      <c r="K623" s="1"/>
      <c r="L623" s="1"/>
      <c r="M623" s="1"/>
      <c r="N623" s="1"/>
      <c r="O623" s="1"/>
      <c r="P623" s="1"/>
      <c r="Q623" s="1"/>
      <c r="R623" s="1"/>
      <c r="S623" s="1"/>
      <c r="T623" s="1"/>
      <c r="U623" s="1"/>
      <c r="V623" s="1"/>
      <c r="W623" s="1"/>
    </row>
    <row r="624" spans="1:23" ht="9.75" customHeight="1">
      <c r="A624" s="1"/>
      <c r="B624" s="1"/>
      <c r="C624" s="1"/>
      <c r="D624" s="1"/>
      <c r="E624" s="1"/>
      <c r="F624" s="1"/>
      <c r="G624" s="1"/>
      <c r="H624" s="1"/>
      <c r="I624" s="1"/>
      <c r="J624" s="1"/>
      <c r="K624" s="1"/>
      <c r="L624" s="1"/>
      <c r="M624" s="1"/>
      <c r="N624" s="1"/>
      <c r="O624" s="1"/>
      <c r="P624" s="1"/>
      <c r="Q624" s="1"/>
      <c r="R624" s="1"/>
      <c r="S624" s="1"/>
      <c r="T624" s="1"/>
      <c r="U624" s="1"/>
      <c r="V624" s="1"/>
      <c r="W624" s="1"/>
    </row>
    <row r="625" spans="1:23" ht="9.75" customHeight="1">
      <c r="A625" s="1"/>
      <c r="B625" s="1"/>
      <c r="C625" s="1"/>
      <c r="D625" s="1"/>
      <c r="E625" s="1"/>
      <c r="F625" s="1"/>
      <c r="G625" s="1"/>
      <c r="H625" s="1"/>
      <c r="I625" s="1"/>
      <c r="J625" s="1"/>
      <c r="K625" s="1"/>
      <c r="L625" s="1"/>
      <c r="M625" s="1"/>
      <c r="N625" s="1"/>
      <c r="O625" s="1"/>
      <c r="P625" s="1"/>
      <c r="Q625" s="1"/>
      <c r="R625" s="1"/>
      <c r="S625" s="1"/>
      <c r="T625" s="1"/>
      <c r="U625" s="1"/>
      <c r="V625" s="1"/>
      <c r="W625" s="1"/>
    </row>
    <row r="626" spans="1:23" ht="9.75" customHeight="1">
      <c r="A626" s="1"/>
      <c r="B626" s="1"/>
      <c r="C626" s="1"/>
      <c r="D626" s="1"/>
      <c r="E626" s="1"/>
      <c r="F626" s="1"/>
      <c r="G626" s="1"/>
      <c r="H626" s="1"/>
      <c r="I626" s="1"/>
      <c r="J626" s="1"/>
      <c r="K626" s="1"/>
      <c r="L626" s="1"/>
      <c r="M626" s="1"/>
      <c r="N626" s="1"/>
      <c r="O626" s="1"/>
      <c r="P626" s="1"/>
      <c r="Q626" s="1"/>
      <c r="R626" s="1"/>
      <c r="S626" s="1"/>
      <c r="T626" s="1"/>
      <c r="U626" s="1"/>
      <c r="V626" s="1"/>
      <c r="W626" s="1"/>
    </row>
    <row r="627" spans="1:23" ht="9.75" customHeight="1">
      <c r="A627" s="1"/>
      <c r="B627" s="1"/>
      <c r="C627" s="1"/>
      <c r="D627" s="1"/>
      <c r="E627" s="1"/>
      <c r="F627" s="1"/>
      <c r="G627" s="1"/>
      <c r="H627" s="1"/>
      <c r="I627" s="1"/>
      <c r="J627" s="1"/>
      <c r="K627" s="1"/>
      <c r="L627" s="1"/>
      <c r="M627" s="1"/>
      <c r="N627" s="1"/>
      <c r="O627" s="1"/>
      <c r="P627" s="1"/>
      <c r="Q627" s="1"/>
      <c r="R627" s="1"/>
      <c r="S627" s="1"/>
      <c r="T627" s="1"/>
      <c r="U627" s="1"/>
      <c r="V627" s="1"/>
      <c r="W627" s="1"/>
    </row>
    <row r="628" spans="1:23" ht="9.75" customHeight="1">
      <c r="A628" s="1"/>
      <c r="B628" s="1"/>
      <c r="C628" s="1"/>
      <c r="D628" s="1"/>
      <c r="E628" s="1"/>
      <c r="F628" s="1"/>
      <c r="G628" s="1"/>
      <c r="H628" s="1"/>
      <c r="I628" s="1"/>
      <c r="J628" s="1"/>
      <c r="K628" s="1"/>
      <c r="L628" s="1"/>
      <c r="M628" s="1"/>
      <c r="N628" s="1"/>
      <c r="O628" s="1"/>
      <c r="P628" s="1"/>
      <c r="Q628" s="1"/>
      <c r="R628" s="1"/>
      <c r="S628" s="1"/>
      <c r="T628" s="1"/>
      <c r="U628" s="1"/>
      <c r="V628" s="1"/>
      <c r="W628" s="1"/>
    </row>
    <row r="629" spans="1:23" ht="9.75" customHeight="1">
      <c r="A629" s="1"/>
      <c r="B629" s="1"/>
      <c r="C629" s="1"/>
      <c r="D629" s="1"/>
      <c r="E629" s="1"/>
      <c r="F629" s="1"/>
      <c r="G629" s="1"/>
      <c r="H629" s="1"/>
      <c r="I629" s="1"/>
      <c r="J629" s="1"/>
      <c r="K629" s="1"/>
      <c r="L629" s="1"/>
      <c r="M629" s="1"/>
      <c r="N629" s="1"/>
      <c r="O629" s="1"/>
      <c r="P629" s="1"/>
      <c r="Q629" s="1"/>
      <c r="R629" s="1"/>
      <c r="S629" s="1"/>
      <c r="T629" s="1"/>
      <c r="U629" s="1"/>
      <c r="V629" s="1"/>
      <c r="W629" s="1"/>
    </row>
    <row r="630" spans="1:23" ht="9.75" customHeight="1">
      <c r="A630" s="1"/>
      <c r="B630" s="1"/>
      <c r="C630" s="1"/>
      <c r="D630" s="1"/>
      <c r="E630" s="1"/>
      <c r="F630" s="1"/>
      <c r="G630" s="1"/>
      <c r="H630" s="1"/>
      <c r="I630" s="1"/>
      <c r="J630" s="1"/>
      <c r="K630" s="1"/>
      <c r="L630" s="1"/>
      <c r="M630" s="1"/>
      <c r="N630" s="1"/>
      <c r="O630" s="1"/>
      <c r="P630" s="1"/>
      <c r="Q630" s="1"/>
      <c r="R630" s="1"/>
      <c r="S630" s="1"/>
      <c r="T630" s="1"/>
      <c r="U630" s="1"/>
      <c r="V630" s="1"/>
      <c r="W630" s="1"/>
    </row>
    <row r="631" spans="1:23" ht="9.75" customHeight="1">
      <c r="A631" s="1"/>
      <c r="B631" s="1"/>
      <c r="C631" s="1"/>
      <c r="D631" s="1"/>
      <c r="E631" s="1"/>
      <c r="F631" s="1"/>
      <c r="G631" s="1"/>
      <c r="H631" s="1"/>
      <c r="I631" s="1"/>
      <c r="J631" s="1"/>
      <c r="K631" s="1"/>
      <c r="L631" s="1"/>
      <c r="M631" s="1"/>
      <c r="N631" s="1"/>
      <c r="O631" s="1"/>
      <c r="P631" s="1"/>
      <c r="Q631" s="1"/>
      <c r="R631" s="1"/>
      <c r="S631" s="1"/>
      <c r="T631" s="1"/>
      <c r="U631" s="1"/>
      <c r="V631" s="1"/>
      <c r="W631" s="1"/>
    </row>
    <row r="632" spans="1:23" ht="9.75" customHeight="1">
      <c r="A632" s="1"/>
      <c r="B632" s="1"/>
      <c r="C632" s="1"/>
      <c r="D632" s="1"/>
      <c r="E632" s="1"/>
      <c r="F632" s="1"/>
      <c r="G632" s="1"/>
      <c r="H632" s="1"/>
      <c r="I632" s="1"/>
      <c r="J632" s="1"/>
      <c r="K632" s="1"/>
      <c r="L632" s="1"/>
      <c r="M632" s="1"/>
      <c r="N632" s="1"/>
      <c r="O632" s="1"/>
      <c r="P632" s="1"/>
      <c r="Q632" s="1"/>
      <c r="R632" s="1"/>
      <c r="S632" s="1"/>
      <c r="T632" s="1"/>
      <c r="U632" s="1"/>
      <c r="V632" s="1"/>
      <c r="W632" s="1"/>
    </row>
    <row r="633" spans="1:23" ht="9.75" customHeight="1">
      <c r="A633" s="1"/>
      <c r="B633" s="1"/>
      <c r="C633" s="1"/>
      <c r="D633" s="1"/>
      <c r="E633" s="1"/>
      <c r="F633" s="1"/>
      <c r="G633" s="1"/>
      <c r="H633" s="1"/>
      <c r="I633" s="1"/>
      <c r="J633" s="1"/>
      <c r="K633" s="1"/>
      <c r="L633" s="1"/>
      <c r="M633" s="1"/>
      <c r="N633" s="1"/>
      <c r="O633" s="1"/>
      <c r="P633" s="1"/>
      <c r="Q633" s="1"/>
      <c r="R633" s="1"/>
      <c r="S633" s="1"/>
      <c r="T633" s="1"/>
      <c r="U633" s="1"/>
      <c r="V633" s="1"/>
      <c r="W633" s="1"/>
    </row>
    <row r="634" spans="1:23" ht="9.75" customHeight="1">
      <c r="A634" s="1"/>
      <c r="B634" s="1"/>
      <c r="C634" s="1"/>
      <c r="D634" s="1"/>
      <c r="E634" s="1"/>
      <c r="F634" s="1"/>
      <c r="G634" s="1"/>
      <c r="H634" s="1"/>
      <c r="I634" s="1"/>
      <c r="J634" s="1"/>
      <c r="K634" s="1"/>
      <c r="L634" s="1"/>
      <c r="M634" s="1"/>
      <c r="N634" s="1"/>
      <c r="O634" s="1"/>
      <c r="P634" s="1"/>
      <c r="Q634" s="1"/>
      <c r="R634" s="1"/>
      <c r="S634" s="1"/>
      <c r="T634" s="1"/>
      <c r="U634" s="1"/>
      <c r="V634" s="1"/>
      <c r="W634" s="1"/>
    </row>
    <row r="635" spans="1:23" ht="9.75" customHeight="1">
      <c r="A635" s="1"/>
      <c r="B635" s="1"/>
      <c r="C635" s="1"/>
      <c r="D635" s="1"/>
      <c r="E635" s="1"/>
      <c r="F635" s="1"/>
      <c r="G635" s="1"/>
      <c r="H635" s="1"/>
      <c r="I635" s="1"/>
      <c r="J635" s="1"/>
      <c r="K635" s="1"/>
      <c r="L635" s="1"/>
      <c r="M635" s="1"/>
      <c r="N635" s="1"/>
      <c r="O635" s="1"/>
      <c r="P635" s="1"/>
      <c r="Q635" s="1"/>
      <c r="R635" s="1"/>
      <c r="S635" s="1"/>
      <c r="T635" s="1"/>
      <c r="U635" s="1"/>
      <c r="V635" s="1"/>
      <c r="W635" s="1"/>
    </row>
    <row r="636" spans="1:23" ht="9.75" customHeight="1">
      <c r="A636" s="1"/>
      <c r="B636" s="1"/>
      <c r="C636" s="1"/>
      <c r="D636" s="1"/>
      <c r="E636" s="1"/>
      <c r="F636" s="1"/>
      <c r="G636" s="1"/>
      <c r="H636" s="1"/>
      <c r="I636" s="1"/>
      <c r="J636" s="1"/>
      <c r="K636" s="1"/>
      <c r="L636" s="1"/>
      <c r="M636" s="1"/>
      <c r="N636" s="1"/>
      <c r="O636" s="1"/>
      <c r="P636" s="1"/>
      <c r="Q636" s="1"/>
      <c r="R636" s="1"/>
      <c r="S636" s="1"/>
      <c r="T636" s="1"/>
      <c r="U636" s="1"/>
      <c r="V636" s="1"/>
      <c r="W636" s="1"/>
    </row>
    <row r="637" spans="1:23" ht="9.75" customHeight="1">
      <c r="A637" s="1"/>
      <c r="B637" s="1"/>
      <c r="C637" s="1"/>
      <c r="D637" s="1"/>
      <c r="E637" s="1"/>
      <c r="F637" s="1"/>
      <c r="G637" s="1"/>
      <c r="H637" s="1"/>
      <c r="I637" s="1"/>
      <c r="J637" s="1"/>
      <c r="K637" s="1"/>
      <c r="L637" s="1"/>
      <c r="M637" s="1"/>
      <c r="N637" s="1"/>
      <c r="O637" s="1"/>
      <c r="P637" s="1"/>
      <c r="Q637" s="1"/>
      <c r="R637" s="1"/>
      <c r="S637" s="1"/>
      <c r="T637" s="1"/>
      <c r="U637" s="1"/>
      <c r="V637" s="1"/>
      <c r="W637" s="1"/>
    </row>
    <row r="638" spans="1:23" ht="9.75" customHeight="1">
      <c r="A638" s="1"/>
      <c r="B638" s="1"/>
      <c r="C638" s="1"/>
      <c r="D638" s="1"/>
      <c r="E638" s="1"/>
      <c r="F638" s="1"/>
      <c r="G638" s="1"/>
      <c r="H638" s="1"/>
      <c r="I638" s="1"/>
      <c r="J638" s="1"/>
      <c r="K638" s="1"/>
      <c r="L638" s="1"/>
      <c r="M638" s="1"/>
      <c r="N638" s="1"/>
      <c r="O638" s="1"/>
      <c r="P638" s="1"/>
      <c r="Q638" s="1"/>
      <c r="R638" s="1"/>
      <c r="S638" s="1"/>
      <c r="T638" s="1"/>
      <c r="U638" s="1"/>
      <c r="V638" s="1"/>
      <c r="W638" s="1"/>
    </row>
    <row r="639" spans="1:23" ht="9.75" customHeight="1">
      <c r="A639" s="1"/>
      <c r="B639" s="1"/>
      <c r="C639" s="1"/>
      <c r="D639" s="1"/>
      <c r="E639" s="1"/>
      <c r="F639" s="1"/>
      <c r="G639" s="1"/>
      <c r="H639" s="1"/>
      <c r="I639" s="1"/>
      <c r="J639" s="1"/>
      <c r="K639" s="1"/>
      <c r="L639" s="1"/>
      <c r="M639" s="1"/>
      <c r="N639" s="1"/>
      <c r="O639" s="1"/>
      <c r="P639" s="1"/>
      <c r="Q639" s="1"/>
      <c r="R639" s="1"/>
      <c r="S639" s="1"/>
      <c r="T639" s="1"/>
      <c r="U639" s="1"/>
      <c r="V639" s="1"/>
      <c r="W639" s="1"/>
    </row>
    <row r="640" spans="1:23" ht="9.75" customHeight="1">
      <c r="A640" s="1"/>
      <c r="B640" s="1"/>
      <c r="C640" s="1"/>
      <c r="D640" s="1"/>
      <c r="E640" s="1"/>
      <c r="F640" s="1"/>
      <c r="G640" s="1"/>
      <c r="H640" s="1"/>
      <c r="I640" s="1"/>
      <c r="J640" s="1"/>
      <c r="K640" s="1"/>
      <c r="L640" s="1"/>
      <c r="M640" s="1"/>
      <c r="N640" s="1"/>
      <c r="O640" s="1"/>
      <c r="P640" s="1"/>
      <c r="Q640" s="1"/>
      <c r="R640" s="1"/>
      <c r="S640" s="1"/>
      <c r="T640" s="1"/>
      <c r="U640" s="1"/>
      <c r="V640" s="1"/>
      <c r="W640" s="1"/>
    </row>
    <row r="641" spans="1:23" ht="9.75" customHeight="1">
      <c r="A641" s="1"/>
      <c r="B641" s="1"/>
      <c r="C641" s="1"/>
      <c r="D641" s="1"/>
      <c r="E641" s="1"/>
      <c r="F641" s="1"/>
      <c r="G641" s="1"/>
      <c r="H641" s="1"/>
      <c r="I641" s="1"/>
      <c r="J641" s="1"/>
      <c r="K641" s="1"/>
      <c r="L641" s="1"/>
      <c r="M641" s="1"/>
      <c r="N641" s="1"/>
      <c r="O641" s="1"/>
      <c r="P641" s="1"/>
      <c r="Q641" s="1"/>
      <c r="R641" s="1"/>
      <c r="S641" s="1"/>
      <c r="T641" s="1"/>
      <c r="U641" s="1"/>
      <c r="V641" s="1"/>
      <c r="W641" s="1"/>
    </row>
    <row r="642" spans="1:23" ht="9.75" customHeight="1">
      <c r="A642" s="1"/>
      <c r="B642" s="1"/>
      <c r="C642" s="1"/>
      <c r="D642" s="1"/>
      <c r="E642" s="1"/>
      <c r="F642" s="1"/>
      <c r="G642" s="1"/>
      <c r="H642" s="1"/>
      <c r="I642" s="1"/>
      <c r="J642" s="1"/>
      <c r="K642" s="1"/>
      <c r="L642" s="1"/>
      <c r="M642" s="1"/>
      <c r="N642" s="1"/>
      <c r="O642" s="1"/>
      <c r="P642" s="1"/>
      <c r="Q642" s="1"/>
      <c r="R642" s="1"/>
      <c r="S642" s="1"/>
      <c r="T642" s="1"/>
      <c r="U642" s="1"/>
      <c r="V642" s="1"/>
      <c r="W642" s="1"/>
    </row>
    <row r="643" spans="1:23" ht="9.75" customHeight="1">
      <c r="A643" s="1"/>
      <c r="B643" s="1"/>
      <c r="C643" s="1"/>
      <c r="D643" s="1"/>
      <c r="E643" s="1"/>
      <c r="F643" s="1"/>
      <c r="G643" s="1"/>
      <c r="H643" s="1"/>
      <c r="I643" s="1"/>
      <c r="J643" s="1"/>
      <c r="K643" s="1"/>
      <c r="L643" s="1"/>
      <c r="M643" s="1"/>
      <c r="N643" s="1"/>
      <c r="O643" s="1"/>
      <c r="P643" s="1"/>
      <c r="Q643" s="1"/>
      <c r="R643" s="1"/>
      <c r="S643" s="1"/>
      <c r="T643" s="1"/>
      <c r="U643" s="1"/>
      <c r="V643" s="1"/>
      <c r="W643" s="1"/>
    </row>
    <row r="644" spans="1:23" ht="9.75" customHeight="1">
      <c r="A644" s="1"/>
      <c r="B644" s="1"/>
      <c r="C644" s="1"/>
      <c r="D644" s="1"/>
      <c r="E644" s="1"/>
      <c r="F644" s="1"/>
      <c r="G644" s="1"/>
      <c r="H644" s="1"/>
      <c r="I644" s="1"/>
      <c r="J644" s="1"/>
      <c r="K644" s="1"/>
      <c r="L644" s="1"/>
      <c r="M644" s="1"/>
      <c r="N644" s="1"/>
      <c r="O644" s="1"/>
      <c r="P644" s="1"/>
      <c r="Q644" s="1"/>
      <c r="R644" s="1"/>
      <c r="S644" s="1"/>
      <c r="T644" s="1"/>
      <c r="U644" s="1"/>
      <c r="V644" s="1"/>
      <c r="W644" s="1"/>
    </row>
    <row r="645" spans="1:23" ht="9.75" customHeight="1">
      <c r="A645" s="1"/>
      <c r="B645" s="1"/>
      <c r="C645" s="1"/>
      <c r="D645" s="1"/>
      <c r="E645" s="1"/>
      <c r="F645" s="1"/>
      <c r="G645" s="1"/>
      <c r="H645" s="1"/>
      <c r="I645" s="1"/>
      <c r="J645" s="1"/>
      <c r="K645" s="1"/>
      <c r="L645" s="1"/>
      <c r="M645" s="1"/>
      <c r="N645" s="1"/>
      <c r="O645" s="1"/>
      <c r="P645" s="1"/>
      <c r="Q645" s="1"/>
      <c r="R645" s="1"/>
      <c r="S645" s="1"/>
      <c r="T645" s="1"/>
      <c r="U645" s="1"/>
      <c r="V645" s="1"/>
      <c r="W645" s="1"/>
    </row>
    <row r="646" spans="1:23" ht="9.75" customHeight="1">
      <c r="A646" s="1"/>
      <c r="B646" s="1"/>
      <c r="C646" s="1"/>
      <c r="D646" s="1"/>
      <c r="E646" s="1"/>
      <c r="F646" s="1"/>
      <c r="G646" s="1"/>
      <c r="H646" s="1"/>
      <c r="I646" s="1"/>
      <c r="J646" s="1"/>
      <c r="K646" s="1"/>
      <c r="L646" s="1"/>
      <c r="M646" s="1"/>
      <c r="N646" s="1"/>
      <c r="O646" s="1"/>
      <c r="P646" s="1"/>
      <c r="Q646" s="1"/>
      <c r="R646" s="1"/>
      <c r="S646" s="1"/>
      <c r="T646" s="1"/>
      <c r="U646" s="1"/>
      <c r="V646" s="1"/>
      <c r="W646" s="1"/>
    </row>
    <row r="647" spans="1:23" ht="9.75" customHeight="1">
      <c r="A647" s="1"/>
      <c r="B647" s="1"/>
      <c r="C647" s="1"/>
      <c r="D647" s="1"/>
      <c r="E647" s="1"/>
      <c r="F647" s="1"/>
      <c r="G647" s="1"/>
      <c r="H647" s="1"/>
      <c r="I647" s="1"/>
      <c r="J647" s="1"/>
      <c r="K647" s="1"/>
      <c r="L647" s="1"/>
      <c r="M647" s="1"/>
      <c r="N647" s="1"/>
      <c r="O647" s="1"/>
      <c r="P647" s="1"/>
      <c r="Q647" s="1"/>
      <c r="R647" s="1"/>
      <c r="S647" s="1"/>
      <c r="T647" s="1"/>
      <c r="U647" s="1"/>
      <c r="V647" s="1"/>
      <c r="W647" s="1"/>
    </row>
    <row r="648" spans="1:23" ht="9.75" customHeight="1">
      <c r="A648" s="1"/>
      <c r="B648" s="1"/>
      <c r="C648" s="1"/>
      <c r="D648" s="1"/>
      <c r="E648" s="1"/>
      <c r="F648" s="1"/>
      <c r="G648" s="1"/>
      <c r="H648" s="1"/>
      <c r="I648" s="1"/>
      <c r="J648" s="1"/>
      <c r="K648" s="1"/>
      <c r="L648" s="1"/>
      <c r="M648" s="1"/>
      <c r="N648" s="1"/>
      <c r="O648" s="1"/>
      <c r="P648" s="1"/>
      <c r="Q648" s="1"/>
      <c r="R648" s="1"/>
      <c r="S648" s="1"/>
      <c r="T648" s="1"/>
      <c r="U648" s="1"/>
      <c r="V648" s="1"/>
      <c r="W648" s="1"/>
    </row>
    <row r="649" spans="1:23" ht="9.75" customHeight="1">
      <c r="A649" s="1"/>
      <c r="B649" s="1"/>
      <c r="C649" s="1"/>
      <c r="D649" s="1"/>
      <c r="E649" s="1"/>
      <c r="F649" s="1"/>
      <c r="G649" s="1"/>
      <c r="H649" s="1"/>
      <c r="I649" s="1"/>
      <c r="J649" s="1"/>
      <c r="K649" s="1"/>
      <c r="L649" s="1"/>
      <c r="M649" s="1"/>
      <c r="N649" s="1"/>
      <c r="O649" s="1"/>
      <c r="P649" s="1"/>
      <c r="Q649" s="1"/>
      <c r="R649" s="1"/>
      <c r="S649" s="1"/>
      <c r="T649" s="1"/>
      <c r="U649" s="1"/>
      <c r="V649" s="1"/>
      <c r="W649" s="1"/>
    </row>
    <row r="650" spans="1:23" ht="9.75" customHeight="1">
      <c r="A650" s="1"/>
      <c r="B650" s="1"/>
      <c r="C650" s="1"/>
      <c r="D650" s="1"/>
      <c r="E650" s="1"/>
      <c r="F650" s="1"/>
      <c r="G650" s="1"/>
      <c r="H650" s="1"/>
      <c r="I650" s="1"/>
      <c r="J650" s="1"/>
      <c r="K650" s="1"/>
      <c r="L650" s="1"/>
      <c r="M650" s="1"/>
      <c r="N650" s="1"/>
      <c r="O650" s="1"/>
      <c r="P650" s="1"/>
      <c r="Q650" s="1"/>
      <c r="R650" s="1"/>
      <c r="S650" s="1"/>
      <c r="T650" s="1"/>
      <c r="U650" s="1"/>
      <c r="V650" s="1"/>
      <c r="W650" s="1"/>
    </row>
    <row r="651" spans="1:23" ht="9.75" customHeight="1">
      <c r="A651" s="1"/>
      <c r="B651" s="1"/>
      <c r="C651" s="1"/>
      <c r="D651" s="1"/>
      <c r="E651" s="1"/>
      <c r="F651" s="1"/>
      <c r="G651" s="1"/>
      <c r="H651" s="1"/>
      <c r="I651" s="1"/>
      <c r="J651" s="1"/>
      <c r="K651" s="1"/>
      <c r="L651" s="1"/>
      <c r="M651" s="1"/>
      <c r="N651" s="1"/>
      <c r="O651" s="1"/>
      <c r="P651" s="1"/>
      <c r="Q651" s="1"/>
      <c r="R651" s="1"/>
      <c r="S651" s="1"/>
      <c r="T651" s="1"/>
      <c r="U651" s="1"/>
      <c r="V651" s="1"/>
      <c r="W651" s="1"/>
    </row>
    <row r="652" spans="1:23" ht="9.75" customHeight="1">
      <c r="A652" s="1"/>
      <c r="B652" s="1"/>
      <c r="C652" s="1"/>
      <c r="D652" s="1"/>
      <c r="E652" s="1"/>
      <c r="F652" s="1"/>
      <c r="G652" s="1"/>
      <c r="H652" s="1"/>
      <c r="I652" s="1"/>
      <c r="J652" s="1"/>
      <c r="K652" s="1"/>
      <c r="L652" s="1"/>
      <c r="M652" s="1"/>
      <c r="N652" s="1"/>
      <c r="O652" s="1"/>
      <c r="P652" s="1"/>
      <c r="Q652" s="1"/>
      <c r="R652" s="1"/>
      <c r="S652" s="1"/>
      <c r="T652" s="1"/>
      <c r="U652" s="1"/>
      <c r="V652" s="1"/>
      <c r="W652" s="1"/>
    </row>
    <row r="653" spans="1:23" ht="9.75" customHeight="1">
      <c r="A653" s="1"/>
      <c r="B653" s="1"/>
      <c r="C653" s="1"/>
      <c r="D653" s="1"/>
      <c r="E653" s="1"/>
      <c r="F653" s="1"/>
      <c r="G653" s="1"/>
      <c r="H653" s="1"/>
      <c r="I653" s="1"/>
      <c r="J653" s="1"/>
      <c r="K653" s="1"/>
      <c r="L653" s="1"/>
      <c r="M653" s="1"/>
      <c r="N653" s="1"/>
      <c r="O653" s="1"/>
      <c r="P653" s="1"/>
      <c r="Q653" s="1"/>
      <c r="R653" s="1"/>
      <c r="S653" s="1"/>
      <c r="T653" s="1"/>
      <c r="U653" s="1"/>
      <c r="V653" s="1"/>
      <c r="W653" s="1"/>
    </row>
    <row r="654" spans="1:23" ht="9.75" customHeight="1">
      <c r="A654" s="1"/>
      <c r="B654" s="1"/>
      <c r="C654" s="1"/>
      <c r="D654" s="1"/>
      <c r="E654" s="1"/>
      <c r="F654" s="1"/>
      <c r="G654" s="1"/>
      <c r="H654" s="1"/>
      <c r="I654" s="1"/>
      <c r="J654" s="1"/>
      <c r="K654" s="1"/>
      <c r="L654" s="1"/>
      <c r="M654" s="1"/>
      <c r="N654" s="1"/>
      <c r="O654" s="1"/>
      <c r="P654" s="1"/>
      <c r="Q654" s="1"/>
      <c r="R654" s="1"/>
      <c r="S654" s="1"/>
      <c r="T654" s="1"/>
      <c r="U654" s="1"/>
      <c r="V654" s="1"/>
      <c r="W654" s="1"/>
    </row>
    <row r="655" spans="1:23" ht="9.75" customHeight="1">
      <c r="A655" s="1"/>
      <c r="B655" s="1"/>
      <c r="C655" s="1"/>
      <c r="D655" s="1"/>
      <c r="E655" s="1"/>
      <c r="F655" s="1"/>
      <c r="G655" s="1"/>
      <c r="H655" s="1"/>
      <c r="I655" s="1"/>
      <c r="J655" s="1"/>
      <c r="K655" s="1"/>
      <c r="L655" s="1"/>
      <c r="M655" s="1"/>
      <c r="N655" s="1"/>
      <c r="O655" s="1"/>
      <c r="P655" s="1"/>
      <c r="Q655" s="1"/>
      <c r="R655" s="1"/>
      <c r="S655" s="1"/>
      <c r="T655" s="1"/>
      <c r="U655" s="1"/>
      <c r="V655" s="1"/>
      <c r="W655" s="1"/>
    </row>
    <row r="656" spans="1:23" ht="9.75" customHeight="1">
      <c r="A656" s="1"/>
      <c r="B656" s="1"/>
      <c r="C656" s="1"/>
      <c r="D656" s="1"/>
      <c r="E656" s="1"/>
      <c r="F656" s="1"/>
      <c r="G656" s="1"/>
      <c r="H656" s="1"/>
      <c r="I656" s="1"/>
      <c r="J656" s="1"/>
      <c r="K656" s="1"/>
      <c r="L656" s="1"/>
      <c r="M656" s="1"/>
      <c r="N656" s="1"/>
      <c r="O656" s="1"/>
      <c r="P656" s="1"/>
      <c r="Q656" s="1"/>
      <c r="R656" s="1"/>
      <c r="S656" s="1"/>
      <c r="T656" s="1"/>
      <c r="U656" s="1"/>
      <c r="V656" s="1"/>
      <c r="W656" s="1"/>
    </row>
    <row r="657" spans="1:23" ht="9.75" customHeight="1">
      <c r="A657" s="1"/>
      <c r="B657" s="1"/>
      <c r="C657" s="1"/>
      <c r="D657" s="1"/>
      <c r="E657" s="1"/>
      <c r="F657" s="1"/>
      <c r="G657" s="1"/>
      <c r="H657" s="1"/>
      <c r="I657" s="1"/>
      <c r="J657" s="1"/>
      <c r="K657" s="1"/>
      <c r="L657" s="1"/>
      <c r="M657" s="1"/>
      <c r="N657" s="1"/>
      <c r="O657" s="1"/>
      <c r="P657" s="1"/>
      <c r="Q657" s="1"/>
      <c r="R657" s="1"/>
      <c r="S657" s="1"/>
      <c r="T657" s="1"/>
      <c r="U657" s="1"/>
      <c r="V657" s="1"/>
      <c r="W657" s="1"/>
    </row>
    <row r="658" spans="1:23" ht="9.75" customHeight="1">
      <c r="A658" s="1"/>
      <c r="B658" s="1"/>
      <c r="C658" s="1"/>
      <c r="D658" s="1"/>
      <c r="E658" s="1"/>
      <c r="F658" s="1"/>
      <c r="G658" s="1"/>
      <c r="H658" s="1"/>
      <c r="I658" s="1"/>
      <c r="J658" s="1"/>
      <c r="K658" s="1"/>
      <c r="L658" s="1"/>
      <c r="M658" s="1"/>
      <c r="N658" s="1"/>
      <c r="O658" s="1"/>
      <c r="P658" s="1"/>
      <c r="Q658" s="1"/>
      <c r="R658" s="1"/>
      <c r="S658" s="1"/>
      <c r="T658" s="1"/>
      <c r="U658" s="1"/>
      <c r="V658" s="1"/>
      <c r="W658" s="1"/>
    </row>
    <row r="659" spans="1:23" ht="9.75" customHeight="1">
      <c r="A659" s="1"/>
      <c r="B659" s="1"/>
      <c r="C659" s="1"/>
      <c r="D659" s="1"/>
      <c r="E659" s="1"/>
      <c r="F659" s="1"/>
      <c r="G659" s="1"/>
      <c r="H659" s="1"/>
      <c r="I659" s="1"/>
      <c r="J659" s="1"/>
      <c r="K659" s="1"/>
      <c r="L659" s="1"/>
      <c r="M659" s="1"/>
      <c r="N659" s="1"/>
      <c r="O659" s="1"/>
      <c r="P659" s="1"/>
      <c r="Q659" s="1"/>
      <c r="R659" s="1"/>
      <c r="S659" s="1"/>
      <c r="T659" s="1"/>
      <c r="U659" s="1"/>
      <c r="V659" s="1"/>
      <c r="W659" s="1"/>
    </row>
    <row r="660" spans="1:23" ht="9.75" customHeight="1">
      <c r="A660" s="1"/>
      <c r="B660" s="1"/>
      <c r="C660" s="1"/>
      <c r="D660" s="1"/>
      <c r="E660" s="1"/>
      <c r="F660" s="1"/>
      <c r="G660" s="1"/>
      <c r="H660" s="1"/>
      <c r="I660" s="1"/>
      <c r="J660" s="1"/>
      <c r="K660" s="1"/>
      <c r="L660" s="1"/>
      <c r="M660" s="1"/>
      <c r="N660" s="1"/>
      <c r="O660" s="1"/>
      <c r="P660" s="1"/>
      <c r="Q660" s="1"/>
      <c r="R660" s="1"/>
      <c r="S660" s="1"/>
      <c r="T660" s="1"/>
      <c r="U660" s="1"/>
      <c r="V660" s="1"/>
      <c r="W660" s="1"/>
    </row>
    <row r="661" spans="1:23" ht="9.75" customHeight="1">
      <c r="A661" s="1"/>
      <c r="B661" s="1"/>
      <c r="C661" s="1"/>
      <c r="D661" s="1"/>
      <c r="E661" s="1"/>
      <c r="F661" s="1"/>
      <c r="G661" s="1"/>
      <c r="H661" s="1"/>
      <c r="I661" s="1"/>
      <c r="J661" s="1"/>
      <c r="K661" s="1"/>
      <c r="L661" s="1"/>
      <c r="M661" s="1"/>
      <c r="N661" s="1"/>
      <c r="O661" s="1"/>
      <c r="P661" s="1"/>
      <c r="Q661" s="1"/>
      <c r="R661" s="1"/>
      <c r="S661" s="1"/>
      <c r="T661" s="1"/>
      <c r="U661" s="1"/>
      <c r="V661" s="1"/>
      <c r="W661" s="1"/>
    </row>
    <row r="662" spans="1:23" ht="9.75" customHeight="1">
      <c r="A662" s="1"/>
      <c r="B662" s="1"/>
      <c r="C662" s="1"/>
      <c r="D662" s="1"/>
      <c r="E662" s="1"/>
      <c r="F662" s="1"/>
      <c r="G662" s="1"/>
      <c r="H662" s="1"/>
      <c r="I662" s="1"/>
      <c r="J662" s="1"/>
      <c r="K662" s="1"/>
      <c r="L662" s="1"/>
      <c r="M662" s="1"/>
      <c r="N662" s="1"/>
      <c r="O662" s="1"/>
      <c r="P662" s="1"/>
      <c r="Q662" s="1"/>
      <c r="R662" s="1"/>
      <c r="S662" s="1"/>
      <c r="T662" s="1"/>
      <c r="U662" s="1"/>
      <c r="V662" s="1"/>
      <c r="W662" s="1"/>
    </row>
    <row r="663" spans="1:23" ht="9.75" customHeight="1">
      <c r="A663" s="1"/>
      <c r="B663" s="1"/>
      <c r="C663" s="1"/>
      <c r="D663" s="1"/>
      <c r="E663" s="1"/>
      <c r="F663" s="1"/>
      <c r="G663" s="1"/>
      <c r="H663" s="1"/>
      <c r="I663" s="1"/>
      <c r="J663" s="1"/>
      <c r="K663" s="1"/>
      <c r="L663" s="1"/>
      <c r="M663" s="1"/>
      <c r="N663" s="1"/>
      <c r="O663" s="1"/>
      <c r="P663" s="1"/>
      <c r="Q663" s="1"/>
      <c r="R663" s="1"/>
      <c r="S663" s="1"/>
      <c r="T663" s="1"/>
      <c r="U663" s="1"/>
      <c r="V663" s="1"/>
      <c r="W663" s="1"/>
    </row>
    <row r="664" spans="1:23" ht="9.75" customHeight="1">
      <c r="A664" s="1"/>
      <c r="B664" s="1"/>
      <c r="C664" s="1"/>
      <c r="D664" s="1"/>
      <c r="E664" s="1"/>
      <c r="F664" s="1"/>
      <c r="G664" s="1"/>
      <c r="H664" s="1"/>
      <c r="I664" s="1"/>
      <c r="J664" s="1"/>
      <c r="K664" s="1"/>
      <c r="L664" s="1"/>
      <c r="M664" s="1"/>
      <c r="N664" s="1"/>
      <c r="O664" s="1"/>
      <c r="P664" s="1"/>
      <c r="Q664" s="1"/>
      <c r="R664" s="1"/>
      <c r="S664" s="1"/>
      <c r="T664" s="1"/>
      <c r="U664" s="1"/>
      <c r="V664" s="1"/>
      <c r="W664" s="1"/>
    </row>
    <row r="665" spans="1:23" ht="9.75" customHeight="1">
      <c r="A665" s="1"/>
      <c r="B665" s="1"/>
      <c r="C665" s="1"/>
      <c r="D665" s="1"/>
      <c r="E665" s="1"/>
      <c r="F665" s="1"/>
      <c r="G665" s="1"/>
      <c r="H665" s="1"/>
      <c r="I665" s="1"/>
      <c r="J665" s="1"/>
      <c r="K665" s="1"/>
      <c r="L665" s="1"/>
      <c r="M665" s="1"/>
      <c r="N665" s="1"/>
      <c r="O665" s="1"/>
      <c r="P665" s="1"/>
      <c r="Q665" s="1"/>
      <c r="R665" s="1"/>
      <c r="S665" s="1"/>
      <c r="T665" s="1"/>
      <c r="U665" s="1"/>
      <c r="V665" s="1"/>
      <c r="W665" s="1"/>
    </row>
    <row r="666" spans="1:23" ht="9.75" customHeight="1">
      <c r="A666" s="1"/>
      <c r="B666" s="1"/>
      <c r="C666" s="1"/>
      <c r="D666" s="1"/>
      <c r="E666" s="1"/>
      <c r="F666" s="1"/>
      <c r="G666" s="1"/>
      <c r="H666" s="1"/>
      <c r="I666" s="1"/>
      <c r="J666" s="1"/>
      <c r="K666" s="1"/>
      <c r="L666" s="1"/>
      <c r="M666" s="1"/>
      <c r="N666" s="1"/>
      <c r="O666" s="1"/>
      <c r="P666" s="1"/>
      <c r="Q666" s="1"/>
      <c r="R666" s="1"/>
      <c r="S666" s="1"/>
      <c r="T666" s="1"/>
      <c r="U666" s="1"/>
      <c r="V666" s="1"/>
      <c r="W666" s="1"/>
    </row>
    <row r="667" spans="1:23" ht="9.75" customHeight="1">
      <c r="A667" s="1"/>
      <c r="B667" s="1"/>
      <c r="C667" s="1"/>
      <c r="D667" s="1"/>
      <c r="E667" s="1"/>
      <c r="F667" s="1"/>
      <c r="G667" s="1"/>
      <c r="H667" s="1"/>
      <c r="I667" s="1"/>
      <c r="J667" s="1"/>
      <c r="K667" s="1"/>
      <c r="L667" s="1"/>
      <c r="M667" s="1"/>
      <c r="N667" s="1"/>
      <c r="O667" s="1"/>
      <c r="P667" s="1"/>
      <c r="Q667" s="1"/>
      <c r="R667" s="1"/>
      <c r="S667" s="1"/>
      <c r="T667" s="1"/>
      <c r="U667" s="1"/>
      <c r="V667" s="1"/>
      <c r="W667" s="1"/>
    </row>
    <row r="668" spans="1:23" ht="9.75" customHeight="1">
      <c r="A668" s="1"/>
      <c r="B668" s="1"/>
      <c r="C668" s="1"/>
      <c r="D668" s="1"/>
      <c r="E668" s="1"/>
      <c r="F668" s="1"/>
      <c r="G668" s="1"/>
      <c r="H668" s="1"/>
      <c r="I668" s="1"/>
      <c r="J668" s="1"/>
      <c r="K668" s="1"/>
      <c r="L668" s="1"/>
      <c r="M668" s="1"/>
      <c r="N668" s="1"/>
      <c r="O668" s="1"/>
      <c r="P668" s="1"/>
      <c r="Q668" s="1"/>
      <c r="R668" s="1"/>
      <c r="S668" s="1"/>
      <c r="T668" s="1"/>
      <c r="U668" s="1"/>
      <c r="V668" s="1"/>
      <c r="W668" s="1"/>
    </row>
    <row r="669" spans="1:23" ht="9.75" customHeight="1">
      <c r="A669" s="1"/>
      <c r="B669" s="1"/>
      <c r="C669" s="1"/>
      <c r="D669" s="1"/>
      <c r="E669" s="1"/>
      <c r="F669" s="1"/>
      <c r="G669" s="1"/>
      <c r="H669" s="1"/>
      <c r="I669" s="1"/>
      <c r="J669" s="1"/>
      <c r="K669" s="1"/>
      <c r="L669" s="1"/>
      <c r="M669" s="1"/>
      <c r="N669" s="1"/>
      <c r="O669" s="1"/>
      <c r="P669" s="1"/>
      <c r="Q669" s="1"/>
      <c r="R669" s="1"/>
      <c r="S669" s="1"/>
      <c r="T669" s="1"/>
      <c r="U669" s="1"/>
      <c r="V669" s="1"/>
      <c r="W669" s="1"/>
    </row>
    <row r="670" spans="1:23" ht="9.75" customHeight="1">
      <c r="A670" s="1"/>
      <c r="B670" s="1"/>
      <c r="C670" s="1"/>
      <c r="D670" s="1"/>
      <c r="E670" s="1"/>
      <c r="F670" s="1"/>
      <c r="G670" s="1"/>
      <c r="H670" s="1"/>
      <c r="I670" s="1"/>
      <c r="J670" s="1"/>
      <c r="K670" s="1"/>
      <c r="L670" s="1"/>
      <c r="M670" s="1"/>
      <c r="N670" s="1"/>
      <c r="O670" s="1"/>
      <c r="P670" s="1"/>
      <c r="Q670" s="1"/>
      <c r="R670" s="1"/>
      <c r="S670" s="1"/>
      <c r="T670" s="1"/>
      <c r="U670" s="1"/>
      <c r="V670" s="1"/>
      <c r="W670" s="1"/>
    </row>
    <row r="671" spans="1:23" ht="9.75" customHeight="1">
      <c r="A671" s="1"/>
      <c r="B671" s="1"/>
      <c r="C671" s="1"/>
      <c r="D671" s="1"/>
      <c r="E671" s="1"/>
      <c r="F671" s="1"/>
      <c r="G671" s="1"/>
      <c r="H671" s="1"/>
      <c r="I671" s="1"/>
      <c r="J671" s="1"/>
      <c r="K671" s="1"/>
      <c r="L671" s="1"/>
      <c r="M671" s="1"/>
      <c r="N671" s="1"/>
      <c r="O671" s="1"/>
      <c r="P671" s="1"/>
      <c r="Q671" s="1"/>
      <c r="R671" s="1"/>
      <c r="S671" s="1"/>
      <c r="T671" s="1"/>
      <c r="U671" s="1"/>
      <c r="V671" s="1"/>
      <c r="W671" s="1"/>
    </row>
    <row r="672" spans="1:23" ht="9.75" customHeight="1">
      <c r="A672" s="1"/>
      <c r="B672" s="1"/>
      <c r="C672" s="1"/>
      <c r="D672" s="1"/>
      <c r="E672" s="1"/>
      <c r="F672" s="1"/>
      <c r="G672" s="1"/>
      <c r="H672" s="1"/>
      <c r="I672" s="1"/>
      <c r="J672" s="1"/>
      <c r="K672" s="1"/>
      <c r="L672" s="1"/>
      <c r="M672" s="1"/>
      <c r="N672" s="1"/>
      <c r="O672" s="1"/>
      <c r="P672" s="1"/>
      <c r="Q672" s="1"/>
      <c r="R672" s="1"/>
      <c r="S672" s="1"/>
      <c r="T672" s="1"/>
      <c r="U672" s="1"/>
      <c r="V672" s="1"/>
      <c r="W672" s="1"/>
    </row>
    <row r="673" spans="1:23" ht="9.75" customHeight="1">
      <c r="A673" s="1"/>
      <c r="B673" s="1"/>
      <c r="C673" s="1"/>
      <c r="D673" s="1"/>
      <c r="E673" s="1"/>
      <c r="F673" s="1"/>
      <c r="G673" s="1"/>
      <c r="H673" s="1"/>
      <c r="I673" s="1"/>
      <c r="J673" s="1"/>
      <c r="K673" s="1"/>
      <c r="L673" s="1"/>
      <c r="M673" s="1"/>
      <c r="N673" s="1"/>
      <c r="O673" s="1"/>
      <c r="P673" s="1"/>
      <c r="Q673" s="1"/>
      <c r="R673" s="1"/>
      <c r="S673" s="1"/>
      <c r="T673" s="1"/>
      <c r="U673" s="1"/>
      <c r="V673" s="1"/>
      <c r="W673" s="1"/>
    </row>
    <row r="674" spans="1:23" ht="9.75" customHeight="1">
      <c r="A674" s="1"/>
      <c r="B674" s="1"/>
      <c r="C674" s="1"/>
      <c r="D674" s="1"/>
      <c r="E674" s="1"/>
      <c r="F674" s="1"/>
      <c r="G674" s="1"/>
      <c r="H674" s="1"/>
      <c r="I674" s="1"/>
      <c r="J674" s="1"/>
      <c r="K674" s="1"/>
      <c r="L674" s="1"/>
      <c r="M674" s="1"/>
      <c r="N674" s="1"/>
      <c r="O674" s="1"/>
      <c r="P674" s="1"/>
      <c r="Q674" s="1"/>
      <c r="R674" s="1"/>
      <c r="S674" s="1"/>
      <c r="T674" s="1"/>
      <c r="U674" s="1"/>
      <c r="V674" s="1"/>
      <c r="W674" s="1"/>
    </row>
    <row r="675" spans="1:23" ht="9.75" customHeight="1">
      <c r="A675" s="1"/>
      <c r="B675" s="1"/>
      <c r="C675" s="1"/>
      <c r="D675" s="1"/>
      <c r="E675" s="1"/>
      <c r="F675" s="1"/>
      <c r="G675" s="1"/>
      <c r="H675" s="1"/>
      <c r="I675" s="1"/>
      <c r="J675" s="1"/>
      <c r="K675" s="1"/>
      <c r="L675" s="1"/>
      <c r="M675" s="1"/>
      <c r="N675" s="1"/>
      <c r="O675" s="1"/>
      <c r="P675" s="1"/>
      <c r="Q675" s="1"/>
      <c r="R675" s="1"/>
      <c r="S675" s="1"/>
      <c r="T675" s="1"/>
      <c r="U675" s="1"/>
      <c r="V675" s="1"/>
      <c r="W675" s="1"/>
    </row>
    <row r="676" spans="1:23" ht="9.75" customHeight="1">
      <c r="A676" s="1"/>
      <c r="B676" s="1"/>
      <c r="C676" s="1"/>
      <c r="D676" s="1"/>
      <c r="E676" s="1"/>
      <c r="F676" s="1"/>
      <c r="G676" s="1"/>
      <c r="H676" s="1"/>
      <c r="I676" s="1"/>
      <c r="J676" s="1"/>
      <c r="K676" s="1"/>
      <c r="L676" s="1"/>
      <c r="M676" s="1"/>
      <c r="N676" s="1"/>
      <c r="O676" s="1"/>
      <c r="P676" s="1"/>
      <c r="Q676" s="1"/>
      <c r="R676" s="1"/>
      <c r="S676" s="1"/>
      <c r="T676" s="1"/>
      <c r="U676" s="1"/>
      <c r="V676" s="1"/>
      <c r="W676" s="1"/>
    </row>
    <row r="677" spans="1:23" ht="9.75" customHeight="1">
      <c r="A677" s="1"/>
      <c r="B677" s="1"/>
      <c r="C677" s="1"/>
      <c r="D677" s="1"/>
      <c r="E677" s="1"/>
      <c r="F677" s="1"/>
      <c r="G677" s="1"/>
      <c r="H677" s="1"/>
      <c r="I677" s="1"/>
      <c r="J677" s="1"/>
      <c r="K677" s="1"/>
      <c r="L677" s="1"/>
      <c r="M677" s="1"/>
      <c r="N677" s="1"/>
      <c r="O677" s="1"/>
      <c r="P677" s="1"/>
      <c r="Q677" s="1"/>
      <c r="R677" s="1"/>
      <c r="S677" s="1"/>
      <c r="T677" s="1"/>
      <c r="U677" s="1"/>
      <c r="V677" s="1"/>
      <c r="W677" s="1"/>
    </row>
    <row r="678" spans="1:23" ht="9.75" customHeight="1">
      <c r="A678" s="1"/>
      <c r="B678" s="1"/>
      <c r="C678" s="1"/>
      <c r="D678" s="1"/>
      <c r="E678" s="1"/>
      <c r="F678" s="1"/>
      <c r="G678" s="1"/>
      <c r="H678" s="1"/>
      <c r="I678" s="1"/>
      <c r="J678" s="1"/>
      <c r="K678" s="1"/>
      <c r="L678" s="1"/>
      <c r="M678" s="1"/>
      <c r="N678" s="1"/>
      <c r="O678" s="1"/>
      <c r="P678" s="1"/>
      <c r="Q678" s="1"/>
      <c r="R678" s="1"/>
      <c r="S678" s="1"/>
      <c r="T678" s="1"/>
      <c r="U678" s="1"/>
      <c r="V678" s="1"/>
      <c r="W678" s="1"/>
    </row>
    <row r="679" spans="1:23" ht="9.75" customHeight="1">
      <c r="A679" s="1"/>
      <c r="B679" s="1"/>
      <c r="C679" s="1"/>
      <c r="D679" s="1"/>
      <c r="E679" s="1"/>
      <c r="F679" s="1"/>
      <c r="G679" s="1"/>
      <c r="H679" s="1"/>
      <c r="I679" s="1"/>
      <c r="J679" s="1"/>
      <c r="K679" s="1"/>
      <c r="L679" s="1"/>
      <c r="M679" s="1"/>
      <c r="N679" s="1"/>
      <c r="O679" s="1"/>
      <c r="P679" s="1"/>
      <c r="Q679" s="1"/>
      <c r="R679" s="1"/>
      <c r="S679" s="1"/>
      <c r="T679" s="1"/>
      <c r="U679" s="1"/>
      <c r="V679" s="1"/>
      <c r="W679" s="1"/>
    </row>
    <row r="680" spans="1:23" ht="9.75" customHeight="1">
      <c r="A680" s="1"/>
      <c r="B680" s="1"/>
      <c r="C680" s="1"/>
      <c r="D680" s="1"/>
      <c r="E680" s="1"/>
      <c r="F680" s="1"/>
      <c r="G680" s="1"/>
      <c r="H680" s="1"/>
      <c r="I680" s="1"/>
      <c r="J680" s="1"/>
      <c r="K680" s="1"/>
      <c r="L680" s="1"/>
      <c r="M680" s="1"/>
      <c r="N680" s="1"/>
      <c r="O680" s="1"/>
      <c r="P680" s="1"/>
      <c r="Q680" s="1"/>
      <c r="R680" s="1"/>
      <c r="S680" s="1"/>
      <c r="T680" s="1"/>
      <c r="U680" s="1"/>
      <c r="V680" s="1"/>
      <c r="W680" s="1"/>
    </row>
    <row r="681" spans="1:23" ht="9.75" customHeight="1">
      <c r="A681" s="1"/>
      <c r="B681" s="1"/>
      <c r="C681" s="1"/>
      <c r="D681" s="1"/>
      <c r="E681" s="1"/>
      <c r="F681" s="1"/>
      <c r="G681" s="1"/>
      <c r="H681" s="1"/>
      <c r="I681" s="1"/>
      <c r="J681" s="1"/>
      <c r="K681" s="1"/>
      <c r="L681" s="1"/>
      <c r="M681" s="1"/>
      <c r="N681" s="1"/>
      <c r="O681" s="1"/>
      <c r="P681" s="1"/>
      <c r="Q681" s="1"/>
      <c r="R681" s="1"/>
      <c r="S681" s="1"/>
      <c r="T681" s="1"/>
      <c r="U681" s="1"/>
      <c r="V681" s="1"/>
      <c r="W681" s="1"/>
    </row>
    <row r="682" spans="1:23" ht="9.75" customHeight="1">
      <c r="A682" s="1"/>
      <c r="B682" s="1"/>
      <c r="C682" s="1"/>
      <c r="D682" s="1"/>
      <c r="E682" s="1"/>
      <c r="F682" s="1"/>
      <c r="G682" s="1"/>
      <c r="H682" s="1"/>
      <c r="I682" s="1"/>
      <c r="J682" s="1"/>
      <c r="K682" s="1"/>
      <c r="L682" s="1"/>
      <c r="M682" s="1"/>
      <c r="N682" s="1"/>
      <c r="O682" s="1"/>
      <c r="P682" s="1"/>
      <c r="Q682" s="1"/>
      <c r="R682" s="1"/>
      <c r="S682" s="1"/>
      <c r="T682" s="1"/>
      <c r="U682" s="1"/>
      <c r="V682" s="1"/>
      <c r="W682" s="1"/>
    </row>
    <row r="683" spans="1:23" ht="9.75" customHeight="1">
      <c r="A683" s="1"/>
      <c r="B683" s="1"/>
      <c r="C683" s="1"/>
      <c r="D683" s="1"/>
      <c r="E683" s="1"/>
      <c r="F683" s="1"/>
      <c r="G683" s="1"/>
      <c r="H683" s="1"/>
      <c r="I683" s="1"/>
      <c r="J683" s="1"/>
      <c r="K683" s="1"/>
      <c r="L683" s="1"/>
      <c r="M683" s="1"/>
      <c r="N683" s="1"/>
      <c r="O683" s="1"/>
      <c r="P683" s="1"/>
      <c r="Q683" s="1"/>
      <c r="R683" s="1"/>
      <c r="S683" s="1"/>
      <c r="T683" s="1"/>
      <c r="U683" s="1"/>
      <c r="V683" s="1"/>
      <c r="W683" s="1"/>
    </row>
    <row r="684" spans="1:23" ht="9.75" customHeight="1">
      <c r="A684" s="1"/>
      <c r="B684" s="1"/>
      <c r="C684" s="1"/>
      <c r="D684" s="1"/>
      <c r="E684" s="1"/>
      <c r="F684" s="1"/>
      <c r="G684" s="1"/>
      <c r="H684" s="1"/>
      <c r="I684" s="1"/>
      <c r="J684" s="1"/>
      <c r="K684" s="1"/>
      <c r="L684" s="1"/>
      <c r="M684" s="1"/>
      <c r="N684" s="1"/>
      <c r="O684" s="1"/>
      <c r="P684" s="1"/>
      <c r="Q684" s="1"/>
      <c r="R684" s="1"/>
      <c r="S684" s="1"/>
      <c r="T684" s="1"/>
      <c r="U684" s="1"/>
      <c r="V684" s="1"/>
      <c r="W684" s="1"/>
    </row>
    <row r="685" spans="1:23" ht="9.75" customHeight="1">
      <c r="A685" s="1"/>
      <c r="B685" s="1"/>
      <c r="C685" s="1"/>
      <c r="D685" s="1"/>
      <c r="E685" s="1"/>
      <c r="F685" s="1"/>
      <c r="G685" s="1"/>
      <c r="H685" s="1"/>
      <c r="I685" s="1"/>
      <c r="J685" s="1"/>
      <c r="K685" s="1"/>
      <c r="L685" s="1"/>
      <c r="M685" s="1"/>
      <c r="N685" s="1"/>
      <c r="O685" s="1"/>
      <c r="P685" s="1"/>
      <c r="Q685" s="1"/>
      <c r="R685" s="1"/>
      <c r="S685" s="1"/>
      <c r="T685" s="1"/>
      <c r="U685" s="1"/>
      <c r="V685" s="1"/>
      <c r="W685" s="1"/>
    </row>
    <row r="686" spans="1:23" ht="9.75" customHeight="1">
      <c r="A686" s="1"/>
      <c r="B686" s="1"/>
      <c r="C686" s="1"/>
      <c r="D686" s="1"/>
      <c r="E686" s="1"/>
      <c r="F686" s="1"/>
      <c r="G686" s="1"/>
      <c r="H686" s="1"/>
      <c r="I686" s="1"/>
      <c r="J686" s="1"/>
      <c r="K686" s="1"/>
      <c r="L686" s="1"/>
      <c r="M686" s="1"/>
      <c r="N686" s="1"/>
      <c r="O686" s="1"/>
      <c r="P686" s="1"/>
      <c r="Q686" s="1"/>
      <c r="R686" s="1"/>
      <c r="S686" s="1"/>
      <c r="T686" s="1"/>
      <c r="U686" s="1"/>
      <c r="V686" s="1"/>
      <c r="W686" s="1"/>
    </row>
    <row r="687" spans="1:23" ht="9.75" customHeight="1">
      <c r="A687" s="1"/>
      <c r="B687" s="1"/>
      <c r="C687" s="1"/>
      <c r="D687" s="1"/>
      <c r="E687" s="1"/>
      <c r="F687" s="1"/>
      <c r="G687" s="1"/>
      <c r="H687" s="1"/>
      <c r="I687" s="1"/>
      <c r="J687" s="1"/>
      <c r="K687" s="1"/>
      <c r="L687" s="1"/>
      <c r="M687" s="1"/>
      <c r="N687" s="1"/>
      <c r="O687" s="1"/>
      <c r="P687" s="1"/>
      <c r="Q687" s="1"/>
      <c r="R687" s="1"/>
      <c r="S687" s="1"/>
      <c r="T687" s="1"/>
      <c r="U687" s="1"/>
      <c r="V687" s="1"/>
      <c r="W687" s="1"/>
    </row>
    <row r="688" spans="1:23" ht="9.75" customHeight="1">
      <c r="A688" s="1"/>
      <c r="B688" s="1"/>
      <c r="C688" s="1"/>
      <c r="D688" s="1"/>
      <c r="E688" s="1"/>
      <c r="F688" s="1"/>
      <c r="G688" s="1"/>
      <c r="H688" s="1"/>
      <c r="I688" s="1"/>
      <c r="J688" s="1"/>
      <c r="K688" s="1"/>
      <c r="L688" s="1"/>
      <c r="M688" s="1"/>
      <c r="N688" s="1"/>
      <c r="O688" s="1"/>
      <c r="P688" s="1"/>
      <c r="Q688" s="1"/>
      <c r="R688" s="1"/>
      <c r="S688" s="1"/>
      <c r="T688" s="1"/>
      <c r="U688" s="1"/>
      <c r="V688" s="1"/>
      <c r="W688" s="1"/>
    </row>
    <row r="689" spans="1:23" ht="9.75" customHeight="1">
      <c r="A689" s="1"/>
      <c r="B689" s="1"/>
      <c r="C689" s="1"/>
      <c r="D689" s="1"/>
      <c r="E689" s="1"/>
      <c r="F689" s="1"/>
      <c r="G689" s="1"/>
      <c r="H689" s="1"/>
      <c r="I689" s="1"/>
      <c r="J689" s="1"/>
      <c r="K689" s="1"/>
      <c r="L689" s="1"/>
      <c r="M689" s="1"/>
      <c r="N689" s="1"/>
      <c r="O689" s="1"/>
      <c r="P689" s="1"/>
      <c r="Q689" s="1"/>
      <c r="R689" s="1"/>
      <c r="S689" s="1"/>
      <c r="T689" s="1"/>
      <c r="U689" s="1"/>
      <c r="V689" s="1"/>
      <c r="W689" s="1"/>
    </row>
    <row r="690" spans="1:23" ht="9.75" customHeight="1">
      <c r="A690" s="1"/>
      <c r="B690" s="1"/>
      <c r="C690" s="1"/>
      <c r="D690" s="1"/>
      <c r="E690" s="1"/>
      <c r="F690" s="1"/>
      <c r="G690" s="1"/>
      <c r="H690" s="1"/>
      <c r="I690" s="1"/>
      <c r="J690" s="1"/>
      <c r="K690" s="1"/>
      <c r="L690" s="1"/>
      <c r="M690" s="1"/>
      <c r="N690" s="1"/>
      <c r="O690" s="1"/>
      <c r="P690" s="1"/>
      <c r="Q690" s="1"/>
      <c r="R690" s="1"/>
      <c r="S690" s="1"/>
      <c r="T690" s="1"/>
      <c r="U690" s="1"/>
      <c r="V690" s="1"/>
      <c r="W690" s="1"/>
    </row>
    <row r="691" spans="1:23" ht="9.75" customHeight="1">
      <c r="A691" s="1"/>
      <c r="B691" s="1"/>
      <c r="C691" s="1"/>
      <c r="D691" s="1"/>
      <c r="E691" s="1"/>
      <c r="F691" s="1"/>
      <c r="G691" s="1"/>
      <c r="H691" s="1"/>
      <c r="I691" s="1"/>
      <c r="J691" s="1"/>
      <c r="K691" s="1"/>
      <c r="L691" s="1"/>
      <c r="M691" s="1"/>
      <c r="N691" s="1"/>
      <c r="O691" s="1"/>
      <c r="P691" s="1"/>
      <c r="Q691" s="1"/>
      <c r="R691" s="1"/>
      <c r="S691" s="1"/>
      <c r="T691" s="1"/>
      <c r="U691" s="1"/>
      <c r="V691" s="1"/>
      <c r="W691" s="1"/>
    </row>
    <row r="692" spans="1:23" ht="9.75" customHeight="1">
      <c r="A692" s="1"/>
      <c r="B692" s="1"/>
      <c r="C692" s="1"/>
      <c r="D692" s="1"/>
      <c r="E692" s="1"/>
      <c r="F692" s="1"/>
      <c r="G692" s="1"/>
      <c r="H692" s="1"/>
      <c r="I692" s="1"/>
      <c r="J692" s="1"/>
      <c r="K692" s="1"/>
      <c r="L692" s="1"/>
      <c r="M692" s="1"/>
      <c r="N692" s="1"/>
      <c r="O692" s="1"/>
      <c r="P692" s="1"/>
      <c r="Q692" s="1"/>
      <c r="R692" s="1"/>
      <c r="S692" s="1"/>
      <c r="T692" s="1"/>
      <c r="U692" s="1"/>
      <c r="V692" s="1"/>
      <c r="W692" s="1"/>
    </row>
    <row r="693" spans="1:23" ht="9.75" customHeight="1">
      <c r="A693" s="1"/>
      <c r="B693" s="1"/>
      <c r="C693" s="1"/>
      <c r="D693" s="1"/>
      <c r="E693" s="1"/>
      <c r="F693" s="1"/>
      <c r="G693" s="1"/>
      <c r="H693" s="1"/>
      <c r="I693" s="1"/>
      <c r="J693" s="1"/>
      <c r="K693" s="1"/>
      <c r="L693" s="1"/>
      <c r="M693" s="1"/>
      <c r="N693" s="1"/>
      <c r="O693" s="1"/>
      <c r="P693" s="1"/>
      <c r="Q693" s="1"/>
      <c r="R693" s="1"/>
      <c r="S693" s="1"/>
      <c r="T693" s="1"/>
      <c r="U693" s="1"/>
      <c r="V693" s="1"/>
      <c r="W693" s="1"/>
    </row>
    <row r="694" spans="1:23" ht="9.75" customHeight="1">
      <c r="A694" s="1"/>
      <c r="B694" s="1"/>
      <c r="C694" s="1"/>
      <c r="D694" s="1"/>
      <c r="E694" s="1"/>
      <c r="F694" s="1"/>
      <c r="G694" s="1"/>
      <c r="H694" s="1"/>
      <c r="I694" s="1"/>
      <c r="J694" s="1"/>
      <c r="K694" s="1"/>
      <c r="L694" s="1"/>
      <c r="M694" s="1"/>
      <c r="N694" s="1"/>
      <c r="O694" s="1"/>
      <c r="P694" s="1"/>
      <c r="Q694" s="1"/>
      <c r="R694" s="1"/>
      <c r="S694" s="1"/>
      <c r="T694" s="1"/>
      <c r="U694" s="1"/>
      <c r="V694" s="1"/>
      <c r="W694" s="1"/>
    </row>
    <row r="695" spans="1:23" ht="9.75" customHeight="1">
      <c r="A695" s="1"/>
      <c r="B695" s="1"/>
      <c r="C695" s="1"/>
      <c r="D695" s="1"/>
      <c r="E695" s="1"/>
      <c r="F695" s="1"/>
      <c r="G695" s="1"/>
      <c r="H695" s="1"/>
      <c r="I695" s="1"/>
      <c r="J695" s="1"/>
      <c r="K695" s="1"/>
      <c r="L695" s="1"/>
      <c r="M695" s="1"/>
      <c r="N695" s="1"/>
      <c r="O695" s="1"/>
      <c r="P695" s="1"/>
      <c r="Q695" s="1"/>
      <c r="R695" s="1"/>
      <c r="S695" s="1"/>
      <c r="T695" s="1"/>
      <c r="U695" s="1"/>
      <c r="V695" s="1"/>
      <c r="W695" s="1"/>
    </row>
    <row r="696" spans="1:23" ht="9.75" customHeight="1">
      <c r="A696" s="1"/>
      <c r="B696" s="1"/>
      <c r="C696" s="1"/>
      <c r="D696" s="1"/>
      <c r="E696" s="1"/>
      <c r="F696" s="1"/>
      <c r="G696" s="1"/>
      <c r="H696" s="1"/>
      <c r="I696" s="1"/>
      <c r="J696" s="1"/>
      <c r="K696" s="1"/>
      <c r="L696" s="1"/>
      <c r="M696" s="1"/>
      <c r="N696" s="1"/>
      <c r="O696" s="1"/>
      <c r="P696" s="1"/>
      <c r="Q696" s="1"/>
      <c r="R696" s="1"/>
      <c r="S696" s="1"/>
      <c r="T696" s="1"/>
      <c r="U696" s="1"/>
      <c r="V696" s="1"/>
      <c r="W696" s="1"/>
    </row>
    <row r="697" spans="1:23" ht="9.75" customHeight="1">
      <c r="A697" s="1"/>
      <c r="B697" s="1"/>
      <c r="C697" s="1"/>
      <c r="D697" s="1"/>
      <c r="E697" s="1"/>
      <c r="F697" s="1"/>
      <c r="G697" s="1"/>
      <c r="H697" s="1"/>
      <c r="I697" s="1"/>
      <c r="J697" s="1"/>
      <c r="K697" s="1"/>
      <c r="L697" s="1"/>
      <c r="M697" s="1"/>
      <c r="N697" s="1"/>
      <c r="O697" s="1"/>
      <c r="P697" s="1"/>
      <c r="Q697" s="1"/>
      <c r="R697" s="1"/>
      <c r="S697" s="1"/>
      <c r="T697" s="1"/>
      <c r="U697" s="1"/>
      <c r="V697" s="1"/>
      <c r="W697" s="1"/>
    </row>
    <row r="698" spans="1:23" ht="9.75" customHeight="1">
      <c r="A698" s="1"/>
      <c r="B698" s="1"/>
      <c r="C698" s="1"/>
      <c r="D698" s="1"/>
      <c r="E698" s="1"/>
      <c r="F698" s="1"/>
      <c r="G698" s="1"/>
      <c r="H698" s="1"/>
      <c r="I698" s="1"/>
      <c r="J698" s="1"/>
      <c r="K698" s="1"/>
      <c r="L698" s="1"/>
      <c r="M698" s="1"/>
      <c r="N698" s="1"/>
      <c r="O698" s="1"/>
      <c r="P698" s="1"/>
      <c r="Q698" s="1"/>
      <c r="R698" s="1"/>
      <c r="S698" s="1"/>
      <c r="T698" s="1"/>
      <c r="U698" s="1"/>
      <c r="V698" s="1"/>
      <c r="W698" s="1"/>
    </row>
    <row r="699" spans="1:23" ht="9.75" customHeight="1">
      <c r="A699" s="1"/>
      <c r="B699" s="1"/>
      <c r="C699" s="1"/>
      <c r="D699" s="1"/>
      <c r="E699" s="1"/>
      <c r="F699" s="1"/>
      <c r="G699" s="1"/>
      <c r="H699" s="1"/>
      <c r="I699" s="1"/>
      <c r="J699" s="1"/>
      <c r="K699" s="1"/>
      <c r="L699" s="1"/>
      <c r="M699" s="1"/>
      <c r="N699" s="1"/>
      <c r="O699" s="1"/>
      <c r="P699" s="1"/>
      <c r="Q699" s="1"/>
      <c r="R699" s="1"/>
      <c r="S699" s="1"/>
      <c r="T699" s="1"/>
      <c r="U699" s="1"/>
      <c r="V699" s="1"/>
      <c r="W699" s="1"/>
    </row>
    <row r="700" spans="1:23" ht="9.75" customHeight="1">
      <c r="A700" s="1"/>
      <c r="B700" s="1"/>
      <c r="C700" s="1"/>
      <c r="D700" s="1"/>
      <c r="E700" s="1"/>
      <c r="F700" s="1"/>
      <c r="G700" s="1"/>
      <c r="H700" s="1"/>
      <c r="I700" s="1"/>
      <c r="J700" s="1"/>
      <c r="K700" s="1"/>
      <c r="L700" s="1"/>
      <c r="M700" s="1"/>
      <c r="N700" s="1"/>
      <c r="O700" s="1"/>
      <c r="P700" s="1"/>
      <c r="Q700" s="1"/>
      <c r="R700" s="1"/>
      <c r="S700" s="1"/>
      <c r="T700" s="1"/>
      <c r="U700" s="1"/>
      <c r="V700" s="1"/>
      <c r="W700" s="1"/>
    </row>
    <row r="701" spans="1:23" ht="9.75" customHeight="1">
      <c r="A701" s="1"/>
      <c r="B701" s="1"/>
      <c r="C701" s="1"/>
      <c r="D701" s="1"/>
      <c r="E701" s="1"/>
      <c r="F701" s="1"/>
      <c r="G701" s="1"/>
      <c r="H701" s="1"/>
      <c r="I701" s="1"/>
      <c r="J701" s="1"/>
      <c r="K701" s="1"/>
      <c r="L701" s="1"/>
      <c r="M701" s="1"/>
      <c r="N701" s="1"/>
      <c r="O701" s="1"/>
      <c r="P701" s="1"/>
      <c r="Q701" s="1"/>
      <c r="R701" s="1"/>
      <c r="S701" s="1"/>
      <c r="T701" s="1"/>
      <c r="U701" s="1"/>
      <c r="V701" s="1"/>
      <c r="W701" s="1"/>
    </row>
    <row r="702" spans="1:23" ht="9.75" customHeight="1">
      <c r="A702" s="1"/>
      <c r="B702" s="1"/>
      <c r="C702" s="1"/>
      <c r="D702" s="1"/>
      <c r="E702" s="1"/>
      <c r="F702" s="1"/>
      <c r="G702" s="1"/>
      <c r="H702" s="1"/>
      <c r="I702" s="1"/>
      <c r="J702" s="1"/>
      <c r="K702" s="1"/>
      <c r="L702" s="1"/>
      <c r="M702" s="1"/>
      <c r="N702" s="1"/>
      <c r="O702" s="1"/>
      <c r="P702" s="1"/>
      <c r="Q702" s="1"/>
      <c r="R702" s="1"/>
      <c r="S702" s="1"/>
      <c r="T702" s="1"/>
      <c r="U702" s="1"/>
      <c r="V702" s="1"/>
      <c r="W702" s="1"/>
    </row>
    <row r="703" spans="1:23" ht="9.75" customHeight="1">
      <c r="A703" s="1"/>
      <c r="B703" s="1"/>
      <c r="C703" s="1"/>
      <c r="D703" s="1"/>
      <c r="E703" s="1"/>
      <c r="F703" s="1"/>
      <c r="G703" s="1"/>
      <c r="H703" s="1"/>
      <c r="I703" s="1"/>
      <c r="J703" s="1"/>
      <c r="K703" s="1"/>
      <c r="L703" s="1"/>
      <c r="M703" s="1"/>
      <c r="N703" s="1"/>
      <c r="O703" s="1"/>
      <c r="P703" s="1"/>
      <c r="Q703" s="1"/>
      <c r="R703" s="1"/>
      <c r="S703" s="1"/>
      <c r="T703" s="1"/>
      <c r="U703" s="1"/>
      <c r="V703" s="1"/>
      <c r="W703" s="1"/>
    </row>
    <row r="704" spans="1:23" ht="9.75" customHeight="1">
      <c r="A704" s="1"/>
      <c r="B704" s="1"/>
      <c r="C704" s="1"/>
      <c r="D704" s="1"/>
      <c r="E704" s="1"/>
      <c r="F704" s="1"/>
      <c r="G704" s="1"/>
      <c r="H704" s="1"/>
      <c r="I704" s="1"/>
      <c r="J704" s="1"/>
      <c r="K704" s="1"/>
      <c r="L704" s="1"/>
      <c r="M704" s="1"/>
      <c r="N704" s="1"/>
      <c r="O704" s="1"/>
      <c r="P704" s="1"/>
      <c r="Q704" s="1"/>
      <c r="R704" s="1"/>
      <c r="S704" s="1"/>
      <c r="T704" s="1"/>
      <c r="U704" s="1"/>
      <c r="V704" s="1"/>
      <c r="W704" s="1"/>
    </row>
    <row r="705" spans="1:23" ht="9.75" customHeight="1">
      <c r="A705" s="1"/>
      <c r="B705" s="1"/>
      <c r="C705" s="1"/>
      <c r="D705" s="1"/>
      <c r="E705" s="1"/>
      <c r="F705" s="1"/>
      <c r="G705" s="1"/>
      <c r="H705" s="1"/>
      <c r="I705" s="1"/>
      <c r="J705" s="1"/>
      <c r="K705" s="1"/>
      <c r="L705" s="1"/>
      <c r="M705" s="1"/>
      <c r="N705" s="1"/>
      <c r="O705" s="1"/>
      <c r="P705" s="1"/>
      <c r="Q705" s="1"/>
      <c r="R705" s="1"/>
      <c r="S705" s="1"/>
      <c r="T705" s="1"/>
      <c r="U705" s="1"/>
      <c r="V705" s="1"/>
      <c r="W705" s="1"/>
    </row>
    <row r="706" spans="1:23" ht="9.75" customHeight="1">
      <c r="A706" s="1"/>
      <c r="B706" s="1"/>
      <c r="C706" s="1"/>
      <c r="D706" s="1"/>
      <c r="E706" s="1"/>
      <c r="F706" s="1"/>
      <c r="G706" s="1"/>
      <c r="H706" s="1"/>
      <c r="I706" s="1"/>
      <c r="J706" s="1"/>
      <c r="K706" s="1"/>
      <c r="L706" s="1"/>
      <c r="M706" s="1"/>
      <c r="N706" s="1"/>
      <c r="O706" s="1"/>
      <c r="P706" s="1"/>
      <c r="Q706" s="1"/>
      <c r="R706" s="1"/>
      <c r="S706" s="1"/>
      <c r="T706" s="1"/>
      <c r="U706" s="1"/>
      <c r="V706" s="1"/>
      <c r="W706" s="1"/>
    </row>
    <row r="707" spans="1:23" ht="9.75" customHeight="1">
      <c r="A707" s="1"/>
      <c r="B707" s="1"/>
      <c r="C707" s="1"/>
      <c r="D707" s="1"/>
      <c r="E707" s="1"/>
      <c r="F707" s="1"/>
      <c r="G707" s="1"/>
      <c r="H707" s="1"/>
      <c r="I707" s="1"/>
      <c r="J707" s="1"/>
      <c r="K707" s="1"/>
      <c r="L707" s="1"/>
      <c r="M707" s="1"/>
      <c r="N707" s="1"/>
      <c r="O707" s="1"/>
      <c r="P707" s="1"/>
      <c r="Q707" s="1"/>
      <c r="R707" s="1"/>
      <c r="S707" s="1"/>
      <c r="T707" s="1"/>
      <c r="U707" s="1"/>
      <c r="V707" s="1"/>
      <c r="W707" s="1"/>
    </row>
    <row r="708" spans="1:23" ht="9.75" customHeight="1">
      <c r="A708" s="1"/>
      <c r="B708" s="1"/>
      <c r="C708" s="1"/>
      <c r="D708" s="1"/>
      <c r="E708" s="1"/>
      <c r="F708" s="1"/>
      <c r="G708" s="1"/>
      <c r="H708" s="1"/>
      <c r="I708" s="1"/>
      <c r="J708" s="1"/>
      <c r="K708" s="1"/>
      <c r="L708" s="1"/>
      <c r="M708" s="1"/>
      <c r="N708" s="1"/>
      <c r="O708" s="1"/>
      <c r="P708" s="1"/>
      <c r="Q708" s="1"/>
      <c r="R708" s="1"/>
      <c r="S708" s="1"/>
      <c r="T708" s="1"/>
      <c r="U708" s="1"/>
      <c r="V708" s="1"/>
      <c r="W708" s="1"/>
    </row>
    <row r="709" spans="1:23" ht="9.75" customHeight="1">
      <c r="A709" s="1"/>
      <c r="B709" s="1"/>
      <c r="C709" s="1"/>
      <c r="D709" s="1"/>
      <c r="E709" s="1"/>
      <c r="F709" s="1"/>
      <c r="G709" s="1"/>
      <c r="H709" s="1"/>
      <c r="I709" s="1"/>
      <c r="J709" s="1"/>
      <c r="K709" s="1"/>
      <c r="L709" s="1"/>
      <c r="M709" s="1"/>
      <c r="N709" s="1"/>
      <c r="O709" s="1"/>
      <c r="P709" s="1"/>
      <c r="Q709" s="1"/>
      <c r="R709" s="1"/>
      <c r="S709" s="1"/>
      <c r="T709" s="1"/>
      <c r="U709" s="1"/>
      <c r="V709" s="1"/>
      <c r="W709" s="1"/>
    </row>
    <row r="710" spans="1:23" ht="9.75" customHeight="1">
      <c r="A710" s="1"/>
      <c r="B710" s="1"/>
      <c r="C710" s="1"/>
      <c r="D710" s="1"/>
      <c r="E710" s="1"/>
      <c r="F710" s="1"/>
      <c r="G710" s="1"/>
      <c r="H710" s="1"/>
      <c r="I710" s="1"/>
      <c r="J710" s="1"/>
      <c r="K710" s="1"/>
      <c r="L710" s="1"/>
      <c r="M710" s="1"/>
      <c r="N710" s="1"/>
      <c r="O710" s="1"/>
      <c r="P710" s="1"/>
      <c r="Q710" s="1"/>
      <c r="R710" s="1"/>
      <c r="S710" s="1"/>
      <c r="T710" s="1"/>
      <c r="U710" s="1"/>
      <c r="V710" s="1"/>
      <c r="W710" s="1"/>
    </row>
    <row r="711" spans="1:23" ht="9.75" customHeight="1">
      <c r="A711" s="1"/>
      <c r="B711" s="1"/>
      <c r="C711" s="1"/>
      <c r="D711" s="1"/>
      <c r="E711" s="1"/>
      <c r="F711" s="1"/>
      <c r="G711" s="1"/>
      <c r="H711" s="1"/>
      <c r="I711" s="1"/>
      <c r="J711" s="1"/>
      <c r="K711" s="1"/>
      <c r="L711" s="1"/>
      <c r="M711" s="1"/>
      <c r="N711" s="1"/>
      <c r="O711" s="1"/>
      <c r="P711" s="1"/>
      <c r="Q711" s="1"/>
      <c r="R711" s="1"/>
      <c r="S711" s="1"/>
      <c r="T711" s="1"/>
      <c r="U711" s="1"/>
      <c r="V711" s="1"/>
      <c r="W711" s="1"/>
    </row>
    <row r="712" spans="1:23" ht="9.75" customHeight="1">
      <c r="A712" s="1"/>
      <c r="B712" s="1"/>
      <c r="C712" s="1"/>
      <c r="D712" s="1"/>
      <c r="E712" s="1"/>
      <c r="F712" s="1"/>
      <c r="G712" s="1"/>
      <c r="H712" s="1"/>
      <c r="I712" s="1"/>
      <c r="J712" s="1"/>
      <c r="K712" s="1"/>
      <c r="L712" s="1"/>
      <c r="M712" s="1"/>
      <c r="N712" s="1"/>
      <c r="O712" s="1"/>
      <c r="P712" s="1"/>
      <c r="Q712" s="1"/>
      <c r="R712" s="1"/>
      <c r="S712" s="1"/>
      <c r="T712" s="1"/>
      <c r="U712" s="1"/>
      <c r="V712" s="1"/>
      <c r="W712" s="1"/>
    </row>
    <row r="713" spans="1:23" ht="9.75" customHeight="1">
      <c r="A713" s="1"/>
      <c r="B713" s="1"/>
      <c r="C713" s="1"/>
      <c r="D713" s="1"/>
      <c r="E713" s="1"/>
      <c r="F713" s="1"/>
      <c r="G713" s="1"/>
      <c r="H713" s="1"/>
      <c r="I713" s="1"/>
      <c r="J713" s="1"/>
      <c r="K713" s="1"/>
      <c r="L713" s="1"/>
      <c r="M713" s="1"/>
      <c r="N713" s="1"/>
      <c r="O713" s="1"/>
      <c r="P713" s="1"/>
      <c r="Q713" s="1"/>
      <c r="R713" s="1"/>
      <c r="S713" s="1"/>
      <c r="T713" s="1"/>
      <c r="U713" s="1"/>
      <c r="V713" s="1"/>
      <c r="W713" s="1"/>
    </row>
    <row r="714" spans="1:23" ht="9.75" customHeight="1">
      <c r="A714" s="1"/>
      <c r="B714" s="1"/>
      <c r="C714" s="1"/>
      <c r="D714" s="1"/>
      <c r="E714" s="1"/>
      <c r="F714" s="1"/>
      <c r="G714" s="1"/>
      <c r="H714" s="1"/>
      <c r="I714" s="1"/>
      <c r="J714" s="1"/>
      <c r="K714" s="1"/>
      <c r="L714" s="1"/>
      <c r="M714" s="1"/>
      <c r="N714" s="1"/>
      <c r="O714" s="1"/>
      <c r="P714" s="1"/>
      <c r="Q714" s="1"/>
      <c r="R714" s="1"/>
      <c r="S714" s="1"/>
      <c r="T714" s="1"/>
      <c r="U714" s="1"/>
      <c r="V714" s="1"/>
      <c r="W714" s="1"/>
    </row>
    <row r="715" spans="1:23" ht="9.75" customHeight="1">
      <c r="A715" s="1"/>
      <c r="B715" s="1"/>
      <c r="C715" s="1"/>
      <c r="D715" s="1"/>
      <c r="E715" s="1"/>
      <c r="F715" s="1"/>
      <c r="G715" s="1"/>
      <c r="H715" s="1"/>
      <c r="I715" s="1"/>
      <c r="J715" s="1"/>
      <c r="K715" s="1"/>
      <c r="L715" s="1"/>
      <c r="M715" s="1"/>
      <c r="N715" s="1"/>
      <c r="O715" s="1"/>
      <c r="P715" s="1"/>
      <c r="Q715" s="1"/>
      <c r="R715" s="1"/>
      <c r="S715" s="1"/>
      <c r="T715" s="1"/>
      <c r="U715" s="1"/>
      <c r="V715" s="1"/>
      <c r="W715" s="1"/>
    </row>
    <row r="716" spans="1:23" ht="9.75" customHeight="1">
      <c r="A716" s="1"/>
      <c r="B716" s="1"/>
      <c r="C716" s="1"/>
      <c r="D716" s="1"/>
      <c r="E716" s="1"/>
      <c r="F716" s="1"/>
      <c r="G716" s="1"/>
      <c r="H716" s="1"/>
      <c r="I716" s="1"/>
      <c r="J716" s="1"/>
      <c r="K716" s="1"/>
      <c r="L716" s="1"/>
      <c r="M716" s="1"/>
      <c r="N716" s="1"/>
      <c r="O716" s="1"/>
      <c r="P716" s="1"/>
      <c r="Q716" s="1"/>
      <c r="R716" s="1"/>
      <c r="S716" s="1"/>
      <c r="T716" s="1"/>
      <c r="U716" s="1"/>
      <c r="V716" s="1"/>
      <c r="W716" s="1"/>
    </row>
    <row r="717" spans="1:23" ht="9.75" customHeight="1">
      <c r="A717" s="1"/>
      <c r="B717" s="1"/>
      <c r="C717" s="1"/>
      <c r="D717" s="1"/>
      <c r="E717" s="1"/>
      <c r="F717" s="1"/>
      <c r="G717" s="1"/>
      <c r="H717" s="1"/>
      <c r="I717" s="1"/>
      <c r="J717" s="1"/>
      <c r="K717" s="1"/>
      <c r="L717" s="1"/>
      <c r="M717" s="1"/>
      <c r="N717" s="1"/>
      <c r="O717" s="1"/>
      <c r="P717" s="1"/>
      <c r="Q717" s="1"/>
      <c r="R717" s="1"/>
      <c r="S717" s="1"/>
      <c r="T717" s="1"/>
      <c r="U717" s="1"/>
      <c r="V717" s="1"/>
      <c r="W717" s="1"/>
    </row>
    <row r="718" spans="1:23" ht="9.75" customHeight="1">
      <c r="A718" s="1"/>
      <c r="B718" s="1"/>
      <c r="C718" s="1"/>
      <c r="D718" s="1"/>
      <c r="E718" s="1"/>
      <c r="F718" s="1"/>
      <c r="G718" s="1"/>
      <c r="H718" s="1"/>
      <c r="I718" s="1"/>
      <c r="J718" s="1"/>
      <c r="K718" s="1"/>
      <c r="L718" s="1"/>
      <c r="M718" s="1"/>
      <c r="N718" s="1"/>
      <c r="O718" s="1"/>
      <c r="P718" s="1"/>
      <c r="Q718" s="1"/>
      <c r="R718" s="1"/>
      <c r="S718" s="1"/>
      <c r="T718" s="1"/>
      <c r="U718" s="1"/>
      <c r="V718" s="1"/>
      <c r="W718" s="1"/>
    </row>
    <row r="719" spans="1:23" ht="9.75" customHeight="1">
      <c r="A719" s="1"/>
      <c r="B719" s="1"/>
      <c r="C719" s="1"/>
      <c r="D719" s="1"/>
      <c r="E719" s="1"/>
      <c r="F719" s="1"/>
      <c r="G719" s="1"/>
      <c r="H719" s="1"/>
      <c r="I719" s="1"/>
      <c r="J719" s="1"/>
      <c r="K719" s="1"/>
      <c r="L719" s="1"/>
      <c r="M719" s="1"/>
      <c r="N719" s="1"/>
      <c r="O719" s="1"/>
      <c r="P719" s="1"/>
      <c r="Q719" s="1"/>
      <c r="R719" s="1"/>
      <c r="S719" s="1"/>
      <c r="T719" s="1"/>
      <c r="U719" s="1"/>
      <c r="V719" s="1"/>
      <c r="W719" s="1"/>
    </row>
    <row r="720" spans="1:23" ht="9.75" customHeight="1">
      <c r="A720" s="1"/>
      <c r="B720" s="1"/>
      <c r="C720" s="1"/>
      <c r="D720" s="1"/>
      <c r="E720" s="1"/>
      <c r="F720" s="1"/>
      <c r="G720" s="1"/>
      <c r="H720" s="1"/>
      <c r="I720" s="1"/>
      <c r="J720" s="1"/>
      <c r="K720" s="1"/>
      <c r="L720" s="1"/>
      <c r="M720" s="1"/>
      <c r="N720" s="1"/>
      <c r="O720" s="1"/>
      <c r="P720" s="1"/>
      <c r="Q720" s="1"/>
      <c r="R720" s="1"/>
      <c r="S720" s="1"/>
      <c r="T720" s="1"/>
      <c r="U720" s="1"/>
      <c r="V720" s="1"/>
      <c r="W720" s="1"/>
    </row>
    <row r="721" spans="1:23" ht="9.75" customHeight="1">
      <c r="A721" s="1"/>
      <c r="B721" s="1"/>
      <c r="C721" s="1"/>
      <c r="D721" s="1"/>
      <c r="E721" s="1"/>
      <c r="F721" s="1"/>
      <c r="G721" s="1"/>
      <c r="H721" s="1"/>
      <c r="I721" s="1"/>
      <c r="J721" s="1"/>
      <c r="K721" s="1"/>
      <c r="L721" s="1"/>
      <c r="M721" s="1"/>
      <c r="N721" s="1"/>
      <c r="O721" s="1"/>
      <c r="P721" s="1"/>
      <c r="Q721" s="1"/>
      <c r="R721" s="1"/>
      <c r="S721" s="1"/>
      <c r="T721" s="1"/>
      <c r="U721" s="1"/>
      <c r="V721" s="1"/>
      <c r="W721" s="1"/>
    </row>
    <row r="722" spans="1:23" ht="9.75" customHeight="1">
      <c r="A722" s="1"/>
      <c r="B722" s="1"/>
      <c r="C722" s="1"/>
      <c r="D722" s="1"/>
      <c r="E722" s="1"/>
      <c r="F722" s="1"/>
      <c r="G722" s="1"/>
      <c r="H722" s="1"/>
      <c r="I722" s="1"/>
      <c r="J722" s="1"/>
      <c r="K722" s="1"/>
      <c r="L722" s="1"/>
      <c r="M722" s="1"/>
      <c r="N722" s="1"/>
      <c r="O722" s="1"/>
      <c r="P722" s="1"/>
      <c r="Q722" s="1"/>
      <c r="R722" s="1"/>
      <c r="S722" s="1"/>
      <c r="T722" s="1"/>
      <c r="U722" s="1"/>
      <c r="V722" s="1"/>
      <c r="W722" s="1"/>
    </row>
    <row r="723" spans="1:23" ht="9.75" customHeight="1">
      <c r="A723" s="1"/>
      <c r="B723" s="1"/>
      <c r="C723" s="1"/>
      <c r="D723" s="1"/>
      <c r="E723" s="1"/>
      <c r="F723" s="1"/>
      <c r="G723" s="1"/>
      <c r="H723" s="1"/>
      <c r="I723" s="1"/>
      <c r="J723" s="1"/>
      <c r="K723" s="1"/>
      <c r="L723" s="1"/>
      <c r="M723" s="1"/>
      <c r="N723" s="1"/>
      <c r="O723" s="1"/>
      <c r="P723" s="1"/>
      <c r="Q723" s="1"/>
      <c r="R723" s="1"/>
      <c r="S723" s="1"/>
      <c r="T723" s="1"/>
      <c r="U723" s="1"/>
      <c r="V723" s="1"/>
      <c r="W723" s="1"/>
    </row>
    <row r="724" spans="1:23" ht="9.75" customHeight="1">
      <c r="A724" s="1"/>
      <c r="B724" s="1"/>
      <c r="C724" s="1"/>
      <c r="D724" s="1"/>
      <c r="E724" s="1"/>
      <c r="F724" s="1"/>
      <c r="G724" s="1"/>
      <c r="H724" s="1"/>
      <c r="I724" s="1"/>
      <c r="J724" s="1"/>
      <c r="K724" s="1"/>
      <c r="L724" s="1"/>
      <c r="M724" s="1"/>
      <c r="N724" s="1"/>
      <c r="O724" s="1"/>
      <c r="P724" s="1"/>
      <c r="Q724" s="1"/>
      <c r="R724" s="1"/>
      <c r="S724" s="1"/>
      <c r="T724" s="1"/>
      <c r="U724" s="1"/>
      <c r="V724" s="1"/>
      <c r="W724" s="1"/>
    </row>
    <row r="725" spans="1:23" ht="9.75" customHeight="1">
      <c r="A725" s="1"/>
      <c r="B725" s="1"/>
      <c r="C725" s="1"/>
      <c r="D725" s="1"/>
      <c r="E725" s="1"/>
      <c r="F725" s="1"/>
      <c r="G725" s="1"/>
      <c r="H725" s="1"/>
      <c r="I725" s="1"/>
      <c r="J725" s="1"/>
      <c r="K725" s="1"/>
      <c r="L725" s="1"/>
      <c r="M725" s="1"/>
      <c r="N725" s="1"/>
      <c r="O725" s="1"/>
      <c r="P725" s="1"/>
      <c r="Q725" s="1"/>
      <c r="R725" s="1"/>
      <c r="S725" s="1"/>
      <c r="T725" s="1"/>
      <c r="U725" s="1"/>
      <c r="V725" s="1"/>
      <c r="W725" s="1"/>
    </row>
    <row r="726" spans="1:23" ht="9.75" customHeight="1">
      <c r="A726" s="1"/>
      <c r="B726" s="1"/>
      <c r="C726" s="1"/>
      <c r="D726" s="1"/>
      <c r="E726" s="1"/>
      <c r="F726" s="1"/>
      <c r="G726" s="1"/>
      <c r="H726" s="1"/>
      <c r="I726" s="1"/>
      <c r="J726" s="1"/>
      <c r="K726" s="1"/>
      <c r="L726" s="1"/>
      <c r="M726" s="1"/>
      <c r="N726" s="1"/>
      <c r="O726" s="1"/>
      <c r="P726" s="1"/>
      <c r="Q726" s="1"/>
      <c r="R726" s="1"/>
      <c r="S726" s="1"/>
      <c r="T726" s="1"/>
      <c r="U726" s="1"/>
      <c r="V726" s="1"/>
      <c r="W726" s="1"/>
    </row>
    <row r="727" spans="1:23" ht="9.75" customHeight="1">
      <c r="A727" s="1"/>
      <c r="B727" s="1"/>
      <c r="C727" s="1"/>
      <c r="D727" s="1"/>
      <c r="E727" s="1"/>
      <c r="F727" s="1"/>
      <c r="G727" s="1"/>
      <c r="H727" s="1"/>
      <c r="I727" s="1"/>
      <c r="J727" s="1"/>
      <c r="K727" s="1"/>
      <c r="L727" s="1"/>
      <c r="M727" s="1"/>
      <c r="N727" s="1"/>
      <c r="O727" s="1"/>
      <c r="P727" s="1"/>
      <c r="Q727" s="1"/>
      <c r="R727" s="1"/>
      <c r="S727" s="1"/>
      <c r="T727" s="1"/>
      <c r="U727" s="1"/>
      <c r="V727" s="1"/>
      <c r="W727" s="1"/>
    </row>
    <row r="728" spans="1:23" ht="9.75" customHeight="1">
      <c r="A728" s="1"/>
      <c r="B728" s="1"/>
      <c r="C728" s="1"/>
      <c r="D728" s="1"/>
      <c r="E728" s="1"/>
      <c r="F728" s="1"/>
      <c r="G728" s="1"/>
      <c r="H728" s="1"/>
      <c r="I728" s="1"/>
      <c r="J728" s="1"/>
      <c r="K728" s="1"/>
      <c r="L728" s="1"/>
      <c r="M728" s="1"/>
      <c r="N728" s="1"/>
      <c r="O728" s="1"/>
      <c r="P728" s="1"/>
      <c r="Q728" s="1"/>
      <c r="R728" s="1"/>
      <c r="S728" s="1"/>
      <c r="T728" s="1"/>
      <c r="U728" s="1"/>
      <c r="V728" s="1"/>
      <c r="W728" s="1"/>
    </row>
    <row r="729" spans="1:23" ht="9.75" customHeight="1">
      <c r="A729" s="1"/>
      <c r="B729" s="1"/>
      <c r="C729" s="1"/>
      <c r="D729" s="1"/>
      <c r="E729" s="1"/>
      <c r="F729" s="1"/>
      <c r="G729" s="1"/>
      <c r="H729" s="1"/>
      <c r="I729" s="1"/>
      <c r="J729" s="1"/>
      <c r="K729" s="1"/>
      <c r="L729" s="1"/>
      <c r="M729" s="1"/>
      <c r="N729" s="1"/>
      <c r="O729" s="1"/>
      <c r="P729" s="1"/>
      <c r="Q729" s="1"/>
      <c r="R729" s="1"/>
      <c r="S729" s="1"/>
      <c r="T729" s="1"/>
      <c r="U729" s="1"/>
      <c r="V729" s="1"/>
      <c r="W729" s="1"/>
    </row>
    <row r="730" spans="1:23" ht="9.75" customHeight="1">
      <c r="A730" s="1"/>
      <c r="B730" s="1"/>
      <c r="C730" s="1"/>
      <c r="D730" s="1"/>
      <c r="E730" s="1"/>
      <c r="F730" s="1"/>
      <c r="G730" s="1"/>
      <c r="H730" s="1"/>
      <c r="I730" s="1"/>
      <c r="J730" s="1"/>
      <c r="K730" s="1"/>
      <c r="L730" s="1"/>
      <c r="M730" s="1"/>
      <c r="N730" s="1"/>
      <c r="O730" s="1"/>
      <c r="P730" s="1"/>
      <c r="Q730" s="1"/>
      <c r="R730" s="1"/>
      <c r="S730" s="1"/>
      <c r="T730" s="1"/>
      <c r="U730" s="1"/>
      <c r="V730" s="1"/>
      <c r="W730" s="1"/>
    </row>
    <row r="731" spans="1:23" ht="9.75" customHeight="1">
      <c r="A731" s="1"/>
      <c r="B731" s="1"/>
      <c r="C731" s="1"/>
      <c r="D731" s="1"/>
      <c r="E731" s="1"/>
      <c r="F731" s="1"/>
      <c r="G731" s="1"/>
      <c r="H731" s="1"/>
      <c r="I731" s="1"/>
      <c r="J731" s="1"/>
      <c r="K731" s="1"/>
      <c r="L731" s="1"/>
      <c r="M731" s="1"/>
      <c r="N731" s="1"/>
      <c r="O731" s="1"/>
      <c r="P731" s="1"/>
      <c r="Q731" s="1"/>
      <c r="R731" s="1"/>
      <c r="S731" s="1"/>
      <c r="T731" s="1"/>
      <c r="U731" s="1"/>
      <c r="V731" s="1"/>
      <c r="W731" s="1"/>
    </row>
    <row r="732" spans="1:23" ht="9.75" customHeight="1">
      <c r="A732" s="1"/>
      <c r="B732" s="1"/>
      <c r="C732" s="1"/>
      <c r="D732" s="1"/>
      <c r="E732" s="1"/>
      <c r="F732" s="1"/>
      <c r="G732" s="1"/>
      <c r="H732" s="1"/>
      <c r="I732" s="1"/>
      <c r="J732" s="1"/>
      <c r="K732" s="1"/>
      <c r="L732" s="1"/>
      <c r="M732" s="1"/>
      <c r="N732" s="1"/>
      <c r="O732" s="1"/>
      <c r="P732" s="1"/>
      <c r="Q732" s="1"/>
      <c r="R732" s="1"/>
      <c r="S732" s="1"/>
      <c r="T732" s="1"/>
      <c r="U732" s="1"/>
      <c r="V732" s="1"/>
      <c r="W732" s="1"/>
    </row>
    <row r="733" spans="1:23" ht="9.75" customHeight="1">
      <c r="A733" s="1"/>
      <c r="B733" s="1"/>
      <c r="C733" s="1"/>
      <c r="D733" s="1"/>
      <c r="E733" s="1"/>
      <c r="F733" s="1"/>
      <c r="G733" s="1"/>
      <c r="H733" s="1"/>
      <c r="I733" s="1"/>
      <c r="J733" s="1"/>
      <c r="K733" s="1"/>
      <c r="L733" s="1"/>
      <c r="M733" s="1"/>
      <c r="N733" s="1"/>
      <c r="O733" s="1"/>
      <c r="P733" s="1"/>
      <c r="Q733" s="1"/>
      <c r="R733" s="1"/>
      <c r="S733" s="1"/>
      <c r="T733" s="1"/>
      <c r="U733" s="1"/>
      <c r="V733" s="1"/>
      <c r="W733" s="1"/>
    </row>
    <row r="734" spans="1:23" ht="9.75" customHeight="1">
      <c r="A734" s="1"/>
      <c r="B734" s="1"/>
      <c r="C734" s="1"/>
      <c r="D734" s="1"/>
      <c r="E734" s="1"/>
      <c r="F734" s="1"/>
      <c r="G734" s="1"/>
      <c r="H734" s="1"/>
      <c r="I734" s="1"/>
      <c r="J734" s="1"/>
      <c r="K734" s="1"/>
      <c r="L734" s="1"/>
      <c r="M734" s="1"/>
      <c r="N734" s="1"/>
      <c r="O734" s="1"/>
      <c r="P734" s="1"/>
      <c r="Q734" s="1"/>
      <c r="R734" s="1"/>
      <c r="S734" s="1"/>
      <c r="T734" s="1"/>
      <c r="U734" s="1"/>
      <c r="V734" s="1"/>
      <c r="W734" s="1"/>
    </row>
    <row r="735" spans="1:23" ht="9.75" customHeight="1">
      <c r="A735" s="1"/>
      <c r="B735" s="1"/>
      <c r="C735" s="1"/>
      <c r="D735" s="1"/>
      <c r="E735" s="1"/>
      <c r="F735" s="1"/>
      <c r="G735" s="1"/>
      <c r="H735" s="1"/>
      <c r="I735" s="1"/>
      <c r="J735" s="1"/>
      <c r="K735" s="1"/>
      <c r="L735" s="1"/>
      <c r="M735" s="1"/>
      <c r="N735" s="1"/>
      <c r="O735" s="1"/>
      <c r="P735" s="1"/>
      <c r="Q735" s="1"/>
      <c r="R735" s="1"/>
      <c r="S735" s="1"/>
      <c r="T735" s="1"/>
      <c r="U735" s="1"/>
      <c r="V735" s="1"/>
      <c r="W735" s="1"/>
    </row>
    <row r="736" spans="1:23" ht="9.75" customHeight="1">
      <c r="A736" s="1"/>
      <c r="B736" s="1"/>
      <c r="C736" s="1"/>
      <c r="D736" s="1"/>
      <c r="E736" s="1"/>
      <c r="F736" s="1"/>
      <c r="G736" s="1"/>
      <c r="H736" s="1"/>
      <c r="I736" s="1"/>
      <c r="J736" s="1"/>
      <c r="K736" s="1"/>
      <c r="L736" s="1"/>
      <c r="M736" s="1"/>
      <c r="N736" s="1"/>
      <c r="O736" s="1"/>
      <c r="P736" s="1"/>
      <c r="Q736" s="1"/>
      <c r="R736" s="1"/>
      <c r="S736" s="1"/>
      <c r="T736" s="1"/>
      <c r="U736" s="1"/>
      <c r="V736" s="1"/>
      <c r="W736" s="1"/>
    </row>
    <row r="737" spans="1:23" ht="9.75" customHeight="1">
      <c r="A737" s="1"/>
      <c r="B737" s="1"/>
      <c r="C737" s="1"/>
      <c r="D737" s="1"/>
      <c r="E737" s="1"/>
      <c r="F737" s="1"/>
      <c r="G737" s="1"/>
      <c r="H737" s="1"/>
      <c r="I737" s="1"/>
      <c r="J737" s="1"/>
      <c r="K737" s="1"/>
      <c r="L737" s="1"/>
      <c r="M737" s="1"/>
      <c r="N737" s="1"/>
      <c r="O737" s="1"/>
      <c r="P737" s="1"/>
      <c r="Q737" s="1"/>
      <c r="R737" s="1"/>
      <c r="S737" s="1"/>
      <c r="T737" s="1"/>
      <c r="U737" s="1"/>
      <c r="V737" s="1"/>
      <c r="W737" s="1"/>
    </row>
    <row r="738" spans="1:23" ht="9.75" customHeight="1">
      <c r="A738" s="1"/>
      <c r="B738" s="1"/>
      <c r="C738" s="1"/>
      <c r="D738" s="1"/>
      <c r="E738" s="1"/>
      <c r="F738" s="1"/>
      <c r="G738" s="1"/>
      <c r="H738" s="1"/>
      <c r="I738" s="1"/>
      <c r="J738" s="1"/>
      <c r="K738" s="1"/>
      <c r="L738" s="1"/>
      <c r="M738" s="1"/>
      <c r="N738" s="1"/>
      <c r="O738" s="1"/>
      <c r="P738" s="1"/>
      <c r="Q738" s="1"/>
      <c r="R738" s="1"/>
      <c r="S738" s="1"/>
      <c r="T738" s="1"/>
      <c r="U738" s="1"/>
      <c r="V738" s="1"/>
      <c r="W738" s="1"/>
    </row>
    <row r="739" spans="1:23" ht="9.75" customHeight="1">
      <c r="A739" s="1"/>
      <c r="B739" s="1"/>
      <c r="C739" s="1"/>
      <c r="D739" s="1"/>
      <c r="E739" s="1"/>
      <c r="F739" s="1"/>
      <c r="G739" s="1"/>
      <c r="H739" s="1"/>
      <c r="I739" s="1"/>
      <c r="J739" s="1"/>
      <c r="K739" s="1"/>
      <c r="L739" s="1"/>
      <c r="M739" s="1"/>
      <c r="N739" s="1"/>
      <c r="O739" s="1"/>
      <c r="P739" s="1"/>
      <c r="Q739" s="1"/>
      <c r="R739" s="1"/>
      <c r="S739" s="1"/>
      <c r="T739" s="1"/>
      <c r="U739" s="1"/>
      <c r="V739" s="1"/>
      <c r="W739" s="1"/>
    </row>
    <row r="740" spans="1:23" ht="9.75" customHeight="1">
      <c r="A740" s="1"/>
      <c r="B740" s="1"/>
      <c r="C740" s="1"/>
      <c r="D740" s="1"/>
      <c r="E740" s="1"/>
      <c r="F740" s="1"/>
      <c r="G740" s="1"/>
      <c r="H740" s="1"/>
      <c r="I740" s="1"/>
      <c r="J740" s="1"/>
      <c r="K740" s="1"/>
      <c r="L740" s="1"/>
      <c r="M740" s="1"/>
      <c r="N740" s="1"/>
      <c r="O740" s="1"/>
      <c r="P740" s="1"/>
      <c r="Q740" s="1"/>
      <c r="R740" s="1"/>
      <c r="S740" s="1"/>
      <c r="T740" s="1"/>
      <c r="U740" s="1"/>
      <c r="V740" s="1"/>
      <c r="W740" s="1"/>
    </row>
    <row r="741" spans="1:23" ht="9.75" customHeight="1">
      <c r="A741" s="1"/>
      <c r="B741" s="1"/>
      <c r="C741" s="1"/>
      <c r="D741" s="1"/>
      <c r="E741" s="1"/>
      <c r="F741" s="1"/>
      <c r="G741" s="1"/>
      <c r="H741" s="1"/>
      <c r="I741" s="1"/>
      <c r="J741" s="1"/>
      <c r="K741" s="1"/>
      <c r="L741" s="1"/>
      <c r="M741" s="1"/>
      <c r="N741" s="1"/>
      <c r="O741" s="1"/>
      <c r="P741" s="1"/>
      <c r="Q741" s="1"/>
      <c r="R741" s="1"/>
      <c r="S741" s="1"/>
      <c r="T741" s="1"/>
      <c r="U741" s="1"/>
      <c r="V741" s="1"/>
      <c r="W741" s="1"/>
    </row>
    <row r="742" spans="1:23" ht="9.75" customHeight="1">
      <c r="A742" s="1"/>
      <c r="B742" s="1"/>
      <c r="C742" s="1"/>
      <c r="D742" s="1"/>
      <c r="E742" s="1"/>
      <c r="F742" s="1"/>
      <c r="G742" s="1"/>
      <c r="H742" s="1"/>
      <c r="I742" s="1"/>
      <c r="J742" s="1"/>
      <c r="K742" s="1"/>
      <c r="L742" s="1"/>
      <c r="M742" s="1"/>
      <c r="N742" s="1"/>
      <c r="O742" s="1"/>
      <c r="P742" s="1"/>
      <c r="Q742" s="1"/>
      <c r="R742" s="1"/>
      <c r="S742" s="1"/>
      <c r="T742" s="1"/>
      <c r="U742" s="1"/>
      <c r="V742" s="1"/>
      <c r="W742" s="1"/>
    </row>
    <row r="743" spans="1:23" ht="9.75" customHeight="1">
      <c r="A743" s="1"/>
      <c r="B743" s="1"/>
      <c r="C743" s="1"/>
      <c r="D743" s="1"/>
      <c r="E743" s="1"/>
      <c r="F743" s="1"/>
      <c r="G743" s="1"/>
      <c r="H743" s="1"/>
      <c r="I743" s="1"/>
      <c r="J743" s="1"/>
      <c r="K743" s="1"/>
      <c r="L743" s="1"/>
      <c r="M743" s="1"/>
      <c r="N743" s="1"/>
      <c r="O743" s="1"/>
      <c r="P743" s="1"/>
      <c r="Q743" s="1"/>
      <c r="R743" s="1"/>
      <c r="S743" s="1"/>
      <c r="T743" s="1"/>
      <c r="U743" s="1"/>
      <c r="V743" s="1"/>
      <c r="W743" s="1"/>
    </row>
    <row r="744" spans="1:23" ht="9.75" customHeight="1">
      <c r="A744" s="1"/>
      <c r="B744" s="1"/>
      <c r="C744" s="1"/>
      <c r="D744" s="1"/>
      <c r="E744" s="1"/>
      <c r="F744" s="1"/>
      <c r="G744" s="1"/>
      <c r="H744" s="1"/>
      <c r="I744" s="1"/>
      <c r="J744" s="1"/>
      <c r="K744" s="1"/>
      <c r="L744" s="1"/>
      <c r="M744" s="1"/>
      <c r="N744" s="1"/>
      <c r="O744" s="1"/>
      <c r="P744" s="1"/>
      <c r="Q744" s="1"/>
      <c r="R744" s="1"/>
      <c r="S744" s="1"/>
      <c r="T744" s="1"/>
      <c r="U744" s="1"/>
      <c r="V744" s="1"/>
      <c r="W744" s="1"/>
    </row>
    <row r="745" spans="1:23" ht="9.75" customHeight="1">
      <c r="A745" s="1"/>
      <c r="B745" s="1"/>
      <c r="C745" s="1"/>
      <c r="D745" s="1"/>
      <c r="E745" s="1"/>
      <c r="F745" s="1"/>
      <c r="G745" s="1"/>
      <c r="H745" s="1"/>
      <c r="I745" s="1"/>
      <c r="J745" s="1"/>
      <c r="K745" s="1"/>
      <c r="L745" s="1"/>
      <c r="M745" s="1"/>
      <c r="N745" s="1"/>
      <c r="O745" s="1"/>
      <c r="P745" s="1"/>
      <c r="Q745" s="1"/>
      <c r="R745" s="1"/>
      <c r="S745" s="1"/>
      <c r="T745" s="1"/>
      <c r="U745" s="1"/>
      <c r="V745" s="1"/>
      <c r="W745" s="1"/>
    </row>
    <row r="746" spans="1:23" ht="9.75" customHeight="1">
      <c r="A746" s="1"/>
      <c r="B746" s="1"/>
      <c r="C746" s="1"/>
      <c r="D746" s="1"/>
      <c r="E746" s="1"/>
      <c r="F746" s="1"/>
      <c r="G746" s="1"/>
      <c r="H746" s="1"/>
      <c r="I746" s="1"/>
      <c r="J746" s="1"/>
      <c r="K746" s="1"/>
      <c r="L746" s="1"/>
      <c r="M746" s="1"/>
      <c r="N746" s="1"/>
      <c r="O746" s="1"/>
      <c r="P746" s="1"/>
      <c r="Q746" s="1"/>
      <c r="R746" s="1"/>
      <c r="S746" s="1"/>
      <c r="T746" s="1"/>
      <c r="U746" s="1"/>
      <c r="V746" s="1"/>
      <c r="W746" s="1"/>
    </row>
    <row r="747" spans="1:23" ht="9.75" customHeight="1">
      <c r="A747" s="1"/>
      <c r="B747" s="1"/>
      <c r="C747" s="1"/>
      <c r="D747" s="1"/>
      <c r="E747" s="1"/>
      <c r="F747" s="1"/>
      <c r="G747" s="1"/>
      <c r="H747" s="1"/>
      <c r="I747" s="1"/>
      <c r="J747" s="1"/>
      <c r="K747" s="1"/>
      <c r="L747" s="1"/>
      <c r="M747" s="1"/>
      <c r="N747" s="1"/>
      <c r="O747" s="1"/>
      <c r="P747" s="1"/>
      <c r="Q747" s="1"/>
      <c r="R747" s="1"/>
      <c r="S747" s="1"/>
      <c r="T747" s="1"/>
      <c r="U747" s="1"/>
      <c r="V747" s="1"/>
      <c r="W747" s="1"/>
    </row>
    <row r="748" spans="1:23" ht="9.75" customHeight="1">
      <c r="A748" s="1"/>
      <c r="B748" s="1"/>
      <c r="C748" s="1"/>
      <c r="D748" s="1"/>
      <c r="E748" s="1"/>
      <c r="F748" s="1"/>
      <c r="G748" s="1"/>
      <c r="H748" s="1"/>
      <c r="I748" s="1"/>
      <c r="J748" s="1"/>
      <c r="K748" s="1"/>
      <c r="L748" s="1"/>
      <c r="M748" s="1"/>
      <c r="N748" s="1"/>
      <c r="O748" s="1"/>
      <c r="P748" s="1"/>
      <c r="Q748" s="1"/>
      <c r="R748" s="1"/>
      <c r="S748" s="1"/>
      <c r="T748" s="1"/>
      <c r="U748" s="1"/>
      <c r="V748" s="1"/>
      <c r="W748" s="1"/>
    </row>
    <row r="749" spans="1:23" ht="9.75" customHeight="1">
      <c r="A749" s="1"/>
      <c r="B749" s="1"/>
      <c r="C749" s="1"/>
      <c r="D749" s="1"/>
      <c r="E749" s="1"/>
      <c r="F749" s="1"/>
      <c r="G749" s="1"/>
      <c r="H749" s="1"/>
      <c r="I749" s="1"/>
      <c r="J749" s="1"/>
      <c r="K749" s="1"/>
      <c r="L749" s="1"/>
      <c r="M749" s="1"/>
      <c r="N749" s="1"/>
      <c r="O749" s="1"/>
      <c r="P749" s="1"/>
      <c r="Q749" s="1"/>
      <c r="R749" s="1"/>
      <c r="S749" s="1"/>
      <c r="T749" s="1"/>
      <c r="U749" s="1"/>
      <c r="V749" s="1"/>
      <c r="W749" s="1"/>
    </row>
    <row r="750" spans="1:23" ht="9.75" customHeight="1">
      <c r="A750" s="1"/>
      <c r="B750" s="1"/>
      <c r="C750" s="1"/>
      <c r="D750" s="1"/>
      <c r="E750" s="1"/>
      <c r="F750" s="1"/>
      <c r="G750" s="1"/>
      <c r="H750" s="1"/>
      <c r="I750" s="1"/>
      <c r="J750" s="1"/>
      <c r="K750" s="1"/>
      <c r="L750" s="1"/>
      <c r="M750" s="1"/>
      <c r="N750" s="1"/>
      <c r="O750" s="1"/>
      <c r="P750" s="1"/>
      <c r="Q750" s="1"/>
      <c r="R750" s="1"/>
      <c r="S750" s="1"/>
      <c r="T750" s="1"/>
      <c r="U750" s="1"/>
      <c r="V750" s="1"/>
      <c r="W750" s="1"/>
    </row>
    <row r="751" spans="1:23" ht="9.75" customHeight="1">
      <c r="A751" s="1"/>
      <c r="B751" s="1"/>
      <c r="C751" s="1"/>
      <c r="D751" s="1"/>
      <c r="E751" s="1"/>
      <c r="F751" s="1"/>
      <c r="G751" s="1"/>
      <c r="H751" s="1"/>
      <c r="I751" s="1"/>
      <c r="J751" s="1"/>
      <c r="K751" s="1"/>
      <c r="L751" s="1"/>
      <c r="M751" s="1"/>
      <c r="N751" s="1"/>
      <c r="O751" s="1"/>
      <c r="P751" s="1"/>
      <c r="Q751" s="1"/>
      <c r="R751" s="1"/>
      <c r="S751" s="1"/>
      <c r="T751" s="1"/>
      <c r="U751" s="1"/>
      <c r="V751" s="1"/>
      <c r="W751" s="1"/>
    </row>
    <row r="752" spans="1:23" ht="9.75" customHeight="1">
      <c r="A752" s="1"/>
      <c r="B752" s="1"/>
      <c r="C752" s="1"/>
      <c r="D752" s="1"/>
      <c r="E752" s="1"/>
      <c r="F752" s="1"/>
      <c r="G752" s="1"/>
      <c r="H752" s="1"/>
      <c r="I752" s="1"/>
      <c r="J752" s="1"/>
      <c r="K752" s="1"/>
      <c r="L752" s="1"/>
      <c r="M752" s="1"/>
      <c r="N752" s="1"/>
      <c r="O752" s="1"/>
      <c r="P752" s="1"/>
      <c r="Q752" s="1"/>
      <c r="R752" s="1"/>
      <c r="S752" s="1"/>
      <c r="T752" s="1"/>
      <c r="U752" s="1"/>
      <c r="V752" s="1"/>
      <c r="W752" s="1"/>
    </row>
    <row r="753" spans="1:23" ht="9.75" customHeight="1">
      <c r="A753" s="1"/>
      <c r="B753" s="1"/>
      <c r="C753" s="1"/>
      <c r="D753" s="1"/>
      <c r="E753" s="1"/>
      <c r="F753" s="1"/>
      <c r="G753" s="1"/>
      <c r="H753" s="1"/>
      <c r="I753" s="1"/>
      <c r="J753" s="1"/>
      <c r="K753" s="1"/>
      <c r="L753" s="1"/>
      <c r="M753" s="1"/>
      <c r="N753" s="1"/>
      <c r="O753" s="1"/>
      <c r="P753" s="1"/>
      <c r="Q753" s="1"/>
      <c r="R753" s="1"/>
      <c r="S753" s="1"/>
      <c r="T753" s="1"/>
      <c r="U753" s="1"/>
      <c r="V753" s="1"/>
      <c r="W753" s="1"/>
    </row>
    <row r="754" spans="1:23" ht="9.75" customHeight="1">
      <c r="A754" s="1"/>
      <c r="B754" s="1"/>
      <c r="C754" s="1"/>
      <c r="D754" s="1"/>
      <c r="E754" s="1"/>
      <c r="F754" s="1"/>
      <c r="G754" s="1"/>
      <c r="H754" s="1"/>
      <c r="I754" s="1"/>
      <c r="J754" s="1"/>
      <c r="K754" s="1"/>
      <c r="L754" s="1"/>
      <c r="M754" s="1"/>
      <c r="N754" s="1"/>
      <c r="O754" s="1"/>
      <c r="P754" s="1"/>
      <c r="Q754" s="1"/>
      <c r="R754" s="1"/>
      <c r="S754" s="1"/>
      <c r="T754" s="1"/>
      <c r="U754" s="1"/>
      <c r="V754" s="1"/>
      <c r="W754" s="1"/>
    </row>
    <row r="755" spans="1:23" ht="9.75" customHeight="1">
      <c r="A755" s="1"/>
      <c r="B755" s="1"/>
      <c r="C755" s="1"/>
      <c r="D755" s="1"/>
      <c r="E755" s="1"/>
      <c r="F755" s="1"/>
      <c r="G755" s="1"/>
      <c r="H755" s="1"/>
      <c r="I755" s="1"/>
      <c r="J755" s="1"/>
      <c r="K755" s="1"/>
      <c r="L755" s="1"/>
      <c r="M755" s="1"/>
      <c r="N755" s="1"/>
      <c r="O755" s="1"/>
      <c r="P755" s="1"/>
      <c r="Q755" s="1"/>
      <c r="R755" s="1"/>
      <c r="S755" s="1"/>
      <c r="T755" s="1"/>
      <c r="U755" s="1"/>
      <c r="V755" s="1"/>
      <c r="W755" s="1"/>
    </row>
    <row r="756" spans="1:23" ht="9.75" customHeight="1">
      <c r="A756" s="1"/>
      <c r="B756" s="1"/>
      <c r="C756" s="1"/>
      <c r="D756" s="1"/>
      <c r="E756" s="1"/>
      <c r="F756" s="1"/>
      <c r="G756" s="1"/>
      <c r="H756" s="1"/>
      <c r="I756" s="1"/>
      <c r="J756" s="1"/>
      <c r="K756" s="1"/>
      <c r="L756" s="1"/>
      <c r="M756" s="1"/>
      <c r="N756" s="1"/>
      <c r="O756" s="1"/>
      <c r="P756" s="1"/>
      <c r="Q756" s="1"/>
      <c r="R756" s="1"/>
      <c r="S756" s="1"/>
      <c r="T756" s="1"/>
      <c r="U756" s="1"/>
      <c r="V756" s="1"/>
      <c r="W756" s="1"/>
    </row>
    <row r="757" spans="1:23" ht="9.75" customHeight="1">
      <c r="A757" s="1"/>
      <c r="B757" s="1"/>
      <c r="C757" s="1"/>
      <c r="D757" s="1"/>
      <c r="E757" s="1"/>
      <c r="F757" s="1"/>
      <c r="G757" s="1"/>
      <c r="H757" s="1"/>
      <c r="I757" s="1"/>
      <c r="J757" s="1"/>
      <c r="K757" s="1"/>
      <c r="L757" s="1"/>
      <c r="M757" s="1"/>
      <c r="N757" s="1"/>
      <c r="O757" s="1"/>
      <c r="P757" s="1"/>
      <c r="Q757" s="1"/>
      <c r="R757" s="1"/>
      <c r="S757" s="1"/>
      <c r="T757" s="1"/>
      <c r="U757" s="1"/>
      <c r="V757" s="1"/>
      <c r="W757" s="1"/>
    </row>
    <row r="758" spans="1:23" ht="9.75" customHeight="1">
      <c r="A758" s="1"/>
      <c r="B758" s="1"/>
      <c r="C758" s="1"/>
      <c r="D758" s="1"/>
      <c r="E758" s="1"/>
      <c r="F758" s="1"/>
      <c r="G758" s="1"/>
      <c r="H758" s="1"/>
      <c r="I758" s="1"/>
      <c r="J758" s="1"/>
      <c r="K758" s="1"/>
      <c r="L758" s="1"/>
      <c r="M758" s="1"/>
      <c r="N758" s="1"/>
      <c r="O758" s="1"/>
      <c r="P758" s="1"/>
      <c r="Q758" s="1"/>
      <c r="R758" s="1"/>
      <c r="S758" s="1"/>
      <c r="T758" s="1"/>
      <c r="U758" s="1"/>
      <c r="V758" s="1"/>
      <c r="W758" s="1"/>
    </row>
    <row r="759" spans="1:23" ht="9.75" customHeight="1">
      <c r="A759" s="1"/>
      <c r="B759" s="1"/>
      <c r="C759" s="1"/>
      <c r="D759" s="1"/>
      <c r="E759" s="1"/>
      <c r="F759" s="1"/>
      <c r="G759" s="1"/>
      <c r="H759" s="1"/>
      <c r="I759" s="1"/>
      <c r="J759" s="1"/>
      <c r="K759" s="1"/>
      <c r="L759" s="1"/>
      <c r="M759" s="1"/>
      <c r="N759" s="1"/>
      <c r="O759" s="1"/>
      <c r="P759" s="1"/>
      <c r="Q759" s="1"/>
      <c r="R759" s="1"/>
      <c r="S759" s="1"/>
      <c r="T759" s="1"/>
      <c r="U759" s="1"/>
      <c r="V759" s="1"/>
      <c r="W759" s="1"/>
    </row>
    <row r="760" spans="1:23" ht="9.75" customHeight="1">
      <c r="A760" s="1"/>
      <c r="B760" s="1"/>
      <c r="C760" s="1"/>
      <c r="D760" s="1"/>
      <c r="E760" s="1"/>
      <c r="F760" s="1"/>
      <c r="G760" s="1"/>
      <c r="H760" s="1"/>
      <c r="I760" s="1"/>
      <c r="J760" s="1"/>
      <c r="K760" s="1"/>
      <c r="L760" s="1"/>
      <c r="M760" s="1"/>
      <c r="N760" s="1"/>
      <c r="O760" s="1"/>
      <c r="P760" s="1"/>
      <c r="Q760" s="1"/>
      <c r="R760" s="1"/>
      <c r="S760" s="1"/>
      <c r="T760" s="1"/>
      <c r="U760" s="1"/>
      <c r="V760" s="1"/>
      <c r="W760" s="1"/>
    </row>
    <row r="761" spans="1:23" ht="9.75" customHeight="1">
      <c r="A761" s="1"/>
      <c r="B761" s="1"/>
      <c r="C761" s="1"/>
      <c r="D761" s="1"/>
      <c r="E761" s="1"/>
      <c r="F761" s="1"/>
      <c r="G761" s="1"/>
      <c r="H761" s="1"/>
      <c r="I761" s="1"/>
      <c r="J761" s="1"/>
      <c r="K761" s="1"/>
      <c r="L761" s="1"/>
      <c r="M761" s="1"/>
      <c r="N761" s="1"/>
      <c r="O761" s="1"/>
      <c r="P761" s="1"/>
      <c r="Q761" s="1"/>
      <c r="R761" s="1"/>
      <c r="S761" s="1"/>
      <c r="T761" s="1"/>
      <c r="U761" s="1"/>
      <c r="V761" s="1"/>
      <c r="W761" s="1"/>
    </row>
    <row r="762" spans="1:23" ht="9.75" customHeight="1">
      <c r="A762" s="1"/>
      <c r="B762" s="1"/>
      <c r="C762" s="1"/>
      <c r="D762" s="1"/>
      <c r="E762" s="1"/>
      <c r="F762" s="1"/>
      <c r="G762" s="1"/>
      <c r="H762" s="1"/>
      <c r="I762" s="1"/>
      <c r="J762" s="1"/>
      <c r="K762" s="1"/>
      <c r="L762" s="1"/>
      <c r="M762" s="1"/>
      <c r="N762" s="1"/>
      <c r="O762" s="1"/>
      <c r="P762" s="1"/>
      <c r="Q762" s="1"/>
      <c r="R762" s="1"/>
      <c r="S762" s="1"/>
      <c r="T762" s="1"/>
      <c r="U762" s="1"/>
      <c r="V762" s="1"/>
      <c r="W762" s="1"/>
    </row>
    <row r="763" spans="1:23" ht="9.75" customHeight="1">
      <c r="A763" s="1"/>
      <c r="B763" s="1"/>
      <c r="C763" s="1"/>
      <c r="D763" s="1"/>
      <c r="E763" s="1"/>
      <c r="F763" s="1"/>
      <c r="G763" s="1"/>
      <c r="H763" s="1"/>
      <c r="I763" s="1"/>
      <c r="J763" s="1"/>
      <c r="K763" s="1"/>
      <c r="L763" s="1"/>
      <c r="M763" s="1"/>
      <c r="N763" s="1"/>
      <c r="O763" s="1"/>
      <c r="P763" s="1"/>
      <c r="Q763" s="1"/>
      <c r="R763" s="1"/>
      <c r="S763" s="1"/>
      <c r="T763" s="1"/>
      <c r="U763" s="1"/>
      <c r="V763" s="1"/>
      <c r="W763" s="1"/>
    </row>
    <row r="764" spans="1:23" ht="9.75" customHeight="1">
      <c r="A764" s="1"/>
      <c r="B764" s="1"/>
      <c r="C764" s="1"/>
      <c r="D764" s="1"/>
      <c r="E764" s="1"/>
      <c r="F764" s="1"/>
      <c r="G764" s="1"/>
      <c r="H764" s="1"/>
      <c r="I764" s="1"/>
      <c r="J764" s="1"/>
      <c r="K764" s="1"/>
      <c r="L764" s="1"/>
      <c r="M764" s="1"/>
      <c r="N764" s="1"/>
      <c r="O764" s="1"/>
      <c r="P764" s="1"/>
      <c r="Q764" s="1"/>
      <c r="R764" s="1"/>
      <c r="S764" s="1"/>
      <c r="T764" s="1"/>
      <c r="U764" s="1"/>
      <c r="V764" s="1"/>
      <c r="W764" s="1"/>
    </row>
    <row r="765" spans="1:23" ht="9.75" customHeight="1">
      <c r="A765" s="1"/>
      <c r="B765" s="1"/>
      <c r="C765" s="1"/>
      <c r="D765" s="1"/>
      <c r="E765" s="1"/>
      <c r="F765" s="1"/>
      <c r="G765" s="1"/>
      <c r="H765" s="1"/>
      <c r="I765" s="1"/>
      <c r="J765" s="1"/>
      <c r="K765" s="1"/>
      <c r="L765" s="1"/>
      <c r="M765" s="1"/>
      <c r="N765" s="1"/>
      <c r="O765" s="1"/>
      <c r="P765" s="1"/>
      <c r="Q765" s="1"/>
      <c r="R765" s="1"/>
      <c r="S765" s="1"/>
      <c r="T765" s="1"/>
      <c r="U765" s="1"/>
      <c r="V765" s="1"/>
      <c r="W765" s="1"/>
    </row>
    <row r="766" spans="1:23" ht="9.75" customHeight="1">
      <c r="A766" s="1"/>
      <c r="B766" s="1"/>
      <c r="C766" s="1"/>
      <c r="D766" s="1"/>
      <c r="E766" s="1"/>
      <c r="F766" s="1"/>
      <c r="G766" s="1"/>
      <c r="H766" s="1"/>
      <c r="I766" s="1"/>
      <c r="J766" s="1"/>
      <c r="K766" s="1"/>
      <c r="L766" s="1"/>
      <c r="M766" s="1"/>
      <c r="N766" s="1"/>
      <c r="O766" s="1"/>
      <c r="P766" s="1"/>
      <c r="Q766" s="1"/>
      <c r="R766" s="1"/>
      <c r="S766" s="1"/>
      <c r="T766" s="1"/>
      <c r="U766" s="1"/>
      <c r="V766" s="1"/>
      <c r="W766" s="1"/>
    </row>
    <row r="767" spans="1:23" ht="9.75" customHeight="1">
      <c r="A767" s="1"/>
      <c r="B767" s="1"/>
      <c r="C767" s="1"/>
      <c r="D767" s="1"/>
      <c r="E767" s="1"/>
      <c r="F767" s="1"/>
      <c r="G767" s="1"/>
      <c r="H767" s="1"/>
      <c r="I767" s="1"/>
      <c r="J767" s="1"/>
      <c r="K767" s="1"/>
      <c r="L767" s="1"/>
      <c r="M767" s="1"/>
      <c r="N767" s="1"/>
      <c r="O767" s="1"/>
      <c r="P767" s="1"/>
      <c r="Q767" s="1"/>
      <c r="R767" s="1"/>
      <c r="S767" s="1"/>
      <c r="T767" s="1"/>
      <c r="U767" s="1"/>
      <c r="V767" s="1"/>
      <c r="W767" s="1"/>
    </row>
    <row r="768" spans="1:23" ht="9.75" customHeight="1">
      <c r="A768" s="1"/>
      <c r="B768" s="1"/>
      <c r="C768" s="1"/>
      <c r="D768" s="1"/>
      <c r="E768" s="1"/>
      <c r="F768" s="1"/>
      <c r="G768" s="1"/>
      <c r="H768" s="1"/>
      <c r="I768" s="1"/>
      <c r="J768" s="1"/>
      <c r="K768" s="1"/>
      <c r="L768" s="1"/>
      <c r="M768" s="1"/>
      <c r="N768" s="1"/>
      <c r="O768" s="1"/>
      <c r="P768" s="1"/>
      <c r="Q768" s="1"/>
      <c r="R768" s="1"/>
      <c r="S768" s="1"/>
      <c r="T768" s="1"/>
      <c r="U768" s="1"/>
      <c r="V768" s="1"/>
      <c r="W768" s="1"/>
    </row>
    <row r="769" spans="1:23" ht="9.75" customHeight="1">
      <c r="A769" s="1"/>
      <c r="B769" s="1"/>
      <c r="C769" s="1"/>
      <c r="D769" s="1"/>
      <c r="E769" s="1"/>
      <c r="F769" s="1"/>
      <c r="G769" s="1"/>
      <c r="H769" s="1"/>
      <c r="I769" s="1"/>
      <c r="J769" s="1"/>
      <c r="K769" s="1"/>
      <c r="L769" s="1"/>
      <c r="M769" s="1"/>
      <c r="N769" s="1"/>
      <c r="O769" s="1"/>
      <c r="P769" s="1"/>
      <c r="Q769" s="1"/>
      <c r="R769" s="1"/>
      <c r="S769" s="1"/>
      <c r="T769" s="1"/>
      <c r="U769" s="1"/>
      <c r="V769" s="1"/>
      <c r="W769" s="1"/>
    </row>
    <row r="770" spans="1:23" ht="9.75" customHeight="1">
      <c r="A770" s="1"/>
      <c r="B770" s="1"/>
      <c r="C770" s="1"/>
      <c r="D770" s="1"/>
      <c r="E770" s="1"/>
      <c r="F770" s="1"/>
      <c r="G770" s="1"/>
      <c r="H770" s="1"/>
      <c r="I770" s="1"/>
      <c r="J770" s="1"/>
      <c r="K770" s="1"/>
      <c r="L770" s="1"/>
      <c r="M770" s="1"/>
      <c r="N770" s="1"/>
      <c r="O770" s="1"/>
      <c r="P770" s="1"/>
      <c r="Q770" s="1"/>
      <c r="R770" s="1"/>
      <c r="S770" s="1"/>
      <c r="T770" s="1"/>
      <c r="U770" s="1"/>
      <c r="V770" s="1"/>
      <c r="W770" s="1"/>
    </row>
    <row r="771" spans="1:23" ht="9.75" customHeight="1">
      <c r="A771" s="1"/>
      <c r="B771" s="1"/>
      <c r="C771" s="1"/>
      <c r="D771" s="1"/>
      <c r="E771" s="1"/>
      <c r="F771" s="1"/>
      <c r="G771" s="1"/>
      <c r="H771" s="1"/>
      <c r="I771" s="1"/>
      <c r="J771" s="1"/>
      <c r="K771" s="1"/>
      <c r="L771" s="1"/>
      <c r="M771" s="1"/>
      <c r="N771" s="1"/>
      <c r="O771" s="1"/>
      <c r="P771" s="1"/>
      <c r="Q771" s="1"/>
      <c r="R771" s="1"/>
      <c r="S771" s="1"/>
      <c r="T771" s="1"/>
      <c r="U771" s="1"/>
      <c r="V771" s="1"/>
      <c r="W771" s="1"/>
    </row>
    <row r="772" spans="1:23" ht="9.75" customHeight="1">
      <c r="A772" s="1"/>
      <c r="B772" s="1"/>
      <c r="C772" s="1"/>
      <c r="D772" s="1"/>
      <c r="E772" s="1"/>
      <c r="F772" s="1"/>
      <c r="G772" s="1"/>
      <c r="H772" s="1"/>
      <c r="I772" s="1"/>
      <c r="J772" s="1"/>
      <c r="K772" s="1"/>
      <c r="L772" s="1"/>
      <c r="M772" s="1"/>
      <c r="N772" s="1"/>
      <c r="O772" s="1"/>
      <c r="P772" s="1"/>
      <c r="Q772" s="1"/>
      <c r="R772" s="1"/>
      <c r="S772" s="1"/>
      <c r="T772" s="1"/>
      <c r="U772" s="1"/>
      <c r="V772" s="1"/>
      <c r="W772" s="1"/>
    </row>
    <row r="773" spans="1:23" ht="9.75" customHeight="1">
      <c r="A773" s="1"/>
      <c r="B773" s="1"/>
      <c r="C773" s="1"/>
      <c r="D773" s="1"/>
      <c r="E773" s="1"/>
      <c r="F773" s="1"/>
      <c r="G773" s="1"/>
      <c r="H773" s="1"/>
      <c r="I773" s="1"/>
      <c r="J773" s="1"/>
      <c r="K773" s="1"/>
      <c r="L773" s="1"/>
      <c r="M773" s="1"/>
      <c r="N773" s="1"/>
      <c r="O773" s="1"/>
      <c r="P773" s="1"/>
      <c r="Q773" s="1"/>
      <c r="R773" s="1"/>
      <c r="S773" s="1"/>
      <c r="T773" s="1"/>
      <c r="U773" s="1"/>
      <c r="V773" s="1"/>
      <c r="W773" s="1"/>
    </row>
    <row r="774" spans="1:23" ht="9.75" customHeight="1">
      <c r="A774" s="1"/>
      <c r="B774" s="1"/>
      <c r="C774" s="1"/>
      <c r="D774" s="1"/>
      <c r="E774" s="1"/>
      <c r="F774" s="1"/>
      <c r="G774" s="1"/>
      <c r="H774" s="1"/>
      <c r="I774" s="1"/>
      <c r="J774" s="1"/>
      <c r="K774" s="1"/>
      <c r="L774" s="1"/>
      <c r="M774" s="1"/>
      <c r="N774" s="1"/>
      <c r="O774" s="1"/>
      <c r="P774" s="1"/>
      <c r="Q774" s="1"/>
      <c r="R774" s="1"/>
      <c r="S774" s="1"/>
      <c r="T774" s="1"/>
      <c r="U774" s="1"/>
      <c r="V774" s="1"/>
      <c r="W774" s="1"/>
    </row>
    <row r="775" spans="1:23" ht="9.75" customHeight="1">
      <c r="A775" s="1"/>
      <c r="B775" s="1"/>
      <c r="C775" s="1"/>
      <c r="D775" s="1"/>
      <c r="E775" s="1"/>
      <c r="F775" s="1"/>
      <c r="G775" s="1"/>
      <c r="H775" s="1"/>
      <c r="I775" s="1"/>
      <c r="J775" s="1"/>
      <c r="K775" s="1"/>
      <c r="L775" s="1"/>
      <c r="M775" s="1"/>
      <c r="N775" s="1"/>
      <c r="O775" s="1"/>
      <c r="P775" s="1"/>
      <c r="Q775" s="1"/>
      <c r="R775" s="1"/>
      <c r="S775" s="1"/>
      <c r="T775" s="1"/>
      <c r="U775" s="1"/>
      <c r="V775" s="1"/>
      <c r="W775" s="1"/>
    </row>
    <row r="776" spans="1:23" ht="9.75" customHeight="1">
      <c r="A776" s="1"/>
      <c r="B776" s="1"/>
      <c r="C776" s="1"/>
      <c r="D776" s="1"/>
      <c r="E776" s="1"/>
      <c r="F776" s="1"/>
      <c r="G776" s="1"/>
      <c r="H776" s="1"/>
      <c r="I776" s="1"/>
      <c r="J776" s="1"/>
      <c r="K776" s="1"/>
      <c r="L776" s="1"/>
      <c r="M776" s="1"/>
      <c r="N776" s="1"/>
      <c r="O776" s="1"/>
      <c r="P776" s="1"/>
      <c r="Q776" s="1"/>
      <c r="R776" s="1"/>
      <c r="S776" s="1"/>
      <c r="T776" s="1"/>
      <c r="U776" s="1"/>
      <c r="V776" s="1"/>
      <c r="W776" s="1"/>
    </row>
    <row r="777" spans="1:23" ht="9.75" customHeight="1">
      <c r="A777" s="1"/>
      <c r="B777" s="1"/>
      <c r="C777" s="1"/>
      <c r="D777" s="1"/>
      <c r="E777" s="1"/>
      <c r="F777" s="1"/>
      <c r="G777" s="1"/>
      <c r="H777" s="1"/>
      <c r="I777" s="1"/>
      <c r="J777" s="1"/>
      <c r="K777" s="1"/>
      <c r="L777" s="1"/>
      <c r="M777" s="1"/>
      <c r="N777" s="1"/>
      <c r="O777" s="1"/>
      <c r="P777" s="1"/>
      <c r="Q777" s="1"/>
      <c r="R777" s="1"/>
      <c r="S777" s="1"/>
      <c r="T777" s="1"/>
      <c r="U777" s="1"/>
      <c r="V777" s="1"/>
      <c r="W777" s="1"/>
    </row>
    <row r="778" spans="1:23" ht="9.75" customHeight="1">
      <c r="A778" s="1"/>
      <c r="B778" s="1"/>
      <c r="C778" s="1"/>
      <c r="D778" s="1"/>
      <c r="E778" s="1"/>
      <c r="F778" s="1"/>
      <c r="G778" s="1"/>
      <c r="H778" s="1"/>
      <c r="I778" s="1"/>
      <c r="J778" s="1"/>
      <c r="K778" s="1"/>
      <c r="L778" s="1"/>
      <c r="M778" s="1"/>
      <c r="N778" s="1"/>
      <c r="O778" s="1"/>
      <c r="P778" s="1"/>
      <c r="Q778" s="1"/>
      <c r="R778" s="1"/>
      <c r="S778" s="1"/>
      <c r="T778" s="1"/>
      <c r="U778" s="1"/>
      <c r="V778" s="1"/>
      <c r="W778" s="1"/>
    </row>
    <row r="779" spans="1:23" ht="9.75" customHeight="1">
      <c r="A779" s="1"/>
      <c r="B779" s="1"/>
      <c r="C779" s="1"/>
      <c r="D779" s="1"/>
      <c r="E779" s="1"/>
      <c r="F779" s="1"/>
      <c r="G779" s="1"/>
      <c r="H779" s="1"/>
      <c r="I779" s="1"/>
      <c r="J779" s="1"/>
      <c r="K779" s="1"/>
      <c r="L779" s="1"/>
      <c r="M779" s="1"/>
      <c r="N779" s="1"/>
      <c r="O779" s="1"/>
      <c r="P779" s="1"/>
      <c r="Q779" s="1"/>
      <c r="R779" s="1"/>
      <c r="S779" s="1"/>
      <c r="T779" s="1"/>
      <c r="U779" s="1"/>
      <c r="V779" s="1"/>
      <c r="W779" s="1"/>
    </row>
    <row r="780" spans="1:23" ht="9.75" customHeight="1">
      <c r="A780" s="1"/>
      <c r="B780" s="1"/>
      <c r="C780" s="1"/>
      <c r="D780" s="1"/>
      <c r="E780" s="1"/>
      <c r="F780" s="1"/>
      <c r="G780" s="1"/>
      <c r="H780" s="1"/>
      <c r="I780" s="1"/>
      <c r="J780" s="1"/>
      <c r="K780" s="1"/>
      <c r="L780" s="1"/>
      <c r="M780" s="1"/>
      <c r="N780" s="1"/>
      <c r="O780" s="1"/>
      <c r="P780" s="1"/>
      <c r="Q780" s="1"/>
      <c r="R780" s="1"/>
      <c r="S780" s="1"/>
      <c r="T780" s="1"/>
      <c r="U780" s="1"/>
      <c r="V780" s="1"/>
      <c r="W780" s="1"/>
    </row>
    <row r="781" spans="1:23" ht="9.75" customHeight="1">
      <c r="A781" s="1"/>
      <c r="B781" s="1"/>
      <c r="C781" s="1"/>
      <c r="D781" s="1"/>
      <c r="E781" s="1"/>
      <c r="F781" s="1"/>
      <c r="G781" s="1"/>
      <c r="H781" s="1"/>
      <c r="I781" s="1"/>
      <c r="J781" s="1"/>
      <c r="K781" s="1"/>
      <c r="L781" s="1"/>
      <c r="M781" s="1"/>
      <c r="N781" s="1"/>
      <c r="O781" s="1"/>
      <c r="P781" s="1"/>
      <c r="Q781" s="1"/>
      <c r="R781" s="1"/>
      <c r="S781" s="1"/>
      <c r="T781" s="1"/>
      <c r="U781" s="1"/>
      <c r="V781" s="1"/>
      <c r="W781" s="1"/>
    </row>
    <row r="782" spans="1:23" ht="9.75" customHeight="1">
      <c r="A782" s="1"/>
      <c r="B782" s="1"/>
      <c r="C782" s="1"/>
      <c r="D782" s="1"/>
      <c r="E782" s="1"/>
      <c r="F782" s="1"/>
      <c r="G782" s="1"/>
      <c r="H782" s="1"/>
      <c r="I782" s="1"/>
      <c r="J782" s="1"/>
      <c r="K782" s="1"/>
      <c r="L782" s="1"/>
      <c r="M782" s="1"/>
      <c r="N782" s="1"/>
      <c r="O782" s="1"/>
      <c r="P782" s="1"/>
      <c r="Q782" s="1"/>
      <c r="R782" s="1"/>
      <c r="S782" s="1"/>
      <c r="T782" s="1"/>
      <c r="U782" s="1"/>
      <c r="V782" s="1"/>
      <c r="W782" s="1"/>
    </row>
    <row r="783" spans="1:23" ht="9.75" customHeight="1">
      <c r="A783" s="1"/>
      <c r="B783" s="1"/>
      <c r="C783" s="1"/>
      <c r="D783" s="1"/>
      <c r="E783" s="1"/>
      <c r="F783" s="1"/>
      <c r="G783" s="1"/>
      <c r="H783" s="1"/>
      <c r="I783" s="1"/>
      <c r="J783" s="1"/>
      <c r="K783" s="1"/>
      <c r="L783" s="1"/>
      <c r="M783" s="1"/>
      <c r="N783" s="1"/>
      <c r="O783" s="1"/>
      <c r="P783" s="1"/>
      <c r="Q783" s="1"/>
      <c r="R783" s="1"/>
      <c r="S783" s="1"/>
      <c r="T783" s="1"/>
      <c r="U783" s="1"/>
      <c r="V783" s="1"/>
      <c r="W783" s="1"/>
    </row>
    <row r="784" spans="1:23" ht="9.75" customHeight="1">
      <c r="A784" s="1"/>
      <c r="B784" s="1"/>
      <c r="C784" s="1"/>
      <c r="D784" s="1"/>
      <c r="E784" s="1"/>
      <c r="F784" s="1"/>
      <c r="G784" s="1"/>
      <c r="H784" s="1"/>
      <c r="I784" s="1"/>
      <c r="J784" s="1"/>
      <c r="K784" s="1"/>
      <c r="L784" s="1"/>
      <c r="M784" s="1"/>
      <c r="N784" s="1"/>
      <c r="O784" s="1"/>
      <c r="P784" s="1"/>
      <c r="Q784" s="1"/>
      <c r="R784" s="1"/>
      <c r="S784" s="1"/>
      <c r="T784" s="1"/>
      <c r="U784" s="1"/>
      <c r="V784" s="1"/>
      <c r="W784" s="1"/>
    </row>
    <row r="785" spans="1:23" ht="9.75" customHeight="1">
      <c r="A785" s="1"/>
      <c r="B785" s="1"/>
      <c r="C785" s="1"/>
      <c r="D785" s="1"/>
      <c r="E785" s="1"/>
      <c r="F785" s="1"/>
      <c r="G785" s="1"/>
      <c r="H785" s="1"/>
      <c r="I785" s="1"/>
      <c r="J785" s="1"/>
      <c r="K785" s="1"/>
      <c r="L785" s="1"/>
      <c r="M785" s="1"/>
      <c r="N785" s="1"/>
      <c r="O785" s="1"/>
      <c r="P785" s="1"/>
      <c r="Q785" s="1"/>
      <c r="R785" s="1"/>
      <c r="S785" s="1"/>
      <c r="T785" s="1"/>
      <c r="U785" s="1"/>
      <c r="V785" s="1"/>
      <c r="W785" s="1"/>
    </row>
    <row r="786" spans="1:23" ht="9.75" customHeight="1">
      <c r="A786" s="1"/>
      <c r="B786" s="1"/>
      <c r="C786" s="1"/>
      <c r="D786" s="1"/>
      <c r="E786" s="1"/>
      <c r="F786" s="1"/>
      <c r="G786" s="1"/>
      <c r="H786" s="1"/>
      <c r="I786" s="1"/>
      <c r="J786" s="1"/>
      <c r="K786" s="1"/>
      <c r="L786" s="1"/>
      <c r="M786" s="1"/>
      <c r="N786" s="1"/>
      <c r="O786" s="1"/>
      <c r="P786" s="1"/>
      <c r="Q786" s="1"/>
      <c r="R786" s="1"/>
      <c r="S786" s="1"/>
      <c r="T786" s="1"/>
      <c r="U786" s="1"/>
      <c r="V786" s="1"/>
      <c r="W786" s="1"/>
    </row>
    <row r="787" spans="1:23" ht="9.75" customHeight="1">
      <c r="A787" s="1"/>
      <c r="B787" s="1"/>
      <c r="C787" s="1"/>
      <c r="D787" s="1"/>
      <c r="E787" s="1"/>
      <c r="F787" s="1"/>
      <c r="G787" s="1"/>
      <c r="H787" s="1"/>
      <c r="I787" s="1"/>
      <c r="J787" s="1"/>
      <c r="K787" s="1"/>
      <c r="L787" s="1"/>
      <c r="M787" s="1"/>
      <c r="N787" s="1"/>
      <c r="O787" s="1"/>
      <c r="P787" s="1"/>
      <c r="Q787" s="1"/>
      <c r="R787" s="1"/>
      <c r="S787" s="1"/>
      <c r="T787" s="1"/>
      <c r="U787" s="1"/>
      <c r="V787" s="1"/>
      <c r="W787" s="1"/>
    </row>
    <row r="788" spans="1:23" ht="9.75" customHeight="1">
      <c r="A788" s="1"/>
      <c r="B788" s="1"/>
      <c r="C788" s="1"/>
      <c r="D788" s="1"/>
      <c r="E788" s="1"/>
      <c r="F788" s="1"/>
      <c r="G788" s="1"/>
      <c r="H788" s="1"/>
      <c r="I788" s="1"/>
      <c r="J788" s="1"/>
      <c r="K788" s="1"/>
      <c r="L788" s="1"/>
      <c r="M788" s="1"/>
      <c r="N788" s="1"/>
      <c r="O788" s="1"/>
      <c r="P788" s="1"/>
      <c r="Q788" s="1"/>
      <c r="R788" s="1"/>
      <c r="S788" s="1"/>
      <c r="T788" s="1"/>
      <c r="U788" s="1"/>
      <c r="V788" s="1"/>
      <c r="W788" s="1"/>
    </row>
    <row r="789" spans="1:23" ht="9.75" customHeight="1">
      <c r="A789" s="1"/>
      <c r="B789" s="1"/>
      <c r="C789" s="1"/>
      <c r="D789" s="1"/>
      <c r="E789" s="1"/>
      <c r="F789" s="1"/>
      <c r="G789" s="1"/>
      <c r="H789" s="1"/>
      <c r="I789" s="1"/>
      <c r="J789" s="1"/>
      <c r="K789" s="1"/>
      <c r="L789" s="1"/>
      <c r="M789" s="1"/>
      <c r="N789" s="1"/>
      <c r="O789" s="1"/>
      <c r="P789" s="1"/>
      <c r="Q789" s="1"/>
      <c r="R789" s="1"/>
      <c r="S789" s="1"/>
      <c r="T789" s="1"/>
      <c r="U789" s="1"/>
      <c r="V789" s="1"/>
      <c r="W789" s="1"/>
    </row>
    <row r="790" spans="1:23" ht="9.75" customHeight="1">
      <c r="A790" s="1"/>
      <c r="B790" s="1"/>
      <c r="C790" s="1"/>
      <c r="D790" s="1"/>
      <c r="E790" s="1"/>
      <c r="F790" s="1"/>
      <c r="G790" s="1"/>
      <c r="H790" s="1"/>
      <c r="I790" s="1"/>
      <c r="J790" s="1"/>
      <c r="K790" s="1"/>
      <c r="L790" s="1"/>
      <c r="M790" s="1"/>
      <c r="N790" s="1"/>
      <c r="O790" s="1"/>
      <c r="P790" s="1"/>
      <c r="Q790" s="1"/>
      <c r="R790" s="1"/>
      <c r="S790" s="1"/>
      <c r="T790" s="1"/>
      <c r="U790" s="1"/>
      <c r="V790" s="1"/>
      <c r="W790" s="1"/>
    </row>
    <row r="791" spans="1:23" ht="9.75" customHeight="1">
      <c r="A791" s="1"/>
      <c r="B791" s="1"/>
      <c r="C791" s="1"/>
      <c r="D791" s="1"/>
      <c r="E791" s="1"/>
      <c r="F791" s="1"/>
      <c r="G791" s="1"/>
      <c r="H791" s="1"/>
      <c r="I791" s="1"/>
      <c r="J791" s="1"/>
      <c r="K791" s="1"/>
      <c r="L791" s="1"/>
      <c r="M791" s="1"/>
      <c r="N791" s="1"/>
      <c r="O791" s="1"/>
      <c r="P791" s="1"/>
      <c r="Q791" s="1"/>
      <c r="R791" s="1"/>
      <c r="S791" s="1"/>
      <c r="T791" s="1"/>
      <c r="U791" s="1"/>
      <c r="V791" s="1"/>
      <c r="W791" s="1"/>
    </row>
    <row r="792" spans="1:23" ht="9.75" customHeight="1">
      <c r="A792" s="1"/>
      <c r="B792" s="1"/>
      <c r="C792" s="1"/>
      <c r="D792" s="1"/>
      <c r="E792" s="1"/>
      <c r="F792" s="1"/>
      <c r="G792" s="1"/>
      <c r="H792" s="1"/>
      <c r="I792" s="1"/>
      <c r="J792" s="1"/>
      <c r="K792" s="1"/>
      <c r="L792" s="1"/>
      <c r="M792" s="1"/>
      <c r="N792" s="1"/>
      <c r="O792" s="1"/>
      <c r="P792" s="1"/>
      <c r="Q792" s="1"/>
      <c r="R792" s="1"/>
      <c r="S792" s="1"/>
      <c r="T792" s="1"/>
      <c r="U792" s="1"/>
      <c r="V792" s="1"/>
      <c r="W792" s="1"/>
    </row>
    <row r="793" spans="1:23" ht="9.75" customHeight="1">
      <c r="A793" s="1"/>
      <c r="B793" s="1"/>
      <c r="C793" s="1"/>
      <c r="D793" s="1"/>
      <c r="E793" s="1"/>
      <c r="F793" s="1"/>
      <c r="G793" s="1"/>
      <c r="H793" s="1"/>
      <c r="I793" s="1"/>
      <c r="J793" s="1"/>
      <c r="K793" s="1"/>
      <c r="L793" s="1"/>
      <c r="M793" s="1"/>
      <c r="N793" s="1"/>
      <c r="O793" s="1"/>
      <c r="P793" s="1"/>
      <c r="Q793" s="1"/>
      <c r="R793" s="1"/>
      <c r="S793" s="1"/>
      <c r="T793" s="1"/>
      <c r="U793" s="1"/>
      <c r="V793" s="1"/>
      <c r="W793" s="1"/>
    </row>
    <row r="794" spans="1:23" ht="9.75" customHeight="1">
      <c r="A794" s="1"/>
      <c r="B794" s="1"/>
      <c r="C794" s="1"/>
      <c r="D794" s="1"/>
      <c r="E794" s="1"/>
      <c r="F794" s="1"/>
      <c r="G794" s="1"/>
      <c r="H794" s="1"/>
      <c r="I794" s="1"/>
      <c r="J794" s="1"/>
      <c r="K794" s="1"/>
      <c r="L794" s="1"/>
      <c r="M794" s="1"/>
      <c r="N794" s="1"/>
      <c r="O794" s="1"/>
      <c r="P794" s="1"/>
      <c r="Q794" s="1"/>
      <c r="R794" s="1"/>
      <c r="S794" s="1"/>
      <c r="T794" s="1"/>
      <c r="U794" s="1"/>
      <c r="V794" s="1"/>
      <c r="W794" s="1"/>
    </row>
    <row r="795" spans="1:23" ht="9.75" customHeight="1">
      <c r="A795" s="1"/>
      <c r="B795" s="1"/>
      <c r="C795" s="1"/>
      <c r="D795" s="1"/>
      <c r="E795" s="1"/>
      <c r="F795" s="1"/>
      <c r="G795" s="1"/>
      <c r="H795" s="1"/>
      <c r="I795" s="1"/>
      <c r="J795" s="1"/>
      <c r="K795" s="1"/>
      <c r="L795" s="1"/>
      <c r="M795" s="1"/>
      <c r="N795" s="1"/>
      <c r="O795" s="1"/>
      <c r="P795" s="1"/>
      <c r="Q795" s="1"/>
      <c r="R795" s="1"/>
      <c r="S795" s="1"/>
      <c r="T795" s="1"/>
      <c r="U795" s="1"/>
      <c r="V795" s="1"/>
      <c r="W795" s="1"/>
    </row>
    <row r="796" spans="1:23" ht="9.75" customHeight="1">
      <c r="A796" s="1"/>
      <c r="B796" s="1"/>
      <c r="C796" s="1"/>
      <c r="D796" s="1"/>
      <c r="E796" s="1"/>
      <c r="F796" s="1"/>
      <c r="G796" s="1"/>
      <c r="H796" s="1"/>
      <c r="I796" s="1"/>
      <c r="J796" s="1"/>
      <c r="K796" s="1"/>
      <c r="L796" s="1"/>
      <c r="M796" s="1"/>
      <c r="N796" s="1"/>
      <c r="O796" s="1"/>
      <c r="P796" s="1"/>
      <c r="Q796" s="1"/>
      <c r="R796" s="1"/>
      <c r="S796" s="1"/>
      <c r="T796" s="1"/>
      <c r="U796" s="1"/>
      <c r="V796" s="1"/>
      <c r="W796" s="1"/>
    </row>
    <row r="797" spans="1:23" ht="9.75" customHeight="1">
      <c r="A797" s="1"/>
      <c r="B797" s="1"/>
      <c r="C797" s="1"/>
      <c r="D797" s="1"/>
      <c r="E797" s="1"/>
      <c r="F797" s="1"/>
      <c r="G797" s="1"/>
      <c r="H797" s="1"/>
      <c r="I797" s="1"/>
      <c r="J797" s="1"/>
      <c r="K797" s="1"/>
      <c r="L797" s="1"/>
      <c r="M797" s="1"/>
      <c r="N797" s="1"/>
      <c r="O797" s="1"/>
      <c r="P797" s="1"/>
      <c r="Q797" s="1"/>
      <c r="R797" s="1"/>
      <c r="S797" s="1"/>
      <c r="T797" s="1"/>
      <c r="U797" s="1"/>
      <c r="V797" s="1"/>
      <c r="W797" s="1"/>
    </row>
    <row r="798" spans="1:23" ht="9.75" customHeight="1">
      <c r="A798" s="1"/>
      <c r="B798" s="1"/>
      <c r="C798" s="1"/>
      <c r="D798" s="1"/>
      <c r="E798" s="1"/>
      <c r="F798" s="1"/>
      <c r="G798" s="1"/>
      <c r="H798" s="1"/>
      <c r="I798" s="1"/>
      <c r="J798" s="1"/>
      <c r="K798" s="1"/>
      <c r="L798" s="1"/>
      <c r="M798" s="1"/>
      <c r="N798" s="1"/>
      <c r="O798" s="1"/>
      <c r="P798" s="1"/>
      <c r="Q798" s="1"/>
      <c r="R798" s="1"/>
      <c r="S798" s="1"/>
      <c r="T798" s="1"/>
      <c r="U798" s="1"/>
      <c r="V798" s="1"/>
      <c r="W798" s="1"/>
    </row>
    <row r="799" spans="1:23" ht="9.75" customHeight="1">
      <c r="A799" s="1"/>
      <c r="B799" s="1"/>
      <c r="C799" s="1"/>
      <c r="D799" s="1"/>
      <c r="E799" s="1"/>
      <c r="F799" s="1"/>
      <c r="G799" s="1"/>
      <c r="H799" s="1"/>
      <c r="I799" s="1"/>
      <c r="J799" s="1"/>
      <c r="K799" s="1"/>
      <c r="L799" s="1"/>
      <c r="M799" s="1"/>
      <c r="N799" s="1"/>
      <c r="O799" s="1"/>
      <c r="P799" s="1"/>
      <c r="Q799" s="1"/>
      <c r="R799" s="1"/>
      <c r="S799" s="1"/>
      <c r="T799" s="1"/>
      <c r="U799" s="1"/>
      <c r="V799" s="1"/>
      <c r="W799" s="1"/>
    </row>
    <row r="800" spans="1:23" ht="9.75" customHeight="1">
      <c r="A800" s="1"/>
      <c r="B800" s="1"/>
      <c r="C800" s="1"/>
      <c r="D800" s="1"/>
      <c r="E800" s="1"/>
      <c r="F800" s="1"/>
      <c r="G800" s="1"/>
      <c r="H800" s="1"/>
      <c r="I800" s="1"/>
      <c r="J800" s="1"/>
      <c r="K800" s="1"/>
      <c r="L800" s="1"/>
      <c r="M800" s="1"/>
      <c r="N800" s="1"/>
      <c r="O800" s="1"/>
      <c r="P800" s="1"/>
      <c r="Q800" s="1"/>
      <c r="R800" s="1"/>
      <c r="S800" s="1"/>
      <c r="T800" s="1"/>
      <c r="U800" s="1"/>
      <c r="V800" s="1"/>
      <c r="W800" s="1"/>
    </row>
    <row r="801" spans="1:23" ht="9.75" customHeight="1">
      <c r="A801" s="1"/>
      <c r="B801" s="1"/>
      <c r="C801" s="1"/>
      <c r="D801" s="1"/>
      <c r="E801" s="1"/>
      <c r="F801" s="1"/>
      <c r="G801" s="1"/>
      <c r="H801" s="1"/>
      <c r="I801" s="1"/>
      <c r="J801" s="1"/>
      <c r="K801" s="1"/>
      <c r="L801" s="1"/>
      <c r="M801" s="1"/>
      <c r="N801" s="1"/>
      <c r="O801" s="1"/>
      <c r="P801" s="1"/>
      <c r="Q801" s="1"/>
      <c r="R801" s="1"/>
      <c r="S801" s="1"/>
      <c r="T801" s="1"/>
      <c r="U801" s="1"/>
      <c r="V801" s="1"/>
      <c r="W801" s="1"/>
    </row>
    <row r="802" spans="1:23" ht="9.75" customHeight="1">
      <c r="A802" s="1"/>
      <c r="B802" s="1"/>
      <c r="C802" s="1"/>
      <c r="D802" s="1"/>
      <c r="E802" s="1"/>
      <c r="F802" s="1"/>
      <c r="G802" s="1"/>
      <c r="H802" s="1"/>
      <c r="I802" s="1"/>
      <c r="J802" s="1"/>
      <c r="K802" s="1"/>
      <c r="L802" s="1"/>
      <c r="M802" s="1"/>
      <c r="N802" s="1"/>
      <c r="O802" s="1"/>
      <c r="P802" s="1"/>
      <c r="Q802" s="1"/>
      <c r="R802" s="1"/>
      <c r="S802" s="1"/>
      <c r="T802" s="1"/>
      <c r="U802" s="1"/>
      <c r="V802" s="1"/>
      <c r="W802" s="1"/>
    </row>
    <row r="803" spans="1:23" ht="9.75" customHeight="1">
      <c r="A803" s="1"/>
      <c r="B803" s="1"/>
      <c r="C803" s="1"/>
      <c r="D803" s="1"/>
      <c r="E803" s="1"/>
      <c r="F803" s="1"/>
      <c r="G803" s="1"/>
      <c r="H803" s="1"/>
      <c r="I803" s="1"/>
      <c r="J803" s="1"/>
      <c r="K803" s="1"/>
      <c r="L803" s="1"/>
      <c r="M803" s="1"/>
      <c r="N803" s="1"/>
      <c r="O803" s="1"/>
      <c r="P803" s="1"/>
      <c r="Q803" s="1"/>
      <c r="R803" s="1"/>
      <c r="S803" s="1"/>
      <c r="T803" s="1"/>
      <c r="U803" s="1"/>
      <c r="V803" s="1"/>
      <c r="W803" s="1"/>
    </row>
    <row r="804" spans="1:23" ht="9.75" customHeight="1">
      <c r="A804" s="1"/>
      <c r="B804" s="1"/>
      <c r="C804" s="1"/>
      <c r="D804" s="1"/>
      <c r="E804" s="1"/>
      <c r="F804" s="1"/>
      <c r="G804" s="1"/>
      <c r="H804" s="1"/>
      <c r="I804" s="1"/>
      <c r="J804" s="1"/>
      <c r="K804" s="1"/>
      <c r="L804" s="1"/>
      <c r="M804" s="1"/>
      <c r="N804" s="1"/>
      <c r="O804" s="1"/>
      <c r="P804" s="1"/>
      <c r="Q804" s="1"/>
      <c r="R804" s="1"/>
      <c r="S804" s="1"/>
      <c r="T804" s="1"/>
      <c r="U804" s="1"/>
      <c r="V804" s="1"/>
      <c r="W804" s="1"/>
    </row>
    <row r="805" spans="1:23" ht="9.75" customHeight="1">
      <c r="A805" s="1"/>
      <c r="B805" s="1"/>
      <c r="C805" s="1"/>
      <c r="D805" s="1"/>
      <c r="E805" s="1"/>
      <c r="F805" s="1"/>
      <c r="G805" s="1"/>
      <c r="H805" s="1"/>
      <c r="I805" s="1"/>
      <c r="J805" s="1"/>
      <c r="K805" s="1"/>
      <c r="L805" s="1"/>
      <c r="M805" s="1"/>
      <c r="N805" s="1"/>
      <c r="O805" s="1"/>
      <c r="P805" s="1"/>
      <c r="Q805" s="1"/>
      <c r="R805" s="1"/>
      <c r="S805" s="1"/>
      <c r="T805" s="1"/>
      <c r="U805" s="1"/>
      <c r="V805" s="1"/>
      <c r="W805" s="1"/>
    </row>
    <row r="806" spans="1:23" ht="9.75" customHeight="1">
      <c r="A806" s="1"/>
      <c r="B806" s="1"/>
      <c r="C806" s="1"/>
      <c r="D806" s="1"/>
      <c r="E806" s="1"/>
      <c r="F806" s="1"/>
      <c r="G806" s="1"/>
      <c r="H806" s="1"/>
      <c r="I806" s="1"/>
      <c r="J806" s="1"/>
      <c r="K806" s="1"/>
      <c r="L806" s="1"/>
      <c r="M806" s="1"/>
      <c r="N806" s="1"/>
      <c r="O806" s="1"/>
      <c r="P806" s="1"/>
      <c r="Q806" s="1"/>
      <c r="R806" s="1"/>
      <c r="S806" s="1"/>
      <c r="T806" s="1"/>
      <c r="U806" s="1"/>
      <c r="V806" s="1"/>
      <c r="W806" s="1"/>
    </row>
    <row r="807" spans="1:23" ht="9.75" customHeight="1">
      <c r="A807" s="1"/>
      <c r="B807" s="1"/>
      <c r="C807" s="1"/>
      <c r="D807" s="1"/>
      <c r="E807" s="1"/>
      <c r="F807" s="1"/>
      <c r="G807" s="1"/>
      <c r="H807" s="1"/>
      <c r="I807" s="1"/>
      <c r="J807" s="1"/>
      <c r="K807" s="1"/>
      <c r="L807" s="1"/>
      <c r="M807" s="1"/>
      <c r="N807" s="1"/>
      <c r="O807" s="1"/>
      <c r="P807" s="1"/>
      <c r="Q807" s="1"/>
      <c r="R807" s="1"/>
      <c r="S807" s="1"/>
      <c r="T807" s="1"/>
      <c r="U807" s="1"/>
      <c r="V807" s="1"/>
      <c r="W807" s="1"/>
    </row>
    <row r="808" spans="1:23" ht="9.75" customHeight="1">
      <c r="A808" s="1"/>
      <c r="B808" s="1"/>
      <c r="C808" s="1"/>
      <c r="D808" s="1"/>
      <c r="E808" s="1"/>
      <c r="F808" s="1"/>
      <c r="G808" s="1"/>
      <c r="H808" s="1"/>
      <c r="I808" s="1"/>
      <c r="J808" s="1"/>
      <c r="K808" s="1"/>
      <c r="L808" s="1"/>
      <c r="M808" s="1"/>
      <c r="N808" s="1"/>
      <c r="O808" s="1"/>
      <c r="P808" s="1"/>
      <c r="Q808" s="1"/>
      <c r="R808" s="1"/>
      <c r="S808" s="1"/>
      <c r="T808" s="1"/>
      <c r="U808" s="1"/>
      <c r="V808" s="1"/>
      <c r="W808" s="1"/>
    </row>
    <row r="809" spans="1:23" ht="9.75" customHeight="1">
      <c r="A809" s="1"/>
      <c r="B809" s="1"/>
      <c r="C809" s="1"/>
      <c r="D809" s="1"/>
      <c r="E809" s="1"/>
      <c r="F809" s="1"/>
      <c r="G809" s="1"/>
      <c r="H809" s="1"/>
      <c r="I809" s="1"/>
      <c r="J809" s="1"/>
      <c r="K809" s="1"/>
      <c r="L809" s="1"/>
      <c r="M809" s="1"/>
      <c r="N809" s="1"/>
      <c r="O809" s="1"/>
      <c r="P809" s="1"/>
      <c r="Q809" s="1"/>
      <c r="R809" s="1"/>
      <c r="S809" s="1"/>
      <c r="T809" s="1"/>
      <c r="U809" s="1"/>
      <c r="V809" s="1"/>
      <c r="W809" s="1"/>
    </row>
    <row r="810" spans="1:23" ht="9.75" customHeight="1">
      <c r="A810" s="1"/>
      <c r="B810" s="1"/>
      <c r="C810" s="1"/>
      <c r="D810" s="1"/>
      <c r="E810" s="1"/>
      <c r="F810" s="1"/>
      <c r="G810" s="1"/>
      <c r="H810" s="1"/>
      <c r="I810" s="1"/>
      <c r="J810" s="1"/>
      <c r="K810" s="1"/>
      <c r="L810" s="1"/>
      <c r="M810" s="1"/>
      <c r="N810" s="1"/>
      <c r="O810" s="1"/>
      <c r="P810" s="1"/>
      <c r="Q810" s="1"/>
      <c r="R810" s="1"/>
      <c r="S810" s="1"/>
      <c r="T810" s="1"/>
      <c r="U810" s="1"/>
      <c r="V810" s="1"/>
      <c r="W810" s="1"/>
    </row>
    <row r="811" spans="1:23" ht="9.75" customHeight="1">
      <c r="A811" s="1"/>
      <c r="B811" s="1"/>
      <c r="C811" s="1"/>
      <c r="D811" s="1"/>
      <c r="E811" s="1"/>
      <c r="F811" s="1"/>
      <c r="G811" s="1"/>
      <c r="H811" s="1"/>
      <c r="I811" s="1"/>
      <c r="J811" s="1"/>
      <c r="K811" s="1"/>
      <c r="L811" s="1"/>
      <c r="M811" s="1"/>
      <c r="N811" s="1"/>
      <c r="O811" s="1"/>
      <c r="P811" s="1"/>
      <c r="Q811" s="1"/>
      <c r="R811" s="1"/>
      <c r="S811" s="1"/>
      <c r="T811" s="1"/>
      <c r="U811" s="1"/>
      <c r="V811" s="1"/>
      <c r="W811" s="1"/>
    </row>
    <row r="812" spans="1:23" ht="9.75" customHeight="1">
      <c r="A812" s="1"/>
      <c r="B812" s="1"/>
      <c r="C812" s="1"/>
      <c r="D812" s="1"/>
      <c r="E812" s="1"/>
      <c r="F812" s="1"/>
      <c r="G812" s="1"/>
      <c r="H812" s="1"/>
      <c r="I812" s="1"/>
      <c r="J812" s="1"/>
      <c r="K812" s="1"/>
      <c r="L812" s="1"/>
      <c r="M812" s="1"/>
      <c r="N812" s="1"/>
      <c r="O812" s="1"/>
      <c r="P812" s="1"/>
      <c r="Q812" s="1"/>
      <c r="R812" s="1"/>
      <c r="S812" s="1"/>
      <c r="T812" s="1"/>
      <c r="U812" s="1"/>
      <c r="V812" s="1"/>
      <c r="W812" s="1"/>
    </row>
    <row r="813" spans="1:23" ht="9.75" customHeight="1">
      <c r="A813" s="1"/>
      <c r="B813" s="1"/>
      <c r="C813" s="1"/>
      <c r="D813" s="1"/>
      <c r="E813" s="1"/>
      <c r="F813" s="1"/>
      <c r="G813" s="1"/>
      <c r="H813" s="1"/>
      <c r="I813" s="1"/>
      <c r="J813" s="1"/>
      <c r="K813" s="1"/>
      <c r="L813" s="1"/>
      <c r="M813" s="1"/>
      <c r="N813" s="1"/>
      <c r="O813" s="1"/>
      <c r="P813" s="1"/>
      <c r="Q813" s="1"/>
      <c r="R813" s="1"/>
      <c r="S813" s="1"/>
      <c r="T813" s="1"/>
      <c r="U813" s="1"/>
      <c r="V813" s="1"/>
      <c r="W813" s="1"/>
    </row>
    <row r="814" spans="1:23" ht="9.75" customHeight="1">
      <c r="A814" s="1"/>
      <c r="B814" s="1"/>
      <c r="C814" s="1"/>
      <c r="D814" s="1"/>
      <c r="E814" s="1"/>
      <c r="F814" s="1"/>
      <c r="G814" s="1"/>
      <c r="H814" s="1"/>
      <c r="I814" s="1"/>
      <c r="J814" s="1"/>
      <c r="K814" s="1"/>
      <c r="L814" s="1"/>
      <c r="M814" s="1"/>
      <c r="N814" s="1"/>
      <c r="O814" s="1"/>
      <c r="P814" s="1"/>
      <c r="Q814" s="1"/>
      <c r="R814" s="1"/>
      <c r="S814" s="1"/>
      <c r="T814" s="1"/>
      <c r="U814" s="1"/>
      <c r="V814" s="1"/>
      <c r="W814" s="1"/>
    </row>
    <row r="815" spans="1:23" ht="9.75" customHeight="1">
      <c r="A815" s="1"/>
      <c r="B815" s="1"/>
      <c r="C815" s="1"/>
      <c r="D815" s="1"/>
      <c r="E815" s="1"/>
      <c r="F815" s="1"/>
      <c r="G815" s="1"/>
      <c r="H815" s="1"/>
      <c r="I815" s="1"/>
      <c r="J815" s="1"/>
      <c r="K815" s="1"/>
      <c r="L815" s="1"/>
      <c r="M815" s="1"/>
      <c r="N815" s="1"/>
      <c r="O815" s="1"/>
      <c r="P815" s="1"/>
      <c r="Q815" s="1"/>
      <c r="R815" s="1"/>
      <c r="S815" s="1"/>
      <c r="T815" s="1"/>
      <c r="U815" s="1"/>
      <c r="V815" s="1"/>
      <c r="W815" s="1"/>
    </row>
    <row r="816" spans="1:23" ht="9.75" customHeight="1">
      <c r="A816" s="1"/>
      <c r="B816" s="1"/>
      <c r="C816" s="1"/>
      <c r="D816" s="1"/>
      <c r="E816" s="1"/>
      <c r="F816" s="1"/>
      <c r="G816" s="1"/>
      <c r="H816" s="1"/>
      <c r="I816" s="1"/>
      <c r="J816" s="1"/>
      <c r="K816" s="1"/>
      <c r="L816" s="1"/>
      <c r="M816" s="1"/>
      <c r="N816" s="1"/>
      <c r="O816" s="1"/>
      <c r="P816" s="1"/>
      <c r="Q816" s="1"/>
      <c r="R816" s="1"/>
      <c r="S816" s="1"/>
      <c r="T816" s="1"/>
      <c r="U816" s="1"/>
      <c r="V816" s="1"/>
      <c r="W816" s="1"/>
    </row>
    <row r="817" spans="1:23" ht="9.75" customHeight="1">
      <c r="A817" s="1"/>
      <c r="B817" s="1"/>
      <c r="C817" s="1"/>
      <c r="D817" s="1"/>
      <c r="E817" s="1"/>
      <c r="F817" s="1"/>
      <c r="G817" s="1"/>
      <c r="H817" s="1"/>
      <c r="I817" s="1"/>
      <c r="J817" s="1"/>
      <c r="K817" s="1"/>
      <c r="L817" s="1"/>
      <c r="M817" s="1"/>
      <c r="N817" s="1"/>
      <c r="O817" s="1"/>
      <c r="P817" s="1"/>
      <c r="Q817" s="1"/>
      <c r="R817" s="1"/>
      <c r="S817" s="1"/>
      <c r="T817" s="1"/>
      <c r="U817" s="1"/>
      <c r="V817" s="1"/>
      <c r="W817" s="1"/>
    </row>
    <row r="818" spans="1:23" ht="9.75" customHeight="1">
      <c r="A818" s="1"/>
      <c r="B818" s="1"/>
      <c r="C818" s="1"/>
      <c r="D818" s="1"/>
      <c r="E818" s="1"/>
      <c r="F818" s="1"/>
      <c r="G818" s="1"/>
      <c r="H818" s="1"/>
      <c r="I818" s="1"/>
      <c r="J818" s="1"/>
      <c r="K818" s="1"/>
      <c r="L818" s="1"/>
      <c r="M818" s="1"/>
      <c r="N818" s="1"/>
      <c r="O818" s="1"/>
      <c r="P818" s="1"/>
      <c r="Q818" s="1"/>
      <c r="R818" s="1"/>
      <c r="S818" s="1"/>
      <c r="T818" s="1"/>
      <c r="U818" s="1"/>
      <c r="V818" s="1"/>
      <c r="W818" s="1"/>
    </row>
    <row r="819" spans="1:23" ht="9.75" customHeight="1">
      <c r="A819" s="1"/>
      <c r="B819" s="1"/>
      <c r="C819" s="1"/>
      <c r="D819" s="1"/>
      <c r="E819" s="1"/>
      <c r="F819" s="1"/>
      <c r="G819" s="1"/>
      <c r="H819" s="1"/>
      <c r="I819" s="1"/>
      <c r="J819" s="1"/>
      <c r="K819" s="1"/>
      <c r="L819" s="1"/>
      <c r="M819" s="1"/>
      <c r="N819" s="1"/>
      <c r="O819" s="1"/>
      <c r="P819" s="1"/>
      <c r="Q819" s="1"/>
      <c r="R819" s="1"/>
      <c r="S819" s="1"/>
      <c r="T819" s="1"/>
      <c r="U819" s="1"/>
      <c r="V819" s="1"/>
      <c r="W819" s="1"/>
    </row>
    <row r="820" spans="1:23" ht="9.75" customHeight="1">
      <c r="A820" s="1"/>
      <c r="B820" s="1"/>
      <c r="C820" s="1"/>
      <c r="D820" s="1"/>
      <c r="E820" s="1"/>
      <c r="F820" s="1"/>
      <c r="G820" s="1"/>
      <c r="H820" s="1"/>
      <c r="I820" s="1"/>
      <c r="J820" s="1"/>
      <c r="K820" s="1"/>
      <c r="L820" s="1"/>
      <c r="M820" s="1"/>
      <c r="N820" s="1"/>
      <c r="O820" s="1"/>
      <c r="P820" s="1"/>
      <c r="Q820" s="1"/>
      <c r="R820" s="1"/>
      <c r="S820" s="1"/>
      <c r="T820" s="1"/>
      <c r="U820" s="1"/>
      <c r="V820" s="1"/>
      <c r="W820" s="1"/>
    </row>
    <row r="821" spans="1:23" ht="9.75" customHeight="1">
      <c r="A821" s="1"/>
      <c r="B821" s="1"/>
      <c r="C821" s="1"/>
      <c r="D821" s="1"/>
      <c r="E821" s="1"/>
      <c r="F821" s="1"/>
      <c r="G821" s="1"/>
      <c r="H821" s="1"/>
      <c r="I821" s="1"/>
      <c r="J821" s="1"/>
      <c r="K821" s="1"/>
      <c r="L821" s="1"/>
      <c r="M821" s="1"/>
      <c r="N821" s="1"/>
      <c r="O821" s="1"/>
      <c r="P821" s="1"/>
      <c r="Q821" s="1"/>
      <c r="R821" s="1"/>
      <c r="S821" s="1"/>
      <c r="T821" s="1"/>
      <c r="U821" s="1"/>
      <c r="V821" s="1"/>
      <c r="W821" s="1"/>
    </row>
    <row r="822" spans="1:23" ht="9.75" customHeight="1">
      <c r="A822" s="1"/>
      <c r="B822" s="1"/>
      <c r="C822" s="1"/>
      <c r="D822" s="1"/>
      <c r="E822" s="1"/>
      <c r="F822" s="1"/>
      <c r="G822" s="1"/>
      <c r="H822" s="1"/>
      <c r="I822" s="1"/>
      <c r="J822" s="1"/>
      <c r="K822" s="1"/>
      <c r="L822" s="1"/>
      <c r="M822" s="1"/>
      <c r="N822" s="1"/>
      <c r="O822" s="1"/>
      <c r="P822" s="1"/>
      <c r="Q822" s="1"/>
      <c r="R822" s="1"/>
      <c r="S822" s="1"/>
      <c r="T822" s="1"/>
      <c r="U822" s="1"/>
      <c r="V822" s="1"/>
      <c r="W822" s="1"/>
    </row>
    <row r="823" spans="1:23" ht="9.75" customHeight="1">
      <c r="A823" s="1"/>
      <c r="B823" s="1"/>
      <c r="C823" s="1"/>
      <c r="D823" s="1"/>
      <c r="E823" s="1"/>
      <c r="F823" s="1"/>
      <c r="G823" s="1"/>
      <c r="H823" s="1"/>
      <c r="I823" s="1"/>
      <c r="J823" s="1"/>
      <c r="K823" s="1"/>
      <c r="L823" s="1"/>
      <c r="M823" s="1"/>
      <c r="N823" s="1"/>
      <c r="O823" s="1"/>
      <c r="P823" s="1"/>
      <c r="Q823" s="1"/>
      <c r="R823" s="1"/>
      <c r="S823" s="1"/>
      <c r="T823" s="1"/>
      <c r="U823" s="1"/>
      <c r="V823" s="1"/>
      <c r="W823" s="1"/>
    </row>
    <row r="824" spans="1:23" ht="9.75" customHeight="1">
      <c r="A824" s="1"/>
      <c r="B824" s="1"/>
      <c r="C824" s="1"/>
      <c r="D824" s="1"/>
      <c r="E824" s="1"/>
      <c r="F824" s="1"/>
      <c r="G824" s="1"/>
      <c r="H824" s="1"/>
      <c r="I824" s="1"/>
      <c r="J824" s="1"/>
      <c r="K824" s="1"/>
      <c r="L824" s="1"/>
      <c r="M824" s="1"/>
      <c r="N824" s="1"/>
      <c r="O824" s="1"/>
      <c r="P824" s="1"/>
      <c r="Q824" s="1"/>
      <c r="R824" s="1"/>
      <c r="S824" s="1"/>
      <c r="T824" s="1"/>
      <c r="U824" s="1"/>
      <c r="V824" s="1"/>
      <c r="W824" s="1"/>
    </row>
    <row r="825" spans="1:23" ht="9.75" customHeight="1">
      <c r="A825" s="1"/>
      <c r="B825" s="1"/>
      <c r="C825" s="1"/>
      <c r="D825" s="1"/>
      <c r="E825" s="1"/>
      <c r="F825" s="1"/>
      <c r="G825" s="1"/>
      <c r="H825" s="1"/>
      <c r="I825" s="1"/>
      <c r="J825" s="1"/>
      <c r="K825" s="1"/>
      <c r="L825" s="1"/>
      <c r="M825" s="1"/>
      <c r="N825" s="1"/>
      <c r="O825" s="1"/>
      <c r="P825" s="1"/>
      <c r="Q825" s="1"/>
      <c r="R825" s="1"/>
      <c r="S825" s="1"/>
      <c r="T825" s="1"/>
      <c r="U825" s="1"/>
      <c r="V825" s="1"/>
      <c r="W825" s="1"/>
    </row>
    <row r="826" spans="1:23" ht="9.75" customHeight="1">
      <c r="A826" s="1"/>
      <c r="B826" s="1"/>
      <c r="C826" s="1"/>
      <c r="D826" s="1"/>
      <c r="E826" s="1"/>
      <c r="F826" s="1"/>
      <c r="G826" s="1"/>
      <c r="H826" s="1"/>
      <c r="I826" s="1"/>
      <c r="J826" s="1"/>
      <c r="K826" s="1"/>
      <c r="L826" s="1"/>
      <c r="M826" s="1"/>
      <c r="N826" s="1"/>
      <c r="O826" s="1"/>
      <c r="P826" s="1"/>
      <c r="Q826" s="1"/>
      <c r="R826" s="1"/>
      <c r="S826" s="1"/>
      <c r="T826" s="1"/>
      <c r="U826" s="1"/>
      <c r="V826" s="1"/>
      <c r="W826" s="1"/>
    </row>
    <row r="827" spans="1:23" ht="9.75" customHeight="1">
      <c r="A827" s="1"/>
      <c r="B827" s="1"/>
      <c r="C827" s="1"/>
      <c r="D827" s="1"/>
      <c r="E827" s="1"/>
      <c r="F827" s="1"/>
      <c r="G827" s="1"/>
      <c r="H827" s="1"/>
      <c r="I827" s="1"/>
      <c r="J827" s="1"/>
      <c r="K827" s="1"/>
      <c r="L827" s="1"/>
      <c r="M827" s="1"/>
      <c r="N827" s="1"/>
      <c r="O827" s="1"/>
      <c r="P827" s="1"/>
      <c r="Q827" s="1"/>
      <c r="R827" s="1"/>
      <c r="S827" s="1"/>
      <c r="T827" s="1"/>
      <c r="U827" s="1"/>
      <c r="V827" s="1"/>
      <c r="W827" s="1"/>
    </row>
    <row r="828" spans="1:23" ht="9.75" customHeight="1">
      <c r="A828" s="1"/>
      <c r="B828" s="1"/>
      <c r="C828" s="1"/>
      <c r="D828" s="1"/>
      <c r="E828" s="1"/>
      <c r="F828" s="1"/>
      <c r="G828" s="1"/>
      <c r="H828" s="1"/>
      <c r="I828" s="1"/>
      <c r="J828" s="1"/>
      <c r="K828" s="1"/>
      <c r="L828" s="1"/>
      <c r="M828" s="1"/>
      <c r="N828" s="1"/>
      <c r="O828" s="1"/>
      <c r="P828" s="1"/>
      <c r="Q828" s="1"/>
      <c r="R828" s="1"/>
      <c r="S828" s="1"/>
      <c r="T828" s="1"/>
      <c r="U828" s="1"/>
      <c r="V828" s="1"/>
      <c r="W828" s="1"/>
    </row>
    <row r="829" spans="1:23" ht="9.75" customHeight="1">
      <c r="A829" s="1"/>
      <c r="B829" s="1"/>
      <c r="C829" s="1"/>
      <c r="D829" s="1"/>
      <c r="E829" s="1"/>
      <c r="F829" s="1"/>
      <c r="G829" s="1"/>
      <c r="H829" s="1"/>
      <c r="I829" s="1"/>
      <c r="J829" s="1"/>
      <c r="K829" s="1"/>
      <c r="L829" s="1"/>
      <c r="M829" s="1"/>
      <c r="N829" s="1"/>
      <c r="O829" s="1"/>
      <c r="P829" s="1"/>
      <c r="Q829" s="1"/>
      <c r="R829" s="1"/>
      <c r="S829" s="1"/>
      <c r="T829" s="1"/>
      <c r="U829" s="1"/>
      <c r="V829" s="1"/>
      <c r="W829" s="1"/>
    </row>
    <row r="830" spans="1:23" ht="9.75" customHeight="1">
      <c r="A830" s="1"/>
      <c r="B830" s="1"/>
      <c r="C830" s="1"/>
      <c r="D830" s="1"/>
      <c r="E830" s="1"/>
      <c r="F830" s="1"/>
      <c r="G830" s="1"/>
      <c r="H830" s="1"/>
      <c r="I830" s="1"/>
      <c r="J830" s="1"/>
      <c r="K830" s="1"/>
      <c r="L830" s="1"/>
      <c r="M830" s="1"/>
      <c r="N830" s="1"/>
      <c r="O830" s="1"/>
      <c r="P830" s="1"/>
      <c r="Q830" s="1"/>
      <c r="R830" s="1"/>
      <c r="S830" s="1"/>
      <c r="T830" s="1"/>
      <c r="U830" s="1"/>
      <c r="V830" s="1"/>
      <c r="W830" s="1"/>
    </row>
    <row r="831" spans="1:23" ht="9.75" customHeight="1">
      <c r="A831" s="1"/>
      <c r="B831" s="1"/>
      <c r="C831" s="1"/>
      <c r="D831" s="1"/>
      <c r="E831" s="1"/>
      <c r="F831" s="1"/>
      <c r="G831" s="1"/>
      <c r="H831" s="1"/>
      <c r="I831" s="1"/>
      <c r="J831" s="1"/>
      <c r="K831" s="1"/>
      <c r="L831" s="1"/>
      <c r="M831" s="1"/>
      <c r="N831" s="1"/>
      <c r="O831" s="1"/>
      <c r="P831" s="1"/>
      <c r="Q831" s="1"/>
      <c r="R831" s="1"/>
      <c r="S831" s="1"/>
      <c r="T831" s="1"/>
      <c r="U831" s="1"/>
      <c r="V831" s="1"/>
      <c r="W831" s="1"/>
    </row>
    <row r="832" spans="1:23" ht="9.75" customHeight="1">
      <c r="A832" s="1"/>
      <c r="B832" s="1"/>
      <c r="C832" s="1"/>
      <c r="D832" s="1"/>
      <c r="E832" s="1"/>
      <c r="F832" s="1"/>
      <c r="G832" s="1"/>
      <c r="H832" s="1"/>
      <c r="I832" s="1"/>
      <c r="J832" s="1"/>
      <c r="K832" s="1"/>
      <c r="L832" s="1"/>
      <c r="M832" s="1"/>
      <c r="N832" s="1"/>
      <c r="O832" s="1"/>
      <c r="P832" s="1"/>
      <c r="Q832" s="1"/>
      <c r="R832" s="1"/>
      <c r="S832" s="1"/>
      <c r="T832" s="1"/>
      <c r="U832" s="1"/>
      <c r="V832" s="1"/>
      <c r="W832" s="1"/>
    </row>
    <row r="833" spans="1:23" ht="9.75" customHeight="1">
      <c r="A833" s="1"/>
      <c r="B833" s="1"/>
      <c r="C833" s="1"/>
      <c r="D833" s="1"/>
      <c r="E833" s="1"/>
      <c r="F833" s="1"/>
      <c r="G833" s="1"/>
      <c r="H833" s="1"/>
      <c r="I833" s="1"/>
      <c r="J833" s="1"/>
      <c r="K833" s="1"/>
      <c r="L833" s="1"/>
      <c r="M833" s="1"/>
      <c r="N833" s="1"/>
      <c r="O833" s="1"/>
      <c r="P833" s="1"/>
      <c r="Q833" s="1"/>
      <c r="R833" s="1"/>
      <c r="S833" s="1"/>
      <c r="T833" s="1"/>
      <c r="U833" s="1"/>
      <c r="V833" s="1"/>
      <c r="W833" s="1"/>
    </row>
    <row r="834" spans="1:23" ht="9.75" customHeight="1">
      <c r="A834" s="1"/>
      <c r="B834" s="1"/>
      <c r="C834" s="1"/>
      <c r="D834" s="1"/>
      <c r="E834" s="1"/>
      <c r="F834" s="1"/>
      <c r="G834" s="1"/>
      <c r="H834" s="1"/>
      <c r="I834" s="1"/>
      <c r="J834" s="1"/>
      <c r="K834" s="1"/>
      <c r="L834" s="1"/>
      <c r="M834" s="1"/>
      <c r="N834" s="1"/>
      <c r="O834" s="1"/>
      <c r="P834" s="1"/>
      <c r="Q834" s="1"/>
      <c r="R834" s="1"/>
      <c r="S834" s="1"/>
      <c r="T834" s="1"/>
      <c r="U834" s="1"/>
      <c r="V834" s="1"/>
      <c r="W834" s="1"/>
    </row>
    <row r="835" spans="1:23" ht="9.75" customHeight="1">
      <c r="A835" s="1"/>
      <c r="B835" s="1"/>
      <c r="C835" s="1"/>
      <c r="D835" s="1"/>
      <c r="E835" s="1"/>
      <c r="F835" s="1"/>
      <c r="G835" s="1"/>
      <c r="H835" s="1"/>
      <c r="I835" s="1"/>
      <c r="J835" s="1"/>
      <c r="K835" s="1"/>
      <c r="L835" s="1"/>
      <c r="M835" s="1"/>
      <c r="N835" s="1"/>
      <c r="O835" s="1"/>
      <c r="P835" s="1"/>
      <c r="Q835" s="1"/>
      <c r="R835" s="1"/>
      <c r="S835" s="1"/>
      <c r="T835" s="1"/>
      <c r="U835" s="1"/>
      <c r="V835" s="1"/>
      <c r="W835" s="1"/>
    </row>
    <row r="836" spans="1:23" ht="9.75" customHeight="1">
      <c r="A836" s="1"/>
      <c r="B836" s="1"/>
      <c r="C836" s="1"/>
      <c r="D836" s="1"/>
      <c r="E836" s="1"/>
      <c r="F836" s="1"/>
      <c r="G836" s="1"/>
      <c r="H836" s="1"/>
      <c r="I836" s="1"/>
      <c r="J836" s="1"/>
      <c r="K836" s="1"/>
      <c r="L836" s="1"/>
      <c r="M836" s="1"/>
      <c r="N836" s="1"/>
      <c r="O836" s="1"/>
      <c r="P836" s="1"/>
      <c r="Q836" s="1"/>
      <c r="R836" s="1"/>
      <c r="S836" s="1"/>
      <c r="T836" s="1"/>
      <c r="U836" s="1"/>
      <c r="V836" s="1"/>
      <c r="W836" s="1"/>
    </row>
    <row r="837" spans="1:23" ht="9.75" customHeight="1">
      <c r="A837" s="1"/>
      <c r="B837" s="1"/>
      <c r="C837" s="1"/>
      <c r="D837" s="1"/>
      <c r="E837" s="1"/>
      <c r="F837" s="1"/>
      <c r="G837" s="1"/>
      <c r="H837" s="1"/>
      <c r="I837" s="1"/>
      <c r="J837" s="1"/>
      <c r="K837" s="1"/>
      <c r="L837" s="1"/>
      <c r="M837" s="1"/>
      <c r="N837" s="1"/>
      <c r="O837" s="1"/>
      <c r="P837" s="1"/>
      <c r="Q837" s="1"/>
      <c r="R837" s="1"/>
      <c r="S837" s="1"/>
      <c r="T837" s="1"/>
      <c r="U837" s="1"/>
      <c r="V837" s="1"/>
      <c r="W837" s="1"/>
    </row>
    <row r="838" spans="1:23" ht="9.75" customHeight="1">
      <c r="A838" s="1"/>
      <c r="B838" s="1"/>
      <c r="C838" s="1"/>
      <c r="D838" s="1"/>
      <c r="E838" s="1"/>
      <c r="F838" s="1"/>
      <c r="G838" s="1"/>
      <c r="H838" s="1"/>
      <c r="I838" s="1"/>
      <c r="J838" s="1"/>
      <c r="K838" s="1"/>
      <c r="L838" s="1"/>
      <c r="M838" s="1"/>
      <c r="N838" s="1"/>
      <c r="O838" s="1"/>
      <c r="P838" s="1"/>
      <c r="Q838" s="1"/>
      <c r="R838" s="1"/>
      <c r="S838" s="1"/>
      <c r="T838" s="1"/>
      <c r="U838" s="1"/>
      <c r="V838" s="1"/>
      <c r="W838" s="1"/>
    </row>
    <row r="839" spans="1:23" ht="9.75" customHeight="1">
      <c r="A839" s="1"/>
      <c r="B839" s="1"/>
      <c r="C839" s="1"/>
      <c r="D839" s="1"/>
      <c r="E839" s="1"/>
      <c r="F839" s="1"/>
      <c r="G839" s="1"/>
      <c r="H839" s="1"/>
      <c r="I839" s="1"/>
      <c r="J839" s="1"/>
      <c r="K839" s="1"/>
      <c r="L839" s="1"/>
      <c r="M839" s="1"/>
      <c r="N839" s="1"/>
      <c r="O839" s="1"/>
      <c r="P839" s="1"/>
      <c r="Q839" s="1"/>
      <c r="R839" s="1"/>
      <c r="S839" s="1"/>
      <c r="T839" s="1"/>
      <c r="U839" s="1"/>
      <c r="V839" s="1"/>
      <c r="W839" s="1"/>
    </row>
    <row r="840" spans="1:23" ht="9.75" customHeight="1">
      <c r="A840" s="1"/>
      <c r="B840" s="1"/>
      <c r="C840" s="1"/>
      <c r="D840" s="1"/>
      <c r="E840" s="1"/>
      <c r="F840" s="1"/>
      <c r="G840" s="1"/>
      <c r="H840" s="1"/>
      <c r="I840" s="1"/>
      <c r="J840" s="1"/>
      <c r="K840" s="1"/>
      <c r="L840" s="1"/>
      <c r="M840" s="1"/>
      <c r="N840" s="1"/>
      <c r="O840" s="1"/>
      <c r="P840" s="1"/>
      <c r="Q840" s="1"/>
      <c r="R840" s="1"/>
      <c r="S840" s="1"/>
      <c r="T840" s="1"/>
      <c r="U840" s="1"/>
      <c r="V840" s="1"/>
      <c r="W840" s="1"/>
    </row>
    <row r="841" spans="1:23" ht="9.75" customHeight="1">
      <c r="A841" s="1"/>
      <c r="B841" s="1"/>
      <c r="C841" s="1"/>
      <c r="D841" s="1"/>
      <c r="E841" s="1"/>
      <c r="F841" s="1"/>
      <c r="G841" s="1"/>
      <c r="H841" s="1"/>
      <c r="I841" s="1"/>
      <c r="J841" s="1"/>
      <c r="K841" s="1"/>
      <c r="L841" s="1"/>
      <c r="M841" s="1"/>
      <c r="N841" s="1"/>
      <c r="O841" s="1"/>
      <c r="P841" s="1"/>
      <c r="Q841" s="1"/>
      <c r="R841" s="1"/>
      <c r="S841" s="1"/>
      <c r="T841" s="1"/>
      <c r="U841" s="1"/>
      <c r="V841" s="1"/>
      <c r="W841" s="1"/>
    </row>
    <row r="842" spans="1:23" ht="9.75" customHeight="1">
      <c r="A842" s="1"/>
      <c r="B842" s="1"/>
      <c r="C842" s="1"/>
      <c r="D842" s="1"/>
      <c r="E842" s="1"/>
      <c r="F842" s="1"/>
      <c r="G842" s="1"/>
      <c r="H842" s="1"/>
      <c r="I842" s="1"/>
      <c r="J842" s="1"/>
      <c r="K842" s="1"/>
      <c r="L842" s="1"/>
      <c r="M842" s="1"/>
      <c r="N842" s="1"/>
      <c r="O842" s="1"/>
      <c r="P842" s="1"/>
      <c r="Q842" s="1"/>
      <c r="R842" s="1"/>
      <c r="S842" s="1"/>
      <c r="T842" s="1"/>
      <c r="U842" s="1"/>
      <c r="V842" s="1"/>
      <c r="W842" s="1"/>
    </row>
    <row r="843" spans="1:23" ht="9.75" customHeight="1">
      <c r="A843" s="1"/>
      <c r="B843" s="1"/>
      <c r="C843" s="1"/>
      <c r="D843" s="1"/>
      <c r="E843" s="1"/>
      <c r="F843" s="1"/>
      <c r="G843" s="1"/>
      <c r="H843" s="1"/>
      <c r="I843" s="1"/>
      <c r="J843" s="1"/>
      <c r="K843" s="1"/>
      <c r="L843" s="1"/>
      <c r="M843" s="1"/>
      <c r="N843" s="1"/>
      <c r="O843" s="1"/>
      <c r="P843" s="1"/>
      <c r="Q843" s="1"/>
      <c r="R843" s="1"/>
      <c r="S843" s="1"/>
      <c r="T843" s="1"/>
      <c r="U843" s="1"/>
      <c r="V843" s="1"/>
      <c r="W843" s="1"/>
    </row>
    <row r="844" spans="1:23" ht="9.75" customHeight="1">
      <c r="A844" s="1"/>
      <c r="B844" s="1"/>
      <c r="C844" s="1"/>
      <c r="D844" s="1"/>
      <c r="E844" s="1"/>
      <c r="F844" s="1"/>
      <c r="G844" s="1"/>
      <c r="H844" s="1"/>
      <c r="I844" s="1"/>
      <c r="J844" s="1"/>
      <c r="K844" s="1"/>
      <c r="L844" s="1"/>
      <c r="M844" s="1"/>
      <c r="N844" s="1"/>
      <c r="O844" s="1"/>
      <c r="P844" s="1"/>
      <c r="Q844" s="1"/>
      <c r="R844" s="1"/>
      <c r="S844" s="1"/>
      <c r="T844" s="1"/>
      <c r="U844" s="1"/>
      <c r="V844" s="1"/>
      <c r="W844" s="1"/>
    </row>
    <row r="845" spans="1:23" ht="9.75" customHeight="1">
      <c r="A845" s="1"/>
      <c r="B845" s="1"/>
      <c r="C845" s="1"/>
      <c r="D845" s="1"/>
      <c r="E845" s="1"/>
      <c r="F845" s="1"/>
      <c r="G845" s="1"/>
      <c r="H845" s="1"/>
      <c r="I845" s="1"/>
      <c r="J845" s="1"/>
      <c r="K845" s="1"/>
      <c r="L845" s="1"/>
      <c r="M845" s="1"/>
      <c r="N845" s="1"/>
      <c r="O845" s="1"/>
      <c r="P845" s="1"/>
      <c r="Q845" s="1"/>
      <c r="R845" s="1"/>
      <c r="S845" s="1"/>
      <c r="T845" s="1"/>
      <c r="U845" s="1"/>
      <c r="V845" s="1"/>
      <c r="W845" s="1"/>
    </row>
    <row r="846" spans="1:23" ht="9.75" customHeight="1">
      <c r="A846" s="1"/>
      <c r="B846" s="1"/>
      <c r="C846" s="1"/>
      <c r="D846" s="1"/>
      <c r="E846" s="1"/>
      <c r="F846" s="1"/>
      <c r="G846" s="1"/>
      <c r="H846" s="1"/>
      <c r="I846" s="1"/>
      <c r="J846" s="1"/>
      <c r="K846" s="1"/>
      <c r="L846" s="1"/>
      <c r="M846" s="1"/>
      <c r="N846" s="1"/>
      <c r="O846" s="1"/>
      <c r="P846" s="1"/>
      <c r="Q846" s="1"/>
      <c r="R846" s="1"/>
      <c r="S846" s="1"/>
      <c r="T846" s="1"/>
      <c r="U846" s="1"/>
      <c r="V846" s="1"/>
      <c r="W846" s="1"/>
    </row>
    <row r="847" spans="1:23" ht="9.75" customHeight="1">
      <c r="A847" s="1"/>
      <c r="B847" s="1"/>
      <c r="C847" s="1"/>
      <c r="D847" s="1"/>
      <c r="E847" s="1"/>
      <c r="F847" s="1"/>
      <c r="G847" s="1"/>
      <c r="H847" s="1"/>
      <c r="I847" s="1"/>
      <c r="J847" s="1"/>
      <c r="K847" s="1"/>
      <c r="L847" s="1"/>
      <c r="M847" s="1"/>
      <c r="N847" s="1"/>
      <c r="O847" s="1"/>
      <c r="P847" s="1"/>
      <c r="Q847" s="1"/>
      <c r="R847" s="1"/>
      <c r="S847" s="1"/>
      <c r="T847" s="1"/>
      <c r="U847" s="1"/>
      <c r="V847" s="1"/>
      <c r="W847" s="1"/>
    </row>
    <row r="848" spans="1:23" ht="9.75" customHeight="1">
      <c r="A848" s="1"/>
      <c r="B848" s="1"/>
      <c r="C848" s="1"/>
      <c r="D848" s="1"/>
      <c r="E848" s="1"/>
      <c r="F848" s="1"/>
      <c r="G848" s="1"/>
      <c r="H848" s="1"/>
      <c r="I848" s="1"/>
      <c r="J848" s="1"/>
      <c r="K848" s="1"/>
      <c r="L848" s="1"/>
      <c r="M848" s="1"/>
      <c r="N848" s="1"/>
      <c r="O848" s="1"/>
      <c r="P848" s="1"/>
      <c r="Q848" s="1"/>
      <c r="R848" s="1"/>
      <c r="S848" s="1"/>
      <c r="T848" s="1"/>
      <c r="U848" s="1"/>
      <c r="V848" s="1"/>
      <c r="W848" s="1"/>
    </row>
    <row r="849" spans="1:23" ht="9.75" customHeight="1">
      <c r="A849" s="1"/>
      <c r="B849" s="1"/>
      <c r="C849" s="1"/>
      <c r="D849" s="1"/>
      <c r="E849" s="1"/>
      <c r="F849" s="1"/>
      <c r="G849" s="1"/>
      <c r="H849" s="1"/>
      <c r="I849" s="1"/>
      <c r="J849" s="1"/>
      <c r="K849" s="1"/>
      <c r="L849" s="1"/>
      <c r="M849" s="1"/>
      <c r="N849" s="1"/>
      <c r="O849" s="1"/>
      <c r="P849" s="1"/>
      <c r="Q849" s="1"/>
      <c r="R849" s="1"/>
      <c r="S849" s="1"/>
      <c r="T849" s="1"/>
      <c r="U849" s="1"/>
      <c r="V849" s="1"/>
      <c r="W849" s="1"/>
    </row>
    <row r="850" spans="1:23" ht="9.75" customHeight="1">
      <c r="A850" s="1"/>
      <c r="B850" s="1"/>
      <c r="C850" s="1"/>
      <c r="D850" s="1"/>
      <c r="E850" s="1"/>
      <c r="F850" s="1"/>
      <c r="G850" s="1"/>
      <c r="H850" s="1"/>
      <c r="I850" s="1"/>
      <c r="J850" s="1"/>
      <c r="K850" s="1"/>
      <c r="L850" s="1"/>
      <c r="M850" s="1"/>
      <c r="N850" s="1"/>
      <c r="O850" s="1"/>
      <c r="P850" s="1"/>
      <c r="Q850" s="1"/>
      <c r="R850" s="1"/>
      <c r="S850" s="1"/>
      <c r="T850" s="1"/>
      <c r="U850" s="1"/>
      <c r="V850" s="1"/>
      <c r="W850" s="1"/>
    </row>
    <row r="851" spans="1:23" ht="9.75" customHeight="1">
      <c r="A851" s="1"/>
      <c r="B851" s="1"/>
      <c r="C851" s="1"/>
      <c r="D851" s="1"/>
      <c r="E851" s="1"/>
      <c r="F851" s="1"/>
      <c r="G851" s="1"/>
      <c r="H851" s="1"/>
      <c r="I851" s="1"/>
      <c r="J851" s="1"/>
      <c r="K851" s="1"/>
      <c r="L851" s="1"/>
      <c r="M851" s="1"/>
      <c r="N851" s="1"/>
      <c r="O851" s="1"/>
      <c r="P851" s="1"/>
      <c r="Q851" s="1"/>
      <c r="R851" s="1"/>
      <c r="S851" s="1"/>
      <c r="T851" s="1"/>
      <c r="U851" s="1"/>
      <c r="V851" s="1"/>
      <c r="W851" s="1"/>
    </row>
    <row r="852" spans="1:23" ht="9.75" customHeight="1">
      <c r="A852" s="1"/>
      <c r="B852" s="1"/>
      <c r="C852" s="1"/>
      <c r="D852" s="1"/>
      <c r="E852" s="1"/>
      <c r="F852" s="1"/>
      <c r="G852" s="1"/>
      <c r="H852" s="1"/>
      <c r="I852" s="1"/>
      <c r="J852" s="1"/>
      <c r="K852" s="1"/>
      <c r="L852" s="1"/>
      <c r="M852" s="1"/>
      <c r="N852" s="1"/>
      <c r="O852" s="1"/>
      <c r="P852" s="1"/>
      <c r="Q852" s="1"/>
      <c r="R852" s="1"/>
      <c r="S852" s="1"/>
      <c r="T852" s="1"/>
      <c r="U852" s="1"/>
      <c r="V852" s="1"/>
      <c r="W852" s="1"/>
    </row>
    <row r="853" spans="1:23" ht="9.75" customHeight="1">
      <c r="A853" s="1"/>
      <c r="B853" s="1"/>
      <c r="C853" s="1"/>
      <c r="D853" s="1"/>
      <c r="E853" s="1"/>
      <c r="F853" s="1"/>
      <c r="G853" s="1"/>
      <c r="H853" s="1"/>
      <c r="I853" s="1"/>
      <c r="J853" s="1"/>
      <c r="K853" s="1"/>
      <c r="L853" s="1"/>
      <c r="M853" s="1"/>
      <c r="N853" s="1"/>
      <c r="O853" s="1"/>
      <c r="P853" s="1"/>
      <c r="Q853" s="1"/>
      <c r="R853" s="1"/>
      <c r="S853" s="1"/>
      <c r="T853" s="1"/>
      <c r="U853" s="1"/>
      <c r="V853" s="1"/>
      <c r="W853" s="1"/>
    </row>
    <row r="854" spans="1:23" ht="9.75" customHeight="1">
      <c r="A854" s="1"/>
      <c r="B854" s="1"/>
      <c r="C854" s="1"/>
      <c r="D854" s="1"/>
      <c r="E854" s="1"/>
      <c r="F854" s="1"/>
      <c r="G854" s="1"/>
      <c r="H854" s="1"/>
      <c r="I854" s="1"/>
      <c r="J854" s="1"/>
      <c r="K854" s="1"/>
      <c r="L854" s="1"/>
      <c r="M854" s="1"/>
      <c r="N854" s="1"/>
      <c r="O854" s="1"/>
      <c r="P854" s="1"/>
      <c r="Q854" s="1"/>
      <c r="R854" s="1"/>
      <c r="S854" s="1"/>
      <c r="T854" s="1"/>
      <c r="U854" s="1"/>
      <c r="V854" s="1"/>
      <c r="W854" s="1"/>
    </row>
    <row r="855" spans="1:23" ht="9.75" customHeight="1">
      <c r="A855" s="1"/>
      <c r="B855" s="1"/>
      <c r="C855" s="1"/>
      <c r="D855" s="1"/>
      <c r="E855" s="1"/>
      <c r="F855" s="1"/>
      <c r="G855" s="1"/>
      <c r="H855" s="1"/>
      <c r="I855" s="1"/>
      <c r="J855" s="1"/>
      <c r="K855" s="1"/>
      <c r="L855" s="1"/>
      <c r="M855" s="1"/>
      <c r="N855" s="1"/>
      <c r="O855" s="1"/>
      <c r="P855" s="1"/>
      <c r="Q855" s="1"/>
      <c r="R855" s="1"/>
      <c r="S855" s="1"/>
      <c r="T855" s="1"/>
      <c r="U855" s="1"/>
      <c r="V855" s="1"/>
      <c r="W855" s="1"/>
    </row>
    <row r="856" spans="1:23" ht="9.75" customHeight="1">
      <c r="A856" s="1"/>
      <c r="B856" s="1"/>
      <c r="C856" s="1"/>
      <c r="D856" s="1"/>
      <c r="E856" s="1"/>
      <c r="F856" s="1"/>
      <c r="G856" s="1"/>
      <c r="H856" s="1"/>
      <c r="I856" s="1"/>
      <c r="J856" s="1"/>
      <c r="K856" s="1"/>
      <c r="L856" s="1"/>
      <c r="M856" s="1"/>
      <c r="N856" s="1"/>
      <c r="O856" s="1"/>
      <c r="P856" s="1"/>
      <c r="Q856" s="1"/>
      <c r="R856" s="1"/>
      <c r="S856" s="1"/>
      <c r="T856" s="1"/>
      <c r="U856" s="1"/>
      <c r="V856" s="1"/>
      <c r="W856" s="1"/>
    </row>
    <row r="857" spans="1:23" ht="9.75" customHeight="1">
      <c r="A857" s="1"/>
      <c r="B857" s="1"/>
      <c r="C857" s="1"/>
      <c r="D857" s="1"/>
      <c r="E857" s="1"/>
      <c r="F857" s="1"/>
      <c r="G857" s="1"/>
      <c r="H857" s="1"/>
      <c r="I857" s="1"/>
      <c r="J857" s="1"/>
      <c r="K857" s="1"/>
      <c r="L857" s="1"/>
      <c r="M857" s="1"/>
      <c r="N857" s="1"/>
      <c r="O857" s="1"/>
      <c r="P857" s="1"/>
      <c r="Q857" s="1"/>
      <c r="R857" s="1"/>
      <c r="S857" s="1"/>
      <c r="T857" s="1"/>
      <c r="U857" s="1"/>
      <c r="V857" s="1"/>
      <c r="W857" s="1"/>
    </row>
    <row r="858" spans="1:23" ht="9.75" customHeight="1">
      <c r="A858" s="1"/>
      <c r="B858" s="1"/>
      <c r="C858" s="1"/>
      <c r="D858" s="1"/>
      <c r="E858" s="1"/>
      <c r="F858" s="1"/>
      <c r="G858" s="1"/>
      <c r="H858" s="1"/>
      <c r="I858" s="1"/>
      <c r="J858" s="1"/>
      <c r="K858" s="1"/>
      <c r="L858" s="1"/>
      <c r="M858" s="1"/>
      <c r="N858" s="1"/>
      <c r="O858" s="1"/>
      <c r="P858" s="1"/>
      <c r="Q858" s="1"/>
      <c r="R858" s="1"/>
      <c r="S858" s="1"/>
      <c r="T858" s="1"/>
      <c r="U858" s="1"/>
      <c r="V858" s="1"/>
      <c r="W858" s="1"/>
    </row>
    <row r="859" spans="1:23" ht="9.75" customHeight="1">
      <c r="A859" s="1"/>
      <c r="B859" s="1"/>
      <c r="C859" s="1"/>
      <c r="D859" s="1"/>
      <c r="E859" s="1"/>
      <c r="F859" s="1"/>
      <c r="G859" s="1"/>
      <c r="H859" s="1"/>
      <c r="I859" s="1"/>
      <c r="J859" s="1"/>
      <c r="K859" s="1"/>
      <c r="L859" s="1"/>
      <c r="M859" s="1"/>
      <c r="N859" s="1"/>
      <c r="O859" s="1"/>
      <c r="P859" s="1"/>
      <c r="Q859" s="1"/>
      <c r="R859" s="1"/>
      <c r="S859" s="1"/>
      <c r="T859" s="1"/>
      <c r="U859" s="1"/>
      <c r="V859" s="1"/>
      <c r="W859" s="1"/>
    </row>
    <row r="860" spans="1:23" ht="9.75" customHeight="1">
      <c r="A860" s="1"/>
      <c r="B860" s="1"/>
      <c r="C860" s="1"/>
      <c r="D860" s="1"/>
      <c r="E860" s="1"/>
      <c r="F860" s="1"/>
      <c r="G860" s="1"/>
      <c r="H860" s="1"/>
      <c r="I860" s="1"/>
      <c r="J860" s="1"/>
      <c r="K860" s="1"/>
      <c r="L860" s="1"/>
      <c r="M860" s="1"/>
      <c r="N860" s="1"/>
      <c r="O860" s="1"/>
      <c r="P860" s="1"/>
      <c r="Q860" s="1"/>
      <c r="R860" s="1"/>
      <c r="S860" s="1"/>
      <c r="T860" s="1"/>
      <c r="U860" s="1"/>
      <c r="V860" s="1"/>
      <c r="W860" s="1"/>
    </row>
    <row r="861" spans="1:23" ht="9.75" customHeight="1">
      <c r="A861" s="1"/>
      <c r="B861" s="1"/>
      <c r="C861" s="1"/>
      <c r="D861" s="1"/>
      <c r="E861" s="1"/>
      <c r="F861" s="1"/>
      <c r="G861" s="1"/>
      <c r="H861" s="1"/>
      <c r="I861" s="1"/>
      <c r="J861" s="1"/>
      <c r="K861" s="1"/>
      <c r="L861" s="1"/>
      <c r="M861" s="1"/>
      <c r="N861" s="1"/>
      <c r="O861" s="1"/>
      <c r="P861" s="1"/>
      <c r="Q861" s="1"/>
      <c r="R861" s="1"/>
      <c r="S861" s="1"/>
      <c r="T861" s="1"/>
      <c r="U861" s="1"/>
      <c r="V861" s="1"/>
      <c r="W861" s="1"/>
    </row>
    <row r="862" spans="1:23" ht="9.75" customHeight="1">
      <c r="A862" s="1"/>
      <c r="B862" s="1"/>
      <c r="C862" s="1"/>
      <c r="D862" s="1"/>
      <c r="E862" s="1"/>
      <c r="F862" s="1"/>
      <c r="G862" s="1"/>
      <c r="H862" s="1"/>
      <c r="I862" s="1"/>
      <c r="J862" s="1"/>
      <c r="K862" s="1"/>
      <c r="L862" s="1"/>
      <c r="M862" s="1"/>
      <c r="N862" s="1"/>
      <c r="O862" s="1"/>
      <c r="P862" s="1"/>
      <c r="Q862" s="1"/>
      <c r="R862" s="1"/>
      <c r="S862" s="1"/>
      <c r="T862" s="1"/>
      <c r="U862" s="1"/>
      <c r="V862" s="1"/>
      <c r="W862" s="1"/>
    </row>
    <row r="863" spans="1:23" ht="9.75" customHeight="1">
      <c r="A863" s="1"/>
      <c r="B863" s="1"/>
      <c r="C863" s="1"/>
      <c r="D863" s="1"/>
      <c r="E863" s="1"/>
      <c r="F863" s="1"/>
      <c r="G863" s="1"/>
      <c r="H863" s="1"/>
      <c r="I863" s="1"/>
      <c r="J863" s="1"/>
      <c r="K863" s="1"/>
      <c r="L863" s="1"/>
      <c r="M863" s="1"/>
      <c r="N863" s="1"/>
      <c r="O863" s="1"/>
      <c r="P863" s="1"/>
      <c r="Q863" s="1"/>
      <c r="R863" s="1"/>
      <c r="S863" s="1"/>
      <c r="T863" s="1"/>
      <c r="U863" s="1"/>
      <c r="V863" s="1"/>
      <c r="W863" s="1"/>
    </row>
    <row r="864" spans="1:23" ht="9.75" customHeight="1">
      <c r="A864" s="1"/>
      <c r="B864" s="1"/>
      <c r="C864" s="1"/>
      <c r="D864" s="1"/>
      <c r="E864" s="1"/>
      <c r="F864" s="1"/>
      <c r="G864" s="1"/>
      <c r="H864" s="1"/>
      <c r="I864" s="1"/>
      <c r="J864" s="1"/>
      <c r="K864" s="1"/>
      <c r="L864" s="1"/>
      <c r="M864" s="1"/>
      <c r="N864" s="1"/>
      <c r="O864" s="1"/>
      <c r="P864" s="1"/>
      <c r="Q864" s="1"/>
      <c r="R864" s="1"/>
      <c r="S864" s="1"/>
      <c r="T864" s="1"/>
      <c r="U864" s="1"/>
      <c r="V864" s="1"/>
      <c r="W864" s="1"/>
    </row>
    <row r="865" spans="1:23" ht="9.75" customHeight="1">
      <c r="A865" s="1"/>
      <c r="B865" s="1"/>
      <c r="C865" s="1"/>
      <c r="D865" s="1"/>
      <c r="E865" s="1"/>
      <c r="F865" s="1"/>
      <c r="G865" s="1"/>
      <c r="H865" s="1"/>
      <c r="I865" s="1"/>
      <c r="J865" s="1"/>
      <c r="K865" s="1"/>
      <c r="L865" s="1"/>
      <c r="M865" s="1"/>
      <c r="N865" s="1"/>
      <c r="O865" s="1"/>
      <c r="P865" s="1"/>
      <c r="Q865" s="1"/>
      <c r="R865" s="1"/>
      <c r="S865" s="1"/>
      <c r="T865" s="1"/>
      <c r="U865" s="1"/>
      <c r="V865" s="1"/>
      <c r="W865" s="1"/>
    </row>
    <row r="866" spans="1:23" ht="9.75" customHeight="1">
      <c r="A866" s="1"/>
      <c r="B866" s="1"/>
      <c r="C866" s="1"/>
      <c r="D866" s="1"/>
      <c r="E866" s="1"/>
      <c r="F866" s="1"/>
      <c r="G866" s="1"/>
      <c r="H866" s="1"/>
      <c r="I866" s="1"/>
      <c r="J866" s="1"/>
      <c r="K866" s="1"/>
      <c r="L866" s="1"/>
      <c r="M866" s="1"/>
      <c r="N866" s="1"/>
      <c r="O866" s="1"/>
      <c r="P866" s="1"/>
      <c r="Q866" s="1"/>
      <c r="R866" s="1"/>
      <c r="S866" s="1"/>
      <c r="T866" s="1"/>
      <c r="U866" s="1"/>
      <c r="V866" s="1"/>
      <c r="W866" s="1"/>
    </row>
    <row r="867" spans="1:23" ht="9.75" customHeight="1">
      <c r="A867" s="1"/>
      <c r="B867" s="1"/>
      <c r="C867" s="1"/>
      <c r="D867" s="1"/>
      <c r="E867" s="1"/>
      <c r="F867" s="1"/>
      <c r="G867" s="1"/>
      <c r="H867" s="1"/>
      <c r="I867" s="1"/>
      <c r="J867" s="1"/>
      <c r="K867" s="1"/>
      <c r="L867" s="1"/>
      <c r="M867" s="1"/>
      <c r="N867" s="1"/>
      <c r="O867" s="1"/>
      <c r="P867" s="1"/>
      <c r="Q867" s="1"/>
      <c r="R867" s="1"/>
      <c r="S867" s="1"/>
      <c r="T867" s="1"/>
      <c r="U867" s="1"/>
      <c r="V867" s="1"/>
      <c r="W867" s="1"/>
    </row>
    <row r="868" spans="1:23" ht="9.75" customHeight="1">
      <c r="A868" s="1"/>
      <c r="B868" s="1"/>
      <c r="C868" s="1"/>
      <c r="D868" s="1"/>
      <c r="E868" s="1"/>
      <c r="F868" s="1"/>
      <c r="G868" s="1"/>
      <c r="H868" s="1"/>
      <c r="I868" s="1"/>
      <c r="J868" s="1"/>
      <c r="K868" s="1"/>
      <c r="L868" s="1"/>
      <c r="M868" s="1"/>
      <c r="N868" s="1"/>
      <c r="O868" s="1"/>
      <c r="P868" s="1"/>
      <c r="Q868" s="1"/>
      <c r="R868" s="1"/>
      <c r="S868" s="1"/>
      <c r="T868" s="1"/>
      <c r="U868" s="1"/>
      <c r="V868" s="1"/>
      <c r="W868" s="1"/>
    </row>
    <row r="869" spans="1:23" ht="9.75" customHeight="1">
      <c r="A869" s="1"/>
      <c r="B869" s="1"/>
      <c r="C869" s="1"/>
      <c r="D869" s="1"/>
      <c r="E869" s="1"/>
      <c r="F869" s="1"/>
      <c r="G869" s="1"/>
      <c r="H869" s="1"/>
      <c r="I869" s="1"/>
      <c r="J869" s="1"/>
      <c r="K869" s="1"/>
      <c r="L869" s="1"/>
      <c r="M869" s="1"/>
      <c r="N869" s="1"/>
      <c r="O869" s="1"/>
      <c r="P869" s="1"/>
      <c r="Q869" s="1"/>
      <c r="R869" s="1"/>
      <c r="S869" s="1"/>
      <c r="T869" s="1"/>
      <c r="U869" s="1"/>
      <c r="V869" s="1"/>
      <c r="W869" s="1"/>
    </row>
    <row r="870" spans="1:23" ht="9.75" customHeight="1">
      <c r="A870" s="1"/>
      <c r="B870" s="1"/>
      <c r="C870" s="1"/>
      <c r="D870" s="1"/>
      <c r="E870" s="1"/>
      <c r="F870" s="1"/>
      <c r="G870" s="1"/>
      <c r="H870" s="1"/>
      <c r="I870" s="1"/>
      <c r="J870" s="1"/>
      <c r="K870" s="1"/>
      <c r="L870" s="1"/>
      <c r="M870" s="1"/>
      <c r="N870" s="1"/>
      <c r="O870" s="1"/>
      <c r="P870" s="1"/>
      <c r="Q870" s="1"/>
      <c r="R870" s="1"/>
      <c r="S870" s="1"/>
      <c r="T870" s="1"/>
      <c r="U870" s="1"/>
      <c r="V870" s="1"/>
      <c r="W870" s="1"/>
    </row>
    <row r="871" spans="1:23" ht="9.75" customHeight="1">
      <c r="A871" s="1"/>
      <c r="B871" s="1"/>
      <c r="C871" s="1"/>
      <c r="D871" s="1"/>
      <c r="E871" s="1"/>
      <c r="F871" s="1"/>
      <c r="G871" s="1"/>
      <c r="H871" s="1"/>
      <c r="I871" s="1"/>
      <c r="J871" s="1"/>
      <c r="K871" s="1"/>
      <c r="L871" s="1"/>
      <c r="M871" s="1"/>
      <c r="N871" s="1"/>
      <c r="O871" s="1"/>
      <c r="P871" s="1"/>
      <c r="Q871" s="1"/>
      <c r="R871" s="1"/>
      <c r="S871" s="1"/>
      <c r="T871" s="1"/>
      <c r="U871" s="1"/>
      <c r="V871" s="1"/>
      <c r="W871" s="1"/>
    </row>
    <row r="872" spans="1:23" ht="9.75" customHeight="1">
      <c r="A872" s="1"/>
      <c r="B872" s="1"/>
      <c r="C872" s="1"/>
      <c r="D872" s="1"/>
      <c r="E872" s="1"/>
      <c r="F872" s="1"/>
      <c r="G872" s="1"/>
      <c r="H872" s="1"/>
      <c r="I872" s="1"/>
      <c r="J872" s="1"/>
      <c r="K872" s="1"/>
      <c r="L872" s="1"/>
      <c r="M872" s="1"/>
      <c r="N872" s="1"/>
      <c r="O872" s="1"/>
      <c r="P872" s="1"/>
      <c r="Q872" s="1"/>
      <c r="R872" s="1"/>
      <c r="S872" s="1"/>
      <c r="T872" s="1"/>
      <c r="U872" s="1"/>
      <c r="V872" s="1"/>
      <c r="W872" s="1"/>
    </row>
    <row r="873" spans="1:23" ht="9.75" customHeight="1">
      <c r="A873" s="1"/>
      <c r="B873" s="1"/>
      <c r="C873" s="1"/>
      <c r="D873" s="1"/>
      <c r="E873" s="1"/>
      <c r="F873" s="1"/>
      <c r="G873" s="1"/>
      <c r="H873" s="1"/>
      <c r="I873" s="1"/>
      <c r="J873" s="1"/>
      <c r="K873" s="1"/>
      <c r="L873" s="1"/>
      <c r="M873" s="1"/>
      <c r="N873" s="1"/>
      <c r="O873" s="1"/>
      <c r="P873" s="1"/>
      <c r="Q873" s="1"/>
      <c r="R873" s="1"/>
      <c r="S873" s="1"/>
      <c r="T873" s="1"/>
      <c r="U873" s="1"/>
      <c r="V873" s="1"/>
      <c r="W873" s="1"/>
    </row>
    <row r="874" spans="1:23" ht="9.75" customHeight="1">
      <c r="A874" s="1"/>
      <c r="B874" s="1"/>
      <c r="C874" s="1"/>
      <c r="D874" s="1"/>
      <c r="E874" s="1"/>
      <c r="F874" s="1"/>
      <c r="G874" s="1"/>
      <c r="H874" s="1"/>
      <c r="I874" s="1"/>
      <c r="J874" s="1"/>
      <c r="K874" s="1"/>
      <c r="L874" s="1"/>
      <c r="M874" s="1"/>
      <c r="N874" s="1"/>
      <c r="O874" s="1"/>
      <c r="P874" s="1"/>
      <c r="Q874" s="1"/>
      <c r="R874" s="1"/>
      <c r="S874" s="1"/>
      <c r="T874" s="1"/>
      <c r="U874" s="1"/>
      <c r="V874" s="1"/>
      <c r="W874" s="1"/>
    </row>
    <row r="875" spans="1:23" ht="9.75" customHeight="1">
      <c r="A875" s="1"/>
      <c r="B875" s="1"/>
      <c r="C875" s="1"/>
      <c r="D875" s="1"/>
      <c r="E875" s="1"/>
      <c r="F875" s="1"/>
      <c r="G875" s="1"/>
      <c r="H875" s="1"/>
      <c r="I875" s="1"/>
      <c r="J875" s="1"/>
      <c r="K875" s="1"/>
      <c r="L875" s="1"/>
      <c r="M875" s="1"/>
      <c r="N875" s="1"/>
      <c r="O875" s="1"/>
      <c r="P875" s="1"/>
      <c r="Q875" s="1"/>
      <c r="R875" s="1"/>
      <c r="S875" s="1"/>
      <c r="T875" s="1"/>
      <c r="U875" s="1"/>
      <c r="V875" s="1"/>
      <c r="W875" s="1"/>
    </row>
    <row r="876" spans="1:23" ht="9.75" customHeight="1">
      <c r="A876" s="1"/>
      <c r="B876" s="1"/>
      <c r="C876" s="1"/>
      <c r="D876" s="1"/>
      <c r="E876" s="1"/>
      <c r="F876" s="1"/>
      <c r="G876" s="1"/>
      <c r="H876" s="1"/>
      <c r="I876" s="1"/>
      <c r="J876" s="1"/>
      <c r="K876" s="1"/>
      <c r="L876" s="1"/>
      <c r="M876" s="1"/>
      <c r="N876" s="1"/>
      <c r="O876" s="1"/>
      <c r="P876" s="1"/>
      <c r="Q876" s="1"/>
      <c r="R876" s="1"/>
      <c r="S876" s="1"/>
      <c r="T876" s="1"/>
      <c r="U876" s="1"/>
      <c r="V876" s="1"/>
      <c r="W876" s="1"/>
    </row>
    <row r="877" spans="1:23" ht="9.75" customHeight="1">
      <c r="A877" s="1"/>
      <c r="B877" s="1"/>
      <c r="C877" s="1"/>
      <c r="D877" s="1"/>
      <c r="E877" s="1"/>
      <c r="F877" s="1"/>
      <c r="G877" s="1"/>
      <c r="H877" s="1"/>
      <c r="I877" s="1"/>
      <c r="J877" s="1"/>
      <c r="K877" s="1"/>
      <c r="L877" s="1"/>
      <c r="M877" s="1"/>
      <c r="N877" s="1"/>
      <c r="O877" s="1"/>
      <c r="P877" s="1"/>
      <c r="Q877" s="1"/>
      <c r="R877" s="1"/>
      <c r="S877" s="1"/>
      <c r="T877" s="1"/>
      <c r="U877" s="1"/>
      <c r="V877" s="1"/>
      <c r="W877" s="1"/>
    </row>
    <row r="878" spans="1:23" ht="9.75" customHeight="1">
      <c r="A878" s="1"/>
      <c r="B878" s="1"/>
      <c r="C878" s="1"/>
      <c r="D878" s="1"/>
      <c r="E878" s="1"/>
      <c r="F878" s="1"/>
      <c r="G878" s="1"/>
      <c r="H878" s="1"/>
      <c r="I878" s="1"/>
      <c r="J878" s="1"/>
      <c r="K878" s="1"/>
      <c r="L878" s="1"/>
      <c r="M878" s="1"/>
      <c r="N878" s="1"/>
      <c r="O878" s="1"/>
      <c r="P878" s="1"/>
      <c r="Q878" s="1"/>
      <c r="R878" s="1"/>
      <c r="S878" s="1"/>
      <c r="T878" s="1"/>
      <c r="U878" s="1"/>
      <c r="V878" s="1"/>
      <c r="W878" s="1"/>
    </row>
    <row r="879" spans="1:23" ht="9.75" customHeight="1">
      <c r="A879" s="1"/>
      <c r="B879" s="1"/>
      <c r="C879" s="1"/>
      <c r="D879" s="1"/>
      <c r="E879" s="1"/>
      <c r="F879" s="1"/>
      <c r="G879" s="1"/>
      <c r="H879" s="1"/>
      <c r="I879" s="1"/>
      <c r="J879" s="1"/>
      <c r="K879" s="1"/>
      <c r="L879" s="1"/>
      <c r="M879" s="1"/>
      <c r="N879" s="1"/>
      <c r="O879" s="1"/>
      <c r="P879" s="1"/>
      <c r="Q879" s="1"/>
      <c r="R879" s="1"/>
      <c r="S879" s="1"/>
      <c r="T879" s="1"/>
      <c r="U879" s="1"/>
      <c r="V879" s="1"/>
      <c r="W879" s="1"/>
    </row>
    <row r="880" spans="1:23" ht="9.75" customHeight="1">
      <c r="A880" s="1"/>
      <c r="B880" s="1"/>
      <c r="C880" s="1"/>
      <c r="D880" s="1"/>
      <c r="E880" s="1"/>
      <c r="F880" s="1"/>
      <c r="G880" s="1"/>
      <c r="H880" s="1"/>
      <c r="I880" s="1"/>
      <c r="J880" s="1"/>
      <c r="K880" s="1"/>
      <c r="L880" s="1"/>
      <c r="M880" s="1"/>
      <c r="N880" s="1"/>
      <c r="O880" s="1"/>
      <c r="P880" s="1"/>
      <c r="Q880" s="1"/>
      <c r="R880" s="1"/>
      <c r="S880" s="1"/>
      <c r="T880" s="1"/>
      <c r="U880" s="1"/>
      <c r="V880" s="1"/>
      <c r="W880" s="1"/>
    </row>
    <row r="881" spans="1:23" ht="9.75" customHeight="1">
      <c r="A881" s="1"/>
      <c r="B881" s="1"/>
      <c r="C881" s="1"/>
      <c r="D881" s="1"/>
      <c r="E881" s="1"/>
      <c r="F881" s="1"/>
      <c r="G881" s="1"/>
      <c r="H881" s="1"/>
      <c r="I881" s="1"/>
      <c r="J881" s="1"/>
      <c r="K881" s="1"/>
      <c r="L881" s="1"/>
      <c r="M881" s="1"/>
      <c r="N881" s="1"/>
      <c r="O881" s="1"/>
      <c r="P881" s="1"/>
      <c r="Q881" s="1"/>
      <c r="R881" s="1"/>
      <c r="S881" s="1"/>
      <c r="T881" s="1"/>
      <c r="U881" s="1"/>
      <c r="V881" s="1"/>
      <c r="W881" s="1"/>
    </row>
    <row r="882" spans="1:23" ht="9.75" customHeight="1">
      <c r="A882" s="1"/>
      <c r="B882" s="1"/>
      <c r="C882" s="1"/>
      <c r="D882" s="1"/>
      <c r="E882" s="1"/>
      <c r="F882" s="1"/>
      <c r="G882" s="1"/>
      <c r="H882" s="1"/>
      <c r="I882" s="1"/>
      <c r="J882" s="1"/>
      <c r="K882" s="1"/>
      <c r="L882" s="1"/>
      <c r="M882" s="1"/>
      <c r="N882" s="1"/>
      <c r="O882" s="1"/>
      <c r="P882" s="1"/>
      <c r="Q882" s="1"/>
      <c r="R882" s="1"/>
      <c r="S882" s="1"/>
      <c r="T882" s="1"/>
      <c r="U882" s="1"/>
      <c r="V882" s="1"/>
      <c r="W882" s="1"/>
    </row>
    <row r="883" spans="1:23" ht="9.75" customHeight="1">
      <c r="A883" s="1"/>
      <c r="B883" s="1"/>
      <c r="C883" s="1"/>
      <c r="D883" s="1"/>
      <c r="E883" s="1"/>
      <c r="F883" s="1"/>
      <c r="G883" s="1"/>
      <c r="H883" s="1"/>
      <c r="I883" s="1"/>
      <c r="J883" s="1"/>
      <c r="K883" s="1"/>
      <c r="L883" s="1"/>
      <c r="M883" s="1"/>
      <c r="N883" s="1"/>
      <c r="O883" s="1"/>
      <c r="P883" s="1"/>
      <c r="Q883" s="1"/>
      <c r="R883" s="1"/>
      <c r="S883" s="1"/>
      <c r="T883" s="1"/>
      <c r="U883" s="1"/>
      <c r="V883" s="1"/>
      <c r="W883" s="1"/>
    </row>
    <row r="884" spans="1:23" ht="9.75" customHeight="1">
      <c r="A884" s="1"/>
      <c r="B884" s="1"/>
      <c r="C884" s="1"/>
      <c r="D884" s="1"/>
      <c r="E884" s="1"/>
      <c r="F884" s="1"/>
      <c r="G884" s="1"/>
      <c r="H884" s="1"/>
      <c r="I884" s="1"/>
      <c r="J884" s="1"/>
      <c r="K884" s="1"/>
      <c r="L884" s="1"/>
      <c r="M884" s="1"/>
      <c r="N884" s="1"/>
      <c r="O884" s="1"/>
      <c r="P884" s="1"/>
      <c r="Q884" s="1"/>
      <c r="R884" s="1"/>
      <c r="S884" s="1"/>
      <c r="T884" s="1"/>
      <c r="U884" s="1"/>
      <c r="V884" s="1"/>
      <c r="W884" s="1"/>
    </row>
    <row r="885" spans="1:23" ht="9.75" customHeight="1">
      <c r="A885" s="1"/>
      <c r="B885" s="1"/>
      <c r="C885" s="1"/>
      <c r="D885" s="1"/>
      <c r="E885" s="1"/>
      <c r="F885" s="1"/>
      <c r="G885" s="1"/>
      <c r="H885" s="1"/>
      <c r="I885" s="1"/>
      <c r="J885" s="1"/>
      <c r="K885" s="1"/>
      <c r="L885" s="1"/>
      <c r="M885" s="1"/>
      <c r="N885" s="1"/>
      <c r="O885" s="1"/>
      <c r="P885" s="1"/>
      <c r="Q885" s="1"/>
      <c r="R885" s="1"/>
      <c r="S885" s="1"/>
      <c r="T885" s="1"/>
      <c r="U885" s="1"/>
      <c r="V885" s="1"/>
      <c r="W885" s="1"/>
    </row>
    <row r="886" spans="1:23" ht="9.75" customHeight="1">
      <c r="A886" s="1"/>
      <c r="B886" s="1"/>
      <c r="C886" s="1"/>
      <c r="D886" s="1"/>
      <c r="E886" s="1"/>
      <c r="F886" s="1"/>
      <c r="G886" s="1"/>
      <c r="H886" s="1"/>
      <c r="I886" s="1"/>
      <c r="J886" s="1"/>
      <c r="K886" s="1"/>
      <c r="L886" s="1"/>
      <c r="M886" s="1"/>
      <c r="N886" s="1"/>
      <c r="O886" s="1"/>
      <c r="P886" s="1"/>
      <c r="Q886" s="1"/>
      <c r="R886" s="1"/>
      <c r="S886" s="1"/>
      <c r="T886" s="1"/>
      <c r="U886" s="1"/>
      <c r="V886" s="1"/>
      <c r="W886" s="1"/>
    </row>
    <row r="887" spans="1:23" ht="9.75" customHeight="1">
      <c r="A887" s="1"/>
      <c r="B887" s="1"/>
      <c r="C887" s="1"/>
      <c r="D887" s="1"/>
      <c r="E887" s="1"/>
      <c r="F887" s="1"/>
      <c r="G887" s="1"/>
      <c r="H887" s="1"/>
      <c r="I887" s="1"/>
      <c r="J887" s="1"/>
      <c r="K887" s="1"/>
      <c r="L887" s="1"/>
      <c r="M887" s="1"/>
      <c r="N887" s="1"/>
      <c r="O887" s="1"/>
      <c r="P887" s="1"/>
      <c r="Q887" s="1"/>
      <c r="R887" s="1"/>
      <c r="S887" s="1"/>
      <c r="T887" s="1"/>
      <c r="U887" s="1"/>
      <c r="V887" s="1"/>
      <c r="W887" s="1"/>
    </row>
    <row r="888" spans="1:23" ht="9.75" customHeight="1">
      <c r="A888" s="1"/>
      <c r="B888" s="1"/>
      <c r="C888" s="1"/>
      <c r="D888" s="1"/>
      <c r="E888" s="1"/>
      <c r="F888" s="1"/>
      <c r="G888" s="1"/>
      <c r="H888" s="1"/>
      <c r="I888" s="1"/>
      <c r="J888" s="1"/>
      <c r="K888" s="1"/>
      <c r="L888" s="1"/>
      <c r="M888" s="1"/>
      <c r="N888" s="1"/>
      <c r="O888" s="1"/>
      <c r="P888" s="1"/>
      <c r="Q888" s="1"/>
      <c r="R888" s="1"/>
      <c r="S888" s="1"/>
      <c r="T888" s="1"/>
      <c r="U888" s="1"/>
      <c r="V888" s="1"/>
      <c r="W888" s="1"/>
    </row>
    <row r="889" spans="1:23" ht="9.75" customHeight="1">
      <c r="A889" s="1"/>
      <c r="B889" s="1"/>
      <c r="C889" s="1"/>
      <c r="D889" s="1"/>
      <c r="E889" s="1"/>
      <c r="F889" s="1"/>
      <c r="G889" s="1"/>
      <c r="H889" s="1"/>
      <c r="I889" s="1"/>
      <c r="J889" s="1"/>
      <c r="K889" s="1"/>
      <c r="L889" s="1"/>
      <c r="M889" s="1"/>
      <c r="N889" s="1"/>
      <c r="O889" s="1"/>
      <c r="P889" s="1"/>
      <c r="Q889" s="1"/>
      <c r="R889" s="1"/>
      <c r="S889" s="1"/>
      <c r="T889" s="1"/>
      <c r="U889" s="1"/>
      <c r="V889" s="1"/>
      <c r="W889" s="1"/>
    </row>
    <row r="890" spans="1:23" ht="9.75" customHeight="1">
      <c r="A890" s="1"/>
      <c r="B890" s="1"/>
      <c r="C890" s="1"/>
      <c r="D890" s="1"/>
      <c r="E890" s="1"/>
      <c r="F890" s="1"/>
      <c r="G890" s="1"/>
      <c r="H890" s="1"/>
      <c r="I890" s="1"/>
      <c r="J890" s="1"/>
      <c r="K890" s="1"/>
      <c r="L890" s="1"/>
      <c r="M890" s="1"/>
      <c r="N890" s="1"/>
      <c r="O890" s="1"/>
      <c r="P890" s="1"/>
      <c r="Q890" s="1"/>
      <c r="R890" s="1"/>
      <c r="S890" s="1"/>
      <c r="T890" s="1"/>
      <c r="U890" s="1"/>
      <c r="V890" s="1"/>
      <c r="W890" s="1"/>
    </row>
    <row r="891" spans="1:23" ht="9.75" customHeight="1">
      <c r="A891" s="1"/>
      <c r="B891" s="1"/>
      <c r="C891" s="1"/>
      <c r="D891" s="1"/>
      <c r="E891" s="1"/>
      <c r="F891" s="1"/>
      <c r="G891" s="1"/>
      <c r="H891" s="1"/>
      <c r="I891" s="1"/>
      <c r="J891" s="1"/>
      <c r="K891" s="1"/>
      <c r="L891" s="1"/>
      <c r="M891" s="1"/>
      <c r="N891" s="1"/>
      <c r="O891" s="1"/>
      <c r="P891" s="1"/>
      <c r="Q891" s="1"/>
      <c r="R891" s="1"/>
      <c r="S891" s="1"/>
      <c r="T891" s="1"/>
      <c r="U891" s="1"/>
      <c r="V891" s="1"/>
      <c r="W891" s="1"/>
    </row>
    <row r="892" spans="1:23" ht="9.75" customHeight="1">
      <c r="A892" s="1"/>
      <c r="B892" s="1"/>
      <c r="C892" s="1"/>
      <c r="D892" s="1"/>
      <c r="E892" s="1"/>
      <c r="F892" s="1"/>
      <c r="G892" s="1"/>
      <c r="H892" s="1"/>
      <c r="I892" s="1"/>
      <c r="J892" s="1"/>
      <c r="K892" s="1"/>
      <c r="L892" s="1"/>
      <c r="M892" s="1"/>
      <c r="N892" s="1"/>
      <c r="O892" s="1"/>
      <c r="P892" s="1"/>
      <c r="Q892" s="1"/>
      <c r="R892" s="1"/>
      <c r="S892" s="1"/>
      <c r="T892" s="1"/>
      <c r="U892" s="1"/>
      <c r="V892" s="1"/>
      <c r="W892" s="1"/>
    </row>
    <row r="893" spans="1:23" ht="9.75" customHeight="1">
      <c r="A893" s="1"/>
      <c r="B893" s="1"/>
      <c r="C893" s="1"/>
      <c r="D893" s="1"/>
      <c r="E893" s="1"/>
      <c r="F893" s="1"/>
      <c r="G893" s="1"/>
      <c r="H893" s="1"/>
      <c r="I893" s="1"/>
      <c r="J893" s="1"/>
      <c r="K893" s="1"/>
      <c r="L893" s="1"/>
      <c r="M893" s="1"/>
      <c r="N893" s="1"/>
      <c r="O893" s="1"/>
      <c r="P893" s="1"/>
      <c r="Q893" s="1"/>
      <c r="R893" s="1"/>
      <c r="S893" s="1"/>
      <c r="T893" s="1"/>
      <c r="U893" s="1"/>
      <c r="V893" s="1"/>
      <c r="W893" s="1"/>
    </row>
    <row r="894" spans="1:23" ht="9.75" customHeight="1">
      <c r="A894" s="1"/>
      <c r="B894" s="1"/>
      <c r="C894" s="1"/>
      <c r="D894" s="1"/>
      <c r="E894" s="1"/>
      <c r="F894" s="1"/>
      <c r="G894" s="1"/>
      <c r="H894" s="1"/>
      <c r="I894" s="1"/>
      <c r="J894" s="1"/>
      <c r="K894" s="1"/>
      <c r="L894" s="1"/>
      <c r="M894" s="1"/>
      <c r="N894" s="1"/>
      <c r="O894" s="1"/>
      <c r="P894" s="1"/>
      <c r="Q894" s="1"/>
      <c r="R894" s="1"/>
      <c r="S894" s="1"/>
      <c r="T894" s="1"/>
      <c r="U894" s="1"/>
      <c r="V894" s="1"/>
      <c r="W894" s="1"/>
    </row>
    <row r="895" spans="1:23" ht="9.75" customHeight="1">
      <c r="A895" s="1"/>
      <c r="B895" s="1"/>
      <c r="C895" s="1"/>
      <c r="D895" s="1"/>
      <c r="E895" s="1"/>
      <c r="F895" s="1"/>
      <c r="G895" s="1"/>
      <c r="H895" s="1"/>
      <c r="I895" s="1"/>
      <c r="J895" s="1"/>
      <c r="K895" s="1"/>
      <c r="L895" s="1"/>
      <c r="M895" s="1"/>
      <c r="N895" s="1"/>
      <c r="O895" s="1"/>
      <c r="P895" s="1"/>
      <c r="Q895" s="1"/>
      <c r="R895" s="1"/>
      <c r="S895" s="1"/>
      <c r="T895" s="1"/>
      <c r="U895" s="1"/>
      <c r="V895" s="1"/>
      <c r="W895" s="1"/>
    </row>
    <row r="896" spans="1:23" ht="9.75" customHeight="1">
      <c r="A896" s="1"/>
      <c r="B896" s="1"/>
      <c r="C896" s="1"/>
      <c r="D896" s="1"/>
      <c r="E896" s="1"/>
      <c r="F896" s="1"/>
      <c r="G896" s="1"/>
      <c r="H896" s="1"/>
      <c r="I896" s="1"/>
      <c r="J896" s="1"/>
      <c r="K896" s="1"/>
      <c r="L896" s="1"/>
      <c r="M896" s="1"/>
      <c r="N896" s="1"/>
      <c r="O896" s="1"/>
      <c r="P896" s="1"/>
      <c r="Q896" s="1"/>
      <c r="R896" s="1"/>
      <c r="S896" s="1"/>
      <c r="T896" s="1"/>
      <c r="U896" s="1"/>
      <c r="V896" s="1"/>
      <c r="W896" s="1"/>
    </row>
    <row r="897" spans="1:23" ht="9.75" customHeight="1">
      <c r="A897" s="1"/>
      <c r="B897" s="1"/>
      <c r="C897" s="1"/>
      <c r="D897" s="1"/>
      <c r="E897" s="1"/>
      <c r="F897" s="1"/>
      <c r="G897" s="1"/>
      <c r="H897" s="1"/>
      <c r="I897" s="1"/>
      <c r="J897" s="1"/>
      <c r="K897" s="1"/>
      <c r="L897" s="1"/>
      <c r="M897" s="1"/>
      <c r="N897" s="1"/>
      <c r="O897" s="1"/>
      <c r="P897" s="1"/>
      <c r="Q897" s="1"/>
      <c r="R897" s="1"/>
      <c r="S897" s="1"/>
      <c r="T897" s="1"/>
      <c r="U897" s="1"/>
      <c r="V897" s="1"/>
      <c r="W897" s="1"/>
    </row>
    <row r="898" spans="1:23" ht="9.75" customHeight="1">
      <c r="A898" s="1"/>
      <c r="B898" s="1"/>
      <c r="C898" s="1"/>
      <c r="D898" s="1"/>
      <c r="E898" s="1"/>
      <c r="F898" s="1"/>
      <c r="G898" s="1"/>
      <c r="H898" s="1"/>
      <c r="I898" s="1"/>
      <c r="J898" s="1"/>
      <c r="K898" s="1"/>
      <c r="L898" s="1"/>
      <c r="M898" s="1"/>
      <c r="N898" s="1"/>
      <c r="O898" s="1"/>
      <c r="P898" s="1"/>
      <c r="Q898" s="1"/>
      <c r="R898" s="1"/>
      <c r="S898" s="1"/>
      <c r="T898" s="1"/>
      <c r="U898" s="1"/>
      <c r="V898" s="1"/>
      <c r="W898" s="1"/>
    </row>
    <row r="899" spans="1:23" ht="9.75" customHeight="1">
      <c r="A899" s="1"/>
      <c r="B899" s="1"/>
      <c r="C899" s="1"/>
      <c r="D899" s="1"/>
      <c r="E899" s="1"/>
      <c r="F899" s="1"/>
      <c r="G899" s="1"/>
      <c r="H899" s="1"/>
      <c r="I899" s="1"/>
      <c r="J899" s="1"/>
      <c r="K899" s="1"/>
      <c r="L899" s="1"/>
      <c r="M899" s="1"/>
      <c r="N899" s="1"/>
      <c r="O899" s="1"/>
      <c r="P899" s="1"/>
      <c r="Q899" s="1"/>
      <c r="R899" s="1"/>
      <c r="S899" s="1"/>
      <c r="T899" s="1"/>
      <c r="U899" s="1"/>
      <c r="V899" s="1"/>
      <c r="W899" s="1"/>
    </row>
    <row r="900" spans="1:23" ht="9.75" customHeight="1">
      <c r="A900" s="1"/>
      <c r="B900" s="1"/>
      <c r="C900" s="1"/>
      <c r="D900" s="1"/>
      <c r="E900" s="1"/>
      <c r="F900" s="1"/>
      <c r="G900" s="1"/>
      <c r="H900" s="1"/>
      <c r="I900" s="1"/>
      <c r="J900" s="1"/>
      <c r="K900" s="1"/>
      <c r="L900" s="1"/>
      <c r="M900" s="1"/>
      <c r="N900" s="1"/>
      <c r="O900" s="1"/>
      <c r="P900" s="1"/>
      <c r="Q900" s="1"/>
      <c r="R900" s="1"/>
      <c r="S900" s="1"/>
      <c r="T900" s="1"/>
      <c r="U900" s="1"/>
      <c r="V900" s="1"/>
      <c r="W900" s="1"/>
    </row>
    <row r="901" spans="1:23" ht="9.75" customHeight="1">
      <c r="A901" s="1"/>
      <c r="B901" s="1"/>
      <c r="C901" s="1"/>
      <c r="D901" s="1"/>
      <c r="E901" s="1"/>
      <c r="F901" s="1"/>
      <c r="G901" s="1"/>
      <c r="H901" s="1"/>
      <c r="I901" s="1"/>
      <c r="J901" s="1"/>
      <c r="K901" s="1"/>
      <c r="L901" s="1"/>
      <c r="M901" s="1"/>
      <c r="N901" s="1"/>
      <c r="O901" s="1"/>
      <c r="P901" s="1"/>
      <c r="Q901" s="1"/>
      <c r="R901" s="1"/>
      <c r="S901" s="1"/>
      <c r="T901" s="1"/>
      <c r="U901" s="1"/>
      <c r="V901" s="1"/>
      <c r="W901" s="1"/>
    </row>
    <row r="902" spans="1:23" ht="9.75" customHeight="1">
      <c r="A902" s="1"/>
      <c r="B902" s="1"/>
      <c r="C902" s="1"/>
      <c r="D902" s="1"/>
      <c r="E902" s="1"/>
      <c r="F902" s="1"/>
      <c r="G902" s="1"/>
      <c r="H902" s="1"/>
      <c r="I902" s="1"/>
      <c r="J902" s="1"/>
      <c r="K902" s="1"/>
      <c r="L902" s="1"/>
      <c r="M902" s="1"/>
      <c r="N902" s="1"/>
      <c r="O902" s="1"/>
      <c r="P902" s="1"/>
      <c r="Q902" s="1"/>
      <c r="R902" s="1"/>
      <c r="S902" s="1"/>
      <c r="T902" s="1"/>
      <c r="U902" s="1"/>
      <c r="V902" s="1"/>
      <c r="W902" s="1"/>
    </row>
    <row r="903" spans="1:23" ht="9.75" customHeight="1">
      <c r="A903" s="1"/>
      <c r="B903" s="1"/>
      <c r="C903" s="1"/>
      <c r="D903" s="1"/>
      <c r="E903" s="1"/>
      <c r="F903" s="1"/>
      <c r="G903" s="1"/>
      <c r="H903" s="1"/>
      <c r="I903" s="1"/>
      <c r="J903" s="1"/>
      <c r="K903" s="1"/>
      <c r="L903" s="1"/>
      <c r="M903" s="1"/>
      <c r="N903" s="1"/>
      <c r="O903" s="1"/>
      <c r="P903" s="1"/>
      <c r="Q903" s="1"/>
      <c r="R903" s="1"/>
      <c r="S903" s="1"/>
      <c r="T903" s="1"/>
      <c r="U903" s="1"/>
      <c r="V903" s="1"/>
      <c r="W903" s="1"/>
    </row>
    <row r="904" spans="1:23" ht="9.75" customHeight="1">
      <c r="A904" s="1"/>
      <c r="B904" s="1"/>
      <c r="C904" s="1"/>
      <c r="D904" s="1"/>
      <c r="E904" s="1"/>
      <c r="F904" s="1"/>
      <c r="G904" s="1"/>
      <c r="H904" s="1"/>
      <c r="I904" s="1"/>
      <c r="J904" s="1"/>
      <c r="K904" s="1"/>
      <c r="L904" s="1"/>
      <c r="M904" s="1"/>
      <c r="N904" s="1"/>
      <c r="O904" s="1"/>
      <c r="P904" s="1"/>
      <c r="Q904" s="1"/>
      <c r="R904" s="1"/>
      <c r="S904" s="1"/>
      <c r="T904" s="1"/>
      <c r="U904" s="1"/>
      <c r="V904" s="1"/>
      <c r="W904" s="1"/>
    </row>
    <row r="905" spans="1:23" ht="9.75" customHeight="1">
      <c r="A905" s="1"/>
      <c r="B905" s="1"/>
      <c r="C905" s="1"/>
      <c r="D905" s="1"/>
      <c r="E905" s="1"/>
      <c r="F905" s="1"/>
      <c r="G905" s="1"/>
      <c r="H905" s="1"/>
      <c r="I905" s="1"/>
      <c r="J905" s="1"/>
      <c r="K905" s="1"/>
      <c r="L905" s="1"/>
      <c r="M905" s="1"/>
      <c r="N905" s="1"/>
      <c r="O905" s="1"/>
      <c r="P905" s="1"/>
      <c r="Q905" s="1"/>
      <c r="R905" s="1"/>
      <c r="S905" s="1"/>
      <c r="T905" s="1"/>
      <c r="U905" s="1"/>
      <c r="V905" s="1"/>
      <c r="W905" s="1"/>
    </row>
    <row r="906" spans="1:23" ht="9.75" customHeight="1">
      <c r="A906" s="1"/>
      <c r="B906" s="1"/>
      <c r="C906" s="1"/>
      <c r="D906" s="1"/>
      <c r="E906" s="1"/>
      <c r="F906" s="1"/>
      <c r="G906" s="1"/>
      <c r="H906" s="1"/>
      <c r="I906" s="1"/>
      <c r="J906" s="1"/>
      <c r="K906" s="1"/>
      <c r="L906" s="1"/>
      <c r="M906" s="1"/>
      <c r="N906" s="1"/>
      <c r="O906" s="1"/>
      <c r="P906" s="1"/>
      <c r="Q906" s="1"/>
      <c r="R906" s="1"/>
      <c r="S906" s="1"/>
      <c r="T906" s="1"/>
      <c r="U906" s="1"/>
      <c r="V906" s="1"/>
      <c r="W906" s="1"/>
    </row>
    <row r="907" spans="1:23" ht="9.75" customHeight="1">
      <c r="A907" s="1"/>
      <c r="B907" s="1"/>
      <c r="C907" s="1"/>
      <c r="D907" s="1"/>
      <c r="E907" s="1"/>
      <c r="F907" s="1"/>
      <c r="G907" s="1"/>
      <c r="H907" s="1"/>
      <c r="I907" s="1"/>
      <c r="J907" s="1"/>
      <c r="K907" s="1"/>
      <c r="L907" s="1"/>
      <c r="M907" s="1"/>
      <c r="N907" s="1"/>
      <c r="O907" s="1"/>
      <c r="P907" s="1"/>
      <c r="Q907" s="1"/>
      <c r="R907" s="1"/>
      <c r="S907" s="1"/>
      <c r="T907" s="1"/>
      <c r="U907" s="1"/>
      <c r="V907" s="1"/>
      <c r="W907" s="1"/>
    </row>
    <row r="908" spans="1:23" ht="9.75" customHeight="1">
      <c r="A908" s="1"/>
      <c r="B908" s="1"/>
      <c r="C908" s="1"/>
      <c r="D908" s="1"/>
      <c r="E908" s="1"/>
      <c r="F908" s="1"/>
      <c r="G908" s="1"/>
      <c r="H908" s="1"/>
      <c r="I908" s="1"/>
      <c r="J908" s="1"/>
      <c r="K908" s="1"/>
      <c r="L908" s="1"/>
      <c r="M908" s="1"/>
      <c r="N908" s="1"/>
      <c r="O908" s="1"/>
      <c r="P908" s="1"/>
      <c r="Q908" s="1"/>
      <c r="R908" s="1"/>
      <c r="S908" s="1"/>
      <c r="T908" s="1"/>
      <c r="U908" s="1"/>
      <c r="V908" s="1"/>
      <c r="W908" s="1"/>
    </row>
    <row r="909" spans="1:23" ht="9.75" customHeight="1">
      <c r="A909" s="1"/>
      <c r="B909" s="1"/>
      <c r="C909" s="1"/>
      <c r="D909" s="1"/>
      <c r="E909" s="1"/>
      <c r="F909" s="1"/>
      <c r="G909" s="1"/>
      <c r="H909" s="1"/>
      <c r="I909" s="1"/>
      <c r="J909" s="1"/>
      <c r="K909" s="1"/>
      <c r="L909" s="1"/>
      <c r="M909" s="1"/>
      <c r="N909" s="1"/>
      <c r="O909" s="1"/>
      <c r="P909" s="1"/>
      <c r="Q909" s="1"/>
      <c r="R909" s="1"/>
      <c r="S909" s="1"/>
      <c r="T909" s="1"/>
      <c r="U909" s="1"/>
      <c r="V909" s="1"/>
      <c r="W909" s="1"/>
    </row>
    <row r="910" spans="1:23" ht="9.75" customHeight="1">
      <c r="A910" s="1"/>
      <c r="B910" s="1"/>
      <c r="C910" s="1"/>
      <c r="D910" s="1"/>
      <c r="E910" s="1"/>
      <c r="F910" s="1"/>
      <c r="G910" s="1"/>
      <c r="H910" s="1"/>
      <c r="I910" s="1"/>
      <c r="J910" s="1"/>
      <c r="K910" s="1"/>
      <c r="L910" s="1"/>
      <c r="M910" s="1"/>
      <c r="N910" s="1"/>
      <c r="O910" s="1"/>
      <c r="P910" s="1"/>
      <c r="Q910" s="1"/>
      <c r="R910" s="1"/>
      <c r="S910" s="1"/>
      <c r="T910" s="1"/>
      <c r="U910" s="1"/>
      <c r="V910" s="1"/>
      <c r="W910" s="1"/>
    </row>
    <row r="911" spans="1:23" ht="9.75" customHeight="1">
      <c r="A911" s="1"/>
      <c r="B911" s="1"/>
      <c r="C911" s="1"/>
      <c r="D911" s="1"/>
      <c r="E911" s="1"/>
      <c r="F911" s="1"/>
      <c r="G911" s="1"/>
      <c r="H911" s="1"/>
      <c r="I911" s="1"/>
      <c r="J911" s="1"/>
      <c r="K911" s="1"/>
      <c r="L911" s="1"/>
      <c r="M911" s="1"/>
      <c r="N911" s="1"/>
      <c r="O911" s="1"/>
      <c r="P911" s="1"/>
      <c r="Q911" s="1"/>
      <c r="R911" s="1"/>
      <c r="S911" s="1"/>
      <c r="T911" s="1"/>
      <c r="U911" s="1"/>
      <c r="V911" s="1"/>
      <c r="W911" s="1"/>
    </row>
    <row r="912" spans="1:23" ht="9.75" customHeight="1">
      <c r="A912" s="1"/>
      <c r="B912" s="1"/>
      <c r="C912" s="1"/>
      <c r="D912" s="1"/>
      <c r="E912" s="1"/>
      <c r="F912" s="1"/>
      <c r="G912" s="1"/>
      <c r="H912" s="1"/>
      <c r="I912" s="1"/>
      <c r="J912" s="1"/>
      <c r="K912" s="1"/>
      <c r="L912" s="1"/>
      <c r="M912" s="1"/>
      <c r="N912" s="1"/>
      <c r="O912" s="1"/>
      <c r="P912" s="1"/>
      <c r="Q912" s="1"/>
      <c r="R912" s="1"/>
      <c r="S912" s="1"/>
      <c r="T912" s="1"/>
      <c r="U912" s="1"/>
      <c r="V912" s="1"/>
      <c r="W912" s="1"/>
    </row>
    <row r="913" spans="1:23" ht="9.75" customHeight="1">
      <c r="A913" s="1"/>
      <c r="B913" s="1"/>
      <c r="C913" s="1"/>
      <c r="D913" s="1"/>
      <c r="E913" s="1"/>
      <c r="F913" s="1"/>
      <c r="G913" s="1"/>
      <c r="H913" s="1"/>
      <c r="I913" s="1"/>
      <c r="J913" s="1"/>
      <c r="K913" s="1"/>
      <c r="L913" s="1"/>
      <c r="M913" s="1"/>
      <c r="N913" s="1"/>
      <c r="O913" s="1"/>
      <c r="P913" s="1"/>
      <c r="Q913" s="1"/>
      <c r="R913" s="1"/>
      <c r="S913" s="1"/>
      <c r="T913" s="1"/>
      <c r="U913" s="1"/>
      <c r="V913" s="1"/>
      <c r="W913" s="1"/>
    </row>
    <row r="914" spans="1:23" ht="9.75" customHeight="1">
      <c r="A914" s="1"/>
      <c r="B914" s="1"/>
      <c r="C914" s="1"/>
      <c r="D914" s="1"/>
      <c r="E914" s="1"/>
      <c r="F914" s="1"/>
      <c r="G914" s="1"/>
      <c r="H914" s="1"/>
      <c r="I914" s="1"/>
      <c r="J914" s="1"/>
      <c r="K914" s="1"/>
      <c r="L914" s="1"/>
      <c r="M914" s="1"/>
      <c r="N914" s="1"/>
      <c r="O914" s="1"/>
      <c r="P914" s="1"/>
      <c r="Q914" s="1"/>
      <c r="R914" s="1"/>
      <c r="S914" s="1"/>
      <c r="T914" s="1"/>
      <c r="U914" s="1"/>
      <c r="V914" s="1"/>
      <c r="W914" s="1"/>
    </row>
    <row r="915" spans="1:23" ht="9.75" customHeight="1">
      <c r="A915" s="1"/>
      <c r="B915" s="1"/>
      <c r="C915" s="1"/>
      <c r="D915" s="1"/>
      <c r="E915" s="1"/>
      <c r="F915" s="1"/>
      <c r="G915" s="1"/>
      <c r="H915" s="1"/>
      <c r="I915" s="1"/>
      <c r="J915" s="1"/>
      <c r="K915" s="1"/>
      <c r="L915" s="1"/>
      <c r="M915" s="1"/>
      <c r="N915" s="1"/>
      <c r="O915" s="1"/>
      <c r="P915" s="1"/>
      <c r="Q915" s="1"/>
      <c r="R915" s="1"/>
      <c r="S915" s="1"/>
      <c r="T915" s="1"/>
      <c r="U915" s="1"/>
      <c r="V915" s="1"/>
      <c r="W915" s="1"/>
    </row>
    <row r="916" spans="1:23" ht="9.75" customHeight="1">
      <c r="A916" s="1"/>
      <c r="B916" s="1"/>
      <c r="C916" s="1"/>
      <c r="D916" s="1"/>
      <c r="E916" s="1"/>
      <c r="F916" s="1"/>
      <c r="G916" s="1"/>
      <c r="H916" s="1"/>
      <c r="I916" s="1"/>
      <c r="J916" s="1"/>
      <c r="K916" s="1"/>
      <c r="L916" s="1"/>
      <c r="M916" s="1"/>
      <c r="N916" s="1"/>
      <c r="O916" s="1"/>
      <c r="P916" s="1"/>
      <c r="Q916" s="1"/>
      <c r="R916" s="1"/>
      <c r="S916" s="1"/>
      <c r="T916" s="1"/>
      <c r="U916" s="1"/>
      <c r="V916" s="1"/>
      <c r="W916" s="1"/>
    </row>
    <row r="917" spans="1:23" ht="9.75" customHeight="1">
      <c r="A917" s="1"/>
      <c r="B917" s="1"/>
      <c r="C917" s="1"/>
      <c r="D917" s="1"/>
      <c r="E917" s="1"/>
      <c r="F917" s="1"/>
      <c r="G917" s="1"/>
      <c r="H917" s="1"/>
      <c r="I917" s="1"/>
      <c r="J917" s="1"/>
      <c r="K917" s="1"/>
      <c r="L917" s="1"/>
      <c r="M917" s="1"/>
      <c r="N917" s="1"/>
      <c r="O917" s="1"/>
      <c r="P917" s="1"/>
      <c r="Q917" s="1"/>
      <c r="R917" s="1"/>
      <c r="S917" s="1"/>
      <c r="T917" s="1"/>
      <c r="U917" s="1"/>
      <c r="V917" s="1"/>
      <c r="W917" s="1"/>
    </row>
    <row r="918" spans="1:23" ht="9.75" customHeight="1">
      <c r="A918" s="1"/>
      <c r="B918" s="1"/>
      <c r="C918" s="1"/>
      <c r="D918" s="1"/>
      <c r="E918" s="1"/>
      <c r="F918" s="1"/>
      <c r="G918" s="1"/>
      <c r="H918" s="1"/>
      <c r="I918" s="1"/>
      <c r="J918" s="1"/>
      <c r="K918" s="1"/>
      <c r="L918" s="1"/>
      <c r="M918" s="1"/>
      <c r="N918" s="1"/>
      <c r="O918" s="1"/>
      <c r="P918" s="1"/>
      <c r="Q918" s="1"/>
      <c r="R918" s="1"/>
      <c r="S918" s="1"/>
      <c r="T918" s="1"/>
      <c r="U918" s="1"/>
      <c r="V918" s="1"/>
      <c r="W918" s="1"/>
    </row>
    <row r="919" spans="1:23" ht="9.75" customHeight="1">
      <c r="A919" s="1"/>
      <c r="B919" s="1"/>
      <c r="C919" s="1"/>
      <c r="D919" s="1"/>
      <c r="E919" s="1"/>
      <c r="F919" s="1"/>
      <c r="G919" s="1"/>
      <c r="H919" s="1"/>
      <c r="I919" s="1"/>
      <c r="J919" s="1"/>
      <c r="K919" s="1"/>
      <c r="L919" s="1"/>
      <c r="M919" s="1"/>
      <c r="N919" s="1"/>
      <c r="O919" s="1"/>
      <c r="P919" s="1"/>
      <c r="Q919" s="1"/>
      <c r="R919" s="1"/>
      <c r="S919" s="1"/>
      <c r="T919" s="1"/>
      <c r="U919" s="1"/>
      <c r="V919" s="1"/>
      <c r="W919" s="1"/>
    </row>
    <row r="920" spans="1:23" ht="9.75" customHeight="1">
      <c r="A920" s="1"/>
      <c r="B920" s="1"/>
      <c r="C920" s="1"/>
      <c r="D920" s="1"/>
      <c r="E920" s="1"/>
      <c r="F920" s="1"/>
      <c r="G920" s="1"/>
      <c r="H920" s="1"/>
      <c r="I920" s="1"/>
      <c r="J920" s="1"/>
      <c r="K920" s="1"/>
      <c r="L920" s="1"/>
      <c r="M920" s="1"/>
      <c r="N920" s="1"/>
      <c r="O920" s="1"/>
      <c r="P920" s="1"/>
      <c r="Q920" s="1"/>
      <c r="R920" s="1"/>
      <c r="S920" s="1"/>
      <c r="T920" s="1"/>
      <c r="U920" s="1"/>
      <c r="V920" s="1"/>
      <c r="W920" s="1"/>
    </row>
    <row r="921" spans="1:23" ht="9.75" customHeight="1">
      <c r="A921" s="1"/>
      <c r="B921" s="1"/>
      <c r="C921" s="1"/>
      <c r="D921" s="1"/>
      <c r="E921" s="1"/>
      <c r="F921" s="1"/>
      <c r="G921" s="1"/>
      <c r="H921" s="1"/>
      <c r="I921" s="1"/>
      <c r="J921" s="1"/>
      <c r="K921" s="1"/>
      <c r="L921" s="1"/>
      <c r="M921" s="1"/>
      <c r="N921" s="1"/>
      <c r="O921" s="1"/>
      <c r="P921" s="1"/>
      <c r="Q921" s="1"/>
      <c r="R921" s="1"/>
      <c r="S921" s="1"/>
      <c r="T921" s="1"/>
      <c r="U921" s="1"/>
      <c r="V921" s="1"/>
      <c r="W921" s="1"/>
    </row>
    <row r="922" spans="1:23" ht="9.75" customHeight="1">
      <c r="A922" s="1"/>
      <c r="B922" s="1"/>
      <c r="C922" s="1"/>
      <c r="D922" s="1"/>
      <c r="E922" s="1"/>
      <c r="F922" s="1"/>
      <c r="G922" s="1"/>
      <c r="H922" s="1"/>
      <c r="I922" s="1"/>
      <c r="J922" s="1"/>
      <c r="K922" s="1"/>
      <c r="L922" s="1"/>
      <c r="M922" s="1"/>
      <c r="N922" s="1"/>
      <c r="O922" s="1"/>
      <c r="P922" s="1"/>
      <c r="Q922" s="1"/>
      <c r="R922" s="1"/>
      <c r="S922" s="1"/>
      <c r="T922" s="1"/>
      <c r="U922" s="1"/>
      <c r="V922" s="1"/>
      <c r="W922" s="1"/>
    </row>
    <row r="923" spans="1:23" ht="9.75" customHeight="1">
      <c r="A923" s="1"/>
      <c r="B923" s="1"/>
      <c r="C923" s="1"/>
      <c r="D923" s="1"/>
      <c r="E923" s="1"/>
      <c r="F923" s="1"/>
      <c r="G923" s="1"/>
      <c r="H923" s="1"/>
      <c r="I923" s="1"/>
      <c r="J923" s="1"/>
      <c r="K923" s="1"/>
      <c r="L923" s="1"/>
      <c r="M923" s="1"/>
      <c r="N923" s="1"/>
      <c r="O923" s="1"/>
      <c r="P923" s="1"/>
      <c r="Q923" s="1"/>
      <c r="R923" s="1"/>
      <c r="S923" s="1"/>
      <c r="T923" s="1"/>
      <c r="U923" s="1"/>
      <c r="V923" s="1"/>
      <c r="W923" s="1"/>
    </row>
    <row r="924" spans="1:23" ht="9.75" customHeight="1">
      <c r="A924" s="1"/>
      <c r="B924" s="1"/>
      <c r="C924" s="1"/>
      <c r="D924" s="1"/>
      <c r="E924" s="1"/>
      <c r="F924" s="1"/>
      <c r="G924" s="1"/>
      <c r="H924" s="1"/>
      <c r="I924" s="1"/>
      <c r="J924" s="1"/>
      <c r="K924" s="1"/>
      <c r="L924" s="1"/>
      <c r="M924" s="1"/>
      <c r="N924" s="1"/>
      <c r="O924" s="1"/>
      <c r="P924" s="1"/>
      <c r="Q924" s="1"/>
      <c r="R924" s="1"/>
      <c r="S924" s="1"/>
      <c r="T924" s="1"/>
      <c r="U924" s="1"/>
      <c r="V924" s="1"/>
      <c r="W924" s="1"/>
    </row>
    <row r="925" spans="1:23" ht="9.75" customHeight="1">
      <c r="A925" s="1"/>
      <c r="B925" s="1"/>
      <c r="C925" s="1"/>
      <c r="D925" s="1"/>
      <c r="E925" s="1"/>
      <c r="F925" s="1"/>
      <c r="G925" s="1"/>
      <c r="H925" s="1"/>
      <c r="I925" s="1"/>
      <c r="J925" s="1"/>
      <c r="K925" s="1"/>
      <c r="L925" s="1"/>
      <c r="M925" s="1"/>
      <c r="N925" s="1"/>
      <c r="O925" s="1"/>
      <c r="P925" s="1"/>
      <c r="Q925" s="1"/>
      <c r="R925" s="1"/>
      <c r="S925" s="1"/>
      <c r="T925" s="1"/>
      <c r="U925" s="1"/>
      <c r="V925" s="1"/>
      <c r="W925" s="1"/>
    </row>
    <row r="926" spans="1:23" ht="9.75" customHeight="1">
      <c r="A926" s="1"/>
      <c r="B926" s="1"/>
      <c r="C926" s="1"/>
      <c r="D926" s="1"/>
      <c r="E926" s="1"/>
      <c r="F926" s="1"/>
      <c r="G926" s="1"/>
      <c r="H926" s="1"/>
      <c r="I926" s="1"/>
      <c r="J926" s="1"/>
      <c r="K926" s="1"/>
      <c r="L926" s="1"/>
      <c r="M926" s="1"/>
      <c r="N926" s="1"/>
      <c r="O926" s="1"/>
      <c r="P926" s="1"/>
      <c r="Q926" s="1"/>
      <c r="R926" s="1"/>
      <c r="S926" s="1"/>
      <c r="T926" s="1"/>
      <c r="U926" s="1"/>
      <c r="V926" s="1"/>
      <c r="W926" s="1"/>
    </row>
    <row r="927" spans="1:23" ht="9.75" customHeight="1">
      <c r="A927" s="1"/>
      <c r="B927" s="1"/>
      <c r="C927" s="1"/>
      <c r="D927" s="1"/>
      <c r="E927" s="1"/>
      <c r="F927" s="1"/>
      <c r="G927" s="1"/>
      <c r="H927" s="1"/>
      <c r="I927" s="1"/>
      <c r="J927" s="1"/>
      <c r="K927" s="1"/>
      <c r="L927" s="1"/>
      <c r="M927" s="1"/>
      <c r="N927" s="1"/>
      <c r="O927" s="1"/>
      <c r="P927" s="1"/>
      <c r="Q927" s="1"/>
      <c r="R927" s="1"/>
      <c r="S927" s="1"/>
      <c r="T927" s="1"/>
      <c r="U927" s="1"/>
      <c r="V927" s="1"/>
      <c r="W927" s="1"/>
    </row>
    <row r="928" spans="1:23" ht="9.75" customHeight="1">
      <c r="A928" s="1"/>
      <c r="B928" s="1"/>
      <c r="C928" s="1"/>
      <c r="D928" s="1"/>
      <c r="E928" s="1"/>
      <c r="F928" s="1"/>
      <c r="G928" s="1"/>
      <c r="H928" s="1"/>
      <c r="I928" s="1"/>
      <c r="J928" s="1"/>
      <c r="K928" s="1"/>
      <c r="L928" s="1"/>
      <c r="M928" s="1"/>
      <c r="N928" s="1"/>
      <c r="O928" s="1"/>
      <c r="P928" s="1"/>
      <c r="Q928" s="1"/>
      <c r="R928" s="1"/>
      <c r="S928" s="1"/>
      <c r="T928" s="1"/>
      <c r="U928" s="1"/>
      <c r="V928" s="1"/>
      <c r="W928" s="1"/>
    </row>
    <row r="929" spans="1:23" ht="9.75" customHeight="1">
      <c r="A929" s="1"/>
      <c r="B929" s="1"/>
      <c r="C929" s="1"/>
      <c r="D929" s="1"/>
      <c r="E929" s="1"/>
      <c r="F929" s="1"/>
      <c r="G929" s="1"/>
      <c r="H929" s="1"/>
      <c r="I929" s="1"/>
      <c r="J929" s="1"/>
      <c r="K929" s="1"/>
      <c r="L929" s="1"/>
      <c r="M929" s="1"/>
      <c r="N929" s="1"/>
      <c r="O929" s="1"/>
      <c r="P929" s="1"/>
      <c r="Q929" s="1"/>
      <c r="R929" s="1"/>
      <c r="S929" s="1"/>
      <c r="T929" s="1"/>
      <c r="U929" s="1"/>
      <c r="V929" s="1"/>
      <c r="W929" s="1"/>
    </row>
    <row r="930" spans="1:23" ht="9.75" customHeight="1">
      <c r="A930" s="1"/>
      <c r="B930" s="1"/>
      <c r="C930" s="1"/>
      <c r="D930" s="1"/>
      <c r="E930" s="1"/>
      <c r="F930" s="1"/>
      <c r="G930" s="1"/>
      <c r="H930" s="1"/>
      <c r="I930" s="1"/>
      <c r="J930" s="1"/>
      <c r="K930" s="1"/>
      <c r="L930" s="1"/>
      <c r="M930" s="1"/>
      <c r="N930" s="1"/>
      <c r="O930" s="1"/>
      <c r="P930" s="1"/>
      <c r="Q930" s="1"/>
      <c r="R930" s="1"/>
      <c r="S930" s="1"/>
      <c r="T930" s="1"/>
      <c r="U930" s="1"/>
      <c r="V930" s="1"/>
      <c r="W930" s="1"/>
    </row>
    <row r="931" spans="1:23" ht="9.75" customHeight="1">
      <c r="A931" s="1"/>
      <c r="B931" s="1"/>
      <c r="C931" s="1"/>
      <c r="D931" s="1"/>
      <c r="E931" s="1"/>
      <c r="F931" s="1"/>
      <c r="G931" s="1"/>
      <c r="H931" s="1"/>
      <c r="I931" s="1"/>
      <c r="J931" s="1"/>
      <c r="K931" s="1"/>
      <c r="L931" s="1"/>
      <c r="M931" s="1"/>
      <c r="N931" s="1"/>
      <c r="O931" s="1"/>
      <c r="P931" s="1"/>
      <c r="Q931" s="1"/>
      <c r="R931" s="1"/>
      <c r="S931" s="1"/>
      <c r="T931" s="1"/>
      <c r="U931" s="1"/>
      <c r="V931" s="1"/>
      <c r="W931" s="1"/>
    </row>
    <row r="932" spans="1:23" ht="9.75" customHeight="1">
      <c r="A932" s="1"/>
      <c r="B932" s="1"/>
      <c r="C932" s="1"/>
      <c r="D932" s="1"/>
      <c r="E932" s="1"/>
      <c r="F932" s="1"/>
      <c r="G932" s="1"/>
      <c r="H932" s="1"/>
      <c r="I932" s="1"/>
      <c r="J932" s="1"/>
      <c r="K932" s="1"/>
      <c r="L932" s="1"/>
      <c r="M932" s="1"/>
      <c r="N932" s="1"/>
      <c r="O932" s="1"/>
      <c r="P932" s="1"/>
      <c r="Q932" s="1"/>
      <c r="R932" s="1"/>
      <c r="S932" s="1"/>
      <c r="T932" s="1"/>
      <c r="U932" s="1"/>
      <c r="V932" s="1"/>
      <c r="W932" s="1"/>
    </row>
    <row r="933" spans="1:23" ht="9.75" customHeight="1">
      <c r="A933" s="1"/>
      <c r="B933" s="1"/>
      <c r="C933" s="1"/>
      <c r="D933" s="1"/>
      <c r="E933" s="1"/>
      <c r="F933" s="1"/>
      <c r="G933" s="1"/>
      <c r="H933" s="1"/>
      <c r="I933" s="1"/>
      <c r="J933" s="1"/>
      <c r="K933" s="1"/>
      <c r="L933" s="1"/>
      <c r="M933" s="1"/>
      <c r="N933" s="1"/>
      <c r="O933" s="1"/>
      <c r="P933" s="1"/>
      <c r="Q933" s="1"/>
      <c r="R933" s="1"/>
      <c r="S933" s="1"/>
      <c r="T933" s="1"/>
      <c r="U933" s="1"/>
      <c r="V933" s="1"/>
      <c r="W933" s="1"/>
    </row>
    <row r="934" spans="1:23" ht="9.75" customHeight="1">
      <c r="A934" s="1"/>
      <c r="B934" s="1"/>
      <c r="C934" s="1"/>
      <c r="D934" s="1"/>
      <c r="E934" s="1"/>
      <c r="F934" s="1"/>
      <c r="G934" s="1"/>
      <c r="H934" s="1"/>
      <c r="I934" s="1"/>
      <c r="J934" s="1"/>
      <c r="K934" s="1"/>
      <c r="L934" s="1"/>
      <c r="M934" s="1"/>
      <c r="N934" s="1"/>
      <c r="O934" s="1"/>
      <c r="P934" s="1"/>
      <c r="Q934" s="1"/>
      <c r="R934" s="1"/>
      <c r="S934" s="1"/>
      <c r="T934" s="1"/>
      <c r="U934" s="1"/>
      <c r="V934" s="1"/>
      <c r="W934" s="1"/>
    </row>
    <row r="935" spans="1:23" ht="9.75" customHeight="1">
      <c r="A935" s="1"/>
      <c r="B935" s="1"/>
      <c r="C935" s="1"/>
      <c r="D935" s="1"/>
      <c r="E935" s="1"/>
      <c r="F935" s="1"/>
      <c r="G935" s="1"/>
      <c r="H935" s="1"/>
      <c r="I935" s="1"/>
      <c r="J935" s="1"/>
      <c r="K935" s="1"/>
      <c r="L935" s="1"/>
      <c r="M935" s="1"/>
      <c r="N935" s="1"/>
      <c r="O935" s="1"/>
      <c r="P935" s="1"/>
      <c r="Q935" s="1"/>
      <c r="R935" s="1"/>
      <c r="S935" s="1"/>
      <c r="T935" s="1"/>
      <c r="U935" s="1"/>
      <c r="V935" s="1"/>
      <c r="W935" s="1"/>
    </row>
    <row r="936" spans="1:23" ht="9.75" customHeight="1">
      <c r="A936" s="1"/>
      <c r="B936" s="1"/>
      <c r="C936" s="1"/>
      <c r="D936" s="1"/>
      <c r="E936" s="1"/>
      <c r="F936" s="1"/>
      <c r="G936" s="1"/>
      <c r="H936" s="1"/>
      <c r="I936" s="1"/>
      <c r="J936" s="1"/>
      <c r="K936" s="1"/>
      <c r="L936" s="1"/>
      <c r="M936" s="1"/>
      <c r="N936" s="1"/>
      <c r="O936" s="1"/>
      <c r="P936" s="1"/>
      <c r="Q936" s="1"/>
      <c r="R936" s="1"/>
      <c r="S936" s="1"/>
      <c r="T936" s="1"/>
      <c r="U936" s="1"/>
      <c r="V936" s="1"/>
      <c r="W936" s="1"/>
    </row>
    <row r="937" spans="1:23" ht="9.75" customHeight="1">
      <c r="A937" s="1"/>
      <c r="B937" s="1"/>
      <c r="C937" s="1"/>
      <c r="D937" s="1"/>
      <c r="E937" s="1"/>
      <c r="F937" s="1"/>
      <c r="G937" s="1"/>
      <c r="H937" s="1"/>
      <c r="I937" s="1"/>
      <c r="J937" s="1"/>
      <c r="K937" s="1"/>
      <c r="L937" s="1"/>
      <c r="M937" s="1"/>
      <c r="N937" s="1"/>
      <c r="O937" s="1"/>
      <c r="P937" s="1"/>
      <c r="Q937" s="1"/>
      <c r="R937" s="1"/>
      <c r="S937" s="1"/>
      <c r="T937" s="1"/>
      <c r="U937" s="1"/>
      <c r="V937" s="1"/>
      <c r="W937" s="1"/>
    </row>
    <row r="938" spans="1:23" ht="9.75" customHeight="1">
      <c r="A938" s="1"/>
      <c r="B938" s="1"/>
      <c r="C938" s="1"/>
      <c r="D938" s="1"/>
      <c r="E938" s="1"/>
      <c r="F938" s="1"/>
      <c r="G938" s="1"/>
      <c r="H938" s="1"/>
      <c r="I938" s="1"/>
      <c r="J938" s="1"/>
      <c r="K938" s="1"/>
      <c r="L938" s="1"/>
      <c r="M938" s="1"/>
      <c r="N938" s="1"/>
      <c r="O938" s="1"/>
      <c r="P938" s="1"/>
      <c r="Q938" s="1"/>
      <c r="R938" s="1"/>
      <c r="S938" s="1"/>
      <c r="T938" s="1"/>
      <c r="U938" s="1"/>
      <c r="V938" s="1"/>
      <c r="W938" s="1"/>
    </row>
    <row r="939" spans="1:23" ht="9.75" customHeight="1">
      <c r="A939" s="1"/>
      <c r="B939" s="1"/>
      <c r="C939" s="1"/>
      <c r="D939" s="1"/>
      <c r="E939" s="1"/>
      <c r="F939" s="1"/>
      <c r="G939" s="1"/>
      <c r="H939" s="1"/>
      <c r="I939" s="1"/>
      <c r="J939" s="1"/>
      <c r="K939" s="1"/>
      <c r="L939" s="1"/>
      <c r="M939" s="1"/>
      <c r="N939" s="1"/>
      <c r="O939" s="1"/>
      <c r="P939" s="1"/>
      <c r="Q939" s="1"/>
      <c r="R939" s="1"/>
      <c r="S939" s="1"/>
      <c r="T939" s="1"/>
      <c r="U939" s="1"/>
      <c r="V939" s="1"/>
      <c r="W939" s="1"/>
    </row>
    <row r="940" spans="1:23" ht="9.75" customHeight="1">
      <c r="A940" s="1"/>
      <c r="B940" s="1"/>
      <c r="C940" s="1"/>
      <c r="D940" s="1"/>
      <c r="E940" s="1"/>
      <c r="F940" s="1"/>
      <c r="G940" s="1"/>
      <c r="H940" s="1"/>
      <c r="I940" s="1"/>
      <c r="J940" s="1"/>
      <c r="K940" s="1"/>
      <c r="L940" s="1"/>
      <c r="M940" s="1"/>
      <c r="N940" s="1"/>
      <c r="O940" s="1"/>
      <c r="P940" s="1"/>
      <c r="Q940" s="1"/>
      <c r="R940" s="1"/>
      <c r="S940" s="1"/>
      <c r="T940" s="1"/>
      <c r="U940" s="1"/>
      <c r="V940" s="1"/>
      <c r="W940" s="1"/>
    </row>
    <row r="941" spans="1:23" ht="9.75" customHeight="1">
      <c r="A941" s="1"/>
      <c r="B941" s="1"/>
      <c r="C941" s="1"/>
      <c r="D941" s="1"/>
      <c r="E941" s="1"/>
      <c r="F941" s="1"/>
      <c r="G941" s="1"/>
      <c r="H941" s="1"/>
      <c r="I941" s="1"/>
      <c r="J941" s="1"/>
      <c r="K941" s="1"/>
      <c r="L941" s="1"/>
      <c r="M941" s="1"/>
      <c r="N941" s="1"/>
      <c r="O941" s="1"/>
      <c r="P941" s="1"/>
      <c r="Q941" s="1"/>
      <c r="R941" s="1"/>
      <c r="S941" s="1"/>
      <c r="T941" s="1"/>
      <c r="U941" s="1"/>
      <c r="V941" s="1"/>
      <c r="W941" s="1"/>
    </row>
    <row r="942" spans="1:23" ht="9.75" customHeight="1">
      <c r="A942" s="1"/>
      <c r="B942" s="1"/>
      <c r="C942" s="1"/>
      <c r="D942" s="1"/>
      <c r="E942" s="1"/>
      <c r="F942" s="1"/>
      <c r="G942" s="1"/>
      <c r="H942" s="1"/>
      <c r="I942" s="1"/>
      <c r="J942" s="1"/>
      <c r="K942" s="1"/>
      <c r="L942" s="1"/>
      <c r="M942" s="1"/>
      <c r="N942" s="1"/>
      <c r="O942" s="1"/>
      <c r="P942" s="1"/>
      <c r="Q942" s="1"/>
      <c r="R942" s="1"/>
      <c r="S942" s="1"/>
      <c r="T942" s="1"/>
      <c r="U942" s="1"/>
      <c r="V942" s="1"/>
      <c r="W942" s="1"/>
    </row>
    <row r="943" spans="1:23" ht="9.75" customHeight="1">
      <c r="A943" s="1"/>
      <c r="B943" s="1"/>
      <c r="C943" s="1"/>
      <c r="D943" s="1"/>
      <c r="E943" s="1"/>
      <c r="F943" s="1"/>
      <c r="G943" s="1"/>
      <c r="H943" s="1"/>
      <c r="I943" s="1"/>
      <c r="J943" s="1"/>
      <c r="K943" s="1"/>
      <c r="L943" s="1"/>
      <c r="M943" s="1"/>
      <c r="N943" s="1"/>
      <c r="O943" s="1"/>
      <c r="P943" s="1"/>
      <c r="Q943" s="1"/>
      <c r="R943" s="1"/>
      <c r="S943" s="1"/>
      <c r="T943" s="1"/>
      <c r="U943" s="1"/>
      <c r="V943" s="1"/>
      <c r="W943" s="1"/>
    </row>
    <row r="944" spans="1:23" ht="9.75" customHeight="1">
      <c r="A944" s="1"/>
      <c r="B944" s="1"/>
      <c r="C944" s="1"/>
      <c r="D944" s="1"/>
      <c r="E944" s="1"/>
      <c r="F944" s="1"/>
      <c r="G944" s="1"/>
      <c r="H944" s="1"/>
      <c r="I944" s="1"/>
      <c r="J944" s="1"/>
      <c r="K944" s="1"/>
      <c r="L944" s="1"/>
      <c r="M944" s="1"/>
      <c r="N944" s="1"/>
      <c r="O944" s="1"/>
      <c r="P944" s="1"/>
      <c r="Q944" s="1"/>
      <c r="R944" s="1"/>
      <c r="S944" s="1"/>
      <c r="T944" s="1"/>
      <c r="U944" s="1"/>
      <c r="V944" s="1"/>
      <c r="W944" s="1"/>
    </row>
    <row r="945" spans="1:23" ht="9.75" customHeight="1">
      <c r="A945" s="1"/>
      <c r="B945" s="1"/>
      <c r="C945" s="1"/>
      <c r="D945" s="1"/>
      <c r="E945" s="1"/>
      <c r="F945" s="1"/>
      <c r="G945" s="1"/>
      <c r="H945" s="1"/>
      <c r="I945" s="1"/>
      <c r="J945" s="1"/>
      <c r="K945" s="1"/>
      <c r="L945" s="1"/>
      <c r="M945" s="1"/>
      <c r="N945" s="1"/>
      <c r="O945" s="1"/>
      <c r="P945" s="1"/>
      <c r="Q945" s="1"/>
      <c r="R945" s="1"/>
      <c r="S945" s="1"/>
      <c r="T945" s="1"/>
      <c r="U945" s="1"/>
      <c r="V945" s="1"/>
      <c r="W945" s="1"/>
    </row>
    <row r="946" spans="1:23" ht="9.75" customHeight="1">
      <c r="A946" s="1"/>
      <c r="B946" s="1"/>
      <c r="C946" s="1"/>
      <c r="D946" s="1"/>
      <c r="E946" s="1"/>
      <c r="F946" s="1"/>
      <c r="G946" s="1"/>
      <c r="H946" s="1"/>
      <c r="I946" s="1"/>
      <c r="J946" s="1"/>
      <c r="K946" s="1"/>
      <c r="L946" s="1"/>
      <c r="M946" s="1"/>
      <c r="N946" s="1"/>
      <c r="O946" s="1"/>
      <c r="P946" s="1"/>
      <c r="Q946" s="1"/>
      <c r="R946" s="1"/>
      <c r="S946" s="1"/>
      <c r="T946" s="1"/>
      <c r="U946" s="1"/>
      <c r="V946" s="1"/>
      <c r="W946" s="1"/>
    </row>
    <row r="947" spans="1:23" ht="9.75" customHeight="1">
      <c r="A947" s="1"/>
      <c r="B947" s="1"/>
      <c r="C947" s="1"/>
      <c r="D947" s="1"/>
      <c r="E947" s="1"/>
      <c r="F947" s="1"/>
      <c r="G947" s="1"/>
      <c r="H947" s="1"/>
      <c r="I947" s="1"/>
      <c r="J947" s="1"/>
      <c r="K947" s="1"/>
      <c r="L947" s="1"/>
      <c r="M947" s="1"/>
      <c r="N947" s="1"/>
      <c r="O947" s="1"/>
      <c r="P947" s="1"/>
      <c r="Q947" s="1"/>
      <c r="R947" s="1"/>
      <c r="S947" s="1"/>
      <c r="T947" s="1"/>
      <c r="U947" s="1"/>
      <c r="V947" s="1"/>
      <c r="W947" s="1"/>
    </row>
    <row r="948" spans="1:23" ht="9.75" customHeight="1">
      <c r="A948" s="1"/>
      <c r="B948" s="1"/>
      <c r="C948" s="1"/>
      <c r="D948" s="1"/>
      <c r="E948" s="1"/>
      <c r="F948" s="1"/>
      <c r="G948" s="1"/>
      <c r="H948" s="1"/>
      <c r="I948" s="1"/>
      <c r="J948" s="1"/>
      <c r="K948" s="1"/>
      <c r="L948" s="1"/>
      <c r="M948" s="1"/>
      <c r="N948" s="1"/>
      <c r="O948" s="1"/>
      <c r="P948" s="1"/>
      <c r="Q948" s="1"/>
      <c r="R948" s="1"/>
      <c r="S948" s="1"/>
      <c r="T948" s="1"/>
      <c r="U948" s="1"/>
      <c r="V948" s="1"/>
      <c r="W948" s="1"/>
    </row>
    <row r="949" spans="1:23" ht="9.75" customHeight="1">
      <c r="A949" s="1"/>
      <c r="B949" s="1"/>
      <c r="C949" s="1"/>
      <c r="D949" s="1"/>
      <c r="E949" s="1"/>
      <c r="F949" s="1"/>
      <c r="G949" s="1"/>
      <c r="H949" s="1"/>
      <c r="I949" s="1"/>
      <c r="J949" s="1"/>
      <c r="K949" s="1"/>
      <c r="L949" s="1"/>
      <c r="M949" s="1"/>
      <c r="N949" s="1"/>
      <c r="O949" s="1"/>
      <c r="P949" s="1"/>
      <c r="Q949" s="1"/>
      <c r="R949" s="1"/>
      <c r="S949" s="1"/>
      <c r="T949" s="1"/>
      <c r="U949" s="1"/>
      <c r="V949" s="1"/>
      <c r="W949" s="1"/>
    </row>
    <row r="950" spans="1:23" ht="9.75" customHeight="1">
      <c r="A950" s="1"/>
      <c r="B950" s="1"/>
      <c r="C950" s="1"/>
      <c r="D950" s="1"/>
      <c r="E950" s="1"/>
      <c r="F950" s="1"/>
      <c r="G950" s="1"/>
      <c r="H950" s="1"/>
      <c r="I950" s="1"/>
      <c r="J950" s="1"/>
      <c r="K950" s="1"/>
      <c r="L950" s="1"/>
      <c r="M950" s="1"/>
      <c r="N950" s="1"/>
      <c r="O950" s="1"/>
      <c r="P950" s="1"/>
      <c r="Q950" s="1"/>
      <c r="R950" s="1"/>
      <c r="S950" s="1"/>
      <c r="T950" s="1"/>
      <c r="U950" s="1"/>
      <c r="V950" s="1"/>
      <c r="W950" s="1"/>
    </row>
    <row r="951" spans="1:23" ht="9.75" customHeight="1">
      <c r="A951" s="1"/>
      <c r="B951" s="1"/>
      <c r="C951" s="1"/>
      <c r="D951" s="1"/>
      <c r="E951" s="1"/>
      <c r="F951" s="1"/>
      <c r="G951" s="1"/>
      <c r="H951" s="1"/>
      <c r="I951" s="1"/>
      <c r="J951" s="1"/>
      <c r="K951" s="1"/>
      <c r="L951" s="1"/>
      <c r="M951" s="1"/>
      <c r="N951" s="1"/>
      <c r="O951" s="1"/>
      <c r="P951" s="1"/>
      <c r="Q951" s="1"/>
      <c r="R951" s="1"/>
      <c r="S951" s="1"/>
      <c r="T951" s="1"/>
      <c r="U951" s="1"/>
      <c r="V951" s="1"/>
      <c r="W951" s="1"/>
    </row>
    <row r="952" spans="1:23" ht="9.75" customHeight="1">
      <c r="A952" s="1"/>
      <c r="B952" s="1"/>
      <c r="C952" s="1"/>
      <c r="D952" s="1"/>
      <c r="E952" s="1"/>
      <c r="F952" s="1"/>
      <c r="G952" s="1"/>
      <c r="H952" s="1"/>
      <c r="I952" s="1"/>
      <c r="J952" s="1"/>
      <c r="K952" s="1"/>
      <c r="L952" s="1"/>
      <c r="M952" s="1"/>
      <c r="N952" s="1"/>
      <c r="O952" s="1"/>
      <c r="P952" s="1"/>
      <c r="Q952" s="1"/>
      <c r="R952" s="1"/>
      <c r="S952" s="1"/>
      <c r="T952" s="1"/>
      <c r="U952" s="1"/>
      <c r="V952" s="1"/>
      <c r="W952" s="1"/>
    </row>
    <row r="953" spans="1:23" ht="9.75" customHeight="1">
      <c r="A953" s="1"/>
      <c r="B953" s="1"/>
      <c r="C953" s="1"/>
      <c r="D953" s="1"/>
      <c r="E953" s="1"/>
      <c r="F953" s="1"/>
      <c r="G953" s="1"/>
      <c r="H953" s="1"/>
      <c r="I953" s="1"/>
      <c r="J953" s="1"/>
      <c r="K953" s="1"/>
      <c r="L953" s="1"/>
      <c r="M953" s="1"/>
      <c r="N953" s="1"/>
      <c r="O953" s="1"/>
      <c r="P953" s="1"/>
      <c r="Q953" s="1"/>
      <c r="R953" s="1"/>
      <c r="S953" s="1"/>
      <c r="T953" s="1"/>
      <c r="U953" s="1"/>
      <c r="V953" s="1"/>
      <c r="W953" s="1"/>
    </row>
    <row r="954" spans="1:23" ht="9.75" customHeight="1">
      <c r="A954" s="1"/>
      <c r="B954" s="1"/>
      <c r="C954" s="1"/>
      <c r="D954" s="1"/>
      <c r="E954" s="1"/>
      <c r="F954" s="1"/>
      <c r="G954" s="1"/>
      <c r="H954" s="1"/>
      <c r="I954" s="1"/>
      <c r="J954" s="1"/>
      <c r="K954" s="1"/>
      <c r="L954" s="1"/>
      <c r="M954" s="1"/>
      <c r="N954" s="1"/>
      <c r="O954" s="1"/>
      <c r="P954" s="1"/>
      <c r="Q954" s="1"/>
      <c r="R954" s="1"/>
      <c r="S954" s="1"/>
      <c r="T954" s="1"/>
      <c r="U954" s="1"/>
      <c r="V954" s="1"/>
      <c r="W954" s="1"/>
    </row>
    <row r="955" spans="1:23" ht="9.75" customHeight="1">
      <c r="A955" s="1"/>
      <c r="B955" s="1"/>
      <c r="C955" s="1"/>
      <c r="D955" s="1"/>
      <c r="E955" s="1"/>
      <c r="F955" s="1"/>
      <c r="G955" s="1"/>
      <c r="H955" s="1"/>
      <c r="I955" s="1"/>
      <c r="J955" s="1"/>
      <c r="K955" s="1"/>
      <c r="L955" s="1"/>
      <c r="M955" s="1"/>
      <c r="N955" s="1"/>
      <c r="O955" s="1"/>
      <c r="P955" s="1"/>
      <c r="Q955" s="1"/>
      <c r="R955" s="1"/>
      <c r="S955" s="1"/>
      <c r="T955" s="1"/>
      <c r="U955" s="1"/>
      <c r="V955" s="1"/>
      <c r="W955" s="1"/>
    </row>
    <row r="956" spans="1:23" ht="9.75" customHeight="1">
      <c r="A956" s="1"/>
      <c r="B956" s="1"/>
      <c r="C956" s="1"/>
      <c r="D956" s="1"/>
      <c r="E956" s="1"/>
      <c r="F956" s="1"/>
      <c r="G956" s="1"/>
      <c r="H956" s="1"/>
      <c r="I956" s="1"/>
      <c r="J956" s="1"/>
      <c r="K956" s="1"/>
      <c r="L956" s="1"/>
      <c r="M956" s="1"/>
      <c r="N956" s="1"/>
      <c r="O956" s="1"/>
      <c r="P956" s="1"/>
      <c r="Q956" s="1"/>
      <c r="R956" s="1"/>
      <c r="S956" s="1"/>
      <c r="T956" s="1"/>
      <c r="U956" s="1"/>
      <c r="V956" s="1"/>
      <c r="W956" s="1"/>
    </row>
    <row r="957" spans="1:23" ht="9.75" customHeight="1">
      <c r="A957" s="1"/>
      <c r="B957" s="1"/>
      <c r="C957" s="1"/>
      <c r="D957" s="1"/>
      <c r="E957" s="1"/>
      <c r="F957" s="1"/>
      <c r="G957" s="1"/>
      <c r="H957" s="1"/>
      <c r="I957" s="1"/>
      <c r="J957" s="1"/>
      <c r="K957" s="1"/>
      <c r="L957" s="1"/>
      <c r="M957" s="1"/>
      <c r="N957" s="1"/>
      <c r="O957" s="1"/>
      <c r="P957" s="1"/>
      <c r="Q957" s="1"/>
      <c r="R957" s="1"/>
      <c r="S957" s="1"/>
      <c r="T957" s="1"/>
      <c r="U957" s="1"/>
      <c r="V957" s="1"/>
      <c r="W957" s="1"/>
    </row>
    <row r="958" spans="1:23" ht="9.75" customHeight="1">
      <c r="A958" s="1"/>
      <c r="B958" s="1"/>
      <c r="C958" s="1"/>
      <c r="D958" s="1"/>
      <c r="E958" s="1"/>
      <c r="F958" s="1"/>
      <c r="G958" s="1"/>
      <c r="H958" s="1"/>
      <c r="I958" s="1"/>
      <c r="J958" s="1"/>
      <c r="K958" s="1"/>
      <c r="L958" s="1"/>
      <c r="M958" s="1"/>
      <c r="N958" s="1"/>
      <c r="O958" s="1"/>
      <c r="P958" s="1"/>
      <c r="Q958" s="1"/>
      <c r="R958" s="1"/>
      <c r="S958" s="1"/>
      <c r="T958" s="1"/>
      <c r="U958" s="1"/>
      <c r="V958" s="1"/>
      <c r="W958" s="1"/>
    </row>
    <row r="959" spans="1:23" ht="9.75" customHeight="1">
      <c r="A959" s="1"/>
      <c r="B959" s="1"/>
      <c r="C959" s="1"/>
      <c r="D959" s="1"/>
      <c r="E959" s="1"/>
      <c r="F959" s="1"/>
      <c r="G959" s="1"/>
      <c r="H959" s="1"/>
      <c r="I959" s="1"/>
      <c r="J959" s="1"/>
      <c r="K959" s="1"/>
      <c r="L959" s="1"/>
      <c r="M959" s="1"/>
      <c r="N959" s="1"/>
      <c r="O959" s="1"/>
      <c r="P959" s="1"/>
      <c r="Q959" s="1"/>
      <c r="R959" s="1"/>
      <c r="S959" s="1"/>
      <c r="T959" s="1"/>
      <c r="U959" s="1"/>
      <c r="V959" s="1"/>
      <c r="W959" s="1"/>
    </row>
    <row r="960" spans="1:23" ht="9.75" customHeight="1">
      <c r="A960" s="1"/>
      <c r="B960" s="1"/>
      <c r="C960" s="1"/>
      <c r="D960" s="1"/>
      <c r="E960" s="1"/>
      <c r="F960" s="1"/>
      <c r="G960" s="1"/>
      <c r="H960" s="1"/>
      <c r="I960" s="1"/>
      <c r="J960" s="1"/>
      <c r="K960" s="1"/>
      <c r="L960" s="1"/>
      <c r="M960" s="1"/>
      <c r="N960" s="1"/>
      <c r="O960" s="1"/>
      <c r="P960" s="1"/>
      <c r="Q960" s="1"/>
      <c r="R960" s="1"/>
      <c r="S960" s="1"/>
      <c r="T960" s="1"/>
      <c r="U960" s="1"/>
      <c r="V960" s="1"/>
      <c r="W960" s="1"/>
    </row>
    <row r="961" spans="1:23" ht="9.75" customHeight="1">
      <c r="A961" s="1"/>
      <c r="B961" s="1"/>
      <c r="C961" s="1"/>
      <c r="D961" s="1"/>
      <c r="E961" s="1"/>
      <c r="F961" s="1"/>
      <c r="G961" s="1"/>
      <c r="H961" s="1"/>
      <c r="I961" s="1"/>
      <c r="J961" s="1"/>
      <c r="K961" s="1"/>
      <c r="L961" s="1"/>
      <c r="M961" s="1"/>
      <c r="N961" s="1"/>
      <c r="O961" s="1"/>
      <c r="P961" s="1"/>
      <c r="Q961" s="1"/>
      <c r="R961" s="1"/>
      <c r="S961" s="1"/>
      <c r="T961" s="1"/>
      <c r="U961" s="1"/>
      <c r="V961" s="1"/>
      <c r="W961" s="1"/>
    </row>
    <row r="962" spans="1:23" ht="9.75" customHeight="1">
      <c r="A962" s="1"/>
      <c r="B962" s="1"/>
      <c r="C962" s="1"/>
      <c r="D962" s="1"/>
      <c r="E962" s="1"/>
      <c r="F962" s="1"/>
      <c r="G962" s="1"/>
      <c r="H962" s="1"/>
      <c r="I962" s="1"/>
      <c r="J962" s="1"/>
      <c r="K962" s="1"/>
      <c r="L962" s="1"/>
      <c r="M962" s="1"/>
      <c r="N962" s="1"/>
      <c r="O962" s="1"/>
      <c r="P962" s="1"/>
      <c r="Q962" s="1"/>
      <c r="R962" s="1"/>
      <c r="S962" s="1"/>
      <c r="T962" s="1"/>
      <c r="U962" s="1"/>
      <c r="V962" s="1"/>
      <c r="W962" s="1"/>
    </row>
    <row r="963" spans="1:23" ht="9.75" customHeight="1">
      <c r="A963" s="1"/>
      <c r="B963" s="1"/>
      <c r="C963" s="1"/>
      <c r="D963" s="1"/>
      <c r="E963" s="1"/>
      <c r="F963" s="1"/>
      <c r="G963" s="1"/>
      <c r="H963" s="1"/>
      <c r="I963" s="1"/>
      <c r="J963" s="1"/>
      <c r="K963" s="1"/>
      <c r="L963" s="1"/>
      <c r="M963" s="1"/>
      <c r="N963" s="1"/>
      <c r="O963" s="1"/>
      <c r="P963" s="1"/>
      <c r="Q963" s="1"/>
      <c r="R963" s="1"/>
      <c r="S963" s="1"/>
      <c r="T963" s="1"/>
      <c r="U963" s="1"/>
      <c r="V963" s="1"/>
      <c r="W963" s="1"/>
    </row>
    <row r="964" spans="1:23" ht="9.75" customHeight="1">
      <c r="A964" s="1"/>
      <c r="B964" s="1"/>
      <c r="C964" s="1"/>
      <c r="D964" s="1"/>
      <c r="E964" s="1"/>
      <c r="F964" s="1"/>
      <c r="G964" s="1"/>
      <c r="H964" s="1"/>
      <c r="I964" s="1"/>
      <c r="J964" s="1"/>
      <c r="K964" s="1"/>
      <c r="L964" s="1"/>
      <c r="M964" s="1"/>
      <c r="N964" s="1"/>
      <c r="O964" s="1"/>
      <c r="P964" s="1"/>
      <c r="Q964" s="1"/>
      <c r="R964" s="1"/>
      <c r="S964" s="1"/>
      <c r="T964" s="1"/>
      <c r="U964" s="1"/>
      <c r="V964" s="1"/>
      <c r="W964" s="1"/>
    </row>
    <row r="965" spans="1:23" ht="9.75" customHeight="1">
      <c r="A965" s="1"/>
      <c r="B965" s="1"/>
      <c r="C965" s="1"/>
      <c r="D965" s="1"/>
      <c r="E965" s="1"/>
      <c r="F965" s="1"/>
      <c r="G965" s="1"/>
      <c r="H965" s="1"/>
      <c r="I965" s="1"/>
      <c r="J965" s="1"/>
      <c r="K965" s="1"/>
      <c r="L965" s="1"/>
      <c r="M965" s="1"/>
      <c r="N965" s="1"/>
      <c r="O965" s="1"/>
      <c r="P965" s="1"/>
      <c r="Q965" s="1"/>
      <c r="R965" s="1"/>
      <c r="S965" s="1"/>
      <c r="T965" s="1"/>
      <c r="U965" s="1"/>
      <c r="V965" s="1"/>
      <c r="W965" s="1"/>
    </row>
    <row r="966" spans="1:23" ht="9.75" customHeight="1">
      <c r="A966" s="1"/>
      <c r="B966" s="1"/>
      <c r="C966" s="1"/>
      <c r="D966" s="1"/>
      <c r="E966" s="1"/>
      <c r="F966" s="1"/>
      <c r="G966" s="1"/>
      <c r="H966" s="1"/>
      <c r="I966" s="1"/>
      <c r="J966" s="1"/>
      <c r="K966" s="1"/>
      <c r="L966" s="1"/>
      <c r="M966" s="1"/>
      <c r="N966" s="1"/>
      <c r="O966" s="1"/>
      <c r="P966" s="1"/>
      <c r="Q966" s="1"/>
      <c r="R966" s="1"/>
      <c r="S966" s="1"/>
      <c r="T966" s="1"/>
      <c r="U966" s="1"/>
      <c r="V966" s="1"/>
      <c r="W966" s="1"/>
    </row>
    <row r="967" spans="1:23" ht="9.75" customHeight="1">
      <c r="A967" s="1"/>
      <c r="B967" s="1"/>
      <c r="C967" s="1"/>
      <c r="D967" s="1"/>
      <c r="E967" s="1"/>
      <c r="F967" s="1"/>
      <c r="G967" s="1"/>
      <c r="H967" s="1"/>
      <c r="I967" s="1"/>
      <c r="J967" s="1"/>
      <c r="K967" s="1"/>
      <c r="L967" s="1"/>
      <c r="M967" s="1"/>
      <c r="N967" s="1"/>
      <c r="O967" s="1"/>
      <c r="P967" s="1"/>
      <c r="Q967" s="1"/>
      <c r="R967" s="1"/>
      <c r="S967" s="1"/>
      <c r="T967" s="1"/>
      <c r="U967" s="1"/>
      <c r="V967" s="1"/>
      <c r="W967" s="1"/>
    </row>
    <row r="968" spans="1:23" ht="9.75" customHeight="1">
      <c r="A968" s="1"/>
      <c r="B968" s="1"/>
      <c r="C968" s="1"/>
      <c r="D968" s="1"/>
      <c r="E968" s="1"/>
      <c r="F968" s="1"/>
      <c r="G968" s="1"/>
      <c r="H968" s="1"/>
      <c r="I968" s="1"/>
      <c r="J968" s="1"/>
      <c r="K968" s="1"/>
      <c r="L968" s="1"/>
      <c r="M968" s="1"/>
      <c r="N968" s="1"/>
      <c r="O968" s="1"/>
      <c r="P968" s="1"/>
      <c r="Q968" s="1"/>
      <c r="R968" s="1"/>
      <c r="S968" s="1"/>
      <c r="T968" s="1"/>
      <c r="U968" s="1"/>
      <c r="V968" s="1"/>
      <c r="W968" s="1"/>
    </row>
    <row r="969" spans="1:23" ht="9.75" customHeight="1">
      <c r="A969" s="1"/>
      <c r="B969" s="1"/>
      <c r="C969" s="1"/>
      <c r="D969" s="1"/>
      <c r="E969" s="1"/>
      <c r="F969" s="1"/>
      <c r="G969" s="1"/>
      <c r="H969" s="1"/>
      <c r="I969" s="1"/>
      <c r="J969" s="1"/>
      <c r="K969" s="1"/>
      <c r="L969" s="1"/>
      <c r="M969" s="1"/>
      <c r="N969" s="1"/>
      <c r="O969" s="1"/>
      <c r="P969" s="1"/>
      <c r="Q969" s="1"/>
      <c r="R969" s="1"/>
      <c r="S969" s="1"/>
      <c r="T969" s="1"/>
      <c r="U969" s="1"/>
      <c r="V969" s="1"/>
      <c r="W969" s="1"/>
    </row>
    <row r="970" spans="1:23" ht="9.75" customHeight="1">
      <c r="A970" s="1"/>
      <c r="B970" s="1"/>
      <c r="C970" s="1"/>
      <c r="D970" s="1"/>
      <c r="E970" s="1"/>
      <c r="F970" s="1"/>
      <c r="G970" s="1"/>
      <c r="H970" s="1"/>
      <c r="I970" s="1"/>
      <c r="J970" s="1"/>
      <c r="K970" s="1"/>
      <c r="L970" s="1"/>
      <c r="M970" s="1"/>
      <c r="N970" s="1"/>
      <c r="O970" s="1"/>
      <c r="P970" s="1"/>
      <c r="Q970" s="1"/>
      <c r="R970" s="1"/>
      <c r="S970" s="1"/>
      <c r="T970" s="1"/>
      <c r="U970" s="1"/>
      <c r="V970" s="1"/>
      <c r="W970" s="1"/>
    </row>
    <row r="971" spans="1:23" ht="9.75" customHeight="1">
      <c r="A971" s="1"/>
      <c r="B971" s="1"/>
      <c r="C971" s="1"/>
      <c r="D971" s="1"/>
      <c r="E971" s="1"/>
      <c r="F971" s="1"/>
      <c r="G971" s="1"/>
      <c r="H971" s="1"/>
      <c r="I971" s="1"/>
      <c r="J971" s="1"/>
      <c r="K971" s="1"/>
      <c r="L971" s="1"/>
      <c r="M971" s="1"/>
      <c r="N971" s="1"/>
      <c r="O971" s="1"/>
      <c r="P971" s="1"/>
      <c r="Q971" s="1"/>
      <c r="R971" s="1"/>
      <c r="S971" s="1"/>
      <c r="T971" s="1"/>
      <c r="U971" s="1"/>
      <c r="V971" s="1"/>
      <c r="W971" s="1"/>
    </row>
    <row r="972" spans="1:23" ht="9.75" customHeight="1">
      <c r="A972" s="1"/>
      <c r="B972" s="1"/>
      <c r="C972" s="1"/>
      <c r="D972" s="1"/>
      <c r="E972" s="1"/>
      <c r="F972" s="1"/>
      <c r="G972" s="1"/>
      <c r="H972" s="1"/>
      <c r="I972" s="1"/>
      <c r="J972" s="1"/>
      <c r="K972" s="1"/>
      <c r="L972" s="1"/>
      <c r="M972" s="1"/>
      <c r="N972" s="1"/>
      <c r="O972" s="1"/>
      <c r="P972" s="1"/>
      <c r="Q972" s="1"/>
      <c r="R972" s="1"/>
      <c r="S972" s="1"/>
      <c r="T972" s="1"/>
      <c r="U972" s="1"/>
      <c r="V972" s="1"/>
      <c r="W972" s="1"/>
    </row>
    <row r="973" spans="1:23" ht="9.75" customHeight="1">
      <c r="A973" s="1"/>
      <c r="B973" s="1"/>
      <c r="C973" s="1"/>
      <c r="D973" s="1"/>
      <c r="E973" s="1"/>
      <c r="F973" s="1"/>
      <c r="G973" s="1"/>
      <c r="H973" s="1"/>
      <c r="I973" s="1"/>
      <c r="J973" s="1"/>
      <c r="K973" s="1"/>
      <c r="L973" s="1"/>
      <c r="M973" s="1"/>
      <c r="N973" s="1"/>
      <c r="O973" s="1"/>
      <c r="P973" s="1"/>
      <c r="Q973" s="1"/>
      <c r="R973" s="1"/>
      <c r="S973" s="1"/>
      <c r="T973" s="1"/>
      <c r="U973" s="1"/>
      <c r="V973" s="1"/>
      <c r="W973" s="1"/>
    </row>
    <row r="974" spans="1:23" ht="9.75" customHeight="1">
      <c r="A974" s="1"/>
      <c r="B974" s="1"/>
      <c r="C974" s="1"/>
      <c r="D974" s="1"/>
      <c r="E974" s="1"/>
      <c r="F974" s="1"/>
      <c r="G974" s="1"/>
      <c r="H974" s="1"/>
      <c r="I974" s="1"/>
      <c r="J974" s="1"/>
      <c r="K974" s="1"/>
      <c r="L974" s="1"/>
      <c r="M974" s="1"/>
      <c r="N974" s="1"/>
      <c r="O974" s="1"/>
      <c r="P974" s="1"/>
      <c r="Q974" s="1"/>
      <c r="R974" s="1"/>
      <c r="S974" s="1"/>
      <c r="T974" s="1"/>
      <c r="U974" s="1"/>
      <c r="V974" s="1"/>
      <c r="W974" s="1"/>
    </row>
    <row r="975" spans="1:23" ht="9.75" customHeight="1">
      <c r="A975" s="1"/>
      <c r="B975" s="1"/>
      <c r="C975" s="1"/>
      <c r="D975" s="1"/>
      <c r="E975" s="1"/>
      <c r="F975" s="1"/>
      <c r="G975" s="1"/>
      <c r="H975" s="1"/>
      <c r="I975" s="1"/>
      <c r="J975" s="1"/>
      <c r="K975" s="1"/>
      <c r="L975" s="1"/>
      <c r="M975" s="1"/>
      <c r="N975" s="1"/>
      <c r="O975" s="1"/>
      <c r="P975" s="1"/>
      <c r="Q975" s="1"/>
      <c r="R975" s="1"/>
      <c r="S975" s="1"/>
      <c r="T975" s="1"/>
      <c r="U975" s="1"/>
      <c r="V975" s="1"/>
      <c r="W975" s="1"/>
    </row>
    <row r="976" spans="1:23" ht="9.75" customHeight="1">
      <c r="A976" s="1"/>
      <c r="B976" s="1"/>
      <c r="C976" s="1"/>
      <c r="D976" s="1"/>
      <c r="E976" s="1"/>
      <c r="F976" s="1"/>
      <c r="G976" s="1"/>
      <c r="H976" s="1"/>
      <c r="I976" s="1"/>
      <c r="J976" s="1"/>
      <c r="K976" s="1"/>
      <c r="L976" s="1"/>
      <c r="M976" s="1"/>
      <c r="N976" s="1"/>
      <c r="O976" s="1"/>
      <c r="P976" s="1"/>
      <c r="Q976" s="1"/>
      <c r="R976" s="1"/>
      <c r="S976" s="1"/>
      <c r="T976" s="1"/>
      <c r="U976" s="1"/>
      <c r="V976" s="1"/>
      <c r="W976" s="1"/>
    </row>
    <row r="977" spans="1:23" ht="9.75" customHeight="1">
      <c r="A977" s="1"/>
      <c r="B977" s="1"/>
      <c r="C977" s="1"/>
      <c r="D977" s="1"/>
      <c r="E977" s="1"/>
      <c r="F977" s="1"/>
      <c r="G977" s="1"/>
      <c r="H977" s="1"/>
      <c r="I977" s="1"/>
      <c r="J977" s="1"/>
      <c r="K977" s="1"/>
      <c r="L977" s="1"/>
      <c r="M977" s="1"/>
      <c r="N977" s="1"/>
      <c r="O977" s="1"/>
      <c r="P977" s="1"/>
      <c r="Q977" s="1"/>
      <c r="R977" s="1"/>
      <c r="S977" s="1"/>
      <c r="T977" s="1"/>
      <c r="U977" s="1"/>
      <c r="V977" s="1"/>
      <c r="W977" s="1"/>
    </row>
    <row r="978" spans="1:23" ht="9.75" customHeight="1">
      <c r="A978" s="1"/>
      <c r="B978" s="1"/>
      <c r="C978" s="1"/>
      <c r="D978" s="1"/>
      <c r="E978" s="1"/>
      <c r="F978" s="1"/>
      <c r="G978" s="1"/>
      <c r="H978" s="1"/>
      <c r="I978" s="1"/>
      <c r="J978" s="1"/>
      <c r="K978" s="1"/>
      <c r="L978" s="1"/>
      <c r="M978" s="1"/>
      <c r="N978" s="1"/>
      <c r="O978" s="1"/>
      <c r="P978" s="1"/>
      <c r="Q978" s="1"/>
      <c r="R978" s="1"/>
      <c r="S978" s="1"/>
      <c r="T978" s="1"/>
      <c r="U978" s="1"/>
      <c r="V978" s="1"/>
      <c r="W978" s="1"/>
    </row>
    <row r="979" spans="1:23" ht="9.75" customHeight="1">
      <c r="A979" s="1"/>
      <c r="B979" s="1"/>
      <c r="C979" s="1"/>
      <c r="D979" s="1"/>
      <c r="E979" s="1"/>
      <c r="F979" s="1"/>
      <c r="G979" s="1"/>
      <c r="H979" s="1"/>
      <c r="I979" s="1"/>
      <c r="J979" s="1"/>
      <c r="K979" s="1"/>
      <c r="L979" s="1"/>
      <c r="M979" s="1"/>
      <c r="N979" s="1"/>
      <c r="O979" s="1"/>
      <c r="P979" s="1"/>
      <c r="Q979" s="1"/>
      <c r="R979" s="1"/>
      <c r="S979" s="1"/>
      <c r="T979" s="1"/>
      <c r="U979" s="1"/>
      <c r="V979" s="1"/>
      <c r="W979" s="1"/>
    </row>
    <row r="980" spans="1:23" ht="9.75" customHeight="1">
      <c r="A980" s="1"/>
      <c r="B980" s="1"/>
      <c r="C980" s="1"/>
      <c r="D980" s="1"/>
      <c r="E980" s="1"/>
      <c r="F980" s="1"/>
      <c r="G980" s="1"/>
      <c r="H980" s="1"/>
      <c r="I980" s="1"/>
      <c r="J980" s="1"/>
      <c r="K980" s="1"/>
      <c r="L980" s="1"/>
      <c r="M980" s="1"/>
      <c r="N980" s="1"/>
      <c r="O980" s="1"/>
      <c r="P980" s="1"/>
      <c r="Q980" s="1"/>
      <c r="R980" s="1"/>
      <c r="S980" s="1"/>
      <c r="T980" s="1"/>
      <c r="U980" s="1"/>
      <c r="V980" s="1"/>
      <c r="W980" s="1"/>
    </row>
    <row r="981" spans="1:23" ht="9.75" customHeight="1">
      <c r="A981" s="1"/>
      <c r="B981" s="1"/>
      <c r="C981" s="1"/>
      <c r="D981" s="1"/>
      <c r="E981" s="1"/>
      <c r="F981" s="1"/>
      <c r="G981" s="1"/>
      <c r="H981" s="1"/>
      <c r="I981" s="1"/>
      <c r="J981" s="1"/>
      <c r="K981" s="1"/>
      <c r="L981" s="1"/>
      <c r="M981" s="1"/>
      <c r="N981" s="1"/>
      <c r="O981" s="1"/>
      <c r="P981" s="1"/>
      <c r="Q981" s="1"/>
      <c r="R981" s="1"/>
      <c r="S981" s="1"/>
      <c r="T981" s="1"/>
      <c r="U981" s="1"/>
      <c r="V981" s="1"/>
      <c r="W981" s="1"/>
    </row>
    <row r="982" spans="1:23" ht="9.75" customHeight="1">
      <c r="A982" s="1"/>
      <c r="B982" s="1"/>
      <c r="C982" s="1"/>
      <c r="D982" s="1"/>
      <c r="E982" s="1"/>
      <c r="F982" s="1"/>
      <c r="G982" s="1"/>
      <c r="H982" s="1"/>
      <c r="I982" s="1"/>
      <c r="J982" s="1"/>
      <c r="K982" s="1"/>
      <c r="L982" s="1"/>
      <c r="M982" s="1"/>
      <c r="N982" s="1"/>
      <c r="O982" s="1"/>
      <c r="P982" s="1"/>
      <c r="Q982" s="1"/>
      <c r="R982" s="1"/>
      <c r="S982" s="1"/>
      <c r="T982" s="1"/>
      <c r="U982" s="1"/>
      <c r="V982" s="1"/>
      <c r="W982" s="1"/>
    </row>
    <row r="983" spans="1:23" ht="9.75" customHeight="1">
      <c r="A983" s="1"/>
      <c r="B983" s="1"/>
      <c r="C983" s="1"/>
      <c r="D983" s="1"/>
      <c r="E983" s="1"/>
      <c r="F983" s="1"/>
      <c r="G983" s="1"/>
      <c r="H983" s="1"/>
      <c r="I983" s="1"/>
      <c r="J983" s="1"/>
      <c r="K983" s="1"/>
      <c r="L983" s="1"/>
      <c r="M983" s="1"/>
      <c r="N983" s="1"/>
      <c r="O983" s="1"/>
      <c r="P983" s="1"/>
      <c r="Q983" s="1"/>
      <c r="R983" s="1"/>
      <c r="S983" s="1"/>
      <c r="T983" s="1"/>
      <c r="U983" s="1"/>
      <c r="V983" s="1"/>
      <c r="W983" s="1"/>
    </row>
    <row r="984" spans="1:23" ht="9.75" customHeight="1">
      <c r="A984" s="1"/>
      <c r="B984" s="1"/>
      <c r="C984" s="1"/>
      <c r="D984" s="1"/>
      <c r="E984" s="1"/>
      <c r="F984" s="1"/>
      <c r="G984" s="1"/>
      <c r="H984" s="1"/>
      <c r="I984" s="1"/>
      <c r="J984" s="1"/>
      <c r="K984" s="1"/>
      <c r="L984" s="1"/>
      <c r="M984" s="1"/>
      <c r="N984" s="1"/>
      <c r="O984" s="1"/>
      <c r="P984" s="1"/>
      <c r="Q984" s="1"/>
      <c r="R984" s="1"/>
      <c r="S984" s="1"/>
      <c r="T984" s="1"/>
      <c r="U984" s="1"/>
      <c r="V984" s="1"/>
      <c r="W984" s="1"/>
    </row>
    <row r="985" spans="1:23" ht="9.75" customHeight="1">
      <c r="A985" s="1"/>
      <c r="B985" s="1"/>
      <c r="C985" s="1"/>
      <c r="D985" s="1"/>
      <c r="E985" s="1"/>
      <c r="F985" s="1"/>
      <c r="G985" s="1"/>
      <c r="H985" s="1"/>
      <c r="I985" s="1"/>
      <c r="J985" s="1"/>
      <c r="K985" s="1"/>
      <c r="L985" s="1"/>
      <c r="M985" s="1"/>
      <c r="N985" s="1"/>
      <c r="O985" s="1"/>
      <c r="P985" s="1"/>
      <c r="Q985" s="1"/>
      <c r="R985" s="1"/>
      <c r="S985" s="1"/>
      <c r="T985" s="1"/>
      <c r="U985" s="1"/>
      <c r="V985" s="1"/>
      <c r="W985" s="1"/>
    </row>
    <row r="986" spans="1:23" ht="9.75" customHeight="1">
      <c r="A986" s="1"/>
      <c r="B986" s="1"/>
      <c r="C986" s="1"/>
      <c r="D986" s="1"/>
      <c r="E986" s="1"/>
      <c r="F986" s="1"/>
      <c r="G986" s="1"/>
      <c r="H986" s="1"/>
      <c r="I986" s="1"/>
      <c r="J986" s="1"/>
      <c r="K986" s="1"/>
      <c r="L986" s="1"/>
      <c r="M986" s="1"/>
      <c r="N986" s="1"/>
      <c r="O986" s="1"/>
      <c r="P986" s="1"/>
      <c r="Q986" s="1"/>
      <c r="R986" s="1"/>
      <c r="S986" s="1"/>
      <c r="T986" s="1"/>
      <c r="U986" s="1"/>
      <c r="V986" s="1"/>
      <c r="W986" s="1"/>
    </row>
    <row r="987" spans="1:23" ht="9.75" customHeight="1">
      <c r="A987" s="1"/>
      <c r="B987" s="1"/>
      <c r="C987" s="1"/>
      <c r="D987" s="1"/>
      <c r="E987" s="1"/>
      <c r="F987" s="1"/>
      <c r="G987" s="1"/>
      <c r="H987" s="1"/>
      <c r="I987" s="1"/>
      <c r="J987" s="1"/>
      <c r="K987" s="1"/>
      <c r="L987" s="1"/>
      <c r="M987" s="1"/>
      <c r="N987" s="1"/>
      <c r="O987" s="1"/>
      <c r="P987" s="1"/>
      <c r="Q987" s="1"/>
      <c r="R987" s="1"/>
      <c r="S987" s="1"/>
      <c r="T987" s="1"/>
      <c r="U987" s="1"/>
      <c r="V987" s="1"/>
      <c r="W987" s="1"/>
    </row>
    <row r="988" spans="1:23" ht="9.75" customHeight="1">
      <c r="A988" s="1"/>
      <c r="B988" s="1"/>
      <c r="C988" s="1"/>
      <c r="D988" s="1"/>
      <c r="E988" s="1"/>
      <c r="F988" s="1"/>
      <c r="G988" s="1"/>
      <c r="H988" s="1"/>
      <c r="I988" s="1"/>
      <c r="J988" s="1"/>
      <c r="K988" s="1"/>
      <c r="L988" s="1"/>
      <c r="M988" s="1"/>
      <c r="N988" s="1"/>
      <c r="O988" s="1"/>
      <c r="P988" s="1"/>
      <c r="Q988" s="1"/>
      <c r="R988" s="1"/>
      <c r="S988" s="1"/>
      <c r="T988" s="1"/>
      <c r="U988" s="1"/>
      <c r="V988" s="1"/>
      <c r="W988" s="1"/>
    </row>
    <row r="989" spans="1:23" ht="9.75" customHeight="1">
      <c r="A989" s="1"/>
      <c r="B989" s="1"/>
      <c r="C989" s="1"/>
      <c r="D989" s="1"/>
      <c r="E989" s="1"/>
      <c r="F989" s="1"/>
      <c r="G989" s="1"/>
      <c r="H989" s="1"/>
      <c r="I989" s="1"/>
      <c r="J989" s="1"/>
      <c r="K989" s="1"/>
      <c r="L989" s="1"/>
      <c r="M989" s="1"/>
      <c r="N989" s="1"/>
      <c r="O989" s="1"/>
      <c r="P989" s="1"/>
      <c r="Q989" s="1"/>
      <c r="R989" s="1"/>
      <c r="S989" s="1"/>
      <c r="T989" s="1"/>
      <c r="U989" s="1"/>
      <c r="V989" s="1"/>
      <c r="W989" s="1"/>
    </row>
    <row r="990" spans="1:23" ht="9.75" customHeight="1">
      <c r="A990" s="1"/>
      <c r="B990" s="1"/>
      <c r="C990" s="1"/>
      <c r="D990" s="1"/>
      <c r="E990" s="1"/>
      <c r="F990" s="1"/>
      <c r="G990" s="1"/>
      <c r="H990" s="1"/>
      <c r="I990" s="1"/>
      <c r="J990" s="1"/>
      <c r="K990" s="1"/>
      <c r="L990" s="1"/>
      <c r="M990" s="1"/>
      <c r="N990" s="1"/>
      <c r="O990" s="1"/>
      <c r="P990" s="1"/>
      <c r="Q990" s="1"/>
      <c r="R990" s="1"/>
      <c r="S990" s="1"/>
      <c r="T990" s="1"/>
      <c r="U990" s="1"/>
      <c r="V990" s="1"/>
      <c r="W990" s="1"/>
    </row>
    <row r="991" spans="1:23" ht="9.75" customHeight="1">
      <c r="A991" s="1"/>
      <c r="B991" s="1"/>
      <c r="C991" s="1"/>
      <c r="D991" s="1"/>
      <c r="E991" s="1"/>
      <c r="F991" s="1"/>
      <c r="G991" s="1"/>
      <c r="H991" s="1"/>
      <c r="I991" s="1"/>
      <c r="J991" s="1"/>
      <c r="K991" s="1"/>
      <c r="L991" s="1"/>
      <c r="M991" s="1"/>
      <c r="N991" s="1"/>
      <c r="O991" s="1"/>
      <c r="P991" s="1"/>
      <c r="Q991" s="1"/>
      <c r="R991" s="1"/>
      <c r="S991" s="1"/>
      <c r="T991" s="1"/>
      <c r="U991" s="1"/>
      <c r="V991" s="1"/>
      <c r="W991" s="1"/>
    </row>
    <row r="992" spans="1:23" ht="9.75" customHeight="1">
      <c r="A992" s="1"/>
      <c r="B992" s="1"/>
      <c r="C992" s="1"/>
      <c r="D992" s="1"/>
      <c r="E992" s="1"/>
      <c r="F992" s="1"/>
      <c r="G992" s="1"/>
      <c r="H992" s="1"/>
      <c r="I992" s="1"/>
      <c r="J992" s="1"/>
      <c r="K992" s="1"/>
      <c r="L992" s="1"/>
      <c r="M992" s="1"/>
      <c r="N992" s="1"/>
      <c r="O992" s="1"/>
      <c r="P992" s="1"/>
      <c r="Q992" s="1"/>
      <c r="R992" s="1"/>
      <c r="S992" s="1"/>
      <c r="T992" s="1"/>
      <c r="U992" s="1"/>
      <c r="V992" s="1"/>
      <c r="W992" s="1"/>
    </row>
    <row r="993" spans="1:23" ht="9.75" customHeight="1">
      <c r="A993" s="1"/>
      <c r="B993" s="1"/>
      <c r="C993" s="1"/>
      <c r="D993" s="1"/>
      <c r="E993" s="1"/>
      <c r="F993" s="1"/>
      <c r="G993" s="1"/>
      <c r="H993" s="1"/>
      <c r="I993" s="1"/>
      <c r="J993" s="1"/>
      <c r="K993" s="1"/>
      <c r="L993" s="1"/>
      <c r="M993" s="1"/>
      <c r="N993" s="1"/>
      <c r="O993" s="1"/>
      <c r="P993" s="1"/>
      <c r="Q993" s="1"/>
      <c r="R993" s="1"/>
      <c r="S993" s="1"/>
      <c r="T993" s="1"/>
      <c r="U993" s="1"/>
      <c r="V993" s="1"/>
      <c r="W993" s="1"/>
    </row>
    <row r="994" spans="1:23" ht="9.75" customHeight="1">
      <c r="A994" s="1"/>
      <c r="B994" s="1"/>
      <c r="C994" s="1"/>
      <c r="D994" s="1"/>
      <c r="E994" s="1"/>
      <c r="F994" s="1"/>
      <c r="G994" s="1"/>
      <c r="H994" s="1"/>
      <c r="I994" s="1"/>
      <c r="J994" s="1"/>
      <c r="K994" s="1"/>
      <c r="L994" s="1"/>
      <c r="M994" s="1"/>
      <c r="N994" s="1"/>
      <c r="O994" s="1"/>
      <c r="P994" s="1"/>
      <c r="Q994" s="1"/>
      <c r="R994" s="1"/>
      <c r="S994" s="1"/>
      <c r="T994" s="1"/>
      <c r="U994" s="1"/>
      <c r="V994" s="1"/>
      <c r="W994" s="1"/>
    </row>
    <row r="995" spans="1:23" ht="9.75" customHeight="1">
      <c r="A995" s="1"/>
      <c r="B995" s="1"/>
      <c r="C995" s="1"/>
      <c r="D995" s="1"/>
      <c r="E995" s="1"/>
      <c r="F995" s="1"/>
      <c r="G995" s="1"/>
      <c r="H995" s="1"/>
      <c r="I995" s="1"/>
      <c r="J995" s="1"/>
      <c r="K995" s="1"/>
      <c r="L995" s="1"/>
      <c r="M995" s="1"/>
      <c r="N995" s="1"/>
      <c r="O995" s="1"/>
      <c r="P995" s="1"/>
      <c r="Q995" s="1"/>
      <c r="R995" s="1"/>
      <c r="S995" s="1"/>
      <c r="T995" s="1"/>
      <c r="U995" s="1"/>
      <c r="V995" s="1"/>
      <c r="W995" s="1"/>
    </row>
    <row r="996" spans="1:23" ht="9.75" customHeight="1">
      <c r="A996" s="1"/>
      <c r="B996" s="1"/>
      <c r="C996" s="1"/>
      <c r="D996" s="1"/>
      <c r="E996" s="1"/>
      <c r="F996" s="1"/>
      <c r="G996" s="1"/>
      <c r="H996" s="1"/>
      <c r="I996" s="1"/>
      <c r="J996" s="1"/>
      <c r="K996" s="1"/>
      <c r="L996" s="1"/>
      <c r="M996" s="1"/>
      <c r="N996" s="1"/>
      <c r="O996" s="1"/>
      <c r="P996" s="1"/>
      <c r="Q996" s="1"/>
      <c r="R996" s="1"/>
      <c r="S996" s="1"/>
      <c r="T996" s="1"/>
      <c r="U996" s="1"/>
      <c r="V996" s="1"/>
      <c r="W996" s="1"/>
    </row>
    <row r="997" spans="1:23" ht="9.75" customHeight="1">
      <c r="A997" s="1"/>
      <c r="B997" s="1"/>
      <c r="C997" s="1"/>
      <c r="D997" s="1"/>
      <c r="E997" s="1"/>
      <c r="F997" s="1"/>
      <c r="G997" s="1"/>
      <c r="H997" s="1"/>
      <c r="I997" s="1"/>
      <c r="J997" s="1"/>
      <c r="K997" s="1"/>
      <c r="L997" s="1"/>
      <c r="M997" s="1"/>
      <c r="N997" s="1"/>
      <c r="O997" s="1"/>
      <c r="P997" s="1"/>
      <c r="Q997" s="1"/>
      <c r="R997" s="1"/>
      <c r="S997" s="1"/>
      <c r="T997" s="1"/>
      <c r="U997" s="1"/>
      <c r="V997" s="1"/>
      <c r="W997" s="1"/>
    </row>
    <row r="998" spans="1:23" ht="9.75" customHeight="1">
      <c r="A998" s="1"/>
      <c r="B998" s="1"/>
      <c r="C998" s="1"/>
      <c r="D998" s="1"/>
      <c r="E998" s="1"/>
      <c r="F998" s="1"/>
      <c r="G998" s="1"/>
      <c r="H998" s="1"/>
      <c r="I998" s="1"/>
      <c r="J998" s="1"/>
      <c r="K998" s="1"/>
      <c r="L998" s="1"/>
      <c r="M998" s="1"/>
      <c r="N998" s="1"/>
      <c r="O998" s="1"/>
      <c r="P998" s="1"/>
      <c r="Q998" s="1"/>
      <c r="R998" s="1"/>
      <c r="S998" s="1"/>
      <c r="T998" s="1"/>
      <c r="U998" s="1"/>
      <c r="V998" s="1"/>
      <c r="W998" s="1"/>
    </row>
    <row r="999" spans="1:23" ht="9.75" customHeight="1">
      <c r="A999" s="1"/>
      <c r="B999" s="1"/>
      <c r="C999" s="1"/>
      <c r="D999" s="1"/>
      <c r="E999" s="1"/>
      <c r="F999" s="1"/>
      <c r="G999" s="1"/>
      <c r="H999" s="1"/>
      <c r="I999" s="1"/>
      <c r="J999" s="1"/>
      <c r="K999" s="1"/>
      <c r="L999" s="1"/>
      <c r="M999" s="1"/>
      <c r="N999" s="1"/>
      <c r="O999" s="1"/>
      <c r="P999" s="1"/>
      <c r="Q999" s="1"/>
      <c r="R999" s="1"/>
      <c r="S999" s="1"/>
      <c r="T999" s="1"/>
      <c r="U999" s="1"/>
      <c r="V999" s="1"/>
      <c r="W999" s="1"/>
    </row>
    <row r="1000" spans="1:23" ht="9.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row>
    <row r="1001" spans="1:23" ht="9.7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row>
    <row r="1002" spans="1:23" ht="9.7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row>
    <row r="1003" spans="1:23" ht="9.7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row>
    <row r="1004" spans="1:23" ht="9.7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row>
    <row r="1005" spans="1:23" ht="9.7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row>
    <row r="1006" spans="1:23" ht="9.7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row>
    <row r="1007" spans="1:23" ht="9.7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row>
    <row r="1008" spans="1:23" ht="9.7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row>
    <row r="1009" spans="1:23" ht="9.7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row>
    <row r="1010" spans="1:23" ht="9.7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row>
    <row r="1011" spans="1:23" ht="9.7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row>
    <row r="1012" spans="1:23" ht="9.7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row>
    <row r="1013" spans="1:23" ht="9.7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row>
    <row r="1014" spans="1:23" ht="9.7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row>
    <row r="1015" spans="1:23" ht="9.7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row>
    <row r="1016" spans="1:23" ht="9.7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row>
    <row r="1017" spans="1:23" ht="9.7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row>
    <row r="1018" spans="1:23" ht="9.7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row>
    <row r="1019" spans="1:23" ht="9.7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row>
    <row r="1020" spans="1:23" ht="9.7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row>
    <row r="1021" spans="1:23" ht="9.7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row>
    <row r="1022" spans="1:23" ht="9.7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row>
    <row r="1023" spans="1:23" ht="9.7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row>
    <row r="1024" spans="1:23" ht="9.7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row>
    <row r="1025" spans="1:23" ht="9.7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row>
    <row r="1026" spans="1:23" ht="9.7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row>
    <row r="1027" spans="1:23" ht="9.7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row>
    <row r="1028" spans="1:23" ht="9.75"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row>
    <row r="1029" spans="1:23" ht="9.75"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row>
    <row r="1030" spans="1:23" ht="9.75"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row>
    <row r="1031" spans="1:23" ht="9.75"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row>
    <row r="1032" spans="1:23" ht="9.75"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row>
    <row r="1033" spans="1:23" ht="9.7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row>
    <row r="1034" spans="1:23" ht="9.75"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row>
    <row r="1035" spans="1:23" ht="9.75"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row>
    <row r="1036" spans="1:23" ht="9.75"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row>
    <row r="1037" spans="1:23" ht="9.7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row>
    <row r="1038" spans="1:23" ht="9.7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row>
    <row r="1039" spans="1:23" ht="9.75"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row>
    <row r="1040" spans="1:23" ht="9.7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row>
    <row r="1041" spans="1:23" ht="9.75"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row>
    <row r="1042" spans="1:23" ht="9.75"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row>
    <row r="1043" spans="1:23" ht="9.7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row>
    <row r="1044" spans="1:23" ht="9.7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row>
    <row r="1045" spans="1:23" ht="9.7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row>
    <row r="1046" spans="1:23" ht="9.7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row>
    <row r="1047" spans="1:23" ht="9.7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row>
    <row r="1048" spans="1:23" ht="9.7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row>
    <row r="1049" spans="1:23" ht="9.7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row>
    <row r="1050" spans="1:23" ht="9.7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row>
    <row r="1051" spans="1:23" ht="9.7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row>
    <row r="1052" spans="1:23" ht="9.7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row>
    <row r="1053" spans="1:23" ht="9.7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row>
    <row r="1054" spans="1:23" ht="9.75"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row>
    <row r="1055" spans="1:23" ht="9.75" customHeight="1">
      <c r="A1055" s="1"/>
      <c r="B1055" s="1"/>
      <c r="C1055" s="1"/>
      <c r="D1055" s="1"/>
      <c r="E1055" s="1"/>
      <c r="F1055" s="1"/>
      <c r="G1055" s="1"/>
      <c r="H1055" s="1"/>
      <c r="I1055" s="1"/>
      <c r="J1055" s="1"/>
      <c r="K1055" s="1"/>
      <c r="L1055" s="1"/>
      <c r="M1055" s="1"/>
      <c r="N1055" s="1"/>
      <c r="O1055" s="1"/>
      <c r="P1055" s="1"/>
      <c r="Q1055" s="1"/>
      <c r="R1055" s="1"/>
      <c r="S1055" s="1"/>
      <c r="T1055" s="1"/>
      <c r="U1055" s="1"/>
      <c r="V1055" s="1"/>
      <c r="W1055" s="1"/>
    </row>
    <row r="1056" spans="1:23" ht="9.75" customHeight="1">
      <c r="A1056" s="1"/>
      <c r="B1056" s="1"/>
      <c r="C1056" s="1"/>
      <c r="D1056" s="1"/>
      <c r="E1056" s="1"/>
      <c r="F1056" s="1"/>
      <c r="G1056" s="1"/>
      <c r="H1056" s="1"/>
      <c r="I1056" s="1"/>
      <c r="J1056" s="1"/>
      <c r="K1056" s="1"/>
      <c r="L1056" s="1"/>
      <c r="M1056" s="1"/>
      <c r="N1056" s="1"/>
      <c r="O1056" s="1"/>
      <c r="P1056" s="1"/>
      <c r="Q1056" s="1"/>
      <c r="R1056" s="1"/>
      <c r="S1056" s="1"/>
      <c r="T1056" s="1"/>
      <c r="U1056" s="1"/>
      <c r="V1056" s="1"/>
      <c r="W1056" s="1"/>
    </row>
    <row r="1057" spans="1:23" ht="9.75" customHeight="1">
      <c r="A1057" s="1"/>
      <c r="B1057" s="1"/>
      <c r="C1057" s="1"/>
      <c r="D1057" s="1"/>
      <c r="E1057" s="1"/>
      <c r="F1057" s="1"/>
      <c r="G1057" s="1"/>
      <c r="H1057" s="1"/>
      <c r="I1057" s="1"/>
      <c r="J1057" s="1"/>
      <c r="K1057" s="1"/>
      <c r="L1057" s="1"/>
      <c r="M1057" s="1"/>
      <c r="N1057" s="1"/>
      <c r="O1057" s="1"/>
      <c r="P1057" s="1"/>
      <c r="Q1057" s="1"/>
      <c r="R1057" s="1"/>
      <c r="S1057" s="1"/>
      <c r="T1057" s="1"/>
      <c r="U1057" s="1"/>
      <c r="V1057" s="1"/>
      <c r="W1057" s="1"/>
    </row>
    <row r="1058" spans="1:23" ht="9.75" customHeight="1">
      <c r="A1058" s="1"/>
      <c r="B1058" s="1"/>
      <c r="C1058" s="1"/>
      <c r="D1058" s="1"/>
      <c r="E1058" s="1"/>
      <c r="F1058" s="1"/>
      <c r="G1058" s="1"/>
      <c r="H1058" s="1"/>
      <c r="I1058" s="1"/>
      <c r="J1058" s="1"/>
      <c r="K1058" s="1"/>
      <c r="L1058" s="1"/>
      <c r="M1058" s="1"/>
      <c r="N1058" s="1"/>
      <c r="O1058" s="1"/>
      <c r="P1058" s="1"/>
      <c r="Q1058" s="1"/>
      <c r="R1058" s="1"/>
      <c r="S1058" s="1"/>
      <c r="T1058" s="1"/>
      <c r="U1058" s="1"/>
      <c r="V1058" s="1"/>
      <c r="W1058" s="1"/>
    </row>
    <row r="1059" spans="1:23" ht="9.75" customHeight="1">
      <c r="A1059" s="1"/>
      <c r="B1059" s="1"/>
      <c r="C1059" s="1"/>
      <c r="D1059" s="1"/>
      <c r="E1059" s="1"/>
      <c r="F1059" s="1"/>
      <c r="G1059" s="1"/>
      <c r="H1059" s="1"/>
      <c r="I1059" s="1"/>
      <c r="J1059" s="1"/>
      <c r="K1059" s="1"/>
      <c r="L1059" s="1"/>
      <c r="M1059" s="1"/>
      <c r="N1059" s="1"/>
      <c r="O1059" s="1"/>
      <c r="P1059" s="1"/>
      <c r="Q1059" s="1"/>
      <c r="R1059" s="1"/>
      <c r="S1059" s="1"/>
      <c r="T1059" s="1"/>
      <c r="U1059" s="1"/>
      <c r="V1059" s="1"/>
      <c r="W1059" s="1"/>
    </row>
    <row r="1060" spans="1:23" ht="9.75" customHeight="1">
      <c r="A1060" s="1"/>
      <c r="B1060" s="1"/>
      <c r="C1060" s="1"/>
      <c r="D1060" s="1"/>
      <c r="E1060" s="1"/>
      <c r="F1060" s="1"/>
      <c r="G1060" s="1"/>
      <c r="H1060" s="1"/>
      <c r="I1060" s="1"/>
      <c r="J1060" s="1"/>
      <c r="K1060" s="1"/>
      <c r="L1060" s="1"/>
      <c r="M1060" s="1"/>
      <c r="N1060" s="1"/>
      <c r="O1060" s="1"/>
      <c r="P1060" s="1"/>
      <c r="Q1060" s="1"/>
      <c r="R1060" s="1"/>
      <c r="S1060" s="1"/>
      <c r="T1060" s="1"/>
      <c r="U1060" s="1"/>
      <c r="V1060" s="1"/>
      <c r="W1060" s="1"/>
    </row>
    <row r="1061" spans="1:23" ht="9.75" customHeight="1">
      <c r="A1061" s="1"/>
      <c r="B1061" s="1"/>
      <c r="C1061" s="1"/>
      <c r="D1061" s="1"/>
      <c r="E1061" s="1"/>
      <c r="F1061" s="1"/>
      <c r="G1061" s="1"/>
      <c r="H1061" s="1"/>
      <c r="I1061" s="1"/>
      <c r="J1061" s="1"/>
      <c r="K1061" s="1"/>
      <c r="L1061" s="1"/>
      <c r="M1061" s="1"/>
      <c r="N1061" s="1"/>
      <c r="O1061" s="1"/>
      <c r="P1061" s="1"/>
      <c r="Q1061" s="1"/>
      <c r="R1061" s="1"/>
      <c r="S1061" s="1"/>
      <c r="T1061" s="1"/>
      <c r="U1061" s="1"/>
      <c r="V1061" s="1"/>
      <c r="W1061" s="1"/>
    </row>
    <row r="1062" spans="1:23" ht="9.75" customHeight="1">
      <c r="A1062" s="1"/>
      <c r="B1062" s="1"/>
      <c r="C1062" s="1"/>
      <c r="D1062" s="1"/>
      <c r="E1062" s="1"/>
      <c r="F1062" s="1"/>
      <c r="G1062" s="1"/>
      <c r="H1062" s="1"/>
      <c r="I1062" s="1"/>
      <c r="J1062" s="1"/>
      <c r="K1062" s="1"/>
      <c r="L1062" s="1"/>
      <c r="M1062" s="1"/>
      <c r="N1062" s="1"/>
      <c r="O1062" s="1"/>
      <c r="P1062" s="1"/>
      <c r="Q1062" s="1"/>
      <c r="R1062" s="1"/>
      <c r="S1062" s="1"/>
      <c r="T1062" s="1"/>
      <c r="U1062" s="1"/>
      <c r="V1062" s="1"/>
      <c r="W1062" s="1"/>
    </row>
    <row r="1063" spans="1:23" ht="9.75" customHeight="1">
      <c r="A1063" s="1"/>
      <c r="B1063" s="1"/>
      <c r="C1063" s="1"/>
      <c r="D1063" s="1"/>
      <c r="E1063" s="1"/>
      <c r="F1063" s="1"/>
      <c r="G1063" s="1"/>
      <c r="H1063" s="1"/>
      <c r="I1063" s="1"/>
      <c r="J1063" s="1"/>
      <c r="K1063" s="1"/>
      <c r="L1063" s="1"/>
      <c r="M1063" s="1"/>
      <c r="N1063" s="1"/>
      <c r="O1063" s="1"/>
      <c r="P1063" s="1"/>
      <c r="Q1063" s="1"/>
      <c r="R1063" s="1"/>
      <c r="S1063" s="1"/>
      <c r="T1063" s="1"/>
      <c r="U1063" s="1"/>
      <c r="V1063" s="1"/>
      <c r="W1063" s="1"/>
    </row>
    <row r="1064" spans="1:23" ht="9.75" customHeight="1">
      <c r="A1064" s="1"/>
      <c r="B1064" s="1"/>
      <c r="C1064" s="1"/>
      <c r="D1064" s="1"/>
      <c r="E1064" s="1"/>
      <c r="F1064" s="1"/>
      <c r="G1064" s="1"/>
      <c r="H1064" s="1"/>
      <c r="I1064" s="1"/>
      <c r="J1064" s="1"/>
      <c r="K1064" s="1"/>
      <c r="L1064" s="1"/>
      <c r="M1064" s="1"/>
      <c r="N1064" s="1"/>
      <c r="O1064" s="1"/>
      <c r="P1064" s="1"/>
      <c r="Q1064" s="1"/>
      <c r="R1064" s="1"/>
      <c r="S1064" s="1"/>
      <c r="T1064" s="1"/>
      <c r="U1064" s="1"/>
      <c r="V1064" s="1"/>
      <c r="W1064" s="1"/>
    </row>
    <row r="1065" spans="1:23" ht="9.75" customHeight="1">
      <c r="A1065" s="1"/>
      <c r="B1065" s="1"/>
      <c r="C1065" s="1"/>
      <c r="D1065" s="1"/>
      <c r="E1065" s="1"/>
      <c r="F1065" s="1"/>
      <c r="G1065" s="1"/>
      <c r="H1065" s="1"/>
      <c r="I1065" s="1"/>
      <c r="J1065" s="1"/>
      <c r="K1065" s="1"/>
      <c r="L1065" s="1"/>
      <c r="M1065" s="1"/>
      <c r="N1065" s="1"/>
      <c r="O1065" s="1"/>
      <c r="P1065" s="1"/>
      <c r="Q1065" s="1"/>
      <c r="R1065" s="1"/>
      <c r="S1065" s="1"/>
      <c r="T1065" s="1"/>
      <c r="U1065" s="1"/>
      <c r="V1065" s="1"/>
      <c r="W1065" s="1"/>
    </row>
    <row r="1066" spans="1:23" ht="9.75" customHeight="1">
      <c r="A1066" s="1"/>
      <c r="B1066" s="1"/>
      <c r="C1066" s="1"/>
      <c r="D1066" s="1"/>
      <c r="E1066" s="1"/>
      <c r="F1066" s="1"/>
      <c r="G1066" s="1"/>
      <c r="H1066" s="1"/>
      <c r="I1066" s="1"/>
      <c r="J1066" s="1"/>
      <c r="K1066" s="1"/>
      <c r="L1066" s="1"/>
      <c r="M1066" s="1"/>
      <c r="N1066" s="1"/>
      <c r="O1066" s="1"/>
      <c r="P1066" s="1"/>
      <c r="Q1066" s="1"/>
      <c r="R1066" s="1"/>
      <c r="S1066" s="1"/>
      <c r="T1066" s="1"/>
      <c r="U1066" s="1"/>
      <c r="V1066" s="1"/>
      <c r="W1066" s="1"/>
    </row>
    <row r="1067" spans="1:23" ht="9.75" customHeight="1">
      <c r="A1067" s="1"/>
      <c r="B1067" s="1"/>
      <c r="C1067" s="1"/>
      <c r="D1067" s="1"/>
      <c r="E1067" s="1"/>
      <c r="F1067" s="1"/>
      <c r="G1067" s="1"/>
      <c r="H1067" s="1"/>
      <c r="I1067" s="1"/>
      <c r="J1067" s="1"/>
      <c r="K1067" s="1"/>
      <c r="L1067" s="1"/>
      <c r="M1067" s="1"/>
      <c r="N1067" s="1"/>
      <c r="O1067" s="1"/>
      <c r="P1067" s="1"/>
      <c r="Q1067" s="1"/>
      <c r="R1067" s="1"/>
      <c r="S1067" s="1"/>
      <c r="T1067" s="1"/>
      <c r="U1067" s="1"/>
      <c r="V1067" s="1"/>
      <c r="W1067" s="1"/>
    </row>
    <row r="1068" spans="1:23" ht="9.75" customHeight="1">
      <c r="A1068" s="1"/>
      <c r="B1068" s="1"/>
      <c r="C1068" s="1"/>
      <c r="D1068" s="1"/>
      <c r="E1068" s="1"/>
      <c r="F1068" s="1"/>
      <c r="G1068" s="1"/>
      <c r="H1068" s="1"/>
      <c r="I1068" s="1"/>
      <c r="J1068" s="1"/>
      <c r="K1068" s="1"/>
      <c r="L1068" s="1"/>
      <c r="M1068" s="1"/>
      <c r="N1068" s="1"/>
      <c r="O1068" s="1"/>
      <c r="P1068" s="1"/>
      <c r="Q1068" s="1"/>
      <c r="R1068" s="1"/>
      <c r="S1068" s="1"/>
      <c r="T1068" s="1"/>
      <c r="U1068" s="1"/>
      <c r="V1068" s="1"/>
      <c r="W1068" s="1"/>
    </row>
    <row r="1069" spans="1:23" ht="9.75" customHeight="1">
      <c r="A1069" s="1"/>
      <c r="B1069" s="1"/>
      <c r="C1069" s="1"/>
      <c r="D1069" s="1"/>
      <c r="E1069" s="1"/>
      <c r="F1069" s="1"/>
      <c r="G1069" s="1"/>
      <c r="H1069" s="1"/>
      <c r="I1069" s="1"/>
      <c r="J1069" s="1"/>
      <c r="K1069" s="1"/>
      <c r="L1069" s="1"/>
      <c r="M1069" s="1"/>
      <c r="N1069" s="1"/>
      <c r="O1069" s="1"/>
      <c r="P1069" s="1"/>
      <c r="Q1069" s="1"/>
      <c r="R1069" s="1"/>
      <c r="S1069" s="1"/>
      <c r="T1069" s="1"/>
      <c r="U1069" s="1"/>
      <c r="V1069" s="1"/>
      <c r="W1069" s="1"/>
    </row>
    <row r="1070" spans="1:23" ht="9.75" customHeight="1">
      <c r="A1070" s="1"/>
      <c r="B1070" s="1"/>
      <c r="C1070" s="1"/>
      <c r="D1070" s="1"/>
      <c r="E1070" s="1"/>
      <c r="F1070" s="1"/>
      <c r="G1070" s="1"/>
      <c r="H1070" s="1"/>
      <c r="I1070" s="1"/>
      <c r="J1070" s="1"/>
      <c r="K1070" s="1"/>
      <c r="L1070" s="1"/>
      <c r="M1070" s="1"/>
      <c r="N1070" s="1"/>
      <c r="O1070" s="1"/>
      <c r="P1070" s="1"/>
      <c r="Q1070" s="1"/>
      <c r="R1070" s="1"/>
      <c r="S1070" s="1"/>
      <c r="T1070" s="1"/>
      <c r="U1070" s="1"/>
      <c r="V1070" s="1"/>
      <c r="W1070" s="1"/>
    </row>
    <row r="1071" spans="1:23" ht="9.75" customHeight="1">
      <c r="A1071" s="1"/>
      <c r="B1071" s="1"/>
      <c r="C1071" s="1"/>
      <c r="D1071" s="1"/>
      <c r="E1071" s="1"/>
      <c r="F1071" s="1"/>
      <c r="G1071" s="1"/>
      <c r="H1071" s="1"/>
      <c r="I1071" s="1"/>
      <c r="J1071" s="1"/>
      <c r="K1071" s="1"/>
      <c r="L1071" s="1"/>
      <c r="M1071" s="1"/>
      <c r="N1071" s="1"/>
      <c r="O1071" s="1"/>
      <c r="P1071" s="1"/>
      <c r="Q1071" s="1"/>
      <c r="R1071" s="1"/>
      <c r="S1071" s="1"/>
      <c r="T1071" s="1"/>
      <c r="U1071" s="1"/>
      <c r="V1071" s="1"/>
      <c r="W1071" s="1"/>
    </row>
    <row r="1072" spans="1:23" ht="9.75" customHeight="1">
      <c r="A1072" s="1"/>
      <c r="B1072" s="1"/>
      <c r="C1072" s="1"/>
      <c r="D1072" s="1"/>
      <c r="E1072" s="1"/>
      <c r="F1072" s="1"/>
      <c r="G1072" s="1"/>
      <c r="H1072" s="1"/>
      <c r="I1072" s="1"/>
      <c r="J1072" s="1"/>
      <c r="K1072" s="1"/>
      <c r="L1072" s="1"/>
      <c r="M1072" s="1"/>
      <c r="N1072" s="1"/>
      <c r="O1072" s="1"/>
      <c r="P1072" s="1"/>
      <c r="Q1072" s="1"/>
      <c r="R1072" s="1"/>
      <c r="S1072" s="1"/>
      <c r="T1072" s="1"/>
      <c r="U1072" s="1"/>
      <c r="V1072" s="1"/>
      <c r="W1072" s="1"/>
    </row>
    <row r="1073" spans="1:23" ht="9.75" customHeight="1">
      <c r="A1073" s="1"/>
      <c r="B1073" s="1"/>
      <c r="C1073" s="1"/>
      <c r="D1073" s="1"/>
      <c r="E1073" s="1"/>
      <c r="F1073" s="1"/>
      <c r="G1073" s="1"/>
      <c r="H1073" s="1"/>
      <c r="I1073" s="1"/>
      <c r="J1073" s="1"/>
      <c r="K1073" s="1"/>
      <c r="L1073" s="1"/>
      <c r="M1073" s="1"/>
      <c r="N1073" s="1"/>
      <c r="O1073" s="1"/>
      <c r="P1073" s="1"/>
      <c r="Q1073" s="1"/>
      <c r="R1073" s="1"/>
      <c r="S1073" s="1"/>
      <c r="T1073" s="1"/>
      <c r="U1073" s="1"/>
      <c r="V1073" s="1"/>
      <c r="W1073" s="1"/>
    </row>
    <row r="1074" spans="1:23" ht="9.75" customHeight="1">
      <c r="A1074" s="1"/>
      <c r="B1074" s="1"/>
      <c r="C1074" s="1"/>
      <c r="D1074" s="1"/>
      <c r="E1074" s="1"/>
      <c r="F1074" s="1"/>
      <c r="G1074" s="1"/>
      <c r="H1074" s="1"/>
      <c r="I1074" s="1"/>
      <c r="J1074" s="1"/>
      <c r="K1074" s="1"/>
      <c r="L1074" s="1"/>
      <c r="M1074" s="1"/>
      <c r="N1074" s="1"/>
      <c r="O1074" s="1"/>
      <c r="P1074" s="1"/>
      <c r="Q1074" s="1"/>
      <c r="R1074" s="1"/>
      <c r="S1074" s="1"/>
      <c r="T1074" s="1"/>
      <c r="U1074" s="1"/>
      <c r="V1074" s="1"/>
      <c r="W1074" s="1"/>
    </row>
    <row r="1075" spans="1:23" ht="9.75" customHeight="1">
      <c r="A1075" s="1"/>
      <c r="B1075" s="1"/>
      <c r="C1075" s="1"/>
      <c r="D1075" s="1"/>
      <c r="E1075" s="1"/>
      <c r="F1075" s="1"/>
      <c r="G1075" s="1"/>
      <c r="H1075" s="1"/>
      <c r="I1075" s="1"/>
      <c r="J1075" s="1"/>
      <c r="K1075" s="1"/>
      <c r="L1075" s="1"/>
      <c r="M1075" s="1"/>
      <c r="N1075" s="1"/>
      <c r="O1075" s="1"/>
      <c r="P1075" s="1"/>
      <c r="Q1075" s="1"/>
      <c r="R1075" s="1"/>
      <c r="S1075" s="1"/>
      <c r="T1075" s="1"/>
      <c r="U1075" s="1"/>
      <c r="V1075" s="1"/>
      <c r="W1075" s="1"/>
    </row>
    <row r="1076" spans="1:23" ht="9.75" customHeight="1">
      <c r="A1076" s="1"/>
      <c r="B1076" s="1"/>
      <c r="C1076" s="1"/>
      <c r="D1076" s="1"/>
      <c r="E1076" s="1"/>
      <c r="F1076" s="1"/>
      <c r="G1076" s="1"/>
      <c r="H1076" s="1"/>
      <c r="I1076" s="1"/>
      <c r="J1076" s="1"/>
      <c r="K1076" s="1"/>
      <c r="L1076" s="1"/>
      <c r="M1076" s="1"/>
      <c r="N1076" s="1"/>
      <c r="O1076" s="1"/>
      <c r="P1076" s="1"/>
      <c r="Q1076" s="1"/>
      <c r="R1076" s="1"/>
      <c r="S1076" s="1"/>
      <c r="T1076" s="1"/>
      <c r="U1076" s="1"/>
      <c r="V1076" s="1"/>
      <c r="W1076" s="1"/>
    </row>
    <row r="1077" spans="1:23" ht="9.75" customHeight="1">
      <c r="A1077" s="1"/>
      <c r="B1077" s="1"/>
      <c r="C1077" s="1"/>
      <c r="D1077" s="1"/>
      <c r="E1077" s="1"/>
      <c r="F1077" s="1"/>
      <c r="G1077" s="1"/>
      <c r="H1077" s="1"/>
      <c r="I1077" s="1"/>
      <c r="J1077" s="1"/>
      <c r="K1077" s="1"/>
      <c r="L1077" s="1"/>
      <c r="M1077" s="1"/>
      <c r="N1077" s="1"/>
      <c r="O1077" s="1"/>
      <c r="P1077" s="1"/>
      <c r="Q1077" s="1"/>
      <c r="R1077" s="1"/>
      <c r="S1077" s="1"/>
      <c r="T1077" s="1"/>
      <c r="U1077" s="1"/>
      <c r="V1077" s="1"/>
      <c r="W1077" s="1"/>
    </row>
    <row r="1078" spans="1:23" ht="9.75" customHeight="1">
      <c r="A1078" s="1"/>
      <c r="B1078" s="1"/>
      <c r="C1078" s="1"/>
      <c r="D1078" s="1"/>
      <c r="E1078" s="1"/>
      <c r="F1078" s="1"/>
      <c r="G1078" s="1"/>
      <c r="H1078" s="1"/>
      <c r="I1078" s="1"/>
      <c r="J1078" s="1"/>
      <c r="K1078" s="1"/>
      <c r="L1078" s="1"/>
      <c r="M1078" s="1"/>
      <c r="N1078" s="1"/>
      <c r="O1078" s="1"/>
      <c r="P1078" s="1"/>
      <c r="Q1078" s="1"/>
      <c r="R1078" s="1"/>
      <c r="S1078" s="1"/>
      <c r="T1078" s="1"/>
      <c r="U1078" s="1"/>
      <c r="V1078" s="1"/>
      <c r="W1078" s="1"/>
    </row>
    <row r="1079" spans="1:23" ht="9.75" customHeight="1">
      <c r="A1079" s="1"/>
      <c r="B1079" s="1"/>
      <c r="C1079" s="1"/>
      <c r="D1079" s="1"/>
      <c r="E1079" s="1"/>
      <c r="F1079" s="1"/>
      <c r="G1079" s="1"/>
      <c r="H1079" s="1"/>
      <c r="I1079" s="1"/>
      <c r="J1079" s="1"/>
      <c r="K1079" s="1"/>
      <c r="L1079" s="1"/>
      <c r="M1079" s="1"/>
      <c r="N1079" s="1"/>
      <c r="O1079" s="1"/>
      <c r="P1079" s="1"/>
      <c r="Q1079" s="1"/>
      <c r="R1079" s="1"/>
      <c r="S1079" s="1"/>
      <c r="T1079" s="1"/>
      <c r="U1079" s="1"/>
      <c r="V1079" s="1"/>
      <c r="W1079" s="1"/>
    </row>
    <row r="1080" spans="1:23" ht="9.75" customHeight="1">
      <c r="A1080" s="1"/>
      <c r="B1080" s="1"/>
      <c r="C1080" s="1"/>
      <c r="D1080" s="1"/>
      <c r="E1080" s="1"/>
      <c r="F1080" s="1"/>
      <c r="G1080" s="1"/>
      <c r="H1080" s="1"/>
      <c r="I1080" s="1"/>
      <c r="J1080" s="1"/>
      <c r="K1080" s="1"/>
      <c r="L1080" s="1"/>
      <c r="M1080" s="1"/>
      <c r="N1080" s="1"/>
      <c r="O1080" s="1"/>
      <c r="P1080" s="1"/>
      <c r="Q1080" s="1"/>
      <c r="R1080" s="1"/>
      <c r="S1080" s="1"/>
      <c r="T1080" s="1"/>
      <c r="U1080" s="1"/>
      <c r="V1080" s="1"/>
      <c r="W1080" s="1"/>
    </row>
    <row r="1081" spans="1:23" ht="9.75" customHeight="1">
      <c r="A1081" s="1"/>
      <c r="B1081" s="1"/>
      <c r="C1081" s="1"/>
      <c r="D1081" s="1"/>
      <c r="E1081" s="1"/>
      <c r="F1081" s="1"/>
      <c r="G1081" s="1"/>
      <c r="H1081" s="1"/>
      <c r="I1081" s="1"/>
      <c r="J1081" s="1"/>
      <c r="K1081" s="1"/>
      <c r="L1081" s="1"/>
      <c r="M1081" s="1"/>
      <c r="N1081" s="1"/>
      <c r="O1081" s="1"/>
      <c r="P1081" s="1"/>
      <c r="Q1081" s="1"/>
      <c r="R1081" s="1"/>
      <c r="S1081" s="1"/>
      <c r="T1081" s="1"/>
      <c r="U1081" s="1"/>
      <c r="V1081" s="1"/>
      <c r="W1081" s="1"/>
    </row>
    <row r="1082" spans="1:23" ht="9.75" customHeight="1">
      <c r="A1082" s="1"/>
      <c r="B1082" s="1"/>
      <c r="C1082" s="1"/>
      <c r="D1082" s="1"/>
      <c r="E1082" s="1"/>
      <c r="F1082" s="1"/>
      <c r="G1082" s="1"/>
      <c r="H1082" s="1"/>
      <c r="I1082" s="1"/>
      <c r="J1082" s="1"/>
      <c r="K1082" s="1"/>
      <c r="L1082" s="1"/>
      <c r="M1082" s="1"/>
      <c r="N1082" s="1"/>
      <c r="O1082" s="1"/>
      <c r="P1082" s="1"/>
      <c r="Q1082" s="1"/>
      <c r="R1082" s="1"/>
      <c r="S1082" s="1"/>
      <c r="T1082" s="1"/>
      <c r="U1082" s="1"/>
      <c r="V1082" s="1"/>
      <c r="W1082" s="1"/>
    </row>
    <row r="1083" spans="1:23" ht="9.75" customHeight="1">
      <c r="A1083" s="1"/>
      <c r="B1083" s="1"/>
      <c r="C1083" s="1"/>
      <c r="D1083" s="1"/>
      <c r="E1083" s="1"/>
      <c r="F1083" s="1"/>
      <c r="G1083" s="1"/>
      <c r="H1083" s="1"/>
      <c r="I1083" s="1"/>
      <c r="J1083" s="1"/>
      <c r="K1083" s="1"/>
      <c r="L1083" s="1"/>
      <c r="M1083" s="1"/>
      <c r="N1083" s="1"/>
      <c r="O1083" s="1"/>
      <c r="P1083" s="1"/>
      <c r="Q1083" s="1"/>
      <c r="R1083" s="1"/>
      <c r="S1083" s="1"/>
      <c r="T1083" s="1"/>
      <c r="U1083" s="1"/>
      <c r="V1083" s="1"/>
      <c r="W1083" s="1"/>
    </row>
    <row r="1084" spans="1:23" ht="9.75" customHeight="1">
      <c r="A1084" s="1"/>
      <c r="B1084" s="1"/>
      <c r="C1084" s="1"/>
      <c r="D1084" s="1"/>
      <c r="E1084" s="1"/>
      <c r="F1084" s="1"/>
      <c r="G1084" s="1"/>
      <c r="H1084" s="1"/>
      <c r="I1084" s="1"/>
      <c r="J1084" s="1"/>
      <c r="K1084" s="1"/>
      <c r="L1084" s="1"/>
      <c r="M1084" s="1"/>
      <c r="N1084" s="1"/>
      <c r="O1084" s="1"/>
      <c r="P1084" s="1"/>
      <c r="Q1084" s="1"/>
      <c r="R1084" s="1"/>
      <c r="S1084" s="1"/>
      <c r="T1084" s="1"/>
      <c r="U1084" s="1"/>
      <c r="V1084" s="1"/>
      <c r="W1084" s="1"/>
    </row>
    <row r="1085" spans="1:23" ht="9.75" customHeight="1">
      <c r="A1085" s="1"/>
      <c r="B1085" s="1"/>
      <c r="C1085" s="1"/>
      <c r="D1085" s="1"/>
      <c r="E1085" s="1"/>
      <c r="F1085" s="1"/>
      <c r="G1085" s="1"/>
      <c r="H1085" s="1"/>
      <c r="I1085" s="1"/>
      <c r="J1085" s="1"/>
      <c r="K1085" s="1"/>
      <c r="L1085" s="1"/>
      <c r="M1085" s="1"/>
      <c r="N1085" s="1"/>
      <c r="O1085" s="1"/>
      <c r="P1085" s="1"/>
      <c r="Q1085" s="1"/>
      <c r="R1085" s="1"/>
      <c r="S1085" s="1"/>
      <c r="T1085" s="1"/>
      <c r="U1085" s="1"/>
      <c r="V1085" s="1"/>
      <c r="W1085" s="1"/>
    </row>
    <row r="1086" spans="1:23" ht="9.75" customHeight="1">
      <c r="A1086" s="1"/>
      <c r="B1086" s="1"/>
      <c r="C1086" s="1"/>
      <c r="D1086" s="1"/>
      <c r="E1086" s="1"/>
      <c r="F1086" s="1"/>
      <c r="G1086" s="1"/>
      <c r="H1086" s="1"/>
      <c r="I1086" s="1"/>
      <c r="J1086" s="1"/>
      <c r="K1086" s="1"/>
      <c r="L1086" s="1"/>
      <c r="M1086" s="1"/>
      <c r="N1086" s="1"/>
      <c r="O1086" s="1"/>
      <c r="P1086" s="1"/>
      <c r="Q1086" s="1"/>
      <c r="R1086" s="1"/>
      <c r="S1086" s="1"/>
      <c r="T1086" s="1"/>
      <c r="U1086" s="1"/>
      <c r="V1086" s="1"/>
      <c r="W1086" s="1"/>
    </row>
    <row r="1087" spans="1:23" ht="9.75" customHeight="1">
      <c r="A1087" s="1"/>
      <c r="B1087" s="1"/>
      <c r="C1087" s="1"/>
      <c r="D1087" s="1"/>
      <c r="E1087" s="1"/>
      <c r="F1087" s="1"/>
      <c r="G1087" s="1"/>
      <c r="H1087" s="1"/>
      <c r="I1087" s="1"/>
      <c r="J1087" s="1"/>
      <c r="K1087" s="1"/>
      <c r="L1087" s="1"/>
      <c r="M1087" s="1"/>
      <c r="N1087" s="1"/>
      <c r="O1087" s="1"/>
      <c r="P1087" s="1"/>
      <c r="Q1087" s="1"/>
      <c r="R1087" s="1"/>
      <c r="S1087" s="1"/>
      <c r="T1087" s="1"/>
      <c r="U1087" s="1"/>
      <c r="V1087" s="1"/>
      <c r="W1087" s="1"/>
    </row>
    <row r="1088" spans="1:23" ht="9.75" customHeight="1">
      <c r="A1088" s="1"/>
      <c r="B1088" s="1"/>
      <c r="C1088" s="1"/>
      <c r="D1088" s="1"/>
      <c r="E1088" s="1"/>
      <c r="F1088" s="1"/>
      <c r="G1088" s="1"/>
      <c r="H1088" s="1"/>
      <c r="I1088" s="1"/>
      <c r="J1088" s="1"/>
      <c r="K1088" s="1"/>
      <c r="L1088" s="1"/>
      <c r="M1088" s="1"/>
      <c r="N1088" s="1"/>
      <c r="O1088" s="1"/>
      <c r="P1088" s="1"/>
      <c r="Q1088" s="1"/>
      <c r="R1088" s="1"/>
      <c r="S1088" s="1"/>
      <c r="T1088" s="1"/>
      <c r="U1088" s="1"/>
      <c r="V1088" s="1"/>
      <c r="W1088" s="1"/>
    </row>
    <row r="1089" spans="1:23" ht="9.75" customHeight="1">
      <c r="A1089" s="1"/>
      <c r="B1089" s="1"/>
      <c r="C1089" s="1"/>
      <c r="D1089" s="1"/>
      <c r="E1089" s="1"/>
      <c r="F1089" s="1"/>
      <c r="G1089" s="1"/>
      <c r="H1089" s="1"/>
      <c r="I1089" s="1"/>
      <c r="J1089" s="1"/>
      <c r="K1089" s="1"/>
      <c r="L1089" s="1"/>
      <c r="M1089" s="1"/>
      <c r="N1089" s="1"/>
      <c r="O1089" s="1"/>
      <c r="P1089" s="1"/>
      <c r="Q1089" s="1"/>
      <c r="R1089" s="1"/>
      <c r="S1089" s="1"/>
      <c r="T1089" s="1"/>
      <c r="U1089" s="1"/>
      <c r="V1089" s="1"/>
      <c r="W1089" s="1"/>
    </row>
    <row r="1090" spans="1:23" ht="9.75" customHeight="1">
      <c r="A1090" s="1"/>
      <c r="B1090" s="1"/>
      <c r="C1090" s="1"/>
      <c r="D1090" s="1"/>
      <c r="E1090" s="1"/>
      <c r="F1090" s="1"/>
      <c r="G1090" s="1"/>
      <c r="H1090" s="1"/>
      <c r="I1090" s="1"/>
      <c r="J1090" s="1"/>
      <c r="K1090" s="1"/>
      <c r="L1090" s="1"/>
      <c r="M1090" s="1"/>
      <c r="N1090" s="1"/>
      <c r="O1090" s="1"/>
      <c r="P1090" s="1"/>
      <c r="Q1090" s="1"/>
      <c r="R1090" s="1"/>
      <c r="S1090" s="1"/>
      <c r="T1090" s="1"/>
      <c r="U1090" s="1"/>
      <c r="V1090" s="1"/>
      <c r="W1090" s="1"/>
    </row>
    <row r="1091" spans="1:23" ht="9.75" customHeight="1">
      <c r="A1091" s="1"/>
      <c r="B1091" s="1"/>
      <c r="C1091" s="1"/>
      <c r="D1091" s="1"/>
      <c r="E1091" s="1"/>
      <c r="F1091" s="1"/>
      <c r="G1091" s="1"/>
      <c r="H1091" s="1"/>
      <c r="I1091" s="1"/>
      <c r="J1091" s="1"/>
      <c r="K1091" s="1"/>
      <c r="L1091" s="1"/>
      <c r="M1091" s="1"/>
      <c r="N1091" s="1"/>
      <c r="O1091" s="1"/>
      <c r="P1091" s="1"/>
      <c r="Q1091" s="1"/>
      <c r="R1091" s="1"/>
      <c r="S1091" s="1"/>
      <c r="T1091" s="1"/>
      <c r="U1091" s="1"/>
      <c r="V1091" s="1"/>
      <c r="W1091" s="1"/>
    </row>
    <row r="1092" spans="1:23" ht="9.75" customHeight="1">
      <c r="A1092" s="1"/>
      <c r="B1092" s="1"/>
      <c r="C1092" s="1"/>
      <c r="D1092" s="1"/>
      <c r="E1092" s="1"/>
      <c r="F1092" s="1"/>
      <c r="G1092" s="1"/>
      <c r="H1092" s="1"/>
      <c r="I1092" s="1"/>
      <c r="J1092" s="1"/>
      <c r="K1092" s="1"/>
      <c r="L1092" s="1"/>
      <c r="M1092" s="1"/>
      <c r="N1092" s="1"/>
      <c r="O1092" s="1"/>
      <c r="P1092" s="1"/>
      <c r="Q1092" s="1"/>
      <c r="R1092" s="1"/>
      <c r="S1092" s="1"/>
      <c r="T1092" s="1"/>
      <c r="U1092" s="1"/>
      <c r="V1092" s="1"/>
      <c r="W1092" s="1"/>
    </row>
    <row r="1093" spans="1:23" ht="9.75" customHeight="1">
      <c r="A1093" s="1"/>
      <c r="B1093" s="1"/>
      <c r="C1093" s="1"/>
      <c r="D1093" s="1"/>
      <c r="E1093" s="1"/>
      <c r="F1093" s="1"/>
      <c r="G1093" s="1"/>
      <c r="H1093" s="1"/>
      <c r="I1093" s="1"/>
      <c r="J1093" s="1"/>
      <c r="K1093" s="1"/>
      <c r="L1093" s="1"/>
      <c r="M1093" s="1"/>
      <c r="N1093" s="1"/>
      <c r="O1093" s="1"/>
      <c r="P1093" s="1"/>
      <c r="Q1093" s="1"/>
      <c r="R1093" s="1"/>
      <c r="S1093" s="1"/>
      <c r="T1093" s="1"/>
      <c r="U1093" s="1"/>
      <c r="V1093" s="1"/>
      <c r="W1093" s="1"/>
    </row>
    <row r="1094" spans="1:23" ht="9.75" customHeight="1">
      <c r="A1094" s="1"/>
      <c r="B1094" s="1"/>
      <c r="C1094" s="1"/>
      <c r="D1094" s="1"/>
      <c r="E1094" s="1"/>
      <c r="F1094" s="1"/>
      <c r="G1094" s="1"/>
      <c r="H1094" s="1"/>
      <c r="I1094" s="1"/>
      <c r="J1094" s="1"/>
      <c r="K1094" s="1"/>
      <c r="L1094" s="1"/>
      <c r="M1094" s="1"/>
      <c r="N1094" s="1"/>
      <c r="O1094" s="1"/>
      <c r="P1094" s="1"/>
      <c r="Q1094" s="1"/>
      <c r="R1094" s="1"/>
      <c r="S1094" s="1"/>
      <c r="T1094" s="1"/>
      <c r="U1094" s="1"/>
      <c r="V1094" s="1"/>
      <c r="W1094" s="1"/>
    </row>
    <row r="1095" spans="1:23" ht="9.75" customHeight="1">
      <c r="A1095" s="1"/>
      <c r="B1095" s="1"/>
      <c r="C1095" s="1"/>
      <c r="D1095" s="1"/>
      <c r="E1095" s="1"/>
      <c r="F1095" s="1"/>
      <c r="G1095" s="1"/>
      <c r="H1095" s="1"/>
      <c r="I1095" s="1"/>
      <c r="J1095" s="1"/>
      <c r="K1095" s="1"/>
      <c r="L1095" s="1"/>
      <c r="M1095" s="1"/>
      <c r="N1095" s="1"/>
      <c r="O1095" s="1"/>
      <c r="P1095" s="1"/>
      <c r="Q1095" s="1"/>
      <c r="R1095" s="1"/>
      <c r="S1095" s="1"/>
      <c r="T1095" s="1"/>
      <c r="U1095" s="1"/>
      <c r="V1095" s="1"/>
      <c r="W1095" s="1"/>
    </row>
    <row r="1096" spans="1:23" ht="9.75" customHeight="1">
      <c r="A1096" s="1"/>
      <c r="B1096" s="1"/>
      <c r="C1096" s="1"/>
      <c r="D1096" s="1"/>
      <c r="E1096" s="1"/>
      <c r="F1096" s="1"/>
      <c r="G1096" s="1"/>
      <c r="H1096" s="1"/>
      <c r="I1096" s="1"/>
      <c r="J1096" s="1"/>
      <c r="K1096" s="1"/>
      <c r="L1096" s="1"/>
      <c r="M1096" s="1"/>
      <c r="N1096" s="1"/>
      <c r="O1096" s="1"/>
      <c r="P1096" s="1"/>
      <c r="Q1096" s="1"/>
      <c r="R1096" s="1"/>
      <c r="S1096" s="1"/>
      <c r="T1096" s="1"/>
      <c r="U1096" s="1"/>
      <c r="V1096" s="1"/>
      <c r="W1096" s="1"/>
    </row>
    <row r="1097" spans="1:23" ht="9.75" customHeight="1">
      <c r="A1097" s="1"/>
      <c r="B1097" s="1"/>
      <c r="C1097" s="1"/>
      <c r="D1097" s="1"/>
      <c r="E1097" s="1"/>
      <c r="F1097" s="1"/>
      <c r="G1097" s="1"/>
      <c r="H1097" s="1"/>
      <c r="I1097" s="1"/>
      <c r="J1097" s="1"/>
      <c r="K1097" s="1"/>
      <c r="L1097" s="1"/>
      <c r="M1097" s="1"/>
      <c r="N1097" s="1"/>
      <c r="O1097" s="1"/>
      <c r="P1097" s="1"/>
      <c r="Q1097" s="1"/>
      <c r="R1097" s="1"/>
      <c r="S1097" s="1"/>
      <c r="T1097" s="1"/>
      <c r="U1097" s="1"/>
      <c r="V1097" s="1"/>
      <c r="W1097" s="1"/>
    </row>
    <row r="1098" spans="1:23" ht="9.75" customHeight="1">
      <c r="A1098" s="1"/>
      <c r="B1098" s="1"/>
      <c r="C1098" s="1"/>
      <c r="D1098" s="1"/>
      <c r="E1098" s="1"/>
      <c r="F1098" s="1"/>
      <c r="G1098" s="1"/>
      <c r="H1098" s="1"/>
      <c r="I1098" s="1"/>
      <c r="J1098" s="1"/>
      <c r="K1098" s="1"/>
      <c r="L1098" s="1"/>
      <c r="M1098" s="1"/>
      <c r="N1098" s="1"/>
      <c r="O1098" s="1"/>
      <c r="P1098" s="1"/>
      <c r="Q1098" s="1"/>
      <c r="R1098" s="1"/>
      <c r="S1098" s="1"/>
      <c r="T1098" s="1"/>
      <c r="U1098" s="1"/>
      <c r="V1098" s="1"/>
      <c r="W1098" s="1"/>
    </row>
    <row r="1099" spans="1:23" ht="9.75" customHeight="1">
      <c r="A1099" s="1"/>
      <c r="B1099" s="1"/>
      <c r="C1099" s="1"/>
      <c r="D1099" s="1"/>
      <c r="E1099" s="1"/>
      <c r="F1099" s="1"/>
      <c r="G1099" s="1"/>
      <c r="H1099" s="1"/>
      <c r="I1099" s="1"/>
      <c r="J1099" s="1"/>
      <c r="K1099" s="1"/>
      <c r="L1099" s="1"/>
      <c r="M1099" s="1"/>
      <c r="N1099" s="1"/>
      <c r="O1099" s="1"/>
      <c r="P1099" s="1"/>
      <c r="Q1099" s="1"/>
      <c r="R1099" s="1"/>
      <c r="S1099" s="1"/>
      <c r="T1099" s="1"/>
      <c r="U1099" s="1"/>
      <c r="V1099" s="1"/>
      <c r="W1099" s="1"/>
    </row>
    <row r="1100" spans="1:23" ht="9.75" customHeight="1">
      <c r="A1100" s="1"/>
      <c r="B1100" s="1"/>
      <c r="C1100" s="1"/>
      <c r="D1100" s="1"/>
      <c r="E1100" s="1"/>
      <c r="F1100" s="1"/>
      <c r="G1100" s="1"/>
      <c r="H1100" s="1"/>
      <c r="I1100" s="1"/>
      <c r="J1100" s="1"/>
      <c r="K1100" s="1"/>
      <c r="L1100" s="1"/>
      <c r="M1100" s="1"/>
      <c r="N1100" s="1"/>
      <c r="O1100" s="1"/>
      <c r="P1100" s="1"/>
      <c r="Q1100" s="1"/>
      <c r="R1100" s="1"/>
      <c r="S1100" s="1"/>
      <c r="T1100" s="1"/>
      <c r="U1100" s="1"/>
      <c r="V1100" s="1"/>
      <c r="W1100" s="1"/>
    </row>
    <row r="1101" spans="1:23" ht="9.75" customHeight="1">
      <c r="A1101" s="1"/>
      <c r="B1101" s="1"/>
      <c r="C1101" s="1"/>
      <c r="D1101" s="1"/>
      <c r="E1101" s="1"/>
      <c r="F1101" s="1"/>
      <c r="G1101" s="1"/>
      <c r="H1101" s="1"/>
      <c r="I1101" s="1"/>
      <c r="J1101" s="1"/>
      <c r="K1101" s="1"/>
      <c r="L1101" s="1"/>
      <c r="M1101" s="1"/>
      <c r="N1101" s="1"/>
      <c r="O1101" s="1"/>
      <c r="P1101" s="1"/>
      <c r="Q1101" s="1"/>
      <c r="R1101" s="1"/>
      <c r="S1101" s="1"/>
      <c r="T1101" s="1"/>
      <c r="U1101" s="1"/>
      <c r="V1101" s="1"/>
      <c r="W1101" s="1"/>
    </row>
    <row r="1102" spans="1:23" ht="9.75" customHeight="1">
      <c r="A1102" s="1"/>
      <c r="B1102" s="1"/>
      <c r="C1102" s="1"/>
      <c r="D1102" s="1"/>
      <c r="E1102" s="1"/>
      <c r="F1102" s="1"/>
      <c r="G1102" s="1"/>
      <c r="H1102" s="1"/>
      <c r="I1102" s="1"/>
      <c r="J1102" s="1"/>
      <c r="K1102" s="1"/>
      <c r="L1102" s="1"/>
      <c r="M1102" s="1"/>
      <c r="N1102" s="1"/>
      <c r="O1102" s="1"/>
      <c r="P1102" s="1"/>
      <c r="Q1102" s="1"/>
      <c r="R1102" s="1"/>
      <c r="S1102" s="1"/>
      <c r="T1102" s="1"/>
      <c r="U1102" s="1"/>
      <c r="V1102" s="1"/>
      <c r="W1102" s="1"/>
    </row>
    <row r="1103" spans="1:23" ht="9.75" customHeight="1">
      <c r="A1103" s="1"/>
      <c r="B1103" s="1"/>
      <c r="C1103" s="1"/>
      <c r="D1103" s="1"/>
      <c r="E1103" s="1"/>
      <c r="F1103" s="1"/>
      <c r="G1103" s="1"/>
      <c r="H1103" s="1"/>
      <c r="I1103" s="1"/>
      <c r="J1103" s="1"/>
      <c r="K1103" s="1"/>
      <c r="L1103" s="1"/>
      <c r="M1103" s="1"/>
      <c r="N1103" s="1"/>
      <c r="O1103" s="1"/>
      <c r="P1103" s="1"/>
      <c r="Q1103" s="1"/>
      <c r="R1103" s="1"/>
      <c r="S1103" s="1"/>
      <c r="T1103" s="1"/>
      <c r="U1103" s="1"/>
      <c r="V1103" s="1"/>
      <c r="W1103" s="1"/>
    </row>
    <row r="1104" spans="1:23" ht="9.75" customHeight="1">
      <c r="A1104" s="1"/>
      <c r="B1104" s="1"/>
      <c r="C1104" s="1"/>
      <c r="D1104" s="1"/>
      <c r="E1104" s="1"/>
      <c r="F1104" s="1"/>
      <c r="G1104" s="1"/>
      <c r="H1104" s="1"/>
      <c r="I1104" s="1"/>
      <c r="J1104" s="1"/>
      <c r="K1104" s="1"/>
      <c r="L1104" s="1"/>
      <c r="M1104" s="1"/>
      <c r="N1104" s="1"/>
      <c r="O1104" s="1"/>
      <c r="P1104" s="1"/>
      <c r="Q1104" s="1"/>
      <c r="R1104" s="1"/>
      <c r="S1104" s="1"/>
      <c r="T1104" s="1"/>
      <c r="U1104" s="1"/>
      <c r="V1104" s="1"/>
      <c r="W1104" s="1"/>
    </row>
    <row r="1105" spans="1:23" ht="9.75" customHeight="1">
      <c r="A1105" s="1"/>
      <c r="B1105" s="1"/>
      <c r="C1105" s="1"/>
      <c r="D1105" s="1"/>
      <c r="E1105" s="1"/>
      <c r="F1105" s="1"/>
      <c r="G1105" s="1"/>
      <c r="H1105" s="1"/>
      <c r="I1105" s="1"/>
      <c r="J1105" s="1"/>
      <c r="K1105" s="1"/>
      <c r="L1105" s="1"/>
      <c r="M1105" s="1"/>
      <c r="N1105" s="1"/>
      <c r="O1105" s="1"/>
      <c r="P1105" s="1"/>
      <c r="Q1105" s="1"/>
      <c r="R1105" s="1"/>
      <c r="S1105" s="1"/>
      <c r="T1105" s="1"/>
      <c r="U1105" s="1"/>
      <c r="V1105" s="1"/>
      <c r="W1105" s="1"/>
    </row>
    <row r="1106" spans="1:23" ht="9.75" customHeight="1">
      <c r="A1106" s="1"/>
      <c r="B1106" s="1"/>
      <c r="C1106" s="1"/>
      <c r="D1106" s="1"/>
      <c r="E1106" s="1"/>
      <c r="F1106" s="1"/>
      <c r="G1106" s="1"/>
      <c r="H1106" s="1"/>
      <c r="I1106" s="1"/>
      <c r="J1106" s="1"/>
      <c r="K1106" s="1"/>
      <c r="L1106" s="1"/>
      <c r="M1106" s="1"/>
      <c r="N1106" s="1"/>
      <c r="O1106" s="1"/>
      <c r="P1106" s="1"/>
      <c r="Q1106" s="1"/>
      <c r="R1106" s="1"/>
      <c r="S1106" s="1"/>
      <c r="T1106" s="1"/>
      <c r="U1106" s="1"/>
      <c r="V1106" s="1"/>
      <c r="W1106" s="1"/>
    </row>
    <row r="1107" spans="1:23" ht="9.75" customHeight="1">
      <c r="A1107" s="1"/>
      <c r="B1107" s="1"/>
      <c r="C1107" s="1"/>
      <c r="D1107" s="1"/>
      <c r="E1107" s="1"/>
      <c r="F1107" s="1"/>
      <c r="G1107" s="1"/>
      <c r="H1107" s="1"/>
      <c r="I1107" s="1"/>
      <c r="J1107" s="1"/>
      <c r="K1107" s="1"/>
      <c r="L1107" s="1"/>
      <c r="M1107" s="1"/>
      <c r="N1107" s="1"/>
      <c r="O1107" s="1"/>
      <c r="P1107" s="1"/>
      <c r="Q1107" s="1"/>
      <c r="R1107" s="1"/>
      <c r="S1107" s="1"/>
      <c r="T1107" s="1"/>
      <c r="U1107" s="1"/>
      <c r="V1107" s="1"/>
      <c r="W1107" s="1"/>
    </row>
    <row r="1108" spans="1:23" ht="9.75" customHeight="1">
      <c r="A1108" s="1"/>
      <c r="B1108" s="1"/>
      <c r="C1108" s="1"/>
      <c r="D1108" s="1"/>
      <c r="E1108" s="1"/>
      <c r="F1108" s="1"/>
      <c r="G1108" s="1"/>
      <c r="H1108" s="1"/>
      <c r="I1108" s="1"/>
      <c r="J1108" s="1"/>
      <c r="K1108" s="1"/>
      <c r="L1108" s="1"/>
      <c r="M1108" s="1"/>
      <c r="N1108" s="1"/>
      <c r="O1108" s="1"/>
      <c r="P1108" s="1"/>
      <c r="Q1108" s="1"/>
      <c r="R1108" s="1"/>
      <c r="S1108" s="1"/>
      <c r="T1108" s="1"/>
      <c r="U1108" s="1"/>
      <c r="V1108" s="1"/>
      <c r="W1108" s="1"/>
    </row>
    <row r="1109" spans="1:23" ht="9.75" customHeight="1">
      <c r="A1109" s="1"/>
      <c r="B1109" s="1"/>
      <c r="C1109" s="1"/>
      <c r="D1109" s="1"/>
      <c r="E1109" s="1"/>
      <c r="F1109" s="1"/>
      <c r="G1109" s="1"/>
      <c r="H1109" s="1"/>
      <c r="I1109" s="1"/>
      <c r="J1109" s="1"/>
      <c r="K1109" s="1"/>
      <c r="L1109" s="1"/>
      <c r="M1109" s="1"/>
      <c r="N1109" s="1"/>
      <c r="O1109" s="1"/>
      <c r="P1109" s="1"/>
      <c r="Q1109" s="1"/>
      <c r="R1109" s="1"/>
      <c r="S1109" s="1"/>
      <c r="T1109" s="1"/>
      <c r="U1109" s="1"/>
      <c r="V1109" s="1"/>
      <c r="W1109" s="1"/>
    </row>
    <row r="1110" spans="1:23" ht="9.75" customHeight="1">
      <c r="A1110" s="1"/>
      <c r="B1110" s="1"/>
      <c r="C1110" s="1"/>
      <c r="D1110" s="1"/>
      <c r="E1110" s="1"/>
      <c r="F1110" s="1"/>
      <c r="G1110" s="1"/>
      <c r="H1110" s="1"/>
      <c r="I1110" s="1"/>
      <c r="J1110" s="1"/>
      <c r="K1110" s="1"/>
      <c r="L1110" s="1"/>
      <c r="M1110" s="1"/>
      <c r="N1110" s="1"/>
      <c r="O1110" s="1"/>
      <c r="P1110" s="1"/>
      <c r="Q1110" s="1"/>
      <c r="R1110" s="1"/>
      <c r="S1110" s="1"/>
      <c r="T1110" s="1"/>
      <c r="U1110" s="1"/>
      <c r="V1110" s="1"/>
      <c r="W1110" s="1"/>
    </row>
    <row r="1111" spans="1:23" ht="9.75" customHeight="1">
      <c r="A1111" s="1"/>
      <c r="B1111" s="1"/>
      <c r="C1111" s="1"/>
      <c r="D1111" s="1"/>
      <c r="E1111" s="1"/>
      <c r="F1111" s="1"/>
      <c r="G1111" s="1"/>
      <c r="H1111" s="1"/>
      <c r="I1111" s="1"/>
      <c r="J1111" s="1"/>
      <c r="K1111" s="1"/>
      <c r="L1111" s="1"/>
      <c r="M1111" s="1"/>
      <c r="N1111" s="1"/>
      <c r="O1111" s="1"/>
      <c r="P1111" s="1"/>
      <c r="Q1111" s="1"/>
      <c r="R1111" s="1"/>
      <c r="S1111" s="1"/>
      <c r="T1111" s="1"/>
      <c r="U1111" s="1"/>
      <c r="V1111" s="1"/>
      <c r="W1111" s="1"/>
    </row>
    <row r="1112" spans="1:23" ht="9.75" customHeight="1">
      <c r="A1112" s="1"/>
      <c r="B1112" s="1"/>
      <c r="C1112" s="1"/>
      <c r="D1112" s="1"/>
      <c r="E1112" s="1"/>
      <c r="F1112" s="1"/>
      <c r="G1112" s="1"/>
      <c r="H1112" s="1"/>
      <c r="I1112" s="1"/>
      <c r="J1112" s="1"/>
      <c r="K1112" s="1"/>
      <c r="L1112" s="1"/>
      <c r="M1112" s="1"/>
      <c r="N1112" s="1"/>
      <c r="O1112" s="1"/>
      <c r="P1112" s="1"/>
      <c r="Q1112" s="1"/>
      <c r="R1112" s="1"/>
      <c r="S1112" s="1"/>
      <c r="T1112" s="1"/>
      <c r="U1112" s="1"/>
      <c r="V1112" s="1"/>
      <c r="W1112" s="1"/>
    </row>
    <row r="1113" spans="1:23" ht="9.75" customHeight="1">
      <c r="A1113" s="1"/>
      <c r="B1113" s="1"/>
      <c r="C1113" s="1"/>
      <c r="D1113" s="1"/>
      <c r="E1113" s="1"/>
      <c r="F1113" s="1"/>
      <c r="G1113" s="1"/>
      <c r="H1113" s="1"/>
      <c r="I1113" s="1"/>
      <c r="J1113" s="1"/>
      <c r="K1113" s="1"/>
      <c r="L1113" s="1"/>
      <c r="M1113" s="1"/>
      <c r="N1113" s="1"/>
      <c r="O1113" s="1"/>
      <c r="P1113" s="1"/>
      <c r="Q1113" s="1"/>
      <c r="R1113" s="1"/>
      <c r="S1113" s="1"/>
      <c r="T1113" s="1"/>
      <c r="U1113" s="1"/>
      <c r="V1113" s="1"/>
      <c r="W1113" s="1"/>
    </row>
    <row r="1114" spans="1:23" ht="9.75" customHeight="1">
      <c r="A1114" s="1"/>
      <c r="B1114" s="1"/>
      <c r="C1114" s="1"/>
      <c r="D1114" s="1"/>
      <c r="E1114" s="1"/>
      <c r="F1114" s="1"/>
      <c r="G1114" s="1"/>
      <c r="H1114" s="1"/>
      <c r="I1114" s="1"/>
      <c r="J1114" s="1"/>
      <c r="K1114" s="1"/>
      <c r="L1114" s="1"/>
      <c r="M1114" s="1"/>
      <c r="N1114" s="1"/>
      <c r="O1114" s="1"/>
      <c r="P1114" s="1"/>
      <c r="Q1114" s="1"/>
      <c r="R1114" s="1"/>
      <c r="S1114" s="1"/>
      <c r="T1114" s="1"/>
      <c r="U1114" s="1"/>
      <c r="V1114" s="1"/>
      <c r="W1114" s="1"/>
    </row>
    <row r="1115" spans="1:23" ht="9.75" customHeight="1">
      <c r="A1115" s="1"/>
      <c r="B1115" s="1"/>
      <c r="C1115" s="1"/>
      <c r="D1115" s="1"/>
      <c r="E1115" s="1"/>
      <c r="F1115" s="1"/>
      <c r="G1115" s="1"/>
      <c r="H1115" s="1"/>
      <c r="I1115" s="1"/>
      <c r="J1115" s="1"/>
      <c r="K1115" s="1"/>
      <c r="L1115" s="1"/>
      <c r="M1115" s="1"/>
      <c r="N1115" s="1"/>
      <c r="O1115" s="1"/>
      <c r="P1115" s="1"/>
      <c r="Q1115" s="1"/>
      <c r="R1115" s="1"/>
      <c r="S1115" s="1"/>
      <c r="T1115" s="1"/>
      <c r="U1115" s="1"/>
      <c r="V1115" s="1"/>
      <c r="W1115" s="1"/>
    </row>
    <row r="1116" spans="1:23" ht="9.75" customHeight="1">
      <c r="A1116" s="1"/>
      <c r="B1116" s="1"/>
      <c r="C1116" s="1"/>
      <c r="D1116" s="1"/>
      <c r="E1116" s="1"/>
      <c r="F1116" s="1"/>
      <c r="G1116" s="1"/>
      <c r="H1116" s="1"/>
      <c r="I1116" s="1"/>
      <c r="J1116" s="1"/>
      <c r="K1116" s="1"/>
      <c r="L1116" s="1"/>
      <c r="M1116" s="1"/>
      <c r="N1116" s="1"/>
      <c r="O1116" s="1"/>
      <c r="P1116" s="1"/>
      <c r="Q1116" s="1"/>
      <c r="R1116" s="1"/>
      <c r="S1116" s="1"/>
      <c r="T1116" s="1"/>
      <c r="U1116" s="1"/>
      <c r="V1116" s="1"/>
      <c r="W1116" s="1"/>
    </row>
    <row r="1117" spans="1:23" ht="9.75" customHeight="1">
      <c r="A1117" s="1"/>
      <c r="B1117" s="1"/>
      <c r="C1117" s="1"/>
      <c r="D1117" s="1"/>
      <c r="E1117" s="1"/>
      <c r="F1117" s="1"/>
      <c r="G1117" s="1"/>
      <c r="H1117" s="1"/>
      <c r="I1117" s="1"/>
      <c r="J1117" s="1"/>
      <c r="K1117" s="1"/>
      <c r="L1117" s="1"/>
      <c r="M1117" s="1"/>
      <c r="N1117" s="1"/>
      <c r="O1117" s="1"/>
      <c r="P1117" s="1"/>
      <c r="Q1117" s="1"/>
      <c r="R1117" s="1"/>
      <c r="S1117" s="1"/>
      <c r="T1117" s="1"/>
      <c r="U1117" s="1"/>
      <c r="V1117" s="1"/>
      <c r="W1117" s="1"/>
    </row>
    <row r="1118" spans="1:23" ht="9.75" customHeight="1">
      <c r="A1118" s="1"/>
      <c r="B1118" s="1"/>
      <c r="C1118" s="1"/>
      <c r="D1118" s="1"/>
      <c r="E1118" s="1"/>
      <c r="F1118" s="1"/>
      <c r="G1118" s="1"/>
      <c r="H1118" s="1"/>
      <c r="I1118" s="1"/>
      <c r="J1118" s="1"/>
      <c r="K1118" s="1"/>
      <c r="L1118" s="1"/>
      <c r="M1118" s="1"/>
      <c r="N1118" s="1"/>
      <c r="O1118" s="1"/>
      <c r="P1118" s="1"/>
      <c r="Q1118" s="1"/>
      <c r="R1118" s="1"/>
      <c r="S1118" s="1"/>
      <c r="T1118" s="1"/>
      <c r="U1118" s="1"/>
      <c r="V1118" s="1"/>
      <c r="W1118" s="1"/>
    </row>
    <row r="1119" spans="1:23" ht="9.75" customHeight="1">
      <c r="A1119" s="1"/>
      <c r="B1119" s="1"/>
      <c r="C1119" s="1"/>
      <c r="D1119" s="1"/>
      <c r="E1119" s="1"/>
      <c r="F1119" s="1"/>
      <c r="G1119" s="1"/>
      <c r="H1119" s="1"/>
      <c r="I1119" s="1"/>
      <c r="J1119" s="1"/>
      <c r="K1119" s="1"/>
      <c r="L1119" s="1"/>
      <c r="M1119" s="1"/>
      <c r="N1119" s="1"/>
      <c r="O1119" s="1"/>
      <c r="P1119" s="1"/>
      <c r="Q1119" s="1"/>
      <c r="R1119" s="1"/>
      <c r="S1119" s="1"/>
      <c r="T1119" s="1"/>
      <c r="U1119" s="1"/>
      <c r="V1119" s="1"/>
      <c r="W1119" s="1"/>
    </row>
    <row r="1120" spans="1:23" ht="9.75" customHeight="1">
      <c r="A1120" s="1"/>
      <c r="B1120" s="1"/>
      <c r="C1120" s="1"/>
      <c r="D1120" s="1"/>
      <c r="E1120" s="1"/>
      <c r="F1120" s="1"/>
      <c r="G1120" s="1"/>
      <c r="H1120" s="1"/>
      <c r="I1120" s="1"/>
      <c r="J1120" s="1"/>
      <c r="K1120" s="1"/>
      <c r="L1120" s="1"/>
      <c r="M1120" s="1"/>
      <c r="N1120" s="1"/>
      <c r="O1120" s="1"/>
      <c r="P1120" s="1"/>
      <c r="Q1120" s="1"/>
      <c r="R1120" s="1"/>
      <c r="S1120" s="1"/>
      <c r="T1120" s="1"/>
      <c r="U1120" s="1"/>
      <c r="V1120" s="1"/>
      <c r="W1120" s="1"/>
    </row>
    <row r="1121" spans="1:23" ht="9.75" customHeight="1">
      <c r="A1121" s="1"/>
      <c r="B1121" s="1"/>
      <c r="C1121" s="1"/>
      <c r="D1121" s="1"/>
      <c r="E1121" s="1"/>
      <c r="F1121" s="1"/>
      <c r="G1121" s="1"/>
      <c r="H1121" s="1"/>
      <c r="I1121" s="1"/>
      <c r="J1121" s="1"/>
      <c r="K1121" s="1"/>
      <c r="L1121" s="1"/>
      <c r="M1121" s="1"/>
      <c r="N1121" s="1"/>
      <c r="O1121" s="1"/>
      <c r="P1121" s="1"/>
      <c r="Q1121" s="1"/>
      <c r="R1121" s="1"/>
      <c r="S1121" s="1"/>
      <c r="T1121" s="1"/>
      <c r="U1121" s="1"/>
      <c r="V1121" s="1"/>
      <c r="W1121" s="1"/>
    </row>
    <row r="1122" spans="1:23" ht="9.75" customHeight="1">
      <c r="A1122" s="1"/>
      <c r="B1122" s="1"/>
      <c r="C1122" s="1"/>
      <c r="D1122" s="1"/>
      <c r="E1122" s="1"/>
      <c r="F1122" s="1"/>
      <c r="G1122" s="1"/>
      <c r="H1122" s="1"/>
      <c r="I1122" s="1"/>
      <c r="J1122" s="1"/>
      <c r="K1122" s="1"/>
      <c r="L1122" s="1"/>
      <c r="M1122" s="1"/>
      <c r="N1122" s="1"/>
      <c r="O1122" s="1"/>
      <c r="P1122" s="1"/>
      <c r="Q1122" s="1"/>
      <c r="R1122" s="1"/>
      <c r="S1122" s="1"/>
      <c r="T1122" s="1"/>
      <c r="U1122" s="1"/>
      <c r="V1122" s="1"/>
      <c r="W1122" s="1"/>
    </row>
    <row r="1123" spans="1:23" ht="9.75" customHeight="1">
      <c r="A1123" s="1"/>
      <c r="B1123" s="1"/>
      <c r="C1123" s="1"/>
      <c r="D1123" s="1"/>
      <c r="E1123" s="1"/>
      <c r="F1123" s="1"/>
      <c r="G1123" s="1"/>
      <c r="H1123" s="1"/>
      <c r="I1123" s="1"/>
      <c r="J1123" s="1"/>
      <c r="K1123" s="1"/>
      <c r="L1123" s="1"/>
      <c r="M1123" s="1"/>
      <c r="N1123" s="1"/>
      <c r="O1123" s="1"/>
      <c r="P1123" s="1"/>
      <c r="Q1123" s="1"/>
      <c r="R1123" s="1"/>
      <c r="S1123" s="1"/>
      <c r="T1123" s="1"/>
      <c r="U1123" s="1"/>
      <c r="V1123" s="1"/>
      <c r="W1123" s="1"/>
    </row>
    <row r="1124" spans="1:23" ht="9.75" customHeight="1">
      <c r="A1124" s="1"/>
      <c r="B1124" s="1"/>
      <c r="C1124" s="1"/>
      <c r="D1124" s="1"/>
      <c r="E1124" s="1"/>
      <c r="F1124" s="1"/>
      <c r="G1124" s="1"/>
      <c r="H1124" s="1"/>
      <c r="I1124" s="1"/>
      <c r="J1124" s="1"/>
      <c r="K1124" s="1"/>
      <c r="L1124" s="1"/>
      <c r="M1124" s="1"/>
      <c r="N1124" s="1"/>
      <c r="O1124" s="1"/>
      <c r="P1124" s="1"/>
      <c r="Q1124" s="1"/>
      <c r="R1124" s="1"/>
      <c r="S1124" s="1"/>
      <c r="T1124" s="1"/>
      <c r="U1124" s="1"/>
      <c r="V1124" s="1"/>
      <c r="W1124" s="1"/>
    </row>
    <row r="1125" spans="1:23" ht="9.75" customHeight="1">
      <c r="A1125" s="1"/>
      <c r="B1125" s="1"/>
      <c r="C1125" s="1"/>
      <c r="D1125" s="1"/>
      <c r="E1125" s="1"/>
      <c r="F1125" s="1"/>
      <c r="G1125" s="1"/>
      <c r="H1125" s="1"/>
      <c r="I1125" s="1"/>
      <c r="J1125" s="1"/>
      <c r="K1125" s="1"/>
      <c r="L1125" s="1"/>
      <c r="M1125" s="1"/>
      <c r="N1125" s="1"/>
      <c r="O1125" s="1"/>
      <c r="P1125" s="1"/>
      <c r="Q1125" s="1"/>
      <c r="R1125" s="1"/>
      <c r="S1125" s="1"/>
      <c r="T1125" s="1"/>
      <c r="U1125" s="1"/>
      <c r="V1125" s="1"/>
      <c r="W1125" s="1"/>
    </row>
    <row r="1126" spans="1:23" ht="9.75" customHeight="1">
      <c r="A1126" s="1"/>
      <c r="B1126" s="1"/>
      <c r="C1126" s="1"/>
      <c r="D1126" s="1"/>
      <c r="E1126" s="1"/>
      <c r="F1126" s="1"/>
      <c r="G1126" s="1"/>
      <c r="H1126" s="1"/>
      <c r="I1126" s="1"/>
      <c r="J1126" s="1"/>
      <c r="K1126" s="1"/>
      <c r="L1126" s="1"/>
      <c r="M1126" s="1"/>
      <c r="N1126" s="1"/>
      <c r="O1126" s="1"/>
      <c r="P1126" s="1"/>
      <c r="Q1126" s="1"/>
      <c r="R1126" s="1"/>
      <c r="S1126" s="1"/>
      <c r="T1126" s="1"/>
      <c r="U1126" s="1"/>
      <c r="V1126" s="1"/>
      <c r="W1126" s="1"/>
    </row>
    <row r="1127" spans="1:23" ht="9.75" customHeight="1">
      <c r="A1127" s="1"/>
      <c r="B1127" s="1"/>
      <c r="C1127" s="1"/>
      <c r="D1127" s="1"/>
      <c r="E1127" s="1"/>
      <c r="F1127" s="1"/>
      <c r="G1127" s="1"/>
      <c r="H1127" s="1"/>
      <c r="I1127" s="1"/>
      <c r="J1127" s="1"/>
      <c r="K1127" s="1"/>
      <c r="L1127" s="1"/>
      <c r="M1127" s="1"/>
      <c r="N1127" s="1"/>
      <c r="O1127" s="1"/>
      <c r="P1127" s="1"/>
      <c r="Q1127" s="1"/>
      <c r="R1127" s="1"/>
      <c r="S1127" s="1"/>
      <c r="T1127" s="1"/>
      <c r="U1127" s="1"/>
      <c r="V1127" s="1"/>
      <c r="W1127" s="1"/>
    </row>
    <row r="1128" spans="1:23" ht="9.75" customHeight="1">
      <c r="A1128" s="1"/>
      <c r="B1128" s="1"/>
      <c r="C1128" s="1"/>
      <c r="D1128" s="1"/>
      <c r="E1128" s="1"/>
      <c r="F1128" s="1"/>
      <c r="G1128" s="1"/>
      <c r="H1128" s="1"/>
      <c r="I1128" s="1"/>
      <c r="J1128" s="1"/>
      <c r="K1128" s="1"/>
      <c r="L1128" s="1"/>
      <c r="M1128" s="1"/>
      <c r="N1128" s="1"/>
      <c r="O1128" s="1"/>
      <c r="P1128" s="1"/>
      <c r="Q1128" s="1"/>
      <c r="R1128" s="1"/>
      <c r="S1128" s="1"/>
      <c r="T1128" s="1"/>
      <c r="U1128" s="1"/>
      <c r="V1128" s="1"/>
      <c r="W1128" s="1"/>
    </row>
    <row r="1129" spans="1:23" ht="9.75" customHeight="1">
      <c r="A1129" s="1"/>
      <c r="B1129" s="1"/>
      <c r="C1129" s="1"/>
      <c r="D1129" s="1"/>
      <c r="E1129" s="1"/>
      <c r="F1129" s="1"/>
      <c r="G1129" s="1"/>
      <c r="H1129" s="1"/>
      <c r="I1129" s="1"/>
      <c r="J1129" s="1"/>
      <c r="K1129" s="1"/>
      <c r="L1129" s="1"/>
      <c r="M1129" s="1"/>
      <c r="N1129" s="1"/>
      <c r="O1129" s="1"/>
      <c r="P1129" s="1"/>
      <c r="Q1129" s="1"/>
      <c r="R1129" s="1"/>
      <c r="S1129" s="1"/>
      <c r="T1129" s="1"/>
      <c r="U1129" s="1"/>
      <c r="V1129" s="1"/>
      <c r="W1129" s="1"/>
    </row>
    <row r="1130" spans="1:23" ht="9.75" customHeight="1">
      <c r="A1130" s="1"/>
      <c r="B1130" s="1"/>
      <c r="C1130" s="1"/>
      <c r="D1130" s="1"/>
      <c r="E1130" s="1"/>
      <c r="F1130" s="1"/>
      <c r="G1130" s="1"/>
      <c r="H1130" s="1"/>
      <c r="I1130" s="1"/>
      <c r="J1130" s="1"/>
      <c r="K1130" s="1"/>
      <c r="L1130" s="1"/>
      <c r="M1130" s="1"/>
      <c r="N1130" s="1"/>
      <c r="O1130" s="1"/>
      <c r="P1130" s="1"/>
      <c r="Q1130" s="1"/>
      <c r="R1130" s="1"/>
      <c r="S1130" s="1"/>
      <c r="T1130" s="1"/>
      <c r="U1130" s="1"/>
      <c r="V1130" s="1"/>
      <c r="W1130" s="1"/>
    </row>
    <row r="1131" spans="1:23" ht="9.75" customHeight="1">
      <c r="A1131" s="1"/>
      <c r="B1131" s="1"/>
      <c r="C1131" s="1"/>
      <c r="D1131" s="1"/>
      <c r="E1131" s="1"/>
      <c r="F1131" s="1"/>
      <c r="G1131" s="1"/>
      <c r="H1131" s="1"/>
      <c r="I1131" s="1"/>
      <c r="J1131" s="1"/>
      <c r="K1131" s="1"/>
      <c r="L1131" s="1"/>
      <c r="M1131" s="1"/>
      <c r="N1131" s="1"/>
      <c r="O1131" s="1"/>
      <c r="P1131" s="1"/>
      <c r="Q1131" s="1"/>
      <c r="R1131" s="1"/>
      <c r="S1131" s="1"/>
      <c r="T1131" s="1"/>
      <c r="U1131" s="1"/>
      <c r="V1131" s="1"/>
      <c r="W1131" s="1"/>
    </row>
    <row r="1132" spans="1:23" ht="9.75" customHeight="1">
      <c r="A1132" s="1"/>
      <c r="B1132" s="1"/>
      <c r="C1132" s="1"/>
      <c r="D1132" s="1"/>
      <c r="E1132" s="1"/>
      <c r="F1132" s="1"/>
      <c r="G1132" s="1"/>
      <c r="H1132" s="1"/>
      <c r="I1132" s="1"/>
      <c r="J1132" s="1"/>
      <c r="K1132" s="1"/>
      <c r="L1132" s="1"/>
      <c r="M1132" s="1"/>
      <c r="N1132" s="1"/>
      <c r="O1132" s="1"/>
      <c r="P1132" s="1"/>
      <c r="Q1132" s="1"/>
      <c r="R1132" s="1"/>
      <c r="S1132" s="1"/>
      <c r="T1132" s="1"/>
      <c r="U1132" s="1"/>
      <c r="V1132" s="1"/>
      <c r="W1132" s="1"/>
    </row>
    <row r="1133" spans="1:23" ht="9.75" customHeight="1">
      <c r="A1133" s="1"/>
      <c r="B1133" s="1"/>
      <c r="C1133" s="1"/>
      <c r="D1133" s="1"/>
      <c r="E1133" s="1"/>
      <c r="F1133" s="1"/>
      <c r="G1133" s="1"/>
      <c r="H1133" s="1"/>
      <c r="I1133" s="1"/>
      <c r="J1133" s="1"/>
      <c r="K1133" s="1"/>
      <c r="L1133" s="1"/>
      <c r="M1133" s="1"/>
      <c r="N1133" s="1"/>
      <c r="O1133" s="1"/>
      <c r="P1133" s="1"/>
      <c r="Q1133" s="1"/>
      <c r="R1133" s="1"/>
      <c r="S1133" s="1"/>
      <c r="T1133" s="1"/>
      <c r="U1133" s="1"/>
      <c r="V1133" s="1"/>
      <c r="W1133" s="1"/>
    </row>
    <row r="1134" spans="1:23" ht="9.75" customHeight="1">
      <c r="A1134" s="1"/>
      <c r="B1134" s="1"/>
      <c r="C1134" s="1"/>
      <c r="D1134" s="1"/>
      <c r="E1134" s="1"/>
      <c r="F1134" s="1"/>
      <c r="G1134" s="1"/>
      <c r="H1134" s="1"/>
      <c r="I1134" s="1"/>
      <c r="J1134" s="1"/>
      <c r="K1134" s="1"/>
      <c r="L1134" s="1"/>
      <c r="M1134" s="1"/>
      <c r="N1134" s="1"/>
      <c r="O1134" s="1"/>
      <c r="P1134" s="1"/>
      <c r="Q1134" s="1"/>
      <c r="R1134" s="1"/>
      <c r="S1134" s="1"/>
      <c r="T1134" s="1"/>
      <c r="U1134" s="1"/>
      <c r="V1134" s="1"/>
      <c r="W1134" s="1"/>
    </row>
    <row r="1135" spans="1:23" ht="9.75" customHeight="1">
      <c r="A1135" s="1"/>
      <c r="B1135" s="1"/>
      <c r="C1135" s="1"/>
      <c r="D1135" s="1"/>
      <c r="E1135" s="1"/>
      <c r="F1135" s="1"/>
      <c r="G1135" s="1"/>
      <c r="H1135" s="1"/>
      <c r="I1135" s="1"/>
      <c r="J1135" s="1"/>
      <c r="K1135" s="1"/>
      <c r="L1135" s="1"/>
      <c r="M1135" s="1"/>
      <c r="N1135" s="1"/>
      <c r="O1135" s="1"/>
      <c r="P1135" s="1"/>
      <c r="Q1135" s="1"/>
      <c r="R1135" s="1"/>
      <c r="S1135" s="1"/>
      <c r="T1135" s="1"/>
      <c r="U1135" s="1"/>
      <c r="V1135" s="1"/>
      <c r="W1135" s="1"/>
    </row>
    <row r="1136" spans="1:23" ht="9.75" customHeight="1">
      <c r="A1136" s="1"/>
      <c r="B1136" s="1"/>
      <c r="C1136" s="1"/>
      <c r="D1136" s="1"/>
      <c r="E1136" s="1"/>
      <c r="F1136" s="1"/>
      <c r="G1136" s="1"/>
      <c r="H1136" s="1"/>
      <c r="I1136" s="1"/>
      <c r="J1136" s="1"/>
      <c r="K1136" s="1"/>
      <c r="L1136" s="1"/>
      <c r="M1136" s="1"/>
      <c r="N1136" s="1"/>
      <c r="O1136" s="1"/>
      <c r="P1136" s="1"/>
      <c r="Q1136" s="1"/>
      <c r="R1136" s="1"/>
      <c r="S1136" s="1"/>
      <c r="T1136" s="1"/>
      <c r="U1136" s="1"/>
      <c r="V1136" s="1"/>
      <c r="W1136" s="1"/>
    </row>
    <row r="1137" spans="1:23" ht="9.75" customHeight="1">
      <c r="A1137" s="1"/>
      <c r="B1137" s="1"/>
      <c r="C1137" s="1"/>
      <c r="D1137" s="1"/>
      <c r="E1137" s="1"/>
      <c r="F1137" s="1"/>
      <c r="G1137" s="1"/>
      <c r="H1137" s="1"/>
      <c r="I1137" s="1"/>
      <c r="J1137" s="1"/>
      <c r="K1137" s="1"/>
      <c r="L1137" s="1"/>
      <c r="M1137" s="1"/>
      <c r="N1137" s="1"/>
      <c r="O1137" s="1"/>
      <c r="P1137" s="1"/>
      <c r="Q1137" s="1"/>
      <c r="R1137" s="1"/>
      <c r="S1137" s="1"/>
      <c r="T1137" s="1"/>
      <c r="U1137" s="1"/>
      <c r="V1137" s="1"/>
      <c r="W1137" s="1"/>
    </row>
    <row r="1138" spans="1:23" ht="9.75" customHeight="1">
      <c r="A1138" s="1"/>
      <c r="B1138" s="1"/>
      <c r="C1138" s="1"/>
      <c r="D1138" s="1"/>
      <c r="E1138" s="1"/>
      <c r="F1138" s="1"/>
      <c r="G1138" s="1"/>
      <c r="H1138" s="1"/>
      <c r="I1138" s="1"/>
      <c r="J1138" s="1"/>
      <c r="K1138" s="1"/>
      <c r="L1138" s="1"/>
      <c r="M1138" s="1"/>
      <c r="N1138" s="1"/>
      <c r="O1138" s="1"/>
      <c r="P1138" s="1"/>
      <c r="Q1138" s="1"/>
      <c r="R1138" s="1"/>
      <c r="S1138" s="1"/>
      <c r="T1138" s="1"/>
      <c r="U1138" s="1"/>
      <c r="V1138" s="1"/>
      <c r="W1138" s="1"/>
    </row>
    <row r="1139" spans="1:23" ht="9.75" customHeight="1">
      <c r="A1139" s="1"/>
      <c r="B1139" s="1"/>
      <c r="C1139" s="1"/>
      <c r="D1139" s="1"/>
      <c r="E1139" s="1"/>
      <c r="F1139" s="1"/>
      <c r="G1139" s="1"/>
      <c r="H1139" s="1"/>
      <c r="I1139" s="1"/>
      <c r="J1139" s="1"/>
      <c r="K1139" s="1"/>
      <c r="L1139" s="1"/>
      <c r="M1139" s="1"/>
      <c r="N1139" s="1"/>
      <c r="O1139" s="1"/>
      <c r="P1139" s="1"/>
      <c r="Q1139" s="1"/>
      <c r="R1139" s="1"/>
      <c r="S1139" s="1"/>
      <c r="T1139" s="1"/>
      <c r="U1139" s="1"/>
      <c r="V1139" s="1"/>
      <c r="W1139" s="1"/>
    </row>
    <row r="1140" spans="1:23" ht="9.75" customHeight="1">
      <c r="A1140" s="1"/>
      <c r="B1140" s="1"/>
      <c r="C1140" s="1"/>
      <c r="D1140" s="1"/>
      <c r="E1140" s="1"/>
      <c r="F1140" s="1"/>
      <c r="G1140" s="1"/>
      <c r="H1140" s="1"/>
      <c r="I1140" s="1"/>
      <c r="J1140" s="1"/>
      <c r="K1140" s="1"/>
      <c r="L1140" s="1"/>
      <c r="M1140" s="1"/>
      <c r="N1140" s="1"/>
      <c r="O1140" s="1"/>
      <c r="P1140" s="1"/>
      <c r="Q1140" s="1"/>
      <c r="R1140" s="1"/>
      <c r="S1140" s="1"/>
      <c r="T1140" s="1"/>
      <c r="U1140" s="1"/>
      <c r="V1140" s="1"/>
      <c r="W1140" s="1"/>
    </row>
    <row r="1141" spans="1:23" ht="9.75" customHeight="1">
      <c r="A1141" s="1"/>
      <c r="B1141" s="1"/>
      <c r="C1141" s="1"/>
      <c r="D1141" s="1"/>
      <c r="E1141" s="1"/>
      <c r="F1141" s="1"/>
      <c r="G1141" s="1"/>
      <c r="H1141" s="1"/>
      <c r="I1141" s="1"/>
      <c r="J1141" s="1"/>
      <c r="K1141" s="1"/>
      <c r="L1141" s="1"/>
      <c r="M1141" s="1"/>
      <c r="N1141" s="1"/>
      <c r="O1141" s="1"/>
      <c r="P1141" s="1"/>
      <c r="Q1141" s="1"/>
      <c r="R1141" s="1"/>
      <c r="S1141" s="1"/>
      <c r="T1141" s="1"/>
      <c r="U1141" s="1"/>
      <c r="V1141" s="1"/>
      <c r="W1141" s="1"/>
    </row>
    <row r="1142" spans="1:23" ht="9.75" customHeight="1">
      <c r="A1142" s="1"/>
      <c r="B1142" s="1"/>
      <c r="C1142" s="1"/>
      <c r="D1142" s="1"/>
      <c r="E1142" s="1"/>
      <c r="F1142" s="1"/>
      <c r="G1142" s="1"/>
      <c r="H1142" s="1"/>
      <c r="I1142" s="1"/>
      <c r="J1142" s="1"/>
      <c r="K1142" s="1"/>
      <c r="L1142" s="1"/>
      <c r="M1142" s="1"/>
      <c r="N1142" s="1"/>
      <c r="O1142" s="1"/>
      <c r="P1142" s="1"/>
      <c r="Q1142" s="1"/>
      <c r="R1142" s="1"/>
      <c r="S1142" s="1"/>
      <c r="T1142" s="1"/>
      <c r="U1142" s="1"/>
      <c r="V1142" s="1"/>
      <c r="W1142" s="1"/>
    </row>
    <row r="1143" spans="1:23" ht="9.75" customHeight="1">
      <c r="A1143" s="1"/>
      <c r="B1143" s="1"/>
      <c r="C1143" s="1"/>
      <c r="D1143" s="1"/>
      <c r="E1143" s="1"/>
      <c r="F1143" s="1"/>
      <c r="G1143" s="1"/>
      <c r="H1143" s="1"/>
      <c r="I1143" s="1"/>
      <c r="J1143" s="1"/>
      <c r="K1143" s="1"/>
      <c r="L1143" s="1"/>
      <c r="M1143" s="1"/>
      <c r="N1143" s="1"/>
      <c r="O1143" s="1"/>
      <c r="P1143" s="1"/>
      <c r="Q1143" s="1"/>
      <c r="R1143" s="1"/>
      <c r="S1143" s="1"/>
      <c r="T1143" s="1"/>
      <c r="U1143" s="1"/>
      <c r="V1143" s="1"/>
      <c r="W1143" s="1"/>
    </row>
    <row r="1144" spans="1:23" ht="9.75" customHeight="1">
      <c r="A1144" s="1"/>
      <c r="B1144" s="1"/>
      <c r="C1144" s="1"/>
      <c r="D1144" s="1"/>
      <c r="E1144" s="1"/>
      <c r="F1144" s="1"/>
      <c r="G1144" s="1"/>
      <c r="H1144" s="1"/>
      <c r="I1144" s="1"/>
      <c r="J1144" s="1"/>
      <c r="K1144" s="1"/>
      <c r="L1144" s="1"/>
      <c r="M1144" s="1"/>
      <c r="N1144" s="1"/>
      <c r="O1144" s="1"/>
      <c r="P1144" s="1"/>
      <c r="Q1144" s="1"/>
      <c r="R1144" s="1"/>
      <c r="S1144" s="1"/>
      <c r="T1144" s="1"/>
      <c r="U1144" s="1"/>
      <c r="V1144" s="1"/>
      <c r="W1144" s="1"/>
    </row>
    <row r="1145" spans="1:23" ht="9.75" customHeight="1">
      <c r="A1145" s="1"/>
      <c r="B1145" s="1"/>
      <c r="C1145" s="1"/>
      <c r="D1145" s="1"/>
      <c r="E1145" s="1"/>
      <c r="F1145" s="1"/>
      <c r="G1145" s="1"/>
      <c r="H1145" s="1"/>
      <c r="I1145" s="1"/>
      <c r="J1145" s="1"/>
      <c r="K1145" s="1"/>
      <c r="L1145" s="1"/>
      <c r="M1145" s="1"/>
      <c r="N1145" s="1"/>
      <c r="O1145" s="1"/>
      <c r="P1145" s="1"/>
      <c r="Q1145" s="1"/>
      <c r="R1145" s="1"/>
      <c r="S1145" s="1"/>
      <c r="T1145" s="1"/>
      <c r="U1145" s="1"/>
      <c r="V1145" s="1"/>
      <c r="W1145" s="1"/>
    </row>
    <row r="1146" spans="1:23" ht="9.75" customHeight="1">
      <c r="A1146" s="1"/>
      <c r="B1146" s="1"/>
      <c r="C1146" s="1"/>
      <c r="D1146" s="1"/>
      <c r="E1146" s="1"/>
      <c r="F1146" s="1"/>
      <c r="G1146" s="1"/>
      <c r="H1146" s="1"/>
      <c r="I1146" s="1"/>
      <c r="J1146" s="1"/>
      <c r="K1146" s="1"/>
      <c r="L1146" s="1"/>
      <c r="M1146" s="1"/>
      <c r="N1146" s="1"/>
      <c r="O1146" s="1"/>
      <c r="P1146" s="1"/>
      <c r="Q1146" s="1"/>
      <c r="R1146" s="1"/>
      <c r="S1146" s="1"/>
      <c r="T1146" s="1"/>
      <c r="U1146" s="1"/>
      <c r="V1146" s="1"/>
      <c r="W1146" s="1"/>
    </row>
    <row r="1147" spans="1:23" ht="9.75" customHeight="1">
      <c r="A1147" s="1"/>
      <c r="B1147" s="1"/>
      <c r="C1147" s="1"/>
      <c r="D1147" s="1"/>
      <c r="E1147" s="1"/>
      <c r="F1147" s="1"/>
      <c r="G1147" s="1"/>
      <c r="H1147" s="1"/>
      <c r="I1147" s="1"/>
      <c r="J1147" s="1"/>
      <c r="K1147" s="1"/>
      <c r="L1147" s="1"/>
      <c r="M1147" s="1"/>
      <c r="N1147" s="1"/>
      <c r="O1147" s="1"/>
      <c r="P1147" s="1"/>
      <c r="Q1147" s="1"/>
      <c r="R1147" s="1"/>
      <c r="S1147" s="1"/>
      <c r="T1147" s="1"/>
      <c r="U1147" s="1"/>
      <c r="V1147" s="1"/>
      <c r="W1147" s="1"/>
    </row>
    <row r="1148" spans="1:23" ht="9.75" customHeight="1">
      <c r="A1148" s="1"/>
      <c r="B1148" s="1"/>
      <c r="C1148" s="1"/>
      <c r="D1148" s="1"/>
      <c r="E1148" s="1"/>
      <c r="F1148" s="1"/>
      <c r="G1148" s="1"/>
      <c r="H1148" s="1"/>
      <c r="I1148" s="1"/>
      <c r="J1148" s="1"/>
      <c r="K1148" s="1"/>
      <c r="L1148" s="1"/>
      <c r="M1148" s="1"/>
      <c r="N1148" s="1"/>
      <c r="O1148" s="1"/>
      <c r="P1148" s="1"/>
      <c r="Q1148" s="1"/>
      <c r="R1148" s="1"/>
      <c r="S1148" s="1"/>
      <c r="T1148" s="1"/>
      <c r="U1148" s="1"/>
      <c r="V1148" s="1"/>
      <c r="W1148" s="1"/>
    </row>
    <row r="1149" spans="1:23" ht="9.75" customHeight="1">
      <c r="A1149" s="1"/>
      <c r="B1149" s="1"/>
      <c r="C1149" s="1"/>
      <c r="D1149" s="1"/>
      <c r="E1149" s="1"/>
      <c r="F1149" s="1"/>
      <c r="G1149" s="1"/>
      <c r="H1149" s="1"/>
      <c r="I1149" s="1"/>
      <c r="J1149" s="1"/>
      <c r="K1149" s="1"/>
      <c r="L1149" s="1"/>
      <c r="M1149" s="1"/>
      <c r="N1149" s="1"/>
      <c r="O1149" s="1"/>
      <c r="P1149" s="1"/>
      <c r="Q1149" s="1"/>
      <c r="R1149" s="1"/>
      <c r="S1149" s="1"/>
      <c r="T1149" s="1"/>
      <c r="U1149" s="1"/>
      <c r="V1149" s="1"/>
      <c r="W1149" s="1"/>
    </row>
    <row r="1150" spans="1:23" ht="9.75" customHeight="1">
      <c r="A1150" s="1"/>
      <c r="B1150" s="1"/>
      <c r="C1150" s="1"/>
      <c r="D1150" s="1"/>
      <c r="E1150" s="1"/>
      <c r="F1150" s="1"/>
      <c r="G1150" s="1"/>
      <c r="H1150" s="1"/>
      <c r="I1150" s="1"/>
      <c r="J1150" s="1"/>
      <c r="K1150" s="1"/>
      <c r="L1150" s="1"/>
      <c r="M1150" s="1"/>
      <c r="N1150" s="1"/>
      <c r="O1150" s="1"/>
      <c r="P1150" s="1"/>
      <c r="Q1150" s="1"/>
      <c r="R1150" s="1"/>
      <c r="S1150" s="1"/>
      <c r="T1150" s="1"/>
      <c r="U1150" s="1"/>
      <c r="V1150" s="1"/>
      <c r="W1150" s="1"/>
    </row>
    <row r="1151" spans="1:23" ht="9.75" customHeight="1">
      <c r="A1151" s="1"/>
      <c r="B1151" s="1"/>
      <c r="C1151" s="1"/>
      <c r="D1151" s="1"/>
      <c r="E1151" s="1"/>
      <c r="F1151" s="1"/>
      <c r="G1151" s="1"/>
      <c r="H1151" s="1"/>
      <c r="I1151" s="1"/>
      <c r="J1151" s="1"/>
      <c r="K1151" s="1"/>
      <c r="L1151" s="1"/>
      <c r="M1151" s="1"/>
      <c r="N1151" s="1"/>
      <c r="O1151" s="1"/>
      <c r="P1151" s="1"/>
      <c r="Q1151" s="1"/>
      <c r="R1151" s="1"/>
      <c r="S1151" s="1"/>
      <c r="T1151" s="1"/>
      <c r="U1151" s="1"/>
      <c r="V1151" s="1"/>
      <c r="W1151" s="1"/>
    </row>
    <row r="1152" spans="1:23" ht="9.75" customHeight="1">
      <c r="A1152" s="1"/>
      <c r="B1152" s="1"/>
      <c r="C1152" s="1"/>
      <c r="D1152" s="1"/>
      <c r="E1152" s="1"/>
      <c r="F1152" s="1"/>
      <c r="G1152" s="1"/>
      <c r="H1152" s="1"/>
      <c r="I1152" s="1"/>
      <c r="J1152" s="1"/>
      <c r="K1152" s="1"/>
      <c r="L1152" s="1"/>
      <c r="M1152" s="1"/>
      <c r="N1152" s="1"/>
      <c r="O1152" s="1"/>
      <c r="P1152" s="1"/>
      <c r="Q1152" s="1"/>
      <c r="R1152" s="1"/>
      <c r="S1152" s="1"/>
      <c r="T1152" s="1"/>
      <c r="U1152" s="1"/>
      <c r="V1152" s="1"/>
      <c r="W1152" s="1"/>
    </row>
    <row r="1153" spans="1:23" ht="9.75" customHeight="1">
      <c r="A1153" s="1"/>
      <c r="B1153" s="1"/>
      <c r="C1153" s="1"/>
      <c r="D1153" s="1"/>
      <c r="E1153" s="1"/>
      <c r="F1153" s="1"/>
      <c r="G1153" s="1"/>
      <c r="H1153" s="1"/>
      <c r="I1153" s="1"/>
      <c r="J1153" s="1"/>
      <c r="K1153" s="1"/>
      <c r="L1153" s="1"/>
      <c r="M1153" s="1"/>
      <c r="N1153" s="1"/>
      <c r="O1153" s="1"/>
      <c r="P1153" s="1"/>
      <c r="Q1153" s="1"/>
      <c r="R1153" s="1"/>
      <c r="S1153" s="1"/>
      <c r="T1153" s="1"/>
      <c r="U1153" s="1"/>
      <c r="V1153" s="1"/>
      <c r="W1153" s="1"/>
    </row>
    <row r="1154" spans="1:23" ht="9.75" customHeight="1">
      <c r="A1154" s="1"/>
      <c r="B1154" s="1"/>
      <c r="C1154" s="1"/>
      <c r="D1154" s="1"/>
      <c r="E1154" s="1"/>
      <c r="F1154" s="1"/>
      <c r="G1154" s="1"/>
      <c r="H1154" s="1"/>
      <c r="I1154" s="1"/>
      <c r="J1154" s="1"/>
      <c r="K1154" s="1"/>
      <c r="L1154" s="1"/>
      <c r="M1154" s="1"/>
      <c r="N1154" s="1"/>
      <c r="O1154" s="1"/>
      <c r="P1154" s="1"/>
      <c r="Q1154" s="1"/>
      <c r="R1154" s="1"/>
      <c r="S1154" s="1"/>
      <c r="T1154" s="1"/>
      <c r="U1154" s="1"/>
      <c r="V1154" s="1"/>
      <c r="W1154" s="1"/>
    </row>
    <row r="1155" spans="1:23" ht="9.75" customHeight="1">
      <c r="A1155" s="1"/>
      <c r="B1155" s="1"/>
      <c r="C1155" s="1"/>
      <c r="D1155" s="1"/>
      <c r="E1155" s="1"/>
      <c r="F1155" s="1"/>
      <c r="G1155" s="1"/>
      <c r="H1155" s="1"/>
      <c r="I1155" s="1"/>
      <c r="J1155" s="1"/>
      <c r="K1155" s="1"/>
      <c r="L1155" s="1"/>
      <c r="M1155" s="1"/>
      <c r="N1155" s="1"/>
      <c r="O1155" s="1"/>
      <c r="P1155" s="1"/>
      <c r="Q1155" s="1"/>
      <c r="R1155" s="1"/>
      <c r="S1155" s="1"/>
      <c r="T1155" s="1"/>
      <c r="U1155" s="1"/>
      <c r="V1155" s="1"/>
      <c r="W1155" s="1"/>
    </row>
    <row r="1156" spans="1:23" ht="9.75" customHeight="1">
      <c r="A1156" s="1"/>
      <c r="B1156" s="1"/>
      <c r="C1156" s="1"/>
      <c r="D1156" s="1"/>
      <c r="E1156" s="1"/>
      <c r="F1156" s="1"/>
      <c r="G1156" s="1"/>
      <c r="H1156" s="1"/>
      <c r="I1156" s="1"/>
      <c r="J1156" s="1"/>
      <c r="K1156" s="1"/>
      <c r="L1156" s="1"/>
      <c r="M1156" s="1"/>
      <c r="N1156" s="1"/>
      <c r="O1156" s="1"/>
      <c r="P1156" s="1"/>
      <c r="Q1156" s="1"/>
      <c r="R1156" s="1"/>
      <c r="S1156" s="1"/>
      <c r="T1156" s="1"/>
      <c r="U1156" s="1"/>
      <c r="V1156" s="1"/>
      <c r="W1156" s="1"/>
    </row>
    <row r="1157" spans="1:23" ht="9.75" customHeight="1">
      <c r="A1157" s="1"/>
      <c r="B1157" s="1"/>
      <c r="C1157" s="1"/>
      <c r="D1157" s="1"/>
      <c r="E1157" s="1"/>
      <c r="F1157" s="1"/>
      <c r="G1157" s="1"/>
      <c r="H1157" s="1"/>
      <c r="I1157" s="1"/>
      <c r="J1157" s="1"/>
      <c r="K1157" s="1"/>
      <c r="L1157" s="1"/>
      <c r="M1157" s="1"/>
      <c r="N1157" s="1"/>
      <c r="O1157" s="1"/>
      <c r="P1157" s="1"/>
      <c r="Q1157" s="1"/>
      <c r="R1157" s="1"/>
      <c r="S1157" s="1"/>
      <c r="T1157" s="1"/>
      <c r="U1157" s="1"/>
      <c r="V1157" s="1"/>
      <c r="W1157" s="1"/>
    </row>
    <row r="1158" spans="1:23" ht="9.75" customHeight="1">
      <c r="A1158" s="1"/>
      <c r="B1158" s="1"/>
      <c r="C1158" s="1"/>
      <c r="D1158" s="1"/>
      <c r="E1158" s="1"/>
      <c r="F1158" s="1"/>
      <c r="G1158" s="1"/>
      <c r="H1158" s="1"/>
      <c r="I1158" s="1"/>
      <c r="J1158" s="1"/>
      <c r="K1158" s="1"/>
      <c r="L1158" s="1"/>
      <c r="M1158" s="1"/>
      <c r="N1158" s="1"/>
      <c r="O1158" s="1"/>
      <c r="P1158" s="1"/>
      <c r="Q1158" s="1"/>
      <c r="R1158" s="1"/>
      <c r="S1158" s="1"/>
      <c r="T1158" s="1"/>
      <c r="U1158" s="1"/>
      <c r="V1158" s="1"/>
      <c r="W1158" s="1"/>
    </row>
    <row r="1159" spans="1:23" ht="9.75" customHeight="1">
      <c r="A1159" s="1"/>
      <c r="B1159" s="1"/>
      <c r="C1159" s="1"/>
      <c r="D1159" s="1"/>
      <c r="E1159" s="1"/>
      <c r="F1159" s="1"/>
      <c r="G1159" s="1"/>
      <c r="H1159" s="1"/>
      <c r="I1159" s="1"/>
      <c r="J1159" s="1"/>
      <c r="K1159" s="1"/>
      <c r="L1159" s="1"/>
      <c r="M1159" s="1"/>
      <c r="N1159" s="1"/>
      <c r="O1159" s="1"/>
      <c r="P1159" s="1"/>
      <c r="Q1159" s="1"/>
      <c r="R1159" s="1"/>
      <c r="S1159" s="1"/>
      <c r="T1159" s="1"/>
      <c r="U1159" s="1"/>
      <c r="V1159" s="1"/>
      <c r="W1159" s="1"/>
    </row>
    <row r="1160" spans="1:23" ht="9.75" customHeight="1">
      <c r="A1160" s="1"/>
      <c r="B1160" s="1"/>
      <c r="C1160" s="1"/>
      <c r="D1160" s="1"/>
      <c r="E1160" s="1"/>
      <c r="F1160" s="1"/>
      <c r="G1160" s="1"/>
      <c r="H1160" s="1"/>
      <c r="I1160" s="1"/>
      <c r="J1160" s="1"/>
      <c r="K1160" s="1"/>
      <c r="L1160" s="1"/>
      <c r="M1160" s="1"/>
      <c r="N1160" s="1"/>
      <c r="O1160" s="1"/>
      <c r="P1160" s="1"/>
      <c r="Q1160" s="1"/>
      <c r="R1160" s="1"/>
      <c r="S1160" s="1"/>
      <c r="T1160" s="1"/>
      <c r="U1160" s="1"/>
      <c r="V1160" s="1"/>
      <c r="W1160" s="1"/>
    </row>
    <row r="1161" spans="1:23" ht="9.75" customHeight="1">
      <c r="A1161" s="1"/>
      <c r="B1161" s="1"/>
      <c r="C1161" s="1"/>
      <c r="D1161" s="1"/>
      <c r="E1161" s="1"/>
      <c r="F1161" s="1"/>
      <c r="G1161" s="1"/>
      <c r="H1161" s="1"/>
      <c r="I1161" s="1"/>
      <c r="J1161" s="1"/>
      <c r="K1161" s="1"/>
      <c r="L1161" s="1"/>
      <c r="M1161" s="1"/>
      <c r="N1161" s="1"/>
      <c r="O1161" s="1"/>
      <c r="P1161" s="1"/>
      <c r="Q1161" s="1"/>
      <c r="R1161" s="1"/>
      <c r="S1161" s="1"/>
      <c r="T1161" s="1"/>
      <c r="U1161" s="1"/>
      <c r="V1161" s="1"/>
      <c r="W1161" s="1"/>
    </row>
    <row r="1162" spans="1:23" ht="9.75" customHeight="1">
      <c r="A1162" s="1"/>
      <c r="B1162" s="1"/>
      <c r="C1162" s="1"/>
      <c r="D1162" s="1"/>
      <c r="E1162" s="1"/>
      <c r="F1162" s="1"/>
      <c r="G1162" s="1"/>
      <c r="H1162" s="1"/>
      <c r="I1162" s="1"/>
      <c r="J1162" s="1"/>
      <c r="K1162" s="1"/>
      <c r="L1162" s="1"/>
      <c r="M1162" s="1"/>
      <c r="N1162" s="1"/>
      <c r="O1162" s="1"/>
      <c r="P1162" s="1"/>
      <c r="Q1162" s="1"/>
      <c r="R1162" s="1"/>
      <c r="S1162" s="1"/>
      <c r="T1162" s="1"/>
      <c r="U1162" s="1"/>
      <c r="V1162" s="1"/>
      <c r="W1162" s="1"/>
    </row>
    <row r="1163" spans="1:23" ht="9.75" customHeight="1">
      <c r="A1163" s="1"/>
      <c r="B1163" s="1"/>
      <c r="C1163" s="1"/>
      <c r="D1163" s="1"/>
      <c r="E1163" s="1"/>
      <c r="F1163" s="1"/>
      <c r="G1163" s="1"/>
      <c r="H1163" s="1"/>
      <c r="I1163" s="1"/>
      <c r="J1163" s="1"/>
      <c r="K1163" s="1"/>
      <c r="L1163" s="1"/>
      <c r="M1163" s="1"/>
      <c r="N1163" s="1"/>
      <c r="O1163" s="1"/>
      <c r="P1163" s="1"/>
      <c r="Q1163" s="1"/>
      <c r="R1163" s="1"/>
      <c r="S1163" s="1"/>
      <c r="T1163" s="1"/>
      <c r="U1163" s="1"/>
      <c r="V1163" s="1"/>
      <c r="W1163" s="1"/>
    </row>
    <row r="1164" spans="1:23" ht="9.75" customHeight="1">
      <c r="A1164" s="1"/>
      <c r="B1164" s="1"/>
      <c r="C1164" s="1"/>
      <c r="D1164" s="1"/>
      <c r="E1164" s="1"/>
      <c r="F1164" s="1"/>
      <c r="G1164" s="1"/>
      <c r="H1164" s="1"/>
      <c r="I1164" s="1"/>
      <c r="J1164" s="1"/>
      <c r="K1164" s="1"/>
      <c r="L1164" s="1"/>
      <c r="M1164" s="1"/>
      <c r="N1164" s="1"/>
      <c r="O1164" s="1"/>
      <c r="P1164" s="1"/>
      <c r="Q1164" s="1"/>
      <c r="R1164" s="1"/>
      <c r="S1164" s="1"/>
      <c r="T1164" s="1"/>
      <c r="U1164" s="1"/>
      <c r="V1164" s="1"/>
      <c r="W1164" s="1"/>
    </row>
    <row r="1165" spans="1:23" ht="9.75" customHeight="1">
      <c r="A1165" s="1"/>
      <c r="B1165" s="1"/>
      <c r="C1165" s="1"/>
      <c r="D1165" s="1"/>
      <c r="E1165" s="1"/>
      <c r="F1165" s="1"/>
      <c r="G1165" s="1"/>
      <c r="H1165" s="1"/>
      <c r="I1165" s="1"/>
      <c r="J1165" s="1"/>
      <c r="K1165" s="1"/>
      <c r="L1165" s="1"/>
      <c r="M1165" s="1"/>
      <c r="N1165" s="1"/>
      <c r="O1165" s="1"/>
      <c r="P1165" s="1"/>
      <c r="Q1165" s="1"/>
      <c r="R1165" s="1"/>
      <c r="S1165" s="1"/>
      <c r="T1165" s="1"/>
      <c r="U1165" s="1"/>
      <c r="V1165" s="1"/>
      <c r="W1165" s="1"/>
    </row>
    <row r="1166" spans="1:23" ht="9.75" customHeight="1">
      <c r="A1166" s="1"/>
      <c r="B1166" s="1"/>
      <c r="C1166" s="1"/>
      <c r="D1166" s="1"/>
      <c r="E1166" s="1"/>
      <c r="F1166" s="1"/>
      <c r="G1166" s="1"/>
      <c r="H1166" s="1"/>
      <c r="I1166" s="1"/>
      <c r="J1166" s="1"/>
      <c r="K1166" s="1"/>
      <c r="L1166" s="1"/>
      <c r="M1166" s="1"/>
      <c r="N1166" s="1"/>
      <c r="O1166" s="1"/>
      <c r="P1166" s="1"/>
      <c r="Q1166" s="1"/>
      <c r="R1166" s="1"/>
      <c r="S1166" s="1"/>
      <c r="T1166" s="1"/>
      <c r="U1166" s="1"/>
      <c r="V1166" s="1"/>
      <c r="W1166" s="1"/>
    </row>
    <row r="1167" spans="1:23" ht="9.75" customHeight="1">
      <c r="A1167" s="1"/>
      <c r="B1167" s="1"/>
      <c r="C1167" s="1"/>
      <c r="D1167" s="1"/>
      <c r="E1167" s="1"/>
      <c r="F1167" s="1"/>
      <c r="G1167" s="1"/>
      <c r="H1167" s="1"/>
      <c r="I1167" s="1"/>
      <c r="J1167" s="1"/>
      <c r="K1167" s="1"/>
      <c r="L1167" s="1"/>
      <c r="M1167" s="1"/>
      <c r="N1167" s="1"/>
      <c r="O1167" s="1"/>
      <c r="P1167" s="1"/>
      <c r="Q1167" s="1"/>
      <c r="R1167" s="1"/>
      <c r="S1167" s="1"/>
      <c r="T1167" s="1"/>
      <c r="U1167" s="1"/>
      <c r="V1167" s="1"/>
      <c r="W1167" s="1"/>
    </row>
    <row r="1168" spans="1:23" ht="9.75" customHeight="1">
      <c r="A1168" s="1"/>
      <c r="B1168" s="1"/>
      <c r="C1168" s="1"/>
      <c r="D1168" s="1"/>
      <c r="E1168" s="1"/>
      <c r="F1168" s="1"/>
      <c r="G1168" s="1"/>
      <c r="H1168" s="1"/>
      <c r="I1168" s="1"/>
      <c r="J1168" s="1"/>
      <c r="K1168" s="1"/>
      <c r="L1168" s="1"/>
      <c r="M1168" s="1"/>
      <c r="N1168" s="1"/>
      <c r="O1168" s="1"/>
      <c r="P1168" s="1"/>
      <c r="Q1168" s="1"/>
      <c r="R1168" s="1"/>
      <c r="S1168" s="1"/>
      <c r="T1168" s="1"/>
      <c r="U1168" s="1"/>
      <c r="V1168" s="1"/>
      <c r="W1168" s="1"/>
    </row>
    <row r="1169" spans="1:23" ht="9.75" customHeight="1">
      <c r="A1169" s="1"/>
      <c r="B1169" s="1"/>
      <c r="C1169" s="1"/>
      <c r="D1169" s="1"/>
      <c r="E1169" s="1"/>
      <c r="F1169" s="1"/>
      <c r="G1169" s="1"/>
      <c r="H1169" s="1"/>
      <c r="I1169" s="1"/>
      <c r="J1169" s="1"/>
      <c r="K1169" s="1"/>
      <c r="L1169" s="1"/>
      <c r="M1169" s="1"/>
      <c r="N1169" s="1"/>
      <c r="O1169" s="1"/>
      <c r="P1169" s="1"/>
      <c r="Q1169" s="1"/>
      <c r="R1169" s="1"/>
      <c r="S1169" s="1"/>
      <c r="T1169" s="1"/>
      <c r="U1169" s="1"/>
      <c r="V1169" s="1"/>
      <c r="W1169" s="1"/>
    </row>
    <row r="1170" spans="1:23" ht="9.75" customHeight="1">
      <c r="A1170" s="1"/>
      <c r="B1170" s="1"/>
      <c r="C1170" s="1"/>
      <c r="D1170" s="1"/>
      <c r="E1170" s="1"/>
      <c r="F1170" s="1"/>
      <c r="G1170" s="1"/>
      <c r="H1170" s="1"/>
      <c r="I1170" s="1"/>
      <c r="J1170" s="1"/>
      <c r="K1170" s="1"/>
      <c r="L1170" s="1"/>
      <c r="M1170" s="1"/>
      <c r="N1170" s="1"/>
      <c r="O1170" s="1"/>
      <c r="P1170" s="1"/>
      <c r="Q1170" s="1"/>
      <c r="R1170" s="1"/>
      <c r="S1170" s="1"/>
      <c r="T1170" s="1"/>
      <c r="U1170" s="1"/>
      <c r="V1170" s="1"/>
      <c r="W1170" s="1"/>
    </row>
    <row r="1171" spans="1:23" ht="9.75" customHeight="1">
      <c r="A1171" s="1"/>
      <c r="B1171" s="1"/>
      <c r="C1171" s="1"/>
      <c r="D1171" s="1"/>
      <c r="E1171" s="1"/>
      <c r="F1171" s="1"/>
      <c r="G1171" s="1"/>
      <c r="H1171" s="1"/>
      <c r="I1171" s="1"/>
      <c r="J1171" s="1"/>
      <c r="K1171" s="1"/>
      <c r="L1171" s="1"/>
      <c r="M1171" s="1"/>
      <c r="N1171" s="1"/>
      <c r="O1171" s="1"/>
      <c r="P1171" s="1"/>
      <c r="Q1171" s="1"/>
      <c r="R1171" s="1"/>
      <c r="S1171" s="1"/>
      <c r="T1171" s="1"/>
      <c r="U1171" s="1"/>
      <c r="V1171" s="1"/>
      <c r="W1171" s="1"/>
    </row>
    <row r="1172" spans="1:23" ht="9.75" customHeight="1">
      <c r="A1172" s="1"/>
      <c r="B1172" s="1"/>
      <c r="C1172" s="1"/>
      <c r="D1172" s="1"/>
      <c r="E1172" s="1"/>
      <c r="F1172" s="1"/>
      <c r="G1172" s="1"/>
      <c r="H1172" s="1"/>
      <c r="I1172" s="1"/>
      <c r="J1172" s="1"/>
      <c r="K1172" s="1"/>
      <c r="L1172" s="1"/>
      <c r="M1172" s="1"/>
      <c r="N1172" s="1"/>
      <c r="O1172" s="1"/>
      <c r="P1172" s="1"/>
      <c r="Q1172" s="1"/>
      <c r="R1172" s="1"/>
      <c r="S1172" s="1"/>
      <c r="T1172" s="1"/>
      <c r="U1172" s="1"/>
      <c r="V1172" s="1"/>
      <c r="W1172" s="1"/>
    </row>
    <row r="1173" spans="1:23" ht="9.75" customHeight="1">
      <c r="A1173" s="1"/>
      <c r="B1173" s="1"/>
      <c r="C1173" s="1"/>
      <c r="D1173" s="1"/>
      <c r="E1173" s="1"/>
      <c r="F1173" s="1"/>
      <c r="G1173" s="1"/>
      <c r="H1173" s="1"/>
      <c r="I1173" s="1"/>
      <c r="J1173" s="1"/>
      <c r="K1173" s="1"/>
      <c r="L1173" s="1"/>
      <c r="M1173" s="1"/>
      <c r="N1173" s="1"/>
      <c r="O1173" s="1"/>
      <c r="P1173" s="1"/>
      <c r="Q1173" s="1"/>
      <c r="R1173" s="1"/>
      <c r="S1173" s="1"/>
      <c r="T1173" s="1"/>
      <c r="U1173" s="1"/>
      <c r="V1173" s="1"/>
      <c r="W1173" s="1"/>
    </row>
    <row r="1174" spans="1:23" ht="9.75" customHeight="1">
      <c r="A1174" s="1"/>
      <c r="B1174" s="1"/>
      <c r="C1174" s="1"/>
      <c r="D1174" s="1"/>
      <c r="E1174" s="1"/>
      <c r="F1174" s="1"/>
      <c r="G1174" s="1"/>
      <c r="H1174" s="1"/>
      <c r="I1174" s="1"/>
      <c r="J1174" s="1"/>
      <c r="K1174" s="1"/>
      <c r="L1174" s="1"/>
      <c r="M1174" s="1"/>
      <c r="N1174" s="1"/>
      <c r="O1174" s="1"/>
      <c r="P1174" s="1"/>
      <c r="Q1174" s="1"/>
      <c r="R1174" s="1"/>
      <c r="S1174" s="1"/>
      <c r="T1174" s="1"/>
      <c r="U1174" s="1"/>
      <c r="V1174" s="1"/>
      <c r="W1174" s="1"/>
    </row>
    <row r="1175" spans="1:23" ht="9.75" customHeight="1">
      <c r="A1175" s="1"/>
      <c r="B1175" s="1"/>
      <c r="C1175" s="1"/>
      <c r="D1175" s="1"/>
      <c r="E1175" s="1"/>
      <c r="F1175" s="1"/>
      <c r="G1175" s="1"/>
      <c r="H1175" s="1"/>
      <c r="I1175" s="1"/>
      <c r="J1175" s="1"/>
      <c r="K1175" s="1"/>
      <c r="L1175" s="1"/>
      <c r="M1175" s="1"/>
      <c r="N1175" s="1"/>
      <c r="O1175" s="1"/>
      <c r="P1175" s="1"/>
      <c r="Q1175" s="1"/>
      <c r="R1175" s="1"/>
      <c r="S1175" s="1"/>
      <c r="T1175" s="1"/>
      <c r="U1175" s="1"/>
      <c r="V1175" s="1"/>
      <c r="W1175" s="1"/>
    </row>
    <row r="1176" spans="1:23" ht="9.75" customHeight="1">
      <c r="A1176" s="1"/>
      <c r="B1176" s="1"/>
      <c r="C1176" s="1"/>
      <c r="D1176" s="1"/>
      <c r="E1176" s="1"/>
      <c r="F1176" s="1"/>
      <c r="G1176" s="1"/>
      <c r="H1176" s="1"/>
      <c r="I1176" s="1"/>
      <c r="J1176" s="1"/>
      <c r="K1176" s="1"/>
      <c r="L1176" s="1"/>
      <c r="M1176" s="1"/>
      <c r="N1176" s="1"/>
      <c r="O1176" s="1"/>
      <c r="P1176" s="1"/>
      <c r="Q1176" s="1"/>
      <c r="R1176" s="1"/>
      <c r="S1176" s="1"/>
      <c r="T1176" s="1"/>
      <c r="U1176" s="1"/>
      <c r="V1176" s="1"/>
      <c r="W1176" s="1"/>
    </row>
    <row r="1177" spans="1:23" ht="9.75" customHeight="1">
      <c r="A1177" s="1"/>
      <c r="B1177" s="1"/>
      <c r="C1177" s="1"/>
      <c r="D1177" s="1"/>
      <c r="E1177" s="1"/>
      <c r="F1177" s="1"/>
      <c r="G1177" s="1"/>
      <c r="H1177" s="1"/>
      <c r="I1177" s="1"/>
      <c r="J1177" s="1"/>
      <c r="K1177" s="1"/>
      <c r="L1177" s="1"/>
      <c r="M1177" s="1"/>
      <c r="N1177" s="1"/>
      <c r="O1177" s="1"/>
      <c r="P1177" s="1"/>
      <c r="Q1177" s="1"/>
      <c r="R1177" s="1"/>
      <c r="S1177" s="1"/>
      <c r="T1177" s="1"/>
      <c r="U1177" s="1"/>
      <c r="V1177" s="1"/>
      <c r="W1177" s="1"/>
    </row>
    <row r="1178" spans="1:23" ht="9.75" customHeight="1">
      <c r="A1178" s="1"/>
      <c r="B1178" s="1"/>
      <c r="C1178" s="1"/>
      <c r="D1178" s="1"/>
      <c r="E1178" s="1"/>
      <c r="F1178" s="1"/>
      <c r="G1178" s="1"/>
      <c r="H1178" s="1"/>
      <c r="I1178" s="1"/>
      <c r="J1178" s="1"/>
      <c r="K1178" s="1"/>
      <c r="L1178" s="1"/>
      <c r="M1178" s="1"/>
      <c r="N1178" s="1"/>
      <c r="O1178" s="1"/>
      <c r="P1178" s="1"/>
      <c r="Q1178" s="1"/>
      <c r="R1178" s="1"/>
      <c r="S1178" s="1"/>
      <c r="T1178" s="1"/>
      <c r="U1178" s="1"/>
      <c r="V1178" s="1"/>
      <c r="W1178" s="1"/>
    </row>
    <row r="1179" spans="1:23" ht="9.75" customHeight="1">
      <c r="A1179" s="1"/>
      <c r="B1179" s="1"/>
      <c r="C1179" s="1"/>
      <c r="D1179" s="1"/>
      <c r="E1179" s="1"/>
      <c r="F1179" s="1"/>
      <c r="G1179" s="1"/>
      <c r="H1179" s="1"/>
      <c r="I1179" s="1"/>
      <c r="J1179" s="1"/>
      <c r="K1179" s="1"/>
      <c r="L1179" s="1"/>
      <c r="M1179" s="1"/>
      <c r="N1179" s="1"/>
      <c r="O1179" s="1"/>
      <c r="P1179" s="1"/>
      <c r="Q1179" s="1"/>
      <c r="R1179" s="1"/>
      <c r="S1179" s="1"/>
      <c r="T1179" s="1"/>
      <c r="U1179" s="1"/>
      <c r="V1179" s="1"/>
      <c r="W1179" s="1"/>
    </row>
    <row r="1180" spans="1:23" ht="9.75" customHeight="1">
      <c r="A1180" s="1"/>
      <c r="B1180" s="1"/>
      <c r="C1180" s="1"/>
      <c r="D1180" s="1"/>
      <c r="E1180" s="1"/>
      <c r="F1180" s="1"/>
      <c r="G1180" s="1"/>
      <c r="H1180" s="1"/>
      <c r="I1180" s="1"/>
      <c r="J1180" s="1"/>
      <c r="K1180" s="1"/>
      <c r="L1180" s="1"/>
      <c r="M1180" s="1"/>
      <c r="N1180" s="1"/>
      <c r="O1180" s="1"/>
      <c r="P1180" s="1"/>
      <c r="Q1180" s="1"/>
      <c r="R1180" s="1"/>
      <c r="S1180" s="1"/>
      <c r="T1180" s="1"/>
      <c r="U1180" s="1"/>
      <c r="V1180" s="1"/>
      <c r="W1180" s="1"/>
    </row>
    <row r="1181" spans="1:23" ht="9.75" customHeight="1">
      <c r="A1181" s="1"/>
      <c r="B1181" s="1"/>
      <c r="C1181" s="1"/>
      <c r="D1181" s="1"/>
      <c r="E1181" s="1"/>
      <c r="F1181" s="1"/>
      <c r="G1181" s="1"/>
      <c r="H1181" s="1"/>
      <c r="I1181" s="1"/>
      <c r="J1181" s="1"/>
      <c r="K1181" s="1"/>
      <c r="L1181" s="1"/>
      <c r="M1181" s="1"/>
      <c r="N1181" s="1"/>
      <c r="O1181" s="1"/>
      <c r="P1181" s="1"/>
      <c r="Q1181" s="1"/>
      <c r="R1181" s="1"/>
      <c r="S1181" s="1"/>
      <c r="T1181" s="1"/>
      <c r="U1181" s="1"/>
      <c r="V1181" s="1"/>
      <c r="W1181" s="1"/>
    </row>
    <row r="1182" spans="1:23" ht="9.75" customHeight="1">
      <c r="A1182" s="1"/>
      <c r="B1182" s="1"/>
      <c r="C1182" s="1"/>
      <c r="D1182" s="1"/>
      <c r="E1182" s="1"/>
      <c r="F1182" s="1"/>
      <c r="G1182" s="1"/>
      <c r="H1182" s="1"/>
      <c r="I1182" s="1"/>
      <c r="J1182" s="1"/>
      <c r="K1182" s="1"/>
      <c r="L1182" s="1"/>
      <c r="M1182" s="1"/>
      <c r="N1182" s="1"/>
      <c r="O1182" s="1"/>
      <c r="P1182" s="1"/>
      <c r="Q1182" s="1"/>
      <c r="R1182" s="1"/>
      <c r="S1182" s="1"/>
      <c r="T1182" s="1"/>
      <c r="U1182" s="1"/>
      <c r="V1182" s="1"/>
      <c r="W1182" s="1"/>
    </row>
    <row r="1183" spans="1:23" ht="9.75" customHeight="1">
      <c r="A1183" s="1"/>
      <c r="B1183" s="1"/>
      <c r="C1183" s="1"/>
      <c r="D1183" s="1"/>
      <c r="E1183" s="1"/>
      <c r="F1183" s="1"/>
      <c r="G1183" s="1"/>
      <c r="H1183" s="1"/>
      <c r="I1183" s="1"/>
      <c r="J1183" s="1"/>
      <c r="K1183" s="1"/>
      <c r="L1183" s="1"/>
      <c r="M1183" s="1"/>
      <c r="N1183" s="1"/>
      <c r="O1183" s="1"/>
      <c r="P1183" s="1"/>
      <c r="Q1183" s="1"/>
      <c r="R1183" s="1"/>
      <c r="S1183" s="1"/>
      <c r="T1183" s="1"/>
      <c r="U1183" s="1"/>
      <c r="V1183" s="1"/>
      <c r="W1183" s="1"/>
    </row>
    <row r="1184" spans="1:23" ht="9.75" customHeight="1">
      <c r="A1184" s="1"/>
      <c r="B1184" s="1"/>
      <c r="C1184" s="1"/>
      <c r="D1184" s="1"/>
      <c r="E1184" s="1"/>
      <c r="F1184" s="1"/>
      <c r="G1184" s="1"/>
      <c r="H1184" s="1"/>
      <c r="I1184" s="1"/>
      <c r="J1184" s="1"/>
      <c r="K1184" s="1"/>
      <c r="L1184" s="1"/>
      <c r="M1184" s="1"/>
      <c r="N1184" s="1"/>
      <c r="O1184" s="1"/>
      <c r="P1184" s="1"/>
      <c r="Q1184" s="1"/>
      <c r="R1184" s="1"/>
      <c r="S1184" s="1"/>
      <c r="T1184" s="1"/>
      <c r="U1184" s="1"/>
      <c r="V1184" s="1"/>
      <c r="W1184" s="1"/>
    </row>
    <row r="1185" spans="1:23" ht="9.75" customHeight="1">
      <c r="A1185" s="1"/>
      <c r="B1185" s="1"/>
      <c r="C1185" s="1"/>
      <c r="D1185" s="1"/>
      <c r="E1185" s="1"/>
      <c r="F1185" s="1"/>
      <c r="G1185" s="1"/>
      <c r="H1185" s="1"/>
      <c r="I1185" s="1"/>
      <c r="J1185" s="1"/>
      <c r="K1185" s="1"/>
      <c r="L1185" s="1"/>
      <c r="M1185" s="1"/>
      <c r="N1185" s="1"/>
      <c r="O1185" s="1"/>
      <c r="P1185" s="1"/>
      <c r="Q1185" s="1"/>
      <c r="R1185" s="1"/>
      <c r="S1185" s="1"/>
      <c r="T1185" s="1"/>
      <c r="U1185" s="1"/>
      <c r="V1185" s="1"/>
      <c r="W1185" s="1"/>
    </row>
    <row r="1186" spans="1:23" ht="9.75" customHeight="1">
      <c r="A1186" s="1"/>
      <c r="B1186" s="1"/>
      <c r="C1186" s="1"/>
      <c r="D1186" s="1"/>
      <c r="E1186" s="1"/>
      <c r="F1186" s="1"/>
      <c r="G1186" s="1"/>
      <c r="H1186" s="1"/>
      <c r="I1186" s="1"/>
      <c r="J1186" s="1"/>
      <c r="K1186" s="1"/>
      <c r="L1186" s="1"/>
      <c r="M1186" s="1"/>
      <c r="N1186" s="1"/>
      <c r="O1186" s="1"/>
      <c r="P1186" s="1"/>
      <c r="Q1186" s="1"/>
      <c r="R1186" s="1"/>
      <c r="S1186" s="1"/>
      <c r="T1186" s="1"/>
      <c r="U1186" s="1"/>
      <c r="V1186" s="1"/>
      <c r="W1186" s="1"/>
    </row>
    <row r="1187" spans="1:23" ht="9.75" customHeight="1">
      <c r="A1187" s="1"/>
      <c r="B1187" s="1"/>
      <c r="C1187" s="1"/>
      <c r="D1187" s="1"/>
      <c r="E1187" s="1"/>
      <c r="F1187" s="1"/>
      <c r="G1187" s="1"/>
      <c r="H1187" s="1"/>
      <c r="I1187" s="1"/>
      <c r="J1187" s="1"/>
      <c r="K1187" s="1"/>
      <c r="L1187" s="1"/>
      <c r="M1187" s="1"/>
      <c r="N1187" s="1"/>
      <c r="O1187" s="1"/>
      <c r="P1187" s="1"/>
      <c r="Q1187" s="1"/>
      <c r="R1187" s="1"/>
      <c r="S1187" s="1"/>
      <c r="T1187" s="1"/>
      <c r="U1187" s="1"/>
      <c r="V1187" s="1"/>
      <c r="W1187" s="1"/>
    </row>
    <row r="1188" spans="1:23" ht="9.75" customHeight="1">
      <c r="A1188" s="1"/>
      <c r="B1188" s="1"/>
      <c r="C1188" s="1"/>
      <c r="D1188" s="1"/>
      <c r="E1188" s="1"/>
      <c r="F1188" s="1"/>
      <c r="G1188" s="1"/>
      <c r="H1188" s="1"/>
      <c r="I1188" s="1"/>
      <c r="J1188" s="1"/>
      <c r="K1188" s="1"/>
      <c r="L1188" s="1"/>
      <c r="M1188" s="1"/>
      <c r="N1188" s="1"/>
      <c r="O1188" s="1"/>
      <c r="P1188" s="1"/>
      <c r="Q1188" s="1"/>
      <c r="R1188" s="1"/>
      <c r="S1188" s="1"/>
      <c r="T1188" s="1"/>
      <c r="U1188" s="1"/>
      <c r="V1188" s="1"/>
      <c r="W1188" s="1"/>
    </row>
    <row r="1189" spans="1:23" ht="9.75" customHeight="1">
      <c r="A1189" s="1"/>
      <c r="B1189" s="1"/>
      <c r="C1189" s="1"/>
      <c r="D1189" s="1"/>
      <c r="E1189" s="1"/>
      <c r="F1189" s="1"/>
      <c r="G1189" s="1"/>
      <c r="H1189" s="1"/>
      <c r="I1189" s="1"/>
      <c r="J1189" s="1"/>
      <c r="K1189" s="1"/>
      <c r="L1189" s="1"/>
      <c r="M1189" s="1"/>
      <c r="N1189" s="1"/>
      <c r="O1189" s="1"/>
      <c r="P1189" s="1"/>
      <c r="Q1189" s="1"/>
      <c r="R1189" s="1"/>
      <c r="S1189" s="1"/>
      <c r="T1189" s="1"/>
      <c r="U1189" s="1"/>
      <c r="V1189" s="1"/>
      <c r="W1189" s="1"/>
    </row>
    <row r="1190" spans="1:23" ht="9.75" customHeight="1">
      <c r="A1190" s="1"/>
      <c r="B1190" s="1"/>
      <c r="C1190" s="1"/>
      <c r="D1190" s="1"/>
      <c r="E1190" s="1"/>
      <c r="F1190" s="1"/>
      <c r="G1190" s="1"/>
      <c r="H1190" s="1"/>
      <c r="I1190" s="1"/>
      <c r="J1190" s="1"/>
      <c r="K1190" s="1"/>
      <c r="L1190" s="1"/>
      <c r="M1190" s="1"/>
      <c r="N1190" s="1"/>
      <c r="O1190" s="1"/>
      <c r="P1190" s="1"/>
      <c r="Q1190" s="1"/>
      <c r="R1190" s="1"/>
      <c r="S1190" s="1"/>
      <c r="T1190" s="1"/>
      <c r="U1190" s="1"/>
      <c r="V1190" s="1"/>
      <c r="W1190" s="1"/>
    </row>
    <row r="1191" spans="1:23" ht="9.75" customHeight="1">
      <c r="A1191" s="1"/>
      <c r="B1191" s="1"/>
      <c r="C1191" s="1"/>
      <c r="D1191" s="1"/>
      <c r="E1191" s="1"/>
      <c r="F1191" s="1"/>
      <c r="G1191" s="1"/>
      <c r="H1191" s="1"/>
      <c r="I1191" s="1"/>
      <c r="J1191" s="1"/>
      <c r="K1191" s="1"/>
      <c r="L1191" s="1"/>
      <c r="M1191" s="1"/>
      <c r="N1191" s="1"/>
      <c r="O1191" s="1"/>
      <c r="P1191" s="1"/>
      <c r="Q1191" s="1"/>
      <c r="R1191" s="1"/>
      <c r="S1191" s="1"/>
      <c r="T1191" s="1"/>
      <c r="U1191" s="1"/>
      <c r="V1191" s="1"/>
      <c r="W1191" s="1"/>
    </row>
    <row r="1192" spans="1:23" ht="9.75" customHeight="1">
      <c r="A1192" s="1"/>
      <c r="B1192" s="1"/>
      <c r="C1192" s="1"/>
      <c r="D1192" s="1"/>
      <c r="E1192" s="1"/>
      <c r="F1192" s="1"/>
      <c r="G1192" s="1"/>
      <c r="H1192" s="1"/>
      <c r="I1192" s="1"/>
      <c r="J1192" s="1"/>
      <c r="K1192" s="1"/>
      <c r="L1192" s="1"/>
      <c r="M1192" s="1"/>
      <c r="N1192" s="1"/>
      <c r="O1192" s="1"/>
      <c r="P1192" s="1"/>
      <c r="Q1192" s="1"/>
      <c r="R1192" s="1"/>
      <c r="S1192" s="1"/>
      <c r="T1192" s="1"/>
      <c r="U1192" s="1"/>
      <c r="V1192" s="1"/>
      <c r="W1192" s="1"/>
    </row>
    <row r="1193" spans="1:23" ht="9.75" customHeight="1">
      <c r="A1193" s="1"/>
      <c r="B1193" s="1"/>
      <c r="C1193" s="1"/>
      <c r="D1193" s="1"/>
      <c r="E1193" s="1"/>
      <c r="F1193" s="1"/>
      <c r="G1193" s="1"/>
      <c r="H1193" s="1"/>
      <c r="I1193" s="1"/>
      <c r="J1193" s="1"/>
      <c r="K1193" s="1"/>
      <c r="L1193" s="1"/>
      <c r="M1193" s="1"/>
      <c r="N1193" s="1"/>
      <c r="O1193" s="1"/>
      <c r="P1193" s="1"/>
      <c r="Q1193" s="1"/>
      <c r="R1193" s="1"/>
      <c r="S1193" s="1"/>
      <c r="T1193" s="1"/>
      <c r="U1193" s="1"/>
      <c r="V1193" s="1"/>
      <c r="W1193" s="1"/>
    </row>
    <row r="1194" spans="1:23" ht="9.75" customHeight="1">
      <c r="A1194" s="1"/>
      <c r="B1194" s="1"/>
      <c r="C1194" s="1"/>
      <c r="D1194" s="1"/>
      <c r="E1194" s="1"/>
      <c r="F1194" s="1"/>
      <c r="G1194" s="1"/>
      <c r="H1194" s="1"/>
      <c r="I1194" s="1"/>
      <c r="J1194" s="1"/>
      <c r="K1194" s="1"/>
      <c r="L1194" s="1"/>
      <c r="M1194" s="1"/>
      <c r="N1194" s="1"/>
      <c r="O1194" s="1"/>
      <c r="P1194" s="1"/>
      <c r="Q1194" s="1"/>
      <c r="R1194" s="1"/>
      <c r="S1194" s="1"/>
      <c r="T1194" s="1"/>
      <c r="U1194" s="1"/>
      <c r="V1194" s="1"/>
      <c r="W1194" s="1"/>
    </row>
    <row r="1195" spans="1:23" ht="9.75" customHeight="1">
      <c r="A1195" s="1"/>
      <c r="B1195" s="1"/>
      <c r="C1195" s="1"/>
      <c r="D1195" s="1"/>
      <c r="E1195" s="1"/>
      <c r="F1195" s="1"/>
      <c r="G1195" s="1"/>
      <c r="H1195" s="1"/>
      <c r="I1195" s="1"/>
      <c r="J1195" s="1"/>
      <c r="K1195" s="1"/>
      <c r="L1195" s="1"/>
      <c r="M1195" s="1"/>
      <c r="N1195" s="1"/>
      <c r="O1195" s="1"/>
      <c r="P1195" s="1"/>
      <c r="Q1195" s="1"/>
      <c r="R1195" s="1"/>
      <c r="S1195" s="1"/>
      <c r="T1195" s="1"/>
      <c r="U1195" s="1"/>
      <c r="V1195" s="1"/>
      <c r="W1195" s="1"/>
    </row>
    <row r="1196" spans="1:23" ht="9.75" customHeight="1">
      <c r="A1196" s="1"/>
      <c r="B1196" s="1"/>
      <c r="C1196" s="1"/>
      <c r="D1196" s="1"/>
      <c r="E1196" s="1"/>
      <c r="F1196" s="1"/>
      <c r="G1196" s="1"/>
      <c r="H1196" s="1"/>
      <c r="I1196" s="1"/>
      <c r="J1196" s="1"/>
      <c r="K1196" s="1"/>
      <c r="L1196" s="1"/>
      <c r="M1196" s="1"/>
      <c r="N1196" s="1"/>
      <c r="O1196" s="1"/>
      <c r="P1196" s="1"/>
      <c r="Q1196" s="1"/>
      <c r="R1196" s="1"/>
      <c r="S1196" s="1"/>
      <c r="T1196" s="1"/>
      <c r="U1196" s="1"/>
      <c r="V1196" s="1"/>
      <c r="W1196" s="1"/>
    </row>
    <row r="1197" spans="1:23" ht="9.75" customHeight="1">
      <c r="A1197" s="1"/>
      <c r="B1197" s="1"/>
      <c r="C1197" s="1"/>
      <c r="D1197" s="1"/>
      <c r="E1197" s="1"/>
      <c r="F1197" s="1"/>
      <c r="G1197" s="1"/>
      <c r="H1197" s="1"/>
      <c r="I1197" s="1"/>
      <c r="J1197" s="1"/>
      <c r="K1197" s="1"/>
      <c r="L1197" s="1"/>
      <c r="M1197" s="1"/>
      <c r="N1197" s="1"/>
      <c r="O1197" s="1"/>
      <c r="P1197" s="1"/>
      <c r="Q1197" s="1"/>
      <c r="R1197" s="1"/>
      <c r="S1197" s="1"/>
      <c r="T1197" s="1"/>
      <c r="U1197" s="1"/>
      <c r="V1197" s="1"/>
      <c r="W1197" s="1"/>
    </row>
    <row r="1198" spans="1:23" ht="9.75" customHeight="1">
      <c r="A1198" s="1"/>
      <c r="B1198" s="1"/>
      <c r="C1198" s="1"/>
      <c r="D1198" s="1"/>
      <c r="E1198" s="1"/>
      <c r="F1198" s="1"/>
      <c r="G1198" s="1"/>
      <c r="H1198" s="1"/>
      <c r="I1198" s="1"/>
      <c r="J1198" s="1"/>
      <c r="K1198" s="1"/>
      <c r="L1198" s="1"/>
      <c r="M1198" s="1"/>
      <c r="N1198" s="1"/>
      <c r="O1198" s="1"/>
      <c r="P1198" s="1"/>
      <c r="Q1198" s="1"/>
      <c r="R1198" s="1"/>
      <c r="S1198" s="1"/>
      <c r="T1198" s="1"/>
      <c r="U1198" s="1"/>
      <c r="V1198" s="1"/>
      <c r="W1198" s="1"/>
    </row>
    <row r="1199" spans="1:23" ht="9.75" customHeight="1">
      <c r="A1199" s="1"/>
      <c r="B1199" s="1"/>
      <c r="C1199" s="1"/>
      <c r="D1199" s="1"/>
      <c r="E1199" s="1"/>
      <c r="F1199" s="1"/>
      <c r="G1199" s="1"/>
      <c r="H1199" s="1"/>
      <c r="I1199" s="1"/>
      <c r="J1199" s="1"/>
      <c r="K1199" s="1"/>
      <c r="L1199" s="1"/>
      <c r="M1199" s="1"/>
      <c r="N1199" s="1"/>
      <c r="O1199" s="1"/>
      <c r="P1199" s="1"/>
      <c r="Q1199" s="1"/>
      <c r="R1199" s="1"/>
      <c r="S1199" s="1"/>
      <c r="T1199" s="1"/>
      <c r="U1199" s="1"/>
      <c r="V1199" s="1"/>
      <c r="W1199" s="1"/>
    </row>
    <row r="1200" spans="1:23" ht="9.75" customHeight="1">
      <c r="A1200" s="1"/>
      <c r="B1200" s="1"/>
      <c r="C1200" s="1"/>
      <c r="D1200" s="1"/>
      <c r="E1200" s="1"/>
      <c r="F1200" s="1"/>
      <c r="G1200" s="1"/>
      <c r="H1200" s="1"/>
      <c r="I1200" s="1"/>
      <c r="J1200" s="1"/>
      <c r="K1200" s="1"/>
      <c r="L1200" s="1"/>
      <c r="M1200" s="1"/>
      <c r="N1200" s="1"/>
      <c r="O1200" s="1"/>
      <c r="P1200" s="1"/>
      <c r="Q1200" s="1"/>
      <c r="R1200" s="1"/>
      <c r="S1200" s="1"/>
      <c r="T1200" s="1"/>
      <c r="U1200" s="1"/>
      <c r="V1200" s="1"/>
      <c r="W1200" s="1"/>
    </row>
    <row r="1201" spans="1:23" ht="9.75" customHeight="1">
      <c r="A1201" s="1"/>
      <c r="B1201" s="1"/>
      <c r="C1201" s="1"/>
      <c r="D1201" s="1"/>
      <c r="E1201" s="1"/>
      <c r="F1201" s="1"/>
      <c r="G1201" s="1"/>
      <c r="H1201" s="1"/>
      <c r="I1201" s="1"/>
      <c r="J1201" s="1"/>
      <c r="K1201" s="1"/>
      <c r="L1201" s="1"/>
      <c r="M1201" s="1"/>
      <c r="N1201" s="1"/>
      <c r="O1201" s="1"/>
      <c r="P1201" s="1"/>
      <c r="Q1201" s="1"/>
      <c r="R1201" s="1"/>
      <c r="S1201" s="1"/>
      <c r="T1201" s="1"/>
      <c r="U1201" s="1"/>
      <c r="V1201" s="1"/>
      <c r="W1201" s="1"/>
    </row>
    <row r="1202" spans="1:23" ht="9.75" customHeight="1">
      <c r="A1202" s="1"/>
      <c r="B1202" s="1"/>
      <c r="C1202" s="1"/>
      <c r="D1202" s="1"/>
      <c r="E1202" s="1"/>
      <c r="F1202" s="1"/>
      <c r="G1202" s="1"/>
      <c r="H1202" s="1"/>
      <c r="I1202" s="1"/>
      <c r="J1202" s="1"/>
      <c r="K1202" s="1"/>
      <c r="L1202" s="1"/>
      <c r="M1202" s="1"/>
      <c r="N1202" s="1"/>
      <c r="O1202" s="1"/>
      <c r="P1202" s="1"/>
      <c r="Q1202" s="1"/>
      <c r="R1202" s="1"/>
      <c r="S1202" s="1"/>
      <c r="T1202" s="1"/>
      <c r="U1202" s="1"/>
      <c r="V1202" s="1"/>
      <c r="W1202" s="1"/>
    </row>
    <row r="1203" spans="1:23" ht="9.75" customHeight="1">
      <c r="A1203" s="1"/>
      <c r="B1203" s="1"/>
      <c r="C1203" s="1"/>
      <c r="D1203" s="1"/>
      <c r="E1203" s="1"/>
      <c r="F1203" s="1"/>
      <c r="G1203" s="1"/>
      <c r="H1203" s="1"/>
      <c r="I1203" s="1"/>
      <c r="J1203" s="1"/>
      <c r="K1203" s="1"/>
      <c r="L1203" s="1"/>
      <c r="M1203" s="1"/>
      <c r="N1203" s="1"/>
      <c r="O1203" s="1"/>
      <c r="P1203" s="1"/>
      <c r="Q1203" s="1"/>
      <c r="R1203" s="1"/>
      <c r="S1203" s="1"/>
      <c r="T1203" s="1"/>
      <c r="U1203" s="1"/>
      <c r="V1203" s="1"/>
      <c r="W1203" s="1"/>
    </row>
    <row r="1204" spans="1:23" ht="9.75" customHeight="1">
      <c r="A1204" s="1"/>
      <c r="B1204" s="1"/>
      <c r="C1204" s="1"/>
      <c r="D1204" s="1"/>
      <c r="E1204" s="1"/>
      <c r="F1204" s="1"/>
      <c r="G1204" s="1"/>
      <c r="H1204" s="1"/>
      <c r="I1204" s="1"/>
      <c r="J1204" s="1"/>
      <c r="K1204" s="1"/>
      <c r="L1204" s="1"/>
      <c r="M1204" s="1"/>
      <c r="N1204" s="1"/>
      <c r="O1204" s="1"/>
      <c r="P1204" s="1"/>
      <c r="Q1204" s="1"/>
      <c r="R1204" s="1"/>
      <c r="S1204" s="1"/>
      <c r="T1204" s="1"/>
      <c r="U1204" s="1"/>
      <c r="V1204" s="1"/>
      <c r="W1204" s="1"/>
    </row>
    <row r="1205" spans="1:23" ht="9.75" customHeight="1">
      <c r="A1205" s="1"/>
      <c r="B1205" s="1"/>
      <c r="C1205" s="1"/>
      <c r="D1205" s="1"/>
      <c r="E1205" s="1"/>
      <c r="F1205" s="1"/>
      <c r="G1205" s="1"/>
      <c r="H1205" s="1"/>
      <c r="I1205" s="1"/>
      <c r="J1205" s="1"/>
      <c r="K1205" s="1"/>
      <c r="L1205" s="1"/>
      <c r="M1205" s="1"/>
      <c r="N1205" s="1"/>
      <c r="O1205" s="1"/>
      <c r="P1205" s="1"/>
      <c r="Q1205" s="1"/>
      <c r="R1205" s="1"/>
      <c r="S1205" s="1"/>
      <c r="T1205" s="1"/>
      <c r="U1205" s="1"/>
      <c r="V1205" s="1"/>
      <c r="W1205" s="1"/>
    </row>
    <row r="1206" spans="1:23" ht="9.75" customHeight="1">
      <c r="A1206" s="1"/>
      <c r="B1206" s="1"/>
      <c r="C1206" s="1"/>
      <c r="D1206" s="1"/>
      <c r="E1206" s="1"/>
      <c r="F1206" s="1"/>
      <c r="G1206" s="1"/>
      <c r="H1206" s="1"/>
      <c r="I1206" s="1"/>
      <c r="J1206" s="1"/>
      <c r="K1206" s="1"/>
      <c r="L1206" s="1"/>
      <c r="M1206" s="1"/>
      <c r="N1206" s="1"/>
      <c r="O1206" s="1"/>
      <c r="P1206" s="1"/>
      <c r="Q1206" s="1"/>
      <c r="R1206" s="1"/>
      <c r="S1206" s="1"/>
      <c r="T1206" s="1"/>
      <c r="U1206" s="1"/>
      <c r="V1206" s="1"/>
      <c r="W1206" s="1"/>
    </row>
    <row r="1207" spans="1:23" ht="9.75" customHeight="1">
      <c r="A1207" s="1"/>
      <c r="B1207" s="1"/>
      <c r="C1207" s="1"/>
      <c r="D1207" s="1"/>
      <c r="E1207" s="1"/>
      <c r="F1207" s="1"/>
      <c r="G1207" s="1"/>
      <c r="H1207" s="1"/>
      <c r="I1207" s="1"/>
      <c r="J1207" s="1"/>
      <c r="K1207" s="1"/>
      <c r="L1207" s="1"/>
      <c r="M1207" s="1"/>
      <c r="N1207" s="1"/>
      <c r="O1207" s="1"/>
      <c r="P1207" s="1"/>
      <c r="Q1207" s="1"/>
      <c r="R1207" s="1"/>
      <c r="S1207" s="1"/>
      <c r="T1207" s="1"/>
      <c r="U1207" s="1"/>
      <c r="V1207" s="1"/>
      <c r="W1207" s="1"/>
    </row>
    <row r="1208" spans="1:23" ht="9.75" customHeight="1">
      <c r="A1208" s="1"/>
      <c r="B1208" s="1"/>
      <c r="C1208" s="1"/>
      <c r="D1208" s="1"/>
      <c r="E1208" s="1"/>
      <c r="F1208" s="1"/>
      <c r="G1208" s="1"/>
      <c r="H1208" s="1"/>
      <c r="I1208" s="1"/>
      <c r="J1208" s="1"/>
      <c r="K1208" s="1"/>
      <c r="L1208" s="1"/>
      <c r="M1208" s="1"/>
      <c r="N1208" s="1"/>
      <c r="O1208" s="1"/>
      <c r="P1208" s="1"/>
      <c r="Q1208" s="1"/>
      <c r="R1208" s="1"/>
      <c r="S1208" s="1"/>
      <c r="T1208" s="1"/>
      <c r="U1208" s="1"/>
      <c r="V1208" s="1"/>
      <c r="W1208" s="1"/>
    </row>
    <row r="1209" spans="1:23" ht="9.75" customHeight="1">
      <c r="A1209" s="1"/>
      <c r="B1209" s="1"/>
      <c r="C1209" s="1"/>
      <c r="D1209" s="1"/>
      <c r="E1209" s="1"/>
      <c r="F1209" s="1"/>
      <c r="G1209" s="1"/>
      <c r="H1209" s="1"/>
      <c r="I1209" s="1"/>
      <c r="J1209" s="1"/>
      <c r="K1209" s="1"/>
      <c r="L1209" s="1"/>
      <c r="M1209" s="1"/>
      <c r="N1209" s="1"/>
      <c r="O1209" s="1"/>
      <c r="P1209" s="1"/>
      <c r="Q1209" s="1"/>
      <c r="R1209" s="1"/>
      <c r="S1209" s="1"/>
      <c r="T1209" s="1"/>
      <c r="U1209" s="1"/>
      <c r="V1209" s="1"/>
      <c r="W1209" s="1"/>
    </row>
    <row r="1210" spans="1:23" ht="9.75" customHeight="1">
      <c r="A1210" s="1"/>
      <c r="B1210" s="1"/>
      <c r="C1210" s="1"/>
      <c r="D1210" s="1"/>
      <c r="E1210" s="1"/>
      <c r="F1210" s="1"/>
      <c r="G1210" s="1"/>
      <c r="H1210" s="1"/>
      <c r="I1210" s="1"/>
      <c r="J1210" s="1"/>
      <c r="K1210" s="1"/>
      <c r="L1210" s="1"/>
      <c r="M1210" s="1"/>
      <c r="N1210" s="1"/>
      <c r="O1210" s="1"/>
      <c r="P1210" s="1"/>
      <c r="Q1210" s="1"/>
      <c r="R1210" s="1"/>
      <c r="S1210" s="1"/>
      <c r="T1210" s="1"/>
      <c r="U1210" s="1"/>
      <c r="V1210" s="1"/>
      <c r="W1210" s="1"/>
    </row>
    <row r="1211" spans="1:23" ht="9.75" customHeight="1">
      <c r="A1211" s="1"/>
      <c r="B1211" s="1"/>
      <c r="C1211" s="1"/>
      <c r="D1211" s="1"/>
      <c r="E1211" s="1"/>
      <c r="F1211" s="1"/>
      <c r="G1211" s="1"/>
      <c r="H1211" s="1"/>
      <c r="I1211" s="1"/>
      <c r="J1211" s="1"/>
      <c r="K1211" s="1"/>
      <c r="L1211" s="1"/>
      <c r="M1211" s="1"/>
      <c r="N1211" s="1"/>
      <c r="O1211" s="1"/>
      <c r="P1211" s="1"/>
      <c r="Q1211" s="1"/>
      <c r="R1211" s="1"/>
      <c r="S1211" s="1"/>
      <c r="T1211" s="1"/>
      <c r="U1211" s="1"/>
      <c r="V1211" s="1"/>
      <c r="W1211" s="1"/>
    </row>
    <row r="1212" spans="1:23" ht="9.75" customHeight="1">
      <c r="A1212" s="1"/>
      <c r="B1212" s="1"/>
      <c r="C1212" s="1"/>
      <c r="D1212" s="1"/>
      <c r="E1212" s="1"/>
      <c r="F1212" s="1"/>
      <c r="G1212" s="1"/>
      <c r="H1212" s="1"/>
      <c r="I1212" s="1"/>
      <c r="J1212" s="1"/>
      <c r="K1212" s="1"/>
      <c r="L1212" s="1"/>
      <c r="M1212" s="1"/>
      <c r="N1212" s="1"/>
      <c r="O1212" s="1"/>
      <c r="P1212" s="1"/>
      <c r="Q1212" s="1"/>
      <c r="R1212" s="1"/>
      <c r="S1212" s="1"/>
      <c r="T1212" s="1"/>
      <c r="U1212" s="1"/>
      <c r="V1212" s="1"/>
      <c r="W1212" s="1"/>
    </row>
    <row r="1213" spans="1:23" ht="9.75" customHeight="1">
      <c r="A1213" s="1"/>
      <c r="B1213" s="1"/>
      <c r="C1213" s="1"/>
      <c r="D1213" s="1"/>
      <c r="E1213" s="1"/>
      <c r="F1213" s="1"/>
      <c r="G1213" s="1"/>
      <c r="H1213" s="1"/>
      <c r="I1213" s="1"/>
      <c r="J1213" s="1"/>
      <c r="K1213" s="1"/>
      <c r="L1213" s="1"/>
      <c r="M1213" s="1"/>
      <c r="N1213" s="1"/>
      <c r="O1213" s="1"/>
      <c r="P1213" s="1"/>
      <c r="Q1213" s="1"/>
      <c r="R1213" s="1"/>
      <c r="S1213" s="1"/>
      <c r="T1213" s="1"/>
      <c r="U1213" s="1"/>
      <c r="V1213" s="1"/>
      <c r="W1213" s="1"/>
    </row>
    <row r="1214" spans="1:23" ht="9.75" customHeight="1">
      <c r="A1214" s="1"/>
      <c r="B1214" s="1"/>
      <c r="C1214" s="1"/>
      <c r="D1214" s="1"/>
      <c r="E1214" s="1"/>
      <c r="F1214" s="1"/>
      <c r="G1214" s="1"/>
      <c r="H1214" s="1"/>
      <c r="I1214" s="1"/>
      <c r="J1214" s="1"/>
      <c r="K1214" s="1"/>
      <c r="L1214" s="1"/>
      <c r="M1214" s="1"/>
      <c r="N1214" s="1"/>
      <c r="O1214" s="1"/>
      <c r="P1214" s="1"/>
      <c r="Q1214" s="1"/>
      <c r="R1214" s="1"/>
      <c r="S1214" s="1"/>
      <c r="T1214" s="1"/>
      <c r="U1214" s="1"/>
      <c r="V1214" s="1"/>
      <c r="W1214" s="1"/>
    </row>
    <row r="1215" spans="1:23" ht="9.75" customHeight="1">
      <c r="A1215" s="1"/>
      <c r="B1215" s="1"/>
      <c r="C1215" s="1"/>
      <c r="D1215" s="1"/>
      <c r="E1215" s="1"/>
      <c r="F1215" s="1"/>
      <c r="G1215" s="1"/>
      <c r="H1215" s="1"/>
      <c r="I1215" s="1"/>
      <c r="J1215" s="1"/>
      <c r="K1215" s="1"/>
      <c r="L1215" s="1"/>
      <c r="M1215" s="1"/>
      <c r="N1215" s="1"/>
      <c r="O1215" s="1"/>
      <c r="P1215" s="1"/>
      <c r="Q1215" s="1"/>
      <c r="R1215" s="1"/>
      <c r="S1215" s="1"/>
      <c r="T1215" s="1"/>
      <c r="U1215" s="1"/>
      <c r="V1215" s="1"/>
      <c r="W1215" s="1"/>
    </row>
    <row r="1216" spans="1:23" ht="9.75" customHeight="1">
      <c r="A1216" s="1"/>
      <c r="B1216" s="1"/>
      <c r="C1216" s="1"/>
      <c r="D1216" s="1"/>
      <c r="E1216" s="1"/>
      <c r="F1216" s="1"/>
      <c r="G1216" s="1"/>
      <c r="H1216" s="1"/>
      <c r="I1216" s="1"/>
      <c r="J1216" s="1"/>
      <c r="K1216" s="1"/>
      <c r="L1216" s="1"/>
      <c r="M1216" s="1"/>
      <c r="N1216" s="1"/>
      <c r="O1216" s="1"/>
      <c r="P1216" s="1"/>
      <c r="Q1216" s="1"/>
      <c r="R1216" s="1"/>
      <c r="S1216" s="1"/>
      <c r="T1216" s="1"/>
      <c r="U1216" s="1"/>
      <c r="V1216" s="1"/>
      <c r="W1216" s="1"/>
    </row>
    <row r="1217" spans="1:23" ht="9.75" customHeight="1">
      <c r="A1217" s="1"/>
      <c r="B1217" s="1"/>
      <c r="C1217" s="1"/>
      <c r="D1217" s="1"/>
      <c r="E1217" s="1"/>
      <c r="F1217" s="1"/>
      <c r="G1217" s="1"/>
      <c r="H1217" s="1"/>
      <c r="I1217" s="1"/>
      <c r="J1217" s="1"/>
      <c r="K1217" s="1"/>
      <c r="L1217" s="1"/>
      <c r="M1217" s="1"/>
      <c r="N1217" s="1"/>
      <c r="O1217" s="1"/>
      <c r="P1217" s="1"/>
      <c r="Q1217" s="1"/>
      <c r="R1217" s="1"/>
      <c r="S1217" s="1"/>
      <c r="T1217" s="1"/>
      <c r="U1217" s="1"/>
      <c r="V1217" s="1"/>
      <c r="W1217" s="1"/>
    </row>
    <row r="1218" spans="1:23" ht="9.75" customHeight="1">
      <c r="A1218" s="1"/>
      <c r="B1218" s="1"/>
      <c r="C1218" s="1"/>
      <c r="D1218" s="1"/>
      <c r="E1218" s="1"/>
      <c r="F1218" s="1"/>
      <c r="G1218" s="1"/>
      <c r="H1218" s="1"/>
      <c r="I1218" s="1"/>
      <c r="J1218" s="1"/>
      <c r="K1218" s="1"/>
      <c r="L1218" s="1"/>
      <c r="M1218" s="1"/>
      <c r="N1218" s="1"/>
      <c r="O1218" s="1"/>
      <c r="P1218" s="1"/>
      <c r="Q1218" s="1"/>
      <c r="R1218" s="1"/>
      <c r="S1218" s="1"/>
      <c r="T1218" s="1"/>
      <c r="U1218" s="1"/>
      <c r="V1218" s="1"/>
      <c r="W1218" s="1"/>
    </row>
    <row r="1219" spans="1:23" ht="9.75" customHeight="1">
      <c r="A1219" s="1"/>
      <c r="B1219" s="1"/>
      <c r="C1219" s="1"/>
      <c r="D1219" s="1"/>
      <c r="E1219" s="1"/>
      <c r="F1219" s="1"/>
      <c r="G1219" s="1"/>
      <c r="H1219" s="1"/>
      <c r="I1219" s="1"/>
      <c r="J1219" s="1"/>
      <c r="K1219" s="1"/>
      <c r="L1219" s="1"/>
      <c r="M1219" s="1"/>
      <c r="N1219" s="1"/>
      <c r="O1219" s="1"/>
      <c r="P1219" s="1"/>
      <c r="Q1219" s="1"/>
      <c r="R1219" s="1"/>
      <c r="S1219" s="1"/>
      <c r="T1219" s="1"/>
      <c r="U1219" s="1"/>
      <c r="V1219" s="1"/>
      <c r="W1219" s="1"/>
    </row>
    <row r="1220" spans="1:23" ht="9.75" customHeight="1">
      <c r="A1220" s="1"/>
      <c r="B1220" s="1"/>
      <c r="C1220" s="1"/>
      <c r="D1220" s="1"/>
      <c r="E1220" s="1"/>
      <c r="F1220" s="1"/>
      <c r="G1220" s="1"/>
      <c r="H1220" s="1"/>
      <c r="I1220" s="1"/>
      <c r="J1220" s="1"/>
      <c r="K1220" s="1"/>
      <c r="L1220" s="1"/>
      <c r="M1220" s="1"/>
      <c r="N1220" s="1"/>
      <c r="O1220" s="1"/>
      <c r="P1220" s="1"/>
      <c r="Q1220" s="1"/>
      <c r="R1220" s="1"/>
      <c r="S1220" s="1"/>
      <c r="T1220" s="1"/>
      <c r="U1220" s="1"/>
      <c r="V1220" s="1"/>
      <c r="W1220" s="1"/>
    </row>
    <row r="1221" spans="1:23" ht="9.75" customHeight="1">
      <c r="A1221" s="1"/>
      <c r="B1221" s="1"/>
      <c r="C1221" s="1"/>
      <c r="D1221" s="1"/>
      <c r="E1221" s="1"/>
      <c r="F1221" s="1"/>
      <c r="G1221" s="1"/>
      <c r="H1221" s="1"/>
      <c r="I1221" s="1"/>
      <c r="J1221" s="1"/>
      <c r="K1221" s="1"/>
      <c r="L1221" s="1"/>
      <c r="M1221" s="1"/>
      <c r="N1221" s="1"/>
      <c r="O1221" s="1"/>
      <c r="P1221" s="1"/>
      <c r="Q1221" s="1"/>
      <c r="R1221" s="1"/>
      <c r="S1221" s="1"/>
      <c r="T1221" s="1"/>
      <c r="U1221" s="1"/>
      <c r="V1221" s="1"/>
      <c r="W1221" s="1"/>
    </row>
    <row r="1222" spans="1:23" ht="9.75" customHeight="1">
      <c r="A1222" s="1"/>
      <c r="B1222" s="1"/>
      <c r="C1222" s="1"/>
      <c r="D1222" s="1"/>
      <c r="E1222" s="1"/>
      <c r="F1222" s="1"/>
      <c r="G1222" s="1"/>
      <c r="H1222" s="1"/>
      <c r="I1222" s="1"/>
      <c r="J1222" s="1"/>
      <c r="K1222" s="1"/>
      <c r="L1222" s="1"/>
      <c r="M1222" s="1"/>
      <c r="N1222" s="1"/>
      <c r="O1222" s="1"/>
      <c r="P1222" s="1"/>
      <c r="Q1222" s="1"/>
      <c r="R1222" s="1"/>
      <c r="S1222" s="1"/>
      <c r="T1222" s="1"/>
      <c r="U1222" s="1"/>
      <c r="V1222" s="1"/>
      <c r="W1222" s="1"/>
    </row>
    <row r="1223" spans="1:23" ht="9.75" customHeight="1">
      <c r="A1223" s="1"/>
      <c r="B1223" s="1"/>
      <c r="C1223" s="1"/>
      <c r="D1223" s="1"/>
      <c r="E1223" s="1"/>
      <c r="F1223" s="1"/>
      <c r="G1223" s="1"/>
      <c r="H1223" s="1"/>
      <c r="I1223" s="1"/>
      <c r="J1223" s="1"/>
      <c r="K1223" s="1"/>
      <c r="L1223" s="1"/>
      <c r="M1223" s="1"/>
      <c r="N1223" s="1"/>
      <c r="O1223" s="1"/>
      <c r="P1223" s="1"/>
      <c r="Q1223" s="1"/>
      <c r="R1223" s="1"/>
      <c r="S1223" s="1"/>
      <c r="T1223" s="1"/>
      <c r="U1223" s="1"/>
      <c r="V1223" s="1"/>
      <c r="W1223" s="1"/>
    </row>
    <row r="1224" spans="1:23" ht="9.75" customHeight="1">
      <c r="A1224" s="1"/>
      <c r="B1224" s="1"/>
      <c r="C1224" s="1"/>
      <c r="D1224" s="1"/>
      <c r="E1224" s="1"/>
      <c r="F1224" s="1"/>
      <c r="G1224" s="1"/>
      <c r="H1224" s="1"/>
      <c r="I1224" s="1"/>
      <c r="J1224" s="1"/>
      <c r="K1224" s="1"/>
      <c r="L1224" s="1"/>
      <c r="M1224" s="1"/>
      <c r="N1224" s="1"/>
      <c r="O1224" s="1"/>
      <c r="P1224" s="1"/>
      <c r="Q1224" s="1"/>
      <c r="R1224" s="1"/>
      <c r="S1224" s="1"/>
      <c r="T1224" s="1"/>
      <c r="U1224" s="1"/>
      <c r="V1224" s="1"/>
      <c r="W1224" s="1"/>
    </row>
    <row r="1225" spans="1:23" ht="9.75" customHeight="1">
      <c r="A1225" s="1"/>
      <c r="B1225" s="1"/>
      <c r="C1225" s="1"/>
      <c r="D1225" s="1"/>
      <c r="E1225" s="1"/>
      <c r="F1225" s="1"/>
      <c r="G1225" s="1"/>
      <c r="H1225" s="1"/>
      <c r="I1225" s="1"/>
      <c r="J1225" s="1"/>
      <c r="K1225" s="1"/>
      <c r="L1225" s="1"/>
      <c r="M1225" s="1"/>
      <c r="N1225" s="1"/>
      <c r="O1225" s="1"/>
      <c r="P1225" s="1"/>
      <c r="Q1225" s="1"/>
      <c r="R1225" s="1"/>
      <c r="S1225" s="1"/>
      <c r="T1225" s="1"/>
      <c r="U1225" s="1"/>
      <c r="V1225" s="1"/>
      <c r="W1225" s="1"/>
    </row>
    <row r="1226" spans="1:23" ht="9.75" customHeight="1">
      <c r="A1226" s="1"/>
      <c r="B1226" s="1"/>
      <c r="C1226" s="1"/>
      <c r="D1226" s="1"/>
      <c r="E1226" s="1"/>
      <c r="F1226" s="1"/>
      <c r="G1226" s="1"/>
      <c r="H1226" s="1"/>
      <c r="I1226" s="1"/>
      <c r="J1226" s="1"/>
      <c r="K1226" s="1"/>
      <c r="L1226" s="1"/>
      <c r="M1226" s="1"/>
      <c r="N1226" s="1"/>
      <c r="O1226" s="1"/>
      <c r="P1226" s="1"/>
      <c r="Q1226" s="1"/>
      <c r="R1226" s="1"/>
      <c r="S1226" s="1"/>
      <c r="T1226" s="1"/>
      <c r="U1226" s="1"/>
      <c r="V1226" s="1"/>
      <c r="W1226" s="1"/>
    </row>
    <row r="1227" spans="1:23" ht="9.75" customHeight="1">
      <c r="A1227" s="1"/>
      <c r="B1227" s="1"/>
      <c r="C1227" s="1"/>
      <c r="D1227" s="1"/>
      <c r="E1227" s="1"/>
      <c r="F1227" s="1"/>
      <c r="G1227" s="1"/>
      <c r="H1227" s="1"/>
      <c r="I1227" s="1"/>
      <c r="J1227" s="1"/>
      <c r="K1227" s="1"/>
      <c r="L1227" s="1"/>
      <c r="M1227" s="1"/>
      <c r="N1227" s="1"/>
      <c r="O1227" s="1"/>
      <c r="P1227" s="1"/>
      <c r="Q1227" s="1"/>
      <c r="R1227" s="1"/>
      <c r="S1227" s="1"/>
      <c r="T1227" s="1"/>
      <c r="U1227" s="1"/>
      <c r="V1227" s="1"/>
      <c r="W1227" s="1"/>
    </row>
    <row r="1228" spans="1:23" ht="9.75" customHeight="1">
      <c r="A1228" s="1"/>
      <c r="B1228" s="1"/>
      <c r="C1228" s="1"/>
      <c r="D1228" s="1"/>
      <c r="E1228" s="1"/>
      <c r="F1228" s="1"/>
      <c r="G1228" s="1"/>
      <c r="H1228" s="1"/>
      <c r="I1228" s="1"/>
      <c r="J1228" s="1"/>
      <c r="K1228" s="1"/>
      <c r="L1228" s="1"/>
      <c r="M1228" s="1"/>
      <c r="N1228" s="1"/>
      <c r="O1228" s="1"/>
      <c r="P1228" s="1"/>
      <c r="Q1228" s="1"/>
      <c r="R1228" s="1"/>
      <c r="S1228" s="1"/>
      <c r="T1228" s="1"/>
      <c r="U1228" s="1"/>
      <c r="V1228" s="1"/>
      <c r="W1228" s="1"/>
    </row>
    <row r="1229" spans="1:23" ht="9.75" customHeight="1">
      <c r="A1229" s="1"/>
      <c r="B1229" s="1"/>
      <c r="C1229" s="1"/>
      <c r="D1229" s="1"/>
      <c r="E1229" s="1"/>
      <c r="F1229" s="1"/>
      <c r="G1229" s="1"/>
      <c r="H1229" s="1"/>
      <c r="I1229" s="1"/>
      <c r="J1229" s="1"/>
      <c r="K1229" s="1"/>
      <c r="L1229" s="1"/>
      <c r="M1229" s="1"/>
      <c r="N1229" s="1"/>
      <c r="O1229" s="1"/>
      <c r="P1229" s="1"/>
      <c r="Q1229" s="1"/>
      <c r="R1229" s="1"/>
      <c r="S1229" s="1"/>
      <c r="T1229" s="1"/>
      <c r="U1229" s="1"/>
      <c r="V1229" s="1"/>
      <c r="W1229" s="1"/>
    </row>
    <row r="1230" spans="1:23" ht="9.75" customHeight="1">
      <c r="A1230" s="1"/>
      <c r="B1230" s="1"/>
      <c r="C1230" s="1"/>
      <c r="D1230" s="1"/>
      <c r="E1230" s="1"/>
      <c r="F1230" s="1"/>
      <c r="G1230" s="1"/>
      <c r="H1230" s="1"/>
      <c r="I1230" s="1"/>
      <c r="J1230" s="1"/>
      <c r="K1230" s="1"/>
      <c r="L1230" s="1"/>
      <c r="M1230" s="1"/>
      <c r="N1230" s="1"/>
      <c r="O1230" s="1"/>
      <c r="P1230" s="1"/>
      <c r="Q1230" s="1"/>
      <c r="R1230" s="1"/>
      <c r="S1230" s="1"/>
      <c r="T1230" s="1"/>
      <c r="U1230" s="1"/>
      <c r="V1230" s="1"/>
      <c r="W1230" s="1"/>
    </row>
    <row r="1231" spans="1:23" ht="9.75" customHeight="1">
      <c r="A1231" s="1"/>
      <c r="B1231" s="1"/>
      <c r="C1231" s="1"/>
      <c r="D1231" s="1"/>
      <c r="E1231" s="1"/>
      <c r="F1231" s="1"/>
      <c r="G1231" s="1"/>
      <c r="H1231" s="1"/>
      <c r="I1231" s="1"/>
      <c r="J1231" s="1"/>
      <c r="K1231" s="1"/>
      <c r="L1231" s="1"/>
      <c r="M1231" s="1"/>
      <c r="N1231" s="1"/>
      <c r="O1231" s="1"/>
      <c r="P1231" s="1"/>
      <c r="Q1231" s="1"/>
      <c r="R1231" s="1"/>
      <c r="S1231" s="1"/>
      <c r="T1231" s="1"/>
      <c r="U1231" s="1"/>
      <c r="V1231" s="1"/>
      <c r="W1231" s="1"/>
    </row>
    <row r="1232" spans="1:23" ht="9.75" customHeight="1">
      <c r="A1232" s="1"/>
      <c r="B1232" s="1"/>
      <c r="C1232" s="1"/>
      <c r="D1232" s="1"/>
      <c r="E1232" s="1"/>
      <c r="F1232" s="1"/>
      <c r="G1232" s="1"/>
      <c r="H1232" s="1"/>
      <c r="I1232" s="1"/>
      <c r="J1232" s="1"/>
      <c r="K1232" s="1"/>
      <c r="L1232" s="1"/>
      <c r="M1232" s="1"/>
      <c r="N1232" s="1"/>
      <c r="O1232" s="1"/>
      <c r="P1232" s="1"/>
      <c r="Q1232" s="1"/>
      <c r="R1232" s="1"/>
      <c r="S1232" s="1"/>
      <c r="T1232" s="1"/>
      <c r="U1232" s="1"/>
      <c r="V1232" s="1"/>
      <c r="W1232" s="1"/>
    </row>
    <row r="1233" spans="1:23" ht="9.75" customHeight="1">
      <c r="A1233" s="1"/>
      <c r="B1233" s="1"/>
      <c r="C1233" s="1"/>
      <c r="D1233" s="1"/>
      <c r="E1233" s="1"/>
      <c r="F1233" s="1"/>
      <c r="G1233" s="1"/>
      <c r="H1233" s="1"/>
      <c r="I1233" s="1"/>
      <c r="J1233" s="1"/>
      <c r="K1233" s="1"/>
      <c r="L1233" s="1"/>
      <c r="M1233" s="1"/>
      <c r="N1233" s="1"/>
      <c r="O1233" s="1"/>
      <c r="P1233" s="1"/>
      <c r="Q1233" s="1"/>
      <c r="R1233" s="1"/>
      <c r="S1233" s="1"/>
      <c r="T1233" s="1"/>
      <c r="U1233" s="1"/>
      <c r="V1233" s="1"/>
      <c r="W1233" s="1"/>
    </row>
    <row r="1234" spans="1:23" ht="9.75" customHeight="1">
      <c r="A1234" s="1"/>
      <c r="B1234" s="1"/>
      <c r="C1234" s="1"/>
      <c r="D1234" s="1"/>
      <c r="E1234" s="1"/>
      <c r="F1234" s="1"/>
      <c r="G1234" s="1"/>
      <c r="H1234" s="1"/>
      <c r="I1234" s="1"/>
      <c r="J1234" s="1"/>
      <c r="K1234" s="1"/>
      <c r="L1234" s="1"/>
      <c r="M1234" s="1"/>
      <c r="N1234" s="1"/>
      <c r="O1234" s="1"/>
      <c r="P1234" s="1"/>
      <c r="Q1234" s="1"/>
      <c r="R1234" s="1"/>
      <c r="S1234" s="1"/>
      <c r="T1234" s="1"/>
      <c r="U1234" s="1"/>
      <c r="V1234" s="1"/>
      <c r="W1234" s="1"/>
    </row>
    <row r="1235" spans="1:23" ht="9.75" customHeight="1">
      <c r="A1235" s="1"/>
      <c r="B1235" s="1"/>
      <c r="C1235" s="1"/>
      <c r="D1235" s="1"/>
      <c r="E1235" s="1"/>
      <c r="F1235" s="1"/>
      <c r="G1235" s="1"/>
      <c r="H1235" s="1"/>
      <c r="I1235" s="1"/>
      <c r="J1235" s="1"/>
      <c r="K1235" s="1"/>
      <c r="L1235" s="1"/>
      <c r="M1235" s="1"/>
      <c r="N1235" s="1"/>
      <c r="O1235" s="1"/>
      <c r="P1235" s="1"/>
      <c r="Q1235" s="1"/>
      <c r="R1235" s="1"/>
      <c r="S1235" s="1"/>
      <c r="T1235" s="1"/>
      <c r="U1235" s="1"/>
      <c r="V1235" s="1"/>
      <c r="W1235" s="1"/>
    </row>
    <row r="1236" spans="1:23" ht="9.75" customHeight="1">
      <c r="A1236" s="1"/>
      <c r="B1236" s="1"/>
      <c r="C1236" s="1"/>
      <c r="D1236" s="1"/>
      <c r="E1236" s="1"/>
      <c r="F1236" s="1"/>
      <c r="G1236" s="1"/>
      <c r="H1236" s="1"/>
      <c r="I1236" s="1"/>
      <c r="J1236" s="1"/>
      <c r="K1236" s="1"/>
      <c r="L1236" s="1"/>
      <c r="M1236" s="1"/>
      <c r="N1236" s="1"/>
      <c r="O1236" s="1"/>
      <c r="P1236" s="1"/>
      <c r="Q1236" s="1"/>
      <c r="R1236" s="1"/>
      <c r="S1236" s="1"/>
      <c r="T1236" s="1"/>
      <c r="U1236" s="1"/>
      <c r="V1236" s="1"/>
      <c r="W1236" s="1"/>
    </row>
    <row r="1237" spans="1:23" ht="9.75" customHeight="1">
      <c r="A1237" s="1"/>
      <c r="B1237" s="1"/>
      <c r="C1237" s="1"/>
      <c r="D1237" s="1"/>
      <c r="E1237" s="1"/>
      <c r="F1237" s="1"/>
      <c r="G1237" s="1"/>
      <c r="H1237" s="1"/>
      <c r="I1237" s="1"/>
      <c r="J1237" s="1"/>
      <c r="K1237" s="1"/>
      <c r="L1237" s="1"/>
      <c r="M1237" s="1"/>
      <c r="N1237" s="1"/>
      <c r="O1237" s="1"/>
      <c r="P1237" s="1"/>
      <c r="Q1237" s="1"/>
      <c r="R1237" s="1"/>
      <c r="S1237" s="1"/>
      <c r="T1237" s="1"/>
      <c r="U1237" s="1"/>
      <c r="V1237" s="1"/>
      <c r="W1237" s="1"/>
    </row>
    <row r="1238" spans="1:23" ht="9.75" customHeight="1">
      <c r="A1238" s="1"/>
      <c r="B1238" s="1"/>
      <c r="C1238" s="1"/>
      <c r="D1238" s="1"/>
      <c r="E1238" s="1"/>
      <c r="F1238" s="1"/>
      <c r="G1238" s="1"/>
      <c r="H1238" s="1"/>
      <c r="I1238" s="1"/>
      <c r="J1238" s="1"/>
      <c r="K1238" s="1"/>
      <c r="L1238" s="1"/>
      <c r="M1238" s="1"/>
      <c r="N1238" s="1"/>
      <c r="O1238" s="1"/>
      <c r="P1238" s="1"/>
      <c r="Q1238" s="1"/>
      <c r="R1238" s="1"/>
      <c r="S1238" s="1"/>
      <c r="T1238" s="1"/>
      <c r="U1238" s="1"/>
      <c r="V1238" s="1"/>
      <c r="W1238" s="1"/>
    </row>
    <row r="1239" spans="1:23" ht="9.75" customHeight="1">
      <c r="A1239" s="1"/>
      <c r="B1239" s="1"/>
      <c r="C1239" s="1"/>
      <c r="D1239" s="1"/>
      <c r="E1239" s="1"/>
      <c r="F1239" s="1"/>
      <c r="G1239" s="1"/>
      <c r="H1239" s="1"/>
      <c r="I1239" s="1"/>
      <c r="J1239" s="1"/>
      <c r="K1239" s="1"/>
      <c r="L1239" s="1"/>
      <c r="M1239" s="1"/>
      <c r="N1239" s="1"/>
      <c r="O1239" s="1"/>
      <c r="P1239" s="1"/>
      <c r="Q1239" s="1"/>
      <c r="R1239" s="1"/>
      <c r="S1239" s="1"/>
      <c r="T1239" s="1"/>
      <c r="U1239" s="1"/>
      <c r="V1239" s="1"/>
      <c r="W1239" s="1"/>
    </row>
    <row r="1240" spans="1:23" ht="9.75" customHeight="1">
      <c r="A1240" s="1"/>
      <c r="B1240" s="1"/>
      <c r="C1240" s="1"/>
      <c r="D1240" s="1"/>
      <c r="E1240" s="1"/>
      <c r="F1240" s="1"/>
      <c r="G1240" s="1"/>
      <c r="H1240" s="1"/>
      <c r="I1240" s="1"/>
      <c r="J1240" s="1"/>
      <c r="K1240" s="1"/>
      <c r="L1240" s="1"/>
      <c r="M1240" s="1"/>
      <c r="N1240" s="1"/>
      <c r="O1240" s="1"/>
      <c r="P1240" s="1"/>
      <c r="Q1240" s="1"/>
      <c r="R1240" s="1"/>
      <c r="S1240" s="1"/>
      <c r="T1240" s="1"/>
      <c r="U1240" s="1"/>
      <c r="V1240" s="1"/>
      <c r="W1240" s="1"/>
    </row>
    <row r="1241" spans="1:23" ht="9.75" customHeight="1">
      <c r="A1241" s="1"/>
      <c r="B1241" s="1"/>
      <c r="C1241" s="1"/>
      <c r="D1241" s="1"/>
      <c r="E1241" s="1"/>
      <c r="F1241" s="1"/>
      <c r="G1241" s="1"/>
      <c r="H1241" s="1"/>
      <c r="I1241" s="1"/>
      <c r="J1241" s="1"/>
      <c r="K1241" s="1"/>
      <c r="L1241" s="1"/>
      <c r="M1241" s="1"/>
      <c r="N1241" s="1"/>
      <c r="O1241" s="1"/>
      <c r="P1241" s="1"/>
      <c r="Q1241" s="1"/>
      <c r="R1241" s="1"/>
      <c r="S1241" s="1"/>
      <c r="T1241" s="1"/>
      <c r="U1241" s="1"/>
      <c r="V1241" s="1"/>
      <c r="W1241" s="1"/>
    </row>
    <row r="1242" spans="1:23" ht="9.75" customHeight="1">
      <c r="A1242" s="1"/>
      <c r="B1242" s="1"/>
      <c r="C1242" s="1"/>
      <c r="D1242" s="1"/>
      <c r="E1242" s="1"/>
      <c r="F1242" s="1"/>
      <c r="G1242" s="1"/>
      <c r="H1242" s="1"/>
      <c r="I1242" s="1"/>
      <c r="J1242" s="1"/>
      <c r="K1242" s="1"/>
      <c r="L1242" s="1"/>
      <c r="M1242" s="1"/>
      <c r="N1242" s="1"/>
      <c r="O1242" s="1"/>
      <c r="P1242" s="1"/>
      <c r="Q1242" s="1"/>
      <c r="R1242" s="1"/>
      <c r="S1242" s="1"/>
      <c r="T1242" s="1"/>
      <c r="U1242" s="1"/>
      <c r="V1242" s="1"/>
      <c r="W1242" s="1"/>
    </row>
    <row r="1243" spans="1:23" ht="9.75" customHeight="1">
      <c r="A1243" s="1"/>
      <c r="B1243" s="1"/>
      <c r="C1243" s="1"/>
      <c r="D1243" s="1"/>
      <c r="E1243" s="1"/>
      <c r="F1243" s="1"/>
      <c r="G1243" s="1"/>
      <c r="H1243" s="1"/>
      <c r="I1243" s="1"/>
      <c r="J1243" s="1"/>
      <c r="K1243" s="1"/>
      <c r="L1243" s="1"/>
      <c r="M1243" s="1"/>
      <c r="N1243" s="1"/>
      <c r="O1243" s="1"/>
      <c r="P1243" s="1"/>
      <c r="Q1243" s="1"/>
      <c r="R1243" s="1"/>
      <c r="S1243" s="1"/>
      <c r="T1243" s="1"/>
      <c r="U1243" s="1"/>
      <c r="V1243" s="1"/>
      <c r="W1243" s="1"/>
    </row>
    <row r="1244" spans="1:23" ht="9.75" customHeight="1">
      <c r="A1244" s="1"/>
      <c r="B1244" s="1"/>
      <c r="C1244" s="1"/>
      <c r="D1244" s="1"/>
      <c r="E1244" s="1"/>
      <c r="F1244" s="1"/>
      <c r="G1244" s="1"/>
      <c r="H1244" s="1"/>
      <c r="I1244" s="1"/>
      <c r="J1244" s="1"/>
      <c r="K1244" s="1"/>
      <c r="L1244" s="1"/>
      <c r="M1244" s="1"/>
      <c r="N1244" s="1"/>
      <c r="O1244" s="1"/>
      <c r="P1244" s="1"/>
      <c r="Q1244" s="1"/>
      <c r="R1244" s="1"/>
      <c r="S1244" s="1"/>
      <c r="T1244" s="1"/>
      <c r="U1244" s="1"/>
      <c r="V1244" s="1"/>
      <c r="W1244" s="1"/>
    </row>
    <row r="1245" spans="1:23" ht="9.75" customHeight="1">
      <c r="A1245" s="1"/>
      <c r="B1245" s="1"/>
      <c r="C1245" s="1"/>
      <c r="D1245" s="1"/>
      <c r="E1245" s="1"/>
      <c r="F1245" s="1"/>
      <c r="G1245" s="1"/>
      <c r="H1245" s="1"/>
      <c r="I1245" s="1"/>
      <c r="J1245" s="1"/>
      <c r="K1245" s="1"/>
      <c r="L1245" s="1"/>
      <c r="M1245" s="1"/>
      <c r="N1245" s="1"/>
      <c r="O1245" s="1"/>
      <c r="P1245" s="1"/>
      <c r="Q1245" s="1"/>
      <c r="R1245" s="1"/>
      <c r="S1245" s="1"/>
      <c r="T1245" s="1"/>
      <c r="U1245" s="1"/>
      <c r="V1245" s="1"/>
      <c r="W1245" s="1"/>
    </row>
    <row r="1246" spans="1:23" ht="9.75" customHeight="1">
      <c r="A1246" s="1"/>
      <c r="B1246" s="1"/>
      <c r="C1246" s="1"/>
      <c r="D1246" s="1"/>
      <c r="E1246" s="1"/>
      <c r="F1246" s="1"/>
      <c r="G1246" s="1"/>
      <c r="H1246" s="1"/>
      <c r="I1246" s="1"/>
      <c r="J1246" s="1"/>
      <c r="K1246" s="1"/>
      <c r="L1246" s="1"/>
      <c r="M1246" s="1"/>
      <c r="N1246" s="1"/>
      <c r="O1246" s="1"/>
      <c r="P1246" s="1"/>
      <c r="Q1246" s="1"/>
      <c r="R1246" s="1"/>
      <c r="S1246" s="1"/>
      <c r="T1246" s="1"/>
      <c r="U1246" s="1"/>
      <c r="V1246" s="1"/>
      <c r="W1246" s="1"/>
    </row>
    <row r="1247" spans="1:23" ht="9.75" customHeight="1">
      <c r="A1247" s="1"/>
      <c r="B1247" s="1"/>
      <c r="C1247" s="1"/>
      <c r="D1247" s="1"/>
      <c r="E1247" s="1"/>
      <c r="F1247" s="1"/>
      <c r="G1247" s="1"/>
      <c r="H1247" s="1"/>
      <c r="I1247" s="1"/>
      <c r="J1247" s="1"/>
      <c r="K1247" s="1"/>
      <c r="L1247" s="1"/>
      <c r="M1247" s="1"/>
      <c r="N1247" s="1"/>
      <c r="O1247" s="1"/>
      <c r="P1247" s="1"/>
      <c r="Q1247" s="1"/>
      <c r="R1247" s="1"/>
      <c r="S1247" s="1"/>
      <c r="T1247" s="1"/>
      <c r="U1247" s="1"/>
      <c r="V1247" s="1"/>
      <c r="W1247" s="1"/>
    </row>
    <row r="1248" spans="1:23" ht="9.75" customHeight="1">
      <c r="A1248" s="1"/>
      <c r="B1248" s="1"/>
      <c r="C1248" s="1"/>
      <c r="D1248" s="1"/>
      <c r="E1248" s="1"/>
      <c r="F1248" s="1"/>
      <c r="G1248" s="1"/>
      <c r="H1248" s="1"/>
      <c r="I1248" s="1"/>
      <c r="J1248" s="1"/>
      <c r="K1248" s="1"/>
      <c r="L1248" s="1"/>
      <c r="M1248" s="1"/>
      <c r="N1248" s="1"/>
      <c r="O1248" s="1"/>
      <c r="P1248" s="1"/>
      <c r="Q1248" s="1"/>
      <c r="R1248" s="1"/>
      <c r="S1248" s="1"/>
      <c r="T1248" s="1"/>
      <c r="U1248" s="1"/>
      <c r="V1248" s="1"/>
      <c r="W1248" s="1"/>
    </row>
    <row r="1249" spans="1:23" ht="9.75" customHeight="1">
      <c r="A1249" s="1"/>
      <c r="B1249" s="1"/>
      <c r="C1249" s="1"/>
      <c r="D1249" s="1"/>
      <c r="E1249" s="1"/>
      <c r="F1249" s="1"/>
      <c r="G1249" s="1"/>
      <c r="H1249" s="1"/>
      <c r="I1249" s="1"/>
      <c r="J1249" s="1"/>
      <c r="K1249" s="1"/>
      <c r="L1249" s="1"/>
      <c r="M1249" s="1"/>
      <c r="N1249" s="1"/>
      <c r="O1249" s="1"/>
      <c r="P1249" s="1"/>
      <c r="Q1249" s="1"/>
      <c r="R1249" s="1"/>
      <c r="S1249" s="1"/>
      <c r="T1249" s="1"/>
      <c r="U1249" s="1"/>
      <c r="V1249" s="1"/>
      <c r="W1249" s="1"/>
    </row>
    <row r="1250" spans="1:23" ht="9.75" customHeight="1">
      <c r="A1250" s="1"/>
      <c r="B1250" s="1"/>
      <c r="C1250" s="1"/>
      <c r="D1250" s="1"/>
      <c r="E1250" s="1"/>
      <c r="F1250" s="1"/>
      <c r="G1250" s="1"/>
      <c r="H1250" s="1"/>
      <c r="I1250" s="1"/>
      <c r="J1250" s="1"/>
      <c r="K1250" s="1"/>
      <c r="L1250" s="1"/>
      <c r="M1250" s="1"/>
      <c r="N1250" s="1"/>
      <c r="O1250" s="1"/>
      <c r="P1250" s="1"/>
      <c r="Q1250" s="1"/>
      <c r="R1250" s="1"/>
      <c r="S1250" s="1"/>
      <c r="T1250" s="1"/>
      <c r="U1250" s="1"/>
      <c r="V1250" s="1"/>
      <c r="W1250" s="1"/>
    </row>
    <row r="1251" spans="1:23" ht="9.75" customHeight="1">
      <c r="A1251" s="1"/>
      <c r="B1251" s="1"/>
      <c r="C1251" s="1"/>
      <c r="D1251" s="1"/>
      <c r="E1251" s="1"/>
      <c r="F1251" s="1"/>
      <c r="G1251" s="1"/>
      <c r="H1251" s="1"/>
      <c r="I1251" s="1"/>
      <c r="J1251" s="1"/>
      <c r="K1251" s="1"/>
      <c r="L1251" s="1"/>
      <c r="M1251" s="1"/>
      <c r="N1251" s="1"/>
      <c r="O1251" s="1"/>
      <c r="P1251" s="1"/>
      <c r="Q1251" s="1"/>
      <c r="R1251" s="1"/>
      <c r="S1251" s="1"/>
      <c r="T1251" s="1"/>
      <c r="U1251" s="1"/>
      <c r="V1251" s="1"/>
      <c r="W1251" s="1"/>
    </row>
    <row r="1252" spans="1:23" ht="9.75" customHeight="1">
      <c r="A1252" s="1"/>
      <c r="B1252" s="1"/>
      <c r="C1252" s="1"/>
      <c r="D1252" s="1"/>
      <c r="E1252" s="1"/>
      <c r="F1252" s="1"/>
      <c r="G1252" s="1"/>
      <c r="H1252" s="1"/>
      <c r="I1252" s="1"/>
      <c r="J1252" s="1"/>
      <c r="K1252" s="1"/>
      <c r="L1252" s="1"/>
      <c r="M1252" s="1"/>
      <c r="N1252" s="1"/>
      <c r="O1252" s="1"/>
      <c r="P1252" s="1"/>
      <c r="Q1252" s="1"/>
      <c r="R1252" s="1"/>
      <c r="S1252" s="1"/>
      <c r="T1252" s="1"/>
      <c r="U1252" s="1"/>
      <c r="V1252" s="1"/>
      <c r="W1252" s="1"/>
    </row>
    <row r="1253" spans="1:23" ht="9.75" customHeight="1">
      <c r="A1253" s="1"/>
      <c r="B1253" s="1"/>
      <c r="C1253" s="1"/>
      <c r="D1253" s="1"/>
      <c r="E1253" s="1"/>
      <c r="F1253" s="1"/>
      <c r="G1253" s="1"/>
      <c r="H1253" s="1"/>
      <c r="I1253" s="1"/>
      <c r="J1253" s="1"/>
      <c r="K1253" s="1"/>
      <c r="L1253" s="1"/>
      <c r="M1253" s="1"/>
      <c r="N1253" s="1"/>
      <c r="O1253" s="1"/>
      <c r="P1253" s="1"/>
      <c r="Q1253" s="1"/>
      <c r="R1253" s="1"/>
      <c r="S1253" s="1"/>
      <c r="T1253" s="1"/>
      <c r="U1253" s="1"/>
      <c r="V1253" s="1"/>
      <c r="W1253" s="1"/>
    </row>
    <row r="1254" spans="1:23" ht="9.75" customHeight="1">
      <c r="A1254" s="1"/>
      <c r="B1254" s="1"/>
      <c r="C1254" s="1"/>
      <c r="D1254" s="1"/>
      <c r="E1254" s="1"/>
      <c r="F1254" s="1"/>
      <c r="G1254" s="1"/>
      <c r="H1254" s="1"/>
      <c r="I1254" s="1"/>
      <c r="J1254" s="1"/>
      <c r="K1254" s="1"/>
      <c r="L1254" s="1"/>
      <c r="M1254" s="1"/>
      <c r="N1254" s="1"/>
      <c r="O1254" s="1"/>
      <c r="P1254" s="1"/>
      <c r="Q1254" s="1"/>
      <c r="R1254" s="1"/>
      <c r="S1254" s="1"/>
      <c r="T1254" s="1"/>
      <c r="U1254" s="1"/>
      <c r="V1254" s="1"/>
      <c r="W1254" s="1"/>
    </row>
    <row r="1255" spans="1:23" ht="9.75" customHeight="1">
      <c r="A1255" s="1"/>
      <c r="B1255" s="1"/>
      <c r="C1255" s="1"/>
      <c r="D1255" s="1"/>
      <c r="E1255" s="1"/>
      <c r="F1255" s="1"/>
      <c r="G1255" s="1"/>
      <c r="H1255" s="1"/>
      <c r="I1255" s="1"/>
      <c r="J1255" s="1"/>
      <c r="K1255" s="1"/>
      <c r="L1255" s="1"/>
      <c r="M1255" s="1"/>
      <c r="N1255" s="1"/>
      <c r="O1255" s="1"/>
      <c r="P1255" s="1"/>
      <c r="Q1255" s="1"/>
      <c r="R1255" s="1"/>
      <c r="S1255" s="1"/>
      <c r="T1255" s="1"/>
      <c r="U1255" s="1"/>
      <c r="V1255" s="1"/>
      <c r="W1255" s="1"/>
    </row>
    <row r="1256" spans="1:23" ht="9.75" customHeight="1">
      <c r="A1256" s="1"/>
      <c r="B1256" s="1"/>
      <c r="C1256" s="1"/>
      <c r="D1256" s="1"/>
      <c r="E1256" s="1"/>
      <c r="F1256" s="1"/>
      <c r="G1256" s="1"/>
      <c r="H1256" s="1"/>
      <c r="I1256" s="1"/>
      <c r="J1256" s="1"/>
      <c r="K1256" s="1"/>
      <c r="L1256" s="1"/>
      <c r="M1256" s="1"/>
      <c r="N1256" s="1"/>
      <c r="O1256" s="1"/>
      <c r="P1256" s="1"/>
      <c r="Q1256" s="1"/>
      <c r="R1256" s="1"/>
      <c r="S1256" s="1"/>
      <c r="T1256" s="1"/>
      <c r="U1256" s="1"/>
      <c r="V1256" s="1"/>
      <c r="W1256" s="1"/>
    </row>
    <row r="1257" spans="1:23" ht="9.75" customHeight="1">
      <c r="A1257" s="1"/>
      <c r="B1257" s="1"/>
      <c r="C1257" s="1"/>
      <c r="D1257" s="1"/>
      <c r="E1257" s="1"/>
      <c r="F1257" s="1"/>
      <c r="G1257" s="1"/>
      <c r="H1257" s="1"/>
      <c r="I1257" s="1"/>
      <c r="J1257" s="1"/>
      <c r="K1257" s="1"/>
      <c r="L1257" s="1"/>
      <c r="M1257" s="1"/>
      <c r="N1257" s="1"/>
      <c r="O1257" s="1"/>
      <c r="P1257" s="1"/>
      <c r="Q1257" s="1"/>
      <c r="R1257" s="1"/>
      <c r="S1257" s="1"/>
      <c r="T1257" s="1"/>
      <c r="U1257" s="1"/>
      <c r="V1257" s="1"/>
      <c r="W1257" s="1"/>
    </row>
    <row r="1258" spans="1:23" ht="9.75" customHeight="1">
      <c r="A1258" s="1"/>
      <c r="B1258" s="1"/>
      <c r="C1258" s="1"/>
      <c r="D1258" s="1"/>
      <c r="E1258" s="1"/>
      <c r="F1258" s="1"/>
      <c r="G1258" s="1"/>
      <c r="H1258" s="1"/>
      <c r="I1258" s="1"/>
      <c r="J1258" s="1"/>
      <c r="K1258" s="1"/>
      <c r="L1258" s="1"/>
      <c r="M1258" s="1"/>
      <c r="N1258" s="1"/>
      <c r="O1258" s="1"/>
      <c r="P1258" s="1"/>
      <c r="Q1258" s="1"/>
      <c r="R1258" s="1"/>
      <c r="S1258" s="1"/>
      <c r="T1258" s="1"/>
      <c r="U1258" s="1"/>
      <c r="V1258" s="1"/>
      <c r="W1258" s="1"/>
    </row>
    <row r="1259" spans="1:23" ht="9.75" customHeight="1">
      <c r="A1259" s="1"/>
      <c r="B1259" s="1"/>
      <c r="C1259" s="1"/>
      <c r="D1259" s="1"/>
      <c r="E1259" s="1"/>
      <c r="F1259" s="1"/>
      <c r="G1259" s="1"/>
      <c r="H1259" s="1"/>
      <c r="I1259" s="1"/>
      <c r="J1259" s="1"/>
      <c r="K1259" s="1"/>
      <c r="L1259" s="1"/>
      <c r="M1259" s="1"/>
      <c r="N1259" s="1"/>
      <c r="O1259" s="1"/>
      <c r="P1259" s="1"/>
      <c r="Q1259" s="1"/>
      <c r="R1259" s="1"/>
      <c r="S1259" s="1"/>
      <c r="T1259" s="1"/>
      <c r="U1259" s="1"/>
      <c r="V1259" s="1"/>
      <c r="W1259" s="1"/>
    </row>
    <row r="1260" spans="1:23" ht="9.75" customHeight="1">
      <c r="A1260" s="1"/>
      <c r="B1260" s="1"/>
      <c r="C1260" s="1"/>
      <c r="D1260" s="1"/>
      <c r="E1260" s="1"/>
      <c r="F1260" s="1"/>
      <c r="G1260" s="1"/>
      <c r="H1260" s="1"/>
      <c r="I1260" s="1"/>
      <c r="J1260" s="1"/>
      <c r="K1260" s="1"/>
      <c r="L1260" s="1"/>
      <c r="M1260" s="1"/>
      <c r="N1260" s="1"/>
      <c r="O1260" s="1"/>
      <c r="P1260" s="1"/>
      <c r="Q1260" s="1"/>
      <c r="R1260" s="1"/>
      <c r="S1260" s="1"/>
      <c r="T1260" s="1"/>
      <c r="U1260" s="1"/>
      <c r="V1260" s="1"/>
      <c r="W1260" s="1"/>
    </row>
    <row r="1261" spans="1:23" ht="9.75" customHeight="1">
      <c r="A1261" s="1"/>
      <c r="B1261" s="1"/>
      <c r="C1261" s="1"/>
      <c r="D1261" s="1"/>
      <c r="E1261" s="1"/>
      <c r="F1261" s="1"/>
      <c r="G1261" s="1"/>
      <c r="H1261" s="1"/>
      <c r="I1261" s="1"/>
      <c r="J1261" s="1"/>
      <c r="K1261" s="1"/>
      <c r="L1261" s="1"/>
      <c r="M1261" s="1"/>
      <c r="N1261" s="1"/>
      <c r="O1261" s="1"/>
      <c r="P1261" s="1"/>
      <c r="Q1261" s="1"/>
      <c r="R1261" s="1"/>
      <c r="S1261" s="1"/>
      <c r="T1261" s="1"/>
      <c r="U1261" s="1"/>
      <c r="V1261" s="1"/>
      <c r="W1261" s="1"/>
    </row>
    <row r="1262" spans="1:23" ht="9.75" customHeight="1">
      <c r="A1262" s="1"/>
      <c r="B1262" s="1"/>
      <c r="C1262" s="1"/>
      <c r="D1262" s="1"/>
      <c r="E1262" s="1"/>
      <c r="F1262" s="1"/>
      <c r="G1262" s="1"/>
      <c r="H1262" s="1"/>
      <c r="I1262" s="1"/>
      <c r="J1262" s="1"/>
      <c r="K1262" s="1"/>
      <c r="L1262" s="1"/>
      <c r="M1262" s="1"/>
      <c r="N1262" s="1"/>
      <c r="O1262" s="1"/>
      <c r="P1262" s="1"/>
      <c r="Q1262" s="1"/>
      <c r="R1262" s="1"/>
      <c r="S1262" s="1"/>
      <c r="T1262" s="1"/>
      <c r="U1262" s="1"/>
      <c r="V1262" s="1"/>
      <c r="W1262" s="1"/>
    </row>
    <row r="1263" spans="1:23" ht="9.75" customHeight="1">
      <c r="A1263" s="1"/>
      <c r="B1263" s="1"/>
      <c r="C1263" s="1"/>
      <c r="D1263" s="1"/>
      <c r="E1263" s="1"/>
      <c r="F1263" s="1"/>
      <c r="G1263" s="1"/>
      <c r="H1263" s="1"/>
      <c r="I1263" s="1"/>
      <c r="J1263" s="1"/>
      <c r="K1263" s="1"/>
      <c r="L1263" s="1"/>
      <c r="M1263" s="1"/>
      <c r="N1263" s="1"/>
      <c r="O1263" s="1"/>
      <c r="P1263" s="1"/>
      <c r="Q1263" s="1"/>
      <c r="R1263" s="1"/>
      <c r="S1263" s="1"/>
      <c r="T1263" s="1"/>
      <c r="U1263" s="1"/>
      <c r="V1263" s="1"/>
      <c r="W1263" s="1"/>
    </row>
    <row r="1264" spans="1:23" ht="9.75" customHeight="1">
      <c r="A1264" s="1"/>
      <c r="B1264" s="1"/>
      <c r="C1264" s="1"/>
      <c r="D1264" s="1"/>
      <c r="E1264" s="1"/>
      <c r="F1264" s="1"/>
      <c r="G1264" s="1"/>
      <c r="H1264" s="1"/>
      <c r="I1264" s="1"/>
      <c r="J1264" s="1"/>
      <c r="K1264" s="1"/>
      <c r="L1264" s="1"/>
      <c r="M1264" s="1"/>
      <c r="N1264" s="1"/>
      <c r="O1264" s="1"/>
      <c r="P1264" s="1"/>
      <c r="Q1264" s="1"/>
      <c r="R1264" s="1"/>
      <c r="S1264" s="1"/>
      <c r="T1264" s="1"/>
      <c r="U1264" s="1"/>
      <c r="V1264" s="1"/>
      <c r="W1264" s="1"/>
    </row>
    <row r="1265" spans="1:23" ht="9.75" customHeight="1">
      <c r="A1265" s="1"/>
      <c r="B1265" s="1"/>
      <c r="C1265" s="1"/>
      <c r="D1265" s="1"/>
      <c r="E1265" s="1"/>
      <c r="F1265" s="1"/>
      <c r="G1265" s="1"/>
      <c r="H1265" s="1"/>
      <c r="I1265" s="1"/>
      <c r="J1265" s="1"/>
      <c r="K1265" s="1"/>
      <c r="L1265" s="1"/>
      <c r="M1265" s="1"/>
      <c r="N1265" s="1"/>
      <c r="O1265" s="1"/>
      <c r="P1265" s="1"/>
      <c r="Q1265" s="1"/>
      <c r="R1265" s="1"/>
      <c r="S1265" s="1"/>
      <c r="T1265" s="1"/>
      <c r="U1265" s="1"/>
      <c r="V1265" s="1"/>
      <c r="W1265" s="1"/>
    </row>
    <row r="1266" spans="1:23" ht="9.75" customHeight="1">
      <c r="A1266" s="1"/>
      <c r="B1266" s="1"/>
      <c r="C1266" s="1"/>
      <c r="D1266" s="1"/>
      <c r="E1266" s="1"/>
      <c r="F1266" s="1"/>
      <c r="G1266" s="1"/>
      <c r="H1266" s="1"/>
      <c r="I1266" s="1"/>
      <c r="J1266" s="1"/>
      <c r="K1266" s="1"/>
      <c r="L1266" s="1"/>
      <c r="M1266" s="1"/>
      <c r="N1266" s="1"/>
      <c r="O1266" s="1"/>
      <c r="P1266" s="1"/>
      <c r="Q1266" s="1"/>
      <c r="R1266" s="1"/>
      <c r="S1266" s="1"/>
      <c r="T1266" s="1"/>
      <c r="U1266" s="1"/>
      <c r="V1266" s="1"/>
      <c r="W1266" s="1"/>
    </row>
    <row r="1267" spans="1:23" ht="9.75" customHeight="1">
      <c r="A1267" s="1"/>
      <c r="B1267" s="1"/>
      <c r="C1267" s="1"/>
      <c r="D1267" s="1"/>
      <c r="E1267" s="1"/>
      <c r="F1267" s="1"/>
      <c r="G1267" s="1"/>
      <c r="H1267" s="1"/>
      <c r="I1267" s="1"/>
      <c r="J1267" s="1"/>
      <c r="K1267" s="1"/>
      <c r="L1267" s="1"/>
      <c r="M1267" s="1"/>
      <c r="N1267" s="1"/>
      <c r="O1267" s="1"/>
      <c r="P1267" s="1"/>
      <c r="Q1267" s="1"/>
      <c r="R1267" s="1"/>
      <c r="S1267" s="1"/>
      <c r="T1267" s="1"/>
      <c r="U1267" s="1"/>
      <c r="V1267" s="1"/>
      <c r="W1267" s="1"/>
    </row>
    <row r="1268" spans="1:23" ht="9.75" customHeight="1">
      <c r="A1268" s="1"/>
      <c r="B1268" s="1"/>
      <c r="C1268" s="1"/>
      <c r="D1268" s="1"/>
      <c r="E1268" s="1"/>
      <c r="F1268" s="1"/>
      <c r="G1268" s="1"/>
      <c r="H1268" s="1"/>
      <c r="I1268" s="1"/>
      <c r="J1268" s="1"/>
      <c r="K1268" s="1"/>
      <c r="L1268" s="1"/>
      <c r="M1268" s="1"/>
      <c r="N1268" s="1"/>
      <c r="O1268" s="1"/>
      <c r="P1268" s="1"/>
      <c r="Q1268" s="1"/>
      <c r="R1268" s="1"/>
      <c r="S1268" s="1"/>
      <c r="T1268" s="1"/>
      <c r="U1268" s="1"/>
      <c r="V1268" s="1"/>
      <c r="W1268" s="1"/>
    </row>
    <row r="1269" spans="1:23" ht="9.75" customHeight="1">
      <c r="A1269" s="1"/>
      <c r="B1269" s="1"/>
      <c r="C1269" s="1"/>
      <c r="D1269" s="1"/>
      <c r="E1269" s="1"/>
      <c r="F1269" s="1"/>
      <c r="G1269" s="1"/>
      <c r="H1269" s="1"/>
      <c r="I1269" s="1"/>
      <c r="J1269" s="1"/>
      <c r="K1269" s="1"/>
      <c r="L1269" s="1"/>
      <c r="M1269" s="1"/>
      <c r="N1269" s="1"/>
      <c r="O1269" s="1"/>
      <c r="P1269" s="1"/>
      <c r="Q1269" s="1"/>
      <c r="R1269" s="1"/>
      <c r="S1269" s="1"/>
      <c r="T1269" s="1"/>
      <c r="U1269" s="1"/>
      <c r="V1269" s="1"/>
      <c r="W1269" s="1"/>
    </row>
    <row r="1270" spans="1:23" ht="9.75" customHeight="1">
      <c r="A1270" s="1"/>
      <c r="B1270" s="1"/>
      <c r="C1270" s="1"/>
      <c r="D1270" s="1"/>
      <c r="E1270" s="1"/>
      <c r="F1270" s="1"/>
      <c r="G1270" s="1"/>
      <c r="H1270" s="1"/>
      <c r="I1270" s="1"/>
      <c r="J1270" s="1"/>
      <c r="K1270" s="1"/>
      <c r="L1270" s="1"/>
      <c r="M1270" s="1"/>
      <c r="N1270" s="1"/>
      <c r="O1270" s="1"/>
      <c r="P1270" s="1"/>
      <c r="Q1270" s="1"/>
      <c r="R1270" s="1"/>
      <c r="S1270" s="1"/>
      <c r="T1270" s="1"/>
      <c r="U1270" s="1"/>
      <c r="V1270" s="1"/>
      <c r="W1270" s="1"/>
    </row>
    <row r="1271" spans="1:23" ht="9.75" customHeight="1">
      <c r="A1271" s="1"/>
      <c r="B1271" s="1"/>
      <c r="C1271" s="1"/>
      <c r="D1271" s="1"/>
      <c r="E1271" s="1"/>
      <c r="F1271" s="1"/>
      <c r="G1271" s="1"/>
      <c r="H1271" s="1"/>
      <c r="I1271" s="1"/>
      <c r="J1271" s="1"/>
      <c r="K1271" s="1"/>
      <c r="L1271" s="1"/>
      <c r="M1271" s="1"/>
      <c r="N1271" s="1"/>
      <c r="O1271" s="1"/>
      <c r="P1271" s="1"/>
      <c r="Q1271" s="1"/>
      <c r="R1271" s="1"/>
      <c r="S1271" s="1"/>
      <c r="T1271" s="1"/>
      <c r="U1271" s="1"/>
      <c r="V1271" s="1"/>
      <c r="W1271" s="1"/>
    </row>
    <row r="1272" spans="1:23" ht="9.75" customHeight="1">
      <c r="A1272" s="1"/>
      <c r="B1272" s="1"/>
      <c r="C1272" s="1"/>
      <c r="D1272" s="1"/>
      <c r="E1272" s="1"/>
      <c r="F1272" s="1"/>
      <c r="G1272" s="1"/>
      <c r="H1272" s="1"/>
      <c r="I1272" s="1"/>
      <c r="J1272" s="1"/>
      <c r="K1272" s="1"/>
      <c r="L1272" s="1"/>
      <c r="M1272" s="1"/>
      <c r="N1272" s="1"/>
      <c r="O1272" s="1"/>
      <c r="P1272" s="1"/>
      <c r="Q1272" s="1"/>
      <c r="R1272" s="1"/>
      <c r="S1272" s="1"/>
      <c r="T1272" s="1"/>
      <c r="U1272" s="1"/>
      <c r="V1272" s="1"/>
      <c r="W1272" s="1"/>
    </row>
    <row r="1273" spans="1:23" ht="9.75" customHeight="1">
      <c r="A1273" s="1"/>
      <c r="B1273" s="1"/>
      <c r="C1273" s="1"/>
      <c r="D1273" s="1"/>
      <c r="E1273" s="1"/>
      <c r="F1273" s="1"/>
      <c r="G1273" s="1"/>
      <c r="H1273" s="1"/>
      <c r="I1273" s="1"/>
      <c r="J1273" s="1"/>
      <c r="K1273" s="1"/>
      <c r="L1273" s="1"/>
      <c r="M1273" s="1"/>
      <c r="N1273" s="1"/>
      <c r="O1273" s="1"/>
      <c r="P1273" s="1"/>
      <c r="Q1273" s="1"/>
      <c r="R1273" s="1"/>
      <c r="S1273" s="1"/>
      <c r="T1273" s="1"/>
      <c r="U1273" s="1"/>
      <c r="V1273" s="1"/>
      <c r="W1273" s="1"/>
    </row>
    <row r="1274" spans="1:23" ht="9.75" customHeight="1">
      <c r="A1274" s="1"/>
      <c r="B1274" s="1"/>
      <c r="C1274" s="1"/>
      <c r="D1274" s="1"/>
      <c r="E1274" s="1"/>
      <c r="F1274" s="1"/>
      <c r="G1274" s="1"/>
      <c r="H1274" s="1"/>
      <c r="I1274" s="1"/>
      <c r="J1274" s="1"/>
      <c r="K1274" s="1"/>
      <c r="L1274" s="1"/>
      <c r="M1274" s="1"/>
      <c r="N1274" s="1"/>
      <c r="O1274" s="1"/>
      <c r="P1274" s="1"/>
      <c r="Q1274" s="1"/>
      <c r="R1274" s="1"/>
      <c r="S1274" s="1"/>
      <c r="T1274" s="1"/>
      <c r="U1274" s="1"/>
      <c r="V1274" s="1"/>
      <c r="W1274" s="1"/>
    </row>
    <row r="1275" spans="1:23" ht="9.75" customHeight="1">
      <c r="A1275" s="1"/>
      <c r="B1275" s="1"/>
      <c r="C1275" s="1"/>
      <c r="D1275" s="1"/>
      <c r="E1275" s="1"/>
      <c r="F1275" s="1"/>
      <c r="G1275" s="1"/>
      <c r="H1275" s="1"/>
      <c r="I1275" s="1"/>
      <c r="J1275" s="1"/>
      <c r="K1275" s="1"/>
      <c r="L1275" s="1"/>
      <c r="M1275" s="1"/>
      <c r="N1275" s="1"/>
      <c r="O1275" s="1"/>
      <c r="P1275" s="1"/>
      <c r="Q1275" s="1"/>
      <c r="R1275" s="1"/>
      <c r="S1275" s="1"/>
      <c r="T1275" s="1"/>
      <c r="U1275" s="1"/>
      <c r="V1275" s="1"/>
      <c r="W1275" s="1"/>
    </row>
    <row r="1276" spans="1:23" ht="9.75" customHeight="1">
      <c r="A1276" s="1"/>
      <c r="B1276" s="1"/>
      <c r="C1276" s="1"/>
      <c r="D1276" s="1"/>
      <c r="E1276" s="1"/>
      <c r="F1276" s="1"/>
      <c r="G1276" s="1"/>
      <c r="H1276" s="1"/>
      <c r="I1276" s="1"/>
      <c r="J1276" s="1"/>
      <c r="K1276" s="1"/>
      <c r="L1276" s="1"/>
      <c r="M1276" s="1"/>
      <c r="N1276" s="1"/>
      <c r="O1276" s="1"/>
      <c r="P1276" s="1"/>
      <c r="Q1276" s="1"/>
      <c r="R1276" s="1"/>
      <c r="S1276" s="1"/>
      <c r="T1276" s="1"/>
      <c r="U1276" s="1"/>
      <c r="V1276" s="1"/>
      <c r="W1276" s="1"/>
    </row>
    <row r="1277" spans="1:23" ht="9.75" customHeight="1">
      <c r="A1277" s="1"/>
      <c r="B1277" s="1"/>
      <c r="C1277" s="1"/>
      <c r="D1277" s="1"/>
      <c r="E1277" s="1"/>
      <c r="F1277" s="1"/>
      <c r="G1277" s="1"/>
      <c r="H1277" s="1"/>
      <c r="I1277" s="1"/>
      <c r="J1277" s="1"/>
      <c r="K1277" s="1"/>
      <c r="L1277" s="1"/>
      <c r="M1277" s="1"/>
      <c r="N1277" s="1"/>
      <c r="O1277" s="1"/>
      <c r="P1277" s="1"/>
      <c r="Q1277" s="1"/>
      <c r="R1277" s="1"/>
      <c r="S1277" s="1"/>
      <c r="T1277" s="1"/>
      <c r="U1277" s="1"/>
      <c r="V1277" s="1"/>
      <c r="W1277" s="1"/>
    </row>
    <row r="1278" spans="1:23" ht="9.75" customHeight="1">
      <c r="A1278" s="1"/>
      <c r="B1278" s="1"/>
      <c r="C1278" s="1"/>
      <c r="D1278" s="1"/>
      <c r="E1278" s="1"/>
      <c r="F1278" s="1"/>
      <c r="G1278" s="1"/>
      <c r="H1278" s="1"/>
      <c r="I1278" s="1"/>
      <c r="J1278" s="1"/>
      <c r="K1278" s="1"/>
      <c r="L1278" s="1"/>
      <c r="M1278" s="1"/>
      <c r="N1278" s="1"/>
      <c r="O1278" s="1"/>
      <c r="P1278" s="1"/>
      <c r="Q1278" s="1"/>
      <c r="R1278" s="1"/>
      <c r="S1278" s="1"/>
      <c r="T1278" s="1"/>
      <c r="U1278" s="1"/>
      <c r="V1278" s="1"/>
      <c r="W1278" s="1"/>
    </row>
    <row r="1279" spans="1:23" ht="9.75" customHeight="1">
      <c r="A1279" s="1"/>
      <c r="B1279" s="1"/>
      <c r="C1279" s="1"/>
      <c r="D1279" s="1"/>
      <c r="E1279" s="1"/>
      <c r="F1279" s="1"/>
      <c r="G1279" s="1"/>
      <c r="H1279" s="1"/>
      <c r="I1279" s="1"/>
      <c r="J1279" s="1"/>
      <c r="K1279" s="1"/>
      <c r="L1279" s="1"/>
      <c r="M1279" s="1"/>
      <c r="N1279" s="1"/>
      <c r="O1279" s="1"/>
      <c r="P1279" s="1"/>
      <c r="Q1279" s="1"/>
      <c r="R1279" s="1"/>
      <c r="S1279" s="1"/>
      <c r="T1279" s="1"/>
      <c r="U1279" s="1"/>
      <c r="V1279" s="1"/>
      <c r="W1279" s="1"/>
    </row>
    <row r="1280" spans="1:23" ht="9.75" customHeight="1">
      <c r="A1280" s="1"/>
      <c r="B1280" s="1"/>
      <c r="C1280" s="1"/>
      <c r="D1280" s="1"/>
      <c r="E1280" s="1"/>
      <c r="F1280" s="1"/>
      <c r="G1280" s="1"/>
      <c r="H1280" s="1"/>
      <c r="I1280" s="1"/>
      <c r="J1280" s="1"/>
      <c r="K1280" s="1"/>
      <c r="L1280" s="1"/>
      <c r="M1280" s="1"/>
      <c r="N1280" s="1"/>
      <c r="O1280" s="1"/>
      <c r="P1280" s="1"/>
      <c r="Q1280" s="1"/>
      <c r="R1280" s="1"/>
      <c r="S1280" s="1"/>
      <c r="T1280" s="1"/>
      <c r="U1280" s="1"/>
      <c r="V1280" s="1"/>
      <c r="W1280" s="1"/>
    </row>
    <row r="1281" spans="1:23" ht="9.75" customHeight="1">
      <c r="A1281" s="1"/>
      <c r="B1281" s="1"/>
      <c r="C1281" s="1"/>
      <c r="D1281" s="1"/>
      <c r="E1281" s="1"/>
      <c r="F1281" s="1"/>
      <c r="G1281" s="1"/>
      <c r="H1281" s="1"/>
      <c r="I1281" s="1"/>
      <c r="J1281" s="1"/>
      <c r="K1281" s="1"/>
      <c r="L1281" s="1"/>
      <c r="M1281" s="1"/>
      <c r="N1281" s="1"/>
      <c r="O1281" s="1"/>
      <c r="P1281" s="1"/>
      <c r="Q1281" s="1"/>
      <c r="R1281" s="1"/>
      <c r="S1281" s="1"/>
      <c r="T1281" s="1"/>
      <c r="U1281" s="1"/>
      <c r="V1281" s="1"/>
      <c r="W1281" s="1"/>
    </row>
    <row r="1282" spans="1:23" ht="9.75" customHeight="1">
      <c r="A1282" s="1"/>
      <c r="B1282" s="1"/>
      <c r="C1282" s="1"/>
      <c r="D1282" s="1"/>
      <c r="E1282" s="1"/>
      <c r="F1282" s="1"/>
      <c r="G1282" s="1"/>
      <c r="H1282" s="1"/>
      <c r="I1282" s="1"/>
      <c r="J1282" s="1"/>
      <c r="K1282" s="1"/>
      <c r="L1282" s="1"/>
      <c r="M1282" s="1"/>
      <c r="N1282" s="1"/>
      <c r="O1282" s="1"/>
      <c r="P1282" s="1"/>
      <c r="Q1282" s="1"/>
      <c r="R1282" s="1"/>
      <c r="S1282" s="1"/>
      <c r="T1282" s="1"/>
      <c r="U1282" s="1"/>
      <c r="V1282" s="1"/>
      <c r="W1282" s="1"/>
    </row>
    <row r="1283" spans="1:23" ht="9.75" customHeight="1">
      <c r="A1283" s="1"/>
      <c r="B1283" s="1"/>
      <c r="C1283" s="1"/>
      <c r="D1283" s="1"/>
      <c r="E1283" s="1"/>
      <c r="F1283" s="1"/>
      <c r="G1283" s="1"/>
      <c r="H1283" s="1"/>
      <c r="I1283" s="1"/>
      <c r="J1283" s="1"/>
      <c r="K1283" s="1"/>
      <c r="L1283" s="1"/>
      <c r="M1283" s="1"/>
      <c r="N1283" s="1"/>
      <c r="O1283" s="1"/>
      <c r="P1283" s="1"/>
      <c r="Q1283" s="1"/>
      <c r="R1283" s="1"/>
      <c r="S1283" s="1"/>
      <c r="T1283" s="1"/>
      <c r="U1283" s="1"/>
      <c r="V1283" s="1"/>
      <c r="W1283" s="1"/>
    </row>
    <row r="1284" spans="1:23" ht="9.75" customHeight="1">
      <c r="A1284" s="1"/>
      <c r="B1284" s="1"/>
      <c r="C1284" s="1"/>
      <c r="D1284" s="1"/>
      <c r="E1284" s="1"/>
      <c r="F1284" s="1"/>
      <c r="G1284" s="1"/>
      <c r="H1284" s="1"/>
      <c r="I1284" s="1"/>
      <c r="J1284" s="1"/>
      <c r="K1284" s="1"/>
      <c r="L1284" s="1"/>
      <c r="M1284" s="1"/>
      <c r="N1284" s="1"/>
      <c r="O1284" s="1"/>
      <c r="P1284" s="1"/>
      <c r="Q1284" s="1"/>
      <c r="R1284" s="1"/>
      <c r="S1284" s="1"/>
      <c r="T1284" s="1"/>
      <c r="U1284" s="1"/>
      <c r="V1284" s="1"/>
      <c r="W1284" s="1"/>
    </row>
    <row r="1285" spans="1:23" ht="9.75" customHeight="1">
      <c r="A1285" s="1"/>
      <c r="B1285" s="1"/>
      <c r="C1285" s="1"/>
      <c r="D1285" s="1"/>
      <c r="E1285" s="1"/>
      <c r="F1285" s="1"/>
      <c r="G1285" s="1"/>
      <c r="H1285" s="1"/>
      <c r="I1285" s="1"/>
      <c r="J1285" s="1"/>
      <c r="K1285" s="1"/>
      <c r="L1285" s="1"/>
      <c r="M1285" s="1"/>
      <c r="N1285" s="1"/>
      <c r="O1285" s="1"/>
      <c r="P1285" s="1"/>
      <c r="Q1285" s="1"/>
      <c r="R1285" s="1"/>
      <c r="S1285" s="1"/>
      <c r="T1285" s="1"/>
      <c r="U1285" s="1"/>
      <c r="V1285" s="1"/>
      <c r="W1285" s="1"/>
    </row>
    <row r="1286" spans="1:23" ht="9.75" customHeight="1">
      <c r="A1286" s="1"/>
      <c r="B1286" s="1"/>
      <c r="C1286" s="1"/>
      <c r="D1286" s="1"/>
      <c r="E1286" s="1"/>
      <c r="F1286" s="1"/>
      <c r="G1286" s="1"/>
      <c r="H1286" s="1"/>
      <c r="I1286" s="1"/>
      <c r="J1286" s="1"/>
      <c r="K1286" s="1"/>
      <c r="L1286" s="1"/>
      <c r="M1286" s="1"/>
      <c r="N1286" s="1"/>
      <c r="O1286" s="1"/>
      <c r="P1286" s="1"/>
      <c r="Q1286" s="1"/>
      <c r="R1286" s="1"/>
      <c r="S1286" s="1"/>
      <c r="T1286" s="1"/>
      <c r="U1286" s="1"/>
      <c r="V1286" s="1"/>
      <c r="W1286" s="1"/>
    </row>
    <row r="1287" spans="1:23" ht="9.75" customHeight="1">
      <c r="A1287" s="1"/>
      <c r="B1287" s="1"/>
      <c r="C1287" s="1"/>
      <c r="D1287" s="1"/>
      <c r="E1287" s="1"/>
      <c r="F1287" s="1"/>
      <c r="G1287" s="1"/>
      <c r="H1287" s="1"/>
      <c r="I1287" s="1"/>
      <c r="J1287" s="1"/>
      <c r="K1287" s="1"/>
      <c r="L1287" s="1"/>
      <c r="M1287" s="1"/>
      <c r="N1287" s="1"/>
      <c r="O1287" s="1"/>
      <c r="P1287" s="1"/>
      <c r="Q1287" s="1"/>
      <c r="R1287" s="1"/>
      <c r="S1287" s="1"/>
      <c r="T1287" s="1"/>
      <c r="U1287" s="1"/>
      <c r="V1287" s="1"/>
      <c r="W1287" s="1"/>
    </row>
    <row r="1288" spans="1:23" ht="9.75" customHeight="1">
      <c r="A1288" s="1"/>
      <c r="B1288" s="1"/>
      <c r="C1288" s="1"/>
      <c r="D1288" s="1"/>
      <c r="E1288" s="1"/>
      <c r="F1288" s="1"/>
      <c r="G1288" s="1"/>
      <c r="H1288" s="1"/>
      <c r="I1288" s="1"/>
      <c r="J1288" s="1"/>
      <c r="K1288" s="1"/>
      <c r="L1288" s="1"/>
      <c r="M1288" s="1"/>
      <c r="N1288" s="1"/>
      <c r="O1288" s="1"/>
      <c r="P1288" s="1"/>
      <c r="Q1288" s="1"/>
      <c r="R1288" s="1"/>
      <c r="S1288" s="1"/>
      <c r="T1288" s="1"/>
      <c r="U1288" s="1"/>
      <c r="V1288" s="1"/>
      <c r="W1288" s="1"/>
    </row>
    <row r="1289" spans="1:23" ht="9.75" customHeight="1">
      <c r="A1289" s="1"/>
      <c r="B1289" s="1"/>
      <c r="C1289" s="1"/>
      <c r="D1289" s="1"/>
      <c r="E1289" s="1"/>
      <c r="F1289" s="1"/>
      <c r="G1289" s="1"/>
      <c r="H1289" s="1"/>
      <c r="I1289" s="1"/>
      <c r="J1289" s="1"/>
      <c r="K1289" s="1"/>
      <c r="L1289" s="1"/>
      <c r="M1289" s="1"/>
      <c r="N1289" s="1"/>
      <c r="O1289" s="1"/>
      <c r="P1289" s="1"/>
      <c r="Q1289" s="1"/>
      <c r="R1289" s="1"/>
      <c r="S1289" s="1"/>
      <c r="T1289" s="1"/>
      <c r="U1289" s="1"/>
      <c r="V1289" s="1"/>
      <c r="W1289" s="1"/>
    </row>
    <row r="1290" spans="1:23" ht="9.75" customHeight="1">
      <c r="A1290" s="1"/>
      <c r="B1290" s="1"/>
      <c r="C1290" s="1"/>
      <c r="D1290" s="1"/>
      <c r="E1290" s="1"/>
      <c r="F1290" s="1"/>
      <c r="G1290" s="1"/>
      <c r="H1290" s="1"/>
      <c r="I1290" s="1"/>
      <c r="J1290" s="1"/>
      <c r="K1290" s="1"/>
      <c r="L1290" s="1"/>
      <c r="M1290" s="1"/>
      <c r="N1290" s="1"/>
      <c r="O1290" s="1"/>
      <c r="P1290" s="1"/>
      <c r="Q1290" s="1"/>
      <c r="R1290" s="1"/>
      <c r="S1290" s="1"/>
      <c r="T1290" s="1"/>
      <c r="U1290" s="1"/>
      <c r="V1290" s="1"/>
      <c r="W1290" s="1"/>
    </row>
    <row r="1291" spans="1:23" ht="9.75" customHeight="1">
      <c r="A1291" s="1"/>
      <c r="B1291" s="1"/>
      <c r="C1291" s="1"/>
      <c r="D1291" s="1"/>
      <c r="E1291" s="1"/>
      <c r="F1291" s="1"/>
      <c r="G1291" s="1"/>
      <c r="H1291" s="1"/>
      <c r="I1291" s="1"/>
      <c r="J1291" s="1"/>
      <c r="K1291" s="1"/>
      <c r="L1291" s="1"/>
      <c r="M1291" s="1"/>
      <c r="N1291" s="1"/>
      <c r="O1291" s="1"/>
      <c r="P1291" s="1"/>
      <c r="Q1291" s="1"/>
      <c r="R1291" s="1"/>
      <c r="S1291" s="1"/>
      <c r="T1291" s="1"/>
      <c r="U1291" s="1"/>
      <c r="V1291" s="1"/>
      <c r="W1291" s="1"/>
    </row>
    <row r="1292" spans="1:23" ht="9.75" customHeight="1">
      <c r="A1292" s="1"/>
      <c r="B1292" s="1"/>
      <c r="C1292" s="1"/>
      <c r="D1292" s="1"/>
      <c r="E1292" s="1"/>
      <c r="F1292" s="1"/>
      <c r="G1292" s="1"/>
      <c r="H1292" s="1"/>
      <c r="I1292" s="1"/>
      <c r="J1292" s="1"/>
      <c r="K1292" s="1"/>
      <c r="L1292" s="1"/>
      <c r="M1292" s="1"/>
      <c r="N1292" s="1"/>
      <c r="O1292" s="1"/>
      <c r="P1292" s="1"/>
      <c r="Q1292" s="1"/>
      <c r="R1292" s="1"/>
      <c r="S1292" s="1"/>
      <c r="T1292" s="1"/>
      <c r="U1292" s="1"/>
      <c r="V1292" s="1"/>
      <c r="W1292" s="1"/>
    </row>
    <row r="1293" spans="1:23" ht="9.75" customHeight="1">
      <c r="A1293" s="1"/>
      <c r="B1293" s="1"/>
      <c r="C1293" s="1"/>
      <c r="D1293" s="1"/>
      <c r="E1293" s="1"/>
      <c r="F1293" s="1"/>
      <c r="G1293" s="1"/>
      <c r="H1293" s="1"/>
      <c r="I1293" s="1"/>
      <c r="J1293" s="1"/>
      <c r="K1293" s="1"/>
      <c r="L1293" s="1"/>
      <c r="M1293" s="1"/>
      <c r="N1293" s="1"/>
      <c r="O1293" s="1"/>
      <c r="P1293" s="1"/>
      <c r="Q1293" s="1"/>
      <c r="R1293" s="1"/>
      <c r="S1293" s="1"/>
      <c r="T1293" s="1"/>
      <c r="U1293" s="1"/>
      <c r="V1293" s="1"/>
      <c r="W1293" s="1"/>
    </row>
    <row r="1294" spans="1:23" ht="9.75" customHeight="1">
      <c r="A1294" s="1"/>
      <c r="B1294" s="1"/>
      <c r="C1294" s="1"/>
      <c r="D1294" s="1"/>
      <c r="E1294" s="1"/>
      <c r="F1294" s="1"/>
      <c r="G1294" s="1"/>
      <c r="H1294" s="1"/>
      <c r="I1294" s="1"/>
      <c r="J1294" s="1"/>
      <c r="K1294" s="1"/>
      <c r="L1294" s="1"/>
      <c r="M1294" s="1"/>
      <c r="N1294" s="1"/>
      <c r="O1294" s="1"/>
      <c r="P1294" s="1"/>
      <c r="Q1294" s="1"/>
      <c r="R1294" s="1"/>
      <c r="S1294" s="1"/>
      <c r="T1294" s="1"/>
      <c r="U1294" s="1"/>
      <c r="V1294" s="1"/>
      <c r="W1294" s="1"/>
    </row>
    <row r="1295" spans="1:23" ht="9.75" customHeight="1">
      <c r="A1295" s="1"/>
      <c r="B1295" s="1"/>
      <c r="C1295" s="1"/>
      <c r="D1295" s="1"/>
      <c r="E1295" s="1"/>
      <c r="F1295" s="1"/>
      <c r="G1295" s="1"/>
      <c r="H1295" s="1"/>
      <c r="I1295" s="1"/>
      <c r="J1295" s="1"/>
      <c r="K1295" s="1"/>
      <c r="L1295" s="1"/>
      <c r="M1295" s="1"/>
      <c r="N1295" s="1"/>
      <c r="O1295" s="1"/>
      <c r="P1295" s="1"/>
      <c r="Q1295" s="1"/>
      <c r="R1295" s="1"/>
      <c r="S1295" s="1"/>
      <c r="T1295" s="1"/>
      <c r="U1295" s="1"/>
      <c r="V1295" s="1"/>
      <c r="W1295" s="1"/>
    </row>
    <row r="1296" spans="1:23" ht="9.75" customHeight="1">
      <c r="A1296" s="1"/>
      <c r="B1296" s="1"/>
      <c r="C1296" s="1"/>
      <c r="D1296" s="1"/>
      <c r="E1296" s="1"/>
      <c r="F1296" s="1"/>
      <c r="G1296" s="1"/>
      <c r="H1296" s="1"/>
      <c r="I1296" s="1"/>
      <c r="J1296" s="1"/>
      <c r="K1296" s="1"/>
      <c r="L1296" s="1"/>
      <c r="M1296" s="1"/>
      <c r="N1296" s="1"/>
      <c r="O1296" s="1"/>
      <c r="P1296" s="1"/>
      <c r="Q1296" s="1"/>
      <c r="R1296" s="1"/>
      <c r="S1296" s="1"/>
      <c r="T1296" s="1"/>
      <c r="U1296" s="1"/>
      <c r="V1296" s="1"/>
      <c r="W1296" s="1"/>
    </row>
    <row r="1297" spans="1:23" ht="9.75" customHeight="1">
      <c r="A1297" s="1"/>
      <c r="B1297" s="1"/>
      <c r="C1297" s="1"/>
      <c r="D1297" s="1"/>
      <c r="E1297" s="1"/>
      <c r="F1297" s="1"/>
      <c r="G1297" s="1"/>
      <c r="H1297" s="1"/>
      <c r="I1297" s="1"/>
      <c r="J1297" s="1"/>
      <c r="K1297" s="1"/>
      <c r="L1297" s="1"/>
      <c r="M1297" s="1"/>
      <c r="N1297" s="1"/>
      <c r="O1297" s="1"/>
      <c r="P1297" s="1"/>
      <c r="Q1297" s="1"/>
      <c r="R1297" s="1"/>
      <c r="S1297" s="1"/>
      <c r="T1297" s="1"/>
      <c r="U1297" s="1"/>
      <c r="V1297" s="1"/>
      <c r="W1297" s="1"/>
    </row>
    <row r="1298" spans="1:23" ht="9.75" customHeight="1">
      <c r="A1298" s="1"/>
      <c r="B1298" s="1"/>
      <c r="C1298" s="1"/>
      <c r="D1298" s="1"/>
      <c r="E1298" s="1"/>
      <c r="F1298" s="1"/>
      <c r="G1298" s="1"/>
      <c r="H1298" s="1"/>
      <c r="I1298" s="1"/>
      <c r="J1298" s="1"/>
      <c r="K1298" s="1"/>
      <c r="L1298" s="1"/>
      <c r="M1298" s="1"/>
      <c r="N1298" s="1"/>
      <c r="O1298" s="1"/>
      <c r="P1298" s="1"/>
      <c r="Q1298" s="1"/>
      <c r="R1298" s="1"/>
      <c r="S1298" s="1"/>
      <c r="T1298" s="1"/>
      <c r="U1298" s="1"/>
      <c r="V1298" s="1"/>
      <c r="W1298" s="1"/>
    </row>
    <row r="1299" spans="1:23" ht="9.75" customHeight="1">
      <c r="A1299" s="1"/>
      <c r="B1299" s="1"/>
      <c r="C1299" s="1"/>
      <c r="D1299" s="1"/>
      <c r="E1299" s="1"/>
      <c r="F1299" s="1"/>
      <c r="G1299" s="1"/>
      <c r="H1299" s="1"/>
      <c r="I1299" s="1"/>
      <c r="J1299" s="1"/>
      <c r="K1299" s="1"/>
      <c r="L1299" s="1"/>
      <c r="M1299" s="1"/>
      <c r="N1299" s="1"/>
      <c r="O1299" s="1"/>
      <c r="P1299" s="1"/>
      <c r="Q1299" s="1"/>
      <c r="R1299" s="1"/>
      <c r="S1299" s="1"/>
      <c r="T1299" s="1"/>
      <c r="U1299" s="1"/>
      <c r="V1299" s="1"/>
      <c r="W1299" s="1"/>
    </row>
    <row r="1300" spans="1:23" ht="9.75" customHeight="1">
      <c r="A1300" s="1"/>
      <c r="B1300" s="1"/>
      <c r="C1300" s="1"/>
      <c r="D1300" s="1"/>
      <c r="E1300" s="1"/>
      <c r="F1300" s="1"/>
      <c r="G1300" s="1"/>
      <c r="H1300" s="1"/>
      <c r="I1300" s="1"/>
      <c r="J1300" s="1"/>
      <c r="K1300" s="1"/>
      <c r="L1300" s="1"/>
      <c r="M1300" s="1"/>
      <c r="N1300" s="1"/>
      <c r="O1300" s="1"/>
      <c r="P1300" s="1"/>
      <c r="Q1300" s="1"/>
      <c r="R1300" s="1"/>
      <c r="S1300" s="1"/>
      <c r="T1300" s="1"/>
      <c r="U1300" s="1"/>
      <c r="V1300" s="1"/>
      <c r="W1300" s="1"/>
    </row>
    <row r="1301" spans="1:23" ht="9.75" customHeight="1">
      <c r="A1301" s="1"/>
      <c r="B1301" s="1"/>
      <c r="C1301" s="1"/>
      <c r="D1301" s="1"/>
      <c r="E1301" s="1"/>
      <c r="F1301" s="1"/>
      <c r="G1301" s="1"/>
      <c r="H1301" s="1"/>
      <c r="I1301" s="1"/>
      <c r="J1301" s="1"/>
      <c r="K1301" s="1"/>
      <c r="L1301" s="1"/>
      <c r="M1301" s="1"/>
      <c r="N1301" s="1"/>
      <c r="O1301" s="1"/>
      <c r="P1301" s="1"/>
      <c r="Q1301" s="1"/>
      <c r="R1301" s="1"/>
      <c r="S1301" s="1"/>
      <c r="T1301" s="1"/>
      <c r="U1301" s="1"/>
      <c r="V1301" s="1"/>
      <c r="W1301" s="1"/>
    </row>
    <row r="1302" spans="1:23" ht="9.75" customHeight="1">
      <c r="A1302" s="1"/>
      <c r="B1302" s="1"/>
      <c r="C1302" s="1"/>
      <c r="D1302" s="1"/>
      <c r="E1302" s="1"/>
      <c r="F1302" s="1"/>
      <c r="G1302" s="1"/>
      <c r="H1302" s="1"/>
      <c r="I1302" s="1"/>
      <c r="J1302" s="1"/>
      <c r="K1302" s="1"/>
      <c r="L1302" s="1"/>
      <c r="M1302" s="1"/>
      <c r="N1302" s="1"/>
      <c r="O1302" s="1"/>
      <c r="P1302" s="1"/>
      <c r="Q1302" s="1"/>
      <c r="R1302" s="1"/>
      <c r="S1302" s="1"/>
      <c r="T1302" s="1"/>
      <c r="U1302" s="1"/>
      <c r="V1302" s="1"/>
      <c r="W1302" s="1"/>
    </row>
    <row r="1303" spans="1:23" ht="9.75" customHeight="1">
      <c r="A1303" s="1"/>
      <c r="B1303" s="1"/>
      <c r="C1303" s="1"/>
      <c r="D1303" s="1"/>
      <c r="E1303" s="1"/>
      <c r="F1303" s="1"/>
      <c r="G1303" s="1"/>
      <c r="H1303" s="1"/>
      <c r="I1303" s="1"/>
      <c r="J1303" s="1"/>
      <c r="K1303" s="1"/>
      <c r="L1303" s="1"/>
      <c r="M1303" s="1"/>
      <c r="N1303" s="1"/>
      <c r="O1303" s="1"/>
      <c r="P1303" s="1"/>
      <c r="Q1303" s="1"/>
      <c r="R1303" s="1"/>
      <c r="S1303" s="1"/>
      <c r="T1303" s="1"/>
      <c r="U1303" s="1"/>
      <c r="V1303" s="1"/>
      <c r="W1303" s="1"/>
    </row>
    <row r="1304" spans="1:23" ht="9.75" customHeight="1">
      <c r="A1304" s="1"/>
      <c r="B1304" s="1"/>
      <c r="C1304" s="1"/>
      <c r="D1304" s="1"/>
      <c r="E1304" s="1"/>
      <c r="F1304" s="1"/>
      <c r="G1304" s="1"/>
      <c r="H1304" s="1"/>
      <c r="I1304" s="1"/>
      <c r="J1304" s="1"/>
      <c r="K1304" s="1"/>
      <c r="L1304" s="1"/>
      <c r="M1304" s="1"/>
      <c r="N1304" s="1"/>
      <c r="O1304" s="1"/>
      <c r="P1304" s="1"/>
      <c r="Q1304" s="1"/>
      <c r="R1304" s="1"/>
      <c r="S1304" s="1"/>
      <c r="T1304" s="1"/>
      <c r="U1304" s="1"/>
      <c r="V1304" s="1"/>
      <c r="W1304" s="1"/>
    </row>
    <row r="1305" spans="1:23" ht="9.75" customHeight="1">
      <c r="A1305" s="1"/>
      <c r="B1305" s="1"/>
      <c r="C1305" s="1"/>
      <c r="D1305" s="1"/>
      <c r="E1305" s="1"/>
      <c r="F1305" s="1"/>
      <c r="G1305" s="1"/>
      <c r="H1305" s="1"/>
      <c r="I1305" s="1"/>
      <c r="J1305" s="1"/>
      <c r="K1305" s="1"/>
      <c r="L1305" s="1"/>
      <c r="M1305" s="1"/>
      <c r="N1305" s="1"/>
      <c r="O1305" s="1"/>
      <c r="P1305" s="1"/>
      <c r="Q1305" s="1"/>
      <c r="R1305" s="1"/>
      <c r="S1305" s="1"/>
      <c r="T1305" s="1"/>
      <c r="U1305" s="1"/>
      <c r="V1305" s="1"/>
      <c r="W1305" s="1"/>
    </row>
    <row r="1306" spans="1:23" ht="9.75" customHeight="1">
      <c r="A1306" s="1"/>
      <c r="B1306" s="1"/>
      <c r="C1306" s="1"/>
      <c r="D1306" s="1"/>
      <c r="E1306" s="1"/>
      <c r="F1306" s="1"/>
      <c r="G1306" s="1"/>
      <c r="H1306" s="1"/>
      <c r="I1306" s="1"/>
      <c r="J1306" s="1"/>
      <c r="K1306" s="1"/>
      <c r="L1306" s="1"/>
      <c r="M1306" s="1"/>
      <c r="N1306" s="1"/>
      <c r="O1306" s="1"/>
      <c r="P1306" s="1"/>
      <c r="Q1306" s="1"/>
      <c r="R1306" s="1"/>
      <c r="S1306" s="1"/>
      <c r="T1306" s="1"/>
      <c r="U1306" s="1"/>
      <c r="V1306" s="1"/>
      <c r="W1306" s="1"/>
    </row>
    <row r="1307" spans="1:23" ht="9.75" customHeight="1">
      <c r="A1307" s="1"/>
      <c r="B1307" s="1"/>
      <c r="C1307" s="1"/>
      <c r="D1307" s="1"/>
      <c r="E1307" s="1"/>
      <c r="F1307" s="1"/>
      <c r="G1307" s="1"/>
      <c r="H1307" s="1"/>
      <c r="I1307" s="1"/>
      <c r="J1307" s="1"/>
      <c r="K1307" s="1"/>
      <c r="L1307" s="1"/>
      <c r="M1307" s="1"/>
      <c r="N1307" s="1"/>
      <c r="O1307" s="1"/>
      <c r="P1307" s="1"/>
      <c r="Q1307" s="1"/>
      <c r="R1307" s="1"/>
      <c r="S1307" s="1"/>
      <c r="T1307" s="1"/>
      <c r="U1307" s="1"/>
      <c r="V1307" s="1"/>
      <c r="W1307" s="1"/>
    </row>
    <row r="1308" spans="1:23" ht="9.75" customHeight="1">
      <c r="A1308" s="1"/>
      <c r="B1308" s="1"/>
      <c r="C1308" s="1"/>
      <c r="D1308" s="1"/>
      <c r="E1308" s="1"/>
      <c r="F1308" s="1"/>
      <c r="G1308" s="1"/>
      <c r="H1308" s="1"/>
      <c r="I1308" s="1"/>
      <c r="J1308" s="1"/>
      <c r="K1308" s="1"/>
      <c r="L1308" s="1"/>
      <c r="M1308" s="1"/>
      <c r="N1308" s="1"/>
      <c r="O1308" s="1"/>
      <c r="P1308" s="1"/>
      <c r="Q1308" s="1"/>
      <c r="R1308" s="1"/>
      <c r="S1308" s="1"/>
      <c r="T1308" s="1"/>
      <c r="U1308" s="1"/>
      <c r="V1308" s="1"/>
      <c r="W1308" s="1"/>
    </row>
    <row r="1309" spans="1:23" ht="9.75" customHeight="1">
      <c r="A1309" s="1"/>
      <c r="B1309" s="1"/>
      <c r="C1309" s="1"/>
      <c r="D1309" s="1"/>
      <c r="E1309" s="1"/>
      <c r="F1309" s="1"/>
      <c r="G1309" s="1"/>
      <c r="H1309" s="1"/>
      <c r="I1309" s="1"/>
      <c r="J1309" s="1"/>
      <c r="K1309" s="1"/>
      <c r="L1309" s="1"/>
      <c r="M1309" s="1"/>
      <c r="N1309" s="1"/>
      <c r="O1309" s="1"/>
      <c r="P1309" s="1"/>
      <c r="Q1309" s="1"/>
      <c r="R1309" s="1"/>
      <c r="S1309" s="1"/>
      <c r="T1309" s="1"/>
      <c r="U1309" s="1"/>
      <c r="V1309" s="1"/>
      <c r="W1309" s="1"/>
    </row>
    <row r="1310" spans="1:23" ht="9.75" customHeight="1">
      <c r="A1310" s="1"/>
      <c r="B1310" s="1"/>
      <c r="C1310" s="1"/>
      <c r="D1310" s="1"/>
      <c r="E1310" s="1"/>
      <c r="F1310" s="1"/>
      <c r="G1310" s="1"/>
      <c r="H1310" s="1"/>
      <c r="I1310" s="1"/>
      <c r="J1310" s="1"/>
      <c r="K1310" s="1"/>
      <c r="L1310" s="1"/>
      <c r="M1310" s="1"/>
      <c r="N1310" s="1"/>
      <c r="O1310" s="1"/>
      <c r="P1310" s="1"/>
      <c r="Q1310" s="1"/>
      <c r="R1310" s="1"/>
      <c r="S1310" s="1"/>
      <c r="T1310" s="1"/>
      <c r="U1310" s="1"/>
      <c r="V1310" s="1"/>
      <c r="W1310" s="1"/>
    </row>
    <row r="1311" spans="1:23" ht="9.75" customHeight="1">
      <c r="A1311" s="1"/>
      <c r="B1311" s="1"/>
      <c r="C1311" s="1"/>
      <c r="D1311" s="1"/>
      <c r="E1311" s="1"/>
      <c r="F1311" s="1"/>
      <c r="G1311" s="1"/>
      <c r="H1311" s="1"/>
      <c r="I1311" s="1"/>
      <c r="J1311" s="1"/>
      <c r="K1311" s="1"/>
      <c r="L1311" s="1"/>
      <c r="M1311" s="1"/>
      <c r="N1311" s="1"/>
      <c r="O1311" s="1"/>
      <c r="P1311" s="1"/>
      <c r="Q1311" s="1"/>
      <c r="R1311" s="1"/>
      <c r="S1311" s="1"/>
      <c r="T1311" s="1"/>
      <c r="U1311" s="1"/>
      <c r="V1311" s="1"/>
      <c r="W1311" s="1"/>
    </row>
    <row r="1312" spans="1:23" ht="9.75" customHeight="1">
      <c r="A1312" s="1"/>
      <c r="B1312" s="1"/>
      <c r="C1312" s="1"/>
      <c r="D1312" s="1"/>
      <c r="E1312" s="1"/>
      <c r="F1312" s="1"/>
      <c r="G1312" s="1"/>
      <c r="H1312" s="1"/>
      <c r="I1312" s="1"/>
      <c r="J1312" s="1"/>
      <c r="K1312" s="1"/>
      <c r="L1312" s="1"/>
      <c r="M1312" s="1"/>
      <c r="N1312" s="1"/>
      <c r="O1312" s="1"/>
      <c r="P1312" s="1"/>
      <c r="Q1312" s="1"/>
      <c r="R1312" s="1"/>
      <c r="S1312" s="1"/>
      <c r="T1312" s="1"/>
      <c r="U1312" s="1"/>
      <c r="V1312" s="1"/>
      <c r="W1312" s="1"/>
    </row>
    <row r="1313" spans="1:23" ht="9.75" customHeight="1">
      <c r="A1313" s="1"/>
      <c r="B1313" s="1"/>
      <c r="C1313" s="1"/>
      <c r="D1313" s="1"/>
      <c r="E1313" s="1"/>
      <c r="F1313" s="1"/>
      <c r="G1313" s="1"/>
      <c r="H1313" s="1"/>
      <c r="I1313" s="1"/>
      <c r="J1313" s="1"/>
      <c r="K1313" s="1"/>
      <c r="L1313" s="1"/>
      <c r="M1313" s="1"/>
      <c r="N1313" s="1"/>
      <c r="O1313" s="1"/>
      <c r="P1313" s="1"/>
      <c r="Q1313" s="1"/>
      <c r="R1313" s="1"/>
      <c r="S1313" s="1"/>
      <c r="T1313" s="1"/>
      <c r="U1313" s="1"/>
      <c r="V1313" s="1"/>
      <c r="W1313" s="1"/>
    </row>
    <row r="1314" spans="1:23" ht="9.75" customHeight="1">
      <c r="A1314" s="1"/>
      <c r="B1314" s="1"/>
      <c r="C1314" s="1"/>
      <c r="D1314" s="1"/>
      <c r="E1314" s="1"/>
      <c r="F1314" s="1"/>
      <c r="G1314" s="1"/>
      <c r="H1314" s="1"/>
      <c r="I1314" s="1"/>
      <c r="J1314" s="1"/>
      <c r="K1314" s="1"/>
      <c r="L1314" s="1"/>
      <c r="M1314" s="1"/>
      <c r="N1314" s="1"/>
      <c r="O1314" s="1"/>
      <c r="P1314" s="1"/>
      <c r="Q1314" s="1"/>
      <c r="R1314" s="1"/>
      <c r="S1314" s="1"/>
      <c r="T1314" s="1"/>
      <c r="U1314" s="1"/>
      <c r="V1314" s="1"/>
      <c r="W1314" s="1"/>
    </row>
    <row r="1315" spans="1:23" ht="9.75" customHeight="1">
      <c r="A1315" s="1"/>
      <c r="B1315" s="1"/>
      <c r="C1315" s="1"/>
      <c r="D1315" s="1"/>
      <c r="E1315" s="1"/>
      <c r="F1315" s="1"/>
      <c r="G1315" s="1"/>
      <c r="H1315" s="1"/>
      <c r="I1315" s="1"/>
      <c r="J1315" s="1"/>
      <c r="K1315" s="1"/>
      <c r="L1315" s="1"/>
      <c r="M1315" s="1"/>
      <c r="N1315" s="1"/>
      <c r="O1315" s="1"/>
      <c r="P1315" s="1"/>
      <c r="Q1315" s="1"/>
      <c r="R1315" s="1"/>
      <c r="S1315" s="1"/>
      <c r="T1315" s="1"/>
      <c r="U1315" s="1"/>
      <c r="V1315" s="1"/>
      <c r="W1315" s="1"/>
    </row>
    <row r="1316" spans="1:23" ht="9.75" customHeight="1">
      <c r="A1316" s="1"/>
      <c r="B1316" s="1"/>
      <c r="C1316" s="1"/>
      <c r="D1316" s="1"/>
      <c r="E1316" s="1"/>
      <c r="F1316" s="1"/>
      <c r="G1316" s="1"/>
      <c r="H1316" s="1"/>
      <c r="I1316" s="1"/>
      <c r="J1316" s="1"/>
      <c r="K1316" s="1"/>
      <c r="L1316" s="1"/>
      <c r="M1316" s="1"/>
      <c r="N1316" s="1"/>
      <c r="O1316" s="1"/>
      <c r="P1316" s="1"/>
      <c r="Q1316" s="1"/>
      <c r="R1316" s="1"/>
      <c r="S1316" s="1"/>
      <c r="T1316" s="1"/>
      <c r="U1316" s="1"/>
      <c r="V1316" s="1"/>
      <c r="W1316" s="1"/>
    </row>
    <row r="1317" spans="1:23" ht="9.75" customHeight="1">
      <c r="A1317" s="1"/>
      <c r="B1317" s="1"/>
      <c r="C1317" s="1"/>
      <c r="D1317" s="1"/>
      <c r="E1317" s="1"/>
      <c r="F1317" s="1"/>
      <c r="G1317" s="1"/>
      <c r="H1317" s="1"/>
      <c r="I1317" s="1"/>
      <c r="J1317" s="1"/>
      <c r="K1317" s="1"/>
      <c r="L1317" s="1"/>
      <c r="M1317" s="1"/>
      <c r="N1317" s="1"/>
      <c r="O1317" s="1"/>
      <c r="P1317" s="1"/>
      <c r="Q1317" s="1"/>
      <c r="R1317" s="1"/>
      <c r="S1317" s="1"/>
      <c r="T1317" s="1"/>
      <c r="U1317" s="1"/>
      <c r="V1317" s="1"/>
      <c r="W1317" s="1"/>
    </row>
    <row r="1318" spans="1:23" ht="9.75" customHeight="1">
      <c r="A1318" s="1"/>
      <c r="B1318" s="1"/>
      <c r="C1318" s="1"/>
      <c r="D1318" s="1"/>
      <c r="E1318" s="1"/>
      <c r="F1318" s="1"/>
      <c r="G1318" s="1"/>
      <c r="H1318" s="1"/>
      <c r="I1318" s="1"/>
      <c r="J1318" s="1"/>
      <c r="K1318" s="1"/>
      <c r="L1318" s="1"/>
      <c r="M1318" s="1"/>
      <c r="N1318" s="1"/>
      <c r="O1318" s="1"/>
      <c r="P1318" s="1"/>
      <c r="Q1318" s="1"/>
      <c r="R1318" s="1"/>
      <c r="S1318" s="1"/>
      <c r="T1318" s="1"/>
      <c r="U1318" s="1"/>
      <c r="V1318" s="1"/>
      <c r="W1318" s="1"/>
    </row>
    <row r="1319" spans="1:23" ht="9.75" customHeight="1">
      <c r="A1319" s="1"/>
      <c r="B1319" s="1"/>
      <c r="C1319" s="1"/>
      <c r="D1319" s="1"/>
      <c r="E1319" s="1"/>
      <c r="F1319" s="1"/>
      <c r="G1319" s="1"/>
      <c r="H1319" s="1"/>
      <c r="I1319" s="1"/>
      <c r="J1319" s="1"/>
      <c r="K1319" s="1"/>
      <c r="L1319" s="1"/>
      <c r="M1319" s="1"/>
      <c r="N1319" s="1"/>
      <c r="O1319" s="1"/>
      <c r="P1319" s="1"/>
      <c r="Q1319" s="1"/>
      <c r="R1319" s="1"/>
      <c r="S1319" s="1"/>
      <c r="T1319" s="1"/>
      <c r="U1319" s="1"/>
      <c r="V1319" s="1"/>
      <c r="W1319" s="1"/>
    </row>
    <row r="1320" spans="1:23" ht="9.75" customHeight="1">
      <c r="A1320" s="1"/>
      <c r="B1320" s="1"/>
      <c r="C1320" s="1"/>
      <c r="D1320" s="1"/>
      <c r="E1320" s="1"/>
      <c r="F1320" s="1"/>
      <c r="G1320" s="1"/>
      <c r="H1320" s="1"/>
      <c r="I1320" s="1"/>
      <c r="J1320" s="1"/>
      <c r="K1320" s="1"/>
      <c r="L1320" s="1"/>
      <c r="M1320" s="1"/>
      <c r="N1320" s="1"/>
      <c r="O1320" s="1"/>
      <c r="P1320" s="1"/>
      <c r="Q1320" s="1"/>
      <c r="R1320" s="1"/>
      <c r="S1320" s="1"/>
      <c r="T1320" s="1"/>
      <c r="U1320" s="1"/>
      <c r="V1320" s="1"/>
      <c r="W1320" s="1"/>
    </row>
    <row r="1321" spans="1:23" ht="9.75" customHeight="1">
      <c r="A1321" s="1"/>
      <c r="B1321" s="1"/>
      <c r="C1321" s="1"/>
      <c r="D1321" s="1"/>
      <c r="E1321" s="1"/>
      <c r="F1321" s="1"/>
      <c r="G1321" s="1"/>
      <c r="H1321" s="1"/>
      <c r="I1321" s="1"/>
      <c r="J1321" s="1"/>
      <c r="K1321" s="1"/>
      <c r="L1321" s="1"/>
      <c r="M1321" s="1"/>
      <c r="N1321" s="1"/>
      <c r="O1321" s="1"/>
      <c r="P1321" s="1"/>
      <c r="Q1321" s="1"/>
      <c r="R1321" s="1"/>
      <c r="S1321" s="1"/>
      <c r="T1321" s="1"/>
      <c r="U1321" s="1"/>
      <c r="V1321" s="1"/>
      <c r="W1321" s="1"/>
    </row>
    <row r="1322" spans="1:23" ht="9.75" customHeight="1">
      <c r="A1322" s="1"/>
      <c r="B1322" s="1"/>
      <c r="C1322" s="1"/>
      <c r="D1322" s="1"/>
      <c r="E1322" s="1"/>
      <c r="F1322" s="1"/>
      <c r="G1322" s="1"/>
      <c r="H1322" s="1"/>
      <c r="I1322" s="1"/>
      <c r="J1322" s="1"/>
      <c r="K1322" s="1"/>
      <c r="L1322" s="1"/>
      <c r="M1322" s="1"/>
      <c r="N1322" s="1"/>
      <c r="O1322" s="1"/>
      <c r="P1322" s="1"/>
      <c r="Q1322" s="1"/>
      <c r="R1322" s="1"/>
      <c r="S1322" s="1"/>
      <c r="T1322" s="1"/>
      <c r="U1322" s="1"/>
      <c r="V1322" s="1"/>
      <c r="W1322" s="1"/>
    </row>
    <row r="1323" spans="1:23" ht="9.75" customHeight="1">
      <c r="A1323" s="1"/>
      <c r="B1323" s="1"/>
      <c r="C1323" s="1"/>
      <c r="D1323" s="1"/>
      <c r="E1323" s="1"/>
      <c r="F1323" s="1"/>
      <c r="G1323" s="1"/>
      <c r="H1323" s="1"/>
      <c r="I1323" s="1"/>
      <c r="J1323" s="1"/>
      <c r="K1323" s="1"/>
      <c r="L1323" s="1"/>
      <c r="M1323" s="1"/>
      <c r="N1323" s="1"/>
      <c r="O1323" s="1"/>
      <c r="P1323" s="1"/>
      <c r="Q1323" s="1"/>
      <c r="R1323" s="1"/>
      <c r="S1323" s="1"/>
      <c r="T1323" s="1"/>
      <c r="U1323" s="1"/>
      <c r="V1323" s="1"/>
      <c r="W1323" s="1"/>
    </row>
    <row r="1324" spans="1:23" ht="9.75" customHeight="1">
      <c r="A1324" s="1"/>
      <c r="B1324" s="1"/>
      <c r="C1324" s="1"/>
      <c r="D1324" s="1"/>
      <c r="E1324" s="1"/>
      <c r="F1324" s="1"/>
      <c r="G1324" s="1"/>
      <c r="H1324" s="1"/>
      <c r="I1324" s="1"/>
      <c r="J1324" s="1"/>
      <c r="K1324" s="1"/>
      <c r="L1324" s="1"/>
      <c r="M1324" s="1"/>
      <c r="N1324" s="1"/>
      <c r="O1324" s="1"/>
      <c r="P1324" s="1"/>
      <c r="Q1324" s="1"/>
      <c r="R1324" s="1"/>
      <c r="S1324" s="1"/>
      <c r="T1324" s="1"/>
      <c r="U1324" s="1"/>
      <c r="V1324" s="1"/>
      <c r="W1324" s="1"/>
    </row>
    <row r="1325" spans="1:23" ht="9.75" customHeight="1">
      <c r="A1325" s="1"/>
      <c r="B1325" s="1"/>
      <c r="C1325" s="1"/>
      <c r="D1325" s="1"/>
      <c r="E1325" s="1"/>
      <c r="F1325" s="1"/>
      <c r="G1325" s="1"/>
      <c r="H1325" s="1"/>
      <c r="I1325" s="1"/>
      <c r="J1325" s="1"/>
      <c r="K1325" s="1"/>
      <c r="L1325" s="1"/>
      <c r="M1325" s="1"/>
      <c r="N1325" s="1"/>
      <c r="O1325" s="1"/>
      <c r="P1325" s="1"/>
      <c r="Q1325" s="1"/>
      <c r="R1325" s="1"/>
      <c r="S1325" s="1"/>
      <c r="T1325" s="1"/>
      <c r="U1325" s="1"/>
      <c r="V1325" s="1"/>
      <c r="W1325" s="1"/>
    </row>
    <row r="1326" spans="1:23" ht="9.75" customHeight="1">
      <c r="A1326" s="1"/>
      <c r="B1326" s="1"/>
      <c r="C1326" s="1"/>
      <c r="D1326" s="1"/>
      <c r="E1326" s="1"/>
      <c r="F1326" s="1"/>
      <c r="G1326" s="1"/>
      <c r="H1326" s="1"/>
      <c r="I1326" s="1"/>
      <c r="J1326" s="1"/>
      <c r="K1326" s="1"/>
      <c r="L1326" s="1"/>
      <c r="M1326" s="1"/>
      <c r="N1326" s="1"/>
      <c r="O1326" s="1"/>
      <c r="P1326" s="1"/>
      <c r="Q1326" s="1"/>
      <c r="R1326" s="1"/>
      <c r="S1326" s="1"/>
      <c r="T1326" s="1"/>
      <c r="U1326" s="1"/>
      <c r="V1326" s="1"/>
      <c r="W1326" s="1"/>
    </row>
    <row r="1327" spans="1:23" ht="9.75" customHeight="1">
      <c r="A1327" s="1"/>
      <c r="B1327" s="1"/>
      <c r="C1327" s="1"/>
      <c r="D1327" s="1"/>
      <c r="E1327" s="1"/>
      <c r="F1327" s="1"/>
      <c r="G1327" s="1"/>
      <c r="H1327" s="1"/>
      <c r="I1327" s="1"/>
      <c r="J1327" s="1"/>
      <c r="K1327" s="1"/>
      <c r="L1327" s="1"/>
      <c r="M1327" s="1"/>
      <c r="N1327" s="1"/>
      <c r="O1327" s="1"/>
      <c r="P1327" s="1"/>
      <c r="Q1327" s="1"/>
      <c r="R1327" s="1"/>
      <c r="S1327" s="1"/>
      <c r="T1327" s="1"/>
      <c r="U1327" s="1"/>
      <c r="V1327" s="1"/>
      <c r="W1327" s="1"/>
    </row>
    <row r="1328" spans="1:23" ht="9.75" customHeight="1">
      <c r="A1328" s="1"/>
      <c r="B1328" s="1"/>
      <c r="C1328" s="1"/>
      <c r="D1328" s="1"/>
      <c r="E1328" s="1"/>
      <c r="F1328" s="1"/>
      <c r="G1328" s="1"/>
      <c r="H1328" s="1"/>
      <c r="I1328" s="1"/>
      <c r="J1328" s="1"/>
      <c r="K1328" s="1"/>
      <c r="L1328" s="1"/>
      <c r="M1328" s="1"/>
      <c r="N1328" s="1"/>
      <c r="O1328" s="1"/>
      <c r="P1328" s="1"/>
      <c r="Q1328" s="1"/>
      <c r="R1328" s="1"/>
      <c r="S1328" s="1"/>
      <c r="T1328" s="1"/>
      <c r="U1328" s="1"/>
      <c r="V1328" s="1"/>
      <c r="W1328" s="1"/>
    </row>
    <row r="1329" spans="1:23" ht="9.75" customHeight="1">
      <c r="A1329" s="1"/>
      <c r="B1329" s="1"/>
      <c r="C1329" s="1"/>
      <c r="D1329" s="1"/>
      <c r="E1329" s="1"/>
      <c r="F1329" s="1"/>
      <c r="G1329" s="1"/>
      <c r="H1329" s="1"/>
      <c r="I1329" s="1"/>
      <c r="J1329" s="1"/>
      <c r="K1329" s="1"/>
      <c r="L1329" s="1"/>
      <c r="M1329" s="1"/>
      <c r="N1329" s="1"/>
      <c r="O1329" s="1"/>
      <c r="P1329" s="1"/>
      <c r="Q1329" s="1"/>
      <c r="R1329" s="1"/>
      <c r="S1329" s="1"/>
      <c r="T1329" s="1"/>
      <c r="U1329" s="1"/>
      <c r="V1329" s="1"/>
      <c r="W1329" s="1"/>
    </row>
    <row r="1330" spans="1:23" ht="9.75" customHeight="1">
      <c r="A1330" s="1"/>
      <c r="B1330" s="1"/>
      <c r="C1330" s="1"/>
      <c r="D1330" s="1"/>
      <c r="E1330" s="1"/>
      <c r="F1330" s="1"/>
      <c r="G1330" s="1"/>
      <c r="H1330" s="1"/>
      <c r="I1330" s="1"/>
      <c r="J1330" s="1"/>
      <c r="K1330" s="1"/>
      <c r="L1330" s="1"/>
      <c r="M1330" s="1"/>
      <c r="N1330" s="1"/>
      <c r="O1330" s="1"/>
      <c r="P1330" s="1"/>
      <c r="Q1330" s="1"/>
      <c r="R1330" s="1"/>
      <c r="S1330" s="1"/>
      <c r="T1330" s="1"/>
      <c r="U1330" s="1"/>
      <c r="V1330" s="1"/>
      <c r="W1330" s="1"/>
    </row>
    <row r="1331" spans="1:23" ht="9.75" customHeight="1">
      <c r="A1331" s="1"/>
      <c r="B1331" s="1"/>
      <c r="C1331" s="1"/>
      <c r="D1331" s="1"/>
      <c r="E1331" s="1"/>
      <c r="F1331" s="1"/>
      <c r="G1331" s="1"/>
      <c r="H1331" s="1"/>
      <c r="I1331" s="1"/>
      <c r="J1331" s="1"/>
      <c r="K1331" s="1"/>
      <c r="L1331" s="1"/>
      <c r="M1331" s="1"/>
      <c r="N1331" s="1"/>
      <c r="O1331" s="1"/>
      <c r="P1331" s="1"/>
      <c r="Q1331" s="1"/>
      <c r="R1331" s="1"/>
      <c r="S1331" s="1"/>
      <c r="T1331" s="1"/>
      <c r="U1331" s="1"/>
      <c r="V1331" s="1"/>
      <c r="W1331" s="1"/>
    </row>
    <row r="1332" spans="1:23" ht="9.75" customHeight="1">
      <c r="A1332" s="1"/>
      <c r="B1332" s="1"/>
      <c r="C1332" s="1"/>
      <c r="D1332" s="1"/>
      <c r="E1332" s="1"/>
      <c r="F1332" s="1"/>
      <c r="G1332" s="1"/>
      <c r="H1332" s="1"/>
      <c r="I1332" s="1"/>
      <c r="J1332" s="1"/>
      <c r="K1332" s="1"/>
      <c r="L1332" s="1"/>
      <c r="M1332" s="1"/>
      <c r="N1332" s="1"/>
      <c r="O1332" s="1"/>
      <c r="P1332" s="1"/>
      <c r="Q1332" s="1"/>
      <c r="R1332" s="1"/>
      <c r="S1332" s="1"/>
      <c r="T1332" s="1"/>
      <c r="U1332" s="1"/>
      <c r="V1332" s="1"/>
      <c r="W1332" s="1"/>
    </row>
    <row r="1333" spans="1:23" ht="9.75" customHeight="1">
      <c r="A1333" s="1"/>
      <c r="B1333" s="1"/>
      <c r="C1333" s="1"/>
      <c r="D1333" s="1"/>
      <c r="E1333" s="1"/>
      <c r="F1333" s="1"/>
      <c r="G1333" s="1"/>
      <c r="H1333" s="1"/>
      <c r="I1333" s="1"/>
      <c r="J1333" s="1"/>
      <c r="K1333" s="1"/>
      <c r="L1333" s="1"/>
      <c r="M1333" s="1"/>
      <c r="N1333" s="1"/>
      <c r="O1333" s="1"/>
      <c r="P1333" s="1"/>
      <c r="Q1333" s="1"/>
      <c r="R1333" s="1"/>
      <c r="S1333" s="1"/>
      <c r="T1333" s="1"/>
      <c r="U1333" s="1"/>
      <c r="V1333" s="1"/>
      <c r="W1333" s="1"/>
    </row>
    <row r="1334" spans="1:23" ht="9.75" customHeight="1">
      <c r="A1334" s="1"/>
      <c r="B1334" s="1"/>
      <c r="C1334" s="1"/>
      <c r="D1334" s="1"/>
      <c r="E1334" s="1"/>
      <c r="F1334" s="1"/>
      <c r="G1334" s="1"/>
      <c r="H1334" s="1"/>
      <c r="I1334" s="1"/>
      <c r="J1334" s="1"/>
      <c r="K1334" s="1"/>
      <c r="L1334" s="1"/>
      <c r="M1334" s="1"/>
      <c r="N1334" s="1"/>
      <c r="O1334" s="1"/>
      <c r="P1334" s="1"/>
      <c r="Q1334" s="1"/>
      <c r="R1334" s="1"/>
      <c r="S1334" s="1"/>
      <c r="T1334" s="1"/>
      <c r="U1334" s="1"/>
      <c r="V1334" s="1"/>
      <c r="W1334" s="1"/>
    </row>
    <row r="1335" spans="1:23" ht="9.75" customHeight="1">
      <c r="A1335" s="1"/>
      <c r="B1335" s="1"/>
      <c r="C1335" s="1"/>
      <c r="D1335" s="1"/>
      <c r="E1335" s="1"/>
      <c r="F1335" s="1"/>
      <c r="G1335" s="1"/>
      <c r="H1335" s="1"/>
      <c r="I1335" s="1"/>
      <c r="J1335" s="1"/>
      <c r="K1335" s="1"/>
      <c r="L1335" s="1"/>
      <c r="M1335" s="1"/>
      <c r="N1335" s="1"/>
      <c r="O1335" s="1"/>
      <c r="P1335" s="1"/>
      <c r="Q1335" s="1"/>
      <c r="R1335" s="1"/>
      <c r="S1335" s="1"/>
      <c r="T1335" s="1"/>
      <c r="U1335" s="1"/>
      <c r="V1335" s="1"/>
      <c r="W1335" s="1"/>
    </row>
    <row r="1336" spans="1:23" ht="9.75" customHeight="1">
      <c r="A1336" s="1"/>
      <c r="B1336" s="1"/>
      <c r="C1336" s="1"/>
      <c r="D1336" s="1"/>
      <c r="E1336" s="1"/>
      <c r="F1336" s="1"/>
      <c r="G1336" s="1"/>
      <c r="H1336" s="1"/>
      <c r="I1336" s="1"/>
      <c r="J1336" s="1"/>
      <c r="K1336" s="1"/>
      <c r="L1336" s="1"/>
      <c r="M1336" s="1"/>
      <c r="N1336" s="1"/>
      <c r="O1336" s="1"/>
      <c r="P1336" s="1"/>
      <c r="Q1336" s="1"/>
      <c r="R1336" s="1"/>
      <c r="S1336" s="1"/>
      <c r="T1336" s="1"/>
      <c r="U1336" s="1"/>
      <c r="V1336" s="1"/>
      <c r="W1336" s="1"/>
    </row>
    <row r="1337" spans="1:23" ht="9.75" customHeight="1">
      <c r="A1337" s="1"/>
      <c r="B1337" s="1"/>
      <c r="C1337" s="1"/>
      <c r="D1337" s="1"/>
      <c r="E1337" s="1"/>
      <c r="F1337" s="1"/>
      <c r="G1337" s="1"/>
      <c r="H1337" s="1"/>
      <c r="I1337" s="1"/>
      <c r="J1337" s="1"/>
      <c r="K1337" s="1"/>
      <c r="L1337" s="1"/>
      <c r="M1337" s="1"/>
      <c r="N1337" s="1"/>
      <c r="O1337" s="1"/>
      <c r="P1337" s="1"/>
      <c r="Q1337" s="1"/>
      <c r="R1337" s="1"/>
      <c r="S1337" s="1"/>
      <c r="T1337" s="1"/>
      <c r="U1337" s="1"/>
      <c r="V1337" s="1"/>
      <c r="W1337" s="1"/>
    </row>
    <row r="1338" spans="1:23" ht="9.75" customHeight="1">
      <c r="A1338" s="1"/>
      <c r="B1338" s="1"/>
      <c r="C1338" s="1"/>
      <c r="D1338" s="1"/>
      <c r="E1338" s="1"/>
      <c r="F1338" s="1"/>
      <c r="G1338" s="1"/>
      <c r="H1338" s="1"/>
      <c r="I1338" s="1"/>
      <c r="J1338" s="1"/>
      <c r="K1338" s="1"/>
      <c r="L1338" s="1"/>
      <c r="M1338" s="1"/>
      <c r="N1338" s="1"/>
      <c r="O1338" s="1"/>
      <c r="P1338" s="1"/>
      <c r="Q1338" s="1"/>
      <c r="R1338" s="1"/>
      <c r="S1338" s="1"/>
      <c r="T1338" s="1"/>
      <c r="U1338" s="1"/>
      <c r="V1338" s="1"/>
      <c r="W1338" s="1"/>
    </row>
    <row r="1339" spans="1:23" ht="9.75" customHeight="1">
      <c r="A1339" s="1"/>
      <c r="B1339" s="1"/>
      <c r="C1339" s="1"/>
      <c r="D1339" s="1"/>
      <c r="E1339" s="1"/>
      <c r="F1339" s="1"/>
      <c r="G1339" s="1"/>
      <c r="H1339" s="1"/>
      <c r="I1339" s="1"/>
      <c r="J1339" s="1"/>
      <c r="K1339" s="1"/>
      <c r="L1339" s="1"/>
      <c r="M1339" s="1"/>
      <c r="N1339" s="1"/>
      <c r="O1339" s="1"/>
      <c r="P1339" s="1"/>
      <c r="Q1339" s="1"/>
      <c r="R1339" s="1"/>
      <c r="S1339" s="1"/>
      <c r="T1339" s="1"/>
      <c r="U1339" s="1"/>
      <c r="V1339" s="1"/>
      <c r="W1339" s="1"/>
    </row>
    <row r="1340" spans="1:23" ht="9.75" customHeight="1">
      <c r="A1340" s="1"/>
      <c r="B1340" s="1"/>
      <c r="C1340" s="1"/>
      <c r="D1340" s="1"/>
      <c r="E1340" s="1"/>
      <c r="F1340" s="1"/>
      <c r="G1340" s="1"/>
      <c r="H1340" s="1"/>
      <c r="I1340" s="1"/>
      <c r="J1340" s="1"/>
      <c r="K1340" s="1"/>
      <c r="L1340" s="1"/>
      <c r="M1340" s="1"/>
      <c r="N1340" s="1"/>
      <c r="O1340" s="1"/>
      <c r="P1340" s="1"/>
      <c r="Q1340" s="1"/>
      <c r="R1340" s="1"/>
      <c r="S1340" s="1"/>
      <c r="T1340" s="1"/>
      <c r="U1340" s="1"/>
      <c r="V1340" s="1"/>
      <c r="W1340" s="1"/>
    </row>
    <row r="1341" spans="1:23" ht="9.75" customHeight="1">
      <c r="A1341" s="1"/>
      <c r="B1341" s="1"/>
      <c r="C1341" s="1"/>
      <c r="D1341" s="1"/>
      <c r="E1341" s="1"/>
      <c r="F1341" s="1"/>
      <c r="G1341" s="1"/>
      <c r="H1341" s="1"/>
      <c r="I1341" s="1"/>
      <c r="J1341" s="1"/>
      <c r="K1341" s="1"/>
      <c r="L1341" s="1"/>
      <c r="M1341" s="1"/>
      <c r="N1341" s="1"/>
      <c r="O1341" s="1"/>
      <c r="P1341" s="1"/>
      <c r="Q1341" s="1"/>
      <c r="R1341" s="1"/>
      <c r="S1341" s="1"/>
      <c r="T1341" s="1"/>
      <c r="U1341" s="1"/>
      <c r="V1341" s="1"/>
      <c r="W1341" s="1"/>
    </row>
    <row r="1342" spans="1:23" ht="9.75" customHeight="1">
      <c r="A1342" s="1"/>
      <c r="B1342" s="1"/>
      <c r="C1342" s="1"/>
      <c r="D1342" s="1"/>
      <c r="E1342" s="1"/>
      <c r="F1342" s="1"/>
      <c r="G1342" s="1"/>
      <c r="H1342" s="1"/>
      <c r="I1342" s="1"/>
      <c r="J1342" s="1"/>
      <c r="K1342" s="1"/>
      <c r="L1342" s="1"/>
      <c r="M1342" s="1"/>
      <c r="N1342" s="1"/>
      <c r="O1342" s="1"/>
      <c r="P1342" s="1"/>
      <c r="Q1342" s="1"/>
      <c r="R1342" s="1"/>
      <c r="S1342" s="1"/>
      <c r="T1342" s="1"/>
      <c r="U1342" s="1"/>
      <c r="V1342" s="1"/>
      <c r="W1342" s="1"/>
    </row>
    <row r="1343" spans="1:23" ht="9.75" customHeight="1">
      <c r="A1343" s="1"/>
      <c r="B1343" s="1"/>
      <c r="C1343" s="1"/>
      <c r="D1343" s="1"/>
      <c r="E1343" s="1"/>
      <c r="F1343" s="1"/>
      <c r="G1343" s="1"/>
      <c r="H1343" s="1"/>
      <c r="I1343" s="1"/>
      <c r="J1343" s="1"/>
      <c r="K1343" s="1"/>
      <c r="L1343" s="1"/>
      <c r="M1343" s="1"/>
      <c r="N1343" s="1"/>
      <c r="O1343" s="1"/>
      <c r="P1343" s="1"/>
      <c r="Q1343" s="1"/>
      <c r="R1343" s="1"/>
      <c r="S1343" s="1"/>
      <c r="T1343" s="1"/>
      <c r="U1343" s="1"/>
      <c r="V1343" s="1"/>
      <c r="W1343" s="1"/>
    </row>
    <row r="1344" spans="1:23" ht="9.75" customHeight="1">
      <c r="A1344" s="1"/>
      <c r="B1344" s="1"/>
      <c r="C1344" s="1"/>
      <c r="D1344" s="1"/>
      <c r="E1344" s="1"/>
      <c r="F1344" s="1"/>
      <c r="G1344" s="1"/>
      <c r="H1344" s="1"/>
      <c r="I1344" s="1"/>
      <c r="J1344" s="1"/>
      <c r="K1344" s="1"/>
      <c r="L1344" s="1"/>
      <c r="M1344" s="1"/>
      <c r="N1344" s="1"/>
      <c r="O1344" s="1"/>
      <c r="P1344" s="1"/>
      <c r="Q1344" s="1"/>
      <c r="R1344" s="1"/>
      <c r="S1344" s="1"/>
      <c r="T1344" s="1"/>
      <c r="U1344" s="1"/>
      <c r="V1344" s="1"/>
      <c r="W1344" s="1"/>
    </row>
    <row r="1345" spans="1:23" ht="9.75" customHeight="1">
      <c r="A1345" s="1"/>
      <c r="B1345" s="1"/>
      <c r="C1345" s="1"/>
      <c r="D1345" s="1"/>
      <c r="E1345" s="1"/>
      <c r="F1345" s="1"/>
      <c r="G1345" s="1"/>
      <c r="H1345" s="1"/>
      <c r="I1345" s="1"/>
      <c r="J1345" s="1"/>
      <c r="K1345" s="1"/>
      <c r="L1345" s="1"/>
      <c r="M1345" s="1"/>
      <c r="N1345" s="1"/>
      <c r="O1345" s="1"/>
      <c r="P1345" s="1"/>
      <c r="Q1345" s="1"/>
      <c r="R1345" s="1"/>
      <c r="S1345" s="1"/>
      <c r="T1345" s="1"/>
      <c r="U1345" s="1"/>
      <c r="V1345" s="1"/>
      <c r="W1345" s="1"/>
    </row>
    <row r="1346" spans="1:23" ht="9.75" customHeight="1">
      <c r="A1346" s="1"/>
      <c r="B1346" s="1"/>
      <c r="C1346" s="1"/>
      <c r="D1346" s="1"/>
      <c r="E1346" s="1"/>
      <c r="F1346" s="1"/>
      <c r="G1346" s="1"/>
      <c r="H1346" s="1"/>
      <c r="I1346" s="1"/>
      <c r="J1346" s="1"/>
      <c r="K1346" s="1"/>
      <c r="L1346" s="1"/>
      <c r="M1346" s="1"/>
      <c r="N1346" s="1"/>
      <c r="O1346" s="1"/>
      <c r="P1346" s="1"/>
      <c r="Q1346" s="1"/>
      <c r="R1346" s="1"/>
      <c r="S1346" s="1"/>
      <c r="T1346" s="1"/>
      <c r="U1346" s="1"/>
      <c r="V1346" s="1"/>
      <c r="W1346" s="1"/>
    </row>
    <row r="1347" spans="1:23" ht="9.75" customHeight="1">
      <c r="A1347" s="1"/>
      <c r="B1347" s="1"/>
      <c r="C1347" s="1"/>
      <c r="D1347" s="1"/>
      <c r="E1347" s="1"/>
      <c r="F1347" s="1"/>
      <c r="G1347" s="1"/>
      <c r="H1347" s="1"/>
      <c r="I1347" s="1"/>
      <c r="J1347" s="1"/>
      <c r="K1347" s="1"/>
      <c r="L1347" s="1"/>
      <c r="M1347" s="1"/>
      <c r="N1347" s="1"/>
      <c r="O1347" s="1"/>
      <c r="P1347" s="1"/>
      <c r="Q1347" s="1"/>
      <c r="R1347" s="1"/>
      <c r="S1347" s="1"/>
      <c r="T1347" s="1"/>
      <c r="U1347" s="1"/>
      <c r="V1347" s="1"/>
      <c r="W1347" s="1"/>
    </row>
    <row r="1348" spans="1:23" ht="9.75" customHeight="1">
      <c r="A1348" s="1"/>
      <c r="B1348" s="1"/>
      <c r="C1348" s="1"/>
      <c r="D1348" s="1"/>
      <c r="E1348" s="1"/>
      <c r="F1348" s="1"/>
      <c r="G1348" s="1"/>
      <c r="H1348" s="1"/>
      <c r="I1348" s="1"/>
      <c r="J1348" s="1"/>
      <c r="K1348" s="1"/>
      <c r="L1348" s="1"/>
      <c r="M1348" s="1"/>
      <c r="N1348" s="1"/>
      <c r="O1348" s="1"/>
      <c r="P1348" s="1"/>
      <c r="Q1348" s="1"/>
      <c r="R1348" s="1"/>
      <c r="S1348" s="1"/>
      <c r="T1348" s="1"/>
      <c r="U1348" s="1"/>
      <c r="V1348" s="1"/>
      <c r="W1348" s="1"/>
    </row>
    <row r="1349" spans="1:23" ht="9.75" customHeight="1">
      <c r="A1349" s="1"/>
      <c r="B1349" s="1"/>
      <c r="C1349" s="1"/>
      <c r="D1349" s="1"/>
      <c r="E1349" s="1"/>
      <c r="F1349" s="1"/>
      <c r="G1349" s="1"/>
      <c r="H1349" s="1"/>
      <c r="I1349" s="1"/>
      <c r="J1349" s="1"/>
      <c r="K1349" s="1"/>
      <c r="L1349" s="1"/>
      <c r="M1349" s="1"/>
      <c r="N1349" s="1"/>
      <c r="O1349" s="1"/>
      <c r="P1349" s="1"/>
      <c r="Q1349" s="1"/>
      <c r="R1349" s="1"/>
      <c r="S1349" s="1"/>
      <c r="T1349" s="1"/>
      <c r="U1349" s="1"/>
      <c r="V1349" s="1"/>
      <c r="W1349" s="1"/>
    </row>
    <row r="1350" spans="1:23" ht="9.75" customHeight="1">
      <c r="A1350" s="1"/>
      <c r="B1350" s="1"/>
      <c r="C1350" s="1"/>
      <c r="D1350" s="1"/>
      <c r="E1350" s="1"/>
      <c r="F1350" s="1"/>
      <c r="G1350" s="1"/>
      <c r="H1350" s="1"/>
      <c r="I1350" s="1"/>
      <c r="J1350" s="1"/>
      <c r="K1350" s="1"/>
      <c r="L1350" s="1"/>
      <c r="M1350" s="1"/>
      <c r="N1350" s="1"/>
      <c r="O1350" s="1"/>
      <c r="P1350" s="1"/>
      <c r="Q1350" s="1"/>
      <c r="R1350" s="1"/>
      <c r="S1350" s="1"/>
      <c r="T1350" s="1"/>
      <c r="U1350" s="1"/>
      <c r="V1350" s="1"/>
      <c r="W1350" s="1"/>
    </row>
    <row r="1351" spans="1:23" ht="9.75" customHeight="1">
      <c r="A1351" s="1"/>
      <c r="B1351" s="1"/>
      <c r="C1351" s="1"/>
      <c r="D1351" s="1"/>
      <c r="E1351" s="1"/>
      <c r="F1351" s="1"/>
      <c r="G1351" s="1"/>
      <c r="H1351" s="1"/>
      <c r="I1351" s="1"/>
      <c r="J1351" s="1"/>
      <c r="K1351" s="1"/>
      <c r="L1351" s="1"/>
      <c r="M1351" s="1"/>
      <c r="N1351" s="1"/>
      <c r="O1351" s="1"/>
      <c r="P1351" s="1"/>
      <c r="Q1351" s="1"/>
      <c r="R1351" s="1"/>
      <c r="S1351" s="1"/>
      <c r="T1351" s="1"/>
      <c r="U1351" s="1"/>
      <c r="V1351" s="1"/>
      <c r="W1351" s="1"/>
    </row>
    <row r="1352" spans="1:23" ht="9.75" customHeight="1">
      <c r="A1352" s="1"/>
      <c r="B1352" s="1"/>
      <c r="C1352" s="1"/>
      <c r="D1352" s="1"/>
      <c r="E1352" s="1"/>
      <c r="F1352" s="1"/>
      <c r="G1352" s="1"/>
      <c r="H1352" s="1"/>
      <c r="I1352" s="1"/>
      <c r="J1352" s="1"/>
      <c r="K1352" s="1"/>
      <c r="L1352" s="1"/>
      <c r="M1352" s="1"/>
      <c r="N1352" s="1"/>
      <c r="O1352" s="1"/>
      <c r="P1352" s="1"/>
      <c r="Q1352" s="1"/>
      <c r="R1352" s="1"/>
      <c r="S1352" s="1"/>
      <c r="T1352" s="1"/>
      <c r="U1352" s="1"/>
      <c r="V1352" s="1"/>
      <c r="W1352" s="1"/>
    </row>
    <row r="1353" spans="1:23" ht="9.75" customHeight="1">
      <c r="A1353" s="1"/>
      <c r="B1353" s="1"/>
      <c r="C1353" s="1"/>
      <c r="D1353" s="1"/>
      <c r="E1353" s="1"/>
      <c r="F1353" s="1"/>
      <c r="G1353" s="1"/>
      <c r="H1353" s="1"/>
      <c r="I1353" s="1"/>
      <c r="J1353" s="1"/>
      <c r="K1353" s="1"/>
      <c r="L1353" s="1"/>
      <c r="M1353" s="1"/>
      <c r="N1353" s="1"/>
      <c r="O1353" s="1"/>
      <c r="P1353" s="1"/>
      <c r="Q1353" s="1"/>
      <c r="R1353" s="1"/>
      <c r="S1353" s="1"/>
      <c r="T1353" s="1"/>
      <c r="U1353" s="1"/>
      <c r="V1353" s="1"/>
      <c r="W1353" s="1"/>
    </row>
    <row r="1354" spans="1:23" ht="9.75" customHeight="1">
      <c r="A1354" s="1"/>
      <c r="B1354" s="1"/>
      <c r="C1354" s="1"/>
      <c r="D1354" s="1"/>
      <c r="E1354" s="1"/>
      <c r="F1354" s="1"/>
      <c r="G1354" s="1"/>
      <c r="H1354" s="1"/>
      <c r="I1354" s="1"/>
      <c r="J1354" s="1"/>
      <c r="K1354" s="1"/>
      <c r="L1354" s="1"/>
      <c r="M1354" s="1"/>
      <c r="N1354" s="1"/>
      <c r="O1354" s="1"/>
      <c r="P1354" s="1"/>
      <c r="Q1354" s="1"/>
      <c r="R1354" s="1"/>
      <c r="S1354" s="1"/>
      <c r="T1354" s="1"/>
      <c r="U1354" s="1"/>
      <c r="V1354" s="1"/>
      <c r="W1354" s="1"/>
    </row>
    <row r="1355" spans="1:23" ht="9.75" customHeight="1">
      <c r="A1355" s="1"/>
      <c r="B1355" s="1"/>
      <c r="C1355" s="1"/>
      <c r="D1355" s="1"/>
      <c r="E1355" s="1"/>
      <c r="F1355" s="1"/>
      <c r="G1355" s="1"/>
      <c r="H1355" s="1"/>
      <c r="I1355" s="1"/>
      <c r="J1355" s="1"/>
      <c r="K1355" s="1"/>
      <c r="L1355" s="1"/>
      <c r="M1355" s="1"/>
      <c r="N1355" s="1"/>
      <c r="O1355" s="1"/>
      <c r="P1355" s="1"/>
      <c r="Q1355" s="1"/>
      <c r="R1355" s="1"/>
      <c r="S1355" s="1"/>
      <c r="T1355" s="1"/>
      <c r="U1355" s="1"/>
      <c r="V1355" s="1"/>
      <c r="W1355" s="1"/>
    </row>
    <row r="1356" spans="1:23" ht="9.75" customHeight="1">
      <c r="A1356" s="1"/>
      <c r="B1356" s="1"/>
      <c r="C1356" s="1"/>
      <c r="D1356" s="1"/>
      <c r="E1356" s="1"/>
      <c r="F1356" s="1"/>
      <c r="G1356" s="1"/>
      <c r="H1356" s="1"/>
      <c r="I1356" s="1"/>
      <c r="J1356" s="1"/>
      <c r="K1356" s="1"/>
      <c r="L1356" s="1"/>
      <c r="M1356" s="1"/>
      <c r="N1356" s="1"/>
      <c r="O1356" s="1"/>
      <c r="P1356" s="1"/>
      <c r="Q1356" s="1"/>
      <c r="R1356" s="1"/>
      <c r="S1356" s="1"/>
      <c r="T1356" s="1"/>
      <c r="U1356" s="1"/>
      <c r="V1356" s="1"/>
      <c r="W1356" s="1"/>
    </row>
    <row r="1357" spans="1:23" ht="9.75" customHeight="1">
      <c r="A1357" s="1"/>
      <c r="B1357" s="1"/>
      <c r="C1357" s="1"/>
      <c r="D1357" s="1"/>
      <c r="E1357" s="1"/>
      <c r="F1357" s="1"/>
      <c r="G1357" s="1"/>
      <c r="H1357" s="1"/>
      <c r="I1357" s="1"/>
      <c r="J1357" s="1"/>
      <c r="K1357" s="1"/>
      <c r="L1357" s="1"/>
      <c r="M1357" s="1"/>
      <c r="N1357" s="1"/>
      <c r="O1357" s="1"/>
      <c r="P1357" s="1"/>
      <c r="Q1357" s="1"/>
      <c r="R1357" s="1"/>
      <c r="S1357" s="1"/>
      <c r="T1357" s="1"/>
      <c r="U1357" s="1"/>
      <c r="V1357" s="1"/>
      <c r="W1357" s="1"/>
    </row>
    <row r="1358" spans="1:23" ht="9.75" customHeight="1">
      <c r="A1358" s="1"/>
      <c r="B1358" s="1"/>
      <c r="C1358" s="1"/>
      <c r="D1358" s="1"/>
      <c r="E1358" s="1"/>
      <c r="F1358" s="1"/>
      <c r="G1358" s="1"/>
      <c r="H1358" s="1"/>
      <c r="I1358" s="1"/>
      <c r="J1358" s="1"/>
      <c r="K1358" s="1"/>
      <c r="L1358" s="1"/>
      <c r="M1358" s="1"/>
      <c r="N1358" s="1"/>
      <c r="O1358" s="1"/>
      <c r="P1358" s="1"/>
      <c r="Q1358" s="1"/>
      <c r="R1358" s="1"/>
      <c r="S1358" s="1"/>
      <c r="T1358" s="1"/>
      <c r="U1358" s="1"/>
      <c r="V1358" s="1"/>
      <c r="W1358" s="1"/>
    </row>
    <row r="1359" spans="1:23" ht="9.75" customHeight="1">
      <c r="A1359" s="1"/>
      <c r="B1359" s="1"/>
      <c r="C1359" s="1"/>
      <c r="D1359" s="1"/>
      <c r="E1359" s="1"/>
      <c r="F1359" s="1"/>
      <c r="G1359" s="1"/>
      <c r="H1359" s="1"/>
      <c r="I1359" s="1"/>
      <c r="J1359" s="1"/>
      <c r="K1359" s="1"/>
      <c r="L1359" s="1"/>
      <c r="M1359" s="1"/>
      <c r="N1359" s="1"/>
      <c r="O1359" s="1"/>
      <c r="P1359" s="1"/>
      <c r="Q1359" s="1"/>
      <c r="R1359" s="1"/>
      <c r="S1359" s="1"/>
      <c r="T1359" s="1"/>
      <c r="U1359" s="1"/>
      <c r="V1359" s="1"/>
      <c r="W1359" s="1"/>
    </row>
    <row r="1360" spans="1:23" ht="9.75" customHeight="1">
      <c r="A1360" s="1"/>
      <c r="B1360" s="1"/>
      <c r="C1360" s="1"/>
      <c r="D1360" s="1"/>
      <c r="E1360" s="1"/>
      <c r="F1360" s="1"/>
      <c r="G1360" s="1"/>
      <c r="H1360" s="1"/>
      <c r="I1360" s="1"/>
      <c r="J1360" s="1"/>
      <c r="K1360" s="1"/>
      <c r="L1360" s="1"/>
      <c r="M1360" s="1"/>
      <c r="N1360" s="1"/>
      <c r="O1360" s="1"/>
      <c r="P1360" s="1"/>
      <c r="Q1360" s="1"/>
      <c r="R1360" s="1"/>
      <c r="S1360" s="1"/>
      <c r="T1360" s="1"/>
      <c r="U1360" s="1"/>
      <c r="V1360" s="1"/>
      <c r="W1360" s="1"/>
    </row>
    <row r="1361" spans="1:23" ht="9.75" customHeight="1">
      <c r="A1361" s="1"/>
      <c r="B1361" s="1"/>
      <c r="C1361" s="1"/>
      <c r="D1361" s="1"/>
      <c r="E1361" s="1"/>
      <c r="F1361" s="1"/>
      <c r="G1361" s="1"/>
      <c r="H1361" s="1"/>
      <c r="I1361" s="1"/>
      <c r="J1361" s="1"/>
      <c r="K1361" s="1"/>
      <c r="L1361" s="1"/>
      <c r="M1361" s="1"/>
      <c r="N1361" s="1"/>
      <c r="O1361" s="1"/>
      <c r="P1361" s="1"/>
      <c r="Q1361" s="1"/>
      <c r="R1361" s="1"/>
      <c r="S1361" s="1"/>
      <c r="T1361" s="1"/>
      <c r="U1361" s="1"/>
      <c r="V1361" s="1"/>
      <c r="W1361" s="1"/>
    </row>
    <row r="1362" spans="1:23" ht="9.75" customHeight="1">
      <c r="A1362" s="1"/>
      <c r="B1362" s="1"/>
      <c r="C1362" s="1"/>
      <c r="D1362" s="1"/>
      <c r="E1362" s="1"/>
      <c r="F1362" s="1"/>
      <c r="G1362" s="1"/>
      <c r="H1362" s="1"/>
      <c r="I1362" s="1"/>
      <c r="J1362" s="1"/>
      <c r="K1362" s="1"/>
      <c r="L1362" s="1"/>
      <c r="M1362" s="1"/>
      <c r="N1362" s="1"/>
      <c r="O1362" s="1"/>
      <c r="P1362" s="1"/>
      <c r="Q1362" s="1"/>
      <c r="R1362" s="1"/>
      <c r="S1362" s="1"/>
      <c r="T1362" s="1"/>
      <c r="U1362" s="1"/>
      <c r="V1362" s="1"/>
      <c r="W1362" s="1"/>
    </row>
    <row r="1363" spans="1:23" ht="9.75" customHeight="1">
      <c r="A1363" s="1"/>
      <c r="B1363" s="1"/>
      <c r="C1363" s="1"/>
      <c r="D1363" s="1"/>
      <c r="E1363" s="1"/>
      <c r="F1363" s="1"/>
      <c r="G1363" s="1"/>
      <c r="H1363" s="1"/>
      <c r="I1363" s="1"/>
      <c r="J1363" s="1"/>
      <c r="K1363" s="1"/>
      <c r="L1363" s="1"/>
      <c r="M1363" s="1"/>
      <c r="N1363" s="1"/>
      <c r="O1363" s="1"/>
      <c r="P1363" s="1"/>
      <c r="Q1363" s="1"/>
      <c r="R1363" s="1"/>
      <c r="S1363" s="1"/>
      <c r="T1363" s="1"/>
      <c r="U1363" s="1"/>
      <c r="V1363" s="1"/>
      <c r="W1363" s="1"/>
    </row>
    <row r="1364" spans="1:23" ht="9.75" customHeight="1">
      <c r="A1364" s="1"/>
      <c r="B1364" s="1"/>
      <c r="C1364" s="1"/>
      <c r="D1364" s="1"/>
      <c r="E1364" s="1"/>
      <c r="F1364" s="1"/>
      <c r="G1364" s="1"/>
      <c r="H1364" s="1"/>
      <c r="I1364" s="1"/>
      <c r="J1364" s="1"/>
      <c r="K1364" s="1"/>
      <c r="L1364" s="1"/>
      <c r="M1364" s="1"/>
      <c r="N1364" s="1"/>
      <c r="O1364" s="1"/>
      <c r="P1364" s="1"/>
      <c r="Q1364" s="1"/>
      <c r="R1364" s="1"/>
      <c r="S1364" s="1"/>
      <c r="T1364" s="1"/>
      <c r="U1364" s="1"/>
      <c r="V1364" s="1"/>
      <c r="W1364" s="1"/>
    </row>
    <row r="1365" spans="1:23" ht="9.75" customHeight="1">
      <c r="A1365" s="1"/>
      <c r="B1365" s="1"/>
      <c r="C1365" s="1"/>
      <c r="D1365" s="1"/>
      <c r="E1365" s="1"/>
      <c r="F1365" s="1"/>
      <c r="G1365" s="1"/>
      <c r="H1365" s="1"/>
      <c r="I1365" s="1"/>
      <c r="J1365" s="1"/>
      <c r="K1365" s="1"/>
      <c r="L1365" s="1"/>
      <c r="M1365" s="1"/>
      <c r="N1365" s="1"/>
      <c r="O1365" s="1"/>
      <c r="P1365" s="1"/>
      <c r="Q1365" s="1"/>
      <c r="R1365" s="1"/>
      <c r="S1365" s="1"/>
      <c r="T1365" s="1"/>
      <c r="U1365" s="1"/>
      <c r="V1365" s="1"/>
      <c r="W1365" s="1"/>
    </row>
    <row r="1366" spans="1:23" ht="9.75" customHeight="1">
      <c r="A1366" s="1"/>
      <c r="B1366" s="1"/>
      <c r="C1366" s="1"/>
      <c r="D1366" s="1"/>
      <c r="E1366" s="1"/>
      <c r="F1366" s="1"/>
      <c r="G1366" s="1"/>
      <c r="H1366" s="1"/>
      <c r="I1366" s="1"/>
      <c r="J1366" s="1"/>
      <c r="K1366" s="1"/>
      <c r="L1366" s="1"/>
      <c r="M1366" s="1"/>
      <c r="N1366" s="1"/>
      <c r="O1366" s="1"/>
      <c r="P1366" s="1"/>
      <c r="Q1366" s="1"/>
      <c r="R1366" s="1"/>
      <c r="S1366" s="1"/>
      <c r="T1366" s="1"/>
      <c r="U1366" s="1"/>
      <c r="V1366" s="1"/>
      <c r="W1366" s="1"/>
    </row>
    <row r="1367" spans="1:23" ht="9.75" customHeight="1">
      <c r="A1367" s="1"/>
      <c r="B1367" s="1"/>
      <c r="C1367" s="1"/>
      <c r="D1367" s="1"/>
      <c r="E1367" s="1"/>
      <c r="F1367" s="1"/>
      <c r="G1367" s="1"/>
      <c r="H1367" s="1"/>
      <c r="I1367" s="1"/>
      <c r="J1367" s="1"/>
      <c r="K1367" s="1"/>
      <c r="L1367" s="1"/>
      <c r="M1367" s="1"/>
      <c r="N1367" s="1"/>
      <c r="O1367" s="1"/>
      <c r="P1367" s="1"/>
      <c r="Q1367" s="1"/>
      <c r="R1367" s="1"/>
      <c r="S1367" s="1"/>
      <c r="T1367" s="1"/>
      <c r="U1367" s="1"/>
      <c r="V1367" s="1"/>
      <c r="W1367" s="1"/>
    </row>
    <row r="1368" spans="1:23" ht="9.75" customHeight="1">
      <c r="A1368" s="1"/>
      <c r="B1368" s="1"/>
      <c r="C1368" s="1"/>
      <c r="D1368" s="1"/>
      <c r="E1368" s="1"/>
      <c r="F1368" s="1"/>
      <c r="G1368" s="1"/>
      <c r="H1368" s="1"/>
      <c r="I1368" s="1"/>
      <c r="J1368" s="1"/>
      <c r="K1368" s="1"/>
      <c r="L1368" s="1"/>
      <c r="M1368" s="1"/>
      <c r="N1368" s="1"/>
      <c r="O1368" s="1"/>
      <c r="P1368" s="1"/>
      <c r="Q1368" s="1"/>
      <c r="R1368" s="1"/>
      <c r="S1368" s="1"/>
      <c r="T1368" s="1"/>
      <c r="U1368" s="1"/>
      <c r="V1368" s="1"/>
      <c r="W1368" s="1"/>
    </row>
    <row r="1369" spans="1:23" ht="9.75" customHeight="1">
      <c r="A1369" s="1"/>
      <c r="B1369" s="1"/>
      <c r="C1369" s="1"/>
      <c r="D1369" s="1"/>
      <c r="E1369" s="1"/>
      <c r="F1369" s="1"/>
      <c r="G1369" s="1"/>
      <c r="H1369" s="1"/>
      <c r="I1369" s="1"/>
      <c r="J1369" s="1"/>
      <c r="K1369" s="1"/>
      <c r="L1369" s="1"/>
      <c r="M1369" s="1"/>
      <c r="N1369" s="1"/>
      <c r="O1369" s="1"/>
      <c r="P1369" s="1"/>
      <c r="Q1369" s="1"/>
      <c r="R1369" s="1"/>
      <c r="S1369" s="1"/>
      <c r="T1369" s="1"/>
      <c r="U1369" s="1"/>
      <c r="V1369" s="1"/>
      <c r="W1369" s="1"/>
    </row>
    <row r="1370" spans="1:23" ht="9.75" customHeight="1">
      <c r="A1370" s="1"/>
      <c r="B1370" s="1"/>
      <c r="C1370" s="1"/>
      <c r="D1370" s="1"/>
      <c r="E1370" s="1"/>
      <c r="F1370" s="1"/>
      <c r="G1370" s="1"/>
      <c r="H1370" s="1"/>
      <c r="I1370" s="1"/>
      <c r="J1370" s="1"/>
      <c r="K1370" s="1"/>
      <c r="L1370" s="1"/>
      <c r="M1370" s="1"/>
      <c r="N1370" s="1"/>
      <c r="O1370" s="1"/>
      <c r="P1370" s="1"/>
      <c r="Q1370" s="1"/>
      <c r="R1370" s="1"/>
      <c r="S1370" s="1"/>
      <c r="T1370" s="1"/>
      <c r="U1370" s="1"/>
      <c r="V1370" s="1"/>
      <c r="W1370" s="1"/>
    </row>
    <row r="1371" spans="1:23" ht="9.75" customHeight="1">
      <c r="A1371" s="1"/>
      <c r="B1371" s="1"/>
      <c r="C1371" s="1"/>
      <c r="D1371" s="1"/>
      <c r="E1371" s="1"/>
      <c r="F1371" s="1"/>
      <c r="G1371" s="1"/>
      <c r="H1371" s="1"/>
      <c r="I1371" s="1"/>
      <c r="J1371" s="1"/>
      <c r="K1371" s="1"/>
      <c r="L1371" s="1"/>
      <c r="M1371" s="1"/>
      <c r="N1371" s="1"/>
      <c r="O1371" s="1"/>
      <c r="P1371" s="1"/>
      <c r="Q1371" s="1"/>
      <c r="R1371" s="1"/>
      <c r="S1371" s="1"/>
      <c r="T1371" s="1"/>
      <c r="U1371" s="1"/>
      <c r="V1371" s="1"/>
      <c r="W1371" s="1"/>
    </row>
    <row r="1372" spans="1:23" ht="9.75" customHeight="1">
      <c r="A1372" s="1"/>
      <c r="B1372" s="1"/>
      <c r="C1372" s="1"/>
      <c r="D1372" s="1"/>
      <c r="E1372" s="1"/>
      <c r="F1372" s="1"/>
      <c r="G1372" s="1"/>
      <c r="H1372" s="1"/>
      <c r="I1372" s="1"/>
      <c r="J1372" s="1"/>
      <c r="K1372" s="1"/>
      <c r="L1372" s="1"/>
      <c r="M1372" s="1"/>
      <c r="N1372" s="1"/>
      <c r="O1372" s="1"/>
      <c r="P1372" s="1"/>
      <c r="Q1372" s="1"/>
      <c r="R1372" s="1"/>
      <c r="S1372" s="1"/>
      <c r="T1372" s="1"/>
      <c r="U1372" s="1"/>
      <c r="V1372" s="1"/>
      <c r="W1372" s="1"/>
    </row>
    <row r="1373" spans="1:23" ht="9.75" customHeight="1">
      <c r="A1373" s="1"/>
      <c r="B1373" s="1"/>
      <c r="C1373" s="1"/>
      <c r="D1373" s="1"/>
      <c r="E1373" s="1"/>
      <c r="F1373" s="1"/>
      <c r="G1373" s="1"/>
      <c r="H1373" s="1"/>
      <c r="I1373" s="1"/>
      <c r="J1373" s="1"/>
      <c r="K1373" s="1"/>
      <c r="L1373" s="1"/>
      <c r="M1373" s="1"/>
      <c r="N1373" s="1"/>
      <c r="O1373" s="1"/>
      <c r="P1373" s="1"/>
      <c r="Q1373" s="1"/>
      <c r="R1373" s="1"/>
      <c r="S1373" s="1"/>
      <c r="T1373" s="1"/>
      <c r="U1373" s="1"/>
      <c r="V1373" s="1"/>
      <c r="W1373" s="1"/>
    </row>
    <row r="1374" spans="1:23" ht="9.75" customHeight="1">
      <c r="A1374" s="1"/>
      <c r="B1374" s="1"/>
      <c r="C1374" s="1"/>
      <c r="D1374" s="1"/>
      <c r="E1374" s="1"/>
      <c r="F1374" s="1"/>
      <c r="G1374" s="1"/>
      <c r="H1374" s="1"/>
      <c r="I1374" s="1"/>
      <c r="J1374" s="1"/>
      <c r="K1374" s="1"/>
      <c r="L1374" s="1"/>
      <c r="M1374" s="1"/>
      <c r="N1374" s="1"/>
      <c r="O1374" s="1"/>
      <c r="P1374" s="1"/>
      <c r="Q1374" s="1"/>
      <c r="R1374" s="1"/>
      <c r="S1374" s="1"/>
      <c r="T1374" s="1"/>
      <c r="U1374" s="1"/>
      <c r="V1374" s="1"/>
      <c r="W1374" s="1"/>
    </row>
    <row r="1375" spans="1:23" ht="9.75" customHeight="1">
      <c r="A1375" s="1"/>
      <c r="B1375" s="1"/>
      <c r="C1375" s="1"/>
      <c r="D1375" s="1"/>
      <c r="E1375" s="1"/>
      <c r="F1375" s="1"/>
      <c r="G1375" s="1"/>
      <c r="H1375" s="1"/>
      <c r="I1375" s="1"/>
      <c r="J1375" s="1"/>
      <c r="K1375" s="1"/>
      <c r="L1375" s="1"/>
      <c r="M1375" s="1"/>
      <c r="N1375" s="1"/>
      <c r="O1375" s="1"/>
      <c r="P1375" s="1"/>
      <c r="Q1375" s="1"/>
      <c r="R1375" s="1"/>
      <c r="S1375" s="1"/>
      <c r="T1375" s="1"/>
      <c r="U1375" s="1"/>
      <c r="V1375" s="1"/>
      <c r="W1375" s="1"/>
    </row>
    <row r="1376" spans="1:23" ht="9.75" customHeight="1">
      <c r="A1376" s="1"/>
      <c r="B1376" s="1"/>
      <c r="C1376" s="1"/>
      <c r="D1376" s="1"/>
      <c r="E1376" s="1"/>
      <c r="F1376" s="1"/>
      <c r="G1376" s="1"/>
      <c r="H1376" s="1"/>
      <c r="I1376" s="1"/>
      <c r="J1376" s="1"/>
      <c r="K1376" s="1"/>
      <c r="L1376" s="1"/>
      <c r="M1376" s="1"/>
      <c r="N1376" s="1"/>
      <c r="O1376" s="1"/>
      <c r="P1376" s="1"/>
      <c r="Q1376" s="1"/>
      <c r="R1376" s="1"/>
      <c r="S1376" s="1"/>
      <c r="T1376" s="1"/>
      <c r="U1376" s="1"/>
      <c r="V1376" s="1"/>
      <c r="W1376" s="1"/>
    </row>
    <row r="1377" spans="1:23" ht="9.75" customHeight="1">
      <c r="A1377" s="1"/>
      <c r="B1377" s="1"/>
      <c r="C1377" s="1"/>
      <c r="D1377" s="1"/>
      <c r="E1377" s="1"/>
      <c r="F1377" s="1"/>
      <c r="G1377" s="1"/>
      <c r="H1377" s="1"/>
      <c r="I1377" s="1"/>
      <c r="J1377" s="1"/>
      <c r="K1377" s="1"/>
      <c r="L1377" s="1"/>
      <c r="M1377" s="1"/>
      <c r="N1377" s="1"/>
      <c r="O1377" s="1"/>
      <c r="P1377" s="1"/>
      <c r="Q1377" s="1"/>
      <c r="R1377" s="1"/>
      <c r="S1377" s="1"/>
      <c r="T1377" s="1"/>
      <c r="U1377" s="1"/>
      <c r="V1377" s="1"/>
      <c r="W1377" s="1"/>
    </row>
    <row r="1378" spans="1:23" ht="9.75" customHeight="1">
      <c r="A1378" s="1"/>
      <c r="B1378" s="1"/>
      <c r="C1378" s="1"/>
      <c r="D1378" s="1"/>
      <c r="E1378" s="1"/>
      <c r="F1378" s="1"/>
      <c r="G1378" s="1"/>
      <c r="H1378" s="1"/>
      <c r="I1378" s="1"/>
      <c r="J1378" s="1"/>
      <c r="K1378" s="1"/>
      <c r="L1378" s="1"/>
      <c r="M1378" s="1"/>
      <c r="N1378" s="1"/>
      <c r="O1378" s="1"/>
      <c r="P1378" s="1"/>
      <c r="Q1378" s="1"/>
      <c r="R1378" s="1"/>
      <c r="S1378" s="1"/>
      <c r="T1378" s="1"/>
      <c r="U1378" s="1"/>
      <c r="V1378" s="1"/>
      <c r="W1378" s="1"/>
    </row>
    <row r="1379" spans="1:23" ht="9.75" customHeight="1">
      <c r="A1379" s="1"/>
      <c r="B1379" s="1"/>
      <c r="C1379" s="1"/>
      <c r="D1379" s="1"/>
      <c r="E1379" s="1"/>
      <c r="F1379" s="1"/>
      <c r="G1379" s="1"/>
      <c r="H1379" s="1"/>
      <c r="I1379" s="1"/>
      <c r="J1379" s="1"/>
      <c r="K1379" s="1"/>
      <c r="L1379" s="1"/>
      <c r="M1379" s="1"/>
      <c r="N1379" s="1"/>
      <c r="O1379" s="1"/>
      <c r="P1379" s="1"/>
      <c r="Q1379" s="1"/>
      <c r="R1379" s="1"/>
      <c r="S1379" s="1"/>
      <c r="T1379" s="1"/>
      <c r="U1379" s="1"/>
      <c r="V1379" s="1"/>
      <c r="W1379" s="1"/>
    </row>
    <row r="1380" spans="1:23" ht="9.75" customHeight="1">
      <c r="A1380" s="1"/>
      <c r="B1380" s="1"/>
      <c r="C1380" s="1"/>
      <c r="D1380" s="1"/>
      <c r="E1380" s="1"/>
      <c r="F1380" s="1"/>
      <c r="G1380" s="1"/>
      <c r="H1380" s="1"/>
      <c r="I1380" s="1"/>
      <c r="J1380" s="1"/>
      <c r="K1380" s="1"/>
      <c r="L1380" s="1"/>
      <c r="M1380" s="1"/>
      <c r="N1380" s="1"/>
      <c r="O1380" s="1"/>
      <c r="P1380" s="1"/>
      <c r="Q1380" s="1"/>
      <c r="R1380" s="1"/>
      <c r="S1380" s="1"/>
      <c r="T1380" s="1"/>
      <c r="U1380" s="1"/>
      <c r="V1380" s="1"/>
      <c r="W1380" s="1"/>
    </row>
    <row r="1381" spans="1:23" ht="9.75" customHeight="1">
      <c r="A1381" s="1"/>
      <c r="B1381" s="1"/>
      <c r="C1381" s="1"/>
      <c r="D1381" s="1"/>
      <c r="E1381" s="1"/>
      <c r="F1381" s="1"/>
      <c r="G1381" s="1"/>
      <c r="H1381" s="1"/>
      <c r="I1381" s="1"/>
      <c r="J1381" s="1"/>
      <c r="K1381" s="1"/>
      <c r="L1381" s="1"/>
      <c r="M1381" s="1"/>
      <c r="N1381" s="1"/>
      <c r="O1381" s="1"/>
      <c r="P1381" s="1"/>
      <c r="Q1381" s="1"/>
      <c r="R1381" s="1"/>
      <c r="S1381" s="1"/>
      <c r="T1381" s="1"/>
      <c r="U1381" s="1"/>
      <c r="V1381" s="1"/>
      <c r="W1381" s="1"/>
    </row>
    <row r="1382" spans="1:23" ht="9.75" customHeight="1">
      <c r="A1382" s="1"/>
      <c r="B1382" s="1"/>
      <c r="C1382" s="1"/>
      <c r="D1382" s="1"/>
      <c r="E1382" s="1"/>
      <c r="F1382" s="1"/>
      <c r="G1382" s="1"/>
      <c r="H1382" s="1"/>
      <c r="I1382" s="1"/>
      <c r="J1382" s="1"/>
      <c r="K1382" s="1"/>
      <c r="L1382" s="1"/>
      <c r="M1382" s="1"/>
      <c r="N1382" s="1"/>
      <c r="O1382" s="1"/>
      <c r="P1382" s="1"/>
      <c r="Q1382" s="1"/>
      <c r="R1382" s="1"/>
      <c r="S1382" s="1"/>
      <c r="T1382" s="1"/>
      <c r="U1382" s="1"/>
      <c r="V1382" s="1"/>
      <c r="W1382" s="1"/>
    </row>
    <row r="1383" spans="1:23" ht="9.75" customHeight="1">
      <c r="A1383" s="1"/>
      <c r="B1383" s="1"/>
      <c r="C1383" s="1"/>
      <c r="D1383" s="1"/>
      <c r="E1383" s="1"/>
      <c r="F1383" s="1"/>
      <c r="G1383" s="1"/>
      <c r="H1383" s="1"/>
      <c r="I1383" s="1"/>
      <c r="J1383" s="1"/>
      <c r="K1383" s="1"/>
      <c r="L1383" s="1"/>
      <c r="M1383" s="1"/>
      <c r="N1383" s="1"/>
      <c r="O1383" s="1"/>
      <c r="P1383" s="1"/>
      <c r="Q1383" s="1"/>
      <c r="R1383" s="1"/>
      <c r="S1383" s="1"/>
      <c r="T1383" s="1"/>
      <c r="U1383" s="1"/>
      <c r="V1383" s="1"/>
      <c r="W1383" s="1"/>
    </row>
    <row r="1384" spans="1:23" ht="9.75" customHeight="1">
      <c r="A1384" s="1"/>
      <c r="B1384" s="1"/>
      <c r="C1384" s="1"/>
      <c r="D1384" s="1"/>
      <c r="E1384" s="1"/>
      <c r="F1384" s="1"/>
      <c r="G1384" s="1"/>
      <c r="H1384" s="1"/>
      <c r="I1384" s="1"/>
      <c r="J1384" s="1"/>
      <c r="K1384" s="1"/>
      <c r="L1384" s="1"/>
      <c r="M1384" s="1"/>
      <c r="N1384" s="1"/>
      <c r="O1384" s="1"/>
      <c r="P1384" s="1"/>
      <c r="Q1384" s="1"/>
      <c r="R1384" s="1"/>
      <c r="S1384" s="1"/>
      <c r="T1384" s="1"/>
      <c r="U1384" s="1"/>
      <c r="V1384" s="1"/>
      <c r="W1384" s="1"/>
    </row>
    <row r="1385" spans="1:23" ht="9.75" customHeight="1">
      <c r="A1385" s="1"/>
      <c r="B1385" s="1"/>
      <c r="C1385" s="1"/>
      <c r="D1385" s="1"/>
      <c r="E1385" s="1"/>
      <c r="F1385" s="1"/>
      <c r="G1385" s="1"/>
      <c r="H1385" s="1"/>
      <c r="I1385" s="1"/>
      <c r="J1385" s="1"/>
      <c r="K1385" s="1"/>
      <c r="L1385" s="1"/>
      <c r="M1385" s="1"/>
      <c r="N1385" s="1"/>
      <c r="O1385" s="1"/>
      <c r="P1385" s="1"/>
      <c r="Q1385" s="1"/>
      <c r="R1385" s="1"/>
      <c r="S1385" s="1"/>
      <c r="T1385" s="1"/>
      <c r="U1385" s="1"/>
      <c r="V1385" s="1"/>
      <c r="W1385" s="1"/>
    </row>
    <row r="1386" spans="1:23" ht="9.75" customHeight="1">
      <c r="A1386" s="1"/>
      <c r="B1386" s="1"/>
      <c r="C1386" s="1"/>
      <c r="D1386" s="1"/>
      <c r="E1386" s="1"/>
      <c r="F1386" s="1"/>
      <c r="G1386" s="1"/>
      <c r="H1386" s="1"/>
      <c r="I1386" s="1"/>
      <c r="J1386" s="1"/>
      <c r="K1386" s="1"/>
      <c r="L1386" s="1"/>
      <c r="M1386" s="1"/>
      <c r="N1386" s="1"/>
      <c r="O1386" s="1"/>
      <c r="P1386" s="1"/>
      <c r="Q1386" s="1"/>
      <c r="R1386" s="1"/>
      <c r="S1386" s="1"/>
      <c r="T1386" s="1"/>
      <c r="U1386" s="1"/>
      <c r="V1386" s="1"/>
      <c r="W1386" s="1"/>
    </row>
    <row r="1387" spans="1:23" ht="9.75" customHeight="1">
      <c r="A1387" s="1"/>
      <c r="B1387" s="1"/>
      <c r="C1387" s="1"/>
      <c r="D1387" s="1"/>
      <c r="E1387" s="1"/>
      <c r="F1387" s="1"/>
      <c r="G1387" s="1"/>
      <c r="H1387" s="1"/>
      <c r="I1387" s="1"/>
      <c r="J1387" s="1"/>
      <c r="K1387" s="1"/>
      <c r="L1387" s="1"/>
      <c r="M1387" s="1"/>
      <c r="N1387" s="1"/>
      <c r="O1387" s="1"/>
      <c r="P1387" s="1"/>
      <c r="Q1387" s="1"/>
      <c r="R1387" s="1"/>
      <c r="S1387" s="1"/>
      <c r="T1387" s="1"/>
      <c r="U1387" s="1"/>
      <c r="V1387" s="1"/>
      <c r="W1387" s="1"/>
    </row>
    <row r="1388" spans="1:23" ht="9.75" customHeight="1">
      <c r="A1388" s="1"/>
      <c r="B1388" s="1"/>
      <c r="C1388" s="1"/>
      <c r="D1388" s="1"/>
      <c r="E1388" s="1"/>
      <c r="F1388" s="1"/>
      <c r="G1388" s="1"/>
      <c r="H1388" s="1"/>
      <c r="I1388" s="1"/>
      <c r="J1388" s="1"/>
      <c r="K1388" s="1"/>
      <c r="L1388" s="1"/>
      <c r="M1388" s="1"/>
      <c r="N1388" s="1"/>
      <c r="O1388" s="1"/>
      <c r="P1388" s="1"/>
      <c r="Q1388" s="1"/>
      <c r="R1388" s="1"/>
      <c r="S1388" s="1"/>
      <c r="T1388" s="1"/>
      <c r="U1388" s="1"/>
      <c r="V1388" s="1"/>
      <c r="W1388" s="1"/>
    </row>
    <row r="1389" spans="1:23" ht="9.75" customHeight="1">
      <c r="A1389" s="1"/>
      <c r="B1389" s="1"/>
      <c r="C1389" s="1"/>
      <c r="D1389" s="1"/>
      <c r="E1389" s="1"/>
      <c r="F1389" s="1"/>
      <c r="G1389" s="1"/>
      <c r="H1389" s="1"/>
      <c r="I1389" s="1"/>
      <c r="J1389" s="1"/>
      <c r="K1389" s="1"/>
      <c r="L1389" s="1"/>
      <c r="M1389" s="1"/>
      <c r="N1389" s="1"/>
      <c r="O1389" s="1"/>
      <c r="P1389" s="1"/>
      <c r="Q1389" s="1"/>
      <c r="R1389" s="1"/>
      <c r="S1389" s="1"/>
      <c r="T1389" s="1"/>
      <c r="U1389" s="1"/>
      <c r="V1389" s="1"/>
      <c r="W1389" s="1"/>
    </row>
    <row r="1390" spans="1:23" ht="9.75" customHeight="1">
      <c r="A1390" s="1"/>
      <c r="B1390" s="1"/>
      <c r="C1390" s="1"/>
      <c r="D1390" s="1"/>
      <c r="E1390" s="1"/>
      <c r="F1390" s="1"/>
      <c r="G1390" s="1"/>
      <c r="H1390" s="1"/>
      <c r="I1390" s="1"/>
      <c r="J1390" s="1"/>
      <c r="K1390" s="1"/>
      <c r="L1390" s="1"/>
      <c r="M1390" s="1"/>
      <c r="N1390" s="1"/>
      <c r="O1390" s="1"/>
      <c r="P1390" s="1"/>
      <c r="Q1390" s="1"/>
      <c r="R1390" s="1"/>
      <c r="S1390" s="1"/>
      <c r="T1390" s="1"/>
      <c r="U1390" s="1"/>
      <c r="V1390" s="1"/>
      <c r="W1390" s="1"/>
    </row>
    <row r="1391" spans="1:23" ht="9.75" customHeight="1">
      <c r="A1391" s="1"/>
      <c r="B1391" s="1"/>
      <c r="C1391" s="1"/>
      <c r="D1391" s="1"/>
      <c r="E1391" s="1"/>
      <c r="F1391" s="1"/>
      <c r="G1391" s="1"/>
      <c r="H1391" s="1"/>
      <c r="I1391" s="1"/>
      <c r="J1391" s="1"/>
      <c r="K1391" s="1"/>
      <c r="L1391" s="1"/>
      <c r="M1391" s="1"/>
      <c r="N1391" s="1"/>
      <c r="O1391" s="1"/>
      <c r="P1391" s="1"/>
      <c r="Q1391" s="1"/>
      <c r="R1391" s="1"/>
      <c r="S1391" s="1"/>
      <c r="T1391" s="1"/>
      <c r="U1391" s="1"/>
      <c r="V1391" s="1"/>
      <c r="W1391" s="1"/>
    </row>
    <row r="1392" spans="1:23" ht="9.75" customHeight="1">
      <c r="A1392" s="1"/>
      <c r="B1392" s="1"/>
      <c r="C1392" s="1"/>
      <c r="D1392" s="1"/>
      <c r="E1392" s="1"/>
      <c r="F1392" s="1"/>
      <c r="G1392" s="1"/>
      <c r="H1392" s="1"/>
      <c r="I1392" s="1"/>
      <c r="J1392" s="1"/>
      <c r="K1392" s="1"/>
      <c r="L1392" s="1"/>
      <c r="M1392" s="1"/>
      <c r="N1392" s="1"/>
      <c r="O1392" s="1"/>
      <c r="P1392" s="1"/>
      <c r="Q1392" s="1"/>
      <c r="R1392" s="1"/>
      <c r="S1392" s="1"/>
      <c r="T1392" s="1"/>
      <c r="U1392" s="1"/>
      <c r="V1392" s="1"/>
      <c r="W1392" s="1"/>
    </row>
    <row r="1393" spans="1:23" ht="9.75" customHeight="1">
      <c r="A1393" s="1"/>
      <c r="B1393" s="1"/>
      <c r="C1393" s="1"/>
      <c r="D1393" s="1"/>
      <c r="E1393" s="1"/>
      <c r="F1393" s="1"/>
      <c r="G1393" s="1"/>
      <c r="H1393" s="1"/>
      <c r="I1393" s="1"/>
      <c r="J1393" s="1"/>
      <c r="K1393" s="1"/>
      <c r="L1393" s="1"/>
      <c r="M1393" s="1"/>
      <c r="N1393" s="1"/>
      <c r="O1393" s="1"/>
      <c r="P1393" s="1"/>
      <c r="Q1393" s="1"/>
      <c r="R1393" s="1"/>
      <c r="S1393" s="1"/>
      <c r="T1393" s="1"/>
      <c r="U1393" s="1"/>
      <c r="V1393" s="1"/>
      <c r="W1393" s="1"/>
    </row>
    <row r="1394" spans="1:23" ht="9.75" customHeight="1">
      <c r="A1394" s="1"/>
      <c r="B1394" s="1"/>
      <c r="C1394" s="1"/>
      <c r="D1394" s="1"/>
      <c r="E1394" s="1"/>
      <c r="F1394" s="1"/>
      <c r="G1394" s="1"/>
      <c r="H1394" s="1"/>
      <c r="I1394" s="1"/>
      <c r="J1394" s="1"/>
      <c r="K1394" s="1"/>
      <c r="L1394" s="1"/>
      <c r="M1394" s="1"/>
      <c r="N1394" s="1"/>
      <c r="O1394" s="1"/>
      <c r="P1394" s="1"/>
      <c r="Q1394" s="1"/>
      <c r="R1394" s="1"/>
      <c r="S1394" s="1"/>
      <c r="T1394" s="1"/>
      <c r="U1394" s="1"/>
      <c r="V1394" s="1"/>
      <c r="W1394" s="1"/>
    </row>
    <row r="1395" spans="1:23" ht="9.75" customHeight="1">
      <c r="A1395" s="1"/>
      <c r="B1395" s="1"/>
      <c r="C1395" s="1"/>
      <c r="D1395" s="1"/>
      <c r="E1395" s="1"/>
      <c r="F1395" s="1"/>
      <c r="G1395" s="1"/>
      <c r="H1395" s="1"/>
      <c r="I1395" s="1"/>
      <c r="J1395" s="1"/>
      <c r="K1395" s="1"/>
      <c r="L1395" s="1"/>
      <c r="M1395" s="1"/>
      <c r="N1395" s="1"/>
      <c r="O1395" s="1"/>
      <c r="P1395" s="1"/>
      <c r="Q1395" s="1"/>
      <c r="R1395" s="1"/>
      <c r="S1395" s="1"/>
      <c r="T1395" s="1"/>
      <c r="U1395" s="1"/>
      <c r="V1395" s="1"/>
      <c r="W1395" s="1"/>
    </row>
    <row r="1396" spans="1:23" ht="9.75" customHeight="1">
      <c r="A1396" s="1"/>
      <c r="B1396" s="1"/>
      <c r="C1396" s="1"/>
      <c r="D1396" s="1"/>
      <c r="E1396" s="1"/>
      <c r="F1396" s="1"/>
      <c r="G1396" s="1"/>
      <c r="H1396" s="1"/>
      <c r="I1396" s="1"/>
      <c r="J1396" s="1"/>
      <c r="K1396" s="1"/>
      <c r="L1396" s="1"/>
      <c r="M1396" s="1"/>
      <c r="N1396" s="1"/>
      <c r="O1396" s="1"/>
      <c r="P1396" s="1"/>
      <c r="Q1396" s="1"/>
      <c r="R1396" s="1"/>
      <c r="S1396" s="1"/>
      <c r="T1396" s="1"/>
      <c r="U1396" s="1"/>
      <c r="V1396" s="1"/>
      <c r="W1396" s="1"/>
    </row>
    <row r="1397" spans="1:23" ht="9.75" customHeight="1">
      <c r="A1397" s="1"/>
      <c r="B1397" s="1"/>
      <c r="C1397" s="1"/>
      <c r="D1397" s="1"/>
      <c r="E1397" s="1"/>
      <c r="F1397" s="1"/>
      <c r="G1397" s="1"/>
      <c r="H1397" s="1"/>
      <c r="I1397" s="1"/>
      <c r="J1397" s="1"/>
      <c r="K1397" s="1"/>
      <c r="L1397" s="1"/>
      <c r="M1397" s="1"/>
      <c r="N1397" s="1"/>
      <c r="O1397" s="1"/>
      <c r="P1397" s="1"/>
      <c r="Q1397" s="1"/>
      <c r="R1397" s="1"/>
      <c r="S1397" s="1"/>
      <c r="T1397" s="1"/>
      <c r="U1397" s="1"/>
      <c r="V1397" s="1"/>
      <c r="W1397" s="1"/>
    </row>
    <row r="1398" spans="1:23">
      <c r="A1398" s="1"/>
      <c r="B1398" s="1"/>
      <c r="C1398" s="1"/>
      <c r="D1398" s="1"/>
      <c r="E1398" s="1"/>
      <c r="F1398" s="1"/>
      <c r="G1398" s="1"/>
      <c r="H1398" s="1"/>
      <c r="I1398" s="1"/>
      <c r="J1398" s="1"/>
      <c r="K1398" s="1"/>
      <c r="L1398" s="1"/>
      <c r="M1398" s="1"/>
      <c r="N1398" s="1"/>
      <c r="O1398" s="1"/>
      <c r="P1398" s="1"/>
      <c r="Q1398" s="1"/>
      <c r="R1398" s="1"/>
      <c r="S1398" s="1"/>
      <c r="T1398" s="1"/>
      <c r="U1398" s="1"/>
      <c r="V1398" s="1"/>
      <c r="W1398" s="1"/>
    </row>
    <row r="1399" spans="1:23">
      <c r="A1399" s="1"/>
      <c r="B1399" s="1"/>
      <c r="C1399" s="1"/>
      <c r="D1399" s="1"/>
      <c r="E1399" s="1"/>
      <c r="F1399" s="1"/>
      <c r="G1399" s="1"/>
      <c r="H1399" s="1"/>
      <c r="I1399" s="1"/>
      <c r="J1399" s="1"/>
      <c r="K1399" s="1"/>
      <c r="L1399" s="1"/>
      <c r="M1399" s="1"/>
      <c r="N1399" s="1"/>
      <c r="O1399" s="1"/>
      <c r="P1399" s="1"/>
      <c r="Q1399" s="1"/>
      <c r="R1399" s="1"/>
      <c r="S1399" s="1"/>
      <c r="T1399" s="1"/>
      <c r="U1399" s="1"/>
      <c r="V1399" s="1"/>
      <c r="W1399" s="1"/>
    </row>
    <row r="1400" spans="1:23">
      <c r="A1400" s="1"/>
      <c r="B1400" s="1"/>
      <c r="C1400" s="1"/>
      <c r="D1400" s="1"/>
      <c r="E1400" s="1"/>
      <c r="F1400" s="1"/>
      <c r="G1400" s="1"/>
      <c r="H1400" s="1"/>
      <c r="I1400" s="1"/>
      <c r="J1400" s="1"/>
      <c r="K1400" s="1"/>
      <c r="L1400" s="1"/>
      <c r="M1400" s="1"/>
      <c r="N1400" s="1"/>
      <c r="O1400" s="1"/>
      <c r="P1400" s="1"/>
      <c r="Q1400" s="1"/>
      <c r="R1400" s="1"/>
      <c r="S1400" s="1"/>
      <c r="T1400" s="1"/>
      <c r="U1400" s="1"/>
      <c r="V1400" s="1"/>
      <c r="W1400" s="1"/>
    </row>
    <row r="1401" spans="1:23">
      <c r="A1401" s="1"/>
      <c r="B1401" s="1"/>
      <c r="C1401" s="1"/>
      <c r="D1401" s="1"/>
      <c r="E1401" s="1"/>
      <c r="F1401" s="1"/>
      <c r="G1401" s="1"/>
      <c r="H1401" s="1"/>
      <c r="I1401" s="1"/>
      <c r="J1401" s="1"/>
      <c r="K1401" s="1"/>
      <c r="L1401" s="1"/>
      <c r="M1401" s="1"/>
      <c r="N1401" s="1"/>
      <c r="O1401" s="1"/>
      <c r="P1401" s="1"/>
      <c r="Q1401" s="1"/>
      <c r="R1401" s="1"/>
      <c r="S1401" s="1"/>
      <c r="T1401" s="1"/>
      <c r="U1401" s="1"/>
      <c r="V1401" s="1"/>
      <c r="W1401" s="1"/>
    </row>
    <row r="1402" spans="1:23">
      <c r="A1402" s="1"/>
      <c r="B1402" s="1"/>
      <c r="C1402" s="1"/>
      <c r="D1402" s="1"/>
      <c r="E1402" s="1"/>
      <c r="F1402" s="1"/>
      <c r="G1402" s="1"/>
      <c r="H1402" s="1"/>
      <c r="I1402" s="1"/>
      <c r="J1402" s="1"/>
      <c r="K1402" s="1"/>
      <c r="L1402" s="1"/>
      <c r="M1402" s="1"/>
      <c r="N1402" s="1"/>
      <c r="O1402" s="1"/>
      <c r="P1402" s="1"/>
      <c r="Q1402" s="1"/>
      <c r="R1402" s="1"/>
      <c r="S1402" s="1"/>
      <c r="T1402" s="1"/>
      <c r="U1402" s="1"/>
      <c r="V1402" s="1"/>
      <c r="W1402" s="1"/>
    </row>
    <row r="1403" spans="1:23">
      <c r="A1403" s="1"/>
      <c r="B1403" s="1"/>
      <c r="C1403" s="1"/>
      <c r="D1403" s="1"/>
      <c r="E1403" s="1"/>
      <c r="F1403" s="1"/>
      <c r="G1403" s="1"/>
      <c r="H1403" s="1"/>
      <c r="I1403" s="1"/>
      <c r="J1403" s="1"/>
      <c r="K1403" s="1"/>
      <c r="L1403" s="1"/>
      <c r="M1403" s="1"/>
      <c r="N1403" s="1"/>
      <c r="O1403" s="1"/>
      <c r="P1403" s="1"/>
      <c r="Q1403" s="1"/>
      <c r="R1403" s="1"/>
      <c r="S1403" s="1"/>
      <c r="T1403" s="1"/>
      <c r="U1403" s="1"/>
      <c r="V1403" s="1"/>
      <c r="W1403" s="1"/>
    </row>
    <row r="1404" spans="1:23">
      <c r="A1404" s="1"/>
      <c r="B1404" s="1"/>
      <c r="C1404" s="1"/>
      <c r="D1404" s="1"/>
      <c r="E1404" s="1"/>
      <c r="F1404" s="1"/>
      <c r="G1404" s="1"/>
      <c r="H1404" s="1"/>
      <c r="I1404" s="1"/>
      <c r="J1404" s="1"/>
      <c r="K1404" s="1"/>
      <c r="L1404" s="1"/>
      <c r="M1404" s="1"/>
      <c r="N1404" s="1"/>
      <c r="O1404" s="1"/>
      <c r="P1404" s="1"/>
      <c r="Q1404" s="1"/>
      <c r="R1404" s="1"/>
      <c r="S1404" s="1"/>
      <c r="T1404" s="1"/>
      <c r="U1404" s="1"/>
      <c r="V1404" s="1"/>
      <c r="W1404" s="1"/>
    </row>
    <row r="1405" spans="1:23">
      <c r="A1405" s="1"/>
      <c r="B1405" s="1"/>
      <c r="C1405" s="1"/>
      <c r="D1405" s="1"/>
      <c r="E1405" s="1"/>
      <c r="F1405" s="1"/>
      <c r="G1405" s="1"/>
      <c r="H1405" s="1"/>
      <c r="I1405" s="1"/>
      <c r="J1405" s="1"/>
      <c r="K1405" s="1"/>
      <c r="L1405" s="1"/>
      <c r="M1405" s="1"/>
      <c r="N1405" s="1"/>
      <c r="O1405" s="1"/>
      <c r="P1405" s="1"/>
      <c r="Q1405" s="1"/>
      <c r="R1405" s="1"/>
      <c r="S1405" s="1"/>
      <c r="T1405" s="1"/>
      <c r="U1405" s="1"/>
      <c r="V1405" s="1"/>
      <c r="W1405" s="1"/>
    </row>
    <row r="1406" spans="1:23">
      <c r="A1406" s="1"/>
      <c r="B1406" s="1"/>
      <c r="C1406" s="1"/>
      <c r="D1406" s="1"/>
      <c r="E1406" s="1"/>
      <c r="F1406" s="1"/>
      <c r="G1406" s="1"/>
      <c r="H1406" s="1"/>
      <c r="I1406" s="1"/>
      <c r="J1406" s="1"/>
      <c r="K1406" s="1"/>
      <c r="L1406" s="1"/>
      <c r="M1406" s="1"/>
      <c r="N1406" s="1"/>
      <c r="O1406" s="1"/>
      <c r="P1406" s="1"/>
      <c r="Q1406" s="1"/>
      <c r="R1406" s="1"/>
      <c r="S1406" s="1"/>
      <c r="T1406" s="1"/>
      <c r="U1406" s="1"/>
      <c r="V1406" s="1"/>
      <c r="W1406" s="1"/>
    </row>
    <row r="1407" spans="1:23">
      <c r="A1407" s="1"/>
      <c r="B1407" s="1"/>
      <c r="C1407" s="1"/>
      <c r="D1407" s="1"/>
      <c r="E1407" s="1"/>
      <c r="F1407" s="1"/>
      <c r="G1407" s="1"/>
      <c r="H1407" s="1"/>
      <c r="I1407" s="1"/>
      <c r="J1407" s="1"/>
      <c r="K1407" s="1"/>
      <c r="L1407" s="1"/>
      <c r="M1407" s="1"/>
      <c r="N1407" s="1"/>
      <c r="O1407" s="1"/>
      <c r="P1407" s="1"/>
      <c r="Q1407" s="1"/>
      <c r="R1407" s="1"/>
      <c r="S1407" s="1"/>
      <c r="T1407" s="1"/>
      <c r="U1407" s="1"/>
      <c r="V1407" s="1"/>
      <c r="W1407" s="1"/>
    </row>
    <row r="1408" spans="1:23">
      <c r="A1408" s="1"/>
      <c r="B1408" s="1"/>
      <c r="C1408" s="1"/>
      <c r="D1408" s="1"/>
      <c r="E1408" s="1"/>
      <c r="F1408" s="1"/>
      <c r="G1408" s="1"/>
      <c r="H1408" s="1"/>
      <c r="I1408" s="1"/>
      <c r="J1408" s="1"/>
      <c r="K1408" s="1"/>
      <c r="L1408" s="1"/>
      <c r="M1408" s="1"/>
      <c r="N1408" s="1"/>
      <c r="O1408" s="1"/>
      <c r="P1408" s="1"/>
      <c r="Q1408" s="1"/>
      <c r="R1408" s="1"/>
      <c r="S1408" s="1"/>
      <c r="T1408" s="1"/>
      <c r="U1408" s="1"/>
      <c r="V1408" s="1"/>
      <c r="W1408" s="1"/>
    </row>
    <row r="1409" spans="1:23">
      <c r="A1409" s="1"/>
      <c r="B1409" s="1"/>
      <c r="C1409" s="1"/>
      <c r="D1409" s="1"/>
      <c r="E1409" s="1"/>
      <c r="F1409" s="1"/>
      <c r="G1409" s="1"/>
      <c r="H1409" s="1"/>
      <c r="I1409" s="1"/>
      <c r="J1409" s="1"/>
      <c r="K1409" s="1"/>
      <c r="L1409" s="1"/>
      <c r="M1409" s="1"/>
      <c r="N1409" s="1"/>
      <c r="O1409" s="1"/>
      <c r="P1409" s="1"/>
      <c r="Q1409" s="1"/>
      <c r="R1409" s="1"/>
      <c r="S1409" s="1"/>
      <c r="T1409" s="1"/>
      <c r="U1409" s="1"/>
      <c r="V1409" s="1"/>
      <c r="W1409" s="1"/>
    </row>
    <row r="1410" spans="1:23">
      <c r="A1410" s="1"/>
      <c r="B1410" s="1"/>
      <c r="C1410" s="1"/>
      <c r="D1410" s="1"/>
      <c r="E1410" s="1"/>
      <c r="F1410" s="1"/>
      <c r="G1410" s="1"/>
      <c r="H1410" s="1"/>
      <c r="I1410" s="1"/>
      <c r="J1410" s="1"/>
      <c r="K1410" s="1"/>
      <c r="L1410" s="1"/>
      <c r="M1410" s="1"/>
      <c r="N1410" s="1"/>
      <c r="O1410" s="1"/>
      <c r="P1410" s="1"/>
      <c r="Q1410" s="1"/>
      <c r="R1410" s="1"/>
      <c r="S1410" s="1"/>
      <c r="T1410" s="1"/>
      <c r="U1410" s="1"/>
      <c r="V1410" s="1"/>
      <c r="W1410" s="1"/>
    </row>
    <row r="1411" spans="1:23">
      <c r="A1411" s="1"/>
      <c r="B1411" s="1"/>
      <c r="C1411" s="1"/>
      <c r="D1411" s="1"/>
      <c r="E1411" s="1"/>
      <c r="F1411" s="1"/>
      <c r="G1411" s="1"/>
      <c r="H1411" s="1"/>
      <c r="I1411" s="1"/>
      <c r="J1411" s="1"/>
      <c r="K1411" s="1"/>
      <c r="L1411" s="1"/>
      <c r="M1411" s="1"/>
      <c r="N1411" s="1"/>
      <c r="O1411" s="1"/>
      <c r="P1411" s="1"/>
      <c r="Q1411" s="1"/>
      <c r="R1411" s="1"/>
      <c r="S1411" s="1"/>
      <c r="T1411" s="1"/>
      <c r="U1411" s="1"/>
      <c r="V1411" s="1"/>
      <c r="W1411" s="1"/>
    </row>
    <row r="1412" spans="1:23">
      <c r="A1412" s="1"/>
      <c r="B1412" s="1"/>
      <c r="C1412" s="1"/>
      <c r="D1412" s="1"/>
      <c r="E1412" s="1"/>
      <c r="F1412" s="1"/>
      <c r="G1412" s="1"/>
      <c r="H1412" s="1"/>
      <c r="I1412" s="1"/>
      <c r="J1412" s="1"/>
      <c r="K1412" s="1"/>
      <c r="L1412" s="1"/>
      <c r="M1412" s="1"/>
      <c r="N1412" s="1"/>
      <c r="O1412" s="1"/>
      <c r="P1412" s="1"/>
      <c r="Q1412" s="1"/>
      <c r="R1412" s="1"/>
      <c r="S1412" s="1"/>
      <c r="T1412" s="1"/>
      <c r="U1412" s="1"/>
      <c r="V1412" s="1"/>
      <c r="W1412" s="1"/>
    </row>
    <row r="1413" spans="1:23">
      <c r="A1413" s="1"/>
      <c r="B1413" s="1"/>
      <c r="C1413" s="1"/>
      <c r="D1413" s="1"/>
      <c r="E1413" s="1"/>
      <c r="F1413" s="1"/>
      <c r="G1413" s="1"/>
      <c r="H1413" s="1"/>
      <c r="I1413" s="1"/>
      <c r="J1413" s="1"/>
      <c r="K1413" s="1"/>
      <c r="L1413" s="1"/>
      <c r="M1413" s="1"/>
      <c r="N1413" s="1"/>
      <c r="O1413" s="1"/>
      <c r="P1413" s="1"/>
      <c r="Q1413" s="1"/>
      <c r="R1413" s="1"/>
      <c r="S1413" s="1"/>
      <c r="T1413" s="1"/>
      <c r="U1413" s="1"/>
      <c r="V1413" s="1"/>
      <c r="W1413" s="1"/>
    </row>
    <row r="1414" spans="1:23">
      <c r="A1414" s="1"/>
      <c r="B1414" s="1"/>
      <c r="C1414" s="1"/>
      <c r="D1414" s="1"/>
      <c r="E1414" s="1"/>
      <c r="F1414" s="1"/>
      <c r="G1414" s="1"/>
      <c r="H1414" s="1"/>
      <c r="I1414" s="1"/>
      <c r="J1414" s="1"/>
      <c r="K1414" s="1"/>
      <c r="L1414" s="1"/>
      <c r="M1414" s="1"/>
      <c r="N1414" s="1"/>
      <c r="O1414" s="1"/>
      <c r="P1414" s="1"/>
      <c r="Q1414" s="1"/>
      <c r="R1414" s="1"/>
      <c r="S1414" s="1"/>
      <c r="T1414" s="1"/>
      <c r="U1414" s="1"/>
      <c r="V1414" s="1"/>
      <c r="W1414" s="1"/>
    </row>
    <row r="1415" spans="1:23">
      <c r="A1415" s="1"/>
      <c r="B1415" s="1"/>
      <c r="C1415" s="1"/>
      <c r="D1415" s="1"/>
      <c r="E1415" s="1"/>
      <c r="F1415" s="1"/>
      <c r="G1415" s="1"/>
      <c r="H1415" s="1"/>
      <c r="I1415" s="1"/>
      <c r="J1415" s="1"/>
      <c r="K1415" s="1"/>
      <c r="L1415" s="1"/>
      <c r="M1415" s="1"/>
      <c r="N1415" s="1"/>
      <c r="O1415" s="1"/>
      <c r="P1415" s="1"/>
      <c r="Q1415" s="1"/>
      <c r="R1415" s="1"/>
      <c r="S1415" s="1"/>
      <c r="T1415" s="1"/>
      <c r="U1415" s="1"/>
      <c r="V1415" s="1"/>
      <c r="W1415" s="1"/>
    </row>
    <row r="1416" spans="1:23">
      <c r="A1416" s="1"/>
      <c r="B1416" s="1"/>
      <c r="C1416" s="1"/>
      <c r="D1416" s="1"/>
      <c r="E1416" s="1"/>
      <c r="F1416" s="1"/>
      <c r="G1416" s="1"/>
      <c r="H1416" s="1"/>
      <c r="I1416" s="1"/>
      <c r="J1416" s="1"/>
      <c r="K1416" s="1"/>
      <c r="L1416" s="1"/>
      <c r="M1416" s="1"/>
      <c r="N1416" s="1"/>
      <c r="O1416" s="1"/>
      <c r="P1416" s="1"/>
      <c r="Q1416" s="1"/>
      <c r="R1416" s="1"/>
      <c r="S1416" s="1"/>
      <c r="T1416" s="1"/>
      <c r="U1416" s="1"/>
      <c r="V1416" s="1"/>
      <c r="W1416" s="1"/>
    </row>
    <row r="1417" spans="1:23">
      <c r="A1417" s="1"/>
      <c r="B1417" s="1"/>
      <c r="C1417" s="1"/>
      <c r="D1417" s="1"/>
      <c r="E1417" s="1"/>
      <c r="F1417" s="1"/>
      <c r="G1417" s="1"/>
      <c r="H1417" s="1"/>
      <c r="I1417" s="1"/>
      <c r="J1417" s="1"/>
      <c r="K1417" s="1"/>
      <c r="L1417" s="1"/>
      <c r="M1417" s="1"/>
      <c r="N1417" s="1"/>
      <c r="O1417" s="1"/>
      <c r="P1417" s="1"/>
      <c r="Q1417" s="1"/>
      <c r="R1417" s="1"/>
      <c r="S1417" s="1"/>
      <c r="T1417" s="1"/>
      <c r="U1417" s="1"/>
      <c r="V1417" s="1"/>
      <c r="W1417" s="1"/>
    </row>
    <row r="1418" spans="1:23">
      <c r="A1418" s="1"/>
      <c r="B1418" s="1"/>
      <c r="C1418" s="1"/>
      <c r="D1418" s="1"/>
      <c r="E1418" s="1"/>
      <c r="F1418" s="1"/>
      <c r="G1418" s="1"/>
      <c r="H1418" s="1"/>
      <c r="I1418" s="1"/>
      <c r="J1418" s="1"/>
      <c r="K1418" s="1"/>
      <c r="L1418" s="1"/>
      <c r="M1418" s="1"/>
      <c r="N1418" s="1"/>
      <c r="O1418" s="1"/>
      <c r="P1418" s="1"/>
      <c r="Q1418" s="1"/>
      <c r="R1418" s="1"/>
      <c r="S1418" s="1"/>
      <c r="T1418" s="1"/>
      <c r="U1418" s="1"/>
      <c r="V1418" s="1"/>
      <c r="W1418" s="1"/>
    </row>
    <row r="1419" spans="1:23">
      <c r="A1419" s="1"/>
      <c r="B1419" s="1"/>
      <c r="C1419" s="1"/>
      <c r="D1419" s="1"/>
      <c r="E1419" s="1"/>
      <c r="F1419" s="1"/>
      <c r="G1419" s="1"/>
      <c r="H1419" s="1"/>
      <c r="I1419" s="1"/>
      <c r="J1419" s="1"/>
      <c r="K1419" s="1"/>
      <c r="L1419" s="1"/>
      <c r="M1419" s="1"/>
      <c r="N1419" s="1"/>
      <c r="O1419" s="1"/>
      <c r="P1419" s="1"/>
      <c r="Q1419" s="1"/>
      <c r="R1419" s="1"/>
      <c r="S1419" s="1"/>
      <c r="T1419" s="1"/>
      <c r="U1419" s="1"/>
      <c r="V1419" s="1"/>
      <c r="W1419" s="1"/>
    </row>
    <row r="1420" spans="1:23">
      <c r="A1420" s="1"/>
      <c r="B1420" s="1"/>
      <c r="C1420" s="1"/>
      <c r="D1420" s="1"/>
      <c r="E1420" s="1"/>
      <c r="F1420" s="1"/>
      <c r="G1420" s="1"/>
      <c r="H1420" s="1"/>
      <c r="I1420" s="1"/>
      <c r="J1420" s="1"/>
      <c r="K1420" s="1"/>
      <c r="L1420" s="1"/>
      <c r="M1420" s="1"/>
      <c r="N1420" s="1"/>
      <c r="O1420" s="1"/>
      <c r="P1420" s="1"/>
      <c r="Q1420" s="1"/>
      <c r="R1420" s="1"/>
      <c r="S1420" s="1"/>
      <c r="T1420" s="1"/>
      <c r="U1420" s="1"/>
      <c r="V1420" s="1"/>
      <c r="W1420" s="1"/>
    </row>
    <row r="1421" spans="1:23">
      <c r="A1421" s="1"/>
      <c r="B1421" s="1"/>
      <c r="C1421" s="1"/>
      <c r="D1421" s="1"/>
      <c r="E1421" s="1"/>
      <c r="F1421" s="1"/>
      <c r="G1421" s="1"/>
      <c r="H1421" s="1"/>
      <c r="I1421" s="1"/>
      <c r="J1421" s="1"/>
      <c r="K1421" s="1"/>
      <c r="L1421" s="1"/>
      <c r="M1421" s="1"/>
      <c r="N1421" s="1"/>
      <c r="O1421" s="1"/>
      <c r="P1421" s="1"/>
      <c r="Q1421" s="1"/>
      <c r="R1421" s="1"/>
      <c r="S1421" s="1"/>
      <c r="T1421" s="1"/>
      <c r="U1421" s="1"/>
      <c r="V1421" s="1"/>
      <c r="W1421" s="1"/>
    </row>
    <row r="1422" spans="1:23">
      <c r="A1422" s="1"/>
      <c r="B1422" s="1"/>
      <c r="C1422" s="1"/>
      <c r="D1422" s="1"/>
      <c r="E1422" s="1"/>
      <c r="F1422" s="1"/>
      <c r="G1422" s="1"/>
      <c r="H1422" s="1"/>
      <c r="I1422" s="1"/>
      <c r="J1422" s="1"/>
      <c r="K1422" s="1"/>
      <c r="L1422" s="1"/>
      <c r="M1422" s="1"/>
      <c r="N1422" s="1"/>
      <c r="O1422" s="1"/>
      <c r="P1422" s="1"/>
      <c r="Q1422" s="1"/>
      <c r="R1422" s="1"/>
      <c r="S1422" s="1"/>
      <c r="T1422" s="1"/>
      <c r="U1422" s="1"/>
      <c r="V1422" s="1"/>
      <c r="W1422" s="1"/>
    </row>
    <row r="1423" spans="1:23">
      <c r="A1423" s="1"/>
      <c r="B1423" s="1"/>
      <c r="C1423" s="1"/>
      <c r="D1423" s="1"/>
      <c r="E1423" s="1"/>
      <c r="F1423" s="1"/>
      <c r="G1423" s="1"/>
      <c r="H1423" s="1"/>
      <c r="I1423" s="1"/>
      <c r="J1423" s="1"/>
      <c r="K1423" s="1"/>
      <c r="L1423" s="1"/>
      <c r="M1423" s="1"/>
      <c r="N1423" s="1"/>
      <c r="O1423" s="1"/>
      <c r="P1423" s="1"/>
      <c r="Q1423" s="1"/>
      <c r="R1423" s="1"/>
      <c r="S1423" s="1"/>
      <c r="T1423" s="1"/>
      <c r="U1423" s="1"/>
      <c r="V1423" s="1"/>
      <c r="W1423" s="1"/>
    </row>
    <row r="1424" spans="1:23">
      <c r="A1424" s="1"/>
      <c r="B1424" s="1"/>
      <c r="C1424" s="1"/>
      <c r="D1424" s="1"/>
      <c r="E1424" s="1"/>
      <c r="F1424" s="1"/>
      <c r="G1424" s="1"/>
      <c r="H1424" s="1"/>
      <c r="I1424" s="1"/>
      <c r="J1424" s="1"/>
      <c r="K1424" s="1"/>
      <c r="L1424" s="1"/>
      <c r="M1424" s="1"/>
      <c r="N1424" s="1"/>
      <c r="O1424" s="1"/>
      <c r="P1424" s="1"/>
      <c r="Q1424" s="1"/>
      <c r="R1424" s="1"/>
      <c r="S1424" s="1"/>
      <c r="T1424" s="1"/>
      <c r="U1424" s="1"/>
      <c r="V1424" s="1"/>
      <c r="W1424" s="1"/>
    </row>
    <row r="1425" spans="1:23">
      <c r="A1425" s="1"/>
      <c r="B1425" s="1"/>
      <c r="C1425" s="1"/>
      <c r="D1425" s="1"/>
      <c r="E1425" s="1"/>
      <c r="F1425" s="1"/>
      <c r="G1425" s="1"/>
      <c r="H1425" s="1"/>
      <c r="I1425" s="1"/>
      <c r="J1425" s="1"/>
      <c r="K1425" s="1"/>
      <c r="L1425" s="1"/>
      <c r="M1425" s="1"/>
      <c r="N1425" s="1"/>
      <c r="O1425" s="1"/>
      <c r="P1425" s="1"/>
      <c r="Q1425" s="1"/>
      <c r="R1425" s="1"/>
      <c r="S1425" s="1"/>
      <c r="T1425" s="1"/>
      <c r="U1425" s="1"/>
      <c r="V1425" s="1"/>
      <c r="W1425" s="1"/>
    </row>
    <row r="1426" spans="1:23">
      <c r="A1426" s="1"/>
      <c r="B1426" s="1"/>
      <c r="C1426" s="1"/>
      <c r="D1426" s="1"/>
      <c r="E1426" s="1"/>
      <c r="F1426" s="1"/>
      <c r="G1426" s="1"/>
      <c r="H1426" s="1"/>
      <c r="I1426" s="1"/>
      <c r="J1426" s="1"/>
      <c r="K1426" s="1"/>
      <c r="L1426" s="1"/>
      <c r="M1426" s="1"/>
      <c r="N1426" s="1"/>
      <c r="O1426" s="1"/>
      <c r="P1426" s="1"/>
      <c r="Q1426" s="1"/>
      <c r="R1426" s="1"/>
      <c r="S1426" s="1"/>
      <c r="T1426" s="1"/>
      <c r="U1426" s="1"/>
      <c r="V1426" s="1"/>
      <c r="W1426" s="1"/>
    </row>
    <row r="1427" spans="1:23">
      <c r="A1427" s="1"/>
      <c r="B1427" s="1"/>
      <c r="C1427" s="1"/>
      <c r="D1427" s="1"/>
      <c r="E1427" s="1"/>
      <c r="F1427" s="1"/>
      <c r="G1427" s="1"/>
      <c r="H1427" s="1"/>
      <c r="I1427" s="1"/>
      <c r="J1427" s="1"/>
      <c r="K1427" s="1"/>
      <c r="L1427" s="1"/>
      <c r="M1427" s="1"/>
      <c r="N1427" s="1"/>
      <c r="O1427" s="1"/>
      <c r="P1427" s="1"/>
      <c r="Q1427" s="1"/>
      <c r="R1427" s="1"/>
      <c r="S1427" s="1"/>
      <c r="T1427" s="1"/>
      <c r="U1427" s="1"/>
      <c r="V1427" s="1"/>
      <c r="W1427" s="1"/>
    </row>
    <row r="1428" spans="1:23">
      <c r="A1428" s="1"/>
      <c r="B1428" s="1"/>
      <c r="C1428" s="1"/>
      <c r="D1428" s="1"/>
      <c r="E1428" s="1"/>
      <c r="F1428" s="1"/>
      <c r="G1428" s="1"/>
      <c r="H1428" s="1"/>
      <c r="I1428" s="1"/>
      <c r="J1428" s="1"/>
      <c r="K1428" s="1"/>
      <c r="L1428" s="1"/>
      <c r="M1428" s="1"/>
      <c r="N1428" s="1"/>
      <c r="O1428" s="1"/>
      <c r="P1428" s="1"/>
      <c r="Q1428" s="1"/>
      <c r="R1428" s="1"/>
      <c r="S1428" s="1"/>
      <c r="T1428" s="1"/>
      <c r="U1428" s="1"/>
      <c r="V1428" s="1"/>
      <c r="W1428" s="1"/>
    </row>
    <row r="1429" spans="1:23">
      <c r="A1429" s="1"/>
      <c r="B1429" s="1"/>
      <c r="C1429" s="1"/>
      <c r="D1429" s="1"/>
      <c r="E1429" s="1"/>
      <c r="F1429" s="1"/>
      <c r="G1429" s="1"/>
      <c r="H1429" s="1"/>
      <c r="I1429" s="1"/>
      <c r="J1429" s="1"/>
      <c r="K1429" s="1"/>
      <c r="L1429" s="1"/>
      <c r="M1429" s="1"/>
      <c r="N1429" s="1"/>
      <c r="O1429" s="1"/>
      <c r="P1429" s="1"/>
      <c r="Q1429" s="1"/>
      <c r="R1429" s="1"/>
      <c r="S1429" s="1"/>
      <c r="T1429" s="1"/>
      <c r="U1429" s="1"/>
      <c r="V1429" s="1"/>
      <c r="W1429" s="1"/>
    </row>
    <row r="1430" spans="1:23">
      <c r="A1430" s="1"/>
      <c r="B1430" s="1"/>
      <c r="C1430" s="1"/>
      <c r="D1430" s="1"/>
      <c r="E1430" s="1"/>
      <c r="F1430" s="1"/>
      <c r="G1430" s="1"/>
      <c r="H1430" s="1"/>
      <c r="I1430" s="1"/>
      <c r="J1430" s="1"/>
      <c r="K1430" s="1"/>
      <c r="L1430" s="1"/>
      <c r="M1430" s="1"/>
      <c r="N1430" s="1"/>
      <c r="O1430" s="1"/>
      <c r="P1430" s="1"/>
      <c r="Q1430" s="1"/>
      <c r="R1430" s="1"/>
      <c r="S1430" s="1"/>
      <c r="T1430" s="1"/>
      <c r="U1430" s="1"/>
      <c r="V1430" s="1"/>
      <c r="W1430" s="1"/>
    </row>
    <row r="1431" spans="1:23">
      <c r="A1431" s="1"/>
      <c r="B1431" s="1"/>
      <c r="C1431" s="1"/>
      <c r="D1431" s="1"/>
      <c r="E1431" s="1"/>
      <c r="F1431" s="1"/>
      <c r="G1431" s="1"/>
      <c r="H1431" s="1"/>
      <c r="I1431" s="1"/>
      <c r="J1431" s="1"/>
      <c r="K1431" s="1"/>
      <c r="L1431" s="1"/>
      <c r="M1431" s="1"/>
      <c r="N1431" s="1"/>
      <c r="O1431" s="1"/>
      <c r="P1431" s="1"/>
      <c r="Q1431" s="1"/>
      <c r="R1431" s="1"/>
      <c r="S1431" s="1"/>
      <c r="T1431" s="1"/>
      <c r="U1431" s="1"/>
      <c r="V1431" s="1"/>
      <c r="W1431" s="1"/>
    </row>
    <row r="1432" spans="1:23">
      <c r="A1432" s="1"/>
      <c r="B1432" s="1"/>
      <c r="C1432" s="1"/>
      <c r="D1432" s="1"/>
      <c r="E1432" s="1"/>
      <c r="F1432" s="1"/>
      <c r="G1432" s="1"/>
      <c r="H1432" s="1"/>
      <c r="I1432" s="1"/>
      <c r="J1432" s="1"/>
      <c r="K1432" s="1"/>
      <c r="L1432" s="1"/>
      <c r="M1432" s="1"/>
      <c r="N1432" s="1"/>
      <c r="O1432" s="1"/>
      <c r="P1432" s="1"/>
      <c r="Q1432" s="1"/>
      <c r="R1432" s="1"/>
      <c r="S1432" s="1"/>
      <c r="T1432" s="1"/>
      <c r="U1432" s="1"/>
      <c r="V1432" s="1"/>
      <c r="W1432" s="1"/>
    </row>
    <row r="1433" spans="1:23">
      <c r="A1433" s="1"/>
      <c r="B1433" s="1"/>
      <c r="C1433" s="1"/>
      <c r="D1433" s="1"/>
      <c r="E1433" s="1"/>
      <c r="F1433" s="1"/>
      <c r="G1433" s="1"/>
      <c r="H1433" s="1"/>
      <c r="I1433" s="1"/>
      <c r="J1433" s="1"/>
      <c r="K1433" s="1"/>
      <c r="L1433" s="1"/>
      <c r="M1433" s="1"/>
      <c r="N1433" s="1"/>
      <c r="O1433" s="1"/>
      <c r="P1433" s="1"/>
      <c r="Q1433" s="1"/>
      <c r="R1433" s="1"/>
      <c r="S1433" s="1"/>
      <c r="T1433" s="1"/>
      <c r="U1433" s="1"/>
      <c r="V1433" s="1"/>
      <c r="W1433" s="1"/>
    </row>
    <row r="1434" spans="1:23">
      <c r="A1434" s="1"/>
      <c r="B1434" s="1"/>
      <c r="C1434" s="1"/>
      <c r="D1434" s="1"/>
      <c r="E1434" s="1"/>
      <c r="F1434" s="1"/>
      <c r="G1434" s="1"/>
      <c r="H1434" s="1"/>
      <c r="I1434" s="1"/>
      <c r="J1434" s="1"/>
      <c r="K1434" s="1"/>
      <c r="L1434" s="1"/>
      <c r="M1434" s="1"/>
      <c r="N1434" s="1"/>
      <c r="O1434" s="1"/>
      <c r="P1434" s="1"/>
      <c r="Q1434" s="1"/>
      <c r="R1434" s="1"/>
      <c r="S1434" s="1"/>
      <c r="T1434" s="1"/>
      <c r="U1434" s="1"/>
      <c r="V1434" s="1"/>
      <c r="W1434" s="1"/>
    </row>
    <row r="1435" spans="1:23">
      <c r="A1435" s="1"/>
      <c r="B1435" s="1"/>
      <c r="C1435" s="1"/>
      <c r="D1435" s="1"/>
      <c r="E1435" s="1"/>
      <c r="F1435" s="1"/>
      <c r="G1435" s="1"/>
      <c r="H1435" s="1"/>
      <c r="I1435" s="1"/>
      <c r="J1435" s="1"/>
      <c r="K1435" s="1"/>
      <c r="L1435" s="1"/>
      <c r="M1435" s="1"/>
      <c r="N1435" s="1"/>
      <c r="O1435" s="1"/>
      <c r="P1435" s="1"/>
      <c r="Q1435" s="1"/>
      <c r="R1435" s="1"/>
      <c r="S1435" s="1"/>
      <c r="T1435" s="1"/>
      <c r="U1435" s="1"/>
      <c r="V1435" s="1"/>
      <c r="W1435" s="1"/>
    </row>
    <row r="1436" spans="1:23">
      <c r="A1436" s="1"/>
      <c r="B1436" s="1"/>
      <c r="C1436" s="1"/>
      <c r="D1436" s="1"/>
      <c r="E1436" s="1"/>
      <c r="F1436" s="1"/>
      <c r="G1436" s="1"/>
      <c r="H1436" s="1"/>
      <c r="I1436" s="1"/>
      <c r="J1436" s="1"/>
      <c r="K1436" s="1"/>
      <c r="L1436" s="1"/>
      <c r="M1436" s="1"/>
      <c r="N1436" s="1"/>
      <c r="O1436" s="1"/>
      <c r="P1436" s="1"/>
      <c r="Q1436" s="1"/>
      <c r="R1436" s="1"/>
      <c r="S1436" s="1"/>
      <c r="T1436" s="1"/>
      <c r="U1436" s="1"/>
      <c r="V1436" s="1"/>
      <c r="W1436" s="1"/>
    </row>
    <row r="1437" spans="1:23">
      <c r="A1437" s="1"/>
      <c r="B1437" s="1"/>
      <c r="C1437" s="1"/>
      <c r="D1437" s="1"/>
      <c r="E1437" s="1"/>
      <c r="F1437" s="1"/>
      <c r="G1437" s="1"/>
      <c r="H1437" s="1"/>
      <c r="I1437" s="1"/>
      <c r="J1437" s="1"/>
      <c r="K1437" s="1"/>
      <c r="L1437" s="1"/>
      <c r="M1437" s="1"/>
      <c r="N1437" s="1"/>
      <c r="O1437" s="1"/>
      <c r="P1437" s="1"/>
      <c r="Q1437" s="1"/>
      <c r="R1437" s="1"/>
      <c r="S1437" s="1"/>
      <c r="T1437" s="1"/>
      <c r="U1437" s="1"/>
      <c r="V1437" s="1"/>
      <c r="W1437" s="1"/>
    </row>
    <row r="1438" spans="1:23">
      <c r="A1438" s="1"/>
      <c r="B1438" s="1"/>
      <c r="C1438" s="1"/>
      <c r="D1438" s="1"/>
      <c r="E1438" s="1"/>
      <c r="F1438" s="1"/>
      <c r="G1438" s="1"/>
      <c r="H1438" s="1"/>
      <c r="I1438" s="1"/>
      <c r="J1438" s="1"/>
      <c r="K1438" s="1"/>
      <c r="L1438" s="1"/>
      <c r="M1438" s="1"/>
      <c r="N1438" s="1"/>
      <c r="O1438" s="1"/>
      <c r="P1438" s="1"/>
      <c r="Q1438" s="1"/>
      <c r="R1438" s="1"/>
      <c r="S1438" s="1"/>
      <c r="T1438" s="1"/>
      <c r="U1438" s="1"/>
      <c r="V1438" s="1"/>
      <c r="W1438" s="1"/>
    </row>
    <row r="1439" spans="1:23">
      <c r="A1439" s="1"/>
      <c r="B1439" s="1"/>
      <c r="C1439" s="1"/>
      <c r="D1439" s="1"/>
      <c r="E1439" s="1"/>
      <c r="F1439" s="1"/>
      <c r="G1439" s="1"/>
      <c r="H1439" s="1"/>
      <c r="I1439" s="1"/>
      <c r="J1439" s="1"/>
      <c r="K1439" s="1"/>
      <c r="L1439" s="1"/>
      <c r="M1439" s="1"/>
      <c r="N1439" s="1"/>
      <c r="O1439" s="1"/>
      <c r="P1439" s="1"/>
      <c r="Q1439" s="1"/>
      <c r="R1439" s="1"/>
      <c r="S1439" s="1"/>
      <c r="T1439" s="1"/>
      <c r="U1439" s="1"/>
      <c r="V1439" s="1"/>
      <c r="W1439" s="1"/>
    </row>
    <row r="1440" spans="1:23">
      <c r="A1440" s="1"/>
      <c r="B1440" s="1"/>
      <c r="C1440" s="1"/>
      <c r="D1440" s="1"/>
      <c r="E1440" s="1"/>
      <c r="F1440" s="1"/>
      <c r="G1440" s="1"/>
      <c r="H1440" s="1"/>
      <c r="I1440" s="1"/>
      <c r="J1440" s="1"/>
      <c r="K1440" s="1"/>
      <c r="L1440" s="1"/>
      <c r="M1440" s="1"/>
      <c r="N1440" s="1"/>
      <c r="O1440" s="1"/>
      <c r="P1440" s="1"/>
      <c r="Q1440" s="1"/>
      <c r="R1440" s="1"/>
      <c r="S1440" s="1"/>
      <c r="T1440" s="1"/>
      <c r="U1440" s="1"/>
      <c r="V1440" s="1"/>
      <c r="W1440" s="1"/>
    </row>
    <row r="1441" spans="1:23">
      <c r="A1441" s="1"/>
      <c r="B1441" s="1"/>
      <c r="C1441" s="1"/>
      <c r="D1441" s="1"/>
      <c r="E1441" s="1"/>
      <c r="F1441" s="1"/>
      <c r="G1441" s="1"/>
      <c r="H1441" s="1"/>
      <c r="I1441" s="1"/>
      <c r="J1441" s="1"/>
      <c r="K1441" s="1"/>
      <c r="L1441" s="1"/>
      <c r="M1441" s="1"/>
      <c r="N1441" s="1"/>
      <c r="O1441" s="1"/>
      <c r="P1441" s="1"/>
      <c r="Q1441" s="1"/>
      <c r="R1441" s="1"/>
      <c r="S1441" s="1"/>
      <c r="T1441" s="1"/>
      <c r="U1441" s="1"/>
      <c r="V1441" s="1"/>
      <c r="W1441" s="1"/>
    </row>
    <row r="1442" spans="1:23">
      <c r="A1442" s="1"/>
      <c r="B1442" s="1"/>
      <c r="C1442" s="1"/>
      <c r="D1442" s="1"/>
      <c r="E1442" s="1"/>
      <c r="F1442" s="1"/>
      <c r="G1442" s="1"/>
      <c r="H1442" s="1"/>
      <c r="I1442" s="1"/>
      <c r="J1442" s="1"/>
      <c r="K1442" s="1"/>
      <c r="L1442" s="1"/>
      <c r="M1442" s="1"/>
      <c r="N1442" s="1"/>
      <c r="O1442" s="1"/>
      <c r="P1442" s="1"/>
      <c r="Q1442" s="1"/>
      <c r="R1442" s="1"/>
      <c r="S1442" s="1"/>
      <c r="T1442" s="1"/>
      <c r="U1442" s="1"/>
      <c r="V1442" s="1"/>
      <c r="W1442" s="1"/>
    </row>
    <row r="1443" spans="1:23">
      <c r="A1443" s="1"/>
      <c r="B1443" s="1"/>
      <c r="C1443" s="1"/>
      <c r="D1443" s="1"/>
      <c r="E1443" s="1"/>
      <c r="F1443" s="1"/>
      <c r="G1443" s="1"/>
      <c r="H1443" s="1"/>
      <c r="I1443" s="1"/>
      <c r="J1443" s="1"/>
      <c r="K1443" s="1"/>
      <c r="L1443" s="1"/>
      <c r="M1443" s="1"/>
      <c r="N1443" s="1"/>
      <c r="O1443" s="1"/>
      <c r="P1443" s="1"/>
      <c r="Q1443" s="1"/>
      <c r="R1443" s="1"/>
      <c r="S1443" s="1"/>
      <c r="T1443" s="1"/>
      <c r="U1443" s="1"/>
      <c r="V1443" s="1"/>
      <c r="W1443" s="1"/>
    </row>
    <row r="1444" spans="1:23">
      <c r="A1444" s="1"/>
      <c r="B1444" s="1"/>
      <c r="C1444" s="1"/>
      <c r="D1444" s="1"/>
      <c r="E1444" s="1"/>
      <c r="F1444" s="1"/>
      <c r="G1444" s="1"/>
      <c r="H1444" s="1"/>
      <c r="I1444" s="1"/>
      <c r="J1444" s="1"/>
      <c r="K1444" s="1"/>
      <c r="L1444" s="1"/>
      <c r="M1444" s="1"/>
      <c r="N1444" s="1"/>
      <c r="O1444" s="1"/>
      <c r="P1444" s="1"/>
      <c r="Q1444" s="1"/>
      <c r="R1444" s="1"/>
      <c r="S1444" s="1"/>
      <c r="T1444" s="1"/>
      <c r="U1444" s="1"/>
      <c r="V1444" s="1"/>
      <c r="W1444" s="1"/>
    </row>
    <row r="1445" spans="1:23">
      <c r="A1445" s="1"/>
      <c r="B1445" s="1"/>
      <c r="C1445" s="1"/>
      <c r="D1445" s="1"/>
      <c r="E1445" s="1"/>
      <c r="F1445" s="1"/>
      <c r="G1445" s="1"/>
      <c r="H1445" s="1"/>
      <c r="I1445" s="1"/>
      <c r="J1445" s="1"/>
      <c r="K1445" s="1"/>
      <c r="L1445" s="1"/>
      <c r="M1445" s="1"/>
      <c r="N1445" s="1"/>
      <c r="O1445" s="1"/>
      <c r="P1445" s="1"/>
      <c r="Q1445" s="1"/>
      <c r="R1445" s="1"/>
      <c r="S1445" s="1"/>
      <c r="T1445" s="1"/>
      <c r="U1445" s="1"/>
      <c r="V1445" s="1"/>
      <c r="W1445" s="1"/>
    </row>
    <row r="1446" spans="1:23">
      <c r="A1446" s="1"/>
      <c r="B1446" s="1"/>
      <c r="C1446" s="1"/>
      <c r="D1446" s="1"/>
      <c r="E1446" s="1"/>
      <c r="F1446" s="1"/>
      <c r="G1446" s="1"/>
      <c r="H1446" s="1"/>
      <c r="I1446" s="1"/>
      <c r="J1446" s="1"/>
      <c r="K1446" s="1"/>
      <c r="L1446" s="1"/>
      <c r="M1446" s="1"/>
      <c r="N1446" s="1"/>
      <c r="O1446" s="1"/>
      <c r="P1446" s="1"/>
      <c r="Q1446" s="1"/>
      <c r="R1446" s="1"/>
      <c r="S1446" s="1"/>
      <c r="T1446" s="1"/>
      <c r="U1446" s="1"/>
      <c r="V1446" s="1"/>
      <c r="W1446" s="1"/>
    </row>
    <row r="1447" spans="1:23">
      <c r="A1447" s="1"/>
      <c r="B1447" s="1"/>
      <c r="C1447" s="1"/>
      <c r="D1447" s="1"/>
      <c r="E1447" s="1"/>
      <c r="F1447" s="1"/>
      <c r="G1447" s="1"/>
      <c r="H1447" s="1"/>
      <c r="I1447" s="1"/>
      <c r="J1447" s="1"/>
      <c r="K1447" s="1"/>
      <c r="L1447" s="1"/>
      <c r="M1447" s="1"/>
      <c r="N1447" s="1"/>
      <c r="O1447" s="1"/>
      <c r="P1447" s="1"/>
      <c r="Q1447" s="1"/>
      <c r="R1447" s="1"/>
      <c r="S1447" s="1"/>
      <c r="T1447" s="1"/>
      <c r="U1447" s="1"/>
      <c r="V1447" s="1"/>
      <c r="W1447" s="1"/>
    </row>
    <row r="1448" spans="1:23">
      <c r="A1448" s="1"/>
      <c r="B1448" s="1"/>
      <c r="C1448" s="1"/>
      <c r="D1448" s="1"/>
      <c r="E1448" s="1"/>
      <c r="F1448" s="1"/>
      <c r="G1448" s="1"/>
      <c r="H1448" s="1"/>
      <c r="I1448" s="1"/>
      <c r="J1448" s="1"/>
      <c r="K1448" s="1"/>
      <c r="L1448" s="1"/>
      <c r="M1448" s="1"/>
      <c r="N1448" s="1"/>
      <c r="O1448" s="1"/>
      <c r="P1448" s="1"/>
      <c r="Q1448" s="1"/>
      <c r="R1448" s="1"/>
      <c r="S1448" s="1"/>
      <c r="T1448" s="1"/>
      <c r="U1448" s="1"/>
      <c r="V1448" s="1"/>
      <c r="W1448" s="1"/>
    </row>
    <row r="1449" spans="1:23">
      <c r="A1449" s="1"/>
      <c r="B1449" s="1"/>
      <c r="C1449" s="1"/>
      <c r="D1449" s="1"/>
      <c r="E1449" s="1"/>
      <c r="F1449" s="1"/>
      <c r="G1449" s="1"/>
      <c r="H1449" s="1"/>
      <c r="I1449" s="1"/>
      <c r="J1449" s="1"/>
      <c r="K1449" s="1"/>
      <c r="L1449" s="1"/>
      <c r="M1449" s="1"/>
      <c r="N1449" s="1"/>
      <c r="O1449" s="1"/>
      <c r="P1449" s="1"/>
      <c r="Q1449" s="1"/>
      <c r="R1449" s="1"/>
      <c r="S1449" s="1"/>
      <c r="T1449" s="1"/>
      <c r="U1449" s="1"/>
      <c r="V1449" s="1"/>
      <c r="W1449" s="1"/>
    </row>
    <row r="1450" spans="1:23">
      <c r="A1450" s="1"/>
      <c r="B1450" s="1"/>
      <c r="C1450" s="1"/>
      <c r="D1450" s="1"/>
      <c r="E1450" s="1"/>
      <c r="F1450" s="1"/>
      <c r="G1450" s="1"/>
      <c r="H1450" s="1"/>
      <c r="I1450" s="1"/>
      <c r="J1450" s="1"/>
      <c r="K1450" s="1"/>
      <c r="L1450" s="1"/>
      <c r="M1450" s="1"/>
      <c r="N1450" s="1"/>
      <c r="O1450" s="1"/>
      <c r="P1450" s="1"/>
      <c r="Q1450" s="1"/>
      <c r="R1450" s="1"/>
      <c r="S1450" s="1"/>
      <c r="T1450" s="1"/>
      <c r="U1450" s="1"/>
      <c r="V1450" s="1"/>
      <c r="W1450" s="1"/>
    </row>
    <row r="1451" spans="1:23">
      <c r="A1451" s="1"/>
      <c r="B1451" s="1"/>
      <c r="C1451" s="1"/>
      <c r="D1451" s="1"/>
      <c r="E1451" s="1"/>
      <c r="F1451" s="1"/>
      <c r="G1451" s="1"/>
      <c r="H1451" s="1"/>
      <c r="I1451" s="1"/>
      <c r="J1451" s="1"/>
      <c r="K1451" s="1"/>
      <c r="L1451" s="1"/>
      <c r="M1451" s="1"/>
      <c r="N1451" s="1"/>
      <c r="O1451" s="1"/>
      <c r="P1451" s="1"/>
      <c r="Q1451" s="1"/>
      <c r="R1451" s="1"/>
      <c r="S1451" s="1"/>
      <c r="T1451" s="1"/>
      <c r="U1451" s="1"/>
      <c r="V1451" s="1"/>
      <c r="W1451" s="1"/>
    </row>
    <row r="1452" spans="1:23">
      <c r="A1452" s="1"/>
      <c r="B1452" s="1"/>
      <c r="C1452" s="1"/>
      <c r="D1452" s="1"/>
      <c r="E1452" s="1"/>
      <c r="F1452" s="1"/>
      <c r="G1452" s="1"/>
      <c r="H1452" s="1"/>
      <c r="I1452" s="1"/>
      <c r="J1452" s="1"/>
      <c r="K1452" s="1"/>
      <c r="L1452" s="1"/>
      <c r="M1452" s="1"/>
      <c r="N1452" s="1"/>
      <c r="O1452" s="1"/>
      <c r="P1452" s="1"/>
      <c r="Q1452" s="1"/>
      <c r="R1452" s="1"/>
      <c r="S1452" s="1"/>
      <c r="T1452" s="1"/>
      <c r="U1452" s="1"/>
      <c r="V1452" s="1"/>
      <c r="W1452" s="1"/>
    </row>
    <row r="1453" spans="1:23">
      <c r="A1453" s="1"/>
      <c r="B1453" s="1"/>
      <c r="C1453" s="1"/>
      <c r="D1453" s="1"/>
      <c r="E1453" s="1"/>
      <c r="F1453" s="1"/>
      <c r="G1453" s="1"/>
      <c r="H1453" s="1"/>
      <c r="I1453" s="1"/>
      <c r="J1453" s="1"/>
      <c r="K1453" s="1"/>
      <c r="L1453" s="1"/>
      <c r="M1453" s="1"/>
      <c r="N1453" s="1"/>
      <c r="O1453" s="1"/>
      <c r="P1453" s="1"/>
      <c r="Q1453" s="1"/>
      <c r="R1453" s="1"/>
      <c r="S1453" s="1"/>
      <c r="T1453" s="1"/>
      <c r="U1453" s="1"/>
      <c r="V1453" s="1"/>
      <c r="W1453" s="1"/>
    </row>
    <row r="1454" spans="1:23">
      <c r="A1454" s="1"/>
      <c r="B1454" s="1"/>
      <c r="C1454" s="1"/>
      <c r="D1454" s="1"/>
      <c r="E1454" s="1"/>
      <c r="F1454" s="1"/>
      <c r="G1454" s="1"/>
      <c r="H1454" s="1"/>
      <c r="I1454" s="1"/>
      <c r="J1454" s="1"/>
      <c r="K1454" s="1"/>
      <c r="L1454" s="1"/>
      <c r="M1454" s="1"/>
      <c r="N1454" s="1"/>
      <c r="O1454" s="1"/>
      <c r="P1454" s="1"/>
      <c r="Q1454" s="1"/>
      <c r="R1454" s="1"/>
      <c r="S1454" s="1"/>
      <c r="T1454" s="1"/>
      <c r="U1454" s="1"/>
      <c r="V1454" s="1"/>
      <c r="W1454" s="1"/>
    </row>
    <row r="1455" spans="1:23">
      <c r="A1455" s="1"/>
      <c r="B1455" s="1"/>
      <c r="C1455" s="1"/>
      <c r="D1455" s="1"/>
      <c r="E1455" s="1"/>
      <c r="F1455" s="1"/>
      <c r="G1455" s="1"/>
      <c r="H1455" s="1"/>
      <c r="I1455" s="1"/>
      <c r="J1455" s="1"/>
      <c r="K1455" s="1"/>
      <c r="L1455" s="1"/>
      <c r="M1455" s="1"/>
      <c r="N1455" s="1"/>
      <c r="O1455" s="1"/>
      <c r="P1455" s="1"/>
      <c r="Q1455" s="1"/>
      <c r="R1455" s="1"/>
      <c r="S1455" s="1"/>
      <c r="T1455" s="1"/>
      <c r="U1455" s="1"/>
      <c r="V1455" s="1"/>
      <c r="W1455" s="1"/>
    </row>
    <row r="1456" spans="1:23">
      <c r="A1456" s="1"/>
      <c r="B1456" s="1"/>
      <c r="C1456" s="1"/>
      <c r="D1456" s="1"/>
      <c r="E1456" s="1"/>
      <c r="F1456" s="1"/>
      <c r="G1456" s="1"/>
      <c r="H1456" s="1"/>
      <c r="I1456" s="1"/>
      <c r="J1456" s="1"/>
      <c r="K1456" s="1"/>
      <c r="L1456" s="1"/>
      <c r="M1456" s="1"/>
      <c r="N1456" s="1"/>
      <c r="O1456" s="1"/>
      <c r="P1456" s="1"/>
      <c r="Q1456" s="1"/>
      <c r="R1456" s="1"/>
      <c r="S1456" s="1"/>
      <c r="T1456" s="1"/>
      <c r="U1456" s="1"/>
      <c r="V1456" s="1"/>
      <c r="W1456" s="1"/>
    </row>
    <row r="1457" spans="1:23">
      <c r="A1457" s="1"/>
      <c r="B1457" s="1"/>
      <c r="C1457" s="1"/>
      <c r="D1457" s="1"/>
      <c r="E1457" s="1"/>
      <c r="F1457" s="1"/>
      <c r="G1457" s="1"/>
      <c r="H1457" s="1"/>
      <c r="I1457" s="1"/>
      <c r="J1457" s="1"/>
      <c r="K1457" s="1"/>
      <c r="L1457" s="1"/>
      <c r="M1457" s="1"/>
      <c r="N1457" s="1"/>
      <c r="O1457" s="1"/>
      <c r="P1457" s="1"/>
      <c r="Q1457" s="1"/>
      <c r="R1457" s="1"/>
      <c r="S1457" s="1"/>
      <c r="T1457" s="1"/>
      <c r="U1457" s="1"/>
      <c r="V1457" s="1"/>
      <c r="W1457" s="1"/>
    </row>
    <row r="1458" spans="1:23">
      <c r="A1458" s="1"/>
      <c r="B1458" s="1"/>
      <c r="C1458" s="1"/>
      <c r="D1458" s="1"/>
      <c r="E1458" s="1"/>
      <c r="F1458" s="1"/>
      <c r="G1458" s="1"/>
      <c r="H1458" s="1"/>
      <c r="I1458" s="1"/>
      <c r="J1458" s="1"/>
      <c r="K1458" s="1"/>
      <c r="L1458" s="1"/>
      <c r="M1458" s="1"/>
      <c r="N1458" s="1"/>
      <c r="O1458" s="1"/>
      <c r="P1458" s="1"/>
      <c r="Q1458" s="1"/>
      <c r="R1458" s="1"/>
      <c r="S1458" s="1"/>
      <c r="T1458" s="1"/>
      <c r="U1458" s="1"/>
      <c r="V1458" s="1"/>
      <c r="W1458" s="1"/>
    </row>
    <row r="1459" spans="1:23">
      <c r="A1459" s="1"/>
      <c r="B1459" s="1"/>
      <c r="C1459" s="1"/>
      <c r="D1459" s="1"/>
      <c r="E1459" s="1"/>
      <c r="F1459" s="1"/>
      <c r="G1459" s="1"/>
      <c r="H1459" s="1"/>
      <c r="I1459" s="1"/>
      <c r="J1459" s="1"/>
      <c r="K1459" s="1"/>
      <c r="L1459" s="1"/>
      <c r="M1459" s="1"/>
      <c r="N1459" s="1"/>
      <c r="O1459" s="1"/>
      <c r="P1459" s="1"/>
      <c r="Q1459" s="1"/>
      <c r="R1459" s="1"/>
      <c r="S1459" s="1"/>
      <c r="T1459" s="1"/>
      <c r="U1459" s="1"/>
      <c r="V1459" s="1"/>
      <c r="W1459" s="1"/>
    </row>
    <row r="1460" spans="1:23">
      <c r="A1460" s="1"/>
      <c r="B1460" s="1"/>
      <c r="C1460" s="1"/>
      <c r="D1460" s="1"/>
      <c r="E1460" s="1"/>
      <c r="F1460" s="1"/>
      <c r="G1460" s="1"/>
      <c r="H1460" s="1"/>
      <c r="I1460" s="1"/>
      <c r="J1460" s="1"/>
      <c r="K1460" s="1"/>
      <c r="L1460" s="1"/>
      <c r="M1460" s="1"/>
      <c r="N1460" s="1"/>
      <c r="O1460" s="1"/>
      <c r="P1460" s="1"/>
      <c r="Q1460" s="1"/>
      <c r="R1460" s="1"/>
      <c r="S1460" s="1"/>
      <c r="T1460" s="1"/>
      <c r="U1460" s="1"/>
      <c r="V1460" s="1"/>
      <c r="W1460" s="1"/>
    </row>
    <row r="1461" spans="1:23">
      <c r="A1461" s="1"/>
      <c r="B1461" s="1"/>
      <c r="C1461" s="1"/>
      <c r="D1461" s="1"/>
      <c r="E1461" s="1"/>
      <c r="F1461" s="1"/>
      <c r="G1461" s="1"/>
      <c r="H1461" s="1"/>
      <c r="I1461" s="1"/>
      <c r="J1461" s="1"/>
      <c r="K1461" s="1"/>
      <c r="L1461" s="1"/>
      <c r="M1461" s="1"/>
      <c r="N1461" s="1"/>
      <c r="O1461" s="1"/>
      <c r="P1461" s="1"/>
      <c r="Q1461" s="1"/>
      <c r="R1461" s="1"/>
      <c r="S1461" s="1"/>
      <c r="T1461" s="1"/>
      <c r="U1461" s="1"/>
      <c r="V1461" s="1"/>
      <c r="W1461" s="1"/>
    </row>
    <row r="1462" spans="1:23">
      <c r="A1462" s="1"/>
      <c r="B1462" s="1"/>
      <c r="C1462" s="1"/>
      <c r="D1462" s="1"/>
      <c r="E1462" s="1"/>
      <c r="F1462" s="1"/>
      <c r="G1462" s="1"/>
      <c r="H1462" s="1"/>
      <c r="I1462" s="1"/>
      <c r="J1462" s="1"/>
      <c r="K1462" s="1"/>
      <c r="L1462" s="1"/>
      <c r="M1462" s="1"/>
      <c r="N1462" s="1"/>
      <c r="O1462" s="1"/>
      <c r="P1462" s="1"/>
      <c r="Q1462" s="1"/>
      <c r="R1462" s="1"/>
      <c r="S1462" s="1"/>
      <c r="T1462" s="1"/>
      <c r="U1462" s="1"/>
      <c r="V1462" s="1"/>
      <c r="W1462" s="1"/>
    </row>
    <row r="1463" spans="1:23">
      <c r="A1463" s="1"/>
      <c r="B1463" s="1"/>
      <c r="C1463" s="1"/>
      <c r="D1463" s="1"/>
      <c r="E1463" s="1"/>
      <c r="F1463" s="1"/>
      <c r="G1463" s="1"/>
      <c r="H1463" s="1"/>
      <c r="I1463" s="1"/>
      <c r="J1463" s="1"/>
      <c r="K1463" s="1"/>
      <c r="L1463" s="1"/>
      <c r="M1463" s="1"/>
      <c r="N1463" s="1"/>
      <c r="O1463" s="1"/>
      <c r="P1463" s="1"/>
      <c r="Q1463" s="1"/>
      <c r="R1463" s="1"/>
      <c r="S1463" s="1"/>
      <c r="T1463" s="1"/>
      <c r="U1463" s="1"/>
      <c r="V1463" s="1"/>
      <c r="W1463" s="1"/>
    </row>
    <row r="1464" spans="1:23">
      <c r="A1464" s="1"/>
      <c r="B1464" s="1"/>
      <c r="C1464" s="1"/>
      <c r="D1464" s="1"/>
      <c r="E1464" s="1"/>
      <c r="F1464" s="1"/>
      <c r="G1464" s="1"/>
      <c r="H1464" s="1"/>
      <c r="I1464" s="1"/>
      <c r="J1464" s="1"/>
      <c r="K1464" s="1"/>
      <c r="L1464" s="1"/>
      <c r="M1464" s="1"/>
      <c r="N1464" s="1"/>
      <c r="O1464" s="1"/>
      <c r="P1464" s="1"/>
      <c r="Q1464" s="1"/>
      <c r="R1464" s="1"/>
      <c r="S1464" s="1"/>
      <c r="T1464" s="1"/>
      <c r="U1464" s="1"/>
      <c r="V1464" s="1"/>
      <c r="W1464" s="1"/>
    </row>
    <row r="1465" spans="1:23">
      <c r="A1465" s="1"/>
      <c r="B1465" s="1"/>
      <c r="C1465" s="1"/>
      <c r="D1465" s="1"/>
      <c r="E1465" s="1"/>
      <c r="F1465" s="1"/>
      <c r="G1465" s="1"/>
      <c r="H1465" s="1"/>
      <c r="I1465" s="1"/>
      <c r="J1465" s="1"/>
      <c r="K1465" s="1"/>
      <c r="L1465" s="1"/>
      <c r="M1465" s="1"/>
      <c r="N1465" s="1"/>
      <c r="O1465" s="1"/>
      <c r="P1465" s="1"/>
      <c r="Q1465" s="1"/>
      <c r="R1465" s="1"/>
      <c r="S1465" s="1"/>
      <c r="T1465" s="1"/>
      <c r="U1465" s="1"/>
      <c r="V1465" s="1"/>
      <c r="W1465" s="1"/>
    </row>
    <row r="1466" spans="1:23">
      <c r="A1466" s="1"/>
      <c r="B1466" s="1"/>
      <c r="C1466" s="1"/>
      <c r="D1466" s="1"/>
      <c r="E1466" s="1"/>
      <c r="F1466" s="1"/>
      <c r="G1466" s="1"/>
      <c r="H1466" s="1"/>
      <c r="I1466" s="1"/>
      <c r="J1466" s="1"/>
      <c r="K1466" s="1"/>
      <c r="L1466" s="1"/>
      <c r="M1466" s="1"/>
      <c r="N1466" s="1"/>
      <c r="O1466" s="1"/>
      <c r="P1466" s="1"/>
      <c r="Q1466" s="1"/>
      <c r="R1466" s="1"/>
      <c r="S1466" s="1"/>
      <c r="T1466" s="1"/>
      <c r="U1466" s="1"/>
      <c r="V1466" s="1"/>
      <c r="W1466" s="1"/>
    </row>
    <row r="1467" spans="1:23">
      <c r="A1467" s="1"/>
      <c r="B1467" s="1"/>
      <c r="C1467" s="1"/>
      <c r="D1467" s="1"/>
      <c r="E1467" s="1"/>
      <c r="F1467" s="1"/>
      <c r="G1467" s="1"/>
      <c r="H1467" s="1"/>
      <c r="I1467" s="1"/>
      <c r="J1467" s="1"/>
      <c r="K1467" s="1"/>
      <c r="L1467" s="1"/>
      <c r="M1467" s="1"/>
      <c r="N1467" s="1"/>
      <c r="O1467" s="1"/>
      <c r="P1467" s="1"/>
      <c r="Q1467" s="1"/>
      <c r="R1467" s="1"/>
      <c r="S1467" s="1"/>
      <c r="T1467" s="1"/>
      <c r="U1467" s="1"/>
      <c r="V1467" s="1"/>
      <c r="W1467" s="1"/>
    </row>
    <row r="1468" spans="1:23">
      <c r="A1468" s="1"/>
      <c r="B1468" s="1"/>
      <c r="C1468" s="1"/>
      <c r="D1468" s="1"/>
      <c r="E1468" s="1"/>
      <c r="F1468" s="1"/>
      <c r="G1468" s="1"/>
      <c r="H1468" s="1"/>
      <c r="I1468" s="1"/>
      <c r="J1468" s="1"/>
      <c r="K1468" s="1"/>
      <c r="L1468" s="1"/>
      <c r="M1468" s="1"/>
      <c r="N1468" s="1"/>
      <c r="O1468" s="1"/>
      <c r="P1468" s="1"/>
      <c r="Q1468" s="1"/>
      <c r="R1468" s="1"/>
      <c r="S1468" s="1"/>
      <c r="T1468" s="1"/>
      <c r="U1468" s="1"/>
      <c r="V1468" s="1"/>
      <c r="W1468" s="1"/>
    </row>
    <row r="1469" spans="1:23">
      <c r="A1469" s="1"/>
      <c r="B1469" s="1"/>
      <c r="C1469" s="1"/>
      <c r="D1469" s="1"/>
      <c r="E1469" s="1"/>
      <c r="F1469" s="1"/>
      <c r="G1469" s="1"/>
      <c r="H1469" s="1"/>
      <c r="I1469" s="1"/>
      <c r="J1469" s="1"/>
      <c r="K1469" s="1"/>
      <c r="L1469" s="1"/>
      <c r="M1469" s="1"/>
      <c r="N1469" s="1"/>
      <c r="O1469" s="1"/>
      <c r="P1469" s="1"/>
      <c r="Q1469" s="1"/>
      <c r="R1469" s="1"/>
      <c r="S1469" s="1"/>
      <c r="T1469" s="1"/>
      <c r="U1469" s="1"/>
      <c r="V1469" s="1"/>
      <c r="W1469" s="1"/>
    </row>
    <row r="1470" spans="1:23">
      <c r="A1470" s="1"/>
      <c r="B1470" s="1"/>
      <c r="C1470" s="1"/>
      <c r="D1470" s="1"/>
      <c r="E1470" s="1"/>
      <c r="F1470" s="1"/>
      <c r="G1470" s="1"/>
      <c r="H1470" s="1"/>
      <c r="I1470" s="1"/>
      <c r="J1470" s="1"/>
      <c r="K1470" s="1"/>
      <c r="L1470" s="1"/>
      <c r="M1470" s="1"/>
      <c r="N1470" s="1"/>
      <c r="O1470" s="1"/>
      <c r="P1470" s="1"/>
      <c r="Q1470" s="1"/>
      <c r="R1470" s="1"/>
      <c r="S1470" s="1"/>
      <c r="T1470" s="1"/>
      <c r="U1470" s="1"/>
      <c r="V1470" s="1"/>
      <c r="W1470" s="1"/>
    </row>
    <row r="1471" spans="1:23">
      <c r="A1471" s="1"/>
      <c r="B1471" s="1"/>
      <c r="C1471" s="1"/>
      <c r="D1471" s="1"/>
      <c r="E1471" s="1"/>
      <c r="F1471" s="1"/>
      <c r="G1471" s="1"/>
      <c r="H1471" s="1"/>
      <c r="I1471" s="1"/>
      <c r="J1471" s="1"/>
      <c r="K1471" s="1"/>
      <c r="L1471" s="1"/>
      <c r="M1471" s="1"/>
      <c r="N1471" s="1"/>
      <c r="O1471" s="1"/>
      <c r="P1471" s="1"/>
      <c r="Q1471" s="1"/>
      <c r="R1471" s="1"/>
      <c r="S1471" s="1"/>
      <c r="T1471" s="1"/>
      <c r="U1471" s="1"/>
      <c r="V1471" s="1"/>
      <c r="W1471" s="1"/>
    </row>
    <row r="1472" spans="1:23">
      <c r="A1472" s="1"/>
      <c r="B1472" s="1"/>
      <c r="C1472" s="1"/>
      <c r="D1472" s="1"/>
      <c r="E1472" s="1"/>
      <c r="F1472" s="1"/>
      <c r="G1472" s="1"/>
      <c r="H1472" s="1"/>
      <c r="I1472" s="1"/>
      <c r="J1472" s="1"/>
      <c r="K1472" s="1"/>
      <c r="L1472" s="1"/>
      <c r="M1472" s="1"/>
      <c r="N1472" s="1"/>
      <c r="O1472" s="1"/>
      <c r="P1472" s="1"/>
      <c r="Q1472" s="1"/>
      <c r="R1472" s="1"/>
      <c r="S1472" s="1"/>
      <c r="T1472" s="1"/>
      <c r="U1472" s="1"/>
      <c r="V1472" s="1"/>
      <c r="W1472" s="1"/>
    </row>
    <row r="1473" spans="1:23">
      <c r="A1473" s="1"/>
      <c r="B1473" s="1"/>
      <c r="C1473" s="1"/>
      <c r="D1473" s="1"/>
      <c r="E1473" s="1"/>
      <c r="F1473" s="1"/>
      <c r="G1473" s="1"/>
      <c r="H1473" s="1"/>
      <c r="I1473" s="1"/>
      <c r="J1473" s="1"/>
      <c r="K1473" s="1"/>
      <c r="L1473" s="1"/>
      <c r="M1473" s="1"/>
      <c r="N1473" s="1"/>
      <c r="O1473" s="1"/>
      <c r="P1473" s="1"/>
      <c r="Q1473" s="1"/>
      <c r="R1473" s="1"/>
      <c r="S1473" s="1"/>
      <c r="T1473" s="1"/>
      <c r="U1473" s="1"/>
      <c r="V1473" s="1"/>
      <c r="W1473" s="1"/>
    </row>
    <row r="1474" spans="1:23">
      <c r="A1474" s="1"/>
      <c r="B1474" s="1"/>
      <c r="C1474" s="1"/>
      <c r="D1474" s="1"/>
      <c r="E1474" s="1"/>
      <c r="F1474" s="1"/>
      <c r="G1474" s="1"/>
      <c r="H1474" s="1"/>
      <c r="I1474" s="1"/>
      <c r="J1474" s="1"/>
      <c r="K1474" s="1"/>
      <c r="L1474" s="1"/>
      <c r="M1474" s="1"/>
      <c r="N1474" s="1"/>
      <c r="O1474" s="1"/>
      <c r="P1474" s="1"/>
      <c r="Q1474" s="1"/>
      <c r="R1474" s="1"/>
      <c r="S1474" s="1"/>
      <c r="T1474" s="1"/>
      <c r="U1474" s="1"/>
      <c r="V1474" s="1"/>
      <c r="W1474" s="1"/>
    </row>
    <row r="1475" spans="1:23">
      <c r="A1475" s="1"/>
      <c r="B1475" s="1"/>
      <c r="C1475" s="1"/>
      <c r="D1475" s="1"/>
      <c r="E1475" s="1"/>
      <c r="F1475" s="1"/>
      <c r="G1475" s="1"/>
      <c r="H1475" s="1"/>
      <c r="I1475" s="1"/>
      <c r="J1475" s="1"/>
      <c r="K1475" s="1"/>
      <c r="L1475" s="1"/>
      <c r="M1475" s="1"/>
      <c r="N1475" s="1"/>
      <c r="O1475" s="1"/>
      <c r="P1475" s="1"/>
      <c r="Q1475" s="1"/>
      <c r="R1475" s="1"/>
      <c r="S1475" s="1"/>
      <c r="T1475" s="1"/>
      <c r="U1475" s="1"/>
      <c r="V1475" s="1"/>
      <c r="W1475" s="1"/>
    </row>
    <row r="1476" spans="1:23">
      <c r="A1476" s="1"/>
      <c r="B1476" s="1"/>
      <c r="C1476" s="1"/>
      <c r="D1476" s="1"/>
      <c r="E1476" s="1"/>
      <c r="F1476" s="1"/>
      <c r="G1476" s="1"/>
      <c r="H1476" s="1"/>
      <c r="I1476" s="1"/>
      <c r="J1476" s="1"/>
      <c r="K1476" s="1"/>
      <c r="L1476" s="1"/>
      <c r="M1476" s="1"/>
      <c r="N1476" s="1"/>
      <c r="O1476" s="1"/>
      <c r="P1476" s="1"/>
      <c r="Q1476" s="1"/>
      <c r="R1476" s="1"/>
      <c r="S1476" s="1"/>
      <c r="T1476" s="1"/>
      <c r="U1476" s="1"/>
      <c r="V1476" s="1"/>
      <c r="W1476" s="1"/>
    </row>
    <row r="1477" spans="1:23">
      <c r="A1477" s="1"/>
      <c r="B1477" s="1"/>
      <c r="C1477" s="1"/>
      <c r="D1477" s="1"/>
      <c r="E1477" s="1"/>
      <c r="F1477" s="1"/>
      <c r="G1477" s="1"/>
      <c r="H1477" s="1"/>
      <c r="I1477" s="1"/>
      <c r="J1477" s="1"/>
      <c r="K1477" s="1"/>
      <c r="L1477" s="1"/>
      <c r="M1477" s="1"/>
      <c r="N1477" s="1"/>
      <c r="O1477" s="1"/>
      <c r="P1477" s="1"/>
      <c r="Q1477" s="1"/>
      <c r="R1477" s="1"/>
      <c r="S1477" s="1"/>
      <c r="T1477" s="1"/>
      <c r="U1477" s="1"/>
      <c r="V1477" s="1"/>
      <c r="W1477" s="1"/>
    </row>
    <row r="1478" spans="1:23">
      <c r="A1478" s="1"/>
      <c r="B1478" s="1"/>
      <c r="C1478" s="1"/>
      <c r="D1478" s="1"/>
      <c r="E1478" s="1"/>
      <c r="F1478" s="1"/>
      <c r="G1478" s="1"/>
      <c r="H1478" s="1"/>
      <c r="I1478" s="1"/>
      <c r="J1478" s="1"/>
      <c r="K1478" s="1"/>
      <c r="L1478" s="1"/>
      <c r="M1478" s="1"/>
      <c r="N1478" s="1"/>
      <c r="O1478" s="1"/>
      <c r="P1478" s="1"/>
      <c r="Q1478" s="1"/>
      <c r="R1478" s="1"/>
      <c r="S1478" s="1"/>
      <c r="T1478" s="1"/>
      <c r="U1478" s="1"/>
      <c r="V1478" s="1"/>
      <c r="W1478" s="1"/>
    </row>
    <row r="1479" spans="1:23">
      <c r="A1479" s="1"/>
      <c r="B1479" s="1"/>
      <c r="C1479" s="1"/>
      <c r="D1479" s="1"/>
      <c r="E1479" s="1"/>
      <c r="F1479" s="1"/>
      <c r="G1479" s="1"/>
      <c r="H1479" s="1"/>
      <c r="I1479" s="1"/>
      <c r="J1479" s="1"/>
      <c r="K1479" s="1"/>
      <c r="L1479" s="1"/>
      <c r="M1479" s="1"/>
      <c r="N1479" s="1"/>
      <c r="O1479" s="1"/>
      <c r="P1479" s="1"/>
      <c r="Q1479" s="1"/>
      <c r="R1479" s="1"/>
      <c r="S1479" s="1"/>
      <c r="T1479" s="1"/>
      <c r="U1479" s="1"/>
      <c r="V1479" s="1"/>
      <c r="W1479" s="1"/>
    </row>
    <row r="1480" spans="1:23">
      <c r="A1480" s="1"/>
      <c r="B1480" s="1"/>
      <c r="C1480" s="1"/>
      <c r="D1480" s="1"/>
      <c r="E1480" s="1"/>
      <c r="F1480" s="1"/>
      <c r="G1480" s="1"/>
      <c r="H1480" s="1"/>
      <c r="I1480" s="1"/>
      <c r="J1480" s="1"/>
      <c r="K1480" s="1"/>
      <c r="L1480" s="1"/>
      <c r="M1480" s="1"/>
      <c r="N1480" s="1"/>
      <c r="O1480" s="1"/>
      <c r="P1480" s="1"/>
      <c r="Q1480" s="1"/>
      <c r="R1480" s="1"/>
      <c r="S1480" s="1"/>
      <c r="T1480" s="1"/>
      <c r="U1480" s="1"/>
      <c r="V1480" s="1"/>
      <c r="W1480" s="1"/>
    </row>
    <row r="1481" spans="1:23">
      <c r="A1481" s="1"/>
      <c r="B1481" s="1"/>
      <c r="C1481" s="1"/>
      <c r="D1481" s="1"/>
      <c r="E1481" s="1"/>
      <c r="F1481" s="1"/>
      <c r="G1481" s="1"/>
      <c r="H1481" s="1"/>
      <c r="I1481" s="1"/>
      <c r="J1481" s="1"/>
      <c r="K1481" s="1"/>
      <c r="L1481" s="1"/>
      <c r="M1481" s="1"/>
      <c r="N1481" s="1"/>
      <c r="O1481" s="1"/>
      <c r="P1481" s="1"/>
      <c r="Q1481" s="1"/>
      <c r="R1481" s="1"/>
      <c r="S1481" s="1"/>
      <c r="T1481" s="1"/>
      <c r="U1481" s="1"/>
      <c r="V1481" s="1"/>
      <c r="W1481" s="1"/>
    </row>
    <row r="1482" spans="1:23">
      <c r="A1482" s="1"/>
      <c r="B1482" s="1"/>
      <c r="C1482" s="1"/>
      <c r="D1482" s="1"/>
      <c r="E1482" s="1"/>
      <c r="F1482" s="1"/>
      <c r="G1482" s="1"/>
      <c r="H1482" s="1"/>
      <c r="I1482" s="1"/>
      <c r="J1482" s="1"/>
      <c r="K1482" s="1"/>
      <c r="L1482" s="1"/>
      <c r="M1482" s="1"/>
      <c r="N1482" s="1"/>
      <c r="O1482" s="1"/>
      <c r="P1482" s="1"/>
      <c r="Q1482" s="1"/>
      <c r="R1482" s="1"/>
      <c r="S1482" s="1"/>
      <c r="T1482" s="1"/>
      <c r="U1482" s="1"/>
      <c r="V1482" s="1"/>
      <c r="W1482" s="1"/>
    </row>
    <row r="1483" spans="1:23">
      <c r="A1483" s="1"/>
      <c r="B1483" s="1"/>
      <c r="C1483" s="1"/>
      <c r="D1483" s="1"/>
      <c r="E1483" s="1"/>
      <c r="F1483" s="1"/>
      <c r="G1483" s="1"/>
      <c r="H1483" s="1"/>
      <c r="I1483" s="1"/>
      <c r="J1483" s="1"/>
      <c r="K1483" s="1"/>
      <c r="L1483" s="1"/>
      <c r="M1483" s="1"/>
      <c r="N1483" s="1"/>
      <c r="O1483" s="1"/>
      <c r="P1483" s="1"/>
      <c r="Q1483" s="1"/>
      <c r="R1483" s="1"/>
      <c r="S1483" s="1"/>
      <c r="T1483" s="1"/>
      <c r="U1483" s="1"/>
      <c r="V1483" s="1"/>
      <c r="W1483" s="1"/>
    </row>
    <row r="1484" spans="1:23">
      <c r="A1484" s="1"/>
      <c r="B1484" s="1"/>
      <c r="C1484" s="1"/>
      <c r="D1484" s="1"/>
      <c r="E1484" s="1"/>
      <c r="F1484" s="1"/>
      <c r="G1484" s="1"/>
      <c r="H1484" s="1"/>
      <c r="I1484" s="1"/>
      <c r="J1484" s="1"/>
      <c r="K1484" s="1"/>
      <c r="L1484" s="1"/>
      <c r="M1484" s="1"/>
      <c r="N1484" s="1"/>
      <c r="O1484" s="1"/>
      <c r="P1484" s="1"/>
      <c r="Q1484" s="1"/>
      <c r="R1484" s="1"/>
      <c r="S1484" s="1"/>
      <c r="T1484" s="1"/>
      <c r="U1484" s="1"/>
      <c r="V1484" s="1"/>
      <c r="W1484" s="1"/>
    </row>
    <row r="1485" spans="1:23">
      <c r="A1485" s="1"/>
      <c r="B1485" s="1"/>
      <c r="C1485" s="1"/>
      <c r="D1485" s="1"/>
      <c r="E1485" s="1"/>
      <c r="F1485" s="1"/>
      <c r="G1485" s="1"/>
      <c r="H1485" s="1"/>
      <c r="I1485" s="1"/>
      <c r="J1485" s="1"/>
      <c r="K1485" s="1"/>
      <c r="L1485" s="1"/>
      <c r="M1485" s="1"/>
      <c r="N1485" s="1"/>
      <c r="O1485" s="1"/>
      <c r="P1485" s="1"/>
      <c r="Q1485" s="1"/>
      <c r="R1485" s="1"/>
      <c r="S1485" s="1"/>
      <c r="T1485" s="1"/>
      <c r="U1485" s="1"/>
      <c r="V1485" s="1"/>
      <c r="W1485" s="1"/>
    </row>
    <row r="1486" spans="1:23">
      <c r="A1486" s="1"/>
      <c r="B1486" s="1"/>
      <c r="C1486" s="1"/>
      <c r="D1486" s="1"/>
      <c r="E1486" s="1"/>
      <c r="F1486" s="1"/>
      <c r="G1486" s="1"/>
      <c r="H1486" s="1"/>
      <c r="I1486" s="1"/>
      <c r="J1486" s="1"/>
      <c r="K1486" s="1"/>
      <c r="L1486" s="1"/>
      <c r="M1486" s="1"/>
      <c r="N1486" s="1"/>
      <c r="O1486" s="1"/>
      <c r="P1486" s="1"/>
      <c r="Q1486" s="1"/>
      <c r="R1486" s="1"/>
      <c r="S1486" s="1"/>
      <c r="T1486" s="1"/>
      <c r="U1486" s="1"/>
      <c r="V1486" s="1"/>
      <c r="W1486" s="1"/>
    </row>
    <row r="1487" spans="1:23">
      <c r="A1487" s="1"/>
      <c r="B1487" s="1"/>
      <c r="C1487" s="1"/>
      <c r="D1487" s="1"/>
      <c r="E1487" s="1"/>
      <c r="F1487" s="1"/>
      <c r="G1487" s="1"/>
      <c r="H1487" s="1"/>
      <c r="I1487" s="1"/>
      <c r="J1487" s="1"/>
      <c r="K1487" s="1"/>
      <c r="L1487" s="1"/>
      <c r="M1487" s="1"/>
      <c r="N1487" s="1"/>
      <c r="O1487" s="1"/>
      <c r="P1487" s="1"/>
      <c r="Q1487" s="1"/>
      <c r="R1487" s="1"/>
      <c r="S1487" s="1"/>
      <c r="T1487" s="1"/>
      <c r="U1487" s="1"/>
      <c r="V1487" s="1"/>
      <c r="W1487" s="1"/>
    </row>
    <row r="1488" spans="1:23">
      <c r="A1488" s="1"/>
      <c r="B1488" s="1"/>
      <c r="C1488" s="1"/>
      <c r="D1488" s="1"/>
      <c r="E1488" s="1"/>
      <c r="F1488" s="1"/>
      <c r="G1488" s="1"/>
      <c r="H1488" s="1"/>
      <c r="I1488" s="1"/>
      <c r="J1488" s="1"/>
      <c r="K1488" s="1"/>
      <c r="L1488" s="1"/>
      <c r="M1488" s="1"/>
      <c r="N1488" s="1"/>
      <c r="O1488" s="1"/>
      <c r="P1488" s="1"/>
      <c r="Q1488" s="1"/>
      <c r="R1488" s="1"/>
      <c r="S1488" s="1"/>
      <c r="T1488" s="1"/>
      <c r="U1488" s="1"/>
      <c r="V1488" s="1"/>
      <c r="W1488" s="1"/>
    </row>
    <row r="1489" spans="1:23">
      <c r="A1489" s="1"/>
      <c r="B1489" s="1"/>
      <c r="C1489" s="1"/>
      <c r="D1489" s="1"/>
      <c r="E1489" s="1"/>
      <c r="F1489" s="1"/>
      <c r="G1489" s="1"/>
      <c r="H1489" s="1"/>
      <c r="I1489" s="1"/>
      <c r="J1489" s="1"/>
      <c r="K1489" s="1"/>
      <c r="L1489" s="1"/>
      <c r="M1489" s="1"/>
      <c r="N1489" s="1"/>
      <c r="O1489" s="1"/>
      <c r="P1489" s="1"/>
      <c r="Q1489" s="1"/>
      <c r="R1489" s="1"/>
      <c r="S1489" s="1"/>
      <c r="T1489" s="1"/>
      <c r="U1489" s="1"/>
      <c r="V1489" s="1"/>
      <c r="W1489" s="1"/>
    </row>
    <row r="1490" spans="1:23">
      <c r="A1490" s="1"/>
      <c r="B1490" s="1"/>
      <c r="C1490" s="1"/>
      <c r="D1490" s="1"/>
      <c r="E1490" s="1"/>
      <c r="F1490" s="1"/>
      <c r="G1490" s="1"/>
      <c r="H1490" s="1"/>
      <c r="I1490" s="1"/>
      <c r="J1490" s="1"/>
      <c r="K1490" s="1"/>
      <c r="L1490" s="1"/>
      <c r="M1490" s="1"/>
      <c r="N1490" s="1"/>
      <c r="O1490" s="1"/>
      <c r="P1490" s="1"/>
      <c r="Q1490" s="1"/>
      <c r="R1490" s="1"/>
      <c r="S1490" s="1"/>
      <c r="T1490" s="1"/>
      <c r="U1490" s="1"/>
      <c r="V1490" s="1"/>
      <c r="W1490" s="1"/>
    </row>
    <row r="1491" spans="1:23">
      <c r="A1491" s="1"/>
      <c r="B1491" s="1"/>
      <c r="C1491" s="1"/>
      <c r="D1491" s="1"/>
      <c r="E1491" s="1"/>
      <c r="F1491" s="1"/>
      <c r="G1491" s="1"/>
      <c r="H1491" s="1"/>
      <c r="I1491" s="1"/>
      <c r="J1491" s="1"/>
      <c r="K1491" s="1"/>
      <c r="L1491" s="1"/>
      <c r="M1491" s="1"/>
      <c r="N1491" s="1"/>
      <c r="O1491" s="1"/>
      <c r="P1491" s="1"/>
      <c r="Q1491" s="1"/>
      <c r="R1491" s="1"/>
      <c r="S1491" s="1"/>
      <c r="T1491" s="1"/>
      <c r="U1491" s="1"/>
      <c r="V1491" s="1"/>
      <c r="W1491" s="1"/>
    </row>
    <row r="1492" spans="1:23">
      <c r="A1492" s="1"/>
      <c r="B1492" s="1"/>
      <c r="C1492" s="1"/>
      <c r="D1492" s="1"/>
      <c r="E1492" s="1"/>
      <c r="F1492" s="1"/>
      <c r="G1492" s="1"/>
      <c r="H1492" s="1"/>
      <c r="I1492" s="1"/>
      <c r="J1492" s="1"/>
      <c r="K1492" s="1"/>
      <c r="L1492" s="1"/>
      <c r="M1492" s="1"/>
      <c r="N1492" s="1"/>
      <c r="O1492" s="1"/>
      <c r="P1492" s="1"/>
      <c r="Q1492" s="1"/>
      <c r="R1492" s="1"/>
      <c r="S1492" s="1"/>
      <c r="T1492" s="1"/>
      <c r="U1492" s="1"/>
      <c r="V1492" s="1"/>
      <c r="W1492" s="1"/>
    </row>
    <row r="1493" spans="1:23">
      <c r="A1493" s="1"/>
      <c r="B1493" s="1"/>
      <c r="C1493" s="1"/>
      <c r="D1493" s="1"/>
      <c r="E1493" s="1"/>
      <c r="F1493" s="1"/>
      <c r="G1493" s="1"/>
      <c r="H1493" s="1"/>
      <c r="I1493" s="1"/>
      <c r="J1493" s="1"/>
      <c r="K1493" s="1"/>
      <c r="L1493" s="1"/>
      <c r="M1493" s="1"/>
      <c r="N1493" s="1"/>
      <c r="O1493" s="1"/>
      <c r="P1493" s="1"/>
      <c r="Q1493" s="1"/>
      <c r="R1493" s="1"/>
      <c r="S1493" s="1"/>
      <c r="T1493" s="1"/>
      <c r="U1493" s="1"/>
      <c r="V1493" s="1"/>
      <c r="W1493" s="1"/>
    </row>
    <row r="1494" spans="1:23">
      <c r="A1494" s="1"/>
      <c r="B1494" s="1"/>
      <c r="C1494" s="1"/>
      <c r="D1494" s="1"/>
      <c r="E1494" s="1"/>
      <c r="F1494" s="1"/>
      <c r="G1494" s="1"/>
      <c r="H1494" s="1"/>
      <c r="I1494" s="1"/>
      <c r="J1494" s="1"/>
      <c r="K1494" s="1"/>
      <c r="L1494" s="1"/>
      <c r="M1494" s="1"/>
      <c r="N1494" s="1"/>
      <c r="O1494" s="1"/>
      <c r="P1494" s="1"/>
      <c r="Q1494" s="1"/>
      <c r="R1494" s="1"/>
      <c r="S1494" s="1"/>
      <c r="T1494" s="1"/>
      <c r="U1494" s="1"/>
      <c r="V1494" s="1"/>
      <c r="W1494" s="1"/>
    </row>
    <row r="1495" spans="1:23">
      <c r="A1495" s="1"/>
      <c r="B1495" s="1"/>
      <c r="C1495" s="1"/>
      <c r="D1495" s="1"/>
      <c r="E1495" s="1"/>
      <c r="F1495" s="1"/>
      <c r="G1495" s="1"/>
      <c r="H1495" s="1"/>
      <c r="I1495" s="1"/>
      <c r="J1495" s="1"/>
      <c r="K1495" s="1"/>
      <c r="L1495" s="1"/>
      <c r="M1495" s="1"/>
      <c r="N1495" s="1"/>
      <c r="O1495" s="1"/>
      <c r="P1495" s="1"/>
      <c r="Q1495" s="1"/>
      <c r="R1495" s="1"/>
      <c r="S1495" s="1"/>
      <c r="T1495" s="1"/>
      <c r="U1495" s="1"/>
      <c r="V1495" s="1"/>
      <c r="W1495" s="1"/>
    </row>
    <row r="1496" spans="1:23">
      <c r="A1496" s="1"/>
      <c r="B1496" s="1"/>
      <c r="C1496" s="1"/>
      <c r="D1496" s="1"/>
      <c r="E1496" s="1"/>
      <c r="F1496" s="1"/>
      <c r="G1496" s="1"/>
      <c r="H1496" s="1"/>
      <c r="I1496" s="1"/>
      <c r="J1496" s="1"/>
      <c r="K1496" s="1"/>
      <c r="L1496" s="1"/>
      <c r="M1496" s="1"/>
      <c r="N1496" s="1"/>
      <c r="O1496" s="1"/>
      <c r="P1496" s="1"/>
      <c r="Q1496" s="1"/>
      <c r="R1496" s="1"/>
      <c r="S1496" s="1"/>
      <c r="T1496" s="1"/>
      <c r="U1496" s="1"/>
      <c r="V1496" s="1"/>
      <c r="W1496" s="1"/>
    </row>
    <row r="1497" spans="1:23">
      <c r="A1497" s="1"/>
      <c r="B1497" s="1"/>
      <c r="C1497" s="1"/>
      <c r="D1497" s="1"/>
      <c r="E1497" s="1"/>
      <c r="F1497" s="1"/>
      <c r="G1497" s="1"/>
      <c r="H1497" s="1"/>
      <c r="I1497" s="1"/>
      <c r="J1497" s="1"/>
      <c r="K1497" s="1"/>
      <c r="L1497" s="1"/>
      <c r="M1497" s="1"/>
      <c r="N1497" s="1"/>
      <c r="O1497" s="1"/>
      <c r="P1497" s="1"/>
      <c r="Q1497" s="1"/>
      <c r="R1497" s="1"/>
      <c r="S1497" s="1"/>
      <c r="T1497" s="1"/>
      <c r="U1497" s="1"/>
      <c r="V1497" s="1"/>
      <c r="W1497" s="1"/>
    </row>
    <row r="1498" spans="1:23">
      <c r="A1498" s="1"/>
      <c r="B1498" s="1"/>
      <c r="C1498" s="1"/>
      <c r="D1498" s="1"/>
      <c r="E1498" s="1"/>
      <c r="F1498" s="1"/>
      <c r="G1498" s="1"/>
      <c r="H1498" s="1"/>
      <c r="I1498" s="1"/>
      <c r="J1498" s="1"/>
      <c r="K1498" s="1"/>
      <c r="L1498" s="1"/>
      <c r="M1498" s="1"/>
      <c r="N1498" s="1"/>
      <c r="O1498" s="1"/>
      <c r="P1498" s="1"/>
      <c r="Q1498" s="1"/>
      <c r="R1498" s="1"/>
      <c r="S1498" s="1"/>
      <c r="T1498" s="1"/>
      <c r="U1498" s="1"/>
      <c r="V1498" s="1"/>
      <c r="W1498" s="1"/>
    </row>
    <row r="1499" spans="1:23">
      <c r="A1499" s="1"/>
      <c r="B1499" s="1"/>
      <c r="C1499" s="1"/>
      <c r="D1499" s="1"/>
      <c r="E1499" s="1"/>
      <c r="F1499" s="1"/>
      <c r="G1499" s="1"/>
      <c r="H1499" s="1"/>
      <c r="I1499" s="1"/>
      <c r="J1499" s="1"/>
      <c r="K1499" s="1"/>
      <c r="L1499" s="1"/>
      <c r="M1499" s="1"/>
      <c r="N1499" s="1"/>
      <c r="O1499" s="1"/>
      <c r="P1499" s="1"/>
      <c r="Q1499" s="1"/>
      <c r="R1499" s="1"/>
      <c r="S1499" s="1"/>
      <c r="T1499" s="1"/>
      <c r="U1499" s="1"/>
      <c r="V1499" s="1"/>
      <c r="W1499" s="1"/>
    </row>
    <row r="1500" spans="1:23">
      <c r="A1500" s="1"/>
      <c r="B1500" s="1"/>
      <c r="C1500" s="1"/>
      <c r="D1500" s="1"/>
      <c r="E1500" s="1"/>
      <c r="F1500" s="1"/>
      <c r="G1500" s="1"/>
      <c r="H1500" s="1"/>
      <c r="I1500" s="1"/>
      <c r="J1500" s="1"/>
      <c r="K1500" s="1"/>
      <c r="L1500" s="1"/>
      <c r="M1500" s="1"/>
      <c r="N1500" s="1"/>
      <c r="O1500" s="1"/>
      <c r="P1500" s="1"/>
      <c r="Q1500" s="1"/>
      <c r="R1500" s="1"/>
      <c r="S1500" s="1"/>
      <c r="T1500" s="1"/>
      <c r="U1500" s="1"/>
      <c r="V1500" s="1"/>
      <c r="W1500" s="1"/>
    </row>
    <row r="1501" spans="1:23">
      <c r="A1501" s="1"/>
      <c r="B1501" s="1"/>
      <c r="C1501" s="1"/>
      <c r="D1501" s="1"/>
      <c r="E1501" s="1"/>
      <c r="F1501" s="1"/>
      <c r="G1501" s="1"/>
      <c r="H1501" s="1"/>
      <c r="I1501" s="1"/>
      <c r="J1501" s="1"/>
      <c r="K1501" s="1"/>
      <c r="L1501" s="1"/>
      <c r="M1501" s="1"/>
      <c r="N1501" s="1"/>
      <c r="O1501" s="1"/>
      <c r="P1501" s="1"/>
      <c r="Q1501" s="1"/>
      <c r="R1501" s="1"/>
      <c r="S1501" s="1"/>
      <c r="T1501" s="1"/>
      <c r="U1501" s="1"/>
      <c r="V1501" s="1"/>
      <c r="W1501" s="1"/>
    </row>
    <row r="1502" spans="1:23">
      <c r="A1502" s="1"/>
      <c r="B1502" s="1"/>
      <c r="C1502" s="1"/>
      <c r="D1502" s="1"/>
      <c r="E1502" s="1"/>
      <c r="F1502" s="1"/>
      <c r="G1502" s="1"/>
      <c r="H1502" s="1"/>
      <c r="I1502" s="1"/>
      <c r="J1502" s="1"/>
      <c r="K1502" s="1"/>
      <c r="L1502" s="1"/>
      <c r="M1502" s="1"/>
      <c r="N1502" s="1"/>
      <c r="O1502" s="1"/>
      <c r="P1502" s="1"/>
      <c r="Q1502" s="1"/>
      <c r="R1502" s="1"/>
      <c r="S1502" s="1"/>
      <c r="T1502" s="1"/>
      <c r="U1502" s="1"/>
      <c r="V1502" s="1"/>
      <c r="W1502" s="1"/>
    </row>
    <row r="1503" spans="1:23">
      <c r="A1503" s="1"/>
      <c r="B1503" s="1"/>
      <c r="C1503" s="1"/>
      <c r="D1503" s="1"/>
      <c r="E1503" s="1"/>
      <c r="F1503" s="1"/>
      <c r="G1503" s="1"/>
      <c r="H1503" s="1"/>
      <c r="I1503" s="1"/>
      <c r="J1503" s="1"/>
      <c r="K1503" s="1"/>
      <c r="L1503" s="1"/>
      <c r="M1503" s="1"/>
      <c r="N1503" s="1"/>
      <c r="O1503" s="1"/>
      <c r="P1503" s="1"/>
      <c r="Q1503" s="1"/>
      <c r="R1503" s="1"/>
      <c r="S1503" s="1"/>
      <c r="T1503" s="1"/>
      <c r="U1503" s="1"/>
      <c r="V1503" s="1"/>
      <c r="W1503" s="1"/>
    </row>
    <row r="1504" spans="1:23">
      <c r="A1504" s="1"/>
      <c r="B1504" s="1"/>
      <c r="C1504" s="1"/>
      <c r="D1504" s="1"/>
      <c r="E1504" s="1"/>
      <c r="F1504" s="1"/>
      <c r="G1504" s="1"/>
      <c r="H1504" s="1"/>
      <c r="I1504" s="1"/>
      <c r="J1504" s="1"/>
      <c r="K1504" s="1"/>
      <c r="L1504" s="1"/>
      <c r="M1504" s="1"/>
      <c r="N1504" s="1"/>
      <c r="O1504" s="1"/>
      <c r="P1504" s="1"/>
      <c r="Q1504" s="1"/>
      <c r="R1504" s="1"/>
      <c r="S1504" s="1"/>
      <c r="T1504" s="1"/>
      <c r="U1504" s="1"/>
      <c r="V1504" s="1"/>
      <c r="W1504" s="1"/>
    </row>
    <row r="1505" spans="1:23">
      <c r="A1505" s="1"/>
      <c r="B1505" s="1"/>
      <c r="C1505" s="1"/>
      <c r="D1505" s="1"/>
      <c r="E1505" s="1"/>
      <c r="F1505" s="1"/>
      <c r="G1505" s="1"/>
      <c r="H1505" s="1"/>
      <c r="I1505" s="1"/>
      <c r="J1505" s="1"/>
      <c r="K1505" s="1"/>
      <c r="L1505" s="1"/>
      <c r="M1505" s="1"/>
      <c r="N1505" s="1"/>
      <c r="O1505" s="1"/>
      <c r="P1505" s="1"/>
      <c r="Q1505" s="1"/>
      <c r="R1505" s="1"/>
      <c r="S1505" s="1"/>
      <c r="T1505" s="1"/>
      <c r="U1505" s="1"/>
      <c r="V1505" s="1"/>
      <c r="W1505" s="1"/>
    </row>
    <row r="1506" spans="1:23">
      <c r="A1506" s="1"/>
      <c r="B1506" s="1"/>
      <c r="C1506" s="1"/>
      <c r="D1506" s="1"/>
      <c r="E1506" s="1"/>
      <c r="F1506" s="1"/>
      <c r="G1506" s="1"/>
      <c r="H1506" s="1"/>
      <c r="I1506" s="1"/>
      <c r="J1506" s="1"/>
      <c r="K1506" s="1"/>
      <c r="L1506" s="1"/>
      <c r="M1506" s="1"/>
      <c r="N1506" s="1"/>
      <c r="O1506" s="1"/>
      <c r="P1506" s="1"/>
      <c r="Q1506" s="1"/>
      <c r="R1506" s="1"/>
      <c r="S1506" s="1"/>
      <c r="T1506" s="1"/>
      <c r="U1506" s="1"/>
      <c r="V1506" s="1"/>
      <c r="W1506" s="1"/>
    </row>
    <row r="1507" spans="1:23">
      <c r="A1507" s="1"/>
      <c r="B1507" s="1"/>
      <c r="C1507" s="1"/>
      <c r="D1507" s="1"/>
      <c r="E1507" s="1"/>
      <c r="F1507" s="1"/>
      <c r="G1507" s="1"/>
      <c r="H1507" s="1"/>
      <c r="I1507" s="1"/>
      <c r="J1507" s="1"/>
      <c r="K1507" s="1"/>
      <c r="L1507" s="1"/>
      <c r="M1507" s="1"/>
      <c r="N1507" s="1"/>
      <c r="O1507" s="1"/>
      <c r="P1507" s="1"/>
      <c r="Q1507" s="1"/>
      <c r="R1507" s="1"/>
      <c r="S1507" s="1"/>
      <c r="T1507" s="1"/>
      <c r="U1507" s="1"/>
      <c r="V1507" s="1"/>
      <c r="W1507" s="1"/>
    </row>
    <row r="1508" spans="1:23">
      <c r="A1508" s="1"/>
      <c r="B1508" s="1"/>
      <c r="C1508" s="1"/>
      <c r="D1508" s="1"/>
      <c r="E1508" s="1"/>
      <c r="F1508" s="1"/>
      <c r="G1508" s="1"/>
      <c r="H1508" s="1"/>
      <c r="I1508" s="1"/>
      <c r="J1508" s="1"/>
      <c r="K1508" s="1"/>
      <c r="L1508" s="1"/>
      <c r="M1508" s="1"/>
      <c r="N1508" s="1"/>
      <c r="O1508" s="1"/>
      <c r="P1508" s="1"/>
      <c r="Q1508" s="1"/>
      <c r="R1508" s="1"/>
      <c r="S1508" s="1"/>
      <c r="T1508" s="1"/>
      <c r="U1508" s="1"/>
      <c r="V1508" s="1"/>
      <c r="W1508" s="1"/>
    </row>
    <row r="1509" spans="1:23">
      <c r="A1509" s="1"/>
      <c r="B1509" s="1"/>
      <c r="C1509" s="1"/>
      <c r="D1509" s="1"/>
      <c r="E1509" s="1"/>
      <c r="F1509" s="1"/>
      <c r="G1509" s="1"/>
      <c r="H1509" s="1"/>
      <c r="I1509" s="1"/>
      <c r="J1509" s="1"/>
      <c r="K1509" s="1"/>
      <c r="L1509" s="1"/>
      <c r="M1509" s="1"/>
      <c r="N1509" s="1"/>
      <c r="O1509" s="1"/>
      <c r="P1509" s="1"/>
      <c r="Q1509" s="1"/>
      <c r="R1509" s="1"/>
      <c r="S1509" s="1"/>
      <c r="T1509" s="1"/>
      <c r="U1509" s="1"/>
      <c r="V1509" s="1"/>
      <c r="W1509" s="1"/>
    </row>
    <row r="1510" spans="1:23">
      <c r="A1510" s="1"/>
      <c r="B1510" s="1"/>
      <c r="C1510" s="1"/>
      <c r="D1510" s="1"/>
      <c r="E1510" s="1"/>
      <c r="F1510" s="1"/>
      <c r="G1510" s="1"/>
      <c r="H1510" s="1"/>
      <c r="I1510" s="1"/>
      <c r="J1510" s="1"/>
      <c r="K1510" s="1"/>
      <c r="L1510" s="1"/>
      <c r="M1510" s="1"/>
      <c r="N1510" s="1"/>
      <c r="O1510" s="1"/>
      <c r="P1510" s="1"/>
      <c r="Q1510" s="1"/>
      <c r="R1510" s="1"/>
      <c r="S1510" s="1"/>
      <c r="T1510" s="1"/>
      <c r="U1510" s="1"/>
      <c r="V1510" s="1"/>
      <c r="W1510" s="1"/>
    </row>
    <row r="1511" spans="1:23">
      <c r="A1511" s="1"/>
      <c r="B1511" s="1"/>
      <c r="C1511" s="1"/>
      <c r="D1511" s="1"/>
      <c r="E1511" s="1"/>
      <c r="F1511" s="1"/>
      <c r="G1511" s="1"/>
      <c r="H1511" s="1"/>
      <c r="I1511" s="1"/>
      <c r="J1511" s="1"/>
      <c r="K1511" s="1"/>
      <c r="L1511" s="1"/>
      <c r="M1511" s="1"/>
      <c r="N1511" s="1"/>
      <c r="O1511" s="1"/>
      <c r="P1511" s="1"/>
      <c r="Q1511" s="1"/>
      <c r="R1511" s="1"/>
      <c r="S1511" s="1"/>
      <c r="T1511" s="1"/>
      <c r="U1511" s="1"/>
      <c r="V1511" s="1"/>
      <c r="W1511" s="1"/>
    </row>
    <row r="1512" spans="1:23">
      <c r="A1512" s="1"/>
      <c r="B1512" s="1"/>
      <c r="C1512" s="1"/>
      <c r="D1512" s="1"/>
      <c r="E1512" s="1"/>
      <c r="F1512" s="1"/>
      <c r="G1512" s="1"/>
      <c r="H1512" s="1"/>
      <c r="I1512" s="1"/>
      <c r="J1512" s="1"/>
      <c r="K1512" s="1"/>
      <c r="L1512" s="1"/>
      <c r="M1512" s="1"/>
      <c r="N1512" s="1"/>
      <c r="O1512" s="1"/>
      <c r="P1512" s="1"/>
      <c r="Q1512" s="1"/>
      <c r="R1512" s="1"/>
      <c r="S1512" s="1"/>
      <c r="T1512" s="1"/>
      <c r="U1512" s="1"/>
      <c r="V1512" s="1"/>
      <c r="W1512" s="1"/>
    </row>
    <row r="1513" spans="1:23">
      <c r="A1513" s="1"/>
      <c r="B1513" s="1"/>
      <c r="C1513" s="1"/>
      <c r="D1513" s="1"/>
      <c r="E1513" s="1"/>
      <c r="F1513" s="1"/>
      <c r="G1513" s="1"/>
      <c r="H1513" s="1"/>
      <c r="I1513" s="1"/>
      <c r="J1513" s="1"/>
      <c r="K1513" s="1"/>
      <c r="L1513" s="1"/>
      <c r="M1513" s="1"/>
      <c r="N1513" s="1"/>
      <c r="O1513" s="1"/>
      <c r="P1513" s="1"/>
      <c r="Q1513" s="1"/>
      <c r="R1513" s="1"/>
      <c r="S1513" s="1"/>
      <c r="T1513" s="1"/>
      <c r="U1513" s="1"/>
      <c r="V1513" s="1"/>
      <c r="W1513" s="1"/>
    </row>
    <row r="1514" spans="1:23">
      <c r="A1514" s="1"/>
      <c r="B1514" s="1"/>
      <c r="C1514" s="1"/>
      <c r="D1514" s="1"/>
      <c r="E1514" s="1"/>
      <c r="F1514" s="1"/>
      <c r="G1514" s="1"/>
      <c r="H1514" s="1"/>
      <c r="I1514" s="1"/>
      <c r="J1514" s="1"/>
      <c r="K1514" s="1"/>
      <c r="L1514" s="1"/>
      <c r="M1514" s="1"/>
      <c r="N1514" s="1"/>
      <c r="O1514" s="1"/>
      <c r="P1514" s="1"/>
      <c r="Q1514" s="1"/>
      <c r="R1514" s="1"/>
      <c r="S1514" s="1"/>
      <c r="T1514" s="1"/>
      <c r="U1514" s="1"/>
      <c r="V1514" s="1"/>
      <c r="W1514" s="1"/>
    </row>
    <row r="1515" spans="1:23">
      <c r="A1515" s="1"/>
      <c r="B1515" s="1"/>
      <c r="C1515" s="1"/>
      <c r="D1515" s="1"/>
      <c r="E1515" s="1"/>
      <c r="F1515" s="1"/>
      <c r="G1515" s="1"/>
      <c r="H1515" s="1"/>
      <c r="I1515" s="1"/>
      <c r="J1515" s="1"/>
      <c r="K1515" s="1"/>
      <c r="L1515" s="1"/>
      <c r="M1515" s="1"/>
      <c r="N1515" s="1"/>
      <c r="O1515" s="1"/>
      <c r="P1515" s="1"/>
      <c r="Q1515" s="1"/>
      <c r="R1515" s="1"/>
      <c r="S1515" s="1"/>
      <c r="T1515" s="1"/>
      <c r="U1515" s="1"/>
      <c r="V1515" s="1"/>
      <c r="W1515" s="1"/>
    </row>
    <row r="1516" spans="1:23">
      <c r="A1516" s="1"/>
      <c r="B1516" s="1"/>
      <c r="C1516" s="1"/>
      <c r="D1516" s="1"/>
      <c r="E1516" s="1"/>
      <c r="F1516" s="1"/>
      <c r="G1516" s="1"/>
      <c r="H1516" s="1"/>
      <c r="I1516" s="1"/>
      <c r="J1516" s="1"/>
      <c r="K1516" s="1"/>
      <c r="L1516" s="1"/>
      <c r="M1516" s="1"/>
      <c r="N1516" s="1"/>
      <c r="O1516" s="1"/>
      <c r="P1516" s="1"/>
      <c r="Q1516" s="1"/>
      <c r="R1516" s="1"/>
      <c r="S1516" s="1"/>
      <c r="T1516" s="1"/>
      <c r="U1516" s="1"/>
      <c r="V1516" s="1"/>
      <c r="W1516" s="1"/>
    </row>
    <row r="1517" spans="1:23">
      <c r="A1517" s="1"/>
      <c r="B1517" s="1"/>
      <c r="C1517" s="1"/>
      <c r="D1517" s="1"/>
      <c r="E1517" s="1"/>
      <c r="F1517" s="1"/>
      <c r="G1517" s="1"/>
      <c r="H1517" s="1"/>
      <c r="I1517" s="1"/>
      <c r="J1517" s="1"/>
      <c r="K1517" s="1"/>
      <c r="L1517" s="1"/>
      <c r="M1517" s="1"/>
      <c r="N1517" s="1"/>
      <c r="O1517" s="1"/>
      <c r="P1517" s="1"/>
      <c r="Q1517" s="1"/>
      <c r="R1517" s="1"/>
      <c r="S1517" s="1"/>
      <c r="T1517" s="1"/>
      <c r="U1517" s="1"/>
      <c r="V1517" s="1"/>
      <c r="W1517" s="1"/>
    </row>
    <row r="1518" spans="1:23">
      <c r="A1518" s="1"/>
      <c r="B1518" s="1"/>
      <c r="C1518" s="1"/>
      <c r="D1518" s="1"/>
      <c r="E1518" s="1"/>
      <c r="F1518" s="1"/>
      <c r="G1518" s="1"/>
      <c r="H1518" s="1"/>
      <c r="I1518" s="1"/>
      <c r="J1518" s="1"/>
      <c r="K1518" s="1"/>
      <c r="L1518" s="1"/>
      <c r="M1518" s="1"/>
      <c r="N1518" s="1"/>
      <c r="O1518" s="1"/>
      <c r="P1518" s="1"/>
      <c r="Q1518" s="1"/>
      <c r="R1518" s="1"/>
      <c r="S1518" s="1"/>
      <c r="T1518" s="1"/>
      <c r="U1518" s="1"/>
      <c r="V1518" s="1"/>
      <c r="W1518" s="1"/>
    </row>
    <row r="1519" spans="1:23">
      <c r="A1519" s="1"/>
      <c r="B1519" s="1"/>
      <c r="C1519" s="1"/>
      <c r="D1519" s="1"/>
      <c r="E1519" s="1"/>
      <c r="F1519" s="1"/>
      <c r="G1519" s="1"/>
      <c r="H1519" s="1"/>
      <c r="I1519" s="1"/>
      <c r="J1519" s="1"/>
      <c r="K1519" s="1"/>
      <c r="L1519" s="1"/>
      <c r="M1519" s="1"/>
      <c r="N1519" s="1"/>
      <c r="O1519" s="1"/>
      <c r="P1519" s="1"/>
      <c r="Q1519" s="1"/>
      <c r="R1519" s="1"/>
      <c r="S1519" s="1"/>
      <c r="T1519" s="1"/>
      <c r="U1519" s="1"/>
      <c r="V1519" s="1"/>
      <c r="W1519" s="1"/>
    </row>
    <row r="1520" spans="1:23">
      <c r="A1520" s="1"/>
      <c r="B1520" s="1"/>
      <c r="C1520" s="1"/>
      <c r="D1520" s="1"/>
      <c r="E1520" s="1"/>
      <c r="F1520" s="1"/>
      <c r="G1520" s="1"/>
      <c r="H1520" s="1"/>
      <c r="I1520" s="1"/>
      <c r="J1520" s="1"/>
      <c r="K1520" s="1"/>
      <c r="L1520" s="1"/>
      <c r="M1520" s="1"/>
      <c r="N1520" s="1"/>
      <c r="O1520" s="1"/>
      <c r="P1520" s="1"/>
      <c r="Q1520" s="1"/>
      <c r="R1520" s="1"/>
      <c r="S1520" s="1"/>
      <c r="T1520" s="1"/>
      <c r="U1520" s="1"/>
      <c r="V1520" s="1"/>
      <c r="W1520" s="1"/>
    </row>
    <row r="1521" spans="1:23">
      <c r="A1521" s="1"/>
      <c r="B1521" s="1"/>
      <c r="C1521" s="1"/>
      <c r="D1521" s="1"/>
      <c r="E1521" s="1"/>
      <c r="F1521" s="1"/>
      <c r="G1521" s="1"/>
      <c r="H1521" s="1"/>
      <c r="I1521" s="1"/>
      <c r="J1521" s="1"/>
      <c r="K1521" s="1"/>
      <c r="L1521" s="1"/>
      <c r="M1521" s="1"/>
      <c r="N1521" s="1"/>
      <c r="O1521" s="1"/>
      <c r="P1521" s="1"/>
      <c r="Q1521" s="1"/>
      <c r="R1521" s="1"/>
      <c r="S1521" s="1"/>
      <c r="T1521" s="1"/>
      <c r="U1521" s="1"/>
      <c r="V1521" s="1"/>
      <c r="W1521" s="1"/>
    </row>
    <row r="1522" spans="1:23">
      <c r="A1522" s="1"/>
      <c r="B1522" s="1"/>
      <c r="C1522" s="1"/>
      <c r="D1522" s="1"/>
      <c r="E1522" s="1"/>
      <c r="F1522" s="1"/>
      <c r="G1522" s="1"/>
      <c r="H1522" s="1"/>
      <c r="I1522" s="1"/>
      <c r="J1522" s="1"/>
      <c r="K1522" s="1"/>
      <c r="L1522" s="1"/>
      <c r="M1522" s="1"/>
      <c r="N1522" s="1"/>
      <c r="O1522" s="1"/>
      <c r="P1522" s="1"/>
      <c r="Q1522" s="1"/>
      <c r="R1522" s="1"/>
      <c r="S1522" s="1"/>
      <c r="T1522" s="1"/>
      <c r="U1522" s="1"/>
      <c r="V1522" s="1"/>
      <c r="W1522" s="1"/>
    </row>
    <row r="1523" spans="1:23">
      <c r="A1523" s="1"/>
      <c r="B1523" s="1"/>
      <c r="C1523" s="1"/>
      <c r="D1523" s="1"/>
      <c r="E1523" s="1"/>
      <c r="F1523" s="1"/>
      <c r="G1523" s="1"/>
      <c r="H1523" s="1"/>
      <c r="I1523" s="1"/>
      <c r="J1523" s="1"/>
      <c r="K1523" s="1"/>
      <c r="L1523" s="1"/>
      <c r="M1523" s="1"/>
      <c r="N1523" s="1"/>
      <c r="O1523" s="1"/>
      <c r="P1523" s="1"/>
      <c r="Q1523" s="1"/>
      <c r="R1523" s="1"/>
      <c r="S1523" s="1"/>
      <c r="T1523" s="1"/>
      <c r="U1523" s="1"/>
      <c r="V1523" s="1"/>
      <c r="W1523" s="1"/>
    </row>
    <row r="1524" spans="1:23">
      <c r="A1524" s="1"/>
      <c r="B1524" s="1"/>
      <c r="C1524" s="1"/>
      <c r="D1524" s="1"/>
      <c r="E1524" s="1"/>
      <c r="F1524" s="1"/>
      <c r="G1524" s="1"/>
      <c r="H1524" s="1"/>
      <c r="I1524" s="1"/>
      <c r="J1524" s="1"/>
      <c r="K1524" s="1"/>
      <c r="L1524" s="1"/>
      <c r="M1524" s="1"/>
      <c r="N1524" s="1"/>
      <c r="O1524" s="1"/>
      <c r="P1524" s="1"/>
      <c r="Q1524" s="1"/>
      <c r="R1524" s="1"/>
      <c r="S1524" s="1"/>
      <c r="T1524" s="1"/>
      <c r="U1524" s="1"/>
      <c r="V1524" s="1"/>
      <c r="W1524" s="1"/>
    </row>
    <row r="1525" spans="1:23">
      <c r="A1525" s="1"/>
      <c r="B1525" s="1"/>
      <c r="C1525" s="1"/>
      <c r="D1525" s="1"/>
      <c r="E1525" s="1"/>
      <c r="F1525" s="1"/>
      <c r="G1525" s="1"/>
      <c r="H1525" s="1"/>
      <c r="I1525" s="1"/>
      <c r="J1525" s="1"/>
      <c r="K1525" s="1"/>
      <c r="L1525" s="1"/>
      <c r="M1525" s="1"/>
      <c r="N1525" s="1"/>
      <c r="O1525" s="1"/>
      <c r="P1525" s="1"/>
      <c r="Q1525" s="1"/>
      <c r="R1525" s="1"/>
      <c r="S1525" s="1"/>
      <c r="T1525" s="1"/>
      <c r="U1525" s="1"/>
      <c r="V1525" s="1"/>
      <c r="W1525" s="1"/>
    </row>
    <row r="1526" spans="1:23">
      <c r="A1526" s="1"/>
      <c r="B1526" s="1"/>
      <c r="C1526" s="1"/>
      <c r="D1526" s="1"/>
      <c r="E1526" s="1"/>
      <c r="F1526" s="1"/>
      <c r="G1526" s="1"/>
      <c r="H1526" s="1"/>
      <c r="I1526" s="1"/>
      <c r="J1526" s="1"/>
      <c r="K1526" s="1"/>
      <c r="L1526" s="1"/>
      <c r="M1526" s="1"/>
      <c r="N1526" s="1"/>
      <c r="O1526" s="1"/>
      <c r="P1526" s="1"/>
      <c r="Q1526" s="1"/>
      <c r="R1526" s="1"/>
      <c r="S1526" s="1"/>
      <c r="T1526" s="1"/>
      <c r="U1526" s="1"/>
      <c r="V1526" s="1"/>
      <c r="W1526" s="1"/>
    </row>
    <row r="1527" spans="1:23">
      <c r="A1527" s="1"/>
      <c r="B1527" s="1"/>
      <c r="C1527" s="1"/>
      <c r="D1527" s="1"/>
      <c r="E1527" s="1"/>
      <c r="F1527" s="1"/>
      <c r="G1527" s="1"/>
      <c r="H1527" s="1"/>
      <c r="I1527" s="1"/>
      <c r="J1527" s="1"/>
      <c r="K1527" s="1"/>
      <c r="L1527" s="1"/>
      <c r="M1527" s="1"/>
      <c r="N1527" s="1"/>
      <c r="O1527" s="1"/>
      <c r="P1527" s="1"/>
      <c r="Q1527" s="1"/>
      <c r="R1527" s="1"/>
      <c r="S1527" s="1"/>
      <c r="T1527" s="1"/>
      <c r="U1527" s="1"/>
      <c r="V1527" s="1"/>
      <c r="W1527" s="1"/>
    </row>
    <row r="1528" spans="1:23">
      <c r="A1528" s="1"/>
      <c r="B1528" s="1"/>
      <c r="C1528" s="1"/>
      <c r="D1528" s="1"/>
      <c r="E1528" s="1"/>
      <c r="F1528" s="1"/>
      <c r="G1528" s="1"/>
      <c r="H1528" s="1"/>
      <c r="I1528" s="1"/>
      <c r="J1528" s="1"/>
      <c r="K1528" s="1"/>
      <c r="L1528" s="1"/>
      <c r="M1528" s="1"/>
      <c r="N1528" s="1"/>
      <c r="O1528" s="1"/>
      <c r="P1528" s="1"/>
      <c r="Q1528" s="1"/>
      <c r="R1528" s="1"/>
      <c r="S1528" s="1"/>
      <c r="T1528" s="1"/>
      <c r="U1528" s="1"/>
      <c r="V1528" s="1"/>
      <c r="W1528" s="1"/>
    </row>
    <row r="1529" spans="1:23">
      <c r="A1529" s="1"/>
      <c r="B1529" s="1"/>
      <c r="C1529" s="1"/>
      <c r="D1529" s="1"/>
      <c r="E1529" s="1"/>
      <c r="F1529" s="1"/>
      <c r="G1529" s="1"/>
      <c r="H1529" s="1"/>
      <c r="I1529" s="1"/>
      <c r="J1529" s="1"/>
      <c r="K1529" s="1"/>
      <c r="L1529" s="1"/>
      <c r="M1529" s="1"/>
      <c r="N1529" s="1"/>
      <c r="O1529" s="1"/>
      <c r="P1529" s="1"/>
      <c r="Q1529" s="1"/>
      <c r="R1529" s="1"/>
      <c r="S1529" s="1"/>
      <c r="T1529" s="1"/>
      <c r="U1529" s="1"/>
      <c r="V1529" s="1"/>
      <c r="W1529" s="1"/>
    </row>
    <row r="1530" spans="1:23">
      <c r="A1530" s="1"/>
      <c r="B1530" s="1"/>
      <c r="C1530" s="1"/>
      <c r="D1530" s="1"/>
      <c r="E1530" s="1"/>
      <c r="F1530" s="1"/>
      <c r="G1530" s="1"/>
      <c r="H1530" s="1"/>
      <c r="I1530" s="1"/>
      <c r="J1530" s="1"/>
      <c r="K1530" s="1"/>
      <c r="L1530" s="1"/>
      <c r="M1530" s="1"/>
      <c r="N1530" s="1"/>
      <c r="O1530" s="1"/>
      <c r="P1530" s="1"/>
      <c r="Q1530" s="1"/>
      <c r="R1530" s="1"/>
      <c r="S1530" s="1"/>
      <c r="T1530" s="1"/>
      <c r="U1530" s="1"/>
      <c r="V1530" s="1"/>
      <c r="W1530" s="1"/>
    </row>
    <row r="1531" spans="1:23">
      <c r="A1531" s="1"/>
      <c r="B1531" s="1"/>
      <c r="C1531" s="1"/>
      <c r="D1531" s="1"/>
      <c r="E1531" s="1"/>
      <c r="F1531" s="1"/>
      <c r="G1531" s="1"/>
      <c r="H1531" s="1"/>
      <c r="I1531" s="1"/>
      <c r="J1531" s="1"/>
      <c r="K1531" s="1"/>
      <c r="L1531" s="1"/>
      <c r="M1531" s="1"/>
      <c r="N1531" s="1"/>
      <c r="O1531" s="1"/>
      <c r="P1531" s="1"/>
      <c r="Q1531" s="1"/>
      <c r="R1531" s="1"/>
      <c r="S1531" s="1"/>
      <c r="T1531" s="1"/>
      <c r="U1531" s="1"/>
      <c r="V1531" s="1"/>
      <c r="W1531" s="1"/>
    </row>
    <row r="1532" spans="1:23">
      <c r="A1532" s="1"/>
      <c r="B1532" s="1"/>
      <c r="C1532" s="1"/>
      <c r="D1532" s="1"/>
      <c r="E1532" s="1"/>
      <c r="F1532" s="1"/>
      <c r="G1532" s="1"/>
      <c r="H1532" s="1"/>
      <c r="I1532" s="1"/>
      <c r="J1532" s="1"/>
      <c r="K1532" s="1"/>
      <c r="L1532" s="1"/>
      <c r="M1532" s="1"/>
      <c r="N1532" s="1"/>
      <c r="O1532" s="1"/>
      <c r="P1532" s="1"/>
      <c r="Q1532" s="1"/>
      <c r="R1532" s="1"/>
      <c r="S1532" s="1"/>
      <c r="T1532" s="1"/>
      <c r="U1532" s="1"/>
      <c r="V1532" s="1"/>
      <c r="W1532" s="1"/>
    </row>
    <row r="1533" spans="1:23">
      <c r="A1533" s="1"/>
      <c r="B1533" s="1"/>
      <c r="C1533" s="1"/>
      <c r="D1533" s="1"/>
      <c r="E1533" s="1"/>
      <c r="F1533" s="1"/>
      <c r="G1533" s="1"/>
      <c r="H1533" s="1"/>
      <c r="I1533" s="1"/>
      <c r="J1533" s="1"/>
      <c r="K1533" s="1"/>
      <c r="L1533" s="1"/>
      <c r="M1533" s="1"/>
      <c r="N1533" s="1"/>
      <c r="O1533" s="1"/>
      <c r="P1533" s="1"/>
      <c r="Q1533" s="1"/>
      <c r="R1533" s="1"/>
      <c r="S1533" s="1"/>
      <c r="T1533" s="1"/>
      <c r="U1533" s="1"/>
      <c r="V1533" s="1"/>
      <c r="W1533" s="1"/>
    </row>
    <row r="1534" spans="1:23">
      <c r="A1534" s="1"/>
      <c r="B1534" s="1"/>
      <c r="C1534" s="1"/>
      <c r="D1534" s="1"/>
      <c r="E1534" s="1"/>
      <c r="F1534" s="1"/>
      <c r="G1534" s="1"/>
      <c r="H1534" s="1"/>
      <c r="I1534" s="1"/>
      <c r="J1534" s="1"/>
      <c r="K1534" s="1"/>
      <c r="L1534" s="1"/>
      <c r="M1534" s="1"/>
      <c r="N1534" s="1"/>
      <c r="O1534" s="1"/>
      <c r="P1534" s="1"/>
      <c r="Q1534" s="1"/>
      <c r="R1534" s="1"/>
      <c r="S1534" s="1"/>
      <c r="T1534" s="1"/>
      <c r="U1534" s="1"/>
      <c r="V1534" s="1"/>
      <c r="W1534" s="1"/>
    </row>
    <row r="1535" spans="1:23">
      <c r="A1535" s="1"/>
      <c r="B1535" s="1"/>
      <c r="C1535" s="1"/>
      <c r="D1535" s="1"/>
      <c r="E1535" s="1"/>
      <c r="F1535" s="1"/>
      <c r="G1535" s="1"/>
      <c r="H1535" s="1"/>
      <c r="I1535" s="1"/>
      <c r="J1535" s="1"/>
      <c r="K1535" s="1"/>
      <c r="L1535" s="1"/>
      <c r="M1535" s="1"/>
      <c r="N1535" s="1"/>
      <c r="O1535" s="1"/>
      <c r="P1535" s="1"/>
      <c r="Q1535" s="1"/>
      <c r="R1535" s="1"/>
      <c r="S1535" s="1"/>
      <c r="T1535" s="1"/>
      <c r="U1535" s="1"/>
      <c r="V1535" s="1"/>
      <c r="W1535" s="1"/>
    </row>
    <row r="1536" spans="1:23">
      <c r="A1536" s="1"/>
      <c r="B1536" s="1"/>
      <c r="C1536" s="1"/>
      <c r="D1536" s="1"/>
      <c r="E1536" s="1"/>
      <c r="F1536" s="1"/>
      <c r="G1536" s="1"/>
      <c r="H1536" s="1"/>
      <c r="I1536" s="1"/>
      <c r="J1536" s="1"/>
      <c r="K1536" s="1"/>
      <c r="L1536" s="1"/>
      <c r="M1536" s="1"/>
      <c r="N1536" s="1"/>
      <c r="O1536" s="1"/>
      <c r="P1536" s="1"/>
      <c r="Q1536" s="1"/>
      <c r="R1536" s="1"/>
      <c r="S1536" s="1"/>
      <c r="T1536" s="1"/>
      <c r="U1536" s="1"/>
      <c r="V1536" s="1"/>
      <c r="W1536" s="1"/>
    </row>
    <row r="1537" spans="1:23">
      <c r="A1537" s="1"/>
      <c r="B1537" s="1"/>
      <c r="C1537" s="1"/>
      <c r="D1537" s="1"/>
      <c r="E1537" s="1"/>
      <c r="F1537" s="1"/>
      <c r="G1537" s="1"/>
      <c r="H1537" s="1"/>
      <c r="I1537" s="1"/>
      <c r="J1537" s="1"/>
      <c r="K1537" s="1"/>
      <c r="L1537" s="1"/>
      <c r="M1537" s="1"/>
      <c r="N1537" s="1"/>
      <c r="O1537" s="1"/>
      <c r="P1537" s="1"/>
      <c r="Q1537" s="1"/>
      <c r="R1537" s="1"/>
      <c r="S1537" s="1"/>
      <c r="T1537" s="1"/>
      <c r="U1537" s="1"/>
      <c r="V1537" s="1"/>
      <c r="W1537" s="1"/>
    </row>
    <row r="1538" spans="1:23">
      <c r="A1538" s="1"/>
      <c r="B1538" s="1"/>
      <c r="C1538" s="1"/>
      <c r="D1538" s="1"/>
      <c r="E1538" s="1"/>
      <c r="F1538" s="1"/>
      <c r="G1538" s="1"/>
      <c r="H1538" s="1"/>
      <c r="I1538" s="1"/>
      <c r="J1538" s="1"/>
      <c r="K1538" s="1"/>
      <c r="L1538" s="1"/>
      <c r="M1538" s="1"/>
      <c r="N1538" s="1"/>
      <c r="O1538" s="1"/>
      <c r="P1538" s="1"/>
      <c r="Q1538" s="1"/>
      <c r="R1538" s="1"/>
      <c r="S1538" s="1"/>
      <c r="T1538" s="1"/>
      <c r="U1538" s="1"/>
      <c r="V1538" s="1"/>
      <c r="W1538" s="1"/>
    </row>
    <row r="1539" spans="1:23">
      <c r="A1539" s="1"/>
      <c r="B1539" s="1"/>
      <c r="C1539" s="1"/>
      <c r="D1539" s="1"/>
      <c r="E1539" s="1"/>
      <c r="F1539" s="1"/>
      <c r="G1539" s="1"/>
      <c r="H1539" s="1"/>
      <c r="I1539" s="1"/>
      <c r="J1539" s="1"/>
      <c r="K1539" s="1"/>
      <c r="L1539" s="1"/>
      <c r="M1539" s="1"/>
      <c r="N1539" s="1"/>
      <c r="O1539" s="1"/>
      <c r="P1539" s="1"/>
      <c r="Q1539" s="1"/>
      <c r="R1539" s="1"/>
      <c r="S1539" s="1"/>
      <c r="T1539" s="1"/>
      <c r="U1539" s="1"/>
      <c r="V1539" s="1"/>
      <c r="W1539" s="1"/>
    </row>
    <row r="1540" spans="1:23">
      <c r="A1540" s="1"/>
      <c r="B1540" s="1"/>
      <c r="C1540" s="1"/>
      <c r="D1540" s="1"/>
      <c r="E1540" s="1"/>
      <c r="F1540" s="1"/>
      <c r="G1540" s="1"/>
      <c r="H1540" s="1"/>
      <c r="I1540" s="1"/>
      <c r="J1540" s="1"/>
      <c r="K1540" s="1"/>
      <c r="L1540" s="1"/>
      <c r="M1540" s="1"/>
      <c r="N1540" s="1"/>
      <c r="O1540" s="1"/>
      <c r="P1540" s="1"/>
      <c r="Q1540" s="1"/>
      <c r="R1540" s="1"/>
      <c r="S1540" s="1"/>
      <c r="T1540" s="1"/>
      <c r="U1540" s="1"/>
      <c r="V1540" s="1"/>
      <c r="W1540" s="1"/>
    </row>
    <row r="1541" spans="1:23">
      <c r="A1541" s="1"/>
      <c r="B1541" s="1"/>
      <c r="C1541" s="1"/>
      <c r="D1541" s="1"/>
      <c r="E1541" s="1"/>
      <c r="F1541" s="1"/>
      <c r="G1541" s="1"/>
      <c r="H1541" s="1"/>
      <c r="I1541" s="1"/>
      <c r="J1541" s="1"/>
      <c r="K1541" s="1"/>
      <c r="L1541" s="1"/>
      <c r="M1541" s="1"/>
      <c r="N1541" s="1"/>
      <c r="O1541" s="1"/>
      <c r="P1541" s="1"/>
      <c r="Q1541" s="1"/>
      <c r="R1541" s="1"/>
      <c r="S1541" s="1"/>
      <c r="T1541" s="1"/>
      <c r="U1541" s="1"/>
      <c r="V1541" s="1"/>
      <c r="W1541" s="1"/>
    </row>
    <row r="1542" spans="1:23">
      <c r="A1542" s="1"/>
      <c r="B1542" s="1"/>
      <c r="C1542" s="1"/>
      <c r="D1542" s="1"/>
      <c r="E1542" s="1"/>
      <c r="F1542" s="1"/>
      <c r="G1542" s="1"/>
      <c r="H1542" s="1"/>
      <c r="I1542" s="1"/>
      <c r="J1542" s="1"/>
      <c r="K1542" s="1"/>
      <c r="L1542" s="1"/>
      <c r="M1542" s="1"/>
      <c r="N1542" s="1"/>
      <c r="O1542" s="1"/>
      <c r="P1542" s="1"/>
      <c r="Q1542" s="1"/>
      <c r="R1542" s="1"/>
      <c r="S1542" s="1"/>
      <c r="T1542" s="1"/>
      <c r="U1542" s="1"/>
      <c r="V1542" s="1"/>
      <c r="W1542" s="1"/>
    </row>
    <row r="1543" spans="1:23">
      <c r="A1543" s="1"/>
      <c r="B1543" s="1"/>
      <c r="C1543" s="1"/>
      <c r="D1543" s="1"/>
      <c r="E1543" s="1"/>
      <c r="F1543" s="1"/>
      <c r="G1543" s="1"/>
      <c r="H1543" s="1"/>
      <c r="I1543" s="1"/>
      <c r="J1543" s="1"/>
      <c r="K1543" s="1"/>
      <c r="L1543" s="1"/>
      <c r="M1543" s="1"/>
      <c r="N1543" s="1"/>
      <c r="O1543" s="1"/>
      <c r="P1543" s="1"/>
      <c r="Q1543" s="1"/>
      <c r="R1543" s="1"/>
      <c r="S1543" s="1"/>
      <c r="T1543" s="1"/>
      <c r="U1543" s="1"/>
      <c r="V1543" s="1"/>
      <c r="W1543" s="1"/>
    </row>
    <row r="1544" spans="1:23">
      <c r="A1544" s="1"/>
      <c r="B1544" s="1"/>
      <c r="C1544" s="1"/>
      <c r="D1544" s="1"/>
      <c r="E1544" s="1"/>
      <c r="F1544" s="1"/>
      <c r="G1544" s="1"/>
      <c r="H1544" s="1"/>
      <c r="I1544" s="1"/>
      <c r="J1544" s="1"/>
      <c r="K1544" s="1"/>
      <c r="L1544" s="1"/>
      <c r="M1544" s="1"/>
      <c r="N1544" s="1"/>
      <c r="O1544" s="1"/>
      <c r="P1544" s="1"/>
      <c r="Q1544" s="1"/>
      <c r="R1544" s="1"/>
      <c r="S1544" s="1"/>
      <c r="T1544" s="1"/>
      <c r="U1544" s="1"/>
      <c r="V1544" s="1"/>
      <c r="W1544" s="1"/>
    </row>
    <row r="1545" spans="1:23">
      <c r="A1545" s="1"/>
      <c r="B1545" s="1"/>
      <c r="C1545" s="1"/>
      <c r="D1545" s="1"/>
      <c r="E1545" s="1"/>
      <c r="F1545" s="1"/>
      <c r="G1545" s="1"/>
      <c r="H1545" s="1"/>
      <c r="I1545" s="1"/>
      <c r="J1545" s="1"/>
      <c r="K1545" s="1"/>
      <c r="L1545" s="1"/>
      <c r="M1545" s="1"/>
      <c r="N1545" s="1"/>
      <c r="O1545" s="1"/>
      <c r="P1545" s="1"/>
      <c r="Q1545" s="1"/>
      <c r="R1545" s="1"/>
      <c r="S1545" s="1"/>
      <c r="T1545" s="1"/>
      <c r="U1545" s="1"/>
      <c r="V1545" s="1"/>
      <c r="W1545" s="1"/>
    </row>
    <row r="1546" spans="1:23">
      <c r="A1546" s="1"/>
      <c r="B1546" s="1"/>
      <c r="C1546" s="1"/>
      <c r="D1546" s="1"/>
      <c r="E1546" s="1"/>
      <c r="F1546" s="1"/>
      <c r="G1546" s="1"/>
      <c r="H1546" s="1"/>
      <c r="I1546" s="1"/>
      <c r="J1546" s="1"/>
      <c r="K1546" s="1"/>
      <c r="L1546" s="1"/>
      <c r="M1546" s="1"/>
      <c r="N1546" s="1"/>
      <c r="O1546" s="1"/>
      <c r="P1546" s="1"/>
      <c r="Q1546" s="1"/>
      <c r="R1546" s="1"/>
      <c r="S1546" s="1"/>
      <c r="T1546" s="1"/>
      <c r="U1546" s="1"/>
      <c r="V1546" s="1"/>
      <c r="W1546" s="1"/>
    </row>
    <row r="1547" spans="1:23">
      <c r="A1547" s="1"/>
      <c r="B1547" s="1"/>
      <c r="C1547" s="1"/>
      <c r="D1547" s="1"/>
      <c r="E1547" s="1"/>
      <c r="F1547" s="1"/>
      <c r="G1547" s="1"/>
      <c r="H1547" s="1"/>
      <c r="I1547" s="1"/>
      <c r="J1547" s="1"/>
      <c r="K1547" s="1"/>
      <c r="L1547" s="1"/>
      <c r="M1547" s="1"/>
      <c r="N1547" s="1"/>
      <c r="O1547" s="1"/>
      <c r="P1547" s="1"/>
      <c r="Q1547" s="1"/>
      <c r="R1547" s="1"/>
      <c r="S1547" s="1"/>
      <c r="T1547" s="1"/>
      <c r="U1547" s="1"/>
      <c r="V1547" s="1"/>
      <c r="W1547" s="1"/>
    </row>
    <row r="1548" spans="1:23">
      <c r="A1548" s="1"/>
      <c r="B1548" s="1"/>
      <c r="C1548" s="1"/>
      <c r="D1548" s="1"/>
      <c r="E1548" s="1"/>
      <c r="F1548" s="1"/>
      <c r="G1548" s="1"/>
      <c r="H1548" s="1"/>
      <c r="I1548" s="1"/>
      <c r="J1548" s="1"/>
      <c r="K1548" s="1"/>
      <c r="L1548" s="1"/>
      <c r="M1548" s="1"/>
      <c r="N1548" s="1"/>
      <c r="O1548" s="1"/>
      <c r="P1548" s="1"/>
      <c r="Q1548" s="1"/>
      <c r="R1548" s="1"/>
      <c r="S1548" s="1"/>
      <c r="T1548" s="1"/>
      <c r="U1548" s="1"/>
      <c r="V1548" s="1"/>
      <c r="W1548" s="1"/>
    </row>
    <row r="1549" spans="1:23">
      <c r="A1549" s="1"/>
      <c r="B1549" s="1"/>
      <c r="C1549" s="1"/>
      <c r="D1549" s="1"/>
      <c r="E1549" s="1"/>
      <c r="F1549" s="1"/>
      <c r="G1549" s="1"/>
      <c r="H1549" s="1"/>
      <c r="I1549" s="1"/>
      <c r="J1549" s="1"/>
      <c r="K1549" s="1"/>
      <c r="L1549" s="1"/>
      <c r="M1549" s="1"/>
      <c r="N1549" s="1"/>
      <c r="O1549" s="1"/>
      <c r="P1549" s="1"/>
      <c r="Q1549" s="1"/>
      <c r="R1549" s="1"/>
      <c r="S1549" s="1"/>
      <c r="T1549" s="1"/>
      <c r="U1549" s="1"/>
      <c r="V1549" s="1"/>
      <c r="W1549" s="1"/>
    </row>
    <row r="1550" spans="1:23">
      <c r="A1550" s="1"/>
      <c r="B1550" s="1"/>
      <c r="C1550" s="1"/>
      <c r="D1550" s="1"/>
      <c r="E1550" s="1"/>
      <c r="F1550" s="1"/>
      <c r="G1550" s="1"/>
      <c r="H1550" s="1"/>
      <c r="I1550" s="1"/>
      <c r="J1550" s="1"/>
      <c r="K1550" s="1"/>
      <c r="L1550" s="1"/>
      <c r="M1550" s="1"/>
      <c r="N1550" s="1"/>
      <c r="O1550" s="1"/>
      <c r="P1550" s="1"/>
      <c r="Q1550" s="1"/>
      <c r="R1550" s="1"/>
      <c r="S1550" s="1"/>
      <c r="T1550" s="1"/>
      <c r="U1550" s="1"/>
      <c r="V1550" s="1"/>
      <c r="W1550" s="1"/>
    </row>
    <row r="1551" spans="1:23">
      <c r="A1551" s="1"/>
      <c r="B1551" s="1"/>
      <c r="C1551" s="1"/>
      <c r="D1551" s="1"/>
      <c r="E1551" s="1"/>
      <c r="F1551" s="1"/>
      <c r="G1551" s="1"/>
      <c r="H1551" s="1"/>
      <c r="I1551" s="1"/>
      <c r="J1551" s="1"/>
      <c r="K1551" s="1"/>
      <c r="L1551" s="1"/>
      <c r="M1551" s="1"/>
      <c r="N1551" s="1"/>
      <c r="O1551" s="1"/>
      <c r="P1551" s="1"/>
      <c r="Q1551" s="1"/>
      <c r="R1551" s="1"/>
      <c r="S1551" s="1"/>
      <c r="T1551" s="1"/>
      <c r="U1551" s="1"/>
      <c r="V1551" s="1"/>
      <c r="W1551" s="1"/>
    </row>
    <row r="1552" spans="1:23">
      <c r="A1552" s="1"/>
      <c r="B1552" s="1"/>
      <c r="C1552" s="1"/>
      <c r="D1552" s="1"/>
      <c r="E1552" s="1"/>
      <c r="F1552" s="1"/>
      <c r="G1552" s="1"/>
      <c r="H1552" s="1"/>
      <c r="I1552" s="1"/>
      <c r="J1552" s="1"/>
      <c r="K1552" s="1"/>
      <c r="L1552" s="1"/>
      <c r="M1552" s="1"/>
      <c r="N1552" s="1"/>
      <c r="O1552" s="1"/>
      <c r="P1552" s="1"/>
      <c r="Q1552" s="1"/>
      <c r="R1552" s="1"/>
      <c r="S1552" s="1"/>
      <c r="T1552" s="1"/>
      <c r="U1552" s="1"/>
      <c r="V1552" s="1"/>
      <c r="W1552" s="1"/>
    </row>
    <row r="1553" spans="1:23">
      <c r="A1553" s="1"/>
      <c r="B1553" s="1"/>
      <c r="C1553" s="1"/>
      <c r="D1553" s="1"/>
      <c r="E1553" s="1"/>
      <c r="F1553" s="1"/>
      <c r="G1553" s="1"/>
      <c r="H1553" s="1"/>
      <c r="I1553" s="1"/>
      <c r="J1553" s="1"/>
      <c r="K1553" s="1"/>
      <c r="L1553" s="1"/>
      <c r="M1553" s="1"/>
      <c r="N1553" s="1"/>
      <c r="O1553" s="1"/>
      <c r="P1553" s="1"/>
      <c r="Q1553" s="1"/>
      <c r="R1553" s="1"/>
      <c r="S1553" s="1"/>
      <c r="T1553" s="1"/>
      <c r="U1553" s="1"/>
      <c r="V1553" s="1"/>
      <c r="W1553" s="1"/>
    </row>
    <row r="1554" spans="1:23">
      <c r="A1554" s="1"/>
      <c r="B1554" s="1"/>
      <c r="C1554" s="1"/>
      <c r="D1554" s="1"/>
      <c r="E1554" s="1"/>
      <c r="F1554" s="1"/>
      <c r="G1554" s="1"/>
      <c r="H1554" s="1"/>
      <c r="I1554" s="1"/>
      <c r="J1554" s="1"/>
      <c r="K1554" s="1"/>
      <c r="L1554" s="1"/>
      <c r="M1554" s="1"/>
      <c r="N1554" s="1"/>
      <c r="O1554" s="1"/>
      <c r="P1554" s="1"/>
      <c r="Q1554" s="1"/>
      <c r="R1554" s="1"/>
      <c r="S1554" s="1"/>
      <c r="T1554" s="1"/>
      <c r="U1554" s="1"/>
      <c r="V1554" s="1"/>
      <c r="W1554" s="1"/>
    </row>
    <row r="1555" spans="1:23">
      <c r="A1555" s="1"/>
      <c r="B1555" s="1"/>
      <c r="C1555" s="1"/>
      <c r="D1555" s="1"/>
      <c r="E1555" s="1"/>
      <c r="F1555" s="1"/>
      <c r="G1555" s="1"/>
      <c r="H1555" s="1"/>
      <c r="I1555" s="1"/>
      <c r="J1555" s="1"/>
      <c r="K1555" s="1"/>
      <c r="L1555" s="1"/>
      <c r="M1555" s="1"/>
      <c r="N1555" s="1"/>
      <c r="O1555" s="1"/>
      <c r="P1555" s="1"/>
      <c r="Q1555" s="1"/>
      <c r="R1555" s="1"/>
      <c r="S1555" s="1"/>
      <c r="T1555" s="1"/>
      <c r="U1555" s="1"/>
      <c r="V1555" s="1"/>
      <c r="W1555" s="1"/>
    </row>
    <row r="1556" spans="1:23">
      <c r="A1556" s="1"/>
      <c r="B1556" s="1"/>
      <c r="C1556" s="1"/>
      <c r="D1556" s="1"/>
      <c r="E1556" s="1"/>
      <c r="F1556" s="1"/>
      <c r="G1556" s="1"/>
      <c r="H1556" s="1"/>
      <c r="I1556" s="1"/>
      <c r="J1556" s="1"/>
      <c r="K1556" s="1"/>
      <c r="L1556" s="1"/>
      <c r="M1556" s="1"/>
      <c r="N1556" s="1"/>
      <c r="O1556" s="1"/>
      <c r="P1556" s="1"/>
      <c r="Q1556" s="1"/>
      <c r="R1556" s="1"/>
      <c r="S1556" s="1"/>
      <c r="T1556" s="1"/>
      <c r="U1556" s="1"/>
      <c r="V1556" s="1"/>
      <c r="W1556" s="1"/>
    </row>
    <row r="1557" spans="1:23">
      <c r="A1557" s="1"/>
      <c r="B1557" s="1"/>
      <c r="C1557" s="1"/>
      <c r="D1557" s="1"/>
      <c r="E1557" s="1"/>
      <c r="F1557" s="1"/>
      <c r="G1557" s="1"/>
      <c r="H1557" s="1"/>
      <c r="I1557" s="1"/>
      <c r="J1557" s="1"/>
      <c r="K1557" s="1"/>
      <c r="L1557" s="1"/>
      <c r="M1557" s="1"/>
      <c r="N1557" s="1"/>
      <c r="O1557" s="1"/>
      <c r="P1557" s="1"/>
      <c r="Q1557" s="1"/>
      <c r="R1557" s="1"/>
      <c r="S1557" s="1"/>
      <c r="T1557" s="1"/>
      <c r="U1557" s="1"/>
      <c r="V1557" s="1"/>
      <c r="W1557" s="1"/>
    </row>
    <row r="1558" spans="1:23">
      <c r="A1558" s="1"/>
      <c r="B1558" s="1"/>
      <c r="C1558" s="1"/>
      <c r="D1558" s="1"/>
      <c r="E1558" s="1"/>
      <c r="F1558" s="1"/>
      <c r="G1558" s="1"/>
      <c r="H1558" s="1"/>
      <c r="I1558" s="1"/>
      <c r="J1558" s="1"/>
      <c r="K1558" s="1"/>
      <c r="L1558" s="1"/>
      <c r="M1558" s="1"/>
      <c r="N1558" s="1"/>
      <c r="O1558" s="1"/>
      <c r="P1558" s="1"/>
      <c r="Q1558" s="1"/>
      <c r="R1558" s="1"/>
      <c r="S1558" s="1"/>
      <c r="T1558" s="1"/>
      <c r="U1558" s="1"/>
      <c r="V1558" s="1"/>
      <c r="W1558" s="1"/>
    </row>
    <row r="1559" spans="1:23">
      <c r="A1559" s="1"/>
      <c r="B1559" s="1"/>
      <c r="C1559" s="1"/>
      <c r="D1559" s="1"/>
      <c r="E1559" s="1"/>
      <c r="F1559" s="1"/>
      <c r="G1559" s="1"/>
      <c r="H1559" s="1"/>
      <c r="I1559" s="1"/>
      <c r="J1559" s="1"/>
      <c r="K1559" s="1"/>
      <c r="L1559" s="1"/>
      <c r="M1559" s="1"/>
      <c r="N1559" s="1"/>
      <c r="O1559" s="1"/>
      <c r="P1559" s="1"/>
      <c r="Q1559" s="1"/>
      <c r="R1559" s="1"/>
      <c r="S1559" s="1"/>
      <c r="T1559" s="1"/>
      <c r="U1559" s="1"/>
      <c r="V1559" s="1"/>
      <c r="W1559" s="1"/>
    </row>
    <row r="1560" spans="1:23">
      <c r="A1560" s="1"/>
      <c r="B1560" s="1"/>
      <c r="C1560" s="1"/>
      <c r="D1560" s="1"/>
      <c r="E1560" s="1"/>
      <c r="F1560" s="1"/>
      <c r="G1560" s="1"/>
      <c r="H1560" s="1"/>
      <c r="I1560" s="1"/>
      <c r="J1560" s="1"/>
      <c r="K1560" s="1"/>
      <c r="L1560" s="1"/>
      <c r="M1560" s="1"/>
      <c r="N1560" s="1"/>
      <c r="O1560" s="1"/>
      <c r="P1560" s="1"/>
      <c r="Q1560" s="1"/>
      <c r="R1560" s="1"/>
      <c r="S1560" s="1"/>
      <c r="T1560" s="1"/>
      <c r="U1560" s="1"/>
      <c r="V1560" s="1"/>
      <c r="W1560" s="1"/>
    </row>
    <row r="1561" spans="1:23">
      <c r="A1561" s="1"/>
      <c r="B1561" s="1"/>
      <c r="C1561" s="1"/>
      <c r="D1561" s="1"/>
      <c r="E1561" s="1"/>
      <c r="F1561" s="1"/>
      <c r="G1561" s="1"/>
      <c r="H1561" s="1"/>
      <c r="I1561" s="1"/>
      <c r="J1561" s="1"/>
      <c r="K1561" s="1"/>
      <c r="L1561" s="1"/>
      <c r="M1561" s="1"/>
      <c r="N1561" s="1"/>
      <c r="O1561" s="1"/>
      <c r="P1561" s="1"/>
      <c r="Q1561" s="1"/>
      <c r="R1561" s="1"/>
      <c r="S1561" s="1"/>
      <c r="T1561" s="1"/>
      <c r="U1561" s="1"/>
      <c r="V1561" s="1"/>
      <c r="W1561" s="1"/>
    </row>
    <row r="1562" spans="1:23">
      <c r="A1562" s="1"/>
      <c r="B1562" s="1"/>
      <c r="C1562" s="1"/>
      <c r="D1562" s="1"/>
      <c r="E1562" s="1"/>
      <c r="F1562" s="1"/>
      <c r="G1562" s="1"/>
      <c r="H1562" s="1"/>
      <c r="I1562" s="1"/>
      <c r="J1562" s="1"/>
      <c r="K1562" s="1"/>
      <c r="L1562" s="1"/>
      <c r="M1562" s="1"/>
      <c r="N1562" s="1"/>
      <c r="O1562" s="1"/>
      <c r="P1562" s="1"/>
      <c r="Q1562" s="1"/>
      <c r="R1562" s="1"/>
      <c r="S1562" s="1"/>
      <c r="T1562" s="1"/>
      <c r="U1562" s="1"/>
      <c r="V1562" s="1"/>
      <c r="W1562" s="1"/>
    </row>
    <row r="1563" spans="1:23">
      <c r="A1563" s="1"/>
      <c r="B1563" s="1"/>
      <c r="C1563" s="1"/>
      <c r="D1563" s="1"/>
      <c r="E1563" s="1"/>
      <c r="F1563" s="1"/>
      <c r="G1563" s="1"/>
      <c r="H1563" s="1"/>
      <c r="I1563" s="1"/>
      <c r="J1563" s="1"/>
      <c r="K1563" s="1"/>
      <c r="L1563" s="1"/>
      <c r="M1563" s="1"/>
      <c r="N1563" s="1"/>
      <c r="O1563" s="1"/>
      <c r="P1563" s="1"/>
      <c r="Q1563" s="1"/>
      <c r="R1563" s="1"/>
      <c r="S1563" s="1"/>
      <c r="T1563" s="1"/>
      <c r="U1563" s="1"/>
      <c r="V1563" s="1"/>
      <c r="W1563" s="1"/>
    </row>
    <row r="1564" spans="1:23">
      <c r="A1564" s="1"/>
      <c r="B1564" s="1"/>
      <c r="C1564" s="1"/>
      <c r="D1564" s="1"/>
      <c r="E1564" s="1"/>
      <c r="F1564" s="1"/>
      <c r="G1564" s="1"/>
      <c r="H1564" s="1"/>
      <c r="I1564" s="1"/>
      <c r="J1564" s="1"/>
      <c r="K1564" s="1"/>
      <c r="L1564" s="1"/>
      <c r="M1564" s="1"/>
      <c r="N1564" s="1"/>
      <c r="O1564" s="1"/>
      <c r="P1564" s="1"/>
      <c r="Q1564" s="1"/>
      <c r="R1564" s="1"/>
      <c r="S1564" s="1"/>
      <c r="T1564" s="1"/>
      <c r="U1564" s="1"/>
      <c r="V1564" s="1"/>
      <c r="W1564" s="1"/>
    </row>
    <row r="1565" spans="1:23">
      <c r="A1565" s="1"/>
      <c r="B1565" s="1"/>
      <c r="C1565" s="1"/>
      <c r="D1565" s="1"/>
      <c r="E1565" s="1"/>
      <c r="F1565" s="1"/>
      <c r="G1565" s="1"/>
      <c r="H1565" s="1"/>
      <c r="I1565" s="1"/>
      <c r="J1565" s="1"/>
      <c r="K1565" s="1"/>
      <c r="L1565" s="1"/>
      <c r="M1565" s="1"/>
      <c r="N1565" s="1"/>
      <c r="O1565" s="1"/>
      <c r="P1565" s="1"/>
      <c r="Q1565" s="1"/>
      <c r="R1565" s="1"/>
      <c r="S1565" s="1"/>
      <c r="T1565" s="1"/>
      <c r="U1565" s="1"/>
      <c r="V1565" s="1"/>
      <c r="W1565" s="1"/>
    </row>
    <row r="1566" spans="1:23">
      <c r="A1566" s="1"/>
      <c r="B1566" s="1"/>
      <c r="C1566" s="1"/>
      <c r="D1566" s="1"/>
      <c r="E1566" s="1"/>
      <c r="F1566" s="1"/>
      <c r="G1566" s="1"/>
      <c r="H1566" s="1"/>
      <c r="I1566" s="1"/>
      <c r="J1566" s="1"/>
      <c r="K1566" s="1"/>
      <c r="L1566" s="1"/>
      <c r="M1566" s="1"/>
      <c r="N1566" s="1"/>
      <c r="O1566" s="1"/>
      <c r="P1566" s="1"/>
      <c r="Q1566" s="1"/>
      <c r="R1566" s="1"/>
      <c r="S1566" s="1"/>
      <c r="T1566" s="1"/>
      <c r="U1566" s="1"/>
      <c r="V1566" s="1"/>
      <c r="W1566" s="1"/>
    </row>
    <row r="1567" spans="1:23">
      <c r="A1567" s="1"/>
      <c r="B1567" s="1"/>
      <c r="C1567" s="1"/>
      <c r="D1567" s="1"/>
      <c r="E1567" s="1"/>
      <c r="F1567" s="1"/>
      <c r="G1567" s="1"/>
      <c r="H1567" s="1"/>
      <c r="I1567" s="1"/>
      <c r="J1567" s="1"/>
      <c r="K1567" s="1"/>
      <c r="L1567" s="1"/>
      <c r="M1567" s="1"/>
      <c r="N1567" s="1"/>
      <c r="O1567" s="1"/>
      <c r="P1567" s="1"/>
      <c r="Q1567" s="1"/>
      <c r="R1567" s="1"/>
      <c r="S1567" s="1"/>
      <c r="T1567" s="1"/>
      <c r="U1567" s="1"/>
      <c r="V1567" s="1"/>
      <c r="W1567" s="1"/>
    </row>
    <row r="1568" spans="1:23">
      <c r="A1568" s="1"/>
      <c r="B1568" s="1"/>
      <c r="C1568" s="1"/>
      <c r="D1568" s="1"/>
      <c r="E1568" s="1"/>
      <c r="F1568" s="1"/>
      <c r="G1568" s="1"/>
      <c r="H1568" s="1"/>
      <c r="I1568" s="1"/>
      <c r="J1568" s="1"/>
      <c r="K1568" s="1"/>
      <c r="L1568" s="1"/>
      <c r="M1568" s="1"/>
      <c r="N1568" s="1"/>
      <c r="O1568" s="1"/>
      <c r="P1568" s="1"/>
      <c r="Q1568" s="1"/>
      <c r="R1568" s="1"/>
      <c r="S1568" s="1"/>
      <c r="T1568" s="1"/>
      <c r="U1568" s="1"/>
      <c r="V1568" s="1"/>
      <c r="W1568" s="1"/>
    </row>
    <row r="1569" spans="1:23">
      <c r="A1569" s="1"/>
      <c r="B1569" s="1"/>
      <c r="C1569" s="1"/>
      <c r="D1569" s="1"/>
      <c r="E1569" s="1"/>
      <c r="F1569" s="1"/>
      <c r="G1569" s="1"/>
      <c r="H1569" s="1"/>
      <c r="I1569" s="1"/>
      <c r="J1569" s="1"/>
      <c r="K1569" s="1"/>
      <c r="L1569" s="1"/>
      <c r="M1569" s="1"/>
      <c r="N1569" s="1"/>
      <c r="O1569" s="1"/>
      <c r="P1569" s="1"/>
      <c r="Q1569" s="1"/>
      <c r="R1569" s="1"/>
      <c r="S1569" s="1"/>
      <c r="T1569" s="1"/>
      <c r="U1569" s="1"/>
      <c r="V1569" s="1"/>
      <c r="W1569" s="1"/>
    </row>
    <row r="1570" spans="1:23">
      <c r="A1570" s="1"/>
      <c r="B1570" s="1"/>
      <c r="C1570" s="1"/>
      <c r="D1570" s="1"/>
      <c r="E1570" s="1"/>
      <c r="F1570" s="1"/>
      <c r="G1570" s="1"/>
      <c r="H1570" s="1"/>
      <c r="I1570" s="1"/>
      <c r="J1570" s="1"/>
      <c r="K1570" s="1"/>
      <c r="L1570" s="1"/>
      <c r="M1570" s="1"/>
      <c r="N1570" s="1"/>
      <c r="O1570" s="1"/>
      <c r="P1570" s="1"/>
      <c r="Q1570" s="1"/>
      <c r="R1570" s="1"/>
      <c r="S1570" s="1"/>
      <c r="T1570" s="1"/>
      <c r="U1570" s="1"/>
      <c r="V1570" s="1"/>
      <c r="W1570" s="1"/>
    </row>
    <row r="1571" spans="1:23">
      <c r="A1571" s="1"/>
      <c r="B1571" s="1"/>
      <c r="C1571" s="1"/>
      <c r="D1571" s="1"/>
      <c r="E1571" s="1"/>
      <c r="F1571" s="1"/>
      <c r="G1571" s="1"/>
      <c r="H1571" s="1"/>
      <c r="I1571" s="1"/>
      <c r="J1571" s="1"/>
      <c r="K1571" s="1"/>
      <c r="L1571" s="1"/>
      <c r="M1571" s="1"/>
      <c r="N1571" s="1"/>
      <c r="O1571" s="1"/>
      <c r="P1571" s="1"/>
      <c r="Q1571" s="1"/>
      <c r="R1571" s="1"/>
      <c r="S1571" s="1"/>
      <c r="T1571" s="1"/>
      <c r="U1571" s="1"/>
      <c r="V1571" s="1"/>
      <c r="W1571" s="1"/>
    </row>
    <row r="1572" spans="1:23">
      <c r="A1572" s="1"/>
      <c r="B1572" s="1"/>
      <c r="C1572" s="1"/>
      <c r="D1572" s="1"/>
      <c r="E1572" s="1"/>
      <c r="F1572" s="1"/>
      <c r="G1572" s="1"/>
      <c r="H1572" s="1"/>
      <c r="I1572" s="1"/>
      <c r="J1572" s="1"/>
      <c r="K1572" s="1"/>
      <c r="L1572" s="1"/>
      <c r="M1572" s="1"/>
      <c r="N1572" s="1"/>
      <c r="O1572" s="1"/>
      <c r="P1572" s="1"/>
      <c r="Q1572" s="1"/>
      <c r="R1572" s="1"/>
      <c r="S1572" s="1"/>
      <c r="T1572" s="1"/>
      <c r="U1572" s="1"/>
      <c r="V1572" s="1"/>
      <c r="W1572" s="1"/>
    </row>
    <row r="1573" spans="1:23">
      <c r="A1573" s="1"/>
      <c r="B1573" s="1"/>
      <c r="C1573" s="1"/>
      <c r="D1573" s="1"/>
      <c r="E1573" s="1"/>
      <c r="F1573" s="1"/>
      <c r="G1573" s="1"/>
      <c r="H1573" s="1"/>
      <c r="I1573" s="1"/>
      <c r="J1573" s="1"/>
      <c r="K1573" s="1"/>
      <c r="L1573" s="1"/>
      <c r="M1573" s="1"/>
      <c r="N1573" s="1"/>
      <c r="O1573" s="1"/>
      <c r="P1573" s="1"/>
      <c r="Q1573" s="1"/>
      <c r="R1573" s="1"/>
      <c r="S1573" s="1"/>
      <c r="T1573" s="1"/>
      <c r="U1573" s="1"/>
      <c r="V1573" s="1"/>
      <c r="W1573" s="1"/>
    </row>
    <row r="1574" spans="1:23">
      <c r="A1574" s="1"/>
      <c r="B1574" s="1"/>
      <c r="C1574" s="1"/>
      <c r="D1574" s="1"/>
      <c r="E1574" s="1"/>
      <c r="F1574" s="1"/>
      <c r="G1574" s="1"/>
      <c r="H1574" s="1"/>
      <c r="I1574" s="1"/>
      <c r="J1574" s="1"/>
      <c r="K1574" s="1"/>
      <c r="L1574" s="1"/>
      <c r="M1574" s="1"/>
      <c r="N1574" s="1"/>
      <c r="O1574" s="1"/>
      <c r="P1574" s="1"/>
      <c r="Q1574" s="1"/>
      <c r="R1574" s="1"/>
      <c r="S1574" s="1"/>
      <c r="T1574" s="1"/>
      <c r="U1574" s="1"/>
      <c r="V1574" s="1"/>
      <c r="W1574" s="1"/>
    </row>
    <row r="1575" spans="1:23">
      <c r="A1575" s="1"/>
      <c r="B1575" s="1"/>
      <c r="C1575" s="1"/>
      <c r="D1575" s="1"/>
      <c r="E1575" s="1"/>
      <c r="F1575" s="1"/>
      <c r="G1575" s="1"/>
      <c r="H1575" s="1"/>
      <c r="I1575" s="1"/>
      <c r="J1575" s="1"/>
      <c r="K1575" s="1"/>
      <c r="L1575" s="1"/>
      <c r="M1575" s="1"/>
      <c r="N1575" s="1"/>
      <c r="O1575" s="1"/>
      <c r="P1575" s="1"/>
      <c r="Q1575" s="1"/>
      <c r="R1575" s="1"/>
      <c r="S1575" s="1"/>
      <c r="T1575" s="1"/>
      <c r="U1575" s="1"/>
      <c r="V1575" s="1"/>
      <c r="W1575" s="1"/>
    </row>
    <row r="1576" spans="1:23">
      <c r="A1576" s="1"/>
      <c r="B1576" s="1"/>
      <c r="C1576" s="1"/>
      <c r="D1576" s="1"/>
      <c r="E1576" s="1"/>
      <c r="F1576" s="1"/>
      <c r="G1576" s="1"/>
      <c r="H1576" s="1"/>
      <c r="I1576" s="1"/>
      <c r="J1576" s="1"/>
      <c r="K1576" s="1"/>
      <c r="L1576" s="1"/>
      <c r="M1576" s="1"/>
      <c r="N1576" s="1"/>
      <c r="O1576" s="1"/>
      <c r="P1576" s="1"/>
      <c r="Q1576" s="1"/>
      <c r="R1576" s="1"/>
      <c r="S1576" s="1"/>
      <c r="T1576" s="1"/>
      <c r="U1576" s="1"/>
      <c r="V1576" s="1"/>
      <c r="W1576" s="1"/>
    </row>
    <row r="1577" spans="1:23">
      <c r="A1577" s="1"/>
      <c r="B1577" s="1"/>
      <c r="C1577" s="1"/>
      <c r="D1577" s="1"/>
      <c r="E1577" s="1"/>
      <c r="F1577" s="1"/>
      <c r="G1577" s="1"/>
      <c r="H1577" s="1"/>
      <c r="I1577" s="1"/>
      <c r="J1577" s="1"/>
      <c r="K1577" s="1"/>
      <c r="L1577" s="1"/>
      <c r="M1577" s="1"/>
      <c r="N1577" s="1"/>
      <c r="O1577" s="1"/>
      <c r="P1577" s="1"/>
      <c r="Q1577" s="1"/>
      <c r="R1577" s="1"/>
      <c r="S1577" s="1"/>
      <c r="T1577" s="1"/>
      <c r="U1577" s="1"/>
      <c r="V1577" s="1"/>
      <c r="W1577" s="1"/>
    </row>
    <row r="1578" spans="1:23">
      <c r="A1578" s="1"/>
      <c r="B1578" s="1"/>
      <c r="C1578" s="1"/>
      <c r="D1578" s="1"/>
      <c r="E1578" s="1"/>
      <c r="F1578" s="1"/>
      <c r="G1578" s="1"/>
      <c r="H1578" s="1"/>
      <c r="I1578" s="1"/>
      <c r="J1578" s="1"/>
      <c r="K1578" s="1"/>
      <c r="L1578" s="1"/>
      <c r="M1578" s="1"/>
      <c r="N1578" s="1"/>
      <c r="O1578" s="1"/>
      <c r="P1578" s="1"/>
      <c r="Q1578" s="1"/>
      <c r="R1578" s="1"/>
      <c r="S1578" s="1"/>
      <c r="T1578" s="1"/>
      <c r="U1578" s="1"/>
      <c r="V1578" s="1"/>
      <c r="W1578" s="1"/>
    </row>
    <row r="1579" spans="1:23">
      <c r="A1579" s="1"/>
      <c r="B1579" s="1"/>
      <c r="C1579" s="1"/>
      <c r="D1579" s="1"/>
      <c r="E1579" s="1"/>
      <c r="F1579" s="1"/>
      <c r="G1579" s="1"/>
      <c r="H1579" s="1"/>
      <c r="I1579" s="1"/>
      <c r="J1579" s="1"/>
      <c r="K1579" s="1"/>
      <c r="L1579" s="1"/>
      <c r="M1579" s="1"/>
      <c r="N1579" s="1"/>
      <c r="O1579" s="1"/>
      <c r="P1579" s="1"/>
      <c r="Q1579" s="1"/>
      <c r="R1579" s="1"/>
      <c r="S1579" s="1"/>
      <c r="T1579" s="1"/>
      <c r="U1579" s="1"/>
      <c r="V1579" s="1"/>
      <c r="W1579" s="1"/>
    </row>
    <row r="1580" spans="1:23">
      <c r="A1580" s="1"/>
      <c r="B1580" s="1"/>
      <c r="C1580" s="1"/>
      <c r="D1580" s="1"/>
      <c r="E1580" s="1"/>
      <c r="F1580" s="1"/>
      <c r="G1580" s="1"/>
      <c r="H1580" s="1"/>
      <c r="I1580" s="1"/>
      <c r="J1580" s="1"/>
      <c r="K1580" s="1"/>
      <c r="L1580" s="1"/>
      <c r="M1580" s="1"/>
      <c r="N1580" s="1"/>
      <c r="O1580" s="1"/>
      <c r="P1580" s="1"/>
      <c r="Q1580" s="1"/>
      <c r="R1580" s="1"/>
      <c r="S1580" s="1"/>
      <c r="T1580" s="1"/>
      <c r="U1580" s="1"/>
      <c r="V1580" s="1"/>
      <c r="W1580" s="1"/>
    </row>
    <row r="1581" spans="1:23">
      <c r="A1581" s="1"/>
      <c r="B1581" s="1"/>
      <c r="C1581" s="1"/>
      <c r="D1581" s="1"/>
      <c r="E1581" s="1"/>
      <c r="F1581" s="1"/>
      <c r="G1581" s="1"/>
      <c r="H1581" s="1"/>
      <c r="I1581" s="1"/>
      <c r="J1581" s="1"/>
      <c r="K1581" s="1"/>
      <c r="L1581" s="1"/>
      <c r="M1581" s="1"/>
      <c r="N1581" s="1"/>
      <c r="O1581" s="1"/>
      <c r="P1581" s="1"/>
      <c r="Q1581" s="1"/>
      <c r="R1581" s="1"/>
      <c r="S1581" s="1"/>
      <c r="T1581" s="1"/>
      <c r="U1581" s="1"/>
      <c r="V1581" s="1"/>
      <c r="W1581" s="1"/>
    </row>
    <row r="1582" spans="1:23">
      <c r="A1582" s="1"/>
      <c r="B1582" s="1"/>
      <c r="C1582" s="1"/>
      <c r="D1582" s="1"/>
      <c r="E1582" s="1"/>
      <c r="F1582" s="1"/>
      <c r="G1582" s="1"/>
      <c r="H1582" s="1"/>
      <c r="I1582" s="1"/>
      <c r="J1582" s="1"/>
      <c r="K1582" s="1"/>
      <c r="L1582" s="1"/>
      <c r="M1582" s="1"/>
      <c r="N1582" s="1"/>
      <c r="O1582" s="1"/>
      <c r="P1582" s="1"/>
      <c r="Q1582" s="1"/>
      <c r="R1582" s="1"/>
      <c r="S1582" s="1"/>
      <c r="T1582" s="1"/>
      <c r="U1582" s="1"/>
      <c r="V1582" s="1"/>
      <c r="W1582" s="1"/>
    </row>
    <row r="1583" spans="1:23">
      <c r="A1583" s="1"/>
      <c r="B1583" s="1"/>
      <c r="C1583" s="1"/>
      <c r="D1583" s="1"/>
      <c r="E1583" s="1"/>
      <c r="F1583" s="1"/>
      <c r="G1583" s="1"/>
      <c r="H1583" s="1"/>
      <c r="I1583" s="1"/>
      <c r="J1583" s="1"/>
      <c r="K1583" s="1"/>
      <c r="L1583" s="1"/>
      <c r="M1583" s="1"/>
      <c r="N1583" s="1"/>
      <c r="O1583" s="1"/>
      <c r="P1583" s="1"/>
      <c r="Q1583" s="1"/>
      <c r="R1583" s="1"/>
      <c r="S1583" s="1"/>
      <c r="T1583" s="1"/>
      <c r="U1583" s="1"/>
      <c r="V1583" s="1"/>
      <c r="W1583" s="1"/>
    </row>
    <row r="1584" spans="1:23">
      <c r="A1584" s="1"/>
      <c r="B1584" s="1"/>
      <c r="C1584" s="1"/>
      <c r="D1584" s="1"/>
      <c r="E1584" s="1"/>
      <c r="F1584" s="1"/>
      <c r="G1584" s="1"/>
      <c r="H1584" s="1"/>
      <c r="I1584" s="1"/>
      <c r="J1584" s="1"/>
      <c r="K1584" s="1"/>
      <c r="L1584" s="1"/>
      <c r="M1584" s="1"/>
      <c r="N1584" s="1"/>
      <c r="O1584" s="1"/>
      <c r="P1584" s="1"/>
      <c r="Q1584" s="1"/>
      <c r="R1584" s="1"/>
      <c r="S1584" s="1"/>
      <c r="T1584" s="1"/>
      <c r="U1584" s="1"/>
      <c r="V1584" s="1"/>
      <c r="W1584" s="1"/>
    </row>
    <row r="1585" spans="1:23">
      <c r="A1585" s="1"/>
      <c r="B1585" s="1"/>
      <c r="C1585" s="1"/>
      <c r="D1585" s="1"/>
      <c r="E1585" s="1"/>
      <c r="F1585" s="1"/>
      <c r="G1585" s="1"/>
      <c r="H1585" s="1"/>
      <c r="I1585" s="1"/>
      <c r="J1585" s="1"/>
      <c r="K1585" s="1"/>
      <c r="L1585" s="1"/>
      <c r="M1585" s="1"/>
      <c r="N1585" s="1"/>
      <c r="O1585" s="1"/>
      <c r="P1585" s="1"/>
      <c r="Q1585" s="1"/>
      <c r="R1585" s="1"/>
      <c r="S1585" s="1"/>
      <c r="T1585" s="1"/>
      <c r="U1585" s="1"/>
      <c r="V1585" s="1"/>
      <c r="W1585" s="1"/>
    </row>
    <row r="1586" spans="1:23">
      <c r="A1586" s="1"/>
      <c r="B1586" s="1"/>
      <c r="C1586" s="1"/>
      <c r="D1586" s="1"/>
      <c r="E1586" s="1"/>
      <c r="F1586" s="1"/>
      <c r="G1586" s="1"/>
      <c r="H1586" s="1"/>
      <c r="I1586" s="1"/>
      <c r="J1586" s="1"/>
      <c r="K1586" s="1"/>
      <c r="L1586" s="1"/>
      <c r="M1586" s="1"/>
      <c r="N1586" s="1"/>
      <c r="O1586" s="1"/>
      <c r="P1586" s="1"/>
      <c r="Q1586" s="1"/>
      <c r="R1586" s="1"/>
      <c r="S1586" s="1"/>
      <c r="T1586" s="1"/>
      <c r="U1586" s="1"/>
      <c r="V1586" s="1"/>
      <c r="W1586" s="1"/>
    </row>
    <row r="1587" spans="1:23">
      <c r="A1587" s="1"/>
      <c r="B1587" s="1"/>
      <c r="C1587" s="1"/>
      <c r="D1587" s="1"/>
      <c r="E1587" s="1"/>
      <c r="F1587" s="1"/>
      <c r="G1587" s="1"/>
      <c r="H1587" s="1"/>
      <c r="I1587" s="1"/>
      <c r="J1587" s="1"/>
      <c r="K1587" s="1"/>
      <c r="L1587" s="1"/>
      <c r="M1587" s="1"/>
      <c r="N1587" s="1"/>
      <c r="O1587" s="1"/>
      <c r="P1587" s="1"/>
      <c r="Q1587" s="1"/>
      <c r="R1587" s="1"/>
      <c r="S1587" s="1"/>
      <c r="T1587" s="1"/>
      <c r="U1587" s="1"/>
      <c r="V1587" s="1"/>
      <c r="W1587" s="1"/>
    </row>
    <row r="1588" spans="1:23">
      <c r="A1588" s="1"/>
      <c r="B1588" s="1"/>
      <c r="C1588" s="1"/>
      <c r="D1588" s="1"/>
      <c r="E1588" s="1"/>
      <c r="F1588" s="1"/>
      <c r="G1588" s="1"/>
      <c r="H1588" s="1"/>
      <c r="I1588" s="1"/>
      <c r="J1588" s="1"/>
      <c r="K1588" s="1"/>
      <c r="L1588" s="1"/>
      <c r="M1588" s="1"/>
      <c r="N1588" s="1"/>
      <c r="O1588" s="1"/>
      <c r="P1588" s="1"/>
      <c r="Q1588" s="1"/>
      <c r="R1588" s="1"/>
      <c r="S1588" s="1"/>
      <c r="T1588" s="1"/>
      <c r="U1588" s="1"/>
      <c r="V1588" s="1"/>
      <c r="W1588" s="1"/>
    </row>
    <row r="1589" spans="1:23">
      <c r="A1589" s="1"/>
      <c r="B1589" s="1"/>
      <c r="C1589" s="1"/>
      <c r="D1589" s="1"/>
      <c r="E1589" s="1"/>
      <c r="F1589" s="1"/>
      <c r="G1589" s="1"/>
      <c r="H1589" s="1"/>
      <c r="I1589" s="1"/>
      <c r="J1589" s="1"/>
      <c r="K1589" s="1"/>
      <c r="L1589" s="1"/>
      <c r="M1589" s="1"/>
      <c r="N1589" s="1"/>
      <c r="O1589" s="1"/>
      <c r="P1589" s="1"/>
      <c r="Q1589" s="1"/>
      <c r="R1589" s="1"/>
      <c r="S1589" s="1"/>
      <c r="T1589" s="1"/>
      <c r="U1589" s="1"/>
      <c r="V1589" s="1"/>
      <c r="W1589" s="1"/>
    </row>
    <row r="1590" spans="1:23">
      <c r="A1590" s="1"/>
      <c r="B1590" s="1"/>
      <c r="C1590" s="1"/>
      <c r="D1590" s="1"/>
      <c r="E1590" s="1"/>
      <c r="F1590" s="1"/>
      <c r="G1590" s="1"/>
      <c r="H1590" s="1"/>
      <c r="I1590" s="1"/>
      <c r="J1590" s="1"/>
      <c r="K1590" s="1"/>
      <c r="L1590" s="1"/>
      <c r="M1590" s="1"/>
      <c r="N1590" s="1"/>
      <c r="O1590" s="1"/>
      <c r="P1590" s="1"/>
      <c r="Q1590" s="1"/>
      <c r="R1590" s="1"/>
      <c r="S1590" s="1"/>
      <c r="T1590" s="1"/>
      <c r="U1590" s="1"/>
      <c r="V1590" s="1"/>
      <c r="W1590" s="1"/>
    </row>
    <row r="1591" spans="1:23">
      <c r="A1591" s="1"/>
      <c r="B1591" s="1"/>
      <c r="C1591" s="1"/>
      <c r="D1591" s="1"/>
      <c r="E1591" s="1"/>
      <c r="F1591" s="1"/>
      <c r="G1591" s="1"/>
      <c r="H1591" s="1"/>
      <c r="I1591" s="1"/>
      <c r="J1591" s="1"/>
      <c r="K1591" s="1"/>
      <c r="L1591" s="1"/>
      <c r="M1591" s="1"/>
      <c r="N1591" s="1"/>
      <c r="O1591" s="1"/>
      <c r="P1591" s="1"/>
      <c r="Q1591" s="1"/>
      <c r="R1591" s="1"/>
      <c r="S1591" s="1"/>
      <c r="T1591" s="1"/>
      <c r="U1591" s="1"/>
      <c r="V1591" s="1"/>
      <c r="W1591" s="1"/>
    </row>
    <row r="1592" spans="1:23">
      <c r="A1592" s="1"/>
      <c r="B1592" s="1"/>
      <c r="C1592" s="1"/>
      <c r="D1592" s="1"/>
      <c r="E1592" s="1"/>
      <c r="F1592" s="1"/>
      <c r="G1592" s="1"/>
      <c r="H1592" s="1"/>
      <c r="I1592" s="1"/>
      <c r="J1592" s="1"/>
      <c r="K1592" s="1"/>
      <c r="L1592" s="1"/>
      <c r="M1592" s="1"/>
      <c r="N1592" s="1"/>
      <c r="O1592" s="1"/>
      <c r="P1592" s="1"/>
      <c r="Q1592" s="1"/>
      <c r="R1592" s="1"/>
      <c r="S1592" s="1"/>
      <c r="T1592" s="1"/>
      <c r="U1592" s="1"/>
      <c r="V1592" s="1"/>
      <c r="W1592" s="1"/>
    </row>
    <row r="1593" spans="1:23">
      <c r="A1593" s="1"/>
      <c r="B1593" s="1"/>
      <c r="C1593" s="1"/>
      <c r="D1593" s="1"/>
      <c r="E1593" s="1"/>
      <c r="F1593" s="1"/>
      <c r="G1593" s="1"/>
      <c r="H1593" s="1"/>
      <c r="I1593" s="1"/>
      <c r="J1593" s="1"/>
      <c r="K1593" s="1"/>
      <c r="L1593" s="1"/>
      <c r="M1593" s="1"/>
      <c r="N1593" s="1"/>
      <c r="O1593" s="1"/>
      <c r="P1593" s="1"/>
      <c r="Q1593" s="1"/>
      <c r="R1593" s="1"/>
      <c r="S1593" s="1"/>
      <c r="T1593" s="1"/>
      <c r="U1593" s="1"/>
      <c r="V1593" s="1"/>
      <c r="W1593" s="1"/>
    </row>
    <row r="1594" spans="1:23">
      <c r="A1594" s="1"/>
      <c r="B1594" s="1"/>
      <c r="C1594" s="1"/>
      <c r="D1594" s="1"/>
      <c r="E1594" s="1"/>
      <c r="F1594" s="1"/>
      <c r="G1594" s="1"/>
      <c r="H1594" s="1"/>
      <c r="I1594" s="1"/>
      <c r="J1594" s="1"/>
      <c r="K1594" s="1"/>
      <c r="L1594" s="1"/>
      <c r="M1594" s="1"/>
      <c r="N1594" s="1"/>
      <c r="O1594" s="1"/>
      <c r="P1594" s="1"/>
      <c r="Q1594" s="1"/>
      <c r="R1594" s="1"/>
      <c r="S1594" s="1"/>
      <c r="T1594" s="1"/>
      <c r="U1594" s="1"/>
      <c r="V1594" s="1"/>
      <c r="W1594" s="1"/>
    </row>
    <row r="1595" spans="1:23">
      <c r="A1595" s="1"/>
      <c r="B1595" s="1"/>
      <c r="C1595" s="1"/>
      <c r="D1595" s="1"/>
      <c r="E1595" s="1"/>
      <c r="F1595" s="1"/>
      <c r="G1595" s="1"/>
      <c r="H1595" s="1"/>
      <c r="I1595" s="1"/>
      <c r="J1595" s="1"/>
      <c r="K1595" s="1"/>
      <c r="L1595" s="1"/>
      <c r="M1595" s="1"/>
      <c r="N1595" s="1"/>
      <c r="O1595" s="1"/>
      <c r="P1595" s="1"/>
      <c r="Q1595" s="1"/>
      <c r="R1595" s="1"/>
      <c r="S1595" s="1"/>
      <c r="T1595" s="1"/>
      <c r="U1595" s="1"/>
      <c r="V1595" s="1"/>
      <c r="W1595" s="1"/>
    </row>
    <row r="1596" spans="1:23">
      <c r="A1596" s="1"/>
      <c r="B1596" s="1"/>
      <c r="C1596" s="1"/>
      <c r="D1596" s="1"/>
      <c r="E1596" s="1"/>
      <c r="F1596" s="1"/>
      <c r="G1596" s="1"/>
      <c r="H1596" s="1"/>
      <c r="I1596" s="1"/>
      <c r="J1596" s="1"/>
      <c r="K1596" s="1"/>
      <c r="L1596" s="1"/>
      <c r="M1596" s="1"/>
      <c r="N1596" s="1"/>
      <c r="O1596" s="1"/>
      <c r="P1596" s="1"/>
      <c r="Q1596" s="1"/>
      <c r="R1596" s="1"/>
      <c r="S1596" s="1"/>
      <c r="T1596" s="1"/>
      <c r="U1596" s="1"/>
      <c r="V1596" s="1"/>
      <c r="W1596" s="1"/>
    </row>
    <row r="1597" spans="1:23">
      <c r="A1597" s="1"/>
      <c r="B1597" s="1"/>
      <c r="C1597" s="1"/>
      <c r="D1597" s="1"/>
      <c r="E1597" s="1"/>
      <c r="F1597" s="1"/>
      <c r="G1597" s="1"/>
      <c r="H1597" s="1"/>
      <c r="I1597" s="1"/>
      <c r="J1597" s="1"/>
      <c r="K1597" s="1"/>
      <c r="L1597" s="1"/>
      <c r="M1597" s="1"/>
      <c r="N1597" s="1"/>
      <c r="O1597" s="1"/>
      <c r="P1597" s="1"/>
      <c r="Q1597" s="1"/>
      <c r="R1597" s="1"/>
      <c r="S1597" s="1"/>
      <c r="T1597" s="1"/>
      <c r="U1597" s="1"/>
      <c r="V1597" s="1"/>
      <c r="W1597" s="1"/>
    </row>
    <row r="1598" spans="1:23">
      <c r="A1598" s="1"/>
      <c r="B1598" s="1"/>
      <c r="C1598" s="1"/>
      <c r="D1598" s="1"/>
      <c r="E1598" s="1"/>
      <c r="F1598" s="1"/>
      <c r="G1598" s="1"/>
      <c r="H1598" s="1"/>
      <c r="I1598" s="1"/>
      <c r="J1598" s="1"/>
      <c r="K1598" s="1"/>
      <c r="L1598" s="1"/>
      <c r="M1598" s="1"/>
      <c r="N1598" s="1"/>
      <c r="O1598" s="1"/>
      <c r="P1598" s="1"/>
      <c r="Q1598" s="1"/>
      <c r="R1598" s="1"/>
      <c r="S1598" s="1"/>
      <c r="T1598" s="1"/>
      <c r="U1598" s="1"/>
      <c r="V1598" s="1"/>
      <c r="W1598" s="1"/>
    </row>
    <row r="1599" spans="1:23">
      <c r="A1599" s="1"/>
      <c r="B1599" s="1"/>
      <c r="C1599" s="1"/>
      <c r="D1599" s="1"/>
      <c r="E1599" s="1"/>
      <c r="F1599" s="1"/>
      <c r="G1599" s="1"/>
      <c r="H1599" s="1"/>
      <c r="I1599" s="1"/>
      <c r="J1599" s="1"/>
      <c r="K1599" s="1"/>
      <c r="L1599" s="1"/>
      <c r="M1599" s="1"/>
      <c r="N1599" s="1"/>
      <c r="O1599" s="1"/>
      <c r="P1599" s="1"/>
      <c r="Q1599" s="1"/>
      <c r="R1599" s="1"/>
      <c r="S1599" s="1"/>
      <c r="T1599" s="1"/>
      <c r="U1599" s="1"/>
      <c r="V1599" s="1"/>
      <c r="W1599" s="1"/>
    </row>
    <row r="1600" spans="1:23">
      <c r="A1600" s="1"/>
      <c r="B1600" s="1"/>
      <c r="C1600" s="1"/>
      <c r="D1600" s="1"/>
      <c r="E1600" s="1"/>
      <c r="F1600" s="1"/>
      <c r="G1600" s="1"/>
      <c r="H1600" s="1"/>
      <c r="I1600" s="1"/>
      <c r="J1600" s="1"/>
      <c r="K1600" s="1"/>
      <c r="L1600" s="1"/>
      <c r="M1600" s="1"/>
      <c r="N1600" s="1"/>
      <c r="O1600" s="1"/>
      <c r="P1600" s="1"/>
      <c r="Q1600" s="1"/>
      <c r="R1600" s="1"/>
      <c r="S1600" s="1"/>
      <c r="T1600" s="1"/>
      <c r="U1600" s="1"/>
      <c r="V1600" s="1"/>
      <c r="W1600" s="1"/>
    </row>
    <row r="1601" spans="1:23">
      <c r="A1601" s="1"/>
      <c r="B1601" s="1"/>
      <c r="C1601" s="1"/>
      <c r="D1601" s="1"/>
      <c r="E1601" s="1"/>
      <c r="F1601" s="1"/>
      <c r="G1601" s="1"/>
      <c r="H1601" s="1"/>
      <c r="I1601" s="1"/>
      <c r="J1601" s="1"/>
      <c r="K1601" s="1"/>
      <c r="L1601" s="1"/>
      <c r="M1601" s="1"/>
      <c r="N1601" s="1"/>
      <c r="O1601" s="1"/>
      <c r="P1601" s="1"/>
      <c r="Q1601" s="1"/>
      <c r="R1601" s="1"/>
      <c r="S1601" s="1"/>
      <c r="T1601" s="1"/>
      <c r="U1601" s="1"/>
      <c r="V1601" s="1"/>
      <c r="W1601" s="1"/>
    </row>
    <row r="1602" spans="1:23">
      <c r="A1602" s="1"/>
      <c r="B1602" s="1"/>
      <c r="C1602" s="1"/>
      <c r="D1602" s="1"/>
      <c r="E1602" s="1"/>
      <c r="F1602" s="1"/>
      <c r="G1602" s="1"/>
      <c r="H1602" s="1"/>
      <c r="I1602" s="1"/>
      <c r="J1602" s="1"/>
      <c r="K1602" s="1"/>
      <c r="L1602" s="1"/>
      <c r="M1602" s="1"/>
      <c r="N1602" s="1"/>
      <c r="O1602" s="1"/>
      <c r="P1602" s="1"/>
      <c r="Q1602" s="1"/>
      <c r="R1602" s="1"/>
      <c r="S1602" s="1"/>
      <c r="T1602" s="1"/>
      <c r="U1602" s="1"/>
      <c r="V1602" s="1"/>
      <c r="W1602" s="1"/>
    </row>
    <row r="1603" spans="1:23">
      <c r="A1603" s="1"/>
      <c r="B1603" s="1"/>
      <c r="C1603" s="1"/>
      <c r="D1603" s="1"/>
      <c r="E1603" s="1"/>
      <c r="F1603" s="1"/>
      <c r="G1603" s="1"/>
      <c r="H1603" s="1"/>
      <c r="I1603" s="1"/>
      <c r="J1603" s="1"/>
      <c r="K1603" s="1"/>
      <c r="L1603" s="1"/>
      <c r="M1603" s="1"/>
      <c r="N1603" s="1"/>
      <c r="O1603" s="1"/>
      <c r="P1603" s="1"/>
      <c r="Q1603" s="1"/>
      <c r="R1603" s="1"/>
      <c r="S1603" s="1"/>
      <c r="T1603" s="1"/>
      <c r="U1603" s="1"/>
      <c r="V1603" s="1"/>
      <c r="W1603" s="1"/>
    </row>
    <row r="1604" spans="1:23">
      <c r="A1604" s="1"/>
      <c r="B1604" s="1"/>
      <c r="C1604" s="1"/>
      <c r="D1604" s="1"/>
      <c r="E1604" s="1"/>
      <c r="F1604" s="1"/>
      <c r="G1604" s="1"/>
      <c r="H1604" s="1"/>
      <c r="I1604" s="1"/>
      <c r="J1604" s="1"/>
      <c r="K1604" s="1"/>
      <c r="L1604" s="1"/>
      <c r="M1604" s="1"/>
      <c r="N1604" s="1"/>
      <c r="O1604" s="1"/>
      <c r="P1604" s="1"/>
      <c r="Q1604" s="1"/>
      <c r="R1604" s="1"/>
      <c r="S1604" s="1"/>
      <c r="T1604" s="1"/>
      <c r="U1604" s="1"/>
      <c r="V1604" s="1"/>
      <c r="W1604" s="1"/>
    </row>
    <row r="1605" spans="1:23">
      <c r="A1605" s="1"/>
      <c r="B1605" s="1"/>
      <c r="C1605" s="1"/>
      <c r="D1605" s="1"/>
      <c r="E1605" s="1"/>
      <c r="F1605" s="1"/>
      <c r="G1605" s="1"/>
      <c r="H1605" s="1"/>
      <c r="I1605" s="1"/>
      <c r="J1605" s="1"/>
      <c r="K1605" s="1"/>
      <c r="L1605" s="1"/>
      <c r="M1605" s="1"/>
      <c r="N1605" s="1"/>
      <c r="O1605" s="1"/>
      <c r="P1605" s="1"/>
      <c r="Q1605" s="1"/>
      <c r="R1605" s="1"/>
      <c r="S1605" s="1"/>
      <c r="T1605" s="1"/>
      <c r="U1605" s="1"/>
      <c r="V1605" s="1"/>
      <c r="W1605" s="1"/>
    </row>
    <row r="1606" spans="1:23">
      <c r="A1606" s="1"/>
      <c r="B1606" s="1"/>
      <c r="C1606" s="1"/>
      <c r="D1606" s="1"/>
      <c r="E1606" s="1"/>
      <c r="F1606" s="1"/>
      <c r="G1606" s="1"/>
      <c r="H1606" s="1"/>
      <c r="I1606" s="1"/>
      <c r="J1606" s="1"/>
      <c r="K1606" s="1"/>
      <c r="L1606" s="1"/>
      <c r="M1606" s="1"/>
      <c r="N1606" s="1"/>
      <c r="O1606" s="1"/>
      <c r="P1606" s="1"/>
      <c r="Q1606" s="1"/>
      <c r="R1606" s="1"/>
      <c r="S1606" s="1"/>
      <c r="T1606" s="1"/>
      <c r="U1606" s="1"/>
      <c r="V1606" s="1"/>
      <c r="W1606" s="1"/>
    </row>
    <row r="1607" spans="1:23">
      <c r="A1607" s="1"/>
      <c r="B1607" s="1"/>
      <c r="C1607" s="1"/>
      <c r="D1607" s="1"/>
      <c r="E1607" s="1"/>
      <c r="F1607" s="1"/>
      <c r="G1607" s="1"/>
      <c r="H1607" s="1"/>
      <c r="I1607" s="1"/>
      <c r="J1607" s="1"/>
      <c r="K1607" s="1"/>
      <c r="L1607" s="1"/>
      <c r="M1607" s="1"/>
      <c r="N1607" s="1"/>
      <c r="O1607" s="1"/>
      <c r="P1607" s="1"/>
      <c r="Q1607" s="1"/>
      <c r="R1607" s="1"/>
      <c r="S1607" s="1"/>
      <c r="T1607" s="1"/>
      <c r="U1607" s="1"/>
      <c r="V1607" s="1"/>
      <c r="W1607" s="1"/>
    </row>
    <row r="1608" spans="1:23">
      <c r="A1608" s="1"/>
      <c r="B1608" s="1"/>
      <c r="C1608" s="1"/>
      <c r="D1608" s="1"/>
      <c r="E1608" s="1"/>
      <c r="F1608" s="1"/>
      <c r="G1608" s="1"/>
      <c r="H1608" s="1"/>
      <c r="I1608" s="1"/>
      <c r="J1608" s="1"/>
      <c r="K1608" s="1"/>
      <c r="L1608" s="1"/>
      <c r="M1608" s="1"/>
      <c r="N1608" s="1"/>
      <c r="O1608" s="1"/>
      <c r="P1608" s="1"/>
      <c r="Q1608" s="1"/>
      <c r="R1608" s="1"/>
      <c r="S1608" s="1"/>
      <c r="T1608" s="1"/>
      <c r="U1608" s="1"/>
      <c r="V1608" s="1"/>
      <c r="W1608" s="1"/>
    </row>
    <row r="1609" spans="1:23">
      <c r="A1609" s="1"/>
      <c r="B1609" s="1"/>
      <c r="C1609" s="1"/>
      <c r="D1609" s="1"/>
      <c r="E1609" s="1"/>
      <c r="F1609" s="1"/>
      <c r="G1609" s="1"/>
      <c r="H1609" s="1"/>
      <c r="I1609" s="1"/>
      <c r="J1609" s="1"/>
      <c r="K1609" s="1"/>
      <c r="L1609" s="1"/>
      <c r="M1609" s="1"/>
      <c r="N1609" s="1"/>
      <c r="O1609" s="1"/>
      <c r="P1609" s="1"/>
      <c r="Q1609" s="1"/>
      <c r="R1609" s="1"/>
      <c r="S1609" s="1"/>
      <c r="T1609" s="1"/>
      <c r="U1609" s="1"/>
      <c r="V1609" s="1"/>
      <c r="W1609" s="1"/>
    </row>
    <row r="1610" spans="1:23">
      <c r="A1610" s="1"/>
      <c r="B1610" s="1"/>
      <c r="C1610" s="1"/>
      <c r="D1610" s="1"/>
      <c r="E1610" s="1"/>
      <c r="F1610" s="1"/>
      <c r="G1610" s="1"/>
      <c r="H1610" s="1"/>
      <c r="I1610" s="1"/>
      <c r="J1610" s="1"/>
      <c r="K1610" s="1"/>
      <c r="L1610" s="1"/>
      <c r="M1610" s="1"/>
      <c r="N1610" s="1"/>
      <c r="O1610" s="1"/>
      <c r="P1610" s="1"/>
      <c r="Q1610" s="1"/>
      <c r="R1610" s="1"/>
      <c r="S1610" s="1"/>
      <c r="T1610" s="1"/>
      <c r="U1610" s="1"/>
      <c r="V1610" s="1"/>
      <c r="W1610" s="1"/>
    </row>
    <row r="1611" spans="1:23">
      <c r="A1611" s="1"/>
      <c r="B1611" s="1"/>
      <c r="C1611" s="1"/>
      <c r="D1611" s="1"/>
      <c r="E1611" s="1"/>
      <c r="F1611" s="1"/>
      <c r="G1611" s="1"/>
      <c r="H1611" s="1"/>
      <c r="I1611" s="1"/>
      <c r="J1611" s="1"/>
      <c r="K1611" s="1"/>
      <c r="L1611" s="1"/>
      <c r="M1611" s="1"/>
      <c r="N1611" s="1"/>
      <c r="O1611" s="1"/>
      <c r="P1611" s="1"/>
      <c r="Q1611" s="1"/>
      <c r="R1611" s="1"/>
      <c r="S1611" s="1"/>
      <c r="T1611" s="1"/>
      <c r="U1611" s="1"/>
      <c r="V1611" s="1"/>
      <c r="W1611" s="1"/>
    </row>
    <row r="1612" spans="1:23">
      <c r="A1612" s="1"/>
      <c r="B1612" s="1"/>
      <c r="C1612" s="1"/>
      <c r="D1612" s="1"/>
      <c r="E1612" s="1"/>
      <c r="F1612" s="1"/>
      <c r="G1612" s="1"/>
      <c r="H1612" s="1"/>
      <c r="I1612" s="1"/>
      <c r="J1612" s="1"/>
      <c r="K1612" s="1"/>
      <c r="L1612" s="1"/>
      <c r="M1612" s="1"/>
      <c r="N1612" s="1"/>
      <c r="O1612" s="1"/>
      <c r="P1612" s="1"/>
      <c r="Q1612" s="1"/>
      <c r="R1612" s="1"/>
      <c r="S1612" s="1"/>
      <c r="T1612" s="1"/>
      <c r="U1612" s="1"/>
      <c r="V1612" s="1"/>
      <c r="W1612" s="1"/>
    </row>
    <row r="1613" spans="1:23">
      <c r="A1613" s="1"/>
      <c r="B1613" s="1"/>
      <c r="C1613" s="1"/>
      <c r="D1613" s="1"/>
      <c r="E1613" s="1"/>
      <c r="F1613" s="1"/>
      <c r="G1613" s="1"/>
      <c r="H1613" s="1"/>
      <c r="I1613" s="1"/>
      <c r="J1613" s="1"/>
      <c r="K1613" s="1"/>
      <c r="L1613" s="1"/>
      <c r="M1613" s="1"/>
      <c r="N1613" s="1"/>
      <c r="O1613" s="1"/>
      <c r="P1613" s="1"/>
      <c r="Q1613" s="1"/>
      <c r="R1613" s="1"/>
      <c r="S1613" s="1"/>
      <c r="T1613" s="1"/>
      <c r="U1613" s="1"/>
      <c r="V1613" s="1"/>
      <c r="W1613" s="1"/>
    </row>
    <row r="1614" spans="1:23">
      <c r="A1614" s="1"/>
      <c r="B1614" s="1"/>
      <c r="C1614" s="1"/>
      <c r="D1614" s="1"/>
      <c r="E1614" s="1"/>
      <c r="F1614" s="1"/>
      <c r="G1614" s="1"/>
      <c r="H1614" s="1"/>
      <c r="I1614" s="1"/>
      <c r="J1614" s="1"/>
      <c r="K1614" s="1"/>
      <c r="L1614" s="1"/>
      <c r="M1614" s="1"/>
      <c r="N1614" s="1"/>
      <c r="O1614" s="1"/>
      <c r="P1614" s="1"/>
      <c r="Q1614" s="1"/>
      <c r="R1614" s="1"/>
      <c r="S1614" s="1"/>
      <c r="T1614" s="1"/>
      <c r="U1614" s="1"/>
      <c r="V1614" s="1"/>
      <c r="W1614" s="1"/>
    </row>
    <row r="1615" spans="1:23">
      <c r="A1615" s="1"/>
      <c r="B1615" s="1"/>
      <c r="C1615" s="1"/>
      <c r="D1615" s="1"/>
      <c r="E1615" s="1"/>
      <c r="F1615" s="1"/>
      <c r="G1615" s="1"/>
      <c r="H1615" s="1"/>
      <c r="I1615" s="1"/>
      <c r="J1615" s="1"/>
      <c r="K1615" s="1"/>
      <c r="L1615" s="1"/>
      <c r="M1615" s="1"/>
      <c r="N1615" s="1"/>
      <c r="O1615" s="1"/>
      <c r="P1615" s="1"/>
      <c r="Q1615" s="1"/>
      <c r="R1615" s="1"/>
      <c r="S1615" s="1"/>
      <c r="T1615" s="1"/>
      <c r="U1615" s="1"/>
      <c r="V1615" s="1"/>
      <c r="W1615" s="1"/>
    </row>
    <row r="1616" spans="1:23">
      <c r="A1616" s="1"/>
      <c r="B1616" s="1"/>
      <c r="C1616" s="1"/>
      <c r="D1616" s="1"/>
      <c r="E1616" s="1"/>
      <c r="F1616" s="1"/>
      <c r="G1616" s="1"/>
      <c r="H1616" s="1"/>
      <c r="I1616" s="1"/>
      <c r="J1616" s="1"/>
      <c r="K1616" s="1"/>
      <c r="L1616" s="1"/>
      <c r="M1616" s="1"/>
      <c r="N1616" s="1"/>
      <c r="O1616" s="1"/>
      <c r="P1616" s="1"/>
      <c r="Q1616" s="1"/>
      <c r="R1616" s="1"/>
      <c r="S1616" s="1"/>
      <c r="T1616" s="1"/>
      <c r="U1616" s="1"/>
      <c r="V1616" s="1"/>
      <c r="W1616" s="1"/>
    </row>
    <row r="1617" spans="1:23">
      <c r="A1617" s="1"/>
      <c r="B1617" s="1"/>
      <c r="C1617" s="1"/>
      <c r="D1617" s="1"/>
      <c r="E1617" s="1"/>
      <c r="F1617" s="1"/>
      <c r="G1617" s="1"/>
      <c r="H1617" s="1"/>
      <c r="I1617" s="1"/>
      <c r="J1617" s="1"/>
      <c r="K1617" s="1"/>
      <c r="L1617" s="1"/>
      <c r="M1617" s="1"/>
      <c r="N1617" s="1"/>
      <c r="O1617" s="1"/>
      <c r="P1617" s="1"/>
      <c r="Q1617" s="1"/>
      <c r="R1617" s="1"/>
      <c r="S1617" s="1"/>
      <c r="T1617" s="1"/>
      <c r="U1617" s="1"/>
      <c r="V1617" s="1"/>
      <c r="W1617" s="1"/>
    </row>
    <row r="1618" spans="1:23">
      <c r="A1618" s="1"/>
      <c r="B1618" s="1"/>
      <c r="C1618" s="1"/>
      <c r="D1618" s="1"/>
      <c r="E1618" s="1"/>
      <c r="F1618" s="1"/>
      <c r="G1618" s="1"/>
      <c r="H1618" s="1"/>
      <c r="I1618" s="1"/>
      <c r="J1618" s="1"/>
      <c r="K1618" s="1"/>
      <c r="L1618" s="1"/>
      <c r="M1618" s="1"/>
      <c r="N1618" s="1"/>
      <c r="O1618" s="1"/>
      <c r="P1618" s="1"/>
      <c r="Q1618" s="1"/>
      <c r="R1618" s="1"/>
      <c r="S1618" s="1"/>
      <c r="T1618" s="1"/>
      <c r="U1618" s="1"/>
      <c r="V1618" s="1"/>
      <c r="W1618" s="1"/>
    </row>
    <row r="1619" spans="1:23">
      <c r="A1619" s="1"/>
      <c r="B1619" s="1"/>
      <c r="C1619" s="1"/>
      <c r="D1619" s="1"/>
      <c r="E1619" s="1"/>
      <c r="F1619" s="1"/>
      <c r="G1619" s="1"/>
      <c r="H1619" s="1"/>
      <c r="I1619" s="1"/>
      <c r="J1619" s="1"/>
      <c r="K1619" s="1"/>
      <c r="L1619" s="1"/>
      <c r="M1619" s="1"/>
      <c r="N1619" s="1"/>
      <c r="O1619" s="1"/>
      <c r="P1619" s="1"/>
      <c r="Q1619" s="1"/>
      <c r="R1619" s="1"/>
      <c r="S1619" s="1"/>
      <c r="T1619" s="1"/>
      <c r="U1619" s="1"/>
      <c r="V1619" s="1"/>
      <c r="W1619" s="1"/>
    </row>
    <row r="1620" spans="1:23">
      <c r="A1620" s="1"/>
      <c r="B1620" s="1"/>
      <c r="C1620" s="1"/>
      <c r="D1620" s="1"/>
      <c r="E1620" s="1"/>
      <c r="F1620" s="1"/>
      <c r="G1620" s="1"/>
      <c r="H1620" s="1"/>
      <c r="I1620" s="1"/>
      <c r="J1620" s="1"/>
      <c r="K1620" s="1"/>
      <c r="L1620" s="1"/>
      <c r="M1620" s="1"/>
      <c r="N1620" s="1"/>
      <c r="O1620" s="1"/>
      <c r="P1620" s="1"/>
      <c r="Q1620" s="1"/>
      <c r="R1620" s="1"/>
      <c r="S1620" s="1"/>
      <c r="T1620" s="1"/>
      <c r="U1620" s="1"/>
      <c r="V1620" s="1"/>
      <c r="W1620" s="1"/>
    </row>
    <row r="1621" spans="1:23">
      <c r="A1621" s="1"/>
      <c r="B1621" s="1"/>
      <c r="C1621" s="1"/>
      <c r="D1621" s="1"/>
      <c r="E1621" s="1"/>
      <c r="F1621" s="1"/>
      <c r="G1621" s="1"/>
      <c r="H1621" s="1"/>
      <c r="I1621" s="1"/>
      <c r="J1621" s="1"/>
      <c r="K1621" s="1"/>
      <c r="L1621" s="1"/>
      <c r="M1621" s="1"/>
      <c r="N1621" s="1"/>
      <c r="O1621" s="1"/>
      <c r="P1621" s="1"/>
      <c r="Q1621" s="1"/>
      <c r="R1621" s="1"/>
      <c r="S1621" s="1"/>
      <c r="T1621" s="1"/>
      <c r="U1621" s="1"/>
      <c r="V1621" s="1"/>
      <c r="W1621" s="1"/>
    </row>
    <row r="1622" spans="1:23">
      <c r="A1622" s="1"/>
      <c r="B1622" s="1"/>
      <c r="C1622" s="1"/>
      <c r="D1622" s="1"/>
      <c r="E1622" s="1"/>
      <c r="F1622" s="1"/>
      <c r="G1622" s="1"/>
      <c r="H1622" s="1"/>
      <c r="I1622" s="1"/>
      <c r="J1622" s="1"/>
      <c r="K1622" s="1"/>
      <c r="L1622" s="1"/>
      <c r="M1622" s="1"/>
      <c r="N1622" s="1"/>
      <c r="O1622" s="1"/>
      <c r="P1622" s="1"/>
      <c r="Q1622" s="1"/>
      <c r="R1622" s="1"/>
      <c r="S1622" s="1"/>
      <c r="T1622" s="1"/>
      <c r="U1622" s="1"/>
      <c r="V1622" s="1"/>
      <c r="W1622" s="1"/>
    </row>
    <row r="1623" spans="1:23">
      <c r="A1623" s="1"/>
      <c r="B1623" s="1"/>
      <c r="C1623" s="1"/>
      <c r="D1623" s="1"/>
      <c r="E1623" s="1"/>
      <c r="F1623" s="1"/>
      <c r="G1623" s="1"/>
      <c r="H1623" s="1"/>
      <c r="I1623" s="1"/>
      <c r="J1623" s="1"/>
      <c r="K1623" s="1"/>
      <c r="L1623" s="1"/>
      <c r="M1623" s="1"/>
      <c r="N1623" s="1"/>
      <c r="O1623" s="1"/>
      <c r="P1623" s="1"/>
      <c r="Q1623" s="1"/>
      <c r="R1623" s="1"/>
      <c r="S1623" s="1"/>
      <c r="T1623" s="1"/>
      <c r="U1623" s="1"/>
      <c r="V1623" s="1"/>
      <c r="W1623" s="1"/>
    </row>
    <row r="1624" spans="1:23">
      <c r="A1624" s="1"/>
      <c r="B1624" s="1"/>
      <c r="C1624" s="1"/>
      <c r="D1624" s="1"/>
      <c r="E1624" s="1"/>
      <c r="F1624" s="1"/>
      <c r="G1624" s="1"/>
      <c r="H1624" s="1"/>
      <c r="I1624" s="1"/>
      <c r="J1624" s="1"/>
      <c r="K1624" s="1"/>
      <c r="L1624" s="1"/>
      <c r="M1624" s="1"/>
      <c r="N1624" s="1"/>
      <c r="O1624" s="1"/>
      <c r="P1624" s="1"/>
      <c r="Q1624" s="1"/>
      <c r="R1624" s="1"/>
      <c r="S1624" s="1"/>
      <c r="T1624" s="1"/>
      <c r="U1624" s="1"/>
      <c r="V1624" s="1"/>
      <c r="W1624" s="1"/>
    </row>
    <row r="1625" spans="1:23">
      <c r="A1625" s="1"/>
      <c r="B1625" s="1"/>
      <c r="C1625" s="1"/>
      <c r="D1625" s="1"/>
      <c r="E1625" s="1"/>
      <c r="F1625" s="1"/>
      <c r="G1625" s="1"/>
      <c r="H1625" s="1"/>
      <c r="I1625" s="1"/>
      <c r="J1625" s="1"/>
      <c r="K1625" s="1"/>
      <c r="L1625" s="1"/>
      <c r="M1625" s="1"/>
      <c r="N1625" s="1"/>
      <c r="O1625" s="1"/>
      <c r="P1625" s="1"/>
      <c r="Q1625" s="1"/>
      <c r="R1625" s="1"/>
      <c r="S1625" s="1"/>
      <c r="T1625" s="1"/>
      <c r="U1625" s="1"/>
      <c r="V1625" s="1"/>
      <c r="W1625" s="1"/>
    </row>
    <row r="1626" spans="1:23">
      <c r="A1626" s="1"/>
      <c r="B1626" s="1"/>
      <c r="C1626" s="1"/>
      <c r="D1626" s="1"/>
      <c r="E1626" s="1"/>
      <c r="F1626" s="1"/>
      <c r="G1626" s="1"/>
      <c r="H1626" s="1"/>
      <c r="I1626" s="1"/>
      <c r="J1626" s="1"/>
      <c r="K1626" s="1"/>
      <c r="L1626" s="1"/>
      <c r="M1626" s="1"/>
      <c r="N1626" s="1"/>
      <c r="O1626" s="1"/>
      <c r="P1626" s="1"/>
      <c r="Q1626" s="1"/>
      <c r="R1626" s="1"/>
      <c r="S1626" s="1"/>
      <c r="T1626" s="1"/>
      <c r="U1626" s="1"/>
      <c r="V1626" s="1"/>
      <c r="W1626" s="1"/>
    </row>
    <row r="1627" spans="1:23">
      <c r="A1627" s="1"/>
      <c r="B1627" s="1"/>
      <c r="C1627" s="1"/>
      <c r="D1627" s="1"/>
      <c r="E1627" s="1"/>
      <c r="F1627" s="1"/>
      <c r="G1627" s="1"/>
      <c r="H1627" s="1"/>
      <c r="I1627" s="1"/>
      <c r="J1627" s="1"/>
      <c r="K1627" s="1"/>
      <c r="L1627" s="1"/>
      <c r="M1627" s="1"/>
      <c r="N1627" s="1"/>
      <c r="O1627" s="1"/>
      <c r="P1627" s="1"/>
      <c r="Q1627" s="1"/>
      <c r="R1627" s="1"/>
      <c r="S1627" s="1"/>
      <c r="T1627" s="1"/>
      <c r="U1627" s="1"/>
      <c r="V1627" s="1"/>
      <c r="W1627" s="1"/>
    </row>
    <row r="1628" spans="1:23">
      <c r="A1628" s="1"/>
      <c r="B1628" s="1"/>
      <c r="C1628" s="1"/>
      <c r="D1628" s="1"/>
      <c r="E1628" s="1"/>
      <c r="F1628" s="1"/>
      <c r="G1628" s="1"/>
      <c r="H1628" s="1"/>
      <c r="I1628" s="1"/>
      <c r="J1628" s="1"/>
      <c r="K1628" s="1"/>
      <c r="L1628" s="1"/>
      <c r="M1628" s="1"/>
      <c r="N1628" s="1"/>
      <c r="O1628" s="1"/>
      <c r="P1628" s="1"/>
      <c r="Q1628" s="1"/>
      <c r="R1628" s="1"/>
      <c r="S1628" s="1"/>
      <c r="T1628" s="1"/>
      <c r="U1628" s="1"/>
      <c r="V1628" s="1"/>
      <c r="W1628" s="1"/>
    </row>
    <row r="1629" spans="1:23">
      <c r="A1629" s="1"/>
      <c r="B1629" s="1"/>
      <c r="C1629" s="1"/>
      <c r="D1629" s="1"/>
      <c r="E1629" s="1"/>
      <c r="F1629" s="1"/>
      <c r="G1629" s="1"/>
      <c r="H1629" s="1"/>
      <c r="I1629" s="1"/>
      <c r="J1629" s="1"/>
      <c r="K1629" s="1"/>
      <c r="L1629" s="1"/>
      <c r="M1629" s="1"/>
      <c r="N1629" s="1"/>
      <c r="O1629" s="1"/>
      <c r="P1629" s="1"/>
      <c r="Q1629" s="1"/>
      <c r="R1629" s="1"/>
      <c r="S1629" s="1"/>
      <c r="T1629" s="1"/>
      <c r="U1629" s="1"/>
      <c r="V1629" s="1"/>
      <c r="W1629" s="1"/>
    </row>
    <row r="1630" spans="1:23">
      <c r="A1630" s="1"/>
      <c r="B1630" s="1"/>
      <c r="C1630" s="1"/>
      <c r="D1630" s="1"/>
      <c r="E1630" s="1"/>
      <c r="F1630" s="1"/>
      <c r="G1630" s="1"/>
      <c r="H1630" s="1"/>
      <c r="I1630" s="1"/>
      <c r="J1630" s="1"/>
      <c r="K1630" s="1"/>
      <c r="L1630" s="1"/>
      <c r="M1630" s="1"/>
      <c r="N1630" s="1"/>
      <c r="O1630" s="1"/>
      <c r="P1630" s="1"/>
      <c r="Q1630" s="1"/>
      <c r="R1630" s="1"/>
      <c r="S1630" s="1"/>
      <c r="T1630" s="1"/>
      <c r="U1630" s="1"/>
      <c r="V1630" s="1"/>
      <c r="W1630" s="1"/>
    </row>
    <row r="1631" spans="1:23">
      <c r="A1631" s="1"/>
      <c r="B1631" s="1"/>
      <c r="C1631" s="1"/>
      <c r="D1631" s="1"/>
      <c r="E1631" s="1"/>
      <c r="F1631" s="1"/>
      <c r="G1631" s="1"/>
      <c r="H1631" s="1"/>
      <c r="I1631" s="1"/>
      <c r="J1631" s="1"/>
      <c r="K1631" s="1"/>
      <c r="L1631" s="1"/>
      <c r="M1631" s="1"/>
      <c r="N1631" s="1"/>
      <c r="O1631" s="1"/>
      <c r="P1631" s="1"/>
      <c r="Q1631" s="1"/>
      <c r="R1631" s="1"/>
      <c r="S1631" s="1"/>
      <c r="T1631" s="1"/>
      <c r="U1631" s="1"/>
      <c r="V1631" s="1"/>
      <c r="W1631" s="1"/>
    </row>
    <row r="1632" spans="1:23">
      <c r="A1632" s="1"/>
      <c r="B1632" s="1"/>
      <c r="C1632" s="1"/>
      <c r="D1632" s="1"/>
      <c r="E1632" s="1"/>
      <c r="F1632" s="1"/>
      <c r="G1632" s="1"/>
      <c r="H1632" s="1"/>
      <c r="I1632" s="1"/>
      <c r="J1632" s="1"/>
      <c r="K1632" s="1"/>
      <c r="L1632" s="1"/>
      <c r="M1632" s="1"/>
      <c r="N1632" s="1"/>
      <c r="O1632" s="1"/>
      <c r="P1632" s="1"/>
      <c r="Q1632" s="1"/>
      <c r="R1632" s="1"/>
      <c r="S1632" s="1"/>
      <c r="T1632" s="1"/>
      <c r="U1632" s="1"/>
      <c r="V1632" s="1"/>
      <c r="W1632" s="1"/>
    </row>
    <row r="1633" spans="1:23">
      <c r="A1633" s="1"/>
      <c r="B1633" s="1"/>
      <c r="C1633" s="1"/>
      <c r="D1633" s="1"/>
      <c r="E1633" s="1"/>
      <c r="F1633" s="1"/>
      <c r="G1633" s="1"/>
      <c r="H1633" s="1"/>
      <c r="I1633" s="1"/>
      <c r="J1633" s="1"/>
      <c r="K1633" s="1"/>
      <c r="L1633" s="1"/>
      <c r="M1633" s="1"/>
      <c r="N1633" s="1"/>
      <c r="O1633" s="1"/>
      <c r="P1633" s="1"/>
      <c r="Q1633" s="1"/>
      <c r="R1633" s="1"/>
      <c r="S1633" s="1"/>
      <c r="T1633" s="1"/>
      <c r="U1633" s="1"/>
      <c r="V1633" s="1"/>
      <c r="W1633" s="1"/>
    </row>
    <row r="1634" spans="1:23">
      <c r="A1634" s="1"/>
      <c r="B1634" s="1"/>
      <c r="C1634" s="1"/>
      <c r="D1634" s="1"/>
      <c r="E1634" s="1"/>
      <c r="F1634" s="1"/>
      <c r="G1634" s="1"/>
      <c r="H1634" s="1"/>
      <c r="I1634" s="1"/>
      <c r="J1634" s="1"/>
      <c r="K1634" s="1"/>
      <c r="L1634" s="1"/>
      <c r="M1634" s="1"/>
      <c r="N1634" s="1"/>
      <c r="O1634" s="1"/>
      <c r="P1634" s="1"/>
      <c r="Q1634" s="1"/>
      <c r="R1634" s="1"/>
      <c r="S1634" s="1"/>
      <c r="T1634" s="1"/>
      <c r="U1634" s="1"/>
      <c r="V1634" s="1"/>
      <c r="W1634" s="1"/>
    </row>
    <row r="1635" spans="1:23">
      <c r="A1635" s="1"/>
      <c r="B1635" s="1"/>
      <c r="C1635" s="1"/>
      <c r="D1635" s="1"/>
      <c r="E1635" s="1"/>
      <c r="F1635" s="1"/>
      <c r="G1635" s="1"/>
      <c r="H1635" s="1"/>
      <c r="I1635" s="1"/>
      <c r="J1635" s="1"/>
      <c r="K1635" s="1"/>
      <c r="L1635" s="1"/>
      <c r="M1635" s="1"/>
      <c r="N1635" s="1"/>
      <c r="O1635" s="1"/>
      <c r="P1635" s="1"/>
      <c r="Q1635" s="1"/>
      <c r="R1635" s="1"/>
      <c r="S1635" s="1"/>
      <c r="T1635" s="1"/>
      <c r="U1635" s="1"/>
      <c r="V1635" s="1"/>
      <c r="W1635" s="1"/>
    </row>
    <row r="1636" spans="1:23">
      <c r="A1636" s="1"/>
      <c r="B1636" s="1"/>
      <c r="C1636" s="1"/>
      <c r="D1636" s="1"/>
      <c r="E1636" s="1"/>
      <c r="F1636" s="1"/>
      <c r="G1636" s="1"/>
      <c r="H1636" s="1"/>
      <c r="I1636" s="1"/>
      <c r="J1636" s="1"/>
      <c r="K1636" s="1"/>
      <c r="L1636" s="1"/>
      <c r="M1636" s="1"/>
      <c r="N1636" s="1"/>
      <c r="O1636" s="1"/>
      <c r="P1636" s="1"/>
      <c r="Q1636" s="1"/>
      <c r="R1636" s="1"/>
      <c r="S1636" s="1"/>
      <c r="T1636" s="1"/>
      <c r="U1636" s="1"/>
      <c r="V1636" s="1"/>
      <c r="W1636" s="1"/>
    </row>
    <row r="1637" spans="1:23">
      <c r="A1637" s="1"/>
      <c r="B1637" s="1"/>
      <c r="C1637" s="1"/>
      <c r="D1637" s="1"/>
      <c r="E1637" s="1"/>
      <c r="F1637" s="1"/>
      <c r="G1637" s="1"/>
      <c r="H1637" s="1"/>
      <c r="I1637" s="1"/>
      <c r="J1637" s="1"/>
      <c r="K1637" s="1"/>
      <c r="L1637" s="1"/>
      <c r="M1637" s="1"/>
      <c r="N1637" s="1"/>
      <c r="O1637" s="1"/>
      <c r="P1637" s="1"/>
      <c r="Q1637" s="1"/>
      <c r="R1637" s="1"/>
      <c r="S1637" s="1"/>
      <c r="T1637" s="1"/>
      <c r="U1637" s="1"/>
      <c r="V1637" s="1"/>
      <c r="W1637" s="1"/>
    </row>
    <row r="1638" spans="1:23">
      <c r="A1638" s="1"/>
      <c r="B1638" s="1"/>
      <c r="C1638" s="1"/>
      <c r="D1638" s="1"/>
      <c r="E1638" s="1"/>
      <c r="F1638" s="1"/>
      <c r="G1638" s="1"/>
      <c r="H1638" s="1"/>
      <c r="I1638" s="1"/>
      <c r="J1638" s="1"/>
      <c r="K1638" s="1"/>
      <c r="L1638" s="1"/>
      <c r="M1638" s="1"/>
      <c r="N1638" s="1"/>
      <c r="O1638" s="1"/>
      <c r="P1638" s="1"/>
      <c r="Q1638" s="1"/>
      <c r="R1638" s="1"/>
      <c r="S1638" s="1"/>
      <c r="T1638" s="1"/>
      <c r="U1638" s="1"/>
      <c r="V1638" s="1"/>
      <c r="W1638" s="1"/>
    </row>
    <row r="1639" spans="1:23">
      <c r="A1639" s="1"/>
      <c r="B1639" s="1"/>
      <c r="C1639" s="1"/>
      <c r="D1639" s="1"/>
      <c r="E1639" s="1"/>
      <c r="F1639" s="1"/>
      <c r="G1639" s="1"/>
      <c r="H1639" s="1"/>
      <c r="I1639" s="1"/>
      <c r="J1639" s="1"/>
      <c r="K1639" s="1"/>
      <c r="L1639" s="1"/>
      <c r="M1639" s="1"/>
      <c r="N1639" s="1"/>
      <c r="O1639" s="1"/>
      <c r="P1639" s="1"/>
      <c r="Q1639" s="1"/>
      <c r="R1639" s="1"/>
      <c r="S1639" s="1"/>
      <c r="T1639" s="1"/>
      <c r="U1639" s="1"/>
      <c r="V1639" s="1"/>
      <c r="W1639" s="1"/>
    </row>
    <row r="1640" spans="1:23">
      <c r="A1640" s="1"/>
      <c r="B1640" s="1"/>
      <c r="C1640" s="1"/>
      <c r="D1640" s="1"/>
      <c r="E1640" s="1"/>
      <c r="F1640" s="1"/>
      <c r="G1640" s="1"/>
      <c r="H1640" s="1"/>
      <c r="I1640" s="1"/>
      <c r="J1640" s="1"/>
      <c r="K1640" s="1"/>
      <c r="L1640" s="1"/>
      <c r="M1640" s="1"/>
      <c r="N1640" s="1"/>
      <c r="O1640" s="1"/>
      <c r="P1640" s="1"/>
      <c r="Q1640" s="1"/>
      <c r="R1640" s="1"/>
      <c r="S1640" s="1"/>
      <c r="T1640" s="1"/>
      <c r="U1640" s="1"/>
      <c r="V1640" s="1"/>
      <c r="W1640" s="1"/>
    </row>
    <row r="1641" spans="1:23">
      <c r="A1641" s="1"/>
      <c r="B1641" s="1"/>
      <c r="C1641" s="1"/>
      <c r="D1641" s="1"/>
      <c r="E1641" s="1"/>
      <c r="F1641" s="1"/>
      <c r="G1641" s="1"/>
      <c r="H1641" s="1"/>
      <c r="I1641" s="1"/>
      <c r="J1641" s="1"/>
      <c r="K1641" s="1"/>
      <c r="L1641" s="1"/>
      <c r="M1641" s="1"/>
      <c r="N1641" s="1"/>
      <c r="O1641" s="1"/>
      <c r="P1641" s="1"/>
      <c r="Q1641" s="1"/>
      <c r="R1641" s="1"/>
      <c r="S1641" s="1"/>
      <c r="T1641" s="1"/>
      <c r="U1641" s="1"/>
      <c r="V1641" s="1"/>
      <c r="W1641" s="1"/>
    </row>
    <row r="1642" spans="1:23">
      <c r="A1642" s="1"/>
      <c r="B1642" s="1"/>
      <c r="C1642" s="1"/>
      <c r="D1642" s="1"/>
      <c r="E1642" s="1"/>
      <c r="F1642" s="1"/>
      <c r="G1642" s="1"/>
      <c r="H1642" s="1"/>
      <c r="I1642" s="1"/>
      <c r="J1642" s="1"/>
      <c r="K1642" s="1"/>
      <c r="L1642" s="1"/>
      <c r="M1642" s="1"/>
      <c r="N1642" s="1"/>
      <c r="O1642" s="1"/>
      <c r="P1642" s="1"/>
      <c r="Q1642" s="1"/>
      <c r="R1642" s="1"/>
      <c r="S1642" s="1"/>
      <c r="T1642" s="1"/>
      <c r="U1642" s="1"/>
      <c r="V1642" s="1"/>
      <c r="W1642" s="1"/>
    </row>
    <row r="1643" spans="1:23">
      <c r="A1643" s="1"/>
      <c r="B1643" s="1"/>
      <c r="C1643" s="1"/>
      <c r="D1643" s="1"/>
      <c r="E1643" s="1"/>
      <c r="F1643" s="1"/>
      <c r="G1643" s="1"/>
      <c r="H1643" s="1"/>
      <c r="I1643" s="1"/>
      <c r="J1643" s="1"/>
      <c r="K1643" s="1"/>
      <c r="L1643" s="1"/>
      <c r="M1643" s="1"/>
      <c r="N1643" s="1"/>
      <c r="O1643" s="1"/>
      <c r="P1643" s="1"/>
      <c r="Q1643" s="1"/>
      <c r="R1643" s="1"/>
      <c r="S1643" s="1"/>
      <c r="T1643" s="1"/>
      <c r="U1643" s="1"/>
      <c r="V1643" s="1"/>
      <c r="W1643" s="1"/>
    </row>
    <row r="1644" spans="1:23">
      <c r="A1644" s="1"/>
      <c r="B1644" s="1"/>
      <c r="C1644" s="1"/>
      <c r="D1644" s="1"/>
      <c r="E1644" s="1"/>
      <c r="F1644" s="1"/>
      <c r="G1644" s="1"/>
      <c r="H1644" s="1"/>
      <c r="I1644" s="1"/>
      <c r="J1644" s="1"/>
      <c r="K1644" s="1"/>
      <c r="L1644" s="1"/>
      <c r="M1644" s="1"/>
      <c r="N1644" s="1"/>
      <c r="O1644" s="1"/>
      <c r="P1644" s="1"/>
      <c r="Q1644" s="1"/>
      <c r="R1644" s="1"/>
      <c r="S1644" s="1"/>
      <c r="T1644" s="1"/>
      <c r="U1644" s="1"/>
      <c r="V1644" s="1"/>
      <c r="W1644" s="1"/>
    </row>
    <row r="1645" spans="1:23">
      <c r="A1645" s="1"/>
      <c r="B1645" s="1"/>
      <c r="C1645" s="1"/>
      <c r="D1645" s="1"/>
      <c r="E1645" s="1"/>
      <c r="F1645" s="1"/>
      <c r="G1645" s="1"/>
      <c r="H1645" s="1"/>
      <c r="I1645" s="1"/>
      <c r="J1645" s="1"/>
      <c r="K1645" s="1"/>
      <c r="L1645" s="1"/>
      <c r="M1645" s="1"/>
      <c r="N1645" s="1"/>
      <c r="O1645" s="1"/>
      <c r="P1645" s="1"/>
      <c r="Q1645" s="1"/>
      <c r="R1645" s="1"/>
      <c r="S1645" s="1"/>
      <c r="T1645" s="1"/>
      <c r="U1645" s="1"/>
      <c r="V1645" s="1"/>
      <c r="W1645" s="1"/>
    </row>
    <row r="1646" spans="1:23">
      <c r="A1646" s="1"/>
      <c r="B1646" s="1"/>
      <c r="C1646" s="1"/>
      <c r="D1646" s="1"/>
      <c r="E1646" s="1"/>
      <c r="F1646" s="1"/>
      <c r="G1646" s="1"/>
      <c r="H1646" s="1"/>
      <c r="I1646" s="1"/>
      <c r="J1646" s="1"/>
      <c r="K1646" s="1"/>
      <c r="L1646" s="1"/>
      <c r="M1646" s="1"/>
      <c r="N1646" s="1"/>
      <c r="O1646" s="1"/>
      <c r="P1646" s="1"/>
      <c r="Q1646" s="1"/>
      <c r="R1646" s="1"/>
      <c r="S1646" s="1"/>
      <c r="T1646" s="1"/>
      <c r="U1646" s="1"/>
      <c r="V1646" s="1"/>
      <c r="W1646" s="1"/>
    </row>
    <row r="1647" spans="1:23">
      <c r="A1647" s="1"/>
      <c r="B1647" s="1"/>
      <c r="C1647" s="1"/>
      <c r="D1647" s="1"/>
      <c r="E1647" s="1"/>
      <c r="F1647" s="1"/>
      <c r="G1647" s="1"/>
      <c r="H1647" s="1"/>
      <c r="I1647" s="1"/>
      <c r="J1647" s="1"/>
      <c r="K1647" s="1"/>
      <c r="L1647" s="1"/>
      <c r="M1647" s="1"/>
      <c r="N1647" s="1"/>
      <c r="O1647" s="1"/>
      <c r="P1647" s="1"/>
      <c r="Q1647" s="1"/>
      <c r="R1647" s="1"/>
      <c r="S1647" s="1"/>
      <c r="T1647" s="1"/>
      <c r="U1647" s="1"/>
      <c r="V1647" s="1"/>
      <c r="W1647" s="1"/>
    </row>
    <row r="1648" spans="1:23">
      <c r="A1648" s="1"/>
      <c r="B1648" s="1"/>
      <c r="C1648" s="1"/>
      <c r="D1648" s="1"/>
      <c r="E1648" s="1"/>
      <c r="F1648" s="1"/>
      <c r="G1648" s="1"/>
      <c r="H1648" s="1"/>
      <c r="I1648" s="1"/>
      <c r="J1648" s="1"/>
      <c r="K1648" s="1"/>
      <c r="L1648" s="1"/>
      <c r="M1648" s="1"/>
      <c r="N1648" s="1"/>
      <c r="O1648" s="1"/>
      <c r="P1648" s="1"/>
      <c r="Q1648" s="1"/>
      <c r="R1648" s="1"/>
      <c r="S1648" s="1"/>
      <c r="T1648" s="1"/>
      <c r="U1648" s="1"/>
      <c r="V1648" s="1"/>
      <c r="W1648" s="1"/>
    </row>
    <row r="1649" spans="1:23">
      <c r="A1649" s="1"/>
      <c r="B1649" s="1"/>
      <c r="C1649" s="1"/>
      <c r="D1649" s="1"/>
      <c r="E1649" s="1"/>
      <c r="F1649" s="1"/>
      <c r="G1649" s="1"/>
      <c r="H1649" s="1"/>
      <c r="I1649" s="1"/>
      <c r="J1649" s="1"/>
      <c r="K1649" s="1"/>
      <c r="L1649" s="1"/>
      <c r="M1649" s="1"/>
      <c r="N1649" s="1"/>
      <c r="O1649" s="1"/>
      <c r="P1649" s="1"/>
      <c r="Q1649" s="1"/>
      <c r="R1649" s="1"/>
      <c r="S1649" s="1"/>
      <c r="T1649" s="1"/>
      <c r="U1649" s="1"/>
      <c r="V1649" s="1"/>
      <c r="W1649" s="1"/>
    </row>
    <row r="1650" spans="1:23">
      <c r="A1650" s="1"/>
      <c r="B1650" s="1"/>
      <c r="C1650" s="1"/>
      <c r="D1650" s="1"/>
      <c r="E1650" s="1"/>
      <c r="F1650" s="1"/>
      <c r="G1650" s="1"/>
      <c r="H1650" s="1"/>
      <c r="I1650" s="1"/>
      <c r="J1650" s="1"/>
      <c r="K1650" s="1"/>
      <c r="L1650" s="1"/>
      <c r="M1650" s="1"/>
      <c r="N1650" s="1"/>
      <c r="O1650" s="1"/>
      <c r="P1650" s="1"/>
      <c r="Q1650" s="1"/>
      <c r="R1650" s="1"/>
      <c r="S1650" s="1"/>
      <c r="T1650" s="1"/>
      <c r="U1650" s="1"/>
      <c r="V1650" s="1"/>
      <c r="W1650" s="1"/>
    </row>
    <row r="1651" spans="1:23">
      <c r="A1651" s="1"/>
      <c r="B1651" s="1"/>
      <c r="C1651" s="1"/>
      <c r="D1651" s="1"/>
      <c r="E1651" s="1"/>
      <c r="F1651" s="1"/>
      <c r="G1651" s="1"/>
      <c r="H1651" s="1"/>
      <c r="I1651" s="1"/>
      <c r="J1651" s="1"/>
      <c r="K1651" s="1"/>
      <c r="L1651" s="1"/>
      <c r="M1651" s="1"/>
      <c r="N1651" s="1"/>
      <c r="O1651" s="1"/>
      <c r="P1651" s="1"/>
      <c r="Q1651" s="1"/>
      <c r="R1651" s="1"/>
      <c r="S1651" s="1"/>
      <c r="T1651" s="1"/>
      <c r="U1651" s="1"/>
      <c r="V1651" s="1"/>
      <c r="W1651" s="1"/>
    </row>
    <row r="1652" spans="1:23">
      <c r="A1652" s="1"/>
      <c r="B1652" s="1"/>
      <c r="C1652" s="1"/>
      <c r="D1652" s="1"/>
      <c r="E1652" s="1"/>
      <c r="F1652" s="1"/>
      <c r="G1652" s="1"/>
      <c r="H1652" s="1"/>
      <c r="I1652" s="1"/>
      <c r="J1652" s="1"/>
      <c r="K1652" s="1"/>
      <c r="L1652" s="1"/>
      <c r="M1652" s="1"/>
      <c r="N1652" s="1"/>
      <c r="O1652" s="1"/>
      <c r="P1652" s="1"/>
      <c r="Q1652" s="1"/>
      <c r="R1652" s="1"/>
      <c r="S1652" s="1"/>
      <c r="T1652" s="1"/>
      <c r="U1652" s="1"/>
      <c r="V1652" s="1"/>
      <c r="W1652" s="1"/>
    </row>
    <row r="1653" spans="1:23">
      <c r="A1653" s="1"/>
      <c r="B1653" s="1"/>
      <c r="C1653" s="1"/>
      <c r="D1653" s="1"/>
      <c r="E1653" s="1"/>
      <c r="F1653" s="1"/>
      <c r="G1653" s="1"/>
      <c r="H1653" s="1"/>
      <c r="I1653" s="1"/>
      <c r="J1653" s="1"/>
      <c r="K1653" s="1"/>
      <c r="L1653" s="1"/>
      <c r="M1653" s="1"/>
      <c r="N1653" s="1"/>
      <c r="O1653" s="1"/>
      <c r="P1653" s="1"/>
      <c r="Q1653" s="1"/>
      <c r="R1653" s="1"/>
      <c r="S1653" s="1"/>
      <c r="T1653" s="1"/>
      <c r="U1653" s="1"/>
      <c r="V1653" s="1"/>
      <c r="W1653" s="1"/>
    </row>
    <row r="1654" spans="1:23">
      <c r="A1654" s="1"/>
      <c r="B1654" s="1"/>
      <c r="C1654" s="1"/>
      <c r="D1654" s="1"/>
      <c r="E1654" s="1"/>
      <c r="F1654" s="1"/>
      <c r="G1654" s="1"/>
      <c r="H1654" s="1"/>
      <c r="I1654" s="1"/>
      <c r="J1654" s="1"/>
      <c r="K1654" s="1"/>
      <c r="L1654" s="1"/>
      <c r="M1654" s="1"/>
      <c r="N1654" s="1"/>
      <c r="O1654" s="1"/>
      <c r="P1654" s="1"/>
      <c r="Q1654" s="1"/>
      <c r="R1654" s="1"/>
      <c r="S1654" s="1"/>
      <c r="T1654" s="1"/>
      <c r="U1654" s="1"/>
      <c r="V1654" s="1"/>
      <c r="W1654" s="1"/>
    </row>
    <row r="1655" spans="1:23">
      <c r="A1655" s="1"/>
      <c r="B1655" s="1"/>
      <c r="C1655" s="1"/>
      <c r="D1655" s="1"/>
      <c r="E1655" s="1"/>
      <c r="F1655" s="1"/>
      <c r="G1655" s="1"/>
      <c r="H1655" s="1"/>
      <c r="I1655" s="1"/>
      <c r="J1655" s="1"/>
      <c r="K1655" s="1"/>
      <c r="L1655" s="1"/>
      <c r="M1655" s="1"/>
      <c r="N1655" s="1"/>
      <c r="O1655" s="1"/>
      <c r="P1655" s="1"/>
      <c r="Q1655" s="1"/>
      <c r="R1655" s="1"/>
      <c r="S1655" s="1"/>
      <c r="T1655" s="1"/>
      <c r="U1655" s="1"/>
      <c r="V1655" s="1"/>
      <c r="W1655" s="1"/>
    </row>
    <row r="1656" spans="1:23">
      <c r="A1656" s="1"/>
      <c r="B1656" s="1"/>
      <c r="C1656" s="1"/>
      <c r="D1656" s="1"/>
      <c r="E1656" s="1"/>
      <c r="F1656" s="1"/>
      <c r="G1656" s="1"/>
      <c r="H1656" s="1"/>
      <c r="I1656" s="1"/>
      <c r="J1656" s="1"/>
      <c r="K1656" s="1"/>
      <c r="L1656" s="1"/>
      <c r="M1656" s="1"/>
      <c r="N1656" s="1"/>
      <c r="O1656" s="1"/>
      <c r="P1656" s="1"/>
      <c r="Q1656" s="1"/>
      <c r="R1656" s="1"/>
      <c r="S1656" s="1"/>
      <c r="T1656" s="1"/>
      <c r="U1656" s="1"/>
      <c r="V1656" s="1"/>
      <c r="W1656" s="1"/>
    </row>
    <row r="1657" spans="1:23">
      <c r="A1657" s="1"/>
      <c r="B1657" s="1"/>
      <c r="C1657" s="1"/>
      <c r="D1657" s="1"/>
      <c r="E1657" s="1"/>
      <c r="F1657" s="1"/>
      <c r="G1657" s="1"/>
      <c r="H1657" s="1"/>
      <c r="I1657" s="1"/>
      <c r="J1657" s="1"/>
      <c r="K1657" s="1"/>
      <c r="L1657" s="1"/>
      <c r="M1657" s="1"/>
      <c r="N1657" s="1"/>
      <c r="O1657" s="1"/>
      <c r="P1657" s="1"/>
      <c r="Q1657" s="1"/>
      <c r="R1657" s="1"/>
      <c r="S1657" s="1"/>
      <c r="T1657" s="1"/>
      <c r="U1657" s="1"/>
      <c r="V1657" s="1"/>
      <c r="W1657" s="1"/>
    </row>
    <row r="1658" spans="1:23">
      <c r="A1658" s="1"/>
      <c r="B1658" s="1"/>
      <c r="C1658" s="1"/>
      <c r="D1658" s="1"/>
      <c r="E1658" s="1"/>
      <c r="F1658" s="1"/>
      <c r="G1658" s="1"/>
      <c r="H1658" s="1"/>
      <c r="I1658" s="1"/>
      <c r="J1658" s="1"/>
      <c r="K1658" s="1"/>
      <c r="L1658" s="1"/>
      <c r="M1658" s="1"/>
      <c r="N1658" s="1"/>
      <c r="O1658" s="1"/>
      <c r="P1658" s="1"/>
      <c r="Q1658" s="1"/>
      <c r="R1658" s="1"/>
      <c r="S1658" s="1"/>
      <c r="T1658" s="1"/>
      <c r="U1658" s="1"/>
      <c r="V1658" s="1"/>
      <c r="W1658" s="1"/>
    </row>
    <row r="1659" spans="1:23">
      <c r="A1659" s="1"/>
      <c r="B1659" s="1"/>
      <c r="C1659" s="1"/>
      <c r="D1659" s="1"/>
      <c r="E1659" s="1"/>
      <c r="F1659" s="1"/>
      <c r="G1659" s="1"/>
      <c r="H1659" s="1"/>
      <c r="I1659" s="1"/>
      <c r="J1659" s="1"/>
      <c r="K1659" s="1"/>
      <c r="L1659" s="1"/>
      <c r="M1659" s="1"/>
      <c r="N1659" s="1"/>
      <c r="O1659" s="1"/>
      <c r="P1659" s="1"/>
      <c r="Q1659" s="1"/>
      <c r="R1659" s="1"/>
      <c r="S1659" s="1"/>
      <c r="T1659" s="1"/>
      <c r="U1659" s="1"/>
      <c r="V1659" s="1"/>
      <c r="W1659" s="1"/>
    </row>
    <row r="1660" spans="1:23">
      <c r="A1660" s="1"/>
      <c r="B1660" s="1"/>
      <c r="C1660" s="1"/>
      <c r="D1660" s="1"/>
      <c r="E1660" s="1"/>
      <c r="F1660" s="1"/>
      <c r="G1660" s="1"/>
      <c r="H1660" s="1"/>
      <c r="I1660" s="1"/>
      <c r="J1660" s="1"/>
      <c r="K1660" s="1"/>
      <c r="L1660" s="1"/>
      <c r="M1660" s="1"/>
      <c r="N1660" s="1"/>
      <c r="O1660" s="1"/>
      <c r="P1660" s="1"/>
      <c r="Q1660" s="1"/>
      <c r="R1660" s="1"/>
      <c r="S1660" s="1"/>
      <c r="T1660" s="1"/>
      <c r="U1660" s="1"/>
      <c r="V1660" s="1"/>
      <c r="W1660" s="1"/>
    </row>
    <row r="1661" spans="1:23">
      <c r="A1661" s="1"/>
      <c r="B1661" s="1"/>
      <c r="C1661" s="1"/>
      <c r="D1661" s="1"/>
      <c r="E1661" s="1"/>
      <c r="F1661" s="1"/>
      <c r="G1661" s="1"/>
      <c r="H1661" s="1"/>
      <c r="I1661" s="1"/>
      <c r="J1661" s="1"/>
      <c r="K1661" s="1"/>
      <c r="L1661" s="1"/>
      <c r="M1661" s="1"/>
      <c r="N1661" s="1"/>
      <c r="O1661" s="1"/>
      <c r="P1661" s="1"/>
      <c r="Q1661" s="1"/>
      <c r="R1661" s="1"/>
      <c r="S1661" s="1"/>
      <c r="T1661" s="1"/>
      <c r="U1661" s="1"/>
      <c r="V1661" s="1"/>
      <c r="W1661" s="1"/>
    </row>
    <row r="1662" spans="1:23">
      <c r="A1662" s="1"/>
      <c r="B1662" s="1"/>
      <c r="C1662" s="1"/>
      <c r="D1662" s="1"/>
      <c r="E1662" s="1"/>
      <c r="F1662" s="1"/>
      <c r="G1662" s="1"/>
      <c r="H1662" s="1"/>
      <c r="I1662" s="1"/>
      <c r="J1662" s="1"/>
      <c r="K1662" s="1"/>
      <c r="L1662" s="1"/>
      <c r="M1662" s="1"/>
      <c r="N1662" s="1"/>
      <c r="O1662" s="1"/>
      <c r="P1662" s="1"/>
      <c r="Q1662" s="1"/>
      <c r="R1662" s="1"/>
      <c r="S1662" s="1"/>
      <c r="T1662" s="1"/>
      <c r="U1662" s="1"/>
      <c r="V1662" s="1"/>
      <c r="W1662" s="1"/>
    </row>
    <row r="1663" spans="1:23">
      <c r="A1663" s="1"/>
      <c r="B1663" s="1"/>
      <c r="C1663" s="1"/>
      <c r="D1663" s="1"/>
      <c r="E1663" s="1"/>
      <c r="F1663" s="1"/>
      <c r="G1663" s="1"/>
      <c r="H1663" s="1"/>
      <c r="I1663" s="1"/>
      <c r="J1663" s="1"/>
      <c r="K1663" s="1"/>
      <c r="L1663" s="1"/>
      <c r="M1663" s="1"/>
      <c r="N1663" s="1"/>
      <c r="O1663" s="1"/>
      <c r="P1663" s="1"/>
      <c r="Q1663" s="1"/>
      <c r="R1663" s="1"/>
      <c r="S1663" s="1"/>
      <c r="T1663" s="1"/>
      <c r="U1663" s="1"/>
      <c r="V1663" s="1"/>
      <c r="W1663" s="1"/>
    </row>
    <row r="1664" spans="1:23">
      <c r="A1664" s="1"/>
      <c r="B1664" s="1"/>
      <c r="C1664" s="1"/>
      <c r="D1664" s="1"/>
      <c r="E1664" s="1"/>
      <c r="F1664" s="1"/>
      <c r="G1664" s="1"/>
      <c r="H1664" s="1"/>
      <c r="I1664" s="1"/>
      <c r="J1664" s="1"/>
      <c r="K1664" s="1"/>
      <c r="L1664" s="1"/>
      <c r="M1664" s="1"/>
      <c r="N1664" s="1"/>
      <c r="O1664" s="1"/>
      <c r="P1664" s="1"/>
      <c r="Q1664" s="1"/>
      <c r="R1664" s="1"/>
      <c r="S1664" s="1"/>
      <c r="T1664" s="1"/>
      <c r="U1664" s="1"/>
      <c r="V1664" s="1"/>
      <c r="W1664" s="1"/>
    </row>
    <row r="1665" spans="1:23">
      <c r="A1665" s="1"/>
      <c r="B1665" s="1"/>
      <c r="C1665" s="1"/>
      <c r="D1665" s="1"/>
      <c r="E1665" s="1"/>
      <c r="F1665" s="1"/>
      <c r="G1665" s="1"/>
      <c r="H1665" s="1"/>
      <c r="I1665" s="1"/>
      <c r="J1665" s="1"/>
      <c r="K1665" s="1"/>
      <c r="L1665" s="1"/>
      <c r="M1665" s="1"/>
      <c r="N1665" s="1"/>
      <c r="O1665" s="1"/>
      <c r="P1665" s="1"/>
      <c r="Q1665" s="1"/>
      <c r="R1665" s="1"/>
      <c r="S1665" s="1"/>
      <c r="T1665" s="1"/>
      <c r="U1665" s="1"/>
      <c r="V1665" s="1"/>
      <c r="W1665" s="1"/>
    </row>
    <row r="1666" spans="1:23">
      <c r="A1666" s="1"/>
      <c r="B1666" s="1"/>
      <c r="C1666" s="1"/>
      <c r="D1666" s="1"/>
      <c r="E1666" s="1"/>
      <c r="F1666" s="1"/>
      <c r="G1666" s="1"/>
      <c r="H1666" s="1"/>
      <c r="I1666" s="1"/>
      <c r="J1666" s="1"/>
      <c r="K1666" s="1"/>
      <c r="L1666" s="1"/>
      <c r="M1666" s="1"/>
      <c r="N1666" s="1"/>
      <c r="O1666" s="1"/>
      <c r="P1666" s="1"/>
      <c r="Q1666" s="1"/>
      <c r="R1666" s="1"/>
      <c r="S1666" s="1"/>
      <c r="T1666" s="1"/>
      <c r="U1666" s="1"/>
      <c r="V1666" s="1"/>
      <c r="W1666" s="1"/>
    </row>
    <row r="1667" spans="1:23">
      <c r="A1667" s="1"/>
      <c r="B1667" s="1"/>
      <c r="C1667" s="1"/>
      <c r="D1667" s="1"/>
      <c r="E1667" s="1"/>
      <c r="F1667" s="1"/>
      <c r="G1667" s="1"/>
      <c r="H1667" s="1"/>
      <c r="I1667" s="1"/>
      <c r="J1667" s="1"/>
      <c r="K1667" s="1"/>
      <c r="L1667" s="1"/>
      <c r="M1667" s="1"/>
      <c r="N1667" s="1"/>
      <c r="O1667" s="1"/>
      <c r="P1667" s="1"/>
      <c r="Q1667" s="1"/>
      <c r="R1667" s="1"/>
      <c r="S1667" s="1"/>
      <c r="T1667" s="1"/>
      <c r="U1667" s="1"/>
      <c r="V1667" s="1"/>
      <c r="W1667" s="1"/>
    </row>
    <row r="1668" spans="1:23">
      <c r="A1668" s="1"/>
      <c r="B1668" s="1"/>
      <c r="C1668" s="1"/>
      <c r="D1668" s="1"/>
      <c r="E1668" s="1"/>
      <c r="F1668" s="1"/>
      <c r="G1668" s="1"/>
      <c r="H1668" s="1"/>
      <c r="I1668" s="1"/>
      <c r="J1668" s="1"/>
      <c r="K1668" s="1"/>
      <c r="L1668" s="1"/>
      <c r="M1668" s="1"/>
      <c r="N1668" s="1"/>
      <c r="O1668" s="1"/>
      <c r="P1668" s="1"/>
      <c r="Q1668" s="1"/>
      <c r="R1668" s="1"/>
      <c r="S1668" s="1"/>
      <c r="T1668" s="1"/>
      <c r="U1668" s="1"/>
      <c r="V1668" s="1"/>
      <c r="W1668" s="1"/>
    </row>
    <row r="1669" spans="1:23">
      <c r="A1669" s="1"/>
      <c r="B1669" s="1"/>
      <c r="C1669" s="1"/>
      <c r="D1669" s="1"/>
      <c r="E1669" s="1"/>
      <c r="F1669" s="1"/>
      <c r="G1669" s="1"/>
      <c r="H1669" s="1"/>
      <c r="I1669" s="1"/>
      <c r="J1669" s="1"/>
      <c r="K1669" s="1"/>
      <c r="L1669" s="1"/>
      <c r="M1669" s="1"/>
      <c r="N1669" s="1"/>
      <c r="O1669" s="1"/>
      <c r="P1669" s="1"/>
      <c r="Q1669" s="1"/>
      <c r="R1669" s="1"/>
      <c r="S1669" s="1"/>
      <c r="T1669" s="1"/>
      <c r="U1669" s="1"/>
      <c r="V1669" s="1"/>
      <c r="W1669" s="1"/>
    </row>
    <row r="1670" spans="1:23">
      <c r="A1670" s="1"/>
      <c r="B1670" s="1"/>
      <c r="C1670" s="1"/>
      <c r="D1670" s="1"/>
      <c r="E1670" s="1"/>
      <c r="F1670" s="1"/>
      <c r="G1670" s="1"/>
      <c r="H1670" s="1"/>
      <c r="I1670" s="1"/>
      <c r="J1670" s="1"/>
      <c r="K1670" s="1"/>
      <c r="L1670" s="1"/>
      <c r="M1670" s="1"/>
      <c r="N1670" s="1"/>
      <c r="O1670" s="1"/>
      <c r="P1670" s="1"/>
      <c r="Q1670" s="1"/>
      <c r="R1670" s="1"/>
      <c r="S1670" s="1"/>
      <c r="T1670" s="1"/>
      <c r="U1670" s="1"/>
      <c r="V1670" s="1"/>
      <c r="W1670" s="1"/>
    </row>
    <row r="1671" spans="1:23">
      <c r="A1671" s="1"/>
      <c r="B1671" s="1"/>
      <c r="C1671" s="1"/>
      <c r="D1671" s="1"/>
      <c r="E1671" s="1"/>
      <c r="F1671" s="1"/>
      <c r="G1671" s="1"/>
      <c r="H1671" s="1"/>
      <c r="I1671" s="1"/>
      <c r="J1671" s="1"/>
      <c r="K1671" s="1"/>
      <c r="L1671" s="1"/>
      <c r="M1671" s="1"/>
      <c r="N1671" s="1"/>
      <c r="O1671" s="1"/>
      <c r="P1671" s="1"/>
      <c r="Q1671" s="1"/>
      <c r="R1671" s="1"/>
      <c r="S1671" s="1"/>
      <c r="T1671" s="1"/>
      <c r="U1671" s="1"/>
      <c r="V1671" s="1"/>
      <c r="W1671" s="1"/>
    </row>
    <row r="1672" spans="1:23">
      <c r="A1672" s="1"/>
      <c r="B1672" s="1"/>
      <c r="C1672" s="1"/>
      <c r="D1672" s="1"/>
      <c r="E1672" s="1"/>
      <c r="F1672" s="1"/>
      <c r="G1672" s="1"/>
      <c r="H1672" s="1"/>
      <c r="I1672" s="1"/>
      <c r="J1672" s="1"/>
      <c r="K1672" s="1"/>
      <c r="L1672" s="1"/>
      <c r="M1672" s="1"/>
      <c r="N1672" s="1"/>
      <c r="O1672" s="1"/>
      <c r="P1672" s="1"/>
      <c r="Q1672" s="1"/>
      <c r="R1672" s="1"/>
      <c r="S1672" s="1"/>
      <c r="T1672" s="1"/>
      <c r="U1672" s="1"/>
      <c r="V1672" s="1"/>
      <c r="W1672" s="1"/>
    </row>
    <row r="1673" spans="1:23">
      <c r="A1673" s="1"/>
      <c r="B1673" s="1"/>
      <c r="C1673" s="1"/>
      <c r="D1673" s="1"/>
      <c r="E1673" s="1"/>
      <c r="F1673" s="1"/>
      <c r="G1673" s="1"/>
      <c r="H1673" s="1"/>
      <c r="I1673" s="1"/>
      <c r="J1673" s="1"/>
      <c r="K1673" s="1"/>
      <c r="L1673" s="1"/>
      <c r="M1673" s="1"/>
      <c r="N1673" s="1"/>
      <c r="O1673" s="1"/>
      <c r="P1673" s="1"/>
      <c r="Q1673" s="1"/>
      <c r="R1673" s="1"/>
      <c r="S1673" s="1"/>
      <c r="T1673" s="1"/>
      <c r="U1673" s="1"/>
      <c r="V1673" s="1"/>
      <c r="W1673" s="1"/>
    </row>
    <row r="1674" spans="1:23">
      <c r="A1674" s="1"/>
      <c r="B1674" s="1"/>
      <c r="C1674" s="1"/>
      <c r="D1674" s="1"/>
      <c r="E1674" s="1"/>
      <c r="F1674" s="1"/>
      <c r="G1674" s="1"/>
      <c r="H1674" s="1"/>
      <c r="I1674" s="1"/>
      <c r="J1674" s="1"/>
      <c r="K1674" s="1"/>
      <c r="L1674" s="1"/>
      <c r="M1674" s="1"/>
      <c r="N1674" s="1"/>
      <c r="O1674" s="1"/>
      <c r="P1674" s="1"/>
      <c r="Q1674" s="1"/>
      <c r="R1674" s="1"/>
      <c r="S1674" s="1"/>
      <c r="T1674" s="1"/>
      <c r="U1674" s="1"/>
      <c r="V1674" s="1"/>
      <c r="W1674" s="1"/>
    </row>
    <row r="1675" spans="1:23">
      <c r="A1675" s="1"/>
      <c r="B1675" s="1"/>
      <c r="C1675" s="1"/>
      <c r="D1675" s="1"/>
      <c r="E1675" s="1"/>
      <c r="F1675" s="1"/>
      <c r="G1675" s="1"/>
      <c r="H1675" s="1"/>
      <c r="I1675" s="1"/>
      <c r="J1675" s="1"/>
      <c r="K1675" s="1"/>
      <c r="L1675" s="1"/>
      <c r="M1675" s="1"/>
      <c r="N1675" s="1"/>
      <c r="O1675" s="1"/>
      <c r="P1675" s="1"/>
      <c r="Q1675" s="1"/>
      <c r="R1675" s="1"/>
      <c r="S1675" s="1"/>
      <c r="T1675" s="1"/>
      <c r="U1675" s="1"/>
      <c r="V1675" s="1"/>
      <c r="W1675" s="1"/>
    </row>
    <row r="1676" spans="1:23">
      <c r="A1676" s="1"/>
      <c r="B1676" s="1"/>
      <c r="C1676" s="1"/>
      <c r="D1676" s="1"/>
      <c r="E1676" s="1"/>
      <c r="F1676" s="1"/>
      <c r="G1676" s="1"/>
      <c r="H1676" s="1"/>
      <c r="I1676" s="1"/>
      <c r="J1676" s="1"/>
      <c r="K1676" s="1"/>
      <c r="L1676" s="1"/>
      <c r="M1676" s="1"/>
      <c r="N1676" s="1"/>
      <c r="O1676" s="1"/>
      <c r="P1676" s="1"/>
      <c r="Q1676" s="1"/>
      <c r="R1676" s="1"/>
      <c r="S1676" s="1"/>
      <c r="T1676" s="1"/>
      <c r="U1676" s="1"/>
      <c r="V1676" s="1"/>
      <c r="W1676" s="1"/>
    </row>
    <row r="1677" spans="1:23">
      <c r="A1677" s="1"/>
      <c r="B1677" s="1"/>
      <c r="C1677" s="1"/>
      <c r="D1677" s="1"/>
      <c r="E1677" s="1"/>
      <c r="F1677" s="1"/>
      <c r="G1677" s="1"/>
      <c r="H1677" s="1"/>
      <c r="I1677" s="1"/>
      <c r="J1677" s="1"/>
      <c r="K1677" s="1"/>
      <c r="L1677" s="1"/>
      <c r="M1677" s="1"/>
      <c r="N1677" s="1"/>
      <c r="O1677" s="1"/>
      <c r="P1677" s="1"/>
      <c r="Q1677" s="1"/>
      <c r="R1677" s="1"/>
      <c r="S1677" s="1"/>
      <c r="T1677" s="1"/>
      <c r="U1677" s="1"/>
      <c r="V1677" s="1"/>
      <c r="W1677" s="1"/>
    </row>
    <row r="1678" spans="1:23">
      <c r="A1678" s="1"/>
      <c r="B1678" s="1"/>
      <c r="C1678" s="1"/>
      <c r="D1678" s="1"/>
      <c r="E1678" s="1"/>
      <c r="F1678" s="1"/>
      <c r="G1678" s="1"/>
      <c r="H1678" s="1"/>
      <c r="I1678" s="1"/>
      <c r="J1678" s="1"/>
      <c r="K1678" s="1"/>
      <c r="L1678" s="1"/>
      <c r="M1678" s="1"/>
      <c r="N1678" s="1"/>
      <c r="O1678" s="1"/>
      <c r="P1678" s="1"/>
      <c r="Q1678" s="1"/>
      <c r="R1678" s="1"/>
      <c r="S1678" s="1"/>
      <c r="T1678" s="1"/>
      <c r="U1678" s="1"/>
      <c r="V1678" s="1"/>
      <c r="W1678" s="1"/>
    </row>
    <row r="1679" spans="1:23">
      <c r="A1679" s="1"/>
      <c r="B1679" s="1"/>
      <c r="C1679" s="1"/>
      <c r="D1679" s="1"/>
      <c r="E1679" s="1"/>
      <c r="F1679" s="1"/>
      <c r="G1679" s="1"/>
      <c r="H1679" s="1"/>
      <c r="I1679" s="1"/>
      <c r="J1679" s="1"/>
      <c r="K1679" s="1"/>
      <c r="L1679" s="1"/>
      <c r="M1679" s="1"/>
      <c r="N1679" s="1"/>
      <c r="O1679" s="1"/>
      <c r="P1679" s="1"/>
      <c r="Q1679" s="1"/>
      <c r="R1679" s="1"/>
      <c r="S1679" s="1"/>
      <c r="T1679" s="1"/>
      <c r="U1679" s="1"/>
      <c r="V1679" s="1"/>
      <c r="W1679" s="1"/>
    </row>
    <row r="1680" spans="1:23">
      <c r="A1680" s="1"/>
      <c r="B1680" s="1"/>
      <c r="C1680" s="1"/>
      <c r="D1680" s="1"/>
      <c r="E1680" s="1"/>
      <c r="F1680" s="1"/>
      <c r="G1680" s="1"/>
      <c r="H1680" s="1"/>
      <c r="I1680" s="1"/>
      <c r="J1680" s="1"/>
      <c r="K1680" s="1"/>
      <c r="L1680" s="1"/>
      <c r="M1680" s="1"/>
      <c r="N1680" s="1"/>
      <c r="O1680" s="1"/>
      <c r="P1680" s="1"/>
      <c r="Q1680" s="1"/>
      <c r="R1680" s="1"/>
      <c r="S1680" s="1"/>
      <c r="T1680" s="1"/>
      <c r="U1680" s="1"/>
      <c r="V1680" s="1"/>
      <c r="W1680" s="1"/>
    </row>
    <row r="1681" spans="1:23">
      <c r="A1681" s="1"/>
      <c r="B1681" s="1"/>
      <c r="C1681" s="1"/>
      <c r="D1681" s="1"/>
      <c r="E1681" s="1"/>
      <c r="F1681" s="1"/>
      <c r="G1681" s="1"/>
      <c r="H1681" s="1"/>
      <c r="I1681" s="1"/>
      <c r="J1681" s="1"/>
      <c r="K1681" s="1"/>
      <c r="L1681" s="1"/>
      <c r="M1681" s="1"/>
      <c r="N1681" s="1"/>
      <c r="O1681" s="1"/>
      <c r="P1681" s="1"/>
      <c r="Q1681" s="1"/>
      <c r="R1681" s="1"/>
      <c r="S1681" s="1"/>
      <c r="T1681" s="1"/>
      <c r="U1681" s="1"/>
      <c r="V1681" s="1"/>
      <c r="W1681" s="1"/>
    </row>
    <row r="1682" spans="1:23">
      <c r="A1682" s="1"/>
      <c r="B1682" s="1"/>
      <c r="C1682" s="1"/>
      <c r="D1682" s="1"/>
      <c r="E1682" s="1"/>
      <c r="F1682" s="1"/>
      <c r="G1682" s="1"/>
      <c r="H1682" s="1"/>
      <c r="I1682" s="1"/>
      <c r="J1682" s="1"/>
      <c r="K1682" s="1"/>
      <c r="L1682" s="1"/>
      <c r="M1682" s="1"/>
      <c r="N1682" s="1"/>
      <c r="O1682" s="1"/>
      <c r="P1682" s="1"/>
      <c r="Q1682" s="1"/>
      <c r="R1682" s="1"/>
      <c r="S1682" s="1"/>
      <c r="T1682" s="1"/>
      <c r="U1682" s="1"/>
      <c r="V1682" s="1"/>
      <c r="W1682" s="1"/>
    </row>
    <row r="1683" spans="1:23">
      <c r="A1683" s="1"/>
      <c r="B1683" s="1"/>
      <c r="C1683" s="1"/>
      <c r="D1683" s="1"/>
      <c r="E1683" s="1"/>
      <c r="F1683" s="1"/>
      <c r="G1683" s="1"/>
      <c r="H1683" s="1"/>
      <c r="I1683" s="1"/>
      <c r="J1683" s="1"/>
      <c r="K1683" s="1"/>
      <c r="L1683" s="1"/>
      <c r="M1683" s="1"/>
      <c r="N1683" s="1"/>
      <c r="O1683" s="1"/>
      <c r="P1683" s="1"/>
      <c r="Q1683" s="1"/>
      <c r="R1683" s="1"/>
      <c r="S1683" s="1"/>
      <c r="T1683" s="1"/>
      <c r="U1683" s="1"/>
      <c r="V1683" s="1"/>
      <c r="W1683" s="1"/>
    </row>
    <row r="1684" spans="1:23">
      <c r="A1684" s="1"/>
      <c r="B1684" s="1"/>
      <c r="C1684" s="1"/>
      <c r="D1684" s="1"/>
      <c r="E1684" s="1"/>
      <c r="F1684" s="1"/>
      <c r="G1684" s="1"/>
      <c r="H1684" s="1"/>
      <c r="I1684" s="1"/>
      <c r="J1684" s="1"/>
      <c r="K1684" s="1"/>
      <c r="L1684" s="1"/>
      <c r="M1684" s="1"/>
      <c r="N1684" s="1"/>
      <c r="O1684" s="1"/>
      <c r="P1684" s="1"/>
      <c r="Q1684" s="1"/>
      <c r="R1684" s="1"/>
      <c r="S1684" s="1"/>
      <c r="T1684" s="1"/>
      <c r="U1684" s="1"/>
      <c r="V1684" s="1"/>
      <c r="W1684" s="1"/>
    </row>
    <row r="1685" spans="1:23">
      <c r="A1685" s="1"/>
      <c r="B1685" s="1"/>
      <c r="C1685" s="1"/>
      <c r="D1685" s="1"/>
      <c r="E1685" s="1"/>
      <c r="F1685" s="1"/>
      <c r="G1685" s="1"/>
      <c r="H1685" s="1"/>
      <c r="I1685" s="1"/>
      <c r="J1685" s="1"/>
      <c r="K1685" s="1"/>
      <c r="L1685" s="1"/>
      <c r="M1685" s="1"/>
      <c r="N1685" s="1"/>
      <c r="O1685" s="1"/>
      <c r="P1685" s="1"/>
      <c r="Q1685" s="1"/>
      <c r="R1685" s="1"/>
      <c r="S1685" s="1"/>
      <c r="T1685" s="1"/>
      <c r="U1685" s="1"/>
      <c r="V1685" s="1"/>
      <c r="W1685" s="1"/>
    </row>
    <row r="1686" spans="1:23">
      <c r="A1686" s="1"/>
      <c r="B1686" s="1"/>
      <c r="C1686" s="1"/>
      <c r="D1686" s="1"/>
      <c r="E1686" s="1"/>
      <c r="F1686" s="1"/>
      <c r="G1686" s="1"/>
      <c r="H1686" s="1"/>
      <c r="I1686" s="1"/>
      <c r="J1686" s="1"/>
      <c r="K1686" s="1"/>
      <c r="L1686" s="1"/>
      <c r="M1686" s="1"/>
      <c r="N1686" s="1"/>
      <c r="O1686" s="1"/>
      <c r="P1686" s="1"/>
      <c r="Q1686" s="1"/>
      <c r="R1686" s="1"/>
      <c r="S1686" s="1"/>
      <c r="T1686" s="1"/>
      <c r="U1686" s="1"/>
      <c r="V1686" s="1"/>
      <c r="W1686" s="1"/>
    </row>
    <row r="1687" spans="1:23">
      <c r="A1687" s="1"/>
      <c r="B1687" s="1"/>
      <c r="C1687" s="1"/>
      <c r="D1687" s="1"/>
      <c r="E1687" s="1"/>
      <c r="F1687" s="1"/>
      <c r="G1687" s="1"/>
      <c r="H1687" s="1"/>
      <c r="I1687" s="1"/>
      <c r="J1687" s="1"/>
      <c r="K1687" s="1"/>
      <c r="L1687" s="1"/>
      <c r="M1687" s="1"/>
      <c r="N1687" s="1"/>
      <c r="O1687" s="1"/>
      <c r="P1687" s="1"/>
      <c r="Q1687" s="1"/>
      <c r="R1687" s="1"/>
      <c r="S1687" s="1"/>
      <c r="T1687" s="1"/>
      <c r="U1687" s="1"/>
      <c r="V1687" s="1"/>
      <c r="W1687" s="1"/>
    </row>
    <row r="1688" spans="1:23">
      <c r="A1688" s="1"/>
      <c r="B1688" s="1"/>
      <c r="C1688" s="1"/>
      <c r="D1688" s="1"/>
      <c r="E1688" s="1"/>
      <c r="F1688" s="1"/>
      <c r="G1688" s="1"/>
      <c r="H1688" s="1"/>
      <c r="I1688" s="1"/>
      <c r="J1688" s="1"/>
      <c r="K1688" s="1"/>
      <c r="L1688" s="1"/>
      <c r="M1688" s="1"/>
      <c r="N1688" s="1"/>
      <c r="O1688" s="1"/>
      <c r="P1688" s="1"/>
      <c r="Q1688" s="1"/>
      <c r="R1688" s="1"/>
      <c r="S1688" s="1"/>
      <c r="T1688" s="1"/>
      <c r="U1688" s="1"/>
      <c r="V1688" s="1"/>
      <c r="W1688" s="1"/>
    </row>
    <row r="1689" spans="1:23">
      <c r="A1689" s="1"/>
      <c r="B1689" s="1"/>
      <c r="C1689" s="1"/>
      <c r="D1689" s="1"/>
      <c r="E1689" s="1"/>
      <c r="F1689" s="1"/>
      <c r="G1689" s="1"/>
      <c r="H1689" s="1"/>
      <c r="I1689" s="1"/>
      <c r="J1689" s="1"/>
      <c r="K1689" s="1"/>
      <c r="L1689" s="1"/>
      <c r="M1689" s="1"/>
      <c r="N1689" s="1"/>
      <c r="O1689" s="1"/>
      <c r="P1689" s="1"/>
      <c r="Q1689" s="1"/>
      <c r="R1689" s="1"/>
      <c r="S1689" s="1"/>
      <c r="T1689" s="1"/>
      <c r="U1689" s="1"/>
      <c r="V1689" s="1"/>
      <c r="W1689" s="1"/>
    </row>
    <row r="1690" spans="1:23">
      <c r="A1690" s="1"/>
      <c r="B1690" s="1"/>
      <c r="C1690" s="1"/>
      <c r="D1690" s="1"/>
      <c r="E1690" s="1"/>
      <c r="F1690" s="1"/>
      <c r="G1690" s="1"/>
      <c r="H1690" s="1"/>
      <c r="I1690" s="1"/>
      <c r="J1690" s="1"/>
      <c r="K1690" s="1"/>
      <c r="L1690" s="1"/>
      <c r="M1690" s="1"/>
      <c r="N1690" s="1"/>
      <c r="O1690" s="1"/>
      <c r="P1690" s="1"/>
      <c r="Q1690" s="1"/>
      <c r="R1690" s="1"/>
      <c r="S1690" s="1"/>
      <c r="T1690" s="1"/>
      <c r="U1690" s="1"/>
      <c r="V1690" s="1"/>
      <c r="W1690" s="1"/>
    </row>
    <row r="1691" spans="1:23">
      <c r="A1691" s="1"/>
      <c r="B1691" s="1"/>
      <c r="C1691" s="1"/>
      <c r="D1691" s="1"/>
      <c r="E1691" s="1"/>
      <c r="F1691" s="1"/>
      <c r="G1691" s="1"/>
      <c r="H1691" s="1"/>
      <c r="I1691" s="1"/>
      <c r="J1691" s="1"/>
      <c r="K1691" s="1"/>
      <c r="L1691" s="1"/>
      <c r="M1691" s="1"/>
      <c r="N1691" s="1"/>
      <c r="O1691" s="1"/>
      <c r="P1691" s="1"/>
      <c r="Q1691" s="1"/>
      <c r="R1691" s="1"/>
      <c r="S1691" s="1"/>
      <c r="T1691" s="1"/>
      <c r="U1691" s="1"/>
      <c r="V1691" s="1"/>
      <c r="W1691" s="1"/>
    </row>
    <row r="1692" spans="1:23">
      <c r="A1692" s="1"/>
      <c r="B1692" s="1"/>
      <c r="C1692" s="1"/>
      <c r="D1692" s="1"/>
      <c r="E1692" s="1"/>
      <c r="F1692" s="1"/>
      <c r="G1692" s="1"/>
      <c r="H1692" s="1"/>
      <c r="I1692" s="1"/>
      <c r="J1692" s="1"/>
      <c r="K1692" s="1"/>
      <c r="L1692" s="1"/>
      <c r="M1692" s="1"/>
      <c r="N1692" s="1"/>
      <c r="O1692" s="1"/>
      <c r="P1692" s="1"/>
      <c r="Q1692" s="1"/>
      <c r="R1692" s="1"/>
      <c r="S1692" s="1"/>
      <c r="T1692" s="1"/>
      <c r="U1692" s="1"/>
      <c r="V1692" s="1"/>
      <c r="W1692" s="1"/>
    </row>
    <row r="1693" spans="1:23">
      <c r="A1693" s="1"/>
      <c r="B1693" s="1"/>
      <c r="C1693" s="1"/>
      <c r="D1693" s="1"/>
      <c r="E1693" s="1"/>
      <c r="F1693" s="1"/>
      <c r="G1693" s="1"/>
      <c r="H1693" s="1"/>
      <c r="I1693" s="1"/>
      <c r="J1693" s="1"/>
      <c r="K1693" s="1"/>
      <c r="L1693" s="1"/>
      <c r="M1693" s="1"/>
      <c r="N1693" s="1"/>
      <c r="O1693" s="1"/>
      <c r="P1693" s="1"/>
      <c r="Q1693" s="1"/>
      <c r="R1693" s="1"/>
      <c r="S1693" s="1"/>
      <c r="T1693" s="1"/>
      <c r="U1693" s="1"/>
      <c r="V1693" s="1"/>
      <c r="W1693" s="1"/>
    </row>
    <row r="1694" spans="1:23">
      <c r="A1694" s="1"/>
      <c r="B1694" s="1"/>
      <c r="C1694" s="1"/>
      <c r="D1694" s="1"/>
      <c r="E1694" s="1"/>
      <c r="F1694" s="1"/>
      <c r="G1694" s="1"/>
      <c r="H1694" s="1"/>
      <c r="I1694" s="1"/>
      <c r="J1694" s="1"/>
      <c r="K1694" s="1"/>
      <c r="L1694" s="1"/>
      <c r="M1694" s="1"/>
      <c r="N1694" s="1"/>
      <c r="O1694" s="1"/>
      <c r="P1694" s="1"/>
      <c r="Q1694" s="1"/>
      <c r="R1694" s="1"/>
      <c r="S1694" s="1"/>
      <c r="T1694" s="1"/>
      <c r="U1694" s="1"/>
      <c r="V1694" s="1"/>
      <c r="W1694" s="1"/>
    </row>
    <row r="1695" spans="1:23">
      <c r="A1695" s="1"/>
      <c r="B1695" s="1"/>
      <c r="C1695" s="1"/>
      <c r="D1695" s="1"/>
      <c r="E1695" s="1"/>
      <c r="F1695" s="1"/>
      <c r="G1695" s="1"/>
      <c r="H1695" s="1"/>
      <c r="I1695" s="1"/>
      <c r="J1695" s="1"/>
      <c r="K1695" s="1"/>
      <c r="L1695" s="1"/>
      <c r="M1695" s="1"/>
      <c r="N1695" s="1"/>
      <c r="O1695" s="1"/>
      <c r="P1695" s="1"/>
      <c r="Q1695" s="1"/>
      <c r="R1695" s="1"/>
      <c r="S1695" s="1"/>
      <c r="T1695" s="1"/>
      <c r="U1695" s="1"/>
      <c r="V1695" s="1"/>
      <c r="W1695" s="1"/>
    </row>
    <row r="1696" spans="1:23">
      <c r="A1696" s="1"/>
      <c r="B1696" s="1"/>
      <c r="C1696" s="1"/>
      <c r="D1696" s="1"/>
      <c r="E1696" s="1"/>
      <c r="F1696" s="1"/>
      <c r="G1696" s="1"/>
      <c r="H1696" s="1"/>
      <c r="I1696" s="1"/>
      <c r="J1696" s="1"/>
      <c r="K1696" s="1"/>
      <c r="L1696" s="1"/>
      <c r="M1696" s="1"/>
      <c r="N1696" s="1"/>
      <c r="O1696" s="1"/>
      <c r="P1696" s="1"/>
      <c r="Q1696" s="1"/>
      <c r="R1696" s="1"/>
      <c r="S1696" s="1"/>
      <c r="T1696" s="1"/>
      <c r="U1696" s="1"/>
      <c r="V1696" s="1"/>
      <c r="W1696" s="1"/>
    </row>
    <row r="1697" spans="1:23">
      <c r="A1697" s="1"/>
      <c r="B1697" s="1"/>
      <c r="C1697" s="1"/>
      <c r="D1697" s="1"/>
      <c r="E1697" s="1"/>
      <c r="F1697" s="1"/>
      <c r="G1697" s="1"/>
      <c r="H1697" s="1"/>
      <c r="I1697" s="1"/>
      <c r="J1697" s="1"/>
      <c r="K1697" s="1"/>
      <c r="L1697" s="1"/>
      <c r="M1697" s="1"/>
      <c r="N1697" s="1"/>
      <c r="O1697" s="1"/>
      <c r="P1697" s="1"/>
      <c r="Q1697" s="1"/>
      <c r="R1697" s="1"/>
      <c r="S1697" s="1"/>
      <c r="T1697" s="1"/>
      <c r="U1697" s="1"/>
      <c r="V1697" s="1"/>
      <c r="W1697" s="1"/>
    </row>
    <row r="1698" spans="1:23">
      <c r="A1698" s="1"/>
      <c r="B1698" s="1"/>
      <c r="C1698" s="1"/>
      <c r="D1698" s="1"/>
      <c r="E1698" s="1"/>
      <c r="F1698" s="1"/>
      <c r="G1698" s="1"/>
      <c r="H1698" s="1"/>
      <c r="I1698" s="1"/>
      <c r="J1698" s="1"/>
      <c r="K1698" s="1"/>
      <c r="L1698" s="1"/>
      <c r="M1698" s="1"/>
      <c r="N1698" s="1"/>
      <c r="O1698" s="1"/>
      <c r="P1698" s="1"/>
      <c r="Q1698" s="1"/>
      <c r="R1698" s="1"/>
      <c r="S1698" s="1"/>
      <c r="T1698" s="1"/>
      <c r="U1698" s="1"/>
      <c r="V1698" s="1"/>
      <c r="W1698" s="1"/>
    </row>
    <row r="1699" spans="1:23">
      <c r="A1699" s="1"/>
      <c r="B1699" s="1"/>
      <c r="C1699" s="1"/>
      <c r="D1699" s="1"/>
      <c r="E1699" s="1"/>
      <c r="F1699" s="1"/>
      <c r="G1699" s="1"/>
      <c r="H1699" s="1"/>
      <c r="I1699" s="1"/>
      <c r="J1699" s="1"/>
      <c r="K1699" s="1"/>
      <c r="L1699" s="1"/>
      <c r="M1699" s="1"/>
      <c r="N1699" s="1"/>
      <c r="O1699" s="1"/>
      <c r="P1699" s="1"/>
      <c r="Q1699" s="1"/>
      <c r="R1699" s="1"/>
      <c r="S1699" s="1"/>
      <c r="T1699" s="1"/>
      <c r="U1699" s="1"/>
      <c r="V1699" s="1"/>
      <c r="W1699" s="1"/>
    </row>
    <row r="1700" spans="1:23">
      <c r="A1700" s="1"/>
      <c r="B1700" s="1"/>
      <c r="C1700" s="1"/>
      <c r="D1700" s="1"/>
      <c r="E1700" s="1"/>
      <c r="F1700" s="1"/>
      <c r="G1700" s="1"/>
      <c r="H1700" s="1"/>
      <c r="I1700" s="1"/>
      <c r="J1700" s="1"/>
      <c r="K1700" s="1"/>
      <c r="L1700" s="1"/>
      <c r="M1700" s="1"/>
      <c r="N1700" s="1"/>
      <c r="O1700" s="1"/>
      <c r="P1700" s="1"/>
      <c r="Q1700" s="1"/>
      <c r="R1700" s="1"/>
      <c r="S1700" s="1"/>
      <c r="T1700" s="1"/>
      <c r="U1700" s="1"/>
      <c r="V1700" s="1"/>
      <c r="W1700" s="1"/>
    </row>
    <row r="1701" spans="1:23">
      <c r="A1701" s="1"/>
      <c r="B1701" s="1"/>
      <c r="C1701" s="1"/>
      <c r="D1701" s="1"/>
      <c r="E1701" s="1"/>
      <c r="F1701" s="1"/>
      <c r="G1701" s="1"/>
      <c r="H1701" s="1"/>
      <c r="I1701" s="1"/>
      <c r="J1701" s="1"/>
      <c r="K1701" s="1"/>
      <c r="L1701" s="1"/>
      <c r="M1701" s="1"/>
      <c r="N1701" s="1"/>
      <c r="O1701" s="1"/>
      <c r="P1701" s="1"/>
      <c r="Q1701" s="1"/>
      <c r="R1701" s="1"/>
      <c r="S1701" s="1"/>
      <c r="T1701" s="1"/>
      <c r="U1701" s="1"/>
      <c r="V1701" s="1"/>
      <c r="W1701" s="1"/>
    </row>
    <row r="1702" spans="1:23">
      <c r="A1702" s="1"/>
      <c r="B1702" s="1"/>
      <c r="C1702" s="1"/>
      <c r="D1702" s="1"/>
      <c r="E1702" s="1"/>
      <c r="F1702" s="1"/>
      <c r="G1702" s="1"/>
      <c r="H1702" s="1"/>
      <c r="I1702" s="1"/>
      <c r="J1702" s="1"/>
      <c r="K1702" s="1"/>
      <c r="L1702" s="1"/>
      <c r="M1702" s="1"/>
      <c r="N1702" s="1"/>
      <c r="O1702" s="1"/>
      <c r="P1702" s="1"/>
      <c r="Q1702" s="1"/>
      <c r="R1702" s="1"/>
      <c r="S1702" s="1"/>
      <c r="T1702" s="1"/>
      <c r="U1702" s="1"/>
      <c r="V1702" s="1"/>
      <c r="W1702" s="1"/>
    </row>
    <row r="1703" spans="1:23">
      <c r="A1703" s="1"/>
      <c r="B1703" s="1"/>
      <c r="C1703" s="1"/>
      <c r="D1703" s="1"/>
      <c r="E1703" s="1"/>
      <c r="F1703" s="1"/>
      <c r="G1703" s="1"/>
      <c r="H1703" s="1"/>
      <c r="I1703" s="1"/>
      <c r="J1703" s="1"/>
      <c r="K1703" s="1"/>
      <c r="L1703" s="1"/>
      <c r="M1703" s="1"/>
      <c r="N1703" s="1"/>
      <c r="O1703" s="1"/>
      <c r="P1703" s="1"/>
      <c r="Q1703" s="1"/>
      <c r="R1703" s="1"/>
      <c r="S1703" s="1"/>
      <c r="T1703" s="1"/>
      <c r="U1703" s="1"/>
      <c r="V1703" s="1"/>
      <c r="W1703" s="1"/>
    </row>
    <row r="1704" spans="1:23">
      <c r="A1704" s="1"/>
      <c r="B1704" s="1"/>
      <c r="C1704" s="1"/>
      <c r="D1704" s="1"/>
      <c r="E1704" s="1"/>
      <c r="F1704" s="1"/>
      <c r="G1704" s="1"/>
      <c r="H1704" s="1"/>
      <c r="I1704" s="1"/>
      <c r="J1704" s="1"/>
      <c r="K1704" s="1"/>
      <c r="L1704" s="1"/>
      <c r="M1704" s="1"/>
      <c r="N1704" s="1"/>
      <c r="O1704" s="1"/>
      <c r="P1704" s="1"/>
      <c r="Q1704" s="1"/>
      <c r="R1704" s="1"/>
      <c r="S1704" s="1"/>
      <c r="T1704" s="1"/>
      <c r="U1704" s="1"/>
      <c r="V1704" s="1"/>
      <c r="W1704" s="1"/>
    </row>
    <row r="1705" spans="1:23">
      <c r="A1705" s="1"/>
      <c r="B1705" s="1"/>
      <c r="C1705" s="1"/>
      <c r="D1705" s="1"/>
      <c r="E1705" s="1"/>
      <c r="F1705" s="1"/>
      <c r="G1705" s="1"/>
      <c r="H1705" s="1"/>
      <c r="I1705" s="1"/>
      <c r="J1705" s="1"/>
      <c r="K1705" s="1"/>
      <c r="L1705" s="1"/>
      <c r="M1705" s="1"/>
      <c r="N1705" s="1"/>
      <c r="O1705" s="1"/>
      <c r="P1705" s="1"/>
      <c r="Q1705" s="1"/>
      <c r="R1705" s="1"/>
      <c r="S1705" s="1"/>
      <c r="T1705" s="1"/>
      <c r="U1705" s="1"/>
      <c r="V1705" s="1"/>
      <c r="W1705" s="1"/>
    </row>
    <row r="1706" spans="1:23">
      <c r="A1706" s="1"/>
      <c r="B1706" s="1"/>
      <c r="C1706" s="1"/>
      <c r="D1706" s="1"/>
      <c r="E1706" s="1"/>
      <c r="F1706" s="1"/>
      <c r="G1706" s="1"/>
      <c r="H1706" s="1"/>
      <c r="I1706" s="1"/>
      <c r="J1706" s="1"/>
      <c r="K1706" s="1"/>
      <c r="L1706" s="1"/>
      <c r="M1706" s="1"/>
      <c r="N1706" s="1"/>
      <c r="O1706" s="1"/>
      <c r="P1706" s="1"/>
      <c r="Q1706" s="1"/>
      <c r="R1706" s="1"/>
      <c r="S1706" s="1"/>
      <c r="T1706" s="1"/>
      <c r="U1706" s="1"/>
      <c r="V1706" s="1"/>
      <c r="W1706" s="1"/>
    </row>
    <row r="1707" spans="1:23">
      <c r="A1707" s="1"/>
      <c r="B1707" s="1"/>
      <c r="C1707" s="1"/>
      <c r="D1707" s="1"/>
      <c r="E1707" s="1"/>
      <c r="F1707" s="1"/>
      <c r="G1707" s="1"/>
      <c r="H1707" s="1"/>
      <c r="I1707" s="1"/>
      <c r="J1707" s="1"/>
      <c r="K1707" s="1"/>
      <c r="L1707" s="1"/>
      <c r="M1707" s="1"/>
      <c r="N1707" s="1"/>
      <c r="O1707" s="1"/>
      <c r="P1707" s="1"/>
      <c r="Q1707" s="1"/>
      <c r="R1707" s="1"/>
      <c r="S1707" s="1"/>
      <c r="T1707" s="1"/>
      <c r="U1707" s="1"/>
      <c r="V1707" s="1"/>
      <c r="W1707" s="1"/>
    </row>
    <row r="1708" spans="1:23">
      <c r="A1708" s="1"/>
      <c r="B1708" s="1"/>
      <c r="C1708" s="1"/>
      <c r="D1708" s="1"/>
      <c r="E1708" s="1"/>
      <c r="F1708" s="1"/>
      <c r="G1708" s="1"/>
      <c r="H1708" s="1"/>
      <c r="I1708" s="1"/>
      <c r="J1708" s="1"/>
      <c r="K1708" s="1"/>
      <c r="L1708" s="1"/>
      <c r="M1708" s="1"/>
      <c r="N1708" s="1"/>
      <c r="O1708" s="1"/>
      <c r="P1708" s="1"/>
      <c r="Q1708" s="1"/>
      <c r="R1708" s="1"/>
      <c r="S1708" s="1"/>
      <c r="T1708" s="1"/>
      <c r="U1708" s="1"/>
      <c r="V1708" s="1"/>
      <c r="W1708" s="1"/>
    </row>
    <row r="1709" spans="1:23">
      <c r="A1709" s="1"/>
      <c r="B1709" s="1"/>
      <c r="C1709" s="1"/>
      <c r="D1709" s="1"/>
      <c r="E1709" s="1"/>
      <c r="F1709" s="1"/>
      <c r="G1709" s="1"/>
      <c r="H1709" s="1"/>
      <c r="I1709" s="1"/>
      <c r="J1709" s="1"/>
      <c r="K1709" s="1"/>
      <c r="L1709" s="1"/>
      <c r="M1709" s="1"/>
      <c r="N1709" s="1"/>
      <c r="O1709" s="1"/>
      <c r="P1709" s="1"/>
      <c r="Q1709" s="1"/>
      <c r="R1709" s="1"/>
      <c r="S1709" s="1"/>
      <c r="T1709" s="1"/>
      <c r="U1709" s="1"/>
      <c r="V1709" s="1"/>
      <c r="W1709" s="1"/>
    </row>
    <row r="1710" spans="1:23">
      <c r="A1710" s="1"/>
      <c r="B1710" s="1"/>
      <c r="C1710" s="1"/>
      <c r="D1710" s="1"/>
      <c r="E1710" s="1"/>
      <c r="F1710" s="1"/>
      <c r="G1710" s="1"/>
      <c r="H1710" s="1"/>
      <c r="I1710" s="1"/>
      <c r="J1710" s="1"/>
      <c r="K1710" s="1"/>
      <c r="L1710" s="1"/>
      <c r="M1710" s="1"/>
      <c r="N1710" s="1"/>
      <c r="O1710" s="1"/>
      <c r="P1710" s="1"/>
      <c r="Q1710" s="1"/>
      <c r="R1710" s="1"/>
      <c r="S1710" s="1"/>
      <c r="T1710" s="1"/>
      <c r="U1710" s="1"/>
      <c r="V1710" s="1"/>
      <c r="W1710" s="1"/>
    </row>
    <row r="1711" spans="1:23">
      <c r="A1711" s="1"/>
      <c r="B1711" s="1"/>
      <c r="C1711" s="1"/>
      <c r="D1711" s="1"/>
      <c r="E1711" s="1"/>
      <c r="F1711" s="1"/>
      <c r="G1711" s="1"/>
      <c r="H1711" s="1"/>
      <c r="I1711" s="1"/>
      <c r="J1711" s="1"/>
      <c r="K1711" s="1"/>
      <c r="L1711" s="1"/>
      <c r="M1711" s="1"/>
      <c r="N1711" s="1"/>
      <c r="O1711" s="1"/>
      <c r="P1711" s="1"/>
      <c r="Q1711" s="1"/>
      <c r="R1711" s="1"/>
      <c r="S1711" s="1"/>
      <c r="T1711" s="1"/>
      <c r="U1711" s="1"/>
      <c r="V1711" s="1"/>
      <c r="W1711" s="1"/>
    </row>
    <row r="1712" spans="1:23">
      <c r="A1712" s="1"/>
      <c r="B1712" s="1"/>
      <c r="C1712" s="1"/>
      <c r="D1712" s="1"/>
      <c r="E1712" s="1"/>
      <c r="F1712" s="1"/>
      <c r="G1712" s="1"/>
      <c r="H1712" s="1"/>
      <c r="I1712" s="1"/>
      <c r="J1712" s="1"/>
      <c r="K1712" s="1"/>
      <c r="L1712" s="1"/>
      <c r="M1712" s="1"/>
      <c r="N1712" s="1"/>
      <c r="O1712" s="1"/>
      <c r="P1712" s="1"/>
      <c r="Q1712" s="1"/>
      <c r="R1712" s="1"/>
      <c r="S1712" s="1"/>
      <c r="T1712" s="1"/>
      <c r="U1712" s="1"/>
      <c r="V1712" s="1"/>
      <c r="W1712" s="1"/>
    </row>
    <row r="1713" spans="1:23">
      <c r="A1713" s="1"/>
      <c r="B1713" s="1"/>
      <c r="C1713" s="1"/>
      <c r="D1713" s="1"/>
      <c r="E1713" s="1"/>
      <c r="F1713" s="1"/>
      <c r="G1713" s="1"/>
      <c r="H1713" s="1"/>
      <c r="I1713" s="1"/>
      <c r="J1713" s="1"/>
      <c r="K1713" s="1"/>
      <c r="L1713" s="1"/>
      <c r="M1713" s="1"/>
      <c r="N1713" s="1"/>
      <c r="O1713" s="1"/>
      <c r="P1713" s="1"/>
      <c r="Q1713" s="1"/>
      <c r="R1713" s="1"/>
      <c r="S1713" s="1"/>
      <c r="T1713" s="1"/>
      <c r="U1713" s="1"/>
      <c r="V1713" s="1"/>
      <c r="W1713" s="1"/>
    </row>
    <row r="1714" spans="1:23">
      <c r="A1714" s="1"/>
      <c r="B1714" s="1"/>
      <c r="C1714" s="1"/>
      <c r="D1714" s="1"/>
      <c r="E1714" s="1"/>
      <c r="F1714" s="1"/>
      <c r="G1714" s="1"/>
      <c r="H1714" s="1"/>
      <c r="I1714" s="1"/>
      <c r="J1714" s="1"/>
      <c r="K1714" s="1"/>
      <c r="L1714" s="1"/>
      <c r="M1714" s="1"/>
      <c r="N1714" s="1"/>
      <c r="O1714" s="1"/>
      <c r="P1714" s="1"/>
      <c r="Q1714" s="1"/>
      <c r="R1714" s="1"/>
      <c r="S1714" s="1"/>
      <c r="T1714" s="1"/>
      <c r="U1714" s="1"/>
      <c r="V1714" s="1"/>
      <c r="W1714" s="1"/>
    </row>
    <row r="1715" spans="1:23">
      <c r="A1715" s="1"/>
      <c r="B1715" s="1"/>
      <c r="C1715" s="1"/>
      <c r="D1715" s="1"/>
      <c r="E1715" s="1"/>
      <c r="F1715" s="1"/>
      <c r="G1715" s="1"/>
      <c r="H1715" s="1"/>
      <c r="I1715" s="1"/>
      <c r="J1715" s="1"/>
      <c r="K1715" s="1"/>
      <c r="L1715" s="1"/>
      <c r="M1715" s="1"/>
      <c r="N1715" s="1"/>
      <c r="O1715" s="1"/>
      <c r="P1715" s="1"/>
      <c r="Q1715" s="1"/>
      <c r="R1715" s="1"/>
      <c r="S1715" s="1"/>
      <c r="T1715" s="1"/>
      <c r="U1715" s="1"/>
      <c r="V1715" s="1"/>
      <c r="W1715" s="1"/>
    </row>
    <row r="1716" spans="1:23">
      <c r="A1716" s="1"/>
      <c r="B1716" s="1"/>
      <c r="C1716" s="1"/>
      <c r="D1716" s="1"/>
      <c r="E1716" s="1"/>
      <c r="F1716" s="1"/>
      <c r="G1716" s="1"/>
      <c r="H1716" s="1"/>
      <c r="I1716" s="1"/>
      <c r="J1716" s="1"/>
      <c r="K1716" s="1"/>
      <c r="L1716" s="1"/>
      <c r="M1716" s="1"/>
      <c r="N1716" s="1"/>
      <c r="O1716" s="1"/>
      <c r="P1716" s="1"/>
      <c r="Q1716" s="1"/>
      <c r="R1716" s="1"/>
      <c r="S1716" s="1"/>
      <c r="T1716" s="1"/>
      <c r="U1716" s="1"/>
      <c r="V1716" s="1"/>
      <c r="W1716" s="1"/>
    </row>
    <row r="1717" spans="1:23">
      <c r="A1717" s="1"/>
      <c r="B1717" s="1"/>
      <c r="C1717" s="1"/>
      <c r="D1717" s="1"/>
      <c r="E1717" s="1"/>
      <c r="F1717" s="1"/>
      <c r="G1717" s="1"/>
      <c r="H1717" s="1"/>
      <c r="I1717" s="1"/>
      <c r="J1717" s="1"/>
      <c r="K1717" s="1"/>
      <c r="L1717" s="1"/>
      <c r="M1717" s="1"/>
      <c r="N1717" s="1"/>
      <c r="O1717" s="1"/>
      <c r="P1717" s="1"/>
      <c r="Q1717" s="1"/>
      <c r="R1717" s="1"/>
      <c r="S1717" s="1"/>
      <c r="T1717" s="1"/>
      <c r="U1717" s="1"/>
      <c r="V1717" s="1"/>
      <c r="W1717" s="1"/>
    </row>
    <row r="1718" spans="1:23">
      <c r="A1718" s="1"/>
      <c r="B1718" s="1"/>
      <c r="C1718" s="1"/>
      <c r="D1718" s="1"/>
      <c r="E1718" s="1"/>
      <c r="F1718" s="1"/>
      <c r="G1718" s="1"/>
      <c r="H1718" s="1"/>
      <c r="I1718" s="1"/>
      <c r="J1718" s="1"/>
      <c r="K1718" s="1"/>
      <c r="L1718" s="1"/>
      <c r="M1718" s="1"/>
      <c r="N1718" s="1"/>
      <c r="O1718" s="1"/>
      <c r="P1718" s="1"/>
      <c r="Q1718" s="1"/>
      <c r="R1718" s="1"/>
      <c r="S1718" s="1"/>
      <c r="T1718" s="1"/>
      <c r="U1718" s="1"/>
      <c r="V1718" s="1"/>
      <c r="W1718" s="1"/>
    </row>
    <row r="1719" spans="1:23">
      <c r="A1719" s="1"/>
      <c r="B1719" s="1"/>
      <c r="C1719" s="1"/>
      <c r="D1719" s="1"/>
      <c r="E1719" s="1"/>
      <c r="F1719" s="1"/>
      <c r="G1719" s="1"/>
      <c r="H1719" s="1"/>
      <c r="I1719" s="1"/>
      <c r="J1719" s="1"/>
      <c r="K1719" s="1"/>
      <c r="L1719" s="1"/>
      <c r="M1719" s="1"/>
      <c r="N1719" s="1"/>
      <c r="O1719" s="1"/>
      <c r="P1719" s="1"/>
      <c r="Q1719" s="1"/>
      <c r="R1719" s="1"/>
      <c r="S1719" s="1"/>
      <c r="T1719" s="1"/>
      <c r="U1719" s="1"/>
      <c r="V1719" s="1"/>
      <c r="W1719" s="1"/>
    </row>
    <row r="1720" spans="1:23">
      <c r="A1720" s="1"/>
      <c r="B1720" s="1"/>
      <c r="C1720" s="1"/>
      <c r="D1720" s="1"/>
      <c r="E1720" s="1"/>
      <c r="F1720" s="1"/>
      <c r="G1720" s="1"/>
      <c r="H1720" s="1"/>
      <c r="I1720" s="1"/>
      <c r="J1720" s="1"/>
      <c r="K1720" s="1"/>
      <c r="L1720" s="1"/>
      <c r="M1720" s="1"/>
      <c r="N1720" s="1"/>
      <c r="O1720" s="1"/>
      <c r="P1720" s="1"/>
      <c r="Q1720" s="1"/>
      <c r="R1720" s="1"/>
      <c r="S1720" s="1"/>
      <c r="T1720" s="1"/>
      <c r="U1720" s="1"/>
      <c r="V1720" s="1"/>
      <c r="W1720" s="1"/>
    </row>
    <row r="1721" spans="1:23">
      <c r="A1721" s="1"/>
      <c r="B1721" s="1"/>
      <c r="C1721" s="1"/>
      <c r="D1721" s="1"/>
      <c r="E1721" s="1"/>
      <c r="F1721" s="1"/>
      <c r="G1721" s="1"/>
      <c r="H1721" s="1"/>
      <c r="I1721" s="1"/>
      <c r="J1721" s="1"/>
      <c r="K1721" s="1"/>
      <c r="L1721" s="1"/>
      <c r="M1721" s="1"/>
      <c r="N1721" s="1"/>
      <c r="O1721" s="1"/>
      <c r="P1721" s="1"/>
      <c r="Q1721" s="1"/>
      <c r="R1721" s="1"/>
      <c r="S1721" s="1"/>
      <c r="T1721" s="1"/>
      <c r="U1721" s="1"/>
      <c r="V1721" s="1"/>
      <c r="W1721" s="1"/>
    </row>
    <row r="1722" spans="1:23">
      <c r="A1722" s="1"/>
      <c r="B1722" s="1"/>
      <c r="C1722" s="1"/>
      <c r="D1722" s="1"/>
      <c r="E1722" s="1"/>
      <c r="F1722" s="1"/>
      <c r="G1722" s="1"/>
      <c r="H1722" s="1"/>
      <c r="I1722" s="1"/>
      <c r="J1722" s="1"/>
      <c r="K1722" s="1"/>
      <c r="L1722" s="1"/>
      <c r="M1722" s="1"/>
      <c r="N1722" s="1"/>
      <c r="O1722" s="1"/>
      <c r="P1722" s="1"/>
      <c r="Q1722" s="1"/>
      <c r="R1722" s="1"/>
      <c r="S1722" s="1"/>
      <c r="T1722" s="1"/>
      <c r="U1722" s="1"/>
      <c r="V1722" s="1"/>
      <c r="W1722" s="1"/>
    </row>
    <row r="1723" spans="1:23">
      <c r="A1723" s="1"/>
      <c r="B1723" s="1"/>
      <c r="C1723" s="1"/>
      <c r="D1723" s="1"/>
      <c r="E1723" s="1"/>
      <c r="F1723" s="1"/>
      <c r="G1723" s="1"/>
      <c r="H1723" s="1"/>
      <c r="I1723" s="1"/>
      <c r="J1723" s="1"/>
      <c r="K1723" s="1"/>
      <c r="L1723" s="1"/>
      <c r="M1723" s="1"/>
      <c r="N1723" s="1"/>
      <c r="O1723" s="1"/>
      <c r="P1723" s="1"/>
      <c r="Q1723" s="1"/>
      <c r="R1723" s="1"/>
      <c r="S1723" s="1"/>
      <c r="T1723" s="1"/>
      <c r="U1723" s="1"/>
      <c r="V1723" s="1"/>
      <c r="W1723" s="1"/>
    </row>
    <row r="1724" spans="1:23">
      <c r="A1724" s="1"/>
      <c r="B1724" s="1"/>
      <c r="C1724" s="1"/>
      <c r="D1724" s="1"/>
      <c r="E1724" s="1"/>
      <c r="F1724" s="1"/>
      <c r="G1724" s="1"/>
      <c r="H1724" s="1"/>
      <c r="I1724" s="1"/>
      <c r="J1724" s="1"/>
      <c r="K1724" s="1"/>
      <c r="L1724" s="1"/>
      <c r="M1724" s="1"/>
      <c r="N1724" s="1"/>
      <c r="O1724" s="1"/>
      <c r="P1724" s="1"/>
      <c r="Q1724" s="1"/>
      <c r="R1724" s="1"/>
      <c r="S1724" s="1"/>
      <c r="T1724" s="1"/>
      <c r="U1724" s="1"/>
      <c r="V1724" s="1"/>
      <c r="W1724" s="1"/>
    </row>
    <row r="1725" spans="1:23">
      <c r="A1725" s="1"/>
      <c r="B1725" s="1"/>
      <c r="C1725" s="1"/>
      <c r="D1725" s="1"/>
      <c r="E1725" s="1"/>
      <c r="F1725" s="1"/>
      <c r="G1725" s="1"/>
      <c r="H1725" s="1"/>
      <c r="I1725" s="1"/>
      <c r="J1725" s="1"/>
      <c r="K1725" s="1"/>
      <c r="L1725" s="1"/>
      <c r="M1725" s="1"/>
      <c r="N1725" s="1"/>
      <c r="O1725" s="1"/>
      <c r="P1725" s="1"/>
      <c r="Q1725" s="1"/>
      <c r="R1725" s="1"/>
      <c r="S1725" s="1"/>
      <c r="T1725" s="1"/>
      <c r="U1725" s="1"/>
      <c r="V1725" s="1"/>
      <c r="W1725" s="1"/>
    </row>
    <row r="1726" spans="1:23">
      <c r="A1726" s="1"/>
      <c r="B1726" s="1"/>
      <c r="C1726" s="1"/>
      <c r="D1726" s="1"/>
      <c r="E1726" s="1"/>
      <c r="F1726" s="1"/>
      <c r="G1726" s="1"/>
      <c r="H1726" s="1"/>
      <c r="I1726" s="1"/>
      <c r="J1726" s="1"/>
      <c r="K1726" s="1"/>
      <c r="L1726" s="1"/>
      <c r="M1726" s="1"/>
      <c r="N1726" s="1"/>
      <c r="O1726" s="1"/>
      <c r="P1726" s="1"/>
      <c r="Q1726" s="1"/>
      <c r="R1726" s="1"/>
      <c r="S1726" s="1"/>
      <c r="T1726" s="1"/>
      <c r="U1726" s="1"/>
      <c r="V1726" s="1"/>
      <c r="W1726" s="1"/>
    </row>
    <row r="1727" spans="1:23">
      <c r="A1727" s="1"/>
      <c r="B1727" s="1"/>
      <c r="C1727" s="1"/>
      <c r="D1727" s="1"/>
      <c r="E1727" s="1"/>
      <c r="F1727" s="1"/>
      <c r="G1727" s="1"/>
      <c r="H1727" s="1"/>
      <c r="I1727" s="1"/>
      <c r="J1727" s="1"/>
      <c r="K1727" s="1"/>
      <c r="L1727" s="1"/>
      <c r="M1727" s="1"/>
      <c r="N1727" s="1"/>
      <c r="O1727" s="1"/>
      <c r="P1727" s="1"/>
      <c r="Q1727" s="1"/>
      <c r="R1727" s="1"/>
      <c r="S1727" s="1"/>
      <c r="T1727" s="1"/>
      <c r="U1727" s="1"/>
      <c r="V1727" s="1"/>
      <c r="W1727" s="1"/>
    </row>
    <row r="1728" spans="1:23">
      <c r="A1728" s="1"/>
      <c r="B1728" s="1"/>
      <c r="C1728" s="1"/>
      <c r="D1728" s="1"/>
      <c r="E1728" s="1"/>
      <c r="F1728" s="1"/>
      <c r="G1728" s="1"/>
      <c r="H1728" s="1"/>
      <c r="I1728" s="1"/>
      <c r="J1728" s="1"/>
      <c r="K1728" s="1"/>
      <c r="L1728" s="1"/>
      <c r="M1728" s="1"/>
      <c r="N1728" s="1"/>
      <c r="O1728" s="1"/>
      <c r="P1728" s="1"/>
      <c r="Q1728" s="1"/>
      <c r="R1728" s="1"/>
      <c r="S1728" s="1"/>
      <c r="T1728" s="1"/>
      <c r="U1728" s="1"/>
      <c r="V1728" s="1"/>
      <c r="W1728" s="1"/>
    </row>
    <row r="1729" spans="1:23">
      <c r="A1729" s="1"/>
      <c r="B1729" s="1"/>
      <c r="C1729" s="1"/>
      <c r="D1729" s="1"/>
      <c r="E1729" s="1"/>
      <c r="F1729" s="1"/>
      <c r="G1729" s="1"/>
      <c r="H1729" s="1"/>
      <c r="I1729" s="1"/>
      <c r="J1729" s="1"/>
      <c r="K1729" s="1"/>
      <c r="L1729" s="1"/>
      <c r="M1729" s="1"/>
      <c r="N1729" s="1"/>
      <c r="O1729" s="1"/>
      <c r="P1729" s="1"/>
      <c r="Q1729" s="1"/>
      <c r="R1729" s="1"/>
      <c r="S1729" s="1"/>
      <c r="T1729" s="1"/>
      <c r="U1729" s="1"/>
      <c r="V1729" s="1"/>
      <c r="W1729" s="1"/>
    </row>
  </sheetData>
  <phoneticPr fontId="0" type="noConversion"/>
  <printOptions horizontalCentered="1" verticalCentered="1"/>
  <pageMargins left="0.78740157480314965" right="0.78740157480314965" top="0.98425196850393704" bottom="0.98425196850393704" header="0.51181102362204722" footer="0.51181102362204722"/>
  <pageSetup scale="67" orientation="portrait"/>
  <headerFooter alignWithMargins="0">
    <oddFooter>&amp;C&amp;D&amp;T</oddFooter>
  </headerFooter>
</worksheet>
</file>

<file path=xl/worksheets/sheet33.xml><?xml version="1.0" encoding="utf-8"?>
<worksheet xmlns="http://schemas.openxmlformats.org/spreadsheetml/2006/main" xmlns:r="http://schemas.openxmlformats.org/officeDocument/2006/relationships">
  <sheetPr>
    <pageSetUpPr fitToPage="1"/>
  </sheetPr>
  <dimension ref="A34:F39"/>
  <sheetViews>
    <sheetView zoomScale="75" workbookViewId="0">
      <selection activeCell="M8" sqref="M8"/>
    </sheetView>
  </sheetViews>
  <sheetFormatPr defaultColWidth="8.6640625" defaultRowHeight="15"/>
  <sheetData>
    <row r="34" spans="1:6" ht="23.25">
      <c r="A34" s="48"/>
      <c r="F34" s="49" t="s">
        <v>210</v>
      </c>
    </row>
    <row r="35" spans="1:6" ht="23.25">
      <c r="F35" s="52" t="s">
        <v>484</v>
      </c>
    </row>
    <row r="37" spans="1:6" ht="18">
      <c r="A37" s="51" t="s">
        <v>474</v>
      </c>
    </row>
    <row r="38" spans="1:6" ht="18">
      <c r="A38" s="143" t="s">
        <v>496</v>
      </c>
    </row>
    <row r="39" spans="1:6" ht="18">
      <c r="A39" s="143" t="s">
        <v>485</v>
      </c>
    </row>
  </sheetData>
  <phoneticPr fontId="0" type="noConversion"/>
  <pageMargins left="0.75" right="0.75" top="1" bottom="1" header="0.5" footer="0.5"/>
  <pageSetup scale="70" orientation="portrait" verticalDpi="96"/>
  <headerFooter alignWithMargins="0"/>
  <drawing r:id="rId1"/>
</worksheet>
</file>

<file path=xl/worksheets/sheet34.xml><?xml version="1.0" encoding="utf-8"?>
<worksheet xmlns="http://schemas.openxmlformats.org/spreadsheetml/2006/main" xmlns:r="http://schemas.openxmlformats.org/officeDocument/2006/relationships">
  <sheetPr>
    <pageSetUpPr fitToPage="1"/>
  </sheetPr>
  <dimension ref="A34:F39"/>
  <sheetViews>
    <sheetView zoomScale="75" workbookViewId="0">
      <selection activeCell="A37" sqref="A37:A39"/>
    </sheetView>
  </sheetViews>
  <sheetFormatPr defaultColWidth="8.6640625" defaultRowHeight="15"/>
  <sheetData>
    <row r="34" spans="1:6" ht="23.25">
      <c r="A34" s="48"/>
      <c r="F34" s="49" t="s">
        <v>210</v>
      </c>
    </row>
    <row r="35" spans="1:6" ht="23.25">
      <c r="F35" s="52" t="s">
        <v>484</v>
      </c>
    </row>
    <row r="37" spans="1:6" ht="18">
      <c r="A37" s="51" t="s">
        <v>474</v>
      </c>
    </row>
    <row r="38" spans="1:6" ht="18">
      <c r="A38" s="143" t="s">
        <v>373</v>
      </c>
    </row>
    <row r="39" spans="1:6" ht="18">
      <c r="A39" s="143" t="s">
        <v>485</v>
      </c>
    </row>
  </sheetData>
  <phoneticPr fontId="0" type="noConversion"/>
  <pageMargins left="0.75" right="0.75" top="1" bottom="1" header="0.5" footer="0.5"/>
  <pageSetup scale="70" orientation="portrait" verticalDpi="96"/>
  <headerFooter alignWithMargins="0"/>
  <drawing r:id="rId1"/>
</worksheet>
</file>

<file path=xl/worksheets/sheet35.xml><?xml version="1.0" encoding="utf-8"?>
<worksheet xmlns="http://schemas.openxmlformats.org/spreadsheetml/2006/main" xmlns:r="http://schemas.openxmlformats.org/officeDocument/2006/relationships">
  <sheetPr>
    <pageSetUpPr fitToPage="1"/>
  </sheetPr>
  <dimension ref="A4:D29"/>
  <sheetViews>
    <sheetView workbookViewId="0">
      <selection activeCell="D30" sqref="D30"/>
    </sheetView>
  </sheetViews>
  <sheetFormatPr defaultColWidth="8.88671875" defaultRowHeight="12.75"/>
  <cols>
    <col min="1" max="16384" width="8.88671875" style="7"/>
  </cols>
  <sheetData>
    <row r="4" spans="1:4">
      <c r="A4" s="7">
        <v>1929</v>
      </c>
    </row>
    <row r="5" spans="1:4">
      <c r="B5" s="10" t="s">
        <v>56</v>
      </c>
      <c r="C5" s="10" t="s">
        <v>57</v>
      </c>
      <c r="D5" s="11" t="s">
        <v>100</v>
      </c>
    </row>
    <row r="6" spans="1:4">
      <c r="A6" s="8" t="s">
        <v>53</v>
      </c>
      <c r="B6" s="9">
        <v>0.5973195821059385</v>
      </c>
      <c r="C6" s="9">
        <v>0.20460813394123106</v>
      </c>
      <c r="D6" s="9">
        <v>0.19807228229325272</v>
      </c>
    </row>
    <row r="7" spans="1:4">
      <c r="A7" s="8" t="s">
        <v>54</v>
      </c>
      <c r="B7" s="9">
        <v>0.55106692427513493</v>
      </c>
      <c r="C7" s="9">
        <v>0.23842457620002575</v>
      </c>
      <c r="D7" s="9">
        <v>0.21050849586617126</v>
      </c>
    </row>
    <row r="8" spans="1:4">
      <c r="A8" s="10" t="s">
        <v>88</v>
      </c>
      <c r="B8" s="9">
        <v>0.4201610600637305</v>
      </c>
      <c r="C8" s="9">
        <v>0.32843621567970599</v>
      </c>
      <c r="D8" s="9">
        <v>0.25140272421202031</v>
      </c>
    </row>
    <row r="9" spans="1:4">
      <c r="A9" s="10" t="s">
        <v>89</v>
      </c>
      <c r="B9" s="9">
        <v>0.33009456382284857</v>
      </c>
      <c r="C9" s="9">
        <v>0.47246726891723267</v>
      </c>
      <c r="D9" s="9">
        <v>0.19743814639780621</v>
      </c>
    </row>
    <row r="10" spans="1:4">
      <c r="A10" s="10" t="s">
        <v>93</v>
      </c>
      <c r="B10" s="9">
        <v>0.19822541896018944</v>
      </c>
      <c r="C10" s="9">
        <v>0.63544365021208138</v>
      </c>
      <c r="D10" s="9">
        <v>0.16633091601787897</v>
      </c>
    </row>
    <row r="11" spans="1:4">
      <c r="A11" s="10" t="s">
        <v>92</v>
      </c>
      <c r="B11" s="9">
        <v>8.8017811426318315E-2</v>
      </c>
      <c r="C11" s="9">
        <v>0.70614287488884886</v>
      </c>
      <c r="D11" s="9">
        <v>0.2058392842561815</v>
      </c>
    </row>
    <row r="13" spans="1:4">
      <c r="A13" s="7">
        <v>2000</v>
      </c>
    </row>
    <row r="14" spans="1:4">
      <c r="B14" s="10" t="s">
        <v>56</v>
      </c>
      <c r="C14" s="10" t="s">
        <v>57</v>
      </c>
      <c r="D14" s="11" t="s">
        <v>100</v>
      </c>
    </row>
    <row r="15" spans="1:4">
      <c r="A15" s="8" t="s">
        <v>53</v>
      </c>
      <c r="B15" s="9">
        <f>0.01*'Table A7 (cont.)'!P$91</f>
        <v>0.89702220894333251</v>
      </c>
      <c r="C15" s="9">
        <f t="shared" ref="C15:C20" si="0">1-B15-D15</f>
        <v>4.7206453540483834E-2</v>
      </c>
      <c r="D15" s="9">
        <f>0.01*'Table A7 (cont.)'!Q$91</f>
        <v>5.5771337516183656E-2</v>
      </c>
    </row>
    <row r="16" spans="1:4">
      <c r="A16" s="8" t="s">
        <v>54</v>
      </c>
      <c r="B16" s="9">
        <f>0.01*'Table A7 (cont.)'!W$91</f>
        <v>0.82263027295285351</v>
      </c>
      <c r="C16" s="9">
        <f t="shared" si="0"/>
        <v>6.7295285359801574E-2</v>
      </c>
      <c r="D16" s="9">
        <f>0.01*'Table A7 (cont.)'!X$91</f>
        <v>0.11007444168734491</v>
      </c>
    </row>
    <row r="17" spans="1:4">
      <c r="A17" s="10" t="s">
        <v>88</v>
      </c>
      <c r="B17" s="9">
        <f>0.01*'Table A7 (cont.) (2)'!B$91</f>
        <v>0.70229839508618985</v>
      </c>
      <c r="C17" s="9">
        <f t="shared" si="0"/>
        <v>9.8375272439072681E-2</v>
      </c>
      <c r="D17" s="9">
        <f>0.01*'Table A7 (cont.) (2)'!C$91</f>
        <v>0.19932633247473747</v>
      </c>
    </row>
    <row r="18" spans="1:4">
      <c r="A18" s="10" t="s">
        <v>89</v>
      </c>
      <c r="B18" s="9">
        <f>0.01*'Table A7 (cont.) (2)'!I$91</f>
        <v>0.6351431980906922</v>
      </c>
      <c r="C18" s="9">
        <f t="shared" si="0"/>
        <v>0.11724343675417653</v>
      </c>
      <c r="D18" s="9">
        <f>0.01*'Table A7 (cont.) (2)'!J$91</f>
        <v>0.24761336515513127</v>
      </c>
    </row>
    <row r="19" spans="1:4">
      <c r="A19" s="10" t="s">
        <v>93</v>
      </c>
      <c r="B19" s="9">
        <f>0.01*'Table A7 (cont.) (2)'!P$91</f>
        <v>0.57437850842020854</v>
      </c>
      <c r="C19" s="9">
        <f t="shared" si="0"/>
        <v>0.14063753007217311</v>
      </c>
      <c r="D19" s="9">
        <f>0.01*'Table A7 (cont.) (2)'!Q$91</f>
        <v>0.28498396150761834</v>
      </c>
    </row>
    <row r="20" spans="1:4">
      <c r="A20" s="10" t="s">
        <v>92</v>
      </c>
      <c r="B20" s="9">
        <f>0.01*'Table A7 (cont.) (2)'!W$91</f>
        <v>0.60808328230251063</v>
      </c>
      <c r="C20" s="9">
        <f t="shared" si="0"/>
        <v>0.1414574402939377</v>
      </c>
      <c r="D20" s="9">
        <f>0.01*'Table A7 (cont.) (2)'!X$91</f>
        <v>0.25045927740355167</v>
      </c>
    </row>
    <row r="22" spans="1:4">
      <c r="A22" s="7">
        <v>2007</v>
      </c>
    </row>
    <row r="23" spans="1:4">
      <c r="B23" s="10" t="s">
        <v>56</v>
      </c>
      <c r="C23" s="10" t="s">
        <v>57</v>
      </c>
      <c r="D23" s="11" t="s">
        <v>100</v>
      </c>
    </row>
    <row r="24" spans="1:4">
      <c r="A24" s="8" t="s">
        <v>53</v>
      </c>
      <c r="B24" s="9">
        <f>0.01*'Table A7 (cont.)'!P$98</f>
        <v>0.88629999999999998</v>
      </c>
      <c r="C24" s="9">
        <f t="shared" ref="C24:C29" si="1">1-B24-D24</f>
        <v>5.3900000000000017E-2</v>
      </c>
      <c r="D24" s="9">
        <f>0.01*'Table A7 (cont.)'!Q$98</f>
        <v>5.9800000000000006E-2</v>
      </c>
    </row>
    <row r="25" spans="1:4">
      <c r="A25" s="8" t="s">
        <v>54</v>
      </c>
      <c r="B25" s="9">
        <f>0.01*'Table A7 (cont.)'!W$98</f>
        <v>0.80110000000000003</v>
      </c>
      <c r="C25" s="9">
        <f t="shared" si="1"/>
        <v>7.8799999999999967E-2</v>
      </c>
      <c r="D25" s="9">
        <f>0.01*'Table A7 (cont.)'!X$98</f>
        <v>0.1201</v>
      </c>
    </row>
    <row r="26" spans="1:4">
      <c r="A26" s="10" t="s">
        <v>88</v>
      </c>
      <c r="B26" s="9">
        <f>0.01*'Table A7 (cont.) (2)'!B$98</f>
        <v>0.6905</v>
      </c>
      <c r="C26" s="9">
        <f t="shared" si="1"/>
        <v>0.10870000000000002</v>
      </c>
      <c r="D26" s="9">
        <f>0.01*'Table A7 (cont.) (2)'!C$98</f>
        <v>0.20079999999999998</v>
      </c>
    </row>
    <row r="27" spans="1:4">
      <c r="A27" s="10" t="s">
        <v>89</v>
      </c>
      <c r="B27" s="9">
        <f>0.01*'Table A7 (cont.) (2)'!I$98</f>
        <v>0.5696</v>
      </c>
      <c r="C27" s="9">
        <f t="shared" si="1"/>
        <v>0.1421</v>
      </c>
      <c r="D27" s="9">
        <f>0.01*'Table A7 (cont.) (2)'!J$98</f>
        <v>0.2883</v>
      </c>
    </row>
    <row r="28" spans="1:4">
      <c r="A28" s="10" t="s">
        <v>93</v>
      </c>
      <c r="B28" s="9">
        <f>0.01*'Table A7 (cont.) (2)'!P$98</f>
        <v>0.47619999999999996</v>
      </c>
      <c r="C28" s="9">
        <f t="shared" si="1"/>
        <v>0.20060000000000006</v>
      </c>
      <c r="D28" s="9">
        <f>0.01*'Table A7 (cont.) (2)'!Q$98</f>
        <v>0.32319999999999999</v>
      </c>
    </row>
    <row r="29" spans="1:4">
      <c r="A29" s="10" t="s">
        <v>92</v>
      </c>
      <c r="B29" s="9">
        <f>0.01*'Table A7 (cont.) (2)'!W$98</f>
        <v>0.3805</v>
      </c>
      <c r="C29" s="9">
        <f t="shared" si="1"/>
        <v>0.33289999999999992</v>
      </c>
      <c r="D29" s="9">
        <f>0.01*'Table A7 (cont.) (2)'!X$98</f>
        <v>0.28660000000000002</v>
      </c>
    </row>
  </sheetData>
  <phoneticPr fontId="4" type="noConversion"/>
  <printOptions horizontalCentered="1" verticalCentered="1"/>
  <pageMargins left="0.78740157480314965" right="0.78740157480314965" top="0.98425196850393704" bottom="0.98425196850393704" header="0.51181102362204722" footer="0.51181102362204722"/>
  <pageSetup orientation="portrait" verticalDpi="96"/>
  <headerFooter alignWithMargins="0">
    <oddFooter>&amp;C&amp;D&amp;T</oddFooter>
  </headerFooter>
</worksheet>
</file>

<file path=xl/worksheets/sheet36.xml><?xml version="1.0" encoding="utf-8"?>
<worksheet xmlns="http://schemas.openxmlformats.org/spreadsheetml/2006/main" xmlns:r="http://schemas.openxmlformats.org/officeDocument/2006/relationships">
  <sheetPr>
    <pageSetUpPr fitToPage="1"/>
  </sheetPr>
  <dimension ref="A35:K71"/>
  <sheetViews>
    <sheetView zoomScale="50" workbookViewId="0">
      <selection activeCell="K68" sqref="K68"/>
    </sheetView>
  </sheetViews>
  <sheetFormatPr defaultColWidth="8.6640625" defaultRowHeight="15"/>
  <sheetData>
    <row r="35" spans="1:11" ht="23.25">
      <c r="K35" s="49"/>
    </row>
    <row r="36" spans="1:11" ht="21.75" customHeight="1">
      <c r="A36" s="48"/>
      <c r="K36" s="52"/>
    </row>
    <row r="37" spans="1:11" ht="26.25">
      <c r="K37" s="54"/>
    </row>
    <row r="38" spans="1:11" ht="25.5">
      <c r="K38" s="53"/>
    </row>
    <row r="39" spans="1:11" ht="25.5">
      <c r="A39" s="51"/>
      <c r="K39" s="53"/>
    </row>
    <row r="41" spans="1:11" ht="23.25">
      <c r="A41" s="64"/>
    </row>
    <row r="42" spans="1:11" ht="23.25">
      <c r="A42" s="64"/>
    </row>
    <row r="43" spans="1:11" ht="20.25">
      <c r="A43" s="55"/>
    </row>
    <row r="44" spans="1:11" ht="20.25">
      <c r="A44" s="55"/>
    </row>
    <row r="59" spans="1:11" ht="26.25">
      <c r="K59" s="54"/>
    </row>
    <row r="60" spans="1:11" ht="25.5">
      <c r="K60" s="53"/>
    </row>
    <row r="61" spans="1:11" ht="25.5">
      <c r="A61" s="51"/>
      <c r="K61" s="53"/>
    </row>
    <row r="63" spans="1:11" ht="23.25">
      <c r="A63" s="64"/>
    </row>
    <row r="64" spans="1:11" ht="23.25">
      <c r="A64" s="64"/>
    </row>
    <row r="66" spans="1:11" ht="26.25">
      <c r="K66" s="54" t="s">
        <v>211</v>
      </c>
    </row>
    <row r="67" spans="1:11" ht="25.5">
      <c r="K67" s="53" t="s">
        <v>426</v>
      </c>
    </row>
    <row r="68" spans="1:11" ht="25.5">
      <c r="A68" s="51"/>
      <c r="K68" s="53"/>
    </row>
    <row r="70" spans="1:11" ht="23.25">
      <c r="A70" s="64" t="s">
        <v>114</v>
      </c>
    </row>
    <row r="71" spans="1:11" ht="23.25">
      <c r="A71" s="64" t="s">
        <v>425</v>
      </c>
    </row>
  </sheetData>
  <phoneticPr fontId="9" type="noConversion"/>
  <pageMargins left="0.75" right="0.75" top="1" bottom="1" header="0.5" footer="0.5"/>
  <pageSetup scale="38" orientation="landscape" verticalDpi="96"/>
  <headerFooter alignWithMargins="0"/>
  <drawing r:id="rId1"/>
</worksheet>
</file>

<file path=xl/worksheets/sheet37.xml><?xml version="1.0" encoding="utf-8"?>
<worksheet xmlns="http://schemas.openxmlformats.org/spreadsheetml/2006/main" xmlns:r="http://schemas.openxmlformats.org/officeDocument/2006/relationships">
  <sheetPr>
    <pageSetUpPr fitToPage="1"/>
  </sheetPr>
  <dimension ref="A1:O1663"/>
  <sheetViews>
    <sheetView topLeftCell="A54" workbookViewId="0">
      <selection activeCell="A98" sqref="A98:O98"/>
    </sheetView>
  </sheetViews>
  <sheetFormatPr defaultColWidth="8.88671875" defaultRowHeight="12.75"/>
  <cols>
    <col min="1" max="75" width="5.33203125" style="2" customWidth="1"/>
    <col min="76" max="16384" width="8.88671875" style="2"/>
  </cols>
  <sheetData>
    <row r="1" spans="1:15" ht="9.75" customHeight="1">
      <c r="A1" s="1"/>
      <c r="B1" s="1" t="s">
        <v>443</v>
      </c>
      <c r="C1" s="1"/>
      <c r="D1" s="1"/>
      <c r="E1" s="1"/>
      <c r="F1" s="1"/>
      <c r="G1" s="1"/>
      <c r="H1" s="1"/>
      <c r="I1" s="1"/>
      <c r="J1" s="1" t="s">
        <v>443</v>
      </c>
      <c r="K1" s="1"/>
      <c r="L1" s="1"/>
      <c r="M1" s="1"/>
      <c r="N1" s="1"/>
      <c r="O1" s="1"/>
    </row>
    <row r="2" spans="1:15" ht="9.75" customHeight="1">
      <c r="A2" s="1"/>
      <c r="B2" s="1"/>
      <c r="C2" s="1"/>
      <c r="D2" s="1"/>
      <c r="E2" s="1"/>
      <c r="F2" s="1"/>
      <c r="G2" s="1"/>
      <c r="H2" s="1"/>
      <c r="I2" s="1"/>
      <c r="J2" s="1"/>
      <c r="K2" s="1"/>
      <c r="L2" s="1"/>
      <c r="M2" s="1"/>
      <c r="N2" s="1"/>
      <c r="O2" s="1"/>
    </row>
    <row r="3" spans="1:15" ht="9.75" customHeight="1">
      <c r="A3" s="1"/>
      <c r="B3" s="6" t="s">
        <v>45</v>
      </c>
      <c r="C3" s="6" t="s">
        <v>46</v>
      </c>
      <c r="D3" s="6" t="s">
        <v>57</v>
      </c>
      <c r="E3" s="6" t="s">
        <v>47</v>
      </c>
      <c r="F3" s="6" t="s">
        <v>48</v>
      </c>
      <c r="G3" s="1"/>
      <c r="H3" s="1"/>
      <c r="I3" s="1"/>
      <c r="J3" s="6" t="s">
        <v>45</v>
      </c>
      <c r="K3" s="6" t="s">
        <v>46</v>
      </c>
      <c r="L3" s="6" t="s">
        <v>57</v>
      </c>
      <c r="M3" s="6" t="s">
        <v>47</v>
      </c>
      <c r="N3" s="6" t="s">
        <v>48</v>
      </c>
      <c r="O3" s="1"/>
    </row>
    <row r="4" spans="1:15" ht="9.75" customHeight="1">
      <c r="A4" s="1"/>
      <c r="B4" s="1"/>
      <c r="C4" s="1"/>
      <c r="D4" s="1"/>
      <c r="E4" s="1"/>
      <c r="F4" s="1"/>
      <c r="G4" s="1"/>
      <c r="H4" s="1"/>
      <c r="I4" s="1"/>
      <c r="J4" s="1"/>
      <c r="K4" s="1"/>
      <c r="L4" s="1"/>
      <c r="M4" s="1"/>
      <c r="N4" s="1"/>
      <c r="O4" s="1"/>
    </row>
    <row r="5" spans="1:15" ht="9.75" customHeight="1">
      <c r="A5" s="1"/>
      <c r="B5" s="1"/>
      <c r="C5" s="1"/>
      <c r="D5" s="1"/>
      <c r="E5" s="1"/>
      <c r="F5" s="1"/>
      <c r="G5" s="1"/>
      <c r="H5" s="1"/>
      <c r="I5" s="1"/>
      <c r="J5" s="1"/>
      <c r="K5" s="1"/>
      <c r="L5" s="1"/>
      <c r="M5" s="1"/>
      <c r="N5" s="1"/>
      <c r="O5" s="1"/>
    </row>
    <row r="6" spans="1:15" ht="9.75" customHeight="1">
      <c r="A6" s="1">
        <v>1916</v>
      </c>
      <c r="B6" s="6">
        <f>0.01*'Table A2'!F9</f>
        <v>0.1012663844622242</v>
      </c>
      <c r="C6" s="156">
        <f>$B6*'Table A8'!F7/100</f>
        <v>4.1556579133895707E-3</v>
      </c>
      <c r="D6" s="156">
        <f>($B6-$C6)*('Table A7 (cont.)'!D7+'Table A7 (cont.)'!E7+'Table A7 (cont.)'!F7)/100</f>
        <v>5.9684768458419073E-2</v>
      </c>
      <c r="E6" s="156">
        <f>($B6-$C6)*('Table A7 (cont.)'!C7)/100</f>
        <v>2.7476188573630607E-2</v>
      </c>
      <c r="F6" s="156">
        <f>($B6-$C6)*('Table A7 (cont.)'!B7)/100</f>
        <v>9.9496213500925058E-3</v>
      </c>
      <c r="G6" s="6">
        <f>SUM(C6:F6)-B6</f>
        <v>-1.4816669245687475E-7</v>
      </c>
      <c r="H6" s="1"/>
      <c r="I6" s="1">
        <v>1916</v>
      </c>
      <c r="J6" s="6">
        <f>0.01*'Table A3'!F9</f>
        <v>0.10514662593144883</v>
      </c>
      <c r="K6" s="156">
        <f>$B6*'Table A8'!U7/100</f>
        <v>1.0997747129768434E-2</v>
      </c>
      <c r="L6" s="156">
        <f>($J6-$K6)*('Table A7 (cont.)'!D7+'Table A7 (cont.)'!E7+'Table A7 (cont.)'!F7)/100</f>
        <v>5.7864401097568428E-2</v>
      </c>
      <c r="M6" s="156">
        <f>($J6-$K6)*('Table A7 (cont.)'!C7)/100</f>
        <v>2.6638173144034695E-2</v>
      </c>
      <c r="N6" s="156">
        <f>($J6-$K6)*('Table A7 (cont.)'!B7)/100</f>
        <v>9.6461609124240694E-3</v>
      </c>
      <c r="O6" s="6">
        <f>SUM(K6:N6)-J6</f>
        <v>-1.4364765321683848E-7</v>
      </c>
    </row>
    <row r="7" spans="1:15" ht="9.75" customHeight="1">
      <c r="A7" s="1">
        <v>1917</v>
      </c>
      <c r="B7" s="6">
        <f>0.01*'Table A2'!F10</f>
        <v>8.3883137990618778E-2</v>
      </c>
      <c r="C7" s="156">
        <f>$B7*'Table A8'!F8/100</f>
        <v>1.0296903776535161E-3</v>
      </c>
      <c r="D7" s="156">
        <f>($B7-$C7)*('Table A7 (cont.)'!D8+'Table A7 (cont.)'!E8+'Table A7 (cont.)'!F8)/100</f>
        <v>5.686066990565581E-2</v>
      </c>
      <c r="E7" s="156">
        <f>($B7-$C7)*('Table A7 (cont.)'!C8)/100</f>
        <v>1.3229295342002557E-2</v>
      </c>
      <c r="F7" s="156">
        <f>($B7-$C7)*('Table A7 (cont.)'!B8)/100</f>
        <v>1.2763606426451791E-2</v>
      </c>
      <c r="G7" s="6">
        <f>SUM(C7:F7)-B7</f>
        <v>1.2406114489882381E-7</v>
      </c>
      <c r="H7" s="1"/>
      <c r="I7" s="1">
        <v>1917</v>
      </c>
      <c r="J7" s="6">
        <f>0.01*'Table A3'!F10</f>
        <v>8.4015369708452386E-2</v>
      </c>
      <c r="K7" s="156">
        <f>$B7*'Table A8'!U8/100</f>
        <v>2.5361495913848843E-3</v>
      </c>
      <c r="L7" s="156">
        <f>($J7-$K7)*('Table A7 (cont.)'!D8+'Table A7 (cont.)'!E8+'Table A7 (cont.)'!F8)/100</f>
        <v>5.5917564962279967E-2</v>
      </c>
      <c r="M7" s="156">
        <f>($J7-$K7)*('Table A7 (cont.)'!C8)/100</f>
        <v>1.300987102190357E-2</v>
      </c>
      <c r="N7" s="156">
        <f>($J7-$K7)*('Table A7 (cont.)'!B8)/100</f>
        <v>1.2551906136320441E-2</v>
      </c>
      <c r="O7" s="6">
        <f>SUM(K7:N7)-J7</f>
        <v>1.2200343647850165E-7</v>
      </c>
    </row>
    <row r="8" spans="1:15" ht="9.75" customHeight="1">
      <c r="A8" s="1">
        <v>1918</v>
      </c>
      <c r="B8" s="6">
        <f>0.01*'Table A2'!F11</f>
        <v>6.7447006238796112E-2</v>
      </c>
      <c r="C8" s="156">
        <f>$B8*'Table A8'!F9/100</f>
        <v>5.2940582135401425E-4</v>
      </c>
      <c r="D8" s="156">
        <f>($B8-$C8)*('Table A7 (cont.)'!D9+'Table A7 (cont.)'!E9+'Table A7 (cont.)'!F9)/100</f>
        <v>3.9027247203633778E-2</v>
      </c>
      <c r="E8" s="156">
        <f>($B8-$C8)*('Table A7 (cont.)'!C9)/100</f>
        <v>1.5060238764338684E-2</v>
      </c>
      <c r="F8" s="156">
        <f>($B8-$C8)*('Table A7 (cont.)'!B9)/100</f>
        <v>1.2836944322880848E-2</v>
      </c>
      <c r="G8" s="6">
        <f t="shared" ref="G8:G71" si="0">SUM(C8:F8)-B8</f>
        <v>6.8298734112182125E-6</v>
      </c>
      <c r="H8" s="1"/>
      <c r="I8" s="1">
        <v>1918</v>
      </c>
      <c r="J8" s="6">
        <f>0.01*'Table A3'!F11</f>
        <v>6.7164822458815596E-2</v>
      </c>
      <c r="K8" s="156">
        <f>$B8*'Table A8'!U9/100</f>
        <v>1.2438059242313605E-3</v>
      </c>
      <c r="L8" s="156">
        <f>($J8-$K8)*('Table A7 (cont.)'!D9+'Table A7 (cont.)'!E9+'Table A7 (cont.)'!F9)/100</f>
        <v>3.8446026040399817E-2</v>
      </c>
      <c r="M8" s="156">
        <f>($J8-$K8)*('Table A7 (cont.)'!C9)/100</f>
        <v>1.4835951116083157E-2</v>
      </c>
      <c r="N8" s="156">
        <f>($J8-$K8)*('Table A7 (cont.)'!B9)/100</f>
        <v>1.2645767536242929E-2</v>
      </c>
      <c r="O8" s="6">
        <f t="shared" ref="O8:O71" si="1">SUM(K8:N8)-J8</f>
        <v>6.7281581416639424E-6</v>
      </c>
    </row>
    <row r="9" spans="1:15" ht="9.75" customHeight="1">
      <c r="A9" s="1">
        <v>1919</v>
      </c>
      <c r="B9" s="6">
        <f>0.01*'Table A2'!F12</f>
        <v>6.5112867558762957E-2</v>
      </c>
      <c r="C9" s="156">
        <f>$B9*'Table A8'!F10/100</f>
        <v>1.8512816937414464E-3</v>
      </c>
      <c r="D9" s="156">
        <f>($B9-$C9)*('Table A7 (cont.)'!D10+'Table A7 (cont.)'!E10+'Table A7 (cont.)'!F10)/100</f>
        <v>3.1824189951434406E-2</v>
      </c>
      <c r="E9" s="156">
        <f>($B9-$C9)*('Table A7 (cont.)'!C10)/100</f>
        <v>1.9418220545005895E-2</v>
      </c>
      <c r="F9" s="156">
        <f>($B9-$C9)*('Table A7 (cont.)'!B10)/100</f>
        <v>1.2019189616498917E-2</v>
      </c>
      <c r="G9" s="6">
        <f t="shared" si="0"/>
        <v>1.42479177067667E-8</v>
      </c>
      <c r="H9" s="1"/>
      <c r="I9" s="1">
        <v>1919</v>
      </c>
      <c r="J9" s="6">
        <f>0.01*'Table A3'!F12</f>
        <v>6.6297173757209713E-2</v>
      </c>
      <c r="K9" s="156">
        <f>$B9*'Table A8'!U10/100</f>
        <v>4.4150946502331681E-3</v>
      </c>
      <c r="L9" s="156">
        <f>($J9-$K9)*('Table A7 (cont.)'!D10+'Table A7 (cont.)'!E10+'Table A7 (cont.)'!F10)/100</f>
        <v>3.1130219281761639E-2</v>
      </c>
      <c r="M9" s="156">
        <f>($J9-$K9)*('Table A7 (cont.)'!C10)/100</f>
        <v>1.8994779271684064E-2</v>
      </c>
      <c r="N9" s="156">
        <f>($J9-$K9)*('Table A7 (cont.)'!B10)/100</f>
        <v>1.175709449075292E-2</v>
      </c>
      <c r="O9" s="6">
        <f t="shared" si="1"/>
        <v>1.3937222084758893E-8</v>
      </c>
    </row>
    <row r="10" spans="1:15" ht="9.75" customHeight="1">
      <c r="A10" s="1">
        <v>1920</v>
      </c>
      <c r="B10" s="6">
        <f>0.01*'Table A2'!F13</f>
        <v>5.3457444777239627E-2</v>
      </c>
      <c r="C10" s="156">
        <f>$B10*'Table A8'!F11/100</f>
        <v>8.1152458036865991E-4</v>
      </c>
      <c r="D10" s="156">
        <f>($B10-$C10)*('Table A7 (cont.)'!D11+'Table A7 (cont.)'!E11+'Table A7 (cont.)'!F11)/100</f>
        <v>2.8108201495423993E-2</v>
      </c>
      <c r="E10" s="156">
        <f>($B10-$C10)*('Table A7 (cont.)'!C11)/100</f>
        <v>1.3410501735812397E-2</v>
      </c>
      <c r="F10" s="156">
        <f>($B10-$C10)*('Table A7 (cont.)'!B11)/100</f>
        <v>1.1127208870594946E-2</v>
      </c>
      <c r="G10" s="6">
        <f t="shared" si="0"/>
        <v>-8.0950396247336798E-9</v>
      </c>
      <c r="H10" s="1"/>
      <c r="I10" s="1">
        <v>1920</v>
      </c>
      <c r="J10" s="6">
        <f>0.01*'Table A3'!F13</f>
        <v>5.3572248881608976E-2</v>
      </c>
      <c r="K10" s="156">
        <f>$B10*'Table A8'!U11/100</f>
        <v>1.7904208411462163E-3</v>
      </c>
      <c r="L10" s="156">
        <f>($J10-$K10)*('Table A7 (cont.)'!D11+'Table A7 (cont.)'!E11+'Table A7 (cont.)'!F11)/100</f>
        <v>2.7646853752766796E-2</v>
      </c>
      <c r="M10" s="156">
        <f>($J10-$K10)*('Table A7 (cont.)'!C11)/100</f>
        <v>1.3190391434385796E-2</v>
      </c>
      <c r="N10" s="156">
        <f>($J10-$K10)*('Table A7 (cont.)'!B11)/100</f>
        <v>1.0944574891136679E-2</v>
      </c>
      <c r="O10" s="6">
        <f t="shared" si="1"/>
        <v>-7.9621734899726349E-9</v>
      </c>
    </row>
    <row r="11" spans="1:15" ht="9.75" customHeight="1">
      <c r="A11" s="1">
        <v>1921</v>
      </c>
      <c r="B11" s="6">
        <f>0.01*'Table A2'!F14</f>
        <v>5.6119721348351193E-2</v>
      </c>
      <c r="C11" s="156">
        <f>$B11*'Table A8'!F12/100</f>
        <v>6.5531807883370844E-4</v>
      </c>
      <c r="D11" s="156">
        <f>($B11-$C11)*('Table A7 (cont.)'!D12+'Table A7 (cont.)'!E12+'Table A7 (cont.)'!F12)/100</f>
        <v>3.0654642775809961E-2</v>
      </c>
      <c r="E11" s="156">
        <f>($B11-$C11)*('Table A7 (cont.)'!C12)/100</f>
        <v>1.2008247505315268E-2</v>
      </c>
      <c r="F11" s="156">
        <f>($B11-$C11)*('Table A7 (cont.)'!B12)/100</f>
        <v>1.2801499883393899E-2</v>
      </c>
      <c r="G11" s="6">
        <f t="shared" si="0"/>
        <v>-1.3104998357327258E-8</v>
      </c>
      <c r="H11" s="1"/>
      <c r="I11" s="1">
        <v>1921</v>
      </c>
      <c r="J11" s="6">
        <f>0.01*'Table A3'!F14</f>
        <v>5.6019527041906061E-2</v>
      </c>
      <c r="K11" s="156">
        <f>$B11*'Table A8'!U12/100</f>
        <v>1.4211258749829562E-3</v>
      </c>
      <c r="L11" s="156">
        <f>($J11-$K11)*('Table A7 (cont.)'!D12+'Table A7 (cont.)'!E12+'Table A7 (cont.)'!F12)/100</f>
        <v>3.0176011734398919E-2</v>
      </c>
      <c r="M11" s="156">
        <f>($J11-$K11)*('Table A7 (cont.)'!C12)/100</f>
        <v>1.1820754861834653E-2</v>
      </c>
      <c r="N11" s="156">
        <f>($J11-$K11)*('Table A7 (cont.)'!B12)/100</f>
        <v>1.2601621670308108E-2</v>
      </c>
      <c r="O11" s="6">
        <f t="shared" si="1"/>
        <v>-1.2900381422820129E-8</v>
      </c>
    </row>
    <row r="12" spans="1:15" ht="9.75" customHeight="1">
      <c r="A12" s="1">
        <v>1922</v>
      </c>
      <c r="B12" s="6">
        <f>0.01*'Table A2'!F15</f>
        <v>6.3484879133767574E-2</v>
      </c>
      <c r="C12" s="156">
        <f>$B12*'Table A8'!F13/100</f>
        <v>3.1093251267798605E-3</v>
      </c>
      <c r="D12" s="156">
        <f>($B12-$C12)*('Table A7 (cont.)'!D13+'Table A7 (cont.)'!E13+'Table A7 (cont.)'!F13)/100</f>
        <v>3.6200120045424097E-2</v>
      </c>
      <c r="E12" s="156">
        <f>($B12-$C12)*('Table A7 (cont.)'!C13)/100</f>
        <v>1.2071460788874697E-2</v>
      </c>
      <c r="F12" s="156">
        <f>($B12-$C12)*('Table A7 (cont.)'!B13)/100</f>
        <v>1.2103971176876749E-2</v>
      </c>
      <c r="G12" s="6">
        <f t="shared" si="0"/>
        <v>-1.9958121683094632E-9</v>
      </c>
      <c r="H12" s="1"/>
      <c r="I12" s="1">
        <v>1922</v>
      </c>
      <c r="J12" s="6">
        <f>0.01*'Table A3'!F15</f>
        <v>6.6354491835071847E-2</v>
      </c>
      <c r="K12" s="156">
        <f>$B12*'Table A8'!U13/100</f>
        <v>7.871184037194218E-3</v>
      </c>
      <c r="L12" s="156">
        <f>($J12-$K12)*('Table A7 (cont.)'!D13+'Table A7 (cont.)'!E13+'Table A7 (cont.)'!F13)/100</f>
        <v>3.506556250716357E-2</v>
      </c>
      <c r="M12" s="156">
        <f>($J12-$K12)*('Table A7 (cont.)'!C13)/100</f>
        <v>1.1693125943060685E-2</v>
      </c>
      <c r="N12" s="156">
        <f>($J12-$K12)*('Table A7 (cont.)'!B13)/100</f>
        <v>1.1724617414392484E-2</v>
      </c>
      <c r="O12" s="6">
        <f t="shared" si="1"/>
        <v>-1.9332608985900279E-9</v>
      </c>
    </row>
    <row r="13" spans="1:15" ht="9.75" customHeight="1">
      <c r="A13" s="1">
        <v>1923</v>
      </c>
      <c r="B13" s="6">
        <f>0.01*'Table A2'!F16</f>
        <v>5.6545040638163784E-2</v>
      </c>
      <c r="C13" s="156">
        <f>$B13*'Table A8'!F14/100</f>
        <v>2.710463516956441E-3</v>
      </c>
      <c r="D13" s="156">
        <f>($B13-$C13)*('Table A7 (cont.)'!D14+'Table A7 (cont.)'!E14+'Table A7 (cont.)'!F14)/100</f>
        <v>3.3437656447311732E-2</v>
      </c>
      <c r="E13" s="156">
        <f>($B13-$C13)*('Table A7 (cont.)'!C14)/100</f>
        <v>9.5181415323778128E-3</v>
      </c>
      <c r="F13" s="156">
        <f>($B13-$C13)*('Table A7 (cont.)'!B14)/100</f>
        <v>1.087871580824953E-2</v>
      </c>
      <c r="G13" s="6">
        <f t="shared" si="0"/>
        <v>-6.3333268261744902E-8</v>
      </c>
      <c r="H13" s="1"/>
      <c r="I13" s="1">
        <v>1923</v>
      </c>
      <c r="J13" s="6">
        <f>0.01*'Table A3'!F16</f>
        <v>5.9064105684361649E-2</v>
      </c>
      <c r="K13" s="156">
        <f>$B13*'Table A8'!U14/100</f>
        <v>6.9580739018903614E-3</v>
      </c>
      <c r="L13" s="156">
        <f>($J13-$K13)*('Table A7 (cont.)'!D14+'Table A7 (cont.)'!E14+'Table A7 (cont.)'!F14)/100</f>
        <v>3.2364024809783933E-2</v>
      </c>
      <c r="M13" s="156">
        <f>($J13-$K13)*('Table A7 (cont.)'!C14)/100</f>
        <v>9.2125286705514956E-3</v>
      </c>
      <c r="N13" s="156">
        <f>($J13-$K13)*('Table A7 (cont.)'!B14)/100</f>
        <v>1.0529417002401266E-2</v>
      </c>
      <c r="O13" s="6">
        <f t="shared" si="1"/>
        <v>-6.1299734593900368E-8</v>
      </c>
    </row>
    <row r="14" spans="1:15" ht="9.75" customHeight="1">
      <c r="A14" s="1">
        <v>1924</v>
      </c>
      <c r="B14" s="6">
        <f>0.01*'Table A2'!F17</f>
        <v>6.3794415947871941E-2</v>
      </c>
      <c r="C14" s="156">
        <f>$B14*'Table A8'!F15/100</f>
        <v>4.1763799920805098E-3</v>
      </c>
      <c r="D14" s="156">
        <f>($B14-$C14)*('Table A7 (cont.)'!D15+'Table A7 (cont.)'!E15+'Table A7 (cont.)'!F15)/100</f>
        <v>3.7344148796070682E-2</v>
      </c>
      <c r="E14" s="156">
        <f>($B14-$C14)*('Table A7 (cont.)'!C15)/100</f>
        <v>1.0282742157186995E-2</v>
      </c>
      <c r="F14" s="156">
        <f>($B14-$C14)*('Table A7 (cont.)'!B15)/100</f>
        <v>1.1991145002533756E-2</v>
      </c>
      <c r="G14" s="6">
        <f t="shared" si="0"/>
        <v>0</v>
      </c>
      <c r="H14" s="1"/>
      <c r="I14" s="1">
        <v>1924</v>
      </c>
      <c r="J14" s="6">
        <f>0.01*'Table A3'!F17</f>
        <v>6.7870222283341899E-2</v>
      </c>
      <c r="K14" s="156">
        <f>$B14*'Table A8'!U15/100</f>
        <v>1.0055702754231698E-2</v>
      </c>
      <c r="L14" s="156">
        <f>($J14-$K14)*('Table A7 (cont.)'!D15+'Table A7 (cont.)'!E15+'Table A7 (cont.)'!F15)/100</f>
        <v>3.6214443922128102E-2</v>
      </c>
      <c r="M14" s="156">
        <f>($J14-$K14)*('Table A7 (cont.)'!C15)/100</f>
        <v>9.9716769888281084E-3</v>
      </c>
      <c r="N14" s="156">
        <f>($J14-$K14)*('Table A7 (cont.)'!B15)/100</f>
        <v>1.162839861815399E-2</v>
      </c>
      <c r="O14" s="6">
        <f t="shared" si="1"/>
        <v>0</v>
      </c>
    </row>
    <row r="15" spans="1:15" ht="9.75" customHeight="1">
      <c r="A15" s="1">
        <v>1925</v>
      </c>
      <c r="B15" s="6">
        <f>0.01*'Table A2'!F18</f>
        <v>7.3704494173476867E-2</v>
      </c>
      <c r="C15" s="156">
        <f>$B15*'Table A8'!F16/100</f>
        <v>9.9376050543522679E-3</v>
      </c>
      <c r="D15" s="156">
        <f>($B15-$C15)*('Table A7 (cont.)'!D16+'Table A7 (cont.)'!E16+'Table A7 (cont.)'!F16)/100</f>
        <v>3.9010529089016005E-2</v>
      </c>
      <c r="E15" s="156">
        <f>($B15-$C15)*('Table A7 (cont.)'!C16)/100</f>
        <v>1.2860302243668797E-2</v>
      </c>
      <c r="F15" s="156">
        <f>($B15-$C15)*('Table A7 (cont.)'!B16)/100</f>
        <v>1.1896059113372888E-2</v>
      </c>
      <c r="G15" s="6">
        <f t="shared" si="0"/>
        <v>1.3269330911835908E-9</v>
      </c>
      <c r="H15" s="1"/>
      <c r="I15" s="1">
        <v>1925</v>
      </c>
      <c r="J15" s="6">
        <f>0.01*'Table A3'!F18</f>
        <v>8.523904172767606E-2</v>
      </c>
      <c r="K15" s="156">
        <f>$B15*'Table A8'!U16/100</f>
        <v>2.2077378023377139E-2</v>
      </c>
      <c r="L15" s="156">
        <f>($J15-$K15)*('Table A7 (cont.)'!D16+'Table A7 (cont.)'!E16+'Table A7 (cont.)'!F16)/100</f>
        <v>3.8640271672092899E-2</v>
      </c>
      <c r="M15" s="156">
        <f>($J15-$K15)*('Table A7 (cont.)'!C16)/100</f>
        <v>1.2738242317777357E-2</v>
      </c>
      <c r="N15" s="156">
        <f>($J15-$K15)*('Table A7 (cont.)'!B16)/100</f>
        <v>1.1783151028767543E-2</v>
      </c>
      <c r="O15" s="6">
        <f t="shared" si="1"/>
        <v>1.3143388738479089E-9</v>
      </c>
    </row>
    <row r="16" spans="1:15" ht="9.75" customHeight="1">
      <c r="A16" s="1">
        <v>1926</v>
      </c>
      <c r="B16" s="6">
        <f>0.01*'Table A2'!F19</f>
        <v>7.5471338463855148E-2</v>
      </c>
      <c r="C16" s="156">
        <f>$B16*'Table A8'!F17/100</f>
        <v>7.9504885902844623E-3</v>
      </c>
      <c r="D16" s="156">
        <f>($B16-$C16)*('Table A7 (cont.)'!D17+'Table A7 (cont.)'!E17+'Table A7 (cont.)'!F17)/100</f>
        <v>4.4260808220697438E-2</v>
      </c>
      <c r="E16" s="156">
        <f>($B16-$C16)*('Table A7 (cont.)'!C17)/100</f>
        <v>1.1020487214847283E-2</v>
      </c>
      <c r="F16" s="156">
        <f>($B16-$C16)*('Table A7 (cont.)'!B17)/100</f>
        <v>1.2239519294220238E-2</v>
      </c>
      <c r="G16" s="6">
        <f t="shared" si="0"/>
        <v>-3.514380572666731E-8</v>
      </c>
      <c r="H16" s="1"/>
      <c r="I16" s="1">
        <v>1926</v>
      </c>
      <c r="J16" s="6">
        <f>0.01*'Table A3'!F19</f>
        <v>8.4590047554456899E-2</v>
      </c>
      <c r="K16" s="156">
        <f>$B16*'Table A8'!U17/100</f>
        <v>1.8792523340595984E-2</v>
      </c>
      <c r="L16" s="156">
        <f>($J16-$K16)*('Table A7 (cont.)'!D17+'Table A7 (cont.)'!E17+'Table A7 (cont.)'!F17)/100</f>
        <v>4.3131145506601819E-2</v>
      </c>
      <c r="M16" s="156">
        <f>($J16-$K16)*('Table A7 (cont.)'!C17)/100</f>
        <v>1.0739212787238462E-2</v>
      </c>
      <c r="N16" s="156">
        <f>($J16-$K16)*('Table A7 (cont.)'!B17)/100</f>
        <v>1.1927131673185588E-2</v>
      </c>
      <c r="O16" s="6">
        <f t="shared" si="1"/>
        <v>-3.4246835048379332E-8</v>
      </c>
    </row>
    <row r="17" spans="1:15" ht="9.75" customHeight="1">
      <c r="A17" s="1">
        <v>1927</v>
      </c>
      <c r="B17" s="6">
        <f>0.01*'Table A2'!F20</f>
        <v>8.0828641126156509E-2</v>
      </c>
      <c r="C17" s="156">
        <f>$B17*'Table A8'!F18/100</f>
        <v>1.0100965803464186E-2</v>
      </c>
      <c r="D17" s="156">
        <f>($B17-$C17)*('Table A7 (cont.)'!D18+'Table A7 (cont.)'!E18+'Table A7 (cont.)'!F18)/100</f>
        <v>4.6322510383464494E-2</v>
      </c>
      <c r="E17" s="156">
        <f>($B17-$C17)*('Table A7 (cont.)'!C18)/100</f>
        <v>1.198554892406329E-2</v>
      </c>
      <c r="F17" s="156">
        <f>($B17-$C17)*('Table A7 (cont.)'!B18)/100</f>
        <v>1.2419615496861762E-2</v>
      </c>
      <c r="G17" s="6">
        <f t="shared" si="0"/>
        <v>-5.183027618205216E-10</v>
      </c>
      <c r="H17" s="1"/>
      <c r="I17" s="1">
        <v>1927</v>
      </c>
      <c r="J17" s="6">
        <f>0.01*'Table A3'!F20</f>
        <v>9.2539418014410221E-2</v>
      </c>
      <c r="K17" s="156">
        <f>$B17*'Table A8'!U18/100</f>
        <v>2.2965463822380752E-2</v>
      </c>
      <c r="L17" s="156">
        <f>($J17-$K17)*('Table A7 (cont.)'!D18+'Table A7 (cont.)'!E18+'Table A7 (cont.)'!F18)/100</f>
        <v>4.5566890199273243E-2</v>
      </c>
      <c r="M17" s="156">
        <f>($J17-$K17)*('Table A7 (cont.)'!C18)/100</f>
        <v>1.1790038736669237E-2</v>
      </c>
      <c r="N17" s="156">
        <f>($J17-$K17)*('Table A7 (cont.)'!B18)/100</f>
        <v>1.2217024746238859E-2</v>
      </c>
      <c r="O17" s="6">
        <f t="shared" si="1"/>
        <v>-5.0984812205445706E-10</v>
      </c>
    </row>
    <row r="18" spans="1:15" ht="9.75" customHeight="1">
      <c r="A18" s="1">
        <v>1928</v>
      </c>
      <c r="B18" s="6">
        <f>0.01*'Table A2'!F21</f>
        <v>9.3360951503904263E-2</v>
      </c>
      <c r="C18" s="156">
        <f>$B18*'Table A8'!F19/100</f>
        <v>1.8164822175910787E-2</v>
      </c>
      <c r="D18" s="156">
        <f>($B18-$C18)*('Table A7 (cont.)'!D19+'Table A7 (cont.)'!E19+'Table A7 (cont.)'!F19)/100</f>
        <v>4.7453078782097792E-2</v>
      </c>
      <c r="E18" s="156">
        <f>($B18-$C18)*('Table A7 (cont.)'!C19)/100</f>
        <v>1.5297228269101681E-2</v>
      </c>
      <c r="F18" s="156">
        <f>($B18-$C18)*('Table A7 (cont.)'!B19)/100</f>
        <v>1.244582227679402E-2</v>
      </c>
      <c r="G18" s="6">
        <f t="shared" si="0"/>
        <v>0</v>
      </c>
      <c r="H18" s="1"/>
      <c r="I18" s="1">
        <v>1928</v>
      </c>
      <c r="J18" s="6">
        <f>0.01*'Table A3'!F21</f>
        <v>0.11540899580778978</v>
      </c>
      <c r="K18" s="156">
        <f>$B18*'Table A8'!U19/100</f>
        <v>3.7316363905807927E-2</v>
      </c>
      <c r="L18" s="156">
        <f>($J18-$K18)*('Table A7 (cont.)'!D19+'Table A7 (cont.)'!E19+'Table A7 (cont.)'!F19)/100</f>
        <v>4.9280938354982089E-2</v>
      </c>
      <c r="M18" s="156">
        <f>($J18-$K18)*('Table A7 (cont.)'!C19)/100</f>
        <v>1.5886466856942741E-2</v>
      </c>
      <c r="N18" s="156">
        <f>($J18-$K18)*('Table A7 (cont.)'!B19)/100</f>
        <v>1.2925226690057023E-2</v>
      </c>
      <c r="O18" s="6">
        <f t="shared" si="1"/>
        <v>0</v>
      </c>
    </row>
    <row r="19" spans="1:15" ht="9.75" customHeight="1">
      <c r="A19" s="1">
        <v>1929</v>
      </c>
      <c r="B19" s="6">
        <f>0.01*'Table A2'!F22</f>
        <v>8.772661212580575E-2</v>
      </c>
      <c r="C19" s="156">
        <f>$B19*'Table A8'!F20/100</f>
        <v>1.6985057933384614E-2</v>
      </c>
      <c r="D19" s="156">
        <f>($B19-$C19)*('Table A7 (cont.)'!D20+'Table A7 (cont.)'!E20+'Table A7 (cont.)'!F20)/100</f>
        <v>4.6718905083351615E-2</v>
      </c>
      <c r="E19" s="156">
        <f>($B19-$C19)*('Table A7 (cont.)'!C20)/100</f>
        <v>1.2753743419274249E-2</v>
      </c>
      <c r="F19" s="156">
        <f>($B19-$C19)*('Table A7 (cont.)'!B20)/100</f>
        <v>1.1268904276828549E-2</v>
      </c>
      <c r="G19" s="6">
        <f t="shared" si="0"/>
        <v>-1.4129667297302362E-9</v>
      </c>
      <c r="H19" s="1"/>
      <c r="I19" s="1">
        <v>1929</v>
      </c>
      <c r="J19" s="6">
        <f>0.01*'Table A3'!F22</f>
        <v>0.10913684975677206</v>
      </c>
      <c r="K19" s="156">
        <f>$B19*'Table A8'!U20/100</f>
        <v>3.5523475816350646E-2</v>
      </c>
      <c r="L19" s="156">
        <f>($J19-$K19)*('Table A7 (cont.)'!D20+'Table A7 (cont.)'!E20+'Table A7 (cont.)'!F20)/100</f>
        <v>4.8615502857530773E-2</v>
      </c>
      <c r="M19" s="156">
        <f>($J19-$K19)*('Table A7 (cont.)'!C20)/100</f>
        <v>1.3271493596387608E-2</v>
      </c>
      <c r="N19" s="156">
        <f>($J19-$K19)*('Table A7 (cont.)'!B20)/100</f>
        <v>1.1726376016175606E-2</v>
      </c>
      <c r="O19" s="6">
        <f t="shared" si="1"/>
        <v>-1.4703274292537927E-9</v>
      </c>
    </row>
    <row r="20" spans="1:15" ht="9.75" customHeight="1">
      <c r="A20" s="1">
        <v>1930</v>
      </c>
      <c r="B20" s="6">
        <f>0.01*'Table A2'!F23</f>
        <v>6.6430881114153489E-2</v>
      </c>
      <c r="C20" s="156">
        <f>$B20*'Table A8'!F21/100</f>
        <v>4.0436588761943015E-3</v>
      </c>
      <c r="D20" s="156">
        <f>($B20-$C20)*('Table A7 (cont.)'!D21+'Table A7 (cont.)'!E21+'Table A7 (cont.)'!F21)/100</f>
        <v>4.3750817771160869E-2</v>
      </c>
      <c r="E20" s="156">
        <f>($B20-$C20)*('Table A7 (cont.)'!C21)/100</f>
        <v>6.7039994813640636E-3</v>
      </c>
      <c r="F20" s="156">
        <f>($B20-$C20)*('Table A7 (cont.)'!B21)/100</f>
        <v>1.1932404985434256E-2</v>
      </c>
      <c r="G20" s="6">
        <f t="shared" si="0"/>
        <v>0</v>
      </c>
      <c r="H20" s="1"/>
      <c r="I20" s="1">
        <v>1930</v>
      </c>
      <c r="J20" s="6">
        <f>0.01*'Table A3'!F23</f>
        <v>7.0742560079510963E-2</v>
      </c>
      <c r="K20" s="156">
        <f>$B20*'Table A8'!U21/100</f>
        <v>1.0612845266974568E-2</v>
      </c>
      <c r="L20" s="156">
        <f>($J20-$K20)*('Table A7 (cont.)'!D21+'Table A7 (cont.)'!E21+'Table A7 (cont.)'!F21)/100</f>
        <v>4.2167676345020881E-2</v>
      </c>
      <c r="M20" s="156">
        <f>($J20-$K20)*('Table A7 (cont.)'!C21)/100</f>
        <v>6.4614124889269889E-3</v>
      </c>
      <c r="N20" s="156">
        <f>($J20-$K20)*('Table A7 (cont.)'!B21)/100</f>
        <v>1.1500625978588525E-2</v>
      </c>
      <c r="O20" s="6">
        <f t="shared" si="1"/>
        <v>0</v>
      </c>
    </row>
    <row r="21" spans="1:15" ht="9.75" customHeight="1">
      <c r="A21" s="1">
        <v>1931</v>
      </c>
      <c r="B21" s="6">
        <f>0.01*'Table A2'!F24</f>
        <v>5.7707810529042336E-2</v>
      </c>
      <c r="C21" s="156">
        <f>$B21*'Table A8'!F22/100</f>
        <v>1.5706386211395782E-3</v>
      </c>
      <c r="D21" s="156">
        <f>($B21-$C21)*('Table A7 (cont.)'!D22+'Table A7 (cont.)'!E22+'Table A7 (cont.)'!F22)/100</f>
        <v>3.8059922862523479E-2</v>
      </c>
      <c r="E21" s="156">
        <f>($B21-$C21)*('Table A7 (cont.)'!C22)/100</f>
        <v>5.8129253249587787E-3</v>
      </c>
      <c r="F21" s="156">
        <f>($B21-$C21)*('Table A7 (cont.)'!B22)/100</f>
        <v>1.2264397729244456E-2</v>
      </c>
      <c r="G21" s="6">
        <f t="shared" si="0"/>
        <v>7.4008823958138237E-8</v>
      </c>
      <c r="H21" s="1"/>
      <c r="I21" s="1">
        <v>1931</v>
      </c>
      <c r="J21" s="6">
        <f>0.01*'Table A3'!F24</f>
        <v>5.893396822508664E-2</v>
      </c>
      <c r="K21" s="156">
        <f>$B21*'Table A8'!U22/100</f>
        <v>4.4486851456354013E-3</v>
      </c>
      <c r="L21" s="156">
        <f>($J21-$K21)*('Table A7 (cont.)'!D22+'Table A7 (cont.)'!E22+'Table A7 (cont.)'!F22)/100</f>
        <v>3.6939974007752646E-2</v>
      </c>
      <c r="M21" s="156">
        <f>($J21-$K21)*('Table A7 (cont.)'!C22)/100</f>
        <v>5.6418745563045327E-3</v>
      </c>
      <c r="N21" s="156">
        <f>($J21-$K21)*('Table A7 (cont.)'!B22)/100</f>
        <v>1.1903506346439099E-2</v>
      </c>
      <c r="O21" s="6">
        <f t="shared" si="1"/>
        <v>7.1831045042602959E-8</v>
      </c>
    </row>
    <row r="22" spans="1:15" ht="9.75" customHeight="1">
      <c r="A22" s="1">
        <v>1932</v>
      </c>
      <c r="B22" s="6">
        <f>0.01*'Table A2'!F25</f>
        <v>5.9559651708921878E-2</v>
      </c>
      <c r="C22" s="156">
        <f>$B22*'Table A8'!F23/100</f>
        <v>8.0665164640534497E-4</v>
      </c>
      <c r="D22" s="156">
        <f>($B22-$C22)*('Table A7 (cont.)'!D23+'Table A7 (cont.)'!E23+'Table A7 (cont.)'!F23)/100</f>
        <v>3.7594158464492884E-2</v>
      </c>
      <c r="E22" s="156">
        <f>($B22-$C22)*('Table A7 (cont.)'!C23)/100</f>
        <v>6.082034721703428E-3</v>
      </c>
      <c r="F22" s="156">
        <f>($B22-$C22)*('Table A7 (cont.)'!B23)/100</f>
        <v>1.5076780541666829E-2</v>
      </c>
      <c r="G22" s="6">
        <f t="shared" si="0"/>
        <v>-2.633465339546559E-8</v>
      </c>
      <c r="H22" s="1"/>
      <c r="I22" s="1">
        <v>1932</v>
      </c>
      <c r="J22" s="6">
        <f>0.01*'Table A3'!F25</f>
        <v>5.9695090930959031E-2</v>
      </c>
      <c r="K22" s="156">
        <f>$B22*'Table A8'!U23/100</f>
        <v>2.1361670008417412E-3</v>
      </c>
      <c r="L22" s="156">
        <f>($J22-$K22)*('Table A7 (cont.)'!D23+'Table A7 (cont.)'!E23+'Table A7 (cont.)'!F23)/100</f>
        <v>3.6830107483397108E-2</v>
      </c>
      <c r="M22" s="156">
        <f>($J22-$K22)*('Table A7 (cont.)'!C23)/100</f>
        <v>5.9584255019209153E-3</v>
      </c>
      <c r="N22" s="156">
        <f>($J22-$K22)*('Table A7 (cont.)'!B23)/100</f>
        <v>1.4770365145362476E-2</v>
      </c>
      <c r="O22" s="6">
        <f t="shared" si="1"/>
        <v>-2.5799436788320751E-8</v>
      </c>
    </row>
    <row r="23" spans="1:15" ht="9.75" customHeight="1">
      <c r="A23" s="1">
        <v>1933</v>
      </c>
      <c r="B23" s="6">
        <f>0.01*'Table A2'!F26</f>
        <v>6.2895552629160717E-2</v>
      </c>
      <c r="C23" s="156">
        <f>$B23*'Table A8'!F24/100</f>
        <v>3.3545959579506734E-3</v>
      </c>
      <c r="D23" s="156">
        <f>($B23-$C23)*('Table A7 (cont.)'!D24+'Table A7 (cont.)'!E24+'Table A7 (cont.)'!F24)/100</f>
        <v>3.3532736739354141E-2</v>
      </c>
      <c r="E23" s="156">
        <f>($B23-$C23)*('Table A7 (cont.)'!C24)/100</f>
        <v>9.9019748138795809E-3</v>
      </c>
      <c r="F23" s="156">
        <f>($B23-$C23)*('Table A7 (cont.)'!B24)/100</f>
        <v>1.6105282915607807E-2</v>
      </c>
      <c r="G23" s="6">
        <f t="shared" si="0"/>
        <v>-9.6220236851796148E-7</v>
      </c>
      <c r="H23" s="1"/>
      <c r="I23" s="1">
        <v>1933</v>
      </c>
      <c r="J23" s="6">
        <f>0.01*'Table A3'!F26</f>
        <v>6.6088668867149897E-2</v>
      </c>
      <c r="K23" s="156">
        <f>$B23*'Table A8'!U24/100</f>
        <v>8.4385125439579555E-3</v>
      </c>
      <c r="L23" s="156">
        <f>($J23-$K23)*('Table A7 (cont.)'!D24+'Table A7 (cont.)'!E24+'Table A7 (cont.)'!F24)/100</f>
        <v>3.2467861167285478E-2</v>
      </c>
      <c r="M23" s="156">
        <f>($J23-$K23)*('Table A7 (cont.)'!C24)/100</f>
        <v>9.587524753435675E-3</v>
      </c>
      <c r="N23" s="156">
        <f>($J23-$K23)*('Table A7 (cont.)'!B24)/100</f>
        <v>1.5593838756087174E-2</v>
      </c>
      <c r="O23" s="6">
        <f t="shared" si="1"/>
        <v>-9.3164638360898611E-7</v>
      </c>
    </row>
    <row r="24" spans="1:15" ht="9.75" customHeight="1">
      <c r="A24" s="1">
        <v>1934</v>
      </c>
      <c r="B24" s="6">
        <f>0.01*'Table A2'!F27</f>
        <v>5.8927968438780606E-2</v>
      </c>
      <c r="C24" s="156">
        <f>$B24*'Table A8'!F25/100</f>
        <v>1.2871786611680595E-3</v>
      </c>
      <c r="D24" s="156">
        <f>($B24-$C24)*('Table A7 (cont.)'!D25+'Table A7 (cont.)'!E25+'Table A7 (cont.)'!F25)/100</f>
        <v>3.4794477358626591E-2</v>
      </c>
      <c r="E24" s="156">
        <f>($B24-$C24)*('Table A7 (cont.)'!C25)/100</f>
        <v>7.840469884138633E-3</v>
      </c>
      <c r="F24" s="156">
        <f>($B24-$C24)*('Table A7 (cont.)'!B25)/100</f>
        <v>1.500569763272362E-2</v>
      </c>
      <c r="G24" s="6">
        <f t="shared" si="0"/>
        <v>-1.4490212370266153E-7</v>
      </c>
      <c r="H24" s="1"/>
      <c r="I24" s="1">
        <v>1934</v>
      </c>
      <c r="J24" s="6">
        <f>0.01*'Table A3'!F27</f>
        <v>6.1291146492561711E-2</v>
      </c>
      <c r="K24" s="156">
        <f>$B24*'Table A8'!U25/100</f>
        <v>2.7814089086318061E-3</v>
      </c>
      <c r="L24" s="156">
        <f>($J24-$K24)*('Table A7 (cont.)'!D25+'Table A7 (cont.)'!E25+'Table A7 (cont.)'!F25)/100</f>
        <v>3.5319011892060076E-2</v>
      </c>
      <c r="M24" s="156">
        <f>($J24-$K24)*('Table A7 (cont.)'!C25)/100</f>
        <v>7.9586667223951017E-3</v>
      </c>
      <c r="N24" s="156">
        <f>($J24-$K24)*('Table A7 (cont.)'!B25)/100</f>
        <v>1.5231911882919079E-2</v>
      </c>
      <c r="O24" s="6">
        <f t="shared" si="1"/>
        <v>-1.4708655564354967E-7</v>
      </c>
    </row>
    <row r="25" spans="1:15" ht="9.75" customHeight="1">
      <c r="A25" s="1">
        <v>1935</v>
      </c>
      <c r="B25" s="6">
        <f>0.01*'Table A2'!F28</f>
        <v>5.9641835390475385E-2</v>
      </c>
      <c r="C25" s="156">
        <f>$B25*'Table A8'!F26/100</f>
        <v>2.8400186516025316E-3</v>
      </c>
      <c r="D25" s="156">
        <f>($B25-$C25)*('Table A7 (cont.)'!D26+'Table A7 (cont.)'!E26+'Table A7 (cont.)'!F26)/100</f>
        <v>3.3974501726813294E-2</v>
      </c>
      <c r="E25" s="156">
        <f>($B25-$C25)*('Table A7 (cont.)'!C26)/100</f>
        <v>8.4473041276374103E-3</v>
      </c>
      <c r="F25" s="156">
        <f>($B25-$C25)*('Table A7 (cont.)'!B26)/100</f>
        <v>1.4380056325455052E-2</v>
      </c>
      <c r="G25" s="6">
        <f t="shared" si="0"/>
        <v>4.5441032901771816E-8</v>
      </c>
      <c r="H25" s="1"/>
      <c r="I25" s="1">
        <v>1935</v>
      </c>
      <c r="J25" s="6">
        <f>0.01*'Table A3'!F28</f>
        <v>6.3922876063773254E-2</v>
      </c>
      <c r="K25" s="156">
        <f>$B25*'Table A8'!U26/100</f>
        <v>6.0136424849719684E-3</v>
      </c>
      <c r="L25" s="156">
        <f>($J25-$K25)*('Table A7 (cont.)'!D26+'Table A7 (cont.)'!E26+'Table A7 (cont.)'!F26)/100</f>
        <v>3.4636873768774806E-2</v>
      </c>
      <c r="M25" s="156">
        <f>($J25-$K25)*('Table A7 (cont.)'!C26)/100</f>
        <v>8.6119940509535534E-3</v>
      </c>
      <c r="N25" s="156">
        <f>($J25-$K25)*('Table A7 (cont.)'!B26)/100</f>
        <v>1.4660412086031107E-2</v>
      </c>
      <c r="O25" s="6">
        <f t="shared" si="1"/>
        <v>4.6326958172415722E-8</v>
      </c>
    </row>
    <row r="26" spans="1:15" ht="9.75" customHeight="1">
      <c r="A26" s="1">
        <v>1936</v>
      </c>
      <c r="B26" s="6">
        <f>0.01*'Table A2'!F29</f>
        <v>6.916217674902092E-2</v>
      </c>
      <c r="C26" s="156">
        <f>$B26*'Table A8'!F27/100</f>
        <v>4.6487293315886722E-3</v>
      </c>
      <c r="D26" s="156">
        <f>($B26-$C26)*('Table A7 (cont.)'!D27+'Table A7 (cont.)'!E27+'Table A7 (cont.)'!F27)/100</f>
        <v>4.1530538653125289E-2</v>
      </c>
      <c r="E26" s="156">
        <f>($B26-$C26)*('Table A7 (cont.)'!C27)/100</f>
        <v>9.3698792927579596E-3</v>
      </c>
      <c r="F26" s="156">
        <f>($B26-$C26)*('Table A7 (cont.)'!B27)/100</f>
        <v>1.3613101778955283E-2</v>
      </c>
      <c r="G26" s="6">
        <f t="shared" si="0"/>
        <v>7.2307406284721765E-8</v>
      </c>
      <c r="H26" s="1"/>
      <c r="I26" s="1">
        <v>1936</v>
      </c>
      <c r="J26" s="6">
        <f>0.01*'Table A3'!F29</f>
        <v>7.5652325543874785E-2</v>
      </c>
      <c r="K26" s="156">
        <f>$B26*'Table A8'!U27/100</f>
        <v>9.6372521311761158E-3</v>
      </c>
      <c r="L26" s="156">
        <f>($J26-$K26)*('Table A7 (cont.)'!D27+'Table A7 (cont.)'!E27+'Table A7 (cont.)'!F27)/100</f>
        <v>4.2497210547675121E-2</v>
      </c>
      <c r="M26" s="156">
        <f>($J26-$K26)*('Table A7 (cont.)'!C27)/100</f>
        <v>9.5879741998162373E-3</v>
      </c>
      <c r="N26" s="156">
        <f>($J26-$K26)*('Table A7 (cont.)'!B27)/100</f>
        <v>1.3929962655653114E-2</v>
      </c>
      <c r="O26" s="6">
        <f t="shared" si="1"/>
        <v>7.3990445811911165E-8</v>
      </c>
    </row>
    <row r="27" spans="1:15" ht="9.75" customHeight="1">
      <c r="A27" s="1">
        <v>1937</v>
      </c>
      <c r="B27" s="6">
        <f>0.01*'Table A2'!F30</f>
        <v>6.2337584623255032E-2</v>
      </c>
      <c r="C27" s="156">
        <f>$B27*'Table A8'!F28/100</f>
        <v>1.4671480603035791E-3</v>
      </c>
      <c r="D27" s="156">
        <f>($B27-$C27)*('Table A7 (cont.)'!D28+'Table A7 (cont.)'!E28+'Table A7 (cont.)'!F28)/100</f>
        <v>3.9507896407455285E-2</v>
      </c>
      <c r="E27" s="156">
        <f>($B27-$C27)*('Table A7 (cont.)'!C28)/100</f>
        <v>7.6063126487125156E-3</v>
      </c>
      <c r="F27" s="156">
        <f>($B27-$C27)*('Table A7 (cont.)'!B28)/100</f>
        <v>1.3756067681575659E-2</v>
      </c>
      <c r="G27" s="6">
        <f t="shared" si="0"/>
        <v>-1.5982520799179278E-7</v>
      </c>
      <c r="H27" s="1"/>
      <c r="I27" s="1">
        <v>1937</v>
      </c>
      <c r="J27" s="6">
        <f>0.01*'Table A3'!F30</f>
        <v>6.4944611660107635E-2</v>
      </c>
      <c r="K27" s="156">
        <f>$B27*'Table A8'!U28/100</f>
        <v>3.1543219441381625E-3</v>
      </c>
      <c r="L27" s="156">
        <f>($J27-$K27)*('Table A7 (cont.)'!D28+'Table A7 (cont.)'!E28+'Table A7 (cont.)'!F28)/100</f>
        <v>4.010492618301674E-2</v>
      </c>
      <c r="M27" s="156">
        <f>($J27-$K27)*('Table A7 (cont.)'!C28)/100</f>
        <v>7.7212566357746605E-3</v>
      </c>
      <c r="N27" s="156">
        <f>($J27-$K27)*('Table A7 (cont.)'!B28)/100</f>
        <v>1.3963944656746361E-2</v>
      </c>
      <c r="O27" s="6">
        <f t="shared" si="1"/>
        <v>-1.6224043171420011E-7</v>
      </c>
    </row>
    <row r="28" spans="1:15" ht="9.75" customHeight="1">
      <c r="A28" s="1">
        <v>1938</v>
      </c>
      <c r="B28" s="6">
        <f>0.01*'Table A2'!F31</f>
        <v>5.3556141157958898E-2</v>
      </c>
      <c r="C28" s="156">
        <f>$B28*'Table A8'!F29/100</f>
        <v>2.8705978807332475E-3</v>
      </c>
      <c r="D28" s="156">
        <f>($B28-$C28)*('Table A7 (cont.)'!D29+'Table A7 (cont.)'!E29+'Table A7 (cont.)'!F29)/100</f>
        <v>2.7895525318123691E-2</v>
      </c>
      <c r="E28" s="156">
        <f>($B28-$C28)*('Table A7 (cont.)'!C29)/100</f>
        <v>7.9059658377796712E-3</v>
      </c>
      <c r="F28" s="156">
        <f>($B28-$C28)*('Table A7 (cont.)'!B29)/100</f>
        <v>1.4884052121322291E-2</v>
      </c>
      <c r="G28" s="6">
        <f t="shared" si="0"/>
        <v>0</v>
      </c>
      <c r="H28" s="1"/>
      <c r="I28" s="1">
        <v>1938</v>
      </c>
      <c r="J28" s="6">
        <f>0.01*'Table A3'!F31</f>
        <v>5.883863074939498E-2</v>
      </c>
      <c r="K28" s="156">
        <f>$B28*'Table A8'!U29/100</f>
        <v>6.7956769467146664E-3</v>
      </c>
      <c r="L28" s="156">
        <f>($J28-$K28)*('Table A7 (cont.)'!D29+'Table A7 (cont.)'!E29+'Table A7 (cont.)'!F29)/100</f>
        <v>2.8642595927050603E-2</v>
      </c>
      <c r="M28" s="156">
        <f>($J28-$K28)*('Table A7 (cont.)'!C29)/100</f>
        <v>8.1176956634498865E-3</v>
      </c>
      <c r="N28" s="156">
        <f>($J28-$K28)*('Table A7 (cont.)'!B29)/100</f>
        <v>1.5282662212179832E-2</v>
      </c>
      <c r="O28" s="6">
        <f t="shared" si="1"/>
        <v>0</v>
      </c>
    </row>
    <row r="29" spans="1:15" ht="9.75" customHeight="1">
      <c r="A29" s="1">
        <v>1939</v>
      </c>
      <c r="B29" s="6">
        <f>0.01*'Table A2'!F32</f>
        <v>5.5569379512862213E-2</v>
      </c>
      <c r="C29" s="156">
        <f>$B29*'Table A8'!F30/100</f>
        <v>1.8143270726522867E-3</v>
      </c>
      <c r="D29" s="156">
        <f>($B29-$C29)*('Table A7 (cont.)'!D30+'Table A7 (cont.)'!E30+'Table A7 (cont.)'!F30)/100</f>
        <v>3.1300607135617435E-2</v>
      </c>
      <c r="E29" s="156">
        <f>($B29-$C29)*('Table A7 (cont.)'!C30)/100</f>
        <v>8.1876113614186823E-3</v>
      </c>
      <c r="F29" s="156">
        <f>($B29-$C29)*('Table A7 (cont.)'!B30)/100</f>
        <v>1.4266833943173809E-2</v>
      </c>
      <c r="G29" s="6">
        <f t="shared" si="0"/>
        <v>0</v>
      </c>
      <c r="H29" s="1"/>
      <c r="I29" s="1">
        <v>1939</v>
      </c>
      <c r="J29" s="6">
        <f>0.01*'Table A3'!F32</f>
        <v>5.8716316119173086E-2</v>
      </c>
      <c r="K29" s="156">
        <f>$B29*'Table A8'!U30/100</f>
        <v>4.0135315386016016E-3</v>
      </c>
      <c r="L29" s="156">
        <f>($J29-$K29)*('Table A7 (cont.)'!D30+'Table A7 (cont.)'!E30+'Table A7 (cont.)'!F30)/100</f>
        <v>3.1852454637361569E-2</v>
      </c>
      <c r="M29" s="156">
        <f>($J29-$K29)*('Table A7 (cont.)'!C30)/100</f>
        <v>8.3319636053056506E-3</v>
      </c>
      <c r="N29" s="156">
        <f>($J29-$K29)*('Table A7 (cont.)'!B30)/100</f>
        <v>1.451836633790426E-2</v>
      </c>
      <c r="O29" s="6">
        <f t="shared" si="1"/>
        <v>0</v>
      </c>
    </row>
    <row r="30" spans="1:15" ht="9.75" customHeight="1">
      <c r="A30" s="1">
        <v>1940</v>
      </c>
      <c r="B30" s="6">
        <f>0.01*'Table A2'!F33</f>
        <v>5.6796317008398239E-2</v>
      </c>
      <c r="C30" s="156">
        <f>$B30*'Table A8'!F31/100</f>
        <v>1.7513958746062932E-3</v>
      </c>
      <c r="D30" s="156">
        <f>($B30-$C30)*('Table A7 (cont.)'!D31+'Table A7 (cont.)'!E31+'Table A7 (cont.)'!F31)/100</f>
        <v>3.1015221028708701E-2</v>
      </c>
      <c r="E30" s="156">
        <f>($B30-$C30)*('Table A7 (cont.)'!C31)/100</f>
        <v>9.067884163744681E-3</v>
      </c>
      <c r="F30" s="156">
        <f>($B30-$C30)*('Table A7 (cont.)'!B31)/100</f>
        <v>1.4961815941338554E-2</v>
      </c>
      <c r="G30" s="6">
        <f t="shared" si="0"/>
        <v>0</v>
      </c>
      <c r="H30" s="1"/>
      <c r="I30" s="1">
        <v>1940</v>
      </c>
      <c r="J30" s="6">
        <f>0.01*'Table A3'!F33</f>
        <v>6.0051766194718165E-2</v>
      </c>
      <c r="K30" s="156">
        <f>$B30*'Table A8'!U31/100</f>
        <v>4.0079613703118298E-3</v>
      </c>
      <c r="L30" s="156">
        <f>($J30-$K30)*('Table A7 (cont.)'!D31+'Table A7 (cont.)'!E31+'Table A7 (cont.)'!F31)/100</f>
        <v>3.1578044951574832E-2</v>
      </c>
      <c r="M30" s="156">
        <f>($J30-$K30)*('Table A7 (cont.)'!C31)/100</f>
        <v>9.2324363406390622E-3</v>
      </c>
      <c r="N30" s="156">
        <f>($J30-$K30)*('Table A7 (cont.)'!B31)/100</f>
        <v>1.5233323532192431E-2</v>
      </c>
      <c r="O30" s="6">
        <f t="shared" si="1"/>
        <v>0</v>
      </c>
    </row>
    <row r="31" spans="1:15" ht="9.75" customHeight="1">
      <c r="A31" s="1">
        <v>1941</v>
      </c>
      <c r="B31" s="6">
        <f>0.01*'Table A2'!F34</f>
        <v>5.4276060882364641E-2</v>
      </c>
      <c r="C31" s="156">
        <f>$B31*'Table A8'!F32/100</f>
        <v>2.0473393167432471E-3</v>
      </c>
      <c r="D31" s="156">
        <f>($B31-$C31)*('Table A7 (cont.)'!D32+'Table A7 (cont.)'!E32+'Table A7 (cont.)'!F32)/100</f>
        <v>2.4501894775511089E-2</v>
      </c>
      <c r="E31" s="156">
        <f>($B31-$C31)*('Table A7 (cont.)'!C32)/100</f>
        <v>1.3115838330093652E-2</v>
      </c>
      <c r="F31" s="156">
        <f>($B31-$C31)*('Table A7 (cont.)'!B32)/100</f>
        <v>1.4610988460016657E-2</v>
      </c>
      <c r="G31" s="6">
        <f t="shared" si="0"/>
        <v>0</v>
      </c>
      <c r="H31" s="1"/>
      <c r="I31" s="1">
        <v>1941</v>
      </c>
      <c r="J31" s="6">
        <f>0.01*'Table A3'!F34</f>
        <v>5.8065009852960155E-2</v>
      </c>
      <c r="K31" s="156">
        <f>$B31*'Table A8'!U32/100</f>
        <v>4.7876145902972615E-3</v>
      </c>
      <c r="L31" s="156">
        <f>($J31-$K31)*('Table A7 (cont.)'!D32+'Table A7 (cont.)'!E32+'Table A7 (cont.)'!F32)/100</f>
        <v>2.4993855746573229E-2</v>
      </c>
      <c r="M31" s="156">
        <f>($J31-$K31)*('Table A7 (cont.)'!C32)/100</f>
        <v>1.3379184517002264E-2</v>
      </c>
      <c r="N31" s="156">
        <f>($J31-$K31)*('Table A7 (cont.)'!B32)/100</f>
        <v>1.490435499908741E-2</v>
      </c>
      <c r="O31" s="6">
        <f t="shared" si="1"/>
        <v>0</v>
      </c>
    </row>
    <row r="32" spans="1:15" ht="9.75" customHeight="1">
      <c r="A32" s="1">
        <v>1942</v>
      </c>
      <c r="B32" s="6">
        <f>0.01*'Table A2'!F35</f>
        <v>4.5657389606007064E-2</v>
      </c>
      <c r="C32" s="156">
        <f>$B32*'Table A8'!F33/100</f>
        <v>1.2220133716419712E-3</v>
      </c>
      <c r="D32" s="156">
        <f>($B32-$C32)*('Table A7 (cont.)'!D33+'Table A7 (cont.)'!E33+'Table A7 (cont.)'!F33)/100</f>
        <v>1.570816608952285E-2</v>
      </c>
      <c r="E32" s="156">
        <f>($B32-$C32)*('Table A7 (cont.)'!C33)/100</f>
        <v>1.7495894868046185E-2</v>
      </c>
      <c r="F32" s="156">
        <f>($B32-$C32)*('Table A7 (cont.)'!B33)/100</f>
        <v>1.1231315276796064E-2</v>
      </c>
      <c r="G32" s="6">
        <f t="shared" si="0"/>
        <v>0</v>
      </c>
      <c r="H32" s="1"/>
      <c r="I32" s="1">
        <v>1942</v>
      </c>
      <c r="J32" s="6">
        <f>0.01*'Table A3'!F35</f>
        <v>4.8115929755329689E-2</v>
      </c>
      <c r="K32" s="156">
        <f>$B32*'Table A8'!U33/100</f>
        <v>2.891974739563916E-3</v>
      </c>
      <c r="L32" s="156">
        <f>($J32-$K32)*('Table A7 (cont.)'!D33+'Table A7 (cont.)'!E33+'Table A7 (cont.)'!F33)/100</f>
        <v>1.59869333133578E-2</v>
      </c>
      <c r="M32" s="156">
        <f>($J32-$K32)*('Table A7 (cont.)'!C33)/100</f>
        <v>1.7806388277211652E-2</v>
      </c>
      <c r="N32" s="156">
        <f>($J32-$K32)*('Table A7 (cont.)'!B33)/100</f>
        <v>1.1430633425196323E-2</v>
      </c>
      <c r="O32" s="6">
        <f t="shared" si="1"/>
        <v>0</v>
      </c>
    </row>
    <row r="33" spans="1:15" ht="9.75" customHeight="1">
      <c r="A33" s="1">
        <v>1943</v>
      </c>
      <c r="B33" s="6">
        <f>0.01*'Table A2'!F36</f>
        <v>3.9310095641289448E-2</v>
      </c>
      <c r="C33" s="156">
        <f>$B33*'Table A8'!F34/100</f>
        <v>2.0132451761171407E-3</v>
      </c>
      <c r="D33" s="156">
        <f>($B33-$C33)*('Table A7 (cont.)'!D34+'Table A7 (cont.)'!E34+'Table A7 (cont.)'!F34)/100</f>
        <v>1.1945716665627659E-2</v>
      </c>
      <c r="E33" s="156">
        <f>($B33-$C33)*('Table A7 (cont.)'!C34)/100</f>
        <v>1.7442297351075744E-2</v>
      </c>
      <c r="F33" s="156">
        <f>($B33-$C33)*('Table A7 (cont.)'!B34)/100</f>
        <v>7.9088364484689085E-3</v>
      </c>
      <c r="G33" s="6">
        <f t="shared" si="0"/>
        <v>0</v>
      </c>
      <c r="H33" s="1"/>
      <c r="I33" s="1">
        <v>1943</v>
      </c>
      <c r="J33" s="6">
        <f>0.01*'Table A3'!F36</f>
        <v>4.2628729222402739E-2</v>
      </c>
      <c r="K33" s="156">
        <f>$B33*'Table A8'!U34/100</f>
        <v>4.5777124422141623E-3</v>
      </c>
      <c r="L33" s="156">
        <f>($J33-$K33)*('Table A7 (cont.)'!D34+'Table A7 (cont.)'!E34+'Table A7 (cont.)'!F34)/100</f>
        <v>1.2187266743062681E-2</v>
      </c>
      <c r="M33" s="156">
        <f>($J33-$K33)*('Table A7 (cont.)'!C34)/100</f>
        <v>1.7794991826738299E-2</v>
      </c>
      <c r="N33" s="156">
        <f>($J33-$K33)*('Table A7 (cont.)'!B34)/100</f>
        <v>8.0687582103875933E-3</v>
      </c>
      <c r="O33" s="6">
        <f t="shared" si="1"/>
        <v>0</v>
      </c>
    </row>
    <row r="34" spans="1:15" ht="9.75" customHeight="1">
      <c r="A34" s="1">
        <v>1944</v>
      </c>
      <c r="B34" s="6">
        <f>0.01*'Table A2'!F37</f>
        <v>3.4589877878167113E-2</v>
      </c>
      <c r="C34" s="156">
        <f>$B34*'Table A8'!F35/100</f>
        <v>1.7631183069265911E-3</v>
      </c>
      <c r="D34" s="156">
        <f>($B34-$C34)*('Table A7 (cont.)'!D35+'Table A7 (cont.)'!E35+'Table A7 (cont.)'!F35)/100</f>
        <v>1.0581383584392869E-2</v>
      </c>
      <c r="E34" s="156">
        <f>($B34-$C34)*('Table A7 (cont.)'!C35)/100</f>
        <v>1.4992511423681047E-2</v>
      </c>
      <c r="F34" s="156">
        <f>($B34-$C34)*('Table A7 (cont.)'!B35)/100</f>
        <v>7.2491311725341621E-3</v>
      </c>
      <c r="G34" s="6">
        <f t="shared" si="0"/>
        <v>-3.7333906324488186E-6</v>
      </c>
      <c r="H34" s="1"/>
      <c r="I34" s="1">
        <v>1944</v>
      </c>
      <c r="J34" s="6">
        <f>0.01*'Table A3'!F37</f>
        <v>3.7556085801448078E-2</v>
      </c>
      <c r="K34" s="156">
        <f>$B34*'Table A8'!U35/100</f>
        <v>4.0216741166954314E-3</v>
      </c>
      <c r="L34" s="156">
        <f>($J34-$K34)*('Table A7 (cont.)'!D35+'Table A7 (cont.)'!E35+'Table A7 (cont.)'!F35)/100</f>
        <v>1.0809488293940206E-2</v>
      </c>
      <c r="M34" s="156">
        <f>($J34-$K34)*('Table A7 (cont.)'!C35)/100</f>
        <v>1.531570757628325E-2</v>
      </c>
      <c r="N34" s="156">
        <f>($J34-$K34)*('Table A7 (cont.)'!B35)/100</f>
        <v>7.4054019425514586E-3</v>
      </c>
      <c r="O34" s="6">
        <f t="shared" si="1"/>
        <v>-3.8138719777314201E-6</v>
      </c>
    </row>
    <row r="35" spans="1:15" ht="9.75" customHeight="1">
      <c r="A35" s="1">
        <v>1945</v>
      </c>
      <c r="B35" s="6">
        <f>0.01*'Table A2'!F38</f>
        <v>3.5933960869653558E-2</v>
      </c>
      <c r="C35" s="156">
        <f>$B35*'Table A8'!F36/100</f>
        <v>3.7704050615922392E-3</v>
      </c>
      <c r="D35" s="156">
        <f>($B35-$C35)*('Table A7 (cont.)'!D36+'Table A7 (cont.)'!E36+'Table A7 (cont.)'!F36)/100</f>
        <v>1.0504626999175084E-2</v>
      </c>
      <c r="E35" s="156">
        <f>($B35-$C35)*('Table A7 (cont.)'!C36)/100</f>
        <v>1.4652942317039581E-2</v>
      </c>
      <c r="F35" s="156">
        <f>($B35-$C35)*('Table A7 (cont.)'!B36)/100</f>
        <v>7.006123570478048E-3</v>
      </c>
      <c r="G35" s="6">
        <f t="shared" si="0"/>
        <v>1.3707863139728049E-7</v>
      </c>
      <c r="H35" s="1"/>
      <c r="I35" s="1">
        <v>1945</v>
      </c>
      <c r="J35" s="6">
        <f>0.01*'Table A3'!F38</f>
        <v>4.1591811045259677E-2</v>
      </c>
      <c r="K35" s="156">
        <f>$B35*'Table A8'!U36/100</f>
        <v>8.3478082074418987E-3</v>
      </c>
      <c r="L35" s="156">
        <f>($J35-$K35)*('Table A7 (cont.)'!D36+'Table A7 (cont.)'!E36+'Table A7 (cont.)'!F36)/100</f>
        <v>1.0857501324006842E-2</v>
      </c>
      <c r="M35" s="156">
        <f>($J35-$K35)*('Table A7 (cont.)'!C36)/100</f>
        <v>1.514516799314689E-2</v>
      </c>
      <c r="N35" s="156">
        <f>($J35-$K35)*('Table A7 (cont.)'!B36)/100</f>
        <v>7.2414752040785993E-3</v>
      </c>
      <c r="O35" s="6">
        <f t="shared" si="1"/>
        <v>1.4168341455622624E-7</v>
      </c>
    </row>
    <row r="36" spans="1:15" ht="9.75" customHeight="1">
      <c r="A36" s="1">
        <v>1946</v>
      </c>
      <c r="B36" s="6">
        <f>0.01*'Table A2'!F39</f>
        <v>3.7141841712114945E-2</v>
      </c>
      <c r="C36" s="156">
        <f>$B36*'Table A8'!F37/100</f>
        <v>4.3197613758898497E-3</v>
      </c>
      <c r="D36" s="156">
        <f>($B36-$C36)*('Table A7 (cont.)'!D37+'Table A7 (cont.)'!E37+'Table A7 (cont.)'!F37)/100</f>
        <v>1.2267499677935589E-2</v>
      </c>
      <c r="E36" s="156">
        <f>($B36-$C36)*('Table A7 (cont.)'!C37)/100</f>
        <v>1.270864374491738E-2</v>
      </c>
      <c r="F36" s="156">
        <f>($B36-$C36)*('Table A7 (cont.)'!B37)/100</f>
        <v>7.8430155368486975E-3</v>
      </c>
      <c r="G36" s="6">
        <f t="shared" si="0"/>
        <v>-2.9213765234264999E-6</v>
      </c>
      <c r="H36" s="1"/>
      <c r="I36" s="1">
        <v>1946</v>
      </c>
      <c r="J36" s="6">
        <f>0.01*'Table A3'!F39</f>
        <v>4.391740338619992E-2</v>
      </c>
      <c r="K36" s="156">
        <f>$B36*'Table A8'!U37/100</f>
        <v>9.7431202184529771E-3</v>
      </c>
      <c r="L36" s="156">
        <f>($J36-$K36)*('Table A7 (cont.)'!D37+'Table A7 (cont.)'!E37+'Table A7 (cont.)'!F37)/100</f>
        <v>1.2772895668386866E-2</v>
      </c>
      <c r="M36" s="156">
        <f>($J36-$K36)*('Table A7 (cont.)'!C37)/100</f>
        <v>1.3232213972052353E-2</v>
      </c>
      <c r="N36" s="156">
        <f>($J36-$K36)*('Table A7 (cont.)'!B37)/100</f>
        <v>8.1661317960241338E-3</v>
      </c>
      <c r="O36" s="6">
        <f t="shared" si="1"/>
        <v>-3.0417312835845367E-6</v>
      </c>
    </row>
    <row r="37" spans="1:15" ht="9.75" customHeight="1">
      <c r="A37" s="1">
        <v>1947</v>
      </c>
      <c r="B37" s="6">
        <f>0.01*'Table A2'!F40</f>
        <v>3.4398597441028744E-2</v>
      </c>
      <c r="C37" s="156">
        <f>$B37*'Table A8'!F38/100</f>
        <v>2.945485051211305E-3</v>
      </c>
      <c r="D37" s="156">
        <f>($B37-$C37)*('Table A7 (cont.)'!D38+'Table A7 (cont.)'!E38+'Table A7 (cont.)'!F38)/100</f>
        <v>1.3637984700431913E-2</v>
      </c>
      <c r="E37" s="156">
        <f>($B37-$C37)*('Table A7 (cont.)'!C38)/100</f>
        <v>9.7228426689535512E-3</v>
      </c>
      <c r="F37" s="156">
        <f>($B37-$C37)*('Table A7 (cont.)'!B38)/100</f>
        <v>8.0923202767064911E-3</v>
      </c>
      <c r="G37" s="6">
        <f t="shared" si="0"/>
        <v>3.5256274510953034E-8</v>
      </c>
      <c r="H37" s="1"/>
      <c r="I37" s="1">
        <v>1947</v>
      </c>
      <c r="J37" s="6">
        <f>0.01*'Table A3'!F40</f>
        <v>3.9182105759787582E-2</v>
      </c>
      <c r="K37" s="156">
        <f>$B37*'Table A8'!U38/100</f>
        <v>6.7266576763365142E-3</v>
      </c>
      <c r="L37" s="156">
        <f>($J37-$K37)*('Table A7 (cont.)'!D38+'Table A7 (cont.)'!E38+'Table A7 (cont.)'!F38)/100</f>
        <v>1.407259475380449E-2</v>
      </c>
      <c r="M37" s="156">
        <f>($J37-$K37)*('Table A7 (cont.)'!C38)/100</f>
        <v>1.0032686481225407E-2</v>
      </c>
      <c r="N37" s="156">
        <f>($J37-$K37)*('Table A7 (cont.)'!B38)/100</f>
        <v>8.3502032282290889E-3</v>
      </c>
      <c r="O37" s="6">
        <f t="shared" si="1"/>
        <v>3.6379807916153695E-8</v>
      </c>
    </row>
    <row r="38" spans="1:15" ht="9.75" customHeight="1">
      <c r="A38" s="1">
        <v>1948</v>
      </c>
      <c r="B38" s="6">
        <f>0.01*'Table A2'!F41</f>
        <v>3.6188260890355997E-2</v>
      </c>
      <c r="C38" s="156">
        <f>$B38*'Table A8'!F39/100</f>
        <v>2.6930685833300334E-3</v>
      </c>
      <c r="D38" s="156">
        <f>($B38-$C38)*('Table A7 (cont.)'!D39+'Table A7 (cont.)'!E39+'Table A7 (cont.)'!F39)/100</f>
        <v>1.4985273357788889E-2</v>
      </c>
      <c r="E38" s="156">
        <f>($B38-$C38)*('Table A7 (cont.)'!C39)/100</f>
        <v>9.7696713184330236E-3</v>
      </c>
      <c r="F38" s="156">
        <f>($B38-$C38)*('Table A7 (cont.)'!B39)/100</f>
        <v>8.7429922549242031E-3</v>
      </c>
      <c r="G38" s="6">
        <f t="shared" si="0"/>
        <v>2.7446241201503629E-6</v>
      </c>
      <c r="H38" s="1"/>
      <c r="I38" s="1">
        <v>1948</v>
      </c>
      <c r="J38" s="6">
        <f>0.01*'Table A3'!F41</f>
        <v>4.0551428153601458E-2</v>
      </c>
      <c r="K38" s="156">
        <f>$B38*'Table A8'!U39/100</f>
        <v>6.1230620065695065E-3</v>
      </c>
      <c r="L38" s="156">
        <f>($J38-$K38)*('Table A7 (cont.)'!D39+'Table A7 (cont.)'!E39+'Table A7 (cont.)'!F39)/100</f>
        <v>1.5402762081383825E-2</v>
      </c>
      <c r="M38" s="156">
        <f>($J38-$K38)*('Table A7 (cont.)'!C39)/100</f>
        <v>1.0041853714528899E-2</v>
      </c>
      <c r="N38" s="156">
        <f>($J38-$K38)*('Table A7 (cont.)'!B39)/100</f>
        <v>8.9865714402856435E-3</v>
      </c>
      <c r="O38" s="6">
        <f t="shared" si="1"/>
        <v>2.8210891664173787E-6</v>
      </c>
    </row>
    <row r="39" spans="1:15" ht="9.75" customHeight="1">
      <c r="A39" s="1">
        <v>1949</v>
      </c>
      <c r="B39" s="6">
        <f>0.01*'Table A2'!F42</f>
        <v>3.4823507410375813E-2</v>
      </c>
      <c r="C39" s="156">
        <f>$B39*'Table A8'!F40/100</f>
        <v>2.0792941008157388E-3</v>
      </c>
      <c r="D39" s="156">
        <f>($B39-$C39)*('Table A7 (cont.)'!D40+'Table A7 (cont.)'!E40+'Table A7 (cont.)'!F40)/100</f>
        <v>1.5480541160487799E-2</v>
      </c>
      <c r="E39" s="156">
        <f>($B39-$C39)*('Table A7 (cont.)'!C40)/100</f>
        <v>8.1059457763415152E-3</v>
      </c>
      <c r="F39" s="156">
        <f>($B39-$C39)*('Table A7 (cont.)'!B40)/100</f>
        <v>9.1576670017514978E-3</v>
      </c>
      <c r="G39" s="6">
        <f t="shared" si="0"/>
        <v>-5.9370979264838919E-8</v>
      </c>
      <c r="H39" s="1"/>
      <c r="I39" s="1">
        <v>1949</v>
      </c>
      <c r="J39" s="6">
        <f>0.01*'Table A3'!F42</f>
        <v>3.831369556381136E-2</v>
      </c>
      <c r="K39" s="156">
        <f>$B39*'Table A8'!U40/100</f>
        <v>4.7638591704490538E-3</v>
      </c>
      <c r="L39" s="156">
        <f>($J39-$K39)*('Table A7 (cont.)'!D40+'Table A7 (cont.)'!E40+'Table A7 (cont.)'!F40)/100</f>
        <v>1.5861417048106036E-2</v>
      </c>
      <c r="M39" s="156">
        <f>($J39-$K39)*('Table A7 (cont.)'!C40)/100</f>
        <v>8.305380619125273E-3</v>
      </c>
      <c r="N39" s="156">
        <f>($J39-$K39)*('Table A7 (cont.)'!B40)/100</f>
        <v>9.3829778944163403E-3</v>
      </c>
      <c r="O39" s="6">
        <f t="shared" si="1"/>
        <v>-6.0831714658593494E-8</v>
      </c>
    </row>
    <row r="40" spans="1:15" ht="9.75" customHeight="1">
      <c r="A40" s="1">
        <v>1950</v>
      </c>
      <c r="B40" s="6">
        <f>0.01*'Table A2'!F43</f>
        <v>3.8176867059995456E-2</v>
      </c>
      <c r="C40" s="156">
        <f>$B40*'Table A8'!F41/100</f>
        <v>3.9417617227528803E-3</v>
      </c>
      <c r="D40" s="156">
        <f>($B40-$C40)*('Table A7 (cont.)'!D41+'Table A7 (cont.)'!E41+'Table A7 (cont.)'!F41)/100</f>
        <v>1.6496256232410259E-2</v>
      </c>
      <c r="E40" s="156">
        <f>($B40-$C40)*('Table A7 (cont.)'!C41)/100</f>
        <v>9.1272822427596999E-3</v>
      </c>
      <c r="F40" s="156">
        <f>($B40-$C40)*('Table A7 (cont.)'!B41)/100</f>
        <v>8.6115338565806061E-3</v>
      </c>
      <c r="G40" s="6">
        <f t="shared" si="0"/>
        <v>-3.3005492006132897E-8</v>
      </c>
      <c r="H40" s="1"/>
      <c r="I40" s="1">
        <v>1950</v>
      </c>
      <c r="J40" s="6">
        <f>0.01*'Table A3'!F43</f>
        <v>4.3904470024816025E-2</v>
      </c>
      <c r="K40" s="156">
        <f>$B40*'Table A8'!U41/100</f>
        <v>8.6409618987589639E-3</v>
      </c>
      <c r="L40" s="156">
        <f>($J40-$K40)*('Table A7 (cont.)'!D41+'Table A7 (cont.)'!E41+'Table A7 (cont.)'!F41)/100</f>
        <v>1.6991794240758491E-2</v>
      </c>
      <c r="M40" s="156">
        <f>($J40-$K40)*('Table A7 (cont.)'!C41)/100</f>
        <v>9.4014605290622076E-3</v>
      </c>
      <c r="N40" s="156">
        <f>($J40-$K40)*('Table A7 (cont.)'!B41)/100</f>
        <v>8.870219359278439E-3</v>
      </c>
      <c r="O40" s="6">
        <f t="shared" si="1"/>
        <v>-3.3996957929383065E-8</v>
      </c>
    </row>
    <row r="41" spans="1:15" ht="9.75" customHeight="1">
      <c r="A41" s="1">
        <v>1951</v>
      </c>
      <c r="B41" s="6">
        <f>0.01*'Table A2'!F44</f>
        <v>3.3663611377226267E-2</v>
      </c>
      <c r="C41" s="156">
        <f>$B41*'Table A8'!F42/100</f>
        <v>3.3622716510975782E-3</v>
      </c>
      <c r="D41" s="156">
        <f>($B41-$C41)*('Table A7 (cont.)'!D42+'Table A7 (cont.)'!E42+'Table A7 (cont.)'!F42)/100</f>
        <v>1.3884318972141938E-2</v>
      </c>
      <c r="E41" s="156">
        <f>($B41-$C41)*('Table A7 (cont.)'!C42)/100</f>
        <v>8.1314609045793611E-3</v>
      </c>
      <c r="F41" s="156">
        <f>($B41-$C41)*('Table A7 (cont.)'!B42)/100</f>
        <v>8.2855598494073861E-3</v>
      </c>
      <c r="G41" s="6">
        <f t="shared" si="0"/>
        <v>0</v>
      </c>
      <c r="H41" s="1"/>
      <c r="I41" s="1">
        <v>1951</v>
      </c>
      <c r="J41" s="6">
        <f>0.01*'Table A3'!F44</f>
        <v>3.8904059496939564E-2</v>
      </c>
      <c r="K41" s="156">
        <f>$B41*'Table A8'!U42/100</f>
        <v>7.5350814964859902E-3</v>
      </c>
      <c r="L41" s="156">
        <f>($J41-$K41)*('Table A7 (cont.)'!D42+'Table A7 (cont.)'!E42+'Table A7 (cont.)'!F42)/100</f>
        <v>1.4373519465637337E-2</v>
      </c>
      <c r="M41" s="156">
        <f>($J41-$K41)*('Table A7 (cont.)'!C42)/100</f>
        <v>8.4179650316697999E-3</v>
      </c>
      <c r="N41" s="156">
        <f>($J41-$K41)*('Table A7 (cont.)'!B42)/100</f>
        <v>8.5774935031464328E-3</v>
      </c>
      <c r="O41" s="6">
        <f t="shared" si="1"/>
        <v>0</v>
      </c>
    </row>
    <row r="42" spans="1:15" ht="9.75" customHeight="1">
      <c r="A42" s="1">
        <v>1952</v>
      </c>
      <c r="B42" s="6">
        <f>0.01*'Table A2'!F45</f>
        <v>2.9843367461157608E-2</v>
      </c>
      <c r="C42" s="156">
        <f>$B42*'Table A8'!F43/100</f>
        <v>2.8914965737711286E-3</v>
      </c>
      <c r="D42" s="156">
        <f>($B42-$C42)*('Table A7 (cont.)'!D43+'Table A7 (cont.)'!E43+'Table A7 (cont.)'!F43)/100</f>
        <v>1.276955743321952E-2</v>
      </c>
      <c r="E42" s="156">
        <f>($B42-$C42)*('Table A7 (cont.)'!C43)/100</f>
        <v>6.6065712085881679E-3</v>
      </c>
      <c r="F42" s="156">
        <f>($B42-$C42)*('Table A7 (cont.)'!B43)/100</f>
        <v>7.5757422455787959E-3</v>
      </c>
      <c r="G42" s="6">
        <f t="shared" si="0"/>
        <v>0</v>
      </c>
      <c r="H42" s="1"/>
      <c r="I42" s="1">
        <v>1952</v>
      </c>
      <c r="J42" s="6">
        <f>0.01*'Table A3'!F45</f>
        <v>3.4281686412848157E-2</v>
      </c>
      <c r="K42" s="156">
        <f>$B42*'Table A8'!U43/100</f>
        <v>6.4417581993703342E-3</v>
      </c>
      <c r="L42" s="156">
        <f>($J42-$K42)*('Table A7 (cont.)'!D43+'Table A7 (cont.)'!E43+'Table A7 (cont.)'!F43)/100</f>
        <v>1.3190311119555334E-2</v>
      </c>
      <c r="M42" s="156">
        <f>($J42-$K42)*('Table A7 (cont.)'!C43)/100</f>
        <v>6.8242560582464761E-3</v>
      </c>
      <c r="N42" s="156">
        <f>($J42-$K42)*('Table A7 (cont.)'!B43)/100</f>
        <v>7.8253610356760171E-3</v>
      </c>
      <c r="O42" s="6">
        <f t="shared" si="1"/>
        <v>0</v>
      </c>
    </row>
    <row r="43" spans="1:15" ht="9.75" customHeight="1">
      <c r="A43" s="1">
        <v>1953</v>
      </c>
      <c r="B43" s="6">
        <f>0.01*'Table A2'!F46</f>
        <v>2.6928803634542142E-2</v>
      </c>
      <c r="C43" s="156">
        <f>$B43*'Table A8'!F44/100</f>
        <v>2.2938874925046635E-3</v>
      </c>
      <c r="D43" s="156">
        <f>($B43-$C43)*('Table A7 (cont.)'!D44+'Table A7 (cont.)'!E44+'Table A7 (cont.)'!F44)/100</f>
        <v>1.119571981878063E-2</v>
      </c>
      <c r="E43" s="156">
        <f>($B43-$C43)*('Table A7 (cont.)'!C44)/100</f>
        <v>5.9629332814230985E-3</v>
      </c>
      <c r="F43" s="156">
        <f>($B43-$C43)*('Table A7 (cont.)'!B44)/100</f>
        <v>7.4762630418337521E-3</v>
      </c>
      <c r="G43" s="6">
        <f t="shared" si="0"/>
        <v>0</v>
      </c>
      <c r="H43" s="1"/>
      <c r="I43" s="1">
        <v>1953</v>
      </c>
      <c r="J43" s="6">
        <f>0.01*'Table A3'!F46</f>
        <v>3.0551549232254845E-2</v>
      </c>
      <c r="K43" s="156">
        <f>$B43*'Table A8'!U44/100</f>
        <v>5.1777529486521194E-3</v>
      </c>
      <c r="L43" s="156">
        <f>($J43-$K43)*('Table A7 (cont.)'!D44+'Table A7 (cont.)'!E44+'Table A7 (cont.)'!F44)/100</f>
        <v>1.1531515361859807E-2</v>
      </c>
      <c r="M43" s="156">
        <f>($J43-$K43)*('Table A7 (cont.)'!C44)/100</f>
        <v>6.1417807742141827E-3</v>
      </c>
      <c r="N43" s="156">
        <f>($J43-$K43)*('Table A7 (cont.)'!B44)/100</f>
        <v>7.7005001475287356E-3</v>
      </c>
      <c r="O43" s="6">
        <f t="shared" si="1"/>
        <v>0</v>
      </c>
    </row>
    <row r="44" spans="1:15" ht="9.75" customHeight="1">
      <c r="A44" s="1">
        <v>1954</v>
      </c>
      <c r="B44" s="6">
        <f>0.01*'Table A2'!F47</f>
        <v>2.8942464129096648E-2</v>
      </c>
      <c r="C44" s="156">
        <f>$B44*'Table A8'!F45/100</f>
        <v>3.9889324183963746E-3</v>
      </c>
      <c r="D44" s="156">
        <f>($B44-$C44)*('Table A7 (cont.)'!D45+'Table A7 (cont.)'!E45+'Table A7 (cont.)'!F45)/100</f>
        <v>1.1909610936286574E-2</v>
      </c>
      <c r="E44" s="156">
        <f>($B44-$C44)*('Table A7 (cont.)'!C45)/100</f>
        <v>5.657647749431032E-3</v>
      </c>
      <c r="F44" s="156">
        <f>($B44-$C44)*('Table A7 (cont.)'!B45)/100</f>
        <v>7.3862730249826701E-3</v>
      </c>
      <c r="G44" s="6">
        <f t="shared" si="0"/>
        <v>0</v>
      </c>
      <c r="H44" s="1"/>
      <c r="I44" s="1">
        <v>1954</v>
      </c>
      <c r="J44" s="6">
        <f>0.01*'Table A3'!F47</f>
        <v>3.4909311013215476E-2</v>
      </c>
      <c r="K44" s="156">
        <f>$B44*'Table A8'!U45/100</f>
        <v>8.7595228281552914E-3</v>
      </c>
      <c r="L44" s="156">
        <f>($J44-$K44)*('Table A7 (cont.)'!D45+'Table A7 (cont.)'!E45+'Table A7 (cont.)'!F45)/100</f>
        <v>1.2480550126570858E-2</v>
      </c>
      <c r="M44" s="156">
        <f>($J44-$K44)*('Table A7 (cont.)'!C45)/100</f>
        <v>5.9288717921184416E-3</v>
      </c>
      <c r="N44" s="156">
        <f>($J44-$K44)*('Table A7 (cont.)'!B45)/100</f>
        <v>7.7403662663708848E-3</v>
      </c>
      <c r="O44" s="6">
        <f t="shared" si="1"/>
        <v>0</v>
      </c>
    </row>
    <row r="45" spans="1:15" ht="9.75" customHeight="1">
      <c r="A45" s="1">
        <v>1955</v>
      </c>
      <c r="B45" s="6">
        <f>0.01*'Table A2'!F48</f>
        <v>2.9322599891399289E-2</v>
      </c>
      <c r="C45" s="156">
        <f>$B45*'Table A8'!F46/100</f>
        <v>5.3506725233821483E-3</v>
      </c>
      <c r="D45" s="156">
        <f>($B45-$C45)*('Table A7 (cont.)'!D46+'Table A7 (cont.)'!E46+'Table A7 (cont.)'!F46)/100</f>
        <v>1.2265572637054842E-2</v>
      </c>
      <c r="E45" s="156">
        <f>($B45-$C45)*('Table A7 (cont.)'!C46)/100</f>
        <v>4.7622846955906271E-3</v>
      </c>
      <c r="F45" s="156">
        <f>($B45-$C45)*('Table A7 (cont.)'!B46)/100</f>
        <v>6.9440700353716718E-3</v>
      </c>
      <c r="G45" s="6">
        <f t="shared" si="0"/>
        <v>0</v>
      </c>
      <c r="H45" s="1"/>
      <c r="I45" s="1">
        <v>1955</v>
      </c>
      <c r="J45" s="6">
        <f>0.01*'Table A3'!F48</f>
        <v>3.71496874737735E-2</v>
      </c>
      <c r="K45" s="156">
        <f>$B45*'Table A8'!U46/100</f>
        <v>1.1518686172110999E-2</v>
      </c>
      <c r="L45" s="156">
        <f>($J45-$K45)*('Table A7 (cont.)'!D46+'Table A7 (cont.)'!E46+'Table A7 (cont.)'!F46)/100</f>
        <v>1.3114461069385125E-2</v>
      </c>
      <c r="M45" s="156">
        <f>($J45-$K45)*('Table A7 (cont.)'!C46)/100</f>
        <v>5.0918778184862847E-3</v>
      </c>
      <c r="N45" s="156">
        <f>($J45-$K45)*('Table A7 (cont.)'!B46)/100</f>
        <v>7.4246624137910919E-3</v>
      </c>
      <c r="O45" s="6">
        <f t="shared" si="1"/>
        <v>0</v>
      </c>
    </row>
    <row r="46" spans="1:15" ht="9.75" customHeight="1">
      <c r="A46" s="1">
        <v>1956</v>
      </c>
      <c r="B46" s="6">
        <f>0.01*'Table A2'!F49</f>
        <v>2.7883791752470639E-2</v>
      </c>
      <c r="C46" s="156">
        <f>$B46*'Table A8'!F47/100</f>
        <v>4.8131571298972043E-3</v>
      </c>
      <c r="D46" s="156">
        <f>($B46-$C46)*('Table A7 (cont.)'!D47+'Table A7 (cont.)'!E47+'Table A7 (cont.)'!F47)/100</f>
        <v>1.2101389728658745E-2</v>
      </c>
      <c r="E46" s="156">
        <f>($B46-$C46)*('Table A7 (cont.)'!C47)/100</f>
        <v>4.1404625726725389E-3</v>
      </c>
      <c r="F46" s="156">
        <f>($B46-$C46)*('Table A7 (cont.)'!B47)/100</f>
        <v>6.8287823212421486E-3</v>
      </c>
      <c r="G46" s="6">
        <f t="shared" si="0"/>
        <v>0</v>
      </c>
      <c r="H46" s="1"/>
      <c r="I46" s="1">
        <v>1956</v>
      </c>
      <c r="J46" s="6">
        <f>0.01*'Table A3'!F49</f>
        <v>3.4863094765295199E-2</v>
      </c>
      <c r="K46" s="156">
        <f>$B46*'Table A8'!U47/100</f>
        <v>1.0357934646047229E-2</v>
      </c>
      <c r="L46" s="156">
        <f>($J46-$K46)*('Table A7 (cont.)'!D47+'Table A7 (cont.)'!E47+'Table A7 (cont.)'!F47)/100</f>
        <v>1.2853850698846822E-2</v>
      </c>
      <c r="M46" s="156">
        <f>($J46-$K46)*('Table A7 (cont.)'!C47)/100</f>
        <v>4.3979153573789377E-3</v>
      </c>
      <c r="N46" s="156">
        <f>($J46-$K46)*('Table A7 (cont.)'!B47)/100</f>
        <v>7.2533940630222053E-3</v>
      </c>
      <c r="O46" s="6">
        <f t="shared" si="1"/>
        <v>0</v>
      </c>
    </row>
    <row r="47" spans="1:15" ht="9.75" customHeight="1">
      <c r="A47" s="1">
        <v>1957</v>
      </c>
      <c r="B47" s="6">
        <f>0.01*'Table A2'!F50</f>
        <v>2.6588038057969304E-2</v>
      </c>
      <c r="C47" s="156">
        <f>$B47*'Table A8'!F48/100</f>
        <v>3.557112033168787E-3</v>
      </c>
      <c r="D47" s="156">
        <f>($B47-$C47)*('Table A7 (cont.)'!D48+'Table A7 (cont.)'!E48+'Table A7 (cont.)'!F48)/100</f>
        <v>1.1863470113162189E-2</v>
      </c>
      <c r="E47" s="156">
        <f>($B47-$C47)*('Table A7 (cont.)'!C48)/100</f>
        <v>4.5029176612788099E-3</v>
      </c>
      <c r="F47" s="156">
        <f>($B47-$C47)*('Table A7 (cont.)'!B48)/100</f>
        <v>6.6645382503595129E-3</v>
      </c>
      <c r="G47" s="6">
        <f t="shared" si="0"/>
        <v>0</v>
      </c>
      <c r="H47" s="1"/>
      <c r="I47" s="1">
        <v>1957</v>
      </c>
      <c r="J47" s="6">
        <f>0.01*'Table A3'!F50</f>
        <v>3.1833122336257118E-2</v>
      </c>
      <c r="K47" s="156">
        <f>$B47*'Table A8'!U48/100</f>
        <v>7.7585747975409351E-3</v>
      </c>
      <c r="L47" s="156">
        <f>($J47-$K47)*('Table A7 (cont.)'!D48+'Table A7 (cont.)'!E48+'Table A7 (cont.)'!F48)/100</f>
        <v>1.2401050435658097E-2</v>
      </c>
      <c r="M47" s="156">
        <f>($J47-$K47)*('Table A7 (cont.)'!C48)/100</f>
        <v>4.7069625069633032E-3</v>
      </c>
      <c r="N47" s="156">
        <f>($J47-$K47)*('Table A7 (cont.)'!B48)/100</f>
        <v>6.966534596094782E-3</v>
      </c>
      <c r="O47" s="6">
        <f t="shared" si="1"/>
        <v>0</v>
      </c>
    </row>
    <row r="48" spans="1:15" ht="9.75" customHeight="1">
      <c r="A48" s="1">
        <v>1958</v>
      </c>
      <c r="B48" s="6">
        <f>0.01*'Table A2'!F51</f>
        <v>2.62874007472115E-2</v>
      </c>
      <c r="C48" s="156">
        <f>$B48*'Table A8'!F49/100</f>
        <v>4.0302607905454797E-3</v>
      </c>
      <c r="D48" s="156">
        <f>($B48-$C48)*('Table A7 (cont.)'!D49+'Table A7 (cont.)'!E49+'Table A7 (cont.)'!F49)/100</f>
        <v>1.1363869089412788E-2</v>
      </c>
      <c r="E48" s="156">
        <f>($B48-$C48)*('Table A7 (cont.)'!C49)/100</f>
        <v>4.2164607505510258E-3</v>
      </c>
      <c r="F48" s="156">
        <f>($B48-$C48)*('Table A7 (cont.)'!B49)/100</f>
        <v>6.6768101167022018E-3</v>
      </c>
      <c r="G48" s="6">
        <f t="shared" si="0"/>
        <v>0</v>
      </c>
      <c r="H48" s="1"/>
      <c r="I48" s="1">
        <v>1958</v>
      </c>
      <c r="J48" s="6">
        <f>0.01*'Table A3'!F51</f>
        <v>3.2184493567886684E-2</v>
      </c>
      <c r="K48" s="156">
        <f>$B48*'Table A8'!U49/100</f>
        <v>8.7412885689931025E-3</v>
      </c>
      <c r="L48" s="156">
        <f>($J48-$K48)*('Table A7 (cont.)'!D49+'Table A7 (cont.)'!E49+'Table A7 (cont.)'!F49)/100</f>
        <v>1.1969440510432951E-2</v>
      </c>
      <c r="M48" s="156">
        <f>($J48-$K48)*('Table A7 (cont.)'!C49)/100</f>
        <v>4.4411525441907275E-3</v>
      </c>
      <c r="N48" s="156">
        <f>($J48-$K48)*('Table A7 (cont.)'!B49)/100</f>
        <v>7.0326119442699012E-3</v>
      </c>
      <c r="O48" s="6">
        <f t="shared" si="1"/>
        <v>0</v>
      </c>
    </row>
    <row r="49" spans="1:15" ht="9.75" customHeight="1">
      <c r="A49" s="1">
        <v>1959</v>
      </c>
      <c r="B49" s="6">
        <f>0.01*'Table A2'!F52</f>
        <v>2.6597274609292527E-2</v>
      </c>
      <c r="C49" s="156">
        <f>$B49*'Table A8'!F50/100</f>
        <v>5.5381267969454974E-3</v>
      </c>
      <c r="D49" s="156">
        <f>($B49-$C49)*('Table A7 (cont.)'!D50+'Table A7 (cont.)'!E50+'Table A7 (cont.)'!F50)/100</f>
        <v>1.0689822859532549E-2</v>
      </c>
      <c r="E49" s="156">
        <f>($B49-$C49)*('Table A7 (cont.)'!C50)/100</f>
        <v>4.2276025318457406E-3</v>
      </c>
      <c r="F49" s="156">
        <f>($B49-$C49)*('Table A7 (cont.)'!B50)/100</f>
        <v>6.1417224209687413E-3</v>
      </c>
      <c r="G49" s="6">
        <f t="shared" si="0"/>
        <v>0</v>
      </c>
      <c r="H49" s="1"/>
      <c r="I49" s="1">
        <v>1959</v>
      </c>
      <c r="J49" s="6">
        <f>0.01*'Table A3'!F52</f>
        <v>3.449809739962232E-2</v>
      </c>
      <c r="K49" s="156">
        <f>$B49*'Table A8'!U50/100</f>
        <v>1.1766800106270459E-2</v>
      </c>
      <c r="L49" s="156">
        <f>($J49-$K49)*('Table A7 (cont.)'!D50+'Table A7 (cont.)'!E50+'Table A7 (cont.)'!F50)/100</f>
        <v>1.1538621771334707E-2</v>
      </c>
      <c r="M49" s="156">
        <f>($J49-$K49)*('Table A7 (cont.)'!C50)/100</f>
        <v>4.5632848416197322E-3</v>
      </c>
      <c r="N49" s="156">
        <f>($J49-$K49)*('Table A7 (cont.)'!B50)/100</f>
        <v>6.6293906803974231E-3</v>
      </c>
      <c r="O49" s="6">
        <f t="shared" si="1"/>
        <v>0</v>
      </c>
    </row>
    <row r="50" spans="1:15" ht="9.75" customHeight="1">
      <c r="A50" s="1">
        <v>1960</v>
      </c>
      <c r="B50" s="6">
        <f>0.01*'Table A2'!F53</f>
        <v>2.5221412402363492E-2</v>
      </c>
      <c r="C50" s="156">
        <f>$B50*'Table A8'!F51/100</f>
        <v>4.9279529093601586E-3</v>
      </c>
      <c r="D50" s="156">
        <f>($B50-$C50)*('Table A7 (cont.)'!D51+'Table A7 (cont.)'!E51+'Table A7 (cont.)'!F51)/100</f>
        <v>1.0615025815863577E-2</v>
      </c>
      <c r="E50" s="156">
        <f>($B50-$C50)*('Table A7 (cont.)'!C51)/100</f>
        <v>3.4749628549865341E-3</v>
      </c>
      <c r="F50" s="156">
        <f>($B50-$C50)*('Table A7 (cont.)'!B51)/100</f>
        <v>6.2034708221532222E-3</v>
      </c>
      <c r="G50" s="6">
        <f t="shared" si="0"/>
        <v>0</v>
      </c>
      <c r="H50" s="1"/>
      <c r="I50" s="1">
        <v>1960</v>
      </c>
      <c r="J50" s="6">
        <f>0.01*'Table A3'!F53</f>
        <v>3.2490455876287273E-2</v>
      </c>
      <c r="K50" s="156">
        <f>$B50*'Table A8'!U51/100</f>
        <v>1.061462301869325E-2</v>
      </c>
      <c r="L50" s="156">
        <f>($J50-$K50)*('Table A7 (cont.)'!D51+'Table A7 (cont.)'!E51+'Table A7 (cont.)'!F51)/100</f>
        <v>1.144272767326528E-2</v>
      </c>
      <c r="M50" s="156">
        <f>($J50-$K50)*('Table A7 (cont.)'!C51)/100</f>
        <v>3.7459215186174699E-3</v>
      </c>
      <c r="N50" s="156">
        <f>($J50-$K50)*('Table A7 (cont.)'!B51)/100</f>
        <v>6.6871836657112728E-3</v>
      </c>
      <c r="O50" s="6">
        <f t="shared" si="1"/>
        <v>0</v>
      </c>
    </row>
    <row r="51" spans="1:15" ht="9.75" customHeight="1">
      <c r="A51" s="1">
        <v>1961</v>
      </c>
      <c r="B51" s="6">
        <f>0.01*'Table A2'!F54</f>
        <v>2.652211161842382E-2</v>
      </c>
      <c r="C51" s="156">
        <f>$B51*'Table A8'!F52/100</f>
        <v>6.8862637946894125E-3</v>
      </c>
      <c r="D51" s="156">
        <f>($B51-$C51)*('Table A7 (cont.)'!D52+'Table A7 (cont.)'!E52+'Table A7 (cont.)'!F52)/100</f>
        <v>1.003232806879633E-2</v>
      </c>
      <c r="E51" s="156">
        <f>($B51-$C51)*('Table A7 (cont.)'!C52)/100</f>
        <v>3.7042439558245994E-3</v>
      </c>
      <c r="F51" s="156">
        <f>($B51-$C51)*('Table A7 (cont.)'!B52)/100</f>
        <v>5.8992757991134801E-3</v>
      </c>
      <c r="G51" s="6">
        <f t="shared" si="0"/>
        <v>0</v>
      </c>
      <c r="H51" s="1"/>
      <c r="I51" s="1">
        <v>1961</v>
      </c>
      <c r="J51" s="6">
        <f>0.01*'Table A3'!F54</f>
        <v>3.651281807907316E-2</v>
      </c>
      <c r="K51" s="156">
        <f>$B51*'Table A8'!U52/100</f>
        <v>1.4477339706309666E-2</v>
      </c>
      <c r="L51" s="156">
        <f>($J51-$K51)*('Table A7 (cont.)'!D52+'Table A7 (cont.)'!E52+'Table A7 (cont.)'!F52)/100</f>
        <v>1.1258344950158938E-2</v>
      </c>
      <c r="M51" s="156">
        <f>($J51-$K51)*('Table A7 (cont.)'!C52)/100</f>
        <v>4.1569270809560174E-3</v>
      </c>
      <c r="N51" s="156">
        <f>($J51-$K51)*('Table A7 (cont.)'!B52)/100</f>
        <v>6.6202063416485376E-3</v>
      </c>
      <c r="O51" s="6">
        <f t="shared" si="1"/>
        <v>0</v>
      </c>
    </row>
    <row r="52" spans="1:15" ht="9.75" customHeight="1">
      <c r="A52" s="1">
        <v>1962</v>
      </c>
      <c r="B52" s="6">
        <f>0.01*'Table A2'!F55</f>
        <v>2.4387097658957732E-2</v>
      </c>
      <c r="C52" s="156">
        <f>$B52*'Table A8'!F53/100</f>
        <v>5.1635944405949282E-3</v>
      </c>
      <c r="D52" s="156">
        <f>($B52-$C52)*('Table A7 (cont.)'!D53+'Table A7 (cont.)'!E53+'Table A7 (cont.)'!F53)/100</f>
        <v>1.008269508146473E-2</v>
      </c>
      <c r="E52" s="156">
        <f>($B52-$C52)*('Table A7 (cont.)'!C53)/100</f>
        <v>3.4228525110091912E-3</v>
      </c>
      <c r="F52" s="156">
        <f>($B52-$C52)*('Table A7 (cont.)'!B53)/100</f>
        <v>5.7179556258888818E-3</v>
      </c>
      <c r="G52" s="6">
        <f t="shared" si="0"/>
        <v>0</v>
      </c>
      <c r="H52" s="1"/>
      <c r="I52" s="1">
        <v>1962</v>
      </c>
      <c r="J52" s="6">
        <f>0.01*'Table A3'!F55</f>
        <v>3.1942778236263951E-2</v>
      </c>
      <c r="K52" s="156">
        <f>$B52*'Table A8'!U53/100</f>
        <v>1.1044995479334525E-2</v>
      </c>
      <c r="L52" s="156">
        <f>($J52-$K52)*('Table A7 (cont.)'!D53+'Table A7 (cont.)'!E53+'Table A7 (cont.)'!F53)/100</f>
        <v>1.0960851881333406E-2</v>
      </c>
      <c r="M52" s="156">
        <f>($J52-$K52)*('Table A7 (cont.)'!C53)/100</f>
        <v>3.7209673685154889E-3</v>
      </c>
      <c r="N52" s="156">
        <f>($J52-$K52)*('Table A7 (cont.)'!B53)/100</f>
        <v>6.2159635070805283E-3</v>
      </c>
      <c r="O52" s="6">
        <f t="shared" si="1"/>
        <v>0</v>
      </c>
    </row>
    <row r="53" spans="1:15" ht="9.75" customHeight="1">
      <c r="A53" s="1">
        <v>1963</v>
      </c>
      <c r="B53" s="6">
        <f>0.01*'Table A2'!F56</f>
        <v>2.4056610413729321E-2</v>
      </c>
      <c r="C53" s="156">
        <f>$B53*'Table A8'!F54/100</f>
        <v>5.0754044511291041E-3</v>
      </c>
      <c r="D53" s="156">
        <f>($B53-$C53)*('Table A7 (cont.)'!D54+'Table A7 (cont.)'!E54+'Table A7 (cont.)'!F54)/100</f>
        <v>1.0154727230204181E-2</v>
      </c>
      <c r="E53" s="156">
        <f>($B53-$C53)*('Table A7 (cont.)'!C54)/100</f>
        <v>3.3111380893411347E-3</v>
      </c>
      <c r="F53" s="156">
        <f>($B53-$C53)*('Table A7 (cont.)'!B54)/100</f>
        <v>5.5153406430548998E-3</v>
      </c>
      <c r="G53" s="6">
        <f t="shared" si="0"/>
        <v>0</v>
      </c>
      <c r="H53" s="1"/>
      <c r="I53" s="1">
        <v>1963</v>
      </c>
      <c r="J53" s="6">
        <f>0.01*'Table A3'!F56</f>
        <v>3.1459022812065321E-2</v>
      </c>
      <c r="K53" s="156">
        <f>$B53*'Table A8'!U54/100</f>
        <v>1.0837764966159369E-2</v>
      </c>
      <c r="L53" s="156">
        <f>($J53-$K53)*('Table A7 (cont.)'!D54+'Table A7 (cont.)'!E54+'Table A7 (cont.)'!F54)/100</f>
        <v>1.1032136155178039E-2</v>
      </c>
      <c r="M53" s="156">
        <f>($J53-$K53)*('Table A7 (cont.)'!C54)/100</f>
        <v>3.597233623524221E-3</v>
      </c>
      <c r="N53" s="156">
        <f>($J53-$K53)*('Table A7 (cont.)'!B54)/100</f>
        <v>5.991888067203693E-3</v>
      </c>
      <c r="O53" s="6">
        <f t="shared" si="1"/>
        <v>0</v>
      </c>
    </row>
    <row r="54" spans="1:15" ht="9.75" customHeight="1">
      <c r="A54" s="1">
        <v>1964</v>
      </c>
      <c r="B54" s="6">
        <f>0.01*'Table A2'!F57</f>
        <v>2.4842850186318599E-2</v>
      </c>
      <c r="C54" s="156">
        <f>$B54*'Table A8'!F55/100</f>
        <v>5.9059082933515875E-3</v>
      </c>
      <c r="D54" s="156">
        <f>($B54-$C54)*('Table A7 (cont.)'!D55+'Table A7 (cont.)'!E55+'Table A7 (cont.)'!F55)/100</f>
        <v>9.9797580820794908E-3</v>
      </c>
      <c r="E54" s="156">
        <f>($B54-$C54)*('Table A7 (cont.)'!C55)/100</f>
        <v>3.4622469621547278E-3</v>
      </c>
      <c r="F54" s="156">
        <f>($B54-$C54)*('Table A7 (cont.)'!B55)/100</f>
        <v>5.4949368487327921E-3</v>
      </c>
      <c r="G54" s="6">
        <f t="shared" si="0"/>
        <v>0</v>
      </c>
      <c r="H54" s="1"/>
      <c r="I54" s="1">
        <v>1964</v>
      </c>
      <c r="J54" s="6">
        <f>0.01*'Table A3'!F57</f>
        <v>3.3724713759870781E-2</v>
      </c>
      <c r="K54" s="156">
        <f>$B54*'Table A8'!U55/100</f>
        <v>1.2671983764613952E-2</v>
      </c>
      <c r="L54" s="156">
        <f>($J54-$K54)*('Table A7 (cont.)'!D55+'Table A7 (cont.)'!E55+'Table A7 (cont.)'!F55)/100</f>
        <v>1.1094777261688228E-2</v>
      </c>
      <c r="M54" s="156">
        <f>($J54-$K54)*('Table A7 (cont.)'!C55)/100</f>
        <v>3.8490771573953119E-3</v>
      </c>
      <c r="N54" s="156">
        <f>($J54-$K54)*('Table A7 (cont.)'!B55)/100</f>
        <v>6.1088755761732859E-3</v>
      </c>
      <c r="O54" s="6">
        <f t="shared" si="1"/>
        <v>0</v>
      </c>
    </row>
    <row r="55" spans="1:15" ht="9.75" customHeight="1">
      <c r="A55" s="1">
        <v>1965</v>
      </c>
      <c r="B55" s="6">
        <f>0.01*'Table A2'!F58</f>
        <v>2.6196736711012362E-2</v>
      </c>
      <c r="C55" s="156">
        <f>$B55*'Table A8'!F56/100</f>
        <v>6.7502047340542125E-3</v>
      </c>
      <c r="D55" s="156">
        <f>($B55-$C55)*('Table A7 (cont.)'!D56+'Table A7 (cont.)'!E56+'Table A7 (cont.)'!F56)/100</f>
        <v>1.0055585595195029E-2</v>
      </c>
      <c r="E55" s="156">
        <f>($B55-$C55)*('Table A7 (cont.)'!C56)/100</f>
        <v>3.72628976977929E-3</v>
      </c>
      <c r="F55" s="156">
        <f>($B55-$C55)*('Table A7 (cont.)'!B56)/100</f>
        <v>5.6646566119838322E-3</v>
      </c>
      <c r="G55" s="6">
        <f t="shared" si="0"/>
        <v>0</v>
      </c>
      <c r="H55" s="1"/>
      <c r="I55" s="1">
        <v>1965</v>
      </c>
      <c r="J55" s="6">
        <f>0.01*'Table A3'!F58</f>
        <v>3.6551436659768351E-2</v>
      </c>
      <c r="K55" s="156">
        <f>$B55*'Table A8'!U56/100</f>
        <v>1.4487267003853353E-2</v>
      </c>
      <c r="L55" s="156">
        <f>($J55-$K55)*('Table A7 (cont.)'!D56+'Table A7 (cont.)'!E56+'Table A7 (cont.)'!F56)/100</f>
        <v>1.140913695176321E-2</v>
      </c>
      <c r="M55" s="156">
        <f>($J55-$K55)*('Table A7 (cont.)'!C56)/100</f>
        <v>4.2278741404857554E-3</v>
      </c>
      <c r="N55" s="156">
        <f>($J55-$K55)*('Table A7 (cont.)'!B56)/100</f>
        <v>6.4271585636660336E-3</v>
      </c>
      <c r="O55" s="6">
        <f t="shared" si="1"/>
        <v>0</v>
      </c>
    </row>
    <row r="56" spans="1:15" ht="9.75" customHeight="1">
      <c r="A56" s="1">
        <v>1966</v>
      </c>
      <c r="B56" s="6">
        <f>0.01*'Table A2'!F59</f>
        <v>2.7506071164949328E-2</v>
      </c>
      <c r="C56" s="156">
        <f>$B56*'Table A8'!F57/100</f>
        <v>6.8489376007485805E-3</v>
      </c>
      <c r="D56" s="156">
        <f>($B56-$C56)*('Table A7 (cont.)'!D57+'Table A7 (cont.)'!E57+'Table A7 (cont.)'!F57)/100</f>
        <v>9.6763327068039879E-3</v>
      </c>
      <c r="E56" s="156">
        <f>($B56-$C56)*('Table A7 (cont.)'!C57)/100</f>
        <v>4.8318686312348825E-3</v>
      </c>
      <c r="F56" s="156">
        <f>($B56-$C56)*('Table A7 (cont.)'!B57)/100</f>
        <v>6.1490990220991141E-3</v>
      </c>
      <c r="G56" s="6">
        <f t="shared" si="0"/>
        <v>1.6679593723908925E-7</v>
      </c>
      <c r="H56" s="1"/>
      <c r="I56" s="1">
        <v>1966</v>
      </c>
      <c r="J56" s="6">
        <f>0.01*'Table A3'!F59</f>
        <v>3.3852869852018672E-2</v>
      </c>
      <c r="K56" s="156">
        <f>$B56*'Table A8'!U57/100</f>
        <v>1.3368557383415398E-2</v>
      </c>
      <c r="L56" s="156">
        <f>($J56-$K56)*('Table A7 (cont.)'!D57+'Table A7 (cont.)'!E57+'Table A7 (cont.)'!F57)/100</f>
        <v>9.5953788603006344E-3</v>
      </c>
      <c r="M56" s="156">
        <f>($J56-$K56)*('Table A7 (cont.)'!C57)/100</f>
        <v>4.7914443957988362E-3</v>
      </c>
      <c r="N56" s="156">
        <f>($J56-$K56)*('Table A7 (cont.)'!B57)/100</f>
        <v>6.0976546129978323E-3</v>
      </c>
      <c r="O56" s="6">
        <f t="shared" si="1"/>
        <v>1.6540049403018786E-7</v>
      </c>
    </row>
    <row r="57" spans="1:15" ht="9.75" customHeight="1">
      <c r="A57" s="1">
        <v>1967</v>
      </c>
      <c r="B57" s="6">
        <f>0.01*'Table A2'!F60</f>
        <v>2.8737618816344686E-2</v>
      </c>
      <c r="C57" s="156">
        <f>$B57*'Table A8'!F58/100</f>
        <v>8.2617840237428734E-3</v>
      </c>
      <c r="D57" s="156">
        <f>($B57-$C57)*('Table A7 (cont.)'!D58+'Table A7 (cont.)'!E58+'Table A7 (cont.)'!F58)/100</f>
        <v>9.208090154887754E-3</v>
      </c>
      <c r="E57" s="156">
        <f>($B57-$C57)*('Table A7 (cont.)'!C58)/100</f>
        <v>5.0511778011626887E-3</v>
      </c>
      <c r="F57" s="156">
        <f>($B57-$C57)*('Table A7 (cont.)'!B58)/100</f>
        <v>6.2165668365513661E-3</v>
      </c>
      <c r="G57" s="6">
        <f t="shared" si="0"/>
        <v>0</v>
      </c>
      <c r="H57" s="1"/>
      <c r="I57" s="1">
        <v>1967</v>
      </c>
      <c r="J57" s="6">
        <f>0.01*'Table A3'!F60</f>
        <v>3.6770055013950739E-2</v>
      </c>
      <c r="K57" s="156">
        <f>$B57*'Table A8'!U58/100</f>
        <v>1.5311939423152858E-2</v>
      </c>
      <c r="L57" s="156">
        <f>($J57-$K57)*('Table A7 (cont.)'!D58+'Table A7 (cont.)'!E58+'Table A7 (cont.)'!F58)/100</f>
        <v>9.6498269748425906E-3</v>
      </c>
      <c r="M57" s="156">
        <f>($J57-$K57)*('Table A7 (cont.)'!C58)/100</f>
        <v>5.2934963690068225E-3</v>
      </c>
      <c r="N57" s="156">
        <f>($J57-$K57)*('Table A7 (cont.)'!B58)/100</f>
        <v>6.5147922469484662E-3</v>
      </c>
      <c r="O57" s="6">
        <f t="shared" si="1"/>
        <v>0</v>
      </c>
    </row>
    <row r="58" spans="1:15" ht="9.75" customHeight="1">
      <c r="A58" s="1">
        <v>1968</v>
      </c>
      <c r="B58" s="6">
        <f>0.01*'Table A2'!F61</f>
        <v>3.0000312471159071E-2</v>
      </c>
      <c r="C58" s="156">
        <f>$B58*'Table A8'!F59/100</f>
        <v>9.879081817611603E-3</v>
      </c>
      <c r="D58" s="156">
        <f>($B58-$C58)*('Table A7 (cont.)'!D59+'Table A7 (cont.)'!E59+'Table A7 (cont.)'!F59)/100</f>
        <v>9.8746137804144266E-3</v>
      </c>
      <c r="E58" s="156">
        <f>($B58-$C58)*('Table A7 (cont.)'!C59)/100</f>
        <v>4.3608429505938313E-3</v>
      </c>
      <c r="F58" s="156">
        <f>($B58-$C58)*('Table A7 (cont.)'!B59)/100</f>
        <v>5.885625655065032E-3</v>
      </c>
      <c r="G58" s="6">
        <f t="shared" si="0"/>
        <v>-1.4826747417664987E-7</v>
      </c>
      <c r="H58" s="1"/>
      <c r="I58" s="1">
        <v>1968</v>
      </c>
      <c r="J58" s="6">
        <f>0.01*'Table A3'!F61</f>
        <v>4.0228605841038094E-2</v>
      </c>
      <c r="K58" s="156">
        <f>$B58*'Table A8'!U59/100</f>
        <v>1.8005504285828547E-2</v>
      </c>
      <c r="L58" s="156">
        <f>($J58-$K58)*('Table A7 (cont.)'!D59+'Table A7 (cont.)'!E59+'Table A7 (cont.)'!F59)/100</f>
        <v>1.0906119443640111E-2</v>
      </c>
      <c r="M58" s="156">
        <f>($J58-$K58)*('Table A7 (cont.)'!C59)/100</f>
        <v>4.8163781542994444E-3</v>
      </c>
      <c r="N58" s="156">
        <f>($J58-$K58)*('Table A7 (cont.)'!B59)/100</f>
        <v>6.5004402017227909E-3</v>
      </c>
      <c r="O58" s="6">
        <f t="shared" si="1"/>
        <v>-1.6375554719866292E-7</v>
      </c>
    </row>
    <row r="59" spans="1:15" ht="9.75" customHeight="1">
      <c r="A59" s="1">
        <v>1969</v>
      </c>
      <c r="B59" s="6">
        <f>0.01*'Table A2'!F62</f>
        <v>2.7860595319203558E-2</v>
      </c>
      <c r="C59" s="156">
        <f>$B59*'Table A8'!F60/100</f>
        <v>8.7989708322768912E-3</v>
      </c>
      <c r="D59" s="156">
        <f>($B59-$C59)*('Table A7 (cont.)'!D60+'Table A7 (cont.)'!E60+'Table A7 (cont.)'!F60)/100</f>
        <v>8.802394827514104E-3</v>
      </c>
      <c r="E59" s="156">
        <f>($B59-$C59)*('Table A7 (cont.)'!C60)/100</f>
        <v>4.1373496759523967E-3</v>
      </c>
      <c r="F59" s="156">
        <f>($B59-$C59)*('Table A7 (cont.)'!B60)/100</f>
        <v>6.1218799834601625E-3</v>
      </c>
      <c r="G59" s="6">
        <f t="shared" si="0"/>
        <v>0</v>
      </c>
      <c r="H59" s="1"/>
      <c r="I59" s="1">
        <v>1969</v>
      </c>
      <c r="J59" s="6">
        <f>0.01*'Table A3'!F62</f>
        <v>3.6936962808646327E-2</v>
      </c>
      <c r="K59" s="156">
        <f>$B59*'Table A8'!U60/100</f>
        <v>1.6263102327406406E-2</v>
      </c>
      <c r="L59" s="156">
        <f>($J59-$K59)*('Table A7 (cont.)'!D60+'Table A7 (cont.)'!E60+'Table A7 (cont.)'!F60)/100</f>
        <v>9.5469031346003281E-3</v>
      </c>
      <c r="M59" s="156">
        <f>($J59-$K59)*('Table A7 (cont.)'!C60)/100</f>
        <v>4.4872875352993582E-3</v>
      </c>
      <c r="N59" s="156">
        <f>($J59-$K59)*('Table A7 (cont.)'!B60)/100</f>
        <v>6.6396698113402345E-3</v>
      </c>
      <c r="O59" s="6">
        <f t="shared" si="1"/>
        <v>0</v>
      </c>
    </row>
    <row r="60" spans="1:15" ht="9.75" customHeight="1">
      <c r="A60" s="1">
        <v>1970</v>
      </c>
      <c r="B60" s="6">
        <f>0.01*'Table A2'!F63</f>
        <v>2.2868032397756907E-2</v>
      </c>
      <c r="C60" s="156">
        <f>$B60*'Table A8'!F61/100</f>
        <v>4.0274319496385394E-3</v>
      </c>
      <c r="D60" s="156">
        <f>($B60-$C60)*('Table A7 (cont.)'!D61+'Table A7 (cont.)'!E61+'Table A7 (cont.)'!F61)/100</f>
        <v>8.4341731842635676E-3</v>
      </c>
      <c r="E60" s="156">
        <f>($B60-$C60)*('Table A7 (cont.)'!C61)/100</f>
        <v>4.3393757218687205E-3</v>
      </c>
      <c r="F60" s="156">
        <f>($B60-$C60)*('Table A7 (cont.)'!B61)/100</f>
        <v>6.0671817753510824E-3</v>
      </c>
      <c r="G60" s="6">
        <f t="shared" si="0"/>
        <v>1.3023336500536664E-7</v>
      </c>
      <c r="H60" s="1"/>
      <c r="I60" s="1">
        <v>1970</v>
      </c>
      <c r="J60" s="6">
        <f>0.01*'Table A3'!F63</f>
        <v>2.7753447195762334E-2</v>
      </c>
      <c r="K60" s="156">
        <f>$B60*'Table A8'!U61/100</f>
        <v>9.5289796676226272E-3</v>
      </c>
      <c r="L60" s="156">
        <f>($J60-$K60)*('Table A7 (cont.)'!D61+'Table A7 (cont.)'!E61+'Table A7 (cont.)'!F61)/100</f>
        <v>8.158355448733539E-3</v>
      </c>
      <c r="M60" s="156">
        <f>($J60-$K60)*('Table A7 (cont.)'!C61)/100</f>
        <v>4.19746770562678E-3</v>
      </c>
      <c r="N60" s="156">
        <f>($J60-$K60)*('Table A7 (cont.)'!B61)/100</f>
        <v>5.8687703482003242E-3</v>
      </c>
      <c r="O60" s="6">
        <f t="shared" si="1"/>
        <v>1.2597442093642552E-7</v>
      </c>
    </row>
    <row r="61" spans="1:15" ht="9.75" customHeight="1">
      <c r="A61" s="1">
        <v>1971</v>
      </c>
      <c r="B61" s="6">
        <f>0.01*'Table A2'!F64</f>
        <v>2.3787539595435191E-2</v>
      </c>
      <c r="C61" s="156">
        <f>$B61*'Table A8'!F62/100</f>
        <v>5.3538053354790782E-3</v>
      </c>
      <c r="D61" s="156">
        <f>($B61-$C61)*('Table A7 (cont.)'!D62+'Table A7 (cont.)'!E62+'Table A7 (cont.)'!F62)/100</f>
        <v>7.9520305205021732E-3</v>
      </c>
      <c r="E61" s="156">
        <f>($B61-$C61)*('Table A7 (cont.)'!C62)/100</f>
        <v>4.2142842133834815E-3</v>
      </c>
      <c r="F61" s="156">
        <f>($B61-$C61)*('Table A7 (cont.)'!B62)/100</f>
        <v>6.2674195260704569E-3</v>
      </c>
      <c r="G61" s="6">
        <f t="shared" si="0"/>
        <v>0</v>
      </c>
      <c r="H61" s="1"/>
      <c r="I61" s="1">
        <v>1971</v>
      </c>
      <c r="J61" s="6">
        <f>0.01*'Table A3'!F64</f>
        <v>2.9877355674459382E-2</v>
      </c>
      <c r="K61" s="156">
        <f>$B61*'Table A8'!U62/100</f>
        <v>1.1644187608991573E-2</v>
      </c>
      <c r="L61" s="156">
        <f>($J61-$K61)*('Table A7 (cont.)'!D62+'Table A7 (cont.)'!E62+'Table A7 (cont.)'!F62)/100</f>
        <v>7.8655093372486749E-3</v>
      </c>
      <c r="M61" s="156">
        <f>($J61-$K61)*('Table A7 (cont.)'!C62)/100</f>
        <v>4.1684311629244328E-3</v>
      </c>
      <c r="N61" s="156">
        <f>($J61-$K61)*('Table A7 (cont.)'!B62)/100</f>
        <v>6.1992275652947015E-3</v>
      </c>
      <c r="O61" s="6">
        <f t="shared" si="1"/>
        <v>0</v>
      </c>
    </row>
    <row r="62" spans="1:15" ht="9.75" customHeight="1">
      <c r="A62" s="1">
        <v>1972</v>
      </c>
      <c r="B62" s="6">
        <f>0.01*'Table A2'!F65</f>
        <v>2.3938827439958899E-2</v>
      </c>
      <c r="C62" s="156">
        <f>$B62*'Table A8'!F63/100</f>
        <v>5.6216813614904347E-3</v>
      </c>
      <c r="D62" s="156">
        <f>($B62-$C62)*('Table A7 (cont.)'!D63+'Table A7 (cont.)'!E63+'Table A7 (cont.)'!F63)/100</f>
        <v>7.4920933753225456E-3</v>
      </c>
      <c r="E62" s="156">
        <f>($B62-$C62)*('Table A7 (cont.)'!C63)/100</f>
        <v>3.9730171147999175E-3</v>
      </c>
      <c r="F62" s="156">
        <f>($B62-$C62)*('Table A7 (cont.)'!B63)/100</f>
        <v>6.8519173437890128E-3</v>
      </c>
      <c r="G62" s="6">
        <f t="shared" si="0"/>
        <v>-1.1824455698611347E-7</v>
      </c>
      <c r="H62" s="1"/>
      <c r="I62" s="1">
        <v>1972</v>
      </c>
      <c r="J62" s="6">
        <f>0.01*'Table A3'!F65</f>
        <v>3.1258337833275765E-2</v>
      </c>
      <c r="K62" s="156">
        <f>$B62*'Table A8'!U63/100</f>
        <v>1.2772395165168792E-2</v>
      </c>
      <c r="L62" s="156">
        <f>($J62-$K62)*('Table A7 (cont.)'!D63+'Table A7 (cont.)'!E63+'Table A7 (cont.)'!F63)/100</f>
        <v>7.5611346880679999E-3</v>
      </c>
      <c r="M62" s="156">
        <f>($J62-$K62)*('Table A7 (cont.)'!C63)/100</f>
        <v>4.0096293543202413E-3</v>
      </c>
      <c r="N62" s="156">
        <f>($J62-$K62)*('Table A7 (cont.)'!B63)/100</f>
        <v>6.915059291511756E-3</v>
      </c>
      <c r="O62" s="6">
        <f t="shared" si="1"/>
        <v>-1.1933420697440855E-7</v>
      </c>
    </row>
    <row r="63" spans="1:15" ht="9.75" customHeight="1">
      <c r="A63" s="1">
        <v>1973</v>
      </c>
      <c r="B63" s="6">
        <f>0.01*'Table A2'!F66</f>
        <v>2.1882629661278165E-2</v>
      </c>
      <c r="C63" s="156">
        <f>$B63*'Table A8'!F64/100</f>
        <v>3.7551994589441005E-3</v>
      </c>
      <c r="D63" s="156">
        <f>($B63-$C63)*('Table A7 (cont.)'!D64+'Table A7 (cont.)'!E64+'Table A7 (cont.)'!F64)/100</f>
        <v>7.4267305808015729E-3</v>
      </c>
      <c r="E63" s="156">
        <f>($B63-$C63)*('Table A7 (cont.)'!C64)/100</f>
        <v>4.0084319266719213E-3</v>
      </c>
      <c r="F63" s="156">
        <f>($B63-$C63)*('Table A7 (cont.)'!B64)/100</f>
        <v>6.6924848951817172E-3</v>
      </c>
      <c r="G63" s="6">
        <f t="shared" si="0"/>
        <v>2.1720032114536103E-7</v>
      </c>
      <c r="H63" s="1"/>
      <c r="I63" s="1">
        <v>1973</v>
      </c>
      <c r="J63" s="6">
        <f>0.01*'Table A3'!F66</f>
        <v>2.7600856232307912E-2</v>
      </c>
      <c r="K63" s="156">
        <f>$B63*'Table A8'!U64/100</f>
        <v>1.0166164259086315E-2</v>
      </c>
      <c r="L63" s="156">
        <f>($J63-$K63)*('Table A7 (cont.)'!D64+'Table A7 (cont.)'!E64+'Table A7 (cont.)'!F64)/100</f>
        <v>7.1429186927835196E-3</v>
      </c>
      <c r="M63" s="156">
        <f>($J63-$K63)*('Table A7 (cont.)'!C64)/100</f>
        <v>3.8552500358353999E-3</v>
      </c>
      <c r="N63" s="156">
        <f>($J63-$K63)*('Table A7 (cont.)'!B64)/100</f>
        <v>6.4367321446317134E-3</v>
      </c>
      <c r="O63" s="6">
        <f t="shared" si="1"/>
        <v>2.0890002903894977E-7</v>
      </c>
    </row>
    <row r="64" spans="1:15" ht="9.75" customHeight="1">
      <c r="A64" s="1">
        <v>1974</v>
      </c>
      <c r="B64" s="6">
        <f>0.01*'Table A2'!F67</f>
        <v>2.3066216574268755E-2</v>
      </c>
      <c r="C64" s="156">
        <f>$B64*'Table A8'!F65/100</f>
        <v>2.6100910823460273E-3</v>
      </c>
      <c r="D64" s="156">
        <f>($B64-$C64)*('Table A7 (cont.)'!D65+'Table A7 (cont.)'!E65+'Table A7 (cont.)'!F65)/100</f>
        <v>8.442382604475605E-3</v>
      </c>
      <c r="E64" s="156">
        <f>($B64-$C64)*('Table A7 (cont.)'!C65)/100</f>
        <v>4.6029738640275967E-3</v>
      </c>
      <c r="F64" s="156">
        <f>($B64-$C64)*('Table A7 (cont.)'!B65)/100</f>
        <v>7.4108684848137648E-3</v>
      </c>
      <c r="G64" s="6">
        <f t="shared" si="0"/>
        <v>9.9461394242189582E-8</v>
      </c>
      <c r="H64" s="1"/>
      <c r="I64" s="1">
        <v>1974</v>
      </c>
      <c r="J64" s="6">
        <f>0.01*'Table A3'!F67</f>
        <v>2.7282329384523601E-2</v>
      </c>
      <c r="K64" s="156">
        <f>$B64*'Table A8'!U65/100</f>
        <v>8.145724806006744E-3</v>
      </c>
      <c r="L64" s="156">
        <f>($J64-$K64)*('Table A7 (cont.)'!D65+'Table A7 (cont.)'!E65+'Table A7 (cont.)'!F65)/100</f>
        <v>7.8978073177245461E-3</v>
      </c>
      <c r="M64" s="156">
        <f>($J64-$K64)*('Table A7 (cont.)'!C65)/100</f>
        <v>4.306059363779576E-3</v>
      </c>
      <c r="N64" s="156">
        <f>($J64-$K64)*('Table A7 (cont.)'!B65)/100</f>
        <v>6.9328309426568467E-3</v>
      </c>
      <c r="O64" s="6">
        <f t="shared" si="1"/>
        <v>9.3045644109640557E-8</v>
      </c>
    </row>
    <row r="65" spans="1:15" ht="9.75" customHeight="1">
      <c r="A65" s="1">
        <v>1975</v>
      </c>
      <c r="B65" s="6">
        <f>0.01*'Table A2'!F68</f>
        <v>2.2298094810769404E-2</v>
      </c>
      <c r="C65" s="156">
        <f>$B65*'Table A8'!F66/100</f>
        <v>2.4982577350318074E-3</v>
      </c>
      <c r="D65" s="156">
        <f>($B65-$C65)*('Table A7 (cont.)'!D66+'Table A7 (cont.)'!E66+'Table A7 (cont.)'!F66)/100</f>
        <v>7.7186780158756338E-3</v>
      </c>
      <c r="E65" s="156">
        <f>($B65-$C65)*('Table A7 (cont.)'!C66)/100</f>
        <v>4.0246571054966132E-3</v>
      </c>
      <c r="F65" s="156">
        <f>($B65-$C65)*('Table A7 (cont.)'!B66)/100</f>
        <v>8.0565019543653495E-3</v>
      </c>
      <c r="G65" s="6">
        <f t="shared" si="0"/>
        <v>0</v>
      </c>
      <c r="H65" s="1"/>
      <c r="I65" s="1">
        <v>1975</v>
      </c>
      <c r="J65" s="6">
        <f>0.01*'Table A3'!F68</f>
        <v>2.56451254427838E-2</v>
      </c>
      <c r="K65" s="156">
        <f>$B65*'Table A8'!U66/100</f>
        <v>7.0600919954185194E-3</v>
      </c>
      <c r="L65" s="156">
        <f>($J65-$K65)*('Table A7 (cont.)'!D66+'Table A7 (cont.)'!E66+'Table A7 (cont.)'!F66)/100</f>
        <v>7.2451045200909959E-3</v>
      </c>
      <c r="M65" s="156">
        <f>($J65-$K65)*('Table A7 (cont.)'!C66)/100</f>
        <v>3.7777273941050574E-3</v>
      </c>
      <c r="N65" s="156">
        <f>($J65-$K65)*('Table A7 (cont.)'!B66)/100</f>
        <v>7.5622015331692268E-3</v>
      </c>
      <c r="O65" s="6">
        <f t="shared" si="1"/>
        <v>0</v>
      </c>
    </row>
    <row r="66" spans="1:15" ht="9.75" customHeight="1">
      <c r="A66" s="1">
        <v>1976</v>
      </c>
      <c r="B66" s="6">
        <f>0.01*'Table A2'!F69</f>
        <v>2.2432738210389852E-2</v>
      </c>
      <c r="C66" s="156">
        <f>$B66*'Table A8'!F67/100</f>
        <v>2.9223519429480032E-3</v>
      </c>
      <c r="D66" s="156">
        <f>($B66-$C66)*('Table A7 (cont.)'!D67+'Table A7 (cont.)'!E67+'Table A7 (cont.)'!F67)/100</f>
        <v>7.4235489037865685E-3</v>
      </c>
      <c r="E66" s="156">
        <f>($B66-$C66)*('Table A7 (cont.)'!C67)/100</f>
        <v>3.6213393155755326E-3</v>
      </c>
      <c r="F66" s="156">
        <f>($B66-$C66)*('Table A7 (cont.)'!B67)/100</f>
        <v>8.4654980480797452E-3</v>
      </c>
      <c r="G66" s="6">
        <f t="shared" si="0"/>
        <v>0</v>
      </c>
      <c r="H66" s="1"/>
      <c r="I66" s="1">
        <v>1976</v>
      </c>
      <c r="J66" s="6">
        <f>0.01*'Table A3'!F69</f>
        <v>2.5947445217216036E-2</v>
      </c>
      <c r="K66" s="156">
        <f>$B66*'Table A8'!U67/100</f>
        <v>7.6369724508764635E-3</v>
      </c>
      <c r="L66" s="156">
        <f>($J66-$K66)*('Table A7 (cont.)'!D67+'Table A7 (cont.)'!E67+'Table A7 (cont.)'!F67)/100</f>
        <v>6.9669912306762651E-3</v>
      </c>
      <c r="M66" s="156">
        <f>($J66-$K66)*('Table A7 (cont.)'!C67)/100</f>
        <v>3.3986223546057332E-3</v>
      </c>
      <c r="N66" s="156">
        <f>($J66-$K66)*('Table A7 (cont.)'!B67)/100</f>
        <v>7.9448591810575737E-3</v>
      </c>
      <c r="O66" s="6">
        <f t="shared" si="1"/>
        <v>0</v>
      </c>
    </row>
    <row r="67" spans="1:15" ht="9.75" customHeight="1">
      <c r="A67" s="1">
        <v>1977</v>
      </c>
      <c r="B67" s="6">
        <f>0.01*'Table A2'!F70</f>
        <v>2.2667596757527643E-2</v>
      </c>
      <c r="C67" s="156">
        <f>$B67*'Table A8'!F68/100</f>
        <v>2.9590524922491397E-3</v>
      </c>
      <c r="D67" s="156">
        <f>($B67-$C67)*('Table A7 (cont.)'!D68+'Table A7 (cont.)'!E68+'Table A7 (cont.)'!F68)/100</f>
        <v>7.3060806370073969E-3</v>
      </c>
      <c r="E67" s="156">
        <f>($B67-$C67)*('Table A7 (cont.)'!C68)/100</f>
        <v>3.4567587732400392E-3</v>
      </c>
      <c r="F67" s="156">
        <f>($B67-$C67)*('Table A7 (cont.)'!B68)/100</f>
        <v>8.9457048550310621E-3</v>
      </c>
      <c r="G67" s="6">
        <f t="shared" si="0"/>
        <v>0</v>
      </c>
      <c r="H67" s="1"/>
      <c r="I67" s="1">
        <v>1977</v>
      </c>
      <c r="J67" s="6">
        <f>0.01*'Table A3'!F70</f>
        <v>2.7079323133603866E-2</v>
      </c>
      <c r="K67" s="156">
        <f>$B67*'Table A8'!U68/100</f>
        <v>8.4782946632436327E-3</v>
      </c>
      <c r="L67" s="156">
        <f>($J67-$K67)*('Table A7 (cont.)'!D68+'Table A7 (cont.)'!E68+'Table A7 (cont.)'!F68)/100</f>
        <v>6.8955176042679589E-3</v>
      </c>
      <c r="M67" s="156">
        <f>($J67-$K67)*('Table A7 (cont.)'!C68)/100</f>
        <v>3.2625072400443412E-3</v>
      </c>
      <c r="N67" s="156">
        <f>($J67-$K67)*('Table A7 (cont.)'!B68)/100</f>
        <v>8.4430036260479333E-3</v>
      </c>
      <c r="O67" s="6">
        <f t="shared" si="1"/>
        <v>0</v>
      </c>
    </row>
    <row r="68" spans="1:15" ht="9.75" customHeight="1">
      <c r="A68" s="1">
        <v>1978</v>
      </c>
      <c r="B68" s="6">
        <f>0.01*'Table A2'!F71</f>
        <v>2.2758458534052294E-2</v>
      </c>
      <c r="C68" s="156">
        <f>$B68*'Table A8'!F69/100</f>
        <v>2.6935145972859908E-3</v>
      </c>
      <c r="D68" s="156">
        <f>($B68-$C68)*('Table A7 (cont.)'!D69+'Table A7 (cont.)'!E69+'Table A7 (cont.)'!F69)/100</f>
        <v>7.4660825193753133E-3</v>
      </c>
      <c r="E68" s="156">
        <f>($B68-$C68)*('Table A7 (cont.)'!C69)/100</f>
        <v>3.3914710411073325E-3</v>
      </c>
      <c r="F68" s="156">
        <f>($B68-$C68)*('Table A7 (cont.)'!B69)/100</f>
        <v>9.2073162749237332E-3</v>
      </c>
      <c r="G68" s="6">
        <f t="shared" si="0"/>
        <v>-7.4101359923139931E-8</v>
      </c>
      <c r="H68" s="1"/>
      <c r="I68" s="1">
        <v>1978</v>
      </c>
      <c r="J68" s="6">
        <f>0.01*'Table A3'!F71</f>
        <v>2.6479670026986139E-2</v>
      </c>
      <c r="K68" s="156">
        <f>$B68*'Table A8'!U69/100</f>
        <v>7.8000541738007948E-3</v>
      </c>
      <c r="L68" s="156">
        <f>($J68-$K68)*('Table A7 (cont.)'!D69+'Table A7 (cont.)'!E69+'Table A7 (cont.)'!F69)/100</f>
        <v>6.9506076782285412E-3</v>
      </c>
      <c r="M68" s="156">
        <f>($J68-$K68)*('Table A7 (cont.)'!C69)/100</f>
        <v>3.1573163834763911E-3</v>
      </c>
      <c r="N68" s="156">
        <f>($J68-$K68)*('Table A7 (cont.)'!B69)/100</f>
        <v>8.5716228062421799E-3</v>
      </c>
      <c r="O68" s="6">
        <f t="shared" si="1"/>
        <v>-6.8985238230179213E-8</v>
      </c>
    </row>
    <row r="69" spans="1:15" ht="9.75" customHeight="1">
      <c r="A69" s="1">
        <v>1979</v>
      </c>
      <c r="B69" s="6">
        <f>0.01*'Table A2'!F72</f>
        <v>2.7447906059297141E-2</v>
      </c>
      <c r="C69" s="156">
        <f>$B69*'Table A8'!F70/100</f>
        <v>6.8741176680463447E-3</v>
      </c>
      <c r="D69" s="156">
        <f>($B69-$C69)*('Table A7 (cont.)'!D70+'Table A7 (cont.)'!E70+'Table A7 (cont.)'!F70)/100</f>
        <v>8.022396681420612E-3</v>
      </c>
      <c r="E69" s="156">
        <f>($B69-$C69)*('Table A7 (cont.)'!C70)/100</f>
        <v>2.9240442024586009E-3</v>
      </c>
      <c r="F69" s="156">
        <f>($B69-$C69)*('Table A7 (cont.)'!B70)/100</f>
        <v>9.6206119407023262E-3</v>
      </c>
      <c r="G69" s="6">
        <f t="shared" si="0"/>
        <v>-6.7355666692574256E-6</v>
      </c>
      <c r="H69" s="1"/>
      <c r="I69" s="1">
        <v>1979</v>
      </c>
      <c r="J69" s="6">
        <f>0.01*'Table A3'!F72</f>
        <v>3.4392645702314782E-2</v>
      </c>
      <c r="K69" s="156">
        <f>$B69*'Table A8'!U70/100</f>
        <v>1.3872215268493176E-2</v>
      </c>
      <c r="L69" s="156">
        <f>($J69-$K69)*('Table A7 (cont.)'!D70+'Table A7 (cont.)'!E70+'Table A7 (cont.)'!F70)/100</f>
        <v>8.001590659094197E-3</v>
      </c>
      <c r="M69" s="156">
        <f>($J69-$K69)*('Table A7 (cont.)'!C70)/100</f>
        <v>2.9164607169522459E-3</v>
      </c>
      <c r="N69" s="156">
        <f>($J69-$K69)*('Table A7 (cont.)'!B70)/100</f>
        <v>9.5956609597447756E-3</v>
      </c>
      <c r="O69" s="6">
        <f t="shared" si="1"/>
        <v>-6.7180980303852E-6</v>
      </c>
    </row>
    <row r="70" spans="1:15" ht="9.75" customHeight="1">
      <c r="A70" s="1">
        <v>1980</v>
      </c>
      <c r="B70" s="6">
        <f>0.01*'Table A2'!F73</f>
        <v>2.7687207655503802E-2</v>
      </c>
      <c r="C70" s="156">
        <f>$B70*'Table A8'!F71/100</f>
        <v>6.3462841759276654E-3</v>
      </c>
      <c r="D70" s="156">
        <f>($B70-$C70)*('Table A7 (cont.)'!D71+'Table A7 (cont.)'!E71+'Table A7 (cont.)'!F71)/100</f>
        <v>8.6508640880044296E-3</v>
      </c>
      <c r="E70" s="156">
        <f>($B70-$C70)*('Table A7 (cont.)'!C71)/100</f>
        <v>2.2137443864261846E-3</v>
      </c>
      <c r="F70" s="156">
        <f>($B70-$C70)*('Table A7 (cont.)'!B71)/100</f>
        <v>1.0476315005145523E-2</v>
      </c>
      <c r="G70" s="6">
        <f t="shared" si="0"/>
        <v>0</v>
      </c>
      <c r="H70" s="1"/>
      <c r="I70" s="1">
        <v>1980</v>
      </c>
      <c r="J70" s="6">
        <f>0.01*'Table A3'!F73</f>
        <v>3.4095164790819289E-2</v>
      </c>
      <c r="K70" s="156">
        <f>$B70*'Table A8'!U71/100</f>
        <v>1.3463984644498026E-2</v>
      </c>
      <c r="L70" s="156">
        <f>($J70-$K70)*('Table A7 (cont.)'!D71+'Table A7 (cont.)'!E71+'Table A7 (cont.)'!F71)/100</f>
        <v>8.3631589603781024E-3</v>
      </c>
      <c r="M70" s="156">
        <f>($J70-$K70)*('Table A7 (cont.)'!C71)/100</f>
        <v>2.140121034498605E-3</v>
      </c>
      <c r="N70" s="156">
        <f>($J70-$K70)*('Table A7 (cont.)'!B71)/100</f>
        <v>1.0127900151444555E-2</v>
      </c>
      <c r="O70" s="6">
        <f t="shared" si="1"/>
        <v>0</v>
      </c>
    </row>
    <row r="71" spans="1:15" ht="9.75" customHeight="1">
      <c r="A71" s="1">
        <v>1981</v>
      </c>
      <c r="B71" s="6">
        <f>0.01*'Table A2'!F74</f>
        <v>2.7223019788246351E-2</v>
      </c>
      <c r="C71" s="156">
        <f>$B71*'Table A8'!F72/100</f>
        <v>5.8879332938451294E-3</v>
      </c>
      <c r="D71" s="156">
        <f>($B71-$C71)*('Table A7 (cont.)'!D72+'Table A7 (cont.)'!E72+'Table A7 (cont.)'!F72)/100</f>
        <v>9.5392507296998223E-3</v>
      </c>
      <c r="E71" s="156">
        <f>($B71-$C71)*('Table A7 (cont.)'!C72)/100</f>
        <v>9.7917704255009726E-4</v>
      </c>
      <c r="F71" s="156">
        <f>($B71-$C71)*('Table A7 (cont.)'!B72)/100</f>
        <v>1.0816658722151297E-2</v>
      </c>
      <c r="G71" s="6">
        <f t="shared" si="0"/>
        <v>0</v>
      </c>
      <c r="H71" s="1"/>
      <c r="I71" s="1">
        <v>1981</v>
      </c>
      <c r="J71" s="6">
        <f>0.01*'Table A3'!F74</f>
        <v>3.5661926882342106E-2</v>
      </c>
      <c r="K71" s="156">
        <f>$B71*'Table A8'!U72/100</f>
        <v>1.4118359483496884E-2</v>
      </c>
      <c r="L71" s="156">
        <f>($J71-$K71)*('Table A7 (cont.)'!D72+'Table A7 (cont.)'!E72+'Table A7 (cont.)'!F72)/100</f>
        <v>9.6324658015190905E-3</v>
      </c>
      <c r="M71" s="156">
        <f>($J71-$K71)*('Table A7 (cont.)'!C72)/100</f>
        <v>9.8874530539708465E-4</v>
      </c>
      <c r="N71" s="156">
        <f>($J71-$K71)*('Table A7 (cont.)'!B72)/100</f>
        <v>1.0922356291929043E-2</v>
      </c>
      <c r="O71" s="6">
        <f t="shared" si="1"/>
        <v>0</v>
      </c>
    </row>
    <row r="72" spans="1:15" ht="9.75" customHeight="1">
      <c r="A72" s="1">
        <v>1982</v>
      </c>
      <c r="B72" s="6">
        <f>0.01*'Table A2'!F75</f>
        <v>3.2823450408407451E-2</v>
      </c>
      <c r="C72" s="156">
        <f>$B72*'Table A8'!F73/100</f>
        <v>9.3832446311037255E-3</v>
      </c>
      <c r="D72" s="156">
        <f>($B72-$C72)*('Table A7 (cont.)'!D73+'Table A7 (cont.)'!E73+'Table A7 (cont.)'!F73)/100</f>
        <v>1.0422391689741352E-2</v>
      </c>
      <c r="E72" s="156">
        <f>($B72-$C72)*('Table A7 (cont.)'!C73)/100</f>
        <v>1.8685913108321512E-3</v>
      </c>
      <c r="F72" s="156">
        <f>($B72-$C72)*('Table A7 (cont.)'!B73)/100</f>
        <v>1.1149278078494433E-2</v>
      </c>
      <c r="G72" s="6">
        <f t="shared" ref="G72:G94" si="2">SUM(C72:F72)-B72</f>
        <v>5.5301764209647608E-8</v>
      </c>
      <c r="H72" s="1"/>
      <c r="I72" s="1">
        <v>1982</v>
      </c>
      <c r="J72" s="6">
        <f>0.01*'Table A3'!F75</f>
        <v>4.1757694436480149E-2</v>
      </c>
      <c r="K72" s="156">
        <f>$B72*'Table A8'!U73/100</f>
        <v>1.7543487740463212E-2</v>
      </c>
      <c r="L72" s="156">
        <f>($J72-$K72)*('Table A7 (cont.)'!D73+'Table A7 (cont.)'!E73+'Table A7 (cont.)'!F73)/100</f>
        <v>1.07665414305623E-2</v>
      </c>
      <c r="M72" s="156">
        <f>($J72-$K72)*('Table A7 (cont.)'!C73)/100</f>
        <v>1.9302926203267972E-3</v>
      </c>
      <c r="N72" s="156">
        <f>($J72-$K72)*('Table A7 (cont.)'!B73)/100</f>
        <v>1.1517429772968865E-2</v>
      </c>
      <c r="O72" s="6">
        <f t="shared" ref="O72:O94" si="3">SUM(K72:N72)-J72</f>
        <v>5.7127841027182491E-8</v>
      </c>
    </row>
    <row r="73" spans="1:15" ht="9.75" customHeight="1">
      <c r="A73" s="1">
        <v>1983</v>
      </c>
      <c r="B73" s="6">
        <f>0.01*'Table A2'!F76</f>
        <v>3.5414063667141962E-2</v>
      </c>
      <c r="C73" s="156">
        <f>$B73*'Table A8'!F74/100</f>
        <v>1.0840998785029834E-2</v>
      </c>
      <c r="D73" s="156">
        <f>($B73-$C73)*('Table A7 (cont.)'!D74+'Table A7 (cont.)'!E74+'Table A7 (cont.)'!F74)/100</f>
        <v>9.2651897503972652E-3</v>
      </c>
      <c r="E73" s="156">
        <f>($B73-$C73)*('Table A7 (cont.)'!C74)/100</f>
        <v>2.975110654921947E-3</v>
      </c>
      <c r="F73" s="156">
        <f>($B73-$C73)*('Table A7 (cont.)'!B74)/100</f>
        <v>1.2332710812212837E-2</v>
      </c>
      <c r="G73" s="6">
        <f t="shared" si="2"/>
        <v>-5.3664580078327528E-8</v>
      </c>
      <c r="H73" s="1"/>
      <c r="I73" s="1">
        <v>1983</v>
      </c>
      <c r="J73" s="6">
        <f>0.01*'Table A3'!F76</f>
        <v>4.6208721299842916E-2</v>
      </c>
      <c r="K73" s="156">
        <f>$B73*'Table A8'!U74/100</f>
        <v>2.0085038679935142E-2</v>
      </c>
      <c r="L73" s="156">
        <f>($J73-$K73)*('Table A7 (cont.)'!D74+'Table A7 (cont.)'!E74+'Table A7 (cont.)'!F74)/100</f>
        <v>9.8498448449055066E-3</v>
      </c>
      <c r="M73" s="156">
        <f>($J73-$K73)*('Table A7 (cont.)'!C74)/100</f>
        <v>3.1628470799693973E-3</v>
      </c>
      <c r="N73" s="156">
        <f>($J73-$K73)*('Table A7 (cont.)'!B74)/100</f>
        <v>1.3110933644092555E-2</v>
      </c>
      <c r="O73" s="6">
        <f t="shared" si="3"/>
        <v>-5.7050940312219911E-8</v>
      </c>
    </row>
    <row r="74" spans="1:15" ht="9.75" customHeight="1">
      <c r="A74" s="1">
        <v>1984</v>
      </c>
      <c r="B74" s="6">
        <f>0.01*'Table A2'!F77</f>
        <v>3.8673054887381736E-2</v>
      </c>
      <c r="C74" s="156">
        <f>$B74*'Table A8'!F75/100</f>
        <v>1.2043167493777091E-2</v>
      </c>
      <c r="D74" s="156">
        <f>($B74-$C74)*('Table A7 (cont.)'!D75+'Table A7 (cont.)'!E75+'Table A7 (cont.)'!F75)/100</f>
        <v>9.060122471191116E-3</v>
      </c>
      <c r="E74" s="156">
        <f>($B74-$C74)*('Table A7 (cont.)'!C75)/100</f>
        <v>3.2248652023403501E-3</v>
      </c>
      <c r="F74" s="156">
        <f>($B74-$C74)*('Table A7 (cont.)'!B75)/100</f>
        <v>1.4344899720073181E-2</v>
      </c>
      <c r="G74" s="6">
        <f t="shared" si="2"/>
        <v>0</v>
      </c>
      <c r="H74" s="1"/>
      <c r="I74" s="1">
        <v>1984</v>
      </c>
      <c r="J74" s="6">
        <f>0.01*'Table A3'!F77</f>
        <v>4.9811033091065014E-2</v>
      </c>
      <c r="K74" s="156">
        <f>$B74*'Table A8'!U75/100</f>
        <v>2.1468509529624317E-2</v>
      </c>
      <c r="L74" s="156">
        <f>($J74-$K74)*('Table A7 (cont.)'!D75+'Table A7 (cont.)'!E75+'Table A7 (cont.)'!F75)/100</f>
        <v>9.6428021198069966E-3</v>
      </c>
      <c r="M74" s="156">
        <f>($J74-$K74)*('Table A7 (cont.)'!C75)/100</f>
        <v>3.4322645315335481E-3</v>
      </c>
      <c r="N74" s="156">
        <f>($J74-$K74)*('Table A7 (cont.)'!B75)/100</f>
        <v>1.5267456910100152E-2</v>
      </c>
      <c r="O74" s="6">
        <f t="shared" si="3"/>
        <v>0</v>
      </c>
    </row>
    <row r="75" spans="1:15" ht="9.75" customHeight="1">
      <c r="A75" s="1">
        <v>1985</v>
      </c>
      <c r="B75" s="6">
        <f>0.01*'Table A2'!F78</f>
        <v>4.0709515097490545E-2</v>
      </c>
      <c r="C75" s="156">
        <f>$B75*'Table A8'!F76/100</f>
        <v>1.3580989701614254E-2</v>
      </c>
      <c r="D75" s="156">
        <f>($B75-$C75)*('Table A7 (cont.)'!D76+'Table A7 (cont.)'!E76+'Table A7 (cont.)'!F76)/100</f>
        <v>1.0427575343191728E-2</v>
      </c>
      <c r="E75" s="156">
        <f>($B75-$C75)*('Table A7 (cont.)'!C76)/100</f>
        <v>4.2018251435462636E-3</v>
      </c>
      <c r="F75" s="156">
        <f>($B75-$C75)*('Table A7 (cont.)'!B76)/100</f>
        <v>1.2499031619207158E-2</v>
      </c>
      <c r="G75" s="6">
        <f t="shared" si="2"/>
        <v>-9.3289931141216087E-8</v>
      </c>
      <c r="H75" s="1"/>
      <c r="I75" s="1">
        <v>1985</v>
      </c>
      <c r="J75" s="6">
        <f>0.01*'Table A3'!F78</f>
        <v>5.3180289093396171E-2</v>
      </c>
      <c r="K75" s="156">
        <f>$B75*'Table A8'!U76/100</f>
        <v>2.3846097482806736E-2</v>
      </c>
      <c r="L75" s="156">
        <f>($J75-$K75)*('Table A7 (cont.)'!D76+'Table A7 (cont.)'!E76+'Table A7 (cont.)'!F76)/100</f>
        <v>1.1275382229125526E-2</v>
      </c>
      <c r="M75" s="156">
        <f>($J75-$K75)*('Table A7 (cont.)'!C76)/100</f>
        <v>4.5434516648558574E-3</v>
      </c>
      <c r="N75" s="156">
        <f>($J75-$K75)*('Table A7 (cont.)'!B76)/100</f>
        <v>1.3515256841802825E-2</v>
      </c>
      <c r="O75" s="6">
        <f t="shared" si="3"/>
        <v>-1.0087480523113257E-7</v>
      </c>
    </row>
    <row r="76" spans="1:15" ht="9.75" customHeight="1">
      <c r="A76" s="1">
        <v>1986</v>
      </c>
      <c r="B76" s="6">
        <f>0.01*'Table A2'!F79</f>
        <v>4.8919275208926756E-2</v>
      </c>
      <c r="C76" s="156">
        <f>$B76*'Table A8'!F77/100</f>
        <v>2.3641839880465393E-2</v>
      </c>
      <c r="D76" s="156">
        <f>($B76-$C76)*('Table A7 (cont.)'!D77+'Table A7 (cont.)'!E77+'Table A7 (cont.)'!F77)/100</f>
        <v>9.1418614691432774E-3</v>
      </c>
      <c r="E76" s="156">
        <f>($B76-$C76)*('Table A7 (cont.)'!C77)/100</f>
        <v>3.6962105082956366E-3</v>
      </c>
      <c r="F76" s="156">
        <f>($B76-$C76)*('Table A7 (cont.)'!B77)/100</f>
        <v>1.2439454349225441E-2</v>
      </c>
      <c r="G76" s="6">
        <f t="shared" si="2"/>
        <v>9.0998202993686217E-8</v>
      </c>
      <c r="H76" s="1"/>
      <c r="I76" s="1">
        <v>1986</v>
      </c>
      <c r="J76" s="6">
        <f>0.01*'Table A3'!F79</f>
        <v>7.3978961510816968E-2</v>
      </c>
      <c r="K76" s="156">
        <f>$B76*'Table A8'!U77/100</f>
        <v>3.7112354207368616E-2</v>
      </c>
      <c r="L76" s="156">
        <f>($J76-$K76)*('Table A7 (cont.)'!D77+'Table A7 (cont.)'!E77+'Table A7 (cont.)'!F77)/100</f>
        <v>1.3333212504590972E-2</v>
      </c>
      <c r="M76" s="156">
        <f>($J76-$K76)*('Table A7 (cont.)'!C77)/100</f>
        <v>5.3908452162780797E-3</v>
      </c>
      <c r="N76" s="156">
        <f>($J76-$K76)*('Table A7 (cont.)'!B77)/100</f>
        <v>1.8142682301542732E-2</v>
      </c>
      <c r="O76" s="6">
        <f t="shared" si="3"/>
        <v>1.3271896343036715E-7</v>
      </c>
    </row>
    <row r="77" spans="1:15" ht="9.75" customHeight="1">
      <c r="A77" s="1">
        <v>1987</v>
      </c>
      <c r="B77" s="6">
        <f>0.01*'Table A2'!F80</f>
        <v>4.2452021853704197E-2</v>
      </c>
      <c r="C77" s="156">
        <f>$B77*'Table A8'!F78/100</f>
        <v>7.007363779279999E-3</v>
      </c>
      <c r="D77" s="156">
        <f>($B77-$C77)*('Table A7 (cont.)'!D78+'Table A7 (cont.)'!E78+'Table A7 (cont.)'!F78)/100</f>
        <v>9.0809265820882782E-3</v>
      </c>
      <c r="E77" s="156">
        <f>($B77-$C77)*('Table A7 (cont.)'!C78)/100</f>
        <v>7.8144834375060233E-3</v>
      </c>
      <c r="F77" s="156">
        <f>($B77-$C77)*('Table A7 (cont.)'!B78)/100</f>
        <v>1.854920266585618E-2</v>
      </c>
      <c r="G77" s="6">
        <f t="shared" si="2"/>
        <v>-4.5388973718418768E-8</v>
      </c>
      <c r="H77" s="1"/>
      <c r="I77" s="1">
        <v>1987</v>
      </c>
      <c r="J77" s="6">
        <f>0.01*'Table A3'!F80</f>
        <v>4.8990274086337278E-2</v>
      </c>
      <c r="K77" s="156">
        <f>$B77*'Table A8'!U78/100</f>
        <v>1.5003686717796833E-2</v>
      </c>
      <c r="L77" s="156">
        <f>($J77-$K77)*('Table A7 (cont.)'!D78+'Table A7 (cont.)'!E78+'Table A7 (cont.)'!F78)/100</f>
        <v>8.7073686540128474E-3</v>
      </c>
      <c r="M77" s="156">
        <f>($J77-$K77)*('Table A7 (cont.)'!C78)/100</f>
        <v>7.4930226024792941E-3</v>
      </c>
      <c r="N77" s="156">
        <f>($J77-$K77)*('Table A7 (cont.)'!B78)/100</f>
        <v>1.7786152590220063E-2</v>
      </c>
      <c r="O77" s="6">
        <f t="shared" si="3"/>
        <v>-4.352182823852413E-8</v>
      </c>
    </row>
    <row r="78" spans="1:15" ht="9.75" customHeight="1">
      <c r="A78" s="1">
        <v>1988</v>
      </c>
      <c r="B78" s="6">
        <f>0.01*'Table A2'!F81</f>
        <v>6.0999488667388316E-2</v>
      </c>
      <c r="C78" s="156">
        <f>$B78*'Table A8'!F79/100</f>
        <v>1.1453179085704786E-2</v>
      </c>
      <c r="D78" s="156">
        <f>($B78-$C78)*('Table A7 (cont.)'!D79+'Table A7 (cont.)'!E79+'Table A7 (cont.)'!F79)/100</f>
        <v>1.2300325040832148E-2</v>
      </c>
      <c r="E78" s="156">
        <f>($B78-$C78)*('Table A7 (cont.)'!C79)/100</f>
        <v>1.3267438704651031E-2</v>
      </c>
      <c r="F78" s="156">
        <f>($B78-$C78)*('Table A7 (cont.)'!B79)/100</f>
        <v>2.3978504650881222E-2</v>
      </c>
      <c r="G78" s="6">
        <f t="shared" si="2"/>
        <v>-4.1185319127334807E-8</v>
      </c>
      <c r="H78" s="1"/>
      <c r="I78" s="1">
        <v>1988</v>
      </c>
      <c r="J78" s="6">
        <f>0.01*'Table A3'!F81</f>
        <v>6.7990305904861006E-2</v>
      </c>
      <c r="K78" s="156">
        <f>$B78*'Table A8'!U79/100</f>
        <v>2.0224214974853067E-2</v>
      </c>
      <c r="L78" s="156">
        <f>($J78-$K78)*('Table A7 (cont.)'!D79+'Table A7 (cont.)'!E79+'Table A7 (cont.)'!F79)/100</f>
        <v>1.1858369459392502E-2</v>
      </c>
      <c r="M78" s="156">
        <f>($J78-$K78)*('Table A7 (cont.)'!C79)/100</f>
        <v>1.279073434379357E-2</v>
      </c>
      <c r="N78" s="156">
        <f>($J78-$K78)*('Table A7 (cont.)'!B79)/100</f>
        <v>2.3116947421307675E-2</v>
      </c>
      <c r="O78" s="6">
        <f t="shared" si="3"/>
        <v>-3.9705514195964575E-8</v>
      </c>
    </row>
    <row r="79" spans="1:15" ht="9.75" customHeight="1">
      <c r="A79" s="1">
        <v>1989</v>
      </c>
      <c r="B79" s="6">
        <f>0.01*'Table A2'!F82</f>
        <v>5.4703204788940356E-2</v>
      </c>
      <c r="C79" s="156">
        <f>$B79*'Table A8'!F80/100</f>
        <v>9.4100944802710945E-3</v>
      </c>
      <c r="D79" s="156">
        <f>($B79-$C79)*('Table A7 (cont.)'!D80+'Table A7 (cont.)'!E80+'Table A7 (cont.)'!F80)/100</f>
        <v>1.2641936063609851E-2</v>
      </c>
      <c r="E79" s="156">
        <f>($B79-$C79)*('Table A7 (cont.)'!C80)/100</f>
        <v>1.2970787279245465E-2</v>
      </c>
      <c r="F79" s="156">
        <f>($B79-$C79)*('Table A7 (cont.)'!B80)/100</f>
        <v>1.9680386965813944E-2</v>
      </c>
      <c r="G79" s="6">
        <f t="shared" si="2"/>
        <v>0</v>
      </c>
      <c r="H79" s="1"/>
      <c r="I79" s="1">
        <v>1989</v>
      </c>
      <c r="J79" s="6">
        <f>0.01*'Table A3'!F82</f>
        <v>5.999407496887639E-2</v>
      </c>
      <c r="K79" s="156">
        <f>$B79*'Table A8'!U80/100</f>
        <v>1.6475983193642504E-2</v>
      </c>
      <c r="L79" s="156">
        <f>($J79-$K79)*('Table A7 (cont.)'!D80+'Table A7 (cont.)'!E80+'Table A7 (cont.)'!F80)/100</f>
        <v>1.2146503741596903E-2</v>
      </c>
      <c r="M79" s="156">
        <f>($J79-$K79)*('Table A7 (cont.)'!C80)/100</f>
        <v>1.2462467412117643E-2</v>
      </c>
      <c r="N79" s="156">
        <f>($J79-$K79)*('Table A7 (cont.)'!B80)/100</f>
        <v>1.8909120621519337E-2</v>
      </c>
      <c r="O79" s="6">
        <f t="shared" si="3"/>
        <v>0</v>
      </c>
    </row>
    <row r="80" spans="1:15" ht="9.75" customHeight="1">
      <c r="A80" s="1">
        <v>1990</v>
      </c>
      <c r="B80" s="6">
        <f>0.01*'Table A2'!F83</f>
        <v>5.3985926784496485E-2</v>
      </c>
      <c r="C80" s="156">
        <f>$B80*'Table A8'!F81/100</f>
        <v>6.6345801475946728E-3</v>
      </c>
      <c r="D80" s="156">
        <f>($B80-$C80)*('Table A7 (cont.)'!D81+'Table A7 (cont.)'!E81+'Table A7 (cont.)'!F81)/100</f>
        <v>1.270481034854349E-2</v>
      </c>
      <c r="E80" s="156">
        <f>($B80-$C80)*('Table A7 (cont.)'!C81)/100</f>
        <v>1.2987498340897529E-2</v>
      </c>
      <c r="F80" s="156">
        <f>($B80-$C80)*('Table A7 (cont.)'!B81)/100</f>
        <v>2.1659000390931979E-2</v>
      </c>
      <c r="G80" s="6">
        <f t="shared" si="2"/>
        <v>-3.7556528817428436E-8</v>
      </c>
      <c r="H80" s="1"/>
      <c r="I80" s="1">
        <v>1990</v>
      </c>
      <c r="J80" s="6">
        <f>0.01*'Table A3'!F83</f>
        <v>5.8245139041904224E-2</v>
      </c>
      <c r="K80" s="156">
        <f>$B80*'Table A8'!U81/100</f>
        <v>1.262796757049673E-2</v>
      </c>
      <c r="L80" s="156">
        <f>($J80-$K80)*('Table A7 (cont.)'!D81+'Table A7 (cont.)'!E81+'Table A7 (cont.)'!F81)/100</f>
        <v>1.2239514889098434E-2</v>
      </c>
      <c r="M80" s="156">
        <f>($J80-$K80)*('Table A7 (cont.)'!C81)/100</f>
        <v>1.2511849839126499E-2</v>
      </c>
      <c r="N80" s="156">
        <f>($J80-$K80)*('Table A7 (cont.)'!B81)/100</f>
        <v>2.0865770562107758E-2</v>
      </c>
      <c r="O80" s="6">
        <f t="shared" si="3"/>
        <v>-3.618107480979349E-8</v>
      </c>
    </row>
    <row r="81" spans="1:15" ht="9.75" customHeight="1">
      <c r="A81" s="1">
        <v>1991</v>
      </c>
      <c r="B81" s="6">
        <f>0.01*'Table A2'!F84</f>
        <v>4.6662719309980977E-2</v>
      </c>
      <c r="C81" s="156">
        <f>$B81*'Table A8'!F82/100</f>
        <v>4.3317235221396223E-3</v>
      </c>
      <c r="D81" s="156">
        <f>($B81-$C81)*('Table A7 (cont.)'!D82+'Table A7 (cont.)'!E82+'Table A7 (cont.)'!F82)/100</f>
        <v>1.1667439414630689E-2</v>
      </c>
      <c r="E81" s="156">
        <f>($B81-$C81)*('Table A7 (cont.)'!C82)/100</f>
        <v>1.2383049636226369E-2</v>
      </c>
      <c r="F81" s="156">
        <f>($B81-$C81)*('Table A7 (cont.)'!B82)/100</f>
        <v>1.828053881418281E-2</v>
      </c>
      <c r="G81" s="6">
        <f t="shared" si="2"/>
        <v>3.2077198515445549E-8</v>
      </c>
      <c r="H81" s="1"/>
      <c r="I81" s="1">
        <v>1991</v>
      </c>
      <c r="J81" s="6">
        <f>0.01*'Table A3'!F84</f>
        <v>5.1228214941781251E-2</v>
      </c>
      <c r="K81" s="156">
        <f>$B81*'Table A8'!U82/100</f>
        <v>1.002789648473743E-2</v>
      </c>
      <c r="L81" s="156">
        <f>($J81-$K81)*('Table A7 (cont.)'!D82+'Table A7 (cont.)'!E82+'Table A7 (cont.)'!F82)/100</f>
        <v>1.135579757845244E-2</v>
      </c>
      <c r="M81" s="156">
        <f>($J81-$K81)*('Table A7 (cont.)'!C82)/100</f>
        <v>1.2052293573222451E-2</v>
      </c>
      <c r="N81" s="156">
        <f>($J81-$K81)*('Table A7 (cont.)'!B82)/100</f>
        <v>1.7792258525773014E-2</v>
      </c>
      <c r="O81" s="6">
        <f t="shared" si="3"/>
        <v>3.1220404088372344E-8</v>
      </c>
    </row>
    <row r="82" spans="1:15" ht="9.75" customHeight="1">
      <c r="A82" s="1">
        <v>1992</v>
      </c>
      <c r="B82" s="6">
        <f>0.01*'Table A2'!F85</f>
        <v>5.6669144449461258E-2</v>
      </c>
      <c r="C82" s="156">
        <f>$B82*'Table A8'!F83/100</f>
        <v>6.151788010054309E-3</v>
      </c>
      <c r="D82" s="156">
        <f>($B82-$C82)*('Table A7 (cont.)'!D83+'Table A7 (cont.)'!E83+'Table A7 (cont.)'!F83)/100</f>
        <v>9.7392939262222894E-3</v>
      </c>
      <c r="E82" s="156">
        <f>($B82-$C82)*('Table A7 (cont.)'!C83)/100</f>
        <v>1.3922943257197179E-2</v>
      </c>
      <c r="F82" s="156">
        <f>($B82-$C82)*('Table A7 (cont.)'!B83)/100</f>
        <v>2.6855119255987474E-2</v>
      </c>
      <c r="G82" s="6">
        <f t="shared" si="2"/>
        <v>0</v>
      </c>
      <c r="H82" s="1"/>
      <c r="I82" s="1">
        <v>1992</v>
      </c>
      <c r="J82" s="6">
        <f>0.01*'Table A3'!F85</f>
        <v>6.0315047247453797E-2</v>
      </c>
      <c r="K82" s="156">
        <f>$B82*'Table A8'!U83/100</f>
        <v>1.145736808055787E-2</v>
      </c>
      <c r="L82" s="156">
        <f>($J82-$K82)*('Table A7 (cont.)'!D83+'Table A7 (cont.)'!E83+'Table A7 (cont.)'!F83)/100</f>
        <v>9.419323010898489E-3</v>
      </c>
      <c r="M82" s="156">
        <f>($J82-$K82)*('Table A7 (cont.)'!C83)/100</f>
        <v>1.3465524379426979E-2</v>
      </c>
      <c r="N82" s="156">
        <f>($J82-$K82)*('Table A7 (cont.)'!B83)/100</f>
        <v>2.5972831776570456E-2</v>
      </c>
      <c r="O82" s="6">
        <f t="shared" si="3"/>
        <v>0</v>
      </c>
    </row>
    <row r="83" spans="1:15" ht="9.75" customHeight="1">
      <c r="A83" s="1">
        <v>1993</v>
      </c>
      <c r="B83" s="6">
        <f>0.01*'Table A2'!F86</f>
        <v>5.2709349326827103E-2</v>
      </c>
      <c r="C83" s="156">
        <f>$B83*'Table A8'!F84/100</f>
        <v>7.2862166280887129E-3</v>
      </c>
      <c r="D83" s="156">
        <f>($B83-$C83)*('Table A7 (cont.)'!D84+'Table A7 (cont.)'!E84+'Table A7 (cont.)'!F84)/100</f>
        <v>8.6961588103623751E-3</v>
      </c>
      <c r="E83" s="156">
        <f>($B83-$C83)*('Table A7 (cont.)'!C84)/100</f>
        <v>1.3525506177633529E-2</v>
      </c>
      <c r="F83" s="156">
        <f>($B83-$C83)*('Table A7 (cont.)'!B84)/100</f>
        <v>2.3201467710742493E-2</v>
      </c>
      <c r="G83" s="6">
        <f t="shared" si="2"/>
        <v>0</v>
      </c>
      <c r="H83" s="1"/>
      <c r="I83" s="1">
        <v>1993</v>
      </c>
      <c r="J83" s="6">
        <f>0.01*'Table A3'!F86</f>
        <v>5.7306914890393447E-2</v>
      </c>
      <c r="K83" s="156">
        <f>$B83*'Table A8'!U84/100</f>
        <v>1.3305885201231542E-2</v>
      </c>
      <c r="L83" s="156">
        <f>($J83-$K83)*('Table A7 (cont.)'!D84+'Table A7 (cont.)'!E84+'Table A7 (cont.)'!F84)/100</f>
        <v>8.4239003182413567E-3</v>
      </c>
      <c r="M83" s="156">
        <f>($J83-$K83)*('Table A7 (cont.)'!C84)/100</f>
        <v>1.3102050949020637E-2</v>
      </c>
      <c r="N83" s="156">
        <f>($J83-$K83)*('Table A7 (cont.)'!B84)/100</f>
        <v>2.2475078421899917E-2</v>
      </c>
      <c r="O83" s="6">
        <f t="shared" si="3"/>
        <v>0</v>
      </c>
    </row>
    <row r="84" spans="1:15" ht="9.75" customHeight="1">
      <c r="A84" s="1">
        <v>1994</v>
      </c>
      <c r="B84" s="6">
        <f>0.01*'Table A2'!F87</f>
        <v>5.1760269187222381E-2</v>
      </c>
      <c r="C84" s="156">
        <f>$B84*'Table A8'!F85/100</f>
        <v>6.3470776188537551E-3</v>
      </c>
      <c r="D84" s="156">
        <f>($B84-$C84)*('Table A7 (cont.)'!D85+'Table A7 (cont.)'!E85+'Table A7 (cont.)'!F85)/100</f>
        <v>8.9125902978966654E-3</v>
      </c>
      <c r="E84" s="156">
        <f>($B84-$C84)*('Table A7 (cont.)'!C85)/100</f>
        <v>1.6314626318444925E-2</v>
      </c>
      <c r="F84" s="156">
        <f>($B84-$C84)*('Table A7 (cont.)'!B85)/100</f>
        <v>2.0185974952027036E-2</v>
      </c>
      <c r="G84" s="6">
        <f t="shared" si="2"/>
        <v>0</v>
      </c>
      <c r="H84" s="1"/>
      <c r="I84" s="1">
        <v>1994</v>
      </c>
      <c r="J84" s="6">
        <f>0.01*'Table A3'!F87</f>
        <v>5.7039958392342771E-2</v>
      </c>
      <c r="K84" s="156">
        <f>$B84*'Table A8'!U85/100</f>
        <v>1.3119991842561353E-2</v>
      </c>
      <c r="L84" s="156">
        <f>($J84-$K84)*('Table A7 (cont.)'!D85+'Table A7 (cont.)'!E85+'Table A7 (cont.)'!F85)/100</f>
        <v>8.6195366200198034E-3</v>
      </c>
      <c r="M84" s="156">
        <f>($J84-$K84)*('Table A7 (cont.)'!C85)/100</f>
        <v>1.5778187293873668E-2</v>
      </c>
      <c r="N84" s="156">
        <f>($J84-$K84)*('Table A7 (cont.)'!B85)/100</f>
        <v>1.9522242635887945E-2</v>
      </c>
      <c r="O84" s="6">
        <f t="shared" si="3"/>
        <v>0</v>
      </c>
    </row>
    <row r="85" spans="1:15" ht="9.75" customHeight="1">
      <c r="A85" s="1">
        <v>1995</v>
      </c>
      <c r="B85" s="6">
        <f>0.01*'Table A2'!F88</f>
        <v>5.5820000000000002E-2</v>
      </c>
      <c r="C85" s="156">
        <f>$B85*'Table A8'!F86/100</f>
        <v>7.658504E-3</v>
      </c>
      <c r="D85" s="156">
        <f>($B85-$C85)*('Table A7 (cont.)'!D86+'Table A7 (cont.)'!E86+'Table A7 (cont.)'!F86)/100</f>
        <v>8.866675091131997E-3</v>
      </c>
      <c r="E85" s="156">
        <f>($B85-$C85)*('Table A7 (cont.)'!C86)/100</f>
        <v>1.6852587229260318E-2</v>
      </c>
      <c r="F85" s="156">
        <f>($B85-$C85)*('Table A7 (cont.)'!B86)/100</f>
        <v>2.2442233679607678E-2</v>
      </c>
      <c r="G85" s="6">
        <f t="shared" si="2"/>
        <v>0</v>
      </c>
      <c r="H85" s="1"/>
      <c r="I85" s="1">
        <v>1995</v>
      </c>
      <c r="J85" s="6">
        <f>0.01*'Table A3'!F88</f>
        <v>6.2060000000000004E-2</v>
      </c>
      <c r="K85" s="156">
        <f>$B85*'Table A8'!U86/100</f>
        <v>1.5037908000000003E-2</v>
      </c>
      <c r="L85" s="156">
        <f>($J85-$K85)*('Table A7 (cont.)'!D86+'Table A7 (cont.)'!E86+'Table A7 (cont.)'!F86)/100</f>
        <v>8.656907415610952E-3</v>
      </c>
      <c r="M85" s="156">
        <f>($J85-$K85)*('Table A7 (cont.)'!C86)/100</f>
        <v>1.6453888955864325E-2</v>
      </c>
      <c r="N85" s="156">
        <f>($J85-$K85)*('Table A7 (cont.)'!B86)/100</f>
        <v>2.1911295628524723E-2</v>
      </c>
      <c r="O85" s="6">
        <f t="shared" si="3"/>
        <v>0</v>
      </c>
    </row>
    <row r="86" spans="1:15" ht="9.75" customHeight="1">
      <c r="A86" s="1">
        <v>1996</v>
      </c>
      <c r="B86" s="6">
        <f>0.01*'Table A2'!F89</f>
        <v>6.3469999999999999E-2</v>
      </c>
      <c r="C86" s="156">
        <f>$B86*'Table A8'!F87/100</f>
        <v>1.2732081999999999E-2</v>
      </c>
      <c r="D86" s="156">
        <f>($B86-$C86)*('Table A7 (cont.)'!D87+'Table A7 (cont.)'!E87+'Table A7 (cont.)'!F87)/100</f>
        <v>8.8713537607361965E-3</v>
      </c>
      <c r="E86" s="156">
        <f>($B86-$C86)*('Table A7 (cont.)'!C87)/100</f>
        <v>1.7530002548261758E-2</v>
      </c>
      <c r="F86" s="156">
        <f>($B86-$C86)*('Table A7 (cont.)'!B87)/100</f>
        <v>2.4336561691002047E-2</v>
      </c>
      <c r="G86" s="6">
        <f t="shared" si="2"/>
        <v>0</v>
      </c>
      <c r="H86" s="1"/>
      <c r="I86" s="1">
        <v>1996</v>
      </c>
      <c r="J86" s="6">
        <f>0.01*'Table A3'!F89</f>
        <v>7.2400000000000006E-2</v>
      </c>
      <c r="K86" s="156">
        <f>$B86*'Table A8'!U87/100</f>
        <v>2.2246235E-2</v>
      </c>
      <c r="L86" s="156">
        <f>($J86-$K86)*('Table A7 (cont.)'!D87+'Table A7 (cont.)'!E87+'Table A7 (cont.)'!F87)/100</f>
        <v>8.7692165797546035E-3</v>
      </c>
      <c r="M86" s="156">
        <f>($J86-$K86)*('Table A7 (cont.)'!C87)/100</f>
        <v>1.7328177089468304E-2</v>
      </c>
      <c r="N86" s="156">
        <f>($J86-$K86)*('Table A7 (cont.)'!B87)/100</f>
        <v>2.4056371330777097E-2</v>
      </c>
      <c r="O86" s="6">
        <f t="shared" si="3"/>
        <v>0</v>
      </c>
    </row>
    <row r="87" spans="1:15" ht="9.75" customHeight="1">
      <c r="A87" s="1">
        <v>1997</v>
      </c>
      <c r="B87" s="6">
        <f>0.01*'Table A2'!F90</f>
        <v>7.1459999999999996E-2</v>
      </c>
      <c r="C87" s="156">
        <f>$B87*'Table A8'!F88/100</f>
        <v>1.6900289999999998E-2</v>
      </c>
      <c r="D87" s="156">
        <f>($B87-$C87)*('Table A7 (cont.)'!D88+'Table A7 (cont.)'!E88+'Table A7 (cont.)'!F88)/100</f>
        <v>8.8994936803278666E-3</v>
      </c>
      <c r="E87" s="156">
        <f>($B87-$C87)*('Table A7 (cont.)'!C88)/100</f>
        <v>1.8190296756147539E-2</v>
      </c>
      <c r="F87" s="156">
        <f>($B87-$C87)*('Table A7 (cont.)'!B88)/100</f>
        <v>2.7469919563524584E-2</v>
      </c>
      <c r="G87" s="6">
        <f t="shared" si="2"/>
        <v>0</v>
      </c>
      <c r="H87" s="1"/>
      <c r="I87" s="1">
        <v>1997</v>
      </c>
      <c r="J87" s="6">
        <f>0.01*'Table A3'!F90</f>
        <v>8.1850000000000006E-2</v>
      </c>
      <c r="K87" s="156">
        <f>$B87*'Table A8'!U88/100</f>
        <v>2.779794E-2</v>
      </c>
      <c r="L87" s="156">
        <f>($J87-$K87)*('Table A7 (cont.)'!D88+'Table A7 (cont.)'!E88+'Table A7 (cont.)'!F88)/100</f>
        <v>8.8166884754098361E-3</v>
      </c>
      <c r="M87" s="156">
        <f>($J87-$K87)*('Table A7 (cont.)'!C88)/100</f>
        <v>1.8021045413934428E-2</v>
      </c>
      <c r="N87" s="156">
        <f>($J87-$K87)*('Table A7 (cont.)'!B88)/100</f>
        <v>2.7214326110655739E-2</v>
      </c>
      <c r="O87" s="6">
        <f t="shared" si="3"/>
        <v>0</v>
      </c>
    </row>
    <row r="88" spans="1:15" ht="9.75" customHeight="1">
      <c r="A88" s="1">
        <v>1998</v>
      </c>
      <c r="B88" s="6">
        <f>0.01*'Table A2'!F91</f>
        <v>7.5830000000000009E-2</v>
      </c>
      <c r="C88" s="156">
        <f>$B88*'Table A8'!F89/100</f>
        <v>1.8153702000000004E-2</v>
      </c>
      <c r="D88" s="156">
        <f>($B88-$C88)*('Table A7 (cont.)'!D89+'Table A7 (cont.)'!E89+'Table A7 (cont.)'!F89)/100</f>
        <v>8.7300565839311343E-3</v>
      </c>
      <c r="E88" s="156">
        <f>($B88-$C88)*('Table A7 (cont.)'!C89)/100</f>
        <v>1.8311249354785817E-2</v>
      </c>
      <c r="F88" s="156">
        <f>($B88-$C88)*('Table A7 (cont.)'!B89)/100</f>
        <v>3.0634992061283051E-2</v>
      </c>
      <c r="G88" s="6">
        <f t="shared" si="2"/>
        <v>0</v>
      </c>
      <c r="H88" s="1"/>
      <c r="I88" s="1">
        <v>1998</v>
      </c>
      <c r="J88" s="6">
        <f>0.01*'Table A3'!F91</f>
        <v>8.9960000000000012E-2</v>
      </c>
      <c r="K88" s="156">
        <f>$B88*'Table A8'!U89/100</f>
        <v>3.2159503000000006E-2</v>
      </c>
      <c r="L88" s="156">
        <f>($J88-$K88)*('Table A7 (cont.)'!D89+'Table A7 (cont.)'!E89+'Table A7 (cont.)'!F89)/100</f>
        <v>8.7488557152080367E-3</v>
      </c>
      <c r="M88" s="156">
        <f>($J88-$K88)*('Table A7 (cont.)'!C89)/100</f>
        <v>1.8350680437179752E-2</v>
      </c>
      <c r="N88" s="156">
        <f>($J88-$K88)*('Table A7 (cont.)'!B89)/100</f>
        <v>3.0700960847612219E-2</v>
      </c>
      <c r="O88" s="6">
        <f t="shared" si="3"/>
        <v>0</v>
      </c>
    </row>
    <row r="89" spans="1:15" ht="9.75" customHeight="1">
      <c r="A89" s="1">
        <v>1999</v>
      </c>
      <c r="B89" s="6">
        <f>0.01*'Table A2'!F92</f>
        <v>7.9960000000000003E-2</v>
      </c>
      <c r="C89" s="156">
        <f>$B89*'Table A8'!F90/100</f>
        <v>1.89905E-2</v>
      </c>
      <c r="D89" s="156">
        <f>($B89-$C89)*('Table A7 (cont.)'!D90+'Table A7 (cont.)'!E90+'Table A7 (cont.)'!F90)/100</f>
        <v>8.3529277077569429E-3</v>
      </c>
      <c r="E89" s="156">
        <f>($B89-$C89)*('Table A7 (cont.)'!C90)/100</f>
        <v>1.8273981709191516E-2</v>
      </c>
      <c r="F89" s="156">
        <f>($B89-$C89)*('Table A7 (cont.)'!B90)/100</f>
        <v>3.4342590583051544E-2</v>
      </c>
      <c r="G89" s="6">
        <f t="shared" si="2"/>
        <v>0</v>
      </c>
      <c r="H89" s="1"/>
      <c r="I89" s="1">
        <v>1999</v>
      </c>
      <c r="J89" s="6">
        <f>0.01*'Table A3'!F92</f>
        <v>9.622E-2</v>
      </c>
      <c r="K89" s="156">
        <f>$B89*'Table A8'!U90/100</f>
        <v>3.4334824E-2</v>
      </c>
      <c r="L89" s="156">
        <f>($J89-$K89)*('Table A7 (cont.)'!D90+'Table A7 (cont.)'!E90+'Table A7 (cont.)'!F90)/100</f>
        <v>8.4783769148478322E-3</v>
      </c>
      <c r="M89" s="156">
        <f>($J89-$K89)*('Table A7 (cont.)'!C90)/100</f>
        <v>1.8548431171226561E-2</v>
      </c>
      <c r="N89" s="156">
        <f>($J89-$K89)*('Table A7 (cont.)'!B90)/100</f>
        <v>3.485836791392561E-2</v>
      </c>
      <c r="O89" s="6">
        <f t="shared" si="3"/>
        <v>0</v>
      </c>
    </row>
    <row r="90" spans="1:15" ht="9.75" customHeight="1">
      <c r="A90" s="1">
        <v>2000</v>
      </c>
      <c r="B90" s="6">
        <f>0.01*'Table A2'!F93</f>
        <v>8.7810000000000013E-2</v>
      </c>
      <c r="C90" s="156">
        <f>$B90*'Table A8'!F91/100</f>
        <v>1.8792218100000001E-2</v>
      </c>
      <c r="D90" s="156">
        <f>($B90-$C90)*('Table A7 (cont.)'!D91+'Table A7 (cont.)'!E91+'Table A7 (cont.)'!F91)/100</f>
        <v>9.7222867565889166E-3</v>
      </c>
      <c r="E90" s="156">
        <f>($B90-$C90)*('Table A7 (cont.)'!C91)/100</f>
        <v>1.8733696632050899E-2</v>
      </c>
      <c r="F90" s="156">
        <f>($B90-$C90)*('Table A7 (cont.)'!B91)/100</f>
        <v>4.0561798511360207E-2</v>
      </c>
      <c r="G90" s="6">
        <f t="shared" si="2"/>
        <v>0</v>
      </c>
      <c r="H90" s="1"/>
      <c r="I90" s="1">
        <v>2000</v>
      </c>
      <c r="J90" s="6">
        <f>0.01*'Table A3'!F93</f>
        <v>0.10877000000000001</v>
      </c>
      <c r="K90" s="156">
        <f>$B90*'Table A8'!U91/100</f>
        <v>4.0041360000000005E-2</v>
      </c>
      <c r="L90" s="156">
        <f>($J90-$K90)*('Table A7 (cont.)'!D91+'Table A7 (cont.)'!E91+'Table A7 (cont.)'!F91)/100</f>
        <v>9.6815563768554991E-3</v>
      </c>
      <c r="M90" s="156">
        <f>($J90-$K90)*('Table A7 (cont.)'!C91)/100</f>
        <v>1.8655214007876401E-2</v>
      </c>
      <c r="N90" s="156">
        <f>($J90-$K90)*('Table A7 (cont.)'!B91)/100</f>
        <v>4.0391869615268104E-2</v>
      </c>
      <c r="O90" s="6">
        <f t="shared" si="3"/>
        <v>0</v>
      </c>
    </row>
    <row r="91" spans="1:15" ht="9.75" customHeight="1">
      <c r="A91" s="1">
        <v>2001</v>
      </c>
      <c r="B91" s="6">
        <f>0.01*'Table A2'!F94</f>
        <v>7.0910000000000001E-2</v>
      </c>
      <c r="C91" s="156">
        <f>$B91*'Table A8'!F92/100</f>
        <v>1.1612221600000002E-2</v>
      </c>
      <c r="D91" s="156">
        <f>($B91-$C91)*('Table A7 (cont.)'!D92+'Table A7 (cont.)'!E92+'Table A7 (cont.)'!F92)/100</f>
        <v>8.7919157125464602E-3</v>
      </c>
      <c r="E91" s="156">
        <f>($B91-$C91)*('Table A7 (cont.)'!C92)/100</f>
        <v>1.8656016268086391E-2</v>
      </c>
      <c r="F91" s="156">
        <f>($B91-$C91)*('Table A7 (cont.)'!B92)/100</f>
        <v>3.1849846419367153E-2</v>
      </c>
      <c r="G91" s="6">
        <f t="shared" si="2"/>
        <v>0</v>
      </c>
      <c r="H91" s="1"/>
      <c r="I91" s="1">
        <v>2001</v>
      </c>
      <c r="J91" s="6">
        <f>0.01*'Table A3'!F94</f>
        <v>8.3690000000000001E-2</v>
      </c>
      <c r="K91" s="156">
        <f>$B91*'Table A8'!U92/100</f>
        <v>2.3832851000000002E-2</v>
      </c>
      <c r="L91" s="156">
        <f>($J91-$K91)*('Table A7 (cont.)'!D92+'Table A7 (cont.)'!E92+'Table A7 (cont.)'!F92)/100</f>
        <v>8.8748520265193379E-3</v>
      </c>
      <c r="M91" s="156">
        <f>($J91-$K91)*('Table A7 (cont.)'!C92)/100</f>
        <v>1.8832003080662983E-2</v>
      </c>
      <c r="N91" s="156">
        <f>($J91-$K91)*('Table A7 (cont.)'!B92)/100</f>
        <v>3.2150293892817677E-2</v>
      </c>
      <c r="O91" s="6">
        <f t="shared" si="3"/>
        <v>0</v>
      </c>
    </row>
    <row r="92" spans="1:15" ht="9.75" customHeight="1">
      <c r="A92" s="1">
        <v>2002</v>
      </c>
      <c r="B92" s="6">
        <f>0.01*'Table A2'!F95</f>
        <v>6.4589999999999995E-2</v>
      </c>
      <c r="C92" s="156">
        <f>$B92*'Table A8'!F93/100</f>
        <v>9.0393704999999994E-3</v>
      </c>
      <c r="D92" s="156">
        <f>($B92-$C92)*('Table A7 (cont.)'!D93+'Table A7 (cont.)'!E93+'Table A7 (cont.)'!F93)/100</f>
        <v>8.8269950275499994E-3</v>
      </c>
      <c r="E92" s="156">
        <f>($B92-$C92)*('Table A7 (cont.)'!C93)/100</f>
        <v>1.9220517807000001E-2</v>
      </c>
      <c r="F92" s="156">
        <f>($B92-$C92)*('Table A7 (cont.)'!B93)/100</f>
        <v>2.7497561602500002E-2</v>
      </c>
      <c r="G92" s="6">
        <f t="shared" si="2"/>
        <v>-5.5550629499967474E-6</v>
      </c>
      <c r="H92" s="1"/>
      <c r="I92" s="1">
        <v>2002</v>
      </c>
      <c r="J92" s="6">
        <f>0.01*'Table A3'!F95</f>
        <v>7.3410000000000003E-2</v>
      </c>
      <c r="K92" s="156">
        <f>$B92*'Table A8'!U93/100</f>
        <v>1.7975396999999997E-2</v>
      </c>
      <c r="L92" s="156">
        <f>($J92-$K92)*('Table A7 (cont.)'!D93+'Table A7 (cont.)'!E93+'Table A7 (cont.)'!F93)/100</f>
        <v>8.8085584167000002E-3</v>
      </c>
      <c r="M92" s="156">
        <f>($J92-$K92)*('Table A7 (cont.)'!C93)/100</f>
        <v>1.9180372638000001E-2</v>
      </c>
      <c r="N92" s="156">
        <f>($J92-$K92)*('Table A7 (cont.)'!B93)/100</f>
        <v>2.7440128485000003E-2</v>
      </c>
      <c r="O92" s="6">
        <f t="shared" si="3"/>
        <v>-5.543460300003189E-6</v>
      </c>
    </row>
    <row r="93" spans="1:15" ht="9.75" customHeight="1">
      <c r="A93" s="1">
        <v>2003</v>
      </c>
      <c r="B93" s="6">
        <f>0.01*'Table A2'!F96</f>
        <v>6.7699999999999996E-2</v>
      </c>
      <c r="C93" s="156">
        <f>$B93*'Table A8'!F94/100</f>
        <v>1.0539535999999999E-2</v>
      </c>
      <c r="D93" s="156">
        <f>($B93-$C93)*('Table A7 (cont.)'!D94+'Table A7 (cont.)'!E94+'Table A7 (cont.)'!F94)/100</f>
        <v>9.8773281791999998E-3</v>
      </c>
      <c r="E93" s="156">
        <f>($B93-$C93)*('Table A7 (cont.)'!C94)/100</f>
        <v>2.00576068176E-2</v>
      </c>
      <c r="F93" s="156">
        <f>($B93-$C93)*('Table A7 (cont.)'!B94)/100</f>
        <v>2.7231245049599999E-2</v>
      </c>
      <c r="G93" s="6">
        <f t="shared" si="2"/>
        <v>5.7160463999977873E-6</v>
      </c>
      <c r="H93" s="1"/>
      <c r="I93" s="1">
        <v>2003</v>
      </c>
      <c r="J93" s="6">
        <f>0.01*'Table A3'!F96</f>
        <v>7.8670000000000004E-2</v>
      </c>
      <c r="K93" s="156">
        <f>$B93*'Table A8'!U94/100</f>
        <v>2.1237490000000001E-2</v>
      </c>
      <c r="L93" s="156">
        <f>($J93-$K93)*('Table A7 (cont.)'!D94+'Table A7 (cont.)'!E94+'Table A7 (cont.)'!F94)/100</f>
        <v>9.9243377280000024E-3</v>
      </c>
      <c r="M93" s="156">
        <f>($J93-$K93)*('Table A7 (cont.)'!C94)/100</f>
        <v>2.0153067759000005E-2</v>
      </c>
      <c r="N93" s="156">
        <f>($J93-$K93)*('Table A7 (cont.)'!B94)/100</f>
        <v>2.7360847764000003E-2</v>
      </c>
      <c r="O93" s="6">
        <f t="shared" si="3"/>
        <v>5.7432510000149373E-6</v>
      </c>
    </row>
    <row r="94" spans="1:15" ht="9.75" customHeight="1">
      <c r="A94" s="1">
        <v>2004</v>
      </c>
      <c r="B94" s="6">
        <f>0.01*'Table A2'!F97</f>
        <v>7.7880000000000005E-2</v>
      </c>
      <c r="C94" s="156">
        <f>$B94*'Table A8'!F95/100</f>
        <v>1.4457643200000002E-2</v>
      </c>
      <c r="D94" s="156">
        <f>($B94-$C94)*('Table A7 (cont.)'!D95+'Table A7 (cont.)'!E95+'Table A7 (cont.)'!F95)/100</f>
        <v>1.198048319952E-2</v>
      </c>
      <c r="E94" s="156">
        <f>($B94-$C94)*('Table A7 (cont.)'!C95)/100</f>
        <v>2.1753868382399996E-2</v>
      </c>
      <c r="F94" s="156">
        <f>($B94-$C94)*('Table A7 (cont.)'!B95)/100</f>
        <v>2.9688005218079998E-2</v>
      </c>
      <c r="G94" s="6">
        <f t="shared" si="2"/>
        <v>0</v>
      </c>
      <c r="H94" s="1"/>
      <c r="I94" s="1">
        <v>2004</v>
      </c>
      <c r="J94" s="6">
        <f>0.01*'Table A3'!F97</f>
        <v>9.4649999999999998E-2</v>
      </c>
      <c r="K94" s="156">
        <f>$B94*'Table A8'!U95/100</f>
        <v>2.9532096000000001E-2</v>
      </c>
      <c r="L94" s="156">
        <f>($J94-$K94)*('Table A7 (cont.)'!D95+'Table A7 (cont.)'!E95+'Table A7 (cont.)'!F95)/100</f>
        <v>1.2300772065600001E-2</v>
      </c>
      <c r="M94" s="156">
        <f>($J94-$K94)*('Table A7 (cont.)'!C95)/100</f>
        <v>2.2335441071999997E-2</v>
      </c>
      <c r="N94" s="156">
        <f>($J94-$K94)*('Table A7 (cont.)'!B95)/100</f>
        <v>3.0481690862400001E-2</v>
      </c>
      <c r="O94" s="6">
        <f t="shared" si="3"/>
        <v>0</v>
      </c>
    </row>
    <row r="95" spans="1:15" ht="9.75" customHeight="1">
      <c r="A95" s="1">
        <f>A94+1</f>
        <v>2005</v>
      </c>
      <c r="B95" s="6">
        <f>0.01*'Table A2'!F98</f>
        <v>8.7819999999999995E-2</v>
      </c>
      <c r="C95" s="156">
        <f>$B95*'Table A8'!F96/100</f>
        <v>1.7596493399999996E-2</v>
      </c>
      <c r="D95" s="156">
        <f>($B95-$C95)*('Table A7 (cont.)'!D96+'Table A7 (cont.)'!E96+'Table A7 (cont.)'!F96)/100</f>
        <v>1.4121947177259999E-2</v>
      </c>
      <c r="E95" s="156">
        <f>($B95-$C95)*('Table A7 (cont.)'!C96)/100</f>
        <v>2.6031853896619998E-2</v>
      </c>
      <c r="F95" s="156">
        <f>($B95-$C95)*('Table A7 (cont.)'!B96)/100</f>
        <v>3.006970552612E-2</v>
      </c>
      <c r="G95" s="6">
        <f>SUM(C95:F95)-B95</f>
        <v>0</v>
      </c>
      <c r="H95" s="1"/>
      <c r="I95" s="1">
        <f>I94+1</f>
        <v>2005</v>
      </c>
      <c r="J95" s="6">
        <f>0.01*'Table A3'!F98</f>
        <v>0.10984000000000001</v>
      </c>
      <c r="K95" s="156">
        <f>$B95*'Table A8'!U96/100</f>
        <v>3.6471645999999996E-2</v>
      </c>
      <c r="L95" s="156">
        <f>($J95-$K95)*('Table A7 (cont.)'!D96+'Table A7 (cont.)'!E96+'Table A7 (cont.)'!F96)/100</f>
        <v>1.4754375989400001E-2</v>
      </c>
      <c r="M95" s="156">
        <f>($J95-$K95)*('Table A7 (cont.)'!C96)/100</f>
        <v>2.7197648827800004E-2</v>
      </c>
      <c r="N95" s="156">
        <f>($J95-$K95)*('Table A7 (cont.)'!B96)/100</f>
        <v>3.1416329182800004E-2</v>
      </c>
      <c r="O95" s="6">
        <f>SUM(K95:N95)-J95</f>
        <v>0</v>
      </c>
    </row>
    <row r="96" spans="1:15" ht="9.75" customHeight="1">
      <c r="A96" s="1">
        <f>A95+1</f>
        <v>2006</v>
      </c>
      <c r="B96" s="6">
        <f>0.01*'Table A2'!F99</f>
        <v>9.0929999999999997E-2</v>
      </c>
      <c r="C96" s="156">
        <f>$B96*'Table A8'!F97/100</f>
        <v>1.8862519199999997E-2</v>
      </c>
      <c r="D96" s="156">
        <f>($B96-$C96)*('Table A7 (cont.)'!D97+'Table A7 (cont.)'!E97+'Table A7 (cont.)'!F97)/100</f>
        <v>1.6575520584000001E-2</v>
      </c>
      <c r="E96" s="156">
        <f>($B96-$C96)*('Table A7 (cont.)'!C97)/100</f>
        <v>2.5605575928239997E-2</v>
      </c>
      <c r="F96" s="156">
        <f>($B96-$C96)*('Table A7 (cont.)'!B97)/100</f>
        <v>2.9886384287759998E-2</v>
      </c>
      <c r="G96" s="6">
        <f>SUM(C96:F96)-B96</f>
        <v>0</v>
      </c>
      <c r="H96" s="1"/>
      <c r="I96" s="1">
        <f>I95+1</f>
        <v>2006</v>
      </c>
      <c r="J96" s="6">
        <f>0.01*'Table A3'!F99</f>
        <v>0.11588</v>
      </c>
      <c r="K96" s="156">
        <f>$B96*'Table A8'!U97/100</f>
        <v>3.9709131000000002E-2</v>
      </c>
      <c r="L96" s="156">
        <f>($J96-$K96)*('Table A7 (cont.)'!D97+'Table A7 (cont.)'!E97+'Table A7 (cont.)'!F97)/100</f>
        <v>1.7519299870000001E-2</v>
      </c>
      <c r="M96" s="156">
        <f>($J96-$K96)*('Table A7 (cont.)'!C97)/100</f>
        <v>2.7063509755700002E-2</v>
      </c>
      <c r="N96" s="156">
        <f>($J96-$K96)*('Table A7 (cont.)'!B97)/100</f>
        <v>3.1588059374300002E-2</v>
      </c>
      <c r="O96" s="6">
        <f>SUM(K96:N96)-J96</f>
        <v>0</v>
      </c>
    </row>
    <row r="97" spans="1:15" ht="9.75" customHeight="1">
      <c r="A97" s="1">
        <f>A96+1</f>
        <v>2007</v>
      </c>
      <c r="B97" s="6">
        <f>0.01*'Table A2'!F100</f>
        <v>9.4109999999999999E-2</v>
      </c>
      <c r="C97" s="156">
        <f>$B97*'Table A8'!F98/100</f>
        <v>2.02477665E-2</v>
      </c>
      <c r="D97" s="156">
        <f>($B97-$C97)*('Table A7 (cont.)'!D98+'Table A7 (cont.)'!E98+'Table A7 (cont.)'!F98)/100</f>
        <v>1.870930374555E-2</v>
      </c>
      <c r="E97" s="156">
        <f>($B97-$C97)*('Table A7 (cont.)'!C98)/100</f>
        <v>2.27938852581E-2</v>
      </c>
      <c r="F97" s="156">
        <f>($B97-$C97)*('Table A7 (cont.)'!B98)/100</f>
        <v>3.2351658272999996E-2</v>
      </c>
      <c r="G97" s="6">
        <f>SUM(C97:F97)-B97</f>
        <v>-7.3862233500032737E-6</v>
      </c>
      <c r="H97" s="1"/>
      <c r="I97" s="1">
        <f>I96+1</f>
        <v>2007</v>
      </c>
      <c r="J97" s="6">
        <f>0.01*'Table A3'!F100</f>
        <v>0.12275000000000001</v>
      </c>
      <c r="K97" s="156">
        <f>$B97*'Table A8'!U98/100</f>
        <v>4.3422353999999996E-2</v>
      </c>
      <c r="L97" s="156">
        <f>($J97-$K97)*('Table A7 (cont.)'!D98+'Table A7 (cont.)'!E98+'Table A7 (cont.)'!F98)/100</f>
        <v>2.0093692731800002E-2</v>
      </c>
      <c r="M97" s="156">
        <f>($J97-$K97)*('Table A7 (cont.)'!C98)/100</f>
        <v>2.4480511555600003E-2</v>
      </c>
      <c r="N97" s="156">
        <f>($J97-$K97)*('Table A7 (cont.)'!B98)/100</f>
        <v>3.4745508948000006E-2</v>
      </c>
      <c r="O97" s="6">
        <f>SUM(K97:N97)-J97</f>
        <v>-7.932764599996589E-6</v>
      </c>
    </row>
    <row r="98" spans="1:15" ht="9.75" customHeight="1">
      <c r="A98" s="1">
        <f>A97+1</f>
        <v>2008</v>
      </c>
      <c r="B98" s="6">
        <f>0.01*'Table A2'!F101</f>
        <v>8.7639999999999996E-2</v>
      </c>
      <c r="C98" s="156">
        <f>$B98*'Table A8'!F99/100</f>
        <v>1.4320375999999999E-2</v>
      </c>
      <c r="D98" s="156">
        <f>($B98-$C98)*('Table A7 (cont.)'!D99+'Table A7 (cont.)'!E99+'Table A7 (cont.)'!F99)/100</f>
        <v>1.6496915399999999E-2</v>
      </c>
      <c r="E98" s="156">
        <f>($B98-$C98)*('Table A7 (cont.)'!C99)/100</f>
        <v>2.5302602242399996E-2</v>
      </c>
      <c r="F98" s="156">
        <f>($B98-$C98)*('Table A7 (cont.)'!B99)/100</f>
        <v>3.1520106357599997E-2</v>
      </c>
      <c r="G98" s="6">
        <f>SUM(C98:F98)-B98</f>
        <v>0</v>
      </c>
      <c r="H98" s="1"/>
      <c r="I98" s="1">
        <f>I97+1</f>
        <v>2008</v>
      </c>
      <c r="J98" s="6">
        <f>0.01*'Table A3'!F101</f>
        <v>0.10400000000000001</v>
      </c>
      <c r="K98" s="156">
        <f>$B98*'Table A8'!U99/100</f>
        <v>2.9841419999999994E-2</v>
      </c>
      <c r="L98" s="156">
        <f>($J98-$K98)*('Table A7 (cont.)'!D99+'Table A7 (cont.)'!E99+'Table A7 (cont.)'!F99)/100</f>
        <v>1.6685680500000005E-2</v>
      </c>
      <c r="M98" s="156">
        <f>($J98-$K98)*('Table A7 (cont.)'!C99)/100</f>
        <v>2.5592125958000006E-2</v>
      </c>
      <c r="N98" s="156">
        <f>($J98-$K98)*('Table A7 (cont.)'!B99)/100</f>
        <v>3.1880773542000009E-2</v>
      </c>
      <c r="O98" s="6">
        <f>SUM(K98:N98)-J98</f>
        <v>0</v>
      </c>
    </row>
    <row r="99" spans="1:15" ht="9.75" customHeight="1">
      <c r="A99" s="1"/>
      <c r="B99" s="1"/>
      <c r="C99" s="1"/>
      <c r="D99" s="1"/>
      <c r="E99" s="1"/>
      <c r="F99" s="1"/>
      <c r="G99" s="1"/>
      <c r="H99" s="1"/>
      <c r="I99" s="1"/>
      <c r="J99" s="1"/>
      <c r="K99" s="1"/>
      <c r="L99" s="1"/>
      <c r="M99" s="1"/>
      <c r="N99" s="1"/>
      <c r="O99" s="1"/>
    </row>
    <row r="100" spans="1:15" ht="9.75" customHeight="1">
      <c r="A100" s="1"/>
      <c r="B100" s="1"/>
      <c r="C100" s="1"/>
      <c r="D100" s="1"/>
      <c r="E100" s="1"/>
      <c r="F100" s="1"/>
      <c r="G100" s="1"/>
      <c r="H100" s="1"/>
      <c r="I100" s="1"/>
      <c r="J100" s="1"/>
      <c r="K100" s="1"/>
      <c r="L100" s="1"/>
      <c r="M100" s="1"/>
      <c r="N100" s="1"/>
      <c r="O100" s="1"/>
    </row>
    <row r="101" spans="1:15" ht="9.75" customHeight="1">
      <c r="A101" s="1"/>
      <c r="B101" s="1"/>
      <c r="C101" s="1"/>
      <c r="D101" s="1"/>
      <c r="E101" s="1"/>
      <c r="F101" s="1"/>
      <c r="G101" s="1"/>
      <c r="H101" s="1"/>
      <c r="I101" s="1"/>
      <c r="J101" s="1"/>
      <c r="K101" s="1"/>
      <c r="L101" s="1"/>
      <c r="M101" s="1"/>
      <c r="N101" s="1"/>
      <c r="O101" s="1"/>
    </row>
    <row r="102" spans="1:15" ht="9.75" customHeight="1">
      <c r="A102" s="1"/>
      <c r="B102" s="1"/>
      <c r="C102" s="1"/>
      <c r="D102" s="1"/>
      <c r="E102" s="1"/>
      <c r="F102" s="1"/>
      <c r="G102" s="1"/>
      <c r="H102" s="1"/>
      <c r="I102" s="1"/>
      <c r="J102" s="1"/>
      <c r="K102" s="1"/>
      <c r="L102" s="1"/>
      <c r="M102" s="1"/>
      <c r="N102" s="1"/>
      <c r="O102" s="1"/>
    </row>
    <row r="103" spans="1:15" ht="9.75" customHeight="1">
      <c r="A103" s="1"/>
      <c r="B103" s="1"/>
      <c r="C103" s="1"/>
      <c r="D103" s="1"/>
      <c r="E103" s="1"/>
      <c r="F103" s="1"/>
      <c r="G103" s="1"/>
      <c r="H103" s="1"/>
      <c r="I103" s="1"/>
      <c r="J103" s="1"/>
      <c r="K103" s="1"/>
      <c r="L103" s="1"/>
      <c r="M103" s="1"/>
      <c r="N103" s="1"/>
      <c r="O103" s="1"/>
    </row>
    <row r="104" spans="1:15" ht="9.75" customHeight="1">
      <c r="A104" s="1"/>
      <c r="B104" s="1"/>
      <c r="C104" s="1"/>
      <c r="D104" s="1"/>
      <c r="E104" s="1"/>
      <c r="F104" s="1"/>
      <c r="G104" s="1"/>
      <c r="H104" s="1"/>
      <c r="I104" s="1"/>
      <c r="J104" s="1"/>
      <c r="K104" s="1"/>
      <c r="L104" s="1"/>
      <c r="M104" s="1"/>
      <c r="N104" s="1"/>
      <c r="O104" s="1"/>
    </row>
    <row r="105" spans="1:15" ht="9.75" customHeight="1">
      <c r="A105" s="1"/>
      <c r="B105" s="1"/>
      <c r="C105" s="1"/>
      <c r="D105" s="1"/>
      <c r="E105" s="1"/>
      <c r="F105" s="1"/>
      <c r="G105" s="1"/>
      <c r="H105" s="1"/>
      <c r="I105" s="1"/>
      <c r="J105" s="1"/>
      <c r="K105" s="1"/>
      <c r="L105" s="1"/>
      <c r="M105" s="1"/>
      <c r="N105" s="1"/>
      <c r="O105" s="1"/>
    </row>
    <row r="106" spans="1:15" ht="9.75" customHeight="1">
      <c r="A106" s="1"/>
      <c r="B106" s="1"/>
      <c r="C106" s="1"/>
      <c r="D106" s="1"/>
      <c r="E106" s="1"/>
      <c r="F106" s="1"/>
      <c r="G106" s="1"/>
      <c r="H106" s="1"/>
      <c r="I106" s="1"/>
      <c r="J106" s="1"/>
      <c r="K106" s="1"/>
      <c r="L106" s="1"/>
      <c r="M106" s="1"/>
      <c r="N106" s="1"/>
      <c r="O106" s="1"/>
    </row>
    <row r="107" spans="1:15" ht="9.75" customHeight="1">
      <c r="A107" s="1"/>
      <c r="B107" s="1"/>
      <c r="C107" s="1"/>
      <c r="D107" s="1"/>
      <c r="E107" s="1"/>
      <c r="F107" s="1"/>
      <c r="G107" s="1"/>
      <c r="H107" s="1"/>
      <c r="I107" s="1"/>
      <c r="J107" s="1"/>
      <c r="K107" s="1"/>
      <c r="L107" s="1"/>
      <c r="M107" s="1"/>
      <c r="N107" s="1"/>
      <c r="O107" s="1"/>
    </row>
    <row r="108" spans="1:15" ht="9.75" customHeight="1">
      <c r="A108" s="1"/>
      <c r="B108" s="1"/>
      <c r="C108" s="1"/>
      <c r="D108" s="1"/>
      <c r="E108" s="1"/>
      <c r="F108" s="1"/>
      <c r="G108" s="1"/>
      <c r="H108" s="1"/>
      <c r="I108" s="1"/>
      <c r="J108" s="1"/>
      <c r="K108" s="1"/>
      <c r="L108" s="1"/>
      <c r="M108" s="1"/>
      <c r="N108" s="1"/>
      <c r="O108" s="1"/>
    </row>
    <row r="109" spans="1:15" ht="9.75" customHeight="1">
      <c r="A109" s="1"/>
      <c r="B109" s="1"/>
      <c r="C109" s="1"/>
      <c r="D109" s="1"/>
      <c r="E109" s="1"/>
      <c r="F109" s="1"/>
      <c r="G109" s="1"/>
      <c r="H109" s="1"/>
      <c r="I109" s="1"/>
      <c r="J109" s="1"/>
      <c r="K109" s="1"/>
      <c r="L109" s="1"/>
      <c r="M109" s="1"/>
      <c r="N109" s="1"/>
      <c r="O109" s="1"/>
    </row>
    <row r="110" spans="1:15" ht="9.75" customHeight="1">
      <c r="A110" s="1"/>
      <c r="B110" s="1"/>
      <c r="C110" s="1"/>
      <c r="D110" s="1"/>
      <c r="E110" s="1"/>
      <c r="F110" s="1"/>
      <c r="G110" s="1"/>
      <c r="H110" s="1"/>
      <c r="I110" s="1"/>
      <c r="J110" s="1"/>
      <c r="K110" s="1"/>
      <c r="L110" s="1"/>
      <c r="M110" s="1"/>
      <c r="N110" s="1"/>
      <c r="O110" s="1"/>
    </row>
    <row r="111" spans="1:15" ht="9.75" customHeight="1">
      <c r="A111" s="1"/>
      <c r="B111" s="1"/>
      <c r="C111" s="1"/>
      <c r="D111" s="1"/>
      <c r="E111" s="1"/>
      <c r="F111" s="1"/>
      <c r="G111" s="1"/>
      <c r="H111" s="1"/>
      <c r="I111" s="1"/>
      <c r="J111" s="1"/>
      <c r="K111" s="1"/>
      <c r="L111" s="1"/>
      <c r="M111" s="1"/>
      <c r="N111" s="1"/>
      <c r="O111" s="1"/>
    </row>
    <row r="112" spans="1:15" ht="9.75" customHeight="1">
      <c r="A112" s="1"/>
      <c r="B112" s="1"/>
      <c r="C112" s="1"/>
      <c r="D112" s="1"/>
      <c r="E112" s="1"/>
      <c r="F112" s="1"/>
      <c r="G112" s="1"/>
      <c r="H112" s="1"/>
      <c r="I112" s="1"/>
      <c r="J112" s="1"/>
      <c r="K112" s="1"/>
      <c r="L112" s="1"/>
      <c r="M112" s="1"/>
      <c r="N112" s="1"/>
      <c r="O112" s="1"/>
    </row>
    <row r="113" spans="1:15" ht="9.75" customHeight="1">
      <c r="A113" s="1"/>
      <c r="B113" s="1"/>
      <c r="C113" s="1"/>
      <c r="D113" s="1"/>
      <c r="E113" s="1"/>
      <c r="F113" s="1"/>
      <c r="G113" s="1"/>
      <c r="H113" s="1"/>
      <c r="I113" s="1"/>
      <c r="J113" s="1"/>
      <c r="K113" s="1"/>
      <c r="L113" s="1"/>
      <c r="M113" s="1"/>
      <c r="N113" s="1"/>
      <c r="O113" s="1"/>
    </row>
    <row r="114" spans="1:15" ht="9.75" customHeight="1">
      <c r="A114" s="1"/>
      <c r="B114" s="1"/>
      <c r="C114" s="1"/>
      <c r="D114" s="1"/>
      <c r="E114" s="1"/>
      <c r="F114" s="1"/>
      <c r="G114" s="1"/>
      <c r="H114" s="1"/>
      <c r="I114" s="1"/>
      <c r="J114" s="1"/>
      <c r="K114" s="1"/>
      <c r="L114" s="1"/>
      <c r="M114" s="1"/>
      <c r="N114" s="1"/>
      <c r="O114" s="1"/>
    </row>
    <row r="115" spans="1:15" ht="9.75" customHeight="1">
      <c r="A115" s="1"/>
      <c r="B115" s="1"/>
      <c r="C115" s="1"/>
      <c r="D115" s="1"/>
      <c r="E115" s="1"/>
      <c r="F115" s="1"/>
      <c r="G115" s="1"/>
      <c r="H115" s="1"/>
      <c r="I115" s="1"/>
      <c r="J115" s="1"/>
      <c r="K115" s="1"/>
      <c r="L115" s="1"/>
      <c r="M115" s="1"/>
      <c r="N115" s="1"/>
      <c r="O115" s="1"/>
    </row>
    <row r="116" spans="1:15" ht="9.75" customHeight="1">
      <c r="A116" s="1"/>
      <c r="B116" s="1"/>
      <c r="C116" s="1"/>
      <c r="D116" s="1"/>
      <c r="E116" s="1"/>
      <c r="F116" s="1"/>
      <c r="G116" s="1"/>
      <c r="H116" s="1"/>
      <c r="I116" s="1"/>
      <c r="J116" s="1"/>
      <c r="K116" s="1"/>
      <c r="L116" s="1"/>
      <c r="M116" s="1"/>
      <c r="N116" s="1"/>
      <c r="O116" s="1"/>
    </row>
    <row r="117" spans="1:15" ht="9.75" customHeight="1">
      <c r="A117" s="1"/>
      <c r="B117" s="1"/>
      <c r="C117" s="1"/>
      <c r="D117" s="1"/>
      <c r="E117" s="1"/>
      <c r="F117" s="1"/>
      <c r="G117" s="1"/>
      <c r="H117" s="1"/>
      <c r="I117" s="1"/>
      <c r="J117" s="1"/>
      <c r="K117" s="1"/>
      <c r="L117" s="1"/>
      <c r="M117" s="1"/>
      <c r="N117" s="1"/>
      <c r="O117" s="1"/>
    </row>
    <row r="118" spans="1:15" ht="9.75" customHeight="1">
      <c r="A118" s="1"/>
      <c r="B118" s="1"/>
      <c r="C118" s="1"/>
      <c r="D118" s="1"/>
      <c r="E118" s="1"/>
      <c r="F118" s="1"/>
      <c r="G118" s="1"/>
      <c r="H118" s="1"/>
      <c r="I118" s="1"/>
      <c r="J118" s="1"/>
      <c r="K118" s="1"/>
      <c r="L118" s="1"/>
      <c r="M118" s="1"/>
      <c r="N118" s="1"/>
      <c r="O118" s="1"/>
    </row>
    <row r="119" spans="1:15" ht="9.75" customHeight="1">
      <c r="A119" s="1"/>
      <c r="B119" s="1"/>
      <c r="C119" s="1"/>
      <c r="D119" s="1"/>
      <c r="E119" s="1"/>
      <c r="F119" s="1"/>
      <c r="G119" s="1"/>
      <c r="H119" s="1"/>
      <c r="I119" s="1"/>
      <c r="J119" s="1"/>
      <c r="K119" s="1"/>
      <c r="L119" s="1"/>
      <c r="M119" s="1"/>
      <c r="N119" s="1"/>
      <c r="O119" s="1"/>
    </row>
    <row r="120" spans="1:15" ht="9.75" customHeight="1">
      <c r="A120" s="1"/>
      <c r="B120" s="1"/>
      <c r="C120" s="1"/>
      <c r="D120" s="1"/>
      <c r="E120" s="1"/>
      <c r="F120" s="1"/>
      <c r="G120" s="1"/>
      <c r="H120" s="1"/>
      <c r="I120" s="1"/>
      <c r="J120" s="1"/>
      <c r="K120" s="1"/>
      <c r="L120" s="1"/>
      <c r="M120" s="1"/>
      <c r="N120" s="1"/>
      <c r="O120" s="1"/>
    </row>
    <row r="121" spans="1:15" ht="9.75" customHeight="1">
      <c r="A121" s="1"/>
      <c r="B121" s="1"/>
      <c r="C121" s="1"/>
      <c r="D121" s="1"/>
      <c r="E121" s="1"/>
      <c r="F121" s="1"/>
      <c r="G121" s="1"/>
      <c r="H121" s="1"/>
      <c r="I121" s="1"/>
      <c r="J121" s="1"/>
      <c r="K121" s="1"/>
      <c r="L121" s="1"/>
      <c r="M121" s="1"/>
      <c r="N121" s="1"/>
      <c r="O121" s="1"/>
    </row>
    <row r="122" spans="1:15" ht="9.75" customHeight="1">
      <c r="A122" s="1"/>
      <c r="B122" s="1"/>
      <c r="C122" s="1"/>
      <c r="D122" s="1"/>
      <c r="E122" s="1"/>
      <c r="F122" s="1"/>
      <c r="G122" s="1"/>
      <c r="H122" s="1"/>
      <c r="I122" s="1"/>
      <c r="J122" s="1"/>
      <c r="K122" s="1"/>
      <c r="L122" s="1"/>
      <c r="M122" s="1"/>
      <c r="N122" s="1"/>
      <c r="O122" s="1"/>
    </row>
    <row r="123" spans="1:15" ht="9.75" customHeight="1">
      <c r="A123" s="1"/>
      <c r="B123" s="1"/>
      <c r="C123" s="1"/>
      <c r="D123" s="1"/>
      <c r="E123" s="1"/>
      <c r="F123" s="1"/>
      <c r="G123" s="1"/>
      <c r="H123" s="1"/>
      <c r="I123" s="1"/>
      <c r="J123" s="1"/>
      <c r="K123" s="1"/>
      <c r="L123" s="1"/>
      <c r="M123" s="1"/>
      <c r="N123" s="1"/>
      <c r="O123" s="1"/>
    </row>
    <row r="124" spans="1:15" ht="9.75" customHeight="1">
      <c r="A124" s="1"/>
      <c r="B124" s="1"/>
      <c r="C124" s="1"/>
      <c r="D124" s="1"/>
      <c r="E124" s="1"/>
      <c r="F124" s="1"/>
      <c r="G124" s="1"/>
      <c r="H124" s="1"/>
      <c r="I124" s="1"/>
      <c r="J124" s="1"/>
      <c r="K124" s="1"/>
      <c r="L124" s="1"/>
      <c r="M124" s="1"/>
      <c r="N124" s="1"/>
      <c r="O124" s="1"/>
    </row>
    <row r="125" spans="1:15" ht="9.75" customHeight="1">
      <c r="A125" s="1"/>
      <c r="B125" s="1"/>
      <c r="C125" s="1"/>
      <c r="D125" s="1"/>
      <c r="E125" s="1"/>
      <c r="F125" s="1"/>
      <c r="G125" s="1"/>
      <c r="H125" s="1"/>
      <c r="I125" s="1"/>
      <c r="J125" s="1"/>
      <c r="K125" s="1"/>
      <c r="L125" s="1"/>
      <c r="M125" s="1"/>
      <c r="N125" s="1"/>
      <c r="O125" s="1"/>
    </row>
    <row r="126" spans="1:15" ht="9.75" customHeight="1">
      <c r="A126" s="1"/>
      <c r="B126" s="1"/>
      <c r="C126" s="1"/>
      <c r="D126" s="1"/>
      <c r="E126" s="1"/>
      <c r="F126" s="1"/>
      <c r="G126" s="1"/>
      <c r="H126" s="1"/>
      <c r="I126" s="1"/>
      <c r="J126" s="1"/>
      <c r="K126" s="1"/>
      <c r="L126" s="1"/>
      <c r="M126" s="1"/>
      <c r="N126" s="1"/>
      <c r="O126" s="1"/>
    </row>
    <row r="127" spans="1:15" ht="9.75" customHeight="1">
      <c r="A127" s="1"/>
      <c r="B127" s="1"/>
      <c r="C127" s="1"/>
      <c r="D127" s="1"/>
      <c r="E127" s="1"/>
      <c r="F127" s="1"/>
      <c r="G127" s="1"/>
      <c r="H127" s="1"/>
      <c r="I127" s="1"/>
      <c r="J127" s="1"/>
      <c r="K127" s="1"/>
      <c r="L127" s="1"/>
      <c r="M127" s="1"/>
      <c r="N127" s="1"/>
      <c r="O127" s="1"/>
    </row>
    <row r="128" spans="1:15" ht="9.75" customHeight="1">
      <c r="A128" s="1"/>
      <c r="B128" s="1"/>
      <c r="C128" s="1"/>
      <c r="D128" s="1"/>
      <c r="E128" s="1"/>
      <c r="F128" s="1"/>
      <c r="G128" s="1"/>
      <c r="H128" s="1"/>
      <c r="I128" s="1"/>
      <c r="J128" s="1"/>
      <c r="K128" s="1"/>
      <c r="L128" s="1"/>
      <c r="M128" s="1"/>
      <c r="N128" s="1"/>
      <c r="O128" s="1"/>
    </row>
    <row r="129" spans="1:15" ht="9.75" customHeight="1">
      <c r="A129" s="1"/>
      <c r="B129" s="1"/>
      <c r="C129" s="1"/>
      <c r="D129" s="1"/>
      <c r="E129" s="1"/>
      <c r="F129" s="1"/>
      <c r="G129" s="1"/>
      <c r="H129" s="1"/>
      <c r="I129" s="1"/>
      <c r="J129" s="1"/>
      <c r="K129" s="1"/>
      <c r="L129" s="1"/>
      <c r="M129" s="1"/>
      <c r="N129" s="1"/>
      <c r="O129" s="1"/>
    </row>
    <row r="130" spans="1:15" ht="9.75" customHeight="1">
      <c r="A130" s="1"/>
      <c r="B130" s="1"/>
      <c r="C130" s="1"/>
      <c r="D130" s="1"/>
      <c r="E130" s="1"/>
      <c r="F130" s="1"/>
      <c r="G130" s="1"/>
      <c r="H130" s="1"/>
      <c r="I130" s="1"/>
      <c r="J130" s="1"/>
      <c r="K130" s="1"/>
      <c r="L130" s="1"/>
      <c r="M130" s="1"/>
      <c r="N130" s="1"/>
      <c r="O130" s="1"/>
    </row>
    <row r="131" spans="1:15" ht="9.75" customHeight="1">
      <c r="A131" s="1"/>
      <c r="B131" s="1"/>
      <c r="C131" s="1"/>
      <c r="D131" s="1"/>
      <c r="E131" s="1"/>
      <c r="F131" s="1"/>
      <c r="G131" s="1"/>
      <c r="H131" s="1"/>
      <c r="I131" s="1"/>
      <c r="J131" s="1"/>
      <c r="K131" s="1"/>
      <c r="L131" s="1"/>
      <c r="M131" s="1"/>
      <c r="N131" s="1"/>
      <c r="O131" s="1"/>
    </row>
    <row r="132" spans="1:15" ht="9.75" customHeight="1">
      <c r="A132" s="1"/>
      <c r="B132" s="1"/>
      <c r="C132" s="1"/>
      <c r="D132" s="1"/>
      <c r="E132" s="1"/>
      <c r="F132" s="1"/>
      <c r="G132" s="1"/>
      <c r="H132" s="1"/>
      <c r="I132" s="1"/>
      <c r="J132" s="1"/>
      <c r="K132" s="1"/>
      <c r="L132" s="1"/>
      <c r="M132" s="1"/>
      <c r="N132" s="1"/>
      <c r="O132" s="1"/>
    </row>
    <row r="133" spans="1:15" ht="9.75" customHeight="1">
      <c r="A133" s="1"/>
      <c r="B133" s="1"/>
      <c r="C133" s="1"/>
      <c r="D133" s="1"/>
      <c r="E133" s="1"/>
      <c r="F133" s="1"/>
      <c r="G133" s="1"/>
      <c r="H133" s="1"/>
      <c r="I133" s="1"/>
      <c r="J133" s="1"/>
      <c r="K133" s="1"/>
      <c r="L133" s="1"/>
      <c r="M133" s="1"/>
      <c r="N133" s="1"/>
      <c r="O133" s="1"/>
    </row>
    <row r="134" spans="1:15" ht="9.75" customHeight="1">
      <c r="A134" s="1"/>
      <c r="B134" s="1"/>
      <c r="C134" s="1"/>
      <c r="D134" s="1"/>
      <c r="E134" s="1"/>
      <c r="F134" s="1"/>
      <c r="G134" s="1"/>
      <c r="H134" s="1"/>
      <c r="I134" s="1"/>
      <c r="J134" s="1"/>
      <c r="K134" s="1"/>
      <c r="L134" s="1"/>
      <c r="M134" s="1"/>
      <c r="N134" s="1"/>
      <c r="O134" s="1"/>
    </row>
    <row r="135" spans="1:15" ht="9.75" customHeight="1">
      <c r="A135" s="1"/>
      <c r="B135" s="1"/>
      <c r="C135" s="1"/>
      <c r="D135" s="1"/>
      <c r="E135" s="1"/>
      <c r="F135" s="1"/>
      <c r="G135" s="1"/>
      <c r="H135" s="1"/>
      <c r="I135" s="1"/>
      <c r="J135" s="1"/>
      <c r="K135" s="1"/>
      <c r="L135" s="1"/>
      <c r="M135" s="1"/>
      <c r="N135" s="1"/>
      <c r="O135" s="1"/>
    </row>
    <row r="136" spans="1:15" ht="9.75" customHeight="1">
      <c r="A136" s="1"/>
      <c r="B136" s="1"/>
      <c r="C136" s="1"/>
      <c r="D136" s="1"/>
      <c r="E136" s="1"/>
      <c r="F136" s="1"/>
      <c r="G136" s="1"/>
      <c r="H136" s="1"/>
      <c r="I136" s="1"/>
      <c r="J136" s="1"/>
      <c r="K136" s="1"/>
      <c r="L136" s="1"/>
      <c r="M136" s="1"/>
      <c r="N136" s="1"/>
      <c r="O136" s="1"/>
    </row>
    <row r="137" spans="1:15" ht="9.75" customHeight="1">
      <c r="A137" s="1"/>
      <c r="B137" s="1"/>
      <c r="C137" s="1"/>
      <c r="D137" s="1"/>
      <c r="E137" s="1"/>
      <c r="F137" s="1"/>
      <c r="G137" s="1"/>
      <c r="H137" s="1"/>
      <c r="I137" s="1"/>
      <c r="J137" s="1"/>
      <c r="K137" s="1"/>
      <c r="L137" s="1"/>
      <c r="M137" s="1"/>
      <c r="N137" s="1"/>
      <c r="O137" s="1"/>
    </row>
    <row r="138" spans="1:15" ht="9.75" customHeight="1">
      <c r="A138" s="1"/>
      <c r="B138" s="1"/>
      <c r="C138" s="1"/>
      <c r="D138" s="1"/>
      <c r="E138" s="1"/>
      <c r="F138" s="1"/>
      <c r="G138" s="1"/>
      <c r="H138" s="1"/>
      <c r="I138" s="1"/>
      <c r="J138" s="1"/>
      <c r="K138" s="1"/>
      <c r="L138" s="1"/>
      <c r="M138" s="1"/>
      <c r="N138" s="1"/>
      <c r="O138" s="1"/>
    </row>
    <row r="139" spans="1:15" ht="9.75" customHeight="1">
      <c r="A139" s="1"/>
      <c r="B139" s="1"/>
      <c r="C139" s="1"/>
      <c r="D139" s="1"/>
      <c r="E139" s="1"/>
      <c r="F139" s="1"/>
      <c r="G139" s="1"/>
      <c r="H139" s="1"/>
      <c r="I139" s="1"/>
      <c r="J139" s="1"/>
      <c r="K139" s="1"/>
      <c r="L139" s="1"/>
      <c r="M139" s="1"/>
      <c r="N139" s="1"/>
      <c r="O139" s="1"/>
    </row>
    <row r="140" spans="1:15" ht="9.75" customHeight="1">
      <c r="A140" s="1"/>
      <c r="B140" s="1"/>
      <c r="C140" s="1"/>
      <c r="D140" s="1"/>
      <c r="E140" s="1"/>
      <c r="F140" s="1"/>
      <c r="G140" s="1"/>
      <c r="H140" s="1"/>
      <c r="I140" s="1"/>
      <c r="J140" s="1"/>
      <c r="K140" s="1"/>
      <c r="L140" s="1"/>
      <c r="M140" s="1"/>
      <c r="N140" s="1"/>
      <c r="O140" s="1"/>
    </row>
    <row r="141" spans="1:15" ht="9.75" customHeight="1">
      <c r="A141" s="1"/>
      <c r="B141" s="1"/>
      <c r="C141" s="1"/>
      <c r="D141" s="1"/>
      <c r="E141" s="1"/>
      <c r="F141" s="1"/>
      <c r="G141" s="1"/>
      <c r="H141" s="1"/>
      <c r="I141" s="1"/>
      <c r="J141" s="1"/>
      <c r="K141" s="1"/>
      <c r="L141" s="1"/>
      <c r="M141" s="1"/>
      <c r="N141" s="1"/>
      <c r="O141" s="1"/>
    </row>
    <row r="142" spans="1:15" ht="9.75" customHeight="1">
      <c r="A142" s="1"/>
      <c r="B142" s="1"/>
      <c r="C142" s="1"/>
      <c r="D142" s="1"/>
      <c r="E142" s="1"/>
      <c r="F142" s="1"/>
      <c r="G142" s="1"/>
      <c r="H142" s="1"/>
      <c r="I142" s="1"/>
      <c r="J142" s="1"/>
      <c r="K142" s="1"/>
      <c r="L142" s="1"/>
      <c r="M142" s="1"/>
      <c r="N142" s="1"/>
      <c r="O142" s="1"/>
    </row>
    <row r="143" spans="1:15" ht="9.75" customHeight="1">
      <c r="A143" s="1"/>
      <c r="B143" s="1"/>
      <c r="C143" s="1"/>
      <c r="D143" s="1"/>
      <c r="E143" s="1"/>
      <c r="F143" s="1"/>
      <c r="G143" s="1"/>
      <c r="H143" s="1"/>
      <c r="I143" s="1"/>
      <c r="J143" s="1"/>
      <c r="K143" s="1"/>
      <c r="L143" s="1"/>
      <c r="M143" s="1"/>
      <c r="N143" s="1"/>
      <c r="O143" s="1"/>
    </row>
    <row r="144" spans="1:15" ht="9.75" customHeight="1">
      <c r="A144" s="1"/>
      <c r="B144" s="1"/>
      <c r="C144" s="1"/>
      <c r="D144" s="1"/>
      <c r="E144" s="1"/>
      <c r="F144" s="1"/>
      <c r="G144" s="1"/>
      <c r="H144" s="1"/>
      <c r="I144" s="1"/>
      <c r="J144" s="1"/>
      <c r="K144" s="1"/>
      <c r="L144" s="1"/>
      <c r="M144" s="1"/>
      <c r="N144" s="1"/>
      <c r="O144" s="1"/>
    </row>
    <row r="145" spans="1:15" ht="9.75" customHeight="1">
      <c r="A145" s="1"/>
      <c r="B145" s="1"/>
      <c r="C145" s="1"/>
      <c r="D145" s="1"/>
      <c r="E145" s="1"/>
      <c r="F145" s="1"/>
      <c r="G145" s="1"/>
      <c r="H145" s="1"/>
      <c r="I145" s="1"/>
      <c r="J145" s="1"/>
      <c r="K145" s="1"/>
      <c r="L145" s="1"/>
      <c r="M145" s="1"/>
      <c r="N145" s="1"/>
      <c r="O145" s="1"/>
    </row>
    <row r="146" spans="1:15" ht="9.75" customHeight="1">
      <c r="A146" s="1"/>
      <c r="B146" s="1"/>
      <c r="C146" s="1"/>
      <c r="D146" s="1"/>
      <c r="E146" s="1"/>
      <c r="F146" s="1"/>
      <c r="G146" s="1"/>
      <c r="H146" s="1"/>
      <c r="I146" s="1"/>
      <c r="J146" s="1"/>
      <c r="K146" s="1"/>
      <c r="L146" s="1"/>
      <c r="M146" s="1"/>
      <c r="N146" s="1"/>
      <c r="O146" s="1"/>
    </row>
    <row r="147" spans="1:15" ht="9.75" customHeight="1">
      <c r="A147" s="1"/>
      <c r="B147" s="1"/>
      <c r="C147" s="1"/>
      <c r="D147" s="1"/>
      <c r="E147" s="1"/>
      <c r="F147" s="1"/>
      <c r="G147" s="1"/>
      <c r="H147" s="1"/>
      <c r="I147" s="1"/>
      <c r="J147" s="1"/>
      <c r="K147" s="1"/>
      <c r="L147" s="1"/>
      <c r="M147" s="1"/>
      <c r="N147" s="1"/>
      <c r="O147" s="1"/>
    </row>
    <row r="148" spans="1:15" ht="9.75" customHeight="1">
      <c r="A148" s="1"/>
      <c r="B148" s="1"/>
      <c r="C148" s="1"/>
      <c r="D148" s="1"/>
      <c r="E148" s="1"/>
      <c r="F148" s="1"/>
      <c r="G148" s="1"/>
      <c r="H148" s="1"/>
      <c r="I148" s="1"/>
      <c r="J148" s="1"/>
      <c r="K148" s="1"/>
      <c r="L148" s="1"/>
      <c r="M148" s="1"/>
      <c r="N148" s="1"/>
      <c r="O148" s="1"/>
    </row>
    <row r="149" spans="1:15" ht="9.75" customHeight="1">
      <c r="A149" s="1"/>
      <c r="B149" s="1"/>
      <c r="C149" s="1"/>
      <c r="D149" s="1"/>
      <c r="E149" s="1"/>
      <c r="F149" s="1"/>
      <c r="G149" s="1"/>
      <c r="H149" s="1"/>
      <c r="I149" s="1"/>
      <c r="J149" s="1"/>
      <c r="K149" s="1"/>
      <c r="L149" s="1"/>
      <c r="M149" s="1"/>
      <c r="N149" s="1"/>
      <c r="O149" s="1"/>
    </row>
    <row r="150" spans="1:15" ht="9.75" customHeight="1">
      <c r="A150" s="1"/>
      <c r="B150" s="1"/>
      <c r="C150" s="1"/>
      <c r="D150" s="1"/>
      <c r="E150" s="1"/>
      <c r="F150" s="1"/>
      <c r="G150" s="1"/>
      <c r="H150" s="1"/>
      <c r="I150" s="1"/>
      <c r="J150" s="1"/>
      <c r="K150" s="1"/>
      <c r="L150" s="1"/>
      <c r="M150" s="1"/>
      <c r="N150" s="1"/>
      <c r="O150" s="1"/>
    </row>
    <row r="151" spans="1:15" ht="9.75" customHeight="1">
      <c r="A151" s="1"/>
      <c r="B151" s="1"/>
      <c r="C151" s="1"/>
      <c r="D151" s="1"/>
      <c r="E151" s="1"/>
      <c r="F151" s="1"/>
      <c r="G151" s="1"/>
      <c r="H151" s="1"/>
      <c r="I151" s="1"/>
      <c r="J151" s="1"/>
      <c r="K151" s="1"/>
      <c r="L151" s="1"/>
      <c r="M151" s="1"/>
      <c r="N151" s="1"/>
      <c r="O151" s="1"/>
    </row>
    <row r="152" spans="1:15" ht="9.75" customHeight="1">
      <c r="A152" s="1"/>
      <c r="B152" s="1"/>
      <c r="C152" s="1"/>
      <c r="D152" s="1"/>
      <c r="E152" s="1"/>
      <c r="F152" s="1"/>
      <c r="G152" s="1"/>
      <c r="H152" s="1"/>
      <c r="I152" s="1"/>
      <c r="J152" s="1"/>
      <c r="K152" s="1"/>
      <c r="L152" s="1"/>
      <c r="M152" s="1"/>
      <c r="N152" s="1"/>
      <c r="O152" s="1"/>
    </row>
    <row r="153" spans="1:15" ht="9.75" customHeight="1">
      <c r="A153" s="1"/>
      <c r="B153" s="1"/>
      <c r="C153" s="1"/>
      <c r="D153" s="1"/>
      <c r="E153" s="1"/>
      <c r="F153" s="1"/>
      <c r="G153" s="1"/>
      <c r="H153" s="1"/>
      <c r="I153" s="1"/>
      <c r="J153" s="1"/>
      <c r="K153" s="1"/>
      <c r="L153" s="1"/>
      <c r="M153" s="1"/>
      <c r="N153" s="1"/>
      <c r="O153" s="1"/>
    </row>
    <row r="154" spans="1:15" ht="9.75" customHeight="1">
      <c r="A154" s="1"/>
      <c r="B154" s="1"/>
      <c r="C154" s="1"/>
      <c r="D154" s="1"/>
      <c r="E154" s="1"/>
      <c r="F154" s="1"/>
      <c r="G154" s="1"/>
      <c r="H154" s="1"/>
      <c r="I154" s="1"/>
      <c r="J154" s="1"/>
      <c r="K154" s="1"/>
      <c r="L154" s="1"/>
      <c r="M154" s="1"/>
      <c r="N154" s="1"/>
      <c r="O154" s="1"/>
    </row>
    <row r="155" spans="1:15" ht="9.75" customHeight="1">
      <c r="A155" s="1"/>
      <c r="B155" s="1"/>
      <c r="C155" s="1"/>
      <c r="D155" s="1"/>
      <c r="E155" s="1"/>
      <c r="F155" s="1"/>
      <c r="G155" s="1"/>
      <c r="H155" s="1"/>
      <c r="I155" s="1"/>
      <c r="J155" s="1"/>
      <c r="K155" s="1"/>
      <c r="L155" s="1"/>
      <c r="M155" s="1"/>
      <c r="N155" s="1"/>
      <c r="O155" s="1"/>
    </row>
    <row r="156" spans="1:15" ht="9.75" customHeight="1">
      <c r="A156" s="1"/>
      <c r="B156" s="1"/>
      <c r="C156" s="1"/>
      <c r="D156" s="1"/>
      <c r="E156" s="1"/>
      <c r="F156" s="1"/>
      <c r="G156" s="1"/>
      <c r="H156" s="1"/>
      <c r="I156" s="1"/>
      <c r="J156" s="1"/>
      <c r="K156" s="1"/>
      <c r="L156" s="1"/>
      <c r="M156" s="1"/>
      <c r="N156" s="1"/>
      <c r="O156" s="1"/>
    </row>
    <row r="157" spans="1:15" ht="9.75" customHeight="1">
      <c r="A157" s="1"/>
      <c r="B157" s="1"/>
      <c r="C157" s="1"/>
      <c r="D157" s="1"/>
      <c r="E157" s="1"/>
      <c r="F157" s="1"/>
      <c r="G157" s="1"/>
      <c r="H157" s="1"/>
      <c r="I157" s="1"/>
      <c r="J157" s="1"/>
      <c r="K157" s="1"/>
      <c r="L157" s="1"/>
      <c r="M157" s="1"/>
      <c r="N157" s="1"/>
      <c r="O157" s="1"/>
    </row>
    <row r="158" spans="1:15" ht="9.75" customHeight="1">
      <c r="A158" s="1"/>
      <c r="B158" s="1"/>
      <c r="C158" s="1"/>
      <c r="D158" s="1"/>
      <c r="E158" s="1"/>
      <c r="F158" s="1"/>
      <c r="G158" s="1"/>
      <c r="H158" s="1"/>
      <c r="I158" s="1"/>
      <c r="J158" s="1"/>
      <c r="K158" s="1"/>
      <c r="L158" s="1"/>
      <c r="M158" s="1"/>
      <c r="N158" s="1"/>
      <c r="O158" s="1"/>
    </row>
    <row r="159" spans="1:15" ht="9.75" customHeight="1">
      <c r="A159" s="1"/>
      <c r="B159" s="1"/>
      <c r="C159" s="1"/>
      <c r="D159" s="1"/>
      <c r="E159" s="1"/>
      <c r="F159" s="1"/>
      <c r="G159" s="1"/>
      <c r="H159" s="1"/>
      <c r="I159" s="1"/>
      <c r="J159" s="1"/>
      <c r="K159" s="1"/>
      <c r="L159" s="1"/>
      <c r="M159" s="1"/>
      <c r="N159" s="1"/>
      <c r="O159" s="1"/>
    </row>
    <row r="160" spans="1:15" ht="9.75" customHeight="1">
      <c r="A160" s="1"/>
      <c r="B160" s="1"/>
      <c r="C160" s="1"/>
      <c r="D160" s="1"/>
      <c r="E160" s="1"/>
      <c r="F160" s="1"/>
      <c r="G160" s="1"/>
      <c r="H160" s="1"/>
      <c r="I160" s="1"/>
      <c r="J160" s="1"/>
      <c r="K160" s="1"/>
      <c r="L160" s="1"/>
      <c r="M160" s="1"/>
      <c r="N160" s="1"/>
      <c r="O160" s="1"/>
    </row>
    <row r="161" spans="1:15" ht="9.75" customHeight="1">
      <c r="A161" s="1"/>
      <c r="B161" s="1"/>
      <c r="C161" s="1"/>
      <c r="D161" s="1"/>
      <c r="E161" s="1"/>
      <c r="F161" s="1"/>
      <c r="G161" s="1"/>
      <c r="H161" s="1"/>
      <c r="I161" s="1"/>
      <c r="J161" s="1"/>
      <c r="K161" s="1"/>
      <c r="L161" s="1"/>
      <c r="M161" s="1"/>
      <c r="N161" s="1"/>
      <c r="O161" s="1"/>
    </row>
    <row r="162" spans="1:15" ht="9.75" customHeight="1">
      <c r="A162" s="1"/>
      <c r="B162" s="1"/>
      <c r="C162" s="1"/>
      <c r="D162" s="1"/>
      <c r="E162" s="1"/>
      <c r="F162" s="1"/>
      <c r="G162" s="1"/>
      <c r="H162" s="1"/>
      <c r="I162" s="1"/>
      <c r="J162" s="1"/>
      <c r="K162" s="1"/>
      <c r="L162" s="1"/>
      <c r="M162" s="1"/>
      <c r="N162" s="1"/>
      <c r="O162" s="1"/>
    </row>
    <row r="163" spans="1:15" ht="9.75" customHeight="1">
      <c r="A163" s="1"/>
      <c r="B163" s="1"/>
      <c r="C163" s="1"/>
      <c r="D163" s="1"/>
      <c r="E163" s="1"/>
      <c r="F163" s="1"/>
      <c r="G163" s="1"/>
      <c r="H163" s="1"/>
      <c r="I163" s="1"/>
      <c r="J163" s="1"/>
      <c r="K163" s="1"/>
      <c r="L163" s="1"/>
      <c r="M163" s="1"/>
      <c r="N163" s="1"/>
      <c r="O163" s="1"/>
    </row>
    <row r="164" spans="1:15" ht="9.75" customHeight="1">
      <c r="A164" s="1"/>
      <c r="B164" s="1"/>
      <c r="C164" s="1"/>
      <c r="D164" s="1"/>
      <c r="E164" s="1"/>
      <c r="F164" s="1"/>
      <c r="G164" s="1"/>
      <c r="H164" s="1"/>
      <c r="I164" s="1"/>
      <c r="J164" s="1"/>
      <c r="K164" s="1"/>
      <c r="L164" s="1"/>
      <c r="M164" s="1"/>
      <c r="N164" s="1"/>
      <c r="O164" s="1"/>
    </row>
    <row r="165" spans="1:15" ht="9.75" customHeight="1">
      <c r="A165" s="1"/>
      <c r="B165" s="1"/>
      <c r="C165" s="1"/>
      <c r="D165" s="1"/>
      <c r="E165" s="1"/>
      <c r="F165" s="1"/>
      <c r="G165" s="1"/>
      <c r="H165" s="1"/>
      <c r="I165" s="1"/>
      <c r="J165" s="1"/>
      <c r="K165" s="1"/>
      <c r="L165" s="1"/>
      <c r="M165" s="1"/>
      <c r="N165" s="1"/>
      <c r="O165" s="1"/>
    </row>
    <row r="166" spans="1:15" ht="9.75" customHeight="1">
      <c r="A166" s="1"/>
      <c r="B166" s="1"/>
      <c r="C166" s="1"/>
      <c r="D166" s="1"/>
      <c r="E166" s="1"/>
      <c r="F166" s="1"/>
      <c r="G166" s="1"/>
      <c r="H166" s="1"/>
      <c r="I166" s="1"/>
      <c r="J166" s="1"/>
      <c r="K166" s="1"/>
      <c r="L166" s="1"/>
      <c r="M166" s="1"/>
      <c r="N166" s="1"/>
      <c r="O166" s="1"/>
    </row>
    <row r="167" spans="1:15" ht="9.75" customHeight="1">
      <c r="A167" s="1"/>
      <c r="B167" s="1"/>
      <c r="C167" s="1"/>
      <c r="D167" s="1"/>
      <c r="E167" s="1"/>
      <c r="F167" s="1"/>
      <c r="G167" s="1"/>
      <c r="H167" s="1"/>
      <c r="I167" s="1"/>
      <c r="J167" s="1"/>
      <c r="K167" s="1"/>
      <c r="L167" s="1"/>
      <c r="M167" s="1"/>
      <c r="N167" s="1"/>
      <c r="O167" s="1"/>
    </row>
    <row r="168" spans="1:15" ht="9.75" customHeight="1">
      <c r="A168" s="1"/>
      <c r="B168" s="1"/>
      <c r="C168" s="1"/>
      <c r="D168" s="1"/>
      <c r="E168" s="1"/>
      <c r="F168" s="1"/>
      <c r="G168" s="1"/>
      <c r="H168" s="1"/>
      <c r="I168" s="1"/>
      <c r="J168" s="1"/>
      <c r="K168" s="1"/>
      <c r="L168" s="1"/>
      <c r="M168" s="1"/>
      <c r="N168" s="1"/>
      <c r="O168" s="1"/>
    </row>
    <row r="169" spans="1:15" ht="9.75" customHeight="1">
      <c r="A169" s="1"/>
      <c r="B169" s="1"/>
      <c r="C169" s="1"/>
      <c r="D169" s="1"/>
      <c r="E169" s="1"/>
      <c r="F169" s="1"/>
      <c r="G169" s="1"/>
      <c r="H169" s="1"/>
      <c r="I169" s="1"/>
      <c r="J169" s="1"/>
      <c r="K169" s="1"/>
      <c r="L169" s="1"/>
      <c r="M169" s="1"/>
      <c r="N169" s="1"/>
      <c r="O169" s="1"/>
    </row>
    <row r="170" spans="1:15" ht="9.75" customHeight="1">
      <c r="A170" s="1"/>
      <c r="B170" s="1"/>
      <c r="C170" s="1"/>
      <c r="D170" s="1"/>
      <c r="E170" s="1"/>
      <c r="F170" s="1"/>
      <c r="G170" s="1"/>
      <c r="H170" s="1"/>
      <c r="I170" s="1"/>
      <c r="J170" s="1"/>
      <c r="K170" s="1"/>
      <c r="L170" s="1"/>
      <c r="M170" s="1"/>
      <c r="N170" s="1"/>
      <c r="O170" s="1"/>
    </row>
    <row r="171" spans="1:15" ht="9.75" customHeight="1">
      <c r="A171" s="1"/>
      <c r="B171" s="1"/>
      <c r="C171" s="1"/>
      <c r="D171" s="1"/>
      <c r="E171" s="1"/>
      <c r="F171" s="1"/>
      <c r="G171" s="1"/>
      <c r="H171" s="1"/>
      <c r="I171" s="1"/>
      <c r="J171" s="1"/>
      <c r="K171" s="1"/>
      <c r="L171" s="1"/>
      <c r="M171" s="1"/>
      <c r="N171" s="1"/>
      <c r="O171" s="1"/>
    </row>
    <row r="172" spans="1:15" ht="9.75" customHeight="1">
      <c r="A172" s="1"/>
      <c r="B172" s="1"/>
      <c r="C172" s="1"/>
      <c r="D172" s="1"/>
      <c r="E172" s="1"/>
      <c r="F172" s="1"/>
      <c r="G172" s="1"/>
      <c r="H172" s="1"/>
      <c r="I172" s="1"/>
      <c r="J172" s="1"/>
      <c r="K172" s="1"/>
      <c r="L172" s="1"/>
      <c r="M172" s="1"/>
      <c r="N172" s="1"/>
      <c r="O172" s="1"/>
    </row>
    <row r="173" spans="1:15" ht="9.75" customHeight="1">
      <c r="A173" s="1"/>
      <c r="B173" s="1"/>
      <c r="C173" s="1"/>
      <c r="D173" s="1"/>
      <c r="E173" s="1"/>
      <c r="F173" s="1"/>
      <c r="G173" s="1"/>
      <c r="H173" s="1"/>
      <c r="I173" s="1"/>
      <c r="J173" s="1"/>
      <c r="K173" s="1"/>
      <c r="L173" s="1"/>
      <c r="M173" s="1"/>
      <c r="N173" s="1"/>
      <c r="O173" s="1"/>
    </row>
    <row r="174" spans="1:15" ht="9.75" customHeight="1">
      <c r="A174" s="1"/>
      <c r="B174" s="1"/>
      <c r="C174" s="1"/>
      <c r="D174" s="1"/>
      <c r="E174" s="1"/>
      <c r="F174" s="1"/>
      <c r="G174" s="1"/>
      <c r="H174" s="1"/>
      <c r="I174" s="1"/>
      <c r="J174" s="1"/>
      <c r="K174" s="1"/>
      <c r="L174" s="1"/>
      <c r="M174" s="1"/>
      <c r="N174" s="1"/>
      <c r="O174" s="1"/>
    </row>
    <row r="175" spans="1:15" ht="9.75" customHeight="1">
      <c r="A175" s="1"/>
      <c r="B175" s="1"/>
      <c r="C175" s="1"/>
      <c r="D175" s="1"/>
      <c r="E175" s="1"/>
      <c r="F175" s="1"/>
      <c r="G175" s="1"/>
      <c r="H175" s="1"/>
      <c r="I175" s="1"/>
      <c r="J175" s="1"/>
      <c r="K175" s="1"/>
      <c r="L175" s="1"/>
      <c r="M175" s="1"/>
      <c r="N175" s="1"/>
      <c r="O175" s="1"/>
    </row>
    <row r="176" spans="1:15" ht="9.75" customHeight="1">
      <c r="A176" s="1"/>
      <c r="B176" s="1"/>
      <c r="C176" s="1"/>
      <c r="D176" s="1"/>
      <c r="E176" s="1"/>
      <c r="F176" s="1"/>
      <c r="G176" s="1"/>
      <c r="H176" s="1"/>
      <c r="I176" s="1"/>
      <c r="J176" s="1"/>
      <c r="K176" s="1"/>
      <c r="L176" s="1"/>
      <c r="M176" s="1"/>
      <c r="N176" s="1"/>
      <c r="O176" s="1"/>
    </row>
    <row r="177" spans="1:15" ht="9.75" customHeight="1">
      <c r="A177" s="1"/>
      <c r="B177" s="1"/>
      <c r="C177" s="1"/>
      <c r="D177" s="1"/>
      <c r="E177" s="1"/>
      <c r="F177" s="1"/>
      <c r="G177" s="1"/>
      <c r="H177" s="1"/>
      <c r="I177" s="1"/>
      <c r="J177" s="1"/>
      <c r="K177" s="1"/>
      <c r="L177" s="1"/>
      <c r="M177" s="1"/>
      <c r="N177" s="1"/>
      <c r="O177" s="1"/>
    </row>
    <row r="178" spans="1:15" ht="9.75" customHeight="1">
      <c r="A178" s="1"/>
      <c r="B178" s="1"/>
      <c r="C178" s="1"/>
      <c r="D178" s="1"/>
      <c r="E178" s="1"/>
      <c r="F178" s="1"/>
      <c r="G178" s="1"/>
      <c r="H178" s="1"/>
      <c r="I178" s="1"/>
      <c r="J178" s="1"/>
      <c r="K178" s="1"/>
      <c r="L178" s="1"/>
      <c r="M178" s="1"/>
      <c r="N178" s="1"/>
      <c r="O178" s="1"/>
    </row>
    <row r="179" spans="1:15" ht="9.75" customHeight="1">
      <c r="A179" s="1"/>
      <c r="B179" s="1"/>
      <c r="C179" s="1"/>
      <c r="D179" s="1"/>
      <c r="E179" s="1"/>
      <c r="F179" s="1"/>
      <c r="G179" s="1"/>
      <c r="H179" s="1"/>
      <c r="I179" s="1"/>
      <c r="J179" s="1"/>
      <c r="K179" s="1"/>
      <c r="L179" s="1"/>
      <c r="M179" s="1"/>
      <c r="N179" s="1"/>
      <c r="O179" s="1"/>
    </row>
    <row r="180" spans="1:15" ht="9.75" customHeight="1">
      <c r="A180" s="1"/>
      <c r="B180" s="1"/>
      <c r="C180" s="1"/>
      <c r="D180" s="1"/>
      <c r="E180" s="1"/>
      <c r="F180" s="1"/>
      <c r="G180" s="1"/>
      <c r="H180" s="1"/>
      <c r="I180" s="1"/>
      <c r="J180" s="1"/>
      <c r="K180" s="1"/>
      <c r="L180" s="1"/>
      <c r="M180" s="1"/>
      <c r="N180" s="1"/>
      <c r="O180" s="1"/>
    </row>
    <row r="181" spans="1:15" ht="9.75" customHeight="1">
      <c r="A181" s="1"/>
      <c r="B181" s="1"/>
      <c r="C181" s="1"/>
      <c r="D181" s="1"/>
      <c r="E181" s="1"/>
      <c r="F181" s="1"/>
      <c r="G181" s="1"/>
      <c r="H181" s="1"/>
      <c r="I181" s="1"/>
      <c r="J181" s="1"/>
      <c r="K181" s="1"/>
      <c r="L181" s="1"/>
      <c r="M181" s="1"/>
      <c r="N181" s="1"/>
      <c r="O181" s="1"/>
    </row>
    <row r="182" spans="1:15" ht="9.75" customHeight="1">
      <c r="A182" s="1"/>
      <c r="B182" s="1"/>
      <c r="C182" s="1"/>
      <c r="D182" s="1"/>
      <c r="E182" s="1"/>
      <c r="F182" s="1"/>
      <c r="G182" s="1"/>
      <c r="H182" s="1"/>
      <c r="I182" s="1"/>
      <c r="J182" s="1"/>
      <c r="K182" s="1"/>
      <c r="L182" s="1"/>
      <c r="M182" s="1"/>
      <c r="N182" s="1"/>
      <c r="O182" s="1"/>
    </row>
    <row r="183" spans="1:15" ht="9.75" customHeight="1">
      <c r="A183" s="1"/>
      <c r="B183" s="1"/>
      <c r="C183" s="1"/>
      <c r="D183" s="1"/>
      <c r="E183" s="1"/>
      <c r="F183" s="1"/>
      <c r="G183" s="1"/>
      <c r="H183" s="1"/>
      <c r="I183" s="1"/>
      <c r="J183" s="1"/>
      <c r="K183" s="1"/>
      <c r="L183" s="1"/>
      <c r="M183" s="1"/>
      <c r="N183" s="1"/>
      <c r="O183" s="1"/>
    </row>
    <row r="184" spans="1:15" ht="9.75" customHeight="1">
      <c r="A184" s="1"/>
      <c r="B184" s="1"/>
      <c r="C184" s="1"/>
      <c r="D184" s="1"/>
      <c r="E184" s="1"/>
      <c r="F184" s="1"/>
      <c r="G184" s="1"/>
      <c r="H184" s="1"/>
      <c r="I184" s="1"/>
      <c r="J184" s="1"/>
      <c r="K184" s="1"/>
      <c r="L184" s="1"/>
      <c r="M184" s="1"/>
      <c r="N184" s="1"/>
      <c r="O184" s="1"/>
    </row>
    <row r="185" spans="1:15" ht="9.75" customHeight="1">
      <c r="A185" s="1"/>
      <c r="B185" s="1"/>
      <c r="C185" s="1"/>
      <c r="D185" s="1"/>
      <c r="E185" s="1"/>
      <c r="F185" s="1"/>
      <c r="G185" s="1"/>
      <c r="H185" s="1"/>
      <c r="I185" s="1"/>
      <c r="J185" s="1"/>
      <c r="K185" s="1"/>
      <c r="L185" s="1"/>
      <c r="M185" s="1"/>
      <c r="N185" s="1"/>
      <c r="O185" s="1"/>
    </row>
    <row r="186" spans="1:15" ht="9.75" customHeight="1">
      <c r="A186" s="1"/>
      <c r="B186" s="1"/>
      <c r="C186" s="1"/>
      <c r="D186" s="1"/>
      <c r="E186" s="1"/>
      <c r="F186" s="1"/>
      <c r="G186" s="1"/>
      <c r="H186" s="1"/>
      <c r="I186" s="1"/>
      <c r="J186" s="1"/>
      <c r="K186" s="1"/>
      <c r="L186" s="1"/>
      <c r="M186" s="1"/>
      <c r="N186" s="1"/>
      <c r="O186" s="1"/>
    </row>
    <row r="187" spans="1:15" ht="9.75" customHeight="1">
      <c r="A187" s="1"/>
      <c r="B187" s="1"/>
      <c r="C187" s="1"/>
      <c r="D187" s="1"/>
      <c r="E187" s="1"/>
      <c r="F187" s="1"/>
      <c r="G187" s="1"/>
      <c r="H187" s="1"/>
      <c r="I187" s="1"/>
      <c r="J187" s="1"/>
      <c r="K187" s="1"/>
      <c r="L187" s="1"/>
      <c r="M187" s="1"/>
      <c r="N187" s="1"/>
      <c r="O187" s="1"/>
    </row>
    <row r="188" spans="1:15" ht="9.75" customHeight="1">
      <c r="A188" s="1"/>
      <c r="B188" s="1"/>
      <c r="C188" s="1"/>
      <c r="D188" s="1"/>
      <c r="E188" s="1"/>
      <c r="F188" s="1"/>
      <c r="G188" s="1"/>
      <c r="H188" s="1"/>
      <c r="I188" s="1"/>
      <c r="J188" s="1"/>
      <c r="K188" s="1"/>
      <c r="L188" s="1"/>
      <c r="M188" s="1"/>
      <c r="N188" s="1"/>
      <c r="O188" s="1"/>
    </row>
    <row r="189" spans="1:15" ht="9.75" customHeight="1">
      <c r="A189" s="1"/>
      <c r="B189" s="1"/>
      <c r="C189" s="1"/>
      <c r="D189" s="1"/>
      <c r="E189" s="1"/>
      <c r="F189" s="1"/>
      <c r="G189" s="1"/>
      <c r="H189" s="1"/>
      <c r="I189" s="1"/>
      <c r="J189" s="1"/>
      <c r="K189" s="1"/>
      <c r="L189" s="1"/>
      <c r="M189" s="1"/>
      <c r="N189" s="1"/>
      <c r="O189" s="1"/>
    </row>
    <row r="190" spans="1:15" ht="9.75" customHeight="1">
      <c r="A190" s="1"/>
      <c r="B190" s="1"/>
      <c r="C190" s="1"/>
      <c r="D190" s="1"/>
      <c r="E190" s="1"/>
      <c r="F190" s="1"/>
      <c r="G190" s="1"/>
      <c r="H190" s="1"/>
      <c r="I190" s="1"/>
      <c r="J190" s="1"/>
      <c r="K190" s="1"/>
      <c r="L190" s="1"/>
      <c r="M190" s="1"/>
      <c r="N190" s="1"/>
      <c r="O190" s="1"/>
    </row>
    <row r="191" spans="1:15" ht="9.75" customHeight="1">
      <c r="A191" s="1"/>
      <c r="B191" s="1"/>
      <c r="C191" s="1"/>
      <c r="D191" s="1"/>
      <c r="E191" s="1"/>
      <c r="F191" s="1"/>
      <c r="G191" s="1"/>
      <c r="H191" s="1"/>
      <c r="I191" s="1"/>
      <c r="J191" s="1"/>
      <c r="K191" s="1"/>
      <c r="L191" s="1"/>
      <c r="M191" s="1"/>
      <c r="N191" s="1"/>
      <c r="O191" s="1"/>
    </row>
    <row r="192" spans="1:15" ht="9.75" customHeight="1">
      <c r="A192" s="1"/>
      <c r="B192" s="1"/>
      <c r="C192" s="1"/>
      <c r="D192" s="1"/>
      <c r="E192" s="1"/>
      <c r="F192" s="1"/>
      <c r="G192" s="1"/>
      <c r="H192" s="1"/>
      <c r="I192" s="1"/>
      <c r="J192" s="1"/>
      <c r="K192" s="1"/>
      <c r="L192" s="1"/>
      <c r="M192" s="1"/>
      <c r="N192" s="1"/>
      <c r="O192" s="1"/>
    </row>
    <row r="193" spans="1:15" ht="9.75" customHeight="1">
      <c r="A193" s="1"/>
      <c r="B193" s="1"/>
      <c r="C193" s="1"/>
      <c r="D193" s="1"/>
      <c r="E193" s="1"/>
      <c r="F193" s="1"/>
      <c r="G193" s="1"/>
      <c r="H193" s="1"/>
      <c r="I193" s="1"/>
      <c r="J193" s="1"/>
      <c r="K193" s="1"/>
      <c r="L193" s="1"/>
      <c r="M193" s="1"/>
      <c r="N193" s="1"/>
      <c r="O193" s="1"/>
    </row>
    <row r="194" spans="1:15" ht="9.75" customHeight="1">
      <c r="A194" s="1"/>
      <c r="B194" s="1"/>
      <c r="C194" s="1"/>
      <c r="D194" s="1"/>
      <c r="E194" s="1"/>
      <c r="F194" s="1"/>
      <c r="G194" s="1"/>
      <c r="H194" s="1"/>
      <c r="I194" s="1"/>
      <c r="J194" s="1"/>
      <c r="K194" s="1"/>
      <c r="L194" s="1"/>
      <c r="M194" s="1"/>
      <c r="N194" s="1"/>
      <c r="O194" s="1"/>
    </row>
    <row r="195" spans="1:15" ht="9.75" customHeight="1">
      <c r="A195" s="1"/>
      <c r="B195" s="1"/>
      <c r="C195" s="1"/>
      <c r="D195" s="1"/>
      <c r="E195" s="1"/>
      <c r="F195" s="1"/>
      <c r="G195" s="1"/>
      <c r="H195" s="1"/>
      <c r="I195" s="1"/>
      <c r="J195" s="1"/>
      <c r="K195" s="1"/>
      <c r="L195" s="1"/>
      <c r="M195" s="1"/>
      <c r="N195" s="1"/>
      <c r="O195" s="1"/>
    </row>
    <row r="196" spans="1:15" ht="9.75" customHeight="1">
      <c r="A196" s="1"/>
      <c r="B196" s="1"/>
      <c r="C196" s="1"/>
      <c r="D196" s="1"/>
      <c r="E196" s="1"/>
      <c r="F196" s="1"/>
      <c r="G196" s="1"/>
      <c r="H196" s="1"/>
      <c r="I196" s="1"/>
      <c r="J196" s="1"/>
      <c r="K196" s="1"/>
      <c r="L196" s="1"/>
      <c r="M196" s="1"/>
      <c r="N196" s="1"/>
      <c r="O196" s="1"/>
    </row>
    <row r="197" spans="1:15" ht="9.75" customHeight="1">
      <c r="A197" s="1"/>
      <c r="B197" s="1"/>
      <c r="C197" s="1"/>
      <c r="D197" s="1"/>
      <c r="E197" s="1"/>
      <c r="F197" s="1"/>
      <c r="G197" s="1"/>
      <c r="H197" s="1"/>
      <c r="I197" s="1"/>
      <c r="J197" s="1"/>
      <c r="K197" s="1"/>
      <c r="L197" s="1"/>
      <c r="M197" s="1"/>
      <c r="N197" s="1"/>
      <c r="O197" s="1"/>
    </row>
    <row r="198" spans="1:15" ht="9.75" customHeight="1">
      <c r="A198" s="1"/>
      <c r="B198" s="1"/>
      <c r="C198" s="1"/>
      <c r="D198" s="1"/>
      <c r="E198" s="1"/>
      <c r="F198" s="1"/>
      <c r="G198" s="1"/>
      <c r="H198" s="1"/>
      <c r="I198" s="1"/>
      <c r="J198" s="1"/>
      <c r="K198" s="1"/>
      <c r="L198" s="1"/>
      <c r="M198" s="1"/>
      <c r="N198" s="1"/>
      <c r="O198" s="1"/>
    </row>
    <row r="199" spans="1:15" ht="9.75" customHeight="1">
      <c r="A199" s="1"/>
      <c r="B199" s="1"/>
      <c r="C199" s="1"/>
      <c r="D199" s="1"/>
      <c r="E199" s="1"/>
      <c r="F199" s="1"/>
      <c r="G199" s="1"/>
      <c r="H199" s="1"/>
      <c r="I199" s="1"/>
      <c r="J199" s="1"/>
      <c r="K199" s="1"/>
      <c r="L199" s="1"/>
      <c r="M199" s="1"/>
      <c r="N199" s="1"/>
      <c r="O199" s="1"/>
    </row>
    <row r="200" spans="1:15" ht="9.75" customHeight="1">
      <c r="A200" s="1"/>
      <c r="B200" s="1"/>
      <c r="C200" s="1"/>
      <c r="D200" s="1"/>
      <c r="E200" s="1"/>
      <c r="F200" s="1"/>
      <c r="G200" s="1"/>
      <c r="H200" s="1"/>
      <c r="I200" s="1"/>
      <c r="J200" s="1"/>
      <c r="K200" s="1"/>
      <c r="L200" s="1"/>
      <c r="M200" s="1"/>
      <c r="N200" s="1"/>
      <c r="O200" s="1"/>
    </row>
    <row r="201" spans="1:15" ht="9.75" customHeight="1">
      <c r="A201" s="1"/>
      <c r="B201" s="1"/>
      <c r="C201" s="1"/>
      <c r="D201" s="1"/>
      <c r="E201" s="1"/>
      <c r="F201" s="1"/>
      <c r="G201" s="1"/>
      <c r="H201" s="1"/>
      <c r="I201" s="1"/>
      <c r="J201" s="1"/>
      <c r="K201" s="1"/>
      <c r="L201" s="1"/>
      <c r="M201" s="1"/>
      <c r="N201" s="1"/>
      <c r="O201" s="1"/>
    </row>
    <row r="202" spans="1:15" ht="9.75" customHeight="1">
      <c r="A202" s="1"/>
      <c r="B202" s="1"/>
      <c r="C202" s="1"/>
      <c r="D202" s="1"/>
      <c r="E202" s="1"/>
      <c r="F202" s="1"/>
      <c r="G202" s="1"/>
      <c r="H202" s="1"/>
      <c r="I202" s="1"/>
      <c r="J202" s="1"/>
      <c r="K202" s="1"/>
      <c r="L202" s="1"/>
      <c r="M202" s="1"/>
      <c r="N202" s="1"/>
      <c r="O202" s="1"/>
    </row>
    <row r="203" spans="1:15" ht="9.75" customHeight="1">
      <c r="A203" s="1"/>
      <c r="B203" s="1"/>
      <c r="C203" s="1"/>
      <c r="D203" s="1"/>
      <c r="E203" s="1"/>
      <c r="F203" s="1"/>
      <c r="G203" s="1"/>
      <c r="H203" s="1"/>
      <c r="I203" s="1"/>
      <c r="J203" s="1"/>
      <c r="K203" s="1"/>
      <c r="L203" s="1"/>
      <c r="M203" s="1"/>
      <c r="N203" s="1"/>
      <c r="O203" s="1"/>
    </row>
    <row r="204" spans="1:15" ht="9.75" customHeight="1">
      <c r="A204" s="1"/>
      <c r="B204" s="1"/>
      <c r="C204" s="1"/>
      <c r="D204" s="1"/>
      <c r="E204" s="1"/>
      <c r="F204" s="1"/>
      <c r="G204" s="1"/>
      <c r="H204" s="1"/>
      <c r="I204" s="1"/>
      <c r="J204" s="1"/>
      <c r="K204" s="1"/>
      <c r="L204" s="1"/>
      <c r="M204" s="1"/>
      <c r="N204" s="1"/>
      <c r="O204" s="1"/>
    </row>
    <row r="205" spans="1:15" ht="9.75" customHeight="1">
      <c r="A205" s="1"/>
      <c r="B205" s="1"/>
      <c r="C205" s="1"/>
      <c r="D205" s="1"/>
      <c r="E205" s="1"/>
      <c r="F205" s="1"/>
      <c r="G205" s="1"/>
      <c r="H205" s="1"/>
      <c r="I205" s="1"/>
      <c r="J205" s="1"/>
      <c r="K205" s="1"/>
      <c r="L205" s="1"/>
      <c r="M205" s="1"/>
      <c r="N205" s="1"/>
      <c r="O205" s="1"/>
    </row>
    <row r="206" spans="1:15" ht="9.75" customHeight="1">
      <c r="A206" s="1"/>
      <c r="B206" s="1"/>
      <c r="C206" s="1"/>
      <c r="D206" s="1"/>
      <c r="E206" s="1"/>
      <c r="F206" s="1"/>
      <c r="G206" s="1"/>
      <c r="H206" s="1"/>
      <c r="I206" s="1"/>
      <c r="J206" s="1"/>
      <c r="K206" s="1"/>
      <c r="L206" s="1"/>
      <c r="M206" s="1"/>
      <c r="N206" s="1"/>
      <c r="O206" s="1"/>
    </row>
    <row r="207" spans="1:15" ht="9.75" customHeight="1">
      <c r="A207" s="1"/>
      <c r="B207" s="1"/>
      <c r="C207" s="1"/>
      <c r="D207" s="1"/>
      <c r="E207" s="1"/>
      <c r="F207" s="1"/>
      <c r="G207" s="1"/>
      <c r="H207" s="1"/>
      <c r="I207" s="1"/>
      <c r="J207" s="1"/>
      <c r="K207" s="1"/>
      <c r="L207" s="1"/>
      <c r="M207" s="1"/>
      <c r="N207" s="1"/>
      <c r="O207" s="1"/>
    </row>
    <row r="208" spans="1:15" ht="9.75" customHeight="1">
      <c r="A208" s="1"/>
      <c r="B208" s="1"/>
      <c r="C208" s="1"/>
      <c r="D208" s="1"/>
      <c r="E208" s="1"/>
      <c r="F208" s="1"/>
      <c r="G208" s="1"/>
      <c r="H208" s="1"/>
      <c r="I208" s="1"/>
      <c r="J208" s="1"/>
      <c r="K208" s="1"/>
      <c r="L208" s="1"/>
      <c r="M208" s="1"/>
      <c r="N208" s="1"/>
      <c r="O208" s="1"/>
    </row>
    <row r="209" spans="1:15" ht="9.75" customHeight="1">
      <c r="A209" s="1"/>
      <c r="B209" s="1"/>
      <c r="C209" s="1"/>
      <c r="D209" s="1"/>
      <c r="E209" s="1"/>
      <c r="F209" s="1"/>
      <c r="G209" s="1"/>
      <c r="H209" s="1"/>
      <c r="I209" s="1"/>
      <c r="J209" s="1"/>
      <c r="K209" s="1"/>
      <c r="L209" s="1"/>
      <c r="M209" s="1"/>
      <c r="N209" s="1"/>
      <c r="O209" s="1"/>
    </row>
    <row r="210" spans="1:15" ht="9.75" customHeight="1">
      <c r="A210" s="1"/>
      <c r="B210" s="1"/>
      <c r="C210" s="1"/>
      <c r="D210" s="1"/>
      <c r="E210" s="1"/>
      <c r="F210" s="1"/>
      <c r="G210" s="1"/>
      <c r="H210" s="1"/>
      <c r="I210" s="1"/>
      <c r="J210" s="1"/>
      <c r="K210" s="1"/>
      <c r="L210" s="1"/>
      <c r="M210" s="1"/>
      <c r="N210" s="1"/>
      <c r="O210" s="1"/>
    </row>
    <row r="211" spans="1:15" ht="9.75" customHeight="1">
      <c r="A211" s="1"/>
      <c r="B211" s="1"/>
      <c r="C211" s="1"/>
      <c r="D211" s="1"/>
      <c r="E211" s="1"/>
      <c r="F211" s="1"/>
      <c r="G211" s="1"/>
      <c r="H211" s="1"/>
      <c r="I211" s="1"/>
      <c r="J211" s="1"/>
      <c r="K211" s="1"/>
      <c r="L211" s="1"/>
      <c r="M211" s="1"/>
      <c r="N211" s="1"/>
      <c r="O211" s="1"/>
    </row>
    <row r="212" spans="1:15" ht="9.75" customHeight="1">
      <c r="A212" s="1"/>
      <c r="B212" s="1"/>
      <c r="C212" s="1"/>
      <c r="D212" s="1"/>
      <c r="E212" s="1"/>
      <c r="F212" s="1"/>
      <c r="G212" s="1"/>
      <c r="H212" s="1"/>
      <c r="I212" s="1"/>
      <c r="J212" s="1"/>
      <c r="K212" s="1"/>
      <c r="L212" s="1"/>
      <c r="M212" s="1"/>
      <c r="N212" s="1"/>
      <c r="O212" s="1"/>
    </row>
    <row r="213" spans="1:15" ht="9.75" customHeight="1">
      <c r="A213" s="1"/>
      <c r="B213" s="1"/>
      <c r="C213" s="1"/>
      <c r="D213" s="1"/>
      <c r="E213" s="1"/>
      <c r="F213" s="1"/>
      <c r="G213" s="1"/>
      <c r="H213" s="1"/>
      <c r="I213" s="1"/>
      <c r="J213" s="1"/>
      <c r="K213" s="1"/>
      <c r="L213" s="1"/>
      <c r="M213" s="1"/>
      <c r="N213" s="1"/>
      <c r="O213" s="1"/>
    </row>
    <row r="214" spans="1:15" ht="9.75" customHeight="1">
      <c r="A214" s="1"/>
      <c r="B214" s="1"/>
      <c r="C214" s="1"/>
      <c r="D214" s="1"/>
      <c r="E214" s="1"/>
      <c r="F214" s="1"/>
      <c r="G214" s="1"/>
      <c r="H214" s="1"/>
      <c r="I214" s="1"/>
      <c r="J214" s="1"/>
      <c r="K214" s="1"/>
      <c r="L214" s="1"/>
      <c r="M214" s="1"/>
      <c r="N214" s="1"/>
      <c r="O214" s="1"/>
    </row>
    <row r="215" spans="1:15" ht="9.75" customHeight="1">
      <c r="A215" s="1"/>
      <c r="B215" s="1"/>
      <c r="C215" s="1"/>
      <c r="D215" s="1"/>
      <c r="E215" s="1"/>
      <c r="F215" s="1"/>
      <c r="G215" s="1"/>
      <c r="H215" s="1"/>
      <c r="I215" s="1"/>
      <c r="J215" s="1"/>
      <c r="K215" s="1"/>
      <c r="L215" s="1"/>
      <c r="M215" s="1"/>
      <c r="N215" s="1"/>
      <c r="O215" s="1"/>
    </row>
    <row r="216" spans="1:15" ht="9.75" customHeight="1">
      <c r="A216" s="1"/>
      <c r="B216" s="1"/>
      <c r="C216" s="1"/>
      <c r="D216" s="1"/>
      <c r="E216" s="1"/>
      <c r="F216" s="1"/>
      <c r="G216" s="1"/>
      <c r="H216" s="1"/>
      <c r="I216" s="1"/>
      <c r="J216" s="1"/>
      <c r="K216" s="1"/>
      <c r="L216" s="1"/>
      <c r="M216" s="1"/>
      <c r="N216" s="1"/>
      <c r="O216" s="1"/>
    </row>
    <row r="217" spans="1:15" ht="9.75" customHeight="1">
      <c r="A217" s="1"/>
      <c r="B217" s="1"/>
      <c r="C217" s="1"/>
      <c r="D217" s="1"/>
      <c r="E217" s="1"/>
      <c r="F217" s="1"/>
      <c r="G217" s="1"/>
      <c r="H217" s="1"/>
      <c r="I217" s="1"/>
      <c r="J217" s="1"/>
      <c r="K217" s="1"/>
      <c r="L217" s="1"/>
      <c r="M217" s="1"/>
      <c r="N217" s="1"/>
      <c r="O217" s="1"/>
    </row>
    <row r="218" spans="1:15" ht="9.75" customHeight="1">
      <c r="A218" s="1"/>
      <c r="B218" s="1"/>
      <c r="C218" s="1"/>
      <c r="D218" s="1"/>
      <c r="E218" s="1"/>
      <c r="F218" s="1"/>
      <c r="G218" s="1"/>
      <c r="H218" s="1"/>
      <c r="I218" s="1"/>
      <c r="J218" s="1"/>
      <c r="K218" s="1"/>
      <c r="L218" s="1"/>
      <c r="M218" s="1"/>
      <c r="N218" s="1"/>
      <c r="O218" s="1"/>
    </row>
    <row r="219" spans="1:15" ht="9.75" customHeight="1">
      <c r="A219" s="1"/>
      <c r="B219" s="1"/>
      <c r="C219" s="1"/>
      <c r="D219" s="1"/>
      <c r="E219" s="1"/>
      <c r="F219" s="1"/>
      <c r="G219" s="1"/>
      <c r="H219" s="1"/>
      <c r="I219" s="1"/>
      <c r="J219" s="1"/>
      <c r="K219" s="1"/>
      <c r="L219" s="1"/>
      <c r="M219" s="1"/>
      <c r="N219" s="1"/>
      <c r="O219" s="1"/>
    </row>
    <row r="220" spans="1:15" ht="9.75" customHeight="1">
      <c r="A220" s="1"/>
      <c r="B220" s="1"/>
      <c r="C220" s="1"/>
      <c r="D220" s="1"/>
      <c r="E220" s="1"/>
      <c r="F220" s="1"/>
      <c r="G220" s="1"/>
      <c r="H220" s="1"/>
      <c r="I220" s="1"/>
      <c r="J220" s="1"/>
      <c r="K220" s="1"/>
      <c r="L220" s="1"/>
      <c r="M220" s="1"/>
      <c r="N220" s="1"/>
      <c r="O220" s="1"/>
    </row>
    <row r="221" spans="1:15" ht="9.75" customHeight="1">
      <c r="A221" s="1"/>
      <c r="B221" s="1"/>
      <c r="C221" s="1"/>
      <c r="D221" s="1"/>
      <c r="E221" s="1"/>
      <c r="F221" s="1"/>
      <c r="G221" s="1"/>
      <c r="H221" s="1"/>
      <c r="I221" s="1"/>
      <c r="J221" s="1"/>
      <c r="K221" s="1"/>
      <c r="L221" s="1"/>
      <c r="M221" s="1"/>
      <c r="N221" s="1"/>
      <c r="O221" s="1"/>
    </row>
    <row r="222" spans="1:15" ht="9.75" customHeight="1">
      <c r="A222" s="1"/>
      <c r="B222" s="1"/>
      <c r="C222" s="1"/>
      <c r="D222" s="1"/>
      <c r="E222" s="1"/>
      <c r="F222" s="1"/>
      <c r="G222" s="1"/>
      <c r="H222" s="1"/>
      <c r="I222" s="1"/>
      <c r="J222" s="1"/>
      <c r="K222" s="1"/>
      <c r="L222" s="1"/>
      <c r="M222" s="1"/>
      <c r="N222" s="1"/>
      <c r="O222" s="1"/>
    </row>
    <row r="223" spans="1:15" ht="9.75" customHeight="1">
      <c r="A223" s="1"/>
      <c r="B223" s="1"/>
      <c r="C223" s="1"/>
      <c r="D223" s="1"/>
      <c r="E223" s="1"/>
      <c r="F223" s="1"/>
      <c r="G223" s="1"/>
      <c r="H223" s="1"/>
      <c r="I223" s="1"/>
      <c r="J223" s="1"/>
      <c r="K223" s="1"/>
      <c r="L223" s="1"/>
      <c r="M223" s="1"/>
      <c r="N223" s="1"/>
      <c r="O223" s="1"/>
    </row>
    <row r="224" spans="1:15" ht="9.75" customHeight="1">
      <c r="A224" s="1"/>
      <c r="B224" s="1"/>
      <c r="C224" s="1"/>
      <c r="D224" s="1"/>
      <c r="E224" s="1"/>
      <c r="F224" s="1"/>
      <c r="G224" s="1"/>
      <c r="H224" s="1"/>
      <c r="I224" s="1"/>
      <c r="J224" s="1"/>
      <c r="K224" s="1"/>
      <c r="L224" s="1"/>
      <c r="M224" s="1"/>
      <c r="N224" s="1"/>
      <c r="O224" s="1"/>
    </row>
    <row r="225" spans="1:15" ht="9.75" customHeight="1">
      <c r="A225" s="1"/>
      <c r="B225" s="1"/>
      <c r="C225" s="1"/>
      <c r="D225" s="1"/>
      <c r="E225" s="1"/>
      <c r="F225" s="1"/>
      <c r="G225" s="1"/>
      <c r="H225" s="1"/>
      <c r="I225" s="1"/>
      <c r="J225" s="1"/>
      <c r="K225" s="1"/>
      <c r="L225" s="1"/>
      <c r="M225" s="1"/>
      <c r="N225" s="1"/>
      <c r="O225" s="1"/>
    </row>
    <row r="226" spans="1:15" ht="9.75" customHeight="1">
      <c r="A226" s="1"/>
      <c r="B226" s="1"/>
      <c r="C226" s="1"/>
      <c r="D226" s="1"/>
      <c r="E226" s="1"/>
      <c r="F226" s="1"/>
      <c r="G226" s="1"/>
      <c r="H226" s="1"/>
      <c r="I226" s="1"/>
      <c r="J226" s="1"/>
      <c r="K226" s="1"/>
      <c r="L226" s="1"/>
      <c r="M226" s="1"/>
      <c r="N226" s="1"/>
      <c r="O226" s="1"/>
    </row>
    <row r="227" spans="1:15" ht="9.75" customHeight="1">
      <c r="A227" s="1"/>
      <c r="B227" s="1"/>
      <c r="C227" s="1"/>
      <c r="D227" s="1"/>
      <c r="E227" s="1"/>
      <c r="F227" s="1"/>
      <c r="G227" s="1"/>
      <c r="H227" s="1"/>
      <c r="I227" s="1"/>
      <c r="J227" s="1"/>
      <c r="K227" s="1"/>
      <c r="L227" s="1"/>
      <c r="M227" s="1"/>
      <c r="N227" s="1"/>
      <c r="O227" s="1"/>
    </row>
    <row r="228" spans="1:15" ht="9.75" customHeight="1">
      <c r="A228" s="1"/>
      <c r="B228" s="1"/>
      <c r="C228" s="1"/>
      <c r="D228" s="1"/>
      <c r="E228" s="1"/>
      <c r="F228" s="1"/>
      <c r="G228" s="1"/>
      <c r="H228" s="1"/>
      <c r="I228" s="1"/>
      <c r="J228" s="1"/>
      <c r="K228" s="1"/>
      <c r="L228" s="1"/>
      <c r="M228" s="1"/>
      <c r="N228" s="1"/>
      <c r="O228" s="1"/>
    </row>
    <row r="229" spans="1:15" ht="9.75" customHeight="1">
      <c r="A229" s="1"/>
      <c r="B229" s="1"/>
      <c r="C229" s="1"/>
      <c r="D229" s="1"/>
      <c r="E229" s="1"/>
      <c r="F229" s="1"/>
      <c r="G229" s="1"/>
      <c r="H229" s="1"/>
      <c r="I229" s="1"/>
      <c r="J229" s="1"/>
      <c r="K229" s="1"/>
      <c r="L229" s="1"/>
      <c r="M229" s="1"/>
      <c r="N229" s="1"/>
      <c r="O229" s="1"/>
    </row>
    <row r="230" spans="1:15" ht="9.75" customHeight="1">
      <c r="A230" s="1"/>
      <c r="B230" s="1"/>
      <c r="C230" s="1"/>
      <c r="D230" s="1"/>
      <c r="E230" s="1"/>
      <c r="F230" s="1"/>
      <c r="G230" s="1"/>
      <c r="H230" s="1"/>
      <c r="I230" s="1"/>
      <c r="J230" s="1"/>
      <c r="K230" s="1"/>
      <c r="L230" s="1"/>
      <c r="M230" s="1"/>
      <c r="N230" s="1"/>
      <c r="O230" s="1"/>
    </row>
    <row r="231" spans="1:15" ht="9.75" customHeight="1">
      <c r="A231" s="1"/>
      <c r="B231" s="1"/>
      <c r="C231" s="1"/>
      <c r="D231" s="1"/>
      <c r="E231" s="1"/>
      <c r="F231" s="1"/>
      <c r="G231" s="1"/>
      <c r="H231" s="1"/>
      <c r="I231" s="1"/>
      <c r="J231" s="1"/>
      <c r="K231" s="1"/>
      <c r="L231" s="1"/>
      <c r="M231" s="1"/>
      <c r="N231" s="1"/>
      <c r="O231" s="1"/>
    </row>
    <row r="232" spans="1:15" ht="9.75" customHeight="1">
      <c r="A232" s="1"/>
      <c r="B232" s="1"/>
      <c r="C232" s="1"/>
      <c r="D232" s="1"/>
      <c r="E232" s="1"/>
      <c r="F232" s="1"/>
      <c r="G232" s="1"/>
      <c r="H232" s="1"/>
      <c r="I232" s="1"/>
      <c r="J232" s="1"/>
      <c r="K232" s="1"/>
      <c r="L232" s="1"/>
      <c r="M232" s="1"/>
      <c r="N232" s="1"/>
      <c r="O232" s="1"/>
    </row>
    <row r="233" spans="1:15" ht="9.75" customHeight="1">
      <c r="A233" s="1"/>
      <c r="B233" s="1"/>
      <c r="C233" s="1"/>
      <c r="D233" s="1"/>
      <c r="E233" s="1"/>
      <c r="F233" s="1"/>
      <c r="G233" s="1"/>
      <c r="H233" s="1"/>
      <c r="I233" s="1"/>
      <c r="J233" s="1"/>
      <c r="K233" s="1"/>
      <c r="L233" s="1"/>
      <c r="M233" s="1"/>
      <c r="N233" s="1"/>
      <c r="O233" s="1"/>
    </row>
    <row r="234" spans="1:15" ht="9.75" customHeight="1">
      <c r="A234" s="1"/>
      <c r="B234" s="1"/>
      <c r="C234" s="1"/>
      <c r="D234" s="1"/>
      <c r="E234" s="1"/>
      <c r="F234" s="1"/>
      <c r="G234" s="1"/>
      <c r="H234" s="1"/>
      <c r="I234" s="1"/>
      <c r="J234" s="1"/>
      <c r="K234" s="1"/>
      <c r="L234" s="1"/>
      <c r="M234" s="1"/>
      <c r="N234" s="1"/>
      <c r="O234" s="1"/>
    </row>
    <row r="235" spans="1:15" ht="9.75" customHeight="1">
      <c r="A235" s="1"/>
      <c r="B235" s="1"/>
      <c r="C235" s="1"/>
      <c r="D235" s="1"/>
      <c r="E235" s="1"/>
      <c r="F235" s="1"/>
      <c r="G235" s="1"/>
      <c r="H235" s="1"/>
      <c r="I235" s="1"/>
      <c r="J235" s="1"/>
      <c r="K235" s="1"/>
      <c r="L235" s="1"/>
      <c r="M235" s="1"/>
      <c r="N235" s="1"/>
      <c r="O235" s="1"/>
    </row>
    <row r="236" spans="1:15" ht="9.75" customHeight="1">
      <c r="A236" s="1"/>
      <c r="B236" s="1"/>
      <c r="C236" s="1"/>
      <c r="D236" s="1"/>
      <c r="E236" s="1"/>
      <c r="F236" s="1"/>
      <c r="G236" s="1"/>
      <c r="H236" s="1"/>
      <c r="I236" s="1"/>
      <c r="J236" s="1"/>
      <c r="K236" s="1"/>
      <c r="L236" s="1"/>
      <c r="M236" s="1"/>
      <c r="N236" s="1"/>
      <c r="O236" s="1"/>
    </row>
    <row r="237" spans="1:15" ht="9.75" customHeight="1">
      <c r="A237" s="1"/>
      <c r="B237" s="1"/>
      <c r="C237" s="1"/>
      <c r="D237" s="1"/>
      <c r="E237" s="1"/>
      <c r="F237" s="1"/>
      <c r="G237" s="1"/>
      <c r="H237" s="1"/>
      <c r="I237" s="1"/>
      <c r="J237" s="1"/>
      <c r="K237" s="1"/>
      <c r="L237" s="1"/>
      <c r="M237" s="1"/>
      <c r="N237" s="1"/>
      <c r="O237" s="1"/>
    </row>
    <row r="238" spans="1:15" ht="9.75" customHeight="1">
      <c r="A238" s="1"/>
      <c r="B238" s="1"/>
      <c r="C238" s="1"/>
      <c r="D238" s="1"/>
      <c r="E238" s="1"/>
      <c r="F238" s="1"/>
      <c r="G238" s="1"/>
      <c r="H238" s="1"/>
      <c r="I238" s="1"/>
      <c r="J238" s="1"/>
      <c r="K238" s="1"/>
      <c r="L238" s="1"/>
      <c r="M238" s="1"/>
      <c r="N238" s="1"/>
      <c r="O238" s="1"/>
    </row>
    <row r="239" spans="1:15" ht="9.75" customHeight="1">
      <c r="A239" s="1"/>
      <c r="B239" s="1"/>
      <c r="C239" s="1"/>
      <c r="D239" s="1"/>
      <c r="E239" s="1"/>
      <c r="F239" s="1"/>
      <c r="G239" s="1"/>
      <c r="H239" s="1"/>
      <c r="I239" s="1"/>
      <c r="J239" s="1"/>
      <c r="K239" s="1"/>
      <c r="L239" s="1"/>
      <c r="M239" s="1"/>
      <c r="N239" s="1"/>
      <c r="O239" s="1"/>
    </row>
    <row r="240" spans="1:15" ht="9.75" customHeight="1">
      <c r="A240" s="1"/>
      <c r="B240" s="1"/>
      <c r="C240" s="1"/>
      <c r="D240" s="1"/>
      <c r="E240" s="1"/>
      <c r="F240" s="1"/>
      <c r="G240" s="1"/>
      <c r="H240" s="1"/>
      <c r="I240" s="1"/>
      <c r="J240" s="1"/>
      <c r="K240" s="1"/>
      <c r="L240" s="1"/>
      <c r="M240" s="1"/>
      <c r="N240" s="1"/>
      <c r="O240" s="1"/>
    </row>
    <row r="241" spans="1:15" ht="9.75" customHeight="1">
      <c r="A241" s="1"/>
      <c r="B241" s="1"/>
      <c r="C241" s="1"/>
      <c r="D241" s="1"/>
      <c r="E241" s="1"/>
      <c r="F241" s="1"/>
      <c r="G241" s="1"/>
      <c r="H241" s="1"/>
      <c r="I241" s="1"/>
      <c r="J241" s="1"/>
      <c r="K241" s="1"/>
      <c r="L241" s="1"/>
      <c r="M241" s="1"/>
      <c r="N241" s="1"/>
      <c r="O241" s="1"/>
    </row>
    <row r="242" spans="1:15" ht="9.75" customHeight="1">
      <c r="A242" s="1"/>
      <c r="B242" s="1"/>
      <c r="C242" s="1"/>
      <c r="D242" s="1"/>
      <c r="E242" s="1"/>
      <c r="F242" s="1"/>
      <c r="G242" s="1"/>
      <c r="H242" s="1"/>
      <c r="I242" s="1"/>
      <c r="J242" s="1"/>
      <c r="K242" s="1"/>
      <c r="L242" s="1"/>
      <c r="M242" s="1"/>
      <c r="N242" s="1"/>
      <c r="O242" s="1"/>
    </row>
    <row r="243" spans="1:15" ht="9.75" customHeight="1">
      <c r="A243" s="1"/>
      <c r="B243" s="1"/>
      <c r="C243" s="1"/>
      <c r="D243" s="1"/>
      <c r="E243" s="1"/>
      <c r="F243" s="1"/>
      <c r="G243" s="1"/>
      <c r="H243" s="1"/>
      <c r="I243" s="1"/>
      <c r="J243" s="1"/>
      <c r="K243" s="1"/>
      <c r="L243" s="1"/>
      <c r="M243" s="1"/>
      <c r="N243" s="1"/>
      <c r="O243" s="1"/>
    </row>
    <row r="244" spans="1:15" ht="9.75" customHeight="1">
      <c r="A244" s="1"/>
      <c r="B244" s="1"/>
      <c r="C244" s="1"/>
      <c r="D244" s="1"/>
      <c r="E244" s="1"/>
      <c r="F244" s="1"/>
      <c r="G244" s="1"/>
      <c r="H244" s="1"/>
      <c r="I244" s="1"/>
      <c r="J244" s="1"/>
      <c r="K244" s="1"/>
      <c r="L244" s="1"/>
      <c r="M244" s="1"/>
      <c r="N244" s="1"/>
      <c r="O244" s="1"/>
    </row>
    <row r="245" spans="1:15" ht="9.75" customHeight="1">
      <c r="A245" s="1"/>
      <c r="B245" s="1"/>
      <c r="C245" s="1"/>
      <c r="D245" s="1"/>
      <c r="E245" s="1"/>
      <c r="F245" s="1"/>
      <c r="G245" s="1"/>
      <c r="H245" s="1"/>
      <c r="I245" s="1"/>
      <c r="J245" s="1"/>
      <c r="K245" s="1"/>
      <c r="L245" s="1"/>
      <c r="M245" s="1"/>
      <c r="N245" s="1"/>
      <c r="O245" s="1"/>
    </row>
    <row r="246" spans="1:15" ht="9.75" customHeight="1">
      <c r="A246" s="1"/>
      <c r="B246" s="1"/>
      <c r="C246" s="1"/>
      <c r="D246" s="1"/>
      <c r="E246" s="1"/>
      <c r="F246" s="1"/>
      <c r="G246" s="1"/>
      <c r="H246" s="1"/>
      <c r="I246" s="1"/>
      <c r="J246" s="1"/>
      <c r="K246" s="1"/>
      <c r="L246" s="1"/>
      <c r="M246" s="1"/>
      <c r="N246" s="1"/>
      <c r="O246" s="1"/>
    </row>
    <row r="247" spans="1:15" ht="9.75" customHeight="1">
      <c r="A247" s="1"/>
      <c r="B247" s="1"/>
      <c r="C247" s="1"/>
      <c r="D247" s="1"/>
      <c r="E247" s="1"/>
      <c r="F247" s="1"/>
      <c r="G247" s="1"/>
      <c r="H247" s="1"/>
      <c r="I247" s="1"/>
      <c r="J247" s="1"/>
      <c r="K247" s="1"/>
      <c r="L247" s="1"/>
      <c r="M247" s="1"/>
      <c r="N247" s="1"/>
      <c r="O247" s="1"/>
    </row>
    <row r="248" spans="1:15" ht="9.75" customHeight="1">
      <c r="A248" s="1"/>
      <c r="B248" s="1"/>
      <c r="C248" s="1"/>
      <c r="D248" s="1"/>
      <c r="E248" s="1"/>
      <c r="F248" s="1"/>
      <c r="G248" s="1"/>
      <c r="H248" s="1"/>
      <c r="I248" s="1"/>
      <c r="J248" s="1"/>
      <c r="K248" s="1"/>
      <c r="L248" s="1"/>
      <c r="M248" s="1"/>
      <c r="N248" s="1"/>
      <c r="O248" s="1"/>
    </row>
    <row r="249" spans="1:15" ht="9.75" customHeight="1">
      <c r="A249" s="1"/>
      <c r="B249" s="1"/>
      <c r="C249" s="1"/>
      <c r="D249" s="1"/>
      <c r="E249" s="1"/>
      <c r="F249" s="1"/>
      <c r="G249" s="1"/>
      <c r="H249" s="1"/>
      <c r="I249" s="1"/>
      <c r="J249" s="1"/>
      <c r="K249" s="1"/>
      <c r="L249" s="1"/>
      <c r="M249" s="1"/>
      <c r="N249" s="1"/>
      <c r="O249" s="1"/>
    </row>
    <row r="250" spans="1:15" ht="9.75" customHeight="1">
      <c r="A250" s="1"/>
      <c r="B250" s="1"/>
      <c r="C250" s="1"/>
      <c r="D250" s="1"/>
      <c r="E250" s="1"/>
      <c r="F250" s="1"/>
      <c r="G250" s="1"/>
      <c r="H250" s="1"/>
      <c r="I250" s="1"/>
      <c r="J250" s="1"/>
      <c r="K250" s="1"/>
      <c r="L250" s="1"/>
      <c r="M250" s="1"/>
      <c r="N250" s="1"/>
      <c r="O250" s="1"/>
    </row>
    <row r="251" spans="1:15" ht="9.75" customHeight="1">
      <c r="A251" s="1"/>
      <c r="B251" s="1"/>
      <c r="C251" s="1"/>
      <c r="D251" s="1"/>
      <c r="E251" s="1"/>
      <c r="F251" s="1"/>
      <c r="G251" s="1"/>
      <c r="H251" s="1"/>
      <c r="I251" s="1"/>
      <c r="J251" s="1"/>
      <c r="K251" s="1"/>
      <c r="L251" s="1"/>
      <c r="M251" s="1"/>
      <c r="N251" s="1"/>
      <c r="O251" s="1"/>
    </row>
    <row r="252" spans="1:15" ht="9.75" customHeight="1">
      <c r="A252" s="1"/>
      <c r="B252" s="1"/>
      <c r="C252" s="1"/>
      <c r="D252" s="1"/>
      <c r="E252" s="1"/>
      <c r="F252" s="1"/>
      <c r="G252" s="1"/>
      <c r="H252" s="1"/>
      <c r="I252" s="1"/>
      <c r="J252" s="1"/>
      <c r="K252" s="1"/>
      <c r="L252" s="1"/>
      <c r="M252" s="1"/>
      <c r="N252" s="1"/>
      <c r="O252" s="1"/>
    </row>
    <row r="253" spans="1:15" ht="9.75" customHeight="1">
      <c r="A253" s="1"/>
      <c r="B253" s="1"/>
      <c r="C253" s="1"/>
      <c r="D253" s="1"/>
      <c r="E253" s="1"/>
      <c r="F253" s="1"/>
      <c r="G253" s="1"/>
      <c r="H253" s="1"/>
      <c r="I253" s="1"/>
      <c r="J253" s="1"/>
      <c r="K253" s="1"/>
      <c r="L253" s="1"/>
      <c r="M253" s="1"/>
      <c r="N253" s="1"/>
      <c r="O253" s="1"/>
    </row>
    <row r="254" spans="1:15" ht="9.75" customHeight="1">
      <c r="A254" s="1"/>
      <c r="B254" s="1"/>
      <c r="C254" s="1"/>
      <c r="D254" s="1"/>
      <c r="E254" s="1"/>
      <c r="F254" s="1"/>
      <c r="G254" s="1"/>
      <c r="H254" s="1"/>
      <c r="I254" s="1"/>
      <c r="J254" s="1"/>
      <c r="K254" s="1"/>
      <c r="L254" s="1"/>
      <c r="M254" s="1"/>
      <c r="N254" s="1"/>
      <c r="O254" s="1"/>
    </row>
    <row r="255" spans="1:15" ht="9.75" customHeight="1">
      <c r="A255" s="1"/>
      <c r="B255" s="1"/>
      <c r="C255" s="1"/>
      <c r="D255" s="1"/>
      <c r="E255" s="1"/>
      <c r="F255" s="1"/>
      <c r="G255" s="1"/>
      <c r="H255" s="1"/>
      <c r="I255" s="1"/>
      <c r="J255" s="1"/>
      <c r="K255" s="1"/>
      <c r="L255" s="1"/>
      <c r="M255" s="1"/>
      <c r="N255" s="1"/>
      <c r="O255" s="1"/>
    </row>
    <row r="256" spans="1:15" ht="9.75" customHeight="1">
      <c r="A256" s="1"/>
      <c r="B256" s="1"/>
      <c r="C256" s="1"/>
      <c r="D256" s="1"/>
      <c r="E256" s="1"/>
      <c r="F256" s="1"/>
      <c r="G256" s="1"/>
      <c r="H256" s="1"/>
      <c r="I256" s="1"/>
      <c r="J256" s="1"/>
      <c r="K256" s="1"/>
      <c r="L256" s="1"/>
      <c r="M256" s="1"/>
      <c r="N256" s="1"/>
      <c r="O256" s="1"/>
    </row>
    <row r="257" spans="1:15" ht="9.75" customHeight="1">
      <c r="A257" s="1"/>
      <c r="B257" s="1"/>
      <c r="C257" s="1"/>
      <c r="D257" s="1"/>
      <c r="E257" s="1"/>
      <c r="F257" s="1"/>
      <c r="G257" s="1"/>
      <c r="H257" s="1"/>
      <c r="I257" s="1"/>
      <c r="J257" s="1"/>
      <c r="K257" s="1"/>
      <c r="L257" s="1"/>
      <c r="M257" s="1"/>
      <c r="N257" s="1"/>
      <c r="O257" s="1"/>
    </row>
    <row r="258" spans="1:15" ht="9.75" customHeight="1">
      <c r="A258" s="1"/>
      <c r="B258" s="1"/>
      <c r="C258" s="1"/>
      <c r="D258" s="1"/>
      <c r="E258" s="1"/>
      <c r="F258" s="1"/>
      <c r="G258" s="1"/>
      <c r="H258" s="1"/>
      <c r="I258" s="1"/>
      <c r="J258" s="1"/>
      <c r="K258" s="1"/>
      <c r="L258" s="1"/>
      <c r="M258" s="1"/>
      <c r="N258" s="1"/>
      <c r="O258" s="1"/>
    </row>
    <row r="259" spans="1:15" ht="9.75" customHeight="1">
      <c r="A259" s="1"/>
      <c r="B259" s="1"/>
      <c r="C259" s="1"/>
      <c r="D259" s="1"/>
      <c r="E259" s="1"/>
      <c r="F259" s="1"/>
      <c r="G259" s="1"/>
      <c r="H259" s="1"/>
      <c r="I259" s="1"/>
      <c r="J259" s="1"/>
      <c r="K259" s="1"/>
      <c r="L259" s="1"/>
      <c r="M259" s="1"/>
      <c r="N259" s="1"/>
      <c r="O259" s="1"/>
    </row>
    <row r="260" spans="1:15" ht="9.75" customHeight="1">
      <c r="A260" s="1"/>
      <c r="B260" s="1"/>
      <c r="C260" s="1"/>
      <c r="D260" s="1"/>
      <c r="E260" s="1"/>
      <c r="F260" s="1"/>
      <c r="G260" s="1"/>
      <c r="H260" s="1"/>
      <c r="I260" s="1"/>
      <c r="J260" s="1"/>
      <c r="K260" s="1"/>
      <c r="L260" s="1"/>
      <c r="M260" s="1"/>
      <c r="N260" s="1"/>
      <c r="O260" s="1"/>
    </row>
    <row r="261" spans="1:15" ht="9.75" customHeight="1">
      <c r="A261" s="1"/>
      <c r="B261" s="1"/>
      <c r="C261" s="1"/>
      <c r="D261" s="1"/>
      <c r="E261" s="1"/>
      <c r="F261" s="1"/>
      <c r="G261" s="1"/>
      <c r="H261" s="1"/>
      <c r="I261" s="1"/>
      <c r="J261" s="1"/>
      <c r="K261" s="1"/>
      <c r="L261" s="1"/>
      <c r="M261" s="1"/>
      <c r="N261" s="1"/>
      <c r="O261" s="1"/>
    </row>
    <row r="262" spans="1:15" ht="9.75" customHeight="1">
      <c r="A262" s="1"/>
      <c r="B262" s="1"/>
      <c r="C262" s="1"/>
      <c r="D262" s="1"/>
      <c r="E262" s="1"/>
      <c r="F262" s="1"/>
      <c r="G262" s="1"/>
      <c r="H262" s="1"/>
      <c r="I262" s="1"/>
      <c r="J262" s="1"/>
      <c r="K262" s="1"/>
      <c r="L262" s="1"/>
      <c r="M262" s="1"/>
      <c r="N262" s="1"/>
      <c r="O262" s="1"/>
    </row>
    <row r="263" spans="1:15" ht="9.75" customHeight="1">
      <c r="A263" s="1"/>
      <c r="B263" s="1"/>
      <c r="C263" s="1"/>
      <c r="D263" s="1"/>
      <c r="E263" s="1"/>
      <c r="F263" s="1"/>
      <c r="G263" s="1"/>
      <c r="H263" s="1"/>
      <c r="I263" s="1"/>
      <c r="J263" s="1"/>
      <c r="K263" s="1"/>
      <c r="L263" s="1"/>
      <c r="M263" s="1"/>
      <c r="N263" s="1"/>
      <c r="O263" s="1"/>
    </row>
    <row r="264" spans="1:15" ht="9.75" customHeight="1">
      <c r="A264" s="1"/>
      <c r="B264" s="1"/>
      <c r="C264" s="1"/>
      <c r="D264" s="1"/>
      <c r="E264" s="1"/>
      <c r="F264" s="1"/>
      <c r="G264" s="1"/>
      <c r="H264" s="1"/>
      <c r="I264" s="1"/>
      <c r="J264" s="1"/>
      <c r="K264" s="1"/>
      <c r="L264" s="1"/>
      <c r="M264" s="1"/>
      <c r="N264" s="1"/>
      <c r="O264" s="1"/>
    </row>
    <row r="265" spans="1:15" ht="9.75" customHeight="1">
      <c r="A265" s="1"/>
      <c r="B265" s="1"/>
      <c r="C265" s="1"/>
      <c r="D265" s="1"/>
      <c r="E265" s="1"/>
      <c r="F265" s="1"/>
      <c r="G265" s="1"/>
      <c r="H265" s="1"/>
      <c r="I265" s="1"/>
      <c r="J265" s="1"/>
      <c r="K265" s="1"/>
      <c r="L265" s="1"/>
      <c r="M265" s="1"/>
      <c r="N265" s="1"/>
      <c r="O265" s="1"/>
    </row>
    <row r="266" spans="1:15" ht="9.75" customHeight="1">
      <c r="A266" s="1"/>
      <c r="B266" s="1"/>
      <c r="C266" s="1"/>
      <c r="D266" s="1"/>
      <c r="E266" s="1"/>
      <c r="F266" s="1"/>
      <c r="G266" s="1"/>
      <c r="H266" s="1"/>
      <c r="I266" s="1"/>
      <c r="J266" s="1"/>
      <c r="K266" s="1"/>
      <c r="L266" s="1"/>
      <c r="M266" s="1"/>
      <c r="N266" s="1"/>
      <c r="O266" s="1"/>
    </row>
    <row r="267" spans="1:15" ht="9.75" customHeight="1">
      <c r="A267" s="1"/>
      <c r="B267" s="1"/>
      <c r="C267" s="1"/>
      <c r="D267" s="1"/>
      <c r="E267" s="1"/>
      <c r="F267" s="1"/>
      <c r="G267" s="1"/>
      <c r="H267" s="1"/>
      <c r="I267" s="1"/>
      <c r="J267" s="1"/>
      <c r="K267" s="1"/>
      <c r="L267" s="1"/>
      <c r="M267" s="1"/>
      <c r="N267" s="1"/>
      <c r="O267" s="1"/>
    </row>
    <row r="268" spans="1:15" ht="9.75" customHeight="1">
      <c r="A268" s="1"/>
      <c r="B268" s="1"/>
      <c r="C268" s="1"/>
      <c r="D268" s="1"/>
      <c r="E268" s="1"/>
      <c r="F268" s="1"/>
      <c r="G268" s="1"/>
      <c r="H268" s="1"/>
      <c r="I268" s="1"/>
      <c r="J268" s="1"/>
      <c r="K268" s="1"/>
      <c r="L268" s="1"/>
      <c r="M268" s="1"/>
      <c r="N268" s="1"/>
      <c r="O268" s="1"/>
    </row>
    <row r="269" spans="1:15" ht="9.75" customHeight="1">
      <c r="A269" s="1"/>
      <c r="B269" s="1"/>
      <c r="C269" s="1"/>
      <c r="D269" s="1"/>
      <c r="E269" s="1"/>
      <c r="F269" s="1"/>
      <c r="G269" s="1"/>
      <c r="H269" s="1"/>
      <c r="I269" s="1"/>
      <c r="J269" s="1"/>
      <c r="K269" s="1"/>
      <c r="L269" s="1"/>
      <c r="M269" s="1"/>
      <c r="N269" s="1"/>
      <c r="O269" s="1"/>
    </row>
    <row r="270" spans="1:15" ht="9.75" customHeight="1">
      <c r="A270" s="1"/>
      <c r="B270" s="1"/>
      <c r="C270" s="1"/>
      <c r="D270" s="1"/>
      <c r="E270" s="1"/>
      <c r="F270" s="1"/>
      <c r="G270" s="1"/>
      <c r="H270" s="1"/>
      <c r="I270" s="1"/>
      <c r="J270" s="1"/>
      <c r="K270" s="1"/>
      <c r="L270" s="1"/>
      <c r="M270" s="1"/>
      <c r="N270" s="1"/>
      <c r="O270" s="1"/>
    </row>
    <row r="271" spans="1:15" ht="9.75" customHeight="1">
      <c r="A271" s="1"/>
      <c r="B271" s="1"/>
      <c r="C271" s="1"/>
      <c r="D271" s="1"/>
      <c r="E271" s="1"/>
      <c r="F271" s="1"/>
      <c r="G271" s="1"/>
      <c r="H271" s="1"/>
      <c r="I271" s="1"/>
      <c r="J271" s="1"/>
      <c r="K271" s="1"/>
      <c r="L271" s="1"/>
      <c r="M271" s="1"/>
      <c r="N271" s="1"/>
      <c r="O271" s="1"/>
    </row>
    <row r="272" spans="1:15" ht="9.75" customHeight="1">
      <c r="A272" s="1"/>
      <c r="B272" s="1"/>
      <c r="C272" s="1"/>
      <c r="D272" s="1"/>
      <c r="E272" s="1"/>
      <c r="F272" s="1"/>
      <c r="G272" s="1"/>
      <c r="H272" s="1"/>
      <c r="I272" s="1"/>
      <c r="J272" s="1"/>
      <c r="K272" s="1"/>
      <c r="L272" s="1"/>
      <c r="M272" s="1"/>
      <c r="N272" s="1"/>
      <c r="O272" s="1"/>
    </row>
    <row r="273" spans="1:15" ht="9.75" customHeight="1">
      <c r="A273" s="1"/>
      <c r="B273" s="1"/>
      <c r="C273" s="1"/>
      <c r="D273" s="1"/>
      <c r="E273" s="1"/>
      <c r="F273" s="1"/>
      <c r="G273" s="1"/>
      <c r="H273" s="1"/>
      <c r="I273" s="1"/>
      <c r="J273" s="1"/>
      <c r="K273" s="1"/>
      <c r="L273" s="1"/>
      <c r="M273" s="1"/>
      <c r="N273" s="1"/>
      <c r="O273" s="1"/>
    </row>
    <row r="274" spans="1:15" ht="9.75" customHeight="1">
      <c r="A274" s="1"/>
      <c r="B274" s="1"/>
      <c r="C274" s="1"/>
      <c r="D274" s="1"/>
      <c r="E274" s="1"/>
      <c r="F274" s="1"/>
      <c r="G274" s="1"/>
      <c r="H274" s="1"/>
      <c r="I274" s="1"/>
      <c r="J274" s="1"/>
      <c r="K274" s="1"/>
      <c r="L274" s="1"/>
      <c r="M274" s="1"/>
      <c r="N274" s="1"/>
      <c r="O274" s="1"/>
    </row>
    <row r="275" spans="1:15" ht="9.75" customHeight="1">
      <c r="A275" s="1"/>
      <c r="B275" s="1"/>
      <c r="C275" s="1"/>
      <c r="D275" s="1"/>
      <c r="E275" s="1"/>
      <c r="F275" s="1"/>
      <c r="G275" s="1"/>
      <c r="H275" s="1"/>
      <c r="I275" s="1"/>
      <c r="J275" s="1"/>
      <c r="K275" s="1"/>
      <c r="L275" s="1"/>
      <c r="M275" s="1"/>
      <c r="N275" s="1"/>
      <c r="O275" s="1"/>
    </row>
    <row r="276" spans="1:15" ht="9.75" customHeight="1">
      <c r="A276" s="1"/>
      <c r="B276" s="1"/>
      <c r="C276" s="1"/>
      <c r="D276" s="1"/>
      <c r="E276" s="1"/>
      <c r="F276" s="1"/>
      <c r="G276" s="1"/>
      <c r="H276" s="1"/>
      <c r="I276" s="1"/>
      <c r="J276" s="1"/>
      <c r="K276" s="1"/>
      <c r="L276" s="1"/>
      <c r="M276" s="1"/>
      <c r="N276" s="1"/>
      <c r="O276" s="1"/>
    </row>
    <row r="277" spans="1:15" ht="9.75" customHeight="1">
      <c r="A277" s="1"/>
      <c r="B277" s="1"/>
      <c r="C277" s="1"/>
      <c r="D277" s="1"/>
      <c r="E277" s="1"/>
      <c r="F277" s="1"/>
      <c r="G277" s="1"/>
      <c r="H277" s="1"/>
      <c r="I277" s="1"/>
      <c r="J277" s="1"/>
      <c r="K277" s="1"/>
      <c r="L277" s="1"/>
      <c r="M277" s="1"/>
      <c r="N277" s="1"/>
      <c r="O277" s="1"/>
    </row>
    <row r="278" spans="1:15" ht="9.75" customHeight="1">
      <c r="A278" s="1"/>
      <c r="B278" s="1"/>
      <c r="C278" s="1"/>
      <c r="D278" s="1"/>
      <c r="E278" s="1"/>
      <c r="F278" s="1"/>
      <c r="G278" s="1"/>
      <c r="H278" s="1"/>
      <c r="I278" s="1"/>
      <c r="J278" s="1"/>
      <c r="K278" s="1"/>
      <c r="L278" s="1"/>
      <c r="M278" s="1"/>
      <c r="N278" s="1"/>
      <c r="O278" s="1"/>
    </row>
    <row r="279" spans="1:15" ht="9.75" customHeight="1">
      <c r="A279" s="1"/>
      <c r="B279" s="1"/>
      <c r="C279" s="1"/>
      <c r="D279" s="1"/>
      <c r="E279" s="1"/>
      <c r="F279" s="1"/>
      <c r="G279" s="1"/>
      <c r="H279" s="1"/>
      <c r="I279" s="1"/>
      <c r="J279" s="1"/>
      <c r="K279" s="1"/>
      <c r="L279" s="1"/>
      <c r="M279" s="1"/>
      <c r="N279" s="1"/>
      <c r="O279" s="1"/>
    </row>
    <row r="280" spans="1:15" ht="9.75" customHeight="1">
      <c r="A280" s="1"/>
      <c r="B280" s="1"/>
      <c r="C280" s="1"/>
      <c r="D280" s="1"/>
      <c r="E280" s="1"/>
      <c r="F280" s="1"/>
      <c r="G280" s="1"/>
      <c r="H280" s="1"/>
      <c r="I280" s="1"/>
      <c r="J280" s="1"/>
      <c r="K280" s="1"/>
      <c r="L280" s="1"/>
      <c r="M280" s="1"/>
      <c r="N280" s="1"/>
      <c r="O280" s="1"/>
    </row>
    <row r="281" spans="1:15" ht="9.75" customHeight="1">
      <c r="A281" s="1"/>
      <c r="B281" s="1"/>
      <c r="C281" s="1"/>
      <c r="D281" s="1"/>
      <c r="E281" s="1"/>
      <c r="F281" s="1"/>
      <c r="G281" s="1"/>
      <c r="H281" s="1"/>
      <c r="I281" s="1"/>
      <c r="J281" s="1"/>
      <c r="K281" s="1"/>
      <c r="L281" s="1"/>
      <c r="M281" s="1"/>
      <c r="N281" s="1"/>
      <c r="O281" s="1"/>
    </row>
    <row r="282" spans="1:15" ht="9.75" customHeight="1">
      <c r="A282" s="1"/>
      <c r="B282" s="1"/>
      <c r="C282" s="1"/>
      <c r="D282" s="1"/>
      <c r="E282" s="1"/>
      <c r="F282" s="1"/>
      <c r="G282" s="1"/>
      <c r="H282" s="1"/>
      <c r="I282" s="1"/>
      <c r="J282" s="1"/>
      <c r="K282" s="1"/>
      <c r="L282" s="1"/>
      <c r="M282" s="1"/>
      <c r="N282" s="1"/>
      <c r="O282" s="1"/>
    </row>
    <row r="283" spans="1:15" ht="9.75" customHeight="1">
      <c r="A283" s="1"/>
      <c r="B283" s="1"/>
      <c r="C283" s="1"/>
      <c r="D283" s="1"/>
      <c r="E283" s="1"/>
      <c r="F283" s="1"/>
      <c r="G283" s="1"/>
      <c r="H283" s="1"/>
      <c r="I283" s="1"/>
      <c r="J283" s="1"/>
      <c r="K283" s="1"/>
      <c r="L283" s="1"/>
      <c r="M283" s="1"/>
      <c r="N283" s="1"/>
      <c r="O283" s="1"/>
    </row>
    <row r="284" spans="1:15" ht="9.75" customHeight="1">
      <c r="A284" s="1"/>
      <c r="B284" s="1"/>
      <c r="C284" s="1"/>
      <c r="D284" s="1"/>
      <c r="E284" s="1"/>
      <c r="F284" s="1"/>
      <c r="G284" s="1"/>
      <c r="H284" s="1"/>
      <c r="I284" s="1"/>
      <c r="J284" s="1"/>
      <c r="K284" s="1"/>
      <c r="L284" s="1"/>
      <c r="M284" s="1"/>
      <c r="N284" s="1"/>
      <c r="O284" s="1"/>
    </row>
    <row r="285" spans="1:15" ht="9.75" customHeight="1">
      <c r="A285" s="1"/>
      <c r="B285" s="1"/>
      <c r="C285" s="1"/>
      <c r="D285" s="1"/>
      <c r="E285" s="1"/>
      <c r="F285" s="1"/>
      <c r="G285" s="1"/>
      <c r="H285" s="1"/>
      <c r="I285" s="1"/>
      <c r="J285" s="1"/>
      <c r="K285" s="1"/>
      <c r="L285" s="1"/>
      <c r="M285" s="1"/>
      <c r="N285" s="1"/>
      <c r="O285" s="1"/>
    </row>
    <row r="286" spans="1:15" ht="9.75" customHeight="1">
      <c r="A286" s="1"/>
      <c r="B286" s="1"/>
      <c r="C286" s="1"/>
      <c r="D286" s="1"/>
      <c r="E286" s="1"/>
      <c r="F286" s="1"/>
      <c r="G286" s="1"/>
      <c r="H286" s="1"/>
      <c r="I286" s="1"/>
      <c r="J286" s="1"/>
      <c r="K286" s="1"/>
      <c r="L286" s="1"/>
      <c r="M286" s="1"/>
      <c r="N286" s="1"/>
      <c r="O286" s="1"/>
    </row>
    <row r="287" spans="1:15" ht="9.75" customHeight="1">
      <c r="A287" s="1"/>
      <c r="B287" s="1"/>
      <c r="C287" s="1"/>
      <c r="D287" s="1"/>
      <c r="E287" s="1"/>
      <c r="F287" s="1"/>
      <c r="G287" s="1"/>
      <c r="H287" s="1"/>
      <c r="I287" s="1"/>
      <c r="J287" s="1"/>
      <c r="K287" s="1"/>
      <c r="L287" s="1"/>
      <c r="M287" s="1"/>
      <c r="N287" s="1"/>
      <c r="O287" s="1"/>
    </row>
    <row r="288" spans="1:15" ht="9.75" customHeight="1">
      <c r="A288" s="1"/>
      <c r="B288" s="1"/>
      <c r="C288" s="1"/>
      <c r="D288" s="1"/>
      <c r="E288" s="1"/>
      <c r="F288" s="1"/>
      <c r="G288" s="1"/>
      <c r="H288" s="1"/>
      <c r="I288" s="1"/>
      <c r="J288" s="1"/>
      <c r="K288" s="1"/>
      <c r="L288" s="1"/>
      <c r="M288" s="1"/>
      <c r="N288" s="1"/>
      <c r="O288" s="1"/>
    </row>
    <row r="289" spans="1:15" ht="9.75" customHeight="1">
      <c r="A289" s="1"/>
      <c r="B289" s="1"/>
      <c r="C289" s="1"/>
      <c r="D289" s="1"/>
      <c r="E289" s="1"/>
      <c r="F289" s="1"/>
      <c r="G289" s="1"/>
      <c r="H289" s="1"/>
      <c r="I289" s="1"/>
      <c r="J289" s="1"/>
      <c r="K289" s="1"/>
      <c r="L289" s="1"/>
      <c r="M289" s="1"/>
      <c r="N289" s="1"/>
      <c r="O289" s="1"/>
    </row>
    <row r="290" spans="1:15" ht="9.75" customHeight="1">
      <c r="A290" s="1"/>
      <c r="B290" s="1"/>
      <c r="C290" s="1"/>
      <c r="D290" s="1"/>
      <c r="E290" s="1"/>
      <c r="F290" s="1"/>
      <c r="G290" s="1"/>
      <c r="H290" s="1"/>
      <c r="I290" s="1"/>
      <c r="J290" s="1"/>
      <c r="K290" s="1"/>
      <c r="L290" s="1"/>
      <c r="M290" s="1"/>
      <c r="N290" s="1"/>
      <c r="O290" s="1"/>
    </row>
    <row r="291" spans="1:15" ht="9.75" customHeight="1">
      <c r="A291" s="1"/>
      <c r="B291" s="1"/>
      <c r="C291" s="1"/>
      <c r="D291" s="1"/>
      <c r="E291" s="1"/>
      <c r="F291" s="1"/>
      <c r="G291" s="1"/>
      <c r="H291" s="1"/>
      <c r="I291" s="1"/>
      <c r="J291" s="1"/>
      <c r="K291" s="1"/>
      <c r="L291" s="1"/>
      <c r="M291" s="1"/>
      <c r="N291" s="1"/>
      <c r="O291" s="1"/>
    </row>
    <row r="292" spans="1:15" ht="9.75" customHeight="1">
      <c r="A292" s="1"/>
      <c r="B292" s="1"/>
      <c r="C292" s="1"/>
      <c r="D292" s="1"/>
      <c r="E292" s="1"/>
      <c r="F292" s="1"/>
      <c r="G292" s="1"/>
      <c r="H292" s="1"/>
      <c r="I292" s="1"/>
      <c r="J292" s="1"/>
      <c r="K292" s="1"/>
      <c r="L292" s="1"/>
      <c r="M292" s="1"/>
      <c r="N292" s="1"/>
      <c r="O292" s="1"/>
    </row>
    <row r="293" spans="1:15" ht="9.75" customHeight="1">
      <c r="A293" s="1"/>
      <c r="B293" s="1"/>
      <c r="C293" s="1"/>
      <c r="D293" s="1"/>
      <c r="E293" s="1"/>
      <c r="F293" s="1"/>
      <c r="G293" s="1"/>
      <c r="H293" s="1"/>
      <c r="I293" s="1"/>
      <c r="J293" s="1"/>
      <c r="K293" s="1"/>
      <c r="L293" s="1"/>
      <c r="M293" s="1"/>
      <c r="N293" s="1"/>
      <c r="O293" s="1"/>
    </row>
    <row r="294" spans="1:15" ht="9.75" customHeight="1">
      <c r="A294" s="1"/>
      <c r="B294" s="1"/>
      <c r="C294" s="1"/>
      <c r="D294" s="1"/>
      <c r="E294" s="1"/>
      <c r="F294" s="1"/>
      <c r="G294" s="1"/>
      <c r="H294" s="1"/>
      <c r="I294" s="1"/>
      <c r="J294" s="1"/>
      <c r="K294" s="1"/>
      <c r="L294" s="1"/>
      <c r="M294" s="1"/>
      <c r="N294" s="1"/>
      <c r="O294" s="1"/>
    </row>
    <row r="295" spans="1:15" ht="9.75" customHeight="1">
      <c r="A295" s="1"/>
      <c r="B295" s="1"/>
      <c r="C295" s="1"/>
      <c r="D295" s="1"/>
      <c r="E295" s="1"/>
      <c r="F295" s="1"/>
      <c r="G295" s="1"/>
      <c r="H295" s="1"/>
      <c r="I295" s="1"/>
      <c r="J295" s="1"/>
      <c r="K295" s="1"/>
      <c r="L295" s="1"/>
      <c r="M295" s="1"/>
      <c r="N295" s="1"/>
      <c r="O295" s="1"/>
    </row>
    <row r="296" spans="1:15" ht="9.75" customHeight="1">
      <c r="A296" s="1"/>
      <c r="B296" s="1"/>
      <c r="C296" s="1"/>
      <c r="D296" s="1"/>
      <c r="E296" s="1"/>
      <c r="F296" s="1"/>
      <c r="G296" s="1"/>
      <c r="H296" s="1"/>
      <c r="I296" s="1"/>
      <c r="J296" s="1"/>
      <c r="K296" s="1"/>
      <c r="L296" s="1"/>
      <c r="M296" s="1"/>
      <c r="N296" s="1"/>
      <c r="O296" s="1"/>
    </row>
    <row r="297" spans="1:15" ht="9.75" customHeight="1">
      <c r="A297" s="1"/>
      <c r="B297" s="1"/>
      <c r="C297" s="1"/>
      <c r="D297" s="1"/>
      <c r="E297" s="1"/>
      <c r="F297" s="1"/>
      <c r="G297" s="1"/>
      <c r="H297" s="1"/>
      <c r="I297" s="1"/>
      <c r="J297" s="1"/>
      <c r="K297" s="1"/>
      <c r="L297" s="1"/>
      <c r="M297" s="1"/>
      <c r="N297" s="1"/>
      <c r="O297" s="1"/>
    </row>
    <row r="298" spans="1:15" ht="9.75" customHeight="1">
      <c r="A298" s="1"/>
      <c r="B298" s="1"/>
      <c r="C298" s="1"/>
      <c r="D298" s="1"/>
      <c r="E298" s="1"/>
      <c r="F298" s="1"/>
      <c r="G298" s="1"/>
      <c r="H298" s="1"/>
      <c r="I298" s="1"/>
      <c r="J298" s="1"/>
      <c r="K298" s="1"/>
      <c r="L298" s="1"/>
      <c r="M298" s="1"/>
      <c r="N298" s="1"/>
      <c r="O298" s="1"/>
    </row>
    <row r="299" spans="1:15" ht="9.75" customHeight="1">
      <c r="A299" s="1"/>
      <c r="B299" s="1"/>
      <c r="C299" s="1"/>
      <c r="D299" s="1"/>
      <c r="E299" s="1"/>
      <c r="F299" s="1"/>
      <c r="G299" s="1"/>
      <c r="H299" s="1"/>
      <c r="I299" s="1"/>
      <c r="J299" s="1"/>
      <c r="K299" s="1"/>
      <c r="L299" s="1"/>
      <c r="M299" s="1"/>
      <c r="N299" s="1"/>
      <c r="O299" s="1"/>
    </row>
    <row r="300" spans="1:15" ht="9.75" customHeight="1">
      <c r="A300" s="1"/>
      <c r="B300" s="1"/>
      <c r="C300" s="1"/>
      <c r="D300" s="1"/>
      <c r="E300" s="1"/>
      <c r="F300" s="1"/>
      <c r="G300" s="1"/>
      <c r="H300" s="1"/>
      <c r="I300" s="1"/>
      <c r="J300" s="1"/>
      <c r="K300" s="1"/>
      <c r="L300" s="1"/>
      <c r="M300" s="1"/>
      <c r="N300" s="1"/>
      <c r="O300" s="1"/>
    </row>
    <row r="301" spans="1:15" ht="9.75" customHeight="1">
      <c r="A301" s="1"/>
      <c r="B301" s="1"/>
      <c r="C301" s="1"/>
      <c r="D301" s="1"/>
      <c r="E301" s="1"/>
      <c r="F301" s="1"/>
      <c r="G301" s="1"/>
      <c r="H301" s="1"/>
      <c r="I301" s="1"/>
      <c r="J301" s="1"/>
      <c r="K301" s="1"/>
      <c r="L301" s="1"/>
      <c r="M301" s="1"/>
      <c r="N301" s="1"/>
      <c r="O301" s="1"/>
    </row>
    <row r="302" spans="1:15" ht="9.75" customHeight="1">
      <c r="A302" s="1"/>
      <c r="B302" s="1"/>
      <c r="C302" s="1"/>
      <c r="D302" s="1"/>
      <c r="E302" s="1"/>
      <c r="F302" s="1"/>
      <c r="G302" s="1"/>
      <c r="H302" s="1"/>
      <c r="I302" s="1"/>
      <c r="J302" s="1"/>
      <c r="K302" s="1"/>
      <c r="L302" s="1"/>
      <c r="M302" s="1"/>
      <c r="N302" s="1"/>
      <c r="O302" s="1"/>
    </row>
    <row r="303" spans="1:15" ht="9.75" customHeight="1">
      <c r="A303" s="1"/>
      <c r="B303" s="1"/>
      <c r="C303" s="1"/>
      <c r="D303" s="1"/>
      <c r="E303" s="1"/>
      <c r="F303" s="1"/>
      <c r="G303" s="1"/>
      <c r="H303" s="1"/>
      <c r="I303" s="1"/>
      <c r="J303" s="1"/>
      <c r="K303" s="1"/>
      <c r="L303" s="1"/>
      <c r="M303" s="1"/>
      <c r="N303" s="1"/>
      <c r="O303" s="1"/>
    </row>
    <row r="304" spans="1:15" ht="9.75" customHeight="1">
      <c r="A304" s="1"/>
      <c r="B304" s="1"/>
      <c r="C304" s="1"/>
      <c r="D304" s="1"/>
      <c r="E304" s="1"/>
      <c r="F304" s="1"/>
      <c r="G304" s="1"/>
      <c r="H304" s="1"/>
      <c r="I304" s="1"/>
      <c r="J304" s="1"/>
      <c r="K304" s="1"/>
      <c r="L304" s="1"/>
      <c r="M304" s="1"/>
      <c r="N304" s="1"/>
      <c r="O304" s="1"/>
    </row>
    <row r="305" spans="1:15" ht="9.75" customHeight="1">
      <c r="A305" s="1"/>
      <c r="B305" s="1"/>
      <c r="C305" s="1"/>
      <c r="D305" s="1"/>
      <c r="E305" s="1"/>
      <c r="F305" s="1"/>
      <c r="G305" s="1"/>
      <c r="H305" s="1"/>
      <c r="I305" s="1"/>
      <c r="J305" s="1"/>
      <c r="K305" s="1"/>
      <c r="L305" s="1"/>
      <c r="M305" s="1"/>
      <c r="N305" s="1"/>
      <c r="O305" s="1"/>
    </row>
    <row r="306" spans="1:15" ht="9.75" customHeight="1">
      <c r="A306" s="1"/>
      <c r="B306" s="1"/>
      <c r="C306" s="1"/>
      <c r="D306" s="1"/>
      <c r="E306" s="1"/>
      <c r="F306" s="1"/>
      <c r="G306" s="1"/>
      <c r="H306" s="1"/>
      <c r="I306" s="1"/>
      <c r="J306" s="1"/>
      <c r="K306" s="1"/>
      <c r="L306" s="1"/>
      <c r="M306" s="1"/>
      <c r="N306" s="1"/>
      <c r="O306" s="1"/>
    </row>
    <row r="307" spans="1:15" ht="9.75" customHeight="1">
      <c r="A307" s="1"/>
      <c r="B307" s="1"/>
      <c r="C307" s="1"/>
      <c r="D307" s="1"/>
      <c r="E307" s="1"/>
      <c r="F307" s="1"/>
      <c r="G307" s="1"/>
      <c r="H307" s="1"/>
      <c r="I307" s="1"/>
      <c r="J307" s="1"/>
      <c r="K307" s="1"/>
      <c r="L307" s="1"/>
      <c r="M307" s="1"/>
      <c r="N307" s="1"/>
      <c r="O307" s="1"/>
    </row>
    <row r="308" spans="1:15" ht="9.75" customHeight="1">
      <c r="A308" s="1"/>
      <c r="B308" s="1"/>
      <c r="C308" s="1"/>
      <c r="D308" s="1"/>
      <c r="E308" s="1"/>
      <c r="F308" s="1"/>
      <c r="G308" s="1"/>
      <c r="H308" s="1"/>
      <c r="I308" s="1"/>
      <c r="J308" s="1"/>
      <c r="K308" s="1"/>
      <c r="L308" s="1"/>
      <c r="M308" s="1"/>
      <c r="N308" s="1"/>
      <c r="O308" s="1"/>
    </row>
    <row r="309" spans="1:15" ht="9.75" customHeight="1">
      <c r="A309" s="1"/>
      <c r="B309" s="1"/>
      <c r="C309" s="1"/>
      <c r="D309" s="1"/>
      <c r="E309" s="1"/>
      <c r="F309" s="1"/>
      <c r="G309" s="1"/>
      <c r="H309" s="1"/>
      <c r="I309" s="1"/>
      <c r="J309" s="1"/>
      <c r="K309" s="1"/>
      <c r="L309" s="1"/>
      <c r="M309" s="1"/>
      <c r="N309" s="1"/>
      <c r="O309" s="1"/>
    </row>
    <row r="310" spans="1:15" ht="9.75" customHeight="1">
      <c r="A310" s="1"/>
      <c r="B310" s="1"/>
      <c r="C310" s="1"/>
      <c r="D310" s="1"/>
      <c r="E310" s="1"/>
      <c r="F310" s="1"/>
      <c r="G310" s="1"/>
      <c r="H310" s="1"/>
      <c r="I310" s="1"/>
      <c r="J310" s="1"/>
      <c r="K310" s="1"/>
      <c r="L310" s="1"/>
      <c r="M310" s="1"/>
      <c r="N310" s="1"/>
      <c r="O310" s="1"/>
    </row>
    <row r="311" spans="1:15" ht="9.75" customHeight="1">
      <c r="A311" s="1"/>
      <c r="B311" s="1"/>
      <c r="C311" s="1"/>
      <c r="D311" s="1"/>
      <c r="E311" s="1"/>
      <c r="F311" s="1"/>
      <c r="G311" s="1"/>
      <c r="H311" s="1"/>
      <c r="I311" s="1"/>
      <c r="J311" s="1"/>
      <c r="K311" s="1"/>
      <c r="L311" s="1"/>
      <c r="M311" s="1"/>
      <c r="N311" s="1"/>
      <c r="O311" s="1"/>
    </row>
    <row r="312" spans="1:15" ht="9.75" customHeight="1">
      <c r="A312" s="1"/>
      <c r="B312" s="1"/>
      <c r="C312" s="1"/>
      <c r="D312" s="1"/>
      <c r="E312" s="1"/>
      <c r="F312" s="1"/>
      <c r="G312" s="1"/>
      <c r="H312" s="1"/>
      <c r="I312" s="1"/>
      <c r="J312" s="1"/>
      <c r="K312" s="1"/>
      <c r="L312" s="1"/>
      <c r="M312" s="1"/>
      <c r="N312" s="1"/>
      <c r="O312" s="1"/>
    </row>
    <row r="313" spans="1:15" ht="9.75" customHeight="1">
      <c r="A313" s="1"/>
      <c r="B313" s="1"/>
      <c r="C313" s="1"/>
      <c r="D313" s="1"/>
      <c r="E313" s="1"/>
      <c r="F313" s="1"/>
      <c r="G313" s="1"/>
      <c r="H313" s="1"/>
      <c r="I313" s="1"/>
      <c r="J313" s="1"/>
      <c r="K313" s="1"/>
      <c r="L313" s="1"/>
      <c r="M313" s="1"/>
      <c r="N313" s="1"/>
      <c r="O313" s="1"/>
    </row>
    <row r="314" spans="1:15" ht="9.75" customHeight="1">
      <c r="A314" s="1"/>
      <c r="B314" s="1"/>
      <c r="C314" s="1"/>
      <c r="D314" s="1"/>
      <c r="E314" s="1"/>
      <c r="F314" s="1"/>
      <c r="G314" s="1"/>
      <c r="H314" s="1"/>
      <c r="I314" s="1"/>
      <c r="J314" s="1"/>
      <c r="K314" s="1"/>
      <c r="L314" s="1"/>
      <c r="M314" s="1"/>
      <c r="N314" s="1"/>
      <c r="O314" s="1"/>
    </row>
    <row r="315" spans="1:15" ht="9.75" customHeight="1">
      <c r="A315" s="1"/>
      <c r="B315" s="1"/>
      <c r="C315" s="1"/>
      <c r="D315" s="1"/>
      <c r="E315" s="1"/>
      <c r="F315" s="1"/>
      <c r="G315" s="1"/>
      <c r="H315" s="1"/>
      <c r="I315" s="1"/>
      <c r="J315" s="1"/>
      <c r="K315" s="1"/>
      <c r="L315" s="1"/>
      <c r="M315" s="1"/>
      <c r="N315" s="1"/>
      <c r="O315" s="1"/>
    </row>
    <row r="316" spans="1:15" ht="9.75" customHeight="1">
      <c r="A316" s="1"/>
      <c r="B316" s="1"/>
      <c r="C316" s="1"/>
      <c r="D316" s="1"/>
      <c r="E316" s="1"/>
      <c r="F316" s="1"/>
      <c r="G316" s="1"/>
      <c r="H316" s="1"/>
      <c r="I316" s="1"/>
      <c r="J316" s="1"/>
      <c r="K316" s="1"/>
      <c r="L316" s="1"/>
      <c r="M316" s="1"/>
      <c r="N316" s="1"/>
      <c r="O316" s="1"/>
    </row>
    <row r="317" spans="1:15" ht="9.75" customHeight="1">
      <c r="A317" s="1"/>
      <c r="B317" s="1"/>
      <c r="C317" s="1"/>
      <c r="D317" s="1"/>
      <c r="E317" s="1"/>
      <c r="F317" s="1"/>
      <c r="G317" s="1"/>
      <c r="H317" s="1"/>
      <c r="I317" s="1"/>
      <c r="J317" s="1"/>
      <c r="K317" s="1"/>
      <c r="L317" s="1"/>
      <c r="M317" s="1"/>
      <c r="N317" s="1"/>
      <c r="O317" s="1"/>
    </row>
    <row r="318" spans="1:15" ht="9.75" customHeight="1">
      <c r="A318" s="1"/>
      <c r="B318" s="1"/>
      <c r="C318" s="1"/>
      <c r="D318" s="1"/>
      <c r="E318" s="1"/>
      <c r="F318" s="1"/>
      <c r="G318" s="1"/>
      <c r="H318" s="1"/>
      <c r="I318" s="1"/>
      <c r="J318" s="1"/>
      <c r="K318" s="1"/>
      <c r="L318" s="1"/>
      <c r="M318" s="1"/>
      <c r="N318" s="1"/>
      <c r="O318" s="1"/>
    </row>
    <row r="319" spans="1:15" ht="9.75" customHeight="1">
      <c r="A319" s="1"/>
      <c r="B319" s="1"/>
      <c r="C319" s="1"/>
      <c r="D319" s="1"/>
      <c r="E319" s="1"/>
      <c r="F319" s="1"/>
      <c r="G319" s="1"/>
      <c r="H319" s="1"/>
      <c r="I319" s="1"/>
      <c r="J319" s="1"/>
      <c r="K319" s="1"/>
      <c r="L319" s="1"/>
      <c r="M319" s="1"/>
      <c r="N319" s="1"/>
      <c r="O319" s="1"/>
    </row>
    <row r="320" spans="1:15" ht="9.75" customHeight="1">
      <c r="A320" s="1"/>
      <c r="B320" s="1"/>
      <c r="C320" s="1"/>
      <c r="D320" s="1"/>
      <c r="E320" s="1"/>
      <c r="F320" s="1"/>
      <c r="G320" s="1"/>
      <c r="H320" s="1"/>
      <c r="I320" s="1"/>
      <c r="J320" s="1"/>
      <c r="K320" s="1"/>
      <c r="L320" s="1"/>
      <c r="M320" s="1"/>
      <c r="N320" s="1"/>
      <c r="O320" s="1"/>
    </row>
    <row r="321" spans="1:15" ht="9.75" customHeight="1">
      <c r="A321" s="1"/>
      <c r="B321" s="1"/>
      <c r="C321" s="1"/>
      <c r="D321" s="1"/>
      <c r="E321" s="1"/>
      <c r="F321" s="1"/>
      <c r="G321" s="1"/>
      <c r="H321" s="1"/>
      <c r="I321" s="1"/>
      <c r="J321" s="1"/>
      <c r="K321" s="1"/>
      <c r="L321" s="1"/>
      <c r="M321" s="1"/>
      <c r="N321" s="1"/>
      <c r="O321" s="1"/>
    </row>
    <row r="322" spans="1:15" ht="9.75" customHeight="1">
      <c r="A322" s="1"/>
      <c r="B322" s="1"/>
      <c r="C322" s="1"/>
      <c r="D322" s="1"/>
      <c r="E322" s="1"/>
      <c r="F322" s="1"/>
      <c r="G322" s="1"/>
      <c r="H322" s="1"/>
      <c r="I322" s="1"/>
      <c r="J322" s="1"/>
      <c r="K322" s="1"/>
      <c r="L322" s="1"/>
      <c r="M322" s="1"/>
      <c r="N322" s="1"/>
      <c r="O322" s="1"/>
    </row>
    <row r="323" spans="1:15" ht="9.75" customHeight="1">
      <c r="A323" s="1"/>
      <c r="B323" s="1"/>
      <c r="C323" s="1"/>
      <c r="D323" s="1"/>
      <c r="E323" s="1"/>
      <c r="F323" s="1"/>
      <c r="G323" s="1"/>
      <c r="H323" s="1"/>
      <c r="I323" s="1"/>
      <c r="J323" s="1"/>
      <c r="K323" s="1"/>
      <c r="L323" s="1"/>
      <c r="M323" s="1"/>
      <c r="N323" s="1"/>
      <c r="O323" s="1"/>
    </row>
    <row r="324" spans="1:15" ht="9.75" customHeight="1">
      <c r="A324" s="1"/>
      <c r="B324" s="1"/>
      <c r="C324" s="1"/>
      <c r="D324" s="1"/>
      <c r="E324" s="1"/>
      <c r="F324" s="1"/>
      <c r="G324" s="1"/>
      <c r="H324" s="1"/>
      <c r="I324" s="1"/>
      <c r="J324" s="1"/>
      <c r="K324" s="1"/>
      <c r="L324" s="1"/>
      <c r="M324" s="1"/>
      <c r="N324" s="1"/>
      <c r="O324" s="1"/>
    </row>
    <row r="325" spans="1:15" ht="9.75" customHeight="1">
      <c r="A325" s="1"/>
      <c r="B325" s="1"/>
      <c r="C325" s="1"/>
      <c r="D325" s="1"/>
      <c r="E325" s="1"/>
      <c r="F325" s="1"/>
      <c r="G325" s="1"/>
      <c r="H325" s="1"/>
      <c r="I325" s="1"/>
      <c r="J325" s="1"/>
      <c r="K325" s="1"/>
      <c r="L325" s="1"/>
      <c r="M325" s="1"/>
      <c r="N325" s="1"/>
      <c r="O325" s="1"/>
    </row>
    <row r="326" spans="1:15" ht="9.75" customHeight="1">
      <c r="A326" s="1"/>
      <c r="B326" s="1"/>
      <c r="C326" s="1"/>
      <c r="D326" s="1"/>
      <c r="E326" s="1"/>
      <c r="F326" s="1"/>
      <c r="G326" s="1"/>
      <c r="H326" s="1"/>
      <c r="I326" s="1"/>
      <c r="J326" s="1"/>
      <c r="K326" s="1"/>
      <c r="L326" s="1"/>
      <c r="M326" s="1"/>
      <c r="N326" s="1"/>
      <c r="O326" s="1"/>
    </row>
    <row r="327" spans="1:15" ht="9.75" customHeight="1">
      <c r="A327" s="1"/>
      <c r="B327" s="1"/>
      <c r="C327" s="1"/>
      <c r="D327" s="1"/>
      <c r="E327" s="1"/>
      <c r="F327" s="1"/>
      <c r="G327" s="1"/>
      <c r="H327" s="1"/>
      <c r="I327" s="1"/>
      <c r="J327" s="1"/>
      <c r="K327" s="1"/>
      <c r="L327" s="1"/>
      <c r="M327" s="1"/>
      <c r="N327" s="1"/>
      <c r="O327" s="1"/>
    </row>
    <row r="328" spans="1:15" ht="9.75" customHeight="1">
      <c r="A328" s="1"/>
      <c r="B328" s="1"/>
      <c r="C328" s="1"/>
      <c r="D328" s="1"/>
      <c r="E328" s="1"/>
      <c r="F328" s="1"/>
      <c r="G328" s="1"/>
      <c r="H328" s="1"/>
      <c r="I328" s="1"/>
      <c r="J328" s="1"/>
      <c r="K328" s="1"/>
      <c r="L328" s="1"/>
      <c r="M328" s="1"/>
      <c r="N328" s="1"/>
      <c r="O328" s="1"/>
    </row>
    <row r="329" spans="1:15" ht="9.75" customHeight="1">
      <c r="A329" s="1"/>
      <c r="B329" s="1"/>
      <c r="C329" s="1"/>
      <c r="D329" s="1"/>
      <c r="E329" s="1"/>
      <c r="F329" s="1"/>
      <c r="G329" s="1"/>
      <c r="H329" s="1"/>
      <c r="I329" s="1"/>
      <c r="J329" s="1"/>
      <c r="K329" s="1"/>
      <c r="L329" s="1"/>
      <c r="M329" s="1"/>
      <c r="N329" s="1"/>
      <c r="O329" s="1"/>
    </row>
    <row r="330" spans="1:15" ht="9.75" customHeight="1">
      <c r="A330" s="1"/>
      <c r="B330" s="1"/>
      <c r="C330" s="1"/>
      <c r="D330" s="1"/>
      <c r="E330" s="1"/>
      <c r="F330" s="1"/>
      <c r="G330" s="1"/>
      <c r="H330" s="1"/>
      <c r="I330" s="1"/>
      <c r="J330" s="1"/>
      <c r="K330" s="1"/>
      <c r="L330" s="1"/>
      <c r="M330" s="1"/>
      <c r="N330" s="1"/>
      <c r="O330" s="1"/>
    </row>
    <row r="331" spans="1:15" ht="9.75" customHeight="1">
      <c r="A331" s="1"/>
      <c r="B331" s="1"/>
      <c r="C331" s="1"/>
      <c r="D331" s="1"/>
      <c r="E331" s="1"/>
      <c r="F331" s="1"/>
      <c r="G331" s="1"/>
      <c r="H331" s="1"/>
      <c r="I331" s="1"/>
      <c r="J331" s="1"/>
      <c r="K331" s="1"/>
      <c r="L331" s="1"/>
      <c r="M331" s="1"/>
      <c r="N331" s="1"/>
      <c r="O331" s="1"/>
    </row>
    <row r="332" spans="1:15" ht="9.75" customHeight="1">
      <c r="A332" s="1"/>
      <c r="B332" s="1"/>
      <c r="C332" s="1"/>
      <c r="D332" s="1"/>
      <c r="E332" s="1"/>
      <c r="F332" s="1"/>
      <c r="G332" s="1"/>
      <c r="H332" s="1"/>
      <c r="I332" s="1"/>
      <c r="J332" s="1"/>
      <c r="K332" s="1"/>
      <c r="L332" s="1"/>
      <c r="M332" s="1"/>
      <c r="N332" s="1"/>
      <c r="O332" s="1"/>
    </row>
    <row r="333" spans="1:15" ht="9.75" customHeight="1">
      <c r="A333" s="1"/>
      <c r="B333" s="1"/>
      <c r="C333" s="1"/>
      <c r="D333" s="1"/>
      <c r="E333" s="1"/>
      <c r="F333" s="1"/>
      <c r="G333" s="1"/>
      <c r="H333" s="1"/>
      <c r="I333" s="1"/>
      <c r="J333" s="1"/>
      <c r="K333" s="1"/>
      <c r="L333" s="1"/>
      <c r="M333" s="1"/>
      <c r="N333" s="1"/>
      <c r="O333" s="1"/>
    </row>
    <row r="334" spans="1:15" ht="9.75" customHeight="1">
      <c r="A334" s="1"/>
      <c r="B334" s="1"/>
      <c r="C334" s="1"/>
      <c r="D334" s="1"/>
      <c r="E334" s="1"/>
      <c r="F334" s="1"/>
      <c r="G334" s="1"/>
      <c r="H334" s="1"/>
      <c r="I334" s="1"/>
      <c r="J334" s="1"/>
      <c r="K334" s="1"/>
      <c r="L334" s="1"/>
      <c r="M334" s="1"/>
      <c r="N334" s="1"/>
      <c r="O334" s="1"/>
    </row>
    <row r="335" spans="1:15" ht="9.75" customHeight="1">
      <c r="A335" s="1"/>
      <c r="B335" s="1"/>
      <c r="C335" s="1"/>
      <c r="D335" s="1"/>
      <c r="E335" s="1"/>
      <c r="F335" s="1"/>
      <c r="G335" s="1"/>
      <c r="H335" s="1"/>
      <c r="I335" s="1"/>
      <c r="J335" s="1"/>
      <c r="K335" s="1"/>
      <c r="L335" s="1"/>
      <c r="M335" s="1"/>
      <c r="N335" s="1"/>
      <c r="O335" s="1"/>
    </row>
    <row r="336" spans="1:15" ht="9.75" customHeight="1">
      <c r="A336" s="1"/>
      <c r="B336" s="1"/>
      <c r="C336" s="1"/>
      <c r="D336" s="1"/>
      <c r="E336" s="1"/>
      <c r="F336" s="1"/>
      <c r="G336" s="1"/>
      <c r="H336" s="1"/>
      <c r="I336" s="1"/>
      <c r="J336" s="1"/>
      <c r="K336" s="1"/>
      <c r="L336" s="1"/>
      <c r="M336" s="1"/>
      <c r="N336" s="1"/>
      <c r="O336" s="1"/>
    </row>
    <row r="337" spans="1:15" ht="9.75" customHeight="1">
      <c r="A337" s="1"/>
      <c r="B337" s="1"/>
      <c r="C337" s="1"/>
      <c r="D337" s="1"/>
      <c r="E337" s="1"/>
      <c r="F337" s="1"/>
      <c r="G337" s="1"/>
      <c r="H337" s="1"/>
      <c r="I337" s="1"/>
      <c r="J337" s="1"/>
      <c r="K337" s="1"/>
      <c r="L337" s="1"/>
      <c r="M337" s="1"/>
      <c r="N337" s="1"/>
      <c r="O337" s="1"/>
    </row>
    <row r="338" spans="1:15" ht="9.75" customHeight="1">
      <c r="A338" s="1"/>
      <c r="B338" s="1"/>
      <c r="C338" s="1"/>
      <c r="D338" s="1"/>
      <c r="E338" s="1"/>
      <c r="F338" s="1"/>
      <c r="G338" s="1"/>
      <c r="H338" s="1"/>
      <c r="I338" s="1"/>
      <c r="J338" s="1"/>
      <c r="K338" s="1"/>
      <c r="L338" s="1"/>
      <c r="M338" s="1"/>
      <c r="N338" s="1"/>
      <c r="O338" s="1"/>
    </row>
    <row r="339" spans="1:15" ht="9.75" customHeight="1">
      <c r="A339" s="1"/>
      <c r="B339" s="1"/>
      <c r="C339" s="1"/>
      <c r="D339" s="1"/>
      <c r="E339" s="1"/>
      <c r="F339" s="1"/>
      <c r="G339" s="1"/>
      <c r="H339" s="1"/>
      <c r="I339" s="1"/>
      <c r="J339" s="1"/>
      <c r="K339" s="1"/>
      <c r="L339" s="1"/>
      <c r="M339" s="1"/>
      <c r="N339" s="1"/>
      <c r="O339" s="1"/>
    </row>
    <row r="340" spans="1:15" ht="9.75" customHeight="1">
      <c r="A340" s="1"/>
      <c r="B340" s="1"/>
      <c r="C340" s="1"/>
      <c r="D340" s="1"/>
      <c r="E340" s="1"/>
      <c r="F340" s="1"/>
      <c r="G340" s="1"/>
      <c r="H340" s="1"/>
      <c r="I340" s="1"/>
      <c r="J340" s="1"/>
      <c r="K340" s="1"/>
      <c r="L340" s="1"/>
      <c r="M340" s="1"/>
      <c r="N340" s="1"/>
      <c r="O340" s="1"/>
    </row>
    <row r="341" spans="1:15" ht="9.75" customHeight="1">
      <c r="A341" s="1"/>
      <c r="B341" s="1"/>
      <c r="C341" s="1"/>
      <c r="D341" s="1"/>
      <c r="E341" s="1"/>
      <c r="F341" s="1"/>
      <c r="G341" s="1"/>
      <c r="H341" s="1"/>
      <c r="I341" s="1"/>
      <c r="J341" s="1"/>
      <c r="K341" s="1"/>
      <c r="L341" s="1"/>
      <c r="M341" s="1"/>
      <c r="N341" s="1"/>
      <c r="O341" s="1"/>
    </row>
    <row r="342" spans="1:15" ht="9.75" customHeight="1">
      <c r="A342" s="1"/>
      <c r="B342" s="1"/>
      <c r="C342" s="1"/>
      <c r="D342" s="1"/>
      <c r="E342" s="1"/>
      <c r="F342" s="1"/>
      <c r="G342" s="1"/>
      <c r="H342" s="1"/>
      <c r="I342" s="1"/>
      <c r="J342" s="1"/>
      <c r="K342" s="1"/>
      <c r="L342" s="1"/>
      <c r="M342" s="1"/>
      <c r="N342" s="1"/>
      <c r="O342" s="1"/>
    </row>
    <row r="343" spans="1:15" ht="9.75" customHeight="1">
      <c r="A343" s="1"/>
      <c r="B343" s="1"/>
      <c r="C343" s="1"/>
      <c r="D343" s="1"/>
      <c r="E343" s="1"/>
      <c r="F343" s="1"/>
      <c r="G343" s="1"/>
      <c r="H343" s="1"/>
      <c r="I343" s="1"/>
      <c r="J343" s="1"/>
      <c r="K343" s="1"/>
      <c r="L343" s="1"/>
      <c r="M343" s="1"/>
      <c r="N343" s="1"/>
      <c r="O343" s="1"/>
    </row>
    <row r="344" spans="1:15" ht="9.75" customHeight="1">
      <c r="A344" s="1"/>
      <c r="B344" s="1"/>
      <c r="C344" s="1"/>
      <c r="D344" s="1"/>
      <c r="E344" s="1"/>
      <c r="F344" s="1"/>
      <c r="G344" s="1"/>
      <c r="H344" s="1"/>
      <c r="I344" s="1"/>
      <c r="J344" s="1"/>
      <c r="K344" s="1"/>
      <c r="L344" s="1"/>
      <c r="M344" s="1"/>
      <c r="N344" s="1"/>
      <c r="O344" s="1"/>
    </row>
    <row r="345" spans="1:15" ht="9.75" customHeight="1">
      <c r="A345" s="1"/>
      <c r="B345" s="1"/>
      <c r="C345" s="1"/>
      <c r="D345" s="1"/>
      <c r="E345" s="1"/>
      <c r="F345" s="1"/>
      <c r="G345" s="1"/>
      <c r="H345" s="1"/>
      <c r="I345" s="1"/>
      <c r="J345" s="1"/>
      <c r="K345" s="1"/>
      <c r="L345" s="1"/>
      <c r="M345" s="1"/>
      <c r="N345" s="1"/>
      <c r="O345" s="1"/>
    </row>
    <row r="346" spans="1:15" ht="9.75" customHeight="1">
      <c r="A346" s="1"/>
      <c r="B346" s="1"/>
      <c r="C346" s="1"/>
      <c r="D346" s="1"/>
      <c r="E346" s="1"/>
      <c r="F346" s="1"/>
      <c r="G346" s="1"/>
      <c r="H346" s="1"/>
      <c r="I346" s="1"/>
      <c r="J346" s="1"/>
      <c r="K346" s="1"/>
      <c r="L346" s="1"/>
      <c r="M346" s="1"/>
      <c r="N346" s="1"/>
      <c r="O346" s="1"/>
    </row>
    <row r="347" spans="1:15" ht="9.75" customHeight="1">
      <c r="A347" s="1"/>
      <c r="B347" s="1"/>
      <c r="C347" s="1"/>
      <c r="D347" s="1"/>
      <c r="E347" s="1"/>
      <c r="F347" s="1"/>
      <c r="G347" s="1"/>
      <c r="H347" s="1"/>
      <c r="I347" s="1"/>
      <c r="J347" s="1"/>
      <c r="K347" s="1"/>
      <c r="L347" s="1"/>
      <c r="M347" s="1"/>
      <c r="N347" s="1"/>
      <c r="O347" s="1"/>
    </row>
    <row r="348" spans="1:15" ht="9.75" customHeight="1">
      <c r="A348" s="1"/>
      <c r="B348" s="1"/>
      <c r="C348" s="1"/>
      <c r="D348" s="1"/>
      <c r="E348" s="1"/>
      <c r="F348" s="1"/>
      <c r="G348" s="1"/>
      <c r="H348" s="1"/>
      <c r="I348" s="1"/>
      <c r="J348" s="1"/>
      <c r="K348" s="1"/>
      <c r="L348" s="1"/>
      <c r="M348" s="1"/>
      <c r="N348" s="1"/>
      <c r="O348" s="1"/>
    </row>
    <row r="349" spans="1:15" ht="9.75" customHeight="1">
      <c r="A349" s="1"/>
      <c r="B349" s="1"/>
      <c r="C349" s="1"/>
      <c r="D349" s="1"/>
      <c r="E349" s="1"/>
      <c r="F349" s="1"/>
      <c r="G349" s="1"/>
      <c r="H349" s="1"/>
      <c r="I349" s="1"/>
      <c r="J349" s="1"/>
      <c r="K349" s="1"/>
      <c r="L349" s="1"/>
      <c r="M349" s="1"/>
      <c r="N349" s="1"/>
      <c r="O349" s="1"/>
    </row>
    <row r="350" spans="1:15" ht="9.75" customHeight="1">
      <c r="A350" s="1"/>
      <c r="B350" s="1"/>
      <c r="C350" s="1"/>
      <c r="D350" s="1"/>
      <c r="E350" s="1"/>
      <c r="F350" s="1"/>
      <c r="G350" s="1"/>
      <c r="H350" s="1"/>
      <c r="I350" s="1"/>
      <c r="J350" s="1"/>
      <c r="K350" s="1"/>
      <c r="L350" s="1"/>
      <c r="M350" s="1"/>
      <c r="N350" s="1"/>
      <c r="O350" s="1"/>
    </row>
    <row r="351" spans="1:15" ht="9.75" customHeight="1">
      <c r="A351" s="1"/>
      <c r="B351" s="1"/>
      <c r="C351" s="1"/>
      <c r="D351" s="1"/>
      <c r="E351" s="1"/>
      <c r="F351" s="1"/>
      <c r="G351" s="1"/>
      <c r="H351" s="1"/>
      <c r="I351" s="1"/>
      <c r="J351" s="1"/>
      <c r="K351" s="1"/>
      <c r="L351" s="1"/>
      <c r="M351" s="1"/>
      <c r="N351" s="1"/>
      <c r="O351" s="1"/>
    </row>
    <row r="352" spans="1:15" ht="9.75" customHeight="1">
      <c r="A352" s="1"/>
      <c r="B352" s="1"/>
      <c r="C352" s="1"/>
      <c r="D352" s="1"/>
      <c r="E352" s="1"/>
      <c r="F352" s="1"/>
      <c r="G352" s="1"/>
      <c r="H352" s="1"/>
      <c r="I352" s="1"/>
      <c r="J352" s="1"/>
      <c r="K352" s="1"/>
      <c r="L352" s="1"/>
      <c r="M352" s="1"/>
      <c r="N352" s="1"/>
      <c r="O352" s="1"/>
    </row>
    <row r="353" spans="1:15" ht="9.75" customHeight="1">
      <c r="A353" s="1"/>
      <c r="B353" s="1"/>
      <c r="C353" s="1"/>
      <c r="D353" s="1"/>
      <c r="E353" s="1"/>
      <c r="F353" s="1"/>
      <c r="G353" s="1"/>
      <c r="H353" s="1"/>
      <c r="I353" s="1"/>
      <c r="J353" s="1"/>
      <c r="K353" s="1"/>
      <c r="L353" s="1"/>
      <c r="M353" s="1"/>
      <c r="N353" s="1"/>
      <c r="O353" s="1"/>
    </row>
    <row r="354" spans="1:15" ht="9.75" customHeight="1">
      <c r="A354" s="1"/>
      <c r="B354" s="1"/>
      <c r="C354" s="1"/>
      <c r="D354" s="1"/>
      <c r="E354" s="1"/>
      <c r="F354" s="1"/>
      <c r="G354" s="1"/>
      <c r="H354" s="1"/>
      <c r="I354" s="1"/>
      <c r="J354" s="1"/>
      <c r="K354" s="1"/>
      <c r="L354" s="1"/>
      <c r="M354" s="1"/>
      <c r="N354" s="1"/>
      <c r="O354" s="1"/>
    </row>
    <row r="355" spans="1:15" ht="9.75" customHeight="1">
      <c r="A355" s="1"/>
      <c r="B355" s="1"/>
      <c r="C355" s="1"/>
      <c r="D355" s="1"/>
      <c r="E355" s="1"/>
      <c r="F355" s="1"/>
      <c r="G355" s="1"/>
      <c r="H355" s="1"/>
      <c r="I355" s="1"/>
      <c r="J355" s="1"/>
      <c r="K355" s="1"/>
      <c r="L355" s="1"/>
      <c r="M355" s="1"/>
      <c r="N355" s="1"/>
      <c r="O355" s="1"/>
    </row>
    <row r="356" spans="1:15" ht="9.75" customHeight="1">
      <c r="A356" s="1"/>
      <c r="B356" s="1"/>
      <c r="C356" s="1"/>
      <c r="D356" s="1"/>
      <c r="E356" s="1"/>
      <c r="F356" s="1"/>
      <c r="G356" s="1"/>
      <c r="H356" s="1"/>
      <c r="I356" s="1"/>
      <c r="J356" s="1"/>
      <c r="K356" s="1"/>
      <c r="L356" s="1"/>
      <c r="M356" s="1"/>
      <c r="N356" s="1"/>
      <c r="O356" s="1"/>
    </row>
    <row r="357" spans="1:15" ht="9.75" customHeight="1">
      <c r="A357" s="1"/>
      <c r="B357" s="1"/>
      <c r="C357" s="1"/>
      <c r="D357" s="1"/>
      <c r="E357" s="1"/>
      <c r="F357" s="1"/>
      <c r="G357" s="1"/>
      <c r="H357" s="1"/>
      <c r="I357" s="1"/>
      <c r="J357" s="1"/>
      <c r="K357" s="1"/>
      <c r="L357" s="1"/>
      <c r="M357" s="1"/>
      <c r="N357" s="1"/>
      <c r="O357" s="1"/>
    </row>
    <row r="358" spans="1:15" ht="9.75" customHeight="1">
      <c r="A358" s="1"/>
      <c r="B358" s="1"/>
      <c r="C358" s="1"/>
      <c r="D358" s="1"/>
      <c r="E358" s="1"/>
      <c r="F358" s="1"/>
      <c r="G358" s="1"/>
      <c r="H358" s="1"/>
      <c r="I358" s="1"/>
      <c r="J358" s="1"/>
      <c r="K358" s="1"/>
      <c r="L358" s="1"/>
      <c r="M358" s="1"/>
      <c r="N358" s="1"/>
      <c r="O358" s="1"/>
    </row>
    <row r="359" spans="1:15" ht="9.75" customHeight="1">
      <c r="A359" s="1"/>
      <c r="B359" s="1"/>
      <c r="C359" s="1"/>
      <c r="D359" s="1"/>
      <c r="E359" s="1"/>
      <c r="F359" s="1"/>
      <c r="G359" s="1"/>
      <c r="H359" s="1"/>
      <c r="I359" s="1"/>
      <c r="J359" s="1"/>
      <c r="K359" s="1"/>
      <c r="L359" s="1"/>
      <c r="M359" s="1"/>
      <c r="N359" s="1"/>
      <c r="O359" s="1"/>
    </row>
    <row r="360" spans="1:15" ht="9.75" customHeight="1">
      <c r="A360" s="1"/>
      <c r="B360" s="1"/>
      <c r="C360" s="1"/>
      <c r="D360" s="1"/>
      <c r="E360" s="1"/>
      <c r="F360" s="1"/>
      <c r="G360" s="1"/>
      <c r="H360" s="1"/>
      <c r="I360" s="1"/>
      <c r="J360" s="1"/>
      <c r="K360" s="1"/>
      <c r="L360" s="1"/>
      <c r="M360" s="1"/>
      <c r="N360" s="1"/>
      <c r="O360" s="1"/>
    </row>
    <row r="361" spans="1:15" ht="9.75" customHeight="1">
      <c r="A361" s="1"/>
      <c r="B361" s="1"/>
      <c r="C361" s="1"/>
      <c r="D361" s="1"/>
      <c r="E361" s="1"/>
      <c r="F361" s="1"/>
      <c r="G361" s="1"/>
      <c r="H361" s="1"/>
      <c r="I361" s="1"/>
      <c r="J361" s="1"/>
      <c r="K361" s="1"/>
      <c r="L361" s="1"/>
      <c r="M361" s="1"/>
      <c r="N361" s="1"/>
      <c r="O361" s="1"/>
    </row>
    <row r="362" spans="1:15" ht="9.75" customHeight="1">
      <c r="A362" s="1"/>
      <c r="B362" s="1"/>
      <c r="C362" s="1"/>
      <c r="D362" s="1"/>
      <c r="E362" s="1"/>
      <c r="F362" s="1"/>
      <c r="G362" s="1"/>
      <c r="H362" s="1"/>
      <c r="I362" s="1"/>
      <c r="J362" s="1"/>
      <c r="K362" s="1"/>
      <c r="L362" s="1"/>
      <c r="M362" s="1"/>
      <c r="N362" s="1"/>
      <c r="O362" s="1"/>
    </row>
    <row r="363" spans="1:15" ht="9.75" customHeight="1">
      <c r="A363" s="1"/>
      <c r="B363" s="1"/>
      <c r="C363" s="1"/>
      <c r="D363" s="1"/>
      <c r="E363" s="1"/>
      <c r="F363" s="1"/>
      <c r="G363" s="1"/>
      <c r="H363" s="1"/>
      <c r="I363" s="1"/>
      <c r="J363" s="1"/>
      <c r="K363" s="1"/>
      <c r="L363" s="1"/>
      <c r="M363" s="1"/>
      <c r="N363" s="1"/>
      <c r="O363" s="1"/>
    </row>
    <row r="364" spans="1:15" ht="9.75" customHeight="1">
      <c r="A364" s="1"/>
      <c r="B364" s="1"/>
      <c r="C364" s="1"/>
      <c r="D364" s="1"/>
      <c r="E364" s="1"/>
      <c r="F364" s="1"/>
      <c r="G364" s="1"/>
      <c r="H364" s="1"/>
      <c r="I364" s="1"/>
      <c r="J364" s="1"/>
      <c r="K364" s="1"/>
      <c r="L364" s="1"/>
      <c r="M364" s="1"/>
      <c r="N364" s="1"/>
      <c r="O364" s="1"/>
    </row>
    <row r="365" spans="1:15" ht="9.75" customHeight="1">
      <c r="A365" s="1"/>
      <c r="B365" s="1"/>
      <c r="C365" s="1"/>
      <c r="D365" s="1"/>
      <c r="E365" s="1"/>
      <c r="F365" s="1"/>
      <c r="G365" s="1"/>
      <c r="H365" s="1"/>
      <c r="I365" s="1"/>
      <c r="J365" s="1"/>
      <c r="K365" s="1"/>
      <c r="L365" s="1"/>
      <c r="M365" s="1"/>
      <c r="N365" s="1"/>
      <c r="O365" s="1"/>
    </row>
    <row r="366" spans="1:15" ht="9.75" customHeight="1">
      <c r="A366" s="1"/>
      <c r="B366" s="1"/>
      <c r="C366" s="1"/>
      <c r="D366" s="1"/>
      <c r="E366" s="1"/>
      <c r="F366" s="1"/>
      <c r="G366" s="1"/>
      <c r="H366" s="1"/>
      <c r="I366" s="1"/>
      <c r="J366" s="1"/>
      <c r="K366" s="1"/>
      <c r="L366" s="1"/>
      <c r="M366" s="1"/>
      <c r="N366" s="1"/>
      <c r="O366" s="1"/>
    </row>
    <row r="367" spans="1:15" ht="9.75" customHeight="1">
      <c r="A367" s="1"/>
      <c r="B367" s="1"/>
      <c r="C367" s="1"/>
      <c r="D367" s="1"/>
      <c r="E367" s="1"/>
      <c r="F367" s="1"/>
      <c r="G367" s="1"/>
      <c r="H367" s="1"/>
      <c r="I367" s="1"/>
      <c r="J367" s="1"/>
      <c r="K367" s="1"/>
      <c r="L367" s="1"/>
      <c r="M367" s="1"/>
      <c r="N367" s="1"/>
      <c r="O367" s="1"/>
    </row>
    <row r="368" spans="1:15" ht="9.75" customHeight="1">
      <c r="A368" s="1"/>
      <c r="B368" s="1"/>
      <c r="C368" s="1"/>
      <c r="D368" s="1"/>
      <c r="E368" s="1"/>
      <c r="F368" s="1"/>
      <c r="G368" s="1"/>
      <c r="H368" s="1"/>
      <c r="I368" s="1"/>
      <c r="J368" s="1"/>
      <c r="K368" s="1"/>
      <c r="L368" s="1"/>
      <c r="M368" s="1"/>
      <c r="N368" s="1"/>
      <c r="O368" s="1"/>
    </row>
    <row r="369" spans="1:15" ht="9.75" customHeight="1">
      <c r="A369" s="1"/>
      <c r="B369" s="1"/>
      <c r="C369" s="1"/>
      <c r="D369" s="1"/>
      <c r="E369" s="1"/>
      <c r="F369" s="1"/>
      <c r="G369" s="1"/>
      <c r="H369" s="1"/>
      <c r="I369" s="1"/>
      <c r="J369" s="1"/>
      <c r="K369" s="1"/>
      <c r="L369" s="1"/>
      <c r="M369" s="1"/>
      <c r="N369" s="1"/>
      <c r="O369" s="1"/>
    </row>
    <row r="370" spans="1:15" ht="9.75" customHeight="1">
      <c r="A370" s="1"/>
      <c r="B370" s="1"/>
      <c r="C370" s="1"/>
      <c r="D370" s="1"/>
      <c r="E370" s="1"/>
      <c r="F370" s="1"/>
      <c r="G370" s="1"/>
      <c r="H370" s="1"/>
      <c r="I370" s="1"/>
      <c r="J370" s="1"/>
      <c r="K370" s="1"/>
      <c r="L370" s="1"/>
      <c r="M370" s="1"/>
      <c r="N370" s="1"/>
      <c r="O370" s="1"/>
    </row>
    <row r="371" spans="1:15" ht="9.75" customHeight="1">
      <c r="A371" s="1"/>
      <c r="B371" s="1"/>
      <c r="C371" s="1"/>
      <c r="D371" s="1"/>
      <c r="E371" s="1"/>
      <c r="F371" s="1"/>
      <c r="G371" s="1"/>
      <c r="H371" s="1"/>
      <c r="I371" s="1"/>
      <c r="J371" s="1"/>
      <c r="K371" s="1"/>
      <c r="L371" s="1"/>
      <c r="M371" s="1"/>
      <c r="N371" s="1"/>
      <c r="O371" s="1"/>
    </row>
    <row r="372" spans="1:15" ht="9.75" customHeight="1">
      <c r="A372" s="1"/>
      <c r="B372" s="1"/>
      <c r="C372" s="1"/>
      <c r="D372" s="1"/>
      <c r="E372" s="1"/>
      <c r="F372" s="1"/>
      <c r="G372" s="1"/>
      <c r="H372" s="1"/>
      <c r="I372" s="1"/>
      <c r="J372" s="1"/>
      <c r="K372" s="1"/>
      <c r="L372" s="1"/>
      <c r="M372" s="1"/>
      <c r="N372" s="1"/>
      <c r="O372" s="1"/>
    </row>
    <row r="373" spans="1:15" ht="9.75" customHeight="1">
      <c r="A373" s="1"/>
      <c r="B373" s="1"/>
      <c r="C373" s="1"/>
      <c r="D373" s="1"/>
      <c r="E373" s="1"/>
      <c r="F373" s="1"/>
      <c r="G373" s="1"/>
      <c r="H373" s="1"/>
      <c r="I373" s="1"/>
      <c r="J373" s="1"/>
      <c r="K373" s="1"/>
      <c r="L373" s="1"/>
      <c r="M373" s="1"/>
      <c r="N373" s="1"/>
      <c r="O373" s="1"/>
    </row>
    <row r="374" spans="1:15" ht="9.75" customHeight="1">
      <c r="A374" s="1"/>
      <c r="B374" s="1"/>
      <c r="C374" s="1"/>
      <c r="D374" s="1"/>
      <c r="E374" s="1"/>
      <c r="F374" s="1"/>
      <c r="G374" s="1"/>
      <c r="H374" s="1"/>
      <c r="I374" s="1"/>
      <c r="J374" s="1"/>
      <c r="K374" s="1"/>
      <c r="L374" s="1"/>
      <c r="M374" s="1"/>
      <c r="N374" s="1"/>
      <c r="O374" s="1"/>
    </row>
    <row r="375" spans="1:15" ht="9.75" customHeight="1">
      <c r="A375" s="1"/>
      <c r="B375" s="1"/>
      <c r="C375" s="1"/>
      <c r="D375" s="1"/>
      <c r="E375" s="1"/>
      <c r="F375" s="1"/>
      <c r="G375" s="1"/>
      <c r="H375" s="1"/>
      <c r="I375" s="1"/>
      <c r="J375" s="1"/>
      <c r="K375" s="1"/>
      <c r="L375" s="1"/>
      <c r="M375" s="1"/>
      <c r="N375" s="1"/>
      <c r="O375" s="1"/>
    </row>
    <row r="376" spans="1:15" ht="9.75" customHeight="1">
      <c r="A376" s="1"/>
      <c r="B376" s="1"/>
      <c r="C376" s="1"/>
      <c r="D376" s="1"/>
      <c r="E376" s="1"/>
      <c r="F376" s="1"/>
      <c r="G376" s="1"/>
      <c r="H376" s="1"/>
      <c r="I376" s="1"/>
      <c r="J376" s="1"/>
      <c r="K376" s="1"/>
      <c r="L376" s="1"/>
      <c r="M376" s="1"/>
      <c r="N376" s="1"/>
      <c r="O376" s="1"/>
    </row>
    <row r="377" spans="1:15" ht="9.75" customHeight="1">
      <c r="A377" s="1"/>
      <c r="B377" s="1"/>
      <c r="C377" s="1"/>
      <c r="D377" s="1"/>
      <c r="E377" s="1"/>
      <c r="F377" s="1"/>
      <c r="G377" s="1"/>
      <c r="H377" s="1"/>
      <c r="I377" s="1"/>
      <c r="J377" s="1"/>
      <c r="K377" s="1"/>
      <c r="L377" s="1"/>
      <c r="M377" s="1"/>
      <c r="N377" s="1"/>
      <c r="O377" s="1"/>
    </row>
    <row r="378" spans="1:15" ht="9.75" customHeight="1">
      <c r="A378" s="1"/>
      <c r="B378" s="1"/>
      <c r="C378" s="1"/>
      <c r="D378" s="1"/>
      <c r="E378" s="1"/>
      <c r="F378" s="1"/>
      <c r="G378" s="1"/>
      <c r="H378" s="1"/>
      <c r="I378" s="1"/>
      <c r="J378" s="1"/>
      <c r="K378" s="1"/>
      <c r="L378" s="1"/>
      <c r="M378" s="1"/>
      <c r="N378" s="1"/>
      <c r="O378" s="1"/>
    </row>
    <row r="379" spans="1:15" ht="9.75" customHeight="1">
      <c r="A379" s="1"/>
      <c r="B379" s="1"/>
      <c r="C379" s="1"/>
      <c r="D379" s="1"/>
      <c r="E379" s="1"/>
      <c r="F379" s="1"/>
      <c r="G379" s="1"/>
      <c r="H379" s="1"/>
      <c r="I379" s="1"/>
      <c r="J379" s="1"/>
      <c r="K379" s="1"/>
      <c r="L379" s="1"/>
      <c r="M379" s="1"/>
      <c r="N379" s="1"/>
      <c r="O379" s="1"/>
    </row>
    <row r="380" spans="1:15" ht="9.75" customHeight="1">
      <c r="A380" s="1"/>
      <c r="B380" s="1"/>
      <c r="C380" s="1"/>
      <c r="D380" s="1"/>
      <c r="E380" s="1"/>
      <c r="F380" s="1"/>
      <c r="G380" s="1"/>
      <c r="H380" s="1"/>
      <c r="I380" s="1"/>
      <c r="J380" s="1"/>
      <c r="K380" s="1"/>
      <c r="L380" s="1"/>
      <c r="M380" s="1"/>
      <c r="N380" s="1"/>
      <c r="O380" s="1"/>
    </row>
    <row r="381" spans="1:15" ht="9.75" customHeight="1">
      <c r="A381" s="1"/>
      <c r="B381" s="1"/>
      <c r="C381" s="1"/>
      <c r="D381" s="1"/>
      <c r="E381" s="1"/>
      <c r="F381" s="1"/>
      <c r="G381" s="1"/>
      <c r="H381" s="1"/>
      <c r="I381" s="1"/>
      <c r="J381" s="1"/>
      <c r="K381" s="1"/>
      <c r="L381" s="1"/>
      <c r="M381" s="1"/>
      <c r="N381" s="1"/>
      <c r="O381" s="1"/>
    </row>
    <row r="382" spans="1:15" ht="9.75" customHeight="1">
      <c r="A382" s="1"/>
      <c r="B382" s="1"/>
      <c r="C382" s="1"/>
      <c r="D382" s="1"/>
      <c r="E382" s="1"/>
      <c r="F382" s="1"/>
      <c r="G382" s="1"/>
      <c r="H382" s="1"/>
      <c r="I382" s="1"/>
      <c r="J382" s="1"/>
      <c r="K382" s="1"/>
      <c r="L382" s="1"/>
      <c r="M382" s="1"/>
      <c r="N382" s="1"/>
      <c r="O382" s="1"/>
    </row>
    <row r="383" spans="1:15" ht="9.75" customHeight="1">
      <c r="A383" s="1"/>
      <c r="B383" s="1"/>
      <c r="C383" s="1"/>
      <c r="D383" s="1"/>
      <c r="E383" s="1"/>
      <c r="F383" s="1"/>
      <c r="G383" s="1"/>
      <c r="H383" s="1"/>
      <c r="I383" s="1"/>
      <c r="J383" s="1"/>
      <c r="K383" s="1"/>
      <c r="L383" s="1"/>
      <c r="M383" s="1"/>
      <c r="N383" s="1"/>
      <c r="O383" s="1"/>
    </row>
    <row r="384" spans="1:15" ht="9.75" customHeight="1">
      <c r="A384" s="1"/>
      <c r="B384" s="1"/>
      <c r="C384" s="1"/>
      <c r="D384" s="1"/>
      <c r="E384" s="1"/>
      <c r="F384" s="1"/>
      <c r="G384" s="1"/>
      <c r="H384" s="1"/>
      <c r="I384" s="1"/>
      <c r="J384" s="1"/>
      <c r="K384" s="1"/>
      <c r="L384" s="1"/>
      <c r="M384" s="1"/>
      <c r="N384" s="1"/>
      <c r="O384" s="1"/>
    </row>
    <row r="385" spans="1:15" ht="9.75" customHeight="1">
      <c r="A385" s="1"/>
      <c r="B385" s="1"/>
      <c r="C385" s="1"/>
      <c r="D385" s="1"/>
      <c r="E385" s="1"/>
      <c r="F385" s="1"/>
      <c r="G385" s="1"/>
      <c r="H385" s="1"/>
      <c r="I385" s="1"/>
      <c r="J385" s="1"/>
      <c r="K385" s="1"/>
      <c r="L385" s="1"/>
      <c r="M385" s="1"/>
      <c r="N385" s="1"/>
      <c r="O385" s="1"/>
    </row>
    <row r="386" spans="1:15" ht="9.75" customHeight="1">
      <c r="A386" s="1"/>
      <c r="B386" s="1"/>
      <c r="C386" s="1"/>
      <c r="D386" s="1"/>
      <c r="E386" s="1"/>
      <c r="F386" s="1"/>
      <c r="G386" s="1"/>
      <c r="H386" s="1"/>
      <c r="I386" s="1"/>
      <c r="J386" s="1"/>
      <c r="K386" s="1"/>
      <c r="L386" s="1"/>
      <c r="M386" s="1"/>
      <c r="N386" s="1"/>
      <c r="O386" s="1"/>
    </row>
    <row r="387" spans="1:15" ht="9.75" customHeight="1">
      <c r="A387" s="1"/>
      <c r="B387" s="1"/>
      <c r="C387" s="1"/>
      <c r="D387" s="1"/>
      <c r="E387" s="1"/>
      <c r="F387" s="1"/>
      <c r="G387" s="1"/>
      <c r="H387" s="1"/>
      <c r="I387" s="1"/>
      <c r="J387" s="1"/>
      <c r="K387" s="1"/>
      <c r="L387" s="1"/>
      <c r="M387" s="1"/>
      <c r="N387" s="1"/>
      <c r="O387" s="1"/>
    </row>
    <row r="388" spans="1:15" ht="9.75" customHeight="1">
      <c r="A388" s="1"/>
      <c r="B388" s="1"/>
      <c r="C388" s="1"/>
      <c r="D388" s="1"/>
      <c r="E388" s="1"/>
      <c r="F388" s="1"/>
      <c r="G388" s="1"/>
      <c r="H388" s="1"/>
      <c r="I388" s="1"/>
      <c r="J388" s="1"/>
      <c r="K388" s="1"/>
      <c r="L388" s="1"/>
      <c r="M388" s="1"/>
      <c r="N388" s="1"/>
      <c r="O388" s="1"/>
    </row>
    <row r="389" spans="1:15" ht="9.75" customHeight="1">
      <c r="A389" s="1"/>
      <c r="B389" s="1"/>
      <c r="C389" s="1"/>
      <c r="D389" s="1"/>
      <c r="E389" s="1"/>
      <c r="F389" s="1"/>
      <c r="G389" s="1"/>
      <c r="H389" s="1"/>
      <c r="I389" s="1"/>
      <c r="J389" s="1"/>
      <c r="K389" s="1"/>
      <c r="L389" s="1"/>
      <c r="M389" s="1"/>
      <c r="N389" s="1"/>
      <c r="O389" s="1"/>
    </row>
    <row r="390" spans="1:15" ht="9.75" customHeight="1">
      <c r="A390" s="1"/>
      <c r="B390" s="1"/>
      <c r="C390" s="1"/>
      <c r="D390" s="1"/>
      <c r="E390" s="1"/>
      <c r="F390" s="1"/>
      <c r="G390" s="1"/>
      <c r="H390" s="1"/>
      <c r="I390" s="1"/>
      <c r="J390" s="1"/>
      <c r="K390" s="1"/>
      <c r="L390" s="1"/>
      <c r="M390" s="1"/>
      <c r="N390" s="1"/>
      <c r="O390" s="1"/>
    </row>
    <row r="391" spans="1:15" ht="9.75" customHeight="1">
      <c r="A391" s="1"/>
      <c r="B391" s="1"/>
      <c r="C391" s="1"/>
      <c r="D391" s="1"/>
      <c r="E391" s="1"/>
      <c r="F391" s="1"/>
      <c r="G391" s="1"/>
      <c r="H391" s="1"/>
      <c r="I391" s="1"/>
      <c r="J391" s="1"/>
      <c r="K391" s="1"/>
      <c r="L391" s="1"/>
      <c r="M391" s="1"/>
      <c r="N391" s="1"/>
      <c r="O391" s="1"/>
    </row>
    <row r="392" spans="1:15" ht="9.75" customHeight="1">
      <c r="A392" s="1"/>
      <c r="B392" s="1"/>
      <c r="C392" s="1"/>
      <c r="D392" s="1"/>
      <c r="E392" s="1"/>
      <c r="F392" s="1"/>
      <c r="G392" s="1"/>
      <c r="H392" s="1"/>
      <c r="I392" s="1"/>
      <c r="J392" s="1"/>
      <c r="K392" s="1"/>
      <c r="L392" s="1"/>
      <c r="M392" s="1"/>
      <c r="N392" s="1"/>
      <c r="O392" s="1"/>
    </row>
    <row r="393" spans="1:15" ht="9.75" customHeight="1">
      <c r="A393" s="1"/>
      <c r="B393" s="1"/>
      <c r="C393" s="1"/>
      <c r="D393" s="1"/>
      <c r="E393" s="1"/>
      <c r="F393" s="1"/>
      <c r="G393" s="1"/>
      <c r="H393" s="1"/>
      <c r="I393" s="1"/>
      <c r="J393" s="1"/>
      <c r="K393" s="1"/>
      <c r="L393" s="1"/>
      <c r="M393" s="1"/>
      <c r="N393" s="1"/>
      <c r="O393" s="1"/>
    </row>
    <row r="394" spans="1:15" ht="9.75" customHeight="1">
      <c r="A394" s="1"/>
      <c r="B394" s="1"/>
      <c r="C394" s="1"/>
      <c r="D394" s="1"/>
      <c r="E394" s="1"/>
      <c r="F394" s="1"/>
      <c r="G394" s="1"/>
      <c r="H394" s="1"/>
      <c r="I394" s="1"/>
      <c r="J394" s="1"/>
      <c r="K394" s="1"/>
      <c r="L394" s="1"/>
      <c r="M394" s="1"/>
      <c r="N394" s="1"/>
      <c r="O394" s="1"/>
    </row>
    <row r="395" spans="1:15" ht="9.75" customHeight="1">
      <c r="A395" s="1"/>
      <c r="B395" s="1"/>
      <c r="C395" s="1"/>
      <c r="D395" s="1"/>
      <c r="E395" s="1"/>
      <c r="F395" s="1"/>
      <c r="G395" s="1"/>
      <c r="H395" s="1"/>
      <c r="I395" s="1"/>
      <c r="J395" s="1"/>
      <c r="K395" s="1"/>
      <c r="L395" s="1"/>
      <c r="M395" s="1"/>
      <c r="N395" s="1"/>
      <c r="O395" s="1"/>
    </row>
    <row r="396" spans="1:15" ht="9.75" customHeight="1">
      <c r="A396" s="1"/>
      <c r="B396" s="1"/>
      <c r="C396" s="1"/>
      <c r="D396" s="1"/>
      <c r="E396" s="1"/>
      <c r="F396" s="1"/>
      <c r="G396" s="1"/>
      <c r="H396" s="1"/>
      <c r="I396" s="1"/>
      <c r="J396" s="1"/>
      <c r="K396" s="1"/>
      <c r="L396" s="1"/>
      <c r="M396" s="1"/>
      <c r="N396" s="1"/>
      <c r="O396" s="1"/>
    </row>
    <row r="397" spans="1:15" ht="9.75" customHeight="1">
      <c r="A397" s="1"/>
      <c r="B397" s="1"/>
      <c r="C397" s="1"/>
      <c r="D397" s="1"/>
      <c r="E397" s="1"/>
      <c r="F397" s="1"/>
      <c r="G397" s="1"/>
      <c r="H397" s="1"/>
      <c r="I397" s="1"/>
      <c r="J397" s="1"/>
      <c r="K397" s="1"/>
      <c r="L397" s="1"/>
      <c r="M397" s="1"/>
      <c r="N397" s="1"/>
      <c r="O397" s="1"/>
    </row>
    <row r="398" spans="1:15" ht="9.75" customHeight="1">
      <c r="A398" s="1"/>
      <c r="B398" s="1"/>
      <c r="C398" s="1"/>
      <c r="D398" s="1"/>
      <c r="E398" s="1"/>
      <c r="F398" s="1"/>
      <c r="G398" s="1"/>
      <c r="H398" s="1"/>
      <c r="I398" s="1"/>
      <c r="J398" s="1"/>
      <c r="K398" s="1"/>
      <c r="L398" s="1"/>
      <c r="M398" s="1"/>
      <c r="N398" s="1"/>
      <c r="O398" s="1"/>
    </row>
    <row r="399" spans="1:15" ht="9.75" customHeight="1">
      <c r="A399" s="1"/>
      <c r="B399" s="1"/>
      <c r="C399" s="1"/>
      <c r="D399" s="1"/>
      <c r="E399" s="1"/>
      <c r="F399" s="1"/>
      <c r="G399" s="1"/>
      <c r="H399" s="1"/>
      <c r="I399" s="1"/>
      <c r="J399" s="1"/>
      <c r="K399" s="1"/>
      <c r="L399" s="1"/>
      <c r="M399" s="1"/>
      <c r="N399" s="1"/>
      <c r="O399" s="1"/>
    </row>
    <row r="400" spans="1:15" ht="9.75" customHeight="1">
      <c r="A400" s="1"/>
      <c r="B400" s="1"/>
      <c r="C400" s="1"/>
      <c r="D400" s="1"/>
      <c r="E400" s="1"/>
      <c r="F400" s="1"/>
      <c r="G400" s="1"/>
      <c r="H400" s="1"/>
      <c r="I400" s="1"/>
      <c r="J400" s="1"/>
      <c r="K400" s="1"/>
      <c r="L400" s="1"/>
      <c r="M400" s="1"/>
      <c r="N400" s="1"/>
      <c r="O400" s="1"/>
    </row>
    <row r="401" spans="1:15" ht="9.75" customHeight="1">
      <c r="A401" s="1"/>
      <c r="B401" s="1"/>
      <c r="C401" s="1"/>
      <c r="D401" s="1"/>
      <c r="E401" s="1"/>
      <c r="F401" s="1"/>
      <c r="G401" s="1"/>
      <c r="H401" s="1"/>
      <c r="I401" s="1"/>
      <c r="J401" s="1"/>
      <c r="K401" s="1"/>
      <c r="L401" s="1"/>
      <c r="M401" s="1"/>
      <c r="N401" s="1"/>
      <c r="O401" s="1"/>
    </row>
    <row r="402" spans="1:15" ht="9.75" customHeight="1">
      <c r="A402" s="1"/>
      <c r="B402" s="1"/>
      <c r="C402" s="1"/>
      <c r="D402" s="1"/>
      <c r="E402" s="1"/>
      <c r="F402" s="1"/>
      <c r="G402" s="1"/>
      <c r="H402" s="1"/>
      <c r="I402" s="1"/>
      <c r="J402" s="1"/>
      <c r="K402" s="1"/>
      <c r="L402" s="1"/>
      <c r="M402" s="1"/>
      <c r="N402" s="1"/>
      <c r="O402" s="1"/>
    </row>
    <row r="403" spans="1:15" ht="9.75" customHeight="1">
      <c r="A403" s="1"/>
      <c r="B403" s="1"/>
      <c r="C403" s="1"/>
      <c r="D403" s="1"/>
      <c r="E403" s="1"/>
      <c r="F403" s="1"/>
      <c r="G403" s="1"/>
      <c r="H403" s="1"/>
      <c r="I403" s="1"/>
      <c r="J403" s="1"/>
      <c r="K403" s="1"/>
      <c r="L403" s="1"/>
      <c r="M403" s="1"/>
      <c r="N403" s="1"/>
      <c r="O403" s="1"/>
    </row>
    <row r="404" spans="1:15" ht="9.75" customHeight="1">
      <c r="A404" s="1"/>
      <c r="B404" s="1"/>
      <c r="C404" s="1"/>
      <c r="D404" s="1"/>
      <c r="E404" s="1"/>
      <c r="F404" s="1"/>
      <c r="G404" s="1"/>
      <c r="H404" s="1"/>
      <c r="I404" s="1"/>
      <c r="J404" s="1"/>
      <c r="K404" s="1"/>
      <c r="L404" s="1"/>
      <c r="M404" s="1"/>
      <c r="N404" s="1"/>
      <c r="O404" s="1"/>
    </row>
    <row r="405" spans="1:15" ht="9.75" customHeight="1">
      <c r="A405" s="1"/>
      <c r="B405" s="1"/>
      <c r="C405" s="1"/>
      <c r="D405" s="1"/>
      <c r="E405" s="1"/>
      <c r="F405" s="1"/>
      <c r="G405" s="1"/>
      <c r="H405" s="1"/>
      <c r="I405" s="1"/>
      <c r="J405" s="1"/>
      <c r="K405" s="1"/>
      <c r="L405" s="1"/>
      <c r="M405" s="1"/>
      <c r="N405" s="1"/>
      <c r="O405" s="1"/>
    </row>
    <row r="406" spans="1:15" ht="9.75" customHeight="1">
      <c r="A406" s="1"/>
      <c r="B406" s="1"/>
      <c r="C406" s="1"/>
      <c r="D406" s="1"/>
      <c r="E406" s="1"/>
      <c r="F406" s="1"/>
      <c r="G406" s="1"/>
      <c r="H406" s="1"/>
      <c r="I406" s="1"/>
      <c r="J406" s="1"/>
      <c r="K406" s="1"/>
      <c r="L406" s="1"/>
      <c r="M406" s="1"/>
      <c r="N406" s="1"/>
      <c r="O406" s="1"/>
    </row>
    <row r="407" spans="1:15" ht="9.75" customHeight="1">
      <c r="A407" s="1"/>
      <c r="B407" s="1"/>
      <c r="C407" s="1"/>
      <c r="D407" s="1"/>
      <c r="E407" s="1"/>
      <c r="F407" s="1"/>
      <c r="G407" s="1"/>
      <c r="H407" s="1"/>
      <c r="I407" s="1"/>
      <c r="J407" s="1"/>
      <c r="K407" s="1"/>
      <c r="L407" s="1"/>
      <c r="M407" s="1"/>
      <c r="N407" s="1"/>
      <c r="O407" s="1"/>
    </row>
    <row r="408" spans="1:15" ht="9.75" customHeight="1">
      <c r="A408" s="1"/>
      <c r="B408" s="1"/>
      <c r="C408" s="1"/>
      <c r="D408" s="1"/>
      <c r="E408" s="1"/>
      <c r="F408" s="1"/>
      <c r="G408" s="1"/>
      <c r="H408" s="1"/>
      <c r="I408" s="1"/>
      <c r="J408" s="1"/>
      <c r="K408" s="1"/>
      <c r="L408" s="1"/>
      <c r="M408" s="1"/>
      <c r="N408" s="1"/>
      <c r="O408" s="1"/>
    </row>
    <row r="409" spans="1:15" ht="9.75" customHeight="1">
      <c r="A409" s="1"/>
      <c r="B409" s="1"/>
      <c r="C409" s="1"/>
      <c r="D409" s="1"/>
      <c r="E409" s="1"/>
      <c r="F409" s="1"/>
      <c r="G409" s="1"/>
      <c r="H409" s="1"/>
      <c r="I409" s="1"/>
      <c r="J409" s="1"/>
      <c r="K409" s="1"/>
      <c r="L409" s="1"/>
      <c r="M409" s="1"/>
      <c r="N409" s="1"/>
      <c r="O409" s="1"/>
    </row>
    <row r="410" spans="1:15" ht="9.75" customHeight="1">
      <c r="A410" s="1"/>
      <c r="B410" s="1"/>
      <c r="C410" s="1"/>
      <c r="D410" s="1"/>
      <c r="E410" s="1"/>
      <c r="F410" s="1"/>
      <c r="G410" s="1"/>
      <c r="H410" s="1"/>
      <c r="I410" s="1"/>
      <c r="J410" s="1"/>
      <c r="K410" s="1"/>
      <c r="L410" s="1"/>
      <c r="M410" s="1"/>
      <c r="N410" s="1"/>
      <c r="O410" s="1"/>
    </row>
    <row r="411" spans="1:15" ht="9.75" customHeight="1">
      <c r="A411" s="1"/>
      <c r="B411" s="1"/>
      <c r="C411" s="1"/>
      <c r="D411" s="1"/>
      <c r="E411" s="1"/>
      <c r="F411" s="1"/>
      <c r="G411" s="1"/>
      <c r="H411" s="1"/>
      <c r="I411" s="1"/>
      <c r="J411" s="1"/>
      <c r="K411" s="1"/>
      <c r="L411" s="1"/>
      <c r="M411" s="1"/>
      <c r="N411" s="1"/>
      <c r="O411" s="1"/>
    </row>
    <row r="412" spans="1:15" ht="9.75" customHeight="1">
      <c r="A412" s="1"/>
      <c r="B412" s="1"/>
      <c r="C412" s="1"/>
      <c r="D412" s="1"/>
      <c r="E412" s="1"/>
      <c r="F412" s="1"/>
      <c r="G412" s="1"/>
      <c r="H412" s="1"/>
      <c r="I412" s="1"/>
      <c r="J412" s="1"/>
      <c r="K412" s="1"/>
      <c r="L412" s="1"/>
      <c r="M412" s="1"/>
      <c r="N412" s="1"/>
      <c r="O412" s="1"/>
    </row>
    <row r="413" spans="1:15" ht="9.75" customHeight="1">
      <c r="A413" s="1"/>
      <c r="B413" s="1"/>
      <c r="C413" s="1"/>
      <c r="D413" s="1"/>
      <c r="E413" s="1"/>
      <c r="F413" s="1"/>
      <c r="G413" s="1"/>
      <c r="H413" s="1"/>
      <c r="I413" s="1"/>
      <c r="J413" s="1"/>
      <c r="K413" s="1"/>
      <c r="L413" s="1"/>
      <c r="M413" s="1"/>
      <c r="N413" s="1"/>
      <c r="O413" s="1"/>
    </row>
    <row r="414" spans="1:15" ht="9.75" customHeight="1">
      <c r="A414" s="1"/>
      <c r="B414" s="1"/>
      <c r="C414" s="1"/>
      <c r="D414" s="1"/>
      <c r="E414" s="1"/>
      <c r="F414" s="1"/>
      <c r="G414" s="1"/>
      <c r="H414" s="1"/>
      <c r="I414" s="1"/>
      <c r="J414" s="1"/>
      <c r="K414" s="1"/>
      <c r="L414" s="1"/>
      <c r="M414" s="1"/>
      <c r="N414" s="1"/>
      <c r="O414" s="1"/>
    </row>
    <row r="415" spans="1:15" ht="9.75" customHeight="1">
      <c r="A415" s="1"/>
      <c r="B415" s="1"/>
      <c r="C415" s="1"/>
      <c r="D415" s="1"/>
      <c r="E415" s="1"/>
      <c r="F415" s="1"/>
      <c r="G415" s="1"/>
      <c r="H415" s="1"/>
      <c r="I415" s="1"/>
      <c r="J415" s="1"/>
      <c r="K415" s="1"/>
      <c r="L415" s="1"/>
      <c r="M415" s="1"/>
      <c r="N415" s="1"/>
      <c r="O415" s="1"/>
    </row>
    <row r="416" spans="1:15" ht="9.75" customHeight="1">
      <c r="A416" s="1"/>
      <c r="B416" s="1"/>
      <c r="C416" s="1"/>
      <c r="D416" s="1"/>
      <c r="E416" s="1"/>
      <c r="F416" s="1"/>
      <c r="G416" s="1"/>
      <c r="H416" s="1"/>
      <c r="I416" s="1"/>
      <c r="J416" s="1"/>
      <c r="K416" s="1"/>
      <c r="L416" s="1"/>
      <c r="M416" s="1"/>
      <c r="N416" s="1"/>
      <c r="O416" s="1"/>
    </row>
    <row r="417" spans="1:15" ht="9.75" customHeight="1">
      <c r="A417" s="1"/>
      <c r="B417" s="1"/>
      <c r="C417" s="1"/>
      <c r="D417" s="1"/>
      <c r="E417" s="1"/>
      <c r="F417" s="1"/>
      <c r="G417" s="1"/>
      <c r="H417" s="1"/>
      <c r="I417" s="1"/>
      <c r="J417" s="1"/>
      <c r="K417" s="1"/>
      <c r="L417" s="1"/>
      <c r="M417" s="1"/>
      <c r="N417" s="1"/>
      <c r="O417" s="1"/>
    </row>
    <row r="418" spans="1:15" ht="9.75" customHeight="1">
      <c r="A418" s="1"/>
      <c r="B418" s="1"/>
      <c r="C418" s="1"/>
      <c r="D418" s="1"/>
      <c r="E418" s="1"/>
      <c r="F418" s="1"/>
      <c r="G418" s="1"/>
      <c r="H418" s="1"/>
      <c r="I418" s="1"/>
      <c r="J418" s="1"/>
      <c r="K418" s="1"/>
      <c r="L418" s="1"/>
      <c r="M418" s="1"/>
      <c r="N418" s="1"/>
      <c r="O418" s="1"/>
    </row>
    <row r="419" spans="1:15" ht="9.75" customHeight="1">
      <c r="A419" s="1"/>
      <c r="B419" s="1"/>
      <c r="C419" s="1"/>
      <c r="D419" s="1"/>
      <c r="E419" s="1"/>
      <c r="F419" s="1"/>
      <c r="G419" s="1"/>
      <c r="H419" s="1"/>
      <c r="I419" s="1"/>
      <c r="J419" s="1"/>
      <c r="K419" s="1"/>
      <c r="L419" s="1"/>
      <c r="M419" s="1"/>
      <c r="N419" s="1"/>
      <c r="O419" s="1"/>
    </row>
    <row r="420" spans="1:15" ht="9.75" customHeight="1">
      <c r="A420" s="1"/>
      <c r="B420" s="1"/>
      <c r="C420" s="1"/>
      <c r="D420" s="1"/>
      <c r="E420" s="1"/>
      <c r="F420" s="1"/>
      <c r="G420" s="1"/>
      <c r="H420" s="1"/>
      <c r="I420" s="1"/>
      <c r="J420" s="1"/>
      <c r="K420" s="1"/>
      <c r="L420" s="1"/>
      <c r="M420" s="1"/>
      <c r="N420" s="1"/>
      <c r="O420" s="1"/>
    </row>
    <row r="421" spans="1:15" ht="9.75" customHeight="1">
      <c r="A421" s="1"/>
      <c r="B421" s="1"/>
      <c r="C421" s="1"/>
      <c r="D421" s="1"/>
      <c r="E421" s="1"/>
      <c r="F421" s="1"/>
      <c r="G421" s="1"/>
      <c r="H421" s="1"/>
      <c r="I421" s="1"/>
      <c r="J421" s="1"/>
      <c r="K421" s="1"/>
      <c r="L421" s="1"/>
      <c r="M421" s="1"/>
      <c r="N421" s="1"/>
      <c r="O421" s="1"/>
    </row>
    <row r="422" spans="1:15" ht="9.75" customHeight="1">
      <c r="A422" s="1"/>
      <c r="B422" s="1"/>
      <c r="C422" s="1"/>
      <c r="D422" s="1"/>
      <c r="E422" s="1"/>
      <c r="F422" s="1"/>
      <c r="G422" s="1"/>
      <c r="H422" s="1"/>
      <c r="I422" s="1"/>
      <c r="J422" s="1"/>
      <c r="K422" s="1"/>
      <c r="L422" s="1"/>
      <c r="M422" s="1"/>
      <c r="N422" s="1"/>
      <c r="O422" s="1"/>
    </row>
    <row r="423" spans="1:15" ht="9.75" customHeight="1">
      <c r="A423" s="1"/>
      <c r="B423" s="1"/>
      <c r="C423" s="1"/>
      <c r="D423" s="1"/>
      <c r="E423" s="1"/>
      <c r="F423" s="1"/>
      <c r="G423" s="1"/>
      <c r="H423" s="1"/>
      <c r="I423" s="1"/>
      <c r="J423" s="1"/>
      <c r="K423" s="1"/>
      <c r="L423" s="1"/>
      <c r="M423" s="1"/>
      <c r="N423" s="1"/>
      <c r="O423" s="1"/>
    </row>
    <row r="424" spans="1:15" ht="9.75" customHeight="1">
      <c r="A424" s="1"/>
      <c r="B424" s="1"/>
      <c r="C424" s="1"/>
      <c r="D424" s="1"/>
      <c r="E424" s="1"/>
      <c r="F424" s="1"/>
      <c r="G424" s="1"/>
      <c r="H424" s="1"/>
      <c r="I424" s="1"/>
      <c r="J424" s="1"/>
      <c r="K424" s="1"/>
      <c r="L424" s="1"/>
      <c r="M424" s="1"/>
      <c r="N424" s="1"/>
      <c r="O424" s="1"/>
    </row>
    <row r="425" spans="1:15" ht="9.75" customHeight="1">
      <c r="A425" s="1"/>
      <c r="B425" s="1"/>
      <c r="C425" s="1"/>
      <c r="D425" s="1"/>
      <c r="E425" s="1"/>
      <c r="F425" s="1"/>
      <c r="G425" s="1"/>
      <c r="H425" s="1"/>
      <c r="I425" s="1"/>
      <c r="J425" s="1"/>
      <c r="K425" s="1"/>
      <c r="L425" s="1"/>
      <c r="M425" s="1"/>
      <c r="N425" s="1"/>
      <c r="O425" s="1"/>
    </row>
    <row r="426" spans="1:15" ht="9.75" customHeight="1">
      <c r="A426" s="1"/>
      <c r="B426" s="1"/>
      <c r="C426" s="1"/>
      <c r="D426" s="1"/>
      <c r="E426" s="1"/>
      <c r="F426" s="1"/>
      <c r="G426" s="1"/>
      <c r="H426" s="1"/>
      <c r="I426" s="1"/>
      <c r="J426" s="1"/>
      <c r="K426" s="1"/>
      <c r="L426" s="1"/>
      <c r="M426" s="1"/>
      <c r="N426" s="1"/>
      <c r="O426" s="1"/>
    </row>
    <row r="427" spans="1:15" ht="9.75" customHeight="1">
      <c r="A427" s="1"/>
      <c r="B427" s="1"/>
      <c r="C427" s="1"/>
      <c r="D427" s="1"/>
      <c r="E427" s="1"/>
      <c r="F427" s="1"/>
      <c r="G427" s="1"/>
      <c r="H427" s="1"/>
      <c r="I427" s="1"/>
      <c r="J427" s="1"/>
      <c r="K427" s="1"/>
      <c r="L427" s="1"/>
      <c r="M427" s="1"/>
      <c r="N427" s="1"/>
      <c r="O427" s="1"/>
    </row>
    <row r="428" spans="1:15" ht="9.75" customHeight="1">
      <c r="A428" s="1"/>
      <c r="B428" s="1"/>
      <c r="C428" s="1"/>
      <c r="D428" s="1"/>
      <c r="E428" s="1"/>
      <c r="F428" s="1"/>
      <c r="G428" s="1"/>
      <c r="H428" s="1"/>
      <c r="I428" s="1"/>
      <c r="J428" s="1"/>
      <c r="K428" s="1"/>
      <c r="L428" s="1"/>
      <c r="M428" s="1"/>
      <c r="N428" s="1"/>
      <c r="O428" s="1"/>
    </row>
    <row r="429" spans="1:15" ht="9.75" customHeight="1">
      <c r="A429" s="1"/>
      <c r="B429" s="1"/>
      <c r="C429" s="1"/>
      <c r="D429" s="1"/>
      <c r="E429" s="1"/>
      <c r="F429" s="1"/>
      <c r="G429" s="1"/>
      <c r="H429" s="1"/>
      <c r="I429" s="1"/>
      <c r="J429" s="1"/>
      <c r="K429" s="1"/>
      <c r="L429" s="1"/>
      <c r="M429" s="1"/>
      <c r="N429" s="1"/>
      <c r="O429" s="1"/>
    </row>
    <row r="430" spans="1:15" ht="9.75" customHeight="1">
      <c r="A430" s="1"/>
      <c r="B430" s="1"/>
      <c r="C430" s="1"/>
      <c r="D430" s="1"/>
      <c r="E430" s="1"/>
      <c r="F430" s="1"/>
      <c r="G430" s="1"/>
      <c r="H430" s="1"/>
      <c r="I430" s="1"/>
      <c r="J430" s="1"/>
      <c r="K430" s="1"/>
      <c r="L430" s="1"/>
      <c r="M430" s="1"/>
      <c r="N430" s="1"/>
      <c r="O430" s="1"/>
    </row>
    <row r="431" spans="1:15" ht="9.75" customHeight="1">
      <c r="A431" s="1"/>
      <c r="B431" s="1"/>
      <c r="C431" s="1"/>
      <c r="D431" s="1"/>
      <c r="E431" s="1"/>
      <c r="F431" s="1"/>
      <c r="G431" s="1"/>
      <c r="H431" s="1"/>
      <c r="I431" s="1"/>
      <c r="J431" s="1"/>
      <c r="K431" s="1"/>
      <c r="L431" s="1"/>
      <c r="M431" s="1"/>
      <c r="N431" s="1"/>
      <c r="O431" s="1"/>
    </row>
    <row r="432" spans="1:15" ht="9.75" customHeight="1">
      <c r="A432" s="1"/>
      <c r="B432" s="1"/>
      <c r="C432" s="1"/>
      <c r="D432" s="1"/>
      <c r="E432" s="1"/>
      <c r="F432" s="1"/>
      <c r="G432" s="1"/>
      <c r="H432" s="1"/>
      <c r="I432" s="1"/>
      <c r="J432" s="1"/>
      <c r="K432" s="1"/>
      <c r="L432" s="1"/>
      <c r="M432" s="1"/>
      <c r="N432" s="1"/>
      <c r="O432" s="1"/>
    </row>
    <row r="433" spans="1:15" ht="9.75" customHeight="1">
      <c r="A433" s="1"/>
      <c r="B433" s="1"/>
      <c r="C433" s="1"/>
      <c r="D433" s="1"/>
      <c r="E433" s="1"/>
      <c r="F433" s="1"/>
      <c r="G433" s="1"/>
      <c r="H433" s="1"/>
      <c r="I433" s="1"/>
      <c r="J433" s="1"/>
      <c r="K433" s="1"/>
      <c r="L433" s="1"/>
      <c r="M433" s="1"/>
      <c r="N433" s="1"/>
      <c r="O433" s="1"/>
    </row>
    <row r="434" spans="1:15" ht="9.75" customHeight="1">
      <c r="A434" s="1"/>
      <c r="B434" s="1"/>
      <c r="C434" s="1"/>
      <c r="D434" s="1"/>
      <c r="E434" s="1"/>
      <c r="F434" s="1"/>
      <c r="G434" s="1"/>
      <c r="H434" s="1"/>
      <c r="I434" s="1"/>
      <c r="J434" s="1"/>
      <c r="K434" s="1"/>
      <c r="L434" s="1"/>
      <c r="M434" s="1"/>
      <c r="N434" s="1"/>
      <c r="O434" s="1"/>
    </row>
    <row r="435" spans="1:15" ht="9.75" customHeight="1">
      <c r="A435" s="1"/>
      <c r="B435" s="1"/>
      <c r="C435" s="1"/>
      <c r="D435" s="1"/>
      <c r="E435" s="1"/>
      <c r="F435" s="1"/>
      <c r="G435" s="1"/>
      <c r="H435" s="1"/>
      <c r="I435" s="1"/>
      <c r="J435" s="1"/>
      <c r="K435" s="1"/>
      <c r="L435" s="1"/>
      <c r="M435" s="1"/>
      <c r="N435" s="1"/>
      <c r="O435" s="1"/>
    </row>
    <row r="436" spans="1:15" ht="9.75" customHeight="1">
      <c r="A436" s="1"/>
      <c r="B436" s="1"/>
      <c r="C436" s="1"/>
      <c r="D436" s="1"/>
      <c r="E436" s="1"/>
      <c r="F436" s="1"/>
      <c r="G436" s="1"/>
      <c r="H436" s="1"/>
      <c r="I436" s="1"/>
      <c r="J436" s="1"/>
      <c r="K436" s="1"/>
      <c r="L436" s="1"/>
      <c r="M436" s="1"/>
      <c r="N436" s="1"/>
      <c r="O436" s="1"/>
    </row>
    <row r="437" spans="1:15" ht="9.75" customHeight="1">
      <c r="A437" s="1"/>
      <c r="B437" s="1"/>
      <c r="C437" s="1"/>
      <c r="D437" s="1"/>
      <c r="E437" s="1"/>
      <c r="F437" s="1"/>
      <c r="G437" s="1"/>
      <c r="H437" s="1"/>
      <c r="I437" s="1"/>
      <c r="J437" s="1"/>
      <c r="K437" s="1"/>
      <c r="L437" s="1"/>
      <c r="M437" s="1"/>
      <c r="N437" s="1"/>
      <c r="O437" s="1"/>
    </row>
    <row r="438" spans="1:15" ht="9.75" customHeight="1">
      <c r="A438" s="1"/>
      <c r="B438" s="1"/>
      <c r="C438" s="1"/>
      <c r="D438" s="1"/>
      <c r="E438" s="1"/>
      <c r="F438" s="1"/>
      <c r="G438" s="1"/>
      <c r="H438" s="1"/>
      <c r="I438" s="1"/>
      <c r="J438" s="1"/>
      <c r="K438" s="1"/>
      <c r="L438" s="1"/>
      <c r="M438" s="1"/>
      <c r="N438" s="1"/>
      <c r="O438" s="1"/>
    </row>
    <row r="439" spans="1:15" ht="9.75" customHeight="1">
      <c r="A439" s="1"/>
      <c r="B439" s="1"/>
      <c r="C439" s="1"/>
      <c r="D439" s="1"/>
      <c r="E439" s="1"/>
      <c r="F439" s="1"/>
      <c r="G439" s="1"/>
      <c r="H439" s="1"/>
      <c r="I439" s="1"/>
      <c r="J439" s="1"/>
      <c r="K439" s="1"/>
      <c r="L439" s="1"/>
      <c r="M439" s="1"/>
      <c r="N439" s="1"/>
      <c r="O439" s="1"/>
    </row>
    <row r="440" spans="1:15" ht="9.75" customHeight="1">
      <c r="A440" s="1"/>
      <c r="B440" s="1"/>
      <c r="C440" s="1"/>
      <c r="D440" s="1"/>
      <c r="E440" s="1"/>
      <c r="F440" s="1"/>
      <c r="G440" s="1"/>
      <c r="H440" s="1"/>
      <c r="I440" s="1"/>
      <c r="J440" s="1"/>
      <c r="K440" s="1"/>
      <c r="L440" s="1"/>
      <c r="M440" s="1"/>
      <c r="N440" s="1"/>
      <c r="O440" s="1"/>
    </row>
    <row r="441" spans="1:15" ht="9.75" customHeight="1">
      <c r="A441" s="1"/>
      <c r="B441" s="1"/>
      <c r="C441" s="1"/>
      <c r="D441" s="1"/>
      <c r="E441" s="1"/>
      <c r="F441" s="1"/>
      <c r="G441" s="1"/>
      <c r="H441" s="1"/>
      <c r="I441" s="1"/>
      <c r="J441" s="1"/>
      <c r="K441" s="1"/>
      <c r="L441" s="1"/>
      <c r="M441" s="1"/>
      <c r="N441" s="1"/>
      <c r="O441" s="1"/>
    </row>
    <row r="442" spans="1:15" ht="9.75" customHeight="1">
      <c r="A442" s="1"/>
      <c r="B442" s="1"/>
      <c r="C442" s="1"/>
      <c r="D442" s="1"/>
      <c r="E442" s="1"/>
      <c r="F442" s="1"/>
      <c r="G442" s="1"/>
      <c r="H442" s="1"/>
      <c r="I442" s="1"/>
      <c r="J442" s="1"/>
      <c r="K442" s="1"/>
      <c r="L442" s="1"/>
      <c r="M442" s="1"/>
      <c r="N442" s="1"/>
      <c r="O442" s="1"/>
    </row>
    <row r="443" spans="1:15" ht="9.75" customHeight="1">
      <c r="A443" s="1"/>
      <c r="B443" s="1"/>
      <c r="C443" s="1"/>
      <c r="D443" s="1"/>
      <c r="E443" s="1"/>
      <c r="F443" s="1"/>
      <c r="G443" s="1"/>
      <c r="H443" s="1"/>
      <c r="I443" s="1"/>
      <c r="J443" s="1"/>
      <c r="K443" s="1"/>
      <c r="L443" s="1"/>
      <c r="M443" s="1"/>
      <c r="N443" s="1"/>
      <c r="O443" s="1"/>
    </row>
    <row r="444" spans="1:15" ht="9.75" customHeight="1">
      <c r="A444" s="1"/>
      <c r="B444" s="1"/>
      <c r="C444" s="1"/>
      <c r="D444" s="1"/>
      <c r="E444" s="1"/>
      <c r="F444" s="1"/>
      <c r="G444" s="1"/>
      <c r="H444" s="1"/>
      <c r="I444" s="1"/>
      <c r="J444" s="1"/>
      <c r="K444" s="1"/>
      <c r="L444" s="1"/>
      <c r="M444" s="1"/>
      <c r="N444" s="1"/>
      <c r="O444" s="1"/>
    </row>
    <row r="445" spans="1:15" ht="9.75" customHeight="1">
      <c r="A445" s="1"/>
      <c r="B445" s="1"/>
      <c r="C445" s="1"/>
      <c r="D445" s="1"/>
      <c r="E445" s="1"/>
      <c r="F445" s="1"/>
      <c r="G445" s="1"/>
      <c r="H445" s="1"/>
      <c r="I445" s="1"/>
      <c r="J445" s="1"/>
      <c r="K445" s="1"/>
      <c r="L445" s="1"/>
      <c r="M445" s="1"/>
      <c r="N445" s="1"/>
      <c r="O445" s="1"/>
    </row>
    <row r="446" spans="1:15" ht="9.75" customHeight="1">
      <c r="A446" s="1"/>
      <c r="B446" s="1"/>
      <c r="C446" s="1"/>
      <c r="D446" s="1"/>
      <c r="E446" s="1"/>
      <c r="F446" s="1"/>
      <c r="G446" s="1"/>
      <c r="H446" s="1"/>
      <c r="I446" s="1"/>
      <c r="J446" s="1"/>
      <c r="K446" s="1"/>
      <c r="L446" s="1"/>
      <c r="M446" s="1"/>
      <c r="N446" s="1"/>
      <c r="O446" s="1"/>
    </row>
    <row r="447" spans="1:15" ht="9.75" customHeight="1">
      <c r="A447" s="1"/>
      <c r="B447" s="1"/>
      <c r="C447" s="1"/>
      <c r="D447" s="1"/>
      <c r="E447" s="1"/>
      <c r="F447" s="1"/>
      <c r="G447" s="1"/>
      <c r="H447" s="1"/>
      <c r="I447" s="1"/>
      <c r="J447" s="1"/>
      <c r="K447" s="1"/>
      <c r="L447" s="1"/>
      <c r="M447" s="1"/>
      <c r="N447" s="1"/>
      <c r="O447" s="1"/>
    </row>
    <row r="448" spans="1:15" ht="9.75" customHeight="1">
      <c r="A448" s="1"/>
      <c r="B448" s="1"/>
      <c r="C448" s="1"/>
      <c r="D448" s="1"/>
      <c r="E448" s="1"/>
      <c r="F448" s="1"/>
      <c r="G448" s="1"/>
      <c r="H448" s="1"/>
      <c r="I448" s="1"/>
      <c r="J448" s="1"/>
      <c r="K448" s="1"/>
      <c r="L448" s="1"/>
      <c r="M448" s="1"/>
      <c r="N448" s="1"/>
      <c r="O448" s="1"/>
    </row>
    <row r="449" spans="1:15" ht="9.75" customHeight="1">
      <c r="A449" s="1"/>
      <c r="B449" s="1"/>
      <c r="C449" s="1"/>
      <c r="D449" s="1"/>
      <c r="E449" s="1"/>
      <c r="F449" s="1"/>
      <c r="G449" s="1"/>
      <c r="H449" s="1"/>
      <c r="I449" s="1"/>
      <c r="J449" s="1"/>
      <c r="K449" s="1"/>
      <c r="L449" s="1"/>
      <c r="M449" s="1"/>
      <c r="N449" s="1"/>
      <c r="O449" s="1"/>
    </row>
    <row r="450" spans="1:15" ht="9.75" customHeight="1">
      <c r="A450" s="1"/>
      <c r="B450" s="1"/>
      <c r="C450" s="1"/>
      <c r="D450" s="1"/>
      <c r="E450" s="1"/>
      <c r="F450" s="1"/>
      <c r="G450" s="1"/>
      <c r="H450" s="1"/>
      <c r="I450" s="1"/>
      <c r="J450" s="1"/>
      <c r="K450" s="1"/>
      <c r="L450" s="1"/>
      <c r="M450" s="1"/>
      <c r="N450" s="1"/>
      <c r="O450" s="1"/>
    </row>
    <row r="451" spans="1:15" ht="9.75" customHeight="1">
      <c r="A451" s="1"/>
      <c r="B451" s="1"/>
      <c r="C451" s="1"/>
      <c r="D451" s="1"/>
      <c r="E451" s="1"/>
      <c r="F451" s="1"/>
      <c r="G451" s="1"/>
      <c r="H451" s="1"/>
      <c r="I451" s="1"/>
      <c r="J451" s="1"/>
      <c r="K451" s="1"/>
      <c r="L451" s="1"/>
      <c r="M451" s="1"/>
      <c r="N451" s="1"/>
      <c r="O451" s="1"/>
    </row>
    <row r="452" spans="1:15" ht="9.75" customHeight="1">
      <c r="A452" s="1"/>
      <c r="B452" s="1"/>
      <c r="C452" s="1"/>
      <c r="D452" s="1"/>
      <c r="E452" s="1"/>
      <c r="F452" s="1"/>
      <c r="G452" s="1"/>
      <c r="H452" s="1"/>
      <c r="I452" s="1"/>
      <c r="J452" s="1"/>
      <c r="K452" s="1"/>
      <c r="L452" s="1"/>
      <c r="M452" s="1"/>
      <c r="N452" s="1"/>
      <c r="O452" s="1"/>
    </row>
    <row r="453" spans="1:15" ht="9.75" customHeight="1">
      <c r="A453" s="1"/>
      <c r="B453" s="1"/>
      <c r="C453" s="1"/>
      <c r="D453" s="1"/>
      <c r="E453" s="1"/>
      <c r="F453" s="1"/>
      <c r="G453" s="1"/>
      <c r="H453" s="1"/>
      <c r="I453" s="1"/>
      <c r="J453" s="1"/>
      <c r="K453" s="1"/>
      <c r="L453" s="1"/>
      <c r="M453" s="1"/>
      <c r="N453" s="1"/>
      <c r="O453" s="1"/>
    </row>
    <row r="454" spans="1:15" ht="9.75" customHeight="1">
      <c r="A454" s="1"/>
      <c r="B454" s="1"/>
      <c r="C454" s="1"/>
      <c r="D454" s="1"/>
      <c r="E454" s="1"/>
      <c r="F454" s="1"/>
      <c r="G454" s="1"/>
      <c r="H454" s="1"/>
      <c r="I454" s="1"/>
      <c r="J454" s="1"/>
      <c r="K454" s="1"/>
      <c r="L454" s="1"/>
      <c r="M454" s="1"/>
      <c r="N454" s="1"/>
      <c r="O454" s="1"/>
    </row>
    <row r="455" spans="1:15" ht="9.75" customHeight="1">
      <c r="A455" s="1"/>
      <c r="B455" s="1"/>
      <c r="C455" s="1"/>
      <c r="D455" s="1"/>
      <c r="E455" s="1"/>
      <c r="F455" s="1"/>
      <c r="G455" s="1"/>
      <c r="H455" s="1"/>
      <c r="I455" s="1"/>
      <c r="J455" s="1"/>
      <c r="K455" s="1"/>
      <c r="L455" s="1"/>
      <c r="M455" s="1"/>
      <c r="N455" s="1"/>
      <c r="O455" s="1"/>
    </row>
    <row r="456" spans="1:15" ht="9.75" customHeight="1">
      <c r="A456" s="1"/>
      <c r="B456" s="1"/>
      <c r="C456" s="1"/>
      <c r="D456" s="1"/>
      <c r="E456" s="1"/>
      <c r="F456" s="1"/>
      <c r="G456" s="1"/>
      <c r="H456" s="1"/>
      <c r="I456" s="1"/>
      <c r="J456" s="1"/>
      <c r="K456" s="1"/>
      <c r="L456" s="1"/>
      <c r="M456" s="1"/>
      <c r="N456" s="1"/>
      <c r="O456" s="1"/>
    </row>
    <row r="457" spans="1:15" ht="9.75" customHeight="1">
      <c r="A457" s="1"/>
      <c r="B457" s="1"/>
      <c r="C457" s="1"/>
      <c r="D457" s="1"/>
      <c r="E457" s="1"/>
      <c r="F457" s="1"/>
      <c r="G457" s="1"/>
      <c r="H457" s="1"/>
      <c r="I457" s="1"/>
      <c r="J457" s="1"/>
      <c r="K457" s="1"/>
      <c r="L457" s="1"/>
      <c r="M457" s="1"/>
      <c r="N457" s="1"/>
      <c r="O457" s="1"/>
    </row>
    <row r="458" spans="1:15" ht="9.75" customHeight="1">
      <c r="A458" s="1"/>
      <c r="B458" s="1"/>
      <c r="C458" s="1"/>
      <c r="D458" s="1"/>
      <c r="E458" s="1"/>
      <c r="F458" s="1"/>
      <c r="G458" s="1"/>
      <c r="H458" s="1"/>
      <c r="I458" s="1"/>
      <c r="J458" s="1"/>
      <c r="K458" s="1"/>
      <c r="L458" s="1"/>
      <c r="M458" s="1"/>
      <c r="N458" s="1"/>
      <c r="O458" s="1"/>
    </row>
    <row r="459" spans="1:15" ht="9.75" customHeight="1">
      <c r="A459" s="1"/>
      <c r="B459" s="1"/>
      <c r="C459" s="1"/>
      <c r="D459" s="1"/>
      <c r="E459" s="1"/>
      <c r="F459" s="1"/>
      <c r="G459" s="1"/>
      <c r="H459" s="1"/>
      <c r="I459" s="1"/>
      <c r="J459" s="1"/>
      <c r="K459" s="1"/>
      <c r="L459" s="1"/>
      <c r="M459" s="1"/>
      <c r="N459" s="1"/>
      <c r="O459" s="1"/>
    </row>
    <row r="460" spans="1:15" ht="9.75" customHeight="1">
      <c r="A460" s="1"/>
      <c r="B460" s="1"/>
      <c r="C460" s="1"/>
      <c r="D460" s="1"/>
      <c r="E460" s="1"/>
      <c r="F460" s="1"/>
      <c r="G460" s="1"/>
      <c r="H460" s="1"/>
      <c r="I460" s="1"/>
      <c r="J460" s="1"/>
      <c r="K460" s="1"/>
      <c r="L460" s="1"/>
      <c r="M460" s="1"/>
      <c r="N460" s="1"/>
      <c r="O460" s="1"/>
    </row>
    <row r="461" spans="1:15" ht="9.75" customHeight="1">
      <c r="A461" s="1"/>
      <c r="B461" s="1"/>
      <c r="C461" s="1"/>
      <c r="D461" s="1"/>
      <c r="E461" s="1"/>
      <c r="F461" s="1"/>
      <c r="G461" s="1"/>
      <c r="H461" s="1"/>
      <c r="I461" s="1"/>
      <c r="J461" s="1"/>
      <c r="K461" s="1"/>
      <c r="L461" s="1"/>
      <c r="M461" s="1"/>
      <c r="N461" s="1"/>
      <c r="O461" s="1"/>
    </row>
    <row r="462" spans="1:15" ht="9.75" customHeight="1">
      <c r="A462" s="1"/>
      <c r="B462" s="1"/>
      <c r="C462" s="1"/>
      <c r="D462" s="1"/>
      <c r="E462" s="1"/>
      <c r="F462" s="1"/>
      <c r="G462" s="1"/>
      <c r="H462" s="1"/>
      <c r="I462" s="1"/>
      <c r="J462" s="1"/>
      <c r="K462" s="1"/>
      <c r="L462" s="1"/>
      <c r="M462" s="1"/>
      <c r="N462" s="1"/>
      <c r="O462" s="1"/>
    </row>
    <row r="463" spans="1:15" ht="9.75" customHeight="1">
      <c r="A463" s="1"/>
      <c r="B463" s="1"/>
      <c r="C463" s="1"/>
      <c r="D463" s="1"/>
      <c r="E463" s="1"/>
      <c r="F463" s="1"/>
      <c r="G463" s="1"/>
      <c r="H463" s="1"/>
      <c r="I463" s="1"/>
      <c r="J463" s="1"/>
      <c r="K463" s="1"/>
      <c r="L463" s="1"/>
      <c r="M463" s="1"/>
      <c r="N463" s="1"/>
      <c r="O463" s="1"/>
    </row>
    <row r="464" spans="1:15" ht="9.75" customHeight="1">
      <c r="A464" s="1"/>
      <c r="B464" s="1"/>
      <c r="C464" s="1"/>
      <c r="D464" s="1"/>
      <c r="E464" s="1"/>
      <c r="F464" s="1"/>
      <c r="G464" s="1"/>
      <c r="H464" s="1"/>
      <c r="I464" s="1"/>
      <c r="J464" s="1"/>
      <c r="K464" s="1"/>
      <c r="L464" s="1"/>
      <c r="M464" s="1"/>
      <c r="N464" s="1"/>
      <c r="O464" s="1"/>
    </row>
    <row r="465" spans="1:15" ht="9.75" customHeight="1">
      <c r="A465" s="1"/>
      <c r="B465" s="1"/>
      <c r="C465" s="1"/>
      <c r="D465" s="1"/>
      <c r="E465" s="1"/>
      <c r="F465" s="1"/>
      <c r="G465" s="1"/>
      <c r="H465" s="1"/>
      <c r="I465" s="1"/>
      <c r="J465" s="1"/>
      <c r="K465" s="1"/>
      <c r="L465" s="1"/>
      <c r="M465" s="1"/>
      <c r="N465" s="1"/>
      <c r="O465" s="1"/>
    </row>
    <row r="466" spans="1:15" ht="9.75" customHeight="1">
      <c r="A466" s="1"/>
      <c r="B466" s="1"/>
      <c r="C466" s="1"/>
      <c r="D466" s="1"/>
      <c r="E466" s="1"/>
      <c r="F466" s="1"/>
      <c r="G466" s="1"/>
      <c r="H466" s="1"/>
      <c r="I466" s="1"/>
      <c r="J466" s="1"/>
      <c r="K466" s="1"/>
      <c r="L466" s="1"/>
      <c r="M466" s="1"/>
      <c r="N466" s="1"/>
      <c r="O466" s="1"/>
    </row>
    <row r="467" spans="1:15" ht="9.75" customHeight="1">
      <c r="A467" s="1"/>
      <c r="B467" s="1"/>
      <c r="C467" s="1"/>
      <c r="D467" s="1"/>
      <c r="E467" s="1"/>
      <c r="F467" s="1"/>
      <c r="G467" s="1"/>
      <c r="H467" s="1"/>
      <c r="I467" s="1"/>
      <c r="J467" s="1"/>
      <c r="K467" s="1"/>
      <c r="L467" s="1"/>
      <c r="M467" s="1"/>
      <c r="N467" s="1"/>
      <c r="O467" s="1"/>
    </row>
    <row r="468" spans="1:15" ht="9.75" customHeight="1">
      <c r="A468" s="1"/>
      <c r="B468" s="1"/>
      <c r="C468" s="1"/>
      <c r="D468" s="1"/>
      <c r="E468" s="1"/>
      <c r="F468" s="1"/>
      <c r="G468" s="1"/>
      <c r="H468" s="1"/>
      <c r="I468" s="1"/>
      <c r="J468" s="1"/>
      <c r="K468" s="1"/>
      <c r="L468" s="1"/>
      <c r="M468" s="1"/>
      <c r="N468" s="1"/>
      <c r="O468" s="1"/>
    </row>
    <row r="469" spans="1:15" ht="9.75" customHeight="1">
      <c r="A469" s="1"/>
      <c r="B469" s="1"/>
      <c r="C469" s="1"/>
      <c r="D469" s="1"/>
      <c r="E469" s="1"/>
      <c r="F469" s="1"/>
      <c r="G469" s="1"/>
      <c r="H469" s="1"/>
      <c r="I469" s="1"/>
      <c r="J469" s="1"/>
      <c r="K469" s="1"/>
      <c r="L469" s="1"/>
      <c r="M469" s="1"/>
      <c r="N469" s="1"/>
      <c r="O469" s="1"/>
    </row>
    <row r="470" spans="1:15" ht="9.75" customHeight="1">
      <c r="A470" s="1"/>
      <c r="B470" s="1"/>
      <c r="C470" s="1"/>
      <c r="D470" s="1"/>
      <c r="E470" s="1"/>
      <c r="F470" s="1"/>
      <c r="G470" s="1"/>
      <c r="H470" s="1"/>
      <c r="I470" s="1"/>
      <c r="J470" s="1"/>
      <c r="K470" s="1"/>
      <c r="L470" s="1"/>
      <c r="M470" s="1"/>
      <c r="N470" s="1"/>
      <c r="O470" s="1"/>
    </row>
    <row r="471" spans="1:15" ht="9.75" customHeight="1">
      <c r="A471" s="1"/>
      <c r="B471" s="1"/>
      <c r="C471" s="1"/>
      <c r="D471" s="1"/>
      <c r="E471" s="1"/>
      <c r="F471" s="1"/>
      <c r="G471" s="1"/>
      <c r="H471" s="1"/>
      <c r="I471" s="1"/>
      <c r="J471" s="1"/>
      <c r="K471" s="1"/>
      <c r="L471" s="1"/>
      <c r="M471" s="1"/>
      <c r="N471" s="1"/>
      <c r="O471" s="1"/>
    </row>
    <row r="472" spans="1:15" ht="9.75" customHeight="1">
      <c r="A472" s="1"/>
      <c r="B472" s="1"/>
      <c r="C472" s="1"/>
      <c r="D472" s="1"/>
      <c r="E472" s="1"/>
      <c r="F472" s="1"/>
      <c r="G472" s="1"/>
      <c r="H472" s="1"/>
      <c r="I472" s="1"/>
      <c r="J472" s="1"/>
      <c r="K472" s="1"/>
      <c r="L472" s="1"/>
      <c r="M472" s="1"/>
      <c r="N472" s="1"/>
      <c r="O472" s="1"/>
    </row>
    <row r="473" spans="1:15" ht="9.75" customHeight="1">
      <c r="A473" s="1"/>
      <c r="B473" s="1"/>
      <c r="C473" s="1"/>
      <c r="D473" s="1"/>
      <c r="E473" s="1"/>
      <c r="F473" s="1"/>
      <c r="G473" s="1"/>
      <c r="H473" s="1"/>
      <c r="I473" s="1"/>
      <c r="J473" s="1"/>
      <c r="K473" s="1"/>
      <c r="L473" s="1"/>
      <c r="M473" s="1"/>
      <c r="N473" s="1"/>
      <c r="O473" s="1"/>
    </row>
    <row r="474" spans="1:15" ht="9.75" customHeight="1">
      <c r="A474" s="1"/>
      <c r="B474" s="1"/>
      <c r="C474" s="1"/>
      <c r="D474" s="1"/>
      <c r="E474" s="1"/>
      <c r="F474" s="1"/>
      <c r="G474" s="1"/>
      <c r="H474" s="1"/>
      <c r="I474" s="1"/>
      <c r="J474" s="1"/>
      <c r="K474" s="1"/>
      <c r="L474" s="1"/>
      <c r="M474" s="1"/>
      <c r="N474" s="1"/>
      <c r="O474" s="1"/>
    </row>
    <row r="475" spans="1:15" ht="9.75" customHeight="1">
      <c r="A475" s="1"/>
      <c r="B475" s="1"/>
      <c r="C475" s="1"/>
      <c r="D475" s="1"/>
      <c r="E475" s="1"/>
      <c r="F475" s="1"/>
      <c r="G475" s="1"/>
      <c r="H475" s="1"/>
      <c r="I475" s="1"/>
      <c r="J475" s="1"/>
      <c r="K475" s="1"/>
      <c r="L475" s="1"/>
      <c r="M475" s="1"/>
      <c r="N475" s="1"/>
      <c r="O475" s="1"/>
    </row>
    <row r="476" spans="1:15" ht="9.75" customHeight="1">
      <c r="A476" s="1"/>
      <c r="B476" s="1"/>
      <c r="C476" s="1"/>
      <c r="D476" s="1"/>
      <c r="E476" s="1"/>
      <c r="F476" s="1"/>
      <c r="G476" s="1"/>
      <c r="H476" s="1"/>
      <c r="I476" s="1"/>
      <c r="J476" s="1"/>
      <c r="K476" s="1"/>
      <c r="L476" s="1"/>
      <c r="M476" s="1"/>
      <c r="N476" s="1"/>
      <c r="O476" s="1"/>
    </row>
    <row r="477" spans="1:15" ht="9.75" customHeight="1">
      <c r="A477" s="1"/>
      <c r="B477" s="1"/>
      <c r="C477" s="1"/>
      <c r="D477" s="1"/>
      <c r="E477" s="1"/>
      <c r="F477" s="1"/>
      <c r="G477" s="1"/>
      <c r="H477" s="1"/>
      <c r="I477" s="1"/>
      <c r="J477" s="1"/>
      <c r="K477" s="1"/>
      <c r="L477" s="1"/>
      <c r="M477" s="1"/>
      <c r="N477" s="1"/>
      <c r="O477" s="1"/>
    </row>
    <row r="478" spans="1:15" ht="9.75" customHeight="1">
      <c r="A478" s="1"/>
      <c r="B478" s="1"/>
      <c r="C478" s="1"/>
      <c r="D478" s="1"/>
      <c r="E478" s="1"/>
      <c r="F478" s="1"/>
      <c r="G478" s="1"/>
      <c r="H478" s="1"/>
      <c r="I478" s="1"/>
      <c r="J478" s="1"/>
      <c r="K478" s="1"/>
      <c r="L478" s="1"/>
      <c r="M478" s="1"/>
      <c r="N478" s="1"/>
      <c r="O478" s="1"/>
    </row>
    <row r="479" spans="1:15" ht="9.75" customHeight="1">
      <c r="A479" s="1"/>
      <c r="B479" s="1"/>
      <c r="C479" s="1"/>
      <c r="D479" s="1"/>
      <c r="E479" s="1"/>
      <c r="F479" s="1"/>
      <c r="G479" s="1"/>
      <c r="H479" s="1"/>
      <c r="I479" s="1"/>
      <c r="J479" s="1"/>
      <c r="K479" s="1"/>
      <c r="L479" s="1"/>
      <c r="M479" s="1"/>
      <c r="N479" s="1"/>
      <c r="O479" s="1"/>
    </row>
    <row r="480" spans="1:15" ht="9.75" customHeight="1">
      <c r="A480" s="1"/>
      <c r="B480" s="1"/>
      <c r="C480" s="1"/>
      <c r="D480" s="1"/>
      <c r="E480" s="1"/>
      <c r="F480" s="1"/>
      <c r="G480" s="1"/>
      <c r="H480" s="1"/>
      <c r="I480" s="1"/>
      <c r="J480" s="1"/>
      <c r="K480" s="1"/>
      <c r="L480" s="1"/>
      <c r="M480" s="1"/>
      <c r="N480" s="1"/>
      <c r="O480" s="1"/>
    </row>
    <row r="481" spans="1:15" ht="9.75" customHeight="1">
      <c r="A481" s="1"/>
      <c r="B481" s="1"/>
      <c r="C481" s="1"/>
      <c r="D481" s="1"/>
      <c r="E481" s="1"/>
      <c r="F481" s="1"/>
      <c r="G481" s="1"/>
      <c r="H481" s="1"/>
      <c r="I481" s="1"/>
      <c r="J481" s="1"/>
      <c r="K481" s="1"/>
      <c r="L481" s="1"/>
      <c r="M481" s="1"/>
      <c r="N481" s="1"/>
      <c r="O481" s="1"/>
    </row>
    <row r="482" spans="1:15" ht="9.75" customHeight="1">
      <c r="A482" s="1"/>
      <c r="B482" s="1"/>
      <c r="C482" s="1"/>
      <c r="D482" s="1"/>
      <c r="E482" s="1"/>
      <c r="F482" s="1"/>
      <c r="G482" s="1"/>
      <c r="H482" s="1"/>
      <c r="I482" s="1"/>
      <c r="J482" s="1"/>
      <c r="K482" s="1"/>
      <c r="L482" s="1"/>
      <c r="M482" s="1"/>
      <c r="N482" s="1"/>
      <c r="O482" s="1"/>
    </row>
    <row r="483" spans="1:15" ht="9.75" customHeight="1">
      <c r="A483" s="1"/>
      <c r="B483" s="1"/>
      <c r="C483" s="1"/>
      <c r="D483" s="1"/>
      <c r="E483" s="1"/>
      <c r="F483" s="1"/>
      <c r="G483" s="1"/>
      <c r="H483" s="1"/>
      <c r="I483" s="1"/>
      <c r="J483" s="1"/>
      <c r="K483" s="1"/>
      <c r="L483" s="1"/>
      <c r="M483" s="1"/>
      <c r="N483" s="1"/>
      <c r="O483" s="1"/>
    </row>
    <row r="484" spans="1:15" ht="9.75" customHeight="1">
      <c r="A484" s="1"/>
      <c r="B484" s="1"/>
      <c r="C484" s="1"/>
      <c r="D484" s="1"/>
      <c r="E484" s="1"/>
      <c r="F484" s="1"/>
      <c r="G484" s="1"/>
      <c r="H484" s="1"/>
      <c r="I484" s="1"/>
      <c r="J484" s="1"/>
      <c r="K484" s="1"/>
      <c r="L484" s="1"/>
      <c r="M484" s="1"/>
      <c r="N484" s="1"/>
      <c r="O484" s="1"/>
    </row>
    <row r="485" spans="1:15" ht="9.75" customHeight="1">
      <c r="A485" s="1"/>
      <c r="B485" s="1"/>
      <c r="C485" s="1"/>
      <c r="D485" s="1"/>
      <c r="E485" s="1"/>
      <c r="F485" s="1"/>
      <c r="G485" s="1"/>
      <c r="H485" s="1"/>
      <c r="I485" s="1"/>
      <c r="J485" s="1"/>
      <c r="K485" s="1"/>
      <c r="L485" s="1"/>
      <c r="M485" s="1"/>
      <c r="N485" s="1"/>
      <c r="O485" s="1"/>
    </row>
    <row r="486" spans="1:15" ht="9.75" customHeight="1">
      <c r="A486" s="1"/>
      <c r="B486" s="1"/>
      <c r="C486" s="1"/>
      <c r="D486" s="1"/>
      <c r="E486" s="1"/>
      <c r="F486" s="1"/>
      <c r="G486" s="1"/>
      <c r="H486" s="1"/>
      <c r="I486" s="1"/>
      <c r="J486" s="1"/>
      <c r="K486" s="1"/>
      <c r="L486" s="1"/>
      <c r="M486" s="1"/>
      <c r="N486" s="1"/>
      <c r="O486" s="1"/>
    </row>
    <row r="487" spans="1:15" ht="9.75" customHeight="1">
      <c r="A487" s="1"/>
      <c r="B487" s="1"/>
      <c r="C487" s="1"/>
      <c r="D487" s="1"/>
      <c r="E487" s="1"/>
      <c r="F487" s="1"/>
      <c r="G487" s="1"/>
      <c r="H487" s="1"/>
      <c r="I487" s="1"/>
      <c r="J487" s="1"/>
      <c r="K487" s="1"/>
      <c r="L487" s="1"/>
      <c r="M487" s="1"/>
      <c r="N487" s="1"/>
      <c r="O487" s="1"/>
    </row>
    <row r="488" spans="1:15" ht="9.75" customHeight="1">
      <c r="A488" s="1"/>
      <c r="B488" s="1"/>
      <c r="C488" s="1"/>
      <c r="D488" s="1"/>
      <c r="E488" s="1"/>
      <c r="F488" s="1"/>
      <c r="G488" s="1"/>
      <c r="H488" s="1"/>
      <c r="I488" s="1"/>
      <c r="J488" s="1"/>
      <c r="K488" s="1"/>
      <c r="L488" s="1"/>
      <c r="M488" s="1"/>
      <c r="N488" s="1"/>
      <c r="O488" s="1"/>
    </row>
    <row r="489" spans="1:15" ht="9.75" customHeight="1">
      <c r="A489" s="1"/>
      <c r="B489" s="1"/>
      <c r="C489" s="1"/>
      <c r="D489" s="1"/>
      <c r="E489" s="1"/>
      <c r="F489" s="1"/>
      <c r="G489" s="1"/>
      <c r="H489" s="1"/>
      <c r="I489" s="1"/>
      <c r="J489" s="1"/>
      <c r="K489" s="1"/>
      <c r="L489" s="1"/>
      <c r="M489" s="1"/>
      <c r="N489" s="1"/>
      <c r="O489" s="1"/>
    </row>
    <row r="490" spans="1:15" ht="9.75" customHeight="1">
      <c r="A490" s="1"/>
      <c r="B490" s="1"/>
      <c r="C490" s="1"/>
      <c r="D490" s="1"/>
      <c r="E490" s="1"/>
      <c r="F490" s="1"/>
      <c r="G490" s="1"/>
      <c r="H490" s="1"/>
      <c r="I490" s="1"/>
      <c r="J490" s="1"/>
      <c r="K490" s="1"/>
      <c r="L490" s="1"/>
      <c r="M490" s="1"/>
      <c r="N490" s="1"/>
      <c r="O490" s="1"/>
    </row>
    <row r="491" spans="1:15" ht="9.75" customHeight="1">
      <c r="A491" s="1"/>
      <c r="B491" s="1"/>
      <c r="C491" s="1"/>
      <c r="D491" s="1"/>
      <c r="E491" s="1"/>
      <c r="F491" s="1"/>
      <c r="G491" s="1"/>
      <c r="H491" s="1"/>
      <c r="I491" s="1"/>
      <c r="J491" s="1"/>
      <c r="K491" s="1"/>
      <c r="L491" s="1"/>
      <c r="M491" s="1"/>
      <c r="N491" s="1"/>
      <c r="O491" s="1"/>
    </row>
    <row r="492" spans="1:15" ht="9.75" customHeight="1">
      <c r="A492" s="1"/>
      <c r="B492" s="1"/>
      <c r="C492" s="1"/>
      <c r="D492" s="1"/>
      <c r="E492" s="1"/>
      <c r="F492" s="1"/>
      <c r="G492" s="1"/>
      <c r="H492" s="1"/>
      <c r="I492" s="1"/>
      <c r="J492" s="1"/>
      <c r="K492" s="1"/>
      <c r="L492" s="1"/>
      <c r="M492" s="1"/>
      <c r="N492" s="1"/>
      <c r="O492" s="1"/>
    </row>
    <row r="493" spans="1:15" ht="9.75" customHeight="1">
      <c r="A493" s="1"/>
      <c r="B493" s="1"/>
      <c r="C493" s="1"/>
      <c r="D493" s="1"/>
      <c r="E493" s="1"/>
      <c r="F493" s="1"/>
      <c r="G493" s="1"/>
      <c r="H493" s="1"/>
      <c r="I493" s="1"/>
      <c r="J493" s="1"/>
      <c r="K493" s="1"/>
      <c r="L493" s="1"/>
      <c r="M493" s="1"/>
      <c r="N493" s="1"/>
      <c r="O493" s="1"/>
    </row>
    <row r="494" spans="1:15" ht="9.75" customHeight="1">
      <c r="A494" s="1"/>
      <c r="B494" s="1"/>
      <c r="C494" s="1"/>
      <c r="D494" s="1"/>
      <c r="E494" s="1"/>
      <c r="F494" s="1"/>
      <c r="G494" s="1"/>
      <c r="H494" s="1"/>
      <c r="I494" s="1"/>
      <c r="J494" s="1"/>
      <c r="K494" s="1"/>
      <c r="L494" s="1"/>
      <c r="M494" s="1"/>
      <c r="N494" s="1"/>
      <c r="O494" s="1"/>
    </row>
    <row r="495" spans="1:15" ht="9.75" customHeight="1">
      <c r="A495" s="1"/>
      <c r="B495" s="1"/>
      <c r="C495" s="1"/>
      <c r="D495" s="1"/>
      <c r="E495" s="1"/>
      <c r="F495" s="1"/>
      <c r="G495" s="1"/>
      <c r="H495" s="1"/>
      <c r="I495" s="1"/>
      <c r="J495" s="1"/>
      <c r="K495" s="1"/>
      <c r="L495" s="1"/>
      <c r="M495" s="1"/>
      <c r="N495" s="1"/>
      <c r="O495" s="1"/>
    </row>
    <row r="496" spans="1:15" ht="9.75" customHeight="1">
      <c r="A496" s="1"/>
      <c r="B496" s="1"/>
      <c r="C496" s="1"/>
      <c r="D496" s="1"/>
      <c r="E496" s="1"/>
      <c r="F496" s="1"/>
      <c r="G496" s="1"/>
      <c r="H496" s="1"/>
      <c r="I496" s="1"/>
      <c r="J496" s="1"/>
      <c r="K496" s="1"/>
      <c r="L496" s="1"/>
      <c r="M496" s="1"/>
      <c r="N496" s="1"/>
      <c r="O496" s="1"/>
    </row>
    <row r="497" spans="1:15" ht="9.75" customHeight="1">
      <c r="A497" s="1"/>
      <c r="B497" s="1"/>
      <c r="C497" s="1"/>
      <c r="D497" s="1"/>
      <c r="E497" s="1"/>
      <c r="F497" s="1"/>
      <c r="G497" s="1"/>
      <c r="H497" s="1"/>
      <c r="I497" s="1"/>
      <c r="J497" s="1"/>
      <c r="K497" s="1"/>
      <c r="L497" s="1"/>
      <c r="M497" s="1"/>
      <c r="N497" s="1"/>
      <c r="O497" s="1"/>
    </row>
    <row r="498" spans="1:15" ht="9.75" customHeight="1">
      <c r="A498" s="1"/>
      <c r="B498" s="1"/>
      <c r="C498" s="1"/>
      <c r="D498" s="1"/>
      <c r="E498" s="1"/>
      <c r="F498" s="1"/>
      <c r="G498" s="1"/>
      <c r="H498" s="1"/>
      <c r="I498" s="1"/>
      <c r="J498" s="1"/>
      <c r="K498" s="1"/>
      <c r="L498" s="1"/>
      <c r="M498" s="1"/>
      <c r="N498" s="1"/>
      <c r="O498" s="1"/>
    </row>
    <row r="499" spans="1:15" ht="9.75" customHeight="1">
      <c r="A499" s="1"/>
      <c r="B499" s="1"/>
      <c r="C499" s="1"/>
      <c r="D499" s="1"/>
      <c r="E499" s="1"/>
      <c r="F499" s="1"/>
      <c r="G499" s="1"/>
      <c r="H499" s="1"/>
      <c r="I499" s="1"/>
      <c r="J499" s="1"/>
      <c r="K499" s="1"/>
      <c r="L499" s="1"/>
      <c r="M499" s="1"/>
      <c r="N499" s="1"/>
      <c r="O499" s="1"/>
    </row>
    <row r="500" spans="1:15" ht="9.75" customHeight="1">
      <c r="A500" s="1"/>
      <c r="B500" s="1"/>
      <c r="C500" s="1"/>
      <c r="D500" s="1"/>
      <c r="E500" s="1"/>
      <c r="F500" s="1"/>
      <c r="G500" s="1"/>
      <c r="H500" s="1"/>
      <c r="I500" s="1"/>
      <c r="J500" s="1"/>
      <c r="K500" s="1"/>
      <c r="L500" s="1"/>
      <c r="M500" s="1"/>
      <c r="N500" s="1"/>
      <c r="O500" s="1"/>
    </row>
    <row r="501" spans="1:15" ht="9.75" customHeight="1">
      <c r="A501" s="1"/>
      <c r="B501" s="1"/>
      <c r="C501" s="1"/>
      <c r="D501" s="1"/>
      <c r="E501" s="1"/>
      <c r="F501" s="1"/>
      <c r="G501" s="1"/>
      <c r="H501" s="1"/>
      <c r="I501" s="1"/>
      <c r="J501" s="1"/>
      <c r="K501" s="1"/>
      <c r="L501" s="1"/>
      <c r="M501" s="1"/>
      <c r="N501" s="1"/>
      <c r="O501" s="1"/>
    </row>
    <row r="502" spans="1:15" ht="9.75" customHeight="1">
      <c r="A502" s="1"/>
      <c r="B502" s="1"/>
      <c r="C502" s="1"/>
      <c r="D502" s="1"/>
      <c r="E502" s="1"/>
      <c r="F502" s="1"/>
      <c r="G502" s="1"/>
      <c r="H502" s="1"/>
      <c r="I502" s="1"/>
      <c r="J502" s="1"/>
      <c r="K502" s="1"/>
      <c r="L502" s="1"/>
      <c r="M502" s="1"/>
      <c r="N502" s="1"/>
      <c r="O502" s="1"/>
    </row>
    <row r="503" spans="1:15" ht="9.75" customHeight="1">
      <c r="A503" s="1"/>
      <c r="B503" s="1"/>
      <c r="C503" s="1"/>
      <c r="D503" s="1"/>
      <c r="E503" s="1"/>
      <c r="F503" s="1"/>
      <c r="G503" s="1"/>
      <c r="H503" s="1"/>
      <c r="I503" s="1"/>
      <c r="J503" s="1"/>
      <c r="K503" s="1"/>
      <c r="L503" s="1"/>
      <c r="M503" s="1"/>
      <c r="N503" s="1"/>
      <c r="O503" s="1"/>
    </row>
    <row r="504" spans="1:15" ht="9.75" customHeight="1">
      <c r="A504" s="1"/>
      <c r="B504" s="1"/>
      <c r="C504" s="1"/>
      <c r="D504" s="1"/>
      <c r="E504" s="1"/>
      <c r="F504" s="1"/>
      <c r="G504" s="1"/>
      <c r="H504" s="1"/>
      <c r="I504" s="1"/>
      <c r="J504" s="1"/>
      <c r="K504" s="1"/>
      <c r="L504" s="1"/>
      <c r="M504" s="1"/>
      <c r="N504" s="1"/>
      <c r="O504" s="1"/>
    </row>
    <row r="505" spans="1:15" ht="9.75" customHeight="1">
      <c r="A505" s="1"/>
      <c r="B505" s="1"/>
      <c r="C505" s="1"/>
      <c r="D505" s="1"/>
      <c r="E505" s="1"/>
      <c r="F505" s="1"/>
      <c r="G505" s="1"/>
      <c r="H505" s="1"/>
      <c r="I505" s="1"/>
      <c r="J505" s="1"/>
      <c r="K505" s="1"/>
      <c r="L505" s="1"/>
      <c r="M505" s="1"/>
      <c r="N505" s="1"/>
      <c r="O505" s="1"/>
    </row>
    <row r="506" spans="1:15" ht="9.75" customHeight="1">
      <c r="A506" s="1"/>
      <c r="B506" s="1"/>
      <c r="C506" s="1"/>
      <c r="D506" s="1"/>
      <c r="E506" s="1"/>
      <c r="F506" s="1"/>
      <c r="G506" s="1"/>
      <c r="H506" s="1"/>
      <c r="I506" s="1"/>
      <c r="J506" s="1"/>
      <c r="K506" s="1"/>
      <c r="L506" s="1"/>
      <c r="M506" s="1"/>
      <c r="N506" s="1"/>
      <c r="O506" s="1"/>
    </row>
    <row r="507" spans="1:15" ht="9.75" customHeight="1">
      <c r="A507" s="1"/>
      <c r="B507" s="1"/>
      <c r="C507" s="1"/>
      <c r="D507" s="1"/>
      <c r="E507" s="1"/>
      <c r="F507" s="1"/>
      <c r="G507" s="1"/>
      <c r="H507" s="1"/>
      <c r="I507" s="1"/>
      <c r="J507" s="1"/>
      <c r="K507" s="1"/>
      <c r="L507" s="1"/>
      <c r="M507" s="1"/>
      <c r="N507" s="1"/>
      <c r="O507" s="1"/>
    </row>
    <row r="508" spans="1:15" ht="9.75" customHeight="1">
      <c r="A508" s="1"/>
      <c r="B508" s="1"/>
      <c r="C508" s="1"/>
      <c r="D508" s="1"/>
      <c r="E508" s="1"/>
      <c r="F508" s="1"/>
      <c r="G508" s="1"/>
      <c r="H508" s="1"/>
      <c r="I508" s="1"/>
      <c r="J508" s="1"/>
      <c r="K508" s="1"/>
      <c r="L508" s="1"/>
      <c r="M508" s="1"/>
      <c r="N508" s="1"/>
      <c r="O508" s="1"/>
    </row>
    <row r="509" spans="1:15" ht="9.75" customHeight="1">
      <c r="A509" s="1"/>
      <c r="B509" s="1"/>
      <c r="C509" s="1"/>
      <c r="D509" s="1"/>
      <c r="E509" s="1"/>
      <c r="F509" s="1"/>
      <c r="G509" s="1"/>
      <c r="H509" s="1"/>
      <c r="I509" s="1"/>
      <c r="J509" s="1"/>
      <c r="K509" s="1"/>
      <c r="L509" s="1"/>
      <c r="M509" s="1"/>
      <c r="N509" s="1"/>
      <c r="O509" s="1"/>
    </row>
    <row r="510" spans="1:15" ht="9.75" customHeight="1">
      <c r="A510" s="1"/>
      <c r="B510" s="1"/>
      <c r="C510" s="1"/>
      <c r="D510" s="1"/>
      <c r="E510" s="1"/>
      <c r="F510" s="1"/>
      <c r="G510" s="1"/>
      <c r="H510" s="1"/>
      <c r="I510" s="1"/>
      <c r="J510" s="1"/>
      <c r="K510" s="1"/>
      <c r="L510" s="1"/>
      <c r="M510" s="1"/>
      <c r="N510" s="1"/>
      <c r="O510" s="1"/>
    </row>
    <row r="511" spans="1:15" ht="9.75" customHeight="1">
      <c r="A511" s="1"/>
      <c r="B511" s="1"/>
      <c r="C511" s="1"/>
      <c r="D511" s="1"/>
      <c r="E511" s="1"/>
      <c r="F511" s="1"/>
      <c r="G511" s="1"/>
      <c r="H511" s="1"/>
      <c r="I511" s="1"/>
      <c r="J511" s="1"/>
      <c r="K511" s="1"/>
      <c r="L511" s="1"/>
      <c r="M511" s="1"/>
      <c r="N511" s="1"/>
      <c r="O511" s="1"/>
    </row>
    <row r="512" spans="1:15" ht="9.75" customHeight="1">
      <c r="A512" s="1"/>
      <c r="B512" s="1"/>
      <c r="C512" s="1"/>
      <c r="D512" s="1"/>
      <c r="E512" s="1"/>
      <c r="F512" s="1"/>
      <c r="G512" s="1"/>
      <c r="H512" s="1"/>
      <c r="I512" s="1"/>
      <c r="J512" s="1"/>
      <c r="K512" s="1"/>
      <c r="L512" s="1"/>
      <c r="M512" s="1"/>
      <c r="N512" s="1"/>
      <c r="O512" s="1"/>
    </row>
    <row r="513" spans="1:15" ht="9.75" customHeight="1">
      <c r="A513" s="1"/>
      <c r="B513" s="1"/>
      <c r="C513" s="1"/>
      <c r="D513" s="1"/>
      <c r="E513" s="1"/>
      <c r="F513" s="1"/>
      <c r="G513" s="1"/>
      <c r="H513" s="1"/>
      <c r="I513" s="1"/>
      <c r="J513" s="1"/>
      <c r="K513" s="1"/>
      <c r="L513" s="1"/>
      <c r="M513" s="1"/>
      <c r="N513" s="1"/>
      <c r="O513" s="1"/>
    </row>
    <row r="514" spans="1:15" ht="9.75" customHeight="1">
      <c r="A514" s="1"/>
      <c r="B514" s="1"/>
      <c r="C514" s="1"/>
      <c r="D514" s="1"/>
      <c r="E514" s="1"/>
      <c r="F514" s="1"/>
      <c r="G514" s="1"/>
      <c r="H514" s="1"/>
      <c r="I514" s="1"/>
      <c r="J514" s="1"/>
      <c r="K514" s="1"/>
      <c r="L514" s="1"/>
      <c r="M514" s="1"/>
      <c r="N514" s="1"/>
      <c r="O514" s="1"/>
    </row>
    <row r="515" spans="1:15" ht="9.75" customHeight="1">
      <c r="A515" s="1"/>
      <c r="B515" s="1"/>
      <c r="C515" s="1"/>
      <c r="D515" s="1"/>
      <c r="E515" s="1"/>
      <c r="F515" s="1"/>
      <c r="G515" s="1"/>
      <c r="H515" s="1"/>
      <c r="I515" s="1"/>
      <c r="J515" s="1"/>
      <c r="K515" s="1"/>
      <c r="L515" s="1"/>
      <c r="M515" s="1"/>
      <c r="N515" s="1"/>
      <c r="O515" s="1"/>
    </row>
    <row r="516" spans="1:15" ht="9.75" customHeight="1">
      <c r="A516" s="1"/>
      <c r="B516" s="1"/>
      <c r="C516" s="1"/>
      <c r="D516" s="1"/>
      <c r="E516" s="1"/>
      <c r="F516" s="1"/>
      <c r="G516" s="1"/>
      <c r="H516" s="1"/>
      <c r="I516" s="1"/>
      <c r="J516" s="1"/>
      <c r="K516" s="1"/>
      <c r="L516" s="1"/>
      <c r="M516" s="1"/>
      <c r="N516" s="1"/>
      <c r="O516" s="1"/>
    </row>
    <row r="517" spans="1:15" ht="9.75" customHeight="1">
      <c r="A517" s="1"/>
      <c r="B517" s="1"/>
      <c r="C517" s="1"/>
      <c r="D517" s="1"/>
      <c r="E517" s="1"/>
      <c r="F517" s="1"/>
      <c r="G517" s="1"/>
      <c r="H517" s="1"/>
      <c r="I517" s="1"/>
      <c r="J517" s="1"/>
      <c r="K517" s="1"/>
      <c r="L517" s="1"/>
      <c r="M517" s="1"/>
      <c r="N517" s="1"/>
      <c r="O517" s="1"/>
    </row>
    <row r="518" spans="1:15" ht="9.75" customHeight="1">
      <c r="A518" s="1"/>
      <c r="B518" s="1"/>
      <c r="C518" s="1"/>
      <c r="D518" s="1"/>
      <c r="E518" s="1"/>
      <c r="F518" s="1"/>
      <c r="G518" s="1"/>
      <c r="H518" s="1"/>
      <c r="I518" s="1"/>
      <c r="J518" s="1"/>
      <c r="K518" s="1"/>
      <c r="L518" s="1"/>
      <c r="M518" s="1"/>
      <c r="N518" s="1"/>
      <c r="O518" s="1"/>
    </row>
    <row r="519" spans="1:15" ht="9.75" customHeight="1">
      <c r="A519" s="1"/>
      <c r="B519" s="1"/>
      <c r="C519" s="1"/>
      <c r="D519" s="1"/>
      <c r="E519" s="1"/>
      <c r="F519" s="1"/>
      <c r="G519" s="1"/>
      <c r="H519" s="1"/>
      <c r="I519" s="1"/>
      <c r="J519" s="1"/>
      <c r="K519" s="1"/>
      <c r="L519" s="1"/>
      <c r="M519" s="1"/>
      <c r="N519" s="1"/>
      <c r="O519" s="1"/>
    </row>
    <row r="520" spans="1:15" ht="9.75" customHeight="1">
      <c r="A520" s="1"/>
      <c r="B520" s="1"/>
      <c r="C520" s="1"/>
      <c r="D520" s="1"/>
      <c r="E520" s="1"/>
      <c r="F520" s="1"/>
      <c r="G520" s="1"/>
      <c r="H520" s="1"/>
      <c r="I520" s="1"/>
      <c r="J520" s="1"/>
      <c r="K520" s="1"/>
      <c r="L520" s="1"/>
      <c r="M520" s="1"/>
      <c r="N520" s="1"/>
      <c r="O520" s="1"/>
    </row>
    <row r="521" spans="1:15" ht="9.75" customHeight="1">
      <c r="A521" s="1"/>
      <c r="B521" s="1"/>
      <c r="C521" s="1"/>
      <c r="D521" s="1"/>
      <c r="E521" s="1"/>
      <c r="F521" s="1"/>
      <c r="G521" s="1"/>
      <c r="H521" s="1"/>
      <c r="I521" s="1"/>
      <c r="J521" s="1"/>
      <c r="K521" s="1"/>
      <c r="L521" s="1"/>
      <c r="M521" s="1"/>
      <c r="N521" s="1"/>
      <c r="O521" s="1"/>
    </row>
    <row r="522" spans="1:15" ht="9.75" customHeight="1">
      <c r="A522" s="1"/>
      <c r="B522" s="1"/>
      <c r="C522" s="1"/>
      <c r="D522" s="1"/>
      <c r="E522" s="1"/>
      <c r="F522" s="1"/>
      <c r="G522" s="1"/>
      <c r="H522" s="1"/>
      <c r="I522" s="1"/>
      <c r="J522" s="1"/>
      <c r="K522" s="1"/>
      <c r="L522" s="1"/>
      <c r="M522" s="1"/>
      <c r="N522" s="1"/>
      <c r="O522" s="1"/>
    </row>
    <row r="523" spans="1:15" ht="9.75" customHeight="1">
      <c r="A523" s="1"/>
      <c r="B523" s="1"/>
      <c r="C523" s="1"/>
      <c r="D523" s="1"/>
      <c r="E523" s="1"/>
      <c r="F523" s="1"/>
      <c r="G523" s="1"/>
      <c r="H523" s="1"/>
      <c r="I523" s="1"/>
      <c r="J523" s="1"/>
      <c r="K523" s="1"/>
      <c r="L523" s="1"/>
      <c r="M523" s="1"/>
      <c r="N523" s="1"/>
      <c r="O523" s="1"/>
    </row>
    <row r="524" spans="1:15" ht="9.75" customHeight="1">
      <c r="A524" s="1"/>
      <c r="B524" s="1"/>
      <c r="C524" s="1"/>
      <c r="D524" s="1"/>
      <c r="E524" s="1"/>
      <c r="F524" s="1"/>
      <c r="G524" s="1"/>
      <c r="H524" s="1"/>
      <c r="I524" s="1"/>
      <c r="J524" s="1"/>
      <c r="K524" s="1"/>
      <c r="L524" s="1"/>
      <c r="M524" s="1"/>
      <c r="N524" s="1"/>
      <c r="O524" s="1"/>
    </row>
    <row r="525" spans="1:15" ht="9.75" customHeight="1">
      <c r="A525" s="1"/>
      <c r="B525" s="1"/>
      <c r="C525" s="1"/>
      <c r="D525" s="1"/>
      <c r="E525" s="1"/>
      <c r="F525" s="1"/>
      <c r="G525" s="1"/>
      <c r="H525" s="1"/>
      <c r="I525" s="1"/>
      <c r="J525" s="1"/>
      <c r="K525" s="1"/>
      <c r="L525" s="1"/>
      <c r="M525" s="1"/>
      <c r="N525" s="1"/>
      <c r="O525" s="1"/>
    </row>
    <row r="526" spans="1:15" ht="9.75" customHeight="1">
      <c r="A526" s="1"/>
      <c r="B526" s="1"/>
      <c r="C526" s="1"/>
      <c r="D526" s="1"/>
      <c r="E526" s="1"/>
      <c r="F526" s="1"/>
      <c r="G526" s="1"/>
      <c r="H526" s="1"/>
      <c r="I526" s="1"/>
      <c r="J526" s="1"/>
      <c r="K526" s="1"/>
      <c r="L526" s="1"/>
      <c r="M526" s="1"/>
      <c r="N526" s="1"/>
      <c r="O526" s="1"/>
    </row>
    <row r="527" spans="1:15" ht="9.75" customHeight="1">
      <c r="A527" s="1"/>
      <c r="B527" s="1"/>
      <c r="C527" s="1"/>
      <c r="D527" s="1"/>
      <c r="E527" s="1"/>
      <c r="F527" s="1"/>
      <c r="G527" s="1"/>
      <c r="H527" s="1"/>
      <c r="I527" s="1"/>
      <c r="J527" s="1"/>
      <c r="K527" s="1"/>
      <c r="L527" s="1"/>
      <c r="M527" s="1"/>
      <c r="N527" s="1"/>
      <c r="O527" s="1"/>
    </row>
    <row r="528" spans="1:15" ht="9.75" customHeight="1">
      <c r="A528" s="1"/>
      <c r="B528" s="1"/>
      <c r="C528" s="1"/>
      <c r="D528" s="1"/>
      <c r="E528" s="1"/>
      <c r="F528" s="1"/>
      <c r="G528" s="1"/>
      <c r="H528" s="1"/>
      <c r="I528" s="1"/>
      <c r="J528" s="1"/>
      <c r="K528" s="1"/>
      <c r="L528" s="1"/>
      <c r="M528" s="1"/>
      <c r="N528" s="1"/>
      <c r="O528" s="1"/>
    </row>
    <row r="529" spans="1:15" ht="9.75" customHeight="1">
      <c r="A529" s="1"/>
      <c r="B529" s="1"/>
      <c r="C529" s="1"/>
      <c r="D529" s="1"/>
      <c r="E529" s="1"/>
      <c r="F529" s="1"/>
      <c r="G529" s="1"/>
      <c r="H529" s="1"/>
      <c r="I529" s="1"/>
      <c r="J529" s="1"/>
      <c r="K529" s="1"/>
      <c r="L529" s="1"/>
      <c r="M529" s="1"/>
      <c r="N529" s="1"/>
      <c r="O529" s="1"/>
    </row>
    <row r="530" spans="1:15" ht="9.75" customHeight="1">
      <c r="A530" s="1"/>
      <c r="B530" s="1"/>
      <c r="C530" s="1"/>
      <c r="D530" s="1"/>
      <c r="E530" s="1"/>
      <c r="F530" s="1"/>
      <c r="G530" s="1"/>
      <c r="H530" s="1"/>
      <c r="I530" s="1"/>
      <c r="J530" s="1"/>
      <c r="K530" s="1"/>
      <c r="L530" s="1"/>
      <c r="M530" s="1"/>
      <c r="N530" s="1"/>
      <c r="O530" s="1"/>
    </row>
    <row r="531" spans="1:15" ht="9.75" customHeight="1">
      <c r="A531" s="1"/>
      <c r="B531" s="1"/>
      <c r="C531" s="1"/>
      <c r="D531" s="1"/>
      <c r="E531" s="1"/>
      <c r="F531" s="1"/>
      <c r="G531" s="1"/>
      <c r="H531" s="1"/>
      <c r="I531" s="1"/>
      <c r="J531" s="1"/>
      <c r="K531" s="1"/>
      <c r="L531" s="1"/>
      <c r="M531" s="1"/>
      <c r="N531" s="1"/>
      <c r="O531" s="1"/>
    </row>
    <row r="532" spans="1:15" ht="9.75" customHeight="1">
      <c r="A532" s="1"/>
      <c r="B532" s="1"/>
      <c r="C532" s="1"/>
      <c r="D532" s="1"/>
      <c r="E532" s="1"/>
      <c r="F532" s="1"/>
      <c r="G532" s="1"/>
      <c r="H532" s="1"/>
      <c r="I532" s="1"/>
      <c r="J532" s="1"/>
      <c r="K532" s="1"/>
      <c r="L532" s="1"/>
      <c r="M532" s="1"/>
      <c r="N532" s="1"/>
      <c r="O532" s="1"/>
    </row>
    <row r="533" spans="1:15" ht="9.75" customHeight="1">
      <c r="A533" s="1"/>
      <c r="B533" s="1"/>
      <c r="C533" s="1"/>
      <c r="D533" s="1"/>
      <c r="E533" s="1"/>
      <c r="F533" s="1"/>
      <c r="G533" s="1"/>
      <c r="H533" s="1"/>
      <c r="I533" s="1"/>
      <c r="J533" s="1"/>
      <c r="K533" s="1"/>
      <c r="L533" s="1"/>
      <c r="M533" s="1"/>
      <c r="N533" s="1"/>
      <c r="O533" s="1"/>
    </row>
    <row r="534" spans="1:15" ht="9.75" customHeight="1">
      <c r="A534" s="1"/>
      <c r="B534" s="1"/>
      <c r="C534" s="1"/>
      <c r="D534" s="1"/>
      <c r="E534" s="1"/>
      <c r="F534" s="1"/>
      <c r="G534" s="1"/>
      <c r="H534" s="1"/>
      <c r="I534" s="1"/>
      <c r="J534" s="1"/>
      <c r="K534" s="1"/>
      <c r="L534" s="1"/>
      <c r="M534" s="1"/>
      <c r="N534" s="1"/>
      <c r="O534" s="1"/>
    </row>
    <row r="535" spans="1:15" ht="9.75" customHeight="1">
      <c r="A535" s="1"/>
      <c r="B535" s="1"/>
      <c r="C535" s="1"/>
      <c r="D535" s="1"/>
      <c r="E535" s="1"/>
      <c r="F535" s="1"/>
      <c r="G535" s="1"/>
      <c r="H535" s="1"/>
      <c r="I535" s="1"/>
      <c r="J535" s="1"/>
      <c r="K535" s="1"/>
      <c r="L535" s="1"/>
      <c r="M535" s="1"/>
      <c r="N535" s="1"/>
      <c r="O535" s="1"/>
    </row>
    <row r="536" spans="1:15" ht="9.75" customHeight="1">
      <c r="A536" s="1"/>
      <c r="B536" s="1"/>
      <c r="C536" s="1"/>
      <c r="D536" s="1"/>
      <c r="E536" s="1"/>
      <c r="F536" s="1"/>
      <c r="G536" s="1"/>
      <c r="H536" s="1"/>
      <c r="I536" s="1"/>
      <c r="J536" s="1"/>
      <c r="K536" s="1"/>
      <c r="L536" s="1"/>
      <c r="M536" s="1"/>
      <c r="N536" s="1"/>
      <c r="O536" s="1"/>
    </row>
    <row r="537" spans="1:15" ht="9.75" customHeight="1">
      <c r="A537" s="1"/>
      <c r="B537" s="1"/>
      <c r="C537" s="1"/>
      <c r="D537" s="1"/>
      <c r="E537" s="1"/>
      <c r="F537" s="1"/>
      <c r="G537" s="1"/>
      <c r="H537" s="1"/>
      <c r="I537" s="1"/>
      <c r="J537" s="1"/>
      <c r="K537" s="1"/>
      <c r="L537" s="1"/>
      <c r="M537" s="1"/>
      <c r="N537" s="1"/>
      <c r="O537" s="1"/>
    </row>
    <row r="538" spans="1:15" ht="9.75" customHeight="1">
      <c r="A538" s="1"/>
      <c r="B538" s="1"/>
      <c r="C538" s="1"/>
      <c r="D538" s="1"/>
      <c r="E538" s="1"/>
      <c r="F538" s="1"/>
      <c r="G538" s="1"/>
      <c r="H538" s="1"/>
      <c r="I538" s="1"/>
      <c r="J538" s="1"/>
      <c r="K538" s="1"/>
      <c r="L538" s="1"/>
      <c r="M538" s="1"/>
      <c r="N538" s="1"/>
      <c r="O538" s="1"/>
    </row>
    <row r="539" spans="1:15" ht="9.75" customHeight="1">
      <c r="A539" s="1"/>
      <c r="B539" s="1"/>
      <c r="C539" s="1"/>
      <c r="D539" s="1"/>
      <c r="E539" s="1"/>
      <c r="F539" s="1"/>
      <c r="G539" s="1"/>
      <c r="H539" s="1"/>
      <c r="I539" s="1"/>
      <c r="J539" s="1"/>
      <c r="K539" s="1"/>
      <c r="L539" s="1"/>
      <c r="M539" s="1"/>
      <c r="N539" s="1"/>
      <c r="O539" s="1"/>
    </row>
    <row r="540" spans="1:15" ht="9.75" customHeight="1">
      <c r="A540" s="1"/>
      <c r="B540" s="1"/>
      <c r="C540" s="1"/>
      <c r="D540" s="1"/>
      <c r="E540" s="1"/>
      <c r="F540" s="1"/>
      <c r="G540" s="1"/>
      <c r="H540" s="1"/>
      <c r="I540" s="1"/>
      <c r="J540" s="1"/>
      <c r="K540" s="1"/>
      <c r="L540" s="1"/>
      <c r="M540" s="1"/>
      <c r="N540" s="1"/>
      <c r="O540" s="1"/>
    </row>
    <row r="541" spans="1:15" ht="9.75" customHeight="1">
      <c r="A541" s="1"/>
      <c r="B541" s="1"/>
      <c r="C541" s="1"/>
      <c r="D541" s="1"/>
      <c r="E541" s="1"/>
      <c r="F541" s="1"/>
      <c r="G541" s="1"/>
      <c r="H541" s="1"/>
      <c r="I541" s="1"/>
      <c r="J541" s="1"/>
      <c r="K541" s="1"/>
      <c r="L541" s="1"/>
      <c r="M541" s="1"/>
      <c r="N541" s="1"/>
      <c r="O541" s="1"/>
    </row>
    <row r="542" spans="1:15" ht="9.75" customHeight="1">
      <c r="A542" s="1"/>
      <c r="B542" s="1"/>
      <c r="C542" s="1"/>
      <c r="D542" s="1"/>
      <c r="E542" s="1"/>
      <c r="F542" s="1"/>
      <c r="G542" s="1"/>
      <c r="H542" s="1"/>
      <c r="I542" s="1"/>
      <c r="J542" s="1"/>
      <c r="K542" s="1"/>
      <c r="L542" s="1"/>
      <c r="M542" s="1"/>
      <c r="N542" s="1"/>
      <c r="O542" s="1"/>
    </row>
    <row r="543" spans="1:15" ht="9.75" customHeight="1">
      <c r="A543" s="1"/>
      <c r="B543" s="1"/>
      <c r="C543" s="1"/>
      <c r="D543" s="1"/>
      <c r="E543" s="1"/>
      <c r="F543" s="1"/>
      <c r="G543" s="1"/>
      <c r="H543" s="1"/>
      <c r="I543" s="1"/>
      <c r="J543" s="1"/>
      <c r="K543" s="1"/>
      <c r="L543" s="1"/>
      <c r="M543" s="1"/>
      <c r="N543" s="1"/>
      <c r="O543" s="1"/>
    </row>
    <row r="544" spans="1:15" ht="9.75" customHeight="1">
      <c r="A544" s="1"/>
      <c r="B544" s="1"/>
      <c r="C544" s="1"/>
      <c r="D544" s="1"/>
      <c r="E544" s="1"/>
      <c r="F544" s="1"/>
      <c r="G544" s="1"/>
      <c r="H544" s="1"/>
      <c r="I544" s="1"/>
      <c r="J544" s="1"/>
      <c r="K544" s="1"/>
      <c r="L544" s="1"/>
      <c r="M544" s="1"/>
      <c r="N544" s="1"/>
      <c r="O544" s="1"/>
    </row>
    <row r="545" spans="1:15" ht="9.75" customHeight="1">
      <c r="A545" s="1"/>
      <c r="B545" s="1"/>
      <c r="C545" s="1"/>
      <c r="D545" s="1"/>
      <c r="E545" s="1"/>
      <c r="F545" s="1"/>
      <c r="G545" s="1"/>
      <c r="H545" s="1"/>
      <c r="I545" s="1"/>
      <c r="J545" s="1"/>
      <c r="K545" s="1"/>
      <c r="L545" s="1"/>
      <c r="M545" s="1"/>
      <c r="N545" s="1"/>
      <c r="O545" s="1"/>
    </row>
    <row r="546" spans="1:15" ht="9.75" customHeight="1">
      <c r="A546" s="1"/>
      <c r="B546" s="1"/>
      <c r="C546" s="1"/>
      <c r="D546" s="1"/>
      <c r="E546" s="1"/>
      <c r="F546" s="1"/>
      <c r="G546" s="1"/>
      <c r="H546" s="1"/>
      <c r="I546" s="1"/>
      <c r="J546" s="1"/>
      <c r="K546" s="1"/>
      <c r="L546" s="1"/>
      <c r="M546" s="1"/>
      <c r="N546" s="1"/>
      <c r="O546" s="1"/>
    </row>
    <row r="547" spans="1:15" ht="9.75" customHeight="1">
      <c r="A547" s="1"/>
      <c r="B547" s="1"/>
      <c r="C547" s="1"/>
      <c r="D547" s="1"/>
      <c r="E547" s="1"/>
      <c r="F547" s="1"/>
      <c r="G547" s="1"/>
      <c r="H547" s="1"/>
      <c r="I547" s="1"/>
      <c r="J547" s="1"/>
      <c r="K547" s="1"/>
      <c r="L547" s="1"/>
      <c r="M547" s="1"/>
      <c r="N547" s="1"/>
      <c r="O547" s="1"/>
    </row>
    <row r="548" spans="1:15" ht="9.75" customHeight="1">
      <c r="A548" s="1"/>
      <c r="B548" s="1"/>
      <c r="C548" s="1"/>
      <c r="D548" s="1"/>
      <c r="E548" s="1"/>
      <c r="F548" s="1"/>
      <c r="G548" s="1"/>
      <c r="H548" s="1"/>
      <c r="I548" s="1"/>
      <c r="J548" s="1"/>
      <c r="K548" s="1"/>
      <c r="L548" s="1"/>
      <c r="M548" s="1"/>
      <c r="N548" s="1"/>
      <c r="O548" s="1"/>
    </row>
    <row r="549" spans="1:15" ht="9.75" customHeight="1">
      <c r="A549" s="1"/>
      <c r="B549" s="1"/>
      <c r="C549" s="1"/>
      <c r="D549" s="1"/>
      <c r="E549" s="1"/>
      <c r="F549" s="1"/>
      <c r="G549" s="1"/>
      <c r="H549" s="1"/>
      <c r="I549" s="1"/>
      <c r="J549" s="1"/>
      <c r="K549" s="1"/>
      <c r="L549" s="1"/>
      <c r="M549" s="1"/>
      <c r="N549" s="1"/>
      <c r="O549" s="1"/>
    </row>
    <row r="550" spans="1:15" ht="9.75" customHeight="1">
      <c r="A550" s="1"/>
      <c r="B550" s="1"/>
      <c r="C550" s="1"/>
      <c r="D550" s="1"/>
      <c r="E550" s="1"/>
      <c r="F550" s="1"/>
      <c r="G550" s="1"/>
      <c r="H550" s="1"/>
      <c r="I550" s="1"/>
      <c r="J550" s="1"/>
      <c r="K550" s="1"/>
      <c r="L550" s="1"/>
      <c r="M550" s="1"/>
      <c r="N550" s="1"/>
      <c r="O550" s="1"/>
    </row>
    <row r="551" spans="1:15" ht="9.75" customHeight="1">
      <c r="A551" s="1"/>
      <c r="B551" s="1"/>
      <c r="C551" s="1"/>
      <c r="D551" s="1"/>
      <c r="E551" s="1"/>
      <c r="F551" s="1"/>
      <c r="G551" s="1"/>
      <c r="H551" s="1"/>
      <c r="I551" s="1"/>
      <c r="J551" s="1"/>
      <c r="K551" s="1"/>
      <c r="L551" s="1"/>
      <c r="M551" s="1"/>
      <c r="N551" s="1"/>
      <c r="O551" s="1"/>
    </row>
    <row r="552" spans="1:15" ht="9.75" customHeight="1">
      <c r="A552" s="1"/>
      <c r="B552" s="1"/>
      <c r="C552" s="1"/>
      <c r="D552" s="1"/>
      <c r="E552" s="1"/>
      <c r="F552" s="1"/>
      <c r="G552" s="1"/>
      <c r="H552" s="1"/>
      <c r="I552" s="1"/>
      <c r="J552" s="1"/>
      <c r="K552" s="1"/>
      <c r="L552" s="1"/>
      <c r="M552" s="1"/>
      <c r="N552" s="1"/>
      <c r="O552" s="1"/>
    </row>
    <row r="553" spans="1:15" ht="9.75" customHeight="1">
      <c r="A553" s="1"/>
      <c r="B553" s="1"/>
      <c r="C553" s="1"/>
      <c r="D553" s="1"/>
      <c r="E553" s="1"/>
      <c r="F553" s="1"/>
      <c r="G553" s="1"/>
      <c r="H553" s="1"/>
      <c r="I553" s="1"/>
      <c r="J553" s="1"/>
      <c r="K553" s="1"/>
      <c r="L553" s="1"/>
      <c r="M553" s="1"/>
      <c r="N553" s="1"/>
      <c r="O553" s="1"/>
    </row>
    <row r="554" spans="1:15" ht="9.75" customHeight="1">
      <c r="A554" s="1"/>
      <c r="B554" s="1"/>
      <c r="C554" s="1"/>
      <c r="D554" s="1"/>
      <c r="E554" s="1"/>
      <c r="F554" s="1"/>
      <c r="G554" s="1"/>
      <c r="H554" s="1"/>
      <c r="I554" s="1"/>
      <c r="J554" s="1"/>
      <c r="K554" s="1"/>
      <c r="L554" s="1"/>
      <c r="M554" s="1"/>
      <c r="N554" s="1"/>
      <c r="O554" s="1"/>
    </row>
    <row r="555" spans="1:15" ht="9.75" customHeight="1">
      <c r="A555" s="1"/>
      <c r="B555" s="1"/>
      <c r="C555" s="1"/>
      <c r="D555" s="1"/>
      <c r="E555" s="1"/>
      <c r="F555" s="1"/>
      <c r="G555" s="1"/>
      <c r="H555" s="1"/>
      <c r="I555" s="1"/>
      <c r="J555" s="1"/>
      <c r="K555" s="1"/>
      <c r="L555" s="1"/>
      <c r="M555" s="1"/>
      <c r="N555" s="1"/>
      <c r="O555" s="1"/>
    </row>
    <row r="556" spans="1:15" ht="9.75" customHeight="1">
      <c r="A556" s="1"/>
      <c r="B556" s="1"/>
      <c r="C556" s="1"/>
      <c r="D556" s="1"/>
      <c r="E556" s="1"/>
      <c r="F556" s="1"/>
      <c r="G556" s="1"/>
      <c r="H556" s="1"/>
      <c r="I556" s="1"/>
      <c r="J556" s="1"/>
      <c r="K556" s="1"/>
      <c r="L556" s="1"/>
      <c r="M556" s="1"/>
      <c r="N556" s="1"/>
      <c r="O556" s="1"/>
    </row>
    <row r="557" spans="1:15" ht="9.75" customHeight="1">
      <c r="A557" s="1"/>
      <c r="B557" s="1"/>
      <c r="C557" s="1"/>
      <c r="D557" s="1"/>
      <c r="E557" s="1"/>
      <c r="F557" s="1"/>
      <c r="G557" s="1"/>
      <c r="H557" s="1"/>
      <c r="I557" s="1"/>
      <c r="J557" s="1"/>
      <c r="K557" s="1"/>
      <c r="L557" s="1"/>
      <c r="M557" s="1"/>
      <c r="N557" s="1"/>
      <c r="O557" s="1"/>
    </row>
    <row r="558" spans="1:15" ht="9.75" customHeight="1">
      <c r="A558" s="1"/>
      <c r="B558" s="1"/>
      <c r="C558" s="1"/>
      <c r="D558" s="1"/>
      <c r="E558" s="1"/>
      <c r="F558" s="1"/>
      <c r="G558" s="1"/>
      <c r="H558" s="1"/>
      <c r="I558" s="1"/>
      <c r="J558" s="1"/>
      <c r="K558" s="1"/>
      <c r="L558" s="1"/>
      <c r="M558" s="1"/>
      <c r="N558" s="1"/>
      <c r="O558" s="1"/>
    </row>
    <row r="559" spans="1:15" ht="9.75" customHeight="1">
      <c r="A559" s="1"/>
      <c r="B559" s="1"/>
      <c r="C559" s="1"/>
      <c r="D559" s="1"/>
      <c r="E559" s="1"/>
      <c r="F559" s="1"/>
      <c r="G559" s="1"/>
      <c r="H559" s="1"/>
      <c r="I559" s="1"/>
      <c r="J559" s="1"/>
      <c r="K559" s="1"/>
      <c r="L559" s="1"/>
      <c r="M559" s="1"/>
      <c r="N559" s="1"/>
      <c r="O559" s="1"/>
    </row>
    <row r="560" spans="1:15" ht="9.75" customHeight="1">
      <c r="A560" s="1"/>
      <c r="B560" s="1"/>
      <c r="C560" s="1"/>
      <c r="D560" s="1"/>
      <c r="E560" s="1"/>
      <c r="F560" s="1"/>
      <c r="G560" s="1"/>
      <c r="H560" s="1"/>
      <c r="I560" s="1"/>
      <c r="J560" s="1"/>
      <c r="K560" s="1"/>
      <c r="L560" s="1"/>
      <c r="M560" s="1"/>
      <c r="N560" s="1"/>
      <c r="O560" s="1"/>
    </row>
    <row r="561" spans="1:15" ht="9.75" customHeight="1">
      <c r="A561" s="1"/>
      <c r="B561" s="1"/>
      <c r="C561" s="1"/>
      <c r="D561" s="1"/>
      <c r="E561" s="1"/>
      <c r="F561" s="1"/>
      <c r="G561" s="1"/>
      <c r="H561" s="1"/>
      <c r="I561" s="1"/>
      <c r="J561" s="1"/>
      <c r="K561" s="1"/>
      <c r="L561" s="1"/>
      <c r="M561" s="1"/>
      <c r="N561" s="1"/>
      <c r="O561" s="1"/>
    </row>
    <row r="562" spans="1:15" ht="9.75" customHeight="1">
      <c r="A562" s="1"/>
      <c r="B562" s="1"/>
      <c r="C562" s="1"/>
      <c r="D562" s="1"/>
      <c r="E562" s="1"/>
      <c r="F562" s="1"/>
      <c r="G562" s="1"/>
      <c r="H562" s="1"/>
      <c r="I562" s="1"/>
      <c r="J562" s="1"/>
      <c r="K562" s="1"/>
      <c r="L562" s="1"/>
      <c r="M562" s="1"/>
      <c r="N562" s="1"/>
      <c r="O562" s="1"/>
    </row>
    <row r="563" spans="1:15" ht="9.75" customHeight="1">
      <c r="A563" s="1"/>
      <c r="B563" s="1"/>
      <c r="C563" s="1"/>
      <c r="D563" s="1"/>
      <c r="E563" s="1"/>
      <c r="F563" s="1"/>
      <c r="G563" s="1"/>
      <c r="H563" s="1"/>
      <c r="I563" s="1"/>
      <c r="J563" s="1"/>
      <c r="K563" s="1"/>
      <c r="L563" s="1"/>
      <c r="M563" s="1"/>
      <c r="N563" s="1"/>
      <c r="O563" s="1"/>
    </row>
    <row r="564" spans="1:15" ht="9.75" customHeight="1">
      <c r="A564" s="1"/>
      <c r="B564" s="1"/>
      <c r="C564" s="1"/>
      <c r="D564" s="1"/>
      <c r="E564" s="1"/>
      <c r="F564" s="1"/>
      <c r="G564" s="1"/>
      <c r="H564" s="1"/>
      <c r="I564" s="1"/>
      <c r="J564" s="1"/>
      <c r="K564" s="1"/>
      <c r="L564" s="1"/>
      <c r="M564" s="1"/>
      <c r="N564" s="1"/>
      <c r="O564" s="1"/>
    </row>
    <row r="565" spans="1:15" ht="9.75" customHeight="1">
      <c r="A565" s="1"/>
      <c r="B565" s="1"/>
      <c r="C565" s="1"/>
      <c r="D565" s="1"/>
      <c r="E565" s="1"/>
      <c r="F565" s="1"/>
      <c r="G565" s="1"/>
      <c r="H565" s="1"/>
      <c r="I565" s="1"/>
      <c r="J565" s="1"/>
      <c r="K565" s="1"/>
      <c r="L565" s="1"/>
      <c r="M565" s="1"/>
      <c r="N565" s="1"/>
      <c r="O565" s="1"/>
    </row>
    <row r="566" spans="1:15" ht="9.75" customHeight="1">
      <c r="A566" s="1"/>
      <c r="B566" s="1"/>
      <c r="C566" s="1"/>
      <c r="D566" s="1"/>
      <c r="E566" s="1"/>
      <c r="F566" s="1"/>
      <c r="G566" s="1"/>
      <c r="H566" s="1"/>
      <c r="I566" s="1"/>
      <c r="J566" s="1"/>
      <c r="K566" s="1"/>
      <c r="L566" s="1"/>
      <c r="M566" s="1"/>
      <c r="N566" s="1"/>
      <c r="O566" s="1"/>
    </row>
    <row r="567" spans="1:15" ht="9.75" customHeight="1">
      <c r="A567" s="1"/>
      <c r="B567" s="1"/>
      <c r="C567" s="1"/>
      <c r="D567" s="1"/>
      <c r="E567" s="1"/>
      <c r="F567" s="1"/>
      <c r="G567" s="1"/>
      <c r="H567" s="1"/>
      <c r="I567" s="1"/>
      <c r="J567" s="1"/>
      <c r="K567" s="1"/>
      <c r="L567" s="1"/>
      <c r="M567" s="1"/>
      <c r="N567" s="1"/>
      <c r="O567" s="1"/>
    </row>
    <row r="568" spans="1:15" ht="9.75" customHeight="1">
      <c r="A568" s="1"/>
      <c r="B568" s="1"/>
      <c r="C568" s="1"/>
      <c r="D568" s="1"/>
      <c r="E568" s="1"/>
      <c r="F568" s="1"/>
      <c r="G568" s="1"/>
      <c r="H568" s="1"/>
      <c r="I568" s="1"/>
      <c r="J568" s="1"/>
      <c r="K568" s="1"/>
      <c r="L568" s="1"/>
      <c r="M568" s="1"/>
      <c r="N568" s="1"/>
      <c r="O568" s="1"/>
    </row>
    <row r="569" spans="1:15" ht="9.75" customHeight="1">
      <c r="A569" s="1"/>
      <c r="B569" s="1"/>
      <c r="C569" s="1"/>
      <c r="D569" s="1"/>
      <c r="E569" s="1"/>
      <c r="F569" s="1"/>
      <c r="G569" s="1"/>
      <c r="H569" s="1"/>
      <c r="I569" s="1"/>
      <c r="J569" s="1"/>
      <c r="K569" s="1"/>
      <c r="L569" s="1"/>
      <c r="M569" s="1"/>
      <c r="N569" s="1"/>
      <c r="O569" s="1"/>
    </row>
    <row r="570" spans="1:15" ht="9.75" customHeight="1">
      <c r="A570" s="1"/>
      <c r="B570" s="1"/>
      <c r="C570" s="1"/>
      <c r="D570" s="1"/>
      <c r="E570" s="1"/>
      <c r="F570" s="1"/>
      <c r="G570" s="1"/>
      <c r="H570" s="1"/>
      <c r="I570" s="1"/>
      <c r="J570" s="1"/>
      <c r="K570" s="1"/>
      <c r="L570" s="1"/>
      <c r="M570" s="1"/>
      <c r="N570" s="1"/>
      <c r="O570" s="1"/>
    </row>
    <row r="571" spans="1:15" ht="9.75" customHeight="1">
      <c r="A571" s="1"/>
      <c r="B571" s="1"/>
      <c r="C571" s="1"/>
      <c r="D571" s="1"/>
      <c r="E571" s="1"/>
      <c r="F571" s="1"/>
      <c r="G571" s="1"/>
      <c r="H571" s="1"/>
      <c r="I571" s="1"/>
      <c r="J571" s="1"/>
      <c r="K571" s="1"/>
      <c r="L571" s="1"/>
      <c r="M571" s="1"/>
      <c r="N571" s="1"/>
      <c r="O571" s="1"/>
    </row>
    <row r="572" spans="1:15" ht="9.75" customHeight="1">
      <c r="A572" s="1"/>
      <c r="B572" s="1"/>
      <c r="C572" s="1"/>
      <c r="D572" s="1"/>
      <c r="E572" s="1"/>
      <c r="F572" s="1"/>
      <c r="G572" s="1"/>
      <c r="H572" s="1"/>
      <c r="I572" s="1"/>
      <c r="J572" s="1"/>
      <c r="K572" s="1"/>
      <c r="L572" s="1"/>
      <c r="M572" s="1"/>
      <c r="N572" s="1"/>
      <c r="O572" s="1"/>
    </row>
    <row r="573" spans="1:15" ht="9.75" customHeight="1">
      <c r="A573" s="1"/>
      <c r="B573" s="1"/>
      <c r="C573" s="1"/>
      <c r="D573" s="1"/>
      <c r="E573" s="1"/>
      <c r="F573" s="1"/>
      <c r="G573" s="1"/>
      <c r="H573" s="1"/>
      <c r="I573" s="1"/>
      <c r="J573" s="1"/>
      <c r="K573" s="1"/>
      <c r="L573" s="1"/>
      <c r="M573" s="1"/>
      <c r="N573" s="1"/>
      <c r="O573" s="1"/>
    </row>
    <row r="574" spans="1:15" ht="9.75" customHeight="1">
      <c r="A574" s="1"/>
      <c r="B574" s="1"/>
      <c r="C574" s="1"/>
      <c r="D574" s="1"/>
      <c r="E574" s="1"/>
      <c r="F574" s="1"/>
      <c r="G574" s="1"/>
      <c r="H574" s="1"/>
      <c r="I574" s="1"/>
      <c r="J574" s="1"/>
      <c r="K574" s="1"/>
      <c r="L574" s="1"/>
      <c r="M574" s="1"/>
      <c r="N574" s="1"/>
      <c r="O574" s="1"/>
    </row>
    <row r="575" spans="1:15" ht="9.75" customHeight="1">
      <c r="A575" s="1"/>
      <c r="B575" s="1"/>
      <c r="C575" s="1"/>
      <c r="D575" s="1"/>
      <c r="E575" s="1"/>
      <c r="F575" s="1"/>
      <c r="G575" s="1"/>
      <c r="H575" s="1"/>
      <c r="I575" s="1"/>
      <c r="J575" s="1"/>
      <c r="K575" s="1"/>
      <c r="L575" s="1"/>
      <c r="M575" s="1"/>
      <c r="N575" s="1"/>
      <c r="O575" s="1"/>
    </row>
    <row r="576" spans="1:15" ht="9.75" customHeight="1">
      <c r="A576" s="1"/>
      <c r="B576" s="1"/>
      <c r="C576" s="1"/>
      <c r="D576" s="1"/>
      <c r="E576" s="1"/>
      <c r="F576" s="1"/>
      <c r="G576" s="1"/>
      <c r="H576" s="1"/>
      <c r="I576" s="1"/>
      <c r="J576" s="1"/>
      <c r="K576" s="1"/>
      <c r="L576" s="1"/>
      <c r="M576" s="1"/>
      <c r="N576" s="1"/>
      <c r="O576" s="1"/>
    </row>
    <row r="577" spans="1:15" ht="9.75" customHeight="1">
      <c r="A577" s="1"/>
      <c r="B577" s="1"/>
      <c r="C577" s="1"/>
      <c r="D577" s="1"/>
      <c r="E577" s="1"/>
      <c r="F577" s="1"/>
      <c r="G577" s="1"/>
      <c r="H577" s="1"/>
      <c r="I577" s="1"/>
      <c r="J577" s="1"/>
      <c r="K577" s="1"/>
      <c r="L577" s="1"/>
      <c r="M577" s="1"/>
      <c r="N577" s="1"/>
      <c r="O577" s="1"/>
    </row>
    <row r="578" spans="1:15" ht="9.75" customHeight="1">
      <c r="A578" s="1"/>
      <c r="B578" s="1"/>
      <c r="C578" s="1"/>
      <c r="D578" s="1"/>
      <c r="E578" s="1"/>
      <c r="F578" s="1"/>
      <c r="G578" s="1"/>
      <c r="H578" s="1"/>
      <c r="I578" s="1"/>
      <c r="J578" s="1"/>
      <c r="K578" s="1"/>
      <c r="L578" s="1"/>
      <c r="M578" s="1"/>
      <c r="N578" s="1"/>
      <c r="O578" s="1"/>
    </row>
    <row r="579" spans="1:15" ht="9.75" customHeight="1">
      <c r="A579" s="1"/>
      <c r="B579" s="1"/>
      <c r="C579" s="1"/>
      <c r="D579" s="1"/>
      <c r="E579" s="1"/>
      <c r="F579" s="1"/>
      <c r="G579" s="1"/>
      <c r="H579" s="1"/>
      <c r="I579" s="1"/>
      <c r="J579" s="1"/>
      <c r="K579" s="1"/>
      <c r="L579" s="1"/>
      <c r="M579" s="1"/>
      <c r="N579" s="1"/>
      <c r="O579" s="1"/>
    </row>
    <row r="580" spans="1:15" ht="9.75" customHeight="1">
      <c r="A580" s="1"/>
      <c r="B580" s="1"/>
      <c r="C580" s="1"/>
      <c r="D580" s="1"/>
      <c r="E580" s="1"/>
      <c r="F580" s="1"/>
      <c r="G580" s="1"/>
      <c r="H580" s="1"/>
      <c r="I580" s="1"/>
      <c r="J580" s="1"/>
      <c r="K580" s="1"/>
      <c r="L580" s="1"/>
      <c r="M580" s="1"/>
      <c r="N580" s="1"/>
      <c r="O580" s="1"/>
    </row>
    <row r="581" spans="1:15" ht="9.75" customHeight="1">
      <c r="A581" s="1"/>
      <c r="B581" s="1"/>
      <c r="C581" s="1"/>
      <c r="D581" s="1"/>
      <c r="E581" s="1"/>
      <c r="F581" s="1"/>
      <c r="G581" s="1"/>
      <c r="H581" s="1"/>
      <c r="I581" s="1"/>
      <c r="J581" s="1"/>
      <c r="K581" s="1"/>
      <c r="L581" s="1"/>
      <c r="M581" s="1"/>
      <c r="N581" s="1"/>
      <c r="O581" s="1"/>
    </row>
    <row r="582" spans="1:15" ht="9.75" customHeight="1">
      <c r="A582" s="1"/>
      <c r="B582" s="1"/>
      <c r="C582" s="1"/>
      <c r="D582" s="1"/>
      <c r="E582" s="1"/>
      <c r="F582" s="1"/>
      <c r="G582" s="1"/>
      <c r="H582" s="1"/>
      <c r="I582" s="1"/>
      <c r="J582" s="1"/>
      <c r="K582" s="1"/>
      <c r="L582" s="1"/>
      <c r="M582" s="1"/>
      <c r="N582" s="1"/>
      <c r="O582" s="1"/>
    </row>
    <row r="583" spans="1:15" ht="9.75" customHeight="1">
      <c r="A583" s="1"/>
      <c r="B583" s="1"/>
      <c r="C583" s="1"/>
      <c r="D583" s="1"/>
      <c r="E583" s="1"/>
      <c r="F583" s="1"/>
      <c r="G583" s="1"/>
      <c r="H583" s="1"/>
      <c r="I583" s="1"/>
      <c r="J583" s="1"/>
      <c r="K583" s="1"/>
      <c r="L583" s="1"/>
      <c r="M583" s="1"/>
      <c r="N583" s="1"/>
      <c r="O583" s="1"/>
    </row>
    <row r="584" spans="1:15" ht="9.75" customHeight="1">
      <c r="A584" s="1"/>
      <c r="B584" s="1"/>
      <c r="C584" s="1"/>
      <c r="D584" s="1"/>
      <c r="E584" s="1"/>
      <c r="F584" s="1"/>
      <c r="G584" s="1"/>
      <c r="H584" s="1"/>
      <c r="I584" s="1"/>
      <c r="J584" s="1"/>
      <c r="K584" s="1"/>
      <c r="L584" s="1"/>
      <c r="M584" s="1"/>
      <c r="N584" s="1"/>
      <c r="O584" s="1"/>
    </row>
    <row r="585" spans="1:15" ht="9.75" customHeight="1">
      <c r="A585" s="1"/>
      <c r="B585" s="1"/>
      <c r="C585" s="1"/>
      <c r="D585" s="1"/>
      <c r="E585" s="1"/>
      <c r="F585" s="1"/>
      <c r="G585" s="1"/>
      <c r="H585" s="1"/>
      <c r="I585" s="1"/>
      <c r="J585" s="1"/>
      <c r="K585" s="1"/>
      <c r="L585" s="1"/>
      <c r="M585" s="1"/>
      <c r="N585" s="1"/>
      <c r="O585" s="1"/>
    </row>
    <row r="586" spans="1:15" ht="9.75" customHeight="1">
      <c r="A586" s="1"/>
      <c r="B586" s="1"/>
      <c r="C586" s="1"/>
      <c r="D586" s="1"/>
      <c r="E586" s="1"/>
      <c r="F586" s="1"/>
      <c r="G586" s="1"/>
      <c r="H586" s="1"/>
      <c r="I586" s="1"/>
      <c r="J586" s="1"/>
      <c r="K586" s="1"/>
      <c r="L586" s="1"/>
      <c r="M586" s="1"/>
      <c r="N586" s="1"/>
      <c r="O586" s="1"/>
    </row>
    <row r="587" spans="1:15" ht="9.75" customHeight="1">
      <c r="A587" s="1"/>
      <c r="B587" s="1"/>
      <c r="C587" s="1"/>
      <c r="D587" s="1"/>
      <c r="E587" s="1"/>
      <c r="F587" s="1"/>
      <c r="G587" s="1"/>
      <c r="H587" s="1"/>
      <c r="I587" s="1"/>
      <c r="J587" s="1"/>
      <c r="K587" s="1"/>
      <c r="L587" s="1"/>
      <c r="M587" s="1"/>
      <c r="N587" s="1"/>
      <c r="O587" s="1"/>
    </row>
    <row r="588" spans="1:15" ht="9.75" customHeight="1">
      <c r="A588" s="1"/>
      <c r="B588" s="1"/>
      <c r="C588" s="1"/>
      <c r="D588" s="1"/>
      <c r="E588" s="1"/>
      <c r="F588" s="1"/>
      <c r="G588" s="1"/>
      <c r="H588" s="1"/>
      <c r="I588" s="1"/>
      <c r="J588" s="1"/>
      <c r="K588" s="1"/>
      <c r="L588" s="1"/>
      <c r="M588" s="1"/>
      <c r="N588" s="1"/>
      <c r="O588" s="1"/>
    </row>
    <row r="589" spans="1:15" ht="9.75" customHeight="1">
      <c r="A589" s="1"/>
      <c r="B589" s="1"/>
      <c r="C589" s="1"/>
      <c r="D589" s="1"/>
      <c r="E589" s="1"/>
      <c r="F589" s="1"/>
      <c r="G589" s="1"/>
      <c r="H589" s="1"/>
      <c r="I589" s="1"/>
      <c r="J589" s="1"/>
      <c r="K589" s="1"/>
      <c r="L589" s="1"/>
      <c r="M589" s="1"/>
      <c r="N589" s="1"/>
      <c r="O589" s="1"/>
    </row>
    <row r="590" spans="1:15" ht="9.75" customHeight="1">
      <c r="A590" s="1"/>
      <c r="B590" s="1"/>
      <c r="C590" s="1"/>
      <c r="D590" s="1"/>
      <c r="E590" s="1"/>
      <c r="F590" s="1"/>
      <c r="G590" s="1"/>
      <c r="H590" s="1"/>
      <c r="I590" s="1"/>
      <c r="J590" s="1"/>
      <c r="K590" s="1"/>
      <c r="L590" s="1"/>
      <c r="M590" s="1"/>
      <c r="N590" s="1"/>
      <c r="O590" s="1"/>
    </row>
    <row r="591" spans="1:15" ht="9.75" customHeight="1">
      <c r="A591" s="1"/>
      <c r="B591" s="1"/>
      <c r="C591" s="1"/>
      <c r="D591" s="1"/>
      <c r="E591" s="1"/>
      <c r="F591" s="1"/>
      <c r="G591" s="1"/>
      <c r="H591" s="1"/>
      <c r="I591" s="1"/>
      <c r="J591" s="1"/>
      <c r="K591" s="1"/>
      <c r="L591" s="1"/>
      <c r="M591" s="1"/>
      <c r="N591" s="1"/>
      <c r="O591" s="1"/>
    </row>
    <row r="592" spans="1:15" ht="9.75" customHeight="1">
      <c r="A592" s="1"/>
      <c r="B592" s="1"/>
      <c r="C592" s="1"/>
      <c r="D592" s="1"/>
      <c r="E592" s="1"/>
      <c r="F592" s="1"/>
      <c r="G592" s="1"/>
      <c r="H592" s="1"/>
      <c r="I592" s="1"/>
      <c r="J592" s="1"/>
      <c r="K592" s="1"/>
      <c r="L592" s="1"/>
      <c r="M592" s="1"/>
      <c r="N592" s="1"/>
      <c r="O592" s="1"/>
    </row>
    <row r="593" spans="1:15" ht="9.75" customHeight="1">
      <c r="A593" s="1"/>
      <c r="B593" s="1"/>
      <c r="C593" s="1"/>
      <c r="D593" s="1"/>
      <c r="E593" s="1"/>
      <c r="F593" s="1"/>
      <c r="G593" s="1"/>
      <c r="H593" s="1"/>
      <c r="I593" s="1"/>
      <c r="J593" s="1"/>
      <c r="K593" s="1"/>
      <c r="L593" s="1"/>
      <c r="M593" s="1"/>
      <c r="N593" s="1"/>
      <c r="O593" s="1"/>
    </row>
    <row r="594" spans="1:15" ht="9.75" customHeight="1">
      <c r="A594" s="1"/>
      <c r="B594" s="1"/>
      <c r="C594" s="1"/>
      <c r="D594" s="1"/>
      <c r="E594" s="1"/>
      <c r="F594" s="1"/>
      <c r="G594" s="1"/>
      <c r="H594" s="1"/>
      <c r="I594" s="1"/>
      <c r="J594" s="1"/>
      <c r="K594" s="1"/>
      <c r="L594" s="1"/>
      <c r="M594" s="1"/>
      <c r="N594" s="1"/>
      <c r="O594" s="1"/>
    </row>
    <row r="595" spans="1:15" ht="9.75" customHeight="1">
      <c r="A595" s="1"/>
      <c r="B595" s="1"/>
      <c r="C595" s="1"/>
      <c r="D595" s="1"/>
      <c r="E595" s="1"/>
      <c r="F595" s="1"/>
      <c r="G595" s="1"/>
      <c r="H595" s="1"/>
      <c r="I595" s="1"/>
      <c r="J595" s="1"/>
      <c r="K595" s="1"/>
      <c r="L595" s="1"/>
      <c r="M595" s="1"/>
      <c r="N595" s="1"/>
      <c r="O595" s="1"/>
    </row>
    <row r="596" spans="1:15" ht="9.75" customHeight="1">
      <c r="A596" s="1"/>
      <c r="B596" s="1"/>
      <c r="C596" s="1"/>
      <c r="D596" s="1"/>
      <c r="E596" s="1"/>
      <c r="F596" s="1"/>
      <c r="G596" s="1"/>
      <c r="H596" s="1"/>
      <c r="I596" s="1"/>
      <c r="J596" s="1"/>
      <c r="K596" s="1"/>
      <c r="L596" s="1"/>
      <c r="M596" s="1"/>
      <c r="N596" s="1"/>
      <c r="O596" s="1"/>
    </row>
    <row r="597" spans="1:15" ht="9.75" customHeight="1">
      <c r="A597" s="1"/>
      <c r="B597" s="1"/>
      <c r="C597" s="1"/>
      <c r="D597" s="1"/>
      <c r="E597" s="1"/>
      <c r="F597" s="1"/>
      <c r="G597" s="1"/>
      <c r="H597" s="1"/>
      <c r="I597" s="1"/>
      <c r="J597" s="1"/>
      <c r="K597" s="1"/>
      <c r="L597" s="1"/>
      <c r="M597" s="1"/>
      <c r="N597" s="1"/>
      <c r="O597" s="1"/>
    </row>
    <row r="598" spans="1:15" ht="9.75" customHeight="1">
      <c r="A598" s="1"/>
      <c r="B598" s="1"/>
      <c r="C598" s="1"/>
      <c r="D598" s="1"/>
      <c r="E598" s="1"/>
      <c r="F598" s="1"/>
      <c r="G598" s="1"/>
      <c r="H598" s="1"/>
      <c r="I598" s="1"/>
      <c r="J598" s="1"/>
      <c r="K598" s="1"/>
      <c r="L598" s="1"/>
      <c r="M598" s="1"/>
      <c r="N598" s="1"/>
      <c r="O598" s="1"/>
    </row>
    <row r="599" spans="1:15" ht="9.75" customHeight="1">
      <c r="A599" s="1"/>
      <c r="B599" s="1"/>
      <c r="C599" s="1"/>
      <c r="D599" s="1"/>
      <c r="E599" s="1"/>
      <c r="F599" s="1"/>
      <c r="G599" s="1"/>
      <c r="H599" s="1"/>
      <c r="I599" s="1"/>
      <c r="J599" s="1"/>
      <c r="K599" s="1"/>
      <c r="L599" s="1"/>
      <c r="M599" s="1"/>
      <c r="N599" s="1"/>
      <c r="O599" s="1"/>
    </row>
    <row r="600" spans="1:15" ht="9.75" customHeight="1">
      <c r="A600" s="1"/>
      <c r="B600" s="1"/>
      <c r="C600" s="1"/>
      <c r="D600" s="1"/>
      <c r="E600" s="1"/>
      <c r="F600" s="1"/>
      <c r="G600" s="1"/>
      <c r="H600" s="1"/>
      <c r="I600" s="1"/>
      <c r="J600" s="1"/>
      <c r="K600" s="1"/>
      <c r="L600" s="1"/>
      <c r="M600" s="1"/>
      <c r="N600" s="1"/>
      <c r="O600" s="1"/>
    </row>
    <row r="601" spans="1:15" ht="9.75" customHeight="1">
      <c r="A601" s="1"/>
      <c r="B601" s="1"/>
      <c r="C601" s="1"/>
      <c r="D601" s="1"/>
      <c r="E601" s="1"/>
      <c r="F601" s="1"/>
      <c r="G601" s="1"/>
      <c r="H601" s="1"/>
      <c r="I601" s="1"/>
      <c r="J601" s="1"/>
      <c r="K601" s="1"/>
      <c r="L601" s="1"/>
      <c r="M601" s="1"/>
      <c r="N601" s="1"/>
      <c r="O601" s="1"/>
    </row>
    <row r="602" spans="1:15" ht="9.75" customHeight="1">
      <c r="A602" s="1"/>
      <c r="B602" s="1"/>
      <c r="C602" s="1"/>
      <c r="D602" s="1"/>
      <c r="E602" s="1"/>
      <c r="F602" s="1"/>
      <c r="G602" s="1"/>
      <c r="H602" s="1"/>
      <c r="I602" s="1"/>
      <c r="J602" s="1"/>
      <c r="K602" s="1"/>
      <c r="L602" s="1"/>
      <c r="M602" s="1"/>
      <c r="N602" s="1"/>
      <c r="O602" s="1"/>
    </row>
    <row r="603" spans="1:15" ht="9.75" customHeight="1">
      <c r="A603" s="1"/>
      <c r="B603" s="1"/>
      <c r="C603" s="1"/>
      <c r="D603" s="1"/>
      <c r="E603" s="1"/>
      <c r="F603" s="1"/>
      <c r="G603" s="1"/>
      <c r="H603" s="1"/>
      <c r="I603" s="1"/>
      <c r="J603" s="1"/>
      <c r="K603" s="1"/>
      <c r="L603" s="1"/>
      <c r="M603" s="1"/>
      <c r="N603" s="1"/>
      <c r="O603" s="1"/>
    </row>
    <row r="604" spans="1:15" ht="9.75" customHeight="1">
      <c r="A604" s="1"/>
      <c r="B604" s="1"/>
      <c r="C604" s="1"/>
      <c r="D604" s="1"/>
      <c r="E604" s="1"/>
      <c r="F604" s="1"/>
      <c r="G604" s="1"/>
      <c r="H604" s="1"/>
      <c r="I604" s="1"/>
      <c r="J604" s="1"/>
      <c r="K604" s="1"/>
      <c r="L604" s="1"/>
      <c r="M604" s="1"/>
      <c r="N604" s="1"/>
      <c r="O604" s="1"/>
    </row>
    <row r="605" spans="1:15" ht="9.75" customHeight="1">
      <c r="A605" s="1"/>
      <c r="B605" s="1"/>
      <c r="C605" s="1"/>
      <c r="D605" s="1"/>
      <c r="E605" s="1"/>
      <c r="F605" s="1"/>
      <c r="G605" s="1"/>
      <c r="H605" s="1"/>
      <c r="I605" s="1"/>
      <c r="J605" s="1"/>
      <c r="K605" s="1"/>
      <c r="L605" s="1"/>
      <c r="M605" s="1"/>
      <c r="N605" s="1"/>
      <c r="O605" s="1"/>
    </row>
    <row r="606" spans="1:15" ht="9.75" customHeight="1">
      <c r="A606" s="1"/>
      <c r="B606" s="1"/>
      <c r="C606" s="1"/>
      <c r="D606" s="1"/>
      <c r="E606" s="1"/>
      <c r="F606" s="1"/>
      <c r="G606" s="1"/>
      <c r="H606" s="1"/>
      <c r="I606" s="1"/>
      <c r="J606" s="1"/>
      <c r="K606" s="1"/>
      <c r="L606" s="1"/>
      <c r="M606" s="1"/>
      <c r="N606" s="1"/>
      <c r="O606" s="1"/>
    </row>
    <row r="607" spans="1:15" ht="9.75" customHeight="1">
      <c r="A607" s="1"/>
      <c r="B607" s="1"/>
      <c r="C607" s="1"/>
      <c r="D607" s="1"/>
      <c r="E607" s="1"/>
      <c r="F607" s="1"/>
      <c r="G607" s="1"/>
      <c r="H607" s="1"/>
      <c r="I607" s="1"/>
      <c r="J607" s="1"/>
      <c r="K607" s="1"/>
      <c r="L607" s="1"/>
      <c r="M607" s="1"/>
      <c r="N607" s="1"/>
      <c r="O607" s="1"/>
    </row>
    <row r="608" spans="1:15" ht="9.75" customHeight="1">
      <c r="A608" s="1"/>
      <c r="B608" s="1"/>
      <c r="C608" s="1"/>
      <c r="D608" s="1"/>
      <c r="E608" s="1"/>
      <c r="F608" s="1"/>
      <c r="G608" s="1"/>
      <c r="H608" s="1"/>
      <c r="I608" s="1"/>
      <c r="J608" s="1"/>
      <c r="K608" s="1"/>
      <c r="L608" s="1"/>
      <c r="M608" s="1"/>
      <c r="N608" s="1"/>
      <c r="O608" s="1"/>
    </row>
    <row r="609" spans="1:15" ht="9.75" customHeight="1">
      <c r="A609" s="1"/>
      <c r="B609" s="1"/>
      <c r="C609" s="1"/>
      <c r="D609" s="1"/>
      <c r="E609" s="1"/>
      <c r="F609" s="1"/>
      <c r="G609" s="1"/>
      <c r="H609" s="1"/>
      <c r="I609" s="1"/>
      <c r="J609" s="1"/>
      <c r="K609" s="1"/>
      <c r="L609" s="1"/>
      <c r="M609" s="1"/>
      <c r="N609" s="1"/>
      <c r="O609" s="1"/>
    </row>
    <row r="610" spans="1:15" ht="9.75" customHeight="1">
      <c r="A610" s="1"/>
      <c r="B610" s="1"/>
      <c r="C610" s="1"/>
      <c r="D610" s="1"/>
      <c r="E610" s="1"/>
      <c r="F610" s="1"/>
      <c r="G610" s="1"/>
      <c r="H610" s="1"/>
      <c r="I610" s="1"/>
      <c r="J610" s="1"/>
      <c r="K610" s="1"/>
      <c r="L610" s="1"/>
      <c r="M610" s="1"/>
      <c r="N610" s="1"/>
      <c r="O610" s="1"/>
    </row>
    <row r="611" spans="1:15" ht="9.75" customHeight="1">
      <c r="A611" s="1"/>
      <c r="B611" s="1"/>
      <c r="C611" s="1"/>
      <c r="D611" s="1"/>
      <c r="E611" s="1"/>
      <c r="F611" s="1"/>
      <c r="G611" s="1"/>
      <c r="H611" s="1"/>
      <c r="I611" s="1"/>
      <c r="J611" s="1"/>
      <c r="K611" s="1"/>
      <c r="L611" s="1"/>
      <c r="M611" s="1"/>
      <c r="N611" s="1"/>
      <c r="O611" s="1"/>
    </row>
    <row r="612" spans="1:15" ht="9.75" customHeight="1">
      <c r="A612" s="1"/>
      <c r="B612" s="1"/>
      <c r="C612" s="1"/>
      <c r="D612" s="1"/>
      <c r="E612" s="1"/>
      <c r="F612" s="1"/>
      <c r="G612" s="1"/>
      <c r="H612" s="1"/>
      <c r="I612" s="1"/>
      <c r="J612" s="1"/>
      <c r="K612" s="1"/>
      <c r="L612" s="1"/>
      <c r="M612" s="1"/>
      <c r="N612" s="1"/>
      <c r="O612" s="1"/>
    </row>
    <row r="613" spans="1:15" ht="9.75" customHeight="1">
      <c r="A613" s="1"/>
      <c r="B613" s="1"/>
      <c r="C613" s="1"/>
      <c r="D613" s="1"/>
      <c r="E613" s="1"/>
      <c r="F613" s="1"/>
      <c r="G613" s="1"/>
      <c r="H613" s="1"/>
      <c r="I613" s="1"/>
      <c r="J613" s="1"/>
      <c r="K613" s="1"/>
      <c r="L613" s="1"/>
      <c r="M613" s="1"/>
      <c r="N613" s="1"/>
      <c r="O613" s="1"/>
    </row>
    <row r="614" spans="1:15" ht="9.75" customHeight="1">
      <c r="A614" s="1"/>
      <c r="B614" s="1"/>
      <c r="C614" s="1"/>
      <c r="D614" s="1"/>
      <c r="E614" s="1"/>
      <c r="F614" s="1"/>
      <c r="G614" s="1"/>
      <c r="H614" s="1"/>
      <c r="I614" s="1"/>
      <c r="J614" s="1"/>
      <c r="K614" s="1"/>
      <c r="L614" s="1"/>
      <c r="M614" s="1"/>
      <c r="N614" s="1"/>
      <c r="O614" s="1"/>
    </row>
    <row r="615" spans="1:15" ht="9.75" customHeight="1">
      <c r="A615" s="1"/>
      <c r="B615" s="1"/>
      <c r="C615" s="1"/>
      <c r="D615" s="1"/>
      <c r="E615" s="1"/>
      <c r="F615" s="1"/>
      <c r="G615" s="1"/>
      <c r="H615" s="1"/>
      <c r="I615" s="1"/>
      <c r="J615" s="1"/>
      <c r="K615" s="1"/>
      <c r="L615" s="1"/>
      <c r="M615" s="1"/>
      <c r="N615" s="1"/>
      <c r="O615" s="1"/>
    </row>
    <row r="616" spans="1:15" ht="9.75" customHeight="1">
      <c r="A616" s="1"/>
      <c r="B616" s="1"/>
      <c r="C616" s="1"/>
      <c r="D616" s="1"/>
      <c r="E616" s="1"/>
      <c r="F616" s="1"/>
      <c r="G616" s="1"/>
      <c r="H616" s="1"/>
      <c r="I616" s="1"/>
      <c r="J616" s="1"/>
      <c r="K616" s="1"/>
      <c r="L616" s="1"/>
      <c r="M616" s="1"/>
      <c r="N616" s="1"/>
      <c r="O616" s="1"/>
    </row>
    <row r="617" spans="1:15" ht="9.75" customHeight="1">
      <c r="A617" s="1"/>
      <c r="B617" s="1"/>
      <c r="C617" s="1"/>
      <c r="D617" s="1"/>
      <c r="E617" s="1"/>
      <c r="F617" s="1"/>
      <c r="G617" s="1"/>
      <c r="H617" s="1"/>
      <c r="I617" s="1"/>
      <c r="J617" s="1"/>
      <c r="K617" s="1"/>
      <c r="L617" s="1"/>
      <c r="M617" s="1"/>
      <c r="N617" s="1"/>
      <c r="O617" s="1"/>
    </row>
    <row r="618" spans="1:15" ht="9.75" customHeight="1">
      <c r="A618" s="1"/>
      <c r="B618" s="1"/>
      <c r="C618" s="1"/>
      <c r="D618" s="1"/>
      <c r="E618" s="1"/>
      <c r="F618" s="1"/>
      <c r="G618" s="1"/>
      <c r="H618" s="1"/>
      <c r="I618" s="1"/>
      <c r="J618" s="1"/>
      <c r="K618" s="1"/>
      <c r="L618" s="1"/>
      <c r="M618" s="1"/>
      <c r="N618" s="1"/>
      <c r="O618" s="1"/>
    </row>
    <row r="619" spans="1:15" ht="9.75" customHeight="1">
      <c r="A619" s="1"/>
      <c r="B619" s="1"/>
      <c r="C619" s="1"/>
      <c r="D619" s="1"/>
      <c r="E619" s="1"/>
      <c r="F619" s="1"/>
      <c r="G619" s="1"/>
      <c r="H619" s="1"/>
      <c r="I619" s="1"/>
      <c r="J619" s="1"/>
      <c r="K619" s="1"/>
      <c r="L619" s="1"/>
      <c r="M619" s="1"/>
      <c r="N619" s="1"/>
      <c r="O619" s="1"/>
    </row>
    <row r="620" spans="1:15" ht="9.75" customHeight="1">
      <c r="A620" s="1"/>
      <c r="B620" s="1"/>
      <c r="C620" s="1"/>
      <c r="D620" s="1"/>
      <c r="E620" s="1"/>
      <c r="F620" s="1"/>
      <c r="G620" s="1"/>
      <c r="H620" s="1"/>
      <c r="I620" s="1"/>
      <c r="J620" s="1"/>
      <c r="K620" s="1"/>
      <c r="L620" s="1"/>
      <c r="M620" s="1"/>
      <c r="N620" s="1"/>
      <c r="O620" s="1"/>
    </row>
    <row r="621" spans="1:15" ht="9.75" customHeight="1">
      <c r="A621" s="1"/>
      <c r="B621" s="1"/>
      <c r="C621" s="1"/>
      <c r="D621" s="1"/>
      <c r="E621" s="1"/>
      <c r="F621" s="1"/>
      <c r="G621" s="1"/>
      <c r="H621" s="1"/>
      <c r="I621" s="1"/>
      <c r="J621" s="1"/>
      <c r="K621" s="1"/>
      <c r="L621" s="1"/>
      <c r="M621" s="1"/>
      <c r="N621" s="1"/>
      <c r="O621" s="1"/>
    </row>
    <row r="622" spans="1:15" ht="9.75" customHeight="1">
      <c r="A622" s="1"/>
      <c r="B622" s="1"/>
      <c r="C622" s="1"/>
      <c r="D622" s="1"/>
      <c r="E622" s="1"/>
      <c r="F622" s="1"/>
      <c r="G622" s="1"/>
      <c r="H622" s="1"/>
      <c r="I622" s="1"/>
      <c r="J622" s="1"/>
      <c r="K622" s="1"/>
      <c r="L622" s="1"/>
      <c r="M622" s="1"/>
      <c r="N622" s="1"/>
      <c r="O622" s="1"/>
    </row>
    <row r="623" spans="1:15" ht="9.75" customHeight="1">
      <c r="A623" s="1"/>
      <c r="B623" s="1"/>
      <c r="C623" s="1"/>
      <c r="D623" s="1"/>
      <c r="E623" s="1"/>
      <c r="F623" s="1"/>
      <c r="G623" s="1"/>
      <c r="H623" s="1"/>
      <c r="I623" s="1"/>
      <c r="J623" s="1"/>
      <c r="K623" s="1"/>
      <c r="L623" s="1"/>
      <c r="M623" s="1"/>
      <c r="N623" s="1"/>
      <c r="O623" s="1"/>
    </row>
    <row r="624" spans="1:15" ht="9.75" customHeight="1">
      <c r="A624" s="1"/>
      <c r="B624" s="1"/>
      <c r="C624" s="1"/>
      <c r="D624" s="1"/>
      <c r="E624" s="1"/>
      <c r="F624" s="1"/>
      <c r="G624" s="1"/>
      <c r="H624" s="1"/>
      <c r="I624" s="1"/>
      <c r="J624" s="1"/>
      <c r="K624" s="1"/>
      <c r="L624" s="1"/>
      <c r="M624" s="1"/>
      <c r="N624" s="1"/>
      <c r="O624" s="1"/>
    </row>
    <row r="625" spans="1:15" ht="9.75" customHeight="1">
      <c r="A625" s="1"/>
      <c r="B625" s="1"/>
      <c r="C625" s="1"/>
      <c r="D625" s="1"/>
      <c r="E625" s="1"/>
      <c r="F625" s="1"/>
      <c r="G625" s="1"/>
      <c r="H625" s="1"/>
      <c r="I625" s="1"/>
      <c r="J625" s="1"/>
      <c r="K625" s="1"/>
      <c r="L625" s="1"/>
      <c r="M625" s="1"/>
      <c r="N625" s="1"/>
      <c r="O625" s="1"/>
    </row>
    <row r="626" spans="1:15" ht="9.75" customHeight="1">
      <c r="A626" s="1"/>
      <c r="B626" s="1"/>
      <c r="C626" s="1"/>
      <c r="D626" s="1"/>
      <c r="E626" s="1"/>
      <c r="F626" s="1"/>
      <c r="G626" s="1"/>
      <c r="H626" s="1"/>
      <c r="I626" s="1"/>
      <c r="J626" s="1"/>
      <c r="K626" s="1"/>
      <c r="L626" s="1"/>
      <c r="M626" s="1"/>
      <c r="N626" s="1"/>
      <c r="O626" s="1"/>
    </row>
    <row r="627" spans="1:15" ht="9.75" customHeight="1">
      <c r="A627" s="1"/>
      <c r="B627" s="1"/>
      <c r="C627" s="1"/>
      <c r="D627" s="1"/>
      <c r="E627" s="1"/>
      <c r="F627" s="1"/>
      <c r="G627" s="1"/>
      <c r="H627" s="1"/>
      <c r="I627" s="1"/>
      <c r="J627" s="1"/>
      <c r="K627" s="1"/>
      <c r="L627" s="1"/>
      <c r="M627" s="1"/>
      <c r="N627" s="1"/>
      <c r="O627" s="1"/>
    </row>
    <row r="628" spans="1:15" ht="9.75" customHeight="1">
      <c r="A628" s="1"/>
      <c r="B628" s="1"/>
      <c r="C628" s="1"/>
      <c r="D628" s="1"/>
      <c r="E628" s="1"/>
      <c r="F628" s="1"/>
      <c r="G628" s="1"/>
      <c r="H628" s="1"/>
      <c r="I628" s="1"/>
      <c r="J628" s="1"/>
      <c r="K628" s="1"/>
      <c r="L628" s="1"/>
      <c r="M628" s="1"/>
      <c r="N628" s="1"/>
      <c r="O628" s="1"/>
    </row>
    <row r="629" spans="1:15" ht="9.75" customHeight="1">
      <c r="A629" s="1"/>
      <c r="B629" s="1"/>
      <c r="C629" s="1"/>
      <c r="D629" s="1"/>
      <c r="E629" s="1"/>
      <c r="F629" s="1"/>
      <c r="G629" s="1"/>
      <c r="H629" s="1"/>
      <c r="I629" s="1"/>
      <c r="J629" s="1"/>
      <c r="K629" s="1"/>
      <c r="L629" s="1"/>
      <c r="M629" s="1"/>
      <c r="N629" s="1"/>
      <c r="O629" s="1"/>
    </row>
    <row r="630" spans="1:15" ht="9.75" customHeight="1">
      <c r="A630" s="1"/>
      <c r="B630" s="1"/>
      <c r="C630" s="1"/>
      <c r="D630" s="1"/>
      <c r="E630" s="1"/>
      <c r="F630" s="1"/>
      <c r="G630" s="1"/>
      <c r="H630" s="1"/>
      <c r="I630" s="1"/>
      <c r="J630" s="1"/>
      <c r="K630" s="1"/>
      <c r="L630" s="1"/>
      <c r="M630" s="1"/>
      <c r="N630" s="1"/>
      <c r="O630" s="1"/>
    </row>
    <row r="631" spans="1:15" ht="9.75" customHeight="1">
      <c r="A631" s="1"/>
      <c r="B631" s="1"/>
      <c r="C631" s="1"/>
      <c r="D631" s="1"/>
      <c r="E631" s="1"/>
      <c r="F631" s="1"/>
      <c r="G631" s="1"/>
      <c r="H631" s="1"/>
      <c r="I631" s="1"/>
      <c r="J631" s="1"/>
      <c r="K631" s="1"/>
      <c r="L631" s="1"/>
      <c r="M631" s="1"/>
      <c r="N631" s="1"/>
      <c r="O631" s="1"/>
    </row>
    <row r="632" spans="1:15" ht="9.75" customHeight="1">
      <c r="A632" s="1"/>
      <c r="B632" s="1"/>
      <c r="C632" s="1"/>
      <c r="D632" s="1"/>
      <c r="E632" s="1"/>
      <c r="F632" s="1"/>
      <c r="G632" s="1"/>
      <c r="H632" s="1"/>
      <c r="I632" s="1"/>
      <c r="J632" s="1"/>
      <c r="K632" s="1"/>
      <c r="L632" s="1"/>
      <c r="M632" s="1"/>
      <c r="N632" s="1"/>
      <c r="O632" s="1"/>
    </row>
    <row r="633" spans="1:15" ht="9.75" customHeight="1">
      <c r="A633" s="1"/>
      <c r="B633" s="1"/>
      <c r="C633" s="1"/>
      <c r="D633" s="1"/>
      <c r="E633" s="1"/>
      <c r="F633" s="1"/>
      <c r="G633" s="1"/>
      <c r="H633" s="1"/>
      <c r="I633" s="1"/>
      <c r="J633" s="1"/>
      <c r="K633" s="1"/>
      <c r="L633" s="1"/>
      <c r="M633" s="1"/>
      <c r="N633" s="1"/>
      <c r="O633" s="1"/>
    </row>
    <row r="634" spans="1:15" ht="9.75" customHeight="1">
      <c r="A634" s="1"/>
      <c r="B634" s="1"/>
      <c r="C634" s="1"/>
      <c r="D634" s="1"/>
      <c r="E634" s="1"/>
      <c r="F634" s="1"/>
      <c r="G634" s="1"/>
      <c r="H634" s="1"/>
      <c r="I634" s="1"/>
      <c r="J634" s="1"/>
      <c r="K634" s="1"/>
      <c r="L634" s="1"/>
      <c r="M634" s="1"/>
      <c r="N634" s="1"/>
      <c r="O634" s="1"/>
    </row>
    <row r="635" spans="1:15" ht="9.75" customHeight="1">
      <c r="A635" s="1"/>
      <c r="B635" s="1"/>
      <c r="C635" s="1"/>
      <c r="D635" s="1"/>
      <c r="E635" s="1"/>
      <c r="F635" s="1"/>
      <c r="G635" s="1"/>
      <c r="H635" s="1"/>
      <c r="I635" s="1"/>
      <c r="J635" s="1"/>
      <c r="K635" s="1"/>
      <c r="L635" s="1"/>
      <c r="M635" s="1"/>
      <c r="N635" s="1"/>
      <c r="O635" s="1"/>
    </row>
    <row r="636" spans="1:15" ht="9.75" customHeight="1">
      <c r="A636" s="1"/>
      <c r="B636" s="1"/>
      <c r="C636" s="1"/>
      <c r="D636" s="1"/>
      <c r="E636" s="1"/>
      <c r="F636" s="1"/>
      <c r="G636" s="1"/>
      <c r="H636" s="1"/>
      <c r="I636" s="1"/>
      <c r="J636" s="1"/>
      <c r="K636" s="1"/>
      <c r="L636" s="1"/>
      <c r="M636" s="1"/>
      <c r="N636" s="1"/>
      <c r="O636" s="1"/>
    </row>
    <row r="637" spans="1:15" ht="9.75" customHeight="1">
      <c r="A637" s="1"/>
      <c r="B637" s="1"/>
      <c r="C637" s="1"/>
      <c r="D637" s="1"/>
      <c r="E637" s="1"/>
      <c r="F637" s="1"/>
      <c r="G637" s="1"/>
      <c r="H637" s="1"/>
      <c r="I637" s="1"/>
      <c r="J637" s="1"/>
      <c r="K637" s="1"/>
      <c r="L637" s="1"/>
      <c r="M637" s="1"/>
      <c r="N637" s="1"/>
      <c r="O637" s="1"/>
    </row>
    <row r="638" spans="1:15" ht="9.75" customHeight="1">
      <c r="A638" s="1"/>
      <c r="B638" s="1"/>
      <c r="C638" s="1"/>
      <c r="D638" s="1"/>
      <c r="E638" s="1"/>
      <c r="F638" s="1"/>
      <c r="G638" s="1"/>
      <c r="H638" s="1"/>
      <c r="I638" s="1"/>
      <c r="J638" s="1"/>
      <c r="K638" s="1"/>
      <c r="L638" s="1"/>
      <c r="M638" s="1"/>
      <c r="N638" s="1"/>
      <c r="O638" s="1"/>
    </row>
    <row r="639" spans="1:15" ht="9.75" customHeight="1">
      <c r="A639" s="1"/>
      <c r="B639" s="1"/>
      <c r="C639" s="1"/>
      <c r="D639" s="1"/>
      <c r="E639" s="1"/>
      <c r="F639" s="1"/>
      <c r="G639" s="1"/>
      <c r="H639" s="1"/>
      <c r="I639" s="1"/>
      <c r="J639" s="1"/>
      <c r="K639" s="1"/>
      <c r="L639" s="1"/>
      <c r="M639" s="1"/>
      <c r="N639" s="1"/>
      <c r="O639" s="1"/>
    </row>
    <row r="640" spans="1:15" ht="9.75" customHeight="1">
      <c r="A640" s="1"/>
      <c r="B640" s="1"/>
      <c r="C640" s="1"/>
      <c r="D640" s="1"/>
      <c r="E640" s="1"/>
      <c r="F640" s="1"/>
      <c r="G640" s="1"/>
      <c r="H640" s="1"/>
      <c r="I640" s="1"/>
      <c r="J640" s="1"/>
      <c r="K640" s="1"/>
      <c r="L640" s="1"/>
      <c r="M640" s="1"/>
      <c r="N640" s="1"/>
      <c r="O640" s="1"/>
    </row>
    <row r="641" spans="1:15" ht="9.75" customHeight="1">
      <c r="A641" s="1"/>
      <c r="B641" s="1"/>
      <c r="C641" s="1"/>
      <c r="D641" s="1"/>
      <c r="E641" s="1"/>
      <c r="F641" s="1"/>
      <c r="G641" s="1"/>
      <c r="H641" s="1"/>
      <c r="I641" s="1"/>
      <c r="J641" s="1"/>
      <c r="K641" s="1"/>
      <c r="L641" s="1"/>
      <c r="M641" s="1"/>
      <c r="N641" s="1"/>
      <c r="O641" s="1"/>
    </row>
    <row r="642" spans="1:15" ht="9.75" customHeight="1">
      <c r="A642" s="1"/>
      <c r="B642" s="1"/>
      <c r="C642" s="1"/>
      <c r="D642" s="1"/>
      <c r="E642" s="1"/>
      <c r="F642" s="1"/>
      <c r="G642" s="1"/>
      <c r="H642" s="1"/>
      <c r="I642" s="1"/>
      <c r="J642" s="1"/>
      <c r="K642" s="1"/>
      <c r="L642" s="1"/>
      <c r="M642" s="1"/>
      <c r="N642" s="1"/>
      <c r="O642" s="1"/>
    </row>
    <row r="643" spans="1:15" ht="9.75" customHeight="1">
      <c r="A643" s="1"/>
      <c r="B643" s="1"/>
      <c r="C643" s="1"/>
      <c r="D643" s="1"/>
      <c r="E643" s="1"/>
      <c r="F643" s="1"/>
      <c r="G643" s="1"/>
      <c r="H643" s="1"/>
      <c r="I643" s="1"/>
      <c r="J643" s="1"/>
      <c r="K643" s="1"/>
      <c r="L643" s="1"/>
      <c r="M643" s="1"/>
      <c r="N643" s="1"/>
      <c r="O643" s="1"/>
    </row>
    <row r="644" spans="1:15" ht="9.75" customHeight="1">
      <c r="A644" s="1"/>
      <c r="B644" s="1"/>
      <c r="C644" s="1"/>
      <c r="D644" s="1"/>
      <c r="E644" s="1"/>
      <c r="F644" s="1"/>
      <c r="G644" s="1"/>
      <c r="H644" s="1"/>
      <c r="I644" s="1"/>
      <c r="J644" s="1"/>
      <c r="K644" s="1"/>
      <c r="L644" s="1"/>
      <c r="M644" s="1"/>
      <c r="N644" s="1"/>
      <c r="O644" s="1"/>
    </row>
    <row r="645" spans="1:15" ht="9.75" customHeight="1">
      <c r="A645" s="1"/>
      <c r="B645" s="1"/>
      <c r="C645" s="1"/>
      <c r="D645" s="1"/>
      <c r="E645" s="1"/>
      <c r="F645" s="1"/>
      <c r="G645" s="1"/>
      <c r="H645" s="1"/>
      <c r="I645" s="1"/>
      <c r="J645" s="1"/>
      <c r="K645" s="1"/>
      <c r="L645" s="1"/>
      <c r="M645" s="1"/>
      <c r="N645" s="1"/>
      <c r="O645" s="1"/>
    </row>
    <row r="646" spans="1:15" ht="9.75" customHeight="1">
      <c r="A646" s="1"/>
      <c r="B646" s="1"/>
      <c r="C646" s="1"/>
      <c r="D646" s="1"/>
      <c r="E646" s="1"/>
      <c r="F646" s="1"/>
      <c r="G646" s="1"/>
      <c r="H646" s="1"/>
      <c r="I646" s="1"/>
      <c r="J646" s="1"/>
      <c r="K646" s="1"/>
      <c r="L646" s="1"/>
      <c r="M646" s="1"/>
      <c r="N646" s="1"/>
      <c r="O646" s="1"/>
    </row>
    <row r="647" spans="1:15" ht="9.75" customHeight="1">
      <c r="A647" s="1"/>
      <c r="B647" s="1"/>
      <c r="C647" s="1"/>
      <c r="D647" s="1"/>
      <c r="E647" s="1"/>
      <c r="F647" s="1"/>
      <c r="G647" s="1"/>
      <c r="H647" s="1"/>
      <c r="I647" s="1"/>
      <c r="J647" s="1"/>
      <c r="K647" s="1"/>
      <c r="L647" s="1"/>
      <c r="M647" s="1"/>
      <c r="N647" s="1"/>
      <c r="O647" s="1"/>
    </row>
    <row r="648" spans="1:15" ht="9.75" customHeight="1">
      <c r="A648" s="1"/>
      <c r="B648" s="1"/>
      <c r="C648" s="1"/>
      <c r="D648" s="1"/>
      <c r="E648" s="1"/>
      <c r="F648" s="1"/>
      <c r="G648" s="1"/>
      <c r="H648" s="1"/>
      <c r="I648" s="1"/>
      <c r="J648" s="1"/>
      <c r="K648" s="1"/>
      <c r="L648" s="1"/>
      <c r="M648" s="1"/>
      <c r="N648" s="1"/>
      <c r="O648" s="1"/>
    </row>
    <row r="649" spans="1:15" ht="9.75" customHeight="1">
      <c r="A649" s="1"/>
      <c r="B649" s="1"/>
      <c r="C649" s="1"/>
      <c r="D649" s="1"/>
      <c r="E649" s="1"/>
      <c r="F649" s="1"/>
      <c r="G649" s="1"/>
      <c r="H649" s="1"/>
      <c r="I649" s="1"/>
      <c r="J649" s="1"/>
      <c r="K649" s="1"/>
      <c r="L649" s="1"/>
      <c r="M649" s="1"/>
      <c r="N649" s="1"/>
      <c r="O649" s="1"/>
    </row>
    <row r="650" spans="1:15" ht="9.75" customHeight="1">
      <c r="A650" s="1"/>
      <c r="B650" s="1"/>
      <c r="C650" s="1"/>
      <c r="D650" s="1"/>
      <c r="E650" s="1"/>
      <c r="F650" s="1"/>
      <c r="G650" s="1"/>
      <c r="H650" s="1"/>
      <c r="I650" s="1"/>
      <c r="J650" s="1"/>
      <c r="K650" s="1"/>
      <c r="L650" s="1"/>
      <c r="M650" s="1"/>
      <c r="N650" s="1"/>
      <c r="O650" s="1"/>
    </row>
    <row r="651" spans="1:15" ht="9.75" customHeight="1">
      <c r="A651" s="1"/>
      <c r="B651" s="1"/>
      <c r="C651" s="1"/>
      <c r="D651" s="1"/>
      <c r="E651" s="1"/>
      <c r="F651" s="1"/>
      <c r="G651" s="1"/>
      <c r="H651" s="1"/>
      <c r="I651" s="1"/>
      <c r="J651" s="1"/>
      <c r="K651" s="1"/>
      <c r="L651" s="1"/>
      <c r="M651" s="1"/>
      <c r="N651" s="1"/>
      <c r="O651" s="1"/>
    </row>
    <row r="652" spans="1:15" ht="9.75" customHeight="1">
      <c r="A652" s="1"/>
      <c r="B652" s="1"/>
      <c r="C652" s="1"/>
      <c r="D652" s="1"/>
      <c r="E652" s="1"/>
      <c r="F652" s="1"/>
      <c r="G652" s="1"/>
      <c r="H652" s="1"/>
      <c r="I652" s="1"/>
      <c r="J652" s="1"/>
      <c r="K652" s="1"/>
      <c r="L652" s="1"/>
      <c r="M652" s="1"/>
      <c r="N652" s="1"/>
      <c r="O652" s="1"/>
    </row>
    <row r="653" spans="1:15" ht="9.75" customHeight="1">
      <c r="A653" s="1"/>
      <c r="B653" s="1"/>
      <c r="C653" s="1"/>
      <c r="D653" s="1"/>
      <c r="E653" s="1"/>
      <c r="F653" s="1"/>
      <c r="G653" s="1"/>
      <c r="H653" s="1"/>
      <c r="I653" s="1"/>
      <c r="J653" s="1"/>
      <c r="K653" s="1"/>
      <c r="L653" s="1"/>
      <c r="M653" s="1"/>
      <c r="N653" s="1"/>
      <c r="O653" s="1"/>
    </row>
    <row r="654" spans="1:15" ht="9.75" customHeight="1">
      <c r="A654" s="1"/>
      <c r="B654" s="1"/>
      <c r="C654" s="1"/>
      <c r="D654" s="1"/>
      <c r="E654" s="1"/>
      <c r="F654" s="1"/>
      <c r="G654" s="1"/>
      <c r="H654" s="1"/>
      <c r="I654" s="1"/>
      <c r="J654" s="1"/>
      <c r="K654" s="1"/>
      <c r="L654" s="1"/>
      <c r="M654" s="1"/>
      <c r="N654" s="1"/>
      <c r="O654" s="1"/>
    </row>
    <row r="655" spans="1:15" ht="9.75" customHeight="1">
      <c r="A655" s="1"/>
      <c r="B655" s="1"/>
      <c r="C655" s="1"/>
      <c r="D655" s="1"/>
      <c r="E655" s="1"/>
      <c r="F655" s="1"/>
      <c r="G655" s="1"/>
      <c r="H655" s="1"/>
      <c r="I655" s="1"/>
      <c r="J655" s="1"/>
      <c r="K655" s="1"/>
      <c r="L655" s="1"/>
      <c r="M655" s="1"/>
      <c r="N655" s="1"/>
      <c r="O655" s="1"/>
    </row>
    <row r="656" spans="1:15" ht="9.75" customHeight="1">
      <c r="A656" s="1"/>
      <c r="B656" s="1"/>
      <c r="C656" s="1"/>
      <c r="D656" s="1"/>
      <c r="E656" s="1"/>
      <c r="F656" s="1"/>
      <c r="G656" s="1"/>
      <c r="H656" s="1"/>
      <c r="I656" s="1"/>
      <c r="J656" s="1"/>
      <c r="K656" s="1"/>
      <c r="L656" s="1"/>
      <c r="M656" s="1"/>
      <c r="N656" s="1"/>
      <c r="O656" s="1"/>
    </row>
    <row r="657" spans="1:15" ht="9.75" customHeight="1">
      <c r="A657" s="1"/>
      <c r="B657" s="1"/>
      <c r="C657" s="1"/>
      <c r="D657" s="1"/>
      <c r="E657" s="1"/>
      <c r="F657" s="1"/>
      <c r="G657" s="1"/>
      <c r="H657" s="1"/>
      <c r="I657" s="1"/>
      <c r="J657" s="1"/>
      <c r="K657" s="1"/>
      <c r="L657" s="1"/>
      <c r="M657" s="1"/>
      <c r="N657" s="1"/>
      <c r="O657" s="1"/>
    </row>
    <row r="658" spans="1:15" ht="9.75" customHeight="1">
      <c r="A658" s="1"/>
      <c r="B658" s="1"/>
      <c r="C658" s="1"/>
      <c r="D658" s="1"/>
      <c r="E658" s="1"/>
      <c r="F658" s="1"/>
      <c r="G658" s="1"/>
      <c r="H658" s="1"/>
      <c r="I658" s="1"/>
      <c r="J658" s="1"/>
      <c r="K658" s="1"/>
      <c r="L658" s="1"/>
      <c r="M658" s="1"/>
      <c r="N658" s="1"/>
      <c r="O658" s="1"/>
    </row>
    <row r="659" spans="1:15" ht="9.75" customHeight="1">
      <c r="A659" s="1"/>
      <c r="B659" s="1"/>
      <c r="C659" s="1"/>
      <c r="D659" s="1"/>
      <c r="E659" s="1"/>
      <c r="F659" s="1"/>
      <c r="G659" s="1"/>
      <c r="H659" s="1"/>
      <c r="I659" s="1"/>
      <c r="J659" s="1"/>
      <c r="K659" s="1"/>
      <c r="L659" s="1"/>
      <c r="M659" s="1"/>
      <c r="N659" s="1"/>
      <c r="O659" s="1"/>
    </row>
    <row r="660" spans="1:15" ht="9.75" customHeight="1">
      <c r="A660" s="1"/>
      <c r="B660" s="1"/>
      <c r="C660" s="1"/>
      <c r="D660" s="1"/>
      <c r="E660" s="1"/>
      <c r="F660" s="1"/>
      <c r="G660" s="1"/>
      <c r="H660" s="1"/>
      <c r="I660" s="1"/>
      <c r="J660" s="1"/>
      <c r="K660" s="1"/>
      <c r="L660" s="1"/>
      <c r="M660" s="1"/>
      <c r="N660" s="1"/>
      <c r="O660" s="1"/>
    </row>
    <row r="661" spans="1:15" ht="9.75" customHeight="1">
      <c r="A661" s="1"/>
      <c r="B661" s="1"/>
      <c r="C661" s="1"/>
      <c r="D661" s="1"/>
      <c r="E661" s="1"/>
      <c r="F661" s="1"/>
      <c r="G661" s="1"/>
      <c r="H661" s="1"/>
      <c r="I661" s="1"/>
      <c r="J661" s="1"/>
      <c r="K661" s="1"/>
      <c r="L661" s="1"/>
      <c r="M661" s="1"/>
      <c r="N661" s="1"/>
      <c r="O661" s="1"/>
    </row>
    <row r="662" spans="1:15" ht="9.75" customHeight="1">
      <c r="A662" s="1"/>
      <c r="B662" s="1"/>
      <c r="C662" s="1"/>
      <c r="D662" s="1"/>
      <c r="E662" s="1"/>
      <c r="F662" s="1"/>
      <c r="G662" s="1"/>
      <c r="H662" s="1"/>
      <c r="I662" s="1"/>
      <c r="J662" s="1"/>
      <c r="K662" s="1"/>
      <c r="L662" s="1"/>
      <c r="M662" s="1"/>
      <c r="N662" s="1"/>
      <c r="O662" s="1"/>
    </row>
    <row r="663" spans="1:15" ht="9.75" customHeight="1">
      <c r="A663" s="1"/>
      <c r="B663" s="1"/>
      <c r="C663" s="1"/>
      <c r="D663" s="1"/>
      <c r="E663" s="1"/>
      <c r="F663" s="1"/>
      <c r="G663" s="1"/>
      <c r="H663" s="1"/>
      <c r="I663" s="1"/>
      <c r="J663" s="1"/>
      <c r="K663" s="1"/>
      <c r="L663" s="1"/>
      <c r="M663" s="1"/>
      <c r="N663" s="1"/>
      <c r="O663" s="1"/>
    </row>
    <row r="664" spans="1:15" ht="9.75" customHeight="1">
      <c r="A664" s="1"/>
      <c r="B664" s="1"/>
      <c r="C664" s="1"/>
      <c r="D664" s="1"/>
      <c r="E664" s="1"/>
      <c r="F664" s="1"/>
      <c r="G664" s="1"/>
      <c r="H664" s="1"/>
      <c r="I664" s="1"/>
      <c r="J664" s="1"/>
      <c r="K664" s="1"/>
      <c r="L664" s="1"/>
      <c r="M664" s="1"/>
      <c r="N664" s="1"/>
      <c r="O664" s="1"/>
    </row>
    <row r="665" spans="1:15" ht="9.75" customHeight="1">
      <c r="A665" s="1"/>
      <c r="B665" s="1"/>
      <c r="C665" s="1"/>
      <c r="D665" s="1"/>
      <c r="E665" s="1"/>
      <c r="F665" s="1"/>
      <c r="G665" s="1"/>
      <c r="H665" s="1"/>
      <c r="I665" s="1"/>
      <c r="J665" s="1"/>
      <c r="K665" s="1"/>
      <c r="L665" s="1"/>
      <c r="M665" s="1"/>
      <c r="N665" s="1"/>
      <c r="O665" s="1"/>
    </row>
    <row r="666" spans="1:15" ht="9.75" customHeight="1">
      <c r="A666" s="1"/>
      <c r="B666" s="1"/>
      <c r="C666" s="1"/>
      <c r="D666" s="1"/>
      <c r="E666" s="1"/>
      <c r="F666" s="1"/>
      <c r="G666" s="1"/>
      <c r="H666" s="1"/>
      <c r="I666" s="1"/>
      <c r="J666" s="1"/>
      <c r="K666" s="1"/>
      <c r="L666" s="1"/>
      <c r="M666" s="1"/>
      <c r="N666" s="1"/>
      <c r="O666" s="1"/>
    </row>
    <row r="667" spans="1:15" ht="9.75" customHeight="1">
      <c r="A667" s="1"/>
      <c r="B667" s="1"/>
      <c r="C667" s="1"/>
      <c r="D667" s="1"/>
      <c r="E667" s="1"/>
      <c r="F667" s="1"/>
      <c r="G667" s="1"/>
      <c r="H667" s="1"/>
      <c r="I667" s="1"/>
      <c r="J667" s="1"/>
      <c r="K667" s="1"/>
      <c r="L667" s="1"/>
      <c r="M667" s="1"/>
      <c r="N667" s="1"/>
      <c r="O667" s="1"/>
    </row>
    <row r="668" spans="1:15" ht="9.75" customHeight="1">
      <c r="A668" s="1"/>
      <c r="B668" s="1"/>
      <c r="C668" s="1"/>
      <c r="D668" s="1"/>
      <c r="E668" s="1"/>
      <c r="F668" s="1"/>
      <c r="G668" s="1"/>
      <c r="H668" s="1"/>
      <c r="I668" s="1"/>
      <c r="J668" s="1"/>
      <c r="K668" s="1"/>
      <c r="L668" s="1"/>
      <c r="M668" s="1"/>
      <c r="N668" s="1"/>
      <c r="O668" s="1"/>
    </row>
    <row r="669" spans="1:15" ht="9.75" customHeight="1">
      <c r="A669" s="1"/>
      <c r="B669" s="1"/>
      <c r="C669" s="1"/>
      <c r="D669" s="1"/>
      <c r="E669" s="1"/>
      <c r="F669" s="1"/>
      <c r="G669" s="1"/>
      <c r="H669" s="1"/>
      <c r="I669" s="1"/>
      <c r="J669" s="1"/>
      <c r="K669" s="1"/>
      <c r="L669" s="1"/>
      <c r="M669" s="1"/>
      <c r="N669" s="1"/>
      <c r="O669" s="1"/>
    </row>
    <row r="670" spans="1:15" ht="9.75" customHeight="1">
      <c r="A670" s="1"/>
      <c r="B670" s="1"/>
      <c r="C670" s="1"/>
      <c r="D670" s="1"/>
      <c r="E670" s="1"/>
      <c r="F670" s="1"/>
      <c r="G670" s="1"/>
      <c r="H670" s="1"/>
      <c r="I670" s="1"/>
      <c r="J670" s="1"/>
      <c r="K670" s="1"/>
      <c r="L670" s="1"/>
      <c r="M670" s="1"/>
      <c r="N670" s="1"/>
      <c r="O670" s="1"/>
    </row>
    <row r="671" spans="1:15" ht="9.75" customHeight="1">
      <c r="A671" s="1"/>
      <c r="B671" s="1"/>
      <c r="C671" s="1"/>
      <c r="D671" s="1"/>
      <c r="E671" s="1"/>
      <c r="F671" s="1"/>
      <c r="G671" s="1"/>
      <c r="H671" s="1"/>
      <c r="I671" s="1"/>
      <c r="J671" s="1"/>
      <c r="K671" s="1"/>
      <c r="L671" s="1"/>
      <c r="M671" s="1"/>
      <c r="N671" s="1"/>
      <c r="O671" s="1"/>
    </row>
    <row r="672" spans="1:15" ht="9.75" customHeight="1">
      <c r="A672" s="1"/>
      <c r="B672" s="1"/>
      <c r="C672" s="1"/>
      <c r="D672" s="1"/>
      <c r="E672" s="1"/>
      <c r="F672" s="1"/>
      <c r="G672" s="1"/>
      <c r="H672" s="1"/>
      <c r="I672" s="1"/>
      <c r="J672" s="1"/>
      <c r="K672" s="1"/>
      <c r="L672" s="1"/>
      <c r="M672" s="1"/>
      <c r="N672" s="1"/>
      <c r="O672" s="1"/>
    </row>
    <row r="673" spans="1:15" ht="9.75" customHeight="1">
      <c r="A673" s="1"/>
      <c r="B673" s="1"/>
      <c r="C673" s="1"/>
      <c r="D673" s="1"/>
      <c r="E673" s="1"/>
      <c r="F673" s="1"/>
      <c r="G673" s="1"/>
      <c r="H673" s="1"/>
      <c r="I673" s="1"/>
      <c r="J673" s="1"/>
      <c r="K673" s="1"/>
      <c r="L673" s="1"/>
      <c r="M673" s="1"/>
      <c r="N673" s="1"/>
      <c r="O673" s="1"/>
    </row>
    <row r="674" spans="1:15" ht="9.75" customHeight="1">
      <c r="A674" s="1"/>
      <c r="B674" s="1"/>
      <c r="C674" s="1"/>
      <c r="D674" s="1"/>
      <c r="E674" s="1"/>
      <c r="F674" s="1"/>
      <c r="G674" s="1"/>
      <c r="H674" s="1"/>
      <c r="I674" s="1"/>
      <c r="J674" s="1"/>
      <c r="K674" s="1"/>
      <c r="L674" s="1"/>
      <c r="M674" s="1"/>
      <c r="N674" s="1"/>
      <c r="O674" s="1"/>
    </row>
    <row r="675" spans="1:15" ht="9.75" customHeight="1">
      <c r="A675" s="1"/>
      <c r="B675" s="1"/>
      <c r="C675" s="1"/>
      <c r="D675" s="1"/>
      <c r="E675" s="1"/>
      <c r="F675" s="1"/>
      <c r="G675" s="1"/>
      <c r="H675" s="1"/>
      <c r="I675" s="1"/>
      <c r="J675" s="1"/>
      <c r="K675" s="1"/>
      <c r="L675" s="1"/>
      <c r="M675" s="1"/>
      <c r="N675" s="1"/>
      <c r="O675" s="1"/>
    </row>
    <row r="676" spans="1:15" ht="9.75" customHeight="1">
      <c r="A676" s="1"/>
      <c r="B676" s="1"/>
      <c r="C676" s="1"/>
      <c r="D676" s="1"/>
      <c r="E676" s="1"/>
      <c r="F676" s="1"/>
      <c r="G676" s="1"/>
      <c r="H676" s="1"/>
      <c r="I676" s="1"/>
      <c r="J676" s="1"/>
      <c r="K676" s="1"/>
      <c r="L676" s="1"/>
      <c r="M676" s="1"/>
      <c r="N676" s="1"/>
      <c r="O676" s="1"/>
    </row>
    <row r="677" spans="1:15" ht="9.75" customHeight="1">
      <c r="A677" s="1"/>
      <c r="B677" s="1"/>
      <c r="C677" s="1"/>
      <c r="D677" s="1"/>
      <c r="E677" s="1"/>
      <c r="F677" s="1"/>
      <c r="G677" s="1"/>
      <c r="H677" s="1"/>
      <c r="I677" s="1"/>
      <c r="J677" s="1"/>
      <c r="K677" s="1"/>
      <c r="L677" s="1"/>
      <c r="M677" s="1"/>
      <c r="N677" s="1"/>
      <c r="O677" s="1"/>
    </row>
    <row r="678" spans="1:15" ht="9.75" customHeight="1">
      <c r="A678" s="1"/>
      <c r="B678" s="1"/>
      <c r="C678" s="1"/>
      <c r="D678" s="1"/>
      <c r="E678" s="1"/>
      <c r="F678" s="1"/>
      <c r="G678" s="1"/>
      <c r="H678" s="1"/>
      <c r="I678" s="1"/>
      <c r="J678" s="1"/>
      <c r="K678" s="1"/>
      <c r="L678" s="1"/>
      <c r="M678" s="1"/>
      <c r="N678" s="1"/>
      <c r="O678" s="1"/>
    </row>
    <row r="679" spans="1:15" ht="9.75" customHeight="1">
      <c r="A679" s="1"/>
      <c r="B679" s="1"/>
      <c r="C679" s="1"/>
      <c r="D679" s="1"/>
      <c r="E679" s="1"/>
      <c r="F679" s="1"/>
      <c r="G679" s="1"/>
      <c r="H679" s="1"/>
      <c r="I679" s="1"/>
      <c r="J679" s="1"/>
      <c r="K679" s="1"/>
      <c r="L679" s="1"/>
      <c r="M679" s="1"/>
      <c r="N679" s="1"/>
      <c r="O679" s="1"/>
    </row>
    <row r="680" spans="1:15" ht="9.75" customHeight="1">
      <c r="A680" s="1"/>
      <c r="B680" s="1"/>
      <c r="C680" s="1"/>
      <c r="D680" s="1"/>
      <c r="E680" s="1"/>
      <c r="F680" s="1"/>
      <c r="G680" s="1"/>
      <c r="H680" s="1"/>
      <c r="I680" s="1"/>
      <c r="J680" s="1"/>
      <c r="K680" s="1"/>
      <c r="L680" s="1"/>
      <c r="M680" s="1"/>
      <c r="N680" s="1"/>
      <c r="O680" s="1"/>
    </row>
    <row r="681" spans="1:15" ht="9.75" customHeight="1">
      <c r="A681" s="1"/>
      <c r="B681" s="1"/>
      <c r="C681" s="1"/>
      <c r="D681" s="1"/>
      <c r="E681" s="1"/>
      <c r="F681" s="1"/>
      <c r="G681" s="1"/>
      <c r="H681" s="1"/>
      <c r="I681" s="1"/>
      <c r="J681" s="1"/>
      <c r="K681" s="1"/>
      <c r="L681" s="1"/>
      <c r="M681" s="1"/>
      <c r="N681" s="1"/>
      <c r="O681" s="1"/>
    </row>
    <row r="682" spans="1:15" ht="9.75" customHeight="1">
      <c r="A682" s="1"/>
      <c r="B682" s="1"/>
      <c r="C682" s="1"/>
      <c r="D682" s="1"/>
      <c r="E682" s="1"/>
      <c r="F682" s="1"/>
      <c r="G682" s="1"/>
      <c r="H682" s="1"/>
      <c r="I682" s="1"/>
      <c r="J682" s="1"/>
      <c r="K682" s="1"/>
      <c r="L682" s="1"/>
      <c r="M682" s="1"/>
      <c r="N682" s="1"/>
      <c r="O682" s="1"/>
    </row>
    <row r="683" spans="1:15" ht="9.75" customHeight="1">
      <c r="A683" s="1"/>
      <c r="B683" s="1"/>
      <c r="C683" s="1"/>
      <c r="D683" s="1"/>
      <c r="E683" s="1"/>
      <c r="F683" s="1"/>
      <c r="G683" s="1"/>
      <c r="H683" s="1"/>
      <c r="I683" s="1"/>
      <c r="J683" s="1"/>
      <c r="K683" s="1"/>
      <c r="L683" s="1"/>
      <c r="M683" s="1"/>
      <c r="N683" s="1"/>
      <c r="O683" s="1"/>
    </row>
    <row r="684" spans="1:15" ht="9.75" customHeight="1">
      <c r="A684" s="1"/>
      <c r="B684" s="1"/>
      <c r="C684" s="1"/>
      <c r="D684" s="1"/>
      <c r="E684" s="1"/>
      <c r="F684" s="1"/>
      <c r="G684" s="1"/>
      <c r="H684" s="1"/>
      <c r="I684" s="1"/>
      <c r="J684" s="1"/>
      <c r="K684" s="1"/>
      <c r="L684" s="1"/>
      <c r="M684" s="1"/>
      <c r="N684" s="1"/>
      <c r="O684" s="1"/>
    </row>
    <row r="685" spans="1:15" ht="9.75" customHeight="1">
      <c r="A685" s="1"/>
      <c r="B685" s="1"/>
      <c r="C685" s="1"/>
      <c r="D685" s="1"/>
      <c r="E685" s="1"/>
      <c r="F685" s="1"/>
      <c r="G685" s="1"/>
      <c r="H685" s="1"/>
      <c r="I685" s="1"/>
      <c r="J685" s="1"/>
      <c r="K685" s="1"/>
      <c r="L685" s="1"/>
      <c r="M685" s="1"/>
      <c r="N685" s="1"/>
      <c r="O685" s="1"/>
    </row>
    <row r="686" spans="1:15" ht="9.75" customHeight="1">
      <c r="A686" s="1"/>
      <c r="B686" s="1"/>
      <c r="C686" s="1"/>
      <c r="D686" s="1"/>
      <c r="E686" s="1"/>
      <c r="F686" s="1"/>
      <c r="G686" s="1"/>
      <c r="H686" s="1"/>
      <c r="I686" s="1"/>
      <c r="J686" s="1"/>
      <c r="K686" s="1"/>
      <c r="L686" s="1"/>
      <c r="M686" s="1"/>
      <c r="N686" s="1"/>
      <c r="O686" s="1"/>
    </row>
    <row r="687" spans="1:15" ht="9.75" customHeight="1">
      <c r="A687" s="1"/>
      <c r="B687" s="1"/>
      <c r="C687" s="1"/>
      <c r="D687" s="1"/>
      <c r="E687" s="1"/>
      <c r="F687" s="1"/>
      <c r="G687" s="1"/>
      <c r="H687" s="1"/>
      <c r="I687" s="1"/>
      <c r="J687" s="1"/>
      <c r="K687" s="1"/>
      <c r="L687" s="1"/>
      <c r="M687" s="1"/>
      <c r="N687" s="1"/>
      <c r="O687" s="1"/>
    </row>
    <row r="688" spans="1:15" ht="9.75" customHeight="1">
      <c r="A688" s="1"/>
      <c r="B688" s="1"/>
      <c r="C688" s="1"/>
      <c r="D688" s="1"/>
      <c r="E688" s="1"/>
      <c r="F688" s="1"/>
      <c r="G688" s="1"/>
      <c r="H688" s="1"/>
      <c r="I688" s="1"/>
      <c r="J688" s="1"/>
      <c r="K688" s="1"/>
      <c r="L688" s="1"/>
      <c r="M688" s="1"/>
      <c r="N688" s="1"/>
      <c r="O688" s="1"/>
    </row>
    <row r="689" spans="1:15" ht="9.75" customHeight="1">
      <c r="A689" s="1"/>
      <c r="B689" s="1"/>
      <c r="C689" s="1"/>
      <c r="D689" s="1"/>
      <c r="E689" s="1"/>
      <c r="F689" s="1"/>
      <c r="G689" s="1"/>
      <c r="H689" s="1"/>
      <c r="I689" s="1"/>
      <c r="J689" s="1"/>
      <c r="K689" s="1"/>
      <c r="L689" s="1"/>
      <c r="M689" s="1"/>
      <c r="N689" s="1"/>
      <c r="O689" s="1"/>
    </row>
    <row r="690" spans="1:15" ht="9.75" customHeight="1">
      <c r="A690" s="1"/>
      <c r="B690" s="1"/>
      <c r="C690" s="1"/>
      <c r="D690" s="1"/>
      <c r="E690" s="1"/>
      <c r="F690" s="1"/>
      <c r="G690" s="1"/>
      <c r="H690" s="1"/>
      <c r="I690" s="1"/>
      <c r="J690" s="1"/>
      <c r="K690" s="1"/>
      <c r="L690" s="1"/>
      <c r="M690" s="1"/>
      <c r="N690" s="1"/>
      <c r="O690" s="1"/>
    </row>
    <row r="691" spans="1:15" ht="9.75" customHeight="1">
      <c r="A691" s="1"/>
      <c r="B691" s="1"/>
      <c r="C691" s="1"/>
      <c r="D691" s="1"/>
      <c r="E691" s="1"/>
      <c r="F691" s="1"/>
      <c r="G691" s="1"/>
      <c r="H691" s="1"/>
      <c r="I691" s="1"/>
      <c r="J691" s="1"/>
      <c r="K691" s="1"/>
      <c r="L691" s="1"/>
      <c r="M691" s="1"/>
      <c r="N691" s="1"/>
      <c r="O691" s="1"/>
    </row>
    <row r="692" spans="1:15" ht="9.75" customHeight="1">
      <c r="A692" s="1"/>
      <c r="B692" s="1"/>
      <c r="C692" s="1"/>
      <c r="D692" s="1"/>
      <c r="E692" s="1"/>
      <c r="F692" s="1"/>
      <c r="G692" s="1"/>
      <c r="H692" s="1"/>
      <c r="I692" s="1"/>
      <c r="J692" s="1"/>
      <c r="K692" s="1"/>
      <c r="L692" s="1"/>
      <c r="M692" s="1"/>
      <c r="N692" s="1"/>
      <c r="O692" s="1"/>
    </row>
    <row r="693" spans="1:15" ht="9.75" customHeight="1">
      <c r="A693" s="1"/>
      <c r="B693" s="1"/>
      <c r="C693" s="1"/>
      <c r="D693" s="1"/>
      <c r="E693" s="1"/>
      <c r="F693" s="1"/>
      <c r="G693" s="1"/>
      <c r="H693" s="1"/>
      <c r="I693" s="1"/>
      <c r="J693" s="1"/>
      <c r="K693" s="1"/>
      <c r="L693" s="1"/>
      <c r="M693" s="1"/>
      <c r="N693" s="1"/>
      <c r="O693" s="1"/>
    </row>
    <row r="694" spans="1:15" ht="9.75" customHeight="1">
      <c r="A694" s="1"/>
      <c r="B694" s="1"/>
      <c r="C694" s="1"/>
      <c r="D694" s="1"/>
      <c r="E694" s="1"/>
      <c r="F694" s="1"/>
      <c r="G694" s="1"/>
      <c r="H694" s="1"/>
      <c r="I694" s="1"/>
      <c r="J694" s="1"/>
      <c r="K694" s="1"/>
      <c r="L694" s="1"/>
      <c r="M694" s="1"/>
      <c r="N694" s="1"/>
      <c r="O694" s="1"/>
    </row>
    <row r="695" spans="1:15" ht="9.75" customHeight="1">
      <c r="A695" s="1"/>
      <c r="B695" s="1"/>
      <c r="C695" s="1"/>
      <c r="D695" s="1"/>
      <c r="E695" s="1"/>
      <c r="F695" s="1"/>
      <c r="G695" s="1"/>
      <c r="H695" s="1"/>
      <c r="I695" s="1"/>
      <c r="J695" s="1"/>
      <c r="K695" s="1"/>
      <c r="L695" s="1"/>
      <c r="M695" s="1"/>
      <c r="N695" s="1"/>
      <c r="O695" s="1"/>
    </row>
    <row r="696" spans="1:15" ht="9.75" customHeight="1">
      <c r="A696" s="1"/>
      <c r="B696" s="1"/>
      <c r="C696" s="1"/>
      <c r="D696" s="1"/>
      <c r="E696" s="1"/>
      <c r="F696" s="1"/>
      <c r="G696" s="1"/>
      <c r="H696" s="1"/>
      <c r="I696" s="1"/>
      <c r="J696" s="1"/>
      <c r="K696" s="1"/>
      <c r="L696" s="1"/>
      <c r="M696" s="1"/>
      <c r="N696" s="1"/>
      <c r="O696" s="1"/>
    </row>
    <row r="697" spans="1:15" ht="9.75" customHeight="1">
      <c r="A697" s="1"/>
      <c r="B697" s="1"/>
      <c r="C697" s="1"/>
      <c r="D697" s="1"/>
      <c r="E697" s="1"/>
      <c r="F697" s="1"/>
      <c r="G697" s="1"/>
      <c r="H697" s="1"/>
      <c r="I697" s="1"/>
      <c r="J697" s="1"/>
      <c r="K697" s="1"/>
      <c r="L697" s="1"/>
      <c r="M697" s="1"/>
      <c r="N697" s="1"/>
      <c r="O697" s="1"/>
    </row>
    <row r="698" spans="1:15" ht="9.75" customHeight="1">
      <c r="A698" s="1"/>
      <c r="B698" s="1"/>
      <c r="C698" s="1"/>
      <c r="D698" s="1"/>
      <c r="E698" s="1"/>
      <c r="F698" s="1"/>
      <c r="G698" s="1"/>
      <c r="H698" s="1"/>
      <c r="I698" s="1"/>
      <c r="J698" s="1"/>
      <c r="K698" s="1"/>
      <c r="L698" s="1"/>
      <c r="M698" s="1"/>
      <c r="N698" s="1"/>
      <c r="O698" s="1"/>
    </row>
    <row r="699" spans="1:15" ht="9.75" customHeight="1">
      <c r="A699" s="1"/>
      <c r="B699" s="1"/>
      <c r="C699" s="1"/>
      <c r="D699" s="1"/>
      <c r="E699" s="1"/>
      <c r="F699" s="1"/>
      <c r="G699" s="1"/>
      <c r="H699" s="1"/>
      <c r="I699" s="1"/>
      <c r="J699" s="1"/>
      <c r="K699" s="1"/>
      <c r="L699" s="1"/>
      <c r="M699" s="1"/>
      <c r="N699" s="1"/>
      <c r="O699" s="1"/>
    </row>
    <row r="700" spans="1:15" ht="9.75" customHeight="1">
      <c r="A700" s="1"/>
      <c r="B700" s="1"/>
      <c r="C700" s="1"/>
      <c r="D700" s="1"/>
      <c r="E700" s="1"/>
      <c r="F700" s="1"/>
      <c r="G700" s="1"/>
      <c r="H700" s="1"/>
      <c r="I700" s="1"/>
      <c r="J700" s="1"/>
      <c r="K700" s="1"/>
      <c r="L700" s="1"/>
      <c r="M700" s="1"/>
      <c r="N700" s="1"/>
      <c r="O700" s="1"/>
    </row>
    <row r="701" spans="1:15" ht="9.75" customHeight="1">
      <c r="A701" s="1"/>
      <c r="B701" s="1"/>
      <c r="C701" s="1"/>
      <c r="D701" s="1"/>
      <c r="E701" s="1"/>
      <c r="F701" s="1"/>
      <c r="G701" s="1"/>
      <c r="H701" s="1"/>
      <c r="I701" s="1"/>
      <c r="J701" s="1"/>
      <c r="K701" s="1"/>
      <c r="L701" s="1"/>
      <c r="M701" s="1"/>
      <c r="N701" s="1"/>
      <c r="O701" s="1"/>
    </row>
    <row r="702" spans="1:15" ht="9.75" customHeight="1">
      <c r="A702" s="1"/>
      <c r="B702" s="1"/>
      <c r="C702" s="1"/>
      <c r="D702" s="1"/>
      <c r="E702" s="1"/>
      <c r="F702" s="1"/>
      <c r="G702" s="1"/>
      <c r="H702" s="1"/>
      <c r="I702" s="1"/>
      <c r="J702" s="1"/>
      <c r="K702" s="1"/>
      <c r="L702" s="1"/>
      <c r="M702" s="1"/>
      <c r="N702" s="1"/>
      <c r="O702" s="1"/>
    </row>
    <row r="703" spans="1:15" ht="9.75" customHeight="1">
      <c r="A703" s="1"/>
      <c r="B703" s="1"/>
      <c r="C703" s="1"/>
      <c r="D703" s="1"/>
      <c r="E703" s="1"/>
      <c r="F703" s="1"/>
      <c r="G703" s="1"/>
      <c r="H703" s="1"/>
      <c r="I703" s="1"/>
      <c r="J703" s="1"/>
      <c r="K703" s="1"/>
      <c r="L703" s="1"/>
      <c r="M703" s="1"/>
      <c r="N703" s="1"/>
      <c r="O703" s="1"/>
    </row>
    <row r="704" spans="1:15" ht="9.75" customHeight="1">
      <c r="A704" s="1"/>
      <c r="B704" s="1"/>
      <c r="C704" s="1"/>
      <c r="D704" s="1"/>
      <c r="E704" s="1"/>
      <c r="F704" s="1"/>
      <c r="G704" s="1"/>
      <c r="H704" s="1"/>
      <c r="I704" s="1"/>
      <c r="J704" s="1"/>
      <c r="K704" s="1"/>
      <c r="L704" s="1"/>
      <c r="M704" s="1"/>
      <c r="N704" s="1"/>
      <c r="O704" s="1"/>
    </row>
    <row r="705" spans="1:15" ht="9.75" customHeight="1">
      <c r="A705" s="1"/>
      <c r="B705" s="1"/>
      <c r="C705" s="1"/>
      <c r="D705" s="1"/>
      <c r="E705" s="1"/>
      <c r="F705" s="1"/>
      <c r="G705" s="1"/>
      <c r="H705" s="1"/>
      <c r="I705" s="1"/>
      <c r="J705" s="1"/>
      <c r="K705" s="1"/>
      <c r="L705" s="1"/>
      <c r="M705" s="1"/>
      <c r="N705" s="1"/>
      <c r="O705" s="1"/>
    </row>
    <row r="706" spans="1:15" ht="9.75" customHeight="1">
      <c r="A706" s="1"/>
      <c r="B706" s="1"/>
      <c r="C706" s="1"/>
      <c r="D706" s="1"/>
      <c r="E706" s="1"/>
      <c r="F706" s="1"/>
      <c r="G706" s="1"/>
      <c r="H706" s="1"/>
      <c r="I706" s="1"/>
      <c r="J706" s="1"/>
      <c r="K706" s="1"/>
      <c r="L706" s="1"/>
      <c r="M706" s="1"/>
      <c r="N706" s="1"/>
      <c r="O706" s="1"/>
    </row>
    <row r="707" spans="1:15" ht="9.75" customHeight="1">
      <c r="A707" s="1"/>
      <c r="B707" s="1"/>
      <c r="C707" s="1"/>
      <c r="D707" s="1"/>
      <c r="E707" s="1"/>
      <c r="F707" s="1"/>
      <c r="G707" s="1"/>
      <c r="H707" s="1"/>
      <c r="I707" s="1"/>
      <c r="J707" s="1"/>
      <c r="K707" s="1"/>
      <c r="L707" s="1"/>
      <c r="M707" s="1"/>
      <c r="N707" s="1"/>
      <c r="O707" s="1"/>
    </row>
    <row r="708" spans="1:15" ht="9.75" customHeight="1">
      <c r="A708" s="1"/>
      <c r="B708" s="1"/>
      <c r="C708" s="1"/>
      <c r="D708" s="1"/>
      <c r="E708" s="1"/>
      <c r="F708" s="1"/>
      <c r="G708" s="1"/>
      <c r="H708" s="1"/>
      <c r="I708" s="1"/>
      <c r="J708" s="1"/>
      <c r="K708" s="1"/>
      <c r="L708" s="1"/>
      <c r="M708" s="1"/>
      <c r="N708" s="1"/>
      <c r="O708" s="1"/>
    </row>
    <row r="709" spans="1:15" ht="9.75" customHeight="1">
      <c r="A709" s="1"/>
      <c r="B709" s="1"/>
      <c r="C709" s="1"/>
      <c r="D709" s="1"/>
      <c r="E709" s="1"/>
      <c r="F709" s="1"/>
      <c r="G709" s="1"/>
      <c r="H709" s="1"/>
      <c r="I709" s="1"/>
      <c r="J709" s="1"/>
      <c r="K709" s="1"/>
      <c r="L709" s="1"/>
      <c r="M709" s="1"/>
      <c r="N709" s="1"/>
      <c r="O709" s="1"/>
    </row>
    <row r="710" spans="1:15" ht="9.75" customHeight="1">
      <c r="A710" s="1"/>
      <c r="B710" s="1"/>
      <c r="C710" s="1"/>
      <c r="D710" s="1"/>
      <c r="E710" s="1"/>
      <c r="F710" s="1"/>
      <c r="G710" s="1"/>
      <c r="H710" s="1"/>
      <c r="I710" s="1"/>
      <c r="J710" s="1"/>
      <c r="K710" s="1"/>
      <c r="L710" s="1"/>
      <c r="M710" s="1"/>
      <c r="N710" s="1"/>
      <c r="O710" s="1"/>
    </row>
    <row r="711" spans="1:15" ht="9.75" customHeight="1">
      <c r="A711" s="1"/>
      <c r="B711" s="1"/>
      <c r="C711" s="1"/>
      <c r="D711" s="1"/>
      <c r="E711" s="1"/>
      <c r="F711" s="1"/>
      <c r="G711" s="1"/>
      <c r="H711" s="1"/>
      <c r="I711" s="1"/>
      <c r="J711" s="1"/>
      <c r="K711" s="1"/>
      <c r="L711" s="1"/>
      <c r="M711" s="1"/>
      <c r="N711" s="1"/>
      <c r="O711" s="1"/>
    </row>
    <row r="712" spans="1:15" ht="9.75" customHeight="1">
      <c r="A712" s="1"/>
      <c r="B712" s="1"/>
      <c r="C712" s="1"/>
      <c r="D712" s="1"/>
      <c r="E712" s="1"/>
      <c r="F712" s="1"/>
      <c r="G712" s="1"/>
      <c r="H712" s="1"/>
      <c r="I712" s="1"/>
      <c r="J712" s="1"/>
      <c r="K712" s="1"/>
      <c r="L712" s="1"/>
      <c r="M712" s="1"/>
      <c r="N712" s="1"/>
      <c r="O712" s="1"/>
    </row>
    <row r="713" spans="1:15" ht="9.75" customHeight="1">
      <c r="A713" s="1"/>
      <c r="B713" s="1"/>
      <c r="C713" s="1"/>
      <c r="D713" s="1"/>
      <c r="E713" s="1"/>
      <c r="F713" s="1"/>
      <c r="G713" s="1"/>
      <c r="H713" s="1"/>
      <c r="I713" s="1"/>
      <c r="J713" s="1"/>
      <c r="K713" s="1"/>
      <c r="L713" s="1"/>
      <c r="M713" s="1"/>
      <c r="N713" s="1"/>
      <c r="O713" s="1"/>
    </row>
    <row r="714" spans="1:15" ht="9.75" customHeight="1">
      <c r="A714" s="1"/>
      <c r="B714" s="1"/>
      <c r="C714" s="1"/>
      <c r="D714" s="1"/>
      <c r="E714" s="1"/>
      <c r="F714" s="1"/>
      <c r="G714" s="1"/>
      <c r="H714" s="1"/>
      <c r="I714" s="1"/>
      <c r="J714" s="1"/>
      <c r="K714" s="1"/>
      <c r="L714" s="1"/>
      <c r="M714" s="1"/>
      <c r="N714" s="1"/>
      <c r="O714" s="1"/>
    </row>
    <row r="715" spans="1:15" ht="9.75" customHeight="1">
      <c r="A715" s="1"/>
      <c r="B715" s="1"/>
      <c r="C715" s="1"/>
      <c r="D715" s="1"/>
      <c r="E715" s="1"/>
      <c r="F715" s="1"/>
      <c r="G715" s="1"/>
      <c r="H715" s="1"/>
      <c r="I715" s="1"/>
      <c r="J715" s="1"/>
      <c r="K715" s="1"/>
      <c r="L715" s="1"/>
      <c r="M715" s="1"/>
      <c r="N715" s="1"/>
      <c r="O715" s="1"/>
    </row>
    <row r="716" spans="1:15" ht="9.75" customHeight="1">
      <c r="A716" s="1"/>
      <c r="B716" s="1"/>
      <c r="C716" s="1"/>
      <c r="D716" s="1"/>
      <c r="E716" s="1"/>
      <c r="F716" s="1"/>
      <c r="G716" s="1"/>
      <c r="H716" s="1"/>
      <c r="I716" s="1"/>
      <c r="J716" s="1"/>
      <c r="K716" s="1"/>
      <c r="L716" s="1"/>
      <c r="M716" s="1"/>
      <c r="N716" s="1"/>
      <c r="O716" s="1"/>
    </row>
    <row r="717" spans="1:15" ht="9.75" customHeight="1">
      <c r="A717" s="1"/>
      <c r="B717" s="1"/>
      <c r="C717" s="1"/>
      <c r="D717" s="1"/>
      <c r="E717" s="1"/>
      <c r="F717" s="1"/>
      <c r="G717" s="1"/>
      <c r="H717" s="1"/>
      <c r="I717" s="1"/>
      <c r="J717" s="1"/>
      <c r="K717" s="1"/>
      <c r="L717" s="1"/>
      <c r="M717" s="1"/>
      <c r="N717" s="1"/>
      <c r="O717" s="1"/>
    </row>
    <row r="718" spans="1:15" ht="9.75" customHeight="1">
      <c r="A718" s="1"/>
      <c r="B718" s="1"/>
      <c r="C718" s="1"/>
      <c r="D718" s="1"/>
      <c r="E718" s="1"/>
      <c r="F718" s="1"/>
      <c r="G718" s="1"/>
      <c r="H718" s="1"/>
      <c r="I718" s="1"/>
      <c r="J718" s="1"/>
      <c r="K718" s="1"/>
      <c r="L718" s="1"/>
      <c r="M718" s="1"/>
      <c r="N718" s="1"/>
      <c r="O718" s="1"/>
    </row>
    <row r="719" spans="1:15" ht="9.75" customHeight="1">
      <c r="A719" s="1"/>
      <c r="B719" s="1"/>
      <c r="C719" s="1"/>
      <c r="D719" s="1"/>
      <c r="E719" s="1"/>
      <c r="F719" s="1"/>
      <c r="G719" s="1"/>
      <c r="H719" s="1"/>
      <c r="I719" s="1"/>
      <c r="J719" s="1"/>
      <c r="K719" s="1"/>
      <c r="L719" s="1"/>
      <c r="M719" s="1"/>
      <c r="N719" s="1"/>
      <c r="O719" s="1"/>
    </row>
    <row r="720" spans="1:15" ht="9.75" customHeight="1">
      <c r="A720" s="1"/>
      <c r="B720" s="1"/>
      <c r="C720" s="1"/>
      <c r="D720" s="1"/>
      <c r="E720" s="1"/>
      <c r="F720" s="1"/>
      <c r="G720" s="1"/>
      <c r="H720" s="1"/>
      <c r="I720" s="1"/>
      <c r="J720" s="1"/>
      <c r="K720" s="1"/>
      <c r="L720" s="1"/>
      <c r="M720" s="1"/>
      <c r="N720" s="1"/>
      <c r="O720" s="1"/>
    </row>
    <row r="721" spans="1:15" ht="9.75" customHeight="1">
      <c r="A721" s="1"/>
      <c r="B721" s="1"/>
      <c r="C721" s="1"/>
      <c r="D721" s="1"/>
      <c r="E721" s="1"/>
      <c r="F721" s="1"/>
      <c r="G721" s="1"/>
      <c r="H721" s="1"/>
      <c r="I721" s="1"/>
      <c r="J721" s="1"/>
      <c r="K721" s="1"/>
      <c r="L721" s="1"/>
      <c r="M721" s="1"/>
      <c r="N721" s="1"/>
      <c r="O721" s="1"/>
    </row>
    <row r="722" spans="1:15" ht="9.75" customHeight="1">
      <c r="A722" s="1"/>
      <c r="B722" s="1"/>
      <c r="C722" s="1"/>
      <c r="D722" s="1"/>
      <c r="E722" s="1"/>
      <c r="F722" s="1"/>
      <c r="G722" s="1"/>
      <c r="H722" s="1"/>
      <c r="I722" s="1"/>
      <c r="J722" s="1"/>
      <c r="K722" s="1"/>
      <c r="L722" s="1"/>
      <c r="M722" s="1"/>
      <c r="N722" s="1"/>
      <c r="O722" s="1"/>
    </row>
    <row r="723" spans="1:15" ht="9.75" customHeight="1">
      <c r="A723" s="1"/>
      <c r="B723" s="1"/>
      <c r="C723" s="1"/>
      <c r="D723" s="1"/>
      <c r="E723" s="1"/>
      <c r="F723" s="1"/>
      <c r="G723" s="1"/>
      <c r="H723" s="1"/>
      <c r="I723" s="1"/>
      <c r="J723" s="1"/>
      <c r="K723" s="1"/>
      <c r="L723" s="1"/>
      <c r="M723" s="1"/>
      <c r="N723" s="1"/>
      <c r="O723" s="1"/>
    </row>
    <row r="724" spans="1:15" ht="9.75" customHeight="1">
      <c r="A724" s="1"/>
      <c r="B724" s="1"/>
      <c r="C724" s="1"/>
      <c r="D724" s="1"/>
      <c r="E724" s="1"/>
      <c r="F724" s="1"/>
      <c r="G724" s="1"/>
      <c r="H724" s="1"/>
      <c r="I724" s="1"/>
      <c r="J724" s="1"/>
      <c r="K724" s="1"/>
      <c r="L724" s="1"/>
      <c r="M724" s="1"/>
      <c r="N724" s="1"/>
      <c r="O724" s="1"/>
    </row>
    <row r="725" spans="1:15" ht="9.75" customHeight="1">
      <c r="A725" s="1"/>
      <c r="B725" s="1"/>
      <c r="C725" s="1"/>
      <c r="D725" s="1"/>
      <c r="E725" s="1"/>
      <c r="F725" s="1"/>
      <c r="G725" s="1"/>
      <c r="H725" s="1"/>
      <c r="I725" s="1"/>
      <c r="J725" s="1"/>
      <c r="K725" s="1"/>
      <c r="L725" s="1"/>
      <c r="M725" s="1"/>
      <c r="N725" s="1"/>
      <c r="O725" s="1"/>
    </row>
    <row r="726" spans="1:15" ht="9.75" customHeight="1">
      <c r="A726" s="1"/>
      <c r="B726" s="1"/>
      <c r="C726" s="1"/>
      <c r="D726" s="1"/>
      <c r="E726" s="1"/>
      <c r="F726" s="1"/>
      <c r="G726" s="1"/>
      <c r="H726" s="1"/>
      <c r="I726" s="1"/>
      <c r="J726" s="1"/>
      <c r="K726" s="1"/>
      <c r="L726" s="1"/>
      <c r="M726" s="1"/>
      <c r="N726" s="1"/>
      <c r="O726" s="1"/>
    </row>
    <row r="727" spans="1:15" ht="9.75" customHeight="1">
      <c r="A727" s="1"/>
      <c r="B727" s="1"/>
      <c r="C727" s="1"/>
      <c r="D727" s="1"/>
      <c r="E727" s="1"/>
      <c r="F727" s="1"/>
      <c r="G727" s="1"/>
      <c r="H727" s="1"/>
      <c r="I727" s="1"/>
      <c r="J727" s="1"/>
      <c r="K727" s="1"/>
      <c r="L727" s="1"/>
      <c r="M727" s="1"/>
      <c r="N727" s="1"/>
      <c r="O727" s="1"/>
    </row>
    <row r="728" spans="1:15" ht="9.75" customHeight="1">
      <c r="A728" s="1"/>
      <c r="B728" s="1"/>
      <c r="C728" s="1"/>
      <c r="D728" s="1"/>
      <c r="E728" s="1"/>
      <c r="F728" s="1"/>
      <c r="G728" s="1"/>
      <c r="H728" s="1"/>
      <c r="I728" s="1"/>
      <c r="J728" s="1"/>
      <c r="K728" s="1"/>
      <c r="L728" s="1"/>
      <c r="M728" s="1"/>
      <c r="N728" s="1"/>
      <c r="O728" s="1"/>
    </row>
    <row r="729" spans="1:15" ht="9.75" customHeight="1">
      <c r="A729" s="1"/>
      <c r="B729" s="1"/>
      <c r="C729" s="1"/>
      <c r="D729" s="1"/>
      <c r="E729" s="1"/>
      <c r="F729" s="1"/>
      <c r="G729" s="1"/>
      <c r="H729" s="1"/>
      <c r="I729" s="1"/>
      <c r="J729" s="1"/>
      <c r="K729" s="1"/>
      <c r="L729" s="1"/>
      <c r="M729" s="1"/>
      <c r="N729" s="1"/>
      <c r="O729" s="1"/>
    </row>
    <row r="730" spans="1:15" ht="9.75" customHeight="1">
      <c r="A730" s="1"/>
      <c r="B730" s="1"/>
      <c r="C730" s="1"/>
      <c r="D730" s="1"/>
      <c r="E730" s="1"/>
      <c r="F730" s="1"/>
      <c r="G730" s="1"/>
      <c r="H730" s="1"/>
      <c r="I730" s="1"/>
      <c r="J730" s="1"/>
      <c r="K730" s="1"/>
      <c r="L730" s="1"/>
      <c r="M730" s="1"/>
      <c r="N730" s="1"/>
      <c r="O730" s="1"/>
    </row>
    <row r="731" spans="1:15" ht="9.75" customHeight="1">
      <c r="A731" s="1"/>
      <c r="B731" s="1"/>
      <c r="C731" s="1"/>
      <c r="D731" s="1"/>
      <c r="E731" s="1"/>
      <c r="F731" s="1"/>
      <c r="G731" s="1"/>
      <c r="H731" s="1"/>
      <c r="I731" s="1"/>
      <c r="J731" s="1"/>
      <c r="K731" s="1"/>
      <c r="L731" s="1"/>
      <c r="M731" s="1"/>
      <c r="N731" s="1"/>
      <c r="O731" s="1"/>
    </row>
    <row r="732" spans="1:15" ht="9.75" customHeight="1">
      <c r="A732" s="1"/>
      <c r="B732" s="1"/>
      <c r="C732" s="1"/>
      <c r="D732" s="1"/>
      <c r="E732" s="1"/>
      <c r="F732" s="1"/>
      <c r="G732" s="1"/>
      <c r="H732" s="1"/>
      <c r="I732" s="1"/>
      <c r="J732" s="1"/>
      <c r="K732" s="1"/>
      <c r="L732" s="1"/>
      <c r="M732" s="1"/>
      <c r="N732" s="1"/>
      <c r="O732" s="1"/>
    </row>
    <row r="733" spans="1:15" ht="9.75" customHeight="1">
      <c r="A733" s="1"/>
      <c r="B733" s="1"/>
      <c r="C733" s="1"/>
      <c r="D733" s="1"/>
      <c r="E733" s="1"/>
      <c r="F733" s="1"/>
      <c r="G733" s="1"/>
      <c r="H733" s="1"/>
      <c r="I733" s="1"/>
      <c r="J733" s="1"/>
      <c r="K733" s="1"/>
      <c r="L733" s="1"/>
      <c r="M733" s="1"/>
      <c r="N733" s="1"/>
      <c r="O733" s="1"/>
    </row>
    <row r="734" spans="1:15" ht="9.75" customHeight="1">
      <c r="A734" s="1"/>
      <c r="B734" s="1"/>
      <c r="C734" s="1"/>
      <c r="D734" s="1"/>
      <c r="E734" s="1"/>
      <c r="F734" s="1"/>
      <c r="G734" s="1"/>
      <c r="H734" s="1"/>
      <c r="I734" s="1"/>
      <c r="J734" s="1"/>
      <c r="K734" s="1"/>
      <c r="L734" s="1"/>
      <c r="M734" s="1"/>
      <c r="N734" s="1"/>
      <c r="O734" s="1"/>
    </row>
    <row r="735" spans="1:15" ht="9.75" customHeight="1">
      <c r="A735" s="1"/>
      <c r="B735" s="1"/>
      <c r="C735" s="1"/>
      <c r="D735" s="1"/>
      <c r="E735" s="1"/>
      <c r="F735" s="1"/>
      <c r="G735" s="1"/>
      <c r="H735" s="1"/>
      <c r="I735" s="1"/>
      <c r="J735" s="1"/>
      <c r="K735" s="1"/>
      <c r="L735" s="1"/>
      <c r="M735" s="1"/>
      <c r="N735" s="1"/>
      <c r="O735" s="1"/>
    </row>
    <row r="736" spans="1:15" ht="9.75" customHeight="1">
      <c r="A736" s="1"/>
      <c r="B736" s="1"/>
      <c r="C736" s="1"/>
      <c r="D736" s="1"/>
      <c r="E736" s="1"/>
      <c r="F736" s="1"/>
      <c r="G736" s="1"/>
      <c r="H736" s="1"/>
      <c r="I736" s="1"/>
      <c r="J736" s="1"/>
      <c r="K736" s="1"/>
      <c r="L736" s="1"/>
      <c r="M736" s="1"/>
      <c r="N736" s="1"/>
      <c r="O736" s="1"/>
    </row>
    <row r="737" spans="1:15" ht="9.75" customHeight="1">
      <c r="A737" s="1"/>
      <c r="B737" s="1"/>
      <c r="C737" s="1"/>
      <c r="D737" s="1"/>
      <c r="E737" s="1"/>
      <c r="F737" s="1"/>
      <c r="G737" s="1"/>
      <c r="H737" s="1"/>
      <c r="I737" s="1"/>
      <c r="J737" s="1"/>
      <c r="K737" s="1"/>
      <c r="L737" s="1"/>
      <c r="M737" s="1"/>
      <c r="N737" s="1"/>
      <c r="O737" s="1"/>
    </row>
    <row r="738" spans="1:15" ht="9.75" customHeight="1">
      <c r="A738" s="1"/>
      <c r="B738" s="1"/>
      <c r="C738" s="1"/>
      <c r="D738" s="1"/>
      <c r="E738" s="1"/>
      <c r="F738" s="1"/>
      <c r="G738" s="1"/>
      <c r="H738" s="1"/>
      <c r="I738" s="1"/>
      <c r="J738" s="1"/>
      <c r="K738" s="1"/>
      <c r="L738" s="1"/>
      <c r="M738" s="1"/>
      <c r="N738" s="1"/>
      <c r="O738" s="1"/>
    </row>
    <row r="739" spans="1:15" ht="9.75" customHeight="1">
      <c r="A739" s="1"/>
      <c r="B739" s="1"/>
      <c r="C739" s="1"/>
      <c r="D739" s="1"/>
      <c r="E739" s="1"/>
      <c r="F739" s="1"/>
      <c r="G739" s="1"/>
      <c r="H739" s="1"/>
      <c r="I739" s="1"/>
      <c r="J739" s="1"/>
      <c r="K739" s="1"/>
      <c r="L739" s="1"/>
      <c r="M739" s="1"/>
      <c r="N739" s="1"/>
      <c r="O739" s="1"/>
    </row>
    <row r="740" spans="1:15" ht="9.75" customHeight="1">
      <c r="A740" s="1"/>
      <c r="B740" s="1"/>
      <c r="C740" s="1"/>
      <c r="D740" s="1"/>
      <c r="E740" s="1"/>
      <c r="F740" s="1"/>
      <c r="G740" s="1"/>
      <c r="H740" s="1"/>
      <c r="I740" s="1"/>
      <c r="J740" s="1"/>
      <c r="K740" s="1"/>
      <c r="L740" s="1"/>
      <c r="M740" s="1"/>
      <c r="N740" s="1"/>
      <c r="O740" s="1"/>
    </row>
    <row r="741" spans="1:15" ht="9.75" customHeight="1">
      <c r="A741" s="1"/>
      <c r="B741" s="1"/>
      <c r="C741" s="1"/>
      <c r="D741" s="1"/>
      <c r="E741" s="1"/>
      <c r="F741" s="1"/>
      <c r="G741" s="1"/>
      <c r="H741" s="1"/>
      <c r="I741" s="1"/>
      <c r="J741" s="1"/>
      <c r="K741" s="1"/>
      <c r="L741" s="1"/>
      <c r="M741" s="1"/>
      <c r="N741" s="1"/>
      <c r="O741" s="1"/>
    </row>
    <row r="742" spans="1:15" ht="9.75" customHeight="1">
      <c r="A742" s="1"/>
      <c r="B742" s="1"/>
      <c r="C742" s="1"/>
      <c r="D742" s="1"/>
      <c r="E742" s="1"/>
      <c r="F742" s="1"/>
      <c r="G742" s="1"/>
      <c r="H742" s="1"/>
      <c r="I742" s="1"/>
      <c r="J742" s="1"/>
      <c r="K742" s="1"/>
      <c r="L742" s="1"/>
      <c r="M742" s="1"/>
      <c r="N742" s="1"/>
      <c r="O742" s="1"/>
    </row>
    <row r="743" spans="1:15" ht="9.75" customHeight="1">
      <c r="A743" s="1"/>
      <c r="B743" s="1"/>
      <c r="C743" s="1"/>
      <c r="D743" s="1"/>
      <c r="E743" s="1"/>
      <c r="F743" s="1"/>
      <c r="G743" s="1"/>
      <c r="H743" s="1"/>
      <c r="I743" s="1"/>
      <c r="J743" s="1"/>
      <c r="K743" s="1"/>
      <c r="L743" s="1"/>
      <c r="M743" s="1"/>
      <c r="N743" s="1"/>
      <c r="O743" s="1"/>
    </row>
    <row r="744" spans="1:15" ht="9.75" customHeight="1">
      <c r="A744" s="1"/>
      <c r="B744" s="1"/>
      <c r="C744" s="1"/>
      <c r="D744" s="1"/>
      <c r="E744" s="1"/>
      <c r="F744" s="1"/>
      <c r="G744" s="1"/>
      <c r="H744" s="1"/>
      <c r="I744" s="1"/>
      <c r="J744" s="1"/>
      <c r="K744" s="1"/>
      <c r="L744" s="1"/>
      <c r="M744" s="1"/>
      <c r="N744" s="1"/>
      <c r="O744" s="1"/>
    </row>
    <row r="745" spans="1:15" ht="9.75" customHeight="1">
      <c r="A745" s="1"/>
      <c r="B745" s="1"/>
      <c r="C745" s="1"/>
      <c r="D745" s="1"/>
      <c r="E745" s="1"/>
      <c r="F745" s="1"/>
      <c r="G745" s="1"/>
      <c r="H745" s="1"/>
      <c r="I745" s="1"/>
      <c r="J745" s="1"/>
      <c r="K745" s="1"/>
      <c r="L745" s="1"/>
      <c r="M745" s="1"/>
      <c r="N745" s="1"/>
      <c r="O745" s="1"/>
    </row>
    <row r="746" spans="1:15" ht="9.75" customHeight="1">
      <c r="A746" s="1"/>
      <c r="B746" s="1"/>
      <c r="C746" s="1"/>
      <c r="D746" s="1"/>
      <c r="E746" s="1"/>
      <c r="F746" s="1"/>
      <c r="G746" s="1"/>
      <c r="H746" s="1"/>
      <c r="I746" s="1"/>
      <c r="J746" s="1"/>
      <c r="K746" s="1"/>
      <c r="L746" s="1"/>
      <c r="M746" s="1"/>
      <c r="N746" s="1"/>
      <c r="O746" s="1"/>
    </row>
    <row r="747" spans="1:15" ht="9.75" customHeight="1">
      <c r="A747" s="1"/>
      <c r="B747" s="1"/>
      <c r="C747" s="1"/>
      <c r="D747" s="1"/>
      <c r="E747" s="1"/>
      <c r="F747" s="1"/>
      <c r="G747" s="1"/>
      <c r="H747" s="1"/>
      <c r="I747" s="1"/>
      <c r="J747" s="1"/>
      <c r="K747" s="1"/>
      <c r="L747" s="1"/>
      <c r="M747" s="1"/>
      <c r="N747" s="1"/>
      <c r="O747" s="1"/>
    </row>
    <row r="748" spans="1:15" ht="9.75" customHeight="1">
      <c r="A748" s="1"/>
      <c r="B748" s="1"/>
      <c r="C748" s="1"/>
      <c r="D748" s="1"/>
      <c r="E748" s="1"/>
      <c r="F748" s="1"/>
      <c r="G748" s="1"/>
      <c r="H748" s="1"/>
      <c r="I748" s="1"/>
      <c r="J748" s="1"/>
      <c r="K748" s="1"/>
      <c r="L748" s="1"/>
      <c r="M748" s="1"/>
      <c r="N748" s="1"/>
      <c r="O748" s="1"/>
    </row>
    <row r="749" spans="1:15" ht="9.75" customHeight="1">
      <c r="A749" s="1"/>
      <c r="B749" s="1"/>
      <c r="C749" s="1"/>
      <c r="D749" s="1"/>
      <c r="E749" s="1"/>
      <c r="F749" s="1"/>
      <c r="G749" s="1"/>
      <c r="H749" s="1"/>
      <c r="I749" s="1"/>
      <c r="J749" s="1"/>
      <c r="K749" s="1"/>
      <c r="L749" s="1"/>
      <c r="M749" s="1"/>
      <c r="N749" s="1"/>
      <c r="O749" s="1"/>
    </row>
    <row r="750" spans="1:15" ht="9.75" customHeight="1">
      <c r="A750" s="1"/>
      <c r="B750" s="1"/>
      <c r="C750" s="1"/>
      <c r="D750" s="1"/>
      <c r="E750" s="1"/>
      <c r="F750" s="1"/>
      <c r="G750" s="1"/>
      <c r="H750" s="1"/>
      <c r="I750" s="1"/>
      <c r="J750" s="1"/>
      <c r="K750" s="1"/>
      <c r="L750" s="1"/>
      <c r="M750" s="1"/>
      <c r="N750" s="1"/>
      <c r="O750" s="1"/>
    </row>
    <row r="751" spans="1:15" ht="9.75" customHeight="1">
      <c r="A751" s="1"/>
      <c r="B751" s="1"/>
      <c r="C751" s="1"/>
      <c r="D751" s="1"/>
      <c r="E751" s="1"/>
      <c r="F751" s="1"/>
      <c r="G751" s="1"/>
      <c r="H751" s="1"/>
      <c r="I751" s="1"/>
      <c r="J751" s="1"/>
      <c r="K751" s="1"/>
      <c r="L751" s="1"/>
      <c r="M751" s="1"/>
      <c r="N751" s="1"/>
      <c r="O751" s="1"/>
    </row>
    <row r="752" spans="1:15" ht="9.75" customHeight="1">
      <c r="A752" s="1"/>
      <c r="B752" s="1"/>
      <c r="C752" s="1"/>
      <c r="D752" s="1"/>
      <c r="E752" s="1"/>
      <c r="F752" s="1"/>
      <c r="G752" s="1"/>
      <c r="H752" s="1"/>
      <c r="I752" s="1"/>
      <c r="J752" s="1"/>
      <c r="K752" s="1"/>
      <c r="L752" s="1"/>
      <c r="M752" s="1"/>
      <c r="N752" s="1"/>
      <c r="O752" s="1"/>
    </row>
    <row r="753" spans="1:15" ht="9.75" customHeight="1">
      <c r="A753" s="1"/>
      <c r="B753" s="1"/>
      <c r="C753" s="1"/>
      <c r="D753" s="1"/>
      <c r="E753" s="1"/>
      <c r="F753" s="1"/>
      <c r="G753" s="1"/>
      <c r="H753" s="1"/>
      <c r="I753" s="1"/>
      <c r="J753" s="1"/>
      <c r="K753" s="1"/>
      <c r="L753" s="1"/>
      <c r="M753" s="1"/>
      <c r="N753" s="1"/>
      <c r="O753" s="1"/>
    </row>
    <row r="754" spans="1:15" ht="9.75" customHeight="1">
      <c r="A754" s="1"/>
      <c r="B754" s="1"/>
      <c r="C754" s="1"/>
      <c r="D754" s="1"/>
      <c r="E754" s="1"/>
      <c r="F754" s="1"/>
      <c r="G754" s="1"/>
      <c r="H754" s="1"/>
      <c r="I754" s="1"/>
      <c r="J754" s="1"/>
      <c r="K754" s="1"/>
      <c r="L754" s="1"/>
      <c r="M754" s="1"/>
      <c r="N754" s="1"/>
      <c r="O754" s="1"/>
    </row>
    <row r="755" spans="1:15" ht="9.75" customHeight="1">
      <c r="A755" s="1"/>
      <c r="B755" s="1"/>
      <c r="C755" s="1"/>
      <c r="D755" s="1"/>
      <c r="E755" s="1"/>
      <c r="F755" s="1"/>
      <c r="G755" s="1"/>
      <c r="H755" s="1"/>
      <c r="I755" s="1"/>
      <c r="J755" s="1"/>
      <c r="K755" s="1"/>
      <c r="L755" s="1"/>
      <c r="M755" s="1"/>
      <c r="N755" s="1"/>
      <c r="O755" s="1"/>
    </row>
    <row r="756" spans="1:15" ht="9.75" customHeight="1">
      <c r="A756" s="1"/>
      <c r="B756" s="1"/>
      <c r="C756" s="1"/>
      <c r="D756" s="1"/>
      <c r="E756" s="1"/>
      <c r="F756" s="1"/>
      <c r="G756" s="1"/>
      <c r="H756" s="1"/>
      <c r="I756" s="1"/>
      <c r="J756" s="1"/>
      <c r="K756" s="1"/>
      <c r="L756" s="1"/>
      <c r="M756" s="1"/>
      <c r="N756" s="1"/>
      <c r="O756" s="1"/>
    </row>
    <row r="757" spans="1:15" ht="9.75" customHeight="1">
      <c r="A757" s="1"/>
      <c r="B757" s="1"/>
      <c r="C757" s="1"/>
      <c r="D757" s="1"/>
      <c r="E757" s="1"/>
      <c r="F757" s="1"/>
      <c r="G757" s="1"/>
      <c r="H757" s="1"/>
      <c r="I757" s="1"/>
      <c r="J757" s="1"/>
      <c r="K757" s="1"/>
      <c r="L757" s="1"/>
      <c r="M757" s="1"/>
      <c r="N757" s="1"/>
      <c r="O757" s="1"/>
    </row>
    <row r="758" spans="1:15" ht="9.75" customHeight="1">
      <c r="A758" s="1"/>
      <c r="B758" s="1"/>
      <c r="C758" s="1"/>
      <c r="D758" s="1"/>
      <c r="E758" s="1"/>
      <c r="F758" s="1"/>
      <c r="G758" s="1"/>
      <c r="H758" s="1"/>
      <c r="I758" s="1"/>
      <c r="J758" s="1"/>
      <c r="K758" s="1"/>
      <c r="L758" s="1"/>
      <c r="M758" s="1"/>
      <c r="N758" s="1"/>
      <c r="O758" s="1"/>
    </row>
    <row r="759" spans="1:15" ht="9.75" customHeight="1">
      <c r="A759" s="1"/>
      <c r="B759" s="1"/>
      <c r="C759" s="1"/>
      <c r="D759" s="1"/>
      <c r="E759" s="1"/>
      <c r="F759" s="1"/>
      <c r="G759" s="1"/>
      <c r="H759" s="1"/>
      <c r="I759" s="1"/>
      <c r="J759" s="1"/>
      <c r="K759" s="1"/>
      <c r="L759" s="1"/>
      <c r="M759" s="1"/>
      <c r="N759" s="1"/>
      <c r="O759" s="1"/>
    </row>
    <row r="760" spans="1:15" ht="9.75" customHeight="1">
      <c r="A760" s="1"/>
      <c r="B760" s="1"/>
      <c r="C760" s="1"/>
      <c r="D760" s="1"/>
      <c r="E760" s="1"/>
      <c r="F760" s="1"/>
      <c r="G760" s="1"/>
      <c r="H760" s="1"/>
      <c r="I760" s="1"/>
      <c r="J760" s="1"/>
      <c r="K760" s="1"/>
      <c r="L760" s="1"/>
      <c r="M760" s="1"/>
      <c r="N760" s="1"/>
      <c r="O760" s="1"/>
    </row>
    <row r="761" spans="1:15" ht="9.75" customHeight="1">
      <c r="A761" s="1"/>
      <c r="B761" s="1"/>
      <c r="C761" s="1"/>
      <c r="D761" s="1"/>
      <c r="E761" s="1"/>
      <c r="F761" s="1"/>
      <c r="G761" s="1"/>
      <c r="H761" s="1"/>
      <c r="I761" s="1"/>
      <c r="J761" s="1"/>
      <c r="K761" s="1"/>
      <c r="L761" s="1"/>
      <c r="M761" s="1"/>
      <c r="N761" s="1"/>
      <c r="O761" s="1"/>
    </row>
    <row r="762" spans="1:15" ht="9.75" customHeight="1">
      <c r="A762" s="1"/>
      <c r="B762" s="1"/>
      <c r="C762" s="1"/>
      <c r="D762" s="1"/>
      <c r="E762" s="1"/>
      <c r="F762" s="1"/>
      <c r="G762" s="1"/>
      <c r="H762" s="1"/>
      <c r="I762" s="1"/>
      <c r="J762" s="1"/>
      <c r="K762" s="1"/>
      <c r="L762" s="1"/>
      <c r="M762" s="1"/>
      <c r="N762" s="1"/>
      <c r="O762" s="1"/>
    </row>
    <row r="763" spans="1:15" ht="9.75" customHeight="1">
      <c r="A763" s="1"/>
      <c r="B763" s="1"/>
      <c r="C763" s="1"/>
      <c r="D763" s="1"/>
      <c r="E763" s="1"/>
      <c r="F763" s="1"/>
      <c r="G763" s="1"/>
      <c r="H763" s="1"/>
      <c r="I763" s="1"/>
      <c r="J763" s="1"/>
      <c r="K763" s="1"/>
      <c r="L763" s="1"/>
      <c r="M763" s="1"/>
      <c r="N763" s="1"/>
      <c r="O763" s="1"/>
    </row>
    <row r="764" spans="1:15" ht="9.75" customHeight="1">
      <c r="A764" s="1"/>
      <c r="B764" s="1"/>
      <c r="C764" s="1"/>
      <c r="D764" s="1"/>
      <c r="E764" s="1"/>
      <c r="F764" s="1"/>
      <c r="G764" s="1"/>
      <c r="H764" s="1"/>
      <c r="I764" s="1"/>
      <c r="J764" s="1"/>
      <c r="K764" s="1"/>
      <c r="L764" s="1"/>
      <c r="M764" s="1"/>
      <c r="N764" s="1"/>
      <c r="O764" s="1"/>
    </row>
    <row r="765" spans="1:15" ht="9.75" customHeight="1">
      <c r="A765" s="1"/>
      <c r="B765" s="1"/>
      <c r="C765" s="1"/>
      <c r="D765" s="1"/>
      <c r="E765" s="1"/>
      <c r="F765" s="1"/>
      <c r="G765" s="1"/>
      <c r="H765" s="1"/>
      <c r="I765" s="1"/>
      <c r="J765" s="1"/>
      <c r="K765" s="1"/>
      <c r="L765" s="1"/>
      <c r="M765" s="1"/>
      <c r="N765" s="1"/>
      <c r="O765" s="1"/>
    </row>
    <row r="766" spans="1:15" ht="9.75" customHeight="1">
      <c r="A766" s="1"/>
      <c r="B766" s="1"/>
      <c r="C766" s="1"/>
      <c r="D766" s="1"/>
      <c r="E766" s="1"/>
      <c r="F766" s="1"/>
      <c r="G766" s="1"/>
      <c r="H766" s="1"/>
      <c r="I766" s="1"/>
      <c r="J766" s="1"/>
      <c r="K766" s="1"/>
      <c r="L766" s="1"/>
      <c r="M766" s="1"/>
      <c r="N766" s="1"/>
      <c r="O766" s="1"/>
    </row>
    <row r="767" spans="1:15" ht="9.75" customHeight="1">
      <c r="A767" s="1"/>
      <c r="B767" s="1"/>
      <c r="C767" s="1"/>
      <c r="D767" s="1"/>
      <c r="E767" s="1"/>
      <c r="F767" s="1"/>
      <c r="G767" s="1"/>
      <c r="H767" s="1"/>
      <c r="I767" s="1"/>
      <c r="J767" s="1"/>
      <c r="K767" s="1"/>
      <c r="L767" s="1"/>
      <c r="M767" s="1"/>
      <c r="N767" s="1"/>
      <c r="O767" s="1"/>
    </row>
    <row r="768" spans="1:15" ht="9.75" customHeight="1">
      <c r="A768" s="1"/>
      <c r="B768" s="1"/>
      <c r="C768" s="1"/>
      <c r="D768" s="1"/>
      <c r="E768" s="1"/>
      <c r="F768" s="1"/>
      <c r="G768" s="1"/>
      <c r="H768" s="1"/>
      <c r="I768" s="1"/>
      <c r="J768" s="1"/>
      <c r="K768" s="1"/>
      <c r="L768" s="1"/>
      <c r="M768" s="1"/>
      <c r="N768" s="1"/>
      <c r="O768" s="1"/>
    </row>
    <row r="769" spans="1:15" ht="9.75" customHeight="1">
      <c r="A769" s="1"/>
      <c r="B769" s="1"/>
      <c r="C769" s="1"/>
      <c r="D769" s="1"/>
      <c r="E769" s="1"/>
      <c r="F769" s="1"/>
      <c r="G769" s="1"/>
      <c r="H769" s="1"/>
      <c r="I769" s="1"/>
      <c r="J769" s="1"/>
      <c r="K769" s="1"/>
      <c r="L769" s="1"/>
      <c r="M769" s="1"/>
      <c r="N769" s="1"/>
      <c r="O769" s="1"/>
    </row>
    <row r="770" spans="1:15" ht="9.75" customHeight="1">
      <c r="A770" s="1"/>
      <c r="B770" s="1"/>
      <c r="C770" s="1"/>
      <c r="D770" s="1"/>
      <c r="E770" s="1"/>
      <c r="F770" s="1"/>
      <c r="G770" s="1"/>
      <c r="H770" s="1"/>
      <c r="I770" s="1"/>
      <c r="J770" s="1"/>
      <c r="K770" s="1"/>
      <c r="L770" s="1"/>
      <c r="M770" s="1"/>
      <c r="N770" s="1"/>
      <c r="O770" s="1"/>
    </row>
    <row r="771" spans="1:15" ht="9.75" customHeight="1">
      <c r="A771" s="1"/>
      <c r="B771" s="1"/>
      <c r="C771" s="1"/>
      <c r="D771" s="1"/>
      <c r="E771" s="1"/>
      <c r="F771" s="1"/>
      <c r="G771" s="1"/>
      <c r="H771" s="1"/>
      <c r="I771" s="1"/>
      <c r="J771" s="1"/>
      <c r="K771" s="1"/>
      <c r="L771" s="1"/>
      <c r="M771" s="1"/>
      <c r="N771" s="1"/>
      <c r="O771" s="1"/>
    </row>
    <row r="772" spans="1:15" ht="9.75" customHeight="1">
      <c r="A772" s="1"/>
      <c r="B772" s="1"/>
      <c r="C772" s="1"/>
      <c r="D772" s="1"/>
      <c r="E772" s="1"/>
      <c r="F772" s="1"/>
      <c r="G772" s="1"/>
      <c r="H772" s="1"/>
      <c r="I772" s="1"/>
      <c r="J772" s="1"/>
      <c r="K772" s="1"/>
      <c r="L772" s="1"/>
      <c r="M772" s="1"/>
      <c r="N772" s="1"/>
      <c r="O772" s="1"/>
    </row>
    <row r="773" spans="1:15" ht="9.75" customHeight="1">
      <c r="A773" s="1"/>
      <c r="B773" s="1"/>
      <c r="C773" s="1"/>
      <c r="D773" s="1"/>
      <c r="E773" s="1"/>
      <c r="F773" s="1"/>
      <c r="G773" s="1"/>
      <c r="H773" s="1"/>
      <c r="I773" s="1"/>
      <c r="J773" s="1"/>
      <c r="K773" s="1"/>
      <c r="L773" s="1"/>
      <c r="M773" s="1"/>
      <c r="N773" s="1"/>
      <c r="O773" s="1"/>
    </row>
    <row r="774" spans="1:15" ht="9.75" customHeight="1">
      <c r="A774" s="1"/>
      <c r="B774" s="1"/>
      <c r="C774" s="1"/>
      <c r="D774" s="1"/>
      <c r="E774" s="1"/>
      <c r="F774" s="1"/>
      <c r="G774" s="1"/>
      <c r="H774" s="1"/>
      <c r="I774" s="1"/>
      <c r="J774" s="1"/>
      <c r="K774" s="1"/>
      <c r="L774" s="1"/>
      <c r="M774" s="1"/>
      <c r="N774" s="1"/>
      <c r="O774" s="1"/>
    </row>
    <row r="775" spans="1:15" ht="9.75" customHeight="1">
      <c r="A775" s="1"/>
      <c r="B775" s="1"/>
      <c r="C775" s="1"/>
      <c r="D775" s="1"/>
      <c r="E775" s="1"/>
      <c r="F775" s="1"/>
      <c r="G775" s="1"/>
      <c r="H775" s="1"/>
      <c r="I775" s="1"/>
      <c r="J775" s="1"/>
      <c r="K775" s="1"/>
      <c r="L775" s="1"/>
      <c r="M775" s="1"/>
      <c r="N775" s="1"/>
      <c r="O775" s="1"/>
    </row>
    <row r="776" spans="1:15" ht="9.75" customHeight="1">
      <c r="A776" s="1"/>
      <c r="B776" s="1"/>
      <c r="C776" s="1"/>
      <c r="D776" s="1"/>
      <c r="E776" s="1"/>
      <c r="F776" s="1"/>
      <c r="G776" s="1"/>
      <c r="H776" s="1"/>
      <c r="I776" s="1"/>
      <c r="J776" s="1"/>
      <c r="K776" s="1"/>
      <c r="L776" s="1"/>
      <c r="M776" s="1"/>
      <c r="N776" s="1"/>
      <c r="O776" s="1"/>
    </row>
    <row r="777" spans="1:15" ht="9.75" customHeight="1">
      <c r="A777" s="1"/>
      <c r="B777" s="1"/>
      <c r="C777" s="1"/>
      <c r="D777" s="1"/>
      <c r="E777" s="1"/>
      <c r="F777" s="1"/>
      <c r="G777" s="1"/>
      <c r="H777" s="1"/>
      <c r="I777" s="1"/>
      <c r="J777" s="1"/>
      <c r="K777" s="1"/>
      <c r="L777" s="1"/>
      <c r="M777" s="1"/>
      <c r="N777" s="1"/>
      <c r="O777" s="1"/>
    </row>
    <row r="778" spans="1:15" ht="9.75" customHeight="1">
      <c r="A778" s="1"/>
      <c r="B778" s="1"/>
      <c r="C778" s="1"/>
      <c r="D778" s="1"/>
      <c r="E778" s="1"/>
      <c r="F778" s="1"/>
      <c r="G778" s="1"/>
      <c r="H778" s="1"/>
      <c r="I778" s="1"/>
      <c r="J778" s="1"/>
      <c r="K778" s="1"/>
      <c r="L778" s="1"/>
      <c r="M778" s="1"/>
      <c r="N778" s="1"/>
      <c r="O778" s="1"/>
    </row>
    <row r="779" spans="1:15" ht="9.75" customHeight="1">
      <c r="A779" s="1"/>
      <c r="B779" s="1"/>
      <c r="C779" s="1"/>
      <c r="D779" s="1"/>
      <c r="E779" s="1"/>
      <c r="F779" s="1"/>
      <c r="G779" s="1"/>
      <c r="H779" s="1"/>
      <c r="I779" s="1"/>
      <c r="J779" s="1"/>
      <c r="K779" s="1"/>
      <c r="L779" s="1"/>
      <c r="M779" s="1"/>
      <c r="N779" s="1"/>
      <c r="O779" s="1"/>
    </row>
    <row r="780" spans="1:15" ht="9.75" customHeight="1">
      <c r="A780" s="1"/>
      <c r="B780" s="1"/>
      <c r="C780" s="1"/>
      <c r="D780" s="1"/>
      <c r="E780" s="1"/>
      <c r="F780" s="1"/>
      <c r="G780" s="1"/>
      <c r="H780" s="1"/>
      <c r="I780" s="1"/>
      <c r="J780" s="1"/>
      <c r="K780" s="1"/>
      <c r="L780" s="1"/>
      <c r="M780" s="1"/>
      <c r="N780" s="1"/>
      <c r="O780" s="1"/>
    </row>
    <row r="781" spans="1:15" ht="9.75" customHeight="1">
      <c r="A781" s="1"/>
      <c r="B781" s="1"/>
      <c r="C781" s="1"/>
      <c r="D781" s="1"/>
      <c r="E781" s="1"/>
      <c r="F781" s="1"/>
      <c r="G781" s="1"/>
      <c r="H781" s="1"/>
      <c r="I781" s="1"/>
      <c r="J781" s="1"/>
      <c r="K781" s="1"/>
      <c r="L781" s="1"/>
      <c r="M781" s="1"/>
      <c r="N781" s="1"/>
      <c r="O781" s="1"/>
    </row>
    <row r="782" spans="1:15" ht="9.75" customHeight="1">
      <c r="A782" s="1"/>
      <c r="B782" s="1"/>
      <c r="C782" s="1"/>
      <c r="D782" s="1"/>
      <c r="E782" s="1"/>
      <c r="F782" s="1"/>
      <c r="G782" s="1"/>
      <c r="H782" s="1"/>
      <c r="I782" s="1"/>
      <c r="J782" s="1"/>
      <c r="K782" s="1"/>
      <c r="L782" s="1"/>
      <c r="M782" s="1"/>
      <c r="N782" s="1"/>
      <c r="O782" s="1"/>
    </row>
    <row r="783" spans="1:15" ht="9.75" customHeight="1">
      <c r="A783" s="1"/>
      <c r="B783" s="1"/>
      <c r="C783" s="1"/>
      <c r="D783" s="1"/>
      <c r="E783" s="1"/>
      <c r="F783" s="1"/>
      <c r="G783" s="1"/>
      <c r="H783" s="1"/>
      <c r="I783" s="1"/>
      <c r="J783" s="1"/>
      <c r="K783" s="1"/>
      <c r="L783" s="1"/>
      <c r="M783" s="1"/>
      <c r="N783" s="1"/>
      <c r="O783" s="1"/>
    </row>
    <row r="784" spans="1:15" ht="9.75" customHeight="1">
      <c r="A784" s="1"/>
      <c r="B784" s="1"/>
      <c r="C784" s="1"/>
      <c r="D784" s="1"/>
      <c r="E784" s="1"/>
      <c r="F784" s="1"/>
      <c r="G784" s="1"/>
      <c r="H784" s="1"/>
      <c r="I784" s="1"/>
      <c r="J784" s="1"/>
      <c r="K784" s="1"/>
      <c r="L784" s="1"/>
      <c r="M784" s="1"/>
      <c r="N784" s="1"/>
      <c r="O784" s="1"/>
    </row>
    <row r="785" spans="1:15" ht="9.75" customHeight="1">
      <c r="A785" s="1"/>
      <c r="B785" s="1"/>
      <c r="C785" s="1"/>
      <c r="D785" s="1"/>
      <c r="E785" s="1"/>
      <c r="F785" s="1"/>
      <c r="G785" s="1"/>
      <c r="H785" s="1"/>
      <c r="I785" s="1"/>
      <c r="J785" s="1"/>
      <c r="K785" s="1"/>
      <c r="L785" s="1"/>
      <c r="M785" s="1"/>
      <c r="N785" s="1"/>
      <c r="O785" s="1"/>
    </row>
    <row r="786" spans="1:15" ht="9.75" customHeight="1">
      <c r="A786" s="1"/>
      <c r="B786" s="1"/>
      <c r="C786" s="1"/>
      <c r="D786" s="1"/>
      <c r="E786" s="1"/>
      <c r="F786" s="1"/>
      <c r="G786" s="1"/>
      <c r="H786" s="1"/>
      <c r="I786" s="1"/>
      <c r="J786" s="1"/>
      <c r="K786" s="1"/>
      <c r="L786" s="1"/>
      <c r="M786" s="1"/>
      <c r="N786" s="1"/>
      <c r="O786" s="1"/>
    </row>
    <row r="787" spans="1:15" ht="9.75" customHeight="1">
      <c r="A787" s="1"/>
      <c r="B787" s="1"/>
      <c r="C787" s="1"/>
      <c r="D787" s="1"/>
      <c r="E787" s="1"/>
      <c r="F787" s="1"/>
      <c r="G787" s="1"/>
      <c r="H787" s="1"/>
      <c r="I787" s="1"/>
      <c r="J787" s="1"/>
      <c r="K787" s="1"/>
      <c r="L787" s="1"/>
      <c r="M787" s="1"/>
      <c r="N787" s="1"/>
      <c r="O787" s="1"/>
    </row>
    <row r="788" spans="1:15" ht="9.75" customHeight="1">
      <c r="A788" s="1"/>
      <c r="B788" s="1"/>
      <c r="C788" s="1"/>
      <c r="D788" s="1"/>
      <c r="E788" s="1"/>
      <c r="F788" s="1"/>
      <c r="G788" s="1"/>
      <c r="H788" s="1"/>
      <c r="I788" s="1"/>
      <c r="J788" s="1"/>
      <c r="K788" s="1"/>
      <c r="L788" s="1"/>
      <c r="M788" s="1"/>
      <c r="N788" s="1"/>
      <c r="O788" s="1"/>
    </row>
    <row r="789" spans="1:15" ht="9.75" customHeight="1">
      <c r="A789" s="1"/>
      <c r="B789" s="1"/>
      <c r="C789" s="1"/>
      <c r="D789" s="1"/>
      <c r="E789" s="1"/>
      <c r="F789" s="1"/>
      <c r="G789" s="1"/>
      <c r="H789" s="1"/>
      <c r="I789" s="1"/>
      <c r="J789" s="1"/>
      <c r="K789" s="1"/>
      <c r="L789" s="1"/>
      <c r="M789" s="1"/>
      <c r="N789" s="1"/>
      <c r="O789" s="1"/>
    </row>
    <row r="790" spans="1:15" ht="9.75" customHeight="1">
      <c r="A790" s="1"/>
      <c r="B790" s="1"/>
      <c r="C790" s="1"/>
      <c r="D790" s="1"/>
      <c r="E790" s="1"/>
      <c r="F790" s="1"/>
      <c r="G790" s="1"/>
      <c r="H790" s="1"/>
      <c r="I790" s="1"/>
      <c r="J790" s="1"/>
      <c r="K790" s="1"/>
      <c r="L790" s="1"/>
      <c r="M790" s="1"/>
      <c r="N790" s="1"/>
      <c r="O790" s="1"/>
    </row>
    <row r="791" spans="1:15" ht="9.75" customHeight="1">
      <c r="A791" s="1"/>
      <c r="B791" s="1"/>
      <c r="C791" s="1"/>
      <c r="D791" s="1"/>
      <c r="E791" s="1"/>
      <c r="F791" s="1"/>
      <c r="G791" s="1"/>
      <c r="H791" s="1"/>
      <c r="I791" s="1"/>
      <c r="J791" s="1"/>
      <c r="K791" s="1"/>
      <c r="L791" s="1"/>
      <c r="M791" s="1"/>
      <c r="N791" s="1"/>
      <c r="O791" s="1"/>
    </row>
    <row r="792" spans="1:15" ht="9.75" customHeight="1">
      <c r="A792" s="1"/>
      <c r="B792" s="1"/>
      <c r="C792" s="1"/>
      <c r="D792" s="1"/>
      <c r="E792" s="1"/>
      <c r="F792" s="1"/>
      <c r="G792" s="1"/>
      <c r="H792" s="1"/>
      <c r="I792" s="1"/>
      <c r="J792" s="1"/>
      <c r="K792" s="1"/>
      <c r="L792" s="1"/>
      <c r="M792" s="1"/>
      <c r="N792" s="1"/>
      <c r="O792" s="1"/>
    </row>
    <row r="793" spans="1:15" ht="9.75" customHeight="1">
      <c r="A793" s="1"/>
      <c r="B793" s="1"/>
      <c r="C793" s="1"/>
      <c r="D793" s="1"/>
      <c r="E793" s="1"/>
      <c r="F793" s="1"/>
      <c r="G793" s="1"/>
      <c r="H793" s="1"/>
      <c r="I793" s="1"/>
      <c r="J793" s="1"/>
      <c r="K793" s="1"/>
      <c r="L793" s="1"/>
      <c r="M793" s="1"/>
      <c r="N793" s="1"/>
      <c r="O793" s="1"/>
    </row>
    <row r="794" spans="1:15" ht="9.75" customHeight="1">
      <c r="A794" s="1"/>
      <c r="B794" s="1"/>
      <c r="C794" s="1"/>
      <c r="D794" s="1"/>
      <c r="E794" s="1"/>
      <c r="F794" s="1"/>
      <c r="G794" s="1"/>
      <c r="H794" s="1"/>
      <c r="I794" s="1"/>
      <c r="J794" s="1"/>
      <c r="K794" s="1"/>
      <c r="L794" s="1"/>
      <c r="M794" s="1"/>
      <c r="N794" s="1"/>
      <c r="O794" s="1"/>
    </row>
    <row r="795" spans="1:15" ht="9.75" customHeight="1">
      <c r="A795" s="1"/>
      <c r="B795" s="1"/>
      <c r="C795" s="1"/>
      <c r="D795" s="1"/>
      <c r="E795" s="1"/>
      <c r="F795" s="1"/>
      <c r="G795" s="1"/>
      <c r="H795" s="1"/>
      <c r="I795" s="1"/>
      <c r="J795" s="1"/>
      <c r="K795" s="1"/>
      <c r="L795" s="1"/>
      <c r="M795" s="1"/>
      <c r="N795" s="1"/>
      <c r="O795" s="1"/>
    </row>
    <row r="796" spans="1:15" ht="9.75" customHeight="1">
      <c r="A796" s="1"/>
      <c r="B796" s="1"/>
      <c r="C796" s="1"/>
      <c r="D796" s="1"/>
      <c r="E796" s="1"/>
      <c r="F796" s="1"/>
      <c r="G796" s="1"/>
      <c r="H796" s="1"/>
      <c r="I796" s="1"/>
      <c r="J796" s="1"/>
      <c r="K796" s="1"/>
      <c r="L796" s="1"/>
      <c r="M796" s="1"/>
      <c r="N796" s="1"/>
      <c r="O796" s="1"/>
    </row>
    <row r="797" spans="1:15" ht="9.75" customHeight="1">
      <c r="A797" s="1"/>
      <c r="B797" s="1"/>
      <c r="C797" s="1"/>
      <c r="D797" s="1"/>
      <c r="E797" s="1"/>
      <c r="F797" s="1"/>
      <c r="G797" s="1"/>
      <c r="H797" s="1"/>
      <c r="I797" s="1"/>
      <c r="J797" s="1"/>
      <c r="K797" s="1"/>
      <c r="L797" s="1"/>
      <c r="M797" s="1"/>
      <c r="N797" s="1"/>
      <c r="O797" s="1"/>
    </row>
    <row r="798" spans="1:15" ht="9.75" customHeight="1">
      <c r="A798" s="1"/>
      <c r="B798" s="1"/>
      <c r="C798" s="1"/>
      <c r="D798" s="1"/>
      <c r="E798" s="1"/>
      <c r="F798" s="1"/>
      <c r="G798" s="1"/>
      <c r="H798" s="1"/>
      <c r="I798" s="1"/>
      <c r="J798" s="1"/>
      <c r="K798" s="1"/>
      <c r="L798" s="1"/>
      <c r="M798" s="1"/>
      <c r="N798" s="1"/>
      <c r="O798" s="1"/>
    </row>
    <row r="799" spans="1:15" ht="9.75" customHeight="1">
      <c r="A799" s="1"/>
      <c r="B799" s="1"/>
      <c r="C799" s="1"/>
      <c r="D799" s="1"/>
      <c r="E799" s="1"/>
      <c r="F799" s="1"/>
      <c r="G799" s="1"/>
      <c r="H799" s="1"/>
      <c r="I799" s="1"/>
      <c r="J799" s="1"/>
      <c r="K799" s="1"/>
      <c r="L799" s="1"/>
      <c r="M799" s="1"/>
      <c r="N799" s="1"/>
      <c r="O799" s="1"/>
    </row>
    <row r="800" spans="1:15" ht="9.75" customHeight="1">
      <c r="A800" s="1"/>
      <c r="B800" s="1"/>
      <c r="C800" s="1"/>
      <c r="D800" s="1"/>
      <c r="E800" s="1"/>
      <c r="F800" s="1"/>
      <c r="G800" s="1"/>
      <c r="H800" s="1"/>
      <c r="I800" s="1"/>
      <c r="J800" s="1"/>
      <c r="K800" s="1"/>
      <c r="L800" s="1"/>
      <c r="M800" s="1"/>
      <c r="N800" s="1"/>
      <c r="O800" s="1"/>
    </row>
    <row r="801" spans="1:15" ht="9.75" customHeight="1">
      <c r="A801" s="1"/>
      <c r="B801" s="1"/>
      <c r="C801" s="1"/>
      <c r="D801" s="1"/>
      <c r="E801" s="1"/>
      <c r="F801" s="1"/>
      <c r="G801" s="1"/>
      <c r="H801" s="1"/>
      <c r="I801" s="1"/>
      <c r="J801" s="1"/>
      <c r="K801" s="1"/>
      <c r="L801" s="1"/>
      <c r="M801" s="1"/>
      <c r="N801" s="1"/>
      <c r="O801" s="1"/>
    </row>
    <row r="802" spans="1:15" ht="9.75" customHeight="1">
      <c r="A802" s="1"/>
      <c r="B802" s="1"/>
      <c r="C802" s="1"/>
      <c r="D802" s="1"/>
      <c r="E802" s="1"/>
      <c r="F802" s="1"/>
      <c r="G802" s="1"/>
      <c r="H802" s="1"/>
      <c r="I802" s="1"/>
      <c r="J802" s="1"/>
      <c r="K802" s="1"/>
      <c r="L802" s="1"/>
      <c r="M802" s="1"/>
      <c r="N802" s="1"/>
      <c r="O802" s="1"/>
    </row>
    <row r="803" spans="1:15" ht="9.75" customHeight="1">
      <c r="A803" s="1"/>
      <c r="B803" s="1"/>
      <c r="C803" s="1"/>
      <c r="D803" s="1"/>
      <c r="E803" s="1"/>
      <c r="F803" s="1"/>
      <c r="G803" s="1"/>
      <c r="H803" s="1"/>
      <c r="I803" s="1"/>
      <c r="J803" s="1"/>
      <c r="K803" s="1"/>
      <c r="L803" s="1"/>
      <c r="M803" s="1"/>
      <c r="N803" s="1"/>
      <c r="O803" s="1"/>
    </row>
    <row r="804" spans="1:15" ht="9.75" customHeight="1">
      <c r="A804" s="1"/>
      <c r="B804" s="1"/>
      <c r="C804" s="1"/>
      <c r="D804" s="1"/>
      <c r="E804" s="1"/>
      <c r="F804" s="1"/>
      <c r="G804" s="1"/>
      <c r="H804" s="1"/>
      <c r="I804" s="1"/>
      <c r="J804" s="1"/>
      <c r="K804" s="1"/>
      <c r="L804" s="1"/>
      <c r="M804" s="1"/>
      <c r="N804" s="1"/>
      <c r="O804" s="1"/>
    </row>
    <row r="805" spans="1:15" ht="9.75" customHeight="1">
      <c r="A805" s="1"/>
      <c r="B805" s="1"/>
      <c r="C805" s="1"/>
      <c r="D805" s="1"/>
      <c r="E805" s="1"/>
      <c r="F805" s="1"/>
      <c r="G805" s="1"/>
      <c r="H805" s="1"/>
      <c r="I805" s="1"/>
      <c r="J805" s="1"/>
      <c r="K805" s="1"/>
      <c r="L805" s="1"/>
      <c r="M805" s="1"/>
      <c r="N805" s="1"/>
      <c r="O805" s="1"/>
    </row>
    <row r="806" spans="1:15" ht="9.75" customHeight="1">
      <c r="A806" s="1"/>
      <c r="B806" s="1"/>
      <c r="C806" s="1"/>
      <c r="D806" s="1"/>
      <c r="E806" s="1"/>
      <c r="F806" s="1"/>
      <c r="G806" s="1"/>
      <c r="H806" s="1"/>
      <c r="I806" s="1"/>
      <c r="J806" s="1"/>
      <c r="K806" s="1"/>
      <c r="L806" s="1"/>
      <c r="M806" s="1"/>
      <c r="N806" s="1"/>
      <c r="O806" s="1"/>
    </row>
    <row r="807" spans="1:15" ht="9.75" customHeight="1">
      <c r="A807" s="1"/>
      <c r="B807" s="1"/>
      <c r="C807" s="1"/>
      <c r="D807" s="1"/>
      <c r="E807" s="1"/>
      <c r="F807" s="1"/>
      <c r="G807" s="1"/>
      <c r="H807" s="1"/>
      <c r="I807" s="1"/>
      <c r="J807" s="1"/>
      <c r="K807" s="1"/>
      <c r="L807" s="1"/>
      <c r="M807" s="1"/>
      <c r="N807" s="1"/>
      <c r="O807" s="1"/>
    </row>
    <row r="808" spans="1:15" ht="9.75" customHeight="1">
      <c r="A808" s="1"/>
      <c r="B808" s="1"/>
      <c r="C808" s="1"/>
      <c r="D808" s="1"/>
      <c r="E808" s="1"/>
      <c r="F808" s="1"/>
      <c r="G808" s="1"/>
      <c r="H808" s="1"/>
      <c r="I808" s="1"/>
      <c r="J808" s="1"/>
      <c r="K808" s="1"/>
      <c r="L808" s="1"/>
      <c r="M808" s="1"/>
      <c r="N808" s="1"/>
      <c r="O808" s="1"/>
    </row>
    <row r="809" spans="1:15" ht="9.75" customHeight="1">
      <c r="A809" s="1"/>
      <c r="B809" s="1"/>
      <c r="C809" s="1"/>
      <c r="D809" s="1"/>
      <c r="E809" s="1"/>
      <c r="F809" s="1"/>
      <c r="G809" s="1"/>
      <c r="H809" s="1"/>
      <c r="I809" s="1"/>
      <c r="J809" s="1"/>
      <c r="K809" s="1"/>
      <c r="L809" s="1"/>
      <c r="M809" s="1"/>
      <c r="N809" s="1"/>
      <c r="O809" s="1"/>
    </row>
    <row r="810" spans="1:15" ht="9.75" customHeight="1">
      <c r="A810" s="1"/>
      <c r="B810" s="1"/>
      <c r="C810" s="1"/>
      <c r="D810" s="1"/>
      <c r="E810" s="1"/>
      <c r="F810" s="1"/>
      <c r="G810" s="1"/>
      <c r="H810" s="1"/>
      <c r="I810" s="1"/>
      <c r="J810" s="1"/>
      <c r="K810" s="1"/>
      <c r="L810" s="1"/>
      <c r="M810" s="1"/>
      <c r="N810" s="1"/>
      <c r="O810" s="1"/>
    </row>
    <row r="811" spans="1:15" ht="9.75" customHeight="1">
      <c r="A811" s="1"/>
      <c r="B811" s="1"/>
      <c r="C811" s="1"/>
      <c r="D811" s="1"/>
      <c r="E811" s="1"/>
      <c r="F811" s="1"/>
      <c r="G811" s="1"/>
      <c r="H811" s="1"/>
      <c r="I811" s="1"/>
      <c r="J811" s="1"/>
      <c r="K811" s="1"/>
      <c r="L811" s="1"/>
      <c r="M811" s="1"/>
      <c r="N811" s="1"/>
      <c r="O811" s="1"/>
    </row>
    <row r="812" spans="1:15" ht="9.75" customHeight="1">
      <c r="A812" s="1"/>
      <c r="B812" s="1"/>
      <c r="C812" s="1"/>
      <c r="D812" s="1"/>
      <c r="E812" s="1"/>
      <c r="F812" s="1"/>
      <c r="G812" s="1"/>
      <c r="H812" s="1"/>
      <c r="I812" s="1"/>
      <c r="J812" s="1"/>
      <c r="K812" s="1"/>
      <c r="L812" s="1"/>
      <c r="M812" s="1"/>
      <c r="N812" s="1"/>
      <c r="O812" s="1"/>
    </row>
    <row r="813" spans="1:15" ht="9.75" customHeight="1">
      <c r="A813" s="1"/>
      <c r="B813" s="1"/>
      <c r="C813" s="1"/>
      <c r="D813" s="1"/>
      <c r="E813" s="1"/>
      <c r="F813" s="1"/>
      <c r="G813" s="1"/>
      <c r="H813" s="1"/>
      <c r="I813" s="1"/>
      <c r="J813" s="1"/>
      <c r="K813" s="1"/>
      <c r="L813" s="1"/>
      <c r="M813" s="1"/>
      <c r="N813" s="1"/>
      <c r="O813" s="1"/>
    </row>
    <row r="814" spans="1:15" ht="9.75" customHeight="1">
      <c r="A814" s="1"/>
      <c r="B814" s="1"/>
      <c r="C814" s="1"/>
      <c r="D814" s="1"/>
      <c r="E814" s="1"/>
      <c r="F814" s="1"/>
      <c r="G814" s="1"/>
      <c r="H814" s="1"/>
      <c r="I814" s="1"/>
      <c r="J814" s="1"/>
      <c r="K814" s="1"/>
      <c r="L814" s="1"/>
      <c r="M814" s="1"/>
      <c r="N814" s="1"/>
      <c r="O814" s="1"/>
    </row>
    <row r="815" spans="1:15" ht="9.75" customHeight="1">
      <c r="A815" s="1"/>
      <c r="B815" s="1"/>
      <c r="C815" s="1"/>
      <c r="D815" s="1"/>
      <c r="E815" s="1"/>
      <c r="F815" s="1"/>
      <c r="G815" s="1"/>
      <c r="H815" s="1"/>
      <c r="I815" s="1"/>
      <c r="J815" s="1"/>
      <c r="K815" s="1"/>
      <c r="L815" s="1"/>
      <c r="M815" s="1"/>
      <c r="N815" s="1"/>
      <c r="O815" s="1"/>
    </row>
    <row r="816" spans="1:15" ht="9.75" customHeight="1">
      <c r="A816" s="1"/>
      <c r="B816" s="1"/>
      <c r="C816" s="1"/>
      <c r="D816" s="1"/>
      <c r="E816" s="1"/>
      <c r="F816" s="1"/>
      <c r="G816" s="1"/>
      <c r="H816" s="1"/>
      <c r="I816" s="1"/>
      <c r="J816" s="1"/>
      <c r="K816" s="1"/>
      <c r="L816" s="1"/>
      <c r="M816" s="1"/>
      <c r="N816" s="1"/>
      <c r="O816" s="1"/>
    </row>
    <row r="817" spans="1:15" ht="9.75" customHeight="1">
      <c r="A817" s="1"/>
      <c r="B817" s="1"/>
      <c r="C817" s="1"/>
      <c r="D817" s="1"/>
      <c r="E817" s="1"/>
      <c r="F817" s="1"/>
      <c r="G817" s="1"/>
      <c r="H817" s="1"/>
      <c r="I817" s="1"/>
      <c r="J817" s="1"/>
      <c r="K817" s="1"/>
      <c r="L817" s="1"/>
      <c r="M817" s="1"/>
      <c r="N817" s="1"/>
      <c r="O817" s="1"/>
    </row>
    <row r="818" spans="1:15" ht="9.75" customHeight="1">
      <c r="A818" s="1"/>
      <c r="B818" s="1"/>
      <c r="C818" s="1"/>
      <c r="D818" s="1"/>
      <c r="E818" s="1"/>
      <c r="F818" s="1"/>
      <c r="G818" s="1"/>
      <c r="H818" s="1"/>
      <c r="I818" s="1"/>
      <c r="J818" s="1"/>
      <c r="K818" s="1"/>
      <c r="L818" s="1"/>
      <c r="M818" s="1"/>
      <c r="N818" s="1"/>
      <c r="O818" s="1"/>
    </row>
    <row r="819" spans="1:15" ht="9.75" customHeight="1">
      <c r="A819" s="1"/>
      <c r="B819" s="1"/>
      <c r="C819" s="1"/>
      <c r="D819" s="1"/>
      <c r="E819" s="1"/>
      <c r="F819" s="1"/>
      <c r="G819" s="1"/>
      <c r="H819" s="1"/>
      <c r="I819" s="1"/>
      <c r="J819" s="1"/>
      <c r="K819" s="1"/>
      <c r="L819" s="1"/>
      <c r="M819" s="1"/>
      <c r="N819" s="1"/>
      <c r="O819" s="1"/>
    </row>
    <row r="820" spans="1:15" ht="9.75" customHeight="1">
      <c r="A820" s="1"/>
      <c r="B820" s="1"/>
      <c r="C820" s="1"/>
      <c r="D820" s="1"/>
      <c r="E820" s="1"/>
      <c r="F820" s="1"/>
      <c r="G820" s="1"/>
      <c r="H820" s="1"/>
      <c r="I820" s="1"/>
      <c r="J820" s="1"/>
      <c r="K820" s="1"/>
      <c r="L820" s="1"/>
      <c r="M820" s="1"/>
      <c r="N820" s="1"/>
      <c r="O820" s="1"/>
    </row>
    <row r="821" spans="1:15" ht="9.75" customHeight="1">
      <c r="A821" s="1"/>
      <c r="B821" s="1"/>
      <c r="C821" s="1"/>
      <c r="D821" s="1"/>
      <c r="E821" s="1"/>
      <c r="F821" s="1"/>
      <c r="G821" s="1"/>
      <c r="H821" s="1"/>
      <c r="I821" s="1"/>
      <c r="J821" s="1"/>
      <c r="K821" s="1"/>
      <c r="L821" s="1"/>
      <c r="M821" s="1"/>
      <c r="N821" s="1"/>
      <c r="O821" s="1"/>
    </row>
    <row r="822" spans="1:15" ht="9.75" customHeight="1">
      <c r="A822" s="1"/>
      <c r="B822" s="1"/>
      <c r="C822" s="1"/>
      <c r="D822" s="1"/>
      <c r="E822" s="1"/>
      <c r="F822" s="1"/>
      <c r="G822" s="1"/>
      <c r="H822" s="1"/>
      <c r="I822" s="1"/>
      <c r="J822" s="1"/>
      <c r="K822" s="1"/>
      <c r="L822" s="1"/>
      <c r="M822" s="1"/>
      <c r="N822" s="1"/>
      <c r="O822" s="1"/>
    </row>
    <row r="823" spans="1:15" ht="9.75" customHeight="1">
      <c r="A823" s="1"/>
      <c r="B823" s="1"/>
      <c r="C823" s="1"/>
      <c r="D823" s="1"/>
      <c r="E823" s="1"/>
      <c r="F823" s="1"/>
      <c r="G823" s="1"/>
      <c r="H823" s="1"/>
      <c r="I823" s="1"/>
      <c r="J823" s="1"/>
      <c r="K823" s="1"/>
      <c r="L823" s="1"/>
      <c r="M823" s="1"/>
      <c r="N823" s="1"/>
      <c r="O823" s="1"/>
    </row>
    <row r="824" spans="1:15" ht="9.75" customHeight="1">
      <c r="A824" s="1"/>
      <c r="B824" s="1"/>
      <c r="C824" s="1"/>
      <c r="D824" s="1"/>
      <c r="E824" s="1"/>
      <c r="F824" s="1"/>
      <c r="G824" s="1"/>
      <c r="H824" s="1"/>
      <c r="I824" s="1"/>
      <c r="J824" s="1"/>
      <c r="K824" s="1"/>
      <c r="L824" s="1"/>
      <c r="M824" s="1"/>
      <c r="N824" s="1"/>
      <c r="O824" s="1"/>
    </row>
    <row r="825" spans="1:15" ht="9.75" customHeight="1">
      <c r="A825" s="1"/>
      <c r="B825" s="1"/>
      <c r="C825" s="1"/>
      <c r="D825" s="1"/>
      <c r="E825" s="1"/>
      <c r="F825" s="1"/>
      <c r="G825" s="1"/>
      <c r="H825" s="1"/>
      <c r="I825" s="1"/>
      <c r="J825" s="1"/>
      <c r="K825" s="1"/>
      <c r="L825" s="1"/>
      <c r="M825" s="1"/>
      <c r="N825" s="1"/>
      <c r="O825" s="1"/>
    </row>
    <row r="826" spans="1:15" ht="9.75" customHeight="1">
      <c r="A826" s="1"/>
      <c r="B826" s="1"/>
      <c r="C826" s="1"/>
      <c r="D826" s="1"/>
      <c r="E826" s="1"/>
      <c r="F826" s="1"/>
      <c r="G826" s="1"/>
      <c r="H826" s="1"/>
      <c r="I826" s="1"/>
      <c r="J826" s="1"/>
      <c r="K826" s="1"/>
      <c r="L826" s="1"/>
      <c r="M826" s="1"/>
      <c r="N826" s="1"/>
      <c r="O826" s="1"/>
    </row>
    <row r="827" spans="1:15" ht="9.75" customHeight="1">
      <c r="A827" s="1"/>
      <c r="B827" s="1"/>
      <c r="C827" s="1"/>
      <c r="D827" s="1"/>
      <c r="E827" s="1"/>
      <c r="F827" s="1"/>
      <c r="G827" s="1"/>
      <c r="H827" s="1"/>
      <c r="I827" s="1"/>
      <c r="J827" s="1"/>
      <c r="K827" s="1"/>
      <c r="L827" s="1"/>
      <c r="M827" s="1"/>
      <c r="N827" s="1"/>
      <c r="O827" s="1"/>
    </row>
    <row r="828" spans="1:15" ht="9.75" customHeight="1">
      <c r="A828" s="1"/>
      <c r="B828" s="1"/>
      <c r="C828" s="1"/>
      <c r="D828" s="1"/>
      <c r="E828" s="1"/>
      <c r="F828" s="1"/>
      <c r="G828" s="1"/>
      <c r="H828" s="1"/>
      <c r="I828" s="1"/>
      <c r="J828" s="1"/>
      <c r="K828" s="1"/>
      <c r="L828" s="1"/>
      <c r="M828" s="1"/>
      <c r="N828" s="1"/>
      <c r="O828" s="1"/>
    </row>
    <row r="829" spans="1:15" ht="9.75" customHeight="1">
      <c r="A829" s="1"/>
      <c r="B829" s="1"/>
      <c r="C829" s="1"/>
      <c r="D829" s="1"/>
      <c r="E829" s="1"/>
      <c r="F829" s="1"/>
      <c r="G829" s="1"/>
      <c r="H829" s="1"/>
      <c r="I829" s="1"/>
      <c r="J829" s="1"/>
      <c r="K829" s="1"/>
      <c r="L829" s="1"/>
      <c r="M829" s="1"/>
      <c r="N829" s="1"/>
      <c r="O829" s="1"/>
    </row>
    <row r="830" spans="1:15" ht="9.75" customHeight="1">
      <c r="A830" s="1"/>
      <c r="B830" s="1"/>
      <c r="C830" s="1"/>
      <c r="D830" s="1"/>
      <c r="E830" s="1"/>
      <c r="F830" s="1"/>
      <c r="G830" s="1"/>
      <c r="H830" s="1"/>
      <c r="I830" s="1"/>
      <c r="J830" s="1"/>
      <c r="K830" s="1"/>
      <c r="L830" s="1"/>
      <c r="M830" s="1"/>
      <c r="N830" s="1"/>
      <c r="O830" s="1"/>
    </row>
    <row r="831" spans="1:15" ht="9.75" customHeight="1">
      <c r="A831" s="1"/>
      <c r="B831" s="1"/>
      <c r="C831" s="1"/>
      <c r="D831" s="1"/>
      <c r="E831" s="1"/>
      <c r="F831" s="1"/>
      <c r="G831" s="1"/>
      <c r="H831" s="1"/>
      <c r="I831" s="1"/>
      <c r="J831" s="1"/>
      <c r="K831" s="1"/>
      <c r="L831" s="1"/>
      <c r="M831" s="1"/>
      <c r="N831" s="1"/>
      <c r="O831" s="1"/>
    </row>
    <row r="832" spans="1:15" ht="9.75" customHeight="1">
      <c r="A832" s="1"/>
      <c r="B832" s="1"/>
      <c r="C832" s="1"/>
      <c r="D832" s="1"/>
      <c r="E832" s="1"/>
      <c r="F832" s="1"/>
      <c r="G832" s="1"/>
      <c r="H832" s="1"/>
      <c r="I832" s="1"/>
      <c r="J832" s="1"/>
      <c r="K832" s="1"/>
      <c r="L832" s="1"/>
      <c r="M832" s="1"/>
      <c r="N832" s="1"/>
      <c r="O832" s="1"/>
    </row>
    <row r="833" spans="1:15" ht="9.75" customHeight="1">
      <c r="A833" s="1"/>
      <c r="B833" s="1"/>
      <c r="C833" s="1"/>
      <c r="D833" s="1"/>
      <c r="E833" s="1"/>
      <c r="F833" s="1"/>
      <c r="G833" s="1"/>
      <c r="H833" s="1"/>
      <c r="I833" s="1"/>
      <c r="J833" s="1"/>
      <c r="K833" s="1"/>
      <c r="L833" s="1"/>
      <c r="M833" s="1"/>
      <c r="N833" s="1"/>
      <c r="O833" s="1"/>
    </row>
    <row r="834" spans="1:15" ht="9.75" customHeight="1">
      <c r="A834" s="1"/>
      <c r="B834" s="1"/>
      <c r="C834" s="1"/>
      <c r="D834" s="1"/>
      <c r="E834" s="1"/>
      <c r="F834" s="1"/>
      <c r="G834" s="1"/>
      <c r="H834" s="1"/>
      <c r="I834" s="1"/>
      <c r="J834" s="1"/>
      <c r="K834" s="1"/>
      <c r="L834" s="1"/>
      <c r="M834" s="1"/>
      <c r="N834" s="1"/>
      <c r="O834" s="1"/>
    </row>
    <row r="835" spans="1:15" ht="9.75" customHeight="1">
      <c r="A835" s="1"/>
      <c r="B835" s="1"/>
      <c r="C835" s="1"/>
      <c r="D835" s="1"/>
      <c r="E835" s="1"/>
      <c r="F835" s="1"/>
      <c r="G835" s="1"/>
      <c r="H835" s="1"/>
      <c r="I835" s="1"/>
      <c r="J835" s="1"/>
      <c r="K835" s="1"/>
      <c r="L835" s="1"/>
      <c r="M835" s="1"/>
      <c r="N835" s="1"/>
      <c r="O835" s="1"/>
    </row>
    <row r="836" spans="1:15" ht="9.75" customHeight="1">
      <c r="A836" s="1"/>
      <c r="B836" s="1"/>
      <c r="C836" s="1"/>
      <c r="D836" s="1"/>
      <c r="E836" s="1"/>
      <c r="F836" s="1"/>
      <c r="G836" s="1"/>
      <c r="H836" s="1"/>
      <c r="I836" s="1"/>
      <c r="J836" s="1"/>
      <c r="K836" s="1"/>
      <c r="L836" s="1"/>
      <c r="M836" s="1"/>
      <c r="N836" s="1"/>
      <c r="O836" s="1"/>
    </row>
    <row r="837" spans="1:15" ht="9.75" customHeight="1">
      <c r="A837" s="1"/>
      <c r="B837" s="1"/>
      <c r="C837" s="1"/>
      <c r="D837" s="1"/>
      <c r="E837" s="1"/>
      <c r="F837" s="1"/>
      <c r="G837" s="1"/>
      <c r="H837" s="1"/>
      <c r="I837" s="1"/>
      <c r="J837" s="1"/>
      <c r="K837" s="1"/>
      <c r="L837" s="1"/>
      <c r="M837" s="1"/>
      <c r="N837" s="1"/>
      <c r="O837" s="1"/>
    </row>
    <row r="838" spans="1:15" ht="9.75" customHeight="1">
      <c r="A838" s="1"/>
      <c r="B838" s="1"/>
      <c r="C838" s="1"/>
      <c r="D838" s="1"/>
      <c r="E838" s="1"/>
      <c r="F838" s="1"/>
      <c r="G838" s="1"/>
      <c r="H838" s="1"/>
      <c r="I838" s="1"/>
      <c r="J838" s="1"/>
      <c r="K838" s="1"/>
      <c r="L838" s="1"/>
      <c r="M838" s="1"/>
      <c r="N838" s="1"/>
      <c r="O838" s="1"/>
    </row>
    <row r="839" spans="1:15" ht="9.75" customHeight="1">
      <c r="A839" s="1"/>
      <c r="B839" s="1"/>
      <c r="C839" s="1"/>
      <c r="D839" s="1"/>
      <c r="E839" s="1"/>
      <c r="F839" s="1"/>
      <c r="G839" s="1"/>
      <c r="H839" s="1"/>
      <c r="I839" s="1"/>
      <c r="J839" s="1"/>
      <c r="K839" s="1"/>
      <c r="L839" s="1"/>
      <c r="M839" s="1"/>
      <c r="N839" s="1"/>
      <c r="O839" s="1"/>
    </row>
    <row r="840" spans="1:15" ht="9.75" customHeight="1">
      <c r="A840" s="1"/>
      <c r="B840" s="1"/>
      <c r="C840" s="1"/>
      <c r="D840" s="1"/>
      <c r="E840" s="1"/>
      <c r="F840" s="1"/>
      <c r="G840" s="1"/>
      <c r="H840" s="1"/>
      <c r="I840" s="1"/>
      <c r="J840" s="1"/>
      <c r="K840" s="1"/>
      <c r="L840" s="1"/>
      <c r="M840" s="1"/>
      <c r="N840" s="1"/>
      <c r="O840" s="1"/>
    </row>
    <row r="841" spans="1:15" ht="9.75" customHeight="1">
      <c r="A841" s="1"/>
      <c r="B841" s="1"/>
      <c r="C841" s="1"/>
      <c r="D841" s="1"/>
      <c r="E841" s="1"/>
      <c r="F841" s="1"/>
      <c r="G841" s="1"/>
      <c r="H841" s="1"/>
      <c r="I841" s="1"/>
      <c r="J841" s="1"/>
      <c r="K841" s="1"/>
      <c r="L841" s="1"/>
      <c r="M841" s="1"/>
      <c r="N841" s="1"/>
      <c r="O841" s="1"/>
    </row>
    <row r="842" spans="1:15" ht="9.75" customHeight="1">
      <c r="A842" s="1"/>
      <c r="B842" s="1"/>
      <c r="C842" s="1"/>
      <c r="D842" s="1"/>
      <c r="E842" s="1"/>
      <c r="F842" s="1"/>
      <c r="G842" s="1"/>
      <c r="H842" s="1"/>
      <c r="I842" s="1"/>
      <c r="J842" s="1"/>
      <c r="K842" s="1"/>
      <c r="L842" s="1"/>
      <c r="M842" s="1"/>
      <c r="N842" s="1"/>
      <c r="O842" s="1"/>
    </row>
    <row r="843" spans="1:15" ht="9.75" customHeight="1">
      <c r="A843" s="1"/>
      <c r="B843" s="1"/>
      <c r="C843" s="1"/>
      <c r="D843" s="1"/>
      <c r="E843" s="1"/>
      <c r="F843" s="1"/>
      <c r="G843" s="1"/>
      <c r="H843" s="1"/>
      <c r="I843" s="1"/>
      <c r="J843" s="1"/>
      <c r="K843" s="1"/>
      <c r="L843" s="1"/>
      <c r="M843" s="1"/>
      <c r="N843" s="1"/>
      <c r="O843" s="1"/>
    </row>
    <row r="844" spans="1:15" ht="9.75" customHeight="1">
      <c r="A844" s="1"/>
      <c r="B844" s="1"/>
      <c r="C844" s="1"/>
      <c r="D844" s="1"/>
      <c r="E844" s="1"/>
      <c r="F844" s="1"/>
      <c r="G844" s="1"/>
      <c r="H844" s="1"/>
      <c r="I844" s="1"/>
      <c r="J844" s="1"/>
      <c r="K844" s="1"/>
      <c r="L844" s="1"/>
      <c r="M844" s="1"/>
      <c r="N844" s="1"/>
      <c r="O844" s="1"/>
    </row>
    <row r="845" spans="1:15" ht="9.75" customHeight="1">
      <c r="A845" s="1"/>
      <c r="B845" s="1"/>
      <c r="C845" s="1"/>
      <c r="D845" s="1"/>
      <c r="E845" s="1"/>
      <c r="F845" s="1"/>
      <c r="G845" s="1"/>
      <c r="H845" s="1"/>
      <c r="I845" s="1"/>
      <c r="J845" s="1"/>
      <c r="K845" s="1"/>
      <c r="L845" s="1"/>
      <c r="M845" s="1"/>
      <c r="N845" s="1"/>
      <c r="O845" s="1"/>
    </row>
    <row r="846" spans="1:15" ht="9.75" customHeight="1">
      <c r="A846" s="1"/>
      <c r="B846" s="1"/>
      <c r="C846" s="1"/>
      <c r="D846" s="1"/>
      <c r="E846" s="1"/>
      <c r="F846" s="1"/>
      <c r="G846" s="1"/>
      <c r="H846" s="1"/>
      <c r="I846" s="1"/>
      <c r="J846" s="1"/>
      <c r="K846" s="1"/>
      <c r="L846" s="1"/>
      <c r="M846" s="1"/>
      <c r="N846" s="1"/>
      <c r="O846" s="1"/>
    </row>
    <row r="847" spans="1:15" ht="9.75" customHeight="1">
      <c r="A847" s="1"/>
      <c r="B847" s="1"/>
      <c r="C847" s="1"/>
      <c r="D847" s="1"/>
      <c r="E847" s="1"/>
      <c r="F847" s="1"/>
      <c r="G847" s="1"/>
      <c r="H847" s="1"/>
      <c r="I847" s="1"/>
      <c r="J847" s="1"/>
      <c r="K847" s="1"/>
      <c r="L847" s="1"/>
      <c r="M847" s="1"/>
      <c r="N847" s="1"/>
      <c r="O847" s="1"/>
    </row>
    <row r="848" spans="1:15" ht="9.75" customHeight="1">
      <c r="A848" s="1"/>
      <c r="B848" s="1"/>
      <c r="C848" s="1"/>
      <c r="D848" s="1"/>
      <c r="E848" s="1"/>
      <c r="F848" s="1"/>
      <c r="G848" s="1"/>
      <c r="H848" s="1"/>
      <c r="I848" s="1"/>
      <c r="J848" s="1"/>
      <c r="K848" s="1"/>
      <c r="L848" s="1"/>
      <c r="M848" s="1"/>
      <c r="N848" s="1"/>
      <c r="O848" s="1"/>
    </row>
    <row r="849" spans="1:15" ht="9.75" customHeight="1">
      <c r="A849" s="1"/>
      <c r="B849" s="1"/>
      <c r="C849" s="1"/>
      <c r="D849" s="1"/>
      <c r="E849" s="1"/>
      <c r="F849" s="1"/>
      <c r="G849" s="1"/>
      <c r="H849" s="1"/>
      <c r="I849" s="1"/>
      <c r="J849" s="1"/>
      <c r="K849" s="1"/>
      <c r="L849" s="1"/>
      <c r="M849" s="1"/>
      <c r="N849" s="1"/>
      <c r="O849" s="1"/>
    </row>
    <row r="850" spans="1:15" ht="9.75" customHeight="1">
      <c r="A850" s="1"/>
      <c r="B850" s="1"/>
      <c r="C850" s="1"/>
      <c r="D850" s="1"/>
      <c r="E850" s="1"/>
      <c r="F850" s="1"/>
      <c r="G850" s="1"/>
      <c r="H850" s="1"/>
      <c r="I850" s="1"/>
      <c r="J850" s="1"/>
      <c r="K850" s="1"/>
      <c r="L850" s="1"/>
      <c r="M850" s="1"/>
      <c r="N850" s="1"/>
      <c r="O850" s="1"/>
    </row>
    <row r="851" spans="1:15" ht="9.75" customHeight="1">
      <c r="A851" s="1"/>
      <c r="B851" s="1"/>
      <c r="C851" s="1"/>
      <c r="D851" s="1"/>
      <c r="E851" s="1"/>
      <c r="F851" s="1"/>
      <c r="G851" s="1"/>
      <c r="H851" s="1"/>
      <c r="I851" s="1"/>
      <c r="J851" s="1"/>
      <c r="K851" s="1"/>
      <c r="L851" s="1"/>
      <c r="M851" s="1"/>
      <c r="N851" s="1"/>
      <c r="O851" s="1"/>
    </row>
    <row r="852" spans="1:15" ht="9.75" customHeight="1">
      <c r="A852" s="1"/>
      <c r="B852" s="1"/>
      <c r="C852" s="1"/>
      <c r="D852" s="1"/>
      <c r="E852" s="1"/>
      <c r="F852" s="1"/>
      <c r="G852" s="1"/>
      <c r="H852" s="1"/>
      <c r="I852" s="1"/>
      <c r="J852" s="1"/>
      <c r="K852" s="1"/>
      <c r="L852" s="1"/>
      <c r="M852" s="1"/>
      <c r="N852" s="1"/>
      <c r="O852" s="1"/>
    </row>
    <row r="853" spans="1:15" ht="9.75" customHeight="1">
      <c r="A853" s="1"/>
      <c r="B853" s="1"/>
      <c r="C853" s="1"/>
      <c r="D853" s="1"/>
      <c r="E853" s="1"/>
      <c r="F853" s="1"/>
      <c r="G853" s="1"/>
      <c r="H853" s="1"/>
      <c r="I853" s="1"/>
      <c r="J853" s="1"/>
      <c r="K853" s="1"/>
      <c r="L853" s="1"/>
      <c r="M853" s="1"/>
      <c r="N853" s="1"/>
      <c r="O853" s="1"/>
    </row>
    <row r="854" spans="1:15" ht="9.75" customHeight="1">
      <c r="A854" s="1"/>
      <c r="B854" s="1"/>
      <c r="C854" s="1"/>
      <c r="D854" s="1"/>
      <c r="E854" s="1"/>
      <c r="F854" s="1"/>
      <c r="G854" s="1"/>
      <c r="H854" s="1"/>
      <c r="I854" s="1"/>
      <c r="J854" s="1"/>
      <c r="K854" s="1"/>
      <c r="L854" s="1"/>
      <c r="M854" s="1"/>
      <c r="N854" s="1"/>
      <c r="O854" s="1"/>
    </row>
    <row r="855" spans="1:15" ht="9.75" customHeight="1">
      <c r="A855" s="1"/>
      <c r="B855" s="1"/>
      <c r="C855" s="1"/>
      <c r="D855" s="1"/>
      <c r="E855" s="1"/>
      <c r="F855" s="1"/>
      <c r="G855" s="1"/>
      <c r="H855" s="1"/>
      <c r="I855" s="1"/>
      <c r="J855" s="1"/>
      <c r="K855" s="1"/>
      <c r="L855" s="1"/>
      <c r="M855" s="1"/>
      <c r="N855" s="1"/>
      <c r="O855" s="1"/>
    </row>
    <row r="856" spans="1:15" ht="9.75" customHeight="1">
      <c r="A856" s="1"/>
      <c r="B856" s="1"/>
      <c r="C856" s="1"/>
      <c r="D856" s="1"/>
      <c r="E856" s="1"/>
      <c r="F856" s="1"/>
      <c r="G856" s="1"/>
      <c r="H856" s="1"/>
      <c r="I856" s="1"/>
      <c r="J856" s="1"/>
      <c r="K856" s="1"/>
      <c r="L856" s="1"/>
      <c r="M856" s="1"/>
      <c r="N856" s="1"/>
      <c r="O856" s="1"/>
    </row>
    <row r="857" spans="1:15" ht="9.75" customHeight="1">
      <c r="A857" s="1"/>
      <c r="B857" s="1"/>
      <c r="C857" s="1"/>
      <c r="D857" s="1"/>
      <c r="E857" s="1"/>
      <c r="F857" s="1"/>
      <c r="G857" s="1"/>
      <c r="H857" s="1"/>
      <c r="I857" s="1"/>
      <c r="J857" s="1"/>
      <c r="K857" s="1"/>
      <c r="L857" s="1"/>
      <c r="M857" s="1"/>
      <c r="N857" s="1"/>
      <c r="O857" s="1"/>
    </row>
    <row r="858" spans="1:15" ht="9.75" customHeight="1">
      <c r="A858" s="1"/>
      <c r="B858" s="1"/>
      <c r="C858" s="1"/>
      <c r="D858" s="1"/>
      <c r="E858" s="1"/>
      <c r="F858" s="1"/>
      <c r="G858" s="1"/>
      <c r="H858" s="1"/>
      <c r="I858" s="1"/>
      <c r="J858" s="1"/>
      <c r="K858" s="1"/>
      <c r="L858" s="1"/>
      <c r="M858" s="1"/>
      <c r="N858" s="1"/>
      <c r="O858" s="1"/>
    </row>
    <row r="859" spans="1:15" ht="9.75" customHeight="1">
      <c r="A859" s="1"/>
      <c r="B859" s="1"/>
      <c r="C859" s="1"/>
      <c r="D859" s="1"/>
      <c r="E859" s="1"/>
      <c r="F859" s="1"/>
      <c r="G859" s="1"/>
      <c r="H859" s="1"/>
      <c r="I859" s="1"/>
      <c r="J859" s="1"/>
      <c r="K859" s="1"/>
      <c r="L859" s="1"/>
      <c r="M859" s="1"/>
      <c r="N859" s="1"/>
      <c r="O859" s="1"/>
    </row>
    <row r="860" spans="1:15" ht="9.75" customHeight="1">
      <c r="A860" s="1"/>
      <c r="B860" s="1"/>
      <c r="C860" s="1"/>
      <c r="D860" s="1"/>
      <c r="E860" s="1"/>
      <c r="F860" s="1"/>
      <c r="G860" s="1"/>
      <c r="H860" s="1"/>
      <c r="I860" s="1"/>
      <c r="J860" s="1"/>
      <c r="K860" s="1"/>
      <c r="L860" s="1"/>
      <c r="M860" s="1"/>
      <c r="N860" s="1"/>
      <c r="O860" s="1"/>
    </row>
    <row r="861" spans="1:15" ht="9.75" customHeight="1">
      <c r="A861" s="1"/>
      <c r="B861" s="1"/>
      <c r="C861" s="1"/>
      <c r="D861" s="1"/>
      <c r="E861" s="1"/>
      <c r="F861" s="1"/>
      <c r="G861" s="1"/>
      <c r="H861" s="1"/>
      <c r="I861" s="1"/>
      <c r="J861" s="1"/>
      <c r="K861" s="1"/>
      <c r="L861" s="1"/>
      <c r="M861" s="1"/>
      <c r="N861" s="1"/>
      <c r="O861" s="1"/>
    </row>
    <row r="862" spans="1:15" ht="9.75" customHeight="1">
      <c r="A862" s="1"/>
      <c r="B862" s="1"/>
      <c r="C862" s="1"/>
      <c r="D862" s="1"/>
      <c r="E862" s="1"/>
      <c r="F862" s="1"/>
      <c r="G862" s="1"/>
      <c r="H862" s="1"/>
      <c r="I862" s="1"/>
      <c r="J862" s="1"/>
      <c r="K862" s="1"/>
      <c r="L862" s="1"/>
      <c r="M862" s="1"/>
      <c r="N862" s="1"/>
      <c r="O862" s="1"/>
    </row>
    <row r="863" spans="1:15" ht="9.75" customHeight="1">
      <c r="A863" s="1"/>
      <c r="B863" s="1"/>
      <c r="C863" s="1"/>
      <c r="D863" s="1"/>
      <c r="E863" s="1"/>
      <c r="F863" s="1"/>
      <c r="G863" s="1"/>
      <c r="H863" s="1"/>
      <c r="I863" s="1"/>
      <c r="J863" s="1"/>
      <c r="K863" s="1"/>
      <c r="L863" s="1"/>
      <c r="M863" s="1"/>
      <c r="N863" s="1"/>
      <c r="O863" s="1"/>
    </row>
    <row r="864" spans="1:15" ht="9.75" customHeight="1">
      <c r="A864" s="1"/>
      <c r="B864" s="1"/>
      <c r="C864" s="1"/>
      <c r="D864" s="1"/>
      <c r="E864" s="1"/>
      <c r="F864" s="1"/>
      <c r="G864" s="1"/>
      <c r="H864" s="1"/>
      <c r="I864" s="1"/>
      <c r="J864" s="1"/>
      <c r="K864" s="1"/>
      <c r="L864" s="1"/>
      <c r="M864" s="1"/>
      <c r="N864" s="1"/>
      <c r="O864" s="1"/>
    </row>
    <row r="865" spans="1:15" ht="9.75" customHeight="1">
      <c r="A865" s="1"/>
      <c r="B865" s="1"/>
      <c r="C865" s="1"/>
      <c r="D865" s="1"/>
      <c r="E865" s="1"/>
      <c r="F865" s="1"/>
      <c r="G865" s="1"/>
      <c r="H865" s="1"/>
      <c r="I865" s="1"/>
      <c r="J865" s="1"/>
      <c r="K865" s="1"/>
      <c r="L865" s="1"/>
      <c r="M865" s="1"/>
      <c r="N865" s="1"/>
      <c r="O865" s="1"/>
    </row>
    <row r="866" spans="1:15" ht="9.75" customHeight="1">
      <c r="A866" s="1"/>
      <c r="B866" s="1"/>
      <c r="C866" s="1"/>
      <c r="D866" s="1"/>
      <c r="E866" s="1"/>
      <c r="F866" s="1"/>
      <c r="G866" s="1"/>
      <c r="H866" s="1"/>
      <c r="I866" s="1"/>
      <c r="J866" s="1"/>
      <c r="K866" s="1"/>
      <c r="L866" s="1"/>
      <c r="M866" s="1"/>
      <c r="N866" s="1"/>
      <c r="O866" s="1"/>
    </row>
    <row r="867" spans="1:15" ht="9.75" customHeight="1">
      <c r="A867" s="1"/>
      <c r="B867" s="1"/>
      <c r="C867" s="1"/>
      <c r="D867" s="1"/>
      <c r="E867" s="1"/>
      <c r="F867" s="1"/>
      <c r="G867" s="1"/>
      <c r="H867" s="1"/>
      <c r="I867" s="1"/>
      <c r="J867" s="1"/>
      <c r="K867" s="1"/>
      <c r="L867" s="1"/>
      <c r="M867" s="1"/>
      <c r="N867" s="1"/>
      <c r="O867" s="1"/>
    </row>
    <row r="868" spans="1:15" ht="9.75" customHeight="1">
      <c r="A868" s="1"/>
      <c r="B868" s="1"/>
      <c r="C868" s="1"/>
      <c r="D868" s="1"/>
      <c r="E868" s="1"/>
      <c r="F868" s="1"/>
      <c r="G868" s="1"/>
      <c r="H868" s="1"/>
      <c r="I868" s="1"/>
      <c r="J868" s="1"/>
      <c r="K868" s="1"/>
      <c r="L868" s="1"/>
      <c r="M868" s="1"/>
      <c r="N868" s="1"/>
      <c r="O868" s="1"/>
    </row>
    <row r="869" spans="1:15" ht="9.75" customHeight="1">
      <c r="A869" s="1"/>
      <c r="B869" s="1"/>
      <c r="C869" s="1"/>
      <c r="D869" s="1"/>
      <c r="E869" s="1"/>
      <c r="F869" s="1"/>
      <c r="G869" s="1"/>
      <c r="H869" s="1"/>
      <c r="I869" s="1"/>
      <c r="J869" s="1"/>
      <c r="K869" s="1"/>
      <c r="L869" s="1"/>
      <c r="M869" s="1"/>
      <c r="N869" s="1"/>
      <c r="O869" s="1"/>
    </row>
    <row r="870" spans="1:15" ht="9.75" customHeight="1">
      <c r="A870" s="1"/>
      <c r="B870" s="1"/>
      <c r="C870" s="1"/>
      <c r="D870" s="1"/>
      <c r="E870" s="1"/>
      <c r="F870" s="1"/>
      <c r="G870" s="1"/>
      <c r="H870" s="1"/>
      <c r="I870" s="1"/>
      <c r="J870" s="1"/>
      <c r="K870" s="1"/>
      <c r="L870" s="1"/>
      <c r="M870" s="1"/>
      <c r="N870" s="1"/>
      <c r="O870" s="1"/>
    </row>
    <row r="871" spans="1:15" ht="9.75" customHeight="1">
      <c r="A871" s="1"/>
      <c r="B871" s="1"/>
      <c r="C871" s="1"/>
      <c r="D871" s="1"/>
      <c r="E871" s="1"/>
      <c r="F871" s="1"/>
      <c r="G871" s="1"/>
      <c r="H871" s="1"/>
      <c r="I871" s="1"/>
      <c r="J871" s="1"/>
      <c r="K871" s="1"/>
      <c r="L871" s="1"/>
      <c r="M871" s="1"/>
      <c r="N871" s="1"/>
      <c r="O871" s="1"/>
    </row>
    <row r="872" spans="1:15" ht="9.75" customHeight="1">
      <c r="A872" s="1"/>
      <c r="B872" s="1"/>
      <c r="C872" s="1"/>
      <c r="D872" s="1"/>
      <c r="E872" s="1"/>
      <c r="F872" s="1"/>
      <c r="G872" s="1"/>
      <c r="H872" s="1"/>
      <c r="I872" s="1"/>
      <c r="J872" s="1"/>
      <c r="K872" s="1"/>
      <c r="L872" s="1"/>
      <c r="M872" s="1"/>
      <c r="N872" s="1"/>
      <c r="O872" s="1"/>
    </row>
    <row r="873" spans="1:15" ht="9.75" customHeight="1">
      <c r="A873" s="1"/>
      <c r="B873" s="1"/>
      <c r="C873" s="1"/>
      <c r="D873" s="1"/>
      <c r="E873" s="1"/>
      <c r="F873" s="1"/>
      <c r="G873" s="1"/>
      <c r="H873" s="1"/>
      <c r="I873" s="1"/>
      <c r="J873" s="1"/>
      <c r="K873" s="1"/>
      <c r="L873" s="1"/>
      <c r="M873" s="1"/>
      <c r="N873" s="1"/>
      <c r="O873" s="1"/>
    </row>
    <row r="874" spans="1:15" ht="9.75" customHeight="1">
      <c r="A874" s="1"/>
      <c r="B874" s="1"/>
      <c r="C874" s="1"/>
      <c r="D874" s="1"/>
      <c r="E874" s="1"/>
      <c r="F874" s="1"/>
      <c r="G874" s="1"/>
      <c r="H874" s="1"/>
      <c r="I874" s="1"/>
      <c r="J874" s="1"/>
      <c r="K874" s="1"/>
      <c r="L874" s="1"/>
      <c r="M874" s="1"/>
      <c r="N874" s="1"/>
      <c r="O874" s="1"/>
    </row>
    <row r="875" spans="1:15" ht="9.75" customHeight="1">
      <c r="A875" s="1"/>
      <c r="B875" s="1"/>
      <c r="C875" s="1"/>
      <c r="D875" s="1"/>
      <c r="E875" s="1"/>
      <c r="F875" s="1"/>
      <c r="G875" s="1"/>
      <c r="H875" s="1"/>
      <c r="I875" s="1"/>
      <c r="J875" s="1"/>
      <c r="K875" s="1"/>
      <c r="L875" s="1"/>
      <c r="M875" s="1"/>
      <c r="N875" s="1"/>
      <c r="O875" s="1"/>
    </row>
    <row r="876" spans="1:15" ht="9.75" customHeight="1">
      <c r="A876" s="1"/>
      <c r="B876" s="1"/>
      <c r="C876" s="1"/>
      <c r="D876" s="1"/>
      <c r="E876" s="1"/>
      <c r="F876" s="1"/>
      <c r="G876" s="1"/>
      <c r="H876" s="1"/>
      <c r="I876" s="1"/>
      <c r="J876" s="1"/>
      <c r="K876" s="1"/>
      <c r="L876" s="1"/>
      <c r="M876" s="1"/>
      <c r="N876" s="1"/>
      <c r="O876" s="1"/>
    </row>
    <row r="877" spans="1:15" ht="9.75" customHeight="1">
      <c r="A877" s="1"/>
      <c r="B877" s="1"/>
      <c r="C877" s="1"/>
      <c r="D877" s="1"/>
      <c r="E877" s="1"/>
      <c r="F877" s="1"/>
      <c r="G877" s="1"/>
      <c r="H877" s="1"/>
      <c r="I877" s="1"/>
      <c r="J877" s="1"/>
      <c r="K877" s="1"/>
      <c r="L877" s="1"/>
      <c r="M877" s="1"/>
      <c r="N877" s="1"/>
      <c r="O877" s="1"/>
    </row>
    <row r="878" spans="1:15" ht="9.75" customHeight="1">
      <c r="A878" s="1"/>
      <c r="B878" s="1"/>
      <c r="C878" s="1"/>
      <c r="D878" s="1"/>
      <c r="E878" s="1"/>
      <c r="F878" s="1"/>
      <c r="G878" s="1"/>
      <c r="H878" s="1"/>
      <c r="I878" s="1"/>
      <c r="J878" s="1"/>
      <c r="K878" s="1"/>
      <c r="L878" s="1"/>
      <c r="M878" s="1"/>
      <c r="N878" s="1"/>
      <c r="O878" s="1"/>
    </row>
    <row r="879" spans="1:15" ht="9.75" customHeight="1">
      <c r="A879" s="1"/>
      <c r="B879" s="1"/>
      <c r="C879" s="1"/>
      <c r="D879" s="1"/>
      <c r="E879" s="1"/>
      <c r="F879" s="1"/>
      <c r="G879" s="1"/>
      <c r="H879" s="1"/>
      <c r="I879" s="1"/>
      <c r="J879" s="1"/>
      <c r="K879" s="1"/>
      <c r="L879" s="1"/>
      <c r="M879" s="1"/>
      <c r="N879" s="1"/>
      <c r="O879" s="1"/>
    </row>
    <row r="880" spans="1:15" ht="9.75" customHeight="1">
      <c r="A880" s="1"/>
      <c r="B880" s="1"/>
      <c r="C880" s="1"/>
      <c r="D880" s="1"/>
      <c r="E880" s="1"/>
      <c r="F880" s="1"/>
      <c r="G880" s="1"/>
      <c r="H880" s="1"/>
      <c r="I880" s="1"/>
      <c r="J880" s="1"/>
      <c r="K880" s="1"/>
      <c r="L880" s="1"/>
      <c r="M880" s="1"/>
      <c r="N880" s="1"/>
      <c r="O880" s="1"/>
    </row>
    <row r="881" spans="1:15" ht="9.75" customHeight="1">
      <c r="A881" s="1"/>
      <c r="B881" s="1"/>
      <c r="C881" s="1"/>
      <c r="D881" s="1"/>
      <c r="E881" s="1"/>
      <c r="F881" s="1"/>
      <c r="G881" s="1"/>
      <c r="H881" s="1"/>
      <c r="I881" s="1"/>
      <c r="J881" s="1"/>
      <c r="K881" s="1"/>
      <c r="L881" s="1"/>
      <c r="M881" s="1"/>
      <c r="N881" s="1"/>
      <c r="O881" s="1"/>
    </row>
    <row r="882" spans="1:15" ht="9.75" customHeight="1">
      <c r="A882" s="1"/>
      <c r="B882" s="1"/>
      <c r="C882" s="1"/>
      <c r="D882" s="1"/>
      <c r="E882" s="1"/>
      <c r="F882" s="1"/>
      <c r="G882" s="1"/>
      <c r="H882" s="1"/>
      <c r="I882" s="1"/>
      <c r="J882" s="1"/>
      <c r="K882" s="1"/>
      <c r="L882" s="1"/>
      <c r="M882" s="1"/>
      <c r="N882" s="1"/>
      <c r="O882" s="1"/>
    </row>
    <row r="883" spans="1:15" ht="9.75" customHeight="1">
      <c r="A883" s="1"/>
      <c r="B883" s="1"/>
      <c r="C883" s="1"/>
      <c r="D883" s="1"/>
      <c r="E883" s="1"/>
      <c r="F883" s="1"/>
      <c r="G883" s="1"/>
      <c r="H883" s="1"/>
      <c r="I883" s="1"/>
      <c r="J883" s="1"/>
      <c r="K883" s="1"/>
      <c r="L883" s="1"/>
      <c r="M883" s="1"/>
      <c r="N883" s="1"/>
      <c r="O883" s="1"/>
    </row>
    <row r="884" spans="1:15" ht="9.75" customHeight="1">
      <c r="A884" s="1"/>
      <c r="B884" s="1"/>
      <c r="C884" s="1"/>
      <c r="D884" s="1"/>
      <c r="E884" s="1"/>
      <c r="F884" s="1"/>
      <c r="G884" s="1"/>
      <c r="H884" s="1"/>
      <c r="I884" s="1"/>
      <c r="J884" s="1"/>
      <c r="K884" s="1"/>
      <c r="L884" s="1"/>
      <c r="M884" s="1"/>
      <c r="N884" s="1"/>
      <c r="O884" s="1"/>
    </row>
    <row r="885" spans="1:15" ht="9.75" customHeight="1">
      <c r="A885" s="1"/>
      <c r="B885" s="1"/>
      <c r="C885" s="1"/>
      <c r="D885" s="1"/>
      <c r="E885" s="1"/>
      <c r="F885" s="1"/>
      <c r="G885" s="1"/>
      <c r="H885" s="1"/>
      <c r="I885" s="1"/>
      <c r="J885" s="1"/>
      <c r="K885" s="1"/>
      <c r="L885" s="1"/>
      <c r="M885" s="1"/>
      <c r="N885" s="1"/>
      <c r="O885" s="1"/>
    </row>
    <row r="886" spans="1:15" ht="9.75" customHeight="1">
      <c r="A886" s="1"/>
      <c r="B886" s="1"/>
      <c r="C886" s="1"/>
      <c r="D886" s="1"/>
      <c r="E886" s="1"/>
      <c r="F886" s="1"/>
      <c r="G886" s="1"/>
      <c r="H886" s="1"/>
      <c r="I886" s="1"/>
      <c r="J886" s="1"/>
      <c r="K886" s="1"/>
      <c r="L886" s="1"/>
      <c r="M886" s="1"/>
      <c r="N886" s="1"/>
      <c r="O886" s="1"/>
    </row>
    <row r="887" spans="1:15" ht="9.75" customHeight="1">
      <c r="A887" s="1"/>
      <c r="B887" s="1"/>
      <c r="C887" s="1"/>
      <c r="D887" s="1"/>
      <c r="E887" s="1"/>
      <c r="F887" s="1"/>
      <c r="G887" s="1"/>
      <c r="H887" s="1"/>
      <c r="I887" s="1"/>
      <c r="J887" s="1"/>
      <c r="K887" s="1"/>
      <c r="L887" s="1"/>
      <c r="M887" s="1"/>
      <c r="N887" s="1"/>
      <c r="O887" s="1"/>
    </row>
    <row r="888" spans="1:15" ht="9.75" customHeight="1">
      <c r="A888" s="1"/>
      <c r="B888" s="1"/>
      <c r="C888" s="1"/>
      <c r="D888" s="1"/>
      <c r="E888" s="1"/>
      <c r="F888" s="1"/>
      <c r="G888" s="1"/>
      <c r="H888" s="1"/>
      <c r="I888" s="1"/>
      <c r="J888" s="1"/>
      <c r="K888" s="1"/>
      <c r="L888" s="1"/>
      <c r="M888" s="1"/>
      <c r="N888" s="1"/>
      <c r="O888" s="1"/>
    </row>
    <row r="889" spans="1:15" ht="9.75" customHeight="1">
      <c r="A889" s="1"/>
      <c r="B889" s="1"/>
      <c r="C889" s="1"/>
      <c r="D889" s="1"/>
      <c r="E889" s="1"/>
      <c r="F889" s="1"/>
      <c r="G889" s="1"/>
      <c r="H889" s="1"/>
      <c r="I889" s="1"/>
      <c r="J889" s="1"/>
      <c r="K889" s="1"/>
      <c r="L889" s="1"/>
      <c r="M889" s="1"/>
      <c r="N889" s="1"/>
      <c r="O889" s="1"/>
    </row>
    <row r="890" spans="1:15" ht="9.75" customHeight="1">
      <c r="A890" s="1"/>
      <c r="B890" s="1"/>
      <c r="C890" s="1"/>
      <c r="D890" s="1"/>
      <c r="E890" s="1"/>
      <c r="F890" s="1"/>
      <c r="G890" s="1"/>
      <c r="H890" s="1"/>
      <c r="I890" s="1"/>
      <c r="J890" s="1"/>
      <c r="K890" s="1"/>
      <c r="L890" s="1"/>
      <c r="M890" s="1"/>
      <c r="N890" s="1"/>
      <c r="O890" s="1"/>
    </row>
    <row r="891" spans="1:15" ht="9.75" customHeight="1">
      <c r="A891" s="1"/>
      <c r="B891" s="1"/>
      <c r="C891" s="1"/>
      <c r="D891" s="1"/>
      <c r="E891" s="1"/>
      <c r="F891" s="1"/>
      <c r="G891" s="1"/>
      <c r="H891" s="1"/>
      <c r="I891" s="1"/>
      <c r="J891" s="1"/>
      <c r="K891" s="1"/>
      <c r="L891" s="1"/>
      <c r="M891" s="1"/>
      <c r="N891" s="1"/>
      <c r="O891" s="1"/>
    </row>
    <row r="892" spans="1:15" ht="9.75" customHeight="1">
      <c r="A892" s="1"/>
      <c r="B892" s="1"/>
      <c r="C892" s="1"/>
      <c r="D892" s="1"/>
      <c r="E892" s="1"/>
      <c r="F892" s="1"/>
      <c r="G892" s="1"/>
      <c r="H892" s="1"/>
      <c r="I892" s="1"/>
      <c r="J892" s="1"/>
      <c r="K892" s="1"/>
      <c r="L892" s="1"/>
      <c r="M892" s="1"/>
      <c r="N892" s="1"/>
      <c r="O892" s="1"/>
    </row>
    <row r="893" spans="1:15" ht="9.75" customHeight="1">
      <c r="A893" s="1"/>
      <c r="B893" s="1"/>
      <c r="C893" s="1"/>
      <c r="D893" s="1"/>
      <c r="E893" s="1"/>
      <c r="F893" s="1"/>
      <c r="G893" s="1"/>
      <c r="H893" s="1"/>
      <c r="I893" s="1"/>
      <c r="J893" s="1"/>
      <c r="K893" s="1"/>
      <c r="L893" s="1"/>
      <c r="M893" s="1"/>
      <c r="N893" s="1"/>
      <c r="O893" s="1"/>
    </row>
    <row r="894" spans="1:15" ht="9.75" customHeight="1">
      <c r="A894" s="1"/>
      <c r="B894" s="1"/>
      <c r="C894" s="1"/>
      <c r="D894" s="1"/>
      <c r="E894" s="1"/>
      <c r="F894" s="1"/>
      <c r="G894" s="1"/>
      <c r="H894" s="1"/>
      <c r="I894" s="1"/>
      <c r="J894" s="1"/>
      <c r="K894" s="1"/>
      <c r="L894" s="1"/>
      <c r="M894" s="1"/>
      <c r="N894" s="1"/>
      <c r="O894" s="1"/>
    </row>
    <row r="895" spans="1:15" ht="9.75" customHeight="1">
      <c r="A895" s="1"/>
      <c r="B895" s="1"/>
      <c r="C895" s="1"/>
      <c r="D895" s="1"/>
      <c r="E895" s="1"/>
      <c r="F895" s="1"/>
      <c r="G895" s="1"/>
      <c r="H895" s="1"/>
      <c r="I895" s="1"/>
      <c r="J895" s="1"/>
      <c r="K895" s="1"/>
      <c r="L895" s="1"/>
      <c r="M895" s="1"/>
      <c r="N895" s="1"/>
      <c r="O895" s="1"/>
    </row>
    <row r="896" spans="1:15" ht="9.75" customHeight="1">
      <c r="A896" s="1"/>
      <c r="B896" s="1"/>
      <c r="C896" s="1"/>
      <c r="D896" s="1"/>
      <c r="E896" s="1"/>
      <c r="F896" s="1"/>
      <c r="G896" s="1"/>
      <c r="H896" s="1"/>
      <c r="I896" s="1"/>
      <c r="J896" s="1"/>
      <c r="K896" s="1"/>
      <c r="L896" s="1"/>
      <c r="M896" s="1"/>
      <c r="N896" s="1"/>
      <c r="O896" s="1"/>
    </row>
    <row r="897" spans="1:15" ht="9.75" customHeight="1">
      <c r="A897" s="1"/>
      <c r="B897" s="1"/>
      <c r="C897" s="1"/>
      <c r="D897" s="1"/>
      <c r="E897" s="1"/>
      <c r="F897" s="1"/>
      <c r="G897" s="1"/>
      <c r="H897" s="1"/>
      <c r="I897" s="1"/>
      <c r="J897" s="1"/>
      <c r="K897" s="1"/>
      <c r="L897" s="1"/>
      <c r="M897" s="1"/>
      <c r="N897" s="1"/>
      <c r="O897" s="1"/>
    </row>
    <row r="898" spans="1:15" ht="9.75" customHeight="1">
      <c r="A898" s="1"/>
      <c r="B898" s="1"/>
      <c r="C898" s="1"/>
      <c r="D898" s="1"/>
      <c r="E898" s="1"/>
      <c r="F898" s="1"/>
      <c r="G898" s="1"/>
      <c r="H898" s="1"/>
      <c r="I898" s="1"/>
      <c r="J898" s="1"/>
      <c r="K898" s="1"/>
      <c r="L898" s="1"/>
      <c r="M898" s="1"/>
      <c r="N898" s="1"/>
      <c r="O898" s="1"/>
    </row>
    <row r="899" spans="1:15" ht="9.75" customHeight="1">
      <c r="A899" s="1"/>
      <c r="B899" s="1"/>
      <c r="C899" s="1"/>
      <c r="D899" s="1"/>
      <c r="E899" s="1"/>
      <c r="F899" s="1"/>
      <c r="G899" s="1"/>
      <c r="H899" s="1"/>
      <c r="I899" s="1"/>
      <c r="J899" s="1"/>
      <c r="K899" s="1"/>
      <c r="L899" s="1"/>
      <c r="M899" s="1"/>
      <c r="N899" s="1"/>
      <c r="O899" s="1"/>
    </row>
    <row r="900" spans="1:15" ht="9.75" customHeight="1">
      <c r="A900" s="1"/>
      <c r="B900" s="1"/>
      <c r="C900" s="1"/>
      <c r="D900" s="1"/>
      <c r="E900" s="1"/>
      <c r="F900" s="1"/>
      <c r="G900" s="1"/>
      <c r="H900" s="1"/>
      <c r="I900" s="1"/>
      <c r="J900" s="1"/>
      <c r="K900" s="1"/>
      <c r="L900" s="1"/>
      <c r="M900" s="1"/>
      <c r="N900" s="1"/>
      <c r="O900" s="1"/>
    </row>
    <row r="901" spans="1:15" ht="9.75" customHeight="1">
      <c r="A901" s="1"/>
      <c r="B901" s="1"/>
      <c r="C901" s="1"/>
      <c r="D901" s="1"/>
      <c r="E901" s="1"/>
      <c r="F901" s="1"/>
      <c r="G901" s="1"/>
      <c r="H901" s="1"/>
      <c r="I901" s="1"/>
      <c r="J901" s="1"/>
      <c r="K901" s="1"/>
      <c r="L901" s="1"/>
      <c r="M901" s="1"/>
      <c r="N901" s="1"/>
      <c r="O901" s="1"/>
    </row>
    <row r="902" spans="1:15" ht="9.75" customHeight="1">
      <c r="A902" s="1"/>
      <c r="B902" s="1"/>
      <c r="C902" s="1"/>
      <c r="D902" s="1"/>
      <c r="E902" s="1"/>
      <c r="F902" s="1"/>
      <c r="G902" s="1"/>
      <c r="H902" s="1"/>
      <c r="I902" s="1"/>
      <c r="J902" s="1"/>
      <c r="K902" s="1"/>
      <c r="L902" s="1"/>
      <c r="M902" s="1"/>
      <c r="N902" s="1"/>
      <c r="O902" s="1"/>
    </row>
    <row r="903" spans="1:15" ht="9.75" customHeight="1">
      <c r="A903" s="1"/>
      <c r="B903" s="1"/>
      <c r="C903" s="1"/>
      <c r="D903" s="1"/>
      <c r="E903" s="1"/>
      <c r="F903" s="1"/>
      <c r="G903" s="1"/>
      <c r="H903" s="1"/>
      <c r="I903" s="1"/>
      <c r="J903" s="1"/>
      <c r="K903" s="1"/>
      <c r="L903" s="1"/>
      <c r="M903" s="1"/>
      <c r="N903" s="1"/>
      <c r="O903" s="1"/>
    </row>
    <row r="904" spans="1:15" ht="9.75" customHeight="1">
      <c r="A904" s="1"/>
      <c r="B904" s="1"/>
      <c r="C904" s="1"/>
      <c r="D904" s="1"/>
      <c r="E904" s="1"/>
      <c r="F904" s="1"/>
      <c r="G904" s="1"/>
      <c r="H904" s="1"/>
      <c r="I904" s="1"/>
      <c r="J904" s="1"/>
      <c r="K904" s="1"/>
      <c r="L904" s="1"/>
      <c r="M904" s="1"/>
      <c r="N904" s="1"/>
      <c r="O904" s="1"/>
    </row>
    <row r="905" spans="1:15" ht="9.75" customHeight="1">
      <c r="A905" s="1"/>
      <c r="B905" s="1"/>
      <c r="C905" s="1"/>
      <c r="D905" s="1"/>
      <c r="E905" s="1"/>
      <c r="F905" s="1"/>
      <c r="G905" s="1"/>
      <c r="H905" s="1"/>
      <c r="I905" s="1"/>
      <c r="J905" s="1"/>
      <c r="K905" s="1"/>
      <c r="L905" s="1"/>
      <c r="M905" s="1"/>
      <c r="N905" s="1"/>
      <c r="O905" s="1"/>
    </row>
    <row r="906" spans="1:15" ht="9.75" customHeight="1">
      <c r="A906" s="1"/>
      <c r="B906" s="1"/>
      <c r="C906" s="1"/>
      <c r="D906" s="1"/>
      <c r="E906" s="1"/>
      <c r="F906" s="1"/>
      <c r="G906" s="1"/>
      <c r="H906" s="1"/>
      <c r="I906" s="1"/>
      <c r="J906" s="1"/>
      <c r="K906" s="1"/>
      <c r="L906" s="1"/>
      <c r="M906" s="1"/>
      <c r="N906" s="1"/>
      <c r="O906" s="1"/>
    </row>
    <row r="907" spans="1:15" ht="9.75" customHeight="1">
      <c r="A907" s="1"/>
      <c r="B907" s="1"/>
      <c r="C907" s="1"/>
      <c r="D907" s="1"/>
      <c r="E907" s="1"/>
      <c r="F907" s="1"/>
      <c r="G907" s="1"/>
      <c r="H907" s="1"/>
      <c r="I907" s="1"/>
      <c r="J907" s="1"/>
      <c r="K907" s="1"/>
      <c r="L907" s="1"/>
      <c r="M907" s="1"/>
      <c r="N907" s="1"/>
      <c r="O907" s="1"/>
    </row>
    <row r="908" spans="1:15" ht="9.75" customHeight="1">
      <c r="A908" s="1"/>
      <c r="B908" s="1"/>
      <c r="C908" s="1"/>
      <c r="D908" s="1"/>
      <c r="E908" s="1"/>
      <c r="F908" s="1"/>
      <c r="G908" s="1"/>
      <c r="H908" s="1"/>
      <c r="I908" s="1"/>
      <c r="J908" s="1"/>
      <c r="K908" s="1"/>
      <c r="L908" s="1"/>
      <c r="M908" s="1"/>
      <c r="N908" s="1"/>
      <c r="O908" s="1"/>
    </row>
    <row r="909" spans="1:15" ht="9.75" customHeight="1">
      <c r="A909" s="1"/>
      <c r="B909" s="1"/>
      <c r="C909" s="1"/>
      <c r="D909" s="1"/>
      <c r="E909" s="1"/>
      <c r="F909" s="1"/>
      <c r="G909" s="1"/>
      <c r="H909" s="1"/>
      <c r="I909" s="1"/>
      <c r="J909" s="1"/>
      <c r="K909" s="1"/>
      <c r="L909" s="1"/>
      <c r="M909" s="1"/>
      <c r="N909" s="1"/>
      <c r="O909" s="1"/>
    </row>
    <row r="910" spans="1:15" ht="9.75" customHeight="1">
      <c r="A910" s="1"/>
      <c r="B910" s="1"/>
      <c r="C910" s="1"/>
      <c r="D910" s="1"/>
      <c r="E910" s="1"/>
      <c r="F910" s="1"/>
      <c r="G910" s="1"/>
      <c r="H910" s="1"/>
      <c r="I910" s="1"/>
      <c r="J910" s="1"/>
      <c r="K910" s="1"/>
      <c r="L910" s="1"/>
      <c r="M910" s="1"/>
      <c r="N910" s="1"/>
      <c r="O910" s="1"/>
    </row>
    <row r="911" spans="1:15" ht="9.75" customHeight="1">
      <c r="A911" s="1"/>
      <c r="B911" s="1"/>
      <c r="C911" s="1"/>
      <c r="D911" s="1"/>
      <c r="E911" s="1"/>
      <c r="F911" s="1"/>
      <c r="G911" s="1"/>
      <c r="H911" s="1"/>
      <c r="I911" s="1"/>
      <c r="J911" s="1"/>
      <c r="K911" s="1"/>
      <c r="L911" s="1"/>
      <c r="M911" s="1"/>
      <c r="N911" s="1"/>
      <c r="O911" s="1"/>
    </row>
    <row r="912" spans="1:15" ht="9.75" customHeight="1">
      <c r="A912" s="1"/>
      <c r="B912" s="1"/>
      <c r="C912" s="1"/>
      <c r="D912" s="1"/>
      <c r="E912" s="1"/>
      <c r="F912" s="1"/>
      <c r="G912" s="1"/>
      <c r="H912" s="1"/>
      <c r="I912" s="1"/>
      <c r="J912" s="1"/>
      <c r="K912" s="1"/>
      <c r="L912" s="1"/>
      <c r="M912" s="1"/>
      <c r="N912" s="1"/>
      <c r="O912" s="1"/>
    </row>
    <row r="913" spans="1:15" ht="9.75" customHeight="1">
      <c r="A913" s="1"/>
      <c r="B913" s="1"/>
      <c r="C913" s="1"/>
      <c r="D913" s="1"/>
      <c r="E913" s="1"/>
      <c r="F913" s="1"/>
      <c r="G913" s="1"/>
      <c r="H913" s="1"/>
      <c r="I913" s="1"/>
      <c r="J913" s="1"/>
      <c r="K913" s="1"/>
      <c r="L913" s="1"/>
      <c r="M913" s="1"/>
      <c r="N913" s="1"/>
      <c r="O913" s="1"/>
    </row>
    <row r="914" spans="1:15" ht="9.75" customHeight="1">
      <c r="A914" s="1"/>
      <c r="B914" s="1"/>
      <c r="C914" s="1"/>
      <c r="D914" s="1"/>
      <c r="E914" s="1"/>
      <c r="F914" s="1"/>
      <c r="G914" s="1"/>
      <c r="H914" s="1"/>
      <c r="I914" s="1"/>
      <c r="J914" s="1"/>
      <c r="K914" s="1"/>
      <c r="L914" s="1"/>
      <c r="M914" s="1"/>
      <c r="N914" s="1"/>
      <c r="O914" s="1"/>
    </row>
    <row r="915" spans="1:15" ht="9.75" customHeight="1">
      <c r="A915" s="1"/>
      <c r="B915" s="1"/>
      <c r="C915" s="1"/>
      <c r="D915" s="1"/>
      <c r="E915" s="1"/>
      <c r="F915" s="1"/>
      <c r="G915" s="1"/>
      <c r="H915" s="1"/>
      <c r="I915" s="1"/>
      <c r="J915" s="1"/>
      <c r="K915" s="1"/>
      <c r="L915" s="1"/>
      <c r="M915" s="1"/>
      <c r="N915" s="1"/>
      <c r="O915" s="1"/>
    </row>
    <row r="916" spans="1:15" ht="9.75" customHeight="1">
      <c r="A916" s="1"/>
      <c r="B916" s="1"/>
      <c r="C916" s="1"/>
      <c r="D916" s="1"/>
      <c r="E916" s="1"/>
      <c r="F916" s="1"/>
      <c r="G916" s="1"/>
      <c r="H916" s="1"/>
      <c r="I916" s="1"/>
      <c r="J916" s="1"/>
      <c r="K916" s="1"/>
      <c r="L916" s="1"/>
      <c r="M916" s="1"/>
      <c r="N916" s="1"/>
      <c r="O916" s="1"/>
    </row>
    <row r="917" spans="1:15" ht="9.75" customHeight="1">
      <c r="A917" s="1"/>
      <c r="B917" s="1"/>
      <c r="C917" s="1"/>
      <c r="D917" s="1"/>
      <c r="E917" s="1"/>
      <c r="F917" s="1"/>
      <c r="G917" s="1"/>
      <c r="H917" s="1"/>
      <c r="I917" s="1"/>
      <c r="J917" s="1"/>
      <c r="K917" s="1"/>
      <c r="L917" s="1"/>
      <c r="M917" s="1"/>
      <c r="N917" s="1"/>
      <c r="O917" s="1"/>
    </row>
    <row r="918" spans="1:15" ht="9.75" customHeight="1">
      <c r="A918" s="1"/>
      <c r="B918" s="1"/>
      <c r="C918" s="1"/>
      <c r="D918" s="1"/>
      <c r="E918" s="1"/>
      <c r="F918" s="1"/>
      <c r="G918" s="1"/>
      <c r="H918" s="1"/>
      <c r="I918" s="1"/>
      <c r="J918" s="1"/>
      <c r="K918" s="1"/>
      <c r="L918" s="1"/>
      <c r="M918" s="1"/>
      <c r="N918" s="1"/>
      <c r="O918" s="1"/>
    </row>
    <row r="919" spans="1:15" ht="9.75" customHeight="1">
      <c r="A919" s="1"/>
      <c r="B919" s="1"/>
      <c r="C919" s="1"/>
      <c r="D919" s="1"/>
      <c r="E919" s="1"/>
      <c r="F919" s="1"/>
      <c r="G919" s="1"/>
      <c r="H919" s="1"/>
      <c r="I919" s="1"/>
      <c r="J919" s="1"/>
      <c r="K919" s="1"/>
      <c r="L919" s="1"/>
      <c r="M919" s="1"/>
      <c r="N919" s="1"/>
      <c r="O919" s="1"/>
    </row>
    <row r="920" spans="1:15" ht="9.75" customHeight="1">
      <c r="A920" s="1"/>
      <c r="B920" s="1"/>
      <c r="C920" s="1"/>
      <c r="D920" s="1"/>
      <c r="E920" s="1"/>
      <c r="F920" s="1"/>
      <c r="G920" s="1"/>
      <c r="H920" s="1"/>
      <c r="I920" s="1"/>
      <c r="J920" s="1"/>
      <c r="K920" s="1"/>
      <c r="L920" s="1"/>
      <c r="M920" s="1"/>
      <c r="N920" s="1"/>
      <c r="O920" s="1"/>
    </row>
    <row r="921" spans="1:15" ht="9.75" customHeight="1">
      <c r="A921" s="1"/>
      <c r="B921" s="1"/>
      <c r="C921" s="1"/>
      <c r="D921" s="1"/>
      <c r="E921" s="1"/>
      <c r="F921" s="1"/>
      <c r="G921" s="1"/>
      <c r="H921" s="1"/>
      <c r="I921" s="1"/>
      <c r="J921" s="1"/>
      <c r="K921" s="1"/>
      <c r="L921" s="1"/>
      <c r="M921" s="1"/>
      <c r="N921" s="1"/>
      <c r="O921" s="1"/>
    </row>
    <row r="922" spans="1:15" ht="9.75" customHeight="1">
      <c r="A922" s="1"/>
      <c r="B922" s="1"/>
      <c r="C922" s="1"/>
      <c r="D922" s="1"/>
      <c r="E922" s="1"/>
      <c r="F922" s="1"/>
      <c r="G922" s="1"/>
      <c r="H922" s="1"/>
      <c r="I922" s="1"/>
      <c r="J922" s="1"/>
      <c r="K922" s="1"/>
      <c r="L922" s="1"/>
      <c r="M922" s="1"/>
      <c r="N922" s="1"/>
      <c r="O922" s="1"/>
    </row>
    <row r="923" spans="1:15" ht="9.75" customHeight="1">
      <c r="A923" s="1"/>
      <c r="B923" s="1"/>
      <c r="C923" s="1"/>
      <c r="D923" s="1"/>
      <c r="E923" s="1"/>
      <c r="F923" s="1"/>
      <c r="G923" s="1"/>
      <c r="H923" s="1"/>
      <c r="I923" s="1"/>
      <c r="J923" s="1"/>
      <c r="K923" s="1"/>
      <c r="L923" s="1"/>
      <c r="M923" s="1"/>
      <c r="N923" s="1"/>
      <c r="O923" s="1"/>
    </row>
    <row r="924" spans="1:15" ht="9.75" customHeight="1">
      <c r="A924" s="1"/>
      <c r="B924" s="1"/>
      <c r="C924" s="1"/>
      <c r="D924" s="1"/>
      <c r="E924" s="1"/>
      <c r="F924" s="1"/>
      <c r="G924" s="1"/>
      <c r="H924" s="1"/>
      <c r="I924" s="1"/>
      <c r="J924" s="1"/>
      <c r="K924" s="1"/>
      <c r="L924" s="1"/>
      <c r="M924" s="1"/>
      <c r="N924" s="1"/>
      <c r="O924" s="1"/>
    </row>
    <row r="925" spans="1:15" ht="9.75" customHeight="1">
      <c r="A925" s="1"/>
      <c r="B925" s="1"/>
      <c r="C925" s="1"/>
      <c r="D925" s="1"/>
      <c r="E925" s="1"/>
      <c r="F925" s="1"/>
      <c r="G925" s="1"/>
      <c r="H925" s="1"/>
      <c r="I925" s="1"/>
      <c r="J925" s="1"/>
      <c r="K925" s="1"/>
      <c r="L925" s="1"/>
      <c r="M925" s="1"/>
      <c r="N925" s="1"/>
      <c r="O925" s="1"/>
    </row>
    <row r="926" spans="1:15" ht="9.75" customHeight="1">
      <c r="A926" s="1"/>
      <c r="B926" s="1"/>
      <c r="C926" s="1"/>
      <c r="D926" s="1"/>
      <c r="E926" s="1"/>
      <c r="F926" s="1"/>
      <c r="G926" s="1"/>
      <c r="H926" s="1"/>
      <c r="I926" s="1"/>
      <c r="J926" s="1"/>
      <c r="K926" s="1"/>
      <c r="L926" s="1"/>
      <c r="M926" s="1"/>
      <c r="N926" s="1"/>
      <c r="O926" s="1"/>
    </row>
    <row r="927" spans="1:15" ht="9.75" customHeight="1">
      <c r="A927" s="1"/>
      <c r="B927" s="1"/>
      <c r="C927" s="1"/>
      <c r="D927" s="1"/>
      <c r="E927" s="1"/>
      <c r="F927" s="1"/>
      <c r="G927" s="1"/>
      <c r="H927" s="1"/>
      <c r="I927" s="1"/>
      <c r="J927" s="1"/>
      <c r="K927" s="1"/>
      <c r="L927" s="1"/>
      <c r="M927" s="1"/>
      <c r="N927" s="1"/>
      <c r="O927" s="1"/>
    </row>
    <row r="928" spans="1:15" ht="9.75" customHeight="1">
      <c r="A928" s="1"/>
      <c r="B928" s="1"/>
      <c r="C928" s="1"/>
      <c r="D928" s="1"/>
      <c r="E928" s="1"/>
      <c r="F928" s="1"/>
      <c r="G928" s="1"/>
      <c r="H928" s="1"/>
      <c r="I928" s="1"/>
      <c r="J928" s="1"/>
      <c r="K928" s="1"/>
      <c r="L928" s="1"/>
      <c r="M928" s="1"/>
      <c r="N928" s="1"/>
      <c r="O928" s="1"/>
    </row>
    <row r="929" spans="1:15" ht="9.75" customHeight="1">
      <c r="A929" s="1"/>
      <c r="B929" s="1"/>
      <c r="C929" s="1"/>
      <c r="D929" s="1"/>
      <c r="E929" s="1"/>
      <c r="F929" s="1"/>
      <c r="G929" s="1"/>
      <c r="H929" s="1"/>
      <c r="I929" s="1"/>
      <c r="J929" s="1"/>
      <c r="K929" s="1"/>
      <c r="L929" s="1"/>
      <c r="M929" s="1"/>
      <c r="N929" s="1"/>
      <c r="O929" s="1"/>
    </row>
    <row r="930" spans="1:15" ht="9.75" customHeight="1">
      <c r="A930" s="1"/>
      <c r="B930" s="1"/>
      <c r="C930" s="1"/>
      <c r="D930" s="1"/>
      <c r="E930" s="1"/>
      <c r="F930" s="1"/>
      <c r="G930" s="1"/>
      <c r="H930" s="1"/>
      <c r="I930" s="1"/>
      <c r="J930" s="1"/>
      <c r="K930" s="1"/>
      <c r="L930" s="1"/>
      <c r="M930" s="1"/>
      <c r="N930" s="1"/>
      <c r="O930" s="1"/>
    </row>
    <row r="931" spans="1:15" ht="9.75" customHeight="1">
      <c r="A931" s="1"/>
      <c r="B931" s="1"/>
      <c r="C931" s="1"/>
      <c r="D931" s="1"/>
      <c r="E931" s="1"/>
      <c r="F931" s="1"/>
      <c r="G931" s="1"/>
      <c r="H931" s="1"/>
      <c r="I931" s="1"/>
      <c r="J931" s="1"/>
      <c r="K931" s="1"/>
      <c r="L931" s="1"/>
      <c r="M931" s="1"/>
      <c r="N931" s="1"/>
      <c r="O931" s="1"/>
    </row>
    <row r="932" spans="1:15" ht="9.75" customHeight="1">
      <c r="A932" s="1"/>
      <c r="B932" s="1"/>
      <c r="C932" s="1"/>
      <c r="D932" s="1"/>
      <c r="E932" s="1"/>
      <c r="F932" s="1"/>
      <c r="G932" s="1"/>
      <c r="H932" s="1"/>
      <c r="I932" s="1"/>
      <c r="J932" s="1"/>
      <c r="K932" s="1"/>
      <c r="L932" s="1"/>
      <c r="M932" s="1"/>
      <c r="N932" s="1"/>
      <c r="O932" s="1"/>
    </row>
    <row r="933" spans="1:15" ht="9.75" customHeight="1">
      <c r="A933" s="1"/>
      <c r="B933" s="1"/>
      <c r="C933" s="1"/>
      <c r="D933" s="1"/>
      <c r="E933" s="1"/>
      <c r="F933" s="1"/>
      <c r="G933" s="1"/>
      <c r="H933" s="1"/>
      <c r="I933" s="1"/>
      <c r="J933" s="1"/>
      <c r="K933" s="1"/>
      <c r="L933" s="1"/>
      <c r="M933" s="1"/>
      <c r="N933" s="1"/>
      <c r="O933" s="1"/>
    </row>
    <row r="934" spans="1:15" ht="9.75" customHeight="1">
      <c r="A934" s="1"/>
      <c r="B934" s="1"/>
      <c r="C934" s="1"/>
      <c r="D934" s="1"/>
      <c r="E934" s="1"/>
      <c r="F934" s="1"/>
      <c r="G934" s="1"/>
      <c r="H934" s="1"/>
      <c r="I934" s="1"/>
      <c r="J934" s="1"/>
      <c r="K934" s="1"/>
      <c r="L934" s="1"/>
      <c r="M934" s="1"/>
      <c r="N934" s="1"/>
      <c r="O934" s="1"/>
    </row>
    <row r="935" spans="1:15" ht="9.75" customHeight="1">
      <c r="A935" s="1"/>
      <c r="B935" s="1"/>
      <c r="C935" s="1"/>
      <c r="D935" s="1"/>
      <c r="E935" s="1"/>
      <c r="F935" s="1"/>
      <c r="G935" s="1"/>
      <c r="H935" s="1"/>
      <c r="I935" s="1"/>
      <c r="J935" s="1"/>
      <c r="K935" s="1"/>
      <c r="L935" s="1"/>
      <c r="M935" s="1"/>
      <c r="N935" s="1"/>
      <c r="O935" s="1"/>
    </row>
    <row r="936" spans="1:15" ht="9.75" customHeight="1">
      <c r="A936" s="1"/>
      <c r="B936" s="1"/>
      <c r="C936" s="1"/>
      <c r="D936" s="1"/>
      <c r="E936" s="1"/>
      <c r="F936" s="1"/>
      <c r="G936" s="1"/>
      <c r="H936" s="1"/>
      <c r="I936" s="1"/>
      <c r="J936" s="1"/>
      <c r="K936" s="1"/>
      <c r="L936" s="1"/>
      <c r="M936" s="1"/>
      <c r="N936" s="1"/>
      <c r="O936" s="1"/>
    </row>
    <row r="937" spans="1:15" ht="9.75" customHeight="1">
      <c r="A937" s="1"/>
      <c r="B937" s="1"/>
      <c r="C937" s="1"/>
      <c r="D937" s="1"/>
      <c r="E937" s="1"/>
      <c r="F937" s="1"/>
      <c r="G937" s="1"/>
      <c r="H937" s="1"/>
      <c r="I937" s="1"/>
      <c r="J937" s="1"/>
      <c r="K937" s="1"/>
      <c r="L937" s="1"/>
      <c r="M937" s="1"/>
      <c r="N937" s="1"/>
      <c r="O937" s="1"/>
    </row>
    <row r="938" spans="1:15" ht="9.75" customHeight="1">
      <c r="A938" s="1"/>
      <c r="B938" s="1"/>
      <c r="C938" s="1"/>
      <c r="D938" s="1"/>
      <c r="E938" s="1"/>
      <c r="F938" s="1"/>
      <c r="G938" s="1"/>
      <c r="H938" s="1"/>
      <c r="I938" s="1"/>
      <c r="J938" s="1"/>
      <c r="K938" s="1"/>
      <c r="L938" s="1"/>
      <c r="M938" s="1"/>
      <c r="N938" s="1"/>
      <c r="O938" s="1"/>
    </row>
    <row r="939" spans="1:15" ht="9.75" customHeight="1">
      <c r="A939" s="1"/>
      <c r="B939" s="1"/>
      <c r="C939" s="1"/>
      <c r="D939" s="1"/>
      <c r="E939" s="1"/>
      <c r="F939" s="1"/>
      <c r="G939" s="1"/>
      <c r="H939" s="1"/>
      <c r="I939" s="1"/>
      <c r="J939" s="1"/>
      <c r="K939" s="1"/>
      <c r="L939" s="1"/>
      <c r="M939" s="1"/>
      <c r="N939" s="1"/>
      <c r="O939" s="1"/>
    </row>
    <row r="940" spans="1:15" ht="9.75" customHeight="1">
      <c r="A940" s="1"/>
      <c r="B940" s="1"/>
      <c r="C940" s="1"/>
      <c r="D940" s="1"/>
      <c r="E940" s="1"/>
      <c r="F940" s="1"/>
      <c r="G940" s="1"/>
      <c r="H940" s="1"/>
      <c r="I940" s="1"/>
      <c r="J940" s="1"/>
      <c r="K940" s="1"/>
      <c r="L940" s="1"/>
      <c r="M940" s="1"/>
      <c r="N940" s="1"/>
      <c r="O940" s="1"/>
    </row>
    <row r="941" spans="1:15" ht="9.75" customHeight="1">
      <c r="A941" s="1"/>
      <c r="B941" s="1"/>
      <c r="C941" s="1"/>
      <c r="D941" s="1"/>
      <c r="E941" s="1"/>
      <c r="F941" s="1"/>
      <c r="G941" s="1"/>
      <c r="H941" s="1"/>
      <c r="I941" s="1"/>
      <c r="J941" s="1"/>
      <c r="K941" s="1"/>
      <c r="L941" s="1"/>
      <c r="M941" s="1"/>
      <c r="N941" s="1"/>
      <c r="O941" s="1"/>
    </row>
    <row r="942" spans="1:15" ht="9.75" customHeight="1">
      <c r="A942" s="1"/>
      <c r="B942" s="1"/>
      <c r="C942" s="1"/>
      <c r="D942" s="1"/>
      <c r="E942" s="1"/>
      <c r="F942" s="1"/>
      <c r="G942" s="1"/>
      <c r="H942" s="1"/>
      <c r="I942" s="1"/>
      <c r="J942" s="1"/>
      <c r="K942" s="1"/>
      <c r="L942" s="1"/>
      <c r="M942" s="1"/>
      <c r="N942" s="1"/>
      <c r="O942" s="1"/>
    </row>
    <row r="943" spans="1:15" ht="9.75" customHeight="1">
      <c r="A943" s="1"/>
      <c r="B943" s="1"/>
      <c r="C943" s="1"/>
      <c r="D943" s="1"/>
      <c r="E943" s="1"/>
      <c r="F943" s="1"/>
      <c r="G943" s="1"/>
      <c r="H943" s="1"/>
      <c r="I943" s="1"/>
      <c r="J943" s="1"/>
      <c r="K943" s="1"/>
      <c r="L943" s="1"/>
      <c r="M943" s="1"/>
      <c r="N943" s="1"/>
      <c r="O943" s="1"/>
    </row>
    <row r="944" spans="1:15" ht="9.75" customHeight="1">
      <c r="A944" s="1"/>
      <c r="B944" s="1"/>
      <c r="C944" s="1"/>
      <c r="D944" s="1"/>
      <c r="E944" s="1"/>
      <c r="F944" s="1"/>
      <c r="G944" s="1"/>
      <c r="H944" s="1"/>
      <c r="I944" s="1"/>
      <c r="J944" s="1"/>
      <c r="K944" s="1"/>
      <c r="L944" s="1"/>
      <c r="M944" s="1"/>
      <c r="N944" s="1"/>
      <c r="O944" s="1"/>
    </row>
    <row r="945" spans="1:15" ht="9.75" customHeight="1">
      <c r="A945" s="1"/>
      <c r="B945" s="1"/>
      <c r="C945" s="1"/>
      <c r="D945" s="1"/>
      <c r="E945" s="1"/>
      <c r="F945" s="1"/>
      <c r="G945" s="1"/>
      <c r="H945" s="1"/>
      <c r="I945" s="1"/>
      <c r="J945" s="1"/>
      <c r="K945" s="1"/>
      <c r="L945" s="1"/>
      <c r="M945" s="1"/>
      <c r="N945" s="1"/>
      <c r="O945" s="1"/>
    </row>
    <row r="946" spans="1:15" ht="9.75" customHeight="1">
      <c r="A946" s="1"/>
      <c r="B946" s="1"/>
      <c r="C946" s="1"/>
      <c r="D946" s="1"/>
      <c r="E946" s="1"/>
      <c r="F946" s="1"/>
      <c r="G946" s="1"/>
      <c r="H946" s="1"/>
      <c r="I946" s="1"/>
      <c r="J946" s="1"/>
      <c r="K946" s="1"/>
      <c r="L946" s="1"/>
      <c r="M946" s="1"/>
      <c r="N946" s="1"/>
      <c r="O946" s="1"/>
    </row>
    <row r="947" spans="1:15" ht="9.75" customHeight="1">
      <c r="A947" s="1"/>
      <c r="B947" s="1"/>
      <c r="C947" s="1"/>
      <c r="D947" s="1"/>
      <c r="E947" s="1"/>
      <c r="F947" s="1"/>
      <c r="G947" s="1"/>
      <c r="H947" s="1"/>
      <c r="I947" s="1"/>
      <c r="J947" s="1"/>
      <c r="K947" s="1"/>
      <c r="L947" s="1"/>
      <c r="M947" s="1"/>
      <c r="N947" s="1"/>
      <c r="O947" s="1"/>
    </row>
    <row r="948" spans="1:15" ht="9.75" customHeight="1">
      <c r="A948" s="1"/>
      <c r="B948" s="1"/>
      <c r="C948" s="1"/>
      <c r="D948" s="1"/>
      <c r="E948" s="1"/>
      <c r="F948" s="1"/>
      <c r="G948" s="1"/>
      <c r="H948" s="1"/>
      <c r="I948" s="1"/>
      <c r="J948" s="1"/>
      <c r="K948" s="1"/>
      <c r="L948" s="1"/>
      <c r="M948" s="1"/>
      <c r="N948" s="1"/>
      <c r="O948" s="1"/>
    </row>
    <row r="949" spans="1:15" ht="9.75" customHeight="1">
      <c r="A949" s="1"/>
      <c r="B949" s="1"/>
      <c r="C949" s="1"/>
      <c r="D949" s="1"/>
      <c r="E949" s="1"/>
      <c r="F949" s="1"/>
      <c r="G949" s="1"/>
      <c r="H949" s="1"/>
      <c r="I949" s="1"/>
      <c r="J949" s="1"/>
      <c r="K949" s="1"/>
      <c r="L949" s="1"/>
      <c r="M949" s="1"/>
      <c r="N949" s="1"/>
      <c r="O949" s="1"/>
    </row>
    <row r="950" spans="1:15" ht="9.75" customHeight="1">
      <c r="A950" s="1"/>
      <c r="B950" s="1"/>
      <c r="C950" s="1"/>
      <c r="D950" s="1"/>
      <c r="E950" s="1"/>
      <c r="F950" s="1"/>
      <c r="G950" s="1"/>
      <c r="H950" s="1"/>
      <c r="I950" s="1"/>
      <c r="J950" s="1"/>
      <c r="K950" s="1"/>
      <c r="L950" s="1"/>
      <c r="M950" s="1"/>
      <c r="N950" s="1"/>
      <c r="O950" s="1"/>
    </row>
    <row r="951" spans="1:15" ht="9.75" customHeight="1">
      <c r="A951" s="1"/>
      <c r="B951" s="1"/>
      <c r="C951" s="1"/>
      <c r="D951" s="1"/>
      <c r="E951" s="1"/>
      <c r="F951" s="1"/>
      <c r="G951" s="1"/>
      <c r="H951" s="1"/>
      <c r="I951" s="1"/>
      <c r="J951" s="1"/>
      <c r="K951" s="1"/>
      <c r="L951" s="1"/>
      <c r="M951" s="1"/>
      <c r="N951" s="1"/>
      <c r="O951" s="1"/>
    </row>
    <row r="952" spans="1:15" ht="9.75" customHeight="1">
      <c r="A952" s="1"/>
      <c r="B952" s="1"/>
      <c r="C952" s="1"/>
      <c r="D952" s="1"/>
      <c r="E952" s="1"/>
      <c r="F952" s="1"/>
      <c r="G952" s="1"/>
      <c r="H952" s="1"/>
      <c r="I952" s="1"/>
      <c r="J952" s="1"/>
      <c r="K952" s="1"/>
      <c r="L952" s="1"/>
      <c r="M952" s="1"/>
      <c r="N952" s="1"/>
      <c r="O952" s="1"/>
    </row>
    <row r="953" spans="1:15" ht="9.75" customHeight="1">
      <c r="A953" s="1"/>
      <c r="B953" s="1"/>
      <c r="C953" s="1"/>
      <c r="D953" s="1"/>
      <c r="E953" s="1"/>
      <c r="F953" s="1"/>
      <c r="G953" s="1"/>
      <c r="H953" s="1"/>
      <c r="I953" s="1"/>
      <c r="J953" s="1"/>
      <c r="K953" s="1"/>
      <c r="L953" s="1"/>
      <c r="M953" s="1"/>
      <c r="N953" s="1"/>
      <c r="O953" s="1"/>
    </row>
    <row r="954" spans="1:15" ht="9.75" customHeight="1">
      <c r="A954" s="1"/>
      <c r="B954" s="1"/>
      <c r="C954" s="1"/>
      <c r="D954" s="1"/>
      <c r="E954" s="1"/>
      <c r="F954" s="1"/>
      <c r="G954" s="1"/>
      <c r="H954" s="1"/>
      <c r="I954" s="1"/>
      <c r="J954" s="1"/>
      <c r="K954" s="1"/>
      <c r="L954" s="1"/>
      <c r="M954" s="1"/>
      <c r="N954" s="1"/>
      <c r="O954" s="1"/>
    </row>
    <row r="955" spans="1:15" ht="9.75" customHeight="1">
      <c r="A955" s="1"/>
      <c r="B955" s="1"/>
      <c r="C955" s="1"/>
      <c r="D955" s="1"/>
      <c r="E955" s="1"/>
      <c r="F955" s="1"/>
      <c r="G955" s="1"/>
      <c r="H955" s="1"/>
      <c r="I955" s="1"/>
      <c r="J955" s="1"/>
      <c r="K955" s="1"/>
      <c r="L955" s="1"/>
      <c r="M955" s="1"/>
      <c r="N955" s="1"/>
      <c r="O955" s="1"/>
    </row>
    <row r="956" spans="1:15" ht="9.75" customHeight="1">
      <c r="A956" s="1"/>
      <c r="B956" s="1"/>
      <c r="C956" s="1"/>
      <c r="D956" s="1"/>
      <c r="E956" s="1"/>
      <c r="F956" s="1"/>
      <c r="G956" s="1"/>
      <c r="H956" s="1"/>
      <c r="I956" s="1"/>
      <c r="J956" s="1"/>
      <c r="K956" s="1"/>
      <c r="L956" s="1"/>
      <c r="M956" s="1"/>
      <c r="N956" s="1"/>
      <c r="O956" s="1"/>
    </row>
    <row r="957" spans="1:15" ht="9.75" customHeight="1">
      <c r="A957" s="1"/>
      <c r="B957" s="1"/>
      <c r="C957" s="1"/>
      <c r="D957" s="1"/>
      <c r="E957" s="1"/>
      <c r="F957" s="1"/>
      <c r="G957" s="1"/>
      <c r="H957" s="1"/>
      <c r="I957" s="1"/>
      <c r="J957" s="1"/>
      <c r="K957" s="1"/>
      <c r="L957" s="1"/>
      <c r="M957" s="1"/>
      <c r="N957" s="1"/>
      <c r="O957" s="1"/>
    </row>
    <row r="958" spans="1:15" ht="9.75" customHeight="1">
      <c r="A958" s="1"/>
      <c r="B958" s="1"/>
      <c r="C958" s="1"/>
      <c r="D958" s="1"/>
      <c r="E958" s="1"/>
      <c r="F958" s="1"/>
      <c r="G958" s="1"/>
      <c r="H958" s="1"/>
      <c r="I958" s="1"/>
      <c r="J958" s="1"/>
      <c r="K958" s="1"/>
      <c r="L958" s="1"/>
      <c r="M958" s="1"/>
      <c r="N958" s="1"/>
      <c r="O958" s="1"/>
    </row>
    <row r="959" spans="1:15" ht="9.75" customHeight="1">
      <c r="A959" s="1"/>
      <c r="B959" s="1"/>
      <c r="C959" s="1"/>
      <c r="D959" s="1"/>
      <c r="E959" s="1"/>
      <c r="F959" s="1"/>
      <c r="G959" s="1"/>
      <c r="H959" s="1"/>
      <c r="I959" s="1"/>
      <c r="J959" s="1"/>
      <c r="K959" s="1"/>
      <c r="L959" s="1"/>
      <c r="M959" s="1"/>
      <c r="N959" s="1"/>
      <c r="O959" s="1"/>
    </row>
    <row r="960" spans="1:15" ht="9.75" customHeight="1">
      <c r="A960" s="1"/>
      <c r="B960" s="1"/>
      <c r="C960" s="1"/>
      <c r="D960" s="1"/>
      <c r="E960" s="1"/>
      <c r="F960" s="1"/>
      <c r="G960" s="1"/>
      <c r="H960" s="1"/>
      <c r="I960" s="1"/>
      <c r="J960" s="1"/>
      <c r="K960" s="1"/>
      <c r="L960" s="1"/>
      <c r="M960" s="1"/>
      <c r="N960" s="1"/>
      <c r="O960" s="1"/>
    </row>
    <row r="961" spans="1:15" ht="9.75" customHeight="1">
      <c r="A961" s="1"/>
      <c r="B961" s="1"/>
      <c r="C961" s="1"/>
      <c r="D961" s="1"/>
      <c r="E961" s="1"/>
      <c r="F961" s="1"/>
      <c r="G961" s="1"/>
      <c r="H961" s="1"/>
      <c r="I961" s="1"/>
      <c r="J961" s="1"/>
      <c r="K961" s="1"/>
      <c r="L961" s="1"/>
      <c r="M961" s="1"/>
      <c r="N961" s="1"/>
      <c r="O961" s="1"/>
    </row>
    <row r="962" spans="1:15" ht="9.75" customHeight="1">
      <c r="A962" s="1"/>
      <c r="B962" s="1"/>
      <c r="C962" s="1"/>
      <c r="D962" s="1"/>
      <c r="E962" s="1"/>
      <c r="F962" s="1"/>
      <c r="G962" s="1"/>
      <c r="H962" s="1"/>
      <c r="I962" s="1"/>
      <c r="J962" s="1"/>
      <c r="K962" s="1"/>
      <c r="L962" s="1"/>
      <c r="M962" s="1"/>
      <c r="N962" s="1"/>
      <c r="O962" s="1"/>
    </row>
    <row r="963" spans="1:15" ht="9.75" customHeight="1">
      <c r="A963" s="1"/>
      <c r="B963" s="1"/>
      <c r="C963" s="1"/>
      <c r="D963" s="1"/>
      <c r="E963" s="1"/>
      <c r="F963" s="1"/>
      <c r="G963" s="1"/>
      <c r="H963" s="1"/>
      <c r="I963" s="1"/>
      <c r="J963" s="1"/>
      <c r="K963" s="1"/>
      <c r="L963" s="1"/>
      <c r="M963" s="1"/>
      <c r="N963" s="1"/>
      <c r="O963" s="1"/>
    </row>
    <row r="964" spans="1:15" ht="9.75" customHeight="1">
      <c r="A964" s="1"/>
      <c r="B964" s="1"/>
      <c r="C964" s="1"/>
      <c r="D964" s="1"/>
      <c r="E964" s="1"/>
      <c r="F964" s="1"/>
      <c r="G964" s="1"/>
      <c r="H964" s="1"/>
      <c r="I964" s="1"/>
      <c r="J964" s="1"/>
      <c r="K964" s="1"/>
      <c r="L964" s="1"/>
      <c r="M964" s="1"/>
      <c r="N964" s="1"/>
      <c r="O964" s="1"/>
    </row>
    <row r="965" spans="1:15" ht="9.75" customHeight="1">
      <c r="A965" s="1"/>
      <c r="B965" s="1"/>
      <c r="C965" s="1"/>
      <c r="D965" s="1"/>
      <c r="E965" s="1"/>
      <c r="F965" s="1"/>
      <c r="G965" s="1"/>
      <c r="H965" s="1"/>
      <c r="I965" s="1"/>
      <c r="J965" s="1"/>
      <c r="K965" s="1"/>
      <c r="L965" s="1"/>
      <c r="M965" s="1"/>
      <c r="N965" s="1"/>
      <c r="O965" s="1"/>
    </row>
    <row r="966" spans="1:15" ht="9.75" customHeight="1">
      <c r="A966" s="1"/>
      <c r="B966" s="1"/>
      <c r="C966" s="1"/>
      <c r="D966" s="1"/>
      <c r="E966" s="1"/>
      <c r="F966" s="1"/>
      <c r="G966" s="1"/>
      <c r="H966" s="1"/>
      <c r="I966" s="1"/>
      <c r="J966" s="1"/>
      <c r="K966" s="1"/>
      <c r="L966" s="1"/>
      <c r="M966" s="1"/>
      <c r="N966" s="1"/>
      <c r="O966" s="1"/>
    </row>
    <row r="967" spans="1:15" ht="9.75" customHeight="1">
      <c r="A967" s="1"/>
      <c r="B967" s="1"/>
      <c r="C967" s="1"/>
      <c r="D967" s="1"/>
      <c r="E967" s="1"/>
      <c r="F967" s="1"/>
      <c r="G967" s="1"/>
      <c r="H967" s="1"/>
      <c r="I967" s="1"/>
      <c r="J967" s="1"/>
      <c r="K967" s="1"/>
      <c r="L967" s="1"/>
      <c r="M967" s="1"/>
      <c r="N967" s="1"/>
      <c r="O967" s="1"/>
    </row>
    <row r="968" spans="1:15" ht="9.75" customHeight="1">
      <c r="A968" s="1"/>
      <c r="B968" s="1"/>
      <c r="C968" s="1"/>
      <c r="D968" s="1"/>
      <c r="E968" s="1"/>
      <c r="F968" s="1"/>
      <c r="G968" s="1"/>
      <c r="H968" s="1"/>
      <c r="I968" s="1"/>
      <c r="J968" s="1"/>
      <c r="K968" s="1"/>
      <c r="L968" s="1"/>
      <c r="M968" s="1"/>
      <c r="N968" s="1"/>
      <c r="O968" s="1"/>
    </row>
    <row r="969" spans="1:15" ht="9.75" customHeight="1">
      <c r="A969" s="1"/>
      <c r="B969" s="1"/>
      <c r="C969" s="1"/>
      <c r="D969" s="1"/>
      <c r="E969" s="1"/>
      <c r="F969" s="1"/>
      <c r="G969" s="1"/>
      <c r="H969" s="1"/>
      <c r="I969" s="1"/>
      <c r="J969" s="1"/>
      <c r="K969" s="1"/>
      <c r="L969" s="1"/>
      <c r="M969" s="1"/>
      <c r="N969" s="1"/>
      <c r="O969" s="1"/>
    </row>
    <row r="970" spans="1:15" ht="9.75" customHeight="1">
      <c r="A970" s="1"/>
      <c r="B970" s="1"/>
      <c r="C970" s="1"/>
      <c r="D970" s="1"/>
      <c r="E970" s="1"/>
      <c r="F970" s="1"/>
      <c r="G970" s="1"/>
      <c r="H970" s="1"/>
      <c r="I970" s="1"/>
      <c r="J970" s="1"/>
      <c r="K970" s="1"/>
      <c r="L970" s="1"/>
      <c r="M970" s="1"/>
      <c r="N970" s="1"/>
      <c r="O970" s="1"/>
    </row>
    <row r="971" spans="1:15" ht="9.75" customHeight="1">
      <c r="A971" s="1"/>
      <c r="B971" s="1"/>
      <c r="C971" s="1"/>
      <c r="D971" s="1"/>
      <c r="E971" s="1"/>
      <c r="F971" s="1"/>
      <c r="G971" s="1"/>
      <c r="H971" s="1"/>
      <c r="I971" s="1"/>
      <c r="J971" s="1"/>
      <c r="K971" s="1"/>
      <c r="L971" s="1"/>
      <c r="M971" s="1"/>
      <c r="N971" s="1"/>
      <c r="O971" s="1"/>
    </row>
    <row r="972" spans="1:15" ht="9.75" customHeight="1">
      <c r="A972" s="1"/>
      <c r="B972" s="1"/>
      <c r="C972" s="1"/>
      <c r="D972" s="1"/>
      <c r="E972" s="1"/>
      <c r="F972" s="1"/>
      <c r="G972" s="1"/>
      <c r="H972" s="1"/>
      <c r="I972" s="1"/>
      <c r="J972" s="1"/>
      <c r="K972" s="1"/>
      <c r="L972" s="1"/>
      <c r="M972" s="1"/>
      <c r="N972" s="1"/>
      <c r="O972" s="1"/>
    </row>
    <row r="973" spans="1:15" ht="9.75" customHeight="1">
      <c r="A973" s="1"/>
      <c r="B973" s="1"/>
      <c r="C973" s="1"/>
      <c r="D973" s="1"/>
      <c r="E973" s="1"/>
      <c r="F973" s="1"/>
      <c r="G973" s="1"/>
      <c r="H973" s="1"/>
      <c r="I973" s="1"/>
      <c r="J973" s="1"/>
      <c r="K973" s="1"/>
      <c r="L973" s="1"/>
      <c r="M973" s="1"/>
      <c r="N973" s="1"/>
      <c r="O973" s="1"/>
    </row>
    <row r="974" spans="1:15" ht="9.75" customHeight="1">
      <c r="A974" s="1"/>
      <c r="B974" s="1"/>
      <c r="C974" s="1"/>
      <c r="D974" s="1"/>
      <c r="E974" s="1"/>
      <c r="F974" s="1"/>
      <c r="G974" s="1"/>
      <c r="H974" s="1"/>
      <c r="I974" s="1"/>
      <c r="J974" s="1"/>
      <c r="K974" s="1"/>
      <c r="L974" s="1"/>
      <c r="M974" s="1"/>
      <c r="N974" s="1"/>
      <c r="O974" s="1"/>
    </row>
    <row r="975" spans="1:15" ht="9.75" customHeight="1">
      <c r="A975" s="1"/>
      <c r="B975" s="1"/>
      <c r="C975" s="1"/>
      <c r="D975" s="1"/>
      <c r="E975" s="1"/>
      <c r="F975" s="1"/>
      <c r="G975" s="1"/>
      <c r="H975" s="1"/>
      <c r="I975" s="1"/>
      <c r="J975" s="1"/>
      <c r="K975" s="1"/>
      <c r="L975" s="1"/>
      <c r="M975" s="1"/>
      <c r="N975" s="1"/>
      <c r="O975" s="1"/>
    </row>
    <row r="976" spans="1:15" ht="9.75" customHeight="1">
      <c r="A976" s="1"/>
      <c r="B976" s="1"/>
      <c r="C976" s="1"/>
      <c r="D976" s="1"/>
      <c r="E976" s="1"/>
      <c r="F976" s="1"/>
      <c r="G976" s="1"/>
      <c r="H976" s="1"/>
      <c r="I976" s="1"/>
      <c r="J976" s="1"/>
      <c r="K976" s="1"/>
      <c r="L976" s="1"/>
      <c r="M976" s="1"/>
      <c r="N976" s="1"/>
      <c r="O976" s="1"/>
    </row>
    <row r="977" spans="1:15" ht="9.75" customHeight="1">
      <c r="A977" s="1"/>
      <c r="B977" s="1"/>
      <c r="C977" s="1"/>
      <c r="D977" s="1"/>
      <c r="E977" s="1"/>
      <c r="F977" s="1"/>
      <c r="G977" s="1"/>
      <c r="H977" s="1"/>
      <c r="I977" s="1"/>
      <c r="J977" s="1"/>
      <c r="K977" s="1"/>
      <c r="L977" s="1"/>
      <c r="M977" s="1"/>
      <c r="N977" s="1"/>
      <c r="O977" s="1"/>
    </row>
    <row r="978" spans="1:15" ht="9.75" customHeight="1">
      <c r="A978" s="1"/>
      <c r="B978" s="1"/>
      <c r="C978" s="1"/>
      <c r="D978" s="1"/>
      <c r="E978" s="1"/>
      <c r="F978" s="1"/>
      <c r="G978" s="1"/>
      <c r="H978" s="1"/>
      <c r="I978" s="1"/>
      <c r="J978" s="1"/>
      <c r="K978" s="1"/>
      <c r="L978" s="1"/>
      <c r="M978" s="1"/>
      <c r="N978" s="1"/>
      <c r="O978" s="1"/>
    </row>
    <row r="979" spans="1:15" ht="9.75" customHeight="1">
      <c r="A979" s="1"/>
      <c r="B979" s="1"/>
      <c r="C979" s="1"/>
      <c r="D979" s="1"/>
      <c r="E979" s="1"/>
      <c r="F979" s="1"/>
      <c r="G979" s="1"/>
      <c r="H979" s="1"/>
      <c r="I979" s="1"/>
      <c r="J979" s="1"/>
      <c r="K979" s="1"/>
      <c r="L979" s="1"/>
      <c r="M979" s="1"/>
      <c r="N979" s="1"/>
      <c r="O979" s="1"/>
    </row>
    <row r="980" spans="1:15" ht="9.75" customHeight="1">
      <c r="A980" s="1"/>
      <c r="B980" s="1"/>
      <c r="C980" s="1"/>
      <c r="D980" s="1"/>
      <c r="E980" s="1"/>
      <c r="F980" s="1"/>
      <c r="G980" s="1"/>
      <c r="H980" s="1"/>
      <c r="I980" s="1"/>
      <c r="J980" s="1"/>
      <c r="K980" s="1"/>
      <c r="L980" s="1"/>
      <c r="M980" s="1"/>
      <c r="N980" s="1"/>
      <c r="O980" s="1"/>
    </row>
    <row r="981" spans="1:15" ht="9.75" customHeight="1">
      <c r="A981" s="1"/>
      <c r="B981" s="1"/>
      <c r="C981" s="1"/>
      <c r="D981" s="1"/>
      <c r="E981" s="1"/>
      <c r="F981" s="1"/>
      <c r="G981" s="1"/>
      <c r="H981" s="1"/>
      <c r="I981" s="1"/>
      <c r="J981" s="1"/>
      <c r="K981" s="1"/>
      <c r="L981" s="1"/>
      <c r="M981" s="1"/>
      <c r="N981" s="1"/>
      <c r="O981" s="1"/>
    </row>
    <row r="982" spans="1:15" ht="9.75" customHeight="1">
      <c r="A982" s="1"/>
      <c r="B982" s="1"/>
      <c r="C982" s="1"/>
      <c r="D982" s="1"/>
      <c r="E982" s="1"/>
      <c r="F982" s="1"/>
      <c r="G982" s="1"/>
      <c r="H982" s="1"/>
      <c r="I982" s="1"/>
      <c r="J982" s="1"/>
      <c r="K982" s="1"/>
      <c r="L982" s="1"/>
      <c r="M982" s="1"/>
      <c r="N982" s="1"/>
      <c r="O982" s="1"/>
    </row>
    <row r="983" spans="1:15" ht="9.75" customHeight="1">
      <c r="A983" s="1"/>
      <c r="B983" s="1"/>
      <c r="C983" s="1"/>
      <c r="D983" s="1"/>
      <c r="E983" s="1"/>
      <c r="F983" s="1"/>
      <c r="G983" s="1"/>
      <c r="H983" s="1"/>
      <c r="I983" s="1"/>
      <c r="J983" s="1"/>
      <c r="K983" s="1"/>
      <c r="L983" s="1"/>
      <c r="M983" s="1"/>
      <c r="N983" s="1"/>
      <c r="O983" s="1"/>
    </row>
    <row r="984" spans="1:15" ht="9.75" customHeight="1">
      <c r="A984" s="1"/>
      <c r="B984" s="1"/>
      <c r="C984" s="1"/>
      <c r="D984" s="1"/>
      <c r="E984" s="1"/>
      <c r="F984" s="1"/>
      <c r="G984" s="1"/>
      <c r="H984" s="1"/>
      <c r="I984" s="1"/>
      <c r="J984" s="1"/>
      <c r="K984" s="1"/>
      <c r="L984" s="1"/>
      <c r="M984" s="1"/>
      <c r="N984" s="1"/>
      <c r="O984" s="1"/>
    </row>
    <row r="985" spans="1:15" ht="9.75" customHeight="1">
      <c r="A985" s="1"/>
      <c r="B985" s="1"/>
      <c r="C985" s="1"/>
      <c r="D985" s="1"/>
      <c r="E985" s="1"/>
      <c r="F985" s="1"/>
      <c r="G985" s="1"/>
      <c r="H985" s="1"/>
      <c r="I985" s="1"/>
      <c r="J985" s="1"/>
      <c r="K985" s="1"/>
      <c r="L985" s="1"/>
      <c r="M985" s="1"/>
      <c r="N985" s="1"/>
      <c r="O985" s="1"/>
    </row>
    <row r="986" spans="1:15" ht="9.75" customHeight="1">
      <c r="A986" s="1"/>
      <c r="B986" s="1"/>
      <c r="C986" s="1"/>
      <c r="D986" s="1"/>
      <c r="E986" s="1"/>
      <c r="F986" s="1"/>
      <c r="G986" s="1"/>
      <c r="H986" s="1"/>
      <c r="I986" s="1"/>
      <c r="J986" s="1"/>
      <c r="K986" s="1"/>
      <c r="L986" s="1"/>
      <c r="M986" s="1"/>
      <c r="N986" s="1"/>
      <c r="O986" s="1"/>
    </row>
    <row r="987" spans="1:15" ht="9.75" customHeight="1">
      <c r="A987" s="1"/>
      <c r="B987" s="1"/>
      <c r="C987" s="1"/>
      <c r="D987" s="1"/>
      <c r="E987" s="1"/>
      <c r="F987" s="1"/>
      <c r="G987" s="1"/>
      <c r="H987" s="1"/>
      <c r="I987" s="1"/>
      <c r="J987" s="1"/>
      <c r="K987" s="1"/>
      <c r="L987" s="1"/>
      <c r="M987" s="1"/>
      <c r="N987" s="1"/>
      <c r="O987" s="1"/>
    </row>
    <row r="988" spans="1:15" ht="9.75" customHeight="1">
      <c r="A988" s="1"/>
      <c r="B988" s="1"/>
      <c r="C988" s="1"/>
      <c r="D988" s="1"/>
      <c r="E988" s="1"/>
      <c r="F988" s="1"/>
      <c r="G988" s="1"/>
      <c r="H988" s="1"/>
      <c r="I988" s="1"/>
      <c r="J988" s="1"/>
      <c r="K988" s="1"/>
      <c r="L988" s="1"/>
      <c r="M988" s="1"/>
      <c r="N988" s="1"/>
      <c r="O988" s="1"/>
    </row>
    <row r="989" spans="1:15" ht="9.75" customHeight="1">
      <c r="A989" s="1"/>
      <c r="B989" s="1"/>
      <c r="C989" s="1"/>
      <c r="D989" s="1"/>
      <c r="E989" s="1"/>
      <c r="F989" s="1"/>
      <c r="G989" s="1"/>
      <c r="H989" s="1"/>
      <c r="I989" s="1"/>
      <c r="J989" s="1"/>
      <c r="K989" s="1"/>
      <c r="L989" s="1"/>
      <c r="M989" s="1"/>
      <c r="N989" s="1"/>
      <c r="O989" s="1"/>
    </row>
    <row r="990" spans="1:15" ht="9.75" customHeight="1">
      <c r="A990" s="1"/>
      <c r="B990" s="1"/>
      <c r="C990" s="1"/>
      <c r="D990" s="1"/>
      <c r="E990" s="1"/>
      <c r="F990" s="1"/>
      <c r="G990" s="1"/>
      <c r="H990" s="1"/>
      <c r="I990" s="1"/>
      <c r="J990" s="1"/>
      <c r="K990" s="1"/>
      <c r="L990" s="1"/>
      <c r="M990" s="1"/>
      <c r="N990" s="1"/>
      <c r="O990" s="1"/>
    </row>
    <row r="991" spans="1:15" ht="9.75" customHeight="1">
      <c r="A991" s="1"/>
      <c r="B991" s="1"/>
      <c r="C991" s="1"/>
      <c r="D991" s="1"/>
      <c r="E991" s="1"/>
      <c r="F991" s="1"/>
      <c r="G991" s="1"/>
      <c r="H991" s="1"/>
      <c r="I991" s="1"/>
      <c r="J991" s="1"/>
      <c r="K991" s="1"/>
      <c r="L991" s="1"/>
      <c r="M991" s="1"/>
      <c r="N991" s="1"/>
      <c r="O991" s="1"/>
    </row>
    <row r="992" spans="1:15" ht="9.75" customHeight="1">
      <c r="A992" s="1"/>
      <c r="B992" s="1"/>
      <c r="C992" s="1"/>
      <c r="D992" s="1"/>
      <c r="E992" s="1"/>
      <c r="F992" s="1"/>
      <c r="G992" s="1"/>
      <c r="H992" s="1"/>
      <c r="I992" s="1"/>
      <c r="J992" s="1"/>
      <c r="K992" s="1"/>
      <c r="L992" s="1"/>
      <c r="M992" s="1"/>
      <c r="N992" s="1"/>
      <c r="O992" s="1"/>
    </row>
    <row r="993" spans="1:15" ht="9.75" customHeight="1">
      <c r="A993" s="1"/>
      <c r="B993" s="1"/>
      <c r="C993" s="1"/>
      <c r="D993" s="1"/>
      <c r="E993" s="1"/>
      <c r="F993" s="1"/>
      <c r="G993" s="1"/>
      <c r="H993" s="1"/>
      <c r="I993" s="1"/>
      <c r="J993" s="1"/>
      <c r="K993" s="1"/>
      <c r="L993" s="1"/>
      <c r="M993" s="1"/>
      <c r="N993" s="1"/>
      <c r="O993" s="1"/>
    </row>
    <row r="994" spans="1:15" ht="9.75" customHeight="1">
      <c r="A994" s="1"/>
      <c r="B994" s="1"/>
      <c r="C994" s="1"/>
      <c r="D994" s="1"/>
      <c r="E994" s="1"/>
      <c r="F994" s="1"/>
      <c r="G994" s="1"/>
      <c r="H994" s="1"/>
      <c r="I994" s="1"/>
      <c r="J994" s="1"/>
      <c r="K994" s="1"/>
      <c r="L994" s="1"/>
      <c r="M994" s="1"/>
      <c r="N994" s="1"/>
      <c r="O994" s="1"/>
    </row>
    <row r="995" spans="1:15" ht="9.75" customHeight="1">
      <c r="A995" s="1"/>
      <c r="B995" s="1"/>
      <c r="C995" s="1"/>
      <c r="D995" s="1"/>
      <c r="E995" s="1"/>
      <c r="F995" s="1"/>
      <c r="G995" s="1"/>
      <c r="H995" s="1"/>
      <c r="I995" s="1"/>
      <c r="J995" s="1"/>
      <c r="K995" s="1"/>
      <c r="L995" s="1"/>
      <c r="M995" s="1"/>
      <c r="N995" s="1"/>
      <c r="O995" s="1"/>
    </row>
    <row r="996" spans="1:15" ht="9.75" customHeight="1">
      <c r="A996" s="1"/>
      <c r="B996" s="1"/>
      <c r="C996" s="1"/>
      <c r="D996" s="1"/>
      <c r="E996" s="1"/>
      <c r="F996" s="1"/>
      <c r="G996" s="1"/>
      <c r="H996" s="1"/>
      <c r="I996" s="1"/>
      <c r="J996" s="1"/>
      <c r="K996" s="1"/>
      <c r="L996" s="1"/>
      <c r="M996" s="1"/>
      <c r="N996" s="1"/>
      <c r="O996" s="1"/>
    </row>
    <row r="997" spans="1:15" ht="9.75" customHeight="1">
      <c r="A997" s="1"/>
      <c r="B997" s="1"/>
      <c r="C997" s="1"/>
      <c r="D997" s="1"/>
      <c r="E997" s="1"/>
      <c r="F997" s="1"/>
      <c r="G997" s="1"/>
      <c r="H997" s="1"/>
      <c r="I997" s="1"/>
      <c r="J997" s="1"/>
      <c r="K997" s="1"/>
      <c r="L997" s="1"/>
      <c r="M997" s="1"/>
      <c r="N997" s="1"/>
      <c r="O997" s="1"/>
    </row>
    <row r="998" spans="1:15" ht="9.75" customHeight="1">
      <c r="A998" s="1"/>
      <c r="B998" s="1"/>
      <c r="C998" s="1"/>
      <c r="D998" s="1"/>
      <c r="E998" s="1"/>
      <c r="F998" s="1"/>
      <c r="G998" s="1"/>
      <c r="H998" s="1"/>
      <c r="I998" s="1"/>
      <c r="J998" s="1"/>
      <c r="K998" s="1"/>
      <c r="L998" s="1"/>
      <c r="M998" s="1"/>
      <c r="N998" s="1"/>
      <c r="O998" s="1"/>
    </row>
    <row r="999" spans="1:15" ht="9.75" customHeight="1">
      <c r="A999" s="1"/>
      <c r="B999" s="1"/>
      <c r="C999" s="1"/>
      <c r="D999" s="1"/>
      <c r="E999" s="1"/>
      <c r="F999" s="1"/>
      <c r="G999" s="1"/>
      <c r="H999" s="1"/>
      <c r="I999" s="1"/>
      <c r="J999" s="1"/>
      <c r="K999" s="1"/>
      <c r="L999" s="1"/>
      <c r="M999" s="1"/>
      <c r="N999" s="1"/>
      <c r="O999" s="1"/>
    </row>
    <row r="1000" spans="1:15" ht="9.75" customHeight="1">
      <c r="A1000" s="1"/>
      <c r="B1000" s="1"/>
      <c r="C1000" s="1"/>
      <c r="D1000" s="1"/>
      <c r="E1000" s="1"/>
      <c r="F1000" s="1"/>
      <c r="G1000" s="1"/>
      <c r="H1000" s="1"/>
      <c r="I1000" s="1"/>
      <c r="J1000" s="1"/>
      <c r="K1000" s="1"/>
      <c r="L1000" s="1"/>
      <c r="M1000" s="1"/>
      <c r="N1000" s="1"/>
      <c r="O1000" s="1"/>
    </row>
    <row r="1001" spans="1:15" ht="9.75" customHeight="1">
      <c r="A1001" s="1"/>
      <c r="B1001" s="1"/>
      <c r="C1001" s="1"/>
      <c r="D1001" s="1"/>
      <c r="E1001" s="1"/>
      <c r="F1001" s="1"/>
      <c r="G1001" s="1"/>
      <c r="H1001" s="1"/>
      <c r="I1001" s="1"/>
      <c r="J1001" s="1"/>
      <c r="K1001" s="1"/>
      <c r="L1001" s="1"/>
      <c r="M1001" s="1"/>
      <c r="N1001" s="1"/>
      <c r="O1001" s="1"/>
    </row>
    <row r="1002" spans="1:15" ht="9.75" customHeight="1">
      <c r="A1002" s="1"/>
      <c r="B1002" s="1"/>
      <c r="C1002" s="1"/>
      <c r="D1002" s="1"/>
      <c r="E1002" s="1"/>
      <c r="F1002" s="1"/>
      <c r="G1002" s="1"/>
      <c r="H1002" s="1"/>
      <c r="I1002" s="1"/>
      <c r="J1002" s="1"/>
      <c r="K1002" s="1"/>
      <c r="L1002" s="1"/>
      <c r="M1002" s="1"/>
      <c r="N1002" s="1"/>
      <c r="O1002" s="1"/>
    </row>
    <row r="1003" spans="1:15" ht="9.75" customHeight="1">
      <c r="A1003" s="1"/>
      <c r="B1003" s="1"/>
      <c r="C1003" s="1"/>
      <c r="D1003" s="1"/>
      <c r="E1003" s="1"/>
      <c r="F1003" s="1"/>
      <c r="G1003" s="1"/>
      <c r="H1003" s="1"/>
      <c r="I1003" s="1"/>
      <c r="J1003" s="1"/>
      <c r="K1003" s="1"/>
      <c r="L1003" s="1"/>
      <c r="M1003" s="1"/>
      <c r="N1003" s="1"/>
      <c r="O1003" s="1"/>
    </row>
    <row r="1004" spans="1:15" ht="9.75" customHeight="1">
      <c r="A1004" s="1"/>
      <c r="B1004" s="1"/>
      <c r="C1004" s="1"/>
      <c r="D1004" s="1"/>
      <c r="E1004" s="1"/>
      <c r="F1004" s="1"/>
      <c r="G1004" s="1"/>
      <c r="H1004" s="1"/>
      <c r="I1004" s="1"/>
      <c r="J1004" s="1"/>
      <c r="K1004" s="1"/>
      <c r="L1004" s="1"/>
      <c r="M1004" s="1"/>
      <c r="N1004" s="1"/>
      <c r="O1004" s="1"/>
    </row>
    <row r="1005" spans="1:15" ht="9.75" customHeight="1">
      <c r="A1005" s="1"/>
      <c r="B1005" s="1"/>
      <c r="C1005" s="1"/>
      <c r="D1005" s="1"/>
      <c r="E1005" s="1"/>
      <c r="F1005" s="1"/>
      <c r="G1005" s="1"/>
      <c r="H1005" s="1"/>
      <c r="I1005" s="1"/>
      <c r="J1005" s="1"/>
      <c r="K1005" s="1"/>
      <c r="L1005" s="1"/>
      <c r="M1005" s="1"/>
      <c r="N1005" s="1"/>
      <c r="O1005" s="1"/>
    </row>
    <row r="1006" spans="1:15" ht="9.75" customHeight="1">
      <c r="A1006" s="1"/>
      <c r="B1006" s="1"/>
      <c r="C1006" s="1"/>
      <c r="D1006" s="1"/>
      <c r="E1006" s="1"/>
      <c r="F1006" s="1"/>
      <c r="G1006" s="1"/>
      <c r="H1006" s="1"/>
      <c r="I1006" s="1"/>
      <c r="J1006" s="1"/>
      <c r="K1006" s="1"/>
      <c r="L1006" s="1"/>
      <c r="M1006" s="1"/>
      <c r="N1006" s="1"/>
      <c r="O1006" s="1"/>
    </row>
    <row r="1007" spans="1:15" ht="9.75" customHeight="1">
      <c r="A1007" s="1"/>
      <c r="B1007" s="1"/>
      <c r="C1007" s="1"/>
      <c r="D1007" s="1"/>
      <c r="E1007" s="1"/>
      <c r="F1007" s="1"/>
      <c r="G1007" s="1"/>
      <c r="H1007" s="1"/>
      <c r="I1007" s="1"/>
      <c r="J1007" s="1"/>
      <c r="K1007" s="1"/>
      <c r="L1007" s="1"/>
      <c r="M1007" s="1"/>
      <c r="N1007" s="1"/>
      <c r="O1007" s="1"/>
    </row>
    <row r="1008" spans="1:15" ht="9.75" customHeight="1">
      <c r="A1008" s="1"/>
      <c r="B1008" s="1"/>
      <c r="C1008" s="1"/>
      <c r="D1008" s="1"/>
      <c r="E1008" s="1"/>
      <c r="F1008" s="1"/>
      <c r="G1008" s="1"/>
      <c r="H1008" s="1"/>
      <c r="I1008" s="1"/>
      <c r="J1008" s="1"/>
      <c r="K1008" s="1"/>
      <c r="L1008" s="1"/>
      <c r="M1008" s="1"/>
      <c r="N1008" s="1"/>
      <c r="O1008" s="1"/>
    </row>
    <row r="1009" spans="1:15" ht="9.75" customHeight="1">
      <c r="A1009" s="1"/>
      <c r="B1009" s="1"/>
      <c r="C1009" s="1"/>
      <c r="D1009" s="1"/>
      <c r="E1009" s="1"/>
      <c r="F1009" s="1"/>
      <c r="G1009" s="1"/>
      <c r="H1009" s="1"/>
      <c r="I1009" s="1"/>
      <c r="J1009" s="1"/>
      <c r="K1009" s="1"/>
      <c r="L1009" s="1"/>
      <c r="M1009" s="1"/>
      <c r="N1009" s="1"/>
      <c r="O1009" s="1"/>
    </row>
    <row r="1010" spans="1:15" ht="9.75" customHeight="1">
      <c r="A1010" s="1"/>
      <c r="B1010" s="1"/>
      <c r="C1010" s="1"/>
      <c r="D1010" s="1"/>
      <c r="E1010" s="1"/>
      <c r="F1010" s="1"/>
      <c r="G1010" s="1"/>
      <c r="H1010" s="1"/>
      <c r="I1010" s="1"/>
      <c r="J1010" s="1"/>
      <c r="K1010" s="1"/>
      <c r="L1010" s="1"/>
      <c r="M1010" s="1"/>
      <c r="N1010" s="1"/>
      <c r="O1010" s="1"/>
    </row>
    <row r="1011" spans="1:15" ht="9.75" customHeight="1">
      <c r="A1011" s="1"/>
      <c r="B1011" s="1"/>
      <c r="C1011" s="1"/>
      <c r="D1011" s="1"/>
      <c r="E1011" s="1"/>
      <c r="F1011" s="1"/>
      <c r="G1011" s="1"/>
      <c r="H1011" s="1"/>
      <c r="I1011" s="1"/>
      <c r="J1011" s="1"/>
      <c r="K1011" s="1"/>
      <c r="L1011" s="1"/>
      <c r="M1011" s="1"/>
      <c r="N1011" s="1"/>
      <c r="O1011" s="1"/>
    </row>
    <row r="1012" spans="1:15" ht="9.75" customHeight="1">
      <c r="A1012" s="1"/>
      <c r="B1012" s="1"/>
      <c r="C1012" s="1"/>
      <c r="D1012" s="1"/>
      <c r="E1012" s="1"/>
      <c r="F1012" s="1"/>
      <c r="G1012" s="1"/>
      <c r="H1012" s="1"/>
      <c r="I1012" s="1"/>
      <c r="J1012" s="1"/>
      <c r="K1012" s="1"/>
      <c r="L1012" s="1"/>
      <c r="M1012" s="1"/>
      <c r="N1012" s="1"/>
      <c r="O1012" s="1"/>
    </row>
    <row r="1013" spans="1:15" ht="9.75" customHeight="1">
      <c r="A1013" s="1"/>
      <c r="B1013" s="1"/>
      <c r="C1013" s="1"/>
      <c r="D1013" s="1"/>
      <c r="E1013" s="1"/>
      <c r="F1013" s="1"/>
      <c r="G1013" s="1"/>
      <c r="H1013" s="1"/>
      <c r="I1013" s="1"/>
      <c r="J1013" s="1"/>
      <c r="K1013" s="1"/>
      <c r="L1013" s="1"/>
      <c r="M1013" s="1"/>
      <c r="N1013" s="1"/>
      <c r="O1013" s="1"/>
    </row>
    <row r="1014" spans="1:15" ht="9.75" customHeight="1">
      <c r="A1014" s="1"/>
      <c r="B1014" s="1"/>
      <c r="C1014" s="1"/>
      <c r="D1014" s="1"/>
      <c r="E1014" s="1"/>
      <c r="F1014" s="1"/>
      <c r="G1014" s="1"/>
      <c r="H1014" s="1"/>
      <c r="I1014" s="1"/>
      <c r="J1014" s="1"/>
      <c r="K1014" s="1"/>
      <c r="L1014" s="1"/>
      <c r="M1014" s="1"/>
      <c r="N1014" s="1"/>
      <c r="O1014" s="1"/>
    </row>
    <row r="1015" spans="1:15" ht="9.75" customHeight="1">
      <c r="A1015" s="1"/>
      <c r="B1015" s="1"/>
      <c r="C1015" s="1"/>
      <c r="D1015" s="1"/>
      <c r="E1015" s="1"/>
      <c r="F1015" s="1"/>
      <c r="G1015" s="1"/>
      <c r="H1015" s="1"/>
      <c r="I1015" s="1"/>
      <c r="J1015" s="1"/>
      <c r="K1015" s="1"/>
      <c r="L1015" s="1"/>
      <c r="M1015" s="1"/>
      <c r="N1015" s="1"/>
      <c r="O1015" s="1"/>
    </row>
    <row r="1016" spans="1:15" ht="9.75" customHeight="1">
      <c r="A1016" s="1"/>
      <c r="B1016" s="1"/>
      <c r="C1016" s="1"/>
      <c r="D1016" s="1"/>
      <c r="E1016" s="1"/>
      <c r="F1016" s="1"/>
      <c r="G1016" s="1"/>
      <c r="H1016" s="1"/>
      <c r="I1016" s="1"/>
      <c r="J1016" s="1"/>
      <c r="K1016" s="1"/>
      <c r="L1016" s="1"/>
      <c r="M1016" s="1"/>
      <c r="N1016" s="1"/>
      <c r="O1016" s="1"/>
    </row>
    <row r="1017" spans="1:15" ht="9.75" customHeight="1">
      <c r="A1017" s="1"/>
      <c r="B1017" s="1"/>
      <c r="C1017" s="1"/>
      <c r="D1017" s="1"/>
      <c r="E1017" s="1"/>
      <c r="F1017" s="1"/>
      <c r="G1017" s="1"/>
      <c r="H1017" s="1"/>
      <c r="I1017" s="1"/>
      <c r="J1017" s="1"/>
      <c r="K1017" s="1"/>
      <c r="L1017" s="1"/>
      <c r="M1017" s="1"/>
      <c r="N1017" s="1"/>
      <c r="O1017" s="1"/>
    </row>
    <row r="1018" spans="1:15" ht="9.75" customHeight="1">
      <c r="A1018" s="1"/>
      <c r="B1018" s="1"/>
      <c r="C1018" s="1"/>
      <c r="D1018" s="1"/>
      <c r="E1018" s="1"/>
      <c r="F1018" s="1"/>
      <c r="G1018" s="1"/>
      <c r="H1018" s="1"/>
      <c r="I1018" s="1"/>
      <c r="J1018" s="1"/>
      <c r="K1018" s="1"/>
      <c r="L1018" s="1"/>
      <c r="M1018" s="1"/>
      <c r="N1018" s="1"/>
      <c r="O1018" s="1"/>
    </row>
    <row r="1019" spans="1:15" ht="9.75" customHeight="1">
      <c r="A1019" s="1"/>
      <c r="B1019" s="1"/>
      <c r="C1019" s="1"/>
      <c r="D1019" s="1"/>
      <c r="E1019" s="1"/>
      <c r="F1019" s="1"/>
      <c r="G1019" s="1"/>
      <c r="H1019" s="1"/>
      <c r="I1019" s="1"/>
      <c r="J1019" s="1"/>
      <c r="K1019" s="1"/>
      <c r="L1019" s="1"/>
      <c r="M1019" s="1"/>
      <c r="N1019" s="1"/>
      <c r="O1019" s="1"/>
    </row>
    <row r="1020" spans="1:15" ht="9.75" customHeight="1">
      <c r="A1020" s="1"/>
      <c r="B1020" s="1"/>
      <c r="C1020" s="1"/>
      <c r="D1020" s="1"/>
      <c r="E1020" s="1"/>
      <c r="F1020" s="1"/>
      <c r="G1020" s="1"/>
      <c r="H1020" s="1"/>
      <c r="I1020" s="1"/>
      <c r="J1020" s="1"/>
      <c r="K1020" s="1"/>
      <c r="L1020" s="1"/>
      <c r="M1020" s="1"/>
      <c r="N1020" s="1"/>
      <c r="O1020" s="1"/>
    </row>
    <row r="1021" spans="1:15" ht="9.75" customHeight="1">
      <c r="A1021" s="1"/>
      <c r="B1021" s="1"/>
      <c r="C1021" s="1"/>
      <c r="D1021" s="1"/>
      <c r="E1021" s="1"/>
      <c r="F1021" s="1"/>
      <c r="G1021" s="1"/>
      <c r="H1021" s="1"/>
      <c r="I1021" s="1"/>
      <c r="J1021" s="1"/>
      <c r="K1021" s="1"/>
      <c r="L1021" s="1"/>
      <c r="M1021" s="1"/>
      <c r="N1021" s="1"/>
      <c r="O1021" s="1"/>
    </row>
    <row r="1022" spans="1:15" ht="9.75" customHeight="1">
      <c r="A1022" s="1"/>
      <c r="B1022" s="1"/>
      <c r="C1022" s="1"/>
      <c r="D1022" s="1"/>
      <c r="E1022" s="1"/>
      <c r="F1022" s="1"/>
      <c r="G1022" s="1"/>
      <c r="H1022" s="1"/>
      <c r="I1022" s="1"/>
      <c r="J1022" s="1"/>
      <c r="K1022" s="1"/>
      <c r="L1022" s="1"/>
      <c r="M1022" s="1"/>
      <c r="N1022" s="1"/>
      <c r="O1022" s="1"/>
    </row>
    <row r="1023" spans="1:15" ht="9.75" customHeight="1">
      <c r="A1023" s="1"/>
      <c r="B1023" s="1"/>
      <c r="C1023" s="1"/>
      <c r="D1023" s="1"/>
      <c r="E1023" s="1"/>
      <c r="F1023" s="1"/>
      <c r="G1023" s="1"/>
      <c r="H1023" s="1"/>
      <c r="I1023" s="1"/>
      <c r="J1023" s="1"/>
      <c r="K1023" s="1"/>
      <c r="L1023" s="1"/>
      <c r="M1023" s="1"/>
      <c r="N1023" s="1"/>
      <c r="O1023" s="1"/>
    </row>
    <row r="1024" spans="1:15" ht="9.75" customHeight="1">
      <c r="A1024" s="1"/>
      <c r="B1024" s="1"/>
      <c r="C1024" s="1"/>
      <c r="D1024" s="1"/>
      <c r="E1024" s="1"/>
      <c r="F1024" s="1"/>
      <c r="G1024" s="1"/>
      <c r="H1024" s="1"/>
      <c r="I1024" s="1"/>
      <c r="J1024" s="1"/>
      <c r="K1024" s="1"/>
      <c r="L1024" s="1"/>
      <c r="M1024" s="1"/>
      <c r="N1024" s="1"/>
      <c r="O1024" s="1"/>
    </row>
    <row r="1025" spans="1:15" ht="9.75" customHeight="1">
      <c r="A1025" s="1"/>
      <c r="B1025" s="1"/>
      <c r="C1025" s="1"/>
      <c r="D1025" s="1"/>
      <c r="E1025" s="1"/>
      <c r="F1025" s="1"/>
      <c r="G1025" s="1"/>
      <c r="H1025" s="1"/>
      <c r="I1025" s="1"/>
      <c r="J1025" s="1"/>
      <c r="K1025" s="1"/>
      <c r="L1025" s="1"/>
      <c r="M1025" s="1"/>
      <c r="N1025" s="1"/>
      <c r="O1025" s="1"/>
    </row>
    <row r="1026" spans="1:15" ht="9.75" customHeight="1">
      <c r="A1026" s="1"/>
      <c r="B1026" s="1"/>
      <c r="C1026" s="1"/>
      <c r="D1026" s="1"/>
      <c r="E1026" s="1"/>
      <c r="F1026" s="1"/>
      <c r="G1026" s="1"/>
      <c r="H1026" s="1"/>
      <c r="I1026" s="1"/>
      <c r="J1026" s="1"/>
      <c r="K1026" s="1"/>
      <c r="L1026" s="1"/>
      <c r="M1026" s="1"/>
      <c r="N1026" s="1"/>
      <c r="O1026" s="1"/>
    </row>
    <row r="1027" spans="1:15" ht="9.75" customHeight="1">
      <c r="A1027" s="1"/>
      <c r="B1027" s="1"/>
      <c r="C1027" s="1"/>
      <c r="D1027" s="1"/>
      <c r="E1027" s="1"/>
      <c r="F1027" s="1"/>
      <c r="G1027" s="1"/>
      <c r="H1027" s="1"/>
      <c r="I1027" s="1"/>
      <c r="J1027" s="1"/>
      <c r="K1027" s="1"/>
      <c r="L1027" s="1"/>
      <c r="M1027" s="1"/>
      <c r="N1027" s="1"/>
      <c r="O1027" s="1"/>
    </row>
    <row r="1028" spans="1:15" ht="9.75" customHeight="1">
      <c r="A1028" s="1"/>
      <c r="B1028" s="1"/>
      <c r="C1028" s="1"/>
      <c r="D1028" s="1"/>
      <c r="E1028" s="1"/>
      <c r="F1028" s="1"/>
      <c r="G1028" s="1"/>
      <c r="H1028" s="1"/>
      <c r="I1028" s="1"/>
      <c r="J1028" s="1"/>
      <c r="K1028" s="1"/>
      <c r="L1028" s="1"/>
      <c r="M1028" s="1"/>
      <c r="N1028" s="1"/>
      <c r="O1028" s="1"/>
    </row>
    <row r="1029" spans="1:15" ht="9.75" customHeight="1">
      <c r="A1029" s="1"/>
      <c r="B1029" s="1"/>
      <c r="C1029" s="1"/>
      <c r="D1029" s="1"/>
      <c r="E1029" s="1"/>
      <c r="F1029" s="1"/>
      <c r="G1029" s="1"/>
      <c r="H1029" s="1"/>
      <c r="I1029" s="1"/>
      <c r="J1029" s="1"/>
      <c r="K1029" s="1"/>
      <c r="L1029" s="1"/>
      <c r="M1029" s="1"/>
      <c r="N1029" s="1"/>
      <c r="O1029" s="1"/>
    </row>
    <row r="1030" spans="1:15" ht="9.75" customHeight="1">
      <c r="A1030" s="1"/>
      <c r="B1030" s="1"/>
      <c r="C1030" s="1"/>
      <c r="D1030" s="1"/>
      <c r="E1030" s="1"/>
      <c r="F1030" s="1"/>
      <c r="G1030" s="1"/>
      <c r="H1030" s="1"/>
      <c r="I1030" s="1"/>
      <c r="J1030" s="1"/>
      <c r="K1030" s="1"/>
      <c r="L1030" s="1"/>
      <c r="M1030" s="1"/>
      <c r="N1030" s="1"/>
      <c r="O1030" s="1"/>
    </row>
    <row r="1031" spans="1:15" ht="9.75" customHeight="1">
      <c r="A1031" s="1"/>
      <c r="B1031" s="1"/>
      <c r="C1031" s="1"/>
      <c r="D1031" s="1"/>
      <c r="E1031" s="1"/>
      <c r="F1031" s="1"/>
      <c r="G1031" s="1"/>
      <c r="H1031" s="1"/>
      <c r="I1031" s="1"/>
      <c r="J1031" s="1"/>
      <c r="K1031" s="1"/>
      <c r="L1031" s="1"/>
      <c r="M1031" s="1"/>
      <c r="N1031" s="1"/>
      <c r="O1031" s="1"/>
    </row>
    <row r="1032" spans="1:15" ht="9.75" customHeight="1">
      <c r="A1032" s="1"/>
      <c r="B1032" s="1"/>
      <c r="C1032" s="1"/>
      <c r="D1032" s="1"/>
      <c r="E1032" s="1"/>
      <c r="F1032" s="1"/>
      <c r="G1032" s="1"/>
      <c r="H1032" s="1"/>
      <c r="I1032" s="1"/>
      <c r="J1032" s="1"/>
      <c r="K1032" s="1"/>
      <c r="L1032" s="1"/>
      <c r="M1032" s="1"/>
      <c r="N1032" s="1"/>
      <c r="O1032" s="1"/>
    </row>
    <row r="1033" spans="1:15" ht="9.75" customHeight="1">
      <c r="A1033" s="1"/>
      <c r="B1033" s="1"/>
      <c r="C1033" s="1"/>
      <c r="D1033" s="1"/>
      <c r="E1033" s="1"/>
      <c r="F1033" s="1"/>
      <c r="G1033" s="1"/>
      <c r="H1033" s="1"/>
      <c r="I1033" s="1"/>
      <c r="J1033" s="1"/>
      <c r="K1033" s="1"/>
      <c r="L1033" s="1"/>
      <c r="M1033" s="1"/>
      <c r="N1033" s="1"/>
      <c r="O1033" s="1"/>
    </row>
    <row r="1034" spans="1:15" ht="9.75" customHeight="1">
      <c r="A1034" s="1"/>
      <c r="B1034" s="1"/>
      <c r="C1034" s="1"/>
      <c r="D1034" s="1"/>
      <c r="E1034" s="1"/>
      <c r="F1034" s="1"/>
      <c r="G1034" s="1"/>
      <c r="H1034" s="1"/>
      <c r="I1034" s="1"/>
      <c r="J1034" s="1"/>
      <c r="K1034" s="1"/>
      <c r="L1034" s="1"/>
      <c r="M1034" s="1"/>
      <c r="N1034" s="1"/>
      <c r="O1034" s="1"/>
    </row>
    <row r="1035" spans="1:15" ht="9.75" customHeight="1">
      <c r="A1035" s="1"/>
      <c r="B1035" s="1"/>
      <c r="C1035" s="1"/>
      <c r="D1035" s="1"/>
      <c r="E1035" s="1"/>
      <c r="F1035" s="1"/>
      <c r="G1035" s="1"/>
      <c r="H1035" s="1"/>
      <c r="I1035" s="1"/>
      <c r="J1035" s="1"/>
      <c r="K1035" s="1"/>
      <c r="L1035" s="1"/>
      <c r="M1035" s="1"/>
      <c r="N1035" s="1"/>
      <c r="O1035" s="1"/>
    </row>
    <row r="1036" spans="1:15" ht="9.75" customHeight="1">
      <c r="A1036" s="1"/>
      <c r="B1036" s="1"/>
      <c r="C1036" s="1"/>
      <c r="D1036" s="1"/>
      <c r="E1036" s="1"/>
      <c r="F1036" s="1"/>
      <c r="G1036" s="1"/>
      <c r="H1036" s="1"/>
      <c r="I1036" s="1"/>
      <c r="J1036" s="1"/>
      <c r="K1036" s="1"/>
      <c r="L1036" s="1"/>
      <c r="M1036" s="1"/>
      <c r="N1036" s="1"/>
      <c r="O1036" s="1"/>
    </row>
    <row r="1037" spans="1:15" ht="9.75" customHeight="1">
      <c r="A1037" s="1"/>
      <c r="B1037" s="1"/>
      <c r="C1037" s="1"/>
      <c r="D1037" s="1"/>
      <c r="E1037" s="1"/>
      <c r="F1037" s="1"/>
      <c r="G1037" s="1"/>
      <c r="H1037" s="1"/>
      <c r="I1037" s="1"/>
      <c r="J1037" s="1"/>
      <c r="K1037" s="1"/>
      <c r="L1037" s="1"/>
      <c r="M1037" s="1"/>
      <c r="N1037" s="1"/>
      <c r="O1037" s="1"/>
    </row>
    <row r="1038" spans="1:15" ht="9.75" customHeight="1">
      <c r="A1038" s="1"/>
      <c r="B1038" s="1"/>
      <c r="C1038" s="1"/>
      <c r="D1038" s="1"/>
      <c r="E1038" s="1"/>
      <c r="F1038" s="1"/>
      <c r="G1038" s="1"/>
      <c r="H1038" s="1"/>
      <c r="I1038" s="1"/>
      <c r="J1038" s="1"/>
      <c r="K1038" s="1"/>
      <c r="L1038" s="1"/>
      <c r="M1038" s="1"/>
      <c r="N1038" s="1"/>
      <c r="O1038" s="1"/>
    </row>
    <row r="1039" spans="1:15" ht="9.75" customHeight="1">
      <c r="A1039" s="1"/>
      <c r="B1039" s="1"/>
      <c r="C1039" s="1"/>
      <c r="D1039" s="1"/>
      <c r="E1039" s="1"/>
      <c r="F1039" s="1"/>
      <c r="G1039" s="1"/>
      <c r="H1039" s="1"/>
      <c r="I1039" s="1"/>
      <c r="J1039" s="1"/>
      <c r="K1039" s="1"/>
      <c r="L1039" s="1"/>
      <c r="M1039" s="1"/>
      <c r="N1039" s="1"/>
      <c r="O1039" s="1"/>
    </row>
    <row r="1040" spans="1:15" ht="9.75" customHeight="1">
      <c r="A1040" s="1"/>
      <c r="B1040" s="1"/>
      <c r="C1040" s="1"/>
      <c r="D1040" s="1"/>
      <c r="E1040" s="1"/>
      <c r="F1040" s="1"/>
      <c r="G1040" s="1"/>
      <c r="H1040" s="1"/>
      <c r="I1040" s="1"/>
      <c r="J1040" s="1"/>
      <c r="K1040" s="1"/>
      <c r="L1040" s="1"/>
      <c r="M1040" s="1"/>
      <c r="N1040" s="1"/>
      <c r="O1040" s="1"/>
    </row>
    <row r="1041" spans="1:15" ht="9.75" customHeight="1">
      <c r="A1041" s="1"/>
      <c r="B1041" s="1"/>
      <c r="C1041" s="1"/>
      <c r="D1041" s="1"/>
      <c r="E1041" s="1"/>
      <c r="F1041" s="1"/>
      <c r="G1041" s="1"/>
      <c r="H1041" s="1"/>
      <c r="I1041" s="1"/>
      <c r="J1041" s="1"/>
      <c r="K1041" s="1"/>
      <c r="L1041" s="1"/>
      <c r="M1041" s="1"/>
      <c r="N1041" s="1"/>
      <c r="O1041" s="1"/>
    </row>
    <row r="1042" spans="1:15" ht="9.75" customHeight="1">
      <c r="A1042" s="1"/>
      <c r="B1042" s="1"/>
      <c r="C1042" s="1"/>
      <c r="D1042" s="1"/>
      <c r="E1042" s="1"/>
      <c r="F1042" s="1"/>
      <c r="G1042" s="1"/>
      <c r="H1042" s="1"/>
      <c r="I1042" s="1"/>
      <c r="J1042" s="1"/>
      <c r="K1042" s="1"/>
      <c r="L1042" s="1"/>
      <c r="M1042" s="1"/>
      <c r="N1042" s="1"/>
      <c r="O1042" s="1"/>
    </row>
    <row r="1043" spans="1:15" ht="9.75" customHeight="1">
      <c r="A1043" s="1"/>
      <c r="B1043" s="1"/>
      <c r="C1043" s="1"/>
      <c r="D1043" s="1"/>
      <c r="E1043" s="1"/>
      <c r="F1043" s="1"/>
      <c r="G1043" s="1"/>
      <c r="H1043" s="1"/>
      <c r="I1043" s="1"/>
      <c r="J1043" s="1"/>
      <c r="K1043" s="1"/>
      <c r="L1043" s="1"/>
      <c r="M1043" s="1"/>
      <c r="N1043" s="1"/>
      <c r="O1043" s="1"/>
    </row>
    <row r="1044" spans="1:15" ht="9.75" customHeight="1">
      <c r="A1044" s="1"/>
      <c r="B1044" s="1"/>
      <c r="C1044" s="1"/>
      <c r="D1044" s="1"/>
      <c r="E1044" s="1"/>
      <c r="F1044" s="1"/>
      <c r="G1044" s="1"/>
      <c r="H1044" s="1"/>
      <c r="I1044" s="1"/>
      <c r="J1044" s="1"/>
      <c r="K1044" s="1"/>
      <c r="L1044" s="1"/>
      <c r="M1044" s="1"/>
      <c r="N1044" s="1"/>
      <c r="O1044" s="1"/>
    </row>
    <row r="1045" spans="1:15" ht="9.75" customHeight="1">
      <c r="A1045" s="1"/>
      <c r="B1045" s="1"/>
      <c r="C1045" s="1"/>
      <c r="D1045" s="1"/>
      <c r="E1045" s="1"/>
      <c r="F1045" s="1"/>
      <c r="G1045" s="1"/>
      <c r="H1045" s="1"/>
      <c r="I1045" s="1"/>
      <c r="J1045" s="1"/>
      <c r="K1045" s="1"/>
      <c r="L1045" s="1"/>
      <c r="M1045" s="1"/>
      <c r="N1045" s="1"/>
      <c r="O1045" s="1"/>
    </row>
    <row r="1046" spans="1:15" ht="9.75" customHeight="1">
      <c r="A1046" s="1"/>
      <c r="B1046" s="1"/>
      <c r="C1046" s="1"/>
      <c r="D1046" s="1"/>
      <c r="E1046" s="1"/>
      <c r="F1046" s="1"/>
      <c r="G1046" s="1"/>
      <c r="H1046" s="1"/>
      <c r="I1046" s="1"/>
      <c r="J1046" s="1"/>
      <c r="K1046" s="1"/>
      <c r="L1046" s="1"/>
      <c r="M1046" s="1"/>
      <c r="N1046" s="1"/>
      <c r="O1046" s="1"/>
    </row>
    <row r="1047" spans="1:15" ht="9.75" customHeight="1">
      <c r="A1047" s="1"/>
      <c r="B1047" s="1"/>
      <c r="C1047" s="1"/>
      <c r="D1047" s="1"/>
      <c r="E1047" s="1"/>
      <c r="F1047" s="1"/>
      <c r="G1047" s="1"/>
      <c r="H1047" s="1"/>
      <c r="I1047" s="1"/>
      <c r="J1047" s="1"/>
      <c r="K1047" s="1"/>
      <c r="L1047" s="1"/>
      <c r="M1047" s="1"/>
      <c r="N1047" s="1"/>
      <c r="O1047" s="1"/>
    </row>
    <row r="1048" spans="1:15" ht="9.75" customHeight="1">
      <c r="A1048" s="1"/>
      <c r="B1048" s="1"/>
      <c r="C1048" s="1"/>
      <c r="D1048" s="1"/>
      <c r="E1048" s="1"/>
      <c r="F1048" s="1"/>
      <c r="G1048" s="1"/>
      <c r="H1048" s="1"/>
      <c r="I1048" s="1"/>
      <c r="J1048" s="1"/>
      <c r="K1048" s="1"/>
      <c r="L1048" s="1"/>
      <c r="M1048" s="1"/>
      <c r="N1048" s="1"/>
      <c r="O1048" s="1"/>
    </row>
    <row r="1049" spans="1:15" ht="9.75" customHeight="1">
      <c r="A1049" s="1"/>
      <c r="B1049" s="1"/>
      <c r="C1049" s="1"/>
      <c r="D1049" s="1"/>
      <c r="E1049" s="1"/>
      <c r="F1049" s="1"/>
      <c r="G1049" s="1"/>
      <c r="H1049" s="1"/>
      <c r="I1049" s="1"/>
      <c r="J1049" s="1"/>
      <c r="K1049" s="1"/>
      <c r="L1049" s="1"/>
      <c r="M1049" s="1"/>
      <c r="N1049" s="1"/>
      <c r="O1049" s="1"/>
    </row>
    <row r="1050" spans="1:15" ht="9.75" customHeight="1">
      <c r="A1050" s="1"/>
      <c r="B1050" s="1"/>
      <c r="C1050" s="1"/>
      <c r="D1050" s="1"/>
      <c r="E1050" s="1"/>
      <c r="F1050" s="1"/>
      <c r="G1050" s="1"/>
      <c r="H1050" s="1"/>
      <c r="I1050" s="1"/>
      <c r="J1050" s="1"/>
      <c r="K1050" s="1"/>
      <c r="L1050" s="1"/>
      <c r="M1050" s="1"/>
      <c r="N1050" s="1"/>
      <c r="O1050" s="1"/>
    </row>
    <row r="1051" spans="1:15" ht="9.75" customHeight="1">
      <c r="A1051" s="1"/>
      <c r="B1051" s="1"/>
      <c r="C1051" s="1"/>
      <c r="D1051" s="1"/>
      <c r="E1051" s="1"/>
      <c r="F1051" s="1"/>
      <c r="G1051" s="1"/>
      <c r="H1051" s="1"/>
      <c r="I1051" s="1"/>
      <c r="J1051" s="1"/>
      <c r="K1051" s="1"/>
      <c r="L1051" s="1"/>
      <c r="M1051" s="1"/>
      <c r="N1051" s="1"/>
      <c r="O1051" s="1"/>
    </row>
    <row r="1052" spans="1:15" ht="9.75" customHeight="1">
      <c r="A1052" s="1"/>
      <c r="B1052" s="1"/>
      <c r="C1052" s="1"/>
      <c r="D1052" s="1"/>
      <c r="E1052" s="1"/>
      <c r="F1052" s="1"/>
      <c r="G1052" s="1"/>
      <c r="H1052" s="1"/>
      <c r="I1052" s="1"/>
      <c r="J1052" s="1"/>
      <c r="K1052" s="1"/>
      <c r="L1052" s="1"/>
      <c r="M1052" s="1"/>
      <c r="N1052" s="1"/>
      <c r="O1052" s="1"/>
    </row>
    <row r="1053" spans="1:15" ht="9.75" customHeight="1">
      <c r="A1053" s="1"/>
      <c r="B1053" s="1"/>
      <c r="C1053" s="1"/>
      <c r="D1053" s="1"/>
      <c r="E1053" s="1"/>
      <c r="F1053" s="1"/>
      <c r="G1053" s="1"/>
      <c r="H1053" s="1"/>
      <c r="I1053" s="1"/>
      <c r="J1053" s="1"/>
      <c r="K1053" s="1"/>
      <c r="L1053" s="1"/>
      <c r="M1053" s="1"/>
      <c r="N1053" s="1"/>
      <c r="O1053" s="1"/>
    </row>
    <row r="1054" spans="1:15" ht="9.75" customHeight="1">
      <c r="A1054" s="1"/>
      <c r="B1054" s="1"/>
      <c r="C1054" s="1"/>
      <c r="D1054" s="1"/>
      <c r="E1054" s="1"/>
      <c r="F1054" s="1"/>
      <c r="G1054" s="1"/>
      <c r="H1054" s="1"/>
      <c r="I1054" s="1"/>
      <c r="J1054" s="1"/>
      <c r="K1054" s="1"/>
      <c r="L1054" s="1"/>
      <c r="M1054" s="1"/>
      <c r="N1054" s="1"/>
      <c r="O1054" s="1"/>
    </row>
    <row r="1055" spans="1:15" ht="9.75" customHeight="1">
      <c r="A1055" s="1"/>
      <c r="B1055" s="1"/>
      <c r="C1055" s="1"/>
      <c r="D1055" s="1"/>
      <c r="E1055" s="1"/>
      <c r="F1055" s="1"/>
      <c r="G1055" s="1"/>
      <c r="H1055" s="1"/>
      <c r="I1055" s="1"/>
      <c r="J1055" s="1"/>
      <c r="K1055" s="1"/>
      <c r="L1055" s="1"/>
      <c r="M1055" s="1"/>
      <c r="N1055" s="1"/>
      <c r="O1055" s="1"/>
    </row>
    <row r="1056" spans="1:15" ht="9.75" customHeight="1">
      <c r="A1056" s="1"/>
      <c r="B1056" s="1"/>
      <c r="C1056" s="1"/>
      <c r="D1056" s="1"/>
      <c r="E1056" s="1"/>
      <c r="F1056" s="1"/>
      <c r="G1056" s="1"/>
      <c r="H1056" s="1"/>
      <c r="I1056" s="1"/>
      <c r="J1056" s="1"/>
      <c r="K1056" s="1"/>
      <c r="L1056" s="1"/>
      <c r="M1056" s="1"/>
      <c r="N1056" s="1"/>
      <c r="O1056" s="1"/>
    </row>
    <row r="1057" spans="1:15" ht="9.75" customHeight="1">
      <c r="A1057" s="1"/>
      <c r="B1057" s="1"/>
      <c r="C1057" s="1"/>
      <c r="D1057" s="1"/>
      <c r="E1057" s="1"/>
      <c r="F1057" s="1"/>
      <c r="G1057" s="1"/>
      <c r="H1057" s="1"/>
      <c r="I1057" s="1"/>
      <c r="J1057" s="1"/>
      <c r="K1057" s="1"/>
      <c r="L1057" s="1"/>
      <c r="M1057" s="1"/>
      <c r="N1057" s="1"/>
      <c r="O1057" s="1"/>
    </row>
    <row r="1058" spans="1:15" ht="9.75" customHeight="1">
      <c r="A1058" s="1"/>
      <c r="B1058" s="1"/>
      <c r="C1058" s="1"/>
      <c r="D1058" s="1"/>
      <c r="E1058" s="1"/>
      <c r="F1058" s="1"/>
      <c r="G1058" s="1"/>
      <c r="H1058" s="1"/>
      <c r="I1058" s="1"/>
      <c r="J1058" s="1"/>
      <c r="K1058" s="1"/>
      <c r="L1058" s="1"/>
      <c r="M1058" s="1"/>
      <c r="N1058" s="1"/>
      <c r="O1058" s="1"/>
    </row>
    <row r="1059" spans="1:15" ht="9.75" customHeight="1">
      <c r="A1059" s="1"/>
      <c r="B1059" s="1"/>
      <c r="C1059" s="1"/>
      <c r="D1059" s="1"/>
      <c r="E1059" s="1"/>
      <c r="F1059" s="1"/>
      <c r="G1059" s="1"/>
      <c r="H1059" s="1"/>
      <c r="I1059" s="1"/>
      <c r="J1059" s="1"/>
      <c r="K1059" s="1"/>
      <c r="L1059" s="1"/>
      <c r="M1059" s="1"/>
      <c r="N1059" s="1"/>
      <c r="O1059" s="1"/>
    </row>
    <row r="1060" spans="1:15" ht="9.75" customHeight="1">
      <c r="A1060" s="1"/>
      <c r="B1060" s="1"/>
      <c r="C1060" s="1"/>
      <c r="D1060" s="1"/>
      <c r="E1060" s="1"/>
      <c r="F1060" s="1"/>
      <c r="G1060" s="1"/>
      <c r="H1060" s="1"/>
      <c r="I1060" s="1"/>
      <c r="J1060" s="1"/>
      <c r="K1060" s="1"/>
      <c r="L1060" s="1"/>
      <c r="M1060" s="1"/>
      <c r="N1060" s="1"/>
      <c r="O1060" s="1"/>
    </row>
    <row r="1061" spans="1:15" ht="9.75" customHeight="1">
      <c r="A1061" s="1"/>
      <c r="B1061" s="1"/>
      <c r="C1061" s="1"/>
      <c r="D1061" s="1"/>
      <c r="E1061" s="1"/>
      <c r="F1061" s="1"/>
      <c r="G1061" s="1"/>
      <c r="H1061" s="1"/>
      <c r="I1061" s="1"/>
      <c r="J1061" s="1"/>
      <c r="K1061" s="1"/>
      <c r="L1061" s="1"/>
      <c r="M1061" s="1"/>
      <c r="N1061" s="1"/>
      <c r="O1061" s="1"/>
    </row>
    <row r="1062" spans="1:15" ht="9.75" customHeight="1">
      <c r="A1062" s="1"/>
      <c r="B1062" s="1"/>
      <c r="C1062" s="1"/>
      <c r="D1062" s="1"/>
      <c r="E1062" s="1"/>
      <c r="F1062" s="1"/>
      <c r="G1062" s="1"/>
      <c r="H1062" s="1"/>
      <c r="I1062" s="1"/>
      <c r="J1062" s="1"/>
      <c r="K1062" s="1"/>
      <c r="L1062" s="1"/>
      <c r="M1062" s="1"/>
      <c r="N1062" s="1"/>
      <c r="O1062" s="1"/>
    </row>
    <row r="1063" spans="1:15" ht="9.75" customHeight="1">
      <c r="A1063" s="1"/>
      <c r="B1063" s="1"/>
      <c r="C1063" s="1"/>
      <c r="D1063" s="1"/>
      <c r="E1063" s="1"/>
      <c r="F1063" s="1"/>
      <c r="G1063" s="1"/>
      <c r="H1063" s="1"/>
      <c r="I1063" s="1"/>
      <c r="J1063" s="1"/>
      <c r="K1063" s="1"/>
      <c r="L1063" s="1"/>
      <c r="M1063" s="1"/>
      <c r="N1063" s="1"/>
      <c r="O1063" s="1"/>
    </row>
    <row r="1064" spans="1:15" ht="9.75" customHeight="1">
      <c r="A1064" s="1"/>
      <c r="B1064" s="1"/>
      <c r="C1064" s="1"/>
      <c r="D1064" s="1"/>
      <c r="E1064" s="1"/>
      <c r="F1064" s="1"/>
      <c r="G1064" s="1"/>
      <c r="H1064" s="1"/>
      <c r="I1064" s="1"/>
      <c r="J1064" s="1"/>
      <c r="K1064" s="1"/>
      <c r="L1064" s="1"/>
      <c r="M1064" s="1"/>
      <c r="N1064" s="1"/>
      <c r="O1064" s="1"/>
    </row>
    <row r="1065" spans="1:15" ht="9.75" customHeight="1">
      <c r="A1065" s="1"/>
      <c r="B1065" s="1"/>
      <c r="C1065" s="1"/>
      <c r="D1065" s="1"/>
      <c r="E1065" s="1"/>
      <c r="F1065" s="1"/>
      <c r="G1065" s="1"/>
      <c r="H1065" s="1"/>
      <c r="I1065" s="1"/>
      <c r="J1065" s="1"/>
      <c r="K1065" s="1"/>
      <c r="L1065" s="1"/>
      <c r="M1065" s="1"/>
      <c r="N1065" s="1"/>
      <c r="O1065" s="1"/>
    </row>
    <row r="1066" spans="1:15" ht="9.75" customHeight="1">
      <c r="A1066" s="1"/>
      <c r="B1066" s="1"/>
      <c r="C1066" s="1"/>
      <c r="D1066" s="1"/>
      <c r="E1066" s="1"/>
      <c r="F1066" s="1"/>
      <c r="G1066" s="1"/>
      <c r="H1066" s="1"/>
      <c r="I1066" s="1"/>
      <c r="J1066" s="1"/>
      <c r="K1066" s="1"/>
      <c r="L1066" s="1"/>
      <c r="M1066" s="1"/>
      <c r="N1066" s="1"/>
      <c r="O1066" s="1"/>
    </row>
    <row r="1067" spans="1:15" ht="9.75" customHeight="1">
      <c r="A1067" s="1"/>
      <c r="B1067" s="1"/>
      <c r="C1067" s="1"/>
      <c r="D1067" s="1"/>
      <c r="E1067" s="1"/>
      <c r="F1067" s="1"/>
      <c r="G1067" s="1"/>
      <c r="H1067" s="1"/>
      <c r="I1067" s="1"/>
      <c r="J1067" s="1"/>
      <c r="K1067" s="1"/>
      <c r="L1067" s="1"/>
      <c r="M1067" s="1"/>
      <c r="N1067" s="1"/>
      <c r="O1067" s="1"/>
    </row>
    <row r="1068" spans="1:15" ht="9.75" customHeight="1">
      <c r="A1068" s="1"/>
      <c r="B1068" s="1"/>
      <c r="C1068" s="1"/>
      <c r="D1068" s="1"/>
      <c r="E1068" s="1"/>
      <c r="F1068" s="1"/>
      <c r="G1068" s="1"/>
      <c r="H1068" s="1"/>
      <c r="I1068" s="1"/>
      <c r="J1068" s="1"/>
      <c r="K1068" s="1"/>
      <c r="L1068" s="1"/>
      <c r="M1068" s="1"/>
      <c r="N1068" s="1"/>
      <c r="O1068" s="1"/>
    </row>
    <row r="1069" spans="1:15" ht="9.75" customHeight="1">
      <c r="A1069" s="1"/>
      <c r="B1069" s="1"/>
      <c r="C1069" s="1"/>
      <c r="D1069" s="1"/>
      <c r="E1069" s="1"/>
      <c r="F1069" s="1"/>
      <c r="G1069" s="1"/>
      <c r="H1069" s="1"/>
      <c r="I1069" s="1"/>
      <c r="J1069" s="1"/>
      <c r="K1069" s="1"/>
      <c r="L1069" s="1"/>
      <c r="M1069" s="1"/>
      <c r="N1069" s="1"/>
      <c r="O1069" s="1"/>
    </row>
    <row r="1070" spans="1:15" ht="9.75" customHeight="1">
      <c r="A1070" s="1"/>
      <c r="B1070" s="1"/>
      <c r="C1070" s="1"/>
      <c r="D1070" s="1"/>
      <c r="E1070" s="1"/>
      <c r="F1070" s="1"/>
      <c r="G1070" s="1"/>
      <c r="H1070" s="1"/>
      <c r="I1070" s="1"/>
      <c r="J1070" s="1"/>
      <c r="K1070" s="1"/>
      <c r="L1070" s="1"/>
      <c r="M1070" s="1"/>
      <c r="N1070" s="1"/>
      <c r="O1070" s="1"/>
    </row>
    <row r="1071" spans="1:15" ht="9.75" customHeight="1">
      <c r="A1071" s="1"/>
      <c r="B1071" s="1"/>
      <c r="C1071" s="1"/>
      <c r="D1071" s="1"/>
      <c r="E1071" s="1"/>
      <c r="F1071" s="1"/>
      <c r="G1071" s="1"/>
      <c r="H1071" s="1"/>
      <c r="I1071" s="1"/>
      <c r="J1071" s="1"/>
      <c r="K1071" s="1"/>
      <c r="L1071" s="1"/>
      <c r="M1071" s="1"/>
      <c r="N1071" s="1"/>
      <c r="O1071" s="1"/>
    </row>
    <row r="1072" spans="1:15" ht="9.75" customHeight="1">
      <c r="A1072" s="1"/>
      <c r="B1072" s="1"/>
      <c r="C1072" s="1"/>
      <c r="D1072" s="1"/>
      <c r="E1072" s="1"/>
      <c r="F1072" s="1"/>
      <c r="G1072" s="1"/>
      <c r="H1072" s="1"/>
      <c r="I1072" s="1"/>
      <c r="J1072" s="1"/>
      <c r="K1072" s="1"/>
      <c r="L1072" s="1"/>
      <c r="M1072" s="1"/>
      <c r="N1072" s="1"/>
      <c r="O1072" s="1"/>
    </row>
    <row r="1073" spans="1:15" ht="9.75" customHeight="1">
      <c r="A1073" s="1"/>
      <c r="B1073" s="1"/>
      <c r="C1073" s="1"/>
      <c r="D1073" s="1"/>
      <c r="E1073" s="1"/>
      <c r="F1073" s="1"/>
      <c r="G1073" s="1"/>
      <c r="H1073" s="1"/>
      <c r="I1073" s="1"/>
      <c r="J1073" s="1"/>
      <c r="K1073" s="1"/>
      <c r="L1073" s="1"/>
      <c r="M1073" s="1"/>
      <c r="N1073" s="1"/>
      <c r="O1073" s="1"/>
    </row>
    <row r="1074" spans="1:15" ht="9.75" customHeight="1">
      <c r="A1074" s="1"/>
      <c r="B1074" s="1"/>
      <c r="C1074" s="1"/>
      <c r="D1074" s="1"/>
      <c r="E1074" s="1"/>
      <c r="F1074" s="1"/>
      <c r="G1074" s="1"/>
      <c r="H1074" s="1"/>
      <c r="I1074" s="1"/>
      <c r="J1074" s="1"/>
      <c r="K1074" s="1"/>
      <c r="L1074" s="1"/>
      <c r="M1074" s="1"/>
      <c r="N1074" s="1"/>
      <c r="O1074" s="1"/>
    </row>
    <row r="1075" spans="1:15" ht="9.75" customHeight="1">
      <c r="A1075" s="1"/>
      <c r="B1075" s="1"/>
      <c r="C1075" s="1"/>
      <c r="D1075" s="1"/>
      <c r="E1075" s="1"/>
      <c r="F1075" s="1"/>
      <c r="G1075" s="1"/>
      <c r="H1075" s="1"/>
      <c r="I1075" s="1"/>
      <c r="J1075" s="1"/>
      <c r="K1075" s="1"/>
      <c r="L1075" s="1"/>
      <c r="M1075" s="1"/>
      <c r="N1075" s="1"/>
      <c r="O1075" s="1"/>
    </row>
    <row r="1076" spans="1:15" ht="9.75" customHeight="1">
      <c r="A1076" s="1"/>
      <c r="B1076" s="1"/>
      <c r="C1076" s="1"/>
      <c r="D1076" s="1"/>
      <c r="E1076" s="1"/>
      <c r="F1076" s="1"/>
      <c r="G1076" s="1"/>
      <c r="H1076" s="1"/>
      <c r="I1076" s="1"/>
      <c r="J1076" s="1"/>
      <c r="K1076" s="1"/>
      <c r="L1076" s="1"/>
      <c r="M1076" s="1"/>
      <c r="N1076" s="1"/>
      <c r="O1076" s="1"/>
    </row>
    <row r="1077" spans="1:15" ht="9.75" customHeight="1">
      <c r="A1077" s="1"/>
      <c r="B1077" s="1"/>
      <c r="C1077" s="1"/>
      <c r="D1077" s="1"/>
      <c r="E1077" s="1"/>
      <c r="F1077" s="1"/>
      <c r="G1077" s="1"/>
      <c r="H1077" s="1"/>
      <c r="I1077" s="1"/>
      <c r="J1077" s="1"/>
      <c r="K1077" s="1"/>
      <c r="L1077" s="1"/>
      <c r="M1077" s="1"/>
      <c r="N1077" s="1"/>
      <c r="O1077" s="1"/>
    </row>
    <row r="1078" spans="1:15" ht="9.75" customHeight="1">
      <c r="A1078" s="1"/>
      <c r="B1078" s="1"/>
      <c r="C1078" s="1"/>
      <c r="D1078" s="1"/>
      <c r="E1078" s="1"/>
      <c r="F1078" s="1"/>
      <c r="G1078" s="1"/>
      <c r="H1078" s="1"/>
      <c r="I1078" s="1"/>
      <c r="J1078" s="1"/>
      <c r="K1078" s="1"/>
      <c r="L1078" s="1"/>
      <c r="M1078" s="1"/>
      <c r="N1078" s="1"/>
      <c r="O1078" s="1"/>
    </row>
    <row r="1079" spans="1:15" ht="9.75" customHeight="1">
      <c r="A1079" s="1"/>
      <c r="B1079" s="1"/>
      <c r="C1079" s="1"/>
      <c r="D1079" s="1"/>
      <c r="E1079" s="1"/>
      <c r="F1079" s="1"/>
      <c r="G1079" s="1"/>
      <c r="H1079" s="1"/>
      <c r="I1079" s="1"/>
      <c r="J1079" s="1"/>
      <c r="K1079" s="1"/>
      <c r="L1079" s="1"/>
      <c r="M1079" s="1"/>
      <c r="N1079" s="1"/>
      <c r="O1079" s="1"/>
    </row>
    <row r="1080" spans="1:15" ht="9.75" customHeight="1">
      <c r="A1080" s="1"/>
      <c r="B1080" s="1"/>
      <c r="C1080" s="1"/>
      <c r="D1080" s="1"/>
      <c r="E1080" s="1"/>
      <c r="F1080" s="1"/>
      <c r="G1080" s="1"/>
      <c r="H1080" s="1"/>
      <c r="I1080" s="1"/>
      <c r="J1080" s="1"/>
      <c r="K1080" s="1"/>
      <c r="L1080" s="1"/>
      <c r="M1080" s="1"/>
      <c r="N1080" s="1"/>
      <c r="O1080" s="1"/>
    </row>
    <row r="1081" spans="1:15" ht="9.75" customHeight="1">
      <c r="A1081" s="1"/>
      <c r="B1081" s="1"/>
      <c r="C1081" s="1"/>
      <c r="D1081" s="1"/>
      <c r="E1081" s="1"/>
      <c r="F1081" s="1"/>
      <c r="G1081" s="1"/>
      <c r="H1081" s="1"/>
      <c r="I1081" s="1"/>
      <c r="J1081" s="1"/>
      <c r="K1081" s="1"/>
      <c r="L1081" s="1"/>
      <c r="M1081" s="1"/>
      <c r="N1081" s="1"/>
      <c r="O1081" s="1"/>
    </row>
    <row r="1082" spans="1:15" ht="9.75" customHeight="1">
      <c r="A1082" s="1"/>
      <c r="B1082" s="1"/>
      <c r="C1082" s="1"/>
      <c r="D1082" s="1"/>
      <c r="E1082" s="1"/>
      <c r="F1082" s="1"/>
      <c r="G1082" s="1"/>
      <c r="H1082" s="1"/>
      <c r="I1082" s="1"/>
      <c r="J1082" s="1"/>
      <c r="K1082" s="1"/>
      <c r="L1082" s="1"/>
      <c r="M1082" s="1"/>
      <c r="N1082" s="1"/>
      <c r="O1082" s="1"/>
    </row>
    <row r="1083" spans="1:15" ht="9.75" customHeight="1">
      <c r="A1083" s="1"/>
      <c r="B1083" s="1"/>
      <c r="C1083" s="1"/>
      <c r="D1083" s="1"/>
      <c r="E1083" s="1"/>
      <c r="F1083" s="1"/>
      <c r="G1083" s="1"/>
      <c r="H1083" s="1"/>
      <c r="I1083" s="1"/>
      <c r="J1083" s="1"/>
      <c r="K1083" s="1"/>
      <c r="L1083" s="1"/>
      <c r="M1083" s="1"/>
      <c r="N1083" s="1"/>
      <c r="O1083" s="1"/>
    </row>
    <row r="1084" spans="1:15" ht="9.75" customHeight="1">
      <c r="A1084" s="1"/>
      <c r="B1084" s="1"/>
      <c r="C1084" s="1"/>
      <c r="D1084" s="1"/>
      <c r="E1084" s="1"/>
      <c r="F1084" s="1"/>
      <c r="G1084" s="1"/>
      <c r="H1084" s="1"/>
      <c r="I1084" s="1"/>
      <c r="J1084" s="1"/>
      <c r="K1084" s="1"/>
      <c r="L1084" s="1"/>
      <c r="M1084" s="1"/>
      <c r="N1084" s="1"/>
      <c r="O1084" s="1"/>
    </row>
    <row r="1085" spans="1:15" ht="9.75" customHeight="1">
      <c r="A1085" s="1"/>
      <c r="B1085" s="1"/>
      <c r="C1085" s="1"/>
      <c r="D1085" s="1"/>
      <c r="E1085" s="1"/>
      <c r="F1085" s="1"/>
      <c r="G1085" s="1"/>
      <c r="H1085" s="1"/>
      <c r="I1085" s="1"/>
      <c r="J1085" s="1"/>
      <c r="K1085" s="1"/>
      <c r="L1085" s="1"/>
      <c r="M1085" s="1"/>
      <c r="N1085" s="1"/>
      <c r="O1085" s="1"/>
    </row>
    <row r="1086" spans="1:15" ht="9.75" customHeight="1">
      <c r="A1086" s="1"/>
      <c r="B1086" s="1"/>
      <c r="C1086" s="1"/>
      <c r="D1086" s="1"/>
      <c r="E1086" s="1"/>
      <c r="F1086" s="1"/>
      <c r="G1086" s="1"/>
      <c r="H1086" s="1"/>
      <c r="I1086" s="1"/>
      <c r="J1086" s="1"/>
      <c r="K1086" s="1"/>
      <c r="L1086" s="1"/>
      <c r="M1086" s="1"/>
      <c r="N1086" s="1"/>
      <c r="O1086" s="1"/>
    </row>
    <row r="1087" spans="1:15" ht="9.75" customHeight="1">
      <c r="A1087" s="1"/>
      <c r="B1087" s="1"/>
      <c r="C1087" s="1"/>
      <c r="D1087" s="1"/>
      <c r="E1087" s="1"/>
      <c r="F1087" s="1"/>
      <c r="G1087" s="1"/>
      <c r="H1087" s="1"/>
      <c r="I1087" s="1"/>
      <c r="J1087" s="1"/>
      <c r="K1087" s="1"/>
      <c r="L1087" s="1"/>
      <c r="M1087" s="1"/>
      <c r="N1087" s="1"/>
      <c r="O1087" s="1"/>
    </row>
    <row r="1088" spans="1:15" ht="9.75" customHeight="1">
      <c r="A1088" s="1"/>
      <c r="B1088" s="1"/>
      <c r="C1088" s="1"/>
      <c r="D1088" s="1"/>
      <c r="E1088" s="1"/>
      <c r="F1088" s="1"/>
      <c r="G1088" s="1"/>
      <c r="H1088" s="1"/>
      <c r="I1088" s="1"/>
      <c r="J1088" s="1"/>
      <c r="K1088" s="1"/>
      <c r="L1088" s="1"/>
      <c r="M1088" s="1"/>
      <c r="N1088" s="1"/>
      <c r="O1088" s="1"/>
    </row>
    <row r="1089" spans="1:15" ht="9.75" customHeight="1">
      <c r="A1089" s="1"/>
      <c r="B1089" s="1"/>
      <c r="C1089" s="1"/>
      <c r="D1089" s="1"/>
      <c r="E1089" s="1"/>
      <c r="F1089" s="1"/>
      <c r="G1089" s="1"/>
      <c r="H1089" s="1"/>
      <c r="I1089" s="1"/>
      <c r="J1089" s="1"/>
      <c r="K1089" s="1"/>
      <c r="L1089" s="1"/>
      <c r="M1089" s="1"/>
      <c r="N1089" s="1"/>
      <c r="O1089" s="1"/>
    </row>
    <row r="1090" spans="1:15" ht="9.75" customHeight="1">
      <c r="A1090" s="1"/>
      <c r="B1090" s="1"/>
      <c r="C1090" s="1"/>
      <c r="D1090" s="1"/>
      <c r="E1090" s="1"/>
      <c r="F1090" s="1"/>
      <c r="G1090" s="1"/>
      <c r="H1090" s="1"/>
      <c r="I1090" s="1"/>
      <c r="J1090" s="1"/>
      <c r="K1090" s="1"/>
      <c r="L1090" s="1"/>
      <c r="M1090" s="1"/>
      <c r="N1090" s="1"/>
      <c r="O1090" s="1"/>
    </row>
    <row r="1091" spans="1:15" ht="9.75" customHeight="1">
      <c r="A1091" s="1"/>
      <c r="B1091" s="1"/>
      <c r="C1091" s="1"/>
      <c r="D1091" s="1"/>
      <c r="E1091" s="1"/>
      <c r="F1091" s="1"/>
      <c r="G1091" s="1"/>
      <c r="H1091" s="1"/>
      <c r="I1091" s="1"/>
      <c r="J1091" s="1"/>
      <c r="K1091" s="1"/>
      <c r="L1091" s="1"/>
      <c r="M1091" s="1"/>
      <c r="N1091" s="1"/>
      <c r="O1091" s="1"/>
    </row>
    <row r="1092" spans="1:15" ht="9.75" customHeight="1">
      <c r="A1092" s="1"/>
      <c r="B1092" s="1"/>
      <c r="C1092" s="1"/>
      <c r="D1092" s="1"/>
      <c r="E1092" s="1"/>
      <c r="F1092" s="1"/>
      <c r="G1092" s="1"/>
      <c r="H1092" s="1"/>
      <c r="I1092" s="1"/>
      <c r="J1092" s="1"/>
      <c r="K1092" s="1"/>
      <c r="L1092" s="1"/>
      <c r="M1092" s="1"/>
      <c r="N1092" s="1"/>
      <c r="O1092" s="1"/>
    </row>
    <row r="1093" spans="1:15" ht="9.75" customHeight="1">
      <c r="A1093" s="1"/>
      <c r="B1093" s="1"/>
      <c r="C1093" s="1"/>
      <c r="D1093" s="1"/>
      <c r="E1093" s="1"/>
      <c r="F1093" s="1"/>
      <c r="G1093" s="1"/>
      <c r="H1093" s="1"/>
      <c r="I1093" s="1"/>
      <c r="J1093" s="1"/>
      <c r="K1093" s="1"/>
      <c r="L1093" s="1"/>
      <c r="M1093" s="1"/>
      <c r="N1093" s="1"/>
      <c r="O1093" s="1"/>
    </row>
    <row r="1094" spans="1:15" ht="9.75" customHeight="1">
      <c r="A1094" s="1"/>
      <c r="B1094" s="1"/>
      <c r="C1094" s="1"/>
      <c r="D1094" s="1"/>
      <c r="E1094" s="1"/>
      <c r="F1094" s="1"/>
      <c r="G1094" s="1"/>
      <c r="H1094" s="1"/>
      <c r="I1094" s="1"/>
      <c r="J1094" s="1"/>
      <c r="K1094" s="1"/>
      <c r="L1094" s="1"/>
      <c r="M1094" s="1"/>
      <c r="N1094" s="1"/>
      <c r="O1094" s="1"/>
    </row>
    <row r="1095" spans="1:15" ht="9.75" customHeight="1">
      <c r="A1095" s="1"/>
      <c r="B1095" s="1"/>
      <c r="C1095" s="1"/>
      <c r="D1095" s="1"/>
      <c r="E1095" s="1"/>
      <c r="F1095" s="1"/>
      <c r="G1095" s="1"/>
      <c r="H1095" s="1"/>
      <c r="I1095" s="1"/>
      <c r="J1095" s="1"/>
      <c r="K1095" s="1"/>
      <c r="L1095" s="1"/>
      <c r="M1095" s="1"/>
      <c r="N1095" s="1"/>
      <c r="O1095" s="1"/>
    </row>
    <row r="1096" spans="1:15" ht="9.75" customHeight="1">
      <c r="A1096" s="1"/>
      <c r="B1096" s="1"/>
      <c r="C1096" s="1"/>
      <c r="D1096" s="1"/>
      <c r="E1096" s="1"/>
      <c r="F1096" s="1"/>
      <c r="G1096" s="1"/>
      <c r="H1096" s="1"/>
      <c r="I1096" s="1"/>
      <c r="J1096" s="1"/>
      <c r="K1096" s="1"/>
      <c r="L1096" s="1"/>
      <c r="M1096" s="1"/>
      <c r="N1096" s="1"/>
      <c r="O1096" s="1"/>
    </row>
    <row r="1097" spans="1:15" ht="9.75" customHeight="1">
      <c r="A1097" s="1"/>
      <c r="B1097" s="1"/>
      <c r="C1097" s="1"/>
      <c r="D1097" s="1"/>
      <c r="E1097" s="1"/>
      <c r="F1097" s="1"/>
      <c r="G1097" s="1"/>
      <c r="H1097" s="1"/>
      <c r="I1097" s="1"/>
      <c r="J1097" s="1"/>
      <c r="K1097" s="1"/>
      <c r="L1097" s="1"/>
      <c r="M1097" s="1"/>
      <c r="N1097" s="1"/>
      <c r="O1097" s="1"/>
    </row>
    <row r="1098" spans="1:15" ht="9.75" customHeight="1">
      <c r="A1098" s="1"/>
      <c r="B1098" s="1"/>
      <c r="C1098" s="1"/>
      <c r="D1098" s="1"/>
      <c r="E1098" s="1"/>
      <c r="F1098" s="1"/>
      <c r="G1098" s="1"/>
      <c r="H1098" s="1"/>
      <c r="I1098" s="1"/>
      <c r="J1098" s="1"/>
      <c r="K1098" s="1"/>
      <c r="L1098" s="1"/>
      <c r="M1098" s="1"/>
      <c r="N1098" s="1"/>
      <c r="O1098" s="1"/>
    </row>
    <row r="1099" spans="1:15" ht="9.75" customHeight="1">
      <c r="A1099" s="1"/>
      <c r="B1099" s="1"/>
      <c r="C1099" s="1"/>
      <c r="D1099" s="1"/>
      <c r="E1099" s="1"/>
      <c r="F1099" s="1"/>
      <c r="G1099" s="1"/>
      <c r="H1099" s="1"/>
      <c r="I1099" s="1"/>
      <c r="J1099" s="1"/>
      <c r="K1099" s="1"/>
      <c r="L1099" s="1"/>
      <c r="M1099" s="1"/>
      <c r="N1099" s="1"/>
      <c r="O1099" s="1"/>
    </row>
    <row r="1100" spans="1:15" ht="9.75" customHeight="1">
      <c r="A1100" s="1"/>
      <c r="B1100" s="1"/>
      <c r="C1100" s="1"/>
      <c r="D1100" s="1"/>
      <c r="E1100" s="1"/>
      <c r="F1100" s="1"/>
      <c r="G1100" s="1"/>
      <c r="H1100" s="1"/>
      <c r="I1100" s="1"/>
      <c r="J1100" s="1"/>
      <c r="K1100" s="1"/>
      <c r="L1100" s="1"/>
      <c r="M1100" s="1"/>
      <c r="N1100" s="1"/>
      <c r="O1100" s="1"/>
    </row>
    <row r="1101" spans="1:15" ht="9.75" customHeight="1">
      <c r="A1101" s="1"/>
      <c r="B1101" s="1"/>
      <c r="C1101" s="1"/>
      <c r="D1101" s="1"/>
      <c r="E1101" s="1"/>
      <c r="F1101" s="1"/>
      <c r="G1101" s="1"/>
      <c r="H1101" s="1"/>
      <c r="I1101" s="1"/>
      <c r="J1101" s="1"/>
      <c r="K1101" s="1"/>
      <c r="L1101" s="1"/>
      <c r="M1101" s="1"/>
      <c r="N1101" s="1"/>
      <c r="O1101" s="1"/>
    </row>
    <row r="1102" spans="1:15" ht="9.75" customHeight="1">
      <c r="A1102" s="1"/>
      <c r="B1102" s="1"/>
      <c r="C1102" s="1"/>
      <c r="D1102" s="1"/>
      <c r="E1102" s="1"/>
      <c r="F1102" s="1"/>
      <c r="G1102" s="1"/>
      <c r="H1102" s="1"/>
      <c r="I1102" s="1"/>
      <c r="J1102" s="1"/>
      <c r="K1102" s="1"/>
      <c r="L1102" s="1"/>
      <c r="M1102" s="1"/>
      <c r="N1102" s="1"/>
      <c r="O1102" s="1"/>
    </row>
    <row r="1103" spans="1:15" ht="9.75" customHeight="1">
      <c r="A1103" s="1"/>
      <c r="B1103" s="1"/>
      <c r="C1103" s="1"/>
      <c r="D1103" s="1"/>
      <c r="E1103" s="1"/>
      <c r="F1103" s="1"/>
      <c r="G1103" s="1"/>
      <c r="H1103" s="1"/>
      <c r="I1103" s="1"/>
      <c r="J1103" s="1"/>
      <c r="K1103" s="1"/>
      <c r="L1103" s="1"/>
      <c r="M1103" s="1"/>
      <c r="N1103" s="1"/>
      <c r="O1103" s="1"/>
    </row>
    <row r="1104" spans="1:15" ht="9.75" customHeight="1">
      <c r="A1104" s="1"/>
      <c r="B1104" s="1"/>
      <c r="C1104" s="1"/>
      <c r="D1104" s="1"/>
      <c r="E1104" s="1"/>
      <c r="F1104" s="1"/>
      <c r="G1104" s="1"/>
      <c r="H1104" s="1"/>
      <c r="I1104" s="1"/>
      <c r="J1104" s="1"/>
      <c r="K1104" s="1"/>
      <c r="L1104" s="1"/>
      <c r="M1104" s="1"/>
      <c r="N1104" s="1"/>
      <c r="O1104" s="1"/>
    </row>
    <row r="1105" spans="1:15" ht="9.75" customHeight="1">
      <c r="A1105" s="1"/>
      <c r="B1105" s="1"/>
      <c r="C1105" s="1"/>
      <c r="D1105" s="1"/>
      <c r="E1105" s="1"/>
      <c r="F1105" s="1"/>
      <c r="G1105" s="1"/>
      <c r="H1105" s="1"/>
      <c r="I1105" s="1"/>
      <c r="J1105" s="1"/>
      <c r="K1105" s="1"/>
      <c r="L1105" s="1"/>
      <c r="M1105" s="1"/>
      <c r="N1105" s="1"/>
      <c r="O1105" s="1"/>
    </row>
    <row r="1106" spans="1:15" ht="9.75" customHeight="1">
      <c r="A1106" s="1"/>
      <c r="B1106" s="1"/>
      <c r="C1106" s="1"/>
      <c r="D1106" s="1"/>
      <c r="E1106" s="1"/>
      <c r="F1106" s="1"/>
      <c r="G1106" s="1"/>
      <c r="H1106" s="1"/>
      <c r="I1106" s="1"/>
      <c r="J1106" s="1"/>
      <c r="K1106" s="1"/>
      <c r="L1106" s="1"/>
      <c r="M1106" s="1"/>
      <c r="N1106" s="1"/>
      <c r="O1106" s="1"/>
    </row>
    <row r="1107" spans="1:15" ht="9.75" customHeight="1">
      <c r="A1107" s="1"/>
      <c r="B1107" s="1"/>
      <c r="C1107" s="1"/>
      <c r="D1107" s="1"/>
      <c r="E1107" s="1"/>
      <c r="F1107" s="1"/>
      <c r="G1107" s="1"/>
      <c r="H1107" s="1"/>
      <c r="I1107" s="1"/>
      <c r="J1107" s="1"/>
      <c r="K1107" s="1"/>
      <c r="L1107" s="1"/>
      <c r="M1107" s="1"/>
      <c r="N1107" s="1"/>
      <c r="O1107" s="1"/>
    </row>
    <row r="1108" spans="1:15" ht="9.75" customHeight="1">
      <c r="A1108" s="1"/>
      <c r="B1108" s="1"/>
      <c r="C1108" s="1"/>
      <c r="D1108" s="1"/>
      <c r="E1108" s="1"/>
      <c r="F1108" s="1"/>
      <c r="G1108" s="1"/>
      <c r="H1108" s="1"/>
      <c r="I1108" s="1"/>
      <c r="J1108" s="1"/>
      <c r="K1108" s="1"/>
      <c r="L1108" s="1"/>
      <c r="M1108" s="1"/>
      <c r="N1108" s="1"/>
      <c r="O1108" s="1"/>
    </row>
    <row r="1109" spans="1:15" ht="9.75" customHeight="1">
      <c r="A1109" s="1"/>
      <c r="B1109" s="1"/>
      <c r="C1109" s="1"/>
      <c r="D1109" s="1"/>
      <c r="E1109" s="1"/>
      <c r="F1109" s="1"/>
      <c r="G1109" s="1"/>
      <c r="H1109" s="1"/>
      <c r="I1109" s="1"/>
      <c r="J1109" s="1"/>
      <c r="K1109" s="1"/>
      <c r="L1109" s="1"/>
      <c r="M1109" s="1"/>
      <c r="N1109" s="1"/>
      <c r="O1109" s="1"/>
    </row>
    <row r="1110" spans="1:15" ht="9.75" customHeight="1">
      <c r="A1110" s="1"/>
      <c r="B1110" s="1"/>
      <c r="C1110" s="1"/>
      <c r="D1110" s="1"/>
      <c r="E1110" s="1"/>
      <c r="F1110" s="1"/>
      <c r="G1110" s="1"/>
      <c r="H1110" s="1"/>
      <c r="I1110" s="1"/>
      <c r="J1110" s="1"/>
      <c r="K1110" s="1"/>
      <c r="L1110" s="1"/>
      <c r="M1110" s="1"/>
      <c r="N1110" s="1"/>
      <c r="O1110" s="1"/>
    </row>
    <row r="1111" spans="1:15" ht="9.75" customHeight="1">
      <c r="A1111" s="1"/>
      <c r="B1111" s="1"/>
      <c r="C1111" s="1"/>
      <c r="D1111" s="1"/>
      <c r="E1111" s="1"/>
      <c r="F1111" s="1"/>
      <c r="G1111" s="1"/>
      <c r="H1111" s="1"/>
      <c r="I1111" s="1"/>
      <c r="J1111" s="1"/>
      <c r="K1111" s="1"/>
      <c r="L1111" s="1"/>
      <c r="M1111" s="1"/>
      <c r="N1111" s="1"/>
      <c r="O1111" s="1"/>
    </row>
    <row r="1112" spans="1:15" ht="9.75" customHeight="1">
      <c r="A1112" s="1"/>
      <c r="B1112" s="1"/>
      <c r="C1112" s="1"/>
      <c r="D1112" s="1"/>
      <c r="E1112" s="1"/>
      <c r="F1112" s="1"/>
      <c r="G1112" s="1"/>
      <c r="H1112" s="1"/>
      <c r="I1112" s="1"/>
      <c r="J1112" s="1"/>
      <c r="K1112" s="1"/>
      <c r="L1112" s="1"/>
      <c r="M1112" s="1"/>
      <c r="N1112" s="1"/>
      <c r="O1112" s="1"/>
    </row>
    <row r="1113" spans="1:15" ht="9.75" customHeight="1">
      <c r="A1113" s="1"/>
      <c r="B1113" s="1"/>
      <c r="C1113" s="1"/>
      <c r="D1113" s="1"/>
      <c r="E1113" s="1"/>
      <c r="F1113" s="1"/>
      <c r="G1113" s="1"/>
      <c r="H1113" s="1"/>
      <c r="I1113" s="1"/>
      <c r="J1113" s="1"/>
      <c r="K1113" s="1"/>
      <c r="L1113" s="1"/>
      <c r="M1113" s="1"/>
      <c r="N1113" s="1"/>
      <c r="O1113" s="1"/>
    </row>
    <row r="1114" spans="1:15" ht="9.75" customHeight="1">
      <c r="A1114" s="1"/>
      <c r="B1114" s="1"/>
      <c r="C1114" s="1"/>
      <c r="D1114" s="1"/>
      <c r="E1114" s="1"/>
      <c r="F1114" s="1"/>
      <c r="G1114" s="1"/>
      <c r="H1114" s="1"/>
      <c r="I1114" s="1"/>
      <c r="J1114" s="1"/>
      <c r="K1114" s="1"/>
      <c r="L1114" s="1"/>
      <c r="M1114" s="1"/>
      <c r="N1114" s="1"/>
      <c r="O1114" s="1"/>
    </row>
    <row r="1115" spans="1:15" ht="9.75" customHeight="1">
      <c r="A1115" s="1"/>
      <c r="B1115" s="1"/>
      <c r="C1115" s="1"/>
      <c r="D1115" s="1"/>
      <c r="E1115" s="1"/>
      <c r="F1115" s="1"/>
      <c r="G1115" s="1"/>
      <c r="H1115" s="1"/>
      <c r="I1115" s="1"/>
      <c r="J1115" s="1"/>
      <c r="K1115" s="1"/>
      <c r="L1115" s="1"/>
      <c r="M1115" s="1"/>
      <c r="N1115" s="1"/>
      <c r="O1115" s="1"/>
    </row>
    <row r="1116" spans="1:15" ht="9.75" customHeight="1">
      <c r="A1116" s="1"/>
      <c r="B1116" s="1"/>
      <c r="C1116" s="1"/>
      <c r="D1116" s="1"/>
      <c r="E1116" s="1"/>
      <c r="F1116" s="1"/>
      <c r="G1116" s="1"/>
      <c r="H1116" s="1"/>
      <c r="I1116" s="1"/>
      <c r="J1116" s="1"/>
      <c r="K1116" s="1"/>
      <c r="L1116" s="1"/>
      <c r="M1116" s="1"/>
      <c r="N1116" s="1"/>
      <c r="O1116" s="1"/>
    </row>
    <row r="1117" spans="1:15" ht="9.75" customHeight="1">
      <c r="A1117" s="1"/>
      <c r="B1117" s="1"/>
      <c r="C1117" s="1"/>
      <c r="D1117" s="1"/>
      <c r="E1117" s="1"/>
      <c r="F1117" s="1"/>
      <c r="G1117" s="1"/>
      <c r="H1117" s="1"/>
      <c r="I1117" s="1"/>
      <c r="J1117" s="1"/>
      <c r="K1117" s="1"/>
      <c r="L1117" s="1"/>
      <c r="M1117" s="1"/>
      <c r="N1117" s="1"/>
      <c r="O1117" s="1"/>
    </row>
    <row r="1118" spans="1:15" ht="9.75" customHeight="1">
      <c r="A1118" s="1"/>
      <c r="B1118" s="1"/>
      <c r="C1118" s="1"/>
      <c r="D1118" s="1"/>
      <c r="E1118" s="1"/>
      <c r="F1118" s="1"/>
      <c r="G1118" s="1"/>
      <c r="H1118" s="1"/>
      <c r="I1118" s="1"/>
      <c r="J1118" s="1"/>
      <c r="K1118" s="1"/>
      <c r="L1118" s="1"/>
      <c r="M1118" s="1"/>
      <c r="N1118" s="1"/>
      <c r="O1118" s="1"/>
    </row>
    <row r="1119" spans="1:15" ht="9.75" customHeight="1">
      <c r="A1119" s="1"/>
      <c r="B1119" s="1"/>
      <c r="C1119" s="1"/>
      <c r="D1119" s="1"/>
      <c r="E1119" s="1"/>
      <c r="F1119" s="1"/>
      <c r="G1119" s="1"/>
      <c r="H1119" s="1"/>
      <c r="I1119" s="1"/>
      <c r="J1119" s="1"/>
      <c r="K1119" s="1"/>
      <c r="L1119" s="1"/>
      <c r="M1119" s="1"/>
      <c r="N1119" s="1"/>
      <c r="O1119" s="1"/>
    </row>
    <row r="1120" spans="1:15" ht="9.75" customHeight="1">
      <c r="A1120" s="1"/>
      <c r="B1120" s="1"/>
      <c r="C1120" s="1"/>
      <c r="D1120" s="1"/>
      <c r="E1120" s="1"/>
      <c r="F1120" s="1"/>
      <c r="G1120" s="1"/>
      <c r="H1120" s="1"/>
      <c r="I1120" s="1"/>
      <c r="J1120" s="1"/>
      <c r="K1120" s="1"/>
      <c r="L1120" s="1"/>
      <c r="M1120" s="1"/>
      <c r="N1120" s="1"/>
      <c r="O1120" s="1"/>
    </row>
    <row r="1121" spans="1:15" ht="9.75" customHeight="1">
      <c r="A1121" s="1"/>
      <c r="B1121" s="1"/>
      <c r="C1121" s="1"/>
      <c r="D1121" s="1"/>
      <c r="E1121" s="1"/>
      <c r="F1121" s="1"/>
      <c r="G1121" s="1"/>
      <c r="H1121" s="1"/>
      <c r="I1121" s="1"/>
      <c r="J1121" s="1"/>
      <c r="K1121" s="1"/>
      <c r="L1121" s="1"/>
      <c r="M1121" s="1"/>
      <c r="N1121" s="1"/>
      <c r="O1121" s="1"/>
    </row>
    <row r="1122" spans="1:15" ht="9.75" customHeight="1">
      <c r="A1122" s="1"/>
      <c r="B1122" s="1"/>
      <c r="C1122" s="1"/>
      <c r="D1122" s="1"/>
      <c r="E1122" s="1"/>
      <c r="F1122" s="1"/>
      <c r="G1122" s="1"/>
      <c r="H1122" s="1"/>
      <c r="I1122" s="1"/>
      <c r="J1122" s="1"/>
      <c r="K1122" s="1"/>
      <c r="L1122" s="1"/>
      <c r="M1122" s="1"/>
      <c r="N1122" s="1"/>
      <c r="O1122" s="1"/>
    </row>
    <row r="1123" spans="1:15" ht="9.75" customHeight="1">
      <c r="A1123" s="1"/>
      <c r="B1123" s="1"/>
      <c r="C1123" s="1"/>
      <c r="D1123" s="1"/>
      <c r="E1123" s="1"/>
      <c r="F1123" s="1"/>
      <c r="G1123" s="1"/>
      <c r="H1123" s="1"/>
      <c r="I1123" s="1"/>
      <c r="J1123" s="1"/>
      <c r="K1123" s="1"/>
      <c r="L1123" s="1"/>
      <c r="M1123" s="1"/>
      <c r="N1123" s="1"/>
      <c r="O1123" s="1"/>
    </row>
    <row r="1124" spans="1:15" ht="9.75" customHeight="1">
      <c r="A1124" s="1"/>
      <c r="B1124" s="1"/>
      <c r="C1124" s="1"/>
      <c r="D1124" s="1"/>
      <c r="E1124" s="1"/>
      <c r="F1124" s="1"/>
      <c r="G1124" s="1"/>
      <c r="H1124" s="1"/>
      <c r="I1124" s="1"/>
      <c r="J1124" s="1"/>
      <c r="K1124" s="1"/>
      <c r="L1124" s="1"/>
      <c r="M1124" s="1"/>
      <c r="N1124" s="1"/>
      <c r="O1124" s="1"/>
    </row>
    <row r="1125" spans="1:15" ht="9.75" customHeight="1">
      <c r="A1125" s="1"/>
      <c r="B1125" s="1"/>
      <c r="C1125" s="1"/>
      <c r="D1125" s="1"/>
      <c r="E1125" s="1"/>
      <c r="F1125" s="1"/>
      <c r="G1125" s="1"/>
      <c r="H1125" s="1"/>
      <c r="I1125" s="1"/>
      <c r="J1125" s="1"/>
      <c r="K1125" s="1"/>
      <c r="L1125" s="1"/>
      <c r="M1125" s="1"/>
      <c r="N1125" s="1"/>
      <c r="O1125" s="1"/>
    </row>
    <row r="1126" spans="1:15" ht="9.75" customHeight="1">
      <c r="A1126" s="1"/>
      <c r="B1126" s="1"/>
      <c r="C1126" s="1"/>
      <c r="D1126" s="1"/>
      <c r="E1126" s="1"/>
      <c r="F1126" s="1"/>
      <c r="G1126" s="1"/>
      <c r="H1126" s="1"/>
      <c r="I1126" s="1"/>
      <c r="J1126" s="1"/>
      <c r="K1126" s="1"/>
      <c r="L1126" s="1"/>
      <c r="M1126" s="1"/>
      <c r="N1126" s="1"/>
      <c r="O1126" s="1"/>
    </row>
    <row r="1127" spans="1:15" ht="9.75" customHeight="1">
      <c r="A1127" s="1"/>
      <c r="B1127" s="1"/>
      <c r="C1127" s="1"/>
      <c r="D1127" s="1"/>
      <c r="E1127" s="1"/>
      <c r="F1127" s="1"/>
      <c r="G1127" s="1"/>
      <c r="H1127" s="1"/>
      <c r="I1127" s="1"/>
      <c r="J1127" s="1"/>
      <c r="K1127" s="1"/>
      <c r="L1127" s="1"/>
      <c r="M1127" s="1"/>
      <c r="N1127" s="1"/>
      <c r="O1127" s="1"/>
    </row>
    <row r="1128" spans="1:15" ht="9.75" customHeight="1">
      <c r="A1128" s="1"/>
      <c r="B1128" s="1"/>
      <c r="C1128" s="1"/>
      <c r="D1128" s="1"/>
      <c r="E1128" s="1"/>
      <c r="F1128" s="1"/>
      <c r="G1128" s="1"/>
      <c r="H1128" s="1"/>
      <c r="I1128" s="1"/>
      <c r="J1128" s="1"/>
      <c r="K1128" s="1"/>
      <c r="L1128" s="1"/>
      <c r="M1128" s="1"/>
      <c r="N1128" s="1"/>
      <c r="O1128" s="1"/>
    </row>
    <row r="1129" spans="1:15" ht="9.75" customHeight="1">
      <c r="A1129" s="1"/>
      <c r="B1129" s="1"/>
      <c r="C1129" s="1"/>
      <c r="D1129" s="1"/>
      <c r="E1129" s="1"/>
      <c r="F1129" s="1"/>
      <c r="G1129" s="1"/>
      <c r="H1129" s="1"/>
      <c r="I1129" s="1"/>
      <c r="J1129" s="1"/>
      <c r="K1129" s="1"/>
      <c r="L1129" s="1"/>
      <c r="M1129" s="1"/>
      <c r="N1129" s="1"/>
      <c r="O1129" s="1"/>
    </row>
    <row r="1130" spans="1:15" ht="9.75" customHeight="1">
      <c r="A1130" s="1"/>
      <c r="B1130" s="1"/>
      <c r="C1130" s="1"/>
      <c r="D1130" s="1"/>
      <c r="E1130" s="1"/>
      <c r="F1130" s="1"/>
      <c r="G1130" s="1"/>
      <c r="H1130" s="1"/>
      <c r="I1130" s="1"/>
      <c r="J1130" s="1"/>
      <c r="K1130" s="1"/>
      <c r="L1130" s="1"/>
      <c r="M1130" s="1"/>
      <c r="N1130" s="1"/>
      <c r="O1130" s="1"/>
    </row>
    <row r="1131" spans="1:15" ht="9.75" customHeight="1">
      <c r="A1131" s="1"/>
      <c r="B1131" s="1"/>
      <c r="C1131" s="1"/>
      <c r="D1131" s="1"/>
      <c r="E1131" s="1"/>
      <c r="F1131" s="1"/>
      <c r="G1131" s="1"/>
      <c r="H1131" s="1"/>
      <c r="I1131" s="1"/>
      <c r="J1131" s="1"/>
      <c r="K1131" s="1"/>
      <c r="L1131" s="1"/>
      <c r="M1131" s="1"/>
      <c r="N1131" s="1"/>
      <c r="O1131" s="1"/>
    </row>
    <row r="1132" spans="1:15" ht="9.75" customHeight="1">
      <c r="A1132" s="1"/>
      <c r="B1132" s="1"/>
      <c r="C1132" s="1"/>
      <c r="D1132" s="1"/>
      <c r="E1132" s="1"/>
      <c r="F1132" s="1"/>
      <c r="G1132" s="1"/>
      <c r="H1132" s="1"/>
      <c r="I1132" s="1"/>
      <c r="J1132" s="1"/>
      <c r="K1132" s="1"/>
      <c r="L1132" s="1"/>
      <c r="M1132" s="1"/>
      <c r="N1132" s="1"/>
      <c r="O1132" s="1"/>
    </row>
    <row r="1133" spans="1:15" ht="9.75" customHeight="1">
      <c r="A1133" s="1"/>
      <c r="B1133" s="1"/>
      <c r="C1133" s="1"/>
      <c r="D1133" s="1"/>
      <c r="E1133" s="1"/>
      <c r="F1133" s="1"/>
      <c r="G1133" s="1"/>
      <c r="H1133" s="1"/>
      <c r="I1133" s="1"/>
      <c r="J1133" s="1"/>
      <c r="K1133" s="1"/>
      <c r="L1133" s="1"/>
      <c r="M1133" s="1"/>
      <c r="N1133" s="1"/>
      <c r="O1133" s="1"/>
    </row>
    <row r="1134" spans="1:15" ht="9.75" customHeight="1">
      <c r="A1134" s="1"/>
      <c r="B1134" s="1"/>
      <c r="C1134" s="1"/>
      <c r="D1134" s="1"/>
      <c r="E1134" s="1"/>
      <c r="F1134" s="1"/>
      <c r="G1134" s="1"/>
      <c r="H1134" s="1"/>
      <c r="I1134" s="1"/>
      <c r="J1134" s="1"/>
      <c r="K1134" s="1"/>
      <c r="L1134" s="1"/>
      <c r="M1134" s="1"/>
      <c r="N1134" s="1"/>
      <c r="O1134" s="1"/>
    </row>
    <row r="1135" spans="1:15" ht="9.75" customHeight="1">
      <c r="A1135" s="1"/>
      <c r="B1135" s="1"/>
      <c r="C1135" s="1"/>
      <c r="D1135" s="1"/>
      <c r="E1135" s="1"/>
      <c r="F1135" s="1"/>
      <c r="G1135" s="1"/>
      <c r="H1135" s="1"/>
      <c r="I1135" s="1"/>
      <c r="J1135" s="1"/>
      <c r="K1135" s="1"/>
      <c r="L1135" s="1"/>
      <c r="M1135" s="1"/>
      <c r="N1135" s="1"/>
      <c r="O1135" s="1"/>
    </row>
    <row r="1136" spans="1:15" ht="9.75" customHeight="1">
      <c r="A1136" s="1"/>
      <c r="B1136" s="1"/>
      <c r="C1136" s="1"/>
      <c r="D1136" s="1"/>
      <c r="E1136" s="1"/>
      <c r="F1136" s="1"/>
      <c r="G1136" s="1"/>
      <c r="H1136" s="1"/>
      <c r="I1136" s="1"/>
      <c r="J1136" s="1"/>
      <c r="K1136" s="1"/>
      <c r="L1136" s="1"/>
      <c r="M1136" s="1"/>
      <c r="N1136" s="1"/>
      <c r="O1136" s="1"/>
    </row>
    <row r="1137" spans="1:15" ht="9.75" customHeight="1">
      <c r="A1137" s="1"/>
      <c r="B1137" s="1"/>
      <c r="C1137" s="1"/>
      <c r="D1137" s="1"/>
      <c r="E1137" s="1"/>
      <c r="F1137" s="1"/>
      <c r="G1137" s="1"/>
      <c r="H1137" s="1"/>
      <c r="I1137" s="1"/>
      <c r="J1137" s="1"/>
      <c r="K1137" s="1"/>
      <c r="L1137" s="1"/>
      <c r="M1137" s="1"/>
      <c r="N1137" s="1"/>
      <c r="O1137" s="1"/>
    </row>
    <row r="1138" spans="1:15" ht="9.75" customHeight="1">
      <c r="A1138" s="1"/>
      <c r="B1138" s="1"/>
      <c r="C1138" s="1"/>
      <c r="D1138" s="1"/>
      <c r="E1138" s="1"/>
      <c r="F1138" s="1"/>
      <c r="G1138" s="1"/>
      <c r="H1138" s="1"/>
      <c r="I1138" s="1"/>
      <c r="J1138" s="1"/>
      <c r="K1138" s="1"/>
      <c r="L1138" s="1"/>
      <c r="M1138" s="1"/>
      <c r="N1138" s="1"/>
      <c r="O1138" s="1"/>
    </row>
    <row r="1139" spans="1:15" ht="9.75" customHeight="1">
      <c r="A1139" s="1"/>
      <c r="B1139" s="1"/>
      <c r="C1139" s="1"/>
      <c r="D1139" s="1"/>
      <c r="E1139" s="1"/>
      <c r="F1139" s="1"/>
      <c r="G1139" s="1"/>
      <c r="H1139" s="1"/>
      <c r="I1139" s="1"/>
      <c r="J1139" s="1"/>
      <c r="K1139" s="1"/>
      <c r="L1139" s="1"/>
      <c r="M1139" s="1"/>
      <c r="N1139" s="1"/>
      <c r="O1139" s="1"/>
    </row>
    <row r="1140" spans="1:15" ht="9.75" customHeight="1">
      <c r="A1140" s="1"/>
      <c r="B1140" s="1"/>
      <c r="C1140" s="1"/>
      <c r="D1140" s="1"/>
      <c r="E1140" s="1"/>
      <c r="F1140" s="1"/>
      <c r="G1140" s="1"/>
      <c r="H1140" s="1"/>
      <c r="I1140" s="1"/>
      <c r="J1140" s="1"/>
      <c r="K1140" s="1"/>
      <c r="L1140" s="1"/>
      <c r="M1140" s="1"/>
      <c r="N1140" s="1"/>
      <c r="O1140" s="1"/>
    </row>
    <row r="1141" spans="1:15" ht="9.75" customHeight="1">
      <c r="A1141" s="1"/>
      <c r="B1141" s="1"/>
      <c r="C1141" s="1"/>
      <c r="D1141" s="1"/>
      <c r="E1141" s="1"/>
      <c r="F1141" s="1"/>
      <c r="G1141" s="1"/>
      <c r="H1141" s="1"/>
      <c r="I1141" s="1"/>
      <c r="J1141" s="1"/>
      <c r="K1141" s="1"/>
      <c r="L1141" s="1"/>
      <c r="M1141" s="1"/>
      <c r="N1141" s="1"/>
      <c r="O1141" s="1"/>
    </row>
    <row r="1142" spans="1:15" ht="9.75" customHeight="1">
      <c r="A1142" s="1"/>
      <c r="B1142" s="1"/>
      <c r="C1142" s="1"/>
      <c r="D1142" s="1"/>
      <c r="E1142" s="1"/>
      <c r="F1142" s="1"/>
      <c r="G1142" s="1"/>
      <c r="H1142" s="1"/>
      <c r="I1142" s="1"/>
      <c r="J1142" s="1"/>
      <c r="K1142" s="1"/>
      <c r="L1142" s="1"/>
      <c r="M1142" s="1"/>
      <c r="N1142" s="1"/>
      <c r="O1142" s="1"/>
    </row>
    <row r="1143" spans="1:15" ht="9.75" customHeight="1">
      <c r="A1143" s="1"/>
      <c r="B1143" s="1"/>
      <c r="C1143" s="1"/>
      <c r="D1143" s="1"/>
      <c r="E1143" s="1"/>
      <c r="F1143" s="1"/>
      <c r="G1143" s="1"/>
      <c r="H1143" s="1"/>
      <c r="I1143" s="1"/>
      <c r="J1143" s="1"/>
      <c r="K1143" s="1"/>
      <c r="L1143" s="1"/>
      <c r="M1143" s="1"/>
      <c r="N1143" s="1"/>
      <c r="O1143" s="1"/>
    </row>
    <row r="1144" spans="1:15" ht="9.75" customHeight="1">
      <c r="A1144" s="1"/>
      <c r="B1144" s="1"/>
      <c r="C1144" s="1"/>
      <c r="D1144" s="1"/>
      <c r="E1144" s="1"/>
      <c r="F1144" s="1"/>
      <c r="G1144" s="1"/>
      <c r="H1144" s="1"/>
      <c r="I1144" s="1"/>
      <c r="J1144" s="1"/>
      <c r="K1144" s="1"/>
      <c r="L1144" s="1"/>
      <c r="M1144" s="1"/>
      <c r="N1144" s="1"/>
      <c r="O1144" s="1"/>
    </row>
    <row r="1145" spans="1:15" ht="9.75" customHeight="1">
      <c r="A1145" s="1"/>
      <c r="B1145" s="1"/>
      <c r="C1145" s="1"/>
      <c r="D1145" s="1"/>
      <c r="E1145" s="1"/>
      <c r="F1145" s="1"/>
      <c r="G1145" s="1"/>
      <c r="H1145" s="1"/>
      <c r="I1145" s="1"/>
      <c r="J1145" s="1"/>
      <c r="K1145" s="1"/>
      <c r="L1145" s="1"/>
      <c r="M1145" s="1"/>
      <c r="N1145" s="1"/>
      <c r="O1145" s="1"/>
    </row>
    <row r="1146" spans="1:15" ht="9.75" customHeight="1">
      <c r="A1146" s="1"/>
      <c r="B1146" s="1"/>
      <c r="C1146" s="1"/>
      <c r="D1146" s="1"/>
      <c r="E1146" s="1"/>
      <c r="F1146" s="1"/>
      <c r="G1146" s="1"/>
      <c r="H1146" s="1"/>
      <c r="I1146" s="1"/>
      <c r="J1146" s="1"/>
      <c r="K1146" s="1"/>
      <c r="L1146" s="1"/>
      <c r="M1146" s="1"/>
      <c r="N1146" s="1"/>
      <c r="O1146" s="1"/>
    </row>
    <row r="1147" spans="1:15" ht="9.75" customHeight="1">
      <c r="A1147" s="1"/>
      <c r="B1147" s="1"/>
      <c r="C1147" s="1"/>
      <c r="D1147" s="1"/>
      <c r="E1147" s="1"/>
      <c r="F1147" s="1"/>
      <c r="G1147" s="1"/>
      <c r="H1147" s="1"/>
      <c r="I1147" s="1"/>
      <c r="J1147" s="1"/>
      <c r="K1147" s="1"/>
      <c r="L1147" s="1"/>
      <c r="M1147" s="1"/>
      <c r="N1147" s="1"/>
      <c r="O1147" s="1"/>
    </row>
    <row r="1148" spans="1:15" ht="9.75" customHeight="1">
      <c r="A1148" s="1"/>
      <c r="B1148" s="1"/>
      <c r="C1148" s="1"/>
      <c r="D1148" s="1"/>
      <c r="E1148" s="1"/>
      <c r="F1148" s="1"/>
      <c r="G1148" s="1"/>
      <c r="H1148" s="1"/>
      <c r="I1148" s="1"/>
      <c r="J1148" s="1"/>
      <c r="K1148" s="1"/>
      <c r="L1148" s="1"/>
      <c r="M1148" s="1"/>
      <c r="N1148" s="1"/>
      <c r="O1148" s="1"/>
    </row>
    <row r="1149" spans="1:15" ht="9.75" customHeight="1">
      <c r="A1149" s="1"/>
      <c r="B1149" s="1"/>
      <c r="C1149" s="1"/>
      <c r="D1149" s="1"/>
      <c r="E1149" s="1"/>
      <c r="F1149" s="1"/>
      <c r="G1149" s="1"/>
      <c r="H1149" s="1"/>
      <c r="I1149" s="1"/>
      <c r="J1149" s="1"/>
      <c r="K1149" s="1"/>
      <c r="L1149" s="1"/>
      <c r="M1149" s="1"/>
      <c r="N1149" s="1"/>
      <c r="O1149" s="1"/>
    </row>
    <row r="1150" spans="1:15" ht="9.75" customHeight="1">
      <c r="A1150" s="1"/>
      <c r="B1150" s="1"/>
      <c r="C1150" s="1"/>
      <c r="D1150" s="1"/>
      <c r="E1150" s="1"/>
      <c r="F1150" s="1"/>
      <c r="G1150" s="1"/>
      <c r="H1150" s="1"/>
      <c r="I1150" s="1"/>
      <c r="J1150" s="1"/>
      <c r="K1150" s="1"/>
      <c r="L1150" s="1"/>
      <c r="M1150" s="1"/>
      <c r="N1150" s="1"/>
      <c r="O1150" s="1"/>
    </row>
    <row r="1151" spans="1:15" ht="9.75" customHeight="1">
      <c r="A1151" s="1"/>
      <c r="B1151" s="1"/>
      <c r="C1151" s="1"/>
      <c r="D1151" s="1"/>
      <c r="E1151" s="1"/>
      <c r="F1151" s="1"/>
      <c r="G1151" s="1"/>
      <c r="H1151" s="1"/>
      <c r="I1151" s="1"/>
      <c r="J1151" s="1"/>
      <c r="K1151" s="1"/>
      <c r="L1151" s="1"/>
      <c r="M1151" s="1"/>
      <c r="N1151" s="1"/>
      <c r="O1151" s="1"/>
    </row>
    <row r="1152" spans="1:15" ht="9.75" customHeight="1">
      <c r="A1152" s="1"/>
      <c r="B1152" s="1"/>
      <c r="C1152" s="1"/>
      <c r="D1152" s="1"/>
      <c r="E1152" s="1"/>
      <c r="F1152" s="1"/>
      <c r="G1152" s="1"/>
      <c r="H1152" s="1"/>
      <c r="I1152" s="1"/>
      <c r="J1152" s="1"/>
      <c r="K1152" s="1"/>
      <c r="L1152" s="1"/>
      <c r="M1152" s="1"/>
      <c r="N1152" s="1"/>
      <c r="O1152" s="1"/>
    </row>
    <row r="1153" spans="1:15" ht="9.75" customHeight="1">
      <c r="A1153" s="1"/>
      <c r="B1153" s="1"/>
      <c r="C1153" s="1"/>
      <c r="D1153" s="1"/>
      <c r="E1153" s="1"/>
      <c r="F1153" s="1"/>
      <c r="G1153" s="1"/>
      <c r="H1153" s="1"/>
      <c r="I1153" s="1"/>
      <c r="J1153" s="1"/>
      <c r="K1153" s="1"/>
      <c r="L1153" s="1"/>
      <c r="M1153" s="1"/>
      <c r="N1153" s="1"/>
      <c r="O1153" s="1"/>
    </row>
    <row r="1154" spans="1:15" ht="9.75" customHeight="1">
      <c r="A1154" s="1"/>
      <c r="B1154" s="1"/>
      <c r="C1154" s="1"/>
      <c r="D1154" s="1"/>
      <c r="E1154" s="1"/>
      <c r="F1154" s="1"/>
      <c r="G1154" s="1"/>
      <c r="H1154" s="1"/>
      <c r="I1154" s="1"/>
      <c r="J1154" s="1"/>
      <c r="K1154" s="1"/>
      <c r="L1154" s="1"/>
      <c r="M1154" s="1"/>
      <c r="N1154" s="1"/>
      <c r="O1154" s="1"/>
    </row>
    <row r="1155" spans="1:15" ht="9.75" customHeight="1">
      <c r="A1155" s="1"/>
      <c r="B1155" s="1"/>
      <c r="C1155" s="1"/>
      <c r="D1155" s="1"/>
      <c r="E1155" s="1"/>
      <c r="F1155" s="1"/>
      <c r="G1155" s="1"/>
      <c r="H1155" s="1"/>
      <c r="I1155" s="1"/>
      <c r="J1155" s="1"/>
      <c r="K1155" s="1"/>
      <c r="L1155" s="1"/>
      <c r="M1155" s="1"/>
      <c r="N1155" s="1"/>
      <c r="O1155" s="1"/>
    </row>
    <row r="1156" spans="1:15" ht="9.75" customHeight="1">
      <c r="A1156" s="1"/>
      <c r="B1156" s="1"/>
      <c r="C1156" s="1"/>
      <c r="D1156" s="1"/>
      <c r="E1156" s="1"/>
      <c r="F1156" s="1"/>
      <c r="G1156" s="1"/>
      <c r="H1156" s="1"/>
      <c r="I1156" s="1"/>
      <c r="J1156" s="1"/>
      <c r="K1156" s="1"/>
      <c r="L1156" s="1"/>
      <c r="M1156" s="1"/>
      <c r="N1156" s="1"/>
      <c r="O1156" s="1"/>
    </row>
    <row r="1157" spans="1:15" ht="9.75" customHeight="1">
      <c r="A1157" s="1"/>
      <c r="B1157" s="1"/>
      <c r="C1157" s="1"/>
      <c r="D1157" s="1"/>
      <c r="E1157" s="1"/>
      <c r="F1157" s="1"/>
      <c r="G1157" s="1"/>
      <c r="H1157" s="1"/>
      <c r="I1157" s="1"/>
      <c r="J1157" s="1"/>
      <c r="K1157" s="1"/>
      <c r="L1157" s="1"/>
      <c r="M1157" s="1"/>
      <c r="N1157" s="1"/>
      <c r="O1157" s="1"/>
    </row>
    <row r="1158" spans="1:15" ht="9.75" customHeight="1">
      <c r="A1158" s="1"/>
      <c r="B1158" s="1"/>
      <c r="C1158" s="1"/>
      <c r="D1158" s="1"/>
      <c r="E1158" s="1"/>
      <c r="F1158" s="1"/>
      <c r="G1158" s="1"/>
      <c r="H1158" s="1"/>
      <c r="I1158" s="1"/>
      <c r="J1158" s="1"/>
      <c r="K1158" s="1"/>
      <c r="L1158" s="1"/>
      <c r="M1158" s="1"/>
      <c r="N1158" s="1"/>
      <c r="O1158" s="1"/>
    </row>
    <row r="1159" spans="1:15" ht="9.75" customHeight="1">
      <c r="A1159" s="1"/>
      <c r="B1159" s="1"/>
      <c r="C1159" s="1"/>
      <c r="D1159" s="1"/>
      <c r="E1159" s="1"/>
      <c r="F1159" s="1"/>
      <c r="G1159" s="1"/>
      <c r="H1159" s="1"/>
      <c r="I1159" s="1"/>
      <c r="J1159" s="1"/>
      <c r="K1159" s="1"/>
      <c r="L1159" s="1"/>
      <c r="M1159" s="1"/>
      <c r="N1159" s="1"/>
      <c r="O1159" s="1"/>
    </row>
    <row r="1160" spans="1:15" ht="9.75" customHeight="1">
      <c r="A1160" s="1"/>
      <c r="B1160" s="1"/>
      <c r="C1160" s="1"/>
      <c r="D1160" s="1"/>
      <c r="E1160" s="1"/>
      <c r="F1160" s="1"/>
      <c r="G1160" s="1"/>
      <c r="H1160" s="1"/>
      <c r="I1160" s="1"/>
      <c r="J1160" s="1"/>
      <c r="K1160" s="1"/>
      <c r="L1160" s="1"/>
      <c r="M1160" s="1"/>
      <c r="N1160" s="1"/>
      <c r="O1160" s="1"/>
    </row>
    <row r="1161" spans="1:15" ht="9.75" customHeight="1">
      <c r="A1161" s="1"/>
      <c r="B1161" s="1"/>
      <c r="C1161" s="1"/>
      <c r="D1161" s="1"/>
      <c r="E1161" s="1"/>
      <c r="F1161" s="1"/>
      <c r="G1161" s="1"/>
      <c r="H1161" s="1"/>
      <c r="I1161" s="1"/>
      <c r="J1161" s="1"/>
      <c r="K1161" s="1"/>
      <c r="L1161" s="1"/>
      <c r="M1161" s="1"/>
      <c r="N1161" s="1"/>
      <c r="O1161" s="1"/>
    </row>
    <row r="1162" spans="1:15" ht="9.75" customHeight="1">
      <c r="A1162" s="1"/>
      <c r="B1162" s="1"/>
      <c r="C1162" s="1"/>
      <c r="D1162" s="1"/>
      <c r="E1162" s="1"/>
      <c r="F1162" s="1"/>
      <c r="G1162" s="1"/>
      <c r="H1162" s="1"/>
      <c r="I1162" s="1"/>
      <c r="J1162" s="1"/>
      <c r="K1162" s="1"/>
      <c r="L1162" s="1"/>
      <c r="M1162" s="1"/>
      <c r="N1162" s="1"/>
      <c r="O1162" s="1"/>
    </row>
    <row r="1163" spans="1:15" ht="9.75" customHeight="1">
      <c r="A1163" s="1"/>
      <c r="B1163" s="1"/>
      <c r="C1163" s="1"/>
      <c r="D1163" s="1"/>
      <c r="E1163" s="1"/>
      <c r="F1163" s="1"/>
      <c r="G1163" s="1"/>
      <c r="H1163" s="1"/>
      <c r="I1163" s="1"/>
      <c r="J1163" s="1"/>
      <c r="K1163" s="1"/>
      <c r="L1163" s="1"/>
      <c r="M1163" s="1"/>
      <c r="N1163" s="1"/>
      <c r="O1163" s="1"/>
    </row>
    <row r="1164" spans="1:15" ht="9.75" customHeight="1">
      <c r="A1164" s="1"/>
      <c r="B1164" s="1"/>
      <c r="C1164" s="1"/>
      <c r="D1164" s="1"/>
      <c r="E1164" s="1"/>
      <c r="F1164" s="1"/>
      <c r="G1164" s="1"/>
      <c r="H1164" s="1"/>
      <c r="I1164" s="1"/>
      <c r="J1164" s="1"/>
      <c r="K1164" s="1"/>
      <c r="L1164" s="1"/>
      <c r="M1164" s="1"/>
      <c r="N1164" s="1"/>
      <c r="O1164" s="1"/>
    </row>
    <row r="1165" spans="1:15" ht="9.75" customHeight="1">
      <c r="A1165" s="1"/>
      <c r="B1165" s="1"/>
      <c r="C1165" s="1"/>
      <c r="D1165" s="1"/>
      <c r="E1165" s="1"/>
      <c r="F1165" s="1"/>
      <c r="G1165" s="1"/>
      <c r="H1165" s="1"/>
      <c r="I1165" s="1"/>
      <c r="J1165" s="1"/>
      <c r="K1165" s="1"/>
      <c r="L1165" s="1"/>
      <c r="M1165" s="1"/>
      <c r="N1165" s="1"/>
      <c r="O1165" s="1"/>
    </row>
    <row r="1166" spans="1:15" ht="9.75" customHeight="1">
      <c r="A1166" s="1"/>
      <c r="B1166" s="1"/>
      <c r="C1166" s="1"/>
      <c r="D1166" s="1"/>
      <c r="E1166" s="1"/>
      <c r="F1166" s="1"/>
      <c r="G1166" s="1"/>
      <c r="H1166" s="1"/>
      <c r="I1166" s="1"/>
      <c r="J1166" s="1"/>
      <c r="K1166" s="1"/>
      <c r="L1166" s="1"/>
      <c r="M1166" s="1"/>
      <c r="N1166" s="1"/>
      <c r="O1166" s="1"/>
    </row>
    <row r="1167" spans="1:15" ht="9.75" customHeight="1">
      <c r="A1167" s="1"/>
      <c r="B1167" s="1"/>
      <c r="C1167" s="1"/>
      <c r="D1167" s="1"/>
      <c r="E1167" s="1"/>
      <c r="F1167" s="1"/>
      <c r="G1167" s="1"/>
      <c r="H1167" s="1"/>
      <c r="I1167" s="1"/>
      <c r="J1167" s="1"/>
      <c r="K1167" s="1"/>
      <c r="L1167" s="1"/>
      <c r="M1167" s="1"/>
      <c r="N1167" s="1"/>
      <c r="O1167" s="1"/>
    </row>
    <row r="1168" spans="1:15" ht="9.75" customHeight="1">
      <c r="A1168" s="1"/>
      <c r="B1168" s="1"/>
      <c r="C1168" s="1"/>
      <c r="D1168" s="1"/>
      <c r="E1168" s="1"/>
      <c r="F1168" s="1"/>
      <c r="G1168" s="1"/>
      <c r="H1168" s="1"/>
      <c r="I1168" s="1"/>
      <c r="J1168" s="1"/>
      <c r="K1168" s="1"/>
      <c r="L1168" s="1"/>
      <c r="M1168" s="1"/>
      <c r="N1168" s="1"/>
      <c r="O1168" s="1"/>
    </row>
    <row r="1169" spans="1:15" ht="9.75" customHeight="1">
      <c r="A1169" s="1"/>
      <c r="B1169" s="1"/>
      <c r="C1169" s="1"/>
      <c r="D1169" s="1"/>
      <c r="E1169" s="1"/>
      <c r="F1169" s="1"/>
      <c r="G1169" s="1"/>
      <c r="H1169" s="1"/>
      <c r="I1169" s="1"/>
      <c r="J1169" s="1"/>
      <c r="K1169" s="1"/>
      <c r="L1169" s="1"/>
      <c r="M1169" s="1"/>
      <c r="N1169" s="1"/>
      <c r="O1169" s="1"/>
    </row>
    <row r="1170" spans="1:15" ht="9.75" customHeight="1">
      <c r="A1170" s="1"/>
      <c r="B1170" s="1"/>
      <c r="C1170" s="1"/>
      <c r="D1170" s="1"/>
      <c r="E1170" s="1"/>
      <c r="F1170" s="1"/>
      <c r="G1170" s="1"/>
      <c r="H1170" s="1"/>
      <c r="I1170" s="1"/>
      <c r="J1170" s="1"/>
      <c r="K1170" s="1"/>
      <c r="L1170" s="1"/>
      <c r="M1170" s="1"/>
      <c r="N1170" s="1"/>
      <c r="O1170" s="1"/>
    </row>
    <row r="1171" spans="1:15" ht="9.75" customHeight="1">
      <c r="A1171" s="1"/>
      <c r="B1171" s="1"/>
      <c r="C1171" s="1"/>
      <c r="D1171" s="1"/>
      <c r="E1171" s="1"/>
      <c r="F1171" s="1"/>
      <c r="G1171" s="1"/>
      <c r="H1171" s="1"/>
      <c r="I1171" s="1"/>
      <c r="J1171" s="1"/>
      <c r="K1171" s="1"/>
      <c r="L1171" s="1"/>
      <c r="M1171" s="1"/>
      <c r="N1171" s="1"/>
      <c r="O1171" s="1"/>
    </row>
    <row r="1172" spans="1:15" ht="9.75" customHeight="1">
      <c r="A1172" s="1"/>
      <c r="B1172" s="1"/>
      <c r="C1172" s="1"/>
      <c r="D1172" s="1"/>
      <c r="E1172" s="1"/>
      <c r="F1172" s="1"/>
      <c r="G1172" s="1"/>
      <c r="H1172" s="1"/>
      <c r="I1172" s="1"/>
      <c r="J1172" s="1"/>
      <c r="K1172" s="1"/>
      <c r="L1172" s="1"/>
      <c r="M1172" s="1"/>
      <c r="N1172" s="1"/>
      <c r="O1172" s="1"/>
    </row>
    <row r="1173" spans="1:15" ht="9.75" customHeight="1">
      <c r="A1173" s="1"/>
      <c r="B1173" s="1"/>
      <c r="C1173" s="1"/>
      <c r="D1173" s="1"/>
      <c r="E1173" s="1"/>
      <c r="F1173" s="1"/>
      <c r="G1173" s="1"/>
      <c r="H1173" s="1"/>
      <c r="I1173" s="1"/>
      <c r="J1173" s="1"/>
      <c r="K1173" s="1"/>
      <c r="L1173" s="1"/>
      <c r="M1173" s="1"/>
      <c r="N1173" s="1"/>
      <c r="O1173" s="1"/>
    </row>
    <row r="1174" spans="1:15" ht="9.75" customHeight="1">
      <c r="A1174" s="1"/>
      <c r="B1174" s="1"/>
      <c r="C1174" s="1"/>
      <c r="D1174" s="1"/>
      <c r="E1174" s="1"/>
      <c r="F1174" s="1"/>
      <c r="G1174" s="1"/>
      <c r="H1174" s="1"/>
      <c r="I1174" s="1"/>
      <c r="J1174" s="1"/>
      <c r="K1174" s="1"/>
      <c r="L1174" s="1"/>
      <c r="M1174" s="1"/>
      <c r="N1174" s="1"/>
      <c r="O1174" s="1"/>
    </row>
    <row r="1175" spans="1:15" ht="9.75" customHeight="1">
      <c r="A1175" s="1"/>
      <c r="B1175" s="1"/>
      <c r="C1175" s="1"/>
      <c r="D1175" s="1"/>
      <c r="E1175" s="1"/>
      <c r="F1175" s="1"/>
      <c r="G1175" s="1"/>
      <c r="H1175" s="1"/>
      <c r="I1175" s="1"/>
      <c r="J1175" s="1"/>
      <c r="K1175" s="1"/>
      <c r="L1175" s="1"/>
      <c r="M1175" s="1"/>
      <c r="N1175" s="1"/>
      <c r="O1175" s="1"/>
    </row>
    <row r="1176" spans="1:15" ht="9.75" customHeight="1">
      <c r="A1176" s="1"/>
      <c r="B1176" s="1"/>
      <c r="C1176" s="1"/>
      <c r="D1176" s="1"/>
      <c r="E1176" s="1"/>
      <c r="F1176" s="1"/>
      <c r="G1176" s="1"/>
      <c r="H1176" s="1"/>
      <c r="I1176" s="1"/>
      <c r="J1176" s="1"/>
      <c r="K1176" s="1"/>
      <c r="L1176" s="1"/>
      <c r="M1176" s="1"/>
      <c r="N1176" s="1"/>
      <c r="O1176" s="1"/>
    </row>
    <row r="1177" spans="1:15" ht="9.75" customHeight="1">
      <c r="A1177" s="1"/>
      <c r="B1177" s="1"/>
      <c r="C1177" s="1"/>
      <c r="D1177" s="1"/>
      <c r="E1177" s="1"/>
      <c r="F1177" s="1"/>
      <c r="G1177" s="1"/>
      <c r="H1177" s="1"/>
      <c r="I1177" s="1"/>
      <c r="J1177" s="1"/>
      <c r="K1177" s="1"/>
      <c r="L1177" s="1"/>
      <c r="M1177" s="1"/>
      <c r="N1177" s="1"/>
      <c r="O1177" s="1"/>
    </row>
    <row r="1178" spans="1:15" ht="9.75" customHeight="1">
      <c r="A1178" s="1"/>
      <c r="B1178" s="1"/>
      <c r="C1178" s="1"/>
      <c r="D1178" s="1"/>
      <c r="E1178" s="1"/>
      <c r="F1178" s="1"/>
      <c r="G1178" s="1"/>
      <c r="H1178" s="1"/>
      <c r="I1178" s="1"/>
      <c r="J1178" s="1"/>
      <c r="K1178" s="1"/>
      <c r="L1178" s="1"/>
      <c r="M1178" s="1"/>
      <c r="N1178" s="1"/>
      <c r="O1178" s="1"/>
    </row>
    <row r="1179" spans="1:15" ht="9.75" customHeight="1">
      <c r="A1179" s="1"/>
      <c r="B1179" s="1"/>
      <c r="C1179" s="1"/>
      <c r="D1179" s="1"/>
      <c r="E1179" s="1"/>
      <c r="F1179" s="1"/>
      <c r="G1179" s="1"/>
      <c r="H1179" s="1"/>
      <c r="I1179" s="1"/>
      <c r="J1179" s="1"/>
      <c r="K1179" s="1"/>
      <c r="L1179" s="1"/>
      <c r="M1179" s="1"/>
      <c r="N1179" s="1"/>
      <c r="O1179" s="1"/>
    </row>
    <row r="1180" spans="1:15" ht="9.75" customHeight="1">
      <c r="A1180" s="1"/>
      <c r="B1180" s="1"/>
      <c r="C1180" s="1"/>
      <c r="D1180" s="1"/>
      <c r="E1180" s="1"/>
      <c r="F1180" s="1"/>
      <c r="G1180" s="1"/>
      <c r="H1180" s="1"/>
      <c r="I1180" s="1"/>
      <c r="J1180" s="1"/>
      <c r="K1180" s="1"/>
      <c r="L1180" s="1"/>
      <c r="M1180" s="1"/>
      <c r="N1180" s="1"/>
      <c r="O1180" s="1"/>
    </row>
    <row r="1181" spans="1:15" ht="9.75" customHeight="1">
      <c r="A1181" s="1"/>
      <c r="B1181" s="1"/>
      <c r="C1181" s="1"/>
      <c r="D1181" s="1"/>
      <c r="E1181" s="1"/>
      <c r="F1181" s="1"/>
      <c r="G1181" s="1"/>
      <c r="H1181" s="1"/>
      <c r="I1181" s="1"/>
      <c r="J1181" s="1"/>
      <c r="K1181" s="1"/>
      <c r="L1181" s="1"/>
      <c r="M1181" s="1"/>
      <c r="N1181" s="1"/>
      <c r="O1181" s="1"/>
    </row>
    <row r="1182" spans="1:15" ht="9.75" customHeight="1">
      <c r="A1182" s="1"/>
      <c r="B1182" s="1"/>
      <c r="C1182" s="1"/>
      <c r="D1182" s="1"/>
      <c r="E1182" s="1"/>
      <c r="F1182" s="1"/>
      <c r="G1182" s="1"/>
      <c r="H1182" s="1"/>
      <c r="I1182" s="1"/>
      <c r="J1182" s="1"/>
      <c r="K1182" s="1"/>
      <c r="L1182" s="1"/>
      <c r="M1182" s="1"/>
      <c r="N1182" s="1"/>
      <c r="O1182" s="1"/>
    </row>
    <row r="1183" spans="1:15" ht="9.75" customHeight="1">
      <c r="A1183" s="1"/>
      <c r="B1183" s="1"/>
      <c r="C1183" s="1"/>
      <c r="D1183" s="1"/>
      <c r="E1183" s="1"/>
      <c r="F1183" s="1"/>
      <c r="G1183" s="1"/>
      <c r="H1183" s="1"/>
      <c r="I1183" s="1"/>
      <c r="J1183" s="1"/>
      <c r="K1183" s="1"/>
      <c r="L1183" s="1"/>
      <c r="M1183" s="1"/>
      <c r="N1183" s="1"/>
      <c r="O1183" s="1"/>
    </row>
    <row r="1184" spans="1:15" ht="9.75" customHeight="1">
      <c r="A1184" s="1"/>
      <c r="B1184" s="1"/>
      <c r="C1184" s="1"/>
      <c r="D1184" s="1"/>
      <c r="E1184" s="1"/>
      <c r="F1184" s="1"/>
      <c r="G1184" s="1"/>
      <c r="H1184" s="1"/>
      <c r="I1184" s="1"/>
      <c r="J1184" s="1"/>
      <c r="K1184" s="1"/>
      <c r="L1184" s="1"/>
      <c r="M1184" s="1"/>
      <c r="N1184" s="1"/>
      <c r="O1184" s="1"/>
    </row>
    <row r="1185" spans="1:15" ht="9.75" customHeight="1">
      <c r="A1185" s="1"/>
      <c r="B1185" s="1"/>
      <c r="C1185" s="1"/>
      <c r="D1185" s="1"/>
      <c r="E1185" s="1"/>
      <c r="F1185" s="1"/>
      <c r="G1185" s="1"/>
      <c r="H1185" s="1"/>
      <c r="I1185" s="1"/>
      <c r="J1185" s="1"/>
      <c r="K1185" s="1"/>
      <c r="L1185" s="1"/>
      <c r="M1185" s="1"/>
      <c r="N1185" s="1"/>
      <c r="O1185" s="1"/>
    </row>
    <row r="1186" spans="1:15" ht="9.75" customHeight="1">
      <c r="A1186" s="1"/>
      <c r="B1186" s="1"/>
      <c r="C1186" s="1"/>
      <c r="D1186" s="1"/>
      <c r="E1186" s="1"/>
      <c r="F1186" s="1"/>
      <c r="G1186" s="1"/>
      <c r="H1186" s="1"/>
      <c r="I1186" s="1"/>
      <c r="J1186" s="1"/>
      <c r="K1186" s="1"/>
      <c r="L1186" s="1"/>
      <c r="M1186" s="1"/>
      <c r="N1186" s="1"/>
      <c r="O1186" s="1"/>
    </row>
    <row r="1187" spans="1:15" ht="9.75" customHeight="1">
      <c r="A1187" s="1"/>
      <c r="B1187" s="1"/>
      <c r="C1187" s="1"/>
      <c r="D1187" s="1"/>
      <c r="E1187" s="1"/>
      <c r="F1187" s="1"/>
      <c r="G1187" s="1"/>
      <c r="H1187" s="1"/>
      <c r="I1187" s="1"/>
      <c r="J1187" s="1"/>
      <c r="K1187" s="1"/>
      <c r="L1187" s="1"/>
      <c r="M1187" s="1"/>
      <c r="N1187" s="1"/>
      <c r="O1187" s="1"/>
    </row>
    <row r="1188" spans="1:15" ht="9.75" customHeight="1">
      <c r="A1188" s="1"/>
      <c r="B1188" s="1"/>
      <c r="C1188" s="1"/>
      <c r="D1188" s="1"/>
      <c r="E1188" s="1"/>
      <c r="F1188" s="1"/>
      <c r="G1188" s="1"/>
      <c r="H1188" s="1"/>
      <c r="I1188" s="1"/>
      <c r="J1188" s="1"/>
      <c r="K1188" s="1"/>
      <c r="L1188" s="1"/>
      <c r="M1188" s="1"/>
      <c r="N1188" s="1"/>
      <c r="O1188" s="1"/>
    </row>
    <row r="1189" spans="1:15" ht="9.75" customHeight="1">
      <c r="A1189" s="1"/>
      <c r="B1189" s="1"/>
      <c r="C1189" s="1"/>
      <c r="D1189" s="1"/>
      <c r="E1189" s="1"/>
      <c r="F1189" s="1"/>
      <c r="G1189" s="1"/>
      <c r="H1189" s="1"/>
      <c r="I1189" s="1"/>
      <c r="J1189" s="1"/>
      <c r="K1189" s="1"/>
      <c r="L1189" s="1"/>
      <c r="M1189" s="1"/>
      <c r="N1189" s="1"/>
      <c r="O1189" s="1"/>
    </row>
    <row r="1190" spans="1:15" ht="9.75" customHeight="1">
      <c r="A1190" s="1"/>
      <c r="B1190" s="1"/>
      <c r="C1190" s="1"/>
      <c r="D1190" s="1"/>
      <c r="E1190" s="1"/>
      <c r="F1190" s="1"/>
      <c r="G1190" s="1"/>
      <c r="H1190" s="1"/>
      <c r="I1190" s="1"/>
      <c r="J1190" s="1"/>
      <c r="K1190" s="1"/>
      <c r="L1190" s="1"/>
      <c r="M1190" s="1"/>
      <c r="N1190" s="1"/>
      <c r="O1190" s="1"/>
    </row>
    <row r="1191" spans="1:15" ht="9.75" customHeight="1">
      <c r="A1191" s="1"/>
      <c r="B1191" s="1"/>
      <c r="C1191" s="1"/>
      <c r="D1191" s="1"/>
      <c r="E1191" s="1"/>
      <c r="F1191" s="1"/>
      <c r="G1191" s="1"/>
      <c r="H1191" s="1"/>
      <c r="I1191" s="1"/>
      <c r="J1191" s="1"/>
      <c r="K1191" s="1"/>
      <c r="L1191" s="1"/>
      <c r="M1191" s="1"/>
      <c r="N1191" s="1"/>
      <c r="O1191" s="1"/>
    </row>
    <row r="1192" spans="1:15" ht="9.75" customHeight="1">
      <c r="A1192" s="1"/>
      <c r="B1192" s="1"/>
      <c r="C1192" s="1"/>
      <c r="D1192" s="1"/>
      <c r="E1192" s="1"/>
      <c r="F1192" s="1"/>
      <c r="G1192" s="1"/>
      <c r="H1192" s="1"/>
      <c r="I1192" s="1"/>
      <c r="J1192" s="1"/>
      <c r="K1192" s="1"/>
      <c r="L1192" s="1"/>
      <c r="M1192" s="1"/>
      <c r="N1192" s="1"/>
      <c r="O1192" s="1"/>
    </row>
    <row r="1193" spans="1:15" ht="9.75" customHeight="1">
      <c r="A1193" s="1"/>
      <c r="B1193" s="1"/>
      <c r="C1193" s="1"/>
      <c r="D1193" s="1"/>
      <c r="E1193" s="1"/>
      <c r="F1193" s="1"/>
      <c r="G1193" s="1"/>
      <c r="H1193" s="1"/>
      <c r="I1193" s="1"/>
      <c r="J1193" s="1"/>
      <c r="K1193" s="1"/>
      <c r="L1193" s="1"/>
      <c r="M1193" s="1"/>
      <c r="N1193" s="1"/>
      <c r="O1193" s="1"/>
    </row>
    <row r="1194" spans="1:15" ht="9.75" customHeight="1">
      <c r="A1194" s="1"/>
      <c r="B1194" s="1"/>
      <c r="C1194" s="1"/>
      <c r="D1194" s="1"/>
      <c r="E1194" s="1"/>
      <c r="F1194" s="1"/>
      <c r="G1194" s="1"/>
      <c r="H1194" s="1"/>
      <c r="I1194" s="1"/>
      <c r="J1194" s="1"/>
      <c r="K1194" s="1"/>
      <c r="L1194" s="1"/>
      <c r="M1194" s="1"/>
      <c r="N1194" s="1"/>
      <c r="O1194" s="1"/>
    </row>
    <row r="1195" spans="1:15" ht="9.75" customHeight="1">
      <c r="A1195" s="1"/>
      <c r="B1195" s="1"/>
      <c r="C1195" s="1"/>
      <c r="D1195" s="1"/>
      <c r="E1195" s="1"/>
      <c r="F1195" s="1"/>
      <c r="G1195" s="1"/>
      <c r="H1195" s="1"/>
      <c r="I1195" s="1"/>
      <c r="J1195" s="1"/>
      <c r="K1195" s="1"/>
      <c r="L1195" s="1"/>
      <c r="M1195" s="1"/>
      <c r="N1195" s="1"/>
      <c r="O1195" s="1"/>
    </row>
    <row r="1196" spans="1:15" ht="9.75" customHeight="1">
      <c r="A1196" s="1"/>
      <c r="B1196" s="1"/>
      <c r="C1196" s="1"/>
      <c r="D1196" s="1"/>
      <c r="E1196" s="1"/>
      <c r="F1196" s="1"/>
      <c r="G1196" s="1"/>
      <c r="H1196" s="1"/>
      <c r="I1196" s="1"/>
      <c r="J1196" s="1"/>
      <c r="K1196" s="1"/>
      <c r="L1196" s="1"/>
      <c r="M1196" s="1"/>
      <c r="N1196" s="1"/>
      <c r="O1196" s="1"/>
    </row>
    <row r="1197" spans="1:15" ht="9.75" customHeight="1">
      <c r="A1197" s="1"/>
      <c r="B1197" s="1"/>
      <c r="C1197" s="1"/>
      <c r="D1197" s="1"/>
      <c r="E1197" s="1"/>
      <c r="F1197" s="1"/>
      <c r="G1197" s="1"/>
      <c r="H1197" s="1"/>
      <c r="I1197" s="1"/>
      <c r="J1197" s="1"/>
      <c r="K1197" s="1"/>
      <c r="L1197" s="1"/>
      <c r="M1197" s="1"/>
      <c r="N1197" s="1"/>
      <c r="O1197" s="1"/>
    </row>
    <row r="1198" spans="1:15" ht="9.75" customHeight="1">
      <c r="A1198" s="1"/>
      <c r="B1198" s="1"/>
      <c r="C1198" s="1"/>
      <c r="D1198" s="1"/>
      <c r="E1198" s="1"/>
      <c r="F1198" s="1"/>
      <c r="G1198" s="1"/>
      <c r="H1198" s="1"/>
      <c r="I1198" s="1"/>
      <c r="J1198" s="1"/>
      <c r="K1198" s="1"/>
      <c r="L1198" s="1"/>
      <c r="M1198" s="1"/>
      <c r="N1198" s="1"/>
      <c r="O1198" s="1"/>
    </row>
    <row r="1199" spans="1:15" ht="9.75" customHeight="1">
      <c r="A1199" s="1"/>
      <c r="B1199" s="1"/>
      <c r="C1199" s="1"/>
      <c r="D1199" s="1"/>
      <c r="E1199" s="1"/>
      <c r="F1199" s="1"/>
      <c r="G1199" s="1"/>
      <c r="H1199" s="1"/>
      <c r="I1199" s="1"/>
      <c r="J1199" s="1"/>
      <c r="K1199" s="1"/>
      <c r="L1199" s="1"/>
      <c r="M1199" s="1"/>
      <c r="N1199" s="1"/>
      <c r="O1199" s="1"/>
    </row>
    <row r="1200" spans="1:15" ht="9.75" customHeight="1">
      <c r="A1200" s="1"/>
      <c r="B1200" s="1"/>
      <c r="C1200" s="1"/>
      <c r="D1200" s="1"/>
      <c r="E1200" s="1"/>
      <c r="F1200" s="1"/>
      <c r="G1200" s="1"/>
      <c r="H1200" s="1"/>
      <c r="I1200" s="1"/>
      <c r="J1200" s="1"/>
      <c r="K1200" s="1"/>
      <c r="L1200" s="1"/>
      <c r="M1200" s="1"/>
      <c r="N1200" s="1"/>
      <c r="O1200" s="1"/>
    </row>
    <row r="1201" spans="1:15" ht="9.75" customHeight="1">
      <c r="A1201" s="1"/>
      <c r="B1201" s="1"/>
      <c r="C1201" s="1"/>
      <c r="D1201" s="1"/>
      <c r="E1201" s="1"/>
      <c r="F1201" s="1"/>
      <c r="G1201" s="1"/>
      <c r="H1201" s="1"/>
      <c r="I1201" s="1"/>
      <c r="J1201" s="1"/>
      <c r="K1201" s="1"/>
      <c r="L1201" s="1"/>
      <c r="M1201" s="1"/>
      <c r="N1201" s="1"/>
      <c r="O1201" s="1"/>
    </row>
    <row r="1202" spans="1:15" ht="9.75" customHeight="1">
      <c r="A1202" s="1"/>
      <c r="B1202" s="1"/>
      <c r="C1202" s="1"/>
      <c r="D1202" s="1"/>
      <c r="E1202" s="1"/>
      <c r="F1202" s="1"/>
      <c r="G1202" s="1"/>
      <c r="H1202" s="1"/>
      <c r="I1202" s="1"/>
      <c r="J1202" s="1"/>
      <c r="K1202" s="1"/>
      <c r="L1202" s="1"/>
      <c r="M1202" s="1"/>
      <c r="N1202" s="1"/>
      <c r="O1202" s="1"/>
    </row>
    <row r="1203" spans="1:15" ht="9.75" customHeight="1">
      <c r="A1203" s="1"/>
      <c r="B1203" s="1"/>
      <c r="C1203" s="1"/>
      <c r="D1203" s="1"/>
      <c r="E1203" s="1"/>
      <c r="F1203" s="1"/>
      <c r="G1203" s="1"/>
      <c r="H1203" s="1"/>
      <c r="I1203" s="1"/>
      <c r="J1203" s="1"/>
      <c r="K1203" s="1"/>
      <c r="L1203" s="1"/>
      <c r="M1203" s="1"/>
      <c r="N1203" s="1"/>
      <c r="O1203" s="1"/>
    </row>
    <row r="1204" spans="1:15" ht="9.75" customHeight="1">
      <c r="A1204" s="1"/>
      <c r="B1204" s="1"/>
      <c r="C1204" s="1"/>
      <c r="D1204" s="1"/>
      <c r="E1204" s="1"/>
      <c r="F1204" s="1"/>
      <c r="G1204" s="1"/>
      <c r="H1204" s="1"/>
      <c r="I1204" s="1"/>
      <c r="J1204" s="1"/>
      <c r="K1204" s="1"/>
      <c r="L1204" s="1"/>
      <c r="M1204" s="1"/>
      <c r="N1204" s="1"/>
      <c r="O1204" s="1"/>
    </row>
    <row r="1205" spans="1:15" ht="9.75" customHeight="1">
      <c r="A1205" s="1"/>
      <c r="B1205" s="1"/>
      <c r="C1205" s="1"/>
      <c r="D1205" s="1"/>
      <c r="E1205" s="1"/>
      <c r="F1205" s="1"/>
      <c r="G1205" s="1"/>
      <c r="H1205" s="1"/>
      <c r="I1205" s="1"/>
      <c r="J1205" s="1"/>
      <c r="K1205" s="1"/>
      <c r="L1205" s="1"/>
      <c r="M1205" s="1"/>
      <c r="N1205" s="1"/>
      <c r="O1205" s="1"/>
    </row>
    <row r="1206" spans="1:15" ht="9.75" customHeight="1">
      <c r="A1206" s="1"/>
      <c r="B1206" s="1"/>
      <c r="C1206" s="1"/>
      <c r="D1206" s="1"/>
      <c r="E1206" s="1"/>
      <c r="F1206" s="1"/>
      <c r="G1206" s="1"/>
      <c r="H1206" s="1"/>
      <c r="I1206" s="1"/>
      <c r="J1206" s="1"/>
      <c r="K1206" s="1"/>
      <c r="L1206" s="1"/>
      <c r="M1206" s="1"/>
      <c r="N1206" s="1"/>
      <c r="O1206" s="1"/>
    </row>
    <row r="1207" spans="1:15" ht="9.75" customHeight="1">
      <c r="A1207" s="1"/>
      <c r="B1207" s="1"/>
      <c r="C1207" s="1"/>
      <c r="D1207" s="1"/>
      <c r="E1207" s="1"/>
      <c r="F1207" s="1"/>
      <c r="G1207" s="1"/>
      <c r="H1207" s="1"/>
      <c r="I1207" s="1"/>
      <c r="J1207" s="1"/>
      <c r="K1207" s="1"/>
      <c r="L1207" s="1"/>
      <c r="M1207" s="1"/>
      <c r="N1207" s="1"/>
      <c r="O1207" s="1"/>
    </row>
    <row r="1208" spans="1:15" ht="9.75" customHeight="1">
      <c r="A1208" s="1"/>
      <c r="B1208" s="1"/>
      <c r="C1208" s="1"/>
      <c r="D1208" s="1"/>
      <c r="E1208" s="1"/>
      <c r="F1208" s="1"/>
      <c r="G1208" s="1"/>
      <c r="H1208" s="1"/>
      <c r="I1208" s="1"/>
      <c r="J1208" s="1"/>
      <c r="K1208" s="1"/>
      <c r="L1208" s="1"/>
      <c r="M1208" s="1"/>
      <c r="N1208" s="1"/>
      <c r="O1208" s="1"/>
    </row>
    <row r="1209" spans="1:15" ht="9.75" customHeight="1">
      <c r="A1209" s="1"/>
      <c r="B1209" s="1"/>
      <c r="C1209" s="1"/>
      <c r="D1209" s="1"/>
      <c r="E1209" s="1"/>
      <c r="F1209" s="1"/>
      <c r="G1209" s="1"/>
      <c r="H1209" s="1"/>
      <c r="I1209" s="1"/>
      <c r="J1209" s="1"/>
      <c r="K1209" s="1"/>
      <c r="L1209" s="1"/>
      <c r="M1209" s="1"/>
      <c r="N1209" s="1"/>
      <c r="O1209" s="1"/>
    </row>
    <row r="1210" spans="1:15" ht="9.75" customHeight="1">
      <c r="A1210" s="1"/>
      <c r="B1210" s="1"/>
      <c r="C1210" s="1"/>
      <c r="D1210" s="1"/>
      <c r="E1210" s="1"/>
      <c r="F1210" s="1"/>
      <c r="G1210" s="1"/>
      <c r="H1210" s="1"/>
      <c r="I1210" s="1"/>
      <c r="J1210" s="1"/>
      <c r="K1210" s="1"/>
      <c r="L1210" s="1"/>
      <c r="M1210" s="1"/>
      <c r="N1210" s="1"/>
      <c r="O1210" s="1"/>
    </row>
    <row r="1211" spans="1:15" ht="9.75" customHeight="1">
      <c r="A1211" s="1"/>
      <c r="B1211" s="1"/>
      <c r="C1211" s="1"/>
      <c r="D1211" s="1"/>
      <c r="E1211" s="1"/>
      <c r="F1211" s="1"/>
      <c r="G1211" s="1"/>
      <c r="H1211" s="1"/>
      <c r="I1211" s="1"/>
      <c r="J1211" s="1"/>
      <c r="K1211" s="1"/>
      <c r="L1211" s="1"/>
      <c r="M1211" s="1"/>
      <c r="N1211" s="1"/>
      <c r="O1211" s="1"/>
    </row>
    <row r="1212" spans="1:15" ht="9.75" customHeight="1">
      <c r="A1212" s="1"/>
      <c r="B1212" s="1"/>
      <c r="C1212" s="1"/>
      <c r="D1212" s="1"/>
      <c r="E1212" s="1"/>
      <c r="F1212" s="1"/>
      <c r="G1212" s="1"/>
      <c r="H1212" s="1"/>
      <c r="I1212" s="1"/>
      <c r="J1212" s="1"/>
      <c r="K1212" s="1"/>
      <c r="L1212" s="1"/>
      <c r="M1212" s="1"/>
      <c r="N1212" s="1"/>
      <c r="O1212" s="1"/>
    </row>
    <row r="1213" spans="1:15" ht="9.75" customHeight="1">
      <c r="A1213" s="1"/>
      <c r="B1213" s="1"/>
      <c r="C1213" s="1"/>
      <c r="D1213" s="1"/>
      <c r="E1213" s="1"/>
      <c r="F1213" s="1"/>
      <c r="G1213" s="1"/>
      <c r="H1213" s="1"/>
      <c r="I1213" s="1"/>
      <c r="J1213" s="1"/>
      <c r="K1213" s="1"/>
      <c r="L1213" s="1"/>
      <c r="M1213" s="1"/>
      <c r="N1213" s="1"/>
      <c r="O1213" s="1"/>
    </row>
    <row r="1214" spans="1:15" ht="9.75" customHeight="1">
      <c r="A1214" s="1"/>
      <c r="B1214" s="1"/>
      <c r="C1214" s="1"/>
      <c r="D1214" s="1"/>
      <c r="E1214" s="1"/>
      <c r="F1214" s="1"/>
      <c r="G1214" s="1"/>
      <c r="H1214" s="1"/>
      <c r="I1214" s="1"/>
      <c r="J1214" s="1"/>
      <c r="K1214" s="1"/>
      <c r="L1214" s="1"/>
      <c r="M1214" s="1"/>
      <c r="N1214" s="1"/>
      <c r="O1214" s="1"/>
    </row>
    <row r="1215" spans="1:15" ht="9.75" customHeight="1">
      <c r="A1215" s="1"/>
      <c r="B1215" s="1"/>
      <c r="C1215" s="1"/>
      <c r="D1215" s="1"/>
      <c r="E1215" s="1"/>
      <c r="F1215" s="1"/>
      <c r="G1215" s="1"/>
      <c r="H1215" s="1"/>
      <c r="I1215" s="1"/>
      <c r="J1215" s="1"/>
      <c r="K1215" s="1"/>
      <c r="L1215" s="1"/>
      <c r="M1215" s="1"/>
      <c r="N1215" s="1"/>
      <c r="O1215" s="1"/>
    </row>
    <row r="1216" spans="1:15" ht="9.75" customHeight="1">
      <c r="A1216" s="1"/>
      <c r="B1216" s="1"/>
      <c r="C1216" s="1"/>
      <c r="D1216" s="1"/>
      <c r="E1216" s="1"/>
      <c r="F1216" s="1"/>
      <c r="G1216" s="1"/>
      <c r="H1216" s="1"/>
      <c r="I1216" s="1"/>
      <c r="J1216" s="1"/>
      <c r="K1216" s="1"/>
      <c r="L1216" s="1"/>
      <c r="M1216" s="1"/>
      <c r="N1216" s="1"/>
      <c r="O1216" s="1"/>
    </row>
    <row r="1217" spans="1:15" ht="9.75" customHeight="1">
      <c r="A1217" s="1"/>
      <c r="B1217" s="1"/>
      <c r="C1217" s="1"/>
      <c r="D1217" s="1"/>
      <c r="E1217" s="1"/>
      <c r="F1217" s="1"/>
      <c r="G1217" s="1"/>
      <c r="H1217" s="1"/>
      <c r="I1217" s="1"/>
      <c r="J1217" s="1"/>
      <c r="K1217" s="1"/>
      <c r="L1217" s="1"/>
      <c r="M1217" s="1"/>
      <c r="N1217" s="1"/>
      <c r="O1217" s="1"/>
    </row>
    <row r="1218" spans="1:15" ht="9.75" customHeight="1">
      <c r="A1218" s="1"/>
      <c r="B1218" s="1"/>
      <c r="C1218" s="1"/>
      <c r="D1218" s="1"/>
      <c r="E1218" s="1"/>
      <c r="F1218" s="1"/>
      <c r="G1218" s="1"/>
      <c r="H1218" s="1"/>
      <c r="I1218" s="1"/>
      <c r="J1218" s="1"/>
      <c r="K1218" s="1"/>
      <c r="L1218" s="1"/>
      <c r="M1218" s="1"/>
      <c r="N1218" s="1"/>
      <c r="O1218" s="1"/>
    </row>
    <row r="1219" spans="1:15" ht="9.75" customHeight="1">
      <c r="A1219" s="1"/>
      <c r="B1219" s="1"/>
      <c r="C1219" s="1"/>
      <c r="D1219" s="1"/>
      <c r="E1219" s="1"/>
      <c r="F1219" s="1"/>
      <c r="G1219" s="1"/>
      <c r="H1219" s="1"/>
      <c r="I1219" s="1"/>
      <c r="J1219" s="1"/>
      <c r="K1219" s="1"/>
      <c r="L1219" s="1"/>
      <c r="M1219" s="1"/>
      <c r="N1219" s="1"/>
      <c r="O1219" s="1"/>
    </row>
    <row r="1220" spans="1:15" ht="9.75" customHeight="1">
      <c r="A1220" s="1"/>
      <c r="B1220" s="1"/>
      <c r="C1220" s="1"/>
      <c r="D1220" s="1"/>
      <c r="E1220" s="1"/>
      <c r="F1220" s="1"/>
      <c r="G1220" s="1"/>
      <c r="H1220" s="1"/>
      <c r="I1220" s="1"/>
      <c r="J1220" s="1"/>
      <c r="K1220" s="1"/>
      <c r="L1220" s="1"/>
      <c r="M1220" s="1"/>
      <c r="N1220" s="1"/>
      <c r="O1220" s="1"/>
    </row>
    <row r="1221" spans="1:15" ht="9.75" customHeight="1">
      <c r="A1221" s="1"/>
      <c r="B1221" s="1"/>
      <c r="C1221" s="1"/>
      <c r="D1221" s="1"/>
      <c r="E1221" s="1"/>
      <c r="F1221" s="1"/>
      <c r="G1221" s="1"/>
      <c r="H1221" s="1"/>
      <c r="I1221" s="1"/>
      <c r="J1221" s="1"/>
      <c r="K1221" s="1"/>
      <c r="L1221" s="1"/>
      <c r="M1221" s="1"/>
      <c r="N1221" s="1"/>
      <c r="O1221" s="1"/>
    </row>
    <row r="1222" spans="1:15" ht="9.75" customHeight="1">
      <c r="A1222" s="1"/>
      <c r="B1222" s="1"/>
      <c r="C1222" s="1"/>
      <c r="D1222" s="1"/>
      <c r="E1222" s="1"/>
      <c r="F1222" s="1"/>
      <c r="G1222" s="1"/>
      <c r="H1222" s="1"/>
      <c r="I1222" s="1"/>
      <c r="J1222" s="1"/>
      <c r="K1222" s="1"/>
      <c r="L1222" s="1"/>
      <c r="M1222" s="1"/>
      <c r="N1222" s="1"/>
      <c r="O1222" s="1"/>
    </row>
    <row r="1223" spans="1:15" ht="9.75" customHeight="1">
      <c r="A1223" s="1"/>
      <c r="B1223" s="1"/>
      <c r="C1223" s="1"/>
      <c r="D1223" s="1"/>
      <c r="E1223" s="1"/>
      <c r="F1223" s="1"/>
      <c r="G1223" s="1"/>
      <c r="H1223" s="1"/>
      <c r="I1223" s="1"/>
      <c r="J1223" s="1"/>
      <c r="K1223" s="1"/>
      <c r="L1223" s="1"/>
      <c r="M1223" s="1"/>
      <c r="N1223" s="1"/>
      <c r="O1223" s="1"/>
    </row>
    <row r="1224" spans="1:15" ht="9.75" customHeight="1">
      <c r="A1224" s="1"/>
      <c r="B1224" s="1"/>
      <c r="C1224" s="1"/>
      <c r="D1224" s="1"/>
      <c r="E1224" s="1"/>
      <c r="F1224" s="1"/>
      <c r="G1224" s="1"/>
      <c r="H1224" s="1"/>
      <c r="I1224" s="1"/>
      <c r="J1224" s="1"/>
      <c r="K1224" s="1"/>
      <c r="L1224" s="1"/>
      <c r="M1224" s="1"/>
      <c r="N1224" s="1"/>
      <c r="O1224" s="1"/>
    </row>
    <row r="1225" spans="1:15" ht="9.75" customHeight="1">
      <c r="A1225" s="1"/>
      <c r="B1225" s="1"/>
      <c r="C1225" s="1"/>
      <c r="D1225" s="1"/>
      <c r="E1225" s="1"/>
      <c r="F1225" s="1"/>
      <c r="G1225" s="1"/>
      <c r="H1225" s="1"/>
      <c r="I1225" s="1"/>
      <c r="J1225" s="1"/>
      <c r="K1225" s="1"/>
      <c r="L1225" s="1"/>
      <c r="M1225" s="1"/>
      <c r="N1225" s="1"/>
      <c r="O1225" s="1"/>
    </row>
    <row r="1226" spans="1:15" ht="9.75" customHeight="1">
      <c r="A1226" s="1"/>
      <c r="B1226" s="1"/>
      <c r="C1226" s="1"/>
      <c r="D1226" s="1"/>
      <c r="E1226" s="1"/>
      <c r="F1226" s="1"/>
      <c r="G1226" s="1"/>
      <c r="H1226" s="1"/>
      <c r="I1226" s="1"/>
      <c r="J1226" s="1"/>
      <c r="K1226" s="1"/>
      <c r="L1226" s="1"/>
      <c r="M1226" s="1"/>
      <c r="N1226" s="1"/>
      <c r="O1226" s="1"/>
    </row>
    <row r="1227" spans="1:15" ht="9.75" customHeight="1">
      <c r="A1227" s="1"/>
      <c r="B1227" s="1"/>
      <c r="C1227" s="1"/>
      <c r="D1227" s="1"/>
      <c r="E1227" s="1"/>
      <c r="F1227" s="1"/>
      <c r="G1227" s="1"/>
      <c r="H1227" s="1"/>
      <c r="I1227" s="1"/>
      <c r="J1227" s="1"/>
      <c r="K1227" s="1"/>
      <c r="L1227" s="1"/>
      <c r="M1227" s="1"/>
      <c r="N1227" s="1"/>
      <c r="O1227" s="1"/>
    </row>
    <row r="1228" spans="1:15" ht="9.75" customHeight="1">
      <c r="A1228" s="1"/>
      <c r="B1228" s="1"/>
      <c r="C1228" s="1"/>
      <c r="D1228" s="1"/>
      <c r="E1228" s="1"/>
      <c r="F1228" s="1"/>
      <c r="G1228" s="1"/>
      <c r="H1228" s="1"/>
      <c r="I1228" s="1"/>
      <c r="J1228" s="1"/>
      <c r="K1228" s="1"/>
      <c r="L1228" s="1"/>
      <c r="M1228" s="1"/>
      <c r="N1228" s="1"/>
      <c r="O1228" s="1"/>
    </row>
    <row r="1229" spans="1:15" ht="9.75" customHeight="1">
      <c r="A1229" s="1"/>
      <c r="B1229" s="1"/>
      <c r="C1229" s="1"/>
      <c r="D1229" s="1"/>
      <c r="E1229" s="1"/>
      <c r="F1229" s="1"/>
      <c r="G1229" s="1"/>
      <c r="H1229" s="1"/>
      <c r="I1229" s="1"/>
      <c r="J1229" s="1"/>
      <c r="K1229" s="1"/>
      <c r="L1229" s="1"/>
      <c r="M1229" s="1"/>
      <c r="N1229" s="1"/>
      <c r="O1229" s="1"/>
    </row>
    <row r="1230" spans="1:15" ht="9.75" customHeight="1">
      <c r="A1230" s="1"/>
      <c r="B1230" s="1"/>
      <c r="C1230" s="1"/>
      <c r="D1230" s="1"/>
      <c r="E1230" s="1"/>
      <c r="F1230" s="1"/>
      <c r="G1230" s="1"/>
      <c r="H1230" s="1"/>
      <c r="I1230" s="1"/>
      <c r="J1230" s="1"/>
      <c r="K1230" s="1"/>
      <c r="L1230" s="1"/>
      <c r="M1230" s="1"/>
      <c r="N1230" s="1"/>
      <c r="O1230" s="1"/>
    </row>
    <row r="1231" spans="1:15" ht="9.75" customHeight="1">
      <c r="A1231" s="1"/>
      <c r="B1231" s="1"/>
      <c r="C1231" s="1"/>
      <c r="D1231" s="1"/>
      <c r="E1231" s="1"/>
      <c r="F1231" s="1"/>
      <c r="G1231" s="1"/>
      <c r="H1231" s="1"/>
      <c r="I1231" s="1"/>
      <c r="J1231" s="1"/>
      <c r="K1231" s="1"/>
      <c r="L1231" s="1"/>
      <c r="M1231" s="1"/>
      <c r="N1231" s="1"/>
      <c r="O1231" s="1"/>
    </row>
    <row r="1232" spans="1:15" ht="9.75" customHeight="1">
      <c r="A1232" s="1"/>
      <c r="B1232" s="1"/>
      <c r="C1232" s="1"/>
      <c r="D1232" s="1"/>
      <c r="E1232" s="1"/>
      <c r="F1232" s="1"/>
      <c r="G1232" s="1"/>
      <c r="H1232" s="1"/>
      <c r="I1232" s="1"/>
      <c r="J1232" s="1"/>
      <c r="K1232" s="1"/>
      <c r="L1232" s="1"/>
      <c r="M1232" s="1"/>
      <c r="N1232" s="1"/>
      <c r="O1232" s="1"/>
    </row>
    <row r="1233" spans="1:15" ht="9.75" customHeight="1">
      <c r="A1233" s="1"/>
      <c r="B1233" s="1"/>
      <c r="C1233" s="1"/>
      <c r="D1233" s="1"/>
      <c r="E1233" s="1"/>
      <c r="F1233" s="1"/>
      <c r="G1233" s="1"/>
      <c r="H1233" s="1"/>
      <c r="I1233" s="1"/>
      <c r="J1233" s="1"/>
      <c r="K1233" s="1"/>
      <c r="L1233" s="1"/>
      <c r="M1233" s="1"/>
      <c r="N1233" s="1"/>
      <c r="O1233" s="1"/>
    </row>
    <row r="1234" spans="1:15" ht="9.75" customHeight="1">
      <c r="A1234" s="1"/>
      <c r="B1234" s="1"/>
      <c r="C1234" s="1"/>
      <c r="D1234" s="1"/>
      <c r="E1234" s="1"/>
      <c r="F1234" s="1"/>
      <c r="G1234" s="1"/>
      <c r="H1234" s="1"/>
      <c r="I1234" s="1"/>
      <c r="J1234" s="1"/>
      <c r="K1234" s="1"/>
      <c r="L1234" s="1"/>
      <c r="M1234" s="1"/>
      <c r="N1234" s="1"/>
      <c r="O1234" s="1"/>
    </row>
    <row r="1235" spans="1:15" ht="9.75" customHeight="1">
      <c r="A1235" s="1"/>
      <c r="B1235" s="1"/>
      <c r="C1235" s="1"/>
      <c r="D1235" s="1"/>
      <c r="E1235" s="1"/>
      <c r="F1235" s="1"/>
      <c r="G1235" s="1"/>
      <c r="H1235" s="1"/>
      <c r="I1235" s="1"/>
      <c r="J1235" s="1"/>
      <c r="K1235" s="1"/>
      <c r="L1235" s="1"/>
      <c r="M1235" s="1"/>
      <c r="N1235" s="1"/>
      <c r="O1235" s="1"/>
    </row>
    <row r="1236" spans="1:15" ht="9.75" customHeight="1">
      <c r="A1236" s="1"/>
      <c r="B1236" s="1"/>
      <c r="C1236" s="1"/>
      <c r="D1236" s="1"/>
      <c r="E1236" s="1"/>
      <c r="F1236" s="1"/>
      <c r="G1236" s="1"/>
      <c r="H1236" s="1"/>
      <c r="I1236" s="1"/>
      <c r="J1236" s="1"/>
      <c r="K1236" s="1"/>
      <c r="L1236" s="1"/>
      <c r="M1236" s="1"/>
      <c r="N1236" s="1"/>
      <c r="O1236" s="1"/>
    </row>
    <row r="1237" spans="1:15" ht="9.75" customHeight="1">
      <c r="A1237" s="1"/>
      <c r="B1237" s="1"/>
      <c r="C1237" s="1"/>
      <c r="D1237" s="1"/>
      <c r="E1237" s="1"/>
      <c r="F1237" s="1"/>
      <c r="G1237" s="1"/>
      <c r="H1237" s="1"/>
      <c r="I1237" s="1"/>
      <c r="J1237" s="1"/>
      <c r="K1237" s="1"/>
      <c r="L1237" s="1"/>
      <c r="M1237" s="1"/>
      <c r="N1237" s="1"/>
      <c r="O1237" s="1"/>
    </row>
    <row r="1238" spans="1:15" ht="9.75" customHeight="1">
      <c r="A1238" s="1"/>
      <c r="B1238" s="1"/>
      <c r="C1238" s="1"/>
      <c r="D1238" s="1"/>
      <c r="E1238" s="1"/>
      <c r="F1238" s="1"/>
      <c r="G1238" s="1"/>
      <c r="H1238" s="1"/>
      <c r="I1238" s="1"/>
      <c r="J1238" s="1"/>
      <c r="K1238" s="1"/>
      <c r="L1238" s="1"/>
      <c r="M1238" s="1"/>
      <c r="N1238" s="1"/>
      <c r="O1238" s="1"/>
    </row>
    <row r="1239" spans="1:15" ht="9.75" customHeight="1">
      <c r="A1239" s="1"/>
      <c r="B1239" s="1"/>
      <c r="C1239" s="1"/>
      <c r="D1239" s="1"/>
      <c r="E1239" s="1"/>
      <c r="F1239" s="1"/>
      <c r="G1239" s="1"/>
      <c r="H1239" s="1"/>
      <c r="I1239" s="1"/>
      <c r="J1239" s="1"/>
      <c r="K1239" s="1"/>
      <c r="L1239" s="1"/>
      <c r="M1239" s="1"/>
      <c r="N1239" s="1"/>
      <c r="O1239" s="1"/>
    </row>
    <row r="1240" spans="1:15" ht="9.75" customHeight="1">
      <c r="A1240" s="1"/>
      <c r="B1240" s="1"/>
      <c r="C1240" s="1"/>
      <c r="D1240" s="1"/>
      <c r="E1240" s="1"/>
      <c r="F1240" s="1"/>
      <c r="G1240" s="1"/>
      <c r="H1240" s="1"/>
      <c r="I1240" s="1"/>
      <c r="J1240" s="1"/>
      <c r="K1240" s="1"/>
      <c r="L1240" s="1"/>
      <c r="M1240" s="1"/>
      <c r="N1240" s="1"/>
      <c r="O1240" s="1"/>
    </row>
    <row r="1241" spans="1:15" ht="9.75" customHeight="1">
      <c r="A1241" s="1"/>
      <c r="B1241" s="1"/>
      <c r="C1241" s="1"/>
      <c r="D1241" s="1"/>
      <c r="E1241" s="1"/>
      <c r="F1241" s="1"/>
      <c r="G1241" s="1"/>
      <c r="H1241" s="1"/>
      <c r="I1241" s="1"/>
      <c r="J1241" s="1"/>
      <c r="K1241" s="1"/>
      <c r="L1241" s="1"/>
      <c r="M1241" s="1"/>
      <c r="N1241" s="1"/>
      <c r="O1241" s="1"/>
    </row>
    <row r="1242" spans="1:15" ht="9.75" customHeight="1">
      <c r="A1242" s="1"/>
      <c r="B1242" s="1"/>
      <c r="C1242" s="1"/>
      <c r="D1242" s="1"/>
      <c r="E1242" s="1"/>
      <c r="F1242" s="1"/>
      <c r="G1242" s="1"/>
      <c r="H1242" s="1"/>
      <c r="I1242" s="1"/>
      <c r="J1242" s="1"/>
      <c r="K1242" s="1"/>
      <c r="L1242" s="1"/>
      <c r="M1242" s="1"/>
      <c r="N1242" s="1"/>
      <c r="O1242" s="1"/>
    </row>
    <row r="1243" spans="1:15" ht="9.75" customHeight="1">
      <c r="A1243" s="1"/>
      <c r="B1243" s="1"/>
      <c r="C1243" s="1"/>
      <c r="D1243" s="1"/>
      <c r="E1243" s="1"/>
      <c r="F1243" s="1"/>
      <c r="G1243" s="1"/>
      <c r="H1243" s="1"/>
      <c r="I1243" s="1"/>
      <c r="J1243" s="1"/>
      <c r="K1243" s="1"/>
      <c r="L1243" s="1"/>
      <c r="M1243" s="1"/>
      <c r="N1243" s="1"/>
      <c r="O1243" s="1"/>
    </row>
    <row r="1244" spans="1:15" ht="9.75" customHeight="1">
      <c r="A1244" s="1"/>
      <c r="B1244" s="1"/>
      <c r="C1244" s="1"/>
      <c r="D1244" s="1"/>
      <c r="E1244" s="1"/>
      <c r="F1244" s="1"/>
      <c r="G1244" s="1"/>
      <c r="H1244" s="1"/>
      <c r="I1244" s="1"/>
      <c r="J1244" s="1"/>
      <c r="K1244" s="1"/>
      <c r="L1244" s="1"/>
      <c r="M1244" s="1"/>
      <c r="N1244" s="1"/>
      <c r="O1244" s="1"/>
    </row>
    <row r="1245" spans="1:15" ht="9.75" customHeight="1">
      <c r="A1245" s="1"/>
      <c r="B1245" s="1"/>
      <c r="C1245" s="1"/>
      <c r="D1245" s="1"/>
      <c r="E1245" s="1"/>
      <c r="F1245" s="1"/>
      <c r="G1245" s="1"/>
      <c r="H1245" s="1"/>
      <c r="I1245" s="1"/>
      <c r="J1245" s="1"/>
      <c r="K1245" s="1"/>
      <c r="L1245" s="1"/>
      <c r="M1245" s="1"/>
      <c r="N1245" s="1"/>
      <c r="O1245" s="1"/>
    </row>
    <row r="1246" spans="1:15" ht="9.75" customHeight="1">
      <c r="A1246" s="1"/>
      <c r="B1246" s="1"/>
      <c r="C1246" s="1"/>
      <c r="D1246" s="1"/>
      <c r="E1246" s="1"/>
      <c r="F1246" s="1"/>
      <c r="G1246" s="1"/>
      <c r="H1246" s="1"/>
      <c r="I1246" s="1"/>
      <c r="J1246" s="1"/>
      <c r="K1246" s="1"/>
      <c r="L1246" s="1"/>
      <c r="M1246" s="1"/>
      <c r="N1246" s="1"/>
      <c r="O1246" s="1"/>
    </row>
    <row r="1247" spans="1:15" ht="9.75" customHeight="1">
      <c r="A1247" s="1"/>
      <c r="B1247" s="1"/>
      <c r="C1247" s="1"/>
      <c r="D1247" s="1"/>
      <c r="E1247" s="1"/>
      <c r="F1247" s="1"/>
      <c r="G1247" s="1"/>
      <c r="H1247" s="1"/>
      <c r="I1247" s="1"/>
      <c r="J1247" s="1"/>
      <c r="K1247" s="1"/>
      <c r="L1247" s="1"/>
      <c r="M1247" s="1"/>
      <c r="N1247" s="1"/>
      <c r="O1247" s="1"/>
    </row>
    <row r="1248" spans="1:15" ht="9.75" customHeight="1">
      <c r="A1248" s="1"/>
      <c r="B1248" s="1"/>
      <c r="C1248" s="1"/>
      <c r="D1248" s="1"/>
      <c r="E1248" s="1"/>
      <c r="F1248" s="1"/>
      <c r="G1248" s="1"/>
      <c r="H1248" s="1"/>
      <c r="I1248" s="1"/>
      <c r="J1248" s="1"/>
      <c r="K1248" s="1"/>
      <c r="L1248" s="1"/>
      <c r="M1248" s="1"/>
      <c r="N1248" s="1"/>
      <c r="O1248" s="1"/>
    </row>
    <row r="1249" spans="1:15" ht="9.75" customHeight="1">
      <c r="A1249" s="1"/>
      <c r="B1249" s="1"/>
      <c r="C1249" s="1"/>
      <c r="D1249" s="1"/>
      <c r="E1249" s="1"/>
      <c r="F1249" s="1"/>
      <c r="G1249" s="1"/>
      <c r="H1249" s="1"/>
      <c r="I1249" s="1"/>
      <c r="J1249" s="1"/>
      <c r="K1249" s="1"/>
      <c r="L1249" s="1"/>
      <c r="M1249" s="1"/>
      <c r="N1249" s="1"/>
      <c r="O1249" s="1"/>
    </row>
    <row r="1250" spans="1:15" ht="9.75" customHeight="1">
      <c r="A1250" s="1"/>
      <c r="B1250" s="1"/>
      <c r="C1250" s="1"/>
      <c r="D1250" s="1"/>
      <c r="E1250" s="1"/>
      <c r="F1250" s="1"/>
      <c r="G1250" s="1"/>
      <c r="H1250" s="1"/>
      <c r="I1250" s="1"/>
      <c r="J1250" s="1"/>
      <c r="K1250" s="1"/>
      <c r="L1250" s="1"/>
      <c r="M1250" s="1"/>
      <c r="N1250" s="1"/>
      <c r="O1250" s="1"/>
    </row>
    <row r="1251" spans="1:15" ht="9.75" customHeight="1">
      <c r="A1251" s="1"/>
      <c r="B1251" s="1"/>
      <c r="C1251" s="1"/>
      <c r="D1251" s="1"/>
      <c r="E1251" s="1"/>
      <c r="F1251" s="1"/>
      <c r="G1251" s="1"/>
      <c r="H1251" s="1"/>
      <c r="I1251" s="1"/>
      <c r="J1251" s="1"/>
      <c r="K1251" s="1"/>
      <c r="L1251" s="1"/>
      <c r="M1251" s="1"/>
      <c r="N1251" s="1"/>
      <c r="O1251" s="1"/>
    </row>
    <row r="1252" spans="1:15" ht="9.75" customHeight="1">
      <c r="A1252" s="1"/>
      <c r="B1252" s="1"/>
      <c r="C1252" s="1"/>
      <c r="D1252" s="1"/>
      <c r="E1252" s="1"/>
      <c r="F1252" s="1"/>
      <c r="G1252" s="1"/>
      <c r="H1252" s="1"/>
      <c r="I1252" s="1"/>
      <c r="J1252" s="1"/>
      <c r="K1252" s="1"/>
      <c r="L1252" s="1"/>
      <c r="M1252" s="1"/>
      <c r="N1252" s="1"/>
      <c r="O1252" s="1"/>
    </row>
    <row r="1253" spans="1:15" ht="9.75" customHeight="1">
      <c r="A1253" s="1"/>
      <c r="B1253" s="1"/>
      <c r="C1253" s="1"/>
      <c r="D1253" s="1"/>
      <c r="E1253" s="1"/>
      <c r="F1253" s="1"/>
      <c r="G1253" s="1"/>
      <c r="H1253" s="1"/>
      <c r="I1253" s="1"/>
      <c r="J1253" s="1"/>
      <c r="K1253" s="1"/>
      <c r="L1253" s="1"/>
      <c r="M1253" s="1"/>
      <c r="N1253" s="1"/>
      <c r="O1253" s="1"/>
    </row>
    <row r="1254" spans="1:15" ht="9.75" customHeight="1">
      <c r="A1254" s="1"/>
      <c r="B1254" s="1"/>
      <c r="C1254" s="1"/>
      <c r="D1254" s="1"/>
      <c r="E1254" s="1"/>
      <c r="F1254" s="1"/>
      <c r="G1254" s="1"/>
      <c r="H1254" s="1"/>
      <c r="I1254" s="1"/>
      <c r="J1254" s="1"/>
      <c r="K1254" s="1"/>
      <c r="L1254" s="1"/>
      <c r="M1254" s="1"/>
      <c r="N1254" s="1"/>
      <c r="O1254" s="1"/>
    </row>
    <row r="1255" spans="1:15" ht="9.75" customHeight="1">
      <c r="A1255" s="1"/>
      <c r="B1255" s="1"/>
      <c r="C1255" s="1"/>
      <c r="D1255" s="1"/>
      <c r="E1255" s="1"/>
      <c r="F1255" s="1"/>
      <c r="G1255" s="1"/>
      <c r="H1255" s="1"/>
      <c r="I1255" s="1"/>
      <c r="J1255" s="1"/>
      <c r="K1255" s="1"/>
      <c r="L1255" s="1"/>
      <c r="M1255" s="1"/>
      <c r="N1255" s="1"/>
      <c r="O1255" s="1"/>
    </row>
    <row r="1256" spans="1:15" ht="9.75" customHeight="1">
      <c r="A1256" s="1"/>
      <c r="B1256" s="1"/>
      <c r="C1256" s="1"/>
      <c r="D1256" s="1"/>
      <c r="E1256" s="1"/>
      <c r="F1256" s="1"/>
      <c r="G1256" s="1"/>
      <c r="H1256" s="1"/>
      <c r="I1256" s="1"/>
      <c r="J1256" s="1"/>
      <c r="K1256" s="1"/>
      <c r="L1256" s="1"/>
      <c r="M1256" s="1"/>
      <c r="N1256" s="1"/>
      <c r="O1256" s="1"/>
    </row>
    <row r="1257" spans="1:15" ht="9.75" customHeight="1">
      <c r="A1257" s="1"/>
      <c r="B1257" s="1"/>
      <c r="C1257" s="1"/>
      <c r="D1257" s="1"/>
      <c r="E1257" s="1"/>
      <c r="F1257" s="1"/>
      <c r="G1257" s="1"/>
      <c r="H1257" s="1"/>
      <c r="I1257" s="1"/>
      <c r="J1257" s="1"/>
      <c r="K1257" s="1"/>
      <c r="L1257" s="1"/>
      <c r="M1257" s="1"/>
      <c r="N1257" s="1"/>
      <c r="O1257" s="1"/>
    </row>
    <row r="1258" spans="1:15" ht="9.75" customHeight="1">
      <c r="A1258" s="1"/>
      <c r="B1258" s="1"/>
      <c r="C1258" s="1"/>
      <c r="D1258" s="1"/>
      <c r="E1258" s="1"/>
      <c r="F1258" s="1"/>
      <c r="G1258" s="1"/>
      <c r="H1258" s="1"/>
      <c r="I1258" s="1"/>
      <c r="J1258" s="1"/>
      <c r="K1258" s="1"/>
      <c r="L1258" s="1"/>
      <c r="M1258" s="1"/>
      <c r="N1258" s="1"/>
      <c r="O1258" s="1"/>
    </row>
    <row r="1259" spans="1:15" ht="9.75" customHeight="1">
      <c r="A1259" s="1"/>
      <c r="B1259" s="1"/>
      <c r="C1259" s="1"/>
      <c r="D1259" s="1"/>
      <c r="E1259" s="1"/>
      <c r="F1259" s="1"/>
      <c r="G1259" s="1"/>
      <c r="H1259" s="1"/>
      <c r="I1259" s="1"/>
      <c r="J1259" s="1"/>
      <c r="K1259" s="1"/>
      <c r="L1259" s="1"/>
      <c r="M1259" s="1"/>
      <c r="N1259" s="1"/>
      <c r="O1259" s="1"/>
    </row>
    <row r="1260" spans="1:15" ht="9.75" customHeight="1">
      <c r="A1260" s="1"/>
      <c r="B1260" s="1"/>
      <c r="C1260" s="1"/>
      <c r="D1260" s="1"/>
      <c r="E1260" s="1"/>
      <c r="F1260" s="1"/>
      <c r="G1260" s="1"/>
      <c r="H1260" s="1"/>
      <c r="I1260" s="1"/>
      <c r="J1260" s="1"/>
      <c r="K1260" s="1"/>
      <c r="L1260" s="1"/>
      <c r="M1260" s="1"/>
      <c r="N1260" s="1"/>
      <c r="O1260" s="1"/>
    </row>
    <row r="1261" spans="1:15" ht="9.75" customHeight="1">
      <c r="A1261" s="1"/>
      <c r="B1261" s="1"/>
      <c r="C1261" s="1"/>
      <c r="D1261" s="1"/>
      <c r="E1261" s="1"/>
      <c r="F1261" s="1"/>
      <c r="G1261" s="1"/>
      <c r="H1261" s="1"/>
      <c r="I1261" s="1"/>
      <c r="J1261" s="1"/>
      <c r="K1261" s="1"/>
      <c r="L1261" s="1"/>
      <c r="M1261" s="1"/>
      <c r="N1261" s="1"/>
      <c r="O1261" s="1"/>
    </row>
    <row r="1262" spans="1:15" ht="9.75" customHeight="1">
      <c r="A1262" s="1"/>
      <c r="B1262" s="1"/>
      <c r="C1262" s="1"/>
      <c r="D1262" s="1"/>
      <c r="E1262" s="1"/>
      <c r="F1262" s="1"/>
      <c r="G1262" s="1"/>
      <c r="H1262" s="1"/>
      <c r="I1262" s="1"/>
      <c r="J1262" s="1"/>
      <c r="K1262" s="1"/>
      <c r="L1262" s="1"/>
      <c r="M1262" s="1"/>
      <c r="N1262" s="1"/>
      <c r="O1262" s="1"/>
    </row>
    <row r="1263" spans="1:15" ht="9.75" customHeight="1">
      <c r="A1263" s="1"/>
      <c r="B1263" s="1"/>
      <c r="C1263" s="1"/>
      <c r="D1263" s="1"/>
      <c r="E1263" s="1"/>
      <c r="F1263" s="1"/>
      <c r="G1263" s="1"/>
      <c r="H1263" s="1"/>
      <c r="I1263" s="1"/>
      <c r="J1263" s="1"/>
      <c r="K1263" s="1"/>
      <c r="L1263" s="1"/>
      <c r="M1263" s="1"/>
      <c r="N1263" s="1"/>
      <c r="O1263" s="1"/>
    </row>
    <row r="1264" spans="1:15" ht="9.75" customHeight="1">
      <c r="A1264" s="1"/>
      <c r="B1264" s="1"/>
      <c r="C1264" s="1"/>
      <c r="D1264" s="1"/>
      <c r="E1264" s="1"/>
      <c r="F1264" s="1"/>
      <c r="G1264" s="1"/>
      <c r="H1264" s="1"/>
      <c r="I1264" s="1"/>
      <c r="J1264" s="1"/>
      <c r="K1264" s="1"/>
      <c r="L1264" s="1"/>
      <c r="M1264" s="1"/>
      <c r="N1264" s="1"/>
      <c r="O1264" s="1"/>
    </row>
    <row r="1265" spans="1:15" ht="9.75" customHeight="1">
      <c r="A1265" s="1"/>
      <c r="B1265" s="1"/>
      <c r="C1265" s="1"/>
      <c r="D1265" s="1"/>
      <c r="E1265" s="1"/>
      <c r="F1265" s="1"/>
      <c r="G1265" s="1"/>
      <c r="H1265" s="1"/>
      <c r="I1265" s="1"/>
      <c r="J1265" s="1"/>
      <c r="K1265" s="1"/>
      <c r="L1265" s="1"/>
      <c r="M1265" s="1"/>
      <c r="N1265" s="1"/>
      <c r="O1265" s="1"/>
    </row>
    <row r="1266" spans="1:15" ht="9.75" customHeight="1">
      <c r="A1266" s="1"/>
      <c r="B1266" s="1"/>
      <c r="C1266" s="1"/>
      <c r="D1266" s="1"/>
      <c r="E1266" s="1"/>
      <c r="F1266" s="1"/>
      <c r="G1266" s="1"/>
      <c r="H1266" s="1"/>
      <c r="I1266" s="1"/>
      <c r="J1266" s="1"/>
      <c r="K1266" s="1"/>
      <c r="L1266" s="1"/>
      <c r="M1266" s="1"/>
      <c r="N1266" s="1"/>
      <c r="O1266" s="1"/>
    </row>
    <row r="1267" spans="1:15" ht="9.75" customHeight="1">
      <c r="A1267" s="1"/>
      <c r="B1267" s="1"/>
      <c r="C1267" s="1"/>
      <c r="D1267" s="1"/>
      <c r="E1267" s="1"/>
      <c r="F1267" s="1"/>
      <c r="G1267" s="1"/>
      <c r="H1267" s="1"/>
      <c r="I1267" s="1"/>
      <c r="J1267" s="1"/>
      <c r="K1267" s="1"/>
      <c r="L1267" s="1"/>
      <c r="M1267" s="1"/>
      <c r="N1267" s="1"/>
      <c r="O1267" s="1"/>
    </row>
    <row r="1268" spans="1:15" ht="9.75" customHeight="1">
      <c r="A1268" s="1"/>
      <c r="B1268" s="1"/>
      <c r="C1268" s="1"/>
      <c r="D1268" s="1"/>
      <c r="E1268" s="1"/>
      <c r="F1268" s="1"/>
      <c r="G1268" s="1"/>
      <c r="H1268" s="1"/>
      <c r="I1268" s="1"/>
      <c r="J1268" s="1"/>
      <c r="K1268" s="1"/>
      <c r="L1268" s="1"/>
      <c r="M1268" s="1"/>
      <c r="N1268" s="1"/>
      <c r="O1268" s="1"/>
    </row>
    <row r="1269" spans="1:15" ht="9.75" customHeight="1">
      <c r="A1269" s="1"/>
      <c r="B1269" s="1"/>
      <c r="C1269" s="1"/>
      <c r="D1269" s="1"/>
      <c r="E1269" s="1"/>
      <c r="F1269" s="1"/>
      <c r="G1269" s="1"/>
      <c r="H1269" s="1"/>
      <c r="I1269" s="1"/>
      <c r="J1269" s="1"/>
      <c r="K1269" s="1"/>
      <c r="L1269" s="1"/>
      <c r="M1269" s="1"/>
      <c r="N1269" s="1"/>
      <c r="O1269" s="1"/>
    </row>
    <row r="1270" spans="1:15" ht="9.75" customHeight="1">
      <c r="A1270" s="1"/>
      <c r="B1270" s="1"/>
      <c r="C1270" s="1"/>
      <c r="D1270" s="1"/>
      <c r="E1270" s="1"/>
      <c r="F1270" s="1"/>
      <c r="G1270" s="1"/>
      <c r="H1270" s="1"/>
      <c r="I1270" s="1"/>
      <c r="J1270" s="1"/>
      <c r="K1270" s="1"/>
      <c r="L1270" s="1"/>
      <c r="M1270" s="1"/>
      <c r="N1270" s="1"/>
      <c r="O1270" s="1"/>
    </row>
    <row r="1271" spans="1:15" ht="9.75" customHeight="1">
      <c r="A1271" s="1"/>
      <c r="B1271" s="1"/>
      <c r="C1271" s="1"/>
      <c r="D1271" s="1"/>
      <c r="E1271" s="1"/>
      <c r="F1271" s="1"/>
      <c r="G1271" s="1"/>
      <c r="H1271" s="1"/>
      <c r="I1271" s="1"/>
      <c r="J1271" s="1"/>
      <c r="K1271" s="1"/>
      <c r="L1271" s="1"/>
      <c r="M1271" s="1"/>
      <c r="N1271" s="1"/>
      <c r="O1271" s="1"/>
    </row>
    <row r="1272" spans="1:15" ht="9.75" customHeight="1">
      <c r="A1272" s="1"/>
      <c r="B1272" s="1"/>
      <c r="C1272" s="1"/>
      <c r="D1272" s="1"/>
      <c r="E1272" s="1"/>
      <c r="F1272" s="1"/>
      <c r="G1272" s="1"/>
      <c r="H1272" s="1"/>
      <c r="I1272" s="1"/>
      <c r="J1272" s="1"/>
      <c r="K1272" s="1"/>
      <c r="L1272" s="1"/>
      <c r="M1272" s="1"/>
      <c r="N1272" s="1"/>
      <c r="O1272" s="1"/>
    </row>
    <row r="1273" spans="1:15" ht="9.75" customHeight="1">
      <c r="A1273" s="1"/>
      <c r="B1273" s="1"/>
      <c r="C1273" s="1"/>
      <c r="D1273" s="1"/>
      <c r="E1273" s="1"/>
      <c r="F1273" s="1"/>
      <c r="G1273" s="1"/>
      <c r="H1273" s="1"/>
      <c r="I1273" s="1"/>
      <c r="J1273" s="1"/>
      <c r="K1273" s="1"/>
      <c r="L1273" s="1"/>
      <c r="M1273" s="1"/>
      <c r="N1273" s="1"/>
      <c r="O1273" s="1"/>
    </row>
    <row r="1274" spans="1:15" ht="9.75" customHeight="1">
      <c r="A1274" s="1"/>
      <c r="B1274" s="1"/>
      <c r="C1274" s="1"/>
      <c r="D1274" s="1"/>
      <c r="E1274" s="1"/>
      <c r="F1274" s="1"/>
      <c r="G1274" s="1"/>
      <c r="H1274" s="1"/>
      <c r="I1274" s="1"/>
      <c r="J1274" s="1"/>
      <c r="K1274" s="1"/>
      <c r="L1274" s="1"/>
      <c r="M1274" s="1"/>
      <c r="N1274" s="1"/>
      <c r="O1274" s="1"/>
    </row>
    <row r="1275" spans="1:15" ht="9.75" customHeight="1">
      <c r="A1275" s="1"/>
      <c r="B1275" s="1"/>
      <c r="C1275" s="1"/>
      <c r="D1275" s="1"/>
      <c r="E1275" s="1"/>
      <c r="F1275" s="1"/>
      <c r="G1275" s="1"/>
      <c r="H1275" s="1"/>
      <c r="I1275" s="1"/>
      <c r="J1275" s="1"/>
      <c r="K1275" s="1"/>
      <c r="L1275" s="1"/>
      <c r="M1275" s="1"/>
      <c r="N1275" s="1"/>
      <c r="O1275" s="1"/>
    </row>
    <row r="1276" spans="1:15" ht="9.75" customHeight="1">
      <c r="A1276" s="1"/>
      <c r="B1276" s="1"/>
      <c r="C1276" s="1"/>
      <c r="D1276" s="1"/>
      <c r="E1276" s="1"/>
      <c r="F1276" s="1"/>
      <c r="G1276" s="1"/>
      <c r="H1276" s="1"/>
      <c r="I1276" s="1"/>
      <c r="J1276" s="1"/>
      <c r="K1276" s="1"/>
      <c r="L1276" s="1"/>
      <c r="M1276" s="1"/>
      <c r="N1276" s="1"/>
      <c r="O1276" s="1"/>
    </row>
    <row r="1277" spans="1:15" ht="9.75" customHeight="1">
      <c r="A1277" s="1"/>
      <c r="B1277" s="1"/>
      <c r="C1277" s="1"/>
      <c r="D1277" s="1"/>
      <c r="E1277" s="1"/>
      <c r="F1277" s="1"/>
      <c r="G1277" s="1"/>
      <c r="H1277" s="1"/>
      <c r="I1277" s="1"/>
      <c r="J1277" s="1"/>
      <c r="K1277" s="1"/>
      <c r="L1277" s="1"/>
      <c r="M1277" s="1"/>
      <c r="N1277" s="1"/>
      <c r="O1277" s="1"/>
    </row>
    <row r="1278" spans="1:15" ht="9.75" customHeight="1">
      <c r="A1278" s="1"/>
      <c r="B1278" s="1"/>
      <c r="C1278" s="1"/>
      <c r="D1278" s="1"/>
      <c r="E1278" s="1"/>
      <c r="F1278" s="1"/>
      <c r="G1278" s="1"/>
      <c r="H1278" s="1"/>
      <c r="I1278" s="1"/>
      <c r="J1278" s="1"/>
      <c r="K1278" s="1"/>
      <c r="L1278" s="1"/>
      <c r="M1278" s="1"/>
      <c r="N1278" s="1"/>
      <c r="O1278" s="1"/>
    </row>
    <row r="1279" spans="1:15" ht="9.75" customHeight="1">
      <c r="A1279" s="1"/>
      <c r="B1279" s="1"/>
      <c r="C1279" s="1"/>
      <c r="D1279" s="1"/>
      <c r="E1279" s="1"/>
      <c r="F1279" s="1"/>
      <c r="G1279" s="1"/>
      <c r="H1279" s="1"/>
      <c r="I1279" s="1"/>
      <c r="J1279" s="1"/>
      <c r="K1279" s="1"/>
      <c r="L1279" s="1"/>
      <c r="M1279" s="1"/>
      <c r="N1279" s="1"/>
      <c r="O1279" s="1"/>
    </row>
    <row r="1280" spans="1:15" ht="9.75" customHeight="1">
      <c r="A1280" s="1"/>
      <c r="B1280" s="1"/>
      <c r="C1280" s="1"/>
      <c r="D1280" s="1"/>
      <c r="E1280" s="1"/>
      <c r="F1280" s="1"/>
      <c r="G1280" s="1"/>
      <c r="H1280" s="1"/>
      <c r="I1280" s="1"/>
      <c r="J1280" s="1"/>
      <c r="K1280" s="1"/>
      <c r="L1280" s="1"/>
      <c r="M1280" s="1"/>
      <c r="N1280" s="1"/>
      <c r="O1280" s="1"/>
    </row>
    <row r="1281" spans="1:15" ht="9.75" customHeight="1">
      <c r="A1281" s="1"/>
      <c r="B1281" s="1"/>
      <c r="C1281" s="1"/>
      <c r="D1281" s="1"/>
      <c r="E1281" s="1"/>
      <c r="F1281" s="1"/>
      <c r="G1281" s="1"/>
      <c r="H1281" s="1"/>
      <c r="I1281" s="1"/>
      <c r="J1281" s="1"/>
      <c r="K1281" s="1"/>
      <c r="L1281" s="1"/>
      <c r="M1281" s="1"/>
      <c r="N1281" s="1"/>
      <c r="O1281" s="1"/>
    </row>
    <row r="1282" spans="1:15" ht="9.75" customHeight="1">
      <c r="A1282" s="1"/>
      <c r="B1282" s="1"/>
      <c r="C1282" s="1"/>
      <c r="D1282" s="1"/>
      <c r="E1282" s="1"/>
      <c r="F1282" s="1"/>
      <c r="G1282" s="1"/>
      <c r="H1282" s="1"/>
      <c r="I1282" s="1"/>
      <c r="J1282" s="1"/>
      <c r="K1282" s="1"/>
      <c r="L1282" s="1"/>
      <c r="M1282" s="1"/>
      <c r="N1282" s="1"/>
      <c r="O1282" s="1"/>
    </row>
    <row r="1283" spans="1:15" ht="9.75" customHeight="1">
      <c r="A1283" s="1"/>
      <c r="B1283" s="1"/>
      <c r="C1283" s="1"/>
      <c r="D1283" s="1"/>
      <c r="E1283" s="1"/>
      <c r="F1283" s="1"/>
      <c r="G1283" s="1"/>
      <c r="H1283" s="1"/>
      <c r="I1283" s="1"/>
      <c r="J1283" s="1"/>
      <c r="K1283" s="1"/>
      <c r="L1283" s="1"/>
      <c r="M1283" s="1"/>
      <c r="N1283" s="1"/>
      <c r="O1283" s="1"/>
    </row>
    <row r="1284" spans="1:15" ht="9.75" customHeight="1">
      <c r="A1284" s="1"/>
      <c r="B1284" s="1"/>
      <c r="C1284" s="1"/>
      <c r="D1284" s="1"/>
      <c r="E1284" s="1"/>
      <c r="F1284" s="1"/>
      <c r="G1284" s="1"/>
      <c r="H1284" s="1"/>
      <c r="I1284" s="1"/>
      <c r="J1284" s="1"/>
      <c r="K1284" s="1"/>
      <c r="L1284" s="1"/>
      <c r="M1284" s="1"/>
      <c r="N1284" s="1"/>
      <c r="O1284" s="1"/>
    </row>
    <row r="1285" spans="1:15" ht="9.75" customHeight="1">
      <c r="A1285" s="1"/>
      <c r="B1285" s="1"/>
      <c r="C1285" s="1"/>
      <c r="D1285" s="1"/>
      <c r="E1285" s="1"/>
      <c r="F1285" s="1"/>
      <c r="G1285" s="1"/>
      <c r="H1285" s="1"/>
      <c r="I1285" s="1"/>
      <c r="J1285" s="1"/>
      <c r="K1285" s="1"/>
      <c r="L1285" s="1"/>
      <c r="M1285" s="1"/>
      <c r="N1285" s="1"/>
      <c r="O1285" s="1"/>
    </row>
    <row r="1286" spans="1:15" ht="9.75" customHeight="1">
      <c r="A1286" s="1"/>
      <c r="B1286" s="1"/>
      <c r="C1286" s="1"/>
      <c r="D1286" s="1"/>
      <c r="E1286" s="1"/>
      <c r="F1286" s="1"/>
      <c r="G1286" s="1"/>
      <c r="H1286" s="1"/>
      <c r="I1286" s="1"/>
      <c r="J1286" s="1"/>
      <c r="K1286" s="1"/>
      <c r="L1286" s="1"/>
      <c r="M1286" s="1"/>
      <c r="N1286" s="1"/>
      <c r="O1286" s="1"/>
    </row>
    <row r="1287" spans="1:15" ht="9.75" customHeight="1">
      <c r="A1287" s="1"/>
      <c r="B1287" s="1"/>
      <c r="C1287" s="1"/>
      <c r="D1287" s="1"/>
      <c r="E1287" s="1"/>
      <c r="F1287" s="1"/>
      <c r="G1287" s="1"/>
      <c r="H1287" s="1"/>
      <c r="I1287" s="1"/>
      <c r="J1287" s="1"/>
      <c r="K1287" s="1"/>
      <c r="L1287" s="1"/>
      <c r="M1287" s="1"/>
      <c r="N1287" s="1"/>
      <c r="O1287" s="1"/>
    </row>
    <row r="1288" spans="1:15" ht="9.75" customHeight="1">
      <c r="A1288" s="1"/>
      <c r="B1288" s="1"/>
      <c r="C1288" s="1"/>
      <c r="D1288" s="1"/>
      <c r="E1288" s="1"/>
      <c r="F1288" s="1"/>
      <c r="G1288" s="1"/>
      <c r="H1288" s="1"/>
      <c r="I1288" s="1"/>
      <c r="J1288" s="1"/>
      <c r="K1288" s="1"/>
      <c r="L1288" s="1"/>
      <c r="M1288" s="1"/>
      <c r="N1288" s="1"/>
      <c r="O1288" s="1"/>
    </row>
    <row r="1289" spans="1:15" ht="9.75" customHeight="1">
      <c r="A1289" s="1"/>
      <c r="B1289" s="1"/>
      <c r="C1289" s="1"/>
      <c r="D1289" s="1"/>
      <c r="E1289" s="1"/>
      <c r="F1289" s="1"/>
      <c r="G1289" s="1"/>
      <c r="H1289" s="1"/>
      <c r="I1289" s="1"/>
      <c r="J1289" s="1"/>
      <c r="K1289" s="1"/>
      <c r="L1289" s="1"/>
      <c r="M1289" s="1"/>
      <c r="N1289" s="1"/>
      <c r="O1289" s="1"/>
    </row>
    <row r="1290" spans="1:15" ht="9.75" customHeight="1">
      <c r="A1290" s="1"/>
      <c r="B1290" s="1"/>
      <c r="C1290" s="1"/>
      <c r="D1290" s="1"/>
      <c r="E1290" s="1"/>
      <c r="F1290" s="1"/>
      <c r="G1290" s="1"/>
      <c r="H1290" s="1"/>
      <c r="I1290" s="1"/>
      <c r="J1290" s="1"/>
      <c r="K1290" s="1"/>
      <c r="L1290" s="1"/>
      <c r="M1290" s="1"/>
      <c r="N1290" s="1"/>
      <c r="O1290" s="1"/>
    </row>
    <row r="1291" spans="1:15" ht="9.75" customHeight="1">
      <c r="A1291" s="1"/>
      <c r="B1291" s="1"/>
      <c r="C1291" s="1"/>
      <c r="D1291" s="1"/>
      <c r="E1291" s="1"/>
      <c r="F1291" s="1"/>
      <c r="G1291" s="1"/>
      <c r="H1291" s="1"/>
      <c r="I1291" s="1"/>
      <c r="J1291" s="1"/>
      <c r="K1291" s="1"/>
      <c r="L1291" s="1"/>
      <c r="M1291" s="1"/>
      <c r="N1291" s="1"/>
      <c r="O1291" s="1"/>
    </row>
    <row r="1292" spans="1:15" ht="9.75" customHeight="1">
      <c r="A1292" s="1"/>
      <c r="B1292" s="1"/>
      <c r="C1292" s="1"/>
      <c r="D1292" s="1"/>
      <c r="E1292" s="1"/>
      <c r="F1292" s="1"/>
      <c r="G1292" s="1"/>
      <c r="H1292" s="1"/>
      <c r="I1292" s="1"/>
      <c r="J1292" s="1"/>
      <c r="K1292" s="1"/>
      <c r="L1292" s="1"/>
      <c r="M1292" s="1"/>
      <c r="N1292" s="1"/>
      <c r="O1292" s="1"/>
    </row>
    <row r="1293" spans="1:15" ht="9.75" customHeight="1">
      <c r="A1293" s="1"/>
      <c r="B1293" s="1"/>
      <c r="C1293" s="1"/>
      <c r="D1293" s="1"/>
      <c r="E1293" s="1"/>
      <c r="F1293" s="1"/>
      <c r="G1293" s="1"/>
      <c r="H1293" s="1"/>
      <c r="I1293" s="1"/>
      <c r="J1293" s="1"/>
      <c r="K1293" s="1"/>
      <c r="L1293" s="1"/>
      <c r="M1293" s="1"/>
      <c r="N1293" s="1"/>
      <c r="O1293" s="1"/>
    </row>
    <row r="1294" spans="1:15" ht="9.75" customHeight="1">
      <c r="A1294" s="1"/>
      <c r="B1294" s="1"/>
      <c r="C1294" s="1"/>
      <c r="D1294" s="1"/>
      <c r="E1294" s="1"/>
      <c r="F1294" s="1"/>
      <c r="G1294" s="1"/>
      <c r="H1294" s="1"/>
      <c r="I1294" s="1"/>
      <c r="J1294" s="1"/>
      <c r="K1294" s="1"/>
      <c r="L1294" s="1"/>
      <c r="M1294" s="1"/>
      <c r="N1294" s="1"/>
      <c r="O1294" s="1"/>
    </row>
    <row r="1295" spans="1:15" ht="9.75" customHeight="1">
      <c r="A1295" s="1"/>
      <c r="B1295" s="1"/>
      <c r="C1295" s="1"/>
      <c r="D1295" s="1"/>
      <c r="E1295" s="1"/>
      <c r="F1295" s="1"/>
      <c r="G1295" s="1"/>
      <c r="H1295" s="1"/>
      <c r="I1295" s="1"/>
      <c r="J1295" s="1"/>
      <c r="K1295" s="1"/>
      <c r="L1295" s="1"/>
      <c r="M1295" s="1"/>
      <c r="N1295" s="1"/>
      <c r="O1295" s="1"/>
    </row>
    <row r="1296" spans="1:15" ht="9.75" customHeight="1">
      <c r="A1296" s="1"/>
      <c r="B1296" s="1"/>
      <c r="C1296" s="1"/>
      <c r="D1296" s="1"/>
      <c r="E1296" s="1"/>
      <c r="F1296" s="1"/>
      <c r="G1296" s="1"/>
      <c r="H1296" s="1"/>
      <c r="I1296" s="1"/>
      <c r="J1296" s="1"/>
      <c r="K1296" s="1"/>
      <c r="L1296" s="1"/>
      <c r="M1296" s="1"/>
      <c r="N1296" s="1"/>
      <c r="O1296" s="1"/>
    </row>
    <row r="1297" spans="1:15" ht="9.75" customHeight="1">
      <c r="A1297" s="1"/>
      <c r="B1297" s="1"/>
      <c r="C1297" s="1"/>
      <c r="D1297" s="1"/>
      <c r="E1297" s="1"/>
      <c r="F1297" s="1"/>
      <c r="G1297" s="1"/>
      <c r="H1297" s="1"/>
      <c r="I1297" s="1"/>
      <c r="J1297" s="1"/>
      <c r="K1297" s="1"/>
      <c r="L1297" s="1"/>
      <c r="M1297" s="1"/>
      <c r="N1297" s="1"/>
      <c r="O1297" s="1"/>
    </row>
    <row r="1298" spans="1:15" ht="9.75" customHeight="1">
      <c r="A1298" s="1"/>
      <c r="B1298" s="1"/>
      <c r="C1298" s="1"/>
      <c r="D1298" s="1"/>
      <c r="E1298" s="1"/>
      <c r="F1298" s="1"/>
      <c r="G1298" s="1"/>
      <c r="H1298" s="1"/>
      <c r="I1298" s="1"/>
      <c r="J1298" s="1"/>
      <c r="K1298" s="1"/>
      <c r="L1298" s="1"/>
      <c r="M1298" s="1"/>
      <c r="N1298" s="1"/>
      <c r="O1298" s="1"/>
    </row>
    <row r="1299" spans="1:15" ht="9.75" customHeight="1">
      <c r="A1299" s="1"/>
      <c r="B1299" s="1"/>
      <c r="C1299" s="1"/>
      <c r="D1299" s="1"/>
      <c r="E1299" s="1"/>
      <c r="F1299" s="1"/>
      <c r="G1299" s="1"/>
      <c r="H1299" s="1"/>
      <c r="I1299" s="1"/>
      <c r="J1299" s="1"/>
      <c r="K1299" s="1"/>
      <c r="L1299" s="1"/>
      <c r="M1299" s="1"/>
      <c r="N1299" s="1"/>
      <c r="O1299" s="1"/>
    </row>
    <row r="1300" spans="1:15" ht="9.75" customHeight="1">
      <c r="A1300" s="1"/>
      <c r="B1300" s="1"/>
      <c r="C1300" s="1"/>
      <c r="D1300" s="1"/>
      <c r="E1300" s="1"/>
      <c r="F1300" s="1"/>
      <c r="G1300" s="1"/>
      <c r="H1300" s="1"/>
      <c r="I1300" s="1"/>
      <c r="J1300" s="1"/>
      <c r="K1300" s="1"/>
      <c r="L1300" s="1"/>
      <c r="M1300" s="1"/>
      <c r="N1300" s="1"/>
      <c r="O1300" s="1"/>
    </row>
    <row r="1301" spans="1:15" ht="9.75" customHeight="1">
      <c r="A1301" s="1"/>
      <c r="B1301" s="1"/>
      <c r="C1301" s="1"/>
      <c r="D1301" s="1"/>
      <c r="E1301" s="1"/>
      <c r="F1301" s="1"/>
      <c r="G1301" s="1"/>
      <c r="H1301" s="1"/>
      <c r="I1301" s="1"/>
      <c r="J1301" s="1"/>
      <c r="K1301" s="1"/>
      <c r="L1301" s="1"/>
      <c r="M1301" s="1"/>
      <c r="N1301" s="1"/>
      <c r="O1301" s="1"/>
    </row>
    <row r="1302" spans="1:15" ht="9.75" customHeight="1">
      <c r="A1302" s="1"/>
      <c r="B1302" s="1"/>
      <c r="C1302" s="1"/>
      <c r="D1302" s="1"/>
      <c r="E1302" s="1"/>
      <c r="F1302" s="1"/>
      <c r="G1302" s="1"/>
      <c r="H1302" s="1"/>
      <c r="I1302" s="1"/>
      <c r="J1302" s="1"/>
      <c r="K1302" s="1"/>
      <c r="L1302" s="1"/>
      <c r="M1302" s="1"/>
      <c r="N1302" s="1"/>
      <c r="O1302" s="1"/>
    </row>
    <row r="1303" spans="1:15" ht="9.75" customHeight="1">
      <c r="A1303" s="1"/>
      <c r="B1303" s="1"/>
      <c r="C1303" s="1"/>
      <c r="D1303" s="1"/>
      <c r="E1303" s="1"/>
      <c r="F1303" s="1"/>
      <c r="G1303" s="1"/>
      <c r="H1303" s="1"/>
      <c r="I1303" s="1"/>
      <c r="J1303" s="1"/>
      <c r="K1303" s="1"/>
      <c r="L1303" s="1"/>
      <c r="M1303" s="1"/>
      <c r="N1303" s="1"/>
      <c r="O1303" s="1"/>
    </row>
    <row r="1304" spans="1:15" ht="9.75" customHeight="1">
      <c r="A1304" s="1"/>
      <c r="B1304" s="1"/>
      <c r="C1304" s="1"/>
      <c r="D1304" s="1"/>
      <c r="E1304" s="1"/>
      <c r="F1304" s="1"/>
      <c r="G1304" s="1"/>
      <c r="H1304" s="1"/>
      <c r="I1304" s="1"/>
      <c r="J1304" s="1"/>
      <c r="K1304" s="1"/>
      <c r="L1304" s="1"/>
      <c r="M1304" s="1"/>
      <c r="N1304" s="1"/>
      <c r="O1304" s="1"/>
    </row>
    <row r="1305" spans="1:15" ht="9.75" customHeight="1">
      <c r="A1305" s="1"/>
      <c r="B1305" s="1"/>
      <c r="C1305" s="1"/>
      <c r="D1305" s="1"/>
      <c r="E1305" s="1"/>
      <c r="F1305" s="1"/>
      <c r="G1305" s="1"/>
      <c r="H1305" s="1"/>
      <c r="I1305" s="1"/>
      <c r="J1305" s="1"/>
      <c r="K1305" s="1"/>
      <c r="L1305" s="1"/>
      <c r="M1305" s="1"/>
      <c r="N1305" s="1"/>
      <c r="O1305" s="1"/>
    </row>
    <row r="1306" spans="1:15" ht="9.75" customHeight="1">
      <c r="A1306" s="1"/>
      <c r="B1306" s="1"/>
      <c r="C1306" s="1"/>
      <c r="D1306" s="1"/>
      <c r="E1306" s="1"/>
      <c r="F1306" s="1"/>
      <c r="G1306" s="1"/>
      <c r="H1306" s="1"/>
      <c r="I1306" s="1"/>
      <c r="J1306" s="1"/>
      <c r="K1306" s="1"/>
      <c r="L1306" s="1"/>
      <c r="M1306" s="1"/>
      <c r="N1306" s="1"/>
      <c r="O1306" s="1"/>
    </row>
    <row r="1307" spans="1:15" ht="9.75" customHeight="1">
      <c r="A1307" s="1"/>
      <c r="B1307" s="1"/>
      <c r="C1307" s="1"/>
      <c r="D1307" s="1"/>
      <c r="E1307" s="1"/>
      <c r="F1307" s="1"/>
      <c r="G1307" s="1"/>
      <c r="H1307" s="1"/>
      <c r="I1307" s="1"/>
      <c r="J1307" s="1"/>
      <c r="K1307" s="1"/>
      <c r="L1307" s="1"/>
      <c r="M1307" s="1"/>
      <c r="N1307" s="1"/>
      <c r="O1307" s="1"/>
    </row>
    <row r="1308" spans="1:15" ht="9.75" customHeight="1">
      <c r="A1308" s="1"/>
      <c r="B1308" s="1"/>
      <c r="C1308" s="1"/>
      <c r="D1308" s="1"/>
      <c r="E1308" s="1"/>
      <c r="F1308" s="1"/>
      <c r="G1308" s="1"/>
      <c r="H1308" s="1"/>
      <c r="I1308" s="1"/>
      <c r="J1308" s="1"/>
      <c r="K1308" s="1"/>
      <c r="L1308" s="1"/>
      <c r="M1308" s="1"/>
      <c r="N1308" s="1"/>
      <c r="O1308" s="1"/>
    </row>
    <row r="1309" spans="1:15" ht="9.75" customHeight="1">
      <c r="A1309" s="1"/>
      <c r="B1309" s="1"/>
      <c r="C1309" s="1"/>
      <c r="D1309" s="1"/>
      <c r="E1309" s="1"/>
      <c r="F1309" s="1"/>
      <c r="G1309" s="1"/>
      <c r="H1309" s="1"/>
      <c r="I1309" s="1"/>
      <c r="J1309" s="1"/>
      <c r="K1309" s="1"/>
      <c r="L1309" s="1"/>
      <c r="M1309" s="1"/>
      <c r="N1309" s="1"/>
      <c r="O1309" s="1"/>
    </row>
    <row r="1310" spans="1:15" ht="9.75" customHeight="1">
      <c r="A1310" s="1"/>
      <c r="B1310" s="1"/>
      <c r="C1310" s="1"/>
      <c r="D1310" s="1"/>
      <c r="E1310" s="1"/>
      <c r="F1310" s="1"/>
      <c r="G1310" s="1"/>
      <c r="H1310" s="1"/>
      <c r="I1310" s="1"/>
      <c r="J1310" s="1"/>
      <c r="K1310" s="1"/>
      <c r="L1310" s="1"/>
      <c r="M1310" s="1"/>
      <c r="N1310" s="1"/>
      <c r="O1310" s="1"/>
    </row>
    <row r="1311" spans="1:15" ht="9.75" customHeight="1">
      <c r="A1311" s="1"/>
      <c r="B1311" s="1"/>
      <c r="C1311" s="1"/>
      <c r="D1311" s="1"/>
      <c r="E1311" s="1"/>
      <c r="F1311" s="1"/>
      <c r="G1311" s="1"/>
      <c r="H1311" s="1"/>
      <c r="I1311" s="1"/>
      <c r="J1311" s="1"/>
      <c r="K1311" s="1"/>
      <c r="L1311" s="1"/>
      <c r="M1311" s="1"/>
      <c r="N1311" s="1"/>
      <c r="O1311" s="1"/>
    </row>
    <row r="1312" spans="1:15" ht="9.75" customHeight="1">
      <c r="A1312" s="1"/>
      <c r="B1312" s="1"/>
      <c r="C1312" s="1"/>
      <c r="D1312" s="1"/>
      <c r="E1312" s="1"/>
      <c r="F1312" s="1"/>
      <c r="G1312" s="1"/>
      <c r="H1312" s="1"/>
      <c r="I1312" s="1"/>
      <c r="J1312" s="1"/>
      <c r="K1312" s="1"/>
      <c r="L1312" s="1"/>
      <c r="M1312" s="1"/>
      <c r="N1312" s="1"/>
      <c r="O1312" s="1"/>
    </row>
    <row r="1313" spans="1:15" ht="9.75" customHeight="1">
      <c r="A1313" s="1"/>
      <c r="B1313" s="1"/>
      <c r="C1313" s="1"/>
      <c r="D1313" s="1"/>
      <c r="E1313" s="1"/>
      <c r="F1313" s="1"/>
      <c r="G1313" s="1"/>
      <c r="H1313" s="1"/>
      <c r="I1313" s="1"/>
      <c r="J1313" s="1"/>
      <c r="K1313" s="1"/>
      <c r="L1313" s="1"/>
      <c r="M1313" s="1"/>
      <c r="N1313" s="1"/>
      <c r="O1313" s="1"/>
    </row>
    <row r="1314" spans="1:15" ht="9.75" customHeight="1">
      <c r="A1314" s="1"/>
      <c r="B1314" s="1"/>
      <c r="C1314" s="1"/>
      <c r="D1314" s="1"/>
      <c r="E1314" s="1"/>
      <c r="F1314" s="1"/>
      <c r="G1314" s="1"/>
      <c r="H1314" s="1"/>
      <c r="I1314" s="1"/>
      <c r="J1314" s="1"/>
      <c r="K1314" s="1"/>
      <c r="L1314" s="1"/>
      <c r="M1314" s="1"/>
      <c r="N1314" s="1"/>
      <c r="O1314" s="1"/>
    </row>
    <row r="1315" spans="1:15" ht="9.75" customHeight="1">
      <c r="A1315" s="1"/>
      <c r="B1315" s="1"/>
      <c r="C1315" s="1"/>
      <c r="D1315" s="1"/>
      <c r="E1315" s="1"/>
      <c r="F1315" s="1"/>
      <c r="G1315" s="1"/>
      <c r="H1315" s="1"/>
      <c r="I1315" s="1"/>
      <c r="J1315" s="1"/>
      <c r="K1315" s="1"/>
      <c r="L1315" s="1"/>
      <c r="M1315" s="1"/>
      <c r="N1315" s="1"/>
      <c r="O1315" s="1"/>
    </row>
    <row r="1316" spans="1:15" ht="9.75" customHeight="1">
      <c r="A1316" s="1"/>
      <c r="B1316" s="1"/>
      <c r="C1316" s="1"/>
      <c r="D1316" s="1"/>
      <c r="E1316" s="1"/>
      <c r="F1316" s="1"/>
      <c r="G1316" s="1"/>
      <c r="H1316" s="1"/>
      <c r="I1316" s="1"/>
      <c r="J1316" s="1"/>
      <c r="K1316" s="1"/>
      <c r="L1316" s="1"/>
      <c r="M1316" s="1"/>
      <c r="N1316" s="1"/>
      <c r="O1316" s="1"/>
    </row>
    <row r="1317" spans="1:15" ht="9.75" customHeight="1">
      <c r="A1317" s="1"/>
      <c r="B1317" s="1"/>
      <c r="C1317" s="1"/>
      <c r="D1317" s="1"/>
      <c r="E1317" s="1"/>
      <c r="F1317" s="1"/>
      <c r="G1317" s="1"/>
      <c r="H1317" s="1"/>
      <c r="I1317" s="1"/>
      <c r="J1317" s="1"/>
      <c r="K1317" s="1"/>
      <c r="L1317" s="1"/>
      <c r="M1317" s="1"/>
      <c r="N1317" s="1"/>
      <c r="O1317" s="1"/>
    </row>
    <row r="1318" spans="1:15" ht="9.75" customHeight="1">
      <c r="A1318" s="1"/>
      <c r="B1318" s="1"/>
      <c r="C1318" s="1"/>
      <c r="D1318" s="1"/>
      <c r="E1318" s="1"/>
      <c r="F1318" s="1"/>
      <c r="G1318" s="1"/>
      <c r="H1318" s="1"/>
      <c r="I1318" s="1"/>
      <c r="J1318" s="1"/>
      <c r="K1318" s="1"/>
      <c r="L1318" s="1"/>
      <c r="M1318" s="1"/>
      <c r="N1318" s="1"/>
      <c r="O1318" s="1"/>
    </row>
    <row r="1319" spans="1:15" ht="9.75" customHeight="1">
      <c r="A1319" s="1"/>
      <c r="B1319" s="1"/>
      <c r="C1319" s="1"/>
      <c r="D1319" s="1"/>
      <c r="E1319" s="1"/>
      <c r="F1319" s="1"/>
      <c r="G1319" s="1"/>
      <c r="H1319" s="1"/>
      <c r="I1319" s="1"/>
      <c r="J1319" s="1"/>
      <c r="K1319" s="1"/>
      <c r="L1319" s="1"/>
      <c r="M1319" s="1"/>
      <c r="N1319" s="1"/>
      <c r="O1319" s="1"/>
    </row>
    <row r="1320" spans="1:15" ht="9.75" customHeight="1">
      <c r="A1320" s="1"/>
      <c r="B1320" s="1"/>
      <c r="C1320" s="1"/>
      <c r="D1320" s="1"/>
      <c r="E1320" s="1"/>
      <c r="F1320" s="1"/>
      <c r="G1320" s="1"/>
      <c r="H1320" s="1"/>
      <c r="I1320" s="1"/>
      <c r="J1320" s="1"/>
      <c r="K1320" s="1"/>
      <c r="L1320" s="1"/>
      <c r="M1320" s="1"/>
      <c r="N1320" s="1"/>
      <c r="O1320" s="1"/>
    </row>
    <row r="1321" spans="1:15" ht="9.75" customHeight="1">
      <c r="A1321" s="1"/>
      <c r="B1321" s="1"/>
      <c r="C1321" s="1"/>
      <c r="D1321" s="1"/>
      <c r="E1321" s="1"/>
      <c r="F1321" s="1"/>
      <c r="G1321" s="1"/>
      <c r="H1321" s="1"/>
      <c r="I1321" s="1"/>
      <c r="J1321" s="1"/>
      <c r="K1321" s="1"/>
      <c r="L1321" s="1"/>
      <c r="M1321" s="1"/>
      <c r="N1321" s="1"/>
      <c r="O1321" s="1"/>
    </row>
    <row r="1322" spans="1:15" ht="9.75" customHeight="1">
      <c r="A1322" s="1"/>
      <c r="B1322" s="1"/>
      <c r="C1322" s="1"/>
      <c r="D1322" s="1"/>
      <c r="E1322" s="1"/>
      <c r="F1322" s="1"/>
      <c r="G1322" s="1"/>
      <c r="H1322" s="1"/>
      <c r="I1322" s="1"/>
      <c r="J1322" s="1"/>
      <c r="K1322" s="1"/>
      <c r="L1322" s="1"/>
      <c r="M1322" s="1"/>
      <c r="N1322" s="1"/>
      <c r="O1322" s="1"/>
    </row>
    <row r="1323" spans="1:15" ht="9.75" customHeight="1">
      <c r="A1323" s="1"/>
      <c r="B1323" s="1"/>
      <c r="C1323" s="1"/>
      <c r="D1323" s="1"/>
      <c r="E1323" s="1"/>
      <c r="F1323" s="1"/>
      <c r="G1323" s="1"/>
      <c r="H1323" s="1"/>
      <c r="I1323" s="1"/>
      <c r="J1323" s="1"/>
      <c r="K1323" s="1"/>
      <c r="L1323" s="1"/>
      <c r="M1323" s="1"/>
      <c r="N1323" s="1"/>
      <c r="O1323" s="1"/>
    </row>
    <row r="1324" spans="1:15" ht="9.75" customHeight="1">
      <c r="A1324" s="1"/>
      <c r="B1324" s="1"/>
      <c r="C1324" s="1"/>
      <c r="D1324" s="1"/>
      <c r="E1324" s="1"/>
      <c r="F1324" s="1"/>
      <c r="G1324" s="1"/>
      <c r="H1324" s="1"/>
      <c r="I1324" s="1"/>
      <c r="J1324" s="1"/>
      <c r="K1324" s="1"/>
      <c r="L1324" s="1"/>
      <c r="M1324" s="1"/>
      <c r="N1324" s="1"/>
      <c r="O1324" s="1"/>
    </row>
    <row r="1325" spans="1:15" ht="9.75" customHeight="1">
      <c r="A1325" s="1"/>
      <c r="B1325" s="1"/>
      <c r="C1325" s="1"/>
      <c r="D1325" s="1"/>
      <c r="E1325" s="1"/>
      <c r="F1325" s="1"/>
      <c r="G1325" s="1"/>
      <c r="H1325" s="1"/>
      <c r="I1325" s="1"/>
      <c r="J1325" s="1"/>
      <c r="K1325" s="1"/>
      <c r="L1325" s="1"/>
      <c r="M1325" s="1"/>
      <c r="N1325" s="1"/>
      <c r="O1325" s="1"/>
    </row>
    <row r="1326" spans="1:15" ht="9.75" customHeight="1">
      <c r="A1326" s="1"/>
      <c r="B1326" s="1"/>
      <c r="C1326" s="1"/>
      <c r="D1326" s="1"/>
      <c r="E1326" s="1"/>
      <c r="F1326" s="1"/>
      <c r="G1326" s="1"/>
      <c r="H1326" s="1"/>
      <c r="I1326" s="1"/>
      <c r="J1326" s="1"/>
      <c r="K1326" s="1"/>
      <c r="L1326" s="1"/>
      <c r="M1326" s="1"/>
      <c r="N1326" s="1"/>
      <c r="O1326" s="1"/>
    </row>
    <row r="1327" spans="1:15" ht="9.75" customHeight="1">
      <c r="A1327" s="1"/>
      <c r="B1327" s="1"/>
      <c r="C1327" s="1"/>
      <c r="D1327" s="1"/>
      <c r="E1327" s="1"/>
      <c r="F1327" s="1"/>
      <c r="G1327" s="1"/>
      <c r="H1327" s="1"/>
      <c r="I1327" s="1"/>
      <c r="J1327" s="1"/>
      <c r="K1327" s="1"/>
      <c r="L1327" s="1"/>
      <c r="M1327" s="1"/>
      <c r="N1327" s="1"/>
      <c r="O1327" s="1"/>
    </row>
    <row r="1328" spans="1:15" ht="9.75" customHeight="1">
      <c r="A1328" s="1"/>
      <c r="B1328" s="1"/>
      <c r="C1328" s="1"/>
      <c r="D1328" s="1"/>
      <c r="E1328" s="1"/>
      <c r="F1328" s="1"/>
      <c r="G1328" s="1"/>
      <c r="H1328" s="1"/>
      <c r="I1328" s="1"/>
      <c r="J1328" s="1"/>
      <c r="K1328" s="1"/>
      <c r="L1328" s="1"/>
      <c r="M1328" s="1"/>
      <c r="N1328" s="1"/>
      <c r="O1328" s="1"/>
    </row>
    <row r="1329" spans="1:15" ht="9.75" customHeight="1">
      <c r="A1329" s="1"/>
      <c r="B1329" s="1"/>
      <c r="C1329" s="1"/>
      <c r="D1329" s="1"/>
      <c r="E1329" s="1"/>
      <c r="F1329" s="1"/>
      <c r="G1329" s="1"/>
      <c r="H1329" s="1"/>
      <c r="I1329" s="1"/>
      <c r="J1329" s="1"/>
      <c r="K1329" s="1"/>
      <c r="L1329" s="1"/>
      <c r="M1329" s="1"/>
      <c r="N1329" s="1"/>
      <c r="O1329" s="1"/>
    </row>
    <row r="1330" spans="1:15" ht="9.75" customHeight="1">
      <c r="A1330" s="1"/>
      <c r="B1330" s="1"/>
      <c r="C1330" s="1"/>
      <c r="D1330" s="1"/>
      <c r="E1330" s="1"/>
      <c r="F1330" s="1"/>
      <c r="G1330" s="1"/>
      <c r="H1330" s="1"/>
      <c r="I1330" s="1"/>
      <c r="J1330" s="1"/>
      <c r="K1330" s="1"/>
      <c r="L1330" s="1"/>
      <c r="M1330" s="1"/>
      <c r="N1330" s="1"/>
      <c r="O1330" s="1"/>
    </row>
    <row r="1331" spans="1:15" ht="9.75" customHeight="1">
      <c r="A1331" s="1"/>
      <c r="B1331" s="1"/>
      <c r="C1331" s="1"/>
      <c r="D1331" s="1"/>
      <c r="E1331" s="1"/>
      <c r="F1331" s="1"/>
      <c r="G1331" s="1"/>
      <c r="H1331" s="1"/>
      <c r="I1331" s="1"/>
      <c r="J1331" s="1"/>
      <c r="K1331" s="1"/>
      <c r="L1331" s="1"/>
      <c r="M1331" s="1"/>
      <c r="N1331" s="1"/>
      <c r="O1331" s="1"/>
    </row>
    <row r="1332" spans="1:15">
      <c r="A1332" s="1"/>
      <c r="B1332" s="1"/>
      <c r="C1332" s="1"/>
      <c r="D1332" s="1"/>
      <c r="E1332" s="1"/>
      <c r="F1332" s="1"/>
      <c r="G1332" s="1"/>
      <c r="H1332" s="1"/>
      <c r="I1332" s="1"/>
      <c r="J1332" s="1"/>
      <c r="K1332" s="1"/>
      <c r="L1332" s="1"/>
      <c r="M1332" s="1"/>
      <c r="N1332" s="1"/>
      <c r="O1332" s="1"/>
    </row>
    <row r="1333" spans="1:15">
      <c r="A1333" s="1"/>
      <c r="B1333" s="1"/>
      <c r="C1333" s="1"/>
      <c r="D1333" s="1"/>
      <c r="E1333" s="1"/>
      <c r="F1333" s="1"/>
      <c r="G1333" s="1"/>
      <c r="H1333" s="1"/>
      <c r="I1333" s="1"/>
      <c r="J1333" s="1"/>
      <c r="K1333" s="1"/>
      <c r="L1333" s="1"/>
      <c r="M1333" s="1"/>
      <c r="N1333" s="1"/>
      <c r="O1333" s="1"/>
    </row>
    <row r="1334" spans="1:15">
      <c r="A1334" s="1"/>
      <c r="B1334" s="1"/>
      <c r="C1334" s="1"/>
      <c r="D1334" s="1"/>
      <c r="E1334" s="1"/>
      <c r="F1334" s="1"/>
      <c r="G1334" s="1"/>
      <c r="H1334" s="1"/>
      <c r="I1334" s="1"/>
      <c r="J1334" s="1"/>
      <c r="K1334" s="1"/>
      <c r="L1334" s="1"/>
      <c r="M1334" s="1"/>
      <c r="N1334" s="1"/>
      <c r="O1334" s="1"/>
    </row>
    <row r="1335" spans="1:15">
      <c r="A1335" s="1"/>
      <c r="B1335" s="1"/>
      <c r="C1335" s="1"/>
      <c r="D1335" s="1"/>
      <c r="E1335" s="1"/>
      <c r="F1335" s="1"/>
      <c r="G1335" s="1"/>
      <c r="H1335" s="1"/>
      <c r="I1335" s="1"/>
      <c r="J1335" s="1"/>
      <c r="K1335" s="1"/>
      <c r="L1335" s="1"/>
      <c r="M1335" s="1"/>
      <c r="N1335" s="1"/>
      <c r="O1335" s="1"/>
    </row>
    <row r="1336" spans="1:15">
      <c r="A1336" s="1"/>
      <c r="B1336" s="1"/>
      <c r="C1336" s="1"/>
      <c r="D1336" s="1"/>
      <c r="E1336" s="1"/>
      <c r="F1336" s="1"/>
      <c r="G1336" s="1"/>
      <c r="H1336" s="1"/>
      <c r="I1336" s="1"/>
      <c r="J1336" s="1"/>
      <c r="K1336" s="1"/>
      <c r="L1336" s="1"/>
      <c r="M1336" s="1"/>
      <c r="N1336" s="1"/>
      <c r="O1336" s="1"/>
    </row>
    <row r="1337" spans="1:15">
      <c r="A1337" s="1"/>
      <c r="B1337" s="1"/>
      <c r="C1337" s="1"/>
      <c r="D1337" s="1"/>
      <c r="E1337" s="1"/>
      <c r="F1337" s="1"/>
      <c r="G1337" s="1"/>
      <c r="H1337" s="1"/>
      <c r="I1337" s="1"/>
      <c r="J1337" s="1"/>
      <c r="K1337" s="1"/>
      <c r="L1337" s="1"/>
      <c r="M1337" s="1"/>
      <c r="N1337" s="1"/>
      <c r="O1337" s="1"/>
    </row>
    <row r="1338" spans="1:15">
      <c r="A1338" s="1"/>
      <c r="B1338" s="1"/>
      <c r="C1338" s="1"/>
      <c r="D1338" s="1"/>
      <c r="E1338" s="1"/>
      <c r="F1338" s="1"/>
      <c r="G1338" s="1"/>
      <c r="H1338" s="1"/>
      <c r="I1338" s="1"/>
      <c r="J1338" s="1"/>
      <c r="K1338" s="1"/>
      <c r="L1338" s="1"/>
      <c r="M1338" s="1"/>
      <c r="N1338" s="1"/>
      <c r="O1338" s="1"/>
    </row>
    <row r="1339" spans="1:15">
      <c r="A1339" s="1"/>
      <c r="B1339" s="1"/>
      <c r="C1339" s="1"/>
      <c r="D1339" s="1"/>
      <c r="E1339" s="1"/>
      <c r="F1339" s="1"/>
      <c r="G1339" s="1"/>
      <c r="H1339" s="1"/>
      <c r="I1339" s="1"/>
      <c r="J1339" s="1"/>
      <c r="K1339" s="1"/>
      <c r="L1339" s="1"/>
      <c r="M1339" s="1"/>
      <c r="N1339" s="1"/>
      <c r="O1339" s="1"/>
    </row>
    <row r="1340" spans="1:15">
      <c r="A1340" s="1"/>
      <c r="B1340" s="1"/>
      <c r="C1340" s="1"/>
      <c r="D1340" s="1"/>
      <c r="E1340" s="1"/>
      <c r="F1340" s="1"/>
      <c r="G1340" s="1"/>
      <c r="H1340" s="1"/>
      <c r="I1340" s="1"/>
      <c r="J1340" s="1"/>
      <c r="K1340" s="1"/>
      <c r="L1340" s="1"/>
      <c r="M1340" s="1"/>
      <c r="N1340" s="1"/>
      <c r="O1340" s="1"/>
    </row>
    <row r="1341" spans="1:15">
      <c r="A1341" s="1"/>
      <c r="B1341" s="1"/>
      <c r="C1341" s="1"/>
      <c r="D1341" s="1"/>
      <c r="E1341" s="1"/>
      <c r="F1341" s="1"/>
      <c r="G1341" s="1"/>
      <c r="H1341" s="1"/>
      <c r="I1341" s="1"/>
      <c r="J1341" s="1"/>
      <c r="K1341" s="1"/>
      <c r="L1341" s="1"/>
      <c r="M1341" s="1"/>
      <c r="N1341" s="1"/>
      <c r="O1341" s="1"/>
    </row>
    <row r="1342" spans="1:15">
      <c r="A1342" s="1"/>
      <c r="B1342" s="1"/>
      <c r="C1342" s="1"/>
      <c r="D1342" s="1"/>
      <c r="E1342" s="1"/>
      <c r="F1342" s="1"/>
      <c r="G1342" s="1"/>
      <c r="H1342" s="1"/>
      <c r="I1342" s="1"/>
      <c r="J1342" s="1"/>
      <c r="K1342" s="1"/>
      <c r="L1342" s="1"/>
      <c r="M1342" s="1"/>
      <c r="N1342" s="1"/>
      <c r="O1342" s="1"/>
    </row>
    <row r="1343" spans="1:15">
      <c r="A1343" s="1"/>
      <c r="B1343" s="1"/>
      <c r="C1343" s="1"/>
      <c r="D1343" s="1"/>
      <c r="E1343" s="1"/>
      <c r="F1343" s="1"/>
      <c r="G1343" s="1"/>
      <c r="H1343" s="1"/>
      <c r="I1343" s="1"/>
      <c r="J1343" s="1"/>
      <c r="K1343" s="1"/>
      <c r="L1343" s="1"/>
      <c r="M1343" s="1"/>
      <c r="N1343" s="1"/>
      <c r="O1343" s="1"/>
    </row>
    <row r="1344" spans="1:15">
      <c r="A1344" s="1"/>
      <c r="B1344" s="1"/>
      <c r="C1344" s="1"/>
      <c r="D1344" s="1"/>
      <c r="E1344" s="1"/>
      <c r="F1344" s="1"/>
      <c r="G1344" s="1"/>
      <c r="H1344" s="1"/>
      <c r="I1344" s="1"/>
      <c r="J1344" s="1"/>
      <c r="K1344" s="1"/>
      <c r="L1344" s="1"/>
      <c r="M1344" s="1"/>
      <c r="N1344" s="1"/>
      <c r="O1344" s="1"/>
    </row>
    <row r="1345" spans="1:15">
      <c r="A1345" s="1"/>
      <c r="B1345" s="1"/>
      <c r="C1345" s="1"/>
      <c r="D1345" s="1"/>
      <c r="E1345" s="1"/>
      <c r="F1345" s="1"/>
      <c r="G1345" s="1"/>
      <c r="H1345" s="1"/>
      <c r="I1345" s="1"/>
      <c r="J1345" s="1"/>
      <c r="K1345" s="1"/>
      <c r="L1345" s="1"/>
      <c r="M1345" s="1"/>
      <c r="N1345" s="1"/>
      <c r="O1345" s="1"/>
    </row>
    <row r="1346" spans="1:15">
      <c r="A1346" s="1"/>
      <c r="B1346" s="1"/>
      <c r="C1346" s="1"/>
      <c r="D1346" s="1"/>
      <c r="E1346" s="1"/>
      <c r="F1346" s="1"/>
      <c r="G1346" s="1"/>
      <c r="H1346" s="1"/>
      <c r="I1346" s="1"/>
      <c r="J1346" s="1"/>
      <c r="K1346" s="1"/>
      <c r="L1346" s="1"/>
      <c r="M1346" s="1"/>
      <c r="N1346" s="1"/>
      <c r="O1346" s="1"/>
    </row>
    <row r="1347" spans="1:15">
      <c r="A1347" s="1"/>
      <c r="B1347" s="1"/>
      <c r="C1347" s="1"/>
      <c r="D1347" s="1"/>
      <c r="E1347" s="1"/>
      <c r="F1347" s="1"/>
      <c r="G1347" s="1"/>
      <c r="H1347" s="1"/>
      <c r="I1347" s="1"/>
      <c r="J1347" s="1"/>
      <c r="K1347" s="1"/>
      <c r="L1347" s="1"/>
      <c r="M1347" s="1"/>
      <c r="N1347" s="1"/>
      <c r="O1347" s="1"/>
    </row>
    <row r="1348" spans="1:15">
      <c r="A1348" s="1"/>
      <c r="B1348" s="1"/>
      <c r="C1348" s="1"/>
      <c r="D1348" s="1"/>
      <c r="E1348" s="1"/>
      <c r="F1348" s="1"/>
      <c r="G1348" s="1"/>
      <c r="H1348" s="1"/>
      <c r="I1348" s="1"/>
      <c r="J1348" s="1"/>
      <c r="K1348" s="1"/>
      <c r="L1348" s="1"/>
      <c r="M1348" s="1"/>
      <c r="N1348" s="1"/>
      <c r="O1348" s="1"/>
    </row>
    <row r="1349" spans="1:15">
      <c r="A1349" s="1"/>
      <c r="B1349" s="1"/>
      <c r="C1349" s="1"/>
      <c r="D1349" s="1"/>
      <c r="E1349" s="1"/>
      <c r="F1349" s="1"/>
      <c r="G1349" s="1"/>
      <c r="H1349" s="1"/>
      <c r="I1349" s="1"/>
      <c r="J1349" s="1"/>
      <c r="K1349" s="1"/>
      <c r="L1349" s="1"/>
      <c r="M1349" s="1"/>
      <c r="N1349" s="1"/>
      <c r="O1349" s="1"/>
    </row>
    <row r="1350" spans="1:15">
      <c r="A1350" s="1"/>
      <c r="B1350" s="1"/>
      <c r="C1350" s="1"/>
      <c r="D1350" s="1"/>
      <c r="E1350" s="1"/>
      <c r="F1350" s="1"/>
      <c r="G1350" s="1"/>
      <c r="H1350" s="1"/>
      <c r="I1350" s="1"/>
      <c r="J1350" s="1"/>
      <c r="K1350" s="1"/>
      <c r="L1350" s="1"/>
      <c r="M1350" s="1"/>
      <c r="N1350" s="1"/>
      <c r="O1350" s="1"/>
    </row>
    <row r="1351" spans="1:15">
      <c r="A1351" s="1"/>
      <c r="B1351" s="1"/>
      <c r="C1351" s="1"/>
      <c r="D1351" s="1"/>
      <c r="E1351" s="1"/>
      <c r="F1351" s="1"/>
      <c r="G1351" s="1"/>
      <c r="H1351" s="1"/>
      <c r="I1351" s="1"/>
      <c r="J1351" s="1"/>
      <c r="K1351" s="1"/>
      <c r="L1351" s="1"/>
      <c r="M1351" s="1"/>
      <c r="N1351" s="1"/>
      <c r="O1351" s="1"/>
    </row>
    <row r="1352" spans="1:15">
      <c r="A1352" s="1"/>
      <c r="B1352" s="1"/>
      <c r="C1352" s="1"/>
      <c r="D1352" s="1"/>
      <c r="E1352" s="1"/>
      <c r="F1352" s="1"/>
      <c r="G1352" s="1"/>
      <c r="H1352" s="1"/>
      <c r="I1352" s="1"/>
      <c r="J1352" s="1"/>
      <c r="K1352" s="1"/>
      <c r="L1352" s="1"/>
      <c r="M1352" s="1"/>
      <c r="N1352" s="1"/>
      <c r="O1352" s="1"/>
    </row>
    <row r="1353" spans="1:15">
      <c r="A1353" s="1"/>
      <c r="B1353" s="1"/>
      <c r="C1353" s="1"/>
      <c r="D1353" s="1"/>
      <c r="E1353" s="1"/>
      <c r="F1353" s="1"/>
      <c r="G1353" s="1"/>
      <c r="H1353" s="1"/>
      <c r="I1353" s="1"/>
      <c r="J1353" s="1"/>
      <c r="K1353" s="1"/>
      <c r="L1353" s="1"/>
      <c r="M1353" s="1"/>
      <c r="N1353" s="1"/>
      <c r="O1353" s="1"/>
    </row>
    <row r="1354" spans="1:15">
      <c r="A1354" s="1"/>
      <c r="B1354" s="1"/>
      <c r="C1354" s="1"/>
      <c r="D1354" s="1"/>
      <c r="E1354" s="1"/>
      <c r="F1354" s="1"/>
      <c r="G1354" s="1"/>
      <c r="H1354" s="1"/>
      <c r="I1354" s="1"/>
      <c r="J1354" s="1"/>
      <c r="K1354" s="1"/>
      <c r="L1354" s="1"/>
      <c r="M1354" s="1"/>
      <c r="N1354" s="1"/>
      <c r="O1354" s="1"/>
    </row>
    <row r="1355" spans="1:15">
      <c r="A1355" s="1"/>
      <c r="B1355" s="1"/>
      <c r="C1355" s="1"/>
      <c r="D1355" s="1"/>
      <c r="E1355" s="1"/>
      <c r="F1355" s="1"/>
      <c r="G1355" s="1"/>
      <c r="H1355" s="1"/>
      <c r="I1355" s="1"/>
      <c r="J1355" s="1"/>
      <c r="K1355" s="1"/>
      <c r="L1355" s="1"/>
      <c r="M1355" s="1"/>
      <c r="N1355" s="1"/>
      <c r="O1355" s="1"/>
    </row>
    <row r="1356" spans="1:15">
      <c r="A1356" s="1"/>
      <c r="B1356" s="1"/>
      <c r="C1356" s="1"/>
      <c r="D1356" s="1"/>
      <c r="E1356" s="1"/>
      <c r="F1356" s="1"/>
      <c r="G1356" s="1"/>
      <c r="H1356" s="1"/>
      <c r="I1356" s="1"/>
      <c r="J1356" s="1"/>
      <c r="K1356" s="1"/>
      <c r="L1356" s="1"/>
      <c r="M1356" s="1"/>
      <c r="N1356" s="1"/>
      <c r="O1356" s="1"/>
    </row>
    <row r="1357" spans="1:15">
      <c r="A1357" s="1"/>
      <c r="B1357" s="1"/>
      <c r="C1357" s="1"/>
      <c r="D1357" s="1"/>
      <c r="E1357" s="1"/>
      <c r="F1357" s="1"/>
      <c r="G1357" s="1"/>
      <c r="H1357" s="1"/>
      <c r="I1357" s="1"/>
      <c r="J1357" s="1"/>
      <c r="K1357" s="1"/>
      <c r="L1357" s="1"/>
      <c r="M1357" s="1"/>
      <c r="N1357" s="1"/>
      <c r="O1357" s="1"/>
    </row>
    <row r="1358" spans="1:15">
      <c r="A1358" s="1"/>
      <c r="B1358" s="1"/>
      <c r="C1358" s="1"/>
      <c r="D1358" s="1"/>
      <c r="E1358" s="1"/>
      <c r="F1358" s="1"/>
      <c r="G1358" s="1"/>
      <c r="H1358" s="1"/>
      <c r="I1358" s="1"/>
      <c r="J1358" s="1"/>
      <c r="K1358" s="1"/>
      <c r="L1358" s="1"/>
      <c r="M1358" s="1"/>
      <c r="N1358" s="1"/>
      <c r="O1358" s="1"/>
    </row>
    <row r="1359" spans="1:15">
      <c r="A1359" s="1"/>
      <c r="B1359" s="1"/>
      <c r="C1359" s="1"/>
      <c r="D1359" s="1"/>
      <c r="E1359" s="1"/>
      <c r="F1359" s="1"/>
      <c r="G1359" s="1"/>
      <c r="H1359" s="1"/>
      <c r="I1359" s="1"/>
      <c r="J1359" s="1"/>
      <c r="K1359" s="1"/>
      <c r="L1359" s="1"/>
      <c r="M1359" s="1"/>
      <c r="N1359" s="1"/>
      <c r="O1359" s="1"/>
    </row>
    <row r="1360" spans="1:15">
      <c r="A1360" s="1"/>
      <c r="B1360" s="1"/>
      <c r="C1360" s="1"/>
      <c r="D1360" s="1"/>
      <c r="E1360" s="1"/>
      <c r="F1360" s="1"/>
      <c r="G1360" s="1"/>
      <c r="H1360" s="1"/>
      <c r="I1360" s="1"/>
      <c r="J1360" s="1"/>
      <c r="K1360" s="1"/>
      <c r="L1360" s="1"/>
      <c r="M1360" s="1"/>
      <c r="N1360" s="1"/>
      <c r="O1360" s="1"/>
    </row>
    <row r="1361" spans="1:15">
      <c r="A1361" s="1"/>
      <c r="B1361" s="1"/>
      <c r="C1361" s="1"/>
      <c r="D1361" s="1"/>
      <c r="E1361" s="1"/>
      <c r="F1361" s="1"/>
      <c r="G1361" s="1"/>
      <c r="H1361" s="1"/>
      <c r="I1361" s="1"/>
      <c r="J1361" s="1"/>
      <c r="K1361" s="1"/>
      <c r="L1361" s="1"/>
      <c r="M1361" s="1"/>
      <c r="N1361" s="1"/>
      <c r="O1361" s="1"/>
    </row>
    <row r="1362" spans="1:15">
      <c r="A1362" s="1"/>
      <c r="B1362" s="1"/>
      <c r="C1362" s="1"/>
      <c r="D1362" s="1"/>
      <c r="E1362" s="1"/>
      <c r="F1362" s="1"/>
      <c r="G1362" s="1"/>
      <c r="H1362" s="1"/>
      <c r="I1362" s="1"/>
      <c r="J1362" s="1"/>
      <c r="K1362" s="1"/>
      <c r="L1362" s="1"/>
      <c r="M1362" s="1"/>
      <c r="N1362" s="1"/>
      <c r="O1362" s="1"/>
    </row>
    <row r="1363" spans="1:15">
      <c r="A1363" s="1"/>
      <c r="B1363" s="1"/>
      <c r="C1363" s="1"/>
      <c r="D1363" s="1"/>
      <c r="E1363" s="1"/>
      <c r="F1363" s="1"/>
      <c r="G1363" s="1"/>
      <c r="H1363" s="1"/>
      <c r="I1363" s="1"/>
      <c r="J1363" s="1"/>
      <c r="K1363" s="1"/>
      <c r="L1363" s="1"/>
      <c r="M1363" s="1"/>
      <c r="N1363" s="1"/>
      <c r="O1363" s="1"/>
    </row>
    <row r="1364" spans="1:15">
      <c r="A1364" s="1"/>
      <c r="B1364" s="1"/>
      <c r="C1364" s="1"/>
      <c r="D1364" s="1"/>
      <c r="E1364" s="1"/>
      <c r="F1364" s="1"/>
      <c r="G1364" s="1"/>
      <c r="H1364" s="1"/>
      <c r="I1364" s="1"/>
      <c r="J1364" s="1"/>
      <c r="K1364" s="1"/>
      <c r="L1364" s="1"/>
      <c r="M1364" s="1"/>
      <c r="N1364" s="1"/>
      <c r="O1364" s="1"/>
    </row>
    <row r="1365" spans="1:15">
      <c r="A1365" s="1"/>
      <c r="B1365" s="1"/>
      <c r="C1365" s="1"/>
      <c r="D1365" s="1"/>
      <c r="E1365" s="1"/>
      <c r="F1365" s="1"/>
      <c r="G1365" s="1"/>
      <c r="H1365" s="1"/>
      <c r="I1365" s="1"/>
      <c r="J1365" s="1"/>
      <c r="K1365" s="1"/>
      <c r="L1365" s="1"/>
      <c r="M1365" s="1"/>
      <c r="N1365" s="1"/>
      <c r="O1365" s="1"/>
    </row>
    <row r="1366" spans="1:15">
      <c r="A1366" s="1"/>
      <c r="B1366" s="1"/>
      <c r="C1366" s="1"/>
      <c r="D1366" s="1"/>
      <c r="E1366" s="1"/>
      <c r="F1366" s="1"/>
      <c r="G1366" s="1"/>
      <c r="H1366" s="1"/>
      <c r="I1366" s="1"/>
      <c r="J1366" s="1"/>
      <c r="K1366" s="1"/>
      <c r="L1366" s="1"/>
      <c r="M1366" s="1"/>
      <c r="N1366" s="1"/>
      <c r="O1366" s="1"/>
    </row>
    <row r="1367" spans="1:15">
      <c r="A1367" s="1"/>
      <c r="B1367" s="1"/>
      <c r="C1367" s="1"/>
      <c r="D1367" s="1"/>
      <c r="E1367" s="1"/>
      <c r="F1367" s="1"/>
      <c r="G1367" s="1"/>
      <c r="H1367" s="1"/>
      <c r="I1367" s="1"/>
      <c r="J1367" s="1"/>
      <c r="K1367" s="1"/>
      <c r="L1367" s="1"/>
      <c r="M1367" s="1"/>
      <c r="N1367" s="1"/>
      <c r="O1367" s="1"/>
    </row>
    <row r="1368" spans="1:15">
      <c r="A1368" s="1"/>
      <c r="B1368" s="1"/>
      <c r="C1368" s="1"/>
      <c r="D1368" s="1"/>
      <c r="E1368" s="1"/>
      <c r="F1368" s="1"/>
      <c r="G1368" s="1"/>
      <c r="H1368" s="1"/>
      <c r="I1368" s="1"/>
      <c r="J1368" s="1"/>
      <c r="K1368" s="1"/>
      <c r="L1368" s="1"/>
      <c r="M1368" s="1"/>
      <c r="N1368" s="1"/>
      <c r="O1368" s="1"/>
    </row>
    <row r="1369" spans="1:15">
      <c r="A1369" s="1"/>
      <c r="B1369" s="1"/>
      <c r="C1369" s="1"/>
      <c r="D1369" s="1"/>
      <c r="E1369" s="1"/>
      <c r="F1369" s="1"/>
      <c r="G1369" s="1"/>
      <c r="H1369" s="1"/>
      <c r="I1369" s="1"/>
      <c r="J1369" s="1"/>
      <c r="K1369" s="1"/>
      <c r="L1369" s="1"/>
      <c r="M1369" s="1"/>
      <c r="N1369" s="1"/>
      <c r="O1369" s="1"/>
    </row>
    <row r="1370" spans="1:15">
      <c r="A1370" s="1"/>
      <c r="B1370" s="1"/>
      <c r="C1370" s="1"/>
      <c r="D1370" s="1"/>
      <c r="E1370" s="1"/>
      <c r="F1370" s="1"/>
      <c r="G1370" s="1"/>
      <c r="H1370" s="1"/>
      <c r="I1370" s="1"/>
      <c r="J1370" s="1"/>
      <c r="K1370" s="1"/>
      <c r="L1370" s="1"/>
      <c r="M1370" s="1"/>
      <c r="N1370" s="1"/>
      <c r="O1370" s="1"/>
    </row>
    <row r="1371" spans="1:15">
      <c r="A1371" s="1"/>
      <c r="B1371" s="1"/>
      <c r="C1371" s="1"/>
      <c r="D1371" s="1"/>
      <c r="E1371" s="1"/>
      <c r="F1371" s="1"/>
      <c r="G1371" s="1"/>
      <c r="H1371" s="1"/>
      <c r="I1371" s="1"/>
      <c r="J1371" s="1"/>
      <c r="K1371" s="1"/>
      <c r="L1371" s="1"/>
      <c r="M1371" s="1"/>
      <c r="N1371" s="1"/>
      <c r="O1371" s="1"/>
    </row>
    <row r="1372" spans="1:15">
      <c r="A1372" s="1"/>
      <c r="B1372" s="1"/>
      <c r="C1372" s="1"/>
      <c r="D1372" s="1"/>
      <c r="E1372" s="1"/>
      <c r="F1372" s="1"/>
      <c r="G1372" s="1"/>
      <c r="H1372" s="1"/>
      <c r="I1372" s="1"/>
      <c r="J1372" s="1"/>
      <c r="K1372" s="1"/>
      <c r="L1372" s="1"/>
      <c r="M1372" s="1"/>
      <c r="N1372" s="1"/>
      <c r="O1372" s="1"/>
    </row>
    <row r="1373" spans="1:15">
      <c r="A1373" s="1"/>
      <c r="B1373" s="1"/>
      <c r="C1373" s="1"/>
      <c r="D1373" s="1"/>
      <c r="E1373" s="1"/>
      <c r="F1373" s="1"/>
      <c r="G1373" s="1"/>
      <c r="H1373" s="1"/>
      <c r="I1373" s="1"/>
      <c r="J1373" s="1"/>
      <c r="K1373" s="1"/>
      <c r="L1373" s="1"/>
      <c r="M1373" s="1"/>
      <c r="N1373" s="1"/>
      <c r="O1373" s="1"/>
    </row>
    <row r="1374" spans="1:15">
      <c r="A1374" s="1"/>
      <c r="B1374" s="1"/>
      <c r="C1374" s="1"/>
      <c r="D1374" s="1"/>
      <c r="E1374" s="1"/>
      <c r="F1374" s="1"/>
      <c r="G1374" s="1"/>
      <c r="H1374" s="1"/>
      <c r="I1374" s="1"/>
      <c r="J1374" s="1"/>
      <c r="K1374" s="1"/>
      <c r="L1374" s="1"/>
      <c r="M1374" s="1"/>
      <c r="N1374" s="1"/>
      <c r="O1374" s="1"/>
    </row>
    <row r="1375" spans="1:15">
      <c r="A1375" s="1"/>
      <c r="B1375" s="1"/>
      <c r="C1375" s="1"/>
      <c r="D1375" s="1"/>
      <c r="E1375" s="1"/>
      <c r="F1375" s="1"/>
      <c r="G1375" s="1"/>
      <c r="H1375" s="1"/>
      <c r="I1375" s="1"/>
      <c r="J1375" s="1"/>
      <c r="K1375" s="1"/>
      <c r="L1375" s="1"/>
      <c r="M1375" s="1"/>
      <c r="N1375" s="1"/>
      <c r="O1375" s="1"/>
    </row>
    <row r="1376" spans="1:15">
      <c r="A1376" s="1"/>
      <c r="B1376" s="1"/>
      <c r="C1376" s="1"/>
      <c r="D1376" s="1"/>
      <c r="E1376" s="1"/>
      <c r="F1376" s="1"/>
      <c r="G1376" s="1"/>
      <c r="H1376" s="1"/>
      <c r="I1376" s="1"/>
      <c r="J1376" s="1"/>
      <c r="K1376" s="1"/>
      <c r="L1376" s="1"/>
      <c r="M1376" s="1"/>
      <c r="N1376" s="1"/>
      <c r="O1376" s="1"/>
    </row>
    <row r="1377" spans="1:15">
      <c r="A1377" s="1"/>
      <c r="B1377" s="1"/>
      <c r="C1377" s="1"/>
      <c r="D1377" s="1"/>
      <c r="E1377" s="1"/>
      <c r="F1377" s="1"/>
      <c r="G1377" s="1"/>
      <c r="H1377" s="1"/>
      <c r="I1377" s="1"/>
      <c r="J1377" s="1"/>
      <c r="K1377" s="1"/>
      <c r="L1377" s="1"/>
      <c r="M1377" s="1"/>
      <c r="N1377" s="1"/>
      <c r="O1377" s="1"/>
    </row>
    <row r="1378" spans="1:15">
      <c r="A1378" s="1"/>
      <c r="B1378" s="1"/>
      <c r="C1378" s="1"/>
      <c r="D1378" s="1"/>
      <c r="E1378" s="1"/>
      <c r="F1378" s="1"/>
      <c r="G1378" s="1"/>
      <c r="H1378" s="1"/>
      <c r="I1378" s="1"/>
      <c r="J1378" s="1"/>
      <c r="K1378" s="1"/>
      <c r="L1378" s="1"/>
      <c r="M1378" s="1"/>
      <c r="N1378" s="1"/>
      <c r="O1378" s="1"/>
    </row>
    <row r="1379" spans="1:15">
      <c r="A1379" s="1"/>
      <c r="B1379" s="1"/>
      <c r="C1379" s="1"/>
      <c r="D1379" s="1"/>
      <c r="E1379" s="1"/>
      <c r="F1379" s="1"/>
      <c r="G1379" s="1"/>
      <c r="H1379" s="1"/>
      <c r="I1379" s="1"/>
      <c r="J1379" s="1"/>
      <c r="K1379" s="1"/>
      <c r="L1379" s="1"/>
      <c r="M1379" s="1"/>
      <c r="N1379" s="1"/>
      <c r="O1379" s="1"/>
    </row>
    <row r="1380" spans="1:15">
      <c r="A1380" s="1"/>
      <c r="B1380" s="1"/>
      <c r="C1380" s="1"/>
      <c r="D1380" s="1"/>
      <c r="E1380" s="1"/>
      <c r="F1380" s="1"/>
      <c r="G1380" s="1"/>
      <c r="H1380" s="1"/>
      <c r="I1380" s="1"/>
      <c r="J1380" s="1"/>
      <c r="K1380" s="1"/>
      <c r="L1380" s="1"/>
      <c r="M1380" s="1"/>
      <c r="N1380" s="1"/>
      <c r="O1380" s="1"/>
    </row>
    <row r="1381" spans="1:15">
      <c r="A1381" s="1"/>
      <c r="B1381" s="1"/>
      <c r="C1381" s="1"/>
      <c r="D1381" s="1"/>
      <c r="E1381" s="1"/>
      <c r="F1381" s="1"/>
      <c r="G1381" s="1"/>
      <c r="H1381" s="1"/>
      <c r="I1381" s="1"/>
      <c r="J1381" s="1"/>
      <c r="K1381" s="1"/>
      <c r="L1381" s="1"/>
      <c r="M1381" s="1"/>
      <c r="N1381" s="1"/>
      <c r="O1381" s="1"/>
    </row>
    <row r="1382" spans="1:15">
      <c r="A1382" s="1"/>
      <c r="B1382" s="1"/>
      <c r="C1382" s="1"/>
      <c r="D1382" s="1"/>
      <c r="E1382" s="1"/>
      <c r="F1382" s="1"/>
      <c r="G1382" s="1"/>
      <c r="H1382" s="1"/>
      <c r="I1382" s="1"/>
      <c r="J1382" s="1"/>
      <c r="K1382" s="1"/>
      <c r="L1382" s="1"/>
      <c r="M1382" s="1"/>
      <c r="N1382" s="1"/>
      <c r="O1382" s="1"/>
    </row>
    <row r="1383" spans="1:15">
      <c r="A1383" s="1"/>
      <c r="B1383" s="1"/>
      <c r="C1383" s="1"/>
      <c r="D1383" s="1"/>
      <c r="E1383" s="1"/>
      <c r="F1383" s="1"/>
      <c r="G1383" s="1"/>
      <c r="H1383" s="1"/>
      <c r="I1383" s="1"/>
      <c r="J1383" s="1"/>
      <c r="K1383" s="1"/>
      <c r="L1383" s="1"/>
      <c r="M1383" s="1"/>
      <c r="N1383" s="1"/>
      <c r="O1383" s="1"/>
    </row>
    <row r="1384" spans="1:15">
      <c r="A1384" s="1"/>
      <c r="B1384" s="1"/>
      <c r="C1384" s="1"/>
      <c r="D1384" s="1"/>
      <c r="E1384" s="1"/>
      <c r="F1384" s="1"/>
      <c r="G1384" s="1"/>
      <c r="H1384" s="1"/>
      <c r="I1384" s="1"/>
      <c r="J1384" s="1"/>
      <c r="K1384" s="1"/>
      <c r="L1384" s="1"/>
      <c r="M1384" s="1"/>
      <c r="N1384" s="1"/>
      <c r="O1384" s="1"/>
    </row>
    <row r="1385" spans="1:15">
      <c r="A1385" s="1"/>
      <c r="B1385" s="1"/>
      <c r="C1385" s="1"/>
      <c r="D1385" s="1"/>
      <c r="E1385" s="1"/>
      <c r="F1385" s="1"/>
      <c r="G1385" s="1"/>
      <c r="H1385" s="1"/>
      <c r="I1385" s="1"/>
      <c r="J1385" s="1"/>
      <c r="K1385" s="1"/>
      <c r="L1385" s="1"/>
      <c r="M1385" s="1"/>
      <c r="N1385" s="1"/>
      <c r="O1385" s="1"/>
    </row>
    <row r="1386" spans="1:15">
      <c r="A1386" s="1"/>
      <c r="B1386" s="1"/>
      <c r="C1386" s="1"/>
      <c r="D1386" s="1"/>
      <c r="E1386" s="1"/>
      <c r="F1386" s="1"/>
      <c r="G1386" s="1"/>
      <c r="H1386" s="1"/>
      <c r="I1386" s="1"/>
      <c r="J1386" s="1"/>
      <c r="K1386" s="1"/>
      <c r="L1386" s="1"/>
      <c r="M1386" s="1"/>
      <c r="N1386" s="1"/>
      <c r="O1386" s="1"/>
    </row>
    <row r="1387" spans="1:15">
      <c r="A1387" s="1"/>
      <c r="B1387" s="1"/>
      <c r="C1387" s="1"/>
      <c r="D1387" s="1"/>
      <c r="E1387" s="1"/>
      <c r="F1387" s="1"/>
      <c r="G1387" s="1"/>
      <c r="H1387" s="1"/>
      <c r="I1387" s="1"/>
      <c r="J1387" s="1"/>
      <c r="K1387" s="1"/>
      <c r="L1387" s="1"/>
      <c r="M1387" s="1"/>
      <c r="N1387" s="1"/>
      <c r="O1387" s="1"/>
    </row>
    <row r="1388" spans="1:15">
      <c r="A1388" s="1"/>
      <c r="B1388" s="1"/>
      <c r="C1388" s="1"/>
      <c r="D1388" s="1"/>
      <c r="E1388" s="1"/>
      <c r="F1388" s="1"/>
      <c r="G1388" s="1"/>
      <c r="H1388" s="1"/>
      <c r="I1388" s="1"/>
      <c r="J1388" s="1"/>
      <c r="K1388" s="1"/>
      <c r="L1388" s="1"/>
      <c r="M1388" s="1"/>
      <c r="N1388" s="1"/>
      <c r="O1388" s="1"/>
    </row>
    <row r="1389" spans="1:15">
      <c r="A1389" s="1"/>
      <c r="B1389" s="1"/>
      <c r="C1389" s="1"/>
      <c r="D1389" s="1"/>
      <c r="E1389" s="1"/>
      <c r="F1389" s="1"/>
      <c r="G1389" s="1"/>
      <c r="H1389" s="1"/>
      <c r="I1389" s="1"/>
      <c r="J1389" s="1"/>
      <c r="K1389" s="1"/>
      <c r="L1389" s="1"/>
      <c r="M1389" s="1"/>
      <c r="N1389" s="1"/>
      <c r="O1389" s="1"/>
    </row>
    <row r="1390" spans="1:15">
      <c r="A1390" s="1"/>
      <c r="B1390" s="1"/>
      <c r="C1390" s="1"/>
      <c r="D1390" s="1"/>
      <c r="E1390" s="1"/>
      <c r="F1390" s="1"/>
      <c r="G1390" s="1"/>
      <c r="H1390" s="1"/>
      <c r="I1390" s="1"/>
      <c r="J1390" s="1"/>
      <c r="K1390" s="1"/>
      <c r="L1390" s="1"/>
      <c r="M1390" s="1"/>
      <c r="N1390" s="1"/>
      <c r="O1390" s="1"/>
    </row>
    <row r="1391" spans="1:15">
      <c r="A1391" s="1"/>
      <c r="B1391" s="1"/>
      <c r="C1391" s="1"/>
      <c r="D1391" s="1"/>
      <c r="E1391" s="1"/>
      <c r="F1391" s="1"/>
      <c r="G1391" s="1"/>
      <c r="H1391" s="1"/>
      <c r="I1391" s="1"/>
      <c r="J1391" s="1"/>
      <c r="K1391" s="1"/>
      <c r="L1391" s="1"/>
      <c r="M1391" s="1"/>
      <c r="N1391" s="1"/>
      <c r="O1391" s="1"/>
    </row>
    <row r="1392" spans="1:15">
      <c r="A1392" s="1"/>
      <c r="B1392" s="1"/>
      <c r="C1392" s="1"/>
      <c r="D1392" s="1"/>
      <c r="E1392" s="1"/>
      <c r="F1392" s="1"/>
      <c r="G1392" s="1"/>
      <c r="H1392" s="1"/>
      <c r="I1392" s="1"/>
      <c r="J1392" s="1"/>
      <c r="K1392" s="1"/>
      <c r="L1392" s="1"/>
      <c r="M1392" s="1"/>
      <c r="N1392" s="1"/>
      <c r="O1392" s="1"/>
    </row>
    <row r="1393" spans="1:15">
      <c r="A1393" s="1"/>
      <c r="B1393" s="1"/>
      <c r="C1393" s="1"/>
      <c r="D1393" s="1"/>
      <c r="E1393" s="1"/>
      <c r="F1393" s="1"/>
      <c r="G1393" s="1"/>
      <c r="H1393" s="1"/>
      <c r="I1393" s="1"/>
      <c r="J1393" s="1"/>
      <c r="K1393" s="1"/>
      <c r="L1393" s="1"/>
      <c r="M1393" s="1"/>
      <c r="N1393" s="1"/>
      <c r="O1393" s="1"/>
    </row>
    <row r="1394" spans="1:15">
      <c r="A1394" s="1"/>
      <c r="B1394" s="1"/>
      <c r="C1394" s="1"/>
      <c r="D1394" s="1"/>
      <c r="E1394" s="1"/>
      <c r="F1394" s="1"/>
      <c r="G1394" s="1"/>
      <c r="H1394" s="1"/>
      <c r="I1394" s="1"/>
      <c r="J1394" s="1"/>
      <c r="K1394" s="1"/>
      <c r="L1394" s="1"/>
      <c r="M1394" s="1"/>
      <c r="N1394" s="1"/>
      <c r="O1394" s="1"/>
    </row>
    <row r="1395" spans="1:15">
      <c r="A1395" s="1"/>
      <c r="B1395" s="1"/>
      <c r="C1395" s="1"/>
      <c r="D1395" s="1"/>
      <c r="E1395" s="1"/>
      <c r="F1395" s="1"/>
      <c r="G1395" s="1"/>
      <c r="H1395" s="1"/>
      <c r="I1395" s="1"/>
      <c r="J1395" s="1"/>
      <c r="K1395" s="1"/>
      <c r="L1395" s="1"/>
      <c r="M1395" s="1"/>
      <c r="N1395" s="1"/>
      <c r="O1395" s="1"/>
    </row>
    <row r="1396" spans="1:15">
      <c r="A1396" s="1"/>
      <c r="B1396" s="1"/>
      <c r="C1396" s="1"/>
      <c r="D1396" s="1"/>
      <c r="E1396" s="1"/>
      <c r="F1396" s="1"/>
      <c r="G1396" s="1"/>
      <c r="H1396" s="1"/>
      <c r="I1396" s="1"/>
      <c r="J1396" s="1"/>
      <c r="K1396" s="1"/>
      <c r="L1396" s="1"/>
      <c r="M1396" s="1"/>
      <c r="N1396" s="1"/>
      <c r="O1396" s="1"/>
    </row>
    <row r="1397" spans="1:15">
      <c r="A1397" s="1"/>
      <c r="B1397" s="1"/>
      <c r="C1397" s="1"/>
      <c r="D1397" s="1"/>
      <c r="E1397" s="1"/>
      <c r="F1397" s="1"/>
      <c r="G1397" s="1"/>
      <c r="H1397" s="1"/>
      <c r="I1397" s="1"/>
      <c r="J1397" s="1"/>
      <c r="K1397" s="1"/>
      <c r="L1397" s="1"/>
      <c r="M1397" s="1"/>
      <c r="N1397" s="1"/>
      <c r="O1397" s="1"/>
    </row>
    <row r="1398" spans="1:15">
      <c r="A1398" s="1"/>
      <c r="B1398" s="1"/>
      <c r="C1398" s="1"/>
      <c r="D1398" s="1"/>
      <c r="E1398" s="1"/>
      <c r="F1398" s="1"/>
      <c r="G1398" s="1"/>
      <c r="H1398" s="1"/>
      <c r="I1398" s="1"/>
      <c r="J1398" s="1"/>
      <c r="K1398" s="1"/>
      <c r="L1398" s="1"/>
      <c r="M1398" s="1"/>
      <c r="N1398" s="1"/>
      <c r="O1398" s="1"/>
    </row>
    <row r="1399" spans="1:15">
      <c r="A1399" s="1"/>
      <c r="B1399" s="1"/>
      <c r="C1399" s="1"/>
      <c r="D1399" s="1"/>
      <c r="E1399" s="1"/>
      <c r="F1399" s="1"/>
      <c r="G1399" s="1"/>
      <c r="H1399" s="1"/>
      <c r="I1399" s="1"/>
      <c r="J1399" s="1"/>
      <c r="K1399" s="1"/>
      <c r="L1399" s="1"/>
      <c r="M1399" s="1"/>
      <c r="N1399" s="1"/>
      <c r="O1399" s="1"/>
    </row>
    <row r="1400" spans="1:15">
      <c r="A1400" s="1"/>
      <c r="B1400" s="1"/>
      <c r="C1400" s="1"/>
      <c r="D1400" s="1"/>
      <c r="E1400" s="1"/>
      <c r="F1400" s="1"/>
      <c r="G1400" s="1"/>
      <c r="H1400" s="1"/>
      <c r="I1400" s="1"/>
      <c r="J1400" s="1"/>
      <c r="K1400" s="1"/>
      <c r="L1400" s="1"/>
      <c r="M1400" s="1"/>
      <c r="N1400" s="1"/>
      <c r="O1400" s="1"/>
    </row>
    <row r="1401" spans="1:15">
      <c r="A1401" s="1"/>
      <c r="B1401" s="1"/>
      <c r="C1401" s="1"/>
      <c r="D1401" s="1"/>
      <c r="E1401" s="1"/>
      <c r="F1401" s="1"/>
      <c r="G1401" s="1"/>
      <c r="H1401" s="1"/>
      <c r="I1401" s="1"/>
      <c r="J1401" s="1"/>
      <c r="K1401" s="1"/>
      <c r="L1401" s="1"/>
      <c r="M1401" s="1"/>
      <c r="N1401" s="1"/>
      <c r="O1401" s="1"/>
    </row>
    <row r="1402" spans="1:15">
      <c r="A1402" s="1"/>
      <c r="B1402" s="1"/>
      <c r="C1402" s="1"/>
      <c r="D1402" s="1"/>
      <c r="E1402" s="1"/>
      <c r="F1402" s="1"/>
      <c r="G1402" s="1"/>
      <c r="H1402" s="1"/>
      <c r="I1402" s="1"/>
      <c r="J1402" s="1"/>
      <c r="K1402" s="1"/>
      <c r="L1402" s="1"/>
      <c r="M1402" s="1"/>
      <c r="N1402" s="1"/>
      <c r="O1402" s="1"/>
    </row>
    <row r="1403" spans="1:15">
      <c r="A1403" s="1"/>
      <c r="B1403" s="1"/>
      <c r="C1403" s="1"/>
      <c r="D1403" s="1"/>
      <c r="E1403" s="1"/>
      <c r="F1403" s="1"/>
      <c r="G1403" s="1"/>
      <c r="H1403" s="1"/>
      <c r="I1403" s="1"/>
      <c r="J1403" s="1"/>
      <c r="K1403" s="1"/>
      <c r="L1403" s="1"/>
      <c r="M1403" s="1"/>
      <c r="N1403" s="1"/>
      <c r="O1403" s="1"/>
    </row>
    <row r="1404" spans="1:15">
      <c r="A1404" s="1"/>
      <c r="B1404" s="1"/>
      <c r="C1404" s="1"/>
      <c r="D1404" s="1"/>
      <c r="E1404" s="1"/>
      <c r="F1404" s="1"/>
      <c r="G1404" s="1"/>
      <c r="H1404" s="1"/>
      <c r="I1404" s="1"/>
      <c r="J1404" s="1"/>
      <c r="K1404" s="1"/>
      <c r="L1404" s="1"/>
      <c r="M1404" s="1"/>
      <c r="N1404" s="1"/>
      <c r="O1404" s="1"/>
    </row>
    <row r="1405" spans="1:15">
      <c r="A1405" s="1"/>
      <c r="B1405" s="1"/>
      <c r="C1405" s="1"/>
      <c r="D1405" s="1"/>
      <c r="E1405" s="1"/>
      <c r="F1405" s="1"/>
      <c r="G1405" s="1"/>
      <c r="H1405" s="1"/>
      <c r="I1405" s="1"/>
      <c r="J1405" s="1"/>
      <c r="K1405" s="1"/>
      <c r="L1405" s="1"/>
      <c r="M1405" s="1"/>
      <c r="N1405" s="1"/>
      <c r="O1405" s="1"/>
    </row>
    <row r="1406" spans="1:15">
      <c r="A1406" s="1"/>
      <c r="B1406" s="1"/>
      <c r="C1406" s="1"/>
      <c r="D1406" s="1"/>
      <c r="E1406" s="1"/>
      <c r="F1406" s="1"/>
      <c r="G1406" s="1"/>
      <c r="H1406" s="1"/>
      <c r="I1406" s="1"/>
      <c r="J1406" s="1"/>
      <c r="K1406" s="1"/>
      <c r="L1406" s="1"/>
      <c r="M1406" s="1"/>
      <c r="N1406" s="1"/>
      <c r="O1406" s="1"/>
    </row>
    <row r="1407" spans="1:15">
      <c r="A1407" s="1"/>
      <c r="B1407" s="1"/>
      <c r="C1407" s="1"/>
      <c r="D1407" s="1"/>
      <c r="E1407" s="1"/>
      <c r="F1407" s="1"/>
      <c r="G1407" s="1"/>
      <c r="H1407" s="1"/>
      <c r="I1407" s="1"/>
      <c r="J1407" s="1"/>
      <c r="K1407" s="1"/>
      <c r="L1407" s="1"/>
      <c r="M1407" s="1"/>
      <c r="N1407" s="1"/>
      <c r="O1407" s="1"/>
    </row>
    <row r="1408" spans="1:15">
      <c r="A1408" s="1"/>
      <c r="B1408" s="1"/>
      <c r="C1408" s="1"/>
      <c r="D1408" s="1"/>
      <c r="E1408" s="1"/>
      <c r="F1408" s="1"/>
      <c r="G1408" s="1"/>
      <c r="H1408" s="1"/>
      <c r="I1408" s="1"/>
      <c r="J1408" s="1"/>
      <c r="K1408" s="1"/>
      <c r="L1408" s="1"/>
      <c r="M1408" s="1"/>
      <c r="N1408" s="1"/>
      <c r="O1408" s="1"/>
    </row>
    <row r="1409" spans="1:15">
      <c r="A1409" s="1"/>
      <c r="B1409" s="1"/>
      <c r="C1409" s="1"/>
      <c r="D1409" s="1"/>
      <c r="E1409" s="1"/>
      <c r="F1409" s="1"/>
      <c r="G1409" s="1"/>
      <c r="H1409" s="1"/>
      <c r="I1409" s="1"/>
      <c r="J1409" s="1"/>
      <c r="K1409" s="1"/>
      <c r="L1409" s="1"/>
      <c r="M1409" s="1"/>
      <c r="N1409" s="1"/>
      <c r="O1409" s="1"/>
    </row>
    <row r="1410" spans="1:15">
      <c r="A1410" s="1"/>
      <c r="B1410" s="1"/>
      <c r="C1410" s="1"/>
      <c r="D1410" s="1"/>
      <c r="E1410" s="1"/>
      <c r="F1410" s="1"/>
      <c r="G1410" s="1"/>
      <c r="H1410" s="1"/>
      <c r="I1410" s="1"/>
      <c r="J1410" s="1"/>
      <c r="K1410" s="1"/>
      <c r="L1410" s="1"/>
      <c r="M1410" s="1"/>
      <c r="N1410" s="1"/>
      <c r="O1410" s="1"/>
    </row>
    <row r="1411" spans="1:15">
      <c r="A1411" s="1"/>
      <c r="B1411" s="1"/>
      <c r="C1411" s="1"/>
      <c r="D1411" s="1"/>
      <c r="E1411" s="1"/>
      <c r="F1411" s="1"/>
      <c r="G1411" s="1"/>
      <c r="H1411" s="1"/>
      <c r="I1411" s="1"/>
      <c r="J1411" s="1"/>
      <c r="K1411" s="1"/>
      <c r="L1411" s="1"/>
      <c r="M1411" s="1"/>
      <c r="N1411" s="1"/>
      <c r="O1411" s="1"/>
    </row>
    <row r="1412" spans="1:15">
      <c r="A1412" s="1"/>
      <c r="B1412" s="1"/>
      <c r="C1412" s="1"/>
      <c r="D1412" s="1"/>
      <c r="E1412" s="1"/>
      <c r="F1412" s="1"/>
      <c r="G1412" s="1"/>
      <c r="H1412" s="1"/>
      <c r="I1412" s="1"/>
      <c r="J1412" s="1"/>
      <c r="K1412" s="1"/>
      <c r="L1412" s="1"/>
      <c r="M1412" s="1"/>
      <c r="N1412" s="1"/>
      <c r="O1412" s="1"/>
    </row>
    <row r="1413" spans="1:15">
      <c r="A1413" s="1"/>
      <c r="B1413" s="1"/>
      <c r="C1413" s="1"/>
      <c r="D1413" s="1"/>
      <c r="E1413" s="1"/>
      <c r="F1413" s="1"/>
      <c r="G1413" s="1"/>
      <c r="H1413" s="1"/>
      <c r="I1413" s="1"/>
      <c r="J1413" s="1"/>
      <c r="K1413" s="1"/>
      <c r="L1413" s="1"/>
      <c r="M1413" s="1"/>
      <c r="N1413" s="1"/>
      <c r="O1413" s="1"/>
    </row>
    <row r="1414" spans="1:15">
      <c r="A1414" s="1"/>
      <c r="B1414" s="1"/>
      <c r="C1414" s="1"/>
      <c r="D1414" s="1"/>
      <c r="E1414" s="1"/>
      <c r="F1414" s="1"/>
      <c r="G1414" s="1"/>
      <c r="H1414" s="1"/>
      <c r="I1414" s="1"/>
      <c r="J1414" s="1"/>
      <c r="K1414" s="1"/>
      <c r="L1414" s="1"/>
      <c r="M1414" s="1"/>
      <c r="N1414" s="1"/>
      <c r="O1414" s="1"/>
    </row>
    <row r="1415" spans="1:15">
      <c r="A1415" s="1"/>
      <c r="B1415" s="1"/>
      <c r="C1415" s="1"/>
      <c r="D1415" s="1"/>
      <c r="E1415" s="1"/>
      <c r="F1415" s="1"/>
      <c r="G1415" s="1"/>
      <c r="H1415" s="1"/>
      <c r="I1415" s="1"/>
      <c r="J1415" s="1"/>
      <c r="K1415" s="1"/>
      <c r="L1415" s="1"/>
      <c r="M1415" s="1"/>
      <c r="N1415" s="1"/>
      <c r="O1415" s="1"/>
    </row>
    <row r="1416" spans="1:15">
      <c r="A1416" s="1"/>
      <c r="B1416" s="1"/>
      <c r="C1416" s="1"/>
      <c r="D1416" s="1"/>
      <c r="E1416" s="1"/>
      <c r="F1416" s="1"/>
      <c r="G1416" s="1"/>
      <c r="H1416" s="1"/>
      <c r="I1416" s="1"/>
      <c r="J1416" s="1"/>
      <c r="K1416" s="1"/>
      <c r="L1416" s="1"/>
      <c r="M1416" s="1"/>
      <c r="N1416" s="1"/>
      <c r="O1416" s="1"/>
    </row>
    <row r="1417" spans="1:15">
      <c r="A1417" s="1"/>
      <c r="B1417" s="1"/>
      <c r="C1417" s="1"/>
      <c r="D1417" s="1"/>
      <c r="E1417" s="1"/>
      <c r="F1417" s="1"/>
      <c r="G1417" s="1"/>
      <c r="H1417" s="1"/>
      <c r="I1417" s="1"/>
      <c r="J1417" s="1"/>
      <c r="K1417" s="1"/>
      <c r="L1417" s="1"/>
      <c r="M1417" s="1"/>
      <c r="N1417" s="1"/>
      <c r="O1417" s="1"/>
    </row>
    <row r="1418" spans="1:15">
      <c r="A1418" s="1"/>
      <c r="B1418" s="1"/>
      <c r="C1418" s="1"/>
      <c r="D1418" s="1"/>
      <c r="E1418" s="1"/>
      <c r="F1418" s="1"/>
      <c r="G1418" s="1"/>
      <c r="H1418" s="1"/>
      <c r="I1418" s="1"/>
      <c r="J1418" s="1"/>
      <c r="K1418" s="1"/>
      <c r="L1418" s="1"/>
      <c r="M1418" s="1"/>
      <c r="N1418" s="1"/>
      <c r="O1418" s="1"/>
    </row>
    <row r="1419" spans="1:15">
      <c r="A1419" s="1"/>
      <c r="B1419" s="1"/>
      <c r="C1419" s="1"/>
      <c r="D1419" s="1"/>
      <c r="E1419" s="1"/>
      <c r="F1419" s="1"/>
      <c r="G1419" s="1"/>
      <c r="H1419" s="1"/>
      <c r="I1419" s="1"/>
      <c r="J1419" s="1"/>
      <c r="K1419" s="1"/>
      <c r="L1419" s="1"/>
      <c r="M1419" s="1"/>
      <c r="N1419" s="1"/>
      <c r="O1419" s="1"/>
    </row>
    <row r="1420" spans="1:15">
      <c r="A1420" s="1"/>
      <c r="B1420" s="1"/>
      <c r="C1420" s="1"/>
      <c r="D1420" s="1"/>
      <c r="E1420" s="1"/>
      <c r="F1420" s="1"/>
      <c r="G1420" s="1"/>
      <c r="H1420" s="1"/>
      <c r="I1420" s="1"/>
      <c r="J1420" s="1"/>
      <c r="K1420" s="1"/>
      <c r="L1420" s="1"/>
      <c r="M1420" s="1"/>
      <c r="N1420" s="1"/>
      <c r="O1420" s="1"/>
    </row>
    <row r="1421" spans="1:15">
      <c r="A1421" s="1"/>
      <c r="B1421" s="1"/>
      <c r="C1421" s="1"/>
      <c r="D1421" s="1"/>
      <c r="E1421" s="1"/>
      <c r="F1421" s="1"/>
      <c r="G1421" s="1"/>
      <c r="H1421" s="1"/>
      <c r="I1421" s="1"/>
      <c r="J1421" s="1"/>
      <c r="K1421" s="1"/>
      <c r="L1421" s="1"/>
      <c r="M1421" s="1"/>
      <c r="N1421" s="1"/>
      <c r="O1421" s="1"/>
    </row>
    <row r="1422" spans="1:15">
      <c r="A1422" s="1"/>
      <c r="B1422" s="1"/>
      <c r="C1422" s="1"/>
      <c r="D1422" s="1"/>
      <c r="E1422" s="1"/>
      <c r="F1422" s="1"/>
      <c r="G1422" s="1"/>
      <c r="H1422" s="1"/>
      <c r="I1422" s="1"/>
      <c r="J1422" s="1"/>
      <c r="K1422" s="1"/>
      <c r="L1422" s="1"/>
      <c r="M1422" s="1"/>
      <c r="N1422" s="1"/>
      <c r="O1422" s="1"/>
    </row>
    <row r="1423" spans="1:15">
      <c r="A1423" s="1"/>
      <c r="B1423" s="1"/>
      <c r="C1423" s="1"/>
      <c r="D1423" s="1"/>
      <c r="E1423" s="1"/>
      <c r="F1423" s="1"/>
      <c r="G1423" s="1"/>
      <c r="H1423" s="1"/>
      <c r="I1423" s="1"/>
      <c r="J1423" s="1"/>
      <c r="K1423" s="1"/>
      <c r="L1423" s="1"/>
      <c r="M1423" s="1"/>
      <c r="N1423" s="1"/>
      <c r="O1423" s="1"/>
    </row>
    <row r="1424" spans="1:15">
      <c r="A1424" s="1"/>
      <c r="B1424" s="1"/>
      <c r="C1424" s="1"/>
      <c r="D1424" s="1"/>
      <c r="E1424" s="1"/>
      <c r="F1424" s="1"/>
      <c r="G1424" s="1"/>
      <c r="H1424" s="1"/>
      <c r="I1424" s="1"/>
      <c r="J1424" s="1"/>
      <c r="K1424" s="1"/>
      <c r="L1424" s="1"/>
      <c r="M1424" s="1"/>
      <c r="N1424" s="1"/>
      <c r="O1424" s="1"/>
    </row>
    <row r="1425" spans="1:15">
      <c r="A1425" s="1"/>
      <c r="B1425" s="1"/>
      <c r="C1425" s="1"/>
      <c r="D1425" s="1"/>
      <c r="E1425" s="1"/>
      <c r="F1425" s="1"/>
      <c r="G1425" s="1"/>
      <c r="H1425" s="1"/>
      <c r="I1425" s="1"/>
      <c r="J1425" s="1"/>
      <c r="K1425" s="1"/>
      <c r="L1425" s="1"/>
      <c r="M1425" s="1"/>
      <c r="N1425" s="1"/>
      <c r="O1425" s="1"/>
    </row>
    <row r="1426" spans="1:15">
      <c r="A1426" s="1"/>
      <c r="B1426" s="1"/>
      <c r="C1426" s="1"/>
      <c r="D1426" s="1"/>
      <c r="E1426" s="1"/>
      <c r="F1426" s="1"/>
      <c r="G1426" s="1"/>
      <c r="H1426" s="1"/>
      <c r="I1426" s="1"/>
      <c r="J1426" s="1"/>
      <c r="K1426" s="1"/>
      <c r="L1426" s="1"/>
      <c r="M1426" s="1"/>
      <c r="N1426" s="1"/>
      <c r="O1426" s="1"/>
    </row>
    <row r="1427" spans="1:15">
      <c r="A1427" s="1"/>
      <c r="B1427" s="1"/>
      <c r="C1427" s="1"/>
      <c r="D1427" s="1"/>
      <c r="E1427" s="1"/>
      <c r="F1427" s="1"/>
      <c r="G1427" s="1"/>
      <c r="H1427" s="1"/>
      <c r="I1427" s="1"/>
      <c r="J1427" s="1"/>
      <c r="K1427" s="1"/>
      <c r="L1427" s="1"/>
      <c r="M1427" s="1"/>
      <c r="N1427" s="1"/>
      <c r="O1427" s="1"/>
    </row>
    <row r="1428" spans="1:15">
      <c r="A1428" s="1"/>
      <c r="B1428" s="1"/>
      <c r="C1428" s="1"/>
      <c r="D1428" s="1"/>
      <c r="E1428" s="1"/>
      <c r="F1428" s="1"/>
      <c r="G1428" s="1"/>
      <c r="H1428" s="1"/>
      <c r="I1428" s="1"/>
      <c r="J1428" s="1"/>
      <c r="K1428" s="1"/>
      <c r="L1428" s="1"/>
      <c r="M1428" s="1"/>
      <c r="N1428" s="1"/>
      <c r="O1428" s="1"/>
    </row>
    <row r="1429" spans="1:15">
      <c r="A1429" s="1"/>
      <c r="B1429" s="1"/>
      <c r="C1429" s="1"/>
      <c r="D1429" s="1"/>
      <c r="E1429" s="1"/>
      <c r="F1429" s="1"/>
      <c r="G1429" s="1"/>
      <c r="H1429" s="1"/>
      <c r="I1429" s="1"/>
      <c r="J1429" s="1"/>
      <c r="K1429" s="1"/>
      <c r="L1429" s="1"/>
      <c r="M1429" s="1"/>
      <c r="N1429" s="1"/>
      <c r="O1429" s="1"/>
    </row>
    <row r="1430" spans="1:15">
      <c r="A1430" s="1"/>
      <c r="B1430" s="1"/>
      <c r="C1430" s="1"/>
      <c r="D1430" s="1"/>
      <c r="E1430" s="1"/>
      <c r="F1430" s="1"/>
      <c r="G1430" s="1"/>
      <c r="H1430" s="1"/>
      <c r="I1430" s="1"/>
      <c r="J1430" s="1"/>
      <c r="K1430" s="1"/>
      <c r="L1430" s="1"/>
      <c r="M1430" s="1"/>
      <c r="N1430" s="1"/>
      <c r="O1430" s="1"/>
    </row>
    <row r="1431" spans="1:15">
      <c r="A1431" s="1"/>
      <c r="B1431" s="1"/>
      <c r="C1431" s="1"/>
      <c r="D1431" s="1"/>
      <c r="E1431" s="1"/>
      <c r="F1431" s="1"/>
      <c r="G1431" s="1"/>
      <c r="H1431" s="1"/>
      <c r="I1431" s="1"/>
      <c r="J1431" s="1"/>
      <c r="K1431" s="1"/>
      <c r="L1431" s="1"/>
      <c r="M1431" s="1"/>
      <c r="N1431" s="1"/>
      <c r="O1431" s="1"/>
    </row>
    <row r="1432" spans="1:15">
      <c r="A1432" s="1"/>
      <c r="B1432" s="1"/>
      <c r="C1432" s="1"/>
      <c r="D1432" s="1"/>
      <c r="E1432" s="1"/>
      <c r="F1432" s="1"/>
      <c r="G1432" s="1"/>
      <c r="H1432" s="1"/>
      <c r="I1432" s="1"/>
      <c r="J1432" s="1"/>
      <c r="K1432" s="1"/>
      <c r="L1432" s="1"/>
      <c r="M1432" s="1"/>
      <c r="N1432" s="1"/>
      <c r="O1432" s="1"/>
    </row>
    <row r="1433" spans="1:15">
      <c r="A1433" s="1"/>
      <c r="B1433" s="1"/>
      <c r="C1433" s="1"/>
      <c r="D1433" s="1"/>
      <c r="E1433" s="1"/>
      <c r="F1433" s="1"/>
      <c r="G1433" s="1"/>
      <c r="H1433" s="1"/>
      <c r="I1433" s="1"/>
      <c r="J1433" s="1"/>
      <c r="K1433" s="1"/>
      <c r="L1433" s="1"/>
      <c r="M1433" s="1"/>
      <c r="N1433" s="1"/>
      <c r="O1433" s="1"/>
    </row>
    <row r="1434" spans="1:15">
      <c r="A1434" s="1"/>
      <c r="B1434" s="1"/>
      <c r="C1434" s="1"/>
      <c r="D1434" s="1"/>
      <c r="E1434" s="1"/>
      <c r="F1434" s="1"/>
      <c r="G1434" s="1"/>
      <c r="H1434" s="1"/>
      <c r="I1434" s="1"/>
      <c r="J1434" s="1"/>
      <c r="K1434" s="1"/>
      <c r="L1434" s="1"/>
      <c r="M1434" s="1"/>
      <c r="N1434" s="1"/>
      <c r="O1434" s="1"/>
    </row>
    <row r="1435" spans="1:15">
      <c r="A1435" s="1"/>
      <c r="B1435" s="1"/>
      <c r="C1435" s="1"/>
      <c r="D1435" s="1"/>
      <c r="E1435" s="1"/>
      <c r="F1435" s="1"/>
      <c r="G1435" s="1"/>
      <c r="H1435" s="1"/>
      <c r="I1435" s="1"/>
      <c r="J1435" s="1"/>
      <c r="K1435" s="1"/>
      <c r="L1435" s="1"/>
      <c r="M1435" s="1"/>
      <c r="N1435" s="1"/>
      <c r="O1435" s="1"/>
    </row>
    <row r="1436" spans="1:15">
      <c r="A1436" s="1"/>
      <c r="B1436" s="1"/>
      <c r="C1436" s="1"/>
      <c r="D1436" s="1"/>
      <c r="E1436" s="1"/>
      <c r="F1436" s="1"/>
      <c r="G1436" s="1"/>
      <c r="H1436" s="1"/>
      <c r="I1436" s="1"/>
      <c r="J1436" s="1"/>
      <c r="K1436" s="1"/>
      <c r="L1436" s="1"/>
      <c r="M1436" s="1"/>
      <c r="N1436" s="1"/>
      <c r="O1436" s="1"/>
    </row>
    <row r="1437" spans="1:15">
      <c r="A1437" s="1"/>
      <c r="B1437" s="1"/>
      <c r="C1437" s="1"/>
      <c r="D1437" s="1"/>
      <c r="E1437" s="1"/>
      <c r="F1437" s="1"/>
      <c r="G1437" s="1"/>
      <c r="H1437" s="1"/>
      <c r="I1437" s="1"/>
      <c r="J1437" s="1"/>
      <c r="K1437" s="1"/>
      <c r="L1437" s="1"/>
      <c r="M1437" s="1"/>
      <c r="N1437" s="1"/>
      <c r="O1437" s="1"/>
    </row>
    <row r="1438" spans="1:15">
      <c r="A1438" s="1"/>
      <c r="B1438" s="1"/>
      <c r="C1438" s="1"/>
      <c r="D1438" s="1"/>
      <c r="E1438" s="1"/>
      <c r="F1438" s="1"/>
      <c r="G1438" s="1"/>
      <c r="H1438" s="1"/>
      <c r="I1438" s="1"/>
      <c r="J1438" s="1"/>
      <c r="K1438" s="1"/>
      <c r="L1438" s="1"/>
      <c r="M1438" s="1"/>
      <c r="N1438" s="1"/>
      <c r="O1438" s="1"/>
    </row>
    <row r="1439" spans="1:15">
      <c r="A1439" s="1"/>
      <c r="B1439" s="1"/>
      <c r="C1439" s="1"/>
      <c r="D1439" s="1"/>
      <c r="E1439" s="1"/>
      <c r="F1439" s="1"/>
      <c r="G1439" s="1"/>
      <c r="H1439" s="1"/>
      <c r="I1439" s="1"/>
      <c r="J1439" s="1"/>
      <c r="K1439" s="1"/>
      <c r="L1439" s="1"/>
      <c r="M1439" s="1"/>
      <c r="N1439" s="1"/>
      <c r="O1439" s="1"/>
    </row>
    <row r="1440" spans="1:15">
      <c r="A1440" s="1"/>
      <c r="B1440" s="1"/>
      <c r="C1440" s="1"/>
      <c r="D1440" s="1"/>
      <c r="E1440" s="1"/>
      <c r="F1440" s="1"/>
      <c r="G1440" s="1"/>
      <c r="H1440" s="1"/>
      <c r="I1440" s="1"/>
      <c r="J1440" s="1"/>
      <c r="K1440" s="1"/>
      <c r="L1440" s="1"/>
      <c r="M1440" s="1"/>
      <c r="N1440" s="1"/>
      <c r="O1440" s="1"/>
    </row>
    <row r="1441" spans="1:15">
      <c r="A1441" s="1"/>
      <c r="B1441" s="1"/>
      <c r="C1441" s="1"/>
      <c r="D1441" s="1"/>
      <c r="E1441" s="1"/>
      <c r="F1441" s="1"/>
      <c r="G1441" s="1"/>
      <c r="H1441" s="1"/>
      <c r="I1441" s="1"/>
      <c r="J1441" s="1"/>
      <c r="K1441" s="1"/>
      <c r="L1441" s="1"/>
      <c r="M1441" s="1"/>
      <c r="N1441" s="1"/>
      <c r="O1441" s="1"/>
    </row>
    <row r="1442" spans="1:15">
      <c r="A1442" s="1"/>
      <c r="B1442" s="1"/>
      <c r="C1442" s="1"/>
      <c r="D1442" s="1"/>
      <c r="E1442" s="1"/>
      <c r="F1442" s="1"/>
      <c r="G1442" s="1"/>
      <c r="H1442" s="1"/>
      <c r="I1442" s="1"/>
      <c r="J1442" s="1"/>
      <c r="K1442" s="1"/>
      <c r="L1442" s="1"/>
      <c r="M1442" s="1"/>
      <c r="N1442" s="1"/>
      <c r="O1442" s="1"/>
    </row>
    <row r="1443" spans="1:15">
      <c r="A1443" s="1"/>
      <c r="B1443" s="1"/>
      <c r="C1443" s="1"/>
      <c r="D1443" s="1"/>
      <c r="E1443" s="1"/>
      <c r="F1443" s="1"/>
      <c r="G1443" s="1"/>
      <c r="H1443" s="1"/>
      <c r="I1443" s="1"/>
      <c r="J1443" s="1"/>
      <c r="K1443" s="1"/>
      <c r="L1443" s="1"/>
      <c r="M1443" s="1"/>
      <c r="N1443" s="1"/>
      <c r="O1443" s="1"/>
    </row>
    <row r="1444" spans="1:15">
      <c r="A1444" s="1"/>
      <c r="B1444" s="1"/>
      <c r="C1444" s="1"/>
      <c r="D1444" s="1"/>
      <c r="E1444" s="1"/>
      <c r="F1444" s="1"/>
      <c r="G1444" s="1"/>
      <c r="H1444" s="1"/>
      <c r="I1444" s="1"/>
      <c r="J1444" s="1"/>
      <c r="K1444" s="1"/>
      <c r="L1444" s="1"/>
      <c r="M1444" s="1"/>
      <c r="N1444" s="1"/>
      <c r="O1444" s="1"/>
    </row>
    <row r="1445" spans="1:15">
      <c r="A1445" s="1"/>
      <c r="B1445" s="1"/>
      <c r="C1445" s="1"/>
      <c r="D1445" s="1"/>
      <c r="E1445" s="1"/>
      <c r="F1445" s="1"/>
      <c r="G1445" s="1"/>
      <c r="H1445" s="1"/>
      <c r="I1445" s="1"/>
      <c r="J1445" s="1"/>
      <c r="K1445" s="1"/>
      <c r="L1445" s="1"/>
      <c r="M1445" s="1"/>
      <c r="N1445" s="1"/>
      <c r="O1445" s="1"/>
    </row>
    <row r="1446" spans="1:15">
      <c r="A1446" s="1"/>
      <c r="B1446" s="1"/>
      <c r="C1446" s="1"/>
      <c r="D1446" s="1"/>
      <c r="E1446" s="1"/>
      <c r="F1446" s="1"/>
      <c r="G1446" s="1"/>
      <c r="H1446" s="1"/>
      <c r="I1446" s="1"/>
      <c r="J1446" s="1"/>
      <c r="K1446" s="1"/>
      <c r="L1446" s="1"/>
      <c r="M1446" s="1"/>
      <c r="N1446" s="1"/>
      <c r="O1446" s="1"/>
    </row>
    <row r="1447" spans="1:15">
      <c r="A1447" s="1"/>
      <c r="B1447" s="1"/>
      <c r="C1447" s="1"/>
      <c r="D1447" s="1"/>
      <c r="E1447" s="1"/>
      <c r="F1447" s="1"/>
      <c r="G1447" s="1"/>
      <c r="H1447" s="1"/>
      <c r="I1447" s="1"/>
      <c r="J1447" s="1"/>
      <c r="K1447" s="1"/>
      <c r="L1447" s="1"/>
      <c r="M1447" s="1"/>
      <c r="N1447" s="1"/>
      <c r="O1447" s="1"/>
    </row>
    <row r="1448" spans="1:15">
      <c r="A1448" s="1"/>
      <c r="B1448" s="1"/>
      <c r="C1448" s="1"/>
      <c r="D1448" s="1"/>
      <c r="E1448" s="1"/>
      <c r="F1448" s="1"/>
      <c r="G1448" s="1"/>
      <c r="H1448" s="1"/>
      <c r="I1448" s="1"/>
      <c r="J1448" s="1"/>
      <c r="K1448" s="1"/>
      <c r="L1448" s="1"/>
      <c r="M1448" s="1"/>
      <c r="N1448" s="1"/>
      <c r="O1448" s="1"/>
    </row>
    <row r="1449" spans="1:15">
      <c r="A1449" s="1"/>
      <c r="B1449" s="1"/>
      <c r="C1449" s="1"/>
      <c r="D1449" s="1"/>
      <c r="E1449" s="1"/>
      <c r="F1449" s="1"/>
      <c r="G1449" s="1"/>
      <c r="H1449" s="1"/>
      <c r="I1449" s="1"/>
      <c r="J1449" s="1"/>
      <c r="K1449" s="1"/>
      <c r="L1449" s="1"/>
      <c r="M1449" s="1"/>
      <c r="N1449" s="1"/>
      <c r="O1449" s="1"/>
    </row>
    <row r="1450" spans="1:15">
      <c r="A1450" s="1"/>
      <c r="B1450" s="1"/>
      <c r="C1450" s="1"/>
      <c r="D1450" s="1"/>
      <c r="E1450" s="1"/>
      <c r="F1450" s="1"/>
      <c r="G1450" s="1"/>
      <c r="H1450" s="1"/>
      <c r="I1450" s="1"/>
      <c r="J1450" s="1"/>
      <c r="K1450" s="1"/>
      <c r="L1450" s="1"/>
      <c r="M1450" s="1"/>
      <c r="N1450" s="1"/>
      <c r="O1450" s="1"/>
    </row>
    <row r="1451" spans="1:15">
      <c r="A1451" s="1"/>
      <c r="B1451" s="1"/>
      <c r="C1451" s="1"/>
      <c r="D1451" s="1"/>
      <c r="E1451" s="1"/>
      <c r="F1451" s="1"/>
      <c r="G1451" s="1"/>
      <c r="H1451" s="1"/>
      <c r="I1451" s="1"/>
      <c r="J1451" s="1"/>
      <c r="K1451" s="1"/>
      <c r="L1451" s="1"/>
      <c r="M1451" s="1"/>
      <c r="N1451" s="1"/>
      <c r="O1451" s="1"/>
    </row>
    <row r="1452" spans="1:15">
      <c r="A1452" s="1"/>
      <c r="B1452" s="1"/>
      <c r="C1452" s="1"/>
      <c r="D1452" s="1"/>
      <c r="E1452" s="1"/>
      <c r="F1452" s="1"/>
      <c r="G1452" s="1"/>
      <c r="H1452" s="1"/>
      <c r="I1452" s="1"/>
      <c r="J1452" s="1"/>
      <c r="K1452" s="1"/>
      <c r="L1452" s="1"/>
      <c r="M1452" s="1"/>
      <c r="N1452" s="1"/>
      <c r="O1452" s="1"/>
    </row>
    <row r="1453" spans="1:15">
      <c r="A1453" s="1"/>
      <c r="B1453" s="1"/>
      <c r="C1453" s="1"/>
      <c r="D1453" s="1"/>
      <c r="E1453" s="1"/>
      <c r="F1453" s="1"/>
      <c r="G1453" s="1"/>
      <c r="H1453" s="1"/>
      <c r="I1453" s="1"/>
      <c r="J1453" s="1"/>
      <c r="K1453" s="1"/>
      <c r="L1453" s="1"/>
      <c r="M1453" s="1"/>
      <c r="N1453" s="1"/>
      <c r="O1453" s="1"/>
    </row>
    <row r="1454" spans="1:15">
      <c r="A1454" s="1"/>
      <c r="B1454" s="1"/>
      <c r="C1454" s="1"/>
      <c r="D1454" s="1"/>
      <c r="E1454" s="1"/>
      <c r="F1454" s="1"/>
      <c r="G1454" s="1"/>
      <c r="H1454" s="1"/>
      <c r="I1454" s="1"/>
      <c r="J1454" s="1"/>
      <c r="K1454" s="1"/>
      <c r="L1454" s="1"/>
      <c r="M1454" s="1"/>
      <c r="N1454" s="1"/>
      <c r="O1454" s="1"/>
    </row>
    <row r="1455" spans="1:15">
      <c r="A1455" s="1"/>
      <c r="B1455" s="1"/>
      <c r="C1455" s="1"/>
      <c r="D1455" s="1"/>
      <c r="E1455" s="1"/>
      <c r="F1455" s="1"/>
      <c r="G1455" s="1"/>
      <c r="H1455" s="1"/>
      <c r="I1455" s="1"/>
      <c r="J1455" s="1"/>
      <c r="K1455" s="1"/>
      <c r="L1455" s="1"/>
      <c r="M1455" s="1"/>
      <c r="N1455" s="1"/>
      <c r="O1455" s="1"/>
    </row>
    <row r="1456" spans="1:15">
      <c r="A1456" s="1"/>
      <c r="B1456" s="1"/>
      <c r="C1456" s="1"/>
      <c r="D1456" s="1"/>
      <c r="E1456" s="1"/>
      <c r="F1456" s="1"/>
      <c r="G1456" s="1"/>
      <c r="H1456" s="1"/>
      <c r="I1456" s="1"/>
      <c r="J1456" s="1"/>
      <c r="K1456" s="1"/>
      <c r="L1456" s="1"/>
      <c r="M1456" s="1"/>
      <c r="N1456" s="1"/>
      <c r="O1456" s="1"/>
    </row>
    <row r="1457" spans="1:15">
      <c r="A1457" s="1"/>
      <c r="B1457" s="1"/>
      <c r="C1457" s="1"/>
      <c r="D1457" s="1"/>
      <c r="E1457" s="1"/>
      <c r="F1457" s="1"/>
      <c r="G1457" s="1"/>
      <c r="H1457" s="1"/>
      <c r="I1457" s="1"/>
      <c r="J1457" s="1"/>
      <c r="K1457" s="1"/>
      <c r="L1457" s="1"/>
      <c r="M1457" s="1"/>
      <c r="N1457" s="1"/>
      <c r="O1457" s="1"/>
    </row>
    <row r="1458" spans="1:15">
      <c r="A1458" s="1"/>
      <c r="B1458" s="1"/>
      <c r="C1458" s="1"/>
      <c r="D1458" s="1"/>
      <c r="E1458" s="1"/>
      <c r="F1458" s="1"/>
      <c r="G1458" s="1"/>
      <c r="H1458" s="1"/>
      <c r="I1458" s="1"/>
      <c r="J1458" s="1"/>
      <c r="K1458" s="1"/>
      <c r="L1458" s="1"/>
      <c r="M1458" s="1"/>
      <c r="N1458" s="1"/>
      <c r="O1458" s="1"/>
    </row>
    <row r="1459" spans="1:15">
      <c r="A1459" s="1"/>
      <c r="B1459" s="1"/>
      <c r="C1459" s="1"/>
      <c r="D1459" s="1"/>
      <c r="E1459" s="1"/>
      <c r="F1459" s="1"/>
      <c r="G1459" s="1"/>
      <c r="H1459" s="1"/>
      <c r="I1459" s="1"/>
      <c r="J1459" s="1"/>
      <c r="K1459" s="1"/>
      <c r="L1459" s="1"/>
      <c r="M1459" s="1"/>
      <c r="N1459" s="1"/>
      <c r="O1459" s="1"/>
    </row>
    <row r="1460" spans="1:15">
      <c r="A1460" s="1"/>
      <c r="B1460" s="1"/>
      <c r="C1460" s="1"/>
      <c r="D1460" s="1"/>
      <c r="E1460" s="1"/>
      <c r="F1460" s="1"/>
      <c r="G1460" s="1"/>
      <c r="H1460" s="1"/>
      <c r="I1460" s="1"/>
      <c r="J1460" s="1"/>
      <c r="K1460" s="1"/>
      <c r="L1460" s="1"/>
      <c r="M1460" s="1"/>
      <c r="N1460" s="1"/>
      <c r="O1460" s="1"/>
    </row>
    <row r="1461" spans="1:15">
      <c r="A1461" s="1"/>
      <c r="B1461" s="1"/>
      <c r="C1461" s="1"/>
      <c r="D1461" s="1"/>
      <c r="E1461" s="1"/>
      <c r="F1461" s="1"/>
      <c r="G1461" s="1"/>
      <c r="H1461" s="1"/>
      <c r="I1461" s="1"/>
      <c r="J1461" s="1"/>
      <c r="K1461" s="1"/>
      <c r="L1461" s="1"/>
      <c r="M1461" s="1"/>
      <c r="N1461" s="1"/>
      <c r="O1461" s="1"/>
    </row>
    <row r="1462" spans="1:15">
      <c r="A1462" s="1"/>
      <c r="B1462" s="1"/>
      <c r="C1462" s="1"/>
      <c r="D1462" s="1"/>
      <c r="E1462" s="1"/>
      <c r="F1462" s="1"/>
      <c r="G1462" s="1"/>
      <c r="H1462" s="1"/>
      <c r="I1462" s="1"/>
      <c r="J1462" s="1"/>
      <c r="K1462" s="1"/>
      <c r="L1462" s="1"/>
      <c r="M1462" s="1"/>
      <c r="N1462" s="1"/>
      <c r="O1462" s="1"/>
    </row>
    <row r="1463" spans="1:15">
      <c r="A1463" s="1"/>
      <c r="B1463" s="1"/>
      <c r="C1463" s="1"/>
      <c r="D1463" s="1"/>
      <c r="E1463" s="1"/>
      <c r="F1463" s="1"/>
      <c r="G1463" s="1"/>
      <c r="H1463" s="1"/>
      <c r="I1463" s="1"/>
      <c r="J1463" s="1"/>
      <c r="K1463" s="1"/>
      <c r="L1463" s="1"/>
      <c r="M1463" s="1"/>
      <c r="N1463" s="1"/>
      <c r="O1463" s="1"/>
    </row>
    <row r="1464" spans="1:15">
      <c r="A1464" s="1"/>
      <c r="B1464" s="1"/>
      <c r="C1464" s="1"/>
      <c r="D1464" s="1"/>
      <c r="E1464" s="1"/>
      <c r="F1464" s="1"/>
      <c r="G1464" s="1"/>
      <c r="H1464" s="1"/>
      <c r="I1464" s="1"/>
      <c r="J1464" s="1"/>
      <c r="K1464" s="1"/>
      <c r="L1464" s="1"/>
      <c r="M1464" s="1"/>
      <c r="N1464" s="1"/>
      <c r="O1464" s="1"/>
    </row>
    <row r="1465" spans="1:15">
      <c r="A1465" s="1"/>
      <c r="B1465" s="1"/>
      <c r="C1465" s="1"/>
      <c r="D1465" s="1"/>
      <c r="E1465" s="1"/>
      <c r="F1465" s="1"/>
      <c r="G1465" s="1"/>
      <c r="H1465" s="1"/>
      <c r="I1465" s="1"/>
      <c r="J1465" s="1"/>
      <c r="K1465" s="1"/>
      <c r="L1465" s="1"/>
      <c r="M1465" s="1"/>
      <c r="N1465" s="1"/>
      <c r="O1465" s="1"/>
    </row>
    <row r="1466" spans="1:15">
      <c r="A1466" s="1"/>
      <c r="B1466" s="1"/>
      <c r="C1466" s="1"/>
      <c r="D1466" s="1"/>
      <c r="E1466" s="1"/>
      <c r="F1466" s="1"/>
      <c r="G1466" s="1"/>
      <c r="H1466" s="1"/>
      <c r="I1466" s="1"/>
      <c r="J1466" s="1"/>
      <c r="K1466" s="1"/>
      <c r="L1466" s="1"/>
      <c r="M1466" s="1"/>
      <c r="N1466" s="1"/>
      <c r="O1466" s="1"/>
    </row>
    <row r="1467" spans="1:15">
      <c r="A1467" s="1"/>
      <c r="B1467" s="1"/>
      <c r="C1467" s="1"/>
      <c r="D1467" s="1"/>
      <c r="E1467" s="1"/>
      <c r="F1467" s="1"/>
      <c r="G1467" s="1"/>
      <c r="H1467" s="1"/>
      <c r="I1467" s="1"/>
      <c r="J1467" s="1"/>
      <c r="K1467" s="1"/>
      <c r="L1467" s="1"/>
      <c r="M1467" s="1"/>
      <c r="N1467" s="1"/>
      <c r="O1467" s="1"/>
    </row>
    <row r="1468" spans="1:15">
      <c r="A1468" s="1"/>
      <c r="B1468" s="1"/>
      <c r="C1468" s="1"/>
      <c r="D1468" s="1"/>
      <c r="E1468" s="1"/>
      <c r="F1468" s="1"/>
      <c r="G1468" s="1"/>
      <c r="H1468" s="1"/>
      <c r="I1468" s="1"/>
      <c r="J1468" s="1"/>
      <c r="K1468" s="1"/>
      <c r="L1468" s="1"/>
      <c r="M1468" s="1"/>
      <c r="N1468" s="1"/>
      <c r="O1468" s="1"/>
    </row>
    <row r="1469" spans="1:15">
      <c r="A1469" s="1"/>
      <c r="B1469" s="1"/>
      <c r="C1469" s="1"/>
      <c r="D1469" s="1"/>
      <c r="E1469" s="1"/>
      <c r="F1469" s="1"/>
      <c r="G1469" s="1"/>
      <c r="H1469" s="1"/>
      <c r="I1469" s="1"/>
      <c r="J1469" s="1"/>
      <c r="K1469" s="1"/>
      <c r="L1469" s="1"/>
      <c r="M1469" s="1"/>
      <c r="N1469" s="1"/>
      <c r="O1469" s="1"/>
    </row>
    <row r="1470" spans="1:15">
      <c r="A1470" s="1"/>
      <c r="B1470" s="1"/>
      <c r="C1470" s="1"/>
      <c r="D1470" s="1"/>
      <c r="E1470" s="1"/>
      <c r="F1470" s="1"/>
      <c r="G1470" s="1"/>
      <c r="H1470" s="1"/>
      <c r="I1470" s="1"/>
      <c r="J1470" s="1"/>
      <c r="K1470" s="1"/>
      <c r="L1470" s="1"/>
      <c r="M1470" s="1"/>
      <c r="N1470" s="1"/>
      <c r="O1470" s="1"/>
    </row>
    <row r="1471" spans="1:15">
      <c r="A1471" s="1"/>
      <c r="B1471" s="1"/>
      <c r="C1471" s="1"/>
      <c r="D1471" s="1"/>
      <c r="E1471" s="1"/>
      <c r="F1471" s="1"/>
      <c r="G1471" s="1"/>
      <c r="H1471" s="1"/>
      <c r="I1471" s="1"/>
      <c r="J1471" s="1"/>
      <c r="K1471" s="1"/>
      <c r="L1471" s="1"/>
      <c r="M1471" s="1"/>
      <c r="N1471" s="1"/>
      <c r="O1471" s="1"/>
    </row>
    <row r="1472" spans="1:15">
      <c r="A1472" s="1"/>
      <c r="B1472" s="1"/>
      <c r="C1472" s="1"/>
      <c r="D1472" s="1"/>
      <c r="E1472" s="1"/>
      <c r="F1472" s="1"/>
      <c r="G1472" s="1"/>
      <c r="H1472" s="1"/>
      <c r="I1472" s="1"/>
      <c r="J1472" s="1"/>
      <c r="K1472" s="1"/>
      <c r="L1472" s="1"/>
      <c r="M1472" s="1"/>
      <c r="N1472" s="1"/>
      <c r="O1472" s="1"/>
    </row>
    <row r="1473" spans="1:15">
      <c r="A1473" s="1"/>
      <c r="B1473" s="1"/>
      <c r="C1473" s="1"/>
      <c r="D1473" s="1"/>
      <c r="E1473" s="1"/>
      <c r="F1473" s="1"/>
      <c r="G1473" s="1"/>
      <c r="H1473" s="1"/>
      <c r="I1473" s="1"/>
      <c r="J1473" s="1"/>
      <c r="K1473" s="1"/>
      <c r="L1473" s="1"/>
      <c r="M1473" s="1"/>
      <c r="N1473" s="1"/>
      <c r="O1473" s="1"/>
    </row>
    <row r="1474" spans="1:15">
      <c r="A1474" s="1"/>
      <c r="B1474" s="1"/>
      <c r="C1474" s="1"/>
      <c r="D1474" s="1"/>
      <c r="E1474" s="1"/>
      <c r="F1474" s="1"/>
      <c r="G1474" s="1"/>
      <c r="H1474" s="1"/>
      <c r="I1474" s="1"/>
      <c r="J1474" s="1"/>
      <c r="K1474" s="1"/>
      <c r="L1474" s="1"/>
      <c r="M1474" s="1"/>
      <c r="N1474" s="1"/>
      <c r="O1474" s="1"/>
    </row>
    <row r="1475" spans="1:15">
      <c r="A1475" s="1"/>
      <c r="B1475" s="1"/>
      <c r="C1475" s="1"/>
      <c r="D1475" s="1"/>
      <c r="E1475" s="1"/>
      <c r="F1475" s="1"/>
      <c r="G1475" s="1"/>
      <c r="H1475" s="1"/>
      <c r="I1475" s="1"/>
      <c r="J1475" s="1"/>
      <c r="K1475" s="1"/>
      <c r="L1475" s="1"/>
      <c r="M1475" s="1"/>
      <c r="N1475" s="1"/>
      <c r="O1475" s="1"/>
    </row>
    <row r="1476" spans="1:15">
      <c r="A1476" s="1"/>
      <c r="B1476" s="1"/>
      <c r="C1476" s="1"/>
      <c r="D1476" s="1"/>
      <c r="E1476" s="1"/>
      <c r="F1476" s="1"/>
      <c r="G1476" s="1"/>
      <c r="H1476" s="1"/>
      <c r="I1476" s="1"/>
      <c r="J1476" s="1"/>
      <c r="K1476" s="1"/>
      <c r="L1476" s="1"/>
      <c r="M1476" s="1"/>
      <c r="N1476" s="1"/>
      <c r="O1476" s="1"/>
    </row>
    <row r="1477" spans="1:15">
      <c r="A1477" s="1"/>
      <c r="B1477" s="1"/>
      <c r="C1477" s="1"/>
      <c r="D1477" s="1"/>
      <c r="E1477" s="1"/>
      <c r="F1477" s="1"/>
      <c r="G1477" s="1"/>
      <c r="H1477" s="1"/>
      <c r="I1477" s="1"/>
      <c r="J1477" s="1"/>
      <c r="K1477" s="1"/>
      <c r="L1477" s="1"/>
      <c r="M1477" s="1"/>
      <c r="N1477" s="1"/>
      <c r="O1477" s="1"/>
    </row>
    <row r="1478" spans="1:15">
      <c r="A1478" s="1"/>
      <c r="B1478" s="1"/>
      <c r="C1478" s="1"/>
      <c r="D1478" s="1"/>
      <c r="E1478" s="1"/>
      <c r="F1478" s="1"/>
      <c r="G1478" s="1"/>
      <c r="H1478" s="1"/>
      <c r="I1478" s="1"/>
      <c r="J1478" s="1"/>
      <c r="K1478" s="1"/>
      <c r="L1478" s="1"/>
      <c r="M1478" s="1"/>
      <c r="N1478" s="1"/>
      <c r="O1478" s="1"/>
    </row>
    <row r="1479" spans="1:15">
      <c r="A1479" s="1"/>
      <c r="B1479" s="1"/>
      <c r="C1479" s="1"/>
      <c r="D1479" s="1"/>
      <c r="E1479" s="1"/>
      <c r="F1479" s="1"/>
      <c r="G1479" s="1"/>
      <c r="H1479" s="1"/>
      <c r="I1479" s="1"/>
      <c r="J1479" s="1"/>
      <c r="K1479" s="1"/>
      <c r="L1479" s="1"/>
      <c r="M1479" s="1"/>
      <c r="N1479" s="1"/>
      <c r="O1479" s="1"/>
    </row>
    <row r="1480" spans="1:15">
      <c r="A1480" s="1"/>
      <c r="B1480" s="1"/>
      <c r="C1480" s="1"/>
      <c r="D1480" s="1"/>
      <c r="E1480" s="1"/>
      <c r="F1480" s="1"/>
      <c r="G1480" s="1"/>
      <c r="H1480" s="1"/>
      <c r="I1480" s="1"/>
      <c r="J1480" s="1"/>
      <c r="K1480" s="1"/>
      <c r="L1480" s="1"/>
      <c r="M1480" s="1"/>
      <c r="N1480" s="1"/>
      <c r="O1480" s="1"/>
    </row>
    <row r="1481" spans="1:15">
      <c r="A1481" s="1"/>
      <c r="B1481" s="1"/>
      <c r="C1481" s="1"/>
      <c r="D1481" s="1"/>
      <c r="E1481" s="1"/>
      <c r="F1481" s="1"/>
      <c r="G1481" s="1"/>
      <c r="H1481" s="1"/>
      <c r="I1481" s="1"/>
      <c r="J1481" s="1"/>
      <c r="K1481" s="1"/>
      <c r="L1481" s="1"/>
      <c r="M1481" s="1"/>
      <c r="N1481" s="1"/>
      <c r="O1481" s="1"/>
    </row>
    <row r="1482" spans="1:15">
      <c r="A1482" s="1"/>
      <c r="B1482" s="1"/>
      <c r="C1482" s="1"/>
      <c r="D1482" s="1"/>
      <c r="E1482" s="1"/>
      <c r="F1482" s="1"/>
      <c r="G1482" s="1"/>
      <c r="H1482" s="1"/>
      <c r="I1482" s="1"/>
      <c r="J1482" s="1"/>
      <c r="K1482" s="1"/>
      <c r="L1482" s="1"/>
      <c r="M1482" s="1"/>
      <c r="N1482" s="1"/>
      <c r="O1482" s="1"/>
    </row>
    <row r="1483" spans="1:15">
      <c r="A1483" s="1"/>
      <c r="B1483" s="1"/>
      <c r="C1483" s="1"/>
      <c r="D1483" s="1"/>
      <c r="E1483" s="1"/>
      <c r="F1483" s="1"/>
      <c r="G1483" s="1"/>
      <c r="H1483" s="1"/>
      <c r="I1483" s="1"/>
      <c r="J1483" s="1"/>
      <c r="K1483" s="1"/>
      <c r="L1483" s="1"/>
      <c r="M1483" s="1"/>
      <c r="N1483" s="1"/>
      <c r="O1483" s="1"/>
    </row>
    <row r="1484" spans="1:15">
      <c r="A1484" s="1"/>
      <c r="B1484" s="1"/>
      <c r="C1484" s="1"/>
      <c r="D1484" s="1"/>
      <c r="E1484" s="1"/>
      <c r="F1484" s="1"/>
      <c r="G1484" s="1"/>
      <c r="H1484" s="1"/>
      <c r="I1484" s="1"/>
      <c r="J1484" s="1"/>
      <c r="K1484" s="1"/>
      <c r="L1484" s="1"/>
      <c r="M1484" s="1"/>
      <c r="N1484" s="1"/>
      <c r="O1484" s="1"/>
    </row>
    <row r="1485" spans="1:15">
      <c r="A1485" s="1"/>
      <c r="B1485" s="1"/>
      <c r="C1485" s="1"/>
      <c r="D1485" s="1"/>
      <c r="E1485" s="1"/>
      <c r="F1485" s="1"/>
      <c r="G1485" s="1"/>
      <c r="H1485" s="1"/>
      <c r="I1485" s="1"/>
      <c r="J1485" s="1"/>
      <c r="K1485" s="1"/>
      <c r="L1485" s="1"/>
      <c r="M1485" s="1"/>
      <c r="N1485" s="1"/>
      <c r="O1485" s="1"/>
    </row>
    <row r="1486" spans="1:15">
      <c r="A1486" s="1"/>
      <c r="B1486" s="1"/>
      <c r="C1486" s="1"/>
      <c r="D1486" s="1"/>
      <c r="E1486" s="1"/>
      <c r="F1486" s="1"/>
      <c r="G1486" s="1"/>
      <c r="H1486" s="1"/>
      <c r="I1486" s="1"/>
      <c r="J1486" s="1"/>
      <c r="K1486" s="1"/>
      <c r="L1486" s="1"/>
      <c r="M1486" s="1"/>
      <c r="N1486" s="1"/>
      <c r="O1486" s="1"/>
    </row>
    <row r="1487" spans="1:15">
      <c r="A1487" s="1"/>
      <c r="B1487" s="1"/>
      <c r="C1487" s="1"/>
      <c r="D1487" s="1"/>
      <c r="E1487" s="1"/>
      <c r="F1487" s="1"/>
      <c r="G1487" s="1"/>
      <c r="H1487" s="1"/>
      <c r="I1487" s="1"/>
      <c r="J1487" s="1"/>
      <c r="K1487" s="1"/>
      <c r="L1487" s="1"/>
      <c r="M1487" s="1"/>
      <c r="N1487" s="1"/>
      <c r="O1487" s="1"/>
    </row>
    <row r="1488" spans="1:15">
      <c r="A1488" s="1"/>
      <c r="B1488" s="1"/>
      <c r="C1488" s="1"/>
      <c r="D1488" s="1"/>
      <c r="E1488" s="1"/>
      <c r="F1488" s="1"/>
      <c r="G1488" s="1"/>
      <c r="H1488" s="1"/>
      <c r="I1488" s="1"/>
      <c r="J1488" s="1"/>
      <c r="K1488" s="1"/>
      <c r="L1488" s="1"/>
      <c r="M1488" s="1"/>
      <c r="N1488" s="1"/>
      <c r="O1488" s="1"/>
    </row>
    <row r="1489" spans="1:15">
      <c r="A1489" s="1"/>
      <c r="B1489" s="1"/>
      <c r="C1489" s="1"/>
      <c r="D1489" s="1"/>
      <c r="E1489" s="1"/>
      <c r="F1489" s="1"/>
      <c r="G1489" s="1"/>
      <c r="H1489" s="1"/>
      <c r="I1489" s="1"/>
      <c r="J1489" s="1"/>
      <c r="K1489" s="1"/>
      <c r="L1489" s="1"/>
      <c r="M1489" s="1"/>
      <c r="N1489" s="1"/>
      <c r="O1489" s="1"/>
    </row>
    <row r="1490" spans="1:15">
      <c r="A1490" s="1"/>
      <c r="B1490" s="1"/>
      <c r="C1490" s="1"/>
      <c r="D1490" s="1"/>
      <c r="E1490" s="1"/>
      <c r="F1490" s="1"/>
      <c r="G1490" s="1"/>
      <c r="H1490" s="1"/>
      <c r="I1490" s="1"/>
      <c r="J1490" s="1"/>
      <c r="K1490" s="1"/>
      <c r="L1490" s="1"/>
      <c r="M1490" s="1"/>
      <c r="N1490" s="1"/>
      <c r="O1490" s="1"/>
    </row>
    <row r="1491" spans="1:15">
      <c r="A1491" s="1"/>
      <c r="B1491" s="1"/>
      <c r="C1491" s="1"/>
      <c r="D1491" s="1"/>
      <c r="E1491" s="1"/>
      <c r="F1491" s="1"/>
      <c r="G1491" s="1"/>
      <c r="H1491" s="1"/>
      <c r="I1491" s="1"/>
      <c r="J1491" s="1"/>
      <c r="K1491" s="1"/>
      <c r="L1491" s="1"/>
      <c r="M1491" s="1"/>
      <c r="N1491" s="1"/>
      <c r="O1491" s="1"/>
    </row>
    <row r="1492" spans="1:15">
      <c r="A1492" s="1"/>
      <c r="B1492" s="1"/>
      <c r="C1492" s="1"/>
      <c r="D1492" s="1"/>
      <c r="E1492" s="1"/>
      <c r="F1492" s="1"/>
      <c r="G1492" s="1"/>
      <c r="H1492" s="1"/>
      <c r="I1492" s="1"/>
      <c r="J1492" s="1"/>
      <c r="K1492" s="1"/>
      <c r="L1492" s="1"/>
      <c r="M1492" s="1"/>
      <c r="N1492" s="1"/>
      <c r="O1492" s="1"/>
    </row>
    <row r="1493" spans="1:15">
      <c r="A1493" s="1"/>
      <c r="B1493" s="1"/>
      <c r="C1493" s="1"/>
      <c r="D1493" s="1"/>
      <c r="E1493" s="1"/>
      <c r="F1493" s="1"/>
      <c r="G1493" s="1"/>
      <c r="H1493" s="1"/>
      <c r="I1493" s="1"/>
      <c r="J1493" s="1"/>
      <c r="K1493" s="1"/>
      <c r="L1493" s="1"/>
      <c r="M1493" s="1"/>
      <c r="N1493" s="1"/>
      <c r="O1493" s="1"/>
    </row>
    <row r="1494" spans="1:15">
      <c r="A1494" s="1"/>
      <c r="B1494" s="1"/>
      <c r="C1494" s="1"/>
      <c r="D1494" s="1"/>
      <c r="E1494" s="1"/>
      <c r="F1494" s="1"/>
      <c r="G1494" s="1"/>
      <c r="H1494" s="1"/>
      <c r="I1494" s="1"/>
      <c r="J1494" s="1"/>
      <c r="K1494" s="1"/>
      <c r="L1494" s="1"/>
      <c r="M1494" s="1"/>
      <c r="N1494" s="1"/>
      <c r="O1494" s="1"/>
    </row>
    <row r="1495" spans="1:15">
      <c r="A1495" s="1"/>
      <c r="B1495" s="1"/>
      <c r="C1495" s="1"/>
      <c r="D1495" s="1"/>
      <c r="E1495" s="1"/>
      <c r="F1495" s="1"/>
      <c r="G1495" s="1"/>
      <c r="H1495" s="1"/>
      <c r="I1495" s="1"/>
      <c r="J1495" s="1"/>
      <c r="K1495" s="1"/>
      <c r="L1495" s="1"/>
      <c r="M1495" s="1"/>
      <c r="N1495" s="1"/>
      <c r="O1495" s="1"/>
    </row>
    <row r="1496" spans="1:15">
      <c r="A1496" s="1"/>
      <c r="B1496" s="1"/>
      <c r="C1496" s="1"/>
      <c r="D1496" s="1"/>
      <c r="E1496" s="1"/>
      <c r="F1496" s="1"/>
      <c r="G1496" s="1"/>
      <c r="H1496" s="1"/>
      <c r="I1496" s="1"/>
      <c r="J1496" s="1"/>
      <c r="K1496" s="1"/>
      <c r="L1496" s="1"/>
      <c r="M1496" s="1"/>
      <c r="N1496" s="1"/>
      <c r="O1496" s="1"/>
    </row>
    <row r="1497" spans="1:15">
      <c r="A1497" s="1"/>
      <c r="B1497" s="1"/>
      <c r="C1497" s="1"/>
      <c r="D1497" s="1"/>
      <c r="E1497" s="1"/>
      <c r="F1497" s="1"/>
      <c r="G1497" s="1"/>
      <c r="H1497" s="1"/>
      <c r="I1497" s="1"/>
      <c r="J1497" s="1"/>
      <c r="K1497" s="1"/>
      <c r="L1497" s="1"/>
      <c r="M1497" s="1"/>
      <c r="N1497" s="1"/>
      <c r="O1497" s="1"/>
    </row>
    <row r="1498" spans="1:15">
      <c r="A1498" s="1"/>
      <c r="B1498" s="1"/>
      <c r="C1498" s="1"/>
      <c r="D1498" s="1"/>
      <c r="E1498" s="1"/>
      <c r="F1498" s="1"/>
      <c r="G1498" s="1"/>
      <c r="H1498" s="1"/>
      <c r="I1498" s="1"/>
      <c r="J1498" s="1"/>
      <c r="K1498" s="1"/>
      <c r="L1498" s="1"/>
      <c r="M1498" s="1"/>
      <c r="N1498" s="1"/>
      <c r="O1498" s="1"/>
    </row>
    <row r="1499" spans="1:15">
      <c r="A1499" s="1"/>
      <c r="B1499" s="1"/>
      <c r="C1499" s="1"/>
      <c r="D1499" s="1"/>
      <c r="E1499" s="1"/>
      <c r="F1499" s="1"/>
      <c r="G1499" s="1"/>
      <c r="H1499" s="1"/>
      <c r="I1499" s="1"/>
      <c r="J1499" s="1"/>
      <c r="K1499" s="1"/>
      <c r="L1499" s="1"/>
      <c r="M1499" s="1"/>
      <c r="N1499" s="1"/>
      <c r="O1499" s="1"/>
    </row>
    <row r="1500" spans="1:15">
      <c r="A1500" s="1"/>
      <c r="B1500" s="1"/>
      <c r="C1500" s="1"/>
      <c r="D1500" s="1"/>
      <c r="E1500" s="1"/>
      <c r="F1500" s="1"/>
      <c r="G1500" s="1"/>
      <c r="H1500" s="1"/>
      <c r="I1500" s="1"/>
      <c r="J1500" s="1"/>
      <c r="K1500" s="1"/>
      <c r="L1500" s="1"/>
      <c r="M1500" s="1"/>
      <c r="N1500" s="1"/>
      <c r="O1500" s="1"/>
    </row>
    <row r="1501" spans="1:15">
      <c r="A1501" s="1"/>
      <c r="B1501" s="1"/>
      <c r="C1501" s="1"/>
      <c r="D1501" s="1"/>
      <c r="E1501" s="1"/>
      <c r="F1501" s="1"/>
      <c r="G1501" s="1"/>
      <c r="H1501" s="1"/>
      <c r="I1501" s="1"/>
      <c r="J1501" s="1"/>
      <c r="K1501" s="1"/>
      <c r="L1501" s="1"/>
      <c r="M1501" s="1"/>
      <c r="N1501" s="1"/>
      <c r="O1501" s="1"/>
    </row>
    <row r="1502" spans="1:15">
      <c r="A1502" s="1"/>
      <c r="B1502" s="1"/>
      <c r="C1502" s="1"/>
      <c r="D1502" s="1"/>
      <c r="E1502" s="1"/>
      <c r="F1502" s="1"/>
      <c r="G1502" s="1"/>
      <c r="H1502" s="1"/>
      <c r="I1502" s="1"/>
      <c r="J1502" s="1"/>
      <c r="K1502" s="1"/>
      <c r="L1502" s="1"/>
      <c r="M1502" s="1"/>
      <c r="N1502" s="1"/>
      <c r="O1502" s="1"/>
    </row>
    <row r="1503" spans="1:15">
      <c r="A1503" s="1"/>
      <c r="B1503" s="1"/>
      <c r="C1503" s="1"/>
      <c r="D1503" s="1"/>
      <c r="E1503" s="1"/>
      <c r="F1503" s="1"/>
      <c r="G1503" s="1"/>
      <c r="H1503" s="1"/>
      <c r="I1503" s="1"/>
      <c r="J1503" s="1"/>
      <c r="K1503" s="1"/>
      <c r="L1503" s="1"/>
      <c r="M1503" s="1"/>
      <c r="N1503" s="1"/>
      <c r="O1503" s="1"/>
    </row>
    <row r="1504" spans="1:15">
      <c r="A1504" s="1"/>
      <c r="B1504" s="1"/>
      <c r="C1504" s="1"/>
      <c r="D1504" s="1"/>
      <c r="E1504" s="1"/>
      <c r="F1504" s="1"/>
      <c r="G1504" s="1"/>
      <c r="H1504" s="1"/>
      <c r="I1504" s="1"/>
      <c r="J1504" s="1"/>
      <c r="K1504" s="1"/>
      <c r="L1504" s="1"/>
      <c r="M1504" s="1"/>
      <c r="N1504" s="1"/>
      <c r="O1504" s="1"/>
    </row>
    <row r="1505" spans="1:15">
      <c r="A1505" s="1"/>
      <c r="B1505" s="1"/>
      <c r="C1505" s="1"/>
      <c r="D1505" s="1"/>
      <c r="E1505" s="1"/>
      <c r="F1505" s="1"/>
      <c r="G1505" s="1"/>
      <c r="H1505" s="1"/>
      <c r="I1505" s="1"/>
      <c r="J1505" s="1"/>
      <c r="K1505" s="1"/>
      <c r="L1505" s="1"/>
      <c r="M1505" s="1"/>
      <c r="N1505" s="1"/>
      <c r="O1505" s="1"/>
    </row>
    <row r="1506" spans="1:15">
      <c r="A1506" s="1"/>
      <c r="B1506" s="1"/>
      <c r="C1506" s="1"/>
      <c r="D1506" s="1"/>
      <c r="E1506" s="1"/>
      <c r="F1506" s="1"/>
      <c r="G1506" s="1"/>
      <c r="H1506" s="1"/>
      <c r="I1506" s="1"/>
      <c r="J1506" s="1"/>
      <c r="K1506" s="1"/>
      <c r="L1506" s="1"/>
      <c r="M1506" s="1"/>
      <c r="N1506" s="1"/>
      <c r="O1506" s="1"/>
    </row>
    <row r="1507" spans="1:15">
      <c r="A1507" s="1"/>
      <c r="B1507" s="1"/>
      <c r="C1507" s="1"/>
      <c r="D1507" s="1"/>
      <c r="E1507" s="1"/>
      <c r="F1507" s="1"/>
      <c r="G1507" s="1"/>
      <c r="H1507" s="1"/>
      <c r="I1507" s="1"/>
      <c r="J1507" s="1"/>
      <c r="K1507" s="1"/>
      <c r="L1507" s="1"/>
      <c r="M1507" s="1"/>
      <c r="N1507" s="1"/>
      <c r="O1507" s="1"/>
    </row>
    <row r="1508" spans="1:15">
      <c r="A1508" s="1"/>
      <c r="B1508" s="1"/>
      <c r="C1508" s="1"/>
      <c r="D1508" s="1"/>
      <c r="E1508" s="1"/>
      <c r="F1508" s="1"/>
      <c r="G1508" s="1"/>
      <c r="H1508" s="1"/>
      <c r="I1508" s="1"/>
      <c r="J1508" s="1"/>
      <c r="K1508" s="1"/>
      <c r="L1508" s="1"/>
      <c r="M1508" s="1"/>
      <c r="N1508" s="1"/>
      <c r="O1508" s="1"/>
    </row>
    <row r="1509" spans="1:15">
      <c r="A1509" s="1"/>
      <c r="B1509" s="1"/>
      <c r="C1509" s="1"/>
      <c r="D1509" s="1"/>
      <c r="E1509" s="1"/>
      <c r="F1509" s="1"/>
      <c r="G1509" s="1"/>
      <c r="H1509" s="1"/>
      <c r="I1509" s="1"/>
      <c r="J1509" s="1"/>
      <c r="K1509" s="1"/>
      <c r="L1509" s="1"/>
      <c r="M1509" s="1"/>
      <c r="N1509" s="1"/>
      <c r="O1509" s="1"/>
    </row>
    <row r="1510" spans="1:15">
      <c r="A1510" s="1"/>
      <c r="B1510" s="1"/>
      <c r="C1510" s="1"/>
      <c r="D1510" s="1"/>
      <c r="E1510" s="1"/>
      <c r="F1510" s="1"/>
      <c r="G1510" s="1"/>
      <c r="H1510" s="1"/>
      <c r="I1510" s="1"/>
      <c r="J1510" s="1"/>
      <c r="K1510" s="1"/>
      <c r="L1510" s="1"/>
      <c r="M1510" s="1"/>
      <c r="N1510" s="1"/>
      <c r="O1510" s="1"/>
    </row>
    <row r="1511" spans="1:15">
      <c r="A1511" s="1"/>
      <c r="B1511" s="1"/>
      <c r="C1511" s="1"/>
      <c r="D1511" s="1"/>
      <c r="E1511" s="1"/>
      <c r="F1511" s="1"/>
      <c r="G1511" s="1"/>
      <c r="H1511" s="1"/>
      <c r="I1511" s="1"/>
      <c r="J1511" s="1"/>
      <c r="K1511" s="1"/>
      <c r="L1511" s="1"/>
      <c r="M1511" s="1"/>
      <c r="N1511" s="1"/>
      <c r="O1511" s="1"/>
    </row>
    <row r="1512" spans="1:15">
      <c r="A1512" s="1"/>
      <c r="B1512" s="1"/>
      <c r="C1512" s="1"/>
      <c r="D1512" s="1"/>
      <c r="E1512" s="1"/>
      <c r="F1512" s="1"/>
      <c r="G1512" s="1"/>
      <c r="H1512" s="1"/>
      <c r="I1512" s="1"/>
      <c r="J1512" s="1"/>
      <c r="K1512" s="1"/>
      <c r="L1512" s="1"/>
      <c r="M1512" s="1"/>
      <c r="N1512" s="1"/>
      <c r="O1512" s="1"/>
    </row>
    <row r="1513" spans="1:15">
      <c r="A1513" s="1"/>
      <c r="B1513" s="1"/>
      <c r="C1513" s="1"/>
      <c r="D1513" s="1"/>
      <c r="E1513" s="1"/>
      <c r="F1513" s="1"/>
      <c r="G1513" s="1"/>
      <c r="H1513" s="1"/>
      <c r="I1513" s="1"/>
      <c r="J1513" s="1"/>
      <c r="K1513" s="1"/>
      <c r="L1513" s="1"/>
      <c r="M1513" s="1"/>
      <c r="N1513" s="1"/>
      <c r="O1513" s="1"/>
    </row>
    <row r="1514" spans="1:15">
      <c r="A1514" s="1"/>
      <c r="B1514" s="1"/>
      <c r="C1514" s="1"/>
      <c r="D1514" s="1"/>
      <c r="E1514" s="1"/>
      <c r="F1514" s="1"/>
      <c r="G1514" s="1"/>
      <c r="H1514" s="1"/>
      <c r="I1514" s="1"/>
      <c r="J1514" s="1"/>
      <c r="K1514" s="1"/>
      <c r="L1514" s="1"/>
      <c r="M1514" s="1"/>
      <c r="N1514" s="1"/>
      <c r="O1514" s="1"/>
    </row>
    <row r="1515" spans="1:15">
      <c r="A1515" s="1"/>
      <c r="B1515" s="1"/>
      <c r="C1515" s="1"/>
      <c r="D1515" s="1"/>
      <c r="E1515" s="1"/>
      <c r="F1515" s="1"/>
      <c r="G1515" s="1"/>
      <c r="H1515" s="1"/>
      <c r="I1515" s="1"/>
      <c r="J1515" s="1"/>
      <c r="K1515" s="1"/>
      <c r="L1515" s="1"/>
      <c r="M1515" s="1"/>
      <c r="N1515" s="1"/>
      <c r="O1515" s="1"/>
    </row>
    <row r="1516" spans="1:15">
      <c r="A1516" s="1"/>
      <c r="B1516" s="1"/>
      <c r="C1516" s="1"/>
      <c r="D1516" s="1"/>
      <c r="E1516" s="1"/>
      <c r="F1516" s="1"/>
      <c r="G1516" s="1"/>
      <c r="H1516" s="1"/>
      <c r="I1516" s="1"/>
      <c r="J1516" s="1"/>
      <c r="K1516" s="1"/>
      <c r="L1516" s="1"/>
      <c r="M1516" s="1"/>
      <c r="N1516" s="1"/>
      <c r="O1516" s="1"/>
    </row>
    <row r="1517" spans="1:15">
      <c r="A1517" s="1"/>
      <c r="B1517" s="1"/>
      <c r="C1517" s="1"/>
      <c r="D1517" s="1"/>
      <c r="E1517" s="1"/>
      <c r="F1517" s="1"/>
      <c r="G1517" s="1"/>
      <c r="H1517" s="1"/>
      <c r="I1517" s="1"/>
      <c r="J1517" s="1"/>
      <c r="K1517" s="1"/>
      <c r="L1517" s="1"/>
      <c r="M1517" s="1"/>
      <c r="N1517" s="1"/>
      <c r="O1517" s="1"/>
    </row>
    <row r="1518" spans="1:15">
      <c r="A1518" s="1"/>
      <c r="B1518" s="1"/>
      <c r="C1518" s="1"/>
      <c r="D1518" s="1"/>
      <c r="E1518" s="1"/>
      <c r="F1518" s="1"/>
      <c r="G1518" s="1"/>
      <c r="H1518" s="1"/>
      <c r="I1518" s="1"/>
      <c r="J1518" s="1"/>
      <c r="K1518" s="1"/>
      <c r="L1518" s="1"/>
      <c r="M1518" s="1"/>
      <c r="N1518" s="1"/>
      <c r="O1518" s="1"/>
    </row>
    <row r="1519" spans="1:15">
      <c r="A1519" s="1"/>
      <c r="B1519" s="1"/>
      <c r="C1519" s="1"/>
      <c r="D1519" s="1"/>
      <c r="E1519" s="1"/>
      <c r="F1519" s="1"/>
      <c r="G1519" s="1"/>
      <c r="H1519" s="1"/>
      <c r="I1519" s="1"/>
      <c r="J1519" s="1"/>
      <c r="K1519" s="1"/>
      <c r="L1519" s="1"/>
      <c r="M1519" s="1"/>
      <c r="N1519" s="1"/>
      <c r="O1519" s="1"/>
    </row>
    <row r="1520" spans="1:15">
      <c r="A1520" s="1"/>
      <c r="B1520" s="1"/>
      <c r="C1520" s="1"/>
      <c r="D1520" s="1"/>
      <c r="E1520" s="1"/>
      <c r="F1520" s="1"/>
      <c r="G1520" s="1"/>
      <c r="H1520" s="1"/>
      <c r="I1520" s="1"/>
      <c r="J1520" s="1"/>
      <c r="K1520" s="1"/>
      <c r="L1520" s="1"/>
      <c r="M1520" s="1"/>
      <c r="N1520" s="1"/>
      <c r="O1520" s="1"/>
    </row>
    <row r="1521" spans="1:15">
      <c r="A1521" s="1"/>
      <c r="B1521" s="1"/>
      <c r="C1521" s="1"/>
      <c r="D1521" s="1"/>
      <c r="E1521" s="1"/>
      <c r="F1521" s="1"/>
      <c r="G1521" s="1"/>
      <c r="H1521" s="1"/>
      <c r="I1521" s="1"/>
      <c r="J1521" s="1"/>
      <c r="K1521" s="1"/>
      <c r="L1521" s="1"/>
      <c r="M1521" s="1"/>
      <c r="N1521" s="1"/>
      <c r="O1521" s="1"/>
    </row>
    <row r="1522" spans="1:15">
      <c r="A1522" s="1"/>
      <c r="B1522" s="1"/>
      <c r="C1522" s="1"/>
      <c r="D1522" s="1"/>
      <c r="E1522" s="1"/>
      <c r="F1522" s="1"/>
      <c r="G1522" s="1"/>
      <c r="H1522" s="1"/>
      <c r="I1522" s="1"/>
      <c r="J1522" s="1"/>
      <c r="K1522" s="1"/>
      <c r="L1522" s="1"/>
      <c r="M1522" s="1"/>
      <c r="N1522" s="1"/>
      <c r="O1522" s="1"/>
    </row>
    <row r="1523" spans="1:15">
      <c r="A1523" s="1"/>
      <c r="B1523" s="1"/>
      <c r="C1523" s="1"/>
      <c r="D1523" s="1"/>
      <c r="E1523" s="1"/>
      <c r="F1523" s="1"/>
      <c r="G1523" s="1"/>
      <c r="H1523" s="1"/>
      <c r="I1523" s="1"/>
      <c r="J1523" s="1"/>
      <c r="K1523" s="1"/>
      <c r="L1523" s="1"/>
      <c r="M1523" s="1"/>
      <c r="N1523" s="1"/>
      <c r="O1523" s="1"/>
    </row>
    <row r="1524" spans="1:15">
      <c r="A1524" s="1"/>
      <c r="B1524" s="1"/>
      <c r="C1524" s="1"/>
      <c r="D1524" s="1"/>
      <c r="E1524" s="1"/>
      <c r="F1524" s="1"/>
      <c r="G1524" s="1"/>
      <c r="H1524" s="1"/>
      <c r="I1524" s="1"/>
      <c r="J1524" s="1"/>
      <c r="K1524" s="1"/>
      <c r="L1524" s="1"/>
      <c r="M1524" s="1"/>
      <c r="N1524" s="1"/>
      <c r="O1524" s="1"/>
    </row>
    <row r="1525" spans="1:15">
      <c r="A1525" s="1"/>
      <c r="B1525" s="1"/>
      <c r="C1525" s="1"/>
      <c r="D1525" s="1"/>
      <c r="E1525" s="1"/>
      <c r="F1525" s="1"/>
      <c r="G1525" s="1"/>
      <c r="H1525" s="1"/>
      <c r="I1525" s="1"/>
      <c r="J1525" s="1"/>
      <c r="K1525" s="1"/>
      <c r="L1525" s="1"/>
      <c r="M1525" s="1"/>
      <c r="N1525" s="1"/>
      <c r="O1525" s="1"/>
    </row>
    <row r="1526" spans="1:15">
      <c r="A1526" s="1"/>
      <c r="B1526" s="1"/>
      <c r="C1526" s="1"/>
      <c r="D1526" s="1"/>
      <c r="E1526" s="1"/>
      <c r="F1526" s="1"/>
      <c r="G1526" s="1"/>
      <c r="H1526" s="1"/>
      <c r="I1526" s="1"/>
      <c r="J1526" s="1"/>
      <c r="K1526" s="1"/>
      <c r="L1526" s="1"/>
      <c r="M1526" s="1"/>
      <c r="N1526" s="1"/>
      <c r="O1526" s="1"/>
    </row>
    <row r="1527" spans="1:15">
      <c r="A1527" s="1"/>
      <c r="B1527" s="1"/>
      <c r="C1527" s="1"/>
      <c r="D1527" s="1"/>
      <c r="E1527" s="1"/>
      <c r="F1527" s="1"/>
      <c r="G1527" s="1"/>
      <c r="H1527" s="1"/>
      <c r="I1527" s="1"/>
      <c r="J1527" s="1"/>
      <c r="K1527" s="1"/>
      <c r="L1527" s="1"/>
      <c r="M1527" s="1"/>
      <c r="N1527" s="1"/>
      <c r="O1527" s="1"/>
    </row>
    <row r="1528" spans="1:15">
      <c r="A1528" s="1"/>
      <c r="B1528" s="1"/>
      <c r="C1528" s="1"/>
      <c r="D1528" s="1"/>
      <c r="E1528" s="1"/>
      <c r="F1528" s="1"/>
      <c r="G1528" s="1"/>
      <c r="H1528" s="1"/>
      <c r="I1528" s="1"/>
      <c r="J1528" s="1"/>
      <c r="K1528" s="1"/>
      <c r="L1528" s="1"/>
      <c r="M1528" s="1"/>
      <c r="N1528" s="1"/>
      <c r="O1528" s="1"/>
    </row>
    <row r="1529" spans="1:15">
      <c r="A1529" s="1"/>
      <c r="B1529" s="1"/>
      <c r="C1529" s="1"/>
      <c r="D1529" s="1"/>
      <c r="E1529" s="1"/>
      <c r="F1529" s="1"/>
      <c r="G1529" s="1"/>
      <c r="H1529" s="1"/>
      <c r="I1529" s="1"/>
      <c r="J1529" s="1"/>
      <c r="K1529" s="1"/>
      <c r="L1529" s="1"/>
      <c r="M1529" s="1"/>
      <c r="N1529" s="1"/>
      <c r="O1529" s="1"/>
    </row>
    <row r="1530" spans="1:15">
      <c r="A1530" s="1"/>
      <c r="B1530" s="1"/>
      <c r="C1530" s="1"/>
      <c r="D1530" s="1"/>
      <c r="E1530" s="1"/>
      <c r="F1530" s="1"/>
      <c r="G1530" s="1"/>
      <c r="H1530" s="1"/>
      <c r="I1530" s="1"/>
      <c r="J1530" s="1"/>
      <c r="K1530" s="1"/>
      <c r="L1530" s="1"/>
      <c r="M1530" s="1"/>
      <c r="N1530" s="1"/>
      <c r="O1530" s="1"/>
    </row>
    <row r="1531" spans="1:15">
      <c r="A1531" s="1"/>
      <c r="B1531" s="1"/>
      <c r="C1531" s="1"/>
      <c r="D1531" s="1"/>
      <c r="E1531" s="1"/>
      <c r="F1531" s="1"/>
      <c r="G1531" s="1"/>
      <c r="H1531" s="1"/>
      <c r="I1531" s="1"/>
      <c r="J1531" s="1"/>
      <c r="K1531" s="1"/>
      <c r="L1531" s="1"/>
      <c r="M1531" s="1"/>
      <c r="N1531" s="1"/>
      <c r="O1531" s="1"/>
    </row>
    <row r="1532" spans="1:15">
      <c r="A1532" s="1"/>
      <c r="B1532" s="1"/>
      <c r="C1532" s="1"/>
      <c r="D1532" s="1"/>
      <c r="E1532" s="1"/>
      <c r="F1532" s="1"/>
      <c r="G1532" s="1"/>
      <c r="H1532" s="1"/>
      <c r="I1532" s="1"/>
      <c r="J1532" s="1"/>
      <c r="K1532" s="1"/>
      <c r="L1532" s="1"/>
      <c r="M1532" s="1"/>
      <c r="N1532" s="1"/>
      <c r="O1532" s="1"/>
    </row>
    <row r="1533" spans="1:15">
      <c r="A1533" s="1"/>
      <c r="B1533" s="1"/>
      <c r="C1533" s="1"/>
      <c r="D1533" s="1"/>
      <c r="E1533" s="1"/>
      <c r="F1533" s="1"/>
      <c r="G1533" s="1"/>
      <c r="H1533" s="1"/>
      <c r="I1533" s="1"/>
      <c r="J1533" s="1"/>
      <c r="K1533" s="1"/>
      <c r="L1533" s="1"/>
      <c r="M1533" s="1"/>
      <c r="N1533" s="1"/>
      <c r="O1533" s="1"/>
    </row>
    <row r="1534" spans="1:15">
      <c r="A1534" s="1"/>
      <c r="B1534" s="1"/>
      <c r="C1534" s="1"/>
      <c r="D1534" s="1"/>
      <c r="E1534" s="1"/>
      <c r="F1534" s="1"/>
      <c r="G1534" s="1"/>
      <c r="H1534" s="1"/>
      <c r="I1534" s="1"/>
      <c r="J1534" s="1"/>
      <c r="K1534" s="1"/>
      <c r="L1534" s="1"/>
      <c r="M1534" s="1"/>
      <c r="N1534" s="1"/>
      <c r="O1534" s="1"/>
    </row>
    <row r="1535" spans="1:15">
      <c r="A1535" s="1"/>
      <c r="B1535" s="1"/>
      <c r="C1535" s="1"/>
      <c r="D1535" s="1"/>
      <c r="E1535" s="1"/>
      <c r="F1535" s="1"/>
      <c r="G1535" s="1"/>
      <c r="H1535" s="1"/>
      <c r="I1535" s="1"/>
      <c r="J1535" s="1"/>
      <c r="K1535" s="1"/>
      <c r="L1535" s="1"/>
      <c r="M1535" s="1"/>
      <c r="N1535" s="1"/>
      <c r="O1535" s="1"/>
    </row>
    <row r="1536" spans="1:15">
      <c r="A1536" s="1"/>
      <c r="B1536" s="1"/>
      <c r="C1536" s="1"/>
      <c r="D1536" s="1"/>
      <c r="E1536" s="1"/>
      <c r="F1536" s="1"/>
      <c r="G1536" s="1"/>
      <c r="H1536" s="1"/>
      <c r="I1536" s="1"/>
      <c r="J1536" s="1"/>
      <c r="K1536" s="1"/>
      <c r="L1536" s="1"/>
      <c r="M1536" s="1"/>
      <c r="N1536" s="1"/>
      <c r="O1536" s="1"/>
    </row>
    <row r="1537" spans="1:15">
      <c r="A1537" s="1"/>
      <c r="B1537" s="1"/>
      <c r="C1537" s="1"/>
      <c r="D1537" s="1"/>
      <c r="E1537" s="1"/>
      <c r="F1537" s="1"/>
      <c r="G1537" s="1"/>
      <c r="H1537" s="1"/>
      <c r="I1537" s="1"/>
      <c r="J1537" s="1"/>
      <c r="K1537" s="1"/>
      <c r="L1537" s="1"/>
      <c r="M1537" s="1"/>
      <c r="N1537" s="1"/>
      <c r="O1537" s="1"/>
    </row>
    <row r="1538" spans="1:15">
      <c r="A1538" s="1"/>
      <c r="B1538" s="1"/>
      <c r="C1538" s="1"/>
      <c r="D1538" s="1"/>
      <c r="E1538" s="1"/>
      <c r="F1538" s="1"/>
      <c r="G1538" s="1"/>
      <c r="H1538" s="1"/>
      <c r="I1538" s="1"/>
      <c r="J1538" s="1"/>
      <c r="K1538" s="1"/>
      <c r="L1538" s="1"/>
      <c r="M1538" s="1"/>
      <c r="N1538" s="1"/>
      <c r="O1538" s="1"/>
    </row>
    <row r="1539" spans="1:15">
      <c r="A1539" s="1"/>
      <c r="B1539" s="1"/>
      <c r="C1539" s="1"/>
      <c r="D1539" s="1"/>
      <c r="E1539" s="1"/>
      <c r="F1539" s="1"/>
      <c r="G1539" s="1"/>
      <c r="H1539" s="1"/>
      <c r="I1539" s="1"/>
      <c r="J1539" s="1"/>
      <c r="K1539" s="1"/>
      <c r="L1539" s="1"/>
      <c r="M1539" s="1"/>
      <c r="N1539" s="1"/>
      <c r="O1539" s="1"/>
    </row>
    <row r="1540" spans="1:15">
      <c r="A1540" s="1"/>
      <c r="B1540" s="1"/>
      <c r="C1540" s="1"/>
      <c r="D1540" s="1"/>
      <c r="E1540" s="1"/>
      <c r="F1540" s="1"/>
      <c r="G1540" s="1"/>
      <c r="H1540" s="1"/>
      <c r="I1540" s="1"/>
      <c r="J1540" s="1"/>
      <c r="K1540" s="1"/>
      <c r="L1540" s="1"/>
      <c r="M1540" s="1"/>
      <c r="N1540" s="1"/>
      <c r="O1540" s="1"/>
    </row>
    <row r="1541" spans="1:15">
      <c r="A1541" s="1"/>
      <c r="B1541" s="1"/>
      <c r="C1541" s="1"/>
      <c r="D1541" s="1"/>
      <c r="E1541" s="1"/>
      <c r="F1541" s="1"/>
      <c r="G1541" s="1"/>
      <c r="H1541" s="1"/>
      <c r="I1541" s="1"/>
      <c r="J1541" s="1"/>
      <c r="K1541" s="1"/>
      <c r="L1541" s="1"/>
      <c r="M1541" s="1"/>
      <c r="N1541" s="1"/>
      <c r="O1541" s="1"/>
    </row>
    <row r="1542" spans="1:15">
      <c r="A1542" s="1"/>
      <c r="B1542" s="1"/>
      <c r="C1542" s="1"/>
      <c r="D1542" s="1"/>
      <c r="E1542" s="1"/>
      <c r="F1542" s="1"/>
      <c r="G1542" s="1"/>
      <c r="H1542" s="1"/>
      <c r="I1542" s="1"/>
      <c r="J1542" s="1"/>
      <c r="K1542" s="1"/>
      <c r="L1542" s="1"/>
      <c r="M1542" s="1"/>
      <c r="N1542" s="1"/>
      <c r="O1542" s="1"/>
    </row>
    <row r="1543" spans="1:15">
      <c r="A1543" s="1"/>
      <c r="B1543" s="1"/>
      <c r="C1543" s="1"/>
      <c r="D1543" s="1"/>
      <c r="E1543" s="1"/>
      <c r="F1543" s="1"/>
      <c r="G1543" s="1"/>
      <c r="H1543" s="1"/>
      <c r="I1543" s="1"/>
      <c r="J1543" s="1"/>
      <c r="K1543" s="1"/>
      <c r="L1543" s="1"/>
      <c r="M1543" s="1"/>
      <c r="N1543" s="1"/>
      <c r="O1543" s="1"/>
    </row>
    <row r="1544" spans="1:15">
      <c r="A1544" s="1"/>
      <c r="B1544" s="1"/>
      <c r="C1544" s="1"/>
      <c r="D1544" s="1"/>
      <c r="E1544" s="1"/>
      <c r="F1544" s="1"/>
      <c r="G1544" s="1"/>
      <c r="H1544" s="1"/>
      <c r="I1544" s="1"/>
      <c r="J1544" s="1"/>
      <c r="K1544" s="1"/>
      <c r="L1544" s="1"/>
      <c r="M1544" s="1"/>
      <c r="N1544" s="1"/>
      <c r="O1544" s="1"/>
    </row>
    <row r="1545" spans="1:15">
      <c r="A1545" s="1"/>
      <c r="B1545" s="1"/>
      <c r="C1545" s="1"/>
      <c r="D1545" s="1"/>
      <c r="E1545" s="1"/>
      <c r="F1545" s="1"/>
      <c r="G1545" s="1"/>
      <c r="H1545" s="1"/>
      <c r="I1545" s="1"/>
      <c r="J1545" s="1"/>
      <c r="K1545" s="1"/>
      <c r="L1545" s="1"/>
      <c r="M1545" s="1"/>
      <c r="N1545" s="1"/>
      <c r="O1545" s="1"/>
    </row>
    <row r="1546" spans="1:15">
      <c r="A1546" s="1"/>
      <c r="B1546" s="1"/>
      <c r="C1546" s="1"/>
      <c r="D1546" s="1"/>
      <c r="E1546" s="1"/>
      <c r="F1546" s="1"/>
      <c r="G1546" s="1"/>
      <c r="H1546" s="1"/>
      <c r="I1546" s="1"/>
      <c r="J1546" s="1"/>
      <c r="K1546" s="1"/>
      <c r="L1546" s="1"/>
      <c r="M1546" s="1"/>
      <c r="N1546" s="1"/>
      <c r="O1546" s="1"/>
    </row>
    <row r="1547" spans="1:15">
      <c r="A1547" s="1"/>
      <c r="B1547" s="1"/>
      <c r="C1547" s="1"/>
      <c r="D1547" s="1"/>
      <c r="E1547" s="1"/>
      <c r="F1547" s="1"/>
      <c r="G1547" s="1"/>
      <c r="H1547" s="1"/>
      <c r="I1547" s="1"/>
      <c r="J1547" s="1"/>
      <c r="K1547" s="1"/>
      <c r="L1547" s="1"/>
      <c r="M1547" s="1"/>
      <c r="N1547" s="1"/>
      <c r="O1547" s="1"/>
    </row>
    <row r="1548" spans="1:15">
      <c r="A1548" s="1"/>
      <c r="B1548" s="1"/>
      <c r="C1548" s="1"/>
      <c r="D1548" s="1"/>
      <c r="E1548" s="1"/>
      <c r="F1548" s="1"/>
      <c r="G1548" s="1"/>
      <c r="H1548" s="1"/>
      <c r="I1548" s="1"/>
      <c r="J1548" s="1"/>
      <c r="K1548" s="1"/>
      <c r="L1548" s="1"/>
      <c r="M1548" s="1"/>
      <c r="N1548" s="1"/>
      <c r="O1548" s="1"/>
    </row>
    <row r="1549" spans="1:15">
      <c r="A1549" s="1"/>
      <c r="B1549" s="1"/>
      <c r="C1549" s="1"/>
      <c r="D1549" s="1"/>
      <c r="E1549" s="1"/>
      <c r="F1549" s="1"/>
      <c r="G1549" s="1"/>
      <c r="H1549" s="1"/>
      <c r="I1549" s="1"/>
      <c r="J1549" s="1"/>
      <c r="K1549" s="1"/>
      <c r="L1549" s="1"/>
      <c r="M1549" s="1"/>
      <c r="N1549" s="1"/>
      <c r="O1549" s="1"/>
    </row>
    <row r="1550" spans="1:15">
      <c r="A1550" s="1"/>
      <c r="B1550" s="1"/>
      <c r="C1550" s="1"/>
      <c r="D1550" s="1"/>
      <c r="E1550" s="1"/>
      <c r="F1550" s="1"/>
      <c r="G1550" s="1"/>
      <c r="H1550" s="1"/>
      <c r="I1550" s="1"/>
      <c r="J1550" s="1"/>
      <c r="K1550" s="1"/>
      <c r="L1550" s="1"/>
      <c r="M1550" s="1"/>
      <c r="N1550" s="1"/>
      <c r="O1550" s="1"/>
    </row>
    <row r="1551" spans="1:15">
      <c r="A1551" s="1"/>
      <c r="B1551" s="1"/>
      <c r="C1551" s="1"/>
      <c r="D1551" s="1"/>
      <c r="E1551" s="1"/>
      <c r="F1551" s="1"/>
      <c r="G1551" s="1"/>
      <c r="H1551" s="1"/>
      <c r="I1551" s="1"/>
      <c r="J1551" s="1"/>
      <c r="K1551" s="1"/>
      <c r="L1551" s="1"/>
      <c r="M1551" s="1"/>
      <c r="N1551" s="1"/>
      <c r="O1551" s="1"/>
    </row>
    <row r="1552" spans="1:15">
      <c r="A1552" s="1"/>
      <c r="B1552" s="1"/>
      <c r="C1552" s="1"/>
      <c r="D1552" s="1"/>
      <c r="E1552" s="1"/>
      <c r="F1552" s="1"/>
      <c r="G1552" s="1"/>
      <c r="H1552" s="1"/>
      <c r="I1552" s="1"/>
      <c r="J1552" s="1"/>
      <c r="K1552" s="1"/>
      <c r="L1552" s="1"/>
      <c r="M1552" s="1"/>
      <c r="N1552" s="1"/>
      <c r="O1552" s="1"/>
    </row>
    <row r="1553" spans="1:15">
      <c r="A1553" s="1"/>
      <c r="B1553" s="1"/>
      <c r="C1553" s="1"/>
      <c r="D1553" s="1"/>
      <c r="E1553" s="1"/>
      <c r="F1553" s="1"/>
      <c r="G1553" s="1"/>
      <c r="H1553" s="1"/>
      <c r="I1553" s="1"/>
      <c r="J1553" s="1"/>
      <c r="K1553" s="1"/>
      <c r="L1553" s="1"/>
      <c r="M1553" s="1"/>
      <c r="N1553" s="1"/>
      <c r="O1553" s="1"/>
    </row>
    <row r="1554" spans="1:15">
      <c r="A1554" s="1"/>
      <c r="B1554" s="1"/>
      <c r="C1554" s="1"/>
      <c r="D1554" s="1"/>
      <c r="E1554" s="1"/>
      <c r="F1554" s="1"/>
      <c r="G1554" s="1"/>
      <c r="H1554" s="1"/>
      <c r="I1554" s="1"/>
      <c r="J1554" s="1"/>
      <c r="K1554" s="1"/>
      <c r="L1554" s="1"/>
      <c r="M1554" s="1"/>
      <c r="N1554" s="1"/>
      <c r="O1554" s="1"/>
    </row>
    <row r="1555" spans="1:15">
      <c r="A1555" s="1"/>
      <c r="B1555" s="1"/>
      <c r="C1555" s="1"/>
      <c r="D1555" s="1"/>
      <c r="E1555" s="1"/>
      <c r="F1555" s="1"/>
      <c r="G1555" s="1"/>
      <c r="H1555" s="1"/>
      <c r="I1555" s="1"/>
      <c r="J1555" s="1"/>
      <c r="K1555" s="1"/>
      <c r="L1555" s="1"/>
      <c r="M1555" s="1"/>
      <c r="N1555" s="1"/>
      <c r="O1555" s="1"/>
    </row>
    <row r="1556" spans="1:15">
      <c r="A1556" s="1"/>
      <c r="B1556" s="1"/>
      <c r="C1556" s="1"/>
      <c r="D1556" s="1"/>
      <c r="E1556" s="1"/>
      <c r="F1556" s="1"/>
      <c r="G1556" s="1"/>
      <c r="H1556" s="1"/>
      <c r="I1556" s="1"/>
      <c r="J1556" s="1"/>
      <c r="K1556" s="1"/>
      <c r="L1556" s="1"/>
      <c r="M1556" s="1"/>
      <c r="N1556" s="1"/>
      <c r="O1556" s="1"/>
    </row>
    <row r="1557" spans="1:15">
      <c r="A1557" s="1"/>
      <c r="B1557" s="1"/>
      <c r="C1557" s="1"/>
      <c r="D1557" s="1"/>
      <c r="E1557" s="1"/>
      <c r="F1557" s="1"/>
      <c r="G1557" s="1"/>
      <c r="H1557" s="1"/>
      <c r="I1557" s="1"/>
      <c r="J1557" s="1"/>
      <c r="K1557" s="1"/>
      <c r="L1557" s="1"/>
      <c r="M1557" s="1"/>
      <c r="N1557" s="1"/>
      <c r="O1557" s="1"/>
    </row>
    <row r="1558" spans="1:15">
      <c r="A1558" s="1"/>
      <c r="B1558" s="1"/>
      <c r="C1558" s="1"/>
      <c r="D1558" s="1"/>
      <c r="E1558" s="1"/>
      <c r="F1558" s="1"/>
      <c r="G1558" s="1"/>
      <c r="H1558" s="1"/>
      <c r="I1558" s="1"/>
      <c r="J1558" s="1"/>
      <c r="K1558" s="1"/>
      <c r="L1558" s="1"/>
      <c r="M1558" s="1"/>
      <c r="N1558" s="1"/>
      <c r="O1558" s="1"/>
    </row>
    <row r="1559" spans="1:15">
      <c r="A1559" s="1"/>
      <c r="B1559" s="1"/>
      <c r="C1559" s="1"/>
      <c r="D1559" s="1"/>
      <c r="E1559" s="1"/>
      <c r="F1559" s="1"/>
      <c r="G1559" s="1"/>
      <c r="H1559" s="1"/>
      <c r="I1559" s="1"/>
      <c r="J1559" s="1"/>
      <c r="K1559" s="1"/>
      <c r="L1559" s="1"/>
      <c r="M1559" s="1"/>
      <c r="N1559" s="1"/>
      <c r="O1559" s="1"/>
    </row>
    <row r="1560" spans="1:15">
      <c r="A1560" s="1"/>
      <c r="B1560" s="1"/>
      <c r="C1560" s="1"/>
      <c r="D1560" s="1"/>
      <c r="E1560" s="1"/>
      <c r="F1560" s="1"/>
      <c r="G1560" s="1"/>
      <c r="H1560" s="1"/>
      <c r="I1560" s="1"/>
      <c r="J1560" s="1"/>
      <c r="K1560" s="1"/>
      <c r="L1560" s="1"/>
      <c r="M1560" s="1"/>
      <c r="N1560" s="1"/>
      <c r="O1560" s="1"/>
    </row>
    <row r="1561" spans="1:15">
      <c r="A1561" s="1"/>
      <c r="B1561" s="1"/>
      <c r="C1561" s="1"/>
      <c r="D1561" s="1"/>
      <c r="E1561" s="1"/>
      <c r="F1561" s="1"/>
      <c r="G1561" s="1"/>
      <c r="H1561" s="1"/>
      <c r="I1561" s="1"/>
      <c r="J1561" s="1"/>
      <c r="K1561" s="1"/>
      <c r="L1561" s="1"/>
      <c r="M1561" s="1"/>
      <c r="N1561" s="1"/>
      <c r="O1561" s="1"/>
    </row>
    <row r="1562" spans="1:15">
      <c r="A1562" s="1"/>
      <c r="B1562" s="1"/>
      <c r="C1562" s="1"/>
      <c r="D1562" s="1"/>
      <c r="E1562" s="1"/>
      <c r="F1562" s="1"/>
      <c r="G1562" s="1"/>
      <c r="H1562" s="1"/>
      <c r="I1562" s="1"/>
      <c r="J1562" s="1"/>
      <c r="K1562" s="1"/>
      <c r="L1562" s="1"/>
      <c r="M1562" s="1"/>
      <c r="N1562" s="1"/>
      <c r="O1562" s="1"/>
    </row>
    <row r="1563" spans="1:15">
      <c r="A1563" s="1"/>
      <c r="B1563" s="1"/>
      <c r="C1563" s="1"/>
      <c r="D1563" s="1"/>
      <c r="E1563" s="1"/>
      <c r="F1563" s="1"/>
      <c r="G1563" s="1"/>
      <c r="H1563" s="1"/>
      <c r="I1563" s="1"/>
      <c r="J1563" s="1"/>
      <c r="K1563" s="1"/>
      <c r="L1563" s="1"/>
      <c r="M1563" s="1"/>
      <c r="N1563" s="1"/>
      <c r="O1563" s="1"/>
    </row>
    <row r="1564" spans="1:15">
      <c r="A1564" s="1"/>
      <c r="B1564" s="1"/>
      <c r="C1564" s="1"/>
      <c r="D1564" s="1"/>
      <c r="E1564" s="1"/>
      <c r="F1564" s="1"/>
      <c r="G1564" s="1"/>
      <c r="H1564" s="1"/>
      <c r="I1564" s="1"/>
      <c r="J1564" s="1"/>
      <c r="K1564" s="1"/>
      <c r="L1564" s="1"/>
      <c r="M1564" s="1"/>
      <c r="N1564" s="1"/>
      <c r="O1564" s="1"/>
    </row>
    <row r="1565" spans="1:15">
      <c r="A1565" s="1"/>
      <c r="B1565" s="1"/>
      <c r="C1565" s="1"/>
      <c r="D1565" s="1"/>
      <c r="E1565" s="1"/>
      <c r="F1565" s="1"/>
      <c r="G1565" s="1"/>
      <c r="H1565" s="1"/>
      <c r="I1565" s="1"/>
      <c r="J1565" s="1"/>
      <c r="K1565" s="1"/>
      <c r="L1565" s="1"/>
      <c r="M1565" s="1"/>
      <c r="N1565" s="1"/>
      <c r="O1565" s="1"/>
    </row>
    <row r="1566" spans="1:15">
      <c r="A1566" s="1"/>
      <c r="B1566" s="1"/>
      <c r="C1566" s="1"/>
      <c r="D1566" s="1"/>
      <c r="E1566" s="1"/>
      <c r="F1566" s="1"/>
      <c r="G1566" s="1"/>
      <c r="H1566" s="1"/>
      <c r="I1566" s="1"/>
      <c r="J1566" s="1"/>
      <c r="K1566" s="1"/>
      <c r="L1566" s="1"/>
      <c r="M1566" s="1"/>
      <c r="N1566" s="1"/>
      <c r="O1566" s="1"/>
    </row>
    <row r="1567" spans="1:15">
      <c r="A1567" s="1"/>
      <c r="B1567" s="1"/>
      <c r="C1567" s="1"/>
      <c r="D1567" s="1"/>
      <c r="E1567" s="1"/>
      <c r="F1567" s="1"/>
      <c r="G1567" s="1"/>
      <c r="H1567" s="1"/>
      <c r="I1567" s="1"/>
      <c r="J1567" s="1"/>
      <c r="K1567" s="1"/>
      <c r="L1567" s="1"/>
      <c r="M1567" s="1"/>
      <c r="N1567" s="1"/>
      <c r="O1567" s="1"/>
    </row>
    <row r="1568" spans="1:15">
      <c r="A1568" s="1"/>
      <c r="B1568" s="1"/>
      <c r="C1568" s="1"/>
      <c r="D1568" s="1"/>
      <c r="E1568" s="1"/>
      <c r="F1568" s="1"/>
      <c r="G1568" s="1"/>
      <c r="H1568" s="1"/>
      <c r="I1568" s="1"/>
      <c r="J1568" s="1"/>
      <c r="K1568" s="1"/>
      <c r="L1568" s="1"/>
      <c r="M1568" s="1"/>
      <c r="N1568" s="1"/>
      <c r="O1568" s="1"/>
    </row>
    <row r="1569" spans="1:15">
      <c r="A1569" s="1"/>
      <c r="B1569" s="1"/>
      <c r="C1569" s="1"/>
      <c r="D1569" s="1"/>
      <c r="E1569" s="1"/>
      <c r="F1569" s="1"/>
      <c r="G1569" s="1"/>
      <c r="H1569" s="1"/>
      <c r="I1569" s="1"/>
      <c r="J1569" s="1"/>
      <c r="K1569" s="1"/>
      <c r="L1569" s="1"/>
      <c r="M1569" s="1"/>
      <c r="N1569" s="1"/>
      <c r="O1569" s="1"/>
    </row>
    <row r="1570" spans="1:15">
      <c r="A1570" s="1"/>
      <c r="B1570" s="1"/>
      <c r="C1570" s="1"/>
      <c r="D1570" s="1"/>
      <c r="E1570" s="1"/>
      <c r="F1570" s="1"/>
      <c r="G1570" s="1"/>
      <c r="H1570" s="1"/>
      <c r="I1570" s="1"/>
      <c r="J1570" s="1"/>
      <c r="K1570" s="1"/>
      <c r="L1570" s="1"/>
      <c r="M1570" s="1"/>
      <c r="N1570" s="1"/>
      <c r="O1570" s="1"/>
    </row>
    <row r="1571" spans="1:15">
      <c r="A1571" s="1"/>
      <c r="B1571" s="1"/>
      <c r="C1571" s="1"/>
      <c r="D1571" s="1"/>
      <c r="E1571" s="1"/>
      <c r="F1571" s="1"/>
      <c r="G1571" s="1"/>
      <c r="H1571" s="1"/>
      <c r="I1571" s="1"/>
      <c r="J1571" s="1"/>
      <c r="K1571" s="1"/>
      <c r="L1571" s="1"/>
      <c r="M1571" s="1"/>
      <c r="N1571" s="1"/>
      <c r="O1571" s="1"/>
    </row>
    <row r="1572" spans="1:15">
      <c r="A1572" s="1"/>
      <c r="B1572" s="1"/>
      <c r="C1572" s="1"/>
      <c r="D1572" s="1"/>
      <c r="E1572" s="1"/>
      <c r="F1572" s="1"/>
      <c r="G1572" s="1"/>
      <c r="H1572" s="1"/>
      <c r="I1572" s="1"/>
      <c r="J1572" s="1"/>
      <c r="K1572" s="1"/>
      <c r="L1572" s="1"/>
      <c r="M1572" s="1"/>
      <c r="N1572" s="1"/>
      <c r="O1572" s="1"/>
    </row>
    <row r="1573" spans="1:15">
      <c r="A1573" s="1"/>
      <c r="B1573" s="1"/>
      <c r="C1573" s="1"/>
      <c r="D1573" s="1"/>
      <c r="E1573" s="1"/>
      <c r="F1573" s="1"/>
      <c r="G1573" s="1"/>
      <c r="H1573" s="1"/>
      <c r="I1573" s="1"/>
      <c r="J1573" s="1"/>
      <c r="K1573" s="1"/>
      <c r="L1573" s="1"/>
      <c r="M1573" s="1"/>
      <c r="N1573" s="1"/>
      <c r="O1573" s="1"/>
    </row>
    <row r="1574" spans="1:15">
      <c r="A1574" s="1"/>
      <c r="B1574" s="1"/>
      <c r="C1574" s="1"/>
      <c r="D1574" s="1"/>
      <c r="E1574" s="1"/>
      <c r="F1574" s="1"/>
      <c r="G1574" s="1"/>
      <c r="H1574" s="1"/>
      <c r="I1574" s="1"/>
      <c r="J1574" s="1"/>
      <c r="K1574" s="1"/>
      <c r="L1574" s="1"/>
      <c r="M1574" s="1"/>
      <c r="N1574" s="1"/>
      <c r="O1574" s="1"/>
    </row>
    <row r="1575" spans="1:15">
      <c r="A1575" s="1"/>
      <c r="B1575" s="1"/>
      <c r="C1575" s="1"/>
      <c r="D1575" s="1"/>
      <c r="E1575" s="1"/>
      <c r="F1575" s="1"/>
      <c r="G1575" s="1"/>
      <c r="H1575" s="1"/>
      <c r="I1575" s="1"/>
      <c r="J1575" s="1"/>
      <c r="K1575" s="1"/>
      <c r="L1575" s="1"/>
      <c r="M1575" s="1"/>
      <c r="N1575" s="1"/>
      <c r="O1575" s="1"/>
    </row>
    <row r="1576" spans="1:15">
      <c r="A1576" s="1"/>
      <c r="B1576" s="1"/>
      <c r="C1576" s="1"/>
      <c r="D1576" s="1"/>
      <c r="E1576" s="1"/>
      <c r="F1576" s="1"/>
      <c r="G1576" s="1"/>
      <c r="H1576" s="1"/>
      <c r="I1576" s="1"/>
      <c r="J1576" s="1"/>
      <c r="K1576" s="1"/>
      <c r="L1576" s="1"/>
      <c r="M1576" s="1"/>
      <c r="N1576" s="1"/>
      <c r="O1576" s="1"/>
    </row>
    <row r="1577" spans="1:15">
      <c r="A1577" s="1"/>
      <c r="B1577" s="1"/>
      <c r="C1577" s="1"/>
      <c r="D1577" s="1"/>
      <c r="E1577" s="1"/>
      <c r="F1577" s="1"/>
      <c r="G1577" s="1"/>
      <c r="H1577" s="1"/>
      <c r="I1577" s="1"/>
      <c r="J1577" s="1"/>
      <c r="K1577" s="1"/>
      <c r="L1577" s="1"/>
      <c r="M1577" s="1"/>
      <c r="N1577" s="1"/>
      <c r="O1577" s="1"/>
    </row>
    <row r="1578" spans="1:15">
      <c r="A1578" s="1"/>
      <c r="B1578" s="1"/>
      <c r="C1578" s="1"/>
      <c r="D1578" s="1"/>
      <c r="E1578" s="1"/>
      <c r="F1578" s="1"/>
      <c r="G1578" s="1"/>
      <c r="H1578" s="1"/>
      <c r="I1578" s="1"/>
      <c r="J1578" s="1"/>
      <c r="K1578" s="1"/>
      <c r="L1578" s="1"/>
      <c r="M1578" s="1"/>
      <c r="N1578" s="1"/>
      <c r="O1578" s="1"/>
    </row>
    <row r="1579" spans="1:15">
      <c r="A1579" s="1"/>
      <c r="B1579" s="1"/>
      <c r="C1579" s="1"/>
      <c r="D1579" s="1"/>
      <c r="E1579" s="1"/>
      <c r="F1579" s="1"/>
      <c r="G1579" s="1"/>
      <c r="H1579" s="1"/>
      <c r="I1579" s="1"/>
      <c r="J1579" s="1"/>
      <c r="K1579" s="1"/>
      <c r="L1579" s="1"/>
      <c r="M1579" s="1"/>
      <c r="N1579" s="1"/>
      <c r="O1579" s="1"/>
    </row>
    <row r="1580" spans="1:15">
      <c r="A1580" s="1"/>
      <c r="B1580" s="1"/>
      <c r="C1580" s="1"/>
      <c r="D1580" s="1"/>
      <c r="E1580" s="1"/>
      <c r="F1580" s="1"/>
      <c r="G1580" s="1"/>
      <c r="H1580" s="1"/>
      <c r="I1580" s="1"/>
      <c r="J1580" s="1"/>
      <c r="K1580" s="1"/>
      <c r="L1580" s="1"/>
      <c r="M1580" s="1"/>
      <c r="N1580" s="1"/>
      <c r="O1580" s="1"/>
    </row>
    <row r="1581" spans="1:15">
      <c r="A1581" s="1"/>
      <c r="B1581" s="1"/>
      <c r="C1581" s="1"/>
      <c r="D1581" s="1"/>
      <c r="E1581" s="1"/>
      <c r="F1581" s="1"/>
      <c r="G1581" s="1"/>
      <c r="H1581" s="1"/>
      <c r="I1581" s="1"/>
      <c r="J1581" s="1"/>
      <c r="K1581" s="1"/>
      <c r="L1581" s="1"/>
      <c r="M1581" s="1"/>
      <c r="N1581" s="1"/>
      <c r="O1581" s="1"/>
    </row>
    <row r="1582" spans="1:15">
      <c r="A1582" s="1"/>
      <c r="B1582" s="1"/>
      <c r="C1582" s="1"/>
      <c r="D1582" s="1"/>
      <c r="E1582" s="1"/>
      <c r="F1582" s="1"/>
      <c r="G1582" s="1"/>
      <c r="H1582" s="1"/>
      <c r="I1582" s="1"/>
      <c r="J1582" s="1"/>
      <c r="K1582" s="1"/>
      <c r="L1582" s="1"/>
      <c r="M1582" s="1"/>
      <c r="N1582" s="1"/>
      <c r="O1582" s="1"/>
    </row>
    <row r="1583" spans="1:15">
      <c r="A1583" s="1"/>
      <c r="B1583" s="1"/>
      <c r="C1583" s="1"/>
      <c r="D1583" s="1"/>
      <c r="E1583" s="1"/>
      <c r="F1583" s="1"/>
      <c r="G1583" s="1"/>
      <c r="H1583" s="1"/>
      <c r="I1583" s="1"/>
      <c r="J1583" s="1"/>
      <c r="K1583" s="1"/>
      <c r="L1583" s="1"/>
      <c r="M1583" s="1"/>
      <c r="N1583" s="1"/>
      <c r="O1583" s="1"/>
    </row>
    <row r="1584" spans="1:15">
      <c r="A1584" s="1"/>
      <c r="B1584" s="1"/>
      <c r="C1584" s="1"/>
      <c r="D1584" s="1"/>
      <c r="E1584" s="1"/>
      <c r="F1584" s="1"/>
      <c r="G1584" s="1"/>
      <c r="H1584" s="1"/>
      <c r="I1584" s="1"/>
      <c r="J1584" s="1"/>
      <c r="K1584" s="1"/>
      <c r="L1584" s="1"/>
      <c r="M1584" s="1"/>
      <c r="N1584" s="1"/>
      <c r="O1584" s="1"/>
    </row>
    <row r="1585" spans="1:15">
      <c r="A1585" s="1"/>
      <c r="B1585" s="1"/>
      <c r="C1585" s="1"/>
      <c r="D1585" s="1"/>
      <c r="E1585" s="1"/>
      <c r="F1585" s="1"/>
      <c r="G1585" s="1"/>
      <c r="H1585" s="1"/>
      <c r="I1585" s="1"/>
      <c r="J1585" s="1"/>
      <c r="K1585" s="1"/>
      <c r="L1585" s="1"/>
      <c r="M1585" s="1"/>
      <c r="N1585" s="1"/>
      <c r="O1585" s="1"/>
    </row>
    <row r="1586" spans="1:15">
      <c r="A1586" s="1"/>
      <c r="B1586" s="1"/>
      <c r="C1586" s="1"/>
      <c r="D1586" s="1"/>
      <c r="E1586" s="1"/>
      <c r="F1586" s="1"/>
      <c r="G1586" s="1"/>
      <c r="H1586" s="1"/>
      <c r="I1586" s="1"/>
      <c r="J1586" s="1"/>
      <c r="K1586" s="1"/>
      <c r="L1586" s="1"/>
      <c r="M1586" s="1"/>
      <c r="N1586" s="1"/>
      <c r="O1586" s="1"/>
    </row>
    <row r="1587" spans="1:15">
      <c r="A1587" s="1"/>
      <c r="B1587" s="1"/>
      <c r="C1587" s="1"/>
      <c r="D1587" s="1"/>
      <c r="E1587" s="1"/>
      <c r="F1587" s="1"/>
      <c r="G1587" s="1"/>
      <c r="H1587" s="1"/>
      <c r="I1587" s="1"/>
      <c r="J1587" s="1"/>
      <c r="K1587" s="1"/>
      <c r="L1587" s="1"/>
      <c r="M1587" s="1"/>
      <c r="N1587" s="1"/>
      <c r="O1587" s="1"/>
    </row>
    <row r="1588" spans="1:15">
      <c r="A1588" s="1"/>
      <c r="B1588" s="1"/>
      <c r="C1588" s="1"/>
      <c r="D1588" s="1"/>
      <c r="E1588" s="1"/>
      <c r="F1588" s="1"/>
      <c r="G1588" s="1"/>
      <c r="H1588" s="1"/>
      <c r="I1588" s="1"/>
      <c r="J1588" s="1"/>
      <c r="K1588" s="1"/>
      <c r="L1588" s="1"/>
      <c r="M1588" s="1"/>
      <c r="N1588" s="1"/>
      <c r="O1588" s="1"/>
    </row>
    <row r="1589" spans="1:15">
      <c r="A1589" s="1"/>
      <c r="B1589" s="1"/>
      <c r="C1589" s="1"/>
      <c r="D1589" s="1"/>
      <c r="E1589" s="1"/>
      <c r="F1589" s="1"/>
      <c r="G1589" s="1"/>
      <c r="H1589" s="1"/>
      <c r="I1589" s="1"/>
      <c r="J1589" s="1"/>
      <c r="K1589" s="1"/>
      <c r="L1589" s="1"/>
      <c r="M1589" s="1"/>
      <c r="N1589" s="1"/>
      <c r="O1589" s="1"/>
    </row>
    <row r="1590" spans="1:15">
      <c r="A1590" s="1"/>
      <c r="B1590" s="1"/>
      <c r="C1590" s="1"/>
      <c r="D1590" s="1"/>
      <c r="E1590" s="1"/>
      <c r="F1590" s="1"/>
      <c r="G1590" s="1"/>
      <c r="H1590" s="1"/>
      <c r="I1590" s="1"/>
      <c r="J1590" s="1"/>
      <c r="K1590" s="1"/>
      <c r="L1590" s="1"/>
      <c r="M1590" s="1"/>
      <c r="N1590" s="1"/>
      <c r="O1590" s="1"/>
    </row>
    <row r="1591" spans="1:15">
      <c r="A1591" s="1"/>
      <c r="B1591" s="1"/>
      <c r="C1591" s="1"/>
      <c r="D1591" s="1"/>
      <c r="E1591" s="1"/>
      <c r="F1591" s="1"/>
      <c r="G1591" s="1"/>
      <c r="H1591" s="1"/>
      <c r="I1591" s="1"/>
      <c r="J1591" s="1"/>
      <c r="K1591" s="1"/>
      <c r="L1591" s="1"/>
      <c r="M1591" s="1"/>
      <c r="N1591" s="1"/>
      <c r="O1591" s="1"/>
    </row>
    <row r="1592" spans="1:15">
      <c r="A1592" s="1"/>
      <c r="B1592" s="1"/>
      <c r="C1592" s="1"/>
      <c r="D1592" s="1"/>
      <c r="E1592" s="1"/>
      <c r="F1592" s="1"/>
      <c r="G1592" s="1"/>
      <c r="H1592" s="1"/>
      <c r="I1592" s="1"/>
      <c r="J1592" s="1"/>
      <c r="K1592" s="1"/>
      <c r="L1592" s="1"/>
      <c r="M1592" s="1"/>
      <c r="N1592" s="1"/>
      <c r="O1592" s="1"/>
    </row>
    <row r="1593" spans="1:15">
      <c r="A1593" s="1"/>
      <c r="B1593" s="1"/>
      <c r="C1593" s="1"/>
      <c r="D1593" s="1"/>
      <c r="E1593" s="1"/>
      <c r="F1593" s="1"/>
      <c r="G1593" s="1"/>
      <c r="H1593" s="1"/>
      <c r="I1593" s="1"/>
      <c r="J1593" s="1"/>
      <c r="K1593" s="1"/>
      <c r="L1593" s="1"/>
      <c r="M1593" s="1"/>
      <c r="N1593" s="1"/>
      <c r="O1593" s="1"/>
    </row>
    <row r="1594" spans="1:15">
      <c r="A1594" s="1"/>
      <c r="B1594" s="1"/>
      <c r="C1594" s="1"/>
      <c r="D1594" s="1"/>
      <c r="E1594" s="1"/>
      <c r="F1594" s="1"/>
      <c r="G1594" s="1"/>
      <c r="H1594" s="1"/>
      <c r="I1594" s="1"/>
      <c r="J1594" s="1"/>
      <c r="K1594" s="1"/>
      <c r="L1594" s="1"/>
      <c r="M1594" s="1"/>
      <c r="N1594" s="1"/>
      <c r="O1594" s="1"/>
    </row>
    <row r="1595" spans="1:15">
      <c r="A1595" s="1"/>
      <c r="B1595" s="1"/>
      <c r="C1595" s="1"/>
      <c r="D1595" s="1"/>
      <c r="E1595" s="1"/>
      <c r="F1595" s="1"/>
      <c r="G1595" s="1"/>
      <c r="H1595" s="1"/>
      <c r="I1595" s="1"/>
      <c r="J1595" s="1"/>
      <c r="K1595" s="1"/>
      <c r="L1595" s="1"/>
      <c r="M1595" s="1"/>
      <c r="N1595" s="1"/>
      <c r="O1595" s="1"/>
    </row>
    <row r="1596" spans="1:15">
      <c r="A1596" s="1"/>
      <c r="B1596" s="1"/>
      <c r="C1596" s="1"/>
      <c r="D1596" s="1"/>
      <c r="E1596" s="1"/>
      <c r="F1596" s="1"/>
      <c r="G1596" s="1"/>
      <c r="H1596" s="1"/>
      <c r="I1596" s="1"/>
      <c r="J1596" s="1"/>
      <c r="K1596" s="1"/>
      <c r="L1596" s="1"/>
      <c r="M1596" s="1"/>
      <c r="N1596" s="1"/>
      <c r="O1596" s="1"/>
    </row>
    <row r="1597" spans="1:15">
      <c r="A1597" s="1"/>
      <c r="B1597" s="1"/>
      <c r="C1597" s="1"/>
      <c r="D1597" s="1"/>
      <c r="E1597" s="1"/>
      <c r="F1597" s="1"/>
      <c r="G1597" s="1"/>
      <c r="H1597" s="1"/>
      <c r="I1597" s="1"/>
      <c r="J1597" s="1"/>
      <c r="K1597" s="1"/>
      <c r="L1597" s="1"/>
      <c r="M1597" s="1"/>
      <c r="N1597" s="1"/>
      <c r="O1597" s="1"/>
    </row>
    <row r="1598" spans="1:15">
      <c r="A1598" s="1"/>
      <c r="B1598" s="1"/>
      <c r="C1598" s="1"/>
      <c r="D1598" s="1"/>
      <c r="E1598" s="1"/>
      <c r="F1598" s="1"/>
      <c r="G1598" s="1"/>
      <c r="H1598" s="1"/>
      <c r="I1598" s="1"/>
      <c r="J1598" s="1"/>
      <c r="K1598" s="1"/>
      <c r="L1598" s="1"/>
      <c r="M1598" s="1"/>
      <c r="N1598" s="1"/>
      <c r="O1598" s="1"/>
    </row>
    <row r="1599" spans="1:15">
      <c r="A1599" s="1"/>
      <c r="B1599" s="1"/>
      <c r="C1599" s="1"/>
      <c r="D1599" s="1"/>
      <c r="E1599" s="1"/>
      <c r="F1599" s="1"/>
      <c r="G1599" s="1"/>
      <c r="H1599" s="1"/>
      <c r="I1599" s="1"/>
      <c r="J1599" s="1"/>
      <c r="K1599" s="1"/>
      <c r="L1599" s="1"/>
      <c r="M1599" s="1"/>
      <c r="N1599" s="1"/>
      <c r="O1599" s="1"/>
    </row>
    <row r="1600" spans="1:15">
      <c r="A1600" s="1"/>
      <c r="B1600" s="1"/>
      <c r="C1600" s="1"/>
      <c r="D1600" s="1"/>
      <c r="E1600" s="1"/>
      <c r="F1600" s="1"/>
      <c r="G1600" s="1"/>
      <c r="H1600" s="1"/>
      <c r="I1600" s="1"/>
      <c r="J1600" s="1"/>
      <c r="K1600" s="1"/>
      <c r="L1600" s="1"/>
      <c r="M1600" s="1"/>
      <c r="N1600" s="1"/>
      <c r="O1600" s="1"/>
    </row>
    <row r="1601" spans="1:15">
      <c r="A1601" s="1"/>
      <c r="B1601" s="1"/>
      <c r="C1601" s="1"/>
      <c r="D1601" s="1"/>
      <c r="E1601" s="1"/>
      <c r="F1601" s="1"/>
      <c r="G1601" s="1"/>
      <c r="H1601" s="1"/>
      <c r="I1601" s="1"/>
      <c r="J1601" s="1"/>
      <c r="K1601" s="1"/>
      <c r="L1601" s="1"/>
      <c r="M1601" s="1"/>
      <c r="N1601" s="1"/>
      <c r="O1601" s="1"/>
    </row>
    <row r="1602" spans="1:15">
      <c r="A1602" s="1"/>
      <c r="B1602" s="1"/>
      <c r="C1602" s="1"/>
      <c r="D1602" s="1"/>
      <c r="E1602" s="1"/>
      <c r="F1602" s="1"/>
      <c r="G1602" s="1"/>
      <c r="H1602" s="1"/>
      <c r="I1602" s="1"/>
      <c r="J1602" s="1"/>
      <c r="K1602" s="1"/>
      <c r="L1602" s="1"/>
      <c r="M1602" s="1"/>
      <c r="N1602" s="1"/>
      <c r="O1602" s="1"/>
    </row>
    <row r="1603" spans="1:15">
      <c r="A1603" s="1"/>
      <c r="B1603" s="1"/>
      <c r="C1603" s="1"/>
      <c r="D1603" s="1"/>
      <c r="E1603" s="1"/>
      <c r="F1603" s="1"/>
      <c r="G1603" s="1"/>
      <c r="H1603" s="1"/>
      <c r="I1603" s="1"/>
      <c r="J1603" s="1"/>
      <c r="K1603" s="1"/>
      <c r="L1603" s="1"/>
      <c r="M1603" s="1"/>
      <c r="N1603" s="1"/>
      <c r="O1603" s="1"/>
    </row>
    <row r="1604" spans="1:15">
      <c r="A1604" s="1"/>
      <c r="B1604" s="1"/>
      <c r="C1604" s="1"/>
      <c r="D1604" s="1"/>
      <c r="E1604" s="1"/>
      <c r="F1604" s="1"/>
      <c r="G1604" s="1"/>
      <c r="H1604" s="1"/>
      <c r="I1604" s="1"/>
      <c r="J1604" s="1"/>
      <c r="K1604" s="1"/>
      <c r="L1604" s="1"/>
      <c r="M1604" s="1"/>
      <c r="N1604" s="1"/>
      <c r="O1604" s="1"/>
    </row>
    <row r="1605" spans="1:15">
      <c r="A1605" s="1"/>
      <c r="B1605" s="1"/>
      <c r="C1605" s="1"/>
      <c r="D1605" s="1"/>
      <c r="E1605" s="1"/>
      <c r="F1605" s="1"/>
      <c r="G1605" s="1"/>
      <c r="H1605" s="1"/>
      <c r="I1605" s="1"/>
      <c r="J1605" s="1"/>
      <c r="K1605" s="1"/>
      <c r="L1605" s="1"/>
      <c r="M1605" s="1"/>
      <c r="N1605" s="1"/>
      <c r="O1605" s="1"/>
    </row>
    <row r="1606" spans="1:15">
      <c r="A1606" s="1"/>
      <c r="B1606" s="1"/>
      <c r="C1606" s="1"/>
      <c r="D1606" s="1"/>
      <c r="E1606" s="1"/>
      <c r="F1606" s="1"/>
      <c r="G1606" s="1"/>
      <c r="H1606" s="1"/>
      <c r="I1606" s="1"/>
      <c r="J1606" s="1"/>
      <c r="K1606" s="1"/>
      <c r="L1606" s="1"/>
      <c r="M1606" s="1"/>
      <c r="N1606" s="1"/>
      <c r="O1606" s="1"/>
    </row>
    <row r="1607" spans="1:15">
      <c r="A1607" s="1"/>
      <c r="B1607" s="1"/>
      <c r="C1607" s="1"/>
      <c r="D1607" s="1"/>
      <c r="E1607" s="1"/>
      <c r="F1607" s="1"/>
      <c r="G1607" s="1"/>
      <c r="H1607" s="1"/>
      <c r="I1607" s="1"/>
      <c r="J1607" s="1"/>
      <c r="K1607" s="1"/>
      <c r="L1607" s="1"/>
      <c r="M1607" s="1"/>
      <c r="N1607" s="1"/>
      <c r="O1607" s="1"/>
    </row>
    <row r="1608" spans="1:15">
      <c r="A1608" s="1"/>
      <c r="B1608" s="1"/>
      <c r="C1608" s="1"/>
      <c r="D1608" s="1"/>
      <c r="E1608" s="1"/>
      <c r="F1608" s="1"/>
      <c r="G1608" s="1"/>
      <c r="H1608" s="1"/>
      <c r="I1608" s="1"/>
      <c r="J1608" s="1"/>
      <c r="K1608" s="1"/>
      <c r="L1608" s="1"/>
      <c r="M1608" s="1"/>
      <c r="N1608" s="1"/>
      <c r="O1608" s="1"/>
    </row>
    <row r="1609" spans="1:15">
      <c r="A1609" s="1"/>
      <c r="B1609" s="1"/>
      <c r="C1609" s="1"/>
      <c r="D1609" s="1"/>
      <c r="E1609" s="1"/>
      <c r="F1609" s="1"/>
      <c r="G1609" s="1"/>
      <c r="H1609" s="1"/>
      <c r="I1609" s="1"/>
      <c r="J1609" s="1"/>
      <c r="K1609" s="1"/>
      <c r="L1609" s="1"/>
      <c r="M1609" s="1"/>
      <c r="N1609" s="1"/>
      <c r="O1609" s="1"/>
    </row>
    <row r="1610" spans="1:15">
      <c r="A1610" s="1"/>
      <c r="B1610" s="1"/>
      <c r="C1610" s="1"/>
      <c r="D1610" s="1"/>
      <c r="E1610" s="1"/>
      <c r="F1610" s="1"/>
      <c r="G1610" s="1"/>
      <c r="H1610" s="1"/>
      <c r="I1610" s="1"/>
      <c r="J1610" s="1"/>
      <c r="K1610" s="1"/>
      <c r="L1610" s="1"/>
      <c r="M1610" s="1"/>
      <c r="N1610" s="1"/>
      <c r="O1610" s="1"/>
    </row>
    <row r="1611" spans="1:15">
      <c r="A1611" s="1"/>
      <c r="B1611" s="1"/>
      <c r="C1611" s="1"/>
      <c r="D1611" s="1"/>
      <c r="E1611" s="1"/>
      <c r="F1611" s="1"/>
      <c r="G1611" s="1"/>
      <c r="H1611" s="1"/>
      <c r="I1611" s="1"/>
      <c r="J1611" s="1"/>
      <c r="K1611" s="1"/>
      <c r="L1611" s="1"/>
      <c r="M1611" s="1"/>
      <c r="N1611" s="1"/>
      <c r="O1611" s="1"/>
    </row>
    <row r="1612" spans="1:15">
      <c r="A1612" s="1"/>
      <c r="B1612" s="1"/>
      <c r="C1612" s="1"/>
      <c r="D1612" s="1"/>
      <c r="E1612" s="1"/>
      <c r="F1612" s="1"/>
      <c r="G1612" s="1"/>
      <c r="H1612" s="1"/>
      <c r="I1612" s="1"/>
      <c r="J1612" s="1"/>
      <c r="K1612" s="1"/>
      <c r="L1612" s="1"/>
      <c r="M1612" s="1"/>
      <c r="N1612" s="1"/>
      <c r="O1612" s="1"/>
    </row>
    <row r="1613" spans="1:15">
      <c r="A1613" s="1"/>
      <c r="B1613" s="1"/>
      <c r="C1613" s="1"/>
      <c r="D1613" s="1"/>
      <c r="E1613" s="1"/>
      <c r="F1613" s="1"/>
      <c r="G1613" s="1"/>
      <c r="H1613" s="1"/>
      <c r="I1613" s="1"/>
      <c r="J1613" s="1"/>
      <c r="K1613" s="1"/>
      <c r="L1613" s="1"/>
      <c r="M1613" s="1"/>
      <c r="N1613" s="1"/>
      <c r="O1613" s="1"/>
    </row>
    <row r="1614" spans="1:15">
      <c r="A1614" s="1"/>
      <c r="B1614" s="1"/>
      <c r="C1614" s="1"/>
      <c r="D1614" s="1"/>
      <c r="E1614" s="1"/>
      <c r="F1614" s="1"/>
      <c r="G1614" s="1"/>
      <c r="H1614" s="1"/>
      <c r="I1614" s="1"/>
      <c r="J1614" s="1"/>
      <c r="K1614" s="1"/>
      <c r="L1614" s="1"/>
      <c r="M1614" s="1"/>
      <c r="N1614" s="1"/>
      <c r="O1614" s="1"/>
    </row>
    <row r="1615" spans="1:15">
      <c r="A1615" s="1"/>
      <c r="B1615" s="1"/>
      <c r="C1615" s="1"/>
      <c r="D1615" s="1"/>
      <c r="E1615" s="1"/>
      <c r="F1615" s="1"/>
      <c r="G1615" s="1"/>
      <c r="H1615" s="1"/>
      <c r="I1615" s="1"/>
      <c r="J1615" s="1"/>
      <c r="K1615" s="1"/>
      <c r="L1615" s="1"/>
      <c r="M1615" s="1"/>
      <c r="N1615" s="1"/>
      <c r="O1615" s="1"/>
    </row>
    <row r="1616" spans="1:15">
      <c r="A1616" s="1"/>
      <c r="B1616" s="1"/>
      <c r="C1616" s="1"/>
      <c r="D1616" s="1"/>
      <c r="E1616" s="1"/>
      <c r="F1616" s="1"/>
      <c r="G1616" s="1"/>
      <c r="H1616" s="1"/>
      <c r="I1616" s="1"/>
      <c r="J1616" s="1"/>
      <c r="K1616" s="1"/>
      <c r="L1616" s="1"/>
      <c r="M1616" s="1"/>
      <c r="N1616" s="1"/>
      <c r="O1616" s="1"/>
    </row>
    <row r="1617" spans="1:15">
      <c r="A1617" s="1"/>
      <c r="B1617" s="1"/>
      <c r="C1617" s="1"/>
      <c r="D1617" s="1"/>
      <c r="E1617" s="1"/>
      <c r="F1617" s="1"/>
      <c r="G1617" s="1"/>
      <c r="H1617" s="1"/>
      <c r="I1617" s="1"/>
      <c r="J1617" s="1"/>
      <c r="K1617" s="1"/>
      <c r="L1617" s="1"/>
      <c r="M1617" s="1"/>
      <c r="N1617" s="1"/>
      <c r="O1617" s="1"/>
    </row>
    <row r="1618" spans="1:15">
      <c r="A1618" s="1"/>
      <c r="B1618" s="1"/>
      <c r="C1618" s="1"/>
      <c r="D1618" s="1"/>
      <c r="E1618" s="1"/>
      <c r="F1618" s="1"/>
      <c r="G1618" s="1"/>
      <c r="H1618" s="1"/>
      <c r="I1618" s="1"/>
      <c r="J1618" s="1"/>
      <c r="K1618" s="1"/>
      <c r="L1618" s="1"/>
      <c r="M1618" s="1"/>
      <c r="N1618" s="1"/>
      <c r="O1618" s="1"/>
    </row>
    <row r="1619" spans="1:15">
      <c r="A1619" s="1"/>
      <c r="B1619" s="1"/>
      <c r="C1619" s="1"/>
      <c r="D1619" s="1"/>
      <c r="E1619" s="1"/>
      <c r="F1619" s="1"/>
      <c r="G1619" s="1"/>
      <c r="H1619" s="1"/>
      <c r="I1619" s="1"/>
      <c r="J1619" s="1"/>
      <c r="K1619" s="1"/>
      <c r="L1619" s="1"/>
      <c r="M1619" s="1"/>
      <c r="N1619" s="1"/>
      <c r="O1619" s="1"/>
    </row>
    <row r="1620" spans="1:15">
      <c r="A1620" s="1"/>
      <c r="B1620" s="1"/>
      <c r="C1620" s="1"/>
      <c r="D1620" s="1"/>
      <c r="E1620" s="1"/>
      <c r="F1620" s="1"/>
      <c r="G1620" s="1"/>
      <c r="H1620" s="1"/>
      <c r="I1620" s="1"/>
      <c r="J1620" s="1"/>
      <c r="K1620" s="1"/>
      <c r="L1620" s="1"/>
      <c r="M1620" s="1"/>
      <c r="N1620" s="1"/>
      <c r="O1620" s="1"/>
    </row>
    <row r="1621" spans="1:15">
      <c r="A1621" s="1"/>
      <c r="B1621" s="1"/>
      <c r="C1621" s="1"/>
      <c r="D1621" s="1"/>
      <c r="E1621" s="1"/>
      <c r="F1621" s="1"/>
      <c r="G1621" s="1"/>
      <c r="H1621" s="1"/>
      <c r="I1621" s="1"/>
      <c r="J1621" s="1"/>
      <c r="K1621" s="1"/>
      <c r="L1621" s="1"/>
      <c r="M1621" s="1"/>
      <c r="N1621" s="1"/>
      <c r="O1621" s="1"/>
    </row>
    <row r="1622" spans="1:15">
      <c r="A1622" s="1"/>
      <c r="B1622" s="1"/>
      <c r="C1622" s="1"/>
      <c r="D1622" s="1"/>
      <c r="E1622" s="1"/>
      <c r="F1622" s="1"/>
      <c r="G1622" s="1"/>
      <c r="H1622" s="1"/>
      <c r="I1622" s="1"/>
      <c r="J1622" s="1"/>
      <c r="K1622" s="1"/>
      <c r="L1622" s="1"/>
      <c r="M1622" s="1"/>
      <c r="N1622" s="1"/>
      <c r="O1622" s="1"/>
    </row>
    <row r="1623" spans="1:15">
      <c r="A1623" s="1"/>
      <c r="B1623" s="1"/>
      <c r="C1623" s="1"/>
      <c r="D1623" s="1"/>
      <c r="E1623" s="1"/>
      <c r="F1623" s="1"/>
      <c r="G1623" s="1"/>
      <c r="H1623" s="1"/>
      <c r="I1623" s="1"/>
      <c r="J1623" s="1"/>
      <c r="K1623" s="1"/>
      <c r="L1623" s="1"/>
      <c r="M1623" s="1"/>
      <c r="N1623" s="1"/>
      <c r="O1623" s="1"/>
    </row>
    <row r="1624" spans="1:15">
      <c r="A1624" s="1"/>
      <c r="B1624" s="1"/>
      <c r="C1624" s="1"/>
      <c r="D1624" s="1"/>
      <c r="E1624" s="1"/>
      <c r="F1624" s="1"/>
      <c r="G1624" s="1"/>
      <c r="H1624" s="1"/>
      <c r="I1624" s="1"/>
      <c r="J1624" s="1"/>
      <c r="K1624" s="1"/>
      <c r="L1624" s="1"/>
      <c r="M1624" s="1"/>
      <c r="N1624" s="1"/>
      <c r="O1624" s="1"/>
    </row>
    <row r="1625" spans="1:15">
      <c r="A1625" s="1"/>
      <c r="B1625" s="1"/>
      <c r="C1625" s="1"/>
      <c r="D1625" s="1"/>
      <c r="E1625" s="1"/>
      <c r="F1625" s="1"/>
      <c r="G1625" s="1"/>
      <c r="H1625" s="1"/>
      <c r="I1625" s="1"/>
      <c r="J1625" s="1"/>
      <c r="K1625" s="1"/>
      <c r="L1625" s="1"/>
      <c r="M1625" s="1"/>
      <c r="N1625" s="1"/>
      <c r="O1625" s="1"/>
    </row>
    <row r="1626" spans="1:15">
      <c r="A1626" s="1"/>
      <c r="B1626" s="1"/>
      <c r="C1626" s="1"/>
      <c r="D1626" s="1"/>
      <c r="E1626" s="1"/>
      <c r="F1626" s="1"/>
      <c r="G1626" s="1"/>
      <c r="H1626" s="1"/>
      <c r="I1626" s="1"/>
      <c r="J1626" s="1"/>
      <c r="K1626" s="1"/>
      <c r="L1626" s="1"/>
      <c r="M1626" s="1"/>
      <c r="N1626" s="1"/>
      <c r="O1626" s="1"/>
    </row>
    <row r="1627" spans="1:15">
      <c r="A1627" s="1"/>
      <c r="B1627" s="1"/>
      <c r="C1627" s="1"/>
      <c r="D1627" s="1"/>
      <c r="E1627" s="1"/>
      <c r="F1627" s="1"/>
      <c r="G1627" s="1"/>
      <c r="H1627" s="1"/>
      <c r="I1627" s="1"/>
      <c r="J1627" s="1"/>
      <c r="K1627" s="1"/>
      <c r="L1627" s="1"/>
      <c r="M1627" s="1"/>
      <c r="N1627" s="1"/>
      <c r="O1627" s="1"/>
    </row>
    <row r="1628" spans="1:15">
      <c r="A1628" s="1"/>
      <c r="B1628" s="1"/>
      <c r="C1628" s="1"/>
      <c r="D1628" s="1"/>
      <c r="E1628" s="1"/>
      <c r="F1628" s="1"/>
      <c r="G1628" s="1"/>
      <c r="H1628" s="1"/>
      <c r="I1628" s="1"/>
      <c r="J1628" s="1"/>
      <c r="K1628" s="1"/>
      <c r="L1628" s="1"/>
      <c r="M1628" s="1"/>
      <c r="N1628" s="1"/>
      <c r="O1628" s="1"/>
    </row>
    <row r="1629" spans="1:15">
      <c r="A1629" s="1"/>
      <c r="B1629" s="1"/>
      <c r="C1629" s="1"/>
      <c r="D1629" s="1"/>
      <c r="E1629" s="1"/>
      <c r="F1629" s="1"/>
      <c r="G1629" s="1"/>
      <c r="H1629" s="1"/>
      <c r="I1629" s="1"/>
      <c r="J1629" s="1"/>
      <c r="K1629" s="1"/>
      <c r="L1629" s="1"/>
      <c r="M1629" s="1"/>
      <c r="N1629" s="1"/>
      <c r="O1629" s="1"/>
    </row>
    <row r="1630" spans="1:15">
      <c r="A1630" s="1"/>
      <c r="B1630" s="1"/>
      <c r="C1630" s="1"/>
      <c r="D1630" s="1"/>
      <c r="E1630" s="1"/>
      <c r="F1630" s="1"/>
      <c r="G1630" s="1"/>
      <c r="H1630" s="1"/>
      <c r="I1630" s="1"/>
      <c r="J1630" s="1"/>
      <c r="K1630" s="1"/>
      <c r="L1630" s="1"/>
      <c r="M1630" s="1"/>
      <c r="N1630" s="1"/>
      <c r="O1630" s="1"/>
    </row>
    <row r="1631" spans="1:15">
      <c r="A1631" s="1"/>
      <c r="B1631" s="1"/>
      <c r="C1631" s="1"/>
      <c r="D1631" s="1"/>
      <c r="E1631" s="1"/>
      <c r="F1631" s="1"/>
      <c r="G1631" s="1"/>
      <c r="H1631" s="1"/>
      <c r="I1631" s="1"/>
      <c r="J1631" s="1"/>
      <c r="K1631" s="1"/>
      <c r="L1631" s="1"/>
      <c r="M1631" s="1"/>
      <c r="N1631" s="1"/>
      <c r="O1631" s="1"/>
    </row>
    <row r="1632" spans="1:15">
      <c r="A1632" s="1"/>
      <c r="B1632" s="1"/>
      <c r="C1632" s="1"/>
      <c r="D1632" s="1"/>
      <c r="E1632" s="1"/>
      <c r="F1632" s="1"/>
      <c r="G1632" s="1"/>
      <c r="H1632" s="1"/>
      <c r="I1632" s="1"/>
      <c r="J1632" s="1"/>
      <c r="K1632" s="1"/>
      <c r="L1632" s="1"/>
      <c r="M1632" s="1"/>
      <c r="N1632" s="1"/>
      <c r="O1632" s="1"/>
    </row>
    <row r="1633" spans="1:15">
      <c r="A1633" s="1"/>
      <c r="B1633" s="1"/>
      <c r="C1633" s="1"/>
      <c r="D1633" s="1"/>
      <c r="E1633" s="1"/>
      <c r="F1633" s="1"/>
      <c r="G1633" s="1"/>
      <c r="H1633" s="1"/>
      <c r="I1633" s="1"/>
      <c r="J1633" s="1"/>
      <c r="K1633" s="1"/>
      <c r="L1633" s="1"/>
      <c r="M1633" s="1"/>
      <c r="N1633" s="1"/>
      <c r="O1633" s="1"/>
    </row>
    <row r="1634" spans="1:15">
      <c r="A1634" s="1"/>
      <c r="B1634" s="1"/>
      <c r="C1634" s="1"/>
      <c r="D1634" s="1"/>
      <c r="E1634" s="1"/>
      <c r="F1634" s="1"/>
      <c r="G1634" s="1"/>
      <c r="H1634" s="1"/>
      <c r="I1634" s="1"/>
      <c r="J1634" s="1"/>
      <c r="K1634" s="1"/>
      <c r="L1634" s="1"/>
      <c r="M1634" s="1"/>
      <c r="N1634" s="1"/>
      <c r="O1634" s="1"/>
    </row>
    <row r="1635" spans="1:15">
      <c r="A1635" s="1"/>
      <c r="B1635" s="1"/>
      <c r="C1635" s="1"/>
      <c r="D1635" s="1"/>
      <c r="E1635" s="1"/>
      <c r="F1635" s="1"/>
      <c r="G1635" s="1"/>
      <c r="H1635" s="1"/>
      <c r="I1635" s="1"/>
      <c r="J1635" s="1"/>
      <c r="K1635" s="1"/>
      <c r="L1635" s="1"/>
      <c r="M1635" s="1"/>
      <c r="N1635" s="1"/>
      <c r="O1635" s="1"/>
    </row>
    <row r="1636" spans="1:15">
      <c r="A1636" s="1"/>
      <c r="B1636" s="1"/>
      <c r="C1636" s="1"/>
      <c r="D1636" s="1"/>
      <c r="E1636" s="1"/>
      <c r="F1636" s="1"/>
      <c r="G1636" s="1"/>
      <c r="H1636" s="1"/>
      <c r="I1636" s="1"/>
      <c r="J1636" s="1"/>
      <c r="K1636" s="1"/>
      <c r="L1636" s="1"/>
      <c r="M1636" s="1"/>
      <c r="N1636" s="1"/>
      <c r="O1636" s="1"/>
    </row>
    <row r="1637" spans="1:15">
      <c r="A1637" s="1"/>
      <c r="B1637" s="1"/>
      <c r="C1637" s="1"/>
      <c r="D1637" s="1"/>
      <c r="E1637" s="1"/>
      <c r="F1637" s="1"/>
      <c r="G1637" s="1"/>
      <c r="H1637" s="1"/>
      <c r="I1637" s="1"/>
      <c r="J1637" s="1"/>
      <c r="K1637" s="1"/>
      <c r="L1637" s="1"/>
      <c r="M1637" s="1"/>
      <c r="N1637" s="1"/>
      <c r="O1637" s="1"/>
    </row>
    <row r="1638" spans="1:15">
      <c r="A1638" s="1"/>
      <c r="B1638" s="1"/>
      <c r="C1638" s="1"/>
      <c r="D1638" s="1"/>
      <c r="E1638" s="1"/>
      <c r="F1638" s="1"/>
      <c r="G1638" s="1"/>
      <c r="H1638" s="1"/>
      <c r="I1638" s="1"/>
      <c r="J1638" s="1"/>
      <c r="K1638" s="1"/>
      <c r="L1638" s="1"/>
      <c r="M1638" s="1"/>
      <c r="N1638" s="1"/>
      <c r="O1638" s="1"/>
    </row>
    <row r="1639" spans="1:15">
      <c r="A1639" s="1"/>
      <c r="B1639" s="1"/>
      <c r="C1639" s="1"/>
      <c r="D1639" s="1"/>
      <c r="E1639" s="1"/>
      <c r="F1639" s="1"/>
      <c r="G1639" s="1"/>
      <c r="H1639" s="1"/>
      <c r="I1639" s="1"/>
      <c r="J1639" s="1"/>
      <c r="K1639" s="1"/>
      <c r="L1639" s="1"/>
      <c r="M1639" s="1"/>
      <c r="N1639" s="1"/>
      <c r="O1639" s="1"/>
    </row>
    <row r="1640" spans="1:15">
      <c r="A1640" s="1"/>
      <c r="B1640" s="1"/>
      <c r="C1640" s="1"/>
      <c r="D1640" s="1"/>
      <c r="E1640" s="1"/>
      <c r="F1640" s="1"/>
      <c r="G1640" s="1"/>
      <c r="H1640" s="1"/>
      <c r="I1640" s="1"/>
      <c r="J1640" s="1"/>
      <c r="K1640" s="1"/>
      <c r="L1640" s="1"/>
      <c r="M1640" s="1"/>
      <c r="N1640" s="1"/>
      <c r="O1640" s="1"/>
    </row>
    <row r="1641" spans="1:15">
      <c r="A1641" s="1"/>
      <c r="B1641" s="1"/>
      <c r="C1641" s="1"/>
      <c r="D1641" s="1"/>
      <c r="E1641" s="1"/>
      <c r="F1641" s="1"/>
      <c r="G1641" s="1"/>
      <c r="H1641" s="1"/>
      <c r="I1641" s="1"/>
      <c r="J1641" s="1"/>
      <c r="K1641" s="1"/>
      <c r="L1641" s="1"/>
      <c r="M1641" s="1"/>
      <c r="N1641" s="1"/>
      <c r="O1641" s="1"/>
    </row>
    <row r="1642" spans="1:15">
      <c r="A1642" s="1"/>
      <c r="B1642" s="1"/>
      <c r="C1642" s="1"/>
      <c r="D1642" s="1"/>
      <c r="E1642" s="1"/>
      <c r="F1642" s="1"/>
      <c r="G1642" s="1"/>
      <c r="H1642" s="1"/>
      <c r="I1642" s="1"/>
      <c r="J1642" s="1"/>
      <c r="K1642" s="1"/>
      <c r="L1642" s="1"/>
      <c r="M1642" s="1"/>
      <c r="N1642" s="1"/>
      <c r="O1642" s="1"/>
    </row>
    <row r="1643" spans="1:15">
      <c r="A1643" s="1"/>
      <c r="B1643" s="1"/>
      <c r="C1643" s="1"/>
      <c r="D1643" s="1"/>
      <c r="E1643" s="1"/>
      <c r="F1643" s="1"/>
      <c r="G1643" s="1"/>
      <c r="H1643" s="1"/>
      <c r="I1643" s="1"/>
      <c r="J1643" s="1"/>
      <c r="K1643" s="1"/>
      <c r="L1643" s="1"/>
      <c r="M1643" s="1"/>
      <c r="N1643" s="1"/>
      <c r="O1643" s="1"/>
    </row>
    <row r="1644" spans="1:15">
      <c r="A1644" s="1"/>
      <c r="B1644" s="1"/>
      <c r="C1644" s="1"/>
      <c r="D1644" s="1"/>
      <c r="E1644" s="1"/>
      <c r="F1644" s="1"/>
      <c r="G1644" s="1"/>
      <c r="H1644" s="1"/>
      <c r="I1644" s="1"/>
      <c r="J1644" s="1"/>
      <c r="K1644" s="1"/>
      <c r="L1644" s="1"/>
      <c r="M1644" s="1"/>
      <c r="N1644" s="1"/>
      <c r="O1644" s="1"/>
    </row>
    <row r="1645" spans="1:15">
      <c r="A1645" s="1"/>
      <c r="B1645" s="1"/>
      <c r="C1645" s="1"/>
      <c r="D1645" s="1"/>
      <c r="E1645" s="1"/>
      <c r="F1645" s="1"/>
      <c r="G1645" s="1"/>
      <c r="H1645" s="1"/>
      <c r="I1645" s="1"/>
      <c r="J1645" s="1"/>
      <c r="K1645" s="1"/>
      <c r="L1645" s="1"/>
      <c r="M1645" s="1"/>
      <c r="N1645" s="1"/>
      <c r="O1645" s="1"/>
    </row>
    <row r="1646" spans="1:15">
      <c r="A1646" s="1"/>
      <c r="B1646" s="1"/>
      <c r="C1646" s="1"/>
      <c r="D1646" s="1"/>
      <c r="E1646" s="1"/>
      <c r="F1646" s="1"/>
      <c r="G1646" s="1"/>
      <c r="H1646" s="1"/>
      <c r="I1646" s="1"/>
      <c r="J1646" s="1"/>
      <c r="K1646" s="1"/>
      <c r="L1646" s="1"/>
      <c r="M1646" s="1"/>
      <c r="N1646" s="1"/>
      <c r="O1646" s="1"/>
    </row>
    <row r="1647" spans="1:15">
      <c r="A1647" s="1"/>
      <c r="B1647" s="1"/>
      <c r="C1647" s="1"/>
      <c r="D1647" s="1"/>
      <c r="E1647" s="1"/>
      <c r="F1647" s="1"/>
      <c r="G1647" s="1"/>
      <c r="H1647" s="1"/>
      <c r="I1647" s="1"/>
      <c r="J1647" s="1"/>
      <c r="K1647" s="1"/>
      <c r="L1647" s="1"/>
      <c r="M1647" s="1"/>
      <c r="N1647" s="1"/>
      <c r="O1647" s="1"/>
    </row>
    <row r="1648" spans="1:15">
      <c r="A1648" s="1"/>
      <c r="B1648" s="1"/>
      <c r="C1648" s="1"/>
      <c r="D1648" s="1"/>
      <c r="E1648" s="1"/>
      <c r="F1648" s="1"/>
      <c r="G1648" s="1"/>
      <c r="H1648" s="1"/>
      <c r="I1648" s="1"/>
      <c r="J1648" s="1"/>
      <c r="K1648" s="1"/>
      <c r="L1648" s="1"/>
      <c r="M1648" s="1"/>
      <c r="N1648" s="1"/>
      <c r="O1648" s="1"/>
    </row>
    <row r="1649" spans="1:15">
      <c r="A1649" s="1"/>
      <c r="B1649" s="1"/>
      <c r="C1649" s="1"/>
      <c r="D1649" s="1"/>
      <c r="E1649" s="1"/>
      <c r="F1649" s="1"/>
      <c r="G1649" s="1"/>
      <c r="H1649" s="1"/>
      <c r="I1649" s="1"/>
      <c r="J1649" s="1"/>
      <c r="K1649" s="1"/>
      <c r="L1649" s="1"/>
      <c r="M1649" s="1"/>
      <c r="N1649" s="1"/>
      <c r="O1649" s="1"/>
    </row>
    <row r="1650" spans="1:15">
      <c r="A1650" s="1"/>
      <c r="B1650" s="1"/>
      <c r="C1650" s="1"/>
      <c r="D1650" s="1"/>
      <c r="E1650" s="1"/>
      <c r="F1650" s="1"/>
      <c r="G1650" s="1"/>
      <c r="H1650" s="1"/>
      <c r="I1650" s="1"/>
      <c r="J1650" s="1"/>
      <c r="K1650" s="1"/>
      <c r="L1650" s="1"/>
      <c r="M1650" s="1"/>
      <c r="N1650" s="1"/>
      <c r="O1650" s="1"/>
    </row>
    <row r="1651" spans="1:15">
      <c r="A1651" s="1"/>
      <c r="B1651" s="1"/>
      <c r="C1651" s="1"/>
      <c r="D1651" s="1"/>
      <c r="E1651" s="1"/>
      <c r="F1651" s="1"/>
      <c r="G1651" s="1"/>
      <c r="H1651" s="1"/>
      <c r="I1651" s="1"/>
      <c r="J1651" s="1"/>
      <c r="K1651" s="1"/>
      <c r="L1651" s="1"/>
      <c r="M1651" s="1"/>
      <c r="N1651" s="1"/>
      <c r="O1651" s="1"/>
    </row>
    <row r="1652" spans="1:15">
      <c r="A1652" s="1"/>
      <c r="B1652" s="1"/>
      <c r="C1652" s="1"/>
      <c r="D1652" s="1"/>
      <c r="E1652" s="1"/>
      <c r="F1652" s="1"/>
      <c r="G1652" s="1"/>
      <c r="H1652" s="1"/>
      <c r="I1652" s="1"/>
      <c r="J1652" s="1"/>
      <c r="K1652" s="1"/>
      <c r="L1652" s="1"/>
      <c r="M1652" s="1"/>
      <c r="N1652" s="1"/>
      <c r="O1652" s="1"/>
    </row>
    <row r="1653" spans="1:15">
      <c r="A1653" s="1"/>
      <c r="B1653" s="1"/>
      <c r="C1653" s="1"/>
      <c r="D1653" s="1"/>
      <c r="E1653" s="1"/>
      <c r="F1653" s="1"/>
      <c r="G1653" s="1"/>
      <c r="H1653" s="1"/>
      <c r="I1653" s="1"/>
      <c r="J1653" s="1"/>
      <c r="K1653" s="1"/>
      <c r="L1653" s="1"/>
      <c r="M1653" s="1"/>
      <c r="N1653" s="1"/>
      <c r="O1653" s="1"/>
    </row>
    <row r="1654" spans="1:15">
      <c r="A1654" s="1"/>
      <c r="B1654" s="1"/>
      <c r="C1654" s="1"/>
      <c r="D1654" s="1"/>
      <c r="E1654" s="1"/>
      <c r="F1654" s="1"/>
      <c r="G1654" s="1"/>
      <c r="H1654" s="1"/>
      <c r="I1654" s="1"/>
      <c r="J1654" s="1"/>
      <c r="K1654" s="1"/>
      <c r="L1654" s="1"/>
      <c r="M1654" s="1"/>
      <c r="N1654" s="1"/>
      <c r="O1654" s="1"/>
    </row>
    <row r="1655" spans="1:15">
      <c r="A1655" s="1"/>
      <c r="B1655" s="1"/>
      <c r="C1655" s="1"/>
      <c r="D1655" s="1"/>
      <c r="E1655" s="1"/>
      <c r="F1655" s="1"/>
      <c r="G1655" s="1"/>
      <c r="H1655" s="1"/>
      <c r="I1655" s="1"/>
      <c r="J1655" s="1"/>
      <c r="K1655" s="1"/>
      <c r="L1655" s="1"/>
      <c r="M1655" s="1"/>
      <c r="N1655" s="1"/>
      <c r="O1655" s="1"/>
    </row>
    <row r="1656" spans="1:15">
      <c r="A1656" s="1"/>
      <c r="B1656" s="1"/>
      <c r="C1656" s="1"/>
      <c r="D1656" s="1"/>
      <c r="E1656" s="1"/>
      <c r="F1656" s="1"/>
      <c r="G1656" s="1"/>
      <c r="H1656" s="1"/>
      <c r="I1656" s="1"/>
      <c r="J1656" s="1"/>
      <c r="K1656" s="1"/>
      <c r="L1656" s="1"/>
      <c r="M1656" s="1"/>
      <c r="N1656" s="1"/>
      <c r="O1656" s="1"/>
    </row>
    <row r="1657" spans="1:15">
      <c r="A1657" s="1"/>
      <c r="B1657" s="1"/>
      <c r="C1657" s="1"/>
      <c r="D1657" s="1"/>
      <c r="E1657" s="1"/>
      <c r="F1657" s="1"/>
      <c r="G1657" s="1"/>
      <c r="H1657" s="1"/>
      <c r="I1657" s="1"/>
      <c r="J1657" s="1"/>
      <c r="K1657" s="1"/>
      <c r="L1657" s="1"/>
      <c r="M1657" s="1"/>
      <c r="N1657" s="1"/>
      <c r="O1657" s="1"/>
    </row>
    <row r="1658" spans="1:15">
      <c r="A1658" s="1"/>
      <c r="B1658" s="1"/>
      <c r="C1658" s="1"/>
      <c r="D1658" s="1"/>
      <c r="E1658" s="1"/>
      <c r="F1658" s="1"/>
      <c r="G1658" s="1"/>
      <c r="H1658" s="1"/>
      <c r="I1658" s="1"/>
      <c r="J1658" s="1"/>
      <c r="K1658" s="1"/>
      <c r="L1658" s="1"/>
      <c r="M1658" s="1"/>
      <c r="N1658" s="1"/>
      <c r="O1658" s="1"/>
    </row>
    <row r="1659" spans="1:15">
      <c r="A1659" s="1"/>
      <c r="B1659" s="1"/>
      <c r="C1659" s="1"/>
      <c r="D1659" s="1"/>
      <c r="E1659" s="1"/>
      <c r="F1659" s="1"/>
      <c r="G1659" s="1"/>
      <c r="H1659" s="1"/>
      <c r="I1659" s="1"/>
      <c r="J1659" s="1"/>
      <c r="K1659" s="1"/>
      <c r="L1659" s="1"/>
      <c r="M1659" s="1"/>
      <c r="N1659" s="1"/>
      <c r="O1659" s="1"/>
    </row>
    <row r="1660" spans="1:15">
      <c r="A1660" s="1"/>
      <c r="B1660" s="1"/>
      <c r="C1660" s="1"/>
      <c r="D1660" s="1"/>
      <c r="E1660" s="1"/>
      <c r="F1660" s="1"/>
      <c r="G1660" s="1"/>
      <c r="H1660" s="1"/>
      <c r="I1660" s="1"/>
      <c r="J1660" s="1"/>
      <c r="K1660" s="1"/>
      <c r="L1660" s="1"/>
      <c r="M1660" s="1"/>
      <c r="N1660" s="1"/>
      <c r="O1660" s="1"/>
    </row>
    <row r="1661" spans="1:15">
      <c r="A1661" s="1"/>
      <c r="B1661" s="1"/>
      <c r="C1661" s="1"/>
      <c r="D1661" s="1"/>
      <c r="E1661" s="1"/>
      <c r="F1661" s="1"/>
      <c r="G1661" s="1"/>
      <c r="H1661" s="1"/>
      <c r="I1661" s="1"/>
      <c r="J1661" s="1"/>
      <c r="K1661" s="1"/>
      <c r="L1661" s="1"/>
      <c r="M1661" s="1"/>
      <c r="N1661" s="1"/>
      <c r="O1661" s="1"/>
    </row>
    <row r="1662" spans="1:15">
      <c r="A1662" s="1"/>
      <c r="B1662" s="1"/>
      <c r="C1662" s="1"/>
      <c r="D1662" s="1"/>
      <c r="E1662" s="1"/>
      <c r="F1662" s="1"/>
      <c r="G1662" s="1"/>
      <c r="H1662" s="1"/>
      <c r="I1662" s="1"/>
      <c r="J1662" s="1"/>
      <c r="K1662" s="1"/>
      <c r="L1662" s="1"/>
      <c r="M1662" s="1"/>
      <c r="N1662" s="1"/>
      <c r="O1662" s="1"/>
    </row>
    <row r="1663" spans="1:15">
      <c r="A1663" s="1"/>
      <c r="B1663" s="1"/>
      <c r="C1663" s="1"/>
      <c r="D1663" s="1"/>
      <c r="E1663" s="1"/>
      <c r="F1663" s="1"/>
      <c r="G1663" s="1"/>
      <c r="H1663" s="1"/>
      <c r="I1663" s="1"/>
      <c r="J1663" s="1"/>
      <c r="K1663" s="1"/>
      <c r="L1663" s="1"/>
      <c r="M1663" s="1"/>
      <c r="N1663" s="1"/>
      <c r="O1663" s="1"/>
    </row>
  </sheetData>
  <phoneticPr fontId="0" type="noConversion"/>
  <printOptions horizontalCentered="1" verticalCentered="1"/>
  <pageMargins left="0.78740157480314998" right="0.78740157480314998" top="0.98425196850393704" bottom="0.98425196850393704" header="0.511811023622047" footer="0.511811023622047"/>
  <pageSetup scale="68" orientation="portrait"/>
  <headerFooter alignWithMargins="0">
    <oddFooter>&amp;C&amp;D&amp;T</oddFooter>
  </headerFooter>
</worksheet>
</file>

<file path=xl/worksheets/sheet38.xml><?xml version="1.0" encoding="utf-8"?>
<worksheet xmlns="http://schemas.openxmlformats.org/spreadsheetml/2006/main" xmlns:r="http://schemas.openxmlformats.org/officeDocument/2006/relationships">
  <sheetPr>
    <pageSetUpPr fitToPage="1"/>
  </sheetPr>
  <dimension ref="A33:F38"/>
  <sheetViews>
    <sheetView zoomScale="75" zoomScaleNormal="75" workbookViewId="0">
      <selection activeCell="M9" sqref="M9"/>
    </sheetView>
  </sheetViews>
  <sheetFormatPr defaultColWidth="8.6640625" defaultRowHeight="15"/>
  <sheetData>
    <row r="33" spans="1:6" ht="23.25">
      <c r="A33" s="48"/>
      <c r="F33" s="49" t="s">
        <v>49</v>
      </c>
    </row>
    <row r="34" spans="1:6" ht="23.25">
      <c r="F34" s="52" t="s">
        <v>486</v>
      </c>
    </row>
    <row r="36" spans="1:6" ht="18">
      <c r="A36" s="51" t="s">
        <v>51</v>
      </c>
    </row>
    <row r="37" spans="1:6" ht="18">
      <c r="A37" s="51" t="s">
        <v>50</v>
      </c>
    </row>
    <row r="38" spans="1:6" ht="18">
      <c r="A38" s="51"/>
    </row>
  </sheetData>
  <phoneticPr fontId="0" type="noConversion"/>
  <pageMargins left="0.75" right="0.75" top="1" bottom="1" header="0.5" footer="0.5"/>
  <pageSetup scale="76" orientation="portrait" verticalDpi="96"/>
  <headerFooter alignWithMargins="0"/>
  <drawing r:id="rId1"/>
</worksheet>
</file>

<file path=xl/worksheets/sheet39.xml><?xml version="1.0" encoding="utf-8"?>
<worksheet xmlns="http://schemas.openxmlformats.org/spreadsheetml/2006/main" xmlns:r="http://schemas.openxmlformats.org/officeDocument/2006/relationships">
  <sheetPr>
    <pageSetUpPr fitToPage="1"/>
  </sheetPr>
  <dimension ref="A33:F39"/>
  <sheetViews>
    <sheetView zoomScale="75" zoomScaleNormal="75" workbookViewId="0">
      <selection activeCell="M10" sqref="M10"/>
    </sheetView>
  </sheetViews>
  <sheetFormatPr defaultColWidth="8.6640625" defaultRowHeight="15"/>
  <sheetData>
    <row r="33" spans="1:6" ht="23.25">
      <c r="A33" s="48"/>
      <c r="F33" s="49" t="s">
        <v>49</v>
      </c>
    </row>
    <row r="34" spans="1:6" ht="23.25">
      <c r="F34" s="52" t="s">
        <v>486</v>
      </c>
    </row>
    <row r="36" spans="1:6" ht="18">
      <c r="A36" s="51" t="s">
        <v>51</v>
      </c>
    </row>
    <row r="37" spans="1:6" ht="18">
      <c r="A37" s="51" t="s">
        <v>445</v>
      </c>
    </row>
    <row r="38" spans="1:6" ht="18">
      <c r="A38" s="51" t="s">
        <v>444</v>
      </c>
    </row>
    <row r="39" spans="1:6" ht="18">
      <c r="A39" s="51"/>
    </row>
  </sheetData>
  <phoneticPr fontId="0" type="noConversion"/>
  <pageMargins left="0.75" right="0.75" top="1" bottom="1" header="0.5" footer="0.5"/>
  <pageSetup scale="76" orientation="portrait" verticalDpi="96"/>
  <headerFooter alignWithMargins="0"/>
  <drawing r:id="rId1"/>
</worksheet>
</file>

<file path=xl/worksheets/sheet40.xml><?xml version="1.0" encoding="utf-8"?>
<worksheet xmlns="http://schemas.openxmlformats.org/spreadsheetml/2006/main" xmlns:r="http://schemas.openxmlformats.org/officeDocument/2006/relationships">
  <sheetPr>
    <pageSetUpPr fitToPage="1"/>
  </sheetPr>
  <dimension ref="A1:R1729"/>
  <sheetViews>
    <sheetView topLeftCell="A61" workbookViewId="0">
      <selection activeCell="A96" sqref="A96:C96"/>
    </sheetView>
  </sheetViews>
  <sheetFormatPr defaultColWidth="8.88671875" defaultRowHeight="12.75"/>
  <cols>
    <col min="1" max="84" width="5.33203125" style="2" customWidth="1"/>
    <col min="85" max="16384" width="8.88671875" style="2"/>
  </cols>
  <sheetData>
    <row r="1" spans="1:18" ht="9.75" customHeight="1">
      <c r="A1" s="1"/>
      <c r="B1" s="1"/>
      <c r="C1" s="1"/>
      <c r="D1" s="1"/>
      <c r="E1" s="1"/>
      <c r="F1" s="1"/>
      <c r="G1" s="1"/>
      <c r="H1" s="1"/>
      <c r="I1" s="1"/>
      <c r="J1" s="1"/>
      <c r="K1" s="1"/>
      <c r="L1" s="1"/>
      <c r="M1" s="1"/>
      <c r="N1" s="1"/>
      <c r="O1" s="1"/>
      <c r="P1" s="1"/>
      <c r="Q1" s="1"/>
      <c r="R1" s="1"/>
    </row>
    <row r="2" spans="1:18" ht="9.75" customHeight="1">
      <c r="A2" s="1"/>
      <c r="B2" s="1"/>
      <c r="C2" s="1"/>
      <c r="D2" s="1"/>
      <c r="E2" s="1"/>
      <c r="F2" s="1"/>
      <c r="G2" s="1"/>
      <c r="H2" s="1"/>
      <c r="I2" s="1"/>
      <c r="J2" s="1"/>
      <c r="K2" s="1"/>
      <c r="L2" s="1"/>
      <c r="M2" s="1"/>
      <c r="N2" s="1"/>
      <c r="O2" s="1"/>
      <c r="P2" s="1"/>
      <c r="Q2" s="1"/>
      <c r="R2" s="1"/>
    </row>
    <row r="3" spans="1:18" ht="9.75" customHeight="1">
      <c r="A3" s="1"/>
      <c r="B3" s="1" t="s">
        <v>82</v>
      </c>
      <c r="C3" s="1" t="s">
        <v>83</v>
      </c>
      <c r="D3" s="1"/>
      <c r="E3" s="1"/>
      <c r="F3" s="1"/>
      <c r="G3" s="1"/>
      <c r="H3" s="1"/>
      <c r="I3" s="1"/>
      <c r="J3" s="1"/>
      <c r="K3" s="1"/>
      <c r="L3" s="1"/>
      <c r="M3" s="1"/>
      <c r="N3" s="1"/>
      <c r="O3" s="1"/>
      <c r="P3" s="1"/>
      <c r="Q3" s="1"/>
      <c r="R3" s="1"/>
    </row>
    <row r="4" spans="1:18" ht="9.75" customHeight="1">
      <c r="A4" s="1">
        <v>1916</v>
      </c>
      <c r="B4" s="5">
        <f>('Table A7'!Y7+'Table A7'!Z7+'Table A7'!AA7)/100</f>
        <v>0.51817095342658959</v>
      </c>
      <c r="C4" s="1">
        <f>('Table A7'!Y7)/100</f>
        <v>0.36728611817163781</v>
      </c>
      <c r="D4" s="1"/>
      <c r="E4" s="1"/>
      <c r="F4" s="1"/>
      <c r="G4" s="1"/>
      <c r="H4" s="1"/>
      <c r="I4" s="1"/>
      <c r="J4" s="1"/>
      <c r="K4" s="1"/>
      <c r="L4" s="1"/>
      <c r="M4" s="1"/>
      <c r="N4" s="1"/>
      <c r="O4" s="1"/>
      <c r="P4" s="1"/>
      <c r="Q4" s="1"/>
      <c r="R4" s="1"/>
    </row>
    <row r="5" spans="1:18" ht="9.75" customHeight="1">
      <c r="A5" s="1">
        <f>A4+1</f>
        <v>1917</v>
      </c>
      <c r="B5" s="5">
        <f>('Table A7'!Y8+'Table A7'!Z8+'Table A7'!AA8)/100</f>
        <v>0.59257324676208778</v>
      </c>
      <c r="C5" s="1">
        <f>('Table A7'!Y8)/100</f>
        <v>0.43112552303899249</v>
      </c>
      <c r="D5" s="1"/>
      <c r="E5" s="1"/>
      <c r="F5" s="1"/>
      <c r="G5" s="1"/>
      <c r="H5" s="1"/>
      <c r="I5" s="1"/>
      <c r="J5" s="1"/>
      <c r="K5" s="1"/>
      <c r="L5" s="1"/>
      <c r="M5" s="1"/>
      <c r="N5" s="1"/>
      <c r="O5" s="1"/>
      <c r="P5" s="1"/>
      <c r="Q5" s="1"/>
      <c r="R5" s="1"/>
    </row>
    <row r="6" spans="1:18" ht="9.75" customHeight="1">
      <c r="A6" s="1">
        <f t="shared" ref="A6:A35" si="0">A5+1</f>
        <v>1918</v>
      </c>
      <c r="B6" s="5">
        <f>('Table A7'!Y9+'Table A7'!Z9+'Table A7'!AA9)/100</f>
        <v>0.50128299658696907</v>
      </c>
      <c r="C6" s="1">
        <f>('Table A7'!Y9)/100</f>
        <v>0.34508915323154876</v>
      </c>
      <c r="D6" s="1"/>
      <c r="E6" s="1"/>
      <c r="F6" s="1"/>
      <c r="G6" s="1"/>
      <c r="H6" s="1"/>
      <c r="I6" s="1"/>
      <c r="J6" s="1"/>
      <c r="K6" s="1"/>
      <c r="L6" s="1"/>
      <c r="M6" s="1"/>
      <c r="N6" s="1"/>
      <c r="O6" s="1"/>
      <c r="P6" s="1"/>
      <c r="Q6" s="1"/>
      <c r="R6" s="1"/>
    </row>
    <row r="7" spans="1:18" ht="9.75" customHeight="1">
      <c r="A7" s="1">
        <f t="shared" si="0"/>
        <v>1919</v>
      </c>
      <c r="B7" s="5">
        <f>('Table A7'!Y10+'Table A7'!Z10+'Table A7'!AA10)/100</f>
        <v>0.43550562372873558</v>
      </c>
      <c r="C7" s="1">
        <f>('Table A7'!Y10)/100</f>
        <v>0.28716173305832243</v>
      </c>
      <c r="D7" s="1"/>
      <c r="E7" s="1"/>
      <c r="F7" s="1"/>
      <c r="G7" s="1"/>
      <c r="H7" s="1"/>
      <c r="I7" s="1"/>
      <c r="J7" s="1"/>
      <c r="K7" s="1"/>
      <c r="L7" s="1"/>
      <c r="M7" s="1"/>
      <c r="N7" s="1"/>
      <c r="O7" s="1"/>
      <c r="P7" s="1"/>
      <c r="Q7" s="1"/>
      <c r="R7" s="1"/>
    </row>
    <row r="8" spans="1:18" ht="9.75" customHeight="1">
      <c r="A8" s="1">
        <f t="shared" si="0"/>
        <v>1920</v>
      </c>
      <c r="B8" s="5">
        <f>('Table A7'!Y11+'Table A7'!Z11+'Table A7'!AA11)/100</f>
        <v>0.4541034463375947</v>
      </c>
      <c r="C8" s="1">
        <f>('Table A7'!Y11)/100</f>
        <v>0.31248167442292685</v>
      </c>
      <c r="D8" s="1"/>
      <c r="E8" s="1"/>
      <c r="F8" s="1"/>
      <c r="G8" s="1"/>
      <c r="H8" s="1"/>
      <c r="I8" s="1"/>
      <c r="J8" s="1"/>
      <c r="K8" s="1"/>
      <c r="L8" s="1"/>
      <c r="M8" s="1"/>
      <c r="N8" s="1"/>
      <c r="O8" s="1"/>
      <c r="P8" s="1"/>
      <c r="Q8" s="1"/>
      <c r="R8" s="1"/>
    </row>
    <row r="9" spans="1:18" ht="9.75" customHeight="1">
      <c r="A9" s="1">
        <f t="shared" si="0"/>
        <v>1921</v>
      </c>
      <c r="B9" s="5">
        <f>('Table A7'!Y12+'Table A7'!Z12+'Table A7'!AA12)/100</f>
        <v>0.4651038413748203</v>
      </c>
      <c r="C9" s="1">
        <f>('Table A7'!Y12)/100</f>
        <v>0.30676584858242406</v>
      </c>
      <c r="D9" s="1"/>
      <c r="E9" s="1"/>
      <c r="F9" s="1"/>
      <c r="G9" s="1"/>
      <c r="H9" s="1"/>
      <c r="I9" s="1"/>
      <c r="J9" s="1"/>
      <c r="K9" s="1"/>
      <c r="L9" s="1"/>
      <c r="M9" s="1"/>
      <c r="N9" s="1"/>
      <c r="O9" s="1"/>
      <c r="P9" s="1"/>
      <c r="Q9" s="1"/>
      <c r="R9" s="1"/>
    </row>
    <row r="10" spans="1:18" ht="9.75" customHeight="1">
      <c r="A10" s="1">
        <f t="shared" si="0"/>
        <v>1922</v>
      </c>
      <c r="B10" s="5">
        <f>('Table A7'!Y13+'Table A7'!Z13+'Table A7'!AA13)/100</f>
        <v>0.50758962075061587</v>
      </c>
      <c r="C10" s="1">
        <f>('Table A7'!Y13)/100</f>
        <v>0.31943242140140937</v>
      </c>
      <c r="D10" s="1"/>
      <c r="E10" s="1"/>
      <c r="F10" s="1"/>
      <c r="G10" s="1"/>
      <c r="H10" s="1"/>
      <c r="I10" s="1"/>
      <c r="J10" s="1"/>
      <c r="K10" s="1"/>
      <c r="L10" s="1"/>
      <c r="M10" s="1"/>
      <c r="N10" s="1"/>
      <c r="O10" s="1"/>
      <c r="P10" s="1"/>
      <c r="Q10" s="1"/>
      <c r="R10" s="1"/>
    </row>
    <row r="11" spans="1:18" ht="9.75" customHeight="1">
      <c r="A11" s="1">
        <f t="shared" si="0"/>
        <v>1923</v>
      </c>
      <c r="B11" s="5">
        <f>('Table A7'!Y14+'Table A7'!Z14+'Table A7'!AA14)/100</f>
        <v>0.51867775199391963</v>
      </c>
      <c r="C11" s="1">
        <f>('Table A7'!Y14)/100</f>
        <v>0.33963772184626523</v>
      </c>
      <c r="D11" s="1"/>
      <c r="E11" s="1"/>
      <c r="F11" s="1"/>
      <c r="G11" s="1"/>
      <c r="H11" s="1"/>
      <c r="I11" s="1"/>
      <c r="J11" s="1"/>
      <c r="K11" s="1"/>
      <c r="L11" s="1"/>
      <c r="M11" s="1"/>
      <c r="N11" s="1"/>
      <c r="O11" s="1"/>
      <c r="P11" s="1"/>
      <c r="Q11" s="1"/>
      <c r="R11" s="1"/>
    </row>
    <row r="12" spans="1:18" ht="9.75" customHeight="1">
      <c r="A12" s="1">
        <f t="shared" si="0"/>
        <v>1924</v>
      </c>
      <c r="B12" s="5">
        <f>('Table A7'!Y15+'Table A7'!Z15+'Table A7'!AA15)/100</f>
        <v>0.51894953969605595</v>
      </c>
      <c r="C12" s="1">
        <f>('Table A7'!Y15)/100</f>
        <v>0.34469791637346509</v>
      </c>
      <c r="D12" s="1"/>
      <c r="E12" s="1"/>
      <c r="F12" s="1"/>
      <c r="G12" s="1"/>
      <c r="H12" s="1"/>
      <c r="I12" s="1"/>
      <c r="J12" s="1"/>
      <c r="K12" s="1"/>
      <c r="L12" s="1"/>
      <c r="M12" s="1"/>
      <c r="N12" s="1"/>
      <c r="O12" s="1"/>
      <c r="P12" s="1"/>
      <c r="Q12" s="1"/>
      <c r="R12" s="1"/>
    </row>
    <row r="13" spans="1:18" ht="9.75" customHeight="1">
      <c r="A13" s="1">
        <f t="shared" si="0"/>
        <v>1925</v>
      </c>
      <c r="B13" s="5">
        <f>('Table A7'!Y16+'Table A7'!Z16+'Table A7'!AA16)/100</f>
        <v>0.51931797264386548</v>
      </c>
      <c r="C13" s="1">
        <f>('Table A7'!Y16)/100</f>
        <v>0.348377530915498</v>
      </c>
      <c r="D13" s="1"/>
      <c r="E13" s="1"/>
      <c r="F13" s="1"/>
      <c r="G13" s="1"/>
      <c r="H13" s="1"/>
      <c r="I13" s="1"/>
      <c r="J13" s="1"/>
      <c r="K13" s="1"/>
      <c r="L13" s="1"/>
      <c r="M13" s="1"/>
      <c r="N13" s="1"/>
      <c r="O13" s="1"/>
      <c r="P13" s="1"/>
      <c r="Q13" s="1"/>
      <c r="R13" s="1"/>
    </row>
    <row r="14" spans="1:18" ht="9.75" customHeight="1">
      <c r="A14" s="1">
        <f t="shared" si="0"/>
        <v>1926</v>
      </c>
      <c r="B14" s="5">
        <f>('Table A7'!Y17+'Table A7'!Z17+'Table A7'!AA17)/100</f>
        <v>0.54878996490867049</v>
      </c>
      <c r="C14" s="1">
        <f>('Table A7'!Y17)/100</f>
        <v>0.37795189910962756</v>
      </c>
      <c r="D14" s="1"/>
      <c r="E14" s="1"/>
      <c r="F14" s="1"/>
      <c r="G14" s="1"/>
      <c r="H14" s="1"/>
      <c r="I14" s="1"/>
      <c r="J14" s="1"/>
      <c r="K14" s="1"/>
      <c r="L14" s="1"/>
      <c r="M14" s="1"/>
      <c r="N14" s="1"/>
      <c r="O14" s="1"/>
      <c r="P14" s="1"/>
      <c r="Q14" s="1"/>
      <c r="R14" s="1"/>
    </row>
    <row r="15" spans="1:18" ht="9.75" customHeight="1">
      <c r="A15" s="1">
        <f t="shared" si="0"/>
        <v>1927</v>
      </c>
      <c r="B15" s="5">
        <f>('Table A7'!Y18+'Table A7'!Z18+'Table A7'!AA18)/100</f>
        <v>0.55642518604974955</v>
      </c>
      <c r="C15" s="1">
        <f>('Table A7'!Y18)/100</f>
        <v>0.38339559676774732</v>
      </c>
      <c r="D15" s="1"/>
      <c r="E15" s="1"/>
      <c r="F15" s="1"/>
      <c r="G15" s="1"/>
      <c r="H15" s="1"/>
      <c r="I15" s="1"/>
      <c r="J15" s="1"/>
      <c r="K15" s="1"/>
      <c r="L15" s="1"/>
      <c r="M15" s="1"/>
      <c r="N15" s="1"/>
      <c r="O15" s="1"/>
      <c r="P15" s="1"/>
      <c r="Q15" s="1"/>
      <c r="R15" s="1"/>
    </row>
    <row r="16" spans="1:18" ht="9.75" customHeight="1">
      <c r="A16" s="1">
        <f t="shared" si="0"/>
        <v>1928</v>
      </c>
      <c r="B16" s="5">
        <f>('Table A7'!Y19+'Table A7'!Z19+'Table A7'!AA19)/100</f>
        <v>0.55348624728878559</v>
      </c>
      <c r="C16" s="1">
        <f>('Table A7'!Y19)/100</f>
        <v>0.38213811092637934</v>
      </c>
      <c r="D16" s="1"/>
      <c r="E16" s="1"/>
      <c r="F16" s="1"/>
      <c r="G16" s="1"/>
      <c r="H16" s="1"/>
      <c r="I16" s="1"/>
      <c r="J16" s="1"/>
      <c r="K16" s="1"/>
      <c r="L16" s="1"/>
      <c r="M16" s="1"/>
      <c r="N16" s="1"/>
      <c r="O16" s="1"/>
      <c r="P16" s="1"/>
      <c r="Q16" s="1"/>
      <c r="R16" s="1"/>
    </row>
    <row r="17" spans="1:18" ht="9.75" customHeight="1">
      <c r="A17" s="1">
        <f t="shared" si="0"/>
        <v>1929</v>
      </c>
      <c r="B17" s="5">
        <f>('Table A7'!Y20+'Table A7'!Z20+'Table A7'!AA20)/100</f>
        <v>0.5697162697120145</v>
      </c>
      <c r="C17" s="1">
        <f>('Table A7'!Y20)/100</f>
        <v>0.392517177501362</v>
      </c>
      <c r="D17" s="1"/>
      <c r="E17" s="1"/>
      <c r="F17" s="1"/>
      <c r="G17" s="1"/>
      <c r="H17" s="1"/>
      <c r="I17" s="1"/>
      <c r="J17" s="1"/>
      <c r="K17" s="1"/>
      <c r="L17" s="1"/>
      <c r="M17" s="1"/>
      <c r="N17" s="1"/>
      <c r="O17" s="1"/>
      <c r="P17" s="1"/>
      <c r="Q17" s="1"/>
      <c r="R17" s="1"/>
    </row>
    <row r="18" spans="1:18" ht="9.75" customHeight="1">
      <c r="A18" s="1">
        <f t="shared" si="0"/>
        <v>1930</v>
      </c>
      <c r="B18" s="5">
        <f>('Table A7'!Y21+'Table A7'!Z21+'Table A7'!AA21)/100</f>
        <v>0.58318519604789198</v>
      </c>
      <c r="C18" s="1">
        <f>('Table A7'!Y21)/100</f>
        <v>0.40865301448773172</v>
      </c>
      <c r="D18" s="1"/>
      <c r="E18" s="1"/>
      <c r="F18" s="1"/>
      <c r="G18" s="1"/>
      <c r="H18" s="1"/>
      <c r="I18" s="1"/>
      <c r="J18" s="1"/>
      <c r="K18" s="1"/>
      <c r="L18" s="1"/>
      <c r="M18" s="1"/>
      <c r="N18" s="1"/>
      <c r="O18" s="1"/>
      <c r="P18" s="1"/>
      <c r="Q18" s="1"/>
      <c r="R18" s="1"/>
    </row>
    <row r="19" spans="1:18" ht="9.75" customHeight="1">
      <c r="A19" s="1">
        <f t="shared" si="0"/>
        <v>1931</v>
      </c>
      <c r="B19" s="5">
        <f>('Table A7'!Y22+'Table A7'!Z22+'Table A7'!AA22)/100</f>
        <v>0.55224967456848684</v>
      </c>
      <c r="C19" s="1">
        <f>('Table A7'!Y22)/100</f>
        <v>0.37216832009754192</v>
      </c>
      <c r="D19" s="1"/>
      <c r="E19" s="1"/>
      <c r="F19" s="1"/>
      <c r="G19" s="1"/>
      <c r="H19" s="1"/>
      <c r="I19" s="1"/>
      <c r="J19" s="1"/>
      <c r="K19" s="1"/>
      <c r="L19" s="1"/>
      <c r="M19" s="1"/>
      <c r="N19" s="1"/>
      <c r="O19" s="1"/>
      <c r="P19" s="1"/>
      <c r="Q19" s="1"/>
      <c r="R19" s="1"/>
    </row>
    <row r="20" spans="1:18" ht="9.75" customHeight="1">
      <c r="A20" s="1">
        <f t="shared" si="0"/>
        <v>1932</v>
      </c>
      <c r="B20" s="5">
        <f>('Table A7'!Y23+'Table A7'!Z23+'Table A7'!AA23)/100</f>
        <v>0.51252850774943681</v>
      </c>
      <c r="C20" s="1">
        <f>('Table A7'!Y23)/100</f>
        <v>0.32438826989480596</v>
      </c>
      <c r="D20" s="1"/>
      <c r="E20" s="1"/>
      <c r="F20" s="1"/>
      <c r="G20" s="1"/>
      <c r="H20" s="1"/>
      <c r="I20" s="1"/>
      <c r="J20" s="1"/>
      <c r="K20" s="1"/>
      <c r="L20" s="1"/>
      <c r="M20" s="1"/>
      <c r="N20" s="1"/>
      <c r="O20" s="1"/>
      <c r="P20" s="1"/>
      <c r="Q20" s="1"/>
      <c r="R20" s="1"/>
    </row>
    <row r="21" spans="1:18" ht="9.75" customHeight="1">
      <c r="A21" s="1">
        <f t="shared" si="0"/>
        <v>1933</v>
      </c>
      <c r="B21" s="5">
        <f>('Table A7'!Y24+'Table A7'!Z24+'Table A7'!AA24)/100</f>
        <v>0.44846746312944402</v>
      </c>
      <c r="C21" s="1">
        <f>('Table A7'!Y24)/100</f>
        <v>0.28001214261089419</v>
      </c>
      <c r="D21" s="1"/>
      <c r="E21" s="1"/>
      <c r="F21" s="1"/>
      <c r="G21" s="1"/>
      <c r="H21" s="1"/>
      <c r="I21" s="1"/>
      <c r="J21" s="1"/>
      <c r="K21" s="1"/>
      <c r="L21" s="1"/>
      <c r="M21" s="1"/>
      <c r="N21" s="1"/>
      <c r="O21" s="1"/>
      <c r="P21" s="1"/>
      <c r="Q21" s="1"/>
      <c r="R21" s="1"/>
    </row>
    <row r="22" spans="1:18" ht="9.75" customHeight="1">
      <c r="A22" s="1">
        <f t="shared" si="0"/>
        <v>1934</v>
      </c>
      <c r="B22" s="5">
        <f>('Table A7'!Y25+'Table A7'!Z25+'Table A7'!AA25)/100</f>
        <v>0.46935336870778782</v>
      </c>
      <c r="C22" s="1">
        <f>('Table A7'!Y25)/100</f>
        <v>0.31509077747651443</v>
      </c>
      <c r="D22" s="1"/>
      <c r="E22" s="1"/>
      <c r="F22" s="1"/>
      <c r="G22" s="1"/>
      <c r="H22" s="1"/>
      <c r="I22" s="1"/>
      <c r="J22" s="1"/>
      <c r="K22" s="1"/>
      <c r="L22" s="1"/>
      <c r="M22" s="1"/>
      <c r="N22" s="1"/>
      <c r="O22" s="1"/>
      <c r="P22" s="1"/>
      <c r="Q22" s="1"/>
      <c r="R22" s="1"/>
    </row>
    <row r="23" spans="1:18" ht="9.75" customHeight="1">
      <c r="A23" s="1">
        <f t="shared" si="0"/>
        <v>1935</v>
      </c>
      <c r="B23" s="5">
        <f>('Table A7'!Y26+'Table A7'!Z26+'Table A7'!AA26)/100</f>
        <v>0.46831898800235872</v>
      </c>
      <c r="C23" s="1">
        <f>('Table A7'!Y26)/100</f>
        <v>0.32408682215470924</v>
      </c>
      <c r="D23" s="1"/>
      <c r="E23" s="1"/>
      <c r="F23" s="1"/>
      <c r="G23" s="1"/>
      <c r="H23" s="1"/>
      <c r="I23" s="1"/>
      <c r="J23" s="1"/>
      <c r="K23" s="1"/>
      <c r="L23" s="1"/>
      <c r="M23" s="1"/>
      <c r="N23" s="1"/>
      <c r="O23" s="1"/>
      <c r="P23" s="1"/>
      <c r="Q23" s="1"/>
      <c r="R23" s="1"/>
    </row>
    <row r="24" spans="1:18" ht="9.75" customHeight="1">
      <c r="A24" s="1">
        <f t="shared" si="0"/>
        <v>1936</v>
      </c>
      <c r="B24" s="5">
        <f>('Table A7'!Y27+'Table A7'!Z27+'Table A7'!AA27)/100</f>
        <v>0.51668773664870915</v>
      </c>
      <c r="C24" s="1">
        <f>('Table A7'!Y27)/100</f>
        <v>0.39777847744725442</v>
      </c>
      <c r="D24" s="1"/>
      <c r="E24" s="1"/>
      <c r="F24" s="1"/>
      <c r="G24" s="1"/>
      <c r="H24" s="1"/>
      <c r="I24" s="1"/>
      <c r="J24" s="1"/>
      <c r="K24" s="1"/>
      <c r="L24" s="1"/>
      <c r="M24" s="1"/>
      <c r="N24" s="1"/>
      <c r="O24" s="1"/>
      <c r="P24" s="1"/>
      <c r="Q24" s="1"/>
      <c r="R24" s="1"/>
    </row>
    <row r="25" spans="1:18" ht="9.75" customHeight="1">
      <c r="A25" s="1">
        <f t="shared" si="0"/>
        <v>1937</v>
      </c>
      <c r="B25" s="5">
        <f>('Table A7'!Y28+'Table A7'!Z28+'Table A7'!AA28)/100</f>
        <v>0.51580271354409102</v>
      </c>
      <c r="C25" s="1">
        <f>('Table A7'!Y28)/100</f>
        <v>0.4010029517927387</v>
      </c>
      <c r="D25" s="1"/>
      <c r="E25" s="1"/>
      <c r="F25" s="1"/>
      <c r="G25" s="1"/>
      <c r="H25" s="1"/>
      <c r="I25" s="1"/>
      <c r="J25" s="1"/>
      <c r="K25" s="1"/>
      <c r="L25" s="1"/>
      <c r="M25" s="1"/>
      <c r="N25" s="1"/>
      <c r="O25" s="1"/>
      <c r="P25" s="1"/>
      <c r="Q25" s="1"/>
      <c r="R25" s="1"/>
    </row>
    <row r="26" spans="1:18" ht="9.75" customHeight="1">
      <c r="A26" s="1">
        <f t="shared" si="0"/>
        <v>1938</v>
      </c>
      <c r="B26" s="5">
        <f>('Table A7'!Y29+'Table A7'!Z29+'Table A7'!AA29)/100</f>
        <v>0.43061983286524025</v>
      </c>
      <c r="C26" s="1">
        <f>('Table A7'!Y29)/100</f>
        <v>0.31354150039958634</v>
      </c>
      <c r="D26" s="1"/>
      <c r="E26" s="1"/>
      <c r="F26" s="1"/>
      <c r="G26" s="1"/>
      <c r="H26" s="1"/>
      <c r="I26" s="1"/>
      <c r="J26" s="1"/>
      <c r="K26" s="1"/>
      <c r="L26" s="1"/>
      <c r="M26" s="1"/>
      <c r="N26" s="1"/>
      <c r="O26" s="1"/>
      <c r="P26" s="1"/>
      <c r="Q26" s="1"/>
      <c r="R26" s="1"/>
    </row>
    <row r="27" spans="1:18" ht="9.75" customHeight="1">
      <c r="A27" s="1">
        <f t="shared" si="0"/>
        <v>1939</v>
      </c>
      <c r="B27" s="5">
        <f>('Table A7'!Y30+'Table A7'!Z30+'Table A7'!AA30)/100</f>
        <v>0.4508625542741464</v>
      </c>
      <c r="C27" s="1">
        <f>('Table A7'!Y30)/100</f>
        <v>0.3378054867871812</v>
      </c>
      <c r="D27" s="1"/>
      <c r="E27" s="1"/>
      <c r="F27" s="1"/>
      <c r="G27" s="1"/>
      <c r="H27" s="1"/>
      <c r="I27" s="1"/>
      <c r="J27" s="1"/>
      <c r="K27" s="1"/>
      <c r="L27" s="1"/>
      <c r="M27" s="1"/>
      <c r="N27" s="1"/>
      <c r="O27" s="1"/>
      <c r="P27" s="1"/>
      <c r="Q27" s="1"/>
      <c r="R27" s="1"/>
    </row>
    <row r="28" spans="1:18" ht="9.75" customHeight="1">
      <c r="A28" s="1">
        <f t="shared" si="0"/>
        <v>1940</v>
      </c>
      <c r="B28" s="5">
        <f>('Table A7'!Y31+'Table A7'!Z31+'Table A7'!AA31)/100</f>
        <v>0.43603407121275256</v>
      </c>
      <c r="C28" s="1">
        <f>('Table A7'!Y31)/100</f>
        <v>0.33178112712383978</v>
      </c>
      <c r="D28" s="1"/>
      <c r="E28" s="1"/>
      <c r="F28" s="1"/>
      <c r="G28" s="1"/>
      <c r="H28" s="1"/>
      <c r="I28" s="1"/>
      <c r="J28" s="1"/>
      <c r="K28" s="1"/>
      <c r="L28" s="1"/>
      <c r="M28" s="1"/>
      <c r="N28" s="1"/>
      <c r="O28" s="1"/>
      <c r="P28" s="1"/>
      <c r="Q28" s="1"/>
      <c r="R28" s="1"/>
    </row>
    <row r="29" spans="1:18" ht="9.75" customHeight="1">
      <c r="A29" s="1">
        <f t="shared" si="0"/>
        <v>1941</v>
      </c>
      <c r="B29" s="5">
        <f>('Table A7'!Y32+'Table A7'!Z32+'Table A7'!AA32)/100</f>
        <v>0.36688970635980395</v>
      </c>
      <c r="C29" s="1">
        <f>('Table A7'!Y32)/100</f>
        <v>0.2827365501429504</v>
      </c>
      <c r="D29" s="1"/>
      <c r="E29" s="1"/>
      <c r="F29" s="1"/>
      <c r="G29" s="1"/>
      <c r="H29" s="1"/>
      <c r="I29" s="1"/>
      <c r="J29" s="1"/>
      <c r="K29" s="1"/>
      <c r="L29" s="1"/>
      <c r="M29" s="1"/>
      <c r="N29" s="1"/>
      <c r="O29" s="1"/>
      <c r="P29" s="1"/>
      <c r="Q29" s="1"/>
      <c r="R29" s="1"/>
    </row>
    <row r="30" spans="1:18" ht="9.75" customHeight="1">
      <c r="A30" s="1">
        <f t="shared" si="0"/>
        <v>1942</v>
      </c>
      <c r="B30" s="5">
        <f>('Table A7'!Y33+'Table A7'!Z33+'Table A7'!AA33)/100</f>
        <v>0.29257030579014187</v>
      </c>
      <c r="C30" s="1">
        <f>('Table A7'!Y33)/100</f>
        <v>0.21866980851662479</v>
      </c>
      <c r="D30" s="1"/>
      <c r="E30" s="1"/>
      <c r="F30" s="1"/>
      <c r="G30" s="1"/>
      <c r="H30" s="1"/>
      <c r="I30" s="1"/>
      <c r="J30" s="1"/>
      <c r="K30" s="1"/>
      <c r="L30" s="1"/>
      <c r="M30" s="1"/>
      <c r="N30" s="1"/>
      <c r="O30" s="1"/>
      <c r="P30" s="1"/>
      <c r="Q30" s="1"/>
      <c r="R30" s="1"/>
    </row>
    <row r="31" spans="1:18" ht="9.75" customHeight="1">
      <c r="A31" s="1">
        <f t="shared" si="0"/>
        <v>1943</v>
      </c>
      <c r="B31" s="5">
        <f>('Table A7'!Y34+'Table A7'!Z34+'Table A7'!AA34)/100</f>
        <v>0.25669863954131728</v>
      </c>
      <c r="C31" s="1">
        <f>('Table A7'!Y34)/100</f>
        <v>0.19237755630766393</v>
      </c>
      <c r="D31" s="1"/>
      <c r="E31" s="1"/>
      <c r="F31" s="1"/>
      <c r="G31" s="1"/>
      <c r="H31" s="1"/>
      <c r="I31" s="1"/>
      <c r="J31" s="1"/>
      <c r="K31" s="1"/>
      <c r="L31" s="1"/>
      <c r="M31" s="1"/>
      <c r="N31" s="1"/>
      <c r="O31" s="1"/>
      <c r="P31" s="1"/>
      <c r="Q31" s="1"/>
      <c r="R31" s="1"/>
    </row>
    <row r="32" spans="1:18" ht="9.75" customHeight="1">
      <c r="A32" s="1">
        <f t="shared" si="0"/>
        <v>1944</v>
      </c>
      <c r="B32" s="5">
        <f>('Table A7'!Y35+'Table A7'!Z35+'Table A7'!AA35)/100</f>
        <v>0.25009318871599889</v>
      </c>
      <c r="C32" s="1">
        <f>('Table A7'!Y35)/100</f>
        <v>0.18316785462427526</v>
      </c>
      <c r="D32" s="1"/>
      <c r="E32" s="1"/>
      <c r="F32" s="1"/>
      <c r="G32" s="1"/>
      <c r="H32" s="1"/>
      <c r="I32" s="1"/>
      <c r="J32" s="1"/>
      <c r="K32" s="1"/>
      <c r="L32" s="1"/>
      <c r="M32" s="1"/>
      <c r="N32" s="1"/>
      <c r="O32" s="1"/>
      <c r="P32" s="1"/>
      <c r="Q32" s="1"/>
      <c r="R32" s="1"/>
    </row>
    <row r="33" spans="1:18" ht="9.75" customHeight="1">
      <c r="A33" s="1">
        <f t="shared" si="0"/>
        <v>1945</v>
      </c>
      <c r="B33" s="5">
        <f>('Table A7'!Y36+'Table A7'!Z36+'Table A7'!AA36)/100</f>
        <v>0.24443850542021348</v>
      </c>
      <c r="C33" s="1">
        <f>('Table A7'!Y36)/100</f>
        <v>0.17650848201553643</v>
      </c>
      <c r="D33" s="1"/>
      <c r="E33" s="1"/>
      <c r="F33" s="1"/>
      <c r="G33" s="1"/>
      <c r="H33" s="1"/>
      <c r="I33" s="1"/>
      <c r="J33" s="1"/>
      <c r="K33" s="1"/>
      <c r="L33" s="1"/>
      <c r="M33" s="1"/>
      <c r="N33" s="1"/>
      <c r="O33" s="1"/>
      <c r="P33" s="1"/>
      <c r="Q33" s="1"/>
      <c r="R33" s="1"/>
    </row>
    <row r="34" spans="1:18" ht="9.75" customHeight="1">
      <c r="A34" s="1">
        <f t="shared" si="0"/>
        <v>1946</v>
      </c>
      <c r="B34" s="5">
        <f>('Table A7'!Y37+'Table A7'!Z37+'Table A7'!AA37)/100</f>
        <v>0.2663170871384124</v>
      </c>
      <c r="C34" s="1">
        <f>('Table A7'!Y37)/100</f>
        <v>0.19795052364993096</v>
      </c>
      <c r="D34" s="1"/>
      <c r="E34" s="1"/>
      <c r="F34" s="1"/>
      <c r="G34" s="1"/>
      <c r="H34" s="1"/>
      <c r="I34" s="1"/>
      <c r="J34" s="1"/>
      <c r="K34" s="1"/>
      <c r="L34" s="1"/>
      <c r="M34" s="1"/>
      <c r="N34" s="1"/>
      <c r="O34" s="1"/>
      <c r="P34" s="1"/>
      <c r="Q34" s="1"/>
      <c r="R34" s="1"/>
    </row>
    <row r="35" spans="1:18" ht="9.75" customHeight="1">
      <c r="A35" s="1">
        <f t="shared" si="0"/>
        <v>1947</v>
      </c>
      <c r="B35" s="5">
        <f>('Table A7'!Y38+'Table A7'!Z38+'Table A7'!AA38)/100</f>
        <v>0.30419921352621437</v>
      </c>
      <c r="C35" s="1">
        <f>('Table A7'!Y38)/100</f>
        <v>0.23115637022629074</v>
      </c>
      <c r="D35" s="1"/>
      <c r="E35" s="1"/>
      <c r="F35" s="1"/>
      <c r="G35" s="1"/>
      <c r="H35" s="1"/>
      <c r="I35" s="1"/>
      <c r="J35" s="1"/>
      <c r="K35" s="1"/>
      <c r="L35" s="1"/>
      <c r="M35" s="1"/>
      <c r="N35" s="1"/>
      <c r="O35" s="1"/>
      <c r="P35" s="1"/>
      <c r="Q35" s="1"/>
      <c r="R35" s="1"/>
    </row>
    <row r="36" spans="1:18" ht="9.75" customHeight="1">
      <c r="A36" s="1">
        <v>1948</v>
      </c>
      <c r="B36" s="5">
        <f>('Table A7'!Y39+'Table A7'!Z39+'Table A7'!AA39)/100</f>
        <v>0.3192340477616431</v>
      </c>
      <c r="C36" s="1">
        <f>('Table A7'!Y39)/100</f>
        <v>0.24459263224905911</v>
      </c>
      <c r="D36" s="1"/>
      <c r="E36" s="1"/>
      <c r="F36" s="1"/>
      <c r="G36" s="1"/>
      <c r="H36" s="1"/>
      <c r="I36" s="1"/>
      <c r="J36" s="1"/>
      <c r="K36" s="1"/>
      <c r="L36" s="1"/>
      <c r="M36" s="1"/>
      <c r="N36" s="1"/>
      <c r="O36" s="1"/>
      <c r="P36" s="1"/>
      <c r="Q36" s="1"/>
      <c r="R36" s="1"/>
    </row>
    <row r="37" spans="1:18" ht="9.75" customHeight="1">
      <c r="A37" s="1">
        <v>1949</v>
      </c>
      <c r="B37" s="5">
        <f>('Table A7'!Y40+'Table A7'!Z40+'Table A7'!AA40)/100</f>
        <v>0.33955142401890709</v>
      </c>
      <c r="C37" s="1">
        <f>('Table A7'!Y40)/100</f>
        <v>0.2567014764941935</v>
      </c>
      <c r="D37" s="1"/>
      <c r="E37" s="1"/>
      <c r="F37" s="1"/>
      <c r="G37" s="1"/>
      <c r="H37" s="1"/>
      <c r="I37" s="1"/>
      <c r="J37" s="1"/>
      <c r="K37" s="1"/>
      <c r="L37" s="1"/>
      <c r="M37" s="1"/>
      <c r="N37" s="1"/>
      <c r="O37" s="1"/>
      <c r="P37" s="1"/>
      <c r="Q37" s="1"/>
      <c r="R37" s="1"/>
    </row>
    <row r="38" spans="1:18" ht="9.75" customHeight="1">
      <c r="A38" s="1">
        <v>1950</v>
      </c>
      <c r="B38" s="5">
        <f>('Table A7'!Y41+'Table A7'!Z41+'Table A7'!AA41)/100</f>
        <v>0.3419028149652874</v>
      </c>
      <c r="C38" s="1">
        <f>('Table A7'!Y41)/100</f>
        <v>0.25883366407954111</v>
      </c>
      <c r="D38" s="1"/>
      <c r="E38" s="1"/>
      <c r="F38" s="1"/>
      <c r="G38" s="1"/>
      <c r="H38" s="1"/>
      <c r="I38" s="1"/>
      <c r="J38" s="1"/>
      <c r="K38" s="1"/>
      <c r="L38" s="1"/>
      <c r="M38" s="1"/>
      <c r="N38" s="1"/>
      <c r="O38" s="1"/>
      <c r="P38" s="1"/>
      <c r="Q38" s="1"/>
      <c r="R38" s="1"/>
    </row>
    <row r="39" spans="1:18" ht="9.75" customHeight="1">
      <c r="A39" s="1">
        <v>1951</v>
      </c>
      <c r="B39" s="5">
        <f>('Table A7'!Y42+'Table A7'!Z42+'Table A7'!AA42)/100</f>
        <v>0.32941185607534834</v>
      </c>
      <c r="C39" s="1">
        <f>('Table A7'!Y42)/100</f>
        <v>0.24974223257605097</v>
      </c>
      <c r="D39" s="1"/>
      <c r="E39" s="1"/>
      <c r="F39" s="1"/>
      <c r="G39" s="1"/>
      <c r="H39" s="1"/>
      <c r="I39" s="1"/>
      <c r="J39" s="1"/>
      <c r="K39" s="1"/>
      <c r="L39" s="1"/>
      <c r="M39" s="1"/>
      <c r="N39" s="1"/>
      <c r="O39" s="1"/>
      <c r="P39" s="1"/>
      <c r="Q39" s="1"/>
      <c r="R39" s="1"/>
    </row>
    <row r="40" spans="1:18" ht="9.75" customHeight="1">
      <c r="A40" s="1">
        <v>1952</v>
      </c>
      <c r="B40" s="5">
        <f>('Table A7'!Y43+'Table A7'!Z43+'Table A7'!AA43)/100</f>
        <v>0.32564313292950986</v>
      </c>
      <c r="C40" s="1">
        <f>('Table A7'!Y43)/100</f>
        <v>0.24379531330908258</v>
      </c>
      <c r="D40" s="1"/>
      <c r="E40" s="1"/>
      <c r="F40" s="1"/>
      <c r="G40" s="1"/>
      <c r="H40" s="1"/>
      <c r="I40" s="1"/>
      <c r="J40" s="1"/>
      <c r="K40" s="1"/>
      <c r="L40" s="1"/>
      <c r="M40" s="1"/>
      <c r="N40" s="1"/>
      <c r="O40" s="1"/>
      <c r="P40" s="1"/>
      <c r="Q40" s="1"/>
      <c r="R40" s="1"/>
    </row>
    <row r="41" spans="1:18" ht="9.75" customHeight="1">
      <c r="A41" s="1">
        <v>1953</v>
      </c>
      <c r="B41" s="5">
        <f>('Table A7'!Y44+'Table A7'!Z44+'Table A7'!AA44)/100</f>
        <v>0.31564590177205054</v>
      </c>
      <c r="C41" s="1">
        <f>('Table A7'!Y44)/100</f>
        <v>0.23439844142434754</v>
      </c>
      <c r="D41" s="1"/>
      <c r="E41" s="1"/>
      <c r="F41" s="1"/>
      <c r="G41" s="1"/>
      <c r="H41" s="1"/>
      <c r="I41" s="1"/>
      <c r="J41" s="1"/>
      <c r="K41" s="1"/>
      <c r="L41" s="1"/>
      <c r="M41" s="1"/>
      <c r="N41" s="1"/>
      <c r="O41" s="1"/>
      <c r="P41" s="1"/>
      <c r="Q41" s="1"/>
      <c r="R41" s="1"/>
    </row>
    <row r="42" spans="1:18" ht="9.75" customHeight="1">
      <c r="A42" s="1">
        <v>1954</v>
      </c>
      <c r="B42" s="5">
        <f>('Table A7'!Y45+'Table A7'!Z45+'Table A7'!AA45)/100</f>
        <v>0.32493091815925923</v>
      </c>
      <c r="C42" s="1">
        <f>('Table A7'!Y45)/100</f>
        <v>0.24147620721295482</v>
      </c>
      <c r="D42" s="1"/>
      <c r="E42" s="1"/>
      <c r="F42" s="1"/>
      <c r="G42" s="1"/>
      <c r="H42" s="1"/>
      <c r="I42" s="1"/>
      <c r="J42" s="1"/>
      <c r="K42" s="1"/>
      <c r="L42" s="1"/>
      <c r="M42" s="1"/>
      <c r="N42" s="1"/>
      <c r="O42" s="1"/>
      <c r="P42" s="1"/>
      <c r="Q42" s="1"/>
      <c r="R42" s="1"/>
    </row>
    <row r="43" spans="1:18" ht="9.75" customHeight="1">
      <c r="A43" s="1">
        <v>1955</v>
      </c>
      <c r="B43" s="5">
        <f>('Table A7'!Y46+'Table A7'!Z46+'Table A7'!AA46)/100</f>
        <v>0.32580741190177948</v>
      </c>
      <c r="C43" s="1">
        <f>('Table A7'!Y46)/100</f>
        <v>0.2649466022590275</v>
      </c>
      <c r="D43" s="1"/>
      <c r="E43" s="1"/>
      <c r="F43" s="1"/>
      <c r="G43" s="1"/>
      <c r="H43" s="1"/>
      <c r="I43" s="1"/>
      <c r="J43" s="1"/>
      <c r="K43" s="1"/>
      <c r="L43" s="1"/>
      <c r="M43" s="1"/>
      <c r="N43" s="1"/>
      <c r="O43" s="1"/>
      <c r="P43" s="1"/>
      <c r="Q43" s="1"/>
      <c r="R43" s="1"/>
    </row>
    <row r="44" spans="1:18" ht="9.75" customHeight="1">
      <c r="A44" s="1">
        <v>1956</v>
      </c>
      <c r="B44" s="5">
        <f>('Table A7'!Y47+'Table A7'!Z47+'Table A7'!AA47)/100</f>
        <v>0.35545165893987346</v>
      </c>
      <c r="C44" s="1">
        <f>('Table A7'!Y47)/100</f>
        <v>0.28149235005814949</v>
      </c>
      <c r="D44" s="1"/>
      <c r="E44" s="1"/>
      <c r="F44" s="1"/>
      <c r="G44" s="1"/>
      <c r="H44" s="1"/>
      <c r="I44" s="1"/>
      <c r="J44" s="1"/>
      <c r="K44" s="1"/>
      <c r="L44" s="1"/>
      <c r="M44" s="1"/>
      <c r="N44" s="1"/>
      <c r="O44" s="1"/>
      <c r="P44" s="1"/>
      <c r="Q44" s="1"/>
      <c r="R44" s="1"/>
    </row>
    <row r="45" spans="1:18" ht="9.75" customHeight="1">
      <c r="A45" s="1">
        <v>1957</v>
      </c>
      <c r="B45" s="5">
        <f>('Table A7'!Y48+'Table A7'!Z48+'Table A7'!AA48)/100</f>
        <v>0.34818143876647006</v>
      </c>
      <c r="C45" s="1">
        <f>('Table A7'!Y48)/100</f>
        <v>0.27630152502818017</v>
      </c>
      <c r="D45" s="1"/>
      <c r="E45" s="1"/>
      <c r="F45" s="1"/>
      <c r="G45" s="1"/>
      <c r="H45" s="1"/>
      <c r="I45" s="1"/>
      <c r="J45" s="1"/>
      <c r="K45" s="1"/>
      <c r="L45" s="1"/>
      <c r="M45" s="1"/>
      <c r="N45" s="1"/>
      <c r="O45" s="1"/>
      <c r="P45" s="1"/>
      <c r="Q45" s="1"/>
      <c r="R45" s="1"/>
    </row>
    <row r="46" spans="1:18" ht="9.75" customHeight="1">
      <c r="A46" s="1">
        <v>1958</v>
      </c>
      <c r="B46" s="5">
        <f>('Table A7'!Y49+'Table A7'!Z49+'Table A7'!AA49)/100</f>
        <v>0.34501415578741601</v>
      </c>
      <c r="C46" s="1">
        <f>('Table A7'!Y49)/100</f>
        <v>0.26918013381049788</v>
      </c>
      <c r="D46" s="1"/>
      <c r="E46" s="1"/>
      <c r="F46" s="1"/>
      <c r="G46" s="1"/>
      <c r="H46" s="1"/>
      <c r="I46" s="1"/>
      <c r="J46" s="1"/>
      <c r="K46" s="1"/>
      <c r="L46" s="1"/>
      <c r="M46" s="1"/>
      <c r="N46" s="1"/>
      <c r="O46" s="1"/>
      <c r="P46" s="1"/>
      <c r="Q46" s="1"/>
      <c r="R46" s="1"/>
    </row>
    <row r="47" spans="1:18" ht="9.75" customHeight="1">
      <c r="A47" s="1">
        <v>1959</v>
      </c>
      <c r="B47" s="5">
        <f>('Table A7'!Y50+'Table A7'!Z50+'Table A7'!AA50)/100</f>
        <v>0.33993144723887569</v>
      </c>
      <c r="C47" s="1">
        <f>('Table A7'!Y50)/100</f>
        <v>0.26437456913180274</v>
      </c>
      <c r="D47" s="1"/>
      <c r="E47" s="1"/>
      <c r="F47" s="1"/>
      <c r="G47" s="1"/>
      <c r="H47" s="1"/>
      <c r="I47" s="1"/>
      <c r="J47" s="1"/>
      <c r="K47" s="1"/>
      <c r="L47" s="1"/>
      <c r="M47" s="1"/>
      <c r="N47" s="1"/>
      <c r="O47" s="1"/>
      <c r="P47" s="1"/>
      <c r="Q47" s="1"/>
      <c r="R47" s="1"/>
    </row>
    <row r="48" spans="1:18" ht="9.75" customHeight="1">
      <c r="A48" s="1">
        <v>1960</v>
      </c>
      <c r="B48" s="5">
        <f>('Table A7'!Y51+'Table A7'!Z51+'Table A7'!AA51)/100</f>
        <v>0.35073042576876223</v>
      </c>
      <c r="C48" s="1">
        <f>('Table A7'!Y51)/100</f>
        <v>0.2678627428184347</v>
      </c>
      <c r="D48" s="1"/>
      <c r="E48" s="1"/>
      <c r="F48" s="1"/>
      <c r="G48" s="1"/>
      <c r="H48" s="1"/>
      <c r="I48" s="1"/>
      <c r="J48" s="1"/>
      <c r="K48" s="1"/>
      <c r="L48" s="1"/>
      <c r="M48" s="1"/>
      <c r="N48" s="1"/>
      <c r="O48" s="1"/>
      <c r="P48" s="1"/>
      <c r="Q48" s="1"/>
      <c r="R48" s="1"/>
    </row>
    <row r="49" spans="1:18" ht="9.75" customHeight="1">
      <c r="A49" s="1">
        <v>1961</v>
      </c>
      <c r="B49" s="5">
        <f>('Table A7'!Y52+'Table A7'!Z52+'Table A7'!AA52)/100</f>
        <v>0.34646403345976695</v>
      </c>
      <c r="C49" s="1">
        <f>('Table A7'!Y52)/100</f>
        <v>0.2689140925417825</v>
      </c>
      <c r="D49" s="1"/>
      <c r="E49" s="1"/>
      <c r="F49" s="1"/>
      <c r="G49" s="1"/>
      <c r="H49" s="1"/>
      <c r="I49" s="1"/>
      <c r="J49" s="1"/>
      <c r="K49" s="1"/>
      <c r="L49" s="1"/>
      <c r="M49" s="1"/>
      <c r="N49" s="1"/>
      <c r="O49" s="1"/>
      <c r="P49" s="1"/>
      <c r="Q49" s="1"/>
      <c r="R49" s="1"/>
    </row>
    <row r="50" spans="1:18" ht="9.75" customHeight="1">
      <c r="A50" s="1">
        <v>1962</v>
      </c>
      <c r="B50" s="5">
        <f>('Table A7'!Y53+'Table A7'!Z53+'Table A7'!AA53)/100</f>
        <v>0.34815824958059155</v>
      </c>
      <c r="C50" s="1">
        <f>('Table A7'!Y53)/100</f>
        <v>0.26801092255282422</v>
      </c>
      <c r="D50" s="1"/>
      <c r="E50" s="1"/>
      <c r="F50" s="1"/>
      <c r="G50" s="1"/>
      <c r="H50" s="1"/>
      <c r="I50" s="1"/>
      <c r="J50" s="1"/>
      <c r="K50" s="1"/>
      <c r="L50" s="1"/>
      <c r="M50" s="1"/>
      <c r="N50" s="1"/>
      <c r="O50" s="1"/>
      <c r="P50" s="1"/>
      <c r="Q50" s="1"/>
      <c r="R50" s="1"/>
    </row>
    <row r="51" spans="1:18" ht="9.75" customHeight="1">
      <c r="A51" s="1">
        <v>1963</v>
      </c>
      <c r="B51" s="5">
        <f>('Table A7'!Y54+'Table A7'!Z54+'Table A7'!AA54)/100</f>
        <v>0.3554883984207225</v>
      </c>
      <c r="C51" s="1">
        <f>('Table A7'!Y54)/100</f>
        <v>0.27335954841714288</v>
      </c>
      <c r="D51" s="1"/>
      <c r="E51" s="1"/>
      <c r="F51" s="1"/>
      <c r="G51" s="1"/>
      <c r="H51" s="1"/>
      <c r="I51" s="1"/>
      <c r="J51" s="1"/>
      <c r="K51" s="1"/>
      <c r="L51" s="1"/>
      <c r="M51" s="1"/>
      <c r="N51" s="1"/>
      <c r="O51" s="1"/>
      <c r="P51" s="1"/>
      <c r="Q51" s="1"/>
      <c r="R51" s="1"/>
    </row>
    <row r="52" spans="1:18" ht="9.75" customHeight="1">
      <c r="A52" s="1">
        <v>1964</v>
      </c>
      <c r="B52" s="5">
        <f>('Table A7'!Y55+'Table A7'!Z55+'Table A7'!AA55)/100</f>
        <v>0.35433496466533709</v>
      </c>
      <c r="C52" s="1">
        <f>('Table A7'!Y55)/100</f>
        <v>0.28135365765607206</v>
      </c>
      <c r="D52" s="1"/>
      <c r="E52" s="1"/>
      <c r="F52" s="1"/>
      <c r="G52" s="1"/>
      <c r="H52" s="1"/>
      <c r="I52" s="1"/>
      <c r="J52" s="1"/>
      <c r="K52" s="1"/>
      <c r="L52" s="1"/>
      <c r="M52" s="1"/>
      <c r="N52" s="1"/>
      <c r="O52" s="1"/>
      <c r="P52" s="1"/>
      <c r="Q52" s="1"/>
      <c r="R52" s="1"/>
    </row>
    <row r="53" spans="1:18" ht="9.75" customHeight="1">
      <c r="A53" s="1">
        <v>1965</v>
      </c>
      <c r="B53" s="5">
        <f>('Table A7'!Y56+'Table A7'!Z56+'Table A7'!AA56)/100</f>
        <v>0.34837621040784156</v>
      </c>
      <c r="C53" s="1">
        <f>('Table A7'!Y56)/100</f>
        <v>0.27619722386057566</v>
      </c>
      <c r="D53" s="1"/>
      <c r="E53" s="1"/>
      <c r="F53" s="1"/>
      <c r="G53" s="1"/>
      <c r="H53" s="1"/>
      <c r="I53" s="1"/>
      <c r="J53" s="1"/>
      <c r="K53" s="1"/>
      <c r="L53" s="1"/>
      <c r="M53" s="1"/>
      <c r="N53" s="1"/>
      <c r="O53" s="1"/>
      <c r="P53" s="1"/>
      <c r="Q53" s="1"/>
      <c r="R53" s="1"/>
    </row>
    <row r="54" spans="1:18" ht="9.75" customHeight="1">
      <c r="A54" s="1">
        <v>1966</v>
      </c>
      <c r="B54" s="5">
        <f>('Table A7'!Y57+'Table A7'!Z57+'Table A7'!AA57)/100</f>
        <v>0.31289856340894712</v>
      </c>
      <c r="C54" s="1">
        <f>('Table A7'!Y57)/100</f>
        <v>0.22927229884487527</v>
      </c>
      <c r="D54" s="1"/>
      <c r="E54" s="1"/>
      <c r="F54" s="1"/>
      <c r="G54" s="1"/>
      <c r="H54" s="1"/>
      <c r="I54" s="1"/>
      <c r="J54" s="1"/>
      <c r="K54" s="1"/>
      <c r="L54" s="1"/>
      <c r="M54" s="1"/>
      <c r="N54" s="1"/>
      <c r="O54" s="1"/>
      <c r="P54" s="1"/>
      <c r="Q54" s="1"/>
      <c r="R54" s="1"/>
    </row>
    <row r="55" spans="1:18" ht="9.75" customHeight="1">
      <c r="A55" s="1">
        <v>1967</v>
      </c>
      <c r="B55" s="5">
        <f>('Table A7'!Y58+'Table A7'!Z58+'Table A7'!AA58)/100</f>
        <v>0.29551055091346834</v>
      </c>
      <c r="C55" s="1">
        <f>('Table A7'!Y58)/100</f>
        <v>0.21669735164990794</v>
      </c>
      <c r="D55" s="1"/>
      <c r="E55" s="1"/>
      <c r="F55" s="1"/>
      <c r="G55" s="1"/>
      <c r="H55" s="1"/>
      <c r="I55" s="1"/>
      <c r="J55" s="1"/>
      <c r="K55" s="1"/>
      <c r="L55" s="1"/>
      <c r="M55" s="1"/>
      <c r="N55" s="1"/>
      <c r="O55" s="1"/>
      <c r="P55" s="1"/>
      <c r="Q55" s="1"/>
      <c r="R55" s="1"/>
    </row>
    <row r="56" spans="1:18" ht="9.75" customHeight="1">
      <c r="A56" s="1">
        <v>1968</v>
      </c>
      <c r="B56" s="5">
        <f>('Table A7'!Y59+'Table A7'!Z59+'Table A7'!AA59)/100</f>
        <v>0.31575987251764259</v>
      </c>
      <c r="C56" s="1">
        <f>('Table A7'!Y59)/100</f>
        <v>0.23171793189335405</v>
      </c>
      <c r="D56" s="1"/>
      <c r="E56" s="1"/>
      <c r="F56" s="1"/>
      <c r="G56" s="1"/>
      <c r="H56" s="1"/>
      <c r="I56" s="1"/>
      <c r="J56" s="1"/>
      <c r="K56" s="1"/>
      <c r="L56" s="1"/>
      <c r="M56" s="1"/>
      <c r="N56" s="1"/>
      <c r="O56" s="1"/>
      <c r="P56" s="1"/>
      <c r="Q56" s="1"/>
      <c r="R56" s="1"/>
    </row>
    <row r="57" spans="1:18" ht="9.75" customHeight="1">
      <c r="A57" s="1">
        <v>1969</v>
      </c>
      <c r="B57" s="5">
        <f>('Table A7'!Y60+'Table A7'!Z60+'Table A7'!AA60)/100</f>
        <v>0.30329428125368985</v>
      </c>
      <c r="C57" s="1">
        <f>('Table A7'!Y60)/100</f>
        <v>0.21018590189312938</v>
      </c>
      <c r="D57" s="1"/>
      <c r="E57" s="1"/>
      <c r="F57" s="1"/>
      <c r="G57" s="1"/>
      <c r="H57" s="1"/>
      <c r="I57" s="1"/>
      <c r="J57" s="1"/>
      <c r="K57" s="1"/>
      <c r="L57" s="1"/>
      <c r="M57" s="1"/>
      <c r="N57" s="1"/>
      <c r="O57" s="1"/>
      <c r="P57" s="1"/>
      <c r="Q57" s="1"/>
      <c r="R57" s="1"/>
    </row>
    <row r="58" spans="1:18" ht="9.75" customHeight="1">
      <c r="A58" s="1">
        <v>1970</v>
      </c>
      <c r="B58" s="5">
        <f>('Table A7'!Y61+'Table A7'!Z61+'Table A7'!AA61)/100</f>
        <v>0.29048353329070919</v>
      </c>
      <c r="C58" s="1">
        <f>('Table A7'!Y61)/100</f>
        <v>0.18788471423019545</v>
      </c>
      <c r="D58" s="1"/>
      <c r="E58" s="1"/>
      <c r="F58" s="1"/>
      <c r="G58" s="1"/>
      <c r="H58" s="1"/>
      <c r="I58" s="1"/>
      <c r="J58" s="1"/>
      <c r="K58" s="1"/>
      <c r="L58" s="1"/>
      <c r="M58" s="1"/>
      <c r="N58" s="1"/>
      <c r="O58" s="1"/>
      <c r="P58" s="1"/>
      <c r="Q58" s="1"/>
      <c r="R58" s="1"/>
    </row>
    <row r="59" spans="1:18" ht="9.75" customHeight="1">
      <c r="A59" s="1">
        <v>1971</v>
      </c>
      <c r="B59" s="5">
        <f>('Table A7'!Y62+'Table A7'!Z62+'Table A7'!AA62)/100</f>
        <v>0.28424983524932268</v>
      </c>
      <c r="C59" s="1">
        <f>('Table A7'!Y62)/100</f>
        <v>0.17782089770813503</v>
      </c>
      <c r="D59" s="1"/>
      <c r="E59" s="1"/>
      <c r="F59" s="1"/>
      <c r="G59" s="1"/>
      <c r="H59" s="1"/>
      <c r="I59" s="1"/>
      <c r="J59" s="1"/>
      <c r="K59" s="1"/>
      <c r="L59" s="1"/>
      <c r="M59" s="1"/>
      <c r="N59" s="1"/>
      <c r="O59" s="1"/>
      <c r="P59" s="1"/>
      <c r="Q59" s="1"/>
      <c r="R59" s="1"/>
    </row>
    <row r="60" spans="1:18" ht="9.75" customHeight="1">
      <c r="A60" s="1">
        <v>1972</v>
      </c>
      <c r="B60" s="5">
        <f>('Table A7'!Y63+'Table A7'!Z63+'Table A7'!AA63)/100</f>
        <v>0.27347357028542474</v>
      </c>
      <c r="C60" s="1">
        <f>('Table A7'!Y63)/100</f>
        <v>0.16856067147939618</v>
      </c>
      <c r="D60" s="1"/>
      <c r="E60" s="1"/>
      <c r="F60" s="1"/>
      <c r="G60" s="1"/>
      <c r="H60" s="1"/>
      <c r="I60" s="1"/>
      <c r="J60" s="1"/>
      <c r="K60" s="1"/>
      <c r="L60" s="1"/>
      <c r="M60" s="1"/>
      <c r="N60" s="1"/>
      <c r="O60" s="1"/>
      <c r="P60" s="1"/>
      <c r="Q60" s="1"/>
      <c r="R60" s="1"/>
    </row>
    <row r="61" spans="1:18" ht="9.75" customHeight="1">
      <c r="A61" s="1">
        <v>1973</v>
      </c>
      <c r="B61" s="5">
        <f>('Table A7'!Y64+'Table A7'!Z64+'Table A7'!AA64)/100</f>
        <v>0.27635218110950932</v>
      </c>
      <c r="C61" s="1">
        <f>('Table A7'!Y64)/100</f>
        <v>0.16640504031181588</v>
      </c>
      <c r="D61" s="1"/>
      <c r="E61" s="1"/>
      <c r="F61" s="1"/>
      <c r="G61" s="1"/>
      <c r="H61" s="1"/>
      <c r="I61" s="1"/>
      <c r="J61" s="1"/>
      <c r="K61" s="1"/>
      <c r="L61" s="1"/>
      <c r="M61" s="1"/>
      <c r="N61" s="1"/>
      <c r="O61" s="1"/>
      <c r="P61" s="1"/>
      <c r="Q61" s="1"/>
      <c r="R61" s="1"/>
    </row>
    <row r="62" spans="1:18" ht="9.75" customHeight="1">
      <c r="A62" s="1">
        <v>1974</v>
      </c>
      <c r="B62" s="5">
        <f>('Table A7'!Y65+'Table A7'!Z65+'Table A7'!AA65)/100</f>
        <v>0.28853805909660307</v>
      </c>
      <c r="C62" s="1">
        <f>('Table A7'!Y65)/100</f>
        <v>0.16072875985557439</v>
      </c>
      <c r="D62" s="1"/>
      <c r="E62" s="1"/>
      <c r="F62" s="1"/>
      <c r="G62" s="1"/>
      <c r="H62" s="1"/>
      <c r="I62" s="1"/>
      <c r="J62" s="1"/>
      <c r="K62" s="1"/>
      <c r="L62" s="1"/>
      <c r="M62" s="1"/>
      <c r="N62" s="1"/>
      <c r="O62" s="1"/>
      <c r="P62" s="1"/>
      <c r="Q62" s="1"/>
      <c r="R62" s="1"/>
    </row>
    <row r="63" spans="1:18" ht="9.75" customHeight="1">
      <c r="A63" s="1">
        <v>1975</v>
      </c>
      <c r="B63" s="5">
        <f>('Table A7'!Y66+'Table A7'!Z66+'Table A7'!AA66)/100</f>
        <v>0.27737669278499927</v>
      </c>
      <c r="C63" s="1">
        <f>('Table A7'!Y66)/100</f>
        <v>0.15719009013089361</v>
      </c>
      <c r="D63" s="1"/>
      <c r="E63" s="1"/>
      <c r="F63" s="1"/>
      <c r="G63" s="1"/>
      <c r="H63" s="1"/>
      <c r="I63" s="1"/>
      <c r="J63" s="1"/>
      <c r="K63" s="1"/>
      <c r="L63" s="1"/>
      <c r="M63" s="1"/>
      <c r="N63" s="1"/>
      <c r="O63" s="1"/>
      <c r="P63" s="1"/>
      <c r="Q63" s="1"/>
      <c r="R63" s="1"/>
    </row>
    <row r="64" spans="1:18" ht="9.75" customHeight="1">
      <c r="A64" s="1">
        <v>1976</v>
      </c>
      <c r="B64" s="5">
        <f>('Table A7'!Y67+'Table A7'!Z67+'Table A7'!AA67)/100</f>
        <v>0.27077567569841093</v>
      </c>
      <c r="C64" s="1">
        <f>('Table A7'!Y67)/100</f>
        <v>0.15902150962759828</v>
      </c>
      <c r="D64" s="1"/>
      <c r="E64" s="1"/>
      <c r="F64" s="1"/>
      <c r="G64" s="1"/>
      <c r="H64" s="1"/>
      <c r="I64" s="1"/>
      <c r="J64" s="1"/>
      <c r="K64" s="1"/>
      <c r="L64" s="1"/>
      <c r="M64" s="1"/>
      <c r="N64" s="1"/>
      <c r="O64" s="1"/>
      <c r="P64" s="1"/>
      <c r="Q64" s="1"/>
      <c r="R64" s="1"/>
    </row>
    <row r="65" spans="1:18" ht="9.75" customHeight="1">
      <c r="A65" s="1">
        <v>1977</v>
      </c>
      <c r="B65" s="5">
        <f>('Table A7'!Y68+'Table A7'!Z68+'Table A7'!AA68)/100</f>
        <v>0.26623600075079767</v>
      </c>
      <c r="C65" s="1">
        <f>('Table A7'!Y68)/100</f>
        <v>0.15708878183069511</v>
      </c>
      <c r="D65" s="1"/>
      <c r="E65" s="1"/>
      <c r="F65" s="1"/>
      <c r="G65" s="1"/>
      <c r="H65" s="1"/>
      <c r="I65" s="1"/>
      <c r="J65" s="1"/>
      <c r="K65" s="1"/>
      <c r="L65" s="1"/>
      <c r="M65" s="1"/>
      <c r="N65" s="1"/>
      <c r="O65" s="1"/>
      <c r="P65" s="1"/>
      <c r="Q65" s="1"/>
      <c r="R65" s="1"/>
    </row>
    <row r="66" spans="1:18" ht="9.75" customHeight="1">
      <c r="A66" s="1">
        <v>1978</v>
      </c>
      <c r="B66" s="5">
        <f>('Table A7'!Y69+'Table A7'!Z69+'Table A7'!AA69)/100</f>
        <v>0.26161988523395435</v>
      </c>
      <c r="C66" s="1">
        <f>('Table A7'!Y69)/100</f>
        <v>0.15431858544834468</v>
      </c>
      <c r="D66" s="1"/>
      <c r="E66" s="1"/>
      <c r="F66" s="1"/>
      <c r="G66" s="1"/>
      <c r="H66" s="1"/>
      <c r="I66" s="1"/>
      <c r="J66" s="1"/>
      <c r="K66" s="1"/>
      <c r="L66" s="1"/>
      <c r="M66" s="1"/>
      <c r="N66" s="1"/>
      <c r="O66" s="1"/>
      <c r="P66" s="1"/>
      <c r="Q66" s="1"/>
      <c r="R66" s="1"/>
    </row>
    <row r="67" spans="1:18" ht="9.75" customHeight="1">
      <c r="A67" s="1">
        <v>1979</v>
      </c>
      <c r="B67" s="5">
        <f>('Table A7'!Y70+'Table A7'!Z70+'Table A7'!AA70)/100</f>
        <v>0.27968689244577033</v>
      </c>
      <c r="C67" s="1">
        <f>('Table A7'!Y70)/100</f>
        <v>0.15555300581977194</v>
      </c>
      <c r="D67" s="1"/>
      <c r="E67" s="1"/>
      <c r="F67" s="1"/>
      <c r="G67" s="1"/>
      <c r="H67" s="1"/>
      <c r="I67" s="1"/>
      <c r="J67" s="1"/>
      <c r="K67" s="1"/>
      <c r="L67" s="1"/>
      <c r="M67" s="1"/>
      <c r="N67" s="1"/>
      <c r="O67" s="1"/>
      <c r="P67" s="1"/>
      <c r="Q67" s="1"/>
      <c r="R67" s="1"/>
    </row>
    <row r="68" spans="1:18" ht="9.75" customHeight="1">
      <c r="A68" s="1">
        <v>1980</v>
      </c>
      <c r="B68" s="5">
        <f>('Table A7'!Y71+'Table A7'!Z71+'Table A7'!AA71)/100</f>
        <v>0.29845445501029594</v>
      </c>
      <c r="C68" s="1">
        <f>('Table A7'!Y71)/100</f>
        <v>0.1526804099858865</v>
      </c>
      <c r="D68" s="1"/>
      <c r="E68" s="1"/>
      <c r="F68" s="1"/>
      <c r="G68" s="1"/>
      <c r="H68" s="1"/>
      <c r="I68" s="1"/>
      <c r="J68" s="1"/>
      <c r="K68" s="1"/>
      <c r="L68" s="1"/>
      <c r="M68" s="1"/>
      <c r="N68" s="1"/>
      <c r="O68" s="1"/>
      <c r="P68" s="1"/>
      <c r="Q68" s="1"/>
      <c r="R68" s="1"/>
    </row>
    <row r="69" spans="1:18" ht="9.75" customHeight="1">
      <c r="A69" s="1">
        <v>1981</v>
      </c>
      <c r="B69" s="5">
        <f>('Table A7'!Y72+'Table A7'!Z72+'Table A7'!AA72)/100</f>
        <v>0.33662690545064516</v>
      </c>
      <c r="C69" s="1">
        <f>('Table A7'!Y72)/100</f>
        <v>0.15078926555508607</v>
      </c>
      <c r="D69" s="1"/>
      <c r="E69" s="1"/>
      <c r="F69" s="1"/>
      <c r="G69" s="1"/>
      <c r="H69" s="1"/>
      <c r="I69" s="1"/>
      <c r="J69" s="1"/>
      <c r="K69" s="1"/>
      <c r="L69" s="1"/>
      <c r="M69" s="1"/>
      <c r="N69" s="1"/>
      <c r="O69" s="1"/>
      <c r="P69" s="1"/>
      <c r="Q69" s="1"/>
      <c r="R69" s="1"/>
    </row>
    <row r="70" spans="1:18" ht="9.75" customHeight="1">
      <c r="A70" s="1">
        <v>1982</v>
      </c>
      <c r="B70" s="5">
        <f>('Table A7'!Y73+'Table A7'!Z73+'Table A7'!AA73)/100</f>
        <v>0.330605747344001</v>
      </c>
      <c r="C70" s="1">
        <f>('Table A7'!Y73)/100</f>
        <v>0.14948821362531123</v>
      </c>
      <c r="D70" s="1"/>
      <c r="E70" s="1"/>
      <c r="F70" s="1"/>
      <c r="G70" s="1"/>
      <c r="H70" s="1"/>
      <c r="I70" s="1"/>
      <c r="J70" s="1"/>
      <c r="K70" s="1"/>
      <c r="L70" s="1"/>
      <c r="M70" s="1"/>
      <c r="N70" s="1"/>
      <c r="O70" s="1"/>
      <c r="P70" s="1"/>
      <c r="Q70" s="1"/>
      <c r="R70" s="1"/>
    </row>
    <row r="71" spans="1:18" ht="9.75" customHeight="1">
      <c r="A71" s="1">
        <v>1983</v>
      </c>
      <c r="B71" s="5">
        <f>('Table A7'!Y74+'Table A7'!Z74+'Table A7'!AA74)/100</f>
        <v>0.28237913778063445</v>
      </c>
      <c r="C71" s="1">
        <f>('Table A7'!Y74)/100</f>
        <v>0.13021899820944857</v>
      </c>
      <c r="D71" s="1"/>
      <c r="E71" s="1"/>
      <c r="F71" s="1"/>
      <c r="G71" s="1"/>
      <c r="H71" s="1"/>
      <c r="I71" s="1"/>
      <c r="J71" s="1"/>
      <c r="K71" s="1"/>
      <c r="L71" s="1"/>
      <c r="M71" s="1"/>
      <c r="N71" s="1"/>
      <c r="O71" s="1"/>
      <c r="P71" s="1"/>
      <c r="Q71" s="1"/>
      <c r="R71" s="1"/>
    </row>
    <row r="72" spans="1:18" ht="9.75" customHeight="1">
      <c r="A72" s="1">
        <v>1984</v>
      </c>
      <c r="B72" s="5">
        <f>('Table A7'!Y75+'Table A7'!Z75+'Table A7'!AA75)/100</f>
        <v>0.26411695505122301</v>
      </c>
      <c r="C72" s="1">
        <f>('Table A7'!Y75)/100</f>
        <v>0.10271555315915887</v>
      </c>
      <c r="D72" s="1"/>
      <c r="E72" s="1"/>
      <c r="F72" s="1"/>
      <c r="G72" s="1"/>
      <c r="H72" s="1"/>
      <c r="I72" s="1"/>
      <c r="J72" s="1"/>
      <c r="K72" s="1"/>
      <c r="L72" s="1"/>
      <c r="M72" s="1"/>
      <c r="N72" s="1"/>
      <c r="O72" s="1"/>
      <c r="P72" s="1"/>
      <c r="Q72" s="1"/>
      <c r="R72" s="1"/>
    </row>
    <row r="73" spans="1:18" ht="9.75" customHeight="1">
      <c r="A73" s="1">
        <v>1985</v>
      </c>
      <c r="B73" s="5">
        <f>('Table A7'!Y76+'Table A7'!Z76+'Table A7'!AA76)/100</f>
        <v>0.29028246110111444</v>
      </c>
      <c r="C73" s="1">
        <f>('Table A7'!Y76)/100</f>
        <v>0.11169537144844481</v>
      </c>
      <c r="D73" s="1"/>
      <c r="E73" s="1"/>
      <c r="F73" s="1"/>
      <c r="G73" s="1"/>
      <c r="H73" s="1"/>
      <c r="I73" s="1"/>
      <c r="J73" s="1"/>
      <c r="K73" s="1"/>
      <c r="L73" s="1"/>
      <c r="M73" s="1"/>
      <c r="N73" s="1"/>
      <c r="O73" s="1"/>
      <c r="P73" s="1"/>
      <c r="Q73" s="1"/>
      <c r="R73" s="1"/>
    </row>
    <row r="74" spans="1:18" ht="9.75" customHeight="1">
      <c r="A74" s="1">
        <v>1986</v>
      </c>
      <c r="B74" s="5">
        <f>('Table A7'!Y77+'Table A7'!Z77+'Table A7'!AA77)/100</f>
        <v>0.27258438340837043</v>
      </c>
      <c r="C74" s="1">
        <f>('Table A7'!Y77)/100</f>
        <v>0.13051503468958248</v>
      </c>
      <c r="D74" s="1"/>
      <c r="E74" s="1"/>
      <c r="F74" s="1"/>
      <c r="G74" s="1"/>
      <c r="H74" s="1"/>
      <c r="I74" s="1"/>
      <c r="J74" s="1"/>
      <c r="K74" s="1"/>
      <c r="L74" s="1"/>
      <c r="M74" s="1"/>
      <c r="N74" s="1"/>
      <c r="O74" s="1"/>
      <c r="P74" s="1"/>
      <c r="Q74" s="1"/>
      <c r="R74" s="1"/>
    </row>
    <row r="75" spans="1:18" ht="9.75" customHeight="1">
      <c r="A75" s="1">
        <v>1987</v>
      </c>
      <c r="B75" s="5">
        <f>('Table A7'!Y78+'Table A7'!Z78+'Table A7'!AA78)/100</f>
        <v>0.20985179393419207</v>
      </c>
      <c r="C75" s="1">
        <f>('Table A7'!Y78)/100</f>
        <v>7.9543918025173271E-2</v>
      </c>
      <c r="D75" s="1"/>
      <c r="E75" s="1"/>
      <c r="F75" s="1"/>
      <c r="G75" s="1"/>
      <c r="H75" s="1"/>
      <c r="I75" s="1"/>
      <c r="J75" s="1"/>
      <c r="K75" s="1"/>
      <c r="L75" s="1"/>
      <c r="M75" s="1"/>
      <c r="N75" s="1"/>
      <c r="O75" s="1"/>
      <c r="P75" s="1"/>
      <c r="Q75" s="1"/>
      <c r="R75" s="1"/>
    </row>
    <row r="76" spans="1:18" ht="9.75" customHeight="1">
      <c r="A76" s="1">
        <v>1988</v>
      </c>
      <c r="B76" s="5">
        <f>('Table A7'!Y79+'Table A7'!Z79+'Table A7'!AA79)/100</f>
        <v>0.20564409127664862</v>
      </c>
      <c r="C76" s="1">
        <f>('Table A7'!Y79)/100</f>
        <v>8.4508837436715001E-2</v>
      </c>
      <c r="D76" s="1"/>
      <c r="E76" s="1"/>
      <c r="F76" s="1"/>
      <c r="G76" s="1"/>
      <c r="H76" s="1"/>
      <c r="I76" s="1"/>
      <c r="J76" s="1"/>
      <c r="K76" s="1"/>
      <c r="L76" s="1"/>
      <c r="M76" s="1"/>
      <c r="N76" s="1"/>
      <c r="O76" s="1"/>
      <c r="P76" s="1"/>
      <c r="Q76" s="1"/>
      <c r="R76" s="1"/>
    </row>
    <row r="77" spans="1:18" ht="9.75" customHeight="1">
      <c r="A77" s="1">
        <v>1989</v>
      </c>
      <c r="B77" s="5">
        <f>('Table A7'!Y80+'Table A7'!Z80+'Table A7'!AA80)/100</f>
        <v>0.23292978823409849</v>
      </c>
      <c r="C77" s="1">
        <f>('Table A7'!Y80)/100</f>
        <v>8.2292712051728306E-2</v>
      </c>
      <c r="D77" s="1"/>
      <c r="E77" s="1"/>
      <c r="F77" s="1"/>
      <c r="G77" s="1"/>
      <c r="H77" s="1"/>
      <c r="I77" s="1"/>
      <c r="J77" s="1"/>
      <c r="K77" s="1"/>
      <c r="L77" s="1"/>
      <c r="M77" s="1"/>
      <c r="N77" s="1"/>
      <c r="O77" s="1"/>
      <c r="P77" s="1"/>
      <c r="Q77" s="1"/>
      <c r="R77" s="1"/>
    </row>
    <row r="78" spans="1:18" ht="9.75" customHeight="1">
      <c r="A78" s="1">
        <v>1990</v>
      </c>
      <c r="B78" s="5">
        <f>('Table A7'!Y81+'Table A7'!Z81+'Table A7'!AA81)/100</f>
        <v>0.21940321733548601</v>
      </c>
      <c r="C78" s="1">
        <f>('Table A7'!Y81)/100</f>
        <v>7.5405084712793474E-2</v>
      </c>
      <c r="D78" s="1"/>
      <c r="E78" s="1"/>
      <c r="F78" s="1"/>
      <c r="G78" s="1"/>
      <c r="H78" s="1"/>
      <c r="I78" s="1"/>
      <c r="J78" s="1"/>
      <c r="K78" s="1"/>
      <c r="L78" s="1"/>
      <c r="M78" s="1"/>
      <c r="N78" s="1"/>
      <c r="O78" s="1"/>
      <c r="P78" s="1"/>
      <c r="Q78" s="1"/>
      <c r="R78" s="1"/>
    </row>
    <row r="79" spans="1:18" ht="9.75" customHeight="1">
      <c r="A79" s="1">
        <v>1991</v>
      </c>
      <c r="B79" s="5">
        <f>('Table A7'!Y82+'Table A7'!Z82+'Table A7'!AA82)/100</f>
        <v>0.22105544818239919</v>
      </c>
      <c r="C79" s="1">
        <f>('Table A7'!Y82)/100</f>
        <v>7.2756007977269402E-2</v>
      </c>
      <c r="D79" s="1"/>
      <c r="E79" s="1"/>
      <c r="F79" s="1"/>
      <c r="G79" s="1"/>
      <c r="H79" s="1"/>
      <c r="I79" s="1"/>
      <c r="J79" s="1"/>
      <c r="K79" s="1"/>
      <c r="L79" s="1"/>
      <c r="M79" s="1"/>
      <c r="N79" s="1"/>
      <c r="O79" s="1"/>
      <c r="P79" s="1"/>
      <c r="Q79" s="1"/>
      <c r="R79" s="1"/>
    </row>
    <row r="80" spans="1:18" ht="9.75" customHeight="1">
      <c r="A80" s="1">
        <v>1992</v>
      </c>
      <c r="B80" s="5">
        <f>('Table A7'!Y83+'Table A7'!Z83+'Table A7'!AA83)/100</f>
        <v>0.16276837915603284</v>
      </c>
      <c r="C80" s="1">
        <f>('Table A7'!Y83)/100</f>
        <v>5.9449915518448082E-2</v>
      </c>
      <c r="D80" s="1"/>
      <c r="E80" s="1"/>
      <c r="F80" s="1"/>
      <c r="G80" s="1"/>
      <c r="H80" s="1"/>
      <c r="I80" s="1"/>
      <c r="J80" s="1"/>
      <c r="K80" s="1"/>
      <c r="L80" s="1"/>
      <c r="M80" s="1"/>
      <c r="N80" s="1"/>
      <c r="O80" s="1"/>
      <c r="P80" s="1"/>
      <c r="Q80" s="1"/>
      <c r="R80" s="1"/>
    </row>
    <row r="81" spans="1:18" ht="9.75" customHeight="1">
      <c r="A81" s="1">
        <v>1993</v>
      </c>
      <c r="B81" s="5">
        <f>('Table A7'!Y84+'Table A7'!Z84+'Table A7'!AA84)/100</f>
        <v>0.1560778043031095</v>
      </c>
      <c r="C81" s="1">
        <f>('Table A7'!Y84)/100</f>
        <v>5.8188069606474185E-2</v>
      </c>
      <c r="D81" s="1"/>
      <c r="E81" s="1"/>
      <c r="F81" s="1"/>
      <c r="G81" s="1"/>
      <c r="H81" s="1"/>
      <c r="I81" s="1"/>
      <c r="J81" s="1"/>
      <c r="K81" s="1"/>
      <c r="L81" s="1"/>
      <c r="M81" s="1"/>
      <c r="N81" s="1"/>
      <c r="O81" s="1"/>
      <c r="P81" s="1"/>
      <c r="Q81" s="1"/>
      <c r="R81" s="1"/>
    </row>
    <row r="82" spans="1:18" ht="9.75" customHeight="1">
      <c r="A82" s="1">
        <v>1994</v>
      </c>
      <c r="B82" s="5">
        <f>('Table A7'!Y85+'Table A7'!Z85+'Table A7'!AA85)/100</f>
        <v>0.16023586140884752</v>
      </c>
      <c r="C82" s="1">
        <f>('Table A7'!Y85)/100</f>
        <v>5.9830418175415151E-2</v>
      </c>
      <c r="D82" s="1"/>
      <c r="E82" s="1"/>
      <c r="F82" s="1"/>
      <c r="G82" s="1"/>
      <c r="H82" s="1"/>
      <c r="I82" s="1"/>
      <c r="J82" s="1"/>
      <c r="K82" s="1"/>
      <c r="L82" s="1"/>
      <c r="M82" s="1"/>
      <c r="N82" s="1"/>
      <c r="O82" s="1"/>
      <c r="P82" s="1"/>
      <c r="Q82" s="1"/>
      <c r="R82" s="1"/>
    </row>
    <row r="83" spans="1:18" ht="9.75" customHeight="1">
      <c r="A83" s="1">
        <v>1995</v>
      </c>
      <c r="B83" s="5">
        <f>('Table A7'!Y86+'Table A7'!Z86+'Table A7'!AA86)/100</f>
        <v>0.14869131276097361</v>
      </c>
      <c r="C83" s="1">
        <f>('Table A7'!Y86)/100</f>
        <v>5.6421224157246153E-2</v>
      </c>
      <c r="D83" s="1"/>
      <c r="E83" s="1"/>
      <c r="F83" s="1"/>
      <c r="G83" s="1"/>
      <c r="H83" s="1"/>
      <c r="I83" s="1"/>
      <c r="J83" s="1"/>
      <c r="K83" s="1"/>
      <c r="L83" s="1"/>
      <c r="M83" s="1"/>
      <c r="N83" s="1"/>
      <c r="O83" s="1"/>
      <c r="P83" s="1"/>
      <c r="Q83" s="1"/>
      <c r="R83" s="1"/>
    </row>
    <row r="84" spans="1:18" ht="9.75" customHeight="1">
      <c r="A84" s="1">
        <v>1996</v>
      </c>
      <c r="B84" s="5">
        <f>('Table A7'!Y87+'Table A7'!Z87+'Table A7'!AA87)/100</f>
        <v>0.14557670772676368</v>
      </c>
      <c r="C84" s="1">
        <f>('Table A7'!Y87)/100</f>
        <v>5.5787437646340213E-2</v>
      </c>
      <c r="D84" s="1"/>
      <c r="E84" s="1"/>
      <c r="F84" s="1"/>
      <c r="G84" s="1"/>
      <c r="H84" s="1"/>
      <c r="I84" s="1"/>
      <c r="J84" s="1"/>
      <c r="K84" s="1"/>
      <c r="L84" s="1"/>
      <c r="M84" s="1"/>
      <c r="N84" s="1"/>
      <c r="O84" s="1"/>
      <c r="P84" s="1"/>
      <c r="Q84" s="1"/>
      <c r="R84" s="1"/>
    </row>
    <row r="85" spans="1:18" ht="9.75" customHeight="1">
      <c r="A85" s="1">
        <v>1997</v>
      </c>
      <c r="B85" s="5">
        <f>('Table A7'!Y88+'Table A7'!Z88+'Table A7'!AA88)/100</f>
        <v>0.1420124375573453</v>
      </c>
      <c r="C85" s="1">
        <f>('Table A7'!Y88)/100</f>
        <v>5.5153430522989086E-2</v>
      </c>
      <c r="D85" s="1"/>
      <c r="E85" s="1"/>
      <c r="F85" s="1"/>
      <c r="G85" s="1"/>
      <c r="H85" s="1"/>
      <c r="I85" s="1"/>
      <c r="J85" s="1"/>
      <c r="K85" s="1"/>
      <c r="L85" s="1"/>
      <c r="M85" s="1"/>
      <c r="N85" s="1"/>
      <c r="O85" s="1"/>
      <c r="P85" s="1"/>
      <c r="Q85" s="1"/>
      <c r="R85" s="1"/>
    </row>
    <row r="86" spans="1:18" ht="9.75" customHeight="1">
      <c r="A86" s="1">
        <v>1998</v>
      </c>
      <c r="B86" s="5">
        <f>('Table A7'!Y89+'Table A7'!Z89+'Table A7'!AA89)/100</f>
        <v>0.13289782586506071</v>
      </c>
      <c r="C86" s="1">
        <f>('Table A7'!Y89)/100</f>
        <v>5.0831887312442585E-2</v>
      </c>
      <c r="D86" s="1"/>
      <c r="E86" s="1"/>
      <c r="F86" s="1"/>
      <c r="G86" s="1"/>
      <c r="H86" s="1"/>
      <c r="I86" s="1"/>
      <c r="J86" s="1"/>
      <c r="K86" s="1"/>
      <c r="L86" s="1"/>
      <c r="M86" s="1"/>
      <c r="N86" s="1"/>
      <c r="O86" s="1"/>
      <c r="P86" s="1"/>
      <c r="Q86" s="1"/>
      <c r="R86" s="1"/>
    </row>
    <row r="87" spans="1:18" ht="9.75" customHeight="1">
      <c r="A87" s="1">
        <v>1999</v>
      </c>
      <c r="B87" s="5">
        <f>('Table A7'!Y90+'Table A7'!Z90+'Table A7'!AA90)/100</f>
        <v>0.12628892291985708</v>
      </c>
      <c r="C87" s="1">
        <f>('Table A7'!Y90)/100</f>
        <v>4.9821337417049506E-2</v>
      </c>
      <c r="D87" s="1"/>
      <c r="E87" s="1"/>
      <c r="F87" s="1"/>
      <c r="G87" s="1"/>
      <c r="H87" s="1"/>
      <c r="I87" s="1"/>
      <c r="J87" s="1"/>
      <c r="K87" s="1"/>
      <c r="L87" s="1"/>
      <c r="M87" s="1"/>
      <c r="N87" s="1"/>
      <c r="O87" s="1"/>
      <c r="P87" s="1"/>
      <c r="Q87" s="1"/>
      <c r="R87" s="1"/>
    </row>
    <row r="88" spans="1:18" ht="9.75" customHeight="1">
      <c r="A88" s="1">
        <f t="shared" ref="A88:A93" si="1">A87+1</f>
        <v>2000</v>
      </c>
      <c r="B88" s="5">
        <f>('Table A7'!Y91+'Table A7'!Z91+'Table A7'!AA91)/100</f>
        <v>0.13037809647979137</v>
      </c>
      <c r="C88" s="1">
        <f>('Table A7'!Y91)/100</f>
        <v>5.2351820278808539E-2</v>
      </c>
      <c r="D88" s="1"/>
      <c r="E88" s="1"/>
      <c r="F88" s="1"/>
      <c r="G88" s="1"/>
      <c r="H88" s="1"/>
      <c r="I88" s="1"/>
      <c r="J88" s="1"/>
      <c r="K88" s="1"/>
      <c r="L88" s="1"/>
      <c r="M88" s="1"/>
      <c r="N88" s="1"/>
      <c r="O88" s="1"/>
      <c r="P88" s="1"/>
      <c r="Q88" s="1"/>
      <c r="R88" s="1"/>
    </row>
    <row r="89" spans="1:18" ht="9.75" customHeight="1">
      <c r="A89" s="1">
        <f t="shared" si="1"/>
        <v>2001</v>
      </c>
      <c r="B89" s="5">
        <f>('Table A7'!Y92+'Table A7'!Z92+'Table A7'!AA92)/100</f>
        <v>0.12910986367281474</v>
      </c>
      <c r="C89" s="1">
        <f>('Table A7'!Y92)/100</f>
        <v>4.6010425020048117E-2</v>
      </c>
      <c r="D89" s="1"/>
      <c r="E89" s="1"/>
      <c r="F89" s="1"/>
      <c r="G89" s="1"/>
      <c r="H89" s="1"/>
      <c r="I89" s="1"/>
      <c r="J89" s="1"/>
      <c r="K89" s="1"/>
      <c r="L89" s="1"/>
      <c r="M89" s="1"/>
      <c r="N89" s="1"/>
      <c r="O89" s="1"/>
      <c r="P89" s="1"/>
      <c r="Q89" s="1"/>
      <c r="R89" s="1"/>
    </row>
    <row r="90" spans="1:18" ht="9.75" customHeight="1">
      <c r="A90" s="1">
        <f t="shared" si="1"/>
        <v>2002</v>
      </c>
      <c r="B90" s="5">
        <f>('Table A7'!Y93+'Table A7'!Z93+'Table A7'!AA93)/100</f>
        <v>0.12820000000000001</v>
      </c>
      <c r="C90" s="1">
        <f>('Table A7'!Y93)/100</f>
        <v>4.7300000000000002E-2</v>
      </c>
      <c r="D90" s="1"/>
      <c r="E90" s="1"/>
      <c r="F90" s="1"/>
      <c r="G90" s="1"/>
      <c r="H90" s="1"/>
      <c r="I90" s="1"/>
      <c r="J90" s="1"/>
      <c r="K90" s="1"/>
      <c r="L90" s="1"/>
      <c r="M90" s="1"/>
      <c r="N90" s="1"/>
      <c r="O90" s="1"/>
      <c r="P90" s="1"/>
      <c r="Q90" s="1"/>
      <c r="R90" s="1"/>
    </row>
    <row r="91" spans="1:18" ht="9.75" customHeight="1">
      <c r="A91" s="1">
        <f t="shared" si="1"/>
        <v>2003</v>
      </c>
      <c r="B91" s="5">
        <f>('Table A7'!Y94+'Table A7'!Z94+'Table A7'!AA94)/100</f>
        <v>0.13750000000000001</v>
      </c>
      <c r="C91" s="1">
        <f>('Table A7'!Y94)/100</f>
        <v>5.9299999999999999E-2</v>
      </c>
      <c r="D91" s="1"/>
      <c r="E91" s="1"/>
      <c r="F91" s="1"/>
      <c r="G91" s="1"/>
      <c r="H91" s="1"/>
      <c r="I91" s="1"/>
      <c r="J91" s="1"/>
      <c r="K91" s="1"/>
      <c r="L91" s="1"/>
      <c r="M91" s="1"/>
      <c r="N91" s="1"/>
      <c r="O91" s="1"/>
      <c r="P91" s="1"/>
      <c r="Q91" s="1"/>
      <c r="R91" s="1"/>
    </row>
    <row r="92" spans="1:18" ht="9.75" customHeight="1">
      <c r="A92" s="1">
        <f t="shared" si="1"/>
        <v>2004</v>
      </c>
      <c r="B92" s="5">
        <f>('Table A7'!Y95+'Table A7'!Z95+'Table A7'!AA95)/100</f>
        <v>0.15039999999999998</v>
      </c>
      <c r="C92" s="1">
        <f>('Table A7'!Y95)/100</f>
        <v>7.5300000000000006E-2</v>
      </c>
      <c r="D92" s="1"/>
      <c r="E92" s="1"/>
      <c r="F92" s="1"/>
      <c r="G92" s="1"/>
      <c r="H92" s="1"/>
      <c r="I92" s="1"/>
      <c r="J92" s="1"/>
      <c r="K92" s="1"/>
      <c r="L92" s="1"/>
      <c r="M92" s="1"/>
      <c r="N92" s="1"/>
      <c r="O92" s="1"/>
      <c r="P92" s="1"/>
      <c r="Q92" s="1"/>
      <c r="R92" s="1"/>
    </row>
    <row r="93" spans="1:18" ht="9.75" customHeight="1">
      <c r="A93" s="1">
        <f t="shared" si="1"/>
        <v>2005</v>
      </c>
      <c r="B93" s="5">
        <f>('Table A7'!Y96+'Table A7'!Z96+'Table A7'!AA96)/100</f>
        <v>0.16250000000000001</v>
      </c>
      <c r="C93" s="1">
        <f>('Table A7'!Y96)/100</f>
        <v>7.4299999999999991E-2</v>
      </c>
      <c r="D93" s="1"/>
      <c r="E93" s="1"/>
      <c r="F93" s="1"/>
      <c r="G93" s="1"/>
      <c r="H93" s="1"/>
      <c r="I93" s="1"/>
      <c r="J93" s="1"/>
      <c r="K93" s="1"/>
      <c r="L93" s="1"/>
      <c r="M93" s="1"/>
      <c r="N93" s="1"/>
      <c r="O93" s="1"/>
      <c r="P93" s="1"/>
      <c r="Q93" s="1"/>
      <c r="R93" s="1"/>
    </row>
    <row r="94" spans="1:18" ht="9.75" customHeight="1">
      <c r="A94" s="1">
        <f>A93+1</f>
        <v>2006</v>
      </c>
      <c r="B94" s="5">
        <f>('Table A7'!Y97+'Table A7'!Z97+'Table A7'!AA97)/100</f>
        <v>0.18510000000000001</v>
      </c>
      <c r="C94" s="1">
        <f>('Table A7'!Y97)/100</f>
        <v>8.3299999999999999E-2</v>
      </c>
      <c r="D94" s="1"/>
      <c r="E94" s="1"/>
      <c r="F94" s="1"/>
      <c r="G94" s="1"/>
      <c r="H94" s="1"/>
      <c r="I94" s="1"/>
      <c r="J94" s="1"/>
      <c r="K94" s="1"/>
      <c r="L94" s="1"/>
      <c r="M94" s="1"/>
      <c r="N94" s="1"/>
      <c r="O94" s="1"/>
      <c r="P94" s="1"/>
      <c r="Q94" s="1"/>
      <c r="R94" s="1"/>
    </row>
    <row r="95" spans="1:18" ht="9.75" customHeight="1">
      <c r="A95" s="1">
        <f>A94+1</f>
        <v>2007</v>
      </c>
      <c r="B95" s="5">
        <f>('Table A7'!Y98+'Table A7'!Z98+'Table A7'!AA98)/100</f>
        <v>0.20240000000000002</v>
      </c>
      <c r="C95" s="1">
        <f>('Table A7'!Y98)/100</f>
        <v>9.3800000000000008E-2</v>
      </c>
      <c r="D95" s="1"/>
      <c r="E95" s="1"/>
      <c r="F95" s="1"/>
      <c r="G95" s="1"/>
      <c r="H95" s="1"/>
      <c r="I95" s="1"/>
      <c r="J95" s="1"/>
      <c r="K95" s="1"/>
      <c r="L95" s="1"/>
      <c r="M95" s="1"/>
      <c r="N95" s="1"/>
      <c r="O95" s="1"/>
      <c r="P95" s="1"/>
      <c r="Q95" s="1"/>
      <c r="R95" s="1"/>
    </row>
    <row r="96" spans="1:18" ht="9.75" customHeight="1">
      <c r="A96" s="1">
        <f>A95+1</f>
        <v>2008</v>
      </c>
      <c r="B96" s="5">
        <f>('Table A7'!Y99+'Table A7'!Z99+'Table A7'!AA99)/100</f>
        <v>0.18119999999999997</v>
      </c>
      <c r="C96" s="1">
        <f>('Table A7'!Y99)/100</f>
        <v>8.6599999999999996E-2</v>
      </c>
      <c r="D96" s="1"/>
      <c r="E96" s="1"/>
      <c r="F96" s="1"/>
      <c r="G96" s="1"/>
      <c r="H96" s="1"/>
      <c r="I96" s="1"/>
      <c r="J96" s="1"/>
      <c r="K96" s="1"/>
      <c r="L96" s="1"/>
      <c r="M96" s="1"/>
      <c r="N96" s="1"/>
      <c r="O96" s="1"/>
      <c r="P96" s="1"/>
      <c r="Q96" s="1"/>
      <c r="R96" s="1"/>
    </row>
    <row r="97" spans="1:18" ht="9.75" customHeight="1">
      <c r="A97" s="1"/>
      <c r="B97" s="1"/>
      <c r="C97" s="1"/>
      <c r="D97" s="1"/>
      <c r="E97" s="1"/>
      <c r="F97" s="1"/>
      <c r="G97" s="1"/>
      <c r="H97" s="1"/>
      <c r="I97" s="1"/>
      <c r="J97" s="1"/>
      <c r="K97" s="1"/>
      <c r="L97" s="1"/>
      <c r="M97" s="1"/>
      <c r="N97" s="1"/>
      <c r="O97" s="1"/>
      <c r="P97" s="1"/>
      <c r="Q97" s="1"/>
      <c r="R97" s="1"/>
    </row>
    <row r="98" spans="1:18" ht="9.75" customHeight="1">
      <c r="A98" s="1"/>
      <c r="B98" s="1"/>
      <c r="C98" s="1"/>
      <c r="D98" s="1"/>
      <c r="E98" s="1"/>
      <c r="F98" s="1"/>
      <c r="G98" s="1"/>
      <c r="H98" s="1"/>
      <c r="I98" s="1"/>
      <c r="J98" s="1"/>
      <c r="K98" s="1"/>
      <c r="L98" s="1"/>
      <c r="M98" s="1"/>
      <c r="N98" s="1"/>
      <c r="O98" s="1"/>
      <c r="P98" s="1"/>
      <c r="Q98" s="1"/>
      <c r="R98" s="1"/>
    </row>
    <row r="99" spans="1:18" ht="9.75" customHeight="1">
      <c r="A99" s="1"/>
      <c r="B99" s="1"/>
      <c r="C99" s="1"/>
      <c r="D99" s="1"/>
      <c r="E99" s="1"/>
      <c r="F99" s="1"/>
      <c r="G99" s="1"/>
      <c r="H99" s="1"/>
      <c r="I99" s="1"/>
      <c r="J99" s="1"/>
      <c r="K99" s="1"/>
      <c r="L99" s="1"/>
      <c r="M99" s="1"/>
      <c r="N99" s="1"/>
      <c r="O99" s="1"/>
      <c r="P99" s="1"/>
      <c r="Q99" s="1"/>
      <c r="R99" s="1"/>
    </row>
    <row r="100" spans="1:18" ht="9.75" customHeight="1">
      <c r="A100" s="1"/>
      <c r="B100" s="1"/>
      <c r="C100" s="1"/>
      <c r="D100" s="1"/>
      <c r="E100" s="1"/>
      <c r="F100" s="1"/>
      <c r="G100" s="1"/>
      <c r="H100" s="1"/>
      <c r="I100" s="1"/>
      <c r="J100" s="1"/>
      <c r="K100" s="1"/>
      <c r="L100" s="1"/>
      <c r="M100" s="1"/>
      <c r="N100" s="1"/>
      <c r="O100" s="1"/>
      <c r="P100" s="1"/>
      <c r="Q100" s="1"/>
      <c r="R100" s="1"/>
    </row>
    <row r="101" spans="1:18" ht="9.75" customHeight="1">
      <c r="A101" s="1"/>
      <c r="B101" s="1"/>
      <c r="C101" s="1"/>
      <c r="D101" s="1"/>
      <c r="E101" s="1"/>
      <c r="F101" s="1"/>
      <c r="G101" s="1"/>
      <c r="H101" s="1"/>
      <c r="I101" s="1"/>
      <c r="J101" s="1"/>
      <c r="K101" s="1"/>
      <c r="L101" s="1"/>
      <c r="M101" s="1"/>
      <c r="N101" s="1"/>
      <c r="O101" s="1"/>
      <c r="P101" s="1"/>
      <c r="Q101" s="1"/>
      <c r="R101" s="1"/>
    </row>
    <row r="102" spans="1:18" ht="9.75" customHeight="1">
      <c r="A102" s="1"/>
      <c r="B102" s="1"/>
      <c r="C102" s="1"/>
      <c r="D102" s="1"/>
      <c r="E102" s="1"/>
      <c r="F102" s="1"/>
      <c r="G102" s="1"/>
      <c r="H102" s="1"/>
      <c r="I102" s="1"/>
      <c r="J102" s="1"/>
      <c r="K102" s="1"/>
      <c r="L102" s="1"/>
      <c r="M102" s="1"/>
      <c r="N102" s="1"/>
      <c r="O102" s="1"/>
      <c r="P102" s="1"/>
      <c r="Q102" s="1"/>
      <c r="R102" s="1"/>
    </row>
    <row r="103" spans="1:18" ht="9.75" customHeight="1">
      <c r="A103" s="1"/>
      <c r="B103" s="1"/>
      <c r="C103" s="1"/>
      <c r="D103" s="1"/>
      <c r="E103" s="1"/>
      <c r="F103" s="1"/>
      <c r="G103" s="1"/>
      <c r="H103" s="1"/>
      <c r="I103" s="1"/>
      <c r="J103" s="1"/>
      <c r="K103" s="1"/>
      <c r="L103" s="1"/>
      <c r="M103" s="1"/>
      <c r="N103" s="1"/>
      <c r="O103" s="1"/>
      <c r="P103" s="1"/>
      <c r="Q103" s="1"/>
      <c r="R103" s="1"/>
    </row>
    <row r="104" spans="1:18" ht="9.75" customHeight="1">
      <c r="A104" s="1"/>
      <c r="B104" s="1"/>
      <c r="C104" s="1"/>
      <c r="D104" s="1"/>
      <c r="E104" s="1"/>
      <c r="F104" s="1"/>
      <c r="G104" s="1"/>
      <c r="H104" s="1"/>
      <c r="I104" s="1"/>
      <c r="J104" s="1"/>
      <c r="K104" s="1"/>
      <c r="L104" s="1"/>
      <c r="M104" s="1"/>
      <c r="N104" s="1"/>
      <c r="O104" s="1"/>
      <c r="P104" s="1"/>
      <c r="Q104" s="1"/>
      <c r="R104" s="1"/>
    </row>
    <row r="105" spans="1:18" ht="9.75" customHeight="1">
      <c r="A105" s="1"/>
      <c r="B105" s="1"/>
      <c r="C105" s="1"/>
      <c r="D105" s="1"/>
      <c r="E105" s="1"/>
      <c r="F105" s="1"/>
      <c r="G105" s="1"/>
      <c r="H105" s="1"/>
      <c r="I105" s="1"/>
      <c r="J105" s="1"/>
      <c r="K105" s="1"/>
      <c r="L105" s="1"/>
      <c r="M105" s="1"/>
      <c r="N105" s="1"/>
      <c r="O105" s="1"/>
      <c r="P105" s="1"/>
      <c r="Q105" s="1"/>
      <c r="R105" s="1"/>
    </row>
    <row r="106" spans="1:18" ht="9.75" customHeight="1">
      <c r="A106" s="1"/>
      <c r="B106" s="1"/>
      <c r="C106" s="1"/>
      <c r="D106" s="1"/>
      <c r="E106" s="1"/>
      <c r="F106" s="1"/>
      <c r="G106" s="1"/>
      <c r="H106" s="1"/>
      <c r="I106" s="1"/>
      <c r="J106" s="1"/>
      <c r="K106" s="1"/>
      <c r="L106" s="1"/>
      <c r="M106" s="1"/>
      <c r="N106" s="1"/>
      <c r="O106" s="1"/>
      <c r="P106" s="1"/>
      <c r="Q106" s="1"/>
      <c r="R106" s="1"/>
    </row>
    <row r="107" spans="1:18" ht="9.75" customHeight="1">
      <c r="A107" s="1"/>
      <c r="B107" s="1"/>
      <c r="C107" s="1"/>
      <c r="D107" s="1"/>
      <c r="E107" s="1"/>
      <c r="F107" s="1"/>
      <c r="G107" s="1"/>
      <c r="H107" s="1"/>
      <c r="I107" s="1"/>
      <c r="J107" s="1"/>
      <c r="K107" s="1"/>
      <c r="L107" s="1"/>
      <c r="M107" s="1"/>
      <c r="N107" s="1"/>
      <c r="O107" s="1"/>
      <c r="P107" s="1"/>
      <c r="Q107" s="1"/>
      <c r="R107" s="1"/>
    </row>
    <row r="108" spans="1:18" ht="9.75" customHeight="1">
      <c r="A108" s="1"/>
      <c r="B108" s="1"/>
      <c r="C108" s="1"/>
      <c r="D108" s="1"/>
      <c r="E108" s="1"/>
      <c r="F108" s="1"/>
      <c r="G108" s="1"/>
      <c r="H108" s="1"/>
      <c r="I108" s="1"/>
      <c r="J108" s="1"/>
      <c r="K108" s="1"/>
      <c r="L108" s="1"/>
      <c r="M108" s="1"/>
      <c r="N108" s="1"/>
      <c r="O108" s="1"/>
      <c r="P108" s="1"/>
      <c r="Q108" s="1"/>
      <c r="R108" s="1"/>
    </row>
    <row r="109" spans="1:18" ht="9.75" customHeight="1">
      <c r="A109" s="1"/>
      <c r="B109" s="1"/>
      <c r="C109" s="1"/>
      <c r="D109" s="1"/>
      <c r="E109" s="1"/>
      <c r="F109" s="1"/>
      <c r="G109" s="1"/>
      <c r="H109" s="1"/>
      <c r="I109" s="1"/>
      <c r="J109" s="1"/>
      <c r="K109" s="1"/>
      <c r="L109" s="1"/>
      <c r="M109" s="1"/>
      <c r="N109" s="1"/>
      <c r="O109" s="1"/>
      <c r="P109" s="1"/>
      <c r="Q109" s="1"/>
      <c r="R109" s="1"/>
    </row>
    <row r="110" spans="1:18" ht="9.75" customHeight="1">
      <c r="A110" s="1"/>
      <c r="B110" s="1"/>
      <c r="C110" s="1"/>
      <c r="D110" s="1"/>
      <c r="E110" s="1"/>
      <c r="F110" s="1"/>
      <c r="G110" s="1"/>
      <c r="H110" s="1"/>
      <c r="I110" s="1"/>
      <c r="J110" s="1"/>
      <c r="K110" s="1"/>
      <c r="L110" s="1"/>
      <c r="M110" s="1"/>
      <c r="N110" s="1"/>
      <c r="O110" s="1"/>
      <c r="P110" s="1"/>
      <c r="Q110" s="1"/>
      <c r="R110" s="1"/>
    </row>
    <row r="111" spans="1:18" ht="9.75" customHeight="1">
      <c r="A111" s="1"/>
      <c r="B111" s="1"/>
      <c r="C111" s="1"/>
      <c r="D111" s="1"/>
      <c r="E111" s="1"/>
      <c r="F111" s="1"/>
      <c r="G111" s="1"/>
      <c r="H111" s="1"/>
      <c r="I111" s="1"/>
      <c r="J111" s="1"/>
      <c r="K111" s="1"/>
      <c r="L111" s="1"/>
      <c r="M111" s="1"/>
      <c r="N111" s="1"/>
      <c r="O111" s="1"/>
      <c r="P111" s="1"/>
      <c r="Q111" s="1"/>
      <c r="R111" s="1"/>
    </row>
    <row r="112" spans="1:18" ht="9.75" customHeight="1">
      <c r="A112" s="1"/>
      <c r="B112" s="1"/>
      <c r="C112" s="1"/>
      <c r="D112" s="1"/>
      <c r="E112" s="1"/>
      <c r="F112" s="1"/>
      <c r="G112" s="1"/>
      <c r="H112" s="1"/>
      <c r="I112" s="1"/>
      <c r="J112" s="1"/>
      <c r="K112" s="1"/>
      <c r="L112" s="1"/>
      <c r="M112" s="1"/>
      <c r="N112" s="1"/>
      <c r="O112" s="1"/>
      <c r="P112" s="1"/>
      <c r="Q112" s="1"/>
      <c r="R112" s="1"/>
    </row>
    <row r="113" spans="1:18" ht="9.75" customHeight="1">
      <c r="A113" s="1"/>
      <c r="B113" s="1"/>
      <c r="C113" s="1"/>
      <c r="D113" s="1"/>
      <c r="E113" s="1"/>
      <c r="F113" s="1"/>
      <c r="G113" s="1"/>
      <c r="H113" s="1"/>
      <c r="I113" s="1"/>
      <c r="J113" s="1"/>
      <c r="K113" s="1"/>
      <c r="L113" s="1"/>
      <c r="M113" s="1"/>
      <c r="N113" s="1"/>
      <c r="O113" s="1"/>
      <c r="P113" s="1"/>
      <c r="Q113" s="1"/>
      <c r="R113" s="1"/>
    </row>
    <row r="114" spans="1:18" ht="9.75" customHeight="1">
      <c r="A114" s="1"/>
      <c r="B114" s="1"/>
      <c r="C114" s="1"/>
      <c r="D114" s="1"/>
      <c r="E114" s="1"/>
      <c r="F114" s="1"/>
      <c r="G114" s="1"/>
      <c r="H114" s="1"/>
      <c r="I114" s="1"/>
      <c r="J114" s="1"/>
      <c r="K114" s="1"/>
      <c r="L114" s="1"/>
      <c r="M114" s="1"/>
      <c r="N114" s="1"/>
      <c r="O114" s="1"/>
      <c r="P114" s="1"/>
      <c r="Q114" s="1"/>
      <c r="R114" s="1"/>
    </row>
    <row r="115" spans="1:18" ht="9.75" customHeight="1">
      <c r="A115" s="1"/>
      <c r="B115" s="1"/>
      <c r="C115" s="1"/>
      <c r="D115" s="1"/>
      <c r="E115" s="1"/>
      <c r="F115" s="1"/>
      <c r="G115" s="1"/>
      <c r="H115" s="1"/>
      <c r="I115" s="1"/>
      <c r="J115" s="1"/>
      <c r="K115" s="1"/>
      <c r="L115" s="1"/>
      <c r="M115" s="1"/>
      <c r="N115" s="1"/>
      <c r="O115" s="1"/>
      <c r="P115" s="1"/>
      <c r="Q115" s="1"/>
      <c r="R115" s="1"/>
    </row>
    <row r="116" spans="1:18" ht="9.75" customHeight="1">
      <c r="A116" s="1"/>
      <c r="B116" s="1"/>
      <c r="C116" s="1"/>
      <c r="D116" s="1"/>
      <c r="E116" s="1"/>
      <c r="F116" s="1"/>
      <c r="G116" s="1"/>
      <c r="H116" s="1"/>
      <c r="I116" s="1"/>
      <c r="J116" s="1"/>
      <c r="K116" s="1"/>
      <c r="L116" s="1"/>
      <c r="M116" s="1"/>
      <c r="N116" s="1"/>
      <c r="O116" s="1"/>
      <c r="P116" s="1"/>
      <c r="Q116" s="1"/>
      <c r="R116" s="1"/>
    </row>
    <row r="117" spans="1:18" ht="9.75" customHeight="1">
      <c r="A117" s="1"/>
      <c r="B117" s="1"/>
      <c r="C117" s="1"/>
      <c r="D117" s="1"/>
      <c r="E117" s="1"/>
      <c r="F117" s="1"/>
      <c r="G117" s="1"/>
      <c r="H117" s="1"/>
      <c r="I117" s="1"/>
      <c r="J117" s="1"/>
      <c r="K117" s="1"/>
      <c r="L117" s="1"/>
      <c r="M117" s="1"/>
      <c r="N117" s="1"/>
      <c r="O117" s="1"/>
      <c r="P117" s="1"/>
      <c r="Q117" s="1"/>
      <c r="R117" s="1"/>
    </row>
    <row r="118" spans="1:18" ht="9.75" customHeight="1">
      <c r="A118" s="1"/>
      <c r="B118" s="1"/>
      <c r="C118" s="1"/>
      <c r="D118" s="1"/>
      <c r="E118" s="1"/>
      <c r="F118" s="1"/>
      <c r="G118" s="1"/>
      <c r="H118" s="1"/>
      <c r="I118" s="1"/>
      <c r="J118" s="1"/>
      <c r="K118" s="1"/>
      <c r="L118" s="1"/>
      <c r="M118" s="1"/>
      <c r="N118" s="1"/>
      <c r="O118" s="1"/>
      <c r="P118" s="1"/>
      <c r="Q118" s="1"/>
      <c r="R118" s="1"/>
    </row>
    <row r="119" spans="1:18" ht="9.75" customHeight="1">
      <c r="A119" s="1"/>
      <c r="B119" s="1"/>
      <c r="C119" s="1"/>
      <c r="D119" s="1"/>
      <c r="E119" s="1"/>
      <c r="F119" s="1"/>
      <c r="G119" s="1"/>
      <c r="H119" s="1"/>
      <c r="I119" s="1"/>
      <c r="J119" s="1"/>
      <c r="K119" s="1"/>
      <c r="L119" s="1"/>
      <c r="M119" s="1"/>
      <c r="N119" s="1"/>
      <c r="O119" s="1"/>
      <c r="P119" s="1"/>
      <c r="Q119" s="1"/>
      <c r="R119" s="1"/>
    </row>
    <row r="120" spans="1:18" ht="9.75" customHeight="1">
      <c r="A120" s="1"/>
      <c r="B120" s="1"/>
      <c r="C120" s="1"/>
      <c r="D120" s="1"/>
      <c r="E120" s="1"/>
      <c r="F120" s="1"/>
      <c r="G120" s="1"/>
      <c r="H120" s="1"/>
      <c r="I120" s="1"/>
      <c r="J120" s="1"/>
      <c r="K120" s="1"/>
      <c r="L120" s="1"/>
      <c r="M120" s="1"/>
      <c r="N120" s="1"/>
      <c r="O120" s="1"/>
      <c r="P120" s="1"/>
      <c r="Q120" s="1"/>
      <c r="R120" s="1"/>
    </row>
    <row r="121" spans="1:18" ht="9.75" customHeight="1">
      <c r="A121" s="1"/>
      <c r="B121" s="1"/>
      <c r="C121" s="1"/>
      <c r="D121" s="1"/>
      <c r="E121" s="1"/>
      <c r="F121" s="1"/>
      <c r="G121" s="1"/>
      <c r="H121" s="1"/>
      <c r="I121" s="1"/>
      <c r="J121" s="1"/>
      <c r="K121" s="1"/>
      <c r="L121" s="1"/>
      <c r="M121" s="1"/>
      <c r="N121" s="1"/>
      <c r="O121" s="1"/>
      <c r="P121" s="1"/>
      <c r="Q121" s="1"/>
      <c r="R121" s="1"/>
    </row>
    <row r="122" spans="1:18" ht="9.75" customHeight="1">
      <c r="A122" s="1"/>
      <c r="B122" s="1"/>
      <c r="C122" s="1"/>
      <c r="D122" s="1"/>
      <c r="E122" s="1"/>
      <c r="F122" s="1"/>
      <c r="G122" s="1"/>
      <c r="H122" s="1"/>
      <c r="I122" s="1"/>
      <c r="J122" s="1"/>
      <c r="K122" s="1"/>
      <c r="L122" s="1"/>
      <c r="M122" s="1"/>
      <c r="N122" s="1"/>
      <c r="O122" s="1"/>
      <c r="P122" s="1"/>
      <c r="Q122" s="1"/>
      <c r="R122" s="1"/>
    </row>
    <row r="123" spans="1:18" ht="9.75" customHeight="1">
      <c r="A123" s="1"/>
      <c r="B123" s="1"/>
      <c r="C123" s="1"/>
      <c r="D123" s="1"/>
      <c r="E123" s="1"/>
      <c r="F123" s="1"/>
      <c r="G123" s="1"/>
      <c r="H123" s="1"/>
      <c r="I123" s="1"/>
      <c r="J123" s="1"/>
      <c r="K123" s="1"/>
      <c r="L123" s="1"/>
      <c r="M123" s="1"/>
      <c r="N123" s="1"/>
      <c r="O123" s="1"/>
      <c r="P123" s="1"/>
      <c r="Q123" s="1"/>
      <c r="R123" s="1"/>
    </row>
    <row r="124" spans="1:18" ht="9.75" customHeight="1">
      <c r="A124" s="1"/>
      <c r="B124" s="1"/>
      <c r="C124" s="1"/>
      <c r="D124" s="1"/>
      <c r="E124" s="1"/>
      <c r="F124" s="1"/>
      <c r="G124" s="1"/>
      <c r="H124" s="1"/>
      <c r="I124" s="1"/>
      <c r="J124" s="1"/>
      <c r="K124" s="1"/>
      <c r="L124" s="1"/>
      <c r="M124" s="1"/>
      <c r="N124" s="1"/>
      <c r="O124" s="1"/>
      <c r="P124" s="1"/>
      <c r="Q124" s="1"/>
      <c r="R124" s="1"/>
    </row>
    <row r="125" spans="1:18" ht="9.75" customHeight="1">
      <c r="A125" s="1"/>
      <c r="B125" s="1"/>
      <c r="C125" s="1"/>
      <c r="D125" s="1"/>
      <c r="E125" s="1"/>
      <c r="F125" s="1"/>
      <c r="G125" s="1"/>
      <c r="H125" s="1"/>
      <c r="I125" s="1"/>
      <c r="J125" s="1"/>
      <c r="K125" s="1"/>
      <c r="L125" s="1"/>
      <c r="M125" s="1"/>
      <c r="N125" s="1"/>
      <c r="O125" s="1"/>
      <c r="P125" s="1"/>
      <c r="Q125" s="1"/>
      <c r="R125" s="1"/>
    </row>
    <row r="126" spans="1:18" ht="9.75" customHeight="1">
      <c r="A126" s="1"/>
      <c r="B126" s="1"/>
      <c r="C126" s="1"/>
      <c r="D126" s="1"/>
      <c r="E126" s="1"/>
      <c r="F126" s="1"/>
      <c r="G126" s="1"/>
      <c r="H126" s="1"/>
      <c r="I126" s="1"/>
      <c r="J126" s="1"/>
      <c r="K126" s="1"/>
      <c r="L126" s="1"/>
      <c r="M126" s="1"/>
      <c r="N126" s="1"/>
      <c r="O126" s="1"/>
      <c r="P126" s="1"/>
      <c r="Q126" s="1"/>
      <c r="R126" s="1"/>
    </row>
    <row r="127" spans="1:18" ht="9.75" customHeight="1">
      <c r="A127" s="1"/>
      <c r="B127" s="1"/>
      <c r="C127" s="1"/>
      <c r="D127" s="1"/>
      <c r="E127" s="1"/>
      <c r="F127" s="1"/>
      <c r="G127" s="1"/>
      <c r="H127" s="1"/>
      <c r="I127" s="1"/>
      <c r="J127" s="1"/>
      <c r="K127" s="1"/>
      <c r="L127" s="1"/>
      <c r="M127" s="1"/>
      <c r="N127" s="1"/>
      <c r="O127" s="1"/>
      <c r="P127" s="1"/>
      <c r="Q127" s="1"/>
      <c r="R127" s="1"/>
    </row>
    <row r="128" spans="1:18" ht="9.75" customHeight="1">
      <c r="A128" s="1"/>
      <c r="B128" s="1"/>
      <c r="C128" s="1"/>
      <c r="D128" s="1"/>
      <c r="E128" s="1"/>
      <c r="F128" s="1"/>
      <c r="G128" s="1"/>
      <c r="H128" s="1"/>
      <c r="I128" s="1"/>
      <c r="J128" s="1"/>
      <c r="K128" s="1"/>
      <c r="L128" s="1"/>
      <c r="M128" s="1"/>
      <c r="N128" s="1"/>
      <c r="O128" s="1"/>
      <c r="P128" s="1"/>
      <c r="Q128" s="1"/>
      <c r="R128" s="1"/>
    </row>
    <row r="129" spans="1:18" ht="9.75" customHeight="1">
      <c r="A129" s="1"/>
      <c r="B129" s="1"/>
      <c r="C129" s="1"/>
      <c r="D129" s="1"/>
      <c r="E129" s="1"/>
      <c r="F129" s="1"/>
      <c r="G129" s="1"/>
      <c r="H129" s="1"/>
      <c r="I129" s="1"/>
      <c r="J129" s="1"/>
      <c r="K129" s="1"/>
      <c r="L129" s="1"/>
      <c r="M129" s="1"/>
      <c r="N129" s="1"/>
      <c r="O129" s="1"/>
      <c r="P129" s="1"/>
      <c r="Q129" s="1"/>
      <c r="R129" s="1"/>
    </row>
    <row r="130" spans="1:18" ht="9.75" customHeight="1">
      <c r="A130" s="1"/>
      <c r="B130" s="1"/>
      <c r="C130" s="1"/>
      <c r="D130" s="1"/>
      <c r="E130" s="1"/>
      <c r="F130" s="1"/>
      <c r="G130" s="1"/>
      <c r="H130" s="1"/>
      <c r="I130" s="1"/>
      <c r="J130" s="1"/>
      <c r="K130" s="1"/>
      <c r="L130" s="1"/>
      <c r="M130" s="1"/>
      <c r="N130" s="1"/>
      <c r="O130" s="1"/>
      <c r="P130" s="1"/>
      <c r="Q130" s="1"/>
      <c r="R130" s="1"/>
    </row>
    <row r="131" spans="1:18" ht="9.75" customHeight="1">
      <c r="A131" s="1"/>
      <c r="B131" s="1"/>
      <c r="C131" s="1"/>
      <c r="D131" s="1"/>
      <c r="E131" s="1"/>
      <c r="F131" s="1"/>
      <c r="G131" s="1"/>
      <c r="H131" s="1"/>
      <c r="I131" s="1"/>
      <c r="J131" s="1"/>
      <c r="K131" s="1"/>
      <c r="L131" s="1"/>
      <c r="M131" s="1"/>
      <c r="N131" s="1"/>
      <c r="O131" s="1"/>
      <c r="P131" s="1"/>
      <c r="Q131" s="1"/>
      <c r="R131" s="1"/>
    </row>
    <row r="132" spans="1:18" ht="9.75" customHeight="1">
      <c r="A132" s="1"/>
      <c r="B132" s="1"/>
      <c r="C132" s="1"/>
      <c r="D132" s="1"/>
      <c r="E132" s="1"/>
      <c r="F132" s="1"/>
      <c r="G132" s="1"/>
      <c r="H132" s="1"/>
      <c r="I132" s="1"/>
      <c r="J132" s="1"/>
      <c r="K132" s="1"/>
      <c r="L132" s="1"/>
      <c r="M132" s="1"/>
      <c r="N132" s="1"/>
      <c r="O132" s="1"/>
      <c r="P132" s="1"/>
      <c r="Q132" s="1"/>
      <c r="R132" s="1"/>
    </row>
    <row r="133" spans="1:18" ht="9.75" customHeight="1">
      <c r="A133" s="1"/>
      <c r="B133" s="1"/>
      <c r="C133" s="1"/>
      <c r="D133" s="1"/>
      <c r="E133" s="1"/>
      <c r="F133" s="1"/>
      <c r="G133" s="1"/>
      <c r="H133" s="1"/>
      <c r="I133" s="1"/>
      <c r="J133" s="1"/>
      <c r="K133" s="1"/>
      <c r="L133" s="1"/>
      <c r="M133" s="1"/>
      <c r="N133" s="1"/>
      <c r="O133" s="1"/>
      <c r="P133" s="1"/>
      <c r="Q133" s="1"/>
      <c r="R133" s="1"/>
    </row>
    <row r="134" spans="1:18" ht="9.75" customHeight="1">
      <c r="A134" s="1"/>
      <c r="B134" s="1"/>
      <c r="C134" s="1"/>
      <c r="D134" s="1"/>
      <c r="E134" s="1"/>
      <c r="F134" s="1"/>
      <c r="G134" s="1"/>
      <c r="H134" s="1"/>
      <c r="I134" s="1"/>
      <c r="J134" s="1"/>
      <c r="K134" s="1"/>
      <c r="L134" s="1"/>
      <c r="M134" s="1"/>
      <c r="N134" s="1"/>
      <c r="O134" s="1"/>
      <c r="P134" s="1"/>
      <c r="Q134" s="1"/>
      <c r="R134" s="1"/>
    </row>
    <row r="135" spans="1:18" ht="9.75" customHeight="1">
      <c r="A135" s="1"/>
      <c r="B135" s="1"/>
      <c r="C135" s="1"/>
      <c r="D135" s="1"/>
      <c r="E135" s="1"/>
      <c r="F135" s="1"/>
      <c r="G135" s="1"/>
      <c r="H135" s="1"/>
      <c r="I135" s="1"/>
      <c r="J135" s="1"/>
      <c r="K135" s="1"/>
      <c r="L135" s="1"/>
      <c r="M135" s="1"/>
      <c r="N135" s="1"/>
      <c r="O135" s="1"/>
      <c r="P135" s="1"/>
      <c r="Q135" s="1"/>
      <c r="R135" s="1"/>
    </row>
    <row r="136" spans="1:18" ht="9.75" customHeight="1">
      <c r="A136" s="1"/>
      <c r="B136" s="1"/>
      <c r="C136" s="1"/>
      <c r="D136" s="1"/>
      <c r="E136" s="1"/>
      <c r="F136" s="1"/>
      <c r="G136" s="1"/>
      <c r="H136" s="1"/>
      <c r="I136" s="1"/>
      <c r="J136" s="1"/>
      <c r="K136" s="1"/>
      <c r="L136" s="1"/>
      <c r="M136" s="1"/>
      <c r="N136" s="1"/>
      <c r="O136" s="1"/>
      <c r="P136" s="1"/>
      <c r="Q136" s="1"/>
      <c r="R136" s="1"/>
    </row>
    <row r="137" spans="1:18" ht="9.75" customHeight="1">
      <c r="A137" s="1"/>
      <c r="B137" s="1"/>
      <c r="C137" s="1"/>
      <c r="D137" s="1"/>
      <c r="E137" s="1"/>
      <c r="F137" s="1"/>
      <c r="G137" s="1"/>
      <c r="H137" s="1"/>
      <c r="I137" s="1"/>
      <c r="J137" s="1"/>
      <c r="K137" s="1"/>
      <c r="L137" s="1"/>
      <c r="M137" s="1"/>
      <c r="N137" s="1"/>
      <c r="O137" s="1"/>
      <c r="P137" s="1"/>
      <c r="Q137" s="1"/>
      <c r="R137" s="1"/>
    </row>
    <row r="138" spans="1:18" ht="9.75" customHeight="1">
      <c r="A138" s="1"/>
      <c r="B138" s="1"/>
      <c r="C138" s="1"/>
      <c r="D138" s="1"/>
      <c r="E138" s="1"/>
      <c r="F138" s="1"/>
      <c r="G138" s="1"/>
      <c r="H138" s="1"/>
      <c r="I138" s="1"/>
      <c r="J138" s="1"/>
      <c r="K138" s="1"/>
      <c r="L138" s="1"/>
      <c r="M138" s="1"/>
      <c r="N138" s="1"/>
      <c r="O138" s="1"/>
      <c r="P138" s="1"/>
      <c r="Q138" s="1"/>
      <c r="R138" s="1"/>
    </row>
    <row r="139" spans="1:18" ht="9.75" customHeight="1">
      <c r="A139" s="1"/>
      <c r="B139" s="1"/>
      <c r="C139" s="1"/>
      <c r="D139" s="1"/>
      <c r="E139" s="1"/>
      <c r="F139" s="1"/>
      <c r="G139" s="1"/>
      <c r="H139" s="1"/>
      <c r="I139" s="1"/>
      <c r="J139" s="1"/>
      <c r="K139" s="1"/>
      <c r="L139" s="1"/>
      <c r="M139" s="1"/>
      <c r="N139" s="1"/>
      <c r="O139" s="1"/>
      <c r="P139" s="1"/>
      <c r="Q139" s="1"/>
      <c r="R139" s="1"/>
    </row>
    <row r="140" spans="1:18" ht="9.75" customHeight="1">
      <c r="A140" s="1"/>
      <c r="B140" s="1"/>
      <c r="C140" s="1"/>
      <c r="D140" s="1"/>
      <c r="E140" s="1"/>
      <c r="F140" s="1"/>
      <c r="G140" s="1"/>
      <c r="H140" s="1"/>
      <c r="I140" s="1"/>
      <c r="J140" s="1"/>
      <c r="K140" s="1"/>
      <c r="L140" s="1"/>
      <c r="M140" s="1"/>
      <c r="N140" s="1"/>
      <c r="O140" s="1"/>
      <c r="P140" s="1"/>
      <c r="Q140" s="1"/>
      <c r="R140" s="1"/>
    </row>
    <row r="141" spans="1:18" ht="9.75" customHeight="1">
      <c r="A141" s="1"/>
      <c r="B141" s="1"/>
      <c r="C141" s="1"/>
      <c r="D141" s="1"/>
      <c r="E141" s="1"/>
      <c r="F141" s="1"/>
      <c r="G141" s="1"/>
      <c r="H141" s="1"/>
      <c r="I141" s="1"/>
      <c r="J141" s="1"/>
      <c r="K141" s="1"/>
      <c r="L141" s="1"/>
      <c r="M141" s="1"/>
      <c r="N141" s="1"/>
      <c r="O141" s="1"/>
      <c r="P141" s="1"/>
      <c r="Q141" s="1"/>
      <c r="R141" s="1"/>
    </row>
    <row r="142" spans="1:18" ht="9.75" customHeight="1">
      <c r="A142" s="1"/>
      <c r="B142" s="1"/>
      <c r="C142" s="1"/>
      <c r="D142" s="1"/>
      <c r="E142" s="1"/>
      <c r="F142" s="1"/>
      <c r="G142" s="1"/>
      <c r="H142" s="1"/>
      <c r="I142" s="1"/>
      <c r="J142" s="1"/>
      <c r="K142" s="1"/>
      <c r="L142" s="1"/>
      <c r="M142" s="1"/>
      <c r="N142" s="1"/>
      <c r="O142" s="1"/>
      <c r="P142" s="1"/>
      <c r="Q142" s="1"/>
      <c r="R142" s="1"/>
    </row>
    <row r="143" spans="1:18" ht="9.75" customHeight="1">
      <c r="A143" s="1"/>
      <c r="B143" s="1"/>
      <c r="C143" s="1"/>
      <c r="D143" s="1"/>
      <c r="E143" s="1"/>
      <c r="F143" s="1"/>
      <c r="G143" s="1"/>
      <c r="H143" s="1"/>
      <c r="I143" s="1"/>
      <c r="J143" s="1"/>
      <c r="K143" s="1"/>
      <c r="L143" s="1"/>
      <c r="M143" s="1"/>
      <c r="N143" s="1"/>
      <c r="O143" s="1"/>
      <c r="P143" s="1"/>
      <c r="Q143" s="1"/>
      <c r="R143" s="1"/>
    </row>
    <row r="144" spans="1:18" ht="9.75" customHeight="1">
      <c r="A144" s="1"/>
      <c r="B144" s="1"/>
      <c r="C144" s="1"/>
      <c r="D144" s="1"/>
      <c r="E144" s="1"/>
      <c r="F144" s="1"/>
      <c r="G144" s="1"/>
      <c r="H144" s="1"/>
      <c r="I144" s="1"/>
      <c r="J144" s="1"/>
      <c r="K144" s="1"/>
      <c r="L144" s="1"/>
      <c r="M144" s="1"/>
      <c r="N144" s="1"/>
      <c r="O144" s="1"/>
      <c r="P144" s="1"/>
      <c r="Q144" s="1"/>
      <c r="R144" s="1"/>
    </row>
    <row r="145" spans="1:18" ht="9.75" customHeight="1">
      <c r="A145" s="1"/>
      <c r="B145" s="1"/>
      <c r="C145" s="1"/>
      <c r="D145" s="1"/>
      <c r="E145" s="1"/>
      <c r="F145" s="1"/>
      <c r="G145" s="1"/>
      <c r="H145" s="1"/>
      <c r="I145" s="1"/>
      <c r="J145" s="1"/>
      <c r="K145" s="1"/>
      <c r="L145" s="1"/>
      <c r="M145" s="1"/>
      <c r="N145" s="1"/>
      <c r="O145" s="1"/>
      <c r="P145" s="1"/>
      <c r="Q145" s="1"/>
      <c r="R145" s="1"/>
    </row>
    <row r="146" spans="1:18" ht="9.75" customHeight="1">
      <c r="A146" s="1"/>
      <c r="B146" s="1"/>
      <c r="C146" s="1"/>
      <c r="D146" s="1"/>
      <c r="E146" s="1"/>
      <c r="F146" s="1"/>
      <c r="G146" s="1"/>
      <c r="H146" s="1"/>
      <c r="I146" s="1"/>
      <c r="J146" s="1"/>
      <c r="K146" s="1"/>
      <c r="L146" s="1"/>
      <c r="M146" s="1"/>
      <c r="N146" s="1"/>
      <c r="O146" s="1"/>
      <c r="P146" s="1"/>
      <c r="Q146" s="1"/>
      <c r="R146" s="1"/>
    </row>
    <row r="147" spans="1:18" ht="9.75" customHeight="1">
      <c r="A147" s="1"/>
      <c r="B147" s="1"/>
      <c r="C147" s="1"/>
      <c r="D147" s="1"/>
      <c r="E147" s="1"/>
      <c r="F147" s="1"/>
      <c r="G147" s="1"/>
      <c r="H147" s="1"/>
      <c r="I147" s="1"/>
      <c r="J147" s="1"/>
      <c r="K147" s="1"/>
      <c r="L147" s="1"/>
      <c r="M147" s="1"/>
      <c r="N147" s="1"/>
      <c r="O147" s="1"/>
      <c r="P147" s="1"/>
      <c r="Q147" s="1"/>
      <c r="R147" s="1"/>
    </row>
    <row r="148" spans="1:18" ht="9.75" customHeight="1">
      <c r="A148" s="1"/>
      <c r="B148" s="1"/>
      <c r="C148" s="1"/>
      <c r="D148" s="1"/>
      <c r="E148" s="1"/>
      <c r="F148" s="1"/>
      <c r="G148" s="1"/>
      <c r="H148" s="1"/>
      <c r="I148" s="1"/>
      <c r="J148" s="1"/>
      <c r="K148" s="1"/>
      <c r="L148" s="1"/>
      <c r="M148" s="1"/>
      <c r="N148" s="1"/>
      <c r="O148" s="1"/>
      <c r="P148" s="1"/>
      <c r="Q148" s="1"/>
      <c r="R148" s="1"/>
    </row>
    <row r="149" spans="1:18" ht="9.75" customHeight="1">
      <c r="A149" s="1"/>
      <c r="B149" s="1"/>
      <c r="C149" s="1"/>
      <c r="D149" s="1"/>
      <c r="E149" s="1"/>
      <c r="F149" s="1"/>
      <c r="G149" s="1"/>
      <c r="H149" s="1"/>
      <c r="I149" s="1"/>
      <c r="J149" s="1"/>
      <c r="K149" s="1"/>
      <c r="L149" s="1"/>
      <c r="M149" s="1"/>
      <c r="N149" s="1"/>
      <c r="O149" s="1"/>
      <c r="P149" s="1"/>
      <c r="Q149" s="1"/>
      <c r="R149" s="1"/>
    </row>
    <row r="150" spans="1:18" ht="9.75" customHeight="1">
      <c r="A150" s="1"/>
      <c r="B150" s="1"/>
      <c r="C150" s="1"/>
      <c r="D150" s="1"/>
      <c r="E150" s="1"/>
      <c r="F150" s="1"/>
      <c r="G150" s="1"/>
      <c r="H150" s="1"/>
      <c r="I150" s="1"/>
      <c r="J150" s="1"/>
      <c r="K150" s="1"/>
      <c r="L150" s="1"/>
      <c r="M150" s="1"/>
      <c r="N150" s="1"/>
      <c r="O150" s="1"/>
      <c r="P150" s="1"/>
      <c r="Q150" s="1"/>
      <c r="R150" s="1"/>
    </row>
    <row r="151" spans="1:18" ht="9.75" customHeight="1">
      <c r="A151" s="1"/>
      <c r="B151" s="1"/>
      <c r="C151" s="1"/>
      <c r="D151" s="1"/>
      <c r="E151" s="1"/>
      <c r="F151" s="1"/>
      <c r="G151" s="1"/>
      <c r="H151" s="1"/>
      <c r="I151" s="1"/>
      <c r="J151" s="1"/>
      <c r="K151" s="1"/>
      <c r="L151" s="1"/>
      <c r="M151" s="1"/>
      <c r="N151" s="1"/>
      <c r="O151" s="1"/>
      <c r="P151" s="1"/>
      <c r="Q151" s="1"/>
      <c r="R151" s="1"/>
    </row>
    <row r="152" spans="1:18" ht="9.75" customHeight="1">
      <c r="A152" s="1"/>
      <c r="B152" s="1"/>
      <c r="C152" s="1"/>
      <c r="D152" s="1"/>
      <c r="E152" s="1"/>
      <c r="F152" s="1"/>
      <c r="G152" s="1"/>
      <c r="H152" s="1"/>
      <c r="I152" s="1"/>
      <c r="J152" s="1"/>
      <c r="K152" s="1"/>
      <c r="L152" s="1"/>
      <c r="M152" s="1"/>
      <c r="N152" s="1"/>
      <c r="O152" s="1"/>
      <c r="P152" s="1"/>
      <c r="Q152" s="1"/>
      <c r="R152" s="1"/>
    </row>
    <row r="153" spans="1:18" ht="9.75" customHeight="1">
      <c r="A153" s="1"/>
      <c r="B153" s="1"/>
      <c r="C153" s="1"/>
      <c r="D153" s="1"/>
      <c r="E153" s="1"/>
      <c r="F153" s="1"/>
      <c r="G153" s="1"/>
      <c r="H153" s="1"/>
      <c r="I153" s="1"/>
      <c r="J153" s="1"/>
      <c r="K153" s="1"/>
      <c r="L153" s="1"/>
      <c r="M153" s="1"/>
      <c r="N153" s="1"/>
      <c r="O153" s="1"/>
      <c r="P153" s="1"/>
      <c r="Q153" s="1"/>
      <c r="R153" s="1"/>
    </row>
    <row r="154" spans="1:18" ht="9.75" customHeight="1">
      <c r="A154" s="1"/>
      <c r="B154" s="1"/>
      <c r="C154" s="1"/>
      <c r="D154" s="1"/>
      <c r="E154" s="1"/>
      <c r="F154" s="1"/>
      <c r="G154" s="1"/>
      <c r="H154" s="1"/>
      <c r="I154" s="1"/>
      <c r="J154" s="1"/>
      <c r="K154" s="1"/>
      <c r="L154" s="1"/>
      <c r="M154" s="1"/>
      <c r="N154" s="1"/>
      <c r="O154" s="1"/>
      <c r="P154" s="1"/>
      <c r="Q154" s="1"/>
      <c r="R154" s="1"/>
    </row>
    <row r="155" spans="1:18" ht="9.75" customHeight="1">
      <c r="A155" s="1"/>
      <c r="B155" s="1"/>
      <c r="C155" s="1"/>
      <c r="D155" s="1"/>
      <c r="E155" s="1"/>
      <c r="F155" s="1"/>
      <c r="G155" s="1"/>
      <c r="H155" s="1"/>
      <c r="I155" s="1"/>
      <c r="J155" s="1"/>
      <c r="K155" s="1"/>
      <c r="L155" s="1"/>
      <c r="M155" s="1"/>
      <c r="N155" s="1"/>
      <c r="O155" s="1"/>
      <c r="P155" s="1"/>
      <c r="Q155" s="1"/>
      <c r="R155" s="1"/>
    </row>
    <row r="156" spans="1:18" ht="9.75" customHeight="1">
      <c r="A156" s="1"/>
      <c r="B156" s="1"/>
      <c r="C156" s="1"/>
      <c r="D156" s="1"/>
      <c r="E156" s="1"/>
      <c r="F156" s="1"/>
      <c r="G156" s="1"/>
      <c r="H156" s="1"/>
      <c r="I156" s="1"/>
      <c r="J156" s="1"/>
      <c r="K156" s="1"/>
      <c r="L156" s="1"/>
      <c r="M156" s="1"/>
      <c r="N156" s="1"/>
      <c r="O156" s="1"/>
      <c r="P156" s="1"/>
      <c r="Q156" s="1"/>
      <c r="R156" s="1"/>
    </row>
    <row r="157" spans="1:18" ht="9.75" customHeight="1">
      <c r="A157" s="1"/>
      <c r="B157" s="1"/>
      <c r="C157" s="1"/>
      <c r="D157" s="1"/>
      <c r="E157" s="1"/>
      <c r="F157" s="1"/>
      <c r="G157" s="1"/>
      <c r="H157" s="1"/>
      <c r="I157" s="1"/>
      <c r="J157" s="1"/>
      <c r="K157" s="1"/>
      <c r="L157" s="1"/>
      <c r="M157" s="1"/>
      <c r="N157" s="1"/>
      <c r="O157" s="1"/>
      <c r="P157" s="1"/>
      <c r="Q157" s="1"/>
      <c r="R157" s="1"/>
    </row>
    <row r="158" spans="1:18" ht="9.75" customHeight="1">
      <c r="A158" s="1"/>
      <c r="B158" s="1"/>
      <c r="C158" s="1"/>
      <c r="D158" s="1"/>
      <c r="E158" s="1"/>
      <c r="F158" s="1"/>
      <c r="G158" s="1"/>
      <c r="H158" s="1"/>
      <c r="I158" s="1"/>
      <c r="J158" s="1"/>
      <c r="K158" s="1"/>
      <c r="L158" s="1"/>
      <c r="M158" s="1"/>
      <c r="N158" s="1"/>
      <c r="O158" s="1"/>
      <c r="P158" s="1"/>
      <c r="Q158" s="1"/>
      <c r="R158" s="1"/>
    </row>
    <row r="159" spans="1:18" ht="9.75" customHeight="1">
      <c r="A159" s="1"/>
      <c r="B159" s="1"/>
      <c r="C159" s="1"/>
      <c r="D159" s="1"/>
      <c r="E159" s="1"/>
      <c r="F159" s="1"/>
      <c r="G159" s="1"/>
      <c r="H159" s="1"/>
      <c r="I159" s="1"/>
      <c r="J159" s="1"/>
      <c r="K159" s="1"/>
      <c r="L159" s="1"/>
      <c r="M159" s="1"/>
      <c r="N159" s="1"/>
      <c r="O159" s="1"/>
      <c r="P159" s="1"/>
      <c r="Q159" s="1"/>
      <c r="R159" s="1"/>
    </row>
    <row r="160" spans="1:18" ht="9.75" customHeight="1">
      <c r="A160" s="1"/>
      <c r="B160" s="1"/>
      <c r="C160" s="1"/>
      <c r="D160" s="1"/>
      <c r="E160" s="1"/>
      <c r="F160" s="1"/>
      <c r="G160" s="1"/>
      <c r="H160" s="1"/>
      <c r="I160" s="1"/>
      <c r="J160" s="1"/>
      <c r="K160" s="1"/>
      <c r="L160" s="1"/>
      <c r="M160" s="1"/>
      <c r="N160" s="1"/>
      <c r="O160" s="1"/>
      <c r="P160" s="1"/>
      <c r="Q160" s="1"/>
      <c r="R160" s="1"/>
    </row>
    <row r="161" spans="1:18" ht="9.75" customHeight="1">
      <c r="A161" s="1"/>
      <c r="B161" s="1"/>
      <c r="C161" s="1"/>
      <c r="D161" s="1"/>
      <c r="E161" s="1"/>
      <c r="F161" s="1"/>
      <c r="G161" s="1"/>
      <c r="H161" s="1"/>
      <c r="I161" s="1"/>
      <c r="J161" s="1"/>
      <c r="K161" s="1"/>
      <c r="L161" s="1"/>
      <c r="M161" s="1"/>
      <c r="N161" s="1"/>
      <c r="O161" s="1"/>
      <c r="P161" s="1"/>
      <c r="Q161" s="1"/>
      <c r="R161" s="1"/>
    </row>
    <row r="162" spans="1:18" ht="9.75" customHeight="1">
      <c r="A162" s="1"/>
      <c r="B162" s="1"/>
      <c r="C162" s="1"/>
      <c r="D162" s="1"/>
      <c r="E162" s="1"/>
      <c r="F162" s="1"/>
      <c r="G162" s="1"/>
      <c r="H162" s="1"/>
      <c r="I162" s="1"/>
      <c r="J162" s="1"/>
      <c r="K162" s="1"/>
      <c r="L162" s="1"/>
      <c r="M162" s="1"/>
      <c r="N162" s="1"/>
      <c r="O162" s="1"/>
      <c r="P162" s="1"/>
      <c r="Q162" s="1"/>
      <c r="R162" s="1"/>
    </row>
    <row r="163" spans="1:18" ht="9.75" customHeight="1">
      <c r="A163" s="1"/>
      <c r="B163" s="1"/>
      <c r="C163" s="1"/>
      <c r="D163" s="1"/>
      <c r="E163" s="1"/>
      <c r="F163" s="1"/>
      <c r="G163" s="1"/>
      <c r="H163" s="1"/>
      <c r="I163" s="1"/>
      <c r="J163" s="1"/>
      <c r="K163" s="1"/>
      <c r="L163" s="1"/>
      <c r="M163" s="1"/>
      <c r="N163" s="1"/>
      <c r="O163" s="1"/>
      <c r="P163" s="1"/>
      <c r="Q163" s="1"/>
      <c r="R163" s="1"/>
    </row>
    <row r="164" spans="1:18" ht="9.75" customHeight="1">
      <c r="A164" s="1"/>
      <c r="B164" s="1"/>
      <c r="C164" s="1"/>
      <c r="D164" s="1"/>
      <c r="E164" s="1"/>
      <c r="F164" s="1"/>
      <c r="G164" s="1"/>
      <c r="H164" s="1"/>
      <c r="I164" s="1"/>
      <c r="J164" s="1"/>
      <c r="K164" s="1"/>
      <c r="L164" s="1"/>
      <c r="M164" s="1"/>
      <c r="N164" s="1"/>
      <c r="O164" s="1"/>
      <c r="P164" s="1"/>
      <c r="Q164" s="1"/>
      <c r="R164" s="1"/>
    </row>
    <row r="165" spans="1:18" ht="9.75" customHeight="1">
      <c r="A165" s="1"/>
      <c r="B165" s="1"/>
      <c r="C165" s="1"/>
      <c r="D165" s="1"/>
      <c r="E165" s="1"/>
      <c r="F165" s="1"/>
      <c r="G165" s="1"/>
      <c r="H165" s="1"/>
      <c r="I165" s="1"/>
      <c r="J165" s="1"/>
      <c r="K165" s="1"/>
      <c r="L165" s="1"/>
      <c r="M165" s="1"/>
      <c r="N165" s="1"/>
      <c r="O165" s="1"/>
      <c r="P165" s="1"/>
      <c r="Q165" s="1"/>
      <c r="R165" s="1"/>
    </row>
    <row r="166" spans="1:18" ht="9.75" customHeight="1">
      <c r="A166" s="1"/>
      <c r="B166" s="1"/>
      <c r="C166" s="1"/>
      <c r="D166" s="1"/>
      <c r="E166" s="1"/>
      <c r="F166" s="1"/>
      <c r="G166" s="1"/>
      <c r="H166" s="1"/>
      <c r="I166" s="1"/>
      <c r="J166" s="1"/>
      <c r="K166" s="1"/>
      <c r="L166" s="1"/>
      <c r="M166" s="1"/>
      <c r="N166" s="1"/>
      <c r="O166" s="1"/>
      <c r="P166" s="1"/>
      <c r="Q166" s="1"/>
      <c r="R166" s="1"/>
    </row>
    <row r="167" spans="1:18" ht="9.75" customHeight="1">
      <c r="A167" s="1"/>
      <c r="B167" s="1"/>
      <c r="C167" s="1"/>
      <c r="D167" s="1"/>
      <c r="E167" s="1"/>
      <c r="F167" s="1"/>
      <c r="G167" s="1"/>
      <c r="H167" s="1"/>
      <c r="I167" s="1"/>
      <c r="J167" s="1"/>
      <c r="K167" s="1"/>
      <c r="L167" s="1"/>
      <c r="M167" s="1"/>
      <c r="N167" s="1"/>
      <c r="O167" s="1"/>
      <c r="P167" s="1"/>
      <c r="Q167" s="1"/>
      <c r="R167" s="1"/>
    </row>
    <row r="168" spans="1:18" ht="9.75" customHeight="1">
      <c r="A168" s="1"/>
      <c r="B168" s="1"/>
      <c r="C168" s="1"/>
      <c r="D168" s="1"/>
      <c r="E168" s="1"/>
      <c r="F168" s="1"/>
      <c r="G168" s="1"/>
      <c r="H168" s="1"/>
      <c r="I168" s="1"/>
      <c r="J168" s="1"/>
      <c r="K168" s="1"/>
      <c r="L168" s="1"/>
      <c r="M168" s="1"/>
      <c r="N168" s="1"/>
      <c r="O168" s="1"/>
      <c r="P168" s="1"/>
      <c r="Q168" s="1"/>
      <c r="R168" s="1"/>
    </row>
    <row r="169" spans="1:18" ht="9.75" customHeight="1">
      <c r="A169" s="1"/>
      <c r="B169" s="1"/>
      <c r="C169" s="1"/>
      <c r="D169" s="1"/>
      <c r="E169" s="1"/>
      <c r="F169" s="1"/>
      <c r="G169" s="1"/>
      <c r="H169" s="1"/>
      <c r="I169" s="1"/>
      <c r="J169" s="1"/>
      <c r="K169" s="1"/>
      <c r="L169" s="1"/>
      <c r="M169" s="1"/>
      <c r="N169" s="1"/>
      <c r="O169" s="1"/>
      <c r="P169" s="1"/>
      <c r="Q169" s="1"/>
      <c r="R169" s="1"/>
    </row>
    <row r="170" spans="1:18" ht="9.75" customHeight="1">
      <c r="A170" s="1"/>
      <c r="B170" s="1"/>
      <c r="C170" s="1"/>
      <c r="D170" s="1"/>
      <c r="E170" s="1"/>
      <c r="F170" s="1"/>
      <c r="G170" s="1"/>
      <c r="H170" s="1"/>
      <c r="I170" s="1"/>
      <c r="J170" s="1"/>
      <c r="K170" s="1"/>
      <c r="L170" s="1"/>
      <c r="M170" s="1"/>
      <c r="N170" s="1"/>
      <c r="O170" s="1"/>
      <c r="P170" s="1"/>
      <c r="Q170" s="1"/>
      <c r="R170" s="1"/>
    </row>
    <row r="171" spans="1:18" ht="9.75" customHeight="1">
      <c r="A171" s="1"/>
      <c r="B171" s="1"/>
      <c r="C171" s="1"/>
      <c r="D171" s="1"/>
      <c r="E171" s="1"/>
      <c r="F171" s="1"/>
      <c r="G171" s="1"/>
      <c r="H171" s="1"/>
      <c r="I171" s="1"/>
      <c r="J171" s="1"/>
      <c r="K171" s="1"/>
      <c r="L171" s="1"/>
      <c r="M171" s="1"/>
      <c r="N171" s="1"/>
      <c r="O171" s="1"/>
      <c r="P171" s="1"/>
      <c r="Q171" s="1"/>
      <c r="R171" s="1"/>
    </row>
    <row r="172" spans="1:18" ht="9.75" customHeight="1">
      <c r="A172" s="1"/>
      <c r="B172" s="1"/>
      <c r="C172" s="1"/>
      <c r="D172" s="1"/>
      <c r="E172" s="1"/>
      <c r="F172" s="1"/>
      <c r="G172" s="1"/>
      <c r="H172" s="1"/>
      <c r="I172" s="1"/>
      <c r="J172" s="1"/>
      <c r="K172" s="1"/>
      <c r="L172" s="1"/>
      <c r="M172" s="1"/>
      <c r="N172" s="1"/>
      <c r="O172" s="1"/>
      <c r="P172" s="1"/>
      <c r="Q172" s="1"/>
      <c r="R172" s="1"/>
    </row>
    <row r="173" spans="1:18" ht="9.75" customHeight="1">
      <c r="A173" s="1"/>
      <c r="B173" s="1"/>
      <c r="C173" s="1"/>
      <c r="D173" s="1"/>
      <c r="E173" s="1"/>
      <c r="F173" s="1"/>
      <c r="G173" s="1"/>
      <c r="H173" s="1"/>
      <c r="I173" s="1"/>
      <c r="J173" s="1"/>
      <c r="K173" s="1"/>
      <c r="L173" s="1"/>
      <c r="M173" s="1"/>
      <c r="N173" s="1"/>
      <c r="O173" s="1"/>
      <c r="P173" s="1"/>
      <c r="Q173" s="1"/>
      <c r="R173" s="1"/>
    </row>
    <row r="174" spans="1:18" ht="9.75" customHeight="1">
      <c r="A174" s="1"/>
      <c r="B174" s="1"/>
      <c r="C174" s="1"/>
      <c r="D174" s="1"/>
      <c r="E174" s="1"/>
      <c r="F174" s="1"/>
      <c r="G174" s="1"/>
      <c r="H174" s="1"/>
      <c r="I174" s="1"/>
      <c r="J174" s="1"/>
      <c r="K174" s="1"/>
      <c r="L174" s="1"/>
      <c r="M174" s="1"/>
      <c r="N174" s="1"/>
      <c r="O174" s="1"/>
      <c r="P174" s="1"/>
      <c r="Q174" s="1"/>
      <c r="R174" s="1"/>
    </row>
    <row r="175" spans="1:18" ht="9.75" customHeight="1">
      <c r="A175" s="1"/>
      <c r="B175" s="1"/>
      <c r="C175" s="1"/>
      <c r="D175" s="1"/>
      <c r="E175" s="1"/>
      <c r="F175" s="1"/>
      <c r="G175" s="1"/>
      <c r="H175" s="1"/>
      <c r="I175" s="1"/>
      <c r="J175" s="1"/>
      <c r="K175" s="1"/>
      <c r="L175" s="1"/>
      <c r="M175" s="1"/>
      <c r="N175" s="1"/>
      <c r="O175" s="1"/>
      <c r="P175" s="1"/>
      <c r="Q175" s="1"/>
      <c r="R175" s="1"/>
    </row>
    <row r="176" spans="1:18" ht="9.75" customHeight="1">
      <c r="A176" s="1"/>
      <c r="B176" s="1"/>
      <c r="C176" s="1"/>
      <c r="D176" s="1"/>
      <c r="E176" s="1"/>
      <c r="F176" s="1"/>
      <c r="G176" s="1"/>
      <c r="H176" s="1"/>
      <c r="I176" s="1"/>
      <c r="J176" s="1"/>
      <c r="K176" s="1"/>
      <c r="L176" s="1"/>
      <c r="M176" s="1"/>
      <c r="N176" s="1"/>
      <c r="O176" s="1"/>
      <c r="P176" s="1"/>
      <c r="Q176" s="1"/>
      <c r="R176" s="1"/>
    </row>
    <row r="177" spans="1:18" ht="9.75" customHeight="1">
      <c r="A177" s="1"/>
      <c r="B177" s="1"/>
      <c r="C177" s="1"/>
      <c r="D177" s="1"/>
      <c r="E177" s="1"/>
      <c r="F177" s="1"/>
      <c r="G177" s="1"/>
      <c r="H177" s="1"/>
      <c r="I177" s="1"/>
      <c r="J177" s="1"/>
      <c r="K177" s="1"/>
      <c r="L177" s="1"/>
      <c r="M177" s="1"/>
      <c r="N177" s="1"/>
      <c r="O177" s="1"/>
      <c r="P177" s="1"/>
      <c r="Q177" s="1"/>
      <c r="R177" s="1"/>
    </row>
    <row r="178" spans="1:18" ht="9.75" customHeight="1">
      <c r="A178" s="1"/>
      <c r="B178" s="1"/>
      <c r="C178" s="1"/>
      <c r="D178" s="1"/>
      <c r="E178" s="1"/>
      <c r="F178" s="1"/>
      <c r="G178" s="1"/>
      <c r="H178" s="1"/>
      <c r="I178" s="1"/>
      <c r="J178" s="1"/>
      <c r="K178" s="1"/>
      <c r="L178" s="1"/>
      <c r="M178" s="1"/>
      <c r="N178" s="1"/>
      <c r="O178" s="1"/>
      <c r="P178" s="1"/>
      <c r="Q178" s="1"/>
      <c r="R178" s="1"/>
    </row>
    <row r="179" spans="1:18" ht="9.75" customHeight="1">
      <c r="A179" s="1"/>
      <c r="B179" s="1"/>
      <c r="C179" s="1"/>
      <c r="D179" s="1"/>
      <c r="E179" s="1"/>
      <c r="F179" s="1"/>
      <c r="G179" s="1"/>
      <c r="H179" s="1"/>
      <c r="I179" s="1"/>
      <c r="J179" s="1"/>
      <c r="K179" s="1"/>
      <c r="L179" s="1"/>
      <c r="M179" s="1"/>
      <c r="N179" s="1"/>
      <c r="O179" s="1"/>
      <c r="P179" s="1"/>
      <c r="Q179" s="1"/>
      <c r="R179" s="1"/>
    </row>
    <row r="180" spans="1:18" ht="9.75" customHeight="1">
      <c r="A180" s="1"/>
      <c r="B180" s="1"/>
      <c r="C180" s="1"/>
      <c r="D180" s="1"/>
      <c r="E180" s="1"/>
      <c r="F180" s="1"/>
      <c r="G180" s="1"/>
      <c r="H180" s="1"/>
      <c r="I180" s="1"/>
      <c r="J180" s="1"/>
      <c r="K180" s="1"/>
      <c r="L180" s="1"/>
      <c r="M180" s="1"/>
      <c r="N180" s="1"/>
      <c r="O180" s="1"/>
      <c r="P180" s="1"/>
      <c r="Q180" s="1"/>
      <c r="R180" s="1"/>
    </row>
    <row r="181" spans="1:18" ht="9.75" customHeight="1">
      <c r="A181" s="1"/>
      <c r="B181" s="1"/>
      <c r="C181" s="1"/>
      <c r="D181" s="1"/>
      <c r="E181" s="1"/>
      <c r="F181" s="1"/>
      <c r="G181" s="1"/>
      <c r="H181" s="1"/>
      <c r="I181" s="1"/>
      <c r="J181" s="1"/>
      <c r="K181" s="1"/>
      <c r="L181" s="1"/>
      <c r="M181" s="1"/>
      <c r="N181" s="1"/>
      <c r="O181" s="1"/>
      <c r="P181" s="1"/>
      <c r="Q181" s="1"/>
      <c r="R181" s="1"/>
    </row>
    <row r="182" spans="1:18" ht="9.75" customHeight="1">
      <c r="A182" s="1"/>
      <c r="B182" s="1"/>
      <c r="C182" s="1"/>
      <c r="D182" s="1"/>
      <c r="E182" s="1"/>
      <c r="F182" s="1"/>
      <c r="G182" s="1"/>
      <c r="H182" s="1"/>
      <c r="I182" s="1"/>
      <c r="J182" s="1"/>
      <c r="K182" s="1"/>
      <c r="L182" s="1"/>
      <c r="M182" s="1"/>
      <c r="N182" s="1"/>
      <c r="O182" s="1"/>
      <c r="P182" s="1"/>
      <c r="Q182" s="1"/>
      <c r="R182" s="1"/>
    </row>
    <row r="183" spans="1:18" ht="9.75" customHeight="1">
      <c r="A183" s="1"/>
      <c r="B183" s="1"/>
      <c r="C183" s="1"/>
      <c r="D183" s="1"/>
      <c r="E183" s="1"/>
      <c r="F183" s="1"/>
      <c r="G183" s="1"/>
      <c r="H183" s="1"/>
      <c r="I183" s="1"/>
      <c r="J183" s="1"/>
      <c r="K183" s="1"/>
      <c r="L183" s="1"/>
      <c r="M183" s="1"/>
      <c r="N183" s="1"/>
      <c r="O183" s="1"/>
      <c r="P183" s="1"/>
      <c r="Q183" s="1"/>
      <c r="R183" s="1"/>
    </row>
    <row r="184" spans="1:18" ht="9.75" customHeight="1">
      <c r="A184" s="1"/>
      <c r="B184" s="1"/>
      <c r="C184" s="1"/>
      <c r="D184" s="1"/>
      <c r="E184" s="1"/>
      <c r="F184" s="1"/>
      <c r="G184" s="1"/>
      <c r="H184" s="1"/>
      <c r="I184" s="1"/>
      <c r="J184" s="1"/>
      <c r="K184" s="1"/>
      <c r="L184" s="1"/>
      <c r="M184" s="1"/>
      <c r="N184" s="1"/>
      <c r="O184" s="1"/>
      <c r="P184" s="1"/>
      <c r="Q184" s="1"/>
      <c r="R184" s="1"/>
    </row>
    <row r="185" spans="1:18" ht="9.75" customHeight="1">
      <c r="A185" s="1"/>
      <c r="B185" s="1"/>
      <c r="C185" s="1"/>
      <c r="D185" s="1"/>
      <c r="E185" s="1"/>
      <c r="F185" s="1"/>
      <c r="G185" s="1"/>
      <c r="H185" s="1"/>
      <c r="I185" s="1"/>
      <c r="J185" s="1"/>
      <c r="K185" s="1"/>
      <c r="L185" s="1"/>
      <c r="M185" s="1"/>
      <c r="N185" s="1"/>
      <c r="O185" s="1"/>
      <c r="P185" s="1"/>
      <c r="Q185" s="1"/>
      <c r="R185" s="1"/>
    </row>
    <row r="186" spans="1:18" ht="9.75" customHeight="1">
      <c r="A186" s="1"/>
      <c r="B186" s="1"/>
      <c r="C186" s="1"/>
      <c r="D186" s="1"/>
      <c r="E186" s="1"/>
      <c r="F186" s="1"/>
      <c r="G186" s="1"/>
      <c r="H186" s="1"/>
      <c r="I186" s="1"/>
      <c r="J186" s="1"/>
      <c r="K186" s="1"/>
      <c r="L186" s="1"/>
      <c r="M186" s="1"/>
      <c r="N186" s="1"/>
      <c r="O186" s="1"/>
      <c r="P186" s="1"/>
      <c r="Q186" s="1"/>
      <c r="R186" s="1"/>
    </row>
    <row r="187" spans="1:18" ht="9.75" customHeight="1">
      <c r="A187" s="1"/>
      <c r="B187" s="1"/>
      <c r="C187" s="1"/>
      <c r="D187" s="1"/>
      <c r="E187" s="1"/>
      <c r="F187" s="1"/>
      <c r="G187" s="1"/>
      <c r="H187" s="1"/>
      <c r="I187" s="1"/>
      <c r="J187" s="1"/>
      <c r="K187" s="1"/>
      <c r="L187" s="1"/>
      <c r="M187" s="1"/>
      <c r="N187" s="1"/>
      <c r="O187" s="1"/>
      <c r="P187" s="1"/>
      <c r="Q187" s="1"/>
      <c r="R187" s="1"/>
    </row>
    <row r="188" spans="1:18" ht="9.75" customHeight="1">
      <c r="A188" s="1"/>
      <c r="B188" s="1"/>
      <c r="C188" s="1"/>
      <c r="D188" s="1"/>
      <c r="E188" s="1"/>
      <c r="F188" s="1"/>
      <c r="G188" s="1"/>
      <c r="H188" s="1"/>
      <c r="I188" s="1"/>
      <c r="J188" s="1"/>
      <c r="K188" s="1"/>
      <c r="L188" s="1"/>
      <c r="M188" s="1"/>
      <c r="N188" s="1"/>
      <c r="O188" s="1"/>
      <c r="P188" s="1"/>
      <c r="Q188" s="1"/>
      <c r="R188" s="1"/>
    </row>
    <row r="189" spans="1:18" ht="9.75" customHeight="1">
      <c r="A189" s="1"/>
      <c r="B189" s="1"/>
      <c r="C189" s="1"/>
      <c r="D189" s="1"/>
      <c r="E189" s="1"/>
      <c r="F189" s="1"/>
      <c r="G189" s="1"/>
      <c r="H189" s="1"/>
      <c r="I189" s="1"/>
      <c r="J189" s="1"/>
      <c r="K189" s="1"/>
      <c r="L189" s="1"/>
      <c r="M189" s="1"/>
      <c r="N189" s="1"/>
      <c r="O189" s="1"/>
      <c r="P189" s="1"/>
      <c r="Q189" s="1"/>
      <c r="R189" s="1"/>
    </row>
    <row r="190" spans="1:18" ht="9.75" customHeight="1">
      <c r="A190" s="1"/>
      <c r="B190" s="1"/>
      <c r="C190" s="1"/>
      <c r="D190" s="1"/>
      <c r="E190" s="1"/>
      <c r="F190" s="1"/>
      <c r="G190" s="1"/>
      <c r="H190" s="1"/>
      <c r="I190" s="1"/>
      <c r="J190" s="1"/>
      <c r="K190" s="1"/>
      <c r="L190" s="1"/>
      <c r="M190" s="1"/>
      <c r="N190" s="1"/>
      <c r="O190" s="1"/>
      <c r="P190" s="1"/>
      <c r="Q190" s="1"/>
      <c r="R190" s="1"/>
    </row>
    <row r="191" spans="1:18" ht="9.75" customHeight="1">
      <c r="A191" s="1"/>
      <c r="B191" s="1"/>
      <c r="C191" s="1"/>
      <c r="D191" s="1"/>
      <c r="E191" s="1"/>
      <c r="F191" s="1"/>
      <c r="G191" s="1"/>
      <c r="H191" s="1"/>
      <c r="I191" s="1"/>
      <c r="J191" s="1"/>
      <c r="K191" s="1"/>
      <c r="L191" s="1"/>
      <c r="M191" s="1"/>
      <c r="N191" s="1"/>
      <c r="O191" s="1"/>
      <c r="P191" s="1"/>
      <c r="Q191" s="1"/>
      <c r="R191" s="1"/>
    </row>
    <row r="192" spans="1:18" ht="9.75" customHeight="1">
      <c r="A192" s="1"/>
      <c r="B192" s="1"/>
      <c r="C192" s="1"/>
      <c r="D192" s="1"/>
      <c r="E192" s="1"/>
      <c r="F192" s="1"/>
      <c r="G192" s="1"/>
      <c r="H192" s="1"/>
      <c r="I192" s="1"/>
      <c r="J192" s="1"/>
      <c r="K192" s="1"/>
      <c r="L192" s="1"/>
      <c r="M192" s="1"/>
      <c r="N192" s="1"/>
      <c r="O192" s="1"/>
      <c r="P192" s="1"/>
      <c r="Q192" s="1"/>
      <c r="R192" s="1"/>
    </row>
    <row r="193" spans="1:18" ht="9.75" customHeight="1">
      <c r="A193" s="1"/>
      <c r="B193" s="1"/>
      <c r="C193" s="1"/>
      <c r="D193" s="1"/>
      <c r="E193" s="1"/>
      <c r="F193" s="1"/>
      <c r="G193" s="1"/>
      <c r="H193" s="1"/>
      <c r="I193" s="1"/>
      <c r="J193" s="1"/>
      <c r="K193" s="1"/>
      <c r="L193" s="1"/>
      <c r="M193" s="1"/>
      <c r="N193" s="1"/>
      <c r="O193" s="1"/>
      <c r="P193" s="1"/>
      <c r="Q193" s="1"/>
      <c r="R193" s="1"/>
    </row>
    <row r="194" spans="1:18" ht="9.75" customHeight="1">
      <c r="A194" s="1"/>
      <c r="B194" s="1"/>
      <c r="C194" s="1"/>
      <c r="D194" s="1"/>
      <c r="E194" s="1"/>
      <c r="F194" s="1"/>
      <c r="G194" s="1"/>
      <c r="H194" s="1"/>
      <c r="I194" s="1"/>
      <c r="J194" s="1"/>
      <c r="K194" s="1"/>
      <c r="L194" s="1"/>
      <c r="M194" s="1"/>
      <c r="N194" s="1"/>
      <c r="O194" s="1"/>
      <c r="P194" s="1"/>
      <c r="Q194" s="1"/>
      <c r="R194" s="1"/>
    </row>
    <row r="195" spans="1:18" ht="9.75" customHeight="1">
      <c r="A195" s="1"/>
      <c r="B195" s="1"/>
      <c r="C195" s="1"/>
      <c r="D195" s="1"/>
      <c r="E195" s="1"/>
      <c r="F195" s="1"/>
      <c r="G195" s="1"/>
      <c r="H195" s="1"/>
      <c r="I195" s="1"/>
      <c r="J195" s="1"/>
      <c r="K195" s="1"/>
      <c r="L195" s="1"/>
      <c r="M195" s="1"/>
      <c r="N195" s="1"/>
      <c r="O195" s="1"/>
      <c r="P195" s="1"/>
      <c r="Q195" s="1"/>
      <c r="R195" s="1"/>
    </row>
    <row r="196" spans="1:18" ht="9.75" customHeight="1">
      <c r="A196" s="1"/>
      <c r="B196" s="1"/>
      <c r="C196" s="1"/>
      <c r="D196" s="1"/>
      <c r="E196" s="1"/>
      <c r="F196" s="1"/>
      <c r="G196" s="1"/>
      <c r="H196" s="1"/>
      <c r="I196" s="1"/>
      <c r="J196" s="1"/>
      <c r="K196" s="1"/>
      <c r="L196" s="1"/>
      <c r="M196" s="1"/>
      <c r="N196" s="1"/>
      <c r="O196" s="1"/>
      <c r="P196" s="1"/>
      <c r="Q196" s="1"/>
      <c r="R196" s="1"/>
    </row>
    <row r="197" spans="1:18" ht="9.75" customHeight="1">
      <c r="A197" s="1"/>
      <c r="B197" s="1"/>
      <c r="C197" s="1"/>
      <c r="D197" s="1"/>
      <c r="E197" s="1"/>
      <c r="F197" s="1"/>
      <c r="G197" s="1"/>
      <c r="H197" s="1"/>
      <c r="I197" s="1"/>
      <c r="J197" s="1"/>
      <c r="K197" s="1"/>
      <c r="L197" s="1"/>
      <c r="M197" s="1"/>
      <c r="N197" s="1"/>
      <c r="O197" s="1"/>
      <c r="P197" s="1"/>
      <c r="Q197" s="1"/>
      <c r="R197" s="1"/>
    </row>
    <row r="198" spans="1:18" ht="9.75" customHeight="1">
      <c r="A198" s="1"/>
      <c r="B198" s="1"/>
      <c r="C198" s="1"/>
      <c r="D198" s="1"/>
      <c r="E198" s="1"/>
      <c r="F198" s="1"/>
      <c r="G198" s="1"/>
      <c r="H198" s="1"/>
      <c r="I198" s="1"/>
      <c r="J198" s="1"/>
      <c r="K198" s="1"/>
      <c r="L198" s="1"/>
      <c r="M198" s="1"/>
      <c r="N198" s="1"/>
      <c r="O198" s="1"/>
      <c r="P198" s="1"/>
      <c r="Q198" s="1"/>
      <c r="R198" s="1"/>
    </row>
    <row r="199" spans="1:18" ht="9.75" customHeight="1">
      <c r="A199" s="1"/>
      <c r="B199" s="1"/>
      <c r="C199" s="1"/>
      <c r="D199" s="1"/>
      <c r="E199" s="1"/>
      <c r="F199" s="1"/>
      <c r="G199" s="1"/>
      <c r="H199" s="1"/>
      <c r="I199" s="1"/>
      <c r="J199" s="1"/>
      <c r="K199" s="1"/>
      <c r="L199" s="1"/>
      <c r="M199" s="1"/>
      <c r="N199" s="1"/>
      <c r="O199" s="1"/>
      <c r="P199" s="1"/>
      <c r="Q199" s="1"/>
      <c r="R199" s="1"/>
    </row>
    <row r="200" spans="1:18" ht="9.75" customHeight="1">
      <c r="A200" s="1"/>
      <c r="B200" s="1"/>
      <c r="C200" s="1"/>
      <c r="D200" s="1"/>
      <c r="E200" s="1"/>
      <c r="F200" s="1"/>
      <c r="G200" s="1"/>
      <c r="H200" s="1"/>
      <c r="I200" s="1"/>
      <c r="J200" s="1"/>
      <c r="K200" s="1"/>
      <c r="L200" s="1"/>
      <c r="M200" s="1"/>
      <c r="N200" s="1"/>
      <c r="O200" s="1"/>
      <c r="P200" s="1"/>
      <c r="Q200" s="1"/>
      <c r="R200" s="1"/>
    </row>
    <row r="201" spans="1:18" ht="9.75" customHeight="1">
      <c r="A201" s="1"/>
      <c r="B201" s="1"/>
      <c r="C201" s="1"/>
      <c r="D201" s="1"/>
      <c r="E201" s="1"/>
      <c r="F201" s="1"/>
      <c r="G201" s="1"/>
      <c r="H201" s="1"/>
      <c r="I201" s="1"/>
      <c r="J201" s="1"/>
      <c r="K201" s="1"/>
      <c r="L201" s="1"/>
      <c r="M201" s="1"/>
      <c r="N201" s="1"/>
      <c r="O201" s="1"/>
      <c r="P201" s="1"/>
      <c r="Q201" s="1"/>
      <c r="R201" s="1"/>
    </row>
    <row r="202" spans="1:18" ht="9.75" customHeight="1">
      <c r="A202" s="1"/>
      <c r="B202" s="1"/>
      <c r="C202" s="1"/>
      <c r="D202" s="1"/>
      <c r="E202" s="1"/>
      <c r="F202" s="1"/>
      <c r="G202" s="1"/>
      <c r="H202" s="1"/>
      <c r="I202" s="1"/>
      <c r="J202" s="1"/>
      <c r="K202" s="1"/>
      <c r="L202" s="1"/>
      <c r="M202" s="1"/>
      <c r="N202" s="1"/>
      <c r="O202" s="1"/>
      <c r="P202" s="1"/>
      <c r="Q202" s="1"/>
      <c r="R202" s="1"/>
    </row>
    <row r="203" spans="1:18" ht="9.75" customHeight="1">
      <c r="A203" s="1"/>
      <c r="B203" s="1"/>
      <c r="C203" s="1"/>
      <c r="D203" s="1"/>
      <c r="E203" s="1"/>
      <c r="F203" s="1"/>
      <c r="G203" s="1"/>
      <c r="H203" s="1"/>
      <c r="I203" s="1"/>
      <c r="J203" s="1"/>
      <c r="K203" s="1"/>
      <c r="L203" s="1"/>
      <c r="M203" s="1"/>
      <c r="N203" s="1"/>
      <c r="O203" s="1"/>
      <c r="P203" s="1"/>
      <c r="Q203" s="1"/>
      <c r="R203" s="1"/>
    </row>
    <row r="204" spans="1:18" ht="9.75" customHeight="1">
      <c r="A204" s="1"/>
      <c r="B204" s="1"/>
      <c r="C204" s="1"/>
      <c r="D204" s="1"/>
      <c r="E204" s="1"/>
      <c r="F204" s="1"/>
      <c r="G204" s="1"/>
      <c r="H204" s="1"/>
      <c r="I204" s="1"/>
      <c r="J204" s="1"/>
      <c r="K204" s="1"/>
      <c r="L204" s="1"/>
      <c r="M204" s="1"/>
      <c r="N204" s="1"/>
      <c r="O204" s="1"/>
      <c r="P204" s="1"/>
      <c r="Q204" s="1"/>
      <c r="R204" s="1"/>
    </row>
    <row r="205" spans="1:18" ht="9.75" customHeight="1">
      <c r="A205" s="1"/>
      <c r="B205" s="1"/>
      <c r="C205" s="1"/>
      <c r="D205" s="1"/>
      <c r="E205" s="1"/>
      <c r="F205" s="1"/>
      <c r="G205" s="1"/>
      <c r="H205" s="1"/>
      <c r="I205" s="1"/>
      <c r="J205" s="1"/>
      <c r="K205" s="1"/>
      <c r="L205" s="1"/>
      <c r="M205" s="1"/>
      <c r="N205" s="1"/>
      <c r="O205" s="1"/>
      <c r="P205" s="1"/>
      <c r="Q205" s="1"/>
      <c r="R205" s="1"/>
    </row>
    <row r="206" spans="1:18" ht="9.75" customHeight="1">
      <c r="A206" s="1"/>
      <c r="B206" s="1"/>
      <c r="C206" s="1"/>
      <c r="D206" s="1"/>
      <c r="E206" s="1"/>
      <c r="F206" s="1"/>
      <c r="G206" s="1"/>
      <c r="H206" s="1"/>
      <c r="I206" s="1"/>
      <c r="J206" s="1"/>
      <c r="K206" s="1"/>
      <c r="L206" s="1"/>
      <c r="M206" s="1"/>
      <c r="N206" s="1"/>
      <c r="O206" s="1"/>
      <c r="P206" s="1"/>
      <c r="Q206" s="1"/>
      <c r="R206" s="1"/>
    </row>
    <row r="207" spans="1:18" ht="9.75" customHeight="1">
      <c r="A207" s="1"/>
      <c r="B207" s="1"/>
      <c r="C207" s="1"/>
      <c r="D207" s="1"/>
      <c r="E207" s="1"/>
      <c r="F207" s="1"/>
      <c r="G207" s="1"/>
      <c r="H207" s="1"/>
      <c r="I207" s="1"/>
      <c r="J207" s="1"/>
      <c r="K207" s="1"/>
      <c r="L207" s="1"/>
      <c r="M207" s="1"/>
      <c r="N207" s="1"/>
      <c r="O207" s="1"/>
      <c r="P207" s="1"/>
      <c r="Q207" s="1"/>
      <c r="R207" s="1"/>
    </row>
    <row r="208" spans="1:18" ht="9.75" customHeight="1">
      <c r="A208" s="1"/>
      <c r="B208" s="1"/>
      <c r="C208" s="1"/>
      <c r="D208" s="1"/>
      <c r="E208" s="1"/>
      <c r="F208" s="1"/>
      <c r="G208" s="1"/>
      <c r="H208" s="1"/>
      <c r="I208" s="1"/>
      <c r="J208" s="1"/>
      <c r="K208" s="1"/>
      <c r="L208" s="1"/>
      <c r="M208" s="1"/>
      <c r="N208" s="1"/>
      <c r="O208" s="1"/>
      <c r="P208" s="1"/>
      <c r="Q208" s="1"/>
      <c r="R208" s="1"/>
    </row>
    <row r="209" spans="1:18" ht="9.75" customHeight="1">
      <c r="A209" s="1"/>
      <c r="B209" s="1"/>
      <c r="C209" s="1"/>
      <c r="D209" s="1"/>
      <c r="E209" s="1"/>
      <c r="F209" s="1"/>
      <c r="G209" s="1"/>
      <c r="H209" s="1"/>
      <c r="I209" s="1"/>
      <c r="J209" s="1"/>
      <c r="K209" s="1"/>
      <c r="L209" s="1"/>
      <c r="M209" s="1"/>
      <c r="N209" s="1"/>
      <c r="O209" s="1"/>
      <c r="P209" s="1"/>
      <c r="Q209" s="1"/>
      <c r="R209" s="1"/>
    </row>
    <row r="210" spans="1:18" ht="9.75" customHeight="1">
      <c r="A210" s="1"/>
      <c r="B210" s="1"/>
      <c r="C210" s="1"/>
      <c r="D210" s="1"/>
      <c r="E210" s="1"/>
      <c r="F210" s="1"/>
      <c r="G210" s="1"/>
      <c r="H210" s="1"/>
      <c r="I210" s="1"/>
      <c r="J210" s="1"/>
      <c r="K210" s="1"/>
      <c r="L210" s="1"/>
      <c r="M210" s="1"/>
      <c r="N210" s="1"/>
      <c r="O210" s="1"/>
      <c r="P210" s="1"/>
      <c r="Q210" s="1"/>
      <c r="R210" s="1"/>
    </row>
    <row r="211" spans="1:18" ht="9.75" customHeight="1">
      <c r="A211" s="1"/>
      <c r="B211" s="1"/>
      <c r="C211" s="1"/>
      <c r="D211" s="1"/>
      <c r="E211" s="1"/>
      <c r="F211" s="1"/>
      <c r="G211" s="1"/>
      <c r="H211" s="1"/>
      <c r="I211" s="1"/>
      <c r="J211" s="1"/>
      <c r="K211" s="1"/>
      <c r="L211" s="1"/>
      <c r="M211" s="1"/>
      <c r="N211" s="1"/>
      <c r="O211" s="1"/>
      <c r="P211" s="1"/>
      <c r="Q211" s="1"/>
      <c r="R211" s="1"/>
    </row>
    <row r="212" spans="1:18" ht="9.75" customHeight="1">
      <c r="A212" s="1"/>
      <c r="B212" s="1"/>
      <c r="C212" s="1"/>
      <c r="D212" s="1"/>
      <c r="E212" s="1"/>
      <c r="F212" s="1"/>
      <c r="G212" s="1"/>
      <c r="H212" s="1"/>
      <c r="I212" s="1"/>
      <c r="J212" s="1"/>
      <c r="K212" s="1"/>
      <c r="L212" s="1"/>
      <c r="M212" s="1"/>
      <c r="N212" s="1"/>
      <c r="O212" s="1"/>
      <c r="P212" s="1"/>
      <c r="Q212" s="1"/>
      <c r="R212" s="1"/>
    </row>
    <row r="213" spans="1:18" ht="9.75" customHeight="1">
      <c r="A213" s="1"/>
      <c r="B213" s="1"/>
      <c r="C213" s="1"/>
      <c r="D213" s="1"/>
      <c r="E213" s="1"/>
      <c r="F213" s="1"/>
      <c r="G213" s="1"/>
      <c r="H213" s="1"/>
      <c r="I213" s="1"/>
      <c r="J213" s="1"/>
      <c r="K213" s="1"/>
      <c r="L213" s="1"/>
      <c r="M213" s="1"/>
      <c r="N213" s="1"/>
      <c r="O213" s="1"/>
      <c r="P213" s="1"/>
      <c r="Q213" s="1"/>
      <c r="R213" s="1"/>
    </row>
    <row r="214" spans="1:18" ht="9.75" customHeight="1">
      <c r="A214" s="1"/>
      <c r="B214" s="1"/>
      <c r="C214" s="1"/>
      <c r="D214" s="1"/>
      <c r="E214" s="1"/>
      <c r="F214" s="1"/>
      <c r="G214" s="1"/>
      <c r="H214" s="1"/>
      <c r="I214" s="1"/>
      <c r="J214" s="1"/>
      <c r="K214" s="1"/>
      <c r="L214" s="1"/>
      <c r="M214" s="1"/>
      <c r="N214" s="1"/>
      <c r="O214" s="1"/>
      <c r="P214" s="1"/>
      <c r="Q214" s="1"/>
      <c r="R214" s="1"/>
    </row>
    <row r="215" spans="1:18" ht="9.75" customHeight="1">
      <c r="A215" s="1"/>
      <c r="B215" s="1"/>
      <c r="C215" s="1"/>
      <c r="D215" s="1"/>
      <c r="E215" s="1"/>
      <c r="F215" s="1"/>
      <c r="G215" s="1"/>
      <c r="H215" s="1"/>
      <c r="I215" s="1"/>
      <c r="J215" s="1"/>
      <c r="K215" s="1"/>
      <c r="L215" s="1"/>
      <c r="M215" s="1"/>
      <c r="N215" s="1"/>
      <c r="O215" s="1"/>
      <c r="P215" s="1"/>
      <c r="Q215" s="1"/>
      <c r="R215" s="1"/>
    </row>
    <row r="216" spans="1:18" ht="9.75" customHeight="1">
      <c r="A216" s="1"/>
      <c r="B216" s="1"/>
      <c r="C216" s="1"/>
      <c r="D216" s="1"/>
      <c r="E216" s="1"/>
      <c r="F216" s="1"/>
      <c r="G216" s="1"/>
      <c r="H216" s="1"/>
      <c r="I216" s="1"/>
      <c r="J216" s="1"/>
      <c r="K216" s="1"/>
      <c r="L216" s="1"/>
      <c r="M216" s="1"/>
      <c r="N216" s="1"/>
      <c r="O216" s="1"/>
      <c r="P216" s="1"/>
      <c r="Q216" s="1"/>
      <c r="R216" s="1"/>
    </row>
    <row r="217" spans="1:18" ht="9.75" customHeight="1">
      <c r="A217" s="1"/>
      <c r="B217" s="1"/>
      <c r="C217" s="1"/>
      <c r="D217" s="1"/>
      <c r="E217" s="1"/>
      <c r="F217" s="1"/>
      <c r="G217" s="1"/>
      <c r="H217" s="1"/>
      <c r="I217" s="1"/>
      <c r="J217" s="1"/>
      <c r="K217" s="1"/>
      <c r="L217" s="1"/>
      <c r="M217" s="1"/>
      <c r="N217" s="1"/>
      <c r="O217" s="1"/>
      <c r="P217" s="1"/>
      <c r="Q217" s="1"/>
      <c r="R217" s="1"/>
    </row>
    <row r="218" spans="1:18" ht="9.75" customHeight="1">
      <c r="A218" s="1"/>
      <c r="B218" s="1"/>
      <c r="C218" s="1"/>
      <c r="D218" s="1"/>
      <c r="E218" s="1"/>
      <c r="F218" s="1"/>
      <c r="G218" s="1"/>
      <c r="H218" s="1"/>
      <c r="I218" s="1"/>
      <c r="J218" s="1"/>
      <c r="K218" s="1"/>
      <c r="L218" s="1"/>
      <c r="M218" s="1"/>
      <c r="N218" s="1"/>
      <c r="O218" s="1"/>
      <c r="P218" s="1"/>
      <c r="Q218" s="1"/>
      <c r="R218" s="1"/>
    </row>
    <row r="219" spans="1:18" ht="9.75" customHeight="1">
      <c r="A219" s="1"/>
      <c r="B219" s="1"/>
      <c r="C219" s="1"/>
      <c r="D219" s="1"/>
      <c r="E219" s="1"/>
      <c r="F219" s="1"/>
      <c r="G219" s="1"/>
      <c r="H219" s="1"/>
      <c r="I219" s="1"/>
      <c r="J219" s="1"/>
      <c r="K219" s="1"/>
      <c r="L219" s="1"/>
      <c r="M219" s="1"/>
      <c r="N219" s="1"/>
      <c r="O219" s="1"/>
      <c r="P219" s="1"/>
      <c r="Q219" s="1"/>
      <c r="R219" s="1"/>
    </row>
    <row r="220" spans="1:18" ht="9.75" customHeight="1">
      <c r="A220" s="1"/>
      <c r="B220" s="1"/>
      <c r="C220" s="1"/>
      <c r="D220" s="1"/>
      <c r="E220" s="1"/>
      <c r="F220" s="1"/>
      <c r="G220" s="1"/>
      <c r="H220" s="1"/>
      <c r="I220" s="1"/>
      <c r="J220" s="1"/>
      <c r="K220" s="1"/>
      <c r="L220" s="1"/>
      <c r="M220" s="1"/>
      <c r="N220" s="1"/>
      <c r="O220" s="1"/>
      <c r="P220" s="1"/>
      <c r="Q220" s="1"/>
      <c r="R220" s="1"/>
    </row>
    <row r="221" spans="1:18" ht="9.75" customHeight="1">
      <c r="A221" s="1"/>
      <c r="B221" s="1"/>
      <c r="C221" s="1"/>
      <c r="D221" s="1"/>
      <c r="E221" s="1"/>
      <c r="F221" s="1"/>
      <c r="G221" s="1"/>
      <c r="H221" s="1"/>
      <c r="I221" s="1"/>
      <c r="J221" s="1"/>
      <c r="K221" s="1"/>
      <c r="L221" s="1"/>
      <c r="M221" s="1"/>
      <c r="N221" s="1"/>
      <c r="O221" s="1"/>
      <c r="P221" s="1"/>
      <c r="Q221" s="1"/>
      <c r="R221" s="1"/>
    </row>
    <row r="222" spans="1:18" ht="9.75" customHeight="1">
      <c r="A222" s="1"/>
      <c r="B222" s="1"/>
      <c r="C222" s="1"/>
      <c r="D222" s="1"/>
      <c r="E222" s="1"/>
      <c r="F222" s="1"/>
      <c r="G222" s="1"/>
      <c r="H222" s="1"/>
      <c r="I222" s="1"/>
      <c r="J222" s="1"/>
      <c r="K222" s="1"/>
      <c r="L222" s="1"/>
      <c r="M222" s="1"/>
      <c r="N222" s="1"/>
      <c r="O222" s="1"/>
      <c r="P222" s="1"/>
      <c r="Q222" s="1"/>
      <c r="R222" s="1"/>
    </row>
    <row r="223" spans="1:18" ht="9.75" customHeight="1">
      <c r="A223" s="1"/>
      <c r="B223" s="1"/>
      <c r="C223" s="1"/>
      <c r="D223" s="1"/>
      <c r="E223" s="1"/>
      <c r="F223" s="1"/>
      <c r="G223" s="1"/>
      <c r="H223" s="1"/>
      <c r="I223" s="1"/>
      <c r="J223" s="1"/>
      <c r="K223" s="1"/>
      <c r="L223" s="1"/>
      <c r="M223" s="1"/>
      <c r="N223" s="1"/>
      <c r="O223" s="1"/>
      <c r="P223" s="1"/>
      <c r="Q223" s="1"/>
      <c r="R223" s="1"/>
    </row>
    <row r="224" spans="1:18" ht="9.75" customHeight="1">
      <c r="A224" s="1"/>
      <c r="B224" s="1"/>
      <c r="C224" s="1"/>
      <c r="D224" s="1"/>
      <c r="E224" s="1"/>
      <c r="F224" s="1"/>
      <c r="G224" s="1"/>
      <c r="H224" s="1"/>
      <c r="I224" s="1"/>
      <c r="J224" s="1"/>
      <c r="K224" s="1"/>
      <c r="L224" s="1"/>
      <c r="M224" s="1"/>
      <c r="N224" s="1"/>
      <c r="O224" s="1"/>
      <c r="P224" s="1"/>
      <c r="Q224" s="1"/>
      <c r="R224" s="1"/>
    </row>
    <row r="225" spans="1:18" ht="9.75" customHeight="1">
      <c r="A225" s="1"/>
      <c r="B225" s="1"/>
      <c r="C225" s="1"/>
      <c r="D225" s="1"/>
      <c r="E225" s="1"/>
      <c r="F225" s="1"/>
      <c r="G225" s="1"/>
      <c r="H225" s="1"/>
      <c r="I225" s="1"/>
      <c r="J225" s="1"/>
      <c r="K225" s="1"/>
      <c r="L225" s="1"/>
      <c r="M225" s="1"/>
      <c r="N225" s="1"/>
      <c r="O225" s="1"/>
      <c r="P225" s="1"/>
      <c r="Q225" s="1"/>
      <c r="R225" s="1"/>
    </row>
    <row r="226" spans="1:18" ht="9.75" customHeight="1">
      <c r="A226" s="1"/>
      <c r="B226" s="1"/>
      <c r="C226" s="1"/>
      <c r="D226" s="1"/>
      <c r="E226" s="1"/>
      <c r="F226" s="1"/>
      <c r="G226" s="1"/>
      <c r="H226" s="1"/>
      <c r="I226" s="1"/>
      <c r="J226" s="1"/>
      <c r="K226" s="1"/>
      <c r="L226" s="1"/>
      <c r="M226" s="1"/>
      <c r="N226" s="1"/>
      <c r="O226" s="1"/>
      <c r="P226" s="1"/>
      <c r="Q226" s="1"/>
      <c r="R226" s="1"/>
    </row>
    <row r="227" spans="1:18" ht="9.75" customHeight="1">
      <c r="A227" s="1"/>
      <c r="B227" s="1"/>
      <c r="C227" s="1"/>
      <c r="D227" s="1"/>
      <c r="E227" s="1"/>
      <c r="F227" s="1"/>
      <c r="G227" s="1"/>
      <c r="H227" s="1"/>
      <c r="I227" s="1"/>
      <c r="J227" s="1"/>
      <c r="K227" s="1"/>
      <c r="L227" s="1"/>
      <c r="M227" s="1"/>
      <c r="N227" s="1"/>
      <c r="O227" s="1"/>
      <c r="P227" s="1"/>
      <c r="Q227" s="1"/>
      <c r="R227" s="1"/>
    </row>
    <row r="228" spans="1:18" ht="9.75" customHeight="1">
      <c r="A228" s="1"/>
      <c r="B228" s="1"/>
      <c r="C228" s="1"/>
      <c r="D228" s="1"/>
      <c r="E228" s="1"/>
      <c r="F228" s="1"/>
      <c r="G228" s="1"/>
      <c r="H228" s="1"/>
      <c r="I228" s="1"/>
      <c r="J228" s="1"/>
      <c r="K228" s="1"/>
      <c r="L228" s="1"/>
      <c r="M228" s="1"/>
      <c r="N228" s="1"/>
      <c r="O228" s="1"/>
      <c r="P228" s="1"/>
      <c r="Q228" s="1"/>
      <c r="R228" s="1"/>
    </row>
    <row r="229" spans="1:18" ht="9.75" customHeight="1">
      <c r="A229" s="1"/>
      <c r="B229" s="1"/>
      <c r="C229" s="1"/>
      <c r="D229" s="1"/>
      <c r="E229" s="1"/>
      <c r="F229" s="1"/>
      <c r="G229" s="1"/>
      <c r="H229" s="1"/>
      <c r="I229" s="1"/>
      <c r="J229" s="1"/>
      <c r="K229" s="1"/>
      <c r="L229" s="1"/>
      <c r="M229" s="1"/>
      <c r="N229" s="1"/>
      <c r="O229" s="1"/>
      <c r="P229" s="1"/>
      <c r="Q229" s="1"/>
      <c r="R229" s="1"/>
    </row>
    <row r="230" spans="1:18" ht="9.75" customHeight="1">
      <c r="A230" s="1"/>
      <c r="B230" s="1"/>
      <c r="C230" s="1"/>
      <c r="D230" s="1"/>
      <c r="E230" s="1"/>
      <c r="F230" s="1"/>
      <c r="G230" s="1"/>
      <c r="H230" s="1"/>
      <c r="I230" s="1"/>
      <c r="J230" s="1"/>
      <c r="K230" s="1"/>
      <c r="L230" s="1"/>
      <c r="M230" s="1"/>
      <c r="N230" s="1"/>
      <c r="O230" s="1"/>
      <c r="P230" s="1"/>
      <c r="Q230" s="1"/>
      <c r="R230" s="1"/>
    </row>
    <row r="231" spans="1:18" ht="9.75" customHeight="1">
      <c r="A231" s="1"/>
      <c r="B231" s="1"/>
      <c r="C231" s="1"/>
      <c r="D231" s="1"/>
      <c r="E231" s="1"/>
      <c r="F231" s="1"/>
      <c r="G231" s="1"/>
      <c r="H231" s="1"/>
      <c r="I231" s="1"/>
      <c r="J231" s="1"/>
      <c r="K231" s="1"/>
      <c r="L231" s="1"/>
      <c r="M231" s="1"/>
      <c r="N231" s="1"/>
      <c r="O231" s="1"/>
      <c r="P231" s="1"/>
      <c r="Q231" s="1"/>
      <c r="R231" s="1"/>
    </row>
    <row r="232" spans="1:18" ht="9.75" customHeight="1">
      <c r="A232" s="1"/>
      <c r="B232" s="1"/>
      <c r="C232" s="1"/>
      <c r="D232" s="1"/>
      <c r="E232" s="1"/>
      <c r="F232" s="1"/>
      <c r="G232" s="1"/>
      <c r="H232" s="1"/>
      <c r="I232" s="1"/>
      <c r="J232" s="1"/>
      <c r="K232" s="1"/>
      <c r="L232" s="1"/>
      <c r="M232" s="1"/>
      <c r="N232" s="1"/>
      <c r="O232" s="1"/>
      <c r="P232" s="1"/>
      <c r="Q232" s="1"/>
      <c r="R232" s="1"/>
    </row>
    <row r="233" spans="1:18" ht="9.75" customHeight="1">
      <c r="A233" s="1"/>
      <c r="B233" s="1"/>
      <c r="C233" s="1"/>
      <c r="D233" s="1"/>
      <c r="E233" s="1"/>
      <c r="F233" s="1"/>
      <c r="G233" s="1"/>
      <c r="H233" s="1"/>
      <c r="I233" s="1"/>
      <c r="J233" s="1"/>
      <c r="K233" s="1"/>
      <c r="L233" s="1"/>
      <c r="M233" s="1"/>
      <c r="N233" s="1"/>
      <c r="O233" s="1"/>
      <c r="P233" s="1"/>
      <c r="Q233" s="1"/>
      <c r="R233" s="1"/>
    </row>
    <row r="234" spans="1:18" ht="9.75" customHeight="1">
      <c r="A234" s="1"/>
      <c r="B234" s="1"/>
      <c r="C234" s="1"/>
      <c r="D234" s="1"/>
      <c r="E234" s="1"/>
      <c r="F234" s="1"/>
      <c r="G234" s="1"/>
      <c r="H234" s="1"/>
      <c r="I234" s="1"/>
      <c r="J234" s="1"/>
      <c r="K234" s="1"/>
      <c r="L234" s="1"/>
      <c r="M234" s="1"/>
      <c r="N234" s="1"/>
      <c r="O234" s="1"/>
      <c r="P234" s="1"/>
      <c r="Q234" s="1"/>
      <c r="R234" s="1"/>
    </row>
    <row r="235" spans="1:18" ht="9.75" customHeight="1">
      <c r="A235" s="1"/>
      <c r="B235" s="1"/>
      <c r="C235" s="1"/>
      <c r="D235" s="1"/>
      <c r="E235" s="1"/>
      <c r="F235" s="1"/>
      <c r="G235" s="1"/>
      <c r="H235" s="1"/>
      <c r="I235" s="1"/>
      <c r="J235" s="1"/>
      <c r="K235" s="1"/>
      <c r="L235" s="1"/>
      <c r="M235" s="1"/>
      <c r="N235" s="1"/>
      <c r="O235" s="1"/>
      <c r="P235" s="1"/>
      <c r="Q235" s="1"/>
      <c r="R235" s="1"/>
    </row>
    <row r="236" spans="1:18" ht="9.75" customHeight="1">
      <c r="A236" s="1"/>
      <c r="B236" s="1"/>
      <c r="C236" s="1"/>
      <c r="D236" s="1"/>
      <c r="E236" s="1"/>
      <c r="F236" s="1"/>
      <c r="G236" s="1"/>
      <c r="H236" s="1"/>
      <c r="I236" s="1"/>
      <c r="J236" s="1"/>
      <c r="K236" s="1"/>
      <c r="L236" s="1"/>
      <c r="M236" s="1"/>
      <c r="N236" s="1"/>
      <c r="O236" s="1"/>
      <c r="P236" s="1"/>
      <c r="Q236" s="1"/>
      <c r="R236" s="1"/>
    </row>
    <row r="237" spans="1:18" ht="9.75" customHeight="1">
      <c r="A237" s="1"/>
      <c r="B237" s="1"/>
      <c r="C237" s="1"/>
      <c r="D237" s="1"/>
      <c r="E237" s="1"/>
      <c r="F237" s="1"/>
      <c r="G237" s="1"/>
      <c r="H237" s="1"/>
      <c r="I237" s="1"/>
      <c r="J237" s="1"/>
      <c r="K237" s="1"/>
      <c r="L237" s="1"/>
      <c r="M237" s="1"/>
      <c r="N237" s="1"/>
      <c r="O237" s="1"/>
      <c r="P237" s="1"/>
      <c r="Q237" s="1"/>
      <c r="R237" s="1"/>
    </row>
    <row r="238" spans="1:18" ht="9.75" customHeight="1">
      <c r="A238" s="1"/>
      <c r="B238" s="1"/>
      <c r="C238" s="1"/>
      <c r="D238" s="1"/>
      <c r="E238" s="1"/>
      <c r="F238" s="1"/>
      <c r="G238" s="1"/>
      <c r="H238" s="1"/>
      <c r="I238" s="1"/>
      <c r="J238" s="1"/>
      <c r="K238" s="1"/>
      <c r="L238" s="1"/>
      <c r="M238" s="1"/>
      <c r="N238" s="1"/>
      <c r="O238" s="1"/>
      <c r="P238" s="1"/>
      <c r="Q238" s="1"/>
      <c r="R238" s="1"/>
    </row>
    <row r="239" spans="1:18" ht="9.75" customHeight="1">
      <c r="A239" s="1"/>
      <c r="B239" s="1"/>
      <c r="C239" s="1"/>
      <c r="D239" s="1"/>
      <c r="E239" s="1"/>
      <c r="F239" s="1"/>
      <c r="G239" s="1"/>
      <c r="H239" s="1"/>
      <c r="I239" s="1"/>
      <c r="J239" s="1"/>
      <c r="K239" s="1"/>
      <c r="L239" s="1"/>
      <c r="M239" s="1"/>
      <c r="N239" s="1"/>
      <c r="O239" s="1"/>
      <c r="P239" s="1"/>
      <c r="Q239" s="1"/>
      <c r="R239" s="1"/>
    </row>
    <row r="240" spans="1:18" ht="9.75" customHeight="1">
      <c r="A240" s="1"/>
      <c r="B240" s="1"/>
      <c r="C240" s="1"/>
      <c r="D240" s="1"/>
      <c r="E240" s="1"/>
      <c r="F240" s="1"/>
      <c r="G240" s="1"/>
      <c r="H240" s="1"/>
      <c r="I240" s="1"/>
      <c r="J240" s="1"/>
      <c r="K240" s="1"/>
      <c r="L240" s="1"/>
      <c r="M240" s="1"/>
      <c r="N240" s="1"/>
      <c r="O240" s="1"/>
      <c r="P240" s="1"/>
      <c r="Q240" s="1"/>
      <c r="R240" s="1"/>
    </row>
    <row r="241" spans="1:18" ht="9.75" customHeight="1">
      <c r="A241" s="1"/>
      <c r="B241" s="1"/>
      <c r="C241" s="1"/>
      <c r="D241" s="1"/>
      <c r="E241" s="1"/>
      <c r="F241" s="1"/>
      <c r="G241" s="1"/>
      <c r="H241" s="1"/>
      <c r="I241" s="1"/>
      <c r="J241" s="1"/>
      <c r="K241" s="1"/>
      <c r="L241" s="1"/>
      <c r="M241" s="1"/>
      <c r="N241" s="1"/>
      <c r="O241" s="1"/>
      <c r="P241" s="1"/>
      <c r="Q241" s="1"/>
      <c r="R241" s="1"/>
    </row>
    <row r="242" spans="1:18" ht="9.75" customHeight="1">
      <c r="A242" s="1"/>
      <c r="B242" s="1"/>
      <c r="C242" s="1"/>
      <c r="D242" s="1"/>
      <c r="E242" s="1"/>
      <c r="F242" s="1"/>
      <c r="G242" s="1"/>
      <c r="H242" s="1"/>
      <c r="I242" s="1"/>
      <c r="J242" s="1"/>
      <c r="K242" s="1"/>
      <c r="L242" s="1"/>
      <c r="M242" s="1"/>
      <c r="N242" s="1"/>
      <c r="O242" s="1"/>
      <c r="P242" s="1"/>
      <c r="Q242" s="1"/>
      <c r="R242" s="1"/>
    </row>
    <row r="243" spans="1:18" ht="9.75" customHeight="1">
      <c r="A243" s="1"/>
      <c r="B243" s="1"/>
      <c r="C243" s="1"/>
      <c r="D243" s="1"/>
      <c r="E243" s="1"/>
      <c r="F243" s="1"/>
      <c r="G243" s="1"/>
      <c r="H243" s="1"/>
      <c r="I243" s="1"/>
      <c r="J243" s="1"/>
      <c r="K243" s="1"/>
      <c r="L243" s="1"/>
      <c r="M243" s="1"/>
      <c r="N243" s="1"/>
      <c r="O243" s="1"/>
      <c r="P243" s="1"/>
      <c r="Q243" s="1"/>
      <c r="R243" s="1"/>
    </row>
    <row r="244" spans="1:18" ht="9.75" customHeight="1">
      <c r="A244" s="1"/>
      <c r="B244" s="1"/>
      <c r="C244" s="1"/>
      <c r="D244" s="1"/>
      <c r="E244" s="1"/>
      <c r="F244" s="1"/>
      <c r="G244" s="1"/>
      <c r="H244" s="1"/>
      <c r="I244" s="1"/>
      <c r="J244" s="1"/>
      <c r="K244" s="1"/>
      <c r="L244" s="1"/>
      <c r="M244" s="1"/>
      <c r="N244" s="1"/>
      <c r="O244" s="1"/>
      <c r="P244" s="1"/>
      <c r="Q244" s="1"/>
      <c r="R244" s="1"/>
    </row>
    <row r="245" spans="1:18" ht="9.75" customHeight="1">
      <c r="A245" s="1"/>
      <c r="B245" s="1"/>
      <c r="C245" s="1"/>
      <c r="D245" s="1"/>
      <c r="E245" s="1"/>
      <c r="F245" s="1"/>
      <c r="G245" s="1"/>
      <c r="H245" s="1"/>
      <c r="I245" s="1"/>
      <c r="J245" s="1"/>
      <c r="K245" s="1"/>
      <c r="L245" s="1"/>
      <c r="M245" s="1"/>
      <c r="N245" s="1"/>
      <c r="O245" s="1"/>
      <c r="P245" s="1"/>
      <c r="Q245" s="1"/>
      <c r="R245" s="1"/>
    </row>
    <row r="246" spans="1:18" ht="9.75" customHeight="1">
      <c r="A246" s="1"/>
      <c r="B246" s="1"/>
      <c r="C246" s="1"/>
      <c r="D246" s="1"/>
      <c r="E246" s="1"/>
      <c r="F246" s="1"/>
      <c r="G246" s="1"/>
      <c r="H246" s="1"/>
      <c r="I246" s="1"/>
      <c r="J246" s="1"/>
      <c r="K246" s="1"/>
      <c r="L246" s="1"/>
      <c r="M246" s="1"/>
      <c r="N246" s="1"/>
      <c r="O246" s="1"/>
      <c r="P246" s="1"/>
      <c r="Q246" s="1"/>
      <c r="R246" s="1"/>
    </row>
    <row r="247" spans="1:18" ht="9.75" customHeight="1">
      <c r="A247" s="1"/>
      <c r="B247" s="1"/>
      <c r="C247" s="1"/>
      <c r="D247" s="1"/>
      <c r="E247" s="1"/>
      <c r="F247" s="1"/>
      <c r="G247" s="1"/>
      <c r="H247" s="1"/>
      <c r="I247" s="1"/>
      <c r="J247" s="1"/>
      <c r="K247" s="1"/>
      <c r="L247" s="1"/>
      <c r="M247" s="1"/>
      <c r="N247" s="1"/>
      <c r="O247" s="1"/>
      <c r="P247" s="1"/>
      <c r="Q247" s="1"/>
      <c r="R247" s="1"/>
    </row>
    <row r="248" spans="1:18" ht="9.75" customHeight="1">
      <c r="A248" s="1"/>
      <c r="B248" s="1"/>
      <c r="C248" s="1"/>
      <c r="D248" s="1"/>
      <c r="E248" s="1"/>
      <c r="F248" s="1"/>
      <c r="G248" s="1"/>
      <c r="H248" s="1"/>
      <c r="I248" s="1"/>
      <c r="J248" s="1"/>
      <c r="K248" s="1"/>
      <c r="L248" s="1"/>
      <c r="M248" s="1"/>
      <c r="N248" s="1"/>
      <c r="O248" s="1"/>
      <c r="P248" s="1"/>
      <c r="Q248" s="1"/>
      <c r="R248" s="1"/>
    </row>
    <row r="249" spans="1:18" ht="9.75" customHeight="1">
      <c r="A249" s="1"/>
      <c r="B249" s="1"/>
      <c r="C249" s="1"/>
      <c r="D249" s="1"/>
      <c r="E249" s="1"/>
      <c r="F249" s="1"/>
      <c r="G249" s="1"/>
      <c r="H249" s="1"/>
      <c r="I249" s="1"/>
      <c r="J249" s="1"/>
      <c r="K249" s="1"/>
      <c r="L249" s="1"/>
      <c r="M249" s="1"/>
      <c r="N249" s="1"/>
      <c r="O249" s="1"/>
      <c r="P249" s="1"/>
      <c r="Q249" s="1"/>
      <c r="R249" s="1"/>
    </row>
    <row r="250" spans="1:18" ht="9.75" customHeight="1">
      <c r="A250" s="1"/>
      <c r="B250" s="1"/>
      <c r="C250" s="1"/>
      <c r="D250" s="1"/>
      <c r="E250" s="1"/>
      <c r="F250" s="1"/>
      <c r="G250" s="1"/>
      <c r="H250" s="1"/>
      <c r="I250" s="1"/>
      <c r="J250" s="1"/>
      <c r="K250" s="1"/>
      <c r="L250" s="1"/>
      <c r="M250" s="1"/>
      <c r="N250" s="1"/>
      <c r="O250" s="1"/>
      <c r="P250" s="1"/>
      <c r="Q250" s="1"/>
      <c r="R250" s="1"/>
    </row>
    <row r="251" spans="1:18" ht="9.75" customHeight="1">
      <c r="A251" s="1"/>
      <c r="B251" s="1"/>
      <c r="C251" s="1"/>
      <c r="D251" s="1"/>
      <c r="E251" s="1"/>
      <c r="F251" s="1"/>
      <c r="G251" s="1"/>
      <c r="H251" s="1"/>
      <c r="I251" s="1"/>
      <c r="J251" s="1"/>
      <c r="K251" s="1"/>
      <c r="L251" s="1"/>
      <c r="M251" s="1"/>
      <c r="N251" s="1"/>
      <c r="O251" s="1"/>
      <c r="P251" s="1"/>
      <c r="Q251" s="1"/>
      <c r="R251" s="1"/>
    </row>
    <row r="252" spans="1:18" ht="9.75" customHeight="1">
      <c r="A252" s="1"/>
      <c r="B252" s="1"/>
      <c r="C252" s="1"/>
      <c r="D252" s="1"/>
      <c r="E252" s="1"/>
      <c r="F252" s="1"/>
      <c r="G252" s="1"/>
      <c r="H252" s="1"/>
      <c r="I252" s="1"/>
      <c r="J252" s="1"/>
      <c r="K252" s="1"/>
      <c r="L252" s="1"/>
      <c r="M252" s="1"/>
      <c r="N252" s="1"/>
      <c r="O252" s="1"/>
      <c r="P252" s="1"/>
      <c r="Q252" s="1"/>
      <c r="R252" s="1"/>
    </row>
    <row r="253" spans="1:18" ht="9.75" customHeight="1">
      <c r="A253" s="1"/>
      <c r="B253" s="1"/>
      <c r="C253" s="1"/>
      <c r="D253" s="1"/>
      <c r="E253" s="1"/>
      <c r="F253" s="1"/>
      <c r="G253" s="1"/>
      <c r="H253" s="1"/>
      <c r="I253" s="1"/>
      <c r="J253" s="1"/>
      <c r="K253" s="1"/>
      <c r="L253" s="1"/>
      <c r="M253" s="1"/>
      <c r="N253" s="1"/>
      <c r="O253" s="1"/>
      <c r="P253" s="1"/>
      <c r="Q253" s="1"/>
      <c r="R253" s="1"/>
    </row>
    <row r="254" spans="1:18" ht="9.75" customHeight="1">
      <c r="A254" s="1"/>
      <c r="B254" s="1"/>
      <c r="C254" s="1"/>
      <c r="D254" s="1"/>
      <c r="E254" s="1"/>
      <c r="F254" s="1"/>
      <c r="G254" s="1"/>
      <c r="H254" s="1"/>
      <c r="I254" s="1"/>
      <c r="J254" s="1"/>
      <c r="K254" s="1"/>
      <c r="L254" s="1"/>
      <c r="M254" s="1"/>
      <c r="N254" s="1"/>
      <c r="O254" s="1"/>
      <c r="P254" s="1"/>
      <c r="Q254" s="1"/>
      <c r="R254" s="1"/>
    </row>
    <row r="255" spans="1:18" ht="9.75" customHeight="1">
      <c r="A255" s="1"/>
      <c r="B255" s="1"/>
      <c r="C255" s="1"/>
      <c r="D255" s="1"/>
      <c r="E255" s="1"/>
      <c r="F255" s="1"/>
      <c r="G255" s="1"/>
      <c r="H255" s="1"/>
      <c r="I255" s="1"/>
      <c r="J255" s="1"/>
      <c r="K255" s="1"/>
      <c r="L255" s="1"/>
      <c r="M255" s="1"/>
      <c r="N255" s="1"/>
      <c r="O255" s="1"/>
      <c r="P255" s="1"/>
      <c r="Q255" s="1"/>
      <c r="R255" s="1"/>
    </row>
    <row r="256" spans="1:18" ht="9.75" customHeight="1">
      <c r="A256" s="1"/>
      <c r="B256" s="1"/>
      <c r="C256" s="1"/>
      <c r="D256" s="1"/>
      <c r="E256" s="1"/>
      <c r="F256" s="1"/>
      <c r="G256" s="1"/>
      <c r="H256" s="1"/>
      <c r="I256" s="1"/>
      <c r="J256" s="1"/>
      <c r="K256" s="1"/>
      <c r="L256" s="1"/>
      <c r="M256" s="1"/>
      <c r="N256" s="1"/>
      <c r="O256" s="1"/>
      <c r="P256" s="1"/>
      <c r="Q256" s="1"/>
      <c r="R256" s="1"/>
    </row>
    <row r="257" spans="1:18" ht="9.75" customHeight="1">
      <c r="A257" s="1"/>
      <c r="B257" s="1"/>
      <c r="C257" s="1"/>
      <c r="D257" s="1"/>
      <c r="E257" s="1"/>
      <c r="F257" s="1"/>
      <c r="G257" s="1"/>
      <c r="H257" s="1"/>
      <c r="I257" s="1"/>
      <c r="J257" s="1"/>
      <c r="K257" s="1"/>
      <c r="L257" s="1"/>
      <c r="M257" s="1"/>
      <c r="N257" s="1"/>
      <c r="O257" s="1"/>
      <c r="P257" s="1"/>
      <c r="Q257" s="1"/>
      <c r="R257" s="1"/>
    </row>
    <row r="258" spans="1:18" ht="9.75" customHeight="1">
      <c r="A258" s="1"/>
      <c r="B258" s="1"/>
      <c r="C258" s="1"/>
      <c r="D258" s="1"/>
      <c r="E258" s="1"/>
      <c r="F258" s="1"/>
      <c r="G258" s="1"/>
      <c r="H258" s="1"/>
      <c r="I258" s="1"/>
      <c r="J258" s="1"/>
      <c r="K258" s="1"/>
      <c r="L258" s="1"/>
      <c r="M258" s="1"/>
      <c r="N258" s="1"/>
      <c r="O258" s="1"/>
      <c r="P258" s="1"/>
      <c r="Q258" s="1"/>
      <c r="R258" s="1"/>
    </row>
    <row r="259" spans="1:18" ht="9.75" customHeight="1">
      <c r="A259" s="1"/>
      <c r="B259" s="1"/>
      <c r="C259" s="1"/>
      <c r="D259" s="1"/>
      <c r="E259" s="1"/>
      <c r="F259" s="1"/>
      <c r="G259" s="1"/>
      <c r="H259" s="1"/>
      <c r="I259" s="1"/>
      <c r="J259" s="1"/>
      <c r="K259" s="1"/>
      <c r="L259" s="1"/>
      <c r="M259" s="1"/>
      <c r="N259" s="1"/>
      <c r="O259" s="1"/>
      <c r="P259" s="1"/>
      <c r="Q259" s="1"/>
      <c r="R259" s="1"/>
    </row>
    <row r="260" spans="1:18" ht="9.75" customHeight="1">
      <c r="A260" s="1"/>
      <c r="B260" s="1"/>
      <c r="C260" s="1"/>
      <c r="D260" s="1"/>
      <c r="E260" s="1"/>
      <c r="F260" s="1"/>
      <c r="G260" s="1"/>
      <c r="H260" s="1"/>
      <c r="I260" s="1"/>
      <c r="J260" s="1"/>
      <c r="K260" s="1"/>
      <c r="L260" s="1"/>
      <c r="M260" s="1"/>
      <c r="N260" s="1"/>
      <c r="O260" s="1"/>
      <c r="P260" s="1"/>
      <c r="Q260" s="1"/>
      <c r="R260" s="1"/>
    </row>
    <row r="261" spans="1:18" ht="9.75" customHeight="1">
      <c r="A261" s="1"/>
      <c r="B261" s="1"/>
      <c r="C261" s="1"/>
      <c r="D261" s="1"/>
      <c r="E261" s="1"/>
      <c r="F261" s="1"/>
      <c r="G261" s="1"/>
      <c r="H261" s="1"/>
      <c r="I261" s="1"/>
      <c r="J261" s="1"/>
      <c r="K261" s="1"/>
      <c r="L261" s="1"/>
      <c r="M261" s="1"/>
      <c r="N261" s="1"/>
      <c r="O261" s="1"/>
      <c r="P261" s="1"/>
      <c r="Q261" s="1"/>
      <c r="R261" s="1"/>
    </row>
    <row r="262" spans="1:18" ht="9.75" customHeight="1">
      <c r="A262" s="1"/>
      <c r="B262" s="1"/>
      <c r="C262" s="1"/>
      <c r="D262" s="1"/>
      <c r="E262" s="1"/>
      <c r="F262" s="1"/>
      <c r="G262" s="1"/>
      <c r="H262" s="1"/>
      <c r="I262" s="1"/>
      <c r="J262" s="1"/>
      <c r="K262" s="1"/>
      <c r="L262" s="1"/>
      <c r="M262" s="1"/>
      <c r="N262" s="1"/>
      <c r="O262" s="1"/>
      <c r="P262" s="1"/>
      <c r="Q262" s="1"/>
      <c r="R262" s="1"/>
    </row>
    <row r="263" spans="1:18" ht="9.75" customHeight="1">
      <c r="A263" s="1"/>
      <c r="B263" s="1"/>
      <c r="C263" s="1"/>
      <c r="D263" s="1"/>
      <c r="E263" s="1"/>
      <c r="F263" s="1"/>
      <c r="G263" s="1"/>
      <c r="H263" s="1"/>
      <c r="I263" s="1"/>
      <c r="J263" s="1"/>
      <c r="K263" s="1"/>
      <c r="L263" s="1"/>
      <c r="M263" s="1"/>
      <c r="N263" s="1"/>
      <c r="O263" s="1"/>
      <c r="P263" s="1"/>
      <c r="Q263" s="1"/>
      <c r="R263" s="1"/>
    </row>
    <row r="264" spans="1:18" ht="9.75" customHeight="1">
      <c r="A264" s="1"/>
      <c r="B264" s="1"/>
      <c r="C264" s="1"/>
      <c r="D264" s="1"/>
      <c r="E264" s="1"/>
      <c r="F264" s="1"/>
      <c r="G264" s="1"/>
      <c r="H264" s="1"/>
      <c r="I264" s="1"/>
      <c r="J264" s="1"/>
      <c r="K264" s="1"/>
      <c r="L264" s="1"/>
      <c r="M264" s="1"/>
      <c r="N264" s="1"/>
      <c r="O264" s="1"/>
      <c r="P264" s="1"/>
      <c r="Q264" s="1"/>
      <c r="R264" s="1"/>
    </row>
    <row r="265" spans="1:18" ht="9.75" customHeight="1">
      <c r="A265" s="1"/>
      <c r="B265" s="1"/>
      <c r="C265" s="1"/>
      <c r="D265" s="1"/>
      <c r="E265" s="1"/>
      <c r="F265" s="1"/>
      <c r="G265" s="1"/>
      <c r="H265" s="1"/>
      <c r="I265" s="1"/>
      <c r="J265" s="1"/>
      <c r="K265" s="1"/>
      <c r="L265" s="1"/>
      <c r="M265" s="1"/>
      <c r="N265" s="1"/>
      <c r="O265" s="1"/>
      <c r="P265" s="1"/>
      <c r="Q265" s="1"/>
      <c r="R265" s="1"/>
    </row>
    <row r="266" spans="1:18" ht="9.75" customHeight="1">
      <c r="A266" s="1"/>
      <c r="B266" s="1"/>
      <c r="C266" s="1"/>
      <c r="D266" s="1"/>
      <c r="E266" s="1"/>
      <c r="F266" s="1"/>
      <c r="G266" s="1"/>
      <c r="H266" s="1"/>
      <c r="I266" s="1"/>
      <c r="J266" s="1"/>
      <c r="K266" s="1"/>
      <c r="L266" s="1"/>
      <c r="M266" s="1"/>
      <c r="N266" s="1"/>
      <c r="O266" s="1"/>
      <c r="P266" s="1"/>
      <c r="Q266" s="1"/>
      <c r="R266" s="1"/>
    </row>
    <row r="267" spans="1:18" ht="9.75" customHeight="1">
      <c r="A267" s="1"/>
      <c r="B267" s="1"/>
      <c r="C267" s="1"/>
      <c r="D267" s="1"/>
      <c r="E267" s="1"/>
      <c r="F267" s="1"/>
      <c r="G267" s="1"/>
      <c r="H267" s="1"/>
      <c r="I267" s="1"/>
      <c r="J267" s="1"/>
      <c r="K267" s="1"/>
      <c r="L267" s="1"/>
      <c r="M267" s="1"/>
      <c r="N267" s="1"/>
      <c r="O267" s="1"/>
      <c r="P267" s="1"/>
      <c r="Q267" s="1"/>
      <c r="R267" s="1"/>
    </row>
    <row r="268" spans="1:18" ht="9.75" customHeight="1">
      <c r="A268" s="1"/>
      <c r="B268" s="1"/>
      <c r="C268" s="1"/>
      <c r="D268" s="1"/>
      <c r="E268" s="1"/>
      <c r="F268" s="1"/>
      <c r="G268" s="1"/>
      <c r="H268" s="1"/>
      <c r="I268" s="1"/>
      <c r="J268" s="1"/>
      <c r="K268" s="1"/>
      <c r="L268" s="1"/>
      <c r="M268" s="1"/>
      <c r="N268" s="1"/>
      <c r="O268" s="1"/>
      <c r="P268" s="1"/>
      <c r="Q268" s="1"/>
      <c r="R268" s="1"/>
    </row>
    <row r="269" spans="1:18" ht="9.75" customHeight="1">
      <c r="A269" s="1"/>
      <c r="B269" s="1"/>
      <c r="C269" s="1"/>
      <c r="D269" s="1"/>
      <c r="E269" s="1"/>
      <c r="F269" s="1"/>
      <c r="G269" s="1"/>
      <c r="H269" s="1"/>
      <c r="I269" s="1"/>
      <c r="J269" s="1"/>
      <c r="K269" s="1"/>
      <c r="L269" s="1"/>
      <c r="M269" s="1"/>
      <c r="N269" s="1"/>
      <c r="O269" s="1"/>
      <c r="P269" s="1"/>
      <c r="Q269" s="1"/>
      <c r="R269" s="1"/>
    </row>
    <row r="270" spans="1:18" ht="9.75" customHeight="1">
      <c r="A270" s="1"/>
      <c r="B270" s="1"/>
      <c r="C270" s="1"/>
      <c r="D270" s="1"/>
      <c r="E270" s="1"/>
      <c r="F270" s="1"/>
      <c r="G270" s="1"/>
      <c r="H270" s="1"/>
      <c r="I270" s="1"/>
      <c r="J270" s="1"/>
      <c r="K270" s="1"/>
      <c r="L270" s="1"/>
      <c r="M270" s="1"/>
      <c r="N270" s="1"/>
      <c r="O270" s="1"/>
      <c r="P270" s="1"/>
      <c r="Q270" s="1"/>
      <c r="R270" s="1"/>
    </row>
    <row r="271" spans="1:18" ht="9.75" customHeight="1">
      <c r="A271" s="1"/>
      <c r="B271" s="1"/>
      <c r="C271" s="1"/>
      <c r="D271" s="1"/>
      <c r="E271" s="1"/>
      <c r="F271" s="1"/>
      <c r="G271" s="1"/>
      <c r="H271" s="1"/>
      <c r="I271" s="1"/>
      <c r="J271" s="1"/>
      <c r="K271" s="1"/>
      <c r="L271" s="1"/>
      <c r="M271" s="1"/>
      <c r="N271" s="1"/>
      <c r="O271" s="1"/>
      <c r="P271" s="1"/>
      <c r="Q271" s="1"/>
      <c r="R271" s="1"/>
    </row>
    <row r="272" spans="1:18" ht="9.75" customHeight="1">
      <c r="A272" s="1"/>
      <c r="B272" s="1"/>
      <c r="C272" s="1"/>
      <c r="D272" s="1"/>
      <c r="E272" s="1"/>
      <c r="F272" s="1"/>
      <c r="G272" s="1"/>
      <c r="H272" s="1"/>
      <c r="I272" s="1"/>
      <c r="J272" s="1"/>
      <c r="K272" s="1"/>
      <c r="L272" s="1"/>
      <c r="M272" s="1"/>
      <c r="N272" s="1"/>
      <c r="O272" s="1"/>
      <c r="P272" s="1"/>
      <c r="Q272" s="1"/>
      <c r="R272" s="1"/>
    </row>
    <row r="273" spans="1:18" ht="9.75" customHeight="1">
      <c r="A273" s="1"/>
      <c r="B273" s="1"/>
      <c r="C273" s="1"/>
      <c r="D273" s="1"/>
      <c r="E273" s="1"/>
      <c r="F273" s="1"/>
      <c r="G273" s="1"/>
      <c r="H273" s="1"/>
      <c r="I273" s="1"/>
      <c r="J273" s="1"/>
      <c r="K273" s="1"/>
      <c r="L273" s="1"/>
      <c r="M273" s="1"/>
      <c r="N273" s="1"/>
      <c r="O273" s="1"/>
      <c r="P273" s="1"/>
      <c r="Q273" s="1"/>
      <c r="R273" s="1"/>
    </row>
    <row r="274" spans="1:18" ht="9.75" customHeight="1">
      <c r="A274" s="1"/>
      <c r="B274" s="1"/>
      <c r="C274" s="1"/>
      <c r="D274" s="1"/>
      <c r="E274" s="1"/>
      <c r="F274" s="1"/>
      <c r="G274" s="1"/>
      <c r="H274" s="1"/>
      <c r="I274" s="1"/>
      <c r="J274" s="1"/>
      <c r="K274" s="1"/>
      <c r="L274" s="1"/>
      <c r="M274" s="1"/>
      <c r="N274" s="1"/>
      <c r="O274" s="1"/>
      <c r="P274" s="1"/>
      <c r="Q274" s="1"/>
      <c r="R274" s="1"/>
    </row>
    <row r="275" spans="1:18" ht="9.75" customHeight="1">
      <c r="A275" s="1"/>
      <c r="B275" s="1"/>
      <c r="C275" s="1"/>
      <c r="D275" s="1"/>
      <c r="E275" s="1"/>
      <c r="F275" s="1"/>
      <c r="G275" s="1"/>
      <c r="H275" s="1"/>
      <c r="I275" s="1"/>
      <c r="J275" s="1"/>
      <c r="K275" s="1"/>
      <c r="L275" s="1"/>
      <c r="M275" s="1"/>
      <c r="N275" s="1"/>
      <c r="O275" s="1"/>
      <c r="P275" s="1"/>
      <c r="Q275" s="1"/>
      <c r="R275" s="1"/>
    </row>
    <row r="276" spans="1:18" ht="9.75" customHeight="1">
      <c r="A276" s="1"/>
      <c r="B276" s="1"/>
      <c r="C276" s="1"/>
      <c r="D276" s="1"/>
      <c r="E276" s="1"/>
      <c r="F276" s="1"/>
      <c r="G276" s="1"/>
      <c r="H276" s="1"/>
      <c r="I276" s="1"/>
      <c r="J276" s="1"/>
      <c r="K276" s="1"/>
      <c r="L276" s="1"/>
      <c r="M276" s="1"/>
      <c r="N276" s="1"/>
      <c r="O276" s="1"/>
      <c r="P276" s="1"/>
      <c r="Q276" s="1"/>
      <c r="R276" s="1"/>
    </row>
    <row r="277" spans="1:18" ht="9.75" customHeight="1">
      <c r="A277" s="1"/>
      <c r="B277" s="1"/>
      <c r="C277" s="1"/>
      <c r="D277" s="1"/>
      <c r="E277" s="1"/>
      <c r="F277" s="1"/>
      <c r="G277" s="1"/>
      <c r="H277" s="1"/>
      <c r="I277" s="1"/>
      <c r="J277" s="1"/>
      <c r="K277" s="1"/>
      <c r="L277" s="1"/>
      <c r="M277" s="1"/>
      <c r="N277" s="1"/>
      <c r="O277" s="1"/>
      <c r="P277" s="1"/>
      <c r="Q277" s="1"/>
      <c r="R277" s="1"/>
    </row>
    <row r="278" spans="1:18" ht="9.75" customHeight="1">
      <c r="A278" s="1"/>
      <c r="B278" s="1"/>
      <c r="C278" s="1"/>
      <c r="D278" s="1"/>
      <c r="E278" s="1"/>
      <c r="F278" s="1"/>
      <c r="G278" s="1"/>
      <c r="H278" s="1"/>
      <c r="I278" s="1"/>
      <c r="J278" s="1"/>
      <c r="K278" s="1"/>
      <c r="L278" s="1"/>
      <c r="M278" s="1"/>
      <c r="N278" s="1"/>
      <c r="O278" s="1"/>
      <c r="P278" s="1"/>
      <c r="Q278" s="1"/>
      <c r="R278" s="1"/>
    </row>
    <row r="279" spans="1:18" ht="9.75" customHeight="1">
      <c r="A279" s="1"/>
      <c r="B279" s="1"/>
      <c r="C279" s="1"/>
      <c r="D279" s="1"/>
      <c r="E279" s="1"/>
      <c r="F279" s="1"/>
      <c r="G279" s="1"/>
      <c r="H279" s="1"/>
      <c r="I279" s="1"/>
      <c r="J279" s="1"/>
      <c r="K279" s="1"/>
      <c r="L279" s="1"/>
      <c r="M279" s="1"/>
      <c r="N279" s="1"/>
      <c r="O279" s="1"/>
      <c r="P279" s="1"/>
      <c r="Q279" s="1"/>
      <c r="R279" s="1"/>
    </row>
    <row r="280" spans="1:18" ht="9.75" customHeight="1">
      <c r="A280" s="1"/>
      <c r="B280" s="1"/>
      <c r="C280" s="1"/>
      <c r="D280" s="1"/>
      <c r="E280" s="1"/>
      <c r="F280" s="1"/>
      <c r="G280" s="1"/>
      <c r="H280" s="1"/>
      <c r="I280" s="1"/>
      <c r="J280" s="1"/>
      <c r="K280" s="1"/>
      <c r="L280" s="1"/>
      <c r="M280" s="1"/>
      <c r="N280" s="1"/>
      <c r="O280" s="1"/>
      <c r="P280" s="1"/>
      <c r="Q280" s="1"/>
      <c r="R280" s="1"/>
    </row>
    <row r="281" spans="1:18" ht="9.75" customHeight="1">
      <c r="A281" s="1"/>
      <c r="B281" s="1"/>
      <c r="C281" s="1"/>
      <c r="D281" s="1"/>
      <c r="E281" s="1"/>
      <c r="F281" s="1"/>
      <c r="G281" s="1"/>
      <c r="H281" s="1"/>
      <c r="I281" s="1"/>
      <c r="J281" s="1"/>
      <c r="K281" s="1"/>
      <c r="L281" s="1"/>
      <c r="M281" s="1"/>
      <c r="N281" s="1"/>
      <c r="O281" s="1"/>
      <c r="P281" s="1"/>
      <c r="Q281" s="1"/>
      <c r="R281" s="1"/>
    </row>
    <row r="282" spans="1:18" ht="9.75" customHeight="1">
      <c r="A282" s="1"/>
      <c r="B282" s="1"/>
      <c r="C282" s="1"/>
      <c r="D282" s="1"/>
      <c r="E282" s="1"/>
      <c r="F282" s="1"/>
      <c r="G282" s="1"/>
      <c r="H282" s="1"/>
      <c r="I282" s="1"/>
      <c r="J282" s="1"/>
      <c r="K282" s="1"/>
      <c r="L282" s="1"/>
      <c r="M282" s="1"/>
      <c r="N282" s="1"/>
      <c r="O282" s="1"/>
      <c r="P282" s="1"/>
      <c r="Q282" s="1"/>
      <c r="R282" s="1"/>
    </row>
    <row r="283" spans="1:18" ht="9.75" customHeight="1">
      <c r="A283" s="1"/>
      <c r="B283" s="1"/>
      <c r="C283" s="1"/>
      <c r="D283" s="1"/>
      <c r="E283" s="1"/>
      <c r="F283" s="1"/>
      <c r="G283" s="1"/>
      <c r="H283" s="1"/>
      <c r="I283" s="1"/>
      <c r="J283" s="1"/>
      <c r="K283" s="1"/>
      <c r="L283" s="1"/>
      <c r="M283" s="1"/>
      <c r="N283" s="1"/>
      <c r="O283" s="1"/>
      <c r="P283" s="1"/>
      <c r="Q283" s="1"/>
      <c r="R283" s="1"/>
    </row>
    <row r="284" spans="1:18" ht="9.75" customHeight="1">
      <c r="A284" s="1"/>
      <c r="B284" s="1"/>
      <c r="C284" s="1"/>
      <c r="D284" s="1"/>
      <c r="E284" s="1"/>
      <c r="F284" s="1"/>
      <c r="G284" s="1"/>
      <c r="H284" s="1"/>
      <c r="I284" s="1"/>
      <c r="J284" s="1"/>
      <c r="K284" s="1"/>
      <c r="L284" s="1"/>
      <c r="M284" s="1"/>
      <c r="N284" s="1"/>
      <c r="O284" s="1"/>
      <c r="P284" s="1"/>
      <c r="Q284" s="1"/>
      <c r="R284" s="1"/>
    </row>
    <row r="285" spans="1:18" ht="9.75" customHeight="1">
      <c r="A285" s="1"/>
      <c r="B285" s="1"/>
      <c r="C285" s="1"/>
      <c r="D285" s="1"/>
      <c r="E285" s="1"/>
      <c r="F285" s="1"/>
      <c r="G285" s="1"/>
      <c r="H285" s="1"/>
      <c r="I285" s="1"/>
      <c r="J285" s="1"/>
      <c r="K285" s="1"/>
      <c r="L285" s="1"/>
      <c r="M285" s="1"/>
      <c r="N285" s="1"/>
      <c r="O285" s="1"/>
      <c r="P285" s="1"/>
      <c r="Q285" s="1"/>
      <c r="R285" s="1"/>
    </row>
    <row r="286" spans="1:18" ht="9.75" customHeight="1">
      <c r="A286" s="1"/>
      <c r="B286" s="1"/>
      <c r="C286" s="1"/>
      <c r="D286" s="1"/>
      <c r="E286" s="1"/>
      <c r="F286" s="1"/>
      <c r="G286" s="1"/>
      <c r="H286" s="1"/>
      <c r="I286" s="1"/>
      <c r="J286" s="1"/>
      <c r="K286" s="1"/>
      <c r="L286" s="1"/>
      <c r="M286" s="1"/>
      <c r="N286" s="1"/>
      <c r="O286" s="1"/>
      <c r="P286" s="1"/>
      <c r="Q286" s="1"/>
      <c r="R286" s="1"/>
    </row>
    <row r="287" spans="1:18" ht="9.75" customHeight="1">
      <c r="A287" s="1"/>
      <c r="B287" s="1"/>
      <c r="C287" s="1"/>
      <c r="D287" s="1"/>
      <c r="E287" s="1"/>
      <c r="F287" s="1"/>
      <c r="G287" s="1"/>
      <c r="H287" s="1"/>
      <c r="I287" s="1"/>
      <c r="J287" s="1"/>
      <c r="K287" s="1"/>
      <c r="L287" s="1"/>
      <c r="M287" s="1"/>
      <c r="N287" s="1"/>
      <c r="O287" s="1"/>
      <c r="P287" s="1"/>
      <c r="Q287" s="1"/>
      <c r="R287" s="1"/>
    </row>
    <row r="288" spans="1:18" ht="9.75" customHeight="1">
      <c r="A288" s="1"/>
      <c r="B288" s="1"/>
      <c r="C288" s="1"/>
      <c r="D288" s="1"/>
      <c r="E288" s="1"/>
      <c r="F288" s="1"/>
      <c r="G288" s="1"/>
      <c r="H288" s="1"/>
      <c r="I288" s="1"/>
      <c r="J288" s="1"/>
      <c r="K288" s="1"/>
      <c r="L288" s="1"/>
      <c r="M288" s="1"/>
      <c r="N288" s="1"/>
      <c r="O288" s="1"/>
      <c r="P288" s="1"/>
      <c r="Q288" s="1"/>
      <c r="R288" s="1"/>
    </row>
    <row r="289" spans="1:18" ht="9.75" customHeight="1">
      <c r="A289" s="1"/>
      <c r="B289" s="1"/>
      <c r="C289" s="1"/>
      <c r="D289" s="1"/>
      <c r="E289" s="1"/>
      <c r="F289" s="1"/>
      <c r="G289" s="1"/>
      <c r="H289" s="1"/>
      <c r="I289" s="1"/>
      <c r="J289" s="1"/>
      <c r="K289" s="1"/>
      <c r="L289" s="1"/>
      <c r="M289" s="1"/>
      <c r="N289" s="1"/>
      <c r="O289" s="1"/>
      <c r="P289" s="1"/>
      <c r="Q289" s="1"/>
      <c r="R289" s="1"/>
    </row>
    <row r="290" spans="1:18" ht="9.75" customHeight="1">
      <c r="A290" s="1"/>
      <c r="B290" s="1"/>
      <c r="C290" s="1"/>
      <c r="D290" s="1"/>
      <c r="E290" s="1"/>
      <c r="F290" s="1"/>
      <c r="G290" s="1"/>
      <c r="H290" s="1"/>
      <c r="I290" s="1"/>
      <c r="J290" s="1"/>
      <c r="K290" s="1"/>
      <c r="L290" s="1"/>
      <c r="M290" s="1"/>
      <c r="N290" s="1"/>
      <c r="O290" s="1"/>
      <c r="P290" s="1"/>
      <c r="Q290" s="1"/>
      <c r="R290" s="1"/>
    </row>
    <row r="291" spans="1:18" ht="9.75" customHeight="1">
      <c r="A291" s="1"/>
      <c r="B291" s="1"/>
      <c r="C291" s="1"/>
      <c r="D291" s="1"/>
      <c r="E291" s="1"/>
      <c r="F291" s="1"/>
      <c r="G291" s="1"/>
      <c r="H291" s="1"/>
      <c r="I291" s="1"/>
      <c r="J291" s="1"/>
      <c r="K291" s="1"/>
      <c r="L291" s="1"/>
      <c r="M291" s="1"/>
      <c r="N291" s="1"/>
      <c r="O291" s="1"/>
      <c r="P291" s="1"/>
      <c r="Q291" s="1"/>
      <c r="R291" s="1"/>
    </row>
    <row r="292" spans="1:18" ht="9.75" customHeight="1">
      <c r="A292" s="1"/>
      <c r="B292" s="1"/>
      <c r="C292" s="1"/>
      <c r="D292" s="1"/>
      <c r="E292" s="1"/>
      <c r="F292" s="1"/>
      <c r="G292" s="1"/>
      <c r="H292" s="1"/>
      <c r="I292" s="1"/>
      <c r="J292" s="1"/>
      <c r="K292" s="1"/>
      <c r="L292" s="1"/>
      <c r="M292" s="1"/>
      <c r="N292" s="1"/>
      <c r="O292" s="1"/>
      <c r="P292" s="1"/>
      <c r="Q292" s="1"/>
      <c r="R292" s="1"/>
    </row>
    <row r="293" spans="1:18" ht="9.75" customHeight="1">
      <c r="A293" s="1"/>
      <c r="B293" s="1"/>
      <c r="C293" s="1"/>
      <c r="D293" s="1"/>
      <c r="E293" s="1"/>
      <c r="F293" s="1"/>
      <c r="G293" s="1"/>
      <c r="H293" s="1"/>
      <c r="I293" s="1"/>
      <c r="J293" s="1"/>
      <c r="K293" s="1"/>
      <c r="L293" s="1"/>
      <c r="M293" s="1"/>
      <c r="N293" s="1"/>
      <c r="O293" s="1"/>
      <c r="P293" s="1"/>
      <c r="Q293" s="1"/>
      <c r="R293" s="1"/>
    </row>
    <row r="294" spans="1:18" ht="9.75" customHeight="1">
      <c r="A294" s="1"/>
      <c r="B294" s="1"/>
      <c r="C294" s="1"/>
      <c r="D294" s="1"/>
      <c r="E294" s="1"/>
      <c r="F294" s="1"/>
      <c r="G294" s="1"/>
      <c r="H294" s="1"/>
      <c r="I294" s="1"/>
      <c r="J294" s="1"/>
      <c r="K294" s="1"/>
      <c r="L294" s="1"/>
      <c r="M294" s="1"/>
      <c r="N294" s="1"/>
      <c r="O294" s="1"/>
      <c r="P294" s="1"/>
      <c r="Q294" s="1"/>
      <c r="R294" s="1"/>
    </row>
    <row r="295" spans="1:18" ht="9.75" customHeight="1">
      <c r="A295" s="1"/>
      <c r="B295" s="1"/>
      <c r="C295" s="1"/>
      <c r="D295" s="1"/>
      <c r="E295" s="1"/>
      <c r="F295" s="1"/>
      <c r="G295" s="1"/>
      <c r="H295" s="1"/>
      <c r="I295" s="1"/>
      <c r="J295" s="1"/>
      <c r="K295" s="1"/>
      <c r="L295" s="1"/>
      <c r="M295" s="1"/>
      <c r="N295" s="1"/>
      <c r="O295" s="1"/>
      <c r="P295" s="1"/>
      <c r="Q295" s="1"/>
      <c r="R295" s="1"/>
    </row>
    <row r="296" spans="1:18" ht="9.75" customHeight="1">
      <c r="A296" s="1"/>
      <c r="B296" s="1"/>
      <c r="C296" s="1"/>
      <c r="D296" s="1"/>
      <c r="E296" s="1"/>
      <c r="F296" s="1"/>
      <c r="G296" s="1"/>
      <c r="H296" s="1"/>
      <c r="I296" s="1"/>
      <c r="J296" s="1"/>
      <c r="K296" s="1"/>
      <c r="L296" s="1"/>
      <c r="M296" s="1"/>
      <c r="N296" s="1"/>
      <c r="O296" s="1"/>
      <c r="P296" s="1"/>
      <c r="Q296" s="1"/>
      <c r="R296" s="1"/>
    </row>
    <row r="297" spans="1:18" ht="9.75" customHeight="1">
      <c r="A297" s="1"/>
      <c r="B297" s="1"/>
      <c r="C297" s="1"/>
      <c r="D297" s="1"/>
      <c r="E297" s="1"/>
      <c r="F297" s="1"/>
      <c r="G297" s="1"/>
      <c r="H297" s="1"/>
      <c r="I297" s="1"/>
      <c r="J297" s="1"/>
      <c r="K297" s="1"/>
      <c r="L297" s="1"/>
      <c r="M297" s="1"/>
      <c r="N297" s="1"/>
      <c r="O297" s="1"/>
      <c r="P297" s="1"/>
      <c r="Q297" s="1"/>
      <c r="R297" s="1"/>
    </row>
    <row r="298" spans="1:18" ht="9.75" customHeight="1">
      <c r="A298" s="1"/>
      <c r="B298" s="1"/>
      <c r="C298" s="1"/>
      <c r="D298" s="1"/>
      <c r="E298" s="1"/>
      <c r="F298" s="1"/>
      <c r="G298" s="1"/>
      <c r="H298" s="1"/>
      <c r="I298" s="1"/>
      <c r="J298" s="1"/>
      <c r="K298" s="1"/>
      <c r="L298" s="1"/>
      <c r="M298" s="1"/>
      <c r="N298" s="1"/>
      <c r="O298" s="1"/>
      <c r="P298" s="1"/>
      <c r="Q298" s="1"/>
      <c r="R298" s="1"/>
    </row>
    <row r="299" spans="1:18" ht="9.75" customHeight="1">
      <c r="A299" s="1"/>
      <c r="B299" s="1"/>
      <c r="C299" s="1"/>
      <c r="D299" s="1"/>
      <c r="E299" s="1"/>
      <c r="F299" s="1"/>
      <c r="G299" s="1"/>
      <c r="H299" s="1"/>
      <c r="I299" s="1"/>
      <c r="J299" s="1"/>
      <c r="K299" s="1"/>
      <c r="L299" s="1"/>
      <c r="M299" s="1"/>
      <c r="N299" s="1"/>
      <c r="O299" s="1"/>
      <c r="P299" s="1"/>
      <c r="Q299" s="1"/>
      <c r="R299" s="1"/>
    </row>
    <row r="300" spans="1:18" ht="9.75" customHeight="1">
      <c r="A300" s="1"/>
      <c r="B300" s="1"/>
      <c r="C300" s="1"/>
      <c r="D300" s="1"/>
      <c r="E300" s="1"/>
      <c r="F300" s="1"/>
      <c r="G300" s="1"/>
      <c r="H300" s="1"/>
      <c r="I300" s="1"/>
      <c r="J300" s="1"/>
      <c r="K300" s="1"/>
      <c r="L300" s="1"/>
      <c r="M300" s="1"/>
      <c r="N300" s="1"/>
      <c r="O300" s="1"/>
      <c r="P300" s="1"/>
      <c r="Q300" s="1"/>
      <c r="R300" s="1"/>
    </row>
    <row r="301" spans="1:18" ht="9.75" customHeight="1">
      <c r="A301" s="1"/>
      <c r="B301" s="1"/>
      <c r="C301" s="1"/>
      <c r="D301" s="1"/>
      <c r="E301" s="1"/>
      <c r="F301" s="1"/>
      <c r="G301" s="1"/>
      <c r="H301" s="1"/>
      <c r="I301" s="1"/>
      <c r="J301" s="1"/>
      <c r="K301" s="1"/>
      <c r="L301" s="1"/>
      <c r="M301" s="1"/>
      <c r="N301" s="1"/>
      <c r="O301" s="1"/>
      <c r="P301" s="1"/>
      <c r="Q301" s="1"/>
      <c r="R301" s="1"/>
    </row>
    <row r="302" spans="1:18" ht="9.75" customHeight="1">
      <c r="A302" s="1"/>
      <c r="B302" s="1"/>
      <c r="C302" s="1"/>
      <c r="D302" s="1"/>
      <c r="E302" s="1"/>
      <c r="F302" s="1"/>
      <c r="G302" s="1"/>
      <c r="H302" s="1"/>
      <c r="I302" s="1"/>
      <c r="J302" s="1"/>
      <c r="K302" s="1"/>
      <c r="L302" s="1"/>
      <c r="M302" s="1"/>
      <c r="N302" s="1"/>
      <c r="O302" s="1"/>
      <c r="P302" s="1"/>
      <c r="Q302" s="1"/>
      <c r="R302" s="1"/>
    </row>
    <row r="303" spans="1:18" ht="9.75" customHeight="1">
      <c r="A303" s="1"/>
      <c r="B303" s="1"/>
      <c r="C303" s="1"/>
      <c r="D303" s="1"/>
      <c r="E303" s="1"/>
      <c r="F303" s="1"/>
      <c r="G303" s="1"/>
      <c r="H303" s="1"/>
      <c r="I303" s="1"/>
      <c r="J303" s="1"/>
      <c r="K303" s="1"/>
      <c r="L303" s="1"/>
      <c r="M303" s="1"/>
      <c r="N303" s="1"/>
      <c r="O303" s="1"/>
      <c r="P303" s="1"/>
      <c r="Q303" s="1"/>
      <c r="R303" s="1"/>
    </row>
    <row r="304" spans="1:18" ht="9.75" customHeight="1">
      <c r="A304" s="1"/>
      <c r="B304" s="1"/>
      <c r="C304" s="1"/>
      <c r="D304" s="1"/>
      <c r="E304" s="1"/>
      <c r="F304" s="1"/>
      <c r="G304" s="1"/>
      <c r="H304" s="1"/>
      <c r="I304" s="1"/>
      <c r="J304" s="1"/>
      <c r="K304" s="1"/>
      <c r="L304" s="1"/>
      <c r="M304" s="1"/>
      <c r="N304" s="1"/>
      <c r="O304" s="1"/>
      <c r="P304" s="1"/>
      <c r="Q304" s="1"/>
      <c r="R304" s="1"/>
    </row>
    <row r="305" spans="1:18" ht="9.75" customHeight="1">
      <c r="A305" s="1"/>
      <c r="B305" s="1"/>
      <c r="C305" s="1"/>
      <c r="D305" s="1"/>
      <c r="E305" s="1"/>
      <c r="F305" s="1"/>
      <c r="G305" s="1"/>
      <c r="H305" s="1"/>
      <c r="I305" s="1"/>
      <c r="J305" s="1"/>
      <c r="K305" s="1"/>
      <c r="L305" s="1"/>
      <c r="M305" s="1"/>
      <c r="N305" s="1"/>
      <c r="O305" s="1"/>
      <c r="P305" s="1"/>
      <c r="Q305" s="1"/>
      <c r="R305" s="1"/>
    </row>
    <row r="306" spans="1:18" ht="9.75" customHeight="1">
      <c r="A306" s="1"/>
      <c r="B306" s="1"/>
      <c r="C306" s="1"/>
      <c r="D306" s="1"/>
      <c r="E306" s="1"/>
      <c r="F306" s="1"/>
      <c r="G306" s="1"/>
      <c r="H306" s="1"/>
      <c r="I306" s="1"/>
      <c r="J306" s="1"/>
      <c r="K306" s="1"/>
      <c r="L306" s="1"/>
      <c r="M306" s="1"/>
      <c r="N306" s="1"/>
      <c r="O306" s="1"/>
      <c r="P306" s="1"/>
      <c r="Q306" s="1"/>
      <c r="R306" s="1"/>
    </row>
    <row r="307" spans="1:18" ht="9.75" customHeight="1">
      <c r="A307" s="1"/>
      <c r="B307" s="1"/>
      <c r="C307" s="1"/>
      <c r="D307" s="1"/>
      <c r="E307" s="1"/>
      <c r="F307" s="1"/>
      <c r="G307" s="1"/>
      <c r="H307" s="1"/>
      <c r="I307" s="1"/>
      <c r="J307" s="1"/>
      <c r="K307" s="1"/>
      <c r="L307" s="1"/>
      <c r="M307" s="1"/>
      <c r="N307" s="1"/>
      <c r="O307" s="1"/>
      <c r="P307" s="1"/>
      <c r="Q307" s="1"/>
      <c r="R307" s="1"/>
    </row>
    <row r="308" spans="1:18" ht="9.75" customHeight="1">
      <c r="A308" s="1"/>
      <c r="B308" s="1"/>
      <c r="C308" s="1"/>
      <c r="D308" s="1"/>
      <c r="E308" s="1"/>
      <c r="F308" s="1"/>
      <c r="G308" s="1"/>
      <c r="H308" s="1"/>
      <c r="I308" s="1"/>
      <c r="J308" s="1"/>
      <c r="K308" s="1"/>
      <c r="L308" s="1"/>
      <c r="M308" s="1"/>
      <c r="N308" s="1"/>
      <c r="O308" s="1"/>
      <c r="P308" s="1"/>
      <c r="Q308" s="1"/>
      <c r="R308" s="1"/>
    </row>
    <row r="309" spans="1:18" ht="9.75" customHeight="1">
      <c r="A309" s="1"/>
      <c r="B309" s="1"/>
      <c r="C309" s="1"/>
      <c r="D309" s="1"/>
      <c r="E309" s="1"/>
      <c r="F309" s="1"/>
      <c r="G309" s="1"/>
      <c r="H309" s="1"/>
      <c r="I309" s="1"/>
      <c r="J309" s="1"/>
      <c r="K309" s="1"/>
      <c r="L309" s="1"/>
      <c r="M309" s="1"/>
      <c r="N309" s="1"/>
      <c r="O309" s="1"/>
      <c r="P309" s="1"/>
      <c r="Q309" s="1"/>
      <c r="R309" s="1"/>
    </row>
    <row r="310" spans="1:18" ht="9.75" customHeight="1">
      <c r="A310" s="1"/>
      <c r="B310" s="1"/>
      <c r="C310" s="1"/>
      <c r="D310" s="1"/>
      <c r="E310" s="1"/>
      <c r="F310" s="1"/>
      <c r="G310" s="1"/>
      <c r="H310" s="1"/>
      <c r="I310" s="1"/>
      <c r="J310" s="1"/>
      <c r="K310" s="1"/>
      <c r="L310" s="1"/>
      <c r="M310" s="1"/>
      <c r="N310" s="1"/>
      <c r="O310" s="1"/>
      <c r="P310" s="1"/>
      <c r="Q310" s="1"/>
      <c r="R310" s="1"/>
    </row>
    <row r="311" spans="1:18" ht="9.75" customHeight="1">
      <c r="A311" s="1"/>
      <c r="B311" s="1"/>
      <c r="C311" s="1"/>
      <c r="D311" s="1"/>
      <c r="E311" s="1"/>
      <c r="F311" s="1"/>
      <c r="G311" s="1"/>
      <c r="H311" s="1"/>
      <c r="I311" s="1"/>
      <c r="J311" s="1"/>
      <c r="K311" s="1"/>
      <c r="L311" s="1"/>
      <c r="M311" s="1"/>
      <c r="N311" s="1"/>
      <c r="O311" s="1"/>
      <c r="P311" s="1"/>
      <c r="Q311" s="1"/>
      <c r="R311" s="1"/>
    </row>
    <row r="312" spans="1:18" ht="9.75" customHeight="1">
      <c r="A312" s="1"/>
      <c r="B312" s="1"/>
      <c r="C312" s="1"/>
      <c r="D312" s="1"/>
      <c r="E312" s="1"/>
      <c r="F312" s="1"/>
      <c r="G312" s="1"/>
      <c r="H312" s="1"/>
      <c r="I312" s="1"/>
      <c r="J312" s="1"/>
      <c r="K312" s="1"/>
      <c r="L312" s="1"/>
      <c r="M312" s="1"/>
      <c r="N312" s="1"/>
      <c r="O312" s="1"/>
      <c r="P312" s="1"/>
      <c r="Q312" s="1"/>
      <c r="R312" s="1"/>
    </row>
    <row r="313" spans="1:18" ht="9.75" customHeight="1">
      <c r="A313" s="1"/>
      <c r="B313" s="1"/>
      <c r="C313" s="1"/>
      <c r="D313" s="1"/>
      <c r="E313" s="1"/>
      <c r="F313" s="1"/>
      <c r="G313" s="1"/>
      <c r="H313" s="1"/>
      <c r="I313" s="1"/>
      <c r="J313" s="1"/>
      <c r="K313" s="1"/>
      <c r="L313" s="1"/>
      <c r="M313" s="1"/>
      <c r="N313" s="1"/>
      <c r="O313" s="1"/>
      <c r="P313" s="1"/>
      <c r="Q313" s="1"/>
      <c r="R313" s="1"/>
    </row>
    <row r="314" spans="1:18" ht="9.75" customHeight="1">
      <c r="A314" s="1"/>
      <c r="B314" s="1"/>
      <c r="C314" s="1"/>
      <c r="D314" s="1"/>
      <c r="E314" s="1"/>
      <c r="F314" s="1"/>
      <c r="G314" s="1"/>
      <c r="H314" s="1"/>
      <c r="I314" s="1"/>
      <c r="J314" s="1"/>
      <c r="K314" s="1"/>
      <c r="L314" s="1"/>
      <c r="M314" s="1"/>
      <c r="N314" s="1"/>
      <c r="O314" s="1"/>
      <c r="P314" s="1"/>
      <c r="Q314" s="1"/>
      <c r="R314" s="1"/>
    </row>
    <row r="315" spans="1:18" ht="9.75" customHeight="1">
      <c r="A315" s="1"/>
      <c r="B315" s="1"/>
      <c r="C315" s="1"/>
      <c r="D315" s="1"/>
      <c r="E315" s="1"/>
      <c r="F315" s="1"/>
      <c r="G315" s="1"/>
      <c r="H315" s="1"/>
      <c r="I315" s="1"/>
      <c r="J315" s="1"/>
      <c r="K315" s="1"/>
      <c r="L315" s="1"/>
      <c r="M315" s="1"/>
      <c r="N315" s="1"/>
      <c r="O315" s="1"/>
      <c r="P315" s="1"/>
      <c r="Q315" s="1"/>
      <c r="R315" s="1"/>
    </row>
    <row r="316" spans="1:18" ht="9.75" customHeight="1">
      <c r="A316" s="1"/>
      <c r="B316" s="1"/>
      <c r="C316" s="1"/>
      <c r="D316" s="1"/>
      <c r="E316" s="1"/>
      <c r="F316" s="1"/>
      <c r="G316" s="1"/>
      <c r="H316" s="1"/>
      <c r="I316" s="1"/>
      <c r="J316" s="1"/>
      <c r="K316" s="1"/>
      <c r="L316" s="1"/>
      <c r="M316" s="1"/>
      <c r="N316" s="1"/>
      <c r="O316" s="1"/>
      <c r="P316" s="1"/>
      <c r="Q316" s="1"/>
      <c r="R316" s="1"/>
    </row>
    <row r="317" spans="1:18" ht="9.75" customHeight="1">
      <c r="A317" s="1"/>
      <c r="B317" s="1"/>
      <c r="C317" s="1"/>
      <c r="D317" s="1"/>
      <c r="E317" s="1"/>
      <c r="F317" s="1"/>
      <c r="G317" s="1"/>
      <c r="H317" s="1"/>
      <c r="I317" s="1"/>
      <c r="J317" s="1"/>
      <c r="K317" s="1"/>
      <c r="L317" s="1"/>
      <c r="M317" s="1"/>
      <c r="N317" s="1"/>
      <c r="O317" s="1"/>
      <c r="P317" s="1"/>
      <c r="Q317" s="1"/>
      <c r="R317" s="1"/>
    </row>
    <row r="318" spans="1:18" ht="9.75" customHeight="1">
      <c r="A318" s="1"/>
      <c r="B318" s="1"/>
      <c r="C318" s="1"/>
      <c r="D318" s="1"/>
      <c r="E318" s="1"/>
      <c r="F318" s="1"/>
      <c r="G318" s="1"/>
      <c r="H318" s="1"/>
      <c r="I318" s="1"/>
      <c r="J318" s="1"/>
      <c r="K318" s="1"/>
      <c r="L318" s="1"/>
      <c r="M318" s="1"/>
      <c r="N318" s="1"/>
      <c r="O318" s="1"/>
      <c r="P318" s="1"/>
      <c r="Q318" s="1"/>
      <c r="R318" s="1"/>
    </row>
    <row r="319" spans="1:18" ht="9.75" customHeight="1">
      <c r="A319" s="1"/>
      <c r="B319" s="1"/>
      <c r="C319" s="1"/>
      <c r="D319" s="1"/>
      <c r="E319" s="1"/>
      <c r="F319" s="1"/>
      <c r="G319" s="1"/>
      <c r="H319" s="1"/>
      <c r="I319" s="1"/>
      <c r="J319" s="1"/>
      <c r="K319" s="1"/>
      <c r="L319" s="1"/>
      <c r="M319" s="1"/>
      <c r="N319" s="1"/>
      <c r="O319" s="1"/>
      <c r="P319" s="1"/>
      <c r="Q319" s="1"/>
      <c r="R319" s="1"/>
    </row>
    <row r="320" spans="1:18" ht="9.75" customHeight="1">
      <c r="A320" s="1"/>
      <c r="B320" s="1"/>
      <c r="C320" s="1"/>
      <c r="D320" s="1"/>
      <c r="E320" s="1"/>
      <c r="F320" s="1"/>
      <c r="G320" s="1"/>
      <c r="H320" s="1"/>
      <c r="I320" s="1"/>
      <c r="J320" s="1"/>
      <c r="K320" s="1"/>
      <c r="L320" s="1"/>
      <c r="M320" s="1"/>
      <c r="N320" s="1"/>
      <c r="O320" s="1"/>
      <c r="P320" s="1"/>
      <c r="Q320" s="1"/>
      <c r="R320" s="1"/>
    </row>
    <row r="321" spans="1:18" ht="9.75" customHeight="1">
      <c r="A321" s="1"/>
      <c r="B321" s="1"/>
      <c r="C321" s="1"/>
      <c r="D321" s="1"/>
      <c r="E321" s="1"/>
      <c r="F321" s="1"/>
      <c r="G321" s="1"/>
      <c r="H321" s="1"/>
      <c r="I321" s="1"/>
      <c r="J321" s="1"/>
      <c r="K321" s="1"/>
      <c r="L321" s="1"/>
      <c r="M321" s="1"/>
      <c r="N321" s="1"/>
      <c r="O321" s="1"/>
      <c r="P321" s="1"/>
      <c r="Q321" s="1"/>
      <c r="R321" s="1"/>
    </row>
    <row r="322" spans="1:18" ht="9.75" customHeight="1">
      <c r="A322" s="1"/>
      <c r="B322" s="1"/>
      <c r="C322" s="1"/>
      <c r="D322" s="1"/>
      <c r="E322" s="1"/>
      <c r="F322" s="1"/>
      <c r="G322" s="1"/>
      <c r="H322" s="1"/>
      <c r="I322" s="1"/>
      <c r="J322" s="1"/>
      <c r="K322" s="1"/>
      <c r="L322" s="1"/>
      <c r="M322" s="1"/>
      <c r="N322" s="1"/>
      <c r="O322" s="1"/>
      <c r="P322" s="1"/>
      <c r="Q322" s="1"/>
      <c r="R322" s="1"/>
    </row>
    <row r="323" spans="1:18" ht="9.75" customHeight="1">
      <c r="A323" s="1"/>
      <c r="B323" s="1"/>
      <c r="C323" s="1"/>
      <c r="D323" s="1"/>
      <c r="E323" s="1"/>
      <c r="F323" s="1"/>
      <c r="G323" s="1"/>
      <c r="H323" s="1"/>
      <c r="I323" s="1"/>
      <c r="J323" s="1"/>
      <c r="K323" s="1"/>
      <c r="L323" s="1"/>
      <c r="M323" s="1"/>
      <c r="N323" s="1"/>
      <c r="O323" s="1"/>
      <c r="P323" s="1"/>
      <c r="Q323" s="1"/>
      <c r="R323" s="1"/>
    </row>
    <row r="324" spans="1:18" ht="9.75" customHeight="1">
      <c r="A324" s="1"/>
      <c r="B324" s="1"/>
      <c r="C324" s="1"/>
      <c r="D324" s="1"/>
      <c r="E324" s="1"/>
      <c r="F324" s="1"/>
      <c r="G324" s="1"/>
      <c r="H324" s="1"/>
      <c r="I324" s="1"/>
      <c r="J324" s="1"/>
      <c r="K324" s="1"/>
      <c r="L324" s="1"/>
      <c r="M324" s="1"/>
      <c r="N324" s="1"/>
      <c r="O324" s="1"/>
      <c r="P324" s="1"/>
      <c r="Q324" s="1"/>
      <c r="R324" s="1"/>
    </row>
    <row r="325" spans="1:18" ht="9.75" customHeight="1">
      <c r="A325" s="1"/>
      <c r="B325" s="1"/>
      <c r="C325" s="1"/>
      <c r="D325" s="1"/>
      <c r="E325" s="1"/>
      <c r="F325" s="1"/>
      <c r="G325" s="1"/>
      <c r="H325" s="1"/>
      <c r="I325" s="1"/>
      <c r="J325" s="1"/>
      <c r="K325" s="1"/>
      <c r="L325" s="1"/>
      <c r="M325" s="1"/>
      <c r="N325" s="1"/>
      <c r="O325" s="1"/>
      <c r="P325" s="1"/>
      <c r="Q325" s="1"/>
      <c r="R325" s="1"/>
    </row>
    <row r="326" spans="1:18" ht="9.75" customHeight="1">
      <c r="A326" s="1"/>
      <c r="B326" s="1"/>
      <c r="C326" s="1"/>
      <c r="D326" s="1"/>
      <c r="E326" s="1"/>
      <c r="F326" s="1"/>
      <c r="G326" s="1"/>
      <c r="H326" s="1"/>
      <c r="I326" s="1"/>
      <c r="J326" s="1"/>
      <c r="K326" s="1"/>
      <c r="L326" s="1"/>
      <c r="M326" s="1"/>
      <c r="N326" s="1"/>
      <c r="O326" s="1"/>
      <c r="P326" s="1"/>
      <c r="Q326" s="1"/>
      <c r="R326" s="1"/>
    </row>
    <row r="327" spans="1:18" ht="9.75" customHeight="1">
      <c r="A327" s="1"/>
      <c r="B327" s="1"/>
      <c r="C327" s="1"/>
      <c r="D327" s="1"/>
      <c r="E327" s="1"/>
      <c r="F327" s="1"/>
      <c r="G327" s="1"/>
      <c r="H327" s="1"/>
      <c r="I327" s="1"/>
      <c r="J327" s="1"/>
      <c r="K327" s="1"/>
      <c r="L327" s="1"/>
      <c r="M327" s="1"/>
      <c r="N327" s="1"/>
      <c r="O327" s="1"/>
      <c r="P327" s="1"/>
      <c r="Q327" s="1"/>
      <c r="R327" s="1"/>
    </row>
    <row r="328" spans="1:18" ht="9.75" customHeight="1">
      <c r="A328" s="1"/>
      <c r="B328" s="1"/>
      <c r="C328" s="1"/>
      <c r="D328" s="1"/>
      <c r="E328" s="1"/>
      <c r="F328" s="1"/>
      <c r="G328" s="1"/>
      <c r="H328" s="1"/>
      <c r="I328" s="1"/>
      <c r="J328" s="1"/>
      <c r="K328" s="1"/>
      <c r="L328" s="1"/>
      <c r="M328" s="1"/>
      <c r="N328" s="1"/>
      <c r="O328" s="1"/>
      <c r="P328" s="1"/>
      <c r="Q328" s="1"/>
      <c r="R328" s="1"/>
    </row>
    <row r="329" spans="1:18" ht="9.75" customHeight="1">
      <c r="A329" s="1"/>
      <c r="B329" s="1"/>
      <c r="C329" s="1"/>
      <c r="D329" s="1"/>
      <c r="E329" s="1"/>
      <c r="F329" s="1"/>
      <c r="G329" s="1"/>
      <c r="H329" s="1"/>
      <c r="I329" s="1"/>
      <c r="J329" s="1"/>
      <c r="K329" s="1"/>
      <c r="L329" s="1"/>
      <c r="M329" s="1"/>
      <c r="N329" s="1"/>
      <c r="O329" s="1"/>
      <c r="P329" s="1"/>
      <c r="Q329" s="1"/>
      <c r="R329" s="1"/>
    </row>
    <row r="330" spans="1:18" ht="9.75" customHeight="1">
      <c r="A330" s="1"/>
      <c r="B330" s="1"/>
      <c r="C330" s="1"/>
      <c r="D330" s="1"/>
      <c r="E330" s="1"/>
      <c r="F330" s="1"/>
      <c r="G330" s="1"/>
      <c r="H330" s="1"/>
      <c r="I330" s="1"/>
      <c r="J330" s="1"/>
      <c r="K330" s="1"/>
      <c r="L330" s="1"/>
      <c r="M330" s="1"/>
      <c r="N330" s="1"/>
      <c r="O330" s="1"/>
      <c r="P330" s="1"/>
      <c r="Q330" s="1"/>
      <c r="R330" s="1"/>
    </row>
    <row r="331" spans="1:18" ht="9.75" customHeight="1">
      <c r="A331" s="1"/>
      <c r="B331" s="1"/>
      <c r="C331" s="1"/>
      <c r="D331" s="1"/>
      <c r="E331" s="1"/>
      <c r="F331" s="1"/>
      <c r="G331" s="1"/>
      <c r="H331" s="1"/>
      <c r="I331" s="1"/>
      <c r="J331" s="1"/>
      <c r="K331" s="1"/>
      <c r="L331" s="1"/>
      <c r="M331" s="1"/>
      <c r="N331" s="1"/>
      <c r="O331" s="1"/>
      <c r="P331" s="1"/>
      <c r="Q331" s="1"/>
      <c r="R331" s="1"/>
    </row>
    <row r="332" spans="1:18" ht="9.75" customHeight="1">
      <c r="A332" s="1"/>
      <c r="B332" s="1"/>
      <c r="C332" s="1"/>
      <c r="D332" s="1"/>
      <c r="E332" s="1"/>
      <c r="F332" s="1"/>
      <c r="G332" s="1"/>
      <c r="H332" s="1"/>
      <c r="I332" s="1"/>
      <c r="J332" s="1"/>
      <c r="K332" s="1"/>
      <c r="L332" s="1"/>
      <c r="M332" s="1"/>
      <c r="N332" s="1"/>
      <c r="O332" s="1"/>
      <c r="P332" s="1"/>
      <c r="Q332" s="1"/>
      <c r="R332" s="1"/>
    </row>
    <row r="333" spans="1:18" ht="9.75" customHeight="1">
      <c r="A333" s="1"/>
      <c r="B333" s="1"/>
      <c r="C333" s="1"/>
      <c r="D333" s="1"/>
      <c r="E333" s="1"/>
      <c r="F333" s="1"/>
      <c r="G333" s="1"/>
      <c r="H333" s="1"/>
      <c r="I333" s="1"/>
      <c r="J333" s="1"/>
      <c r="K333" s="1"/>
      <c r="L333" s="1"/>
      <c r="M333" s="1"/>
      <c r="N333" s="1"/>
      <c r="O333" s="1"/>
      <c r="P333" s="1"/>
      <c r="Q333" s="1"/>
      <c r="R333" s="1"/>
    </row>
    <row r="334" spans="1:18" ht="9.75" customHeight="1">
      <c r="A334" s="1"/>
      <c r="B334" s="1"/>
      <c r="C334" s="1"/>
      <c r="D334" s="1"/>
      <c r="E334" s="1"/>
      <c r="F334" s="1"/>
      <c r="G334" s="1"/>
      <c r="H334" s="1"/>
      <c r="I334" s="1"/>
      <c r="J334" s="1"/>
      <c r="K334" s="1"/>
      <c r="L334" s="1"/>
      <c r="M334" s="1"/>
      <c r="N334" s="1"/>
      <c r="O334" s="1"/>
      <c r="P334" s="1"/>
      <c r="Q334" s="1"/>
      <c r="R334" s="1"/>
    </row>
    <row r="335" spans="1:18" ht="9.75" customHeight="1">
      <c r="A335" s="1"/>
      <c r="B335" s="1"/>
      <c r="C335" s="1"/>
      <c r="D335" s="1"/>
      <c r="E335" s="1"/>
      <c r="F335" s="1"/>
      <c r="G335" s="1"/>
      <c r="H335" s="1"/>
      <c r="I335" s="1"/>
      <c r="J335" s="1"/>
      <c r="K335" s="1"/>
      <c r="L335" s="1"/>
      <c r="M335" s="1"/>
      <c r="N335" s="1"/>
      <c r="O335" s="1"/>
      <c r="P335" s="1"/>
      <c r="Q335" s="1"/>
      <c r="R335" s="1"/>
    </row>
    <row r="336" spans="1:18" ht="9.75" customHeight="1">
      <c r="A336" s="1"/>
      <c r="B336" s="1"/>
      <c r="C336" s="1"/>
      <c r="D336" s="1"/>
      <c r="E336" s="1"/>
      <c r="F336" s="1"/>
      <c r="G336" s="1"/>
      <c r="H336" s="1"/>
      <c r="I336" s="1"/>
      <c r="J336" s="1"/>
      <c r="K336" s="1"/>
      <c r="L336" s="1"/>
      <c r="M336" s="1"/>
      <c r="N336" s="1"/>
      <c r="O336" s="1"/>
      <c r="P336" s="1"/>
      <c r="Q336" s="1"/>
      <c r="R336" s="1"/>
    </row>
    <row r="337" spans="1:18" ht="9.75" customHeight="1">
      <c r="A337" s="1"/>
      <c r="B337" s="1"/>
      <c r="C337" s="1"/>
      <c r="D337" s="1"/>
      <c r="E337" s="1"/>
      <c r="F337" s="1"/>
      <c r="G337" s="1"/>
      <c r="H337" s="1"/>
      <c r="I337" s="1"/>
      <c r="J337" s="1"/>
      <c r="K337" s="1"/>
      <c r="L337" s="1"/>
      <c r="M337" s="1"/>
      <c r="N337" s="1"/>
      <c r="O337" s="1"/>
      <c r="P337" s="1"/>
      <c r="Q337" s="1"/>
      <c r="R337" s="1"/>
    </row>
    <row r="338" spans="1:18" ht="9.75" customHeight="1">
      <c r="A338" s="1"/>
      <c r="B338" s="1"/>
      <c r="C338" s="1"/>
      <c r="D338" s="1"/>
      <c r="E338" s="1"/>
      <c r="F338" s="1"/>
      <c r="G338" s="1"/>
      <c r="H338" s="1"/>
      <c r="I338" s="1"/>
      <c r="J338" s="1"/>
      <c r="K338" s="1"/>
      <c r="L338" s="1"/>
      <c r="M338" s="1"/>
      <c r="N338" s="1"/>
      <c r="O338" s="1"/>
      <c r="P338" s="1"/>
      <c r="Q338" s="1"/>
      <c r="R338" s="1"/>
    </row>
    <row r="339" spans="1:18" ht="9.75" customHeight="1">
      <c r="A339" s="1"/>
      <c r="B339" s="1"/>
      <c r="C339" s="1"/>
      <c r="D339" s="1"/>
      <c r="E339" s="1"/>
      <c r="F339" s="1"/>
      <c r="G339" s="1"/>
      <c r="H339" s="1"/>
      <c r="I339" s="1"/>
      <c r="J339" s="1"/>
      <c r="K339" s="1"/>
      <c r="L339" s="1"/>
      <c r="M339" s="1"/>
      <c r="N339" s="1"/>
      <c r="O339" s="1"/>
      <c r="P339" s="1"/>
      <c r="Q339" s="1"/>
      <c r="R339" s="1"/>
    </row>
    <row r="340" spans="1:18" ht="9.75" customHeight="1">
      <c r="A340" s="1"/>
      <c r="B340" s="1"/>
      <c r="C340" s="1"/>
      <c r="D340" s="1"/>
      <c r="E340" s="1"/>
      <c r="F340" s="1"/>
      <c r="G340" s="1"/>
      <c r="H340" s="1"/>
      <c r="I340" s="1"/>
      <c r="J340" s="1"/>
      <c r="K340" s="1"/>
      <c r="L340" s="1"/>
      <c r="M340" s="1"/>
      <c r="N340" s="1"/>
      <c r="O340" s="1"/>
      <c r="P340" s="1"/>
      <c r="Q340" s="1"/>
      <c r="R340" s="1"/>
    </row>
    <row r="341" spans="1:18" ht="9.75" customHeight="1">
      <c r="A341" s="1"/>
      <c r="B341" s="1"/>
      <c r="C341" s="1"/>
      <c r="D341" s="1"/>
      <c r="E341" s="1"/>
      <c r="F341" s="1"/>
      <c r="G341" s="1"/>
      <c r="H341" s="1"/>
      <c r="I341" s="1"/>
      <c r="J341" s="1"/>
      <c r="K341" s="1"/>
      <c r="L341" s="1"/>
      <c r="M341" s="1"/>
      <c r="N341" s="1"/>
      <c r="O341" s="1"/>
      <c r="P341" s="1"/>
      <c r="Q341" s="1"/>
      <c r="R341" s="1"/>
    </row>
    <row r="342" spans="1:18" ht="9.75" customHeight="1">
      <c r="A342" s="1"/>
      <c r="B342" s="1"/>
      <c r="C342" s="1"/>
      <c r="D342" s="1"/>
      <c r="E342" s="1"/>
      <c r="F342" s="1"/>
      <c r="G342" s="1"/>
      <c r="H342" s="1"/>
      <c r="I342" s="1"/>
      <c r="J342" s="1"/>
      <c r="K342" s="1"/>
      <c r="L342" s="1"/>
      <c r="M342" s="1"/>
      <c r="N342" s="1"/>
      <c r="O342" s="1"/>
      <c r="P342" s="1"/>
      <c r="Q342" s="1"/>
      <c r="R342" s="1"/>
    </row>
    <row r="343" spans="1:18" ht="9.75" customHeight="1">
      <c r="A343" s="1"/>
      <c r="B343" s="1"/>
      <c r="C343" s="1"/>
      <c r="D343" s="1"/>
      <c r="E343" s="1"/>
      <c r="F343" s="1"/>
      <c r="G343" s="1"/>
      <c r="H343" s="1"/>
      <c r="I343" s="1"/>
      <c r="J343" s="1"/>
      <c r="K343" s="1"/>
      <c r="L343" s="1"/>
      <c r="M343" s="1"/>
      <c r="N343" s="1"/>
      <c r="O343" s="1"/>
      <c r="P343" s="1"/>
      <c r="Q343" s="1"/>
      <c r="R343" s="1"/>
    </row>
    <row r="344" spans="1:18" ht="9.75" customHeight="1">
      <c r="A344" s="1"/>
      <c r="B344" s="1"/>
      <c r="C344" s="1"/>
      <c r="D344" s="1"/>
      <c r="E344" s="1"/>
      <c r="F344" s="1"/>
      <c r="G344" s="1"/>
      <c r="H344" s="1"/>
      <c r="I344" s="1"/>
      <c r="J344" s="1"/>
      <c r="K344" s="1"/>
      <c r="L344" s="1"/>
      <c r="M344" s="1"/>
      <c r="N344" s="1"/>
      <c r="O344" s="1"/>
      <c r="P344" s="1"/>
      <c r="Q344" s="1"/>
      <c r="R344" s="1"/>
    </row>
    <row r="345" spans="1:18" ht="9.75" customHeight="1">
      <c r="A345" s="1"/>
      <c r="B345" s="1"/>
      <c r="C345" s="1"/>
      <c r="D345" s="1"/>
      <c r="E345" s="1"/>
      <c r="F345" s="1"/>
      <c r="G345" s="1"/>
      <c r="H345" s="1"/>
      <c r="I345" s="1"/>
      <c r="J345" s="1"/>
      <c r="K345" s="1"/>
      <c r="L345" s="1"/>
      <c r="M345" s="1"/>
      <c r="N345" s="1"/>
      <c r="O345" s="1"/>
      <c r="P345" s="1"/>
      <c r="Q345" s="1"/>
      <c r="R345" s="1"/>
    </row>
    <row r="346" spans="1:18" ht="9.75" customHeight="1">
      <c r="A346" s="1"/>
      <c r="B346" s="1"/>
      <c r="C346" s="1"/>
      <c r="D346" s="1"/>
      <c r="E346" s="1"/>
      <c r="F346" s="1"/>
      <c r="G346" s="1"/>
      <c r="H346" s="1"/>
      <c r="I346" s="1"/>
      <c r="J346" s="1"/>
      <c r="K346" s="1"/>
      <c r="L346" s="1"/>
      <c r="M346" s="1"/>
      <c r="N346" s="1"/>
      <c r="O346" s="1"/>
      <c r="P346" s="1"/>
      <c r="Q346" s="1"/>
      <c r="R346" s="1"/>
    </row>
    <row r="347" spans="1:18" ht="9.75" customHeight="1">
      <c r="A347" s="1"/>
      <c r="B347" s="1"/>
      <c r="C347" s="1"/>
      <c r="D347" s="1"/>
      <c r="E347" s="1"/>
      <c r="F347" s="1"/>
      <c r="G347" s="1"/>
      <c r="H347" s="1"/>
      <c r="I347" s="1"/>
      <c r="J347" s="1"/>
      <c r="K347" s="1"/>
      <c r="L347" s="1"/>
      <c r="M347" s="1"/>
      <c r="N347" s="1"/>
      <c r="O347" s="1"/>
      <c r="P347" s="1"/>
      <c r="Q347" s="1"/>
      <c r="R347" s="1"/>
    </row>
    <row r="348" spans="1:18" ht="9.75" customHeight="1">
      <c r="A348" s="1"/>
      <c r="B348" s="1"/>
      <c r="C348" s="1"/>
      <c r="D348" s="1"/>
      <c r="E348" s="1"/>
      <c r="F348" s="1"/>
      <c r="G348" s="1"/>
      <c r="H348" s="1"/>
      <c r="I348" s="1"/>
      <c r="J348" s="1"/>
      <c r="K348" s="1"/>
      <c r="L348" s="1"/>
      <c r="M348" s="1"/>
      <c r="N348" s="1"/>
      <c r="O348" s="1"/>
      <c r="P348" s="1"/>
      <c r="Q348" s="1"/>
      <c r="R348" s="1"/>
    </row>
    <row r="349" spans="1:18" ht="9.75" customHeight="1">
      <c r="A349" s="1"/>
      <c r="B349" s="1"/>
      <c r="C349" s="1"/>
      <c r="D349" s="1"/>
      <c r="E349" s="1"/>
      <c r="F349" s="1"/>
      <c r="G349" s="1"/>
      <c r="H349" s="1"/>
      <c r="I349" s="1"/>
      <c r="J349" s="1"/>
      <c r="K349" s="1"/>
      <c r="L349" s="1"/>
      <c r="M349" s="1"/>
      <c r="N349" s="1"/>
      <c r="O349" s="1"/>
      <c r="P349" s="1"/>
      <c r="Q349" s="1"/>
      <c r="R349" s="1"/>
    </row>
    <row r="350" spans="1:18" ht="9.75" customHeight="1">
      <c r="A350" s="1"/>
      <c r="B350" s="1"/>
      <c r="C350" s="1"/>
      <c r="D350" s="1"/>
      <c r="E350" s="1"/>
      <c r="F350" s="1"/>
      <c r="G350" s="1"/>
      <c r="H350" s="1"/>
      <c r="I350" s="1"/>
      <c r="J350" s="1"/>
      <c r="K350" s="1"/>
      <c r="L350" s="1"/>
      <c r="M350" s="1"/>
      <c r="N350" s="1"/>
      <c r="O350" s="1"/>
      <c r="P350" s="1"/>
      <c r="Q350" s="1"/>
      <c r="R350" s="1"/>
    </row>
    <row r="351" spans="1:18" ht="9.75" customHeight="1">
      <c r="A351" s="1"/>
      <c r="B351" s="1"/>
      <c r="C351" s="1"/>
      <c r="D351" s="1"/>
      <c r="E351" s="1"/>
      <c r="F351" s="1"/>
      <c r="G351" s="1"/>
      <c r="H351" s="1"/>
      <c r="I351" s="1"/>
      <c r="J351" s="1"/>
      <c r="K351" s="1"/>
      <c r="L351" s="1"/>
      <c r="M351" s="1"/>
      <c r="N351" s="1"/>
      <c r="O351" s="1"/>
      <c r="P351" s="1"/>
      <c r="Q351" s="1"/>
      <c r="R351" s="1"/>
    </row>
    <row r="352" spans="1:18" ht="9.75" customHeight="1">
      <c r="A352" s="1"/>
      <c r="B352" s="1"/>
      <c r="C352" s="1"/>
      <c r="D352" s="1"/>
      <c r="E352" s="1"/>
      <c r="F352" s="1"/>
      <c r="G352" s="1"/>
      <c r="H352" s="1"/>
      <c r="I352" s="1"/>
      <c r="J352" s="1"/>
      <c r="K352" s="1"/>
      <c r="L352" s="1"/>
      <c r="M352" s="1"/>
      <c r="N352" s="1"/>
      <c r="O352" s="1"/>
      <c r="P352" s="1"/>
      <c r="Q352" s="1"/>
      <c r="R352" s="1"/>
    </row>
    <row r="353" spans="1:18" ht="9.75" customHeight="1">
      <c r="A353" s="1"/>
      <c r="B353" s="1"/>
      <c r="C353" s="1"/>
      <c r="D353" s="1"/>
      <c r="E353" s="1"/>
      <c r="F353" s="1"/>
      <c r="G353" s="1"/>
      <c r="H353" s="1"/>
      <c r="I353" s="1"/>
      <c r="J353" s="1"/>
      <c r="K353" s="1"/>
      <c r="L353" s="1"/>
      <c r="M353" s="1"/>
      <c r="N353" s="1"/>
      <c r="O353" s="1"/>
      <c r="P353" s="1"/>
      <c r="Q353" s="1"/>
      <c r="R353" s="1"/>
    </row>
    <row r="354" spans="1:18" ht="9.75" customHeight="1">
      <c r="A354" s="1"/>
      <c r="B354" s="1"/>
      <c r="C354" s="1"/>
      <c r="D354" s="1"/>
      <c r="E354" s="1"/>
      <c r="F354" s="1"/>
      <c r="G354" s="1"/>
      <c r="H354" s="1"/>
      <c r="I354" s="1"/>
      <c r="J354" s="1"/>
      <c r="K354" s="1"/>
      <c r="L354" s="1"/>
      <c r="M354" s="1"/>
      <c r="N354" s="1"/>
      <c r="O354" s="1"/>
      <c r="P354" s="1"/>
      <c r="Q354" s="1"/>
      <c r="R354" s="1"/>
    </row>
    <row r="355" spans="1:18" ht="9.75" customHeight="1">
      <c r="A355" s="1"/>
      <c r="B355" s="1"/>
      <c r="C355" s="1"/>
      <c r="D355" s="1"/>
      <c r="E355" s="1"/>
      <c r="F355" s="1"/>
      <c r="G355" s="1"/>
      <c r="H355" s="1"/>
      <c r="I355" s="1"/>
      <c r="J355" s="1"/>
      <c r="K355" s="1"/>
      <c r="L355" s="1"/>
      <c r="M355" s="1"/>
      <c r="N355" s="1"/>
      <c r="O355" s="1"/>
      <c r="P355" s="1"/>
      <c r="Q355" s="1"/>
      <c r="R355" s="1"/>
    </row>
    <row r="356" spans="1:18" ht="9.75" customHeight="1">
      <c r="A356" s="1"/>
      <c r="B356" s="1"/>
      <c r="C356" s="1"/>
      <c r="D356" s="1"/>
      <c r="E356" s="1"/>
      <c r="F356" s="1"/>
      <c r="G356" s="1"/>
      <c r="H356" s="1"/>
      <c r="I356" s="1"/>
      <c r="J356" s="1"/>
      <c r="K356" s="1"/>
      <c r="L356" s="1"/>
      <c r="M356" s="1"/>
      <c r="N356" s="1"/>
      <c r="O356" s="1"/>
      <c r="P356" s="1"/>
      <c r="Q356" s="1"/>
      <c r="R356" s="1"/>
    </row>
    <row r="357" spans="1:18" ht="9.75" customHeight="1">
      <c r="A357" s="1"/>
      <c r="B357" s="1"/>
      <c r="C357" s="1"/>
      <c r="D357" s="1"/>
      <c r="E357" s="1"/>
      <c r="F357" s="1"/>
      <c r="G357" s="1"/>
      <c r="H357" s="1"/>
      <c r="I357" s="1"/>
      <c r="J357" s="1"/>
      <c r="K357" s="1"/>
      <c r="L357" s="1"/>
      <c r="M357" s="1"/>
      <c r="N357" s="1"/>
      <c r="O357" s="1"/>
      <c r="P357" s="1"/>
      <c r="Q357" s="1"/>
      <c r="R357" s="1"/>
    </row>
    <row r="358" spans="1:18" ht="9.75" customHeight="1">
      <c r="A358" s="1"/>
      <c r="B358" s="1"/>
      <c r="C358" s="1"/>
      <c r="D358" s="1"/>
      <c r="E358" s="1"/>
      <c r="F358" s="1"/>
      <c r="G358" s="1"/>
      <c r="H358" s="1"/>
      <c r="I358" s="1"/>
      <c r="J358" s="1"/>
      <c r="K358" s="1"/>
      <c r="L358" s="1"/>
      <c r="M358" s="1"/>
      <c r="N358" s="1"/>
      <c r="O358" s="1"/>
      <c r="P358" s="1"/>
      <c r="Q358" s="1"/>
      <c r="R358" s="1"/>
    </row>
    <row r="359" spans="1:18" ht="9.75" customHeight="1">
      <c r="A359" s="1"/>
      <c r="B359" s="1"/>
      <c r="C359" s="1"/>
      <c r="D359" s="1"/>
      <c r="E359" s="1"/>
      <c r="F359" s="1"/>
      <c r="G359" s="1"/>
      <c r="H359" s="1"/>
      <c r="I359" s="1"/>
      <c r="J359" s="1"/>
      <c r="K359" s="1"/>
      <c r="L359" s="1"/>
      <c r="M359" s="1"/>
      <c r="N359" s="1"/>
      <c r="O359" s="1"/>
      <c r="P359" s="1"/>
      <c r="Q359" s="1"/>
      <c r="R359" s="1"/>
    </row>
    <row r="360" spans="1:18" ht="9.75" customHeight="1">
      <c r="A360" s="1"/>
      <c r="B360" s="1"/>
      <c r="C360" s="1"/>
      <c r="D360" s="1"/>
      <c r="E360" s="1"/>
      <c r="F360" s="1"/>
      <c r="G360" s="1"/>
      <c r="H360" s="1"/>
      <c r="I360" s="1"/>
      <c r="J360" s="1"/>
      <c r="K360" s="1"/>
      <c r="L360" s="1"/>
      <c r="M360" s="1"/>
      <c r="N360" s="1"/>
      <c r="O360" s="1"/>
      <c r="P360" s="1"/>
      <c r="Q360" s="1"/>
      <c r="R360" s="1"/>
    </row>
    <row r="361" spans="1:18" ht="9.75" customHeight="1">
      <c r="A361" s="1"/>
      <c r="B361" s="1"/>
      <c r="C361" s="1"/>
      <c r="D361" s="1"/>
      <c r="E361" s="1"/>
      <c r="F361" s="1"/>
      <c r="G361" s="1"/>
      <c r="H361" s="1"/>
      <c r="I361" s="1"/>
      <c r="J361" s="1"/>
      <c r="K361" s="1"/>
      <c r="L361" s="1"/>
      <c r="M361" s="1"/>
      <c r="N361" s="1"/>
      <c r="O361" s="1"/>
      <c r="P361" s="1"/>
      <c r="Q361" s="1"/>
      <c r="R361" s="1"/>
    </row>
    <row r="362" spans="1:18" ht="9.75" customHeight="1">
      <c r="A362" s="1"/>
      <c r="B362" s="1"/>
      <c r="C362" s="1"/>
      <c r="D362" s="1"/>
      <c r="E362" s="1"/>
      <c r="F362" s="1"/>
      <c r="G362" s="1"/>
      <c r="H362" s="1"/>
      <c r="I362" s="1"/>
      <c r="J362" s="1"/>
      <c r="K362" s="1"/>
      <c r="L362" s="1"/>
      <c r="M362" s="1"/>
      <c r="N362" s="1"/>
      <c r="O362" s="1"/>
      <c r="P362" s="1"/>
      <c r="Q362" s="1"/>
      <c r="R362" s="1"/>
    </row>
    <row r="363" spans="1:18" ht="9.75" customHeight="1">
      <c r="A363" s="1"/>
      <c r="B363" s="1"/>
      <c r="C363" s="1"/>
      <c r="D363" s="1"/>
      <c r="E363" s="1"/>
      <c r="F363" s="1"/>
      <c r="G363" s="1"/>
      <c r="H363" s="1"/>
      <c r="I363" s="1"/>
      <c r="J363" s="1"/>
      <c r="K363" s="1"/>
      <c r="L363" s="1"/>
      <c r="M363" s="1"/>
      <c r="N363" s="1"/>
      <c r="O363" s="1"/>
      <c r="P363" s="1"/>
      <c r="Q363" s="1"/>
      <c r="R363" s="1"/>
    </row>
    <row r="364" spans="1:18" ht="9.75" customHeight="1">
      <c r="A364" s="1"/>
      <c r="B364" s="1"/>
      <c r="C364" s="1"/>
      <c r="D364" s="1"/>
      <c r="E364" s="1"/>
      <c r="F364" s="1"/>
      <c r="G364" s="1"/>
      <c r="H364" s="1"/>
      <c r="I364" s="1"/>
      <c r="J364" s="1"/>
      <c r="K364" s="1"/>
      <c r="L364" s="1"/>
      <c r="M364" s="1"/>
      <c r="N364" s="1"/>
      <c r="O364" s="1"/>
      <c r="P364" s="1"/>
      <c r="Q364" s="1"/>
      <c r="R364" s="1"/>
    </row>
    <row r="365" spans="1:18" ht="9.75" customHeight="1">
      <c r="A365" s="1"/>
      <c r="B365" s="1"/>
      <c r="C365" s="1"/>
      <c r="D365" s="1"/>
      <c r="E365" s="1"/>
      <c r="F365" s="1"/>
      <c r="G365" s="1"/>
      <c r="H365" s="1"/>
      <c r="I365" s="1"/>
      <c r="J365" s="1"/>
      <c r="K365" s="1"/>
      <c r="L365" s="1"/>
      <c r="M365" s="1"/>
      <c r="N365" s="1"/>
      <c r="O365" s="1"/>
      <c r="P365" s="1"/>
      <c r="Q365" s="1"/>
      <c r="R365" s="1"/>
    </row>
    <row r="366" spans="1:18" ht="9.75" customHeight="1">
      <c r="A366" s="1"/>
      <c r="B366" s="1"/>
      <c r="C366" s="1"/>
      <c r="D366" s="1"/>
      <c r="E366" s="1"/>
      <c r="F366" s="1"/>
      <c r="G366" s="1"/>
      <c r="H366" s="1"/>
      <c r="I366" s="1"/>
      <c r="J366" s="1"/>
      <c r="K366" s="1"/>
      <c r="L366" s="1"/>
      <c r="M366" s="1"/>
      <c r="N366" s="1"/>
      <c r="O366" s="1"/>
      <c r="P366" s="1"/>
      <c r="Q366" s="1"/>
      <c r="R366" s="1"/>
    </row>
    <row r="367" spans="1:18" ht="9.75" customHeight="1">
      <c r="A367" s="1"/>
      <c r="B367" s="1"/>
      <c r="C367" s="1"/>
      <c r="D367" s="1"/>
      <c r="E367" s="1"/>
      <c r="F367" s="1"/>
      <c r="G367" s="1"/>
      <c r="H367" s="1"/>
      <c r="I367" s="1"/>
      <c r="J367" s="1"/>
      <c r="K367" s="1"/>
      <c r="L367" s="1"/>
      <c r="M367" s="1"/>
      <c r="N367" s="1"/>
      <c r="O367" s="1"/>
      <c r="P367" s="1"/>
      <c r="Q367" s="1"/>
      <c r="R367" s="1"/>
    </row>
    <row r="368" spans="1:18" ht="9.75" customHeight="1">
      <c r="A368" s="1"/>
      <c r="B368" s="1"/>
      <c r="C368" s="1"/>
      <c r="D368" s="1"/>
      <c r="E368" s="1"/>
      <c r="F368" s="1"/>
      <c r="G368" s="1"/>
      <c r="H368" s="1"/>
      <c r="I368" s="1"/>
      <c r="J368" s="1"/>
      <c r="K368" s="1"/>
      <c r="L368" s="1"/>
      <c r="M368" s="1"/>
      <c r="N368" s="1"/>
      <c r="O368" s="1"/>
      <c r="P368" s="1"/>
      <c r="Q368" s="1"/>
      <c r="R368" s="1"/>
    </row>
    <row r="369" spans="1:18" ht="9.75" customHeight="1">
      <c r="A369" s="1"/>
      <c r="B369" s="1"/>
      <c r="C369" s="1"/>
      <c r="D369" s="1"/>
      <c r="E369" s="1"/>
      <c r="F369" s="1"/>
      <c r="G369" s="1"/>
      <c r="H369" s="1"/>
      <c r="I369" s="1"/>
      <c r="J369" s="1"/>
      <c r="K369" s="1"/>
      <c r="L369" s="1"/>
      <c r="M369" s="1"/>
      <c r="N369" s="1"/>
      <c r="O369" s="1"/>
      <c r="P369" s="1"/>
      <c r="Q369" s="1"/>
      <c r="R369" s="1"/>
    </row>
    <row r="370" spans="1:18" ht="9.75" customHeight="1">
      <c r="A370" s="1"/>
      <c r="B370" s="1"/>
      <c r="C370" s="1"/>
      <c r="D370" s="1"/>
      <c r="E370" s="1"/>
      <c r="F370" s="1"/>
      <c r="G370" s="1"/>
      <c r="H370" s="1"/>
      <c r="I370" s="1"/>
      <c r="J370" s="1"/>
      <c r="K370" s="1"/>
      <c r="L370" s="1"/>
      <c r="M370" s="1"/>
      <c r="N370" s="1"/>
      <c r="O370" s="1"/>
      <c r="P370" s="1"/>
      <c r="Q370" s="1"/>
      <c r="R370" s="1"/>
    </row>
    <row r="371" spans="1:18" ht="9.75" customHeight="1">
      <c r="A371" s="1"/>
      <c r="B371" s="1"/>
      <c r="C371" s="1"/>
      <c r="D371" s="1"/>
      <c r="E371" s="1"/>
      <c r="F371" s="1"/>
      <c r="G371" s="1"/>
      <c r="H371" s="1"/>
      <c r="I371" s="1"/>
      <c r="J371" s="1"/>
      <c r="K371" s="1"/>
      <c r="L371" s="1"/>
      <c r="M371" s="1"/>
      <c r="N371" s="1"/>
      <c r="O371" s="1"/>
      <c r="P371" s="1"/>
      <c r="Q371" s="1"/>
      <c r="R371" s="1"/>
    </row>
    <row r="372" spans="1:18" ht="9.75" customHeight="1">
      <c r="A372" s="1"/>
      <c r="B372" s="1"/>
      <c r="C372" s="1"/>
      <c r="D372" s="1"/>
      <c r="E372" s="1"/>
      <c r="F372" s="1"/>
      <c r="G372" s="1"/>
      <c r="H372" s="1"/>
      <c r="I372" s="1"/>
      <c r="J372" s="1"/>
      <c r="K372" s="1"/>
      <c r="L372" s="1"/>
      <c r="M372" s="1"/>
      <c r="N372" s="1"/>
      <c r="O372" s="1"/>
      <c r="P372" s="1"/>
      <c r="Q372" s="1"/>
      <c r="R372" s="1"/>
    </row>
    <row r="373" spans="1:18" ht="9.75" customHeight="1">
      <c r="A373" s="1"/>
      <c r="B373" s="1"/>
      <c r="C373" s="1"/>
      <c r="D373" s="1"/>
      <c r="E373" s="1"/>
      <c r="F373" s="1"/>
      <c r="G373" s="1"/>
      <c r="H373" s="1"/>
      <c r="I373" s="1"/>
      <c r="J373" s="1"/>
      <c r="K373" s="1"/>
      <c r="L373" s="1"/>
      <c r="M373" s="1"/>
      <c r="N373" s="1"/>
      <c r="O373" s="1"/>
      <c r="P373" s="1"/>
      <c r="Q373" s="1"/>
      <c r="R373" s="1"/>
    </row>
    <row r="374" spans="1:18" ht="9.75" customHeight="1">
      <c r="A374" s="1"/>
      <c r="B374" s="1"/>
      <c r="C374" s="1"/>
      <c r="D374" s="1"/>
      <c r="E374" s="1"/>
      <c r="F374" s="1"/>
      <c r="G374" s="1"/>
      <c r="H374" s="1"/>
      <c r="I374" s="1"/>
      <c r="J374" s="1"/>
      <c r="K374" s="1"/>
      <c r="L374" s="1"/>
      <c r="M374" s="1"/>
      <c r="N374" s="1"/>
      <c r="O374" s="1"/>
      <c r="P374" s="1"/>
      <c r="Q374" s="1"/>
      <c r="R374" s="1"/>
    </row>
    <row r="375" spans="1:18" ht="9.75" customHeight="1">
      <c r="A375" s="1"/>
      <c r="B375" s="1"/>
      <c r="C375" s="1"/>
      <c r="D375" s="1"/>
      <c r="E375" s="1"/>
      <c r="F375" s="1"/>
      <c r="G375" s="1"/>
      <c r="H375" s="1"/>
      <c r="I375" s="1"/>
      <c r="J375" s="1"/>
      <c r="K375" s="1"/>
      <c r="L375" s="1"/>
      <c r="M375" s="1"/>
      <c r="N375" s="1"/>
      <c r="O375" s="1"/>
      <c r="P375" s="1"/>
      <c r="Q375" s="1"/>
      <c r="R375" s="1"/>
    </row>
    <row r="376" spans="1:18" ht="9.75" customHeight="1">
      <c r="A376" s="1"/>
      <c r="B376" s="1"/>
      <c r="C376" s="1"/>
      <c r="D376" s="1"/>
      <c r="E376" s="1"/>
      <c r="F376" s="1"/>
      <c r="G376" s="1"/>
      <c r="H376" s="1"/>
      <c r="I376" s="1"/>
      <c r="J376" s="1"/>
      <c r="K376" s="1"/>
      <c r="L376" s="1"/>
      <c r="M376" s="1"/>
      <c r="N376" s="1"/>
      <c r="O376" s="1"/>
      <c r="P376" s="1"/>
      <c r="Q376" s="1"/>
      <c r="R376" s="1"/>
    </row>
    <row r="377" spans="1:18" ht="9.75" customHeight="1">
      <c r="A377" s="1"/>
      <c r="B377" s="1"/>
      <c r="C377" s="1"/>
      <c r="D377" s="1"/>
      <c r="E377" s="1"/>
      <c r="F377" s="1"/>
      <c r="G377" s="1"/>
      <c r="H377" s="1"/>
      <c r="I377" s="1"/>
      <c r="J377" s="1"/>
      <c r="K377" s="1"/>
      <c r="L377" s="1"/>
      <c r="M377" s="1"/>
      <c r="N377" s="1"/>
      <c r="O377" s="1"/>
      <c r="P377" s="1"/>
      <c r="Q377" s="1"/>
      <c r="R377" s="1"/>
    </row>
    <row r="378" spans="1:18" ht="9.75" customHeight="1">
      <c r="A378" s="1"/>
      <c r="B378" s="1"/>
      <c r="C378" s="1"/>
      <c r="D378" s="1"/>
      <c r="E378" s="1"/>
      <c r="F378" s="1"/>
      <c r="G378" s="1"/>
      <c r="H378" s="1"/>
      <c r="I378" s="1"/>
      <c r="J378" s="1"/>
      <c r="K378" s="1"/>
      <c r="L378" s="1"/>
      <c r="M378" s="1"/>
      <c r="N378" s="1"/>
      <c r="O378" s="1"/>
      <c r="P378" s="1"/>
      <c r="Q378" s="1"/>
      <c r="R378" s="1"/>
    </row>
    <row r="379" spans="1:18" ht="9.75" customHeight="1">
      <c r="A379" s="1"/>
      <c r="B379" s="1"/>
      <c r="C379" s="1"/>
      <c r="D379" s="1"/>
      <c r="E379" s="1"/>
      <c r="F379" s="1"/>
      <c r="G379" s="1"/>
      <c r="H379" s="1"/>
      <c r="I379" s="1"/>
      <c r="J379" s="1"/>
      <c r="K379" s="1"/>
      <c r="L379" s="1"/>
      <c r="M379" s="1"/>
      <c r="N379" s="1"/>
      <c r="O379" s="1"/>
      <c r="P379" s="1"/>
      <c r="Q379" s="1"/>
      <c r="R379" s="1"/>
    </row>
    <row r="380" spans="1:18" ht="9.75" customHeight="1">
      <c r="A380" s="1"/>
      <c r="B380" s="1"/>
      <c r="C380" s="1"/>
      <c r="D380" s="1"/>
      <c r="E380" s="1"/>
      <c r="F380" s="1"/>
      <c r="G380" s="1"/>
      <c r="H380" s="1"/>
      <c r="I380" s="1"/>
      <c r="J380" s="1"/>
      <c r="K380" s="1"/>
      <c r="L380" s="1"/>
      <c r="M380" s="1"/>
      <c r="N380" s="1"/>
      <c r="O380" s="1"/>
      <c r="P380" s="1"/>
      <c r="Q380" s="1"/>
      <c r="R380" s="1"/>
    </row>
    <row r="381" spans="1:18" ht="9.75" customHeight="1">
      <c r="A381" s="1"/>
      <c r="B381" s="1"/>
      <c r="C381" s="1"/>
      <c r="D381" s="1"/>
      <c r="E381" s="1"/>
      <c r="F381" s="1"/>
      <c r="G381" s="1"/>
      <c r="H381" s="1"/>
      <c r="I381" s="1"/>
      <c r="J381" s="1"/>
      <c r="K381" s="1"/>
      <c r="L381" s="1"/>
      <c r="M381" s="1"/>
      <c r="N381" s="1"/>
      <c r="O381" s="1"/>
      <c r="P381" s="1"/>
      <c r="Q381" s="1"/>
      <c r="R381" s="1"/>
    </row>
    <row r="382" spans="1:18" ht="9.75" customHeight="1">
      <c r="A382" s="1"/>
      <c r="B382" s="1"/>
      <c r="C382" s="1"/>
      <c r="D382" s="1"/>
      <c r="E382" s="1"/>
      <c r="F382" s="1"/>
      <c r="G382" s="1"/>
      <c r="H382" s="1"/>
      <c r="I382" s="1"/>
      <c r="J382" s="1"/>
      <c r="K382" s="1"/>
      <c r="L382" s="1"/>
      <c r="M382" s="1"/>
      <c r="N382" s="1"/>
      <c r="O382" s="1"/>
      <c r="P382" s="1"/>
      <c r="Q382" s="1"/>
      <c r="R382" s="1"/>
    </row>
    <row r="383" spans="1:18" ht="9.75" customHeight="1">
      <c r="A383" s="1"/>
      <c r="B383" s="1"/>
      <c r="C383" s="1"/>
      <c r="D383" s="1"/>
      <c r="E383" s="1"/>
      <c r="F383" s="1"/>
      <c r="G383" s="1"/>
      <c r="H383" s="1"/>
      <c r="I383" s="1"/>
      <c r="J383" s="1"/>
      <c r="K383" s="1"/>
      <c r="L383" s="1"/>
      <c r="M383" s="1"/>
      <c r="N383" s="1"/>
      <c r="O383" s="1"/>
      <c r="P383" s="1"/>
      <c r="Q383" s="1"/>
      <c r="R383" s="1"/>
    </row>
    <row r="384" spans="1:18" ht="9.75" customHeight="1">
      <c r="A384" s="1"/>
      <c r="B384" s="1"/>
      <c r="C384" s="1"/>
      <c r="D384" s="1"/>
      <c r="E384" s="1"/>
      <c r="F384" s="1"/>
      <c r="G384" s="1"/>
      <c r="H384" s="1"/>
      <c r="I384" s="1"/>
      <c r="J384" s="1"/>
      <c r="K384" s="1"/>
      <c r="L384" s="1"/>
      <c r="M384" s="1"/>
      <c r="N384" s="1"/>
      <c r="O384" s="1"/>
      <c r="P384" s="1"/>
      <c r="Q384" s="1"/>
      <c r="R384" s="1"/>
    </row>
    <row r="385" spans="1:18" ht="9.75" customHeight="1">
      <c r="A385" s="1"/>
      <c r="B385" s="1"/>
      <c r="C385" s="1"/>
      <c r="D385" s="1"/>
      <c r="E385" s="1"/>
      <c r="F385" s="1"/>
      <c r="G385" s="1"/>
      <c r="H385" s="1"/>
      <c r="I385" s="1"/>
      <c r="J385" s="1"/>
      <c r="K385" s="1"/>
      <c r="L385" s="1"/>
      <c r="M385" s="1"/>
      <c r="N385" s="1"/>
      <c r="O385" s="1"/>
      <c r="P385" s="1"/>
      <c r="Q385" s="1"/>
      <c r="R385" s="1"/>
    </row>
    <row r="386" spans="1:18" ht="9.75" customHeight="1">
      <c r="A386" s="1"/>
      <c r="B386" s="1"/>
      <c r="C386" s="1"/>
      <c r="D386" s="1"/>
      <c r="E386" s="1"/>
      <c r="F386" s="1"/>
      <c r="G386" s="1"/>
      <c r="H386" s="1"/>
      <c r="I386" s="1"/>
      <c r="J386" s="1"/>
      <c r="K386" s="1"/>
      <c r="L386" s="1"/>
      <c r="M386" s="1"/>
      <c r="N386" s="1"/>
      <c r="O386" s="1"/>
      <c r="P386" s="1"/>
      <c r="Q386" s="1"/>
      <c r="R386" s="1"/>
    </row>
    <row r="387" spans="1:18" ht="9.75" customHeight="1">
      <c r="A387" s="1"/>
      <c r="B387" s="1"/>
      <c r="C387" s="1"/>
      <c r="D387" s="1"/>
      <c r="E387" s="1"/>
      <c r="F387" s="1"/>
      <c r="G387" s="1"/>
      <c r="H387" s="1"/>
      <c r="I387" s="1"/>
      <c r="J387" s="1"/>
      <c r="K387" s="1"/>
      <c r="L387" s="1"/>
      <c r="M387" s="1"/>
      <c r="N387" s="1"/>
      <c r="O387" s="1"/>
      <c r="P387" s="1"/>
      <c r="Q387" s="1"/>
      <c r="R387" s="1"/>
    </row>
    <row r="388" spans="1:18" ht="9.75" customHeight="1">
      <c r="A388" s="1"/>
      <c r="B388" s="1"/>
      <c r="C388" s="1"/>
      <c r="D388" s="1"/>
      <c r="E388" s="1"/>
      <c r="F388" s="1"/>
      <c r="G388" s="1"/>
      <c r="H388" s="1"/>
      <c r="I388" s="1"/>
      <c r="J388" s="1"/>
      <c r="K388" s="1"/>
      <c r="L388" s="1"/>
      <c r="M388" s="1"/>
      <c r="N388" s="1"/>
      <c r="O388" s="1"/>
      <c r="P388" s="1"/>
      <c r="Q388" s="1"/>
      <c r="R388" s="1"/>
    </row>
    <row r="389" spans="1:18" ht="9.75" customHeight="1">
      <c r="A389" s="1"/>
      <c r="B389" s="1"/>
      <c r="C389" s="1"/>
      <c r="D389" s="1"/>
      <c r="E389" s="1"/>
      <c r="F389" s="1"/>
      <c r="G389" s="1"/>
      <c r="H389" s="1"/>
      <c r="I389" s="1"/>
      <c r="J389" s="1"/>
      <c r="K389" s="1"/>
      <c r="L389" s="1"/>
      <c r="M389" s="1"/>
      <c r="N389" s="1"/>
      <c r="O389" s="1"/>
      <c r="P389" s="1"/>
      <c r="Q389" s="1"/>
      <c r="R389" s="1"/>
    </row>
    <row r="390" spans="1:18" ht="9.75" customHeight="1">
      <c r="A390" s="1"/>
      <c r="B390" s="1"/>
      <c r="C390" s="1"/>
      <c r="D390" s="1"/>
      <c r="E390" s="1"/>
      <c r="F390" s="1"/>
      <c r="G390" s="1"/>
      <c r="H390" s="1"/>
      <c r="I390" s="1"/>
      <c r="J390" s="1"/>
      <c r="K390" s="1"/>
      <c r="L390" s="1"/>
      <c r="M390" s="1"/>
      <c r="N390" s="1"/>
      <c r="O390" s="1"/>
      <c r="P390" s="1"/>
      <c r="Q390" s="1"/>
      <c r="R390" s="1"/>
    </row>
    <row r="391" spans="1:18" ht="9.75" customHeight="1">
      <c r="A391" s="1"/>
      <c r="B391" s="1"/>
      <c r="C391" s="1"/>
      <c r="D391" s="1"/>
      <c r="E391" s="1"/>
      <c r="F391" s="1"/>
      <c r="G391" s="1"/>
      <c r="H391" s="1"/>
      <c r="I391" s="1"/>
      <c r="J391" s="1"/>
      <c r="K391" s="1"/>
      <c r="L391" s="1"/>
      <c r="M391" s="1"/>
      <c r="N391" s="1"/>
      <c r="O391" s="1"/>
      <c r="P391" s="1"/>
      <c r="Q391" s="1"/>
      <c r="R391" s="1"/>
    </row>
    <row r="392" spans="1:18" ht="9.75" customHeight="1">
      <c r="A392" s="1"/>
      <c r="B392" s="1"/>
      <c r="C392" s="1"/>
      <c r="D392" s="1"/>
      <c r="E392" s="1"/>
      <c r="F392" s="1"/>
      <c r="G392" s="1"/>
      <c r="H392" s="1"/>
      <c r="I392" s="1"/>
      <c r="J392" s="1"/>
      <c r="K392" s="1"/>
      <c r="L392" s="1"/>
      <c r="M392" s="1"/>
      <c r="N392" s="1"/>
      <c r="O392" s="1"/>
      <c r="P392" s="1"/>
      <c r="Q392" s="1"/>
      <c r="R392" s="1"/>
    </row>
    <row r="393" spans="1:18" ht="9.75" customHeight="1">
      <c r="A393" s="1"/>
      <c r="B393" s="1"/>
      <c r="C393" s="1"/>
      <c r="D393" s="1"/>
      <c r="E393" s="1"/>
      <c r="F393" s="1"/>
      <c r="G393" s="1"/>
      <c r="H393" s="1"/>
      <c r="I393" s="1"/>
      <c r="J393" s="1"/>
      <c r="K393" s="1"/>
      <c r="L393" s="1"/>
      <c r="M393" s="1"/>
      <c r="N393" s="1"/>
      <c r="O393" s="1"/>
      <c r="P393" s="1"/>
      <c r="Q393" s="1"/>
      <c r="R393" s="1"/>
    </row>
    <row r="394" spans="1:18" ht="9.75" customHeight="1">
      <c r="A394" s="1"/>
      <c r="B394" s="1"/>
      <c r="C394" s="1"/>
      <c r="D394" s="1"/>
      <c r="E394" s="1"/>
      <c r="F394" s="1"/>
      <c r="G394" s="1"/>
      <c r="H394" s="1"/>
      <c r="I394" s="1"/>
      <c r="J394" s="1"/>
      <c r="K394" s="1"/>
      <c r="L394" s="1"/>
      <c r="M394" s="1"/>
      <c r="N394" s="1"/>
      <c r="O394" s="1"/>
      <c r="P394" s="1"/>
      <c r="Q394" s="1"/>
      <c r="R394" s="1"/>
    </row>
    <row r="395" spans="1:18" ht="9.75" customHeight="1">
      <c r="A395" s="1"/>
      <c r="B395" s="1"/>
      <c r="C395" s="1"/>
      <c r="D395" s="1"/>
      <c r="E395" s="1"/>
      <c r="F395" s="1"/>
      <c r="G395" s="1"/>
      <c r="H395" s="1"/>
      <c r="I395" s="1"/>
      <c r="J395" s="1"/>
      <c r="K395" s="1"/>
      <c r="L395" s="1"/>
      <c r="M395" s="1"/>
      <c r="N395" s="1"/>
      <c r="O395" s="1"/>
      <c r="P395" s="1"/>
      <c r="Q395" s="1"/>
      <c r="R395" s="1"/>
    </row>
    <row r="396" spans="1:18" ht="9.75" customHeight="1">
      <c r="A396" s="1"/>
      <c r="B396" s="1"/>
      <c r="C396" s="1"/>
      <c r="D396" s="1"/>
      <c r="E396" s="1"/>
      <c r="F396" s="1"/>
      <c r="G396" s="1"/>
      <c r="H396" s="1"/>
      <c r="I396" s="1"/>
      <c r="J396" s="1"/>
      <c r="K396" s="1"/>
      <c r="L396" s="1"/>
      <c r="M396" s="1"/>
      <c r="N396" s="1"/>
      <c r="O396" s="1"/>
      <c r="P396" s="1"/>
      <c r="Q396" s="1"/>
      <c r="R396" s="1"/>
    </row>
    <row r="397" spans="1:18" ht="9.75" customHeight="1">
      <c r="A397" s="1"/>
      <c r="B397" s="1"/>
      <c r="C397" s="1"/>
      <c r="D397" s="1"/>
      <c r="E397" s="1"/>
      <c r="F397" s="1"/>
      <c r="G397" s="1"/>
      <c r="H397" s="1"/>
      <c r="I397" s="1"/>
      <c r="J397" s="1"/>
      <c r="K397" s="1"/>
      <c r="L397" s="1"/>
      <c r="M397" s="1"/>
      <c r="N397" s="1"/>
      <c r="O397" s="1"/>
      <c r="P397" s="1"/>
      <c r="Q397" s="1"/>
      <c r="R397" s="1"/>
    </row>
    <row r="398" spans="1:18" ht="9.75" customHeight="1">
      <c r="A398" s="1"/>
      <c r="B398" s="1"/>
      <c r="C398" s="1"/>
      <c r="D398" s="1"/>
      <c r="E398" s="1"/>
      <c r="F398" s="1"/>
      <c r="G398" s="1"/>
      <c r="H398" s="1"/>
      <c r="I398" s="1"/>
      <c r="J398" s="1"/>
      <c r="K398" s="1"/>
      <c r="L398" s="1"/>
      <c r="M398" s="1"/>
      <c r="N398" s="1"/>
      <c r="O398" s="1"/>
      <c r="P398" s="1"/>
      <c r="Q398" s="1"/>
      <c r="R398" s="1"/>
    </row>
    <row r="399" spans="1:18" ht="9.75" customHeight="1">
      <c r="A399" s="1"/>
      <c r="B399" s="1"/>
      <c r="C399" s="1"/>
      <c r="D399" s="1"/>
      <c r="E399" s="1"/>
      <c r="F399" s="1"/>
      <c r="G399" s="1"/>
      <c r="H399" s="1"/>
      <c r="I399" s="1"/>
      <c r="J399" s="1"/>
      <c r="K399" s="1"/>
      <c r="L399" s="1"/>
      <c r="M399" s="1"/>
      <c r="N399" s="1"/>
      <c r="O399" s="1"/>
      <c r="P399" s="1"/>
      <c r="Q399" s="1"/>
      <c r="R399" s="1"/>
    </row>
    <row r="400" spans="1:18" ht="9.75" customHeight="1">
      <c r="A400" s="1"/>
      <c r="B400" s="1"/>
      <c r="C400" s="1"/>
      <c r="D400" s="1"/>
      <c r="E400" s="1"/>
      <c r="F400" s="1"/>
      <c r="G400" s="1"/>
      <c r="H400" s="1"/>
      <c r="I400" s="1"/>
      <c r="J400" s="1"/>
      <c r="K400" s="1"/>
      <c r="L400" s="1"/>
      <c r="M400" s="1"/>
      <c r="N400" s="1"/>
      <c r="O400" s="1"/>
      <c r="P400" s="1"/>
      <c r="Q400" s="1"/>
      <c r="R400" s="1"/>
    </row>
    <row r="401" spans="1:18" ht="9.75" customHeight="1">
      <c r="A401" s="1"/>
      <c r="B401" s="1"/>
      <c r="C401" s="1"/>
      <c r="D401" s="1"/>
      <c r="E401" s="1"/>
      <c r="F401" s="1"/>
      <c r="G401" s="1"/>
      <c r="H401" s="1"/>
      <c r="I401" s="1"/>
      <c r="J401" s="1"/>
      <c r="K401" s="1"/>
      <c r="L401" s="1"/>
      <c r="M401" s="1"/>
      <c r="N401" s="1"/>
      <c r="O401" s="1"/>
      <c r="P401" s="1"/>
      <c r="Q401" s="1"/>
      <c r="R401" s="1"/>
    </row>
    <row r="402" spans="1:18" ht="9.75" customHeight="1">
      <c r="A402" s="1"/>
      <c r="B402" s="1"/>
      <c r="C402" s="1"/>
      <c r="D402" s="1"/>
      <c r="E402" s="1"/>
      <c r="F402" s="1"/>
      <c r="G402" s="1"/>
      <c r="H402" s="1"/>
      <c r="I402" s="1"/>
      <c r="J402" s="1"/>
      <c r="K402" s="1"/>
      <c r="L402" s="1"/>
      <c r="M402" s="1"/>
      <c r="N402" s="1"/>
      <c r="O402" s="1"/>
      <c r="P402" s="1"/>
      <c r="Q402" s="1"/>
      <c r="R402" s="1"/>
    </row>
    <row r="403" spans="1:18" ht="9.75" customHeight="1">
      <c r="A403" s="1"/>
      <c r="B403" s="1"/>
      <c r="C403" s="1"/>
      <c r="D403" s="1"/>
      <c r="E403" s="1"/>
      <c r="F403" s="1"/>
      <c r="G403" s="1"/>
      <c r="H403" s="1"/>
      <c r="I403" s="1"/>
      <c r="J403" s="1"/>
      <c r="K403" s="1"/>
      <c r="L403" s="1"/>
      <c r="M403" s="1"/>
      <c r="N403" s="1"/>
      <c r="O403" s="1"/>
      <c r="P403" s="1"/>
      <c r="Q403" s="1"/>
      <c r="R403" s="1"/>
    </row>
    <row r="404" spans="1:18" ht="9.75" customHeight="1">
      <c r="A404" s="1"/>
      <c r="B404" s="1"/>
      <c r="C404" s="1"/>
      <c r="D404" s="1"/>
      <c r="E404" s="1"/>
      <c r="F404" s="1"/>
      <c r="G404" s="1"/>
      <c r="H404" s="1"/>
      <c r="I404" s="1"/>
      <c r="J404" s="1"/>
      <c r="K404" s="1"/>
      <c r="L404" s="1"/>
      <c r="M404" s="1"/>
      <c r="N404" s="1"/>
      <c r="O404" s="1"/>
      <c r="P404" s="1"/>
      <c r="Q404" s="1"/>
      <c r="R404" s="1"/>
    </row>
    <row r="405" spans="1:18" ht="9.75" customHeight="1">
      <c r="A405" s="1"/>
      <c r="B405" s="1"/>
      <c r="C405" s="1"/>
      <c r="D405" s="1"/>
      <c r="E405" s="1"/>
      <c r="F405" s="1"/>
      <c r="G405" s="1"/>
      <c r="H405" s="1"/>
      <c r="I405" s="1"/>
      <c r="J405" s="1"/>
      <c r="K405" s="1"/>
      <c r="L405" s="1"/>
      <c r="M405" s="1"/>
      <c r="N405" s="1"/>
      <c r="O405" s="1"/>
      <c r="P405" s="1"/>
      <c r="Q405" s="1"/>
      <c r="R405" s="1"/>
    </row>
    <row r="406" spans="1:18" ht="9.75" customHeight="1">
      <c r="A406" s="1"/>
      <c r="B406" s="1"/>
      <c r="C406" s="1"/>
      <c r="D406" s="1"/>
      <c r="E406" s="1"/>
      <c r="F406" s="1"/>
      <c r="G406" s="1"/>
      <c r="H406" s="1"/>
      <c r="I406" s="1"/>
      <c r="J406" s="1"/>
      <c r="K406" s="1"/>
      <c r="L406" s="1"/>
      <c r="M406" s="1"/>
      <c r="N406" s="1"/>
      <c r="O406" s="1"/>
      <c r="P406" s="1"/>
      <c r="Q406" s="1"/>
      <c r="R406" s="1"/>
    </row>
    <row r="407" spans="1:18" ht="9.75" customHeight="1">
      <c r="A407" s="1"/>
      <c r="B407" s="1"/>
      <c r="C407" s="1"/>
      <c r="D407" s="1"/>
      <c r="E407" s="1"/>
      <c r="F407" s="1"/>
      <c r="G407" s="1"/>
      <c r="H407" s="1"/>
      <c r="I407" s="1"/>
      <c r="J407" s="1"/>
      <c r="K407" s="1"/>
      <c r="L407" s="1"/>
      <c r="M407" s="1"/>
      <c r="N407" s="1"/>
      <c r="O407" s="1"/>
      <c r="P407" s="1"/>
      <c r="Q407" s="1"/>
      <c r="R407" s="1"/>
    </row>
    <row r="408" spans="1:18" ht="9.75" customHeight="1">
      <c r="A408" s="1"/>
      <c r="B408" s="1"/>
      <c r="C408" s="1"/>
      <c r="D408" s="1"/>
      <c r="E408" s="1"/>
      <c r="F408" s="1"/>
      <c r="G408" s="1"/>
      <c r="H408" s="1"/>
      <c r="I408" s="1"/>
      <c r="J408" s="1"/>
      <c r="K408" s="1"/>
      <c r="L408" s="1"/>
      <c r="M408" s="1"/>
      <c r="N408" s="1"/>
      <c r="O408" s="1"/>
      <c r="P408" s="1"/>
      <c r="Q408" s="1"/>
      <c r="R408" s="1"/>
    </row>
    <row r="409" spans="1:18" ht="9.75" customHeight="1">
      <c r="A409" s="1"/>
      <c r="B409" s="1"/>
      <c r="C409" s="1"/>
      <c r="D409" s="1"/>
      <c r="E409" s="1"/>
      <c r="F409" s="1"/>
      <c r="G409" s="1"/>
      <c r="H409" s="1"/>
      <c r="I409" s="1"/>
      <c r="J409" s="1"/>
      <c r="K409" s="1"/>
      <c r="L409" s="1"/>
      <c r="M409" s="1"/>
      <c r="N409" s="1"/>
      <c r="O409" s="1"/>
      <c r="P409" s="1"/>
      <c r="Q409" s="1"/>
      <c r="R409" s="1"/>
    </row>
    <row r="410" spans="1:18" ht="9.75" customHeight="1">
      <c r="A410" s="1"/>
      <c r="B410" s="1"/>
      <c r="C410" s="1"/>
      <c r="D410" s="1"/>
      <c r="E410" s="1"/>
      <c r="F410" s="1"/>
      <c r="G410" s="1"/>
      <c r="H410" s="1"/>
      <c r="I410" s="1"/>
      <c r="J410" s="1"/>
      <c r="K410" s="1"/>
      <c r="L410" s="1"/>
      <c r="M410" s="1"/>
      <c r="N410" s="1"/>
      <c r="O410" s="1"/>
      <c r="P410" s="1"/>
      <c r="Q410" s="1"/>
      <c r="R410" s="1"/>
    </row>
    <row r="411" spans="1:18" ht="9.75" customHeight="1">
      <c r="A411" s="1"/>
      <c r="B411" s="1"/>
      <c r="C411" s="1"/>
      <c r="D411" s="1"/>
      <c r="E411" s="1"/>
      <c r="F411" s="1"/>
      <c r="G411" s="1"/>
      <c r="H411" s="1"/>
      <c r="I411" s="1"/>
      <c r="J411" s="1"/>
      <c r="K411" s="1"/>
      <c r="L411" s="1"/>
      <c r="M411" s="1"/>
      <c r="N411" s="1"/>
      <c r="O411" s="1"/>
      <c r="P411" s="1"/>
      <c r="Q411" s="1"/>
      <c r="R411" s="1"/>
    </row>
    <row r="412" spans="1:18" ht="9.75" customHeight="1">
      <c r="A412" s="1"/>
      <c r="B412" s="1"/>
      <c r="C412" s="1"/>
      <c r="D412" s="1"/>
      <c r="E412" s="1"/>
      <c r="F412" s="1"/>
      <c r="G412" s="1"/>
      <c r="H412" s="1"/>
      <c r="I412" s="1"/>
      <c r="J412" s="1"/>
      <c r="K412" s="1"/>
      <c r="L412" s="1"/>
      <c r="M412" s="1"/>
      <c r="N412" s="1"/>
      <c r="O412" s="1"/>
      <c r="P412" s="1"/>
      <c r="Q412" s="1"/>
      <c r="R412" s="1"/>
    </row>
    <row r="413" spans="1:18" ht="9.75" customHeight="1">
      <c r="A413" s="1"/>
      <c r="B413" s="1"/>
      <c r="C413" s="1"/>
      <c r="D413" s="1"/>
      <c r="E413" s="1"/>
      <c r="F413" s="1"/>
      <c r="G413" s="1"/>
      <c r="H413" s="1"/>
      <c r="I413" s="1"/>
      <c r="J413" s="1"/>
      <c r="K413" s="1"/>
      <c r="L413" s="1"/>
      <c r="M413" s="1"/>
      <c r="N413" s="1"/>
      <c r="O413" s="1"/>
      <c r="P413" s="1"/>
      <c r="Q413" s="1"/>
      <c r="R413" s="1"/>
    </row>
    <row r="414" spans="1:18" ht="9.75" customHeight="1">
      <c r="A414" s="1"/>
      <c r="B414" s="1"/>
      <c r="C414" s="1"/>
      <c r="D414" s="1"/>
      <c r="E414" s="1"/>
      <c r="F414" s="1"/>
      <c r="G414" s="1"/>
      <c r="H414" s="1"/>
      <c r="I414" s="1"/>
      <c r="J414" s="1"/>
      <c r="K414" s="1"/>
      <c r="L414" s="1"/>
      <c r="M414" s="1"/>
      <c r="N414" s="1"/>
      <c r="O414" s="1"/>
      <c r="P414" s="1"/>
      <c r="Q414" s="1"/>
      <c r="R414" s="1"/>
    </row>
    <row r="415" spans="1:18" ht="9.75" customHeight="1">
      <c r="A415" s="1"/>
      <c r="B415" s="1"/>
      <c r="C415" s="1"/>
      <c r="D415" s="1"/>
      <c r="E415" s="1"/>
      <c r="F415" s="1"/>
      <c r="G415" s="1"/>
      <c r="H415" s="1"/>
      <c r="I415" s="1"/>
      <c r="J415" s="1"/>
      <c r="K415" s="1"/>
      <c r="L415" s="1"/>
      <c r="M415" s="1"/>
      <c r="N415" s="1"/>
      <c r="O415" s="1"/>
      <c r="P415" s="1"/>
      <c r="Q415" s="1"/>
      <c r="R415" s="1"/>
    </row>
    <row r="416" spans="1:18" ht="9.75" customHeight="1">
      <c r="A416" s="1"/>
      <c r="B416" s="1"/>
      <c r="C416" s="1"/>
      <c r="D416" s="1"/>
      <c r="E416" s="1"/>
      <c r="F416" s="1"/>
      <c r="G416" s="1"/>
      <c r="H416" s="1"/>
      <c r="I416" s="1"/>
      <c r="J416" s="1"/>
      <c r="K416" s="1"/>
      <c r="L416" s="1"/>
      <c r="M416" s="1"/>
      <c r="N416" s="1"/>
      <c r="O416" s="1"/>
      <c r="P416" s="1"/>
      <c r="Q416" s="1"/>
      <c r="R416" s="1"/>
    </row>
    <row r="417" spans="1:18" ht="9.75" customHeight="1">
      <c r="A417" s="1"/>
      <c r="B417" s="1"/>
      <c r="C417" s="1"/>
      <c r="D417" s="1"/>
      <c r="E417" s="1"/>
      <c r="F417" s="1"/>
      <c r="G417" s="1"/>
      <c r="H417" s="1"/>
      <c r="I417" s="1"/>
      <c r="J417" s="1"/>
      <c r="K417" s="1"/>
      <c r="L417" s="1"/>
      <c r="M417" s="1"/>
      <c r="N417" s="1"/>
      <c r="O417" s="1"/>
      <c r="P417" s="1"/>
      <c r="Q417" s="1"/>
      <c r="R417" s="1"/>
    </row>
    <row r="418" spans="1:18" ht="9.75" customHeight="1">
      <c r="A418" s="1"/>
      <c r="B418" s="1"/>
      <c r="C418" s="1"/>
      <c r="D418" s="1"/>
      <c r="E418" s="1"/>
      <c r="F418" s="1"/>
      <c r="G418" s="1"/>
      <c r="H418" s="1"/>
      <c r="I418" s="1"/>
      <c r="J418" s="1"/>
      <c r="K418" s="1"/>
      <c r="L418" s="1"/>
      <c r="M418" s="1"/>
      <c r="N418" s="1"/>
      <c r="O418" s="1"/>
      <c r="P418" s="1"/>
      <c r="Q418" s="1"/>
      <c r="R418" s="1"/>
    </row>
    <row r="419" spans="1:18" ht="9.75" customHeight="1">
      <c r="A419" s="1"/>
      <c r="B419" s="1"/>
      <c r="C419" s="1"/>
      <c r="D419" s="1"/>
      <c r="E419" s="1"/>
      <c r="F419" s="1"/>
      <c r="G419" s="1"/>
      <c r="H419" s="1"/>
      <c r="I419" s="1"/>
      <c r="J419" s="1"/>
      <c r="K419" s="1"/>
      <c r="L419" s="1"/>
      <c r="M419" s="1"/>
      <c r="N419" s="1"/>
      <c r="O419" s="1"/>
      <c r="P419" s="1"/>
      <c r="Q419" s="1"/>
      <c r="R419" s="1"/>
    </row>
    <row r="420" spans="1:18" ht="9.75" customHeight="1">
      <c r="A420" s="1"/>
      <c r="B420" s="1"/>
      <c r="C420" s="1"/>
      <c r="D420" s="1"/>
      <c r="E420" s="1"/>
      <c r="F420" s="1"/>
      <c r="G420" s="1"/>
      <c r="H420" s="1"/>
      <c r="I420" s="1"/>
      <c r="J420" s="1"/>
      <c r="K420" s="1"/>
      <c r="L420" s="1"/>
      <c r="M420" s="1"/>
      <c r="N420" s="1"/>
      <c r="O420" s="1"/>
      <c r="P420" s="1"/>
      <c r="Q420" s="1"/>
      <c r="R420" s="1"/>
    </row>
    <row r="421" spans="1:18" ht="9.75" customHeight="1">
      <c r="A421" s="1"/>
      <c r="B421" s="1"/>
      <c r="C421" s="1"/>
      <c r="D421" s="1"/>
      <c r="E421" s="1"/>
      <c r="F421" s="1"/>
      <c r="G421" s="1"/>
      <c r="H421" s="1"/>
      <c r="I421" s="1"/>
      <c r="J421" s="1"/>
      <c r="K421" s="1"/>
      <c r="L421" s="1"/>
      <c r="M421" s="1"/>
      <c r="N421" s="1"/>
      <c r="O421" s="1"/>
      <c r="P421" s="1"/>
      <c r="Q421" s="1"/>
      <c r="R421" s="1"/>
    </row>
    <row r="422" spans="1:18" ht="9.75" customHeight="1">
      <c r="A422" s="1"/>
      <c r="B422" s="1"/>
      <c r="C422" s="1"/>
      <c r="D422" s="1"/>
      <c r="E422" s="1"/>
      <c r="F422" s="1"/>
      <c r="G422" s="1"/>
      <c r="H422" s="1"/>
      <c r="I422" s="1"/>
      <c r="J422" s="1"/>
      <c r="K422" s="1"/>
      <c r="L422" s="1"/>
      <c r="M422" s="1"/>
      <c r="N422" s="1"/>
      <c r="O422" s="1"/>
      <c r="P422" s="1"/>
      <c r="Q422" s="1"/>
      <c r="R422" s="1"/>
    </row>
    <row r="423" spans="1:18" ht="9.75" customHeight="1">
      <c r="A423" s="1"/>
      <c r="B423" s="1"/>
      <c r="C423" s="1"/>
      <c r="D423" s="1"/>
      <c r="E423" s="1"/>
      <c r="F423" s="1"/>
      <c r="G423" s="1"/>
      <c r="H423" s="1"/>
      <c r="I423" s="1"/>
      <c r="J423" s="1"/>
      <c r="K423" s="1"/>
      <c r="L423" s="1"/>
      <c r="M423" s="1"/>
      <c r="N423" s="1"/>
      <c r="O423" s="1"/>
      <c r="P423" s="1"/>
      <c r="Q423" s="1"/>
      <c r="R423" s="1"/>
    </row>
    <row r="424" spans="1:18" ht="9.75" customHeight="1">
      <c r="A424" s="1"/>
      <c r="B424" s="1"/>
      <c r="C424" s="1"/>
      <c r="D424" s="1"/>
      <c r="E424" s="1"/>
      <c r="F424" s="1"/>
      <c r="G424" s="1"/>
      <c r="H424" s="1"/>
      <c r="I424" s="1"/>
      <c r="J424" s="1"/>
      <c r="K424" s="1"/>
      <c r="L424" s="1"/>
      <c r="M424" s="1"/>
      <c r="N424" s="1"/>
      <c r="O424" s="1"/>
      <c r="P424" s="1"/>
      <c r="Q424" s="1"/>
      <c r="R424" s="1"/>
    </row>
    <row r="425" spans="1:18" ht="9.75" customHeight="1">
      <c r="A425" s="1"/>
      <c r="B425" s="1"/>
      <c r="C425" s="1"/>
      <c r="D425" s="1"/>
      <c r="E425" s="1"/>
      <c r="F425" s="1"/>
      <c r="G425" s="1"/>
      <c r="H425" s="1"/>
      <c r="I425" s="1"/>
      <c r="J425" s="1"/>
      <c r="K425" s="1"/>
      <c r="L425" s="1"/>
      <c r="M425" s="1"/>
      <c r="N425" s="1"/>
      <c r="O425" s="1"/>
      <c r="P425" s="1"/>
      <c r="Q425" s="1"/>
      <c r="R425" s="1"/>
    </row>
    <row r="426" spans="1:18" ht="9.75" customHeight="1">
      <c r="A426" s="1"/>
      <c r="B426" s="1"/>
      <c r="C426" s="1"/>
      <c r="D426" s="1"/>
      <c r="E426" s="1"/>
      <c r="F426" s="1"/>
      <c r="G426" s="1"/>
      <c r="H426" s="1"/>
      <c r="I426" s="1"/>
      <c r="J426" s="1"/>
      <c r="K426" s="1"/>
      <c r="L426" s="1"/>
      <c r="M426" s="1"/>
      <c r="N426" s="1"/>
      <c r="O426" s="1"/>
      <c r="P426" s="1"/>
      <c r="Q426" s="1"/>
      <c r="R426" s="1"/>
    </row>
    <row r="427" spans="1:18" ht="9.75" customHeight="1">
      <c r="A427" s="1"/>
      <c r="B427" s="1"/>
      <c r="C427" s="1"/>
      <c r="D427" s="1"/>
      <c r="E427" s="1"/>
      <c r="F427" s="1"/>
      <c r="G427" s="1"/>
      <c r="H427" s="1"/>
      <c r="I427" s="1"/>
      <c r="J427" s="1"/>
      <c r="K427" s="1"/>
      <c r="L427" s="1"/>
      <c r="M427" s="1"/>
      <c r="N427" s="1"/>
      <c r="O427" s="1"/>
      <c r="P427" s="1"/>
      <c r="Q427" s="1"/>
      <c r="R427" s="1"/>
    </row>
    <row r="428" spans="1:18" ht="9.75" customHeight="1">
      <c r="A428" s="1"/>
      <c r="B428" s="1"/>
      <c r="C428" s="1"/>
      <c r="D428" s="1"/>
      <c r="E428" s="1"/>
      <c r="F428" s="1"/>
      <c r="G428" s="1"/>
      <c r="H428" s="1"/>
      <c r="I428" s="1"/>
      <c r="J428" s="1"/>
      <c r="K428" s="1"/>
      <c r="L428" s="1"/>
      <c r="M428" s="1"/>
      <c r="N428" s="1"/>
      <c r="O428" s="1"/>
      <c r="P428" s="1"/>
      <c r="Q428" s="1"/>
      <c r="R428" s="1"/>
    </row>
    <row r="429" spans="1:18" ht="9.75" customHeight="1">
      <c r="A429" s="1"/>
      <c r="B429" s="1"/>
      <c r="C429" s="1"/>
      <c r="D429" s="1"/>
      <c r="E429" s="1"/>
      <c r="F429" s="1"/>
      <c r="G429" s="1"/>
      <c r="H429" s="1"/>
      <c r="I429" s="1"/>
      <c r="J429" s="1"/>
      <c r="K429" s="1"/>
      <c r="L429" s="1"/>
      <c r="M429" s="1"/>
      <c r="N429" s="1"/>
      <c r="O429" s="1"/>
      <c r="P429" s="1"/>
      <c r="Q429" s="1"/>
      <c r="R429" s="1"/>
    </row>
    <row r="430" spans="1:18" ht="9.75" customHeight="1">
      <c r="A430" s="1"/>
      <c r="B430" s="1"/>
      <c r="C430" s="1"/>
      <c r="D430" s="1"/>
      <c r="E430" s="1"/>
      <c r="F430" s="1"/>
      <c r="G430" s="1"/>
      <c r="H430" s="1"/>
      <c r="I430" s="1"/>
      <c r="J430" s="1"/>
      <c r="K430" s="1"/>
      <c r="L430" s="1"/>
      <c r="M430" s="1"/>
      <c r="N430" s="1"/>
      <c r="O430" s="1"/>
      <c r="P430" s="1"/>
      <c r="Q430" s="1"/>
      <c r="R430" s="1"/>
    </row>
    <row r="431" spans="1:18" ht="9.75" customHeight="1">
      <c r="A431" s="1"/>
      <c r="B431" s="1"/>
      <c r="C431" s="1"/>
      <c r="D431" s="1"/>
      <c r="E431" s="1"/>
      <c r="F431" s="1"/>
      <c r="G431" s="1"/>
      <c r="H431" s="1"/>
      <c r="I431" s="1"/>
      <c r="J431" s="1"/>
      <c r="K431" s="1"/>
      <c r="L431" s="1"/>
      <c r="M431" s="1"/>
      <c r="N431" s="1"/>
      <c r="O431" s="1"/>
      <c r="P431" s="1"/>
      <c r="Q431" s="1"/>
      <c r="R431" s="1"/>
    </row>
    <row r="432" spans="1:18" ht="9.75" customHeight="1">
      <c r="A432" s="1"/>
      <c r="B432" s="1"/>
      <c r="C432" s="1"/>
      <c r="D432" s="1"/>
      <c r="E432" s="1"/>
      <c r="F432" s="1"/>
      <c r="G432" s="1"/>
      <c r="H432" s="1"/>
      <c r="I432" s="1"/>
      <c r="J432" s="1"/>
      <c r="K432" s="1"/>
      <c r="L432" s="1"/>
      <c r="M432" s="1"/>
      <c r="N432" s="1"/>
      <c r="O432" s="1"/>
      <c r="P432" s="1"/>
      <c r="Q432" s="1"/>
      <c r="R432" s="1"/>
    </row>
    <row r="433" spans="1:18" ht="9.75" customHeight="1">
      <c r="A433" s="1"/>
      <c r="B433" s="1"/>
      <c r="C433" s="1"/>
      <c r="D433" s="1"/>
      <c r="E433" s="1"/>
      <c r="F433" s="1"/>
      <c r="G433" s="1"/>
      <c r="H433" s="1"/>
      <c r="I433" s="1"/>
      <c r="J433" s="1"/>
      <c r="K433" s="1"/>
      <c r="L433" s="1"/>
      <c r="M433" s="1"/>
      <c r="N433" s="1"/>
      <c r="O433" s="1"/>
      <c r="P433" s="1"/>
      <c r="Q433" s="1"/>
      <c r="R433" s="1"/>
    </row>
    <row r="434" spans="1:18" ht="9.75" customHeight="1">
      <c r="A434" s="1"/>
      <c r="B434" s="1"/>
      <c r="C434" s="1"/>
      <c r="D434" s="1"/>
      <c r="E434" s="1"/>
      <c r="F434" s="1"/>
      <c r="G434" s="1"/>
      <c r="H434" s="1"/>
      <c r="I434" s="1"/>
      <c r="J434" s="1"/>
      <c r="K434" s="1"/>
      <c r="L434" s="1"/>
      <c r="M434" s="1"/>
      <c r="N434" s="1"/>
      <c r="O434" s="1"/>
      <c r="P434" s="1"/>
      <c r="Q434" s="1"/>
      <c r="R434" s="1"/>
    </row>
    <row r="435" spans="1:18" ht="9.75" customHeight="1">
      <c r="A435" s="1"/>
      <c r="B435" s="1"/>
      <c r="C435" s="1"/>
      <c r="D435" s="1"/>
      <c r="E435" s="1"/>
      <c r="F435" s="1"/>
      <c r="G435" s="1"/>
      <c r="H435" s="1"/>
      <c r="I435" s="1"/>
      <c r="J435" s="1"/>
      <c r="K435" s="1"/>
      <c r="L435" s="1"/>
      <c r="M435" s="1"/>
      <c r="N435" s="1"/>
      <c r="O435" s="1"/>
      <c r="P435" s="1"/>
      <c r="Q435" s="1"/>
      <c r="R435" s="1"/>
    </row>
    <row r="436" spans="1:18" ht="9.75" customHeight="1">
      <c r="A436" s="1"/>
      <c r="B436" s="1"/>
      <c r="C436" s="1"/>
      <c r="D436" s="1"/>
      <c r="E436" s="1"/>
      <c r="F436" s="1"/>
      <c r="G436" s="1"/>
      <c r="H436" s="1"/>
      <c r="I436" s="1"/>
      <c r="J436" s="1"/>
      <c r="K436" s="1"/>
      <c r="L436" s="1"/>
      <c r="M436" s="1"/>
      <c r="N436" s="1"/>
      <c r="O436" s="1"/>
      <c r="P436" s="1"/>
      <c r="Q436" s="1"/>
      <c r="R436" s="1"/>
    </row>
    <row r="437" spans="1:18" ht="9.75" customHeight="1">
      <c r="A437" s="1"/>
      <c r="B437" s="1"/>
      <c r="C437" s="1"/>
      <c r="D437" s="1"/>
      <c r="E437" s="1"/>
      <c r="F437" s="1"/>
      <c r="G437" s="1"/>
      <c r="H437" s="1"/>
      <c r="I437" s="1"/>
      <c r="J437" s="1"/>
      <c r="K437" s="1"/>
      <c r="L437" s="1"/>
      <c r="M437" s="1"/>
      <c r="N437" s="1"/>
      <c r="O437" s="1"/>
      <c r="P437" s="1"/>
      <c r="Q437" s="1"/>
      <c r="R437" s="1"/>
    </row>
    <row r="438" spans="1:18" ht="9.75" customHeight="1">
      <c r="A438" s="1"/>
      <c r="B438" s="1"/>
      <c r="C438" s="1"/>
      <c r="D438" s="1"/>
      <c r="E438" s="1"/>
      <c r="F438" s="1"/>
      <c r="G438" s="1"/>
      <c r="H438" s="1"/>
      <c r="I438" s="1"/>
      <c r="J438" s="1"/>
      <c r="K438" s="1"/>
      <c r="L438" s="1"/>
      <c r="M438" s="1"/>
      <c r="N438" s="1"/>
      <c r="O438" s="1"/>
      <c r="P438" s="1"/>
      <c r="Q438" s="1"/>
      <c r="R438" s="1"/>
    </row>
    <row r="439" spans="1:18" ht="9.75" customHeight="1">
      <c r="A439" s="1"/>
      <c r="B439" s="1"/>
      <c r="C439" s="1"/>
      <c r="D439" s="1"/>
      <c r="E439" s="1"/>
      <c r="F439" s="1"/>
      <c r="G439" s="1"/>
      <c r="H439" s="1"/>
      <c r="I439" s="1"/>
      <c r="J439" s="1"/>
      <c r="K439" s="1"/>
      <c r="L439" s="1"/>
      <c r="M439" s="1"/>
      <c r="N439" s="1"/>
      <c r="O439" s="1"/>
      <c r="P439" s="1"/>
      <c r="Q439" s="1"/>
      <c r="R439" s="1"/>
    </row>
    <row r="440" spans="1:18" ht="9.75" customHeight="1">
      <c r="A440" s="1"/>
      <c r="B440" s="1"/>
      <c r="C440" s="1"/>
      <c r="D440" s="1"/>
      <c r="E440" s="1"/>
      <c r="F440" s="1"/>
      <c r="G440" s="1"/>
      <c r="H440" s="1"/>
      <c r="I440" s="1"/>
      <c r="J440" s="1"/>
      <c r="K440" s="1"/>
      <c r="L440" s="1"/>
      <c r="M440" s="1"/>
      <c r="N440" s="1"/>
      <c r="O440" s="1"/>
      <c r="P440" s="1"/>
      <c r="Q440" s="1"/>
      <c r="R440" s="1"/>
    </row>
    <row r="441" spans="1:18" ht="9.75" customHeight="1">
      <c r="A441" s="1"/>
      <c r="B441" s="1"/>
      <c r="C441" s="1"/>
      <c r="D441" s="1"/>
      <c r="E441" s="1"/>
      <c r="F441" s="1"/>
      <c r="G441" s="1"/>
      <c r="H441" s="1"/>
      <c r="I441" s="1"/>
      <c r="J441" s="1"/>
      <c r="K441" s="1"/>
      <c r="L441" s="1"/>
      <c r="M441" s="1"/>
      <c r="N441" s="1"/>
      <c r="O441" s="1"/>
      <c r="P441" s="1"/>
      <c r="Q441" s="1"/>
      <c r="R441" s="1"/>
    </row>
    <row r="442" spans="1:18" ht="9.75" customHeight="1">
      <c r="A442" s="1"/>
      <c r="B442" s="1"/>
      <c r="C442" s="1"/>
      <c r="D442" s="1"/>
      <c r="E442" s="1"/>
      <c r="F442" s="1"/>
      <c r="G442" s="1"/>
      <c r="H442" s="1"/>
      <c r="I442" s="1"/>
      <c r="J442" s="1"/>
      <c r="K442" s="1"/>
      <c r="L442" s="1"/>
      <c r="M442" s="1"/>
      <c r="N442" s="1"/>
      <c r="O442" s="1"/>
      <c r="P442" s="1"/>
      <c r="Q442" s="1"/>
      <c r="R442" s="1"/>
    </row>
    <row r="443" spans="1:18" ht="9.75" customHeight="1">
      <c r="A443" s="1"/>
      <c r="B443" s="1"/>
      <c r="C443" s="1"/>
      <c r="D443" s="1"/>
      <c r="E443" s="1"/>
      <c r="F443" s="1"/>
      <c r="G443" s="1"/>
      <c r="H443" s="1"/>
      <c r="I443" s="1"/>
      <c r="J443" s="1"/>
      <c r="K443" s="1"/>
      <c r="L443" s="1"/>
      <c r="M443" s="1"/>
      <c r="N443" s="1"/>
      <c r="O443" s="1"/>
      <c r="P443" s="1"/>
      <c r="Q443" s="1"/>
      <c r="R443" s="1"/>
    </row>
    <row r="444" spans="1:18" ht="9.75" customHeight="1">
      <c r="A444" s="1"/>
      <c r="B444" s="1"/>
      <c r="C444" s="1"/>
      <c r="D444" s="1"/>
      <c r="E444" s="1"/>
      <c r="F444" s="1"/>
      <c r="G444" s="1"/>
      <c r="H444" s="1"/>
      <c r="I444" s="1"/>
      <c r="J444" s="1"/>
      <c r="K444" s="1"/>
      <c r="L444" s="1"/>
      <c r="M444" s="1"/>
      <c r="N444" s="1"/>
      <c r="O444" s="1"/>
      <c r="P444" s="1"/>
      <c r="Q444" s="1"/>
      <c r="R444" s="1"/>
    </row>
    <row r="445" spans="1:18" ht="9.75" customHeight="1">
      <c r="A445" s="1"/>
      <c r="B445" s="1"/>
      <c r="C445" s="1"/>
      <c r="D445" s="1"/>
      <c r="E445" s="1"/>
      <c r="F445" s="1"/>
      <c r="G445" s="1"/>
      <c r="H445" s="1"/>
      <c r="I445" s="1"/>
      <c r="J445" s="1"/>
      <c r="K445" s="1"/>
      <c r="L445" s="1"/>
      <c r="M445" s="1"/>
      <c r="N445" s="1"/>
      <c r="O445" s="1"/>
      <c r="P445" s="1"/>
      <c r="Q445" s="1"/>
      <c r="R445" s="1"/>
    </row>
    <row r="446" spans="1:18" ht="9.75" customHeight="1">
      <c r="A446" s="1"/>
      <c r="B446" s="1"/>
      <c r="C446" s="1"/>
      <c r="D446" s="1"/>
      <c r="E446" s="1"/>
      <c r="F446" s="1"/>
      <c r="G446" s="1"/>
      <c r="H446" s="1"/>
      <c r="I446" s="1"/>
      <c r="J446" s="1"/>
      <c r="K446" s="1"/>
      <c r="L446" s="1"/>
      <c r="M446" s="1"/>
      <c r="N446" s="1"/>
      <c r="O446" s="1"/>
      <c r="P446" s="1"/>
      <c r="Q446" s="1"/>
      <c r="R446" s="1"/>
    </row>
    <row r="447" spans="1:18" ht="9.75" customHeight="1">
      <c r="A447" s="1"/>
      <c r="B447" s="1"/>
      <c r="C447" s="1"/>
      <c r="D447" s="1"/>
      <c r="E447" s="1"/>
      <c r="F447" s="1"/>
      <c r="G447" s="1"/>
      <c r="H447" s="1"/>
      <c r="I447" s="1"/>
      <c r="J447" s="1"/>
      <c r="K447" s="1"/>
      <c r="L447" s="1"/>
      <c r="M447" s="1"/>
      <c r="N447" s="1"/>
      <c r="O447" s="1"/>
      <c r="P447" s="1"/>
      <c r="Q447" s="1"/>
      <c r="R447" s="1"/>
    </row>
    <row r="448" spans="1:18" ht="9.75" customHeight="1">
      <c r="A448" s="1"/>
      <c r="B448" s="1"/>
      <c r="C448" s="1"/>
      <c r="D448" s="1"/>
      <c r="E448" s="1"/>
      <c r="F448" s="1"/>
      <c r="G448" s="1"/>
      <c r="H448" s="1"/>
      <c r="I448" s="1"/>
      <c r="J448" s="1"/>
      <c r="K448" s="1"/>
      <c r="L448" s="1"/>
      <c r="M448" s="1"/>
      <c r="N448" s="1"/>
      <c r="O448" s="1"/>
      <c r="P448" s="1"/>
      <c r="Q448" s="1"/>
      <c r="R448" s="1"/>
    </row>
    <row r="449" spans="1:18" ht="9.75" customHeight="1">
      <c r="A449" s="1"/>
      <c r="B449" s="1"/>
      <c r="C449" s="1"/>
      <c r="D449" s="1"/>
      <c r="E449" s="1"/>
      <c r="F449" s="1"/>
      <c r="G449" s="1"/>
      <c r="H449" s="1"/>
      <c r="I449" s="1"/>
      <c r="J449" s="1"/>
      <c r="K449" s="1"/>
      <c r="L449" s="1"/>
      <c r="M449" s="1"/>
      <c r="N449" s="1"/>
      <c r="O449" s="1"/>
      <c r="P449" s="1"/>
      <c r="Q449" s="1"/>
      <c r="R449" s="1"/>
    </row>
    <row r="450" spans="1:18" ht="9.75" customHeight="1">
      <c r="A450" s="1"/>
      <c r="B450" s="1"/>
      <c r="C450" s="1"/>
      <c r="D450" s="1"/>
      <c r="E450" s="1"/>
      <c r="F450" s="1"/>
      <c r="G450" s="1"/>
      <c r="H450" s="1"/>
      <c r="I450" s="1"/>
      <c r="J450" s="1"/>
      <c r="K450" s="1"/>
      <c r="L450" s="1"/>
      <c r="M450" s="1"/>
      <c r="N450" s="1"/>
      <c r="O450" s="1"/>
      <c r="P450" s="1"/>
      <c r="Q450" s="1"/>
      <c r="R450" s="1"/>
    </row>
    <row r="451" spans="1:18" ht="9.75" customHeight="1">
      <c r="A451" s="1"/>
      <c r="B451" s="1"/>
      <c r="C451" s="1"/>
      <c r="D451" s="1"/>
      <c r="E451" s="1"/>
      <c r="F451" s="1"/>
      <c r="G451" s="1"/>
      <c r="H451" s="1"/>
      <c r="I451" s="1"/>
      <c r="J451" s="1"/>
      <c r="K451" s="1"/>
      <c r="L451" s="1"/>
      <c r="M451" s="1"/>
      <c r="N451" s="1"/>
      <c r="O451" s="1"/>
      <c r="P451" s="1"/>
      <c r="Q451" s="1"/>
      <c r="R451" s="1"/>
    </row>
    <row r="452" spans="1:18" ht="9.75" customHeight="1">
      <c r="A452" s="1"/>
      <c r="B452" s="1"/>
      <c r="C452" s="1"/>
      <c r="D452" s="1"/>
      <c r="E452" s="1"/>
      <c r="F452" s="1"/>
      <c r="G452" s="1"/>
      <c r="H452" s="1"/>
      <c r="I452" s="1"/>
      <c r="J452" s="1"/>
      <c r="K452" s="1"/>
      <c r="L452" s="1"/>
      <c r="M452" s="1"/>
      <c r="N452" s="1"/>
      <c r="O452" s="1"/>
      <c r="P452" s="1"/>
      <c r="Q452" s="1"/>
      <c r="R452" s="1"/>
    </row>
    <row r="453" spans="1:18" ht="9.75" customHeight="1">
      <c r="A453" s="1"/>
      <c r="B453" s="1"/>
      <c r="C453" s="1"/>
      <c r="D453" s="1"/>
      <c r="E453" s="1"/>
      <c r="F453" s="1"/>
      <c r="G453" s="1"/>
      <c r="H453" s="1"/>
      <c r="I453" s="1"/>
      <c r="J453" s="1"/>
      <c r="K453" s="1"/>
      <c r="L453" s="1"/>
      <c r="M453" s="1"/>
      <c r="N453" s="1"/>
      <c r="O453" s="1"/>
      <c r="P453" s="1"/>
      <c r="Q453" s="1"/>
      <c r="R453" s="1"/>
    </row>
    <row r="454" spans="1:18" ht="9.75" customHeight="1">
      <c r="A454" s="1"/>
      <c r="B454" s="1"/>
      <c r="C454" s="1"/>
      <c r="D454" s="1"/>
      <c r="E454" s="1"/>
      <c r="F454" s="1"/>
      <c r="G454" s="1"/>
      <c r="H454" s="1"/>
      <c r="I454" s="1"/>
      <c r="J454" s="1"/>
      <c r="K454" s="1"/>
      <c r="L454" s="1"/>
      <c r="M454" s="1"/>
      <c r="N454" s="1"/>
      <c r="O454" s="1"/>
      <c r="P454" s="1"/>
      <c r="Q454" s="1"/>
      <c r="R454" s="1"/>
    </row>
    <row r="455" spans="1:18" ht="9.75" customHeight="1">
      <c r="A455" s="1"/>
      <c r="B455" s="1"/>
      <c r="C455" s="1"/>
      <c r="D455" s="1"/>
      <c r="E455" s="1"/>
      <c r="F455" s="1"/>
      <c r="G455" s="1"/>
      <c r="H455" s="1"/>
      <c r="I455" s="1"/>
      <c r="J455" s="1"/>
      <c r="K455" s="1"/>
      <c r="L455" s="1"/>
      <c r="M455" s="1"/>
      <c r="N455" s="1"/>
      <c r="O455" s="1"/>
      <c r="P455" s="1"/>
      <c r="Q455" s="1"/>
      <c r="R455" s="1"/>
    </row>
    <row r="456" spans="1:18" ht="9.75" customHeight="1">
      <c r="A456" s="1"/>
      <c r="B456" s="1"/>
      <c r="C456" s="1"/>
      <c r="D456" s="1"/>
      <c r="E456" s="1"/>
      <c r="F456" s="1"/>
      <c r="G456" s="1"/>
      <c r="H456" s="1"/>
      <c r="I456" s="1"/>
      <c r="J456" s="1"/>
      <c r="K456" s="1"/>
      <c r="L456" s="1"/>
      <c r="M456" s="1"/>
      <c r="N456" s="1"/>
      <c r="O456" s="1"/>
      <c r="P456" s="1"/>
      <c r="Q456" s="1"/>
      <c r="R456" s="1"/>
    </row>
    <row r="457" spans="1:18" ht="9.75" customHeight="1">
      <c r="A457" s="1"/>
      <c r="B457" s="1"/>
      <c r="C457" s="1"/>
      <c r="D457" s="1"/>
      <c r="E457" s="1"/>
      <c r="F457" s="1"/>
      <c r="G457" s="1"/>
      <c r="H457" s="1"/>
      <c r="I457" s="1"/>
      <c r="J457" s="1"/>
      <c r="K457" s="1"/>
      <c r="L457" s="1"/>
      <c r="M457" s="1"/>
      <c r="N457" s="1"/>
      <c r="O457" s="1"/>
      <c r="P457" s="1"/>
      <c r="Q457" s="1"/>
      <c r="R457" s="1"/>
    </row>
    <row r="458" spans="1:18" ht="9.75" customHeight="1">
      <c r="A458" s="1"/>
      <c r="B458" s="1"/>
      <c r="C458" s="1"/>
      <c r="D458" s="1"/>
      <c r="E458" s="1"/>
      <c r="F458" s="1"/>
      <c r="G458" s="1"/>
      <c r="H458" s="1"/>
      <c r="I458" s="1"/>
      <c r="J458" s="1"/>
      <c r="K458" s="1"/>
      <c r="L458" s="1"/>
      <c r="M458" s="1"/>
      <c r="N458" s="1"/>
      <c r="O458" s="1"/>
      <c r="P458" s="1"/>
      <c r="Q458" s="1"/>
      <c r="R458" s="1"/>
    </row>
    <row r="459" spans="1:18" ht="9.75" customHeight="1">
      <c r="A459" s="1"/>
      <c r="B459" s="1"/>
      <c r="C459" s="1"/>
      <c r="D459" s="1"/>
      <c r="E459" s="1"/>
      <c r="F459" s="1"/>
      <c r="G459" s="1"/>
      <c r="H459" s="1"/>
      <c r="I459" s="1"/>
      <c r="J459" s="1"/>
      <c r="K459" s="1"/>
      <c r="L459" s="1"/>
      <c r="M459" s="1"/>
      <c r="N459" s="1"/>
      <c r="O459" s="1"/>
      <c r="P459" s="1"/>
      <c r="Q459" s="1"/>
      <c r="R459" s="1"/>
    </row>
    <row r="460" spans="1:18" ht="9.75" customHeight="1">
      <c r="A460" s="1"/>
      <c r="B460" s="1"/>
      <c r="C460" s="1"/>
      <c r="D460" s="1"/>
      <c r="E460" s="1"/>
      <c r="F460" s="1"/>
      <c r="G460" s="1"/>
      <c r="H460" s="1"/>
      <c r="I460" s="1"/>
      <c r="J460" s="1"/>
      <c r="K460" s="1"/>
      <c r="L460" s="1"/>
      <c r="M460" s="1"/>
      <c r="N460" s="1"/>
      <c r="O460" s="1"/>
      <c r="P460" s="1"/>
      <c r="Q460" s="1"/>
      <c r="R460" s="1"/>
    </row>
    <row r="461" spans="1:18" ht="9.75" customHeight="1">
      <c r="A461" s="1"/>
      <c r="B461" s="1"/>
      <c r="C461" s="1"/>
      <c r="D461" s="1"/>
      <c r="E461" s="1"/>
      <c r="F461" s="1"/>
      <c r="G461" s="1"/>
      <c r="H461" s="1"/>
      <c r="I461" s="1"/>
      <c r="J461" s="1"/>
      <c r="K461" s="1"/>
      <c r="L461" s="1"/>
      <c r="M461" s="1"/>
      <c r="N461" s="1"/>
      <c r="O461" s="1"/>
      <c r="P461" s="1"/>
      <c r="Q461" s="1"/>
      <c r="R461" s="1"/>
    </row>
    <row r="462" spans="1:18" ht="9.75" customHeight="1">
      <c r="A462" s="1"/>
      <c r="B462" s="1"/>
      <c r="C462" s="1"/>
      <c r="D462" s="1"/>
      <c r="E462" s="1"/>
      <c r="F462" s="1"/>
      <c r="G462" s="1"/>
      <c r="H462" s="1"/>
      <c r="I462" s="1"/>
      <c r="J462" s="1"/>
      <c r="K462" s="1"/>
      <c r="L462" s="1"/>
      <c r="M462" s="1"/>
      <c r="N462" s="1"/>
      <c r="O462" s="1"/>
      <c r="P462" s="1"/>
      <c r="Q462" s="1"/>
      <c r="R462" s="1"/>
    </row>
    <row r="463" spans="1:18" ht="9.75" customHeight="1">
      <c r="A463" s="1"/>
      <c r="B463" s="1"/>
      <c r="C463" s="1"/>
      <c r="D463" s="1"/>
      <c r="E463" s="1"/>
      <c r="F463" s="1"/>
      <c r="G463" s="1"/>
      <c r="H463" s="1"/>
      <c r="I463" s="1"/>
      <c r="J463" s="1"/>
      <c r="K463" s="1"/>
      <c r="L463" s="1"/>
      <c r="M463" s="1"/>
      <c r="N463" s="1"/>
      <c r="O463" s="1"/>
      <c r="P463" s="1"/>
      <c r="Q463" s="1"/>
      <c r="R463" s="1"/>
    </row>
    <row r="464" spans="1:18" ht="9.75" customHeight="1">
      <c r="A464" s="1"/>
      <c r="B464" s="1"/>
      <c r="C464" s="1"/>
      <c r="D464" s="1"/>
      <c r="E464" s="1"/>
      <c r="F464" s="1"/>
      <c r="G464" s="1"/>
      <c r="H464" s="1"/>
      <c r="I464" s="1"/>
      <c r="J464" s="1"/>
      <c r="K464" s="1"/>
      <c r="L464" s="1"/>
      <c r="M464" s="1"/>
      <c r="N464" s="1"/>
      <c r="O464" s="1"/>
      <c r="P464" s="1"/>
      <c r="Q464" s="1"/>
      <c r="R464" s="1"/>
    </row>
    <row r="465" spans="1:18" ht="9.75" customHeight="1">
      <c r="A465" s="1"/>
      <c r="B465" s="1"/>
      <c r="C465" s="1"/>
      <c r="D465" s="1"/>
      <c r="E465" s="1"/>
      <c r="F465" s="1"/>
      <c r="G465" s="1"/>
      <c r="H465" s="1"/>
      <c r="I465" s="1"/>
      <c r="J465" s="1"/>
      <c r="K465" s="1"/>
      <c r="L465" s="1"/>
      <c r="M465" s="1"/>
      <c r="N465" s="1"/>
      <c r="O465" s="1"/>
      <c r="P465" s="1"/>
      <c r="Q465" s="1"/>
      <c r="R465" s="1"/>
    </row>
    <row r="466" spans="1:18" ht="9.75" customHeight="1">
      <c r="A466" s="1"/>
      <c r="B466" s="1"/>
      <c r="C466" s="1"/>
      <c r="D466" s="1"/>
      <c r="E466" s="1"/>
      <c r="F466" s="1"/>
      <c r="G466" s="1"/>
      <c r="H466" s="1"/>
      <c r="I466" s="1"/>
      <c r="J466" s="1"/>
      <c r="K466" s="1"/>
      <c r="L466" s="1"/>
      <c r="M466" s="1"/>
      <c r="N466" s="1"/>
      <c r="O466" s="1"/>
      <c r="P466" s="1"/>
      <c r="Q466" s="1"/>
      <c r="R466" s="1"/>
    </row>
    <row r="467" spans="1:18" ht="9.75" customHeight="1">
      <c r="A467" s="1"/>
      <c r="B467" s="1"/>
      <c r="C467" s="1"/>
      <c r="D467" s="1"/>
      <c r="E467" s="1"/>
      <c r="F467" s="1"/>
      <c r="G467" s="1"/>
      <c r="H467" s="1"/>
      <c r="I467" s="1"/>
      <c r="J467" s="1"/>
      <c r="K467" s="1"/>
      <c r="L467" s="1"/>
      <c r="M467" s="1"/>
      <c r="N467" s="1"/>
      <c r="O467" s="1"/>
      <c r="P467" s="1"/>
      <c r="Q467" s="1"/>
      <c r="R467" s="1"/>
    </row>
    <row r="468" spans="1:18" ht="9.75" customHeight="1">
      <c r="A468" s="1"/>
      <c r="B468" s="1"/>
      <c r="C468" s="1"/>
      <c r="D468" s="1"/>
      <c r="E468" s="1"/>
      <c r="F468" s="1"/>
      <c r="G468" s="1"/>
      <c r="H468" s="1"/>
      <c r="I468" s="1"/>
      <c r="J468" s="1"/>
      <c r="K468" s="1"/>
      <c r="L468" s="1"/>
      <c r="M468" s="1"/>
      <c r="N468" s="1"/>
      <c r="O468" s="1"/>
      <c r="P468" s="1"/>
      <c r="Q468" s="1"/>
      <c r="R468" s="1"/>
    </row>
    <row r="469" spans="1:18" ht="9.75" customHeight="1">
      <c r="A469" s="1"/>
      <c r="B469" s="1"/>
      <c r="C469" s="1"/>
      <c r="D469" s="1"/>
      <c r="E469" s="1"/>
      <c r="F469" s="1"/>
      <c r="G469" s="1"/>
      <c r="H469" s="1"/>
      <c r="I469" s="1"/>
      <c r="J469" s="1"/>
      <c r="K469" s="1"/>
      <c r="L469" s="1"/>
      <c r="M469" s="1"/>
      <c r="N469" s="1"/>
      <c r="O469" s="1"/>
      <c r="P469" s="1"/>
      <c r="Q469" s="1"/>
      <c r="R469" s="1"/>
    </row>
    <row r="470" spans="1:18" ht="9.75" customHeight="1">
      <c r="A470" s="1"/>
      <c r="B470" s="1"/>
      <c r="C470" s="1"/>
      <c r="D470" s="1"/>
      <c r="E470" s="1"/>
      <c r="F470" s="1"/>
      <c r="G470" s="1"/>
      <c r="H470" s="1"/>
      <c r="I470" s="1"/>
      <c r="J470" s="1"/>
      <c r="K470" s="1"/>
      <c r="L470" s="1"/>
      <c r="M470" s="1"/>
      <c r="N470" s="1"/>
      <c r="O470" s="1"/>
      <c r="P470" s="1"/>
      <c r="Q470" s="1"/>
      <c r="R470" s="1"/>
    </row>
    <row r="471" spans="1:18" ht="9.75" customHeight="1">
      <c r="A471" s="1"/>
      <c r="B471" s="1"/>
      <c r="C471" s="1"/>
      <c r="D471" s="1"/>
      <c r="E471" s="1"/>
      <c r="F471" s="1"/>
      <c r="G471" s="1"/>
      <c r="H471" s="1"/>
      <c r="I471" s="1"/>
      <c r="J471" s="1"/>
      <c r="K471" s="1"/>
      <c r="L471" s="1"/>
      <c r="M471" s="1"/>
      <c r="N471" s="1"/>
      <c r="O471" s="1"/>
      <c r="P471" s="1"/>
      <c r="Q471" s="1"/>
      <c r="R471" s="1"/>
    </row>
    <row r="472" spans="1:18" ht="9.75" customHeight="1">
      <c r="A472" s="1"/>
      <c r="B472" s="1"/>
      <c r="C472" s="1"/>
      <c r="D472" s="1"/>
      <c r="E472" s="1"/>
      <c r="F472" s="1"/>
      <c r="G472" s="1"/>
      <c r="H472" s="1"/>
      <c r="I472" s="1"/>
      <c r="J472" s="1"/>
      <c r="K472" s="1"/>
      <c r="L472" s="1"/>
      <c r="M472" s="1"/>
      <c r="N472" s="1"/>
      <c r="O472" s="1"/>
      <c r="P472" s="1"/>
      <c r="Q472" s="1"/>
      <c r="R472" s="1"/>
    </row>
    <row r="473" spans="1:18" ht="9.75" customHeight="1">
      <c r="A473" s="1"/>
      <c r="B473" s="1"/>
      <c r="C473" s="1"/>
      <c r="D473" s="1"/>
      <c r="E473" s="1"/>
      <c r="F473" s="1"/>
      <c r="G473" s="1"/>
      <c r="H473" s="1"/>
      <c r="I473" s="1"/>
      <c r="J473" s="1"/>
      <c r="K473" s="1"/>
      <c r="L473" s="1"/>
      <c r="M473" s="1"/>
      <c r="N473" s="1"/>
      <c r="O473" s="1"/>
      <c r="P473" s="1"/>
      <c r="Q473" s="1"/>
      <c r="R473" s="1"/>
    </row>
    <row r="474" spans="1:18" ht="9.75" customHeight="1">
      <c r="A474" s="1"/>
      <c r="B474" s="1"/>
      <c r="C474" s="1"/>
      <c r="D474" s="1"/>
      <c r="E474" s="1"/>
      <c r="F474" s="1"/>
      <c r="G474" s="1"/>
      <c r="H474" s="1"/>
      <c r="I474" s="1"/>
      <c r="J474" s="1"/>
      <c r="K474" s="1"/>
      <c r="L474" s="1"/>
      <c r="M474" s="1"/>
      <c r="N474" s="1"/>
      <c r="O474" s="1"/>
      <c r="P474" s="1"/>
      <c r="Q474" s="1"/>
      <c r="R474" s="1"/>
    </row>
    <row r="475" spans="1:18" ht="9.75" customHeight="1">
      <c r="A475" s="1"/>
      <c r="B475" s="1"/>
      <c r="C475" s="1"/>
      <c r="D475" s="1"/>
      <c r="E475" s="1"/>
      <c r="F475" s="1"/>
      <c r="G475" s="1"/>
      <c r="H475" s="1"/>
      <c r="I475" s="1"/>
      <c r="J475" s="1"/>
      <c r="K475" s="1"/>
      <c r="L475" s="1"/>
      <c r="M475" s="1"/>
      <c r="N475" s="1"/>
      <c r="O475" s="1"/>
      <c r="P475" s="1"/>
      <c r="Q475" s="1"/>
      <c r="R475" s="1"/>
    </row>
    <row r="476" spans="1:18" ht="9.75" customHeight="1">
      <c r="A476" s="1"/>
      <c r="B476" s="1"/>
      <c r="C476" s="1"/>
      <c r="D476" s="1"/>
      <c r="E476" s="1"/>
      <c r="F476" s="1"/>
      <c r="G476" s="1"/>
      <c r="H476" s="1"/>
      <c r="I476" s="1"/>
      <c r="J476" s="1"/>
      <c r="K476" s="1"/>
      <c r="L476" s="1"/>
      <c r="M476" s="1"/>
      <c r="N476" s="1"/>
      <c r="O476" s="1"/>
      <c r="P476" s="1"/>
      <c r="Q476" s="1"/>
      <c r="R476" s="1"/>
    </row>
    <row r="477" spans="1:18" ht="9.75" customHeight="1">
      <c r="A477" s="1"/>
      <c r="B477" s="1"/>
      <c r="C477" s="1"/>
      <c r="D477" s="1"/>
      <c r="E477" s="1"/>
      <c r="F477" s="1"/>
      <c r="G477" s="1"/>
      <c r="H477" s="1"/>
      <c r="I477" s="1"/>
      <c r="J477" s="1"/>
      <c r="K477" s="1"/>
      <c r="L477" s="1"/>
      <c r="M477" s="1"/>
      <c r="N477" s="1"/>
      <c r="O477" s="1"/>
      <c r="P477" s="1"/>
      <c r="Q477" s="1"/>
      <c r="R477" s="1"/>
    </row>
    <row r="478" spans="1:18" ht="9.75" customHeight="1">
      <c r="A478" s="1"/>
      <c r="B478" s="1"/>
      <c r="C478" s="1"/>
      <c r="D478" s="1"/>
      <c r="E478" s="1"/>
      <c r="F478" s="1"/>
      <c r="G478" s="1"/>
      <c r="H478" s="1"/>
      <c r="I478" s="1"/>
      <c r="J478" s="1"/>
      <c r="K478" s="1"/>
      <c r="L478" s="1"/>
      <c r="M478" s="1"/>
      <c r="N478" s="1"/>
      <c r="O478" s="1"/>
      <c r="P478" s="1"/>
      <c r="Q478" s="1"/>
      <c r="R478" s="1"/>
    </row>
    <row r="479" spans="1:18" ht="9.75" customHeight="1">
      <c r="A479" s="1"/>
      <c r="B479" s="1"/>
      <c r="C479" s="1"/>
      <c r="D479" s="1"/>
      <c r="E479" s="1"/>
      <c r="F479" s="1"/>
      <c r="G479" s="1"/>
      <c r="H479" s="1"/>
      <c r="I479" s="1"/>
      <c r="J479" s="1"/>
      <c r="K479" s="1"/>
      <c r="L479" s="1"/>
      <c r="M479" s="1"/>
      <c r="N479" s="1"/>
      <c r="O479" s="1"/>
      <c r="P479" s="1"/>
      <c r="Q479" s="1"/>
      <c r="R479" s="1"/>
    </row>
    <row r="480" spans="1:18" ht="9.75" customHeight="1">
      <c r="A480" s="1"/>
      <c r="B480" s="1"/>
      <c r="C480" s="1"/>
      <c r="D480" s="1"/>
      <c r="E480" s="1"/>
      <c r="F480" s="1"/>
      <c r="G480" s="1"/>
      <c r="H480" s="1"/>
      <c r="I480" s="1"/>
      <c r="J480" s="1"/>
      <c r="K480" s="1"/>
      <c r="L480" s="1"/>
      <c r="M480" s="1"/>
      <c r="N480" s="1"/>
      <c r="O480" s="1"/>
      <c r="P480" s="1"/>
      <c r="Q480" s="1"/>
      <c r="R480" s="1"/>
    </row>
    <row r="481" spans="1:18" ht="9.75" customHeight="1">
      <c r="A481" s="1"/>
      <c r="B481" s="1"/>
      <c r="C481" s="1"/>
      <c r="D481" s="1"/>
      <c r="E481" s="1"/>
      <c r="F481" s="1"/>
      <c r="G481" s="1"/>
      <c r="H481" s="1"/>
      <c r="I481" s="1"/>
      <c r="J481" s="1"/>
      <c r="K481" s="1"/>
      <c r="L481" s="1"/>
      <c r="M481" s="1"/>
      <c r="N481" s="1"/>
      <c r="O481" s="1"/>
      <c r="P481" s="1"/>
      <c r="Q481" s="1"/>
      <c r="R481" s="1"/>
    </row>
    <row r="482" spans="1:18" ht="9.75" customHeight="1">
      <c r="A482" s="1"/>
      <c r="B482" s="1"/>
      <c r="C482" s="1"/>
      <c r="D482" s="1"/>
      <c r="E482" s="1"/>
      <c r="F482" s="1"/>
      <c r="G482" s="1"/>
      <c r="H482" s="1"/>
      <c r="I482" s="1"/>
      <c r="J482" s="1"/>
      <c r="K482" s="1"/>
      <c r="L482" s="1"/>
      <c r="M482" s="1"/>
      <c r="N482" s="1"/>
      <c r="O482" s="1"/>
      <c r="P482" s="1"/>
      <c r="Q482" s="1"/>
      <c r="R482" s="1"/>
    </row>
    <row r="483" spans="1:18" ht="9.75" customHeight="1">
      <c r="A483" s="1"/>
      <c r="B483" s="1"/>
      <c r="C483" s="1"/>
      <c r="D483" s="1"/>
      <c r="E483" s="1"/>
      <c r="F483" s="1"/>
      <c r="G483" s="1"/>
      <c r="H483" s="1"/>
      <c r="I483" s="1"/>
      <c r="J483" s="1"/>
      <c r="K483" s="1"/>
      <c r="L483" s="1"/>
      <c r="M483" s="1"/>
      <c r="N483" s="1"/>
      <c r="O483" s="1"/>
      <c r="P483" s="1"/>
      <c r="Q483" s="1"/>
      <c r="R483" s="1"/>
    </row>
    <row r="484" spans="1:18" ht="9.75" customHeight="1">
      <c r="A484" s="1"/>
      <c r="B484" s="1"/>
      <c r="C484" s="1"/>
      <c r="D484" s="1"/>
      <c r="E484" s="1"/>
      <c r="F484" s="1"/>
      <c r="G484" s="1"/>
      <c r="H484" s="1"/>
      <c r="I484" s="1"/>
      <c r="J484" s="1"/>
      <c r="K484" s="1"/>
      <c r="L484" s="1"/>
      <c r="M484" s="1"/>
      <c r="N484" s="1"/>
      <c r="O484" s="1"/>
      <c r="P484" s="1"/>
      <c r="Q484" s="1"/>
      <c r="R484" s="1"/>
    </row>
    <row r="485" spans="1:18" ht="9.75" customHeight="1">
      <c r="A485" s="1"/>
      <c r="B485" s="1"/>
      <c r="C485" s="1"/>
      <c r="D485" s="1"/>
      <c r="E485" s="1"/>
      <c r="F485" s="1"/>
      <c r="G485" s="1"/>
      <c r="H485" s="1"/>
      <c r="I485" s="1"/>
      <c r="J485" s="1"/>
      <c r="K485" s="1"/>
      <c r="L485" s="1"/>
      <c r="M485" s="1"/>
      <c r="N485" s="1"/>
      <c r="O485" s="1"/>
      <c r="P485" s="1"/>
      <c r="Q485" s="1"/>
      <c r="R485" s="1"/>
    </row>
    <row r="486" spans="1:18" ht="9.75" customHeight="1">
      <c r="A486" s="1"/>
      <c r="B486" s="1"/>
      <c r="C486" s="1"/>
      <c r="D486" s="1"/>
      <c r="E486" s="1"/>
      <c r="F486" s="1"/>
      <c r="G486" s="1"/>
      <c r="H486" s="1"/>
      <c r="I486" s="1"/>
      <c r="J486" s="1"/>
      <c r="K486" s="1"/>
      <c r="L486" s="1"/>
      <c r="M486" s="1"/>
      <c r="N486" s="1"/>
      <c r="O486" s="1"/>
      <c r="P486" s="1"/>
      <c r="Q486" s="1"/>
      <c r="R486" s="1"/>
    </row>
    <row r="487" spans="1:18" ht="9.75" customHeight="1">
      <c r="A487" s="1"/>
      <c r="B487" s="1"/>
      <c r="C487" s="1"/>
      <c r="D487" s="1"/>
      <c r="E487" s="1"/>
      <c r="F487" s="1"/>
      <c r="G487" s="1"/>
      <c r="H487" s="1"/>
      <c r="I487" s="1"/>
      <c r="J487" s="1"/>
      <c r="K487" s="1"/>
      <c r="L487" s="1"/>
      <c r="M487" s="1"/>
      <c r="N487" s="1"/>
      <c r="O487" s="1"/>
      <c r="P487" s="1"/>
      <c r="Q487" s="1"/>
      <c r="R487" s="1"/>
    </row>
    <row r="488" spans="1:18" ht="9.75" customHeight="1">
      <c r="A488" s="1"/>
      <c r="B488" s="1"/>
      <c r="C488" s="1"/>
      <c r="D488" s="1"/>
      <c r="E488" s="1"/>
      <c r="F488" s="1"/>
      <c r="G488" s="1"/>
      <c r="H488" s="1"/>
      <c r="I488" s="1"/>
      <c r="J488" s="1"/>
      <c r="K488" s="1"/>
      <c r="L488" s="1"/>
      <c r="M488" s="1"/>
      <c r="N488" s="1"/>
      <c r="O488" s="1"/>
      <c r="P488" s="1"/>
      <c r="Q488" s="1"/>
      <c r="R488" s="1"/>
    </row>
    <row r="489" spans="1:18" ht="9.75" customHeight="1">
      <c r="A489" s="1"/>
      <c r="B489" s="1"/>
      <c r="C489" s="1"/>
      <c r="D489" s="1"/>
      <c r="E489" s="1"/>
      <c r="F489" s="1"/>
      <c r="G489" s="1"/>
      <c r="H489" s="1"/>
      <c r="I489" s="1"/>
      <c r="J489" s="1"/>
      <c r="K489" s="1"/>
      <c r="L489" s="1"/>
      <c r="M489" s="1"/>
      <c r="N489" s="1"/>
      <c r="O489" s="1"/>
      <c r="P489" s="1"/>
      <c r="Q489" s="1"/>
      <c r="R489" s="1"/>
    </row>
    <row r="490" spans="1:18" ht="9.75" customHeight="1">
      <c r="A490" s="1"/>
      <c r="B490" s="1"/>
      <c r="C490" s="1"/>
      <c r="D490" s="1"/>
      <c r="E490" s="1"/>
      <c r="F490" s="1"/>
      <c r="G490" s="1"/>
      <c r="H490" s="1"/>
      <c r="I490" s="1"/>
      <c r="J490" s="1"/>
      <c r="K490" s="1"/>
      <c r="L490" s="1"/>
      <c r="M490" s="1"/>
      <c r="N490" s="1"/>
      <c r="O490" s="1"/>
      <c r="P490" s="1"/>
      <c r="Q490" s="1"/>
      <c r="R490" s="1"/>
    </row>
    <row r="491" spans="1:18" ht="9.75" customHeight="1">
      <c r="A491" s="1"/>
      <c r="B491" s="1"/>
      <c r="C491" s="1"/>
      <c r="D491" s="1"/>
      <c r="E491" s="1"/>
      <c r="F491" s="1"/>
      <c r="G491" s="1"/>
      <c r="H491" s="1"/>
      <c r="I491" s="1"/>
      <c r="J491" s="1"/>
      <c r="K491" s="1"/>
      <c r="L491" s="1"/>
      <c r="M491" s="1"/>
      <c r="N491" s="1"/>
      <c r="O491" s="1"/>
      <c r="P491" s="1"/>
      <c r="Q491" s="1"/>
      <c r="R491" s="1"/>
    </row>
    <row r="492" spans="1:18" ht="9.75" customHeight="1">
      <c r="A492" s="1"/>
      <c r="B492" s="1"/>
      <c r="C492" s="1"/>
      <c r="D492" s="1"/>
      <c r="E492" s="1"/>
      <c r="F492" s="1"/>
      <c r="G492" s="1"/>
      <c r="H492" s="1"/>
      <c r="I492" s="1"/>
      <c r="J492" s="1"/>
      <c r="K492" s="1"/>
      <c r="L492" s="1"/>
      <c r="M492" s="1"/>
      <c r="N492" s="1"/>
      <c r="O492" s="1"/>
      <c r="P492" s="1"/>
      <c r="Q492" s="1"/>
      <c r="R492" s="1"/>
    </row>
    <row r="493" spans="1:18" ht="9.75" customHeight="1">
      <c r="A493" s="1"/>
      <c r="B493" s="1"/>
      <c r="C493" s="1"/>
      <c r="D493" s="1"/>
      <c r="E493" s="1"/>
      <c r="F493" s="1"/>
      <c r="G493" s="1"/>
      <c r="H493" s="1"/>
      <c r="I493" s="1"/>
      <c r="J493" s="1"/>
      <c r="K493" s="1"/>
      <c r="L493" s="1"/>
      <c r="M493" s="1"/>
      <c r="N493" s="1"/>
      <c r="O493" s="1"/>
      <c r="P493" s="1"/>
      <c r="Q493" s="1"/>
      <c r="R493" s="1"/>
    </row>
    <row r="494" spans="1:18" ht="9.75" customHeight="1">
      <c r="A494" s="1"/>
      <c r="B494" s="1"/>
      <c r="C494" s="1"/>
      <c r="D494" s="1"/>
      <c r="E494" s="1"/>
      <c r="F494" s="1"/>
      <c r="G494" s="1"/>
      <c r="H494" s="1"/>
      <c r="I494" s="1"/>
      <c r="J494" s="1"/>
      <c r="K494" s="1"/>
      <c r="L494" s="1"/>
      <c r="M494" s="1"/>
      <c r="N494" s="1"/>
      <c r="O494" s="1"/>
      <c r="P494" s="1"/>
      <c r="Q494" s="1"/>
      <c r="R494" s="1"/>
    </row>
    <row r="495" spans="1:18" ht="9.75" customHeight="1">
      <c r="A495" s="1"/>
      <c r="B495" s="1"/>
      <c r="C495" s="1"/>
      <c r="D495" s="1"/>
      <c r="E495" s="1"/>
      <c r="F495" s="1"/>
      <c r="G495" s="1"/>
      <c r="H495" s="1"/>
      <c r="I495" s="1"/>
      <c r="J495" s="1"/>
      <c r="K495" s="1"/>
      <c r="L495" s="1"/>
      <c r="M495" s="1"/>
      <c r="N495" s="1"/>
      <c r="O495" s="1"/>
      <c r="P495" s="1"/>
      <c r="Q495" s="1"/>
      <c r="R495" s="1"/>
    </row>
    <row r="496" spans="1:18" ht="9.75" customHeight="1">
      <c r="A496" s="1"/>
      <c r="B496" s="1"/>
      <c r="C496" s="1"/>
      <c r="D496" s="1"/>
      <c r="E496" s="1"/>
      <c r="F496" s="1"/>
      <c r="G496" s="1"/>
      <c r="H496" s="1"/>
      <c r="I496" s="1"/>
      <c r="J496" s="1"/>
      <c r="K496" s="1"/>
      <c r="L496" s="1"/>
      <c r="M496" s="1"/>
      <c r="N496" s="1"/>
      <c r="O496" s="1"/>
      <c r="P496" s="1"/>
      <c r="Q496" s="1"/>
      <c r="R496" s="1"/>
    </row>
    <row r="497" spans="1:18" ht="9.75" customHeight="1">
      <c r="A497" s="1"/>
      <c r="B497" s="1"/>
      <c r="C497" s="1"/>
      <c r="D497" s="1"/>
      <c r="E497" s="1"/>
      <c r="F497" s="1"/>
      <c r="G497" s="1"/>
      <c r="H497" s="1"/>
      <c r="I497" s="1"/>
      <c r="J497" s="1"/>
      <c r="K497" s="1"/>
      <c r="L497" s="1"/>
      <c r="M497" s="1"/>
      <c r="N497" s="1"/>
      <c r="O497" s="1"/>
      <c r="P497" s="1"/>
      <c r="Q497" s="1"/>
      <c r="R497" s="1"/>
    </row>
    <row r="498" spans="1:18" ht="9.75" customHeight="1">
      <c r="A498" s="1"/>
      <c r="B498" s="1"/>
      <c r="C498" s="1"/>
      <c r="D498" s="1"/>
      <c r="E498" s="1"/>
      <c r="F498" s="1"/>
      <c r="G498" s="1"/>
      <c r="H498" s="1"/>
      <c r="I498" s="1"/>
      <c r="J498" s="1"/>
      <c r="K498" s="1"/>
      <c r="L498" s="1"/>
      <c r="M498" s="1"/>
      <c r="N498" s="1"/>
      <c r="O498" s="1"/>
      <c r="P498" s="1"/>
      <c r="Q498" s="1"/>
      <c r="R498" s="1"/>
    </row>
    <row r="499" spans="1:18" ht="9.75" customHeight="1">
      <c r="A499" s="1"/>
      <c r="B499" s="1"/>
      <c r="C499" s="1"/>
      <c r="D499" s="1"/>
      <c r="E499" s="1"/>
      <c r="F499" s="1"/>
      <c r="G499" s="1"/>
      <c r="H499" s="1"/>
      <c r="I499" s="1"/>
      <c r="J499" s="1"/>
      <c r="K499" s="1"/>
      <c r="L499" s="1"/>
      <c r="M499" s="1"/>
      <c r="N499" s="1"/>
      <c r="O499" s="1"/>
      <c r="P499" s="1"/>
      <c r="Q499" s="1"/>
      <c r="R499" s="1"/>
    </row>
    <row r="500" spans="1:18" ht="9.75" customHeight="1">
      <c r="A500" s="1"/>
      <c r="B500" s="1"/>
      <c r="C500" s="1"/>
      <c r="D500" s="1"/>
      <c r="E500" s="1"/>
      <c r="F500" s="1"/>
      <c r="G500" s="1"/>
      <c r="H500" s="1"/>
      <c r="I500" s="1"/>
      <c r="J500" s="1"/>
      <c r="K500" s="1"/>
      <c r="L500" s="1"/>
      <c r="M500" s="1"/>
      <c r="N500" s="1"/>
      <c r="O500" s="1"/>
      <c r="P500" s="1"/>
      <c r="Q500" s="1"/>
      <c r="R500" s="1"/>
    </row>
    <row r="501" spans="1:18" ht="9.75" customHeight="1">
      <c r="A501" s="1"/>
      <c r="B501" s="1"/>
      <c r="C501" s="1"/>
      <c r="D501" s="1"/>
      <c r="E501" s="1"/>
      <c r="F501" s="1"/>
      <c r="G501" s="1"/>
      <c r="H501" s="1"/>
      <c r="I501" s="1"/>
      <c r="J501" s="1"/>
      <c r="K501" s="1"/>
      <c r="L501" s="1"/>
      <c r="M501" s="1"/>
      <c r="N501" s="1"/>
      <c r="O501" s="1"/>
      <c r="P501" s="1"/>
      <c r="Q501" s="1"/>
      <c r="R501" s="1"/>
    </row>
    <row r="502" spans="1:18" ht="9.75" customHeight="1">
      <c r="A502" s="1"/>
      <c r="B502" s="1"/>
      <c r="C502" s="1"/>
      <c r="D502" s="1"/>
      <c r="E502" s="1"/>
      <c r="F502" s="1"/>
      <c r="G502" s="1"/>
      <c r="H502" s="1"/>
      <c r="I502" s="1"/>
      <c r="J502" s="1"/>
      <c r="K502" s="1"/>
      <c r="L502" s="1"/>
      <c r="M502" s="1"/>
      <c r="N502" s="1"/>
      <c r="O502" s="1"/>
      <c r="P502" s="1"/>
      <c r="Q502" s="1"/>
      <c r="R502" s="1"/>
    </row>
    <row r="503" spans="1:18" ht="9.75" customHeight="1">
      <c r="A503" s="1"/>
      <c r="B503" s="1"/>
      <c r="C503" s="1"/>
      <c r="D503" s="1"/>
      <c r="E503" s="1"/>
      <c r="F503" s="1"/>
      <c r="G503" s="1"/>
      <c r="H503" s="1"/>
      <c r="I503" s="1"/>
      <c r="J503" s="1"/>
      <c r="K503" s="1"/>
      <c r="L503" s="1"/>
      <c r="M503" s="1"/>
      <c r="N503" s="1"/>
      <c r="O503" s="1"/>
      <c r="P503" s="1"/>
      <c r="Q503" s="1"/>
      <c r="R503" s="1"/>
    </row>
    <row r="504" spans="1:18" ht="9.75" customHeight="1">
      <c r="A504" s="1"/>
      <c r="B504" s="1"/>
      <c r="C504" s="1"/>
      <c r="D504" s="1"/>
      <c r="E504" s="1"/>
      <c r="F504" s="1"/>
      <c r="G504" s="1"/>
      <c r="H504" s="1"/>
      <c r="I504" s="1"/>
      <c r="J504" s="1"/>
      <c r="K504" s="1"/>
      <c r="L504" s="1"/>
      <c r="M504" s="1"/>
      <c r="N504" s="1"/>
      <c r="O504" s="1"/>
      <c r="P504" s="1"/>
      <c r="Q504" s="1"/>
      <c r="R504" s="1"/>
    </row>
    <row r="505" spans="1:18" ht="9.75" customHeight="1">
      <c r="A505" s="1"/>
      <c r="B505" s="1"/>
      <c r="C505" s="1"/>
      <c r="D505" s="1"/>
      <c r="E505" s="1"/>
      <c r="F505" s="1"/>
      <c r="G505" s="1"/>
      <c r="H505" s="1"/>
      <c r="I505" s="1"/>
      <c r="J505" s="1"/>
      <c r="K505" s="1"/>
      <c r="L505" s="1"/>
      <c r="M505" s="1"/>
      <c r="N505" s="1"/>
      <c r="O505" s="1"/>
      <c r="P505" s="1"/>
      <c r="Q505" s="1"/>
      <c r="R505" s="1"/>
    </row>
    <row r="506" spans="1:18" ht="9.75" customHeight="1">
      <c r="A506" s="1"/>
      <c r="B506" s="1"/>
      <c r="C506" s="1"/>
      <c r="D506" s="1"/>
      <c r="E506" s="1"/>
      <c r="F506" s="1"/>
      <c r="G506" s="1"/>
      <c r="H506" s="1"/>
      <c r="I506" s="1"/>
      <c r="J506" s="1"/>
      <c r="K506" s="1"/>
      <c r="L506" s="1"/>
      <c r="M506" s="1"/>
      <c r="N506" s="1"/>
      <c r="O506" s="1"/>
      <c r="P506" s="1"/>
      <c r="Q506" s="1"/>
      <c r="R506" s="1"/>
    </row>
    <row r="507" spans="1:18" ht="9.75" customHeight="1">
      <c r="A507" s="1"/>
      <c r="B507" s="1"/>
      <c r="C507" s="1"/>
      <c r="D507" s="1"/>
      <c r="E507" s="1"/>
      <c r="F507" s="1"/>
      <c r="G507" s="1"/>
      <c r="H507" s="1"/>
      <c r="I507" s="1"/>
      <c r="J507" s="1"/>
      <c r="K507" s="1"/>
      <c r="L507" s="1"/>
      <c r="M507" s="1"/>
      <c r="N507" s="1"/>
      <c r="O507" s="1"/>
      <c r="P507" s="1"/>
      <c r="Q507" s="1"/>
      <c r="R507" s="1"/>
    </row>
    <row r="508" spans="1:18" ht="9.75" customHeight="1">
      <c r="A508" s="1"/>
      <c r="B508" s="1"/>
      <c r="C508" s="1"/>
      <c r="D508" s="1"/>
      <c r="E508" s="1"/>
      <c r="F508" s="1"/>
      <c r="G508" s="1"/>
      <c r="H508" s="1"/>
      <c r="I508" s="1"/>
      <c r="J508" s="1"/>
      <c r="K508" s="1"/>
      <c r="L508" s="1"/>
      <c r="M508" s="1"/>
      <c r="N508" s="1"/>
      <c r="O508" s="1"/>
      <c r="P508" s="1"/>
      <c r="Q508" s="1"/>
      <c r="R508" s="1"/>
    </row>
    <row r="509" spans="1:18" ht="9.75" customHeight="1">
      <c r="A509" s="1"/>
      <c r="B509" s="1"/>
      <c r="C509" s="1"/>
      <c r="D509" s="1"/>
      <c r="E509" s="1"/>
      <c r="F509" s="1"/>
      <c r="G509" s="1"/>
      <c r="H509" s="1"/>
      <c r="I509" s="1"/>
      <c r="J509" s="1"/>
      <c r="K509" s="1"/>
      <c r="L509" s="1"/>
      <c r="M509" s="1"/>
      <c r="N509" s="1"/>
      <c r="O509" s="1"/>
      <c r="P509" s="1"/>
      <c r="Q509" s="1"/>
      <c r="R509" s="1"/>
    </row>
    <row r="510" spans="1:18" ht="9.75" customHeight="1">
      <c r="A510" s="1"/>
      <c r="B510" s="1"/>
      <c r="C510" s="1"/>
      <c r="D510" s="1"/>
      <c r="E510" s="1"/>
      <c r="F510" s="1"/>
      <c r="G510" s="1"/>
      <c r="H510" s="1"/>
      <c r="I510" s="1"/>
      <c r="J510" s="1"/>
      <c r="K510" s="1"/>
      <c r="L510" s="1"/>
      <c r="M510" s="1"/>
      <c r="N510" s="1"/>
      <c r="O510" s="1"/>
      <c r="P510" s="1"/>
      <c r="Q510" s="1"/>
      <c r="R510" s="1"/>
    </row>
    <row r="511" spans="1:18" ht="9.75" customHeight="1">
      <c r="A511" s="1"/>
      <c r="B511" s="1"/>
      <c r="C511" s="1"/>
      <c r="D511" s="1"/>
      <c r="E511" s="1"/>
      <c r="F511" s="1"/>
      <c r="G511" s="1"/>
      <c r="H511" s="1"/>
      <c r="I511" s="1"/>
      <c r="J511" s="1"/>
      <c r="K511" s="1"/>
      <c r="L511" s="1"/>
      <c r="M511" s="1"/>
      <c r="N511" s="1"/>
      <c r="O511" s="1"/>
      <c r="P511" s="1"/>
      <c r="Q511" s="1"/>
      <c r="R511" s="1"/>
    </row>
    <row r="512" spans="1:18" ht="9.75" customHeight="1">
      <c r="A512" s="1"/>
      <c r="B512" s="1"/>
      <c r="C512" s="1"/>
      <c r="D512" s="1"/>
      <c r="E512" s="1"/>
      <c r="F512" s="1"/>
      <c r="G512" s="1"/>
      <c r="H512" s="1"/>
      <c r="I512" s="1"/>
      <c r="J512" s="1"/>
      <c r="K512" s="1"/>
      <c r="L512" s="1"/>
      <c r="M512" s="1"/>
      <c r="N512" s="1"/>
      <c r="O512" s="1"/>
      <c r="P512" s="1"/>
      <c r="Q512" s="1"/>
      <c r="R512" s="1"/>
    </row>
    <row r="513" spans="1:18" ht="9.75" customHeight="1">
      <c r="A513" s="1"/>
      <c r="B513" s="1"/>
      <c r="C513" s="1"/>
      <c r="D513" s="1"/>
      <c r="E513" s="1"/>
      <c r="F513" s="1"/>
      <c r="G513" s="1"/>
      <c r="H513" s="1"/>
      <c r="I513" s="1"/>
      <c r="J513" s="1"/>
      <c r="K513" s="1"/>
      <c r="L513" s="1"/>
      <c r="M513" s="1"/>
      <c r="N513" s="1"/>
      <c r="O513" s="1"/>
      <c r="P513" s="1"/>
      <c r="Q513" s="1"/>
      <c r="R513" s="1"/>
    </row>
    <row r="514" spans="1:18" ht="9.75" customHeight="1">
      <c r="A514" s="1"/>
      <c r="B514" s="1"/>
      <c r="C514" s="1"/>
      <c r="D514" s="1"/>
      <c r="E514" s="1"/>
      <c r="F514" s="1"/>
      <c r="G514" s="1"/>
      <c r="H514" s="1"/>
      <c r="I514" s="1"/>
      <c r="J514" s="1"/>
      <c r="K514" s="1"/>
      <c r="L514" s="1"/>
      <c r="M514" s="1"/>
      <c r="N514" s="1"/>
      <c r="O514" s="1"/>
      <c r="P514" s="1"/>
      <c r="Q514" s="1"/>
      <c r="R514" s="1"/>
    </row>
    <row r="515" spans="1:18" ht="9.75" customHeight="1">
      <c r="A515" s="1"/>
      <c r="B515" s="1"/>
      <c r="C515" s="1"/>
      <c r="D515" s="1"/>
      <c r="E515" s="1"/>
      <c r="F515" s="1"/>
      <c r="G515" s="1"/>
      <c r="H515" s="1"/>
      <c r="I515" s="1"/>
      <c r="J515" s="1"/>
      <c r="K515" s="1"/>
      <c r="L515" s="1"/>
      <c r="M515" s="1"/>
      <c r="N515" s="1"/>
      <c r="O515" s="1"/>
      <c r="P515" s="1"/>
      <c r="Q515" s="1"/>
      <c r="R515" s="1"/>
    </row>
    <row r="516" spans="1:18" ht="9.75" customHeight="1">
      <c r="A516" s="1"/>
      <c r="B516" s="1"/>
      <c r="C516" s="1"/>
      <c r="D516" s="1"/>
      <c r="E516" s="1"/>
      <c r="F516" s="1"/>
      <c r="G516" s="1"/>
      <c r="H516" s="1"/>
      <c r="I516" s="1"/>
      <c r="J516" s="1"/>
      <c r="K516" s="1"/>
      <c r="L516" s="1"/>
      <c r="M516" s="1"/>
      <c r="N516" s="1"/>
      <c r="O516" s="1"/>
      <c r="P516" s="1"/>
      <c r="Q516" s="1"/>
      <c r="R516" s="1"/>
    </row>
    <row r="517" spans="1:18" ht="9.75" customHeight="1">
      <c r="A517" s="1"/>
      <c r="B517" s="1"/>
      <c r="C517" s="1"/>
      <c r="D517" s="1"/>
      <c r="E517" s="1"/>
      <c r="F517" s="1"/>
      <c r="G517" s="1"/>
      <c r="H517" s="1"/>
      <c r="I517" s="1"/>
      <c r="J517" s="1"/>
      <c r="K517" s="1"/>
      <c r="L517" s="1"/>
      <c r="M517" s="1"/>
      <c r="N517" s="1"/>
      <c r="O517" s="1"/>
      <c r="P517" s="1"/>
      <c r="Q517" s="1"/>
      <c r="R517" s="1"/>
    </row>
    <row r="518" spans="1:18" ht="9.75" customHeight="1">
      <c r="A518" s="1"/>
      <c r="B518" s="1"/>
      <c r="C518" s="1"/>
      <c r="D518" s="1"/>
      <c r="E518" s="1"/>
      <c r="F518" s="1"/>
      <c r="G518" s="1"/>
      <c r="H518" s="1"/>
      <c r="I518" s="1"/>
      <c r="J518" s="1"/>
      <c r="K518" s="1"/>
      <c r="L518" s="1"/>
      <c r="M518" s="1"/>
      <c r="N518" s="1"/>
      <c r="O518" s="1"/>
      <c r="P518" s="1"/>
      <c r="Q518" s="1"/>
      <c r="R518" s="1"/>
    </row>
    <row r="519" spans="1:18" ht="9.75" customHeight="1">
      <c r="A519" s="1"/>
      <c r="B519" s="1"/>
      <c r="C519" s="1"/>
      <c r="D519" s="1"/>
      <c r="E519" s="1"/>
      <c r="F519" s="1"/>
      <c r="G519" s="1"/>
      <c r="H519" s="1"/>
      <c r="I519" s="1"/>
      <c r="J519" s="1"/>
      <c r="K519" s="1"/>
      <c r="L519" s="1"/>
      <c r="M519" s="1"/>
      <c r="N519" s="1"/>
      <c r="O519" s="1"/>
      <c r="P519" s="1"/>
      <c r="Q519" s="1"/>
      <c r="R519" s="1"/>
    </row>
    <row r="520" spans="1:18" ht="9.75" customHeight="1">
      <c r="A520" s="1"/>
      <c r="B520" s="1"/>
      <c r="C520" s="1"/>
      <c r="D520" s="1"/>
      <c r="E520" s="1"/>
      <c r="F520" s="1"/>
      <c r="G520" s="1"/>
      <c r="H520" s="1"/>
      <c r="I520" s="1"/>
      <c r="J520" s="1"/>
      <c r="K520" s="1"/>
      <c r="L520" s="1"/>
      <c r="M520" s="1"/>
      <c r="N520" s="1"/>
      <c r="O520" s="1"/>
      <c r="P520" s="1"/>
      <c r="Q520" s="1"/>
      <c r="R520" s="1"/>
    </row>
    <row r="521" spans="1:18" ht="9.75" customHeight="1">
      <c r="A521" s="1"/>
      <c r="B521" s="1"/>
      <c r="C521" s="1"/>
      <c r="D521" s="1"/>
      <c r="E521" s="1"/>
      <c r="F521" s="1"/>
      <c r="G521" s="1"/>
      <c r="H521" s="1"/>
      <c r="I521" s="1"/>
      <c r="J521" s="1"/>
      <c r="K521" s="1"/>
      <c r="L521" s="1"/>
      <c r="M521" s="1"/>
      <c r="N521" s="1"/>
      <c r="O521" s="1"/>
      <c r="P521" s="1"/>
      <c r="Q521" s="1"/>
      <c r="R521" s="1"/>
    </row>
    <row r="522" spans="1:18" ht="9.75" customHeight="1">
      <c r="A522" s="1"/>
      <c r="B522" s="1"/>
      <c r="C522" s="1"/>
      <c r="D522" s="1"/>
      <c r="E522" s="1"/>
      <c r="F522" s="1"/>
      <c r="G522" s="1"/>
      <c r="H522" s="1"/>
      <c r="I522" s="1"/>
      <c r="J522" s="1"/>
      <c r="K522" s="1"/>
      <c r="L522" s="1"/>
      <c r="M522" s="1"/>
      <c r="N522" s="1"/>
      <c r="O522" s="1"/>
      <c r="P522" s="1"/>
      <c r="Q522" s="1"/>
      <c r="R522" s="1"/>
    </row>
    <row r="523" spans="1:18" ht="9.75" customHeight="1">
      <c r="A523" s="1"/>
      <c r="B523" s="1"/>
      <c r="C523" s="1"/>
      <c r="D523" s="1"/>
      <c r="E523" s="1"/>
      <c r="F523" s="1"/>
      <c r="G523" s="1"/>
      <c r="H523" s="1"/>
      <c r="I523" s="1"/>
      <c r="J523" s="1"/>
      <c r="K523" s="1"/>
      <c r="L523" s="1"/>
      <c r="M523" s="1"/>
      <c r="N523" s="1"/>
      <c r="O523" s="1"/>
      <c r="P523" s="1"/>
      <c r="Q523" s="1"/>
      <c r="R523" s="1"/>
    </row>
    <row r="524" spans="1:18" ht="9.75" customHeight="1">
      <c r="A524" s="1"/>
      <c r="B524" s="1"/>
      <c r="C524" s="1"/>
      <c r="D524" s="1"/>
      <c r="E524" s="1"/>
      <c r="F524" s="1"/>
      <c r="G524" s="1"/>
      <c r="H524" s="1"/>
      <c r="I524" s="1"/>
      <c r="J524" s="1"/>
      <c r="K524" s="1"/>
      <c r="L524" s="1"/>
      <c r="M524" s="1"/>
      <c r="N524" s="1"/>
      <c r="O524" s="1"/>
      <c r="P524" s="1"/>
      <c r="Q524" s="1"/>
      <c r="R524" s="1"/>
    </row>
    <row r="525" spans="1:18" ht="9.75" customHeight="1">
      <c r="A525" s="1"/>
      <c r="B525" s="1"/>
      <c r="C525" s="1"/>
      <c r="D525" s="1"/>
      <c r="E525" s="1"/>
      <c r="F525" s="1"/>
      <c r="G525" s="1"/>
      <c r="H525" s="1"/>
      <c r="I525" s="1"/>
      <c r="J525" s="1"/>
      <c r="K525" s="1"/>
      <c r="L525" s="1"/>
      <c r="M525" s="1"/>
      <c r="N525" s="1"/>
      <c r="O525" s="1"/>
      <c r="P525" s="1"/>
      <c r="Q525" s="1"/>
      <c r="R525" s="1"/>
    </row>
    <row r="526" spans="1:18" ht="9.75" customHeight="1">
      <c r="A526" s="1"/>
      <c r="B526" s="1"/>
      <c r="C526" s="1"/>
      <c r="D526" s="1"/>
      <c r="E526" s="1"/>
      <c r="F526" s="1"/>
      <c r="G526" s="1"/>
      <c r="H526" s="1"/>
      <c r="I526" s="1"/>
      <c r="J526" s="1"/>
      <c r="K526" s="1"/>
      <c r="L526" s="1"/>
      <c r="M526" s="1"/>
      <c r="N526" s="1"/>
      <c r="O526" s="1"/>
      <c r="P526" s="1"/>
      <c r="Q526" s="1"/>
      <c r="R526" s="1"/>
    </row>
    <row r="527" spans="1:18" ht="9.75" customHeight="1">
      <c r="A527" s="1"/>
      <c r="B527" s="1"/>
      <c r="C527" s="1"/>
      <c r="D527" s="1"/>
      <c r="E527" s="1"/>
      <c r="F527" s="1"/>
      <c r="G527" s="1"/>
      <c r="H527" s="1"/>
      <c r="I527" s="1"/>
      <c r="J527" s="1"/>
      <c r="K527" s="1"/>
      <c r="L527" s="1"/>
      <c r="M527" s="1"/>
      <c r="N527" s="1"/>
      <c r="O527" s="1"/>
      <c r="P527" s="1"/>
      <c r="Q527" s="1"/>
      <c r="R527" s="1"/>
    </row>
    <row r="528" spans="1:18" ht="9.75" customHeight="1">
      <c r="A528" s="1"/>
      <c r="B528" s="1"/>
      <c r="C528" s="1"/>
      <c r="D528" s="1"/>
      <c r="E528" s="1"/>
      <c r="F528" s="1"/>
      <c r="G528" s="1"/>
      <c r="H528" s="1"/>
      <c r="I528" s="1"/>
      <c r="J528" s="1"/>
      <c r="K528" s="1"/>
      <c r="L528" s="1"/>
      <c r="M528" s="1"/>
      <c r="N528" s="1"/>
      <c r="O528" s="1"/>
      <c r="P528" s="1"/>
      <c r="Q528" s="1"/>
      <c r="R528" s="1"/>
    </row>
    <row r="529" spans="1:18" ht="9.75" customHeight="1">
      <c r="A529" s="1"/>
      <c r="B529" s="1"/>
      <c r="C529" s="1"/>
      <c r="D529" s="1"/>
      <c r="E529" s="1"/>
      <c r="F529" s="1"/>
      <c r="G529" s="1"/>
      <c r="H529" s="1"/>
      <c r="I529" s="1"/>
      <c r="J529" s="1"/>
      <c r="K529" s="1"/>
      <c r="L529" s="1"/>
      <c r="M529" s="1"/>
      <c r="N529" s="1"/>
      <c r="O529" s="1"/>
      <c r="P529" s="1"/>
      <c r="Q529" s="1"/>
      <c r="R529" s="1"/>
    </row>
    <row r="530" spans="1:18" ht="9.75" customHeight="1">
      <c r="A530" s="1"/>
      <c r="B530" s="1"/>
      <c r="C530" s="1"/>
      <c r="D530" s="1"/>
      <c r="E530" s="1"/>
      <c r="F530" s="1"/>
      <c r="G530" s="1"/>
      <c r="H530" s="1"/>
      <c r="I530" s="1"/>
      <c r="J530" s="1"/>
      <c r="K530" s="1"/>
      <c r="L530" s="1"/>
      <c r="M530" s="1"/>
      <c r="N530" s="1"/>
      <c r="O530" s="1"/>
      <c r="P530" s="1"/>
      <c r="Q530" s="1"/>
      <c r="R530" s="1"/>
    </row>
    <row r="531" spans="1:18" ht="9.75" customHeight="1">
      <c r="A531" s="1"/>
      <c r="B531" s="1"/>
      <c r="C531" s="1"/>
      <c r="D531" s="1"/>
      <c r="E531" s="1"/>
      <c r="F531" s="1"/>
      <c r="G531" s="1"/>
      <c r="H531" s="1"/>
      <c r="I531" s="1"/>
      <c r="J531" s="1"/>
      <c r="K531" s="1"/>
      <c r="L531" s="1"/>
      <c r="M531" s="1"/>
      <c r="N531" s="1"/>
      <c r="O531" s="1"/>
      <c r="P531" s="1"/>
      <c r="Q531" s="1"/>
      <c r="R531" s="1"/>
    </row>
    <row r="532" spans="1:18" ht="9.75" customHeight="1">
      <c r="A532" s="1"/>
      <c r="B532" s="1"/>
      <c r="C532" s="1"/>
      <c r="D532" s="1"/>
      <c r="E532" s="1"/>
      <c r="F532" s="1"/>
      <c r="G532" s="1"/>
      <c r="H532" s="1"/>
      <c r="I532" s="1"/>
      <c r="J532" s="1"/>
      <c r="K532" s="1"/>
      <c r="L532" s="1"/>
      <c r="M532" s="1"/>
      <c r="N532" s="1"/>
      <c r="O532" s="1"/>
      <c r="P532" s="1"/>
      <c r="Q532" s="1"/>
      <c r="R532" s="1"/>
    </row>
    <row r="533" spans="1:18" ht="9.75" customHeight="1">
      <c r="A533" s="1"/>
      <c r="B533" s="1"/>
      <c r="C533" s="1"/>
      <c r="D533" s="1"/>
      <c r="E533" s="1"/>
      <c r="F533" s="1"/>
      <c r="G533" s="1"/>
      <c r="H533" s="1"/>
      <c r="I533" s="1"/>
      <c r="J533" s="1"/>
      <c r="K533" s="1"/>
      <c r="L533" s="1"/>
      <c r="M533" s="1"/>
      <c r="N533" s="1"/>
      <c r="O533" s="1"/>
      <c r="P533" s="1"/>
      <c r="Q533" s="1"/>
      <c r="R533" s="1"/>
    </row>
    <row r="534" spans="1:18" ht="9.75" customHeight="1">
      <c r="A534" s="1"/>
      <c r="B534" s="1"/>
      <c r="C534" s="1"/>
      <c r="D534" s="1"/>
      <c r="E534" s="1"/>
      <c r="F534" s="1"/>
      <c r="G534" s="1"/>
      <c r="H534" s="1"/>
      <c r="I534" s="1"/>
      <c r="J534" s="1"/>
      <c r="K534" s="1"/>
      <c r="L534" s="1"/>
      <c r="M534" s="1"/>
      <c r="N534" s="1"/>
      <c r="O534" s="1"/>
      <c r="P534" s="1"/>
      <c r="Q534" s="1"/>
      <c r="R534" s="1"/>
    </row>
    <row r="535" spans="1:18" ht="9.75" customHeight="1">
      <c r="A535" s="1"/>
      <c r="B535" s="1"/>
      <c r="C535" s="1"/>
      <c r="D535" s="1"/>
      <c r="E535" s="1"/>
      <c r="F535" s="1"/>
      <c r="G535" s="1"/>
      <c r="H535" s="1"/>
      <c r="I535" s="1"/>
      <c r="J535" s="1"/>
      <c r="K535" s="1"/>
      <c r="L535" s="1"/>
      <c r="M535" s="1"/>
      <c r="N535" s="1"/>
      <c r="O535" s="1"/>
      <c r="P535" s="1"/>
      <c r="Q535" s="1"/>
      <c r="R535" s="1"/>
    </row>
    <row r="536" spans="1:18" ht="9.75" customHeight="1">
      <c r="A536" s="1"/>
      <c r="B536" s="1"/>
      <c r="C536" s="1"/>
      <c r="D536" s="1"/>
      <c r="E536" s="1"/>
      <c r="F536" s="1"/>
      <c r="G536" s="1"/>
      <c r="H536" s="1"/>
      <c r="I536" s="1"/>
      <c r="J536" s="1"/>
      <c r="K536" s="1"/>
      <c r="L536" s="1"/>
      <c r="M536" s="1"/>
      <c r="N536" s="1"/>
      <c r="O536" s="1"/>
      <c r="P536" s="1"/>
      <c r="Q536" s="1"/>
      <c r="R536" s="1"/>
    </row>
    <row r="537" spans="1:18" ht="9.75" customHeight="1">
      <c r="A537" s="1"/>
      <c r="B537" s="1"/>
      <c r="C537" s="1"/>
      <c r="D537" s="1"/>
      <c r="E537" s="1"/>
      <c r="F537" s="1"/>
      <c r="G537" s="1"/>
      <c r="H537" s="1"/>
      <c r="I537" s="1"/>
      <c r="J537" s="1"/>
      <c r="K537" s="1"/>
      <c r="L537" s="1"/>
      <c r="M537" s="1"/>
      <c r="N537" s="1"/>
      <c r="O537" s="1"/>
      <c r="P537" s="1"/>
      <c r="Q537" s="1"/>
      <c r="R537" s="1"/>
    </row>
    <row r="538" spans="1:18" ht="9.75" customHeight="1">
      <c r="A538" s="1"/>
      <c r="B538" s="1"/>
      <c r="C538" s="1"/>
      <c r="D538" s="1"/>
      <c r="E538" s="1"/>
      <c r="F538" s="1"/>
      <c r="G538" s="1"/>
      <c r="H538" s="1"/>
      <c r="I538" s="1"/>
      <c r="J538" s="1"/>
      <c r="K538" s="1"/>
      <c r="L538" s="1"/>
      <c r="M538" s="1"/>
      <c r="N538" s="1"/>
      <c r="O538" s="1"/>
      <c r="P538" s="1"/>
      <c r="Q538" s="1"/>
      <c r="R538" s="1"/>
    </row>
    <row r="539" spans="1:18" ht="9.75" customHeight="1">
      <c r="A539" s="1"/>
      <c r="B539" s="1"/>
      <c r="C539" s="1"/>
      <c r="D539" s="1"/>
      <c r="E539" s="1"/>
      <c r="F539" s="1"/>
      <c r="G539" s="1"/>
      <c r="H539" s="1"/>
      <c r="I539" s="1"/>
      <c r="J539" s="1"/>
      <c r="K539" s="1"/>
      <c r="L539" s="1"/>
      <c r="M539" s="1"/>
      <c r="N539" s="1"/>
      <c r="O539" s="1"/>
      <c r="P539" s="1"/>
      <c r="Q539" s="1"/>
      <c r="R539" s="1"/>
    </row>
    <row r="540" spans="1:18" ht="9.75" customHeight="1">
      <c r="A540" s="1"/>
      <c r="B540" s="1"/>
      <c r="C540" s="1"/>
      <c r="D540" s="1"/>
      <c r="E540" s="1"/>
      <c r="F540" s="1"/>
      <c r="G540" s="1"/>
      <c r="H540" s="1"/>
      <c r="I540" s="1"/>
      <c r="J540" s="1"/>
      <c r="K540" s="1"/>
      <c r="L540" s="1"/>
      <c r="M540" s="1"/>
      <c r="N540" s="1"/>
      <c r="O540" s="1"/>
      <c r="P540" s="1"/>
      <c r="Q540" s="1"/>
      <c r="R540" s="1"/>
    </row>
    <row r="541" spans="1:18" ht="9.75" customHeight="1">
      <c r="A541" s="1"/>
      <c r="B541" s="1"/>
      <c r="C541" s="1"/>
      <c r="D541" s="1"/>
      <c r="E541" s="1"/>
      <c r="F541" s="1"/>
      <c r="G541" s="1"/>
      <c r="H541" s="1"/>
      <c r="I541" s="1"/>
      <c r="J541" s="1"/>
      <c r="K541" s="1"/>
      <c r="L541" s="1"/>
      <c r="M541" s="1"/>
      <c r="N541" s="1"/>
      <c r="O541" s="1"/>
      <c r="P541" s="1"/>
      <c r="Q541" s="1"/>
      <c r="R541" s="1"/>
    </row>
    <row r="542" spans="1:18" ht="9.75" customHeight="1">
      <c r="A542" s="1"/>
      <c r="B542" s="1"/>
      <c r="C542" s="1"/>
      <c r="D542" s="1"/>
      <c r="E542" s="1"/>
      <c r="F542" s="1"/>
      <c r="G542" s="1"/>
      <c r="H542" s="1"/>
      <c r="I542" s="1"/>
      <c r="J542" s="1"/>
      <c r="K542" s="1"/>
      <c r="L542" s="1"/>
      <c r="M542" s="1"/>
      <c r="N542" s="1"/>
      <c r="O542" s="1"/>
      <c r="P542" s="1"/>
      <c r="Q542" s="1"/>
      <c r="R542" s="1"/>
    </row>
    <row r="543" spans="1:18" ht="9.75" customHeight="1">
      <c r="A543" s="1"/>
      <c r="B543" s="1"/>
      <c r="C543" s="1"/>
      <c r="D543" s="1"/>
      <c r="E543" s="1"/>
      <c r="F543" s="1"/>
      <c r="G543" s="1"/>
      <c r="H543" s="1"/>
      <c r="I543" s="1"/>
      <c r="J543" s="1"/>
      <c r="K543" s="1"/>
      <c r="L543" s="1"/>
      <c r="M543" s="1"/>
      <c r="N543" s="1"/>
      <c r="O543" s="1"/>
      <c r="P543" s="1"/>
      <c r="Q543" s="1"/>
      <c r="R543" s="1"/>
    </row>
    <row r="544" spans="1:18" ht="9.75" customHeight="1">
      <c r="A544" s="1"/>
      <c r="B544" s="1"/>
      <c r="C544" s="1"/>
      <c r="D544" s="1"/>
      <c r="E544" s="1"/>
      <c r="F544" s="1"/>
      <c r="G544" s="1"/>
      <c r="H544" s="1"/>
      <c r="I544" s="1"/>
      <c r="J544" s="1"/>
      <c r="K544" s="1"/>
      <c r="L544" s="1"/>
      <c r="M544" s="1"/>
      <c r="N544" s="1"/>
      <c r="O544" s="1"/>
      <c r="P544" s="1"/>
      <c r="Q544" s="1"/>
      <c r="R544" s="1"/>
    </row>
    <row r="545" spans="1:18" ht="9.75" customHeight="1">
      <c r="A545" s="1"/>
      <c r="B545" s="1"/>
      <c r="C545" s="1"/>
      <c r="D545" s="1"/>
      <c r="E545" s="1"/>
      <c r="F545" s="1"/>
      <c r="G545" s="1"/>
      <c r="H545" s="1"/>
      <c r="I545" s="1"/>
      <c r="J545" s="1"/>
      <c r="K545" s="1"/>
      <c r="L545" s="1"/>
      <c r="M545" s="1"/>
      <c r="N545" s="1"/>
      <c r="O545" s="1"/>
      <c r="P545" s="1"/>
      <c r="Q545" s="1"/>
      <c r="R545" s="1"/>
    </row>
    <row r="546" spans="1:18" ht="9.75" customHeight="1">
      <c r="A546" s="1"/>
      <c r="B546" s="1"/>
      <c r="C546" s="1"/>
      <c r="D546" s="1"/>
      <c r="E546" s="1"/>
      <c r="F546" s="1"/>
      <c r="G546" s="1"/>
      <c r="H546" s="1"/>
      <c r="I546" s="1"/>
      <c r="J546" s="1"/>
      <c r="K546" s="1"/>
      <c r="L546" s="1"/>
      <c r="M546" s="1"/>
      <c r="N546" s="1"/>
      <c r="O546" s="1"/>
      <c r="P546" s="1"/>
      <c r="Q546" s="1"/>
      <c r="R546" s="1"/>
    </row>
    <row r="547" spans="1:18" ht="9.75" customHeight="1">
      <c r="A547" s="1"/>
      <c r="B547" s="1"/>
      <c r="C547" s="1"/>
      <c r="D547" s="1"/>
      <c r="E547" s="1"/>
      <c r="F547" s="1"/>
      <c r="G547" s="1"/>
      <c r="H547" s="1"/>
      <c r="I547" s="1"/>
      <c r="J547" s="1"/>
      <c r="K547" s="1"/>
      <c r="L547" s="1"/>
      <c r="M547" s="1"/>
      <c r="N547" s="1"/>
      <c r="O547" s="1"/>
      <c r="P547" s="1"/>
      <c r="Q547" s="1"/>
      <c r="R547" s="1"/>
    </row>
    <row r="548" spans="1:18" ht="9.75" customHeight="1">
      <c r="A548" s="1"/>
      <c r="B548" s="1"/>
      <c r="C548" s="1"/>
      <c r="D548" s="1"/>
      <c r="E548" s="1"/>
      <c r="F548" s="1"/>
      <c r="G548" s="1"/>
      <c r="H548" s="1"/>
      <c r="I548" s="1"/>
      <c r="J548" s="1"/>
      <c r="K548" s="1"/>
      <c r="L548" s="1"/>
      <c r="M548" s="1"/>
      <c r="N548" s="1"/>
      <c r="O548" s="1"/>
      <c r="P548" s="1"/>
      <c r="Q548" s="1"/>
      <c r="R548" s="1"/>
    </row>
    <row r="549" spans="1:18" ht="9.75" customHeight="1">
      <c r="A549" s="1"/>
      <c r="B549" s="1"/>
      <c r="C549" s="1"/>
      <c r="D549" s="1"/>
      <c r="E549" s="1"/>
      <c r="F549" s="1"/>
      <c r="G549" s="1"/>
      <c r="H549" s="1"/>
      <c r="I549" s="1"/>
      <c r="J549" s="1"/>
      <c r="K549" s="1"/>
      <c r="L549" s="1"/>
      <c r="M549" s="1"/>
      <c r="N549" s="1"/>
      <c r="O549" s="1"/>
      <c r="P549" s="1"/>
      <c r="Q549" s="1"/>
      <c r="R549" s="1"/>
    </row>
    <row r="550" spans="1:18" ht="9.75" customHeight="1">
      <c r="A550" s="1"/>
      <c r="B550" s="1"/>
      <c r="C550" s="1"/>
      <c r="D550" s="1"/>
      <c r="E550" s="1"/>
      <c r="F550" s="1"/>
      <c r="G550" s="1"/>
      <c r="H550" s="1"/>
      <c r="I550" s="1"/>
      <c r="J550" s="1"/>
      <c r="K550" s="1"/>
      <c r="L550" s="1"/>
      <c r="M550" s="1"/>
      <c r="N550" s="1"/>
      <c r="O550" s="1"/>
      <c r="P550" s="1"/>
      <c r="Q550" s="1"/>
      <c r="R550" s="1"/>
    </row>
    <row r="551" spans="1:18" ht="9.75" customHeight="1">
      <c r="A551" s="1"/>
      <c r="B551" s="1"/>
      <c r="C551" s="1"/>
      <c r="D551" s="1"/>
      <c r="E551" s="1"/>
      <c r="F551" s="1"/>
      <c r="G551" s="1"/>
      <c r="H551" s="1"/>
      <c r="I551" s="1"/>
      <c r="J551" s="1"/>
      <c r="K551" s="1"/>
      <c r="L551" s="1"/>
      <c r="M551" s="1"/>
      <c r="N551" s="1"/>
      <c r="O551" s="1"/>
      <c r="P551" s="1"/>
      <c r="Q551" s="1"/>
      <c r="R551" s="1"/>
    </row>
    <row r="552" spans="1:18" ht="9.75" customHeight="1">
      <c r="A552" s="1"/>
      <c r="B552" s="1"/>
      <c r="C552" s="1"/>
      <c r="D552" s="1"/>
      <c r="E552" s="1"/>
      <c r="F552" s="1"/>
      <c r="G552" s="1"/>
      <c r="H552" s="1"/>
      <c r="I552" s="1"/>
      <c r="J552" s="1"/>
      <c r="K552" s="1"/>
      <c r="L552" s="1"/>
      <c r="M552" s="1"/>
      <c r="N552" s="1"/>
      <c r="O552" s="1"/>
      <c r="P552" s="1"/>
      <c r="Q552" s="1"/>
      <c r="R552" s="1"/>
    </row>
    <row r="553" spans="1:18" ht="9.75" customHeight="1">
      <c r="A553" s="1"/>
      <c r="B553" s="1"/>
      <c r="C553" s="1"/>
      <c r="D553" s="1"/>
      <c r="E553" s="1"/>
      <c r="F553" s="1"/>
      <c r="G553" s="1"/>
      <c r="H553" s="1"/>
      <c r="I553" s="1"/>
      <c r="J553" s="1"/>
      <c r="K553" s="1"/>
      <c r="L553" s="1"/>
      <c r="M553" s="1"/>
      <c r="N553" s="1"/>
      <c r="O553" s="1"/>
      <c r="P553" s="1"/>
      <c r="Q553" s="1"/>
      <c r="R553" s="1"/>
    </row>
    <row r="554" spans="1:18" ht="9.75" customHeight="1">
      <c r="A554" s="1"/>
      <c r="B554" s="1"/>
      <c r="C554" s="1"/>
      <c r="D554" s="1"/>
      <c r="E554" s="1"/>
      <c r="F554" s="1"/>
      <c r="G554" s="1"/>
      <c r="H554" s="1"/>
      <c r="I554" s="1"/>
      <c r="J554" s="1"/>
      <c r="K554" s="1"/>
      <c r="L554" s="1"/>
      <c r="M554" s="1"/>
      <c r="N554" s="1"/>
      <c r="O554" s="1"/>
      <c r="P554" s="1"/>
      <c r="Q554" s="1"/>
      <c r="R554" s="1"/>
    </row>
    <row r="555" spans="1:18" ht="9.75" customHeight="1">
      <c r="A555" s="1"/>
      <c r="B555" s="1"/>
      <c r="C555" s="1"/>
      <c r="D555" s="1"/>
      <c r="E555" s="1"/>
      <c r="F555" s="1"/>
      <c r="G555" s="1"/>
      <c r="H555" s="1"/>
      <c r="I555" s="1"/>
      <c r="J555" s="1"/>
      <c r="K555" s="1"/>
      <c r="L555" s="1"/>
      <c r="M555" s="1"/>
      <c r="N555" s="1"/>
      <c r="O555" s="1"/>
      <c r="P555" s="1"/>
      <c r="Q555" s="1"/>
      <c r="R555" s="1"/>
    </row>
    <row r="556" spans="1:18" ht="9.75" customHeight="1">
      <c r="A556" s="1"/>
      <c r="B556" s="1"/>
      <c r="C556" s="1"/>
      <c r="D556" s="1"/>
      <c r="E556" s="1"/>
      <c r="F556" s="1"/>
      <c r="G556" s="1"/>
      <c r="H556" s="1"/>
      <c r="I556" s="1"/>
      <c r="J556" s="1"/>
      <c r="K556" s="1"/>
      <c r="L556" s="1"/>
      <c r="M556" s="1"/>
      <c r="N556" s="1"/>
      <c r="O556" s="1"/>
      <c r="P556" s="1"/>
      <c r="Q556" s="1"/>
      <c r="R556" s="1"/>
    </row>
    <row r="557" spans="1:18" ht="9.75" customHeight="1">
      <c r="A557" s="1"/>
      <c r="B557" s="1"/>
      <c r="C557" s="1"/>
      <c r="D557" s="1"/>
      <c r="E557" s="1"/>
      <c r="F557" s="1"/>
      <c r="G557" s="1"/>
      <c r="H557" s="1"/>
      <c r="I557" s="1"/>
      <c r="J557" s="1"/>
      <c r="K557" s="1"/>
      <c r="L557" s="1"/>
      <c r="M557" s="1"/>
      <c r="N557" s="1"/>
      <c r="O557" s="1"/>
      <c r="P557" s="1"/>
      <c r="Q557" s="1"/>
      <c r="R557" s="1"/>
    </row>
    <row r="558" spans="1:18" ht="9.75" customHeight="1">
      <c r="A558" s="1"/>
      <c r="B558" s="1"/>
      <c r="C558" s="1"/>
      <c r="D558" s="1"/>
      <c r="E558" s="1"/>
      <c r="F558" s="1"/>
      <c r="G558" s="1"/>
      <c r="H558" s="1"/>
      <c r="I558" s="1"/>
      <c r="J558" s="1"/>
      <c r="K558" s="1"/>
      <c r="L558" s="1"/>
      <c r="M558" s="1"/>
      <c r="N558" s="1"/>
      <c r="O558" s="1"/>
      <c r="P558" s="1"/>
      <c r="Q558" s="1"/>
      <c r="R558" s="1"/>
    </row>
    <row r="559" spans="1:18" ht="9.75" customHeight="1">
      <c r="A559" s="1"/>
      <c r="B559" s="1"/>
      <c r="C559" s="1"/>
      <c r="D559" s="1"/>
      <c r="E559" s="1"/>
      <c r="F559" s="1"/>
      <c r="G559" s="1"/>
      <c r="H559" s="1"/>
      <c r="I559" s="1"/>
      <c r="J559" s="1"/>
      <c r="K559" s="1"/>
      <c r="L559" s="1"/>
      <c r="M559" s="1"/>
      <c r="N559" s="1"/>
      <c r="O559" s="1"/>
      <c r="P559" s="1"/>
      <c r="Q559" s="1"/>
      <c r="R559" s="1"/>
    </row>
    <row r="560" spans="1:18" ht="9.75" customHeight="1">
      <c r="A560" s="1"/>
      <c r="B560" s="1"/>
      <c r="C560" s="1"/>
      <c r="D560" s="1"/>
      <c r="E560" s="1"/>
      <c r="F560" s="1"/>
      <c r="G560" s="1"/>
      <c r="H560" s="1"/>
      <c r="I560" s="1"/>
      <c r="J560" s="1"/>
      <c r="K560" s="1"/>
      <c r="L560" s="1"/>
      <c r="M560" s="1"/>
      <c r="N560" s="1"/>
      <c r="O560" s="1"/>
      <c r="P560" s="1"/>
      <c r="Q560" s="1"/>
      <c r="R560" s="1"/>
    </row>
    <row r="561" spans="1:18" ht="9.75" customHeight="1">
      <c r="A561" s="1"/>
      <c r="B561" s="1"/>
      <c r="C561" s="1"/>
      <c r="D561" s="1"/>
      <c r="E561" s="1"/>
      <c r="F561" s="1"/>
      <c r="G561" s="1"/>
      <c r="H561" s="1"/>
      <c r="I561" s="1"/>
      <c r="J561" s="1"/>
      <c r="K561" s="1"/>
      <c r="L561" s="1"/>
      <c r="M561" s="1"/>
      <c r="N561" s="1"/>
      <c r="O561" s="1"/>
      <c r="P561" s="1"/>
      <c r="Q561" s="1"/>
      <c r="R561" s="1"/>
    </row>
    <row r="562" spans="1:18" ht="9.75" customHeight="1">
      <c r="A562" s="1"/>
      <c r="B562" s="1"/>
      <c r="C562" s="1"/>
      <c r="D562" s="1"/>
      <c r="E562" s="1"/>
      <c r="F562" s="1"/>
      <c r="G562" s="1"/>
      <c r="H562" s="1"/>
      <c r="I562" s="1"/>
      <c r="J562" s="1"/>
      <c r="K562" s="1"/>
      <c r="L562" s="1"/>
      <c r="M562" s="1"/>
      <c r="N562" s="1"/>
      <c r="O562" s="1"/>
      <c r="P562" s="1"/>
      <c r="Q562" s="1"/>
      <c r="R562" s="1"/>
    </row>
    <row r="563" spans="1:18" ht="9.75" customHeight="1">
      <c r="A563" s="1"/>
      <c r="B563" s="1"/>
      <c r="C563" s="1"/>
      <c r="D563" s="1"/>
      <c r="E563" s="1"/>
      <c r="F563" s="1"/>
      <c r="G563" s="1"/>
      <c r="H563" s="1"/>
      <c r="I563" s="1"/>
      <c r="J563" s="1"/>
      <c r="K563" s="1"/>
      <c r="L563" s="1"/>
      <c r="M563" s="1"/>
      <c r="N563" s="1"/>
      <c r="O563" s="1"/>
      <c r="P563" s="1"/>
      <c r="Q563" s="1"/>
      <c r="R563" s="1"/>
    </row>
    <row r="564" spans="1:18" ht="9.75" customHeight="1">
      <c r="A564" s="1"/>
      <c r="B564" s="1"/>
      <c r="C564" s="1"/>
      <c r="D564" s="1"/>
      <c r="E564" s="1"/>
      <c r="F564" s="1"/>
      <c r="G564" s="1"/>
      <c r="H564" s="1"/>
      <c r="I564" s="1"/>
      <c r="J564" s="1"/>
      <c r="K564" s="1"/>
      <c r="L564" s="1"/>
      <c r="M564" s="1"/>
      <c r="N564" s="1"/>
      <c r="O564" s="1"/>
      <c r="P564" s="1"/>
      <c r="Q564" s="1"/>
      <c r="R564" s="1"/>
    </row>
    <row r="565" spans="1:18" ht="9.75" customHeight="1">
      <c r="A565" s="1"/>
      <c r="B565" s="1"/>
      <c r="C565" s="1"/>
      <c r="D565" s="1"/>
      <c r="E565" s="1"/>
      <c r="F565" s="1"/>
      <c r="G565" s="1"/>
      <c r="H565" s="1"/>
      <c r="I565" s="1"/>
      <c r="J565" s="1"/>
      <c r="K565" s="1"/>
      <c r="L565" s="1"/>
      <c r="M565" s="1"/>
      <c r="N565" s="1"/>
      <c r="O565" s="1"/>
      <c r="P565" s="1"/>
      <c r="Q565" s="1"/>
      <c r="R565" s="1"/>
    </row>
    <row r="566" spans="1:18" ht="9.75" customHeight="1">
      <c r="A566" s="1"/>
      <c r="B566" s="1"/>
      <c r="C566" s="1"/>
      <c r="D566" s="1"/>
      <c r="E566" s="1"/>
      <c r="F566" s="1"/>
      <c r="G566" s="1"/>
      <c r="H566" s="1"/>
      <c r="I566" s="1"/>
      <c r="J566" s="1"/>
      <c r="K566" s="1"/>
      <c r="L566" s="1"/>
      <c r="M566" s="1"/>
      <c r="N566" s="1"/>
      <c r="O566" s="1"/>
      <c r="P566" s="1"/>
      <c r="Q566" s="1"/>
      <c r="R566" s="1"/>
    </row>
    <row r="567" spans="1:18" ht="9.75" customHeight="1">
      <c r="A567" s="1"/>
      <c r="B567" s="1"/>
      <c r="C567" s="1"/>
      <c r="D567" s="1"/>
      <c r="E567" s="1"/>
      <c r="F567" s="1"/>
      <c r="G567" s="1"/>
      <c r="H567" s="1"/>
      <c r="I567" s="1"/>
      <c r="J567" s="1"/>
      <c r="K567" s="1"/>
      <c r="L567" s="1"/>
      <c r="M567" s="1"/>
      <c r="N567" s="1"/>
      <c r="O567" s="1"/>
      <c r="P567" s="1"/>
      <c r="Q567" s="1"/>
      <c r="R567" s="1"/>
    </row>
    <row r="568" spans="1:18" ht="9.75" customHeight="1">
      <c r="A568" s="1"/>
      <c r="B568" s="1"/>
      <c r="C568" s="1"/>
      <c r="D568" s="1"/>
      <c r="E568" s="1"/>
      <c r="F568" s="1"/>
      <c r="G568" s="1"/>
      <c r="H568" s="1"/>
      <c r="I568" s="1"/>
      <c r="J568" s="1"/>
      <c r="K568" s="1"/>
      <c r="L568" s="1"/>
      <c r="M568" s="1"/>
      <c r="N568" s="1"/>
      <c r="O568" s="1"/>
      <c r="P568" s="1"/>
      <c r="Q568" s="1"/>
      <c r="R568" s="1"/>
    </row>
    <row r="569" spans="1:18" ht="9.75" customHeight="1">
      <c r="A569" s="1"/>
      <c r="B569" s="1"/>
      <c r="C569" s="1"/>
      <c r="D569" s="1"/>
      <c r="E569" s="1"/>
      <c r="F569" s="1"/>
      <c r="G569" s="1"/>
      <c r="H569" s="1"/>
      <c r="I569" s="1"/>
      <c r="J569" s="1"/>
      <c r="K569" s="1"/>
      <c r="L569" s="1"/>
      <c r="M569" s="1"/>
      <c r="N569" s="1"/>
      <c r="O569" s="1"/>
      <c r="P569" s="1"/>
      <c r="Q569" s="1"/>
      <c r="R569" s="1"/>
    </row>
    <row r="570" spans="1:18" ht="9.75" customHeight="1">
      <c r="A570" s="1"/>
      <c r="B570" s="1"/>
      <c r="C570" s="1"/>
      <c r="D570" s="1"/>
      <c r="E570" s="1"/>
      <c r="F570" s="1"/>
      <c r="G570" s="1"/>
      <c r="H570" s="1"/>
      <c r="I570" s="1"/>
      <c r="J570" s="1"/>
      <c r="K570" s="1"/>
      <c r="L570" s="1"/>
      <c r="M570" s="1"/>
      <c r="N570" s="1"/>
      <c r="O570" s="1"/>
      <c r="P570" s="1"/>
      <c r="Q570" s="1"/>
      <c r="R570" s="1"/>
    </row>
    <row r="571" spans="1:18" ht="9.75" customHeight="1">
      <c r="A571" s="1"/>
      <c r="B571" s="1"/>
      <c r="C571" s="1"/>
      <c r="D571" s="1"/>
      <c r="E571" s="1"/>
      <c r="F571" s="1"/>
      <c r="G571" s="1"/>
      <c r="H571" s="1"/>
      <c r="I571" s="1"/>
      <c r="J571" s="1"/>
      <c r="K571" s="1"/>
      <c r="L571" s="1"/>
      <c r="M571" s="1"/>
      <c r="N571" s="1"/>
      <c r="O571" s="1"/>
      <c r="P571" s="1"/>
      <c r="Q571" s="1"/>
      <c r="R571" s="1"/>
    </row>
    <row r="572" spans="1:18" ht="9.75" customHeight="1">
      <c r="A572" s="1"/>
      <c r="B572" s="1"/>
      <c r="C572" s="1"/>
      <c r="D572" s="1"/>
      <c r="E572" s="1"/>
      <c r="F572" s="1"/>
      <c r="G572" s="1"/>
      <c r="H572" s="1"/>
      <c r="I572" s="1"/>
      <c r="J572" s="1"/>
      <c r="K572" s="1"/>
      <c r="L572" s="1"/>
      <c r="M572" s="1"/>
      <c r="N572" s="1"/>
      <c r="O572" s="1"/>
      <c r="P572" s="1"/>
      <c r="Q572" s="1"/>
      <c r="R572" s="1"/>
    </row>
    <row r="573" spans="1:18" ht="9.75" customHeight="1">
      <c r="A573" s="1"/>
      <c r="B573" s="1"/>
      <c r="C573" s="1"/>
      <c r="D573" s="1"/>
      <c r="E573" s="1"/>
      <c r="F573" s="1"/>
      <c r="G573" s="1"/>
      <c r="H573" s="1"/>
      <c r="I573" s="1"/>
      <c r="J573" s="1"/>
      <c r="K573" s="1"/>
      <c r="L573" s="1"/>
      <c r="M573" s="1"/>
      <c r="N573" s="1"/>
      <c r="O573" s="1"/>
      <c r="P573" s="1"/>
      <c r="Q573" s="1"/>
      <c r="R573" s="1"/>
    </row>
    <row r="574" spans="1:18" ht="9.75" customHeight="1">
      <c r="A574" s="1"/>
      <c r="B574" s="1"/>
      <c r="C574" s="1"/>
      <c r="D574" s="1"/>
      <c r="E574" s="1"/>
      <c r="F574" s="1"/>
      <c r="G574" s="1"/>
      <c r="H574" s="1"/>
      <c r="I574" s="1"/>
      <c r="J574" s="1"/>
      <c r="K574" s="1"/>
      <c r="L574" s="1"/>
      <c r="M574" s="1"/>
      <c r="N574" s="1"/>
      <c r="O574" s="1"/>
      <c r="P574" s="1"/>
      <c r="Q574" s="1"/>
      <c r="R574" s="1"/>
    </row>
    <row r="575" spans="1:18" ht="9.75" customHeight="1">
      <c r="A575" s="1"/>
      <c r="B575" s="1"/>
      <c r="C575" s="1"/>
      <c r="D575" s="1"/>
      <c r="E575" s="1"/>
      <c r="F575" s="1"/>
      <c r="G575" s="1"/>
      <c r="H575" s="1"/>
      <c r="I575" s="1"/>
      <c r="J575" s="1"/>
      <c r="K575" s="1"/>
      <c r="L575" s="1"/>
      <c r="M575" s="1"/>
      <c r="N575" s="1"/>
      <c r="O575" s="1"/>
      <c r="P575" s="1"/>
      <c r="Q575" s="1"/>
      <c r="R575" s="1"/>
    </row>
    <row r="576" spans="1:18" ht="9.75" customHeight="1">
      <c r="A576" s="1"/>
      <c r="B576" s="1"/>
      <c r="C576" s="1"/>
      <c r="D576" s="1"/>
      <c r="E576" s="1"/>
      <c r="F576" s="1"/>
      <c r="G576" s="1"/>
      <c r="H576" s="1"/>
      <c r="I576" s="1"/>
      <c r="J576" s="1"/>
      <c r="K576" s="1"/>
      <c r="L576" s="1"/>
      <c r="M576" s="1"/>
      <c r="N576" s="1"/>
      <c r="O576" s="1"/>
      <c r="P576" s="1"/>
      <c r="Q576" s="1"/>
      <c r="R576" s="1"/>
    </row>
    <row r="577" spans="1:18" ht="9.75" customHeight="1">
      <c r="A577" s="1"/>
      <c r="B577" s="1"/>
      <c r="C577" s="1"/>
      <c r="D577" s="1"/>
      <c r="E577" s="1"/>
      <c r="F577" s="1"/>
      <c r="G577" s="1"/>
      <c r="H577" s="1"/>
      <c r="I577" s="1"/>
      <c r="J577" s="1"/>
      <c r="K577" s="1"/>
      <c r="L577" s="1"/>
      <c r="M577" s="1"/>
      <c r="N577" s="1"/>
      <c r="O577" s="1"/>
      <c r="P577" s="1"/>
      <c r="Q577" s="1"/>
      <c r="R577" s="1"/>
    </row>
    <row r="578" spans="1:18" ht="9.75" customHeight="1">
      <c r="A578" s="1"/>
      <c r="B578" s="1"/>
      <c r="C578" s="1"/>
      <c r="D578" s="1"/>
      <c r="E578" s="1"/>
      <c r="F578" s="1"/>
      <c r="G578" s="1"/>
      <c r="H578" s="1"/>
      <c r="I578" s="1"/>
      <c r="J578" s="1"/>
      <c r="K578" s="1"/>
      <c r="L578" s="1"/>
      <c r="M578" s="1"/>
      <c r="N578" s="1"/>
      <c r="O578" s="1"/>
      <c r="P578" s="1"/>
      <c r="Q578" s="1"/>
      <c r="R578" s="1"/>
    </row>
    <row r="579" spans="1:18" ht="9.75" customHeight="1">
      <c r="A579" s="1"/>
      <c r="B579" s="1"/>
      <c r="C579" s="1"/>
      <c r="D579" s="1"/>
      <c r="E579" s="1"/>
      <c r="F579" s="1"/>
      <c r="G579" s="1"/>
      <c r="H579" s="1"/>
      <c r="I579" s="1"/>
      <c r="J579" s="1"/>
      <c r="K579" s="1"/>
      <c r="L579" s="1"/>
      <c r="M579" s="1"/>
      <c r="N579" s="1"/>
      <c r="O579" s="1"/>
      <c r="P579" s="1"/>
      <c r="Q579" s="1"/>
      <c r="R579" s="1"/>
    </row>
    <row r="580" spans="1:18" ht="9.75" customHeight="1">
      <c r="A580" s="1"/>
      <c r="B580" s="1"/>
      <c r="C580" s="1"/>
      <c r="D580" s="1"/>
      <c r="E580" s="1"/>
      <c r="F580" s="1"/>
      <c r="G580" s="1"/>
      <c r="H580" s="1"/>
      <c r="I580" s="1"/>
      <c r="J580" s="1"/>
      <c r="K580" s="1"/>
      <c r="L580" s="1"/>
      <c r="M580" s="1"/>
      <c r="N580" s="1"/>
      <c r="O580" s="1"/>
      <c r="P580" s="1"/>
      <c r="Q580" s="1"/>
      <c r="R580" s="1"/>
    </row>
    <row r="581" spans="1:18" ht="9.75" customHeight="1">
      <c r="A581" s="1"/>
      <c r="B581" s="1"/>
      <c r="C581" s="1"/>
      <c r="D581" s="1"/>
      <c r="E581" s="1"/>
      <c r="F581" s="1"/>
      <c r="G581" s="1"/>
      <c r="H581" s="1"/>
      <c r="I581" s="1"/>
      <c r="J581" s="1"/>
      <c r="K581" s="1"/>
      <c r="L581" s="1"/>
      <c r="M581" s="1"/>
      <c r="N581" s="1"/>
      <c r="O581" s="1"/>
      <c r="P581" s="1"/>
      <c r="Q581" s="1"/>
      <c r="R581" s="1"/>
    </row>
    <row r="582" spans="1:18" ht="9.75" customHeight="1">
      <c r="A582" s="1"/>
      <c r="B582" s="1"/>
      <c r="C582" s="1"/>
      <c r="D582" s="1"/>
      <c r="E582" s="1"/>
      <c r="F582" s="1"/>
      <c r="G582" s="1"/>
      <c r="H582" s="1"/>
      <c r="I582" s="1"/>
      <c r="J582" s="1"/>
      <c r="K582" s="1"/>
      <c r="L582" s="1"/>
      <c r="M582" s="1"/>
      <c r="N582" s="1"/>
      <c r="O582" s="1"/>
      <c r="P582" s="1"/>
      <c r="Q582" s="1"/>
      <c r="R582" s="1"/>
    </row>
    <row r="583" spans="1:18" ht="9.75" customHeight="1">
      <c r="A583" s="1"/>
      <c r="B583" s="1"/>
      <c r="C583" s="1"/>
      <c r="D583" s="1"/>
      <c r="E583" s="1"/>
      <c r="F583" s="1"/>
      <c r="G583" s="1"/>
      <c r="H583" s="1"/>
      <c r="I583" s="1"/>
      <c r="J583" s="1"/>
      <c r="K583" s="1"/>
      <c r="L583" s="1"/>
      <c r="M583" s="1"/>
      <c r="N583" s="1"/>
      <c r="O583" s="1"/>
      <c r="P583" s="1"/>
      <c r="Q583" s="1"/>
      <c r="R583" s="1"/>
    </row>
    <row r="584" spans="1:18" ht="9.75" customHeight="1">
      <c r="A584" s="1"/>
      <c r="B584" s="1"/>
      <c r="C584" s="1"/>
      <c r="D584" s="1"/>
      <c r="E584" s="1"/>
      <c r="F584" s="1"/>
      <c r="G584" s="1"/>
      <c r="H584" s="1"/>
      <c r="I584" s="1"/>
      <c r="J584" s="1"/>
      <c r="K584" s="1"/>
      <c r="L584" s="1"/>
      <c r="M584" s="1"/>
      <c r="N584" s="1"/>
      <c r="O584" s="1"/>
      <c r="P584" s="1"/>
      <c r="Q584" s="1"/>
      <c r="R584" s="1"/>
    </row>
    <row r="585" spans="1:18" ht="9.75" customHeight="1">
      <c r="A585" s="1"/>
      <c r="B585" s="1"/>
      <c r="C585" s="1"/>
      <c r="D585" s="1"/>
      <c r="E585" s="1"/>
      <c r="F585" s="1"/>
      <c r="G585" s="1"/>
      <c r="H585" s="1"/>
      <c r="I585" s="1"/>
      <c r="J585" s="1"/>
      <c r="K585" s="1"/>
      <c r="L585" s="1"/>
      <c r="M585" s="1"/>
      <c r="N585" s="1"/>
      <c r="O585" s="1"/>
      <c r="P585" s="1"/>
      <c r="Q585" s="1"/>
      <c r="R585" s="1"/>
    </row>
    <row r="586" spans="1:18" ht="9.75" customHeight="1">
      <c r="A586" s="1"/>
      <c r="B586" s="1"/>
      <c r="C586" s="1"/>
      <c r="D586" s="1"/>
      <c r="E586" s="1"/>
      <c r="F586" s="1"/>
      <c r="G586" s="1"/>
      <c r="H586" s="1"/>
      <c r="I586" s="1"/>
      <c r="J586" s="1"/>
      <c r="K586" s="1"/>
      <c r="L586" s="1"/>
      <c r="M586" s="1"/>
      <c r="N586" s="1"/>
      <c r="O586" s="1"/>
      <c r="P586" s="1"/>
      <c r="Q586" s="1"/>
      <c r="R586" s="1"/>
    </row>
    <row r="587" spans="1:18" ht="9.75" customHeight="1">
      <c r="A587" s="1"/>
      <c r="B587" s="1"/>
      <c r="C587" s="1"/>
      <c r="D587" s="1"/>
      <c r="E587" s="1"/>
      <c r="F587" s="1"/>
      <c r="G587" s="1"/>
      <c r="H587" s="1"/>
      <c r="I587" s="1"/>
      <c r="J587" s="1"/>
      <c r="K587" s="1"/>
      <c r="L587" s="1"/>
      <c r="M587" s="1"/>
      <c r="N587" s="1"/>
      <c r="O587" s="1"/>
      <c r="P587" s="1"/>
      <c r="Q587" s="1"/>
      <c r="R587" s="1"/>
    </row>
    <row r="588" spans="1:18" ht="9.75" customHeight="1">
      <c r="A588" s="1"/>
      <c r="B588" s="1"/>
      <c r="C588" s="1"/>
      <c r="D588" s="1"/>
      <c r="E588" s="1"/>
      <c r="F588" s="1"/>
      <c r="G588" s="1"/>
      <c r="H588" s="1"/>
      <c r="I588" s="1"/>
      <c r="J588" s="1"/>
      <c r="K588" s="1"/>
      <c r="L588" s="1"/>
      <c r="M588" s="1"/>
      <c r="N588" s="1"/>
      <c r="O588" s="1"/>
      <c r="P588" s="1"/>
      <c r="Q588" s="1"/>
      <c r="R588" s="1"/>
    </row>
    <row r="589" spans="1:18" ht="9.75" customHeight="1">
      <c r="A589" s="1"/>
      <c r="B589" s="1"/>
      <c r="C589" s="1"/>
      <c r="D589" s="1"/>
      <c r="E589" s="1"/>
      <c r="F589" s="1"/>
      <c r="G589" s="1"/>
      <c r="H589" s="1"/>
      <c r="I589" s="1"/>
      <c r="J589" s="1"/>
      <c r="K589" s="1"/>
      <c r="L589" s="1"/>
      <c r="M589" s="1"/>
      <c r="N589" s="1"/>
      <c r="O589" s="1"/>
      <c r="P589" s="1"/>
      <c r="Q589" s="1"/>
      <c r="R589" s="1"/>
    </row>
    <row r="590" spans="1:18" ht="9.75" customHeight="1">
      <c r="A590" s="1"/>
      <c r="B590" s="1"/>
      <c r="C590" s="1"/>
      <c r="D590" s="1"/>
      <c r="E590" s="1"/>
      <c r="F590" s="1"/>
      <c r="G590" s="1"/>
      <c r="H590" s="1"/>
      <c r="I590" s="1"/>
      <c r="J590" s="1"/>
      <c r="K590" s="1"/>
      <c r="L590" s="1"/>
      <c r="M590" s="1"/>
      <c r="N590" s="1"/>
      <c r="O590" s="1"/>
      <c r="P590" s="1"/>
      <c r="Q590" s="1"/>
      <c r="R590" s="1"/>
    </row>
    <row r="591" spans="1:18" ht="9.75" customHeight="1">
      <c r="A591" s="1"/>
      <c r="B591" s="1"/>
      <c r="C591" s="1"/>
      <c r="D591" s="1"/>
      <c r="E591" s="1"/>
      <c r="F591" s="1"/>
      <c r="G591" s="1"/>
      <c r="H591" s="1"/>
      <c r="I591" s="1"/>
      <c r="J591" s="1"/>
      <c r="K591" s="1"/>
      <c r="L591" s="1"/>
      <c r="M591" s="1"/>
      <c r="N591" s="1"/>
      <c r="O591" s="1"/>
      <c r="P591" s="1"/>
      <c r="Q591" s="1"/>
      <c r="R591" s="1"/>
    </row>
    <row r="592" spans="1:18" ht="9.75" customHeight="1">
      <c r="A592" s="1"/>
      <c r="B592" s="1"/>
      <c r="C592" s="1"/>
      <c r="D592" s="1"/>
      <c r="E592" s="1"/>
      <c r="F592" s="1"/>
      <c r="G592" s="1"/>
      <c r="H592" s="1"/>
      <c r="I592" s="1"/>
      <c r="J592" s="1"/>
      <c r="K592" s="1"/>
      <c r="L592" s="1"/>
      <c r="M592" s="1"/>
      <c r="N592" s="1"/>
      <c r="O592" s="1"/>
      <c r="P592" s="1"/>
      <c r="Q592" s="1"/>
      <c r="R592" s="1"/>
    </row>
    <row r="593" spans="1:18" ht="9.75" customHeight="1">
      <c r="A593" s="1"/>
      <c r="B593" s="1"/>
      <c r="C593" s="1"/>
      <c r="D593" s="1"/>
      <c r="E593" s="1"/>
      <c r="F593" s="1"/>
      <c r="G593" s="1"/>
      <c r="H593" s="1"/>
      <c r="I593" s="1"/>
      <c r="J593" s="1"/>
      <c r="K593" s="1"/>
      <c r="L593" s="1"/>
      <c r="M593" s="1"/>
      <c r="N593" s="1"/>
      <c r="O593" s="1"/>
      <c r="P593" s="1"/>
      <c r="Q593" s="1"/>
      <c r="R593" s="1"/>
    </row>
    <row r="594" spans="1:18" ht="9.75" customHeight="1">
      <c r="A594" s="1"/>
      <c r="B594" s="1"/>
      <c r="C594" s="1"/>
      <c r="D594" s="1"/>
      <c r="E594" s="1"/>
      <c r="F594" s="1"/>
      <c r="G594" s="1"/>
      <c r="H594" s="1"/>
      <c r="I594" s="1"/>
      <c r="J594" s="1"/>
      <c r="K594" s="1"/>
      <c r="L594" s="1"/>
      <c r="M594" s="1"/>
      <c r="N594" s="1"/>
      <c r="O594" s="1"/>
      <c r="P594" s="1"/>
      <c r="Q594" s="1"/>
      <c r="R594" s="1"/>
    </row>
    <row r="595" spans="1:18" ht="9.75" customHeight="1">
      <c r="A595" s="1"/>
      <c r="B595" s="1"/>
      <c r="C595" s="1"/>
      <c r="D595" s="1"/>
      <c r="E595" s="1"/>
      <c r="F595" s="1"/>
      <c r="G595" s="1"/>
      <c r="H595" s="1"/>
      <c r="I595" s="1"/>
      <c r="J595" s="1"/>
      <c r="K595" s="1"/>
      <c r="L595" s="1"/>
      <c r="M595" s="1"/>
      <c r="N595" s="1"/>
      <c r="O595" s="1"/>
      <c r="P595" s="1"/>
      <c r="Q595" s="1"/>
      <c r="R595" s="1"/>
    </row>
    <row r="596" spans="1:18" ht="9.75" customHeight="1">
      <c r="A596" s="1"/>
      <c r="B596" s="1"/>
      <c r="C596" s="1"/>
      <c r="D596" s="1"/>
      <c r="E596" s="1"/>
      <c r="F596" s="1"/>
      <c r="G596" s="1"/>
      <c r="H596" s="1"/>
      <c r="I596" s="1"/>
      <c r="J596" s="1"/>
      <c r="K596" s="1"/>
      <c r="L596" s="1"/>
      <c r="M596" s="1"/>
      <c r="N596" s="1"/>
      <c r="O596" s="1"/>
      <c r="P596" s="1"/>
      <c r="Q596" s="1"/>
      <c r="R596" s="1"/>
    </row>
    <row r="597" spans="1:18" ht="9.75" customHeight="1">
      <c r="A597" s="1"/>
      <c r="B597" s="1"/>
      <c r="C597" s="1"/>
      <c r="D597" s="1"/>
      <c r="E597" s="1"/>
      <c r="F597" s="1"/>
      <c r="G597" s="1"/>
      <c r="H597" s="1"/>
      <c r="I597" s="1"/>
      <c r="J597" s="1"/>
      <c r="K597" s="1"/>
      <c r="L597" s="1"/>
      <c r="M597" s="1"/>
      <c r="N597" s="1"/>
      <c r="O597" s="1"/>
      <c r="P597" s="1"/>
      <c r="Q597" s="1"/>
      <c r="R597" s="1"/>
    </row>
    <row r="598" spans="1:18" ht="9.75" customHeight="1">
      <c r="A598" s="1"/>
      <c r="B598" s="1"/>
      <c r="C598" s="1"/>
      <c r="D598" s="1"/>
      <c r="E598" s="1"/>
      <c r="F598" s="1"/>
      <c r="G598" s="1"/>
      <c r="H598" s="1"/>
      <c r="I598" s="1"/>
      <c r="J598" s="1"/>
      <c r="K598" s="1"/>
      <c r="L598" s="1"/>
      <c r="M598" s="1"/>
      <c r="N598" s="1"/>
      <c r="O598" s="1"/>
      <c r="P598" s="1"/>
      <c r="Q598" s="1"/>
      <c r="R598" s="1"/>
    </row>
    <row r="599" spans="1:18" ht="9.75" customHeight="1">
      <c r="A599" s="1"/>
      <c r="B599" s="1"/>
      <c r="C599" s="1"/>
      <c r="D599" s="1"/>
      <c r="E599" s="1"/>
      <c r="F599" s="1"/>
      <c r="G599" s="1"/>
      <c r="H599" s="1"/>
      <c r="I599" s="1"/>
      <c r="J599" s="1"/>
      <c r="K599" s="1"/>
      <c r="L599" s="1"/>
      <c r="M599" s="1"/>
      <c r="N599" s="1"/>
      <c r="O599" s="1"/>
      <c r="P599" s="1"/>
      <c r="Q599" s="1"/>
      <c r="R599" s="1"/>
    </row>
    <row r="600" spans="1:18" ht="9.75" customHeight="1">
      <c r="A600" s="1"/>
      <c r="B600" s="1"/>
      <c r="C600" s="1"/>
      <c r="D600" s="1"/>
      <c r="E600" s="1"/>
      <c r="F600" s="1"/>
      <c r="G600" s="1"/>
      <c r="H600" s="1"/>
      <c r="I600" s="1"/>
      <c r="J600" s="1"/>
      <c r="K600" s="1"/>
      <c r="L600" s="1"/>
      <c r="M600" s="1"/>
      <c r="N600" s="1"/>
      <c r="O600" s="1"/>
      <c r="P600" s="1"/>
      <c r="Q600" s="1"/>
      <c r="R600" s="1"/>
    </row>
    <row r="601" spans="1:18" ht="9.75" customHeight="1">
      <c r="A601" s="1"/>
      <c r="B601" s="1"/>
      <c r="C601" s="1"/>
      <c r="D601" s="1"/>
      <c r="E601" s="1"/>
      <c r="F601" s="1"/>
      <c r="G601" s="1"/>
      <c r="H601" s="1"/>
      <c r="I601" s="1"/>
      <c r="J601" s="1"/>
      <c r="K601" s="1"/>
      <c r="L601" s="1"/>
      <c r="M601" s="1"/>
      <c r="N601" s="1"/>
      <c r="O601" s="1"/>
      <c r="P601" s="1"/>
      <c r="Q601" s="1"/>
      <c r="R601" s="1"/>
    </row>
    <row r="602" spans="1:18" ht="9.75" customHeight="1">
      <c r="A602" s="1"/>
      <c r="B602" s="1"/>
      <c r="C602" s="1"/>
      <c r="D602" s="1"/>
      <c r="E602" s="1"/>
      <c r="F602" s="1"/>
      <c r="G602" s="1"/>
      <c r="H602" s="1"/>
      <c r="I602" s="1"/>
      <c r="J602" s="1"/>
      <c r="K602" s="1"/>
      <c r="L602" s="1"/>
      <c r="M602" s="1"/>
      <c r="N602" s="1"/>
      <c r="O602" s="1"/>
      <c r="P602" s="1"/>
      <c r="Q602" s="1"/>
      <c r="R602" s="1"/>
    </row>
    <row r="603" spans="1:18" ht="9.75" customHeight="1">
      <c r="A603" s="1"/>
      <c r="B603" s="1"/>
      <c r="C603" s="1"/>
      <c r="D603" s="1"/>
      <c r="E603" s="1"/>
      <c r="F603" s="1"/>
      <c r="G603" s="1"/>
      <c r="H603" s="1"/>
      <c r="I603" s="1"/>
      <c r="J603" s="1"/>
      <c r="K603" s="1"/>
      <c r="L603" s="1"/>
      <c r="M603" s="1"/>
      <c r="N603" s="1"/>
      <c r="O603" s="1"/>
      <c r="P603" s="1"/>
      <c r="Q603" s="1"/>
      <c r="R603" s="1"/>
    </row>
    <row r="604" spans="1:18" ht="9.75" customHeight="1">
      <c r="A604" s="1"/>
      <c r="B604" s="1"/>
      <c r="C604" s="1"/>
      <c r="D604" s="1"/>
      <c r="E604" s="1"/>
      <c r="F604" s="1"/>
      <c r="G604" s="1"/>
      <c r="H604" s="1"/>
      <c r="I604" s="1"/>
      <c r="J604" s="1"/>
      <c r="K604" s="1"/>
      <c r="L604" s="1"/>
      <c r="M604" s="1"/>
      <c r="N604" s="1"/>
      <c r="O604" s="1"/>
      <c r="P604" s="1"/>
      <c r="Q604" s="1"/>
      <c r="R604" s="1"/>
    </row>
    <row r="605" spans="1:18" ht="9.75" customHeight="1">
      <c r="A605" s="1"/>
      <c r="B605" s="1"/>
      <c r="C605" s="1"/>
      <c r="D605" s="1"/>
      <c r="E605" s="1"/>
      <c r="F605" s="1"/>
      <c r="G605" s="1"/>
      <c r="H605" s="1"/>
      <c r="I605" s="1"/>
      <c r="J605" s="1"/>
      <c r="K605" s="1"/>
      <c r="L605" s="1"/>
      <c r="M605" s="1"/>
      <c r="N605" s="1"/>
      <c r="O605" s="1"/>
      <c r="P605" s="1"/>
      <c r="Q605" s="1"/>
      <c r="R605" s="1"/>
    </row>
    <row r="606" spans="1:18" ht="9.75" customHeight="1">
      <c r="A606" s="1"/>
      <c r="B606" s="1"/>
      <c r="C606" s="1"/>
      <c r="D606" s="1"/>
      <c r="E606" s="1"/>
      <c r="F606" s="1"/>
      <c r="G606" s="1"/>
      <c r="H606" s="1"/>
      <c r="I606" s="1"/>
      <c r="J606" s="1"/>
      <c r="K606" s="1"/>
      <c r="L606" s="1"/>
      <c r="M606" s="1"/>
      <c r="N606" s="1"/>
      <c r="O606" s="1"/>
      <c r="P606" s="1"/>
      <c r="Q606" s="1"/>
      <c r="R606" s="1"/>
    </row>
    <row r="607" spans="1:18" ht="9.75" customHeight="1">
      <c r="A607" s="1"/>
      <c r="B607" s="1"/>
      <c r="C607" s="1"/>
      <c r="D607" s="1"/>
      <c r="E607" s="1"/>
      <c r="F607" s="1"/>
      <c r="G607" s="1"/>
      <c r="H607" s="1"/>
      <c r="I607" s="1"/>
      <c r="J607" s="1"/>
      <c r="K607" s="1"/>
      <c r="L607" s="1"/>
      <c r="M607" s="1"/>
      <c r="N607" s="1"/>
      <c r="O607" s="1"/>
      <c r="P607" s="1"/>
      <c r="Q607" s="1"/>
      <c r="R607" s="1"/>
    </row>
    <row r="608" spans="1:18" ht="9.75" customHeight="1">
      <c r="A608" s="1"/>
      <c r="B608" s="1"/>
      <c r="C608" s="1"/>
      <c r="D608" s="1"/>
      <c r="E608" s="1"/>
      <c r="F608" s="1"/>
      <c r="G608" s="1"/>
      <c r="H608" s="1"/>
      <c r="I608" s="1"/>
      <c r="J608" s="1"/>
      <c r="K608" s="1"/>
      <c r="L608" s="1"/>
      <c r="M608" s="1"/>
      <c r="N608" s="1"/>
      <c r="O608" s="1"/>
      <c r="P608" s="1"/>
      <c r="Q608" s="1"/>
      <c r="R608" s="1"/>
    </row>
    <row r="609" spans="1:18" ht="9.75" customHeight="1">
      <c r="A609" s="1"/>
      <c r="B609" s="1"/>
      <c r="C609" s="1"/>
      <c r="D609" s="1"/>
      <c r="E609" s="1"/>
      <c r="F609" s="1"/>
      <c r="G609" s="1"/>
      <c r="H609" s="1"/>
      <c r="I609" s="1"/>
      <c r="J609" s="1"/>
      <c r="K609" s="1"/>
      <c r="L609" s="1"/>
      <c r="M609" s="1"/>
      <c r="N609" s="1"/>
      <c r="O609" s="1"/>
      <c r="P609" s="1"/>
      <c r="Q609" s="1"/>
      <c r="R609" s="1"/>
    </row>
    <row r="610" spans="1:18" ht="9.75" customHeight="1">
      <c r="A610" s="1"/>
      <c r="B610" s="1"/>
      <c r="C610" s="1"/>
      <c r="D610" s="1"/>
      <c r="E610" s="1"/>
      <c r="F610" s="1"/>
      <c r="G610" s="1"/>
      <c r="H610" s="1"/>
      <c r="I610" s="1"/>
      <c r="J610" s="1"/>
      <c r="K610" s="1"/>
      <c r="L610" s="1"/>
      <c r="M610" s="1"/>
      <c r="N610" s="1"/>
      <c r="O610" s="1"/>
      <c r="P610" s="1"/>
      <c r="Q610" s="1"/>
      <c r="R610" s="1"/>
    </row>
    <row r="611" spans="1:18" ht="9.75" customHeight="1">
      <c r="A611" s="1"/>
      <c r="B611" s="1"/>
      <c r="C611" s="1"/>
      <c r="D611" s="1"/>
      <c r="E611" s="1"/>
      <c r="F611" s="1"/>
      <c r="G611" s="1"/>
      <c r="H611" s="1"/>
      <c r="I611" s="1"/>
      <c r="J611" s="1"/>
      <c r="K611" s="1"/>
      <c r="L611" s="1"/>
      <c r="M611" s="1"/>
      <c r="N611" s="1"/>
      <c r="O611" s="1"/>
      <c r="P611" s="1"/>
      <c r="Q611" s="1"/>
      <c r="R611" s="1"/>
    </row>
    <row r="612" spans="1:18" ht="9.75" customHeight="1">
      <c r="A612" s="1"/>
      <c r="B612" s="1"/>
      <c r="C612" s="1"/>
      <c r="D612" s="1"/>
      <c r="E612" s="1"/>
      <c r="F612" s="1"/>
      <c r="G612" s="1"/>
      <c r="H612" s="1"/>
      <c r="I612" s="1"/>
      <c r="J612" s="1"/>
      <c r="K612" s="1"/>
      <c r="L612" s="1"/>
      <c r="M612" s="1"/>
      <c r="N612" s="1"/>
      <c r="O612" s="1"/>
      <c r="P612" s="1"/>
      <c r="Q612" s="1"/>
      <c r="R612" s="1"/>
    </row>
    <row r="613" spans="1:18" ht="9.75" customHeight="1">
      <c r="A613" s="1"/>
      <c r="B613" s="1"/>
      <c r="C613" s="1"/>
      <c r="D613" s="1"/>
      <c r="E613" s="1"/>
      <c r="F613" s="1"/>
      <c r="G613" s="1"/>
      <c r="H613" s="1"/>
      <c r="I613" s="1"/>
      <c r="J613" s="1"/>
      <c r="K613" s="1"/>
      <c r="L613" s="1"/>
      <c r="M613" s="1"/>
      <c r="N613" s="1"/>
      <c r="O613" s="1"/>
      <c r="P613" s="1"/>
      <c r="Q613" s="1"/>
      <c r="R613" s="1"/>
    </row>
    <row r="614" spans="1:18" ht="9.75" customHeight="1">
      <c r="A614" s="1"/>
      <c r="B614" s="1"/>
      <c r="C614" s="1"/>
      <c r="D614" s="1"/>
      <c r="E614" s="1"/>
      <c r="F614" s="1"/>
      <c r="G614" s="1"/>
      <c r="H614" s="1"/>
      <c r="I614" s="1"/>
      <c r="J614" s="1"/>
      <c r="K614" s="1"/>
      <c r="L614" s="1"/>
      <c r="M614" s="1"/>
      <c r="N614" s="1"/>
      <c r="O614" s="1"/>
      <c r="P614" s="1"/>
      <c r="Q614" s="1"/>
      <c r="R614" s="1"/>
    </row>
    <row r="615" spans="1:18" ht="9.75" customHeight="1">
      <c r="A615" s="1"/>
      <c r="B615" s="1"/>
      <c r="C615" s="1"/>
      <c r="D615" s="1"/>
      <c r="E615" s="1"/>
      <c r="F615" s="1"/>
      <c r="G615" s="1"/>
      <c r="H615" s="1"/>
      <c r="I615" s="1"/>
      <c r="J615" s="1"/>
      <c r="K615" s="1"/>
      <c r="L615" s="1"/>
      <c r="M615" s="1"/>
      <c r="N615" s="1"/>
      <c r="O615" s="1"/>
      <c r="P615" s="1"/>
      <c r="Q615" s="1"/>
      <c r="R615" s="1"/>
    </row>
    <row r="616" spans="1:18" ht="9.75" customHeight="1">
      <c r="A616" s="1"/>
      <c r="B616" s="1"/>
      <c r="C616" s="1"/>
      <c r="D616" s="1"/>
      <c r="E616" s="1"/>
      <c r="F616" s="1"/>
      <c r="G616" s="1"/>
      <c r="H616" s="1"/>
      <c r="I616" s="1"/>
      <c r="J616" s="1"/>
      <c r="K616" s="1"/>
      <c r="L616" s="1"/>
      <c r="M616" s="1"/>
      <c r="N616" s="1"/>
      <c r="O616" s="1"/>
      <c r="P616" s="1"/>
      <c r="Q616" s="1"/>
      <c r="R616" s="1"/>
    </row>
    <row r="617" spans="1:18" ht="9.75" customHeight="1">
      <c r="A617" s="1"/>
      <c r="B617" s="1"/>
      <c r="C617" s="1"/>
      <c r="D617" s="1"/>
      <c r="E617" s="1"/>
      <c r="F617" s="1"/>
      <c r="G617" s="1"/>
      <c r="H617" s="1"/>
      <c r="I617" s="1"/>
      <c r="J617" s="1"/>
      <c r="K617" s="1"/>
      <c r="L617" s="1"/>
      <c r="M617" s="1"/>
      <c r="N617" s="1"/>
      <c r="O617" s="1"/>
      <c r="P617" s="1"/>
      <c r="Q617" s="1"/>
      <c r="R617" s="1"/>
    </row>
    <row r="618" spans="1:18" ht="9.75" customHeight="1">
      <c r="A618" s="1"/>
      <c r="B618" s="1"/>
      <c r="C618" s="1"/>
      <c r="D618" s="1"/>
      <c r="E618" s="1"/>
      <c r="F618" s="1"/>
      <c r="G618" s="1"/>
      <c r="H618" s="1"/>
      <c r="I618" s="1"/>
      <c r="J618" s="1"/>
      <c r="K618" s="1"/>
      <c r="L618" s="1"/>
      <c r="M618" s="1"/>
      <c r="N618" s="1"/>
      <c r="O618" s="1"/>
      <c r="P618" s="1"/>
      <c r="Q618" s="1"/>
      <c r="R618" s="1"/>
    </row>
    <row r="619" spans="1:18" ht="9.75" customHeight="1">
      <c r="A619" s="1"/>
      <c r="B619" s="1"/>
      <c r="C619" s="1"/>
      <c r="D619" s="1"/>
      <c r="E619" s="1"/>
      <c r="F619" s="1"/>
      <c r="G619" s="1"/>
      <c r="H619" s="1"/>
      <c r="I619" s="1"/>
      <c r="J619" s="1"/>
      <c r="K619" s="1"/>
      <c r="L619" s="1"/>
      <c r="M619" s="1"/>
      <c r="N619" s="1"/>
      <c r="O619" s="1"/>
      <c r="P619" s="1"/>
      <c r="Q619" s="1"/>
      <c r="R619" s="1"/>
    </row>
    <row r="620" spans="1:18" ht="9.75" customHeight="1">
      <c r="A620" s="1"/>
      <c r="B620" s="1"/>
      <c r="C620" s="1"/>
      <c r="D620" s="1"/>
      <c r="E620" s="1"/>
      <c r="F620" s="1"/>
      <c r="G620" s="1"/>
      <c r="H620" s="1"/>
      <c r="I620" s="1"/>
      <c r="J620" s="1"/>
      <c r="K620" s="1"/>
      <c r="L620" s="1"/>
      <c r="M620" s="1"/>
      <c r="N620" s="1"/>
      <c r="O620" s="1"/>
      <c r="P620" s="1"/>
      <c r="Q620" s="1"/>
      <c r="R620" s="1"/>
    </row>
    <row r="621" spans="1:18" ht="9.75" customHeight="1">
      <c r="A621" s="1"/>
      <c r="B621" s="1"/>
      <c r="C621" s="1"/>
      <c r="D621" s="1"/>
      <c r="E621" s="1"/>
      <c r="F621" s="1"/>
      <c r="G621" s="1"/>
      <c r="H621" s="1"/>
      <c r="I621" s="1"/>
      <c r="J621" s="1"/>
      <c r="K621" s="1"/>
      <c r="L621" s="1"/>
      <c r="M621" s="1"/>
      <c r="N621" s="1"/>
      <c r="O621" s="1"/>
      <c r="P621" s="1"/>
      <c r="Q621" s="1"/>
      <c r="R621" s="1"/>
    </row>
    <row r="622" spans="1:18" ht="9.75" customHeight="1">
      <c r="A622" s="1"/>
      <c r="B622" s="1"/>
      <c r="C622" s="1"/>
      <c r="D622" s="1"/>
      <c r="E622" s="1"/>
      <c r="F622" s="1"/>
      <c r="G622" s="1"/>
      <c r="H622" s="1"/>
      <c r="I622" s="1"/>
      <c r="J622" s="1"/>
      <c r="K622" s="1"/>
      <c r="L622" s="1"/>
      <c r="M622" s="1"/>
      <c r="N622" s="1"/>
      <c r="O622" s="1"/>
      <c r="P622" s="1"/>
      <c r="Q622" s="1"/>
      <c r="R622" s="1"/>
    </row>
    <row r="623" spans="1:18" ht="9.75" customHeight="1">
      <c r="A623" s="1"/>
      <c r="B623" s="1"/>
      <c r="C623" s="1"/>
      <c r="D623" s="1"/>
      <c r="E623" s="1"/>
      <c r="F623" s="1"/>
      <c r="G623" s="1"/>
      <c r="H623" s="1"/>
      <c r="I623" s="1"/>
      <c r="J623" s="1"/>
      <c r="K623" s="1"/>
      <c r="L623" s="1"/>
      <c r="M623" s="1"/>
      <c r="N623" s="1"/>
      <c r="O623" s="1"/>
      <c r="P623" s="1"/>
      <c r="Q623" s="1"/>
      <c r="R623" s="1"/>
    </row>
    <row r="624" spans="1:18" ht="9.75" customHeight="1">
      <c r="A624" s="1"/>
      <c r="B624" s="1"/>
      <c r="C624" s="1"/>
      <c r="D624" s="1"/>
      <c r="E624" s="1"/>
      <c r="F624" s="1"/>
      <c r="G624" s="1"/>
      <c r="H624" s="1"/>
      <c r="I624" s="1"/>
      <c r="J624" s="1"/>
      <c r="K624" s="1"/>
      <c r="L624" s="1"/>
      <c r="M624" s="1"/>
      <c r="N624" s="1"/>
      <c r="O624" s="1"/>
      <c r="P624" s="1"/>
      <c r="Q624" s="1"/>
      <c r="R624" s="1"/>
    </row>
    <row r="625" spans="1:18" ht="9.75" customHeight="1">
      <c r="A625" s="1"/>
      <c r="B625" s="1"/>
      <c r="C625" s="1"/>
      <c r="D625" s="1"/>
      <c r="E625" s="1"/>
      <c r="F625" s="1"/>
      <c r="G625" s="1"/>
      <c r="H625" s="1"/>
      <c r="I625" s="1"/>
      <c r="J625" s="1"/>
      <c r="K625" s="1"/>
      <c r="L625" s="1"/>
      <c r="M625" s="1"/>
      <c r="N625" s="1"/>
      <c r="O625" s="1"/>
      <c r="P625" s="1"/>
      <c r="Q625" s="1"/>
      <c r="R625" s="1"/>
    </row>
    <row r="626" spans="1:18" ht="9.75" customHeight="1">
      <c r="A626" s="1"/>
      <c r="B626" s="1"/>
      <c r="C626" s="1"/>
      <c r="D626" s="1"/>
      <c r="E626" s="1"/>
      <c r="F626" s="1"/>
      <c r="G626" s="1"/>
      <c r="H626" s="1"/>
      <c r="I626" s="1"/>
      <c r="J626" s="1"/>
      <c r="K626" s="1"/>
      <c r="L626" s="1"/>
      <c r="M626" s="1"/>
      <c r="N626" s="1"/>
      <c r="O626" s="1"/>
      <c r="P626" s="1"/>
      <c r="Q626" s="1"/>
      <c r="R626" s="1"/>
    </row>
    <row r="627" spans="1:18" ht="9.75" customHeight="1">
      <c r="A627" s="1"/>
      <c r="B627" s="1"/>
      <c r="C627" s="1"/>
      <c r="D627" s="1"/>
      <c r="E627" s="1"/>
      <c r="F627" s="1"/>
      <c r="G627" s="1"/>
      <c r="H627" s="1"/>
      <c r="I627" s="1"/>
      <c r="J627" s="1"/>
      <c r="K627" s="1"/>
      <c r="L627" s="1"/>
      <c r="M627" s="1"/>
      <c r="N627" s="1"/>
      <c r="O627" s="1"/>
      <c r="P627" s="1"/>
      <c r="Q627" s="1"/>
      <c r="R627" s="1"/>
    </row>
    <row r="628" spans="1:18" ht="9.75" customHeight="1">
      <c r="A628" s="1"/>
      <c r="B628" s="1"/>
      <c r="C628" s="1"/>
      <c r="D628" s="1"/>
      <c r="E628" s="1"/>
      <c r="F628" s="1"/>
      <c r="G628" s="1"/>
      <c r="H628" s="1"/>
      <c r="I628" s="1"/>
      <c r="J628" s="1"/>
      <c r="K628" s="1"/>
      <c r="L628" s="1"/>
      <c r="M628" s="1"/>
      <c r="N628" s="1"/>
      <c r="O628" s="1"/>
      <c r="P628" s="1"/>
      <c r="Q628" s="1"/>
      <c r="R628" s="1"/>
    </row>
    <row r="629" spans="1:18" ht="9.75" customHeight="1">
      <c r="A629" s="1"/>
      <c r="B629" s="1"/>
      <c r="C629" s="1"/>
      <c r="D629" s="1"/>
      <c r="E629" s="1"/>
      <c r="F629" s="1"/>
      <c r="G629" s="1"/>
      <c r="H629" s="1"/>
      <c r="I629" s="1"/>
      <c r="J629" s="1"/>
      <c r="K629" s="1"/>
      <c r="L629" s="1"/>
      <c r="M629" s="1"/>
      <c r="N629" s="1"/>
      <c r="O629" s="1"/>
      <c r="P629" s="1"/>
      <c r="Q629" s="1"/>
      <c r="R629" s="1"/>
    </row>
    <row r="630" spans="1:18" ht="9.75" customHeight="1">
      <c r="A630" s="1"/>
      <c r="B630" s="1"/>
      <c r="C630" s="1"/>
      <c r="D630" s="1"/>
      <c r="E630" s="1"/>
      <c r="F630" s="1"/>
      <c r="G630" s="1"/>
      <c r="H630" s="1"/>
      <c r="I630" s="1"/>
      <c r="J630" s="1"/>
      <c r="K630" s="1"/>
      <c r="L630" s="1"/>
      <c r="M630" s="1"/>
      <c r="N630" s="1"/>
      <c r="O630" s="1"/>
      <c r="P630" s="1"/>
      <c r="Q630" s="1"/>
      <c r="R630" s="1"/>
    </row>
    <row r="631" spans="1:18" ht="9.75" customHeight="1">
      <c r="A631" s="1"/>
      <c r="B631" s="1"/>
      <c r="C631" s="1"/>
      <c r="D631" s="1"/>
      <c r="E631" s="1"/>
      <c r="F631" s="1"/>
      <c r="G631" s="1"/>
      <c r="H631" s="1"/>
      <c r="I631" s="1"/>
      <c r="J631" s="1"/>
      <c r="K631" s="1"/>
      <c r="L631" s="1"/>
      <c r="M631" s="1"/>
      <c r="N631" s="1"/>
      <c r="O631" s="1"/>
      <c r="P631" s="1"/>
      <c r="Q631" s="1"/>
      <c r="R631" s="1"/>
    </row>
    <row r="632" spans="1:18" ht="9.75" customHeight="1">
      <c r="A632" s="1"/>
      <c r="B632" s="1"/>
      <c r="C632" s="1"/>
      <c r="D632" s="1"/>
      <c r="E632" s="1"/>
      <c r="F632" s="1"/>
      <c r="G632" s="1"/>
      <c r="H632" s="1"/>
      <c r="I632" s="1"/>
      <c r="J632" s="1"/>
      <c r="K632" s="1"/>
      <c r="L632" s="1"/>
      <c r="M632" s="1"/>
      <c r="N632" s="1"/>
      <c r="O632" s="1"/>
      <c r="P632" s="1"/>
      <c r="Q632" s="1"/>
      <c r="R632" s="1"/>
    </row>
    <row r="633" spans="1:18" ht="9.75" customHeight="1">
      <c r="A633" s="1"/>
      <c r="B633" s="1"/>
      <c r="C633" s="1"/>
      <c r="D633" s="1"/>
      <c r="E633" s="1"/>
      <c r="F633" s="1"/>
      <c r="G633" s="1"/>
      <c r="H633" s="1"/>
      <c r="I633" s="1"/>
      <c r="J633" s="1"/>
      <c r="K633" s="1"/>
      <c r="L633" s="1"/>
      <c r="M633" s="1"/>
      <c r="N633" s="1"/>
      <c r="O633" s="1"/>
      <c r="P633" s="1"/>
      <c r="Q633" s="1"/>
      <c r="R633" s="1"/>
    </row>
    <row r="634" spans="1:18" ht="9.75" customHeight="1">
      <c r="A634" s="1"/>
      <c r="B634" s="1"/>
      <c r="C634" s="1"/>
      <c r="D634" s="1"/>
      <c r="E634" s="1"/>
      <c r="F634" s="1"/>
      <c r="G634" s="1"/>
      <c r="H634" s="1"/>
      <c r="I634" s="1"/>
      <c r="J634" s="1"/>
      <c r="K634" s="1"/>
      <c r="L634" s="1"/>
      <c r="M634" s="1"/>
      <c r="N634" s="1"/>
      <c r="O634" s="1"/>
      <c r="P634" s="1"/>
      <c r="Q634" s="1"/>
      <c r="R634" s="1"/>
    </row>
    <row r="635" spans="1:18" ht="9.75" customHeight="1">
      <c r="A635" s="1"/>
      <c r="B635" s="1"/>
      <c r="C635" s="1"/>
      <c r="D635" s="1"/>
      <c r="E635" s="1"/>
      <c r="F635" s="1"/>
      <c r="G635" s="1"/>
      <c r="H635" s="1"/>
      <c r="I635" s="1"/>
      <c r="J635" s="1"/>
      <c r="K635" s="1"/>
      <c r="L635" s="1"/>
      <c r="M635" s="1"/>
      <c r="N635" s="1"/>
      <c r="O635" s="1"/>
      <c r="P635" s="1"/>
      <c r="Q635" s="1"/>
      <c r="R635" s="1"/>
    </row>
    <row r="636" spans="1:18" ht="9.75" customHeight="1">
      <c r="A636" s="1"/>
      <c r="B636" s="1"/>
      <c r="C636" s="1"/>
      <c r="D636" s="1"/>
      <c r="E636" s="1"/>
      <c r="F636" s="1"/>
      <c r="G636" s="1"/>
      <c r="H636" s="1"/>
      <c r="I636" s="1"/>
      <c r="J636" s="1"/>
      <c r="K636" s="1"/>
      <c r="L636" s="1"/>
      <c r="M636" s="1"/>
      <c r="N636" s="1"/>
      <c r="O636" s="1"/>
      <c r="P636" s="1"/>
      <c r="Q636" s="1"/>
      <c r="R636" s="1"/>
    </row>
    <row r="637" spans="1:18" ht="9.75" customHeight="1">
      <c r="A637" s="1"/>
      <c r="B637" s="1"/>
      <c r="C637" s="1"/>
      <c r="D637" s="1"/>
      <c r="E637" s="1"/>
      <c r="F637" s="1"/>
      <c r="G637" s="1"/>
      <c r="H637" s="1"/>
      <c r="I637" s="1"/>
      <c r="J637" s="1"/>
      <c r="K637" s="1"/>
      <c r="L637" s="1"/>
      <c r="M637" s="1"/>
      <c r="N637" s="1"/>
      <c r="O637" s="1"/>
      <c r="P637" s="1"/>
      <c r="Q637" s="1"/>
      <c r="R637" s="1"/>
    </row>
    <row r="638" spans="1:18" ht="9.75" customHeight="1">
      <c r="A638" s="1"/>
      <c r="B638" s="1"/>
      <c r="C638" s="1"/>
      <c r="D638" s="1"/>
      <c r="E638" s="1"/>
      <c r="F638" s="1"/>
      <c r="G638" s="1"/>
      <c r="H638" s="1"/>
      <c r="I638" s="1"/>
      <c r="J638" s="1"/>
      <c r="K638" s="1"/>
      <c r="L638" s="1"/>
      <c r="M638" s="1"/>
      <c r="N638" s="1"/>
      <c r="O638" s="1"/>
      <c r="P638" s="1"/>
      <c r="Q638" s="1"/>
      <c r="R638" s="1"/>
    </row>
    <row r="639" spans="1:18" ht="9.75" customHeight="1">
      <c r="A639" s="1"/>
      <c r="B639" s="1"/>
      <c r="C639" s="1"/>
      <c r="D639" s="1"/>
      <c r="E639" s="1"/>
      <c r="F639" s="1"/>
      <c r="G639" s="1"/>
      <c r="H639" s="1"/>
      <c r="I639" s="1"/>
      <c r="J639" s="1"/>
      <c r="K639" s="1"/>
      <c r="L639" s="1"/>
      <c r="M639" s="1"/>
      <c r="N639" s="1"/>
      <c r="O639" s="1"/>
      <c r="P639" s="1"/>
      <c r="Q639" s="1"/>
      <c r="R639" s="1"/>
    </row>
    <row r="640" spans="1:18" ht="9.75" customHeight="1">
      <c r="A640" s="1"/>
      <c r="B640" s="1"/>
      <c r="C640" s="1"/>
      <c r="D640" s="1"/>
      <c r="E640" s="1"/>
      <c r="F640" s="1"/>
      <c r="G640" s="1"/>
      <c r="H640" s="1"/>
      <c r="I640" s="1"/>
      <c r="J640" s="1"/>
      <c r="K640" s="1"/>
      <c r="L640" s="1"/>
      <c r="M640" s="1"/>
      <c r="N640" s="1"/>
      <c r="O640" s="1"/>
      <c r="P640" s="1"/>
      <c r="Q640" s="1"/>
      <c r="R640" s="1"/>
    </row>
    <row r="641" spans="1:18" ht="9.75" customHeight="1">
      <c r="A641" s="1"/>
      <c r="B641" s="1"/>
      <c r="C641" s="1"/>
      <c r="D641" s="1"/>
      <c r="E641" s="1"/>
      <c r="F641" s="1"/>
      <c r="G641" s="1"/>
      <c r="H641" s="1"/>
      <c r="I641" s="1"/>
      <c r="J641" s="1"/>
      <c r="K641" s="1"/>
      <c r="L641" s="1"/>
      <c r="M641" s="1"/>
      <c r="N641" s="1"/>
      <c r="O641" s="1"/>
      <c r="P641" s="1"/>
      <c r="Q641" s="1"/>
      <c r="R641" s="1"/>
    </row>
    <row r="642" spans="1:18" ht="9.75" customHeight="1">
      <c r="A642" s="1"/>
      <c r="B642" s="1"/>
      <c r="C642" s="1"/>
      <c r="D642" s="1"/>
      <c r="E642" s="1"/>
      <c r="F642" s="1"/>
      <c r="G642" s="1"/>
      <c r="H642" s="1"/>
      <c r="I642" s="1"/>
      <c r="J642" s="1"/>
      <c r="K642" s="1"/>
      <c r="L642" s="1"/>
      <c r="M642" s="1"/>
      <c r="N642" s="1"/>
      <c r="O642" s="1"/>
      <c r="P642" s="1"/>
      <c r="Q642" s="1"/>
      <c r="R642" s="1"/>
    </row>
    <row r="643" spans="1:18" ht="9.75" customHeight="1">
      <c r="A643" s="1"/>
      <c r="B643" s="1"/>
      <c r="C643" s="1"/>
      <c r="D643" s="1"/>
      <c r="E643" s="1"/>
      <c r="F643" s="1"/>
      <c r="G643" s="1"/>
      <c r="H643" s="1"/>
      <c r="I643" s="1"/>
      <c r="J643" s="1"/>
      <c r="K643" s="1"/>
      <c r="L643" s="1"/>
      <c r="M643" s="1"/>
      <c r="N643" s="1"/>
      <c r="O643" s="1"/>
      <c r="P643" s="1"/>
      <c r="Q643" s="1"/>
      <c r="R643" s="1"/>
    </row>
    <row r="644" spans="1:18" ht="9.75" customHeight="1">
      <c r="A644" s="1"/>
      <c r="B644" s="1"/>
      <c r="C644" s="1"/>
      <c r="D644" s="1"/>
      <c r="E644" s="1"/>
      <c r="F644" s="1"/>
      <c r="G644" s="1"/>
      <c r="H644" s="1"/>
      <c r="I644" s="1"/>
      <c r="J644" s="1"/>
      <c r="K644" s="1"/>
      <c r="L644" s="1"/>
      <c r="M644" s="1"/>
      <c r="N644" s="1"/>
      <c r="O644" s="1"/>
      <c r="P644" s="1"/>
      <c r="Q644" s="1"/>
      <c r="R644" s="1"/>
    </row>
    <row r="645" spans="1:18" ht="9.75" customHeight="1">
      <c r="A645" s="1"/>
      <c r="B645" s="1"/>
      <c r="C645" s="1"/>
      <c r="D645" s="1"/>
      <c r="E645" s="1"/>
      <c r="F645" s="1"/>
      <c r="G645" s="1"/>
      <c r="H645" s="1"/>
      <c r="I645" s="1"/>
      <c r="J645" s="1"/>
      <c r="K645" s="1"/>
      <c r="L645" s="1"/>
      <c r="M645" s="1"/>
      <c r="N645" s="1"/>
      <c r="O645" s="1"/>
      <c r="P645" s="1"/>
      <c r="Q645" s="1"/>
      <c r="R645" s="1"/>
    </row>
    <row r="646" spans="1:18" ht="9.75" customHeight="1">
      <c r="A646" s="1"/>
      <c r="B646" s="1"/>
      <c r="C646" s="1"/>
      <c r="D646" s="1"/>
      <c r="E646" s="1"/>
      <c r="F646" s="1"/>
      <c r="G646" s="1"/>
      <c r="H646" s="1"/>
      <c r="I646" s="1"/>
      <c r="J646" s="1"/>
      <c r="K646" s="1"/>
      <c r="L646" s="1"/>
      <c r="M646" s="1"/>
      <c r="N646" s="1"/>
      <c r="O646" s="1"/>
      <c r="P646" s="1"/>
      <c r="Q646" s="1"/>
      <c r="R646" s="1"/>
    </row>
    <row r="647" spans="1:18" ht="9.75" customHeight="1">
      <c r="A647" s="1"/>
      <c r="B647" s="1"/>
      <c r="C647" s="1"/>
      <c r="D647" s="1"/>
      <c r="E647" s="1"/>
      <c r="F647" s="1"/>
      <c r="G647" s="1"/>
      <c r="H647" s="1"/>
      <c r="I647" s="1"/>
      <c r="J647" s="1"/>
      <c r="K647" s="1"/>
      <c r="L647" s="1"/>
      <c r="M647" s="1"/>
      <c r="N647" s="1"/>
      <c r="O647" s="1"/>
      <c r="P647" s="1"/>
      <c r="Q647" s="1"/>
      <c r="R647" s="1"/>
    </row>
    <row r="648" spans="1:18" ht="9.75" customHeight="1">
      <c r="A648" s="1"/>
      <c r="B648" s="1"/>
      <c r="C648" s="1"/>
      <c r="D648" s="1"/>
      <c r="E648" s="1"/>
      <c r="F648" s="1"/>
      <c r="G648" s="1"/>
      <c r="H648" s="1"/>
      <c r="I648" s="1"/>
      <c r="J648" s="1"/>
      <c r="K648" s="1"/>
      <c r="L648" s="1"/>
      <c r="M648" s="1"/>
      <c r="N648" s="1"/>
      <c r="O648" s="1"/>
      <c r="P648" s="1"/>
      <c r="Q648" s="1"/>
      <c r="R648" s="1"/>
    </row>
    <row r="649" spans="1:18" ht="9.75" customHeight="1">
      <c r="A649" s="1"/>
      <c r="B649" s="1"/>
      <c r="C649" s="1"/>
      <c r="D649" s="1"/>
      <c r="E649" s="1"/>
      <c r="F649" s="1"/>
      <c r="G649" s="1"/>
      <c r="H649" s="1"/>
      <c r="I649" s="1"/>
      <c r="J649" s="1"/>
      <c r="K649" s="1"/>
      <c r="L649" s="1"/>
      <c r="M649" s="1"/>
      <c r="N649" s="1"/>
      <c r="O649" s="1"/>
      <c r="P649" s="1"/>
      <c r="Q649" s="1"/>
      <c r="R649" s="1"/>
    </row>
    <row r="650" spans="1:18" ht="9.75" customHeight="1">
      <c r="A650" s="1"/>
      <c r="B650" s="1"/>
      <c r="C650" s="1"/>
      <c r="D650" s="1"/>
      <c r="E650" s="1"/>
      <c r="F650" s="1"/>
      <c r="G650" s="1"/>
      <c r="H650" s="1"/>
      <c r="I650" s="1"/>
      <c r="J650" s="1"/>
      <c r="K650" s="1"/>
      <c r="L650" s="1"/>
      <c r="M650" s="1"/>
      <c r="N650" s="1"/>
      <c r="O650" s="1"/>
      <c r="P650" s="1"/>
      <c r="Q650" s="1"/>
      <c r="R650" s="1"/>
    </row>
    <row r="651" spans="1:18" ht="9.75" customHeight="1">
      <c r="A651" s="1"/>
      <c r="B651" s="1"/>
      <c r="C651" s="1"/>
      <c r="D651" s="1"/>
      <c r="E651" s="1"/>
      <c r="F651" s="1"/>
      <c r="G651" s="1"/>
      <c r="H651" s="1"/>
      <c r="I651" s="1"/>
      <c r="J651" s="1"/>
      <c r="K651" s="1"/>
      <c r="L651" s="1"/>
      <c r="M651" s="1"/>
      <c r="N651" s="1"/>
      <c r="O651" s="1"/>
      <c r="P651" s="1"/>
      <c r="Q651" s="1"/>
      <c r="R651" s="1"/>
    </row>
    <row r="652" spans="1:18" ht="9.75" customHeight="1">
      <c r="A652" s="1"/>
      <c r="B652" s="1"/>
      <c r="C652" s="1"/>
      <c r="D652" s="1"/>
      <c r="E652" s="1"/>
      <c r="F652" s="1"/>
      <c r="G652" s="1"/>
      <c r="H652" s="1"/>
      <c r="I652" s="1"/>
      <c r="J652" s="1"/>
      <c r="K652" s="1"/>
      <c r="L652" s="1"/>
      <c r="M652" s="1"/>
      <c r="N652" s="1"/>
      <c r="O652" s="1"/>
      <c r="P652" s="1"/>
      <c r="Q652" s="1"/>
      <c r="R652" s="1"/>
    </row>
    <row r="653" spans="1:18" ht="9.75" customHeight="1">
      <c r="A653" s="1"/>
      <c r="B653" s="1"/>
      <c r="C653" s="1"/>
      <c r="D653" s="1"/>
      <c r="E653" s="1"/>
      <c r="F653" s="1"/>
      <c r="G653" s="1"/>
      <c r="H653" s="1"/>
      <c r="I653" s="1"/>
      <c r="J653" s="1"/>
      <c r="K653" s="1"/>
      <c r="L653" s="1"/>
      <c r="M653" s="1"/>
      <c r="N653" s="1"/>
      <c r="O653" s="1"/>
      <c r="P653" s="1"/>
      <c r="Q653" s="1"/>
      <c r="R653" s="1"/>
    </row>
    <row r="654" spans="1:18" ht="9.75" customHeight="1">
      <c r="A654" s="1"/>
      <c r="B654" s="1"/>
      <c r="C654" s="1"/>
      <c r="D654" s="1"/>
      <c r="E654" s="1"/>
      <c r="F654" s="1"/>
      <c r="G654" s="1"/>
      <c r="H654" s="1"/>
      <c r="I654" s="1"/>
      <c r="J654" s="1"/>
      <c r="K654" s="1"/>
      <c r="L654" s="1"/>
      <c r="M654" s="1"/>
      <c r="N654" s="1"/>
      <c r="O654" s="1"/>
      <c r="P654" s="1"/>
      <c r="Q654" s="1"/>
      <c r="R654" s="1"/>
    </row>
    <row r="655" spans="1:18" ht="9.75" customHeight="1">
      <c r="A655" s="1"/>
      <c r="B655" s="1"/>
      <c r="C655" s="1"/>
      <c r="D655" s="1"/>
      <c r="E655" s="1"/>
      <c r="F655" s="1"/>
      <c r="G655" s="1"/>
      <c r="H655" s="1"/>
      <c r="I655" s="1"/>
      <c r="J655" s="1"/>
      <c r="K655" s="1"/>
      <c r="L655" s="1"/>
      <c r="M655" s="1"/>
      <c r="N655" s="1"/>
      <c r="O655" s="1"/>
      <c r="P655" s="1"/>
      <c r="Q655" s="1"/>
      <c r="R655" s="1"/>
    </row>
    <row r="656" spans="1:18" ht="9.75" customHeight="1">
      <c r="A656" s="1"/>
      <c r="B656" s="1"/>
      <c r="C656" s="1"/>
      <c r="D656" s="1"/>
      <c r="E656" s="1"/>
      <c r="F656" s="1"/>
      <c r="G656" s="1"/>
      <c r="H656" s="1"/>
      <c r="I656" s="1"/>
      <c r="J656" s="1"/>
      <c r="K656" s="1"/>
      <c r="L656" s="1"/>
      <c r="M656" s="1"/>
      <c r="N656" s="1"/>
      <c r="O656" s="1"/>
      <c r="P656" s="1"/>
      <c r="Q656" s="1"/>
      <c r="R656" s="1"/>
    </row>
    <row r="657" spans="1:18" ht="9.75" customHeight="1">
      <c r="A657" s="1"/>
      <c r="B657" s="1"/>
      <c r="C657" s="1"/>
      <c r="D657" s="1"/>
      <c r="E657" s="1"/>
      <c r="F657" s="1"/>
      <c r="G657" s="1"/>
      <c r="H657" s="1"/>
      <c r="I657" s="1"/>
      <c r="J657" s="1"/>
      <c r="K657" s="1"/>
      <c r="L657" s="1"/>
      <c r="M657" s="1"/>
      <c r="N657" s="1"/>
      <c r="O657" s="1"/>
      <c r="P657" s="1"/>
      <c r="Q657" s="1"/>
      <c r="R657" s="1"/>
    </row>
    <row r="658" spans="1:18" ht="9.75" customHeight="1">
      <c r="A658" s="1"/>
      <c r="B658" s="1"/>
      <c r="C658" s="1"/>
      <c r="D658" s="1"/>
      <c r="E658" s="1"/>
      <c r="F658" s="1"/>
      <c r="G658" s="1"/>
      <c r="H658" s="1"/>
      <c r="I658" s="1"/>
      <c r="J658" s="1"/>
      <c r="K658" s="1"/>
      <c r="L658" s="1"/>
      <c r="M658" s="1"/>
      <c r="N658" s="1"/>
      <c r="O658" s="1"/>
      <c r="P658" s="1"/>
      <c r="Q658" s="1"/>
      <c r="R658" s="1"/>
    </row>
    <row r="659" spans="1:18" ht="9.75" customHeight="1">
      <c r="A659" s="1"/>
      <c r="B659" s="1"/>
      <c r="C659" s="1"/>
      <c r="D659" s="1"/>
      <c r="E659" s="1"/>
      <c r="F659" s="1"/>
      <c r="G659" s="1"/>
      <c r="H659" s="1"/>
      <c r="I659" s="1"/>
      <c r="J659" s="1"/>
      <c r="K659" s="1"/>
      <c r="L659" s="1"/>
      <c r="M659" s="1"/>
      <c r="N659" s="1"/>
      <c r="O659" s="1"/>
      <c r="P659" s="1"/>
      <c r="Q659" s="1"/>
      <c r="R659" s="1"/>
    </row>
    <row r="660" spans="1:18" ht="9.75" customHeight="1">
      <c r="A660" s="1"/>
      <c r="B660" s="1"/>
      <c r="C660" s="1"/>
      <c r="D660" s="1"/>
      <c r="E660" s="1"/>
      <c r="F660" s="1"/>
      <c r="G660" s="1"/>
      <c r="H660" s="1"/>
      <c r="I660" s="1"/>
      <c r="J660" s="1"/>
      <c r="K660" s="1"/>
      <c r="L660" s="1"/>
      <c r="M660" s="1"/>
      <c r="N660" s="1"/>
      <c r="O660" s="1"/>
      <c r="P660" s="1"/>
      <c r="Q660" s="1"/>
      <c r="R660" s="1"/>
    </row>
    <row r="661" spans="1:18" ht="9.75" customHeight="1">
      <c r="A661" s="1"/>
      <c r="B661" s="1"/>
      <c r="C661" s="1"/>
      <c r="D661" s="1"/>
      <c r="E661" s="1"/>
      <c r="F661" s="1"/>
      <c r="G661" s="1"/>
      <c r="H661" s="1"/>
      <c r="I661" s="1"/>
      <c r="J661" s="1"/>
      <c r="K661" s="1"/>
      <c r="L661" s="1"/>
      <c r="M661" s="1"/>
      <c r="N661" s="1"/>
      <c r="O661" s="1"/>
      <c r="P661" s="1"/>
      <c r="Q661" s="1"/>
      <c r="R661" s="1"/>
    </row>
    <row r="662" spans="1:18" ht="9.75" customHeight="1">
      <c r="A662" s="1"/>
      <c r="B662" s="1"/>
      <c r="C662" s="1"/>
      <c r="D662" s="1"/>
      <c r="E662" s="1"/>
      <c r="F662" s="1"/>
      <c r="G662" s="1"/>
      <c r="H662" s="1"/>
      <c r="I662" s="1"/>
      <c r="J662" s="1"/>
      <c r="K662" s="1"/>
      <c r="L662" s="1"/>
      <c r="M662" s="1"/>
      <c r="N662" s="1"/>
      <c r="O662" s="1"/>
      <c r="P662" s="1"/>
      <c r="Q662" s="1"/>
      <c r="R662" s="1"/>
    </row>
    <row r="663" spans="1:18" ht="9.75" customHeight="1">
      <c r="A663" s="1"/>
      <c r="B663" s="1"/>
      <c r="C663" s="1"/>
      <c r="D663" s="1"/>
      <c r="E663" s="1"/>
      <c r="F663" s="1"/>
      <c r="G663" s="1"/>
      <c r="H663" s="1"/>
      <c r="I663" s="1"/>
      <c r="J663" s="1"/>
      <c r="K663" s="1"/>
      <c r="L663" s="1"/>
      <c r="M663" s="1"/>
      <c r="N663" s="1"/>
      <c r="O663" s="1"/>
      <c r="P663" s="1"/>
      <c r="Q663" s="1"/>
      <c r="R663" s="1"/>
    </row>
    <row r="664" spans="1:18" ht="9.75" customHeight="1">
      <c r="A664" s="1"/>
      <c r="B664" s="1"/>
      <c r="C664" s="1"/>
      <c r="D664" s="1"/>
      <c r="E664" s="1"/>
      <c r="F664" s="1"/>
      <c r="G664" s="1"/>
      <c r="H664" s="1"/>
      <c r="I664" s="1"/>
      <c r="J664" s="1"/>
      <c r="K664" s="1"/>
      <c r="L664" s="1"/>
      <c r="M664" s="1"/>
      <c r="N664" s="1"/>
      <c r="O664" s="1"/>
      <c r="P664" s="1"/>
      <c r="Q664" s="1"/>
      <c r="R664" s="1"/>
    </row>
    <row r="665" spans="1:18" ht="9.75" customHeight="1">
      <c r="A665" s="1"/>
      <c r="B665" s="1"/>
      <c r="C665" s="1"/>
      <c r="D665" s="1"/>
      <c r="E665" s="1"/>
      <c r="F665" s="1"/>
      <c r="G665" s="1"/>
      <c r="H665" s="1"/>
      <c r="I665" s="1"/>
      <c r="J665" s="1"/>
      <c r="K665" s="1"/>
      <c r="L665" s="1"/>
      <c r="M665" s="1"/>
      <c r="N665" s="1"/>
      <c r="O665" s="1"/>
      <c r="P665" s="1"/>
      <c r="Q665" s="1"/>
      <c r="R665" s="1"/>
    </row>
    <row r="666" spans="1:18" ht="9.75" customHeight="1">
      <c r="A666" s="1"/>
      <c r="B666" s="1"/>
      <c r="C666" s="1"/>
      <c r="D666" s="1"/>
      <c r="E666" s="1"/>
      <c r="F666" s="1"/>
      <c r="G666" s="1"/>
      <c r="H666" s="1"/>
      <c r="I666" s="1"/>
      <c r="J666" s="1"/>
      <c r="K666" s="1"/>
      <c r="L666" s="1"/>
      <c r="M666" s="1"/>
      <c r="N666" s="1"/>
      <c r="O666" s="1"/>
      <c r="P666" s="1"/>
      <c r="Q666" s="1"/>
      <c r="R666" s="1"/>
    </row>
    <row r="667" spans="1:18" ht="9.75" customHeight="1">
      <c r="A667" s="1"/>
      <c r="B667" s="1"/>
      <c r="C667" s="1"/>
      <c r="D667" s="1"/>
      <c r="E667" s="1"/>
      <c r="F667" s="1"/>
      <c r="G667" s="1"/>
      <c r="H667" s="1"/>
      <c r="I667" s="1"/>
      <c r="J667" s="1"/>
      <c r="K667" s="1"/>
      <c r="L667" s="1"/>
      <c r="M667" s="1"/>
      <c r="N667" s="1"/>
      <c r="O667" s="1"/>
      <c r="P667" s="1"/>
      <c r="Q667" s="1"/>
      <c r="R667" s="1"/>
    </row>
    <row r="668" spans="1:18" ht="9.75" customHeight="1">
      <c r="A668" s="1"/>
      <c r="B668" s="1"/>
      <c r="C668" s="1"/>
      <c r="D668" s="1"/>
      <c r="E668" s="1"/>
      <c r="F668" s="1"/>
      <c r="G668" s="1"/>
      <c r="H668" s="1"/>
      <c r="I668" s="1"/>
      <c r="J668" s="1"/>
      <c r="K668" s="1"/>
      <c r="L668" s="1"/>
      <c r="M668" s="1"/>
      <c r="N668" s="1"/>
      <c r="O668" s="1"/>
      <c r="P668" s="1"/>
      <c r="Q668" s="1"/>
      <c r="R668" s="1"/>
    </row>
    <row r="669" spans="1:18" ht="9.75" customHeight="1">
      <c r="A669" s="1"/>
      <c r="B669" s="1"/>
      <c r="C669" s="1"/>
      <c r="D669" s="1"/>
      <c r="E669" s="1"/>
      <c r="F669" s="1"/>
      <c r="G669" s="1"/>
      <c r="H669" s="1"/>
      <c r="I669" s="1"/>
      <c r="J669" s="1"/>
      <c r="K669" s="1"/>
      <c r="L669" s="1"/>
      <c r="M669" s="1"/>
      <c r="N669" s="1"/>
      <c r="O669" s="1"/>
      <c r="P669" s="1"/>
      <c r="Q669" s="1"/>
      <c r="R669" s="1"/>
    </row>
    <row r="670" spans="1:18" ht="9.75" customHeight="1">
      <c r="A670" s="1"/>
      <c r="B670" s="1"/>
      <c r="C670" s="1"/>
      <c r="D670" s="1"/>
      <c r="E670" s="1"/>
      <c r="F670" s="1"/>
      <c r="G670" s="1"/>
      <c r="H670" s="1"/>
      <c r="I670" s="1"/>
      <c r="J670" s="1"/>
      <c r="K670" s="1"/>
      <c r="L670" s="1"/>
      <c r="M670" s="1"/>
      <c r="N670" s="1"/>
      <c r="O670" s="1"/>
      <c r="P670" s="1"/>
      <c r="Q670" s="1"/>
      <c r="R670" s="1"/>
    </row>
    <row r="671" spans="1:18" ht="9.75" customHeight="1">
      <c r="A671" s="1"/>
      <c r="B671" s="1"/>
      <c r="C671" s="1"/>
      <c r="D671" s="1"/>
      <c r="E671" s="1"/>
      <c r="F671" s="1"/>
      <c r="G671" s="1"/>
      <c r="H671" s="1"/>
      <c r="I671" s="1"/>
      <c r="J671" s="1"/>
      <c r="K671" s="1"/>
      <c r="L671" s="1"/>
      <c r="M671" s="1"/>
      <c r="N671" s="1"/>
      <c r="O671" s="1"/>
      <c r="P671" s="1"/>
      <c r="Q671" s="1"/>
      <c r="R671" s="1"/>
    </row>
    <row r="672" spans="1:18" ht="9.75" customHeight="1">
      <c r="A672" s="1"/>
      <c r="B672" s="1"/>
      <c r="C672" s="1"/>
      <c r="D672" s="1"/>
      <c r="E672" s="1"/>
      <c r="F672" s="1"/>
      <c r="G672" s="1"/>
      <c r="H672" s="1"/>
      <c r="I672" s="1"/>
      <c r="J672" s="1"/>
      <c r="K672" s="1"/>
      <c r="L672" s="1"/>
      <c r="M672" s="1"/>
      <c r="N672" s="1"/>
      <c r="O672" s="1"/>
      <c r="P672" s="1"/>
      <c r="Q672" s="1"/>
      <c r="R672" s="1"/>
    </row>
    <row r="673" spans="1:18" ht="9.75" customHeight="1">
      <c r="A673" s="1"/>
      <c r="B673" s="1"/>
      <c r="C673" s="1"/>
      <c r="D673" s="1"/>
      <c r="E673" s="1"/>
      <c r="F673" s="1"/>
      <c r="G673" s="1"/>
      <c r="H673" s="1"/>
      <c r="I673" s="1"/>
      <c r="J673" s="1"/>
      <c r="K673" s="1"/>
      <c r="L673" s="1"/>
      <c r="M673" s="1"/>
      <c r="N673" s="1"/>
      <c r="O673" s="1"/>
      <c r="P673" s="1"/>
      <c r="Q673" s="1"/>
      <c r="R673" s="1"/>
    </row>
    <row r="674" spans="1:18" ht="9.75" customHeight="1">
      <c r="A674" s="1"/>
      <c r="B674" s="1"/>
      <c r="C674" s="1"/>
      <c r="D674" s="1"/>
      <c r="E674" s="1"/>
      <c r="F674" s="1"/>
      <c r="G674" s="1"/>
      <c r="H674" s="1"/>
      <c r="I674" s="1"/>
      <c r="J674" s="1"/>
      <c r="K674" s="1"/>
      <c r="L674" s="1"/>
      <c r="M674" s="1"/>
      <c r="N674" s="1"/>
      <c r="O674" s="1"/>
      <c r="P674" s="1"/>
      <c r="Q674" s="1"/>
      <c r="R674" s="1"/>
    </row>
    <row r="675" spans="1:18" ht="9.75" customHeight="1">
      <c r="A675" s="1"/>
      <c r="B675" s="1"/>
      <c r="C675" s="1"/>
      <c r="D675" s="1"/>
      <c r="E675" s="1"/>
      <c r="F675" s="1"/>
      <c r="G675" s="1"/>
      <c r="H675" s="1"/>
      <c r="I675" s="1"/>
      <c r="J675" s="1"/>
      <c r="K675" s="1"/>
      <c r="L675" s="1"/>
      <c r="M675" s="1"/>
      <c r="N675" s="1"/>
      <c r="O675" s="1"/>
      <c r="P675" s="1"/>
      <c r="Q675" s="1"/>
      <c r="R675" s="1"/>
    </row>
    <row r="676" spans="1:18" ht="9.75" customHeight="1">
      <c r="A676" s="1"/>
      <c r="B676" s="1"/>
      <c r="C676" s="1"/>
      <c r="D676" s="1"/>
      <c r="E676" s="1"/>
      <c r="F676" s="1"/>
      <c r="G676" s="1"/>
      <c r="H676" s="1"/>
      <c r="I676" s="1"/>
      <c r="J676" s="1"/>
      <c r="K676" s="1"/>
      <c r="L676" s="1"/>
      <c r="M676" s="1"/>
      <c r="N676" s="1"/>
      <c r="O676" s="1"/>
      <c r="P676" s="1"/>
      <c r="Q676" s="1"/>
      <c r="R676" s="1"/>
    </row>
    <row r="677" spans="1:18" ht="9.75" customHeight="1">
      <c r="A677" s="1"/>
      <c r="B677" s="1"/>
      <c r="C677" s="1"/>
      <c r="D677" s="1"/>
      <c r="E677" s="1"/>
      <c r="F677" s="1"/>
      <c r="G677" s="1"/>
      <c r="H677" s="1"/>
      <c r="I677" s="1"/>
      <c r="J677" s="1"/>
      <c r="K677" s="1"/>
      <c r="L677" s="1"/>
      <c r="M677" s="1"/>
      <c r="N677" s="1"/>
      <c r="O677" s="1"/>
      <c r="P677" s="1"/>
      <c r="Q677" s="1"/>
      <c r="R677" s="1"/>
    </row>
    <row r="678" spans="1:18" ht="9.75" customHeight="1">
      <c r="A678" s="1"/>
      <c r="B678" s="1"/>
      <c r="C678" s="1"/>
      <c r="D678" s="1"/>
      <c r="E678" s="1"/>
      <c r="F678" s="1"/>
      <c r="G678" s="1"/>
      <c r="H678" s="1"/>
      <c r="I678" s="1"/>
      <c r="J678" s="1"/>
      <c r="K678" s="1"/>
      <c r="L678" s="1"/>
      <c r="M678" s="1"/>
      <c r="N678" s="1"/>
      <c r="O678" s="1"/>
      <c r="P678" s="1"/>
      <c r="Q678" s="1"/>
      <c r="R678" s="1"/>
    </row>
    <row r="679" spans="1:18" ht="9.75" customHeight="1">
      <c r="A679" s="1"/>
      <c r="B679" s="1"/>
      <c r="C679" s="1"/>
      <c r="D679" s="1"/>
      <c r="E679" s="1"/>
      <c r="F679" s="1"/>
      <c r="G679" s="1"/>
      <c r="H679" s="1"/>
      <c r="I679" s="1"/>
      <c r="J679" s="1"/>
      <c r="K679" s="1"/>
      <c r="L679" s="1"/>
      <c r="M679" s="1"/>
      <c r="N679" s="1"/>
      <c r="O679" s="1"/>
      <c r="P679" s="1"/>
      <c r="Q679" s="1"/>
      <c r="R679" s="1"/>
    </row>
    <row r="680" spans="1:18" ht="9.75" customHeight="1">
      <c r="A680" s="1"/>
      <c r="B680" s="1"/>
      <c r="C680" s="1"/>
      <c r="D680" s="1"/>
      <c r="E680" s="1"/>
      <c r="F680" s="1"/>
      <c r="G680" s="1"/>
      <c r="H680" s="1"/>
      <c r="I680" s="1"/>
      <c r="J680" s="1"/>
      <c r="K680" s="1"/>
      <c r="L680" s="1"/>
      <c r="M680" s="1"/>
      <c r="N680" s="1"/>
      <c r="O680" s="1"/>
      <c r="P680" s="1"/>
      <c r="Q680" s="1"/>
      <c r="R680" s="1"/>
    </row>
    <row r="681" spans="1:18" ht="9.75" customHeight="1">
      <c r="A681" s="1"/>
      <c r="B681" s="1"/>
      <c r="C681" s="1"/>
      <c r="D681" s="1"/>
      <c r="E681" s="1"/>
      <c r="F681" s="1"/>
      <c r="G681" s="1"/>
      <c r="H681" s="1"/>
      <c r="I681" s="1"/>
      <c r="J681" s="1"/>
      <c r="K681" s="1"/>
      <c r="L681" s="1"/>
      <c r="M681" s="1"/>
      <c r="N681" s="1"/>
      <c r="O681" s="1"/>
      <c r="P681" s="1"/>
      <c r="Q681" s="1"/>
      <c r="R681" s="1"/>
    </row>
    <row r="682" spans="1:18" ht="9.75" customHeight="1">
      <c r="A682" s="1"/>
      <c r="B682" s="1"/>
      <c r="C682" s="1"/>
      <c r="D682" s="1"/>
      <c r="E682" s="1"/>
      <c r="F682" s="1"/>
      <c r="G682" s="1"/>
      <c r="H682" s="1"/>
      <c r="I682" s="1"/>
      <c r="J682" s="1"/>
      <c r="K682" s="1"/>
      <c r="L682" s="1"/>
      <c r="M682" s="1"/>
      <c r="N682" s="1"/>
      <c r="O682" s="1"/>
      <c r="P682" s="1"/>
      <c r="Q682" s="1"/>
      <c r="R682" s="1"/>
    </row>
    <row r="683" spans="1:18" ht="9.75" customHeight="1">
      <c r="A683" s="1"/>
      <c r="B683" s="1"/>
      <c r="C683" s="1"/>
      <c r="D683" s="1"/>
      <c r="E683" s="1"/>
      <c r="F683" s="1"/>
      <c r="G683" s="1"/>
      <c r="H683" s="1"/>
      <c r="I683" s="1"/>
      <c r="J683" s="1"/>
      <c r="K683" s="1"/>
      <c r="L683" s="1"/>
      <c r="M683" s="1"/>
      <c r="N683" s="1"/>
      <c r="O683" s="1"/>
      <c r="P683" s="1"/>
      <c r="Q683" s="1"/>
      <c r="R683" s="1"/>
    </row>
    <row r="684" spans="1:18" ht="9.75" customHeight="1">
      <c r="A684" s="1"/>
      <c r="B684" s="1"/>
      <c r="C684" s="1"/>
      <c r="D684" s="1"/>
      <c r="E684" s="1"/>
      <c r="F684" s="1"/>
      <c r="G684" s="1"/>
      <c r="H684" s="1"/>
      <c r="I684" s="1"/>
      <c r="J684" s="1"/>
      <c r="K684" s="1"/>
      <c r="L684" s="1"/>
      <c r="M684" s="1"/>
      <c r="N684" s="1"/>
      <c r="O684" s="1"/>
      <c r="P684" s="1"/>
      <c r="Q684" s="1"/>
      <c r="R684" s="1"/>
    </row>
    <row r="685" spans="1:18" ht="9.75" customHeight="1">
      <c r="A685" s="1"/>
      <c r="B685" s="1"/>
      <c r="C685" s="1"/>
      <c r="D685" s="1"/>
      <c r="E685" s="1"/>
      <c r="F685" s="1"/>
      <c r="G685" s="1"/>
      <c r="H685" s="1"/>
      <c r="I685" s="1"/>
      <c r="J685" s="1"/>
      <c r="K685" s="1"/>
      <c r="L685" s="1"/>
      <c r="M685" s="1"/>
      <c r="N685" s="1"/>
      <c r="O685" s="1"/>
      <c r="P685" s="1"/>
      <c r="Q685" s="1"/>
      <c r="R685" s="1"/>
    </row>
    <row r="686" spans="1:18" ht="9.75" customHeight="1">
      <c r="A686" s="1"/>
      <c r="B686" s="1"/>
      <c r="C686" s="1"/>
      <c r="D686" s="1"/>
      <c r="E686" s="1"/>
      <c r="F686" s="1"/>
      <c r="G686" s="1"/>
      <c r="H686" s="1"/>
      <c r="I686" s="1"/>
      <c r="J686" s="1"/>
      <c r="K686" s="1"/>
      <c r="L686" s="1"/>
      <c r="M686" s="1"/>
      <c r="N686" s="1"/>
      <c r="O686" s="1"/>
      <c r="P686" s="1"/>
      <c r="Q686" s="1"/>
      <c r="R686" s="1"/>
    </row>
    <row r="687" spans="1:18" ht="9.75" customHeight="1">
      <c r="A687" s="1"/>
      <c r="B687" s="1"/>
      <c r="C687" s="1"/>
      <c r="D687" s="1"/>
      <c r="E687" s="1"/>
      <c r="F687" s="1"/>
      <c r="G687" s="1"/>
      <c r="H687" s="1"/>
      <c r="I687" s="1"/>
      <c r="J687" s="1"/>
      <c r="K687" s="1"/>
      <c r="L687" s="1"/>
      <c r="M687" s="1"/>
      <c r="N687" s="1"/>
      <c r="O687" s="1"/>
      <c r="P687" s="1"/>
      <c r="Q687" s="1"/>
      <c r="R687" s="1"/>
    </row>
    <row r="688" spans="1:18" ht="9.75" customHeight="1">
      <c r="A688" s="1"/>
      <c r="B688" s="1"/>
      <c r="C688" s="1"/>
      <c r="D688" s="1"/>
      <c r="E688" s="1"/>
      <c r="F688" s="1"/>
      <c r="G688" s="1"/>
      <c r="H688" s="1"/>
      <c r="I688" s="1"/>
      <c r="J688" s="1"/>
      <c r="K688" s="1"/>
      <c r="L688" s="1"/>
      <c r="M688" s="1"/>
      <c r="N688" s="1"/>
      <c r="O688" s="1"/>
      <c r="P688" s="1"/>
      <c r="Q688" s="1"/>
      <c r="R688" s="1"/>
    </row>
    <row r="689" spans="1:18" ht="9.75" customHeight="1">
      <c r="A689" s="1"/>
      <c r="B689" s="1"/>
      <c r="C689" s="1"/>
      <c r="D689" s="1"/>
      <c r="E689" s="1"/>
      <c r="F689" s="1"/>
      <c r="G689" s="1"/>
      <c r="H689" s="1"/>
      <c r="I689" s="1"/>
      <c r="J689" s="1"/>
      <c r="K689" s="1"/>
      <c r="L689" s="1"/>
      <c r="M689" s="1"/>
      <c r="N689" s="1"/>
      <c r="O689" s="1"/>
      <c r="P689" s="1"/>
      <c r="Q689" s="1"/>
      <c r="R689" s="1"/>
    </row>
    <row r="690" spans="1:18" ht="9.75" customHeight="1">
      <c r="A690" s="1"/>
      <c r="B690" s="1"/>
      <c r="C690" s="1"/>
      <c r="D690" s="1"/>
      <c r="E690" s="1"/>
      <c r="F690" s="1"/>
      <c r="G690" s="1"/>
      <c r="H690" s="1"/>
      <c r="I690" s="1"/>
      <c r="J690" s="1"/>
      <c r="K690" s="1"/>
      <c r="L690" s="1"/>
      <c r="M690" s="1"/>
      <c r="N690" s="1"/>
      <c r="O690" s="1"/>
      <c r="P690" s="1"/>
      <c r="Q690" s="1"/>
      <c r="R690" s="1"/>
    </row>
    <row r="691" spans="1:18" ht="9.75" customHeight="1">
      <c r="A691" s="1"/>
      <c r="B691" s="1"/>
      <c r="C691" s="1"/>
      <c r="D691" s="1"/>
      <c r="E691" s="1"/>
      <c r="F691" s="1"/>
      <c r="G691" s="1"/>
      <c r="H691" s="1"/>
      <c r="I691" s="1"/>
      <c r="J691" s="1"/>
      <c r="K691" s="1"/>
      <c r="L691" s="1"/>
      <c r="M691" s="1"/>
      <c r="N691" s="1"/>
      <c r="O691" s="1"/>
      <c r="P691" s="1"/>
      <c r="Q691" s="1"/>
      <c r="R691" s="1"/>
    </row>
    <row r="692" spans="1:18" ht="9.75" customHeight="1">
      <c r="A692" s="1"/>
      <c r="B692" s="1"/>
      <c r="C692" s="1"/>
      <c r="D692" s="1"/>
      <c r="E692" s="1"/>
      <c r="F692" s="1"/>
      <c r="G692" s="1"/>
      <c r="H692" s="1"/>
      <c r="I692" s="1"/>
      <c r="J692" s="1"/>
      <c r="K692" s="1"/>
      <c r="L692" s="1"/>
      <c r="M692" s="1"/>
      <c r="N692" s="1"/>
      <c r="O692" s="1"/>
      <c r="P692" s="1"/>
      <c r="Q692" s="1"/>
      <c r="R692" s="1"/>
    </row>
    <row r="693" spans="1:18" ht="9.75" customHeight="1">
      <c r="A693" s="1"/>
      <c r="B693" s="1"/>
      <c r="C693" s="1"/>
      <c r="D693" s="1"/>
      <c r="E693" s="1"/>
      <c r="F693" s="1"/>
      <c r="G693" s="1"/>
      <c r="H693" s="1"/>
      <c r="I693" s="1"/>
      <c r="J693" s="1"/>
      <c r="K693" s="1"/>
      <c r="L693" s="1"/>
      <c r="M693" s="1"/>
      <c r="N693" s="1"/>
      <c r="O693" s="1"/>
      <c r="P693" s="1"/>
      <c r="Q693" s="1"/>
      <c r="R693" s="1"/>
    </row>
    <row r="694" spans="1:18" ht="9.75" customHeight="1">
      <c r="A694" s="1"/>
      <c r="B694" s="1"/>
      <c r="C694" s="1"/>
      <c r="D694" s="1"/>
      <c r="E694" s="1"/>
      <c r="F694" s="1"/>
      <c r="G694" s="1"/>
      <c r="H694" s="1"/>
      <c r="I694" s="1"/>
      <c r="J694" s="1"/>
      <c r="K694" s="1"/>
      <c r="L694" s="1"/>
      <c r="M694" s="1"/>
      <c r="N694" s="1"/>
      <c r="O694" s="1"/>
      <c r="P694" s="1"/>
      <c r="Q694" s="1"/>
      <c r="R694" s="1"/>
    </row>
    <row r="695" spans="1:18" ht="9.75" customHeight="1">
      <c r="A695" s="1"/>
      <c r="B695" s="1"/>
      <c r="C695" s="1"/>
      <c r="D695" s="1"/>
      <c r="E695" s="1"/>
      <c r="F695" s="1"/>
      <c r="G695" s="1"/>
      <c r="H695" s="1"/>
      <c r="I695" s="1"/>
      <c r="J695" s="1"/>
      <c r="K695" s="1"/>
      <c r="L695" s="1"/>
      <c r="M695" s="1"/>
      <c r="N695" s="1"/>
      <c r="O695" s="1"/>
      <c r="P695" s="1"/>
      <c r="Q695" s="1"/>
      <c r="R695" s="1"/>
    </row>
    <row r="696" spans="1:18" ht="9.75" customHeight="1">
      <c r="A696" s="1"/>
      <c r="B696" s="1"/>
      <c r="C696" s="1"/>
      <c r="D696" s="1"/>
      <c r="E696" s="1"/>
      <c r="F696" s="1"/>
      <c r="G696" s="1"/>
      <c r="H696" s="1"/>
      <c r="I696" s="1"/>
      <c r="J696" s="1"/>
      <c r="K696" s="1"/>
      <c r="L696" s="1"/>
      <c r="M696" s="1"/>
      <c r="N696" s="1"/>
      <c r="O696" s="1"/>
      <c r="P696" s="1"/>
      <c r="Q696" s="1"/>
      <c r="R696" s="1"/>
    </row>
    <row r="697" spans="1:18" ht="9.75" customHeight="1">
      <c r="A697" s="1"/>
      <c r="B697" s="1"/>
      <c r="C697" s="1"/>
      <c r="D697" s="1"/>
      <c r="E697" s="1"/>
      <c r="F697" s="1"/>
      <c r="G697" s="1"/>
      <c r="H697" s="1"/>
      <c r="I697" s="1"/>
      <c r="J697" s="1"/>
      <c r="K697" s="1"/>
      <c r="L697" s="1"/>
      <c r="M697" s="1"/>
      <c r="N697" s="1"/>
      <c r="O697" s="1"/>
      <c r="P697" s="1"/>
      <c r="Q697" s="1"/>
      <c r="R697" s="1"/>
    </row>
    <row r="698" spans="1:18" ht="9.75" customHeight="1">
      <c r="A698" s="1"/>
      <c r="B698" s="1"/>
      <c r="C698" s="1"/>
      <c r="D698" s="1"/>
      <c r="E698" s="1"/>
      <c r="F698" s="1"/>
      <c r="G698" s="1"/>
      <c r="H698" s="1"/>
      <c r="I698" s="1"/>
      <c r="J698" s="1"/>
      <c r="K698" s="1"/>
      <c r="L698" s="1"/>
      <c r="M698" s="1"/>
      <c r="N698" s="1"/>
      <c r="O698" s="1"/>
      <c r="P698" s="1"/>
      <c r="Q698" s="1"/>
      <c r="R698" s="1"/>
    </row>
    <row r="699" spans="1:18" ht="9.75" customHeight="1">
      <c r="A699" s="1"/>
      <c r="B699" s="1"/>
      <c r="C699" s="1"/>
      <c r="D699" s="1"/>
      <c r="E699" s="1"/>
      <c r="F699" s="1"/>
      <c r="G699" s="1"/>
      <c r="H699" s="1"/>
      <c r="I699" s="1"/>
      <c r="J699" s="1"/>
      <c r="K699" s="1"/>
      <c r="L699" s="1"/>
      <c r="M699" s="1"/>
      <c r="N699" s="1"/>
      <c r="O699" s="1"/>
      <c r="P699" s="1"/>
      <c r="Q699" s="1"/>
      <c r="R699" s="1"/>
    </row>
    <row r="700" spans="1:18" ht="9.75" customHeight="1">
      <c r="A700" s="1"/>
      <c r="B700" s="1"/>
      <c r="C700" s="1"/>
      <c r="D700" s="1"/>
      <c r="E700" s="1"/>
      <c r="F700" s="1"/>
      <c r="G700" s="1"/>
      <c r="H700" s="1"/>
      <c r="I700" s="1"/>
      <c r="J700" s="1"/>
      <c r="K700" s="1"/>
      <c r="L700" s="1"/>
      <c r="M700" s="1"/>
      <c r="N700" s="1"/>
      <c r="O700" s="1"/>
      <c r="P700" s="1"/>
      <c r="Q700" s="1"/>
      <c r="R700" s="1"/>
    </row>
    <row r="701" spans="1:18" ht="9.75" customHeight="1">
      <c r="A701" s="1"/>
      <c r="B701" s="1"/>
      <c r="C701" s="1"/>
      <c r="D701" s="1"/>
      <c r="E701" s="1"/>
      <c r="F701" s="1"/>
      <c r="G701" s="1"/>
      <c r="H701" s="1"/>
      <c r="I701" s="1"/>
      <c r="J701" s="1"/>
      <c r="K701" s="1"/>
      <c r="L701" s="1"/>
      <c r="M701" s="1"/>
      <c r="N701" s="1"/>
      <c r="O701" s="1"/>
      <c r="P701" s="1"/>
      <c r="Q701" s="1"/>
      <c r="R701" s="1"/>
    </row>
    <row r="702" spans="1:18" ht="9.75" customHeight="1">
      <c r="A702" s="1"/>
      <c r="B702" s="1"/>
      <c r="C702" s="1"/>
      <c r="D702" s="1"/>
      <c r="E702" s="1"/>
      <c r="F702" s="1"/>
      <c r="G702" s="1"/>
      <c r="H702" s="1"/>
      <c r="I702" s="1"/>
      <c r="J702" s="1"/>
      <c r="K702" s="1"/>
      <c r="L702" s="1"/>
      <c r="M702" s="1"/>
      <c r="N702" s="1"/>
      <c r="O702" s="1"/>
      <c r="P702" s="1"/>
      <c r="Q702" s="1"/>
      <c r="R702" s="1"/>
    </row>
    <row r="703" spans="1:18" ht="9.75" customHeight="1">
      <c r="A703" s="1"/>
      <c r="B703" s="1"/>
      <c r="C703" s="1"/>
      <c r="D703" s="1"/>
      <c r="E703" s="1"/>
      <c r="F703" s="1"/>
      <c r="G703" s="1"/>
      <c r="H703" s="1"/>
      <c r="I703" s="1"/>
      <c r="J703" s="1"/>
      <c r="K703" s="1"/>
      <c r="L703" s="1"/>
      <c r="M703" s="1"/>
      <c r="N703" s="1"/>
      <c r="O703" s="1"/>
      <c r="P703" s="1"/>
      <c r="Q703" s="1"/>
      <c r="R703" s="1"/>
    </row>
    <row r="704" spans="1:18" ht="9.75" customHeight="1">
      <c r="A704" s="1"/>
      <c r="B704" s="1"/>
      <c r="C704" s="1"/>
      <c r="D704" s="1"/>
      <c r="E704" s="1"/>
      <c r="F704" s="1"/>
      <c r="G704" s="1"/>
      <c r="H704" s="1"/>
      <c r="I704" s="1"/>
      <c r="J704" s="1"/>
      <c r="K704" s="1"/>
      <c r="L704" s="1"/>
      <c r="M704" s="1"/>
      <c r="N704" s="1"/>
      <c r="O704" s="1"/>
      <c r="P704" s="1"/>
      <c r="Q704" s="1"/>
      <c r="R704" s="1"/>
    </row>
    <row r="705" spans="1:18" ht="9.75" customHeight="1">
      <c r="A705" s="1"/>
      <c r="B705" s="1"/>
      <c r="C705" s="1"/>
      <c r="D705" s="1"/>
      <c r="E705" s="1"/>
      <c r="F705" s="1"/>
      <c r="G705" s="1"/>
      <c r="H705" s="1"/>
      <c r="I705" s="1"/>
      <c r="J705" s="1"/>
      <c r="K705" s="1"/>
      <c r="L705" s="1"/>
      <c r="M705" s="1"/>
      <c r="N705" s="1"/>
      <c r="O705" s="1"/>
      <c r="P705" s="1"/>
      <c r="Q705" s="1"/>
      <c r="R705" s="1"/>
    </row>
    <row r="706" spans="1:18" ht="9.75" customHeight="1">
      <c r="A706" s="1"/>
      <c r="B706" s="1"/>
      <c r="C706" s="1"/>
      <c r="D706" s="1"/>
      <c r="E706" s="1"/>
      <c r="F706" s="1"/>
      <c r="G706" s="1"/>
      <c r="H706" s="1"/>
      <c r="I706" s="1"/>
      <c r="J706" s="1"/>
      <c r="K706" s="1"/>
      <c r="L706" s="1"/>
      <c r="M706" s="1"/>
      <c r="N706" s="1"/>
      <c r="O706" s="1"/>
      <c r="P706" s="1"/>
      <c r="Q706" s="1"/>
      <c r="R706" s="1"/>
    </row>
    <row r="707" spans="1:18" ht="9.75" customHeight="1">
      <c r="A707" s="1"/>
      <c r="B707" s="1"/>
      <c r="C707" s="1"/>
      <c r="D707" s="1"/>
      <c r="E707" s="1"/>
      <c r="F707" s="1"/>
      <c r="G707" s="1"/>
      <c r="H707" s="1"/>
      <c r="I707" s="1"/>
      <c r="J707" s="1"/>
      <c r="K707" s="1"/>
      <c r="L707" s="1"/>
      <c r="M707" s="1"/>
      <c r="N707" s="1"/>
      <c r="O707" s="1"/>
      <c r="P707" s="1"/>
      <c r="Q707" s="1"/>
      <c r="R707" s="1"/>
    </row>
    <row r="708" spans="1:18" ht="9.75" customHeight="1">
      <c r="A708" s="1"/>
      <c r="B708" s="1"/>
      <c r="C708" s="1"/>
      <c r="D708" s="1"/>
      <c r="E708" s="1"/>
      <c r="F708" s="1"/>
      <c r="G708" s="1"/>
      <c r="H708" s="1"/>
      <c r="I708" s="1"/>
      <c r="J708" s="1"/>
      <c r="K708" s="1"/>
      <c r="L708" s="1"/>
      <c r="M708" s="1"/>
      <c r="N708" s="1"/>
      <c r="O708" s="1"/>
      <c r="P708" s="1"/>
      <c r="Q708" s="1"/>
      <c r="R708" s="1"/>
    </row>
    <row r="709" spans="1:18" ht="9.75" customHeight="1">
      <c r="A709" s="1"/>
      <c r="B709" s="1"/>
      <c r="C709" s="1"/>
      <c r="D709" s="1"/>
      <c r="E709" s="1"/>
      <c r="F709" s="1"/>
      <c r="G709" s="1"/>
      <c r="H709" s="1"/>
      <c r="I709" s="1"/>
      <c r="J709" s="1"/>
      <c r="K709" s="1"/>
      <c r="L709" s="1"/>
      <c r="M709" s="1"/>
      <c r="N709" s="1"/>
      <c r="O709" s="1"/>
      <c r="P709" s="1"/>
      <c r="Q709" s="1"/>
      <c r="R709" s="1"/>
    </row>
    <row r="710" spans="1:18" ht="9.75" customHeight="1">
      <c r="A710" s="1"/>
      <c r="B710" s="1"/>
      <c r="C710" s="1"/>
      <c r="D710" s="1"/>
      <c r="E710" s="1"/>
      <c r="F710" s="1"/>
      <c r="G710" s="1"/>
      <c r="H710" s="1"/>
      <c r="I710" s="1"/>
      <c r="J710" s="1"/>
      <c r="K710" s="1"/>
      <c r="L710" s="1"/>
      <c r="M710" s="1"/>
      <c r="N710" s="1"/>
      <c r="O710" s="1"/>
      <c r="P710" s="1"/>
      <c r="Q710" s="1"/>
      <c r="R710" s="1"/>
    </row>
    <row r="711" spans="1:18" ht="9.75" customHeight="1">
      <c r="A711" s="1"/>
      <c r="B711" s="1"/>
      <c r="C711" s="1"/>
      <c r="D711" s="1"/>
      <c r="E711" s="1"/>
      <c r="F711" s="1"/>
      <c r="G711" s="1"/>
      <c r="H711" s="1"/>
      <c r="I711" s="1"/>
      <c r="J711" s="1"/>
      <c r="K711" s="1"/>
      <c r="L711" s="1"/>
      <c r="M711" s="1"/>
      <c r="N711" s="1"/>
      <c r="O711" s="1"/>
      <c r="P711" s="1"/>
      <c r="Q711" s="1"/>
      <c r="R711" s="1"/>
    </row>
    <row r="712" spans="1:18" ht="9.75" customHeight="1">
      <c r="A712" s="1"/>
      <c r="B712" s="1"/>
      <c r="C712" s="1"/>
      <c r="D712" s="1"/>
      <c r="E712" s="1"/>
      <c r="F712" s="1"/>
      <c r="G712" s="1"/>
      <c r="H712" s="1"/>
      <c r="I712" s="1"/>
      <c r="J712" s="1"/>
      <c r="K712" s="1"/>
      <c r="L712" s="1"/>
      <c r="M712" s="1"/>
      <c r="N712" s="1"/>
      <c r="O712" s="1"/>
      <c r="P712" s="1"/>
      <c r="Q712" s="1"/>
      <c r="R712" s="1"/>
    </row>
    <row r="713" spans="1:18" ht="9.75" customHeight="1">
      <c r="A713" s="1"/>
      <c r="B713" s="1"/>
      <c r="C713" s="1"/>
      <c r="D713" s="1"/>
      <c r="E713" s="1"/>
      <c r="F713" s="1"/>
      <c r="G713" s="1"/>
      <c r="H713" s="1"/>
      <c r="I713" s="1"/>
      <c r="J713" s="1"/>
      <c r="K713" s="1"/>
      <c r="L713" s="1"/>
      <c r="M713" s="1"/>
      <c r="N713" s="1"/>
      <c r="O713" s="1"/>
      <c r="P713" s="1"/>
      <c r="Q713" s="1"/>
      <c r="R713" s="1"/>
    </row>
    <row r="714" spans="1:18" ht="9.75" customHeight="1">
      <c r="A714" s="1"/>
      <c r="B714" s="1"/>
      <c r="C714" s="1"/>
      <c r="D714" s="1"/>
      <c r="E714" s="1"/>
      <c r="F714" s="1"/>
      <c r="G714" s="1"/>
      <c r="H714" s="1"/>
      <c r="I714" s="1"/>
      <c r="J714" s="1"/>
      <c r="K714" s="1"/>
      <c r="L714" s="1"/>
      <c r="M714" s="1"/>
      <c r="N714" s="1"/>
      <c r="O714" s="1"/>
      <c r="P714" s="1"/>
      <c r="Q714" s="1"/>
      <c r="R714" s="1"/>
    </row>
    <row r="715" spans="1:18" ht="9.75" customHeight="1">
      <c r="A715" s="1"/>
      <c r="B715" s="1"/>
      <c r="C715" s="1"/>
      <c r="D715" s="1"/>
      <c r="E715" s="1"/>
      <c r="F715" s="1"/>
      <c r="G715" s="1"/>
      <c r="H715" s="1"/>
      <c r="I715" s="1"/>
      <c r="J715" s="1"/>
      <c r="K715" s="1"/>
      <c r="L715" s="1"/>
      <c r="M715" s="1"/>
      <c r="N715" s="1"/>
      <c r="O715" s="1"/>
      <c r="P715" s="1"/>
      <c r="Q715" s="1"/>
      <c r="R715" s="1"/>
    </row>
    <row r="716" spans="1:18" ht="9.75" customHeight="1">
      <c r="A716" s="1"/>
      <c r="B716" s="1"/>
      <c r="C716" s="1"/>
      <c r="D716" s="1"/>
      <c r="E716" s="1"/>
      <c r="F716" s="1"/>
      <c r="G716" s="1"/>
      <c r="H716" s="1"/>
      <c r="I716" s="1"/>
      <c r="J716" s="1"/>
      <c r="K716" s="1"/>
      <c r="L716" s="1"/>
      <c r="M716" s="1"/>
      <c r="N716" s="1"/>
      <c r="O716" s="1"/>
      <c r="P716" s="1"/>
      <c r="Q716" s="1"/>
      <c r="R716" s="1"/>
    </row>
    <row r="717" spans="1:18" ht="9.75" customHeight="1">
      <c r="A717" s="1"/>
      <c r="B717" s="1"/>
      <c r="C717" s="1"/>
      <c r="D717" s="1"/>
      <c r="E717" s="1"/>
      <c r="F717" s="1"/>
      <c r="G717" s="1"/>
      <c r="H717" s="1"/>
      <c r="I717" s="1"/>
      <c r="J717" s="1"/>
      <c r="K717" s="1"/>
      <c r="L717" s="1"/>
      <c r="M717" s="1"/>
      <c r="N717" s="1"/>
      <c r="O717" s="1"/>
      <c r="P717" s="1"/>
      <c r="Q717" s="1"/>
      <c r="R717" s="1"/>
    </row>
    <row r="718" spans="1:18" ht="9.75" customHeight="1">
      <c r="A718" s="1"/>
      <c r="B718" s="1"/>
      <c r="C718" s="1"/>
      <c r="D718" s="1"/>
      <c r="E718" s="1"/>
      <c r="F718" s="1"/>
      <c r="G718" s="1"/>
      <c r="H718" s="1"/>
      <c r="I718" s="1"/>
      <c r="J718" s="1"/>
      <c r="K718" s="1"/>
      <c r="L718" s="1"/>
      <c r="M718" s="1"/>
      <c r="N718" s="1"/>
      <c r="O718" s="1"/>
      <c r="P718" s="1"/>
      <c r="Q718" s="1"/>
      <c r="R718" s="1"/>
    </row>
    <row r="719" spans="1:18" ht="9.75" customHeight="1">
      <c r="A719" s="1"/>
      <c r="B719" s="1"/>
      <c r="C719" s="1"/>
      <c r="D719" s="1"/>
      <c r="E719" s="1"/>
      <c r="F719" s="1"/>
      <c r="G719" s="1"/>
      <c r="H719" s="1"/>
      <c r="I719" s="1"/>
      <c r="J719" s="1"/>
      <c r="K719" s="1"/>
      <c r="L719" s="1"/>
      <c r="M719" s="1"/>
      <c r="N719" s="1"/>
      <c r="O719" s="1"/>
      <c r="P719" s="1"/>
      <c r="Q719" s="1"/>
      <c r="R719" s="1"/>
    </row>
    <row r="720" spans="1:18" ht="9.75" customHeight="1">
      <c r="A720" s="1"/>
      <c r="B720" s="1"/>
      <c r="C720" s="1"/>
      <c r="D720" s="1"/>
      <c r="E720" s="1"/>
      <c r="F720" s="1"/>
      <c r="G720" s="1"/>
      <c r="H720" s="1"/>
      <c r="I720" s="1"/>
      <c r="J720" s="1"/>
      <c r="K720" s="1"/>
      <c r="L720" s="1"/>
      <c r="M720" s="1"/>
      <c r="N720" s="1"/>
      <c r="O720" s="1"/>
      <c r="P720" s="1"/>
      <c r="Q720" s="1"/>
      <c r="R720" s="1"/>
    </row>
    <row r="721" spans="1:18" ht="9.75" customHeight="1">
      <c r="A721" s="1"/>
      <c r="B721" s="1"/>
      <c r="C721" s="1"/>
      <c r="D721" s="1"/>
      <c r="E721" s="1"/>
      <c r="F721" s="1"/>
      <c r="G721" s="1"/>
      <c r="H721" s="1"/>
      <c r="I721" s="1"/>
      <c r="J721" s="1"/>
      <c r="K721" s="1"/>
      <c r="L721" s="1"/>
      <c r="M721" s="1"/>
      <c r="N721" s="1"/>
      <c r="O721" s="1"/>
      <c r="P721" s="1"/>
      <c r="Q721" s="1"/>
      <c r="R721" s="1"/>
    </row>
    <row r="722" spans="1:18" ht="9.75" customHeight="1">
      <c r="A722" s="1"/>
      <c r="B722" s="1"/>
      <c r="C722" s="1"/>
      <c r="D722" s="1"/>
      <c r="E722" s="1"/>
      <c r="F722" s="1"/>
      <c r="G722" s="1"/>
      <c r="H722" s="1"/>
      <c r="I722" s="1"/>
      <c r="J722" s="1"/>
      <c r="K722" s="1"/>
      <c r="L722" s="1"/>
      <c r="M722" s="1"/>
      <c r="N722" s="1"/>
      <c r="O722" s="1"/>
      <c r="P722" s="1"/>
      <c r="Q722" s="1"/>
      <c r="R722" s="1"/>
    </row>
    <row r="723" spans="1:18" ht="9.75" customHeight="1">
      <c r="A723" s="1"/>
      <c r="B723" s="1"/>
      <c r="C723" s="1"/>
      <c r="D723" s="1"/>
      <c r="E723" s="1"/>
      <c r="F723" s="1"/>
      <c r="G723" s="1"/>
      <c r="H723" s="1"/>
      <c r="I723" s="1"/>
      <c r="J723" s="1"/>
      <c r="K723" s="1"/>
      <c r="L723" s="1"/>
      <c r="M723" s="1"/>
      <c r="N723" s="1"/>
      <c r="O723" s="1"/>
      <c r="P723" s="1"/>
      <c r="Q723" s="1"/>
      <c r="R723" s="1"/>
    </row>
    <row r="724" spans="1:18" ht="9.75" customHeight="1">
      <c r="A724" s="1"/>
      <c r="B724" s="1"/>
      <c r="C724" s="1"/>
      <c r="D724" s="1"/>
      <c r="E724" s="1"/>
      <c r="F724" s="1"/>
      <c r="G724" s="1"/>
      <c r="H724" s="1"/>
      <c r="I724" s="1"/>
      <c r="J724" s="1"/>
      <c r="K724" s="1"/>
      <c r="L724" s="1"/>
      <c r="M724" s="1"/>
      <c r="N724" s="1"/>
      <c r="O724" s="1"/>
      <c r="P724" s="1"/>
      <c r="Q724" s="1"/>
      <c r="R724" s="1"/>
    </row>
    <row r="725" spans="1:18" ht="9.75" customHeight="1">
      <c r="A725" s="1"/>
      <c r="B725" s="1"/>
      <c r="C725" s="1"/>
      <c r="D725" s="1"/>
      <c r="E725" s="1"/>
      <c r="F725" s="1"/>
      <c r="G725" s="1"/>
      <c r="H725" s="1"/>
      <c r="I725" s="1"/>
      <c r="J725" s="1"/>
      <c r="K725" s="1"/>
      <c r="L725" s="1"/>
      <c r="M725" s="1"/>
      <c r="N725" s="1"/>
      <c r="O725" s="1"/>
      <c r="P725" s="1"/>
      <c r="Q725" s="1"/>
      <c r="R725" s="1"/>
    </row>
    <row r="726" spans="1:18" ht="9.75" customHeight="1">
      <c r="A726" s="1"/>
      <c r="B726" s="1"/>
      <c r="C726" s="1"/>
      <c r="D726" s="1"/>
      <c r="E726" s="1"/>
      <c r="F726" s="1"/>
      <c r="G726" s="1"/>
      <c r="H726" s="1"/>
      <c r="I726" s="1"/>
      <c r="J726" s="1"/>
      <c r="K726" s="1"/>
      <c r="L726" s="1"/>
      <c r="M726" s="1"/>
      <c r="N726" s="1"/>
      <c r="O726" s="1"/>
      <c r="P726" s="1"/>
      <c r="Q726" s="1"/>
      <c r="R726" s="1"/>
    </row>
    <row r="727" spans="1:18" ht="9.75" customHeight="1">
      <c r="A727" s="1"/>
      <c r="B727" s="1"/>
      <c r="C727" s="1"/>
      <c r="D727" s="1"/>
      <c r="E727" s="1"/>
      <c r="F727" s="1"/>
      <c r="G727" s="1"/>
      <c r="H727" s="1"/>
      <c r="I727" s="1"/>
      <c r="J727" s="1"/>
      <c r="K727" s="1"/>
      <c r="L727" s="1"/>
      <c r="M727" s="1"/>
      <c r="N727" s="1"/>
      <c r="O727" s="1"/>
      <c r="P727" s="1"/>
      <c r="Q727" s="1"/>
      <c r="R727" s="1"/>
    </row>
    <row r="728" spans="1:18" ht="9.75" customHeight="1">
      <c r="A728" s="1"/>
      <c r="B728" s="1"/>
      <c r="C728" s="1"/>
      <c r="D728" s="1"/>
      <c r="E728" s="1"/>
      <c r="F728" s="1"/>
      <c r="G728" s="1"/>
      <c r="H728" s="1"/>
      <c r="I728" s="1"/>
      <c r="J728" s="1"/>
      <c r="K728" s="1"/>
      <c r="L728" s="1"/>
      <c r="M728" s="1"/>
      <c r="N728" s="1"/>
      <c r="O728" s="1"/>
      <c r="P728" s="1"/>
      <c r="Q728" s="1"/>
      <c r="R728" s="1"/>
    </row>
    <row r="729" spans="1:18" ht="9.75" customHeight="1">
      <c r="A729" s="1"/>
      <c r="B729" s="1"/>
      <c r="C729" s="1"/>
      <c r="D729" s="1"/>
      <c r="E729" s="1"/>
      <c r="F729" s="1"/>
      <c r="G729" s="1"/>
      <c r="H729" s="1"/>
      <c r="I729" s="1"/>
      <c r="J729" s="1"/>
      <c r="K729" s="1"/>
      <c r="L729" s="1"/>
      <c r="M729" s="1"/>
      <c r="N729" s="1"/>
      <c r="O729" s="1"/>
      <c r="P729" s="1"/>
      <c r="Q729" s="1"/>
      <c r="R729" s="1"/>
    </row>
    <row r="730" spans="1:18" ht="9.75" customHeight="1">
      <c r="A730" s="1"/>
      <c r="B730" s="1"/>
      <c r="C730" s="1"/>
      <c r="D730" s="1"/>
      <c r="E730" s="1"/>
      <c r="F730" s="1"/>
      <c r="G730" s="1"/>
      <c r="H730" s="1"/>
      <c r="I730" s="1"/>
      <c r="J730" s="1"/>
      <c r="K730" s="1"/>
      <c r="L730" s="1"/>
      <c r="M730" s="1"/>
      <c r="N730" s="1"/>
      <c r="O730" s="1"/>
      <c r="P730" s="1"/>
      <c r="Q730" s="1"/>
      <c r="R730" s="1"/>
    </row>
    <row r="731" spans="1:18" ht="9.75" customHeight="1">
      <c r="A731" s="1"/>
      <c r="B731" s="1"/>
      <c r="C731" s="1"/>
      <c r="D731" s="1"/>
      <c r="E731" s="1"/>
      <c r="F731" s="1"/>
      <c r="G731" s="1"/>
      <c r="H731" s="1"/>
      <c r="I731" s="1"/>
      <c r="J731" s="1"/>
      <c r="K731" s="1"/>
      <c r="L731" s="1"/>
      <c r="M731" s="1"/>
      <c r="N731" s="1"/>
      <c r="O731" s="1"/>
      <c r="P731" s="1"/>
      <c r="Q731" s="1"/>
      <c r="R731" s="1"/>
    </row>
    <row r="732" spans="1:18" ht="9.75" customHeight="1">
      <c r="A732" s="1"/>
      <c r="B732" s="1"/>
      <c r="C732" s="1"/>
      <c r="D732" s="1"/>
      <c r="E732" s="1"/>
      <c r="F732" s="1"/>
      <c r="G732" s="1"/>
      <c r="H732" s="1"/>
      <c r="I732" s="1"/>
      <c r="J732" s="1"/>
      <c r="K732" s="1"/>
      <c r="L732" s="1"/>
      <c r="M732" s="1"/>
      <c r="N732" s="1"/>
      <c r="O732" s="1"/>
      <c r="P732" s="1"/>
      <c r="Q732" s="1"/>
      <c r="R732" s="1"/>
    </row>
    <row r="733" spans="1:18" ht="9.75" customHeight="1">
      <c r="A733" s="1"/>
      <c r="B733" s="1"/>
      <c r="C733" s="1"/>
      <c r="D733" s="1"/>
      <c r="E733" s="1"/>
      <c r="F733" s="1"/>
      <c r="G733" s="1"/>
      <c r="H733" s="1"/>
      <c r="I733" s="1"/>
      <c r="J733" s="1"/>
      <c r="K733" s="1"/>
      <c r="L733" s="1"/>
      <c r="M733" s="1"/>
      <c r="N733" s="1"/>
      <c r="O733" s="1"/>
      <c r="P733" s="1"/>
      <c r="Q733" s="1"/>
      <c r="R733" s="1"/>
    </row>
    <row r="734" spans="1:18" ht="9.75" customHeight="1">
      <c r="A734" s="1"/>
      <c r="B734" s="1"/>
      <c r="C734" s="1"/>
      <c r="D734" s="1"/>
      <c r="E734" s="1"/>
      <c r="F734" s="1"/>
      <c r="G734" s="1"/>
      <c r="H734" s="1"/>
      <c r="I734" s="1"/>
      <c r="J734" s="1"/>
      <c r="K734" s="1"/>
      <c r="L734" s="1"/>
      <c r="M734" s="1"/>
      <c r="N734" s="1"/>
      <c r="O734" s="1"/>
      <c r="P734" s="1"/>
      <c r="Q734" s="1"/>
      <c r="R734" s="1"/>
    </row>
    <row r="735" spans="1:18" ht="9.75" customHeight="1">
      <c r="A735" s="1"/>
      <c r="B735" s="1"/>
      <c r="C735" s="1"/>
      <c r="D735" s="1"/>
      <c r="E735" s="1"/>
      <c r="F735" s="1"/>
      <c r="G735" s="1"/>
      <c r="H735" s="1"/>
      <c r="I735" s="1"/>
      <c r="J735" s="1"/>
      <c r="K735" s="1"/>
      <c r="L735" s="1"/>
      <c r="M735" s="1"/>
      <c r="N735" s="1"/>
      <c r="O735" s="1"/>
      <c r="P735" s="1"/>
      <c r="Q735" s="1"/>
      <c r="R735" s="1"/>
    </row>
    <row r="736" spans="1:18" ht="9.75" customHeight="1">
      <c r="A736" s="1"/>
      <c r="B736" s="1"/>
      <c r="C736" s="1"/>
      <c r="D736" s="1"/>
      <c r="E736" s="1"/>
      <c r="F736" s="1"/>
      <c r="G736" s="1"/>
      <c r="H736" s="1"/>
      <c r="I736" s="1"/>
      <c r="J736" s="1"/>
      <c r="K736" s="1"/>
      <c r="L736" s="1"/>
      <c r="M736" s="1"/>
      <c r="N736" s="1"/>
      <c r="O736" s="1"/>
      <c r="P736" s="1"/>
      <c r="Q736" s="1"/>
      <c r="R736" s="1"/>
    </row>
    <row r="737" spans="1:18" ht="9.75" customHeight="1">
      <c r="A737" s="1"/>
      <c r="B737" s="1"/>
      <c r="C737" s="1"/>
      <c r="D737" s="1"/>
      <c r="E737" s="1"/>
      <c r="F737" s="1"/>
      <c r="G737" s="1"/>
      <c r="H737" s="1"/>
      <c r="I737" s="1"/>
      <c r="J737" s="1"/>
      <c r="K737" s="1"/>
      <c r="L737" s="1"/>
      <c r="M737" s="1"/>
      <c r="N737" s="1"/>
      <c r="O737" s="1"/>
      <c r="P737" s="1"/>
      <c r="Q737" s="1"/>
      <c r="R737" s="1"/>
    </row>
    <row r="738" spans="1:18" ht="9.75" customHeight="1">
      <c r="A738" s="1"/>
      <c r="B738" s="1"/>
      <c r="C738" s="1"/>
      <c r="D738" s="1"/>
      <c r="E738" s="1"/>
      <c r="F738" s="1"/>
      <c r="G738" s="1"/>
      <c r="H738" s="1"/>
      <c r="I738" s="1"/>
      <c r="J738" s="1"/>
      <c r="K738" s="1"/>
      <c r="L738" s="1"/>
      <c r="M738" s="1"/>
      <c r="N738" s="1"/>
      <c r="O738" s="1"/>
      <c r="P738" s="1"/>
      <c r="Q738" s="1"/>
      <c r="R738" s="1"/>
    </row>
    <row r="739" spans="1:18" ht="9.75" customHeight="1">
      <c r="A739" s="1"/>
      <c r="B739" s="1"/>
      <c r="C739" s="1"/>
      <c r="D739" s="1"/>
      <c r="E739" s="1"/>
      <c r="F739" s="1"/>
      <c r="G739" s="1"/>
      <c r="H739" s="1"/>
      <c r="I739" s="1"/>
      <c r="J739" s="1"/>
      <c r="K739" s="1"/>
      <c r="L739" s="1"/>
      <c r="M739" s="1"/>
      <c r="N739" s="1"/>
      <c r="O739" s="1"/>
      <c r="P739" s="1"/>
      <c r="Q739" s="1"/>
      <c r="R739" s="1"/>
    </row>
    <row r="740" spans="1:18" ht="9.75" customHeight="1">
      <c r="A740" s="1"/>
      <c r="B740" s="1"/>
      <c r="C740" s="1"/>
      <c r="D740" s="1"/>
      <c r="E740" s="1"/>
      <c r="F740" s="1"/>
      <c r="G740" s="1"/>
      <c r="H740" s="1"/>
      <c r="I740" s="1"/>
      <c r="J740" s="1"/>
      <c r="K740" s="1"/>
      <c r="L740" s="1"/>
      <c r="M740" s="1"/>
      <c r="N740" s="1"/>
      <c r="O740" s="1"/>
      <c r="P740" s="1"/>
      <c r="Q740" s="1"/>
      <c r="R740" s="1"/>
    </row>
    <row r="741" spans="1:18" ht="9.75" customHeight="1">
      <c r="A741" s="1"/>
      <c r="B741" s="1"/>
      <c r="C741" s="1"/>
      <c r="D741" s="1"/>
      <c r="E741" s="1"/>
      <c r="F741" s="1"/>
      <c r="G741" s="1"/>
      <c r="H741" s="1"/>
      <c r="I741" s="1"/>
      <c r="J741" s="1"/>
      <c r="K741" s="1"/>
      <c r="L741" s="1"/>
      <c r="M741" s="1"/>
      <c r="N741" s="1"/>
      <c r="O741" s="1"/>
      <c r="P741" s="1"/>
      <c r="Q741" s="1"/>
      <c r="R741" s="1"/>
    </row>
    <row r="742" spans="1:18" ht="9.75" customHeight="1">
      <c r="A742" s="1"/>
      <c r="B742" s="1"/>
      <c r="C742" s="1"/>
      <c r="D742" s="1"/>
      <c r="E742" s="1"/>
      <c r="F742" s="1"/>
      <c r="G742" s="1"/>
      <c r="H742" s="1"/>
      <c r="I742" s="1"/>
      <c r="J742" s="1"/>
      <c r="K742" s="1"/>
      <c r="L742" s="1"/>
      <c r="M742" s="1"/>
      <c r="N742" s="1"/>
      <c r="O742" s="1"/>
      <c r="P742" s="1"/>
      <c r="Q742" s="1"/>
      <c r="R742" s="1"/>
    </row>
    <row r="743" spans="1:18" ht="9.75" customHeight="1">
      <c r="A743" s="1"/>
      <c r="B743" s="1"/>
      <c r="C743" s="1"/>
      <c r="D743" s="1"/>
      <c r="E743" s="1"/>
      <c r="F743" s="1"/>
      <c r="G743" s="1"/>
      <c r="H743" s="1"/>
      <c r="I743" s="1"/>
      <c r="J743" s="1"/>
      <c r="K743" s="1"/>
      <c r="L743" s="1"/>
      <c r="M743" s="1"/>
      <c r="N743" s="1"/>
      <c r="O743" s="1"/>
      <c r="P743" s="1"/>
      <c r="Q743" s="1"/>
      <c r="R743" s="1"/>
    </row>
    <row r="744" spans="1:18" ht="9.75" customHeight="1">
      <c r="A744" s="1"/>
      <c r="B744" s="1"/>
      <c r="C744" s="1"/>
      <c r="D744" s="1"/>
      <c r="E744" s="1"/>
      <c r="F744" s="1"/>
      <c r="G744" s="1"/>
      <c r="H744" s="1"/>
      <c r="I744" s="1"/>
      <c r="J744" s="1"/>
      <c r="K744" s="1"/>
      <c r="L744" s="1"/>
      <c r="M744" s="1"/>
      <c r="N744" s="1"/>
      <c r="O744" s="1"/>
      <c r="P744" s="1"/>
      <c r="Q744" s="1"/>
      <c r="R744" s="1"/>
    </row>
    <row r="745" spans="1:18" ht="9.75" customHeight="1">
      <c r="A745" s="1"/>
      <c r="B745" s="1"/>
      <c r="C745" s="1"/>
      <c r="D745" s="1"/>
      <c r="E745" s="1"/>
      <c r="F745" s="1"/>
      <c r="G745" s="1"/>
      <c r="H745" s="1"/>
      <c r="I745" s="1"/>
      <c r="J745" s="1"/>
      <c r="K745" s="1"/>
      <c r="L745" s="1"/>
      <c r="M745" s="1"/>
      <c r="N745" s="1"/>
      <c r="O745" s="1"/>
      <c r="P745" s="1"/>
      <c r="Q745" s="1"/>
      <c r="R745" s="1"/>
    </row>
    <row r="746" spans="1:18" ht="9.75" customHeight="1">
      <c r="A746" s="1"/>
      <c r="B746" s="1"/>
      <c r="C746" s="1"/>
      <c r="D746" s="1"/>
      <c r="E746" s="1"/>
      <c r="F746" s="1"/>
      <c r="G746" s="1"/>
      <c r="H746" s="1"/>
      <c r="I746" s="1"/>
      <c r="J746" s="1"/>
      <c r="K746" s="1"/>
      <c r="L746" s="1"/>
      <c r="M746" s="1"/>
      <c r="N746" s="1"/>
      <c r="O746" s="1"/>
      <c r="P746" s="1"/>
      <c r="Q746" s="1"/>
      <c r="R746" s="1"/>
    </row>
    <row r="747" spans="1:18" ht="9.75" customHeight="1">
      <c r="A747" s="1"/>
      <c r="B747" s="1"/>
      <c r="C747" s="1"/>
      <c r="D747" s="1"/>
      <c r="E747" s="1"/>
      <c r="F747" s="1"/>
      <c r="G747" s="1"/>
      <c r="H747" s="1"/>
      <c r="I747" s="1"/>
      <c r="J747" s="1"/>
      <c r="K747" s="1"/>
      <c r="L747" s="1"/>
      <c r="M747" s="1"/>
      <c r="N747" s="1"/>
      <c r="O747" s="1"/>
      <c r="P747" s="1"/>
      <c r="Q747" s="1"/>
      <c r="R747" s="1"/>
    </row>
    <row r="748" spans="1:18" ht="9.75" customHeight="1">
      <c r="A748" s="1"/>
      <c r="B748" s="1"/>
      <c r="C748" s="1"/>
      <c r="D748" s="1"/>
      <c r="E748" s="1"/>
      <c r="F748" s="1"/>
      <c r="G748" s="1"/>
      <c r="H748" s="1"/>
      <c r="I748" s="1"/>
      <c r="J748" s="1"/>
      <c r="K748" s="1"/>
      <c r="L748" s="1"/>
      <c r="M748" s="1"/>
      <c r="N748" s="1"/>
      <c r="O748" s="1"/>
      <c r="P748" s="1"/>
      <c r="Q748" s="1"/>
      <c r="R748" s="1"/>
    </row>
    <row r="749" spans="1:18" ht="9.75" customHeight="1">
      <c r="A749" s="1"/>
      <c r="B749" s="1"/>
      <c r="C749" s="1"/>
      <c r="D749" s="1"/>
      <c r="E749" s="1"/>
      <c r="F749" s="1"/>
      <c r="G749" s="1"/>
      <c r="H749" s="1"/>
      <c r="I749" s="1"/>
      <c r="J749" s="1"/>
      <c r="K749" s="1"/>
      <c r="L749" s="1"/>
      <c r="M749" s="1"/>
      <c r="N749" s="1"/>
      <c r="O749" s="1"/>
      <c r="P749" s="1"/>
      <c r="Q749" s="1"/>
      <c r="R749" s="1"/>
    </row>
    <row r="750" spans="1:18" ht="9.75" customHeight="1">
      <c r="A750" s="1"/>
      <c r="B750" s="1"/>
      <c r="C750" s="1"/>
      <c r="D750" s="1"/>
      <c r="E750" s="1"/>
      <c r="F750" s="1"/>
      <c r="G750" s="1"/>
      <c r="H750" s="1"/>
      <c r="I750" s="1"/>
      <c r="J750" s="1"/>
      <c r="K750" s="1"/>
      <c r="L750" s="1"/>
      <c r="M750" s="1"/>
      <c r="N750" s="1"/>
      <c r="O750" s="1"/>
      <c r="P750" s="1"/>
      <c r="Q750" s="1"/>
      <c r="R750" s="1"/>
    </row>
    <row r="751" spans="1:18" ht="9.75" customHeight="1">
      <c r="A751" s="1"/>
      <c r="B751" s="1"/>
      <c r="C751" s="1"/>
      <c r="D751" s="1"/>
      <c r="E751" s="1"/>
      <c r="F751" s="1"/>
      <c r="G751" s="1"/>
      <c r="H751" s="1"/>
      <c r="I751" s="1"/>
      <c r="J751" s="1"/>
      <c r="K751" s="1"/>
      <c r="L751" s="1"/>
      <c r="M751" s="1"/>
      <c r="N751" s="1"/>
      <c r="O751" s="1"/>
      <c r="P751" s="1"/>
      <c r="Q751" s="1"/>
      <c r="R751" s="1"/>
    </row>
    <row r="752" spans="1:18" ht="9.75" customHeight="1">
      <c r="A752" s="1"/>
      <c r="B752" s="1"/>
      <c r="C752" s="1"/>
      <c r="D752" s="1"/>
      <c r="E752" s="1"/>
      <c r="F752" s="1"/>
      <c r="G752" s="1"/>
      <c r="H752" s="1"/>
      <c r="I752" s="1"/>
      <c r="J752" s="1"/>
      <c r="K752" s="1"/>
      <c r="L752" s="1"/>
      <c r="M752" s="1"/>
      <c r="N752" s="1"/>
      <c r="O752" s="1"/>
      <c r="P752" s="1"/>
      <c r="Q752" s="1"/>
      <c r="R752" s="1"/>
    </row>
    <row r="753" spans="1:18" ht="9.75" customHeight="1">
      <c r="A753" s="1"/>
      <c r="B753" s="1"/>
      <c r="C753" s="1"/>
      <c r="D753" s="1"/>
      <c r="E753" s="1"/>
      <c r="F753" s="1"/>
      <c r="G753" s="1"/>
      <c r="H753" s="1"/>
      <c r="I753" s="1"/>
      <c r="J753" s="1"/>
      <c r="K753" s="1"/>
      <c r="L753" s="1"/>
      <c r="M753" s="1"/>
      <c r="N753" s="1"/>
      <c r="O753" s="1"/>
      <c r="P753" s="1"/>
      <c r="Q753" s="1"/>
      <c r="R753" s="1"/>
    </row>
    <row r="754" spans="1:18" ht="9.75" customHeight="1">
      <c r="A754" s="1"/>
      <c r="B754" s="1"/>
      <c r="C754" s="1"/>
      <c r="D754" s="1"/>
      <c r="E754" s="1"/>
      <c r="F754" s="1"/>
      <c r="G754" s="1"/>
      <c r="H754" s="1"/>
      <c r="I754" s="1"/>
      <c r="J754" s="1"/>
      <c r="K754" s="1"/>
      <c r="L754" s="1"/>
      <c r="M754" s="1"/>
      <c r="N754" s="1"/>
      <c r="O754" s="1"/>
      <c r="P754" s="1"/>
      <c r="Q754" s="1"/>
      <c r="R754" s="1"/>
    </row>
    <row r="755" spans="1:18" ht="9.75" customHeight="1">
      <c r="A755" s="1"/>
      <c r="B755" s="1"/>
      <c r="C755" s="1"/>
      <c r="D755" s="1"/>
      <c r="E755" s="1"/>
      <c r="F755" s="1"/>
      <c r="G755" s="1"/>
      <c r="H755" s="1"/>
      <c r="I755" s="1"/>
      <c r="J755" s="1"/>
      <c r="K755" s="1"/>
      <c r="L755" s="1"/>
      <c r="M755" s="1"/>
      <c r="N755" s="1"/>
      <c r="O755" s="1"/>
      <c r="P755" s="1"/>
      <c r="Q755" s="1"/>
      <c r="R755" s="1"/>
    </row>
    <row r="756" spans="1:18" ht="9.75" customHeight="1">
      <c r="A756" s="1"/>
      <c r="B756" s="1"/>
      <c r="C756" s="1"/>
      <c r="D756" s="1"/>
      <c r="E756" s="1"/>
      <c r="F756" s="1"/>
      <c r="G756" s="1"/>
      <c r="H756" s="1"/>
      <c r="I756" s="1"/>
      <c r="J756" s="1"/>
      <c r="K756" s="1"/>
      <c r="L756" s="1"/>
      <c r="M756" s="1"/>
      <c r="N756" s="1"/>
      <c r="O756" s="1"/>
      <c r="P756" s="1"/>
      <c r="Q756" s="1"/>
      <c r="R756" s="1"/>
    </row>
    <row r="757" spans="1:18" ht="9.75" customHeight="1">
      <c r="A757" s="1"/>
      <c r="B757" s="1"/>
      <c r="C757" s="1"/>
      <c r="D757" s="1"/>
      <c r="E757" s="1"/>
      <c r="F757" s="1"/>
      <c r="G757" s="1"/>
      <c r="H757" s="1"/>
      <c r="I757" s="1"/>
      <c r="J757" s="1"/>
      <c r="K757" s="1"/>
      <c r="L757" s="1"/>
      <c r="M757" s="1"/>
      <c r="N757" s="1"/>
      <c r="O757" s="1"/>
      <c r="P757" s="1"/>
      <c r="Q757" s="1"/>
      <c r="R757" s="1"/>
    </row>
    <row r="758" spans="1:18" ht="9.75" customHeight="1">
      <c r="A758" s="1"/>
      <c r="B758" s="1"/>
      <c r="C758" s="1"/>
      <c r="D758" s="1"/>
      <c r="E758" s="1"/>
      <c r="F758" s="1"/>
      <c r="G758" s="1"/>
      <c r="H758" s="1"/>
      <c r="I758" s="1"/>
      <c r="J758" s="1"/>
      <c r="K758" s="1"/>
      <c r="L758" s="1"/>
      <c r="M758" s="1"/>
      <c r="N758" s="1"/>
      <c r="O758" s="1"/>
      <c r="P758" s="1"/>
      <c r="Q758" s="1"/>
      <c r="R758" s="1"/>
    </row>
    <row r="759" spans="1:18" ht="9.75" customHeight="1">
      <c r="A759" s="1"/>
      <c r="B759" s="1"/>
      <c r="C759" s="1"/>
      <c r="D759" s="1"/>
      <c r="E759" s="1"/>
      <c r="F759" s="1"/>
      <c r="G759" s="1"/>
      <c r="H759" s="1"/>
      <c r="I759" s="1"/>
      <c r="J759" s="1"/>
      <c r="K759" s="1"/>
      <c r="L759" s="1"/>
      <c r="M759" s="1"/>
      <c r="N759" s="1"/>
      <c r="O759" s="1"/>
      <c r="P759" s="1"/>
      <c r="Q759" s="1"/>
      <c r="R759" s="1"/>
    </row>
    <row r="760" spans="1:18" ht="9.75" customHeight="1">
      <c r="A760" s="1"/>
      <c r="B760" s="1"/>
      <c r="C760" s="1"/>
      <c r="D760" s="1"/>
      <c r="E760" s="1"/>
      <c r="F760" s="1"/>
      <c r="G760" s="1"/>
      <c r="H760" s="1"/>
      <c r="I760" s="1"/>
      <c r="J760" s="1"/>
      <c r="K760" s="1"/>
      <c r="L760" s="1"/>
      <c r="M760" s="1"/>
      <c r="N760" s="1"/>
      <c r="O760" s="1"/>
      <c r="P760" s="1"/>
      <c r="Q760" s="1"/>
      <c r="R760" s="1"/>
    </row>
    <row r="761" spans="1:18" ht="9.75" customHeight="1">
      <c r="A761" s="1"/>
      <c r="B761" s="1"/>
      <c r="C761" s="1"/>
      <c r="D761" s="1"/>
      <c r="E761" s="1"/>
      <c r="F761" s="1"/>
      <c r="G761" s="1"/>
      <c r="H761" s="1"/>
      <c r="I761" s="1"/>
      <c r="J761" s="1"/>
      <c r="K761" s="1"/>
      <c r="L761" s="1"/>
      <c r="M761" s="1"/>
      <c r="N761" s="1"/>
      <c r="O761" s="1"/>
      <c r="P761" s="1"/>
      <c r="Q761" s="1"/>
      <c r="R761" s="1"/>
    </row>
    <row r="762" spans="1:18" ht="9.75" customHeight="1">
      <c r="A762" s="1"/>
      <c r="B762" s="1"/>
      <c r="C762" s="1"/>
      <c r="D762" s="1"/>
      <c r="E762" s="1"/>
      <c r="F762" s="1"/>
      <c r="G762" s="1"/>
      <c r="H762" s="1"/>
      <c r="I762" s="1"/>
      <c r="J762" s="1"/>
      <c r="K762" s="1"/>
      <c r="L762" s="1"/>
      <c r="M762" s="1"/>
      <c r="N762" s="1"/>
      <c r="O762" s="1"/>
      <c r="P762" s="1"/>
      <c r="Q762" s="1"/>
      <c r="R762" s="1"/>
    </row>
    <row r="763" spans="1:18" ht="9.75" customHeight="1">
      <c r="A763" s="1"/>
      <c r="B763" s="1"/>
      <c r="C763" s="1"/>
      <c r="D763" s="1"/>
      <c r="E763" s="1"/>
      <c r="F763" s="1"/>
      <c r="G763" s="1"/>
      <c r="H763" s="1"/>
      <c r="I763" s="1"/>
      <c r="J763" s="1"/>
      <c r="K763" s="1"/>
      <c r="L763" s="1"/>
      <c r="M763" s="1"/>
      <c r="N763" s="1"/>
      <c r="O763" s="1"/>
      <c r="P763" s="1"/>
      <c r="Q763" s="1"/>
      <c r="R763" s="1"/>
    </row>
    <row r="764" spans="1:18" ht="9.75" customHeight="1">
      <c r="A764" s="1"/>
      <c r="B764" s="1"/>
      <c r="C764" s="1"/>
      <c r="D764" s="1"/>
      <c r="E764" s="1"/>
      <c r="F764" s="1"/>
      <c r="G764" s="1"/>
      <c r="H764" s="1"/>
      <c r="I764" s="1"/>
      <c r="J764" s="1"/>
      <c r="K764" s="1"/>
      <c r="L764" s="1"/>
      <c r="M764" s="1"/>
      <c r="N764" s="1"/>
      <c r="O764" s="1"/>
      <c r="P764" s="1"/>
      <c r="Q764" s="1"/>
      <c r="R764" s="1"/>
    </row>
    <row r="765" spans="1:18" ht="9.75" customHeight="1">
      <c r="A765" s="1"/>
      <c r="B765" s="1"/>
      <c r="C765" s="1"/>
      <c r="D765" s="1"/>
      <c r="E765" s="1"/>
      <c r="F765" s="1"/>
      <c r="G765" s="1"/>
      <c r="H765" s="1"/>
      <c r="I765" s="1"/>
      <c r="J765" s="1"/>
      <c r="K765" s="1"/>
      <c r="L765" s="1"/>
      <c r="M765" s="1"/>
      <c r="N765" s="1"/>
      <c r="O765" s="1"/>
      <c r="P765" s="1"/>
      <c r="Q765" s="1"/>
      <c r="R765" s="1"/>
    </row>
    <row r="766" spans="1:18" ht="9.75" customHeight="1">
      <c r="A766" s="1"/>
      <c r="B766" s="1"/>
      <c r="C766" s="1"/>
      <c r="D766" s="1"/>
      <c r="E766" s="1"/>
      <c r="F766" s="1"/>
      <c r="G766" s="1"/>
      <c r="H766" s="1"/>
      <c r="I766" s="1"/>
      <c r="J766" s="1"/>
      <c r="K766" s="1"/>
      <c r="L766" s="1"/>
      <c r="M766" s="1"/>
      <c r="N766" s="1"/>
      <c r="O766" s="1"/>
      <c r="P766" s="1"/>
      <c r="Q766" s="1"/>
      <c r="R766" s="1"/>
    </row>
    <row r="767" spans="1:18" ht="9.75" customHeight="1">
      <c r="A767" s="1"/>
      <c r="B767" s="1"/>
      <c r="C767" s="1"/>
      <c r="D767" s="1"/>
      <c r="E767" s="1"/>
      <c r="F767" s="1"/>
      <c r="G767" s="1"/>
      <c r="H767" s="1"/>
      <c r="I767" s="1"/>
      <c r="J767" s="1"/>
      <c r="K767" s="1"/>
      <c r="L767" s="1"/>
      <c r="M767" s="1"/>
      <c r="N767" s="1"/>
      <c r="O767" s="1"/>
      <c r="P767" s="1"/>
      <c r="Q767" s="1"/>
      <c r="R767" s="1"/>
    </row>
    <row r="768" spans="1:18" ht="9.75" customHeight="1">
      <c r="A768" s="1"/>
      <c r="B768" s="1"/>
      <c r="C768" s="1"/>
      <c r="D768" s="1"/>
      <c r="E768" s="1"/>
      <c r="F768" s="1"/>
      <c r="G768" s="1"/>
      <c r="H768" s="1"/>
      <c r="I768" s="1"/>
      <c r="J768" s="1"/>
      <c r="K768" s="1"/>
      <c r="L768" s="1"/>
      <c r="M768" s="1"/>
      <c r="N768" s="1"/>
      <c r="O768" s="1"/>
      <c r="P768" s="1"/>
      <c r="Q768" s="1"/>
      <c r="R768" s="1"/>
    </row>
    <row r="769" spans="1:18" ht="9.75" customHeight="1">
      <c r="A769" s="1"/>
      <c r="B769" s="1"/>
      <c r="C769" s="1"/>
      <c r="D769" s="1"/>
      <c r="E769" s="1"/>
      <c r="F769" s="1"/>
      <c r="G769" s="1"/>
      <c r="H769" s="1"/>
      <c r="I769" s="1"/>
      <c r="J769" s="1"/>
      <c r="K769" s="1"/>
      <c r="L769" s="1"/>
      <c r="M769" s="1"/>
      <c r="N769" s="1"/>
      <c r="O769" s="1"/>
      <c r="P769" s="1"/>
      <c r="Q769" s="1"/>
      <c r="R769" s="1"/>
    </row>
    <row r="770" spans="1:18" ht="9.75" customHeight="1">
      <c r="A770" s="1"/>
      <c r="B770" s="1"/>
      <c r="C770" s="1"/>
      <c r="D770" s="1"/>
      <c r="E770" s="1"/>
      <c r="F770" s="1"/>
      <c r="G770" s="1"/>
      <c r="H770" s="1"/>
      <c r="I770" s="1"/>
      <c r="J770" s="1"/>
      <c r="K770" s="1"/>
      <c r="L770" s="1"/>
      <c r="M770" s="1"/>
      <c r="N770" s="1"/>
      <c r="O770" s="1"/>
      <c r="P770" s="1"/>
      <c r="Q770" s="1"/>
      <c r="R770" s="1"/>
    </row>
    <row r="771" spans="1:18" ht="9.75" customHeight="1">
      <c r="A771" s="1"/>
      <c r="B771" s="1"/>
      <c r="C771" s="1"/>
      <c r="D771" s="1"/>
      <c r="E771" s="1"/>
      <c r="F771" s="1"/>
      <c r="G771" s="1"/>
      <c r="H771" s="1"/>
      <c r="I771" s="1"/>
      <c r="J771" s="1"/>
      <c r="K771" s="1"/>
      <c r="L771" s="1"/>
      <c r="M771" s="1"/>
      <c r="N771" s="1"/>
      <c r="O771" s="1"/>
      <c r="P771" s="1"/>
      <c r="Q771" s="1"/>
      <c r="R771" s="1"/>
    </row>
    <row r="772" spans="1:18" ht="9.75" customHeight="1">
      <c r="A772" s="1"/>
      <c r="B772" s="1"/>
      <c r="C772" s="1"/>
      <c r="D772" s="1"/>
      <c r="E772" s="1"/>
      <c r="F772" s="1"/>
      <c r="G772" s="1"/>
      <c r="H772" s="1"/>
      <c r="I772" s="1"/>
      <c r="J772" s="1"/>
      <c r="K772" s="1"/>
      <c r="L772" s="1"/>
      <c r="M772" s="1"/>
      <c r="N772" s="1"/>
      <c r="O772" s="1"/>
      <c r="P772" s="1"/>
      <c r="Q772" s="1"/>
      <c r="R772" s="1"/>
    </row>
    <row r="773" spans="1:18" ht="9.75" customHeight="1">
      <c r="A773" s="1"/>
      <c r="B773" s="1"/>
      <c r="C773" s="1"/>
      <c r="D773" s="1"/>
      <c r="E773" s="1"/>
      <c r="F773" s="1"/>
      <c r="G773" s="1"/>
      <c r="H773" s="1"/>
      <c r="I773" s="1"/>
      <c r="J773" s="1"/>
      <c r="K773" s="1"/>
      <c r="L773" s="1"/>
      <c r="M773" s="1"/>
      <c r="N773" s="1"/>
      <c r="O773" s="1"/>
      <c r="P773" s="1"/>
      <c r="Q773" s="1"/>
      <c r="R773" s="1"/>
    </row>
    <row r="774" spans="1:18" ht="9.75" customHeight="1">
      <c r="A774" s="1"/>
      <c r="B774" s="1"/>
      <c r="C774" s="1"/>
      <c r="D774" s="1"/>
      <c r="E774" s="1"/>
      <c r="F774" s="1"/>
      <c r="G774" s="1"/>
      <c r="H774" s="1"/>
      <c r="I774" s="1"/>
      <c r="J774" s="1"/>
      <c r="K774" s="1"/>
      <c r="L774" s="1"/>
      <c r="M774" s="1"/>
      <c r="N774" s="1"/>
      <c r="O774" s="1"/>
      <c r="P774" s="1"/>
      <c r="Q774" s="1"/>
      <c r="R774" s="1"/>
    </row>
    <row r="775" spans="1:18" ht="9.75" customHeight="1">
      <c r="A775" s="1"/>
      <c r="B775" s="1"/>
      <c r="C775" s="1"/>
      <c r="D775" s="1"/>
      <c r="E775" s="1"/>
      <c r="F775" s="1"/>
      <c r="G775" s="1"/>
      <c r="H775" s="1"/>
      <c r="I775" s="1"/>
      <c r="J775" s="1"/>
      <c r="K775" s="1"/>
      <c r="L775" s="1"/>
      <c r="M775" s="1"/>
      <c r="N775" s="1"/>
      <c r="O775" s="1"/>
      <c r="P775" s="1"/>
      <c r="Q775" s="1"/>
      <c r="R775" s="1"/>
    </row>
    <row r="776" spans="1:18" ht="9.75" customHeight="1">
      <c r="A776" s="1"/>
      <c r="B776" s="1"/>
      <c r="C776" s="1"/>
      <c r="D776" s="1"/>
      <c r="E776" s="1"/>
      <c r="F776" s="1"/>
      <c r="G776" s="1"/>
      <c r="H776" s="1"/>
      <c r="I776" s="1"/>
      <c r="J776" s="1"/>
      <c r="K776" s="1"/>
      <c r="L776" s="1"/>
      <c r="M776" s="1"/>
      <c r="N776" s="1"/>
      <c r="O776" s="1"/>
      <c r="P776" s="1"/>
      <c r="Q776" s="1"/>
      <c r="R776" s="1"/>
    </row>
    <row r="777" spans="1:18" ht="9.75" customHeight="1">
      <c r="A777" s="1"/>
      <c r="B777" s="1"/>
      <c r="C777" s="1"/>
      <c r="D777" s="1"/>
      <c r="E777" s="1"/>
      <c r="F777" s="1"/>
      <c r="G777" s="1"/>
      <c r="H777" s="1"/>
      <c r="I777" s="1"/>
      <c r="J777" s="1"/>
      <c r="K777" s="1"/>
      <c r="L777" s="1"/>
      <c r="M777" s="1"/>
      <c r="N777" s="1"/>
      <c r="O777" s="1"/>
      <c r="P777" s="1"/>
      <c r="Q777" s="1"/>
      <c r="R777" s="1"/>
    </row>
    <row r="778" spans="1:18" ht="9.75" customHeight="1">
      <c r="A778" s="1"/>
      <c r="B778" s="1"/>
      <c r="C778" s="1"/>
      <c r="D778" s="1"/>
      <c r="E778" s="1"/>
      <c r="F778" s="1"/>
      <c r="G778" s="1"/>
      <c r="H778" s="1"/>
      <c r="I778" s="1"/>
      <c r="J778" s="1"/>
      <c r="K778" s="1"/>
      <c r="L778" s="1"/>
      <c r="M778" s="1"/>
      <c r="N778" s="1"/>
      <c r="O778" s="1"/>
      <c r="P778" s="1"/>
      <c r="Q778" s="1"/>
      <c r="R778" s="1"/>
    </row>
    <row r="779" spans="1:18" ht="9.75" customHeight="1">
      <c r="A779" s="1"/>
      <c r="B779" s="1"/>
      <c r="C779" s="1"/>
      <c r="D779" s="1"/>
      <c r="E779" s="1"/>
      <c r="F779" s="1"/>
      <c r="G779" s="1"/>
      <c r="H779" s="1"/>
      <c r="I779" s="1"/>
      <c r="J779" s="1"/>
      <c r="K779" s="1"/>
      <c r="L779" s="1"/>
      <c r="M779" s="1"/>
      <c r="N779" s="1"/>
      <c r="O779" s="1"/>
      <c r="P779" s="1"/>
      <c r="Q779" s="1"/>
      <c r="R779" s="1"/>
    </row>
    <row r="780" spans="1:18" ht="9.75" customHeight="1">
      <c r="A780" s="1"/>
      <c r="B780" s="1"/>
      <c r="C780" s="1"/>
      <c r="D780" s="1"/>
      <c r="E780" s="1"/>
      <c r="F780" s="1"/>
      <c r="G780" s="1"/>
      <c r="H780" s="1"/>
      <c r="I780" s="1"/>
      <c r="J780" s="1"/>
      <c r="K780" s="1"/>
      <c r="L780" s="1"/>
      <c r="M780" s="1"/>
      <c r="N780" s="1"/>
      <c r="O780" s="1"/>
      <c r="P780" s="1"/>
      <c r="Q780" s="1"/>
      <c r="R780" s="1"/>
    </row>
    <row r="781" spans="1:18" ht="9.75" customHeight="1">
      <c r="A781" s="1"/>
      <c r="B781" s="1"/>
      <c r="C781" s="1"/>
      <c r="D781" s="1"/>
      <c r="E781" s="1"/>
      <c r="F781" s="1"/>
      <c r="G781" s="1"/>
      <c r="H781" s="1"/>
      <c r="I781" s="1"/>
      <c r="J781" s="1"/>
      <c r="K781" s="1"/>
      <c r="L781" s="1"/>
      <c r="M781" s="1"/>
      <c r="N781" s="1"/>
      <c r="O781" s="1"/>
      <c r="P781" s="1"/>
      <c r="Q781" s="1"/>
      <c r="R781" s="1"/>
    </row>
    <row r="782" spans="1:18" ht="9.75" customHeight="1">
      <c r="A782" s="1"/>
      <c r="B782" s="1"/>
      <c r="C782" s="1"/>
      <c r="D782" s="1"/>
      <c r="E782" s="1"/>
      <c r="F782" s="1"/>
      <c r="G782" s="1"/>
      <c r="H782" s="1"/>
      <c r="I782" s="1"/>
      <c r="J782" s="1"/>
      <c r="K782" s="1"/>
      <c r="L782" s="1"/>
      <c r="M782" s="1"/>
      <c r="N782" s="1"/>
      <c r="O782" s="1"/>
      <c r="P782" s="1"/>
      <c r="Q782" s="1"/>
      <c r="R782" s="1"/>
    </row>
    <row r="783" spans="1:18" ht="9.75" customHeight="1">
      <c r="A783" s="1"/>
      <c r="B783" s="1"/>
      <c r="C783" s="1"/>
      <c r="D783" s="1"/>
      <c r="E783" s="1"/>
      <c r="F783" s="1"/>
      <c r="G783" s="1"/>
      <c r="H783" s="1"/>
      <c r="I783" s="1"/>
      <c r="J783" s="1"/>
      <c r="K783" s="1"/>
      <c r="L783" s="1"/>
      <c r="M783" s="1"/>
      <c r="N783" s="1"/>
      <c r="O783" s="1"/>
      <c r="P783" s="1"/>
      <c r="Q783" s="1"/>
      <c r="R783" s="1"/>
    </row>
    <row r="784" spans="1:18" ht="9.75" customHeight="1">
      <c r="A784" s="1"/>
      <c r="B784" s="1"/>
      <c r="C784" s="1"/>
      <c r="D784" s="1"/>
      <c r="E784" s="1"/>
      <c r="F784" s="1"/>
      <c r="G784" s="1"/>
      <c r="H784" s="1"/>
      <c r="I784" s="1"/>
      <c r="J784" s="1"/>
      <c r="K784" s="1"/>
      <c r="L784" s="1"/>
      <c r="M784" s="1"/>
      <c r="N784" s="1"/>
      <c r="O784" s="1"/>
      <c r="P784" s="1"/>
      <c r="Q784" s="1"/>
      <c r="R784" s="1"/>
    </row>
    <row r="785" spans="1:18" ht="9.75" customHeight="1">
      <c r="A785" s="1"/>
      <c r="B785" s="1"/>
      <c r="C785" s="1"/>
      <c r="D785" s="1"/>
      <c r="E785" s="1"/>
      <c r="F785" s="1"/>
      <c r="G785" s="1"/>
      <c r="H785" s="1"/>
      <c r="I785" s="1"/>
      <c r="J785" s="1"/>
      <c r="K785" s="1"/>
      <c r="L785" s="1"/>
      <c r="M785" s="1"/>
      <c r="N785" s="1"/>
      <c r="O785" s="1"/>
      <c r="P785" s="1"/>
      <c r="Q785" s="1"/>
      <c r="R785" s="1"/>
    </row>
    <row r="786" spans="1:18" ht="9.75" customHeight="1">
      <c r="A786" s="1"/>
      <c r="B786" s="1"/>
      <c r="C786" s="1"/>
      <c r="D786" s="1"/>
      <c r="E786" s="1"/>
      <c r="F786" s="1"/>
      <c r="G786" s="1"/>
      <c r="H786" s="1"/>
      <c r="I786" s="1"/>
      <c r="J786" s="1"/>
      <c r="K786" s="1"/>
      <c r="L786" s="1"/>
      <c r="M786" s="1"/>
      <c r="N786" s="1"/>
      <c r="O786" s="1"/>
      <c r="P786" s="1"/>
      <c r="Q786" s="1"/>
      <c r="R786" s="1"/>
    </row>
    <row r="787" spans="1:18" ht="9.75" customHeight="1">
      <c r="A787" s="1"/>
      <c r="B787" s="1"/>
      <c r="C787" s="1"/>
      <c r="D787" s="1"/>
      <c r="E787" s="1"/>
      <c r="F787" s="1"/>
      <c r="G787" s="1"/>
      <c r="H787" s="1"/>
      <c r="I787" s="1"/>
      <c r="J787" s="1"/>
      <c r="K787" s="1"/>
      <c r="L787" s="1"/>
      <c r="M787" s="1"/>
      <c r="N787" s="1"/>
      <c r="O787" s="1"/>
      <c r="P787" s="1"/>
      <c r="Q787" s="1"/>
      <c r="R787" s="1"/>
    </row>
    <row r="788" spans="1:18" ht="9.75" customHeight="1">
      <c r="A788" s="1"/>
      <c r="B788" s="1"/>
      <c r="C788" s="1"/>
      <c r="D788" s="1"/>
      <c r="E788" s="1"/>
      <c r="F788" s="1"/>
      <c r="G788" s="1"/>
      <c r="H788" s="1"/>
      <c r="I788" s="1"/>
      <c r="J788" s="1"/>
      <c r="K788" s="1"/>
      <c r="L788" s="1"/>
      <c r="M788" s="1"/>
      <c r="N788" s="1"/>
      <c r="O788" s="1"/>
      <c r="P788" s="1"/>
      <c r="Q788" s="1"/>
      <c r="R788" s="1"/>
    </row>
    <row r="789" spans="1:18" ht="9.75" customHeight="1">
      <c r="A789" s="1"/>
      <c r="B789" s="1"/>
      <c r="C789" s="1"/>
      <c r="D789" s="1"/>
      <c r="E789" s="1"/>
      <c r="F789" s="1"/>
      <c r="G789" s="1"/>
      <c r="H789" s="1"/>
      <c r="I789" s="1"/>
      <c r="J789" s="1"/>
      <c r="K789" s="1"/>
      <c r="L789" s="1"/>
      <c r="M789" s="1"/>
      <c r="N789" s="1"/>
      <c r="O789" s="1"/>
      <c r="P789" s="1"/>
      <c r="Q789" s="1"/>
      <c r="R789" s="1"/>
    </row>
    <row r="790" spans="1:18" ht="9.75" customHeight="1">
      <c r="A790" s="1"/>
      <c r="B790" s="1"/>
      <c r="C790" s="1"/>
      <c r="D790" s="1"/>
      <c r="E790" s="1"/>
      <c r="F790" s="1"/>
      <c r="G790" s="1"/>
      <c r="H790" s="1"/>
      <c r="I790" s="1"/>
      <c r="J790" s="1"/>
      <c r="K790" s="1"/>
      <c r="L790" s="1"/>
      <c r="M790" s="1"/>
      <c r="N790" s="1"/>
      <c r="O790" s="1"/>
      <c r="P790" s="1"/>
      <c r="Q790" s="1"/>
      <c r="R790" s="1"/>
    </row>
    <row r="791" spans="1:18" ht="9.75" customHeight="1">
      <c r="A791" s="1"/>
      <c r="B791" s="1"/>
      <c r="C791" s="1"/>
      <c r="D791" s="1"/>
      <c r="E791" s="1"/>
      <c r="F791" s="1"/>
      <c r="G791" s="1"/>
      <c r="H791" s="1"/>
      <c r="I791" s="1"/>
      <c r="J791" s="1"/>
      <c r="K791" s="1"/>
      <c r="L791" s="1"/>
      <c r="M791" s="1"/>
      <c r="N791" s="1"/>
      <c r="O791" s="1"/>
      <c r="P791" s="1"/>
      <c r="Q791" s="1"/>
      <c r="R791" s="1"/>
    </row>
    <row r="792" spans="1:18" ht="9.75" customHeight="1">
      <c r="A792" s="1"/>
      <c r="B792" s="1"/>
      <c r="C792" s="1"/>
      <c r="D792" s="1"/>
      <c r="E792" s="1"/>
      <c r="F792" s="1"/>
      <c r="G792" s="1"/>
      <c r="H792" s="1"/>
      <c r="I792" s="1"/>
      <c r="J792" s="1"/>
      <c r="K792" s="1"/>
      <c r="L792" s="1"/>
      <c r="M792" s="1"/>
      <c r="N792" s="1"/>
      <c r="O792" s="1"/>
      <c r="P792" s="1"/>
      <c r="Q792" s="1"/>
      <c r="R792" s="1"/>
    </row>
    <row r="793" spans="1:18" ht="9.75" customHeight="1">
      <c r="A793" s="1"/>
      <c r="B793" s="1"/>
      <c r="C793" s="1"/>
      <c r="D793" s="1"/>
      <c r="E793" s="1"/>
      <c r="F793" s="1"/>
      <c r="G793" s="1"/>
      <c r="H793" s="1"/>
      <c r="I793" s="1"/>
      <c r="J793" s="1"/>
      <c r="K793" s="1"/>
      <c r="L793" s="1"/>
      <c r="M793" s="1"/>
      <c r="N793" s="1"/>
      <c r="O793" s="1"/>
      <c r="P793" s="1"/>
      <c r="Q793" s="1"/>
      <c r="R793" s="1"/>
    </row>
    <row r="794" spans="1:18" ht="9.75" customHeight="1">
      <c r="A794" s="1"/>
      <c r="B794" s="1"/>
      <c r="C794" s="1"/>
      <c r="D794" s="1"/>
      <c r="E794" s="1"/>
      <c r="F794" s="1"/>
      <c r="G794" s="1"/>
      <c r="H794" s="1"/>
      <c r="I794" s="1"/>
      <c r="J794" s="1"/>
      <c r="K794" s="1"/>
      <c r="L794" s="1"/>
      <c r="M794" s="1"/>
      <c r="N794" s="1"/>
      <c r="O794" s="1"/>
      <c r="P794" s="1"/>
      <c r="Q794" s="1"/>
      <c r="R794" s="1"/>
    </row>
    <row r="795" spans="1:18" ht="9.75" customHeight="1">
      <c r="A795" s="1"/>
      <c r="B795" s="1"/>
      <c r="C795" s="1"/>
      <c r="D795" s="1"/>
      <c r="E795" s="1"/>
      <c r="F795" s="1"/>
      <c r="G795" s="1"/>
      <c r="H795" s="1"/>
      <c r="I795" s="1"/>
      <c r="J795" s="1"/>
      <c r="K795" s="1"/>
      <c r="L795" s="1"/>
      <c r="M795" s="1"/>
      <c r="N795" s="1"/>
      <c r="O795" s="1"/>
      <c r="P795" s="1"/>
      <c r="Q795" s="1"/>
      <c r="R795" s="1"/>
    </row>
    <row r="796" spans="1:18" ht="9.75" customHeight="1">
      <c r="A796" s="1"/>
      <c r="B796" s="1"/>
      <c r="C796" s="1"/>
      <c r="D796" s="1"/>
      <c r="E796" s="1"/>
      <c r="F796" s="1"/>
      <c r="G796" s="1"/>
      <c r="H796" s="1"/>
      <c r="I796" s="1"/>
      <c r="J796" s="1"/>
      <c r="K796" s="1"/>
      <c r="L796" s="1"/>
      <c r="M796" s="1"/>
      <c r="N796" s="1"/>
      <c r="O796" s="1"/>
      <c r="P796" s="1"/>
      <c r="Q796" s="1"/>
      <c r="R796" s="1"/>
    </row>
    <row r="797" spans="1:18" ht="9.75" customHeight="1">
      <c r="A797" s="1"/>
      <c r="B797" s="1"/>
      <c r="C797" s="1"/>
      <c r="D797" s="1"/>
      <c r="E797" s="1"/>
      <c r="F797" s="1"/>
      <c r="G797" s="1"/>
      <c r="H797" s="1"/>
      <c r="I797" s="1"/>
      <c r="J797" s="1"/>
      <c r="K797" s="1"/>
      <c r="L797" s="1"/>
      <c r="M797" s="1"/>
      <c r="N797" s="1"/>
      <c r="O797" s="1"/>
      <c r="P797" s="1"/>
      <c r="Q797" s="1"/>
      <c r="R797" s="1"/>
    </row>
    <row r="798" spans="1:18" ht="9.75" customHeight="1">
      <c r="A798" s="1"/>
      <c r="B798" s="1"/>
      <c r="C798" s="1"/>
      <c r="D798" s="1"/>
      <c r="E798" s="1"/>
      <c r="F798" s="1"/>
      <c r="G798" s="1"/>
      <c r="H798" s="1"/>
      <c r="I798" s="1"/>
      <c r="J798" s="1"/>
      <c r="K798" s="1"/>
      <c r="L798" s="1"/>
      <c r="M798" s="1"/>
      <c r="N798" s="1"/>
      <c r="O798" s="1"/>
      <c r="P798" s="1"/>
      <c r="Q798" s="1"/>
      <c r="R798" s="1"/>
    </row>
    <row r="799" spans="1:18" ht="9.75" customHeight="1">
      <c r="A799" s="1"/>
      <c r="B799" s="1"/>
      <c r="C799" s="1"/>
      <c r="D799" s="1"/>
      <c r="E799" s="1"/>
      <c r="F799" s="1"/>
      <c r="G799" s="1"/>
      <c r="H799" s="1"/>
      <c r="I799" s="1"/>
      <c r="J799" s="1"/>
      <c r="K799" s="1"/>
      <c r="L799" s="1"/>
      <c r="M799" s="1"/>
      <c r="N799" s="1"/>
      <c r="O799" s="1"/>
      <c r="P799" s="1"/>
      <c r="Q799" s="1"/>
      <c r="R799" s="1"/>
    </row>
    <row r="800" spans="1:18" ht="9.75" customHeight="1">
      <c r="A800" s="1"/>
      <c r="B800" s="1"/>
      <c r="C800" s="1"/>
      <c r="D800" s="1"/>
      <c r="E800" s="1"/>
      <c r="F800" s="1"/>
      <c r="G800" s="1"/>
      <c r="H800" s="1"/>
      <c r="I800" s="1"/>
      <c r="J800" s="1"/>
      <c r="K800" s="1"/>
      <c r="L800" s="1"/>
      <c r="M800" s="1"/>
      <c r="N800" s="1"/>
      <c r="O800" s="1"/>
      <c r="P800" s="1"/>
      <c r="Q800" s="1"/>
      <c r="R800" s="1"/>
    </row>
    <row r="801" spans="1:18" ht="9.75" customHeight="1">
      <c r="A801" s="1"/>
      <c r="B801" s="1"/>
      <c r="C801" s="1"/>
      <c r="D801" s="1"/>
      <c r="E801" s="1"/>
      <c r="F801" s="1"/>
      <c r="G801" s="1"/>
      <c r="H801" s="1"/>
      <c r="I801" s="1"/>
      <c r="J801" s="1"/>
      <c r="K801" s="1"/>
      <c r="L801" s="1"/>
      <c r="M801" s="1"/>
      <c r="N801" s="1"/>
      <c r="O801" s="1"/>
      <c r="P801" s="1"/>
      <c r="Q801" s="1"/>
      <c r="R801" s="1"/>
    </row>
    <row r="802" spans="1:18" ht="9.75" customHeight="1">
      <c r="A802" s="1"/>
      <c r="B802" s="1"/>
      <c r="C802" s="1"/>
      <c r="D802" s="1"/>
      <c r="E802" s="1"/>
      <c r="F802" s="1"/>
      <c r="G802" s="1"/>
      <c r="H802" s="1"/>
      <c r="I802" s="1"/>
      <c r="J802" s="1"/>
      <c r="K802" s="1"/>
      <c r="L802" s="1"/>
      <c r="M802" s="1"/>
      <c r="N802" s="1"/>
      <c r="O802" s="1"/>
      <c r="P802" s="1"/>
      <c r="Q802" s="1"/>
      <c r="R802" s="1"/>
    </row>
    <row r="803" spans="1:18" ht="9.75" customHeight="1">
      <c r="A803" s="1"/>
      <c r="B803" s="1"/>
      <c r="C803" s="1"/>
      <c r="D803" s="1"/>
      <c r="E803" s="1"/>
      <c r="F803" s="1"/>
      <c r="G803" s="1"/>
      <c r="H803" s="1"/>
      <c r="I803" s="1"/>
      <c r="J803" s="1"/>
      <c r="K803" s="1"/>
      <c r="L803" s="1"/>
      <c r="M803" s="1"/>
      <c r="N803" s="1"/>
      <c r="O803" s="1"/>
      <c r="P803" s="1"/>
      <c r="Q803" s="1"/>
      <c r="R803" s="1"/>
    </row>
    <row r="804" spans="1:18" ht="9.75" customHeight="1">
      <c r="A804" s="1"/>
      <c r="B804" s="1"/>
      <c r="C804" s="1"/>
      <c r="D804" s="1"/>
      <c r="E804" s="1"/>
      <c r="F804" s="1"/>
      <c r="G804" s="1"/>
      <c r="H804" s="1"/>
      <c r="I804" s="1"/>
      <c r="J804" s="1"/>
      <c r="K804" s="1"/>
      <c r="L804" s="1"/>
      <c r="M804" s="1"/>
      <c r="N804" s="1"/>
      <c r="O804" s="1"/>
      <c r="P804" s="1"/>
      <c r="Q804" s="1"/>
      <c r="R804" s="1"/>
    </row>
    <row r="805" spans="1:18" ht="9.75" customHeight="1">
      <c r="A805" s="1"/>
      <c r="B805" s="1"/>
      <c r="C805" s="1"/>
      <c r="D805" s="1"/>
      <c r="E805" s="1"/>
      <c r="F805" s="1"/>
      <c r="G805" s="1"/>
      <c r="H805" s="1"/>
      <c r="I805" s="1"/>
      <c r="J805" s="1"/>
      <c r="K805" s="1"/>
      <c r="L805" s="1"/>
      <c r="M805" s="1"/>
      <c r="N805" s="1"/>
      <c r="O805" s="1"/>
      <c r="P805" s="1"/>
      <c r="Q805" s="1"/>
      <c r="R805" s="1"/>
    </row>
    <row r="806" spans="1:18" ht="9.75" customHeight="1">
      <c r="A806" s="1"/>
      <c r="B806" s="1"/>
      <c r="C806" s="1"/>
      <c r="D806" s="1"/>
      <c r="E806" s="1"/>
      <c r="F806" s="1"/>
      <c r="G806" s="1"/>
      <c r="H806" s="1"/>
      <c r="I806" s="1"/>
      <c r="J806" s="1"/>
      <c r="K806" s="1"/>
      <c r="L806" s="1"/>
      <c r="M806" s="1"/>
      <c r="N806" s="1"/>
      <c r="O806" s="1"/>
      <c r="P806" s="1"/>
      <c r="Q806" s="1"/>
      <c r="R806" s="1"/>
    </row>
    <row r="807" spans="1:18" ht="9.75" customHeight="1">
      <c r="A807" s="1"/>
      <c r="B807" s="1"/>
      <c r="C807" s="1"/>
      <c r="D807" s="1"/>
      <c r="E807" s="1"/>
      <c r="F807" s="1"/>
      <c r="G807" s="1"/>
      <c r="H807" s="1"/>
      <c r="I807" s="1"/>
      <c r="J807" s="1"/>
      <c r="K807" s="1"/>
      <c r="L807" s="1"/>
      <c r="M807" s="1"/>
      <c r="N807" s="1"/>
      <c r="O807" s="1"/>
      <c r="P807" s="1"/>
      <c r="Q807" s="1"/>
      <c r="R807" s="1"/>
    </row>
    <row r="808" spans="1:18" ht="9.75" customHeight="1">
      <c r="A808" s="1"/>
      <c r="B808" s="1"/>
      <c r="C808" s="1"/>
      <c r="D808" s="1"/>
      <c r="E808" s="1"/>
      <c r="F808" s="1"/>
      <c r="G808" s="1"/>
      <c r="H808" s="1"/>
      <c r="I808" s="1"/>
      <c r="J808" s="1"/>
      <c r="K808" s="1"/>
      <c r="L808" s="1"/>
      <c r="M808" s="1"/>
      <c r="N808" s="1"/>
      <c r="O808" s="1"/>
      <c r="P808" s="1"/>
      <c r="Q808" s="1"/>
      <c r="R808" s="1"/>
    </row>
    <row r="809" spans="1:18" ht="9.75" customHeight="1">
      <c r="A809" s="1"/>
      <c r="B809" s="1"/>
      <c r="C809" s="1"/>
      <c r="D809" s="1"/>
      <c r="E809" s="1"/>
      <c r="F809" s="1"/>
      <c r="G809" s="1"/>
      <c r="H809" s="1"/>
      <c r="I809" s="1"/>
      <c r="J809" s="1"/>
      <c r="K809" s="1"/>
      <c r="L809" s="1"/>
      <c r="M809" s="1"/>
      <c r="N809" s="1"/>
      <c r="O809" s="1"/>
      <c r="P809" s="1"/>
      <c r="Q809" s="1"/>
      <c r="R809" s="1"/>
    </row>
    <row r="810" spans="1:18" ht="9.75" customHeight="1">
      <c r="A810" s="1"/>
      <c r="B810" s="1"/>
      <c r="C810" s="1"/>
      <c r="D810" s="1"/>
      <c r="E810" s="1"/>
      <c r="F810" s="1"/>
      <c r="G810" s="1"/>
      <c r="H810" s="1"/>
      <c r="I810" s="1"/>
      <c r="J810" s="1"/>
      <c r="K810" s="1"/>
      <c r="L810" s="1"/>
      <c r="M810" s="1"/>
      <c r="N810" s="1"/>
      <c r="O810" s="1"/>
      <c r="P810" s="1"/>
      <c r="Q810" s="1"/>
      <c r="R810" s="1"/>
    </row>
    <row r="811" spans="1:18" ht="9.75" customHeight="1">
      <c r="A811" s="1"/>
      <c r="B811" s="1"/>
      <c r="C811" s="1"/>
      <c r="D811" s="1"/>
      <c r="E811" s="1"/>
      <c r="F811" s="1"/>
      <c r="G811" s="1"/>
      <c r="H811" s="1"/>
      <c r="I811" s="1"/>
      <c r="J811" s="1"/>
      <c r="K811" s="1"/>
      <c r="L811" s="1"/>
      <c r="M811" s="1"/>
      <c r="N811" s="1"/>
      <c r="O811" s="1"/>
      <c r="P811" s="1"/>
      <c r="Q811" s="1"/>
      <c r="R811" s="1"/>
    </row>
    <row r="812" spans="1:18" ht="9.75" customHeight="1">
      <c r="A812" s="1"/>
      <c r="B812" s="1"/>
      <c r="C812" s="1"/>
      <c r="D812" s="1"/>
      <c r="E812" s="1"/>
      <c r="F812" s="1"/>
      <c r="G812" s="1"/>
      <c r="H812" s="1"/>
      <c r="I812" s="1"/>
      <c r="J812" s="1"/>
      <c r="K812" s="1"/>
      <c r="L812" s="1"/>
      <c r="M812" s="1"/>
      <c r="N812" s="1"/>
      <c r="O812" s="1"/>
      <c r="P812" s="1"/>
      <c r="Q812" s="1"/>
      <c r="R812" s="1"/>
    </row>
    <row r="813" spans="1:18" ht="9.75" customHeight="1">
      <c r="A813" s="1"/>
      <c r="B813" s="1"/>
      <c r="C813" s="1"/>
      <c r="D813" s="1"/>
      <c r="E813" s="1"/>
      <c r="F813" s="1"/>
      <c r="G813" s="1"/>
      <c r="H813" s="1"/>
      <c r="I813" s="1"/>
      <c r="J813" s="1"/>
      <c r="K813" s="1"/>
      <c r="L813" s="1"/>
      <c r="M813" s="1"/>
      <c r="N813" s="1"/>
      <c r="O813" s="1"/>
      <c r="P813" s="1"/>
      <c r="Q813" s="1"/>
      <c r="R813" s="1"/>
    </row>
    <row r="814" spans="1:18" ht="9.75" customHeight="1">
      <c r="A814" s="1"/>
      <c r="B814" s="1"/>
      <c r="C814" s="1"/>
      <c r="D814" s="1"/>
      <c r="E814" s="1"/>
      <c r="F814" s="1"/>
      <c r="G814" s="1"/>
      <c r="H814" s="1"/>
      <c r="I814" s="1"/>
      <c r="J814" s="1"/>
      <c r="K814" s="1"/>
      <c r="L814" s="1"/>
      <c r="M814" s="1"/>
      <c r="N814" s="1"/>
      <c r="O814" s="1"/>
      <c r="P814" s="1"/>
      <c r="Q814" s="1"/>
      <c r="R814" s="1"/>
    </row>
    <row r="815" spans="1:18" ht="9.75" customHeight="1">
      <c r="A815" s="1"/>
      <c r="B815" s="1"/>
      <c r="C815" s="1"/>
      <c r="D815" s="1"/>
      <c r="E815" s="1"/>
      <c r="F815" s="1"/>
      <c r="G815" s="1"/>
      <c r="H815" s="1"/>
      <c r="I815" s="1"/>
      <c r="J815" s="1"/>
      <c r="K815" s="1"/>
      <c r="L815" s="1"/>
      <c r="M815" s="1"/>
      <c r="N815" s="1"/>
      <c r="O815" s="1"/>
      <c r="P815" s="1"/>
      <c r="Q815" s="1"/>
      <c r="R815" s="1"/>
    </row>
    <row r="816" spans="1:18" ht="9.75" customHeight="1">
      <c r="A816" s="1"/>
      <c r="B816" s="1"/>
      <c r="C816" s="1"/>
      <c r="D816" s="1"/>
      <c r="E816" s="1"/>
      <c r="F816" s="1"/>
      <c r="G816" s="1"/>
      <c r="H816" s="1"/>
      <c r="I816" s="1"/>
      <c r="J816" s="1"/>
      <c r="K816" s="1"/>
      <c r="L816" s="1"/>
      <c r="M816" s="1"/>
      <c r="N816" s="1"/>
      <c r="O816" s="1"/>
      <c r="P816" s="1"/>
      <c r="Q816" s="1"/>
      <c r="R816" s="1"/>
    </row>
    <row r="817" spans="1:18" ht="9.75" customHeight="1">
      <c r="A817" s="1"/>
      <c r="B817" s="1"/>
      <c r="C817" s="1"/>
      <c r="D817" s="1"/>
      <c r="E817" s="1"/>
      <c r="F817" s="1"/>
      <c r="G817" s="1"/>
      <c r="H817" s="1"/>
      <c r="I817" s="1"/>
      <c r="J817" s="1"/>
      <c r="K817" s="1"/>
      <c r="L817" s="1"/>
      <c r="M817" s="1"/>
      <c r="N817" s="1"/>
      <c r="O817" s="1"/>
      <c r="P817" s="1"/>
      <c r="Q817" s="1"/>
      <c r="R817" s="1"/>
    </row>
    <row r="818" spans="1:18" ht="9.75" customHeight="1">
      <c r="A818" s="1"/>
      <c r="B818" s="1"/>
      <c r="C818" s="1"/>
      <c r="D818" s="1"/>
      <c r="E818" s="1"/>
      <c r="F818" s="1"/>
      <c r="G818" s="1"/>
      <c r="H818" s="1"/>
      <c r="I818" s="1"/>
      <c r="J818" s="1"/>
      <c r="K818" s="1"/>
      <c r="L818" s="1"/>
      <c r="M818" s="1"/>
      <c r="N818" s="1"/>
      <c r="O818" s="1"/>
      <c r="P818" s="1"/>
      <c r="Q818" s="1"/>
      <c r="R818" s="1"/>
    </row>
    <row r="819" spans="1:18" ht="9.75" customHeight="1">
      <c r="A819" s="1"/>
      <c r="B819" s="1"/>
      <c r="C819" s="1"/>
      <c r="D819" s="1"/>
      <c r="E819" s="1"/>
      <c r="F819" s="1"/>
      <c r="G819" s="1"/>
      <c r="H819" s="1"/>
      <c r="I819" s="1"/>
      <c r="J819" s="1"/>
      <c r="K819" s="1"/>
      <c r="L819" s="1"/>
      <c r="M819" s="1"/>
      <c r="N819" s="1"/>
      <c r="O819" s="1"/>
      <c r="P819" s="1"/>
      <c r="Q819" s="1"/>
      <c r="R819" s="1"/>
    </row>
    <row r="820" spans="1:18" ht="9.75" customHeight="1">
      <c r="A820" s="1"/>
      <c r="B820" s="1"/>
      <c r="C820" s="1"/>
      <c r="D820" s="1"/>
      <c r="E820" s="1"/>
      <c r="F820" s="1"/>
      <c r="G820" s="1"/>
      <c r="H820" s="1"/>
      <c r="I820" s="1"/>
      <c r="J820" s="1"/>
      <c r="K820" s="1"/>
      <c r="L820" s="1"/>
      <c r="M820" s="1"/>
      <c r="N820" s="1"/>
      <c r="O820" s="1"/>
      <c r="P820" s="1"/>
      <c r="Q820" s="1"/>
      <c r="R820" s="1"/>
    </row>
    <row r="821" spans="1:18" ht="9.75" customHeight="1">
      <c r="A821" s="1"/>
      <c r="B821" s="1"/>
      <c r="C821" s="1"/>
      <c r="D821" s="1"/>
      <c r="E821" s="1"/>
      <c r="F821" s="1"/>
      <c r="G821" s="1"/>
      <c r="H821" s="1"/>
      <c r="I821" s="1"/>
      <c r="J821" s="1"/>
      <c r="K821" s="1"/>
      <c r="L821" s="1"/>
      <c r="M821" s="1"/>
      <c r="N821" s="1"/>
      <c r="O821" s="1"/>
      <c r="P821" s="1"/>
      <c r="Q821" s="1"/>
      <c r="R821" s="1"/>
    </row>
    <row r="822" spans="1:18" ht="9.75" customHeight="1">
      <c r="A822" s="1"/>
      <c r="B822" s="1"/>
      <c r="C822" s="1"/>
      <c r="D822" s="1"/>
      <c r="E822" s="1"/>
      <c r="F822" s="1"/>
      <c r="G822" s="1"/>
      <c r="H822" s="1"/>
      <c r="I822" s="1"/>
      <c r="J822" s="1"/>
      <c r="K822" s="1"/>
      <c r="L822" s="1"/>
      <c r="M822" s="1"/>
      <c r="N822" s="1"/>
      <c r="O822" s="1"/>
      <c r="P822" s="1"/>
      <c r="Q822" s="1"/>
      <c r="R822" s="1"/>
    </row>
    <row r="823" spans="1:18" ht="9.75" customHeight="1">
      <c r="A823" s="1"/>
      <c r="B823" s="1"/>
      <c r="C823" s="1"/>
      <c r="D823" s="1"/>
      <c r="E823" s="1"/>
      <c r="F823" s="1"/>
      <c r="G823" s="1"/>
      <c r="H823" s="1"/>
      <c r="I823" s="1"/>
      <c r="J823" s="1"/>
      <c r="K823" s="1"/>
      <c r="L823" s="1"/>
      <c r="M823" s="1"/>
      <c r="N823" s="1"/>
      <c r="O823" s="1"/>
      <c r="P823" s="1"/>
      <c r="Q823" s="1"/>
      <c r="R823" s="1"/>
    </row>
    <row r="824" spans="1:18" ht="9.75" customHeight="1">
      <c r="A824" s="1"/>
      <c r="B824" s="1"/>
      <c r="C824" s="1"/>
      <c r="D824" s="1"/>
      <c r="E824" s="1"/>
      <c r="F824" s="1"/>
      <c r="G824" s="1"/>
      <c r="H824" s="1"/>
      <c r="I824" s="1"/>
      <c r="J824" s="1"/>
      <c r="K824" s="1"/>
      <c r="L824" s="1"/>
      <c r="M824" s="1"/>
      <c r="N824" s="1"/>
      <c r="O824" s="1"/>
      <c r="P824" s="1"/>
      <c r="Q824" s="1"/>
      <c r="R824" s="1"/>
    </row>
    <row r="825" spans="1:18" ht="9.75" customHeight="1">
      <c r="A825" s="1"/>
      <c r="B825" s="1"/>
      <c r="C825" s="1"/>
      <c r="D825" s="1"/>
      <c r="E825" s="1"/>
      <c r="F825" s="1"/>
      <c r="G825" s="1"/>
      <c r="H825" s="1"/>
      <c r="I825" s="1"/>
      <c r="J825" s="1"/>
      <c r="K825" s="1"/>
      <c r="L825" s="1"/>
      <c r="M825" s="1"/>
      <c r="N825" s="1"/>
      <c r="O825" s="1"/>
      <c r="P825" s="1"/>
      <c r="Q825" s="1"/>
      <c r="R825" s="1"/>
    </row>
    <row r="826" spans="1:18" ht="9.75" customHeight="1">
      <c r="A826" s="1"/>
      <c r="B826" s="1"/>
      <c r="C826" s="1"/>
      <c r="D826" s="1"/>
      <c r="E826" s="1"/>
      <c r="F826" s="1"/>
      <c r="G826" s="1"/>
      <c r="H826" s="1"/>
      <c r="I826" s="1"/>
      <c r="J826" s="1"/>
      <c r="K826" s="1"/>
      <c r="L826" s="1"/>
      <c r="M826" s="1"/>
      <c r="N826" s="1"/>
      <c r="O826" s="1"/>
      <c r="P826" s="1"/>
      <c r="Q826" s="1"/>
      <c r="R826" s="1"/>
    </row>
    <row r="827" spans="1:18" ht="9.75" customHeight="1">
      <c r="A827" s="1"/>
      <c r="B827" s="1"/>
      <c r="C827" s="1"/>
      <c r="D827" s="1"/>
      <c r="E827" s="1"/>
      <c r="F827" s="1"/>
      <c r="G827" s="1"/>
      <c r="H827" s="1"/>
      <c r="I827" s="1"/>
      <c r="J827" s="1"/>
      <c r="K827" s="1"/>
      <c r="L827" s="1"/>
      <c r="M827" s="1"/>
      <c r="N827" s="1"/>
      <c r="O827" s="1"/>
      <c r="P827" s="1"/>
      <c r="Q827" s="1"/>
      <c r="R827" s="1"/>
    </row>
    <row r="828" spans="1:18" ht="9.75" customHeight="1">
      <c r="A828" s="1"/>
      <c r="B828" s="1"/>
      <c r="C828" s="1"/>
      <c r="D828" s="1"/>
      <c r="E828" s="1"/>
      <c r="F828" s="1"/>
      <c r="G828" s="1"/>
      <c r="H828" s="1"/>
      <c r="I828" s="1"/>
      <c r="J828" s="1"/>
      <c r="K828" s="1"/>
      <c r="L828" s="1"/>
      <c r="M828" s="1"/>
      <c r="N828" s="1"/>
      <c r="O828" s="1"/>
      <c r="P828" s="1"/>
      <c r="Q828" s="1"/>
      <c r="R828" s="1"/>
    </row>
    <row r="829" spans="1:18" ht="9.75" customHeight="1">
      <c r="A829" s="1"/>
      <c r="B829" s="1"/>
      <c r="C829" s="1"/>
      <c r="D829" s="1"/>
      <c r="E829" s="1"/>
      <c r="F829" s="1"/>
      <c r="G829" s="1"/>
      <c r="H829" s="1"/>
      <c r="I829" s="1"/>
      <c r="J829" s="1"/>
      <c r="K829" s="1"/>
      <c r="L829" s="1"/>
      <c r="M829" s="1"/>
      <c r="N829" s="1"/>
      <c r="O829" s="1"/>
      <c r="P829" s="1"/>
      <c r="Q829" s="1"/>
      <c r="R829" s="1"/>
    </row>
    <row r="830" spans="1:18" ht="9.75" customHeight="1">
      <c r="A830" s="1"/>
      <c r="B830" s="1"/>
      <c r="C830" s="1"/>
      <c r="D830" s="1"/>
      <c r="E830" s="1"/>
      <c r="F830" s="1"/>
      <c r="G830" s="1"/>
      <c r="H830" s="1"/>
      <c r="I830" s="1"/>
      <c r="J830" s="1"/>
      <c r="K830" s="1"/>
      <c r="L830" s="1"/>
      <c r="M830" s="1"/>
      <c r="N830" s="1"/>
      <c r="O830" s="1"/>
      <c r="P830" s="1"/>
      <c r="Q830" s="1"/>
      <c r="R830" s="1"/>
    </row>
    <row r="831" spans="1:18" ht="9.75" customHeight="1">
      <c r="A831" s="1"/>
      <c r="B831" s="1"/>
      <c r="C831" s="1"/>
      <c r="D831" s="1"/>
      <c r="E831" s="1"/>
      <c r="F831" s="1"/>
      <c r="G831" s="1"/>
      <c r="H831" s="1"/>
      <c r="I831" s="1"/>
      <c r="J831" s="1"/>
      <c r="K831" s="1"/>
      <c r="L831" s="1"/>
      <c r="M831" s="1"/>
      <c r="N831" s="1"/>
      <c r="O831" s="1"/>
      <c r="P831" s="1"/>
      <c r="Q831" s="1"/>
      <c r="R831" s="1"/>
    </row>
    <row r="832" spans="1:18" ht="9.75" customHeight="1">
      <c r="A832" s="1"/>
      <c r="B832" s="1"/>
      <c r="C832" s="1"/>
      <c r="D832" s="1"/>
      <c r="E832" s="1"/>
      <c r="F832" s="1"/>
      <c r="G832" s="1"/>
      <c r="H832" s="1"/>
      <c r="I832" s="1"/>
      <c r="J832" s="1"/>
      <c r="K832" s="1"/>
      <c r="L832" s="1"/>
      <c r="M832" s="1"/>
      <c r="N832" s="1"/>
      <c r="O832" s="1"/>
      <c r="P832" s="1"/>
      <c r="Q832" s="1"/>
      <c r="R832" s="1"/>
    </row>
    <row r="833" spans="1:18" ht="9.75" customHeight="1">
      <c r="A833" s="1"/>
      <c r="B833" s="1"/>
      <c r="C833" s="1"/>
      <c r="D833" s="1"/>
      <c r="E833" s="1"/>
      <c r="F833" s="1"/>
      <c r="G833" s="1"/>
      <c r="H833" s="1"/>
      <c r="I833" s="1"/>
      <c r="J833" s="1"/>
      <c r="K833" s="1"/>
      <c r="L833" s="1"/>
      <c r="M833" s="1"/>
      <c r="N833" s="1"/>
      <c r="O833" s="1"/>
      <c r="P833" s="1"/>
      <c r="Q833" s="1"/>
      <c r="R833" s="1"/>
    </row>
    <row r="834" spans="1:18" ht="9.75" customHeight="1">
      <c r="A834" s="1"/>
      <c r="B834" s="1"/>
      <c r="C834" s="1"/>
      <c r="D834" s="1"/>
      <c r="E834" s="1"/>
      <c r="F834" s="1"/>
      <c r="G834" s="1"/>
      <c r="H834" s="1"/>
      <c r="I834" s="1"/>
      <c r="J834" s="1"/>
      <c r="K834" s="1"/>
      <c r="L834" s="1"/>
      <c r="M834" s="1"/>
      <c r="N834" s="1"/>
      <c r="O834" s="1"/>
      <c r="P834" s="1"/>
      <c r="Q834" s="1"/>
      <c r="R834" s="1"/>
    </row>
    <row r="835" spans="1:18" ht="9.75" customHeight="1">
      <c r="A835" s="1"/>
      <c r="B835" s="1"/>
      <c r="C835" s="1"/>
      <c r="D835" s="1"/>
      <c r="E835" s="1"/>
      <c r="F835" s="1"/>
      <c r="G835" s="1"/>
      <c r="H835" s="1"/>
      <c r="I835" s="1"/>
      <c r="J835" s="1"/>
      <c r="K835" s="1"/>
      <c r="L835" s="1"/>
      <c r="M835" s="1"/>
      <c r="N835" s="1"/>
      <c r="O835" s="1"/>
      <c r="P835" s="1"/>
      <c r="Q835" s="1"/>
      <c r="R835" s="1"/>
    </row>
    <row r="836" spans="1:18" ht="9.75" customHeight="1">
      <c r="A836" s="1"/>
      <c r="B836" s="1"/>
      <c r="C836" s="1"/>
      <c r="D836" s="1"/>
      <c r="E836" s="1"/>
      <c r="F836" s="1"/>
      <c r="G836" s="1"/>
      <c r="H836" s="1"/>
      <c r="I836" s="1"/>
      <c r="J836" s="1"/>
      <c r="K836" s="1"/>
      <c r="L836" s="1"/>
      <c r="M836" s="1"/>
      <c r="N836" s="1"/>
      <c r="O836" s="1"/>
      <c r="P836" s="1"/>
      <c r="Q836" s="1"/>
      <c r="R836" s="1"/>
    </row>
    <row r="837" spans="1:18" ht="9.75" customHeight="1">
      <c r="A837" s="1"/>
      <c r="B837" s="1"/>
      <c r="C837" s="1"/>
      <c r="D837" s="1"/>
      <c r="E837" s="1"/>
      <c r="F837" s="1"/>
      <c r="G837" s="1"/>
      <c r="H837" s="1"/>
      <c r="I837" s="1"/>
      <c r="J837" s="1"/>
      <c r="K837" s="1"/>
      <c r="L837" s="1"/>
      <c r="M837" s="1"/>
      <c r="N837" s="1"/>
      <c r="O837" s="1"/>
      <c r="P837" s="1"/>
      <c r="Q837" s="1"/>
      <c r="R837" s="1"/>
    </row>
    <row r="838" spans="1:18" ht="9.75" customHeight="1">
      <c r="A838" s="1"/>
      <c r="B838" s="1"/>
      <c r="C838" s="1"/>
      <c r="D838" s="1"/>
      <c r="E838" s="1"/>
      <c r="F838" s="1"/>
      <c r="G838" s="1"/>
      <c r="H838" s="1"/>
      <c r="I838" s="1"/>
      <c r="J838" s="1"/>
      <c r="K838" s="1"/>
      <c r="L838" s="1"/>
      <c r="M838" s="1"/>
      <c r="N838" s="1"/>
      <c r="O838" s="1"/>
      <c r="P838" s="1"/>
      <c r="Q838" s="1"/>
      <c r="R838" s="1"/>
    </row>
    <row r="839" spans="1:18" ht="9.75" customHeight="1">
      <c r="A839" s="1"/>
      <c r="B839" s="1"/>
      <c r="C839" s="1"/>
      <c r="D839" s="1"/>
      <c r="E839" s="1"/>
      <c r="F839" s="1"/>
      <c r="G839" s="1"/>
      <c r="H839" s="1"/>
      <c r="I839" s="1"/>
      <c r="J839" s="1"/>
      <c r="K839" s="1"/>
      <c r="L839" s="1"/>
      <c r="M839" s="1"/>
      <c r="N839" s="1"/>
      <c r="O839" s="1"/>
      <c r="P839" s="1"/>
      <c r="Q839" s="1"/>
      <c r="R839" s="1"/>
    </row>
    <row r="840" spans="1:18" ht="9.75" customHeight="1">
      <c r="A840" s="1"/>
      <c r="B840" s="1"/>
      <c r="C840" s="1"/>
      <c r="D840" s="1"/>
      <c r="E840" s="1"/>
      <c r="F840" s="1"/>
      <c r="G840" s="1"/>
      <c r="H840" s="1"/>
      <c r="I840" s="1"/>
      <c r="J840" s="1"/>
      <c r="K840" s="1"/>
      <c r="L840" s="1"/>
      <c r="M840" s="1"/>
      <c r="N840" s="1"/>
      <c r="O840" s="1"/>
      <c r="P840" s="1"/>
      <c r="Q840" s="1"/>
      <c r="R840" s="1"/>
    </row>
    <row r="841" spans="1:18" ht="9.75" customHeight="1">
      <c r="A841" s="1"/>
      <c r="B841" s="1"/>
      <c r="C841" s="1"/>
      <c r="D841" s="1"/>
      <c r="E841" s="1"/>
      <c r="F841" s="1"/>
      <c r="G841" s="1"/>
      <c r="H841" s="1"/>
      <c r="I841" s="1"/>
      <c r="J841" s="1"/>
      <c r="K841" s="1"/>
      <c r="L841" s="1"/>
      <c r="M841" s="1"/>
      <c r="N841" s="1"/>
      <c r="O841" s="1"/>
      <c r="P841" s="1"/>
      <c r="Q841" s="1"/>
      <c r="R841" s="1"/>
    </row>
    <row r="842" spans="1:18" ht="9.75" customHeight="1">
      <c r="A842" s="1"/>
      <c r="B842" s="1"/>
      <c r="C842" s="1"/>
      <c r="D842" s="1"/>
      <c r="E842" s="1"/>
      <c r="F842" s="1"/>
      <c r="G842" s="1"/>
      <c r="H842" s="1"/>
      <c r="I842" s="1"/>
      <c r="J842" s="1"/>
      <c r="K842" s="1"/>
      <c r="L842" s="1"/>
      <c r="M842" s="1"/>
      <c r="N842" s="1"/>
      <c r="O842" s="1"/>
      <c r="P842" s="1"/>
      <c r="Q842" s="1"/>
      <c r="R842" s="1"/>
    </row>
    <row r="843" spans="1:18" ht="9.75" customHeight="1">
      <c r="A843" s="1"/>
      <c r="B843" s="1"/>
      <c r="C843" s="1"/>
      <c r="D843" s="1"/>
      <c r="E843" s="1"/>
      <c r="F843" s="1"/>
      <c r="G843" s="1"/>
      <c r="H843" s="1"/>
      <c r="I843" s="1"/>
      <c r="J843" s="1"/>
      <c r="K843" s="1"/>
      <c r="L843" s="1"/>
      <c r="M843" s="1"/>
      <c r="N843" s="1"/>
      <c r="O843" s="1"/>
      <c r="P843" s="1"/>
      <c r="Q843" s="1"/>
      <c r="R843" s="1"/>
    </row>
    <row r="844" spans="1:18" ht="9.75" customHeight="1">
      <c r="A844" s="1"/>
      <c r="B844" s="1"/>
      <c r="C844" s="1"/>
      <c r="D844" s="1"/>
      <c r="E844" s="1"/>
      <c r="F844" s="1"/>
      <c r="G844" s="1"/>
      <c r="H844" s="1"/>
      <c r="I844" s="1"/>
      <c r="J844" s="1"/>
      <c r="K844" s="1"/>
      <c r="L844" s="1"/>
      <c r="M844" s="1"/>
      <c r="N844" s="1"/>
      <c r="O844" s="1"/>
      <c r="P844" s="1"/>
      <c r="Q844" s="1"/>
      <c r="R844" s="1"/>
    </row>
    <row r="845" spans="1:18" ht="9.75" customHeight="1">
      <c r="A845" s="1"/>
      <c r="B845" s="1"/>
      <c r="C845" s="1"/>
      <c r="D845" s="1"/>
      <c r="E845" s="1"/>
      <c r="F845" s="1"/>
      <c r="G845" s="1"/>
      <c r="H845" s="1"/>
      <c r="I845" s="1"/>
      <c r="J845" s="1"/>
      <c r="K845" s="1"/>
      <c r="L845" s="1"/>
      <c r="M845" s="1"/>
      <c r="N845" s="1"/>
      <c r="O845" s="1"/>
      <c r="P845" s="1"/>
      <c r="Q845" s="1"/>
      <c r="R845" s="1"/>
    </row>
    <row r="846" spans="1:18" ht="9.75" customHeight="1">
      <c r="A846" s="1"/>
      <c r="B846" s="1"/>
      <c r="C846" s="1"/>
      <c r="D846" s="1"/>
      <c r="E846" s="1"/>
      <c r="F846" s="1"/>
      <c r="G846" s="1"/>
      <c r="H846" s="1"/>
      <c r="I846" s="1"/>
      <c r="J846" s="1"/>
      <c r="K846" s="1"/>
      <c r="L846" s="1"/>
      <c r="M846" s="1"/>
      <c r="N846" s="1"/>
      <c r="O846" s="1"/>
      <c r="P846" s="1"/>
      <c r="Q846" s="1"/>
      <c r="R846" s="1"/>
    </row>
    <row r="847" spans="1:18" ht="9.75" customHeight="1">
      <c r="A847" s="1"/>
      <c r="B847" s="1"/>
      <c r="C847" s="1"/>
      <c r="D847" s="1"/>
      <c r="E847" s="1"/>
      <c r="F847" s="1"/>
      <c r="G847" s="1"/>
      <c r="H847" s="1"/>
      <c r="I847" s="1"/>
      <c r="J847" s="1"/>
      <c r="K847" s="1"/>
      <c r="L847" s="1"/>
      <c r="M847" s="1"/>
      <c r="N847" s="1"/>
      <c r="O847" s="1"/>
      <c r="P847" s="1"/>
      <c r="Q847" s="1"/>
      <c r="R847" s="1"/>
    </row>
    <row r="848" spans="1:18" ht="9.75" customHeight="1">
      <c r="A848" s="1"/>
      <c r="B848" s="1"/>
      <c r="C848" s="1"/>
      <c r="D848" s="1"/>
      <c r="E848" s="1"/>
      <c r="F848" s="1"/>
      <c r="G848" s="1"/>
      <c r="H848" s="1"/>
      <c r="I848" s="1"/>
      <c r="J848" s="1"/>
      <c r="K848" s="1"/>
      <c r="L848" s="1"/>
      <c r="M848" s="1"/>
      <c r="N848" s="1"/>
      <c r="O848" s="1"/>
      <c r="P848" s="1"/>
      <c r="Q848" s="1"/>
      <c r="R848" s="1"/>
    </row>
    <row r="849" spans="1:18" ht="9.75" customHeight="1">
      <c r="A849" s="1"/>
      <c r="B849" s="1"/>
      <c r="C849" s="1"/>
      <c r="D849" s="1"/>
      <c r="E849" s="1"/>
      <c r="F849" s="1"/>
      <c r="G849" s="1"/>
      <c r="H849" s="1"/>
      <c r="I849" s="1"/>
      <c r="J849" s="1"/>
      <c r="K849" s="1"/>
      <c r="L849" s="1"/>
      <c r="M849" s="1"/>
      <c r="N849" s="1"/>
      <c r="O849" s="1"/>
      <c r="P849" s="1"/>
      <c r="Q849" s="1"/>
      <c r="R849" s="1"/>
    </row>
    <row r="850" spans="1:18" ht="9.75" customHeight="1">
      <c r="A850" s="1"/>
      <c r="B850" s="1"/>
      <c r="C850" s="1"/>
      <c r="D850" s="1"/>
      <c r="E850" s="1"/>
      <c r="F850" s="1"/>
      <c r="G850" s="1"/>
      <c r="H850" s="1"/>
      <c r="I850" s="1"/>
      <c r="J850" s="1"/>
      <c r="K850" s="1"/>
      <c r="L850" s="1"/>
      <c r="M850" s="1"/>
      <c r="N850" s="1"/>
      <c r="O850" s="1"/>
      <c r="P850" s="1"/>
      <c r="Q850" s="1"/>
      <c r="R850" s="1"/>
    </row>
    <row r="851" spans="1:18" ht="9.75" customHeight="1">
      <c r="A851" s="1"/>
      <c r="B851" s="1"/>
      <c r="C851" s="1"/>
      <c r="D851" s="1"/>
      <c r="E851" s="1"/>
      <c r="F851" s="1"/>
      <c r="G851" s="1"/>
      <c r="H851" s="1"/>
      <c r="I851" s="1"/>
      <c r="J851" s="1"/>
      <c r="K851" s="1"/>
      <c r="L851" s="1"/>
      <c r="M851" s="1"/>
      <c r="N851" s="1"/>
      <c r="O851" s="1"/>
      <c r="P851" s="1"/>
      <c r="Q851" s="1"/>
      <c r="R851" s="1"/>
    </row>
    <row r="852" spans="1:18" ht="9.75" customHeight="1">
      <c r="A852" s="1"/>
      <c r="B852" s="1"/>
      <c r="C852" s="1"/>
      <c r="D852" s="1"/>
      <c r="E852" s="1"/>
      <c r="F852" s="1"/>
      <c r="G852" s="1"/>
      <c r="H852" s="1"/>
      <c r="I852" s="1"/>
      <c r="J852" s="1"/>
      <c r="K852" s="1"/>
      <c r="L852" s="1"/>
      <c r="M852" s="1"/>
      <c r="N852" s="1"/>
      <c r="O852" s="1"/>
      <c r="P852" s="1"/>
      <c r="Q852" s="1"/>
      <c r="R852" s="1"/>
    </row>
    <row r="853" spans="1:18" ht="9.75" customHeight="1">
      <c r="A853" s="1"/>
      <c r="B853" s="1"/>
      <c r="C853" s="1"/>
      <c r="D853" s="1"/>
      <c r="E853" s="1"/>
      <c r="F853" s="1"/>
      <c r="G853" s="1"/>
      <c r="H853" s="1"/>
      <c r="I853" s="1"/>
      <c r="J853" s="1"/>
      <c r="K853" s="1"/>
      <c r="L853" s="1"/>
      <c r="M853" s="1"/>
      <c r="N853" s="1"/>
      <c r="O853" s="1"/>
      <c r="P853" s="1"/>
      <c r="Q853" s="1"/>
      <c r="R853" s="1"/>
    </row>
    <row r="854" spans="1:18" ht="9.75" customHeight="1">
      <c r="A854" s="1"/>
      <c r="B854" s="1"/>
      <c r="C854" s="1"/>
      <c r="D854" s="1"/>
      <c r="E854" s="1"/>
      <c r="F854" s="1"/>
      <c r="G854" s="1"/>
      <c r="H854" s="1"/>
      <c r="I854" s="1"/>
      <c r="J854" s="1"/>
      <c r="K854" s="1"/>
      <c r="L854" s="1"/>
      <c r="M854" s="1"/>
      <c r="N854" s="1"/>
      <c r="O854" s="1"/>
      <c r="P854" s="1"/>
      <c r="Q854" s="1"/>
      <c r="R854" s="1"/>
    </row>
    <row r="855" spans="1:18" ht="9.75" customHeight="1">
      <c r="A855" s="1"/>
      <c r="B855" s="1"/>
      <c r="C855" s="1"/>
      <c r="D855" s="1"/>
      <c r="E855" s="1"/>
      <c r="F855" s="1"/>
      <c r="G855" s="1"/>
      <c r="H855" s="1"/>
      <c r="I855" s="1"/>
      <c r="J855" s="1"/>
      <c r="K855" s="1"/>
      <c r="L855" s="1"/>
      <c r="M855" s="1"/>
      <c r="N855" s="1"/>
      <c r="O855" s="1"/>
      <c r="P855" s="1"/>
      <c r="Q855" s="1"/>
      <c r="R855" s="1"/>
    </row>
    <row r="856" spans="1:18" ht="9.75" customHeight="1">
      <c r="A856" s="1"/>
      <c r="B856" s="1"/>
      <c r="C856" s="1"/>
      <c r="D856" s="1"/>
      <c r="E856" s="1"/>
      <c r="F856" s="1"/>
      <c r="G856" s="1"/>
      <c r="H856" s="1"/>
      <c r="I856" s="1"/>
      <c r="J856" s="1"/>
      <c r="K856" s="1"/>
      <c r="L856" s="1"/>
      <c r="M856" s="1"/>
      <c r="N856" s="1"/>
      <c r="O856" s="1"/>
      <c r="P856" s="1"/>
      <c r="Q856" s="1"/>
      <c r="R856" s="1"/>
    </row>
    <row r="857" spans="1:18" ht="9.75" customHeight="1">
      <c r="A857" s="1"/>
      <c r="B857" s="1"/>
      <c r="C857" s="1"/>
      <c r="D857" s="1"/>
      <c r="E857" s="1"/>
      <c r="F857" s="1"/>
      <c r="G857" s="1"/>
      <c r="H857" s="1"/>
      <c r="I857" s="1"/>
      <c r="J857" s="1"/>
      <c r="K857" s="1"/>
      <c r="L857" s="1"/>
      <c r="M857" s="1"/>
      <c r="N857" s="1"/>
      <c r="O857" s="1"/>
      <c r="P857" s="1"/>
      <c r="Q857" s="1"/>
      <c r="R857" s="1"/>
    </row>
    <row r="858" spans="1:18" ht="9.75" customHeight="1">
      <c r="A858" s="1"/>
      <c r="B858" s="1"/>
      <c r="C858" s="1"/>
      <c r="D858" s="1"/>
      <c r="E858" s="1"/>
      <c r="F858" s="1"/>
      <c r="G858" s="1"/>
      <c r="H858" s="1"/>
      <c r="I858" s="1"/>
      <c r="J858" s="1"/>
      <c r="K858" s="1"/>
      <c r="L858" s="1"/>
      <c r="M858" s="1"/>
      <c r="N858" s="1"/>
      <c r="O858" s="1"/>
      <c r="P858" s="1"/>
      <c r="Q858" s="1"/>
      <c r="R858" s="1"/>
    </row>
    <row r="859" spans="1:18" ht="9.75" customHeight="1">
      <c r="A859" s="1"/>
      <c r="B859" s="1"/>
      <c r="C859" s="1"/>
      <c r="D859" s="1"/>
      <c r="E859" s="1"/>
      <c r="F859" s="1"/>
      <c r="G859" s="1"/>
      <c r="H859" s="1"/>
      <c r="I859" s="1"/>
      <c r="J859" s="1"/>
      <c r="K859" s="1"/>
      <c r="L859" s="1"/>
      <c r="M859" s="1"/>
      <c r="N859" s="1"/>
      <c r="O859" s="1"/>
      <c r="P859" s="1"/>
      <c r="Q859" s="1"/>
      <c r="R859" s="1"/>
    </row>
    <row r="860" spans="1:18" ht="9.75" customHeight="1">
      <c r="A860" s="1"/>
      <c r="B860" s="1"/>
      <c r="C860" s="1"/>
      <c r="D860" s="1"/>
      <c r="E860" s="1"/>
      <c r="F860" s="1"/>
      <c r="G860" s="1"/>
      <c r="H860" s="1"/>
      <c r="I860" s="1"/>
      <c r="J860" s="1"/>
      <c r="K860" s="1"/>
      <c r="L860" s="1"/>
      <c r="M860" s="1"/>
      <c r="N860" s="1"/>
      <c r="O860" s="1"/>
      <c r="P860" s="1"/>
      <c r="Q860" s="1"/>
      <c r="R860" s="1"/>
    </row>
    <row r="861" spans="1:18" ht="9.75" customHeight="1">
      <c r="A861" s="1"/>
      <c r="B861" s="1"/>
      <c r="C861" s="1"/>
      <c r="D861" s="1"/>
      <c r="E861" s="1"/>
      <c r="F861" s="1"/>
      <c r="G861" s="1"/>
      <c r="H861" s="1"/>
      <c r="I861" s="1"/>
      <c r="J861" s="1"/>
      <c r="K861" s="1"/>
      <c r="L861" s="1"/>
      <c r="M861" s="1"/>
      <c r="N861" s="1"/>
      <c r="O861" s="1"/>
      <c r="P861" s="1"/>
      <c r="Q861" s="1"/>
      <c r="R861" s="1"/>
    </row>
    <row r="862" spans="1:18" ht="9.75" customHeight="1">
      <c r="A862" s="1"/>
      <c r="B862" s="1"/>
      <c r="C862" s="1"/>
      <c r="D862" s="1"/>
      <c r="E862" s="1"/>
      <c r="F862" s="1"/>
      <c r="G862" s="1"/>
      <c r="H862" s="1"/>
      <c r="I862" s="1"/>
      <c r="J862" s="1"/>
      <c r="K862" s="1"/>
      <c r="L862" s="1"/>
      <c r="M862" s="1"/>
      <c r="N862" s="1"/>
      <c r="O862" s="1"/>
      <c r="P862" s="1"/>
      <c r="Q862" s="1"/>
      <c r="R862" s="1"/>
    </row>
    <row r="863" spans="1:18" ht="9.75" customHeight="1">
      <c r="A863" s="1"/>
      <c r="B863" s="1"/>
      <c r="C863" s="1"/>
      <c r="D863" s="1"/>
      <c r="E863" s="1"/>
      <c r="F863" s="1"/>
      <c r="G863" s="1"/>
      <c r="H863" s="1"/>
      <c r="I863" s="1"/>
      <c r="J863" s="1"/>
      <c r="K863" s="1"/>
      <c r="L863" s="1"/>
      <c r="M863" s="1"/>
      <c r="N863" s="1"/>
      <c r="O863" s="1"/>
      <c r="P863" s="1"/>
      <c r="Q863" s="1"/>
      <c r="R863" s="1"/>
    </row>
    <row r="864" spans="1:18" ht="9.75" customHeight="1">
      <c r="A864" s="1"/>
      <c r="B864" s="1"/>
      <c r="C864" s="1"/>
      <c r="D864" s="1"/>
      <c r="E864" s="1"/>
      <c r="F864" s="1"/>
      <c r="G864" s="1"/>
      <c r="H864" s="1"/>
      <c r="I864" s="1"/>
      <c r="J864" s="1"/>
      <c r="K864" s="1"/>
      <c r="L864" s="1"/>
      <c r="M864" s="1"/>
      <c r="N864" s="1"/>
      <c r="O864" s="1"/>
      <c r="P864" s="1"/>
      <c r="Q864" s="1"/>
      <c r="R864" s="1"/>
    </row>
    <row r="865" spans="1:18" ht="9.75" customHeight="1">
      <c r="A865" s="1"/>
      <c r="B865" s="1"/>
      <c r="C865" s="1"/>
      <c r="D865" s="1"/>
      <c r="E865" s="1"/>
      <c r="F865" s="1"/>
      <c r="G865" s="1"/>
      <c r="H865" s="1"/>
      <c r="I865" s="1"/>
      <c r="J865" s="1"/>
      <c r="K865" s="1"/>
      <c r="L865" s="1"/>
      <c r="M865" s="1"/>
      <c r="N865" s="1"/>
      <c r="O865" s="1"/>
      <c r="P865" s="1"/>
      <c r="Q865" s="1"/>
      <c r="R865" s="1"/>
    </row>
    <row r="866" spans="1:18" ht="9.75" customHeight="1">
      <c r="A866" s="1"/>
      <c r="B866" s="1"/>
      <c r="C866" s="1"/>
      <c r="D866" s="1"/>
      <c r="E866" s="1"/>
      <c r="F866" s="1"/>
      <c r="G866" s="1"/>
      <c r="H866" s="1"/>
      <c r="I866" s="1"/>
      <c r="J866" s="1"/>
      <c r="K866" s="1"/>
      <c r="L866" s="1"/>
      <c r="M866" s="1"/>
      <c r="N866" s="1"/>
      <c r="O866" s="1"/>
      <c r="P866" s="1"/>
      <c r="Q866" s="1"/>
      <c r="R866" s="1"/>
    </row>
    <row r="867" spans="1:18" ht="9.75" customHeight="1">
      <c r="A867" s="1"/>
      <c r="B867" s="1"/>
      <c r="C867" s="1"/>
      <c r="D867" s="1"/>
      <c r="E867" s="1"/>
      <c r="F867" s="1"/>
      <c r="G867" s="1"/>
      <c r="H867" s="1"/>
      <c r="I867" s="1"/>
      <c r="J867" s="1"/>
      <c r="K867" s="1"/>
      <c r="L867" s="1"/>
      <c r="M867" s="1"/>
      <c r="N867" s="1"/>
      <c r="O867" s="1"/>
      <c r="P867" s="1"/>
      <c r="Q867" s="1"/>
      <c r="R867" s="1"/>
    </row>
    <row r="868" spans="1:18" ht="9.75" customHeight="1">
      <c r="A868" s="1"/>
      <c r="B868" s="1"/>
      <c r="C868" s="1"/>
      <c r="D868" s="1"/>
      <c r="E868" s="1"/>
      <c r="F868" s="1"/>
      <c r="G868" s="1"/>
      <c r="H868" s="1"/>
      <c r="I868" s="1"/>
      <c r="J868" s="1"/>
      <c r="K868" s="1"/>
      <c r="L868" s="1"/>
      <c r="M868" s="1"/>
      <c r="N868" s="1"/>
      <c r="O868" s="1"/>
      <c r="P868" s="1"/>
      <c r="Q868" s="1"/>
      <c r="R868" s="1"/>
    </row>
    <row r="869" spans="1:18" ht="9.75" customHeight="1">
      <c r="A869" s="1"/>
      <c r="B869" s="1"/>
      <c r="C869" s="1"/>
      <c r="D869" s="1"/>
      <c r="E869" s="1"/>
      <c r="F869" s="1"/>
      <c r="G869" s="1"/>
      <c r="H869" s="1"/>
      <c r="I869" s="1"/>
      <c r="J869" s="1"/>
      <c r="K869" s="1"/>
      <c r="L869" s="1"/>
      <c r="M869" s="1"/>
      <c r="N869" s="1"/>
      <c r="O869" s="1"/>
      <c r="P869" s="1"/>
      <c r="Q869" s="1"/>
      <c r="R869" s="1"/>
    </row>
    <row r="870" spans="1:18" ht="9.75" customHeight="1">
      <c r="A870" s="1"/>
      <c r="B870" s="1"/>
      <c r="C870" s="1"/>
      <c r="D870" s="1"/>
      <c r="E870" s="1"/>
      <c r="F870" s="1"/>
      <c r="G870" s="1"/>
      <c r="H870" s="1"/>
      <c r="I870" s="1"/>
      <c r="J870" s="1"/>
      <c r="K870" s="1"/>
      <c r="L870" s="1"/>
      <c r="M870" s="1"/>
      <c r="N870" s="1"/>
      <c r="O870" s="1"/>
      <c r="P870" s="1"/>
      <c r="Q870" s="1"/>
      <c r="R870" s="1"/>
    </row>
    <row r="871" spans="1:18" ht="9.75" customHeight="1">
      <c r="A871" s="1"/>
      <c r="B871" s="1"/>
      <c r="C871" s="1"/>
      <c r="D871" s="1"/>
      <c r="E871" s="1"/>
      <c r="F871" s="1"/>
      <c r="G871" s="1"/>
      <c r="H871" s="1"/>
      <c r="I871" s="1"/>
      <c r="J871" s="1"/>
      <c r="K871" s="1"/>
      <c r="L871" s="1"/>
      <c r="M871" s="1"/>
      <c r="N871" s="1"/>
      <c r="O871" s="1"/>
      <c r="P871" s="1"/>
      <c r="Q871" s="1"/>
      <c r="R871" s="1"/>
    </row>
    <row r="872" spans="1:18" ht="9.75" customHeight="1">
      <c r="A872" s="1"/>
      <c r="B872" s="1"/>
      <c r="C872" s="1"/>
      <c r="D872" s="1"/>
      <c r="E872" s="1"/>
      <c r="F872" s="1"/>
      <c r="G872" s="1"/>
      <c r="H872" s="1"/>
      <c r="I872" s="1"/>
      <c r="J872" s="1"/>
      <c r="K872" s="1"/>
      <c r="L872" s="1"/>
      <c r="M872" s="1"/>
      <c r="N872" s="1"/>
      <c r="O872" s="1"/>
      <c r="P872" s="1"/>
      <c r="Q872" s="1"/>
      <c r="R872" s="1"/>
    </row>
    <row r="873" spans="1:18" ht="9.75" customHeight="1">
      <c r="A873" s="1"/>
      <c r="B873" s="1"/>
      <c r="C873" s="1"/>
      <c r="D873" s="1"/>
      <c r="E873" s="1"/>
      <c r="F873" s="1"/>
      <c r="G873" s="1"/>
      <c r="H873" s="1"/>
      <c r="I873" s="1"/>
      <c r="J873" s="1"/>
      <c r="K873" s="1"/>
      <c r="L873" s="1"/>
      <c r="M873" s="1"/>
      <c r="N873" s="1"/>
      <c r="O873" s="1"/>
      <c r="P873" s="1"/>
      <c r="Q873" s="1"/>
      <c r="R873" s="1"/>
    </row>
    <row r="874" spans="1:18" ht="9.75" customHeight="1">
      <c r="A874" s="1"/>
      <c r="B874" s="1"/>
      <c r="C874" s="1"/>
      <c r="D874" s="1"/>
      <c r="E874" s="1"/>
      <c r="F874" s="1"/>
      <c r="G874" s="1"/>
      <c r="H874" s="1"/>
      <c r="I874" s="1"/>
      <c r="J874" s="1"/>
      <c r="K874" s="1"/>
      <c r="L874" s="1"/>
      <c r="M874" s="1"/>
      <c r="N874" s="1"/>
      <c r="O874" s="1"/>
      <c r="P874" s="1"/>
      <c r="Q874" s="1"/>
      <c r="R874" s="1"/>
    </row>
    <row r="875" spans="1:18" ht="9.75" customHeight="1">
      <c r="A875" s="1"/>
      <c r="B875" s="1"/>
      <c r="C875" s="1"/>
      <c r="D875" s="1"/>
      <c r="E875" s="1"/>
      <c r="F875" s="1"/>
      <c r="G875" s="1"/>
      <c r="H875" s="1"/>
      <c r="I875" s="1"/>
      <c r="J875" s="1"/>
      <c r="K875" s="1"/>
      <c r="L875" s="1"/>
      <c r="M875" s="1"/>
      <c r="N875" s="1"/>
      <c r="O875" s="1"/>
      <c r="P875" s="1"/>
      <c r="Q875" s="1"/>
      <c r="R875" s="1"/>
    </row>
    <row r="876" spans="1:18" ht="9.75" customHeight="1">
      <c r="A876" s="1"/>
      <c r="B876" s="1"/>
      <c r="C876" s="1"/>
      <c r="D876" s="1"/>
      <c r="E876" s="1"/>
      <c r="F876" s="1"/>
      <c r="G876" s="1"/>
      <c r="H876" s="1"/>
      <c r="I876" s="1"/>
      <c r="J876" s="1"/>
      <c r="K876" s="1"/>
      <c r="L876" s="1"/>
      <c r="M876" s="1"/>
      <c r="N876" s="1"/>
      <c r="O876" s="1"/>
      <c r="P876" s="1"/>
      <c r="Q876" s="1"/>
      <c r="R876" s="1"/>
    </row>
    <row r="877" spans="1:18" ht="9.75" customHeight="1">
      <c r="A877" s="1"/>
      <c r="B877" s="1"/>
      <c r="C877" s="1"/>
      <c r="D877" s="1"/>
      <c r="E877" s="1"/>
      <c r="F877" s="1"/>
      <c r="G877" s="1"/>
      <c r="H877" s="1"/>
      <c r="I877" s="1"/>
      <c r="J877" s="1"/>
      <c r="K877" s="1"/>
      <c r="L877" s="1"/>
      <c r="M877" s="1"/>
      <c r="N877" s="1"/>
      <c r="O877" s="1"/>
      <c r="P877" s="1"/>
      <c r="Q877" s="1"/>
      <c r="R877" s="1"/>
    </row>
    <row r="878" spans="1:18" ht="9.75" customHeight="1">
      <c r="A878" s="1"/>
      <c r="B878" s="1"/>
      <c r="C878" s="1"/>
      <c r="D878" s="1"/>
      <c r="E878" s="1"/>
      <c r="F878" s="1"/>
      <c r="G878" s="1"/>
      <c r="H878" s="1"/>
      <c r="I878" s="1"/>
      <c r="J878" s="1"/>
      <c r="K878" s="1"/>
      <c r="L878" s="1"/>
      <c r="M878" s="1"/>
      <c r="N878" s="1"/>
      <c r="O878" s="1"/>
      <c r="P878" s="1"/>
      <c r="Q878" s="1"/>
      <c r="R878" s="1"/>
    </row>
    <row r="879" spans="1:18" ht="9.75" customHeight="1">
      <c r="A879" s="1"/>
      <c r="B879" s="1"/>
      <c r="C879" s="1"/>
      <c r="D879" s="1"/>
      <c r="E879" s="1"/>
      <c r="F879" s="1"/>
      <c r="G879" s="1"/>
      <c r="H879" s="1"/>
      <c r="I879" s="1"/>
      <c r="J879" s="1"/>
      <c r="K879" s="1"/>
      <c r="L879" s="1"/>
      <c r="M879" s="1"/>
      <c r="N879" s="1"/>
      <c r="O879" s="1"/>
      <c r="P879" s="1"/>
      <c r="Q879" s="1"/>
      <c r="R879" s="1"/>
    </row>
    <row r="880" spans="1:18" ht="9.75" customHeight="1">
      <c r="A880" s="1"/>
      <c r="B880" s="1"/>
      <c r="C880" s="1"/>
      <c r="D880" s="1"/>
      <c r="E880" s="1"/>
      <c r="F880" s="1"/>
      <c r="G880" s="1"/>
      <c r="H880" s="1"/>
      <c r="I880" s="1"/>
      <c r="J880" s="1"/>
      <c r="K880" s="1"/>
      <c r="L880" s="1"/>
      <c r="M880" s="1"/>
      <c r="N880" s="1"/>
      <c r="O880" s="1"/>
      <c r="P880" s="1"/>
      <c r="Q880" s="1"/>
      <c r="R880" s="1"/>
    </row>
    <row r="881" spans="1:18" ht="9.75" customHeight="1">
      <c r="A881" s="1"/>
      <c r="B881" s="1"/>
      <c r="C881" s="1"/>
      <c r="D881" s="1"/>
      <c r="E881" s="1"/>
      <c r="F881" s="1"/>
      <c r="G881" s="1"/>
      <c r="H881" s="1"/>
      <c r="I881" s="1"/>
      <c r="J881" s="1"/>
      <c r="K881" s="1"/>
      <c r="L881" s="1"/>
      <c r="M881" s="1"/>
      <c r="N881" s="1"/>
      <c r="O881" s="1"/>
      <c r="P881" s="1"/>
      <c r="Q881" s="1"/>
      <c r="R881" s="1"/>
    </row>
    <row r="882" spans="1:18" ht="9.75" customHeight="1">
      <c r="A882" s="1"/>
      <c r="B882" s="1"/>
      <c r="C882" s="1"/>
      <c r="D882" s="1"/>
      <c r="E882" s="1"/>
      <c r="F882" s="1"/>
      <c r="G882" s="1"/>
      <c r="H882" s="1"/>
      <c r="I882" s="1"/>
      <c r="J882" s="1"/>
      <c r="K882" s="1"/>
      <c r="L882" s="1"/>
      <c r="M882" s="1"/>
      <c r="N882" s="1"/>
      <c r="O882" s="1"/>
      <c r="P882" s="1"/>
      <c r="Q882" s="1"/>
      <c r="R882" s="1"/>
    </row>
    <row r="883" spans="1:18" ht="9.75" customHeight="1">
      <c r="A883" s="1"/>
      <c r="B883" s="1"/>
      <c r="C883" s="1"/>
      <c r="D883" s="1"/>
      <c r="E883" s="1"/>
      <c r="F883" s="1"/>
      <c r="G883" s="1"/>
      <c r="H883" s="1"/>
      <c r="I883" s="1"/>
      <c r="J883" s="1"/>
      <c r="K883" s="1"/>
      <c r="L883" s="1"/>
      <c r="M883" s="1"/>
      <c r="N883" s="1"/>
      <c r="O883" s="1"/>
      <c r="P883" s="1"/>
      <c r="Q883" s="1"/>
      <c r="R883" s="1"/>
    </row>
    <row r="884" spans="1:18" ht="9.75" customHeight="1">
      <c r="A884" s="1"/>
      <c r="B884" s="1"/>
      <c r="C884" s="1"/>
      <c r="D884" s="1"/>
      <c r="E884" s="1"/>
      <c r="F884" s="1"/>
      <c r="G884" s="1"/>
      <c r="H884" s="1"/>
      <c r="I884" s="1"/>
      <c r="J884" s="1"/>
      <c r="K884" s="1"/>
      <c r="L884" s="1"/>
      <c r="M884" s="1"/>
      <c r="N884" s="1"/>
      <c r="O884" s="1"/>
      <c r="P884" s="1"/>
      <c r="Q884" s="1"/>
      <c r="R884" s="1"/>
    </row>
    <row r="885" spans="1:18" ht="9.75" customHeight="1">
      <c r="A885" s="1"/>
      <c r="B885" s="1"/>
      <c r="C885" s="1"/>
      <c r="D885" s="1"/>
      <c r="E885" s="1"/>
      <c r="F885" s="1"/>
      <c r="G885" s="1"/>
      <c r="H885" s="1"/>
      <c r="I885" s="1"/>
      <c r="J885" s="1"/>
      <c r="K885" s="1"/>
      <c r="L885" s="1"/>
      <c r="M885" s="1"/>
      <c r="N885" s="1"/>
      <c r="O885" s="1"/>
      <c r="P885" s="1"/>
      <c r="Q885" s="1"/>
      <c r="R885" s="1"/>
    </row>
    <row r="886" spans="1:18" ht="9.75" customHeight="1">
      <c r="A886" s="1"/>
      <c r="B886" s="1"/>
      <c r="C886" s="1"/>
      <c r="D886" s="1"/>
      <c r="E886" s="1"/>
      <c r="F886" s="1"/>
      <c r="G886" s="1"/>
      <c r="H886" s="1"/>
      <c r="I886" s="1"/>
      <c r="J886" s="1"/>
      <c r="K886" s="1"/>
      <c r="L886" s="1"/>
      <c r="M886" s="1"/>
      <c r="N886" s="1"/>
      <c r="O886" s="1"/>
      <c r="P886" s="1"/>
      <c r="Q886" s="1"/>
      <c r="R886" s="1"/>
    </row>
    <row r="887" spans="1:18" ht="9.75" customHeight="1">
      <c r="A887" s="1"/>
      <c r="B887" s="1"/>
      <c r="C887" s="1"/>
      <c r="D887" s="1"/>
      <c r="E887" s="1"/>
      <c r="F887" s="1"/>
      <c r="G887" s="1"/>
      <c r="H887" s="1"/>
      <c r="I887" s="1"/>
      <c r="J887" s="1"/>
      <c r="K887" s="1"/>
      <c r="L887" s="1"/>
      <c r="M887" s="1"/>
      <c r="N887" s="1"/>
      <c r="O887" s="1"/>
      <c r="P887" s="1"/>
      <c r="Q887" s="1"/>
      <c r="R887" s="1"/>
    </row>
    <row r="888" spans="1:18" ht="9.75" customHeight="1">
      <c r="A888" s="1"/>
      <c r="B888" s="1"/>
      <c r="C888" s="1"/>
      <c r="D888" s="1"/>
      <c r="E888" s="1"/>
      <c r="F888" s="1"/>
      <c r="G888" s="1"/>
      <c r="H888" s="1"/>
      <c r="I888" s="1"/>
      <c r="J888" s="1"/>
      <c r="K888" s="1"/>
      <c r="L888" s="1"/>
      <c r="M888" s="1"/>
      <c r="N888" s="1"/>
      <c r="O888" s="1"/>
      <c r="P888" s="1"/>
      <c r="Q888" s="1"/>
      <c r="R888" s="1"/>
    </row>
    <row r="889" spans="1:18" ht="9.75" customHeight="1">
      <c r="A889" s="1"/>
      <c r="B889" s="1"/>
      <c r="C889" s="1"/>
      <c r="D889" s="1"/>
      <c r="E889" s="1"/>
      <c r="F889" s="1"/>
      <c r="G889" s="1"/>
      <c r="H889" s="1"/>
      <c r="I889" s="1"/>
      <c r="J889" s="1"/>
      <c r="K889" s="1"/>
      <c r="L889" s="1"/>
      <c r="M889" s="1"/>
      <c r="N889" s="1"/>
      <c r="O889" s="1"/>
      <c r="P889" s="1"/>
      <c r="Q889" s="1"/>
      <c r="R889" s="1"/>
    </row>
    <row r="890" spans="1:18" ht="9.75" customHeight="1">
      <c r="A890" s="1"/>
      <c r="B890" s="1"/>
      <c r="C890" s="1"/>
      <c r="D890" s="1"/>
      <c r="E890" s="1"/>
      <c r="F890" s="1"/>
      <c r="G890" s="1"/>
      <c r="H890" s="1"/>
      <c r="I890" s="1"/>
      <c r="J890" s="1"/>
      <c r="K890" s="1"/>
      <c r="L890" s="1"/>
      <c r="M890" s="1"/>
      <c r="N890" s="1"/>
      <c r="O890" s="1"/>
      <c r="P890" s="1"/>
      <c r="Q890" s="1"/>
      <c r="R890" s="1"/>
    </row>
    <row r="891" spans="1:18" ht="9.75" customHeight="1">
      <c r="A891" s="1"/>
      <c r="B891" s="1"/>
      <c r="C891" s="1"/>
      <c r="D891" s="1"/>
      <c r="E891" s="1"/>
      <c r="F891" s="1"/>
      <c r="G891" s="1"/>
      <c r="H891" s="1"/>
      <c r="I891" s="1"/>
      <c r="J891" s="1"/>
      <c r="K891" s="1"/>
      <c r="L891" s="1"/>
      <c r="M891" s="1"/>
      <c r="N891" s="1"/>
      <c r="O891" s="1"/>
      <c r="P891" s="1"/>
      <c r="Q891" s="1"/>
      <c r="R891" s="1"/>
    </row>
    <row r="892" spans="1:18" ht="9.75" customHeight="1">
      <c r="A892" s="1"/>
      <c r="B892" s="1"/>
      <c r="C892" s="1"/>
      <c r="D892" s="1"/>
      <c r="E892" s="1"/>
      <c r="F892" s="1"/>
      <c r="G892" s="1"/>
      <c r="H892" s="1"/>
      <c r="I892" s="1"/>
      <c r="J892" s="1"/>
      <c r="K892" s="1"/>
      <c r="L892" s="1"/>
      <c r="M892" s="1"/>
      <c r="N892" s="1"/>
      <c r="O892" s="1"/>
      <c r="P892" s="1"/>
      <c r="Q892" s="1"/>
      <c r="R892" s="1"/>
    </row>
    <row r="893" spans="1:18" ht="9.75" customHeight="1">
      <c r="A893" s="1"/>
      <c r="B893" s="1"/>
      <c r="C893" s="1"/>
      <c r="D893" s="1"/>
      <c r="E893" s="1"/>
      <c r="F893" s="1"/>
      <c r="G893" s="1"/>
      <c r="H893" s="1"/>
      <c r="I893" s="1"/>
      <c r="J893" s="1"/>
      <c r="K893" s="1"/>
      <c r="L893" s="1"/>
      <c r="M893" s="1"/>
      <c r="N893" s="1"/>
      <c r="O893" s="1"/>
      <c r="P893" s="1"/>
      <c r="Q893" s="1"/>
      <c r="R893" s="1"/>
    </row>
    <row r="894" spans="1:18" ht="9.75" customHeight="1">
      <c r="A894" s="1"/>
      <c r="B894" s="1"/>
      <c r="C894" s="1"/>
      <c r="D894" s="1"/>
      <c r="E894" s="1"/>
      <c r="F894" s="1"/>
      <c r="G894" s="1"/>
      <c r="H894" s="1"/>
      <c r="I894" s="1"/>
      <c r="J894" s="1"/>
      <c r="K894" s="1"/>
      <c r="L894" s="1"/>
      <c r="M894" s="1"/>
      <c r="N894" s="1"/>
      <c r="O894" s="1"/>
      <c r="P894" s="1"/>
      <c r="Q894" s="1"/>
      <c r="R894" s="1"/>
    </row>
    <row r="895" spans="1:18" ht="9.75" customHeight="1">
      <c r="A895" s="1"/>
      <c r="B895" s="1"/>
      <c r="C895" s="1"/>
      <c r="D895" s="1"/>
      <c r="E895" s="1"/>
      <c r="F895" s="1"/>
      <c r="G895" s="1"/>
      <c r="H895" s="1"/>
      <c r="I895" s="1"/>
      <c r="J895" s="1"/>
      <c r="K895" s="1"/>
      <c r="L895" s="1"/>
      <c r="M895" s="1"/>
      <c r="N895" s="1"/>
      <c r="O895" s="1"/>
      <c r="P895" s="1"/>
      <c r="Q895" s="1"/>
      <c r="R895" s="1"/>
    </row>
    <row r="896" spans="1:18" ht="9.75" customHeight="1">
      <c r="A896" s="1"/>
      <c r="B896" s="1"/>
      <c r="C896" s="1"/>
      <c r="D896" s="1"/>
      <c r="E896" s="1"/>
      <c r="F896" s="1"/>
      <c r="G896" s="1"/>
      <c r="H896" s="1"/>
      <c r="I896" s="1"/>
      <c r="J896" s="1"/>
      <c r="K896" s="1"/>
      <c r="L896" s="1"/>
      <c r="M896" s="1"/>
      <c r="N896" s="1"/>
      <c r="O896" s="1"/>
      <c r="P896" s="1"/>
      <c r="Q896" s="1"/>
      <c r="R896" s="1"/>
    </row>
    <row r="897" spans="1:18" ht="9.75" customHeight="1">
      <c r="A897" s="1"/>
      <c r="B897" s="1"/>
      <c r="C897" s="1"/>
      <c r="D897" s="1"/>
      <c r="E897" s="1"/>
      <c r="F897" s="1"/>
      <c r="G897" s="1"/>
      <c r="H897" s="1"/>
      <c r="I897" s="1"/>
      <c r="J897" s="1"/>
      <c r="K897" s="1"/>
      <c r="L897" s="1"/>
      <c r="M897" s="1"/>
      <c r="N897" s="1"/>
      <c r="O897" s="1"/>
      <c r="P897" s="1"/>
      <c r="Q897" s="1"/>
      <c r="R897" s="1"/>
    </row>
    <row r="898" spans="1:18" ht="9.75" customHeight="1">
      <c r="A898" s="1"/>
      <c r="B898" s="1"/>
      <c r="C898" s="1"/>
      <c r="D898" s="1"/>
      <c r="E898" s="1"/>
      <c r="F898" s="1"/>
      <c r="G898" s="1"/>
      <c r="H898" s="1"/>
      <c r="I898" s="1"/>
      <c r="J898" s="1"/>
      <c r="K898" s="1"/>
      <c r="L898" s="1"/>
      <c r="M898" s="1"/>
      <c r="N898" s="1"/>
      <c r="O898" s="1"/>
      <c r="P898" s="1"/>
      <c r="Q898" s="1"/>
      <c r="R898" s="1"/>
    </row>
    <row r="899" spans="1:18" ht="9.75" customHeight="1">
      <c r="A899" s="1"/>
      <c r="B899" s="1"/>
      <c r="C899" s="1"/>
      <c r="D899" s="1"/>
      <c r="E899" s="1"/>
      <c r="F899" s="1"/>
      <c r="G899" s="1"/>
      <c r="H899" s="1"/>
      <c r="I899" s="1"/>
      <c r="J899" s="1"/>
      <c r="K899" s="1"/>
      <c r="L899" s="1"/>
      <c r="M899" s="1"/>
      <c r="N899" s="1"/>
      <c r="O899" s="1"/>
      <c r="P899" s="1"/>
      <c r="Q899" s="1"/>
      <c r="R899" s="1"/>
    </row>
    <row r="900" spans="1:18" ht="9.75" customHeight="1">
      <c r="A900" s="1"/>
      <c r="B900" s="1"/>
      <c r="C900" s="1"/>
      <c r="D900" s="1"/>
      <c r="E900" s="1"/>
      <c r="F900" s="1"/>
      <c r="G900" s="1"/>
      <c r="H900" s="1"/>
      <c r="I900" s="1"/>
      <c r="J900" s="1"/>
      <c r="K900" s="1"/>
      <c r="L900" s="1"/>
      <c r="M900" s="1"/>
      <c r="N900" s="1"/>
      <c r="O900" s="1"/>
      <c r="P900" s="1"/>
      <c r="Q900" s="1"/>
      <c r="R900" s="1"/>
    </row>
    <row r="901" spans="1:18" ht="9.75" customHeight="1">
      <c r="A901" s="1"/>
      <c r="B901" s="1"/>
      <c r="C901" s="1"/>
      <c r="D901" s="1"/>
      <c r="E901" s="1"/>
      <c r="F901" s="1"/>
      <c r="G901" s="1"/>
      <c r="H901" s="1"/>
      <c r="I901" s="1"/>
      <c r="J901" s="1"/>
      <c r="K901" s="1"/>
      <c r="L901" s="1"/>
      <c r="M901" s="1"/>
      <c r="N901" s="1"/>
      <c r="O901" s="1"/>
      <c r="P901" s="1"/>
      <c r="Q901" s="1"/>
      <c r="R901" s="1"/>
    </row>
    <row r="902" spans="1:18" ht="9.75" customHeight="1">
      <c r="A902" s="1"/>
      <c r="B902" s="1"/>
      <c r="C902" s="1"/>
      <c r="D902" s="1"/>
      <c r="E902" s="1"/>
      <c r="F902" s="1"/>
      <c r="G902" s="1"/>
      <c r="H902" s="1"/>
      <c r="I902" s="1"/>
      <c r="J902" s="1"/>
      <c r="K902" s="1"/>
      <c r="L902" s="1"/>
      <c r="M902" s="1"/>
      <c r="N902" s="1"/>
      <c r="O902" s="1"/>
      <c r="P902" s="1"/>
      <c r="Q902" s="1"/>
      <c r="R902" s="1"/>
    </row>
    <row r="903" spans="1:18" ht="9.75" customHeight="1">
      <c r="A903" s="1"/>
      <c r="B903" s="1"/>
      <c r="C903" s="1"/>
      <c r="D903" s="1"/>
      <c r="E903" s="1"/>
      <c r="F903" s="1"/>
      <c r="G903" s="1"/>
      <c r="H903" s="1"/>
      <c r="I903" s="1"/>
      <c r="J903" s="1"/>
      <c r="K903" s="1"/>
      <c r="L903" s="1"/>
      <c r="M903" s="1"/>
      <c r="N903" s="1"/>
      <c r="O903" s="1"/>
      <c r="P903" s="1"/>
      <c r="Q903" s="1"/>
      <c r="R903" s="1"/>
    </row>
    <row r="904" spans="1:18" ht="9.75" customHeight="1">
      <c r="A904" s="1"/>
      <c r="B904" s="1"/>
      <c r="C904" s="1"/>
      <c r="D904" s="1"/>
      <c r="E904" s="1"/>
      <c r="F904" s="1"/>
      <c r="G904" s="1"/>
      <c r="H904" s="1"/>
      <c r="I904" s="1"/>
      <c r="J904" s="1"/>
      <c r="K904" s="1"/>
      <c r="L904" s="1"/>
      <c r="M904" s="1"/>
      <c r="N904" s="1"/>
      <c r="O904" s="1"/>
      <c r="P904" s="1"/>
      <c r="Q904" s="1"/>
      <c r="R904" s="1"/>
    </row>
    <row r="905" spans="1:18" ht="9.75" customHeight="1">
      <c r="A905" s="1"/>
      <c r="B905" s="1"/>
      <c r="C905" s="1"/>
      <c r="D905" s="1"/>
      <c r="E905" s="1"/>
      <c r="F905" s="1"/>
      <c r="G905" s="1"/>
      <c r="H905" s="1"/>
      <c r="I905" s="1"/>
      <c r="J905" s="1"/>
      <c r="K905" s="1"/>
      <c r="L905" s="1"/>
      <c r="M905" s="1"/>
      <c r="N905" s="1"/>
      <c r="O905" s="1"/>
      <c r="P905" s="1"/>
      <c r="Q905" s="1"/>
      <c r="R905" s="1"/>
    </row>
    <row r="906" spans="1:18" ht="9.75" customHeight="1">
      <c r="A906" s="1"/>
      <c r="B906" s="1"/>
      <c r="C906" s="1"/>
      <c r="D906" s="1"/>
      <c r="E906" s="1"/>
      <c r="F906" s="1"/>
      <c r="G906" s="1"/>
      <c r="H906" s="1"/>
      <c r="I906" s="1"/>
      <c r="J906" s="1"/>
      <c r="K906" s="1"/>
      <c r="L906" s="1"/>
      <c r="M906" s="1"/>
      <c r="N906" s="1"/>
      <c r="O906" s="1"/>
      <c r="P906" s="1"/>
      <c r="Q906" s="1"/>
      <c r="R906" s="1"/>
    </row>
    <row r="907" spans="1:18" ht="9.75" customHeight="1">
      <c r="A907" s="1"/>
      <c r="B907" s="1"/>
      <c r="C907" s="1"/>
      <c r="D907" s="1"/>
      <c r="E907" s="1"/>
      <c r="F907" s="1"/>
      <c r="G907" s="1"/>
      <c r="H907" s="1"/>
      <c r="I907" s="1"/>
      <c r="J907" s="1"/>
      <c r="K907" s="1"/>
      <c r="L907" s="1"/>
      <c r="M907" s="1"/>
      <c r="N907" s="1"/>
      <c r="O907" s="1"/>
      <c r="P907" s="1"/>
      <c r="Q907" s="1"/>
      <c r="R907" s="1"/>
    </row>
    <row r="908" spans="1:18" ht="9.75" customHeight="1">
      <c r="A908" s="1"/>
      <c r="B908" s="1"/>
      <c r="C908" s="1"/>
      <c r="D908" s="1"/>
      <c r="E908" s="1"/>
      <c r="F908" s="1"/>
      <c r="G908" s="1"/>
      <c r="H908" s="1"/>
      <c r="I908" s="1"/>
      <c r="J908" s="1"/>
      <c r="K908" s="1"/>
      <c r="L908" s="1"/>
      <c r="M908" s="1"/>
      <c r="N908" s="1"/>
      <c r="O908" s="1"/>
      <c r="P908" s="1"/>
      <c r="Q908" s="1"/>
      <c r="R908" s="1"/>
    </row>
    <row r="909" spans="1:18" ht="9.75" customHeight="1">
      <c r="A909" s="1"/>
      <c r="B909" s="1"/>
      <c r="C909" s="1"/>
      <c r="D909" s="1"/>
      <c r="E909" s="1"/>
      <c r="F909" s="1"/>
      <c r="G909" s="1"/>
      <c r="H909" s="1"/>
      <c r="I909" s="1"/>
      <c r="J909" s="1"/>
      <c r="K909" s="1"/>
      <c r="L909" s="1"/>
      <c r="M909" s="1"/>
      <c r="N909" s="1"/>
      <c r="O909" s="1"/>
      <c r="P909" s="1"/>
      <c r="Q909" s="1"/>
      <c r="R909" s="1"/>
    </row>
    <row r="910" spans="1:18" ht="9.75" customHeight="1">
      <c r="A910" s="1"/>
      <c r="B910" s="1"/>
      <c r="C910" s="1"/>
      <c r="D910" s="1"/>
      <c r="E910" s="1"/>
      <c r="F910" s="1"/>
      <c r="G910" s="1"/>
      <c r="H910" s="1"/>
      <c r="I910" s="1"/>
      <c r="J910" s="1"/>
      <c r="K910" s="1"/>
      <c r="L910" s="1"/>
      <c r="M910" s="1"/>
      <c r="N910" s="1"/>
      <c r="O910" s="1"/>
      <c r="P910" s="1"/>
      <c r="Q910" s="1"/>
      <c r="R910" s="1"/>
    </row>
    <row r="911" spans="1:18" ht="9.75" customHeight="1">
      <c r="A911" s="1"/>
      <c r="B911" s="1"/>
      <c r="C911" s="1"/>
      <c r="D911" s="1"/>
      <c r="E911" s="1"/>
      <c r="F911" s="1"/>
      <c r="G911" s="1"/>
      <c r="H911" s="1"/>
      <c r="I911" s="1"/>
      <c r="J911" s="1"/>
      <c r="K911" s="1"/>
      <c r="L911" s="1"/>
      <c r="M911" s="1"/>
      <c r="N911" s="1"/>
      <c r="O911" s="1"/>
      <c r="P911" s="1"/>
      <c r="Q911" s="1"/>
      <c r="R911" s="1"/>
    </row>
    <row r="912" spans="1:18" ht="9.75" customHeight="1">
      <c r="A912" s="1"/>
      <c r="B912" s="1"/>
      <c r="C912" s="1"/>
      <c r="D912" s="1"/>
      <c r="E912" s="1"/>
      <c r="F912" s="1"/>
      <c r="G912" s="1"/>
      <c r="H912" s="1"/>
      <c r="I912" s="1"/>
      <c r="J912" s="1"/>
      <c r="K912" s="1"/>
      <c r="L912" s="1"/>
      <c r="M912" s="1"/>
      <c r="N912" s="1"/>
      <c r="O912" s="1"/>
      <c r="P912" s="1"/>
      <c r="Q912" s="1"/>
      <c r="R912" s="1"/>
    </row>
    <row r="913" spans="1:18" ht="9.75" customHeight="1">
      <c r="A913" s="1"/>
      <c r="B913" s="1"/>
      <c r="C913" s="1"/>
      <c r="D913" s="1"/>
      <c r="E913" s="1"/>
      <c r="F913" s="1"/>
      <c r="G913" s="1"/>
      <c r="H913" s="1"/>
      <c r="I913" s="1"/>
      <c r="J913" s="1"/>
      <c r="K913" s="1"/>
      <c r="L913" s="1"/>
      <c r="M913" s="1"/>
      <c r="N913" s="1"/>
      <c r="O913" s="1"/>
      <c r="P913" s="1"/>
      <c r="Q913" s="1"/>
      <c r="R913" s="1"/>
    </row>
    <row r="914" spans="1:18" ht="9.75" customHeight="1">
      <c r="A914" s="1"/>
      <c r="B914" s="1"/>
      <c r="C914" s="1"/>
      <c r="D914" s="1"/>
      <c r="E914" s="1"/>
      <c r="F914" s="1"/>
      <c r="G914" s="1"/>
      <c r="H914" s="1"/>
      <c r="I914" s="1"/>
      <c r="J914" s="1"/>
      <c r="K914" s="1"/>
      <c r="L914" s="1"/>
      <c r="M914" s="1"/>
      <c r="N914" s="1"/>
      <c r="O914" s="1"/>
      <c r="P914" s="1"/>
      <c r="Q914" s="1"/>
      <c r="R914" s="1"/>
    </row>
    <row r="915" spans="1:18" ht="9.75" customHeight="1">
      <c r="A915" s="1"/>
      <c r="B915" s="1"/>
      <c r="C915" s="1"/>
      <c r="D915" s="1"/>
      <c r="E915" s="1"/>
      <c r="F915" s="1"/>
      <c r="G915" s="1"/>
      <c r="H915" s="1"/>
      <c r="I915" s="1"/>
      <c r="J915" s="1"/>
      <c r="K915" s="1"/>
      <c r="L915" s="1"/>
      <c r="M915" s="1"/>
      <c r="N915" s="1"/>
      <c r="O915" s="1"/>
      <c r="P915" s="1"/>
      <c r="Q915" s="1"/>
      <c r="R915" s="1"/>
    </row>
    <row r="916" spans="1:18" ht="9.75" customHeight="1">
      <c r="A916" s="1"/>
      <c r="B916" s="1"/>
      <c r="C916" s="1"/>
      <c r="D916" s="1"/>
      <c r="E916" s="1"/>
      <c r="F916" s="1"/>
      <c r="G916" s="1"/>
      <c r="H916" s="1"/>
      <c r="I916" s="1"/>
      <c r="J916" s="1"/>
      <c r="K916" s="1"/>
      <c r="L916" s="1"/>
      <c r="M916" s="1"/>
      <c r="N916" s="1"/>
      <c r="O916" s="1"/>
      <c r="P916" s="1"/>
      <c r="Q916" s="1"/>
      <c r="R916" s="1"/>
    </row>
    <row r="917" spans="1:18" ht="9.75" customHeight="1">
      <c r="A917" s="1"/>
      <c r="B917" s="1"/>
      <c r="C917" s="1"/>
      <c r="D917" s="1"/>
      <c r="E917" s="1"/>
      <c r="F917" s="1"/>
      <c r="G917" s="1"/>
      <c r="H917" s="1"/>
      <c r="I917" s="1"/>
      <c r="J917" s="1"/>
      <c r="K917" s="1"/>
      <c r="L917" s="1"/>
      <c r="M917" s="1"/>
      <c r="N917" s="1"/>
      <c r="O917" s="1"/>
      <c r="P917" s="1"/>
      <c r="Q917" s="1"/>
      <c r="R917" s="1"/>
    </row>
    <row r="918" spans="1:18" ht="9.75" customHeight="1">
      <c r="A918" s="1"/>
      <c r="B918" s="1"/>
      <c r="C918" s="1"/>
      <c r="D918" s="1"/>
      <c r="E918" s="1"/>
      <c r="F918" s="1"/>
      <c r="G918" s="1"/>
      <c r="H918" s="1"/>
      <c r="I918" s="1"/>
      <c r="J918" s="1"/>
      <c r="K918" s="1"/>
      <c r="L918" s="1"/>
      <c r="M918" s="1"/>
      <c r="N918" s="1"/>
      <c r="O918" s="1"/>
      <c r="P918" s="1"/>
      <c r="Q918" s="1"/>
      <c r="R918" s="1"/>
    </row>
    <row r="919" spans="1:18" ht="9.75" customHeight="1">
      <c r="A919" s="1"/>
      <c r="B919" s="1"/>
      <c r="C919" s="1"/>
      <c r="D919" s="1"/>
      <c r="E919" s="1"/>
      <c r="F919" s="1"/>
      <c r="G919" s="1"/>
      <c r="H919" s="1"/>
      <c r="I919" s="1"/>
      <c r="J919" s="1"/>
      <c r="K919" s="1"/>
      <c r="L919" s="1"/>
      <c r="M919" s="1"/>
      <c r="N919" s="1"/>
      <c r="O919" s="1"/>
      <c r="P919" s="1"/>
      <c r="Q919" s="1"/>
      <c r="R919" s="1"/>
    </row>
    <row r="920" spans="1:18" ht="9.75" customHeight="1">
      <c r="A920" s="1"/>
      <c r="B920" s="1"/>
      <c r="C920" s="1"/>
      <c r="D920" s="1"/>
      <c r="E920" s="1"/>
      <c r="F920" s="1"/>
      <c r="G920" s="1"/>
      <c r="H920" s="1"/>
      <c r="I920" s="1"/>
      <c r="J920" s="1"/>
      <c r="K920" s="1"/>
      <c r="L920" s="1"/>
      <c r="M920" s="1"/>
      <c r="N920" s="1"/>
      <c r="O920" s="1"/>
      <c r="P920" s="1"/>
      <c r="Q920" s="1"/>
      <c r="R920" s="1"/>
    </row>
    <row r="921" spans="1:18" ht="9.75" customHeight="1">
      <c r="A921" s="1"/>
      <c r="B921" s="1"/>
      <c r="C921" s="1"/>
      <c r="D921" s="1"/>
      <c r="E921" s="1"/>
      <c r="F921" s="1"/>
      <c r="G921" s="1"/>
      <c r="H921" s="1"/>
      <c r="I921" s="1"/>
      <c r="J921" s="1"/>
      <c r="K921" s="1"/>
      <c r="L921" s="1"/>
      <c r="M921" s="1"/>
      <c r="N921" s="1"/>
      <c r="O921" s="1"/>
      <c r="P921" s="1"/>
      <c r="Q921" s="1"/>
      <c r="R921" s="1"/>
    </row>
    <row r="922" spans="1:18" ht="9.75" customHeight="1">
      <c r="A922" s="1"/>
      <c r="B922" s="1"/>
      <c r="C922" s="1"/>
      <c r="D922" s="1"/>
      <c r="E922" s="1"/>
      <c r="F922" s="1"/>
      <c r="G922" s="1"/>
      <c r="H922" s="1"/>
      <c r="I922" s="1"/>
      <c r="J922" s="1"/>
      <c r="K922" s="1"/>
      <c r="L922" s="1"/>
      <c r="M922" s="1"/>
      <c r="N922" s="1"/>
      <c r="O922" s="1"/>
      <c r="P922" s="1"/>
      <c r="Q922" s="1"/>
      <c r="R922" s="1"/>
    </row>
    <row r="923" spans="1:18" ht="9.75" customHeight="1">
      <c r="A923" s="1"/>
      <c r="B923" s="1"/>
      <c r="C923" s="1"/>
      <c r="D923" s="1"/>
      <c r="E923" s="1"/>
      <c r="F923" s="1"/>
      <c r="G923" s="1"/>
      <c r="H923" s="1"/>
      <c r="I923" s="1"/>
      <c r="J923" s="1"/>
      <c r="K923" s="1"/>
      <c r="L923" s="1"/>
      <c r="M923" s="1"/>
      <c r="N923" s="1"/>
      <c r="O923" s="1"/>
      <c r="P923" s="1"/>
      <c r="Q923" s="1"/>
      <c r="R923" s="1"/>
    </row>
    <row r="924" spans="1:18" ht="9.75" customHeight="1">
      <c r="A924" s="1"/>
      <c r="B924" s="1"/>
      <c r="C924" s="1"/>
      <c r="D924" s="1"/>
      <c r="E924" s="1"/>
      <c r="F924" s="1"/>
      <c r="G924" s="1"/>
      <c r="H924" s="1"/>
      <c r="I924" s="1"/>
      <c r="J924" s="1"/>
      <c r="K924" s="1"/>
      <c r="L924" s="1"/>
      <c r="M924" s="1"/>
      <c r="N924" s="1"/>
      <c r="O924" s="1"/>
      <c r="P924" s="1"/>
      <c r="Q924" s="1"/>
      <c r="R924" s="1"/>
    </row>
    <row r="925" spans="1:18" ht="9.75" customHeight="1">
      <c r="A925" s="1"/>
      <c r="B925" s="1"/>
      <c r="C925" s="1"/>
      <c r="D925" s="1"/>
      <c r="E925" s="1"/>
      <c r="F925" s="1"/>
      <c r="G925" s="1"/>
      <c r="H925" s="1"/>
      <c r="I925" s="1"/>
      <c r="J925" s="1"/>
      <c r="K925" s="1"/>
      <c r="L925" s="1"/>
      <c r="M925" s="1"/>
      <c r="N925" s="1"/>
      <c r="O925" s="1"/>
      <c r="P925" s="1"/>
      <c r="Q925" s="1"/>
      <c r="R925" s="1"/>
    </row>
    <row r="926" spans="1:18" ht="9.75" customHeight="1">
      <c r="A926" s="1"/>
      <c r="B926" s="1"/>
      <c r="C926" s="1"/>
      <c r="D926" s="1"/>
      <c r="E926" s="1"/>
      <c r="F926" s="1"/>
      <c r="G926" s="1"/>
      <c r="H926" s="1"/>
      <c r="I926" s="1"/>
      <c r="J926" s="1"/>
      <c r="K926" s="1"/>
      <c r="L926" s="1"/>
      <c r="M926" s="1"/>
      <c r="N926" s="1"/>
      <c r="O926" s="1"/>
      <c r="P926" s="1"/>
      <c r="Q926" s="1"/>
      <c r="R926" s="1"/>
    </row>
    <row r="927" spans="1:18" ht="9.75" customHeight="1">
      <c r="A927" s="1"/>
      <c r="B927" s="1"/>
      <c r="C927" s="1"/>
      <c r="D927" s="1"/>
      <c r="E927" s="1"/>
      <c r="F927" s="1"/>
      <c r="G927" s="1"/>
      <c r="H927" s="1"/>
      <c r="I927" s="1"/>
      <c r="J927" s="1"/>
      <c r="K927" s="1"/>
      <c r="L927" s="1"/>
      <c r="M927" s="1"/>
      <c r="N927" s="1"/>
      <c r="O927" s="1"/>
      <c r="P927" s="1"/>
      <c r="Q927" s="1"/>
      <c r="R927" s="1"/>
    </row>
    <row r="928" spans="1:18" ht="9.75" customHeight="1">
      <c r="A928" s="1"/>
      <c r="B928" s="1"/>
      <c r="C928" s="1"/>
      <c r="D928" s="1"/>
      <c r="E928" s="1"/>
      <c r="F928" s="1"/>
      <c r="G928" s="1"/>
      <c r="H928" s="1"/>
      <c r="I928" s="1"/>
      <c r="J928" s="1"/>
      <c r="K928" s="1"/>
      <c r="L928" s="1"/>
      <c r="M928" s="1"/>
      <c r="N928" s="1"/>
      <c r="O928" s="1"/>
      <c r="P928" s="1"/>
      <c r="Q928" s="1"/>
      <c r="R928" s="1"/>
    </row>
    <row r="929" spans="1:18" ht="9.75" customHeight="1">
      <c r="A929" s="1"/>
      <c r="B929" s="1"/>
      <c r="C929" s="1"/>
      <c r="D929" s="1"/>
      <c r="E929" s="1"/>
      <c r="F929" s="1"/>
      <c r="G929" s="1"/>
      <c r="H929" s="1"/>
      <c r="I929" s="1"/>
      <c r="J929" s="1"/>
      <c r="K929" s="1"/>
      <c r="L929" s="1"/>
      <c r="M929" s="1"/>
      <c r="N929" s="1"/>
      <c r="O929" s="1"/>
      <c r="P929" s="1"/>
      <c r="Q929" s="1"/>
      <c r="R929" s="1"/>
    </row>
    <row r="930" spans="1:18" ht="9.75" customHeight="1">
      <c r="A930" s="1"/>
      <c r="B930" s="1"/>
      <c r="C930" s="1"/>
      <c r="D930" s="1"/>
      <c r="E930" s="1"/>
      <c r="F930" s="1"/>
      <c r="G930" s="1"/>
      <c r="H930" s="1"/>
      <c r="I930" s="1"/>
      <c r="J930" s="1"/>
      <c r="K930" s="1"/>
      <c r="L930" s="1"/>
      <c r="M930" s="1"/>
      <c r="N930" s="1"/>
      <c r="O930" s="1"/>
      <c r="P930" s="1"/>
      <c r="Q930" s="1"/>
      <c r="R930" s="1"/>
    </row>
    <row r="931" spans="1:18" ht="9.75" customHeight="1">
      <c r="A931" s="1"/>
      <c r="B931" s="1"/>
      <c r="C931" s="1"/>
      <c r="D931" s="1"/>
      <c r="E931" s="1"/>
      <c r="F931" s="1"/>
      <c r="G931" s="1"/>
      <c r="H931" s="1"/>
      <c r="I931" s="1"/>
      <c r="J931" s="1"/>
      <c r="K931" s="1"/>
      <c r="L931" s="1"/>
      <c r="M931" s="1"/>
      <c r="N931" s="1"/>
      <c r="O931" s="1"/>
      <c r="P931" s="1"/>
      <c r="Q931" s="1"/>
      <c r="R931" s="1"/>
    </row>
    <row r="932" spans="1:18" ht="9.75" customHeight="1">
      <c r="A932" s="1"/>
      <c r="B932" s="1"/>
      <c r="C932" s="1"/>
      <c r="D932" s="1"/>
      <c r="E932" s="1"/>
      <c r="F932" s="1"/>
      <c r="G932" s="1"/>
      <c r="H932" s="1"/>
      <c r="I932" s="1"/>
      <c r="J932" s="1"/>
      <c r="K932" s="1"/>
      <c r="L932" s="1"/>
      <c r="M932" s="1"/>
      <c r="N932" s="1"/>
      <c r="O932" s="1"/>
      <c r="P932" s="1"/>
      <c r="Q932" s="1"/>
      <c r="R932" s="1"/>
    </row>
    <row r="933" spans="1:18" ht="9.75" customHeight="1">
      <c r="A933" s="1"/>
      <c r="B933" s="1"/>
      <c r="C933" s="1"/>
      <c r="D933" s="1"/>
      <c r="E933" s="1"/>
      <c r="F933" s="1"/>
      <c r="G933" s="1"/>
      <c r="H933" s="1"/>
      <c r="I933" s="1"/>
      <c r="J933" s="1"/>
      <c r="K933" s="1"/>
      <c r="L933" s="1"/>
      <c r="M933" s="1"/>
      <c r="N933" s="1"/>
      <c r="O933" s="1"/>
      <c r="P933" s="1"/>
      <c r="Q933" s="1"/>
      <c r="R933" s="1"/>
    </row>
    <row r="934" spans="1:18" ht="9.75" customHeight="1">
      <c r="A934" s="1"/>
      <c r="B934" s="1"/>
      <c r="C934" s="1"/>
      <c r="D934" s="1"/>
      <c r="E934" s="1"/>
      <c r="F934" s="1"/>
      <c r="G934" s="1"/>
      <c r="H934" s="1"/>
      <c r="I934" s="1"/>
      <c r="J934" s="1"/>
      <c r="K934" s="1"/>
      <c r="L934" s="1"/>
      <c r="M934" s="1"/>
      <c r="N934" s="1"/>
      <c r="O934" s="1"/>
      <c r="P934" s="1"/>
      <c r="Q934" s="1"/>
      <c r="R934" s="1"/>
    </row>
    <row r="935" spans="1:18" ht="9.75" customHeight="1">
      <c r="A935" s="1"/>
      <c r="B935" s="1"/>
      <c r="C935" s="1"/>
      <c r="D935" s="1"/>
      <c r="E935" s="1"/>
      <c r="F935" s="1"/>
      <c r="G935" s="1"/>
      <c r="H935" s="1"/>
      <c r="I935" s="1"/>
      <c r="J935" s="1"/>
      <c r="K935" s="1"/>
      <c r="L935" s="1"/>
      <c r="M935" s="1"/>
      <c r="N935" s="1"/>
      <c r="O935" s="1"/>
      <c r="P935" s="1"/>
      <c r="Q935" s="1"/>
      <c r="R935" s="1"/>
    </row>
    <row r="936" spans="1:18" ht="9.75" customHeight="1">
      <c r="A936" s="1"/>
      <c r="B936" s="1"/>
      <c r="C936" s="1"/>
      <c r="D936" s="1"/>
      <c r="E936" s="1"/>
      <c r="F936" s="1"/>
      <c r="G936" s="1"/>
      <c r="H936" s="1"/>
      <c r="I936" s="1"/>
      <c r="J936" s="1"/>
      <c r="K936" s="1"/>
      <c r="L936" s="1"/>
      <c r="M936" s="1"/>
      <c r="N936" s="1"/>
      <c r="O936" s="1"/>
      <c r="P936" s="1"/>
      <c r="Q936" s="1"/>
      <c r="R936" s="1"/>
    </row>
    <row r="937" spans="1:18" ht="9.75" customHeight="1">
      <c r="A937" s="1"/>
      <c r="B937" s="1"/>
      <c r="C937" s="1"/>
      <c r="D937" s="1"/>
      <c r="E937" s="1"/>
      <c r="F937" s="1"/>
      <c r="G937" s="1"/>
      <c r="H937" s="1"/>
      <c r="I937" s="1"/>
      <c r="J937" s="1"/>
      <c r="K937" s="1"/>
      <c r="L937" s="1"/>
      <c r="M937" s="1"/>
      <c r="N937" s="1"/>
      <c r="O937" s="1"/>
      <c r="P937" s="1"/>
      <c r="Q937" s="1"/>
      <c r="R937" s="1"/>
    </row>
    <row r="938" spans="1:18" ht="9.75" customHeight="1">
      <c r="A938" s="1"/>
      <c r="B938" s="1"/>
      <c r="C938" s="1"/>
      <c r="D938" s="1"/>
      <c r="E938" s="1"/>
      <c r="F938" s="1"/>
      <c r="G938" s="1"/>
      <c r="H938" s="1"/>
      <c r="I938" s="1"/>
      <c r="J938" s="1"/>
      <c r="K938" s="1"/>
      <c r="L938" s="1"/>
      <c r="M938" s="1"/>
      <c r="N938" s="1"/>
      <c r="O938" s="1"/>
      <c r="P938" s="1"/>
      <c r="Q938" s="1"/>
      <c r="R938" s="1"/>
    </row>
    <row r="939" spans="1:18" ht="9.75" customHeight="1">
      <c r="A939" s="1"/>
      <c r="B939" s="1"/>
      <c r="C939" s="1"/>
      <c r="D939" s="1"/>
      <c r="E939" s="1"/>
      <c r="F939" s="1"/>
      <c r="G939" s="1"/>
      <c r="H939" s="1"/>
      <c r="I939" s="1"/>
      <c r="J939" s="1"/>
      <c r="K939" s="1"/>
      <c r="L939" s="1"/>
      <c r="M939" s="1"/>
      <c r="N939" s="1"/>
      <c r="O939" s="1"/>
      <c r="P939" s="1"/>
      <c r="Q939" s="1"/>
      <c r="R939" s="1"/>
    </row>
    <row r="940" spans="1:18" ht="9.75" customHeight="1">
      <c r="A940" s="1"/>
      <c r="B940" s="1"/>
      <c r="C940" s="1"/>
      <c r="D940" s="1"/>
      <c r="E940" s="1"/>
      <c r="F940" s="1"/>
      <c r="G940" s="1"/>
      <c r="H940" s="1"/>
      <c r="I940" s="1"/>
      <c r="J940" s="1"/>
      <c r="K940" s="1"/>
      <c r="L940" s="1"/>
      <c r="M940" s="1"/>
      <c r="N940" s="1"/>
      <c r="O940" s="1"/>
      <c r="P940" s="1"/>
      <c r="Q940" s="1"/>
      <c r="R940" s="1"/>
    </row>
    <row r="941" spans="1:18" ht="9.75" customHeight="1">
      <c r="A941" s="1"/>
      <c r="B941" s="1"/>
      <c r="C941" s="1"/>
      <c r="D941" s="1"/>
      <c r="E941" s="1"/>
      <c r="F941" s="1"/>
      <c r="G941" s="1"/>
      <c r="H941" s="1"/>
      <c r="I941" s="1"/>
      <c r="J941" s="1"/>
      <c r="K941" s="1"/>
      <c r="L941" s="1"/>
      <c r="M941" s="1"/>
      <c r="N941" s="1"/>
      <c r="O941" s="1"/>
      <c r="P941" s="1"/>
      <c r="Q941" s="1"/>
      <c r="R941" s="1"/>
    </row>
    <row r="942" spans="1:18" ht="9.75" customHeight="1">
      <c r="A942" s="1"/>
      <c r="B942" s="1"/>
      <c r="C942" s="1"/>
      <c r="D942" s="1"/>
      <c r="E942" s="1"/>
      <c r="F942" s="1"/>
      <c r="G942" s="1"/>
      <c r="H942" s="1"/>
      <c r="I942" s="1"/>
      <c r="J942" s="1"/>
      <c r="K942" s="1"/>
      <c r="L942" s="1"/>
      <c r="M942" s="1"/>
      <c r="N942" s="1"/>
      <c r="O942" s="1"/>
      <c r="P942" s="1"/>
      <c r="Q942" s="1"/>
      <c r="R942" s="1"/>
    </row>
    <row r="943" spans="1:18" ht="9.75" customHeight="1">
      <c r="A943" s="1"/>
      <c r="B943" s="1"/>
      <c r="C943" s="1"/>
      <c r="D943" s="1"/>
      <c r="E943" s="1"/>
      <c r="F943" s="1"/>
      <c r="G943" s="1"/>
      <c r="H943" s="1"/>
      <c r="I943" s="1"/>
      <c r="J943" s="1"/>
      <c r="K943" s="1"/>
      <c r="L943" s="1"/>
      <c r="M943" s="1"/>
      <c r="N943" s="1"/>
      <c r="O943" s="1"/>
      <c r="P943" s="1"/>
      <c r="Q943" s="1"/>
      <c r="R943" s="1"/>
    </row>
    <row r="944" spans="1:18" ht="9.75" customHeight="1">
      <c r="A944" s="1"/>
      <c r="B944" s="1"/>
      <c r="C944" s="1"/>
      <c r="D944" s="1"/>
      <c r="E944" s="1"/>
      <c r="F944" s="1"/>
      <c r="G944" s="1"/>
      <c r="H944" s="1"/>
      <c r="I944" s="1"/>
      <c r="J944" s="1"/>
      <c r="K944" s="1"/>
      <c r="L944" s="1"/>
      <c r="M944" s="1"/>
      <c r="N944" s="1"/>
      <c r="O944" s="1"/>
      <c r="P944" s="1"/>
      <c r="Q944" s="1"/>
      <c r="R944" s="1"/>
    </row>
    <row r="945" spans="1:18" ht="9.75" customHeight="1">
      <c r="A945" s="1"/>
      <c r="B945" s="1"/>
      <c r="C945" s="1"/>
      <c r="D945" s="1"/>
      <c r="E945" s="1"/>
      <c r="F945" s="1"/>
      <c r="G945" s="1"/>
      <c r="H945" s="1"/>
      <c r="I945" s="1"/>
      <c r="J945" s="1"/>
      <c r="K945" s="1"/>
      <c r="L945" s="1"/>
      <c r="M945" s="1"/>
      <c r="N945" s="1"/>
      <c r="O945" s="1"/>
      <c r="P945" s="1"/>
      <c r="Q945" s="1"/>
      <c r="R945" s="1"/>
    </row>
    <row r="946" spans="1:18" ht="9.75" customHeight="1">
      <c r="A946" s="1"/>
      <c r="B946" s="1"/>
      <c r="C946" s="1"/>
      <c r="D946" s="1"/>
      <c r="E946" s="1"/>
      <c r="F946" s="1"/>
      <c r="G946" s="1"/>
      <c r="H946" s="1"/>
      <c r="I946" s="1"/>
      <c r="J946" s="1"/>
      <c r="K946" s="1"/>
      <c r="L946" s="1"/>
      <c r="M946" s="1"/>
      <c r="N946" s="1"/>
      <c r="O946" s="1"/>
      <c r="P946" s="1"/>
      <c r="Q946" s="1"/>
      <c r="R946" s="1"/>
    </row>
    <row r="947" spans="1:18" ht="9.75" customHeight="1">
      <c r="A947" s="1"/>
      <c r="B947" s="1"/>
      <c r="C947" s="1"/>
      <c r="D947" s="1"/>
      <c r="E947" s="1"/>
      <c r="F947" s="1"/>
      <c r="G947" s="1"/>
      <c r="H947" s="1"/>
      <c r="I947" s="1"/>
      <c r="J947" s="1"/>
      <c r="K947" s="1"/>
      <c r="L947" s="1"/>
      <c r="M947" s="1"/>
      <c r="N947" s="1"/>
      <c r="O947" s="1"/>
      <c r="P947" s="1"/>
      <c r="Q947" s="1"/>
      <c r="R947" s="1"/>
    </row>
    <row r="948" spans="1:18" ht="9.75" customHeight="1">
      <c r="A948" s="1"/>
      <c r="B948" s="1"/>
      <c r="C948" s="1"/>
      <c r="D948" s="1"/>
      <c r="E948" s="1"/>
      <c r="F948" s="1"/>
      <c r="G948" s="1"/>
      <c r="H948" s="1"/>
      <c r="I948" s="1"/>
      <c r="J948" s="1"/>
      <c r="K948" s="1"/>
      <c r="L948" s="1"/>
      <c r="M948" s="1"/>
      <c r="N948" s="1"/>
      <c r="O948" s="1"/>
      <c r="P948" s="1"/>
      <c r="Q948" s="1"/>
      <c r="R948" s="1"/>
    </row>
    <row r="949" spans="1:18" ht="9.75" customHeight="1">
      <c r="A949" s="1"/>
      <c r="B949" s="1"/>
      <c r="C949" s="1"/>
      <c r="D949" s="1"/>
      <c r="E949" s="1"/>
      <c r="F949" s="1"/>
      <c r="G949" s="1"/>
      <c r="H949" s="1"/>
      <c r="I949" s="1"/>
      <c r="J949" s="1"/>
      <c r="K949" s="1"/>
      <c r="L949" s="1"/>
      <c r="M949" s="1"/>
      <c r="N949" s="1"/>
      <c r="O949" s="1"/>
      <c r="P949" s="1"/>
      <c r="Q949" s="1"/>
      <c r="R949" s="1"/>
    </row>
    <row r="950" spans="1:18" ht="9.75" customHeight="1">
      <c r="A950" s="1"/>
      <c r="B950" s="1"/>
      <c r="C950" s="1"/>
      <c r="D950" s="1"/>
      <c r="E950" s="1"/>
      <c r="F950" s="1"/>
      <c r="G950" s="1"/>
      <c r="H950" s="1"/>
      <c r="I950" s="1"/>
      <c r="J950" s="1"/>
      <c r="K950" s="1"/>
      <c r="L950" s="1"/>
      <c r="M950" s="1"/>
      <c r="N950" s="1"/>
      <c r="O950" s="1"/>
      <c r="P950" s="1"/>
      <c r="Q950" s="1"/>
      <c r="R950" s="1"/>
    </row>
    <row r="951" spans="1:18" ht="9.75" customHeight="1">
      <c r="A951" s="1"/>
      <c r="B951" s="1"/>
      <c r="C951" s="1"/>
      <c r="D951" s="1"/>
      <c r="E951" s="1"/>
      <c r="F951" s="1"/>
      <c r="G951" s="1"/>
      <c r="H951" s="1"/>
      <c r="I951" s="1"/>
      <c r="J951" s="1"/>
      <c r="K951" s="1"/>
      <c r="L951" s="1"/>
      <c r="M951" s="1"/>
      <c r="N951" s="1"/>
      <c r="O951" s="1"/>
      <c r="P951" s="1"/>
      <c r="Q951" s="1"/>
      <c r="R951" s="1"/>
    </row>
    <row r="952" spans="1:18" ht="9.75" customHeight="1">
      <c r="A952" s="1"/>
      <c r="B952" s="1"/>
      <c r="C952" s="1"/>
      <c r="D952" s="1"/>
      <c r="E952" s="1"/>
      <c r="F952" s="1"/>
      <c r="G952" s="1"/>
      <c r="H952" s="1"/>
      <c r="I952" s="1"/>
      <c r="J952" s="1"/>
      <c r="K952" s="1"/>
      <c r="L952" s="1"/>
      <c r="M952" s="1"/>
      <c r="N952" s="1"/>
      <c r="O952" s="1"/>
      <c r="P952" s="1"/>
      <c r="Q952" s="1"/>
      <c r="R952" s="1"/>
    </row>
    <row r="953" spans="1:18" ht="9.75" customHeight="1">
      <c r="A953" s="1"/>
      <c r="B953" s="1"/>
      <c r="C953" s="1"/>
      <c r="D953" s="1"/>
      <c r="E953" s="1"/>
      <c r="F953" s="1"/>
      <c r="G953" s="1"/>
      <c r="H953" s="1"/>
      <c r="I953" s="1"/>
      <c r="J953" s="1"/>
      <c r="K953" s="1"/>
      <c r="L953" s="1"/>
      <c r="M953" s="1"/>
      <c r="N953" s="1"/>
      <c r="O953" s="1"/>
      <c r="P953" s="1"/>
      <c r="Q953" s="1"/>
      <c r="R953" s="1"/>
    </row>
    <row r="954" spans="1:18" ht="9.75" customHeight="1">
      <c r="A954" s="1"/>
      <c r="B954" s="1"/>
      <c r="C954" s="1"/>
      <c r="D954" s="1"/>
      <c r="E954" s="1"/>
      <c r="F954" s="1"/>
      <c r="G954" s="1"/>
      <c r="H954" s="1"/>
      <c r="I954" s="1"/>
      <c r="J954" s="1"/>
      <c r="K954" s="1"/>
      <c r="L954" s="1"/>
      <c r="M954" s="1"/>
      <c r="N954" s="1"/>
      <c r="O954" s="1"/>
      <c r="P954" s="1"/>
      <c r="Q954" s="1"/>
      <c r="R954" s="1"/>
    </row>
    <row r="955" spans="1:18" ht="9.75" customHeight="1">
      <c r="A955" s="1"/>
      <c r="B955" s="1"/>
      <c r="C955" s="1"/>
      <c r="D955" s="1"/>
      <c r="E955" s="1"/>
      <c r="F955" s="1"/>
      <c r="G955" s="1"/>
      <c r="H955" s="1"/>
      <c r="I955" s="1"/>
      <c r="J955" s="1"/>
      <c r="K955" s="1"/>
      <c r="L955" s="1"/>
      <c r="M955" s="1"/>
      <c r="N955" s="1"/>
      <c r="O955" s="1"/>
      <c r="P955" s="1"/>
      <c r="Q955" s="1"/>
      <c r="R955" s="1"/>
    </row>
    <row r="956" spans="1:18" ht="9.75" customHeight="1">
      <c r="A956" s="1"/>
      <c r="B956" s="1"/>
      <c r="C956" s="1"/>
      <c r="D956" s="1"/>
      <c r="E956" s="1"/>
      <c r="F956" s="1"/>
      <c r="G956" s="1"/>
      <c r="H956" s="1"/>
      <c r="I956" s="1"/>
      <c r="J956" s="1"/>
      <c r="K956" s="1"/>
      <c r="L956" s="1"/>
      <c r="M956" s="1"/>
      <c r="N956" s="1"/>
      <c r="O956" s="1"/>
      <c r="P956" s="1"/>
      <c r="Q956" s="1"/>
      <c r="R956" s="1"/>
    </row>
    <row r="957" spans="1:18" ht="9.75" customHeight="1">
      <c r="A957" s="1"/>
      <c r="B957" s="1"/>
      <c r="C957" s="1"/>
      <c r="D957" s="1"/>
      <c r="E957" s="1"/>
      <c r="F957" s="1"/>
      <c r="G957" s="1"/>
      <c r="H957" s="1"/>
      <c r="I957" s="1"/>
      <c r="J957" s="1"/>
      <c r="K957" s="1"/>
      <c r="L957" s="1"/>
      <c r="M957" s="1"/>
      <c r="N957" s="1"/>
      <c r="O957" s="1"/>
      <c r="P957" s="1"/>
      <c r="Q957" s="1"/>
      <c r="R957" s="1"/>
    </row>
    <row r="958" spans="1:18" ht="9.75" customHeight="1">
      <c r="A958" s="1"/>
      <c r="B958" s="1"/>
      <c r="C958" s="1"/>
      <c r="D958" s="1"/>
      <c r="E958" s="1"/>
      <c r="F958" s="1"/>
      <c r="G958" s="1"/>
      <c r="H958" s="1"/>
      <c r="I958" s="1"/>
      <c r="J958" s="1"/>
      <c r="K958" s="1"/>
      <c r="L958" s="1"/>
      <c r="M958" s="1"/>
      <c r="N958" s="1"/>
      <c r="O958" s="1"/>
      <c r="P958" s="1"/>
      <c r="Q958" s="1"/>
      <c r="R958" s="1"/>
    </row>
    <row r="959" spans="1:18" ht="9.75" customHeight="1">
      <c r="A959" s="1"/>
      <c r="B959" s="1"/>
      <c r="C959" s="1"/>
      <c r="D959" s="1"/>
      <c r="E959" s="1"/>
      <c r="F959" s="1"/>
      <c r="G959" s="1"/>
      <c r="H959" s="1"/>
      <c r="I959" s="1"/>
      <c r="J959" s="1"/>
      <c r="K959" s="1"/>
      <c r="L959" s="1"/>
      <c r="M959" s="1"/>
      <c r="N959" s="1"/>
      <c r="O959" s="1"/>
      <c r="P959" s="1"/>
      <c r="Q959" s="1"/>
      <c r="R959" s="1"/>
    </row>
    <row r="960" spans="1:18" ht="9.75" customHeight="1">
      <c r="A960" s="1"/>
      <c r="B960" s="1"/>
      <c r="C960" s="1"/>
      <c r="D960" s="1"/>
      <c r="E960" s="1"/>
      <c r="F960" s="1"/>
      <c r="G960" s="1"/>
      <c r="H960" s="1"/>
      <c r="I960" s="1"/>
      <c r="J960" s="1"/>
      <c r="K960" s="1"/>
      <c r="L960" s="1"/>
      <c r="M960" s="1"/>
      <c r="N960" s="1"/>
      <c r="O960" s="1"/>
      <c r="P960" s="1"/>
      <c r="Q960" s="1"/>
      <c r="R960" s="1"/>
    </row>
    <row r="961" spans="1:18" ht="9.75" customHeight="1">
      <c r="A961" s="1"/>
      <c r="B961" s="1"/>
      <c r="C961" s="1"/>
      <c r="D961" s="1"/>
      <c r="E961" s="1"/>
      <c r="F961" s="1"/>
      <c r="G961" s="1"/>
      <c r="H961" s="1"/>
      <c r="I961" s="1"/>
      <c r="J961" s="1"/>
      <c r="K961" s="1"/>
      <c r="L961" s="1"/>
      <c r="M961" s="1"/>
      <c r="N961" s="1"/>
      <c r="O961" s="1"/>
      <c r="P961" s="1"/>
      <c r="Q961" s="1"/>
      <c r="R961" s="1"/>
    </row>
    <row r="962" spans="1:18" ht="9.75" customHeight="1">
      <c r="A962" s="1"/>
      <c r="B962" s="1"/>
      <c r="C962" s="1"/>
      <c r="D962" s="1"/>
      <c r="E962" s="1"/>
      <c r="F962" s="1"/>
      <c r="G962" s="1"/>
      <c r="H962" s="1"/>
      <c r="I962" s="1"/>
      <c r="J962" s="1"/>
      <c r="K962" s="1"/>
      <c r="L962" s="1"/>
      <c r="M962" s="1"/>
      <c r="N962" s="1"/>
      <c r="O962" s="1"/>
      <c r="P962" s="1"/>
      <c r="Q962" s="1"/>
      <c r="R962" s="1"/>
    </row>
    <row r="963" spans="1:18" ht="9.75" customHeight="1">
      <c r="A963" s="1"/>
      <c r="B963" s="1"/>
      <c r="C963" s="1"/>
      <c r="D963" s="1"/>
      <c r="E963" s="1"/>
      <c r="F963" s="1"/>
      <c r="G963" s="1"/>
      <c r="H963" s="1"/>
      <c r="I963" s="1"/>
      <c r="J963" s="1"/>
      <c r="K963" s="1"/>
      <c r="L963" s="1"/>
      <c r="M963" s="1"/>
      <c r="N963" s="1"/>
      <c r="O963" s="1"/>
      <c r="P963" s="1"/>
      <c r="Q963" s="1"/>
      <c r="R963" s="1"/>
    </row>
    <row r="964" spans="1:18" ht="9.75" customHeight="1">
      <c r="A964" s="1"/>
      <c r="B964" s="1"/>
      <c r="C964" s="1"/>
      <c r="D964" s="1"/>
      <c r="E964" s="1"/>
      <c r="F964" s="1"/>
      <c r="G964" s="1"/>
      <c r="H964" s="1"/>
      <c r="I964" s="1"/>
      <c r="J964" s="1"/>
      <c r="K964" s="1"/>
      <c r="L964" s="1"/>
      <c r="M964" s="1"/>
      <c r="N964" s="1"/>
      <c r="O964" s="1"/>
      <c r="P964" s="1"/>
      <c r="Q964" s="1"/>
      <c r="R964" s="1"/>
    </row>
    <row r="965" spans="1:18" ht="9.75" customHeight="1">
      <c r="A965" s="1"/>
      <c r="B965" s="1"/>
      <c r="C965" s="1"/>
      <c r="D965" s="1"/>
      <c r="E965" s="1"/>
      <c r="F965" s="1"/>
      <c r="G965" s="1"/>
      <c r="H965" s="1"/>
      <c r="I965" s="1"/>
      <c r="J965" s="1"/>
      <c r="K965" s="1"/>
      <c r="L965" s="1"/>
      <c r="M965" s="1"/>
      <c r="N965" s="1"/>
      <c r="O965" s="1"/>
      <c r="P965" s="1"/>
      <c r="Q965" s="1"/>
      <c r="R965" s="1"/>
    </row>
    <row r="966" spans="1:18" ht="9.75" customHeight="1">
      <c r="A966" s="1"/>
      <c r="B966" s="1"/>
      <c r="C966" s="1"/>
      <c r="D966" s="1"/>
      <c r="E966" s="1"/>
      <c r="F966" s="1"/>
      <c r="G966" s="1"/>
      <c r="H966" s="1"/>
      <c r="I966" s="1"/>
      <c r="J966" s="1"/>
      <c r="K966" s="1"/>
      <c r="L966" s="1"/>
      <c r="M966" s="1"/>
      <c r="N966" s="1"/>
      <c r="O966" s="1"/>
      <c r="P966" s="1"/>
      <c r="Q966" s="1"/>
      <c r="R966" s="1"/>
    </row>
    <row r="967" spans="1:18" ht="9.75" customHeight="1">
      <c r="A967" s="1"/>
      <c r="B967" s="1"/>
      <c r="C967" s="1"/>
      <c r="D967" s="1"/>
      <c r="E967" s="1"/>
      <c r="F967" s="1"/>
      <c r="G967" s="1"/>
      <c r="H967" s="1"/>
      <c r="I967" s="1"/>
      <c r="J967" s="1"/>
      <c r="K967" s="1"/>
      <c r="L967" s="1"/>
      <c r="M967" s="1"/>
      <c r="N967" s="1"/>
      <c r="O967" s="1"/>
      <c r="P967" s="1"/>
      <c r="Q967" s="1"/>
      <c r="R967" s="1"/>
    </row>
    <row r="968" spans="1:18" ht="9.75" customHeight="1">
      <c r="A968" s="1"/>
      <c r="B968" s="1"/>
      <c r="C968" s="1"/>
      <c r="D968" s="1"/>
      <c r="E968" s="1"/>
      <c r="F968" s="1"/>
      <c r="G968" s="1"/>
      <c r="H968" s="1"/>
      <c r="I968" s="1"/>
      <c r="J968" s="1"/>
      <c r="K968" s="1"/>
      <c r="L968" s="1"/>
      <c r="M968" s="1"/>
      <c r="N968" s="1"/>
      <c r="O968" s="1"/>
      <c r="P968" s="1"/>
      <c r="Q968" s="1"/>
      <c r="R968" s="1"/>
    </row>
    <row r="969" spans="1:18" ht="9.75" customHeight="1">
      <c r="A969" s="1"/>
      <c r="B969" s="1"/>
      <c r="C969" s="1"/>
      <c r="D969" s="1"/>
      <c r="E969" s="1"/>
      <c r="F969" s="1"/>
      <c r="G969" s="1"/>
      <c r="H969" s="1"/>
      <c r="I969" s="1"/>
      <c r="J969" s="1"/>
      <c r="K969" s="1"/>
      <c r="L969" s="1"/>
      <c r="M969" s="1"/>
      <c r="N969" s="1"/>
      <c r="O969" s="1"/>
      <c r="P969" s="1"/>
      <c r="Q969" s="1"/>
      <c r="R969" s="1"/>
    </row>
    <row r="970" spans="1:18" ht="9.75" customHeight="1">
      <c r="A970" s="1"/>
      <c r="B970" s="1"/>
      <c r="C970" s="1"/>
      <c r="D970" s="1"/>
      <c r="E970" s="1"/>
      <c r="F970" s="1"/>
      <c r="G970" s="1"/>
      <c r="H970" s="1"/>
      <c r="I970" s="1"/>
      <c r="J970" s="1"/>
      <c r="K970" s="1"/>
      <c r="L970" s="1"/>
      <c r="M970" s="1"/>
      <c r="N970" s="1"/>
      <c r="O970" s="1"/>
      <c r="P970" s="1"/>
      <c r="Q970" s="1"/>
      <c r="R970" s="1"/>
    </row>
    <row r="971" spans="1:18" ht="9.75" customHeight="1">
      <c r="A971" s="1"/>
      <c r="B971" s="1"/>
      <c r="C971" s="1"/>
      <c r="D971" s="1"/>
      <c r="E971" s="1"/>
      <c r="F971" s="1"/>
      <c r="G971" s="1"/>
      <c r="H971" s="1"/>
      <c r="I971" s="1"/>
      <c r="J971" s="1"/>
      <c r="K971" s="1"/>
      <c r="L971" s="1"/>
      <c r="M971" s="1"/>
      <c r="N971" s="1"/>
      <c r="O971" s="1"/>
      <c r="P971" s="1"/>
      <c r="Q971" s="1"/>
      <c r="R971" s="1"/>
    </row>
    <row r="972" spans="1:18" ht="9.75" customHeight="1">
      <c r="A972" s="1"/>
      <c r="B972" s="1"/>
      <c r="C972" s="1"/>
      <c r="D972" s="1"/>
      <c r="E972" s="1"/>
      <c r="F972" s="1"/>
      <c r="G972" s="1"/>
      <c r="H972" s="1"/>
      <c r="I972" s="1"/>
      <c r="J972" s="1"/>
      <c r="K972" s="1"/>
      <c r="L972" s="1"/>
      <c r="M972" s="1"/>
      <c r="N972" s="1"/>
      <c r="O972" s="1"/>
      <c r="P972" s="1"/>
      <c r="Q972" s="1"/>
      <c r="R972" s="1"/>
    </row>
    <row r="973" spans="1:18" ht="9.75" customHeight="1">
      <c r="A973" s="1"/>
      <c r="B973" s="1"/>
      <c r="C973" s="1"/>
      <c r="D973" s="1"/>
      <c r="E973" s="1"/>
      <c r="F973" s="1"/>
      <c r="G973" s="1"/>
      <c r="H973" s="1"/>
      <c r="I973" s="1"/>
      <c r="J973" s="1"/>
      <c r="K973" s="1"/>
      <c r="L973" s="1"/>
      <c r="M973" s="1"/>
      <c r="N973" s="1"/>
      <c r="O973" s="1"/>
      <c r="P973" s="1"/>
      <c r="Q973" s="1"/>
      <c r="R973" s="1"/>
    </row>
    <row r="974" spans="1:18" ht="9.75" customHeight="1">
      <c r="A974" s="1"/>
      <c r="B974" s="1"/>
      <c r="C974" s="1"/>
      <c r="D974" s="1"/>
      <c r="E974" s="1"/>
      <c r="F974" s="1"/>
      <c r="G974" s="1"/>
      <c r="H974" s="1"/>
      <c r="I974" s="1"/>
      <c r="J974" s="1"/>
      <c r="K974" s="1"/>
      <c r="L974" s="1"/>
      <c r="M974" s="1"/>
      <c r="N974" s="1"/>
      <c r="O974" s="1"/>
      <c r="P974" s="1"/>
      <c r="Q974" s="1"/>
      <c r="R974" s="1"/>
    </row>
    <row r="975" spans="1:18" ht="9.75" customHeight="1">
      <c r="A975" s="1"/>
      <c r="B975" s="1"/>
      <c r="C975" s="1"/>
      <c r="D975" s="1"/>
      <c r="E975" s="1"/>
      <c r="F975" s="1"/>
      <c r="G975" s="1"/>
      <c r="H975" s="1"/>
      <c r="I975" s="1"/>
      <c r="J975" s="1"/>
      <c r="K975" s="1"/>
      <c r="L975" s="1"/>
      <c r="M975" s="1"/>
      <c r="N975" s="1"/>
      <c r="O975" s="1"/>
      <c r="P975" s="1"/>
      <c r="Q975" s="1"/>
      <c r="R975" s="1"/>
    </row>
    <row r="976" spans="1:18" ht="9.75" customHeight="1">
      <c r="A976" s="1"/>
      <c r="B976" s="1"/>
      <c r="C976" s="1"/>
      <c r="D976" s="1"/>
      <c r="E976" s="1"/>
      <c r="F976" s="1"/>
      <c r="G976" s="1"/>
      <c r="H976" s="1"/>
      <c r="I976" s="1"/>
      <c r="J976" s="1"/>
      <c r="K976" s="1"/>
      <c r="L976" s="1"/>
      <c r="M976" s="1"/>
      <c r="N976" s="1"/>
      <c r="O976" s="1"/>
      <c r="P976" s="1"/>
      <c r="Q976" s="1"/>
      <c r="R976" s="1"/>
    </row>
    <row r="977" spans="1:18" ht="9.75" customHeight="1">
      <c r="A977" s="1"/>
      <c r="B977" s="1"/>
      <c r="C977" s="1"/>
      <c r="D977" s="1"/>
      <c r="E977" s="1"/>
      <c r="F977" s="1"/>
      <c r="G977" s="1"/>
      <c r="H977" s="1"/>
      <c r="I977" s="1"/>
      <c r="J977" s="1"/>
      <c r="K977" s="1"/>
      <c r="L977" s="1"/>
      <c r="M977" s="1"/>
      <c r="N977" s="1"/>
      <c r="O977" s="1"/>
      <c r="P977" s="1"/>
      <c r="Q977" s="1"/>
      <c r="R977" s="1"/>
    </row>
    <row r="978" spans="1:18" ht="9.75" customHeight="1">
      <c r="A978" s="1"/>
      <c r="B978" s="1"/>
      <c r="C978" s="1"/>
      <c r="D978" s="1"/>
      <c r="E978" s="1"/>
      <c r="F978" s="1"/>
      <c r="G978" s="1"/>
      <c r="H978" s="1"/>
      <c r="I978" s="1"/>
      <c r="J978" s="1"/>
      <c r="K978" s="1"/>
      <c r="L978" s="1"/>
      <c r="M978" s="1"/>
      <c r="N978" s="1"/>
      <c r="O978" s="1"/>
      <c r="P978" s="1"/>
      <c r="Q978" s="1"/>
      <c r="R978" s="1"/>
    </row>
    <row r="979" spans="1:18" ht="9.75" customHeight="1">
      <c r="A979" s="1"/>
      <c r="B979" s="1"/>
      <c r="C979" s="1"/>
      <c r="D979" s="1"/>
      <c r="E979" s="1"/>
      <c r="F979" s="1"/>
      <c r="G979" s="1"/>
      <c r="H979" s="1"/>
      <c r="I979" s="1"/>
      <c r="J979" s="1"/>
      <c r="K979" s="1"/>
      <c r="L979" s="1"/>
      <c r="M979" s="1"/>
      <c r="N979" s="1"/>
      <c r="O979" s="1"/>
      <c r="P979" s="1"/>
      <c r="Q979" s="1"/>
      <c r="R979" s="1"/>
    </row>
    <row r="980" spans="1:18" ht="9.75" customHeight="1">
      <c r="A980" s="1"/>
      <c r="B980" s="1"/>
      <c r="C980" s="1"/>
      <c r="D980" s="1"/>
      <c r="E980" s="1"/>
      <c r="F980" s="1"/>
      <c r="G980" s="1"/>
      <c r="H980" s="1"/>
      <c r="I980" s="1"/>
      <c r="J980" s="1"/>
      <c r="K980" s="1"/>
      <c r="L980" s="1"/>
      <c r="M980" s="1"/>
      <c r="N980" s="1"/>
      <c r="O980" s="1"/>
      <c r="P980" s="1"/>
      <c r="Q980" s="1"/>
      <c r="R980" s="1"/>
    </row>
    <row r="981" spans="1:18" ht="9.75" customHeight="1">
      <c r="A981" s="1"/>
      <c r="B981" s="1"/>
      <c r="C981" s="1"/>
      <c r="D981" s="1"/>
      <c r="E981" s="1"/>
      <c r="F981" s="1"/>
      <c r="G981" s="1"/>
      <c r="H981" s="1"/>
      <c r="I981" s="1"/>
      <c r="J981" s="1"/>
      <c r="K981" s="1"/>
      <c r="L981" s="1"/>
      <c r="M981" s="1"/>
      <c r="N981" s="1"/>
      <c r="O981" s="1"/>
      <c r="P981" s="1"/>
      <c r="Q981" s="1"/>
      <c r="R981" s="1"/>
    </row>
    <row r="982" spans="1:18" ht="9.75" customHeight="1">
      <c r="A982" s="1"/>
      <c r="B982" s="1"/>
      <c r="C982" s="1"/>
      <c r="D982" s="1"/>
      <c r="E982" s="1"/>
      <c r="F982" s="1"/>
      <c r="G982" s="1"/>
      <c r="H982" s="1"/>
      <c r="I982" s="1"/>
      <c r="J982" s="1"/>
      <c r="K982" s="1"/>
      <c r="L982" s="1"/>
      <c r="M982" s="1"/>
      <c r="N982" s="1"/>
      <c r="O982" s="1"/>
      <c r="P982" s="1"/>
      <c r="Q982" s="1"/>
      <c r="R982" s="1"/>
    </row>
    <row r="983" spans="1:18" ht="9.75" customHeight="1">
      <c r="A983" s="1"/>
      <c r="B983" s="1"/>
      <c r="C983" s="1"/>
      <c r="D983" s="1"/>
      <c r="E983" s="1"/>
      <c r="F983" s="1"/>
      <c r="G983" s="1"/>
      <c r="H983" s="1"/>
      <c r="I983" s="1"/>
      <c r="J983" s="1"/>
      <c r="K983" s="1"/>
      <c r="L983" s="1"/>
      <c r="M983" s="1"/>
      <c r="N983" s="1"/>
      <c r="O983" s="1"/>
      <c r="P983" s="1"/>
      <c r="Q983" s="1"/>
      <c r="R983" s="1"/>
    </row>
    <row r="984" spans="1:18" ht="9.75" customHeight="1">
      <c r="A984" s="1"/>
      <c r="B984" s="1"/>
      <c r="C984" s="1"/>
      <c r="D984" s="1"/>
      <c r="E984" s="1"/>
      <c r="F984" s="1"/>
      <c r="G984" s="1"/>
      <c r="H984" s="1"/>
      <c r="I984" s="1"/>
      <c r="J984" s="1"/>
      <c r="K984" s="1"/>
      <c r="L984" s="1"/>
      <c r="M984" s="1"/>
      <c r="N984" s="1"/>
      <c r="O984" s="1"/>
      <c r="P984" s="1"/>
      <c r="Q984" s="1"/>
      <c r="R984" s="1"/>
    </row>
    <row r="985" spans="1:18" ht="9.75" customHeight="1">
      <c r="A985" s="1"/>
      <c r="B985" s="1"/>
      <c r="C985" s="1"/>
      <c r="D985" s="1"/>
      <c r="E985" s="1"/>
      <c r="F985" s="1"/>
      <c r="G985" s="1"/>
      <c r="H985" s="1"/>
      <c r="I985" s="1"/>
      <c r="J985" s="1"/>
      <c r="K985" s="1"/>
      <c r="L985" s="1"/>
      <c r="M985" s="1"/>
      <c r="N985" s="1"/>
      <c r="O985" s="1"/>
      <c r="P985" s="1"/>
      <c r="Q985" s="1"/>
      <c r="R985" s="1"/>
    </row>
    <row r="986" spans="1:18" ht="9.75" customHeight="1">
      <c r="A986" s="1"/>
      <c r="B986" s="1"/>
      <c r="C986" s="1"/>
      <c r="D986" s="1"/>
      <c r="E986" s="1"/>
      <c r="F986" s="1"/>
      <c r="G986" s="1"/>
      <c r="H986" s="1"/>
      <c r="I986" s="1"/>
      <c r="J986" s="1"/>
      <c r="K986" s="1"/>
      <c r="L986" s="1"/>
      <c r="M986" s="1"/>
      <c r="N986" s="1"/>
      <c r="O986" s="1"/>
      <c r="P986" s="1"/>
      <c r="Q986" s="1"/>
      <c r="R986" s="1"/>
    </row>
    <row r="987" spans="1:18" ht="9.75" customHeight="1">
      <c r="A987" s="1"/>
      <c r="B987" s="1"/>
      <c r="C987" s="1"/>
      <c r="D987" s="1"/>
      <c r="E987" s="1"/>
      <c r="F987" s="1"/>
      <c r="G987" s="1"/>
      <c r="H987" s="1"/>
      <c r="I987" s="1"/>
      <c r="J987" s="1"/>
      <c r="K987" s="1"/>
      <c r="L987" s="1"/>
      <c r="M987" s="1"/>
      <c r="N987" s="1"/>
      <c r="O987" s="1"/>
      <c r="P987" s="1"/>
      <c r="Q987" s="1"/>
      <c r="R987" s="1"/>
    </row>
    <row r="988" spans="1:18" ht="9.75" customHeight="1">
      <c r="A988" s="1"/>
      <c r="B988" s="1"/>
      <c r="C988" s="1"/>
      <c r="D988" s="1"/>
      <c r="E988" s="1"/>
      <c r="F988" s="1"/>
      <c r="G988" s="1"/>
      <c r="H988" s="1"/>
      <c r="I988" s="1"/>
      <c r="J988" s="1"/>
      <c r="K988" s="1"/>
      <c r="L988" s="1"/>
      <c r="M988" s="1"/>
      <c r="N988" s="1"/>
      <c r="O988" s="1"/>
      <c r="P988" s="1"/>
      <c r="Q988" s="1"/>
      <c r="R988" s="1"/>
    </row>
    <row r="989" spans="1:18" ht="9.75" customHeight="1">
      <c r="A989" s="1"/>
      <c r="B989" s="1"/>
      <c r="C989" s="1"/>
      <c r="D989" s="1"/>
      <c r="E989" s="1"/>
      <c r="F989" s="1"/>
      <c r="G989" s="1"/>
      <c r="H989" s="1"/>
      <c r="I989" s="1"/>
      <c r="J989" s="1"/>
      <c r="K989" s="1"/>
      <c r="L989" s="1"/>
      <c r="M989" s="1"/>
      <c r="N989" s="1"/>
      <c r="O989" s="1"/>
      <c r="P989" s="1"/>
      <c r="Q989" s="1"/>
      <c r="R989" s="1"/>
    </row>
    <row r="990" spans="1:18" ht="9.75" customHeight="1">
      <c r="A990" s="1"/>
      <c r="B990" s="1"/>
      <c r="C990" s="1"/>
      <c r="D990" s="1"/>
      <c r="E990" s="1"/>
      <c r="F990" s="1"/>
      <c r="G990" s="1"/>
      <c r="H990" s="1"/>
      <c r="I990" s="1"/>
      <c r="J990" s="1"/>
      <c r="K990" s="1"/>
      <c r="L990" s="1"/>
      <c r="M990" s="1"/>
      <c r="N990" s="1"/>
      <c r="O990" s="1"/>
      <c r="P990" s="1"/>
      <c r="Q990" s="1"/>
      <c r="R990" s="1"/>
    </row>
    <row r="991" spans="1:18" ht="9.75" customHeight="1">
      <c r="A991" s="1"/>
      <c r="B991" s="1"/>
      <c r="C991" s="1"/>
      <c r="D991" s="1"/>
      <c r="E991" s="1"/>
      <c r="F991" s="1"/>
      <c r="G991" s="1"/>
      <c r="H991" s="1"/>
      <c r="I991" s="1"/>
      <c r="J991" s="1"/>
      <c r="K991" s="1"/>
      <c r="L991" s="1"/>
      <c r="M991" s="1"/>
      <c r="N991" s="1"/>
      <c r="O991" s="1"/>
      <c r="P991" s="1"/>
      <c r="Q991" s="1"/>
      <c r="R991" s="1"/>
    </row>
    <row r="992" spans="1:18" ht="9.75" customHeight="1">
      <c r="A992" s="1"/>
      <c r="B992" s="1"/>
      <c r="C992" s="1"/>
      <c r="D992" s="1"/>
      <c r="E992" s="1"/>
      <c r="F992" s="1"/>
      <c r="G992" s="1"/>
      <c r="H992" s="1"/>
      <c r="I992" s="1"/>
      <c r="J992" s="1"/>
      <c r="K992" s="1"/>
      <c r="L992" s="1"/>
      <c r="M992" s="1"/>
      <c r="N992" s="1"/>
      <c r="O992" s="1"/>
      <c r="P992" s="1"/>
      <c r="Q992" s="1"/>
      <c r="R992" s="1"/>
    </row>
    <row r="993" spans="1:18" ht="9.75" customHeight="1">
      <c r="A993" s="1"/>
      <c r="B993" s="1"/>
      <c r="C993" s="1"/>
      <c r="D993" s="1"/>
      <c r="E993" s="1"/>
      <c r="F993" s="1"/>
      <c r="G993" s="1"/>
      <c r="H993" s="1"/>
      <c r="I993" s="1"/>
      <c r="J993" s="1"/>
      <c r="K993" s="1"/>
      <c r="L993" s="1"/>
      <c r="M993" s="1"/>
      <c r="N993" s="1"/>
      <c r="O993" s="1"/>
      <c r="P993" s="1"/>
      <c r="Q993" s="1"/>
      <c r="R993" s="1"/>
    </row>
    <row r="994" spans="1:18" ht="9.75" customHeight="1">
      <c r="A994" s="1"/>
      <c r="B994" s="1"/>
      <c r="C994" s="1"/>
      <c r="D994" s="1"/>
      <c r="E994" s="1"/>
      <c r="F994" s="1"/>
      <c r="G994" s="1"/>
      <c r="H994" s="1"/>
      <c r="I994" s="1"/>
      <c r="J994" s="1"/>
      <c r="K994" s="1"/>
      <c r="L994" s="1"/>
      <c r="M994" s="1"/>
      <c r="N994" s="1"/>
      <c r="O994" s="1"/>
      <c r="P994" s="1"/>
      <c r="Q994" s="1"/>
      <c r="R994" s="1"/>
    </row>
    <row r="995" spans="1:18" ht="9.75" customHeight="1">
      <c r="A995" s="1"/>
      <c r="B995" s="1"/>
      <c r="C995" s="1"/>
      <c r="D995" s="1"/>
      <c r="E995" s="1"/>
      <c r="F995" s="1"/>
      <c r="G995" s="1"/>
      <c r="H995" s="1"/>
      <c r="I995" s="1"/>
      <c r="J995" s="1"/>
      <c r="K995" s="1"/>
      <c r="L995" s="1"/>
      <c r="M995" s="1"/>
      <c r="N995" s="1"/>
      <c r="O995" s="1"/>
      <c r="P995" s="1"/>
      <c r="Q995" s="1"/>
      <c r="R995" s="1"/>
    </row>
    <row r="996" spans="1:18" ht="9.75" customHeight="1">
      <c r="A996" s="1"/>
      <c r="B996" s="1"/>
      <c r="C996" s="1"/>
      <c r="D996" s="1"/>
      <c r="E996" s="1"/>
      <c r="F996" s="1"/>
      <c r="G996" s="1"/>
      <c r="H996" s="1"/>
      <c r="I996" s="1"/>
      <c r="J996" s="1"/>
      <c r="K996" s="1"/>
      <c r="L996" s="1"/>
      <c r="M996" s="1"/>
      <c r="N996" s="1"/>
      <c r="O996" s="1"/>
      <c r="P996" s="1"/>
      <c r="Q996" s="1"/>
      <c r="R996" s="1"/>
    </row>
    <row r="997" spans="1:18" ht="9.75" customHeight="1">
      <c r="A997" s="1"/>
      <c r="B997" s="1"/>
      <c r="C997" s="1"/>
      <c r="D997" s="1"/>
      <c r="E997" s="1"/>
      <c r="F997" s="1"/>
      <c r="G997" s="1"/>
      <c r="H997" s="1"/>
      <c r="I997" s="1"/>
      <c r="J997" s="1"/>
      <c r="K997" s="1"/>
      <c r="L997" s="1"/>
      <c r="M997" s="1"/>
      <c r="N997" s="1"/>
      <c r="O997" s="1"/>
      <c r="P997" s="1"/>
      <c r="Q997" s="1"/>
      <c r="R997" s="1"/>
    </row>
    <row r="998" spans="1:18" ht="9.75" customHeight="1">
      <c r="A998" s="1"/>
      <c r="B998" s="1"/>
      <c r="C998" s="1"/>
      <c r="D998" s="1"/>
      <c r="E998" s="1"/>
      <c r="F998" s="1"/>
      <c r="G998" s="1"/>
      <c r="H998" s="1"/>
      <c r="I998" s="1"/>
      <c r="J998" s="1"/>
      <c r="K998" s="1"/>
      <c r="L998" s="1"/>
      <c r="M998" s="1"/>
      <c r="N998" s="1"/>
      <c r="O998" s="1"/>
      <c r="P998" s="1"/>
      <c r="Q998" s="1"/>
      <c r="R998" s="1"/>
    </row>
    <row r="999" spans="1:18" ht="9.75" customHeight="1">
      <c r="A999" s="1"/>
      <c r="B999" s="1"/>
      <c r="C999" s="1"/>
      <c r="D999" s="1"/>
      <c r="E999" s="1"/>
      <c r="F999" s="1"/>
      <c r="G999" s="1"/>
      <c r="H999" s="1"/>
      <c r="I999" s="1"/>
      <c r="J999" s="1"/>
      <c r="K999" s="1"/>
      <c r="L999" s="1"/>
      <c r="M999" s="1"/>
      <c r="N999" s="1"/>
      <c r="O999" s="1"/>
      <c r="P999" s="1"/>
      <c r="Q999" s="1"/>
      <c r="R999" s="1"/>
    </row>
    <row r="1000" spans="1:18" ht="9.75" customHeight="1">
      <c r="A1000" s="1"/>
      <c r="B1000" s="1"/>
      <c r="C1000" s="1"/>
      <c r="D1000" s="1"/>
      <c r="E1000" s="1"/>
      <c r="F1000" s="1"/>
      <c r="G1000" s="1"/>
      <c r="H1000" s="1"/>
      <c r="I1000" s="1"/>
      <c r="J1000" s="1"/>
      <c r="K1000" s="1"/>
      <c r="L1000" s="1"/>
      <c r="M1000" s="1"/>
      <c r="N1000" s="1"/>
      <c r="O1000" s="1"/>
      <c r="P1000" s="1"/>
      <c r="Q1000" s="1"/>
      <c r="R1000" s="1"/>
    </row>
    <row r="1001" spans="1:18" ht="9.75" customHeight="1">
      <c r="A1001" s="1"/>
      <c r="B1001" s="1"/>
      <c r="C1001" s="1"/>
      <c r="D1001" s="1"/>
      <c r="E1001" s="1"/>
      <c r="F1001" s="1"/>
      <c r="G1001" s="1"/>
      <c r="H1001" s="1"/>
      <c r="I1001" s="1"/>
      <c r="J1001" s="1"/>
      <c r="K1001" s="1"/>
      <c r="L1001" s="1"/>
      <c r="M1001" s="1"/>
      <c r="N1001" s="1"/>
      <c r="O1001" s="1"/>
      <c r="P1001" s="1"/>
      <c r="Q1001" s="1"/>
      <c r="R1001" s="1"/>
    </row>
    <row r="1002" spans="1:18" ht="9.75" customHeight="1">
      <c r="A1002" s="1"/>
      <c r="B1002" s="1"/>
      <c r="C1002" s="1"/>
      <c r="D1002" s="1"/>
      <c r="E1002" s="1"/>
      <c r="F1002" s="1"/>
      <c r="G1002" s="1"/>
      <c r="H1002" s="1"/>
      <c r="I1002" s="1"/>
      <c r="J1002" s="1"/>
      <c r="K1002" s="1"/>
      <c r="L1002" s="1"/>
      <c r="M1002" s="1"/>
      <c r="N1002" s="1"/>
      <c r="O1002" s="1"/>
      <c r="P1002" s="1"/>
      <c r="Q1002" s="1"/>
      <c r="R1002" s="1"/>
    </row>
    <row r="1003" spans="1:18" ht="9.75" customHeight="1">
      <c r="A1003" s="1"/>
      <c r="B1003" s="1"/>
      <c r="C1003" s="1"/>
      <c r="D1003" s="1"/>
      <c r="E1003" s="1"/>
      <c r="F1003" s="1"/>
      <c r="G1003" s="1"/>
      <c r="H1003" s="1"/>
      <c r="I1003" s="1"/>
      <c r="J1003" s="1"/>
      <c r="K1003" s="1"/>
      <c r="L1003" s="1"/>
      <c r="M1003" s="1"/>
      <c r="N1003" s="1"/>
      <c r="O1003" s="1"/>
      <c r="P1003" s="1"/>
      <c r="Q1003" s="1"/>
      <c r="R1003" s="1"/>
    </row>
    <row r="1004" spans="1:18" ht="9.75" customHeight="1">
      <c r="A1004" s="1"/>
      <c r="B1004" s="1"/>
      <c r="C1004" s="1"/>
      <c r="D1004" s="1"/>
      <c r="E1004" s="1"/>
      <c r="F1004" s="1"/>
      <c r="G1004" s="1"/>
      <c r="H1004" s="1"/>
      <c r="I1004" s="1"/>
      <c r="J1004" s="1"/>
      <c r="K1004" s="1"/>
      <c r="L1004" s="1"/>
      <c r="M1004" s="1"/>
      <c r="N1004" s="1"/>
      <c r="O1004" s="1"/>
      <c r="P1004" s="1"/>
      <c r="Q1004" s="1"/>
      <c r="R1004" s="1"/>
    </row>
    <row r="1005" spans="1:18" ht="9.75" customHeight="1">
      <c r="A1005" s="1"/>
      <c r="B1005" s="1"/>
      <c r="C1005" s="1"/>
      <c r="D1005" s="1"/>
      <c r="E1005" s="1"/>
      <c r="F1005" s="1"/>
      <c r="G1005" s="1"/>
      <c r="H1005" s="1"/>
      <c r="I1005" s="1"/>
      <c r="J1005" s="1"/>
      <c r="K1005" s="1"/>
      <c r="L1005" s="1"/>
      <c r="M1005" s="1"/>
      <c r="N1005" s="1"/>
      <c r="O1005" s="1"/>
      <c r="P1005" s="1"/>
      <c r="Q1005" s="1"/>
      <c r="R1005" s="1"/>
    </row>
    <row r="1006" spans="1:18" ht="9.75" customHeight="1">
      <c r="A1006" s="1"/>
      <c r="B1006" s="1"/>
      <c r="C1006" s="1"/>
      <c r="D1006" s="1"/>
      <c r="E1006" s="1"/>
      <c r="F1006" s="1"/>
      <c r="G1006" s="1"/>
      <c r="H1006" s="1"/>
      <c r="I1006" s="1"/>
      <c r="J1006" s="1"/>
      <c r="K1006" s="1"/>
      <c r="L1006" s="1"/>
      <c r="M1006" s="1"/>
      <c r="N1006" s="1"/>
      <c r="O1006" s="1"/>
      <c r="P1006" s="1"/>
      <c r="Q1006" s="1"/>
      <c r="R1006" s="1"/>
    </row>
    <row r="1007" spans="1:18" ht="9.75" customHeight="1">
      <c r="A1007" s="1"/>
      <c r="B1007" s="1"/>
      <c r="C1007" s="1"/>
      <c r="D1007" s="1"/>
      <c r="E1007" s="1"/>
      <c r="F1007" s="1"/>
      <c r="G1007" s="1"/>
      <c r="H1007" s="1"/>
      <c r="I1007" s="1"/>
      <c r="J1007" s="1"/>
      <c r="K1007" s="1"/>
      <c r="L1007" s="1"/>
      <c r="M1007" s="1"/>
      <c r="N1007" s="1"/>
      <c r="O1007" s="1"/>
      <c r="P1007" s="1"/>
      <c r="Q1007" s="1"/>
      <c r="R1007" s="1"/>
    </row>
    <row r="1008" spans="1:18" ht="9.75" customHeight="1">
      <c r="A1008" s="1"/>
      <c r="B1008" s="1"/>
      <c r="C1008" s="1"/>
      <c r="D1008" s="1"/>
      <c r="E1008" s="1"/>
      <c r="F1008" s="1"/>
      <c r="G1008" s="1"/>
      <c r="H1008" s="1"/>
      <c r="I1008" s="1"/>
      <c r="J1008" s="1"/>
      <c r="K1008" s="1"/>
      <c r="L1008" s="1"/>
      <c r="M1008" s="1"/>
      <c r="N1008" s="1"/>
      <c r="O1008" s="1"/>
      <c r="P1008" s="1"/>
      <c r="Q1008" s="1"/>
      <c r="R1008" s="1"/>
    </row>
    <row r="1009" spans="1:18" ht="9.75" customHeight="1">
      <c r="A1009" s="1"/>
      <c r="B1009" s="1"/>
      <c r="C1009" s="1"/>
      <c r="D1009" s="1"/>
      <c r="E1009" s="1"/>
      <c r="F1009" s="1"/>
      <c r="G1009" s="1"/>
      <c r="H1009" s="1"/>
      <c r="I1009" s="1"/>
      <c r="J1009" s="1"/>
      <c r="K1009" s="1"/>
      <c r="L1009" s="1"/>
      <c r="M1009" s="1"/>
      <c r="N1009" s="1"/>
      <c r="O1009" s="1"/>
      <c r="P1009" s="1"/>
      <c r="Q1009" s="1"/>
      <c r="R1009" s="1"/>
    </row>
    <row r="1010" spans="1:18" ht="9.75" customHeight="1">
      <c r="A1010" s="1"/>
      <c r="B1010" s="1"/>
      <c r="C1010" s="1"/>
      <c r="D1010" s="1"/>
      <c r="E1010" s="1"/>
      <c r="F1010" s="1"/>
      <c r="G1010" s="1"/>
      <c r="H1010" s="1"/>
      <c r="I1010" s="1"/>
      <c r="J1010" s="1"/>
      <c r="K1010" s="1"/>
      <c r="L1010" s="1"/>
      <c r="M1010" s="1"/>
      <c r="N1010" s="1"/>
      <c r="O1010" s="1"/>
      <c r="P1010" s="1"/>
      <c r="Q1010" s="1"/>
      <c r="R1010" s="1"/>
    </row>
    <row r="1011" spans="1:18" ht="9.75" customHeight="1">
      <c r="A1011" s="1"/>
      <c r="B1011" s="1"/>
      <c r="C1011" s="1"/>
      <c r="D1011" s="1"/>
      <c r="E1011" s="1"/>
      <c r="F1011" s="1"/>
      <c r="G1011" s="1"/>
      <c r="H1011" s="1"/>
      <c r="I1011" s="1"/>
      <c r="J1011" s="1"/>
      <c r="K1011" s="1"/>
      <c r="L1011" s="1"/>
      <c r="M1011" s="1"/>
      <c r="N1011" s="1"/>
      <c r="O1011" s="1"/>
      <c r="P1011" s="1"/>
      <c r="Q1011" s="1"/>
      <c r="R1011" s="1"/>
    </row>
    <row r="1012" spans="1:18" ht="9.75" customHeight="1">
      <c r="A1012" s="1"/>
      <c r="B1012" s="1"/>
      <c r="C1012" s="1"/>
      <c r="D1012" s="1"/>
      <c r="E1012" s="1"/>
      <c r="F1012" s="1"/>
      <c r="G1012" s="1"/>
      <c r="H1012" s="1"/>
      <c r="I1012" s="1"/>
      <c r="J1012" s="1"/>
      <c r="K1012" s="1"/>
      <c r="L1012" s="1"/>
      <c r="M1012" s="1"/>
      <c r="N1012" s="1"/>
      <c r="O1012" s="1"/>
      <c r="P1012" s="1"/>
      <c r="Q1012" s="1"/>
      <c r="R1012" s="1"/>
    </row>
    <row r="1013" spans="1:18" ht="9.75" customHeight="1">
      <c r="A1013" s="1"/>
      <c r="B1013" s="1"/>
      <c r="C1013" s="1"/>
      <c r="D1013" s="1"/>
      <c r="E1013" s="1"/>
      <c r="F1013" s="1"/>
      <c r="G1013" s="1"/>
      <c r="H1013" s="1"/>
      <c r="I1013" s="1"/>
      <c r="J1013" s="1"/>
      <c r="K1013" s="1"/>
      <c r="L1013" s="1"/>
      <c r="M1013" s="1"/>
      <c r="N1013" s="1"/>
      <c r="O1013" s="1"/>
      <c r="P1013" s="1"/>
      <c r="Q1013" s="1"/>
      <c r="R1013" s="1"/>
    </row>
    <row r="1014" spans="1:18" ht="9.75" customHeight="1">
      <c r="A1014" s="1"/>
      <c r="B1014" s="1"/>
      <c r="C1014" s="1"/>
      <c r="D1014" s="1"/>
      <c r="E1014" s="1"/>
      <c r="F1014" s="1"/>
      <c r="G1014" s="1"/>
      <c r="H1014" s="1"/>
      <c r="I1014" s="1"/>
      <c r="J1014" s="1"/>
      <c r="K1014" s="1"/>
      <c r="L1014" s="1"/>
      <c r="M1014" s="1"/>
      <c r="N1014" s="1"/>
      <c r="O1014" s="1"/>
      <c r="P1014" s="1"/>
      <c r="Q1014" s="1"/>
      <c r="R1014" s="1"/>
    </row>
    <row r="1015" spans="1:18" ht="9.75" customHeight="1">
      <c r="A1015" s="1"/>
      <c r="B1015" s="1"/>
      <c r="C1015" s="1"/>
      <c r="D1015" s="1"/>
      <c r="E1015" s="1"/>
      <c r="F1015" s="1"/>
      <c r="G1015" s="1"/>
      <c r="H1015" s="1"/>
      <c r="I1015" s="1"/>
      <c r="J1015" s="1"/>
      <c r="K1015" s="1"/>
      <c r="L1015" s="1"/>
      <c r="M1015" s="1"/>
      <c r="N1015" s="1"/>
      <c r="O1015" s="1"/>
      <c r="P1015" s="1"/>
      <c r="Q1015" s="1"/>
      <c r="R1015" s="1"/>
    </row>
    <row r="1016" spans="1:18" ht="9.75" customHeight="1">
      <c r="A1016" s="1"/>
      <c r="B1016" s="1"/>
      <c r="C1016" s="1"/>
      <c r="D1016" s="1"/>
      <c r="E1016" s="1"/>
      <c r="F1016" s="1"/>
      <c r="G1016" s="1"/>
      <c r="H1016" s="1"/>
      <c r="I1016" s="1"/>
      <c r="J1016" s="1"/>
      <c r="K1016" s="1"/>
      <c r="L1016" s="1"/>
      <c r="M1016" s="1"/>
      <c r="N1016" s="1"/>
      <c r="O1016" s="1"/>
      <c r="P1016" s="1"/>
      <c r="Q1016" s="1"/>
      <c r="R1016" s="1"/>
    </row>
    <row r="1017" spans="1:18" ht="9.75" customHeight="1">
      <c r="A1017" s="1"/>
      <c r="B1017" s="1"/>
      <c r="C1017" s="1"/>
      <c r="D1017" s="1"/>
      <c r="E1017" s="1"/>
      <c r="F1017" s="1"/>
      <c r="G1017" s="1"/>
      <c r="H1017" s="1"/>
      <c r="I1017" s="1"/>
      <c r="J1017" s="1"/>
      <c r="K1017" s="1"/>
      <c r="L1017" s="1"/>
      <c r="M1017" s="1"/>
      <c r="N1017" s="1"/>
      <c r="O1017" s="1"/>
      <c r="P1017" s="1"/>
      <c r="Q1017" s="1"/>
      <c r="R1017" s="1"/>
    </row>
    <row r="1018" spans="1:18" ht="9.75" customHeight="1">
      <c r="A1018" s="1"/>
      <c r="B1018" s="1"/>
      <c r="C1018" s="1"/>
      <c r="D1018" s="1"/>
      <c r="E1018" s="1"/>
      <c r="F1018" s="1"/>
      <c r="G1018" s="1"/>
      <c r="H1018" s="1"/>
      <c r="I1018" s="1"/>
      <c r="J1018" s="1"/>
      <c r="K1018" s="1"/>
      <c r="L1018" s="1"/>
      <c r="M1018" s="1"/>
      <c r="N1018" s="1"/>
      <c r="O1018" s="1"/>
      <c r="P1018" s="1"/>
      <c r="Q1018" s="1"/>
      <c r="R1018" s="1"/>
    </row>
    <row r="1019" spans="1:18" ht="9.75" customHeight="1">
      <c r="A1019" s="1"/>
      <c r="B1019" s="1"/>
      <c r="C1019" s="1"/>
      <c r="D1019" s="1"/>
      <c r="E1019" s="1"/>
      <c r="F1019" s="1"/>
      <c r="G1019" s="1"/>
      <c r="H1019" s="1"/>
      <c r="I1019" s="1"/>
      <c r="J1019" s="1"/>
      <c r="K1019" s="1"/>
      <c r="L1019" s="1"/>
      <c r="M1019" s="1"/>
      <c r="N1019" s="1"/>
      <c r="O1019" s="1"/>
      <c r="P1019" s="1"/>
      <c r="Q1019" s="1"/>
      <c r="R1019" s="1"/>
    </row>
    <row r="1020" spans="1:18" ht="9.75" customHeight="1">
      <c r="A1020" s="1"/>
      <c r="B1020" s="1"/>
      <c r="C1020" s="1"/>
      <c r="D1020" s="1"/>
      <c r="E1020" s="1"/>
      <c r="F1020" s="1"/>
      <c r="G1020" s="1"/>
      <c r="H1020" s="1"/>
      <c r="I1020" s="1"/>
      <c r="J1020" s="1"/>
      <c r="K1020" s="1"/>
      <c r="L1020" s="1"/>
      <c r="M1020" s="1"/>
      <c r="N1020" s="1"/>
      <c r="O1020" s="1"/>
      <c r="P1020" s="1"/>
      <c r="Q1020" s="1"/>
      <c r="R1020" s="1"/>
    </row>
    <row r="1021" spans="1:18" ht="9.75" customHeight="1">
      <c r="A1021" s="1"/>
      <c r="B1021" s="1"/>
      <c r="C1021" s="1"/>
      <c r="D1021" s="1"/>
      <c r="E1021" s="1"/>
      <c r="F1021" s="1"/>
      <c r="G1021" s="1"/>
      <c r="H1021" s="1"/>
      <c r="I1021" s="1"/>
      <c r="J1021" s="1"/>
      <c r="K1021" s="1"/>
      <c r="L1021" s="1"/>
      <c r="M1021" s="1"/>
      <c r="N1021" s="1"/>
      <c r="O1021" s="1"/>
      <c r="P1021" s="1"/>
      <c r="Q1021" s="1"/>
      <c r="R1021" s="1"/>
    </row>
    <row r="1022" spans="1:18" ht="9.75" customHeight="1">
      <c r="A1022" s="1"/>
      <c r="B1022" s="1"/>
      <c r="C1022" s="1"/>
      <c r="D1022" s="1"/>
      <c r="E1022" s="1"/>
      <c r="F1022" s="1"/>
      <c r="G1022" s="1"/>
      <c r="H1022" s="1"/>
      <c r="I1022" s="1"/>
      <c r="J1022" s="1"/>
      <c r="K1022" s="1"/>
      <c r="L1022" s="1"/>
      <c r="M1022" s="1"/>
      <c r="N1022" s="1"/>
      <c r="O1022" s="1"/>
      <c r="P1022" s="1"/>
      <c r="Q1022" s="1"/>
      <c r="R1022" s="1"/>
    </row>
    <row r="1023" spans="1:18" ht="9.75" customHeight="1">
      <c r="A1023" s="1"/>
      <c r="B1023" s="1"/>
      <c r="C1023" s="1"/>
      <c r="D1023" s="1"/>
      <c r="E1023" s="1"/>
      <c r="F1023" s="1"/>
      <c r="G1023" s="1"/>
      <c r="H1023" s="1"/>
      <c r="I1023" s="1"/>
      <c r="J1023" s="1"/>
      <c r="K1023" s="1"/>
      <c r="L1023" s="1"/>
      <c r="M1023" s="1"/>
      <c r="N1023" s="1"/>
      <c r="O1023" s="1"/>
      <c r="P1023" s="1"/>
      <c r="Q1023" s="1"/>
      <c r="R1023" s="1"/>
    </row>
    <row r="1024" spans="1:18" ht="9.75" customHeight="1">
      <c r="A1024" s="1"/>
      <c r="B1024" s="1"/>
      <c r="C1024" s="1"/>
      <c r="D1024" s="1"/>
      <c r="E1024" s="1"/>
      <c r="F1024" s="1"/>
      <c r="G1024" s="1"/>
      <c r="H1024" s="1"/>
      <c r="I1024" s="1"/>
      <c r="J1024" s="1"/>
      <c r="K1024" s="1"/>
      <c r="L1024" s="1"/>
      <c r="M1024" s="1"/>
      <c r="N1024" s="1"/>
      <c r="O1024" s="1"/>
      <c r="P1024" s="1"/>
      <c r="Q1024" s="1"/>
      <c r="R1024" s="1"/>
    </row>
    <row r="1025" spans="1:18" ht="9.75" customHeight="1">
      <c r="A1025" s="1"/>
      <c r="B1025" s="1"/>
      <c r="C1025" s="1"/>
      <c r="D1025" s="1"/>
      <c r="E1025" s="1"/>
      <c r="F1025" s="1"/>
      <c r="G1025" s="1"/>
      <c r="H1025" s="1"/>
      <c r="I1025" s="1"/>
      <c r="J1025" s="1"/>
      <c r="K1025" s="1"/>
      <c r="L1025" s="1"/>
      <c r="M1025" s="1"/>
      <c r="N1025" s="1"/>
      <c r="O1025" s="1"/>
      <c r="P1025" s="1"/>
      <c r="Q1025" s="1"/>
      <c r="R1025" s="1"/>
    </row>
    <row r="1026" spans="1:18" ht="9.75" customHeight="1">
      <c r="A1026" s="1"/>
      <c r="B1026" s="1"/>
      <c r="C1026" s="1"/>
      <c r="D1026" s="1"/>
      <c r="E1026" s="1"/>
      <c r="F1026" s="1"/>
      <c r="G1026" s="1"/>
      <c r="H1026" s="1"/>
      <c r="I1026" s="1"/>
      <c r="J1026" s="1"/>
      <c r="K1026" s="1"/>
      <c r="L1026" s="1"/>
      <c r="M1026" s="1"/>
      <c r="N1026" s="1"/>
      <c r="O1026" s="1"/>
      <c r="P1026" s="1"/>
      <c r="Q1026" s="1"/>
      <c r="R1026" s="1"/>
    </row>
    <row r="1027" spans="1:18" ht="9.75" customHeight="1">
      <c r="A1027" s="1"/>
      <c r="B1027" s="1"/>
      <c r="C1027" s="1"/>
      <c r="D1027" s="1"/>
      <c r="E1027" s="1"/>
      <c r="F1027" s="1"/>
      <c r="G1027" s="1"/>
      <c r="H1027" s="1"/>
      <c r="I1027" s="1"/>
      <c r="J1027" s="1"/>
      <c r="K1027" s="1"/>
      <c r="L1027" s="1"/>
      <c r="M1027" s="1"/>
      <c r="N1027" s="1"/>
      <c r="O1027" s="1"/>
      <c r="P1027" s="1"/>
      <c r="Q1027" s="1"/>
      <c r="R1027" s="1"/>
    </row>
    <row r="1028" spans="1:18" ht="9.75" customHeight="1">
      <c r="A1028" s="1"/>
      <c r="B1028" s="1"/>
      <c r="C1028" s="1"/>
      <c r="D1028" s="1"/>
      <c r="E1028" s="1"/>
      <c r="F1028" s="1"/>
      <c r="G1028" s="1"/>
      <c r="H1028" s="1"/>
      <c r="I1028" s="1"/>
      <c r="J1028" s="1"/>
      <c r="K1028" s="1"/>
      <c r="L1028" s="1"/>
      <c r="M1028" s="1"/>
      <c r="N1028" s="1"/>
      <c r="O1028" s="1"/>
      <c r="P1028" s="1"/>
      <c r="Q1028" s="1"/>
      <c r="R1028" s="1"/>
    </row>
    <row r="1029" spans="1:18" ht="9.75" customHeight="1">
      <c r="A1029" s="1"/>
      <c r="B1029" s="1"/>
      <c r="C1029" s="1"/>
      <c r="D1029" s="1"/>
      <c r="E1029" s="1"/>
      <c r="F1029" s="1"/>
      <c r="G1029" s="1"/>
      <c r="H1029" s="1"/>
      <c r="I1029" s="1"/>
      <c r="J1029" s="1"/>
      <c r="K1029" s="1"/>
      <c r="L1029" s="1"/>
      <c r="M1029" s="1"/>
      <c r="N1029" s="1"/>
      <c r="O1029" s="1"/>
      <c r="P1029" s="1"/>
      <c r="Q1029" s="1"/>
      <c r="R1029" s="1"/>
    </row>
    <row r="1030" spans="1:18" ht="9.75" customHeight="1">
      <c r="A1030" s="1"/>
      <c r="B1030" s="1"/>
      <c r="C1030" s="1"/>
      <c r="D1030" s="1"/>
      <c r="E1030" s="1"/>
      <c r="F1030" s="1"/>
      <c r="G1030" s="1"/>
      <c r="H1030" s="1"/>
      <c r="I1030" s="1"/>
      <c r="J1030" s="1"/>
      <c r="K1030" s="1"/>
      <c r="L1030" s="1"/>
      <c r="M1030" s="1"/>
      <c r="N1030" s="1"/>
      <c r="O1030" s="1"/>
      <c r="P1030" s="1"/>
      <c r="Q1030" s="1"/>
      <c r="R1030" s="1"/>
    </row>
    <row r="1031" spans="1:18" ht="9.75" customHeight="1">
      <c r="A1031" s="1"/>
      <c r="B1031" s="1"/>
      <c r="C1031" s="1"/>
      <c r="D1031" s="1"/>
      <c r="E1031" s="1"/>
      <c r="F1031" s="1"/>
      <c r="G1031" s="1"/>
      <c r="H1031" s="1"/>
      <c r="I1031" s="1"/>
      <c r="J1031" s="1"/>
      <c r="K1031" s="1"/>
      <c r="L1031" s="1"/>
      <c r="M1031" s="1"/>
      <c r="N1031" s="1"/>
      <c r="O1031" s="1"/>
      <c r="P1031" s="1"/>
      <c r="Q1031" s="1"/>
      <c r="R1031" s="1"/>
    </row>
    <row r="1032" spans="1:18" ht="9.75" customHeight="1">
      <c r="A1032" s="1"/>
      <c r="B1032" s="1"/>
      <c r="C1032" s="1"/>
      <c r="D1032" s="1"/>
      <c r="E1032" s="1"/>
      <c r="F1032" s="1"/>
      <c r="G1032" s="1"/>
      <c r="H1032" s="1"/>
      <c r="I1032" s="1"/>
      <c r="J1032" s="1"/>
      <c r="K1032" s="1"/>
      <c r="L1032" s="1"/>
      <c r="M1032" s="1"/>
      <c r="N1032" s="1"/>
      <c r="O1032" s="1"/>
      <c r="P1032" s="1"/>
      <c r="Q1032" s="1"/>
      <c r="R1032" s="1"/>
    </row>
    <row r="1033" spans="1:18" ht="9.75" customHeight="1">
      <c r="A1033" s="1"/>
      <c r="B1033" s="1"/>
      <c r="C1033" s="1"/>
      <c r="D1033" s="1"/>
      <c r="E1033" s="1"/>
      <c r="F1033" s="1"/>
      <c r="G1033" s="1"/>
      <c r="H1033" s="1"/>
      <c r="I1033" s="1"/>
      <c r="J1033" s="1"/>
      <c r="K1033" s="1"/>
      <c r="L1033" s="1"/>
      <c r="M1033" s="1"/>
      <c r="N1033" s="1"/>
      <c r="O1033" s="1"/>
      <c r="P1033" s="1"/>
      <c r="Q1033" s="1"/>
      <c r="R1033" s="1"/>
    </row>
    <row r="1034" spans="1:18" ht="9.75" customHeight="1">
      <c r="A1034" s="1"/>
      <c r="B1034" s="1"/>
      <c r="C1034" s="1"/>
      <c r="D1034" s="1"/>
      <c r="E1034" s="1"/>
      <c r="F1034" s="1"/>
      <c r="G1034" s="1"/>
      <c r="H1034" s="1"/>
      <c r="I1034" s="1"/>
      <c r="J1034" s="1"/>
      <c r="K1034" s="1"/>
      <c r="L1034" s="1"/>
      <c r="M1034" s="1"/>
      <c r="N1034" s="1"/>
      <c r="O1034" s="1"/>
      <c r="P1034" s="1"/>
      <c r="Q1034" s="1"/>
      <c r="R1034" s="1"/>
    </row>
    <row r="1035" spans="1:18" ht="9.75" customHeight="1">
      <c r="A1035" s="1"/>
      <c r="B1035" s="1"/>
      <c r="C1035" s="1"/>
      <c r="D1035" s="1"/>
      <c r="E1035" s="1"/>
      <c r="F1035" s="1"/>
      <c r="G1035" s="1"/>
      <c r="H1035" s="1"/>
      <c r="I1035" s="1"/>
      <c r="J1035" s="1"/>
      <c r="K1035" s="1"/>
      <c r="L1035" s="1"/>
      <c r="M1035" s="1"/>
      <c r="N1035" s="1"/>
      <c r="O1035" s="1"/>
      <c r="P1035" s="1"/>
      <c r="Q1035" s="1"/>
      <c r="R1035" s="1"/>
    </row>
    <row r="1036" spans="1:18" ht="9.75" customHeight="1">
      <c r="A1036" s="1"/>
      <c r="B1036" s="1"/>
      <c r="C1036" s="1"/>
      <c r="D1036" s="1"/>
      <c r="E1036" s="1"/>
      <c r="F1036" s="1"/>
      <c r="G1036" s="1"/>
      <c r="H1036" s="1"/>
      <c r="I1036" s="1"/>
      <c r="J1036" s="1"/>
      <c r="K1036" s="1"/>
      <c r="L1036" s="1"/>
      <c r="M1036" s="1"/>
      <c r="N1036" s="1"/>
      <c r="O1036" s="1"/>
      <c r="P1036" s="1"/>
      <c r="Q1036" s="1"/>
      <c r="R1036" s="1"/>
    </row>
    <row r="1037" spans="1:18" ht="9.75" customHeight="1">
      <c r="A1037" s="1"/>
      <c r="B1037" s="1"/>
      <c r="C1037" s="1"/>
      <c r="D1037" s="1"/>
      <c r="E1037" s="1"/>
      <c r="F1037" s="1"/>
      <c r="G1037" s="1"/>
      <c r="H1037" s="1"/>
      <c r="I1037" s="1"/>
      <c r="J1037" s="1"/>
      <c r="K1037" s="1"/>
      <c r="L1037" s="1"/>
      <c r="M1037" s="1"/>
      <c r="N1037" s="1"/>
      <c r="O1037" s="1"/>
      <c r="P1037" s="1"/>
      <c r="Q1037" s="1"/>
      <c r="R1037" s="1"/>
    </row>
    <row r="1038" spans="1:18" ht="9.75" customHeight="1">
      <c r="A1038" s="1"/>
      <c r="B1038" s="1"/>
      <c r="C1038" s="1"/>
      <c r="D1038" s="1"/>
      <c r="E1038" s="1"/>
      <c r="F1038" s="1"/>
      <c r="G1038" s="1"/>
      <c r="H1038" s="1"/>
      <c r="I1038" s="1"/>
      <c r="J1038" s="1"/>
      <c r="K1038" s="1"/>
      <c r="L1038" s="1"/>
      <c r="M1038" s="1"/>
      <c r="N1038" s="1"/>
      <c r="O1038" s="1"/>
      <c r="P1038" s="1"/>
      <c r="Q1038" s="1"/>
      <c r="R1038" s="1"/>
    </row>
    <row r="1039" spans="1:18" ht="9.75" customHeight="1">
      <c r="A1039" s="1"/>
      <c r="B1039" s="1"/>
      <c r="C1039" s="1"/>
      <c r="D1039" s="1"/>
      <c r="E1039" s="1"/>
      <c r="F1039" s="1"/>
      <c r="G1039" s="1"/>
      <c r="H1039" s="1"/>
      <c r="I1039" s="1"/>
      <c r="J1039" s="1"/>
      <c r="K1039" s="1"/>
      <c r="L1039" s="1"/>
      <c r="M1039" s="1"/>
      <c r="N1039" s="1"/>
      <c r="O1039" s="1"/>
      <c r="P1039" s="1"/>
      <c r="Q1039" s="1"/>
      <c r="R1039" s="1"/>
    </row>
    <row r="1040" spans="1:18" ht="9.75" customHeight="1">
      <c r="A1040" s="1"/>
      <c r="B1040" s="1"/>
      <c r="C1040" s="1"/>
      <c r="D1040" s="1"/>
      <c r="E1040" s="1"/>
      <c r="F1040" s="1"/>
      <c r="G1040" s="1"/>
      <c r="H1040" s="1"/>
      <c r="I1040" s="1"/>
      <c r="J1040" s="1"/>
      <c r="K1040" s="1"/>
      <c r="L1040" s="1"/>
      <c r="M1040" s="1"/>
      <c r="N1040" s="1"/>
      <c r="O1040" s="1"/>
      <c r="P1040" s="1"/>
      <c r="Q1040" s="1"/>
      <c r="R1040" s="1"/>
    </row>
    <row r="1041" spans="1:18" ht="9.75" customHeight="1">
      <c r="A1041" s="1"/>
      <c r="B1041" s="1"/>
      <c r="C1041" s="1"/>
      <c r="D1041" s="1"/>
      <c r="E1041" s="1"/>
      <c r="F1041" s="1"/>
      <c r="G1041" s="1"/>
      <c r="H1041" s="1"/>
      <c r="I1041" s="1"/>
      <c r="J1041" s="1"/>
      <c r="K1041" s="1"/>
      <c r="L1041" s="1"/>
      <c r="M1041" s="1"/>
      <c r="N1041" s="1"/>
      <c r="O1041" s="1"/>
      <c r="P1041" s="1"/>
      <c r="Q1041" s="1"/>
      <c r="R1041" s="1"/>
    </row>
    <row r="1042" spans="1:18" ht="9.75" customHeight="1">
      <c r="A1042" s="1"/>
      <c r="B1042" s="1"/>
      <c r="C1042" s="1"/>
      <c r="D1042" s="1"/>
      <c r="E1042" s="1"/>
      <c r="F1042" s="1"/>
      <c r="G1042" s="1"/>
      <c r="H1042" s="1"/>
      <c r="I1042" s="1"/>
      <c r="J1042" s="1"/>
      <c r="K1042" s="1"/>
      <c r="L1042" s="1"/>
      <c r="M1042" s="1"/>
      <c r="N1042" s="1"/>
      <c r="O1042" s="1"/>
      <c r="P1042" s="1"/>
      <c r="Q1042" s="1"/>
      <c r="R1042" s="1"/>
    </row>
    <row r="1043" spans="1:18" ht="9.75" customHeight="1">
      <c r="A1043" s="1"/>
      <c r="B1043" s="1"/>
      <c r="C1043" s="1"/>
      <c r="D1043" s="1"/>
      <c r="E1043" s="1"/>
      <c r="F1043" s="1"/>
      <c r="G1043" s="1"/>
      <c r="H1043" s="1"/>
      <c r="I1043" s="1"/>
      <c r="J1043" s="1"/>
      <c r="K1043" s="1"/>
      <c r="L1043" s="1"/>
      <c r="M1043" s="1"/>
      <c r="N1043" s="1"/>
      <c r="O1043" s="1"/>
      <c r="P1043" s="1"/>
      <c r="Q1043" s="1"/>
      <c r="R1043" s="1"/>
    </row>
    <row r="1044" spans="1:18" ht="9.75" customHeight="1">
      <c r="A1044" s="1"/>
      <c r="B1044" s="1"/>
      <c r="C1044" s="1"/>
      <c r="D1044" s="1"/>
      <c r="E1044" s="1"/>
      <c r="F1044" s="1"/>
      <c r="G1044" s="1"/>
      <c r="H1044" s="1"/>
      <c r="I1044" s="1"/>
      <c r="J1044" s="1"/>
      <c r="K1044" s="1"/>
      <c r="L1044" s="1"/>
      <c r="M1044" s="1"/>
      <c r="N1044" s="1"/>
      <c r="O1044" s="1"/>
      <c r="P1044" s="1"/>
      <c r="Q1044" s="1"/>
      <c r="R1044" s="1"/>
    </row>
    <row r="1045" spans="1:18" ht="9.75" customHeight="1">
      <c r="A1045" s="1"/>
      <c r="B1045" s="1"/>
      <c r="C1045" s="1"/>
      <c r="D1045" s="1"/>
      <c r="E1045" s="1"/>
      <c r="F1045" s="1"/>
      <c r="G1045" s="1"/>
      <c r="H1045" s="1"/>
      <c r="I1045" s="1"/>
      <c r="J1045" s="1"/>
      <c r="K1045" s="1"/>
      <c r="L1045" s="1"/>
      <c r="M1045" s="1"/>
      <c r="N1045" s="1"/>
      <c r="O1045" s="1"/>
      <c r="P1045" s="1"/>
      <c r="Q1045" s="1"/>
      <c r="R1045" s="1"/>
    </row>
    <row r="1046" spans="1:18" ht="9.75" customHeight="1">
      <c r="A1046" s="1"/>
      <c r="B1046" s="1"/>
      <c r="C1046" s="1"/>
      <c r="D1046" s="1"/>
      <c r="E1046" s="1"/>
      <c r="F1046" s="1"/>
      <c r="G1046" s="1"/>
      <c r="H1046" s="1"/>
      <c r="I1046" s="1"/>
      <c r="J1046" s="1"/>
      <c r="K1046" s="1"/>
      <c r="L1046" s="1"/>
      <c r="M1046" s="1"/>
      <c r="N1046" s="1"/>
      <c r="O1046" s="1"/>
      <c r="P1046" s="1"/>
      <c r="Q1046" s="1"/>
      <c r="R1046" s="1"/>
    </row>
    <row r="1047" spans="1:18" ht="9.75" customHeight="1">
      <c r="A1047" s="1"/>
      <c r="B1047" s="1"/>
      <c r="C1047" s="1"/>
      <c r="D1047" s="1"/>
      <c r="E1047" s="1"/>
      <c r="F1047" s="1"/>
      <c r="G1047" s="1"/>
      <c r="H1047" s="1"/>
      <c r="I1047" s="1"/>
      <c r="J1047" s="1"/>
      <c r="K1047" s="1"/>
      <c r="L1047" s="1"/>
      <c r="M1047" s="1"/>
      <c r="N1047" s="1"/>
      <c r="O1047" s="1"/>
      <c r="P1047" s="1"/>
      <c r="Q1047" s="1"/>
      <c r="R1047" s="1"/>
    </row>
    <row r="1048" spans="1:18" ht="9.75" customHeight="1">
      <c r="A1048" s="1"/>
      <c r="B1048" s="1"/>
      <c r="C1048" s="1"/>
      <c r="D1048" s="1"/>
      <c r="E1048" s="1"/>
      <c r="F1048" s="1"/>
      <c r="G1048" s="1"/>
      <c r="H1048" s="1"/>
      <c r="I1048" s="1"/>
      <c r="J1048" s="1"/>
      <c r="K1048" s="1"/>
      <c r="L1048" s="1"/>
      <c r="M1048" s="1"/>
      <c r="N1048" s="1"/>
      <c r="O1048" s="1"/>
      <c r="P1048" s="1"/>
      <c r="Q1048" s="1"/>
      <c r="R1048" s="1"/>
    </row>
    <row r="1049" spans="1:18" ht="9.75" customHeight="1">
      <c r="A1049" s="1"/>
      <c r="B1049" s="1"/>
      <c r="C1049" s="1"/>
      <c r="D1049" s="1"/>
      <c r="E1049" s="1"/>
      <c r="F1049" s="1"/>
      <c r="G1049" s="1"/>
      <c r="H1049" s="1"/>
      <c r="I1049" s="1"/>
      <c r="J1049" s="1"/>
      <c r="K1049" s="1"/>
      <c r="L1049" s="1"/>
      <c r="M1049" s="1"/>
      <c r="N1049" s="1"/>
      <c r="O1049" s="1"/>
      <c r="P1049" s="1"/>
      <c r="Q1049" s="1"/>
      <c r="R1049" s="1"/>
    </row>
    <row r="1050" spans="1:18" ht="9.75" customHeight="1">
      <c r="A1050" s="1"/>
      <c r="B1050" s="1"/>
      <c r="C1050" s="1"/>
      <c r="D1050" s="1"/>
      <c r="E1050" s="1"/>
      <c r="F1050" s="1"/>
      <c r="G1050" s="1"/>
      <c r="H1050" s="1"/>
      <c r="I1050" s="1"/>
      <c r="J1050" s="1"/>
      <c r="K1050" s="1"/>
      <c r="L1050" s="1"/>
      <c r="M1050" s="1"/>
      <c r="N1050" s="1"/>
      <c r="O1050" s="1"/>
      <c r="P1050" s="1"/>
      <c r="Q1050" s="1"/>
      <c r="R1050" s="1"/>
    </row>
    <row r="1051" spans="1:18" ht="9.75" customHeight="1">
      <c r="A1051" s="1"/>
      <c r="B1051" s="1"/>
      <c r="C1051" s="1"/>
      <c r="D1051" s="1"/>
      <c r="E1051" s="1"/>
      <c r="F1051" s="1"/>
      <c r="G1051" s="1"/>
      <c r="H1051" s="1"/>
      <c r="I1051" s="1"/>
      <c r="J1051" s="1"/>
      <c r="K1051" s="1"/>
      <c r="L1051" s="1"/>
      <c r="M1051" s="1"/>
      <c r="N1051" s="1"/>
      <c r="O1051" s="1"/>
      <c r="P1051" s="1"/>
      <c r="Q1051" s="1"/>
      <c r="R1051" s="1"/>
    </row>
    <row r="1052" spans="1:18" ht="9.75" customHeight="1">
      <c r="A1052" s="1"/>
      <c r="B1052" s="1"/>
      <c r="C1052" s="1"/>
      <c r="D1052" s="1"/>
      <c r="E1052" s="1"/>
      <c r="F1052" s="1"/>
      <c r="G1052" s="1"/>
      <c r="H1052" s="1"/>
      <c r="I1052" s="1"/>
      <c r="J1052" s="1"/>
      <c r="K1052" s="1"/>
      <c r="L1052" s="1"/>
      <c r="M1052" s="1"/>
      <c r="N1052" s="1"/>
      <c r="O1052" s="1"/>
      <c r="P1052" s="1"/>
      <c r="Q1052" s="1"/>
      <c r="R1052" s="1"/>
    </row>
    <row r="1053" spans="1:18" ht="9.75" customHeight="1">
      <c r="A1053" s="1"/>
      <c r="B1053" s="1"/>
      <c r="C1053" s="1"/>
      <c r="D1053" s="1"/>
      <c r="E1053" s="1"/>
      <c r="F1053" s="1"/>
      <c r="G1053" s="1"/>
      <c r="H1053" s="1"/>
      <c r="I1053" s="1"/>
      <c r="J1053" s="1"/>
      <c r="K1053" s="1"/>
      <c r="L1053" s="1"/>
      <c r="M1053" s="1"/>
      <c r="N1053" s="1"/>
      <c r="O1053" s="1"/>
      <c r="P1053" s="1"/>
      <c r="Q1053" s="1"/>
      <c r="R1053" s="1"/>
    </row>
    <row r="1054" spans="1:18" ht="9.75" customHeight="1">
      <c r="A1054" s="1"/>
      <c r="B1054" s="1"/>
      <c r="C1054" s="1"/>
      <c r="D1054" s="1"/>
      <c r="E1054" s="1"/>
      <c r="F1054" s="1"/>
      <c r="G1054" s="1"/>
      <c r="H1054" s="1"/>
      <c r="I1054" s="1"/>
      <c r="J1054" s="1"/>
      <c r="K1054" s="1"/>
      <c r="L1054" s="1"/>
      <c r="M1054" s="1"/>
      <c r="N1054" s="1"/>
      <c r="O1054" s="1"/>
      <c r="P1054" s="1"/>
      <c r="Q1054" s="1"/>
      <c r="R1054" s="1"/>
    </row>
    <row r="1055" spans="1:18" ht="9.75" customHeight="1">
      <c r="A1055" s="1"/>
      <c r="B1055" s="1"/>
      <c r="C1055" s="1"/>
      <c r="D1055" s="1"/>
      <c r="E1055" s="1"/>
      <c r="F1055" s="1"/>
      <c r="G1055" s="1"/>
      <c r="H1055" s="1"/>
      <c r="I1055" s="1"/>
      <c r="J1055" s="1"/>
      <c r="K1055" s="1"/>
      <c r="L1055" s="1"/>
      <c r="M1055" s="1"/>
      <c r="N1055" s="1"/>
      <c r="O1055" s="1"/>
      <c r="P1055" s="1"/>
      <c r="Q1055" s="1"/>
      <c r="R1055" s="1"/>
    </row>
    <row r="1056" spans="1:18" ht="9.75" customHeight="1">
      <c r="A1056" s="1"/>
      <c r="B1056" s="1"/>
      <c r="C1056" s="1"/>
      <c r="D1056" s="1"/>
      <c r="E1056" s="1"/>
      <c r="F1056" s="1"/>
      <c r="G1056" s="1"/>
      <c r="H1056" s="1"/>
      <c r="I1056" s="1"/>
      <c r="J1056" s="1"/>
      <c r="K1056" s="1"/>
      <c r="L1056" s="1"/>
      <c r="M1056" s="1"/>
      <c r="N1056" s="1"/>
      <c r="O1056" s="1"/>
      <c r="P1056" s="1"/>
      <c r="Q1056" s="1"/>
      <c r="R1056" s="1"/>
    </row>
    <row r="1057" spans="1:18" ht="9.75" customHeight="1">
      <c r="A1057" s="1"/>
      <c r="B1057" s="1"/>
      <c r="C1057" s="1"/>
      <c r="D1057" s="1"/>
      <c r="E1057" s="1"/>
      <c r="F1057" s="1"/>
      <c r="G1057" s="1"/>
      <c r="H1057" s="1"/>
      <c r="I1057" s="1"/>
      <c r="J1057" s="1"/>
      <c r="K1057" s="1"/>
      <c r="L1057" s="1"/>
      <c r="M1057" s="1"/>
      <c r="N1057" s="1"/>
      <c r="O1057" s="1"/>
      <c r="P1057" s="1"/>
      <c r="Q1057" s="1"/>
      <c r="R1057" s="1"/>
    </row>
    <row r="1058" spans="1:18" ht="9.75" customHeight="1">
      <c r="A1058" s="1"/>
      <c r="B1058" s="1"/>
      <c r="C1058" s="1"/>
      <c r="D1058" s="1"/>
      <c r="E1058" s="1"/>
      <c r="F1058" s="1"/>
      <c r="G1058" s="1"/>
      <c r="H1058" s="1"/>
      <c r="I1058" s="1"/>
      <c r="J1058" s="1"/>
      <c r="K1058" s="1"/>
      <c r="L1058" s="1"/>
      <c r="M1058" s="1"/>
      <c r="N1058" s="1"/>
      <c r="O1058" s="1"/>
      <c r="P1058" s="1"/>
      <c r="Q1058" s="1"/>
      <c r="R1058" s="1"/>
    </row>
    <row r="1059" spans="1:18" ht="9.75" customHeight="1">
      <c r="A1059" s="1"/>
      <c r="B1059" s="1"/>
      <c r="C1059" s="1"/>
      <c r="D1059" s="1"/>
      <c r="E1059" s="1"/>
      <c r="F1059" s="1"/>
      <c r="G1059" s="1"/>
      <c r="H1059" s="1"/>
      <c r="I1059" s="1"/>
      <c r="J1059" s="1"/>
      <c r="K1059" s="1"/>
      <c r="L1059" s="1"/>
      <c r="M1059" s="1"/>
      <c r="N1059" s="1"/>
      <c r="O1059" s="1"/>
      <c r="P1059" s="1"/>
      <c r="Q1059" s="1"/>
      <c r="R1059" s="1"/>
    </row>
    <row r="1060" spans="1:18" ht="9.75" customHeight="1">
      <c r="A1060" s="1"/>
      <c r="B1060" s="1"/>
      <c r="C1060" s="1"/>
      <c r="D1060" s="1"/>
      <c r="E1060" s="1"/>
      <c r="F1060" s="1"/>
      <c r="G1060" s="1"/>
      <c r="H1060" s="1"/>
      <c r="I1060" s="1"/>
      <c r="J1060" s="1"/>
      <c r="K1060" s="1"/>
      <c r="L1060" s="1"/>
      <c r="M1060" s="1"/>
      <c r="N1060" s="1"/>
      <c r="O1060" s="1"/>
      <c r="P1060" s="1"/>
      <c r="Q1060" s="1"/>
      <c r="R1060" s="1"/>
    </row>
    <row r="1061" spans="1:18" ht="9.75" customHeight="1">
      <c r="A1061" s="1"/>
      <c r="B1061" s="1"/>
      <c r="C1061" s="1"/>
      <c r="D1061" s="1"/>
      <c r="E1061" s="1"/>
      <c r="F1061" s="1"/>
      <c r="G1061" s="1"/>
      <c r="H1061" s="1"/>
      <c r="I1061" s="1"/>
      <c r="J1061" s="1"/>
      <c r="K1061" s="1"/>
      <c r="L1061" s="1"/>
      <c r="M1061" s="1"/>
      <c r="N1061" s="1"/>
      <c r="O1061" s="1"/>
      <c r="P1061" s="1"/>
      <c r="Q1061" s="1"/>
      <c r="R1061" s="1"/>
    </row>
    <row r="1062" spans="1:18" ht="9.75" customHeight="1">
      <c r="A1062" s="1"/>
      <c r="B1062" s="1"/>
      <c r="C1062" s="1"/>
      <c r="D1062" s="1"/>
      <c r="E1062" s="1"/>
      <c r="F1062" s="1"/>
      <c r="G1062" s="1"/>
      <c r="H1062" s="1"/>
      <c r="I1062" s="1"/>
      <c r="J1062" s="1"/>
      <c r="K1062" s="1"/>
      <c r="L1062" s="1"/>
      <c r="M1062" s="1"/>
      <c r="N1062" s="1"/>
      <c r="O1062" s="1"/>
      <c r="P1062" s="1"/>
      <c r="Q1062" s="1"/>
      <c r="R1062" s="1"/>
    </row>
    <row r="1063" spans="1:18" ht="9.75" customHeight="1">
      <c r="A1063" s="1"/>
      <c r="B1063" s="1"/>
      <c r="C1063" s="1"/>
      <c r="D1063" s="1"/>
      <c r="E1063" s="1"/>
      <c r="F1063" s="1"/>
      <c r="G1063" s="1"/>
      <c r="H1063" s="1"/>
      <c r="I1063" s="1"/>
      <c r="J1063" s="1"/>
      <c r="K1063" s="1"/>
      <c r="L1063" s="1"/>
      <c r="M1063" s="1"/>
      <c r="N1063" s="1"/>
      <c r="O1063" s="1"/>
      <c r="P1063" s="1"/>
      <c r="Q1063" s="1"/>
      <c r="R1063" s="1"/>
    </row>
    <row r="1064" spans="1:18" ht="9.75" customHeight="1">
      <c r="A1064" s="1"/>
      <c r="B1064" s="1"/>
      <c r="C1064" s="1"/>
      <c r="D1064" s="1"/>
      <c r="E1064" s="1"/>
      <c r="F1064" s="1"/>
      <c r="G1064" s="1"/>
      <c r="H1064" s="1"/>
      <c r="I1064" s="1"/>
      <c r="J1064" s="1"/>
      <c r="K1064" s="1"/>
      <c r="L1064" s="1"/>
      <c r="M1064" s="1"/>
      <c r="N1064" s="1"/>
      <c r="O1064" s="1"/>
      <c r="P1064" s="1"/>
      <c r="Q1064" s="1"/>
      <c r="R1064" s="1"/>
    </row>
    <row r="1065" spans="1:18" ht="9.75" customHeight="1">
      <c r="A1065" s="1"/>
      <c r="B1065" s="1"/>
      <c r="C1065" s="1"/>
      <c r="D1065" s="1"/>
      <c r="E1065" s="1"/>
      <c r="F1065" s="1"/>
      <c r="G1065" s="1"/>
      <c r="H1065" s="1"/>
      <c r="I1065" s="1"/>
      <c r="J1065" s="1"/>
      <c r="K1065" s="1"/>
      <c r="L1065" s="1"/>
      <c r="M1065" s="1"/>
      <c r="N1065" s="1"/>
      <c r="O1065" s="1"/>
      <c r="P1065" s="1"/>
      <c r="Q1065" s="1"/>
      <c r="R1065" s="1"/>
    </row>
    <row r="1066" spans="1:18" ht="9.75" customHeight="1">
      <c r="A1066" s="1"/>
      <c r="B1066" s="1"/>
      <c r="C1066" s="1"/>
      <c r="D1066" s="1"/>
      <c r="E1066" s="1"/>
      <c r="F1066" s="1"/>
      <c r="G1066" s="1"/>
      <c r="H1066" s="1"/>
      <c r="I1066" s="1"/>
      <c r="J1066" s="1"/>
      <c r="K1066" s="1"/>
      <c r="L1066" s="1"/>
      <c r="M1066" s="1"/>
      <c r="N1066" s="1"/>
      <c r="O1066" s="1"/>
      <c r="P1066" s="1"/>
      <c r="Q1066" s="1"/>
      <c r="R1066" s="1"/>
    </row>
    <row r="1067" spans="1:18" ht="9.75" customHeight="1">
      <c r="A1067" s="1"/>
      <c r="B1067" s="1"/>
      <c r="C1067" s="1"/>
      <c r="D1067" s="1"/>
      <c r="E1067" s="1"/>
      <c r="F1067" s="1"/>
      <c r="G1067" s="1"/>
      <c r="H1067" s="1"/>
      <c r="I1067" s="1"/>
      <c r="J1067" s="1"/>
      <c r="K1067" s="1"/>
      <c r="L1067" s="1"/>
      <c r="M1067" s="1"/>
      <c r="N1067" s="1"/>
      <c r="O1067" s="1"/>
      <c r="P1067" s="1"/>
      <c r="Q1067" s="1"/>
      <c r="R1067" s="1"/>
    </row>
    <row r="1068" spans="1:18" ht="9.75" customHeight="1">
      <c r="A1068" s="1"/>
      <c r="B1068" s="1"/>
      <c r="C1068" s="1"/>
      <c r="D1068" s="1"/>
      <c r="E1068" s="1"/>
      <c r="F1068" s="1"/>
      <c r="G1068" s="1"/>
      <c r="H1068" s="1"/>
      <c r="I1068" s="1"/>
      <c r="J1068" s="1"/>
      <c r="K1068" s="1"/>
      <c r="L1068" s="1"/>
      <c r="M1068" s="1"/>
      <c r="N1068" s="1"/>
      <c r="O1068" s="1"/>
      <c r="P1068" s="1"/>
      <c r="Q1068" s="1"/>
      <c r="R1068" s="1"/>
    </row>
    <row r="1069" spans="1:18" ht="9.75" customHeight="1">
      <c r="A1069" s="1"/>
      <c r="B1069" s="1"/>
      <c r="C1069" s="1"/>
      <c r="D1069" s="1"/>
      <c r="E1069" s="1"/>
      <c r="F1069" s="1"/>
      <c r="G1069" s="1"/>
      <c r="H1069" s="1"/>
      <c r="I1069" s="1"/>
      <c r="J1069" s="1"/>
      <c r="K1069" s="1"/>
      <c r="L1069" s="1"/>
      <c r="M1069" s="1"/>
      <c r="N1069" s="1"/>
      <c r="O1069" s="1"/>
      <c r="P1069" s="1"/>
      <c r="Q1069" s="1"/>
      <c r="R1069" s="1"/>
    </row>
    <row r="1070" spans="1:18" ht="9.75" customHeight="1">
      <c r="A1070" s="1"/>
      <c r="B1070" s="1"/>
      <c r="C1070" s="1"/>
      <c r="D1070" s="1"/>
      <c r="E1070" s="1"/>
      <c r="F1070" s="1"/>
      <c r="G1070" s="1"/>
      <c r="H1070" s="1"/>
      <c r="I1070" s="1"/>
      <c r="J1070" s="1"/>
      <c r="K1070" s="1"/>
      <c r="L1070" s="1"/>
      <c r="M1070" s="1"/>
      <c r="N1070" s="1"/>
      <c r="O1070" s="1"/>
      <c r="P1070" s="1"/>
      <c r="Q1070" s="1"/>
      <c r="R1070" s="1"/>
    </row>
    <row r="1071" spans="1:18" ht="9.75" customHeight="1">
      <c r="A1071" s="1"/>
      <c r="B1071" s="1"/>
      <c r="C1071" s="1"/>
      <c r="D1071" s="1"/>
      <c r="E1071" s="1"/>
      <c r="F1071" s="1"/>
      <c r="G1071" s="1"/>
      <c r="H1071" s="1"/>
      <c r="I1071" s="1"/>
      <c r="J1071" s="1"/>
      <c r="K1071" s="1"/>
      <c r="L1071" s="1"/>
      <c r="M1071" s="1"/>
      <c r="N1071" s="1"/>
      <c r="O1071" s="1"/>
      <c r="P1071" s="1"/>
      <c r="Q1071" s="1"/>
      <c r="R1071" s="1"/>
    </row>
    <row r="1072" spans="1:18" ht="9.75" customHeight="1">
      <c r="A1072" s="1"/>
      <c r="B1072" s="1"/>
      <c r="C1072" s="1"/>
      <c r="D1072" s="1"/>
      <c r="E1072" s="1"/>
      <c r="F1072" s="1"/>
      <c r="G1072" s="1"/>
      <c r="H1072" s="1"/>
      <c r="I1072" s="1"/>
      <c r="J1072" s="1"/>
      <c r="K1072" s="1"/>
      <c r="L1072" s="1"/>
      <c r="M1072" s="1"/>
      <c r="N1072" s="1"/>
      <c r="O1072" s="1"/>
      <c r="P1072" s="1"/>
      <c r="Q1072" s="1"/>
      <c r="R1072" s="1"/>
    </row>
    <row r="1073" spans="1:18" ht="9.75" customHeight="1">
      <c r="A1073" s="1"/>
      <c r="B1073" s="1"/>
      <c r="C1073" s="1"/>
      <c r="D1073" s="1"/>
      <c r="E1073" s="1"/>
      <c r="F1073" s="1"/>
      <c r="G1073" s="1"/>
      <c r="H1073" s="1"/>
      <c r="I1073" s="1"/>
      <c r="J1073" s="1"/>
      <c r="K1073" s="1"/>
      <c r="L1073" s="1"/>
      <c r="M1073" s="1"/>
      <c r="N1073" s="1"/>
      <c r="O1073" s="1"/>
      <c r="P1073" s="1"/>
      <c r="Q1073" s="1"/>
      <c r="R1073" s="1"/>
    </row>
    <row r="1074" spans="1:18" ht="9.75" customHeight="1">
      <c r="A1074" s="1"/>
      <c r="B1074" s="1"/>
      <c r="C1074" s="1"/>
      <c r="D1074" s="1"/>
      <c r="E1074" s="1"/>
      <c r="F1074" s="1"/>
      <c r="G1074" s="1"/>
      <c r="H1074" s="1"/>
      <c r="I1074" s="1"/>
      <c r="J1074" s="1"/>
      <c r="K1074" s="1"/>
      <c r="L1074" s="1"/>
      <c r="M1074" s="1"/>
      <c r="N1074" s="1"/>
      <c r="O1074" s="1"/>
      <c r="P1074" s="1"/>
      <c r="Q1074" s="1"/>
      <c r="R1074" s="1"/>
    </row>
    <row r="1075" spans="1:18" ht="9.75" customHeight="1">
      <c r="A1075" s="1"/>
      <c r="B1075" s="1"/>
      <c r="C1075" s="1"/>
      <c r="D1075" s="1"/>
      <c r="E1075" s="1"/>
      <c r="F1075" s="1"/>
      <c r="G1075" s="1"/>
      <c r="H1075" s="1"/>
      <c r="I1075" s="1"/>
      <c r="J1075" s="1"/>
      <c r="K1075" s="1"/>
      <c r="L1075" s="1"/>
      <c r="M1075" s="1"/>
      <c r="N1075" s="1"/>
      <c r="O1075" s="1"/>
      <c r="P1075" s="1"/>
      <c r="Q1075" s="1"/>
      <c r="R1075" s="1"/>
    </row>
    <row r="1076" spans="1:18" ht="9.75" customHeight="1">
      <c r="A1076" s="1"/>
      <c r="B1076" s="1"/>
      <c r="C1076" s="1"/>
      <c r="D1076" s="1"/>
      <c r="E1076" s="1"/>
      <c r="F1076" s="1"/>
      <c r="G1076" s="1"/>
      <c r="H1076" s="1"/>
      <c r="I1076" s="1"/>
      <c r="J1076" s="1"/>
      <c r="K1076" s="1"/>
      <c r="L1076" s="1"/>
      <c r="M1076" s="1"/>
      <c r="N1076" s="1"/>
      <c r="O1076" s="1"/>
      <c r="P1076" s="1"/>
      <c r="Q1076" s="1"/>
      <c r="R1076" s="1"/>
    </row>
    <row r="1077" spans="1:18" ht="9.75" customHeight="1">
      <c r="A1077" s="1"/>
      <c r="B1077" s="1"/>
      <c r="C1077" s="1"/>
      <c r="D1077" s="1"/>
      <c r="E1077" s="1"/>
      <c r="F1077" s="1"/>
      <c r="G1077" s="1"/>
      <c r="H1077" s="1"/>
      <c r="I1077" s="1"/>
      <c r="J1077" s="1"/>
      <c r="K1077" s="1"/>
      <c r="L1077" s="1"/>
      <c r="M1077" s="1"/>
      <c r="N1077" s="1"/>
      <c r="O1077" s="1"/>
      <c r="P1077" s="1"/>
      <c r="Q1077" s="1"/>
      <c r="R1077" s="1"/>
    </row>
    <row r="1078" spans="1:18" ht="9.75" customHeight="1">
      <c r="A1078" s="1"/>
      <c r="B1078" s="1"/>
      <c r="C1078" s="1"/>
      <c r="D1078" s="1"/>
      <c r="E1078" s="1"/>
      <c r="F1078" s="1"/>
      <c r="G1078" s="1"/>
      <c r="H1078" s="1"/>
      <c r="I1078" s="1"/>
      <c r="J1078" s="1"/>
      <c r="K1078" s="1"/>
      <c r="L1078" s="1"/>
      <c r="M1078" s="1"/>
      <c r="N1078" s="1"/>
      <c r="O1078" s="1"/>
      <c r="P1078" s="1"/>
      <c r="Q1078" s="1"/>
      <c r="R1078" s="1"/>
    </row>
    <row r="1079" spans="1:18" ht="9.75" customHeight="1">
      <c r="A1079" s="1"/>
      <c r="B1079" s="1"/>
      <c r="C1079" s="1"/>
      <c r="D1079" s="1"/>
      <c r="E1079" s="1"/>
      <c r="F1079" s="1"/>
      <c r="G1079" s="1"/>
      <c r="H1079" s="1"/>
      <c r="I1079" s="1"/>
      <c r="J1079" s="1"/>
      <c r="K1079" s="1"/>
      <c r="L1079" s="1"/>
      <c r="M1079" s="1"/>
      <c r="N1079" s="1"/>
      <c r="O1079" s="1"/>
      <c r="P1079" s="1"/>
      <c r="Q1079" s="1"/>
      <c r="R1079" s="1"/>
    </row>
    <row r="1080" spans="1:18" ht="9.75" customHeight="1">
      <c r="A1080" s="1"/>
      <c r="B1080" s="1"/>
      <c r="C1080" s="1"/>
      <c r="D1080" s="1"/>
      <c r="E1080" s="1"/>
      <c r="F1080" s="1"/>
      <c r="G1080" s="1"/>
      <c r="H1080" s="1"/>
      <c r="I1080" s="1"/>
      <c r="J1080" s="1"/>
      <c r="K1080" s="1"/>
      <c r="L1080" s="1"/>
      <c r="M1080" s="1"/>
      <c r="N1080" s="1"/>
      <c r="O1080" s="1"/>
      <c r="P1080" s="1"/>
      <c r="Q1080" s="1"/>
      <c r="R1080" s="1"/>
    </row>
    <row r="1081" spans="1:18" ht="9.75" customHeight="1">
      <c r="A1081" s="1"/>
      <c r="B1081" s="1"/>
      <c r="C1081" s="1"/>
      <c r="D1081" s="1"/>
      <c r="E1081" s="1"/>
      <c r="F1081" s="1"/>
      <c r="G1081" s="1"/>
      <c r="H1081" s="1"/>
      <c r="I1081" s="1"/>
      <c r="J1081" s="1"/>
      <c r="K1081" s="1"/>
      <c r="L1081" s="1"/>
      <c r="M1081" s="1"/>
      <c r="N1081" s="1"/>
      <c r="O1081" s="1"/>
      <c r="P1081" s="1"/>
      <c r="Q1081" s="1"/>
      <c r="R1081" s="1"/>
    </row>
    <row r="1082" spans="1:18" ht="9.75" customHeight="1">
      <c r="A1082" s="1"/>
      <c r="B1082" s="1"/>
      <c r="C1082" s="1"/>
      <c r="D1082" s="1"/>
      <c r="E1082" s="1"/>
      <c r="F1082" s="1"/>
      <c r="G1082" s="1"/>
      <c r="H1082" s="1"/>
      <c r="I1082" s="1"/>
      <c r="J1082" s="1"/>
      <c r="K1082" s="1"/>
      <c r="L1082" s="1"/>
      <c r="M1082" s="1"/>
      <c r="N1082" s="1"/>
      <c r="O1082" s="1"/>
      <c r="P1082" s="1"/>
      <c r="Q1082" s="1"/>
      <c r="R1082" s="1"/>
    </row>
    <row r="1083" spans="1:18" ht="9.75" customHeight="1">
      <c r="A1083" s="1"/>
      <c r="B1083" s="1"/>
      <c r="C1083" s="1"/>
      <c r="D1083" s="1"/>
      <c r="E1083" s="1"/>
      <c r="F1083" s="1"/>
      <c r="G1083" s="1"/>
      <c r="H1083" s="1"/>
      <c r="I1083" s="1"/>
      <c r="J1083" s="1"/>
      <c r="K1083" s="1"/>
      <c r="L1083" s="1"/>
      <c r="M1083" s="1"/>
      <c r="N1083" s="1"/>
      <c r="O1083" s="1"/>
      <c r="P1083" s="1"/>
      <c r="Q1083" s="1"/>
      <c r="R1083" s="1"/>
    </row>
    <row r="1084" spans="1:18" ht="9.75" customHeight="1">
      <c r="A1084" s="1"/>
      <c r="B1084" s="1"/>
      <c r="C1084" s="1"/>
      <c r="D1084" s="1"/>
      <c r="E1084" s="1"/>
      <c r="F1084" s="1"/>
      <c r="G1084" s="1"/>
      <c r="H1084" s="1"/>
      <c r="I1084" s="1"/>
      <c r="J1084" s="1"/>
      <c r="K1084" s="1"/>
      <c r="L1084" s="1"/>
      <c r="M1084" s="1"/>
      <c r="N1084" s="1"/>
      <c r="O1084" s="1"/>
      <c r="P1084" s="1"/>
      <c r="Q1084" s="1"/>
      <c r="R1084" s="1"/>
    </row>
    <row r="1085" spans="1:18" ht="9.75" customHeight="1">
      <c r="A1085" s="1"/>
      <c r="B1085" s="1"/>
      <c r="C1085" s="1"/>
      <c r="D1085" s="1"/>
      <c r="E1085" s="1"/>
      <c r="F1085" s="1"/>
      <c r="G1085" s="1"/>
      <c r="H1085" s="1"/>
      <c r="I1085" s="1"/>
      <c r="J1085" s="1"/>
      <c r="K1085" s="1"/>
      <c r="L1085" s="1"/>
      <c r="M1085" s="1"/>
      <c r="N1085" s="1"/>
      <c r="O1085" s="1"/>
      <c r="P1085" s="1"/>
      <c r="Q1085" s="1"/>
      <c r="R1085" s="1"/>
    </row>
    <row r="1086" spans="1:18" ht="9.75" customHeight="1">
      <c r="A1086" s="1"/>
      <c r="B1086" s="1"/>
      <c r="C1086" s="1"/>
      <c r="D1086" s="1"/>
      <c r="E1086" s="1"/>
      <c r="F1086" s="1"/>
      <c r="G1086" s="1"/>
      <c r="H1086" s="1"/>
      <c r="I1086" s="1"/>
      <c r="J1086" s="1"/>
      <c r="K1086" s="1"/>
      <c r="L1086" s="1"/>
      <c r="M1086" s="1"/>
      <c r="N1086" s="1"/>
      <c r="O1086" s="1"/>
      <c r="P1086" s="1"/>
      <c r="Q1086" s="1"/>
      <c r="R1086" s="1"/>
    </row>
    <row r="1087" spans="1:18" ht="9.75" customHeight="1">
      <c r="A1087" s="1"/>
      <c r="B1087" s="1"/>
      <c r="C1087" s="1"/>
      <c r="D1087" s="1"/>
      <c r="E1087" s="1"/>
      <c r="F1087" s="1"/>
      <c r="G1087" s="1"/>
      <c r="H1087" s="1"/>
      <c r="I1087" s="1"/>
      <c r="J1087" s="1"/>
      <c r="K1087" s="1"/>
      <c r="L1087" s="1"/>
      <c r="M1087" s="1"/>
      <c r="N1087" s="1"/>
      <c r="O1087" s="1"/>
      <c r="P1087" s="1"/>
      <c r="Q1087" s="1"/>
      <c r="R1087" s="1"/>
    </row>
    <row r="1088" spans="1:18" ht="9.75" customHeight="1">
      <c r="A1088" s="1"/>
      <c r="B1088" s="1"/>
      <c r="C1088" s="1"/>
      <c r="D1088" s="1"/>
      <c r="E1088" s="1"/>
      <c r="F1088" s="1"/>
      <c r="G1088" s="1"/>
      <c r="H1088" s="1"/>
      <c r="I1088" s="1"/>
      <c r="J1088" s="1"/>
      <c r="K1088" s="1"/>
      <c r="L1088" s="1"/>
      <c r="M1088" s="1"/>
      <c r="N1088" s="1"/>
      <c r="O1088" s="1"/>
      <c r="P1088" s="1"/>
      <c r="Q1088" s="1"/>
      <c r="R1088" s="1"/>
    </row>
    <row r="1089" spans="1:18" ht="9.75" customHeight="1">
      <c r="A1089" s="1"/>
      <c r="B1089" s="1"/>
      <c r="C1089" s="1"/>
      <c r="D1089" s="1"/>
      <c r="E1089" s="1"/>
      <c r="F1089" s="1"/>
      <c r="G1089" s="1"/>
      <c r="H1089" s="1"/>
      <c r="I1089" s="1"/>
      <c r="J1089" s="1"/>
      <c r="K1089" s="1"/>
      <c r="L1089" s="1"/>
      <c r="M1089" s="1"/>
      <c r="N1089" s="1"/>
      <c r="O1089" s="1"/>
      <c r="P1089" s="1"/>
      <c r="Q1089" s="1"/>
      <c r="R1089" s="1"/>
    </row>
    <row r="1090" spans="1:18" ht="9.75" customHeight="1">
      <c r="A1090" s="1"/>
      <c r="B1090" s="1"/>
      <c r="C1090" s="1"/>
      <c r="D1090" s="1"/>
      <c r="E1090" s="1"/>
      <c r="F1090" s="1"/>
      <c r="G1090" s="1"/>
      <c r="H1090" s="1"/>
      <c r="I1090" s="1"/>
      <c r="J1090" s="1"/>
      <c r="K1090" s="1"/>
      <c r="L1090" s="1"/>
      <c r="M1090" s="1"/>
      <c r="N1090" s="1"/>
      <c r="O1090" s="1"/>
      <c r="P1090" s="1"/>
      <c r="Q1090" s="1"/>
      <c r="R1090" s="1"/>
    </row>
    <row r="1091" spans="1:18" ht="9.75" customHeight="1">
      <c r="A1091" s="1"/>
      <c r="B1091" s="1"/>
      <c r="C1091" s="1"/>
      <c r="D1091" s="1"/>
      <c r="E1091" s="1"/>
      <c r="F1091" s="1"/>
      <c r="G1091" s="1"/>
      <c r="H1091" s="1"/>
      <c r="I1091" s="1"/>
      <c r="J1091" s="1"/>
      <c r="K1091" s="1"/>
      <c r="L1091" s="1"/>
      <c r="M1091" s="1"/>
      <c r="N1091" s="1"/>
      <c r="O1091" s="1"/>
      <c r="P1091" s="1"/>
      <c r="Q1091" s="1"/>
      <c r="R1091" s="1"/>
    </row>
    <row r="1092" spans="1:18" ht="9.75" customHeight="1">
      <c r="A1092" s="1"/>
      <c r="B1092" s="1"/>
      <c r="C1092" s="1"/>
      <c r="D1092" s="1"/>
      <c r="E1092" s="1"/>
      <c r="F1092" s="1"/>
      <c r="G1092" s="1"/>
      <c r="H1092" s="1"/>
      <c r="I1092" s="1"/>
      <c r="J1092" s="1"/>
      <c r="K1092" s="1"/>
      <c r="L1092" s="1"/>
      <c r="M1092" s="1"/>
      <c r="N1092" s="1"/>
      <c r="O1092" s="1"/>
      <c r="P1092" s="1"/>
      <c r="Q1092" s="1"/>
      <c r="R1092" s="1"/>
    </row>
    <row r="1093" spans="1:18" ht="9.75" customHeight="1">
      <c r="A1093" s="1"/>
      <c r="B1093" s="1"/>
      <c r="C1093" s="1"/>
      <c r="D1093" s="1"/>
      <c r="E1093" s="1"/>
      <c r="F1093" s="1"/>
      <c r="G1093" s="1"/>
      <c r="H1093" s="1"/>
      <c r="I1093" s="1"/>
      <c r="J1093" s="1"/>
      <c r="K1093" s="1"/>
      <c r="L1093" s="1"/>
      <c r="M1093" s="1"/>
      <c r="N1093" s="1"/>
      <c r="O1093" s="1"/>
      <c r="P1093" s="1"/>
      <c r="Q1093" s="1"/>
      <c r="R1093" s="1"/>
    </row>
    <row r="1094" spans="1:18" ht="9.75" customHeight="1">
      <c r="A1094" s="1"/>
      <c r="B1094" s="1"/>
      <c r="C1094" s="1"/>
      <c r="D1094" s="1"/>
      <c r="E1094" s="1"/>
      <c r="F1094" s="1"/>
      <c r="G1094" s="1"/>
      <c r="H1094" s="1"/>
      <c r="I1094" s="1"/>
      <c r="J1094" s="1"/>
      <c r="K1094" s="1"/>
      <c r="L1094" s="1"/>
      <c r="M1094" s="1"/>
      <c r="N1094" s="1"/>
      <c r="O1094" s="1"/>
      <c r="P1094" s="1"/>
      <c r="Q1094" s="1"/>
      <c r="R1094" s="1"/>
    </row>
    <row r="1095" spans="1:18" ht="9.75" customHeight="1">
      <c r="A1095" s="1"/>
      <c r="B1095" s="1"/>
      <c r="C1095" s="1"/>
      <c r="D1095" s="1"/>
      <c r="E1095" s="1"/>
      <c r="F1095" s="1"/>
      <c r="G1095" s="1"/>
      <c r="H1095" s="1"/>
      <c r="I1095" s="1"/>
      <c r="J1095" s="1"/>
      <c r="K1095" s="1"/>
      <c r="L1095" s="1"/>
      <c r="M1095" s="1"/>
      <c r="N1095" s="1"/>
      <c r="O1095" s="1"/>
      <c r="P1095" s="1"/>
      <c r="Q1095" s="1"/>
      <c r="R1095" s="1"/>
    </row>
    <row r="1096" spans="1:18" ht="9.75" customHeight="1">
      <c r="A1096" s="1"/>
      <c r="B1096" s="1"/>
      <c r="C1096" s="1"/>
      <c r="D1096" s="1"/>
      <c r="E1096" s="1"/>
      <c r="F1096" s="1"/>
      <c r="G1096" s="1"/>
      <c r="H1096" s="1"/>
      <c r="I1096" s="1"/>
      <c r="J1096" s="1"/>
      <c r="K1096" s="1"/>
      <c r="L1096" s="1"/>
      <c r="M1096" s="1"/>
      <c r="N1096" s="1"/>
      <c r="O1096" s="1"/>
      <c r="P1096" s="1"/>
      <c r="Q1096" s="1"/>
      <c r="R1096" s="1"/>
    </row>
    <row r="1097" spans="1:18" ht="9.75" customHeight="1">
      <c r="A1097" s="1"/>
      <c r="B1097" s="1"/>
      <c r="C1097" s="1"/>
      <c r="D1097" s="1"/>
      <c r="E1097" s="1"/>
      <c r="F1097" s="1"/>
      <c r="G1097" s="1"/>
      <c r="H1097" s="1"/>
      <c r="I1097" s="1"/>
      <c r="J1097" s="1"/>
      <c r="K1097" s="1"/>
      <c r="L1097" s="1"/>
      <c r="M1097" s="1"/>
      <c r="N1097" s="1"/>
      <c r="O1097" s="1"/>
      <c r="P1097" s="1"/>
      <c r="Q1097" s="1"/>
      <c r="R1097" s="1"/>
    </row>
    <row r="1098" spans="1:18" ht="9.75" customHeight="1">
      <c r="A1098" s="1"/>
      <c r="B1098" s="1"/>
      <c r="C1098" s="1"/>
      <c r="D1098" s="1"/>
      <c r="E1098" s="1"/>
      <c r="F1098" s="1"/>
      <c r="G1098" s="1"/>
      <c r="H1098" s="1"/>
      <c r="I1098" s="1"/>
      <c r="J1098" s="1"/>
      <c r="K1098" s="1"/>
      <c r="L1098" s="1"/>
      <c r="M1098" s="1"/>
      <c r="N1098" s="1"/>
      <c r="O1098" s="1"/>
      <c r="P1098" s="1"/>
      <c r="Q1098" s="1"/>
      <c r="R1098" s="1"/>
    </row>
    <row r="1099" spans="1:18" ht="9.75" customHeight="1">
      <c r="A1099" s="1"/>
      <c r="B1099" s="1"/>
      <c r="C1099" s="1"/>
      <c r="D1099" s="1"/>
      <c r="E1099" s="1"/>
      <c r="F1099" s="1"/>
      <c r="G1099" s="1"/>
      <c r="H1099" s="1"/>
      <c r="I1099" s="1"/>
      <c r="J1099" s="1"/>
      <c r="K1099" s="1"/>
      <c r="L1099" s="1"/>
      <c r="M1099" s="1"/>
      <c r="N1099" s="1"/>
      <c r="O1099" s="1"/>
      <c r="P1099" s="1"/>
      <c r="Q1099" s="1"/>
      <c r="R1099" s="1"/>
    </row>
    <row r="1100" spans="1:18" ht="9.75" customHeight="1">
      <c r="A1100" s="1"/>
      <c r="B1100" s="1"/>
      <c r="C1100" s="1"/>
      <c r="D1100" s="1"/>
      <c r="E1100" s="1"/>
      <c r="F1100" s="1"/>
      <c r="G1100" s="1"/>
      <c r="H1100" s="1"/>
      <c r="I1100" s="1"/>
      <c r="J1100" s="1"/>
      <c r="K1100" s="1"/>
      <c r="L1100" s="1"/>
      <c r="M1100" s="1"/>
      <c r="N1100" s="1"/>
      <c r="O1100" s="1"/>
      <c r="P1100" s="1"/>
      <c r="Q1100" s="1"/>
      <c r="R1100" s="1"/>
    </row>
    <row r="1101" spans="1:18" ht="9.75" customHeight="1">
      <c r="A1101" s="1"/>
      <c r="B1101" s="1"/>
      <c r="C1101" s="1"/>
      <c r="D1101" s="1"/>
      <c r="E1101" s="1"/>
      <c r="F1101" s="1"/>
      <c r="G1101" s="1"/>
      <c r="H1101" s="1"/>
      <c r="I1101" s="1"/>
      <c r="J1101" s="1"/>
      <c r="K1101" s="1"/>
      <c r="L1101" s="1"/>
      <c r="M1101" s="1"/>
      <c r="N1101" s="1"/>
      <c r="O1101" s="1"/>
      <c r="P1101" s="1"/>
      <c r="Q1101" s="1"/>
      <c r="R1101" s="1"/>
    </row>
    <row r="1102" spans="1:18" ht="9.75" customHeight="1">
      <c r="A1102" s="1"/>
      <c r="B1102" s="1"/>
      <c r="C1102" s="1"/>
      <c r="D1102" s="1"/>
      <c r="E1102" s="1"/>
      <c r="F1102" s="1"/>
      <c r="G1102" s="1"/>
      <c r="H1102" s="1"/>
      <c r="I1102" s="1"/>
      <c r="J1102" s="1"/>
      <c r="K1102" s="1"/>
      <c r="L1102" s="1"/>
      <c r="M1102" s="1"/>
      <c r="N1102" s="1"/>
      <c r="O1102" s="1"/>
      <c r="P1102" s="1"/>
      <c r="Q1102" s="1"/>
      <c r="R1102" s="1"/>
    </row>
    <row r="1103" spans="1:18" ht="9.75" customHeight="1">
      <c r="A1103" s="1"/>
      <c r="B1103" s="1"/>
      <c r="C1103" s="1"/>
      <c r="D1103" s="1"/>
      <c r="E1103" s="1"/>
      <c r="F1103" s="1"/>
      <c r="G1103" s="1"/>
      <c r="H1103" s="1"/>
      <c r="I1103" s="1"/>
      <c r="J1103" s="1"/>
      <c r="K1103" s="1"/>
      <c r="L1103" s="1"/>
      <c r="M1103" s="1"/>
      <c r="N1103" s="1"/>
      <c r="O1103" s="1"/>
      <c r="P1103" s="1"/>
      <c r="Q1103" s="1"/>
      <c r="R1103" s="1"/>
    </row>
    <row r="1104" spans="1:18" ht="9.75" customHeight="1">
      <c r="A1104" s="1"/>
      <c r="B1104" s="1"/>
      <c r="C1104" s="1"/>
      <c r="D1104" s="1"/>
      <c r="E1104" s="1"/>
      <c r="F1104" s="1"/>
      <c r="G1104" s="1"/>
      <c r="H1104" s="1"/>
      <c r="I1104" s="1"/>
      <c r="J1104" s="1"/>
      <c r="K1104" s="1"/>
      <c r="L1104" s="1"/>
      <c r="M1104" s="1"/>
      <c r="N1104" s="1"/>
      <c r="O1104" s="1"/>
      <c r="P1104" s="1"/>
      <c r="Q1104" s="1"/>
      <c r="R1104" s="1"/>
    </row>
    <row r="1105" spans="1:18" ht="9.75" customHeight="1">
      <c r="A1105" s="1"/>
      <c r="B1105" s="1"/>
      <c r="C1105" s="1"/>
      <c r="D1105" s="1"/>
      <c r="E1105" s="1"/>
      <c r="F1105" s="1"/>
      <c r="G1105" s="1"/>
      <c r="H1105" s="1"/>
      <c r="I1105" s="1"/>
      <c r="J1105" s="1"/>
      <c r="K1105" s="1"/>
      <c r="L1105" s="1"/>
      <c r="M1105" s="1"/>
      <c r="N1105" s="1"/>
      <c r="O1105" s="1"/>
      <c r="P1105" s="1"/>
      <c r="Q1105" s="1"/>
      <c r="R1105" s="1"/>
    </row>
    <row r="1106" spans="1:18" ht="9.75" customHeight="1">
      <c r="A1106" s="1"/>
      <c r="B1106" s="1"/>
      <c r="C1106" s="1"/>
      <c r="D1106" s="1"/>
      <c r="E1106" s="1"/>
      <c r="F1106" s="1"/>
      <c r="G1106" s="1"/>
      <c r="H1106" s="1"/>
      <c r="I1106" s="1"/>
      <c r="J1106" s="1"/>
      <c r="K1106" s="1"/>
      <c r="L1106" s="1"/>
      <c r="M1106" s="1"/>
      <c r="N1106" s="1"/>
      <c r="O1106" s="1"/>
      <c r="P1106" s="1"/>
      <c r="Q1106" s="1"/>
      <c r="R1106" s="1"/>
    </row>
    <row r="1107" spans="1:18" ht="9.75" customHeight="1">
      <c r="A1107" s="1"/>
      <c r="B1107" s="1"/>
      <c r="C1107" s="1"/>
      <c r="D1107" s="1"/>
      <c r="E1107" s="1"/>
      <c r="F1107" s="1"/>
      <c r="G1107" s="1"/>
      <c r="H1107" s="1"/>
      <c r="I1107" s="1"/>
      <c r="J1107" s="1"/>
      <c r="K1107" s="1"/>
      <c r="L1107" s="1"/>
      <c r="M1107" s="1"/>
      <c r="N1107" s="1"/>
      <c r="O1107" s="1"/>
      <c r="P1107" s="1"/>
      <c r="Q1107" s="1"/>
      <c r="R1107" s="1"/>
    </row>
    <row r="1108" spans="1:18" ht="9.75" customHeight="1">
      <c r="A1108" s="1"/>
      <c r="B1108" s="1"/>
      <c r="C1108" s="1"/>
      <c r="D1108" s="1"/>
      <c r="E1108" s="1"/>
      <c r="F1108" s="1"/>
      <c r="G1108" s="1"/>
      <c r="H1108" s="1"/>
      <c r="I1108" s="1"/>
      <c r="J1108" s="1"/>
      <c r="K1108" s="1"/>
      <c r="L1108" s="1"/>
      <c r="M1108" s="1"/>
      <c r="N1108" s="1"/>
      <c r="O1108" s="1"/>
      <c r="P1108" s="1"/>
      <c r="Q1108" s="1"/>
      <c r="R1108" s="1"/>
    </row>
    <row r="1109" spans="1:18" ht="9.75" customHeight="1">
      <c r="A1109" s="1"/>
      <c r="B1109" s="1"/>
      <c r="C1109" s="1"/>
      <c r="D1109" s="1"/>
      <c r="E1109" s="1"/>
      <c r="F1109" s="1"/>
      <c r="G1109" s="1"/>
      <c r="H1109" s="1"/>
      <c r="I1109" s="1"/>
      <c r="J1109" s="1"/>
      <c r="K1109" s="1"/>
      <c r="L1109" s="1"/>
      <c r="M1109" s="1"/>
      <c r="N1109" s="1"/>
      <c r="O1109" s="1"/>
      <c r="P1109" s="1"/>
      <c r="Q1109" s="1"/>
      <c r="R1109" s="1"/>
    </row>
    <row r="1110" spans="1:18" ht="9.75" customHeight="1">
      <c r="A1110" s="1"/>
      <c r="B1110" s="1"/>
      <c r="C1110" s="1"/>
      <c r="D1110" s="1"/>
      <c r="E1110" s="1"/>
      <c r="F1110" s="1"/>
      <c r="G1110" s="1"/>
      <c r="H1110" s="1"/>
      <c r="I1110" s="1"/>
      <c r="J1110" s="1"/>
      <c r="K1110" s="1"/>
      <c r="L1110" s="1"/>
      <c r="M1110" s="1"/>
      <c r="N1110" s="1"/>
      <c r="O1110" s="1"/>
      <c r="P1110" s="1"/>
      <c r="Q1110" s="1"/>
      <c r="R1110" s="1"/>
    </row>
    <row r="1111" spans="1:18" ht="9.75" customHeight="1">
      <c r="A1111" s="1"/>
      <c r="B1111" s="1"/>
      <c r="C1111" s="1"/>
      <c r="D1111" s="1"/>
      <c r="E1111" s="1"/>
      <c r="F1111" s="1"/>
      <c r="G1111" s="1"/>
      <c r="H1111" s="1"/>
      <c r="I1111" s="1"/>
      <c r="J1111" s="1"/>
      <c r="K1111" s="1"/>
      <c r="L1111" s="1"/>
      <c r="M1111" s="1"/>
      <c r="N1111" s="1"/>
      <c r="O1111" s="1"/>
      <c r="P1111" s="1"/>
      <c r="Q1111" s="1"/>
      <c r="R1111" s="1"/>
    </row>
    <row r="1112" spans="1:18" ht="9.75" customHeight="1">
      <c r="A1112" s="1"/>
      <c r="B1112" s="1"/>
      <c r="C1112" s="1"/>
      <c r="D1112" s="1"/>
      <c r="E1112" s="1"/>
      <c r="F1112" s="1"/>
      <c r="G1112" s="1"/>
      <c r="H1112" s="1"/>
      <c r="I1112" s="1"/>
      <c r="J1112" s="1"/>
      <c r="K1112" s="1"/>
      <c r="L1112" s="1"/>
      <c r="M1112" s="1"/>
      <c r="N1112" s="1"/>
      <c r="O1112" s="1"/>
      <c r="P1112" s="1"/>
      <c r="Q1112" s="1"/>
      <c r="R1112" s="1"/>
    </row>
    <row r="1113" spans="1:18" ht="9.75" customHeight="1">
      <c r="A1113" s="1"/>
      <c r="B1113" s="1"/>
      <c r="C1113" s="1"/>
      <c r="D1113" s="1"/>
      <c r="E1113" s="1"/>
      <c r="F1113" s="1"/>
      <c r="G1113" s="1"/>
      <c r="H1113" s="1"/>
      <c r="I1113" s="1"/>
      <c r="J1113" s="1"/>
      <c r="K1113" s="1"/>
      <c r="L1113" s="1"/>
      <c r="M1113" s="1"/>
      <c r="N1113" s="1"/>
      <c r="O1113" s="1"/>
      <c r="P1113" s="1"/>
      <c r="Q1113" s="1"/>
      <c r="R1113" s="1"/>
    </row>
    <row r="1114" spans="1:18" ht="9.75" customHeight="1">
      <c r="A1114" s="1"/>
      <c r="B1114" s="1"/>
      <c r="C1114" s="1"/>
      <c r="D1114" s="1"/>
      <c r="E1114" s="1"/>
      <c r="F1114" s="1"/>
      <c r="G1114" s="1"/>
      <c r="H1114" s="1"/>
      <c r="I1114" s="1"/>
      <c r="J1114" s="1"/>
      <c r="K1114" s="1"/>
      <c r="L1114" s="1"/>
      <c r="M1114" s="1"/>
      <c r="N1114" s="1"/>
      <c r="O1114" s="1"/>
      <c r="P1114" s="1"/>
      <c r="Q1114" s="1"/>
      <c r="R1114" s="1"/>
    </row>
    <row r="1115" spans="1:18" ht="9.75" customHeight="1">
      <c r="A1115" s="1"/>
      <c r="B1115" s="1"/>
      <c r="C1115" s="1"/>
      <c r="D1115" s="1"/>
      <c r="E1115" s="1"/>
      <c r="F1115" s="1"/>
      <c r="G1115" s="1"/>
      <c r="H1115" s="1"/>
      <c r="I1115" s="1"/>
      <c r="J1115" s="1"/>
      <c r="K1115" s="1"/>
      <c r="L1115" s="1"/>
      <c r="M1115" s="1"/>
      <c r="N1115" s="1"/>
      <c r="O1115" s="1"/>
      <c r="P1115" s="1"/>
      <c r="Q1115" s="1"/>
      <c r="R1115" s="1"/>
    </row>
    <row r="1116" spans="1:18" ht="9.75" customHeight="1">
      <c r="A1116" s="1"/>
      <c r="B1116" s="1"/>
      <c r="C1116" s="1"/>
      <c r="D1116" s="1"/>
      <c r="E1116" s="1"/>
      <c r="F1116" s="1"/>
      <c r="G1116" s="1"/>
      <c r="H1116" s="1"/>
      <c r="I1116" s="1"/>
      <c r="J1116" s="1"/>
      <c r="K1116" s="1"/>
      <c r="L1116" s="1"/>
      <c r="M1116" s="1"/>
      <c r="N1116" s="1"/>
      <c r="O1116" s="1"/>
      <c r="P1116" s="1"/>
      <c r="Q1116" s="1"/>
      <c r="R1116" s="1"/>
    </row>
    <row r="1117" spans="1:18" ht="9.75" customHeight="1">
      <c r="A1117" s="1"/>
      <c r="B1117" s="1"/>
      <c r="C1117" s="1"/>
      <c r="D1117" s="1"/>
      <c r="E1117" s="1"/>
      <c r="F1117" s="1"/>
      <c r="G1117" s="1"/>
      <c r="H1117" s="1"/>
      <c r="I1117" s="1"/>
      <c r="J1117" s="1"/>
      <c r="K1117" s="1"/>
      <c r="L1117" s="1"/>
      <c r="M1117" s="1"/>
      <c r="N1117" s="1"/>
      <c r="O1117" s="1"/>
      <c r="P1117" s="1"/>
      <c r="Q1117" s="1"/>
      <c r="R1117" s="1"/>
    </row>
    <row r="1118" spans="1:18" ht="9.75" customHeight="1">
      <c r="A1118" s="1"/>
      <c r="B1118" s="1"/>
      <c r="C1118" s="1"/>
      <c r="D1118" s="1"/>
      <c r="E1118" s="1"/>
      <c r="F1118" s="1"/>
      <c r="G1118" s="1"/>
      <c r="H1118" s="1"/>
      <c r="I1118" s="1"/>
      <c r="J1118" s="1"/>
      <c r="K1118" s="1"/>
      <c r="L1118" s="1"/>
      <c r="M1118" s="1"/>
      <c r="N1118" s="1"/>
      <c r="O1118" s="1"/>
      <c r="P1118" s="1"/>
      <c r="Q1118" s="1"/>
      <c r="R1118" s="1"/>
    </row>
    <row r="1119" spans="1:18" ht="9.75" customHeight="1">
      <c r="A1119" s="1"/>
      <c r="B1119" s="1"/>
      <c r="C1119" s="1"/>
      <c r="D1119" s="1"/>
      <c r="E1119" s="1"/>
      <c r="F1119" s="1"/>
      <c r="G1119" s="1"/>
      <c r="H1119" s="1"/>
      <c r="I1119" s="1"/>
      <c r="J1119" s="1"/>
      <c r="K1119" s="1"/>
      <c r="L1119" s="1"/>
      <c r="M1119" s="1"/>
      <c r="N1119" s="1"/>
      <c r="O1119" s="1"/>
      <c r="P1119" s="1"/>
      <c r="Q1119" s="1"/>
      <c r="R1119" s="1"/>
    </row>
    <row r="1120" spans="1:18" ht="9.75" customHeight="1">
      <c r="A1120" s="1"/>
      <c r="B1120" s="1"/>
      <c r="C1120" s="1"/>
      <c r="D1120" s="1"/>
      <c r="E1120" s="1"/>
      <c r="F1120" s="1"/>
      <c r="G1120" s="1"/>
      <c r="H1120" s="1"/>
      <c r="I1120" s="1"/>
      <c r="J1120" s="1"/>
      <c r="K1120" s="1"/>
      <c r="L1120" s="1"/>
      <c r="M1120" s="1"/>
      <c r="N1120" s="1"/>
      <c r="O1120" s="1"/>
      <c r="P1120" s="1"/>
      <c r="Q1120" s="1"/>
      <c r="R1120" s="1"/>
    </row>
    <row r="1121" spans="1:18" ht="9.75" customHeight="1">
      <c r="A1121" s="1"/>
      <c r="B1121" s="1"/>
      <c r="C1121" s="1"/>
      <c r="D1121" s="1"/>
      <c r="E1121" s="1"/>
      <c r="F1121" s="1"/>
      <c r="G1121" s="1"/>
      <c r="H1121" s="1"/>
      <c r="I1121" s="1"/>
      <c r="J1121" s="1"/>
      <c r="K1121" s="1"/>
      <c r="L1121" s="1"/>
      <c r="M1121" s="1"/>
      <c r="N1121" s="1"/>
      <c r="O1121" s="1"/>
      <c r="P1121" s="1"/>
      <c r="Q1121" s="1"/>
      <c r="R1121" s="1"/>
    </row>
    <row r="1122" spans="1:18" ht="9.75" customHeight="1">
      <c r="A1122" s="1"/>
      <c r="B1122" s="1"/>
      <c r="C1122" s="1"/>
      <c r="D1122" s="1"/>
      <c r="E1122" s="1"/>
      <c r="F1122" s="1"/>
      <c r="G1122" s="1"/>
      <c r="H1122" s="1"/>
      <c r="I1122" s="1"/>
      <c r="J1122" s="1"/>
      <c r="K1122" s="1"/>
      <c r="L1122" s="1"/>
      <c r="M1122" s="1"/>
      <c r="N1122" s="1"/>
      <c r="O1122" s="1"/>
      <c r="P1122" s="1"/>
      <c r="Q1122" s="1"/>
      <c r="R1122" s="1"/>
    </row>
    <row r="1123" spans="1:18" ht="9.75" customHeight="1">
      <c r="A1123" s="1"/>
      <c r="B1123" s="1"/>
      <c r="C1123" s="1"/>
      <c r="D1123" s="1"/>
      <c r="E1123" s="1"/>
      <c r="F1123" s="1"/>
      <c r="G1123" s="1"/>
      <c r="H1123" s="1"/>
      <c r="I1123" s="1"/>
      <c r="J1123" s="1"/>
      <c r="K1123" s="1"/>
      <c r="L1123" s="1"/>
      <c r="M1123" s="1"/>
      <c r="N1123" s="1"/>
      <c r="O1123" s="1"/>
      <c r="P1123" s="1"/>
      <c r="Q1123" s="1"/>
      <c r="R1123" s="1"/>
    </row>
    <row r="1124" spans="1:18" ht="9.75" customHeight="1">
      <c r="A1124" s="1"/>
      <c r="B1124" s="1"/>
      <c r="C1124" s="1"/>
      <c r="D1124" s="1"/>
      <c r="E1124" s="1"/>
      <c r="F1124" s="1"/>
      <c r="G1124" s="1"/>
      <c r="H1124" s="1"/>
      <c r="I1124" s="1"/>
      <c r="J1124" s="1"/>
      <c r="K1124" s="1"/>
      <c r="L1124" s="1"/>
      <c r="M1124" s="1"/>
      <c r="N1124" s="1"/>
      <c r="O1124" s="1"/>
      <c r="P1124" s="1"/>
      <c r="Q1124" s="1"/>
      <c r="R1124" s="1"/>
    </row>
    <row r="1125" spans="1:18" ht="9.75" customHeight="1">
      <c r="A1125" s="1"/>
      <c r="B1125" s="1"/>
      <c r="C1125" s="1"/>
      <c r="D1125" s="1"/>
      <c r="E1125" s="1"/>
      <c r="F1125" s="1"/>
      <c r="G1125" s="1"/>
      <c r="H1125" s="1"/>
      <c r="I1125" s="1"/>
      <c r="J1125" s="1"/>
      <c r="K1125" s="1"/>
      <c r="L1125" s="1"/>
      <c r="M1125" s="1"/>
      <c r="N1125" s="1"/>
      <c r="O1125" s="1"/>
      <c r="P1125" s="1"/>
      <c r="Q1125" s="1"/>
      <c r="R1125" s="1"/>
    </row>
    <row r="1126" spans="1:18" ht="9.75" customHeight="1">
      <c r="A1126" s="1"/>
      <c r="B1126" s="1"/>
      <c r="C1126" s="1"/>
      <c r="D1126" s="1"/>
      <c r="E1126" s="1"/>
      <c r="F1126" s="1"/>
      <c r="G1126" s="1"/>
      <c r="H1126" s="1"/>
      <c r="I1126" s="1"/>
      <c r="J1126" s="1"/>
      <c r="K1126" s="1"/>
      <c r="L1126" s="1"/>
      <c r="M1126" s="1"/>
      <c r="N1126" s="1"/>
      <c r="O1126" s="1"/>
      <c r="P1126" s="1"/>
      <c r="Q1126" s="1"/>
      <c r="R1126" s="1"/>
    </row>
    <row r="1127" spans="1:18" ht="9.75" customHeight="1">
      <c r="A1127" s="1"/>
      <c r="B1127" s="1"/>
      <c r="C1127" s="1"/>
      <c r="D1127" s="1"/>
      <c r="E1127" s="1"/>
      <c r="F1127" s="1"/>
      <c r="G1127" s="1"/>
      <c r="H1127" s="1"/>
      <c r="I1127" s="1"/>
      <c r="J1127" s="1"/>
      <c r="K1127" s="1"/>
      <c r="L1127" s="1"/>
      <c r="M1127" s="1"/>
      <c r="N1127" s="1"/>
      <c r="O1127" s="1"/>
      <c r="P1127" s="1"/>
      <c r="Q1127" s="1"/>
      <c r="R1127" s="1"/>
    </row>
    <row r="1128" spans="1:18" ht="9.75" customHeight="1">
      <c r="A1128" s="1"/>
      <c r="B1128" s="1"/>
      <c r="C1128" s="1"/>
      <c r="D1128" s="1"/>
      <c r="E1128" s="1"/>
      <c r="F1128" s="1"/>
      <c r="G1128" s="1"/>
      <c r="H1128" s="1"/>
      <c r="I1128" s="1"/>
      <c r="J1128" s="1"/>
      <c r="K1128" s="1"/>
      <c r="L1128" s="1"/>
      <c r="M1128" s="1"/>
      <c r="N1128" s="1"/>
      <c r="O1128" s="1"/>
      <c r="P1128" s="1"/>
      <c r="Q1128" s="1"/>
      <c r="R1128" s="1"/>
    </row>
    <row r="1129" spans="1:18" ht="9.75" customHeight="1">
      <c r="A1129" s="1"/>
      <c r="B1129" s="1"/>
      <c r="C1129" s="1"/>
      <c r="D1129" s="1"/>
      <c r="E1129" s="1"/>
      <c r="F1129" s="1"/>
      <c r="G1129" s="1"/>
      <c r="H1129" s="1"/>
      <c r="I1129" s="1"/>
      <c r="J1129" s="1"/>
      <c r="K1129" s="1"/>
      <c r="L1129" s="1"/>
      <c r="M1129" s="1"/>
      <c r="N1129" s="1"/>
      <c r="O1129" s="1"/>
      <c r="P1129" s="1"/>
      <c r="Q1129" s="1"/>
      <c r="R1129" s="1"/>
    </row>
    <row r="1130" spans="1:18" ht="9.75" customHeight="1">
      <c r="A1130" s="1"/>
      <c r="B1130" s="1"/>
      <c r="C1130" s="1"/>
      <c r="D1130" s="1"/>
      <c r="E1130" s="1"/>
      <c r="F1130" s="1"/>
      <c r="G1130" s="1"/>
      <c r="H1130" s="1"/>
      <c r="I1130" s="1"/>
      <c r="J1130" s="1"/>
      <c r="K1130" s="1"/>
      <c r="L1130" s="1"/>
      <c r="M1130" s="1"/>
      <c r="N1130" s="1"/>
      <c r="O1130" s="1"/>
      <c r="P1130" s="1"/>
      <c r="Q1130" s="1"/>
      <c r="R1130" s="1"/>
    </row>
    <row r="1131" spans="1:18" ht="9.75" customHeight="1">
      <c r="A1131" s="1"/>
      <c r="B1131" s="1"/>
      <c r="C1131" s="1"/>
      <c r="D1131" s="1"/>
      <c r="E1131" s="1"/>
      <c r="F1131" s="1"/>
      <c r="G1131" s="1"/>
      <c r="H1131" s="1"/>
      <c r="I1131" s="1"/>
      <c r="J1131" s="1"/>
      <c r="K1131" s="1"/>
      <c r="L1131" s="1"/>
      <c r="M1131" s="1"/>
      <c r="N1131" s="1"/>
      <c r="O1131" s="1"/>
      <c r="P1131" s="1"/>
      <c r="Q1131" s="1"/>
      <c r="R1131" s="1"/>
    </row>
    <row r="1132" spans="1:18" ht="9.75" customHeight="1">
      <c r="A1132" s="1"/>
      <c r="B1132" s="1"/>
      <c r="C1132" s="1"/>
      <c r="D1132" s="1"/>
      <c r="E1132" s="1"/>
      <c r="F1132" s="1"/>
      <c r="G1132" s="1"/>
      <c r="H1132" s="1"/>
      <c r="I1132" s="1"/>
      <c r="J1132" s="1"/>
      <c r="K1132" s="1"/>
      <c r="L1132" s="1"/>
      <c r="M1132" s="1"/>
      <c r="N1132" s="1"/>
      <c r="O1132" s="1"/>
      <c r="P1132" s="1"/>
      <c r="Q1132" s="1"/>
      <c r="R1132" s="1"/>
    </row>
    <row r="1133" spans="1:18" ht="9.75" customHeight="1">
      <c r="A1133" s="1"/>
      <c r="B1133" s="1"/>
      <c r="C1133" s="1"/>
      <c r="D1133" s="1"/>
      <c r="E1133" s="1"/>
      <c r="F1133" s="1"/>
      <c r="G1133" s="1"/>
      <c r="H1133" s="1"/>
      <c r="I1133" s="1"/>
      <c r="J1133" s="1"/>
      <c r="K1133" s="1"/>
      <c r="L1133" s="1"/>
      <c r="M1133" s="1"/>
      <c r="N1133" s="1"/>
      <c r="O1133" s="1"/>
      <c r="P1133" s="1"/>
      <c r="Q1133" s="1"/>
      <c r="R1133" s="1"/>
    </row>
    <row r="1134" spans="1:18" ht="9.75" customHeight="1">
      <c r="A1134" s="1"/>
      <c r="B1134" s="1"/>
      <c r="C1134" s="1"/>
      <c r="D1134" s="1"/>
      <c r="E1134" s="1"/>
      <c r="F1134" s="1"/>
      <c r="G1134" s="1"/>
      <c r="H1134" s="1"/>
      <c r="I1134" s="1"/>
      <c r="J1134" s="1"/>
      <c r="K1134" s="1"/>
      <c r="L1134" s="1"/>
      <c r="M1134" s="1"/>
      <c r="N1134" s="1"/>
      <c r="O1134" s="1"/>
      <c r="P1134" s="1"/>
      <c r="Q1134" s="1"/>
      <c r="R1134" s="1"/>
    </row>
    <row r="1135" spans="1:18" ht="9.75" customHeight="1">
      <c r="A1135" s="1"/>
      <c r="B1135" s="1"/>
      <c r="C1135" s="1"/>
      <c r="D1135" s="1"/>
      <c r="E1135" s="1"/>
      <c r="F1135" s="1"/>
      <c r="G1135" s="1"/>
      <c r="H1135" s="1"/>
      <c r="I1135" s="1"/>
      <c r="J1135" s="1"/>
      <c r="K1135" s="1"/>
      <c r="L1135" s="1"/>
      <c r="M1135" s="1"/>
      <c r="N1135" s="1"/>
      <c r="O1135" s="1"/>
      <c r="P1135" s="1"/>
      <c r="Q1135" s="1"/>
      <c r="R1135" s="1"/>
    </row>
    <row r="1136" spans="1:18" ht="9.75" customHeight="1">
      <c r="A1136" s="1"/>
      <c r="B1136" s="1"/>
      <c r="C1136" s="1"/>
      <c r="D1136" s="1"/>
      <c r="E1136" s="1"/>
      <c r="F1136" s="1"/>
      <c r="G1136" s="1"/>
      <c r="H1136" s="1"/>
      <c r="I1136" s="1"/>
      <c r="J1136" s="1"/>
      <c r="K1136" s="1"/>
      <c r="L1136" s="1"/>
      <c r="M1136" s="1"/>
      <c r="N1136" s="1"/>
      <c r="O1136" s="1"/>
      <c r="P1136" s="1"/>
      <c r="Q1136" s="1"/>
      <c r="R1136" s="1"/>
    </row>
    <row r="1137" spans="1:18" ht="9.75" customHeight="1">
      <c r="A1137" s="1"/>
      <c r="B1137" s="1"/>
      <c r="C1137" s="1"/>
      <c r="D1137" s="1"/>
      <c r="E1137" s="1"/>
      <c r="F1137" s="1"/>
      <c r="G1137" s="1"/>
      <c r="H1137" s="1"/>
      <c r="I1137" s="1"/>
      <c r="J1137" s="1"/>
      <c r="K1137" s="1"/>
      <c r="L1137" s="1"/>
      <c r="M1137" s="1"/>
      <c r="N1137" s="1"/>
      <c r="O1137" s="1"/>
      <c r="P1137" s="1"/>
      <c r="Q1137" s="1"/>
      <c r="R1137" s="1"/>
    </row>
    <row r="1138" spans="1:18" ht="9.75" customHeight="1">
      <c r="A1138" s="1"/>
      <c r="B1138" s="1"/>
      <c r="C1138" s="1"/>
      <c r="D1138" s="1"/>
      <c r="E1138" s="1"/>
      <c r="F1138" s="1"/>
      <c r="G1138" s="1"/>
      <c r="H1138" s="1"/>
      <c r="I1138" s="1"/>
      <c r="J1138" s="1"/>
      <c r="K1138" s="1"/>
      <c r="L1138" s="1"/>
      <c r="M1138" s="1"/>
      <c r="N1138" s="1"/>
      <c r="O1138" s="1"/>
      <c r="P1138" s="1"/>
      <c r="Q1138" s="1"/>
      <c r="R1138" s="1"/>
    </row>
    <row r="1139" spans="1:18" ht="9.75" customHeight="1">
      <c r="A1139" s="1"/>
      <c r="B1139" s="1"/>
      <c r="C1139" s="1"/>
      <c r="D1139" s="1"/>
      <c r="E1139" s="1"/>
      <c r="F1139" s="1"/>
      <c r="G1139" s="1"/>
      <c r="H1139" s="1"/>
      <c r="I1139" s="1"/>
      <c r="J1139" s="1"/>
      <c r="K1139" s="1"/>
      <c r="L1139" s="1"/>
      <c r="M1139" s="1"/>
      <c r="N1139" s="1"/>
      <c r="O1139" s="1"/>
      <c r="P1139" s="1"/>
      <c r="Q1139" s="1"/>
      <c r="R1139" s="1"/>
    </row>
    <row r="1140" spans="1:18" ht="9.75" customHeight="1">
      <c r="A1140" s="1"/>
      <c r="B1140" s="1"/>
      <c r="C1140" s="1"/>
      <c r="D1140" s="1"/>
      <c r="E1140" s="1"/>
      <c r="F1140" s="1"/>
      <c r="G1140" s="1"/>
      <c r="H1140" s="1"/>
      <c r="I1140" s="1"/>
      <c r="J1140" s="1"/>
      <c r="K1140" s="1"/>
      <c r="L1140" s="1"/>
      <c r="M1140" s="1"/>
      <c r="N1140" s="1"/>
      <c r="O1140" s="1"/>
      <c r="P1140" s="1"/>
      <c r="Q1140" s="1"/>
      <c r="R1140" s="1"/>
    </row>
    <row r="1141" spans="1:18" ht="9.75" customHeight="1">
      <c r="A1141" s="1"/>
      <c r="B1141" s="1"/>
      <c r="C1141" s="1"/>
      <c r="D1141" s="1"/>
      <c r="E1141" s="1"/>
      <c r="F1141" s="1"/>
      <c r="G1141" s="1"/>
      <c r="H1141" s="1"/>
      <c r="I1141" s="1"/>
      <c r="J1141" s="1"/>
      <c r="K1141" s="1"/>
      <c r="L1141" s="1"/>
      <c r="M1141" s="1"/>
      <c r="N1141" s="1"/>
      <c r="O1141" s="1"/>
      <c r="P1141" s="1"/>
      <c r="Q1141" s="1"/>
      <c r="R1141" s="1"/>
    </row>
    <row r="1142" spans="1:18" ht="9.75" customHeight="1">
      <c r="A1142" s="1"/>
      <c r="B1142" s="1"/>
      <c r="C1142" s="1"/>
      <c r="D1142" s="1"/>
      <c r="E1142" s="1"/>
      <c r="F1142" s="1"/>
      <c r="G1142" s="1"/>
      <c r="H1142" s="1"/>
      <c r="I1142" s="1"/>
      <c r="J1142" s="1"/>
      <c r="K1142" s="1"/>
      <c r="L1142" s="1"/>
      <c r="M1142" s="1"/>
      <c r="N1142" s="1"/>
      <c r="O1142" s="1"/>
      <c r="P1142" s="1"/>
      <c r="Q1142" s="1"/>
      <c r="R1142" s="1"/>
    </row>
    <row r="1143" spans="1:18" ht="9.75" customHeight="1">
      <c r="A1143" s="1"/>
      <c r="B1143" s="1"/>
      <c r="C1143" s="1"/>
      <c r="D1143" s="1"/>
      <c r="E1143" s="1"/>
      <c r="F1143" s="1"/>
      <c r="G1143" s="1"/>
      <c r="H1143" s="1"/>
      <c r="I1143" s="1"/>
      <c r="J1143" s="1"/>
      <c r="K1143" s="1"/>
      <c r="L1143" s="1"/>
      <c r="M1143" s="1"/>
      <c r="N1143" s="1"/>
      <c r="O1143" s="1"/>
      <c r="P1143" s="1"/>
      <c r="Q1143" s="1"/>
      <c r="R1143" s="1"/>
    </row>
    <row r="1144" spans="1:18" ht="9.75" customHeight="1">
      <c r="A1144" s="1"/>
      <c r="B1144" s="1"/>
      <c r="C1144" s="1"/>
      <c r="D1144" s="1"/>
      <c r="E1144" s="1"/>
      <c r="F1144" s="1"/>
      <c r="G1144" s="1"/>
      <c r="H1144" s="1"/>
      <c r="I1144" s="1"/>
      <c r="J1144" s="1"/>
      <c r="K1144" s="1"/>
      <c r="L1144" s="1"/>
      <c r="M1144" s="1"/>
      <c r="N1144" s="1"/>
      <c r="O1144" s="1"/>
      <c r="P1144" s="1"/>
      <c r="Q1144" s="1"/>
      <c r="R1144" s="1"/>
    </row>
    <row r="1145" spans="1:18" ht="9.75" customHeight="1">
      <c r="A1145" s="1"/>
      <c r="B1145" s="1"/>
      <c r="C1145" s="1"/>
      <c r="D1145" s="1"/>
      <c r="E1145" s="1"/>
      <c r="F1145" s="1"/>
      <c r="G1145" s="1"/>
      <c r="H1145" s="1"/>
      <c r="I1145" s="1"/>
      <c r="J1145" s="1"/>
      <c r="K1145" s="1"/>
      <c r="L1145" s="1"/>
      <c r="M1145" s="1"/>
      <c r="N1145" s="1"/>
      <c r="O1145" s="1"/>
      <c r="P1145" s="1"/>
      <c r="Q1145" s="1"/>
      <c r="R1145" s="1"/>
    </row>
    <row r="1146" spans="1:18" ht="9.75" customHeight="1">
      <c r="A1146" s="1"/>
      <c r="B1146" s="1"/>
      <c r="C1146" s="1"/>
      <c r="D1146" s="1"/>
      <c r="E1146" s="1"/>
      <c r="F1146" s="1"/>
      <c r="G1146" s="1"/>
      <c r="H1146" s="1"/>
      <c r="I1146" s="1"/>
      <c r="J1146" s="1"/>
      <c r="K1146" s="1"/>
      <c r="L1146" s="1"/>
      <c r="M1146" s="1"/>
      <c r="N1146" s="1"/>
      <c r="O1146" s="1"/>
      <c r="P1146" s="1"/>
      <c r="Q1146" s="1"/>
      <c r="R1146" s="1"/>
    </row>
    <row r="1147" spans="1:18" ht="9.75" customHeight="1">
      <c r="A1147" s="1"/>
      <c r="B1147" s="1"/>
      <c r="C1147" s="1"/>
      <c r="D1147" s="1"/>
      <c r="E1147" s="1"/>
      <c r="F1147" s="1"/>
      <c r="G1147" s="1"/>
      <c r="H1147" s="1"/>
      <c r="I1147" s="1"/>
      <c r="J1147" s="1"/>
      <c r="K1147" s="1"/>
      <c r="L1147" s="1"/>
      <c r="M1147" s="1"/>
      <c r="N1147" s="1"/>
      <c r="O1147" s="1"/>
      <c r="P1147" s="1"/>
      <c r="Q1147" s="1"/>
      <c r="R1147" s="1"/>
    </row>
    <row r="1148" spans="1:18" ht="9.75" customHeight="1">
      <c r="A1148" s="1"/>
      <c r="B1148" s="1"/>
      <c r="C1148" s="1"/>
      <c r="D1148" s="1"/>
      <c r="E1148" s="1"/>
      <c r="F1148" s="1"/>
      <c r="G1148" s="1"/>
      <c r="H1148" s="1"/>
      <c r="I1148" s="1"/>
      <c r="J1148" s="1"/>
      <c r="K1148" s="1"/>
      <c r="L1148" s="1"/>
      <c r="M1148" s="1"/>
      <c r="N1148" s="1"/>
      <c r="O1148" s="1"/>
      <c r="P1148" s="1"/>
      <c r="Q1148" s="1"/>
      <c r="R1148" s="1"/>
    </row>
    <row r="1149" spans="1:18" ht="9.75" customHeight="1">
      <c r="A1149" s="1"/>
      <c r="B1149" s="1"/>
      <c r="C1149" s="1"/>
      <c r="D1149" s="1"/>
      <c r="E1149" s="1"/>
      <c r="F1149" s="1"/>
      <c r="G1149" s="1"/>
      <c r="H1149" s="1"/>
      <c r="I1149" s="1"/>
      <c r="J1149" s="1"/>
      <c r="K1149" s="1"/>
      <c r="L1149" s="1"/>
      <c r="M1149" s="1"/>
      <c r="N1149" s="1"/>
      <c r="O1149" s="1"/>
      <c r="P1149" s="1"/>
      <c r="Q1149" s="1"/>
      <c r="R1149" s="1"/>
    </row>
    <row r="1150" spans="1:18" ht="9.75" customHeight="1">
      <c r="A1150" s="1"/>
      <c r="B1150" s="1"/>
      <c r="C1150" s="1"/>
      <c r="D1150" s="1"/>
      <c r="E1150" s="1"/>
      <c r="F1150" s="1"/>
      <c r="G1150" s="1"/>
      <c r="H1150" s="1"/>
      <c r="I1150" s="1"/>
      <c r="J1150" s="1"/>
      <c r="K1150" s="1"/>
      <c r="L1150" s="1"/>
      <c r="M1150" s="1"/>
      <c r="N1150" s="1"/>
      <c r="O1150" s="1"/>
      <c r="P1150" s="1"/>
      <c r="Q1150" s="1"/>
      <c r="R1150" s="1"/>
    </row>
    <row r="1151" spans="1:18" ht="9.75" customHeight="1">
      <c r="A1151" s="1"/>
      <c r="B1151" s="1"/>
      <c r="C1151" s="1"/>
      <c r="D1151" s="1"/>
      <c r="E1151" s="1"/>
      <c r="F1151" s="1"/>
      <c r="G1151" s="1"/>
      <c r="H1151" s="1"/>
      <c r="I1151" s="1"/>
      <c r="J1151" s="1"/>
      <c r="K1151" s="1"/>
      <c r="L1151" s="1"/>
      <c r="M1151" s="1"/>
      <c r="N1151" s="1"/>
      <c r="O1151" s="1"/>
      <c r="P1151" s="1"/>
      <c r="Q1151" s="1"/>
      <c r="R1151" s="1"/>
    </row>
    <row r="1152" spans="1:18" ht="9.75" customHeight="1">
      <c r="A1152" s="1"/>
      <c r="B1152" s="1"/>
      <c r="C1152" s="1"/>
      <c r="D1152" s="1"/>
      <c r="E1152" s="1"/>
      <c r="F1152" s="1"/>
      <c r="G1152" s="1"/>
      <c r="H1152" s="1"/>
      <c r="I1152" s="1"/>
      <c r="J1152" s="1"/>
      <c r="K1152" s="1"/>
      <c r="L1152" s="1"/>
      <c r="M1152" s="1"/>
      <c r="N1152" s="1"/>
      <c r="O1152" s="1"/>
      <c r="P1152" s="1"/>
      <c r="Q1152" s="1"/>
      <c r="R1152" s="1"/>
    </row>
    <row r="1153" spans="1:18" ht="9.75" customHeight="1">
      <c r="A1153" s="1"/>
      <c r="B1153" s="1"/>
      <c r="C1153" s="1"/>
      <c r="D1153" s="1"/>
      <c r="E1153" s="1"/>
      <c r="F1153" s="1"/>
      <c r="G1153" s="1"/>
      <c r="H1153" s="1"/>
      <c r="I1153" s="1"/>
      <c r="J1153" s="1"/>
      <c r="K1153" s="1"/>
      <c r="L1153" s="1"/>
      <c r="M1153" s="1"/>
      <c r="N1153" s="1"/>
      <c r="O1153" s="1"/>
      <c r="P1153" s="1"/>
      <c r="Q1153" s="1"/>
      <c r="R1153" s="1"/>
    </row>
    <row r="1154" spans="1:18" ht="9.75" customHeight="1">
      <c r="A1154" s="1"/>
      <c r="B1154" s="1"/>
      <c r="C1154" s="1"/>
      <c r="D1154" s="1"/>
      <c r="E1154" s="1"/>
      <c r="F1154" s="1"/>
      <c r="G1154" s="1"/>
      <c r="H1154" s="1"/>
      <c r="I1154" s="1"/>
      <c r="J1154" s="1"/>
      <c r="K1154" s="1"/>
      <c r="L1154" s="1"/>
      <c r="M1154" s="1"/>
      <c r="N1154" s="1"/>
      <c r="O1154" s="1"/>
      <c r="P1154" s="1"/>
      <c r="Q1154" s="1"/>
      <c r="R1154" s="1"/>
    </row>
    <row r="1155" spans="1:18" ht="9.75" customHeight="1">
      <c r="A1155" s="1"/>
      <c r="B1155" s="1"/>
      <c r="C1155" s="1"/>
      <c r="D1155" s="1"/>
      <c r="E1155" s="1"/>
      <c r="F1155" s="1"/>
      <c r="G1155" s="1"/>
      <c r="H1155" s="1"/>
      <c r="I1155" s="1"/>
      <c r="J1155" s="1"/>
      <c r="K1155" s="1"/>
      <c r="L1155" s="1"/>
      <c r="M1155" s="1"/>
      <c r="N1155" s="1"/>
      <c r="O1155" s="1"/>
      <c r="P1155" s="1"/>
      <c r="Q1155" s="1"/>
      <c r="R1155" s="1"/>
    </row>
    <row r="1156" spans="1:18" ht="9.75" customHeight="1">
      <c r="A1156" s="1"/>
      <c r="B1156" s="1"/>
      <c r="C1156" s="1"/>
      <c r="D1156" s="1"/>
      <c r="E1156" s="1"/>
      <c r="F1156" s="1"/>
      <c r="G1156" s="1"/>
      <c r="H1156" s="1"/>
      <c r="I1156" s="1"/>
      <c r="J1156" s="1"/>
      <c r="K1156" s="1"/>
      <c r="L1156" s="1"/>
      <c r="M1156" s="1"/>
      <c r="N1156" s="1"/>
      <c r="O1156" s="1"/>
      <c r="P1156" s="1"/>
      <c r="Q1156" s="1"/>
      <c r="R1156" s="1"/>
    </row>
    <row r="1157" spans="1:18" ht="9.75" customHeight="1">
      <c r="A1157" s="1"/>
      <c r="B1157" s="1"/>
      <c r="C1157" s="1"/>
      <c r="D1157" s="1"/>
      <c r="E1157" s="1"/>
      <c r="F1157" s="1"/>
      <c r="G1157" s="1"/>
      <c r="H1157" s="1"/>
      <c r="I1157" s="1"/>
      <c r="J1157" s="1"/>
      <c r="K1157" s="1"/>
      <c r="L1157" s="1"/>
      <c r="M1157" s="1"/>
      <c r="N1157" s="1"/>
      <c r="O1157" s="1"/>
      <c r="P1157" s="1"/>
      <c r="Q1157" s="1"/>
      <c r="R1157" s="1"/>
    </row>
    <row r="1158" spans="1:18" ht="9.75" customHeight="1">
      <c r="A1158" s="1"/>
      <c r="B1158" s="1"/>
      <c r="C1158" s="1"/>
      <c r="D1158" s="1"/>
      <c r="E1158" s="1"/>
      <c r="F1158" s="1"/>
      <c r="G1158" s="1"/>
      <c r="H1158" s="1"/>
      <c r="I1158" s="1"/>
      <c r="J1158" s="1"/>
      <c r="K1158" s="1"/>
      <c r="L1158" s="1"/>
      <c r="M1158" s="1"/>
      <c r="N1158" s="1"/>
      <c r="O1158" s="1"/>
      <c r="P1158" s="1"/>
      <c r="Q1158" s="1"/>
      <c r="R1158" s="1"/>
    </row>
    <row r="1159" spans="1:18" ht="9.75" customHeight="1">
      <c r="A1159" s="1"/>
      <c r="B1159" s="1"/>
      <c r="C1159" s="1"/>
      <c r="D1159" s="1"/>
      <c r="E1159" s="1"/>
      <c r="F1159" s="1"/>
      <c r="G1159" s="1"/>
      <c r="H1159" s="1"/>
      <c r="I1159" s="1"/>
      <c r="J1159" s="1"/>
      <c r="K1159" s="1"/>
      <c r="L1159" s="1"/>
      <c r="M1159" s="1"/>
      <c r="N1159" s="1"/>
      <c r="O1159" s="1"/>
      <c r="P1159" s="1"/>
      <c r="Q1159" s="1"/>
      <c r="R1159" s="1"/>
    </row>
    <row r="1160" spans="1:18" ht="9.75" customHeight="1">
      <c r="A1160" s="1"/>
      <c r="B1160" s="1"/>
      <c r="C1160" s="1"/>
      <c r="D1160" s="1"/>
      <c r="E1160" s="1"/>
      <c r="F1160" s="1"/>
      <c r="G1160" s="1"/>
      <c r="H1160" s="1"/>
      <c r="I1160" s="1"/>
      <c r="J1160" s="1"/>
      <c r="K1160" s="1"/>
      <c r="L1160" s="1"/>
      <c r="M1160" s="1"/>
      <c r="N1160" s="1"/>
      <c r="O1160" s="1"/>
      <c r="P1160" s="1"/>
      <c r="Q1160" s="1"/>
      <c r="R1160" s="1"/>
    </row>
    <row r="1161" spans="1:18" ht="9.75" customHeight="1">
      <c r="A1161" s="1"/>
      <c r="B1161" s="1"/>
      <c r="C1161" s="1"/>
      <c r="D1161" s="1"/>
      <c r="E1161" s="1"/>
      <c r="F1161" s="1"/>
      <c r="G1161" s="1"/>
      <c r="H1161" s="1"/>
      <c r="I1161" s="1"/>
      <c r="J1161" s="1"/>
      <c r="K1161" s="1"/>
      <c r="L1161" s="1"/>
      <c r="M1161" s="1"/>
      <c r="N1161" s="1"/>
      <c r="O1161" s="1"/>
      <c r="P1161" s="1"/>
      <c r="Q1161" s="1"/>
      <c r="R1161" s="1"/>
    </row>
    <row r="1162" spans="1:18" ht="9.75" customHeight="1">
      <c r="A1162" s="1"/>
      <c r="B1162" s="1"/>
      <c r="C1162" s="1"/>
      <c r="D1162" s="1"/>
      <c r="E1162" s="1"/>
      <c r="F1162" s="1"/>
      <c r="G1162" s="1"/>
      <c r="H1162" s="1"/>
      <c r="I1162" s="1"/>
      <c r="J1162" s="1"/>
      <c r="K1162" s="1"/>
      <c r="L1162" s="1"/>
      <c r="M1162" s="1"/>
      <c r="N1162" s="1"/>
      <c r="O1162" s="1"/>
      <c r="P1162" s="1"/>
      <c r="Q1162" s="1"/>
      <c r="R1162" s="1"/>
    </row>
    <row r="1163" spans="1:18" ht="9.75" customHeight="1">
      <c r="A1163" s="1"/>
      <c r="B1163" s="1"/>
      <c r="C1163" s="1"/>
      <c r="D1163" s="1"/>
      <c r="E1163" s="1"/>
      <c r="F1163" s="1"/>
      <c r="G1163" s="1"/>
      <c r="H1163" s="1"/>
      <c r="I1163" s="1"/>
      <c r="J1163" s="1"/>
      <c r="K1163" s="1"/>
      <c r="L1163" s="1"/>
      <c r="M1163" s="1"/>
      <c r="N1163" s="1"/>
      <c r="O1163" s="1"/>
      <c r="P1163" s="1"/>
      <c r="Q1163" s="1"/>
      <c r="R1163" s="1"/>
    </row>
    <row r="1164" spans="1:18" ht="9.75" customHeight="1">
      <c r="A1164" s="1"/>
      <c r="B1164" s="1"/>
      <c r="C1164" s="1"/>
      <c r="D1164" s="1"/>
      <c r="E1164" s="1"/>
      <c r="F1164" s="1"/>
      <c r="G1164" s="1"/>
      <c r="H1164" s="1"/>
      <c r="I1164" s="1"/>
      <c r="J1164" s="1"/>
      <c r="K1164" s="1"/>
      <c r="L1164" s="1"/>
      <c r="M1164" s="1"/>
      <c r="N1164" s="1"/>
      <c r="O1164" s="1"/>
      <c r="P1164" s="1"/>
      <c r="Q1164" s="1"/>
      <c r="R1164" s="1"/>
    </row>
    <row r="1165" spans="1:18" ht="9.75" customHeight="1">
      <c r="A1165" s="1"/>
      <c r="B1165" s="1"/>
      <c r="C1165" s="1"/>
      <c r="D1165" s="1"/>
      <c r="E1165" s="1"/>
      <c r="F1165" s="1"/>
      <c r="G1165" s="1"/>
      <c r="H1165" s="1"/>
      <c r="I1165" s="1"/>
      <c r="J1165" s="1"/>
      <c r="K1165" s="1"/>
      <c r="L1165" s="1"/>
      <c r="M1165" s="1"/>
      <c r="N1165" s="1"/>
      <c r="O1165" s="1"/>
      <c r="P1165" s="1"/>
      <c r="Q1165" s="1"/>
      <c r="R1165" s="1"/>
    </row>
    <row r="1166" spans="1:18" ht="9.75" customHeight="1">
      <c r="A1166" s="1"/>
      <c r="B1166" s="1"/>
      <c r="C1166" s="1"/>
      <c r="D1166" s="1"/>
      <c r="E1166" s="1"/>
      <c r="F1166" s="1"/>
      <c r="G1166" s="1"/>
      <c r="H1166" s="1"/>
      <c r="I1166" s="1"/>
      <c r="J1166" s="1"/>
      <c r="K1166" s="1"/>
      <c r="L1166" s="1"/>
      <c r="M1166" s="1"/>
      <c r="N1166" s="1"/>
      <c r="O1166" s="1"/>
      <c r="P1166" s="1"/>
      <c r="Q1166" s="1"/>
      <c r="R1166" s="1"/>
    </row>
    <row r="1167" spans="1:18" ht="9.75" customHeight="1">
      <c r="A1167" s="1"/>
      <c r="B1167" s="1"/>
      <c r="C1167" s="1"/>
      <c r="D1167" s="1"/>
      <c r="E1167" s="1"/>
      <c r="F1167" s="1"/>
      <c r="G1167" s="1"/>
      <c r="H1167" s="1"/>
      <c r="I1167" s="1"/>
      <c r="J1167" s="1"/>
      <c r="K1167" s="1"/>
      <c r="L1167" s="1"/>
      <c r="M1167" s="1"/>
      <c r="N1167" s="1"/>
      <c r="O1167" s="1"/>
      <c r="P1167" s="1"/>
      <c r="Q1167" s="1"/>
      <c r="R1167" s="1"/>
    </row>
    <row r="1168" spans="1:18" ht="9.75" customHeight="1">
      <c r="A1168" s="1"/>
      <c r="B1168" s="1"/>
      <c r="C1168" s="1"/>
      <c r="D1168" s="1"/>
      <c r="E1168" s="1"/>
      <c r="F1168" s="1"/>
      <c r="G1168" s="1"/>
      <c r="H1168" s="1"/>
      <c r="I1168" s="1"/>
      <c r="J1168" s="1"/>
      <c r="K1168" s="1"/>
      <c r="L1168" s="1"/>
      <c r="M1168" s="1"/>
      <c r="N1168" s="1"/>
      <c r="O1168" s="1"/>
      <c r="P1168" s="1"/>
      <c r="Q1168" s="1"/>
      <c r="R1168" s="1"/>
    </row>
    <row r="1169" spans="1:18" ht="9.75" customHeight="1">
      <c r="A1169" s="1"/>
      <c r="B1169" s="1"/>
      <c r="C1169" s="1"/>
      <c r="D1169" s="1"/>
      <c r="E1169" s="1"/>
      <c r="F1169" s="1"/>
      <c r="G1169" s="1"/>
      <c r="H1169" s="1"/>
      <c r="I1169" s="1"/>
      <c r="J1169" s="1"/>
      <c r="K1169" s="1"/>
      <c r="L1169" s="1"/>
      <c r="M1169" s="1"/>
      <c r="N1169" s="1"/>
      <c r="O1169" s="1"/>
      <c r="P1169" s="1"/>
      <c r="Q1169" s="1"/>
      <c r="R1169" s="1"/>
    </row>
    <row r="1170" spans="1:18" ht="9.75" customHeight="1">
      <c r="A1170" s="1"/>
      <c r="B1170" s="1"/>
      <c r="C1170" s="1"/>
      <c r="D1170" s="1"/>
      <c r="E1170" s="1"/>
      <c r="F1170" s="1"/>
      <c r="G1170" s="1"/>
      <c r="H1170" s="1"/>
      <c r="I1170" s="1"/>
      <c r="J1170" s="1"/>
      <c r="K1170" s="1"/>
      <c r="L1170" s="1"/>
      <c r="M1170" s="1"/>
      <c r="N1170" s="1"/>
      <c r="O1170" s="1"/>
      <c r="P1170" s="1"/>
      <c r="Q1170" s="1"/>
      <c r="R1170" s="1"/>
    </row>
    <row r="1171" spans="1:18" ht="9.75" customHeight="1">
      <c r="A1171" s="1"/>
      <c r="B1171" s="1"/>
      <c r="C1171" s="1"/>
      <c r="D1171" s="1"/>
      <c r="E1171" s="1"/>
      <c r="F1171" s="1"/>
      <c r="G1171" s="1"/>
      <c r="H1171" s="1"/>
      <c r="I1171" s="1"/>
      <c r="J1171" s="1"/>
      <c r="K1171" s="1"/>
      <c r="L1171" s="1"/>
      <c r="M1171" s="1"/>
      <c r="N1171" s="1"/>
      <c r="O1171" s="1"/>
      <c r="P1171" s="1"/>
      <c r="Q1171" s="1"/>
      <c r="R1171" s="1"/>
    </row>
    <row r="1172" spans="1:18" ht="9.75" customHeight="1">
      <c r="A1172" s="1"/>
      <c r="B1172" s="1"/>
      <c r="C1172" s="1"/>
      <c r="D1172" s="1"/>
      <c r="E1172" s="1"/>
      <c r="F1172" s="1"/>
      <c r="G1172" s="1"/>
      <c r="H1172" s="1"/>
      <c r="I1172" s="1"/>
      <c r="J1172" s="1"/>
      <c r="K1172" s="1"/>
      <c r="L1172" s="1"/>
      <c r="M1172" s="1"/>
      <c r="N1172" s="1"/>
      <c r="O1172" s="1"/>
      <c r="P1172" s="1"/>
      <c r="Q1172" s="1"/>
      <c r="R1172" s="1"/>
    </row>
    <row r="1173" spans="1:18" ht="9.75" customHeight="1">
      <c r="A1173" s="1"/>
      <c r="B1173" s="1"/>
      <c r="C1173" s="1"/>
      <c r="D1173" s="1"/>
      <c r="E1173" s="1"/>
      <c r="F1173" s="1"/>
      <c r="G1173" s="1"/>
      <c r="H1173" s="1"/>
      <c r="I1173" s="1"/>
      <c r="J1173" s="1"/>
      <c r="K1173" s="1"/>
      <c r="L1173" s="1"/>
      <c r="M1173" s="1"/>
      <c r="N1173" s="1"/>
      <c r="O1173" s="1"/>
      <c r="P1173" s="1"/>
      <c r="Q1173" s="1"/>
      <c r="R1173" s="1"/>
    </row>
    <row r="1174" spans="1:18" ht="9.75" customHeight="1">
      <c r="A1174" s="1"/>
      <c r="B1174" s="1"/>
      <c r="C1174" s="1"/>
      <c r="D1174" s="1"/>
      <c r="E1174" s="1"/>
      <c r="F1174" s="1"/>
      <c r="G1174" s="1"/>
      <c r="H1174" s="1"/>
      <c r="I1174" s="1"/>
      <c r="J1174" s="1"/>
      <c r="K1174" s="1"/>
      <c r="L1174" s="1"/>
      <c r="M1174" s="1"/>
      <c r="N1174" s="1"/>
      <c r="O1174" s="1"/>
      <c r="P1174" s="1"/>
      <c r="Q1174" s="1"/>
      <c r="R1174" s="1"/>
    </row>
    <row r="1175" spans="1:18" ht="9.75" customHeight="1">
      <c r="A1175" s="1"/>
      <c r="B1175" s="1"/>
      <c r="C1175" s="1"/>
      <c r="D1175" s="1"/>
      <c r="E1175" s="1"/>
      <c r="F1175" s="1"/>
      <c r="G1175" s="1"/>
      <c r="H1175" s="1"/>
      <c r="I1175" s="1"/>
      <c r="J1175" s="1"/>
      <c r="K1175" s="1"/>
      <c r="L1175" s="1"/>
      <c r="M1175" s="1"/>
      <c r="N1175" s="1"/>
      <c r="O1175" s="1"/>
      <c r="P1175" s="1"/>
      <c r="Q1175" s="1"/>
      <c r="R1175" s="1"/>
    </row>
    <row r="1176" spans="1:18" ht="9.75" customHeight="1">
      <c r="A1176" s="1"/>
      <c r="B1176" s="1"/>
      <c r="C1176" s="1"/>
      <c r="D1176" s="1"/>
      <c r="E1176" s="1"/>
      <c r="F1176" s="1"/>
      <c r="G1176" s="1"/>
      <c r="H1176" s="1"/>
      <c r="I1176" s="1"/>
      <c r="J1176" s="1"/>
      <c r="K1176" s="1"/>
      <c r="L1176" s="1"/>
      <c r="M1176" s="1"/>
      <c r="N1176" s="1"/>
      <c r="O1176" s="1"/>
      <c r="P1176" s="1"/>
      <c r="Q1176" s="1"/>
      <c r="R1176" s="1"/>
    </row>
    <row r="1177" spans="1:18" ht="9.75" customHeight="1">
      <c r="A1177" s="1"/>
      <c r="B1177" s="1"/>
      <c r="C1177" s="1"/>
      <c r="D1177" s="1"/>
      <c r="E1177" s="1"/>
      <c r="F1177" s="1"/>
      <c r="G1177" s="1"/>
      <c r="H1177" s="1"/>
      <c r="I1177" s="1"/>
      <c r="J1177" s="1"/>
      <c r="K1177" s="1"/>
      <c r="L1177" s="1"/>
      <c r="M1177" s="1"/>
      <c r="N1177" s="1"/>
      <c r="O1177" s="1"/>
      <c r="P1177" s="1"/>
      <c r="Q1177" s="1"/>
      <c r="R1177" s="1"/>
    </row>
    <row r="1178" spans="1:18" ht="9.75" customHeight="1">
      <c r="A1178" s="1"/>
      <c r="B1178" s="1"/>
      <c r="C1178" s="1"/>
      <c r="D1178" s="1"/>
      <c r="E1178" s="1"/>
      <c r="F1178" s="1"/>
      <c r="G1178" s="1"/>
      <c r="H1178" s="1"/>
      <c r="I1178" s="1"/>
      <c r="J1178" s="1"/>
      <c r="K1178" s="1"/>
      <c r="L1178" s="1"/>
      <c r="M1178" s="1"/>
      <c r="N1178" s="1"/>
      <c r="O1178" s="1"/>
      <c r="P1178" s="1"/>
      <c r="Q1178" s="1"/>
      <c r="R1178" s="1"/>
    </row>
    <row r="1179" spans="1:18" ht="9.75" customHeight="1">
      <c r="A1179" s="1"/>
      <c r="B1179" s="1"/>
      <c r="C1179" s="1"/>
      <c r="D1179" s="1"/>
      <c r="E1179" s="1"/>
      <c r="F1179" s="1"/>
      <c r="G1179" s="1"/>
      <c r="H1179" s="1"/>
      <c r="I1179" s="1"/>
      <c r="J1179" s="1"/>
      <c r="K1179" s="1"/>
      <c r="L1179" s="1"/>
      <c r="M1179" s="1"/>
      <c r="N1179" s="1"/>
      <c r="O1179" s="1"/>
      <c r="P1179" s="1"/>
      <c r="Q1179" s="1"/>
      <c r="R1179" s="1"/>
    </row>
    <row r="1180" spans="1:18" ht="9.75" customHeight="1">
      <c r="A1180" s="1"/>
      <c r="B1180" s="1"/>
      <c r="C1180" s="1"/>
      <c r="D1180" s="1"/>
      <c r="E1180" s="1"/>
      <c r="F1180" s="1"/>
      <c r="G1180" s="1"/>
      <c r="H1180" s="1"/>
      <c r="I1180" s="1"/>
      <c r="J1180" s="1"/>
      <c r="K1180" s="1"/>
      <c r="L1180" s="1"/>
      <c r="M1180" s="1"/>
      <c r="N1180" s="1"/>
      <c r="O1180" s="1"/>
      <c r="P1180" s="1"/>
      <c r="Q1180" s="1"/>
      <c r="R1180" s="1"/>
    </row>
    <row r="1181" spans="1:18" ht="9.75" customHeight="1">
      <c r="A1181" s="1"/>
      <c r="B1181" s="1"/>
      <c r="C1181" s="1"/>
      <c r="D1181" s="1"/>
      <c r="E1181" s="1"/>
      <c r="F1181" s="1"/>
      <c r="G1181" s="1"/>
      <c r="H1181" s="1"/>
      <c r="I1181" s="1"/>
      <c r="J1181" s="1"/>
      <c r="K1181" s="1"/>
      <c r="L1181" s="1"/>
      <c r="M1181" s="1"/>
      <c r="N1181" s="1"/>
      <c r="O1181" s="1"/>
      <c r="P1181" s="1"/>
      <c r="Q1181" s="1"/>
      <c r="R1181" s="1"/>
    </row>
    <row r="1182" spans="1:18" ht="9.75" customHeight="1">
      <c r="A1182" s="1"/>
      <c r="B1182" s="1"/>
      <c r="C1182" s="1"/>
      <c r="D1182" s="1"/>
      <c r="E1182" s="1"/>
      <c r="F1182" s="1"/>
      <c r="G1182" s="1"/>
      <c r="H1182" s="1"/>
      <c r="I1182" s="1"/>
      <c r="J1182" s="1"/>
      <c r="K1182" s="1"/>
      <c r="L1182" s="1"/>
      <c r="M1182" s="1"/>
      <c r="N1182" s="1"/>
      <c r="O1182" s="1"/>
      <c r="P1182" s="1"/>
      <c r="Q1182" s="1"/>
      <c r="R1182" s="1"/>
    </row>
    <row r="1183" spans="1:18" ht="9.75" customHeight="1">
      <c r="A1183" s="1"/>
      <c r="B1183" s="1"/>
      <c r="C1183" s="1"/>
      <c r="D1183" s="1"/>
      <c r="E1183" s="1"/>
      <c r="F1183" s="1"/>
      <c r="G1183" s="1"/>
      <c r="H1183" s="1"/>
      <c r="I1183" s="1"/>
      <c r="J1183" s="1"/>
      <c r="K1183" s="1"/>
      <c r="L1183" s="1"/>
      <c r="M1183" s="1"/>
      <c r="N1183" s="1"/>
      <c r="O1183" s="1"/>
      <c r="P1183" s="1"/>
      <c r="Q1183" s="1"/>
      <c r="R1183" s="1"/>
    </row>
    <row r="1184" spans="1:18" ht="9.75" customHeight="1">
      <c r="A1184" s="1"/>
      <c r="B1184" s="1"/>
      <c r="C1184" s="1"/>
      <c r="D1184" s="1"/>
      <c r="E1184" s="1"/>
      <c r="F1184" s="1"/>
      <c r="G1184" s="1"/>
      <c r="H1184" s="1"/>
      <c r="I1184" s="1"/>
      <c r="J1184" s="1"/>
      <c r="K1184" s="1"/>
      <c r="L1184" s="1"/>
      <c r="M1184" s="1"/>
      <c r="N1184" s="1"/>
      <c r="O1184" s="1"/>
      <c r="P1184" s="1"/>
      <c r="Q1184" s="1"/>
      <c r="R1184" s="1"/>
    </row>
    <row r="1185" spans="1:18" ht="9.75" customHeight="1">
      <c r="A1185" s="1"/>
      <c r="B1185" s="1"/>
      <c r="C1185" s="1"/>
      <c r="D1185" s="1"/>
      <c r="E1185" s="1"/>
      <c r="F1185" s="1"/>
      <c r="G1185" s="1"/>
      <c r="H1185" s="1"/>
      <c r="I1185" s="1"/>
      <c r="J1185" s="1"/>
      <c r="K1185" s="1"/>
      <c r="L1185" s="1"/>
      <c r="M1185" s="1"/>
      <c r="N1185" s="1"/>
      <c r="O1185" s="1"/>
      <c r="P1185" s="1"/>
      <c r="Q1185" s="1"/>
      <c r="R1185" s="1"/>
    </row>
    <row r="1186" spans="1:18" ht="9.75" customHeight="1">
      <c r="A1186" s="1"/>
      <c r="B1186" s="1"/>
      <c r="C1186" s="1"/>
      <c r="D1186" s="1"/>
      <c r="E1186" s="1"/>
      <c r="F1186" s="1"/>
      <c r="G1186" s="1"/>
      <c r="H1186" s="1"/>
      <c r="I1186" s="1"/>
      <c r="J1186" s="1"/>
      <c r="K1186" s="1"/>
      <c r="L1186" s="1"/>
      <c r="M1186" s="1"/>
      <c r="N1186" s="1"/>
      <c r="O1186" s="1"/>
      <c r="P1186" s="1"/>
      <c r="Q1186" s="1"/>
      <c r="R1186" s="1"/>
    </row>
    <row r="1187" spans="1:18" ht="9.75" customHeight="1">
      <c r="A1187" s="1"/>
      <c r="B1187" s="1"/>
      <c r="C1187" s="1"/>
      <c r="D1187" s="1"/>
      <c r="E1187" s="1"/>
      <c r="F1187" s="1"/>
      <c r="G1187" s="1"/>
      <c r="H1187" s="1"/>
      <c r="I1187" s="1"/>
      <c r="J1187" s="1"/>
      <c r="K1187" s="1"/>
      <c r="L1187" s="1"/>
      <c r="M1187" s="1"/>
      <c r="N1187" s="1"/>
      <c r="O1187" s="1"/>
      <c r="P1187" s="1"/>
      <c r="Q1187" s="1"/>
      <c r="R1187" s="1"/>
    </row>
    <row r="1188" spans="1:18" ht="9.75" customHeight="1">
      <c r="A1188" s="1"/>
      <c r="B1188" s="1"/>
      <c r="C1188" s="1"/>
      <c r="D1188" s="1"/>
      <c r="E1188" s="1"/>
      <c r="F1188" s="1"/>
      <c r="G1188" s="1"/>
      <c r="H1188" s="1"/>
      <c r="I1188" s="1"/>
      <c r="J1188" s="1"/>
      <c r="K1188" s="1"/>
      <c r="L1188" s="1"/>
      <c r="M1188" s="1"/>
      <c r="N1188" s="1"/>
      <c r="O1188" s="1"/>
      <c r="P1188" s="1"/>
      <c r="Q1188" s="1"/>
      <c r="R1188" s="1"/>
    </row>
    <row r="1189" spans="1:18" ht="9.75" customHeight="1">
      <c r="A1189" s="1"/>
      <c r="B1189" s="1"/>
      <c r="C1189" s="1"/>
      <c r="D1189" s="1"/>
      <c r="E1189" s="1"/>
      <c r="F1189" s="1"/>
      <c r="G1189" s="1"/>
      <c r="H1189" s="1"/>
      <c r="I1189" s="1"/>
      <c r="J1189" s="1"/>
      <c r="K1189" s="1"/>
      <c r="L1189" s="1"/>
      <c r="M1189" s="1"/>
      <c r="N1189" s="1"/>
      <c r="O1189" s="1"/>
      <c r="P1189" s="1"/>
      <c r="Q1189" s="1"/>
      <c r="R1189" s="1"/>
    </row>
    <row r="1190" spans="1:18" ht="9.75" customHeight="1">
      <c r="A1190" s="1"/>
      <c r="B1190" s="1"/>
      <c r="C1190" s="1"/>
      <c r="D1190" s="1"/>
      <c r="E1190" s="1"/>
      <c r="F1190" s="1"/>
      <c r="G1190" s="1"/>
      <c r="H1190" s="1"/>
      <c r="I1190" s="1"/>
      <c r="J1190" s="1"/>
      <c r="K1190" s="1"/>
      <c r="L1190" s="1"/>
      <c r="M1190" s="1"/>
      <c r="N1190" s="1"/>
      <c r="O1190" s="1"/>
      <c r="P1190" s="1"/>
      <c r="Q1190" s="1"/>
      <c r="R1190" s="1"/>
    </row>
    <row r="1191" spans="1:18" ht="9.75" customHeight="1">
      <c r="A1191" s="1"/>
      <c r="B1191" s="1"/>
      <c r="C1191" s="1"/>
      <c r="D1191" s="1"/>
      <c r="E1191" s="1"/>
      <c r="F1191" s="1"/>
      <c r="G1191" s="1"/>
      <c r="H1191" s="1"/>
      <c r="I1191" s="1"/>
      <c r="J1191" s="1"/>
      <c r="K1191" s="1"/>
      <c r="L1191" s="1"/>
      <c r="M1191" s="1"/>
      <c r="N1191" s="1"/>
      <c r="O1191" s="1"/>
      <c r="P1191" s="1"/>
      <c r="Q1191" s="1"/>
      <c r="R1191" s="1"/>
    </row>
    <row r="1192" spans="1:18" ht="9.75" customHeight="1">
      <c r="A1192" s="1"/>
      <c r="B1192" s="1"/>
      <c r="C1192" s="1"/>
      <c r="D1192" s="1"/>
      <c r="E1192" s="1"/>
      <c r="F1192" s="1"/>
      <c r="G1192" s="1"/>
      <c r="H1192" s="1"/>
      <c r="I1192" s="1"/>
      <c r="J1192" s="1"/>
      <c r="K1192" s="1"/>
      <c r="L1192" s="1"/>
      <c r="M1192" s="1"/>
      <c r="N1192" s="1"/>
      <c r="O1192" s="1"/>
      <c r="P1192" s="1"/>
      <c r="Q1192" s="1"/>
      <c r="R1192" s="1"/>
    </row>
    <row r="1193" spans="1:18" ht="9.75" customHeight="1">
      <c r="A1193" s="1"/>
      <c r="B1193" s="1"/>
      <c r="C1193" s="1"/>
      <c r="D1193" s="1"/>
      <c r="E1193" s="1"/>
      <c r="F1193" s="1"/>
      <c r="G1193" s="1"/>
      <c r="H1193" s="1"/>
      <c r="I1193" s="1"/>
      <c r="J1193" s="1"/>
      <c r="K1193" s="1"/>
      <c r="L1193" s="1"/>
      <c r="M1193" s="1"/>
      <c r="N1193" s="1"/>
      <c r="O1193" s="1"/>
      <c r="P1193" s="1"/>
      <c r="Q1193" s="1"/>
      <c r="R1193" s="1"/>
    </row>
    <row r="1194" spans="1:18" ht="9.75" customHeight="1">
      <c r="A1194" s="1"/>
      <c r="B1194" s="1"/>
      <c r="C1194" s="1"/>
      <c r="D1194" s="1"/>
      <c r="E1194" s="1"/>
      <c r="F1194" s="1"/>
      <c r="G1194" s="1"/>
      <c r="H1194" s="1"/>
      <c r="I1194" s="1"/>
      <c r="J1194" s="1"/>
      <c r="K1194" s="1"/>
      <c r="L1194" s="1"/>
      <c r="M1194" s="1"/>
      <c r="N1194" s="1"/>
      <c r="O1194" s="1"/>
      <c r="P1194" s="1"/>
      <c r="Q1194" s="1"/>
      <c r="R1194" s="1"/>
    </row>
    <row r="1195" spans="1:18" ht="9.75" customHeight="1">
      <c r="A1195" s="1"/>
      <c r="B1195" s="1"/>
      <c r="C1195" s="1"/>
      <c r="D1195" s="1"/>
      <c r="E1195" s="1"/>
      <c r="F1195" s="1"/>
      <c r="G1195" s="1"/>
      <c r="H1195" s="1"/>
      <c r="I1195" s="1"/>
      <c r="J1195" s="1"/>
      <c r="K1195" s="1"/>
      <c r="L1195" s="1"/>
      <c r="M1195" s="1"/>
      <c r="N1195" s="1"/>
      <c r="O1195" s="1"/>
      <c r="P1195" s="1"/>
      <c r="Q1195" s="1"/>
      <c r="R1195" s="1"/>
    </row>
    <row r="1196" spans="1:18" ht="9.75" customHeight="1">
      <c r="A1196" s="1"/>
      <c r="B1196" s="1"/>
      <c r="C1196" s="1"/>
      <c r="D1196" s="1"/>
      <c r="E1196" s="1"/>
      <c r="F1196" s="1"/>
      <c r="G1196" s="1"/>
      <c r="H1196" s="1"/>
      <c r="I1196" s="1"/>
      <c r="J1196" s="1"/>
      <c r="K1196" s="1"/>
      <c r="L1196" s="1"/>
      <c r="M1196" s="1"/>
      <c r="N1196" s="1"/>
      <c r="O1196" s="1"/>
      <c r="P1196" s="1"/>
      <c r="Q1196" s="1"/>
      <c r="R1196" s="1"/>
    </row>
    <row r="1197" spans="1:18" ht="9.75" customHeight="1">
      <c r="A1197" s="1"/>
      <c r="B1197" s="1"/>
      <c r="C1197" s="1"/>
      <c r="D1197" s="1"/>
      <c r="E1197" s="1"/>
      <c r="F1197" s="1"/>
      <c r="G1197" s="1"/>
      <c r="H1197" s="1"/>
      <c r="I1197" s="1"/>
      <c r="J1197" s="1"/>
      <c r="K1197" s="1"/>
      <c r="L1197" s="1"/>
      <c r="M1197" s="1"/>
      <c r="N1197" s="1"/>
      <c r="O1197" s="1"/>
      <c r="P1197" s="1"/>
      <c r="Q1197" s="1"/>
      <c r="R1197" s="1"/>
    </row>
    <row r="1198" spans="1:18" ht="9.75" customHeight="1">
      <c r="A1198" s="1"/>
      <c r="B1198" s="1"/>
      <c r="C1198" s="1"/>
      <c r="D1198" s="1"/>
      <c r="E1198" s="1"/>
      <c r="F1198" s="1"/>
      <c r="G1198" s="1"/>
      <c r="H1198" s="1"/>
      <c r="I1198" s="1"/>
      <c r="J1198" s="1"/>
      <c r="K1198" s="1"/>
      <c r="L1198" s="1"/>
      <c r="M1198" s="1"/>
      <c r="N1198" s="1"/>
      <c r="O1198" s="1"/>
      <c r="P1198" s="1"/>
      <c r="Q1198" s="1"/>
      <c r="R1198" s="1"/>
    </row>
    <row r="1199" spans="1:18" ht="9.75" customHeight="1">
      <c r="A1199" s="1"/>
      <c r="B1199" s="1"/>
      <c r="C1199" s="1"/>
      <c r="D1199" s="1"/>
      <c r="E1199" s="1"/>
      <c r="F1199" s="1"/>
      <c r="G1199" s="1"/>
      <c r="H1199" s="1"/>
      <c r="I1199" s="1"/>
      <c r="J1199" s="1"/>
      <c r="K1199" s="1"/>
      <c r="L1199" s="1"/>
      <c r="M1199" s="1"/>
      <c r="N1199" s="1"/>
      <c r="O1199" s="1"/>
      <c r="P1199" s="1"/>
      <c r="Q1199" s="1"/>
      <c r="R1199" s="1"/>
    </row>
    <row r="1200" spans="1:18" ht="9.75" customHeight="1">
      <c r="A1200" s="1"/>
      <c r="B1200" s="1"/>
      <c r="C1200" s="1"/>
      <c r="D1200" s="1"/>
      <c r="E1200" s="1"/>
      <c r="F1200" s="1"/>
      <c r="G1200" s="1"/>
      <c r="H1200" s="1"/>
      <c r="I1200" s="1"/>
      <c r="J1200" s="1"/>
      <c r="K1200" s="1"/>
      <c r="L1200" s="1"/>
      <c r="M1200" s="1"/>
      <c r="N1200" s="1"/>
      <c r="O1200" s="1"/>
      <c r="P1200" s="1"/>
      <c r="Q1200" s="1"/>
      <c r="R1200" s="1"/>
    </row>
    <row r="1201" spans="1:18" ht="9.75" customHeight="1">
      <c r="A1201" s="1"/>
      <c r="B1201" s="1"/>
      <c r="C1201" s="1"/>
      <c r="D1201" s="1"/>
      <c r="E1201" s="1"/>
      <c r="F1201" s="1"/>
      <c r="G1201" s="1"/>
      <c r="H1201" s="1"/>
      <c r="I1201" s="1"/>
      <c r="J1201" s="1"/>
      <c r="K1201" s="1"/>
      <c r="L1201" s="1"/>
      <c r="M1201" s="1"/>
      <c r="N1201" s="1"/>
      <c r="O1201" s="1"/>
      <c r="P1201" s="1"/>
      <c r="Q1201" s="1"/>
      <c r="R1201" s="1"/>
    </row>
    <row r="1202" spans="1:18" ht="9.75" customHeight="1">
      <c r="A1202" s="1"/>
      <c r="B1202" s="1"/>
      <c r="C1202" s="1"/>
      <c r="D1202" s="1"/>
      <c r="E1202" s="1"/>
      <c r="F1202" s="1"/>
      <c r="G1202" s="1"/>
      <c r="H1202" s="1"/>
      <c r="I1202" s="1"/>
      <c r="J1202" s="1"/>
      <c r="K1202" s="1"/>
      <c r="L1202" s="1"/>
      <c r="M1202" s="1"/>
      <c r="N1202" s="1"/>
      <c r="O1202" s="1"/>
      <c r="P1202" s="1"/>
      <c r="Q1202" s="1"/>
      <c r="R1202" s="1"/>
    </row>
    <row r="1203" spans="1:18" ht="9.75" customHeight="1">
      <c r="A1203" s="1"/>
      <c r="B1203" s="1"/>
      <c r="C1203" s="1"/>
      <c r="D1203" s="1"/>
      <c r="E1203" s="1"/>
      <c r="F1203" s="1"/>
      <c r="G1203" s="1"/>
      <c r="H1203" s="1"/>
      <c r="I1203" s="1"/>
      <c r="J1203" s="1"/>
      <c r="K1203" s="1"/>
      <c r="L1203" s="1"/>
      <c r="M1203" s="1"/>
      <c r="N1203" s="1"/>
      <c r="O1203" s="1"/>
      <c r="P1203" s="1"/>
      <c r="Q1203" s="1"/>
      <c r="R1203" s="1"/>
    </row>
    <row r="1204" spans="1:18" ht="9.75" customHeight="1">
      <c r="A1204" s="1"/>
      <c r="B1204" s="1"/>
      <c r="C1204" s="1"/>
      <c r="D1204" s="1"/>
      <c r="E1204" s="1"/>
      <c r="F1204" s="1"/>
      <c r="G1204" s="1"/>
      <c r="H1204" s="1"/>
      <c r="I1204" s="1"/>
      <c r="J1204" s="1"/>
      <c r="K1204" s="1"/>
      <c r="L1204" s="1"/>
      <c r="M1204" s="1"/>
      <c r="N1204" s="1"/>
      <c r="O1204" s="1"/>
      <c r="P1204" s="1"/>
      <c r="Q1204" s="1"/>
      <c r="R1204" s="1"/>
    </row>
    <row r="1205" spans="1:18" ht="9.75" customHeight="1">
      <c r="A1205" s="1"/>
      <c r="B1205" s="1"/>
      <c r="C1205" s="1"/>
      <c r="D1205" s="1"/>
      <c r="E1205" s="1"/>
      <c r="F1205" s="1"/>
      <c r="G1205" s="1"/>
      <c r="H1205" s="1"/>
      <c r="I1205" s="1"/>
      <c r="J1205" s="1"/>
      <c r="K1205" s="1"/>
      <c r="L1205" s="1"/>
      <c r="M1205" s="1"/>
      <c r="N1205" s="1"/>
      <c r="O1205" s="1"/>
      <c r="P1205" s="1"/>
      <c r="Q1205" s="1"/>
      <c r="R1205" s="1"/>
    </row>
    <row r="1206" spans="1:18" ht="9.75" customHeight="1">
      <c r="A1206" s="1"/>
      <c r="B1206" s="1"/>
      <c r="C1206" s="1"/>
      <c r="D1206" s="1"/>
      <c r="E1206" s="1"/>
      <c r="F1206" s="1"/>
      <c r="G1206" s="1"/>
      <c r="H1206" s="1"/>
      <c r="I1206" s="1"/>
      <c r="J1206" s="1"/>
      <c r="K1206" s="1"/>
      <c r="L1206" s="1"/>
      <c r="M1206" s="1"/>
      <c r="N1206" s="1"/>
      <c r="O1206" s="1"/>
      <c r="P1206" s="1"/>
      <c r="Q1206" s="1"/>
      <c r="R1206" s="1"/>
    </row>
    <row r="1207" spans="1:18" ht="9.75" customHeight="1">
      <c r="A1207" s="1"/>
      <c r="B1207" s="1"/>
      <c r="C1207" s="1"/>
      <c r="D1207" s="1"/>
      <c r="E1207" s="1"/>
      <c r="F1207" s="1"/>
      <c r="G1207" s="1"/>
      <c r="H1207" s="1"/>
      <c r="I1207" s="1"/>
      <c r="J1207" s="1"/>
      <c r="K1207" s="1"/>
      <c r="L1207" s="1"/>
      <c r="M1207" s="1"/>
      <c r="N1207" s="1"/>
      <c r="O1207" s="1"/>
      <c r="P1207" s="1"/>
      <c r="Q1207" s="1"/>
      <c r="R1207" s="1"/>
    </row>
    <row r="1208" spans="1:18" ht="9.75" customHeight="1">
      <c r="A1208" s="1"/>
      <c r="B1208" s="1"/>
      <c r="C1208" s="1"/>
      <c r="D1208" s="1"/>
      <c r="E1208" s="1"/>
      <c r="F1208" s="1"/>
      <c r="G1208" s="1"/>
      <c r="H1208" s="1"/>
      <c r="I1208" s="1"/>
      <c r="J1208" s="1"/>
      <c r="K1208" s="1"/>
      <c r="L1208" s="1"/>
      <c r="M1208" s="1"/>
      <c r="N1208" s="1"/>
      <c r="O1208" s="1"/>
      <c r="P1208" s="1"/>
      <c r="Q1208" s="1"/>
      <c r="R1208" s="1"/>
    </row>
    <row r="1209" spans="1:18" ht="9.75" customHeight="1">
      <c r="A1209" s="1"/>
      <c r="B1209" s="1"/>
      <c r="C1209" s="1"/>
      <c r="D1209" s="1"/>
      <c r="E1209" s="1"/>
      <c r="F1209" s="1"/>
      <c r="G1209" s="1"/>
      <c r="H1209" s="1"/>
      <c r="I1209" s="1"/>
      <c r="J1209" s="1"/>
      <c r="K1209" s="1"/>
      <c r="L1209" s="1"/>
      <c r="M1209" s="1"/>
      <c r="N1209" s="1"/>
      <c r="O1209" s="1"/>
      <c r="P1209" s="1"/>
      <c r="Q1209" s="1"/>
      <c r="R1209" s="1"/>
    </row>
    <row r="1210" spans="1:18" ht="9.75" customHeight="1">
      <c r="A1210" s="1"/>
      <c r="B1210" s="1"/>
      <c r="C1210" s="1"/>
      <c r="D1210" s="1"/>
      <c r="E1210" s="1"/>
      <c r="F1210" s="1"/>
      <c r="G1210" s="1"/>
      <c r="H1210" s="1"/>
      <c r="I1210" s="1"/>
      <c r="J1210" s="1"/>
      <c r="K1210" s="1"/>
      <c r="L1210" s="1"/>
      <c r="M1210" s="1"/>
      <c r="N1210" s="1"/>
      <c r="O1210" s="1"/>
      <c r="P1210" s="1"/>
      <c r="Q1210" s="1"/>
      <c r="R1210" s="1"/>
    </row>
    <row r="1211" spans="1:18" ht="9.75" customHeight="1">
      <c r="A1211" s="1"/>
      <c r="B1211" s="1"/>
      <c r="C1211" s="1"/>
      <c r="D1211" s="1"/>
      <c r="E1211" s="1"/>
      <c r="F1211" s="1"/>
      <c r="G1211" s="1"/>
      <c r="H1211" s="1"/>
      <c r="I1211" s="1"/>
      <c r="J1211" s="1"/>
      <c r="K1211" s="1"/>
      <c r="L1211" s="1"/>
      <c r="M1211" s="1"/>
      <c r="N1211" s="1"/>
      <c r="O1211" s="1"/>
      <c r="P1211" s="1"/>
      <c r="Q1211" s="1"/>
      <c r="R1211" s="1"/>
    </row>
    <row r="1212" spans="1:18" ht="9.75" customHeight="1">
      <c r="A1212" s="1"/>
      <c r="B1212" s="1"/>
      <c r="C1212" s="1"/>
      <c r="D1212" s="1"/>
      <c r="E1212" s="1"/>
      <c r="F1212" s="1"/>
      <c r="G1212" s="1"/>
      <c r="H1212" s="1"/>
      <c r="I1212" s="1"/>
      <c r="J1212" s="1"/>
      <c r="K1212" s="1"/>
      <c r="L1212" s="1"/>
      <c r="M1212" s="1"/>
      <c r="N1212" s="1"/>
      <c r="O1212" s="1"/>
      <c r="P1212" s="1"/>
      <c r="Q1212" s="1"/>
      <c r="R1212" s="1"/>
    </row>
    <row r="1213" spans="1:18" ht="9.75" customHeight="1">
      <c r="A1213" s="1"/>
      <c r="B1213" s="1"/>
      <c r="C1213" s="1"/>
      <c r="D1213" s="1"/>
      <c r="E1213" s="1"/>
      <c r="F1213" s="1"/>
      <c r="G1213" s="1"/>
      <c r="H1213" s="1"/>
      <c r="I1213" s="1"/>
      <c r="J1213" s="1"/>
      <c r="K1213" s="1"/>
      <c r="L1213" s="1"/>
      <c r="M1213" s="1"/>
      <c r="N1213" s="1"/>
      <c r="O1213" s="1"/>
      <c r="P1213" s="1"/>
      <c r="Q1213" s="1"/>
      <c r="R1213" s="1"/>
    </row>
    <row r="1214" spans="1:18" ht="9.75" customHeight="1">
      <c r="A1214" s="1"/>
      <c r="B1214" s="1"/>
      <c r="C1214" s="1"/>
      <c r="D1214" s="1"/>
      <c r="E1214" s="1"/>
      <c r="F1214" s="1"/>
      <c r="G1214" s="1"/>
      <c r="H1214" s="1"/>
      <c r="I1214" s="1"/>
      <c r="J1214" s="1"/>
      <c r="K1214" s="1"/>
      <c r="L1214" s="1"/>
      <c r="M1214" s="1"/>
      <c r="N1214" s="1"/>
      <c r="O1214" s="1"/>
      <c r="P1214" s="1"/>
      <c r="Q1214" s="1"/>
      <c r="R1214" s="1"/>
    </row>
    <row r="1215" spans="1:18" ht="9.75" customHeight="1">
      <c r="A1215" s="1"/>
      <c r="B1215" s="1"/>
      <c r="C1215" s="1"/>
      <c r="D1215" s="1"/>
      <c r="E1215" s="1"/>
      <c r="F1215" s="1"/>
      <c r="G1215" s="1"/>
      <c r="H1215" s="1"/>
      <c r="I1215" s="1"/>
      <c r="J1215" s="1"/>
      <c r="K1215" s="1"/>
      <c r="L1215" s="1"/>
      <c r="M1215" s="1"/>
      <c r="N1215" s="1"/>
      <c r="O1215" s="1"/>
      <c r="P1215" s="1"/>
      <c r="Q1215" s="1"/>
      <c r="R1215" s="1"/>
    </row>
    <row r="1216" spans="1:18" ht="9.75" customHeight="1">
      <c r="A1216" s="1"/>
      <c r="B1216" s="1"/>
      <c r="C1216" s="1"/>
      <c r="D1216" s="1"/>
      <c r="E1216" s="1"/>
      <c r="F1216" s="1"/>
      <c r="G1216" s="1"/>
      <c r="H1216" s="1"/>
      <c r="I1216" s="1"/>
      <c r="J1216" s="1"/>
      <c r="K1216" s="1"/>
      <c r="L1216" s="1"/>
      <c r="M1216" s="1"/>
      <c r="N1216" s="1"/>
      <c r="O1216" s="1"/>
      <c r="P1216" s="1"/>
      <c r="Q1216" s="1"/>
      <c r="R1216" s="1"/>
    </row>
    <row r="1217" spans="1:18" ht="9.75" customHeight="1">
      <c r="A1217" s="1"/>
      <c r="B1217" s="1"/>
      <c r="C1217" s="1"/>
      <c r="D1217" s="1"/>
      <c r="E1217" s="1"/>
      <c r="F1217" s="1"/>
      <c r="G1217" s="1"/>
      <c r="H1217" s="1"/>
      <c r="I1217" s="1"/>
      <c r="J1217" s="1"/>
      <c r="K1217" s="1"/>
      <c r="L1217" s="1"/>
      <c r="M1217" s="1"/>
      <c r="N1217" s="1"/>
      <c r="O1217" s="1"/>
      <c r="P1217" s="1"/>
      <c r="Q1217" s="1"/>
      <c r="R1217" s="1"/>
    </row>
    <row r="1218" spans="1:18" ht="9.75" customHeight="1">
      <c r="A1218" s="1"/>
      <c r="B1218" s="1"/>
      <c r="C1218" s="1"/>
      <c r="D1218" s="1"/>
      <c r="E1218" s="1"/>
      <c r="F1218" s="1"/>
      <c r="G1218" s="1"/>
      <c r="H1218" s="1"/>
      <c r="I1218" s="1"/>
      <c r="J1218" s="1"/>
      <c r="K1218" s="1"/>
      <c r="L1218" s="1"/>
      <c r="M1218" s="1"/>
      <c r="N1218" s="1"/>
      <c r="O1218" s="1"/>
      <c r="P1218" s="1"/>
      <c r="Q1218" s="1"/>
      <c r="R1218" s="1"/>
    </row>
    <row r="1219" spans="1:18" ht="9.75" customHeight="1">
      <c r="A1219" s="1"/>
      <c r="B1219" s="1"/>
      <c r="C1219" s="1"/>
      <c r="D1219" s="1"/>
      <c r="E1219" s="1"/>
      <c r="F1219" s="1"/>
      <c r="G1219" s="1"/>
      <c r="H1219" s="1"/>
      <c r="I1219" s="1"/>
      <c r="J1219" s="1"/>
      <c r="K1219" s="1"/>
      <c r="L1219" s="1"/>
      <c r="M1219" s="1"/>
      <c r="N1219" s="1"/>
      <c r="O1219" s="1"/>
      <c r="P1219" s="1"/>
      <c r="Q1219" s="1"/>
      <c r="R1219" s="1"/>
    </row>
    <row r="1220" spans="1:18" ht="9.75" customHeight="1">
      <c r="A1220" s="1"/>
      <c r="B1220" s="1"/>
      <c r="C1220" s="1"/>
      <c r="D1220" s="1"/>
      <c r="E1220" s="1"/>
      <c r="F1220" s="1"/>
      <c r="G1220" s="1"/>
      <c r="H1220" s="1"/>
      <c r="I1220" s="1"/>
      <c r="J1220" s="1"/>
      <c r="K1220" s="1"/>
      <c r="L1220" s="1"/>
      <c r="M1220" s="1"/>
      <c r="N1220" s="1"/>
      <c r="O1220" s="1"/>
      <c r="P1220" s="1"/>
      <c r="Q1220" s="1"/>
      <c r="R1220" s="1"/>
    </row>
    <row r="1221" spans="1:18" ht="9.75" customHeight="1">
      <c r="A1221" s="1"/>
      <c r="B1221" s="1"/>
      <c r="C1221" s="1"/>
      <c r="D1221" s="1"/>
      <c r="E1221" s="1"/>
      <c r="F1221" s="1"/>
      <c r="G1221" s="1"/>
      <c r="H1221" s="1"/>
      <c r="I1221" s="1"/>
      <c r="J1221" s="1"/>
      <c r="K1221" s="1"/>
      <c r="L1221" s="1"/>
      <c r="M1221" s="1"/>
      <c r="N1221" s="1"/>
      <c r="O1221" s="1"/>
      <c r="P1221" s="1"/>
      <c r="Q1221" s="1"/>
      <c r="R1221" s="1"/>
    </row>
    <row r="1222" spans="1:18" ht="9.75" customHeight="1">
      <c r="A1222" s="1"/>
      <c r="B1222" s="1"/>
      <c r="C1222" s="1"/>
      <c r="D1222" s="1"/>
      <c r="E1222" s="1"/>
      <c r="F1222" s="1"/>
      <c r="G1222" s="1"/>
      <c r="H1222" s="1"/>
      <c r="I1222" s="1"/>
      <c r="J1222" s="1"/>
      <c r="K1222" s="1"/>
      <c r="L1222" s="1"/>
      <c r="M1222" s="1"/>
      <c r="N1222" s="1"/>
      <c r="O1222" s="1"/>
      <c r="P1222" s="1"/>
      <c r="Q1222" s="1"/>
      <c r="R1222" s="1"/>
    </row>
    <row r="1223" spans="1:18" ht="9.75" customHeight="1">
      <c r="A1223" s="1"/>
      <c r="B1223" s="1"/>
      <c r="C1223" s="1"/>
      <c r="D1223" s="1"/>
      <c r="E1223" s="1"/>
      <c r="F1223" s="1"/>
      <c r="G1223" s="1"/>
      <c r="H1223" s="1"/>
      <c r="I1223" s="1"/>
      <c r="J1223" s="1"/>
      <c r="K1223" s="1"/>
      <c r="L1223" s="1"/>
      <c r="M1223" s="1"/>
      <c r="N1223" s="1"/>
      <c r="O1223" s="1"/>
      <c r="P1223" s="1"/>
      <c r="Q1223" s="1"/>
      <c r="R1223" s="1"/>
    </row>
    <row r="1224" spans="1:18" ht="9.75" customHeight="1">
      <c r="A1224" s="1"/>
      <c r="B1224" s="1"/>
      <c r="C1224" s="1"/>
      <c r="D1224" s="1"/>
      <c r="E1224" s="1"/>
      <c r="F1224" s="1"/>
      <c r="G1224" s="1"/>
      <c r="H1224" s="1"/>
      <c r="I1224" s="1"/>
      <c r="J1224" s="1"/>
      <c r="K1224" s="1"/>
      <c r="L1224" s="1"/>
      <c r="M1224" s="1"/>
      <c r="N1224" s="1"/>
      <c r="O1224" s="1"/>
      <c r="P1224" s="1"/>
      <c r="Q1224" s="1"/>
      <c r="R1224" s="1"/>
    </row>
    <row r="1225" spans="1:18" ht="9.75" customHeight="1">
      <c r="A1225" s="1"/>
      <c r="B1225" s="1"/>
      <c r="C1225" s="1"/>
      <c r="D1225" s="1"/>
      <c r="E1225" s="1"/>
      <c r="F1225" s="1"/>
      <c r="G1225" s="1"/>
      <c r="H1225" s="1"/>
      <c r="I1225" s="1"/>
      <c r="J1225" s="1"/>
      <c r="K1225" s="1"/>
      <c r="L1225" s="1"/>
      <c r="M1225" s="1"/>
      <c r="N1225" s="1"/>
      <c r="O1225" s="1"/>
      <c r="P1225" s="1"/>
      <c r="Q1225" s="1"/>
      <c r="R1225" s="1"/>
    </row>
    <row r="1226" spans="1:18" ht="9.75" customHeight="1">
      <c r="A1226" s="1"/>
      <c r="B1226" s="1"/>
      <c r="C1226" s="1"/>
      <c r="D1226" s="1"/>
      <c r="E1226" s="1"/>
      <c r="F1226" s="1"/>
      <c r="G1226" s="1"/>
      <c r="H1226" s="1"/>
      <c r="I1226" s="1"/>
      <c r="J1226" s="1"/>
      <c r="K1226" s="1"/>
      <c r="L1226" s="1"/>
      <c r="M1226" s="1"/>
      <c r="N1226" s="1"/>
      <c r="O1226" s="1"/>
      <c r="P1226" s="1"/>
      <c r="Q1226" s="1"/>
      <c r="R1226" s="1"/>
    </row>
    <row r="1227" spans="1:18" ht="9.75" customHeight="1">
      <c r="A1227" s="1"/>
      <c r="B1227" s="1"/>
      <c r="C1227" s="1"/>
      <c r="D1227" s="1"/>
      <c r="E1227" s="1"/>
      <c r="F1227" s="1"/>
      <c r="G1227" s="1"/>
      <c r="H1227" s="1"/>
      <c r="I1227" s="1"/>
      <c r="J1227" s="1"/>
      <c r="K1227" s="1"/>
      <c r="L1227" s="1"/>
      <c r="M1227" s="1"/>
      <c r="N1227" s="1"/>
      <c r="O1227" s="1"/>
      <c r="P1227" s="1"/>
      <c r="Q1227" s="1"/>
      <c r="R1227" s="1"/>
    </row>
    <row r="1228" spans="1:18" ht="9.75" customHeight="1">
      <c r="A1228" s="1"/>
      <c r="B1228" s="1"/>
      <c r="C1228" s="1"/>
      <c r="D1228" s="1"/>
      <c r="E1228" s="1"/>
      <c r="F1228" s="1"/>
      <c r="G1228" s="1"/>
      <c r="H1228" s="1"/>
      <c r="I1228" s="1"/>
      <c r="J1228" s="1"/>
      <c r="K1228" s="1"/>
      <c r="L1228" s="1"/>
      <c r="M1228" s="1"/>
      <c r="N1228" s="1"/>
      <c r="O1228" s="1"/>
      <c r="P1228" s="1"/>
      <c r="Q1228" s="1"/>
      <c r="R1228" s="1"/>
    </row>
    <row r="1229" spans="1:18" ht="9.75" customHeight="1">
      <c r="A1229" s="1"/>
      <c r="B1229" s="1"/>
      <c r="C1229" s="1"/>
      <c r="D1229" s="1"/>
      <c r="E1229" s="1"/>
      <c r="F1229" s="1"/>
      <c r="G1229" s="1"/>
      <c r="H1229" s="1"/>
      <c r="I1229" s="1"/>
      <c r="J1229" s="1"/>
      <c r="K1229" s="1"/>
      <c r="L1229" s="1"/>
      <c r="M1229" s="1"/>
      <c r="N1229" s="1"/>
      <c r="O1229" s="1"/>
      <c r="P1229" s="1"/>
      <c r="Q1229" s="1"/>
      <c r="R1229" s="1"/>
    </row>
    <row r="1230" spans="1:18" ht="9.75" customHeight="1">
      <c r="A1230" s="1"/>
      <c r="B1230" s="1"/>
      <c r="C1230" s="1"/>
      <c r="D1230" s="1"/>
      <c r="E1230" s="1"/>
      <c r="F1230" s="1"/>
      <c r="G1230" s="1"/>
      <c r="H1230" s="1"/>
      <c r="I1230" s="1"/>
      <c r="J1230" s="1"/>
      <c r="K1230" s="1"/>
      <c r="L1230" s="1"/>
      <c r="M1230" s="1"/>
      <c r="N1230" s="1"/>
      <c r="O1230" s="1"/>
      <c r="P1230" s="1"/>
      <c r="Q1230" s="1"/>
      <c r="R1230" s="1"/>
    </row>
    <row r="1231" spans="1:18" ht="9.75" customHeight="1">
      <c r="A1231" s="1"/>
      <c r="B1231" s="1"/>
      <c r="C1231" s="1"/>
      <c r="D1231" s="1"/>
      <c r="E1231" s="1"/>
      <c r="F1231" s="1"/>
      <c r="G1231" s="1"/>
      <c r="H1231" s="1"/>
      <c r="I1231" s="1"/>
      <c r="J1231" s="1"/>
      <c r="K1231" s="1"/>
      <c r="L1231" s="1"/>
      <c r="M1231" s="1"/>
      <c r="N1231" s="1"/>
      <c r="O1231" s="1"/>
      <c r="P1231" s="1"/>
      <c r="Q1231" s="1"/>
      <c r="R1231" s="1"/>
    </row>
    <row r="1232" spans="1:18" ht="9.75" customHeight="1">
      <c r="A1232" s="1"/>
      <c r="B1232" s="1"/>
      <c r="C1232" s="1"/>
      <c r="D1232" s="1"/>
      <c r="E1232" s="1"/>
      <c r="F1232" s="1"/>
      <c r="G1232" s="1"/>
      <c r="H1232" s="1"/>
      <c r="I1232" s="1"/>
      <c r="J1232" s="1"/>
      <c r="K1232" s="1"/>
      <c r="L1232" s="1"/>
      <c r="M1232" s="1"/>
      <c r="N1232" s="1"/>
      <c r="O1232" s="1"/>
      <c r="P1232" s="1"/>
      <c r="Q1232" s="1"/>
      <c r="R1232" s="1"/>
    </row>
    <row r="1233" spans="1:18" ht="9.75" customHeight="1">
      <c r="A1233" s="1"/>
      <c r="B1233" s="1"/>
      <c r="C1233" s="1"/>
      <c r="D1233" s="1"/>
      <c r="E1233" s="1"/>
      <c r="F1233" s="1"/>
      <c r="G1233" s="1"/>
      <c r="H1233" s="1"/>
      <c r="I1233" s="1"/>
      <c r="J1233" s="1"/>
      <c r="K1233" s="1"/>
      <c r="L1233" s="1"/>
      <c r="M1233" s="1"/>
      <c r="N1233" s="1"/>
      <c r="O1233" s="1"/>
      <c r="P1233" s="1"/>
      <c r="Q1233" s="1"/>
      <c r="R1233" s="1"/>
    </row>
    <row r="1234" spans="1:18" ht="9.75" customHeight="1">
      <c r="A1234" s="1"/>
      <c r="B1234" s="1"/>
      <c r="C1234" s="1"/>
      <c r="D1234" s="1"/>
      <c r="E1234" s="1"/>
      <c r="F1234" s="1"/>
      <c r="G1234" s="1"/>
      <c r="H1234" s="1"/>
      <c r="I1234" s="1"/>
      <c r="J1234" s="1"/>
      <c r="K1234" s="1"/>
      <c r="L1234" s="1"/>
      <c r="M1234" s="1"/>
      <c r="N1234" s="1"/>
      <c r="O1234" s="1"/>
      <c r="P1234" s="1"/>
      <c r="Q1234" s="1"/>
      <c r="R1234" s="1"/>
    </row>
    <row r="1235" spans="1:18" ht="9.75" customHeight="1">
      <c r="A1235" s="1"/>
      <c r="B1235" s="1"/>
      <c r="C1235" s="1"/>
      <c r="D1235" s="1"/>
      <c r="E1235" s="1"/>
      <c r="F1235" s="1"/>
      <c r="G1235" s="1"/>
      <c r="H1235" s="1"/>
      <c r="I1235" s="1"/>
      <c r="J1235" s="1"/>
      <c r="K1235" s="1"/>
      <c r="L1235" s="1"/>
      <c r="M1235" s="1"/>
      <c r="N1235" s="1"/>
      <c r="O1235" s="1"/>
      <c r="P1235" s="1"/>
      <c r="Q1235" s="1"/>
      <c r="R1235" s="1"/>
    </row>
    <row r="1236" spans="1:18" ht="9.75" customHeight="1">
      <c r="A1236" s="1"/>
      <c r="B1236" s="1"/>
      <c r="C1236" s="1"/>
      <c r="D1236" s="1"/>
      <c r="E1236" s="1"/>
      <c r="F1236" s="1"/>
      <c r="G1236" s="1"/>
      <c r="H1236" s="1"/>
      <c r="I1236" s="1"/>
      <c r="J1236" s="1"/>
      <c r="K1236" s="1"/>
      <c r="L1236" s="1"/>
      <c r="M1236" s="1"/>
      <c r="N1236" s="1"/>
      <c r="O1236" s="1"/>
      <c r="P1236" s="1"/>
      <c r="Q1236" s="1"/>
      <c r="R1236" s="1"/>
    </row>
    <row r="1237" spans="1:18" ht="9.75" customHeight="1">
      <c r="A1237" s="1"/>
      <c r="B1237" s="1"/>
      <c r="C1237" s="1"/>
      <c r="D1237" s="1"/>
      <c r="E1237" s="1"/>
      <c r="F1237" s="1"/>
      <c r="G1237" s="1"/>
      <c r="H1237" s="1"/>
      <c r="I1237" s="1"/>
      <c r="J1237" s="1"/>
      <c r="K1237" s="1"/>
      <c r="L1237" s="1"/>
      <c r="M1237" s="1"/>
      <c r="N1237" s="1"/>
      <c r="O1237" s="1"/>
      <c r="P1237" s="1"/>
      <c r="Q1237" s="1"/>
      <c r="R1237" s="1"/>
    </row>
    <row r="1238" spans="1:18" ht="9.75" customHeight="1">
      <c r="A1238" s="1"/>
      <c r="B1238" s="1"/>
      <c r="C1238" s="1"/>
      <c r="D1238" s="1"/>
      <c r="E1238" s="1"/>
      <c r="F1238" s="1"/>
      <c r="G1238" s="1"/>
      <c r="H1238" s="1"/>
      <c r="I1238" s="1"/>
      <c r="J1238" s="1"/>
      <c r="K1238" s="1"/>
      <c r="L1238" s="1"/>
      <c r="M1238" s="1"/>
      <c r="N1238" s="1"/>
      <c r="O1238" s="1"/>
      <c r="P1238" s="1"/>
      <c r="Q1238" s="1"/>
      <c r="R1238" s="1"/>
    </row>
    <row r="1239" spans="1:18" ht="9.75" customHeight="1">
      <c r="A1239" s="1"/>
      <c r="B1239" s="1"/>
      <c r="C1239" s="1"/>
      <c r="D1239" s="1"/>
      <c r="E1239" s="1"/>
      <c r="F1239" s="1"/>
      <c r="G1239" s="1"/>
      <c r="H1239" s="1"/>
      <c r="I1239" s="1"/>
      <c r="J1239" s="1"/>
      <c r="K1239" s="1"/>
      <c r="L1239" s="1"/>
      <c r="M1239" s="1"/>
      <c r="N1239" s="1"/>
      <c r="O1239" s="1"/>
      <c r="P1239" s="1"/>
      <c r="Q1239" s="1"/>
      <c r="R1239" s="1"/>
    </row>
    <row r="1240" spans="1:18" ht="9.75" customHeight="1">
      <c r="A1240" s="1"/>
      <c r="B1240" s="1"/>
      <c r="C1240" s="1"/>
      <c r="D1240" s="1"/>
      <c r="E1240" s="1"/>
      <c r="F1240" s="1"/>
      <c r="G1240" s="1"/>
      <c r="H1240" s="1"/>
      <c r="I1240" s="1"/>
      <c r="J1240" s="1"/>
      <c r="K1240" s="1"/>
      <c r="L1240" s="1"/>
      <c r="M1240" s="1"/>
      <c r="N1240" s="1"/>
      <c r="O1240" s="1"/>
      <c r="P1240" s="1"/>
      <c r="Q1240" s="1"/>
      <c r="R1240" s="1"/>
    </row>
    <row r="1241" spans="1:18" ht="9.75" customHeight="1">
      <c r="A1241" s="1"/>
      <c r="B1241" s="1"/>
      <c r="C1241" s="1"/>
      <c r="D1241" s="1"/>
      <c r="E1241" s="1"/>
      <c r="F1241" s="1"/>
      <c r="G1241" s="1"/>
      <c r="H1241" s="1"/>
      <c r="I1241" s="1"/>
      <c r="J1241" s="1"/>
      <c r="K1241" s="1"/>
      <c r="L1241" s="1"/>
      <c r="M1241" s="1"/>
      <c r="N1241" s="1"/>
      <c r="O1241" s="1"/>
      <c r="P1241" s="1"/>
      <c r="Q1241" s="1"/>
      <c r="R1241" s="1"/>
    </row>
    <row r="1242" spans="1:18" ht="9.75" customHeight="1">
      <c r="A1242" s="1"/>
      <c r="B1242" s="1"/>
      <c r="C1242" s="1"/>
      <c r="D1242" s="1"/>
      <c r="E1242" s="1"/>
      <c r="F1242" s="1"/>
      <c r="G1242" s="1"/>
      <c r="H1242" s="1"/>
      <c r="I1242" s="1"/>
      <c r="J1242" s="1"/>
      <c r="K1242" s="1"/>
      <c r="L1242" s="1"/>
      <c r="M1242" s="1"/>
      <c r="N1242" s="1"/>
      <c r="O1242" s="1"/>
      <c r="P1242" s="1"/>
      <c r="Q1242" s="1"/>
      <c r="R1242" s="1"/>
    </row>
    <row r="1243" spans="1:18" ht="9.75" customHeight="1">
      <c r="A1243" s="1"/>
      <c r="B1243" s="1"/>
      <c r="C1243" s="1"/>
      <c r="D1243" s="1"/>
      <c r="E1243" s="1"/>
      <c r="F1243" s="1"/>
      <c r="G1243" s="1"/>
      <c r="H1243" s="1"/>
      <c r="I1243" s="1"/>
      <c r="J1243" s="1"/>
      <c r="K1243" s="1"/>
      <c r="L1243" s="1"/>
      <c r="M1243" s="1"/>
      <c r="N1243" s="1"/>
      <c r="O1243" s="1"/>
      <c r="P1243" s="1"/>
      <c r="Q1243" s="1"/>
      <c r="R1243" s="1"/>
    </row>
    <row r="1244" spans="1:18" ht="9.75" customHeight="1">
      <c r="A1244" s="1"/>
      <c r="B1244" s="1"/>
      <c r="C1244" s="1"/>
      <c r="D1244" s="1"/>
      <c r="E1244" s="1"/>
      <c r="F1244" s="1"/>
      <c r="G1244" s="1"/>
      <c r="H1244" s="1"/>
      <c r="I1244" s="1"/>
      <c r="J1244" s="1"/>
      <c r="K1244" s="1"/>
      <c r="L1244" s="1"/>
      <c r="M1244" s="1"/>
      <c r="N1244" s="1"/>
      <c r="O1244" s="1"/>
      <c r="P1244" s="1"/>
      <c r="Q1244" s="1"/>
      <c r="R1244" s="1"/>
    </row>
    <row r="1245" spans="1:18" ht="9.75" customHeight="1">
      <c r="A1245" s="1"/>
      <c r="B1245" s="1"/>
      <c r="C1245" s="1"/>
      <c r="D1245" s="1"/>
      <c r="E1245" s="1"/>
      <c r="F1245" s="1"/>
      <c r="G1245" s="1"/>
      <c r="H1245" s="1"/>
      <c r="I1245" s="1"/>
      <c r="J1245" s="1"/>
      <c r="K1245" s="1"/>
      <c r="L1245" s="1"/>
      <c r="M1245" s="1"/>
      <c r="N1245" s="1"/>
      <c r="O1245" s="1"/>
      <c r="P1245" s="1"/>
      <c r="Q1245" s="1"/>
      <c r="R1245" s="1"/>
    </row>
    <row r="1246" spans="1:18" ht="9.75" customHeight="1">
      <c r="A1246" s="1"/>
      <c r="B1246" s="1"/>
      <c r="C1246" s="1"/>
      <c r="D1246" s="1"/>
      <c r="E1246" s="1"/>
      <c r="F1246" s="1"/>
      <c r="G1246" s="1"/>
      <c r="H1246" s="1"/>
      <c r="I1246" s="1"/>
      <c r="J1246" s="1"/>
      <c r="K1246" s="1"/>
      <c r="L1246" s="1"/>
      <c r="M1246" s="1"/>
      <c r="N1246" s="1"/>
      <c r="O1246" s="1"/>
      <c r="P1246" s="1"/>
      <c r="Q1246" s="1"/>
      <c r="R1246" s="1"/>
    </row>
    <row r="1247" spans="1:18" ht="9.75" customHeight="1">
      <c r="A1247" s="1"/>
      <c r="B1247" s="1"/>
      <c r="C1247" s="1"/>
      <c r="D1247" s="1"/>
      <c r="E1247" s="1"/>
      <c r="F1247" s="1"/>
      <c r="G1247" s="1"/>
      <c r="H1247" s="1"/>
      <c r="I1247" s="1"/>
      <c r="J1247" s="1"/>
      <c r="K1247" s="1"/>
      <c r="L1247" s="1"/>
      <c r="M1247" s="1"/>
      <c r="N1247" s="1"/>
      <c r="O1247" s="1"/>
      <c r="P1247" s="1"/>
      <c r="Q1247" s="1"/>
      <c r="R1247" s="1"/>
    </row>
    <row r="1248" spans="1:18" ht="9.75" customHeight="1">
      <c r="A1248" s="1"/>
      <c r="B1248" s="1"/>
      <c r="C1248" s="1"/>
      <c r="D1248" s="1"/>
      <c r="E1248" s="1"/>
      <c r="F1248" s="1"/>
      <c r="G1248" s="1"/>
      <c r="H1248" s="1"/>
      <c r="I1248" s="1"/>
      <c r="J1248" s="1"/>
      <c r="K1248" s="1"/>
      <c r="L1248" s="1"/>
      <c r="M1248" s="1"/>
      <c r="N1248" s="1"/>
      <c r="O1248" s="1"/>
      <c r="P1248" s="1"/>
      <c r="Q1248" s="1"/>
      <c r="R1248" s="1"/>
    </row>
    <row r="1249" spans="1:18" ht="9.75" customHeight="1">
      <c r="A1249" s="1"/>
      <c r="B1249" s="1"/>
      <c r="C1249" s="1"/>
      <c r="D1249" s="1"/>
      <c r="E1249" s="1"/>
      <c r="F1249" s="1"/>
      <c r="G1249" s="1"/>
      <c r="H1249" s="1"/>
      <c r="I1249" s="1"/>
      <c r="J1249" s="1"/>
      <c r="K1249" s="1"/>
      <c r="L1249" s="1"/>
      <c r="M1249" s="1"/>
      <c r="N1249" s="1"/>
      <c r="O1249" s="1"/>
      <c r="P1249" s="1"/>
      <c r="Q1249" s="1"/>
      <c r="R1249" s="1"/>
    </row>
    <row r="1250" spans="1:18" ht="9.75" customHeight="1">
      <c r="A1250" s="1"/>
      <c r="B1250" s="1"/>
      <c r="C1250" s="1"/>
      <c r="D1250" s="1"/>
      <c r="E1250" s="1"/>
      <c r="F1250" s="1"/>
      <c r="G1250" s="1"/>
      <c r="H1250" s="1"/>
      <c r="I1250" s="1"/>
      <c r="J1250" s="1"/>
      <c r="K1250" s="1"/>
      <c r="L1250" s="1"/>
      <c r="M1250" s="1"/>
      <c r="N1250" s="1"/>
      <c r="O1250" s="1"/>
      <c r="P1250" s="1"/>
      <c r="Q1250" s="1"/>
      <c r="R1250" s="1"/>
    </row>
    <row r="1251" spans="1:18" ht="9.75" customHeight="1">
      <c r="A1251" s="1"/>
      <c r="B1251" s="1"/>
      <c r="C1251" s="1"/>
      <c r="D1251" s="1"/>
      <c r="E1251" s="1"/>
      <c r="F1251" s="1"/>
      <c r="G1251" s="1"/>
      <c r="H1251" s="1"/>
      <c r="I1251" s="1"/>
      <c r="J1251" s="1"/>
      <c r="K1251" s="1"/>
      <c r="L1251" s="1"/>
      <c r="M1251" s="1"/>
      <c r="N1251" s="1"/>
      <c r="O1251" s="1"/>
      <c r="P1251" s="1"/>
      <c r="Q1251" s="1"/>
      <c r="R1251" s="1"/>
    </row>
    <row r="1252" spans="1:18" ht="9.75" customHeight="1">
      <c r="A1252" s="1"/>
      <c r="B1252" s="1"/>
      <c r="C1252" s="1"/>
      <c r="D1252" s="1"/>
      <c r="E1252" s="1"/>
      <c r="F1252" s="1"/>
      <c r="G1252" s="1"/>
      <c r="H1252" s="1"/>
      <c r="I1252" s="1"/>
      <c r="J1252" s="1"/>
      <c r="K1252" s="1"/>
      <c r="L1252" s="1"/>
      <c r="M1252" s="1"/>
      <c r="N1252" s="1"/>
      <c r="O1252" s="1"/>
      <c r="P1252" s="1"/>
      <c r="Q1252" s="1"/>
      <c r="R1252" s="1"/>
    </row>
    <row r="1253" spans="1:18" ht="9.75" customHeight="1">
      <c r="A1253" s="1"/>
      <c r="B1253" s="1"/>
      <c r="C1253" s="1"/>
      <c r="D1253" s="1"/>
      <c r="E1253" s="1"/>
      <c r="F1253" s="1"/>
      <c r="G1253" s="1"/>
      <c r="H1253" s="1"/>
      <c r="I1253" s="1"/>
      <c r="J1253" s="1"/>
      <c r="K1253" s="1"/>
      <c r="L1253" s="1"/>
      <c r="M1253" s="1"/>
      <c r="N1253" s="1"/>
      <c r="O1253" s="1"/>
      <c r="P1253" s="1"/>
      <c r="Q1253" s="1"/>
      <c r="R1253" s="1"/>
    </row>
    <row r="1254" spans="1:18" ht="9.75" customHeight="1">
      <c r="A1254" s="1"/>
      <c r="B1254" s="1"/>
      <c r="C1254" s="1"/>
      <c r="D1254" s="1"/>
      <c r="E1254" s="1"/>
      <c r="F1254" s="1"/>
      <c r="G1254" s="1"/>
      <c r="H1254" s="1"/>
      <c r="I1254" s="1"/>
      <c r="J1254" s="1"/>
      <c r="K1254" s="1"/>
      <c r="L1254" s="1"/>
      <c r="M1254" s="1"/>
      <c r="N1254" s="1"/>
      <c r="O1254" s="1"/>
      <c r="P1254" s="1"/>
      <c r="Q1254" s="1"/>
      <c r="R1254" s="1"/>
    </row>
    <row r="1255" spans="1:18" ht="9.75" customHeight="1">
      <c r="A1255" s="1"/>
      <c r="B1255" s="1"/>
      <c r="C1255" s="1"/>
      <c r="D1255" s="1"/>
      <c r="E1255" s="1"/>
      <c r="F1255" s="1"/>
      <c r="G1255" s="1"/>
      <c r="H1255" s="1"/>
      <c r="I1255" s="1"/>
      <c r="J1255" s="1"/>
      <c r="K1255" s="1"/>
      <c r="L1255" s="1"/>
      <c r="M1255" s="1"/>
      <c r="N1255" s="1"/>
      <c r="O1255" s="1"/>
      <c r="P1255" s="1"/>
      <c r="Q1255" s="1"/>
      <c r="R1255" s="1"/>
    </row>
    <row r="1256" spans="1:18" ht="9.75" customHeight="1">
      <c r="A1256" s="1"/>
      <c r="B1256" s="1"/>
      <c r="C1256" s="1"/>
      <c r="D1256" s="1"/>
      <c r="E1256" s="1"/>
      <c r="F1256" s="1"/>
      <c r="G1256" s="1"/>
      <c r="H1256" s="1"/>
      <c r="I1256" s="1"/>
      <c r="J1256" s="1"/>
      <c r="K1256" s="1"/>
      <c r="L1256" s="1"/>
      <c r="M1256" s="1"/>
      <c r="N1256" s="1"/>
      <c r="O1256" s="1"/>
      <c r="P1256" s="1"/>
      <c r="Q1256" s="1"/>
      <c r="R1256" s="1"/>
    </row>
    <row r="1257" spans="1:18" ht="9.75" customHeight="1">
      <c r="A1257" s="1"/>
      <c r="B1257" s="1"/>
      <c r="C1257" s="1"/>
      <c r="D1257" s="1"/>
      <c r="E1257" s="1"/>
      <c r="F1257" s="1"/>
      <c r="G1257" s="1"/>
      <c r="H1257" s="1"/>
      <c r="I1257" s="1"/>
      <c r="J1257" s="1"/>
      <c r="K1257" s="1"/>
      <c r="L1257" s="1"/>
      <c r="M1257" s="1"/>
      <c r="N1257" s="1"/>
      <c r="O1257" s="1"/>
      <c r="P1257" s="1"/>
      <c r="Q1257" s="1"/>
      <c r="R1257" s="1"/>
    </row>
    <row r="1258" spans="1:18" ht="9.75" customHeight="1">
      <c r="A1258" s="1"/>
      <c r="B1258" s="1"/>
      <c r="C1258" s="1"/>
      <c r="D1258" s="1"/>
      <c r="E1258" s="1"/>
      <c r="F1258" s="1"/>
      <c r="G1258" s="1"/>
      <c r="H1258" s="1"/>
      <c r="I1258" s="1"/>
      <c r="J1258" s="1"/>
      <c r="K1258" s="1"/>
      <c r="L1258" s="1"/>
      <c r="M1258" s="1"/>
      <c r="N1258" s="1"/>
      <c r="O1258" s="1"/>
      <c r="P1258" s="1"/>
      <c r="Q1258" s="1"/>
      <c r="R1258" s="1"/>
    </row>
    <row r="1259" spans="1:18" ht="9.75" customHeight="1">
      <c r="A1259" s="1"/>
      <c r="B1259" s="1"/>
      <c r="C1259" s="1"/>
      <c r="D1259" s="1"/>
      <c r="E1259" s="1"/>
      <c r="F1259" s="1"/>
      <c r="G1259" s="1"/>
      <c r="H1259" s="1"/>
      <c r="I1259" s="1"/>
      <c r="J1259" s="1"/>
      <c r="K1259" s="1"/>
      <c r="L1259" s="1"/>
      <c r="M1259" s="1"/>
      <c r="N1259" s="1"/>
      <c r="O1259" s="1"/>
      <c r="P1259" s="1"/>
      <c r="Q1259" s="1"/>
      <c r="R1259" s="1"/>
    </row>
    <row r="1260" spans="1:18" ht="9.75" customHeight="1">
      <c r="A1260" s="1"/>
      <c r="B1260" s="1"/>
      <c r="C1260" s="1"/>
      <c r="D1260" s="1"/>
      <c r="E1260" s="1"/>
      <c r="F1260" s="1"/>
      <c r="G1260" s="1"/>
      <c r="H1260" s="1"/>
      <c r="I1260" s="1"/>
      <c r="J1260" s="1"/>
      <c r="K1260" s="1"/>
      <c r="L1260" s="1"/>
      <c r="M1260" s="1"/>
      <c r="N1260" s="1"/>
      <c r="O1260" s="1"/>
      <c r="P1260" s="1"/>
      <c r="Q1260" s="1"/>
      <c r="R1260" s="1"/>
    </row>
    <row r="1261" spans="1:18" ht="9.75" customHeight="1">
      <c r="A1261" s="1"/>
      <c r="B1261" s="1"/>
      <c r="C1261" s="1"/>
      <c r="D1261" s="1"/>
      <c r="E1261" s="1"/>
      <c r="F1261" s="1"/>
      <c r="G1261" s="1"/>
      <c r="H1261" s="1"/>
      <c r="I1261" s="1"/>
      <c r="J1261" s="1"/>
      <c r="K1261" s="1"/>
      <c r="L1261" s="1"/>
      <c r="M1261" s="1"/>
      <c r="N1261" s="1"/>
      <c r="O1261" s="1"/>
      <c r="P1261" s="1"/>
      <c r="Q1261" s="1"/>
      <c r="R1261" s="1"/>
    </row>
    <row r="1262" spans="1:18" ht="9.75" customHeight="1">
      <c r="A1262" s="1"/>
      <c r="B1262" s="1"/>
      <c r="C1262" s="1"/>
      <c r="D1262" s="1"/>
      <c r="E1262" s="1"/>
      <c r="F1262" s="1"/>
      <c r="G1262" s="1"/>
      <c r="H1262" s="1"/>
      <c r="I1262" s="1"/>
      <c r="J1262" s="1"/>
      <c r="K1262" s="1"/>
      <c r="L1262" s="1"/>
      <c r="M1262" s="1"/>
      <c r="N1262" s="1"/>
      <c r="O1262" s="1"/>
      <c r="P1262" s="1"/>
      <c r="Q1262" s="1"/>
      <c r="R1262" s="1"/>
    </row>
    <row r="1263" spans="1:18" ht="9.75" customHeight="1">
      <c r="A1263" s="1"/>
      <c r="B1263" s="1"/>
      <c r="C1263" s="1"/>
      <c r="D1263" s="1"/>
      <c r="E1263" s="1"/>
      <c r="F1263" s="1"/>
      <c r="G1263" s="1"/>
      <c r="H1263" s="1"/>
      <c r="I1263" s="1"/>
      <c r="J1263" s="1"/>
      <c r="K1263" s="1"/>
      <c r="L1263" s="1"/>
      <c r="M1263" s="1"/>
      <c r="N1263" s="1"/>
      <c r="O1263" s="1"/>
      <c r="P1263" s="1"/>
      <c r="Q1263" s="1"/>
      <c r="R1263" s="1"/>
    </row>
    <row r="1264" spans="1:18" ht="9.75" customHeight="1">
      <c r="A1264" s="1"/>
      <c r="B1264" s="1"/>
      <c r="C1264" s="1"/>
      <c r="D1264" s="1"/>
      <c r="E1264" s="1"/>
      <c r="F1264" s="1"/>
      <c r="G1264" s="1"/>
      <c r="H1264" s="1"/>
      <c r="I1264" s="1"/>
      <c r="J1264" s="1"/>
      <c r="K1264" s="1"/>
      <c r="L1264" s="1"/>
      <c r="M1264" s="1"/>
      <c r="N1264" s="1"/>
      <c r="O1264" s="1"/>
      <c r="P1264" s="1"/>
      <c r="Q1264" s="1"/>
      <c r="R1264" s="1"/>
    </row>
    <row r="1265" spans="1:18" ht="9.75" customHeight="1">
      <c r="A1265" s="1"/>
      <c r="B1265" s="1"/>
      <c r="C1265" s="1"/>
      <c r="D1265" s="1"/>
      <c r="E1265" s="1"/>
      <c r="F1265" s="1"/>
      <c r="G1265" s="1"/>
      <c r="H1265" s="1"/>
      <c r="I1265" s="1"/>
      <c r="J1265" s="1"/>
      <c r="K1265" s="1"/>
      <c r="L1265" s="1"/>
      <c r="M1265" s="1"/>
      <c r="N1265" s="1"/>
      <c r="O1265" s="1"/>
      <c r="P1265" s="1"/>
      <c r="Q1265" s="1"/>
      <c r="R1265" s="1"/>
    </row>
    <row r="1266" spans="1:18" ht="9.75" customHeight="1">
      <c r="A1266" s="1"/>
      <c r="B1266" s="1"/>
      <c r="C1266" s="1"/>
      <c r="D1266" s="1"/>
      <c r="E1266" s="1"/>
      <c r="F1266" s="1"/>
      <c r="G1266" s="1"/>
      <c r="H1266" s="1"/>
      <c r="I1266" s="1"/>
      <c r="J1266" s="1"/>
      <c r="K1266" s="1"/>
      <c r="L1266" s="1"/>
      <c r="M1266" s="1"/>
      <c r="N1266" s="1"/>
      <c r="O1266" s="1"/>
      <c r="P1266" s="1"/>
      <c r="Q1266" s="1"/>
      <c r="R1266" s="1"/>
    </row>
    <row r="1267" spans="1:18" ht="9.75" customHeight="1">
      <c r="A1267" s="1"/>
      <c r="B1267" s="1"/>
      <c r="C1267" s="1"/>
      <c r="D1267" s="1"/>
      <c r="E1267" s="1"/>
      <c r="F1267" s="1"/>
      <c r="G1267" s="1"/>
      <c r="H1267" s="1"/>
      <c r="I1267" s="1"/>
      <c r="J1267" s="1"/>
      <c r="K1267" s="1"/>
      <c r="L1267" s="1"/>
      <c r="M1267" s="1"/>
      <c r="N1267" s="1"/>
      <c r="O1267" s="1"/>
      <c r="P1267" s="1"/>
      <c r="Q1267" s="1"/>
      <c r="R1267" s="1"/>
    </row>
    <row r="1268" spans="1:18" ht="9.75" customHeight="1">
      <c r="A1268" s="1"/>
      <c r="B1268" s="1"/>
      <c r="C1268" s="1"/>
      <c r="D1268" s="1"/>
      <c r="E1268" s="1"/>
      <c r="F1268" s="1"/>
      <c r="G1268" s="1"/>
      <c r="H1268" s="1"/>
      <c r="I1268" s="1"/>
      <c r="J1268" s="1"/>
      <c r="K1268" s="1"/>
      <c r="L1268" s="1"/>
      <c r="M1268" s="1"/>
      <c r="N1268" s="1"/>
      <c r="O1268" s="1"/>
      <c r="P1268" s="1"/>
      <c r="Q1268" s="1"/>
      <c r="R1268" s="1"/>
    </row>
    <row r="1269" spans="1:18" ht="9.75" customHeight="1">
      <c r="A1269" s="1"/>
      <c r="B1269" s="1"/>
      <c r="C1269" s="1"/>
      <c r="D1269" s="1"/>
      <c r="E1269" s="1"/>
      <c r="F1269" s="1"/>
      <c r="G1269" s="1"/>
      <c r="H1269" s="1"/>
      <c r="I1269" s="1"/>
      <c r="J1269" s="1"/>
      <c r="K1269" s="1"/>
      <c r="L1269" s="1"/>
      <c r="M1269" s="1"/>
      <c r="N1269" s="1"/>
      <c r="O1269" s="1"/>
      <c r="P1269" s="1"/>
      <c r="Q1269" s="1"/>
      <c r="R1269" s="1"/>
    </row>
    <row r="1270" spans="1:18" ht="9.75" customHeight="1">
      <c r="A1270" s="1"/>
      <c r="B1270" s="1"/>
      <c r="C1270" s="1"/>
      <c r="D1270" s="1"/>
      <c r="E1270" s="1"/>
      <c r="F1270" s="1"/>
      <c r="G1270" s="1"/>
      <c r="H1270" s="1"/>
      <c r="I1270" s="1"/>
      <c r="J1270" s="1"/>
      <c r="K1270" s="1"/>
      <c r="L1270" s="1"/>
      <c r="M1270" s="1"/>
      <c r="N1270" s="1"/>
      <c r="O1270" s="1"/>
      <c r="P1270" s="1"/>
      <c r="Q1270" s="1"/>
      <c r="R1270" s="1"/>
    </row>
    <row r="1271" spans="1:18" ht="9.75" customHeight="1">
      <c r="A1271" s="1"/>
      <c r="B1271" s="1"/>
      <c r="C1271" s="1"/>
      <c r="D1271" s="1"/>
      <c r="E1271" s="1"/>
      <c r="F1271" s="1"/>
      <c r="G1271" s="1"/>
      <c r="H1271" s="1"/>
      <c r="I1271" s="1"/>
      <c r="J1271" s="1"/>
      <c r="K1271" s="1"/>
      <c r="L1271" s="1"/>
      <c r="M1271" s="1"/>
      <c r="N1271" s="1"/>
      <c r="O1271" s="1"/>
      <c r="P1271" s="1"/>
      <c r="Q1271" s="1"/>
      <c r="R1271" s="1"/>
    </row>
    <row r="1272" spans="1:18" ht="9.75" customHeight="1">
      <c r="A1272" s="1"/>
      <c r="B1272" s="1"/>
      <c r="C1272" s="1"/>
      <c r="D1272" s="1"/>
      <c r="E1272" s="1"/>
      <c r="F1272" s="1"/>
      <c r="G1272" s="1"/>
      <c r="H1272" s="1"/>
      <c r="I1272" s="1"/>
      <c r="J1272" s="1"/>
      <c r="K1272" s="1"/>
      <c r="L1272" s="1"/>
      <c r="M1272" s="1"/>
      <c r="N1272" s="1"/>
      <c r="O1272" s="1"/>
      <c r="P1272" s="1"/>
      <c r="Q1272" s="1"/>
      <c r="R1272" s="1"/>
    </row>
    <row r="1273" spans="1:18" ht="9.75" customHeight="1">
      <c r="A1273" s="1"/>
      <c r="B1273" s="1"/>
      <c r="C1273" s="1"/>
      <c r="D1273" s="1"/>
      <c r="E1273" s="1"/>
      <c r="F1273" s="1"/>
      <c r="G1273" s="1"/>
      <c r="H1273" s="1"/>
      <c r="I1273" s="1"/>
      <c r="J1273" s="1"/>
      <c r="K1273" s="1"/>
      <c r="L1273" s="1"/>
      <c r="M1273" s="1"/>
      <c r="N1273" s="1"/>
      <c r="O1273" s="1"/>
      <c r="P1273" s="1"/>
      <c r="Q1273" s="1"/>
      <c r="R1273" s="1"/>
    </row>
    <row r="1274" spans="1:18" ht="9.75" customHeight="1">
      <c r="A1274" s="1"/>
      <c r="B1274" s="1"/>
      <c r="C1274" s="1"/>
      <c r="D1274" s="1"/>
      <c r="E1274" s="1"/>
      <c r="F1274" s="1"/>
      <c r="G1274" s="1"/>
      <c r="H1274" s="1"/>
      <c r="I1274" s="1"/>
      <c r="J1274" s="1"/>
      <c r="K1274" s="1"/>
      <c r="L1274" s="1"/>
      <c r="M1274" s="1"/>
      <c r="N1274" s="1"/>
      <c r="O1274" s="1"/>
      <c r="P1274" s="1"/>
      <c r="Q1274" s="1"/>
      <c r="R1274" s="1"/>
    </row>
    <row r="1275" spans="1:18" ht="9.75" customHeight="1">
      <c r="A1275" s="1"/>
      <c r="B1275" s="1"/>
      <c r="C1275" s="1"/>
      <c r="D1275" s="1"/>
      <c r="E1275" s="1"/>
      <c r="F1275" s="1"/>
      <c r="G1275" s="1"/>
      <c r="H1275" s="1"/>
      <c r="I1275" s="1"/>
      <c r="J1275" s="1"/>
      <c r="K1275" s="1"/>
      <c r="L1275" s="1"/>
      <c r="M1275" s="1"/>
      <c r="N1275" s="1"/>
      <c r="O1275" s="1"/>
      <c r="P1275" s="1"/>
      <c r="Q1275" s="1"/>
      <c r="R1275" s="1"/>
    </row>
    <row r="1276" spans="1:18" ht="9.75" customHeight="1">
      <c r="A1276" s="1"/>
      <c r="B1276" s="1"/>
      <c r="C1276" s="1"/>
      <c r="D1276" s="1"/>
      <c r="E1276" s="1"/>
      <c r="F1276" s="1"/>
      <c r="G1276" s="1"/>
      <c r="H1276" s="1"/>
      <c r="I1276" s="1"/>
      <c r="J1276" s="1"/>
      <c r="K1276" s="1"/>
      <c r="L1276" s="1"/>
      <c r="M1276" s="1"/>
      <c r="N1276" s="1"/>
      <c r="O1276" s="1"/>
      <c r="P1276" s="1"/>
      <c r="Q1276" s="1"/>
      <c r="R1276" s="1"/>
    </row>
    <row r="1277" spans="1:18" ht="9.75" customHeight="1">
      <c r="A1277" s="1"/>
      <c r="B1277" s="1"/>
      <c r="C1277" s="1"/>
      <c r="D1277" s="1"/>
      <c r="E1277" s="1"/>
      <c r="F1277" s="1"/>
      <c r="G1277" s="1"/>
      <c r="H1277" s="1"/>
      <c r="I1277" s="1"/>
      <c r="J1277" s="1"/>
      <c r="K1277" s="1"/>
      <c r="L1277" s="1"/>
      <c r="M1277" s="1"/>
      <c r="N1277" s="1"/>
      <c r="O1277" s="1"/>
      <c r="P1277" s="1"/>
      <c r="Q1277" s="1"/>
      <c r="R1277" s="1"/>
    </row>
    <row r="1278" spans="1:18" ht="9.75" customHeight="1">
      <c r="A1278" s="1"/>
      <c r="B1278" s="1"/>
      <c r="C1278" s="1"/>
      <c r="D1278" s="1"/>
      <c r="E1278" s="1"/>
      <c r="F1278" s="1"/>
      <c r="G1278" s="1"/>
      <c r="H1278" s="1"/>
      <c r="I1278" s="1"/>
      <c r="J1278" s="1"/>
      <c r="K1278" s="1"/>
      <c r="L1278" s="1"/>
      <c r="M1278" s="1"/>
      <c r="N1278" s="1"/>
      <c r="O1278" s="1"/>
      <c r="P1278" s="1"/>
      <c r="Q1278" s="1"/>
      <c r="R1278" s="1"/>
    </row>
    <row r="1279" spans="1:18" ht="9.75" customHeight="1">
      <c r="A1279" s="1"/>
      <c r="B1279" s="1"/>
      <c r="C1279" s="1"/>
      <c r="D1279" s="1"/>
      <c r="E1279" s="1"/>
      <c r="F1279" s="1"/>
      <c r="G1279" s="1"/>
      <c r="H1279" s="1"/>
      <c r="I1279" s="1"/>
      <c r="J1279" s="1"/>
      <c r="K1279" s="1"/>
      <c r="L1279" s="1"/>
      <c r="M1279" s="1"/>
      <c r="N1279" s="1"/>
      <c r="O1279" s="1"/>
      <c r="P1279" s="1"/>
      <c r="Q1279" s="1"/>
      <c r="R1279" s="1"/>
    </row>
    <row r="1280" spans="1:18" ht="9.75" customHeight="1">
      <c r="A1280" s="1"/>
      <c r="B1280" s="1"/>
      <c r="C1280" s="1"/>
      <c r="D1280" s="1"/>
      <c r="E1280" s="1"/>
      <c r="F1280" s="1"/>
      <c r="G1280" s="1"/>
      <c r="H1280" s="1"/>
      <c r="I1280" s="1"/>
      <c r="J1280" s="1"/>
      <c r="K1280" s="1"/>
      <c r="L1280" s="1"/>
      <c r="M1280" s="1"/>
      <c r="N1280" s="1"/>
      <c r="O1280" s="1"/>
      <c r="P1280" s="1"/>
      <c r="Q1280" s="1"/>
      <c r="R1280" s="1"/>
    </row>
    <row r="1281" spans="1:18" ht="9.75" customHeight="1">
      <c r="A1281" s="1"/>
      <c r="B1281" s="1"/>
      <c r="C1281" s="1"/>
      <c r="D1281" s="1"/>
      <c r="E1281" s="1"/>
      <c r="F1281" s="1"/>
      <c r="G1281" s="1"/>
      <c r="H1281" s="1"/>
      <c r="I1281" s="1"/>
      <c r="J1281" s="1"/>
      <c r="K1281" s="1"/>
      <c r="L1281" s="1"/>
      <c r="M1281" s="1"/>
      <c r="N1281" s="1"/>
      <c r="O1281" s="1"/>
      <c r="P1281" s="1"/>
      <c r="Q1281" s="1"/>
      <c r="R1281" s="1"/>
    </row>
    <row r="1282" spans="1:18" ht="9.75" customHeight="1">
      <c r="A1282" s="1"/>
      <c r="B1282" s="1"/>
      <c r="C1282" s="1"/>
      <c r="D1282" s="1"/>
      <c r="E1282" s="1"/>
      <c r="F1282" s="1"/>
      <c r="G1282" s="1"/>
      <c r="H1282" s="1"/>
      <c r="I1282" s="1"/>
      <c r="J1282" s="1"/>
      <c r="K1282" s="1"/>
      <c r="L1282" s="1"/>
      <c r="M1282" s="1"/>
      <c r="N1282" s="1"/>
      <c r="O1282" s="1"/>
      <c r="P1282" s="1"/>
      <c r="Q1282" s="1"/>
      <c r="R1282" s="1"/>
    </row>
    <row r="1283" spans="1:18" ht="9.75" customHeight="1">
      <c r="A1283" s="1"/>
      <c r="B1283" s="1"/>
      <c r="C1283" s="1"/>
      <c r="D1283" s="1"/>
      <c r="E1283" s="1"/>
      <c r="F1283" s="1"/>
      <c r="G1283" s="1"/>
      <c r="H1283" s="1"/>
      <c r="I1283" s="1"/>
      <c r="J1283" s="1"/>
      <c r="K1283" s="1"/>
      <c r="L1283" s="1"/>
      <c r="M1283" s="1"/>
      <c r="N1283" s="1"/>
      <c r="O1283" s="1"/>
      <c r="P1283" s="1"/>
      <c r="Q1283" s="1"/>
      <c r="R1283" s="1"/>
    </row>
    <row r="1284" spans="1:18" ht="9.75" customHeight="1">
      <c r="A1284" s="1"/>
      <c r="B1284" s="1"/>
      <c r="C1284" s="1"/>
      <c r="D1284" s="1"/>
      <c r="E1284" s="1"/>
      <c r="F1284" s="1"/>
      <c r="G1284" s="1"/>
      <c r="H1284" s="1"/>
      <c r="I1284" s="1"/>
      <c r="J1284" s="1"/>
      <c r="K1284" s="1"/>
      <c r="L1284" s="1"/>
      <c r="M1284" s="1"/>
      <c r="N1284" s="1"/>
      <c r="O1284" s="1"/>
      <c r="P1284" s="1"/>
      <c r="Q1284" s="1"/>
      <c r="R1284" s="1"/>
    </row>
    <row r="1285" spans="1:18" ht="9.75" customHeight="1">
      <c r="A1285" s="1"/>
      <c r="B1285" s="1"/>
      <c r="C1285" s="1"/>
      <c r="D1285" s="1"/>
      <c r="E1285" s="1"/>
      <c r="F1285" s="1"/>
      <c r="G1285" s="1"/>
      <c r="H1285" s="1"/>
      <c r="I1285" s="1"/>
      <c r="J1285" s="1"/>
      <c r="K1285" s="1"/>
      <c r="L1285" s="1"/>
      <c r="M1285" s="1"/>
      <c r="N1285" s="1"/>
      <c r="O1285" s="1"/>
      <c r="P1285" s="1"/>
      <c r="Q1285" s="1"/>
      <c r="R1285" s="1"/>
    </row>
    <row r="1286" spans="1:18" ht="9.75" customHeight="1">
      <c r="A1286" s="1"/>
      <c r="B1286" s="1"/>
      <c r="C1286" s="1"/>
      <c r="D1286" s="1"/>
      <c r="E1286" s="1"/>
      <c r="F1286" s="1"/>
      <c r="G1286" s="1"/>
      <c r="H1286" s="1"/>
      <c r="I1286" s="1"/>
      <c r="J1286" s="1"/>
      <c r="K1286" s="1"/>
      <c r="L1286" s="1"/>
      <c r="M1286" s="1"/>
      <c r="N1286" s="1"/>
      <c r="O1286" s="1"/>
      <c r="P1286" s="1"/>
      <c r="Q1286" s="1"/>
      <c r="R1286" s="1"/>
    </row>
    <row r="1287" spans="1:18" ht="9.75" customHeight="1">
      <c r="A1287" s="1"/>
      <c r="B1287" s="1"/>
      <c r="C1287" s="1"/>
      <c r="D1287" s="1"/>
      <c r="E1287" s="1"/>
      <c r="F1287" s="1"/>
      <c r="G1287" s="1"/>
      <c r="H1287" s="1"/>
      <c r="I1287" s="1"/>
      <c r="J1287" s="1"/>
      <c r="K1287" s="1"/>
      <c r="L1287" s="1"/>
      <c r="M1287" s="1"/>
      <c r="N1287" s="1"/>
      <c r="O1287" s="1"/>
      <c r="P1287" s="1"/>
      <c r="Q1287" s="1"/>
      <c r="R1287" s="1"/>
    </row>
    <row r="1288" spans="1:18" ht="9.75" customHeight="1">
      <c r="A1288" s="1"/>
      <c r="B1288" s="1"/>
      <c r="C1288" s="1"/>
      <c r="D1288" s="1"/>
      <c r="E1288" s="1"/>
      <c r="F1288" s="1"/>
      <c r="G1288" s="1"/>
      <c r="H1288" s="1"/>
      <c r="I1288" s="1"/>
      <c r="J1288" s="1"/>
      <c r="K1288" s="1"/>
      <c r="L1288" s="1"/>
      <c r="M1288" s="1"/>
      <c r="N1288" s="1"/>
      <c r="O1288" s="1"/>
      <c r="P1288" s="1"/>
      <c r="Q1288" s="1"/>
      <c r="R1288" s="1"/>
    </row>
    <row r="1289" spans="1:18" ht="9.75" customHeight="1">
      <c r="A1289" s="1"/>
      <c r="B1289" s="1"/>
      <c r="C1289" s="1"/>
      <c r="D1289" s="1"/>
      <c r="E1289" s="1"/>
      <c r="F1289" s="1"/>
      <c r="G1289" s="1"/>
      <c r="H1289" s="1"/>
      <c r="I1289" s="1"/>
      <c r="J1289" s="1"/>
      <c r="K1289" s="1"/>
      <c r="L1289" s="1"/>
      <c r="M1289" s="1"/>
      <c r="N1289" s="1"/>
      <c r="O1289" s="1"/>
      <c r="P1289" s="1"/>
      <c r="Q1289" s="1"/>
      <c r="R1289" s="1"/>
    </row>
    <row r="1290" spans="1:18" ht="9.75" customHeight="1">
      <c r="A1290" s="1"/>
      <c r="B1290" s="1"/>
      <c r="C1290" s="1"/>
      <c r="D1290" s="1"/>
      <c r="E1290" s="1"/>
      <c r="F1290" s="1"/>
      <c r="G1290" s="1"/>
      <c r="H1290" s="1"/>
      <c r="I1290" s="1"/>
      <c r="J1290" s="1"/>
      <c r="K1290" s="1"/>
      <c r="L1290" s="1"/>
      <c r="M1290" s="1"/>
      <c r="N1290" s="1"/>
      <c r="O1290" s="1"/>
      <c r="P1290" s="1"/>
      <c r="Q1290" s="1"/>
      <c r="R1290" s="1"/>
    </row>
    <row r="1291" spans="1:18" ht="9.75" customHeight="1">
      <c r="A1291" s="1"/>
      <c r="B1291" s="1"/>
      <c r="C1291" s="1"/>
      <c r="D1291" s="1"/>
      <c r="E1291" s="1"/>
      <c r="F1291" s="1"/>
      <c r="G1291" s="1"/>
      <c r="H1291" s="1"/>
      <c r="I1291" s="1"/>
      <c r="J1291" s="1"/>
      <c r="K1291" s="1"/>
      <c r="L1291" s="1"/>
      <c r="M1291" s="1"/>
      <c r="N1291" s="1"/>
      <c r="O1291" s="1"/>
      <c r="P1291" s="1"/>
      <c r="Q1291" s="1"/>
      <c r="R1291" s="1"/>
    </row>
    <row r="1292" spans="1:18" ht="9.75" customHeight="1">
      <c r="A1292" s="1"/>
      <c r="B1292" s="1"/>
      <c r="C1292" s="1"/>
      <c r="D1292" s="1"/>
      <c r="E1292" s="1"/>
      <c r="F1292" s="1"/>
      <c r="G1292" s="1"/>
      <c r="H1292" s="1"/>
      <c r="I1292" s="1"/>
      <c r="J1292" s="1"/>
      <c r="K1292" s="1"/>
      <c r="L1292" s="1"/>
      <c r="M1292" s="1"/>
      <c r="N1292" s="1"/>
      <c r="O1292" s="1"/>
      <c r="P1292" s="1"/>
      <c r="Q1292" s="1"/>
      <c r="R1292" s="1"/>
    </row>
    <row r="1293" spans="1:18" ht="9.75" customHeight="1">
      <c r="A1293" s="1"/>
      <c r="B1293" s="1"/>
      <c r="C1293" s="1"/>
      <c r="D1293" s="1"/>
      <c r="E1293" s="1"/>
      <c r="F1293" s="1"/>
      <c r="G1293" s="1"/>
      <c r="H1293" s="1"/>
      <c r="I1293" s="1"/>
      <c r="J1293" s="1"/>
      <c r="K1293" s="1"/>
      <c r="L1293" s="1"/>
      <c r="M1293" s="1"/>
      <c r="N1293" s="1"/>
      <c r="O1293" s="1"/>
      <c r="P1293" s="1"/>
      <c r="Q1293" s="1"/>
      <c r="R1293" s="1"/>
    </row>
    <row r="1294" spans="1:18" ht="9.75" customHeight="1">
      <c r="A1294" s="1"/>
      <c r="B1294" s="1"/>
      <c r="C1294" s="1"/>
      <c r="D1294" s="1"/>
      <c r="E1294" s="1"/>
      <c r="F1294" s="1"/>
      <c r="G1294" s="1"/>
      <c r="H1294" s="1"/>
      <c r="I1294" s="1"/>
      <c r="J1294" s="1"/>
      <c r="K1294" s="1"/>
      <c r="L1294" s="1"/>
      <c r="M1294" s="1"/>
      <c r="N1294" s="1"/>
      <c r="O1294" s="1"/>
      <c r="P1294" s="1"/>
      <c r="Q1294" s="1"/>
      <c r="R1294" s="1"/>
    </row>
    <row r="1295" spans="1:18" ht="9.75" customHeight="1">
      <c r="A1295" s="1"/>
      <c r="B1295" s="1"/>
      <c r="C1295" s="1"/>
      <c r="D1295" s="1"/>
      <c r="E1295" s="1"/>
      <c r="F1295" s="1"/>
      <c r="G1295" s="1"/>
      <c r="H1295" s="1"/>
      <c r="I1295" s="1"/>
      <c r="J1295" s="1"/>
      <c r="K1295" s="1"/>
      <c r="L1295" s="1"/>
      <c r="M1295" s="1"/>
      <c r="N1295" s="1"/>
      <c r="O1295" s="1"/>
      <c r="P1295" s="1"/>
      <c r="Q1295" s="1"/>
      <c r="R1295" s="1"/>
    </row>
    <row r="1296" spans="1:18" ht="9.75" customHeight="1">
      <c r="A1296" s="1"/>
      <c r="B1296" s="1"/>
      <c r="C1296" s="1"/>
      <c r="D1296" s="1"/>
      <c r="E1296" s="1"/>
      <c r="F1296" s="1"/>
      <c r="G1296" s="1"/>
      <c r="H1296" s="1"/>
      <c r="I1296" s="1"/>
      <c r="J1296" s="1"/>
      <c r="K1296" s="1"/>
      <c r="L1296" s="1"/>
      <c r="M1296" s="1"/>
      <c r="N1296" s="1"/>
      <c r="O1296" s="1"/>
      <c r="P1296" s="1"/>
      <c r="Q1296" s="1"/>
      <c r="R1296" s="1"/>
    </row>
    <row r="1297" spans="1:18" ht="9.75" customHeight="1">
      <c r="A1297" s="1"/>
      <c r="B1297" s="1"/>
      <c r="C1297" s="1"/>
      <c r="D1297" s="1"/>
      <c r="E1297" s="1"/>
      <c r="F1297" s="1"/>
      <c r="G1297" s="1"/>
      <c r="H1297" s="1"/>
      <c r="I1297" s="1"/>
      <c r="J1297" s="1"/>
      <c r="K1297" s="1"/>
      <c r="L1297" s="1"/>
      <c r="M1297" s="1"/>
      <c r="N1297" s="1"/>
      <c r="O1297" s="1"/>
      <c r="P1297" s="1"/>
      <c r="Q1297" s="1"/>
      <c r="R1297" s="1"/>
    </row>
    <row r="1298" spans="1:18" ht="9.75" customHeight="1">
      <c r="A1298" s="1"/>
      <c r="B1298" s="1"/>
      <c r="C1298" s="1"/>
      <c r="D1298" s="1"/>
      <c r="E1298" s="1"/>
      <c r="F1298" s="1"/>
      <c r="G1298" s="1"/>
      <c r="H1298" s="1"/>
      <c r="I1298" s="1"/>
      <c r="J1298" s="1"/>
      <c r="K1298" s="1"/>
      <c r="L1298" s="1"/>
      <c r="M1298" s="1"/>
      <c r="N1298" s="1"/>
      <c r="O1298" s="1"/>
      <c r="P1298" s="1"/>
      <c r="Q1298" s="1"/>
      <c r="R1298" s="1"/>
    </row>
    <row r="1299" spans="1:18" ht="9.75" customHeight="1">
      <c r="A1299" s="1"/>
      <c r="B1299" s="1"/>
      <c r="C1299" s="1"/>
      <c r="D1299" s="1"/>
      <c r="E1299" s="1"/>
      <c r="F1299" s="1"/>
      <c r="G1299" s="1"/>
      <c r="H1299" s="1"/>
      <c r="I1299" s="1"/>
      <c r="J1299" s="1"/>
      <c r="K1299" s="1"/>
      <c r="L1299" s="1"/>
      <c r="M1299" s="1"/>
      <c r="N1299" s="1"/>
      <c r="O1299" s="1"/>
      <c r="P1299" s="1"/>
      <c r="Q1299" s="1"/>
      <c r="R1299" s="1"/>
    </row>
    <row r="1300" spans="1:18" ht="9.75" customHeight="1">
      <c r="A1300" s="1"/>
      <c r="B1300" s="1"/>
      <c r="C1300" s="1"/>
      <c r="D1300" s="1"/>
      <c r="E1300" s="1"/>
      <c r="F1300" s="1"/>
      <c r="G1300" s="1"/>
      <c r="H1300" s="1"/>
      <c r="I1300" s="1"/>
      <c r="J1300" s="1"/>
      <c r="K1300" s="1"/>
      <c r="L1300" s="1"/>
      <c r="M1300" s="1"/>
      <c r="N1300" s="1"/>
      <c r="O1300" s="1"/>
      <c r="P1300" s="1"/>
      <c r="Q1300" s="1"/>
      <c r="R1300" s="1"/>
    </row>
    <row r="1301" spans="1:18" ht="9.75" customHeight="1">
      <c r="A1301" s="1"/>
      <c r="B1301" s="1"/>
      <c r="C1301" s="1"/>
      <c r="D1301" s="1"/>
      <c r="E1301" s="1"/>
      <c r="F1301" s="1"/>
      <c r="G1301" s="1"/>
      <c r="H1301" s="1"/>
      <c r="I1301" s="1"/>
      <c r="J1301" s="1"/>
      <c r="K1301" s="1"/>
      <c r="L1301" s="1"/>
      <c r="M1301" s="1"/>
      <c r="N1301" s="1"/>
      <c r="O1301" s="1"/>
      <c r="P1301" s="1"/>
      <c r="Q1301" s="1"/>
      <c r="R1301" s="1"/>
    </row>
    <row r="1302" spans="1:18" ht="9.75" customHeight="1">
      <c r="A1302" s="1"/>
      <c r="B1302" s="1"/>
      <c r="C1302" s="1"/>
      <c r="D1302" s="1"/>
      <c r="E1302" s="1"/>
      <c r="F1302" s="1"/>
      <c r="G1302" s="1"/>
      <c r="H1302" s="1"/>
      <c r="I1302" s="1"/>
      <c r="J1302" s="1"/>
      <c r="K1302" s="1"/>
      <c r="L1302" s="1"/>
      <c r="M1302" s="1"/>
      <c r="N1302" s="1"/>
      <c r="O1302" s="1"/>
      <c r="P1302" s="1"/>
      <c r="Q1302" s="1"/>
      <c r="R1302" s="1"/>
    </row>
    <row r="1303" spans="1:18" ht="9.75" customHeight="1">
      <c r="A1303" s="1"/>
      <c r="B1303" s="1"/>
      <c r="C1303" s="1"/>
      <c r="D1303" s="1"/>
      <c r="E1303" s="1"/>
      <c r="F1303" s="1"/>
      <c r="G1303" s="1"/>
      <c r="H1303" s="1"/>
      <c r="I1303" s="1"/>
      <c r="J1303" s="1"/>
      <c r="K1303" s="1"/>
      <c r="L1303" s="1"/>
      <c r="M1303" s="1"/>
      <c r="N1303" s="1"/>
      <c r="O1303" s="1"/>
      <c r="P1303" s="1"/>
      <c r="Q1303" s="1"/>
      <c r="R1303" s="1"/>
    </row>
    <row r="1304" spans="1:18" ht="9.75" customHeight="1">
      <c r="A1304" s="1"/>
      <c r="B1304" s="1"/>
      <c r="C1304" s="1"/>
      <c r="D1304" s="1"/>
      <c r="E1304" s="1"/>
      <c r="F1304" s="1"/>
      <c r="G1304" s="1"/>
      <c r="H1304" s="1"/>
      <c r="I1304" s="1"/>
      <c r="J1304" s="1"/>
      <c r="K1304" s="1"/>
      <c r="L1304" s="1"/>
      <c r="M1304" s="1"/>
      <c r="N1304" s="1"/>
      <c r="O1304" s="1"/>
      <c r="P1304" s="1"/>
      <c r="Q1304" s="1"/>
      <c r="R1304" s="1"/>
    </row>
    <row r="1305" spans="1:18" ht="9.75" customHeight="1">
      <c r="A1305" s="1"/>
      <c r="B1305" s="1"/>
      <c r="C1305" s="1"/>
      <c r="D1305" s="1"/>
      <c r="E1305" s="1"/>
      <c r="F1305" s="1"/>
      <c r="G1305" s="1"/>
      <c r="H1305" s="1"/>
      <c r="I1305" s="1"/>
      <c r="J1305" s="1"/>
      <c r="K1305" s="1"/>
      <c r="L1305" s="1"/>
      <c r="M1305" s="1"/>
      <c r="N1305" s="1"/>
      <c r="O1305" s="1"/>
      <c r="P1305" s="1"/>
      <c r="Q1305" s="1"/>
      <c r="R1305" s="1"/>
    </row>
    <row r="1306" spans="1:18" ht="9.75" customHeight="1">
      <c r="A1306" s="1"/>
      <c r="B1306" s="1"/>
      <c r="C1306" s="1"/>
      <c r="D1306" s="1"/>
      <c r="E1306" s="1"/>
      <c r="F1306" s="1"/>
      <c r="G1306" s="1"/>
      <c r="H1306" s="1"/>
      <c r="I1306" s="1"/>
      <c r="J1306" s="1"/>
      <c r="K1306" s="1"/>
      <c r="L1306" s="1"/>
      <c r="M1306" s="1"/>
      <c r="N1306" s="1"/>
      <c r="O1306" s="1"/>
      <c r="P1306" s="1"/>
      <c r="Q1306" s="1"/>
      <c r="R1306" s="1"/>
    </row>
    <row r="1307" spans="1:18" ht="9.75" customHeight="1">
      <c r="A1307" s="1"/>
      <c r="B1307" s="1"/>
      <c r="C1307" s="1"/>
      <c r="D1307" s="1"/>
      <c r="E1307" s="1"/>
      <c r="F1307" s="1"/>
      <c r="G1307" s="1"/>
      <c r="H1307" s="1"/>
      <c r="I1307" s="1"/>
      <c r="J1307" s="1"/>
      <c r="K1307" s="1"/>
      <c r="L1307" s="1"/>
      <c r="M1307" s="1"/>
      <c r="N1307" s="1"/>
      <c r="O1307" s="1"/>
      <c r="P1307" s="1"/>
      <c r="Q1307" s="1"/>
      <c r="R1307" s="1"/>
    </row>
    <row r="1308" spans="1:18" ht="9.75" customHeight="1">
      <c r="A1308" s="1"/>
      <c r="B1308" s="1"/>
      <c r="C1308" s="1"/>
      <c r="D1308" s="1"/>
      <c r="E1308" s="1"/>
      <c r="F1308" s="1"/>
      <c r="G1308" s="1"/>
      <c r="H1308" s="1"/>
      <c r="I1308" s="1"/>
      <c r="J1308" s="1"/>
      <c r="K1308" s="1"/>
      <c r="L1308" s="1"/>
      <c r="M1308" s="1"/>
      <c r="N1308" s="1"/>
      <c r="O1308" s="1"/>
      <c r="P1308" s="1"/>
      <c r="Q1308" s="1"/>
      <c r="R1308" s="1"/>
    </row>
    <row r="1309" spans="1:18" ht="9.75" customHeight="1">
      <c r="A1309" s="1"/>
      <c r="B1309" s="1"/>
      <c r="C1309" s="1"/>
      <c r="D1309" s="1"/>
      <c r="E1309" s="1"/>
      <c r="F1309" s="1"/>
      <c r="G1309" s="1"/>
      <c r="H1309" s="1"/>
      <c r="I1309" s="1"/>
      <c r="J1309" s="1"/>
      <c r="K1309" s="1"/>
      <c r="L1309" s="1"/>
      <c r="M1309" s="1"/>
      <c r="N1309" s="1"/>
      <c r="O1309" s="1"/>
      <c r="P1309" s="1"/>
      <c r="Q1309" s="1"/>
      <c r="R1309" s="1"/>
    </row>
    <row r="1310" spans="1:18" ht="9.75" customHeight="1">
      <c r="A1310" s="1"/>
      <c r="B1310" s="1"/>
      <c r="C1310" s="1"/>
      <c r="D1310" s="1"/>
      <c r="E1310" s="1"/>
      <c r="F1310" s="1"/>
      <c r="G1310" s="1"/>
      <c r="H1310" s="1"/>
      <c r="I1310" s="1"/>
      <c r="J1310" s="1"/>
      <c r="K1310" s="1"/>
      <c r="L1310" s="1"/>
      <c r="M1310" s="1"/>
      <c r="N1310" s="1"/>
      <c r="O1310" s="1"/>
      <c r="P1310" s="1"/>
      <c r="Q1310" s="1"/>
      <c r="R1310" s="1"/>
    </row>
    <row r="1311" spans="1:18" ht="9.75" customHeight="1">
      <c r="A1311" s="1"/>
      <c r="B1311" s="1"/>
      <c r="C1311" s="1"/>
      <c r="D1311" s="1"/>
      <c r="E1311" s="1"/>
      <c r="F1311" s="1"/>
      <c r="G1311" s="1"/>
      <c r="H1311" s="1"/>
      <c r="I1311" s="1"/>
      <c r="J1311" s="1"/>
      <c r="K1311" s="1"/>
      <c r="L1311" s="1"/>
      <c r="M1311" s="1"/>
      <c r="N1311" s="1"/>
      <c r="O1311" s="1"/>
      <c r="P1311" s="1"/>
      <c r="Q1311" s="1"/>
      <c r="R1311" s="1"/>
    </row>
    <row r="1312" spans="1:18" ht="9.75" customHeight="1">
      <c r="A1312" s="1"/>
      <c r="B1312" s="1"/>
      <c r="C1312" s="1"/>
      <c r="D1312" s="1"/>
      <c r="E1312" s="1"/>
      <c r="F1312" s="1"/>
      <c r="G1312" s="1"/>
      <c r="H1312" s="1"/>
      <c r="I1312" s="1"/>
      <c r="J1312" s="1"/>
      <c r="K1312" s="1"/>
      <c r="L1312" s="1"/>
      <c r="M1312" s="1"/>
      <c r="N1312" s="1"/>
      <c r="O1312" s="1"/>
      <c r="P1312" s="1"/>
      <c r="Q1312" s="1"/>
      <c r="R1312" s="1"/>
    </row>
    <row r="1313" spans="1:18" ht="9.75" customHeight="1">
      <c r="A1313" s="1"/>
      <c r="B1313" s="1"/>
      <c r="C1313" s="1"/>
      <c r="D1313" s="1"/>
      <c r="E1313" s="1"/>
      <c r="F1313" s="1"/>
      <c r="G1313" s="1"/>
      <c r="H1313" s="1"/>
      <c r="I1313" s="1"/>
      <c r="J1313" s="1"/>
      <c r="K1313" s="1"/>
      <c r="L1313" s="1"/>
      <c r="M1313" s="1"/>
      <c r="N1313" s="1"/>
      <c r="O1313" s="1"/>
      <c r="P1313" s="1"/>
      <c r="Q1313" s="1"/>
      <c r="R1313" s="1"/>
    </row>
    <row r="1314" spans="1:18" ht="9.75" customHeight="1">
      <c r="A1314" s="1"/>
      <c r="B1314" s="1"/>
      <c r="C1314" s="1"/>
      <c r="D1314" s="1"/>
      <c r="E1314" s="1"/>
      <c r="F1314" s="1"/>
      <c r="G1314" s="1"/>
      <c r="H1314" s="1"/>
      <c r="I1314" s="1"/>
      <c r="J1314" s="1"/>
      <c r="K1314" s="1"/>
      <c r="L1314" s="1"/>
      <c r="M1314" s="1"/>
      <c r="N1314" s="1"/>
      <c r="O1314" s="1"/>
      <c r="P1314" s="1"/>
      <c r="Q1314" s="1"/>
      <c r="R1314" s="1"/>
    </row>
    <row r="1315" spans="1:18" ht="9.75" customHeight="1">
      <c r="A1315" s="1"/>
      <c r="B1315" s="1"/>
      <c r="C1315" s="1"/>
      <c r="D1315" s="1"/>
      <c r="E1315" s="1"/>
      <c r="F1315" s="1"/>
      <c r="G1315" s="1"/>
      <c r="H1315" s="1"/>
      <c r="I1315" s="1"/>
      <c r="J1315" s="1"/>
      <c r="K1315" s="1"/>
      <c r="L1315" s="1"/>
      <c r="M1315" s="1"/>
      <c r="N1315" s="1"/>
      <c r="O1315" s="1"/>
      <c r="P1315" s="1"/>
      <c r="Q1315" s="1"/>
      <c r="R1315" s="1"/>
    </row>
    <row r="1316" spans="1:18" ht="9.75" customHeight="1">
      <c r="A1316" s="1"/>
      <c r="B1316" s="1"/>
      <c r="C1316" s="1"/>
      <c r="D1316" s="1"/>
      <c r="E1316" s="1"/>
      <c r="F1316" s="1"/>
      <c r="G1316" s="1"/>
      <c r="H1316" s="1"/>
      <c r="I1316" s="1"/>
      <c r="J1316" s="1"/>
      <c r="K1316" s="1"/>
      <c r="L1316" s="1"/>
      <c r="M1316" s="1"/>
      <c r="N1316" s="1"/>
      <c r="O1316" s="1"/>
      <c r="P1316" s="1"/>
      <c r="Q1316" s="1"/>
      <c r="R1316" s="1"/>
    </row>
    <row r="1317" spans="1:18" ht="9.75" customHeight="1">
      <c r="A1317" s="1"/>
      <c r="B1317" s="1"/>
      <c r="C1317" s="1"/>
      <c r="D1317" s="1"/>
      <c r="E1317" s="1"/>
      <c r="F1317" s="1"/>
      <c r="G1317" s="1"/>
      <c r="H1317" s="1"/>
      <c r="I1317" s="1"/>
      <c r="J1317" s="1"/>
      <c r="K1317" s="1"/>
      <c r="L1317" s="1"/>
      <c r="M1317" s="1"/>
      <c r="N1317" s="1"/>
      <c r="O1317" s="1"/>
      <c r="P1317" s="1"/>
      <c r="Q1317" s="1"/>
      <c r="R1317" s="1"/>
    </row>
    <row r="1318" spans="1:18" ht="9.75" customHeight="1">
      <c r="A1318" s="1"/>
      <c r="B1318" s="1"/>
      <c r="C1318" s="1"/>
      <c r="D1318" s="1"/>
      <c r="E1318" s="1"/>
      <c r="F1318" s="1"/>
      <c r="G1318" s="1"/>
      <c r="H1318" s="1"/>
      <c r="I1318" s="1"/>
      <c r="J1318" s="1"/>
      <c r="K1318" s="1"/>
      <c r="L1318" s="1"/>
      <c r="M1318" s="1"/>
      <c r="N1318" s="1"/>
      <c r="O1318" s="1"/>
      <c r="P1318" s="1"/>
      <c r="Q1318" s="1"/>
      <c r="R1318" s="1"/>
    </row>
    <row r="1319" spans="1:18" ht="9.75" customHeight="1">
      <c r="A1319" s="1"/>
      <c r="B1319" s="1"/>
      <c r="C1319" s="1"/>
      <c r="D1319" s="1"/>
      <c r="E1319" s="1"/>
      <c r="F1319" s="1"/>
      <c r="G1319" s="1"/>
      <c r="H1319" s="1"/>
      <c r="I1319" s="1"/>
      <c r="J1319" s="1"/>
      <c r="K1319" s="1"/>
      <c r="L1319" s="1"/>
      <c r="M1319" s="1"/>
      <c r="N1319" s="1"/>
      <c r="O1319" s="1"/>
      <c r="P1319" s="1"/>
      <c r="Q1319" s="1"/>
      <c r="R1319" s="1"/>
    </row>
    <row r="1320" spans="1:18" ht="9.75" customHeight="1">
      <c r="A1320" s="1"/>
      <c r="B1320" s="1"/>
      <c r="C1320" s="1"/>
      <c r="D1320" s="1"/>
      <c r="E1320" s="1"/>
      <c r="F1320" s="1"/>
      <c r="G1320" s="1"/>
      <c r="H1320" s="1"/>
      <c r="I1320" s="1"/>
      <c r="J1320" s="1"/>
      <c r="K1320" s="1"/>
      <c r="L1320" s="1"/>
      <c r="M1320" s="1"/>
      <c r="N1320" s="1"/>
      <c r="O1320" s="1"/>
      <c r="P1320" s="1"/>
      <c r="Q1320" s="1"/>
      <c r="R1320" s="1"/>
    </row>
    <row r="1321" spans="1:18" ht="9.75" customHeight="1">
      <c r="A1321" s="1"/>
      <c r="B1321" s="1"/>
      <c r="C1321" s="1"/>
      <c r="D1321" s="1"/>
      <c r="E1321" s="1"/>
      <c r="F1321" s="1"/>
      <c r="G1321" s="1"/>
      <c r="H1321" s="1"/>
      <c r="I1321" s="1"/>
      <c r="J1321" s="1"/>
      <c r="K1321" s="1"/>
      <c r="L1321" s="1"/>
      <c r="M1321" s="1"/>
      <c r="N1321" s="1"/>
      <c r="O1321" s="1"/>
      <c r="P1321" s="1"/>
      <c r="Q1321" s="1"/>
      <c r="R1321" s="1"/>
    </row>
    <row r="1322" spans="1:18" ht="9.75" customHeight="1">
      <c r="A1322" s="1"/>
      <c r="B1322" s="1"/>
      <c r="C1322" s="1"/>
      <c r="D1322" s="1"/>
      <c r="E1322" s="1"/>
      <c r="F1322" s="1"/>
      <c r="G1322" s="1"/>
      <c r="H1322" s="1"/>
      <c r="I1322" s="1"/>
      <c r="J1322" s="1"/>
      <c r="K1322" s="1"/>
      <c r="L1322" s="1"/>
      <c r="M1322" s="1"/>
      <c r="N1322" s="1"/>
      <c r="O1322" s="1"/>
      <c r="P1322" s="1"/>
      <c r="Q1322" s="1"/>
      <c r="R1322" s="1"/>
    </row>
    <row r="1323" spans="1:18" ht="9.75" customHeight="1">
      <c r="A1323" s="1"/>
      <c r="B1323" s="1"/>
      <c r="C1323" s="1"/>
      <c r="D1323" s="1"/>
      <c r="E1323" s="1"/>
      <c r="F1323" s="1"/>
      <c r="G1323" s="1"/>
      <c r="H1323" s="1"/>
      <c r="I1323" s="1"/>
      <c r="J1323" s="1"/>
      <c r="K1323" s="1"/>
      <c r="L1323" s="1"/>
      <c r="M1323" s="1"/>
      <c r="N1323" s="1"/>
      <c r="O1323" s="1"/>
      <c r="P1323" s="1"/>
      <c r="Q1323" s="1"/>
      <c r="R1323" s="1"/>
    </row>
    <row r="1324" spans="1:18" ht="9.75" customHeight="1">
      <c r="A1324" s="1"/>
      <c r="B1324" s="1"/>
      <c r="C1324" s="1"/>
      <c r="D1324" s="1"/>
      <c r="E1324" s="1"/>
      <c r="F1324" s="1"/>
      <c r="G1324" s="1"/>
      <c r="H1324" s="1"/>
      <c r="I1324" s="1"/>
      <c r="J1324" s="1"/>
      <c r="K1324" s="1"/>
      <c r="L1324" s="1"/>
      <c r="M1324" s="1"/>
      <c r="N1324" s="1"/>
      <c r="O1324" s="1"/>
      <c r="P1324" s="1"/>
      <c r="Q1324" s="1"/>
      <c r="R1324" s="1"/>
    </row>
    <row r="1325" spans="1:18" ht="9.75" customHeight="1">
      <c r="A1325" s="1"/>
      <c r="B1325" s="1"/>
      <c r="C1325" s="1"/>
      <c r="D1325" s="1"/>
      <c r="E1325" s="1"/>
      <c r="F1325" s="1"/>
      <c r="G1325" s="1"/>
      <c r="H1325" s="1"/>
      <c r="I1325" s="1"/>
      <c r="J1325" s="1"/>
      <c r="K1325" s="1"/>
      <c r="L1325" s="1"/>
      <c r="M1325" s="1"/>
      <c r="N1325" s="1"/>
      <c r="O1325" s="1"/>
      <c r="P1325" s="1"/>
      <c r="Q1325" s="1"/>
      <c r="R1325" s="1"/>
    </row>
    <row r="1326" spans="1:18" ht="9.75" customHeight="1">
      <c r="A1326" s="1"/>
      <c r="B1326" s="1"/>
      <c r="C1326" s="1"/>
      <c r="D1326" s="1"/>
      <c r="E1326" s="1"/>
      <c r="F1326" s="1"/>
      <c r="G1326" s="1"/>
      <c r="H1326" s="1"/>
      <c r="I1326" s="1"/>
      <c r="J1326" s="1"/>
      <c r="K1326" s="1"/>
      <c r="L1326" s="1"/>
      <c r="M1326" s="1"/>
      <c r="N1326" s="1"/>
      <c r="O1326" s="1"/>
      <c r="P1326" s="1"/>
      <c r="Q1326" s="1"/>
      <c r="R1326" s="1"/>
    </row>
    <row r="1327" spans="1:18" ht="9.75" customHeight="1">
      <c r="A1327" s="1"/>
      <c r="B1327" s="1"/>
      <c r="C1327" s="1"/>
      <c r="D1327" s="1"/>
      <c r="E1327" s="1"/>
      <c r="F1327" s="1"/>
      <c r="G1327" s="1"/>
      <c r="H1327" s="1"/>
      <c r="I1327" s="1"/>
      <c r="J1327" s="1"/>
      <c r="K1327" s="1"/>
      <c r="L1327" s="1"/>
      <c r="M1327" s="1"/>
      <c r="N1327" s="1"/>
      <c r="O1327" s="1"/>
      <c r="P1327" s="1"/>
      <c r="Q1327" s="1"/>
      <c r="R1327" s="1"/>
    </row>
    <row r="1328" spans="1:18" ht="9.75" customHeight="1">
      <c r="A1328" s="1"/>
      <c r="B1328" s="1"/>
      <c r="C1328" s="1"/>
      <c r="D1328" s="1"/>
      <c r="E1328" s="1"/>
      <c r="F1328" s="1"/>
      <c r="G1328" s="1"/>
      <c r="H1328" s="1"/>
      <c r="I1328" s="1"/>
      <c r="J1328" s="1"/>
      <c r="K1328" s="1"/>
      <c r="L1328" s="1"/>
      <c r="M1328" s="1"/>
      <c r="N1328" s="1"/>
      <c r="O1328" s="1"/>
      <c r="P1328" s="1"/>
      <c r="Q1328" s="1"/>
      <c r="R1328" s="1"/>
    </row>
    <row r="1329" spans="1:18" ht="9.75" customHeight="1">
      <c r="A1329" s="1"/>
      <c r="B1329" s="1"/>
      <c r="C1329" s="1"/>
      <c r="D1329" s="1"/>
      <c r="E1329" s="1"/>
      <c r="F1329" s="1"/>
      <c r="G1329" s="1"/>
      <c r="H1329" s="1"/>
      <c r="I1329" s="1"/>
      <c r="J1329" s="1"/>
      <c r="K1329" s="1"/>
      <c r="L1329" s="1"/>
      <c r="M1329" s="1"/>
      <c r="N1329" s="1"/>
      <c r="O1329" s="1"/>
      <c r="P1329" s="1"/>
      <c r="Q1329" s="1"/>
      <c r="R1329" s="1"/>
    </row>
    <row r="1330" spans="1:18" ht="9.75" customHeight="1">
      <c r="A1330" s="1"/>
      <c r="B1330" s="1"/>
      <c r="C1330" s="1"/>
      <c r="D1330" s="1"/>
      <c r="E1330" s="1"/>
      <c r="F1330" s="1"/>
      <c r="G1330" s="1"/>
      <c r="H1330" s="1"/>
      <c r="I1330" s="1"/>
      <c r="J1330" s="1"/>
      <c r="K1330" s="1"/>
      <c r="L1330" s="1"/>
      <c r="M1330" s="1"/>
      <c r="N1330" s="1"/>
      <c r="O1330" s="1"/>
      <c r="P1330" s="1"/>
      <c r="Q1330" s="1"/>
      <c r="R1330" s="1"/>
    </row>
    <row r="1331" spans="1:18" ht="9.75" customHeight="1">
      <c r="A1331" s="1"/>
      <c r="B1331" s="1"/>
      <c r="C1331" s="1"/>
      <c r="D1331" s="1"/>
      <c r="E1331" s="1"/>
      <c r="F1331" s="1"/>
      <c r="G1331" s="1"/>
      <c r="H1331" s="1"/>
      <c r="I1331" s="1"/>
      <c r="J1331" s="1"/>
      <c r="K1331" s="1"/>
      <c r="L1331" s="1"/>
      <c r="M1331" s="1"/>
      <c r="N1331" s="1"/>
      <c r="O1331" s="1"/>
      <c r="P1331" s="1"/>
      <c r="Q1331" s="1"/>
      <c r="R1331" s="1"/>
    </row>
    <row r="1332" spans="1:18" ht="9.75" customHeight="1">
      <c r="A1332" s="1"/>
      <c r="B1332" s="1"/>
      <c r="C1332" s="1"/>
      <c r="D1332" s="1"/>
      <c r="E1332" s="1"/>
      <c r="F1332" s="1"/>
      <c r="G1332" s="1"/>
      <c r="H1332" s="1"/>
      <c r="I1332" s="1"/>
      <c r="J1332" s="1"/>
      <c r="K1332" s="1"/>
      <c r="L1332" s="1"/>
      <c r="M1332" s="1"/>
      <c r="N1332" s="1"/>
      <c r="O1332" s="1"/>
      <c r="P1332" s="1"/>
      <c r="Q1332" s="1"/>
      <c r="R1332" s="1"/>
    </row>
    <row r="1333" spans="1:18" ht="9.75" customHeight="1">
      <c r="A1333" s="1"/>
      <c r="B1333" s="1"/>
      <c r="C1333" s="1"/>
      <c r="D1333" s="1"/>
      <c r="E1333" s="1"/>
      <c r="F1333" s="1"/>
      <c r="G1333" s="1"/>
      <c r="H1333" s="1"/>
      <c r="I1333" s="1"/>
      <c r="J1333" s="1"/>
      <c r="K1333" s="1"/>
      <c r="L1333" s="1"/>
      <c r="M1333" s="1"/>
      <c r="N1333" s="1"/>
      <c r="O1333" s="1"/>
      <c r="P1333" s="1"/>
      <c r="Q1333" s="1"/>
      <c r="R1333" s="1"/>
    </row>
    <row r="1334" spans="1:18" ht="9.75" customHeight="1">
      <c r="A1334" s="1"/>
      <c r="B1334" s="1"/>
      <c r="C1334" s="1"/>
      <c r="D1334" s="1"/>
      <c r="E1334" s="1"/>
      <c r="F1334" s="1"/>
      <c r="G1334" s="1"/>
      <c r="H1334" s="1"/>
      <c r="I1334" s="1"/>
      <c r="J1334" s="1"/>
      <c r="K1334" s="1"/>
      <c r="L1334" s="1"/>
      <c r="M1334" s="1"/>
      <c r="N1334" s="1"/>
      <c r="O1334" s="1"/>
      <c r="P1334" s="1"/>
      <c r="Q1334" s="1"/>
      <c r="R1334" s="1"/>
    </row>
    <row r="1335" spans="1:18" ht="9.75" customHeight="1">
      <c r="A1335" s="1"/>
      <c r="B1335" s="1"/>
      <c r="C1335" s="1"/>
      <c r="D1335" s="1"/>
      <c r="E1335" s="1"/>
      <c r="F1335" s="1"/>
      <c r="G1335" s="1"/>
      <c r="H1335" s="1"/>
      <c r="I1335" s="1"/>
      <c r="J1335" s="1"/>
      <c r="K1335" s="1"/>
      <c r="L1335" s="1"/>
      <c r="M1335" s="1"/>
      <c r="N1335" s="1"/>
      <c r="O1335" s="1"/>
      <c r="P1335" s="1"/>
      <c r="Q1335" s="1"/>
      <c r="R1335" s="1"/>
    </row>
    <row r="1336" spans="1:18" ht="9.75" customHeight="1">
      <c r="A1336" s="1"/>
      <c r="B1336" s="1"/>
      <c r="C1336" s="1"/>
      <c r="D1336" s="1"/>
      <c r="E1336" s="1"/>
      <c r="F1336" s="1"/>
      <c r="G1336" s="1"/>
      <c r="H1336" s="1"/>
      <c r="I1336" s="1"/>
      <c r="J1336" s="1"/>
      <c r="K1336" s="1"/>
      <c r="L1336" s="1"/>
      <c r="M1336" s="1"/>
      <c r="N1336" s="1"/>
      <c r="O1336" s="1"/>
      <c r="P1336" s="1"/>
      <c r="Q1336" s="1"/>
      <c r="R1336" s="1"/>
    </row>
    <row r="1337" spans="1:18" ht="9.75" customHeight="1">
      <c r="A1337" s="1"/>
      <c r="B1337" s="1"/>
      <c r="C1337" s="1"/>
      <c r="D1337" s="1"/>
      <c r="E1337" s="1"/>
      <c r="F1337" s="1"/>
      <c r="G1337" s="1"/>
      <c r="H1337" s="1"/>
      <c r="I1337" s="1"/>
      <c r="J1337" s="1"/>
      <c r="K1337" s="1"/>
      <c r="L1337" s="1"/>
      <c r="M1337" s="1"/>
      <c r="N1337" s="1"/>
      <c r="O1337" s="1"/>
      <c r="P1337" s="1"/>
      <c r="Q1337" s="1"/>
      <c r="R1337" s="1"/>
    </row>
    <row r="1338" spans="1:18" ht="9.75" customHeight="1">
      <c r="A1338" s="1"/>
      <c r="B1338" s="1"/>
      <c r="C1338" s="1"/>
      <c r="D1338" s="1"/>
      <c r="E1338" s="1"/>
      <c r="F1338" s="1"/>
      <c r="G1338" s="1"/>
      <c r="H1338" s="1"/>
      <c r="I1338" s="1"/>
      <c r="J1338" s="1"/>
      <c r="K1338" s="1"/>
      <c r="L1338" s="1"/>
      <c r="M1338" s="1"/>
      <c r="N1338" s="1"/>
      <c r="O1338" s="1"/>
      <c r="P1338" s="1"/>
      <c r="Q1338" s="1"/>
      <c r="R1338" s="1"/>
    </row>
    <row r="1339" spans="1:18" ht="9.75" customHeight="1">
      <c r="A1339" s="1"/>
      <c r="B1339" s="1"/>
      <c r="C1339" s="1"/>
      <c r="D1339" s="1"/>
      <c r="E1339" s="1"/>
      <c r="F1339" s="1"/>
      <c r="G1339" s="1"/>
      <c r="H1339" s="1"/>
      <c r="I1339" s="1"/>
      <c r="J1339" s="1"/>
      <c r="K1339" s="1"/>
      <c r="L1339" s="1"/>
      <c r="M1339" s="1"/>
      <c r="N1339" s="1"/>
      <c r="O1339" s="1"/>
      <c r="P1339" s="1"/>
      <c r="Q1339" s="1"/>
      <c r="R1339" s="1"/>
    </row>
    <row r="1340" spans="1:18" ht="9.75" customHeight="1">
      <c r="A1340" s="1"/>
      <c r="B1340" s="1"/>
      <c r="C1340" s="1"/>
      <c r="D1340" s="1"/>
      <c r="E1340" s="1"/>
      <c r="F1340" s="1"/>
      <c r="G1340" s="1"/>
      <c r="H1340" s="1"/>
      <c r="I1340" s="1"/>
      <c r="J1340" s="1"/>
      <c r="K1340" s="1"/>
      <c r="L1340" s="1"/>
      <c r="M1340" s="1"/>
      <c r="N1340" s="1"/>
      <c r="O1340" s="1"/>
      <c r="P1340" s="1"/>
      <c r="Q1340" s="1"/>
      <c r="R1340" s="1"/>
    </row>
    <row r="1341" spans="1:18" ht="9.75" customHeight="1">
      <c r="A1341" s="1"/>
      <c r="B1341" s="1"/>
      <c r="C1341" s="1"/>
      <c r="D1341" s="1"/>
      <c r="E1341" s="1"/>
      <c r="F1341" s="1"/>
      <c r="G1341" s="1"/>
      <c r="H1341" s="1"/>
      <c r="I1341" s="1"/>
      <c r="J1341" s="1"/>
      <c r="K1341" s="1"/>
      <c r="L1341" s="1"/>
      <c r="M1341" s="1"/>
      <c r="N1341" s="1"/>
      <c r="O1341" s="1"/>
      <c r="P1341" s="1"/>
      <c r="Q1341" s="1"/>
      <c r="R1341" s="1"/>
    </row>
    <row r="1342" spans="1:18" ht="9.75" customHeight="1">
      <c r="A1342" s="1"/>
      <c r="B1342" s="1"/>
      <c r="C1342" s="1"/>
      <c r="D1342" s="1"/>
      <c r="E1342" s="1"/>
      <c r="F1342" s="1"/>
      <c r="G1342" s="1"/>
      <c r="H1342" s="1"/>
      <c r="I1342" s="1"/>
      <c r="J1342" s="1"/>
      <c r="K1342" s="1"/>
      <c r="L1342" s="1"/>
      <c r="M1342" s="1"/>
      <c r="N1342" s="1"/>
      <c r="O1342" s="1"/>
      <c r="P1342" s="1"/>
      <c r="Q1342" s="1"/>
      <c r="R1342" s="1"/>
    </row>
    <row r="1343" spans="1:18" ht="9.75" customHeight="1">
      <c r="A1343" s="1"/>
      <c r="B1343" s="1"/>
      <c r="C1343" s="1"/>
      <c r="D1343" s="1"/>
      <c r="E1343" s="1"/>
      <c r="F1343" s="1"/>
      <c r="G1343" s="1"/>
      <c r="H1343" s="1"/>
      <c r="I1343" s="1"/>
      <c r="J1343" s="1"/>
      <c r="K1343" s="1"/>
      <c r="L1343" s="1"/>
      <c r="M1343" s="1"/>
      <c r="N1343" s="1"/>
      <c r="O1343" s="1"/>
      <c r="P1343" s="1"/>
      <c r="Q1343" s="1"/>
      <c r="R1343" s="1"/>
    </row>
    <row r="1344" spans="1:18" ht="9.75" customHeight="1">
      <c r="A1344" s="1"/>
      <c r="B1344" s="1"/>
      <c r="C1344" s="1"/>
      <c r="D1344" s="1"/>
      <c r="E1344" s="1"/>
      <c r="F1344" s="1"/>
      <c r="G1344" s="1"/>
      <c r="H1344" s="1"/>
      <c r="I1344" s="1"/>
      <c r="J1344" s="1"/>
      <c r="K1344" s="1"/>
      <c r="L1344" s="1"/>
      <c r="M1344" s="1"/>
      <c r="N1344" s="1"/>
      <c r="O1344" s="1"/>
      <c r="P1344" s="1"/>
      <c r="Q1344" s="1"/>
      <c r="R1344" s="1"/>
    </row>
    <row r="1345" spans="1:18" ht="9.75" customHeight="1">
      <c r="A1345" s="1"/>
      <c r="B1345" s="1"/>
      <c r="C1345" s="1"/>
      <c r="D1345" s="1"/>
      <c r="E1345" s="1"/>
      <c r="F1345" s="1"/>
      <c r="G1345" s="1"/>
      <c r="H1345" s="1"/>
      <c r="I1345" s="1"/>
      <c r="J1345" s="1"/>
      <c r="K1345" s="1"/>
      <c r="L1345" s="1"/>
      <c r="M1345" s="1"/>
      <c r="N1345" s="1"/>
      <c r="O1345" s="1"/>
      <c r="P1345" s="1"/>
      <c r="Q1345" s="1"/>
      <c r="R1345" s="1"/>
    </row>
    <row r="1346" spans="1:18" ht="9.75" customHeight="1">
      <c r="A1346" s="1"/>
      <c r="B1346" s="1"/>
      <c r="C1346" s="1"/>
      <c r="D1346" s="1"/>
      <c r="E1346" s="1"/>
      <c r="F1346" s="1"/>
      <c r="G1346" s="1"/>
      <c r="H1346" s="1"/>
      <c r="I1346" s="1"/>
      <c r="J1346" s="1"/>
      <c r="K1346" s="1"/>
      <c r="L1346" s="1"/>
      <c r="M1346" s="1"/>
      <c r="N1346" s="1"/>
      <c r="O1346" s="1"/>
      <c r="P1346" s="1"/>
      <c r="Q1346" s="1"/>
      <c r="R1346" s="1"/>
    </row>
    <row r="1347" spans="1:18" ht="9.75" customHeight="1">
      <c r="A1347" s="1"/>
      <c r="B1347" s="1"/>
      <c r="C1347" s="1"/>
      <c r="D1347" s="1"/>
      <c r="E1347" s="1"/>
      <c r="F1347" s="1"/>
      <c r="G1347" s="1"/>
      <c r="H1347" s="1"/>
      <c r="I1347" s="1"/>
      <c r="J1347" s="1"/>
      <c r="K1347" s="1"/>
      <c r="L1347" s="1"/>
      <c r="M1347" s="1"/>
      <c r="N1347" s="1"/>
      <c r="O1347" s="1"/>
      <c r="P1347" s="1"/>
      <c r="Q1347" s="1"/>
      <c r="R1347" s="1"/>
    </row>
    <row r="1348" spans="1:18" ht="9.75" customHeight="1">
      <c r="A1348" s="1"/>
      <c r="B1348" s="1"/>
      <c r="C1348" s="1"/>
      <c r="D1348" s="1"/>
      <c r="E1348" s="1"/>
      <c r="F1348" s="1"/>
      <c r="G1348" s="1"/>
      <c r="H1348" s="1"/>
      <c r="I1348" s="1"/>
      <c r="J1348" s="1"/>
      <c r="K1348" s="1"/>
      <c r="L1348" s="1"/>
      <c r="M1348" s="1"/>
      <c r="N1348" s="1"/>
      <c r="O1348" s="1"/>
      <c r="P1348" s="1"/>
      <c r="Q1348" s="1"/>
      <c r="R1348" s="1"/>
    </row>
    <row r="1349" spans="1:18" ht="9.75" customHeight="1">
      <c r="A1349" s="1"/>
      <c r="B1349" s="1"/>
      <c r="C1349" s="1"/>
      <c r="D1349" s="1"/>
      <c r="E1349" s="1"/>
      <c r="F1349" s="1"/>
      <c r="G1349" s="1"/>
      <c r="H1349" s="1"/>
      <c r="I1349" s="1"/>
      <c r="J1349" s="1"/>
      <c r="K1349" s="1"/>
      <c r="L1349" s="1"/>
      <c r="M1349" s="1"/>
      <c r="N1349" s="1"/>
      <c r="O1349" s="1"/>
      <c r="P1349" s="1"/>
      <c r="Q1349" s="1"/>
      <c r="R1349" s="1"/>
    </row>
    <row r="1350" spans="1:18" ht="9.75" customHeight="1">
      <c r="A1350" s="1"/>
      <c r="B1350" s="1"/>
      <c r="C1350" s="1"/>
      <c r="D1350" s="1"/>
      <c r="E1350" s="1"/>
      <c r="F1350" s="1"/>
      <c r="G1350" s="1"/>
      <c r="H1350" s="1"/>
      <c r="I1350" s="1"/>
      <c r="J1350" s="1"/>
      <c r="K1350" s="1"/>
      <c r="L1350" s="1"/>
      <c r="M1350" s="1"/>
      <c r="N1350" s="1"/>
      <c r="O1350" s="1"/>
      <c r="P1350" s="1"/>
      <c r="Q1350" s="1"/>
      <c r="R1350" s="1"/>
    </row>
    <row r="1351" spans="1:18" ht="9.75" customHeight="1">
      <c r="A1351" s="1"/>
      <c r="B1351" s="1"/>
      <c r="C1351" s="1"/>
      <c r="D1351" s="1"/>
      <c r="E1351" s="1"/>
      <c r="F1351" s="1"/>
      <c r="G1351" s="1"/>
      <c r="H1351" s="1"/>
      <c r="I1351" s="1"/>
      <c r="J1351" s="1"/>
      <c r="K1351" s="1"/>
      <c r="L1351" s="1"/>
      <c r="M1351" s="1"/>
      <c r="N1351" s="1"/>
      <c r="O1351" s="1"/>
      <c r="P1351" s="1"/>
      <c r="Q1351" s="1"/>
      <c r="R1351" s="1"/>
    </row>
    <row r="1352" spans="1:18" ht="9.75" customHeight="1">
      <c r="A1352" s="1"/>
      <c r="B1352" s="1"/>
      <c r="C1352" s="1"/>
      <c r="D1352" s="1"/>
      <c r="E1352" s="1"/>
      <c r="F1352" s="1"/>
      <c r="G1352" s="1"/>
      <c r="H1352" s="1"/>
      <c r="I1352" s="1"/>
      <c r="J1352" s="1"/>
      <c r="K1352" s="1"/>
      <c r="L1352" s="1"/>
      <c r="M1352" s="1"/>
      <c r="N1352" s="1"/>
      <c r="O1352" s="1"/>
      <c r="P1352" s="1"/>
      <c r="Q1352" s="1"/>
      <c r="R1352" s="1"/>
    </row>
    <row r="1353" spans="1:18" ht="9.75" customHeight="1">
      <c r="A1353" s="1"/>
      <c r="B1353" s="1"/>
      <c r="C1353" s="1"/>
      <c r="D1353" s="1"/>
      <c r="E1353" s="1"/>
      <c r="F1353" s="1"/>
      <c r="G1353" s="1"/>
      <c r="H1353" s="1"/>
      <c r="I1353" s="1"/>
      <c r="J1353" s="1"/>
      <c r="K1353" s="1"/>
      <c r="L1353" s="1"/>
      <c r="M1353" s="1"/>
      <c r="N1353" s="1"/>
      <c r="O1353" s="1"/>
      <c r="P1353" s="1"/>
      <c r="Q1353" s="1"/>
      <c r="R1353" s="1"/>
    </row>
    <row r="1354" spans="1:18" ht="9.75" customHeight="1">
      <c r="A1354" s="1"/>
      <c r="B1354" s="1"/>
      <c r="C1354" s="1"/>
      <c r="D1354" s="1"/>
      <c r="E1354" s="1"/>
      <c r="F1354" s="1"/>
      <c r="G1354" s="1"/>
      <c r="H1354" s="1"/>
      <c r="I1354" s="1"/>
      <c r="J1354" s="1"/>
      <c r="K1354" s="1"/>
      <c r="L1354" s="1"/>
      <c r="M1354" s="1"/>
      <c r="N1354" s="1"/>
      <c r="O1354" s="1"/>
      <c r="P1354" s="1"/>
      <c r="Q1354" s="1"/>
      <c r="R1354" s="1"/>
    </row>
    <row r="1355" spans="1:18" ht="9.75" customHeight="1">
      <c r="A1355" s="1"/>
      <c r="B1355" s="1"/>
      <c r="C1355" s="1"/>
      <c r="D1355" s="1"/>
      <c r="E1355" s="1"/>
      <c r="F1355" s="1"/>
      <c r="G1355" s="1"/>
      <c r="H1355" s="1"/>
      <c r="I1355" s="1"/>
      <c r="J1355" s="1"/>
      <c r="K1355" s="1"/>
      <c r="L1355" s="1"/>
      <c r="M1355" s="1"/>
      <c r="N1355" s="1"/>
      <c r="O1355" s="1"/>
      <c r="P1355" s="1"/>
      <c r="Q1355" s="1"/>
      <c r="R1355" s="1"/>
    </row>
    <row r="1356" spans="1:18" ht="9.75" customHeight="1">
      <c r="A1356" s="1"/>
      <c r="B1356" s="1"/>
      <c r="C1356" s="1"/>
      <c r="D1356" s="1"/>
      <c r="E1356" s="1"/>
      <c r="F1356" s="1"/>
      <c r="G1356" s="1"/>
      <c r="H1356" s="1"/>
      <c r="I1356" s="1"/>
      <c r="J1356" s="1"/>
      <c r="K1356" s="1"/>
      <c r="L1356" s="1"/>
      <c r="M1356" s="1"/>
      <c r="N1356" s="1"/>
      <c r="O1356" s="1"/>
      <c r="P1356" s="1"/>
      <c r="Q1356" s="1"/>
      <c r="R1356" s="1"/>
    </row>
    <row r="1357" spans="1:18" ht="9.75" customHeight="1">
      <c r="A1357" s="1"/>
      <c r="B1357" s="1"/>
      <c r="C1357" s="1"/>
      <c r="D1357" s="1"/>
      <c r="E1357" s="1"/>
      <c r="F1357" s="1"/>
      <c r="G1357" s="1"/>
      <c r="H1357" s="1"/>
      <c r="I1357" s="1"/>
      <c r="J1357" s="1"/>
      <c r="K1357" s="1"/>
      <c r="L1357" s="1"/>
      <c r="M1357" s="1"/>
      <c r="N1357" s="1"/>
      <c r="O1357" s="1"/>
      <c r="P1357" s="1"/>
      <c r="Q1357" s="1"/>
      <c r="R1357" s="1"/>
    </row>
    <row r="1358" spans="1:18" ht="9.75" customHeight="1">
      <c r="A1358" s="1"/>
      <c r="B1358" s="1"/>
      <c r="C1358" s="1"/>
      <c r="D1358" s="1"/>
      <c r="E1358" s="1"/>
      <c r="F1358" s="1"/>
      <c r="G1358" s="1"/>
      <c r="H1358" s="1"/>
      <c r="I1358" s="1"/>
      <c r="J1358" s="1"/>
      <c r="K1358" s="1"/>
      <c r="L1358" s="1"/>
      <c r="M1358" s="1"/>
      <c r="N1358" s="1"/>
      <c r="O1358" s="1"/>
      <c r="P1358" s="1"/>
      <c r="Q1358" s="1"/>
      <c r="R1358" s="1"/>
    </row>
    <row r="1359" spans="1:18" ht="9.75" customHeight="1">
      <c r="A1359" s="1"/>
      <c r="B1359" s="1"/>
      <c r="C1359" s="1"/>
      <c r="D1359" s="1"/>
      <c r="E1359" s="1"/>
      <c r="F1359" s="1"/>
      <c r="G1359" s="1"/>
      <c r="H1359" s="1"/>
      <c r="I1359" s="1"/>
      <c r="J1359" s="1"/>
      <c r="K1359" s="1"/>
      <c r="L1359" s="1"/>
      <c r="M1359" s="1"/>
      <c r="N1359" s="1"/>
      <c r="O1359" s="1"/>
      <c r="P1359" s="1"/>
      <c r="Q1359" s="1"/>
      <c r="R1359" s="1"/>
    </row>
    <row r="1360" spans="1:18" ht="9.75" customHeight="1">
      <c r="A1360" s="1"/>
      <c r="B1360" s="1"/>
      <c r="C1360" s="1"/>
      <c r="D1360" s="1"/>
      <c r="E1360" s="1"/>
      <c r="F1360" s="1"/>
      <c r="G1360" s="1"/>
      <c r="H1360" s="1"/>
      <c r="I1360" s="1"/>
      <c r="J1360" s="1"/>
      <c r="K1360" s="1"/>
      <c r="L1360" s="1"/>
      <c r="M1360" s="1"/>
      <c r="N1360" s="1"/>
      <c r="O1360" s="1"/>
      <c r="P1360" s="1"/>
      <c r="Q1360" s="1"/>
      <c r="R1360" s="1"/>
    </row>
    <row r="1361" spans="1:18" ht="9.75" customHeight="1">
      <c r="A1361" s="1"/>
      <c r="B1361" s="1"/>
      <c r="C1361" s="1"/>
      <c r="D1361" s="1"/>
      <c r="E1361" s="1"/>
      <c r="F1361" s="1"/>
      <c r="G1361" s="1"/>
      <c r="H1361" s="1"/>
      <c r="I1361" s="1"/>
      <c r="J1361" s="1"/>
      <c r="K1361" s="1"/>
      <c r="L1361" s="1"/>
      <c r="M1361" s="1"/>
      <c r="N1361" s="1"/>
      <c r="O1361" s="1"/>
      <c r="P1361" s="1"/>
      <c r="Q1361" s="1"/>
      <c r="R1361" s="1"/>
    </row>
    <row r="1362" spans="1:18" ht="9.75" customHeight="1">
      <c r="A1362" s="1"/>
      <c r="B1362" s="1"/>
      <c r="C1362" s="1"/>
      <c r="D1362" s="1"/>
      <c r="E1362" s="1"/>
      <c r="F1362" s="1"/>
      <c r="G1362" s="1"/>
      <c r="H1362" s="1"/>
      <c r="I1362" s="1"/>
      <c r="J1362" s="1"/>
      <c r="K1362" s="1"/>
      <c r="L1362" s="1"/>
      <c r="M1362" s="1"/>
      <c r="N1362" s="1"/>
      <c r="O1362" s="1"/>
      <c r="P1362" s="1"/>
      <c r="Q1362" s="1"/>
      <c r="R1362" s="1"/>
    </row>
    <row r="1363" spans="1:18" ht="9.75" customHeight="1">
      <c r="A1363" s="1"/>
      <c r="B1363" s="1"/>
      <c r="C1363" s="1"/>
      <c r="D1363" s="1"/>
      <c r="E1363" s="1"/>
      <c r="F1363" s="1"/>
      <c r="G1363" s="1"/>
      <c r="H1363" s="1"/>
      <c r="I1363" s="1"/>
      <c r="J1363" s="1"/>
      <c r="K1363" s="1"/>
      <c r="L1363" s="1"/>
      <c r="M1363" s="1"/>
      <c r="N1363" s="1"/>
      <c r="O1363" s="1"/>
      <c r="P1363" s="1"/>
      <c r="Q1363" s="1"/>
      <c r="R1363" s="1"/>
    </row>
    <row r="1364" spans="1:18" ht="9.75" customHeight="1">
      <c r="A1364" s="1"/>
      <c r="B1364" s="1"/>
      <c r="C1364" s="1"/>
      <c r="D1364" s="1"/>
      <c r="E1364" s="1"/>
      <c r="F1364" s="1"/>
      <c r="G1364" s="1"/>
      <c r="H1364" s="1"/>
      <c r="I1364" s="1"/>
      <c r="J1364" s="1"/>
      <c r="K1364" s="1"/>
      <c r="L1364" s="1"/>
      <c r="M1364" s="1"/>
      <c r="N1364" s="1"/>
      <c r="O1364" s="1"/>
      <c r="P1364" s="1"/>
      <c r="Q1364" s="1"/>
      <c r="R1364" s="1"/>
    </row>
    <row r="1365" spans="1:18" ht="9.75" customHeight="1">
      <c r="A1365" s="1"/>
      <c r="B1365" s="1"/>
      <c r="C1365" s="1"/>
      <c r="D1365" s="1"/>
      <c r="E1365" s="1"/>
      <c r="F1365" s="1"/>
      <c r="G1365" s="1"/>
      <c r="H1365" s="1"/>
      <c r="I1365" s="1"/>
      <c r="J1365" s="1"/>
      <c r="K1365" s="1"/>
      <c r="L1365" s="1"/>
      <c r="M1365" s="1"/>
      <c r="N1365" s="1"/>
      <c r="O1365" s="1"/>
      <c r="P1365" s="1"/>
      <c r="Q1365" s="1"/>
      <c r="R1365" s="1"/>
    </row>
    <row r="1366" spans="1:18" ht="9.75" customHeight="1">
      <c r="A1366" s="1"/>
      <c r="B1366" s="1"/>
      <c r="C1366" s="1"/>
      <c r="D1366" s="1"/>
      <c r="E1366" s="1"/>
      <c r="F1366" s="1"/>
      <c r="G1366" s="1"/>
      <c r="H1366" s="1"/>
      <c r="I1366" s="1"/>
      <c r="J1366" s="1"/>
      <c r="K1366" s="1"/>
      <c r="L1366" s="1"/>
      <c r="M1366" s="1"/>
      <c r="N1366" s="1"/>
      <c r="O1366" s="1"/>
      <c r="P1366" s="1"/>
      <c r="Q1366" s="1"/>
      <c r="R1366" s="1"/>
    </row>
    <row r="1367" spans="1:18" ht="9.75" customHeight="1">
      <c r="A1367" s="1"/>
      <c r="B1367" s="1"/>
      <c r="C1367" s="1"/>
      <c r="D1367" s="1"/>
      <c r="E1367" s="1"/>
      <c r="F1367" s="1"/>
      <c r="G1367" s="1"/>
      <c r="H1367" s="1"/>
      <c r="I1367" s="1"/>
      <c r="J1367" s="1"/>
      <c r="K1367" s="1"/>
      <c r="L1367" s="1"/>
      <c r="M1367" s="1"/>
      <c r="N1367" s="1"/>
      <c r="O1367" s="1"/>
      <c r="P1367" s="1"/>
      <c r="Q1367" s="1"/>
      <c r="R1367" s="1"/>
    </row>
    <row r="1368" spans="1:18" ht="9.75" customHeight="1">
      <c r="A1368" s="1"/>
      <c r="B1368" s="1"/>
      <c r="C1368" s="1"/>
      <c r="D1368" s="1"/>
      <c r="E1368" s="1"/>
      <c r="F1368" s="1"/>
      <c r="G1368" s="1"/>
      <c r="H1368" s="1"/>
      <c r="I1368" s="1"/>
      <c r="J1368" s="1"/>
      <c r="K1368" s="1"/>
      <c r="L1368" s="1"/>
      <c r="M1368" s="1"/>
      <c r="N1368" s="1"/>
      <c r="O1368" s="1"/>
      <c r="P1368" s="1"/>
      <c r="Q1368" s="1"/>
      <c r="R1368" s="1"/>
    </row>
    <row r="1369" spans="1:18" ht="9.75" customHeight="1">
      <c r="A1369" s="1"/>
      <c r="B1369" s="1"/>
      <c r="C1369" s="1"/>
      <c r="D1369" s="1"/>
      <c r="E1369" s="1"/>
      <c r="F1369" s="1"/>
      <c r="G1369" s="1"/>
      <c r="H1369" s="1"/>
      <c r="I1369" s="1"/>
      <c r="J1369" s="1"/>
      <c r="K1369" s="1"/>
      <c r="L1369" s="1"/>
      <c r="M1369" s="1"/>
      <c r="N1369" s="1"/>
      <c r="O1369" s="1"/>
      <c r="P1369" s="1"/>
      <c r="Q1369" s="1"/>
      <c r="R1369" s="1"/>
    </row>
    <row r="1370" spans="1:18" ht="9.75" customHeight="1">
      <c r="A1370" s="1"/>
      <c r="B1370" s="1"/>
      <c r="C1370" s="1"/>
      <c r="D1370" s="1"/>
      <c r="E1370" s="1"/>
      <c r="F1370" s="1"/>
      <c r="G1370" s="1"/>
      <c r="H1370" s="1"/>
      <c r="I1370" s="1"/>
      <c r="J1370" s="1"/>
      <c r="K1370" s="1"/>
      <c r="L1370" s="1"/>
      <c r="M1370" s="1"/>
      <c r="N1370" s="1"/>
      <c r="O1370" s="1"/>
      <c r="P1370" s="1"/>
      <c r="Q1370" s="1"/>
      <c r="R1370" s="1"/>
    </row>
    <row r="1371" spans="1:18" ht="9.75" customHeight="1">
      <c r="A1371" s="1"/>
      <c r="B1371" s="1"/>
      <c r="C1371" s="1"/>
      <c r="D1371" s="1"/>
      <c r="E1371" s="1"/>
      <c r="F1371" s="1"/>
      <c r="G1371" s="1"/>
      <c r="H1371" s="1"/>
      <c r="I1371" s="1"/>
      <c r="J1371" s="1"/>
      <c r="K1371" s="1"/>
      <c r="L1371" s="1"/>
      <c r="M1371" s="1"/>
      <c r="N1371" s="1"/>
      <c r="O1371" s="1"/>
      <c r="P1371" s="1"/>
      <c r="Q1371" s="1"/>
      <c r="R1371" s="1"/>
    </row>
    <row r="1372" spans="1:18" ht="9.75" customHeight="1">
      <c r="A1372" s="1"/>
      <c r="B1372" s="1"/>
      <c r="C1372" s="1"/>
      <c r="D1372" s="1"/>
      <c r="E1372" s="1"/>
      <c r="F1372" s="1"/>
      <c r="G1372" s="1"/>
      <c r="H1372" s="1"/>
      <c r="I1372" s="1"/>
      <c r="J1372" s="1"/>
      <c r="K1372" s="1"/>
      <c r="L1372" s="1"/>
      <c r="M1372" s="1"/>
      <c r="N1372" s="1"/>
      <c r="O1372" s="1"/>
      <c r="P1372" s="1"/>
      <c r="Q1372" s="1"/>
      <c r="R1372" s="1"/>
    </row>
    <row r="1373" spans="1:18" ht="9.75" customHeight="1">
      <c r="A1373" s="1"/>
      <c r="B1373" s="1"/>
      <c r="C1373" s="1"/>
      <c r="D1373" s="1"/>
      <c r="E1373" s="1"/>
      <c r="F1373" s="1"/>
      <c r="G1373" s="1"/>
      <c r="H1373" s="1"/>
      <c r="I1373" s="1"/>
      <c r="J1373" s="1"/>
      <c r="K1373" s="1"/>
      <c r="L1373" s="1"/>
      <c r="M1373" s="1"/>
      <c r="N1373" s="1"/>
      <c r="O1373" s="1"/>
      <c r="P1373" s="1"/>
      <c r="Q1373" s="1"/>
      <c r="R1373" s="1"/>
    </row>
    <row r="1374" spans="1:18" ht="9.75" customHeight="1">
      <c r="A1374" s="1"/>
      <c r="B1374" s="1"/>
      <c r="C1374" s="1"/>
      <c r="D1374" s="1"/>
      <c r="E1374" s="1"/>
      <c r="F1374" s="1"/>
      <c r="G1374" s="1"/>
      <c r="H1374" s="1"/>
      <c r="I1374" s="1"/>
      <c r="J1374" s="1"/>
      <c r="K1374" s="1"/>
      <c r="L1374" s="1"/>
      <c r="M1374" s="1"/>
      <c r="N1374" s="1"/>
      <c r="O1374" s="1"/>
      <c r="P1374" s="1"/>
      <c r="Q1374" s="1"/>
      <c r="R1374" s="1"/>
    </row>
    <row r="1375" spans="1:18" ht="9.75" customHeight="1">
      <c r="A1375" s="1"/>
      <c r="B1375" s="1"/>
      <c r="C1375" s="1"/>
      <c r="D1375" s="1"/>
      <c r="E1375" s="1"/>
      <c r="F1375" s="1"/>
      <c r="G1375" s="1"/>
      <c r="H1375" s="1"/>
      <c r="I1375" s="1"/>
      <c r="J1375" s="1"/>
      <c r="K1375" s="1"/>
      <c r="L1375" s="1"/>
      <c r="M1375" s="1"/>
      <c r="N1375" s="1"/>
      <c r="O1375" s="1"/>
      <c r="P1375" s="1"/>
      <c r="Q1375" s="1"/>
      <c r="R1375" s="1"/>
    </row>
    <row r="1376" spans="1:18" ht="9.75" customHeight="1">
      <c r="A1376" s="1"/>
      <c r="B1376" s="1"/>
      <c r="C1376" s="1"/>
      <c r="D1376" s="1"/>
      <c r="E1376" s="1"/>
      <c r="F1376" s="1"/>
      <c r="G1376" s="1"/>
      <c r="H1376" s="1"/>
      <c r="I1376" s="1"/>
      <c r="J1376" s="1"/>
      <c r="K1376" s="1"/>
      <c r="L1376" s="1"/>
      <c r="M1376" s="1"/>
      <c r="N1376" s="1"/>
      <c r="O1376" s="1"/>
      <c r="P1376" s="1"/>
      <c r="Q1376" s="1"/>
      <c r="R1376" s="1"/>
    </row>
    <row r="1377" spans="1:18" ht="9.75" customHeight="1">
      <c r="A1377" s="1"/>
      <c r="B1377" s="1"/>
      <c r="C1377" s="1"/>
      <c r="D1377" s="1"/>
      <c r="E1377" s="1"/>
      <c r="F1377" s="1"/>
      <c r="G1377" s="1"/>
      <c r="H1377" s="1"/>
      <c r="I1377" s="1"/>
      <c r="J1377" s="1"/>
      <c r="K1377" s="1"/>
      <c r="L1377" s="1"/>
      <c r="M1377" s="1"/>
      <c r="N1377" s="1"/>
      <c r="O1377" s="1"/>
      <c r="P1377" s="1"/>
      <c r="Q1377" s="1"/>
      <c r="R1377" s="1"/>
    </row>
    <row r="1378" spans="1:18" ht="9.75" customHeight="1">
      <c r="A1378" s="1"/>
      <c r="B1378" s="1"/>
      <c r="C1378" s="1"/>
      <c r="D1378" s="1"/>
      <c r="E1378" s="1"/>
      <c r="F1378" s="1"/>
      <c r="G1378" s="1"/>
      <c r="H1378" s="1"/>
      <c r="I1378" s="1"/>
      <c r="J1378" s="1"/>
      <c r="K1378" s="1"/>
      <c r="L1378" s="1"/>
      <c r="M1378" s="1"/>
      <c r="N1378" s="1"/>
      <c r="O1378" s="1"/>
      <c r="P1378" s="1"/>
      <c r="Q1378" s="1"/>
      <c r="R1378" s="1"/>
    </row>
    <row r="1379" spans="1:18" ht="9.75" customHeight="1">
      <c r="A1379" s="1"/>
      <c r="B1379" s="1"/>
      <c r="C1379" s="1"/>
      <c r="D1379" s="1"/>
      <c r="E1379" s="1"/>
      <c r="F1379" s="1"/>
      <c r="G1379" s="1"/>
      <c r="H1379" s="1"/>
      <c r="I1379" s="1"/>
      <c r="J1379" s="1"/>
      <c r="K1379" s="1"/>
      <c r="L1379" s="1"/>
      <c r="M1379" s="1"/>
      <c r="N1379" s="1"/>
      <c r="O1379" s="1"/>
      <c r="P1379" s="1"/>
      <c r="Q1379" s="1"/>
      <c r="R1379" s="1"/>
    </row>
    <row r="1380" spans="1:18" ht="9.75" customHeight="1">
      <c r="A1380" s="1"/>
      <c r="B1380" s="1"/>
      <c r="C1380" s="1"/>
      <c r="D1380" s="1"/>
      <c r="E1380" s="1"/>
      <c r="F1380" s="1"/>
      <c r="G1380" s="1"/>
      <c r="H1380" s="1"/>
      <c r="I1380" s="1"/>
      <c r="J1380" s="1"/>
      <c r="K1380" s="1"/>
      <c r="L1380" s="1"/>
      <c r="M1380" s="1"/>
      <c r="N1380" s="1"/>
      <c r="O1380" s="1"/>
      <c r="P1380" s="1"/>
      <c r="Q1380" s="1"/>
      <c r="R1380" s="1"/>
    </row>
    <row r="1381" spans="1:18" ht="9.75" customHeight="1">
      <c r="A1381" s="1"/>
      <c r="B1381" s="1"/>
      <c r="C1381" s="1"/>
      <c r="D1381" s="1"/>
      <c r="E1381" s="1"/>
      <c r="F1381" s="1"/>
      <c r="G1381" s="1"/>
      <c r="H1381" s="1"/>
      <c r="I1381" s="1"/>
      <c r="J1381" s="1"/>
      <c r="K1381" s="1"/>
      <c r="L1381" s="1"/>
      <c r="M1381" s="1"/>
      <c r="N1381" s="1"/>
      <c r="O1381" s="1"/>
      <c r="P1381" s="1"/>
      <c r="Q1381" s="1"/>
      <c r="R1381" s="1"/>
    </row>
    <row r="1382" spans="1:18" ht="9.75" customHeight="1">
      <c r="A1382" s="1"/>
      <c r="B1382" s="1"/>
      <c r="C1382" s="1"/>
      <c r="D1382" s="1"/>
      <c r="E1382" s="1"/>
      <c r="F1382" s="1"/>
      <c r="G1382" s="1"/>
      <c r="H1382" s="1"/>
      <c r="I1382" s="1"/>
      <c r="J1382" s="1"/>
      <c r="K1382" s="1"/>
      <c r="L1382" s="1"/>
      <c r="M1382" s="1"/>
      <c r="N1382" s="1"/>
      <c r="O1382" s="1"/>
      <c r="P1382" s="1"/>
      <c r="Q1382" s="1"/>
      <c r="R1382" s="1"/>
    </row>
    <row r="1383" spans="1:18" ht="9.75" customHeight="1">
      <c r="A1383" s="1"/>
      <c r="B1383" s="1"/>
      <c r="C1383" s="1"/>
      <c r="D1383" s="1"/>
      <c r="E1383" s="1"/>
      <c r="F1383" s="1"/>
      <c r="G1383" s="1"/>
      <c r="H1383" s="1"/>
      <c r="I1383" s="1"/>
      <c r="J1383" s="1"/>
      <c r="K1383" s="1"/>
      <c r="L1383" s="1"/>
      <c r="M1383" s="1"/>
      <c r="N1383" s="1"/>
      <c r="O1383" s="1"/>
      <c r="P1383" s="1"/>
      <c r="Q1383" s="1"/>
      <c r="R1383" s="1"/>
    </row>
    <row r="1384" spans="1:18" ht="9.75" customHeight="1">
      <c r="A1384" s="1"/>
      <c r="B1384" s="1"/>
      <c r="C1384" s="1"/>
      <c r="D1384" s="1"/>
      <c r="E1384" s="1"/>
      <c r="F1384" s="1"/>
      <c r="G1384" s="1"/>
      <c r="H1384" s="1"/>
      <c r="I1384" s="1"/>
      <c r="J1384" s="1"/>
      <c r="K1384" s="1"/>
      <c r="L1384" s="1"/>
      <c r="M1384" s="1"/>
      <c r="N1384" s="1"/>
      <c r="O1384" s="1"/>
      <c r="P1384" s="1"/>
      <c r="Q1384" s="1"/>
      <c r="R1384" s="1"/>
    </row>
    <row r="1385" spans="1:18" ht="9.75" customHeight="1">
      <c r="A1385" s="1"/>
      <c r="B1385" s="1"/>
      <c r="C1385" s="1"/>
      <c r="D1385" s="1"/>
      <c r="E1385" s="1"/>
      <c r="F1385" s="1"/>
      <c r="G1385" s="1"/>
      <c r="H1385" s="1"/>
      <c r="I1385" s="1"/>
      <c r="J1385" s="1"/>
      <c r="K1385" s="1"/>
      <c r="L1385" s="1"/>
      <c r="M1385" s="1"/>
      <c r="N1385" s="1"/>
      <c r="O1385" s="1"/>
      <c r="P1385" s="1"/>
      <c r="Q1385" s="1"/>
      <c r="R1385" s="1"/>
    </row>
    <row r="1386" spans="1:18" ht="9.75" customHeight="1">
      <c r="A1386" s="1"/>
      <c r="B1386" s="1"/>
      <c r="C1386" s="1"/>
      <c r="D1386" s="1"/>
      <c r="E1386" s="1"/>
      <c r="F1386" s="1"/>
      <c r="G1386" s="1"/>
      <c r="H1386" s="1"/>
      <c r="I1386" s="1"/>
      <c r="J1386" s="1"/>
      <c r="K1386" s="1"/>
      <c r="L1386" s="1"/>
      <c r="M1386" s="1"/>
      <c r="N1386" s="1"/>
      <c r="O1386" s="1"/>
      <c r="P1386" s="1"/>
      <c r="Q1386" s="1"/>
      <c r="R1386" s="1"/>
    </row>
    <row r="1387" spans="1:18" ht="9.75" customHeight="1">
      <c r="A1387" s="1"/>
      <c r="B1387" s="1"/>
      <c r="C1387" s="1"/>
      <c r="D1387" s="1"/>
      <c r="E1387" s="1"/>
      <c r="F1387" s="1"/>
      <c r="G1387" s="1"/>
      <c r="H1387" s="1"/>
      <c r="I1387" s="1"/>
      <c r="J1387" s="1"/>
      <c r="K1387" s="1"/>
      <c r="L1387" s="1"/>
      <c r="M1387" s="1"/>
      <c r="N1387" s="1"/>
      <c r="O1387" s="1"/>
      <c r="P1387" s="1"/>
      <c r="Q1387" s="1"/>
      <c r="R1387" s="1"/>
    </row>
    <row r="1388" spans="1:18" ht="9.75" customHeight="1">
      <c r="A1388" s="1"/>
      <c r="B1388" s="1"/>
      <c r="C1388" s="1"/>
      <c r="D1388" s="1"/>
      <c r="E1388" s="1"/>
      <c r="F1388" s="1"/>
      <c r="G1388" s="1"/>
      <c r="H1388" s="1"/>
      <c r="I1388" s="1"/>
      <c r="J1388" s="1"/>
      <c r="K1388" s="1"/>
      <c r="L1388" s="1"/>
      <c r="M1388" s="1"/>
      <c r="N1388" s="1"/>
      <c r="O1388" s="1"/>
      <c r="P1388" s="1"/>
      <c r="Q1388" s="1"/>
      <c r="R1388" s="1"/>
    </row>
    <row r="1389" spans="1:18" ht="9.75" customHeight="1">
      <c r="A1389" s="1"/>
      <c r="B1389" s="1"/>
      <c r="C1389" s="1"/>
      <c r="D1389" s="1"/>
      <c r="E1389" s="1"/>
      <c r="F1389" s="1"/>
      <c r="G1389" s="1"/>
      <c r="H1389" s="1"/>
      <c r="I1389" s="1"/>
      <c r="J1389" s="1"/>
      <c r="K1389" s="1"/>
      <c r="L1389" s="1"/>
      <c r="M1389" s="1"/>
      <c r="N1389" s="1"/>
      <c r="O1389" s="1"/>
      <c r="P1389" s="1"/>
      <c r="Q1389" s="1"/>
      <c r="R1389" s="1"/>
    </row>
    <row r="1390" spans="1:18" ht="9.75" customHeight="1">
      <c r="A1390" s="1"/>
      <c r="B1390" s="1"/>
      <c r="C1390" s="1"/>
      <c r="D1390" s="1"/>
      <c r="E1390" s="1"/>
      <c r="F1390" s="1"/>
      <c r="G1390" s="1"/>
      <c r="H1390" s="1"/>
      <c r="I1390" s="1"/>
      <c r="J1390" s="1"/>
      <c r="K1390" s="1"/>
      <c r="L1390" s="1"/>
      <c r="M1390" s="1"/>
      <c r="N1390" s="1"/>
      <c r="O1390" s="1"/>
      <c r="P1390" s="1"/>
      <c r="Q1390" s="1"/>
      <c r="R1390" s="1"/>
    </row>
    <row r="1391" spans="1:18" ht="9.75" customHeight="1">
      <c r="A1391" s="1"/>
      <c r="B1391" s="1"/>
      <c r="C1391" s="1"/>
      <c r="D1391" s="1"/>
      <c r="E1391" s="1"/>
      <c r="F1391" s="1"/>
      <c r="G1391" s="1"/>
      <c r="H1391" s="1"/>
      <c r="I1391" s="1"/>
      <c r="J1391" s="1"/>
      <c r="K1391" s="1"/>
      <c r="L1391" s="1"/>
      <c r="M1391" s="1"/>
      <c r="N1391" s="1"/>
      <c r="O1391" s="1"/>
      <c r="P1391" s="1"/>
      <c r="Q1391" s="1"/>
      <c r="R1391" s="1"/>
    </row>
    <row r="1392" spans="1:18" ht="9.75" customHeight="1">
      <c r="A1392" s="1"/>
      <c r="B1392" s="1"/>
      <c r="C1392" s="1"/>
      <c r="D1392" s="1"/>
      <c r="E1392" s="1"/>
      <c r="F1392" s="1"/>
      <c r="G1392" s="1"/>
      <c r="H1392" s="1"/>
      <c r="I1392" s="1"/>
      <c r="J1392" s="1"/>
      <c r="K1392" s="1"/>
      <c r="L1392" s="1"/>
      <c r="M1392" s="1"/>
      <c r="N1392" s="1"/>
      <c r="O1392" s="1"/>
      <c r="P1392" s="1"/>
      <c r="Q1392" s="1"/>
      <c r="R1392" s="1"/>
    </row>
    <row r="1393" spans="1:18" ht="9.75" customHeight="1">
      <c r="A1393" s="1"/>
      <c r="B1393" s="1"/>
      <c r="C1393" s="1"/>
      <c r="D1393" s="1"/>
      <c r="E1393" s="1"/>
      <c r="F1393" s="1"/>
      <c r="G1393" s="1"/>
      <c r="H1393" s="1"/>
      <c r="I1393" s="1"/>
      <c r="J1393" s="1"/>
      <c r="K1393" s="1"/>
      <c r="L1393" s="1"/>
      <c r="M1393" s="1"/>
      <c r="N1393" s="1"/>
      <c r="O1393" s="1"/>
      <c r="P1393" s="1"/>
      <c r="Q1393" s="1"/>
      <c r="R1393" s="1"/>
    </row>
    <row r="1394" spans="1:18" ht="9.75" customHeight="1">
      <c r="A1394" s="1"/>
      <c r="B1394" s="1"/>
      <c r="C1394" s="1"/>
      <c r="D1394" s="1"/>
      <c r="E1394" s="1"/>
      <c r="F1394" s="1"/>
      <c r="G1394" s="1"/>
      <c r="H1394" s="1"/>
      <c r="I1394" s="1"/>
      <c r="J1394" s="1"/>
      <c r="K1394" s="1"/>
      <c r="L1394" s="1"/>
      <c r="M1394" s="1"/>
      <c r="N1394" s="1"/>
      <c r="O1394" s="1"/>
      <c r="P1394" s="1"/>
      <c r="Q1394" s="1"/>
      <c r="R1394" s="1"/>
    </row>
    <row r="1395" spans="1:18" ht="9.75" customHeight="1">
      <c r="A1395" s="1"/>
      <c r="B1395" s="1"/>
      <c r="C1395" s="1"/>
      <c r="D1395" s="1"/>
      <c r="E1395" s="1"/>
      <c r="F1395" s="1"/>
      <c r="G1395" s="1"/>
      <c r="H1395" s="1"/>
      <c r="I1395" s="1"/>
      <c r="J1395" s="1"/>
      <c r="K1395" s="1"/>
      <c r="L1395" s="1"/>
      <c r="M1395" s="1"/>
      <c r="N1395" s="1"/>
      <c r="O1395" s="1"/>
      <c r="P1395" s="1"/>
      <c r="Q1395" s="1"/>
      <c r="R1395" s="1"/>
    </row>
    <row r="1396" spans="1:18" ht="9.75" customHeight="1">
      <c r="A1396" s="1"/>
      <c r="B1396" s="1"/>
      <c r="C1396" s="1"/>
      <c r="D1396" s="1"/>
      <c r="E1396" s="1"/>
      <c r="F1396" s="1"/>
      <c r="G1396" s="1"/>
      <c r="H1396" s="1"/>
      <c r="I1396" s="1"/>
      <c r="J1396" s="1"/>
      <c r="K1396" s="1"/>
      <c r="L1396" s="1"/>
      <c r="M1396" s="1"/>
      <c r="N1396" s="1"/>
      <c r="O1396" s="1"/>
      <c r="P1396" s="1"/>
      <c r="Q1396" s="1"/>
      <c r="R1396" s="1"/>
    </row>
    <row r="1397" spans="1:18" ht="9.75" customHeight="1">
      <c r="A1397" s="1"/>
      <c r="B1397" s="1"/>
      <c r="C1397" s="1"/>
      <c r="D1397" s="1"/>
      <c r="E1397" s="1"/>
      <c r="F1397" s="1"/>
      <c r="G1397" s="1"/>
      <c r="H1397" s="1"/>
      <c r="I1397" s="1"/>
      <c r="J1397" s="1"/>
      <c r="K1397" s="1"/>
      <c r="L1397" s="1"/>
      <c r="M1397" s="1"/>
      <c r="N1397" s="1"/>
      <c r="O1397" s="1"/>
      <c r="P1397" s="1"/>
      <c r="Q1397" s="1"/>
      <c r="R1397" s="1"/>
    </row>
    <row r="1398" spans="1:18">
      <c r="A1398" s="1"/>
      <c r="B1398" s="1"/>
      <c r="C1398" s="1"/>
      <c r="D1398" s="1"/>
      <c r="E1398" s="1"/>
      <c r="F1398" s="1"/>
      <c r="G1398" s="1"/>
      <c r="H1398" s="1"/>
      <c r="I1398" s="1"/>
      <c r="J1398" s="1"/>
      <c r="K1398" s="1"/>
      <c r="L1398" s="1"/>
      <c r="M1398" s="1"/>
      <c r="N1398" s="1"/>
      <c r="O1398" s="1"/>
      <c r="P1398" s="1"/>
      <c r="Q1398" s="1"/>
      <c r="R1398" s="1"/>
    </row>
    <row r="1399" spans="1:18">
      <c r="A1399" s="1"/>
      <c r="B1399" s="1"/>
      <c r="C1399" s="1"/>
      <c r="D1399" s="1"/>
      <c r="E1399" s="1"/>
      <c r="F1399" s="1"/>
      <c r="G1399" s="1"/>
      <c r="H1399" s="1"/>
      <c r="I1399" s="1"/>
      <c r="J1399" s="1"/>
      <c r="K1399" s="1"/>
      <c r="L1399" s="1"/>
      <c r="M1399" s="1"/>
      <c r="N1399" s="1"/>
      <c r="O1399" s="1"/>
      <c r="P1399" s="1"/>
      <c r="Q1399" s="1"/>
      <c r="R1399" s="1"/>
    </row>
    <row r="1400" spans="1:18">
      <c r="A1400" s="1"/>
      <c r="B1400" s="1"/>
      <c r="C1400" s="1"/>
      <c r="D1400" s="1"/>
      <c r="E1400" s="1"/>
      <c r="F1400" s="1"/>
      <c r="G1400" s="1"/>
      <c r="H1400" s="1"/>
      <c r="I1400" s="1"/>
      <c r="J1400" s="1"/>
      <c r="K1400" s="1"/>
      <c r="L1400" s="1"/>
      <c r="M1400" s="1"/>
      <c r="N1400" s="1"/>
      <c r="O1400" s="1"/>
      <c r="P1400" s="1"/>
      <c r="Q1400" s="1"/>
      <c r="R1400" s="1"/>
    </row>
    <row r="1401" spans="1:18">
      <c r="A1401" s="1"/>
      <c r="B1401" s="1"/>
      <c r="C1401" s="1"/>
      <c r="D1401" s="1"/>
      <c r="E1401" s="1"/>
      <c r="F1401" s="1"/>
      <c r="G1401" s="1"/>
      <c r="H1401" s="1"/>
      <c r="I1401" s="1"/>
      <c r="J1401" s="1"/>
      <c r="K1401" s="1"/>
      <c r="L1401" s="1"/>
      <c r="M1401" s="1"/>
      <c r="N1401" s="1"/>
      <c r="O1401" s="1"/>
      <c r="P1401" s="1"/>
      <c r="Q1401" s="1"/>
      <c r="R1401" s="1"/>
    </row>
    <row r="1402" spans="1:18">
      <c r="A1402" s="1"/>
      <c r="B1402" s="1"/>
      <c r="C1402" s="1"/>
      <c r="D1402" s="1"/>
      <c r="E1402" s="1"/>
      <c r="F1402" s="1"/>
      <c r="G1402" s="1"/>
      <c r="H1402" s="1"/>
      <c r="I1402" s="1"/>
      <c r="J1402" s="1"/>
      <c r="K1402" s="1"/>
      <c r="L1402" s="1"/>
      <c r="M1402" s="1"/>
      <c r="N1402" s="1"/>
      <c r="O1402" s="1"/>
      <c r="P1402" s="1"/>
      <c r="Q1402" s="1"/>
      <c r="R1402" s="1"/>
    </row>
    <row r="1403" spans="1:18">
      <c r="A1403" s="1"/>
      <c r="B1403" s="1"/>
      <c r="C1403" s="1"/>
      <c r="D1403" s="1"/>
      <c r="E1403" s="1"/>
      <c r="F1403" s="1"/>
      <c r="G1403" s="1"/>
      <c r="H1403" s="1"/>
      <c r="I1403" s="1"/>
      <c r="J1403" s="1"/>
      <c r="K1403" s="1"/>
      <c r="L1403" s="1"/>
      <c r="M1403" s="1"/>
      <c r="N1403" s="1"/>
      <c r="O1403" s="1"/>
      <c r="P1403" s="1"/>
      <c r="Q1403" s="1"/>
      <c r="R1403" s="1"/>
    </row>
    <row r="1404" spans="1:18">
      <c r="A1404" s="1"/>
      <c r="B1404" s="1"/>
      <c r="C1404" s="1"/>
      <c r="D1404" s="1"/>
      <c r="E1404" s="1"/>
      <c r="F1404" s="1"/>
      <c r="G1404" s="1"/>
      <c r="H1404" s="1"/>
      <c r="I1404" s="1"/>
      <c r="J1404" s="1"/>
      <c r="K1404" s="1"/>
      <c r="L1404" s="1"/>
      <c r="M1404" s="1"/>
      <c r="N1404" s="1"/>
      <c r="O1404" s="1"/>
      <c r="P1404" s="1"/>
      <c r="Q1404" s="1"/>
      <c r="R1404" s="1"/>
    </row>
    <row r="1405" spans="1:18">
      <c r="A1405" s="1"/>
      <c r="B1405" s="1"/>
      <c r="C1405" s="1"/>
      <c r="D1405" s="1"/>
      <c r="E1405" s="1"/>
      <c r="F1405" s="1"/>
      <c r="G1405" s="1"/>
      <c r="H1405" s="1"/>
      <c r="I1405" s="1"/>
      <c r="J1405" s="1"/>
      <c r="K1405" s="1"/>
      <c r="L1405" s="1"/>
      <c r="M1405" s="1"/>
      <c r="N1405" s="1"/>
      <c r="O1405" s="1"/>
      <c r="P1405" s="1"/>
      <c r="Q1405" s="1"/>
      <c r="R1405" s="1"/>
    </row>
    <row r="1406" spans="1:18">
      <c r="A1406" s="1"/>
      <c r="B1406" s="1"/>
      <c r="C1406" s="1"/>
      <c r="D1406" s="1"/>
      <c r="E1406" s="1"/>
      <c r="F1406" s="1"/>
      <c r="G1406" s="1"/>
      <c r="H1406" s="1"/>
      <c r="I1406" s="1"/>
      <c r="J1406" s="1"/>
      <c r="K1406" s="1"/>
      <c r="L1406" s="1"/>
      <c r="M1406" s="1"/>
      <c r="N1406" s="1"/>
      <c r="O1406" s="1"/>
      <c r="P1406" s="1"/>
      <c r="Q1406" s="1"/>
      <c r="R1406" s="1"/>
    </row>
    <row r="1407" spans="1:18">
      <c r="A1407" s="1"/>
      <c r="B1407" s="1"/>
      <c r="C1407" s="1"/>
      <c r="D1407" s="1"/>
      <c r="E1407" s="1"/>
      <c r="F1407" s="1"/>
      <c r="G1407" s="1"/>
      <c r="H1407" s="1"/>
      <c r="I1407" s="1"/>
      <c r="J1407" s="1"/>
      <c r="K1407" s="1"/>
      <c r="L1407" s="1"/>
      <c r="M1407" s="1"/>
      <c r="N1407" s="1"/>
      <c r="O1407" s="1"/>
      <c r="P1407" s="1"/>
      <c r="Q1407" s="1"/>
      <c r="R1407" s="1"/>
    </row>
    <row r="1408" spans="1:18">
      <c r="A1408" s="1"/>
      <c r="B1408" s="1"/>
      <c r="C1408" s="1"/>
      <c r="D1408" s="1"/>
      <c r="E1408" s="1"/>
      <c r="F1408" s="1"/>
      <c r="G1408" s="1"/>
      <c r="H1408" s="1"/>
      <c r="I1408" s="1"/>
      <c r="J1408" s="1"/>
      <c r="K1408" s="1"/>
      <c r="L1408" s="1"/>
      <c r="M1408" s="1"/>
      <c r="N1408" s="1"/>
      <c r="O1408" s="1"/>
      <c r="P1408" s="1"/>
      <c r="Q1408" s="1"/>
      <c r="R1408" s="1"/>
    </row>
    <row r="1409" spans="1:18">
      <c r="A1409" s="1"/>
      <c r="B1409" s="1"/>
      <c r="C1409" s="1"/>
      <c r="D1409" s="1"/>
      <c r="E1409" s="1"/>
      <c r="F1409" s="1"/>
      <c r="G1409" s="1"/>
      <c r="H1409" s="1"/>
      <c r="I1409" s="1"/>
      <c r="J1409" s="1"/>
      <c r="K1409" s="1"/>
      <c r="L1409" s="1"/>
      <c r="M1409" s="1"/>
      <c r="N1409" s="1"/>
      <c r="O1409" s="1"/>
      <c r="P1409" s="1"/>
      <c r="Q1409" s="1"/>
      <c r="R1409" s="1"/>
    </row>
    <row r="1410" spans="1:18">
      <c r="A1410" s="1"/>
      <c r="B1410" s="1"/>
      <c r="C1410" s="1"/>
      <c r="D1410" s="1"/>
      <c r="E1410" s="1"/>
      <c r="F1410" s="1"/>
      <c r="G1410" s="1"/>
      <c r="H1410" s="1"/>
      <c r="I1410" s="1"/>
      <c r="J1410" s="1"/>
      <c r="K1410" s="1"/>
      <c r="L1410" s="1"/>
      <c r="M1410" s="1"/>
      <c r="N1410" s="1"/>
      <c r="O1410" s="1"/>
      <c r="P1410" s="1"/>
      <c r="Q1410" s="1"/>
      <c r="R1410" s="1"/>
    </row>
    <row r="1411" spans="1:18">
      <c r="A1411" s="1"/>
      <c r="B1411" s="1"/>
      <c r="C1411" s="1"/>
      <c r="D1411" s="1"/>
      <c r="E1411" s="1"/>
      <c r="F1411" s="1"/>
      <c r="G1411" s="1"/>
      <c r="H1411" s="1"/>
      <c r="I1411" s="1"/>
      <c r="J1411" s="1"/>
      <c r="K1411" s="1"/>
      <c r="L1411" s="1"/>
      <c r="M1411" s="1"/>
      <c r="N1411" s="1"/>
      <c r="O1411" s="1"/>
      <c r="P1411" s="1"/>
      <c r="Q1411" s="1"/>
      <c r="R1411" s="1"/>
    </row>
    <row r="1412" spans="1:18">
      <c r="A1412" s="1"/>
      <c r="B1412" s="1"/>
      <c r="C1412" s="1"/>
      <c r="D1412" s="1"/>
      <c r="E1412" s="1"/>
      <c r="F1412" s="1"/>
      <c r="G1412" s="1"/>
      <c r="H1412" s="1"/>
      <c r="I1412" s="1"/>
      <c r="J1412" s="1"/>
      <c r="K1412" s="1"/>
      <c r="L1412" s="1"/>
      <c r="M1412" s="1"/>
      <c r="N1412" s="1"/>
      <c r="O1412" s="1"/>
      <c r="P1412" s="1"/>
      <c r="Q1412" s="1"/>
      <c r="R1412" s="1"/>
    </row>
    <row r="1413" spans="1:18">
      <c r="A1413" s="1"/>
      <c r="B1413" s="1"/>
      <c r="C1413" s="1"/>
      <c r="D1413" s="1"/>
      <c r="E1413" s="1"/>
      <c r="F1413" s="1"/>
      <c r="G1413" s="1"/>
      <c r="H1413" s="1"/>
      <c r="I1413" s="1"/>
      <c r="J1413" s="1"/>
      <c r="K1413" s="1"/>
      <c r="L1413" s="1"/>
      <c r="M1413" s="1"/>
      <c r="N1413" s="1"/>
      <c r="O1413" s="1"/>
      <c r="P1413" s="1"/>
      <c r="Q1413" s="1"/>
      <c r="R1413" s="1"/>
    </row>
    <row r="1414" spans="1:18">
      <c r="A1414" s="1"/>
      <c r="B1414" s="1"/>
      <c r="C1414" s="1"/>
      <c r="D1414" s="1"/>
      <c r="E1414" s="1"/>
      <c r="F1414" s="1"/>
      <c r="G1414" s="1"/>
      <c r="H1414" s="1"/>
      <c r="I1414" s="1"/>
      <c r="J1414" s="1"/>
      <c r="K1414" s="1"/>
      <c r="L1414" s="1"/>
      <c r="M1414" s="1"/>
      <c r="N1414" s="1"/>
      <c r="O1414" s="1"/>
      <c r="P1414" s="1"/>
      <c r="Q1414" s="1"/>
      <c r="R1414" s="1"/>
    </row>
    <row r="1415" spans="1:18">
      <c r="A1415" s="1"/>
      <c r="B1415" s="1"/>
      <c r="C1415" s="1"/>
      <c r="D1415" s="1"/>
      <c r="E1415" s="1"/>
      <c r="F1415" s="1"/>
      <c r="G1415" s="1"/>
      <c r="H1415" s="1"/>
      <c r="I1415" s="1"/>
      <c r="J1415" s="1"/>
      <c r="K1415" s="1"/>
      <c r="L1415" s="1"/>
      <c r="M1415" s="1"/>
      <c r="N1415" s="1"/>
      <c r="O1415" s="1"/>
      <c r="P1415" s="1"/>
      <c r="Q1415" s="1"/>
      <c r="R1415" s="1"/>
    </row>
    <row r="1416" spans="1:18">
      <c r="A1416" s="1"/>
      <c r="B1416" s="1"/>
      <c r="C1416" s="1"/>
      <c r="D1416" s="1"/>
      <c r="E1416" s="1"/>
      <c r="F1416" s="1"/>
      <c r="G1416" s="1"/>
      <c r="H1416" s="1"/>
      <c r="I1416" s="1"/>
      <c r="J1416" s="1"/>
      <c r="K1416" s="1"/>
      <c r="L1416" s="1"/>
      <c r="M1416" s="1"/>
      <c r="N1416" s="1"/>
      <c r="O1416" s="1"/>
      <c r="P1416" s="1"/>
      <c r="Q1416" s="1"/>
      <c r="R1416" s="1"/>
    </row>
    <row r="1417" spans="1:18">
      <c r="A1417" s="1"/>
      <c r="B1417" s="1"/>
      <c r="C1417" s="1"/>
      <c r="D1417" s="1"/>
      <c r="E1417" s="1"/>
      <c r="F1417" s="1"/>
      <c r="G1417" s="1"/>
      <c r="H1417" s="1"/>
      <c r="I1417" s="1"/>
      <c r="J1417" s="1"/>
      <c r="K1417" s="1"/>
      <c r="L1417" s="1"/>
      <c r="M1417" s="1"/>
      <c r="N1417" s="1"/>
      <c r="O1417" s="1"/>
      <c r="P1417" s="1"/>
      <c r="Q1417" s="1"/>
      <c r="R1417" s="1"/>
    </row>
    <row r="1418" spans="1:18">
      <c r="A1418" s="1"/>
      <c r="B1418" s="1"/>
      <c r="C1418" s="1"/>
      <c r="D1418" s="1"/>
      <c r="E1418" s="1"/>
      <c r="F1418" s="1"/>
      <c r="G1418" s="1"/>
      <c r="H1418" s="1"/>
      <c r="I1418" s="1"/>
      <c r="J1418" s="1"/>
      <c r="K1418" s="1"/>
      <c r="L1418" s="1"/>
      <c r="M1418" s="1"/>
      <c r="N1418" s="1"/>
      <c r="O1418" s="1"/>
      <c r="P1418" s="1"/>
      <c r="Q1418" s="1"/>
      <c r="R1418" s="1"/>
    </row>
    <row r="1419" spans="1:18">
      <c r="A1419" s="1"/>
      <c r="B1419" s="1"/>
      <c r="C1419" s="1"/>
      <c r="D1419" s="1"/>
      <c r="E1419" s="1"/>
      <c r="F1419" s="1"/>
      <c r="G1419" s="1"/>
      <c r="H1419" s="1"/>
      <c r="I1419" s="1"/>
      <c r="J1419" s="1"/>
      <c r="K1419" s="1"/>
      <c r="L1419" s="1"/>
      <c r="M1419" s="1"/>
      <c r="N1419" s="1"/>
      <c r="O1419" s="1"/>
      <c r="P1419" s="1"/>
      <c r="Q1419" s="1"/>
      <c r="R1419" s="1"/>
    </row>
    <row r="1420" spans="1:18">
      <c r="A1420" s="1"/>
      <c r="B1420" s="1"/>
      <c r="C1420" s="1"/>
      <c r="D1420" s="1"/>
      <c r="E1420" s="1"/>
      <c r="F1420" s="1"/>
      <c r="G1420" s="1"/>
      <c r="H1420" s="1"/>
      <c r="I1420" s="1"/>
      <c r="J1420" s="1"/>
      <c r="K1420" s="1"/>
      <c r="L1420" s="1"/>
      <c r="M1420" s="1"/>
      <c r="N1420" s="1"/>
      <c r="O1420" s="1"/>
      <c r="P1420" s="1"/>
      <c r="Q1420" s="1"/>
      <c r="R1420" s="1"/>
    </row>
    <row r="1421" spans="1:18">
      <c r="A1421" s="1"/>
      <c r="B1421" s="1"/>
      <c r="C1421" s="1"/>
      <c r="D1421" s="1"/>
      <c r="E1421" s="1"/>
      <c r="F1421" s="1"/>
      <c r="G1421" s="1"/>
      <c r="H1421" s="1"/>
      <c r="I1421" s="1"/>
      <c r="J1421" s="1"/>
      <c r="K1421" s="1"/>
      <c r="L1421" s="1"/>
      <c r="M1421" s="1"/>
      <c r="N1421" s="1"/>
      <c r="O1421" s="1"/>
      <c r="P1421" s="1"/>
      <c r="Q1421" s="1"/>
      <c r="R1421" s="1"/>
    </row>
    <row r="1422" spans="1:18">
      <c r="A1422" s="1"/>
      <c r="B1422" s="1"/>
      <c r="C1422" s="1"/>
      <c r="D1422" s="1"/>
      <c r="E1422" s="1"/>
      <c r="F1422" s="1"/>
      <c r="G1422" s="1"/>
      <c r="H1422" s="1"/>
      <c r="I1422" s="1"/>
      <c r="J1422" s="1"/>
      <c r="K1422" s="1"/>
      <c r="L1422" s="1"/>
      <c r="M1422" s="1"/>
      <c r="N1422" s="1"/>
      <c r="O1422" s="1"/>
      <c r="P1422" s="1"/>
      <c r="Q1422" s="1"/>
      <c r="R1422" s="1"/>
    </row>
    <row r="1423" spans="1:18">
      <c r="A1423" s="1"/>
      <c r="B1423" s="1"/>
      <c r="C1423" s="1"/>
      <c r="D1423" s="1"/>
      <c r="E1423" s="1"/>
      <c r="F1423" s="1"/>
      <c r="G1423" s="1"/>
      <c r="H1423" s="1"/>
      <c r="I1423" s="1"/>
      <c r="J1423" s="1"/>
      <c r="K1423" s="1"/>
      <c r="L1423" s="1"/>
      <c r="M1423" s="1"/>
      <c r="N1423" s="1"/>
      <c r="O1423" s="1"/>
      <c r="P1423" s="1"/>
      <c r="Q1423" s="1"/>
      <c r="R1423" s="1"/>
    </row>
    <row r="1424" spans="1:18">
      <c r="A1424" s="1"/>
      <c r="B1424" s="1"/>
      <c r="C1424" s="1"/>
      <c r="D1424" s="1"/>
      <c r="E1424" s="1"/>
      <c r="F1424" s="1"/>
      <c r="G1424" s="1"/>
      <c r="H1424" s="1"/>
      <c r="I1424" s="1"/>
      <c r="J1424" s="1"/>
      <c r="K1424" s="1"/>
      <c r="L1424" s="1"/>
      <c r="M1424" s="1"/>
      <c r="N1424" s="1"/>
      <c r="O1424" s="1"/>
      <c r="P1424" s="1"/>
      <c r="Q1424" s="1"/>
      <c r="R1424" s="1"/>
    </row>
    <row r="1425" spans="1:18">
      <c r="A1425" s="1"/>
      <c r="B1425" s="1"/>
      <c r="C1425" s="1"/>
      <c r="D1425" s="1"/>
      <c r="E1425" s="1"/>
      <c r="F1425" s="1"/>
      <c r="G1425" s="1"/>
      <c r="H1425" s="1"/>
      <c r="I1425" s="1"/>
      <c r="J1425" s="1"/>
      <c r="K1425" s="1"/>
      <c r="L1425" s="1"/>
      <c r="M1425" s="1"/>
      <c r="N1425" s="1"/>
      <c r="O1425" s="1"/>
      <c r="P1425" s="1"/>
      <c r="Q1425" s="1"/>
      <c r="R1425" s="1"/>
    </row>
    <row r="1426" spans="1:18">
      <c r="A1426" s="1"/>
      <c r="B1426" s="1"/>
      <c r="C1426" s="1"/>
      <c r="D1426" s="1"/>
      <c r="E1426" s="1"/>
      <c r="F1426" s="1"/>
      <c r="G1426" s="1"/>
      <c r="H1426" s="1"/>
      <c r="I1426" s="1"/>
      <c r="J1426" s="1"/>
      <c r="K1426" s="1"/>
      <c r="L1426" s="1"/>
      <c r="M1426" s="1"/>
      <c r="N1426" s="1"/>
      <c r="O1426" s="1"/>
      <c r="P1426" s="1"/>
      <c r="Q1426" s="1"/>
      <c r="R1426" s="1"/>
    </row>
    <row r="1427" spans="1:18">
      <c r="A1427" s="1"/>
      <c r="B1427" s="1"/>
      <c r="C1427" s="1"/>
      <c r="D1427" s="1"/>
      <c r="E1427" s="1"/>
      <c r="F1427" s="1"/>
      <c r="G1427" s="1"/>
      <c r="H1427" s="1"/>
      <c r="I1427" s="1"/>
      <c r="J1427" s="1"/>
      <c r="K1427" s="1"/>
      <c r="L1427" s="1"/>
      <c r="M1427" s="1"/>
      <c r="N1427" s="1"/>
      <c r="O1427" s="1"/>
      <c r="P1427" s="1"/>
      <c r="Q1427" s="1"/>
      <c r="R1427" s="1"/>
    </row>
    <row r="1428" spans="1:18">
      <c r="A1428" s="1"/>
      <c r="B1428" s="1"/>
      <c r="C1428" s="1"/>
      <c r="D1428" s="1"/>
      <c r="E1428" s="1"/>
      <c r="F1428" s="1"/>
      <c r="G1428" s="1"/>
      <c r="H1428" s="1"/>
      <c r="I1428" s="1"/>
      <c r="J1428" s="1"/>
      <c r="K1428" s="1"/>
      <c r="L1428" s="1"/>
      <c r="M1428" s="1"/>
      <c r="N1428" s="1"/>
      <c r="O1428" s="1"/>
      <c r="P1428" s="1"/>
      <c r="Q1428" s="1"/>
      <c r="R1428" s="1"/>
    </row>
    <row r="1429" spans="1:18">
      <c r="A1429" s="1"/>
      <c r="B1429" s="1"/>
      <c r="C1429" s="1"/>
      <c r="D1429" s="1"/>
      <c r="E1429" s="1"/>
      <c r="F1429" s="1"/>
      <c r="G1429" s="1"/>
      <c r="H1429" s="1"/>
      <c r="I1429" s="1"/>
      <c r="J1429" s="1"/>
      <c r="K1429" s="1"/>
      <c r="L1429" s="1"/>
      <c r="M1429" s="1"/>
      <c r="N1429" s="1"/>
      <c r="O1429" s="1"/>
      <c r="P1429" s="1"/>
      <c r="Q1429" s="1"/>
      <c r="R1429" s="1"/>
    </row>
    <row r="1430" spans="1:18">
      <c r="A1430" s="1"/>
      <c r="B1430" s="1"/>
      <c r="C1430" s="1"/>
      <c r="D1430" s="1"/>
      <c r="E1430" s="1"/>
      <c r="F1430" s="1"/>
      <c r="G1430" s="1"/>
      <c r="H1430" s="1"/>
      <c r="I1430" s="1"/>
      <c r="J1430" s="1"/>
      <c r="K1430" s="1"/>
      <c r="L1430" s="1"/>
      <c r="M1430" s="1"/>
      <c r="N1430" s="1"/>
      <c r="O1430" s="1"/>
      <c r="P1430" s="1"/>
      <c r="Q1430" s="1"/>
      <c r="R1430" s="1"/>
    </row>
    <row r="1431" spans="1:18">
      <c r="A1431" s="1"/>
      <c r="B1431" s="1"/>
      <c r="C1431" s="1"/>
      <c r="D1431" s="1"/>
      <c r="E1431" s="1"/>
      <c r="F1431" s="1"/>
      <c r="G1431" s="1"/>
      <c r="H1431" s="1"/>
      <c r="I1431" s="1"/>
      <c r="J1431" s="1"/>
      <c r="K1431" s="1"/>
      <c r="L1431" s="1"/>
      <c r="M1431" s="1"/>
      <c r="N1431" s="1"/>
      <c r="O1431" s="1"/>
      <c r="P1431" s="1"/>
      <c r="Q1431" s="1"/>
      <c r="R1431" s="1"/>
    </row>
    <row r="1432" spans="1:18">
      <c r="A1432" s="1"/>
      <c r="B1432" s="1"/>
      <c r="C1432" s="1"/>
      <c r="D1432" s="1"/>
      <c r="E1432" s="1"/>
      <c r="F1432" s="1"/>
      <c r="G1432" s="1"/>
      <c r="H1432" s="1"/>
      <c r="I1432" s="1"/>
      <c r="J1432" s="1"/>
      <c r="K1432" s="1"/>
      <c r="L1432" s="1"/>
      <c r="M1432" s="1"/>
      <c r="N1432" s="1"/>
      <c r="O1432" s="1"/>
      <c r="P1432" s="1"/>
      <c r="Q1432" s="1"/>
      <c r="R1432" s="1"/>
    </row>
    <row r="1433" spans="1:18">
      <c r="A1433" s="1"/>
      <c r="B1433" s="1"/>
      <c r="C1433" s="1"/>
      <c r="D1433" s="1"/>
      <c r="E1433" s="1"/>
      <c r="F1433" s="1"/>
      <c r="G1433" s="1"/>
      <c r="H1433" s="1"/>
      <c r="I1433" s="1"/>
      <c r="J1433" s="1"/>
      <c r="K1433" s="1"/>
      <c r="L1433" s="1"/>
      <c r="M1433" s="1"/>
      <c r="N1433" s="1"/>
      <c r="O1433" s="1"/>
      <c r="P1433" s="1"/>
      <c r="Q1433" s="1"/>
      <c r="R1433" s="1"/>
    </row>
    <row r="1434" spans="1:18">
      <c r="A1434" s="1"/>
      <c r="B1434" s="1"/>
      <c r="C1434" s="1"/>
      <c r="D1434" s="1"/>
      <c r="E1434" s="1"/>
      <c r="F1434" s="1"/>
      <c r="G1434" s="1"/>
      <c r="H1434" s="1"/>
      <c r="I1434" s="1"/>
      <c r="J1434" s="1"/>
      <c r="K1434" s="1"/>
      <c r="L1434" s="1"/>
      <c r="M1434" s="1"/>
      <c r="N1434" s="1"/>
      <c r="O1434" s="1"/>
      <c r="P1434" s="1"/>
      <c r="Q1434" s="1"/>
      <c r="R1434" s="1"/>
    </row>
    <row r="1435" spans="1:18">
      <c r="A1435" s="1"/>
      <c r="B1435" s="1"/>
      <c r="C1435" s="1"/>
      <c r="D1435" s="1"/>
      <c r="E1435" s="1"/>
      <c r="F1435" s="1"/>
      <c r="G1435" s="1"/>
      <c r="H1435" s="1"/>
      <c r="I1435" s="1"/>
      <c r="J1435" s="1"/>
      <c r="K1435" s="1"/>
      <c r="L1435" s="1"/>
      <c r="M1435" s="1"/>
      <c r="N1435" s="1"/>
      <c r="O1435" s="1"/>
      <c r="P1435" s="1"/>
      <c r="Q1435" s="1"/>
      <c r="R1435" s="1"/>
    </row>
    <row r="1436" spans="1:18">
      <c r="A1436" s="1"/>
      <c r="B1436" s="1"/>
      <c r="C1436" s="1"/>
      <c r="D1436" s="1"/>
      <c r="E1436" s="1"/>
      <c r="F1436" s="1"/>
      <c r="G1436" s="1"/>
      <c r="H1436" s="1"/>
      <c r="I1436" s="1"/>
      <c r="J1436" s="1"/>
      <c r="K1436" s="1"/>
      <c r="L1436" s="1"/>
      <c r="M1436" s="1"/>
      <c r="N1436" s="1"/>
      <c r="O1436" s="1"/>
      <c r="P1436" s="1"/>
      <c r="Q1436" s="1"/>
      <c r="R1436" s="1"/>
    </row>
    <row r="1437" spans="1:18">
      <c r="A1437" s="1"/>
      <c r="B1437" s="1"/>
      <c r="C1437" s="1"/>
      <c r="D1437" s="1"/>
      <c r="E1437" s="1"/>
      <c r="F1437" s="1"/>
      <c r="G1437" s="1"/>
      <c r="H1437" s="1"/>
      <c r="I1437" s="1"/>
      <c r="J1437" s="1"/>
      <c r="K1437" s="1"/>
      <c r="L1437" s="1"/>
      <c r="M1437" s="1"/>
      <c r="N1437" s="1"/>
      <c r="O1437" s="1"/>
      <c r="P1437" s="1"/>
      <c r="Q1437" s="1"/>
      <c r="R1437" s="1"/>
    </row>
    <row r="1438" spans="1:18">
      <c r="A1438" s="1"/>
      <c r="B1438" s="1"/>
      <c r="C1438" s="1"/>
      <c r="D1438" s="1"/>
      <c r="E1438" s="1"/>
      <c r="F1438" s="1"/>
      <c r="G1438" s="1"/>
      <c r="H1438" s="1"/>
      <c r="I1438" s="1"/>
      <c r="J1438" s="1"/>
      <c r="K1438" s="1"/>
      <c r="L1438" s="1"/>
      <c r="M1438" s="1"/>
      <c r="N1438" s="1"/>
      <c r="O1438" s="1"/>
      <c r="P1438" s="1"/>
      <c r="Q1438" s="1"/>
      <c r="R1438" s="1"/>
    </row>
    <row r="1439" spans="1:18">
      <c r="A1439" s="1"/>
      <c r="B1439" s="1"/>
      <c r="C1439" s="1"/>
      <c r="D1439" s="1"/>
      <c r="E1439" s="1"/>
      <c r="F1439" s="1"/>
      <c r="G1439" s="1"/>
      <c r="H1439" s="1"/>
      <c r="I1439" s="1"/>
      <c r="J1439" s="1"/>
      <c r="K1439" s="1"/>
      <c r="L1439" s="1"/>
      <c r="M1439" s="1"/>
      <c r="N1439" s="1"/>
      <c r="O1439" s="1"/>
      <c r="P1439" s="1"/>
      <c r="Q1439" s="1"/>
      <c r="R1439" s="1"/>
    </row>
    <row r="1440" spans="1:18">
      <c r="A1440" s="1"/>
      <c r="B1440" s="1"/>
      <c r="C1440" s="1"/>
      <c r="D1440" s="1"/>
      <c r="E1440" s="1"/>
      <c r="F1440" s="1"/>
      <c r="G1440" s="1"/>
      <c r="H1440" s="1"/>
      <c r="I1440" s="1"/>
      <c r="J1440" s="1"/>
      <c r="K1440" s="1"/>
      <c r="L1440" s="1"/>
      <c r="M1440" s="1"/>
      <c r="N1440" s="1"/>
      <c r="O1440" s="1"/>
      <c r="P1440" s="1"/>
      <c r="Q1440" s="1"/>
      <c r="R1440" s="1"/>
    </row>
    <row r="1441" spans="1:18">
      <c r="A1441" s="1"/>
      <c r="B1441" s="1"/>
      <c r="C1441" s="1"/>
      <c r="D1441" s="1"/>
      <c r="E1441" s="1"/>
      <c r="F1441" s="1"/>
      <c r="G1441" s="1"/>
      <c r="H1441" s="1"/>
      <c r="I1441" s="1"/>
      <c r="J1441" s="1"/>
      <c r="K1441" s="1"/>
      <c r="L1441" s="1"/>
      <c r="M1441" s="1"/>
      <c r="N1441" s="1"/>
      <c r="O1441" s="1"/>
      <c r="P1441" s="1"/>
      <c r="Q1441" s="1"/>
      <c r="R1441" s="1"/>
    </row>
    <row r="1442" spans="1:18">
      <c r="A1442" s="1"/>
      <c r="B1442" s="1"/>
      <c r="C1442" s="1"/>
      <c r="D1442" s="1"/>
      <c r="E1442" s="1"/>
      <c r="F1442" s="1"/>
      <c r="G1442" s="1"/>
      <c r="H1442" s="1"/>
      <c r="I1442" s="1"/>
      <c r="J1442" s="1"/>
      <c r="K1442" s="1"/>
      <c r="L1442" s="1"/>
      <c r="M1442" s="1"/>
      <c r="N1442" s="1"/>
      <c r="O1442" s="1"/>
      <c r="P1442" s="1"/>
      <c r="Q1442" s="1"/>
      <c r="R1442" s="1"/>
    </row>
    <row r="1443" spans="1:18">
      <c r="A1443" s="1"/>
      <c r="B1443" s="1"/>
      <c r="C1443" s="1"/>
      <c r="D1443" s="1"/>
      <c r="E1443" s="1"/>
      <c r="F1443" s="1"/>
      <c r="G1443" s="1"/>
      <c r="H1443" s="1"/>
      <c r="I1443" s="1"/>
      <c r="J1443" s="1"/>
      <c r="K1443" s="1"/>
      <c r="L1443" s="1"/>
      <c r="M1443" s="1"/>
      <c r="N1443" s="1"/>
      <c r="O1443" s="1"/>
      <c r="P1443" s="1"/>
      <c r="Q1443" s="1"/>
      <c r="R1443" s="1"/>
    </row>
    <row r="1444" spans="1:18">
      <c r="A1444" s="1"/>
      <c r="B1444" s="1"/>
      <c r="C1444" s="1"/>
      <c r="D1444" s="1"/>
      <c r="E1444" s="1"/>
      <c r="F1444" s="1"/>
      <c r="G1444" s="1"/>
      <c r="H1444" s="1"/>
      <c r="I1444" s="1"/>
      <c r="J1444" s="1"/>
      <c r="K1444" s="1"/>
      <c r="L1444" s="1"/>
      <c r="M1444" s="1"/>
      <c r="N1444" s="1"/>
      <c r="O1444" s="1"/>
      <c r="P1444" s="1"/>
      <c r="Q1444" s="1"/>
      <c r="R1444" s="1"/>
    </row>
    <row r="1445" spans="1:18">
      <c r="A1445" s="1"/>
      <c r="B1445" s="1"/>
      <c r="C1445" s="1"/>
      <c r="D1445" s="1"/>
      <c r="E1445" s="1"/>
      <c r="F1445" s="1"/>
      <c r="G1445" s="1"/>
      <c r="H1445" s="1"/>
      <c r="I1445" s="1"/>
      <c r="J1445" s="1"/>
      <c r="K1445" s="1"/>
      <c r="L1445" s="1"/>
      <c r="M1445" s="1"/>
      <c r="N1445" s="1"/>
      <c r="O1445" s="1"/>
      <c r="P1445" s="1"/>
      <c r="Q1445" s="1"/>
      <c r="R1445" s="1"/>
    </row>
    <row r="1446" spans="1:18">
      <c r="A1446" s="1"/>
      <c r="B1446" s="1"/>
      <c r="C1446" s="1"/>
      <c r="D1446" s="1"/>
      <c r="E1446" s="1"/>
      <c r="F1446" s="1"/>
      <c r="G1446" s="1"/>
      <c r="H1446" s="1"/>
      <c r="I1446" s="1"/>
      <c r="J1446" s="1"/>
      <c r="K1446" s="1"/>
      <c r="L1446" s="1"/>
      <c r="M1446" s="1"/>
      <c r="N1446" s="1"/>
      <c r="O1446" s="1"/>
      <c r="P1446" s="1"/>
      <c r="Q1446" s="1"/>
      <c r="R1446" s="1"/>
    </row>
    <row r="1447" spans="1:18">
      <c r="A1447" s="1"/>
      <c r="B1447" s="1"/>
      <c r="C1447" s="1"/>
      <c r="D1447" s="1"/>
      <c r="E1447" s="1"/>
      <c r="F1447" s="1"/>
      <c r="G1447" s="1"/>
      <c r="H1447" s="1"/>
      <c r="I1447" s="1"/>
      <c r="J1447" s="1"/>
      <c r="K1447" s="1"/>
      <c r="L1447" s="1"/>
      <c r="M1447" s="1"/>
      <c r="N1447" s="1"/>
      <c r="O1447" s="1"/>
      <c r="P1447" s="1"/>
      <c r="Q1447" s="1"/>
      <c r="R1447" s="1"/>
    </row>
    <row r="1448" spans="1:18">
      <c r="A1448" s="1"/>
      <c r="B1448" s="1"/>
      <c r="C1448" s="1"/>
      <c r="D1448" s="1"/>
      <c r="E1448" s="1"/>
      <c r="F1448" s="1"/>
      <c r="G1448" s="1"/>
      <c r="H1448" s="1"/>
      <c r="I1448" s="1"/>
      <c r="J1448" s="1"/>
      <c r="K1448" s="1"/>
      <c r="L1448" s="1"/>
      <c r="M1448" s="1"/>
      <c r="N1448" s="1"/>
      <c r="O1448" s="1"/>
      <c r="P1448" s="1"/>
      <c r="Q1448" s="1"/>
      <c r="R1448" s="1"/>
    </row>
    <row r="1449" spans="1:18">
      <c r="A1449" s="1"/>
      <c r="B1449" s="1"/>
      <c r="C1449" s="1"/>
      <c r="D1449" s="1"/>
      <c r="E1449" s="1"/>
      <c r="F1449" s="1"/>
      <c r="G1449" s="1"/>
      <c r="H1449" s="1"/>
      <c r="I1449" s="1"/>
      <c r="J1449" s="1"/>
      <c r="K1449" s="1"/>
      <c r="L1449" s="1"/>
      <c r="M1449" s="1"/>
      <c r="N1449" s="1"/>
      <c r="O1449" s="1"/>
      <c r="P1449" s="1"/>
      <c r="Q1449" s="1"/>
      <c r="R1449" s="1"/>
    </row>
    <row r="1450" spans="1:18">
      <c r="A1450" s="1"/>
      <c r="B1450" s="1"/>
      <c r="C1450" s="1"/>
      <c r="D1450" s="1"/>
      <c r="E1450" s="1"/>
      <c r="F1450" s="1"/>
      <c r="G1450" s="1"/>
      <c r="H1450" s="1"/>
      <c r="I1450" s="1"/>
      <c r="J1450" s="1"/>
      <c r="K1450" s="1"/>
      <c r="L1450" s="1"/>
      <c r="M1450" s="1"/>
      <c r="N1450" s="1"/>
      <c r="O1450" s="1"/>
      <c r="P1450" s="1"/>
      <c r="Q1450" s="1"/>
      <c r="R1450" s="1"/>
    </row>
    <row r="1451" spans="1:18">
      <c r="A1451" s="1"/>
      <c r="B1451" s="1"/>
      <c r="C1451" s="1"/>
      <c r="D1451" s="1"/>
      <c r="E1451" s="1"/>
      <c r="F1451" s="1"/>
      <c r="G1451" s="1"/>
      <c r="H1451" s="1"/>
      <c r="I1451" s="1"/>
      <c r="J1451" s="1"/>
      <c r="K1451" s="1"/>
      <c r="L1451" s="1"/>
      <c r="M1451" s="1"/>
      <c r="N1451" s="1"/>
      <c r="O1451" s="1"/>
      <c r="P1451" s="1"/>
      <c r="Q1451" s="1"/>
      <c r="R1451" s="1"/>
    </row>
    <row r="1452" spans="1:18">
      <c r="A1452" s="1"/>
      <c r="B1452" s="1"/>
      <c r="C1452" s="1"/>
      <c r="D1452" s="1"/>
      <c r="E1452" s="1"/>
      <c r="F1452" s="1"/>
      <c r="G1452" s="1"/>
      <c r="H1452" s="1"/>
      <c r="I1452" s="1"/>
      <c r="J1452" s="1"/>
      <c r="K1452" s="1"/>
      <c r="L1452" s="1"/>
      <c r="M1452" s="1"/>
      <c r="N1452" s="1"/>
      <c r="O1452" s="1"/>
      <c r="P1452" s="1"/>
      <c r="Q1452" s="1"/>
      <c r="R1452" s="1"/>
    </row>
    <row r="1453" spans="1:18">
      <c r="A1453" s="1"/>
      <c r="B1453" s="1"/>
      <c r="C1453" s="1"/>
      <c r="D1453" s="1"/>
      <c r="E1453" s="1"/>
      <c r="F1453" s="1"/>
      <c r="G1453" s="1"/>
      <c r="H1453" s="1"/>
      <c r="I1453" s="1"/>
      <c r="J1453" s="1"/>
      <c r="K1453" s="1"/>
      <c r="L1453" s="1"/>
      <c r="M1453" s="1"/>
      <c r="N1453" s="1"/>
      <c r="O1453" s="1"/>
      <c r="P1453" s="1"/>
      <c r="Q1453" s="1"/>
      <c r="R1453" s="1"/>
    </row>
    <row r="1454" spans="1:18">
      <c r="A1454" s="1"/>
      <c r="B1454" s="1"/>
      <c r="C1454" s="1"/>
      <c r="D1454" s="1"/>
      <c r="E1454" s="1"/>
      <c r="F1454" s="1"/>
      <c r="G1454" s="1"/>
      <c r="H1454" s="1"/>
      <c r="I1454" s="1"/>
      <c r="J1454" s="1"/>
      <c r="K1454" s="1"/>
      <c r="L1454" s="1"/>
      <c r="M1454" s="1"/>
      <c r="N1454" s="1"/>
      <c r="O1454" s="1"/>
      <c r="P1454" s="1"/>
      <c r="Q1454" s="1"/>
      <c r="R1454" s="1"/>
    </row>
    <row r="1455" spans="1:18">
      <c r="A1455" s="1"/>
      <c r="B1455" s="1"/>
      <c r="C1455" s="1"/>
      <c r="D1455" s="1"/>
      <c r="E1455" s="1"/>
      <c r="F1455" s="1"/>
      <c r="G1455" s="1"/>
      <c r="H1455" s="1"/>
      <c r="I1455" s="1"/>
      <c r="J1455" s="1"/>
      <c r="K1455" s="1"/>
      <c r="L1455" s="1"/>
      <c r="M1455" s="1"/>
      <c r="N1455" s="1"/>
      <c r="O1455" s="1"/>
      <c r="P1455" s="1"/>
      <c r="Q1455" s="1"/>
      <c r="R1455" s="1"/>
    </row>
    <row r="1456" spans="1:18">
      <c r="A1456" s="1"/>
      <c r="B1456" s="1"/>
      <c r="C1456" s="1"/>
      <c r="D1456" s="1"/>
      <c r="E1456" s="1"/>
      <c r="F1456" s="1"/>
      <c r="G1456" s="1"/>
      <c r="H1456" s="1"/>
      <c r="I1456" s="1"/>
      <c r="J1456" s="1"/>
      <c r="K1456" s="1"/>
      <c r="L1456" s="1"/>
      <c r="M1456" s="1"/>
      <c r="N1456" s="1"/>
      <c r="O1456" s="1"/>
      <c r="P1456" s="1"/>
      <c r="Q1456" s="1"/>
      <c r="R1456" s="1"/>
    </row>
    <row r="1457" spans="1:18">
      <c r="A1457" s="1"/>
      <c r="B1457" s="1"/>
      <c r="C1457" s="1"/>
      <c r="D1457" s="1"/>
      <c r="E1457" s="1"/>
      <c r="F1457" s="1"/>
      <c r="G1457" s="1"/>
      <c r="H1457" s="1"/>
      <c r="I1457" s="1"/>
      <c r="J1457" s="1"/>
      <c r="K1457" s="1"/>
      <c r="L1457" s="1"/>
      <c r="M1457" s="1"/>
      <c r="N1457" s="1"/>
      <c r="O1457" s="1"/>
      <c r="P1457" s="1"/>
      <c r="Q1457" s="1"/>
      <c r="R1457" s="1"/>
    </row>
    <row r="1458" spans="1:18">
      <c r="A1458" s="1"/>
      <c r="B1458" s="1"/>
      <c r="C1458" s="1"/>
      <c r="D1458" s="1"/>
      <c r="E1458" s="1"/>
      <c r="F1458" s="1"/>
      <c r="G1458" s="1"/>
      <c r="H1458" s="1"/>
      <c r="I1458" s="1"/>
      <c r="J1458" s="1"/>
      <c r="K1458" s="1"/>
      <c r="L1458" s="1"/>
      <c r="M1458" s="1"/>
      <c r="N1458" s="1"/>
      <c r="O1458" s="1"/>
      <c r="P1458" s="1"/>
      <c r="Q1458" s="1"/>
      <c r="R1458" s="1"/>
    </row>
    <row r="1459" spans="1:18">
      <c r="A1459" s="1"/>
      <c r="B1459" s="1"/>
      <c r="C1459" s="1"/>
      <c r="D1459" s="1"/>
      <c r="E1459" s="1"/>
      <c r="F1459" s="1"/>
      <c r="G1459" s="1"/>
      <c r="H1459" s="1"/>
      <c r="I1459" s="1"/>
      <c r="J1459" s="1"/>
      <c r="K1459" s="1"/>
      <c r="L1459" s="1"/>
      <c r="M1459" s="1"/>
      <c r="N1459" s="1"/>
      <c r="O1459" s="1"/>
      <c r="P1459" s="1"/>
      <c r="Q1459" s="1"/>
      <c r="R1459" s="1"/>
    </row>
    <row r="1460" spans="1:18">
      <c r="A1460" s="1"/>
      <c r="B1460" s="1"/>
      <c r="C1460" s="1"/>
      <c r="D1460" s="1"/>
      <c r="E1460" s="1"/>
      <c r="F1460" s="1"/>
      <c r="G1460" s="1"/>
      <c r="H1460" s="1"/>
      <c r="I1460" s="1"/>
      <c r="J1460" s="1"/>
      <c r="K1460" s="1"/>
      <c r="L1460" s="1"/>
      <c r="M1460" s="1"/>
      <c r="N1460" s="1"/>
      <c r="O1460" s="1"/>
      <c r="P1460" s="1"/>
      <c r="Q1460" s="1"/>
      <c r="R1460" s="1"/>
    </row>
    <row r="1461" spans="1:18">
      <c r="A1461" s="1"/>
      <c r="B1461" s="1"/>
      <c r="C1461" s="1"/>
      <c r="D1461" s="1"/>
      <c r="E1461" s="1"/>
      <c r="F1461" s="1"/>
      <c r="G1461" s="1"/>
      <c r="H1461" s="1"/>
      <c r="I1461" s="1"/>
      <c r="J1461" s="1"/>
      <c r="K1461" s="1"/>
      <c r="L1461" s="1"/>
      <c r="M1461" s="1"/>
      <c r="N1461" s="1"/>
      <c r="O1461" s="1"/>
      <c r="P1461" s="1"/>
      <c r="Q1461" s="1"/>
      <c r="R1461" s="1"/>
    </row>
    <row r="1462" spans="1:18">
      <c r="A1462" s="1"/>
      <c r="B1462" s="1"/>
      <c r="C1462" s="1"/>
      <c r="D1462" s="1"/>
      <c r="E1462" s="1"/>
      <c r="F1462" s="1"/>
      <c r="G1462" s="1"/>
      <c r="H1462" s="1"/>
      <c r="I1462" s="1"/>
      <c r="J1462" s="1"/>
      <c r="K1462" s="1"/>
      <c r="L1462" s="1"/>
      <c r="M1462" s="1"/>
      <c r="N1462" s="1"/>
      <c r="O1462" s="1"/>
      <c r="P1462" s="1"/>
      <c r="Q1462" s="1"/>
      <c r="R1462" s="1"/>
    </row>
    <row r="1463" spans="1:18">
      <c r="A1463" s="1"/>
      <c r="B1463" s="1"/>
      <c r="C1463" s="1"/>
      <c r="D1463" s="1"/>
      <c r="E1463" s="1"/>
      <c r="F1463" s="1"/>
      <c r="G1463" s="1"/>
      <c r="H1463" s="1"/>
      <c r="I1463" s="1"/>
      <c r="J1463" s="1"/>
      <c r="K1463" s="1"/>
      <c r="L1463" s="1"/>
      <c r="M1463" s="1"/>
      <c r="N1463" s="1"/>
      <c r="O1463" s="1"/>
      <c r="P1463" s="1"/>
      <c r="Q1463" s="1"/>
      <c r="R1463" s="1"/>
    </row>
    <row r="1464" spans="1:18">
      <c r="A1464" s="1"/>
      <c r="B1464" s="1"/>
      <c r="C1464" s="1"/>
      <c r="D1464" s="1"/>
      <c r="E1464" s="1"/>
      <c r="F1464" s="1"/>
      <c r="G1464" s="1"/>
      <c r="H1464" s="1"/>
      <c r="I1464" s="1"/>
      <c r="J1464" s="1"/>
      <c r="K1464" s="1"/>
      <c r="L1464" s="1"/>
      <c r="M1464" s="1"/>
      <c r="N1464" s="1"/>
      <c r="O1464" s="1"/>
      <c r="P1464" s="1"/>
      <c r="Q1464" s="1"/>
      <c r="R1464" s="1"/>
    </row>
    <row r="1465" spans="1:18">
      <c r="A1465" s="1"/>
      <c r="B1465" s="1"/>
      <c r="C1465" s="1"/>
      <c r="D1465" s="1"/>
      <c r="E1465" s="1"/>
      <c r="F1465" s="1"/>
      <c r="G1465" s="1"/>
      <c r="H1465" s="1"/>
      <c r="I1465" s="1"/>
      <c r="J1465" s="1"/>
      <c r="K1465" s="1"/>
      <c r="L1465" s="1"/>
      <c r="M1465" s="1"/>
      <c r="N1465" s="1"/>
      <c r="O1465" s="1"/>
      <c r="P1465" s="1"/>
      <c r="Q1465" s="1"/>
      <c r="R1465" s="1"/>
    </row>
    <row r="1466" spans="1:18">
      <c r="A1466" s="1"/>
      <c r="B1466" s="1"/>
      <c r="C1466" s="1"/>
      <c r="D1466" s="1"/>
      <c r="E1466" s="1"/>
      <c r="F1466" s="1"/>
      <c r="G1466" s="1"/>
      <c r="H1466" s="1"/>
      <c r="I1466" s="1"/>
      <c r="J1466" s="1"/>
      <c r="K1466" s="1"/>
      <c r="L1466" s="1"/>
      <c r="M1466" s="1"/>
      <c r="N1466" s="1"/>
      <c r="O1466" s="1"/>
      <c r="P1466" s="1"/>
      <c r="Q1466" s="1"/>
      <c r="R1466" s="1"/>
    </row>
    <row r="1467" spans="1:18">
      <c r="A1467" s="1"/>
      <c r="B1467" s="1"/>
      <c r="C1467" s="1"/>
      <c r="D1467" s="1"/>
      <c r="E1467" s="1"/>
      <c r="F1467" s="1"/>
      <c r="G1467" s="1"/>
      <c r="H1467" s="1"/>
      <c r="I1467" s="1"/>
      <c r="J1467" s="1"/>
      <c r="K1467" s="1"/>
      <c r="L1467" s="1"/>
      <c r="M1467" s="1"/>
      <c r="N1467" s="1"/>
      <c r="O1467" s="1"/>
      <c r="P1467" s="1"/>
      <c r="Q1467" s="1"/>
      <c r="R1467" s="1"/>
    </row>
    <row r="1468" spans="1:18">
      <c r="A1468" s="1"/>
      <c r="B1468" s="1"/>
      <c r="C1468" s="1"/>
      <c r="D1468" s="1"/>
      <c r="E1468" s="1"/>
      <c r="F1468" s="1"/>
      <c r="G1468" s="1"/>
      <c r="H1468" s="1"/>
      <c r="I1468" s="1"/>
      <c r="J1468" s="1"/>
      <c r="K1468" s="1"/>
      <c r="L1468" s="1"/>
      <c r="M1468" s="1"/>
      <c r="N1468" s="1"/>
      <c r="O1468" s="1"/>
      <c r="P1468" s="1"/>
      <c r="Q1468" s="1"/>
      <c r="R1468" s="1"/>
    </row>
    <row r="1469" spans="1:18">
      <c r="A1469" s="1"/>
      <c r="B1469" s="1"/>
      <c r="C1469" s="1"/>
      <c r="D1469" s="1"/>
      <c r="E1469" s="1"/>
      <c r="F1469" s="1"/>
      <c r="G1469" s="1"/>
      <c r="H1469" s="1"/>
      <c r="I1469" s="1"/>
      <c r="J1469" s="1"/>
      <c r="K1469" s="1"/>
      <c r="L1469" s="1"/>
      <c r="M1469" s="1"/>
      <c r="N1469" s="1"/>
      <c r="O1469" s="1"/>
      <c r="P1469" s="1"/>
      <c r="Q1469" s="1"/>
      <c r="R1469" s="1"/>
    </row>
    <row r="1470" spans="1:18">
      <c r="A1470" s="1"/>
      <c r="B1470" s="1"/>
      <c r="C1470" s="1"/>
      <c r="D1470" s="1"/>
      <c r="E1470" s="1"/>
      <c r="F1470" s="1"/>
      <c r="G1470" s="1"/>
      <c r="H1470" s="1"/>
      <c r="I1470" s="1"/>
      <c r="J1470" s="1"/>
      <c r="K1470" s="1"/>
      <c r="L1470" s="1"/>
      <c r="M1470" s="1"/>
      <c r="N1470" s="1"/>
      <c r="O1470" s="1"/>
      <c r="P1470" s="1"/>
      <c r="Q1470" s="1"/>
      <c r="R1470" s="1"/>
    </row>
    <row r="1471" spans="1:18">
      <c r="A1471" s="1"/>
      <c r="B1471" s="1"/>
      <c r="C1471" s="1"/>
      <c r="D1471" s="1"/>
      <c r="E1471" s="1"/>
      <c r="F1471" s="1"/>
      <c r="G1471" s="1"/>
      <c r="H1471" s="1"/>
      <c r="I1471" s="1"/>
      <c r="J1471" s="1"/>
      <c r="K1471" s="1"/>
      <c r="L1471" s="1"/>
      <c r="M1471" s="1"/>
      <c r="N1471" s="1"/>
      <c r="O1471" s="1"/>
      <c r="P1471" s="1"/>
      <c r="Q1471" s="1"/>
      <c r="R1471" s="1"/>
    </row>
    <row r="1472" spans="1:18">
      <c r="A1472" s="1"/>
      <c r="B1472" s="1"/>
      <c r="C1472" s="1"/>
      <c r="D1472" s="1"/>
      <c r="E1472" s="1"/>
      <c r="F1472" s="1"/>
      <c r="G1472" s="1"/>
      <c r="H1472" s="1"/>
      <c r="I1472" s="1"/>
      <c r="J1472" s="1"/>
      <c r="K1472" s="1"/>
      <c r="L1472" s="1"/>
      <c r="M1472" s="1"/>
      <c r="N1472" s="1"/>
      <c r="O1472" s="1"/>
      <c r="P1472" s="1"/>
      <c r="Q1472" s="1"/>
      <c r="R1472" s="1"/>
    </row>
    <row r="1473" spans="1:18">
      <c r="A1473" s="1"/>
      <c r="B1473" s="1"/>
      <c r="C1473" s="1"/>
      <c r="D1473" s="1"/>
      <c r="E1473" s="1"/>
      <c r="F1473" s="1"/>
      <c r="G1473" s="1"/>
      <c r="H1473" s="1"/>
      <c r="I1473" s="1"/>
      <c r="J1473" s="1"/>
      <c r="K1473" s="1"/>
      <c r="L1473" s="1"/>
      <c r="M1473" s="1"/>
      <c r="N1473" s="1"/>
      <c r="O1473" s="1"/>
      <c r="P1473" s="1"/>
      <c r="Q1473" s="1"/>
      <c r="R1473" s="1"/>
    </row>
    <row r="1474" spans="1:18">
      <c r="A1474" s="1"/>
      <c r="B1474" s="1"/>
      <c r="C1474" s="1"/>
      <c r="D1474" s="1"/>
      <c r="E1474" s="1"/>
      <c r="F1474" s="1"/>
      <c r="G1474" s="1"/>
      <c r="H1474" s="1"/>
      <c r="I1474" s="1"/>
      <c r="J1474" s="1"/>
      <c r="K1474" s="1"/>
      <c r="L1474" s="1"/>
      <c r="M1474" s="1"/>
      <c r="N1474" s="1"/>
      <c r="O1474" s="1"/>
      <c r="P1474" s="1"/>
      <c r="Q1474" s="1"/>
      <c r="R1474" s="1"/>
    </row>
    <row r="1475" spans="1:18">
      <c r="A1475" s="1"/>
      <c r="B1475" s="1"/>
      <c r="C1475" s="1"/>
      <c r="D1475" s="1"/>
      <c r="E1475" s="1"/>
      <c r="F1475" s="1"/>
      <c r="G1475" s="1"/>
      <c r="H1475" s="1"/>
      <c r="I1475" s="1"/>
      <c r="J1475" s="1"/>
      <c r="K1475" s="1"/>
      <c r="L1475" s="1"/>
      <c r="M1475" s="1"/>
      <c r="N1475" s="1"/>
      <c r="O1475" s="1"/>
      <c r="P1475" s="1"/>
      <c r="Q1475" s="1"/>
      <c r="R1475" s="1"/>
    </row>
    <row r="1476" spans="1:18">
      <c r="A1476" s="1"/>
      <c r="B1476" s="1"/>
      <c r="C1476" s="1"/>
      <c r="D1476" s="1"/>
      <c r="E1476" s="1"/>
      <c r="F1476" s="1"/>
      <c r="G1476" s="1"/>
      <c r="H1476" s="1"/>
      <c r="I1476" s="1"/>
      <c r="J1476" s="1"/>
      <c r="K1476" s="1"/>
      <c r="L1476" s="1"/>
      <c r="M1476" s="1"/>
      <c r="N1476" s="1"/>
      <c r="O1476" s="1"/>
      <c r="P1476" s="1"/>
      <c r="Q1476" s="1"/>
      <c r="R1476" s="1"/>
    </row>
    <row r="1477" spans="1:18">
      <c r="A1477" s="1"/>
      <c r="B1477" s="1"/>
      <c r="C1477" s="1"/>
      <c r="D1477" s="1"/>
      <c r="E1477" s="1"/>
      <c r="F1477" s="1"/>
      <c r="G1477" s="1"/>
      <c r="H1477" s="1"/>
      <c r="I1477" s="1"/>
      <c r="J1477" s="1"/>
      <c r="K1477" s="1"/>
      <c r="L1477" s="1"/>
      <c r="M1477" s="1"/>
      <c r="N1477" s="1"/>
      <c r="O1477" s="1"/>
      <c r="P1477" s="1"/>
      <c r="Q1477" s="1"/>
      <c r="R1477" s="1"/>
    </row>
    <row r="1478" spans="1:18">
      <c r="A1478" s="1"/>
      <c r="B1478" s="1"/>
      <c r="C1478" s="1"/>
      <c r="D1478" s="1"/>
      <c r="E1478" s="1"/>
      <c r="F1478" s="1"/>
      <c r="G1478" s="1"/>
      <c r="H1478" s="1"/>
      <c r="I1478" s="1"/>
      <c r="J1478" s="1"/>
      <c r="K1478" s="1"/>
      <c r="L1478" s="1"/>
      <c r="M1478" s="1"/>
      <c r="N1478" s="1"/>
      <c r="O1478" s="1"/>
      <c r="P1478" s="1"/>
      <c r="Q1478" s="1"/>
      <c r="R1478" s="1"/>
    </row>
    <row r="1479" spans="1:18">
      <c r="A1479" s="1"/>
      <c r="B1479" s="1"/>
      <c r="C1479" s="1"/>
      <c r="D1479" s="1"/>
      <c r="E1479" s="1"/>
      <c r="F1479" s="1"/>
      <c r="G1479" s="1"/>
      <c r="H1479" s="1"/>
      <c r="I1479" s="1"/>
      <c r="J1479" s="1"/>
      <c r="K1479" s="1"/>
      <c r="L1479" s="1"/>
      <c r="M1479" s="1"/>
      <c r="N1479" s="1"/>
      <c r="O1479" s="1"/>
      <c r="P1479" s="1"/>
      <c r="Q1479" s="1"/>
      <c r="R1479" s="1"/>
    </row>
    <row r="1480" spans="1:18">
      <c r="A1480" s="1"/>
      <c r="B1480" s="1"/>
      <c r="C1480" s="1"/>
      <c r="D1480" s="1"/>
      <c r="E1480" s="1"/>
      <c r="F1480" s="1"/>
      <c r="G1480" s="1"/>
      <c r="H1480" s="1"/>
      <c r="I1480" s="1"/>
      <c r="J1480" s="1"/>
      <c r="K1480" s="1"/>
      <c r="L1480" s="1"/>
      <c r="M1480" s="1"/>
      <c r="N1480" s="1"/>
      <c r="O1480" s="1"/>
      <c r="P1480" s="1"/>
      <c r="Q1480" s="1"/>
      <c r="R1480" s="1"/>
    </row>
    <row r="1481" spans="1:18">
      <c r="A1481" s="1"/>
      <c r="B1481" s="1"/>
      <c r="C1481" s="1"/>
      <c r="D1481" s="1"/>
      <c r="E1481" s="1"/>
      <c r="F1481" s="1"/>
      <c r="G1481" s="1"/>
      <c r="H1481" s="1"/>
      <c r="I1481" s="1"/>
      <c r="J1481" s="1"/>
      <c r="K1481" s="1"/>
      <c r="L1481" s="1"/>
      <c r="M1481" s="1"/>
      <c r="N1481" s="1"/>
      <c r="O1481" s="1"/>
      <c r="P1481" s="1"/>
      <c r="Q1481" s="1"/>
      <c r="R1481" s="1"/>
    </row>
    <row r="1482" spans="1:18">
      <c r="A1482" s="1"/>
      <c r="B1482" s="1"/>
      <c r="C1482" s="1"/>
      <c r="D1482" s="1"/>
      <c r="E1482" s="1"/>
      <c r="F1482" s="1"/>
      <c r="G1482" s="1"/>
      <c r="H1482" s="1"/>
      <c r="I1482" s="1"/>
      <c r="J1482" s="1"/>
      <c r="K1482" s="1"/>
      <c r="L1482" s="1"/>
      <c r="M1482" s="1"/>
      <c r="N1482" s="1"/>
      <c r="O1482" s="1"/>
      <c r="P1482" s="1"/>
      <c r="Q1482" s="1"/>
      <c r="R1482" s="1"/>
    </row>
    <row r="1483" spans="1:18">
      <c r="A1483" s="1"/>
      <c r="B1483" s="1"/>
      <c r="C1483" s="1"/>
      <c r="D1483" s="1"/>
      <c r="E1483" s="1"/>
      <c r="F1483" s="1"/>
      <c r="G1483" s="1"/>
      <c r="H1483" s="1"/>
      <c r="I1483" s="1"/>
      <c r="J1483" s="1"/>
      <c r="K1483" s="1"/>
      <c r="L1483" s="1"/>
      <c r="M1483" s="1"/>
      <c r="N1483" s="1"/>
      <c r="O1483" s="1"/>
      <c r="P1483" s="1"/>
      <c r="Q1483" s="1"/>
      <c r="R1483" s="1"/>
    </row>
    <row r="1484" spans="1:18">
      <c r="A1484" s="1"/>
      <c r="B1484" s="1"/>
      <c r="C1484" s="1"/>
      <c r="D1484" s="1"/>
      <c r="E1484" s="1"/>
      <c r="F1484" s="1"/>
      <c r="G1484" s="1"/>
      <c r="H1484" s="1"/>
      <c r="I1484" s="1"/>
      <c r="J1484" s="1"/>
      <c r="K1484" s="1"/>
      <c r="L1484" s="1"/>
      <c r="M1484" s="1"/>
      <c r="N1484" s="1"/>
      <c r="O1484" s="1"/>
      <c r="P1484" s="1"/>
      <c r="Q1484" s="1"/>
      <c r="R1484" s="1"/>
    </row>
    <row r="1485" spans="1:18">
      <c r="A1485" s="1"/>
      <c r="B1485" s="1"/>
      <c r="C1485" s="1"/>
      <c r="D1485" s="1"/>
      <c r="E1485" s="1"/>
      <c r="F1485" s="1"/>
      <c r="G1485" s="1"/>
      <c r="H1485" s="1"/>
      <c r="I1485" s="1"/>
      <c r="J1485" s="1"/>
      <c r="K1485" s="1"/>
      <c r="L1485" s="1"/>
      <c r="M1485" s="1"/>
      <c r="N1485" s="1"/>
      <c r="O1485" s="1"/>
      <c r="P1485" s="1"/>
      <c r="Q1485" s="1"/>
      <c r="R1485" s="1"/>
    </row>
    <row r="1486" spans="1:18">
      <c r="A1486" s="1"/>
      <c r="B1486" s="1"/>
      <c r="C1486" s="1"/>
      <c r="D1486" s="1"/>
      <c r="E1486" s="1"/>
      <c r="F1486" s="1"/>
      <c r="G1486" s="1"/>
      <c r="H1486" s="1"/>
      <c r="I1486" s="1"/>
      <c r="J1486" s="1"/>
      <c r="K1486" s="1"/>
      <c r="L1486" s="1"/>
      <c r="M1486" s="1"/>
      <c r="N1486" s="1"/>
      <c r="O1486" s="1"/>
      <c r="P1486" s="1"/>
      <c r="Q1486" s="1"/>
      <c r="R1486" s="1"/>
    </row>
    <row r="1487" spans="1:18">
      <c r="A1487" s="1"/>
      <c r="B1487" s="1"/>
      <c r="C1487" s="1"/>
      <c r="D1487" s="1"/>
      <c r="E1487" s="1"/>
      <c r="F1487" s="1"/>
      <c r="G1487" s="1"/>
      <c r="H1487" s="1"/>
      <c r="I1487" s="1"/>
      <c r="J1487" s="1"/>
      <c r="K1487" s="1"/>
      <c r="L1487" s="1"/>
      <c r="M1487" s="1"/>
      <c r="N1487" s="1"/>
      <c r="O1487" s="1"/>
      <c r="P1487" s="1"/>
      <c r="Q1487" s="1"/>
      <c r="R1487" s="1"/>
    </row>
    <row r="1488" spans="1:18">
      <c r="A1488" s="1"/>
      <c r="B1488" s="1"/>
      <c r="C1488" s="1"/>
      <c r="D1488" s="1"/>
      <c r="E1488" s="1"/>
      <c r="F1488" s="1"/>
      <c r="G1488" s="1"/>
      <c r="H1488" s="1"/>
      <c r="I1488" s="1"/>
      <c r="J1488" s="1"/>
      <c r="K1488" s="1"/>
      <c r="L1488" s="1"/>
      <c r="M1488" s="1"/>
      <c r="N1488" s="1"/>
      <c r="O1488" s="1"/>
      <c r="P1488" s="1"/>
      <c r="Q1488" s="1"/>
      <c r="R1488" s="1"/>
    </row>
    <row r="1489" spans="1:18">
      <c r="A1489" s="1"/>
      <c r="B1489" s="1"/>
      <c r="C1489" s="1"/>
      <c r="D1489" s="1"/>
      <c r="E1489" s="1"/>
      <c r="F1489" s="1"/>
      <c r="G1489" s="1"/>
      <c r="H1489" s="1"/>
      <c r="I1489" s="1"/>
      <c r="J1489" s="1"/>
      <c r="K1489" s="1"/>
      <c r="L1489" s="1"/>
      <c r="M1489" s="1"/>
      <c r="N1489" s="1"/>
      <c r="O1489" s="1"/>
      <c r="P1489" s="1"/>
      <c r="Q1489" s="1"/>
      <c r="R1489" s="1"/>
    </row>
    <row r="1490" spans="1:18">
      <c r="A1490" s="1"/>
      <c r="B1490" s="1"/>
      <c r="C1490" s="1"/>
      <c r="D1490" s="1"/>
      <c r="E1490" s="1"/>
      <c r="F1490" s="1"/>
      <c r="G1490" s="1"/>
      <c r="H1490" s="1"/>
      <c r="I1490" s="1"/>
      <c r="J1490" s="1"/>
      <c r="K1490" s="1"/>
      <c r="L1490" s="1"/>
      <c r="M1490" s="1"/>
      <c r="N1490" s="1"/>
      <c r="O1490" s="1"/>
      <c r="P1490" s="1"/>
      <c r="Q1490" s="1"/>
      <c r="R1490" s="1"/>
    </row>
    <row r="1491" spans="1:18">
      <c r="A1491" s="1"/>
      <c r="B1491" s="1"/>
      <c r="C1491" s="1"/>
      <c r="D1491" s="1"/>
      <c r="E1491" s="1"/>
      <c r="F1491" s="1"/>
      <c r="G1491" s="1"/>
      <c r="H1491" s="1"/>
      <c r="I1491" s="1"/>
      <c r="J1491" s="1"/>
      <c r="K1491" s="1"/>
      <c r="L1491" s="1"/>
      <c r="M1491" s="1"/>
      <c r="N1491" s="1"/>
      <c r="O1491" s="1"/>
      <c r="P1491" s="1"/>
      <c r="Q1491" s="1"/>
      <c r="R1491" s="1"/>
    </row>
    <row r="1492" spans="1:18">
      <c r="A1492" s="1"/>
      <c r="B1492" s="1"/>
      <c r="C1492" s="1"/>
      <c r="D1492" s="1"/>
      <c r="E1492" s="1"/>
      <c r="F1492" s="1"/>
      <c r="G1492" s="1"/>
      <c r="H1492" s="1"/>
      <c r="I1492" s="1"/>
      <c r="J1492" s="1"/>
      <c r="K1492" s="1"/>
      <c r="L1492" s="1"/>
      <c r="M1492" s="1"/>
      <c r="N1492" s="1"/>
      <c r="O1492" s="1"/>
      <c r="P1492" s="1"/>
      <c r="Q1492" s="1"/>
      <c r="R1492" s="1"/>
    </row>
    <row r="1493" spans="1:18">
      <c r="A1493" s="1"/>
      <c r="B1493" s="1"/>
      <c r="C1493" s="1"/>
      <c r="D1493" s="1"/>
      <c r="E1493" s="1"/>
      <c r="F1493" s="1"/>
      <c r="G1493" s="1"/>
      <c r="H1493" s="1"/>
      <c r="I1493" s="1"/>
      <c r="J1493" s="1"/>
      <c r="K1493" s="1"/>
      <c r="L1493" s="1"/>
      <c r="M1493" s="1"/>
      <c r="N1493" s="1"/>
      <c r="O1493" s="1"/>
      <c r="P1493" s="1"/>
      <c r="Q1493" s="1"/>
      <c r="R1493" s="1"/>
    </row>
    <row r="1494" spans="1:18">
      <c r="A1494" s="1"/>
      <c r="B1494" s="1"/>
      <c r="C1494" s="1"/>
      <c r="D1494" s="1"/>
      <c r="E1494" s="1"/>
      <c r="F1494" s="1"/>
      <c r="G1494" s="1"/>
      <c r="H1494" s="1"/>
      <c r="I1494" s="1"/>
      <c r="J1494" s="1"/>
      <c r="K1494" s="1"/>
      <c r="L1494" s="1"/>
      <c r="M1494" s="1"/>
      <c r="N1494" s="1"/>
      <c r="O1494" s="1"/>
      <c r="P1494" s="1"/>
      <c r="Q1494" s="1"/>
      <c r="R1494" s="1"/>
    </row>
    <row r="1495" spans="1:18">
      <c r="A1495" s="1"/>
      <c r="B1495" s="1"/>
      <c r="C1495" s="1"/>
      <c r="D1495" s="1"/>
      <c r="E1495" s="1"/>
      <c r="F1495" s="1"/>
      <c r="G1495" s="1"/>
      <c r="H1495" s="1"/>
      <c r="I1495" s="1"/>
      <c r="J1495" s="1"/>
      <c r="K1495" s="1"/>
      <c r="L1495" s="1"/>
      <c r="M1495" s="1"/>
      <c r="N1495" s="1"/>
      <c r="O1495" s="1"/>
      <c r="P1495" s="1"/>
      <c r="Q1495" s="1"/>
      <c r="R1495" s="1"/>
    </row>
    <row r="1496" spans="1:18">
      <c r="A1496" s="1"/>
      <c r="B1496" s="1"/>
      <c r="C1496" s="1"/>
      <c r="D1496" s="1"/>
      <c r="E1496" s="1"/>
      <c r="F1496" s="1"/>
      <c r="G1496" s="1"/>
      <c r="H1496" s="1"/>
      <c r="I1496" s="1"/>
      <c r="J1496" s="1"/>
      <c r="K1496" s="1"/>
      <c r="L1496" s="1"/>
      <c r="M1496" s="1"/>
      <c r="N1496" s="1"/>
      <c r="O1496" s="1"/>
      <c r="P1496" s="1"/>
      <c r="Q1496" s="1"/>
      <c r="R1496" s="1"/>
    </row>
    <row r="1497" spans="1:18">
      <c r="A1497" s="1"/>
      <c r="B1497" s="1"/>
      <c r="C1497" s="1"/>
      <c r="D1497" s="1"/>
      <c r="E1497" s="1"/>
      <c r="F1497" s="1"/>
      <c r="G1497" s="1"/>
      <c r="H1497" s="1"/>
      <c r="I1497" s="1"/>
      <c r="J1497" s="1"/>
      <c r="K1497" s="1"/>
      <c r="L1497" s="1"/>
      <c r="M1497" s="1"/>
      <c r="N1497" s="1"/>
      <c r="O1497" s="1"/>
      <c r="P1497" s="1"/>
      <c r="Q1497" s="1"/>
      <c r="R1497" s="1"/>
    </row>
    <row r="1498" spans="1:18">
      <c r="A1498" s="1"/>
      <c r="B1498" s="1"/>
      <c r="C1498" s="1"/>
      <c r="D1498" s="1"/>
      <c r="E1498" s="1"/>
      <c r="F1498" s="1"/>
      <c r="G1498" s="1"/>
      <c r="H1498" s="1"/>
      <c r="I1498" s="1"/>
      <c r="J1498" s="1"/>
      <c r="K1498" s="1"/>
      <c r="L1498" s="1"/>
      <c r="M1498" s="1"/>
      <c r="N1498" s="1"/>
      <c r="O1498" s="1"/>
      <c r="P1498" s="1"/>
      <c r="Q1498" s="1"/>
      <c r="R1498" s="1"/>
    </row>
    <row r="1499" spans="1:18">
      <c r="A1499" s="1"/>
      <c r="B1499" s="1"/>
      <c r="C1499" s="1"/>
      <c r="D1499" s="1"/>
      <c r="E1499" s="1"/>
      <c r="F1499" s="1"/>
      <c r="G1499" s="1"/>
      <c r="H1499" s="1"/>
      <c r="I1499" s="1"/>
      <c r="J1499" s="1"/>
      <c r="K1499" s="1"/>
      <c r="L1499" s="1"/>
      <c r="M1499" s="1"/>
      <c r="N1499" s="1"/>
      <c r="O1499" s="1"/>
      <c r="P1499" s="1"/>
      <c r="Q1499" s="1"/>
      <c r="R1499" s="1"/>
    </row>
    <row r="1500" spans="1:18">
      <c r="A1500" s="1"/>
      <c r="B1500" s="1"/>
      <c r="C1500" s="1"/>
      <c r="D1500" s="1"/>
      <c r="E1500" s="1"/>
      <c r="F1500" s="1"/>
      <c r="G1500" s="1"/>
      <c r="H1500" s="1"/>
      <c r="I1500" s="1"/>
      <c r="J1500" s="1"/>
      <c r="K1500" s="1"/>
      <c r="L1500" s="1"/>
      <c r="M1500" s="1"/>
      <c r="N1500" s="1"/>
      <c r="O1500" s="1"/>
      <c r="P1500" s="1"/>
      <c r="Q1500" s="1"/>
      <c r="R1500" s="1"/>
    </row>
    <row r="1501" spans="1:18">
      <c r="A1501" s="1"/>
      <c r="B1501" s="1"/>
      <c r="C1501" s="1"/>
      <c r="D1501" s="1"/>
      <c r="E1501" s="1"/>
      <c r="F1501" s="1"/>
      <c r="G1501" s="1"/>
      <c r="H1501" s="1"/>
      <c r="I1501" s="1"/>
      <c r="J1501" s="1"/>
      <c r="K1501" s="1"/>
      <c r="L1501" s="1"/>
      <c r="M1501" s="1"/>
      <c r="N1501" s="1"/>
      <c r="O1501" s="1"/>
      <c r="P1501" s="1"/>
      <c r="Q1501" s="1"/>
      <c r="R1501" s="1"/>
    </row>
    <row r="1502" spans="1:18">
      <c r="A1502" s="1"/>
      <c r="B1502" s="1"/>
      <c r="C1502" s="1"/>
      <c r="D1502" s="1"/>
      <c r="E1502" s="1"/>
      <c r="F1502" s="1"/>
      <c r="G1502" s="1"/>
      <c r="H1502" s="1"/>
      <c r="I1502" s="1"/>
      <c r="J1502" s="1"/>
      <c r="K1502" s="1"/>
      <c r="L1502" s="1"/>
      <c r="M1502" s="1"/>
      <c r="N1502" s="1"/>
      <c r="O1502" s="1"/>
      <c r="P1502" s="1"/>
      <c r="Q1502" s="1"/>
      <c r="R1502" s="1"/>
    </row>
    <row r="1503" spans="1:18">
      <c r="A1503" s="1"/>
      <c r="B1503" s="1"/>
      <c r="C1503" s="1"/>
      <c r="D1503" s="1"/>
      <c r="E1503" s="1"/>
      <c r="F1503" s="1"/>
      <c r="G1503" s="1"/>
      <c r="H1503" s="1"/>
      <c r="I1503" s="1"/>
      <c r="J1503" s="1"/>
      <c r="K1503" s="1"/>
      <c r="L1503" s="1"/>
      <c r="M1503" s="1"/>
      <c r="N1503" s="1"/>
      <c r="O1503" s="1"/>
      <c r="P1503" s="1"/>
      <c r="Q1503" s="1"/>
      <c r="R1503" s="1"/>
    </row>
    <row r="1504" spans="1:18">
      <c r="A1504" s="1"/>
      <c r="B1504" s="1"/>
      <c r="C1504" s="1"/>
      <c r="D1504" s="1"/>
      <c r="E1504" s="1"/>
      <c r="F1504" s="1"/>
      <c r="G1504" s="1"/>
      <c r="H1504" s="1"/>
      <c r="I1504" s="1"/>
      <c r="J1504" s="1"/>
      <c r="K1504" s="1"/>
      <c r="L1504" s="1"/>
      <c r="M1504" s="1"/>
      <c r="N1504" s="1"/>
      <c r="O1504" s="1"/>
      <c r="P1504" s="1"/>
      <c r="Q1504" s="1"/>
      <c r="R1504" s="1"/>
    </row>
    <row r="1505" spans="1:18">
      <c r="A1505" s="1"/>
      <c r="B1505" s="1"/>
      <c r="C1505" s="1"/>
      <c r="D1505" s="1"/>
      <c r="E1505" s="1"/>
      <c r="F1505" s="1"/>
      <c r="G1505" s="1"/>
      <c r="H1505" s="1"/>
      <c r="I1505" s="1"/>
      <c r="J1505" s="1"/>
      <c r="K1505" s="1"/>
      <c r="L1505" s="1"/>
      <c r="M1505" s="1"/>
      <c r="N1505" s="1"/>
      <c r="O1505" s="1"/>
      <c r="P1505" s="1"/>
      <c r="Q1505" s="1"/>
      <c r="R1505" s="1"/>
    </row>
    <row r="1506" spans="1:18">
      <c r="A1506" s="1"/>
      <c r="B1506" s="1"/>
      <c r="C1506" s="1"/>
      <c r="D1506" s="1"/>
      <c r="E1506" s="1"/>
      <c r="F1506" s="1"/>
      <c r="G1506" s="1"/>
      <c r="H1506" s="1"/>
      <c r="I1506" s="1"/>
      <c r="J1506" s="1"/>
      <c r="K1506" s="1"/>
      <c r="L1506" s="1"/>
      <c r="M1506" s="1"/>
      <c r="N1506" s="1"/>
      <c r="O1506" s="1"/>
      <c r="P1506" s="1"/>
      <c r="Q1506" s="1"/>
      <c r="R1506" s="1"/>
    </row>
    <row r="1507" spans="1:18">
      <c r="A1507" s="1"/>
      <c r="B1507" s="1"/>
      <c r="C1507" s="1"/>
      <c r="D1507" s="1"/>
      <c r="E1507" s="1"/>
      <c r="F1507" s="1"/>
      <c r="G1507" s="1"/>
      <c r="H1507" s="1"/>
      <c r="I1507" s="1"/>
      <c r="J1507" s="1"/>
      <c r="K1507" s="1"/>
      <c r="L1507" s="1"/>
      <c r="M1507" s="1"/>
      <c r="N1507" s="1"/>
      <c r="O1507" s="1"/>
      <c r="P1507" s="1"/>
      <c r="Q1507" s="1"/>
      <c r="R1507" s="1"/>
    </row>
    <row r="1508" spans="1:18">
      <c r="A1508" s="1"/>
      <c r="B1508" s="1"/>
      <c r="C1508" s="1"/>
      <c r="D1508" s="1"/>
      <c r="E1508" s="1"/>
      <c r="F1508" s="1"/>
      <c r="G1508" s="1"/>
      <c r="H1508" s="1"/>
      <c r="I1508" s="1"/>
      <c r="J1508" s="1"/>
      <c r="K1508" s="1"/>
      <c r="L1508" s="1"/>
      <c r="M1508" s="1"/>
      <c r="N1508" s="1"/>
      <c r="O1508" s="1"/>
      <c r="P1508" s="1"/>
      <c r="Q1508" s="1"/>
      <c r="R1508" s="1"/>
    </row>
    <row r="1509" spans="1:18">
      <c r="A1509" s="1"/>
      <c r="B1509" s="1"/>
      <c r="C1509" s="1"/>
      <c r="D1509" s="1"/>
      <c r="E1509" s="1"/>
      <c r="F1509" s="1"/>
      <c r="G1509" s="1"/>
      <c r="H1509" s="1"/>
      <c r="I1509" s="1"/>
      <c r="J1509" s="1"/>
      <c r="K1509" s="1"/>
      <c r="L1509" s="1"/>
      <c r="M1509" s="1"/>
      <c r="N1509" s="1"/>
      <c r="O1509" s="1"/>
      <c r="P1509" s="1"/>
      <c r="Q1509" s="1"/>
      <c r="R1509" s="1"/>
    </row>
    <row r="1510" spans="1:18">
      <c r="A1510" s="1"/>
      <c r="B1510" s="1"/>
      <c r="C1510" s="1"/>
      <c r="D1510" s="1"/>
      <c r="E1510" s="1"/>
      <c r="F1510" s="1"/>
      <c r="G1510" s="1"/>
      <c r="H1510" s="1"/>
      <c r="I1510" s="1"/>
      <c r="J1510" s="1"/>
      <c r="K1510" s="1"/>
      <c r="L1510" s="1"/>
      <c r="M1510" s="1"/>
      <c r="N1510" s="1"/>
      <c r="O1510" s="1"/>
      <c r="P1510" s="1"/>
      <c r="Q1510" s="1"/>
      <c r="R1510" s="1"/>
    </row>
    <row r="1511" spans="1:18">
      <c r="A1511" s="1"/>
      <c r="B1511" s="1"/>
      <c r="C1511" s="1"/>
      <c r="D1511" s="1"/>
      <c r="E1511" s="1"/>
      <c r="F1511" s="1"/>
      <c r="G1511" s="1"/>
      <c r="H1511" s="1"/>
      <c r="I1511" s="1"/>
      <c r="J1511" s="1"/>
      <c r="K1511" s="1"/>
      <c r="L1511" s="1"/>
      <c r="M1511" s="1"/>
      <c r="N1511" s="1"/>
      <c r="O1511" s="1"/>
      <c r="P1511" s="1"/>
      <c r="Q1511" s="1"/>
      <c r="R1511" s="1"/>
    </row>
    <row r="1512" spans="1:18">
      <c r="A1512" s="1"/>
      <c r="B1512" s="1"/>
      <c r="C1512" s="1"/>
      <c r="D1512" s="1"/>
      <c r="E1512" s="1"/>
      <c r="F1512" s="1"/>
      <c r="G1512" s="1"/>
      <c r="H1512" s="1"/>
      <c r="I1512" s="1"/>
      <c r="J1512" s="1"/>
      <c r="K1512" s="1"/>
      <c r="L1512" s="1"/>
      <c r="M1512" s="1"/>
      <c r="N1512" s="1"/>
      <c r="O1512" s="1"/>
      <c r="P1512" s="1"/>
      <c r="Q1512" s="1"/>
      <c r="R1512" s="1"/>
    </row>
    <row r="1513" spans="1:18">
      <c r="A1513" s="1"/>
      <c r="B1513" s="1"/>
      <c r="C1513" s="1"/>
      <c r="D1513" s="1"/>
      <c r="E1513" s="1"/>
      <c r="F1513" s="1"/>
      <c r="G1513" s="1"/>
      <c r="H1513" s="1"/>
      <c r="I1513" s="1"/>
      <c r="J1513" s="1"/>
      <c r="K1513" s="1"/>
      <c r="L1513" s="1"/>
      <c r="M1513" s="1"/>
      <c r="N1513" s="1"/>
      <c r="O1513" s="1"/>
      <c r="P1513" s="1"/>
      <c r="Q1513" s="1"/>
      <c r="R1513" s="1"/>
    </row>
    <row r="1514" spans="1:18">
      <c r="A1514" s="1"/>
      <c r="B1514" s="1"/>
      <c r="C1514" s="1"/>
      <c r="D1514" s="1"/>
      <c r="E1514" s="1"/>
      <c r="F1514" s="1"/>
      <c r="G1514" s="1"/>
      <c r="H1514" s="1"/>
      <c r="I1514" s="1"/>
      <c r="J1514" s="1"/>
      <c r="K1514" s="1"/>
      <c r="L1514" s="1"/>
      <c r="M1514" s="1"/>
      <c r="N1514" s="1"/>
      <c r="O1514" s="1"/>
      <c r="P1514" s="1"/>
      <c r="Q1514" s="1"/>
      <c r="R1514" s="1"/>
    </row>
    <row r="1515" spans="1:18">
      <c r="A1515" s="1"/>
      <c r="B1515" s="1"/>
      <c r="C1515" s="1"/>
      <c r="D1515" s="1"/>
      <c r="E1515" s="1"/>
      <c r="F1515" s="1"/>
      <c r="G1515" s="1"/>
      <c r="H1515" s="1"/>
      <c r="I1515" s="1"/>
      <c r="J1515" s="1"/>
      <c r="K1515" s="1"/>
      <c r="L1515" s="1"/>
      <c r="M1515" s="1"/>
      <c r="N1515" s="1"/>
      <c r="O1515" s="1"/>
      <c r="P1515" s="1"/>
      <c r="Q1515" s="1"/>
      <c r="R1515" s="1"/>
    </row>
    <row r="1516" spans="1:18">
      <c r="A1516" s="1"/>
      <c r="B1516" s="1"/>
      <c r="C1516" s="1"/>
      <c r="D1516" s="1"/>
      <c r="E1516" s="1"/>
      <c r="F1516" s="1"/>
      <c r="G1516" s="1"/>
      <c r="H1516" s="1"/>
      <c r="I1516" s="1"/>
      <c r="J1516" s="1"/>
      <c r="K1516" s="1"/>
      <c r="L1516" s="1"/>
      <c r="M1516" s="1"/>
      <c r="N1516" s="1"/>
      <c r="O1516" s="1"/>
      <c r="P1516" s="1"/>
      <c r="Q1516" s="1"/>
      <c r="R1516" s="1"/>
    </row>
    <row r="1517" spans="1:18">
      <c r="A1517" s="1"/>
      <c r="B1517" s="1"/>
      <c r="C1517" s="1"/>
      <c r="D1517" s="1"/>
      <c r="E1517" s="1"/>
      <c r="F1517" s="1"/>
      <c r="G1517" s="1"/>
      <c r="H1517" s="1"/>
      <c r="I1517" s="1"/>
      <c r="J1517" s="1"/>
      <c r="K1517" s="1"/>
      <c r="L1517" s="1"/>
      <c r="M1517" s="1"/>
      <c r="N1517" s="1"/>
      <c r="O1517" s="1"/>
      <c r="P1517" s="1"/>
      <c r="Q1517" s="1"/>
      <c r="R1517" s="1"/>
    </row>
    <row r="1518" spans="1:18">
      <c r="A1518" s="1"/>
      <c r="B1518" s="1"/>
      <c r="C1518" s="1"/>
      <c r="D1518" s="1"/>
      <c r="E1518" s="1"/>
      <c r="F1518" s="1"/>
      <c r="G1518" s="1"/>
      <c r="H1518" s="1"/>
      <c r="I1518" s="1"/>
      <c r="J1518" s="1"/>
      <c r="K1518" s="1"/>
      <c r="L1518" s="1"/>
      <c r="M1518" s="1"/>
      <c r="N1518" s="1"/>
      <c r="O1518" s="1"/>
      <c r="P1518" s="1"/>
      <c r="Q1518" s="1"/>
      <c r="R1518" s="1"/>
    </row>
    <row r="1519" spans="1:18">
      <c r="A1519" s="1"/>
      <c r="B1519" s="1"/>
      <c r="C1519" s="1"/>
      <c r="D1519" s="1"/>
      <c r="E1519" s="1"/>
      <c r="F1519" s="1"/>
      <c r="G1519" s="1"/>
      <c r="H1519" s="1"/>
      <c r="I1519" s="1"/>
      <c r="J1519" s="1"/>
      <c r="K1519" s="1"/>
      <c r="L1519" s="1"/>
      <c r="M1519" s="1"/>
      <c r="N1519" s="1"/>
      <c r="O1519" s="1"/>
      <c r="P1519" s="1"/>
      <c r="Q1519" s="1"/>
      <c r="R1519" s="1"/>
    </row>
    <row r="1520" spans="1:18">
      <c r="A1520" s="1"/>
      <c r="B1520" s="1"/>
      <c r="C1520" s="1"/>
      <c r="D1520" s="1"/>
      <c r="E1520" s="1"/>
      <c r="F1520" s="1"/>
      <c r="G1520" s="1"/>
      <c r="H1520" s="1"/>
      <c r="I1520" s="1"/>
      <c r="J1520" s="1"/>
      <c r="K1520" s="1"/>
      <c r="L1520" s="1"/>
      <c r="M1520" s="1"/>
      <c r="N1520" s="1"/>
      <c r="O1520" s="1"/>
      <c r="P1520" s="1"/>
      <c r="Q1520" s="1"/>
      <c r="R1520" s="1"/>
    </row>
    <row r="1521" spans="1:18">
      <c r="A1521" s="1"/>
      <c r="B1521" s="1"/>
      <c r="C1521" s="1"/>
      <c r="D1521" s="1"/>
      <c r="E1521" s="1"/>
      <c r="F1521" s="1"/>
      <c r="G1521" s="1"/>
      <c r="H1521" s="1"/>
      <c r="I1521" s="1"/>
      <c r="J1521" s="1"/>
      <c r="K1521" s="1"/>
      <c r="L1521" s="1"/>
      <c r="M1521" s="1"/>
      <c r="N1521" s="1"/>
      <c r="O1521" s="1"/>
      <c r="P1521" s="1"/>
      <c r="Q1521" s="1"/>
      <c r="R1521" s="1"/>
    </row>
    <row r="1522" spans="1:18">
      <c r="A1522" s="1"/>
      <c r="B1522" s="1"/>
      <c r="C1522" s="1"/>
      <c r="D1522" s="1"/>
      <c r="E1522" s="1"/>
      <c r="F1522" s="1"/>
      <c r="G1522" s="1"/>
      <c r="H1522" s="1"/>
      <c r="I1522" s="1"/>
      <c r="J1522" s="1"/>
      <c r="K1522" s="1"/>
      <c r="L1522" s="1"/>
      <c r="M1522" s="1"/>
      <c r="N1522" s="1"/>
      <c r="O1522" s="1"/>
      <c r="P1522" s="1"/>
      <c r="Q1522" s="1"/>
      <c r="R1522" s="1"/>
    </row>
    <row r="1523" spans="1:18">
      <c r="A1523" s="1"/>
      <c r="B1523" s="1"/>
      <c r="C1523" s="1"/>
      <c r="D1523" s="1"/>
      <c r="E1523" s="1"/>
      <c r="F1523" s="1"/>
      <c r="G1523" s="1"/>
      <c r="H1523" s="1"/>
      <c r="I1523" s="1"/>
      <c r="J1523" s="1"/>
      <c r="K1523" s="1"/>
      <c r="L1523" s="1"/>
      <c r="M1523" s="1"/>
      <c r="N1523" s="1"/>
      <c r="O1523" s="1"/>
      <c r="P1523" s="1"/>
      <c r="Q1523" s="1"/>
      <c r="R1523" s="1"/>
    </row>
    <row r="1524" spans="1:18">
      <c r="A1524" s="1"/>
      <c r="B1524" s="1"/>
      <c r="C1524" s="1"/>
      <c r="D1524" s="1"/>
      <c r="E1524" s="1"/>
      <c r="F1524" s="1"/>
      <c r="G1524" s="1"/>
      <c r="H1524" s="1"/>
      <c r="I1524" s="1"/>
      <c r="J1524" s="1"/>
      <c r="K1524" s="1"/>
      <c r="L1524" s="1"/>
      <c r="M1524" s="1"/>
      <c r="N1524" s="1"/>
      <c r="O1524" s="1"/>
      <c r="P1524" s="1"/>
      <c r="Q1524" s="1"/>
      <c r="R1524" s="1"/>
    </row>
    <row r="1525" spans="1:18">
      <c r="A1525" s="1"/>
      <c r="B1525" s="1"/>
      <c r="C1525" s="1"/>
      <c r="D1525" s="1"/>
      <c r="E1525" s="1"/>
      <c r="F1525" s="1"/>
      <c r="G1525" s="1"/>
      <c r="H1525" s="1"/>
      <c r="I1525" s="1"/>
      <c r="J1525" s="1"/>
      <c r="K1525" s="1"/>
      <c r="L1525" s="1"/>
      <c r="M1525" s="1"/>
      <c r="N1525" s="1"/>
      <c r="O1525" s="1"/>
      <c r="P1525" s="1"/>
      <c r="Q1525" s="1"/>
      <c r="R1525" s="1"/>
    </row>
    <row r="1526" spans="1:18">
      <c r="A1526" s="1"/>
      <c r="B1526" s="1"/>
      <c r="C1526" s="1"/>
      <c r="D1526" s="1"/>
      <c r="E1526" s="1"/>
      <c r="F1526" s="1"/>
      <c r="G1526" s="1"/>
      <c r="H1526" s="1"/>
      <c r="I1526" s="1"/>
      <c r="J1526" s="1"/>
      <c r="K1526" s="1"/>
      <c r="L1526" s="1"/>
      <c r="M1526" s="1"/>
      <c r="N1526" s="1"/>
      <c r="O1526" s="1"/>
      <c r="P1526" s="1"/>
      <c r="Q1526" s="1"/>
      <c r="R1526" s="1"/>
    </row>
    <row r="1527" spans="1:18">
      <c r="A1527" s="1"/>
      <c r="B1527" s="1"/>
      <c r="C1527" s="1"/>
      <c r="D1527" s="1"/>
      <c r="E1527" s="1"/>
      <c r="F1527" s="1"/>
      <c r="G1527" s="1"/>
      <c r="H1527" s="1"/>
      <c r="I1527" s="1"/>
      <c r="J1527" s="1"/>
      <c r="K1527" s="1"/>
      <c r="L1527" s="1"/>
      <c r="M1527" s="1"/>
      <c r="N1527" s="1"/>
      <c r="O1527" s="1"/>
      <c r="P1527" s="1"/>
      <c r="Q1527" s="1"/>
      <c r="R1527" s="1"/>
    </row>
    <row r="1528" spans="1:18">
      <c r="A1528" s="1"/>
      <c r="B1528" s="1"/>
      <c r="C1528" s="1"/>
      <c r="D1528" s="1"/>
      <c r="E1528" s="1"/>
      <c r="F1528" s="1"/>
      <c r="G1528" s="1"/>
      <c r="H1528" s="1"/>
      <c r="I1528" s="1"/>
      <c r="J1528" s="1"/>
      <c r="K1528" s="1"/>
      <c r="L1528" s="1"/>
      <c r="M1528" s="1"/>
      <c r="N1528" s="1"/>
      <c r="O1528" s="1"/>
      <c r="P1528" s="1"/>
      <c r="Q1528" s="1"/>
      <c r="R1528" s="1"/>
    </row>
    <row r="1529" spans="1:18">
      <c r="A1529" s="1"/>
      <c r="B1529" s="1"/>
      <c r="C1529" s="1"/>
      <c r="D1529" s="1"/>
      <c r="E1529" s="1"/>
      <c r="F1529" s="1"/>
      <c r="G1529" s="1"/>
      <c r="H1529" s="1"/>
      <c r="I1529" s="1"/>
      <c r="J1529" s="1"/>
      <c r="K1529" s="1"/>
      <c r="L1529" s="1"/>
      <c r="M1529" s="1"/>
      <c r="N1529" s="1"/>
      <c r="O1529" s="1"/>
      <c r="P1529" s="1"/>
      <c r="Q1529" s="1"/>
      <c r="R1529" s="1"/>
    </row>
    <row r="1530" spans="1:18">
      <c r="A1530" s="1"/>
      <c r="B1530" s="1"/>
      <c r="C1530" s="1"/>
      <c r="D1530" s="1"/>
      <c r="E1530" s="1"/>
      <c r="F1530" s="1"/>
      <c r="G1530" s="1"/>
      <c r="H1530" s="1"/>
      <c r="I1530" s="1"/>
      <c r="J1530" s="1"/>
      <c r="K1530" s="1"/>
      <c r="L1530" s="1"/>
      <c r="M1530" s="1"/>
      <c r="N1530" s="1"/>
      <c r="O1530" s="1"/>
      <c r="P1530" s="1"/>
      <c r="Q1530" s="1"/>
      <c r="R1530" s="1"/>
    </row>
    <row r="1531" spans="1:18">
      <c r="A1531" s="1"/>
      <c r="B1531" s="1"/>
      <c r="C1531" s="1"/>
      <c r="D1531" s="1"/>
      <c r="E1531" s="1"/>
      <c r="F1531" s="1"/>
      <c r="G1531" s="1"/>
      <c r="H1531" s="1"/>
      <c r="I1531" s="1"/>
      <c r="J1531" s="1"/>
      <c r="K1531" s="1"/>
      <c r="L1531" s="1"/>
      <c r="M1531" s="1"/>
      <c r="N1531" s="1"/>
      <c r="O1531" s="1"/>
      <c r="P1531" s="1"/>
      <c r="Q1531" s="1"/>
      <c r="R1531" s="1"/>
    </row>
    <row r="1532" spans="1:18">
      <c r="A1532" s="1"/>
      <c r="B1532" s="1"/>
      <c r="C1532" s="1"/>
      <c r="D1532" s="1"/>
      <c r="E1532" s="1"/>
      <c r="F1532" s="1"/>
      <c r="G1532" s="1"/>
      <c r="H1532" s="1"/>
      <c r="I1532" s="1"/>
      <c r="J1532" s="1"/>
      <c r="K1532" s="1"/>
      <c r="L1532" s="1"/>
      <c r="M1532" s="1"/>
      <c r="N1532" s="1"/>
      <c r="O1532" s="1"/>
      <c r="P1532" s="1"/>
      <c r="Q1532" s="1"/>
      <c r="R1532" s="1"/>
    </row>
    <row r="1533" spans="1:18">
      <c r="A1533" s="1"/>
      <c r="B1533" s="1"/>
      <c r="C1533" s="1"/>
      <c r="D1533" s="1"/>
      <c r="E1533" s="1"/>
      <c r="F1533" s="1"/>
      <c r="G1533" s="1"/>
      <c r="H1533" s="1"/>
      <c r="I1533" s="1"/>
      <c r="J1533" s="1"/>
      <c r="K1533" s="1"/>
      <c r="L1533" s="1"/>
      <c r="M1533" s="1"/>
      <c r="N1533" s="1"/>
      <c r="O1533" s="1"/>
      <c r="P1533" s="1"/>
      <c r="Q1533" s="1"/>
      <c r="R1533" s="1"/>
    </row>
    <row r="1534" spans="1:18">
      <c r="A1534" s="1"/>
      <c r="B1534" s="1"/>
      <c r="C1534" s="1"/>
      <c r="D1534" s="1"/>
      <c r="E1534" s="1"/>
      <c r="F1534" s="1"/>
      <c r="G1534" s="1"/>
      <c r="H1534" s="1"/>
      <c r="I1534" s="1"/>
      <c r="J1534" s="1"/>
      <c r="K1534" s="1"/>
      <c r="L1534" s="1"/>
      <c r="M1534" s="1"/>
      <c r="N1534" s="1"/>
      <c r="O1534" s="1"/>
      <c r="P1534" s="1"/>
      <c r="Q1534" s="1"/>
      <c r="R1534" s="1"/>
    </row>
    <row r="1535" spans="1:18">
      <c r="A1535" s="1"/>
      <c r="B1535" s="1"/>
      <c r="C1535" s="1"/>
      <c r="D1535" s="1"/>
      <c r="E1535" s="1"/>
      <c r="F1535" s="1"/>
      <c r="G1535" s="1"/>
      <c r="H1535" s="1"/>
      <c r="I1535" s="1"/>
      <c r="J1535" s="1"/>
      <c r="K1535" s="1"/>
      <c r="L1535" s="1"/>
      <c r="M1535" s="1"/>
      <c r="N1535" s="1"/>
      <c r="O1535" s="1"/>
      <c r="P1535" s="1"/>
      <c r="Q1535" s="1"/>
      <c r="R1535" s="1"/>
    </row>
    <row r="1536" spans="1:18">
      <c r="A1536" s="1"/>
      <c r="B1536" s="1"/>
      <c r="C1536" s="1"/>
      <c r="D1536" s="1"/>
      <c r="E1536" s="1"/>
      <c r="F1536" s="1"/>
      <c r="G1536" s="1"/>
      <c r="H1536" s="1"/>
      <c r="I1536" s="1"/>
      <c r="J1536" s="1"/>
      <c r="K1536" s="1"/>
      <c r="L1536" s="1"/>
      <c r="M1536" s="1"/>
      <c r="N1536" s="1"/>
      <c r="O1536" s="1"/>
      <c r="P1536" s="1"/>
      <c r="Q1536" s="1"/>
      <c r="R1536" s="1"/>
    </row>
    <row r="1537" spans="1:18">
      <c r="A1537" s="1"/>
      <c r="B1537" s="1"/>
      <c r="C1537" s="1"/>
      <c r="D1537" s="1"/>
      <c r="E1537" s="1"/>
      <c r="F1537" s="1"/>
      <c r="G1537" s="1"/>
      <c r="H1537" s="1"/>
      <c r="I1537" s="1"/>
      <c r="J1537" s="1"/>
      <c r="K1537" s="1"/>
      <c r="L1537" s="1"/>
      <c r="M1537" s="1"/>
      <c r="N1537" s="1"/>
      <c r="O1537" s="1"/>
      <c r="P1537" s="1"/>
      <c r="Q1537" s="1"/>
      <c r="R1537" s="1"/>
    </row>
    <row r="1538" spans="1:18">
      <c r="A1538" s="1"/>
      <c r="B1538" s="1"/>
      <c r="C1538" s="1"/>
      <c r="D1538" s="1"/>
      <c r="E1538" s="1"/>
      <c r="F1538" s="1"/>
      <c r="G1538" s="1"/>
      <c r="H1538" s="1"/>
      <c r="I1538" s="1"/>
      <c r="J1538" s="1"/>
      <c r="K1538" s="1"/>
      <c r="L1538" s="1"/>
      <c r="M1538" s="1"/>
      <c r="N1538" s="1"/>
      <c r="O1538" s="1"/>
      <c r="P1538" s="1"/>
      <c r="Q1538" s="1"/>
      <c r="R1538" s="1"/>
    </row>
    <row r="1539" spans="1:18">
      <c r="A1539" s="1"/>
      <c r="B1539" s="1"/>
      <c r="C1539" s="1"/>
      <c r="D1539" s="1"/>
      <c r="E1539" s="1"/>
      <c r="F1539" s="1"/>
      <c r="G1539" s="1"/>
      <c r="H1539" s="1"/>
      <c r="I1539" s="1"/>
      <c r="J1539" s="1"/>
      <c r="K1539" s="1"/>
      <c r="L1539" s="1"/>
      <c r="M1539" s="1"/>
      <c r="N1539" s="1"/>
      <c r="O1539" s="1"/>
      <c r="P1539" s="1"/>
      <c r="Q1539" s="1"/>
      <c r="R1539" s="1"/>
    </row>
    <row r="1540" spans="1:18">
      <c r="A1540" s="1"/>
      <c r="B1540" s="1"/>
      <c r="C1540" s="1"/>
      <c r="D1540" s="1"/>
      <c r="E1540" s="1"/>
      <c r="F1540" s="1"/>
      <c r="G1540" s="1"/>
      <c r="H1540" s="1"/>
      <c r="I1540" s="1"/>
      <c r="J1540" s="1"/>
      <c r="K1540" s="1"/>
      <c r="L1540" s="1"/>
      <c r="M1540" s="1"/>
      <c r="N1540" s="1"/>
      <c r="O1540" s="1"/>
      <c r="P1540" s="1"/>
      <c r="Q1540" s="1"/>
      <c r="R1540" s="1"/>
    </row>
    <row r="1541" spans="1:18">
      <c r="A1541" s="1"/>
      <c r="B1541" s="1"/>
      <c r="C1541" s="1"/>
      <c r="D1541" s="1"/>
      <c r="E1541" s="1"/>
      <c r="F1541" s="1"/>
      <c r="G1541" s="1"/>
      <c r="H1541" s="1"/>
      <c r="I1541" s="1"/>
      <c r="J1541" s="1"/>
      <c r="K1541" s="1"/>
      <c r="L1541" s="1"/>
      <c r="M1541" s="1"/>
      <c r="N1541" s="1"/>
      <c r="O1541" s="1"/>
      <c r="P1541" s="1"/>
      <c r="Q1541" s="1"/>
      <c r="R1541" s="1"/>
    </row>
    <row r="1542" spans="1:18">
      <c r="A1542" s="1"/>
      <c r="B1542" s="1"/>
      <c r="C1542" s="1"/>
      <c r="D1542" s="1"/>
      <c r="E1542" s="1"/>
      <c r="F1542" s="1"/>
      <c r="G1542" s="1"/>
      <c r="H1542" s="1"/>
      <c r="I1542" s="1"/>
      <c r="J1542" s="1"/>
      <c r="K1542" s="1"/>
      <c r="L1542" s="1"/>
      <c r="M1542" s="1"/>
      <c r="N1542" s="1"/>
      <c r="O1542" s="1"/>
      <c r="P1542" s="1"/>
      <c r="Q1542" s="1"/>
      <c r="R1542" s="1"/>
    </row>
    <row r="1543" spans="1:18">
      <c r="A1543" s="1"/>
      <c r="B1543" s="1"/>
      <c r="C1543" s="1"/>
      <c r="D1543" s="1"/>
      <c r="E1543" s="1"/>
      <c r="F1543" s="1"/>
      <c r="G1543" s="1"/>
      <c r="H1543" s="1"/>
      <c r="I1543" s="1"/>
      <c r="J1543" s="1"/>
      <c r="K1543" s="1"/>
      <c r="L1543" s="1"/>
      <c r="M1543" s="1"/>
      <c r="N1543" s="1"/>
      <c r="O1543" s="1"/>
      <c r="P1543" s="1"/>
      <c r="Q1543" s="1"/>
      <c r="R1543" s="1"/>
    </row>
    <row r="1544" spans="1:18">
      <c r="A1544" s="1"/>
      <c r="B1544" s="1"/>
      <c r="C1544" s="1"/>
      <c r="D1544" s="1"/>
      <c r="E1544" s="1"/>
      <c r="F1544" s="1"/>
      <c r="G1544" s="1"/>
      <c r="H1544" s="1"/>
      <c r="I1544" s="1"/>
      <c r="J1544" s="1"/>
      <c r="K1544" s="1"/>
      <c r="L1544" s="1"/>
      <c r="M1544" s="1"/>
      <c r="N1544" s="1"/>
      <c r="O1544" s="1"/>
      <c r="P1544" s="1"/>
      <c r="Q1544" s="1"/>
      <c r="R1544" s="1"/>
    </row>
    <row r="1545" spans="1:18">
      <c r="A1545" s="1"/>
      <c r="B1545" s="1"/>
      <c r="C1545" s="1"/>
      <c r="D1545" s="1"/>
      <c r="E1545" s="1"/>
      <c r="F1545" s="1"/>
      <c r="G1545" s="1"/>
      <c r="H1545" s="1"/>
      <c r="I1545" s="1"/>
      <c r="J1545" s="1"/>
      <c r="K1545" s="1"/>
      <c r="L1545" s="1"/>
      <c r="M1545" s="1"/>
      <c r="N1545" s="1"/>
      <c r="O1545" s="1"/>
      <c r="P1545" s="1"/>
      <c r="Q1545" s="1"/>
      <c r="R1545" s="1"/>
    </row>
    <row r="1546" spans="1:18">
      <c r="A1546" s="1"/>
      <c r="B1546" s="1"/>
      <c r="C1546" s="1"/>
      <c r="D1546" s="1"/>
      <c r="E1546" s="1"/>
      <c r="F1546" s="1"/>
      <c r="G1546" s="1"/>
      <c r="H1546" s="1"/>
      <c r="I1546" s="1"/>
      <c r="J1546" s="1"/>
      <c r="K1546" s="1"/>
      <c r="L1546" s="1"/>
      <c r="M1546" s="1"/>
      <c r="N1546" s="1"/>
      <c r="O1546" s="1"/>
      <c r="P1546" s="1"/>
      <c r="Q1546" s="1"/>
      <c r="R1546" s="1"/>
    </row>
    <row r="1547" spans="1:18">
      <c r="A1547" s="1"/>
      <c r="B1547" s="1"/>
      <c r="C1547" s="1"/>
      <c r="D1547" s="1"/>
      <c r="E1547" s="1"/>
      <c r="F1547" s="1"/>
      <c r="G1547" s="1"/>
      <c r="H1547" s="1"/>
      <c r="I1547" s="1"/>
      <c r="J1547" s="1"/>
      <c r="K1547" s="1"/>
      <c r="L1547" s="1"/>
      <c r="M1547" s="1"/>
      <c r="N1547" s="1"/>
      <c r="O1547" s="1"/>
      <c r="P1547" s="1"/>
      <c r="Q1547" s="1"/>
      <c r="R1547" s="1"/>
    </row>
    <row r="1548" spans="1:18">
      <c r="A1548" s="1"/>
      <c r="B1548" s="1"/>
      <c r="C1548" s="1"/>
      <c r="D1548" s="1"/>
      <c r="E1548" s="1"/>
      <c r="F1548" s="1"/>
      <c r="G1548" s="1"/>
      <c r="H1548" s="1"/>
      <c r="I1548" s="1"/>
      <c r="J1548" s="1"/>
      <c r="K1548" s="1"/>
      <c r="L1548" s="1"/>
      <c r="M1548" s="1"/>
      <c r="N1548" s="1"/>
      <c r="O1548" s="1"/>
      <c r="P1548" s="1"/>
      <c r="Q1548" s="1"/>
      <c r="R1548" s="1"/>
    </row>
    <row r="1549" spans="1:18">
      <c r="A1549" s="1"/>
      <c r="B1549" s="1"/>
      <c r="C1549" s="1"/>
      <c r="D1549" s="1"/>
      <c r="E1549" s="1"/>
      <c r="F1549" s="1"/>
      <c r="G1549" s="1"/>
      <c r="H1549" s="1"/>
      <c r="I1549" s="1"/>
      <c r="J1549" s="1"/>
      <c r="K1549" s="1"/>
      <c r="L1549" s="1"/>
      <c r="M1549" s="1"/>
      <c r="N1549" s="1"/>
      <c r="O1549" s="1"/>
      <c r="P1549" s="1"/>
      <c r="Q1549" s="1"/>
      <c r="R1549" s="1"/>
    </row>
    <row r="1550" spans="1:18">
      <c r="A1550" s="1"/>
      <c r="B1550" s="1"/>
      <c r="C1550" s="1"/>
      <c r="D1550" s="1"/>
      <c r="E1550" s="1"/>
      <c r="F1550" s="1"/>
      <c r="G1550" s="1"/>
      <c r="H1550" s="1"/>
      <c r="I1550" s="1"/>
      <c r="J1550" s="1"/>
      <c r="K1550" s="1"/>
      <c r="L1550" s="1"/>
      <c r="M1550" s="1"/>
      <c r="N1550" s="1"/>
      <c r="O1550" s="1"/>
      <c r="P1550" s="1"/>
      <c r="Q1550" s="1"/>
      <c r="R1550" s="1"/>
    </row>
    <row r="1551" spans="1:18">
      <c r="A1551" s="1"/>
      <c r="B1551" s="1"/>
      <c r="C1551" s="1"/>
      <c r="D1551" s="1"/>
      <c r="E1551" s="1"/>
      <c r="F1551" s="1"/>
      <c r="G1551" s="1"/>
      <c r="H1551" s="1"/>
      <c r="I1551" s="1"/>
      <c r="J1551" s="1"/>
      <c r="K1551" s="1"/>
      <c r="L1551" s="1"/>
      <c r="M1551" s="1"/>
      <c r="N1551" s="1"/>
      <c r="O1551" s="1"/>
      <c r="P1551" s="1"/>
      <c r="Q1551" s="1"/>
      <c r="R1551" s="1"/>
    </row>
    <row r="1552" spans="1:18">
      <c r="A1552" s="1"/>
      <c r="B1552" s="1"/>
      <c r="C1552" s="1"/>
      <c r="D1552" s="1"/>
      <c r="E1552" s="1"/>
      <c r="F1552" s="1"/>
      <c r="G1552" s="1"/>
      <c r="H1552" s="1"/>
      <c r="I1552" s="1"/>
      <c r="J1552" s="1"/>
      <c r="K1552" s="1"/>
      <c r="L1552" s="1"/>
      <c r="M1552" s="1"/>
      <c r="N1552" s="1"/>
      <c r="O1552" s="1"/>
      <c r="P1552" s="1"/>
      <c r="Q1552" s="1"/>
      <c r="R1552" s="1"/>
    </row>
    <row r="1553" spans="1:18">
      <c r="A1553" s="1"/>
      <c r="B1553" s="1"/>
      <c r="C1553" s="1"/>
      <c r="D1553" s="1"/>
      <c r="E1553" s="1"/>
      <c r="F1553" s="1"/>
      <c r="G1553" s="1"/>
      <c r="H1553" s="1"/>
      <c r="I1553" s="1"/>
      <c r="J1553" s="1"/>
      <c r="K1553" s="1"/>
      <c r="L1553" s="1"/>
      <c r="M1553" s="1"/>
      <c r="N1553" s="1"/>
      <c r="O1553" s="1"/>
      <c r="P1553" s="1"/>
      <c r="Q1553" s="1"/>
      <c r="R1553" s="1"/>
    </row>
    <row r="1554" spans="1:18">
      <c r="A1554" s="1"/>
      <c r="B1554" s="1"/>
      <c r="C1554" s="1"/>
      <c r="D1554" s="1"/>
      <c r="E1554" s="1"/>
      <c r="F1554" s="1"/>
      <c r="G1554" s="1"/>
      <c r="H1554" s="1"/>
      <c r="I1554" s="1"/>
      <c r="J1554" s="1"/>
      <c r="K1554" s="1"/>
      <c r="L1554" s="1"/>
      <c r="M1554" s="1"/>
      <c r="N1554" s="1"/>
      <c r="O1554" s="1"/>
      <c r="P1554" s="1"/>
      <c r="Q1554" s="1"/>
      <c r="R1554" s="1"/>
    </row>
    <row r="1555" spans="1:18">
      <c r="A1555" s="1"/>
      <c r="B1555" s="1"/>
      <c r="C1555" s="1"/>
      <c r="D1555" s="1"/>
      <c r="E1555" s="1"/>
      <c r="F1555" s="1"/>
      <c r="G1555" s="1"/>
      <c r="H1555" s="1"/>
      <c r="I1555" s="1"/>
      <c r="J1555" s="1"/>
      <c r="K1555" s="1"/>
      <c r="L1555" s="1"/>
      <c r="M1555" s="1"/>
      <c r="N1555" s="1"/>
      <c r="O1555" s="1"/>
      <c r="P1555" s="1"/>
      <c r="Q1555" s="1"/>
      <c r="R1555" s="1"/>
    </row>
    <row r="1556" spans="1:18">
      <c r="A1556" s="1"/>
      <c r="B1556" s="1"/>
      <c r="C1556" s="1"/>
      <c r="D1556" s="1"/>
      <c r="E1556" s="1"/>
      <c r="F1556" s="1"/>
      <c r="G1556" s="1"/>
      <c r="H1556" s="1"/>
      <c r="I1556" s="1"/>
      <c r="J1556" s="1"/>
      <c r="K1556" s="1"/>
      <c r="L1556" s="1"/>
      <c r="M1556" s="1"/>
      <c r="N1556" s="1"/>
      <c r="O1556" s="1"/>
      <c r="P1556" s="1"/>
      <c r="Q1556" s="1"/>
      <c r="R1556" s="1"/>
    </row>
    <row r="1557" spans="1:18">
      <c r="A1557" s="1"/>
      <c r="B1557" s="1"/>
      <c r="C1557" s="1"/>
      <c r="D1557" s="1"/>
      <c r="E1557" s="1"/>
      <c r="F1557" s="1"/>
      <c r="G1557" s="1"/>
      <c r="H1557" s="1"/>
      <c r="I1557" s="1"/>
      <c r="J1557" s="1"/>
      <c r="K1557" s="1"/>
      <c r="L1557" s="1"/>
      <c r="M1557" s="1"/>
      <c r="N1557" s="1"/>
      <c r="O1557" s="1"/>
      <c r="P1557" s="1"/>
      <c r="Q1557" s="1"/>
      <c r="R1557" s="1"/>
    </row>
    <row r="1558" spans="1:18">
      <c r="A1558" s="1"/>
      <c r="B1558" s="1"/>
      <c r="C1558" s="1"/>
      <c r="D1558" s="1"/>
      <c r="E1558" s="1"/>
      <c r="F1558" s="1"/>
      <c r="G1558" s="1"/>
      <c r="H1558" s="1"/>
      <c r="I1558" s="1"/>
      <c r="J1558" s="1"/>
      <c r="K1558" s="1"/>
      <c r="L1558" s="1"/>
      <c r="M1558" s="1"/>
      <c r="N1558" s="1"/>
      <c r="O1558" s="1"/>
      <c r="P1558" s="1"/>
      <c r="Q1558" s="1"/>
      <c r="R1558" s="1"/>
    </row>
    <row r="1559" spans="1:18">
      <c r="A1559" s="1"/>
      <c r="B1559" s="1"/>
      <c r="C1559" s="1"/>
      <c r="D1559" s="1"/>
      <c r="E1559" s="1"/>
      <c r="F1559" s="1"/>
      <c r="G1559" s="1"/>
      <c r="H1559" s="1"/>
      <c r="I1559" s="1"/>
      <c r="J1559" s="1"/>
      <c r="K1559" s="1"/>
      <c r="L1559" s="1"/>
      <c r="M1559" s="1"/>
      <c r="N1559" s="1"/>
      <c r="O1559" s="1"/>
      <c r="P1559" s="1"/>
      <c r="Q1559" s="1"/>
      <c r="R1559" s="1"/>
    </row>
    <row r="1560" spans="1:18">
      <c r="A1560" s="1"/>
      <c r="B1560" s="1"/>
      <c r="C1560" s="1"/>
      <c r="D1560" s="1"/>
      <c r="E1560" s="1"/>
      <c r="F1560" s="1"/>
      <c r="G1560" s="1"/>
      <c r="H1560" s="1"/>
      <c r="I1560" s="1"/>
      <c r="J1560" s="1"/>
      <c r="K1560" s="1"/>
      <c r="L1560" s="1"/>
      <c r="M1560" s="1"/>
      <c r="N1560" s="1"/>
      <c r="O1560" s="1"/>
      <c r="P1560" s="1"/>
      <c r="Q1560" s="1"/>
      <c r="R1560" s="1"/>
    </row>
    <row r="1561" spans="1:18">
      <c r="A1561" s="1"/>
      <c r="B1561" s="1"/>
      <c r="C1561" s="1"/>
      <c r="D1561" s="1"/>
      <c r="E1561" s="1"/>
      <c r="F1561" s="1"/>
      <c r="G1561" s="1"/>
      <c r="H1561" s="1"/>
      <c r="I1561" s="1"/>
      <c r="J1561" s="1"/>
      <c r="K1561" s="1"/>
      <c r="L1561" s="1"/>
      <c r="M1561" s="1"/>
      <c r="N1561" s="1"/>
      <c r="O1561" s="1"/>
      <c r="P1561" s="1"/>
      <c r="Q1561" s="1"/>
      <c r="R1561" s="1"/>
    </row>
    <row r="1562" spans="1:18">
      <c r="A1562" s="1"/>
      <c r="B1562" s="1"/>
      <c r="C1562" s="1"/>
      <c r="D1562" s="1"/>
      <c r="E1562" s="1"/>
      <c r="F1562" s="1"/>
      <c r="G1562" s="1"/>
      <c r="H1562" s="1"/>
      <c r="I1562" s="1"/>
      <c r="J1562" s="1"/>
      <c r="K1562" s="1"/>
      <c r="L1562" s="1"/>
      <c r="M1562" s="1"/>
      <c r="N1562" s="1"/>
      <c r="O1562" s="1"/>
      <c r="P1562" s="1"/>
      <c r="Q1562" s="1"/>
      <c r="R1562" s="1"/>
    </row>
    <row r="1563" spans="1:18">
      <c r="A1563" s="1"/>
      <c r="B1563" s="1"/>
      <c r="C1563" s="1"/>
      <c r="D1563" s="1"/>
      <c r="E1563" s="1"/>
      <c r="F1563" s="1"/>
      <c r="G1563" s="1"/>
      <c r="H1563" s="1"/>
      <c r="I1563" s="1"/>
      <c r="J1563" s="1"/>
      <c r="K1563" s="1"/>
      <c r="L1563" s="1"/>
      <c r="M1563" s="1"/>
      <c r="N1563" s="1"/>
      <c r="O1563" s="1"/>
      <c r="P1563" s="1"/>
      <c r="Q1563" s="1"/>
      <c r="R1563" s="1"/>
    </row>
    <row r="1564" spans="1:18">
      <c r="A1564" s="1"/>
      <c r="B1564" s="1"/>
      <c r="C1564" s="1"/>
      <c r="D1564" s="1"/>
      <c r="E1564" s="1"/>
      <c r="F1564" s="1"/>
      <c r="G1564" s="1"/>
      <c r="H1564" s="1"/>
      <c r="I1564" s="1"/>
      <c r="J1564" s="1"/>
      <c r="K1564" s="1"/>
      <c r="L1564" s="1"/>
      <c r="M1564" s="1"/>
      <c r="N1564" s="1"/>
      <c r="O1564" s="1"/>
      <c r="P1564" s="1"/>
      <c r="Q1564" s="1"/>
      <c r="R1564" s="1"/>
    </row>
    <row r="1565" spans="1:18">
      <c r="A1565" s="1"/>
      <c r="B1565" s="1"/>
      <c r="C1565" s="1"/>
      <c r="D1565" s="1"/>
      <c r="E1565" s="1"/>
      <c r="F1565" s="1"/>
      <c r="G1565" s="1"/>
      <c r="H1565" s="1"/>
      <c r="I1565" s="1"/>
      <c r="J1565" s="1"/>
      <c r="K1565" s="1"/>
      <c r="L1565" s="1"/>
      <c r="M1565" s="1"/>
      <c r="N1565" s="1"/>
      <c r="O1565" s="1"/>
      <c r="P1565" s="1"/>
      <c r="Q1565" s="1"/>
      <c r="R1565" s="1"/>
    </row>
    <row r="1566" spans="1:18">
      <c r="A1566" s="1"/>
      <c r="B1566" s="1"/>
      <c r="C1566" s="1"/>
      <c r="D1566" s="1"/>
      <c r="E1566" s="1"/>
      <c r="F1566" s="1"/>
      <c r="G1566" s="1"/>
      <c r="H1566" s="1"/>
      <c r="I1566" s="1"/>
      <c r="J1566" s="1"/>
      <c r="K1566" s="1"/>
      <c r="L1566" s="1"/>
      <c r="M1566" s="1"/>
      <c r="N1566" s="1"/>
      <c r="O1566" s="1"/>
      <c r="P1566" s="1"/>
      <c r="Q1566" s="1"/>
      <c r="R1566" s="1"/>
    </row>
    <row r="1567" spans="1:18">
      <c r="A1567" s="1"/>
      <c r="B1567" s="1"/>
      <c r="C1567" s="1"/>
      <c r="D1567" s="1"/>
      <c r="E1567" s="1"/>
      <c r="F1567" s="1"/>
      <c r="G1567" s="1"/>
      <c r="H1567" s="1"/>
      <c r="I1567" s="1"/>
      <c r="J1567" s="1"/>
      <c r="K1567" s="1"/>
      <c r="L1567" s="1"/>
      <c r="M1567" s="1"/>
      <c r="N1567" s="1"/>
      <c r="O1567" s="1"/>
      <c r="P1567" s="1"/>
      <c r="Q1567" s="1"/>
      <c r="R1567" s="1"/>
    </row>
    <row r="1568" spans="1:18">
      <c r="A1568" s="1"/>
      <c r="B1568" s="1"/>
      <c r="C1568" s="1"/>
      <c r="D1568" s="1"/>
      <c r="E1568" s="1"/>
      <c r="F1568" s="1"/>
      <c r="G1568" s="1"/>
      <c r="H1568" s="1"/>
      <c r="I1568" s="1"/>
      <c r="J1568" s="1"/>
      <c r="K1568" s="1"/>
      <c r="L1568" s="1"/>
      <c r="M1568" s="1"/>
      <c r="N1568" s="1"/>
      <c r="O1568" s="1"/>
      <c r="P1568" s="1"/>
      <c r="Q1568" s="1"/>
      <c r="R1568" s="1"/>
    </row>
    <row r="1569" spans="1:18">
      <c r="A1569" s="1"/>
      <c r="B1569" s="1"/>
      <c r="C1569" s="1"/>
      <c r="D1569" s="1"/>
      <c r="E1569" s="1"/>
      <c r="F1569" s="1"/>
      <c r="G1569" s="1"/>
      <c r="H1569" s="1"/>
      <c r="I1569" s="1"/>
      <c r="J1569" s="1"/>
      <c r="K1569" s="1"/>
      <c r="L1569" s="1"/>
      <c r="M1569" s="1"/>
      <c r="N1569" s="1"/>
      <c r="O1569" s="1"/>
      <c r="P1569" s="1"/>
      <c r="Q1569" s="1"/>
      <c r="R1569" s="1"/>
    </row>
    <row r="1570" spans="1:18">
      <c r="A1570" s="1"/>
      <c r="B1570" s="1"/>
      <c r="C1570" s="1"/>
      <c r="D1570" s="1"/>
      <c r="E1570" s="1"/>
      <c r="F1570" s="1"/>
      <c r="G1570" s="1"/>
      <c r="H1570" s="1"/>
      <c r="I1570" s="1"/>
      <c r="J1570" s="1"/>
      <c r="K1570" s="1"/>
      <c r="L1570" s="1"/>
      <c r="M1570" s="1"/>
      <c r="N1570" s="1"/>
      <c r="O1570" s="1"/>
      <c r="P1570" s="1"/>
      <c r="Q1570" s="1"/>
      <c r="R1570" s="1"/>
    </row>
    <row r="1571" spans="1:18">
      <c r="A1571" s="1"/>
      <c r="B1571" s="1"/>
      <c r="C1571" s="1"/>
      <c r="D1571" s="1"/>
      <c r="E1571" s="1"/>
      <c r="F1571" s="1"/>
      <c r="G1571" s="1"/>
      <c r="H1571" s="1"/>
      <c r="I1571" s="1"/>
      <c r="J1571" s="1"/>
      <c r="K1571" s="1"/>
      <c r="L1571" s="1"/>
      <c r="M1571" s="1"/>
      <c r="N1571" s="1"/>
      <c r="O1571" s="1"/>
      <c r="P1571" s="1"/>
      <c r="Q1571" s="1"/>
      <c r="R1571" s="1"/>
    </row>
    <row r="1572" spans="1:18">
      <c r="A1572" s="1"/>
      <c r="B1572" s="1"/>
      <c r="C1572" s="1"/>
      <c r="D1572" s="1"/>
      <c r="E1572" s="1"/>
      <c r="F1572" s="1"/>
      <c r="G1572" s="1"/>
      <c r="H1572" s="1"/>
      <c r="I1572" s="1"/>
      <c r="J1572" s="1"/>
      <c r="K1572" s="1"/>
      <c r="L1572" s="1"/>
      <c r="M1572" s="1"/>
      <c r="N1572" s="1"/>
      <c r="O1572" s="1"/>
      <c r="P1572" s="1"/>
      <c r="Q1572" s="1"/>
      <c r="R1572" s="1"/>
    </row>
    <row r="1573" spans="1:18">
      <c r="A1573" s="1"/>
      <c r="B1573" s="1"/>
      <c r="C1573" s="1"/>
      <c r="D1573" s="1"/>
      <c r="E1573" s="1"/>
      <c r="F1573" s="1"/>
      <c r="G1573" s="1"/>
      <c r="H1573" s="1"/>
      <c r="I1573" s="1"/>
      <c r="J1573" s="1"/>
      <c r="K1573" s="1"/>
      <c r="L1573" s="1"/>
      <c r="M1573" s="1"/>
      <c r="N1573" s="1"/>
      <c r="O1573" s="1"/>
      <c r="P1573" s="1"/>
      <c r="Q1573" s="1"/>
      <c r="R1573" s="1"/>
    </row>
    <row r="1574" spans="1:18">
      <c r="A1574" s="1"/>
      <c r="B1574" s="1"/>
      <c r="C1574" s="1"/>
      <c r="D1574" s="1"/>
      <c r="E1574" s="1"/>
      <c r="F1574" s="1"/>
      <c r="G1574" s="1"/>
      <c r="H1574" s="1"/>
      <c r="I1574" s="1"/>
      <c r="J1574" s="1"/>
      <c r="K1574" s="1"/>
      <c r="L1574" s="1"/>
      <c r="M1574" s="1"/>
      <c r="N1574" s="1"/>
      <c r="O1574" s="1"/>
      <c r="P1574" s="1"/>
      <c r="Q1574" s="1"/>
      <c r="R1574" s="1"/>
    </row>
    <row r="1575" spans="1:18">
      <c r="A1575" s="1"/>
      <c r="B1575" s="1"/>
      <c r="C1575" s="1"/>
      <c r="D1575" s="1"/>
      <c r="E1575" s="1"/>
      <c r="F1575" s="1"/>
      <c r="G1575" s="1"/>
      <c r="H1575" s="1"/>
      <c r="I1575" s="1"/>
      <c r="J1575" s="1"/>
      <c r="K1575" s="1"/>
      <c r="L1575" s="1"/>
      <c r="M1575" s="1"/>
      <c r="N1575" s="1"/>
      <c r="O1575" s="1"/>
      <c r="P1575" s="1"/>
      <c r="Q1575" s="1"/>
      <c r="R1575" s="1"/>
    </row>
    <row r="1576" spans="1:18">
      <c r="A1576" s="1"/>
      <c r="B1576" s="1"/>
      <c r="C1576" s="1"/>
      <c r="D1576" s="1"/>
      <c r="E1576" s="1"/>
      <c r="F1576" s="1"/>
      <c r="G1576" s="1"/>
      <c r="H1576" s="1"/>
      <c r="I1576" s="1"/>
      <c r="J1576" s="1"/>
      <c r="K1576" s="1"/>
      <c r="L1576" s="1"/>
      <c r="M1576" s="1"/>
      <c r="N1576" s="1"/>
      <c r="O1576" s="1"/>
      <c r="P1576" s="1"/>
      <c r="Q1576" s="1"/>
      <c r="R1576" s="1"/>
    </row>
    <row r="1577" spans="1:18">
      <c r="A1577" s="1"/>
      <c r="B1577" s="1"/>
      <c r="C1577" s="1"/>
      <c r="D1577" s="1"/>
      <c r="E1577" s="1"/>
      <c r="F1577" s="1"/>
      <c r="G1577" s="1"/>
      <c r="H1577" s="1"/>
      <c r="I1577" s="1"/>
      <c r="J1577" s="1"/>
      <c r="K1577" s="1"/>
      <c r="L1577" s="1"/>
      <c r="M1577" s="1"/>
      <c r="N1577" s="1"/>
      <c r="O1577" s="1"/>
      <c r="P1577" s="1"/>
      <c r="Q1577" s="1"/>
      <c r="R1577" s="1"/>
    </row>
    <row r="1578" spans="1:18">
      <c r="A1578" s="1"/>
      <c r="B1578" s="1"/>
      <c r="C1578" s="1"/>
      <c r="D1578" s="1"/>
      <c r="E1578" s="1"/>
      <c r="F1578" s="1"/>
      <c r="G1578" s="1"/>
      <c r="H1578" s="1"/>
      <c r="I1578" s="1"/>
      <c r="J1578" s="1"/>
      <c r="K1578" s="1"/>
      <c r="L1578" s="1"/>
      <c r="M1578" s="1"/>
      <c r="N1578" s="1"/>
      <c r="O1578" s="1"/>
      <c r="P1578" s="1"/>
      <c r="Q1578" s="1"/>
      <c r="R1578" s="1"/>
    </row>
    <row r="1579" spans="1:18">
      <c r="A1579" s="1"/>
      <c r="B1579" s="1"/>
      <c r="C1579" s="1"/>
      <c r="D1579" s="1"/>
      <c r="E1579" s="1"/>
      <c r="F1579" s="1"/>
      <c r="G1579" s="1"/>
      <c r="H1579" s="1"/>
      <c r="I1579" s="1"/>
      <c r="J1579" s="1"/>
      <c r="K1579" s="1"/>
      <c r="L1579" s="1"/>
      <c r="M1579" s="1"/>
      <c r="N1579" s="1"/>
      <c r="O1579" s="1"/>
      <c r="P1579" s="1"/>
      <c r="Q1579" s="1"/>
      <c r="R1579" s="1"/>
    </row>
    <row r="1580" spans="1:18">
      <c r="A1580" s="1"/>
      <c r="B1580" s="1"/>
      <c r="C1580" s="1"/>
      <c r="D1580" s="1"/>
      <c r="E1580" s="1"/>
      <c r="F1580" s="1"/>
      <c r="G1580" s="1"/>
      <c r="H1580" s="1"/>
      <c r="I1580" s="1"/>
      <c r="J1580" s="1"/>
      <c r="K1580" s="1"/>
      <c r="L1580" s="1"/>
      <c r="M1580" s="1"/>
      <c r="N1580" s="1"/>
      <c r="O1580" s="1"/>
      <c r="P1580" s="1"/>
      <c r="Q1580" s="1"/>
      <c r="R1580" s="1"/>
    </row>
    <row r="1581" spans="1:18">
      <c r="A1581" s="1"/>
      <c r="B1581" s="1"/>
      <c r="C1581" s="1"/>
      <c r="D1581" s="1"/>
      <c r="E1581" s="1"/>
      <c r="F1581" s="1"/>
      <c r="G1581" s="1"/>
      <c r="H1581" s="1"/>
      <c r="I1581" s="1"/>
      <c r="J1581" s="1"/>
      <c r="K1581" s="1"/>
      <c r="L1581" s="1"/>
      <c r="M1581" s="1"/>
      <c r="N1581" s="1"/>
      <c r="O1581" s="1"/>
      <c r="P1581" s="1"/>
      <c r="Q1581" s="1"/>
      <c r="R1581" s="1"/>
    </row>
    <row r="1582" spans="1:18">
      <c r="A1582" s="1"/>
      <c r="B1582" s="1"/>
      <c r="C1582" s="1"/>
      <c r="D1582" s="1"/>
      <c r="E1582" s="1"/>
      <c r="F1582" s="1"/>
      <c r="G1582" s="1"/>
      <c r="H1582" s="1"/>
      <c r="I1582" s="1"/>
      <c r="J1582" s="1"/>
      <c r="K1582" s="1"/>
      <c r="L1582" s="1"/>
      <c r="M1582" s="1"/>
      <c r="N1582" s="1"/>
      <c r="O1582" s="1"/>
      <c r="P1582" s="1"/>
      <c r="Q1582" s="1"/>
      <c r="R1582" s="1"/>
    </row>
    <row r="1583" spans="1:18">
      <c r="A1583" s="1"/>
      <c r="B1583" s="1"/>
      <c r="C1583" s="1"/>
      <c r="D1583" s="1"/>
      <c r="E1583" s="1"/>
      <c r="F1583" s="1"/>
      <c r="G1583" s="1"/>
      <c r="H1583" s="1"/>
      <c r="I1583" s="1"/>
      <c r="J1583" s="1"/>
      <c r="K1583" s="1"/>
      <c r="L1583" s="1"/>
      <c r="M1583" s="1"/>
      <c r="N1583" s="1"/>
      <c r="O1583" s="1"/>
      <c r="P1583" s="1"/>
      <c r="Q1583" s="1"/>
      <c r="R1583" s="1"/>
    </row>
    <row r="1584" spans="1:18">
      <c r="A1584" s="1"/>
      <c r="B1584" s="1"/>
      <c r="C1584" s="1"/>
      <c r="D1584" s="1"/>
      <c r="E1584" s="1"/>
      <c r="F1584" s="1"/>
      <c r="G1584" s="1"/>
      <c r="H1584" s="1"/>
      <c r="I1584" s="1"/>
      <c r="J1584" s="1"/>
      <c r="K1584" s="1"/>
      <c r="L1584" s="1"/>
      <c r="M1584" s="1"/>
      <c r="N1584" s="1"/>
      <c r="O1584" s="1"/>
      <c r="P1584" s="1"/>
      <c r="Q1584" s="1"/>
      <c r="R1584" s="1"/>
    </row>
    <row r="1585" spans="1:18">
      <c r="A1585" s="1"/>
      <c r="B1585" s="1"/>
      <c r="C1585" s="1"/>
      <c r="D1585" s="1"/>
      <c r="E1585" s="1"/>
      <c r="F1585" s="1"/>
      <c r="G1585" s="1"/>
      <c r="H1585" s="1"/>
      <c r="I1585" s="1"/>
      <c r="J1585" s="1"/>
      <c r="K1585" s="1"/>
      <c r="L1585" s="1"/>
      <c r="M1585" s="1"/>
      <c r="N1585" s="1"/>
      <c r="O1585" s="1"/>
      <c r="P1585" s="1"/>
      <c r="Q1585" s="1"/>
      <c r="R1585" s="1"/>
    </row>
    <row r="1586" spans="1:18">
      <c r="A1586" s="1"/>
      <c r="B1586" s="1"/>
      <c r="C1586" s="1"/>
      <c r="D1586" s="1"/>
      <c r="E1586" s="1"/>
      <c r="F1586" s="1"/>
      <c r="G1586" s="1"/>
      <c r="H1586" s="1"/>
      <c r="I1586" s="1"/>
      <c r="J1586" s="1"/>
      <c r="K1586" s="1"/>
      <c r="L1586" s="1"/>
      <c r="M1586" s="1"/>
      <c r="N1586" s="1"/>
      <c r="O1586" s="1"/>
      <c r="P1586" s="1"/>
      <c r="Q1586" s="1"/>
      <c r="R1586" s="1"/>
    </row>
    <row r="1587" spans="1:18">
      <c r="A1587" s="1"/>
      <c r="B1587" s="1"/>
      <c r="C1587" s="1"/>
      <c r="D1587" s="1"/>
      <c r="E1587" s="1"/>
      <c r="F1587" s="1"/>
      <c r="G1587" s="1"/>
      <c r="H1587" s="1"/>
      <c r="I1587" s="1"/>
      <c r="J1587" s="1"/>
      <c r="K1587" s="1"/>
      <c r="L1587" s="1"/>
      <c r="M1587" s="1"/>
      <c r="N1587" s="1"/>
      <c r="O1587" s="1"/>
      <c r="P1587" s="1"/>
      <c r="Q1587" s="1"/>
      <c r="R1587" s="1"/>
    </row>
    <row r="1588" spans="1:18">
      <c r="A1588" s="1"/>
      <c r="B1588" s="1"/>
      <c r="C1588" s="1"/>
      <c r="D1588" s="1"/>
      <c r="E1588" s="1"/>
      <c r="F1588" s="1"/>
      <c r="G1588" s="1"/>
      <c r="H1588" s="1"/>
      <c r="I1588" s="1"/>
      <c r="J1588" s="1"/>
      <c r="K1588" s="1"/>
      <c r="L1588" s="1"/>
      <c r="M1588" s="1"/>
      <c r="N1588" s="1"/>
      <c r="O1588" s="1"/>
      <c r="P1588" s="1"/>
      <c r="Q1588" s="1"/>
      <c r="R1588" s="1"/>
    </row>
    <row r="1589" spans="1:18">
      <c r="A1589" s="1"/>
      <c r="B1589" s="1"/>
      <c r="C1589" s="1"/>
      <c r="D1589" s="1"/>
      <c r="E1589" s="1"/>
      <c r="F1589" s="1"/>
      <c r="G1589" s="1"/>
      <c r="H1589" s="1"/>
      <c r="I1589" s="1"/>
      <c r="J1589" s="1"/>
      <c r="K1589" s="1"/>
      <c r="L1589" s="1"/>
      <c r="M1589" s="1"/>
      <c r="N1589" s="1"/>
      <c r="O1589" s="1"/>
      <c r="P1589" s="1"/>
      <c r="Q1589" s="1"/>
      <c r="R1589" s="1"/>
    </row>
    <row r="1590" spans="1:18">
      <c r="A1590" s="1"/>
      <c r="B1590" s="1"/>
      <c r="C1590" s="1"/>
      <c r="D1590" s="1"/>
      <c r="E1590" s="1"/>
      <c r="F1590" s="1"/>
      <c r="G1590" s="1"/>
      <c r="H1590" s="1"/>
      <c r="I1590" s="1"/>
      <c r="J1590" s="1"/>
      <c r="K1590" s="1"/>
      <c r="L1590" s="1"/>
      <c r="M1590" s="1"/>
      <c r="N1590" s="1"/>
      <c r="O1590" s="1"/>
      <c r="P1590" s="1"/>
      <c r="Q1590" s="1"/>
      <c r="R1590" s="1"/>
    </row>
    <row r="1591" spans="1:18">
      <c r="A1591" s="1"/>
      <c r="B1591" s="1"/>
      <c r="C1591" s="1"/>
      <c r="D1591" s="1"/>
      <c r="E1591" s="1"/>
      <c r="F1591" s="1"/>
      <c r="G1591" s="1"/>
      <c r="H1591" s="1"/>
      <c r="I1591" s="1"/>
      <c r="J1591" s="1"/>
      <c r="K1591" s="1"/>
      <c r="L1591" s="1"/>
      <c r="M1591" s="1"/>
      <c r="N1591" s="1"/>
      <c r="O1591" s="1"/>
      <c r="P1591" s="1"/>
      <c r="Q1591" s="1"/>
      <c r="R1591" s="1"/>
    </row>
    <row r="1592" spans="1:18">
      <c r="A1592" s="1"/>
      <c r="B1592" s="1"/>
      <c r="C1592" s="1"/>
      <c r="D1592" s="1"/>
      <c r="E1592" s="1"/>
      <c r="F1592" s="1"/>
      <c r="G1592" s="1"/>
      <c r="H1592" s="1"/>
      <c r="I1592" s="1"/>
      <c r="J1592" s="1"/>
      <c r="K1592" s="1"/>
      <c r="L1592" s="1"/>
      <c r="M1592" s="1"/>
      <c r="N1592" s="1"/>
      <c r="O1592" s="1"/>
      <c r="P1592" s="1"/>
      <c r="Q1592" s="1"/>
      <c r="R1592" s="1"/>
    </row>
    <row r="1593" spans="1:18">
      <c r="A1593" s="1"/>
      <c r="B1593" s="1"/>
      <c r="C1593" s="1"/>
      <c r="D1593" s="1"/>
      <c r="E1593" s="1"/>
      <c r="F1593" s="1"/>
      <c r="G1593" s="1"/>
      <c r="H1593" s="1"/>
      <c r="I1593" s="1"/>
      <c r="J1593" s="1"/>
      <c r="K1593" s="1"/>
      <c r="L1593" s="1"/>
      <c r="M1593" s="1"/>
      <c r="N1593" s="1"/>
      <c r="O1593" s="1"/>
      <c r="P1593" s="1"/>
      <c r="Q1593" s="1"/>
      <c r="R1593" s="1"/>
    </row>
    <row r="1594" spans="1:18">
      <c r="A1594" s="1"/>
      <c r="B1594" s="1"/>
      <c r="C1594" s="1"/>
      <c r="D1594" s="1"/>
      <c r="E1594" s="1"/>
      <c r="F1594" s="1"/>
      <c r="G1594" s="1"/>
      <c r="H1594" s="1"/>
      <c r="I1594" s="1"/>
      <c r="J1594" s="1"/>
      <c r="K1594" s="1"/>
      <c r="L1594" s="1"/>
      <c r="M1594" s="1"/>
      <c r="N1594" s="1"/>
      <c r="O1594" s="1"/>
      <c r="P1594" s="1"/>
      <c r="Q1594" s="1"/>
      <c r="R1594" s="1"/>
    </row>
    <row r="1595" spans="1:18">
      <c r="A1595" s="1"/>
      <c r="B1595" s="1"/>
      <c r="C1595" s="1"/>
      <c r="D1595" s="1"/>
      <c r="E1595" s="1"/>
      <c r="F1595" s="1"/>
      <c r="G1595" s="1"/>
      <c r="H1595" s="1"/>
      <c r="I1595" s="1"/>
      <c r="J1595" s="1"/>
      <c r="K1595" s="1"/>
      <c r="L1595" s="1"/>
      <c r="M1595" s="1"/>
      <c r="N1595" s="1"/>
      <c r="O1595" s="1"/>
      <c r="P1595" s="1"/>
      <c r="Q1595" s="1"/>
      <c r="R1595" s="1"/>
    </row>
    <row r="1596" spans="1:18">
      <c r="A1596" s="1"/>
      <c r="B1596" s="1"/>
      <c r="C1596" s="1"/>
      <c r="D1596" s="1"/>
      <c r="E1596" s="1"/>
      <c r="F1596" s="1"/>
      <c r="G1596" s="1"/>
      <c r="H1596" s="1"/>
      <c r="I1596" s="1"/>
      <c r="J1596" s="1"/>
      <c r="K1596" s="1"/>
      <c r="L1596" s="1"/>
      <c r="M1596" s="1"/>
      <c r="N1596" s="1"/>
      <c r="O1596" s="1"/>
      <c r="P1596" s="1"/>
      <c r="Q1596" s="1"/>
      <c r="R1596" s="1"/>
    </row>
    <row r="1597" spans="1:18">
      <c r="A1597" s="1"/>
      <c r="B1597" s="1"/>
      <c r="C1597" s="1"/>
      <c r="D1597" s="1"/>
      <c r="E1597" s="1"/>
      <c r="F1597" s="1"/>
      <c r="G1597" s="1"/>
      <c r="H1597" s="1"/>
      <c r="I1597" s="1"/>
      <c r="J1597" s="1"/>
      <c r="K1597" s="1"/>
      <c r="L1597" s="1"/>
      <c r="M1597" s="1"/>
      <c r="N1597" s="1"/>
      <c r="O1597" s="1"/>
      <c r="P1597" s="1"/>
      <c r="Q1597" s="1"/>
      <c r="R1597" s="1"/>
    </row>
    <row r="1598" spans="1:18">
      <c r="A1598" s="1"/>
      <c r="B1598" s="1"/>
      <c r="C1598" s="1"/>
      <c r="D1598" s="1"/>
      <c r="E1598" s="1"/>
      <c r="F1598" s="1"/>
      <c r="G1598" s="1"/>
      <c r="H1598" s="1"/>
      <c r="I1598" s="1"/>
      <c r="J1598" s="1"/>
      <c r="K1598" s="1"/>
      <c r="L1598" s="1"/>
      <c r="M1598" s="1"/>
      <c r="N1598" s="1"/>
      <c r="O1598" s="1"/>
      <c r="P1598" s="1"/>
      <c r="Q1598" s="1"/>
      <c r="R1598" s="1"/>
    </row>
    <row r="1599" spans="1:18">
      <c r="A1599" s="1"/>
      <c r="B1599" s="1"/>
      <c r="C1599" s="1"/>
      <c r="D1599" s="1"/>
      <c r="E1599" s="1"/>
      <c r="F1599" s="1"/>
      <c r="G1599" s="1"/>
      <c r="H1599" s="1"/>
      <c r="I1599" s="1"/>
      <c r="J1599" s="1"/>
      <c r="K1599" s="1"/>
      <c r="L1599" s="1"/>
      <c r="M1599" s="1"/>
      <c r="N1599" s="1"/>
      <c r="O1599" s="1"/>
      <c r="P1599" s="1"/>
      <c r="Q1599" s="1"/>
      <c r="R1599" s="1"/>
    </row>
    <row r="1600" spans="1:18">
      <c r="A1600" s="1"/>
      <c r="B1600" s="1"/>
      <c r="C1600" s="1"/>
      <c r="D1600" s="1"/>
      <c r="E1600" s="1"/>
      <c r="F1600" s="1"/>
      <c r="G1600" s="1"/>
      <c r="H1600" s="1"/>
      <c r="I1600" s="1"/>
      <c r="J1600" s="1"/>
      <c r="K1600" s="1"/>
      <c r="L1600" s="1"/>
      <c r="M1600" s="1"/>
      <c r="N1600" s="1"/>
      <c r="O1600" s="1"/>
      <c r="P1600" s="1"/>
      <c r="Q1600" s="1"/>
      <c r="R1600" s="1"/>
    </row>
    <row r="1601" spans="1:18">
      <c r="A1601" s="1"/>
      <c r="B1601" s="1"/>
      <c r="C1601" s="1"/>
      <c r="D1601" s="1"/>
      <c r="E1601" s="1"/>
      <c r="F1601" s="1"/>
      <c r="G1601" s="1"/>
      <c r="H1601" s="1"/>
      <c r="I1601" s="1"/>
      <c r="J1601" s="1"/>
      <c r="K1601" s="1"/>
      <c r="L1601" s="1"/>
      <c r="M1601" s="1"/>
      <c r="N1601" s="1"/>
      <c r="O1601" s="1"/>
      <c r="P1601" s="1"/>
      <c r="Q1601" s="1"/>
      <c r="R1601" s="1"/>
    </row>
    <row r="1602" spans="1:18">
      <c r="A1602" s="1"/>
      <c r="B1602" s="1"/>
      <c r="C1602" s="1"/>
      <c r="D1602" s="1"/>
      <c r="E1602" s="1"/>
      <c r="F1602" s="1"/>
      <c r="G1602" s="1"/>
      <c r="H1602" s="1"/>
      <c r="I1602" s="1"/>
      <c r="J1602" s="1"/>
      <c r="K1602" s="1"/>
      <c r="L1602" s="1"/>
      <c r="M1602" s="1"/>
      <c r="N1602" s="1"/>
      <c r="O1602" s="1"/>
      <c r="P1602" s="1"/>
      <c r="Q1602" s="1"/>
      <c r="R1602" s="1"/>
    </row>
    <row r="1603" spans="1:18">
      <c r="A1603" s="1"/>
      <c r="B1603" s="1"/>
      <c r="C1603" s="1"/>
      <c r="D1603" s="1"/>
      <c r="E1603" s="1"/>
      <c r="F1603" s="1"/>
      <c r="G1603" s="1"/>
      <c r="H1603" s="1"/>
      <c r="I1603" s="1"/>
      <c r="J1603" s="1"/>
      <c r="K1603" s="1"/>
      <c r="L1603" s="1"/>
      <c r="M1603" s="1"/>
      <c r="N1603" s="1"/>
      <c r="O1603" s="1"/>
      <c r="P1603" s="1"/>
      <c r="Q1603" s="1"/>
      <c r="R1603" s="1"/>
    </row>
    <row r="1604" spans="1:18">
      <c r="A1604" s="1"/>
      <c r="B1604" s="1"/>
      <c r="C1604" s="1"/>
      <c r="D1604" s="1"/>
      <c r="E1604" s="1"/>
      <c r="F1604" s="1"/>
      <c r="G1604" s="1"/>
      <c r="H1604" s="1"/>
      <c r="I1604" s="1"/>
      <c r="J1604" s="1"/>
      <c r="K1604" s="1"/>
      <c r="L1604" s="1"/>
      <c r="M1604" s="1"/>
      <c r="N1604" s="1"/>
      <c r="O1604" s="1"/>
      <c r="P1604" s="1"/>
      <c r="Q1604" s="1"/>
      <c r="R1604" s="1"/>
    </row>
    <row r="1605" spans="1:18">
      <c r="A1605" s="1"/>
      <c r="B1605" s="1"/>
      <c r="C1605" s="1"/>
      <c r="D1605" s="1"/>
      <c r="E1605" s="1"/>
      <c r="F1605" s="1"/>
      <c r="G1605" s="1"/>
      <c r="H1605" s="1"/>
      <c r="I1605" s="1"/>
      <c r="J1605" s="1"/>
      <c r="K1605" s="1"/>
      <c r="L1605" s="1"/>
      <c r="M1605" s="1"/>
      <c r="N1605" s="1"/>
      <c r="O1605" s="1"/>
      <c r="P1605" s="1"/>
      <c r="Q1605" s="1"/>
      <c r="R1605" s="1"/>
    </row>
    <row r="1606" spans="1:18">
      <c r="A1606" s="1"/>
      <c r="B1606" s="1"/>
      <c r="C1606" s="1"/>
      <c r="D1606" s="1"/>
      <c r="E1606" s="1"/>
      <c r="F1606" s="1"/>
      <c r="G1606" s="1"/>
      <c r="H1606" s="1"/>
      <c r="I1606" s="1"/>
      <c r="J1606" s="1"/>
      <c r="K1606" s="1"/>
      <c r="L1606" s="1"/>
      <c r="M1606" s="1"/>
      <c r="N1606" s="1"/>
      <c r="O1606" s="1"/>
      <c r="P1606" s="1"/>
      <c r="Q1606" s="1"/>
      <c r="R1606" s="1"/>
    </row>
    <row r="1607" spans="1:18">
      <c r="A1607" s="1"/>
      <c r="B1607" s="1"/>
      <c r="C1607" s="1"/>
      <c r="D1607" s="1"/>
      <c r="E1607" s="1"/>
      <c r="F1607" s="1"/>
      <c r="G1607" s="1"/>
      <c r="H1607" s="1"/>
      <c r="I1607" s="1"/>
      <c r="J1607" s="1"/>
      <c r="K1607" s="1"/>
      <c r="L1607" s="1"/>
      <c r="M1607" s="1"/>
      <c r="N1607" s="1"/>
      <c r="O1607" s="1"/>
      <c r="P1607" s="1"/>
      <c r="Q1607" s="1"/>
      <c r="R1607" s="1"/>
    </row>
    <row r="1608" spans="1:18">
      <c r="A1608" s="1"/>
      <c r="B1608" s="1"/>
      <c r="C1608" s="1"/>
      <c r="D1608" s="1"/>
      <c r="E1608" s="1"/>
      <c r="F1608" s="1"/>
      <c r="G1608" s="1"/>
      <c r="H1608" s="1"/>
      <c r="I1608" s="1"/>
      <c r="J1608" s="1"/>
      <c r="K1608" s="1"/>
      <c r="L1608" s="1"/>
      <c r="M1608" s="1"/>
      <c r="N1608" s="1"/>
      <c r="O1608" s="1"/>
      <c r="P1608" s="1"/>
      <c r="Q1608" s="1"/>
      <c r="R1608" s="1"/>
    </row>
    <row r="1609" spans="1:18">
      <c r="A1609" s="1"/>
      <c r="B1609" s="1"/>
      <c r="C1609" s="1"/>
      <c r="D1609" s="1"/>
      <c r="E1609" s="1"/>
      <c r="F1609" s="1"/>
      <c r="G1609" s="1"/>
      <c r="H1609" s="1"/>
      <c r="I1609" s="1"/>
      <c r="J1609" s="1"/>
      <c r="K1609" s="1"/>
      <c r="L1609" s="1"/>
      <c r="M1609" s="1"/>
      <c r="N1609" s="1"/>
      <c r="O1609" s="1"/>
      <c r="P1609" s="1"/>
      <c r="Q1609" s="1"/>
      <c r="R1609" s="1"/>
    </row>
    <row r="1610" spans="1:18">
      <c r="A1610" s="1"/>
      <c r="B1610" s="1"/>
      <c r="C1610" s="1"/>
      <c r="D1610" s="1"/>
      <c r="E1610" s="1"/>
      <c r="F1610" s="1"/>
      <c r="G1610" s="1"/>
      <c r="H1610" s="1"/>
      <c r="I1610" s="1"/>
      <c r="J1610" s="1"/>
      <c r="K1610" s="1"/>
      <c r="L1610" s="1"/>
      <c r="M1610" s="1"/>
      <c r="N1610" s="1"/>
      <c r="O1610" s="1"/>
      <c r="P1610" s="1"/>
      <c r="Q1610" s="1"/>
      <c r="R1610" s="1"/>
    </row>
    <row r="1611" spans="1:18">
      <c r="A1611" s="1"/>
      <c r="B1611" s="1"/>
      <c r="C1611" s="1"/>
      <c r="D1611" s="1"/>
      <c r="E1611" s="1"/>
      <c r="F1611" s="1"/>
      <c r="G1611" s="1"/>
      <c r="H1611" s="1"/>
      <c r="I1611" s="1"/>
      <c r="J1611" s="1"/>
      <c r="K1611" s="1"/>
      <c r="L1611" s="1"/>
      <c r="M1611" s="1"/>
      <c r="N1611" s="1"/>
      <c r="O1611" s="1"/>
      <c r="P1611" s="1"/>
      <c r="Q1611" s="1"/>
      <c r="R1611" s="1"/>
    </row>
    <row r="1612" spans="1:18">
      <c r="A1612" s="1"/>
      <c r="B1612" s="1"/>
      <c r="C1612" s="1"/>
      <c r="D1612" s="1"/>
      <c r="E1612" s="1"/>
      <c r="F1612" s="1"/>
      <c r="G1612" s="1"/>
      <c r="H1612" s="1"/>
      <c r="I1612" s="1"/>
      <c r="J1612" s="1"/>
      <c r="K1612" s="1"/>
      <c r="L1612" s="1"/>
      <c r="M1612" s="1"/>
      <c r="N1612" s="1"/>
      <c r="O1612" s="1"/>
      <c r="P1612" s="1"/>
      <c r="Q1612" s="1"/>
      <c r="R1612" s="1"/>
    </row>
    <row r="1613" spans="1:18">
      <c r="A1613" s="1"/>
      <c r="B1613" s="1"/>
      <c r="C1613" s="1"/>
      <c r="D1613" s="1"/>
      <c r="E1613" s="1"/>
      <c r="F1613" s="1"/>
      <c r="G1613" s="1"/>
      <c r="H1613" s="1"/>
      <c r="I1613" s="1"/>
      <c r="J1613" s="1"/>
      <c r="K1613" s="1"/>
      <c r="L1613" s="1"/>
      <c r="M1613" s="1"/>
      <c r="N1613" s="1"/>
      <c r="O1613" s="1"/>
      <c r="P1613" s="1"/>
      <c r="Q1613" s="1"/>
      <c r="R1613" s="1"/>
    </row>
    <row r="1614" spans="1:18">
      <c r="A1614" s="1"/>
      <c r="B1614" s="1"/>
      <c r="C1614" s="1"/>
      <c r="D1614" s="1"/>
      <c r="E1614" s="1"/>
      <c r="F1614" s="1"/>
      <c r="G1614" s="1"/>
      <c r="H1614" s="1"/>
      <c r="I1614" s="1"/>
      <c r="J1614" s="1"/>
      <c r="K1614" s="1"/>
      <c r="L1614" s="1"/>
      <c r="M1614" s="1"/>
      <c r="N1614" s="1"/>
      <c r="O1614" s="1"/>
      <c r="P1614" s="1"/>
      <c r="Q1614" s="1"/>
      <c r="R1614" s="1"/>
    </row>
    <row r="1615" spans="1:18">
      <c r="A1615" s="1"/>
      <c r="B1615" s="1"/>
      <c r="C1615" s="1"/>
      <c r="D1615" s="1"/>
      <c r="E1615" s="1"/>
      <c r="F1615" s="1"/>
      <c r="G1615" s="1"/>
      <c r="H1615" s="1"/>
      <c r="I1615" s="1"/>
      <c r="J1615" s="1"/>
      <c r="K1615" s="1"/>
      <c r="L1615" s="1"/>
      <c r="M1615" s="1"/>
      <c r="N1615" s="1"/>
      <c r="O1615" s="1"/>
      <c r="P1615" s="1"/>
      <c r="Q1615" s="1"/>
      <c r="R1615" s="1"/>
    </row>
    <row r="1616" spans="1:18">
      <c r="A1616" s="1"/>
      <c r="B1616" s="1"/>
      <c r="C1616" s="1"/>
      <c r="D1616" s="1"/>
      <c r="E1616" s="1"/>
      <c r="F1616" s="1"/>
      <c r="G1616" s="1"/>
      <c r="H1616" s="1"/>
      <c r="I1616" s="1"/>
      <c r="J1616" s="1"/>
      <c r="K1616" s="1"/>
      <c r="L1616" s="1"/>
      <c r="M1616" s="1"/>
      <c r="N1616" s="1"/>
      <c r="O1616" s="1"/>
      <c r="P1616" s="1"/>
      <c r="Q1616" s="1"/>
      <c r="R1616" s="1"/>
    </row>
    <row r="1617" spans="1:18">
      <c r="A1617" s="1"/>
      <c r="B1617" s="1"/>
      <c r="C1617" s="1"/>
      <c r="D1617" s="1"/>
      <c r="E1617" s="1"/>
      <c r="F1617" s="1"/>
      <c r="G1617" s="1"/>
      <c r="H1617" s="1"/>
      <c r="I1617" s="1"/>
      <c r="J1617" s="1"/>
      <c r="K1617" s="1"/>
      <c r="L1617" s="1"/>
      <c r="M1617" s="1"/>
      <c r="N1617" s="1"/>
      <c r="O1617" s="1"/>
      <c r="P1617" s="1"/>
      <c r="Q1617" s="1"/>
      <c r="R1617" s="1"/>
    </row>
    <row r="1618" spans="1:18">
      <c r="A1618" s="1"/>
      <c r="B1618" s="1"/>
      <c r="C1618" s="1"/>
      <c r="D1618" s="1"/>
      <c r="E1618" s="1"/>
      <c r="F1618" s="1"/>
      <c r="G1618" s="1"/>
      <c r="H1618" s="1"/>
      <c r="I1618" s="1"/>
      <c r="J1618" s="1"/>
      <c r="K1618" s="1"/>
      <c r="L1618" s="1"/>
      <c r="M1618" s="1"/>
      <c r="N1618" s="1"/>
      <c r="O1618" s="1"/>
      <c r="P1618" s="1"/>
      <c r="Q1618" s="1"/>
      <c r="R1618" s="1"/>
    </row>
    <row r="1619" spans="1:18">
      <c r="A1619" s="1"/>
      <c r="B1619" s="1"/>
      <c r="C1619" s="1"/>
      <c r="D1619" s="1"/>
      <c r="E1619" s="1"/>
      <c r="F1619" s="1"/>
      <c r="G1619" s="1"/>
      <c r="H1619" s="1"/>
      <c r="I1619" s="1"/>
      <c r="J1619" s="1"/>
      <c r="K1619" s="1"/>
      <c r="L1619" s="1"/>
      <c r="M1619" s="1"/>
      <c r="N1619" s="1"/>
      <c r="O1619" s="1"/>
      <c r="P1619" s="1"/>
      <c r="Q1619" s="1"/>
      <c r="R1619" s="1"/>
    </row>
    <row r="1620" spans="1:18">
      <c r="A1620" s="1"/>
      <c r="B1620" s="1"/>
      <c r="C1620" s="1"/>
      <c r="D1620" s="1"/>
      <c r="E1620" s="1"/>
      <c r="F1620" s="1"/>
      <c r="G1620" s="1"/>
      <c r="H1620" s="1"/>
      <c r="I1620" s="1"/>
      <c r="J1620" s="1"/>
      <c r="K1620" s="1"/>
      <c r="L1620" s="1"/>
      <c r="M1620" s="1"/>
      <c r="N1620" s="1"/>
      <c r="O1620" s="1"/>
      <c r="P1620" s="1"/>
      <c r="Q1620" s="1"/>
      <c r="R1620" s="1"/>
    </row>
    <row r="1621" spans="1:18">
      <c r="A1621" s="1"/>
      <c r="B1621" s="1"/>
      <c r="C1621" s="1"/>
      <c r="D1621" s="1"/>
      <c r="E1621" s="1"/>
      <c r="F1621" s="1"/>
      <c r="G1621" s="1"/>
      <c r="H1621" s="1"/>
      <c r="I1621" s="1"/>
      <c r="J1621" s="1"/>
      <c r="K1621" s="1"/>
      <c r="L1621" s="1"/>
      <c r="M1621" s="1"/>
      <c r="N1621" s="1"/>
      <c r="O1621" s="1"/>
      <c r="P1621" s="1"/>
      <c r="Q1621" s="1"/>
      <c r="R1621" s="1"/>
    </row>
    <row r="1622" spans="1:18">
      <c r="A1622" s="1"/>
      <c r="B1622" s="1"/>
      <c r="C1622" s="1"/>
      <c r="D1622" s="1"/>
      <c r="E1622" s="1"/>
      <c r="F1622" s="1"/>
      <c r="G1622" s="1"/>
      <c r="H1622" s="1"/>
      <c r="I1622" s="1"/>
      <c r="J1622" s="1"/>
      <c r="K1622" s="1"/>
      <c r="L1622" s="1"/>
      <c r="M1622" s="1"/>
      <c r="N1622" s="1"/>
      <c r="O1622" s="1"/>
      <c r="P1622" s="1"/>
      <c r="Q1622" s="1"/>
      <c r="R1622" s="1"/>
    </row>
    <row r="1623" spans="1:18">
      <c r="A1623" s="1"/>
      <c r="B1623" s="1"/>
      <c r="C1623" s="1"/>
      <c r="D1623" s="1"/>
      <c r="E1623" s="1"/>
      <c r="F1623" s="1"/>
      <c r="G1623" s="1"/>
      <c r="H1623" s="1"/>
      <c r="I1623" s="1"/>
      <c r="J1623" s="1"/>
      <c r="K1623" s="1"/>
      <c r="L1623" s="1"/>
      <c r="M1623" s="1"/>
      <c r="N1623" s="1"/>
      <c r="O1623" s="1"/>
      <c r="P1623" s="1"/>
      <c r="Q1623" s="1"/>
      <c r="R1623" s="1"/>
    </row>
    <row r="1624" spans="1:18">
      <c r="A1624" s="1"/>
      <c r="B1624" s="1"/>
      <c r="C1624" s="1"/>
      <c r="D1624" s="1"/>
      <c r="E1624" s="1"/>
      <c r="F1624" s="1"/>
      <c r="G1624" s="1"/>
      <c r="H1624" s="1"/>
      <c r="I1624" s="1"/>
      <c r="J1624" s="1"/>
      <c r="K1624" s="1"/>
      <c r="L1624" s="1"/>
      <c r="M1624" s="1"/>
      <c r="N1624" s="1"/>
      <c r="O1624" s="1"/>
      <c r="P1624" s="1"/>
      <c r="Q1624" s="1"/>
      <c r="R1624" s="1"/>
    </row>
    <row r="1625" spans="1:18">
      <c r="A1625" s="1"/>
      <c r="B1625" s="1"/>
      <c r="C1625" s="1"/>
      <c r="D1625" s="1"/>
      <c r="E1625" s="1"/>
      <c r="F1625" s="1"/>
      <c r="G1625" s="1"/>
      <c r="H1625" s="1"/>
      <c r="I1625" s="1"/>
      <c r="J1625" s="1"/>
      <c r="K1625" s="1"/>
      <c r="L1625" s="1"/>
      <c r="M1625" s="1"/>
      <c r="N1625" s="1"/>
      <c r="O1625" s="1"/>
      <c r="P1625" s="1"/>
      <c r="Q1625" s="1"/>
      <c r="R1625" s="1"/>
    </row>
    <row r="1626" spans="1:18">
      <c r="A1626" s="1"/>
      <c r="B1626" s="1"/>
      <c r="C1626" s="1"/>
      <c r="D1626" s="1"/>
      <c r="E1626" s="1"/>
      <c r="F1626" s="1"/>
      <c r="G1626" s="1"/>
      <c r="H1626" s="1"/>
      <c r="I1626" s="1"/>
      <c r="J1626" s="1"/>
      <c r="K1626" s="1"/>
      <c r="L1626" s="1"/>
      <c r="M1626" s="1"/>
      <c r="N1626" s="1"/>
      <c r="O1626" s="1"/>
      <c r="P1626" s="1"/>
      <c r="Q1626" s="1"/>
      <c r="R1626" s="1"/>
    </row>
    <row r="1627" spans="1:18">
      <c r="A1627" s="1"/>
      <c r="B1627" s="1"/>
      <c r="C1627" s="1"/>
      <c r="D1627" s="1"/>
      <c r="E1627" s="1"/>
      <c r="F1627" s="1"/>
      <c r="G1627" s="1"/>
      <c r="H1627" s="1"/>
      <c r="I1627" s="1"/>
      <c r="J1627" s="1"/>
      <c r="K1627" s="1"/>
      <c r="L1627" s="1"/>
      <c r="M1627" s="1"/>
      <c r="N1627" s="1"/>
      <c r="O1627" s="1"/>
      <c r="P1627" s="1"/>
      <c r="Q1627" s="1"/>
      <c r="R1627" s="1"/>
    </row>
    <row r="1628" spans="1:18">
      <c r="A1628" s="1"/>
      <c r="B1628" s="1"/>
      <c r="C1628" s="1"/>
      <c r="D1628" s="1"/>
      <c r="E1628" s="1"/>
      <c r="F1628" s="1"/>
      <c r="G1628" s="1"/>
      <c r="H1628" s="1"/>
      <c r="I1628" s="1"/>
      <c r="J1628" s="1"/>
      <c r="K1628" s="1"/>
      <c r="L1628" s="1"/>
      <c r="M1628" s="1"/>
      <c r="N1628" s="1"/>
      <c r="O1628" s="1"/>
      <c r="P1628" s="1"/>
      <c r="Q1628" s="1"/>
      <c r="R1628" s="1"/>
    </row>
    <row r="1629" spans="1:18">
      <c r="A1629" s="1"/>
      <c r="B1629" s="1"/>
      <c r="C1629" s="1"/>
      <c r="D1629" s="1"/>
      <c r="E1629" s="1"/>
      <c r="F1629" s="1"/>
      <c r="G1629" s="1"/>
      <c r="H1629" s="1"/>
      <c r="I1629" s="1"/>
      <c r="J1629" s="1"/>
      <c r="K1629" s="1"/>
      <c r="L1629" s="1"/>
      <c r="M1629" s="1"/>
      <c r="N1629" s="1"/>
      <c r="O1629" s="1"/>
      <c r="P1629" s="1"/>
      <c r="Q1629" s="1"/>
      <c r="R1629" s="1"/>
    </row>
    <row r="1630" spans="1:18">
      <c r="A1630" s="1"/>
      <c r="B1630" s="1"/>
      <c r="C1630" s="1"/>
      <c r="D1630" s="1"/>
      <c r="E1630" s="1"/>
      <c r="F1630" s="1"/>
      <c r="G1630" s="1"/>
      <c r="H1630" s="1"/>
      <c r="I1630" s="1"/>
      <c r="J1630" s="1"/>
      <c r="K1630" s="1"/>
      <c r="L1630" s="1"/>
      <c r="M1630" s="1"/>
      <c r="N1630" s="1"/>
      <c r="O1630" s="1"/>
      <c r="P1630" s="1"/>
      <c r="Q1630" s="1"/>
      <c r="R1630" s="1"/>
    </row>
    <row r="1631" spans="1:18">
      <c r="A1631" s="1"/>
      <c r="B1631" s="1"/>
      <c r="C1631" s="1"/>
      <c r="D1631" s="1"/>
      <c r="E1631" s="1"/>
      <c r="F1631" s="1"/>
      <c r="G1631" s="1"/>
      <c r="H1631" s="1"/>
      <c r="I1631" s="1"/>
      <c r="J1631" s="1"/>
      <c r="K1631" s="1"/>
      <c r="L1631" s="1"/>
      <c r="M1631" s="1"/>
      <c r="N1631" s="1"/>
      <c r="O1631" s="1"/>
      <c r="P1631" s="1"/>
      <c r="Q1631" s="1"/>
      <c r="R1631" s="1"/>
    </row>
    <row r="1632" spans="1:18">
      <c r="A1632" s="1"/>
      <c r="B1632" s="1"/>
      <c r="C1632" s="1"/>
      <c r="D1632" s="1"/>
      <c r="E1632" s="1"/>
      <c r="F1632" s="1"/>
      <c r="G1632" s="1"/>
      <c r="H1632" s="1"/>
      <c r="I1632" s="1"/>
      <c r="J1632" s="1"/>
      <c r="K1632" s="1"/>
      <c r="L1632" s="1"/>
      <c r="M1632" s="1"/>
      <c r="N1632" s="1"/>
      <c r="O1632" s="1"/>
      <c r="P1632" s="1"/>
      <c r="Q1632" s="1"/>
      <c r="R1632" s="1"/>
    </row>
    <row r="1633" spans="1:18">
      <c r="A1633" s="1"/>
      <c r="B1633" s="1"/>
      <c r="C1633" s="1"/>
      <c r="D1633" s="1"/>
      <c r="E1633" s="1"/>
      <c r="F1633" s="1"/>
      <c r="G1633" s="1"/>
      <c r="H1633" s="1"/>
      <c r="I1633" s="1"/>
      <c r="J1633" s="1"/>
      <c r="K1633" s="1"/>
      <c r="L1633" s="1"/>
      <c r="M1633" s="1"/>
      <c r="N1633" s="1"/>
      <c r="O1633" s="1"/>
      <c r="P1633" s="1"/>
      <c r="Q1633" s="1"/>
      <c r="R1633" s="1"/>
    </row>
    <row r="1634" spans="1:18">
      <c r="A1634" s="1"/>
      <c r="B1634" s="1"/>
      <c r="C1634" s="1"/>
      <c r="D1634" s="1"/>
      <c r="E1634" s="1"/>
      <c r="F1634" s="1"/>
      <c r="G1634" s="1"/>
      <c r="H1634" s="1"/>
      <c r="I1634" s="1"/>
      <c r="J1634" s="1"/>
      <c r="K1634" s="1"/>
      <c r="L1634" s="1"/>
      <c r="M1634" s="1"/>
      <c r="N1634" s="1"/>
      <c r="O1634" s="1"/>
      <c r="P1634" s="1"/>
      <c r="Q1634" s="1"/>
      <c r="R1634" s="1"/>
    </row>
    <row r="1635" spans="1:18">
      <c r="A1635" s="1"/>
      <c r="B1635" s="1"/>
      <c r="C1635" s="1"/>
      <c r="D1635" s="1"/>
      <c r="E1635" s="1"/>
      <c r="F1635" s="1"/>
      <c r="G1635" s="1"/>
      <c r="H1635" s="1"/>
      <c r="I1635" s="1"/>
      <c r="J1635" s="1"/>
      <c r="K1635" s="1"/>
      <c r="L1635" s="1"/>
      <c r="M1635" s="1"/>
      <c r="N1635" s="1"/>
      <c r="O1635" s="1"/>
      <c r="P1635" s="1"/>
      <c r="Q1635" s="1"/>
      <c r="R1635" s="1"/>
    </row>
    <row r="1636" spans="1:18">
      <c r="A1636" s="1"/>
      <c r="B1636" s="1"/>
      <c r="C1636" s="1"/>
      <c r="D1636" s="1"/>
      <c r="E1636" s="1"/>
      <c r="F1636" s="1"/>
      <c r="G1636" s="1"/>
      <c r="H1636" s="1"/>
      <c r="I1636" s="1"/>
      <c r="J1636" s="1"/>
      <c r="K1636" s="1"/>
      <c r="L1636" s="1"/>
      <c r="M1636" s="1"/>
      <c r="N1636" s="1"/>
      <c r="O1636" s="1"/>
      <c r="P1636" s="1"/>
      <c r="Q1636" s="1"/>
      <c r="R1636" s="1"/>
    </row>
    <row r="1637" spans="1:18">
      <c r="A1637" s="1"/>
      <c r="B1637" s="1"/>
      <c r="C1637" s="1"/>
      <c r="D1637" s="1"/>
      <c r="E1637" s="1"/>
      <c r="F1637" s="1"/>
      <c r="G1637" s="1"/>
      <c r="H1637" s="1"/>
      <c r="I1637" s="1"/>
      <c r="J1637" s="1"/>
      <c r="K1637" s="1"/>
      <c r="L1637" s="1"/>
      <c r="M1637" s="1"/>
      <c r="N1637" s="1"/>
      <c r="O1637" s="1"/>
      <c r="P1637" s="1"/>
      <c r="Q1637" s="1"/>
      <c r="R1637" s="1"/>
    </row>
    <row r="1638" spans="1:18">
      <c r="A1638" s="1"/>
      <c r="B1638" s="1"/>
      <c r="C1638" s="1"/>
      <c r="D1638" s="1"/>
      <c r="E1638" s="1"/>
      <c r="F1638" s="1"/>
      <c r="G1638" s="1"/>
      <c r="H1638" s="1"/>
      <c r="I1638" s="1"/>
      <c r="J1638" s="1"/>
      <c r="K1638" s="1"/>
      <c r="L1638" s="1"/>
      <c r="M1638" s="1"/>
      <c r="N1638" s="1"/>
      <c r="O1638" s="1"/>
      <c r="P1638" s="1"/>
      <c r="Q1638" s="1"/>
      <c r="R1638" s="1"/>
    </row>
    <row r="1639" spans="1:18">
      <c r="A1639" s="1"/>
      <c r="B1639" s="1"/>
      <c r="C1639" s="1"/>
      <c r="D1639" s="1"/>
      <c r="E1639" s="1"/>
      <c r="F1639" s="1"/>
      <c r="G1639" s="1"/>
      <c r="H1639" s="1"/>
      <c r="I1639" s="1"/>
      <c r="J1639" s="1"/>
      <c r="K1639" s="1"/>
      <c r="L1639" s="1"/>
      <c r="M1639" s="1"/>
      <c r="N1639" s="1"/>
      <c r="O1639" s="1"/>
      <c r="P1639" s="1"/>
      <c r="Q1639" s="1"/>
      <c r="R1639" s="1"/>
    </row>
    <row r="1640" spans="1:18">
      <c r="A1640" s="1"/>
      <c r="B1640" s="1"/>
      <c r="C1640" s="1"/>
      <c r="D1640" s="1"/>
      <c r="E1640" s="1"/>
      <c r="F1640" s="1"/>
      <c r="G1640" s="1"/>
      <c r="H1640" s="1"/>
      <c r="I1640" s="1"/>
      <c r="J1640" s="1"/>
      <c r="K1640" s="1"/>
      <c r="L1640" s="1"/>
      <c r="M1640" s="1"/>
      <c r="N1640" s="1"/>
      <c r="O1640" s="1"/>
      <c r="P1640" s="1"/>
      <c r="Q1640" s="1"/>
      <c r="R1640" s="1"/>
    </row>
    <row r="1641" spans="1:18">
      <c r="A1641" s="1"/>
      <c r="B1641" s="1"/>
      <c r="C1641" s="1"/>
      <c r="D1641" s="1"/>
      <c r="E1641" s="1"/>
      <c r="F1641" s="1"/>
      <c r="G1641" s="1"/>
      <c r="H1641" s="1"/>
      <c r="I1641" s="1"/>
      <c r="J1641" s="1"/>
      <c r="K1641" s="1"/>
      <c r="L1641" s="1"/>
      <c r="M1641" s="1"/>
      <c r="N1641" s="1"/>
      <c r="O1641" s="1"/>
      <c r="P1641" s="1"/>
      <c r="Q1641" s="1"/>
      <c r="R1641" s="1"/>
    </row>
    <row r="1642" spans="1:18">
      <c r="A1642" s="1"/>
      <c r="B1642" s="1"/>
      <c r="C1642" s="1"/>
      <c r="D1642" s="1"/>
      <c r="E1642" s="1"/>
      <c r="F1642" s="1"/>
      <c r="G1642" s="1"/>
      <c r="H1642" s="1"/>
      <c r="I1642" s="1"/>
      <c r="J1642" s="1"/>
      <c r="K1642" s="1"/>
      <c r="L1642" s="1"/>
      <c r="M1642" s="1"/>
      <c r="N1642" s="1"/>
      <c r="O1642" s="1"/>
      <c r="P1642" s="1"/>
      <c r="Q1642" s="1"/>
      <c r="R1642" s="1"/>
    </row>
    <row r="1643" spans="1:18">
      <c r="A1643" s="1"/>
      <c r="B1643" s="1"/>
      <c r="C1643" s="1"/>
      <c r="D1643" s="1"/>
      <c r="E1643" s="1"/>
      <c r="F1643" s="1"/>
      <c r="G1643" s="1"/>
      <c r="H1643" s="1"/>
      <c r="I1643" s="1"/>
      <c r="J1643" s="1"/>
      <c r="K1643" s="1"/>
      <c r="L1643" s="1"/>
      <c r="M1643" s="1"/>
      <c r="N1643" s="1"/>
      <c r="O1643" s="1"/>
      <c r="P1643" s="1"/>
      <c r="Q1643" s="1"/>
      <c r="R1643" s="1"/>
    </row>
    <row r="1644" spans="1:18">
      <c r="A1644" s="1"/>
      <c r="B1644" s="1"/>
      <c r="C1644" s="1"/>
      <c r="D1644" s="1"/>
      <c r="E1644" s="1"/>
      <c r="F1644" s="1"/>
      <c r="G1644" s="1"/>
      <c r="H1644" s="1"/>
      <c r="I1644" s="1"/>
      <c r="J1644" s="1"/>
      <c r="K1644" s="1"/>
      <c r="L1644" s="1"/>
      <c r="M1644" s="1"/>
      <c r="N1644" s="1"/>
      <c r="O1644" s="1"/>
      <c r="P1644" s="1"/>
      <c r="Q1644" s="1"/>
      <c r="R1644" s="1"/>
    </row>
    <row r="1645" spans="1:18">
      <c r="A1645" s="1"/>
      <c r="B1645" s="1"/>
      <c r="C1645" s="1"/>
      <c r="D1645" s="1"/>
      <c r="E1645" s="1"/>
      <c r="F1645" s="1"/>
      <c r="G1645" s="1"/>
      <c r="H1645" s="1"/>
      <c r="I1645" s="1"/>
      <c r="J1645" s="1"/>
      <c r="K1645" s="1"/>
      <c r="L1645" s="1"/>
      <c r="M1645" s="1"/>
      <c r="N1645" s="1"/>
      <c r="O1645" s="1"/>
      <c r="P1645" s="1"/>
      <c r="Q1645" s="1"/>
      <c r="R1645" s="1"/>
    </row>
    <row r="1646" spans="1:18">
      <c r="A1646" s="1"/>
      <c r="B1646" s="1"/>
      <c r="C1646" s="1"/>
      <c r="D1646" s="1"/>
      <c r="E1646" s="1"/>
      <c r="F1646" s="1"/>
      <c r="G1646" s="1"/>
      <c r="H1646" s="1"/>
      <c r="I1646" s="1"/>
      <c r="J1646" s="1"/>
      <c r="K1646" s="1"/>
      <c r="L1646" s="1"/>
      <c r="M1646" s="1"/>
      <c r="N1646" s="1"/>
      <c r="O1646" s="1"/>
      <c r="P1646" s="1"/>
      <c r="Q1646" s="1"/>
      <c r="R1646" s="1"/>
    </row>
    <row r="1647" spans="1:18">
      <c r="A1647" s="1"/>
      <c r="B1647" s="1"/>
      <c r="C1647" s="1"/>
      <c r="D1647" s="1"/>
      <c r="E1647" s="1"/>
      <c r="F1647" s="1"/>
      <c r="G1647" s="1"/>
      <c r="H1647" s="1"/>
      <c r="I1647" s="1"/>
      <c r="J1647" s="1"/>
      <c r="K1647" s="1"/>
      <c r="L1647" s="1"/>
      <c r="M1647" s="1"/>
      <c r="N1647" s="1"/>
      <c r="O1647" s="1"/>
      <c r="P1647" s="1"/>
      <c r="Q1647" s="1"/>
      <c r="R1647" s="1"/>
    </row>
    <row r="1648" spans="1:18">
      <c r="A1648" s="1"/>
      <c r="B1648" s="1"/>
      <c r="C1648" s="1"/>
      <c r="D1648" s="1"/>
      <c r="E1648" s="1"/>
      <c r="F1648" s="1"/>
      <c r="G1648" s="1"/>
      <c r="H1648" s="1"/>
      <c r="I1648" s="1"/>
      <c r="J1648" s="1"/>
      <c r="K1648" s="1"/>
      <c r="L1648" s="1"/>
      <c r="M1648" s="1"/>
      <c r="N1648" s="1"/>
      <c r="O1648" s="1"/>
      <c r="P1648" s="1"/>
      <c r="Q1648" s="1"/>
      <c r="R1648" s="1"/>
    </row>
    <row r="1649" spans="1:18">
      <c r="A1649" s="1"/>
      <c r="B1649" s="1"/>
      <c r="C1649" s="1"/>
      <c r="D1649" s="1"/>
      <c r="E1649" s="1"/>
      <c r="F1649" s="1"/>
      <c r="G1649" s="1"/>
      <c r="H1649" s="1"/>
      <c r="I1649" s="1"/>
      <c r="J1649" s="1"/>
      <c r="K1649" s="1"/>
      <c r="L1649" s="1"/>
      <c r="M1649" s="1"/>
      <c r="N1649" s="1"/>
      <c r="O1649" s="1"/>
      <c r="P1649" s="1"/>
      <c r="Q1649" s="1"/>
      <c r="R1649" s="1"/>
    </row>
    <row r="1650" spans="1:18">
      <c r="A1650" s="1"/>
      <c r="B1650" s="1"/>
      <c r="C1650" s="1"/>
      <c r="D1650" s="1"/>
      <c r="E1650" s="1"/>
      <c r="F1650" s="1"/>
      <c r="G1650" s="1"/>
      <c r="H1650" s="1"/>
      <c r="I1650" s="1"/>
      <c r="J1650" s="1"/>
      <c r="K1650" s="1"/>
      <c r="L1650" s="1"/>
      <c r="M1650" s="1"/>
      <c r="N1650" s="1"/>
      <c r="O1650" s="1"/>
      <c r="P1650" s="1"/>
      <c r="Q1650" s="1"/>
      <c r="R1650" s="1"/>
    </row>
    <row r="1651" spans="1:18">
      <c r="A1651" s="1"/>
      <c r="B1651" s="1"/>
      <c r="C1651" s="1"/>
      <c r="D1651" s="1"/>
      <c r="E1651" s="1"/>
      <c r="F1651" s="1"/>
      <c r="G1651" s="1"/>
      <c r="H1651" s="1"/>
      <c r="I1651" s="1"/>
      <c r="J1651" s="1"/>
      <c r="K1651" s="1"/>
      <c r="L1651" s="1"/>
      <c r="M1651" s="1"/>
      <c r="N1651" s="1"/>
      <c r="O1651" s="1"/>
      <c r="P1651" s="1"/>
      <c r="Q1651" s="1"/>
      <c r="R1651" s="1"/>
    </row>
    <row r="1652" spans="1:18">
      <c r="A1652" s="1"/>
      <c r="B1652" s="1"/>
      <c r="C1652" s="1"/>
      <c r="D1652" s="1"/>
      <c r="E1652" s="1"/>
      <c r="F1652" s="1"/>
      <c r="G1652" s="1"/>
      <c r="H1652" s="1"/>
      <c r="I1652" s="1"/>
      <c r="J1652" s="1"/>
      <c r="K1652" s="1"/>
      <c r="L1652" s="1"/>
      <c r="M1652" s="1"/>
      <c r="N1652" s="1"/>
      <c r="O1652" s="1"/>
      <c r="P1652" s="1"/>
      <c r="Q1652" s="1"/>
      <c r="R1652" s="1"/>
    </row>
    <row r="1653" spans="1:18">
      <c r="A1653" s="1"/>
      <c r="B1653" s="1"/>
      <c r="C1653" s="1"/>
      <c r="D1653" s="1"/>
      <c r="E1653" s="1"/>
      <c r="F1653" s="1"/>
      <c r="G1653" s="1"/>
      <c r="H1653" s="1"/>
      <c r="I1653" s="1"/>
      <c r="J1653" s="1"/>
      <c r="K1653" s="1"/>
      <c r="L1653" s="1"/>
      <c r="M1653" s="1"/>
      <c r="N1653" s="1"/>
      <c r="O1653" s="1"/>
      <c r="P1653" s="1"/>
      <c r="Q1653" s="1"/>
      <c r="R1653" s="1"/>
    </row>
    <row r="1654" spans="1:18">
      <c r="A1654" s="1"/>
      <c r="B1654" s="1"/>
      <c r="C1654" s="1"/>
      <c r="D1654" s="1"/>
      <c r="E1654" s="1"/>
      <c r="F1654" s="1"/>
      <c r="G1654" s="1"/>
      <c r="H1654" s="1"/>
      <c r="I1654" s="1"/>
      <c r="J1654" s="1"/>
      <c r="K1654" s="1"/>
      <c r="L1654" s="1"/>
      <c r="M1654" s="1"/>
      <c r="N1654" s="1"/>
      <c r="O1654" s="1"/>
      <c r="P1654" s="1"/>
      <c r="Q1654" s="1"/>
      <c r="R1654" s="1"/>
    </row>
    <row r="1655" spans="1:18">
      <c r="A1655" s="1"/>
      <c r="B1655" s="1"/>
      <c r="C1655" s="1"/>
      <c r="D1655" s="1"/>
      <c r="E1655" s="1"/>
      <c r="F1655" s="1"/>
      <c r="G1655" s="1"/>
      <c r="H1655" s="1"/>
      <c r="I1655" s="1"/>
      <c r="J1655" s="1"/>
      <c r="K1655" s="1"/>
      <c r="L1655" s="1"/>
      <c r="M1655" s="1"/>
      <c r="N1655" s="1"/>
      <c r="O1655" s="1"/>
      <c r="P1655" s="1"/>
      <c r="Q1655" s="1"/>
      <c r="R1655" s="1"/>
    </row>
    <row r="1656" spans="1:18">
      <c r="A1656" s="1"/>
      <c r="B1656" s="1"/>
      <c r="C1656" s="1"/>
      <c r="D1656" s="1"/>
      <c r="E1656" s="1"/>
      <c r="F1656" s="1"/>
      <c r="G1656" s="1"/>
      <c r="H1656" s="1"/>
      <c r="I1656" s="1"/>
      <c r="J1656" s="1"/>
      <c r="K1656" s="1"/>
      <c r="L1656" s="1"/>
      <c r="M1656" s="1"/>
      <c r="N1656" s="1"/>
      <c r="O1656" s="1"/>
      <c r="P1656" s="1"/>
      <c r="Q1656" s="1"/>
      <c r="R1656" s="1"/>
    </row>
    <row r="1657" spans="1:18">
      <c r="A1657" s="1"/>
      <c r="B1657" s="1"/>
      <c r="C1657" s="1"/>
      <c r="D1657" s="1"/>
      <c r="E1657" s="1"/>
      <c r="F1657" s="1"/>
      <c r="G1657" s="1"/>
      <c r="H1657" s="1"/>
      <c r="I1657" s="1"/>
      <c r="J1657" s="1"/>
      <c r="K1657" s="1"/>
      <c r="L1657" s="1"/>
      <c r="M1657" s="1"/>
      <c r="N1657" s="1"/>
      <c r="O1657" s="1"/>
      <c r="P1657" s="1"/>
      <c r="Q1657" s="1"/>
      <c r="R1657" s="1"/>
    </row>
    <row r="1658" spans="1:18">
      <c r="A1658" s="1"/>
      <c r="B1658" s="1"/>
      <c r="C1658" s="1"/>
      <c r="D1658" s="1"/>
      <c r="E1658" s="1"/>
      <c r="F1658" s="1"/>
      <c r="G1658" s="1"/>
      <c r="H1658" s="1"/>
      <c r="I1658" s="1"/>
      <c r="J1658" s="1"/>
      <c r="K1658" s="1"/>
      <c r="L1658" s="1"/>
      <c r="M1658" s="1"/>
      <c r="N1658" s="1"/>
      <c r="O1658" s="1"/>
      <c r="P1658" s="1"/>
      <c r="Q1658" s="1"/>
      <c r="R1658" s="1"/>
    </row>
    <row r="1659" spans="1:18">
      <c r="A1659" s="1"/>
      <c r="B1659" s="1"/>
      <c r="C1659" s="1"/>
      <c r="D1659" s="1"/>
      <c r="E1659" s="1"/>
      <c r="F1659" s="1"/>
      <c r="G1659" s="1"/>
      <c r="H1659" s="1"/>
      <c r="I1659" s="1"/>
      <c r="J1659" s="1"/>
      <c r="K1659" s="1"/>
      <c r="L1659" s="1"/>
      <c r="M1659" s="1"/>
      <c r="N1659" s="1"/>
      <c r="O1659" s="1"/>
      <c r="P1659" s="1"/>
      <c r="Q1659" s="1"/>
      <c r="R1659" s="1"/>
    </row>
    <row r="1660" spans="1:18">
      <c r="A1660" s="1"/>
      <c r="B1660" s="1"/>
      <c r="C1660" s="1"/>
      <c r="D1660" s="1"/>
      <c r="E1660" s="1"/>
      <c r="F1660" s="1"/>
      <c r="G1660" s="1"/>
      <c r="H1660" s="1"/>
      <c r="I1660" s="1"/>
      <c r="J1660" s="1"/>
      <c r="K1660" s="1"/>
      <c r="L1660" s="1"/>
      <c r="M1660" s="1"/>
      <c r="N1660" s="1"/>
      <c r="O1660" s="1"/>
      <c r="P1660" s="1"/>
      <c r="Q1660" s="1"/>
      <c r="R1660" s="1"/>
    </row>
    <row r="1661" spans="1:18">
      <c r="A1661" s="1"/>
      <c r="B1661" s="1"/>
      <c r="C1661" s="1"/>
      <c r="D1661" s="1"/>
      <c r="E1661" s="1"/>
      <c r="F1661" s="1"/>
      <c r="G1661" s="1"/>
      <c r="H1661" s="1"/>
      <c r="I1661" s="1"/>
      <c r="J1661" s="1"/>
      <c r="K1661" s="1"/>
      <c r="L1661" s="1"/>
      <c r="M1661" s="1"/>
      <c r="N1661" s="1"/>
      <c r="O1661" s="1"/>
      <c r="P1661" s="1"/>
      <c r="Q1661" s="1"/>
      <c r="R1661" s="1"/>
    </row>
    <row r="1662" spans="1:18">
      <c r="A1662" s="1"/>
      <c r="B1662" s="1"/>
      <c r="C1662" s="1"/>
      <c r="D1662" s="1"/>
      <c r="E1662" s="1"/>
      <c r="F1662" s="1"/>
      <c r="G1662" s="1"/>
      <c r="H1662" s="1"/>
      <c r="I1662" s="1"/>
      <c r="J1662" s="1"/>
      <c r="K1662" s="1"/>
      <c r="L1662" s="1"/>
      <c r="M1662" s="1"/>
      <c r="N1662" s="1"/>
      <c r="O1662" s="1"/>
      <c r="P1662" s="1"/>
      <c r="Q1662" s="1"/>
      <c r="R1662" s="1"/>
    </row>
    <row r="1663" spans="1:18">
      <c r="A1663" s="1"/>
      <c r="B1663" s="1"/>
      <c r="C1663" s="1"/>
      <c r="D1663" s="1"/>
      <c r="E1663" s="1"/>
      <c r="F1663" s="1"/>
      <c r="G1663" s="1"/>
      <c r="H1663" s="1"/>
      <c r="I1663" s="1"/>
      <c r="J1663" s="1"/>
      <c r="K1663" s="1"/>
      <c r="L1663" s="1"/>
      <c r="M1663" s="1"/>
      <c r="N1663" s="1"/>
      <c r="O1663" s="1"/>
      <c r="P1663" s="1"/>
      <c r="Q1663" s="1"/>
      <c r="R1663" s="1"/>
    </row>
    <row r="1664" spans="1:18">
      <c r="A1664" s="1"/>
      <c r="B1664" s="1"/>
      <c r="C1664" s="1"/>
      <c r="D1664" s="1"/>
      <c r="E1664" s="1"/>
      <c r="F1664" s="1"/>
      <c r="G1664" s="1"/>
      <c r="H1664" s="1"/>
      <c r="I1664" s="1"/>
      <c r="J1664" s="1"/>
      <c r="K1664" s="1"/>
      <c r="L1664" s="1"/>
      <c r="M1664" s="1"/>
      <c r="N1664" s="1"/>
      <c r="O1664" s="1"/>
      <c r="P1664" s="1"/>
      <c r="Q1664" s="1"/>
      <c r="R1664" s="1"/>
    </row>
    <row r="1665" spans="1:18">
      <c r="A1665" s="1"/>
      <c r="B1665" s="1"/>
      <c r="C1665" s="1"/>
      <c r="D1665" s="1"/>
      <c r="E1665" s="1"/>
      <c r="F1665" s="1"/>
      <c r="G1665" s="1"/>
      <c r="H1665" s="1"/>
      <c r="I1665" s="1"/>
      <c r="J1665" s="1"/>
      <c r="K1665" s="1"/>
      <c r="L1665" s="1"/>
      <c r="M1665" s="1"/>
      <c r="N1665" s="1"/>
      <c r="O1665" s="1"/>
      <c r="P1665" s="1"/>
      <c r="Q1665" s="1"/>
      <c r="R1665" s="1"/>
    </row>
    <row r="1666" spans="1:18">
      <c r="A1666" s="1"/>
      <c r="B1666" s="1"/>
      <c r="C1666" s="1"/>
      <c r="D1666" s="1"/>
      <c r="E1666" s="1"/>
      <c r="F1666" s="1"/>
      <c r="G1666" s="1"/>
      <c r="H1666" s="1"/>
      <c r="I1666" s="1"/>
      <c r="J1666" s="1"/>
      <c r="K1666" s="1"/>
      <c r="L1666" s="1"/>
      <c r="M1666" s="1"/>
      <c r="N1666" s="1"/>
      <c r="O1666" s="1"/>
      <c r="P1666" s="1"/>
      <c r="Q1666" s="1"/>
      <c r="R1666" s="1"/>
    </row>
    <row r="1667" spans="1:18">
      <c r="A1667" s="1"/>
      <c r="B1667" s="1"/>
      <c r="C1667" s="1"/>
      <c r="D1667" s="1"/>
      <c r="E1667" s="1"/>
      <c r="F1667" s="1"/>
      <c r="G1667" s="1"/>
      <c r="H1667" s="1"/>
      <c r="I1667" s="1"/>
      <c r="J1667" s="1"/>
      <c r="K1667" s="1"/>
      <c r="L1667" s="1"/>
      <c r="M1667" s="1"/>
      <c r="N1667" s="1"/>
      <c r="O1667" s="1"/>
      <c r="P1667" s="1"/>
      <c r="Q1667" s="1"/>
      <c r="R1667" s="1"/>
    </row>
    <row r="1668" spans="1:18">
      <c r="A1668" s="1"/>
      <c r="B1668" s="1"/>
      <c r="C1668" s="1"/>
      <c r="D1668" s="1"/>
      <c r="E1668" s="1"/>
      <c r="F1668" s="1"/>
      <c r="G1668" s="1"/>
      <c r="H1668" s="1"/>
      <c r="I1668" s="1"/>
      <c r="J1668" s="1"/>
      <c r="K1668" s="1"/>
      <c r="L1668" s="1"/>
      <c r="M1668" s="1"/>
      <c r="N1668" s="1"/>
      <c r="O1668" s="1"/>
      <c r="P1668" s="1"/>
      <c r="Q1668" s="1"/>
      <c r="R1668" s="1"/>
    </row>
    <row r="1669" spans="1:18">
      <c r="A1669" s="1"/>
      <c r="B1669" s="1"/>
      <c r="C1669" s="1"/>
      <c r="D1669" s="1"/>
      <c r="E1669" s="1"/>
      <c r="F1669" s="1"/>
      <c r="G1669" s="1"/>
      <c r="H1669" s="1"/>
      <c r="I1669" s="1"/>
      <c r="J1669" s="1"/>
      <c r="K1669" s="1"/>
      <c r="L1669" s="1"/>
      <c r="M1669" s="1"/>
      <c r="N1669" s="1"/>
      <c r="O1669" s="1"/>
      <c r="P1669" s="1"/>
      <c r="Q1669" s="1"/>
      <c r="R1669" s="1"/>
    </row>
    <row r="1670" spans="1:18">
      <c r="A1670" s="1"/>
      <c r="B1670" s="1"/>
      <c r="C1670" s="1"/>
      <c r="D1670" s="1"/>
      <c r="E1670" s="1"/>
      <c r="F1670" s="1"/>
      <c r="G1670" s="1"/>
      <c r="H1670" s="1"/>
      <c r="I1670" s="1"/>
      <c r="J1670" s="1"/>
      <c r="K1670" s="1"/>
      <c r="L1670" s="1"/>
      <c r="M1670" s="1"/>
      <c r="N1670" s="1"/>
      <c r="O1670" s="1"/>
      <c r="P1670" s="1"/>
      <c r="Q1670" s="1"/>
      <c r="R1670" s="1"/>
    </row>
    <row r="1671" spans="1:18">
      <c r="A1671" s="1"/>
      <c r="B1671" s="1"/>
      <c r="C1671" s="1"/>
      <c r="D1671" s="1"/>
      <c r="E1671" s="1"/>
      <c r="F1671" s="1"/>
      <c r="G1671" s="1"/>
      <c r="H1671" s="1"/>
      <c r="I1671" s="1"/>
      <c r="J1671" s="1"/>
      <c r="K1671" s="1"/>
      <c r="L1671" s="1"/>
      <c r="M1671" s="1"/>
      <c r="N1671" s="1"/>
      <c r="O1671" s="1"/>
      <c r="P1671" s="1"/>
      <c r="Q1671" s="1"/>
      <c r="R1671" s="1"/>
    </row>
    <row r="1672" spans="1:18">
      <c r="A1672" s="1"/>
      <c r="B1672" s="1"/>
      <c r="C1672" s="1"/>
      <c r="D1672" s="1"/>
      <c r="E1672" s="1"/>
      <c r="F1672" s="1"/>
      <c r="G1672" s="1"/>
      <c r="H1672" s="1"/>
      <c r="I1672" s="1"/>
      <c r="J1672" s="1"/>
      <c r="K1672" s="1"/>
      <c r="L1672" s="1"/>
      <c r="M1672" s="1"/>
      <c r="N1672" s="1"/>
      <c r="O1672" s="1"/>
      <c r="P1672" s="1"/>
      <c r="Q1672" s="1"/>
      <c r="R1672" s="1"/>
    </row>
    <row r="1673" spans="1:18">
      <c r="A1673" s="1"/>
      <c r="B1673" s="1"/>
      <c r="C1673" s="1"/>
      <c r="D1673" s="1"/>
      <c r="E1673" s="1"/>
      <c r="F1673" s="1"/>
      <c r="G1673" s="1"/>
      <c r="H1673" s="1"/>
      <c r="I1673" s="1"/>
      <c r="J1673" s="1"/>
      <c r="K1673" s="1"/>
      <c r="L1673" s="1"/>
      <c r="M1673" s="1"/>
      <c r="N1673" s="1"/>
      <c r="O1673" s="1"/>
      <c r="P1673" s="1"/>
      <c r="Q1673" s="1"/>
      <c r="R1673" s="1"/>
    </row>
    <row r="1674" spans="1:18">
      <c r="A1674" s="1"/>
      <c r="B1674" s="1"/>
      <c r="C1674" s="1"/>
      <c r="D1674" s="1"/>
      <c r="E1674" s="1"/>
      <c r="F1674" s="1"/>
      <c r="G1674" s="1"/>
      <c r="H1674" s="1"/>
      <c r="I1674" s="1"/>
      <c r="J1674" s="1"/>
      <c r="K1674" s="1"/>
      <c r="L1674" s="1"/>
      <c r="M1674" s="1"/>
      <c r="N1674" s="1"/>
      <c r="O1674" s="1"/>
      <c r="P1674" s="1"/>
      <c r="Q1674" s="1"/>
      <c r="R1674" s="1"/>
    </row>
    <row r="1675" spans="1:18">
      <c r="A1675" s="1"/>
      <c r="B1675" s="1"/>
      <c r="C1675" s="1"/>
      <c r="D1675" s="1"/>
      <c r="E1675" s="1"/>
      <c r="F1675" s="1"/>
      <c r="G1675" s="1"/>
      <c r="H1675" s="1"/>
      <c r="I1675" s="1"/>
      <c r="J1675" s="1"/>
      <c r="K1675" s="1"/>
      <c r="L1675" s="1"/>
      <c r="M1675" s="1"/>
      <c r="N1675" s="1"/>
      <c r="O1675" s="1"/>
      <c r="P1675" s="1"/>
      <c r="Q1675" s="1"/>
      <c r="R1675" s="1"/>
    </row>
    <row r="1676" spans="1:18">
      <c r="A1676" s="1"/>
      <c r="B1676" s="1"/>
      <c r="C1676" s="1"/>
      <c r="D1676" s="1"/>
      <c r="E1676" s="1"/>
      <c r="F1676" s="1"/>
      <c r="G1676" s="1"/>
      <c r="H1676" s="1"/>
      <c r="I1676" s="1"/>
      <c r="J1676" s="1"/>
      <c r="K1676" s="1"/>
      <c r="L1676" s="1"/>
      <c r="M1676" s="1"/>
      <c r="N1676" s="1"/>
      <c r="O1676" s="1"/>
      <c r="P1676" s="1"/>
      <c r="Q1676" s="1"/>
      <c r="R1676" s="1"/>
    </row>
    <row r="1677" spans="1:18">
      <c r="A1677" s="1"/>
      <c r="B1677" s="1"/>
      <c r="C1677" s="1"/>
      <c r="D1677" s="1"/>
      <c r="E1677" s="1"/>
      <c r="F1677" s="1"/>
      <c r="G1677" s="1"/>
      <c r="H1677" s="1"/>
      <c r="I1677" s="1"/>
      <c r="J1677" s="1"/>
      <c r="K1677" s="1"/>
      <c r="L1677" s="1"/>
      <c r="M1677" s="1"/>
      <c r="N1677" s="1"/>
      <c r="O1677" s="1"/>
      <c r="P1677" s="1"/>
      <c r="Q1677" s="1"/>
      <c r="R1677" s="1"/>
    </row>
    <row r="1678" spans="1:18">
      <c r="A1678" s="1"/>
      <c r="B1678" s="1"/>
      <c r="C1678" s="1"/>
      <c r="D1678" s="1"/>
      <c r="E1678" s="1"/>
      <c r="F1678" s="1"/>
      <c r="G1678" s="1"/>
      <c r="H1678" s="1"/>
      <c r="I1678" s="1"/>
      <c r="J1678" s="1"/>
      <c r="K1678" s="1"/>
      <c r="L1678" s="1"/>
      <c r="M1678" s="1"/>
      <c r="N1678" s="1"/>
      <c r="O1678" s="1"/>
      <c r="P1678" s="1"/>
      <c r="Q1678" s="1"/>
      <c r="R1678" s="1"/>
    </row>
    <row r="1679" spans="1:18">
      <c r="A1679" s="1"/>
      <c r="B1679" s="1"/>
      <c r="C1679" s="1"/>
      <c r="D1679" s="1"/>
      <c r="E1679" s="1"/>
      <c r="F1679" s="1"/>
      <c r="G1679" s="1"/>
      <c r="H1679" s="1"/>
      <c r="I1679" s="1"/>
      <c r="J1679" s="1"/>
      <c r="K1679" s="1"/>
      <c r="L1679" s="1"/>
      <c r="M1679" s="1"/>
      <c r="N1679" s="1"/>
      <c r="O1679" s="1"/>
      <c r="P1679" s="1"/>
      <c r="Q1679" s="1"/>
      <c r="R1679" s="1"/>
    </row>
    <row r="1680" spans="1:18">
      <c r="A1680" s="1"/>
      <c r="B1680" s="1"/>
      <c r="C1680" s="1"/>
      <c r="D1680" s="1"/>
      <c r="E1680" s="1"/>
      <c r="F1680" s="1"/>
      <c r="G1680" s="1"/>
      <c r="H1680" s="1"/>
      <c r="I1680" s="1"/>
      <c r="J1680" s="1"/>
      <c r="K1680" s="1"/>
      <c r="L1680" s="1"/>
      <c r="M1680" s="1"/>
      <c r="N1680" s="1"/>
      <c r="O1680" s="1"/>
      <c r="P1680" s="1"/>
      <c r="Q1680" s="1"/>
      <c r="R1680" s="1"/>
    </row>
    <row r="1681" spans="1:18">
      <c r="A1681" s="1"/>
      <c r="B1681" s="1"/>
      <c r="C1681" s="1"/>
      <c r="D1681" s="1"/>
      <c r="E1681" s="1"/>
      <c r="F1681" s="1"/>
      <c r="G1681" s="1"/>
      <c r="H1681" s="1"/>
      <c r="I1681" s="1"/>
      <c r="J1681" s="1"/>
      <c r="K1681" s="1"/>
      <c r="L1681" s="1"/>
      <c r="M1681" s="1"/>
      <c r="N1681" s="1"/>
      <c r="O1681" s="1"/>
      <c r="P1681" s="1"/>
      <c r="Q1681" s="1"/>
      <c r="R1681" s="1"/>
    </row>
    <row r="1682" spans="1:18">
      <c r="A1682" s="1"/>
      <c r="B1682" s="1"/>
      <c r="C1682" s="1"/>
      <c r="D1682" s="1"/>
      <c r="E1682" s="1"/>
      <c r="F1682" s="1"/>
      <c r="G1682" s="1"/>
      <c r="H1682" s="1"/>
      <c r="I1682" s="1"/>
      <c r="J1682" s="1"/>
      <c r="K1682" s="1"/>
      <c r="L1682" s="1"/>
      <c r="M1682" s="1"/>
      <c r="N1682" s="1"/>
      <c r="O1682" s="1"/>
      <c r="P1682" s="1"/>
      <c r="Q1682" s="1"/>
      <c r="R1682" s="1"/>
    </row>
    <row r="1683" spans="1:18">
      <c r="A1683" s="1"/>
      <c r="B1683" s="1"/>
      <c r="C1683" s="1"/>
      <c r="D1683" s="1"/>
      <c r="E1683" s="1"/>
      <c r="F1683" s="1"/>
      <c r="G1683" s="1"/>
      <c r="H1683" s="1"/>
      <c r="I1683" s="1"/>
      <c r="J1683" s="1"/>
      <c r="K1683" s="1"/>
      <c r="L1683" s="1"/>
      <c r="M1683" s="1"/>
      <c r="N1683" s="1"/>
      <c r="O1683" s="1"/>
      <c r="P1683" s="1"/>
      <c r="Q1683" s="1"/>
      <c r="R1683" s="1"/>
    </row>
    <row r="1684" spans="1:18">
      <c r="A1684" s="1"/>
      <c r="B1684" s="1"/>
      <c r="C1684" s="1"/>
      <c r="D1684" s="1"/>
      <c r="E1684" s="1"/>
      <c r="F1684" s="1"/>
      <c r="G1684" s="1"/>
      <c r="H1684" s="1"/>
      <c r="I1684" s="1"/>
      <c r="J1684" s="1"/>
      <c r="K1684" s="1"/>
      <c r="L1684" s="1"/>
      <c r="M1684" s="1"/>
      <c r="N1684" s="1"/>
      <c r="O1684" s="1"/>
      <c r="P1684" s="1"/>
      <c r="Q1684" s="1"/>
      <c r="R1684" s="1"/>
    </row>
    <row r="1685" spans="1:18">
      <c r="A1685" s="1"/>
      <c r="B1685" s="1"/>
      <c r="C1685" s="1"/>
      <c r="D1685" s="1"/>
      <c r="E1685" s="1"/>
      <c r="F1685" s="1"/>
      <c r="G1685" s="1"/>
      <c r="H1685" s="1"/>
      <c r="I1685" s="1"/>
      <c r="J1685" s="1"/>
      <c r="K1685" s="1"/>
      <c r="L1685" s="1"/>
      <c r="M1685" s="1"/>
      <c r="N1685" s="1"/>
      <c r="O1685" s="1"/>
      <c r="P1685" s="1"/>
      <c r="Q1685" s="1"/>
      <c r="R1685" s="1"/>
    </row>
    <row r="1686" spans="1:18">
      <c r="A1686" s="1"/>
      <c r="B1686" s="1"/>
      <c r="C1686" s="1"/>
      <c r="D1686" s="1"/>
      <c r="E1686" s="1"/>
      <c r="F1686" s="1"/>
      <c r="G1686" s="1"/>
      <c r="H1686" s="1"/>
      <c r="I1686" s="1"/>
      <c r="J1686" s="1"/>
      <c r="K1686" s="1"/>
      <c r="L1686" s="1"/>
      <c r="M1686" s="1"/>
      <c r="N1686" s="1"/>
      <c r="O1686" s="1"/>
      <c r="P1686" s="1"/>
      <c r="Q1686" s="1"/>
      <c r="R1686" s="1"/>
    </row>
    <row r="1687" spans="1:18">
      <c r="A1687" s="1"/>
      <c r="B1687" s="1"/>
      <c r="C1687" s="1"/>
      <c r="D1687" s="1"/>
      <c r="E1687" s="1"/>
      <c r="F1687" s="1"/>
      <c r="G1687" s="1"/>
      <c r="H1687" s="1"/>
      <c r="I1687" s="1"/>
      <c r="J1687" s="1"/>
      <c r="K1687" s="1"/>
      <c r="L1687" s="1"/>
      <c r="M1687" s="1"/>
      <c r="N1687" s="1"/>
      <c r="O1687" s="1"/>
      <c r="P1687" s="1"/>
      <c r="Q1687" s="1"/>
      <c r="R1687" s="1"/>
    </row>
    <row r="1688" spans="1:18">
      <c r="A1688" s="1"/>
      <c r="B1688" s="1"/>
      <c r="C1688" s="1"/>
      <c r="D1688" s="1"/>
      <c r="E1688" s="1"/>
      <c r="F1688" s="1"/>
      <c r="G1688" s="1"/>
      <c r="H1688" s="1"/>
      <c r="I1688" s="1"/>
      <c r="J1688" s="1"/>
      <c r="K1688" s="1"/>
      <c r="L1688" s="1"/>
      <c r="M1688" s="1"/>
      <c r="N1688" s="1"/>
      <c r="O1688" s="1"/>
      <c r="P1688" s="1"/>
      <c r="Q1688" s="1"/>
      <c r="R1688" s="1"/>
    </row>
    <row r="1689" spans="1:18">
      <c r="A1689" s="1"/>
      <c r="B1689" s="1"/>
      <c r="C1689" s="1"/>
      <c r="D1689" s="1"/>
      <c r="E1689" s="1"/>
      <c r="F1689" s="1"/>
      <c r="G1689" s="1"/>
      <c r="H1689" s="1"/>
      <c r="I1689" s="1"/>
      <c r="J1689" s="1"/>
      <c r="K1689" s="1"/>
      <c r="L1689" s="1"/>
      <c r="M1689" s="1"/>
      <c r="N1689" s="1"/>
      <c r="O1689" s="1"/>
      <c r="P1689" s="1"/>
      <c r="Q1689" s="1"/>
      <c r="R1689" s="1"/>
    </row>
    <row r="1690" spans="1:18">
      <c r="A1690" s="1"/>
      <c r="B1690" s="1"/>
      <c r="C1690" s="1"/>
      <c r="D1690" s="1"/>
      <c r="E1690" s="1"/>
      <c r="F1690" s="1"/>
      <c r="G1690" s="1"/>
      <c r="H1690" s="1"/>
      <c r="I1690" s="1"/>
      <c r="J1690" s="1"/>
      <c r="K1690" s="1"/>
      <c r="L1690" s="1"/>
      <c r="M1690" s="1"/>
      <c r="N1690" s="1"/>
      <c r="O1690" s="1"/>
      <c r="P1690" s="1"/>
      <c r="Q1690" s="1"/>
      <c r="R1690" s="1"/>
    </row>
    <row r="1691" spans="1:18">
      <c r="A1691" s="1"/>
      <c r="B1691" s="1"/>
      <c r="C1691" s="1"/>
      <c r="D1691" s="1"/>
      <c r="E1691" s="1"/>
      <c r="F1691" s="1"/>
      <c r="G1691" s="1"/>
      <c r="H1691" s="1"/>
      <c r="I1691" s="1"/>
      <c r="J1691" s="1"/>
      <c r="K1691" s="1"/>
      <c r="L1691" s="1"/>
      <c r="M1691" s="1"/>
      <c r="N1691" s="1"/>
      <c r="O1691" s="1"/>
      <c r="P1691" s="1"/>
      <c r="Q1691" s="1"/>
      <c r="R1691" s="1"/>
    </row>
    <row r="1692" spans="1:18">
      <c r="A1692" s="1"/>
      <c r="B1692" s="1"/>
      <c r="C1692" s="1"/>
      <c r="D1692" s="1"/>
      <c r="E1692" s="1"/>
      <c r="F1692" s="1"/>
      <c r="G1692" s="1"/>
      <c r="H1692" s="1"/>
      <c r="I1692" s="1"/>
      <c r="J1692" s="1"/>
      <c r="K1692" s="1"/>
      <c r="L1692" s="1"/>
      <c r="M1692" s="1"/>
      <c r="N1692" s="1"/>
      <c r="O1692" s="1"/>
      <c r="P1692" s="1"/>
      <c r="Q1692" s="1"/>
      <c r="R1692" s="1"/>
    </row>
    <row r="1693" spans="1:18">
      <c r="A1693" s="1"/>
      <c r="B1693" s="1"/>
      <c r="C1693" s="1"/>
      <c r="D1693" s="1"/>
      <c r="E1693" s="1"/>
      <c r="F1693" s="1"/>
      <c r="G1693" s="1"/>
      <c r="H1693" s="1"/>
      <c r="I1693" s="1"/>
      <c r="J1693" s="1"/>
      <c r="K1693" s="1"/>
      <c r="L1693" s="1"/>
      <c r="M1693" s="1"/>
      <c r="N1693" s="1"/>
      <c r="O1693" s="1"/>
      <c r="P1693" s="1"/>
      <c r="Q1693" s="1"/>
      <c r="R1693" s="1"/>
    </row>
    <row r="1694" spans="1:18">
      <c r="A1694" s="1"/>
      <c r="B1694" s="1"/>
      <c r="C1694" s="1"/>
      <c r="D1694" s="1"/>
      <c r="E1694" s="1"/>
      <c r="F1694" s="1"/>
      <c r="G1694" s="1"/>
      <c r="H1694" s="1"/>
      <c r="I1694" s="1"/>
      <c r="J1694" s="1"/>
      <c r="K1694" s="1"/>
      <c r="L1694" s="1"/>
      <c r="M1694" s="1"/>
      <c r="N1694" s="1"/>
      <c r="O1694" s="1"/>
      <c r="P1694" s="1"/>
      <c r="Q1694" s="1"/>
      <c r="R1694" s="1"/>
    </row>
    <row r="1695" spans="1:18">
      <c r="A1695" s="1"/>
      <c r="B1695" s="1"/>
      <c r="C1695" s="1"/>
      <c r="D1695" s="1"/>
      <c r="E1695" s="1"/>
      <c r="F1695" s="1"/>
      <c r="G1695" s="1"/>
      <c r="H1695" s="1"/>
      <c r="I1695" s="1"/>
      <c r="J1695" s="1"/>
      <c r="K1695" s="1"/>
      <c r="L1695" s="1"/>
      <c r="M1695" s="1"/>
      <c r="N1695" s="1"/>
      <c r="O1695" s="1"/>
      <c r="P1695" s="1"/>
      <c r="Q1695" s="1"/>
      <c r="R1695" s="1"/>
    </row>
    <row r="1696" spans="1:18">
      <c r="A1696" s="1"/>
      <c r="B1696" s="1"/>
      <c r="C1696" s="1"/>
      <c r="D1696" s="1"/>
      <c r="E1696" s="1"/>
      <c r="F1696" s="1"/>
      <c r="G1696" s="1"/>
      <c r="H1696" s="1"/>
      <c r="I1696" s="1"/>
      <c r="J1696" s="1"/>
      <c r="K1696" s="1"/>
      <c r="L1696" s="1"/>
      <c r="M1696" s="1"/>
      <c r="N1696" s="1"/>
      <c r="O1696" s="1"/>
      <c r="P1696" s="1"/>
      <c r="Q1696" s="1"/>
      <c r="R1696" s="1"/>
    </row>
    <row r="1697" spans="1:18">
      <c r="A1697" s="1"/>
      <c r="B1697" s="1"/>
      <c r="C1697" s="1"/>
      <c r="D1697" s="1"/>
      <c r="E1697" s="1"/>
      <c r="F1697" s="1"/>
      <c r="G1697" s="1"/>
      <c r="H1697" s="1"/>
      <c r="I1697" s="1"/>
      <c r="J1697" s="1"/>
      <c r="K1697" s="1"/>
      <c r="L1697" s="1"/>
      <c r="M1697" s="1"/>
      <c r="N1697" s="1"/>
      <c r="O1697" s="1"/>
      <c r="P1697" s="1"/>
      <c r="Q1697" s="1"/>
      <c r="R1697" s="1"/>
    </row>
    <row r="1698" spans="1:18">
      <c r="A1698" s="1"/>
      <c r="B1698" s="1"/>
      <c r="C1698" s="1"/>
      <c r="D1698" s="1"/>
      <c r="E1698" s="1"/>
      <c r="F1698" s="1"/>
      <c r="G1698" s="1"/>
      <c r="H1698" s="1"/>
      <c r="I1698" s="1"/>
      <c r="J1698" s="1"/>
      <c r="K1698" s="1"/>
      <c r="L1698" s="1"/>
      <c r="M1698" s="1"/>
      <c r="N1698" s="1"/>
      <c r="O1698" s="1"/>
      <c r="P1698" s="1"/>
      <c r="Q1698" s="1"/>
      <c r="R1698" s="1"/>
    </row>
    <row r="1699" spans="1:18">
      <c r="A1699" s="1"/>
      <c r="B1699" s="1"/>
      <c r="C1699" s="1"/>
      <c r="D1699" s="1"/>
      <c r="E1699" s="1"/>
      <c r="F1699" s="1"/>
      <c r="G1699" s="1"/>
      <c r="H1699" s="1"/>
      <c r="I1699" s="1"/>
      <c r="J1699" s="1"/>
      <c r="K1699" s="1"/>
      <c r="L1699" s="1"/>
      <c r="M1699" s="1"/>
      <c r="N1699" s="1"/>
      <c r="O1699" s="1"/>
      <c r="P1699" s="1"/>
      <c r="Q1699" s="1"/>
      <c r="R1699" s="1"/>
    </row>
    <row r="1700" spans="1:18">
      <c r="A1700" s="1"/>
      <c r="B1700" s="1"/>
      <c r="C1700" s="1"/>
      <c r="D1700" s="1"/>
      <c r="E1700" s="1"/>
      <c r="F1700" s="1"/>
      <c r="G1700" s="1"/>
      <c r="H1700" s="1"/>
      <c r="I1700" s="1"/>
      <c r="J1700" s="1"/>
      <c r="K1700" s="1"/>
      <c r="L1700" s="1"/>
      <c r="M1700" s="1"/>
      <c r="N1700" s="1"/>
      <c r="O1700" s="1"/>
      <c r="P1700" s="1"/>
      <c r="Q1700" s="1"/>
      <c r="R1700" s="1"/>
    </row>
    <row r="1701" spans="1:18">
      <c r="A1701" s="1"/>
      <c r="B1701" s="1"/>
      <c r="C1701" s="1"/>
      <c r="D1701" s="1"/>
      <c r="E1701" s="1"/>
      <c r="F1701" s="1"/>
      <c r="G1701" s="1"/>
      <c r="H1701" s="1"/>
      <c r="I1701" s="1"/>
      <c r="J1701" s="1"/>
      <c r="K1701" s="1"/>
      <c r="L1701" s="1"/>
      <c r="M1701" s="1"/>
      <c r="N1701" s="1"/>
      <c r="O1701" s="1"/>
      <c r="P1701" s="1"/>
      <c r="Q1701" s="1"/>
      <c r="R1701" s="1"/>
    </row>
    <row r="1702" spans="1:18">
      <c r="A1702" s="1"/>
      <c r="B1702" s="1"/>
      <c r="C1702" s="1"/>
      <c r="D1702" s="1"/>
      <c r="E1702" s="1"/>
      <c r="F1702" s="1"/>
      <c r="G1702" s="1"/>
      <c r="H1702" s="1"/>
      <c r="I1702" s="1"/>
      <c r="J1702" s="1"/>
      <c r="K1702" s="1"/>
      <c r="L1702" s="1"/>
      <c r="M1702" s="1"/>
      <c r="N1702" s="1"/>
      <c r="O1702" s="1"/>
      <c r="P1702" s="1"/>
      <c r="Q1702" s="1"/>
      <c r="R1702" s="1"/>
    </row>
    <row r="1703" spans="1:18">
      <c r="A1703" s="1"/>
      <c r="B1703" s="1"/>
      <c r="C1703" s="1"/>
      <c r="D1703" s="1"/>
      <c r="E1703" s="1"/>
      <c r="F1703" s="1"/>
      <c r="G1703" s="1"/>
      <c r="H1703" s="1"/>
      <c r="I1703" s="1"/>
      <c r="J1703" s="1"/>
      <c r="K1703" s="1"/>
      <c r="L1703" s="1"/>
      <c r="M1703" s="1"/>
      <c r="N1703" s="1"/>
      <c r="O1703" s="1"/>
      <c r="P1703" s="1"/>
      <c r="Q1703" s="1"/>
      <c r="R1703" s="1"/>
    </row>
    <row r="1704" spans="1:18">
      <c r="A1704" s="1"/>
      <c r="B1704" s="1"/>
      <c r="C1704" s="1"/>
      <c r="D1704" s="1"/>
      <c r="E1704" s="1"/>
      <c r="F1704" s="1"/>
      <c r="G1704" s="1"/>
      <c r="H1704" s="1"/>
      <c r="I1704" s="1"/>
      <c r="J1704" s="1"/>
      <c r="K1704" s="1"/>
      <c r="L1704" s="1"/>
      <c r="M1704" s="1"/>
      <c r="N1704" s="1"/>
      <c r="O1704" s="1"/>
      <c r="P1704" s="1"/>
      <c r="Q1704" s="1"/>
      <c r="R1704" s="1"/>
    </row>
    <row r="1705" spans="1:18">
      <c r="A1705" s="1"/>
      <c r="B1705" s="1"/>
      <c r="C1705" s="1"/>
      <c r="D1705" s="1"/>
      <c r="E1705" s="1"/>
      <c r="F1705" s="1"/>
      <c r="G1705" s="1"/>
      <c r="H1705" s="1"/>
      <c r="I1705" s="1"/>
      <c r="J1705" s="1"/>
      <c r="K1705" s="1"/>
      <c r="L1705" s="1"/>
      <c r="M1705" s="1"/>
      <c r="N1705" s="1"/>
      <c r="O1705" s="1"/>
      <c r="P1705" s="1"/>
      <c r="Q1705" s="1"/>
      <c r="R1705" s="1"/>
    </row>
    <row r="1706" spans="1:18">
      <c r="A1706" s="1"/>
      <c r="B1706" s="1"/>
      <c r="C1706" s="1"/>
      <c r="D1706" s="1"/>
      <c r="E1706" s="1"/>
      <c r="F1706" s="1"/>
      <c r="G1706" s="1"/>
      <c r="H1706" s="1"/>
      <c r="I1706" s="1"/>
      <c r="J1706" s="1"/>
      <c r="K1706" s="1"/>
      <c r="L1706" s="1"/>
      <c r="M1706" s="1"/>
      <c r="N1706" s="1"/>
      <c r="O1706" s="1"/>
      <c r="P1706" s="1"/>
      <c r="Q1706" s="1"/>
      <c r="R1706" s="1"/>
    </row>
    <row r="1707" spans="1:18">
      <c r="A1707" s="1"/>
      <c r="B1707" s="1"/>
      <c r="C1707" s="1"/>
      <c r="D1707" s="1"/>
      <c r="E1707" s="1"/>
      <c r="F1707" s="1"/>
      <c r="G1707" s="1"/>
      <c r="H1707" s="1"/>
      <c r="I1707" s="1"/>
      <c r="J1707" s="1"/>
      <c r="K1707" s="1"/>
      <c r="L1707" s="1"/>
      <c r="M1707" s="1"/>
      <c r="N1707" s="1"/>
      <c r="O1707" s="1"/>
      <c r="P1707" s="1"/>
      <c r="Q1707" s="1"/>
      <c r="R1707" s="1"/>
    </row>
    <row r="1708" spans="1:18">
      <c r="A1708" s="1"/>
      <c r="B1708" s="1"/>
      <c r="C1708" s="1"/>
      <c r="D1708" s="1"/>
      <c r="E1708" s="1"/>
      <c r="F1708" s="1"/>
      <c r="G1708" s="1"/>
      <c r="H1708" s="1"/>
      <c r="I1708" s="1"/>
      <c r="J1708" s="1"/>
      <c r="K1708" s="1"/>
      <c r="L1708" s="1"/>
      <c r="M1708" s="1"/>
      <c r="N1708" s="1"/>
      <c r="O1708" s="1"/>
      <c r="P1708" s="1"/>
      <c r="Q1708" s="1"/>
      <c r="R1708" s="1"/>
    </row>
    <row r="1709" spans="1:18">
      <c r="A1709" s="1"/>
      <c r="B1709" s="1"/>
      <c r="C1709" s="1"/>
      <c r="D1709" s="1"/>
      <c r="E1709" s="1"/>
      <c r="F1709" s="1"/>
      <c r="G1709" s="1"/>
      <c r="H1709" s="1"/>
      <c r="I1709" s="1"/>
      <c r="J1709" s="1"/>
      <c r="K1709" s="1"/>
      <c r="L1709" s="1"/>
      <c r="M1709" s="1"/>
      <c r="N1709" s="1"/>
      <c r="O1709" s="1"/>
      <c r="P1709" s="1"/>
      <c r="Q1709" s="1"/>
      <c r="R1709" s="1"/>
    </row>
    <row r="1710" spans="1:18">
      <c r="A1710" s="1"/>
      <c r="B1710" s="1"/>
      <c r="C1710" s="1"/>
      <c r="D1710" s="1"/>
      <c r="E1710" s="1"/>
      <c r="F1710" s="1"/>
      <c r="G1710" s="1"/>
      <c r="H1710" s="1"/>
      <c r="I1710" s="1"/>
      <c r="J1710" s="1"/>
      <c r="K1710" s="1"/>
      <c r="L1710" s="1"/>
      <c r="M1710" s="1"/>
      <c r="N1710" s="1"/>
      <c r="O1710" s="1"/>
      <c r="P1710" s="1"/>
      <c r="Q1710" s="1"/>
      <c r="R1710" s="1"/>
    </row>
    <row r="1711" spans="1:18">
      <c r="A1711" s="1"/>
      <c r="B1711" s="1"/>
      <c r="C1711" s="1"/>
      <c r="D1711" s="1"/>
      <c r="E1711" s="1"/>
      <c r="F1711" s="1"/>
      <c r="G1711" s="1"/>
      <c r="H1711" s="1"/>
      <c r="I1711" s="1"/>
      <c r="J1711" s="1"/>
      <c r="K1711" s="1"/>
      <c r="L1711" s="1"/>
      <c r="M1711" s="1"/>
      <c r="N1711" s="1"/>
      <c r="O1711" s="1"/>
      <c r="P1711" s="1"/>
      <c r="Q1711" s="1"/>
      <c r="R1711" s="1"/>
    </row>
    <row r="1712" spans="1:18">
      <c r="A1712" s="1"/>
      <c r="B1712" s="1"/>
      <c r="C1712" s="1"/>
      <c r="D1712" s="1"/>
      <c r="E1712" s="1"/>
      <c r="F1712" s="1"/>
      <c r="G1712" s="1"/>
      <c r="H1712" s="1"/>
      <c r="I1712" s="1"/>
      <c r="J1712" s="1"/>
      <c r="K1712" s="1"/>
      <c r="L1712" s="1"/>
      <c r="M1712" s="1"/>
      <c r="N1712" s="1"/>
      <c r="O1712" s="1"/>
      <c r="P1712" s="1"/>
      <c r="Q1712" s="1"/>
      <c r="R1712" s="1"/>
    </row>
    <row r="1713" spans="1:18">
      <c r="A1713" s="1"/>
      <c r="B1713" s="1"/>
      <c r="C1713" s="1"/>
      <c r="D1713" s="1"/>
      <c r="E1713" s="1"/>
      <c r="F1713" s="1"/>
      <c r="G1713" s="1"/>
      <c r="H1713" s="1"/>
      <c r="I1713" s="1"/>
      <c r="J1713" s="1"/>
      <c r="K1713" s="1"/>
      <c r="L1713" s="1"/>
      <c r="M1713" s="1"/>
      <c r="N1713" s="1"/>
      <c r="O1713" s="1"/>
      <c r="P1713" s="1"/>
      <c r="Q1713" s="1"/>
      <c r="R1713" s="1"/>
    </row>
    <row r="1714" spans="1:18">
      <c r="A1714" s="1"/>
      <c r="B1714" s="1"/>
      <c r="C1714" s="1"/>
      <c r="D1714" s="1"/>
      <c r="E1714" s="1"/>
      <c r="F1714" s="1"/>
      <c r="G1714" s="1"/>
      <c r="H1714" s="1"/>
      <c r="I1714" s="1"/>
      <c r="J1714" s="1"/>
      <c r="K1714" s="1"/>
      <c r="L1714" s="1"/>
      <c r="M1714" s="1"/>
      <c r="N1714" s="1"/>
      <c r="O1714" s="1"/>
      <c r="P1714" s="1"/>
      <c r="Q1714" s="1"/>
      <c r="R1714" s="1"/>
    </row>
    <row r="1715" spans="1:18">
      <c r="A1715" s="1"/>
      <c r="B1715" s="1"/>
      <c r="C1715" s="1"/>
      <c r="D1715" s="1"/>
      <c r="E1715" s="1"/>
      <c r="F1715" s="1"/>
      <c r="G1715" s="1"/>
      <c r="H1715" s="1"/>
      <c r="I1715" s="1"/>
      <c r="J1715" s="1"/>
      <c r="K1715" s="1"/>
      <c r="L1715" s="1"/>
      <c r="M1715" s="1"/>
      <c r="N1715" s="1"/>
      <c r="O1715" s="1"/>
      <c r="P1715" s="1"/>
      <c r="Q1715" s="1"/>
      <c r="R1715" s="1"/>
    </row>
    <row r="1716" spans="1:18">
      <c r="A1716" s="1"/>
      <c r="B1716" s="1"/>
      <c r="C1716" s="1"/>
      <c r="D1716" s="1"/>
      <c r="E1716" s="1"/>
      <c r="F1716" s="1"/>
      <c r="G1716" s="1"/>
      <c r="H1716" s="1"/>
      <c r="I1716" s="1"/>
      <c r="J1716" s="1"/>
      <c r="K1716" s="1"/>
      <c r="L1716" s="1"/>
      <c r="M1716" s="1"/>
      <c r="N1716" s="1"/>
      <c r="O1716" s="1"/>
      <c r="P1716" s="1"/>
      <c r="Q1716" s="1"/>
      <c r="R1716" s="1"/>
    </row>
    <row r="1717" spans="1:18">
      <c r="A1717" s="1"/>
      <c r="B1717" s="1"/>
      <c r="C1717" s="1"/>
      <c r="D1717" s="1"/>
      <c r="E1717" s="1"/>
      <c r="F1717" s="1"/>
      <c r="G1717" s="1"/>
      <c r="H1717" s="1"/>
      <c r="I1717" s="1"/>
      <c r="J1717" s="1"/>
      <c r="K1717" s="1"/>
      <c r="L1717" s="1"/>
      <c r="M1717" s="1"/>
      <c r="N1717" s="1"/>
      <c r="O1717" s="1"/>
      <c r="P1717" s="1"/>
      <c r="Q1717" s="1"/>
      <c r="R1717" s="1"/>
    </row>
    <row r="1718" spans="1:18">
      <c r="A1718" s="1"/>
      <c r="B1718" s="1"/>
      <c r="C1718" s="1"/>
      <c r="D1718" s="1"/>
      <c r="E1718" s="1"/>
      <c r="F1718" s="1"/>
      <c r="G1718" s="1"/>
      <c r="H1718" s="1"/>
      <c r="I1718" s="1"/>
      <c r="J1718" s="1"/>
      <c r="K1718" s="1"/>
      <c r="L1718" s="1"/>
      <c r="M1718" s="1"/>
      <c r="N1718" s="1"/>
      <c r="O1718" s="1"/>
      <c r="P1718" s="1"/>
      <c r="Q1718" s="1"/>
      <c r="R1718" s="1"/>
    </row>
    <row r="1719" spans="1:18">
      <c r="A1719" s="1"/>
      <c r="B1719" s="1"/>
      <c r="C1719" s="1"/>
      <c r="D1719" s="1"/>
      <c r="E1719" s="1"/>
      <c r="F1719" s="1"/>
      <c r="G1719" s="1"/>
      <c r="H1719" s="1"/>
      <c r="I1719" s="1"/>
      <c r="J1719" s="1"/>
      <c r="K1719" s="1"/>
      <c r="L1719" s="1"/>
      <c r="M1719" s="1"/>
      <c r="N1719" s="1"/>
      <c r="O1719" s="1"/>
      <c r="P1719" s="1"/>
      <c r="Q1719" s="1"/>
      <c r="R1719" s="1"/>
    </row>
    <row r="1720" spans="1:18">
      <c r="A1720" s="1"/>
      <c r="B1720" s="1"/>
      <c r="C1720" s="1"/>
      <c r="D1720" s="1"/>
      <c r="E1720" s="1"/>
      <c r="F1720" s="1"/>
      <c r="G1720" s="1"/>
      <c r="H1720" s="1"/>
      <c r="I1720" s="1"/>
      <c r="J1720" s="1"/>
      <c r="K1720" s="1"/>
      <c r="L1720" s="1"/>
      <c r="M1720" s="1"/>
      <c r="N1720" s="1"/>
      <c r="O1720" s="1"/>
      <c r="P1720" s="1"/>
      <c r="Q1720" s="1"/>
      <c r="R1720" s="1"/>
    </row>
    <row r="1721" spans="1:18">
      <c r="A1721" s="1"/>
      <c r="B1721" s="1"/>
      <c r="C1721" s="1"/>
      <c r="D1721" s="1"/>
      <c r="E1721" s="1"/>
      <c r="F1721" s="1"/>
      <c r="G1721" s="1"/>
      <c r="H1721" s="1"/>
      <c r="I1721" s="1"/>
      <c r="J1721" s="1"/>
      <c r="K1721" s="1"/>
      <c r="L1721" s="1"/>
      <c r="M1721" s="1"/>
      <c r="N1721" s="1"/>
      <c r="O1721" s="1"/>
      <c r="P1721" s="1"/>
      <c r="Q1721" s="1"/>
      <c r="R1721" s="1"/>
    </row>
    <row r="1722" spans="1:18">
      <c r="A1722" s="1"/>
      <c r="B1722" s="1"/>
      <c r="C1722" s="1"/>
      <c r="D1722" s="1"/>
      <c r="E1722" s="1"/>
      <c r="F1722" s="1"/>
      <c r="G1722" s="1"/>
      <c r="H1722" s="1"/>
      <c r="I1722" s="1"/>
      <c r="J1722" s="1"/>
      <c r="K1722" s="1"/>
      <c r="L1722" s="1"/>
      <c r="M1722" s="1"/>
      <c r="N1722" s="1"/>
      <c r="O1722" s="1"/>
      <c r="P1722" s="1"/>
      <c r="Q1722" s="1"/>
      <c r="R1722" s="1"/>
    </row>
    <row r="1723" spans="1:18">
      <c r="A1723" s="1"/>
      <c r="B1723" s="1"/>
      <c r="C1723" s="1"/>
      <c r="D1723" s="1"/>
      <c r="E1723" s="1"/>
      <c r="F1723" s="1"/>
      <c r="G1723" s="1"/>
      <c r="H1723" s="1"/>
      <c r="I1723" s="1"/>
      <c r="J1723" s="1"/>
      <c r="K1723" s="1"/>
      <c r="L1723" s="1"/>
      <c r="M1723" s="1"/>
      <c r="N1723" s="1"/>
      <c r="O1723" s="1"/>
      <c r="P1723" s="1"/>
      <c r="Q1723" s="1"/>
      <c r="R1723" s="1"/>
    </row>
    <row r="1724" spans="1:18">
      <c r="A1724" s="1"/>
      <c r="B1724" s="1"/>
      <c r="C1724" s="1"/>
      <c r="D1724" s="1"/>
      <c r="E1724" s="1"/>
      <c r="F1724" s="1"/>
      <c r="G1724" s="1"/>
      <c r="H1724" s="1"/>
      <c r="I1724" s="1"/>
      <c r="J1724" s="1"/>
      <c r="K1724" s="1"/>
      <c r="L1724" s="1"/>
      <c r="M1724" s="1"/>
      <c r="N1724" s="1"/>
      <c r="O1724" s="1"/>
      <c r="P1724" s="1"/>
      <c r="Q1724" s="1"/>
      <c r="R1724" s="1"/>
    </row>
    <row r="1725" spans="1:18">
      <c r="A1725" s="1"/>
      <c r="B1725" s="1"/>
      <c r="C1725" s="1"/>
      <c r="D1725" s="1"/>
      <c r="E1725" s="1"/>
      <c r="F1725" s="1"/>
      <c r="G1725" s="1"/>
      <c r="H1725" s="1"/>
      <c r="I1725" s="1"/>
      <c r="J1725" s="1"/>
      <c r="K1725" s="1"/>
      <c r="L1725" s="1"/>
      <c r="M1725" s="1"/>
      <c r="N1725" s="1"/>
      <c r="O1725" s="1"/>
      <c r="P1725" s="1"/>
      <c r="Q1725" s="1"/>
      <c r="R1725" s="1"/>
    </row>
    <row r="1726" spans="1:18">
      <c r="A1726" s="1"/>
      <c r="B1726" s="1"/>
      <c r="C1726" s="1"/>
      <c r="D1726" s="1"/>
      <c r="E1726" s="1"/>
      <c r="F1726" s="1"/>
      <c r="G1726" s="1"/>
      <c r="H1726" s="1"/>
      <c r="I1726" s="1"/>
      <c r="J1726" s="1"/>
      <c r="K1726" s="1"/>
      <c r="L1726" s="1"/>
      <c r="M1726" s="1"/>
      <c r="N1726" s="1"/>
      <c r="O1726" s="1"/>
      <c r="P1726" s="1"/>
      <c r="Q1726" s="1"/>
      <c r="R1726" s="1"/>
    </row>
    <row r="1727" spans="1:18">
      <c r="A1727" s="1"/>
      <c r="B1727" s="1"/>
      <c r="C1727" s="1"/>
      <c r="D1727" s="1"/>
      <c r="E1727" s="1"/>
      <c r="F1727" s="1"/>
      <c r="G1727" s="1"/>
      <c r="H1727" s="1"/>
      <c r="I1727" s="1"/>
      <c r="J1727" s="1"/>
      <c r="K1727" s="1"/>
      <c r="L1727" s="1"/>
      <c r="M1727" s="1"/>
      <c r="N1727" s="1"/>
      <c r="O1727" s="1"/>
      <c r="P1727" s="1"/>
      <c r="Q1727" s="1"/>
      <c r="R1727" s="1"/>
    </row>
    <row r="1728" spans="1:18">
      <c r="A1728" s="1"/>
      <c r="B1728" s="1"/>
      <c r="C1728" s="1"/>
      <c r="D1728" s="1"/>
      <c r="E1728" s="1"/>
      <c r="F1728" s="1"/>
      <c r="G1728" s="1"/>
      <c r="H1728" s="1"/>
      <c r="I1728" s="1"/>
      <c r="J1728" s="1"/>
      <c r="K1728" s="1"/>
      <c r="L1728" s="1"/>
      <c r="M1728" s="1"/>
      <c r="N1728" s="1"/>
      <c r="O1728" s="1"/>
      <c r="P1728" s="1"/>
      <c r="Q1728" s="1"/>
      <c r="R1728" s="1"/>
    </row>
    <row r="1729" spans="1:18">
      <c r="A1729" s="1"/>
      <c r="B1729" s="1"/>
      <c r="C1729" s="1"/>
      <c r="D1729" s="1"/>
      <c r="E1729" s="1"/>
      <c r="F1729" s="1"/>
      <c r="G1729" s="1"/>
      <c r="H1729" s="1"/>
      <c r="I1729" s="1"/>
      <c r="J1729" s="1"/>
      <c r="K1729" s="1"/>
      <c r="L1729" s="1"/>
      <c r="M1729" s="1"/>
      <c r="N1729" s="1"/>
      <c r="O1729" s="1"/>
      <c r="P1729" s="1"/>
      <c r="Q1729" s="1"/>
      <c r="R1729" s="1"/>
    </row>
  </sheetData>
  <phoneticPr fontId="0" type="noConversion"/>
  <printOptions horizontalCentered="1" verticalCentered="1"/>
  <pageMargins left="0.78740157480314965" right="0.78740157480314965" top="0.98425196850393704" bottom="0.98425196850393704" header="0.51181102362204722" footer="0.51181102362204722"/>
  <pageSetup scale="69" orientation="portrait"/>
  <headerFooter alignWithMargins="0">
    <oddFooter>&amp;C&amp;D&amp;T</oddFooter>
  </headerFooter>
</worksheet>
</file>

<file path=xl/worksheets/sheet41.xml><?xml version="1.0" encoding="utf-8"?>
<worksheet xmlns="http://schemas.openxmlformats.org/spreadsheetml/2006/main" xmlns:r="http://schemas.openxmlformats.org/officeDocument/2006/relationships">
  <sheetPr>
    <pageSetUpPr fitToPage="1"/>
  </sheetPr>
  <dimension ref="A34:F40"/>
  <sheetViews>
    <sheetView topLeftCell="A4" zoomScale="75" workbookViewId="0">
      <selection activeCell="F36" sqref="F36"/>
    </sheetView>
  </sheetViews>
  <sheetFormatPr defaultColWidth="8.6640625" defaultRowHeight="15"/>
  <sheetData>
    <row r="34" spans="1:6" ht="23.25">
      <c r="F34" s="49" t="s">
        <v>212</v>
      </c>
    </row>
    <row r="35" spans="1:6" ht="23.25">
      <c r="F35" s="52" t="s">
        <v>487</v>
      </c>
    </row>
    <row r="37" spans="1:6" ht="18">
      <c r="A37" s="51" t="s">
        <v>129</v>
      </c>
    </row>
    <row r="38" spans="1:6" ht="18">
      <c r="A38" s="51" t="s">
        <v>128</v>
      </c>
    </row>
    <row r="39" spans="1:6" ht="18">
      <c r="A39" s="51" t="s">
        <v>131</v>
      </c>
    </row>
    <row r="40" spans="1:6" ht="18">
      <c r="A40" s="51"/>
    </row>
  </sheetData>
  <phoneticPr fontId="4" type="noConversion"/>
  <pageMargins left="0.75" right="0.75" top="1" bottom="1" header="0.5" footer="0.5"/>
  <pageSetup scale="70" orientation="portrait" verticalDpi="96"/>
  <headerFooter alignWithMargins="0"/>
  <drawing r:id="rId1"/>
</worksheet>
</file>

<file path=xl/worksheets/sheet42.xml><?xml version="1.0" encoding="utf-8"?>
<worksheet xmlns="http://schemas.openxmlformats.org/spreadsheetml/2006/main" xmlns:r="http://schemas.openxmlformats.org/officeDocument/2006/relationships">
  <sheetPr>
    <pageSetUpPr fitToPage="1"/>
  </sheetPr>
  <dimension ref="A1:E1479"/>
  <sheetViews>
    <sheetView topLeftCell="A52" zoomScale="75" workbookViewId="0">
      <selection activeCell="B82" sqref="B82"/>
    </sheetView>
  </sheetViews>
  <sheetFormatPr defaultColWidth="11.5546875" defaultRowHeight="15"/>
  <sheetData>
    <row r="1" spans="1:3">
      <c r="A1" s="12"/>
      <c r="B1" s="12"/>
      <c r="C1" s="12"/>
    </row>
    <row r="2" spans="1:3">
      <c r="A2" s="12"/>
      <c r="B2" s="12"/>
      <c r="C2" s="12"/>
    </row>
    <row r="3" spans="1:3">
      <c r="A3" s="14"/>
      <c r="B3" s="15"/>
      <c r="C3" s="15"/>
    </row>
    <row r="4" spans="1:3">
      <c r="A4" s="69"/>
      <c r="B4" s="76" t="s">
        <v>80</v>
      </c>
      <c r="C4" s="76" t="s">
        <v>81</v>
      </c>
    </row>
    <row r="5" spans="1:3">
      <c r="A5" s="73" t="s">
        <v>70</v>
      </c>
      <c r="B5" s="74">
        <v>0.67058823529411771</v>
      </c>
      <c r="C5" s="74">
        <v>0.32941176470588235</v>
      </c>
    </row>
    <row r="6" spans="1:3">
      <c r="A6" s="73" t="s">
        <v>71</v>
      </c>
      <c r="B6" s="74">
        <v>0.69525959367945822</v>
      </c>
      <c r="C6" s="74">
        <v>0.30474040632054172</v>
      </c>
    </row>
    <row r="7" spans="1:3">
      <c r="A7" s="73" t="s">
        <v>72</v>
      </c>
      <c r="B7" s="74">
        <v>0.74269005847953229</v>
      </c>
      <c r="C7" s="74">
        <v>0.25730994152046793</v>
      </c>
    </row>
    <row r="8" spans="1:3">
      <c r="A8" s="73" t="s">
        <v>73</v>
      </c>
      <c r="B8" s="74">
        <v>0.78512396694214892</v>
      </c>
      <c r="C8" s="74">
        <v>0.21487603305785122</v>
      </c>
    </row>
    <row r="9" spans="1:3">
      <c r="A9" s="73" t="s">
        <v>74</v>
      </c>
      <c r="B9" s="74">
        <v>0.78947368421052644</v>
      </c>
      <c r="C9" s="74">
        <v>0.2105263157894737</v>
      </c>
    </row>
    <row r="10" spans="1:3">
      <c r="A10" s="73" t="s">
        <v>75</v>
      </c>
      <c r="B10" s="74">
        <v>0.73426573426573427</v>
      </c>
      <c r="C10" s="74">
        <v>0.26573426573426578</v>
      </c>
    </row>
    <row r="11" spans="1:3">
      <c r="A11" s="73" t="s">
        <v>76</v>
      </c>
      <c r="B11" s="74">
        <v>0.71739130434782605</v>
      </c>
      <c r="C11" s="74">
        <v>0.28260869565217389</v>
      </c>
    </row>
    <row r="12" spans="1:3">
      <c r="A12" s="73" t="s">
        <v>77</v>
      </c>
      <c r="B12" s="74">
        <v>0.69946808510638303</v>
      </c>
      <c r="C12" s="74">
        <v>0.30053191489361708</v>
      </c>
    </row>
    <row r="13" spans="1:3">
      <c r="A13" s="73" t="s">
        <v>78</v>
      </c>
      <c r="B13" s="74">
        <v>0.71261682242990665</v>
      </c>
      <c r="C13" s="74">
        <v>0.28738317757009346</v>
      </c>
    </row>
    <row r="14" spans="1:3">
      <c r="A14" s="73" t="s">
        <v>79</v>
      </c>
      <c r="B14" s="74">
        <v>0.72606382978723416</v>
      </c>
      <c r="C14" s="74">
        <v>0.27393617021276601</v>
      </c>
    </row>
    <row r="15" spans="1:3">
      <c r="A15" s="73">
        <v>1939</v>
      </c>
      <c r="B15" s="74">
        <v>0.71634615384615385</v>
      </c>
      <c r="C15" s="74">
        <v>0.28365384615384615</v>
      </c>
    </row>
    <row r="16" spans="1:3">
      <c r="A16" s="73">
        <v>1940</v>
      </c>
      <c r="B16" s="74">
        <v>0.68541666666666667</v>
      </c>
      <c r="C16" s="74">
        <v>0.31458333333333333</v>
      </c>
    </row>
    <row r="17" spans="1:3">
      <c r="A17" s="73">
        <v>1941</v>
      </c>
      <c r="B17" s="74">
        <v>0.66453674121405759</v>
      </c>
      <c r="C17" s="74">
        <v>0.33546325878594246</v>
      </c>
    </row>
    <row r="18" spans="1:3">
      <c r="A18" s="73">
        <v>1942</v>
      </c>
      <c r="B18" s="74">
        <v>0.66248431618569636</v>
      </c>
      <c r="C18" s="74">
        <v>0.33751568381430369</v>
      </c>
    </row>
    <row r="19" spans="1:3">
      <c r="A19" s="73">
        <v>1943</v>
      </c>
      <c r="B19" s="74">
        <v>0.67331932773109249</v>
      </c>
      <c r="C19" s="74">
        <v>0.32668067226890762</v>
      </c>
    </row>
    <row r="20" spans="1:3">
      <c r="A20" s="73">
        <v>1944</v>
      </c>
      <c r="B20" s="74">
        <v>0.68399592252803265</v>
      </c>
      <c r="C20" s="74">
        <v>0.3160040774719674</v>
      </c>
    </row>
    <row r="21" spans="1:3">
      <c r="A21" s="73">
        <v>1945</v>
      </c>
      <c r="B21" s="74">
        <v>0.70672546857772878</v>
      </c>
      <c r="C21" s="74">
        <v>0.29327453142227128</v>
      </c>
    </row>
    <row r="22" spans="1:3">
      <c r="A22" s="73">
        <v>1946</v>
      </c>
      <c r="B22" s="74">
        <v>0.74282678002125413</v>
      </c>
      <c r="C22" s="74">
        <v>0.25717321997874609</v>
      </c>
    </row>
    <row r="23" spans="1:3">
      <c r="A23" s="73">
        <v>1947</v>
      </c>
      <c r="B23" s="74">
        <v>0.7214411247803163</v>
      </c>
      <c r="C23" s="74">
        <v>0.27855887521968364</v>
      </c>
    </row>
    <row r="24" spans="1:3">
      <c r="A24" s="73">
        <v>1948</v>
      </c>
      <c r="B24" s="74">
        <v>0.69488939740655997</v>
      </c>
      <c r="C24" s="74">
        <v>0.30511060259344014</v>
      </c>
    </row>
    <row r="25" spans="1:3">
      <c r="A25" s="73">
        <v>1949</v>
      </c>
      <c r="B25" s="74">
        <v>0.69592476489028221</v>
      </c>
      <c r="C25" s="74">
        <v>0.30407523510971785</v>
      </c>
    </row>
    <row r="26" spans="1:3">
      <c r="A26" s="73">
        <v>1950</v>
      </c>
      <c r="B26" s="74">
        <v>0.68115942028985499</v>
      </c>
      <c r="C26" s="74">
        <v>0.31884057971014496</v>
      </c>
    </row>
    <row r="27" spans="1:3">
      <c r="A27" s="73">
        <v>1951</v>
      </c>
      <c r="B27" s="74">
        <v>0.68581687612208253</v>
      </c>
      <c r="C27" s="74">
        <v>0.31418312387791747</v>
      </c>
    </row>
    <row r="28" spans="1:3">
      <c r="A28" s="73">
        <v>1952</v>
      </c>
      <c r="B28" s="74">
        <v>0.70608495981630304</v>
      </c>
      <c r="C28" s="74">
        <v>0.29391504018369691</v>
      </c>
    </row>
    <row r="29" spans="1:3">
      <c r="A29" s="73">
        <v>1953</v>
      </c>
      <c r="B29" s="74">
        <v>0.71772897696839855</v>
      </c>
      <c r="C29" s="74">
        <v>0.28227102303160151</v>
      </c>
    </row>
    <row r="30" spans="1:3">
      <c r="A30" s="73">
        <v>1954</v>
      </c>
      <c r="B30" s="74">
        <v>0.71459459459459473</v>
      </c>
      <c r="C30" s="74">
        <v>0.28540540540540543</v>
      </c>
    </row>
    <row r="31" spans="1:3">
      <c r="A31" s="73">
        <v>1955</v>
      </c>
      <c r="B31" s="74">
        <v>0.69319271332694155</v>
      </c>
      <c r="C31" s="74">
        <v>0.30680728667305851</v>
      </c>
    </row>
    <row r="32" spans="1:3">
      <c r="A32" s="73">
        <v>1956</v>
      </c>
      <c r="B32" s="74">
        <v>0.71069182389937113</v>
      </c>
      <c r="C32" s="74">
        <v>0.28930817610062903</v>
      </c>
    </row>
    <row r="33" spans="1:3">
      <c r="A33" s="73">
        <v>1957</v>
      </c>
      <c r="B33" s="74">
        <v>0.71612903225806446</v>
      </c>
      <c r="C33" s="74">
        <v>0.28387096774193549</v>
      </c>
    </row>
    <row r="34" spans="1:3">
      <c r="A34" s="73">
        <v>1958</v>
      </c>
      <c r="B34" s="74">
        <v>0.721830985915493</v>
      </c>
      <c r="C34" s="74">
        <v>0.27816901408450706</v>
      </c>
    </row>
    <row r="35" spans="1:3">
      <c r="A35" s="73">
        <v>1959</v>
      </c>
      <c r="B35" s="74">
        <v>0.70733621027854054</v>
      </c>
      <c r="C35" s="74">
        <v>0.29266378972145934</v>
      </c>
    </row>
    <row r="36" spans="1:3">
      <c r="A36" s="73">
        <v>1960</v>
      </c>
      <c r="B36" s="74">
        <v>0.72125567322239037</v>
      </c>
      <c r="C36" s="74">
        <v>0.27874432677760974</v>
      </c>
    </row>
    <row r="37" spans="1:3">
      <c r="A37" s="73">
        <v>1961</v>
      </c>
      <c r="B37" s="74">
        <v>0.72070744288872524</v>
      </c>
      <c r="C37" s="74">
        <v>0.27929255711127493</v>
      </c>
    </row>
    <row r="38" spans="1:3">
      <c r="A38" s="73">
        <v>1962</v>
      </c>
      <c r="B38" s="74">
        <v>0.71331981068289385</v>
      </c>
      <c r="C38" s="74">
        <v>0.28668018931710615</v>
      </c>
    </row>
    <row r="39" spans="1:3">
      <c r="A39" s="73">
        <v>1963</v>
      </c>
      <c r="B39" s="74">
        <v>0.70923566878980893</v>
      </c>
      <c r="C39" s="74">
        <v>0.29076433121019113</v>
      </c>
    </row>
    <row r="40" spans="1:3">
      <c r="A40" s="73">
        <v>1964</v>
      </c>
      <c r="B40" s="74">
        <v>0.70518867924528306</v>
      </c>
      <c r="C40" s="74">
        <v>0.294811320754717</v>
      </c>
    </row>
    <row r="41" spans="1:3">
      <c r="A41" s="73">
        <v>1965</v>
      </c>
      <c r="B41" s="74">
        <v>0.69622287704259311</v>
      </c>
      <c r="C41" s="74">
        <v>0.30377712295740694</v>
      </c>
    </row>
    <row r="42" spans="1:3">
      <c r="A42" s="73">
        <v>1966</v>
      </c>
      <c r="B42" s="74">
        <v>0.69990295972828731</v>
      </c>
      <c r="C42" s="74">
        <v>0.3000970402717128</v>
      </c>
    </row>
    <row r="43" spans="1:3">
      <c r="A43" s="73">
        <v>1967</v>
      </c>
      <c r="B43" s="74">
        <v>0.70961803957662217</v>
      </c>
      <c r="C43" s="74">
        <v>0.29038196042337777</v>
      </c>
    </row>
    <row r="44" spans="1:3">
      <c r="A44" s="73">
        <v>1968</v>
      </c>
      <c r="B44" s="74">
        <v>0.71476439790575907</v>
      </c>
      <c r="C44" s="74">
        <v>0.28523560209424087</v>
      </c>
    </row>
    <row r="45" spans="1:3">
      <c r="A45" s="73">
        <v>1969</v>
      </c>
      <c r="B45" s="74">
        <v>0.72891798228725446</v>
      </c>
      <c r="C45" s="74">
        <v>0.27108201771274554</v>
      </c>
    </row>
    <row r="46" spans="1:3">
      <c r="A46" s="73">
        <v>1970</v>
      </c>
      <c r="B46" s="74">
        <v>0.74539020301732162</v>
      </c>
      <c r="C46" s="74">
        <v>0.25460979698267838</v>
      </c>
    </row>
    <row r="47" spans="1:3">
      <c r="A47" s="73">
        <v>1971</v>
      </c>
      <c r="B47" s="74">
        <v>0.73340231074323159</v>
      </c>
      <c r="C47" s="74">
        <v>0.26659768925676841</v>
      </c>
    </row>
    <row r="48" spans="1:3">
      <c r="A48" s="73">
        <v>1972</v>
      </c>
      <c r="B48" s="74">
        <v>0.73199070487993811</v>
      </c>
      <c r="C48" s="74">
        <v>0.26800929512006194</v>
      </c>
    </row>
    <row r="49" spans="1:3">
      <c r="A49" s="73">
        <v>1973</v>
      </c>
      <c r="B49" s="74">
        <v>0.73804257672103957</v>
      </c>
      <c r="C49" s="74">
        <v>0.26195742327896043</v>
      </c>
    </row>
    <row r="50" spans="1:3">
      <c r="A50" s="73">
        <v>1974</v>
      </c>
      <c r="B50" s="74">
        <v>0.74866173846546002</v>
      </c>
      <c r="C50" s="74">
        <v>0.25133826153453986</v>
      </c>
    </row>
    <row r="51" spans="1:3">
      <c r="A51" s="73">
        <v>1975</v>
      </c>
      <c r="B51" s="74">
        <v>0.72222222222222232</v>
      </c>
      <c r="C51" s="74">
        <v>0.27777777777777785</v>
      </c>
    </row>
    <row r="52" spans="1:3">
      <c r="A52" s="73">
        <v>1976</v>
      </c>
      <c r="B52" s="74">
        <v>0.72146118721461194</v>
      </c>
      <c r="C52" s="74">
        <v>0.27853881278538817</v>
      </c>
    </row>
    <row r="53" spans="1:3">
      <c r="A53" s="73">
        <v>1977</v>
      </c>
      <c r="B53" s="74">
        <v>0.71423370950127418</v>
      </c>
      <c r="C53" s="74">
        <v>0.28576629049872598</v>
      </c>
    </row>
    <row r="54" spans="1:3">
      <c r="A54" s="73">
        <v>1978</v>
      </c>
      <c r="B54" s="74">
        <v>0.71624841168996189</v>
      </c>
      <c r="C54" s="74">
        <v>0.28375158831003811</v>
      </c>
    </row>
    <row r="55" spans="1:3">
      <c r="A55" s="73">
        <v>1979</v>
      </c>
      <c r="B55" s="74">
        <v>0.72886546542269059</v>
      </c>
      <c r="C55" s="74">
        <v>0.27113453457730924</v>
      </c>
    </row>
    <row r="56" spans="1:3">
      <c r="A56" s="73">
        <v>1980</v>
      </c>
      <c r="B56" s="74">
        <v>0.73646919897657936</v>
      </c>
      <c r="C56" s="74">
        <v>0.26353080102342058</v>
      </c>
    </row>
    <row r="57" spans="1:3">
      <c r="A57" s="73">
        <v>1981</v>
      </c>
      <c r="B57" s="74">
        <v>0.7218128010212963</v>
      </c>
      <c r="C57" s="74">
        <v>0.27818719897870364</v>
      </c>
    </row>
    <row r="58" spans="1:3">
      <c r="A58" s="73">
        <v>1982</v>
      </c>
      <c r="B58" s="74">
        <v>0.72401093688968265</v>
      </c>
      <c r="C58" s="74">
        <v>0.27598906311031751</v>
      </c>
    </row>
    <row r="59" spans="1:3">
      <c r="A59" s="73">
        <v>1983</v>
      </c>
      <c r="B59" s="74">
        <v>0.71305252210088399</v>
      </c>
      <c r="C59" s="74">
        <v>0.2869474778991159</v>
      </c>
    </row>
    <row r="60" spans="1:3">
      <c r="A60" s="73">
        <v>1984</v>
      </c>
      <c r="B60" s="74">
        <v>0.70580315691736306</v>
      </c>
      <c r="C60" s="74">
        <v>0.29419684308263688</v>
      </c>
    </row>
    <row r="61" spans="1:3">
      <c r="A61" s="73">
        <v>1985</v>
      </c>
      <c r="B61" s="74">
        <v>0.7109415867480382</v>
      </c>
      <c r="C61" s="74">
        <v>0.28905841325196158</v>
      </c>
    </row>
    <row r="62" spans="1:3">
      <c r="A62" s="73">
        <v>1986</v>
      </c>
      <c r="B62" s="74">
        <v>0.72025000000000006</v>
      </c>
      <c r="C62" s="74">
        <v>0.27975</v>
      </c>
    </row>
    <row r="63" spans="1:3">
      <c r="A63" s="73">
        <v>1987</v>
      </c>
      <c r="B63" s="74">
        <v>0.71728256233277754</v>
      </c>
      <c r="C63" s="74">
        <v>0.2827174376672224</v>
      </c>
    </row>
    <row r="64" spans="1:3">
      <c r="A64" s="73">
        <v>1988</v>
      </c>
      <c r="B64" s="74">
        <v>0.71230570876011756</v>
      </c>
      <c r="C64" s="74">
        <v>0.28769429123988255</v>
      </c>
    </row>
    <row r="65" spans="1:5">
      <c r="A65" s="73">
        <v>1989</v>
      </c>
      <c r="B65" s="74">
        <v>0.71563576814165331</v>
      </c>
      <c r="C65" s="74">
        <v>0.28436423185834669</v>
      </c>
    </row>
    <row r="66" spans="1:5">
      <c r="A66" s="73">
        <v>1990</v>
      </c>
      <c r="B66" s="74">
        <v>0.72098870240971724</v>
      </c>
      <c r="C66" s="74">
        <v>0.27901129759028276</v>
      </c>
    </row>
    <row r="67" spans="1:5">
      <c r="A67" s="73">
        <v>1991</v>
      </c>
      <c r="B67" s="74">
        <v>0.72093693001823955</v>
      </c>
      <c r="C67" s="74">
        <v>0.27906306998176061</v>
      </c>
    </row>
    <row r="68" spans="1:5">
      <c r="A68" s="73">
        <v>1992</v>
      </c>
      <c r="B68" s="74">
        <v>0.7266446563952067</v>
      </c>
      <c r="C68" s="74">
        <v>0.27335534360479335</v>
      </c>
    </row>
    <row r="69" spans="1:5">
      <c r="A69" s="73">
        <v>1993</v>
      </c>
      <c r="B69" s="74">
        <v>0.72200951386471746</v>
      </c>
      <c r="C69" s="74">
        <v>0.27799048613528254</v>
      </c>
    </row>
    <row r="70" spans="1:5">
      <c r="A70" s="73">
        <v>1994</v>
      </c>
      <c r="B70" s="74">
        <v>0.71399517314315164</v>
      </c>
      <c r="C70" s="74">
        <v>0.28600482685684847</v>
      </c>
    </row>
    <row r="71" spans="1:5">
      <c r="A71" s="73">
        <v>1995</v>
      </c>
      <c r="B71" s="74">
        <v>0.70564444331391651</v>
      </c>
      <c r="C71" s="74">
        <v>0.29435555668608349</v>
      </c>
    </row>
    <row r="72" spans="1:5">
      <c r="A72" s="73">
        <v>1996</v>
      </c>
      <c r="B72" s="74">
        <v>0.69696462715105156</v>
      </c>
      <c r="C72" s="74">
        <v>0.30303537284894844</v>
      </c>
    </row>
    <row r="73" spans="1:5">
      <c r="A73" s="73">
        <v>1997</v>
      </c>
      <c r="B73" s="74">
        <v>0.6896171245724374</v>
      </c>
      <c r="C73" s="74">
        <v>0.3103828754275626</v>
      </c>
    </row>
    <row r="74" spans="1:5">
      <c r="A74" s="73">
        <v>1998</v>
      </c>
      <c r="B74" s="74">
        <v>0.703640806859131</v>
      </c>
      <c r="C74" s="74">
        <v>0.296359193140869</v>
      </c>
    </row>
    <row r="75" spans="1:5">
      <c r="A75" s="75">
        <v>1999</v>
      </c>
      <c r="B75" s="74">
        <v>0.7079020449381469</v>
      </c>
      <c r="C75" s="74">
        <v>0.29209795506185304</v>
      </c>
    </row>
    <row r="76" spans="1:5">
      <c r="A76" s="75">
        <v>2000</v>
      </c>
      <c r="B76" s="74">
        <v>0.71984357948344857</v>
      </c>
      <c r="C76" s="74">
        <v>0.28015642051655149</v>
      </c>
      <c r="D76" s="179"/>
      <c r="E76" s="179"/>
    </row>
    <row r="77" spans="1:5">
      <c r="A77" s="75">
        <v>2001</v>
      </c>
      <c r="B77" s="74">
        <v>0.72528484498293633</v>
      </c>
      <c r="C77" s="74">
        <v>0.27471515501706362</v>
      </c>
      <c r="D77" s="179"/>
      <c r="E77" s="179"/>
    </row>
    <row r="78" spans="1:5">
      <c r="A78" s="75">
        <v>2002</v>
      </c>
      <c r="B78" s="74">
        <v>0.71546081726516886</v>
      </c>
      <c r="C78" s="74">
        <v>0.28453918273483109</v>
      </c>
      <c r="D78" s="179"/>
      <c r="E78" s="179"/>
    </row>
    <row r="79" spans="1:5">
      <c r="A79" s="180">
        <v>2003</v>
      </c>
      <c r="B79" s="74">
        <v>0.7087396849212303</v>
      </c>
      <c r="C79" s="74">
        <v>0.2912603150787697</v>
      </c>
      <c r="D79" s="179"/>
      <c r="E79" s="179"/>
    </row>
    <row r="80" spans="1:5">
      <c r="A80" s="181">
        <f>A79+1</f>
        <v>2004</v>
      </c>
      <c r="B80" s="74">
        <v>0.69836738621419647</v>
      </c>
      <c r="C80" s="74">
        <v>0.30163261378580364</v>
      </c>
      <c r="D80" s="179"/>
      <c r="E80" s="179"/>
    </row>
    <row r="81" spans="1:5">
      <c r="A81" s="181">
        <f>A80+1</f>
        <v>2005</v>
      </c>
      <c r="B81" s="74">
        <v>0.69264036760620484</v>
      </c>
      <c r="C81" s="74">
        <v>0.30735963239379516</v>
      </c>
      <c r="D81" s="179"/>
      <c r="E81" s="179"/>
    </row>
    <row r="82" spans="1:5">
      <c r="A82" s="181">
        <f>A81+1</f>
        <v>2006</v>
      </c>
      <c r="B82" s="74">
        <v>0.68210950881264165</v>
      </c>
      <c r="C82" s="74">
        <v>0.3178904911873584</v>
      </c>
      <c r="D82" s="179"/>
      <c r="E82" s="179"/>
    </row>
    <row r="83" spans="1:5">
      <c r="A83" s="12"/>
      <c r="B83" s="16"/>
      <c r="C83" s="16"/>
    </row>
    <row r="84" spans="1:5">
      <c r="A84" s="12"/>
      <c r="B84" s="16"/>
      <c r="C84" s="16"/>
    </row>
    <row r="85" spans="1:5">
      <c r="A85" s="12"/>
      <c r="B85" s="16"/>
      <c r="C85" s="16"/>
    </row>
    <row r="86" spans="1:5">
      <c r="A86" s="12"/>
      <c r="B86" s="16"/>
      <c r="C86" s="16"/>
    </row>
    <row r="87" spans="1:5">
      <c r="A87" s="12"/>
      <c r="B87" s="16"/>
      <c r="C87" s="16"/>
    </row>
    <row r="88" spans="1:5">
      <c r="A88" s="12"/>
      <c r="B88" s="16"/>
      <c r="C88" s="16"/>
    </row>
    <row r="89" spans="1:5">
      <c r="A89" s="12"/>
      <c r="B89" s="16"/>
      <c r="C89" s="16"/>
    </row>
    <row r="90" spans="1:5">
      <c r="A90" s="12"/>
      <c r="B90" s="16"/>
      <c r="C90" s="16"/>
    </row>
    <row r="91" spans="1:5">
      <c r="A91" s="12"/>
      <c r="B91" s="16"/>
      <c r="C91" s="16"/>
    </row>
    <row r="92" spans="1:5">
      <c r="A92" s="12"/>
      <c r="B92" s="16"/>
      <c r="C92" s="16"/>
    </row>
    <row r="93" spans="1:5">
      <c r="A93" s="12"/>
      <c r="B93" s="16"/>
      <c r="C93" s="16"/>
    </row>
    <row r="94" spans="1:5">
      <c r="A94" s="12"/>
      <c r="B94" s="16"/>
      <c r="C94" s="16"/>
    </row>
    <row r="95" spans="1:5">
      <c r="A95" s="12"/>
      <c r="B95" s="16"/>
      <c r="C95" s="16"/>
    </row>
    <row r="96" spans="1:5">
      <c r="A96" s="12"/>
      <c r="B96" s="16"/>
      <c r="C96" s="16"/>
    </row>
    <row r="97" spans="1:3">
      <c r="A97" s="12"/>
      <c r="B97" s="16"/>
      <c r="C97" s="16"/>
    </row>
    <row r="98" spans="1:3">
      <c r="A98" s="12"/>
      <c r="B98" s="16"/>
      <c r="C98" s="16"/>
    </row>
    <row r="99" spans="1:3">
      <c r="A99" s="12"/>
      <c r="B99" s="16"/>
      <c r="C99" s="16"/>
    </row>
    <row r="100" spans="1:3">
      <c r="A100" s="12"/>
      <c r="B100" s="16"/>
      <c r="C100" s="16"/>
    </row>
    <row r="101" spans="1:3">
      <c r="A101" s="12"/>
      <c r="B101" s="16"/>
      <c r="C101" s="16"/>
    </row>
    <row r="102" spans="1:3">
      <c r="A102" s="12"/>
      <c r="B102" s="16"/>
      <c r="C102" s="16"/>
    </row>
    <row r="103" spans="1:3">
      <c r="A103" s="12"/>
      <c r="B103" s="16"/>
      <c r="C103" s="16"/>
    </row>
    <row r="104" spans="1:3">
      <c r="A104" s="12"/>
      <c r="B104" s="16"/>
      <c r="C104" s="16"/>
    </row>
    <row r="105" spans="1:3">
      <c r="A105" s="12"/>
      <c r="B105" s="16"/>
      <c r="C105" s="16"/>
    </row>
    <row r="106" spans="1:3">
      <c r="A106" s="12"/>
      <c r="B106" s="16"/>
      <c r="C106" s="16"/>
    </row>
    <row r="107" spans="1:3">
      <c r="A107" s="12"/>
      <c r="B107" s="16"/>
      <c r="C107" s="16"/>
    </row>
    <row r="108" spans="1:3">
      <c r="A108" s="12"/>
      <c r="B108" s="16"/>
      <c r="C108" s="16"/>
    </row>
    <row r="109" spans="1:3">
      <c r="A109" s="12"/>
      <c r="B109" s="16"/>
      <c r="C109" s="16"/>
    </row>
    <row r="110" spans="1:3">
      <c r="A110" s="12"/>
      <c r="B110" s="16"/>
      <c r="C110" s="16"/>
    </row>
    <row r="111" spans="1:3">
      <c r="A111" s="12"/>
      <c r="B111" s="16"/>
      <c r="C111" s="16"/>
    </row>
    <row r="112" spans="1:3">
      <c r="A112" s="12"/>
      <c r="B112" s="16"/>
      <c r="C112" s="16"/>
    </row>
    <row r="113" spans="1:3">
      <c r="A113" s="12"/>
      <c r="B113" s="16"/>
      <c r="C113" s="16"/>
    </row>
    <row r="114" spans="1:3">
      <c r="A114" s="12"/>
      <c r="B114" s="16"/>
      <c r="C114" s="16"/>
    </row>
    <row r="115" spans="1:3">
      <c r="A115" s="12"/>
      <c r="B115" s="16"/>
      <c r="C115" s="16"/>
    </row>
    <row r="116" spans="1:3">
      <c r="A116" s="12"/>
      <c r="B116" s="16"/>
      <c r="C116" s="16"/>
    </row>
    <row r="117" spans="1:3">
      <c r="A117" s="12"/>
      <c r="B117" s="16"/>
      <c r="C117" s="16"/>
    </row>
    <row r="118" spans="1:3">
      <c r="A118" s="12"/>
      <c r="B118" s="16"/>
      <c r="C118" s="16"/>
    </row>
    <row r="119" spans="1:3">
      <c r="A119" s="12"/>
      <c r="B119" s="16"/>
      <c r="C119" s="16"/>
    </row>
    <row r="120" spans="1:3">
      <c r="A120" s="12"/>
      <c r="B120" s="16"/>
      <c r="C120" s="16"/>
    </row>
    <row r="121" spans="1:3">
      <c r="A121" s="12"/>
      <c r="B121" s="16"/>
      <c r="C121" s="16"/>
    </row>
    <row r="122" spans="1:3">
      <c r="A122" s="12"/>
      <c r="B122" s="16"/>
      <c r="C122" s="16"/>
    </row>
    <row r="123" spans="1:3">
      <c r="A123" s="12"/>
      <c r="B123" s="16"/>
      <c r="C123" s="16"/>
    </row>
    <row r="124" spans="1:3">
      <c r="A124" s="12"/>
      <c r="B124" s="16"/>
      <c r="C124" s="16"/>
    </row>
    <row r="125" spans="1:3">
      <c r="A125" s="12"/>
      <c r="B125" s="16"/>
      <c r="C125" s="16"/>
    </row>
    <row r="126" spans="1:3">
      <c r="A126" s="12"/>
      <c r="B126" s="16"/>
      <c r="C126" s="16"/>
    </row>
    <row r="127" spans="1:3">
      <c r="A127" s="12"/>
      <c r="B127" s="16"/>
      <c r="C127" s="16"/>
    </row>
    <row r="128" spans="1:3">
      <c r="A128" s="12"/>
      <c r="B128" s="16"/>
      <c r="C128" s="16"/>
    </row>
    <row r="129" spans="1:3">
      <c r="A129" s="12"/>
      <c r="B129" s="16"/>
      <c r="C129" s="16"/>
    </row>
    <row r="130" spans="1:3">
      <c r="A130" s="12"/>
      <c r="B130" s="16"/>
      <c r="C130" s="16"/>
    </row>
    <row r="131" spans="1:3">
      <c r="A131" s="12"/>
      <c r="B131" s="16"/>
      <c r="C131" s="16"/>
    </row>
    <row r="132" spans="1:3">
      <c r="A132" s="12"/>
      <c r="B132" s="16"/>
      <c r="C132" s="16"/>
    </row>
    <row r="133" spans="1:3">
      <c r="A133" s="12"/>
      <c r="B133" s="16"/>
      <c r="C133" s="16"/>
    </row>
    <row r="134" spans="1:3">
      <c r="A134" s="12"/>
      <c r="B134" s="16"/>
      <c r="C134" s="16"/>
    </row>
    <row r="135" spans="1:3">
      <c r="A135" s="12"/>
      <c r="B135" s="16"/>
      <c r="C135" s="16"/>
    </row>
    <row r="136" spans="1:3">
      <c r="A136" s="12"/>
      <c r="B136" s="16"/>
      <c r="C136" s="16"/>
    </row>
    <row r="137" spans="1:3">
      <c r="A137" s="12"/>
      <c r="B137" s="16"/>
      <c r="C137" s="16"/>
    </row>
    <row r="138" spans="1:3">
      <c r="A138" s="12"/>
      <c r="B138" s="16"/>
      <c r="C138" s="16"/>
    </row>
    <row r="139" spans="1:3">
      <c r="A139" s="12"/>
      <c r="B139" s="16"/>
      <c r="C139" s="16"/>
    </row>
    <row r="140" spans="1:3">
      <c r="A140" s="12"/>
      <c r="B140" s="16"/>
      <c r="C140" s="16"/>
    </row>
    <row r="141" spans="1:3">
      <c r="A141" s="12"/>
      <c r="B141" s="16"/>
      <c r="C141" s="16"/>
    </row>
    <row r="142" spans="1:3">
      <c r="A142" s="12"/>
      <c r="B142" s="16"/>
      <c r="C142" s="16"/>
    </row>
    <row r="143" spans="1:3">
      <c r="A143" s="12"/>
      <c r="B143" s="16"/>
      <c r="C143" s="16"/>
    </row>
    <row r="144" spans="1:3">
      <c r="A144" s="12"/>
      <c r="B144" s="16"/>
      <c r="C144" s="16"/>
    </row>
    <row r="145" spans="1:3">
      <c r="A145" s="12"/>
      <c r="B145" s="16"/>
      <c r="C145" s="16"/>
    </row>
    <row r="146" spans="1:3">
      <c r="A146" s="12"/>
      <c r="B146" s="16"/>
      <c r="C146" s="16"/>
    </row>
    <row r="147" spans="1:3">
      <c r="A147" s="12"/>
      <c r="B147" s="16"/>
      <c r="C147" s="16"/>
    </row>
    <row r="148" spans="1:3">
      <c r="A148" s="12"/>
      <c r="B148" s="16"/>
      <c r="C148" s="16"/>
    </row>
    <row r="149" spans="1:3">
      <c r="A149" s="12"/>
      <c r="B149" s="16"/>
      <c r="C149" s="16"/>
    </row>
    <row r="150" spans="1:3">
      <c r="A150" s="12"/>
      <c r="B150" s="16"/>
      <c r="C150" s="16"/>
    </row>
    <row r="151" spans="1:3">
      <c r="A151" s="12"/>
      <c r="B151" s="16"/>
      <c r="C151" s="16"/>
    </row>
    <row r="152" spans="1:3">
      <c r="A152" s="12"/>
      <c r="B152" s="16"/>
      <c r="C152" s="16"/>
    </row>
    <row r="153" spans="1:3">
      <c r="A153" s="12"/>
      <c r="B153" s="16"/>
      <c r="C153" s="16"/>
    </row>
    <row r="154" spans="1:3">
      <c r="A154" s="12"/>
      <c r="B154" s="16"/>
      <c r="C154" s="16"/>
    </row>
    <row r="155" spans="1:3">
      <c r="A155" s="12"/>
      <c r="B155" s="16"/>
      <c r="C155" s="16"/>
    </row>
    <row r="156" spans="1:3">
      <c r="A156" s="12"/>
      <c r="B156" s="16"/>
      <c r="C156" s="16"/>
    </row>
    <row r="157" spans="1:3">
      <c r="A157" s="12"/>
      <c r="B157" s="16"/>
      <c r="C157" s="16"/>
    </row>
    <row r="158" spans="1:3">
      <c r="A158" s="12"/>
      <c r="B158" s="16"/>
      <c r="C158" s="16"/>
    </row>
    <row r="159" spans="1:3">
      <c r="A159" s="12"/>
      <c r="B159" s="16"/>
      <c r="C159" s="16"/>
    </row>
    <row r="160" spans="1:3">
      <c r="A160" s="12"/>
      <c r="B160" s="16"/>
      <c r="C160" s="16"/>
    </row>
    <row r="161" spans="1:3">
      <c r="A161" s="12"/>
      <c r="B161" s="16"/>
      <c r="C161" s="16"/>
    </row>
    <row r="162" spans="1:3">
      <c r="A162" s="12"/>
      <c r="B162" s="16"/>
      <c r="C162" s="16"/>
    </row>
    <row r="163" spans="1:3">
      <c r="A163" s="12"/>
      <c r="B163" s="16"/>
      <c r="C163" s="16"/>
    </row>
    <row r="164" spans="1:3">
      <c r="A164" s="12"/>
      <c r="B164" s="16"/>
      <c r="C164" s="16"/>
    </row>
    <row r="165" spans="1:3">
      <c r="A165" s="12"/>
      <c r="B165" s="16"/>
      <c r="C165" s="16"/>
    </row>
    <row r="166" spans="1:3">
      <c r="A166" s="12"/>
      <c r="B166" s="16"/>
      <c r="C166" s="16"/>
    </row>
    <row r="167" spans="1:3">
      <c r="A167" s="12"/>
      <c r="B167" s="16"/>
      <c r="C167" s="16"/>
    </row>
    <row r="168" spans="1:3">
      <c r="A168" s="12"/>
      <c r="B168" s="16"/>
      <c r="C168" s="16"/>
    </row>
    <row r="169" spans="1:3">
      <c r="A169" s="12"/>
      <c r="B169" s="16"/>
      <c r="C169" s="16"/>
    </row>
    <row r="170" spans="1:3">
      <c r="A170" s="12"/>
      <c r="B170" s="16"/>
      <c r="C170" s="16"/>
    </row>
    <row r="171" spans="1:3">
      <c r="A171" s="12"/>
      <c r="B171" s="16"/>
      <c r="C171" s="16"/>
    </row>
    <row r="172" spans="1:3">
      <c r="A172" s="12"/>
      <c r="B172" s="16"/>
      <c r="C172" s="16"/>
    </row>
    <row r="173" spans="1:3">
      <c r="A173" s="12"/>
      <c r="B173" s="16"/>
      <c r="C173" s="16"/>
    </row>
    <row r="174" spans="1:3">
      <c r="A174" s="12"/>
      <c r="B174" s="16"/>
      <c r="C174" s="16"/>
    </row>
    <row r="175" spans="1:3">
      <c r="A175" s="12"/>
      <c r="B175" s="16"/>
      <c r="C175" s="16"/>
    </row>
    <row r="176" spans="1:3">
      <c r="A176" s="12"/>
      <c r="B176" s="16"/>
      <c r="C176" s="16"/>
    </row>
    <row r="177" spans="1:3">
      <c r="A177" s="12"/>
      <c r="B177" s="16"/>
      <c r="C177" s="16"/>
    </row>
    <row r="178" spans="1:3">
      <c r="A178" s="12"/>
      <c r="B178" s="16"/>
      <c r="C178" s="16"/>
    </row>
    <row r="179" spans="1:3">
      <c r="A179" s="12"/>
      <c r="B179" s="16"/>
      <c r="C179" s="16"/>
    </row>
    <row r="180" spans="1:3">
      <c r="A180" s="12"/>
      <c r="B180" s="16"/>
      <c r="C180" s="16"/>
    </row>
    <row r="181" spans="1:3">
      <c r="A181" s="12"/>
      <c r="B181" s="16"/>
      <c r="C181" s="16"/>
    </row>
    <row r="182" spans="1:3">
      <c r="A182" s="12"/>
      <c r="B182" s="16"/>
      <c r="C182" s="16"/>
    </row>
    <row r="183" spans="1:3">
      <c r="A183" s="12"/>
      <c r="B183" s="16"/>
      <c r="C183" s="16"/>
    </row>
    <row r="184" spans="1:3">
      <c r="A184" s="12"/>
      <c r="B184" s="16"/>
      <c r="C184" s="16"/>
    </row>
    <row r="185" spans="1:3">
      <c r="A185" s="12"/>
      <c r="B185" s="16"/>
      <c r="C185" s="16"/>
    </row>
    <row r="186" spans="1:3">
      <c r="A186" s="12"/>
      <c r="B186" s="16"/>
      <c r="C186" s="16"/>
    </row>
    <row r="187" spans="1:3">
      <c r="A187" s="12"/>
      <c r="B187" s="16"/>
      <c r="C187" s="16"/>
    </row>
    <row r="188" spans="1:3">
      <c r="A188" s="12"/>
      <c r="B188" s="16"/>
      <c r="C188" s="16"/>
    </row>
    <row r="189" spans="1:3">
      <c r="A189" s="12"/>
      <c r="B189" s="16"/>
      <c r="C189" s="16"/>
    </row>
    <row r="190" spans="1:3">
      <c r="A190" s="12"/>
      <c r="B190" s="16"/>
      <c r="C190" s="16"/>
    </row>
    <row r="191" spans="1:3">
      <c r="A191" s="12"/>
      <c r="B191" s="16"/>
      <c r="C191" s="16"/>
    </row>
    <row r="192" spans="1:3">
      <c r="A192" s="12"/>
      <c r="B192" s="16"/>
      <c r="C192" s="16"/>
    </row>
    <row r="193" spans="1:3">
      <c r="A193" s="12"/>
      <c r="B193" s="16"/>
      <c r="C193" s="16"/>
    </row>
    <row r="194" spans="1:3">
      <c r="A194" s="12"/>
      <c r="B194" s="16"/>
      <c r="C194" s="16"/>
    </row>
    <row r="195" spans="1:3">
      <c r="A195" s="12"/>
      <c r="B195" s="16"/>
      <c r="C195" s="16"/>
    </row>
    <row r="196" spans="1:3">
      <c r="A196" s="12"/>
      <c r="B196" s="16"/>
      <c r="C196" s="16"/>
    </row>
    <row r="197" spans="1:3">
      <c r="A197" s="12"/>
      <c r="B197" s="16"/>
      <c r="C197" s="16"/>
    </row>
    <row r="198" spans="1:3">
      <c r="A198" s="12"/>
      <c r="B198" s="16"/>
      <c r="C198" s="16"/>
    </row>
    <row r="199" spans="1:3">
      <c r="A199" s="12"/>
      <c r="B199" s="16"/>
      <c r="C199" s="16"/>
    </row>
    <row r="200" spans="1:3">
      <c r="A200" s="12"/>
      <c r="B200" s="16"/>
      <c r="C200" s="16"/>
    </row>
    <row r="201" spans="1:3">
      <c r="A201" s="12"/>
      <c r="B201" s="16"/>
      <c r="C201" s="16"/>
    </row>
    <row r="202" spans="1:3">
      <c r="A202" s="12"/>
      <c r="B202" s="16"/>
      <c r="C202" s="16"/>
    </row>
    <row r="203" spans="1:3">
      <c r="A203" s="12"/>
      <c r="B203" s="16"/>
      <c r="C203" s="16"/>
    </row>
    <row r="204" spans="1:3">
      <c r="A204" s="12"/>
      <c r="B204" s="16"/>
      <c r="C204" s="16"/>
    </row>
    <row r="205" spans="1:3">
      <c r="A205" s="12"/>
      <c r="B205" s="16"/>
      <c r="C205" s="16"/>
    </row>
    <row r="206" spans="1:3">
      <c r="A206" s="12"/>
      <c r="B206" s="16"/>
      <c r="C206" s="16"/>
    </row>
    <row r="207" spans="1:3">
      <c r="A207" s="12"/>
      <c r="B207" s="16"/>
      <c r="C207" s="16"/>
    </row>
    <row r="208" spans="1:3">
      <c r="A208" s="12"/>
      <c r="B208" s="16"/>
      <c r="C208" s="16"/>
    </row>
    <row r="209" spans="1:3">
      <c r="A209" s="12"/>
      <c r="B209" s="16"/>
      <c r="C209" s="16"/>
    </row>
    <row r="210" spans="1:3">
      <c r="A210" s="12"/>
      <c r="B210" s="16"/>
      <c r="C210" s="16"/>
    </row>
    <row r="211" spans="1:3">
      <c r="A211" s="12"/>
      <c r="B211" s="16"/>
      <c r="C211" s="16"/>
    </row>
    <row r="212" spans="1:3">
      <c r="A212" s="12"/>
      <c r="B212" s="16"/>
      <c r="C212" s="16"/>
    </row>
    <row r="213" spans="1:3">
      <c r="A213" s="12"/>
      <c r="B213" s="16"/>
      <c r="C213" s="16"/>
    </row>
    <row r="214" spans="1:3">
      <c r="A214" s="12"/>
      <c r="B214" s="16"/>
      <c r="C214" s="16"/>
    </row>
    <row r="215" spans="1:3">
      <c r="A215" s="12"/>
      <c r="B215" s="16"/>
      <c r="C215" s="16"/>
    </row>
    <row r="216" spans="1:3">
      <c r="A216" s="12"/>
      <c r="B216" s="16"/>
      <c r="C216" s="16"/>
    </row>
    <row r="217" spans="1:3">
      <c r="A217" s="12"/>
      <c r="B217" s="16"/>
      <c r="C217" s="16"/>
    </row>
    <row r="218" spans="1:3">
      <c r="A218" s="12"/>
      <c r="B218" s="16"/>
      <c r="C218" s="16"/>
    </row>
    <row r="219" spans="1:3">
      <c r="A219" s="12"/>
      <c r="B219" s="16"/>
      <c r="C219" s="16"/>
    </row>
    <row r="220" spans="1:3">
      <c r="A220" s="12"/>
      <c r="B220" s="16"/>
      <c r="C220" s="16"/>
    </row>
    <row r="221" spans="1:3">
      <c r="A221" s="12"/>
      <c r="B221" s="16"/>
      <c r="C221" s="16"/>
    </row>
    <row r="222" spans="1:3">
      <c r="A222" s="12"/>
      <c r="B222" s="16"/>
      <c r="C222" s="16"/>
    </row>
    <row r="223" spans="1:3">
      <c r="A223" s="12"/>
      <c r="B223" s="16"/>
      <c r="C223" s="16"/>
    </row>
    <row r="224" spans="1:3">
      <c r="A224" s="12"/>
      <c r="B224" s="16"/>
      <c r="C224" s="16"/>
    </row>
    <row r="225" spans="1:3">
      <c r="A225" s="12"/>
      <c r="B225" s="16"/>
      <c r="C225" s="16"/>
    </row>
    <row r="226" spans="1:3">
      <c r="A226" s="12"/>
      <c r="B226" s="16"/>
      <c r="C226" s="16"/>
    </row>
    <row r="227" spans="1:3">
      <c r="A227" s="12"/>
      <c r="B227" s="16"/>
      <c r="C227" s="16"/>
    </row>
    <row r="228" spans="1:3">
      <c r="A228" s="12"/>
      <c r="B228" s="16"/>
      <c r="C228" s="16"/>
    </row>
    <row r="229" spans="1:3">
      <c r="A229" s="12"/>
      <c r="B229" s="16"/>
      <c r="C229" s="16"/>
    </row>
    <row r="230" spans="1:3">
      <c r="A230" s="12"/>
      <c r="B230" s="16"/>
      <c r="C230" s="16"/>
    </row>
    <row r="231" spans="1:3">
      <c r="A231" s="12"/>
      <c r="B231" s="16"/>
      <c r="C231" s="16"/>
    </row>
    <row r="232" spans="1:3">
      <c r="A232" s="12"/>
      <c r="B232" s="16"/>
      <c r="C232" s="16"/>
    </row>
    <row r="233" spans="1:3">
      <c r="A233" s="12"/>
      <c r="B233" s="16"/>
      <c r="C233" s="16"/>
    </row>
    <row r="234" spans="1:3">
      <c r="A234" s="12"/>
      <c r="B234" s="16"/>
      <c r="C234" s="16"/>
    </row>
    <row r="235" spans="1:3">
      <c r="A235" s="12"/>
      <c r="B235" s="16"/>
      <c r="C235" s="16"/>
    </row>
    <row r="236" spans="1:3">
      <c r="A236" s="12"/>
      <c r="B236" s="16"/>
      <c r="C236" s="16"/>
    </row>
    <row r="237" spans="1:3">
      <c r="A237" s="12"/>
      <c r="B237" s="16"/>
      <c r="C237" s="16"/>
    </row>
    <row r="238" spans="1:3">
      <c r="A238" s="12"/>
      <c r="B238" s="16"/>
      <c r="C238" s="16"/>
    </row>
    <row r="239" spans="1:3">
      <c r="A239" s="12"/>
      <c r="B239" s="16"/>
      <c r="C239" s="16"/>
    </row>
    <row r="240" spans="1:3">
      <c r="A240" s="12"/>
      <c r="B240" s="16"/>
      <c r="C240" s="16"/>
    </row>
    <row r="241" spans="1:3">
      <c r="A241" s="12"/>
      <c r="B241" s="16"/>
      <c r="C241" s="16"/>
    </row>
    <row r="242" spans="1:3">
      <c r="A242" s="12"/>
      <c r="B242" s="16"/>
      <c r="C242" s="16"/>
    </row>
    <row r="243" spans="1:3">
      <c r="A243" s="12"/>
      <c r="B243" s="16"/>
      <c r="C243" s="16"/>
    </row>
    <row r="244" spans="1:3">
      <c r="A244" s="12"/>
      <c r="B244" s="16"/>
      <c r="C244" s="16"/>
    </row>
    <row r="245" spans="1:3">
      <c r="A245" s="12"/>
      <c r="B245" s="16"/>
      <c r="C245" s="16"/>
    </row>
    <row r="246" spans="1:3">
      <c r="A246" s="12"/>
      <c r="B246" s="16"/>
      <c r="C246" s="16"/>
    </row>
    <row r="247" spans="1:3">
      <c r="A247" s="12"/>
      <c r="B247" s="16"/>
      <c r="C247" s="16"/>
    </row>
    <row r="248" spans="1:3">
      <c r="A248" s="12"/>
      <c r="B248" s="16"/>
      <c r="C248" s="16"/>
    </row>
    <row r="249" spans="1:3">
      <c r="A249" s="12"/>
      <c r="B249" s="16"/>
      <c r="C249" s="16"/>
    </row>
    <row r="250" spans="1:3">
      <c r="A250" s="12"/>
      <c r="B250" s="16"/>
      <c r="C250" s="16"/>
    </row>
    <row r="251" spans="1:3">
      <c r="A251" s="12"/>
      <c r="B251" s="16"/>
      <c r="C251" s="16"/>
    </row>
    <row r="252" spans="1:3">
      <c r="A252" s="12"/>
      <c r="B252" s="16"/>
      <c r="C252" s="16"/>
    </row>
    <row r="253" spans="1:3">
      <c r="A253" s="12"/>
      <c r="B253" s="16"/>
      <c r="C253" s="16"/>
    </row>
    <row r="254" spans="1:3">
      <c r="A254" s="12"/>
      <c r="B254" s="16"/>
      <c r="C254" s="16"/>
    </row>
    <row r="255" spans="1:3">
      <c r="A255" s="12"/>
      <c r="B255" s="16"/>
      <c r="C255" s="16"/>
    </row>
    <row r="256" spans="1:3">
      <c r="A256" s="12"/>
      <c r="B256" s="16"/>
      <c r="C256" s="16"/>
    </row>
    <row r="257" spans="1:3">
      <c r="A257" s="12"/>
      <c r="B257" s="16"/>
      <c r="C257" s="16"/>
    </row>
    <row r="258" spans="1:3">
      <c r="A258" s="12"/>
      <c r="B258" s="16"/>
      <c r="C258" s="16"/>
    </row>
    <row r="259" spans="1:3">
      <c r="A259" s="12"/>
      <c r="B259" s="16"/>
      <c r="C259" s="16"/>
    </row>
    <row r="260" spans="1:3">
      <c r="A260" s="12"/>
      <c r="B260" s="16"/>
      <c r="C260" s="16"/>
    </row>
    <row r="261" spans="1:3">
      <c r="A261" s="12"/>
      <c r="B261" s="16"/>
      <c r="C261" s="16"/>
    </row>
    <row r="262" spans="1:3">
      <c r="A262" s="12"/>
      <c r="B262" s="16"/>
      <c r="C262" s="16"/>
    </row>
    <row r="263" spans="1:3">
      <c r="A263" s="12"/>
      <c r="B263" s="16"/>
      <c r="C263" s="16"/>
    </row>
    <row r="264" spans="1:3">
      <c r="A264" s="12"/>
      <c r="B264" s="16"/>
      <c r="C264" s="16"/>
    </row>
    <row r="265" spans="1:3">
      <c r="A265" s="12"/>
      <c r="B265" s="16"/>
      <c r="C265" s="16"/>
    </row>
    <row r="266" spans="1:3">
      <c r="A266" s="12"/>
      <c r="B266" s="16"/>
      <c r="C266" s="16"/>
    </row>
    <row r="267" spans="1:3">
      <c r="A267" s="12"/>
      <c r="B267" s="16"/>
      <c r="C267" s="16"/>
    </row>
    <row r="268" spans="1:3">
      <c r="A268" s="12"/>
      <c r="B268" s="16"/>
      <c r="C268" s="16"/>
    </row>
    <row r="269" spans="1:3">
      <c r="A269" s="12"/>
      <c r="B269" s="16"/>
      <c r="C269" s="16"/>
    </row>
    <row r="270" spans="1:3">
      <c r="A270" s="12"/>
      <c r="B270" s="16"/>
      <c r="C270" s="16"/>
    </row>
    <row r="271" spans="1:3">
      <c r="A271" s="12"/>
      <c r="B271" s="16"/>
      <c r="C271" s="16"/>
    </row>
    <row r="272" spans="1:3">
      <c r="A272" s="12"/>
      <c r="B272" s="16"/>
      <c r="C272" s="16"/>
    </row>
    <row r="273" spans="1:3">
      <c r="A273" s="12"/>
      <c r="B273" s="16"/>
      <c r="C273" s="16"/>
    </row>
    <row r="274" spans="1:3">
      <c r="A274" s="12"/>
      <c r="B274" s="16"/>
      <c r="C274" s="16"/>
    </row>
    <row r="275" spans="1:3">
      <c r="A275" s="12"/>
      <c r="B275" s="16"/>
      <c r="C275" s="16"/>
    </row>
    <row r="276" spans="1:3">
      <c r="A276" s="12"/>
      <c r="B276" s="16"/>
      <c r="C276" s="16"/>
    </row>
    <row r="277" spans="1:3">
      <c r="A277" s="12"/>
      <c r="B277" s="16"/>
      <c r="C277" s="16"/>
    </row>
    <row r="278" spans="1:3">
      <c r="A278" s="12"/>
      <c r="B278" s="16"/>
      <c r="C278" s="16"/>
    </row>
    <row r="279" spans="1:3">
      <c r="A279" s="12"/>
      <c r="B279" s="16"/>
      <c r="C279" s="16"/>
    </row>
    <row r="280" spans="1:3">
      <c r="A280" s="12"/>
      <c r="B280" s="16"/>
      <c r="C280" s="16"/>
    </row>
    <row r="281" spans="1:3">
      <c r="A281" s="12"/>
      <c r="B281" s="16"/>
      <c r="C281" s="16"/>
    </row>
    <row r="282" spans="1:3">
      <c r="A282" s="12"/>
      <c r="B282" s="16"/>
      <c r="C282" s="16"/>
    </row>
    <row r="283" spans="1:3">
      <c r="A283" s="12"/>
      <c r="B283" s="16"/>
      <c r="C283" s="16"/>
    </row>
    <row r="284" spans="1:3">
      <c r="A284" s="12"/>
      <c r="B284" s="16"/>
      <c r="C284" s="16"/>
    </row>
    <row r="285" spans="1:3">
      <c r="A285" s="12"/>
      <c r="B285" s="16"/>
      <c r="C285" s="16"/>
    </row>
    <row r="286" spans="1:3">
      <c r="A286" s="12"/>
      <c r="B286" s="16"/>
      <c r="C286" s="16"/>
    </row>
    <row r="287" spans="1:3">
      <c r="A287" s="12"/>
      <c r="B287" s="16"/>
      <c r="C287" s="16"/>
    </row>
    <row r="288" spans="1:3">
      <c r="A288" s="12"/>
      <c r="B288" s="16"/>
      <c r="C288" s="16"/>
    </row>
    <row r="289" spans="1:3">
      <c r="A289" s="12"/>
      <c r="B289" s="16"/>
      <c r="C289" s="16"/>
    </row>
    <row r="290" spans="1:3">
      <c r="A290" s="12"/>
      <c r="B290" s="16"/>
      <c r="C290" s="16"/>
    </row>
    <row r="291" spans="1:3">
      <c r="A291" s="12"/>
      <c r="B291" s="16"/>
      <c r="C291" s="16"/>
    </row>
    <row r="292" spans="1:3">
      <c r="A292" s="12"/>
      <c r="B292" s="16"/>
      <c r="C292" s="16"/>
    </row>
    <row r="293" spans="1:3">
      <c r="A293" s="12"/>
      <c r="B293" s="16"/>
      <c r="C293" s="16"/>
    </row>
    <row r="294" spans="1:3">
      <c r="A294" s="12"/>
      <c r="B294" s="16"/>
      <c r="C294" s="16"/>
    </row>
    <row r="295" spans="1:3">
      <c r="A295" s="12"/>
      <c r="B295" s="16"/>
      <c r="C295" s="16"/>
    </row>
    <row r="296" spans="1:3">
      <c r="A296" s="12"/>
      <c r="B296" s="16"/>
      <c r="C296" s="16"/>
    </row>
    <row r="297" spans="1:3">
      <c r="A297" s="12"/>
      <c r="B297" s="16"/>
      <c r="C297" s="16"/>
    </row>
    <row r="298" spans="1:3">
      <c r="A298" s="12"/>
      <c r="B298" s="16"/>
      <c r="C298" s="16"/>
    </row>
    <row r="299" spans="1:3">
      <c r="A299" s="12"/>
      <c r="B299" s="16"/>
      <c r="C299" s="16"/>
    </row>
    <row r="300" spans="1:3">
      <c r="A300" s="12"/>
      <c r="B300" s="16"/>
      <c r="C300" s="16"/>
    </row>
    <row r="301" spans="1:3">
      <c r="A301" s="12"/>
      <c r="B301" s="16"/>
      <c r="C301" s="16"/>
    </row>
    <row r="302" spans="1:3">
      <c r="A302" s="12"/>
      <c r="B302" s="16"/>
      <c r="C302" s="16"/>
    </row>
    <row r="303" spans="1:3">
      <c r="A303" s="12"/>
      <c r="B303" s="16"/>
      <c r="C303" s="16"/>
    </row>
    <row r="304" spans="1:3">
      <c r="A304" s="12"/>
      <c r="B304" s="16"/>
      <c r="C304" s="16"/>
    </row>
    <row r="305" spans="1:3">
      <c r="A305" s="12"/>
      <c r="B305" s="16"/>
      <c r="C305" s="16"/>
    </row>
    <row r="306" spans="1:3">
      <c r="A306" s="12"/>
      <c r="B306" s="16"/>
      <c r="C306" s="16"/>
    </row>
    <row r="307" spans="1:3">
      <c r="A307" s="12"/>
      <c r="B307" s="16"/>
      <c r="C307" s="16"/>
    </row>
    <row r="308" spans="1:3">
      <c r="A308" s="12"/>
      <c r="B308" s="16"/>
      <c r="C308" s="16"/>
    </row>
    <row r="309" spans="1:3">
      <c r="A309" s="12"/>
      <c r="B309" s="16"/>
      <c r="C309" s="16"/>
    </row>
    <row r="310" spans="1:3">
      <c r="A310" s="12"/>
      <c r="B310" s="16"/>
      <c r="C310" s="16"/>
    </row>
    <row r="311" spans="1:3">
      <c r="A311" s="12"/>
      <c r="B311" s="16"/>
      <c r="C311" s="16"/>
    </row>
    <row r="312" spans="1:3">
      <c r="A312" s="12"/>
      <c r="B312" s="16"/>
      <c r="C312" s="16"/>
    </row>
    <row r="313" spans="1:3">
      <c r="A313" s="12"/>
      <c r="B313" s="16"/>
      <c r="C313" s="16"/>
    </row>
    <row r="314" spans="1:3">
      <c r="A314" s="12"/>
      <c r="B314" s="16"/>
      <c r="C314" s="16"/>
    </row>
    <row r="315" spans="1:3">
      <c r="A315" s="12"/>
      <c r="B315" s="16"/>
      <c r="C315" s="16"/>
    </row>
    <row r="316" spans="1:3">
      <c r="A316" s="12"/>
      <c r="B316" s="16"/>
      <c r="C316" s="16"/>
    </row>
    <row r="317" spans="1:3">
      <c r="A317" s="12"/>
      <c r="B317" s="16"/>
      <c r="C317" s="16"/>
    </row>
    <row r="318" spans="1:3">
      <c r="A318" s="12"/>
      <c r="B318" s="16"/>
      <c r="C318" s="16"/>
    </row>
    <row r="319" spans="1:3">
      <c r="A319" s="12"/>
      <c r="B319" s="16"/>
      <c r="C319" s="16"/>
    </row>
    <row r="320" spans="1:3">
      <c r="A320" s="12"/>
      <c r="B320" s="16"/>
      <c r="C320" s="16"/>
    </row>
    <row r="321" spans="1:3">
      <c r="A321" s="12"/>
      <c r="B321" s="16"/>
      <c r="C321" s="16"/>
    </row>
    <row r="322" spans="1:3">
      <c r="A322" s="12"/>
      <c r="B322" s="16"/>
      <c r="C322" s="16"/>
    </row>
    <row r="323" spans="1:3">
      <c r="A323" s="12"/>
      <c r="B323" s="16"/>
      <c r="C323" s="16"/>
    </row>
    <row r="324" spans="1:3">
      <c r="A324" s="12"/>
      <c r="B324" s="16"/>
      <c r="C324" s="16"/>
    </row>
    <row r="325" spans="1:3">
      <c r="A325" s="12"/>
      <c r="B325" s="16"/>
      <c r="C325" s="16"/>
    </row>
    <row r="326" spans="1:3">
      <c r="A326" s="12"/>
      <c r="B326" s="16"/>
      <c r="C326" s="16"/>
    </row>
    <row r="327" spans="1:3">
      <c r="A327" s="12"/>
      <c r="B327" s="16"/>
      <c r="C327" s="16"/>
    </row>
    <row r="328" spans="1:3">
      <c r="A328" s="12"/>
      <c r="B328" s="16"/>
      <c r="C328" s="16"/>
    </row>
    <row r="329" spans="1:3">
      <c r="A329" s="12"/>
      <c r="B329" s="16"/>
      <c r="C329" s="16"/>
    </row>
    <row r="330" spans="1:3">
      <c r="A330" s="12"/>
      <c r="B330" s="12"/>
      <c r="C330" s="12"/>
    </row>
    <row r="331" spans="1:3">
      <c r="A331" s="12"/>
      <c r="B331" s="12"/>
      <c r="C331" s="12"/>
    </row>
    <row r="332" spans="1:3">
      <c r="A332" s="12"/>
      <c r="B332" s="12"/>
      <c r="C332" s="12"/>
    </row>
    <row r="333" spans="1:3">
      <c r="A333" s="12"/>
      <c r="B333" s="12"/>
      <c r="C333" s="12"/>
    </row>
    <row r="334" spans="1:3">
      <c r="A334" s="12"/>
      <c r="B334" s="12"/>
      <c r="C334" s="12"/>
    </row>
    <row r="335" spans="1:3">
      <c r="A335" s="12"/>
      <c r="B335" s="12"/>
      <c r="C335" s="12"/>
    </row>
    <row r="336" spans="1:3">
      <c r="A336" s="12"/>
      <c r="B336" s="12"/>
      <c r="C336" s="12"/>
    </row>
    <row r="337" spans="1:3">
      <c r="A337" s="12"/>
      <c r="B337" s="12"/>
      <c r="C337" s="12"/>
    </row>
    <row r="338" spans="1:3">
      <c r="A338" s="12"/>
      <c r="B338" s="12"/>
      <c r="C338" s="12"/>
    </row>
    <row r="339" spans="1:3">
      <c r="A339" s="12"/>
      <c r="B339" s="12"/>
      <c r="C339" s="12"/>
    </row>
    <row r="340" spans="1:3">
      <c r="A340" s="12"/>
      <c r="B340" s="12"/>
      <c r="C340" s="12"/>
    </row>
    <row r="341" spans="1:3">
      <c r="A341" s="12"/>
      <c r="B341" s="12"/>
      <c r="C341" s="12"/>
    </row>
    <row r="342" spans="1:3">
      <c r="A342" s="12"/>
      <c r="B342" s="12"/>
      <c r="C342" s="12"/>
    </row>
    <row r="343" spans="1:3">
      <c r="A343" s="12"/>
      <c r="B343" s="12"/>
      <c r="C343" s="12"/>
    </row>
    <row r="344" spans="1:3">
      <c r="A344" s="12"/>
      <c r="B344" s="12"/>
      <c r="C344" s="12"/>
    </row>
    <row r="345" spans="1:3">
      <c r="A345" s="12"/>
      <c r="B345" s="12"/>
      <c r="C345" s="12"/>
    </row>
    <row r="346" spans="1:3">
      <c r="A346" s="12"/>
      <c r="B346" s="12"/>
      <c r="C346" s="12"/>
    </row>
    <row r="347" spans="1:3">
      <c r="A347" s="12"/>
      <c r="B347" s="12"/>
      <c r="C347" s="12"/>
    </row>
    <row r="348" spans="1:3">
      <c r="A348" s="12"/>
      <c r="B348" s="12"/>
      <c r="C348" s="12"/>
    </row>
    <row r="349" spans="1:3">
      <c r="A349" s="12"/>
      <c r="B349" s="12"/>
      <c r="C349" s="12"/>
    </row>
    <row r="350" spans="1:3">
      <c r="A350" s="12"/>
      <c r="B350" s="12"/>
      <c r="C350" s="12"/>
    </row>
    <row r="351" spans="1:3">
      <c r="A351" s="12"/>
      <c r="B351" s="12"/>
      <c r="C351" s="12"/>
    </row>
    <row r="352" spans="1:3">
      <c r="A352" s="12"/>
      <c r="B352" s="12"/>
      <c r="C352" s="12"/>
    </row>
    <row r="353" spans="1:3">
      <c r="A353" s="12"/>
      <c r="B353" s="12"/>
      <c r="C353" s="12"/>
    </row>
    <row r="354" spans="1:3">
      <c r="A354" s="12"/>
      <c r="B354" s="12"/>
      <c r="C354" s="12"/>
    </row>
    <row r="355" spans="1:3">
      <c r="A355" s="12"/>
      <c r="B355" s="12"/>
      <c r="C355" s="12"/>
    </row>
    <row r="356" spans="1:3">
      <c r="A356" s="12"/>
      <c r="B356" s="12"/>
      <c r="C356" s="12"/>
    </row>
    <row r="357" spans="1:3">
      <c r="A357" s="12"/>
      <c r="B357" s="12"/>
      <c r="C357" s="12"/>
    </row>
    <row r="358" spans="1:3">
      <c r="A358" s="12"/>
      <c r="B358" s="12"/>
      <c r="C358" s="12"/>
    </row>
    <row r="359" spans="1:3">
      <c r="A359" s="12"/>
      <c r="B359" s="12"/>
      <c r="C359" s="12"/>
    </row>
    <row r="360" spans="1:3">
      <c r="A360" s="12"/>
      <c r="B360" s="12"/>
      <c r="C360" s="12"/>
    </row>
    <row r="361" spans="1:3">
      <c r="A361" s="12"/>
      <c r="B361" s="12"/>
      <c r="C361" s="12"/>
    </row>
    <row r="362" spans="1:3">
      <c r="A362" s="12"/>
      <c r="B362" s="12"/>
      <c r="C362" s="12"/>
    </row>
    <row r="363" spans="1:3">
      <c r="A363" s="12"/>
      <c r="B363" s="12"/>
      <c r="C363" s="12"/>
    </row>
    <row r="364" spans="1:3">
      <c r="A364" s="12"/>
      <c r="B364" s="12"/>
      <c r="C364" s="12"/>
    </row>
    <row r="365" spans="1:3">
      <c r="A365" s="12"/>
      <c r="B365" s="12"/>
      <c r="C365" s="12"/>
    </row>
    <row r="366" spans="1:3">
      <c r="A366" s="12"/>
      <c r="B366" s="12"/>
      <c r="C366" s="12"/>
    </row>
    <row r="367" spans="1:3">
      <c r="A367" s="12"/>
      <c r="B367" s="12"/>
      <c r="C367" s="12"/>
    </row>
    <row r="368" spans="1:3">
      <c r="A368" s="12"/>
      <c r="B368" s="12"/>
      <c r="C368" s="12"/>
    </row>
    <row r="369" spans="1:3">
      <c r="A369" s="12"/>
      <c r="B369" s="12"/>
      <c r="C369" s="12"/>
    </row>
    <row r="370" spans="1:3">
      <c r="A370" s="12"/>
      <c r="B370" s="12"/>
      <c r="C370" s="12"/>
    </row>
    <row r="371" spans="1:3">
      <c r="A371" s="12"/>
      <c r="B371" s="12"/>
      <c r="C371" s="12"/>
    </row>
    <row r="372" spans="1:3">
      <c r="A372" s="12"/>
      <c r="B372" s="12"/>
      <c r="C372" s="12"/>
    </row>
    <row r="373" spans="1:3">
      <c r="A373" s="12"/>
      <c r="B373" s="12"/>
      <c r="C373" s="12"/>
    </row>
    <row r="374" spans="1:3">
      <c r="A374" s="12"/>
      <c r="B374" s="12"/>
      <c r="C374" s="12"/>
    </row>
    <row r="375" spans="1:3">
      <c r="A375" s="12"/>
      <c r="B375" s="12"/>
      <c r="C375" s="12"/>
    </row>
    <row r="376" spans="1:3">
      <c r="A376" s="12"/>
      <c r="B376" s="12"/>
      <c r="C376" s="12"/>
    </row>
    <row r="377" spans="1:3">
      <c r="A377" s="12"/>
      <c r="B377" s="12"/>
      <c r="C377" s="12"/>
    </row>
    <row r="378" spans="1:3">
      <c r="A378" s="12"/>
      <c r="B378" s="12"/>
      <c r="C378" s="12"/>
    </row>
    <row r="379" spans="1:3">
      <c r="A379" s="12"/>
      <c r="B379" s="12"/>
      <c r="C379" s="12"/>
    </row>
    <row r="380" spans="1:3">
      <c r="A380" s="12"/>
      <c r="B380" s="12"/>
      <c r="C380" s="12"/>
    </row>
    <row r="381" spans="1:3">
      <c r="A381" s="12"/>
      <c r="B381" s="12"/>
      <c r="C381" s="12"/>
    </row>
    <row r="382" spans="1:3">
      <c r="A382" s="12"/>
      <c r="B382" s="12"/>
      <c r="C382" s="12"/>
    </row>
    <row r="383" spans="1:3">
      <c r="A383" s="12"/>
      <c r="B383" s="12"/>
      <c r="C383" s="12"/>
    </row>
    <row r="384" spans="1:3">
      <c r="A384" s="12"/>
      <c r="B384" s="12"/>
      <c r="C384" s="12"/>
    </row>
    <row r="385" spans="1:3">
      <c r="A385" s="12"/>
      <c r="B385" s="12"/>
      <c r="C385" s="12"/>
    </row>
    <row r="386" spans="1:3">
      <c r="A386" s="12"/>
      <c r="B386" s="12"/>
      <c r="C386" s="12"/>
    </row>
    <row r="387" spans="1:3">
      <c r="A387" s="12"/>
      <c r="B387" s="12"/>
      <c r="C387" s="12"/>
    </row>
    <row r="388" spans="1:3">
      <c r="A388" s="12"/>
      <c r="B388" s="12"/>
      <c r="C388" s="12"/>
    </row>
    <row r="389" spans="1:3">
      <c r="A389" s="12"/>
      <c r="B389" s="12"/>
      <c r="C389" s="12"/>
    </row>
    <row r="390" spans="1:3">
      <c r="A390" s="12"/>
      <c r="B390" s="12"/>
      <c r="C390" s="12"/>
    </row>
    <row r="391" spans="1:3">
      <c r="A391" s="12"/>
      <c r="B391" s="12"/>
      <c r="C391" s="12"/>
    </row>
    <row r="392" spans="1:3">
      <c r="A392" s="12"/>
      <c r="B392" s="12"/>
      <c r="C392" s="12"/>
    </row>
    <row r="393" spans="1:3">
      <c r="A393" s="12"/>
      <c r="B393" s="12"/>
      <c r="C393" s="12"/>
    </row>
    <row r="394" spans="1:3">
      <c r="A394" s="12"/>
      <c r="B394" s="12"/>
      <c r="C394" s="12"/>
    </row>
    <row r="395" spans="1:3">
      <c r="A395" s="12"/>
      <c r="B395" s="12"/>
      <c r="C395" s="12"/>
    </row>
    <row r="396" spans="1:3">
      <c r="A396" s="12"/>
      <c r="B396" s="12"/>
      <c r="C396" s="12"/>
    </row>
    <row r="397" spans="1:3">
      <c r="A397" s="12"/>
      <c r="B397" s="12"/>
      <c r="C397" s="12"/>
    </row>
    <row r="398" spans="1:3">
      <c r="A398" s="12"/>
      <c r="B398" s="12"/>
      <c r="C398" s="12"/>
    </row>
    <row r="399" spans="1:3">
      <c r="A399" s="12"/>
      <c r="B399" s="12"/>
      <c r="C399" s="12"/>
    </row>
    <row r="400" spans="1:3">
      <c r="A400" s="12"/>
      <c r="B400" s="12"/>
      <c r="C400" s="12"/>
    </row>
    <row r="401" spans="1:3">
      <c r="A401" s="12"/>
      <c r="B401" s="12"/>
      <c r="C401" s="12"/>
    </row>
    <row r="402" spans="1:3">
      <c r="A402" s="12"/>
      <c r="B402" s="12"/>
      <c r="C402" s="12"/>
    </row>
    <row r="403" spans="1:3">
      <c r="A403" s="12"/>
      <c r="B403" s="12"/>
      <c r="C403" s="12"/>
    </row>
    <row r="404" spans="1:3">
      <c r="A404" s="12"/>
      <c r="B404" s="12"/>
      <c r="C404" s="12"/>
    </row>
    <row r="405" spans="1:3">
      <c r="A405" s="12"/>
      <c r="B405" s="12"/>
      <c r="C405" s="12"/>
    </row>
    <row r="406" spans="1:3">
      <c r="A406" s="12"/>
      <c r="B406" s="12"/>
      <c r="C406" s="12"/>
    </row>
    <row r="407" spans="1:3">
      <c r="A407" s="12"/>
      <c r="B407" s="12"/>
      <c r="C407" s="12"/>
    </row>
    <row r="408" spans="1:3">
      <c r="A408" s="12"/>
      <c r="B408" s="12"/>
      <c r="C408" s="12"/>
    </row>
    <row r="409" spans="1:3">
      <c r="A409" s="12"/>
      <c r="B409" s="12"/>
      <c r="C409" s="12"/>
    </row>
    <row r="410" spans="1:3">
      <c r="A410" s="12"/>
      <c r="B410" s="12"/>
      <c r="C410" s="12"/>
    </row>
    <row r="411" spans="1:3">
      <c r="A411" s="12"/>
      <c r="B411" s="12"/>
      <c r="C411" s="12"/>
    </row>
    <row r="412" spans="1:3">
      <c r="A412" s="12"/>
      <c r="B412" s="12"/>
      <c r="C412" s="12"/>
    </row>
    <row r="413" spans="1:3">
      <c r="A413" s="12"/>
      <c r="B413" s="12"/>
      <c r="C413" s="12"/>
    </row>
    <row r="414" spans="1:3">
      <c r="A414" s="12"/>
      <c r="B414" s="12"/>
      <c r="C414" s="12"/>
    </row>
    <row r="415" spans="1:3">
      <c r="A415" s="12"/>
      <c r="B415" s="12"/>
      <c r="C415" s="12"/>
    </row>
    <row r="416" spans="1:3">
      <c r="A416" s="12"/>
      <c r="B416" s="12"/>
      <c r="C416" s="12"/>
    </row>
    <row r="417" spans="1:3">
      <c r="A417" s="12"/>
      <c r="B417" s="12"/>
      <c r="C417" s="12"/>
    </row>
    <row r="418" spans="1:3">
      <c r="A418" s="12"/>
      <c r="B418" s="12"/>
      <c r="C418" s="12"/>
    </row>
    <row r="419" spans="1:3">
      <c r="A419" s="12"/>
      <c r="B419" s="12"/>
      <c r="C419" s="12"/>
    </row>
    <row r="420" spans="1:3">
      <c r="A420" s="12"/>
      <c r="B420" s="12"/>
      <c r="C420" s="12"/>
    </row>
    <row r="421" spans="1:3">
      <c r="A421" s="12"/>
      <c r="B421" s="12"/>
      <c r="C421" s="12"/>
    </row>
    <row r="422" spans="1:3">
      <c r="A422" s="12"/>
      <c r="B422" s="12"/>
      <c r="C422" s="12"/>
    </row>
    <row r="423" spans="1:3">
      <c r="A423" s="12"/>
      <c r="B423" s="12"/>
      <c r="C423" s="12"/>
    </row>
    <row r="424" spans="1:3">
      <c r="A424" s="12"/>
      <c r="B424" s="12"/>
      <c r="C424" s="12"/>
    </row>
    <row r="425" spans="1:3">
      <c r="A425" s="12"/>
      <c r="B425" s="12"/>
      <c r="C425" s="12"/>
    </row>
    <row r="426" spans="1:3">
      <c r="A426" s="12"/>
      <c r="B426" s="12"/>
      <c r="C426" s="12"/>
    </row>
    <row r="427" spans="1:3">
      <c r="A427" s="12"/>
      <c r="B427" s="12"/>
      <c r="C427" s="12"/>
    </row>
    <row r="428" spans="1:3">
      <c r="A428" s="12"/>
      <c r="B428" s="12"/>
      <c r="C428" s="12"/>
    </row>
    <row r="429" spans="1:3">
      <c r="A429" s="12"/>
      <c r="B429" s="12"/>
      <c r="C429" s="12"/>
    </row>
    <row r="430" spans="1:3">
      <c r="A430" s="12"/>
      <c r="B430" s="12"/>
      <c r="C430" s="12"/>
    </row>
    <row r="431" spans="1:3">
      <c r="A431" s="12"/>
      <c r="B431" s="12"/>
      <c r="C431" s="12"/>
    </row>
    <row r="432" spans="1:3">
      <c r="A432" s="12"/>
      <c r="B432" s="12"/>
      <c r="C432" s="12"/>
    </row>
    <row r="433" spans="1:3">
      <c r="A433" s="12"/>
      <c r="B433" s="12"/>
      <c r="C433" s="12"/>
    </row>
    <row r="434" spans="1:3">
      <c r="A434" s="12"/>
      <c r="B434" s="12"/>
      <c r="C434" s="12"/>
    </row>
    <row r="435" spans="1:3">
      <c r="A435" s="12"/>
      <c r="B435" s="12"/>
      <c r="C435" s="12"/>
    </row>
    <row r="436" spans="1:3">
      <c r="A436" s="12"/>
      <c r="B436" s="12"/>
      <c r="C436" s="12"/>
    </row>
    <row r="437" spans="1:3">
      <c r="A437" s="12"/>
      <c r="B437" s="12"/>
      <c r="C437" s="12"/>
    </row>
    <row r="438" spans="1:3">
      <c r="A438" s="12"/>
      <c r="B438" s="12"/>
      <c r="C438" s="12"/>
    </row>
    <row r="439" spans="1:3">
      <c r="A439" s="12"/>
      <c r="B439" s="12"/>
      <c r="C439" s="12"/>
    </row>
    <row r="440" spans="1:3">
      <c r="A440" s="12"/>
      <c r="B440" s="12"/>
      <c r="C440" s="12"/>
    </row>
    <row r="441" spans="1:3">
      <c r="A441" s="12"/>
      <c r="B441" s="12"/>
      <c r="C441" s="12"/>
    </row>
    <row r="442" spans="1:3">
      <c r="A442" s="12"/>
      <c r="B442" s="12"/>
      <c r="C442" s="12"/>
    </row>
    <row r="443" spans="1:3">
      <c r="A443" s="12"/>
      <c r="B443" s="12"/>
      <c r="C443" s="12"/>
    </row>
    <row r="444" spans="1:3">
      <c r="A444" s="12"/>
      <c r="B444" s="12"/>
      <c r="C444" s="12"/>
    </row>
    <row r="445" spans="1:3">
      <c r="A445" s="12"/>
      <c r="B445" s="12"/>
      <c r="C445" s="12"/>
    </row>
    <row r="446" spans="1:3">
      <c r="A446" s="12"/>
      <c r="B446" s="12"/>
      <c r="C446" s="12"/>
    </row>
    <row r="447" spans="1:3">
      <c r="A447" s="12"/>
      <c r="B447" s="12"/>
      <c r="C447" s="12"/>
    </row>
    <row r="448" spans="1:3">
      <c r="A448" s="12"/>
      <c r="B448" s="12"/>
      <c r="C448" s="12"/>
    </row>
    <row r="449" spans="1:3">
      <c r="A449" s="12"/>
      <c r="B449" s="12"/>
      <c r="C449" s="12"/>
    </row>
    <row r="450" spans="1:3">
      <c r="A450" s="12"/>
      <c r="B450" s="12"/>
      <c r="C450" s="12"/>
    </row>
    <row r="451" spans="1:3">
      <c r="A451" s="12"/>
      <c r="B451" s="12"/>
      <c r="C451" s="12"/>
    </row>
    <row r="452" spans="1:3">
      <c r="A452" s="12"/>
      <c r="B452" s="12"/>
      <c r="C452" s="12"/>
    </row>
    <row r="453" spans="1:3">
      <c r="A453" s="12"/>
      <c r="B453" s="12"/>
      <c r="C453" s="12"/>
    </row>
    <row r="454" spans="1:3">
      <c r="A454" s="12"/>
      <c r="B454" s="12"/>
      <c r="C454" s="12"/>
    </row>
    <row r="455" spans="1:3">
      <c r="A455" s="12"/>
      <c r="B455" s="12"/>
      <c r="C455" s="12"/>
    </row>
    <row r="456" spans="1:3">
      <c r="A456" s="12"/>
      <c r="B456" s="12"/>
      <c r="C456" s="12"/>
    </row>
    <row r="457" spans="1:3">
      <c r="A457" s="12"/>
      <c r="B457" s="12"/>
      <c r="C457" s="12"/>
    </row>
    <row r="458" spans="1:3">
      <c r="A458" s="12"/>
      <c r="B458" s="12"/>
      <c r="C458" s="12"/>
    </row>
    <row r="459" spans="1:3">
      <c r="A459" s="12"/>
      <c r="B459" s="12"/>
      <c r="C459" s="12"/>
    </row>
    <row r="460" spans="1:3">
      <c r="A460" s="12"/>
      <c r="B460" s="12"/>
      <c r="C460" s="12"/>
    </row>
    <row r="461" spans="1:3">
      <c r="A461" s="12"/>
      <c r="B461" s="12"/>
      <c r="C461" s="12"/>
    </row>
    <row r="462" spans="1:3">
      <c r="A462" s="12"/>
      <c r="B462" s="12"/>
      <c r="C462" s="12"/>
    </row>
    <row r="463" spans="1:3">
      <c r="A463" s="12"/>
      <c r="B463" s="12"/>
      <c r="C463" s="12"/>
    </row>
    <row r="464" spans="1:3">
      <c r="A464" s="12"/>
      <c r="B464" s="12"/>
      <c r="C464" s="12"/>
    </row>
    <row r="465" spans="1:3">
      <c r="A465" s="12"/>
      <c r="B465" s="12"/>
      <c r="C465" s="12"/>
    </row>
    <row r="466" spans="1:3">
      <c r="A466" s="12"/>
      <c r="B466" s="12"/>
      <c r="C466" s="12"/>
    </row>
    <row r="467" spans="1:3">
      <c r="A467" s="12"/>
      <c r="B467" s="12"/>
      <c r="C467" s="12"/>
    </row>
    <row r="468" spans="1:3">
      <c r="A468" s="12"/>
      <c r="B468" s="12"/>
      <c r="C468" s="12"/>
    </row>
    <row r="469" spans="1:3">
      <c r="A469" s="12"/>
      <c r="B469" s="12"/>
      <c r="C469" s="12"/>
    </row>
    <row r="470" spans="1:3">
      <c r="A470" s="12"/>
      <c r="B470" s="12"/>
      <c r="C470" s="12"/>
    </row>
    <row r="471" spans="1:3">
      <c r="A471" s="12"/>
      <c r="B471" s="12"/>
      <c r="C471" s="12"/>
    </row>
    <row r="472" spans="1:3">
      <c r="A472" s="12"/>
      <c r="B472" s="12"/>
      <c r="C472" s="12"/>
    </row>
    <row r="473" spans="1:3">
      <c r="A473" s="12"/>
      <c r="B473" s="12"/>
      <c r="C473" s="12"/>
    </row>
    <row r="474" spans="1:3">
      <c r="A474" s="12"/>
      <c r="B474" s="12"/>
      <c r="C474" s="12"/>
    </row>
    <row r="475" spans="1:3">
      <c r="A475" s="12"/>
      <c r="B475" s="12"/>
      <c r="C475" s="12"/>
    </row>
    <row r="476" spans="1:3">
      <c r="A476" s="12"/>
      <c r="B476" s="12"/>
      <c r="C476" s="12"/>
    </row>
    <row r="477" spans="1:3">
      <c r="A477" s="12"/>
      <c r="B477" s="12"/>
      <c r="C477" s="12"/>
    </row>
    <row r="478" spans="1:3">
      <c r="A478" s="12"/>
      <c r="B478" s="12"/>
      <c r="C478" s="12"/>
    </row>
    <row r="479" spans="1:3">
      <c r="A479" s="12"/>
      <c r="B479" s="12"/>
      <c r="C479" s="12"/>
    </row>
    <row r="480" spans="1:3">
      <c r="A480" s="12"/>
      <c r="B480" s="12"/>
      <c r="C480" s="12"/>
    </row>
    <row r="481" spans="1:3">
      <c r="A481" s="12"/>
      <c r="B481" s="12"/>
      <c r="C481" s="12"/>
    </row>
    <row r="482" spans="1:3">
      <c r="A482" s="12"/>
      <c r="B482" s="12"/>
      <c r="C482" s="12"/>
    </row>
    <row r="483" spans="1:3">
      <c r="A483" s="12"/>
      <c r="B483" s="12"/>
      <c r="C483" s="12"/>
    </row>
    <row r="484" spans="1:3">
      <c r="A484" s="12"/>
      <c r="B484" s="12"/>
      <c r="C484" s="12"/>
    </row>
    <row r="485" spans="1:3">
      <c r="A485" s="12"/>
      <c r="B485" s="12"/>
      <c r="C485" s="12"/>
    </row>
    <row r="486" spans="1:3">
      <c r="A486" s="12"/>
      <c r="B486" s="12"/>
      <c r="C486" s="12"/>
    </row>
    <row r="487" spans="1:3">
      <c r="A487" s="12"/>
      <c r="B487" s="12"/>
      <c r="C487" s="12"/>
    </row>
    <row r="488" spans="1:3">
      <c r="A488" s="12"/>
      <c r="B488" s="12"/>
      <c r="C488" s="12"/>
    </row>
    <row r="489" spans="1:3">
      <c r="A489" s="12"/>
      <c r="B489" s="12"/>
      <c r="C489" s="12"/>
    </row>
    <row r="490" spans="1:3">
      <c r="A490" s="12"/>
      <c r="B490" s="12"/>
      <c r="C490" s="12"/>
    </row>
    <row r="491" spans="1:3">
      <c r="A491" s="12"/>
      <c r="B491" s="12"/>
      <c r="C491" s="12"/>
    </row>
    <row r="492" spans="1:3">
      <c r="A492" s="12"/>
      <c r="B492" s="12"/>
      <c r="C492" s="12"/>
    </row>
    <row r="493" spans="1:3">
      <c r="A493" s="12"/>
      <c r="B493" s="12"/>
      <c r="C493" s="12"/>
    </row>
    <row r="494" spans="1:3">
      <c r="A494" s="12"/>
      <c r="B494" s="12"/>
      <c r="C494" s="12"/>
    </row>
    <row r="495" spans="1:3">
      <c r="A495" s="12"/>
      <c r="B495" s="12"/>
      <c r="C495" s="12"/>
    </row>
    <row r="496" spans="1:3">
      <c r="A496" s="12"/>
      <c r="B496" s="12"/>
      <c r="C496" s="12"/>
    </row>
    <row r="497" spans="1:3">
      <c r="A497" s="12"/>
      <c r="B497" s="12"/>
      <c r="C497" s="12"/>
    </row>
    <row r="498" spans="1:3">
      <c r="A498" s="12"/>
      <c r="B498" s="12"/>
      <c r="C498" s="12"/>
    </row>
    <row r="499" spans="1:3">
      <c r="A499" s="12"/>
      <c r="B499" s="12"/>
      <c r="C499" s="12"/>
    </row>
    <row r="500" spans="1:3">
      <c r="A500" s="12"/>
      <c r="B500" s="12"/>
      <c r="C500" s="12"/>
    </row>
    <row r="501" spans="1:3">
      <c r="A501" s="12"/>
      <c r="B501" s="12"/>
      <c r="C501" s="12"/>
    </row>
    <row r="502" spans="1:3">
      <c r="A502" s="12"/>
      <c r="B502" s="12"/>
      <c r="C502" s="12"/>
    </row>
    <row r="503" spans="1:3">
      <c r="A503" s="12"/>
      <c r="B503" s="12"/>
      <c r="C503" s="12"/>
    </row>
    <row r="504" spans="1:3">
      <c r="A504" s="12"/>
      <c r="B504" s="12"/>
      <c r="C504" s="12"/>
    </row>
    <row r="505" spans="1:3">
      <c r="A505" s="12"/>
      <c r="B505" s="12"/>
      <c r="C505" s="12"/>
    </row>
    <row r="506" spans="1:3">
      <c r="A506" s="12"/>
      <c r="B506" s="12"/>
      <c r="C506" s="12"/>
    </row>
    <row r="507" spans="1:3">
      <c r="A507" s="12"/>
      <c r="B507" s="12"/>
      <c r="C507" s="12"/>
    </row>
    <row r="508" spans="1:3">
      <c r="A508" s="12"/>
      <c r="B508" s="12"/>
      <c r="C508" s="12"/>
    </row>
    <row r="509" spans="1:3">
      <c r="A509" s="12"/>
      <c r="B509" s="12"/>
      <c r="C509" s="12"/>
    </row>
    <row r="510" spans="1:3">
      <c r="A510" s="12"/>
      <c r="B510" s="12"/>
      <c r="C510" s="12"/>
    </row>
    <row r="511" spans="1:3">
      <c r="A511" s="12"/>
      <c r="B511" s="12"/>
      <c r="C511" s="12"/>
    </row>
    <row r="512" spans="1:3">
      <c r="A512" s="12"/>
      <c r="B512" s="12"/>
      <c r="C512" s="12"/>
    </row>
    <row r="513" spans="1:3">
      <c r="A513" s="12"/>
      <c r="B513" s="12"/>
      <c r="C513" s="12"/>
    </row>
    <row r="514" spans="1:3">
      <c r="A514" s="12"/>
      <c r="B514" s="12"/>
      <c r="C514" s="12"/>
    </row>
    <row r="515" spans="1:3">
      <c r="A515" s="12"/>
      <c r="B515" s="12"/>
      <c r="C515" s="12"/>
    </row>
    <row r="516" spans="1:3">
      <c r="A516" s="12"/>
      <c r="B516" s="12"/>
      <c r="C516" s="12"/>
    </row>
    <row r="517" spans="1:3">
      <c r="A517" s="12"/>
      <c r="B517" s="12"/>
      <c r="C517" s="12"/>
    </row>
    <row r="518" spans="1:3">
      <c r="A518" s="12"/>
      <c r="B518" s="12"/>
      <c r="C518" s="12"/>
    </row>
    <row r="519" spans="1:3">
      <c r="A519" s="12"/>
      <c r="B519" s="12"/>
      <c r="C519" s="12"/>
    </row>
    <row r="520" spans="1:3">
      <c r="A520" s="12"/>
      <c r="B520" s="12"/>
      <c r="C520" s="12"/>
    </row>
    <row r="521" spans="1:3">
      <c r="A521" s="12"/>
      <c r="B521" s="12"/>
      <c r="C521" s="12"/>
    </row>
    <row r="522" spans="1:3">
      <c r="A522" s="12"/>
      <c r="B522" s="12"/>
      <c r="C522" s="12"/>
    </row>
    <row r="523" spans="1:3">
      <c r="A523" s="12"/>
      <c r="B523" s="12"/>
      <c r="C523" s="12"/>
    </row>
    <row r="524" spans="1:3">
      <c r="A524" s="12"/>
      <c r="B524" s="12"/>
      <c r="C524" s="12"/>
    </row>
    <row r="525" spans="1:3">
      <c r="A525" s="12"/>
      <c r="B525" s="12"/>
      <c r="C525" s="12"/>
    </row>
    <row r="526" spans="1:3">
      <c r="A526" s="12"/>
      <c r="B526" s="12"/>
      <c r="C526" s="12"/>
    </row>
    <row r="527" spans="1:3">
      <c r="A527" s="12"/>
      <c r="B527" s="12"/>
      <c r="C527" s="12"/>
    </row>
    <row r="528" spans="1:3">
      <c r="A528" s="12"/>
      <c r="B528" s="12"/>
      <c r="C528" s="12"/>
    </row>
    <row r="529" spans="1:3">
      <c r="A529" s="12"/>
      <c r="B529" s="12"/>
      <c r="C529" s="12"/>
    </row>
    <row r="530" spans="1:3">
      <c r="A530" s="12"/>
      <c r="B530" s="12"/>
      <c r="C530" s="12"/>
    </row>
    <row r="531" spans="1:3">
      <c r="A531" s="12"/>
      <c r="B531" s="12"/>
      <c r="C531" s="12"/>
    </row>
    <row r="532" spans="1:3">
      <c r="A532" s="12"/>
      <c r="B532" s="12"/>
      <c r="C532" s="12"/>
    </row>
    <row r="533" spans="1:3">
      <c r="A533" s="12"/>
      <c r="B533" s="12"/>
      <c r="C533" s="12"/>
    </row>
    <row r="534" spans="1:3">
      <c r="A534" s="12"/>
      <c r="B534" s="12"/>
      <c r="C534" s="12"/>
    </row>
    <row r="535" spans="1:3">
      <c r="A535" s="12"/>
      <c r="B535" s="12"/>
      <c r="C535" s="12"/>
    </row>
    <row r="536" spans="1:3">
      <c r="A536" s="12"/>
      <c r="B536" s="12"/>
      <c r="C536" s="12"/>
    </row>
    <row r="537" spans="1:3">
      <c r="A537" s="12"/>
      <c r="B537" s="12"/>
      <c r="C537" s="12"/>
    </row>
    <row r="538" spans="1:3">
      <c r="A538" s="12"/>
      <c r="B538" s="12"/>
      <c r="C538" s="12"/>
    </row>
    <row r="539" spans="1:3">
      <c r="A539" s="12"/>
      <c r="B539" s="12"/>
      <c r="C539" s="12"/>
    </row>
    <row r="540" spans="1:3">
      <c r="A540" s="12"/>
      <c r="B540" s="12"/>
      <c r="C540" s="12"/>
    </row>
    <row r="541" spans="1:3">
      <c r="A541" s="12"/>
      <c r="B541" s="12"/>
      <c r="C541" s="12"/>
    </row>
    <row r="542" spans="1:3">
      <c r="A542" s="12"/>
      <c r="B542" s="12"/>
      <c r="C542" s="12"/>
    </row>
    <row r="543" spans="1:3">
      <c r="A543" s="12"/>
      <c r="B543" s="12"/>
      <c r="C543" s="12"/>
    </row>
    <row r="544" spans="1:3">
      <c r="A544" s="12"/>
      <c r="B544" s="12"/>
      <c r="C544" s="12"/>
    </row>
    <row r="545" spans="1:3">
      <c r="A545" s="12"/>
      <c r="B545" s="12"/>
      <c r="C545" s="12"/>
    </row>
    <row r="546" spans="1:3">
      <c r="A546" s="12"/>
      <c r="B546" s="12"/>
      <c r="C546" s="12"/>
    </row>
    <row r="547" spans="1:3">
      <c r="A547" s="12"/>
      <c r="B547" s="12"/>
      <c r="C547" s="12"/>
    </row>
    <row r="548" spans="1:3">
      <c r="A548" s="12"/>
      <c r="B548" s="12"/>
      <c r="C548" s="12"/>
    </row>
    <row r="549" spans="1:3">
      <c r="A549" s="12"/>
      <c r="B549" s="12"/>
      <c r="C549" s="12"/>
    </row>
    <row r="550" spans="1:3">
      <c r="A550" s="12"/>
      <c r="B550" s="12"/>
      <c r="C550" s="12"/>
    </row>
    <row r="551" spans="1:3">
      <c r="A551" s="12"/>
      <c r="B551" s="12"/>
      <c r="C551" s="12"/>
    </row>
    <row r="552" spans="1:3">
      <c r="A552" s="12"/>
      <c r="B552" s="12"/>
      <c r="C552" s="12"/>
    </row>
    <row r="553" spans="1:3">
      <c r="A553" s="12"/>
      <c r="B553" s="12"/>
      <c r="C553" s="12"/>
    </row>
    <row r="554" spans="1:3">
      <c r="A554" s="12"/>
      <c r="B554" s="12"/>
      <c r="C554" s="12"/>
    </row>
    <row r="555" spans="1:3">
      <c r="A555" s="12"/>
      <c r="B555" s="12"/>
      <c r="C555" s="12"/>
    </row>
    <row r="556" spans="1:3">
      <c r="A556" s="12"/>
      <c r="B556" s="12"/>
      <c r="C556" s="12"/>
    </row>
    <row r="557" spans="1:3">
      <c r="A557" s="12"/>
      <c r="B557" s="12"/>
      <c r="C557" s="12"/>
    </row>
    <row r="558" spans="1:3">
      <c r="A558" s="12"/>
      <c r="B558" s="12"/>
      <c r="C558" s="12"/>
    </row>
    <row r="559" spans="1:3">
      <c r="A559" s="12"/>
      <c r="B559" s="12"/>
      <c r="C559" s="12"/>
    </row>
    <row r="560" spans="1:3">
      <c r="A560" s="12"/>
      <c r="B560" s="12"/>
      <c r="C560" s="12"/>
    </row>
    <row r="561" spans="1:3">
      <c r="A561" s="12"/>
      <c r="B561" s="12"/>
      <c r="C561" s="12"/>
    </row>
    <row r="562" spans="1:3">
      <c r="A562" s="12"/>
      <c r="B562" s="12"/>
      <c r="C562" s="12"/>
    </row>
    <row r="563" spans="1:3">
      <c r="A563" s="12"/>
      <c r="B563" s="12"/>
      <c r="C563" s="12"/>
    </row>
    <row r="564" spans="1:3">
      <c r="A564" s="12"/>
      <c r="B564" s="12"/>
      <c r="C564" s="12"/>
    </row>
    <row r="565" spans="1:3">
      <c r="A565" s="12"/>
      <c r="B565" s="12"/>
      <c r="C565" s="12"/>
    </row>
    <row r="566" spans="1:3">
      <c r="A566" s="12"/>
      <c r="B566" s="12"/>
      <c r="C566" s="12"/>
    </row>
    <row r="567" spans="1:3">
      <c r="A567" s="12"/>
      <c r="B567" s="12"/>
      <c r="C567" s="12"/>
    </row>
    <row r="568" spans="1:3">
      <c r="A568" s="12"/>
      <c r="B568" s="12"/>
      <c r="C568" s="12"/>
    </row>
    <row r="569" spans="1:3">
      <c r="A569" s="12"/>
      <c r="B569" s="12"/>
      <c r="C569" s="12"/>
    </row>
    <row r="570" spans="1:3">
      <c r="A570" s="12"/>
      <c r="B570" s="12"/>
      <c r="C570" s="12"/>
    </row>
    <row r="571" spans="1:3">
      <c r="A571" s="12"/>
      <c r="B571" s="12"/>
      <c r="C571" s="12"/>
    </row>
    <row r="572" spans="1:3">
      <c r="A572" s="12"/>
      <c r="B572" s="12"/>
      <c r="C572" s="12"/>
    </row>
    <row r="573" spans="1:3">
      <c r="A573" s="12"/>
      <c r="B573" s="12"/>
      <c r="C573" s="12"/>
    </row>
    <row r="574" spans="1:3">
      <c r="A574" s="12"/>
      <c r="B574" s="12"/>
      <c r="C574" s="12"/>
    </row>
    <row r="575" spans="1:3">
      <c r="A575" s="12"/>
      <c r="B575" s="12"/>
      <c r="C575" s="12"/>
    </row>
    <row r="576" spans="1:3">
      <c r="A576" s="12"/>
      <c r="B576" s="12"/>
      <c r="C576" s="12"/>
    </row>
    <row r="577" spans="1:3">
      <c r="A577" s="12"/>
      <c r="B577" s="12"/>
      <c r="C577" s="12"/>
    </row>
    <row r="578" spans="1:3">
      <c r="A578" s="12"/>
      <c r="B578" s="12"/>
      <c r="C578" s="12"/>
    </row>
    <row r="579" spans="1:3">
      <c r="A579" s="12"/>
      <c r="B579" s="12"/>
      <c r="C579" s="12"/>
    </row>
    <row r="580" spans="1:3">
      <c r="A580" s="12"/>
      <c r="B580" s="12"/>
      <c r="C580" s="12"/>
    </row>
    <row r="581" spans="1:3">
      <c r="A581" s="12"/>
      <c r="B581" s="12"/>
      <c r="C581" s="12"/>
    </row>
    <row r="582" spans="1:3">
      <c r="A582" s="12"/>
      <c r="B582" s="12"/>
      <c r="C582" s="12"/>
    </row>
    <row r="583" spans="1:3">
      <c r="A583" s="12"/>
      <c r="B583" s="12"/>
      <c r="C583" s="12"/>
    </row>
    <row r="584" spans="1:3">
      <c r="A584" s="12"/>
      <c r="B584" s="12"/>
      <c r="C584" s="12"/>
    </row>
    <row r="585" spans="1:3">
      <c r="A585" s="12"/>
      <c r="B585" s="12"/>
      <c r="C585" s="12"/>
    </row>
    <row r="586" spans="1:3">
      <c r="A586" s="12"/>
      <c r="B586" s="12"/>
      <c r="C586" s="12"/>
    </row>
    <row r="587" spans="1:3">
      <c r="A587" s="12"/>
      <c r="B587" s="12"/>
      <c r="C587" s="12"/>
    </row>
    <row r="588" spans="1:3">
      <c r="A588" s="12"/>
      <c r="B588" s="12"/>
      <c r="C588" s="12"/>
    </row>
    <row r="589" spans="1:3">
      <c r="A589" s="12"/>
      <c r="B589" s="12"/>
      <c r="C589" s="12"/>
    </row>
    <row r="590" spans="1:3">
      <c r="A590" s="12"/>
      <c r="B590" s="12"/>
      <c r="C590" s="12"/>
    </row>
    <row r="591" spans="1:3">
      <c r="A591" s="12"/>
      <c r="B591" s="12"/>
      <c r="C591" s="12"/>
    </row>
    <row r="592" spans="1:3">
      <c r="A592" s="12"/>
      <c r="B592" s="12"/>
      <c r="C592" s="12"/>
    </row>
    <row r="593" spans="1:3">
      <c r="A593" s="12"/>
      <c r="B593" s="12"/>
      <c r="C593" s="12"/>
    </row>
    <row r="594" spans="1:3">
      <c r="A594" s="12"/>
      <c r="B594" s="12"/>
      <c r="C594" s="12"/>
    </row>
    <row r="595" spans="1:3">
      <c r="A595" s="12"/>
      <c r="B595" s="12"/>
      <c r="C595" s="12"/>
    </row>
    <row r="596" spans="1:3">
      <c r="A596" s="12"/>
      <c r="B596" s="12"/>
      <c r="C596" s="12"/>
    </row>
    <row r="597" spans="1:3">
      <c r="A597" s="12"/>
      <c r="B597" s="12"/>
      <c r="C597" s="12"/>
    </row>
    <row r="598" spans="1:3">
      <c r="A598" s="12"/>
      <c r="B598" s="12"/>
      <c r="C598" s="12"/>
    </row>
    <row r="599" spans="1:3">
      <c r="A599" s="12"/>
      <c r="B599" s="12"/>
      <c r="C599" s="12"/>
    </row>
    <row r="600" spans="1:3">
      <c r="A600" s="12"/>
      <c r="B600" s="12"/>
      <c r="C600" s="12"/>
    </row>
    <row r="601" spans="1:3">
      <c r="A601" s="12"/>
      <c r="B601" s="12"/>
      <c r="C601" s="12"/>
    </row>
    <row r="602" spans="1:3">
      <c r="A602" s="12"/>
      <c r="B602" s="12"/>
      <c r="C602" s="12"/>
    </row>
    <row r="603" spans="1:3">
      <c r="A603" s="12"/>
      <c r="B603" s="12"/>
      <c r="C603" s="12"/>
    </row>
    <row r="604" spans="1:3">
      <c r="A604" s="12"/>
      <c r="B604" s="12"/>
      <c r="C604" s="12"/>
    </row>
    <row r="605" spans="1:3">
      <c r="A605" s="12"/>
      <c r="B605" s="12"/>
      <c r="C605" s="12"/>
    </row>
    <row r="606" spans="1:3">
      <c r="A606" s="12"/>
      <c r="B606" s="12"/>
      <c r="C606" s="12"/>
    </row>
    <row r="607" spans="1:3">
      <c r="A607" s="12"/>
      <c r="B607" s="12"/>
      <c r="C607" s="12"/>
    </row>
    <row r="608" spans="1:3">
      <c r="A608" s="12"/>
      <c r="B608" s="12"/>
      <c r="C608" s="12"/>
    </row>
    <row r="609" spans="1:3">
      <c r="A609" s="12"/>
      <c r="B609" s="12"/>
      <c r="C609" s="12"/>
    </row>
    <row r="610" spans="1:3">
      <c r="A610" s="12"/>
      <c r="B610" s="12"/>
      <c r="C610" s="12"/>
    </row>
    <row r="611" spans="1:3">
      <c r="A611" s="12"/>
      <c r="B611" s="12"/>
      <c r="C611" s="12"/>
    </row>
    <row r="612" spans="1:3">
      <c r="A612" s="12"/>
      <c r="B612" s="12"/>
      <c r="C612" s="12"/>
    </row>
    <row r="613" spans="1:3">
      <c r="A613" s="12"/>
      <c r="B613" s="12"/>
      <c r="C613" s="12"/>
    </row>
    <row r="614" spans="1:3">
      <c r="A614" s="12"/>
      <c r="B614" s="12"/>
      <c r="C614" s="12"/>
    </row>
    <row r="615" spans="1:3">
      <c r="A615" s="12"/>
      <c r="B615" s="12"/>
      <c r="C615" s="12"/>
    </row>
    <row r="616" spans="1:3">
      <c r="A616" s="12"/>
      <c r="B616" s="12"/>
      <c r="C616" s="12"/>
    </row>
    <row r="617" spans="1:3">
      <c r="A617" s="12"/>
      <c r="B617" s="12"/>
      <c r="C617" s="12"/>
    </row>
    <row r="618" spans="1:3">
      <c r="A618" s="12"/>
      <c r="B618" s="12"/>
      <c r="C618" s="12"/>
    </row>
    <row r="619" spans="1:3">
      <c r="A619" s="12"/>
      <c r="B619" s="12"/>
      <c r="C619" s="12"/>
    </row>
    <row r="620" spans="1:3">
      <c r="A620" s="12"/>
      <c r="B620" s="12"/>
      <c r="C620" s="12"/>
    </row>
    <row r="621" spans="1:3">
      <c r="A621" s="12"/>
      <c r="B621" s="12"/>
      <c r="C621" s="12"/>
    </row>
    <row r="622" spans="1:3">
      <c r="A622" s="12"/>
      <c r="B622" s="12"/>
      <c r="C622" s="12"/>
    </row>
    <row r="623" spans="1:3">
      <c r="A623" s="12"/>
      <c r="B623" s="12"/>
      <c r="C623" s="12"/>
    </row>
    <row r="624" spans="1:3">
      <c r="A624" s="12"/>
      <c r="B624" s="12"/>
      <c r="C624" s="12"/>
    </row>
    <row r="625" spans="1:3">
      <c r="A625" s="12"/>
      <c r="B625" s="12"/>
      <c r="C625" s="12"/>
    </row>
    <row r="626" spans="1:3">
      <c r="A626" s="12"/>
      <c r="B626" s="12"/>
      <c r="C626" s="12"/>
    </row>
    <row r="627" spans="1:3">
      <c r="A627" s="12"/>
      <c r="B627" s="12"/>
      <c r="C627" s="12"/>
    </row>
    <row r="628" spans="1:3">
      <c r="A628" s="12"/>
      <c r="B628" s="12"/>
      <c r="C628" s="12"/>
    </row>
    <row r="629" spans="1:3">
      <c r="A629" s="12"/>
      <c r="B629" s="12"/>
      <c r="C629" s="12"/>
    </row>
    <row r="630" spans="1:3">
      <c r="A630" s="12"/>
      <c r="B630" s="12"/>
      <c r="C630" s="12"/>
    </row>
    <row r="631" spans="1:3">
      <c r="A631" s="12"/>
      <c r="B631" s="12"/>
      <c r="C631" s="12"/>
    </row>
    <row r="632" spans="1:3">
      <c r="A632" s="12"/>
      <c r="B632" s="12"/>
      <c r="C632" s="12"/>
    </row>
    <row r="633" spans="1:3">
      <c r="A633" s="12"/>
      <c r="B633" s="12"/>
      <c r="C633" s="12"/>
    </row>
    <row r="634" spans="1:3">
      <c r="A634" s="12"/>
      <c r="B634" s="12"/>
      <c r="C634" s="12"/>
    </row>
    <row r="635" spans="1:3">
      <c r="A635" s="12"/>
      <c r="B635" s="12"/>
      <c r="C635" s="12"/>
    </row>
    <row r="636" spans="1:3">
      <c r="A636" s="12"/>
      <c r="B636" s="12"/>
      <c r="C636" s="12"/>
    </row>
    <row r="637" spans="1:3">
      <c r="A637" s="12"/>
      <c r="B637" s="12"/>
      <c r="C637" s="12"/>
    </row>
    <row r="638" spans="1:3">
      <c r="A638" s="12"/>
      <c r="B638" s="12"/>
      <c r="C638" s="12"/>
    </row>
    <row r="639" spans="1:3">
      <c r="A639" s="12"/>
      <c r="B639" s="12"/>
      <c r="C639" s="12"/>
    </row>
    <row r="640" spans="1:3">
      <c r="A640" s="12"/>
      <c r="B640" s="12"/>
      <c r="C640" s="12"/>
    </row>
    <row r="641" spans="1:3">
      <c r="A641" s="12"/>
      <c r="B641" s="12"/>
      <c r="C641" s="12"/>
    </row>
    <row r="642" spans="1:3">
      <c r="A642" s="12"/>
      <c r="B642" s="12"/>
      <c r="C642" s="12"/>
    </row>
    <row r="643" spans="1:3">
      <c r="A643" s="12"/>
      <c r="B643" s="12"/>
      <c r="C643" s="12"/>
    </row>
    <row r="644" spans="1:3">
      <c r="A644" s="12"/>
      <c r="B644" s="12"/>
      <c r="C644" s="12"/>
    </row>
    <row r="645" spans="1:3">
      <c r="A645" s="12"/>
      <c r="B645" s="12"/>
      <c r="C645" s="12"/>
    </row>
    <row r="646" spans="1:3">
      <c r="A646" s="12"/>
      <c r="B646" s="12"/>
      <c r="C646" s="12"/>
    </row>
    <row r="647" spans="1:3">
      <c r="A647" s="12"/>
      <c r="B647" s="12"/>
      <c r="C647" s="12"/>
    </row>
    <row r="648" spans="1:3">
      <c r="A648" s="12"/>
      <c r="B648" s="12"/>
      <c r="C648" s="12"/>
    </row>
    <row r="649" spans="1:3">
      <c r="A649" s="12"/>
      <c r="B649" s="12"/>
      <c r="C649" s="12"/>
    </row>
    <row r="650" spans="1:3">
      <c r="A650" s="12"/>
      <c r="B650" s="12"/>
      <c r="C650" s="12"/>
    </row>
    <row r="651" spans="1:3">
      <c r="A651" s="12"/>
      <c r="B651" s="12"/>
      <c r="C651" s="12"/>
    </row>
    <row r="652" spans="1:3">
      <c r="A652" s="12"/>
      <c r="B652" s="12"/>
      <c r="C652" s="12"/>
    </row>
    <row r="653" spans="1:3">
      <c r="A653" s="12"/>
      <c r="B653" s="12"/>
      <c r="C653" s="12"/>
    </row>
    <row r="654" spans="1:3">
      <c r="A654" s="12"/>
      <c r="B654" s="12"/>
      <c r="C654" s="12"/>
    </row>
    <row r="655" spans="1:3">
      <c r="A655" s="12"/>
      <c r="B655" s="12"/>
      <c r="C655" s="12"/>
    </row>
    <row r="656" spans="1:3">
      <c r="A656" s="12"/>
      <c r="B656" s="12"/>
      <c r="C656" s="12"/>
    </row>
    <row r="657" spans="1:3">
      <c r="A657" s="12"/>
      <c r="B657" s="12"/>
      <c r="C657" s="12"/>
    </row>
    <row r="658" spans="1:3">
      <c r="A658" s="12"/>
      <c r="B658" s="12"/>
      <c r="C658" s="12"/>
    </row>
    <row r="659" spans="1:3">
      <c r="A659" s="12"/>
      <c r="B659" s="12"/>
      <c r="C659" s="12"/>
    </row>
    <row r="660" spans="1:3">
      <c r="A660" s="12"/>
      <c r="B660" s="12"/>
      <c r="C660" s="12"/>
    </row>
    <row r="661" spans="1:3">
      <c r="A661" s="12"/>
      <c r="B661" s="12"/>
      <c r="C661" s="12"/>
    </row>
    <row r="662" spans="1:3">
      <c r="A662" s="12"/>
      <c r="B662" s="12"/>
      <c r="C662" s="12"/>
    </row>
    <row r="663" spans="1:3">
      <c r="A663" s="12"/>
      <c r="B663" s="12"/>
      <c r="C663" s="12"/>
    </row>
    <row r="664" spans="1:3">
      <c r="A664" s="12"/>
      <c r="B664" s="12"/>
      <c r="C664" s="12"/>
    </row>
    <row r="665" spans="1:3">
      <c r="A665" s="12"/>
      <c r="B665" s="12"/>
      <c r="C665" s="12"/>
    </row>
    <row r="666" spans="1:3">
      <c r="A666" s="12"/>
      <c r="B666" s="12"/>
      <c r="C666" s="12"/>
    </row>
    <row r="667" spans="1:3">
      <c r="A667" s="12"/>
      <c r="B667" s="12"/>
      <c r="C667" s="12"/>
    </row>
    <row r="668" spans="1:3">
      <c r="A668" s="12"/>
      <c r="B668" s="12"/>
      <c r="C668" s="12"/>
    </row>
    <row r="669" spans="1:3">
      <c r="A669" s="12"/>
      <c r="B669" s="12"/>
      <c r="C669" s="12"/>
    </row>
    <row r="670" spans="1:3">
      <c r="A670" s="12"/>
      <c r="B670" s="12"/>
      <c r="C670" s="12"/>
    </row>
    <row r="671" spans="1:3">
      <c r="A671" s="12"/>
      <c r="B671" s="12"/>
      <c r="C671" s="12"/>
    </row>
    <row r="672" spans="1:3">
      <c r="A672" s="12"/>
      <c r="B672" s="12"/>
      <c r="C672" s="12"/>
    </row>
    <row r="673" spans="1:3">
      <c r="A673" s="12"/>
      <c r="B673" s="12"/>
      <c r="C673" s="12"/>
    </row>
    <row r="674" spans="1:3">
      <c r="A674" s="12"/>
      <c r="B674" s="12"/>
      <c r="C674" s="12"/>
    </row>
    <row r="675" spans="1:3">
      <c r="A675" s="12"/>
      <c r="B675" s="12"/>
      <c r="C675" s="12"/>
    </row>
    <row r="676" spans="1:3">
      <c r="A676" s="12"/>
      <c r="B676" s="12"/>
      <c r="C676" s="12"/>
    </row>
    <row r="677" spans="1:3">
      <c r="A677" s="12"/>
      <c r="B677" s="12"/>
      <c r="C677" s="12"/>
    </row>
    <row r="678" spans="1:3">
      <c r="A678" s="12"/>
      <c r="B678" s="12"/>
      <c r="C678" s="12"/>
    </row>
    <row r="679" spans="1:3">
      <c r="A679" s="12"/>
      <c r="B679" s="12"/>
      <c r="C679" s="12"/>
    </row>
    <row r="680" spans="1:3">
      <c r="A680" s="12"/>
      <c r="B680" s="12"/>
      <c r="C680" s="12"/>
    </row>
    <row r="681" spans="1:3">
      <c r="A681" s="12"/>
      <c r="B681" s="12"/>
      <c r="C681" s="12"/>
    </row>
    <row r="682" spans="1:3">
      <c r="A682" s="12"/>
      <c r="B682" s="12"/>
      <c r="C682" s="12"/>
    </row>
    <row r="683" spans="1:3">
      <c r="A683" s="12"/>
      <c r="B683" s="12"/>
      <c r="C683" s="12"/>
    </row>
    <row r="684" spans="1:3">
      <c r="A684" s="12"/>
      <c r="B684" s="12"/>
      <c r="C684" s="12"/>
    </row>
    <row r="685" spans="1:3">
      <c r="A685" s="12"/>
      <c r="B685" s="12"/>
      <c r="C685" s="12"/>
    </row>
    <row r="686" spans="1:3">
      <c r="A686" s="12"/>
      <c r="B686" s="12"/>
      <c r="C686" s="12"/>
    </row>
    <row r="687" spans="1:3">
      <c r="A687" s="12"/>
      <c r="B687" s="12"/>
      <c r="C687" s="12"/>
    </row>
    <row r="688" spans="1:3">
      <c r="A688" s="12"/>
      <c r="B688" s="12"/>
      <c r="C688" s="12"/>
    </row>
    <row r="689" spans="1:3">
      <c r="A689" s="12"/>
      <c r="B689" s="12"/>
      <c r="C689" s="12"/>
    </row>
    <row r="690" spans="1:3">
      <c r="A690" s="12"/>
      <c r="B690" s="12"/>
      <c r="C690" s="12"/>
    </row>
    <row r="691" spans="1:3">
      <c r="A691" s="12"/>
      <c r="B691" s="12"/>
      <c r="C691" s="12"/>
    </row>
    <row r="692" spans="1:3">
      <c r="A692" s="12"/>
      <c r="B692" s="12"/>
      <c r="C692" s="12"/>
    </row>
    <row r="693" spans="1:3">
      <c r="A693" s="12"/>
      <c r="B693" s="12"/>
      <c r="C693" s="12"/>
    </row>
    <row r="694" spans="1:3">
      <c r="A694" s="12"/>
      <c r="B694" s="12"/>
      <c r="C694" s="12"/>
    </row>
    <row r="695" spans="1:3">
      <c r="A695" s="12"/>
      <c r="B695" s="12"/>
      <c r="C695" s="12"/>
    </row>
    <row r="696" spans="1:3">
      <c r="A696" s="12"/>
      <c r="B696" s="12"/>
      <c r="C696" s="12"/>
    </row>
    <row r="697" spans="1:3">
      <c r="A697" s="12"/>
      <c r="B697" s="12"/>
      <c r="C697" s="12"/>
    </row>
    <row r="698" spans="1:3">
      <c r="A698" s="12"/>
      <c r="B698" s="12"/>
      <c r="C698" s="12"/>
    </row>
    <row r="699" spans="1:3">
      <c r="A699" s="12"/>
      <c r="B699" s="12"/>
      <c r="C699" s="12"/>
    </row>
    <row r="700" spans="1:3">
      <c r="A700" s="12"/>
      <c r="B700" s="12"/>
      <c r="C700" s="12"/>
    </row>
    <row r="701" spans="1:3">
      <c r="A701" s="12"/>
      <c r="B701" s="12"/>
      <c r="C701" s="12"/>
    </row>
    <row r="702" spans="1:3">
      <c r="A702" s="12"/>
      <c r="B702" s="12"/>
      <c r="C702" s="12"/>
    </row>
    <row r="703" spans="1:3">
      <c r="A703" s="12"/>
      <c r="B703" s="12"/>
      <c r="C703" s="12"/>
    </row>
    <row r="704" spans="1:3">
      <c r="A704" s="12"/>
      <c r="B704" s="12"/>
      <c r="C704" s="12"/>
    </row>
    <row r="705" spans="1:3">
      <c r="A705" s="12"/>
      <c r="B705" s="12"/>
      <c r="C705" s="12"/>
    </row>
    <row r="706" spans="1:3">
      <c r="A706" s="12"/>
      <c r="B706" s="12"/>
      <c r="C706" s="12"/>
    </row>
    <row r="707" spans="1:3">
      <c r="A707" s="12"/>
      <c r="B707" s="12"/>
      <c r="C707" s="12"/>
    </row>
    <row r="708" spans="1:3">
      <c r="A708" s="12"/>
      <c r="B708" s="12"/>
      <c r="C708" s="12"/>
    </row>
    <row r="709" spans="1:3">
      <c r="A709" s="12"/>
      <c r="B709" s="12"/>
      <c r="C709" s="12"/>
    </row>
    <row r="710" spans="1:3">
      <c r="A710" s="12"/>
      <c r="B710" s="12"/>
      <c r="C710" s="12"/>
    </row>
    <row r="711" spans="1:3">
      <c r="A711" s="12"/>
      <c r="B711" s="12"/>
      <c r="C711" s="12"/>
    </row>
    <row r="712" spans="1:3">
      <c r="A712" s="12"/>
      <c r="B712" s="12"/>
      <c r="C712" s="12"/>
    </row>
    <row r="713" spans="1:3">
      <c r="A713" s="12"/>
      <c r="B713" s="12"/>
      <c r="C713" s="12"/>
    </row>
    <row r="714" spans="1:3">
      <c r="A714" s="12"/>
      <c r="B714" s="12"/>
      <c r="C714" s="12"/>
    </row>
    <row r="715" spans="1:3">
      <c r="A715" s="12"/>
      <c r="B715" s="12"/>
      <c r="C715" s="12"/>
    </row>
    <row r="716" spans="1:3">
      <c r="A716" s="12"/>
      <c r="B716" s="12"/>
      <c r="C716" s="12"/>
    </row>
    <row r="717" spans="1:3">
      <c r="A717" s="12"/>
      <c r="B717" s="12"/>
      <c r="C717" s="12"/>
    </row>
    <row r="718" spans="1:3">
      <c r="A718" s="12"/>
      <c r="B718" s="12"/>
      <c r="C718" s="12"/>
    </row>
    <row r="719" spans="1:3">
      <c r="A719" s="12"/>
      <c r="B719" s="12"/>
      <c r="C719" s="12"/>
    </row>
    <row r="720" spans="1:3">
      <c r="A720" s="12"/>
      <c r="B720" s="12"/>
      <c r="C720" s="12"/>
    </row>
    <row r="721" spans="1:3">
      <c r="A721" s="12"/>
      <c r="B721" s="12"/>
      <c r="C721" s="12"/>
    </row>
    <row r="722" spans="1:3">
      <c r="A722" s="12"/>
      <c r="B722" s="12"/>
      <c r="C722" s="12"/>
    </row>
    <row r="723" spans="1:3">
      <c r="A723" s="12"/>
      <c r="B723" s="12"/>
      <c r="C723" s="12"/>
    </row>
    <row r="724" spans="1:3">
      <c r="A724" s="12"/>
      <c r="B724" s="12"/>
      <c r="C724" s="12"/>
    </row>
    <row r="725" spans="1:3">
      <c r="A725" s="12"/>
      <c r="B725" s="12"/>
      <c r="C725" s="12"/>
    </row>
    <row r="726" spans="1:3">
      <c r="A726" s="12"/>
      <c r="B726" s="12"/>
      <c r="C726" s="12"/>
    </row>
    <row r="727" spans="1:3">
      <c r="A727" s="12"/>
      <c r="B727" s="12"/>
      <c r="C727" s="12"/>
    </row>
    <row r="728" spans="1:3">
      <c r="A728" s="12"/>
      <c r="B728" s="12"/>
      <c r="C728" s="12"/>
    </row>
    <row r="729" spans="1:3">
      <c r="A729" s="12"/>
      <c r="B729" s="12"/>
      <c r="C729" s="12"/>
    </row>
    <row r="730" spans="1:3">
      <c r="A730" s="12"/>
      <c r="B730" s="12"/>
      <c r="C730" s="12"/>
    </row>
    <row r="731" spans="1:3">
      <c r="A731" s="12"/>
      <c r="B731" s="12"/>
      <c r="C731" s="12"/>
    </row>
    <row r="732" spans="1:3">
      <c r="A732" s="12"/>
      <c r="B732" s="12"/>
      <c r="C732" s="12"/>
    </row>
    <row r="733" spans="1:3">
      <c r="A733" s="12"/>
      <c r="B733" s="12"/>
      <c r="C733" s="12"/>
    </row>
    <row r="734" spans="1:3">
      <c r="A734" s="12"/>
      <c r="B734" s="12"/>
      <c r="C734" s="12"/>
    </row>
    <row r="735" spans="1:3">
      <c r="A735" s="12"/>
      <c r="B735" s="12"/>
      <c r="C735" s="12"/>
    </row>
    <row r="736" spans="1:3">
      <c r="A736" s="12"/>
      <c r="B736" s="12"/>
      <c r="C736" s="12"/>
    </row>
    <row r="737" spans="1:3">
      <c r="A737" s="12"/>
      <c r="B737" s="12"/>
      <c r="C737" s="12"/>
    </row>
    <row r="738" spans="1:3">
      <c r="A738" s="12"/>
      <c r="B738" s="12"/>
      <c r="C738" s="12"/>
    </row>
    <row r="739" spans="1:3">
      <c r="A739" s="12"/>
      <c r="B739" s="12"/>
      <c r="C739" s="12"/>
    </row>
    <row r="740" spans="1:3">
      <c r="A740" s="12"/>
      <c r="B740" s="12"/>
      <c r="C740" s="12"/>
    </row>
    <row r="741" spans="1:3">
      <c r="A741" s="12"/>
      <c r="B741" s="12"/>
      <c r="C741" s="12"/>
    </row>
    <row r="742" spans="1:3">
      <c r="A742" s="12"/>
      <c r="B742" s="12"/>
      <c r="C742" s="12"/>
    </row>
    <row r="743" spans="1:3">
      <c r="A743" s="12"/>
      <c r="B743" s="12"/>
      <c r="C743" s="12"/>
    </row>
    <row r="744" spans="1:3">
      <c r="A744" s="12"/>
      <c r="B744" s="12"/>
      <c r="C744" s="12"/>
    </row>
    <row r="745" spans="1:3">
      <c r="A745" s="12"/>
      <c r="B745" s="12"/>
      <c r="C745" s="12"/>
    </row>
    <row r="746" spans="1:3">
      <c r="A746" s="12"/>
      <c r="B746" s="12"/>
      <c r="C746" s="12"/>
    </row>
    <row r="747" spans="1:3">
      <c r="A747" s="12"/>
      <c r="B747" s="12"/>
      <c r="C747" s="12"/>
    </row>
    <row r="748" spans="1:3">
      <c r="A748" s="12"/>
      <c r="B748" s="12"/>
      <c r="C748" s="12"/>
    </row>
    <row r="749" spans="1:3">
      <c r="A749" s="12"/>
      <c r="B749" s="12"/>
      <c r="C749" s="12"/>
    </row>
    <row r="750" spans="1:3">
      <c r="A750" s="12"/>
      <c r="B750" s="12"/>
      <c r="C750" s="12"/>
    </row>
    <row r="751" spans="1:3">
      <c r="A751" s="12"/>
      <c r="B751" s="12"/>
      <c r="C751" s="12"/>
    </row>
    <row r="752" spans="1:3">
      <c r="A752" s="12"/>
      <c r="B752" s="12"/>
      <c r="C752" s="12"/>
    </row>
    <row r="753" spans="1:3">
      <c r="A753" s="12"/>
      <c r="B753" s="12"/>
      <c r="C753" s="12"/>
    </row>
    <row r="754" spans="1:3">
      <c r="A754" s="12"/>
      <c r="B754" s="12"/>
      <c r="C754" s="12"/>
    </row>
    <row r="755" spans="1:3">
      <c r="A755" s="12"/>
      <c r="B755" s="12"/>
      <c r="C755" s="12"/>
    </row>
    <row r="756" spans="1:3">
      <c r="A756" s="12"/>
      <c r="B756" s="12"/>
      <c r="C756" s="12"/>
    </row>
    <row r="757" spans="1:3">
      <c r="A757" s="12"/>
      <c r="B757" s="12"/>
      <c r="C757" s="12"/>
    </row>
    <row r="758" spans="1:3">
      <c r="A758" s="12"/>
      <c r="B758" s="12"/>
      <c r="C758" s="12"/>
    </row>
    <row r="759" spans="1:3">
      <c r="A759" s="12"/>
      <c r="B759" s="12"/>
      <c r="C759" s="12"/>
    </row>
    <row r="760" spans="1:3">
      <c r="A760" s="12"/>
      <c r="B760" s="12"/>
      <c r="C760" s="12"/>
    </row>
    <row r="761" spans="1:3">
      <c r="A761" s="12"/>
      <c r="B761" s="12"/>
      <c r="C761" s="12"/>
    </row>
    <row r="762" spans="1:3">
      <c r="A762" s="12"/>
      <c r="B762" s="12"/>
      <c r="C762" s="12"/>
    </row>
    <row r="763" spans="1:3">
      <c r="A763" s="12"/>
      <c r="B763" s="12"/>
      <c r="C763" s="12"/>
    </row>
    <row r="764" spans="1:3">
      <c r="A764" s="12"/>
      <c r="B764" s="12"/>
      <c r="C764" s="12"/>
    </row>
    <row r="765" spans="1:3">
      <c r="A765" s="12"/>
      <c r="B765" s="12"/>
      <c r="C765" s="12"/>
    </row>
    <row r="766" spans="1:3">
      <c r="A766" s="12"/>
      <c r="B766" s="12"/>
      <c r="C766" s="12"/>
    </row>
    <row r="767" spans="1:3">
      <c r="A767" s="12"/>
      <c r="B767" s="12"/>
      <c r="C767" s="12"/>
    </row>
    <row r="768" spans="1:3">
      <c r="A768" s="12"/>
      <c r="B768" s="12"/>
      <c r="C768" s="12"/>
    </row>
    <row r="769" spans="1:3">
      <c r="A769" s="12"/>
      <c r="B769" s="12"/>
      <c r="C769" s="12"/>
    </row>
    <row r="770" spans="1:3">
      <c r="A770" s="12"/>
      <c r="B770" s="12"/>
      <c r="C770" s="12"/>
    </row>
    <row r="771" spans="1:3">
      <c r="A771" s="12"/>
      <c r="B771" s="12"/>
      <c r="C771" s="12"/>
    </row>
    <row r="772" spans="1:3">
      <c r="A772" s="12"/>
      <c r="B772" s="12"/>
      <c r="C772" s="12"/>
    </row>
    <row r="773" spans="1:3">
      <c r="A773" s="12"/>
      <c r="B773" s="12"/>
      <c r="C773" s="12"/>
    </row>
    <row r="774" spans="1:3">
      <c r="A774" s="12"/>
      <c r="B774" s="12"/>
      <c r="C774" s="12"/>
    </row>
    <row r="775" spans="1:3">
      <c r="A775" s="12"/>
      <c r="B775" s="12"/>
      <c r="C775" s="12"/>
    </row>
    <row r="776" spans="1:3">
      <c r="A776" s="12"/>
      <c r="B776" s="12"/>
      <c r="C776" s="12"/>
    </row>
    <row r="777" spans="1:3">
      <c r="A777" s="12"/>
      <c r="B777" s="12"/>
      <c r="C777" s="12"/>
    </row>
    <row r="778" spans="1:3">
      <c r="A778" s="12"/>
      <c r="B778" s="12"/>
      <c r="C778" s="12"/>
    </row>
    <row r="779" spans="1:3">
      <c r="A779" s="12"/>
      <c r="B779" s="12"/>
      <c r="C779" s="12"/>
    </row>
    <row r="780" spans="1:3">
      <c r="A780" s="12"/>
      <c r="B780" s="12"/>
      <c r="C780" s="12"/>
    </row>
    <row r="781" spans="1:3">
      <c r="A781" s="12"/>
      <c r="B781" s="12"/>
      <c r="C781" s="12"/>
    </row>
    <row r="782" spans="1:3">
      <c r="A782" s="12"/>
      <c r="B782" s="12"/>
      <c r="C782" s="12"/>
    </row>
    <row r="783" spans="1:3">
      <c r="A783" s="12"/>
      <c r="B783" s="12"/>
      <c r="C783" s="12"/>
    </row>
    <row r="784" spans="1:3">
      <c r="A784" s="12"/>
      <c r="B784" s="12"/>
      <c r="C784" s="12"/>
    </row>
    <row r="785" spans="1:3">
      <c r="A785" s="12"/>
      <c r="B785" s="12"/>
      <c r="C785" s="12"/>
    </row>
    <row r="786" spans="1:3">
      <c r="A786" s="12"/>
      <c r="B786" s="12"/>
      <c r="C786" s="12"/>
    </row>
    <row r="787" spans="1:3">
      <c r="A787" s="12"/>
      <c r="B787" s="12"/>
      <c r="C787" s="12"/>
    </row>
    <row r="788" spans="1:3">
      <c r="A788" s="12"/>
      <c r="B788" s="12"/>
      <c r="C788" s="12"/>
    </row>
    <row r="789" spans="1:3">
      <c r="A789" s="12"/>
      <c r="B789" s="12"/>
      <c r="C789" s="12"/>
    </row>
    <row r="790" spans="1:3">
      <c r="A790" s="12"/>
      <c r="B790" s="12"/>
      <c r="C790" s="12"/>
    </row>
    <row r="791" spans="1:3">
      <c r="A791" s="12"/>
      <c r="B791" s="12"/>
      <c r="C791" s="12"/>
    </row>
    <row r="792" spans="1:3">
      <c r="A792" s="12"/>
      <c r="B792" s="12"/>
      <c r="C792" s="12"/>
    </row>
    <row r="793" spans="1:3">
      <c r="A793" s="12"/>
      <c r="B793" s="12"/>
      <c r="C793" s="12"/>
    </row>
    <row r="794" spans="1:3">
      <c r="A794" s="12"/>
      <c r="B794" s="12"/>
      <c r="C794" s="12"/>
    </row>
    <row r="795" spans="1:3">
      <c r="A795" s="12"/>
      <c r="B795" s="12"/>
      <c r="C795" s="12"/>
    </row>
    <row r="796" spans="1:3">
      <c r="A796" s="12"/>
      <c r="B796" s="12"/>
      <c r="C796" s="12"/>
    </row>
    <row r="797" spans="1:3">
      <c r="A797" s="12"/>
      <c r="B797" s="12"/>
      <c r="C797" s="12"/>
    </row>
    <row r="798" spans="1:3">
      <c r="A798" s="12"/>
      <c r="B798" s="12"/>
      <c r="C798" s="12"/>
    </row>
    <row r="799" spans="1:3">
      <c r="A799" s="12"/>
      <c r="B799" s="12"/>
      <c r="C799" s="12"/>
    </row>
    <row r="800" spans="1:3">
      <c r="A800" s="12"/>
      <c r="B800" s="12"/>
      <c r="C800" s="12"/>
    </row>
    <row r="801" spans="1:3">
      <c r="A801" s="12"/>
      <c r="B801" s="12"/>
      <c r="C801" s="12"/>
    </row>
    <row r="802" spans="1:3">
      <c r="A802" s="12"/>
      <c r="B802" s="12"/>
      <c r="C802" s="12"/>
    </row>
    <row r="803" spans="1:3">
      <c r="A803" s="12"/>
      <c r="B803" s="12"/>
      <c r="C803" s="12"/>
    </row>
    <row r="804" spans="1:3">
      <c r="A804" s="12"/>
      <c r="B804" s="12"/>
      <c r="C804" s="12"/>
    </row>
    <row r="805" spans="1:3">
      <c r="A805" s="12"/>
      <c r="B805" s="12"/>
      <c r="C805" s="12"/>
    </row>
    <row r="806" spans="1:3">
      <c r="A806" s="12"/>
      <c r="B806" s="12"/>
      <c r="C806" s="12"/>
    </row>
    <row r="807" spans="1:3">
      <c r="A807" s="12"/>
      <c r="B807" s="12"/>
      <c r="C807" s="12"/>
    </row>
    <row r="808" spans="1:3">
      <c r="A808" s="12"/>
      <c r="B808" s="12"/>
      <c r="C808" s="12"/>
    </row>
    <row r="809" spans="1:3">
      <c r="A809" s="12"/>
      <c r="B809" s="12"/>
      <c r="C809" s="12"/>
    </row>
    <row r="810" spans="1:3">
      <c r="A810" s="12"/>
      <c r="B810" s="12"/>
      <c r="C810" s="12"/>
    </row>
    <row r="811" spans="1:3">
      <c r="A811" s="12"/>
      <c r="B811" s="12"/>
      <c r="C811" s="12"/>
    </row>
    <row r="812" spans="1:3">
      <c r="A812" s="12"/>
      <c r="B812" s="12"/>
      <c r="C812" s="12"/>
    </row>
    <row r="813" spans="1:3">
      <c r="A813" s="12"/>
      <c r="B813" s="12"/>
      <c r="C813" s="12"/>
    </row>
    <row r="814" spans="1:3">
      <c r="A814" s="12"/>
      <c r="B814" s="12"/>
      <c r="C814" s="12"/>
    </row>
    <row r="815" spans="1:3">
      <c r="A815" s="12"/>
      <c r="B815" s="12"/>
      <c r="C815" s="12"/>
    </row>
    <row r="816" spans="1:3">
      <c r="A816" s="12"/>
      <c r="B816" s="12"/>
      <c r="C816" s="12"/>
    </row>
    <row r="817" spans="1:3">
      <c r="A817" s="12"/>
      <c r="B817" s="12"/>
      <c r="C817" s="12"/>
    </row>
    <row r="818" spans="1:3">
      <c r="A818" s="12"/>
      <c r="B818" s="12"/>
      <c r="C818" s="12"/>
    </row>
    <row r="819" spans="1:3">
      <c r="A819" s="12"/>
      <c r="B819" s="12"/>
      <c r="C819" s="12"/>
    </row>
    <row r="820" spans="1:3">
      <c r="A820" s="12"/>
      <c r="B820" s="12"/>
      <c r="C820" s="12"/>
    </row>
    <row r="821" spans="1:3">
      <c r="A821" s="12"/>
      <c r="B821" s="12"/>
      <c r="C821" s="12"/>
    </row>
    <row r="822" spans="1:3">
      <c r="A822" s="12"/>
      <c r="B822" s="12"/>
      <c r="C822" s="12"/>
    </row>
    <row r="823" spans="1:3">
      <c r="A823" s="12"/>
      <c r="B823" s="12"/>
      <c r="C823" s="12"/>
    </row>
    <row r="824" spans="1:3">
      <c r="A824" s="12"/>
      <c r="B824" s="12"/>
      <c r="C824" s="12"/>
    </row>
    <row r="825" spans="1:3">
      <c r="A825" s="12"/>
      <c r="B825" s="12"/>
      <c r="C825" s="12"/>
    </row>
    <row r="826" spans="1:3">
      <c r="A826" s="12"/>
      <c r="B826" s="12"/>
      <c r="C826" s="12"/>
    </row>
    <row r="827" spans="1:3">
      <c r="A827" s="12"/>
      <c r="B827" s="12"/>
      <c r="C827" s="12"/>
    </row>
    <row r="828" spans="1:3">
      <c r="A828" s="12"/>
      <c r="B828" s="12"/>
      <c r="C828" s="12"/>
    </row>
    <row r="829" spans="1:3">
      <c r="A829" s="12"/>
      <c r="B829" s="12"/>
      <c r="C829" s="12"/>
    </row>
    <row r="830" spans="1:3">
      <c r="A830" s="12"/>
      <c r="B830" s="12"/>
      <c r="C830" s="12"/>
    </row>
    <row r="831" spans="1:3">
      <c r="A831" s="12"/>
      <c r="B831" s="12"/>
      <c r="C831" s="12"/>
    </row>
    <row r="832" spans="1:3">
      <c r="A832" s="12"/>
      <c r="B832" s="12"/>
      <c r="C832" s="12"/>
    </row>
    <row r="833" spans="1:3">
      <c r="A833" s="12"/>
      <c r="B833" s="12"/>
      <c r="C833" s="12"/>
    </row>
    <row r="834" spans="1:3">
      <c r="A834" s="12"/>
      <c r="B834" s="12"/>
      <c r="C834" s="12"/>
    </row>
    <row r="835" spans="1:3">
      <c r="A835" s="12"/>
      <c r="B835" s="12"/>
      <c r="C835" s="12"/>
    </row>
    <row r="836" spans="1:3">
      <c r="A836" s="12"/>
      <c r="B836" s="12"/>
      <c r="C836" s="12"/>
    </row>
    <row r="837" spans="1:3">
      <c r="A837" s="12"/>
      <c r="B837" s="12"/>
      <c r="C837" s="12"/>
    </row>
    <row r="838" spans="1:3">
      <c r="A838" s="12"/>
      <c r="B838" s="12"/>
      <c r="C838" s="12"/>
    </row>
    <row r="839" spans="1:3">
      <c r="A839" s="12"/>
      <c r="B839" s="12"/>
      <c r="C839" s="12"/>
    </row>
    <row r="840" spans="1:3">
      <c r="A840" s="12"/>
      <c r="B840" s="12"/>
      <c r="C840" s="12"/>
    </row>
    <row r="841" spans="1:3">
      <c r="A841" s="12"/>
      <c r="B841" s="12"/>
      <c r="C841" s="12"/>
    </row>
    <row r="842" spans="1:3">
      <c r="A842" s="12"/>
      <c r="B842" s="12"/>
      <c r="C842" s="12"/>
    </row>
    <row r="843" spans="1:3">
      <c r="A843" s="12"/>
      <c r="B843" s="12"/>
      <c r="C843" s="12"/>
    </row>
    <row r="844" spans="1:3">
      <c r="A844" s="12"/>
      <c r="B844" s="12"/>
      <c r="C844" s="12"/>
    </row>
    <row r="845" spans="1:3">
      <c r="A845" s="12"/>
      <c r="B845" s="12"/>
      <c r="C845" s="12"/>
    </row>
    <row r="846" spans="1:3">
      <c r="A846" s="12"/>
      <c r="B846" s="12"/>
      <c r="C846" s="12"/>
    </row>
    <row r="847" spans="1:3">
      <c r="A847" s="12"/>
      <c r="B847" s="12"/>
      <c r="C847" s="12"/>
    </row>
    <row r="848" spans="1:3">
      <c r="A848" s="12"/>
      <c r="B848" s="12"/>
      <c r="C848" s="12"/>
    </row>
    <row r="849" spans="1:3">
      <c r="A849" s="12"/>
      <c r="B849" s="12"/>
      <c r="C849" s="12"/>
    </row>
    <row r="850" spans="1:3">
      <c r="A850" s="12"/>
      <c r="B850" s="12"/>
      <c r="C850" s="12"/>
    </row>
    <row r="851" spans="1:3">
      <c r="A851" s="12"/>
      <c r="B851" s="12"/>
      <c r="C851" s="12"/>
    </row>
    <row r="852" spans="1:3">
      <c r="A852" s="12"/>
      <c r="B852" s="12"/>
      <c r="C852" s="12"/>
    </row>
    <row r="853" spans="1:3">
      <c r="A853" s="12"/>
      <c r="B853" s="12"/>
      <c r="C853" s="12"/>
    </row>
    <row r="854" spans="1:3">
      <c r="A854" s="12"/>
      <c r="B854" s="12"/>
      <c r="C854" s="12"/>
    </row>
    <row r="855" spans="1:3">
      <c r="A855" s="12"/>
      <c r="B855" s="12"/>
      <c r="C855" s="12"/>
    </row>
    <row r="856" spans="1:3">
      <c r="A856" s="12"/>
      <c r="B856" s="12"/>
      <c r="C856" s="12"/>
    </row>
    <row r="857" spans="1:3">
      <c r="A857" s="12"/>
      <c r="B857" s="12"/>
      <c r="C857" s="12"/>
    </row>
    <row r="858" spans="1:3">
      <c r="A858" s="12"/>
      <c r="B858" s="12"/>
      <c r="C858" s="12"/>
    </row>
    <row r="859" spans="1:3">
      <c r="A859" s="12"/>
      <c r="B859" s="12"/>
      <c r="C859" s="12"/>
    </row>
    <row r="860" spans="1:3">
      <c r="A860" s="12"/>
      <c r="B860" s="12"/>
      <c r="C860" s="12"/>
    </row>
    <row r="861" spans="1:3">
      <c r="A861" s="12"/>
      <c r="B861" s="12"/>
      <c r="C861" s="12"/>
    </row>
    <row r="862" spans="1:3">
      <c r="A862" s="12"/>
      <c r="B862" s="12"/>
      <c r="C862" s="12"/>
    </row>
    <row r="863" spans="1:3">
      <c r="A863" s="12"/>
      <c r="B863" s="12"/>
      <c r="C863" s="12"/>
    </row>
    <row r="864" spans="1:3">
      <c r="A864" s="12"/>
      <c r="B864" s="12"/>
      <c r="C864" s="12"/>
    </row>
    <row r="865" spans="1:3">
      <c r="A865" s="12"/>
      <c r="B865" s="12"/>
      <c r="C865" s="12"/>
    </row>
    <row r="866" spans="1:3">
      <c r="A866" s="12"/>
      <c r="B866" s="12"/>
      <c r="C866" s="12"/>
    </row>
    <row r="867" spans="1:3">
      <c r="A867" s="12"/>
      <c r="B867" s="12"/>
      <c r="C867" s="12"/>
    </row>
    <row r="868" spans="1:3">
      <c r="A868" s="12"/>
      <c r="B868" s="12"/>
      <c r="C868" s="12"/>
    </row>
    <row r="869" spans="1:3">
      <c r="A869" s="12"/>
      <c r="B869" s="12"/>
      <c r="C869" s="12"/>
    </row>
    <row r="870" spans="1:3">
      <c r="A870" s="12"/>
      <c r="B870" s="12"/>
      <c r="C870" s="12"/>
    </row>
    <row r="871" spans="1:3">
      <c r="A871" s="12"/>
      <c r="B871" s="12"/>
      <c r="C871" s="12"/>
    </row>
    <row r="872" spans="1:3">
      <c r="A872" s="12"/>
      <c r="B872" s="12"/>
      <c r="C872" s="12"/>
    </row>
    <row r="873" spans="1:3">
      <c r="A873" s="12"/>
      <c r="B873" s="12"/>
      <c r="C873" s="12"/>
    </row>
    <row r="874" spans="1:3">
      <c r="A874" s="12"/>
      <c r="B874" s="12"/>
      <c r="C874" s="12"/>
    </row>
    <row r="875" spans="1:3">
      <c r="A875" s="12"/>
      <c r="B875" s="12"/>
      <c r="C875" s="12"/>
    </row>
    <row r="876" spans="1:3">
      <c r="A876" s="12"/>
      <c r="B876" s="12"/>
      <c r="C876" s="12"/>
    </row>
    <row r="877" spans="1:3">
      <c r="A877" s="12"/>
      <c r="B877" s="12"/>
      <c r="C877" s="12"/>
    </row>
    <row r="878" spans="1:3">
      <c r="A878" s="12"/>
      <c r="B878" s="12"/>
      <c r="C878" s="12"/>
    </row>
    <row r="879" spans="1:3">
      <c r="A879" s="12"/>
      <c r="B879" s="12"/>
      <c r="C879" s="12"/>
    </row>
    <row r="880" spans="1:3">
      <c r="A880" s="12"/>
      <c r="B880" s="12"/>
      <c r="C880" s="12"/>
    </row>
    <row r="881" spans="1:3">
      <c r="A881" s="12"/>
      <c r="B881" s="12"/>
      <c r="C881" s="12"/>
    </row>
    <row r="882" spans="1:3">
      <c r="A882" s="12"/>
      <c r="B882" s="12"/>
      <c r="C882" s="12"/>
    </row>
    <row r="883" spans="1:3">
      <c r="A883" s="12"/>
      <c r="B883" s="12"/>
      <c r="C883" s="12"/>
    </row>
    <row r="884" spans="1:3">
      <c r="A884" s="12"/>
      <c r="B884" s="12"/>
      <c r="C884" s="12"/>
    </row>
    <row r="885" spans="1:3">
      <c r="A885" s="12"/>
      <c r="B885" s="12"/>
      <c r="C885" s="12"/>
    </row>
    <row r="886" spans="1:3">
      <c r="A886" s="12"/>
      <c r="B886" s="12"/>
      <c r="C886" s="12"/>
    </row>
    <row r="887" spans="1:3">
      <c r="A887" s="12"/>
      <c r="B887" s="12"/>
      <c r="C887" s="12"/>
    </row>
    <row r="888" spans="1:3">
      <c r="A888" s="12"/>
      <c r="B888" s="12"/>
      <c r="C888" s="12"/>
    </row>
    <row r="889" spans="1:3">
      <c r="A889" s="12"/>
      <c r="B889" s="12"/>
      <c r="C889" s="12"/>
    </row>
    <row r="890" spans="1:3">
      <c r="A890" s="12"/>
      <c r="B890" s="12"/>
      <c r="C890" s="12"/>
    </row>
    <row r="891" spans="1:3">
      <c r="A891" s="12"/>
      <c r="B891" s="12"/>
      <c r="C891" s="12"/>
    </row>
    <row r="892" spans="1:3">
      <c r="A892" s="12"/>
      <c r="B892" s="12"/>
      <c r="C892" s="12"/>
    </row>
    <row r="893" spans="1:3">
      <c r="A893" s="12"/>
      <c r="B893" s="12"/>
      <c r="C893" s="12"/>
    </row>
    <row r="894" spans="1:3">
      <c r="A894" s="12"/>
      <c r="B894" s="12"/>
      <c r="C894" s="12"/>
    </row>
    <row r="895" spans="1:3">
      <c r="A895" s="12"/>
      <c r="B895" s="12"/>
      <c r="C895" s="12"/>
    </row>
    <row r="896" spans="1:3">
      <c r="A896" s="12"/>
      <c r="B896" s="12"/>
      <c r="C896" s="12"/>
    </row>
    <row r="897" spans="1:3">
      <c r="A897" s="12"/>
      <c r="B897" s="12"/>
      <c r="C897" s="12"/>
    </row>
    <row r="898" spans="1:3">
      <c r="A898" s="12"/>
      <c r="B898" s="12"/>
      <c r="C898" s="12"/>
    </row>
    <row r="899" spans="1:3">
      <c r="A899" s="12"/>
      <c r="B899" s="12"/>
      <c r="C899" s="12"/>
    </row>
    <row r="900" spans="1:3">
      <c r="A900" s="12"/>
      <c r="B900" s="12"/>
      <c r="C900" s="12"/>
    </row>
    <row r="901" spans="1:3">
      <c r="A901" s="12"/>
      <c r="B901" s="12"/>
      <c r="C901" s="12"/>
    </row>
    <row r="902" spans="1:3">
      <c r="A902" s="12"/>
      <c r="B902" s="12"/>
      <c r="C902" s="12"/>
    </row>
    <row r="903" spans="1:3">
      <c r="A903" s="12"/>
      <c r="B903" s="12"/>
      <c r="C903" s="12"/>
    </row>
    <row r="904" spans="1:3">
      <c r="A904" s="12"/>
      <c r="B904" s="12"/>
      <c r="C904" s="12"/>
    </row>
    <row r="905" spans="1:3">
      <c r="A905" s="12"/>
      <c r="B905" s="12"/>
      <c r="C905" s="12"/>
    </row>
    <row r="906" spans="1:3">
      <c r="A906" s="12"/>
      <c r="B906" s="12"/>
      <c r="C906" s="12"/>
    </row>
    <row r="907" spans="1:3">
      <c r="A907" s="12"/>
      <c r="B907" s="12"/>
      <c r="C907" s="12"/>
    </row>
    <row r="908" spans="1:3">
      <c r="A908" s="12"/>
      <c r="B908" s="12"/>
      <c r="C908" s="12"/>
    </row>
    <row r="909" spans="1:3">
      <c r="A909" s="12"/>
      <c r="B909" s="12"/>
      <c r="C909" s="12"/>
    </row>
    <row r="910" spans="1:3">
      <c r="A910" s="12"/>
      <c r="B910" s="12"/>
      <c r="C910" s="12"/>
    </row>
    <row r="911" spans="1:3">
      <c r="A911" s="12"/>
      <c r="B911" s="12"/>
      <c r="C911" s="12"/>
    </row>
    <row r="912" spans="1:3">
      <c r="A912" s="12"/>
      <c r="B912" s="12"/>
      <c r="C912" s="12"/>
    </row>
    <row r="913" spans="1:3">
      <c r="A913" s="12"/>
      <c r="B913" s="12"/>
      <c r="C913" s="12"/>
    </row>
    <row r="914" spans="1:3">
      <c r="A914" s="12"/>
      <c r="B914" s="12"/>
      <c r="C914" s="12"/>
    </row>
    <row r="915" spans="1:3">
      <c r="A915" s="12"/>
      <c r="B915" s="12"/>
      <c r="C915" s="12"/>
    </row>
    <row r="916" spans="1:3">
      <c r="A916" s="12"/>
      <c r="B916" s="12"/>
      <c r="C916" s="12"/>
    </row>
    <row r="917" spans="1:3">
      <c r="A917" s="12"/>
      <c r="B917" s="12"/>
      <c r="C917" s="12"/>
    </row>
    <row r="918" spans="1:3">
      <c r="A918" s="12"/>
      <c r="B918" s="12"/>
      <c r="C918" s="12"/>
    </row>
    <row r="919" spans="1:3">
      <c r="A919" s="12"/>
      <c r="B919" s="12"/>
      <c r="C919" s="12"/>
    </row>
    <row r="920" spans="1:3">
      <c r="A920" s="12"/>
      <c r="B920" s="12"/>
      <c r="C920" s="12"/>
    </row>
    <row r="921" spans="1:3">
      <c r="A921" s="12"/>
      <c r="B921" s="12"/>
      <c r="C921" s="12"/>
    </row>
    <row r="922" spans="1:3">
      <c r="A922" s="12"/>
      <c r="B922" s="12"/>
      <c r="C922" s="12"/>
    </row>
    <row r="923" spans="1:3">
      <c r="A923" s="12"/>
      <c r="B923" s="12"/>
      <c r="C923" s="12"/>
    </row>
    <row r="924" spans="1:3">
      <c r="A924" s="12"/>
      <c r="B924" s="12"/>
      <c r="C924" s="12"/>
    </row>
    <row r="925" spans="1:3">
      <c r="A925" s="12"/>
      <c r="B925" s="12"/>
      <c r="C925" s="12"/>
    </row>
    <row r="926" spans="1:3">
      <c r="A926" s="12"/>
      <c r="B926" s="12"/>
      <c r="C926" s="12"/>
    </row>
    <row r="927" spans="1:3">
      <c r="A927" s="12"/>
      <c r="B927" s="12"/>
      <c r="C927" s="12"/>
    </row>
    <row r="928" spans="1:3">
      <c r="A928" s="12"/>
      <c r="B928" s="12"/>
      <c r="C928" s="12"/>
    </row>
    <row r="929" spans="1:3">
      <c r="A929" s="12"/>
      <c r="B929" s="12"/>
      <c r="C929" s="12"/>
    </row>
    <row r="930" spans="1:3">
      <c r="A930" s="12"/>
      <c r="B930" s="12"/>
      <c r="C930" s="12"/>
    </row>
    <row r="931" spans="1:3">
      <c r="A931" s="12"/>
      <c r="B931" s="12"/>
      <c r="C931" s="12"/>
    </row>
    <row r="932" spans="1:3">
      <c r="A932" s="12"/>
      <c r="B932" s="12"/>
      <c r="C932" s="12"/>
    </row>
    <row r="933" spans="1:3">
      <c r="A933" s="12"/>
      <c r="B933" s="12"/>
      <c r="C933" s="12"/>
    </row>
    <row r="934" spans="1:3">
      <c r="A934" s="12"/>
      <c r="B934" s="12"/>
      <c r="C934" s="12"/>
    </row>
    <row r="935" spans="1:3">
      <c r="A935" s="12"/>
      <c r="B935" s="12"/>
      <c r="C935" s="12"/>
    </row>
    <row r="936" spans="1:3">
      <c r="A936" s="12"/>
      <c r="B936" s="12"/>
      <c r="C936" s="12"/>
    </row>
    <row r="937" spans="1:3">
      <c r="A937" s="12"/>
      <c r="B937" s="12"/>
      <c r="C937" s="12"/>
    </row>
    <row r="938" spans="1:3">
      <c r="A938" s="12"/>
      <c r="B938" s="12"/>
      <c r="C938" s="12"/>
    </row>
    <row r="939" spans="1:3">
      <c r="A939" s="12"/>
      <c r="B939" s="12"/>
      <c r="C939" s="12"/>
    </row>
    <row r="940" spans="1:3">
      <c r="A940" s="12"/>
      <c r="B940" s="12"/>
      <c r="C940" s="12"/>
    </row>
    <row r="941" spans="1:3">
      <c r="A941" s="12"/>
      <c r="B941" s="12"/>
      <c r="C941" s="12"/>
    </row>
    <row r="942" spans="1:3">
      <c r="A942" s="12"/>
      <c r="B942" s="12"/>
      <c r="C942" s="12"/>
    </row>
    <row r="943" spans="1:3">
      <c r="A943" s="12"/>
      <c r="B943" s="12"/>
      <c r="C943" s="12"/>
    </row>
    <row r="944" spans="1:3">
      <c r="A944" s="12"/>
      <c r="B944" s="12"/>
      <c r="C944" s="12"/>
    </row>
    <row r="945" spans="1:3">
      <c r="A945" s="12"/>
      <c r="B945" s="12"/>
      <c r="C945" s="12"/>
    </row>
    <row r="946" spans="1:3">
      <c r="A946" s="12"/>
      <c r="B946" s="12"/>
      <c r="C946" s="12"/>
    </row>
    <row r="947" spans="1:3">
      <c r="A947" s="12"/>
      <c r="B947" s="12"/>
      <c r="C947" s="12"/>
    </row>
    <row r="948" spans="1:3">
      <c r="A948" s="12"/>
      <c r="B948" s="12"/>
      <c r="C948" s="12"/>
    </row>
    <row r="949" spans="1:3">
      <c r="A949" s="12"/>
      <c r="B949" s="12"/>
      <c r="C949" s="12"/>
    </row>
    <row r="950" spans="1:3">
      <c r="A950" s="12"/>
      <c r="B950" s="12"/>
      <c r="C950" s="12"/>
    </row>
    <row r="951" spans="1:3">
      <c r="A951" s="12"/>
      <c r="B951" s="12"/>
      <c r="C951" s="12"/>
    </row>
    <row r="952" spans="1:3">
      <c r="A952" s="12"/>
      <c r="B952" s="12"/>
      <c r="C952" s="12"/>
    </row>
    <row r="953" spans="1:3">
      <c r="A953" s="12"/>
      <c r="B953" s="12"/>
      <c r="C953" s="12"/>
    </row>
    <row r="954" spans="1:3">
      <c r="A954" s="12"/>
      <c r="B954" s="12"/>
      <c r="C954" s="12"/>
    </row>
    <row r="955" spans="1:3">
      <c r="A955" s="12"/>
      <c r="B955" s="12"/>
      <c r="C955" s="12"/>
    </row>
    <row r="956" spans="1:3">
      <c r="A956" s="12"/>
      <c r="B956" s="12"/>
      <c r="C956" s="12"/>
    </row>
    <row r="957" spans="1:3">
      <c r="A957" s="12"/>
      <c r="B957" s="12"/>
      <c r="C957" s="12"/>
    </row>
    <row r="958" spans="1:3">
      <c r="A958" s="12"/>
      <c r="B958" s="12"/>
      <c r="C958" s="12"/>
    </row>
    <row r="959" spans="1:3">
      <c r="A959" s="12"/>
      <c r="B959" s="12"/>
      <c r="C959" s="12"/>
    </row>
    <row r="960" spans="1:3">
      <c r="A960" s="12"/>
      <c r="B960" s="12"/>
      <c r="C960" s="12"/>
    </row>
    <row r="961" spans="1:3">
      <c r="A961" s="12"/>
      <c r="B961" s="12"/>
      <c r="C961" s="12"/>
    </row>
    <row r="962" spans="1:3">
      <c r="A962" s="12"/>
      <c r="B962" s="12"/>
      <c r="C962" s="12"/>
    </row>
    <row r="963" spans="1:3">
      <c r="A963" s="12"/>
      <c r="B963" s="12"/>
      <c r="C963" s="12"/>
    </row>
    <row r="964" spans="1:3">
      <c r="A964" s="12"/>
      <c r="B964" s="12"/>
      <c r="C964" s="12"/>
    </row>
    <row r="965" spans="1:3">
      <c r="A965" s="12"/>
      <c r="B965" s="12"/>
      <c r="C965" s="12"/>
    </row>
    <row r="966" spans="1:3">
      <c r="A966" s="12"/>
      <c r="B966" s="12"/>
      <c r="C966" s="12"/>
    </row>
    <row r="967" spans="1:3">
      <c r="A967" s="12"/>
      <c r="B967" s="12"/>
      <c r="C967" s="12"/>
    </row>
    <row r="968" spans="1:3">
      <c r="A968" s="12"/>
      <c r="B968" s="12"/>
      <c r="C968" s="12"/>
    </row>
    <row r="969" spans="1:3">
      <c r="A969" s="12"/>
      <c r="B969" s="12"/>
      <c r="C969" s="12"/>
    </row>
    <row r="970" spans="1:3">
      <c r="A970" s="12"/>
      <c r="B970" s="12"/>
      <c r="C970" s="12"/>
    </row>
    <row r="971" spans="1:3">
      <c r="A971" s="12"/>
      <c r="B971" s="12"/>
      <c r="C971" s="12"/>
    </row>
    <row r="972" spans="1:3">
      <c r="A972" s="12"/>
      <c r="B972" s="12"/>
      <c r="C972" s="12"/>
    </row>
    <row r="973" spans="1:3">
      <c r="A973" s="12"/>
      <c r="B973" s="12"/>
      <c r="C973" s="12"/>
    </row>
    <row r="974" spans="1:3">
      <c r="A974" s="12"/>
      <c r="B974" s="12"/>
      <c r="C974" s="12"/>
    </row>
    <row r="975" spans="1:3">
      <c r="A975" s="12"/>
      <c r="B975" s="12"/>
      <c r="C975" s="12"/>
    </row>
    <row r="976" spans="1:3">
      <c r="A976" s="12"/>
      <c r="B976" s="12"/>
      <c r="C976" s="12"/>
    </row>
    <row r="977" spans="1:3">
      <c r="A977" s="12"/>
      <c r="B977" s="12"/>
      <c r="C977" s="12"/>
    </row>
    <row r="978" spans="1:3">
      <c r="A978" s="12"/>
      <c r="B978" s="12"/>
      <c r="C978" s="12"/>
    </row>
    <row r="979" spans="1:3">
      <c r="A979" s="12"/>
      <c r="B979" s="12"/>
      <c r="C979" s="12"/>
    </row>
    <row r="980" spans="1:3">
      <c r="A980" s="12"/>
      <c r="B980" s="12"/>
      <c r="C980" s="12"/>
    </row>
    <row r="981" spans="1:3">
      <c r="A981" s="12"/>
      <c r="B981" s="12"/>
      <c r="C981" s="12"/>
    </row>
    <row r="982" spans="1:3">
      <c r="A982" s="12"/>
      <c r="B982" s="12"/>
      <c r="C982" s="12"/>
    </row>
    <row r="983" spans="1:3">
      <c r="A983" s="12"/>
      <c r="B983" s="12"/>
      <c r="C983" s="12"/>
    </row>
    <row r="984" spans="1:3">
      <c r="A984" s="12"/>
      <c r="B984" s="12"/>
      <c r="C984" s="12"/>
    </row>
    <row r="985" spans="1:3">
      <c r="A985" s="12"/>
      <c r="B985" s="12"/>
      <c r="C985" s="12"/>
    </row>
    <row r="986" spans="1:3">
      <c r="A986" s="12"/>
      <c r="B986" s="12"/>
      <c r="C986" s="12"/>
    </row>
    <row r="987" spans="1:3">
      <c r="A987" s="12"/>
      <c r="B987" s="12"/>
      <c r="C987" s="12"/>
    </row>
    <row r="988" spans="1:3">
      <c r="A988" s="12"/>
      <c r="B988" s="12"/>
      <c r="C988" s="12"/>
    </row>
    <row r="989" spans="1:3">
      <c r="A989" s="12"/>
      <c r="B989" s="12"/>
      <c r="C989" s="12"/>
    </row>
    <row r="990" spans="1:3">
      <c r="A990" s="12"/>
      <c r="B990" s="12"/>
      <c r="C990" s="12"/>
    </row>
    <row r="991" spans="1:3">
      <c r="A991" s="12"/>
      <c r="B991" s="12"/>
      <c r="C991" s="12"/>
    </row>
    <row r="992" spans="1:3">
      <c r="A992" s="12"/>
      <c r="B992" s="12"/>
      <c r="C992" s="12"/>
    </row>
    <row r="993" spans="1:3">
      <c r="A993" s="12"/>
      <c r="B993" s="12"/>
      <c r="C993" s="12"/>
    </row>
    <row r="994" spans="1:3">
      <c r="A994" s="12"/>
      <c r="B994" s="12"/>
      <c r="C994" s="12"/>
    </row>
    <row r="995" spans="1:3">
      <c r="A995" s="12"/>
      <c r="B995" s="12"/>
      <c r="C995" s="12"/>
    </row>
    <row r="996" spans="1:3">
      <c r="A996" s="12"/>
      <c r="B996" s="12"/>
      <c r="C996" s="12"/>
    </row>
    <row r="997" spans="1:3">
      <c r="A997" s="12"/>
      <c r="B997" s="12"/>
      <c r="C997" s="12"/>
    </row>
    <row r="998" spans="1:3">
      <c r="A998" s="12"/>
      <c r="B998" s="12"/>
      <c r="C998" s="12"/>
    </row>
    <row r="999" spans="1:3">
      <c r="A999" s="12"/>
      <c r="B999" s="12"/>
      <c r="C999" s="12"/>
    </row>
    <row r="1000" spans="1:3">
      <c r="A1000" s="12"/>
      <c r="B1000" s="12"/>
      <c r="C1000" s="12"/>
    </row>
    <row r="1001" spans="1:3">
      <c r="A1001" s="12"/>
      <c r="B1001" s="12"/>
      <c r="C1001" s="12"/>
    </row>
    <row r="1002" spans="1:3">
      <c r="A1002" s="12"/>
      <c r="B1002" s="12"/>
      <c r="C1002" s="12"/>
    </row>
    <row r="1003" spans="1:3">
      <c r="A1003" s="12"/>
      <c r="B1003" s="12"/>
      <c r="C1003" s="12"/>
    </row>
    <row r="1004" spans="1:3">
      <c r="A1004" s="12"/>
      <c r="B1004" s="12"/>
      <c r="C1004" s="12"/>
    </row>
    <row r="1005" spans="1:3">
      <c r="A1005" s="12"/>
      <c r="B1005" s="12"/>
      <c r="C1005" s="12"/>
    </row>
    <row r="1006" spans="1:3">
      <c r="A1006" s="12"/>
      <c r="B1006" s="12"/>
      <c r="C1006" s="12"/>
    </row>
    <row r="1007" spans="1:3">
      <c r="A1007" s="12"/>
      <c r="B1007" s="12"/>
      <c r="C1007" s="12"/>
    </row>
    <row r="1008" spans="1:3">
      <c r="A1008" s="12"/>
      <c r="B1008" s="12"/>
      <c r="C1008" s="12"/>
    </row>
    <row r="1009" spans="1:3">
      <c r="A1009" s="12"/>
      <c r="B1009" s="12"/>
      <c r="C1009" s="12"/>
    </row>
    <row r="1010" spans="1:3">
      <c r="A1010" s="12"/>
      <c r="B1010" s="12"/>
      <c r="C1010" s="12"/>
    </row>
    <row r="1011" spans="1:3">
      <c r="A1011" s="12"/>
      <c r="B1011" s="12"/>
      <c r="C1011" s="12"/>
    </row>
    <row r="1012" spans="1:3">
      <c r="A1012" s="12"/>
      <c r="B1012" s="12"/>
      <c r="C1012" s="12"/>
    </row>
    <row r="1013" spans="1:3">
      <c r="A1013" s="12"/>
      <c r="B1013" s="12"/>
      <c r="C1013" s="12"/>
    </row>
    <row r="1014" spans="1:3">
      <c r="A1014" s="12"/>
      <c r="B1014" s="12"/>
      <c r="C1014" s="12"/>
    </row>
    <row r="1015" spans="1:3">
      <c r="A1015" s="12"/>
      <c r="B1015" s="12"/>
      <c r="C1015" s="12"/>
    </row>
    <row r="1016" spans="1:3">
      <c r="A1016" s="12"/>
      <c r="B1016" s="12"/>
      <c r="C1016" s="12"/>
    </row>
    <row r="1017" spans="1:3">
      <c r="A1017" s="12"/>
      <c r="B1017" s="12"/>
      <c r="C1017" s="12"/>
    </row>
    <row r="1018" spans="1:3">
      <c r="A1018" s="12"/>
      <c r="B1018" s="12"/>
      <c r="C1018" s="12"/>
    </row>
    <row r="1019" spans="1:3">
      <c r="A1019" s="12"/>
      <c r="B1019" s="12"/>
      <c r="C1019" s="12"/>
    </row>
    <row r="1020" spans="1:3">
      <c r="A1020" s="12"/>
      <c r="B1020" s="12"/>
      <c r="C1020" s="12"/>
    </row>
    <row r="1021" spans="1:3">
      <c r="A1021" s="12"/>
      <c r="B1021" s="12"/>
      <c r="C1021" s="12"/>
    </row>
    <row r="1022" spans="1:3">
      <c r="A1022" s="12"/>
      <c r="B1022" s="12"/>
      <c r="C1022" s="12"/>
    </row>
    <row r="1023" spans="1:3">
      <c r="A1023" s="12"/>
      <c r="B1023" s="12"/>
      <c r="C1023" s="12"/>
    </row>
    <row r="1024" spans="1:3">
      <c r="A1024" s="12"/>
      <c r="B1024" s="12"/>
      <c r="C1024" s="12"/>
    </row>
    <row r="1025" spans="1:3">
      <c r="A1025" s="12"/>
      <c r="B1025" s="12"/>
      <c r="C1025" s="12"/>
    </row>
    <row r="1026" spans="1:3">
      <c r="A1026" s="12"/>
      <c r="B1026" s="12"/>
      <c r="C1026" s="12"/>
    </row>
    <row r="1027" spans="1:3">
      <c r="A1027" s="12"/>
      <c r="B1027" s="12"/>
      <c r="C1027" s="12"/>
    </row>
    <row r="1028" spans="1:3">
      <c r="A1028" s="12"/>
      <c r="B1028" s="12"/>
      <c r="C1028" s="12"/>
    </row>
    <row r="1029" spans="1:3">
      <c r="A1029" s="12"/>
      <c r="B1029" s="12"/>
      <c r="C1029" s="12"/>
    </row>
    <row r="1030" spans="1:3">
      <c r="A1030" s="12"/>
      <c r="B1030" s="12"/>
      <c r="C1030" s="12"/>
    </row>
    <row r="1031" spans="1:3">
      <c r="A1031" s="12"/>
      <c r="B1031" s="12"/>
      <c r="C1031" s="12"/>
    </row>
    <row r="1032" spans="1:3">
      <c r="A1032" s="12"/>
      <c r="B1032" s="12"/>
      <c r="C1032" s="12"/>
    </row>
    <row r="1033" spans="1:3">
      <c r="A1033" s="12"/>
      <c r="B1033" s="12"/>
      <c r="C1033" s="12"/>
    </row>
    <row r="1034" spans="1:3">
      <c r="A1034" s="12"/>
      <c r="B1034" s="12"/>
      <c r="C1034" s="12"/>
    </row>
    <row r="1035" spans="1:3">
      <c r="A1035" s="12"/>
      <c r="B1035" s="12"/>
      <c r="C1035" s="12"/>
    </row>
    <row r="1036" spans="1:3">
      <c r="A1036" s="12"/>
      <c r="B1036" s="12"/>
      <c r="C1036" s="12"/>
    </row>
    <row r="1037" spans="1:3">
      <c r="A1037" s="12"/>
      <c r="B1037" s="12"/>
      <c r="C1037" s="12"/>
    </row>
    <row r="1038" spans="1:3">
      <c r="A1038" s="12"/>
      <c r="B1038" s="12"/>
      <c r="C1038" s="12"/>
    </row>
    <row r="1039" spans="1:3">
      <c r="A1039" s="12"/>
      <c r="B1039" s="12"/>
      <c r="C1039" s="12"/>
    </row>
    <row r="1040" spans="1:3">
      <c r="A1040" s="12"/>
      <c r="B1040" s="12"/>
      <c r="C1040" s="12"/>
    </row>
    <row r="1041" spans="1:3">
      <c r="A1041" s="12"/>
      <c r="B1041" s="12"/>
      <c r="C1041" s="12"/>
    </row>
    <row r="1042" spans="1:3">
      <c r="A1042" s="12"/>
      <c r="B1042" s="12"/>
      <c r="C1042" s="12"/>
    </row>
    <row r="1043" spans="1:3">
      <c r="A1043" s="12"/>
      <c r="B1043" s="12"/>
      <c r="C1043" s="12"/>
    </row>
    <row r="1044" spans="1:3">
      <c r="A1044" s="12"/>
      <c r="B1044" s="12"/>
      <c r="C1044" s="12"/>
    </row>
    <row r="1045" spans="1:3">
      <c r="A1045" s="12"/>
      <c r="B1045" s="12"/>
      <c r="C1045" s="12"/>
    </row>
    <row r="1046" spans="1:3">
      <c r="A1046" s="12"/>
      <c r="B1046" s="12"/>
      <c r="C1046" s="12"/>
    </row>
    <row r="1047" spans="1:3">
      <c r="A1047" s="12"/>
      <c r="B1047" s="12"/>
      <c r="C1047" s="12"/>
    </row>
    <row r="1048" spans="1:3">
      <c r="A1048" s="12"/>
      <c r="B1048" s="12"/>
      <c r="C1048" s="12"/>
    </row>
    <row r="1049" spans="1:3">
      <c r="A1049" s="12"/>
      <c r="B1049" s="12"/>
      <c r="C1049" s="12"/>
    </row>
    <row r="1050" spans="1:3">
      <c r="A1050" s="12"/>
      <c r="B1050" s="12"/>
      <c r="C1050" s="12"/>
    </row>
    <row r="1051" spans="1:3">
      <c r="A1051" s="12"/>
      <c r="B1051" s="12"/>
      <c r="C1051" s="12"/>
    </row>
    <row r="1052" spans="1:3">
      <c r="A1052" s="12"/>
      <c r="B1052" s="12"/>
      <c r="C1052" s="12"/>
    </row>
    <row r="1053" spans="1:3">
      <c r="A1053" s="12"/>
      <c r="B1053" s="12"/>
      <c r="C1053" s="12"/>
    </row>
    <row r="1054" spans="1:3">
      <c r="A1054" s="12"/>
      <c r="B1054" s="12"/>
      <c r="C1054" s="12"/>
    </row>
    <row r="1055" spans="1:3">
      <c r="A1055" s="12"/>
      <c r="B1055" s="12"/>
      <c r="C1055" s="12"/>
    </row>
    <row r="1056" spans="1:3">
      <c r="A1056" s="12"/>
      <c r="B1056" s="12"/>
      <c r="C1056" s="12"/>
    </row>
    <row r="1057" spans="1:3">
      <c r="A1057" s="12"/>
      <c r="B1057" s="12"/>
      <c r="C1057" s="12"/>
    </row>
    <row r="1058" spans="1:3">
      <c r="A1058" s="12"/>
      <c r="B1058" s="12"/>
      <c r="C1058" s="12"/>
    </row>
    <row r="1059" spans="1:3">
      <c r="A1059" s="12"/>
      <c r="B1059" s="12"/>
      <c r="C1059" s="12"/>
    </row>
    <row r="1060" spans="1:3">
      <c r="A1060" s="12"/>
      <c r="B1060" s="12"/>
      <c r="C1060" s="12"/>
    </row>
    <row r="1061" spans="1:3">
      <c r="A1061" s="12"/>
      <c r="B1061" s="12"/>
      <c r="C1061" s="12"/>
    </row>
    <row r="1062" spans="1:3">
      <c r="A1062" s="12"/>
      <c r="B1062" s="12"/>
      <c r="C1062" s="12"/>
    </row>
    <row r="1063" spans="1:3">
      <c r="A1063" s="12"/>
      <c r="B1063" s="12"/>
      <c r="C1063" s="12"/>
    </row>
    <row r="1064" spans="1:3">
      <c r="A1064" s="12"/>
      <c r="B1064" s="12"/>
      <c r="C1064" s="12"/>
    </row>
    <row r="1065" spans="1:3">
      <c r="A1065" s="12"/>
      <c r="B1065" s="12"/>
      <c r="C1065" s="12"/>
    </row>
    <row r="1066" spans="1:3">
      <c r="A1066" s="12"/>
      <c r="B1066" s="12"/>
      <c r="C1066" s="12"/>
    </row>
    <row r="1067" spans="1:3">
      <c r="A1067" s="12"/>
      <c r="B1067" s="12"/>
      <c r="C1067" s="12"/>
    </row>
    <row r="1068" spans="1:3">
      <c r="A1068" s="12"/>
      <c r="B1068" s="12"/>
      <c r="C1068" s="12"/>
    </row>
    <row r="1069" spans="1:3">
      <c r="A1069" s="12"/>
      <c r="B1069" s="12"/>
      <c r="C1069" s="12"/>
    </row>
    <row r="1070" spans="1:3">
      <c r="A1070" s="12"/>
      <c r="B1070" s="12"/>
      <c r="C1070" s="12"/>
    </row>
    <row r="1071" spans="1:3">
      <c r="A1071" s="12"/>
      <c r="B1071" s="12"/>
      <c r="C1071" s="12"/>
    </row>
    <row r="1072" spans="1:3">
      <c r="A1072" s="12"/>
      <c r="B1072" s="12"/>
      <c r="C1072" s="12"/>
    </row>
    <row r="1073" spans="1:3">
      <c r="A1073" s="12"/>
      <c r="B1073" s="12"/>
      <c r="C1073" s="12"/>
    </row>
    <row r="1074" spans="1:3">
      <c r="A1074" s="12"/>
      <c r="B1074" s="12"/>
      <c r="C1074" s="12"/>
    </row>
    <row r="1075" spans="1:3">
      <c r="A1075" s="12"/>
      <c r="B1075" s="12"/>
      <c r="C1075" s="12"/>
    </row>
    <row r="1076" spans="1:3">
      <c r="A1076" s="12"/>
      <c r="B1076" s="12"/>
      <c r="C1076" s="12"/>
    </row>
    <row r="1077" spans="1:3">
      <c r="A1077" s="12"/>
      <c r="B1077" s="12"/>
      <c r="C1077" s="12"/>
    </row>
    <row r="1078" spans="1:3">
      <c r="A1078" s="12"/>
      <c r="B1078" s="12"/>
      <c r="C1078" s="12"/>
    </row>
    <row r="1079" spans="1:3">
      <c r="A1079" s="12"/>
      <c r="B1079" s="12"/>
      <c r="C1079" s="12"/>
    </row>
    <row r="1080" spans="1:3">
      <c r="A1080" s="12"/>
      <c r="B1080" s="12"/>
      <c r="C1080" s="12"/>
    </row>
    <row r="1081" spans="1:3">
      <c r="A1081" s="12"/>
      <c r="B1081" s="12"/>
      <c r="C1081" s="12"/>
    </row>
    <row r="1082" spans="1:3">
      <c r="A1082" s="12"/>
      <c r="B1082" s="12"/>
      <c r="C1082" s="12"/>
    </row>
    <row r="1083" spans="1:3">
      <c r="A1083" s="12"/>
      <c r="B1083" s="12"/>
      <c r="C1083" s="12"/>
    </row>
    <row r="1084" spans="1:3">
      <c r="A1084" s="12"/>
      <c r="B1084" s="12"/>
      <c r="C1084" s="12"/>
    </row>
    <row r="1085" spans="1:3">
      <c r="A1085" s="12"/>
      <c r="B1085" s="12"/>
      <c r="C1085" s="12"/>
    </row>
    <row r="1086" spans="1:3">
      <c r="A1086" s="12"/>
      <c r="B1086" s="12"/>
      <c r="C1086" s="12"/>
    </row>
    <row r="1087" spans="1:3">
      <c r="A1087" s="12"/>
      <c r="B1087" s="12"/>
      <c r="C1087" s="12"/>
    </row>
    <row r="1088" spans="1:3">
      <c r="A1088" s="12"/>
      <c r="B1088" s="12"/>
      <c r="C1088" s="12"/>
    </row>
    <row r="1089" spans="1:3">
      <c r="A1089" s="12"/>
      <c r="B1089" s="12"/>
      <c r="C1089" s="12"/>
    </row>
    <row r="1090" spans="1:3">
      <c r="A1090" s="12"/>
      <c r="B1090" s="12"/>
      <c r="C1090" s="12"/>
    </row>
    <row r="1091" spans="1:3">
      <c r="A1091" s="12"/>
      <c r="B1091" s="12"/>
      <c r="C1091" s="12"/>
    </row>
    <row r="1092" spans="1:3">
      <c r="A1092" s="12"/>
      <c r="B1092" s="12"/>
      <c r="C1092" s="12"/>
    </row>
    <row r="1093" spans="1:3">
      <c r="A1093" s="12"/>
      <c r="B1093" s="12"/>
      <c r="C1093" s="12"/>
    </row>
    <row r="1094" spans="1:3">
      <c r="A1094" s="12"/>
      <c r="B1094" s="12"/>
      <c r="C1094" s="12"/>
    </row>
    <row r="1095" spans="1:3">
      <c r="A1095" s="12"/>
      <c r="B1095" s="12"/>
      <c r="C1095" s="12"/>
    </row>
    <row r="1096" spans="1:3">
      <c r="A1096" s="12"/>
      <c r="B1096" s="12"/>
      <c r="C1096" s="12"/>
    </row>
    <row r="1097" spans="1:3">
      <c r="A1097" s="12"/>
      <c r="B1097" s="12"/>
      <c r="C1097" s="12"/>
    </row>
    <row r="1098" spans="1:3">
      <c r="A1098" s="12"/>
      <c r="B1098" s="12"/>
      <c r="C1098" s="12"/>
    </row>
    <row r="1099" spans="1:3">
      <c r="A1099" s="12"/>
      <c r="B1099" s="12"/>
      <c r="C1099" s="12"/>
    </row>
    <row r="1100" spans="1:3">
      <c r="A1100" s="12"/>
      <c r="B1100" s="12"/>
      <c r="C1100" s="12"/>
    </row>
    <row r="1101" spans="1:3">
      <c r="A1101" s="12"/>
      <c r="B1101" s="12"/>
      <c r="C1101" s="12"/>
    </row>
    <row r="1102" spans="1:3">
      <c r="A1102" s="12"/>
      <c r="B1102" s="12"/>
      <c r="C1102" s="12"/>
    </row>
    <row r="1103" spans="1:3">
      <c r="A1103" s="12"/>
      <c r="B1103" s="12"/>
      <c r="C1103" s="12"/>
    </row>
    <row r="1104" spans="1:3">
      <c r="A1104" s="12"/>
      <c r="B1104" s="12"/>
      <c r="C1104" s="12"/>
    </row>
    <row r="1105" spans="1:3">
      <c r="A1105" s="12"/>
      <c r="B1105" s="12"/>
      <c r="C1105" s="12"/>
    </row>
    <row r="1106" spans="1:3">
      <c r="A1106" s="12"/>
      <c r="B1106" s="12"/>
      <c r="C1106" s="12"/>
    </row>
    <row r="1107" spans="1:3">
      <c r="A1107" s="12"/>
      <c r="B1107" s="12"/>
      <c r="C1107" s="12"/>
    </row>
    <row r="1108" spans="1:3">
      <c r="A1108" s="12"/>
      <c r="B1108" s="12"/>
      <c r="C1108" s="12"/>
    </row>
    <row r="1109" spans="1:3">
      <c r="A1109" s="12"/>
      <c r="B1109" s="12"/>
      <c r="C1109" s="12"/>
    </row>
    <row r="1110" spans="1:3">
      <c r="A1110" s="12"/>
      <c r="B1110" s="12"/>
      <c r="C1110" s="12"/>
    </row>
    <row r="1111" spans="1:3">
      <c r="A1111" s="12"/>
      <c r="B1111" s="12"/>
      <c r="C1111" s="12"/>
    </row>
    <row r="1112" spans="1:3">
      <c r="A1112" s="12"/>
      <c r="B1112" s="12"/>
      <c r="C1112" s="12"/>
    </row>
    <row r="1113" spans="1:3">
      <c r="A1113" s="12"/>
      <c r="B1113" s="12"/>
      <c r="C1113" s="12"/>
    </row>
    <row r="1114" spans="1:3">
      <c r="A1114" s="12"/>
      <c r="B1114" s="12"/>
      <c r="C1114" s="12"/>
    </row>
    <row r="1115" spans="1:3">
      <c r="A1115" s="12"/>
      <c r="B1115" s="12"/>
      <c r="C1115" s="12"/>
    </row>
    <row r="1116" spans="1:3">
      <c r="A1116" s="12"/>
      <c r="B1116" s="12"/>
      <c r="C1116" s="12"/>
    </row>
    <row r="1117" spans="1:3">
      <c r="A1117" s="12"/>
      <c r="B1117" s="12"/>
      <c r="C1117" s="12"/>
    </row>
    <row r="1118" spans="1:3">
      <c r="A1118" s="12"/>
      <c r="B1118" s="12"/>
      <c r="C1118" s="12"/>
    </row>
    <row r="1119" spans="1:3">
      <c r="A1119" s="12"/>
      <c r="B1119" s="12"/>
      <c r="C1119" s="12"/>
    </row>
    <row r="1120" spans="1:3">
      <c r="A1120" s="12"/>
      <c r="B1120" s="12"/>
      <c r="C1120" s="12"/>
    </row>
    <row r="1121" spans="1:3">
      <c r="A1121" s="12"/>
      <c r="B1121" s="12"/>
      <c r="C1121" s="12"/>
    </row>
    <row r="1122" spans="1:3">
      <c r="A1122" s="12"/>
      <c r="B1122" s="12"/>
      <c r="C1122" s="12"/>
    </row>
    <row r="1123" spans="1:3">
      <c r="A1123" s="12"/>
      <c r="B1123" s="12"/>
      <c r="C1123" s="12"/>
    </row>
    <row r="1124" spans="1:3">
      <c r="A1124" s="12"/>
      <c r="B1124" s="12"/>
      <c r="C1124" s="12"/>
    </row>
    <row r="1125" spans="1:3">
      <c r="A1125" s="12"/>
      <c r="B1125" s="12"/>
      <c r="C1125" s="12"/>
    </row>
    <row r="1126" spans="1:3">
      <c r="A1126" s="12"/>
      <c r="B1126" s="12"/>
      <c r="C1126" s="12"/>
    </row>
    <row r="1127" spans="1:3">
      <c r="A1127" s="12"/>
      <c r="B1127" s="12"/>
      <c r="C1127" s="12"/>
    </row>
    <row r="1128" spans="1:3">
      <c r="A1128" s="12"/>
      <c r="B1128" s="12"/>
      <c r="C1128" s="12"/>
    </row>
    <row r="1129" spans="1:3">
      <c r="A1129" s="12"/>
      <c r="B1129" s="12"/>
      <c r="C1129" s="12"/>
    </row>
    <row r="1130" spans="1:3">
      <c r="A1130" s="12"/>
      <c r="B1130" s="12"/>
      <c r="C1130" s="12"/>
    </row>
    <row r="1131" spans="1:3">
      <c r="A1131" s="12"/>
      <c r="B1131" s="12"/>
      <c r="C1131" s="12"/>
    </row>
    <row r="1132" spans="1:3">
      <c r="A1132" s="12"/>
      <c r="B1132" s="12"/>
      <c r="C1132" s="12"/>
    </row>
    <row r="1133" spans="1:3">
      <c r="A1133" s="12"/>
      <c r="B1133" s="12"/>
      <c r="C1133" s="12"/>
    </row>
    <row r="1134" spans="1:3">
      <c r="A1134" s="12"/>
      <c r="B1134" s="12"/>
      <c r="C1134" s="12"/>
    </row>
    <row r="1135" spans="1:3">
      <c r="A1135" s="12"/>
      <c r="B1135" s="12"/>
      <c r="C1135" s="12"/>
    </row>
    <row r="1136" spans="1:3">
      <c r="A1136" s="12"/>
      <c r="B1136" s="12"/>
      <c r="C1136" s="12"/>
    </row>
    <row r="1137" spans="1:3">
      <c r="A1137" s="12"/>
      <c r="B1137" s="12"/>
      <c r="C1137" s="12"/>
    </row>
    <row r="1138" spans="1:3">
      <c r="A1138" s="12"/>
      <c r="B1138" s="12"/>
      <c r="C1138" s="12"/>
    </row>
    <row r="1139" spans="1:3">
      <c r="A1139" s="12"/>
      <c r="B1139" s="12"/>
      <c r="C1139" s="12"/>
    </row>
    <row r="1140" spans="1:3">
      <c r="A1140" s="12"/>
      <c r="B1140" s="12"/>
      <c r="C1140" s="12"/>
    </row>
    <row r="1141" spans="1:3">
      <c r="A1141" s="12"/>
      <c r="B1141" s="12"/>
      <c r="C1141" s="12"/>
    </row>
    <row r="1142" spans="1:3">
      <c r="A1142" s="12"/>
      <c r="B1142" s="12"/>
      <c r="C1142" s="12"/>
    </row>
    <row r="1143" spans="1:3">
      <c r="A1143" s="12"/>
      <c r="B1143" s="12"/>
      <c r="C1143" s="12"/>
    </row>
    <row r="1144" spans="1:3">
      <c r="A1144" s="12"/>
      <c r="B1144" s="12"/>
      <c r="C1144" s="12"/>
    </row>
    <row r="1145" spans="1:3">
      <c r="A1145" s="12"/>
      <c r="B1145" s="12"/>
      <c r="C1145" s="12"/>
    </row>
    <row r="1146" spans="1:3">
      <c r="A1146" s="12"/>
      <c r="B1146" s="12"/>
      <c r="C1146" s="12"/>
    </row>
    <row r="1147" spans="1:3">
      <c r="A1147" s="12"/>
      <c r="B1147" s="12"/>
      <c r="C1147" s="12"/>
    </row>
    <row r="1148" spans="1:3">
      <c r="A1148" s="12"/>
      <c r="B1148" s="12"/>
      <c r="C1148" s="12"/>
    </row>
    <row r="1149" spans="1:3">
      <c r="A1149" s="12"/>
      <c r="B1149" s="12"/>
      <c r="C1149" s="12"/>
    </row>
    <row r="1150" spans="1:3">
      <c r="A1150" s="12"/>
      <c r="B1150" s="12"/>
      <c r="C1150" s="12"/>
    </row>
    <row r="1151" spans="1:3">
      <c r="A1151" s="12"/>
      <c r="B1151" s="12"/>
      <c r="C1151" s="12"/>
    </row>
    <row r="1152" spans="1:3">
      <c r="A1152" s="12"/>
      <c r="B1152" s="12"/>
      <c r="C1152" s="12"/>
    </row>
    <row r="1153" spans="1:3">
      <c r="A1153" s="12"/>
      <c r="B1153" s="12"/>
      <c r="C1153" s="12"/>
    </row>
    <row r="1154" spans="1:3">
      <c r="A1154" s="12"/>
      <c r="B1154" s="12"/>
      <c r="C1154" s="12"/>
    </row>
    <row r="1155" spans="1:3">
      <c r="A1155" s="12"/>
      <c r="B1155" s="12"/>
      <c r="C1155" s="12"/>
    </row>
    <row r="1156" spans="1:3">
      <c r="A1156" s="12"/>
      <c r="B1156" s="12"/>
      <c r="C1156" s="12"/>
    </row>
    <row r="1157" spans="1:3">
      <c r="A1157" s="12"/>
      <c r="B1157" s="12"/>
      <c r="C1157" s="12"/>
    </row>
    <row r="1158" spans="1:3">
      <c r="A1158" s="12"/>
      <c r="B1158" s="12"/>
      <c r="C1158" s="12"/>
    </row>
    <row r="1159" spans="1:3">
      <c r="A1159" s="12"/>
      <c r="B1159" s="12"/>
      <c r="C1159" s="12"/>
    </row>
    <row r="1160" spans="1:3">
      <c r="A1160" s="12"/>
      <c r="B1160" s="12"/>
      <c r="C1160" s="12"/>
    </row>
    <row r="1161" spans="1:3">
      <c r="A1161" s="12"/>
      <c r="B1161" s="12"/>
      <c r="C1161" s="12"/>
    </row>
    <row r="1162" spans="1:3">
      <c r="A1162" s="12"/>
      <c r="B1162" s="12"/>
      <c r="C1162" s="12"/>
    </row>
    <row r="1163" spans="1:3">
      <c r="A1163" s="12"/>
      <c r="B1163" s="12"/>
      <c r="C1163" s="12"/>
    </row>
    <row r="1164" spans="1:3">
      <c r="A1164" s="12"/>
      <c r="B1164" s="12"/>
      <c r="C1164" s="12"/>
    </row>
    <row r="1165" spans="1:3">
      <c r="A1165" s="12"/>
      <c r="B1165" s="12"/>
      <c r="C1165" s="12"/>
    </row>
    <row r="1166" spans="1:3">
      <c r="A1166" s="12"/>
      <c r="B1166" s="12"/>
      <c r="C1166" s="12"/>
    </row>
    <row r="1167" spans="1:3">
      <c r="A1167" s="12"/>
      <c r="B1167" s="12"/>
      <c r="C1167" s="12"/>
    </row>
    <row r="1168" spans="1:3">
      <c r="A1168" s="12"/>
      <c r="B1168" s="12"/>
      <c r="C1168" s="12"/>
    </row>
    <row r="1169" spans="1:3">
      <c r="A1169" s="12"/>
      <c r="B1169" s="12"/>
      <c r="C1169" s="12"/>
    </row>
    <row r="1170" spans="1:3">
      <c r="A1170" s="12"/>
      <c r="B1170" s="12"/>
      <c r="C1170" s="12"/>
    </row>
    <row r="1171" spans="1:3">
      <c r="A1171" s="12"/>
      <c r="B1171" s="12"/>
      <c r="C1171" s="12"/>
    </row>
    <row r="1172" spans="1:3">
      <c r="A1172" s="12"/>
      <c r="B1172" s="12"/>
      <c r="C1172" s="12"/>
    </row>
    <row r="1173" spans="1:3">
      <c r="A1173" s="12"/>
      <c r="B1173" s="12"/>
      <c r="C1173" s="12"/>
    </row>
    <row r="1174" spans="1:3">
      <c r="A1174" s="12"/>
      <c r="B1174" s="12"/>
      <c r="C1174" s="12"/>
    </row>
    <row r="1175" spans="1:3">
      <c r="A1175" s="12"/>
      <c r="B1175" s="12"/>
      <c r="C1175" s="12"/>
    </row>
    <row r="1176" spans="1:3">
      <c r="A1176" s="12"/>
      <c r="B1176" s="12"/>
      <c r="C1176" s="12"/>
    </row>
    <row r="1177" spans="1:3">
      <c r="A1177" s="12"/>
      <c r="B1177" s="12"/>
      <c r="C1177" s="12"/>
    </row>
    <row r="1178" spans="1:3">
      <c r="A1178" s="12"/>
      <c r="B1178" s="12"/>
      <c r="C1178" s="12"/>
    </row>
    <row r="1179" spans="1:3">
      <c r="A1179" s="12"/>
      <c r="B1179" s="12"/>
      <c r="C1179" s="12"/>
    </row>
    <row r="1180" spans="1:3">
      <c r="A1180" s="12"/>
      <c r="B1180" s="12"/>
      <c r="C1180" s="12"/>
    </row>
    <row r="1181" spans="1:3">
      <c r="A1181" s="12"/>
      <c r="B1181" s="12"/>
      <c r="C1181" s="12"/>
    </row>
    <row r="1182" spans="1:3">
      <c r="A1182" s="12"/>
      <c r="B1182" s="12"/>
      <c r="C1182" s="12"/>
    </row>
    <row r="1183" spans="1:3">
      <c r="A1183" s="12"/>
      <c r="B1183" s="12"/>
      <c r="C1183" s="12"/>
    </row>
    <row r="1184" spans="1:3">
      <c r="A1184" s="12"/>
      <c r="B1184" s="12"/>
      <c r="C1184" s="12"/>
    </row>
    <row r="1185" spans="1:3">
      <c r="A1185" s="12"/>
      <c r="B1185" s="12"/>
      <c r="C1185" s="12"/>
    </row>
    <row r="1186" spans="1:3">
      <c r="A1186" s="12"/>
      <c r="B1186" s="12"/>
      <c r="C1186" s="12"/>
    </row>
    <row r="1187" spans="1:3">
      <c r="A1187" s="12"/>
      <c r="B1187" s="12"/>
      <c r="C1187" s="12"/>
    </row>
    <row r="1188" spans="1:3">
      <c r="A1188" s="12"/>
      <c r="B1188" s="12"/>
      <c r="C1188" s="12"/>
    </row>
    <row r="1189" spans="1:3">
      <c r="A1189" s="12"/>
      <c r="B1189" s="12"/>
      <c r="C1189" s="12"/>
    </row>
    <row r="1190" spans="1:3">
      <c r="A1190" s="12"/>
      <c r="B1190" s="12"/>
      <c r="C1190" s="12"/>
    </row>
    <row r="1191" spans="1:3">
      <c r="A1191" s="12"/>
      <c r="B1191" s="12"/>
      <c r="C1191" s="12"/>
    </row>
    <row r="1192" spans="1:3">
      <c r="A1192" s="12"/>
      <c r="B1192" s="12"/>
      <c r="C1192" s="12"/>
    </row>
    <row r="1193" spans="1:3">
      <c r="A1193" s="12"/>
      <c r="B1193" s="12"/>
      <c r="C1193" s="12"/>
    </row>
    <row r="1194" spans="1:3">
      <c r="A1194" s="12"/>
      <c r="B1194" s="12"/>
      <c r="C1194" s="12"/>
    </row>
    <row r="1195" spans="1:3">
      <c r="A1195" s="12"/>
      <c r="B1195" s="12"/>
      <c r="C1195" s="12"/>
    </row>
    <row r="1196" spans="1:3">
      <c r="A1196" s="12"/>
      <c r="B1196" s="12"/>
      <c r="C1196" s="12"/>
    </row>
    <row r="1197" spans="1:3">
      <c r="A1197" s="12"/>
      <c r="B1197" s="12"/>
      <c r="C1197" s="12"/>
    </row>
    <row r="1198" spans="1:3">
      <c r="A1198" s="12"/>
      <c r="B1198" s="12"/>
      <c r="C1198" s="12"/>
    </row>
    <row r="1199" spans="1:3">
      <c r="A1199" s="12"/>
      <c r="B1199" s="12"/>
      <c r="C1199" s="12"/>
    </row>
    <row r="1200" spans="1:3">
      <c r="A1200" s="12"/>
      <c r="B1200" s="12"/>
      <c r="C1200" s="12"/>
    </row>
    <row r="1201" spans="1:3">
      <c r="A1201" s="12"/>
      <c r="B1201" s="12"/>
      <c r="C1201" s="12"/>
    </row>
    <row r="1202" spans="1:3">
      <c r="A1202" s="12"/>
      <c r="B1202" s="12"/>
      <c r="C1202" s="12"/>
    </row>
    <row r="1203" spans="1:3">
      <c r="A1203" s="12"/>
      <c r="B1203" s="12"/>
      <c r="C1203" s="12"/>
    </row>
    <row r="1204" spans="1:3">
      <c r="A1204" s="12"/>
      <c r="B1204" s="12"/>
      <c r="C1204" s="12"/>
    </row>
    <row r="1205" spans="1:3">
      <c r="A1205" s="12"/>
      <c r="B1205" s="12"/>
      <c r="C1205" s="12"/>
    </row>
    <row r="1206" spans="1:3">
      <c r="A1206" s="12"/>
      <c r="B1206" s="12"/>
      <c r="C1206" s="12"/>
    </row>
    <row r="1207" spans="1:3">
      <c r="A1207" s="12"/>
      <c r="B1207" s="12"/>
      <c r="C1207" s="12"/>
    </row>
    <row r="1208" spans="1:3">
      <c r="A1208" s="12"/>
      <c r="B1208" s="12"/>
      <c r="C1208" s="12"/>
    </row>
    <row r="1209" spans="1:3">
      <c r="A1209" s="12"/>
      <c r="B1209" s="12"/>
      <c r="C1209" s="12"/>
    </row>
    <row r="1210" spans="1:3">
      <c r="A1210" s="12"/>
      <c r="B1210" s="12"/>
      <c r="C1210" s="12"/>
    </row>
    <row r="1211" spans="1:3">
      <c r="A1211" s="12"/>
      <c r="B1211" s="12"/>
      <c r="C1211" s="12"/>
    </row>
    <row r="1212" spans="1:3">
      <c r="A1212" s="12"/>
      <c r="B1212" s="12"/>
      <c r="C1212" s="12"/>
    </row>
    <row r="1213" spans="1:3">
      <c r="A1213" s="12"/>
      <c r="B1213" s="12"/>
      <c r="C1213" s="12"/>
    </row>
    <row r="1214" spans="1:3">
      <c r="A1214" s="12"/>
      <c r="B1214" s="12"/>
      <c r="C1214" s="12"/>
    </row>
    <row r="1215" spans="1:3">
      <c r="A1215" s="12"/>
      <c r="B1215" s="12"/>
      <c r="C1215" s="12"/>
    </row>
    <row r="1216" spans="1:3">
      <c r="A1216" s="12"/>
      <c r="B1216" s="12"/>
      <c r="C1216" s="12"/>
    </row>
    <row r="1217" spans="1:3">
      <c r="A1217" s="12"/>
      <c r="B1217" s="12"/>
      <c r="C1217" s="12"/>
    </row>
    <row r="1218" spans="1:3">
      <c r="A1218" s="12"/>
      <c r="B1218" s="12"/>
      <c r="C1218" s="12"/>
    </row>
    <row r="1219" spans="1:3">
      <c r="A1219" s="12"/>
      <c r="B1219" s="12"/>
      <c r="C1219" s="12"/>
    </row>
    <row r="1220" spans="1:3">
      <c r="A1220" s="12"/>
      <c r="B1220" s="12"/>
      <c r="C1220" s="12"/>
    </row>
    <row r="1221" spans="1:3">
      <c r="A1221" s="12"/>
      <c r="B1221" s="12"/>
      <c r="C1221" s="12"/>
    </row>
    <row r="1222" spans="1:3">
      <c r="A1222" s="12"/>
      <c r="B1222" s="12"/>
      <c r="C1222" s="12"/>
    </row>
    <row r="1223" spans="1:3">
      <c r="A1223" s="12"/>
      <c r="B1223" s="12"/>
      <c r="C1223" s="12"/>
    </row>
    <row r="1224" spans="1:3">
      <c r="A1224" s="12"/>
      <c r="B1224" s="12"/>
      <c r="C1224" s="12"/>
    </row>
    <row r="1225" spans="1:3">
      <c r="A1225" s="12"/>
      <c r="B1225" s="12"/>
      <c r="C1225" s="12"/>
    </row>
    <row r="1226" spans="1:3">
      <c r="A1226" s="12"/>
      <c r="B1226" s="12"/>
      <c r="C1226" s="12"/>
    </row>
    <row r="1227" spans="1:3">
      <c r="A1227" s="12"/>
      <c r="B1227" s="12"/>
      <c r="C1227" s="12"/>
    </row>
    <row r="1228" spans="1:3">
      <c r="A1228" s="12"/>
      <c r="B1228" s="12"/>
      <c r="C1228" s="12"/>
    </row>
    <row r="1229" spans="1:3">
      <c r="A1229" s="12"/>
      <c r="B1229" s="12"/>
      <c r="C1229" s="12"/>
    </row>
    <row r="1230" spans="1:3">
      <c r="A1230" s="12"/>
      <c r="B1230" s="12"/>
      <c r="C1230" s="12"/>
    </row>
    <row r="1231" spans="1:3">
      <c r="A1231" s="12"/>
      <c r="B1231" s="12"/>
      <c r="C1231" s="12"/>
    </row>
    <row r="1232" spans="1:3">
      <c r="A1232" s="12"/>
      <c r="B1232" s="12"/>
      <c r="C1232" s="12"/>
    </row>
    <row r="1233" spans="1:3">
      <c r="A1233" s="12"/>
      <c r="B1233" s="12"/>
      <c r="C1233" s="12"/>
    </row>
    <row r="1234" spans="1:3">
      <c r="A1234" s="12"/>
      <c r="B1234" s="12"/>
      <c r="C1234" s="12"/>
    </row>
    <row r="1235" spans="1:3">
      <c r="A1235" s="12"/>
      <c r="B1235" s="12"/>
      <c r="C1235" s="12"/>
    </row>
    <row r="1236" spans="1:3">
      <c r="A1236" s="12"/>
      <c r="B1236" s="12"/>
      <c r="C1236" s="12"/>
    </row>
    <row r="1237" spans="1:3">
      <c r="A1237" s="12"/>
      <c r="B1237" s="12"/>
      <c r="C1237" s="12"/>
    </row>
    <row r="1238" spans="1:3">
      <c r="A1238" s="12"/>
      <c r="B1238" s="12"/>
      <c r="C1238" s="12"/>
    </row>
    <row r="1239" spans="1:3">
      <c r="A1239" s="12"/>
      <c r="B1239" s="12"/>
      <c r="C1239" s="12"/>
    </row>
    <row r="1240" spans="1:3">
      <c r="A1240" s="12"/>
      <c r="B1240" s="12"/>
      <c r="C1240" s="12"/>
    </row>
    <row r="1241" spans="1:3">
      <c r="A1241" s="12"/>
      <c r="B1241" s="12"/>
      <c r="C1241" s="12"/>
    </row>
    <row r="1242" spans="1:3">
      <c r="A1242" s="12"/>
      <c r="B1242" s="12"/>
      <c r="C1242" s="12"/>
    </row>
    <row r="1243" spans="1:3">
      <c r="A1243" s="12"/>
      <c r="B1243" s="12"/>
      <c r="C1243" s="12"/>
    </row>
    <row r="1244" spans="1:3">
      <c r="A1244" s="12"/>
      <c r="B1244" s="12"/>
      <c r="C1244" s="12"/>
    </row>
    <row r="1245" spans="1:3">
      <c r="A1245" s="12"/>
      <c r="B1245" s="12"/>
      <c r="C1245" s="12"/>
    </row>
    <row r="1246" spans="1:3">
      <c r="A1246" s="12"/>
      <c r="B1246" s="12"/>
      <c r="C1246" s="12"/>
    </row>
    <row r="1247" spans="1:3">
      <c r="A1247" s="12"/>
      <c r="B1247" s="12"/>
      <c r="C1247" s="12"/>
    </row>
    <row r="1248" spans="1:3">
      <c r="A1248" s="12"/>
      <c r="B1248" s="12"/>
      <c r="C1248" s="12"/>
    </row>
    <row r="1249" spans="1:3">
      <c r="A1249" s="12"/>
      <c r="B1249" s="12"/>
      <c r="C1249" s="12"/>
    </row>
    <row r="1250" spans="1:3">
      <c r="A1250" s="12"/>
      <c r="B1250" s="12"/>
      <c r="C1250" s="12"/>
    </row>
    <row r="1251" spans="1:3">
      <c r="A1251" s="12"/>
      <c r="B1251" s="12"/>
      <c r="C1251" s="12"/>
    </row>
    <row r="1252" spans="1:3">
      <c r="A1252" s="12"/>
      <c r="B1252" s="12"/>
      <c r="C1252" s="12"/>
    </row>
    <row r="1253" spans="1:3">
      <c r="A1253" s="12"/>
      <c r="B1253" s="12"/>
      <c r="C1253" s="12"/>
    </row>
    <row r="1254" spans="1:3">
      <c r="A1254" s="12"/>
      <c r="B1254" s="12"/>
      <c r="C1254" s="12"/>
    </row>
    <row r="1255" spans="1:3">
      <c r="A1255" s="12"/>
      <c r="B1255" s="12"/>
      <c r="C1255" s="12"/>
    </row>
    <row r="1256" spans="1:3">
      <c r="A1256" s="12"/>
      <c r="B1256" s="12"/>
      <c r="C1256" s="12"/>
    </row>
    <row r="1257" spans="1:3">
      <c r="A1257" s="12"/>
      <c r="B1257" s="12"/>
      <c r="C1257" s="12"/>
    </row>
    <row r="1258" spans="1:3">
      <c r="A1258" s="12"/>
      <c r="B1258" s="12"/>
      <c r="C1258" s="12"/>
    </row>
    <row r="1259" spans="1:3">
      <c r="A1259" s="12"/>
      <c r="B1259" s="12"/>
      <c r="C1259" s="12"/>
    </row>
    <row r="1260" spans="1:3">
      <c r="A1260" s="12"/>
      <c r="B1260" s="12"/>
      <c r="C1260" s="12"/>
    </row>
    <row r="1261" spans="1:3">
      <c r="A1261" s="12"/>
      <c r="B1261" s="12"/>
      <c r="C1261" s="12"/>
    </row>
    <row r="1262" spans="1:3">
      <c r="A1262" s="12"/>
      <c r="B1262" s="12"/>
      <c r="C1262" s="12"/>
    </row>
    <row r="1263" spans="1:3">
      <c r="A1263" s="12"/>
      <c r="B1263" s="12"/>
      <c r="C1263" s="12"/>
    </row>
    <row r="1264" spans="1:3">
      <c r="A1264" s="12"/>
      <c r="B1264" s="12"/>
      <c r="C1264" s="12"/>
    </row>
    <row r="1265" spans="1:3">
      <c r="A1265" s="12"/>
      <c r="B1265" s="12"/>
      <c r="C1265" s="12"/>
    </row>
    <row r="1266" spans="1:3">
      <c r="A1266" s="12"/>
      <c r="B1266" s="12"/>
      <c r="C1266" s="12"/>
    </row>
    <row r="1267" spans="1:3">
      <c r="A1267" s="12"/>
      <c r="B1267" s="12"/>
      <c r="C1267" s="12"/>
    </row>
    <row r="1268" spans="1:3">
      <c r="A1268" s="12"/>
      <c r="B1268" s="12"/>
      <c r="C1268" s="12"/>
    </row>
    <row r="1269" spans="1:3">
      <c r="A1269" s="12"/>
      <c r="B1269" s="12"/>
      <c r="C1269" s="12"/>
    </row>
    <row r="1270" spans="1:3">
      <c r="A1270" s="12"/>
      <c r="B1270" s="12"/>
      <c r="C1270" s="12"/>
    </row>
    <row r="1271" spans="1:3">
      <c r="A1271" s="12"/>
      <c r="B1271" s="12"/>
      <c r="C1271" s="12"/>
    </row>
    <row r="1272" spans="1:3">
      <c r="A1272" s="12"/>
      <c r="B1272" s="12"/>
      <c r="C1272" s="12"/>
    </row>
    <row r="1273" spans="1:3">
      <c r="A1273" s="12"/>
      <c r="B1273" s="12"/>
      <c r="C1273" s="12"/>
    </row>
    <row r="1274" spans="1:3">
      <c r="A1274" s="12"/>
      <c r="B1274" s="12"/>
      <c r="C1274" s="12"/>
    </row>
    <row r="1275" spans="1:3">
      <c r="A1275" s="12"/>
      <c r="B1275" s="12"/>
      <c r="C1275" s="12"/>
    </row>
    <row r="1276" spans="1:3">
      <c r="A1276" s="12"/>
      <c r="B1276" s="12"/>
      <c r="C1276" s="12"/>
    </row>
    <row r="1277" spans="1:3">
      <c r="A1277" s="12"/>
      <c r="B1277" s="12"/>
      <c r="C1277" s="12"/>
    </row>
    <row r="1278" spans="1:3">
      <c r="A1278" s="12"/>
      <c r="B1278" s="12"/>
      <c r="C1278" s="12"/>
    </row>
    <row r="1279" spans="1:3">
      <c r="A1279" s="12"/>
      <c r="B1279" s="12"/>
      <c r="C1279" s="12"/>
    </row>
    <row r="1280" spans="1:3">
      <c r="A1280" s="12"/>
      <c r="B1280" s="12"/>
      <c r="C1280" s="12"/>
    </row>
    <row r="1281" spans="1:3">
      <c r="A1281" s="12"/>
      <c r="B1281" s="12"/>
      <c r="C1281" s="12"/>
    </row>
    <row r="1282" spans="1:3">
      <c r="A1282" s="12"/>
      <c r="B1282" s="12"/>
      <c r="C1282" s="12"/>
    </row>
    <row r="1283" spans="1:3">
      <c r="A1283" s="12"/>
      <c r="B1283" s="12"/>
      <c r="C1283" s="12"/>
    </row>
    <row r="1284" spans="1:3">
      <c r="A1284" s="12"/>
      <c r="B1284" s="12"/>
      <c r="C1284" s="12"/>
    </row>
    <row r="1285" spans="1:3">
      <c r="A1285" s="12"/>
      <c r="B1285" s="12"/>
      <c r="C1285" s="12"/>
    </row>
    <row r="1286" spans="1:3">
      <c r="A1286" s="12"/>
      <c r="B1286" s="12"/>
      <c r="C1286" s="12"/>
    </row>
    <row r="1287" spans="1:3">
      <c r="A1287" s="12"/>
      <c r="B1287" s="12"/>
      <c r="C1287" s="12"/>
    </row>
    <row r="1288" spans="1:3">
      <c r="A1288" s="12"/>
      <c r="B1288" s="12"/>
      <c r="C1288" s="12"/>
    </row>
    <row r="1289" spans="1:3">
      <c r="A1289" s="12"/>
      <c r="B1289" s="12"/>
      <c r="C1289" s="12"/>
    </row>
    <row r="1290" spans="1:3">
      <c r="A1290" s="12"/>
      <c r="B1290" s="12"/>
      <c r="C1290" s="12"/>
    </row>
    <row r="1291" spans="1:3">
      <c r="A1291" s="12"/>
      <c r="B1291" s="12"/>
      <c r="C1291" s="12"/>
    </row>
    <row r="1292" spans="1:3">
      <c r="A1292" s="12"/>
      <c r="B1292" s="12"/>
      <c r="C1292" s="12"/>
    </row>
    <row r="1293" spans="1:3">
      <c r="A1293" s="12"/>
      <c r="B1293" s="12"/>
      <c r="C1293" s="12"/>
    </row>
    <row r="1294" spans="1:3">
      <c r="A1294" s="12"/>
      <c r="B1294" s="12"/>
      <c r="C1294" s="12"/>
    </row>
    <row r="1295" spans="1:3">
      <c r="A1295" s="12"/>
      <c r="B1295" s="12"/>
      <c r="C1295" s="12"/>
    </row>
    <row r="1296" spans="1:3">
      <c r="A1296" s="12"/>
      <c r="B1296" s="12"/>
      <c r="C1296" s="12"/>
    </row>
    <row r="1297" spans="1:3">
      <c r="A1297" s="12"/>
      <c r="B1297" s="12"/>
      <c r="C1297" s="12"/>
    </row>
    <row r="1298" spans="1:3">
      <c r="A1298" s="12"/>
      <c r="B1298" s="12"/>
      <c r="C1298" s="12"/>
    </row>
    <row r="1299" spans="1:3">
      <c r="A1299" s="12"/>
      <c r="B1299" s="12"/>
      <c r="C1299" s="12"/>
    </row>
    <row r="1300" spans="1:3">
      <c r="A1300" s="12"/>
      <c r="B1300" s="12"/>
      <c r="C1300" s="12"/>
    </row>
    <row r="1301" spans="1:3">
      <c r="A1301" s="12"/>
      <c r="B1301" s="12"/>
      <c r="C1301" s="12"/>
    </row>
    <row r="1302" spans="1:3">
      <c r="A1302" s="12"/>
      <c r="B1302" s="12"/>
      <c r="C1302" s="12"/>
    </row>
    <row r="1303" spans="1:3">
      <c r="A1303" s="12"/>
      <c r="B1303" s="12"/>
      <c r="C1303" s="12"/>
    </row>
    <row r="1304" spans="1:3">
      <c r="A1304" s="12"/>
      <c r="B1304" s="12"/>
      <c r="C1304" s="12"/>
    </row>
    <row r="1305" spans="1:3">
      <c r="A1305" s="12"/>
      <c r="B1305" s="12"/>
      <c r="C1305" s="12"/>
    </row>
    <row r="1306" spans="1:3">
      <c r="A1306" s="12"/>
      <c r="B1306" s="12"/>
      <c r="C1306" s="12"/>
    </row>
    <row r="1307" spans="1:3">
      <c r="A1307" s="12"/>
      <c r="B1307" s="12"/>
      <c r="C1307" s="12"/>
    </row>
    <row r="1308" spans="1:3">
      <c r="A1308" s="12"/>
      <c r="B1308" s="12"/>
      <c r="C1308" s="12"/>
    </row>
    <row r="1309" spans="1:3">
      <c r="A1309" s="12"/>
      <c r="B1309" s="12"/>
      <c r="C1309" s="12"/>
    </row>
    <row r="1310" spans="1:3">
      <c r="A1310" s="12"/>
      <c r="B1310" s="12"/>
      <c r="C1310" s="12"/>
    </row>
    <row r="1311" spans="1:3">
      <c r="A1311" s="12"/>
      <c r="B1311" s="12"/>
      <c r="C1311" s="12"/>
    </row>
    <row r="1312" spans="1:3">
      <c r="A1312" s="12"/>
      <c r="B1312" s="12"/>
      <c r="C1312" s="12"/>
    </row>
    <row r="1313" spans="1:3">
      <c r="A1313" s="12"/>
      <c r="B1313" s="12"/>
      <c r="C1313" s="12"/>
    </row>
    <row r="1314" spans="1:3">
      <c r="A1314" s="12"/>
      <c r="B1314" s="12"/>
      <c r="C1314" s="12"/>
    </row>
    <row r="1315" spans="1:3">
      <c r="A1315" s="12"/>
      <c r="B1315" s="12"/>
      <c r="C1315" s="12"/>
    </row>
    <row r="1316" spans="1:3">
      <c r="A1316" s="12"/>
      <c r="B1316" s="12"/>
      <c r="C1316" s="12"/>
    </row>
    <row r="1317" spans="1:3">
      <c r="A1317" s="12"/>
      <c r="B1317" s="12"/>
      <c r="C1317" s="12"/>
    </row>
    <row r="1318" spans="1:3">
      <c r="A1318" s="12"/>
      <c r="B1318" s="12"/>
      <c r="C1318" s="12"/>
    </row>
    <row r="1319" spans="1:3">
      <c r="A1319" s="12"/>
      <c r="B1319" s="12"/>
      <c r="C1319" s="12"/>
    </row>
    <row r="1320" spans="1:3">
      <c r="A1320" s="12"/>
      <c r="B1320" s="12"/>
      <c r="C1320" s="12"/>
    </row>
    <row r="1321" spans="1:3">
      <c r="A1321" s="12"/>
      <c r="B1321" s="12"/>
      <c r="C1321" s="12"/>
    </row>
    <row r="1322" spans="1:3">
      <c r="A1322" s="12"/>
      <c r="B1322" s="12"/>
      <c r="C1322" s="12"/>
    </row>
    <row r="1323" spans="1:3">
      <c r="A1323" s="12"/>
      <c r="B1323" s="12"/>
      <c r="C1323" s="12"/>
    </row>
    <row r="1324" spans="1:3">
      <c r="A1324" s="12"/>
      <c r="B1324" s="12"/>
      <c r="C1324" s="12"/>
    </row>
    <row r="1325" spans="1:3">
      <c r="A1325" s="12"/>
      <c r="B1325" s="12"/>
      <c r="C1325" s="12"/>
    </row>
    <row r="1326" spans="1:3">
      <c r="A1326" s="12"/>
      <c r="B1326" s="12"/>
      <c r="C1326" s="12"/>
    </row>
    <row r="1327" spans="1:3">
      <c r="A1327" s="12"/>
      <c r="B1327" s="12"/>
      <c r="C1327" s="12"/>
    </row>
    <row r="1328" spans="1:3">
      <c r="A1328" s="12"/>
      <c r="B1328" s="12"/>
      <c r="C1328" s="12"/>
    </row>
    <row r="1329" spans="1:3">
      <c r="A1329" s="12"/>
      <c r="B1329" s="12"/>
      <c r="C1329" s="12"/>
    </row>
    <row r="1330" spans="1:3">
      <c r="A1330" s="12"/>
      <c r="B1330" s="12"/>
      <c r="C1330" s="12"/>
    </row>
    <row r="1331" spans="1:3">
      <c r="A1331" s="12"/>
      <c r="B1331" s="12"/>
      <c r="C1331" s="12"/>
    </row>
    <row r="1332" spans="1:3">
      <c r="A1332" s="12"/>
      <c r="B1332" s="12"/>
      <c r="C1332" s="12"/>
    </row>
    <row r="1333" spans="1:3">
      <c r="A1333" s="12"/>
      <c r="B1333" s="12"/>
      <c r="C1333" s="12"/>
    </row>
    <row r="1334" spans="1:3">
      <c r="A1334" s="12"/>
      <c r="B1334" s="12"/>
      <c r="C1334" s="12"/>
    </row>
    <row r="1335" spans="1:3">
      <c r="A1335" s="12"/>
      <c r="B1335" s="12"/>
      <c r="C1335" s="12"/>
    </row>
    <row r="1336" spans="1:3">
      <c r="A1336" s="12"/>
      <c r="B1336" s="12"/>
      <c r="C1336" s="12"/>
    </row>
    <row r="1337" spans="1:3">
      <c r="A1337" s="12"/>
      <c r="B1337" s="12"/>
      <c r="C1337" s="12"/>
    </row>
    <row r="1338" spans="1:3">
      <c r="A1338" s="12"/>
      <c r="B1338" s="12"/>
      <c r="C1338" s="12"/>
    </row>
    <row r="1339" spans="1:3">
      <c r="A1339" s="12"/>
      <c r="B1339" s="12"/>
      <c r="C1339" s="12"/>
    </row>
    <row r="1340" spans="1:3">
      <c r="A1340" s="12"/>
      <c r="B1340" s="12"/>
      <c r="C1340" s="12"/>
    </row>
    <row r="1341" spans="1:3">
      <c r="A1341" s="12"/>
      <c r="B1341" s="12"/>
      <c r="C1341" s="12"/>
    </row>
    <row r="1342" spans="1:3">
      <c r="A1342" s="12"/>
      <c r="B1342" s="12"/>
      <c r="C1342" s="12"/>
    </row>
    <row r="1343" spans="1:3">
      <c r="A1343" s="12"/>
      <c r="B1343" s="12"/>
      <c r="C1343" s="12"/>
    </row>
    <row r="1344" spans="1:3">
      <c r="A1344" s="12"/>
      <c r="B1344" s="12"/>
      <c r="C1344" s="12"/>
    </row>
    <row r="1345" spans="1:3">
      <c r="A1345" s="12"/>
      <c r="B1345" s="12"/>
      <c r="C1345" s="12"/>
    </row>
    <row r="1346" spans="1:3">
      <c r="A1346" s="12"/>
      <c r="B1346" s="12"/>
      <c r="C1346" s="12"/>
    </row>
    <row r="1347" spans="1:3">
      <c r="A1347" s="12"/>
      <c r="B1347" s="12"/>
      <c r="C1347" s="12"/>
    </row>
    <row r="1348" spans="1:3">
      <c r="A1348" s="12"/>
      <c r="B1348" s="12"/>
      <c r="C1348" s="12"/>
    </row>
    <row r="1349" spans="1:3">
      <c r="A1349" s="12"/>
      <c r="B1349" s="12"/>
      <c r="C1349" s="12"/>
    </row>
    <row r="1350" spans="1:3">
      <c r="A1350" s="12"/>
      <c r="B1350" s="12"/>
      <c r="C1350" s="12"/>
    </row>
    <row r="1351" spans="1:3">
      <c r="A1351" s="12"/>
      <c r="B1351" s="12"/>
      <c r="C1351" s="12"/>
    </row>
    <row r="1352" spans="1:3">
      <c r="A1352" s="12"/>
      <c r="B1352" s="12"/>
      <c r="C1352" s="12"/>
    </row>
    <row r="1353" spans="1:3">
      <c r="A1353" s="12"/>
      <c r="B1353" s="12"/>
      <c r="C1353" s="12"/>
    </row>
    <row r="1354" spans="1:3">
      <c r="A1354" s="12"/>
      <c r="B1354" s="12"/>
      <c r="C1354" s="12"/>
    </row>
    <row r="1355" spans="1:3">
      <c r="A1355" s="12"/>
      <c r="B1355" s="12"/>
      <c r="C1355" s="12"/>
    </row>
    <row r="1356" spans="1:3">
      <c r="A1356" s="12"/>
      <c r="B1356" s="12"/>
      <c r="C1356" s="12"/>
    </row>
    <row r="1357" spans="1:3">
      <c r="A1357" s="12"/>
      <c r="B1357" s="12"/>
      <c r="C1357" s="12"/>
    </row>
    <row r="1358" spans="1:3">
      <c r="A1358" s="12"/>
      <c r="B1358" s="12"/>
      <c r="C1358" s="12"/>
    </row>
    <row r="1359" spans="1:3">
      <c r="A1359" s="12"/>
      <c r="B1359" s="12"/>
      <c r="C1359" s="12"/>
    </row>
    <row r="1360" spans="1:3">
      <c r="A1360" s="12"/>
      <c r="B1360" s="12"/>
      <c r="C1360" s="12"/>
    </row>
    <row r="1361" spans="1:3">
      <c r="A1361" s="12"/>
      <c r="B1361" s="12"/>
      <c r="C1361" s="12"/>
    </row>
    <row r="1362" spans="1:3">
      <c r="A1362" s="12"/>
      <c r="B1362" s="12"/>
      <c r="C1362" s="12"/>
    </row>
    <row r="1363" spans="1:3">
      <c r="A1363" s="12"/>
      <c r="B1363" s="12"/>
      <c r="C1363" s="12"/>
    </row>
    <row r="1364" spans="1:3">
      <c r="A1364" s="12"/>
      <c r="B1364" s="12"/>
      <c r="C1364" s="12"/>
    </row>
    <row r="1365" spans="1:3">
      <c r="A1365" s="12"/>
      <c r="B1365" s="12"/>
      <c r="C1365" s="12"/>
    </row>
    <row r="1366" spans="1:3">
      <c r="A1366" s="12"/>
      <c r="B1366" s="12"/>
      <c r="C1366" s="12"/>
    </row>
    <row r="1367" spans="1:3">
      <c r="A1367" s="12"/>
      <c r="B1367" s="12"/>
      <c r="C1367" s="12"/>
    </row>
    <row r="1368" spans="1:3">
      <c r="A1368" s="12"/>
      <c r="B1368" s="12"/>
      <c r="C1368" s="12"/>
    </row>
    <row r="1369" spans="1:3">
      <c r="A1369" s="12"/>
      <c r="B1369" s="12"/>
      <c r="C1369" s="12"/>
    </row>
    <row r="1370" spans="1:3">
      <c r="A1370" s="12"/>
      <c r="B1370" s="12"/>
      <c r="C1370" s="12"/>
    </row>
    <row r="1371" spans="1:3">
      <c r="A1371" s="12"/>
      <c r="B1371" s="12"/>
      <c r="C1371" s="12"/>
    </row>
    <row r="1372" spans="1:3">
      <c r="A1372" s="12"/>
      <c r="B1372" s="12"/>
      <c r="C1372" s="12"/>
    </row>
    <row r="1373" spans="1:3">
      <c r="A1373" s="12"/>
      <c r="B1373" s="12"/>
      <c r="C1373" s="12"/>
    </row>
    <row r="1374" spans="1:3">
      <c r="A1374" s="12"/>
      <c r="B1374" s="12"/>
      <c r="C1374" s="12"/>
    </row>
    <row r="1375" spans="1:3">
      <c r="A1375" s="12"/>
      <c r="B1375" s="12"/>
      <c r="C1375" s="12"/>
    </row>
    <row r="1376" spans="1:3">
      <c r="A1376" s="12"/>
      <c r="B1376" s="12"/>
      <c r="C1376" s="12"/>
    </row>
    <row r="1377" spans="1:3">
      <c r="A1377" s="12"/>
      <c r="B1377" s="12"/>
      <c r="C1377" s="12"/>
    </row>
    <row r="1378" spans="1:3">
      <c r="A1378" s="12"/>
      <c r="B1378" s="12"/>
      <c r="C1378" s="12"/>
    </row>
    <row r="1379" spans="1:3">
      <c r="A1379" s="12"/>
      <c r="B1379" s="12"/>
      <c r="C1379" s="12"/>
    </row>
    <row r="1380" spans="1:3">
      <c r="A1380" s="12"/>
      <c r="B1380" s="12"/>
      <c r="C1380" s="12"/>
    </row>
    <row r="1381" spans="1:3">
      <c r="A1381" s="12"/>
      <c r="B1381" s="12"/>
      <c r="C1381" s="12"/>
    </row>
    <row r="1382" spans="1:3">
      <c r="A1382" s="12"/>
      <c r="B1382" s="12"/>
      <c r="C1382" s="12"/>
    </row>
    <row r="1383" spans="1:3">
      <c r="A1383" s="12"/>
      <c r="B1383" s="12"/>
      <c r="C1383" s="12"/>
    </row>
    <row r="1384" spans="1:3">
      <c r="A1384" s="12"/>
      <c r="B1384" s="12"/>
      <c r="C1384" s="12"/>
    </row>
    <row r="1385" spans="1:3">
      <c r="A1385" s="12"/>
      <c r="B1385" s="12"/>
      <c r="C1385" s="12"/>
    </row>
    <row r="1386" spans="1:3">
      <c r="A1386" s="12"/>
      <c r="B1386" s="12"/>
      <c r="C1386" s="12"/>
    </row>
    <row r="1387" spans="1:3">
      <c r="A1387" s="12"/>
      <c r="B1387" s="12"/>
      <c r="C1387" s="12"/>
    </row>
    <row r="1388" spans="1:3">
      <c r="A1388" s="12"/>
      <c r="B1388" s="12"/>
      <c r="C1388" s="12"/>
    </row>
    <row r="1389" spans="1:3">
      <c r="A1389" s="12"/>
      <c r="B1389" s="12"/>
      <c r="C1389" s="12"/>
    </row>
    <row r="1390" spans="1:3">
      <c r="A1390" s="12"/>
      <c r="B1390" s="12"/>
      <c r="C1390" s="12"/>
    </row>
    <row r="1391" spans="1:3">
      <c r="A1391" s="12"/>
      <c r="B1391" s="12"/>
      <c r="C1391" s="12"/>
    </row>
    <row r="1392" spans="1:3">
      <c r="A1392" s="12"/>
      <c r="B1392" s="12"/>
      <c r="C1392" s="12"/>
    </row>
    <row r="1393" spans="1:3">
      <c r="A1393" s="12"/>
      <c r="B1393" s="12"/>
      <c r="C1393" s="12"/>
    </row>
    <row r="1394" spans="1:3">
      <c r="A1394" s="12"/>
      <c r="B1394" s="12"/>
      <c r="C1394" s="12"/>
    </row>
    <row r="1395" spans="1:3">
      <c r="A1395" s="12"/>
      <c r="B1395" s="12"/>
      <c r="C1395" s="12"/>
    </row>
    <row r="1396" spans="1:3">
      <c r="A1396" s="12"/>
      <c r="B1396" s="12"/>
      <c r="C1396" s="12"/>
    </row>
    <row r="1397" spans="1:3">
      <c r="A1397" s="12"/>
      <c r="B1397" s="12"/>
      <c r="C1397" s="12"/>
    </row>
    <row r="1398" spans="1:3">
      <c r="A1398" s="12"/>
      <c r="B1398" s="12"/>
      <c r="C1398" s="12"/>
    </row>
    <row r="1399" spans="1:3">
      <c r="A1399" s="12"/>
      <c r="B1399" s="12"/>
      <c r="C1399" s="12"/>
    </row>
    <row r="1400" spans="1:3">
      <c r="A1400" s="12"/>
      <c r="B1400" s="12"/>
      <c r="C1400" s="12"/>
    </row>
    <row r="1401" spans="1:3">
      <c r="A1401" s="12"/>
      <c r="B1401" s="12"/>
      <c r="C1401" s="12"/>
    </row>
    <row r="1402" spans="1:3">
      <c r="A1402" s="12"/>
      <c r="B1402" s="12"/>
      <c r="C1402" s="12"/>
    </row>
    <row r="1403" spans="1:3">
      <c r="A1403" s="12"/>
      <c r="B1403" s="12"/>
      <c r="C1403" s="12"/>
    </row>
    <row r="1404" spans="1:3">
      <c r="A1404" s="12"/>
      <c r="B1404" s="12"/>
      <c r="C1404" s="12"/>
    </row>
    <row r="1405" spans="1:3">
      <c r="A1405" s="12"/>
      <c r="B1405" s="12"/>
      <c r="C1405" s="12"/>
    </row>
    <row r="1406" spans="1:3">
      <c r="A1406" s="12"/>
      <c r="B1406" s="12"/>
      <c r="C1406" s="12"/>
    </row>
    <row r="1407" spans="1:3">
      <c r="A1407" s="12"/>
      <c r="B1407" s="12"/>
      <c r="C1407" s="12"/>
    </row>
    <row r="1408" spans="1:3">
      <c r="A1408" s="12"/>
      <c r="B1408" s="12"/>
      <c r="C1408" s="12"/>
    </row>
    <row r="1409" spans="1:3">
      <c r="A1409" s="12"/>
      <c r="B1409" s="12"/>
      <c r="C1409" s="12"/>
    </row>
    <row r="1410" spans="1:3">
      <c r="A1410" s="12"/>
      <c r="B1410" s="12"/>
      <c r="C1410" s="12"/>
    </row>
    <row r="1411" spans="1:3">
      <c r="A1411" s="12"/>
      <c r="B1411" s="12"/>
      <c r="C1411" s="12"/>
    </row>
    <row r="1412" spans="1:3">
      <c r="A1412" s="12"/>
      <c r="B1412" s="12"/>
      <c r="C1412" s="12"/>
    </row>
    <row r="1413" spans="1:3">
      <c r="A1413" s="12"/>
      <c r="B1413" s="12"/>
      <c r="C1413" s="12"/>
    </row>
    <row r="1414" spans="1:3">
      <c r="A1414" s="12"/>
      <c r="B1414" s="12"/>
      <c r="C1414" s="12"/>
    </row>
    <row r="1415" spans="1:3">
      <c r="A1415" s="12"/>
      <c r="B1415" s="12"/>
      <c r="C1415" s="12"/>
    </row>
    <row r="1416" spans="1:3">
      <c r="A1416" s="12"/>
      <c r="B1416" s="12"/>
      <c r="C1416" s="12"/>
    </row>
    <row r="1417" spans="1:3">
      <c r="A1417" s="12"/>
      <c r="B1417" s="12"/>
      <c r="C1417" s="12"/>
    </row>
    <row r="1418" spans="1:3">
      <c r="A1418" s="12"/>
      <c r="B1418" s="12"/>
      <c r="C1418" s="12"/>
    </row>
    <row r="1419" spans="1:3">
      <c r="A1419" s="12"/>
      <c r="B1419" s="12"/>
      <c r="C1419" s="12"/>
    </row>
    <row r="1420" spans="1:3">
      <c r="A1420" s="12"/>
      <c r="B1420" s="12"/>
      <c r="C1420" s="12"/>
    </row>
    <row r="1421" spans="1:3">
      <c r="A1421" s="12"/>
      <c r="B1421" s="12"/>
      <c r="C1421" s="12"/>
    </row>
    <row r="1422" spans="1:3">
      <c r="A1422" s="12"/>
      <c r="B1422" s="12"/>
      <c r="C1422" s="12"/>
    </row>
    <row r="1423" spans="1:3">
      <c r="A1423" s="12"/>
      <c r="B1423" s="12"/>
      <c r="C1423" s="12"/>
    </row>
    <row r="1424" spans="1:3">
      <c r="A1424" s="12"/>
      <c r="B1424" s="12"/>
      <c r="C1424" s="12"/>
    </row>
    <row r="1425" spans="1:3">
      <c r="A1425" s="12"/>
      <c r="B1425" s="12"/>
      <c r="C1425" s="12"/>
    </row>
    <row r="1426" spans="1:3">
      <c r="A1426" s="12"/>
      <c r="B1426" s="12"/>
      <c r="C1426" s="12"/>
    </row>
    <row r="1427" spans="1:3">
      <c r="A1427" s="12"/>
      <c r="B1427" s="12"/>
      <c r="C1427" s="12"/>
    </row>
    <row r="1428" spans="1:3">
      <c r="A1428" s="12"/>
      <c r="B1428" s="12"/>
      <c r="C1428" s="12"/>
    </row>
    <row r="1429" spans="1:3">
      <c r="A1429" s="12"/>
      <c r="B1429" s="12"/>
      <c r="C1429" s="12"/>
    </row>
    <row r="1430" spans="1:3">
      <c r="A1430" s="12"/>
      <c r="B1430" s="12"/>
      <c r="C1430" s="12"/>
    </row>
    <row r="1431" spans="1:3">
      <c r="A1431" s="12"/>
      <c r="B1431" s="12"/>
      <c r="C1431" s="12"/>
    </row>
    <row r="1432" spans="1:3">
      <c r="A1432" s="12"/>
      <c r="B1432" s="12"/>
      <c r="C1432" s="12"/>
    </row>
    <row r="1433" spans="1:3">
      <c r="A1433" s="12"/>
      <c r="B1433" s="12"/>
      <c r="C1433" s="12"/>
    </row>
    <row r="1434" spans="1:3">
      <c r="A1434" s="12"/>
      <c r="B1434" s="12"/>
      <c r="C1434" s="12"/>
    </row>
    <row r="1435" spans="1:3">
      <c r="A1435" s="12"/>
      <c r="B1435" s="12"/>
      <c r="C1435" s="12"/>
    </row>
    <row r="1436" spans="1:3">
      <c r="A1436" s="12"/>
      <c r="B1436" s="12"/>
      <c r="C1436" s="12"/>
    </row>
    <row r="1437" spans="1:3">
      <c r="A1437" s="12"/>
      <c r="B1437" s="12"/>
      <c r="C1437" s="12"/>
    </row>
    <row r="1438" spans="1:3">
      <c r="A1438" s="12"/>
      <c r="B1438" s="12"/>
      <c r="C1438" s="12"/>
    </row>
    <row r="1439" spans="1:3">
      <c r="A1439" s="12"/>
      <c r="B1439" s="12"/>
      <c r="C1439" s="12"/>
    </row>
    <row r="1440" spans="1:3">
      <c r="A1440" s="12"/>
      <c r="B1440" s="12"/>
      <c r="C1440" s="12"/>
    </row>
    <row r="1441" spans="1:3">
      <c r="A1441" s="12"/>
      <c r="B1441" s="12"/>
      <c r="C1441" s="12"/>
    </row>
    <row r="1442" spans="1:3">
      <c r="A1442" s="12"/>
      <c r="B1442" s="12"/>
      <c r="C1442" s="12"/>
    </row>
    <row r="1443" spans="1:3">
      <c r="A1443" s="12"/>
      <c r="B1443" s="12"/>
      <c r="C1443" s="12"/>
    </row>
    <row r="1444" spans="1:3">
      <c r="A1444" s="12"/>
      <c r="B1444" s="12"/>
      <c r="C1444" s="12"/>
    </row>
    <row r="1445" spans="1:3">
      <c r="A1445" s="12"/>
      <c r="B1445" s="12"/>
      <c r="C1445" s="12"/>
    </row>
    <row r="1446" spans="1:3">
      <c r="A1446" s="12"/>
      <c r="B1446" s="12"/>
      <c r="C1446" s="12"/>
    </row>
    <row r="1447" spans="1:3">
      <c r="A1447" s="12"/>
      <c r="B1447" s="12"/>
      <c r="C1447" s="12"/>
    </row>
    <row r="1448" spans="1:3">
      <c r="A1448" s="12"/>
      <c r="B1448" s="12"/>
      <c r="C1448" s="12"/>
    </row>
    <row r="1449" spans="1:3">
      <c r="A1449" s="12"/>
      <c r="B1449" s="12"/>
      <c r="C1449" s="12"/>
    </row>
    <row r="1450" spans="1:3">
      <c r="A1450" s="12"/>
      <c r="B1450" s="12"/>
      <c r="C1450" s="12"/>
    </row>
    <row r="1451" spans="1:3">
      <c r="A1451" s="12"/>
      <c r="B1451" s="12"/>
      <c r="C1451" s="12"/>
    </row>
    <row r="1452" spans="1:3">
      <c r="A1452" s="12"/>
      <c r="B1452" s="12"/>
      <c r="C1452" s="12"/>
    </row>
    <row r="1453" spans="1:3">
      <c r="A1453" s="12"/>
      <c r="B1453" s="12"/>
      <c r="C1453" s="12"/>
    </row>
    <row r="1454" spans="1:3">
      <c r="A1454" s="12"/>
      <c r="B1454" s="12"/>
      <c r="C1454" s="12"/>
    </row>
    <row r="1455" spans="1:3">
      <c r="A1455" s="12"/>
      <c r="B1455" s="12"/>
      <c r="C1455" s="12"/>
    </row>
    <row r="1456" spans="1:3">
      <c r="A1456" s="12"/>
      <c r="B1456" s="12"/>
      <c r="C1456" s="12"/>
    </row>
    <row r="1457" spans="1:3">
      <c r="A1457" s="12"/>
      <c r="B1457" s="12"/>
      <c r="C1457" s="12"/>
    </row>
    <row r="1458" spans="1:3">
      <c r="A1458" s="12"/>
      <c r="B1458" s="12"/>
      <c r="C1458" s="12"/>
    </row>
    <row r="1459" spans="1:3">
      <c r="A1459" s="12"/>
      <c r="B1459" s="12"/>
      <c r="C1459" s="12"/>
    </row>
    <row r="1460" spans="1:3">
      <c r="A1460" s="12"/>
      <c r="B1460" s="12"/>
      <c r="C1460" s="12"/>
    </row>
    <row r="1461" spans="1:3">
      <c r="A1461" s="12"/>
      <c r="B1461" s="12"/>
      <c r="C1461" s="12"/>
    </row>
    <row r="1462" spans="1:3">
      <c r="A1462" s="12"/>
      <c r="B1462" s="12"/>
      <c r="C1462" s="12"/>
    </row>
    <row r="1463" spans="1:3">
      <c r="A1463" s="12"/>
      <c r="B1463" s="12"/>
      <c r="C1463" s="12"/>
    </row>
    <row r="1464" spans="1:3">
      <c r="A1464" s="12"/>
      <c r="B1464" s="12"/>
      <c r="C1464" s="12"/>
    </row>
    <row r="1465" spans="1:3">
      <c r="A1465" s="12"/>
      <c r="B1465" s="12"/>
      <c r="C1465" s="12"/>
    </row>
    <row r="1466" spans="1:3">
      <c r="A1466" s="12"/>
      <c r="B1466" s="12"/>
      <c r="C1466" s="12"/>
    </row>
    <row r="1467" spans="1:3">
      <c r="A1467" s="12"/>
      <c r="B1467" s="12"/>
      <c r="C1467" s="12"/>
    </row>
    <row r="1468" spans="1:3">
      <c r="A1468" s="12"/>
      <c r="B1468" s="12"/>
      <c r="C1468" s="12"/>
    </row>
    <row r="1469" spans="1:3">
      <c r="A1469" s="12"/>
      <c r="B1469" s="12"/>
      <c r="C1469" s="12"/>
    </row>
    <row r="1470" spans="1:3">
      <c r="A1470" s="12"/>
      <c r="B1470" s="12"/>
      <c r="C1470" s="12"/>
    </row>
    <row r="1471" spans="1:3">
      <c r="A1471" s="12"/>
      <c r="B1471" s="12"/>
      <c r="C1471" s="12"/>
    </row>
    <row r="1472" spans="1:3">
      <c r="A1472" s="12"/>
      <c r="B1472" s="12"/>
      <c r="C1472" s="12"/>
    </row>
    <row r="1473" spans="1:3">
      <c r="A1473" s="12"/>
      <c r="B1473" s="12"/>
      <c r="C1473" s="12"/>
    </row>
    <row r="1474" spans="1:3">
      <c r="A1474" s="12"/>
      <c r="B1474" s="12"/>
      <c r="C1474" s="12"/>
    </row>
    <row r="1475" spans="1:3">
      <c r="A1475" s="12"/>
      <c r="B1475" s="12"/>
      <c r="C1475" s="12"/>
    </row>
    <row r="1476" spans="1:3">
      <c r="A1476" s="12"/>
      <c r="B1476" s="12"/>
      <c r="C1476" s="12"/>
    </row>
    <row r="1477" spans="1:3">
      <c r="A1477" s="12"/>
      <c r="B1477" s="12"/>
      <c r="C1477" s="12"/>
    </row>
    <row r="1478" spans="1:3">
      <c r="A1478" s="12"/>
      <c r="B1478" s="12"/>
      <c r="C1478" s="12"/>
    </row>
    <row r="1479" spans="1:3">
      <c r="A1479" s="12"/>
      <c r="B1479" s="12"/>
      <c r="C1479" s="12"/>
    </row>
  </sheetData>
  <phoneticPr fontId="0" type="noConversion"/>
  <printOptions horizontalCentered="1" verticalCentered="1"/>
  <pageMargins left="0.78740157480314965" right="0.78740157480314965" top="0.98425196850393704" bottom="0.98425196850393704" header="0.51181102362204722" footer="0.51181102362204722"/>
  <pageSetup scale="53" orientation="portrait" verticalDpi="96"/>
  <headerFooter alignWithMargins="0">
    <oddFooter>&amp;C&amp;D&amp;T</oddFooter>
  </headerFooter>
</worksheet>
</file>

<file path=xl/worksheets/sheet43.xml><?xml version="1.0" encoding="utf-8"?>
<worksheet xmlns="http://schemas.openxmlformats.org/spreadsheetml/2006/main" xmlns:r="http://schemas.openxmlformats.org/officeDocument/2006/relationships">
  <sheetPr>
    <pageSetUpPr fitToPage="1"/>
  </sheetPr>
  <dimension ref="A1:C1479"/>
  <sheetViews>
    <sheetView topLeftCell="A49" zoomScale="75" workbookViewId="0">
      <selection activeCell="D76" sqref="D76:E82"/>
    </sheetView>
  </sheetViews>
  <sheetFormatPr defaultColWidth="11.5546875" defaultRowHeight="15"/>
  <sheetData>
    <row r="1" spans="1:3">
      <c r="A1" s="12"/>
      <c r="B1" s="12"/>
      <c r="C1" s="12"/>
    </row>
    <row r="2" spans="1:3">
      <c r="A2" s="12"/>
      <c r="B2" s="12"/>
      <c r="C2" s="12"/>
    </row>
    <row r="3" spans="1:3">
      <c r="A3" s="14"/>
      <c r="B3" s="15"/>
      <c r="C3" s="15"/>
    </row>
    <row r="4" spans="1:3">
      <c r="A4" s="69"/>
      <c r="B4" s="77" t="s">
        <v>82</v>
      </c>
      <c r="C4" s="77" t="s">
        <v>83</v>
      </c>
    </row>
    <row r="5" spans="1:3">
      <c r="A5" s="73" t="s">
        <v>70</v>
      </c>
      <c r="B5" s="78">
        <v>0.21336459554513482</v>
      </c>
      <c r="C5" s="78">
        <v>6.799531066822978E-2</v>
      </c>
    </row>
    <row r="6" spans="1:3">
      <c r="A6" s="73" t="s">
        <v>71</v>
      </c>
      <c r="B6" s="78">
        <v>0.21830065359477124</v>
      </c>
      <c r="C6" s="78">
        <v>7.1895424836601315E-2</v>
      </c>
    </row>
    <row r="7" spans="1:3">
      <c r="A7" s="73" t="s">
        <v>72</v>
      </c>
      <c r="B7" s="78">
        <v>0.21984732824427483</v>
      </c>
      <c r="C7" s="78">
        <v>6.2595419847328235E-2</v>
      </c>
    </row>
    <row r="8" spans="1:3">
      <c r="A8" s="73" t="s">
        <v>73</v>
      </c>
      <c r="B8" s="78">
        <v>0.23199999999999998</v>
      </c>
      <c r="C8" s="78">
        <v>0.05</v>
      </c>
    </row>
    <row r="9" spans="1:3">
      <c r="A9" s="73" t="s">
        <v>74</v>
      </c>
      <c r="B9" s="78">
        <v>0.21108742004264391</v>
      </c>
      <c r="C9" s="78">
        <v>4.2643923240938165E-2</v>
      </c>
    </row>
    <row r="10" spans="1:3">
      <c r="A10" s="73" t="s">
        <v>75</v>
      </c>
      <c r="B10" s="78">
        <v>0.1895910780669145</v>
      </c>
      <c r="C10" s="78">
        <v>4.8327137546468404E-2</v>
      </c>
    </row>
    <row r="11" spans="1:3">
      <c r="A11" s="73" t="s">
        <v>76</v>
      </c>
      <c r="B11" s="78">
        <v>0.17355371900826447</v>
      </c>
      <c r="C11" s="78">
        <v>4.6280991735537187E-2</v>
      </c>
    </row>
    <row r="12" spans="1:3">
      <c r="A12" s="73" t="s">
        <v>77</v>
      </c>
      <c r="B12" s="78">
        <v>0.17587209302325582</v>
      </c>
      <c r="C12" s="78">
        <v>6.5406976744186052E-2</v>
      </c>
    </row>
    <row r="13" spans="1:3">
      <c r="A13" s="73" t="s">
        <v>78</v>
      </c>
      <c r="B13" s="78">
        <v>0.17092866756392999</v>
      </c>
      <c r="C13" s="78">
        <v>6.3257065948855995E-2</v>
      </c>
    </row>
    <row r="14" spans="1:3">
      <c r="A14" s="73" t="s">
        <v>79</v>
      </c>
      <c r="B14" s="78">
        <v>0.16909620991253646</v>
      </c>
      <c r="C14" s="78">
        <v>4.6647230320699708E-2</v>
      </c>
    </row>
    <row r="15" spans="1:3">
      <c r="A15" s="73">
        <v>1939</v>
      </c>
      <c r="B15" s="78">
        <v>0.16963064295485636</v>
      </c>
      <c r="C15" s="78">
        <v>5.1983584131326949E-2</v>
      </c>
    </row>
    <row r="16" spans="1:3">
      <c r="A16" s="73">
        <v>1940</v>
      </c>
      <c r="B16" s="78">
        <v>0.16157760814249364</v>
      </c>
      <c r="C16" s="78">
        <v>5.0890585241730284E-2</v>
      </c>
    </row>
    <row r="17" spans="1:3">
      <c r="A17" s="73">
        <v>1941</v>
      </c>
      <c r="B17" s="78">
        <v>0.14330218068535827</v>
      </c>
      <c r="C17" s="78">
        <v>4.5690550363447574E-2</v>
      </c>
    </row>
    <row r="18" spans="1:3">
      <c r="A18" s="73">
        <v>1942</v>
      </c>
      <c r="B18" s="78">
        <v>0.11793214862681743</v>
      </c>
      <c r="C18" s="78">
        <v>3.4733441033925685E-2</v>
      </c>
    </row>
    <row r="19" spans="1:3">
      <c r="A19" s="73">
        <v>1943</v>
      </c>
      <c r="B19" s="78">
        <v>9.9737532808398963E-2</v>
      </c>
      <c r="C19" s="78">
        <v>2.8871391076115489E-2</v>
      </c>
    </row>
    <row r="20" spans="1:3">
      <c r="A20" s="73">
        <v>1944</v>
      </c>
      <c r="B20" s="78">
        <v>9.5009019843656034E-2</v>
      </c>
      <c r="C20" s="78">
        <v>2.7660853878532767E-2</v>
      </c>
    </row>
    <row r="21" spans="1:3">
      <c r="A21" s="73">
        <v>1945</v>
      </c>
      <c r="B21" s="78">
        <v>9.7149505526468879E-2</v>
      </c>
      <c r="C21" s="78">
        <v>2.6759744037230946E-2</v>
      </c>
    </row>
    <row r="22" spans="1:3">
      <c r="A22" s="73">
        <v>1946</v>
      </c>
      <c r="B22" s="78">
        <v>0.10807799442896936</v>
      </c>
      <c r="C22" s="78">
        <v>3.1197771587743731E-2</v>
      </c>
    </row>
    <row r="23" spans="1:3">
      <c r="A23" s="73">
        <v>1947</v>
      </c>
      <c r="B23" s="78">
        <v>0.10983862571577303</v>
      </c>
      <c r="C23" s="78">
        <v>3.2795419052576782E-2</v>
      </c>
    </row>
    <row r="24" spans="1:3">
      <c r="A24" s="73">
        <v>1948</v>
      </c>
      <c r="B24" s="78">
        <v>0.10847939365229749</v>
      </c>
      <c r="C24" s="78">
        <v>3.3159639981051633E-2</v>
      </c>
    </row>
    <row r="25" spans="1:3">
      <c r="A25" s="73">
        <v>1949</v>
      </c>
      <c r="B25" s="78">
        <v>0.11527377521613832</v>
      </c>
      <c r="C25" s="78">
        <v>3.4582132564841501E-2</v>
      </c>
    </row>
    <row r="26" spans="1:3">
      <c r="A26" s="73">
        <v>1950</v>
      </c>
      <c r="B26" s="78">
        <v>0.11961722488038276</v>
      </c>
      <c r="C26" s="78">
        <v>3.8277511961722493E-2</v>
      </c>
    </row>
    <row r="27" spans="1:3">
      <c r="A27" s="73">
        <v>1951</v>
      </c>
      <c r="B27" s="78">
        <v>0.11171240819482026</v>
      </c>
      <c r="C27" s="78">
        <v>3.3243138770776962E-2</v>
      </c>
    </row>
    <row r="28" spans="1:3">
      <c r="A28" s="73">
        <v>1952</v>
      </c>
      <c r="B28" s="78">
        <v>0.1108294096341905</v>
      </c>
      <c r="C28" s="78">
        <v>3.1148134733792104E-2</v>
      </c>
    </row>
    <row r="29" spans="1:3">
      <c r="A29" s="73">
        <v>1953</v>
      </c>
      <c r="B29" s="78">
        <v>0.11414900888585099</v>
      </c>
      <c r="C29" s="78">
        <v>3.0416951469583044E-2</v>
      </c>
    </row>
    <row r="30" spans="1:3">
      <c r="A30" s="73">
        <v>1954</v>
      </c>
      <c r="B30" s="78">
        <v>0.12228997289972901</v>
      </c>
      <c r="C30" s="78">
        <v>3.1504065040650411E-2</v>
      </c>
    </row>
    <row r="31" spans="1:3">
      <c r="A31" s="73">
        <v>1955</v>
      </c>
      <c r="B31" s="78">
        <v>0.12279040404040405</v>
      </c>
      <c r="C31" s="78">
        <v>3.3143939393939392E-2</v>
      </c>
    </row>
    <row r="32" spans="1:3">
      <c r="A32" s="73">
        <v>1956</v>
      </c>
      <c r="B32" s="78">
        <v>0.12294117647058822</v>
      </c>
      <c r="C32" s="78">
        <v>3.3235294117647057E-2</v>
      </c>
    </row>
    <row r="33" spans="1:3">
      <c r="A33" s="73">
        <v>1957</v>
      </c>
      <c r="B33" s="78">
        <v>0.1249652101308099</v>
      </c>
      <c r="C33" s="78">
        <v>3.2563317561925965E-2</v>
      </c>
    </row>
    <row r="34" spans="1:3">
      <c r="A34" s="73">
        <v>1958</v>
      </c>
      <c r="B34" s="78">
        <v>0.1272972972972973</v>
      </c>
      <c r="C34" s="78">
        <v>3.135135135135135E-2</v>
      </c>
    </row>
    <row r="35" spans="1:3">
      <c r="A35" s="73">
        <v>1959</v>
      </c>
      <c r="B35" s="78">
        <v>0.12893401015228428</v>
      </c>
      <c r="C35" s="78">
        <v>3.1979695431472083E-2</v>
      </c>
    </row>
    <row r="36" spans="1:3">
      <c r="A36" s="73">
        <v>1960</v>
      </c>
      <c r="B36" s="78">
        <v>0.13375333171795492</v>
      </c>
      <c r="C36" s="78">
        <v>3.2469105888054274E-2</v>
      </c>
    </row>
    <row r="37" spans="1:3">
      <c r="A37" s="73">
        <v>1961</v>
      </c>
      <c r="B37" s="78">
        <v>0.13502207762026494</v>
      </c>
      <c r="C37" s="78">
        <v>3.230304438763653E-2</v>
      </c>
    </row>
    <row r="38" spans="1:3">
      <c r="A38" s="73">
        <v>1962</v>
      </c>
      <c r="B38" s="78">
        <v>0.13758462546407516</v>
      </c>
      <c r="C38" s="78">
        <v>3.2758244158113126E-2</v>
      </c>
    </row>
    <row r="39" spans="1:3">
      <c r="A39" s="73">
        <v>1963</v>
      </c>
      <c r="B39" s="78">
        <v>0.14074844074844076</v>
      </c>
      <c r="C39" s="78">
        <v>3.3679833679833682E-2</v>
      </c>
    </row>
    <row r="40" spans="1:3">
      <c r="A40" s="73">
        <v>1964</v>
      </c>
      <c r="B40" s="78">
        <v>0.14288483908491664</v>
      </c>
      <c r="C40" s="78">
        <v>3.5284994183792169E-2</v>
      </c>
    </row>
    <row r="41" spans="1:3">
      <c r="A41" s="73">
        <v>1965</v>
      </c>
      <c r="B41" s="78">
        <v>0.14388231072838178</v>
      </c>
      <c r="C41" s="78">
        <v>3.6239684248295656E-2</v>
      </c>
    </row>
    <row r="42" spans="1:3">
      <c r="A42" s="73">
        <v>1966</v>
      </c>
      <c r="B42" s="78">
        <v>0.141655672823219</v>
      </c>
      <c r="C42" s="78">
        <v>3.4135883905013195E-2</v>
      </c>
    </row>
    <row r="43" spans="1:3">
      <c r="A43" s="73">
        <v>1967</v>
      </c>
      <c r="B43" s="78">
        <v>0.1403751537515375</v>
      </c>
      <c r="C43" s="78">
        <v>3.3056580565805654E-2</v>
      </c>
    </row>
    <row r="44" spans="1:3">
      <c r="A44" s="73">
        <v>1968</v>
      </c>
      <c r="B44" s="78">
        <v>0.13687893631910428</v>
      </c>
      <c r="C44" s="78">
        <v>3.2890132960111965E-2</v>
      </c>
    </row>
    <row r="45" spans="1:3">
      <c r="A45" s="73">
        <v>1969</v>
      </c>
      <c r="B45" s="78">
        <v>0.13678278688524592</v>
      </c>
      <c r="C45" s="78">
        <v>3.0993852459016393E-2</v>
      </c>
    </row>
    <row r="46" spans="1:3">
      <c r="A46" s="73">
        <v>1970</v>
      </c>
      <c r="B46" s="78">
        <v>0.13803352752348114</v>
      </c>
      <c r="C46" s="78">
        <v>2.8890738318868146E-2</v>
      </c>
    </row>
    <row r="47" spans="1:3">
      <c r="A47" s="73">
        <v>1971</v>
      </c>
      <c r="B47" s="78">
        <v>0.13666998121754503</v>
      </c>
      <c r="C47" s="78">
        <v>2.7621257319633191E-2</v>
      </c>
    </row>
    <row r="48" spans="1:3">
      <c r="A48" s="73">
        <v>1972</v>
      </c>
      <c r="B48" s="78">
        <v>0.13336015287136679</v>
      </c>
      <c r="C48" s="78">
        <v>2.6953635723624664E-2</v>
      </c>
    </row>
    <row r="49" spans="1:3">
      <c r="A49" s="73">
        <v>1973</v>
      </c>
      <c r="B49" s="78">
        <v>0.13526136159511407</v>
      </c>
      <c r="C49" s="78">
        <v>2.6854679360517331E-2</v>
      </c>
    </row>
    <row r="50" spans="1:3">
      <c r="A50" s="73">
        <v>1974</v>
      </c>
      <c r="B50" s="78">
        <v>0.14058420365535251</v>
      </c>
      <c r="C50" s="78">
        <v>2.708877284595301E-2</v>
      </c>
    </row>
    <row r="51" spans="1:3">
      <c r="A51" s="73">
        <v>1975</v>
      </c>
      <c r="B51" s="78">
        <v>0.13734324547570773</v>
      </c>
      <c r="C51" s="78">
        <v>2.4705263948336709E-2</v>
      </c>
    </row>
    <row r="52" spans="1:3">
      <c r="A52" s="73">
        <v>1976</v>
      </c>
      <c r="B52" s="78">
        <v>0.1362342415616104</v>
      </c>
      <c r="C52" s="78">
        <v>2.6433509556730374E-2</v>
      </c>
    </row>
    <row r="53" spans="1:3">
      <c r="A53" s="73">
        <v>1977</v>
      </c>
      <c r="B53" s="78">
        <v>0.13865982530083687</v>
      </c>
      <c r="C53" s="78">
        <v>2.7304379695803557E-2</v>
      </c>
    </row>
    <row r="54" spans="1:3">
      <c r="A54" s="73">
        <v>1978</v>
      </c>
      <c r="B54" s="78">
        <v>0.14305037061083159</v>
      </c>
      <c r="C54" s="78">
        <v>2.7430611913650382E-2</v>
      </c>
    </row>
    <row r="55" spans="1:3">
      <c r="A55" s="73">
        <v>1979</v>
      </c>
      <c r="B55" s="78">
        <v>0.15152534230122508</v>
      </c>
      <c r="C55" s="78">
        <v>2.7576267115061254E-2</v>
      </c>
    </row>
    <row r="56" spans="1:3">
      <c r="A56" s="73">
        <v>1980</v>
      </c>
      <c r="B56" s="78">
        <v>0.16424975257110888</v>
      </c>
      <c r="C56" s="78">
        <v>2.7539911355910322E-2</v>
      </c>
    </row>
    <row r="57" spans="1:3">
      <c r="A57" s="73">
        <v>1981</v>
      </c>
      <c r="B57" s="78">
        <v>0.17923366930830192</v>
      </c>
      <c r="C57" s="78">
        <v>2.8314226359929209E-2</v>
      </c>
    </row>
    <row r="58" spans="1:3">
      <c r="A58" s="73">
        <v>1982</v>
      </c>
      <c r="B58" s="78">
        <v>0.18685883542840628</v>
      </c>
      <c r="C58" s="78">
        <v>2.7488802196214416E-2</v>
      </c>
    </row>
    <row r="59" spans="1:3">
      <c r="A59" s="73">
        <v>1983</v>
      </c>
      <c r="B59" s="78">
        <v>0.18731548406800363</v>
      </c>
      <c r="C59" s="78">
        <v>2.8334860361736061E-2</v>
      </c>
    </row>
    <row r="60" spans="1:3">
      <c r="A60" s="73">
        <v>1984</v>
      </c>
      <c r="B60" s="78">
        <v>0.19408818859166971</v>
      </c>
      <c r="C60" s="78">
        <v>2.7726884084524242E-2</v>
      </c>
    </row>
    <row r="61" spans="1:3">
      <c r="A61" s="73">
        <v>1985</v>
      </c>
      <c r="B61" s="78">
        <v>0.19431009957325748</v>
      </c>
      <c r="C61" s="78">
        <v>2.7738264580369845E-2</v>
      </c>
    </row>
    <row r="62" spans="1:3">
      <c r="A62" s="73">
        <v>1986</v>
      </c>
      <c r="B62" s="78">
        <v>0.19327119922422156</v>
      </c>
      <c r="C62" s="78">
        <v>2.8579894407930181E-2</v>
      </c>
    </row>
    <row r="63" spans="1:3">
      <c r="A63" s="73">
        <v>1987</v>
      </c>
      <c r="B63" s="78">
        <v>0.19119242902208203</v>
      </c>
      <c r="C63" s="78">
        <v>2.8290220820189272E-2</v>
      </c>
    </row>
    <row r="64" spans="1:3">
      <c r="A64" s="73">
        <v>1988</v>
      </c>
      <c r="B64" s="78">
        <v>0.19287938016432199</v>
      </c>
      <c r="C64" s="78">
        <v>3.0289553147164153E-2</v>
      </c>
    </row>
    <row r="65" spans="1:3">
      <c r="A65" s="73">
        <v>1989</v>
      </c>
      <c r="B65" s="78">
        <v>0.20257402495760682</v>
      </c>
      <c r="C65" s="78">
        <v>3.3653637114657159E-2</v>
      </c>
    </row>
    <row r="66" spans="1:3">
      <c r="A66" s="73">
        <v>1990</v>
      </c>
      <c r="B66" s="78">
        <v>0.20127671724588025</v>
      </c>
      <c r="C66" s="78">
        <v>3.3733072279327786E-2</v>
      </c>
    </row>
    <row r="67" spans="1:3">
      <c r="A67" s="73">
        <v>1991</v>
      </c>
      <c r="B67" s="78">
        <v>0.19791953435324658</v>
      </c>
      <c r="C67" s="78">
        <v>3.5061155464663547E-2</v>
      </c>
    </row>
    <row r="68" spans="1:3">
      <c r="A68" s="73">
        <v>1992</v>
      </c>
      <c r="B68" s="78">
        <v>0.18527382012466609</v>
      </c>
      <c r="C68" s="78">
        <v>3.4375927574948062E-2</v>
      </c>
    </row>
    <row r="69" spans="1:3">
      <c r="A69" s="73">
        <v>1993</v>
      </c>
      <c r="B69" s="78">
        <v>0.18171122994652408</v>
      </c>
      <c r="C69" s="78">
        <v>3.6185383244206774E-2</v>
      </c>
    </row>
    <row r="70" spans="1:3">
      <c r="A70" s="73">
        <v>1994</v>
      </c>
      <c r="B70" s="78">
        <v>0.18468070652173915</v>
      </c>
      <c r="C70" s="78">
        <v>3.986073369565217E-2</v>
      </c>
    </row>
    <row r="71" spans="1:3">
      <c r="A71" s="73">
        <v>1995</v>
      </c>
      <c r="B71" s="78">
        <v>0.18777919334290183</v>
      </c>
      <c r="C71" s="78">
        <v>4.0961795868341692E-2</v>
      </c>
    </row>
    <row r="72" spans="1:3">
      <c r="A72" s="73">
        <v>1996</v>
      </c>
      <c r="B72" s="78">
        <v>0.18903686959709198</v>
      </c>
      <c r="C72" s="78">
        <v>4.542261050187861E-2</v>
      </c>
    </row>
    <row r="73" spans="1:3">
      <c r="A73" s="73">
        <v>1997</v>
      </c>
      <c r="B73" s="78">
        <v>0.19132189707366298</v>
      </c>
      <c r="C73" s="78">
        <v>4.8277353322762E-2</v>
      </c>
    </row>
    <row r="74" spans="1:3">
      <c r="A74" s="73">
        <v>1998</v>
      </c>
      <c r="B74" s="78">
        <v>0.19311324583953457</v>
      </c>
      <c r="C74" s="78">
        <v>4.7503720741442296E-2</v>
      </c>
    </row>
    <row r="75" spans="1:3">
      <c r="A75" s="75">
        <v>1999</v>
      </c>
      <c r="B75" s="78">
        <v>0.18090587511534914</v>
      </c>
      <c r="C75" s="78">
        <v>4.3012406439044401E-2</v>
      </c>
    </row>
    <row r="76" spans="1:3">
      <c r="A76" s="75">
        <v>2000</v>
      </c>
      <c r="B76" s="78">
        <v>0.18237896959559649</v>
      </c>
      <c r="C76" s="78">
        <v>4.4616059883507121E-2</v>
      </c>
    </row>
    <row r="77" spans="1:3">
      <c r="A77" s="75">
        <v>2001</v>
      </c>
      <c r="B77" s="78">
        <v>0.17737073165140244</v>
      </c>
      <c r="C77" s="78">
        <v>4.2296626586123494E-2</v>
      </c>
    </row>
    <row r="78" spans="1:3">
      <c r="A78" s="75">
        <v>2002</v>
      </c>
      <c r="B78" s="78">
        <v>0.16732906247537127</v>
      </c>
      <c r="C78" s="78">
        <v>4.4720161226764546E-2</v>
      </c>
    </row>
    <row r="79" spans="1:3">
      <c r="A79" s="75">
        <v>2003</v>
      </c>
      <c r="B79" s="78">
        <v>0.16038456501811515</v>
      </c>
      <c r="C79" s="78">
        <v>4.6117246497009906E-2</v>
      </c>
    </row>
    <row r="80" spans="1:3">
      <c r="A80" s="73">
        <f>A79+1</f>
        <v>2004</v>
      </c>
      <c r="B80" s="78">
        <v>0.15978173746840127</v>
      </c>
      <c r="C80" s="78">
        <v>5.5192469737139573E-2</v>
      </c>
    </row>
    <row r="81" spans="1:3">
      <c r="A81" s="73">
        <f>A80+1</f>
        <v>2005</v>
      </c>
      <c r="B81" s="78">
        <v>0.15550042972107195</v>
      </c>
      <c r="C81" s="78">
        <v>5.6098132666614571E-2</v>
      </c>
    </row>
    <row r="82" spans="1:3">
      <c r="A82" s="73">
        <f>A81+1</f>
        <v>2006</v>
      </c>
      <c r="B82" s="78">
        <v>0.15929764595622695</v>
      </c>
      <c r="C82" s="78">
        <v>5.8768399581013292E-2</v>
      </c>
    </row>
    <row r="83" spans="1:3">
      <c r="A83" s="12"/>
      <c r="B83" s="16"/>
      <c r="C83" s="16"/>
    </row>
    <row r="84" spans="1:3">
      <c r="A84" s="12"/>
      <c r="B84" s="16"/>
      <c r="C84" s="16"/>
    </row>
    <row r="85" spans="1:3">
      <c r="A85" s="12"/>
      <c r="B85" s="16"/>
      <c r="C85" s="16"/>
    </row>
    <row r="86" spans="1:3">
      <c r="A86" s="12"/>
      <c r="B86" s="16"/>
      <c r="C86" s="16"/>
    </row>
    <row r="87" spans="1:3">
      <c r="A87" s="12"/>
      <c r="B87" s="16"/>
      <c r="C87" s="16"/>
    </row>
    <row r="88" spans="1:3">
      <c r="A88" s="12"/>
      <c r="B88" s="16"/>
      <c r="C88" s="16"/>
    </row>
    <row r="89" spans="1:3">
      <c r="A89" s="12"/>
      <c r="B89" s="16"/>
      <c r="C89" s="16"/>
    </row>
    <row r="90" spans="1:3">
      <c r="A90" s="12"/>
      <c r="B90" s="16"/>
      <c r="C90" s="16"/>
    </row>
    <row r="91" spans="1:3">
      <c r="A91" s="12"/>
      <c r="B91" s="16"/>
      <c r="C91" s="16"/>
    </row>
    <row r="92" spans="1:3">
      <c r="A92" s="12"/>
      <c r="B92" s="16"/>
      <c r="C92" s="16"/>
    </row>
    <row r="93" spans="1:3">
      <c r="A93" s="12"/>
      <c r="B93" s="16"/>
      <c r="C93" s="16"/>
    </row>
    <row r="94" spans="1:3">
      <c r="A94" s="12"/>
      <c r="B94" s="16"/>
      <c r="C94" s="16"/>
    </row>
    <row r="95" spans="1:3">
      <c r="A95" s="12"/>
      <c r="B95" s="16"/>
      <c r="C95" s="16"/>
    </row>
    <row r="96" spans="1:3">
      <c r="A96" s="12"/>
      <c r="B96" s="16"/>
      <c r="C96" s="16"/>
    </row>
    <row r="97" spans="1:3">
      <c r="A97" s="12"/>
      <c r="B97" s="16"/>
      <c r="C97" s="16"/>
    </row>
    <row r="98" spans="1:3">
      <c r="A98" s="12"/>
      <c r="B98" s="16"/>
      <c r="C98" s="16"/>
    </row>
    <row r="99" spans="1:3">
      <c r="A99" s="12"/>
      <c r="B99" s="16"/>
      <c r="C99" s="16"/>
    </row>
    <row r="100" spans="1:3">
      <c r="A100" s="12"/>
      <c r="B100" s="16"/>
      <c r="C100" s="16"/>
    </row>
    <row r="101" spans="1:3">
      <c r="A101" s="12"/>
      <c r="B101" s="16"/>
      <c r="C101" s="16"/>
    </row>
    <row r="102" spans="1:3">
      <c r="A102" s="12"/>
      <c r="B102" s="16"/>
      <c r="C102" s="16"/>
    </row>
    <row r="103" spans="1:3">
      <c r="A103" s="12"/>
      <c r="B103" s="16"/>
      <c r="C103" s="16"/>
    </row>
    <row r="104" spans="1:3">
      <c r="A104" s="12"/>
      <c r="B104" s="16"/>
      <c r="C104" s="16"/>
    </row>
    <row r="105" spans="1:3">
      <c r="A105" s="12"/>
      <c r="B105" s="16"/>
      <c r="C105" s="16"/>
    </row>
    <row r="106" spans="1:3">
      <c r="A106" s="12"/>
      <c r="B106" s="16"/>
      <c r="C106" s="16"/>
    </row>
    <row r="107" spans="1:3">
      <c r="A107" s="12"/>
      <c r="B107" s="16"/>
      <c r="C107" s="16"/>
    </row>
    <row r="108" spans="1:3">
      <c r="A108" s="12"/>
      <c r="B108" s="16"/>
      <c r="C108" s="16"/>
    </row>
    <row r="109" spans="1:3">
      <c r="A109" s="12"/>
      <c r="B109" s="16"/>
      <c r="C109" s="16"/>
    </row>
    <row r="110" spans="1:3">
      <c r="A110" s="12"/>
      <c r="B110" s="16"/>
      <c r="C110" s="16"/>
    </row>
    <row r="111" spans="1:3">
      <c r="A111" s="12"/>
      <c r="B111" s="16"/>
      <c r="C111" s="16"/>
    </row>
    <row r="112" spans="1:3">
      <c r="A112" s="12"/>
      <c r="B112" s="16"/>
      <c r="C112" s="16"/>
    </row>
    <row r="113" spans="1:3">
      <c r="A113" s="12"/>
      <c r="B113" s="16"/>
      <c r="C113" s="16"/>
    </row>
    <row r="114" spans="1:3">
      <c r="A114" s="12"/>
      <c r="B114" s="16"/>
      <c r="C114" s="16"/>
    </row>
    <row r="115" spans="1:3">
      <c r="A115" s="12"/>
      <c r="B115" s="16"/>
      <c r="C115" s="16"/>
    </row>
    <row r="116" spans="1:3">
      <c r="A116" s="12"/>
      <c r="B116" s="16"/>
      <c r="C116" s="16"/>
    </row>
    <row r="117" spans="1:3">
      <c r="A117" s="12"/>
      <c r="B117" s="16"/>
      <c r="C117" s="16"/>
    </row>
    <row r="118" spans="1:3">
      <c r="A118" s="12"/>
      <c r="B118" s="16"/>
      <c r="C118" s="16"/>
    </row>
    <row r="119" spans="1:3">
      <c r="A119" s="12"/>
      <c r="B119" s="16"/>
      <c r="C119" s="16"/>
    </row>
    <row r="120" spans="1:3">
      <c r="A120" s="12"/>
      <c r="B120" s="16"/>
      <c r="C120" s="16"/>
    </row>
    <row r="121" spans="1:3">
      <c r="A121" s="12"/>
      <c r="B121" s="16"/>
      <c r="C121" s="16"/>
    </row>
    <row r="122" spans="1:3">
      <c r="A122" s="12"/>
      <c r="B122" s="16"/>
      <c r="C122" s="16"/>
    </row>
    <row r="123" spans="1:3">
      <c r="A123" s="12"/>
      <c r="B123" s="16"/>
      <c r="C123" s="16"/>
    </row>
    <row r="124" spans="1:3">
      <c r="A124" s="12"/>
      <c r="B124" s="16"/>
      <c r="C124" s="16"/>
    </row>
    <row r="125" spans="1:3">
      <c r="A125" s="12"/>
      <c r="B125" s="16"/>
      <c r="C125" s="16"/>
    </row>
    <row r="126" spans="1:3">
      <c r="A126" s="12"/>
      <c r="B126" s="16"/>
      <c r="C126" s="16"/>
    </row>
    <row r="127" spans="1:3">
      <c r="A127" s="12"/>
      <c r="B127" s="16"/>
      <c r="C127" s="16"/>
    </row>
    <row r="128" spans="1:3">
      <c r="A128" s="12"/>
      <c r="B128" s="16"/>
      <c r="C128" s="16"/>
    </row>
    <row r="129" spans="1:3">
      <c r="A129" s="12"/>
      <c r="B129" s="16"/>
      <c r="C129" s="16"/>
    </row>
    <row r="130" spans="1:3">
      <c r="A130" s="12"/>
      <c r="B130" s="16"/>
      <c r="C130" s="16"/>
    </row>
    <row r="131" spans="1:3">
      <c r="A131" s="12"/>
      <c r="B131" s="16"/>
      <c r="C131" s="16"/>
    </row>
    <row r="132" spans="1:3">
      <c r="A132" s="12"/>
      <c r="B132" s="16"/>
      <c r="C132" s="16"/>
    </row>
    <row r="133" spans="1:3">
      <c r="A133" s="12"/>
      <c r="B133" s="16"/>
      <c r="C133" s="16"/>
    </row>
    <row r="134" spans="1:3">
      <c r="A134" s="12"/>
      <c r="B134" s="16"/>
      <c r="C134" s="16"/>
    </row>
    <row r="135" spans="1:3">
      <c r="A135" s="12"/>
      <c r="B135" s="16"/>
      <c r="C135" s="16"/>
    </row>
    <row r="136" spans="1:3">
      <c r="A136" s="12"/>
      <c r="B136" s="16"/>
      <c r="C136" s="16"/>
    </row>
    <row r="137" spans="1:3">
      <c r="A137" s="12"/>
      <c r="B137" s="16"/>
      <c r="C137" s="16"/>
    </row>
    <row r="138" spans="1:3">
      <c r="A138" s="12"/>
      <c r="B138" s="16"/>
      <c r="C138" s="16"/>
    </row>
    <row r="139" spans="1:3">
      <c r="A139" s="12"/>
      <c r="B139" s="16"/>
      <c r="C139" s="16"/>
    </row>
    <row r="140" spans="1:3">
      <c r="A140" s="12"/>
      <c r="B140" s="16"/>
      <c r="C140" s="16"/>
    </row>
    <row r="141" spans="1:3">
      <c r="A141" s="12"/>
      <c r="B141" s="16"/>
      <c r="C141" s="16"/>
    </row>
    <row r="142" spans="1:3">
      <c r="A142" s="12"/>
      <c r="B142" s="16"/>
      <c r="C142" s="16"/>
    </row>
    <row r="143" spans="1:3">
      <c r="A143" s="12"/>
      <c r="B143" s="16"/>
      <c r="C143" s="16"/>
    </row>
    <row r="144" spans="1:3">
      <c r="A144" s="12"/>
      <c r="B144" s="16"/>
      <c r="C144" s="16"/>
    </row>
    <row r="145" spans="1:3">
      <c r="A145" s="12"/>
      <c r="B145" s="16"/>
      <c r="C145" s="16"/>
    </row>
    <row r="146" spans="1:3">
      <c r="A146" s="12"/>
      <c r="B146" s="16"/>
      <c r="C146" s="16"/>
    </row>
    <row r="147" spans="1:3">
      <c r="A147" s="12"/>
      <c r="B147" s="16"/>
      <c r="C147" s="16"/>
    </row>
    <row r="148" spans="1:3">
      <c r="A148" s="12"/>
      <c r="B148" s="16"/>
      <c r="C148" s="16"/>
    </row>
    <row r="149" spans="1:3">
      <c r="A149" s="12"/>
      <c r="B149" s="16"/>
      <c r="C149" s="16"/>
    </row>
    <row r="150" spans="1:3">
      <c r="A150" s="12"/>
      <c r="B150" s="16"/>
      <c r="C150" s="16"/>
    </row>
    <row r="151" spans="1:3">
      <c r="A151" s="12"/>
      <c r="B151" s="16"/>
      <c r="C151" s="16"/>
    </row>
    <row r="152" spans="1:3">
      <c r="A152" s="12"/>
      <c r="B152" s="16"/>
      <c r="C152" s="16"/>
    </row>
    <row r="153" spans="1:3">
      <c r="A153" s="12"/>
      <c r="B153" s="16"/>
      <c r="C153" s="16"/>
    </row>
    <row r="154" spans="1:3">
      <c r="A154" s="12"/>
      <c r="B154" s="16"/>
      <c r="C154" s="16"/>
    </row>
    <row r="155" spans="1:3">
      <c r="A155" s="12"/>
      <c r="B155" s="16"/>
      <c r="C155" s="16"/>
    </row>
    <row r="156" spans="1:3">
      <c r="A156" s="12"/>
      <c r="B156" s="16"/>
      <c r="C156" s="16"/>
    </row>
    <row r="157" spans="1:3">
      <c r="A157" s="12"/>
      <c r="B157" s="16"/>
      <c r="C157" s="16"/>
    </row>
    <row r="158" spans="1:3">
      <c r="A158" s="12"/>
      <c r="B158" s="16"/>
      <c r="C158" s="16"/>
    </row>
    <row r="159" spans="1:3">
      <c r="A159" s="12"/>
      <c r="B159" s="16"/>
      <c r="C159" s="16"/>
    </row>
    <row r="160" spans="1:3">
      <c r="A160" s="12"/>
      <c r="B160" s="16"/>
      <c r="C160" s="16"/>
    </row>
    <row r="161" spans="1:3">
      <c r="A161" s="12"/>
      <c r="B161" s="16"/>
      <c r="C161" s="16"/>
    </row>
    <row r="162" spans="1:3">
      <c r="A162" s="12"/>
      <c r="B162" s="16"/>
      <c r="C162" s="16"/>
    </row>
    <row r="163" spans="1:3">
      <c r="A163" s="12"/>
      <c r="B163" s="16"/>
      <c r="C163" s="16"/>
    </row>
    <row r="164" spans="1:3">
      <c r="A164" s="12"/>
      <c r="B164" s="16"/>
      <c r="C164" s="16"/>
    </row>
    <row r="165" spans="1:3">
      <c r="A165" s="12"/>
      <c r="B165" s="16"/>
      <c r="C165" s="16"/>
    </row>
    <row r="166" spans="1:3">
      <c r="A166" s="12"/>
      <c r="B166" s="16"/>
      <c r="C166" s="16"/>
    </row>
    <row r="167" spans="1:3">
      <c r="A167" s="12"/>
      <c r="B167" s="16"/>
      <c r="C167" s="16"/>
    </row>
    <row r="168" spans="1:3">
      <c r="A168" s="12"/>
      <c r="B168" s="16"/>
      <c r="C168" s="16"/>
    </row>
    <row r="169" spans="1:3">
      <c r="A169" s="12"/>
      <c r="B169" s="16"/>
      <c r="C169" s="16"/>
    </row>
    <row r="170" spans="1:3">
      <c r="A170" s="12"/>
      <c r="B170" s="16"/>
      <c r="C170" s="16"/>
    </row>
    <row r="171" spans="1:3">
      <c r="A171" s="12"/>
      <c r="B171" s="16"/>
      <c r="C171" s="16"/>
    </row>
    <row r="172" spans="1:3">
      <c r="A172" s="12"/>
      <c r="B172" s="16"/>
      <c r="C172" s="16"/>
    </row>
    <row r="173" spans="1:3">
      <c r="A173" s="12"/>
      <c r="B173" s="16"/>
      <c r="C173" s="16"/>
    </row>
    <row r="174" spans="1:3">
      <c r="A174" s="12"/>
      <c r="B174" s="16"/>
      <c r="C174" s="16"/>
    </row>
    <row r="175" spans="1:3">
      <c r="A175" s="12"/>
      <c r="B175" s="16"/>
      <c r="C175" s="16"/>
    </row>
    <row r="176" spans="1:3">
      <c r="A176" s="12"/>
      <c r="B176" s="16"/>
      <c r="C176" s="16"/>
    </row>
    <row r="177" spans="1:3">
      <c r="A177" s="12"/>
      <c r="B177" s="16"/>
      <c r="C177" s="16"/>
    </row>
    <row r="178" spans="1:3">
      <c r="A178" s="12"/>
      <c r="B178" s="16"/>
      <c r="C178" s="16"/>
    </row>
    <row r="179" spans="1:3">
      <c r="A179" s="12"/>
      <c r="B179" s="16"/>
      <c r="C179" s="16"/>
    </row>
    <row r="180" spans="1:3">
      <c r="A180" s="12"/>
      <c r="B180" s="16"/>
      <c r="C180" s="16"/>
    </row>
    <row r="181" spans="1:3">
      <c r="A181" s="12"/>
      <c r="B181" s="16"/>
      <c r="C181" s="16"/>
    </row>
    <row r="182" spans="1:3">
      <c r="A182" s="12"/>
      <c r="B182" s="16"/>
      <c r="C182" s="16"/>
    </row>
    <row r="183" spans="1:3">
      <c r="A183" s="12"/>
      <c r="B183" s="16"/>
      <c r="C183" s="16"/>
    </row>
    <row r="184" spans="1:3">
      <c r="A184" s="12"/>
      <c r="B184" s="16"/>
      <c r="C184" s="16"/>
    </row>
    <row r="185" spans="1:3">
      <c r="A185" s="12"/>
      <c r="B185" s="16"/>
      <c r="C185" s="16"/>
    </row>
    <row r="186" spans="1:3">
      <c r="A186" s="12"/>
      <c r="B186" s="16"/>
      <c r="C186" s="16"/>
    </row>
    <row r="187" spans="1:3">
      <c r="A187" s="12"/>
      <c r="B187" s="16"/>
      <c r="C187" s="16"/>
    </row>
    <row r="188" spans="1:3">
      <c r="A188" s="12"/>
      <c r="B188" s="16"/>
      <c r="C188" s="16"/>
    </row>
    <row r="189" spans="1:3">
      <c r="A189" s="12"/>
      <c r="B189" s="16"/>
      <c r="C189" s="16"/>
    </row>
    <row r="190" spans="1:3">
      <c r="A190" s="12"/>
      <c r="B190" s="16"/>
      <c r="C190" s="16"/>
    </row>
    <row r="191" spans="1:3">
      <c r="A191" s="12"/>
      <c r="B191" s="16"/>
      <c r="C191" s="16"/>
    </row>
    <row r="192" spans="1:3">
      <c r="A192" s="12"/>
      <c r="B192" s="16"/>
      <c r="C192" s="16"/>
    </row>
    <row r="193" spans="1:3">
      <c r="A193" s="12"/>
      <c r="B193" s="16"/>
      <c r="C193" s="16"/>
    </row>
    <row r="194" spans="1:3">
      <c r="A194" s="12"/>
      <c r="B194" s="16"/>
      <c r="C194" s="16"/>
    </row>
    <row r="195" spans="1:3">
      <c r="A195" s="12"/>
      <c r="B195" s="16"/>
      <c r="C195" s="16"/>
    </row>
    <row r="196" spans="1:3">
      <c r="A196" s="12"/>
      <c r="B196" s="16"/>
      <c r="C196" s="16"/>
    </row>
    <row r="197" spans="1:3">
      <c r="A197" s="12"/>
      <c r="B197" s="16"/>
      <c r="C197" s="16"/>
    </row>
    <row r="198" spans="1:3">
      <c r="A198" s="12"/>
      <c r="B198" s="16"/>
      <c r="C198" s="16"/>
    </row>
    <row r="199" spans="1:3">
      <c r="A199" s="12"/>
      <c r="B199" s="16"/>
      <c r="C199" s="16"/>
    </row>
    <row r="200" spans="1:3">
      <c r="A200" s="12"/>
      <c r="B200" s="16"/>
      <c r="C200" s="16"/>
    </row>
    <row r="201" spans="1:3">
      <c r="A201" s="12"/>
      <c r="B201" s="16"/>
      <c r="C201" s="16"/>
    </row>
    <row r="202" spans="1:3">
      <c r="A202" s="12"/>
      <c r="B202" s="16"/>
      <c r="C202" s="16"/>
    </row>
    <row r="203" spans="1:3">
      <c r="A203" s="12"/>
      <c r="B203" s="16"/>
      <c r="C203" s="16"/>
    </row>
    <row r="204" spans="1:3">
      <c r="A204" s="12"/>
      <c r="B204" s="16"/>
      <c r="C204" s="16"/>
    </row>
    <row r="205" spans="1:3">
      <c r="A205" s="12"/>
      <c r="B205" s="16"/>
      <c r="C205" s="16"/>
    </row>
    <row r="206" spans="1:3">
      <c r="A206" s="12"/>
      <c r="B206" s="16"/>
      <c r="C206" s="16"/>
    </row>
    <row r="207" spans="1:3">
      <c r="A207" s="12"/>
      <c r="B207" s="16"/>
      <c r="C207" s="16"/>
    </row>
    <row r="208" spans="1:3">
      <c r="A208" s="12"/>
      <c r="B208" s="16"/>
      <c r="C208" s="16"/>
    </row>
    <row r="209" spans="1:3">
      <c r="A209" s="12"/>
      <c r="B209" s="16"/>
      <c r="C209" s="16"/>
    </row>
    <row r="210" spans="1:3">
      <c r="A210" s="12"/>
      <c r="B210" s="16"/>
      <c r="C210" s="16"/>
    </row>
    <row r="211" spans="1:3">
      <c r="A211" s="12"/>
      <c r="B211" s="16"/>
      <c r="C211" s="16"/>
    </row>
    <row r="212" spans="1:3">
      <c r="A212" s="12"/>
      <c r="B212" s="16"/>
      <c r="C212" s="16"/>
    </row>
    <row r="213" spans="1:3">
      <c r="A213" s="12"/>
      <c r="B213" s="16"/>
      <c r="C213" s="16"/>
    </row>
    <row r="214" spans="1:3">
      <c r="A214" s="12"/>
      <c r="B214" s="16"/>
      <c r="C214" s="16"/>
    </row>
    <row r="215" spans="1:3">
      <c r="A215" s="12"/>
      <c r="B215" s="16"/>
      <c r="C215" s="16"/>
    </row>
    <row r="216" spans="1:3">
      <c r="A216" s="12"/>
      <c r="B216" s="16"/>
      <c r="C216" s="16"/>
    </row>
    <row r="217" spans="1:3">
      <c r="A217" s="12"/>
      <c r="B217" s="16"/>
      <c r="C217" s="16"/>
    </row>
    <row r="218" spans="1:3">
      <c r="A218" s="12"/>
      <c r="B218" s="16"/>
      <c r="C218" s="16"/>
    </row>
    <row r="219" spans="1:3">
      <c r="A219" s="12"/>
      <c r="B219" s="16"/>
      <c r="C219" s="16"/>
    </row>
    <row r="220" spans="1:3">
      <c r="A220" s="12"/>
      <c r="B220" s="16"/>
      <c r="C220" s="16"/>
    </row>
    <row r="221" spans="1:3">
      <c r="A221" s="12"/>
      <c r="B221" s="16"/>
      <c r="C221" s="16"/>
    </row>
    <row r="222" spans="1:3">
      <c r="A222" s="12"/>
      <c r="B222" s="16"/>
      <c r="C222" s="16"/>
    </row>
    <row r="223" spans="1:3">
      <c r="A223" s="12"/>
      <c r="B223" s="16"/>
      <c r="C223" s="16"/>
    </row>
    <row r="224" spans="1:3">
      <c r="A224" s="12"/>
      <c r="B224" s="16"/>
      <c r="C224" s="16"/>
    </row>
    <row r="225" spans="1:3">
      <c r="A225" s="12"/>
      <c r="B225" s="16"/>
      <c r="C225" s="16"/>
    </row>
    <row r="226" spans="1:3">
      <c r="A226" s="12"/>
      <c r="B226" s="16"/>
      <c r="C226" s="16"/>
    </row>
    <row r="227" spans="1:3">
      <c r="A227" s="12"/>
      <c r="B227" s="16"/>
      <c r="C227" s="16"/>
    </row>
    <row r="228" spans="1:3">
      <c r="A228" s="12"/>
      <c r="B228" s="16"/>
      <c r="C228" s="16"/>
    </row>
    <row r="229" spans="1:3">
      <c r="A229" s="12"/>
      <c r="B229" s="16"/>
      <c r="C229" s="16"/>
    </row>
    <row r="230" spans="1:3">
      <c r="A230" s="12"/>
      <c r="B230" s="16"/>
      <c r="C230" s="16"/>
    </row>
    <row r="231" spans="1:3">
      <c r="A231" s="12"/>
      <c r="B231" s="16"/>
      <c r="C231" s="16"/>
    </row>
    <row r="232" spans="1:3">
      <c r="A232" s="12"/>
      <c r="B232" s="16"/>
      <c r="C232" s="16"/>
    </row>
    <row r="233" spans="1:3">
      <c r="A233" s="12"/>
      <c r="B233" s="16"/>
      <c r="C233" s="16"/>
    </row>
    <row r="234" spans="1:3">
      <c r="A234" s="12"/>
      <c r="B234" s="16"/>
      <c r="C234" s="16"/>
    </row>
    <row r="235" spans="1:3">
      <c r="A235" s="12"/>
      <c r="B235" s="16"/>
      <c r="C235" s="16"/>
    </row>
    <row r="236" spans="1:3">
      <c r="A236" s="12"/>
      <c r="B236" s="16"/>
      <c r="C236" s="16"/>
    </row>
    <row r="237" spans="1:3">
      <c r="A237" s="12"/>
      <c r="B237" s="16"/>
      <c r="C237" s="16"/>
    </row>
    <row r="238" spans="1:3">
      <c r="A238" s="12"/>
      <c r="B238" s="16"/>
      <c r="C238" s="16"/>
    </row>
    <row r="239" spans="1:3">
      <c r="A239" s="12"/>
      <c r="B239" s="16"/>
      <c r="C239" s="16"/>
    </row>
    <row r="240" spans="1:3">
      <c r="A240" s="12"/>
      <c r="B240" s="16"/>
      <c r="C240" s="16"/>
    </row>
    <row r="241" spans="1:3">
      <c r="A241" s="12"/>
      <c r="B241" s="16"/>
      <c r="C241" s="16"/>
    </row>
    <row r="242" spans="1:3">
      <c r="A242" s="12"/>
      <c r="B242" s="16"/>
      <c r="C242" s="16"/>
    </row>
    <row r="243" spans="1:3">
      <c r="A243" s="12"/>
      <c r="B243" s="16"/>
      <c r="C243" s="16"/>
    </row>
    <row r="244" spans="1:3">
      <c r="A244" s="12"/>
      <c r="B244" s="16"/>
      <c r="C244" s="16"/>
    </row>
    <row r="245" spans="1:3">
      <c r="A245" s="12"/>
      <c r="B245" s="16"/>
      <c r="C245" s="16"/>
    </row>
    <row r="246" spans="1:3">
      <c r="A246" s="12"/>
      <c r="B246" s="16"/>
      <c r="C246" s="16"/>
    </row>
    <row r="247" spans="1:3">
      <c r="A247" s="12"/>
      <c r="B247" s="16"/>
      <c r="C247" s="16"/>
    </row>
    <row r="248" spans="1:3">
      <c r="A248" s="12"/>
      <c r="B248" s="16"/>
      <c r="C248" s="16"/>
    </row>
    <row r="249" spans="1:3">
      <c r="A249" s="12"/>
      <c r="B249" s="16"/>
      <c r="C249" s="16"/>
    </row>
    <row r="250" spans="1:3">
      <c r="A250" s="12"/>
      <c r="B250" s="16"/>
      <c r="C250" s="16"/>
    </row>
    <row r="251" spans="1:3">
      <c r="A251" s="12"/>
      <c r="B251" s="16"/>
      <c r="C251" s="16"/>
    </row>
    <row r="252" spans="1:3">
      <c r="A252" s="12"/>
      <c r="B252" s="16"/>
      <c r="C252" s="16"/>
    </row>
    <row r="253" spans="1:3">
      <c r="A253" s="12"/>
      <c r="B253" s="16"/>
      <c r="C253" s="16"/>
    </row>
    <row r="254" spans="1:3">
      <c r="A254" s="12"/>
      <c r="B254" s="16"/>
      <c r="C254" s="16"/>
    </row>
    <row r="255" spans="1:3">
      <c r="A255" s="12"/>
      <c r="B255" s="16"/>
      <c r="C255" s="16"/>
    </row>
    <row r="256" spans="1:3">
      <c r="A256" s="12"/>
      <c r="B256" s="16"/>
      <c r="C256" s="16"/>
    </row>
    <row r="257" spans="1:3">
      <c r="A257" s="12"/>
      <c r="B257" s="16"/>
      <c r="C257" s="16"/>
    </row>
    <row r="258" spans="1:3">
      <c r="A258" s="12"/>
      <c r="B258" s="16"/>
      <c r="C258" s="16"/>
    </row>
    <row r="259" spans="1:3">
      <c r="A259" s="12"/>
      <c r="B259" s="16"/>
      <c r="C259" s="16"/>
    </row>
    <row r="260" spans="1:3">
      <c r="A260" s="12"/>
      <c r="B260" s="16"/>
      <c r="C260" s="16"/>
    </row>
    <row r="261" spans="1:3">
      <c r="A261" s="12"/>
      <c r="B261" s="16"/>
      <c r="C261" s="16"/>
    </row>
    <row r="262" spans="1:3">
      <c r="A262" s="12"/>
      <c r="B262" s="16"/>
      <c r="C262" s="16"/>
    </row>
    <row r="263" spans="1:3">
      <c r="A263" s="12"/>
      <c r="B263" s="16"/>
      <c r="C263" s="16"/>
    </row>
    <row r="264" spans="1:3">
      <c r="A264" s="12"/>
      <c r="B264" s="16"/>
      <c r="C264" s="16"/>
    </row>
    <row r="265" spans="1:3">
      <c r="A265" s="12"/>
      <c r="B265" s="16"/>
      <c r="C265" s="16"/>
    </row>
    <row r="266" spans="1:3">
      <c r="A266" s="12"/>
      <c r="B266" s="16"/>
      <c r="C266" s="16"/>
    </row>
    <row r="267" spans="1:3">
      <c r="A267" s="12"/>
      <c r="B267" s="16"/>
      <c r="C267" s="16"/>
    </row>
    <row r="268" spans="1:3">
      <c r="A268" s="12"/>
      <c r="B268" s="16"/>
      <c r="C268" s="16"/>
    </row>
    <row r="269" spans="1:3">
      <c r="A269" s="12"/>
      <c r="B269" s="16"/>
      <c r="C269" s="16"/>
    </row>
    <row r="270" spans="1:3">
      <c r="A270" s="12"/>
      <c r="B270" s="16"/>
      <c r="C270" s="16"/>
    </row>
    <row r="271" spans="1:3">
      <c r="A271" s="12"/>
      <c r="B271" s="16"/>
      <c r="C271" s="16"/>
    </row>
    <row r="272" spans="1:3">
      <c r="A272" s="12"/>
      <c r="B272" s="16"/>
      <c r="C272" s="16"/>
    </row>
    <row r="273" spans="1:3">
      <c r="A273" s="12"/>
      <c r="B273" s="16"/>
      <c r="C273" s="16"/>
    </row>
    <row r="274" spans="1:3">
      <c r="A274" s="12"/>
      <c r="B274" s="16"/>
      <c r="C274" s="16"/>
    </row>
    <row r="275" spans="1:3">
      <c r="A275" s="12"/>
      <c r="B275" s="16"/>
      <c r="C275" s="16"/>
    </row>
    <row r="276" spans="1:3">
      <c r="A276" s="12"/>
      <c r="B276" s="16"/>
      <c r="C276" s="16"/>
    </row>
    <row r="277" spans="1:3">
      <c r="A277" s="12"/>
      <c r="B277" s="16"/>
      <c r="C277" s="16"/>
    </row>
    <row r="278" spans="1:3">
      <c r="A278" s="12"/>
      <c r="B278" s="16"/>
      <c r="C278" s="16"/>
    </row>
    <row r="279" spans="1:3">
      <c r="A279" s="12"/>
      <c r="B279" s="16"/>
      <c r="C279" s="16"/>
    </row>
    <row r="280" spans="1:3">
      <c r="A280" s="12"/>
      <c r="B280" s="16"/>
      <c r="C280" s="16"/>
    </row>
    <row r="281" spans="1:3">
      <c r="A281" s="12"/>
      <c r="B281" s="16"/>
      <c r="C281" s="16"/>
    </row>
    <row r="282" spans="1:3">
      <c r="A282" s="12"/>
      <c r="B282" s="16"/>
      <c r="C282" s="16"/>
    </row>
    <row r="283" spans="1:3">
      <c r="A283" s="12"/>
      <c r="B283" s="16"/>
      <c r="C283" s="16"/>
    </row>
    <row r="284" spans="1:3">
      <c r="A284" s="12"/>
      <c r="B284" s="16"/>
      <c r="C284" s="16"/>
    </row>
    <row r="285" spans="1:3">
      <c r="A285" s="12"/>
      <c r="B285" s="16"/>
      <c r="C285" s="16"/>
    </row>
    <row r="286" spans="1:3">
      <c r="A286" s="12"/>
      <c r="B286" s="16"/>
      <c r="C286" s="16"/>
    </row>
    <row r="287" spans="1:3">
      <c r="A287" s="12"/>
      <c r="B287" s="16"/>
      <c r="C287" s="16"/>
    </row>
    <row r="288" spans="1:3">
      <c r="A288" s="12"/>
      <c r="B288" s="16"/>
      <c r="C288" s="16"/>
    </row>
    <row r="289" spans="1:3">
      <c r="A289" s="12"/>
      <c r="B289" s="16"/>
      <c r="C289" s="16"/>
    </row>
    <row r="290" spans="1:3">
      <c r="A290" s="12"/>
      <c r="B290" s="16"/>
      <c r="C290" s="16"/>
    </row>
    <row r="291" spans="1:3">
      <c r="A291" s="12"/>
      <c r="B291" s="16"/>
      <c r="C291" s="16"/>
    </row>
    <row r="292" spans="1:3">
      <c r="A292" s="12"/>
      <c r="B292" s="16"/>
      <c r="C292" s="16"/>
    </row>
    <row r="293" spans="1:3">
      <c r="A293" s="12"/>
      <c r="B293" s="16"/>
      <c r="C293" s="16"/>
    </row>
    <row r="294" spans="1:3">
      <c r="A294" s="12"/>
      <c r="B294" s="16"/>
      <c r="C294" s="16"/>
    </row>
    <row r="295" spans="1:3">
      <c r="A295" s="12"/>
      <c r="B295" s="16"/>
      <c r="C295" s="16"/>
    </row>
    <row r="296" spans="1:3">
      <c r="A296" s="12"/>
      <c r="B296" s="16"/>
      <c r="C296" s="16"/>
    </row>
    <row r="297" spans="1:3">
      <c r="A297" s="12"/>
      <c r="B297" s="16"/>
      <c r="C297" s="16"/>
    </row>
    <row r="298" spans="1:3">
      <c r="A298" s="12"/>
      <c r="B298" s="16"/>
      <c r="C298" s="16"/>
    </row>
    <row r="299" spans="1:3">
      <c r="A299" s="12"/>
      <c r="B299" s="16"/>
      <c r="C299" s="16"/>
    </row>
    <row r="300" spans="1:3">
      <c r="A300" s="12"/>
      <c r="B300" s="16"/>
      <c r="C300" s="16"/>
    </row>
    <row r="301" spans="1:3">
      <c r="A301" s="12"/>
      <c r="B301" s="16"/>
      <c r="C301" s="16"/>
    </row>
    <row r="302" spans="1:3">
      <c r="A302" s="12"/>
      <c r="B302" s="16"/>
      <c r="C302" s="16"/>
    </row>
    <row r="303" spans="1:3">
      <c r="A303" s="12"/>
      <c r="B303" s="16"/>
      <c r="C303" s="16"/>
    </row>
    <row r="304" spans="1:3">
      <c r="A304" s="12"/>
      <c r="B304" s="16"/>
      <c r="C304" s="16"/>
    </row>
    <row r="305" spans="1:3">
      <c r="A305" s="12"/>
      <c r="B305" s="16"/>
      <c r="C305" s="16"/>
    </row>
    <row r="306" spans="1:3">
      <c r="A306" s="12"/>
      <c r="B306" s="16"/>
      <c r="C306" s="16"/>
    </row>
    <row r="307" spans="1:3">
      <c r="A307" s="12"/>
      <c r="B307" s="16"/>
      <c r="C307" s="16"/>
    </row>
    <row r="308" spans="1:3">
      <c r="A308" s="12"/>
      <c r="B308" s="16"/>
      <c r="C308" s="16"/>
    </row>
    <row r="309" spans="1:3">
      <c r="A309" s="12"/>
      <c r="B309" s="16"/>
      <c r="C309" s="16"/>
    </row>
    <row r="310" spans="1:3">
      <c r="A310" s="12"/>
      <c r="B310" s="16"/>
      <c r="C310" s="16"/>
    </row>
    <row r="311" spans="1:3">
      <c r="A311" s="12"/>
      <c r="B311" s="16"/>
      <c r="C311" s="16"/>
    </row>
    <row r="312" spans="1:3">
      <c r="A312" s="12"/>
      <c r="B312" s="16"/>
      <c r="C312" s="16"/>
    </row>
    <row r="313" spans="1:3">
      <c r="A313" s="12"/>
      <c r="B313" s="16"/>
      <c r="C313" s="16"/>
    </row>
    <row r="314" spans="1:3">
      <c r="A314" s="12"/>
      <c r="B314" s="16"/>
      <c r="C314" s="16"/>
    </row>
    <row r="315" spans="1:3">
      <c r="A315" s="12"/>
      <c r="B315" s="16"/>
      <c r="C315" s="16"/>
    </row>
    <row r="316" spans="1:3">
      <c r="A316" s="12"/>
      <c r="B316" s="16"/>
      <c r="C316" s="16"/>
    </row>
    <row r="317" spans="1:3">
      <c r="A317" s="12"/>
      <c r="B317" s="16"/>
      <c r="C317" s="16"/>
    </row>
    <row r="318" spans="1:3">
      <c r="A318" s="12"/>
      <c r="B318" s="16"/>
      <c r="C318" s="16"/>
    </row>
    <row r="319" spans="1:3">
      <c r="A319" s="12"/>
      <c r="B319" s="16"/>
      <c r="C319" s="16"/>
    </row>
    <row r="320" spans="1:3">
      <c r="A320" s="12"/>
      <c r="B320" s="16"/>
      <c r="C320" s="16"/>
    </row>
    <row r="321" spans="1:3">
      <c r="A321" s="12"/>
      <c r="B321" s="16"/>
      <c r="C321" s="16"/>
    </row>
    <row r="322" spans="1:3">
      <c r="A322" s="12"/>
      <c r="B322" s="16"/>
      <c r="C322" s="16"/>
    </row>
    <row r="323" spans="1:3">
      <c r="A323" s="12"/>
      <c r="B323" s="16"/>
      <c r="C323" s="16"/>
    </row>
    <row r="324" spans="1:3">
      <c r="A324" s="12"/>
      <c r="B324" s="16"/>
      <c r="C324" s="16"/>
    </row>
    <row r="325" spans="1:3">
      <c r="A325" s="12"/>
      <c r="B325" s="16"/>
      <c r="C325" s="16"/>
    </row>
    <row r="326" spans="1:3">
      <c r="A326" s="12"/>
      <c r="B326" s="16"/>
      <c r="C326" s="16"/>
    </row>
    <row r="327" spans="1:3">
      <c r="A327" s="12"/>
      <c r="B327" s="16"/>
      <c r="C327" s="16"/>
    </row>
    <row r="328" spans="1:3">
      <c r="A328" s="12"/>
      <c r="B328" s="16"/>
      <c r="C328" s="16"/>
    </row>
    <row r="329" spans="1:3">
      <c r="A329" s="12"/>
      <c r="B329" s="16"/>
      <c r="C329" s="16"/>
    </row>
    <row r="330" spans="1:3">
      <c r="A330" s="12"/>
      <c r="B330" s="12"/>
      <c r="C330" s="12"/>
    </row>
    <row r="331" spans="1:3">
      <c r="A331" s="12"/>
      <c r="B331" s="12"/>
      <c r="C331" s="12"/>
    </row>
    <row r="332" spans="1:3">
      <c r="A332" s="12"/>
      <c r="B332" s="12"/>
      <c r="C332" s="12"/>
    </row>
    <row r="333" spans="1:3">
      <c r="A333" s="12"/>
      <c r="B333" s="12"/>
      <c r="C333" s="12"/>
    </row>
    <row r="334" spans="1:3">
      <c r="A334" s="12"/>
      <c r="B334" s="12"/>
      <c r="C334" s="12"/>
    </row>
    <row r="335" spans="1:3">
      <c r="A335" s="12"/>
      <c r="B335" s="12"/>
      <c r="C335" s="12"/>
    </row>
    <row r="336" spans="1:3">
      <c r="A336" s="12"/>
      <c r="B336" s="12"/>
      <c r="C336" s="12"/>
    </row>
    <row r="337" spans="1:3">
      <c r="A337" s="12"/>
      <c r="B337" s="12"/>
      <c r="C337" s="12"/>
    </row>
    <row r="338" spans="1:3">
      <c r="A338" s="12"/>
      <c r="B338" s="12"/>
      <c r="C338" s="12"/>
    </row>
    <row r="339" spans="1:3">
      <c r="A339" s="12"/>
      <c r="B339" s="12"/>
      <c r="C339" s="12"/>
    </row>
    <row r="340" spans="1:3">
      <c r="A340" s="12"/>
      <c r="B340" s="12"/>
      <c r="C340" s="12"/>
    </row>
    <row r="341" spans="1:3">
      <c r="A341" s="12"/>
      <c r="B341" s="12"/>
      <c r="C341" s="12"/>
    </row>
    <row r="342" spans="1:3">
      <c r="A342" s="12"/>
      <c r="B342" s="12"/>
      <c r="C342" s="12"/>
    </row>
    <row r="343" spans="1:3">
      <c r="A343" s="12"/>
      <c r="B343" s="12"/>
      <c r="C343" s="12"/>
    </row>
    <row r="344" spans="1:3">
      <c r="A344" s="12"/>
      <c r="B344" s="12"/>
      <c r="C344" s="12"/>
    </row>
    <row r="345" spans="1:3">
      <c r="A345" s="12"/>
      <c r="B345" s="12"/>
      <c r="C345" s="12"/>
    </row>
    <row r="346" spans="1:3">
      <c r="A346" s="12"/>
      <c r="B346" s="12"/>
      <c r="C346" s="12"/>
    </row>
    <row r="347" spans="1:3">
      <c r="A347" s="12"/>
      <c r="B347" s="12"/>
      <c r="C347" s="12"/>
    </row>
    <row r="348" spans="1:3">
      <c r="A348" s="12"/>
      <c r="B348" s="12"/>
      <c r="C348" s="12"/>
    </row>
    <row r="349" spans="1:3">
      <c r="A349" s="12"/>
      <c r="B349" s="12"/>
      <c r="C349" s="12"/>
    </row>
    <row r="350" spans="1:3">
      <c r="A350" s="12"/>
      <c r="B350" s="12"/>
      <c r="C350" s="12"/>
    </row>
    <row r="351" spans="1:3">
      <c r="A351" s="12"/>
      <c r="B351" s="12"/>
      <c r="C351" s="12"/>
    </row>
    <row r="352" spans="1:3">
      <c r="A352" s="12"/>
      <c r="B352" s="12"/>
      <c r="C352" s="12"/>
    </row>
    <row r="353" spans="1:3">
      <c r="A353" s="12"/>
      <c r="B353" s="12"/>
      <c r="C353" s="12"/>
    </row>
    <row r="354" spans="1:3">
      <c r="A354" s="12"/>
      <c r="B354" s="12"/>
      <c r="C354" s="12"/>
    </row>
    <row r="355" spans="1:3">
      <c r="A355" s="12"/>
      <c r="B355" s="12"/>
      <c r="C355" s="12"/>
    </row>
    <row r="356" spans="1:3">
      <c r="A356" s="12"/>
      <c r="B356" s="12"/>
      <c r="C356" s="12"/>
    </row>
    <row r="357" spans="1:3">
      <c r="A357" s="12"/>
      <c r="B357" s="12"/>
      <c r="C357" s="12"/>
    </row>
    <row r="358" spans="1:3">
      <c r="A358" s="12"/>
      <c r="B358" s="12"/>
      <c r="C358" s="12"/>
    </row>
    <row r="359" spans="1:3">
      <c r="A359" s="12"/>
      <c r="B359" s="12"/>
      <c r="C359" s="12"/>
    </row>
    <row r="360" spans="1:3">
      <c r="A360" s="12"/>
      <c r="B360" s="12"/>
      <c r="C360" s="12"/>
    </row>
    <row r="361" spans="1:3">
      <c r="A361" s="12"/>
      <c r="B361" s="12"/>
      <c r="C361" s="12"/>
    </row>
    <row r="362" spans="1:3">
      <c r="A362" s="12"/>
      <c r="B362" s="12"/>
      <c r="C362" s="12"/>
    </row>
    <row r="363" spans="1:3">
      <c r="A363" s="12"/>
      <c r="B363" s="12"/>
      <c r="C363" s="12"/>
    </row>
    <row r="364" spans="1:3">
      <c r="A364" s="12"/>
      <c r="B364" s="12"/>
      <c r="C364" s="12"/>
    </row>
    <row r="365" spans="1:3">
      <c r="A365" s="12"/>
      <c r="B365" s="12"/>
      <c r="C365" s="12"/>
    </row>
    <row r="366" spans="1:3">
      <c r="A366" s="12"/>
      <c r="B366" s="12"/>
      <c r="C366" s="12"/>
    </row>
    <row r="367" spans="1:3">
      <c r="A367" s="12"/>
      <c r="B367" s="12"/>
      <c r="C367" s="12"/>
    </row>
    <row r="368" spans="1:3">
      <c r="A368" s="12"/>
      <c r="B368" s="12"/>
      <c r="C368" s="12"/>
    </row>
    <row r="369" spans="1:3">
      <c r="A369" s="12"/>
      <c r="B369" s="12"/>
      <c r="C369" s="12"/>
    </row>
    <row r="370" spans="1:3">
      <c r="A370" s="12"/>
      <c r="B370" s="12"/>
      <c r="C370" s="12"/>
    </row>
    <row r="371" spans="1:3">
      <c r="A371" s="12"/>
      <c r="B371" s="12"/>
      <c r="C371" s="12"/>
    </row>
    <row r="372" spans="1:3">
      <c r="A372" s="12"/>
      <c r="B372" s="12"/>
      <c r="C372" s="12"/>
    </row>
    <row r="373" spans="1:3">
      <c r="A373" s="12"/>
      <c r="B373" s="12"/>
      <c r="C373" s="12"/>
    </row>
    <row r="374" spans="1:3">
      <c r="A374" s="12"/>
      <c r="B374" s="12"/>
      <c r="C374" s="12"/>
    </row>
    <row r="375" spans="1:3">
      <c r="A375" s="12"/>
      <c r="B375" s="12"/>
      <c r="C375" s="12"/>
    </row>
    <row r="376" spans="1:3">
      <c r="A376" s="12"/>
      <c r="B376" s="12"/>
      <c r="C376" s="12"/>
    </row>
    <row r="377" spans="1:3">
      <c r="A377" s="12"/>
      <c r="B377" s="12"/>
      <c r="C377" s="12"/>
    </row>
    <row r="378" spans="1:3">
      <c r="A378" s="12"/>
      <c r="B378" s="12"/>
      <c r="C378" s="12"/>
    </row>
    <row r="379" spans="1:3">
      <c r="A379" s="12"/>
      <c r="B379" s="12"/>
      <c r="C379" s="12"/>
    </row>
    <row r="380" spans="1:3">
      <c r="A380" s="12"/>
      <c r="B380" s="12"/>
      <c r="C380" s="12"/>
    </row>
    <row r="381" spans="1:3">
      <c r="A381" s="12"/>
      <c r="B381" s="12"/>
      <c r="C381" s="12"/>
    </row>
    <row r="382" spans="1:3">
      <c r="A382" s="12"/>
      <c r="B382" s="12"/>
      <c r="C382" s="12"/>
    </row>
    <row r="383" spans="1:3">
      <c r="A383" s="12"/>
      <c r="B383" s="12"/>
      <c r="C383" s="12"/>
    </row>
    <row r="384" spans="1:3">
      <c r="A384" s="12"/>
      <c r="B384" s="12"/>
      <c r="C384" s="12"/>
    </row>
    <row r="385" spans="1:3">
      <c r="A385" s="12"/>
      <c r="B385" s="12"/>
      <c r="C385" s="12"/>
    </row>
    <row r="386" spans="1:3">
      <c r="A386" s="12"/>
      <c r="B386" s="12"/>
      <c r="C386" s="12"/>
    </row>
    <row r="387" spans="1:3">
      <c r="A387" s="12"/>
      <c r="B387" s="12"/>
      <c r="C387" s="12"/>
    </row>
    <row r="388" spans="1:3">
      <c r="A388" s="12"/>
      <c r="B388" s="12"/>
      <c r="C388" s="12"/>
    </row>
    <row r="389" spans="1:3">
      <c r="A389" s="12"/>
      <c r="B389" s="12"/>
      <c r="C389" s="12"/>
    </row>
    <row r="390" spans="1:3">
      <c r="A390" s="12"/>
      <c r="B390" s="12"/>
      <c r="C390" s="12"/>
    </row>
    <row r="391" spans="1:3">
      <c r="A391" s="12"/>
      <c r="B391" s="12"/>
      <c r="C391" s="12"/>
    </row>
    <row r="392" spans="1:3">
      <c r="A392" s="12"/>
      <c r="B392" s="12"/>
      <c r="C392" s="12"/>
    </row>
    <row r="393" spans="1:3">
      <c r="A393" s="12"/>
      <c r="B393" s="12"/>
      <c r="C393" s="12"/>
    </row>
    <row r="394" spans="1:3">
      <c r="A394" s="12"/>
      <c r="B394" s="12"/>
      <c r="C394" s="12"/>
    </row>
    <row r="395" spans="1:3">
      <c r="A395" s="12"/>
      <c r="B395" s="12"/>
      <c r="C395" s="12"/>
    </row>
    <row r="396" spans="1:3">
      <c r="A396" s="12"/>
      <c r="B396" s="12"/>
      <c r="C396" s="12"/>
    </row>
    <row r="397" spans="1:3">
      <c r="A397" s="12"/>
      <c r="B397" s="12"/>
      <c r="C397" s="12"/>
    </row>
    <row r="398" spans="1:3">
      <c r="A398" s="12"/>
      <c r="B398" s="12"/>
      <c r="C398" s="12"/>
    </row>
    <row r="399" spans="1:3">
      <c r="A399" s="12"/>
      <c r="B399" s="12"/>
      <c r="C399" s="12"/>
    </row>
    <row r="400" spans="1:3">
      <c r="A400" s="12"/>
      <c r="B400" s="12"/>
      <c r="C400" s="12"/>
    </row>
    <row r="401" spans="1:3">
      <c r="A401" s="12"/>
      <c r="B401" s="12"/>
      <c r="C401" s="12"/>
    </row>
    <row r="402" spans="1:3">
      <c r="A402" s="12"/>
      <c r="B402" s="12"/>
      <c r="C402" s="12"/>
    </row>
    <row r="403" spans="1:3">
      <c r="A403" s="12"/>
      <c r="B403" s="12"/>
      <c r="C403" s="12"/>
    </row>
    <row r="404" spans="1:3">
      <c r="A404" s="12"/>
      <c r="B404" s="12"/>
      <c r="C404" s="12"/>
    </row>
    <row r="405" spans="1:3">
      <c r="A405" s="12"/>
      <c r="B405" s="12"/>
      <c r="C405" s="12"/>
    </row>
    <row r="406" spans="1:3">
      <c r="A406" s="12"/>
      <c r="B406" s="12"/>
      <c r="C406" s="12"/>
    </row>
    <row r="407" spans="1:3">
      <c r="A407" s="12"/>
      <c r="B407" s="12"/>
      <c r="C407" s="12"/>
    </row>
    <row r="408" spans="1:3">
      <c r="A408" s="12"/>
      <c r="B408" s="12"/>
      <c r="C408" s="12"/>
    </row>
    <row r="409" spans="1:3">
      <c r="A409" s="12"/>
      <c r="B409" s="12"/>
      <c r="C409" s="12"/>
    </row>
    <row r="410" spans="1:3">
      <c r="A410" s="12"/>
      <c r="B410" s="12"/>
      <c r="C410" s="12"/>
    </row>
    <row r="411" spans="1:3">
      <c r="A411" s="12"/>
      <c r="B411" s="12"/>
      <c r="C411" s="12"/>
    </row>
    <row r="412" spans="1:3">
      <c r="A412" s="12"/>
      <c r="B412" s="12"/>
      <c r="C412" s="12"/>
    </row>
    <row r="413" spans="1:3">
      <c r="A413" s="12"/>
      <c r="B413" s="12"/>
      <c r="C413" s="12"/>
    </row>
    <row r="414" spans="1:3">
      <c r="A414" s="12"/>
      <c r="B414" s="12"/>
      <c r="C414" s="12"/>
    </row>
    <row r="415" spans="1:3">
      <c r="A415" s="12"/>
      <c r="B415" s="12"/>
      <c r="C415" s="12"/>
    </row>
    <row r="416" spans="1:3">
      <c r="A416" s="12"/>
      <c r="B416" s="12"/>
      <c r="C416" s="12"/>
    </row>
    <row r="417" spans="1:3">
      <c r="A417" s="12"/>
      <c r="B417" s="12"/>
      <c r="C417" s="12"/>
    </row>
    <row r="418" spans="1:3">
      <c r="A418" s="12"/>
      <c r="B418" s="12"/>
      <c r="C418" s="12"/>
    </row>
    <row r="419" spans="1:3">
      <c r="A419" s="12"/>
      <c r="B419" s="12"/>
      <c r="C419" s="12"/>
    </row>
    <row r="420" spans="1:3">
      <c r="A420" s="12"/>
      <c r="B420" s="12"/>
      <c r="C420" s="12"/>
    </row>
    <row r="421" spans="1:3">
      <c r="A421" s="12"/>
      <c r="B421" s="12"/>
      <c r="C421" s="12"/>
    </row>
    <row r="422" spans="1:3">
      <c r="A422" s="12"/>
      <c r="B422" s="12"/>
      <c r="C422" s="12"/>
    </row>
    <row r="423" spans="1:3">
      <c r="A423" s="12"/>
      <c r="B423" s="12"/>
      <c r="C423" s="12"/>
    </row>
    <row r="424" spans="1:3">
      <c r="A424" s="12"/>
      <c r="B424" s="12"/>
      <c r="C424" s="12"/>
    </row>
    <row r="425" spans="1:3">
      <c r="A425" s="12"/>
      <c r="B425" s="12"/>
      <c r="C425" s="12"/>
    </row>
    <row r="426" spans="1:3">
      <c r="A426" s="12"/>
      <c r="B426" s="12"/>
      <c r="C426" s="12"/>
    </row>
    <row r="427" spans="1:3">
      <c r="A427" s="12"/>
      <c r="B427" s="12"/>
      <c r="C427" s="12"/>
    </row>
    <row r="428" spans="1:3">
      <c r="A428" s="12"/>
      <c r="B428" s="12"/>
      <c r="C428" s="12"/>
    </row>
    <row r="429" spans="1:3">
      <c r="A429" s="12"/>
      <c r="B429" s="12"/>
      <c r="C429" s="12"/>
    </row>
    <row r="430" spans="1:3">
      <c r="A430" s="12"/>
      <c r="B430" s="12"/>
      <c r="C430" s="12"/>
    </row>
    <row r="431" spans="1:3">
      <c r="A431" s="12"/>
      <c r="B431" s="12"/>
      <c r="C431" s="12"/>
    </row>
    <row r="432" spans="1:3">
      <c r="A432" s="12"/>
      <c r="B432" s="12"/>
      <c r="C432" s="12"/>
    </row>
    <row r="433" spans="1:3">
      <c r="A433" s="12"/>
      <c r="B433" s="12"/>
      <c r="C433" s="12"/>
    </row>
    <row r="434" spans="1:3">
      <c r="A434" s="12"/>
      <c r="B434" s="12"/>
      <c r="C434" s="12"/>
    </row>
    <row r="435" spans="1:3">
      <c r="A435" s="12"/>
      <c r="B435" s="12"/>
      <c r="C435" s="12"/>
    </row>
    <row r="436" spans="1:3">
      <c r="A436" s="12"/>
      <c r="B436" s="12"/>
      <c r="C436" s="12"/>
    </row>
    <row r="437" spans="1:3">
      <c r="A437" s="12"/>
      <c r="B437" s="12"/>
      <c r="C437" s="12"/>
    </row>
    <row r="438" spans="1:3">
      <c r="A438" s="12"/>
      <c r="B438" s="12"/>
      <c r="C438" s="12"/>
    </row>
    <row r="439" spans="1:3">
      <c r="A439" s="12"/>
      <c r="B439" s="12"/>
      <c r="C439" s="12"/>
    </row>
    <row r="440" spans="1:3">
      <c r="A440" s="12"/>
      <c r="B440" s="12"/>
      <c r="C440" s="12"/>
    </row>
    <row r="441" spans="1:3">
      <c r="A441" s="12"/>
      <c r="B441" s="12"/>
      <c r="C441" s="12"/>
    </row>
    <row r="442" spans="1:3">
      <c r="A442" s="12"/>
      <c r="B442" s="12"/>
      <c r="C442" s="12"/>
    </row>
    <row r="443" spans="1:3">
      <c r="A443" s="12"/>
      <c r="B443" s="12"/>
      <c r="C443" s="12"/>
    </row>
    <row r="444" spans="1:3">
      <c r="A444" s="12"/>
      <c r="B444" s="12"/>
      <c r="C444" s="12"/>
    </row>
    <row r="445" spans="1:3">
      <c r="A445" s="12"/>
      <c r="B445" s="12"/>
      <c r="C445" s="12"/>
    </row>
    <row r="446" spans="1:3">
      <c r="A446" s="12"/>
      <c r="B446" s="12"/>
      <c r="C446" s="12"/>
    </row>
    <row r="447" spans="1:3">
      <c r="A447" s="12"/>
      <c r="B447" s="12"/>
      <c r="C447" s="12"/>
    </row>
    <row r="448" spans="1:3">
      <c r="A448" s="12"/>
      <c r="B448" s="12"/>
      <c r="C448" s="12"/>
    </row>
    <row r="449" spans="1:3">
      <c r="A449" s="12"/>
      <c r="B449" s="12"/>
      <c r="C449" s="12"/>
    </row>
    <row r="450" spans="1:3">
      <c r="A450" s="12"/>
      <c r="B450" s="12"/>
      <c r="C450" s="12"/>
    </row>
    <row r="451" spans="1:3">
      <c r="A451" s="12"/>
      <c r="B451" s="12"/>
      <c r="C451" s="12"/>
    </row>
    <row r="452" spans="1:3">
      <c r="A452" s="12"/>
      <c r="B452" s="12"/>
      <c r="C452" s="12"/>
    </row>
    <row r="453" spans="1:3">
      <c r="A453" s="12"/>
      <c r="B453" s="12"/>
      <c r="C453" s="12"/>
    </row>
    <row r="454" spans="1:3">
      <c r="A454" s="12"/>
      <c r="B454" s="12"/>
      <c r="C454" s="12"/>
    </row>
    <row r="455" spans="1:3">
      <c r="A455" s="12"/>
      <c r="B455" s="12"/>
      <c r="C455" s="12"/>
    </row>
    <row r="456" spans="1:3">
      <c r="A456" s="12"/>
      <c r="B456" s="12"/>
      <c r="C456" s="12"/>
    </row>
    <row r="457" spans="1:3">
      <c r="A457" s="12"/>
      <c r="B457" s="12"/>
      <c r="C457" s="12"/>
    </row>
    <row r="458" spans="1:3">
      <c r="A458" s="12"/>
      <c r="B458" s="12"/>
      <c r="C458" s="12"/>
    </row>
    <row r="459" spans="1:3">
      <c r="A459" s="12"/>
      <c r="B459" s="12"/>
      <c r="C459" s="12"/>
    </row>
    <row r="460" spans="1:3">
      <c r="A460" s="12"/>
      <c r="B460" s="12"/>
      <c r="C460" s="12"/>
    </row>
    <row r="461" spans="1:3">
      <c r="A461" s="12"/>
      <c r="B461" s="12"/>
      <c r="C461" s="12"/>
    </row>
    <row r="462" spans="1:3">
      <c r="A462" s="12"/>
      <c r="B462" s="12"/>
      <c r="C462" s="12"/>
    </row>
    <row r="463" spans="1:3">
      <c r="A463" s="12"/>
      <c r="B463" s="12"/>
      <c r="C463" s="12"/>
    </row>
    <row r="464" spans="1:3">
      <c r="A464" s="12"/>
      <c r="B464" s="12"/>
      <c r="C464" s="12"/>
    </row>
    <row r="465" spans="1:3">
      <c r="A465" s="12"/>
      <c r="B465" s="12"/>
      <c r="C465" s="12"/>
    </row>
    <row r="466" spans="1:3">
      <c r="A466" s="12"/>
      <c r="B466" s="12"/>
      <c r="C466" s="12"/>
    </row>
    <row r="467" spans="1:3">
      <c r="A467" s="12"/>
      <c r="B467" s="12"/>
      <c r="C467" s="12"/>
    </row>
    <row r="468" spans="1:3">
      <c r="A468" s="12"/>
      <c r="B468" s="12"/>
      <c r="C468" s="12"/>
    </row>
    <row r="469" spans="1:3">
      <c r="A469" s="12"/>
      <c r="B469" s="12"/>
      <c r="C469" s="12"/>
    </row>
    <row r="470" spans="1:3">
      <c r="A470" s="12"/>
      <c r="B470" s="12"/>
      <c r="C470" s="12"/>
    </row>
    <row r="471" spans="1:3">
      <c r="A471" s="12"/>
      <c r="B471" s="12"/>
      <c r="C471" s="12"/>
    </row>
    <row r="472" spans="1:3">
      <c r="A472" s="12"/>
      <c r="B472" s="12"/>
      <c r="C472" s="12"/>
    </row>
    <row r="473" spans="1:3">
      <c r="A473" s="12"/>
      <c r="B473" s="12"/>
      <c r="C473" s="12"/>
    </row>
    <row r="474" spans="1:3">
      <c r="A474" s="12"/>
      <c r="B474" s="12"/>
      <c r="C474" s="12"/>
    </row>
    <row r="475" spans="1:3">
      <c r="A475" s="12"/>
      <c r="B475" s="12"/>
      <c r="C475" s="12"/>
    </row>
    <row r="476" spans="1:3">
      <c r="A476" s="12"/>
      <c r="B476" s="12"/>
      <c r="C476" s="12"/>
    </row>
    <row r="477" spans="1:3">
      <c r="A477" s="12"/>
      <c r="B477" s="12"/>
      <c r="C477" s="12"/>
    </row>
    <row r="478" spans="1:3">
      <c r="A478" s="12"/>
      <c r="B478" s="12"/>
      <c r="C478" s="12"/>
    </row>
    <row r="479" spans="1:3">
      <c r="A479" s="12"/>
      <c r="B479" s="12"/>
      <c r="C479" s="12"/>
    </row>
    <row r="480" spans="1:3">
      <c r="A480" s="12"/>
      <c r="B480" s="12"/>
      <c r="C480" s="12"/>
    </row>
    <row r="481" spans="1:3">
      <c r="A481" s="12"/>
      <c r="B481" s="12"/>
      <c r="C481" s="12"/>
    </row>
    <row r="482" spans="1:3">
      <c r="A482" s="12"/>
      <c r="B482" s="12"/>
      <c r="C482" s="12"/>
    </row>
    <row r="483" spans="1:3">
      <c r="A483" s="12"/>
      <c r="B483" s="12"/>
      <c r="C483" s="12"/>
    </row>
    <row r="484" spans="1:3">
      <c r="A484" s="12"/>
      <c r="B484" s="12"/>
      <c r="C484" s="12"/>
    </row>
    <row r="485" spans="1:3">
      <c r="A485" s="12"/>
      <c r="B485" s="12"/>
      <c r="C485" s="12"/>
    </row>
    <row r="486" spans="1:3">
      <c r="A486" s="12"/>
      <c r="B486" s="12"/>
      <c r="C486" s="12"/>
    </row>
    <row r="487" spans="1:3">
      <c r="A487" s="12"/>
      <c r="B487" s="12"/>
      <c r="C487" s="12"/>
    </row>
    <row r="488" spans="1:3">
      <c r="A488" s="12"/>
      <c r="B488" s="12"/>
      <c r="C488" s="12"/>
    </row>
    <row r="489" spans="1:3">
      <c r="A489" s="12"/>
      <c r="B489" s="12"/>
      <c r="C489" s="12"/>
    </row>
    <row r="490" spans="1:3">
      <c r="A490" s="12"/>
      <c r="B490" s="12"/>
      <c r="C490" s="12"/>
    </row>
    <row r="491" spans="1:3">
      <c r="A491" s="12"/>
      <c r="B491" s="12"/>
      <c r="C491" s="12"/>
    </row>
    <row r="492" spans="1:3">
      <c r="A492" s="12"/>
      <c r="B492" s="12"/>
      <c r="C492" s="12"/>
    </row>
    <row r="493" spans="1:3">
      <c r="A493" s="12"/>
      <c r="B493" s="12"/>
      <c r="C493" s="12"/>
    </row>
    <row r="494" spans="1:3">
      <c r="A494" s="12"/>
      <c r="B494" s="12"/>
      <c r="C494" s="12"/>
    </row>
    <row r="495" spans="1:3">
      <c r="A495" s="12"/>
      <c r="B495" s="12"/>
      <c r="C495" s="12"/>
    </row>
    <row r="496" spans="1:3">
      <c r="A496" s="12"/>
      <c r="B496" s="12"/>
      <c r="C496" s="12"/>
    </row>
    <row r="497" spans="1:3">
      <c r="A497" s="12"/>
      <c r="B497" s="12"/>
      <c r="C497" s="12"/>
    </row>
    <row r="498" spans="1:3">
      <c r="A498" s="12"/>
      <c r="B498" s="12"/>
      <c r="C498" s="12"/>
    </row>
    <row r="499" spans="1:3">
      <c r="A499" s="12"/>
      <c r="B499" s="12"/>
      <c r="C499" s="12"/>
    </row>
    <row r="500" spans="1:3">
      <c r="A500" s="12"/>
      <c r="B500" s="12"/>
      <c r="C500" s="12"/>
    </row>
    <row r="501" spans="1:3">
      <c r="A501" s="12"/>
      <c r="B501" s="12"/>
      <c r="C501" s="12"/>
    </row>
    <row r="502" spans="1:3">
      <c r="A502" s="12"/>
      <c r="B502" s="12"/>
      <c r="C502" s="12"/>
    </row>
    <row r="503" spans="1:3">
      <c r="A503" s="12"/>
      <c r="B503" s="12"/>
      <c r="C503" s="12"/>
    </row>
    <row r="504" spans="1:3">
      <c r="A504" s="12"/>
      <c r="B504" s="12"/>
      <c r="C504" s="12"/>
    </row>
    <row r="505" spans="1:3">
      <c r="A505" s="12"/>
      <c r="B505" s="12"/>
      <c r="C505" s="12"/>
    </row>
    <row r="506" spans="1:3">
      <c r="A506" s="12"/>
      <c r="B506" s="12"/>
      <c r="C506" s="12"/>
    </row>
    <row r="507" spans="1:3">
      <c r="A507" s="12"/>
      <c r="B507" s="12"/>
      <c r="C507" s="12"/>
    </row>
    <row r="508" spans="1:3">
      <c r="A508" s="12"/>
      <c r="B508" s="12"/>
      <c r="C508" s="12"/>
    </row>
    <row r="509" spans="1:3">
      <c r="A509" s="12"/>
      <c r="B509" s="12"/>
      <c r="C509" s="12"/>
    </row>
    <row r="510" spans="1:3">
      <c r="A510" s="12"/>
      <c r="B510" s="12"/>
      <c r="C510" s="12"/>
    </row>
    <row r="511" spans="1:3">
      <c r="A511" s="12"/>
      <c r="B511" s="12"/>
      <c r="C511" s="12"/>
    </row>
    <row r="512" spans="1:3">
      <c r="A512" s="12"/>
      <c r="B512" s="12"/>
      <c r="C512" s="12"/>
    </row>
    <row r="513" spans="1:3">
      <c r="A513" s="12"/>
      <c r="B513" s="12"/>
      <c r="C513" s="12"/>
    </row>
    <row r="514" spans="1:3">
      <c r="A514" s="12"/>
      <c r="B514" s="12"/>
      <c r="C514" s="12"/>
    </row>
    <row r="515" spans="1:3">
      <c r="A515" s="12"/>
      <c r="B515" s="12"/>
      <c r="C515" s="12"/>
    </row>
    <row r="516" spans="1:3">
      <c r="A516" s="12"/>
      <c r="B516" s="12"/>
      <c r="C516" s="12"/>
    </row>
    <row r="517" spans="1:3">
      <c r="A517" s="12"/>
      <c r="B517" s="12"/>
      <c r="C517" s="12"/>
    </row>
    <row r="518" spans="1:3">
      <c r="A518" s="12"/>
      <c r="B518" s="12"/>
      <c r="C518" s="12"/>
    </row>
    <row r="519" spans="1:3">
      <c r="A519" s="12"/>
      <c r="B519" s="12"/>
      <c r="C519" s="12"/>
    </row>
    <row r="520" spans="1:3">
      <c r="A520" s="12"/>
      <c r="B520" s="12"/>
      <c r="C520" s="12"/>
    </row>
    <row r="521" spans="1:3">
      <c r="A521" s="12"/>
      <c r="B521" s="12"/>
      <c r="C521" s="12"/>
    </row>
    <row r="522" spans="1:3">
      <c r="A522" s="12"/>
      <c r="B522" s="12"/>
      <c r="C522" s="12"/>
    </row>
    <row r="523" spans="1:3">
      <c r="A523" s="12"/>
      <c r="B523" s="12"/>
      <c r="C523" s="12"/>
    </row>
    <row r="524" spans="1:3">
      <c r="A524" s="12"/>
      <c r="B524" s="12"/>
      <c r="C524" s="12"/>
    </row>
    <row r="525" spans="1:3">
      <c r="A525" s="12"/>
      <c r="B525" s="12"/>
      <c r="C525" s="12"/>
    </row>
    <row r="526" spans="1:3">
      <c r="A526" s="12"/>
      <c r="B526" s="12"/>
      <c r="C526" s="12"/>
    </row>
    <row r="527" spans="1:3">
      <c r="A527" s="12"/>
      <c r="B527" s="12"/>
      <c r="C527" s="12"/>
    </row>
    <row r="528" spans="1:3">
      <c r="A528" s="12"/>
      <c r="B528" s="12"/>
      <c r="C528" s="12"/>
    </row>
    <row r="529" spans="1:3">
      <c r="A529" s="12"/>
      <c r="B529" s="12"/>
      <c r="C529" s="12"/>
    </row>
    <row r="530" spans="1:3">
      <c r="A530" s="12"/>
      <c r="B530" s="12"/>
      <c r="C530" s="12"/>
    </row>
    <row r="531" spans="1:3">
      <c r="A531" s="12"/>
      <c r="B531" s="12"/>
      <c r="C531" s="12"/>
    </row>
    <row r="532" spans="1:3">
      <c r="A532" s="12"/>
      <c r="B532" s="12"/>
      <c r="C532" s="12"/>
    </row>
    <row r="533" spans="1:3">
      <c r="A533" s="12"/>
      <c r="B533" s="12"/>
      <c r="C533" s="12"/>
    </row>
    <row r="534" spans="1:3">
      <c r="A534" s="12"/>
      <c r="B534" s="12"/>
      <c r="C534" s="12"/>
    </row>
    <row r="535" spans="1:3">
      <c r="A535" s="12"/>
      <c r="B535" s="12"/>
      <c r="C535" s="12"/>
    </row>
    <row r="536" spans="1:3">
      <c r="A536" s="12"/>
      <c r="B536" s="12"/>
      <c r="C536" s="12"/>
    </row>
    <row r="537" spans="1:3">
      <c r="A537" s="12"/>
      <c r="B537" s="12"/>
      <c r="C537" s="12"/>
    </row>
    <row r="538" spans="1:3">
      <c r="A538" s="12"/>
      <c r="B538" s="12"/>
      <c r="C538" s="12"/>
    </row>
    <row r="539" spans="1:3">
      <c r="A539" s="12"/>
      <c r="B539" s="12"/>
      <c r="C539" s="12"/>
    </row>
    <row r="540" spans="1:3">
      <c r="A540" s="12"/>
      <c r="B540" s="12"/>
      <c r="C540" s="12"/>
    </row>
    <row r="541" spans="1:3">
      <c r="A541" s="12"/>
      <c r="B541" s="12"/>
      <c r="C541" s="12"/>
    </row>
    <row r="542" spans="1:3">
      <c r="A542" s="12"/>
      <c r="B542" s="12"/>
      <c r="C542" s="12"/>
    </row>
    <row r="543" spans="1:3">
      <c r="A543" s="12"/>
      <c r="B543" s="12"/>
      <c r="C543" s="12"/>
    </row>
    <row r="544" spans="1:3">
      <c r="A544" s="12"/>
      <c r="B544" s="12"/>
      <c r="C544" s="12"/>
    </row>
    <row r="545" spans="1:3">
      <c r="A545" s="12"/>
      <c r="B545" s="12"/>
      <c r="C545" s="12"/>
    </row>
    <row r="546" spans="1:3">
      <c r="A546" s="12"/>
      <c r="B546" s="12"/>
      <c r="C546" s="12"/>
    </row>
    <row r="547" spans="1:3">
      <c r="A547" s="12"/>
      <c r="B547" s="12"/>
      <c r="C547" s="12"/>
    </row>
    <row r="548" spans="1:3">
      <c r="A548" s="12"/>
      <c r="B548" s="12"/>
      <c r="C548" s="12"/>
    </row>
    <row r="549" spans="1:3">
      <c r="A549" s="12"/>
      <c r="B549" s="12"/>
      <c r="C549" s="12"/>
    </row>
    <row r="550" spans="1:3">
      <c r="A550" s="12"/>
      <c r="B550" s="12"/>
      <c r="C550" s="12"/>
    </row>
    <row r="551" spans="1:3">
      <c r="A551" s="12"/>
      <c r="B551" s="12"/>
      <c r="C551" s="12"/>
    </row>
    <row r="552" spans="1:3">
      <c r="A552" s="12"/>
      <c r="B552" s="12"/>
      <c r="C552" s="12"/>
    </row>
    <row r="553" spans="1:3">
      <c r="A553" s="12"/>
      <c r="B553" s="12"/>
      <c r="C553" s="12"/>
    </row>
    <row r="554" spans="1:3">
      <c r="A554" s="12"/>
      <c r="B554" s="12"/>
      <c r="C554" s="12"/>
    </row>
    <row r="555" spans="1:3">
      <c r="A555" s="12"/>
      <c r="B555" s="12"/>
      <c r="C555" s="12"/>
    </row>
    <row r="556" spans="1:3">
      <c r="A556" s="12"/>
      <c r="B556" s="12"/>
      <c r="C556" s="12"/>
    </row>
    <row r="557" spans="1:3">
      <c r="A557" s="12"/>
      <c r="B557" s="12"/>
      <c r="C557" s="12"/>
    </row>
    <row r="558" spans="1:3">
      <c r="A558" s="12"/>
      <c r="B558" s="12"/>
      <c r="C558" s="12"/>
    </row>
    <row r="559" spans="1:3">
      <c r="A559" s="12"/>
      <c r="B559" s="12"/>
      <c r="C559" s="12"/>
    </row>
    <row r="560" spans="1:3">
      <c r="A560" s="12"/>
      <c r="B560" s="12"/>
      <c r="C560" s="12"/>
    </row>
    <row r="561" spans="1:3">
      <c r="A561" s="12"/>
      <c r="B561" s="12"/>
      <c r="C561" s="12"/>
    </row>
    <row r="562" spans="1:3">
      <c r="A562" s="12"/>
      <c r="B562" s="12"/>
      <c r="C562" s="12"/>
    </row>
    <row r="563" spans="1:3">
      <c r="A563" s="12"/>
      <c r="B563" s="12"/>
      <c r="C563" s="12"/>
    </row>
    <row r="564" spans="1:3">
      <c r="A564" s="12"/>
      <c r="B564" s="12"/>
      <c r="C564" s="12"/>
    </row>
    <row r="565" spans="1:3">
      <c r="A565" s="12"/>
      <c r="B565" s="12"/>
      <c r="C565" s="12"/>
    </row>
    <row r="566" spans="1:3">
      <c r="A566" s="12"/>
      <c r="B566" s="12"/>
      <c r="C566" s="12"/>
    </row>
    <row r="567" spans="1:3">
      <c r="A567" s="12"/>
      <c r="B567" s="12"/>
      <c r="C567" s="12"/>
    </row>
    <row r="568" spans="1:3">
      <c r="A568" s="12"/>
      <c r="B568" s="12"/>
      <c r="C568" s="12"/>
    </row>
    <row r="569" spans="1:3">
      <c r="A569" s="12"/>
      <c r="B569" s="12"/>
      <c r="C569" s="12"/>
    </row>
    <row r="570" spans="1:3">
      <c r="A570" s="12"/>
      <c r="B570" s="12"/>
      <c r="C570" s="12"/>
    </row>
    <row r="571" spans="1:3">
      <c r="A571" s="12"/>
      <c r="B571" s="12"/>
      <c r="C571" s="12"/>
    </row>
    <row r="572" spans="1:3">
      <c r="A572" s="12"/>
      <c r="B572" s="12"/>
      <c r="C572" s="12"/>
    </row>
    <row r="573" spans="1:3">
      <c r="A573" s="12"/>
      <c r="B573" s="12"/>
      <c r="C573" s="12"/>
    </row>
    <row r="574" spans="1:3">
      <c r="A574" s="12"/>
      <c r="B574" s="12"/>
      <c r="C574" s="12"/>
    </row>
    <row r="575" spans="1:3">
      <c r="A575" s="12"/>
      <c r="B575" s="12"/>
      <c r="C575" s="12"/>
    </row>
    <row r="576" spans="1:3">
      <c r="A576" s="12"/>
      <c r="B576" s="12"/>
      <c r="C576" s="12"/>
    </row>
    <row r="577" spans="1:3">
      <c r="A577" s="12"/>
      <c r="B577" s="12"/>
      <c r="C577" s="12"/>
    </row>
    <row r="578" spans="1:3">
      <c r="A578" s="12"/>
      <c r="B578" s="12"/>
      <c r="C578" s="12"/>
    </row>
    <row r="579" spans="1:3">
      <c r="A579" s="12"/>
      <c r="B579" s="12"/>
      <c r="C579" s="12"/>
    </row>
    <row r="580" spans="1:3">
      <c r="A580" s="12"/>
      <c r="B580" s="12"/>
      <c r="C580" s="12"/>
    </row>
    <row r="581" spans="1:3">
      <c r="A581" s="12"/>
      <c r="B581" s="12"/>
      <c r="C581" s="12"/>
    </row>
    <row r="582" spans="1:3">
      <c r="A582" s="12"/>
      <c r="B582" s="12"/>
      <c r="C582" s="12"/>
    </row>
    <row r="583" spans="1:3">
      <c r="A583" s="12"/>
      <c r="B583" s="12"/>
      <c r="C583" s="12"/>
    </row>
    <row r="584" spans="1:3">
      <c r="A584" s="12"/>
      <c r="B584" s="12"/>
      <c r="C584" s="12"/>
    </row>
    <row r="585" spans="1:3">
      <c r="A585" s="12"/>
      <c r="B585" s="12"/>
      <c r="C585" s="12"/>
    </row>
    <row r="586" spans="1:3">
      <c r="A586" s="12"/>
      <c r="B586" s="12"/>
      <c r="C586" s="12"/>
    </row>
    <row r="587" spans="1:3">
      <c r="A587" s="12"/>
      <c r="B587" s="12"/>
      <c r="C587" s="12"/>
    </row>
    <row r="588" spans="1:3">
      <c r="A588" s="12"/>
      <c r="B588" s="12"/>
      <c r="C588" s="12"/>
    </row>
    <row r="589" spans="1:3">
      <c r="A589" s="12"/>
      <c r="B589" s="12"/>
      <c r="C589" s="12"/>
    </row>
    <row r="590" spans="1:3">
      <c r="A590" s="12"/>
      <c r="B590" s="12"/>
      <c r="C590" s="12"/>
    </row>
    <row r="591" spans="1:3">
      <c r="A591" s="12"/>
      <c r="B591" s="12"/>
      <c r="C591" s="12"/>
    </row>
    <row r="592" spans="1:3">
      <c r="A592" s="12"/>
      <c r="B592" s="12"/>
      <c r="C592" s="12"/>
    </row>
    <row r="593" spans="1:3">
      <c r="A593" s="12"/>
      <c r="B593" s="12"/>
      <c r="C593" s="12"/>
    </row>
    <row r="594" spans="1:3">
      <c r="A594" s="12"/>
      <c r="B594" s="12"/>
      <c r="C594" s="12"/>
    </row>
    <row r="595" spans="1:3">
      <c r="A595" s="12"/>
      <c r="B595" s="12"/>
      <c r="C595" s="12"/>
    </row>
    <row r="596" spans="1:3">
      <c r="A596" s="12"/>
      <c r="B596" s="12"/>
      <c r="C596" s="12"/>
    </row>
    <row r="597" spans="1:3">
      <c r="A597" s="12"/>
      <c r="B597" s="12"/>
      <c r="C597" s="12"/>
    </row>
    <row r="598" spans="1:3">
      <c r="A598" s="12"/>
      <c r="B598" s="12"/>
      <c r="C598" s="12"/>
    </row>
    <row r="599" spans="1:3">
      <c r="A599" s="12"/>
      <c r="B599" s="12"/>
      <c r="C599" s="12"/>
    </row>
    <row r="600" spans="1:3">
      <c r="A600" s="12"/>
      <c r="B600" s="12"/>
      <c r="C600" s="12"/>
    </row>
    <row r="601" spans="1:3">
      <c r="A601" s="12"/>
      <c r="B601" s="12"/>
      <c r="C601" s="12"/>
    </row>
    <row r="602" spans="1:3">
      <c r="A602" s="12"/>
      <c r="B602" s="12"/>
      <c r="C602" s="12"/>
    </row>
    <row r="603" spans="1:3">
      <c r="A603" s="12"/>
      <c r="B603" s="12"/>
      <c r="C603" s="12"/>
    </row>
    <row r="604" spans="1:3">
      <c r="A604" s="12"/>
      <c r="B604" s="12"/>
      <c r="C604" s="12"/>
    </row>
    <row r="605" spans="1:3">
      <c r="A605" s="12"/>
      <c r="B605" s="12"/>
      <c r="C605" s="12"/>
    </row>
    <row r="606" spans="1:3">
      <c r="A606" s="12"/>
      <c r="B606" s="12"/>
      <c r="C606" s="12"/>
    </row>
    <row r="607" spans="1:3">
      <c r="A607" s="12"/>
      <c r="B607" s="12"/>
      <c r="C607" s="12"/>
    </row>
    <row r="608" spans="1:3">
      <c r="A608" s="12"/>
      <c r="B608" s="12"/>
      <c r="C608" s="12"/>
    </row>
    <row r="609" spans="1:3">
      <c r="A609" s="12"/>
      <c r="B609" s="12"/>
      <c r="C609" s="12"/>
    </row>
    <row r="610" spans="1:3">
      <c r="A610" s="12"/>
      <c r="B610" s="12"/>
      <c r="C610" s="12"/>
    </row>
    <row r="611" spans="1:3">
      <c r="A611" s="12"/>
      <c r="B611" s="12"/>
      <c r="C611" s="12"/>
    </row>
    <row r="612" spans="1:3">
      <c r="A612" s="12"/>
      <c r="B612" s="12"/>
      <c r="C612" s="12"/>
    </row>
    <row r="613" spans="1:3">
      <c r="A613" s="12"/>
      <c r="B613" s="12"/>
      <c r="C613" s="12"/>
    </row>
    <row r="614" spans="1:3">
      <c r="A614" s="12"/>
      <c r="B614" s="12"/>
      <c r="C614" s="12"/>
    </row>
    <row r="615" spans="1:3">
      <c r="A615" s="12"/>
      <c r="B615" s="12"/>
      <c r="C615" s="12"/>
    </row>
    <row r="616" spans="1:3">
      <c r="A616" s="12"/>
      <c r="B616" s="12"/>
      <c r="C616" s="12"/>
    </row>
    <row r="617" spans="1:3">
      <c r="A617" s="12"/>
      <c r="B617" s="12"/>
      <c r="C617" s="12"/>
    </row>
    <row r="618" spans="1:3">
      <c r="A618" s="12"/>
      <c r="B618" s="12"/>
      <c r="C618" s="12"/>
    </row>
    <row r="619" spans="1:3">
      <c r="A619" s="12"/>
      <c r="B619" s="12"/>
      <c r="C619" s="12"/>
    </row>
    <row r="620" spans="1:3">
      <c r="A620" s="12"/>
      <c r="B620" s="12"/>
      <c r="C620" s="12"/>
    </row>
    <row r="621" spans="1:3">
      <c r="A621" s="12"/>
      <c r="B621" s="12"/>
      <c r="C621" s="12"/>
    </row>
    <row r="622" spans="1:3">
      <c r="A622" s="12"/>
      <c r="B622" s="12"/>
      <c r="C622" s="12"/>
    </row>
    <row r="623" spans="1:3">
      <c r="A623" s="12"/>
      <c r="B623" s="12"/>
      <c r="C623" s="12"/>
    </row>
    <row r="624" spans="1:3">
      <c r="A624" s="12"/>
      <c r="B624" s="12"/>
      <c r="C624" s="12"/>
    </row>
    <row r="625" spans="1:3">
      <c r="A625" s="12"/>
      <c r="B625" s="12"/>
      <c r="C625" s="12"/>
    </row>
    <row r="626" spans="1:3">
      <c r="A626" s="12"/>
      <c r="B626" s="12"/>
      <c r="C626" s="12"/>
    </row>
    <row r="627" spans="1:3">
      <c r="A627" s="12"/>
      <c r="B627" s="12"/>
      <c r="C627" s="12"/>
    </row>
    <row r="628" spans="1:3">
      <c r="A628" s="12"/>
      <c r="B628" s="12"/>
      <c r="C628" s="12"/>
    </row>
    <row r="629" spans="1:3">
      <c r="A629" s="12"/>
      <c r="B629" s="12"/>
      <c r="C629" s="12"/>
    </row>
    <row r="630" spans="1:3">
      <c r="A630" s="12"/>
      <c r="B630" s="12"/>
      <c r="C630" s="12"/>
    </row>
    <row r="631" spans="1:3">
      <c r="A631" s="12"/>
      <c r="B631" s="12"/>
      <c r="C631" s="12"/>
    </row>
    <row r="632" spans="1:3">
      <c r="A632" s="12"/>
      <c r="B632" s="12"/>
      <c r="C632" s="12"/>
    </row>
    <row r="633" spans="1:3">
      <c r="A633" s="12"/>
      <c r="B633" s="12"/>
      <c r="C633" s="12"/>
    </row>
    <row r="634" spans="1:3">
      <c r="A634" s="12"/>
      <c r="B634" s="12"/>
      <c r="C634" s="12"/>
    </row>
    <row r="635" spans="1:3">
      <c r="A635" s="12"/>
      <c r="B635" s="12"/>
      <c r="C635" s="12"/>
    </row>
    <row r="636" spans="1:3">
      <c r="A636" s="12"/>
      <c r="B636" s="12"/>
      <c r="C636" s="12"/>
    </row>
    <row r="637" spans="1:3">
      <c r="A637" s="12"/>
      <c r="B637" s="12"/>
      <c r="C637" s="12"/>
    </row>
    <row r="638" spans="1:3">
      <c r="A638" s="12"/>
      <c r="B638" s="12"/>
      <c r="C638" s="12"/>
    </row>
    <row r="639" spans="1:3">
      <c r="A639" s="12"/>
      <c r="B639" s="12"/>
      <c r="C639" s="12"/>
    </row>
    <row r="640" spans="1:3">
      <c r="A640" s="12"/>
      <c r="B640" s="12"/>
      <c r="C640" s="12"/>
    </row>
    <row r="641" spans="1:3">
      <c r="A641" s="12"/>
      <c r="B641" s="12"/>
      <c r="C641" s="12"/>
    </row>
    <row r="642" spans="1:3">
      <c r="A642" s="12"/>
      <c r="B642" s="12"/>
      <c r="C642" s="12"/>
    </row>
    <row r="643" spans="1:3">
      <c r="A643" s="12"/>
      <c r="B643" s="12"/>
      <c r="C643" s="12"/>
    </row>
    <row r="644" spans="1:3">
      <c r="A644" s="12"/>
      <c r="B644" s="12"/>
      <c r="C644" s="12"/>
    </row>
    <row r="645" spans="1:3">
      <c r="A645" s="12"/>
      <c r="B645" s="12"/>
      <c r="C645" s="12"/>
    </row>
    <row r="646" spans="1:3">
      <c r="A646" s="12"/>
      <c r="B646" s="12"/>
      <c r="C646" s="12"/>
    </row>
    <row r="647" spans="1:3">
      <c r="A647" s="12"/>
      <c r="B647" s="12"/>
      <c r="C647" s="12"/>
    </row>
    <row r="648" spans="1:3">
      <c r="A648" s="12"/>
      <c r="B648" s="12"/>
      <c r="C648" s="12"/>
    </row>
    <row r="649" spans="1:3">
      <c r="A649" s="12"/>
      <c r="B649" s="12"/>
      <c r="C649" s="12"/>
    </row>
    <row r="650" spans="1:3">
      <c r="A650" s="12"/>
      <c r="B650" s="12"/>
      <c r="C650" s="12"/>
    </row>
    <row r="651" spans="1:3">
      <c r="A651" s="12"/>
      <c r="B651" s="12"/>
      <c r="C651" s="12"/>
    </row>
    <row r="652" spans="1:3">
      <c r="A652" s="12"/>
      <c r="B652" s="12"/>
      <c r="C652" s="12"/>
    </row>
    <row r="653" spans="1:3">
      <c r="A653" s="12"/>
      <c r="B653" s="12"/>
      <c r="C653" s="12"/>
    </row>
    <row r="654" spans="1:3">
      <c r="A654" s="12"/>
      <c r="B654" s="12"/>
      <c r="C654" s="12"/>
    </row>
    <row r="655" spans="1:3">
      <c r="A655" s="12"/>
      <c r="B655" s="12"/>
      <c r="C655" s="12"/>
    </row>
    <row r="656" spans="1:3">
      <c r="A656" s="12"/>
      <c r="B656" s="12"/>
      <c r="C656" s="12"/>
    </row>
    <row r="657" spans="1:3">
      <c r="A657" s="12"/>
      <c r="B657" s="12"/>
      <c r="C657" s="12"/>
    </row>
    <row r="658" spans="1:3">
      <c r="A658" s="12"/>
      <c r="B658" s="12"/>
      <c r="C658" s="12"/>
    </row>
    <row r="659" spans="1:3">
      <c r="A659" s="12"/>
      <c r="B659" s="12"/>
      <c r="C659" s="12"/>
    </row>
    <row r="660" spans="1:3">
      <c r="A660" s="12"/>
      <c r="B660" s="12"/>
      <c r="C660" s="12"/>
    </row>
    <row r="661" spans="1:3">
      <c r="A661" s="12"/>
      <c r="B661" s="12"/>
      <c r="C661" s="12"/>
    </row>
    <row r="662" spans="1:3">
      <c r="A662" s="12"/>
      <c r="B662" s="12"/>
      <c r="C662" s="12"/>
    </row>
    <row r="663" spans="1:3">
      <c r="A663" s="12"/>
      <c r="B663" s="12"/>
      <c r="C663" s="12"/>
    </row>
    <row r="664" spans="1:3">
      <c r="A664" s="12"/>
      <c r="B664" s="12"/>
      <c r="C664" s="12"/>
    </row>
    <row r="665" spans="1:3">
      <c r="A665" s="12"/>
      <c r="B665" s="12"/>
      <c r="C665" s="12"/>
    </row>
    <row r="666" spans="1:3">
      <c r="A666" s="12"/>
      <c r="B666" s="12"/>
      <c r="C666" s="12"/>
    </row>
    <row r="667" spans="1:3">
      <c r="A667" s="12"/>
      <c r="B667" s="12"/>
      <c r="C667" s="12"/>
    </row>
    <row r="668" spans="1:3">
      <c r="A668" s="12"/>
      <c r="B668" s="12"/>
      <c r="C668" s="12"/>
    </row>
    <row r="669" spans="1:3">
      <c r="A669" s="12"/>
      <c r="B669" s="12"/>
      <c r="C669" s="12"/>
    </row>
    <row r="670" spans="1:3">
      <c r="A670" s="12"/>
      <c r="B670" s="12"/>
      <c r="C670" s="12"/>
    </row>
    <row r="671" spans="1:3">
      <c r="A671" s="12"/>
      <c r="B671" s="12"/>
      <c r="C671" s="12"/>
    </row>
    <row r="672" spans="1:3">
      <c r="A672" s="12"/>
      <c r="B672" s="12"/>
      <c r="C672" s="12"/>
    </row>
    <row r="673" spans="1:3">
      <c r="A673" s="12"/>
      <c r="B673" s="12"/>
      <c r="C673" s="12"/>
    </row>
    <row r="674" spans="1:3">
      <c r="A674" s="12"/>
      <c r="B674" s="12"/>
      <c r="C674" s="12"/>
    </row>
    <row r="675" spans="1:3">
      <c r="A675" s="12"/>
      <c r="B675" s="12"/>
      <c r="C675" s="12"/>
    </row>
    <row r="676" spans="1:3">
      <c r="A676" s="12"/>
      <c r="B676" s="12"/>
      <c r="C676" s="12"/>
    </row>
    <row r="677" spans="1:3">
      <c r="A677" s="12"/>
      <c r="B677" s="12"/>
      <c r="C677" s="12"/>
    </row>
    <row r="678" spans="1:3">
      <c r="A678" s="12"/>
      <c r="B678" s="12"/>
      <c r="C678" s="12"/>
    </row>
    <row r="679" spans="1:3">
      <c r="A679" s="12"/>
      <c r="B679" s="12"/>
      <c r="C679" s="12"/>
    </row>
    <row r="680" spans="1:3">
      <c r="A680" s="12"/>
      <c r="B680" s="12"/>
      <c r="C680" s="12"/>
    </row>
    <row r="681" spans="1:3">
      <c r="A681" s="12"/>
      <c r="B681" s="12"/>
      <c r="C681" s="12"/>
    </row>
    <row r="682" spans="1:3">
      <c r="A682" s="12"/>
      <c r="B682" s="12"/>
      <c r="C682" s="12"/>
    </row>
    <row r="683" spans="1:3">
      <c r="A683" s="12"/>
      <c r="B683" s="12"/>
      <c r="C683" s="12"/>
    </row>
    <row r="684" spans="1:3">
      <c r="A684" s="12"/>
      <c r="B684" s="12"/>
      <c r="C684" s="12"/>
    </row>
    <row r="685" spans="1:3">
      <c r="A685" s="12"/>
      <c r="B685" s="12"/>
      <c r="C685" s="12"/>
    </row>
    <row r="686" spans="1:3">
      <c r="A686" s="12"/>
      <c r="B686" s="12"/>
      <c r="C686" s="12"/>
    </row>
    <row r="687" spans="1:3">
      <c r="A687" s="12"/>
      <c r="B687" s="12"/>
      <c r="C687" s="12"/>
    </row>
    <row r="688" spans="1:3">
      <c r="A688" s="12"/>
      <c r="B688" s="12"/>
      <c r="C688" s="12"/>
    </row>
    <row r="689" spans="1:3">
      <c r="A689" s="12"/>
      <c r="B689" s="12"/>
      <c r="C689" s="12"/>
    </row>
    <row r="690" spans="1:3">
      <c r="A690" s="12"/>
      <c r="B690" s="12"/>
      <c r="C690" s="12"/>
    </row>
    <row r="691" spans="1:3">
      <c r="A691" s="12"/>
      <c r="B691" s="12"/>
      <c r="C691" s="12"/>
    </row>
    <row r="692" spans="1:3">
      <c r="A692" s="12"/>
      <c r="B692" s="12"/>
      <c r="C692" s="12"/>
    </row>
    <row r="693" spans="1:3">
      <c r="A693" s="12"/>
      <c r="B693" s="12"/>
      <c r="C693" s="12"/>
    </row>
    <row r="694" spans="1:3">
      <c r="A694" s="12"/>
      <c r="B694" s="12"/>
      <c r="C694" s="12"/>
    </row>
    <row r="695" spans="1:3">
      <c r="A695" s="12"/>
      <c r="B695" s="12"/>
      <c r="C695" s="12"/>
    </row>
    <row r="696" spans="1:3">
      <c r="A696" s="12"/>
      <c r="B696" s="12"/>
      <c r="C696" s="12"/>
    </row>
    <row r="697" spans="1:3">
      <c r="A697" s="12"/>
      <c r="B697" s="12"/>
      <c r="C697" s="12"/>
    </row>
    <row r="698" spans="1:3">
      <c r="A698" s="12"/>
      <c r="B698" s="12"/>
      <c r="C698" s="12"/>
    </row>
    <row r="699" spans="1:3">
      <c r="A699" s="12"/>
      <c r="B699" s="12"/>
      <c r="C699" s="12"/>
    </row>
    <row r="700" spans="1:3">
      <c r="A700" s="12"/>
      <c r="B700" s="12"/>
      <c r="C700" s="12"/>
    </row>
    <row r="701" spans="1:3">
      <c r="A701" s="12"/>
      <c r="B701" s="12"/>
      <c r="C701" s="12"/>
    </row>
    <row r="702" spans="1:3">
      <c r="A702" s="12"/>
      <c r="B702" s="12"/>
      <c r="C702" s="12"/>
    </row>
    <row r="703" spans="1:3">
      <c r="A703" s="12"/>
      <c r="B703" s="12"/>
      <c r="C703" s="12"/>
    </row>
    <row r="704" spans="1:3">
      <c r="A704" s="12"/>
      <c r="B704" s="12"/>
      <c r="C704" s="12"/>
    </row>
    <row r="705" spans="1:3">
      <c r="A705" s="12"/>
      <c r="B705" s="12"/>
      <c r="C705" s="12"/>
    </row>
    <row r="706" spans="1:3">
      <c r="A706" s="12"/>
      <c r="B706" s="12"/>
      <c r="C706" s="12"/>
    </row>
    <row r="707" spans="1:3">
      <c r="A707" s="12"/>
      <c r="B707" s="12"/>
      <c r="C707" s="12"/>
    </row>
    <row r="708" spans="1:3">
      <c r="A708" s="12"/>
      <c r="B708" s="12"/>
      <c r="C708" s="12"/>
    </row>
    <row r="709" spans="1:3">
      <c r="A709" s="12"/>
      <c r="B709" s="12"/>
      <c r="C709" s="12"/>
    </row>
    <row r="710" spans="1:3">
      <c r="A710" s="12"/>
      <c r="B710" s="12"/>
      <c r="C710" s="12"/>
    </row>
    <row r="711" spans="1:3">
      <c r="A711" s="12"/>
      <c r="B711" s="12"/>
      <c r="C711" s="12"/>
    </row>
    <row r="712" spans="1:3">
      <c r="A712" s="12"/>
      <c r="B712" s="12"/>
      <c r="C712" s="12"/>
    </row>
    <row r="713" spans="1:3">
      <c r="A713" s="12"/>
      <c r="B713" s="12"/>
      <c r="C713" s="12"/>
    </row>
    <row r="714" spans="1:3">
      <c r="A714" s="12"/>
      <c r="B714" s="12"/>
      <c r="C714" s="12"/>
    </row>
    <row r="715" spans="1:3">
      <c r="A715" s="12"/>
      <c r="B715" s="12"/>
      <c r="C715" s="12"/>
    </row>
    <row r="716" spans="1:3">
      <c r="A716" s="12"/>
      <c r="B716" s="12"/>
      <c r="C716" s="12"/>
    </row>
    <row r="717" spans="1:3">
      <c r="A717" s="12"/>
      <c r="B717" s="12"/>
      <c r="C717" s="12"/>
    </row>
    <row r="718" spans="1:3">
      <c r="A718" s="12"/>
      <c r="B718" s="12"/>
      <c r="C718" s="12"/>
    </row>
    <row r="719" spans="1:3">
      <c r="A719" s="12"/>
      <c r="B719" s="12"/>
      <c r="C719" s="12"/>
    </row>
    <row r="720" spans="1:3">
      <c r="A720" s="12"/>
      <c r="B720" s="12"/>
      <c r="C720" s="12"/>
    </row>
    <row r="721" spans="1:3">
      <c r="A721" s="12"/>
      <c r="B721" s="12"/>
      <c r="C721" s="12"/>
    </row>
    <row r="722" spans="1:3">
      <c r="A722" s="12"/>
      <c r="B722" s="12"/>
      <c r="C722" s="12"/>
    </row>
    <row r="723" spans="1:3">
      <c r="A723" s="12"/>
      <c r="B723" s="12"/>
      <c r="C723" s="12"/>
    </row>
    <row r="724" spans="1:3">
      <c r="A724" s="12"/>
      <c r="B724" s="12"/>
      <c r="C724" s="12"/>
    </row>
    <row r="725" spans="1:3">
      <c r="A725" s="12"/>
      <c r="B725" s="12"/>
      <c r="C725" s="12"/>
    </row>
    <row r="726" spans="1:3">
      <c r="A726" s="12"/>
      <c r="B726" s="12"/>
      <c r="C726" s="12"/>
    </row>
    <row r="727" spans="1:3">
      <c r="A727" s="12"/>
      <c r="B727" s="12"/>
      <c r="C727" s="12"/>
    </row>
    <row r="728" spans="1:3">
      <c r="A728" s="12"/>
      <c r="B728" s="12"/>
      <c r="C728" s="12"/>
    </row>
    <row r="729" spans="1:3">
      <c r="A729" s="12"/>
      <c r="B729" s="12"/>
      <c r="C729" s="12"/>
    </row>
    <row r="730" spans="1:3">
      <c r="A730" s="12"/>
      <c r="B730" s="12"/>
      <c r="C730" s="12"/>
    </row>
    <row r="731" spans="1:3">
      <c r="A731" s="12"/>
      <c r="B731" s="12"/>
      <c r="C731" s="12"/>
    </row>
    <row r="732" spans="1:3">
      <c r="A732" s="12"/>
      <c r="B732" s="12"/>
      <c r="C732" s="12"/>
    </row>
    <row r="733" spans="1:3">
      <c r="A733" s="12"/>
      <c r="B733" s="12"/>
      <c r="C733" s="12"/>
    </row>
    <row r="734" spans="1:3">
      <c r="A734" s="12"/>
      <c r="B734" s="12"/>
      <c r="C734" s="12"/>
    </row>
    <row r="735" spans="1:3">
      <c r="A735" s="12"/>
      <c r="B735" s="12"/>
      <c r="C735" s="12"/>
    </row>
    <row r="736" spans="1:3">
      <c r="A736" s="12"/>
      <c r="B736" s="12"/>
      <c r="C736" s="12"/>
    </row>
    <row r="737" spans="1:3">
      <c r="A737" s="12"/>
      <c r="B737" s="12"/>
      <c r="C737" s="12"/>
    </row>
    <row r="738" spans="1:3">
      <c r="A738" s="12"/>
      <c r="B738" s="12"/>
      <c r="C738" s="12"/>
    </row>
    <row r="739" spans="1:3">
      <c r="A739" s="12"/>
      <c r="B739" s="12"/>
      <c r="C739" s="12"/>
    </row>
    <row r="740" spans="1:3">
      <c r="A740" s="12"/>
      <c r="B740" s="12"/>
      <c r="C740" s="12"/>
    </row>
    <row r="741" spans="1:3">
      <c r="A741" s="12"/>
      <c r="B741" s="12"/>
      <c r="C741" s="12"/>
    </row>
    <row r="742" spans="1:3">
      <c r="A742" s="12"/>
      <c r="B742" s="12"/>
      <c r="C742" s="12"/>
    </row>
    <row r="743" spans="1:3">
      <c r="A743" s="12"/>
      <c r="B743" s="12"/>
      <c r="C743" s="12"/>
    </row>
    <row r="744" spans="1:3">
      <c r="A744" s="12"/>
      <c r="B744" s="12"/>
      <c r="C744" s="12"/>
    </row>
    <row r="745" spans="1:3">
      <c r="A745" s="12"/>
      <c r="B745" s="12"/>
      <c r="C745" s="12"/>
    </row>
    <row r="746" spans="1:3">
      <c r="A746" s="12"/>
      <c r="B746" s="12"/>
      <c r="C746" s="12"/>
    </row>
    <row r="747" spans="1:3">
      <c r="A747" s="12"/>
      <c r="B747" s="12"/>
      <c r="C747" s="12"/>
    </row>
    <row r="748" spans="1:3">
      <c r="A748" s="12"/>
      <c r="B748" s="12"/>
      <c r="C748" s="12"/>
    </row>
    <row r="749" spans="1:3">
      <c r="A749" s="12"/>
      <c r="B749" s="12"/>
      <c r="C749" s="12"/>
    </row>
    <row r="750" spans="1:3">
      <c r="A750" s="12"/>
      <c r="B750" s="12"/>
      <c r="C750" s="12"/>
    </row>
    <row r="751" spans="1:3">
      <c r="A751" s="12"/>
      <c r="B751" s="12"/>
      <c r="C751" s="12"/>
    </row>
    <row r="752" spans="1:3">
      <c r="A752" s="12"/>
      <c r="B752" s="12"/>
      <c r="C752" s="12"/>
    </row>
    <row r="753" spans="1:3">
      <c r="A753" s="12"/>
      <c r="B753" s="12"/>
      <c r="C753" s="12"/>
    </row>
    <row r="754" spans="1:3">
      <c r="A754" s="12"/>
      <c r="B754" s="12"/>
      <c r="C754" s="12"/>
    </row>
    <row r="755" spans="1:3">
      <c r="A755" s="12"/>
      <c r="B755" s="12"/>
      <c r="C755" s="12"/>
    </row>
    <row r="756" spans="1:3">
      <c r="A756" s="12"/>
      <c r="B756" s="12"/>
      <c r="C756" s="12"/>
    </row>
    <row r="757" spans="1:3">
      <c r="A757" s="12"/>
      <c r="B757" s="12"/>
      <c r="C757" s="12"/>
    </row>
    <row r="758" spans="1:3">
      <c r="A758" s="12"/>
      <c r="B758" s="12"/>
      <c r="C758" s="12"/>
    </row>
    <row r="759" spans="1:3">
      <c r="A759" s="12"/>
      <c r="B759" s="12"/>
      <c r="C759" s="12"/>
    </row>
    <row r="760" spans="1:3">
      <c r="A760" s="12"/>
      <c r="B760" s="12"/>
      <c r="C760" s="12"/>
    </row>
    <row r="761" spans="1:3">
      <c r="A761" s="12"/>
      <c r="B761" s="12"/>
      <c r="C761" s="12"/>
    </row>
    <row r="762" spans="1:3">
      <c r="A762" s="12"/>
      <c r="B762" s="12"/>
      <c r="C762" s="12"/>
    </row>
    <row r="763" spans="1:3">
      <c r="A763" s="12"/>
      <c r="B763" s="12"/>
      <c r="C763" s="12"/>
    </row>
    <row r="764" spans="1:3">
      <c r="A764" s="12"/>
      <c r="B764" s="12"/>
      <c r="C764" s="12"/>
    </row>
    <row r="765" spans="1:3">
      <c r="A765" s="12"/>
      <c r="B765" s="12"/>
      <c r="C765" s="12"/>
    </row>
    <row r="766" spans="1:3">
      <c r="A766" s="12"/>
      <c r="B766" s="12"/>
      <c r="C766" s="12"/>
    </row>
    <row r="767" spans="1:3">
      <c r="A767" s="12"/>
      <c r="B767" s="12"/>
      <c r="C767" s="12"/>
    </row>
    <row r="768" spans="1:3">
      <c r="A768" s="12"/>
      <c r="B768" s="12"/>
      <c r="C768" s="12"/>
    </row>
    <row r="769" spans="1:3">
      <c r="A769" s="12"/>
      <c r="B769" s="12"/>
      <c r="C769" s="12"/>
    </row>
    <row r="770" spans="1:3">
      <c r="A770" s="12"/>
      <c r="B770" s="12"/>
      <c r="C770" s="12"/>
    </row>
    <row r="771" spans="1:3">
      <c r="A771" s="12"/>
      <c r="B771" s="12"/>
      <c r="C771" s="12"/>
    </row>
    <row r="772" spans="1:3">
      <c r="A772" s="12"/>
      <c r="B772" s="12"/>
      <c r="C772" s="12"/>
    </row>
    <row r="773" spans="1:3">
      <c r="A773" s="12"/>
      <c r="B773" s="12"/>
      <c r="C773" s="12"/>
    </row>
    <row r="774" spans="1:3">
      <c r="A774" s="12"/>
      <c r="B774" s="12"/>
      <c r="C774" s="12"/>
    </row>
    <row r="775" spans="1:3">
      <c r="A775" s="12"/>
      <c r="B775" s="12"/>
      <c r="C775" s="12"/>
    </row>
    <row r="776" spans="1:3">
      <c r="A776" s="12"/>
      <c r="B776" s="12"/>
      <c r="C776" s="12"/>
    </row>
    <row r="777" spans="1:3">
      <c r="A777" s="12"/>
      <c r="B777" s="12"/>
      <c r="C777" s="12"/>
    </row>
    <row r="778" spans="1:3">
      <c r="A778" s="12"/>
      <c r="B778" s="12"/>
      <c r="C778" s="12"/>
    </row>
    <row r="779" spans="1:3">
      <c r="A779" s="12"/>
      <c r="B779" s="12"/>
      <c r="C779" s="12"/>
    </row>
    <row r="780" spans="1:3">
      <c r="A780" s="12"/>
      <c r="B780" s="12"/>
      <c r="C780" s="12"/>
    </row>
    <row r="781" spans="1:3">
      <c r="A781" s="12"/>
      <c r="B781" s="12"/>
      <c r="C781" s="12"/>
    </row>
    <row r="782" spans="1:3">
      <c r="A782" s="12"/>
      <c r="B782" s="12"/>
      <c r="C782" s="12"/>
    </row>
    <row r="783" spans="1:3">
      <c r="A783" s="12"/>
      <c r="B783" s="12"/>
      <c r="C783" s="12"/>
    </row>
    <row r="784" spans="1:3">
      <c r="A784" s="12"/>
      <c r="B784" s="12"/>
      <c r="C784" s="12"/>
    </row>
    <row r="785" spans="1:3">
      <c r="A785" s="12"/>
      <c r="B785" s="12"/>
      <c r="C785" s="12"/>
    </row>
    <row r="786" spans="1:3">
      <c r="A786" s="12"/>
      <c r="B786" s="12"/>
      <c r="C786" s="12"/>
    </row>
    <row r="787" spans="1:3">
      <c r="A787" s="12"/>
      <c r="B787" s="12"/>
      <c r="C787" s="12"/>
    </row>
    <row r="788" spans="1:3">
      <c r="A788" s="12"/>
      <c r="B788" s="12"/>
      <c r="C788" s="12"/>
    </row>
    <row r="789" spans="1:3">
      <c r="A789" s="12"/>
      <c r="B789" s="12"/>
      <c r="C789" s="12"/>
    </row>
    <row r="790" spans="1:3">
      <c r="A790" s="12"/>
      <c r="B790" s="12"/>
      <c r="C790" s="12"/>
    </row>
    <row r="791" spans="1:3">
      <c r="A791" s="12"/>
      <c r="B791" s="12"/>
      <c r="C791" s="12"/>
    </row>
    <row r="792" spans="1:3">
      <c r="A792" s="12"/>
      <c r="B792" s="12"/>
      <c r="C792" s="12"/>
    </row>
    <row r="793" spans="1:3">
      <c r="A793" s="12"/>
      <c r="B793" s="12"/>
      <c r="C793" s="12"/>
    </row>
    <row r="794" spans="1:3">
      <c r="A794" s="12"/>
      <c r="B794" s="12"/>
      <c r="C794" s="12"/>
    </row>
    <row r="795" spans="1:3">
      <c r="A795" s="12"/>
      <c r="B795" s="12"/>
      <c r="C795" s="12"/>
    </row>
    <row r="796" spans="1:3">
      <c r="A796" s="12"/>
      <c r="B796" s="12"/>
      <c r="C796" s="12"/>
    </row>
    <row r="797" spans="1:3">
      <c r="A797" s="12"/>
      <c r="B797" s="12"/>
      <c r="C797" s="12"/>
    </row>
    <row r="798" spans="1:3">
      <c r="A798" s="12"/>
      <c r="B798" s="12"/>
      <c r="C798" s="12"/>
    </row>
    <row r="799" spans="1:3">
      <c r="A799" s="12"/>
      <c r="B799" s="12"/>
      <c r="C799" s="12"/>
    </row>
    <row r="800" spans="1:3">
      <c r="A800" s="12"/>
      <c r="B800" s="12"/>
      <c r="C800" s="12"/>
    </row>
    <row r="801" spans="1:3">
      <c r="A801" s="12"/>
      <c r="B801" s="12"/>
      <c r="C801" s="12"/>
    </row>
    <row r="802" spans="1:3">
      <c r="A802" s="12"/>
      <c r="B802" s="12"/>
      <c r="C802" s="12"/>
    </row>
    <row r="803" spans="1:3">
      <c r="A803" s="12"/>
      <c r="B803" s="12"/>
      <c r="C803" s="12"/>
    </row>
    <row r="804" spans="1:3">
      <c r="A804" s="12"/>
      <c r="B804" s="12"/>
      <c r="C804" s="12"/>
    </row>
    <row r="805" spans="1:3">
      <c r="A805" s="12"/>
      <c r="B805" s="12"/>
      <c r="C805" s="12"/>
    </row>
    <row r="806" spans="1:3">
      <c r="A806" s="12"/>
      <c r="B806" s="12"/>
      <c r="C806" s="12"/>
    </row>
    <row r="807" spans="1:3">
      <c r="A807" s="12"/>
      <c r="B807" s="12"/>
      <c r="C807" s="12"/>
    </row>
    <row r="808" spans="1:3">
      <c r="A808" s="12"/>
      <c r="B808" s="12"/>
      <c r="C808" s="12"/>
    </row>
    <row r="809" spans="1:3">
      <c r="A809" s="12"/>
      <c r="B809" s="12"/>
      <c r="C809" s="12"/>
    </row>
    <row r="810" spans="1:3">
      <c r="A810" s="12"/>
      <c r="B810" s="12"/>
      <c r="C810" s="12"/>
    </row>
    <row r="811" spans="1:3">
      <c r="A811" s="12"/>
      <c r="B811" s="12"/>
      <c r="C811" s="12"/>
    </row>
    <row r="812" spans="1:3">
      <c r="A812" s="12"/>
      <c r="B812" s="12"/>
      <c r="C812" s="12"/>
    </row>
    <row r="813" spans="1:3">
      <c r="A813" s="12"/>
      <c r="B813" s="12"/>
      <c r="C813" s="12"/>
    </row>
    <row r="814" spans="1:3">
      <c r="A814" s="12"/>
      <c r="B814" s="12"/>
      <c r="C814" s="12"/>
    </row>
    <row r="815" spans="1:3">
      <c r="A815" s="12"/>
      <c r="B815" s="12"/>
      <c r="C815" s="12"/>
    </row>
    <row r="816" spans="1:3">
      <c r="A816" s="12"/>
      <c r="B816" s="12"/>
      <c r="C816" s="12"/>
    </row>
    <row r="817" spans="1:3">
      <c r="A817" s="12"/>
      <c r="B817" s="12"/>
      <c r="C817" s="12"/>
    </row>
    <row r="818" spans="1:3">
      <c r="A818" s="12"/>
      <c r="B818" s="12"/>
      <c r="C818" s="12"/>
    </row>
    <row r="819" spans="1:3">
      <c r="A819" s="12"/>
      <c r="B819" s="12"/>
      <c r="C819" s="12"/>
    </row>
    <row r="820" spans="1:3">
      <c r="A820" s="12"/>
      <c r="B820" s="12"/>
      <c r="C820" s="12"/>
    </row>
    <row r="821" spans="1:3">
      <c r="A821" s="12"/>
      <c r="B821" s="12"/>
      <c r="C821" s="12"/>
    </row>
    <row r="822" spans="1:3">
      <c r="A822" s="12"/>
      <c r="B822" s="12"/>
      <c r="C822" s="12"/>
    </row>
    <row r="823" spans="1:3">
      <c r="A823" s="12"/>
      <c r="B823" s="12"/>
      <c r="C823" s="12"/>
    </row>
    <row r="824" spans="1:3">
      <c r="A824" s="12"/>
      <c r="B824" s="12"/>
      <c r="C824" s="12"/>
    </row>
    <row r="825" spans="1:3">
      <c r="A825" s="12"/>
      <c r="B825" s="12"/>
      <c r="C825" s="12"/>
    </row>
    <row r="826" spans="1:3">
      <c r="A826" s="12"/>
      <c r="B826" s="12"/>
      <c r="C826" s="12"/>
    </row>
    <row r="827" spans="1:3">
      <c r="A827" s="12"/>
      <c r="B827" s="12"/>
      <c r="C827" s="12"/>
    </row>
    <row r="828" spans="1:3">
      <c r="A828" s="12"/>
      <c r="B828" s="12"/>
      <c r="C828" s="12"/>
    </row>
    <row r="829" spans="1:3">
      <c r="A829" s="12"/>
      <c r="B829" s="12"/>
      <c r="C829" s="12"/>
    </row>
    <row r="830" spans="1:3">
      <c r="A830" s="12"/>
      <c r="B830" s="12"/>
      <c r="C830" s="12"/>
    </row>
    <row r="831" spans="1:3">
      <c r="A831" s="12"/>
      <c r="B831" s="12"/>
      <c r="C831" s="12"/>
    </row>
    <row r="832" spans="1:3">
      <c r="A832" s="12"/>
      <c r="B832" s="12"/>
      <c r="C832" s="12"/>
    </row>
    <row r="833" spans="1:3">
      <c r="A833" s="12"/>
      <c r="B833" s="12"/>
      <c r="C833" s="12"/>
    </row>
    <row r="834" spans="1:3">
      <c r="A834" s="12"/>
      <c r="B834" s="12"/>
      <c r="C834" s="12"/>
    </row>
    <row r="835" spans="1:3">
      <c r="A835" s="12"/>
      <c r="B835" s="12"/>
      <c r="C835" s="12"/>
    </row>
    <row r="836" spans="1:3">
      <c r="A836" s="12"/>
      <c r="B836" s="12"/>
      <c r="C836" s="12"/>
    </row>
    <row r="837" spans="1:3">
      <c r="A837" s="12"/>
      <c r="B837" s="12"/>
      <c r="C837" s="12"/>
    </row>
    <row r="838" spans="1:3">
      <c r="A838" s="12"/>
      <c r="B838" s="12"/>
      <c r="C838" s="12"/>
    </row>
    <row r="839" spans="1:3">
      <c r="A839" s="12"/>
      <c r="B839" s="12"/>
      <c r="C839" s="12"/>
    </row>
    <row r="840" spans="1:3">
      <c r="A840" s="12"/>
      <c r="B840" s="12"/>
      <c r="C840" s="12"/>
    </row>
    <row r="841" spans="1:3">
      <c r="A841" s="12"/>
      <c r="B841" s="12"/>
      <c r="C841" s="12"/>
    </row>
    <row r="842" spans="1:3">
      <c r="A842" s="12"/>
      <c r="B842" s="12"/>
      <c r="C842" s="12"/>
    </row>
    <row r="843" spans="1:3">
      <c r="A843" s="12"/>
      <c r="B843" s="12"/>
      <c r="C843" s="12"/>
    </row>
    <row r="844" spans="1:3">
      <c r="A844" s="12"/>
      <c r="B844" s="12"/>
      <c r="C844" s="12"/>
    </row>
    <row r="845" spans="1:3">
      <c r="A845" s="12"/>
      <c r="B845" s="12"/>
      <c r="C845" s="12"/>
    </row>
    <row r="846" spans="1:3">
      <c r="A846" s="12"/>
      <c r="B846" s="12"/>
      <c r="C846" s="12"/>
    </row>
    <row r="847" spans="1:3">
      <c r="A847" s="12"/>
      <c r="B847" s="12"/>
      <c r="C847" s="12"/>
    </row>
    <row r="848" spans="1:3">
      <c r="A848" s="12"/>
      <c r="B848" s="12"/>
      <c r="C848" s="12"/>
    </row>
    <row r="849" spans="1:3">
      <c r="A849" s="12"/>
      <c r="B849" s="12"/>
      <c r="C849" s="12"/>
    </row>
    <row r="850" spans="1:3">
      <c r="A850" s="12"/>
      <c r="B850" s="12"/>
      <c r="C850" s="12"/>
    </row>
    <row r="851" spans="1:3">
      <c r="A851" s="12"/>
      <c r="B851" s="12"/>
      <c r="C851" s="12"/>
    </row>
    <row r="852" spans="1:3">
      <c r="A852" s="12"/>
      <c r="B852" s="12"/>
      <c r="C852" s="12"/>
    </row>
    <row r="853" spans="1:3">
      <c r="A853" s="12"/>
      <c r="B853" s="12"/>
      <c r="C853" s="12"/>
    </row>
    <row r="854" spans="1:3">
      <c r="A854" s="12"/>
      <c r="B854" s="12"/>
      <c r="C854" s="12"/>
    </row>
    <row r="855" spans="1:3">
      <c r="A855" s="12"/>
      <c r="B855" s="12"/>
      <c r="C855" s="12"/>
    </row>
    <row r="856" spans="1:3">
      <c r="A856" s="12"/>
      <c r="B856" s="12"/>
      <c r="C856" s="12"/>
    </row>
    <row r="857" spans="1:3">
      <c r="A857" s="12"/>
      <c r="B857" s="12"/>
      <c r="C857" s="12"/>
    </row>
    <row r="858" spans="1:3">
      <c r="A858" s="12"/>
      <c r="B858" s="12"/>
      <c r="C858" s="12"/>
    </row>
    <row r="859" spans="1:3">
      <c r="A859" s="12"/>
      <c r="B859" s="12"/>
      <c r="C859" s="12"/>
    </row>
    <row r="860" spans="1:3">
      <c r="A860" s="12"/>
      <c r="B860" s="12"/>
      <c r="C860" s="12"/>
    </row>
    <row r="861" spans="1:3">
      <c r="A861" s="12"/>
      <c r="B861" s="12"/>
      <c r="C861" s="12"/>
    </row>
    <row r="862" spans="1:3">
      <c r="A862" s="12"/>
      <c r="B862" s="12"/>
      <c r="C862" s="12"/>
    </row>
    <row r="863" spans="1:3">
      <c r="A863" s="12"/>
      <c r="B863" s="12"/>
      <c r="C863" s="12"/>
    </row>
    <row r="864" spans="1:3">
      <c r="A864" s="12"/>
      <c r="B864" s="12"/>
      <c r="C864" s="12"/>
    </row>
    <row r="865" spans="1:3">
      <c r="A865" s="12"/>
      <c r="B865" s="12"/>
      <c r="C865" s="12"/>
    </row>
    <row r="866" spans="1:3">
      <c r="A866" s="12"/>
      <c r="B866" s="12"/>
      <c r="C866" s="12"/>
    </row>
    <row r="867" spans="1:3">
      <c r="A867" s="12"/>
      <c r="B867" s="12"/>
      <c r="C867" s="12"/>
    </row>
    <row r="868" spans="1:3">
      <c r="A868" s="12"/>
      <c r="B868" s="12"/>
      <c r="C868" s="12"/>
    </row>
    <row r="869" spans="1:3">
      <c r="A869" s="12"/>
      <c r="B869" s="12"/>
      <c r="C869" s="12"/>
    </row>
    <row r="870" spans="1:3">
      <c r="A870" s="12"/>
      <c r="B870" s="12"/>
      <c r="C870" s="12"/>
    </row>
    <row r="871" spans="1:3">
      <c r="A871" s="12"/>
      <c r="B871" s="12"/>
      <c r="C871" s="12"/>
    </row>
    <row r="872" spans="1:3">
      <c r="A872" s="12"/>
      <c r="B872" s="12"/>
      <c r="C872" s="12"/>
    </row>
    <row r="873" spans="1:3">
      <c r="A873" s="12"/>
      <c r="B873" s="12"/>
      <c r="C873" s="12"/>
    </row>
    <row r="874" spans="1:3">
      <c r="A874" s="12"/>
      <c r="B874" s="12"/>
      <c r="C874" s="12"/>
    </row>
    <row r="875" spans="1:3">
      <c r="A875" s="12"/>
      <c r="B875" s="12"/>
      <c r="C875" s="12"/>
    </row>
    <row r="876" spans="1:3">
      <c r="A876" s="12"/>
      <c r="B876" s="12"/>
      <c r="C876" s="12"/>
    </row>
    <row r="877" spans="1:3">
      <c r="A877" s="12"/>
      <c r="B877" s="12"/>
      <c r="C877" s="12"/>
    </row>
    <row r="878" spans="1:3">
      <c r="A878" s="12"/>
      <c r="B878" s="12"/>
      <c r="C878" s="12"/>
    </row>
    <row r="879" spans="1:3">
      <c r="A879" s="12"/>
      <c r="B879" s="12"/>
      <c r="C879" s="12"/>
    </row>
    <row r="880" spans="1:3">
      <c r="A880" s="12"/>
      <c r="B880" s="12"/>
      <c r="C880" s="12"/>
    </row>
    <row r="881" spans="1:3">
      <c r="A881" s="12"/>
      <c r="B881" s="12"/>
      <c r="C881" s="12"/>
    </row>
    <row r="882" spans="1:3">
      <c r="A882" s="12"/>
      <c r="B882" s="12"/>
      <c r="C882" s="12"/>
    </row>
    <row r="883" spans="1:3">
      <c r="A883" s="12"/>
      <c r="B883" s="12"/>
      <c r="C883" s="12"/>
    </row>
    <row r="884" spans="1:3">
      <c r="A884" s="12"/>
      <c r="B884" s="12"/>
      <c r="C884" s="12"/>
    </row>
    <row r="885" spans="1:3">
      <c r="A885" s="12"/>
      <c r="B885" s="12"/>
      <c r="C885" s="12"/>
    </row>
    <row r="886" spans="1:3">
      <c r="A886" s="12"/>
      <c r="B886" s="12"/>
      <c r="C886" s="12"/>
    </row>
    <row r="887" spans="1:3">
      <c r="A887" s="12"/>
      <c r="B887" s="12"/>
      <c r="C887" s="12"/>
    </row>
    <row r="888" spans="1:3">
      <c r="A888" s="12"/>
      <c r="B888" s="12"/>
      <c r="C888" s="12"/>
    </row>
    <row r="889" spans="1:3">
      <c r="A889" s="12"/>
      <c r="B889" s="12"/>
      <c r="C889" s="12"/>
    </row>
    <row r="890" spans="1:3">
      <c r="A890" s="12"/>
      <c r="B890" s="12"/>
      <c r="C890" s="12"/>
    </row>
    <row r="891" spans="1:3">
      <c r="A891" s="12"/>
      <c r="B891" s="12"/>
      <c r="C891" s="12"/>
    </row>
    <row r="892" spans="1:3">
      <c r="A892" s="12"/>
      <c r="B892" s="12"/>
      <c r="C892" s="12"/>
    </row>
    <row r="893" spans="1:3">
      <c r="A893" s="12"/>
      <c r="B893" s="12"/>
      <c r="C893" s="12"/>
    </row>
    <row r="894" spans="1:3">
      <c r="A894" s="12"/>
      <c r="B894" s="12"/>
      <c r="C894" s="12"/>
    </row>
    <row r="895" spans="1:3">
      <c r="A895" s="12"/>
      <c r="B895" s="12"/>
      <c r="C895" s="12"/>
    </row>
    <row r="896" spans="1:3">
      <c r="A896" s="12"/>
      <c r="B896" s="12"/>
      <c r="C896" s="12"/>
    </row>
    <row r="897" spans="1:3">
      <c r="A897" s="12"/>
      <c r="B897" s="12"/>
      <c r="C897" s="12"/>
    </row>
    <row r="898" spans="1:3">
      <c r="A898" s="12"/>
      <c r="B898" s="12"/>
      <c r="C898" s="12"/>
    </row>
    <row r="899" spans="1:3">
      <c r="A899" s="12"/>
      <c r="B899" s="12"/>
      <c r="C899" s="12"/>
    </row>
    <row r="900" spans="1:3">
      <c r="A900" s="12"/>
      <c r="B900" s="12"/>
      <c r="C900" s="12"/>
    </row>
    <row r="901" spans="1:3">
      <c r="A901" s="12"/>
      <c r="B901" s="12"/>
      <c r="C901" s="12"/>
    </row>
    <row r="902" spans="1:3">
      <c r="A902" s="12"/>
      <c r="B902" s="12"/>
      <c r="C902" s="12"/>
    </row>
    <row r="903" spans="1:3">
      <c r="A903" s="12"/>
      <c r="B903" s="12"/>
      <c r="C903" s="12"/>
    </row>
    <row r="904" spans="1:3">
      <c r="A904" s="12"/>
      <c r="B904" s="12"/>
      <c r="C904" s="12"/>
    </row>
    <row r="905" spans="1:3">
      <c r="A905" s="12"/>
      <c r="B905" s="12"/>
      <c r="C905" s="12"/>
    </row>
    <row r="906" spans="1:3">
      <c r="A906" s="12"/>
      <c r="B906" s="12"/>
      <c r="C906" s="12"/>
    </row>
    <row r="907" spans="1:3">
      <c r="A907" s="12"/>
      <c r="B907" s="12"/>
      <c r="C907" s="12"/>
    </row>
    <row r="908" spans="1:3">
      <c r="A908" s="12"/>
      <c r="B908" s="12"/>
      <c r="C908" s="12"/>
    </row>
    <row r="909" spans="1:3">
      <c r="A909" s="12"/>
      <c r="B909" s="12"/>
      <c r="C909" s="12"/>
    </row>
    <row r="910" spans="1:3">
      <c r="A910" s="12"/>
      <c r="B910" s="12"/>
      <c r="C910" s="12"/>
    </row>
    <row r="911" spans="1:3">
      <c r="A911" s="12"/>
      <c r="B911" s="12"/>
      <c r="C911" s="12"/>
    </row>
    <row r="912" spans="1:3">
      <c r="A912" s="12"/>
      <c r="B912" s="12"/>
      <c r="C912" s="12"/>
    </row>
    <row r="913" spans="1:3">
      <c r="A913" s="12"/>
      <c r="B913" s="12"/>
      <c r="C913" s="12"/>
    </row>
    <row r="914" spans="1:3">
      <c r="A914" s="12"/>
      <c r="B914" s="12"/>
      <c r="C914" s="12"/>
    </row>
    <row r="915" spans="1:3">
      <c r="A915" s="12"/>
      <c r="B915" s="12"/>
      <c r="C915" s="12"/>
    </row>
    <row r="916" spans="1:3">
      <c r="A916" s="12"/>
      <c r="B916" s="12"/>
      <c r="C916" s="12"/>
    </row>
    <row r="917" spans="1:3">
      <c r="A917" s="12"/>
      <c r="B917" s="12"/>
      <c r="C917" s="12"/>
    </row>
    <row r="918" spans="1:3">
      <c r="A918" s="12"/>
      <c r="B918" s="12"/>
      <c r="C918" s="12"/>
    </row>
    <row r="919" spans="1:3">
      <c r="A919" s="12"/>
      <c r="B919" s="12"/>
      <c r="C919" s="12"/>
    </row>
    <row r="920" spans="1:3">
      <c r="A920" s="12"/>
      <c r="B920" s="12"/>
      <c r="C920" s="12"/>
    </row>
    <row r="921" spans="1:3">
      <c r="A921" s="12"/>
      <c r="B921" s="12"/>
      <c r="C921" s="12"/>
    </row>
    <row r="922" spans="1:3">
      <c r="A922" s="12"/>
      <c r="B922" s="12"/>
      <c r="C922" s="12"/>
    </row>
    <row r="923" spans="1:3">
      <c r="A923" s="12"/>
      <c r="B923" s="12"/>
      <c r="C923" s="12"/>
    </row>
    <row r="924" spans="1:3">
      <c r="A924" s="12"/>
      <c r="B924" s="12"/>
      <c r="C924" s="12"/>
    </row>
    <row r="925" spans="1:3">
      <c r="A925" s="12"/>
      <c r="B925" s="12"/>
      <c r="C925" s="12"/>
    </row>
    <row r="926" spans="1:3">
      <c r="A926" s="12"/>
      <c r="B926" s="12"/>
      <c r="C926" s="12"/>
    </row>
    <row r="927" spans="1:3">
      <c r="A927" s="12"/>
      <c r="B927" s="12"/>
      <c r="C927" s="12"/>
    </row>
    <row r="928" spans="1:3">
      <c r="A928" s="12"/>
      <c r="B928" s="12"/>
      <c r="C928" s="12"/>
    </row>
    <row r="929" spans="1:3">
      <c r="A929" s="12"/>
      <c r="B929" s="12"/>
      <c r="C929" s="12"/>
    </row>
    <row r="930" spans="1:3">
      <c r="A930" s="12"/>
      <c r="B930" s="12"/>
      <c r="C930" s="12"/>
    </row>
    <row r="931" spans="1:3">
      <c r="A931" s="12"/>
      <c r="B931" s="12"/>
      <c r="C931" s="12"/>
    </row>
    <row r="932" spans="1:3">
      <c r="A932" s="12"/>
      <c r="B932" s="12"/>
      <c r="C932" s="12"/>
    </row>
    <row r="933" spans="1:3">
      <c r="A933" s="12"/>
      <c r="B933" s="12"/>
      <c r="C933" s="12"/>
    </row>
    <row r="934" spans="1:3">
      <c r="A934" s="12"/>
      <c r="B934" s="12"/>
      <c r="C934" s="12"/>
    </row>
    <row r="935" spans="1:3">
      <c r="A935" s="12"/>
      <c r="B935" s="12"/>
      <c r="C935" s="12"/>
    </row>
    <row r="936" spans="1:3">
      <c r="A936" s="12"/>
      <c r="B936" s="12"/>
      <c r="C936" s="12"/>
    </row>
    <row r="937" spans="1:3">
      <c r="A937" s="12"/>
      <c r="B937" s="12"/>
      <c r="C937" s="12"/>
    </row>
    <row r="938" spans="1:3">
      <c r="A938" s="12"/>
      <c r="B938" s="12"/>
      <c r="C938" s="12"/>
    </row>
    <row r="939" spans="1:3">
      <c r="A939" s="12"/>
      <c r="B939" s="12"/>
      <c r="C939" s="12"/>
    </row>
    <row r="940" spans="1:3">
      <c r="A940" s="12"/>
      <c r="B940" s="12"/>
      <c r="C940" s="12"/>
    </row>
    <row r="941" spans="1:3">
      <c r="A941" s="12"/>
      <c r="B941" s="12"/>
      <c r="C941" s="12"/>
    </row>
    <row r="942" spans="1:3">
      <c r="A942" s="12"/>
      <c r="B942" s="12"/>
      <c r="C942" s="12"/>
    </row>
    <row r="943" spans="1:3">
      <c r="A943" s="12"/>
      <c r="B943" s="12"/>
      <c r="C943" s="12"/>
    </row>
    <row r="944" spans="1:3">
      <c r="A944" s="12"/>
      <c r="B944" s="12"/>
      <c r="C944" s="12"/>
    </row>
    <row r="945" spans="1:3">
      <c r="A945" s="12"/>
      <c r="B945" s="12"/>
      <c r="C945" s="12"/>
    </row>
    <row r="946" spans="1:3">
      <c r="A946" s="12"/>
      <c r="B946" s="12"/>
      <c r="C946" s="12"/>
    </row>
    <row r="947" spans="1:3">
      <c r="A947" s="12"/>
      <c r="B947" s="12"/>
      <c r="C947" s="12"/>
    </row>
    <row r="948" spans="1:3">
      <c r="A948" s="12"/>
      <c r="B948" s="12"/>
      <c r="C948" s="12"/>
    </row>
    <row r="949" spans="1:3">
      <c r="A949" s="12"/>
      <c r="B949" s="12"/>
      <c r="C949" s="12"/>
    </row>
    <row r="950" spans="1:3">
      <c r="A950" s="12"/>
      <c r="B950" s="12"/>
      <c r="C950" s="12"/>
    </row>
    <row r="951" spans="1:3">
      <c r="A951" s="12"/>
      <c r="B951" s="12"/>
      <c r="C951" s="12"/>
    </row>
    <row r="952" spans="1:3">
      <c r="A952" s="12"/>
      <c r="B952" s="12"/>
      <c r="C952" s="12"/>
    </row>
    <row r="953" spans="1:3">
      <c r="A953" s="12"/>
      <c r="B953" s="12"/>
      <c r="C953" s="12"/>
    </row>
    <row r="954" spans="1:3">
      <c r="A954" s="12"/>
      <c r="B954" s="12"/>
      <c r="C954" s="12"/>
    </row>
    <row r="955" spans="1:3">
      <c r="A955" s="12"/>
      <c r="B955" s="12"/>
      <c r="C955" s="12"/>
    </row>
    <row r="956" spans="1:3">
      <c r="A956" s="12"/>
      <c r="B956" s="12"/>
      <c r="C956" s="12"/>
    </row>
    <row r="957" spans="1:3">
      <c r="A957" s="12"/>
      <c r="B957" s="12"/>
      <c r="C957" s="12"/>
    </row>
    <row r="958" spans="1:3">
      <c r="A958" s="12"/>
      <c r="B958" s="12"/>
      <c r="C958" s="12"/>
    </row>
    <row r="959" spans="1:3">
      <c r="A959" s="12"/>
      <c r="B959" s="12"/>
      <c r="C959" s="12"/>
    </row>
    <row r="960" spans="1:3">
      <c r="A960" s="12"/>
      <c r="B960" s="12"/>
      <c r="C960" s="12"/>
    </row>
    <row r="961" spans="1:3">
      <c r="A961" s="12"/>
      <c r="B961" s="12"/>
      <c r="C961" s="12"/>
    </row>
    <row r="962" spans="1:3">
      <c r="A962" s="12"/>
      <c r="B962" s="12"/>
      <c r="C962" s="12"/>
    </row>
    <row r="963" spans="1:3">
      <c r="A963" s="12"/>
      <c r="B963" s="12"/>
      <c r="C963" s="12"/>
    </row>
    <row r="964" spans="1:3">
      <c r="A964" s="12"/>
      <c r="B964" s="12"/>
      <c r="C964" s="12"/>
    </row>
    <row r="965" spans="1:3">
      <c r="A965" s="12"/>
      <c r="B965" s="12"/>
      <c r="C965" s="12"/>
    </row>
    <row r="966" spans="1:3">
      <c r="A966" s="12"/>
      <c r="B966" s="12"/>
      <c r="C966" s="12"/>
    </row>
    <row r="967" spans="1:3">
      <c r="A967" s="12"/>
      <c r="B967" s="12"/>
      <c r="C967" s="12"/>
    </row>
    <row r="968" spans="1:3">
      <c r="A968" s="12"/>
      <c r="B968" s="12"/>
      <c r="C968" s="12"/>
    </row>
    <row r="969" spans="1:3">
      <c r="A969" s="12"/>
      <c r="B969" s="12"/>
      <c r="C969" s="12"/>
    </row>
    <row r="970" spans="1:3">
      <c r="A970" s="12"/>
      <c r="B970" s="12"/>
      <c r="C970" s="12"/>
    </row>
    <row r="971" spans="1:3">
      <c r="A971" s="12"/>
      <c r="B971" s="12"/>
      <c r="C971" s="12"/>
    </row>
    <row r="972" spans="1:3">
      <c r="A972" s="12"/>
      <c r="B972" s="12"/>
      <c r="C972" s="12"/>
    </row>
    <row r="973" spans="1:3">
      <c r="A973" s="12"/>
      <c r="B973" s="12"/>
      <c r="C973" s="12"/>
    </row>
    <row r="974" spans="1:3">
      <c r="A974" s="12"/>
      <c r="B974" s="12"/>
      <c r="C974" s="12"/>
    </row>
    <row r="975" spans="1:3">
      <c r="A975" s="12"/>
      <c r="B975" s="12"/>
      <c r="C975" s="12"/>
    </row>
    <row r="976" spans="1:3">
      <c r="A976" s="12"/>
      <c r="B976" s="12"/>
      <c r="C976" s="12"/>
    </row>
    <row r="977" spans="1:3">
      <c r="A977" s="12"/>
      <c r="B977" s="12"/>
      <c r="C977" s="12"/>
    </row>
    <row r="978" spans="1:3">
      <c r="A978" s="12"/>
      <c r="B978" s="12"/>
      <c r="C978" s="12"/>
    </row>
    <row r="979" spans="1:3">
      <c r="A979" s="12"/>
      <c r="B979" s="12"/>
      <c r="C979" s="12"/>
    </row>
    <row r="980" spans="1:3">
      <c r="A980" s="12"/>
      <c r="B980" s="12"/>
      <c r="C980" s="12"/>
    </row>
    <row r="981" spans="1:3">
      <c r="A981" s="12"/>
      <c r="B981" s="12"/>
      <c r="C981" s="12"/>
    </row>
    <row r="982" spans="1:3">
      <c r="A982" s="12"/>
      <c r="B982" s="12"/>
      <c r="C982" s="12"/>
    </row>
    <row r="983" spans="1:3">
      <c r="A983" s="12"/>
      <c r="B983" s="12"/>
      <c r="C983" s="12"/>
    </row>
    <row r="984" spans="1:3">
      <c r="A984" s="12"/>
      <c r="B984" s="12"/>
      <c r="C984" s="12"/>
    </row>
    <row r="985" spans="1:3">
      <c r="A985" s="12"/>
      <c r="B985" s="12"/>
      <c r="C985" s="12"/>
    </row>
    <row r="986" spans="1:3">
      <c r="A986" s="12"/>
      <c r="B986" s="12"/>
      <c r="C986" s="12"/>
    </row>
    <row r="987" spans="1:3">
      <c r="A987" s="12"/>
      <c r="B987" s="12"/>
      <c r="C987" s="12"/>
    </row>
    <row r="988" spans="1:3">
      <c r="A988" s="12"/>
      <c r="B988" s="12"/>
      <c r="C988" s="12"/>
    </row>
    <row r="989" spans="1:3">
      <c r="A989" s="12"/>
      <c r="B989" s="12"/>
      <c r="C989" s="12"/>
    </row>
    <row r="990" spans="1:3">
      <c r="A990" s="12"/>
      <c r="B990" s="12"/>
      <c r="C990" s="12"/>
    </row>
    <row r="991" spans="1:3">
      <c r="A991" s="12"/>
      <c r="B991" s="12"/>
      <c r="C991" s="12"/>
    </row>
    <row r="992" spans="1:3">
      <c r="A992" s="12"/>
      <c r="B992" s="12"/>
      <c r="C992" s="12"/>
    </row>
    <row r="993" spans="1:3">
      <c r="A993" s="12"/>
      <c r="B993" s="12"/>
      <c r="C993" s="12"/>
    </row>
    <row r="994" spans="1:3">
      <c r="A994" s="12"/>
      <c r="B994" s="12"/>
      <c r="C994" s="12"/>
    </row>
    <row r="995" spans="1:3">
      <c r="A995" s="12"/>
      <c r="B995" s="12"/>
      <c r="C995" s="12"/>
    </row>
    <row r="996" spans="1:3">
      <c r="A996" s="12"/>
      <c r="B996" s="12"/>
      <c r="C996" s="12"/>
    </row>
    <row r="997" spans="1:3">
      <c r="A997" s="12"/>
      <c r="B997" s="12"/>
      <c r="C997" s="12"/>
    </row>
    <row r="998" spans="1:3">
      <c r="A998" s="12"/>
      <c r="B998" s="12"/>
      <c r="C998" s="12"/>
    </row>
    <row r="999" spans="1:3">
      <c r="A999" s="12"/>
      <c r="B999" s="12"/>
      <c r="C999" s="12"/>
    </row>
    <row r="1000" spans="1:3">
      <c r="A1000" s="12"/>
      <c r="B1000" s="12"/>
      <c r="C1000" s="12"/>
    </row>
    <row r="1001" spans="1:3">
      <c r="A1001" s="12"/>
      <c r="B1001" s="12"/>
      <c r="C1001" s="12"/>
    </row>
    <row r="1002" spans="1:3">
      <c r="A1002" s="12"/>
      <c r="B1002" s="12"/>
      <c r="C1002" s="12"/>
    </row>
    <row r="1003" spans="1:3">
      <c r="A1003" s="12"/>
      <c r="B1003" s="12"/>
      <c r="C1003" s="12"/>
    </row>
    <row r="1004" spans="1:3">
      <c r="A1004" s="12"/>
      <c r="B1004" s="12"/>
      <c r="C1004" s="12"/>
    </row>
    <row r="1005" spans="1:3">
      <c r="A1005" s="12"/>
      <c r="B1005" s="12"/>
      <c r="C1005" s="12"/>
    </row>
    <row r="1006" spans="1:3">
      <c r="A1006" s="12"/>
      <c r="B1006" s="12"/>
      <c r="C1006" s="12"/>
    </row>
    <row r="1007" spans="1:3">
      <c r="A1007" s="12"/>
      <c r="B1007" s="12"/>
      <c r="C1007" s="12"/>
    </row>
    <row r="1008" spans="1:3">
      <c r="A1008" s="12"/>
      <c r="B1008" s="12"/>
      <c r="C1008" s="12"/>
    </row>
    <row r="1009" spans="1:3">
      <c r="A1009" s="12"/>
      <c r="B1009" s="12"/>
      <c r="C1009" s="12"/>
    </row>
    <row r="1010" spans="1:3">
      <c r="A1010" s="12"/>
      <c r="B1010" s="12"/>
      <c r="C1010" s="12"/>
    </row>
    <row r="1011" spans="1:3">
      <c r="A1011" s="12"/>
      <c r="B1011" s="12"/>
      <c r="C1011" s="12"/>
    </row>
    <row r="1012" spans="1:3">
      <c r="A1012" s="12"/>
      <c r="B1012" s="12"/>
      <c r="C1012" s="12"/>
    </row>
    <row r="1013" spans="1:3">
      <c r="A1013" s="12"/>
      <c r="B1013" s="12"/>
      <c r="C1013" s="12"/>
    </row>
    <row r="1014" spans="1:3">
      <c r="A1014" s="12"/>
      <c r="B1014" s="12"/>
      <c r="C1014" s="12"/>
    </row>
    <row r="1015" spans="1:3">
      <c r="A1015" s="12"/>
      <c r="B1015" s="12"/>
      <c r="C1015" s="12"/>
    </row>
    <row r="1016" spans="1:3">
      <c r="A1016" s="12"/>
      <c r="B1016" s="12"/>
      <c r="C1016" s="12"/>
    </row>
    <row r="1017" spans="1:3">
      <c r="A1017" s="12"/>
      <c r="B1017" s="12"/>
      <c r="C1017" s="12"/>
    </row>
    <row r="1018" spans="1:3">
      <c r="A1018" s="12"/>
      <c r="B1018" s="12"/>
      <c r="C1018" s="12"/>
    </row>
    <row r="1019" spans="1:3">
      <c r="A1019" s="12"/>
      <c r="B1019" s="12"/>
      <c r="C1019" s="12"/>
    </row>
    <row r="1020" spans="1:3">
      <c r="A1020" s="12"/>
      <c r="B1020" s="12"/>
      <c r="C1020" s="12"/>
    </row>
    <row r="1021" spans="1:3">
      <c r="A1021" s="12"/>
      <c r="B1021" s="12"/>
      <c r="C1021" s="12"/>
    </row>
    <row r="1022" spans="1:3">
      <c r="A1022" s="12"/>
      <c r="B1022" s="12"/>
      <c r="C1022" s="12"/>
    </row>
    <row r="1023" spans="1:3">
      <c r="A1023" s="12"/>
      <c r="B1023" s="12"/>
      <c r="C1023" s="12"/>
    </row>
    <row r="1024" spans="1:3">
      <c r="A1024" s="12"/>
      <c r="B1024" s="12"/>
      <c r="C1024" s="12"/>
    </row>
    <row r="1025" spans="1:3">
      <c r="A1025" s="12"/>
      <c r="B1025" s="12"/>
      <c r="C1025" s="12"/>
    </row>
    <row r="1026" spans="1:3">
      <c r="A1026" s="12"/>
      <c r="B1026" s="12"/>
      <c r="C1026" s="12"/>
    </row>
    <row r="1027" spans="1:3">
      <c r="A1027" s="12"/>
      <c r="B1027" s="12"/>
      <c r="C1027" s="12"/>
    </row>
    <row r="1028" spans="1:3">
      <c r="A1028" s="12"/>
      <c r="B1028" s="12"/>
      <c r="C1028" s="12"/>
    </row>
    <row r="1029" spans="1:3">
      <c r="A1029" s="12"/>
      <c r="B1029" s="12"/>
      <c r="C1029" s="12"/>
    </row>
    <row r="1030" spans="1:3">
      <c r="A1030" s="12"/>
      <c r="B1030" s="12"/>
      <c r="C1030" s="12"/>
    </row>
    <row r="1031" spans="1:3">
      <c r="A1031" s="12"/>
      <c r="B1031" s="12"/>
      <c r="C1031" s="12"/>
    </row>
    <row r="1032" spans="1:3">
      <c r="A1032" s="12"/>
      <c r="B1032" s="12"/>
      <c r="C1032" s="12"/>
    </row>
    <row r="1033" spans="1:3">
      <c r="A1033" s="12"/>
      <c r="B1033" s="12"/>
      <c r="C1033" s="12"/>
    </row>
    <row r="1034" spans="1:3">
      <c r="A1034" s="12"/>
      <c r="B1034" s="12"/>
      <c r="C1034" s="12"/>
    </row>
    <row r="1035" spans="1:3">
      <c r="A1035" s="12"/>
      <c r="B1035" s="12"/>
      <c r="C1035" s="12"/>
    </row>
    <row r="1036" spans="1:3">
      <c r="A1036" s="12"/>
      <c r="B1036" s="12"/>
      <c r="C1036" s="12"/>
    </row>
    <row r="1037" spans="1:3">
      <c r="A1037" s="12"/>
      <c r="B1037" s="12"/>
      <c r="C1037" s="12"/>
    </row>
    <row r="1038" spans="1:3">
      <c r="A1038" s="12"/>
      <c r="B1038" s="12"/>
      <c r="C1038" s="12"/>
    </row>
    <row r="1039" spans="1:3">
      <c r="A1039" s="12"/>
      <c r="B1039" s="12"/>
      <c r="C1039" s="12"/>
    </row>
    <row r="1040" spans="1:3">
      <c r="A1040" s="12"/>
      <c r="B1040" s="12"/>
      <c r="C1040" s="12"/>
    </row>
    <row r="1041" spans="1:3">
      <c r="A1041" s="12"/>
      <c r="B1041" s="12"/>
      <c r="C1041" s="12"/>
    </row>
    <row r="1042" spans="1:3">
      <c r="A1042" s="12"/>
      <c r="B1042" s="12"/>
      <c r="C1042" s="12"/>
    </row>
    <row r="1043" spans="1:3">
      <c r="A1043" s="12"/>
      <c r="B1043" s="12"/>
      <c r="C1043" s="12"/>
    </row>
    <row r="1044" spans="1:3">
      <c r="A1044" s="12"/>
      <c r="B1044" s="12"/>
      <c r="C1044" s="12"/>
    </row>
    <row r="1045" spans="1:3">
      <c r="A1045" s="12"/>
      <c r="B1045" s="12"/>
      <c r="C1045" s="12"/>
    </row>
    <row r="1046" spans="1:3">
      <c r="A1046" s="12"/>
      <c r="B1046" s="12"/>
      <c r="C1046" s="12"/>
    </row>
    <row r="1047" spans="1:3">
      <c r="A1047" s="12"/>
      <c r="B1047" s="12"/>
      <c r="C1047" s="12"/>
    </row>
    <row r="1048" spans="1:3">
      <c r="A1048" s="12"/>
      <c r="B1048" s="12"/>
      <c r="C1048" s="12"/>
    </row>
    <row r="1049" spans="1:3">
      <c r="A1049" s="12"/>
      <c r="B1049" s="12"/>
      <c r="C1049" s="12"/>
    </row>
    <row r="1050" spans="1:3">
      <c r="A1050" s="12"/>
      <c r="B1050" s="12"/>
      <c r="C1050" s="12"/>
    </row>
    <row r="1051" spans="1:3">
      <c r="A1051" s="12"/>
      <c r="B1051" s="12"/>
      <c r="C1051" s="12"/>
    </row>
    <row r="1052" spans="1:3">
      <c r="A1052" s="12"/>
      <c r="B1052" s="12"/>
      <c r="C1052" s="12"/>
    </row>
    <row r="1053" spans="1:3">
      <c r="A1053" s="12"/>
      <c r="B1053" s="12"/>
      <c r="C1053" s="12"/>
    </row>
    <row r="1054" spans="1:3">
      <c r="A1054" s="12"/>
      <c r="B1054" s="12"/>
      <c r="C1054" s="12"/>
    </row>
    <row r="1055" spans="1:3">
      <c r="A1055" s="12"/>
      <c r="B1055" s="12"/>
      <c r="C1055" s="12"/>
    </row>
    <row r="1056" spans="1:3">
      <c r="A1056" s="12"/>
      <c r="B1056" s="12"/>
      <c r="C1056" s="12"/>
    </row>
    <row r="1057" spans="1:3">
      <c r="A1057" s="12"/>
      <c r="B1057" s="12"/>
      <c r="C1057" s="12"/>
    </row>
    <row r="1058" spans="1:3">
      <c r="A1058" s="12"/>
      <c r="B1058" s="12"/>
      <c r="C1058" s="12"/>
    </row>
    <row r="1059" spans="1:3">
      <c r="A1059" s="12"/>
      <c r="B1059" s="12"/>
      <c r="C1059" s="12"/>
    </row>
    <row r="1060" spans="1:3">
      <c r="A1060" s="12"/>
      <c r="B1060" s="12"/>
      <c r="C1060" s="12"/>
    </row>
    <row r="1061" spans="1:3">
      <c r="A1061" s="12"/>
      <c r="B1061" s="12"/>
      <c r="C1061" s="12"/>
    </row>
    <row r="1062" spans="1:3">
      <c r="A1062" s="12"/>
      <c r="B1062" s="12"/>
      <c r="C1062" s="12"/>
    </row>
    <row r="1063" spans="1:3">
      <c r="A1063" s="12"/>
      <c r="B1063" s="12"/>
      <c r="C1063" s="12"/>
    </row>
    <row r="1064" spans="1:3">
      <c r="A1064" s="12"/>
      <c r="B1064" s="12"/>
      <c r="C1064" s="12"/>
    </row>
    <row r="1065" spans="1:3">
      <c r="A1065" s="12"/>
      <c r="B1065" s="12"/>
      <c r="C1065" s="12"/>
    </row>
    <row r="1066" spans="1:3">
      <c r="A1066" s="12"/>
      <c r="B1066" s="12"/>
      <c r="C1066" s="12"/>
    </row>
    <row r="1067" spans="1:3">
      <c r="A1067" s="12"/>
      <c r="B1067" s="12"/>
      <c r="C1067" s="12"/>
    </row>
    <row r="1068" spans="1:3">
      <c r="A1068" s="12"/>
      <c r="B1068" s="12"/>
      <c r="C1068" s="12"/>
    </row>
    <row r="1069" spans="1:3">
      <c r="A1069" s="12"/>
      <c r="B1069" s="12"/>
      <c r="C1069" s="12"/>
    </row>
    <row r="1070" spans="1:3">
      <c r="A1070" s="12"/>
      <c r="B1070" s="12"/>
      <c r="C1070" s="12"/>
    </row>
    <row r="1071" spans="1:3">
      <c r="A1071" s="12"/>
      <c r="B1071" s="12"/>
      <c r="C1071" s="12"/>
    </row>
    <row r="1072" spans="1:3">
      <c r="A1072" s="12"/>
      <c r="B1072" s="12"/>
      <c r="C1072" s="12"/>
    </row>
    <row r="1073" spans="1:3">
      <c r="A1073" s="12"/>
      <c r="B1073" s="12"/>
      <c r="C1073" s="12"/>
    </row>
    <row r="1074" spans="1:3">
      <c r="A1074" s="12"/>
      <c r="B1074" s="12"/>
      <c r="C1074" s="12"/>
    </row>
    <row r="1075" spans="1:3">
      <c r="A1075" s="12"/>
      <c r="B1075" s="12"/>
      <c r="C1075" s="12"/>
    </row>
    <row r="1076" spans="1:3">
      <c r="A1076" s="12"/>
      <c r="B1076" s="12"/>
      <c r="C1076" s="12"/>
    </row>
    <row r="1077" spans="1:3">
      <c r="A1077" s="12"/>
      <c r="B1077" s="12"/>
      <c r="C1077" s="12"/>
    </row>
    <row r="1078" spans="1:3">
      <c r="A1078" s="12"/>
      <c r="B1078" s="12"/>
      <c r="C1078" s="12"/>
    </row>
    <row r="1079" spans="1:3">
      <c r="A1079" s="12"/>
      <c r="B1079" s="12"/>
      <c r="C1079" s="12"/>
    </row>
    <row r="1080" spans="1:3">
      <c r="A1080" s="12"/>
      <c r="B1080" s="12"/>
      <c r="C1080" s="12"/>
    </row>
    <row r="1081" spans="1:3">
      <c r="A1081" s="12"/>
      <c r="B1081" s="12"/>
      <c r="C1081" s="12"/>
    </row>
    <row r="1082" spans="1:3">
      <c r="A1082" s="12"/>
      <c r="B1082" s="12"/>
      <c r="C1082" s="12"/>
    </row>
    <row r="1083" spans="1:3">
      <c r="A1083" s="12"/>
      <c r="B1083" s="12"/>
      <c r="C1083" s="12"/>
    </row>
    <row r="1084" spans="1:3">
      <c r="A1084" s="12"/>
      <c r="B1084" s="12"/>
      <c r="C1084" s="12"/>
    </row>
    <row r="1085" spans="1:3">
      <c r="A1085" s="12"/>
      <c r="B1085" s="12"/>
      <c r="C1085" s="12"/>
    </row>
    <row r="1086" spans="1:3">
      <c r="A1086" s="12"/>
      <c r="B1086" s="12"/>
      <c r="C1086" s="12"/>
    </row>
    <row r="1087" spans="1:3">
      <c r="A1087" s="12"/>
      <c r="B1087" s="12"/>
      <c r="C1087" s="12"/>
    </row>
    <row r="1088" spans="1:3">
      <c r="A1088" s="12"/>
      <c r="B1088" s="12"/>
      <c r="C1088" s="12"/>
    </row>
    <row r="1089" spans="1:3">
      <c r="A1089" s="12"/>
      <c r="B1089" s="12"/>
      <c r="C1089" s="12"/>
    </row>
    <row r="1090" spans="1:3">
      <c r="A1090" s="12"/>
      <c r="B1090" s="12"/>
      <c r="C1090" s="12"/>
    </row>
    <row r="1091" spans="1:3">
      <c r="A1091" s="12"/>
      <c r="B1091" s="12"/>
      <c r="C1091" s="12"/>
    </row>
    <row r="1092" spans="1:3">
      <c r="A1092" s="12"/>
      <c r="B1092" s="12"/>
      <c r="C1092" s="12"/>
    </row>
    <row r="1093" spans="1:3">
      <c r="A1093" s="12"/>
      <c r="B1093" s="12"/>
      <c r="C1093" s="12"/>
    </row>
    <row r="1094" spans="1:3">
      <c r="A1094" s="12"/>
      <c r="B1094" s="12"/>
      <c r="C1094" s="12"/>
    </row>
    <row r="1095" spans="1:3">
      <c r="A1095" s="12"/>
      <c r="B1095" s="12"/>
      <c r="C1095" s="12"/>
    </row>
    <row r="1096" spans="1:3">
      <c r="A1096" s="12"/>
      <c r="B1096" s="12"/>
      <c r="C1096" s="12"/>
    </row>
    <row r="1097" spans="1:3">
      <c r="A1097" s="12"/>
      <c r="B1097" s="12"/>
      <c r="C1097" s="12"/>
    </row>
    <row r="1098" spans="1:3">
      <c r="A1098" s="12"/>
      <c r="B1098" s="12"/>
      <c r="C1098" s="12"/>
    </row>
    <row r="1099" spans="1:3">
      <c r="A1099" s="12"/>
      <c r="B1099" s="12"/>
      <c r="C1099" s="12"/>
    </row>
    <row r="1100" spans="1:3">
      <c r="A1100" s="12"/>
      <c r="B1100" s="12"/>
      <c r="C1100" s="12"/>
    </row>
    <row r="1101" spans="1:3">
      <c r="A1101" s="12"/>
      <c r="B1101" s="12"/>
      <c r="C1101" s="12"/>
    </row>
    <row r="1102" spans="1:3">
      <c r="A1102" s="12"/>
      <c r="B1102" s="12"/>
      <c r="C1102" s="12"/>
    </row>
    <row r="1103" spans="1:3">
      <c r="A1103" s="12"/>
      <c r="B1103" s="12"/>
      <c r="C1103" s="12"/>
    </row>
    <row r="1104" spans="1:3">
      <c r="A1104" s="12"/>
      <c r="B1104" s="12"/>
      <c r="C1104" s="12"/>
    </row>
    <row r="1105" spans="1:3">
      <c r="A1105" s="12"/>
      <c r="B1105" s="12"/>
      <c r="C1105" s="12"/>
    </row>
    <row r="1106" spans="1:3">
      <c r="A1106" s="12"/>
      <c r="B1106" s="12"/>
      <c r="C1106" s="12"/>
    </row>
    <row r="1107" spans="1:3">
      <c r="A1107" s="12"/>
      <c r="B1107" s="12"/>
      <c r="C1107" s="12"/>
    </row>
    <row r="1108" spans="1:3">
      <c r="A1108" s="12"/>
      <c r="B1108" s="12"/>
      <c r="C1108" s="12"/>
    </row>
    <row r="1109" spans="1:3">
      <c r="A1109" s="12"/>
      <c r="B1109" s="12"/>
      <c r="C1109" s="12"/>
    </row>
    <row r="1110" spans="1:3">
      <c r="A1110" s="12"/>
      <c r="B1110" s="12"/>
      <c r="C1110" s="12"/>
    </row>
    <row r="1111" spans="1:3">
      <c r="A1111" s="12"/>
      <c r="B1111" s="12"/>
      <c r="C1111" s="12"/>
    </row>
    <row r="1112" spans="1:3">
      <c r="A1112" s="12"/>
      <c r="B1112" s="12"/>
      <c r="C1112" s="12"/>
    </row>
    <row r="1113" spans="1:3">
      <c r="A1113" s="12"/>
      <c r="B1113" s="12"/>
      <c r="C1113" s="12"/>
    </row>
    <row r="1114" spans="1:3">
      <c r="A1114" s="12"/>
      <c r="B1114" s="12"/>
      <c r="C1114" s="12"/>
    </row>
    <row r="1115" spans="1:3">
      <c r="A1115" s="12"/>
      <c r="B1115" s="12"/>
      <c r="C1115" s="12"/>
    </row>
    <row r="1116" spans="1:3">
      <c r="A1116" s="12"/>
      <c r="B1116" s="12"/>
      <c r="C1116" s="12"/>
    </row>
    <row r="1117" spans="1:3">
      <c r="A1117" s="12"/>
      <c r="B1117" s="12"/>
      <c r="C1117" s="12"/>
    </row>
    <row r="1118" spans="1:3">
      <c r="A1118" s="12"/>
      <c r="B1118" s="12"/>
      <c r="C1118" s="12"/>
    </row>
    <row r="1119" spans="1:3">
      <c r="A1119" s="12"/>
      <c r="B1119" s="12"/>
      <c r="C1119" s="12"/>
    </row>
    <row r="1120" spans="1:3">
      <c r="A1120" s="12"/>
      <c r="B1120" s="12"/>
      <c r="C1120" s="12"/>
    </row>
    <row r="1121" spans="1:3">
      <c r="A1121" s="12"/>
      <c r="B1121" s="12"/>
      <c r="C1121" s="12"/>
    </row>
    <row r="1122" spans="1:3">
      <c r="A1122" s="12"/>
      <c r="B1122" s="12"/>
      <c r="C1122" s="12"/>
    </row>
    <row r="1123" spans="1:3">
      <c r="A1123" s="12"/>
      <c r="B1123" s="12"/>
      <c r="C1123" s="12"/>
    </row>
    <row r="1124" spans="1:3">
      <c r="A1124" s="12"/>
      <c r="B1124" s="12"/>
      <c r="C1124" s="12"/>
    </row>
    <row r="1125" spans="1:3">
      <c r="A1125" s="12"/>
      <c r="B1125" s="12"/>
      <c r="C1125" s="12"/>
    </row>
    <row r="1126" spans="1:3">
      <c r="A1126" s="12"/>
      <c r="B1126" s="12"/>
      <c r="C1126" s="12"/>
    </row>
    <row r="1127" spans="1:3">
      <c r="A1127" s="12"/>
      <c r="B1127" s="12"/>
      <c r="C1127" s="12"/>
    </row>
    <row r="1128" spans="1:3">
      <c r="A1128" s="12"/>
      <c r="B1128" s="12"/>
      <c r="C1128" s="12"/>
    </row>
    <row r="1129" spans="1:3">
      <c r="A1129" s="12"/>
      <c r="B1129" s="12"/>
      <c r="C1129" s="12"/>
    </row>
    <row r="1130" spans="1:3">
      <c r="A1130" s="12"/>
      <c r="B1130" s="12"/>
      <c r="C1130" s="12"/>
    </row>
    <row r="1131" spans="1:3">
      <c r="A1131" s="12"/>
      <c r="B1131" s="12"/>
      <c r="C1131" s="12"/>
    </row>
    <row r="1132" spans="1:3">
      <c r="A1132" s="12"/>
      <c r="B1132" s="12"/>
      <c r="C1132" s="12"/>
    </row>
    <row r="1133" spans="1:3">
      <c r="A1133" s="12"/>
      <c r="B1133" s="12"/>
      <c r="C1133" s="12"/>
    </row>
    <row r="1134" spans="1:3">
      <c r="A1134" s="12"/>
      <c r="B1134" s="12"/>
      <c r="C1134" s="12"/>
    </row>
    <row r="1135" spans="1:3">
      <c r="A1135" s="12"/>
      <c r="B1135" s="12"/>
      <c r="C1135" s="12"/>
    </row>
    <row r="1136" spans="1:3">
      <c r="A1136" s="12"/>
      <c r="B1136" s="12"/>
      <c r="C1136" s="12"/>
    </row>
    <row r="1137" spans="1:3">
      <c r="A1137" s="12"/>
      <c r="B1137" s="12"/>
      <c r="C1137" s="12"/>
    </row>
    <row r="1138" spans="1:3">
      <c r="A1138" s="12"/>
      <c r="B1138" s="12"/>
      <c r="C1138" s="12"/>
    </row>
    <row r="1139" spans="1:3">
      <c r="A1139" s="12"/>
      <c r="B1139" s="12"/>
      <c r="C1139" s="12"/>
    </row>
    <row r="1140" spans="1:3">
      <c r="A1140" s="12"/>
      <c r="B1140" s="12"/>
      <c r="C1140" s="12"/>
    </row>
    <row r="1141" spans="1:3">
      <c r="A1141" s="12"/>
      <c r="B1141" s="12"/>
      <c r="C1141" s="12"/>
    </row>
    <row r="1142" spans="1:3">
      <c r="A1142" s="12"/>
      <c r="B1142" s="12"/>
      <c r="C1142" s="12"/>
    </row>
    <row r="1143" spans="1:3">
      <c r="A1143" s="12"/>
      <c r="B1143" s="12"/>
      <c r="C1143" s="12"/>
    </row>
    <row r="1144" spans="1:3">
      <c r="A1144" s="12"/>
      <c r="B1144" s="12"/>
      <c r="C1144" s="12"/>
    </row>
    <row r="1145" spans="1:3">
      <c r="A1145" s="12"/>
      <c r="B1145" s="12"/>
      <c r="C1145" s="12"/>
    </row>
    <row r="1146" spans="1:3">
      <c r="A1146" s="12"/>
      <c r="B1146" s="12"/>
      <c r="C1146" s="12"/>
    </row>
    <row r="1147" spans="1:3">
      <c r="A1147" s="12"/>
      <c r="B1147" s="12"/>
      <c r="C1147" s="12"/>
    </row>
    <row r="1148" spans="1:3">
      <c r="A1148" s="12"/>
      <c r="B1148" s="12"/>
      <c r="C1148" s="12"/>
    </row>
    <row r="1149" spans="1:3">
      <c r="A1149" s="12"/>
      <c r="B1149" s="12"/>
      <c r="C1149" s="12"/>
    </row>
    <row r="1150" spans="1:3">
      <c r="A1150" s="12"/>
      <c r="B1150" s="12"/>
      <c r="C1150" s="12"/>
    </row>
    <row r="1151" spans="1:3">
      <c r="A1151" s="12"/>
      <c r="B1151" s="12"/>
      <c r="C1151" s="12"/>
    </row>
    <row r="1152" spans="1:3">
      <c r="A1152" s="12"/>
      <c r="B1152" s="12"/>
      <c r="C1152" s="12"/>
    </row>
    <row r="1153" spans="1:3">
      <c r="A1153" s="12"/>
      <c r="B1153" s="12"/>
      <c r="C1153" s="12"/>
    </row>
    <row r="1154" spans="1:3">
      <c r="A1154" s="12"/>
      <c r="B1154" s="12"/>
      <c r="C1154" s="12"/>
    </row>
    <row r="1155" spans="1:3">
      <c r="A1155" s="12"/>
      <c r="B1155" s="12"/>
      <c r="C1155" s="12"/>
    </row>
    <row r="1156" spans="1:3">
      <c r="A1156" s="12"/>
      <c r="B1156" s="12"/>
      <c r="C1156" s="12"/>
    </row>
    <row r="1157" spans="1:3">
      <c r="A1157" s="12"/>
      <c r="B1157" s="12"/>
      <c r="C1157" s="12"/>
    </row>
    <row r="1158" spans="1:3">
      <c r="A1158" s="12"/>
      <c r="B1158" s="12"/>
      <c r="C1158" s="12"/>
    </row>
    <row r="1159" spans="1:3">
      <c r="A1159" s="12"/>
      <c r="B1159" s="12"/>
      <c r="C1159" s="12"/>
    </row>
    <row r="1160" spans="1:3">
      <c r="A1160" s="12"/>
      <c r="B1160" s="12"/>
      <c r="C1160" s="12"/>
    </row>
    <row r="1161" spans="1:3">
      <c r="A1161" s="12"/>
      <c r="B1161" s="12"/>
      <c r="C1161" s="12"/>
    </row>
    <row r="1162" spans="1:3">
      <c r="A1162" s="12"/>
      <c r="B1162" s="12"/>
      <c r="C1162" s="12"/>
    </row>
    <row r="1163" spans="1:3">
      <c r="A1163" s="12"/>
      <c r="B1163" s="12"/>
      <c r="C1163" s="12"/>
    </row>
    <row r="1164" spans="1:3">
      <c r="A1164" s="12"/>
      <c r="B1164" s="12"/>
      <c r="C1164" s="12"/>
    </row>
    <row r="1165" spans="1:3">
      <c r="A1165" s="12"/>
      <c r="B1165" s="12"/>
      <c r="C1165" s="12"/>
    </row>
    <row r="1166" spans="1:3">
      <c r="A1166" s="12"/>
      <c r="B1166" s="12"/>
      <c r="C1166" s="12"/>
    </row>
    <row r="1167" spans="1:3">
      <c r="A1167" s="12"/>
      <c r="B1167" s="12"/>
      <c r="C1167" s="12"/>
    </row>
    <row r="1168" spans="1:3">
      <c r="A1168" s="12"/>
      <c r="B1168" s="12"/>
      <c r="C1168" s="12"/>
    </row>
    <row r="1169" spans="1:3">
      <c r="A1169" s="12"/>
      <c r="B1169" s="12"/>
      <c r="C1169" s="12"/>
    </row>
    <row r="1170" spans="1:3">
      <c r="A1170" s="12"/>
      <c r="B1170" s="12"/>
      <c r="C1170" s="12"/>
    </row>
    <row r="1171" spans="1:3">
      <c r="A1171" s="12"/>
      <c r="B1171" s="12"/>
      <c r="C1171" s="12"/>
    </row>
    <row r="1172" spans="1:3">
      <c r="A1172" s="12"/>
      <c r="B1172" s="12"/>
      <c r="C1172" s="12"/>
    </row>
    <row r="1173" spans="1:3">
      <c r="A1173" s="12"/>
      <c r="B1173" s="12"/>
      <c r="C1173" s="12"/>
    </row>
    <row r="1174" spans="1:3">
      <c r="A1174" s="12"/>
      <c r="B1174" s="12"/>
      <c r="C1174" s="12"/>
    </row>
    <row r="1175" spans="1:3">
      <c r="A1175" s="12"/>
      <c r="B1175" s="12"/>
      <c r="C1175" s="12"/>
    </row>
    <row r="1176" spans="1:3">
      <c r="A1176" s="12"/>
      <c r="B1176" s="12"/>
      <c r="C1176" s="12"/>
    </row>
    <row r="1177" spans="1:3">
      <c r="A1177" s="12"/>
      <c r="B1177" s="12"/>
      <c r="C1177" s="12"/>
    </row>
    <row r="1178" spans="1:3">
      <c r="A1178" s="12"/>
      <c r="B1178" s="12"/>
      <c r="C1178" s="12"/>
    </row>
    <row r="1179" spans="1:3">
      <c r="A1179" s="12"/>
      <c r="B1179" s="12"/>
      <c r="C1179" s="12"/>
    </row>
    <row r="1180" spans="1:3">
      <c r="A1180" s="12"/>
      <c r="B1180" s="12"/>
      <c r="C1180" s="12"/>
    </row>
    <row r="1181" spans="1:3">
      <c r="A1181" s="12"/>
      <c r="B1181" s="12"/>
      <c r="C1181" s="12"/>
    </row>
    <row r="1182" spans="1:3">
      <c r="A1182" s="12"/>
      <c r="B1182" s="12"/>
      <c r="C1182" s="12"/>
    </row>
    <row r="1183" spans="1:3">
      <c r="A1183" s="12"/>
      <c r="B1183" s="12"/>
      <c r="C1183" s="12"/>
    </row>
    <row r="1184" spans="1:3">
      <c r="A1184" s="12"/>
      <c r="B1184" s="12"/>
      <c r="C1184" s="12"/>
    </row>
    <row r="1185" spans="1:3">
      <c r="A1185" s="12"/>
      <c r="B1185" s="12"/>
      <c r="C1185" s="12"/>
    </row>
    <row r="1186" spans="1:3">
      <c r="A1186" s="12"/>
      <c r="B1186" s="12"/>
      <c r="C1186" s="12"/>
    </row>
    <row r="1187" spans="1:3">
      <c r="A1187" s="12"/>
      <c r="B1187" s="12"/>
      <c r="C1187" s="12"/>
    </row>
    <row r="1188" spans="1:3">
      <c r="A1188" s="12"/>
      <c r="B1188" s="12"/>
      <c r="C1188" s="12"/>
    </row>
    <row r="1189" spans="1:3">
      <c r="A1189" s="12"/>
      <c r="B1189" s="12"/>
      <c r="C1189" s="12"/>
    </row>
    <row r="1190" spans="1:3">
      <c r="A1190" s="12"/>
      <c r="B1190" s="12"/>
      <c r="C1190" s="12"/>
    </row>
    <row r="1191" spans="1:3">
      <c r="A1191" s="12"/>
      <c r="B1191" s="12"/>
      <c r="C1191" s="12"/>
    </row>
    <row r="1192" spans="1:3">
      <c r="A1192" s="12"/>
      <c r="B1192" s="12"/>
      <c r="C1192" s="12"/>
    </row>
    <row r="1193" spans="1:3">
      <c r="A1193" s="12"/>
      <c r="B1193" s="12"/>
      <c r="C1193" s="12"/>
    </row>
    <row r="1194" spans="1:3">
      <c r="A1194" s="12"/>
      <c r="B1194" s="12"/>
      <c r="C1194" s="12"/>
    </row>
    <row r="1195" spans="1:3">
      <c r="A1195" s="12"/>
      <c r="B1195" s="12"/>
      <c r="C1195" s="12"/>
    </row>
    <row r="1196" spans="1:3">
      <c r="A1196" s="12"/>
      <c r="B1196" s="12"/>
      <c r="C1196" s="12"/>
    </row>
    <row r="1197" spans="1:3">
      <c r="A1197" s="12"/>
      <c r="B1197" s="12"/>
      <c r="C1197" s="12"/>
    </row>
    <row r="1198" spans="1:3">
      <c r="A1198" s="12"/>
      <c r="B1198" s="12"/>
      <c r="C1198" s="12"/>
    </row>
    <row r="1199" spans="1:3">
      <c r="A1199" s="12"/>
      <c r="B1199" s="12"/>
      <c r="C1199" s="12"/>
    </row>
    <row r="1200" spans="1:3">
      <c r="A1200" s="12"/>
      <c r="B1200" s="12"/>
      <c r="C1200" s="12"/>
    </row>
    <row r="1201" spans="1:3">
      <c r="A1201" s="12"/>
      <c r="B1201" s="12"/>
      <c r="C1201" s="12"/>
    </row>
    <row r="1202" spans="1:3">
      <c r="A1202" s="12"/>
      <c r="B1202" s="12"/>
      <c r="C1202" s="12"/>
    </row>
    <row r="1203" spans="1:3">
      <c r="A1203" s="12"/>
      <c r="B1203" s="12"/>
      <c r="C1203" s="12"/>
    </row>
    <row r="1204" spans="1:3">
      <c r="A1204" s="12"/>
      <c r="B1204" s="12"/>
      <c r="C1204" s="12"/>
    </row>
    <row r="1205" spans="1:3">
      <c r="A1205" s="12"/>
      <c r="B1205" s="12"/>
      <c r="C1205" s="12"/>
    </row>
    <row r="1206" spans="1:3">
      <c r="A1206" s="12"/>
      <c r="B1206" s="12"/>
      <c r="C1206" s="12"/>
    </row>
    <row r="1207" spans="1:3">
      <c r="A1207" s="12"/>
      <c r="B1207" s="12"/>
      <c r="C1207" s="12"/>
    </row>
    <row r="1208" spans="1:3">
      <c r="A1208" s="12"/>
      <c r="B1208" s="12"/>
      <c r="C1208" s="12"/>
    </row>
    <row r="1209" spans="1:3">
      <c r="A1209" s="12"/>
      <c r="B1209" s="12"/>
      <c r="C1209" s="12"/>
    </row>
    <row r="1210" spans="1:3">
      <c r="A1210" s="12"/>
      <c r="B1210" s="12"/>
      <c r="C1210" s="12"/>
    </row>
    <row r="1211" spans="1:3">
      <c r="A1211" s="12"/>
      <c r="B1211" s="12"/>
      <c r="C1211" s="12"/>
    </row>
    <row r="1212" spans="1:3">
      <c r="A1212" s="12"/>
      <c r="B1212" s="12"/>
      <c r="C1212" s="12"/>
    </row>
    <row r="1213" spans="1:3">
      <c r="A1213" s="12"/>
      <c r="B1213" s="12"/>
      <c r="C1213" s="12"/>
    </row>
    <row r="1214" spans="1:3">
      <c r="A1214" s="12"/>
      <c r="B1214" s="12"/>
      <c r="C1214" s="12"/>
    </row>
    <row r="1215" spans="1:3">
      <c r="A1215" s="12"/>
      <c r="B1215" s="12"/>
      <c r="C1215" s="12"/>
    </row>
    <row r="1216" spans="1:3">
      <c r="A1216" s="12"/>
      <c r="B1216" s="12"/>
      <c r="C1216" s="12"/>
    </row>
    <row r="1217" spans="1:3">
      <c r="A1217" s="12"/>
      <c r="B1217" s="12"/>
      <c r="C1217" s="12"/>
    </row>
    <row r="1218" spans="1:3">
      <c r="A1218" s="12"/>
      <c r="B1218" s="12"/>
      <c r="C1218" s="12"/>
    </row>
    <row r="1219" spans="1:3">
      <c r="A1219" s="12"/>
      <c r="B1219" s="12"/>
      <c r="C1219" s="12"/>
    </row>
    <row r="1220" spans="1:3">
      <c r="A1220" s="12"/>
      <c r="B1220" s="12"/>
      <c r="C1220" s="12"/>
    </row>
    <row r="1221" spans="1:3">
      <c r="A1221" s="12"/>
      <c r="B1221" s="12"/>
      <c r="C1221" s="12"/>
    </row>
    <row r="1222" spans="1:3">
      <c r="A1222" s="12"/>
      <c r="B1222" s="12"/>
      <c r="C1222" s="12"/>
    </row>
    <row r="1223" spans="1:3">
      <c r="A1223" s="12"/>
      <c r="B1223" s="12"/>
      <c r="C1223" s="12"/>
    </row>
    <row r="1224" spans="1:3">
      <c r="A1224" s="12"/>
      <c r="B1224" s="12"/>
      <c r="C1224" s="12"/>
    </row>
    <row r="1225" spans="1:3">
      <c r="A1225" s="12"/>
      <c r="B1225" s="12"/>
      <c r="C1225" s="12"/>
    </row>
    <row r="1226" spans="1:3">
      <c r="A1226" s="12"/>
      <c r="B1226" s="12"/>
      <c r="C1226" s="12"/>
    </row>
    <row r="1227" spans="1:3">
      <c r="A1227" s="12"/>
      <c r="B1227" s="12"/>
      <c r="C1227" s="12"/>
    </row>
    <row r="1228" spans="1:3">
      <c r="A1228" s="12"/>
      <c r="B1228" s="12"/>
      <c r="C1228" s="12"/>
    </row>
    <row r="1229" spans="1:3">
      <c r="A1229" s="12"/>
      <c r="B1229" s="12"/>
      <c r="C1229" s="12"/>
    </row>
    <row r="1230" spans="1:3">
      <c r="A1230" s="12"/>
      <c r="B1230" s="12"/>
      <c r="C1230" s="12"/>
    </row>
    <row r="1231" spans="1:3">
      <c r="A1231" s="12"/>
      <c r="B1231" s="12"/>
      <c r="C1231" s="12"/>
    </row>
    <row r="1232" spans="1:3">
      <c r="A1232" s="12"/>
      <c r="B1232" s="12"/>
      <c r="C1232" s="12"/>
    </row>
    <row r="1233" spans="1:3">
      <c r="A1233" s="12"/>
      <c r="B1233" s="12"/>
      <c r="C1233" s="12"/>
    </row>
    <row r="1234" spans="1:3">
      <c r="A1234" s="12"/>
      <c r="B1234" s="12"/>
      <c r="C1234" s="12"/>
    </row>
    <row r="1235" spans="1:3">
      <c r="A1235" s="12"/>
      <c r="B1235" s="12"/>
      <c r="C1235" s="12"/>
    </row>
    <row r="1236" spans="1:3">
      <c r="A1236" s="12"/>
      <c r="B1236" s="12"/>
      <c r="C1236" s="12"/>
    </row>
    <row r="1237" spans="1:3">
      <c r="A1237" s="12"/>
      <c r="B1237" s="12"/>
      <c r="C1237" s="12"/>
    </row>
    <row r="1238" spans="1:3">
      <c r="A1238" s="12"/>
      <c r="B1238" s="12"/>
      <c r="C1238" s="12"/>
    </row>
    <row r="1239" spans="1:3">
      <c r="A1239" s="12"/>
      <c r="B1239" s="12"/>
      <c r="C1239" s="12"/>
    </row>
    <row r="1240" spans="1:3">
      <c r="A1240" s="12"/>
      <c r="B1240" s="12"/>
      <c r="C1240" s="12"/>
    </row>
    <row r="1241" spans="1:3">
      <c r="A1241" s="12"/>
      <c r="B1241" s="12"/>
      <c r="C1241" s="12"/>
    </row>
    <row r="1242" spans="1:3">
      <c r="A1242" s="12"/>
      <c r="B1242" s="12"/>
      <c r="C1242" s="12"/>
    </row>
    <row r="1243" spans="1:3">
      <c r="A1243" s="12"/>
      <c r="B1243" s="12"/>
      <c r="C1243" s="12"/>
    </row>
    <row r="1244" spans="1:3">
      <c r="A1244" s="12"/>
      <c r="B1244" s="12"/>
      <c r="C1244" s="12"/>
    </row>
    <row r="1245" spans="1:3">
      <c r="A1245" s="12"/>
      <c r="B1245" s="12"/>
      <c r="C1245" s="12"/>
    </row>
    <row r="1246" spans="1:3">
      <c r="A1246" s="12"/>
      <c r="B1246" s="12"/>
      <c r="C1246" s="12"/>
    </row>
    <row r="1247" spans="1:3">
      <c r="A1247" s="12"/>
      <c r="B1247" s="12"/>
      <c r="C1247" s="12"/>
    </row>
    <row r="1248" spans="1:3">
      <c r="A1248" s="12"/>
      <c r="B1248" s="12"/>
      <c r="C1248" s="12"/>
    </row>
    <row r="1249" spans="1:3">
      <c r="A1249" s="12"/>
      <c r="B1249" s="12"/>
      <c r="C1249" s="12"/>
    </row>
    <row r="1250" spans="1:3">
      <c r="A1250" s="12"/>
      <c r="B1250" s="12"/>
      <c r="C1250" s="12"/>
    </row>
    <row r="1251" spans="1:3">
      <c r="A1251" s="12"/>
      <c r="B1251" s="12"/>
      <c r="C1251" s="12"/>
    </row>
    <row r="1252" spans="1:3">
      <c r="A1252" s="12"/>
      <c r="B1252" s="12"/>
      <c r="C1252" s="12"/>
    </row>
    <row r="1253" spans="1:3">
      <c r="A1253" s="12"/>
      <c r="B1253" s="12"/>
      <c r="C1253" s="12"/>
    </row>
    <row r="1254" spans="1:3">
      <c r="A1254" s="12"/>
      <c r="B1254" s="12"/>
      <c r="C1254" s="12"/>
    </row>
    <row r="1255" spans="1:3">
      <c r="A1255" s="12"/>
      <c r="B1255" s="12"/>
      <c r="C1255" s="12"/>
    </row>
    <row r="1256" spans="1:3">
      <c r="A1256" s="12"/>
      <c r="B1256" s="12"/>
      <c r="C1256" s="12"/>
    </row>
    <row r="1257" spans="1:3">
      <c r="A1257" s="12"/>
      <c r="B1257" s="12"/>
      <c r="C1257" s="12"/>
    </row>
    <row r="1258" spans="1:3">
      <c r="A1258" s="12"/>
      <c r="B1258" s="12"/>
      <c r="C1258" s="12"/>
    </row>
    <row r="1259" spans="1:3">
      <c r="A1259" s="12"/>
      <c r="B1259" s="12"/>
      <c r="C1259" s="12"/>
    </row>
    <row r="1260" spans="1:3">
      <c r="A1260" s="12"/>
      <c r="B1260" s="12"/>
      <c r="C1260" s="12"/>
    </row>
    <row r="1261" spans="1:3">
      <c r="A1261" s="12"/>
      <c r="B1261" s="12"/>
      <c r="C1261" s="12"/>
    </row>
    <row r="1262" spans="1:3">
      <c r="A1262" s="12"/>
      <c r="B1262" s="12"/>
      <c r="C1262" s="12"/>
    </row>
    <row r="1263" spans="1:3">
      <c r="A1263" s="12"/>
      <c r="B1263" s="12"/>
      <c r="C1263" s="12"/>
    </row>
    <row r="1264" spans="1:3">
      <c r="A1264" s="12"/>
      <c r="B1264" s="12"/>
      <c r="C1264" s="12"/>
    </row>
    <row r="1265" spans="1:3">
      <c r="A1265" s="12"/>
      <c r="B1265" s="12"/>
      <c r="C1265" s="12"/>
    </row>
    <row r="1266" spans="1:3">
      <c r="A1266" s="12"/>
      <c r="B1266" s="12"/>
      <c r="C1266" s="12"/>
    </row>
    <row r="1267" spans="1:3">
      <c r="A1267" s="12"/>
      <c r="B1267" s="12"/>
      <c r="C1267" s="12"/>
    </row>
    <row r="1268" spans="1:3">
      <c r="A1268" s="12"/>
      <c r="B1268" s="12"/>
      <c r="C1268" s="12"/>
    </row>
    <row r="1269" spans="1:3">
      <c r="A1269" s="12"/>
      <c r="B1269" s="12"/>
      <c r="C1269" s="12"/>
    </row>
    <row r="1270" spans="1:3">
      <c r="A1270" s="12"/>
      <c r="B1270" s="12"/>
      <c r="C1270" s="12"/>
    </row>
    <row r="1271" spans="1:3">
      <c r="A1271" s="12"/>
      <c r="B1271" s="12"/>
      <c r="C1271" s="12"/>
    </row>
    <row r="1272" spans="1:3">
      <c r="A1272" s="12"/>
      <c r="B1272" s="12"/>
      <c r="C1272" s="12"/>
    </row>
    <row r="1273" spans="1:3">
      <c r="A1273" s="12"/>
      <c r="B1273" s="12"/>
      <c r="C1273" s="12"/>
    </row>
    <row r="1274" spans="1:3">
      <c r="A1274" s="12"/>
      <c r="B1274" s="12"/>
      <c r="C1274" s="12"/>
    </row>
    <row r="1275" spans="1:3">
      <c r="A1275" s="12"/>
      <c r="B1275" s="12"/>
      <c r="C1275" s="12"/>
    </row>
    <row r="1276" spans="1:3">
      <c r="A1276" s="12"/>
      <c r="B1276" s="12"/>
      <c r="C1276" s="12"/>
    </row>
    <row r="1277" spans="1:3">
      <c r="A1277" s="12"/>
      <c r="B1277" s="12"/>
      <c r="C1277" s="12"/>
    </row>
    <row r="1278" spans="1:3">
      <c r="A1278" s="12"/>
      <c r="B1278" s="12"/>
      <c r="C1278" s="12"/>
    </row>
    <row r="1279" spans="1:3">
      <c r="A1279" s="12"/>
      <c r="B1279" s="12"/>
      <c r="C1279" s="12"/>
    </row>
    <row r="1280" spans="1:3">
      <c r="A1280" s="12"/>
      <c r="B1280" s="12"/>
      <c r="C1280" s="12"/>
    </row>
    <row r="1281" spans="1:3">
      <c r="A1281" s="12"/>
      <c r="B1281" s="12"/>
      <c r="C1281" s="12"/>
    </row>
    <row r="1282" spans="1:3">
      <c r="A1282" s="12"/>
      <c r="B1282" s="12"/>
      <c r="C1282" s="12"/>
    </row>
    <row r="1283" spans="1:3">
      <c r="A1283" s="12"/>
      <c r="B1283" s="12"/>
      <c r="C1283" s="12"/>
    </row>
    <row r="1284" spans="1:3">
      <c r="A1284" s="12"/>
      <c r="B1284" s="12"/>
      <c r="C1284" s="12"/>
    </row>
    <row r="1285" spans="1:3">
      <c r="A1285" s="12"/>
      <c r="B1285" s="12"/>
      <c r="C1285" s="12"/>
    </row>
    <row r="1286" spans="1:3">
      <c r="A1286" s="12"/>
      <c r="B1286" s="12"/>
      <c r="C1286" s="12"/>
    </row>
    <row r="1287" spans="1:3">
      <c r="A1287" s="12"/>
      <c r="B1287" s="12"/>
      <c r="C1287" s="12"/>
    </row>
    <row r="1288" spans="1:3">
      <c r="A1288" s="12"/>
      <c r="B1288" s="12"/>
      <c r="C1288" s="12"/>
    </row>
    <row r="1289" spans="1:3">
      <c r="A1289" s="12"/>
      <c r="B1289" s="12"/>
      <c r="C1289" s="12"/>
    </row>
    <row r="1290" spans="1:3">
      <c r="A1290" s="12"/>
      <c r="B1290" s="12"/>
      <c r="C1290" s="12"/>
    </row>
    <row r="1291" spans="1:3">
      <c r="A1291" s="12"/>
      <c r="B1291" s="12"/>
      <c r="C1291" s="12"/>
    </row>
    <row r="1292" spans="1:3">
      <c r="A1292" s="12"/>
      <c r="B1292" s="12"/>
      <c r="C1292" s="12"/>
    </row>
    <row r="1293" spans="1:3">
      <c r="A1293" s="12"/>
      <c r="B1293" s="12"/>
      <c r="C1293" s="12"/>
    </row>
    <row r="1294" spans="1:3">
      <c r="A1294" s="12"/>
      <c r="B1294" s="12"/>
      <c r="C1294" s="12"/>
    </row>
    <row r="1295" spans="1:3">
      <c r="A1295" s="12"/>
      <c r="B1295" s="12"/>
      <c r="C1295" s="12"/>
    </row>
    <row r="1296" spans="1:3">
      <c r="A1296" s="12"/>
      <c r="B1296" s="12"/>
      <c r="C1296" s="12"/>
    </row>
    <row r="1297" spans="1:3">
      <c r="A1297" s="12"/>
      <c r="B1297" s="12"/>
      <c r="C1297" s="12"/>
    </row>
    <row r="1298" spans="1:3">
      <c r="A1298" s="12"/>
      <c r="B1298" s="12"/>
      <c r="C1298" s="12"/>
    </row>
    <row r="1299" spans="1:3">
      <c r="A1299" s="12"/>
      <c r="B1299" s="12"/>
      <c r="C1299" s="12"/>
    </row>
    <row r="1300" spans="1:3">
      <c r="A1300" s="12"/>
      <c r="B1300" s="12"/>
      <c r="C1300" s="12"/>
    </row>
    <row r="1301" spans="1:3">
      <c r="A1301" s="12"/>
      <c r="B1301" s="12"/>
      <c r="C1301" s="12"/>
    </row>
    <row r="1302" spans="1:3">
      <c r="A1302" s="12"/>
      <c r="B1302" s="12"/>
      <c r="C1302" s="12"/>
    </row>
    <row r="1303" spans="1:3">
      <c r="A1303" s="12"/>
      <c r="B1303" s="12"/>
      <c r="C1303" s="12"/>
    </row>
    <row r="1304" spans="1:3">
      <c r="A1304" s="12"/>
      <c r="B1304" s="12"/>
      <c r="C1304" s="12"/>
    </row>
    <row r="1305" spans="1:3">
      <c r="A1305" s="12"/>
      <c r="B1305" s="12"/>
      <c r="C1305" s="12"/>
    </row>
    <row r="1306" spans="1:3">
      <c r="A1306" s="12"/>
      <c r="B1306" s="12"/>
      <c r="C1306" s="12"/>
    </row>
    <row r="1307" spans="1:3">
      <c r="A1307" s="12"/>
      <c r="B1307" s="12"/>
      <c r="C1307" s="12"/>
    </row>
    <row r="1308" spans="1:3">
      <c r="A1308" s="12"/>
      <c r="B1308" s="12"/>
      <c r="C1308" s="12"/>
    </row>
    <row r="1309" spans="1:3">
      <c r="A1309" s="12"/>
      <c r="B1309" s="12"/>
      <c r="C1309" s="12"/>
    </row>
    <row r="1310" spans="1:3">
      <c r="A1310" s="12"/>
      <c r="B1310" s="12"/>
      <c r="C1310" s="12"/>
    </row>
    <row r="1311" spans="1:3">
      <c r="A1311" s="12"/>
      <c r="B1311" s="12"/>
      <c r="C1311" s="12"/>
    </row>
    <row r="1312" spans="1:3">
      <c r="A1312" s="12"/>
      <c r="B1312" s="12"/>
      <c r="C1312" s="12"/>
    </row>
    <row r="1313" spans="1:3">
      <c r="A1313" s="12"/>
      <c r="B1313" s="12"/>
      <c r="C1313" s="12"/>
    </row>
    <row r="1314" spans="1:3">
      <c r="A1314" s="12"/>
      <c r="B1314" s="12"/>
      <c r="C1314" s="12"/>
    </row>
    <row r="1315" spans="1:3">
      <c r="A1315" s="12"/>
      <c r="B1315" s="12"/>
      <c r="C1315" s="12"/>
    </row>
    <row r="1316" spans="1:3">
      <c r="A1316" s="12"/>
      <c r="B1316" s="12"/>
      <c r="C1316" s="12"/>
    </row>
    <row r="1317" spans="1:3">
      <c r="A1317" s="12"/>
      <c r="B1317" s="12"/>
      <c r="C1317" s="12"/>
    </row>
    <row r="1318" spans="1:3">
      <c r="A1318" s="12"/>
      <c r="B1318" s="12"/>
      <c r="C1318" s="12"/>
    </row>
    <row r="1319" spans="1:3">
      <c r="A1319" s="12"/>
      <c r="B1319" s="12"/>
      <c r="C1319" s="12"/>
    </row>
    <row r="1320" spans="1:3">
      <c r="A1320" s="12"/>
      <c r="B1320" s="12"/>
      <c r="C1320" s="12"/>
    </row>
    <row r="1321" spans="1:3">
      <c r="A1321" s="12"/>
      <c r="B1321" s="12"/>
      <c r="C1321" s="12"/>
    </row>
    <row r="1322" spans="1:3">
      <c r="A1322" s="12"/>
      <c r="B1322" s="12"/>
      <c r="C1322" s="12"/>
    </row>
    <row r="1323" spans="1:3">
      <c r="A1323" s="12"/>
      <c r="B1323" s="12"/>
      <c r="C1323" s="12"/>
    </row>
    <row r="1324" spans="1:3">
      <c r="A1324" s="12"/>
      <c r="B1324" s="12"/>
      <c r="C1324" s="12"/>
    </row>
    <row r="1325" spans="1:3">
      <c r="A1325" s="12"/>
      <c r="B1325" s="12"/>
      <c r="C1325" s="12"/>
    </row>
    <row r="1326" spans="1:3">
      <c r="A1326" s="12"/>
      <c r="B1326" s="12"/>
      <c r="C1326" s="12"/>
    </row>
    <row r="1327" spans="1:3">
      <c r="A1327" s="12"/>
      <c r="B1327" s="12"/>
      <c r="C1327" s="12"/>
    </row>
    <row r="1328" spans="1:3">
      <c r="A1328" s="12"/>
      <c r="B1328" s="12"/>
      <c r="C1328" s="12"/>
    </row>
    <row r="1329" spans="1:3">
      <c r="A1329" s="12"/>
      <c r="B1329" s="12"/>
      <c r="C1329" s="12"/>
    </row>
    <row r="1330" spans="1:3">
      <c r="A1330" s="12"/>
      <c r="B1330" s="12"/>
      <c r="C1330" s="12"/>
    </row>
    <row r="1331" spans="1:3">
      <c r="A1331" s="12"/>
      <c r="B1331" s="12"/>
      <c r="C1331" s="12"/>
    </row>
    <row r="1332" spans="1:3">
      <c r="A1332" s="12"/>
      <c r="B1332" s="12"/>
      <c r="C1332" s="12"/>
    </row>
    <row r="1333" spans="1:3">
      <c r="A1333" s="12"/>
      <c r="B1333" s="12"/>
      <c r="C1333" s="12"/>
    </row>
    <row r="1334" spans="1:3">
      <c r="A1334" s="12"/>
      <c r="B1334" s="12"/>
      <c r="C1334" s="12"/>
    </row>
    <row r="1335" spans="1:3">
      <c r="A1335" s="12"/>
      <c r="B1335" s="12"/>
      <c r="C1335" s="12"/>
    </row>
    <row r="1336" spans="1:3">
      <c r="A1336" s="12"/>
      <c r="B1336" s="12"/>
      <c r="C1336" s="12"/>
    </row>
    <row r="1337" spans="1:3">
      <c r="A1337" s="12"/>
      <c r="B1337" s="12"/>
      <c r="C1337" s="12"/>
    </row>
    <row r="1338" spans="1:3">
      <c r="A1338" s="12"/>
      <c r="B1338" s="12"/>
      <c r="C1338" s="12"/>
    </row>
    <row r="1339" spans="1:3">
      <c r="A1339" s="12"/>
      <c r="B1339" s="12"/>
      <c r="C1339" s="12"/>
    </row>
    <row r="1340" spans="1:3">
      <c r="A1340" s="12"/>
      <c r="B1340" s="12"/>
      <c r="C1340" s="12"/>
    </row>
    <row r="1341" spans="1:3">
      <c r="A1341" s="12"/>
      <c r="B1341" s="12"/>
      <c r="C1341" s="12"/>
    </row>
    <row r="1342" spans="1:3">
      <c r="A1342" s="12"/>
      <c r="B1342" s="12"/>
      <c r="C1342" s="12"/>
    </row>
    <row r="1343" spans="1:3">
      <c r="A1343" s="12"/>
      <c r="B1343" s="12"/>
      <c r="C1343" s="12"/>
    </row>
    <row r="1344" spans="1:3">
      <c r="A1344" s="12"/>
      <c r="B1344" s="12"/>
      <c r="C1344" s="12"/>
    </row>
    <row r="1345" spans="1:3">
      <c r="A1345" s="12"/>
      <c r="B1345" s="12"/>
      <c r="C1345" s="12"/>
    </row>
    <row r="1346" spans="1:3">
      <c r="A1346" s="12"/>
      <c r="B1346" s="12"/>
      <c r="C1346" s="12"/>
    </row>
    <row r="1347" spans="1:3">
      <c r="A1347" s="12"/>
      <c r="B1347" s="12"/>
      <c r="C1347" s="12"/>
    </row>
    <row r="1348" spans="1:3">
      <c r="A1348" s="12"/>
      <c r="B1348" s="12"/>
      <c r="C1348" s="12"/>
    </row>
    <row r="1349" spans="1:3">
      <c r="A1349" s="12"/>
      <c r="B1349" s="12"/>
      <c r="C1349" s="12"/>
    </row>
    <row r="1350" spans="1:3">
      <c r="A1350" s="12"/>
      <c r="B1350" s="12"/>
      <c r="C1350" s="12"/>
    </row>
    <row r="1351" spans="1:3">
      <c r="A1351" s="12"/>
      <c r="B1351" s="12"/>
      <c r="C1351" s="12"/>
    </row>
    <row r="1352" spans="1:3">
      <c r="A1352" s="12"/>
      <c r="B1352" s="12"/>
      <c r="C1352" s="12"/>
    </row>
    <row r="1353" spans="1:3">
      <c r="A1353" s="12"/>
      <c r="B1353" s="12"/>
      <c r="C1353" s="12"/>
    </row>
    <row r="1354" spans="1:3">
      <c r="A1354" s="12"/>
      <c r="B1354" s="12"/>
      <c r="C1354" s="12"/>
    </row>
    <row r="1355" spans="1:3">
      <c r="A1355" s="12"/>
      <c r="B1355" s="12"/>
      <c r="C1355" s="12"/>
    </row>
    <row r="1356" spans="1:3">
      <c r="A1356" s="12"/>
      <c r="B1356" s="12"/>
      <c r="C1356" s="12"/>
    </row>
    <row r="1357" spans="1:3">
      <c r="A1357" s="12"/>
      <c r="B1357" s="12"/>
      <c r="C1357" s="12"/>
    </row>
    <row r="1358" spans="1:3">
      <c r="A1358" s="12"/>
      <c r="B1358" s="12"/>
      <c r="C1358" s="12"/>
    </row>
    <row r="1359" spans="1:3">
      <c r="A1359" s="12"/>
      <c r="B1359" s="12"/>
      <c r="C1359" s="12"/>
    </row>
    <row r="1360" spans="1:3">
      <c r="A1360" s="12"/>
      <c r="B1360" s="12"/>
      <c r="C1360" s="12"/>
    </row>
    <row r="1361" spans="1:3">
      <c r="A1361" s="12"/>
      <c r="B1361" s="12"/>
      <c r="C1361" s="12"/>
    </row>
    <row r="1362" spans="1:3">
      <c r="A1362" s="12"/>
      <c r="B1362" s="12"/>
      <c r="C1362" s="12"/>
    </row>
    <row r="1363" spans="1:3">
      <c r="A1363" s="12"/>
      <c r="B1363" s="12"/>
      <c r="C1363" s="12"/>
    </row>
    <row r="1364" spans="1:3">
      <c r="A1364" s="12"/>
      <c r="B1364" s="12"/>
      <c r="C1364" s="12"/>
    </row>
    <row r="1365" spans="1:3">
      <c r="A1365" s="12"/>
      <c r="B1365" s="12"/>
      <c r="C1365" s="12"/>
    </row>
    <row r="1366" spans="1:3">
      <c r="A1366" s="12"/>
      <c r="B1366" s="12"/>
      <c r="C1366" s="12"/>
    </row>
    <row r="1367" spans="1:3">
      <c r="A1367" s="12"/>
      <c r="B1367" s="12"/>
      <c r="C1367" s="12"/>
    </row>
    <row r="1368" spans="1:3">
      <c r="A1368" s="12"/>
      <c r="B1368" s="12"/>
      <c r="C1368" s="12"/>
    </row>
    <row r="1369" spans="1:3">
      <c r="A1369" s="12"/>
      <c r="B1369" s="12"/>
      <c r="C1369" s="12"/>
    </row>
    <row r="1370" spans="1:3">
      <c r="A1370" s="12"/>
      <c r="B1370" s="12"/>
      <c r="C1370" s="12"/>
    </row>
    <row r="1371" spans="1:3">
      <c r="A1371" s="12"/>
      <c r="B1371" s="12"/>
      <c r="C1371" s="12"/>
    </row>
    <row r="1372" spans="1:3">
      <c r="A1372" s="12"/>
      <c r="B1372" s="12"/>
      <c r="C1372" s="12"/>
    </row>
    <row r="1373" spans="1:3">
      <c r="A1373" s="12"/>
      <c r="B1373" s="12"/>
      <c r="C1373" s="12"/>
    </row>
    <row r="1374" spans="1:3">
      <c r="A1374" s="12"/>
      <c r="B1374" s="12"/>
      <c r="C1374" s="12"/>
    </row>
    <row r="1375" spans="1:3">
      <c r="A1375" s="12"/>
      <c r="B1375" s="12"/>
      <c r="C1375" s="12"/>
    </row>
    <row r="1376" spans="1:3">
      <c r="A1376" s="12"/>
      <c r="B1376" s="12"/>
      <c r="C1376" s="12"/>
    </row>
    <row r="1377" spans="1:3">
      <c r="A1377" s="12"/>
      <c r="B1377" s="12"/>
      <c r="C1377" s="12"/>
    </row>
    <row r="1378" spans="1:3">
      <c r="A1378" s="12"/>
      <c r="B1378" s="12"/>
      <c r="C1378" s="12"/>
    </row>
    <row r="1379" spans="1:3">
      <c r="A1379" s="12"/>
      <c r="B1379" s="12"/>
      <c r="C1379" s="12"/>
    </row>
    <row r="1380" spans="1:3">
      <c r="A1380" s="12"/>
      <c r="B1380" s="12"/>
      <c r="C1380" s="12"/>
    </row>
    <row r="1381" spans="1:3">
      <c r="A1381" s="12"/>
      <c r="B1381" s="12"/>
      <c r="C1381" s="12"/>
    </row>
    <row r="1382" spans="1:3">
      <c r="A1382" s="12"/>
      <c r="B1382" s="12"/>
      <c r="C1382" s="12"/>
    </row>
    <row r="1383" spans="1:3">
      <c r="A1383" s="12"/>
      <c r="B1383" s="12"/>
      <c r="C1383" s="12"/>
    </row>
    <row r="1384" spans="1:3">
      <c r="A1384" s="12"/>
      <c r="B1384" s="12"/>
      <c r="C1384" s="12"/>
    </row>
    <row r="1385" spans="1:3">
      <c r="A1385" s="12"/>
      <c r="B1385" s="12"/>
      <c r="C1385" s="12"/>
    </row>
    <row r="1386" spans="1:3">
      <c r="A1386" s="12"/>
      <c r="B1386" s="12"/>
      <c r="C1386" s="12"/>
    </row>
    <row r="1387" spans="1:3">
      <c r="A1387" s="12"/>
      <c r="B1387" s="12"/>
      <c r="C1387" s="12"/>
    </row>
    <row r="1388" spans="1:3">
      <c r="A1388" s="12"/>
      <c r="B1388" s="12"/>
      <c r="C1388" s="12"/>
    </row>
    <row r="1389" spans="1:3">
      <c r="A1389" s="12"/>
      <c r="B1389" s="12"/>
      <c r="C1389" s="12"/>
    </row>
    <row r="1390" spans="1:3">
      <c r="A1390" s="12"/>
      <c r="B1390" s="12"/>
      <c r="C1390" s="12"/>
    </row>
    <row r="1391" spans="1:3">
      <c r="A1391" s="12"/>
      <c r="B1391" s="12"/>
      <c r="C1391" s="12"/>
    </row>
    <row r="1392" spans="1:3">
      <c r="A1392" s="12"/>
      <c r="B1392" s="12"/>
      <c r="C1392" s="12"/>
    </row>
    <row r="1393" spans="1:3">
      <c r="A1393" s="12"/>
      <c r="B1393" s="12"/>
      <c r="C1393" s="12"/>
    </row>
    <row r="1394" spans="1:3">
      <c r="A1394" s="12"/>
      <c r="B1394" s="12"/>
      <c r="C1394" s="12"/>
    </row>
    <row r="1395" spans="1:3">
      <c r="A1395" s="12"/>
      <c r="B1395" s="12"/>
      <c r="C1395" s="12"/>
    </row>
    <row r="1396" spans="1:3">
      <c r="A1396" s="12"/>
      <c r="B1396" s="12"/>
      <c r="C1396" s="12"/>
    </row>
    <row r="1397" spans="1:3">
      <c r="A1397" s="12"/>
      <c r="B1397" s="12"/>
      <c r="C1397" s="12"/>
    </row>
    <row r="1398" spans="1:3">
      <c r="A1398" s="12"/>
      <c r="B1398" s="12"/>
      <c r="C1398" s="12"/>
    </row>
    <row r="1399" spans="1:3">
      <c r="A1399" s="12"/>
      <c r="B1399" s="12"/>
      <c r="C1399" s="12"/>
    </row>
    <row r="1400" spans="1:3">
      <c r="A1400" s="12"/>
      <c r="B1400" s="12"/>
      <c r="C1400" s="12"/>
    </row>
    <row r="1401" spans="1:3">
      <c r="A1401" s="12"/>
      <c r="B1401" s="12"/>
      <c r="C1401" s="12"/>
    </row>
    <row r="1402" spans="1:3">
      <c r="A1402" s="12"/>
      <c r="B1402" s="12"/>
      <c r="C1402" s="12"/>
    </row>
    <row r="1403" spans="1:3">
      <c r="A1403" s="12"/>
      <c r="B1403" s="12"/>
      <c r="C1403" s="12"/>
    </row>
    <row r="1404" spans="1:3">
      <c r="A1404" s="12"/>
      <c r="B1404" s="12"/>
      <c r="C1404" s="12"/>
    </row>
    <row r="1405" spans="1:3">
      <c r="A1405" s="12"/>
      <c r="B1405" s="12"/>
      <c r="C1405" s="12"/>
    </row>
    <row r="1406" spans="1:3">
      <c r="A1406" s="12"/>
      <c r="B1406" s="12"/>
      <c r="C1406" s="12"/>
    </row>
    <row r="1407" spans="1:3">
      <c r="A1407" s="12"/>
      <c r="B1407" s="12"/>
      <c r="C1407" s="12"/>
    </row>
    <row r="1408" spans="1:3">
      <c r="A1408" s="12"/>
      <c r="B1408" s="12"/>
      <c r="C1408" s="12"/>
    </row>
    <row r="1409" spans="1:3">
      <c r="A1409" s="12"/>
      <c r="B1409" s="12"/>
      <c r="C1409" s="12"/>
    </row>
    <row r="1410" spans="1:3">
      <c r="A1410" s="12"/>
      <c r="B1410" s="12"/>
      <c r="C1410" s="12"/>
    </row>
    <row r="1411" spans="1:3">
      <c r="A1411" s="12"/>
      <c r="B1411" s="12"/>
      <c r="C1411" s="12"/>
    </row>
    <row r="1412" spans="1:3">
      <c r="A1412" s="12"/>
      <c r="B1412" s="12"/>
      <c r="C1412" s="12"/>
    </row>
    <row r="1413" spans="1:3">
      <c r="A1413" s="12"/>
      <c r="B1413" s="12"/>
      <c r="C1413" s="12"/>
    </row>
    <row r="1414" spans="1:3">
      <c r="A1414" s="12"/>
      <c r="B1414" s="12"/>
      <c r="C1414" s="12"/>
    </row>
    <row r="1415" spans="1:3">
      <c r="A1415" s="12"/>
      <c r="B1415" s="12"/>
      <c r="C1415" s="12"/>
    </row>
    <row r="1416" spans="1:3">
      <c r="A1416" s="12"/>
      <c r="B1416" s="12"/>
      <c r="C1416" s="12"/>
    </row>
    <row r="1417" spans="1:3">
      <c r="A1417" s="12"/>
      <c r="B1417" s="12"/>
      <c r="C1417" s="12"/>
    </row>
    <row r="1418" spans="1:3">
      <c r="A1418" s="12"/>
      <c r="B1418" s="12"/>
      <c r="C1418" s="12"/>
    </row>
    <row r="1419" spans="1:3">
      <c r="A1419" s="12"/>
      <c r="B1419" s="12"/>
      <c r="C1419" s="12"/>
    </row>
    <row r="1420" spans="1:3">
      <c r="A1420" s="12"/>
      <c r="B1420" s="12"/>
      <c r="C1420" s="12"/>
    </row>
    <row r="1421" spans="1:3">
      <c r="A1421" s="12"/>
      <c r="B1421" s="12"/>
      <c r="C1421" s="12"/>
    </row>
    <row r="1422" spans="1:3">
      <c r="A1422" s="12"/>
      <c r="B1422" s="12"/>
      <c r="C1422" s="12"/>
    </row>
    <row r="1423" spans="1:3">
      <c r="A1423" s="12"/>
      <c r="B1423" s="12"/>
      <c r="C1423" s="12"/>
    </row>
    <row r="1424" spans="1:3">
      <c r="A1424" s="12"/>
      <c r="B1424" s="12"/>
      <c r="C1424" s="12"/>
    </row>
    <row r="1425" spans="1:3">
      <c r="A1425" s="12"/>
      <c r="B1425" s="12"/>
      <c r="C1425" s="12"/>
    </row>
    <row r="1426" spans="1:3">
      <c r="A1426" s="12"/>
      <c r="B1426" s="12"/>
      <c r="C1426" s="12"/>
    </row>
    <row r="1427" spans="1:3">
      <c r="A1427" s="12"/>
      <c r="B1427" s="12"/>
      <c r="C1427" s="12"/>
    </row>
    <row r="1428" spans="1:3">
      <c r="A1428" s="12"/>
      <c r="B1428" s="12"/>
      <c r="C1428" s="12"/>
    </row>
    <row r="1429" spans="1:3">
      <c r="A1429" s="12"/>
      <c r="B1429" s="12"/>
      <c r="C1429" s="12"/>
    </row>
    <row r="1430" spans="1:3">
      <c r="A1430" s="12"/>
      <c r="B1430" s="12"/>
      <c r="C1430" s="12"/>
    </row>
    <row r="1431" spans="1:3">
      <c r="A1431" s="12"/>
      <c r="B1431" s="12"/>
      <c r="C1431" s="12"/>
    </row>
    <row r="1432" spans="1:3">
      <c r="A1432" s="12"/>
      <c r="B1432" s="12"/>
      <c r="C1432" s="12"/>
    </row>
    <row r="1433" spans="1:3">
      <c r="A1433" s="12"/>
      <c r="B1433" s="12"/>
      <c r="C1433" s="12"/>
    </row>
    <row r="1434" spans="1:3">
      <c r="A1434" s="12"/>
      <c r="B1434" s="12"/>
      <c r="C1434" s="12"/>
    </row>
    <row r="1435" spans="1:3">
      <c r="A1435" s="12"/>
      <c r="B1435" s="12"/>
      <c r="C1435" s="12"/>
    </row>
    <row r="1436" spans="1:3">
      <c r="A1436" s="12"/>
      <c r="B1436" s="12"/>
      <c r="C1436" s="12"/>
    </row>
    <row r="1437" spans="1:3">
      <c r="A1437" s="12"/>
      <c r="B1437" s="12"/>
      <c r="C1437" s="12"/>
    </row>
    <row r="1438" spans="1:3">
      <c r="A1438" s="12"/>
      <c r="B1438" s="12"/>
      <c r="C1438" s="12"/>
    </row>
    <row r="1439" spans="1:3">
      <c r="A1439" s="12"/>
      <c r="B1439" s="12"/>
      <c r="C1439" s="12"/>
    </row>
    <row r="1440" spans="1:3">
      <c r="A1440" s="12"/>
      <c r="B1440" s="12"/>
      <c r="C1440" s="12"/>
    </row>
    <row r="1441" spans="1:3">
      <c r="A1441" s="12"/>
      <c r="B1441" s="12"/>
      <c r="C1441" s="12"/>
    </row>
    <row r="1442" spans="1:3">
      <c r="A1442" s="12"/>
      <c r="B1442" s="12"/>
      <c r="C1442" s="12"/>
    </row>
    <row r="1443" spans="1:3">
      <c r="A1443" s="12"/>
      <c r="B1443" s="12"/>
      <c r="C1443" s="12"/>
    </row>
    <row r="1444" spans="1:3">
      <c r="A1444" s="12"/>
      <c r="B1444" s="12"/>
      <c r="C1444" s="12"/>
    </row>
    <row r="1445" spans="1:3">
      <c r="A1445" s="12"/>
      <c r="B1445" s="12"/>
      <c r="C1445" s="12"/>
    </row>
    <row r="1446" spans="1:3">
      <c r="A1446" s="12"/>
      <c r="B1446" s="12"/>
      <c r="C1446" s="12"/>
    </row>
    <row r="1447" spans="1:3">
      <c r="A1447" s="12"/>
      <c r="B1447" s="12"/>
      <c r="C1447" s="12"/>
    </row>
    <row r="1448" spans="1:3">
      <c r="A1448" s="12"/>
      <c r="B1448" s="12"/>
      <c r="C1448" s="12"/>
    </row>
    <row r="1449" spans="1:3">
      <c r="A1449" s="12"/>
      <c r="B1449" s="12"/>
      <c r="C1449" s="12"/>
    </row>
    <row r="1450" spans="1:3">
      <c r="A1450" s="12"/>
      <c r="B1450" s="12"/>
      <c r="C1450" s="12"/>
    </row>
    <row r="1451" spans="1:3">
      <c r="A1451" s="12"/>
      <c r="B1451" s="12"/>
      <c r="C1451" s="12"/>
    </row>
    <row r="1452" spans="1:3">
      <c r="A1452" s="12"/>
      <c r="B1452" s="12"/>
      <c r="C1452" s="12"/>
    </row>
    <row r="1453" spans="1:3">
      <c r="A1453" s="12"/>
      <c r="B1453" s="12"/>
      <c r="C1453" s="12"/>
    </row>
    <row r="1454" spans="1:3">
      <c r="A1454" s="12"/>
      <c r="B1454" s="12"/>
      <c r="C1454" s="12"/>
    </row>
    <row r="1455" spans="1:3">
      <c r="A1455" s="12"/>
      <c r="B1455" s="12"/>
      <c r="C1455" s="12"/>
    </row>
    <row r="1456" spans="1:3">
      <c r="A1456" s="12"/>
      <c r="B1456" s="12"/>
      <c r="C1456" s="12"/>
    </row>
    <row r="1457" spans="1:3">
      <c r="A1457" s="12"/>
      <c r="B1457" s="12"/>
      <c r="C1457" s="12"/>
    </row>
    <row r="1458" spans="1:3">
      <c r="A1458" s="12"/>
      <c r="B1458" s="12"/>
      <c r="C1458" s="12"/>
    </row>
    <row r="1459" spans="1:3">
      <c r="A1459" s="12"/>
      <c r="B1459" s="12"/>
      <c r="C1459" s="12"/>
    </row>
    <row r="1460" spans="1:3">
      <c r="A1460" s="12"/>
      <c r="B1460" s="12"/>
      <c r="C1460" s="12"/>
    </row>
    <row r="1461" spans="1:3">
      <c r="A1461" s="12"/>
      <c r="B1461" s="12"/>
      <c r="C1461" s="12"/>
    </row>
    <row r="1462" spans="1:3">
      <c r="A1462" s="12"/>
      <c r="B1462" s="12"/>
      <c r="C1462" s="12"/>
    </row>
    <row r="1463" spans="1:3">
      <c r="A1463" s="12"/>
      <c r="B1463" s="12"/>
      <c r="C1463" s="12"/>
    </row>
    <row r="1464" spans="1:3">
      <c r="A1464" s="12"/>
      <c r="B1464" s="12"/>
      <c r="C1464" s="12"/>
    </row>
    <row r="1465" spans="1:3">
      <c r="A1465" s="12"/>
      <c r="B1465" s="12"/>
      <c r="C1465" s="12"/>
    </row>
    <row r="1466" spans="1:3">
      <c r="A1466" s="12"/>
      <c r="B1466" s="12"/>
      <c r="C1466" s="12"/>
    </row>
    <row r="1467" spans="1:3">
      <c r="A1467" s="12"/>
      <c r="B1467" s="12"/>
      <c r="C1467" s="12"/>
    </row>
    <row r="1468" spans="1:3">
      <c r="A1468" s="12"/>
      <c r="B1468" s="12"/>
      <c r="C1468" s="12"/>
    </row>
    <row r="1469" spans="1:3">
      <c r="A1469" s="12"/>
      <c r="B1469" s="12"/>
      <c r="C1469" s="12"/>
    </row>
    <row r="1470" spans="1:3">
      <c r="A1470" s="12"/>
      <c r="B1470" s="12"/>
      <c r="C1470" s="12"/>
    </row>
    <row r="1471" spans="1:3">
      <c r="A1471" s="12"/>
      <c r="B1471" s="12"/>
      <c r="C1471" s="12"/>
    </row>
    <row r="1472" spans="1:3">
      <c r="A1472" s="12"/>
      <c r="B1472" s="12"/>
      <c r="C1472" s="12"/>
    </row>
    <row r="1473" spans="1:3">
      <c r="A1473" s="12"/>
      <c r="B1473" s="12"/>
      <c r="C1473" s="12"/>
    </row>
    <row r="1474" spans="1:3">
      <c r="A1474" s="12"/>
      <c r="B1474" s="12"/>
      <c r="C1474" s="12"/>
    </row>
    <row r="1475" spans="1:3">
      <c r="A1475" s="12"/>
      <c r="B1475" s="12"/>
      <c r="C1475" s="12"/>
    </row>
    <row r="1476" spans="1:3">
      <c r="A1476" s="12"/>
      <c r="B1476" s="12"/>
      <c r="C1476" s="12"/>
    </row>
    <row r="1477" spans="1:3">
      <c r="A1477" s="12"/>
      <c r="B1477" s="12"/>
      <c r="C1477" s="12"/>
    </row>
    <row r="1478" spans="1:3">
      <c r="A1478" s="12"/>
      <c r="B1478" s="12"/>
      <c r="C1478" s="12"/>
    </row>
    <row r="1479" spans="1:3">
      <c r="A1479" s="12"/>
      <c r="B1479" s="12"/>
      <c r="C1479" s="12"/>
    </row>
  </sheetData>
  <phoneticPr fontId="0" type="noConversion"/>
  <printOptions horizontalCentered="1" verticalCentered="1"/>
  <pageMargins left="0.78740157480314965" right="0.78740157480314965" top="0.98425196850393704" bottom="0.98425196850393704" header="0.51181102362204722" footer="0.51181102362204722"/>
  <pageSetup scale="53" orientation="portrait" verticalDpi="96"/>
  <headerFooter alignWithMargins="0">
    <oddFooter>&amp;C&amp;D&amp;T</oddFooter>
  </headerFooter>
</worksheet>
</file>

<file path=xl/worksheets/sheet44.xml><?xml version="1.0" encoding="utf-8"?>
<worksheet xmlns="http://schemas.openxmlformats.org/spreadsheetml/2006/main" xmlns:r="http://schemas.openxmlformats.org/officeDocument/2006/relationships">
  <sheetPr>
    <pageSetUpPr fitToPage="1"/>
  </sheetPr>
  <dimension ref="A35:K44"/>
  <sheetViews>
    <sheetView zoomScale="50" workbookViewId="0">
      <selection activeCell="W16" sqref="W16"/>
    </sheetView>
  </sheetViews>
  <sheetFormatPr defaultColWidth="8.6640625" defaultRowHeight="15"/>
  <sheetData>
    <row r="35" spans="1:11" ht="23.25">
      <c r="K35" s="49"/>
    </row>
    <row r="36" spans="1:11" ht="21.75" customHeight="1">
      <c r="A36" s="48"/>
      <c r="K36" s="52"/>
    </row>
    <row r="37" spans="1:11" ht="26.25">
      <c r="K37" s="54" t="s">
        <v>213</v>
      </c>
    </row>
    <row r="38" spans="1:11" ht="25.5">
      <c r="K38" s="53" t="s">
        <v>332</v>
      </c>
    </row>
    <row r="39" spans="1:11" ht="18">
      <c r="A39" s="51"/>
    </row>
    <row r="42" spans="1:11" ht="23.25">
      <c r="A42" s="65" t="s">
        <v>106</v>
      </c>
    </row>
    <row r="43" spans="1:11" ht="23.25">
      <c r="A43" s="65" t="s">
        <v>214</v>
      </c>
    </row>
    <row r="44" spans="1:11" ht="23.25">
      <c r="A44" s="65" t="s">
        <v>108</v>
      </c>
    </row>
  </sheetData>
  <phoneticPr fontId="4" type="noConversion"/>
  <pageMargins left="0.75" right="0.75" top="1" bottom="1" header="0.5" footer="0.5"/>
  <pageSetup scale="49" orientation="landscape" verticalDpi="96"/>
  <headerFooter alignWithMargins="0"/>
  <drawing r:id="rId1"/>
</worksheet>
</file>

<file path=xl/worksheets/sheet45.xml><?xml version="1.0" encoding="utf-8"?>
<worksheet xmlns="http://schemas.openxmlformats.org/spreadsheetml/2006/main" xmlns:r="http://schemas.openxmlformats.org/officeDocument/2006/relationships">
  <sheetPr>
    <pageSetUpPr fitToPage="1"/>
  </sheetPr>
  <dimension ref="A1:X1726"/>
  <sheetViews>
    <sheetView topLeftCell="A13" workbookViewId="0">
      <selection activeCell="D15" sqref="D15"/>
    </sheetView>
  </sheetViews>
  <sheetFormatPr defaultColWidth="8.88671875" defaultRowHeight="12.75"/>
  <cols>
    <col min="1" max="1" width="5.33203125" style="2" customWidth="1"/>
    <col min="2" max="2" width="7.109375" style="82" customWidth="1"/>
    <col min="3" max="4" width="5.33203125" style="2" customWidth="1"/>
    <col min="5" max="7" width="5.33203125" style="176" customWidth="1"/>
    <col min="8" max="90" width="5.33203125" style="2" customWidth="1"/>
    <col min="91" max="16384" width="8.88671875" style="2"/>
  </cols>
  <sheetData>
    <row r="1" spans="1:24" ht="9.75" customHeight="1">
      <c r="A1" s="1"/>
      <c r="B1" s="79"/>
      <c r="C1" s="1"/>
      <c r="D1" s="1"/>
      <c r="H1" s="1"/>
      <c r="I1" s="1"/>
      <c r="J1" s="1"/>
      <c r="K1" s="1"/>
      <c r="L1" s="1"/>
      <c r="M1" s="1"/>
      <c r="N1" s="1"/>
      <c r="O1" s="1"/>
      <c r="P1" s="1"/>
      <c r="Q1" s="1"/>
      <c r="R1" s="1"/>
      <c r="S1" s="1"/>
      <c r="T1" s="1"/>
      <c r="U1" s="1"/>
      <c r="V1" s="1"/>
      <c r="W1" s="1"/>
      <c r="X1" s="1"/>
    </row>
    <row r="2" spans="1:24" ht="9.75" customHeight="1">
      <c r="A2" s="1"/>
      <c r="B2" s="79"/>
      <c r="C2" s="1"/>
      <c r="D2" s="1"/>
      <c r="H2" s="1"/>
      <c r="I2" s="1"/>
      <c r="J2" s="1"/>
      <c r="K2" s="1"/>
      <c r="L2" s="1"/>
      <c r="M2" s="1"/>
      <c r="N2" s="1"/>
      <c r="O2" s="1"/>
      <c r="P2" s="1"/>
      <c r="Q2" s="1"/>
      <c r="R2" s="1"/>
      <c r="S2" s="1"/>
      <c r="T2" s="1"/>
      <c r="U2" s="1"/>
      <c r="V2" s="1"/>
      <c r="W2" s="1"/>
      <c r="X2" s="1"/>
    </row>
    <row r="3" spans="1:24" ht="32.25" customHeight="1">
      <c r="A3" s="1"/>
      <c r="B3" s="80" t="s">
        <v>91</v>
      </c>
      <c r="C3" s="1"/>
      <c r="D3" s="1"/>
      <c r="E3" s="177" t="s">
        <v>316</v>
      </c>
      <c r="F3" s="177"/>
      <c r="G3" s="177"/>
      <c r="H3" s="1"/>
      <c r="I3" s="1"/>
      <c r="J3" s="1"/>
      <c r="K3" s="1"/>
      <c r="L3" s="1"/>
      <c r="M3" s="1"/>
      <c r="N3" s="1"/>
      <c r="O3" s="1"/>
      <c r="P3" s="1"/>
      <c r="Q3" s="1"/>
      <c r="R3" s="1"/>
      <c r="S3" s="1"/>
      <c r="T3" s="1"/>
      <c r="U3" s="1"/>
      <c r="V3" s="1"/>
      <c r="W3" s="1"/>
      <c r="X3" s="1"/>
    </row>
    <row r="4" spans="1:24" ht="9.75" customHeight="1">
      <c r="A4" s="18">
        <v>5845</v>
      </c>
      <c r="B4" s="3">
        <v>0.21032349350707746</v>
      </c>
      <c r="C4" s="1"/>
      <c r="D4" s="1"/>
      <c r="E4" s="178"/>
      <c r="F4" s="178"/>
      <c r="G4" s="178"/>
      <c r="H4" s="1"/>
      <c r="I4" s="1"/>
      <c r="J4" s="1"/>
      <c r="K4" s="1"/>
      <c r="L4" s="1"/>
      <c r="M4" s="1"/>
      <c r="N4" s="1"/>
      <c r="O4" s="1"/>
      <c r="P4" s="1"/>
      <c r="Q4" s="1"/>
      <c r="R4" s="1"/>
      <c r="S4" s="1"/>
      <c r="T4" s="1"/>
      <c r="U4" s="1"/>
      <c r="V4" s="1"/>
      <c r="W4" s="1"/>
      <c r="X4" s="1"/>
    </row>
    <row r="5" spans="1:24" ht="9.75" customHeight="1">
      <c r="A5" s="18">
        <v>6211</v>
      </c>
      <c r="B5" s="3">
        <v>0.1930617677130195</v>
      </c>
      <c r="C5" s="1"/>
      <c r="D5" s="1"/>
      <c r="E5" s="178"/>
      <c r="F5" s="178"/>
      <c r="G5" s="178"/>
      <c r="H5" s="1"/>
      <c r="I5" s="1"/>
      <c r="J5" s="1"/>
      <c r="K5" s="1"/>
      <c r="L5" s="1"/>
      <c r="M5" s="1"/>
      <c r="N5" s="1"/>
      <c r="O5" s="1"/>
      <c r="P5" s="1"/>
      <c r="Q5" s="1"/>
      <c r="R5" s="1"/>
      <c r="S5" s="1"/>
      <c r="T5" s="1"/>
      <c r="U5" s="1"/>
      <c r="V5" s="1"/>
      <c r="W5" s="1"/>
      <c r="X5" s="1"/>
    </row>
    <row r="6" spans="1:24" ht="9.75" customHeight="1">
      <c r="A6" s="18">
        <v>6576</v>
      </c>
      <c r="B6" s="3">
        <v>0.2001935012818723</v>
      </c>
      <c r="C6" s="1"/>
      <c r="D6" s="1"/>
      <c r="E6" s="178"/>
      <c r="F6" s="178"/>
      <c r="G6" s="178"/>
      <c r="H6" s="1"/>
      <c r="I6" s="1"/>
      <c r="J6" s="1"/>
      <c r="K6" s="1"/>
      <c r="L6" s="1"/>
      <c r="M6" s="1"/>
      <c r="N6" s="1"/>
      <c r="O6" s="1"/>
      <c r="P6" s="1"/>
      <c r="Q6" s="1"/>
      <c r="R6" s="1"/>
      <c r="S6" s="1"/>
      <c r="T6" s="1"/>
      <c r="U6" s="1"/>
      <c r="V6" s="1"/>
      <c r="W6" s="1"/>
      <c r="X6" s="1"/>
    </row>
    <row r="7" spans="1:24" ht="9.75" customHeight="1">
      <c r="A7" s="18">
        <v>6941</v>
      </c>
      <c r="B7" s="3">
        <v>0.22391072618485408</v>
      </c>
      <c r="C7" s="1"/>
      <c r="D7" s="1"/>
      <c r="E7" s="178"/>
      <c r="F7" s="178"/>
      <c r="G7" s="178"/>
      <c r="H7" s="1"/>
      <c r="I7" s="1"/>
      <c r="J7" s="1"/>
      <c r="K7" s="1"/>
      <c r="L7" s="1"/>
      <c r="M7" s="1"/>
      <c r="N7" s="1"/>
      <c r="O7" s="1"/>
      <c r="P7" s="1"/>
      <c r="Q7" s="1"/>
      <c r="R7" s="1"/>
      <c r="S7" s="1"/>
      <c r="T7" s="1"/>
      <c r="U7" s="1"/>
      <c r="V7" s="1"/>
      <c r="W7" s="1"/>
      <c r="X7" s="1"/>
    </row>
    <row r="8" spans="1:24" ht="9.75" customHeight="1">
      <c r="A8" s="18">
        <v>7306</v>
      </c>
      <c r="B8" s="3">
        <v>0.2035975724370869</v>
      </c>
      <c r="C8" s="1"/>
      <c r="D8" s="1"/>
      <c r="E8" s="178"/>
      <c r="F8" s="178"/>
      <c r="G8" s="178"/>
      <c r="H8" s="1"/>
      <c r="I8" s="1"/>
      <c r="J8" s="1"/>
      <c r="K8" s="1"/>
      <c r="L8" s="1"/>
      <c r="M8" s="1"/>
      <c r="N8" s="1"/>
      <c r="O8" s="1"/>
      <c r="P8" s="1"/>
      <c r="Q8" s="1"/>
      <c r="R8" s="1"/>
      <c r="S8" s="1"/>
      <c r="T8" s="1"/>
      <c r="U8" s="1"/>
      <c r="V8" s="1"/>
      <c r="W8" s="1"/>
      <c r="X8" s="1"/>
    </row>
    <row r="9" spans="1:24" ht="9.75" customHeight="1">
      <c r="A9" s="18">
        <v>7672</v>
      </c>
      <c r="B9" s="3">
        <v>0.17538132687475763</v>
      </c>
      <c r="C9" s="1"/>
      <c r="D9" s="1"/>
      <c r="E9" s="177" t="s">
        <v>320</v>
      </c>
      <c r="F9" s="177" t="s">
        <v>321</v>
      </c>
      <c r="G9" s="177" t="s">
        <v>322</v>
      </c>
      <c r="H9" s="1"/>
      <c r="I9" s="1"/>
      <c r="J9" s="1"/>
      <c r="K9" s="1"/>
      <c r="L9" s="1"/>
      <c r="M9" s="1"/>
      <c r="N9" s="1"/>
      <c r="O9" s="1"/>
      <c r="P9" s="1"/>
      <c r="Q9" s="1"/>
      <c r="R9" s="1"/>
      <c r="S9" s="1"/>
      <c r="T9" s="1"/>
      <c r="U9" s="1"/>
      <c r="V9" s="1"/>
      <c r="W9" s="1"/>
      <c r="X9" s="1"/>
    </row>
    <row r="10" spans="1:24" ht="9.75" customHeight="1">
      <c r="A10" s="18">
        <v>8037</v>
      </c>
      <c r="B10" s="3">
        <v>0.17554727402142212</v>
      </c>
      <c r="C10" s="1"/>
      <c r="D10" s="1"/>
      <c r="E10" s="178"/>
      <c r="F10" s="178"/>
      <c r="G10" s="178"/>
      <c r="H10" s="1"/>
      <c r="I10" s="1"/>
      <c r="J10" s="1"/>
      <c r="K10" s="1"/>
      <c r="L10" s="1"/>
      <c r="M10" s="1"/>
      <c r="N10" s="1"/>
      <c r="O10" s="1"/>
      <c r="P10" s="1"/>
      <c r="Q10" s="1"/>
      <c r="R10" s="1"/>
      <c r="S10" s="1"/>
      <c r="T10" s="1"/>
      <c r="U10" s="1"/>
      <c r="V10" s="1"/>
      <c r="W10" s="1"/>
      <c r="X10" s="1"/>
    </row>
    <row r="11" spans="1:24" ht="9.75" customHeight="1">
      <c r="A11" s="18">
        <v>8402</v>
      </c>
      <c r="B11" s="3">
        <v>0.1779831901669536</v>
      </c>
      <c r="C11" s="1"/>
      <c r="D11" s="1"/>
      <c r="E11" s="178"/>
      <c r="F11" s="178"/>
      <c r="G11" s="178"/>
      <c r="H11" s="1"/>
      <c r="I11" s="1"/>
      <c r="J11" s="1"/>
      <c r="K11" s="1"/>
      <c r="L11" s="1"/>
      <c r="M11" s="1"/>
      <c r="N11" s="1"/>
      <c r="O11" s="1"/>
      <c r="P11" s="1"/>
      <c r="Q11" s="1"/>
      <c r="R11" s="1"/>
      <c r="S11" s="1"/>
      <c r="T11" s="1"/>
      <c r="U11" s="1"/>
      <c r="V11" s="1"/>
      <c r="W11" s="1"/>
      <c r="X11" s="1"/>
    </row>
    <row r="12" spans="1:24" ht="9.75" customHeight="1">
      <c r="A12" s="18">
        <v>8767</v>
      </c>
      <c r="B12" s="3">
        <v>0.18995039106969278</v>
      </c>
      <c r="C12" s="1"/>
      <c r="D12" s="1"/>
      <c r="E12" s="178"/>
      <c r="F12" s="178"/>
      <c r="G12" s="178"/>
      <c r="H12" s="1"/>
      <c r="I12" s="1"/>
      <c r="J12" s="1"/>
      <c r="K12" s="1"/>
      <c r="L12" s="1"/>
      <c r="M12" s="1"/>
      <c r="N12" s="1"/>
      <c r="O12" s="1"/>
      <c r="P12" s="1"/>
      <c r="Q12" s="1"/>
      <c r="R12" s="1"/>
      <c r="S12" s="1"/>
      <c r="T12" s="1"/>
      <c r="U12" s="1"/>
      <c r="V12" s="1"/>
      <c r="W12" s="1"/>
      <c r="X12" s="1"/>
    </row>
    <row r="13" spans="1:24" ht="9.75" customHeight="1">
      <c r="A13" s="18">
        <v>9133</v>
      </c>
      <c r="B13" s="3">
        <v>0.18454118261476538</v>
      </c>
      <c r="C13" s="1"/>
      <c r="D13" s="1"/>
      <c r="E13" s="178"/>
      <c r="F13" s="178"/>
      <c r="G13" s="178"/>
      <c r="H13" s="1"/>
      <c r="I13" s="1"/>
      <c r="J13" s="1"/>
      <c r="K13" s="1"/>
      <c r="L13" s="1"/>
      <c r="M13" s="1"/>
      <c r="N13" s="1"/>
      <c r="O13" s="1"/>
      <c r="P13" s="1"/>
      <c r="Q13" s="1"/>
      <c r="R13" s="1"/>
      <c r="S13" s="1"/>
      <c r="T13" s="1"/>
      <c r="U13" s="1"/>
      <c r="V13" s="1"/>
      <c r="W13" s="1"/>
      <c r="X13" s="1"/>
    </row>
    <row r="14" spans="1:24" ht="9.75" customHeight="1">
      <c r="A14" s="18">
        <v>9498</v>
      </c>
      <c r="B14" s="3">
        <v>0.18409556282227008</v>
      </c>
      <c r="C14" s="1"/>
      <c r="D14" s="1">
        <v>1983</v>
      </c>
      <c r="E14" s="178">
        <v>1.1561072538188638E-2</v>
      </c>
      <c r="F14" s="178">
        <v>5.7791453841879604E-3</v>
      </c>
      <c r="G14" s="178">
        <v>5.7819271540006777E-3</v>
      </c>
      <c r="H14" s="1"/>
      <c r="I14" s="1"/>
      <c r="J14" s="1"/>
      <c r="K14" s="1"/>
      <c r="L14" s="1"/>
      <c r="M14" s="1"/>
      <c r="N14" s="1"/>
      <c r="O14" s="1"/>
      <c r="P14" s="1"/>
      <c r="Q14" s="1"/>
      <c r="R14" s="1"/>
      <c r="S14" s="1"/>
      <c r="T14" s="1"/>
      <c r="U14" s="1"/>
      <c r="V14" s="1"/>
      <c r="W14" s="1"/>
      <c r="X14" s="1"/>
    </row>
    <row r="15" spans="1:24" ht="9.75" customHeight="1">
      <c r="A15" s="18">
        <v>9863</v>
      </c>
      <c r="B15" s="3">
        <v>0.21276796168152778</v>
      </c>
      <c r="C15" s="1"/>
      <c r="D15" s="1">
        <f t="shared" ref="D15:D37" si="0">D14+1</f>
        <v>1984</v>
      </c>
      <c r="E15" s="178">
        <v>1.1364253928326972E-2</v>
      </c>
      <c r="F15" s="178">
        <v>5.8072175474269978E-3</v>
      </c>
      <c r="G15" s="178">
        <v>5.5570363808999743E-3</v>
      </c>
      <c r="H15" s="1"/>
      <c r="I15" s="1"/>
      <c r="J15" s="1"/>
      <c r="K15" s="1"/>
      <c r="L15" s="1"/>
      <c r="M15" s="1"/>
      <c r="N15" s="1"/>
      <c r="O15" s="1"/>
      <c r="P15" s="1"/>
      <c r="Q15" s="1"/>
      <c r="R15" s="1"/>
      <c r="S15" s="1"/>
      <c r="T15" s="1"/>
      <c r="U15" s="1"/>
      <c r="V15" s="1"/>
      <c r="W15" s="1"/>
      <c r="X15" s="1"/>
    </row>
    <row r="16" spans="1:24" ht="9.75" customHeight="1">
      <c r="A16" s="18">
        <v>10228</v>
      </c>
      <c r="B16" s="3">
        <v>0.19703247120687042</v>
      </c>
      <c r="C16" s="1"/>
      <c r="D16" s="1">
        <f t="shared" si="0"/>
        <v>1985</v>
      </c>
      <c r="E16" s="178">
        <v>1.1255741297223785E-2</v>
      </c>
      <c r="F16" s="178">
        <v>5.5352081471422183E-3</v>
      </c>
      <c r="G16" s="178">
        <v>5.7205331500815668E-3</v>
      </c>
      <c r="H16" s="1"/>
      <c r="I16" s="1"/>
      <c r="J16" s="1"/>
      <c r="K16" s="1"/>
      <c r="L16" s="1"/>
      <c r="M16" s="1"/>
      <c r="N16" s="1"/>
      <c r="O16" s="1"/>
      <c r="P16" s="1"/>
      <c r="Q16" s="1"/>
      <c r="R16" s="1"/>
      <c r="S16" s="1"/>
      <c r="T16" s="1"/>
      <c r="U16" s="1"/>
      <c r="V16" s="1"/>
      <c r="W16" s="1"/>
      <c r="X16" s="1"/>
    </row>
    <row r="17" spans="1:24" ht="9.75" customHeight="1">
      <c r="A17" s="18">
        <v>10594</v>
      </c>
      <c r="B17" s="3">
        <v>0.20803988296610507</v>
      </c>
      <c r="C17" s="1"/>
      <c r="D17" s="1">
        <f t="shared" si="0"/>
        <v>1986</v>
      </c>
      <c r="E17" s="178">
        <v>1.1896607775241583E-2</v>
      </c>
      <c r="F17" s="178">
        <v>6.1396813264637138E-3</v>
      </c>
      <c r="G17" s="178">
        <v>5.7569264487778689E-3</v>
      </c>
      <c r="H17" s="1"/>
      <c r="I17" s="1"/>
      <c r="J17" s="1"/>
      <c r="K17" s="1"/>
      <c r="L17" s="1"/>
      <c r="M17" s="1"/>
      <c r="N17" s="1"/>
      <c r="O17" s="1"/>
      <c r="P17" s="1"/>
      <c r="Q17" s="1"/>
      <c r="R17" s="1"/>
      <c r="S17" s="1"/>
      <c r="T17" s="1"/>
      <c r="U17" s="1"/>
      <c r="V17" s="1"/>
      <c r="W17" s="1"/>
      <c r="X17" s="1"/>
    </row>
    <row r="18" spans="1:24" ht="9.75" customHeight="1">
      <c r="A18" s="18">
        <v>10959</v>
      </c>
      <c r="B18" s="3">
        <v>0.22854969528269478</v>
      </c>
      <c r="C18" s="1"/>
      <c r="D18" s="1">
        <f t="shared" si="0"/>
        <v>1987</v>
      </c>
      <c r="E18" s="178">
        <v>1.5675208926893631E-2</v>
      </c>
      <c r="F18" s="178">
        <v>8.3730045894075313E-3</v>
      </c>
      <c r="G18" s="178">
        <v>7.3022043374860995E-3</v>
      </c>
      <c r="H18" s="1"/>
      <c r="I18" s="1"/>
      <c r="J18" s="1"/>
      <c r="K18" s="1"/>
      <c r="L18" s="1"/>
      <c r="M18" s="1"/>
      <c r="N18" s="1"/>
      <c r="O18" s="1"/>
      <c r="P18" s="1"/>
      <c r="Q18" s="1"/>
      <c r="R18" s="1"/>
      <c r="S18" s="1"/>
      <c r="T18" s="1"/>
      <c r="U18" s="1"/>
      <c r="V18" s="1"/>
      <c r="W18" s="1"/>
      <c r="X18" s="1"/>
    </row>
    <row r="19" spans="1:24" ht="9.75" customHeight="1">
      <c r="A19" s="18">
        <v>11324</v>
      </c>
      <c r="B19" s="3">
        <v>0.18772936559326778</v>
      </c>
      <c r="C19" s="1"/>
      <c r="D19" s="1">
        <f t="shared" si="0"/>
        <v>1988</v>
      </c>
      <c r="E19" s="178">
        <v>1.4526423306018313E-2</v>
      </c>
      <c r="F19" s="178">
        <v>7.7935925998995226E-3</v>
      </c>
      <c r="G19" s="178">
        <v>6.7328307061187906E-3</v>
      </c>
      <c r="H19" s="1"/>
      <c r="I19" s="1"/>
      <c r="J19" s="1"/>
      <c r="K19" s="1"/>
      <c r="L19" s="1"/>
      <c r="M19" s="1"/>
      <c r="N19" s="1"/>
      <c r="O19" s="1"/>
      <c r="P19" s="1"/>
      <c r="Q19" s="1"/>
      <c r="R19" s="1"/>
      <c r="S19" s="1"/>
      <c r="T19" s="1"/>
      <c r="U19" s="1"/>
      <c r="V19" s="1"/>
      <c r="W19" s="1"/>
      <c r="X19" s="1"/>
    </row>
    <row r="20" spans="1:24" ht="9.75" customHeight="1">
      <c r="A20" s="18">
        <v>11689</v>
      </c>
      <c r="B20" s="3">
        <v>0.14682046954465383</v>
      </c>
      <c r="C20" s="1"/>
      <c r="D20" s="1">
        <f t="shared" si="0"/>
        <v>1989</v>
      </c>
      <c r="E20" s="178">
        <v>1.6324464187095367E-2</v>
      </c>
      <c r="F20" s="178">
        <v>8.6526446534647122E-3</v>
      </c>
      <c r="G20" s="178">
        <v>7.6718195336306551E-3</v>
      </c>
      <c r="H20" s="1"/>
      <c r="I20" s="1"/>
      <c r="J20" s="1"/>
      <c r="K20" s="1"/>
      <c r="L20" s="1"/>
      <c r="M20" s="1"/>
      <c r="N20" s="1"/>
      <c r="O20" s="1"/>
      <c r="P20" s="1"/>
      <c r="Q20" s="1"/>
      <c r="R20" s="1"/>
      <c r="S20" s="1"/>
      <c r="T20" s="1"/>
      <c r="U20" s="1"/>
      <c r="V20" s="1"/>
      <c r="W20" s="1"/>
      <c r="X20" s="1"/>
    </row>
    <row r="21" spans="1:24" ht="9.75" customHeight="1">
      <c r="A21" s="18">
        <v>12055</v>
      </c>
      <c r="B21" s="3">
        <v>0.16276816486333748</v>
      </c>
      <c r="C21" s="1"/>
      <c r="D21" s="1">
        <f t="shared" si="0"/>
        <v>1990</v>
      </c>
      <c r="E21" s="178">
        <v>1.5967248430694029E-2</v>
      </c>
      <c r="F21" s="178">
        <v>8.4792716522206525E-3</v>
      </c>
      <c r="G21" s="178">
        <v>7.4879767784733764E-3</v>
      </c>
      <c r="H21" s="1"/>
      <c r="I21" s="1"/>
      <c r="J21" s="1"/>
      <c r="K21" s="1"/>
      <c r="L21" s="1"/>
      <c r="M21" s="1"/>
      <c r="N21" s="1"/>
      <c r="O21" s="1"/>
      <c r="P21" s="1"/>
      <c r="Q21" s="1"/>
      <c r="R21" s="1"/>
      <c r="S21" s="1"/>
      <c r="T21" s="1"/>
      <c r="U21" s="1"/>
      <c r="V21" s="1"/>
      <c r="W21" s="1"/>
      <c r="X21" s="1"/>
    </row>
    <row r="22" spans="1:24" ht="9.75" customHeight="1">
      <c r="A22" s="18">
        <v>12420</v>
      </c>
      <c r="B22" s="3">
        <v>0.14938467130710367</v>
      </c>
      <c r="C22" s="1"/>
      <c r="D22" s="1">
        <f t="shared" si="0"/>
        <v>1991</v>
      </c>
      <c r="E22" s="178">
        <v>1.6189680382651589E-2</v>
      </c>
      <c r="F22" s="178">
        <v>9.1036911789657195E-3</v>
      </c>
      <c r="G22" s="178">
        <v>7.0859892036858694E-3</v>
      </c>
      <c r="H22" s="1"/>
      <c r="I22" s="1"/>
      <c r="J22" s="1"/>
      <c r="K22" s="1"/>
      <c r="L22" s="1"/>
      <c r="M22" s="1"/>
      <c r="N22" s="1"/>
      <c r="O22" s="1"/>
      <c r="P22" s="1"/>
      <c r="Q22" s="1"/>
      <c r="R22" s="1"/>
      <c r="S22" s="1"/>
      <c r="T22" s="1"/>
      <c r="U22" s="1"/>
      <c r="V22" s="1"/>
      <c r="W22" s="1"/>
      <c r="X22" s="1"/>
    </row>
    <row r="23" spans="1:24" ht="9.75" customHeight="1">
      <c r="A23" s="18">
        <v>12785</v>
      </c>
      <c r="B23" s="3">
        <v>0.14980726930283697</v>
      </c>
      <c r="C23" s="1"/>
      <c r="D23" s="1">
        <f t="shared" si="0"/>
        <v>1992</v>
      </c>
      <c r="E23" s="178">
        <v>1.615754779345379E-2</v>
      </c>
      <c r="F23" s="178">
        <v>9.2379306477784369E-3</v>
      </c>
      <c r="G23" s="178">
        <v>6.9196171456753532E-3</v>
      </c>
      <c r="H23" s="1"/>
      <c r="I23" s="1"/>
      <c r="J23" s="1"/>
      <c r="K23" s="1"/>
      <c r="L23" s="1"/>
      <c r="M23" s="1"/>
      <c r="N23" s="1"/>
      <c r="O23" s="1"/>
      <c r="P23" s="1"/>
      <c r="Q23" s="1"/>
      <c r="R23" s="1"/>
      <c r="S23" s="1"/>
      <c r="T23" s="1"/>
      <c r="U23" s="1"/>
      <c r="V23" s="1"/>
      <c r="W23" s="1"/>
      <c r="X23" s="1"/>
    </row>
    <row r="24" spans="1:24" ht="9.75" customHeight="1">
      <c r="A24" s="18">
        <v>13150</v>
      </c>
      <c r="B24" s="3">
        <v>0.16633205294283657</v>
      </c>
      <c r="C24" s="1"/>
      <c r="D24" s="1">
        <f t="shared" si="0"/>
        <v>1993</v>
      </c>
      <c r="E24" s="178">
        <v>1.6923015158932752E-2</v>
      </c>
      <c r="F24" s="178">
        <v>9.7532020495239673E-3</v>
      </c>
      <c r="G24" s="178">
        <v>7.1698131094087847E-3</v>
      </c>
      <c r="H24" s="1"/>
      <c r="I24" s="1"/>
      <c r="J24" s="1"/>
      <c r="K24" s="1"/>
      <c r="L24" s="1"/>
      <c r="M24" s="1"/>
      <c r="N24" s="1"/>
      <c r="O24" s="1"/>
      <c r="P24" s="1"/>
      <c r="Q24" s="1"/>
      <c r="R24" s="1"/>
      <c r="S24" s="1"/>
      <c r="T24" s="1"/>
      <c r="U24" s="1"/>
      <c r="V24" s="1"/>
      <c r="W24" s="1"/>
      <c r="X24" s="1"/>
    </row>
    <row r="25" spans="1:24" ht="9.75" customHeight="1">
      <c r="A25" s="18">
        <v>13516</v>
      </c>
      <c r="B25" s="3">
        <v>0.14218218987945735</v>
      </c>
      <c r="C25" s="1"/>
      <c r="D25" s="1">
        <f t="shared" si="0"/>
        <v>1994</v>
      </c>
      <c r="E25" s="178">
        <v>1.752415535246872E-2</v>
      </c>
      <c r="F25" s="178">
        <v>1.0217062746559412E-2</v>
      </c>
      <c r="G25" s="178">
        <v>7.3070926059093082E-3</v>
      </c>
      <c r="H25" s="1"/>
      <c r="I25" s="1"/>
      <c r="J25" s="1"/>
      <c r="K25" s="1"/>
      <c r="L25" s="1"/>
      <c r="M25" s="1"/>
      <c r="N25" s="1"/>
      <c r="O25" s="1"/>
      <c r="P25" s="1"/>
      <c r="Q25" s="1"/>
      <c r="R25" s="1"/>
      <c r="S25" s="1"/>
      <c r="T25" s="1"/>
      <c r="U25" s="1"/>
      <c r="V25" s="1"/>
      <c r="W25" s="1"/>
      <c r="X25" s="1"/>
    </row>
    <row r="26" spans="1:24" ht="9.75" customHeight="1">
      <c r="A26" s="18">
        <v>13881</v>
      </c>
      <c r="B26" s="3">
        <v>0.14132549295409966</v>
      </c>
      <c r="C26" s="1"/>
      <c r="D26" s="1">
        <f t="shared" si="0"/>
        <v>1995</v>
      </c>
      <c r="E26" s="178">
        <v>1.8723523695050037E-2</v>
      </c>
      <c r="F26" s="178">
        <v>1.1120691529584004E-2</v>
      </c>
      <c r="G26" s="178">
        <v>7.6028321654660336E-3</v>
      </c>
      <c r="H26" s="1"/>
      <c r="I26" s="1"/>
      <c r="J26" s="1"/>
      <c r="K26" s="1"/>
      <c r="L26" s="1"/>
      <c r="M26" s="1"/>
      <c r="N26" s="1"/>
      <c r="O26" s="1"/>
      <c r="P26" s="1"/>
      <c r="Q26" s="1"/>
      <c r="R26" s="1"/>
      <c r="S26" s="1"/>
      <c r="T26" s="1"/>
      <c r="U26" s="1"/>
      <c r="V26" s="1"/>
      <c r="W26" s="1"/>
      <c r="X26" s="1"/>
    </row>
    <row r="27" spans="1:24" ht="9.75" customHeight="1">
      <c r="A27" s="18">
        <v>14246</v>
      </c>
      <c r="B27" s="3">
        <v>0.13183532155900107</v>
      </c>
      <c r="C27" s="1"/>
      <c r="D27" s="1">
        <f t="shared" si="0"/>
        <v>1996</v>
      </c>
      <c r="E27" s="178">
        <v>2.0347023067881914E-2</v>
      </c>
      <c r="F27" s="178">
        <v>1.1895088124564666E-2</v>
      </c>
      <c r="G27" s="178">
        <v>8.4519349433172485E-3</v>
      </c>
      <c r="H27" s="1"/>
      <c r="I27" s="1"/>
      <c r="J27" s="1"/>
      <c r="K27" s="1"/>
      <c r="L27" s="1"/>
      <c r="M27" s="1"/>
      <c r="N27" s="1"/>
      <c r="O27" s="1"/>
      <c r="P27" s="1"/>
      <c r="Q27" s="1"/>
      <c r="R27" s="1"/>
      <c r="S27" s="1"/>
      <c r="T27" s="1"/>
      <c r="U27" s="1"/>
      <c r="V27" s="1"/>
      <c r="W27" s="1"/>
      <c r="X27" s="1"/>
    </row>
    <row r="28" spans="1:24" ht="9.75" customHeight="1">
      <c r="A28" s="18">
        <v>14611</v>
      </c>
      <c r="B28" s="3">
        <v>0.1242309018593872</v>
      </c>
      <c r="C28" s="1"/>
      <c r="D28" s="1">
        <f t="shared" si="0"/>
        <v>1997</v>
      </c>
      <c r="E28" s="178">
        <v>2.4727067552033553E-2</v>
      </c>
      <c r="F28" s="178">
        <v>1.5125429041485837E-2</v>
      </c>
      <c r="G28" s="178">
        <v>9.6016385105477161E-3</v>
      </c>
      <c r="H28" s="1"/>
      <c r="I28" s="1"/>
      <c r="J28" s="1"/>
      <c r="K28" s="1"/>
      <c r="L28" s="1"/>
      <c r="M28" s="1"/>
      <c r="N28" s="1"/>
      <c r="O28" s="1"/>
      <c r="P28" s="1"/>
      <c r="Q28" s="1"/>
      <c r="R28" s="1"/>
      <c r="S28" s="1"/>
      <c r="T28" s="1"/>
      <c r="U28" s="1"/>
      <c r="V28" s="1"/>
      <c r="W28" s="1"/>
      <c r="X28" s="1"/>
    </row>
    <row r="29" spans="1:24" ht="9.75" customHeight="1">
      <c r="A29" s="18">
        <v>14977</v>
      </c>
      <c r="B29" s="3">
        <v>0.12347145713548077</v>
      </c>
      <c r="C29" s="1"/>
      <c r="D29" s="1">
        <f t="shared" si="0"/>
        <v>1998</v>
      </c>
      <c r="E29" s="178">
        <v>2.6477393620486383E-2</v>
      </c>
      <c r="F29" s="178">
        <v>1.7071821760477581E-2</v>
      </c>
      <c r="G29" s="178">
        <v>9.4055718600088017E-3</v>
      </c>
      <c r="H29" s="1"/>
      <c r="I29" s="1"/>
      <c r="J29" s="1"/>
      <c r="K29" s="1"/>
      <c r="L29" s="1"/>
      <c r="M29" s="1"/>
      <c r="N29" s="1"/>
      <c r="O29" s="1"/>
      <c r="P29" s="1"/>
      <c r="Q29" s="1"/>
      <c r="R29" s="1"/>
      <c r="S29" s="1"/>
      <c r="T29" s="1"/>
      <c r="U29" s="1"/>
      <c r="V29" s="1"/>
      <c r="W29" s="1"/>
      <c r="X29" s="1"/>
    </row>
    <row r="30" spans="1:24" ht="9.75" customHeight="1">
      <c r="A30" s="18">
        <v>15342</v>
      </c>
      <c r="B30" s="3">
        <v>0.11312962745480269</v>
      </c>
      <c r="C30" s="1"/>
      <c r="D30" s="1">
        <f t="shared" si="0"/>
        <v>1999</v>
      </c>
      <c r="E30" s="178">
        <v>3.2065844753694762E-2</v>
      </c>
      <c r="F30" s="178">
        <v>2.2130233200520967E-2</v>
      </c>
      <c r="G30" s="178">
        <v>9.9356115531737954E-3</v>
      </c>
      <c r="H30" s="1"/>
      <c r="I30" s="1"/>
      <c r="J30" s="1"/>
      <c r="K30" s="1"/>
      <c r="L30" s="1"/>
      <c r="M30" s="1"/>
      <c r="N30" s="1"/>
      <c r="O30" s="1"/>
      <c r="P30" s="1"/>
      <c r="Q30" s="1"/>
      <c r="R30" s="1"/>
      <c r="S30" s="1"/>
      <c r="T30" s="1"/>
      <c r="U30" s="1"/>
      <c r="V30" s="1"/>
      <c r="W30" s="1"/>
      <c r="X30" s="1"/>
    </row>
    <row r="31" spans="1:24" ht="9.75" customHeight="1">
      <c r="A31" s="13">
        <v>15707</v>
      </c>
      <c r="B31" s="3">
        <v>0.10962283491939397</v>
      </c>
      <c r="C31" s="1"/>
      <c r="D31" s="1">
        <f t="shared" si="0"/>
        <v>2000</v>
      </c>
      <c r="E31" s="178">
        <v>3.6509006158238835E-2</v>
      </c>
      <c r="F31" s="178">
        <v>2.4490328445911376E-2</v>
      </c>
      <c r="G31" s="178">
        <v>1.2018677712327459E-2</v>
      </c>
      <c r="H31" s="1"/>
      <c r="I31" s="1"/>
      <c r="J31" s="1"/>
      <c r="K31" s="1"/>
      <c r="L31" s="1"/>
      <c r="M31" s="1"/>
      <c r="N31" s="1"/>
      <c r="O31" s="1"/>
      <c r="P31" s="1"/>
      <c r="Q31" s="1"/>
      <c r="R31" s="1"/>
      <c r="S31" s="1"/>
      <c r="T31" s="1"/>
      <c r="U31" s="1"/>
      <c r="V31" s="1"/>
      <c r="W31" s="1"/>
      <c r="X31" s="1"/>
    </row>
    <row r="32" spans="1:24" ht="9.75" customHeight="1">
      <c r="A32" s="13">
        <v>16072</v>
      </c>
      <c r="B32" s="3">
        <v>0.11397754172372794</v>
      </c>
      <c r="C32" s="1"/>
      <c r="D32" s="1">
        <f t="shared" si="0"/>
        <v>2001</v>
      </c>
      <c r="E32" s="178">
        <v>2.9518684411400681E-2</v>
      </c>
      <c r="F32" s="178">
        <v>1.9197301981482427E-2</v>
      </c>
      <c r="G32" s="178">
        <v>1.0321382429918254E-2</v>
      </c>
      <c r="H32" s="1"/>
      <c r="I32" s="1"/>
      <c r="J32" s="1"/>
      <c r="K32" s="1"/>
      <c r="L32" s="1"/>
      <c r="M32" s="1"/>
      <c r="N32" s="1"/>
      <c r="O32" s="1"/>
      <c r="P32" s="1"/>
      <c r="Q32" s="1"/>
      <c r="R32" s="1"/>
      <c r="S32" s="1"/>
      <c r="T32" s="1"/>
      <c r="U32" s="1"/>
      <c r="V32" s="1"/>
      <c r="W32" s="1"/>
      <c r="X32" s="1"/>
    </row>
    <row r="33" spans="1:24" ht="9.75" customHeight="1">
      <c r="A33" s="13">
        <v>16438</v>
      </c>
      <c r="B33" s="3">
        <v>0.1054041021601055</v>
      </c>
      <c r="C33" s="1"/>
      <c r="D33" s="1">
        <f t="shared" si="0"/>
        <v>2002</v>
      </c>
      <c r="E33" s="178">
        <v>2.8725712386009183E-2</v>
      </c>
      <c r="F33" s="178">
        <v>1.8535746293602023E-2</v>
      </c>
      <c r="G33" s="178">
        <v>1.018996609240716E-2</v>
      </c>
      <c r="H33" s="1"/>
      <c r="I33" s="1"/>
      <c r="J33" s="1"/>
      <c r="K33" s="1"/>
      <c r="L33" s="1"/>
      <c r="M33" s="1"/>
      <c r="N33" s="1"/>
      <c r="O33" s="1"/>
      <c r="P33" s="1"/>
      <c r="Q33" s="1"/>
      <c r="R33" s="1"/>
      <c r="S33" s="1"/>
      <c r="T33" s="1"/>
      <c r="U33" s="1"/>
      <c r="V33" s="1"/>
      <c r="W33" s="1"/>
      <c r="X33" s="1"/>
    </row>
    <row r="34" spans="1:24" ht="9.75" customHeight="1">
      <c r="A34" s="13">
        <v>16803</v>
      </c>
      <c r="B34" s="3">
        <v>0.10280996648076927</v>
      </c>
      <c r="C34" s="1"/>
      <c r="D34" s="1">
        <f t="shared" si="0"/>
        <v>2003</v>
      </c>
      <c r="E34" s="178">
        <v>3.0275831652569418E-2</v>
      </c>
      <c r="F34" s="178">
        <v>1.9643045406200384E-2</v>
      </c>
      <c r="G34" s="178">
        <v>1.0632786246369035E-2</v>
      </c>
      <c r="H34" s="1"/>
      <c r="I34" s="1"/>
      <c r="J34" s="1"/>
      <c r="K34" s="1"/>
      <c r="L34" s="1"/>
      <c r="M34" s="1"/>
      <c r="N34" s="1"/>
      <c r="O34" s="1"/>
      <c r="P34" s="1"/>
      <c r="Q34" s="1"/>
      <c r="R34" s="1"/>
      <c r="S34" s="1"/>
      <c r="T34" s="1"/>
      <c r="U34" s="1"/>
      <c r="V34" s="1"/>
      <c r="W34" s="1"/>
      <c r="X34" s="1"/>
    </row>
    <row r="35" spans="1:24" ht="9.75" customHeight="1">
      <c r="A35" s="13">
        <v>17168</v>
      </c>
      <c r="B35" s="3">
        <v>0.10260959282959072</v>
      </c>
      <c r="C35" s="1"/>
      <c r="D35" s="1">
        <f t="shared" si="0"/>
        <v>2004</v>
      </c>
      <c r="E35" s="178">
        <v>2.9004851936684253E-2</v>
      </c>
      <c r="F35" s="178">
        <v>1.7880719383206838E-2</v>
      </c>
      <c r="G35" s="178">
        <v>1.1124132553477415E-2</v>
      </c>
      <c r="H35" s="1"/>
      <c r="I35" s="1"/>
      <c r="J35" s="1"/>
      <c r="K35" s="1"/>
      <c r="L35" s="1"/>
      <c r="M35" s="1"/>
      <c r="N35" s="1"/>
      <c r="O35" s="1"/>
      <c r="P35" s="1"/>
      <c r="Q35" s="1"/>
      <c r="R35" s="1"/>
      <c r="S35" s="1"/>
      <c r="T35" s="1"/>
      <c r="U35" s="1"/>
      <c r="V35" s="1"/>
      <c r="W35" s="1"/>
      <c r="X35" s="1"/>
    </row>
    <row r="36" spans="1:24" ht="9.75" customHeight="1">
      <c r="A36" s="13">
        <v>17533</v>
      </c>
      <c r="B36" s="3">
        <v>9.4526551871470257E-2</v>
      </c>
      <c r="C36" s="1"/>
      <c r="D36" s="1">
        <f t="shared" si="0"/>
        <v>2005</v>
      </c>
      <c r="E36" s="178">
        <v>3.0432790077029519E-2</v>
      </c>
      <c r="F36" s="178">
        <v>1.8107177685140821E-2</v>
      </c>
      <c r="G36" s="178">
        <v>1.2325612391888698E-2</v>
      </c>
      <c r="H36" s="1"/>
      <c r="I36" s="1"/>
      <c r="J36" s="1"/>
      <c r="K36" s="1"/>
      <c r="L36" s="1"/>
      <c r="M36" s="1"/>
      <c r="N36" s="1"/>
      <c r="O36" s="1"/>
      <c r="P36" s="1"/>
      <c r="Q36" s="1"/>
      <c r="R36" s="1"/>
      <c r="S36" s="1"/>
      <c r="T36" s="1"/>
      <c r="U36" s="1"/>
      <c r="V36" s="1"/>
      <c r="W36" s="1"/>
      <c r="X36" s="1"/>
    </row>
    <row r="37" spans="1:24" ht="9.75" customHeight="1">
      <c r="A37" s="13">
        <v>17899</v>
      </c>
      <c r="B37" s="3">
        <v>9.0345218768889651E-2</v>
      </c>
      <c r="C37" s="1"/>
      <c r="D37" s="1">
        <f t="shared" si="0"/>
        <v>2006</v>
      </c>
      <c r="E37" s="178">
        <v>3.1522321326102665E-2</v>
      </c>
      <c r="F37" s="178">
        <v>1.88436005985551E-2</v>
      </c>
      <c r="G37" s="178">
        <v>1.2678720727547565E-2</v>
      </c>
      <c r="H37" s="1"/>
      <c r="I37" s="1"/>
      <c r="J37" s="1"/>
      <c r="K37" s="1"/>
      <c r="L37" s="1"/>
      <c r="M37" s="1"/>
      <c r="N37" s="1"/>
      <c r="O37" s="1"/>
      <c r="P37" s="1"/>
      <c r="Q37" s="1"/>
      <c r="R37" s="1"/>
      <c r="S37" s="1"/>
      <c r="T37" s="1"/>
      <c r="U37" s="1"/>
      <c r="V37" s="1"/>
      <c r="W37" s="1"/>
      <c r="X37" s="1"/>
    </row>
    <row r="38" spans="1:24" ht="9.75" customHeight="1">
      <c r="A38" s="13">
        <v>18264</v>
      </c>
      <c r="B38" s="3">
        <v>9.2396966368082797E-2</v>
      </c>
      <c r="C38" s="1"/>
      <c r="D38" s="1"/>
      <c r="H38" s="1"/>
      <c r="I38" s="1"/>
      <c r="J38" s="1"/>
      <c r="K38" s="1"/>
      <c r="L38" s="1"/>
      <c r="M38" s="1"/>
      <c r="N38" s="1"/>
      <c r="O38" s="1"/>
      <c r="P38" s="1"/>
      <c r="Q38" s="1"/>
      <c r="R38" s="1"/>
      <c r="S38" s="1"/>
      <c r="T38" s="1"/>
      <c r="U38" s="1"/>
      <c r="V38" s="1"/>
      <c r="W38" s="1"/>
      <c r="X38" s="1"/>
    </row>
    <row r="39" spans="1:24" ht="9.75" customHeight="1">
      <c r="A39" s="13">
        <v>19360</v>
      </c>
      <c r="B39" s="3">
        <v>9.7295408755261617E-2</v>
      </c>
      <c r="C39" s="1"/>
      <c r="D39" s="1"/>
      <c r="H39" s="1"/>
      <c r="I39" s="1"/>
      <c r="J39" s="1"/>
      <c r="K39" s="1"/>
      <c r="L39" s="1"/>
      <c r="M39" s="1"/>
      <c r="N39" s="1"/>
      <c r="O39" s="1"/>
      <c r="P39" s="1"/>
      <c r="Q39" s="1"/>
      <c r="R39" s="1"/>
      <c r="S39" s="1"/>
      <c r="T39" s="1"/>
      <c r="U39" s="1"/>
      <c r="V39" s="1"/>
      <c r="W39" s="1"/>
      <c r="X39" s="1"/>
    </row>
    <row r="40" spans="1:24" ht="9.75" customHeight="1">
      <c r="A40" s="13">
        <v>19725</v>
      </c>
      <c r="B40" s="3">
        <v>9.5974404565718041E-2</v>
      </c>
      <c r="C40" s="1"/>
      <c r="D40" s="1"/>
      <c r="H40" s="1"/>
      <c r="I40" s="1"/>
      <c r="J40" s="1"/>
      <c r="K40" s="1"/>
      <c r="L40" s="1"/>
      <c r="M40" s="1"/>
      <c r="N40" s="1"/>
      <c r="O40" s="1"/>
      <c r="P40" s="1"/>
      <c r="Q40" s="1"/>
      <c r="R40" s="1"/>
      <c r="S40" s="1"/>
      <c r="T40" s="1"/>
      <c r="U40" s="1"/>
      <c r="V40" s="1"/>
      <c r="W40" s="1"/>
      <c r="X40" s="1"/>
    </row>
    <row r="41" spans="1:24" ht="9.75" customHeight="1">
      <c r="A41" s="13">
        <v>20455</v>
      </c>
      <c r="B41" s="3">
        <v>0.10481505985971812</v>
      </c>
      <c r="C41" s="1"/>
      <c r="D41" s="1"/>
      <c r="H41" s="1"/>
      <c r="I41" s="1"/>
      <c r="J41" s="1"/>
      <c r="K41" s="1"/>
      <c r="L41" s="1"/>
      <c r="M41" s="1"/>
      <c r="N41" s="1"/>
      <c r="O41" s="1"/>
      <c r="P41" s="1"/>
      <c r="Q41" s="1"/>
      <c r="R41" s="1"/>
      <c r="S41" s="1"/>
      <c r="T41" s="1"/>
      <c r="U41" s="1"/>
      <c r="V41" s="1"/>
      <c r="W41" s="1"/>
      <c r="X41" s="1"/>
    </row>
    <row r="42" spans="1:24" ht="9.75" customHeight="1">
      <c r="A42" s="13">
        <v>21186</v>
      </c>
      <c r="B42" s="3">
        <v>0.10061383206122056</v>
      </c>
      <c r="C42" s="1"/>
      <c r="D42" s="1"/>
      <c r="H42" s="1"/>
      <c r="I42" s="1"/>
      <c r="J42" s="1"/>
      <c r="K42" s="1"/>
      <c r="L42" s="1"/>
      <c r="M42" s="1"/>
      <c r="N42" s="1"/>
      <c r="O42" s="1"/>
      <c r="P42" s="1"/>
      <c r="Q42" s="1"/>
      <c r="R42" s="1"/>
      <c r="S42" s="1"/>
      <c r="T42" s="1"/>
      <c r="U42" s="1"/>
      <c r="V42" s="1"/>
      <c r="W42" s="1"/>
      <c r="X42" s="1"/>
    </row>
    <row r="43" spans="1:24" ht="9.75" customHeight="1">
      <c r="A43" s="13">
        <v>21916</v>
      </c>
      <c r="B43" s="3">
        <v>0.10528605503623409</v>
      </c>
      <c r="C43" s="1"/>
      <c r="D43" s="1"/>
      <c r="H43" s="1"/>
      <c r="I43" s="1"/>
      <c r="J43" s="1"/>
      <c r="K43" s="1"/>
      <c r="L43" s="1"/>
      <c r="M43" s="1"/>
      <c r="N43" s="1"/>
      <c r="O43" s="1"/>
      <c r="P43" s="1"/>
      <c r="Q43" s="1"/>
      <c r="R43" s="1"/>
      <c r="S43" s="1"/>
      <c r="T43" s="1"/>
      <c r="U43" s="1"/>
      <c r="V43" s="1"/>
      <c r="W43" s="1"/>
      <c r="X43" s="1"/>
    </row>
    <row r="44" spans="1:24" ht="9.75" customHeight="1">
      <c r="A44" s="13">
        <v>22647</v>
      </c>
      <c r="B44" s="3">
        <v>0.10357642744109673</v>
      </c>
      <c r="C44" s="1"/>
      <c r="D44" s="1"/>
      <c r="H44" s="1"/>
      <c r="I44" s="1"/>
      <c r="J44" s="1"/>
      <c r="K44" s="1"/>
      <c r="L44" s="1"/>
      <c r="M44" s="1"/>
      <c r="N44" s="1"/>
      <c r="O44" s="1"/>
      <c r="P44" s="1"/>
      <c r="Q44" s="1"/>
      <c r="R44" s="1"/>
      <c r="S44" s="1"/>
      <c r="T44" s="1"/>
      <c r="U44" s="1"/>
      <c r="V44" s="1"/>
      <c r="W44" s="1"/>
      <c r="X44" s="1"/>
    </row>
    <row r="45" spans="1:24" ht="9.75" customHeight="1">
      <c r="A45" s="13">
        <v>23743</v>
      </c>
      <c r="B45" s="3">
        <v>0.10849859176595977</v>
      </c>
      <c r="C45" s="1"/>
      <c r="D45" s="1"/>
      <c r="H45" s="1"/>
      <c r="I45" s="1"/>
      <c r="J45" s="1"/>
      <c r="K45" s="1"/>
      <c r="L45" s="1"/>
      <c r="M45" s="1"/>
      <c r="N45" s="1"/>
      <c r="O45" s="1"/>
      <c r="P45" s="1"/>
      <c r="Q45" s="1"/>
      <c r="R45" s="1"/>
      <c r="S45" s="1"/>
      <c r="T45" s="1"/>
      <c r="U45" s="1"/>
      <c r="V45" s="1"/>
      <c r="W45" s="1"/>
      <c r="X45" s="1"/>
    </row>
    <row r="46" spans="1:24" ht="9.75" customHeight="1">
      <c r="A46" s="13">
        <v>25204</v>
      </c>
      <c r="B46" s="3">
        <v>9.8668320471162738E-2</v>
      </c>
      <c r="C46" s="1"/>
      <c r="D46" s="1"/>
      <c r="H46" s="1"/>
      <c r="I46" s="1"/>
      <c r="J46" s="1"/>
      <c r="K46" s="1"/>
      <c r="L46" s="1"/>
      <c r="M46" s="1"/>
      <c r="N46" s="1"/>
      <c r="O46" s="1"/>
      <c r="P46" s="1"/>
      <c r="Q46" s="1"/>
      <c r="R46" s="1"/>
      <c r="S46" s="1"/>
      <c r="T46" s="1"/>
      <c r="U46" s="1"/>
      <c r="V46" s="1"/>
      <c r="W46" s="1"/>
      <c r="X46" s="1"/>
    </row>
    <row r="47" spans="1:24" ht="9.75" customHeight="1">
      <c r="A47" s="13">
        <v>26299</v>
      </c>
      <c r="B47" s="3">
        <v>9.8907390814520366E-2</v>
      </c>
      <c r="C47" s="1"/>
      <c r="D47" s="1"/>
      <c r="H47" s="1"/>
      <c r="I47" s="1"/>
      <c r="J47" s="1"/>
      <c r="K47" s="1"/>
      <c r="L47" s="1"/>
      <c r="M47" s="1"/>
      <c r="N47" s="1"/>
      <c r="O47" s="1"/>
      <c r="P47" s="1"/>
      <c r="Q47" s="1"/>
      <c r="R47" s="1"/>
      <c r="S47" s="1"/>
      <c r="T47" s="1"/>
      <c r="U47" s="1"/>
      <c r="V47" s="1"/>
      <c r="W47" s="1"/>
      <c r="X47" s="1"/>
    </row>
    <row r="48" spans="1:24" ht="9.75" customHeight="1">
      <c r="A48" s="13">
        <v>27760</v>
      </c>
      <c r="B48" s="3">
        <v>7.4539776153462203E-2</v>
      </c>
      <c r="C48" s="1"/>
      <c r="D48" s="1"/>
      <c r="H48" s="1"/>
      <c r="I48" s="1"/>
      <c r="J48" s="1"/>
      <c r="K48" s="1"/>
      <c r="L48" s="1"/>
      <c r="M48" s="1"/>
      <c r="N48" s="1"/>
      <c r="O48" s="1"/>
      <c r="P48" s="1"/>
      <c r="Q48" s="1"/>
      <c r="R48" s="1"/>
      <c r="S48" s="1"/>
      <c r="T48" s="1"/>
      <c r="U48" s="1"/>
      <c r="V48" s="1"/>
      <c r="W48" s="1"/>
      <c r="X48" s="1"/>
    </row>
    <row r="49" spans="1:24" ht="9.75" customHeight="1">
      <c r="A49" s="13">
        <v>29952</v>
      </c>
      <c r="B49" s="3">
        <v>7.3284964128063596E-2</v>
      </c>
      <c r="C49" s="1"/>
      <c r="D49" s="1"/>
      <c r="H49" s="1"/>
      <c r="I49" s="1"/>
      <c r="J49" s="1"/>
      <c r="K49" s="1"/>
      <c r="L49" s="1"/>
      <c r="M49" s="1"/>
      <c r="N49" s="1"/>
      <c r="O49" s="1"/>
      <c r="P49" s="1"/>
      <c r="Q49" s="1"/>
      <c r="R49" s="1"/>
      <c r="S49" s="1"/>
      <c r="T49" s="1"/>
      <c r="U49" s="1"/>
      <c r="V49" s="1"/>
      <c r="W49" s="1"/>
      <c r="X49" s="1"/>
    </row>
    <row r="50" spans="1:24" ht="9.75" customHeight="1">
      <c r="A50" s="13">
        <v>30317</v>
      </c>
      <c r="B50" s="3">
        <v>8.3969779616562767E-2</v>
      </c>
      <c r="C50" s="1"/>
      <c r="D50" s="1"/>
      <c r="H50" s="1"/>
      <c r="I50" s="1"/>
      <c r="J50" s="1"/>
      <c r="K50" s="1"/>
      <c r="L50" s="1"/>
      <c r="M50" s="1"/>
      <c r="N50" s="1"/>
      <c r="O50" s="1"/>
      <c r="P50" s="1"/>
      <c r="Q50" s="1"/>
      <c r="R50" s="1"/>
      <c r="S50" s="1"/>
      <c r="T50" s="1"/>
      <c r="U50" s="1"/>
      <c r="V50" s="1"/>
      <c r="W50" s="1"/>
      <c r="X50" s="1"/>
    </row>
    <row r="51" spans="1:24" ht="9.75" customHeight="1">
      <c r="A51" s="13">
        <v>30682</v>
      </c>
      <c r="B51" s="3">
        <v>8.6045757288429392E-2</v>
      </c>
      <c r="C51" s="1"/>
      <c r="D51" s="1"/>
      <c r="H51" s="1"/>
      <c r="I51" s="1"/>
      <c r="J51" s="1"/>
      <c r="K51" s="1"/>
      <c r="L51" s="1"/>
      <c r="M51" s="1"/>
      <c r="N51" s="1"/>
      <c r="O51" s="1"/>
      <c r="P51" s="1"/>
      <c r="Q51" s="1"/>
      <c r="R51" s="1"/>
      <c r="S51" s="1"/>
      <c r="T51" s="1"/>
      <c r="U51" s="1"/>
      <c r="V51" s="1"/>
      <c r="W51" s="1"/>
      <c r="X51" s="1"/>
    </row>
    <row r="52" spans="1:24" ht="9.75" customHeight="1">
      <c r="A52" s="13">
        <v>31048</v>
      </c>
      <c r="B52" s="3">
        <v>9.4486057452510777E-2</v>
      </c>
      <c r="C52" s="1"/>
      <c r="D52" s="1"/>
      <c r="H52" s="1"/>
      <c r="I52" s="1"/>
      <c r="J52" s="1"/>
      <c r="K52" s="1"/>
      <c r="L52" s="1"/>
      <c r="M52" s="1"/>
      <c r="N52" s="1"/>
      <c r="O52" s="1"/>
      <c r="P52" s="1"/>
      <c r="Q52" s="1"/>
      <c r="R52" s="1"/>
      <c r="S52" s="1"/>
      <c r="T52" s="1"/>
      <c r="U52" s="1"/>
      <c r="V52" s="1"/>
      <c r="W52" s="1"/>
      <c r="X52" s="1"/>
    </row>
    <row r="53" spans="1:24" ht="9.75" customHeight="1">
      <c r="A53" s="13">
        <v>31413</v>
      </c>
      <c r="B53" s="3">
        <v>9.6067635218870809E-2</v>
      </c>
      <c r="C53" s="1"/>
      <c r="D53" s="1"/>
      <c r="H53" s="1"/>
      <c r="I53" s="1"/>
      <c r="J53" s="1"/>
      <c r="K53" s="1"/>
      <c r="L53" s="1"/>
      <c r="M53" s="1"/>
      <c r="N53" s="1"/>
      <c r="O53" s="1"/>
      <c r="P53" s="1"/>
      <c r="Q53" s="1"/>
      <c r="R53" s="1"/>
      <c r="S53" s="1"/>
      <c r="T53" s="1"/>
      <c r="U53" s="1"/>
      <c r="V53" s="1"/>
      <c r="W53" s="1"/>
      <c r="X53" s="1"/>
    </row>
    <row r="54" spans="1:24" ht="9.75" customHeight="1">
      <c r="A54" s="13">
        <v>31778</v>
      </c>
      <c r="B54" s="3">
        <v>8.983929554818211E-2</v>
      </c>
      <c r="C54" s="1"/>
      <c r="D54" s="1"/>
      <c r="H54" s="1"/>
      <c r="I54" s="1"/>
      <c r="J54" s="1"/>
      <c r="K54" s="1"/>
      <c r="L54" s="1"/>
      <c r="M54" s="1"/>
      <c r="N54" s="1"/>
      <c r="O54" s="1"/>
      <c r="P54" s="1"/>
      <c r="Q54" s="1"/>
      <c r="R54" s="1"/>
      <c r="S54" s="1"/>
      <c r="T54" s="1"/>
      <c r="U54" s="1"/>
      <c r="V54" s="1"/>
      <c r="W54" s="1"/>
      <c r="X54" s="1"/>
    </row>
    <row r="55" spans="1:24" ht="9.75" customHeight="1">
      <c r="A55" s="13">
        <v>32143</v>
      </c>
      <c r="B55" s="3">
        <v>8.9540839520591387E-2</v>
      </c>
      <c r="C55" s="1"/>
      <c r="D55" s="1"/>
      <c r="H55" s="1"/>
      <c r="I55" s="1"/>
      <c r="J55" s="1"/>
      <c r="K55" s="1"/>
      <c r="L55" s="1"/>
      <c r="M55" s="1"/>
      <c r="N55" s="1"/>
      <c r="O55" s="1"/>
      <c r="P55" s="1"/>
      <c r="Q55" s="1"/>
      <c r="R55" s="1"/>
      <c r="S55" s="1"/>
      <c r="T55" s="1"/>
      <c r="U55" s="1"/>
      <c r="V55" s="1"/>
      <c r="W55" s="1"/>
      <c r="X55" s="1"/>
    </row>
    <row r="56" spans="1:24" ht="9.75" customHeight="1">
      <c r="A56" s="13">
        <v>32509</v>
      </c>
      <c r="B56" s="3">
        <v>9.3001052044143814E-2</v>
      </c>
      <c r="C56" s="1"/>
      <c r="D56" s="1"/>
      <c r="H56" s="1"/>
      <c r="I56" s="1"/>
      <c r="J56" s="1"/>
      <c r="K56" s="1"/>
      <c r="L56" s="1"/>
      <c r="M56" s="1"/>
      <c r="N56" s="1"/>
      <c r="O56" s="1"/>
      <c r="P56" s="1"/>
      <c r="Q56" s="1"/>
      <c r="R56" s="1"/>
      <c r="S56" s="1"/>
      <c r="T56" s="1"/>
      <c r="U56" s="1"/>
      <c r="V56" s="1"/>
      <c r="W56" s="1"/>
      <c r="X56" s="1"/>
    </row>
    <row r="57" spans="1:24" ht="9.75" customHeight="1">
      <c r="A57" s="13">
        <v>32874</v>
      </c>
      <c r="B57" s="3">
        <v>8.7297811019187196E-2</v>
      </c>
      <c r="C57" s="1"/>
      <c r="D57" s="1"/>
      <c r="H57" s="1"/>
      <c r="I57" s="1"/>
      <c r="J57" s="1"/>
      <c r="K57" s="1"/>
      <c r="L57" s="1"/>
      <c r="M57" s="1"/>
      <c r="N57" s="1"/>
      <c r="O57" s="1"/>
      <c r="P57" s="1"/>
      <c r="Q57" s="1"/>
      <c r="R57" s="1"/>
      <c r="S57" s="1"/>
      <c r="T57" s="1"/>
      <c r="U57" s="1"/>
      <c r="V57" s="1"/>
      <c r="W57" s="1"/>
      <c r="X57" s="1"/>
    </row>
    <row r="58" spans="1:24" ht="9.75" customHeight="1">
      <c r="A58" s="13">
        <v>33239</v>
      </c>
      <c r="B58" s="3">
        <v>8.9521086680475689E-2</v>
      </c>
      <c r="C58" s="1"/>
      <c r="D58" s="1"/>
      <c r="H58" s="1"/>
      <c r="I58" s="1"/>
      <c r="J58" s="1"/>
      <c r="K58" s="1"/>
      <c r="L58" s="1"/>
      <c r="M58" s="1"/>
      <c r="N58" s="1"/>
      <c r="O58" s="1"/>
      <c r="P58" s="1"/>
      <c r="Q58" s="1"/>
      <c r="R58" s="1"/>
      <c r="S58" s="1"/>
      <c r="T58" s="1"/>
      <c r="U58" s="1"/>
      <c r="V58" s="1"/>
      <c r="W58" s="1"/>
      <c r="X58" s="1"/>
    </row>
    <row r="59" spans="1:24" ht="9.75" customHeight="1">
      <c r="A59" s="13">
        <v>33604</v>
      </c>
      <c r="B59" s="3">
        <v>8.9935519909250528E-2</v>
      </c>
      <c r="C59" s="1"/>
      <c r="D59" s="1"/>
      <c r="H59" s="1"/>
      <c r="I59" s="1"/>
      <c r="J59" s="1"/>
      <c r="K59" s="1"/>
      <c r="L59" s="1"/>
      <c r="M59" s="1"/>
      <c r="N59" s="1"/>
      <c r="O59" s="1"/>
      <c r="P59" s="1"/>
      <c r="Q59" s="1"/>
      <c r="R59" s="1"/>
      <c r="S59" s="1"/>
      <c r="T59" s="1"/>
      <c r="U59" s="1"/>
      <c r="V59" s="1"/>
      <c r="W59" s="1"/>
      <c r="X59" s="1"/>
    </row>
    <row r="60" spans="1:24" ht="9.75" customHeight="1">
      <c r="A60" s="13">
        <v>33970</v>
      </c>
      <c r="B60" s="3">
        <v>8.6905244250453428E-2</v>
      </c>
      <c r="C60" s="1"/>
      <c r="D60" s="1"/>
      <c r="H60" s="1"/>
      <c r="I60" s="1"/>
      <c r="J60" s="1"/>
      <c r="K60" s="1"/>
      <c r="L60" s="1"/>
      <c r="M60" s="1"/>
      <c r="N60" s="1"/>
      <c r="O60" s="1"/>
      <c r="P60" s="1"/>
      <c r="Q60" s="1"/>
      <c r="R60" s="1"/>
      <c r="S60" s="1"/>
      <c r="T60" s="1"/>
      <c r="U60" s="1"/>
      <c r="V60" s="1"/>
      <c r="W60" s="1"/>
      <c r="X60" s="1"/>
    </row>
    <row r="61" spans="1:24" ht="9.75" customHeight="1">
      <c r="A61" s="13">
        <v>34335</v>
      </c>
      <c r="B61" s="3">
        <v>8.9982327016586691E-2</v>
      </c>
      <c r="C61" s="1"/>
      <c r="D61" s="1"/>
      <c r="H61" s="1"/>
      <c r="I61" s="1"/>
      <c r="J61" s="1"/>
      <c r="K61" s="1"/>
      <c r="L61" s="1"/>
      <c r="M61" s="1"/>
      <c r="N61" s="1"/>
      <c r="O61" s="1"/>
      <c r="P61" s="1"/>
      <c r="Q61" s="1"/>
      <c r="R61" s="1"/>
      <c r="S61" s="1"/>
      <c r="T61" s="1"/>
      <c r="U61" s="1"/>
      <c r="V61" s="1"/>
      <c r="W61" s="1"/>
      <c r="X61" s="1"/>
    </row>
    <row r="62" spans="1:24" ht="9.75" customHeight="1">
      <c r="A62" s="13">
        <v>34700</v>
      </c>
      <c r="B62" s="3">
        <v>9.3037395518240043E-2</v>
      </c>
      <c r="C62" s="1"/>
      <c r="D62" s="1"/>
      <c r="H62" s="1"/>
      <c r="I62" s="1"/>
      <c r="J62" s="1"/>
      <c r="K62" s="1"/>
      <c r="L62" s="1"/>
      <c r="M62" s="1"/>
      <c r="N62" s="1"/>
      <c r="O62" s="1"/>
      <c r="P62" s="1"/>
      <c r="Q62" s="1"/>
      <c r="R62" s="1"/>
      <c r="S62" s="1"/>
      <c r="T62" s="1"/>
      <c r="U62" s="1"/>
      <c r="V62" s="1"/>
      <c r="W62" s="1"/>
      <c r="X62" s="1"/>
    </row>
    <row r="63" spans="1:24" ht="9.75" customHeight="1">
      <c r="A63" s="13">
        <v>35065</v>
      </c>
      <c r="B63" s="3">
        <v>9.1181727820147607E-2</v>
      </c>
      <c r="C63" s="1"/>
      <c r="D63" s="1"/>
      <c r="H63" s="1"/>
      <c r="I63" s="1"/>
      <c r="J63" s="1"/>
      <c r="K63" s="1"/>
      <c r="L63" s="1"/>
      <c r="M63" s="1"/>
      <c r="N63" s="1"/>
      <c r="O63" s="1"/>
      <c r="P63" s="1"/>
      <c r="Q63" s="1"/>
      <c r="R63" s="1"/>
      <c r="S63" s="1"/>
      <c r="T63" s="1"/>
      <c r="U63" s="1"/>
      <c r="V63" s="1"/>
      <c r="W63" s="1"/>
      <c r="X63" s="1"/>
    </row>
    <row r="64" spans="1:24" ht="9.75" customHeight="1">
      <c r="A64" s="13">
        <v>35431</v>
      </c>
      <c r="B64" s="3">
        <v>9.0099474638190569E-2</v>
      </c>
      <c r="C64" s="1"/>
      <c r="D64" s="1"/>
      <c r="H64" s="1"/>
      <c r="I64" s="1"/>
      <c r="J64" s="1"/>
      <c r="K64" s="1"/>
      <c r="L64" s="1"/>
      <c r="M64" s="1"/>
      <c r="N64" s="1"/>
      <c r="O64" s="1"/>
      <c r="P64" s="1"/>
      <c r="Q64" s="1"/>
      <c r="R64" s="1"/>
      <c r="S64" s="1"/>
      <c r="T64" s="1"/>
      <c r="U64" s="1"/>
      <c r="V64" s="1"/>
      <c r="W64" s="1"/>
      <c r="X64" s="1"/>
    </row>
    <row r="65" spans="1:24" ht="9.75" customHeight="1">
      <c r="A65" s="81">
        <v>35796</v>
      </c>
      <c r="B65" s="3">
        <v>9.5027959377259996E-2</v>
      </c>
      <c r="C65" s="1"/>
      <c r="D65" s="1"/>
      <c r="H65" s="1"/>
      <c r="I65" s="1"/>
      <c r="J65" s="1"/>
      <c r="K65" s="1"/>
      <c r="L65" s="1"/>
      <c r="M65" s="1"/>
      <c r="N65" s="1"/>
      <c r="O65" s="1"/>
      <c r="P65" s="1"/>
      <c r="Q65" s="1"/>
      <c r="R65" s="1"/>
      <c r="S65" s="1"/>
      <c r="T65" s="1"/>
      <c r="U65" s="1"/>
      <c r="V65" s="1"/>
      <c r="W65" s="1"/>
      <c r="X65" s="1"/>
    </row>
    <row r="66" spans="1:24" ht="9.75" customHeight="1">
      <c r="A66" s="81">
        <v>36161</v>
      </c>
      <c r="B66" s="3">
        <v>9.5084526466161348E-2</v>
      </c>
      <c r="C66" s="1"/>
      <c r="D66" s="1"/>
      <c r="H66" s="1"/>
      <c r="I66" s="1"/>
      <c r="J66" s="1"/>
      <c r="K66" s="1"/>
      <c r="L66" s="1"/>
      <c r="M66" s="1"/>
      <c r="N66" s="1"/>
      <c r="O66" s="1"/>
      <c r="P66" s="1"/>
      <c r="Q66" s="1"/>
      <c r="R66" s="1"/>
      <c r="S66" s="1"/>
      <c r="T66" s="1"/>
      <c r="U66" s="1"/>
      <c r="V66" s="1"/>
      <c r="W66" s="1"/>
      <c r="X66" s="1"/>
    </row>
    <row r="67" spans="1:24" ht="9.75" customHeight="1">
      <c r="A67" s="81">
        <v>36526</v>
      </c>
      <c r="B67" s="3">
        <v>9.1768693096101542E-2</v>
      </c>
      <c r="C67" s="1"/>
      <c r="D67" s="1"/>
      <c r="H67" s="1"/>
      <c r="I67" s="1"/>
      <c r="J67" s="1"/>
      <c r="K67" s="1"/>
      <c r="L67" s="1"/>
      <c r="M67" s="1"/>
      <c r="N67" s="1"/>
      <c r="O67" s="1"/>
      <c r="P67" s="1"/>
      <c r="Q67" s="1"/>
      <c r="R67" s="1"/>
      <c r="S67" s="1"/>
      <c r="T67" s="1"/>
      <c r="U67" s="1"/>
      <c r="V67" s="1"/>
      <c r="W67" s="1"/>
      <c r="X67" s="1"/>
    </row>
    <row r="68" spans="1:24" ht="9.75" customHeight="1">
      <c r="A68" s="81">
        <v>36892</v>
      </c>
      <c r="B68" s="3"/>
      <c r="C68" s="1"/>
      <c r="D68" s="1"/>
      <c r="H68" s="1"/>
      <c r="I68" s="1"/>
      <c r="J68" s="1"/>
      <c r="K68" s="1"/>
      <c r="L68" s="1"/>
      <c r="M68" s="1"/>
      <c r="N68" s="1"/>
      <c r="O68" s="1"/>
      <c r="P68" s="1"/>
      <c r="Q68" s="1"/>
      <c r="R68" s="1"/>
      <c r="S68" s="1"/>
      <c r="T68" s="1"/>
      <c r="U68" s="1"/>
      <c r="V68" s="1"/>
      <c r="W68" s="1"/>
      <c r="X68" s="1"/>
    </row>
    <row r="69" spans="1:24" ht="9.75" customHeight="1">
      <c r="A69" s="81">
        <v>37257</v>
      </c>
      <c r="B69" s="3"/>
      <c r="C69" s="1"/>
      <c r="D69" s="1"/>
      <c r="H69" s="1"/>
      <c r="I69" s="1"/>
      <c r="J69" s="1"/>
      <c r="K69" s="1"/>
      <c r="L69" s="1"/>
      <c r="M69" s="1"/>
      <c r="N69" s="1"/>
      <c r="O69" s="1"/>
      <c r="P69" s="1"/>
      <c r="Q69" s="1"/>
      <c r="R69" s="1"/>
      <c r="S69" s="1"/>
      <c r="T69" s="1"/>
      <c r="U69" s="1"/>
      <c r="V69" s="1"/>
      <c r="W69" s="1"/>
      <c r="X69" s="1"/>
    </row>
    <row r="70" spans="1:24" ht="9.75" customHeight="1">
      <c r="A70" s="81">
        <v>37622</v>
      </c>
      <c r="B70" s="3"/>
      <c r="C70" s="1"/>
      <c r="D70" s="1"/>
      <c r="H70" s="1"/>
      <c r="I70" s="1"/>
      <c r="J70" s="1"/>
      <c r="K70" s="1"/>
      <c r="L70" s="1"/>
      <c r="M70" s="1"/>
      <c r="N70" s="1"/>
      <c r="O70" s="1"/>
      <c r="P70" s="1"/>
      <c r="Q70" s="1"/>
      <c r="R70" s="1"/>
      <c r="S70" s="1"/>
      <c r="T70" s="1"/>
      <c r="U70" s="1"/>
      <c r="V70" s="1"/>
      <c r="W70" s="1"/>
      <c r="X70" s="1"/>
    </row>
    <row r="71" spans="1:24" ht="9.75" customHeight="1">
      <c r="A71" s="81">
        <v>37987</v>
      </c>
      <c r="B71" s="3"/>
      <c r="C71" s="1"/>
      <c r="D71" s="1"/>
      <c r="H71" s="1"/>
      <c r="I71" s="1"/>
      <c r="J71" s="1"/>
      <c r="K71" s="1"/>
      <c r="L71" s="1"/>
      <c r="M71" s="1"/>
      <c r="N71" s="1"/>
      <c r="O71" s="1"/>
      <c r="P71" s="1"/>
      <c r="Q71" s="1"/>
      <c r="R71" s="1"/>
      <c r="S71" s="1"/>
      <c r="T71" s="1"/>
      <c r="U71" s="1"/>
      <c r="V71" s="1"/>
      <c r="W71" s="1"/>
      <c r="X71" s="1"/>
    </row>
    <row r="72" spans="1:24" ht="9.75" customHeight="1">
      <c r="A72" s="81">
        <v>38353</v>
      </c>
      <c r="B72" s="3"/>
      <c r="C72" s="1"/>
      <c r="D72" s="1"/>
      <c r="H72" s="1"/>
      <c r="I72" s="1"/>
      <c r="J72" s="1"/>
      <c r="K72" s="1"/>
      <c r="L72" s="1"/>
      <c r="M72" s="1"/>
      <c r="N72" s="1"/>
      <c r="O72" s="1"/>
      <c r="P72" s="1"/>
      <c r="Q72" s="1"/>
      <c r="R72" s="1"/>
      <c r="S72" s="1"/>
      <c r="T72" s="1"/>
      <c r="U72" s="1"/>
      <c r="V72" s="1"/>
      <c r="W72" s="1"/>
      <c r="X72" s="1"/>
    </row>
    <row r="73" spans="1:24" ht="9.75" customHeight="1">
      <c r="A73" s="81">
        <v>38718</v>
      </c>
      <c r="B73" s="3"/>
      <c r="C73" s="1"/>
      <c r="D73" s="1"/>
      <c r="H73" s="1"/>
      <c r="I73" s="1"/>
      <c r="J73" s="1"/>
      <c r="K73" s="1"/>
      <c r="L73" s="1"/>
      <c r="M73" s="1"/>
      <c r="N73" s="1"/>
      <c r="O73" s="1"/>
      <c r="P73" s="1"/>
      <c r="Q73" s="1"/>
      <c r="R73" s="1"/>
      <c r="S73" s="1"/>
      <c r="T73" s="1"/>
      <c r="U73" s="1"/>
      <c r="V73" s="1"/>
      <c r="W73" s="1"/>
      <c r="X73" s="1"/>
    </row>
    <row r="74" spans="1:24" ht="9.75" customHeight="1">
      <c r="A74" s="1"/>
      <c r="B74" s="3"/>
      <c r="C74" s="1"/>
      <c r="D74" s="1"/>
      <c r="H74" s="1"/>
      <c r="I74" s="1"/>
      <c r="J74" s="1"/>
      <c r="K74" s="1"/>
      <c r="L74" s="1"/>
      <c r="M74" s="1"/>
      <c r="N74" s="1"/>
      <c r="O74" s="1"/>
      <c r="P74" s="1"/>
      <c r="Q74" s="1"/>
      <c r="R74" s="1"/>
      <c r="S74" s="1"/>
      <c r="T74" s="1"/>
      <c r="U74" s="1"/>
      <c r="V74" s="1"/>
      <c r="W74" s="1"/>
      <c r="X74" s="1"/>
    </row>
    <row r="75" spans="1:24" ht="9.75" customHeight="1">
      <c r="A75" s="1"/>
      <c r="B75" s="3"/>
      <c r="C75" s="1"/>
      <c r="D75" s="1"/>
      <c r="H75" s="1"/>
      <c r="I75" s="1"/>
      <c r="J75" s="1"/>
      <c r="K75" s="1"/>
      <c r="L75" s="1"/>
      <c r="M75" s="1"/>
      <c r="N75" s="1"/>
      <c r="O75" s="1"/>
      <c r="P75" s="1"/>
      <c r="Q75" s="1"/>
      <c r="R75" s="1"/>
      <c r="S75" s="1"/>
      <c r="T75" s="1"/>
      <c r="U75" s="1"/>
      <c r="V75" s="1"/>
      <c r="W75" s="1"/>
      <c r="X75" s="1"/>
    </row>
    <row r="76" spans="1:24" ht="9.75" customHeight="1">
      <c r="A76" s="1"/>
      <c r="B76" s="3"/>
      <c r="C76" s="1"/>
      <c r="D76" s="1"/>
      <c r="H76" s="1"/>
      <c r="I76" s="1"/>
      <c r="J76" s="1"/>
      <c r="K76" s="1"/>
      <c r="L76" s="1"/>
      <c r="M76" s="1"/>
      <c r="N76" s="1"/>
      <c r="O76" s="1"/>
      <c r="P76" s="1"/>
      <c r="Q76" s="1"/>
      <c r="R76" s="1"/>
      <c r="S76" s="1"/>
      <c r="T76" s="1"/>
      <c r="U76" s="1"/>
      <c r="V76" s="1"/>
      <c r="W76" s="1"/>
      <c r="X76" s="1"/>
    </row>
    <row r="77" spans="1:24" ht="9.75" customHeight="1">
      <c r="A77" s="1"/>
      <c r="B77" s="3"/>
      <c r="C77" s="1"/>
      <c r="D77" s="1"/>
      <c r="H77" s="1"/>
      <c r="I77" s="1"/>
      <c r="J77" s="1"/>
      <c r="K77" s="1"/>
      <c r="L77" s="1"/>
      <c r="M77" s="1"/>
      <c r="N77" s="1"/>
      <c r="O77" s="1"/>
      <c r="P77" s="1"/>
      <c r="Q77" s="1"/>
      <c r="R77" s="1"/>
      <c r="S77" s="1"/>
      <c r="T77" s="1"/>
      <c r="U77" s="1"/>
      <c r="V77" s="1"/>
      <c r="W77" s="1"/>
      <c r="X77" s="1"/>
    </row>
    <row r="78" spans="1:24" ht="9.75" customHeight="1">
      <c r="A78" s="1"/>
      <c r="B78" s="3"/>
      <c r="C78" s="1"/>
      <c r="D78" s="1"/>
      <c r="H78" s="1"/>
      <c r="I78" s="1"/>
      <c r="J78" s="1"/>
      <c r="K78" s="1"/>
      <c r="L78" s="1"/>
      <c r="M78" s="1"/>
      <c r="N78" s="1"/>
      <c r="O78" s="1"/>
      <c r="P78" s="1"/>
      <c r="Q78" s="1"/>
      <c r="R78" s="1"/>
      <c r="S78" s="1"/>
      <c r="T78" s="1"/>
      <c r="U78" s="1"/>
      <c r="V78" s="1"/>
      <c r="W78" s="1"/>
      <c r="X78" s="1"/>
    </row>
    <row r="79" spans="1:24" ht="9.75" customHeight="1">
      <c r="A79" s="1"/>
      <c r="B79" s="3"/>
      <c r="C79" s="1"/>
      <c r="D79" s="1"/>
      <c r="H79" s="1"/>
      <c r="I79" s="1"/>
      <c r="J79" s="1"/>
      <c r="K79" s="1"/>
      <c r="L79" s="1"/>
      <c r="M79" s="1"/>
      <c r="N79" s="1"/>
      <c r="O79" s="1"/>
      <c r="P79" s="1"/>
      <c r="Q79" s="1"/>
      <c r="R79" s="1"/>
      <c r="S79" s="1"/>
      <c r="T79" s="1"/>
      <c r="U79" s="1"/>
      <c r="V79" s="1"/>
      <c r="W79" s="1"/>
      <c r="X79" s="1"/>
    </row>
    <row r="80" spans="1:24" ht="9.75" customHeight="1">
      <c r="A80" s="1"/>
      <c r="B80" s="3"/>
      <c r="C80" s="1"/>
      <c r="D80" s="1"/>
      <c r="H80" s="1"/>
      <c r="I80" s="1"/>
      <c r="J80" s="1"/>
      <c r="K80" s="1"/>
      <c r="L80" s="1"/>
      <c r="M80" s="1"/>
      <c r="N80" s="1"/>
      <c r="O80" s="1"/>
      <c r="P80" s="1"/>
      <c r="Q80" s="1"/>
      <c r="R80" s="1"/>
      <c r="S80" s="1"/>
      <c r="T80" s="1"/>
      <c r="U80" s="1"/>
      <c r="V80" s="1"/>
      <c r="W80" s="1"/>
      <c r="X80" s="1"/>
    </row>
    <row r="81" spans="1:24" ht="9.75" customHeight="1">
      <c r="A81" s="1"/>
      <c r="B81" s="3"/>
      <c r="C81" s="1"/>
      <c r="D81" s="1"/>
      <c r="H81" s="1"/>
      <c r="I81" s="1"/>
      <c r="J81" s="1"/>
      <c r="K81" s="1"/>
      <c r="L81" s="1"/>
      <c r="M81" s="1"/>
      <c r="N81" s="1"/>
      <c r="O81" s="1"/>
      <c r="P81" s="1"/>
      <c r="Q81" s="1"/>
      <c r="R81" s="1"/>
      <c r="S81" s="1"/>
      <c r="T81" s="1"/>
      <c r="U81" s="1"/>
      <c r="V81" s="1"/>
      <c r="W81" s="1"/>
      <c r="X81" s="1"/>
    </row>
    <row r="82" spans="1:24" ht="9.75" customHeight="1">
      <c r="A82" s="1"/>
      <c r="B82" s="3"/>
      <c r="C82" s="1"/>
      <c r="D82" s="1"/>
      <c r="H82" s="1"/>
      <c r="I82" s="1"/>
      <c r="J82" s="1"/>
      <c r="K82" s="1"/>
      <c r="L82" s="1"/>
      <c r="M82" s="1"/>
      <c r="N82" s="1"/>
      <c r="O82" s="1"/>
      <c r="P82" s="1"/>
      <c r="Q82" s="1"/>
      <c r="R82" s="1"/>
      <c r="S82" s="1"/>
      <c r="T82" s="1"/>
      <c r="U82" s="1"/>
      <c r="V82" s="1"/>
      <c r="W82" s="1"/>
      <c r="X82" s="1"/>
    </row>
    <row r="83" spans="1:24" ht="9.75" customHeight="1">
      <c r="A83" s="1"/>
      <c r="B83" s="3"/>
      <c r="C83" s="1"/>
      <c r="D83" s="1"/>
      <c r="H83" s="1"/>
      <c r="I83" s="1"/>
      <c r="J83" s="1"/>
      <c r="K83" s="1"/>
      <c r="L83" s="1"/>
      <c r="M83" s="1"/>
      <c r="N83" s="1"/>
      <c r="O83" s="1"/>
      <c r="P83" s="1"/>
      <c r="Q83" s="1"/>
      <c r="R83" s="1"/>
      <c r="S83" s="1"/>
      <c r="T83" s="1"/>
      <c r="U83" s="1"/>
      <c r="V83" s="1"/>
      <c r="W83" s="1"/>
      <c r="X83" s="1"/>
    </row>
    <row r="84" spans="1:24" ht="9.75" customHeight="1">
      <c r="A84" s="1"/>
      <c r="B84" s="3"/>
      <c r="C84" s="1"/>
      <c r="D84" s="1"/>
      <c r="H84" s="1"/>
      <c r="I84" s="1"/>
      <c r="J84" s="1"/>
      <c r="K84" s="1"/>
      <c r="L84" s="1"/>
      <c r="M84" s="1"/>
      <c r="N84" s="1"/>
      <c r="O84" s="1"/>
      <c r="P84" s="1"/>
      <c r="Q84" s="1"/>
      <c r="R84" s="1"/>
      <c r="S84" s="1"/>
      <c r="T84" s="1"/>
      <c r="U84" s="1"/>
      <c r="V84" s="1"/>
      <c r="W84" s="1"/>
      <c r="X84" s="1"/>
    </row>
    <row r="85" spans="1:24" ht="9.75" customHeight="1">
      <c r="A85" s="1"/>
      <c r="B85" s="79"/>
      <c r="C85" s="1"/>
      <c r="D85" s="1"/>
      <c r="H85" s="1"/>
      <c r="I85" s="1"/>
      <c r="J85" s="1"/>
      <c r="K85" s="1"/>
      <c r="L85" s="1"/>
      <c r="M85" s="1"/>
      <c r="N85" s="1"/>
      <c r="O85" s="1"/>
      <c r="P85" s="1"/>
      <c r="Q85" s="1"/>
      <c r="R85" s="1"/>
      <c r="S85" s="1"/>
      <c r="T85" s="1"/>
      <c r="U85" s="1"/>
      <c r="V85" s="1"/>
      <c r="W85" s="1"/>
      <c r="X85" s="1"/>
    </row>
    <row r="86" spans="1:24" ht="9.75" customHeight="1">
      <c r="A86" s="1"/>
      <c r="B86" s="79"/>
      <c r="C86" s="1"/>
      <c r="D86" s="1"/>
      <c r="H86" s="1"/>
      <c r="I86" s="1"/>
      <c r="J86" s="1"/>
      <c r="K86" s="1"/>
      <c r="L86" s="1"/>
      <c r="M86" s="1"/>
      <c r="N86" s="1"/>
      <c r="O86" s="1"/>
      <c r="P86" s="1"/>
      <c r="Q86" s="1"/>
      <c r="R86" s="1"/>
      <c r="S86" s="1"/>
      <c r="T86" s="1"/>
      <c r="U86" s="1"/>
      <c r="V86" s="1"/>
      <c r="W86" s="1"/>
      <c r="X86" s="1"/>
    </row>
    <row r="87" spans="1:24" ht="9.75" customHeight="1">
      <c r="A87" s="1"/>
      <c r="B87" s="79"/>
      <c r="C87" s="1"/>
      <c r="D87" s="1"/>
      <c r="H87" s="1"/>
      <c r="I87" s="1"/>
      <c r="J87" s="1"/>
      <c r="K87" s="1"/>
      <c r="L87" s="1"/>
      <c r="M87" s="1"/>
      <c r="N87" s="1"/>
      <c r="O87" s="1"/>
      <c r="P87" s="1"/>
      <c r="Q87" s="1"/>
      <c r="R87" s="1"/>
      <c r="S87" s="1"/>
      <c r="T87" s="1"/>
      <c r="U87" s="1"/>
      <c r="V87" s="1"/>
      <c r="W87" s="1"/>
      <c r="X87" s="1"/>
    </row>
    <row r="88" spans="1:24" ht="9.75" customHeight="1">
      <c r="A88" s="1"/>
      <c r="B88" s="79"/>
      <c r="C88" s="1"/>
      <c r="D88" s="1"/>
      <c r="H88" s="1"/>
      <c r="I88" s="1"/>
      <c r="J88" s="1"/>
      <c r="K88" s="1"/>
      <c r="L88" s="1"/>
      <c r="M88" s="1"/>
      <c r="N88" s="1"/>
      <c r="O88" s="1"/>
      <c r="P88" s="1"/>
      <c r="Q88" s="1"/>
      <c r="R88" s="1"/>
      <c r="S88" s="1"/>
      <c r="T88" s="1"/>
      <c r="U88" s="1"/>
      <c r="V88" s="1"/>
      <c r="W88" s="1"/>
      <c r="X88" s="1"/>
    </row>
    <row r="89" spans="1:24" ht="9.75" customHeight="1">
      <c r="A89" s="1"/>
      <c r="B89" s="79"/>
      <c r="C89" s="1"/>
      <c r="D89" s="1"/>
      <c r="H89" s="1"/>
      <c r="I89" s="1"/>
      <c r="J89" s="1"/>
      <c r="K89" s="1"/>
      <c r="L89" s="1"/>
      <c r="M89" s="1"/>
      <c r="N89" s="1"/>
      <c r="O89" s="1"/>
      <c r="P89" s="1"/>
      <c r="Q89" s="1"/>
      <c r="R89" s="1"/>
      <c r="S89" s="1"/>
      <c r="T89" s="1"/>
      <c r="U89" s="1"/>
      <c r="V89" s="1"/>
      <c r="W89" s="1"/>
      <c r="X89" s="1"/>
    </row>
    <row r="90" spans="1:24" ht="9.75" customHeight="1">
      <c r="A90" s="1"/>
      <c r="B90" s="79"/>
      <c r="C90" s="1"/>
      <c r="D90" s="1"/>
      <c r="H90" s="1"/>
      <c r="I90" s="1"/>
      <c r="J90" s="1"/>
      <c r="K90" s="1"/>
      <c r="L90" s="1"/>
      <c r="M90" s="1"/>
      <c r="N90" s="1"/>
      <c r="O90" s="1"/>
      <c r="P90" s="1"/>
      <c r="Q90" s="1"/>
      <c r="R90" s="1"/>
      <c r="S90" s="1"/>
      <c r="T90" s="1"/>
      <c r="U90" s="1"/>
      <c r="V90" s="1"/>
      <c r="W90" s="1"/>
      <c r="X90" s="1"/>
    </row>
    <row r="91" spans="1:24" ht="9.75" customHeight="1">
      <c r="A91" s="1"/>
      <c r="B91" s="79"/>
      <c r="C91" s="1"/>
      <c r="D91" s="1"/>
      <c r="H91" s="1"/>
      <c r="I91" s="1"/>
      <c r="J91" s="1"/>
      <c r="K91" s="1"/>
      <c r="L91" s="1"/>
      <c r="M91" s="1"/>
      <c r="N91" s="1"/>
      <c r="O91" s="1"/>
      <c r="P91" s="1"/>
      <c r="Q91" s="1"/>
      <c r="R91" s="1"/>
      <c r="S91" s="1"/>
      <c r="T91" s="1"/>
      <c r="U91" s="1"/>
      <c r="V91" s="1"/>
      <c r="W91" s="1"/>
      <c r="X91" s="1"/>
    </row>
    <row r="92" spans="1:24" ht="9.75" customHeight="1">
      <c r="A92" s="1"/>
      <c r="B92" s="79"/>
      <c r="C92" s="1"/>
      <c r="D92" s="1"/>
      <c r="H92" s="1"/>
      <c r="I92" s="1"/>
      <c r="J92" s="1"/>
      <c r="K92" s="1"/>
      <c r="L92" s="1"/>
      <c r="M92" s="1"/>
      <c r="N92" s="1"/>
      <c r="O92" s="1"/>
      <c r="P92" s="1"/>
      <c r="Q92" s="1"/>
      <c r="R92" s="1"/>
      <c r="S92" s="1"/>
      <c r="T92" s="1"/>
      <c r="U92" s="1"/>
      <c r="V92" s="1"/>
      <c r="W92" s="1"/>
      <c r="X92" s="1"/>
    </row>
    <row r="93" spans="1:24" ht="9.75" customHeight="1">
      <c r="A93" s="1"/>
      <c r="B93" s="79"/>
      <c r="C93" s="1"/>
      <c r="D93" s="1"/>
      <c r="H93" s="1"/>
      <c r="I93" s="1"/>
      <c r="J93" s="1"/>
      <c r="K93" s="1"/>
      <c r="L93" s="1"/>
      <c r="M93" s="1"/>
      <c r="N93" s="1"/>
      <c r="O93" s="1"/>
      <c r="P93" s="1"/>
      <c r="Q93" s="1"/>
      <c r="R93" s="1"/>
      <c r="S93" s="1"/>
      <c r="T93" s="1"/>
      <c r="U93" s="1"/>
      <c r="V93" s="1"/>
      <c r="W93" s="1"/>
      <c r="X93" s="1"/>
    </row>
    <row r="94" spans="1:24" ht="9.75" customHeight="1">
      <c r="A94" s="1"/>
      <c r="B94" s="79"/>
      <c r="C94" s="1"/>
      <c r="D94" s="1"/>
      <c r="H94" s="1"/>
      <c r="I94" s="1"/>
      <c r="J94" s="1"/>
      <c r="K94" s="1"/>
      <c r="L94" s="1"/>
      <c r="M94" s="1"/>
      <c r="N94" s="1"/>
      <c r="O94" s="1"/>
      <c r="P94" s="1"/>
      <c r="Q94" s="1"/>
      <c r="R94" s="1"/>
      <c r="S94" s="1"/>
      <c r="T94" s="1"/>
      <c r="U94" s="1"/>
      <c r="V94" s="1"/>
      <c r="W94" s="1"/>
      <c r="X94" s="1"/>
    </row>
    <row r="95" spans="1:24" ht="9.75" customHeight="1">
      <c r="A95" s="1"/>
      <c r="B95" s="79"/>
      <c r="C95" s="1"/>
      <c r="D95" s="1"/>
      <c r="H95" s="1"/>
      <c r="I95" s="1"/>
      <c r="J95" s="1"/>
      <c r="K95" s="1"/>
      <c r="L95" s="1"/>
      <c r="M95" s="1"/>
      <c r="N95" s="1"/>
      <c r="O95" s="1"/>
      <c r="P95" s="1"/>
      <c r="Q95" s="1"/>
      <c r="R95" s="1"/>
      <c r="S95" s="1"/>
      <c r="T95" s="1"/>
      <c r="U95" s="1"/>
      <c r="V95" s="1"/>
      <c r="W95" s="1"/>
      <c r="X95" s="1"/>
    </row>
    <row r="96" spans="1:24" ht="9.75" customHeight="1">
      <c r="A96" s="1"/>
      <c r="B96" s="79"/>
      <c r="C96" s="1"/>
      <c r="D96" s="1"/>
      <c r="H96" s="1"/>
      <c r="I96" s="1"/>
      <c r="J96" s="1"/>
      <c r="K96" s="1"/>
      <c r="L96" s="1"/>
      <c r="M96" s="1"/>
      <c r="N96" s="1"/>
      <c r="O96" s="1"/>
      <c r="P96" s="1"/>
      <c r="Q96" s="1"/>
      <c r="R96" s="1"/>
      <c r="S96" s="1"/>
      <c r="T96" s="1"/>
      <c r="U96" s="1"/>
      <c r="V96" s="1"/>
      <c r="W96" s="1"/>
      <c r="X96" s="1"/>
    </row>
    <row r="97" spans="1:24" ht="9.75" customHeight="1">
      <c r="A97" s="1"/>
      <c r="B97" s="79"/>
      <c r="C97" s="1"/>
      <c r="D97" s="1"/>
      <c r="H97" s="1"/>
      <c r="I97" s="1"/>
      <c r="J97" s="1"/>
      <c r="K97" s="1"/>
      <c r="L97" s="1"/>
      <c r="M97" s="1"/>
      <c r="N97" s="1"/>
      <c r="O97" s="1"/>
      <c r="P97" s="1"/>
      <c r="Q97" s="1"/>
      <c r="R97" s="1"/>
      <c r="S97" s="1"/>
      <c r="T97" s="1"/>
      <c r="U97" s="1"/>
      <c r="V97" s="1"/>
      <c r="W97" s="1"/>
      <c r="X97" s="1"/>
    </row>
    <row r="98" spans="1:24" ht="9.75" customHeight="1">
      <c r="A98" s="1"/>
      <c r="B98" s="79"/>
      <c r="C98" s="1"/>
      <c r="D98" s="1"/>
      <c r="H98" s="1"/>
      <c r="I98" s="1"/>
      <c r="J98" s="1"/>
      <c r="K98" s="1"/>
      <c r="L98" s="1"/>
      <c r="M98" s="1"/>
      <c r="N98" s="1"/>
      <c r="O98" s="1"/>
      <c r="P98" s="1"/>
      <c r="Q98" s="1"/>
      <c r="R98" s="1"/>
      <c r="S98" s="1"/>
      <c r="T98" s="1"/>
      <c r="U98" s="1"/>
      <c r="V98" s="1"/>
      <c r="W98" s="1"/>
      <c r="X98" s="1"/>
    </row>
    <row r="99" spans="1:24" ht="9.75" customHeight="1">
      <c r="A99" s="1"/>
      <c r="B99" s="79"/>
      <c r="C99" s="1"/>
      <c r="D99" s="1"/>
      <c r="H99" s="1"/>
      <c r="I99" s="1"/>
      <c r="J99" s="1"/>
      <c r="K99" s="1"/>
      <c r="L99" s="1"/>
      <c r="M99" s="1"/>
      <c r="N99" s="1"/>
      <c r="O99" s="1"/>
      <c r="P99" s="1"/>
      <c r="Q99" s="1"/>
      <c r="R99" s="1"/>
      <c r="S99" s="1"/>
      <c r="T99" s="1"/>
      <c r="U99" s="1"/>
      <c r="V99" s="1"/>
      <c r="W99" s="1"/>
      <c r="X99" s="1"/>
    </row>
    <row r="100" spans="1:24" ht="9.75" customHeight="1">
      <c r="A100" s="1"/>
      <c r="B100" s="79"/>
      <c r="C100" s="1"/>
      <c r="D100" s="1"/>
      <c r="H100" s="1"/>
      <c r="I100" s="1"/>
      <c r="J100" s="1"/>
      <c r="K100" s="1"/>
      <c r="L100" s="1"/>
      <c r="M100" s="1"/>
      <c r="N100" s="1"/>
      <c r="O100" s="1"/>
      <c r="P100" s="1"/>
      <c r="Q100" s="1"/>
      <c r="R100" s="1"/>
      <c r="S100" s="1"/>
      <c r="T100" s="1"/>
      <c r="U100" s="1"/>
      <c r="V100" s="1"/>
      <c r="W100" s="1"/>
      <c r="X100" s="1"/>
    </row>
    <row r="101" spans="1:24" ht="9.75" customHeight="1">
      <c r="A101" s="1"/>
      <c r="B101" s="79"/>
      <c r="C101" s="1"/>
      <c r="D101" s="1"/>
      <c r="H101" s="1"/>
      <c r="I101" s="1"/>
      <c r="J101" s="1"/>
      <c r="K101" s="1"/>
      <c r="L101" s="1"/>
      <c r="M101" s="1"/>
      <c r="N101" s="1"/>
      <c r="O101" s="1"/>
      <c r="P101" s="1"/>
      <c r="Q101" s="1"/>
      <c r="R101" s="1"/>
      <c r="S101" s="1"/>
      <c r="T101" s="1"/>
      <c r="U101" s="1"/>
      <c r="V101" s="1"/>
      <c r="W101" s="1"/>
      <c r="X101" s="1"/>
    </row>
    <row r="102" spans="1:24" ht="9.75" customHeight="1">
      <c r="A102" s="1"/>
      <c r="B102" s="79"/>
      <c r="C102" s="1"/>
      <c r="D102" s="1"/>
      <c r="H102" s="1"/>
      <c r="I102" s="1"/>
      <c r="J102" s="1"/>
      <c r="K102" s="1"/>
      <c r="L102" s="1"/>
      <c r="M102" s="1"/>
      <c r="N102" s="1"/>
      <c r="O102" s="1"/>
      <c r="P102" s="1"/>
      <c r="Q102" s="1"/>
      <c r="R102" s="1"/>
      <c r="S102" s="1"/>
      <c r="T102" s="1"/>
      <c r="U102" s="1"/>
      <c r="V102" s="1"/>
      <c r="W102" s="1"/>
      <c r="X102" s="1"/>
    </row>
    <row r="103" spans="1:24" ht="9.75" customHeight="1">
      <c r="A103" s="1"/>
      <c r="B103" s="79"/>
      <c r="C103" s="1"/>
      <c r="D103" s="1"/>
      <c r="H103" s="1"/>
      <c r="I103" s="1"/>
      <c r="J103" s="1"/>
      <c r="K103" s="1"/>
      <c r="L103" s="1"/>
      <c r="M103" s="1"/>
      <c r="N103" s="1"/>
      <c r="O103" s="1"/>
      <c r="P103" s="1"/>
      <c r="Q103" s="1"/>
      <c r="R103" s="1"/>
      <c r="S103" s="1"/>
      <c r="T103" s="1"/>
      <c r="U103" s="1"/>
      <c r="V103" s="1"/>
      <c r="W103" s="1"/>
      <c r="X103" s="1"/>
    </row>
    <row r="104" spans="1:24" ht="9.75" customHeight="1">
      <c r="A104" s="1"/>
      <c r="B104" s="79"/>
      <c r="C104" s="1"/>
      <c r="D104" s="1"/>
      <c r="H104" s="1"/>
      <c r="I104" s="1"/>
      <c r="J104" s="1"/>
      <c r="K104" s="1"/>
      <c r="L104" s="1"/>
      <c r="M104" s="1"/>
      <c r="N104" s="1"/>
      <c r="O104" s="1"/>
      <c r="P104" s="1"/>
      <c r="Q104" s="1"/>
      <c r="R104" s="1"/>
      <c r="S104" s="1"/>
      <c r="T104" s="1"/>
      <c r="U104" s="1"/>
      <c r="V104" s="1"/>
      <c r="W104" s="1"/>
      <c r="X104" s="1"/>
    </row>
    <row r="105" spans="1:24" ht="9.75" customHeight="1">
      <c r="A105" s="1"/>
      <c r="B105" s="79"/>
      <c r="C105" s="1"/>
      <c r="D105" s="1"/>
      <c r="H105" s="1"/>
      <c r="I105" s="1"/>
      <c r="J105" s="1"/>
      <c r="K105" s="1"/>
      <c r="L105" s="1"/>
      <c r="M105" s="1"/>
      <c r="N105" s="1"/>
      <c r="O105" s="1"/>
      <c r="P105" s="1"/>
      <c r="Q105" s="1"/>
      <c r="R105" s="1"/>
      <c r="S105" s="1"/>
      <c r="T105" s="1"/>
      <c r="U105" s="1"/>
      <c r="V105" s="1"/>
      <c r="W105" s="1"/>
      <c r="X105" s="1"/>
    </row>
    <row r="106" spans="1:24" ht="9.75" customHeight="1">
      <c r="A106" s="1"/>
      <c r="B106" s="79"/>
      <c r="C106" s="1"/>
      <c r="D106" s="1"/>
      <c r="H106" s="1"/>
      <c r="I106" s="1"/>
      <c r="J106" s="1"/>
      <c r="K106" s="1"/>
      <c r="L106" s="1"/>
      <c r="M106" s="1"/>
      <c r="N106" s="1"/>
      <c r="O106" s="1"/>
      <c r="P106" s="1"/>
      <c r="Q106" s="1"/>
      <c r="R106" s="1"/>
      <c r="S106" s="1"/>
      <c r="T106" s="1"/>
      <c r="U106" s="1"/>
      <c r="V106" s="1"/>
      <c r="W106" s="1"/>
      <c r="X106" s="1"/>
    </row>
    <row r="107" spans="1:24" ht="9.75" customHeight="1">
      <c r="A107" s="1"/>
      <c r="B107" s="79"/>
      <c r="C107" s="1"/>
      <c r="D107" s="1"/>
      <c r="H107" s="1"/>
      <c r="I107" s="1"/>
      <c r="J107" s="1"/>
      <c r="K107" s="1"/>
      <c r="L107" s="1"/>
      <c r="M107" s="1"/>
      <c r="N107" s="1"/>
      <c r="O107" s="1"/>
      <c r="P107" s="1"/>
      <c r="Q107" s="1"/>
      <c r="R107" s="1"/>
      <c r="S107" s="1"/>
      <c r="T107" s="1"/>
      <c r="U107" s="1"/>
      <c r="V107" s="1"/>
      <c r="W107" s="1"/>
      <c r="X107" s="1"/>
    </row>
    <row r="108" spans="1:24" ht="9.75" customHeight="1">
      <c r="A108" s="1"/>
      <c r="B108" s="79"/>
      <c r="C108" s="1"/>
      <c r="D108" s="1"/>
      <c r="H108" s="1"/>
      <c r="I108" s="1"/>
      <c r="J108" s="1"/>
      <c r="K108" s="1"/>
      <c r="L108" s="1"/>
      <c r="M108" s="1"/>
      <c r="N108" s="1"/>
      <c r="O108" s="1"/>
      <c r="P108" s="1"/>
      <c r="Q108" s="1"/>
      <c r="R108" s="1"/>
      <c r="S108" s="1"/>
      <c r="T108" s="1"/>
      <c r="U108" s="1"/>
      <c r="V108" s="1"/>
      <c r="W108" s="1"/>
      <c r="X108" s="1"/>
    </row>
    <row r="109" spans="1:24" ht="9.75" customHeight="1">
      <c r="A109" s="1"/>
      <c r="B109" s="79"/>
      <c r="C109" s="1"/>
      <c r="D109" s="1"/>
      <c r="H109" s="1"/>
      <c r="I109" s="1"/>
      <c r="J109" s="1"/>
      <c r="K109" s="1"/>
      <c r="L109" s="1"/>
      <c r="M109" s="1"/>
      <c r="N109" s="1"/>
      <c r="O109" s="1"/>
      <c r="P109" s="1"/>
      <c r="Q109" s="1"/>
      <c r="R109" s="1"/>
      <c r="S109" s="1"/>
      <c r="T109" s="1"/>
      <c r="U109" s="1"/>
      <c r="V109" s="1"/>
      <c r="W109" s="1"/>
      <c r="X109" s="1"/>
    </row>
    <row r="110" spans="1:24" ht="9.75" customHeight="1">
      <c r="A110" s="1"/>
      <c r="B110" s="79"/>
      <c r="C110" s="1"/>
      <c r="D110" s="1"/>
      <c r="H110" s="1"/>
      <c r="I110" s="1"/>
      <c r="J110" s="1"/>
      <c r="K110" s="1"/>
      <c r="L110" s="1"/>
      <c r="M110" s="1"/>
      <c r="N110" s="1"/>
      <c r="O110" s="1"/>
      <c r="P110" s="1"/>
      <c r="Q110" s="1"/>
      <c r="R110" s="1"/>
      <c r="S110" s="1"/>
      <c r="T110" s="1"/>
      <c r="U110" s="1"/>
      <c r="V110" s="1"/>
      <c r="W110" s="1"/>
      <c r="X110" s="1"/>
    </row>
    <row r="111" spans="1:24" ht="9.75" customHeight="1">
      <c r="A111" s="1"/>
      <c r="B111" s="79"/>
      <c r="C111" s="1"/>
      <c r="D111" s="1"/>
      <c r="H111" s="1"/>
      <c r="I111" s="1"/>
      <c r="J111" s="1"/>
      <c r="K111" s="1"/>
      <c r="L111" s="1"/>
      <c r="M111" s="1"/>
      <c r="N111" s="1"/>
      <c r="O111" s="1"/>
      <c r="P111" s="1"/>
      <c r="Q111" s="1"/>
      <c r="R111" s="1"/>
      <c r="S111" s="1"/>
      <c r="T111" s="1"/>
      <c r="U111" s="1"/>
      <c r="V111" s="1"/>
      <c r="W111" s="1"/>
      <c r="X111" s="1"/>
    </row>
    <row r="112" spans="1:24" ht="9.75" customHeight="1">
      <c r="A112" s="1"/>
      <c r="B112" s="79"/>
      <c r="C112" s="1"/>
      <c r="D112" s="1"/>
      <c r="H112" s="1"/>
      <c r="I112" s="1"/>
      <c r="J112" s="1"/>
      <c r="K112" s="1"/>
      <c r="L112" s="1"/>
      <c r="M112" s="1"/>
      <c r="N112" s="1"/>
      <c r="O112" s="1"/>
      <c r="P112" s="1"/>
      <c r="Q112" s="1"/>
      <c r="R112" s="1"/>
      <c r="S112" s="1"/>
      <c r="T112" s="1"/>
      <c r="U112" s="1"/>
      <c r="V112" s="1"/>
      <c r="W112" s="1"/>
      <c r="X112" s="1"/>
    </row>
    <row r="113" spans="1:24" ht="9.75" customHeight="1">
      <c r="A113" s="1"/>
      <c r="B113" s="79"/>
      <c r="C113" s="1"/>
      <c r="D113" s="1"/>
      <c r="H113" s="1"/>
      <c r="I113" s="1"/>
      <c r="J113" s="1"/>
      <c r="K113" s="1"/>
      <c r="L113" s="1"/>
      <c r="M113" s="1"/>
      <c r="N113" s="1"/>
      <c r="O113" s="1"/>
      <c r="P113" s="1"/>
      <c r="Q113" s="1"/>
      <c r="R113" s="1"/>
      <c r="S113" s="1"/>
      <c r="T113" s="1"/>
      <c r="U113" s="1"/>
      <c r="V113" s="1"/>
      <c r="W113" s="1"/>
      <c r="X113" s="1"/>
    </row>
    <row r="114" spans="1:24" ht="9.75" customHeight="1">
      <c r="A114" s="1"/>
      <c r="B114" s="79"/>
      <c r="C114" s="1"/>
      <c r="D114" s="1"/>
      <c r="H114" s="1"/>
      <c r="I114" s="1"/>
      <c r="J114" s="1"/>
      <c r="K114" s="1"/>
      <c r="L114" s="1"/>
      <c r="M114" s="1"/>
      <c r="N114" s="1"/>
      <c r="O114" s="1"/>
      <c r="P114" s="1"/>
      <c r="Q114" s="1"/>
      <c r="R114" s="1"/>
      <c r="S114" s="1"/>
      <c r="T114" s="1"/>
      <c r="U114" s="1"/>
      <c r="V114" s="1"/>
      <c r="W114" s="1"/>
      <c r="X114" s="1"/>
    </row>
    <row r="115" spans="1:24" ht="9.75" customHeight="1">
      <c r="A115" s="1"/>
      <c r="B115" s="79"/>
      <c r="C115" s="1"/>
      <c r="D115" s="1"/>
      <c r="H115" s="1"/>
      <c r="I115" s="1"/>
      <c r="J115" s="1"/>
      <c r="K115" s="1"/>
      <c r="L115" s="1"/>
      <c r="M115" s="1"/>
      <c r="N115" s="1"/>
      <c r="O115" s="1"/>
      <c r="P115" s="1"/>
      <c r="Q115" s="1"/>
      <c r="R115" s="1"/>
      <c r="S115" s="1"/>
      <c r="T115" s="1"/>
      <c r="U115" s="1"/>
      <c r="V115" s="1"/>
      <c r="W115" s="1"/>
      <c r="X115" s="1"/>
    </row>
    <row r="116" spans="1:24" ht="9.75" customHeight="1">
      <c r="A116" s="1"/>
      <c r="B116" s="79"/>
      <c r="C116" s="1"/>
      <c r="D116" s="1"/>
      <c r="H116" s="1"/>
      <c r="I116" s="1"/>
      <c r="J116" s="1"/>
      <c r="K116" s="1"/>
      <c r="L116" s="1"/>
      <c r="M116" s="1"/>
      <c r="N116" s="1"/>
      <c r="O116" s="1"/>
      <c r="P116" s="1"/>
      <c r="Q116" s="1"/>
      <c r="R116" s="1"/>
      <c r="S116" s="1"/>
      <c r="T116" s="1"/>
      <c r="U116" s="1"/>
      <c r="V116" s="1"/>
      <c r="W116" s="1"/>
      <c r="X116" s="1"/>
    </row>
    <row r="117" spans="1:24" ht="9.75" customHeight="1">
      <c r="A117" s="1"/>
      <c r="B117" s="79"/>
      <c r="C117" s="1"/>
      <c r="D117" s="1"/>
      <c r="H117" s="1"/>
      <c r="I117" s="1"/>
      <c r="J117" s="1"/>
      <c r="K117" s="1"/>
      <c r="L117" s="1"/>
      <c r="M117" s="1"/>
      <c r="N117" s="1"/>
      <c r="O117" s="1"/>
      <c r="P117" s="1"/>
      <c r="Q117" s="1"/>
      <c r="R117" s="1"/>
      <c r="S117" s="1"/>
      <c r="T117" s="1"/>
      <c r="U117" s="1"/>
      <c r="V117" s="1"/>
      <c r="W117" s="1"/>
      <c r="X117" s="1"/>
    </row>
    <row r="118" spans="1:24" ht="9.75" customHeight="1">
      <c r="A118" s="1"/>
      <c r="B118" s="79"/>
      <c r="C118" s="1"/>
      <c r="D118" s="1"/>
      <c r="H118" s="1"/>
      <c r="I118" s="1"/>
      <c r="J118" s="1"/>
      <c r="K118" s="1"/>
      <c r="L118" s="1"/>
      <c r="M118" s="1"/>
      <c r="N118" s="1"/>
      <c r="O118" s="1"/>
      <c r="P118" s="1"/>
      <c r="Q118" s="1"/>
      <c r="R118" s="1"/>
      <c r="S118" s="1"/>
      <c r="T118" s="1"/>
      <c r="U118" s="1"/>
      <c r="V118" s="1"/>
      <c r="W118" s="1"/>
      <c r="X118" s="1"/>
    </row>
    <row r="119" spans="1:24" ht="9.75" customHeight="1">
      <c r="A119" s="1"/>
      <c r="B119" s="79"/>
      <c r="C119" s="1"/>
      <c r="D119" s="1"/>
      <c r="H119" s="1"/>
      <c r="I119" s="1"/>
      <c r="J119" s="1"/>
      <c r="K119" s="1"/>
      <c r="L119" s="1"/>
      <c r="M119" s="1"/>
      <c r="N119" s="1"/>
      <c r="O119" s="1"/>
      <c r="P119" s="1"/>
      <c r="Q119" s="1"/>
      <c r="R119" s="1"/>
      <c r="S119" s="1"/>
      <c r="T119" s="1"/>
      <c r="U119" s="1"/>
      <c r="V119" s="1"/>
      <c r="W119" s="1"/>
      <c r="X119" s="1"/>
    </row>
    <row r="120" spans="1:24" ht="9.75" customHeight="1">
      <c r="A120" s="1"/>
      <c r="B120" s="79"/>
      <c r="C120" s="1"/>
      <c r="D120" s="1"/>
      <c r="H120" s="1"/>
      <c r="I120" s="1"/>
      <c r="J120" s="1"/>
      <c r="K120" s="1"/>
      <c r="L120" s="1"/>
      <c r="M120" s="1"/>
      <c r="N120" s="1"/>
      <c r="O120" s="1"/>
      <c r="P120" s="1"/>
      <c r="Q120" s="1"/>
      <c r="R120" s="1"/>
      <c r="S120" s="1"/>
      <c r="T120" s="1"/>
      <c r="U120" s="1"/>
      <c r="V120" s="1"/>
      <c r="W120" s="1"/>
      <c r="X120" s="1"/>
    </row>
    <row r="121" spans="1:24" ht="9.75" customHeight="1">
      <c r="A121" s="1"/>
      <c r="B121" s="79"/>
      <c r="C121" s="1"/>
      <c r="D121" s="1"/>
      <c r="H121" s="1"/>
      <c r="I121" s="1"/>
      <c r="J121" s="1"/>
      <c r="K121" s="1"/>
      <c r="L121" s="1"/>
      <c r="M121" s="1"/>
      <c r="N121" s="1"/>
      <c r="O121" s="1"/>
      <c r="P121" s="1"/>
      <c r="Q121" s="1"/>
      <c r="R121" s="1"/>
      <c r="S121" s="1"/>
      <c r="T121" s="1"/>
      <c r="U121" s="1"/>
      <c r="V121" s="1"/>
      <c r="W121" s="1"/>
      <c r="X121" s="1"/>
    </row>
    <row r="122" spans="1:24" ht="9.75" customHeight="1">
      <c r="A122" s="1"/>
      <c r="B122" s="79"/>
      <c r="C122" s="1"/>
      <c r="D122" s="1"/>
      <c r="H122" s="1"/>
      <c r="I122" s="1"/>
      <c r="J122" s="1"/>
      <c r="K122" s="1"/>
      <c r="L122" s="1"/>
      <c r="M122" s="1"/>
      <c r="N122" s="1"/>
      <c r="O122" s="1"/>
      <c r="P122" s="1"/>
      <c r="Q122" s="1"/>
      <c r="R122" s="1"/>
      <c r="S122" s="1"/>
      <c r="T122" s="1"/>
      <c r="U122" s="1"/>
      <c r="V122" s="1"/>
      <c r="W122" s="1"/>
      <c r="X122" s="1"/>
    </row>
    <row r="123" spans="1:24" ht="9.75" customHeight="1">
      <c r="A123" s="1"/>
      <c r="B123" s="79"/>
      <c r="C123" s="1"/>
      <c r="D123" s="1"/>
      <c r="H123" s="1"/>
      <c r="I123" s="1"/>
      <c r="J123" s="1"/>
      <c r="K123" s="1"/>
      <c r="L123" s="1"/>
      <c r="M123" s="1"/>
      <c r="N123" s="1"/>
      <c r="O123" s="1"/>
      <c r="P123" s="1"/>
      <c r="Q123" s="1"/>
      <c r="R123" s="1"/>
      <c r="S123" s="1"/>
      <c r="T123" s="1"/>
      <c r="U123" s="1"/>
      <c r="V123" s="1"/>
      <c r="W123" s="1"/>
      <c r="X123" s="1"/>
    </row>
    <row r="124" spans="1:24" ht="9.75" customHeight="1">
      <c r="A124" s="1"/>
      <c r="B124" s="79"/>
      <c r="C124" s="1"/>
      <c r="D124" s="1"/>
      <c r="H124" s="1"/>
      <c r="I124" s="1"/>
      <c r="J124" s="1"/>
      <c r="K124" s="1"/>
      <c r="L124" s="1"/>
      <c r="M124" s="1"/>
      <c r="N124" s="1"/>
      <c r="O124" s="1"/>
      <c r="P124" s="1"/>
      <c r="Q124" s="1"/>
      <c r="R124" s="1"/>
      <c r="S124" s="1"/>
      <c r="T124" s="1"/>
      <c r="U124" s="1"/>
      <c r="V124" s="1"/>
      <c r="W124" s="1"/>
      <c r="X124" s="1"/>
    </row>
    <row r="125" spans="1:24" ht="9.75" customHeight="1">
      <c r="A125" s="1"/>
      <c r="B125" s="79"/>
      <c r="C125" s="1"/>
      <c r="D125" s="1"/>
      <c r="H125" s="1"/>
      <c r="I125" s="1"/>
      <c r="J125" s="1"/>
      <c r="K125" s="1"/>
      <c r="L125" s="1"/>
      <c r="M125" s="1"/>
      <c r="N125" s="1"/>
      <c r="O125" s="1"/>
      <c r="P125" s="1"/>
      <c r="Q125" s="1"/>
      <c r="R125" s="1"/>
      <c r="S125" s="1"/>
      <c r="T125" s="1"/>
      <c r="U125" s="1"/>
      <c r="V125" s="1"/>
      <c r="W125" s="1"/>
      <c r="X125" s="1"/>
    </row>
    <row r="126" spans="1:24" ht="9.75" customHeight="1">
      <c r="A126" s="1"/>
      <c r="B126" s="79"/>
      <c r="C126" s="1"/>
      <c r="D126" s="1"/>
      <c r="H126" s="1"/>
      <c r="I126" s="1"/>
      <c r="J126" s="1"/>
      <c r="K126" s="1"/>
      <c r="L126" s="1"/>
      <c r="M126" s="1"/>
      <c r="N126" s="1"/>
      <c r="O126" s="1"/>
      <c r="P126" s="1"/>
      <c r="Q126" s="1"/>
      <c r="R126" s="1"/>
      <c r="S126" s="1"/>
      <c r="T126" s="1"/>
      <c r="U126" s="1"/>
      <c r="V126" s="1"/>
      <c r="W126" s="1"/>
      <c r="X126" s="1"/>
    </row>
    <row r="127" spans="1:24" ht="9.75" customHeight="1">
      <c r="A127" s="1"/>
      <c r="B127" s="79"/>
      <c r="C127" s="1"/>
      <c r="D127" s="1"/>
      <c r="H127" s="1"/>
      <c r="I127" s="1"/>
      <c r="J127" s="1"/>
      <c r="K127" s="1"/>
      <c r="L127" s="1"/>
      <c r="M127" s="1"/>
      <c r="N127" s="1"/>
      <c r="O127" s="1"/>
      <c r="P127" s="1"/>
      <c r="Q127" s="1"/>
      <c r="R127" s="1"/>
      <c r="S127" s="1"/>
      <c r="T127" s="1"/>
      <c r="U127" s="1"/>
      <c r="V127" s="1"/>
      <c r="W127" s="1"/>
      <c r="X127" s="1"/>
    </row>
    <row r="128" spans="1:24" ht="9.75" customHeight="1">
      <c r="A128" s="1"/>
      <c r="B128" s="79"/>
      <c r="C128" s="1"/>
      <c r="D128" s="1"/>
      <c r="H128" s="1"/>
      <c r="I128" s="1"/>
      <c r="J128" s="1"/>
      <c r="K128" s="1"/>
      <c r="L128" s="1"/>
      <c r="M128" s="1"/>
      <c r="N128" s="1"/>
      <c r="O128" s="1"/>
      <c r="P128" s="1"/>
      <c r="Q128" s="1"/>
      <c r="R128" s="1"/>
      <c r="S128" s="1"/>
      <c r="T128" s="1"/>
      <c r="U128" s="1"/>
      <c r="V128" s="1"/>
      <c r="W128" s="1"/>
      <c r="X128" s="1"/>
    </row>
    <row r="129" spans="1:24" ht="9.75" customHeight="1">
      <c r="A129" s="1"/>
      <c r="B129" s="79"/>
      <c r="C129" s="1"/>
      <c r="D129" s="1"/>
      <c r="H129" s="1"/>
      <c r="I129" s="1"/>
      <c r="J129" s="1"/>
      <c r="K129" s="1"/>
      <c r="L129" s="1"/>
      <c r="M129" s="1"/>
      <c r="N129" s="1"/>
      <c r="O129" s="1"/>
      <c r="P129" s="1"/>
      <c r="Q129" s="1"/>
      <c r="R129" s="1"/>
      <c r="S129" s="1"/>
      <c r="T129" s="1"/>
      <c r="U129" s="1"/>
      <c r="V129" s="1"/>
      <c r="W129" s="1"/>
      <c r="X129" s="1"/>
    </row>
    <row r="130" spans="1:24" ht="9.75" customHeight="1">
      <c r="A130" s="1"/>
      <c r="B130" s="79"/>
      <c r="C130" s="1"/>
      <c r="D130" s="1"/>
      <c r="H130" s="1"/>
      <c r="I130" s="1"/>
      <c r="J130" s="1"/>
      <c r="K130" s="1"/>
      <c r="L130" s="1"/>
      <c r="M130" s="1"/>
      <c r="N130" s="1"/>
      <c r="O130" s="1"/>
      <c r="P130" s="1"/>
      <c r="Q130" s="1"/>
      <c r="R130" s="1"/>
      <c r="S130" s="1"/>
      <c r="T130" s="1"/>
      <c r="U130" s="1"/>
      <c r="V130" s="1"/>
      <c r="W130" s="1"/>
      <c r="X130" s="1"/>
    </row>
    <row r="131" spans="1:24" ht="9.75" customHeight="1">
      <c r="A131" s="1"/>
      <c r="B131" s="79"/>
      <c r="C131" s="1"/>
      <c r="D131" s="1"/>
      <c r="H131" s="1"/>
      <c r="I131" s="1"/>
      <c r="J131" s="1"/>
      <c r="K131" s="1"/>
      <c r="L131" s="1"/>
      <c r="M131" s="1"/>
      <c r="N131" s="1"/>
      <c r="O131" s="1"/>
      <c r="P131" s="1"/>
      <c r="Q131" s="1"/>
      <c r="R131" s="1"/>
      <c r="S131" s="1"/>
      <c r="T131" s="1"/>
      <c r="U131" s="1"/>
      <c r="V131" s="1"/>
      <c r="W131" s="1"/>
      <c r="X131" s="1"/>
    </row>
    <row r="132" spans="1:24" ht="9.75" customHeight="1">
      <c r="A132" s="1"/>
      <c r="B132" s="79"/>
      <c r="C132" s="1"/>
      <c r="D132" s="1"/>
      <c r="H132" s="1"/>
      <c r="I132" s="1"/>
      <c r="J132" s="1"/>
      <c r="K132" s="1"/>
      <c r="L132" s="1"/>
      <c r="M132" s="1"/>
      <c r="N132" s="1"/>
      <c r="O132" s="1"/>
      <c r="P132" s="1"/>
      <c r="Q132" s="1"/>
      <c r="R132" s="1"/>
      <c r="S132" s="1"/>
      <c r="T132" s="1"/>
      <c r="U132" s="1"/>
      <c r="V132" s="1"/>
      <c r="W132" s="1"/>
      <c r="X132" s="1"/>
    </row>
    <row r="133" spans="1:24" ht="9.75" customHeight="1">
      <c r="A133" s="1"/>
      <c r="B133" s="79"/>
      <c r="C133" s="1"/>
      <c r="D133" s="1"/>
      <c r="H133" s="1"/>
      <c r="I133" s="1"/>
      <c r="J133" s="1"/>
      <c r="K133" s="1"/>
      <c r="L133" s="1"/>
      <c r="M133" s="1"/>
      <c r="N133" s="1"/>
      <c r="O133" s="1"/>
      <c r="P133" s="1"/>
      <c r="Q133" s="1"/>
      <c r="R133" s="1"/>
      <c r="S133" s="1"/>
      <c r="T133" s="1"/>
      <c r="U133" s="1"/>
      <c r="V133" s="1"/>
      <c r="W133" s="1"/>
      <c r="X133" s="1"/>
    </row>
    <row r="134" spans="1:24" ht="9.75" customHeight="1">
      <c r="A134" s="1"/>
      <c r="B134" s="79"/>
      <c r="C134" s="1"/>
      <c r="D134" s="1"/>
      <c r="H134" s="1"/>
      <c r="I134" s="1"/>
      <c r="J134" s="1"/>
      <c r="K134" s="1"/>
      <c r="L134" s="1"/>
      <c r="M134" s="1"/>
      <c r="N134" s="1"/>
      <c r="O134" s="1"/>
      <c r="P134" s="1"/>
      <c r="Q134" s="1"/>
      <c r="R134" s="1"/>
      <c r="S134" s="1"/>
      <c r="T134" s="1"/>
      <c r="U134" s="1"/>
      <c r="V134" s="1"/>
      <c r="W134" s="1"/>
      <c r="X134" s="1"/>
    </row>
    <row r="135" spans="1:24" ht="9.75" customHeight="1">
      <c r="A135" s="1"/>
      <c r="B135" s="79"/>
      <c r="C135" s="1"/>
      <c r="D135" s="1"/>
      <c r="H135" s="1"/>
      <c r="I135" s="1"/>
      <c r="J135" s="1"/>
      <c r="K135" s="1"/>
      <c r="L135" s="1"/>
      <c r="M135" s="1"/>
      <c r="N135" s="1"/>
      <c r="O135" s="1"/>
      <c r="P135" s="1"/>
      <c r="Q135" s="1"/>
      <c r="R135" s="1"/>
      <c r="S135" s="1"/>
      <c r="T135" s="1"/>
      <c r="U135" s="1"/>
      <c r="V135" s="1"/>
      <c r="W135" s="1"/>
      <c r="X135" s="1"/>
    </row>
    <row r="136" spans="1:24" ht="9.75" customHeight="1">
      <c r="A136" s="1"/>
      <c r="B136" s="79"/>
      <c r="C136" s="1"/>
      <c r="D136" s="1"/>
      <c r="H136" s="1"/>
      <c r="I136" s="1"/>
      <c r="J136" s="1"/>
      <c r="K136" s="1"/>
      <c r="L136" s="1"/>
      <c r="M136" s="1"/>
      <c r="N136" s="1"/>
      <c r="O136" s="1"/>
      <c r="P136" s="1"/>
      <c r="Q136" s="1"/>
      <c r="R136" s="1"/>
      <c r="S136" s="1"/>
      <c r="T136" s="1"/>
      <c r="U136" s="1"/>
      <c r="V136" s="1"/>
      <c r="W136" s="1"/>
      <c r="X136" s="1"/>
    </row>
    <row r="137" spans="1:24" ht="9.75" customHeight="1">
      <c r="A137" s="1"/>
      <c r="B137" s="79"/>
      <c r="C137" s="1"/>
      <c r="D137" s="1"/>
      <c r="H137" s="1"/>
      <c r="I137" s="1"/>
      <c r="J137" s="1"/>
      <c r="K137" s="1"/>
      <c r="L137" s="1"/>
      <c r="M137" s="1"/>
      <c r="N137" s="1"/>
      <c r="O137" s="1"/>
      <c r="P137" s="1"/>
      <c r="Q137" s="1"/>
      <c r="R137" s="1"/>
      <c r="S137" s="1"/>
      <c r="T137" s="1"/>
      <c r="U137" s="1"/>
      <c r="V137" s="1"/>
      <c r="W137" s="1"/>
      <c r="X137" s="1"/>
    </row>
    <row r="138" spans="1:24" ht="9.75" customHeight="1">
      <c r="A138" s="1"/>
      <c r="B138" s="79"/>
      <c r="C138" s="1"/>
      <c r="D138" s="1"/>
      <c r="H138" s="1"/>
      <c r="I138" s="1"/>
      <c r="J138" s="1"/>
      <c r="K138" s="1"/>
      <c r="L138" s="1"/>
      <c r="M138" s="1"/>
      <c r="N138" s="1"/>
      <c r="O138" s="1"/>
      <c r="P138" s="1"/>
      <c r="Q138" s="1"/>
      <c r="R138" s="1"/>
      <c r="S138" s="1"/>
      <c r="T138" s="1"/>
      <c r="U138" s="1"/>
      <c r="V138" s="1"/>
      <c r="W138" s="1"/>
      <c r="X138" s="1"/>
    </row>
    <row r="139" spans="1:24" ht="9.75" customHeight="1">
      <c r="A139" s="1"/>
      <c r="B139" s="79"/>
      <c r="C139" s="1"/>
      <c r="D139" s="1"/>
      <c r="H139" s="1"/>
      <c r="I139" s="1"/>
      <c r="J139" s="1"/>
      <c r="K139" s="1"/>
      <c r="L139" s="1"/>
      <c r="M139" s="1"/>
      <c r="N139" s="1"/>
      <c r="O139" s="1"/>
      <c r="P139" s="1"/>
      <c r="Q139" s="1"/>
      <c r="R139" s="1"/>
      <c r="S139" s="1"/>
      <c r="T139" s="1"/>
      <c r="U139" s="1"/>
      <c r="V139" s="1"/>
      <c r="W139" s="1"/>
      <c r="X139" s="1"/>
    </row>
    <row r="140" spans="1:24" ht="9.75" customHeight="1">
      <c r="A140" s="1"/>
      <c r="B140" s="79"/>
      <c r="C140" s="1"/>
      <c r="D140" s="1"/>
      <c r="H140" s="1"/>
      <c r="I140" s="1"/>
      <c r="J140" s="1"/>
      <c r="K140" s="1"/>
      <c r="L140" s="1"/>
      <c r="M140" s="1"/>
      <c r="N140" s="1"/>
      <c r="O140" s="1"/>
      <c r="P140" s="1"/>
      <c r="Q140" s="1"/>
      <c r="R140" s="1"/>
      <c r="S140" s="1"/>
      <c r="T140" s="1"/>
      <c r="U140" s="1"/>
      <c r="V140" s="1"/>
      <c r="W140" s="1"/>
      <c r="X140" s="1"/>
    </row>
    <row r="141" spans="1:24" ht="9.75" customHeight="1">
      <c r="A141" s="1"/>
      <c r="B141" s="79"/>
      <c r="C141" s="1"/>
      <c r="D141" s="1"/>
      <c r="H141" s="1"/>
      <c r="I141" s="1"/>
      <c r="J141" s="1"/>
      <c r="K141" s="1"/>
      <c r="L141" s="1"/>
      <c r="M141" s="1"/>
      <c r="N141" s="1"/>
      <c r="O141" s="1"/>
      <c r="P141" s="1"/>
      <c r="Q141" s="1"/>
      <c r="R141" s="1"/>
      <c r="S141" s="1"/>
      <c r="T141" s="1"/>
      <c r="U141" s="1"/>
      <c r="V141" s="1"/>
      <c r="W141" s="1"/>
      <c r="X141" s="1"/>
    </row>
    <row r="142" spans="1:24" ht="9.75" customHeight="1">
      <c r="A142" s="1"/>
      <c r="B142" s="79"/>
      <c r="C142" s="1"/>
      <c r="D142" s="1"/>
      <c r="H142" s="1"/>
      <c r="I142" s="1"/>
      <c r="J142" s="1"/>
      <c r="K142" s="1"/>
      <c r="L142" s="1"/>
      <c r="M142" s="1"/>
      <c r="N142" s="1"/>
      <c r="O142" s="1"/>
      <c r="P142" s="1"/>
      <c r="Q142" s="1"/>
      <c r="R142" s="1"/>
      <c r="S142" s="1"/>
      <c r="T142" s="1"/>
      <c r="U142" s="1"/>
      <c r="V142" s="1"/>
      <c r="W142" s="1"/>
      <c r="X142" s="1"/>
    </row>
    <row r="143" spans="1:24" ht="9.75" customHeight="1">
      <c r="A143" s="1"/>
      <c r="B143" s="79"/>
      <c r="C143" s="1"/>
      <c r="D143" s="1"/>
      <c r="H143" s="1"/>
      <c r="I143" s="1"/>
      <c r="J143" s="1"/>
      <c r="K143" s="1"/>
      <c r="L143" s="1"/>
      <c r="M143" s="1"/>
      <c r="N143" s="1"/>
      <c r="O143" s="1"/>
      <c r="P143" s="1"/>
      <c r="Q143" s="1"/>
      <c r="R143" s="1"/>
      <c r="S143" s="1"/>
      <c r="T143" s="1"/>
      <c r="U143" s="1"/>
      <c r="V143" s="1"/>
      <c r="W143" s="1"/>
      <c r="X143" s="1"/>
    </row>
    <row r="144" spans="1:24" ht="9.75" customHeight="1">
      <c r="A144" s="1"/>
      <c r="B144" s="79"/>
      <c r="C144" s="1"/>
      <c r="D144" s="1"/>
      <c r="H144" s="1"/>
      <c r="I144" s="1"/>
      <c r="J144" s="1"/>
      <c r="K144" s="1"/>
      <c r="L144" s="1"/>
      <c r="M144" s="1"/>
      <c r="N144" s="1"/>
      <c r="O144" s="1"/>
      <c r="P144" s="1"/>
      <c r="Q144" s="1"/>
      <c r="R144" s="1"/>
      <c r="S144" s="1"/>
      <c r="T144" s="1"/>
      <c r="U144" s="1"/>
      <c r="V144" s="1"/>
      <c r="W144" s="1"/>
      <c r="X144" s="1"/>
    </row>
    <row r="145" spans="1:24" ht="9.75" customHeight="1">
      <c r="A145" s="1"/>
      <c r="B145" s="79"/>
      <c r="C145" s="1"/>
      <c r="D145" s="1"/>
      <c r="H145" s="1"/>
      <c r="I145" s="1"/>
      <c r="J145" s="1"/>
      <c r="K145" s="1"/>
      <c r="L145" s="1"/>
      <c r="M145" s="1"/>
      <c r="N145" s="1"/>
      <c r="O145" s="1"/>
      <c r="P145" s="1"/>
      <c r="Q145" s="1"/>
      <c r="R145" s="1"/>
      <c r="S145" s="1"/>
      <c r="T145" s="1"/>
      <c r="U145" s="1"/>
      <c r="V145" s="1"/>
      <c r="W145" s="1"/>
      <c r="X145" s="1"/>
    </row>
    <row r="146" spans="1:24" ht="9.75" customHeight="1">
      <c r="A146" s="1"/>
      <c r="B146" s="79"/>
      <c r="C146" s="1"/>
      <c r="D146" s="1"/>
      <c r="H146" s="1"/>
      <c r="I146" s="1"/>
      <c r="J146" s="1"/>
      <c r="K146" s="1"/>
      <c r="L146" s="1"/>
      <c r="M146" s="1"/>
      <c r="N146" s="1"/>
      <c r="O146" s="1"/>
      <c r="P146" s="1"/>
      <c r="Q146" s="1"/>
      <c r="R146" s="1"/>
      <c r="S146" s="1"/>
      <c r="T146" s="1"/>
      <c r="U146" s="1"/>
      <c r="V146" s="1"/>
      <c r="W146" s="1"/>
      <c r="X146" s="1"/>
    </row>
    <row r="147" spans="1:24" ht="9.75" customHeight="1">
      <c r="A147" s="1"/>
      <c r="B147" s="79"/>
      <c r="C147" s="1"/>
      <c r="D147" s="1"/>
      <c r="H147" s="1"/>
      <c r="I147" s="1"/>
      <c r="J147" s="1"/>
      <c r="K147" s="1"/>
      <c r="L147" s="1"/>
      <c r="M147" s="1"/>
      <c r="N147" s="1"/>
      <c r="O147" s="1"/>
      <c r="P147" s="1"/>
      <c r="Q147" s="1"/>
      <c r="R147" s="1"/>
      <c r="S147" s="1"/>
      <c r="T147" s="1"/>
      <c r="U147" s="1"/>
      <c r="V147" s="1"/>
      <c r="W147" s="1"/>
      <c r="X147" s="1"/>
    </row>
    <row r="148" spans="1:24" ht="9.75" customHeight="1">
      <c r="A148" s="1"/>
      <c r="B148" s="79"/>
      <c r="C148" s="1"/>
      <c r="D148" s="1"/>
      <c r="H148" s="1"/>
      <c r="I148" s="1"/>
      <c r="J148" s="1"/>
      <c r="K148" s="1"/>
      <c r="L148" s="1"/>
      <c r="M148" s="1"/>
      <c r="N148" s="1"/>
      <c r="O148" s="1"/>
      <c r="P148" s="1"/>
      <c r="Q148" s="1"/>
      <c r="R148" s="1"/>
      <c r="S148" s="1"/>
      <c r="T148" s="1"/>
      <c r="U148" s="1"/>
      <c r="V148" s="1"/>
      <c r="W148" s="1"/>
      <c r="X148" s="1"/>
    </row>
    <row r="149" spans="1:24" ht="9.75" customHeight="1">
      <c r="A149" s="1"/>
      <c r="B149" s="79"/>
      <c r="C149" s="1"/>
      <c r="D149" s="1"/>
      <c r="H149" s="1"/>
      <c r="I149" s="1"/>
      <c r="J149" s="1"/>
      <c r="K149" s="1"/>
      <c r="L149" s="1"/>
      <c r="M149" s="1"/>
      <c r="N149" s="1"/>
      <c r="O149" s="1"/>
      <c r="P149" s="1"/>
      <c r="Q149" s="1"/>
      <c r="R149" s="1"/>
      <c r="S149" s="1"/>
      <c r="T149" s="1"/>
      <c r="U149" s="1"/>
      <c r="V149" s="1"/>
      <c r="W149" s="1"/>
      <c r="X149" s="1"/>
    </row>
    <row r="150" spans="1:24" ht="9.75" customHeight="1">
      <c r="A150" s="1"/>
      <c r="B150" s="79"/>
      <c r="C150" s="1"/>
      <c r="D150" s="1"/>
      <c r="H150" s="1"/>
      <c r="I150" s="1"/>
      <c r="J150" s="1"/>
      <c r="K150" s="1"/>
      <c r="L150" s="1"/>
      <c r="M150" s="1"/>
      <c r="N150" s="1"/>
      <c r="O150" s="1"/>
      <c r="P150" s="1"/>
      <c r="Q150" s="1"/>
      <c r="R150" s="1"/>
      <c r="S150" s="1"/>
      <c r="T150" s="1"/>
      <c r="U150" s="1"/>
      <c r="V150" s="1"/>
      <c r="W150" s="1"/>
      <c r="X150" s="1"/>
    </row>
    <row r="151" spans="1:24" ht="9.75" customHeight="1">
      <c r="A151" s="1"/>
      <c r="B151" s="79"/>
      <c r="C151" s="1"/>
      <c r="D151" s="1"/>
      <c r="H151" s="1"/>
      <c r="I151" s="1"/>
      <c r="J151" s="1"/>
      <c r="K151" s="1"/>
      <c r="L151" s="1"/>
      <c r="M151" s="1"/>
      <c r="N151" s="1"/>
      <c r="O151" s="1"/>
      <c r="P151" s="1"/>
      <c r="Q151" s="1"/>
      <c r="R151" s="1"/>
      <c r="S151" s="1"/>
      <c r="T151" s="1"/>
      <c r="U151" s="1"/>
      <c r="V151" s="1"/>
      <c r="W151" s="1"/>
      <c r="X151" s="1"/>
    </row>
    <row r="152" spans="1:24" ht="9.75" customHeight="1">
      <c r="A152" s="1"/>
      <c r="B152" s="79"/>
      <c r="C152" s="1"/>
      <c r="D152" s="1"/>
      <c r="H152" s="1"/>
      <c r="I152" s="1"/>
      <c r="J152" s="1"/>
      <c r="K152" s="1"/>
      <c r="L152" s="1"/>
      <c r="M152" s="1"/>
      <c r="N152" s="1"/>
      <c r="O152" s="1"/>
      <c r="P152" s="1"/>
      <c r="Q152" s="1"/>
      <c r="R152" s="1"/>
      <c r="S152" s="1"/>
      <c r="T152" s="1"/>
      <c r="U152" s="1"/>
      <c r="V152" s="1"/>
      <c r="W152" s="1"/>
      <c r="X152" s="1"/>
    </row>
    <row r="153" spans="1:24" ht="9.75" customHeight="1">
      <c r="A153" s="1"/>
      <c r="B153" s="79"/>
      <c r="C153" s="1"/>
      <c r="D153" s="1"/>
      <c r="H153" s="1"/>
      <c r="I153" s="1"/>
      <c r="J153" s="1"/>
      <c r="K153" s="1"/>
      <c r="L153" s="1"/>
      <c r="M153" s="1"/>
      <c r="N153" s="1"/>
      <c r="O153" s="1"/>
      <c r="P153" s="1"/>
      <c r="Q153" s="1"/>
      <c r="R153" s="1"/>
      <c r="S153" s="1"/>
      <c r="T153" s="1"/>
      <c r="U153" s="1"/>
      <c r="V153" s="1"/>
      <c r="W153" s="1"/>
      <c r="X153" s="1"/>
    </row>
    <row r="154" spans="1:24" ht="9.75" customHeight="1">
      <c r="A154" s="1"/>
      <c r="B154" s="79"/>
      <c r="C154" s="1"/>
      <c r="D154" s="1"/>
      <c r="H154" s="1"/>
      <c r="I154" s="1"/>
      <c r="J154" s="1"/>
      <c r="K154" s="1"/>
      <c r="L154" s="1"/>
      <c r="M154" s="1"/>
      <c r="N154" s="1"/>
      <c r="O154" s="1"/>
      <c r="P154" s="1"/>
      <c r="Q154" s="1"/>
      <c r="R154" s="1"/>
      <c r="S154" s="1"/>
      <c r="T154" s="1"/>
      <c r="U154" s="1"/>
      <c r="V154" s="1"/>
      <c r="W154" s="1"/>
      <c r="X154" s="1"/>
    </row>
    <row r="155" spans="1:24" ht="9.75" customHeight="1">
      <c r="A155" s="1"/>
      <c r="B155" s="79"/>
      <c r="C155" s="1"/>
      <c r="D155" s="1"/>
      <c r="H155" s="1"/>
      <c r="I155" s="1"/>
      <c r="J155" s="1"/>
      <c r="K155" s="1"/>
      <c r="L155" s="1"/>
      <c r="M155" s="1"/>
      <c r="N155" s="1"/>
      <c r="O155" s="1"/>
      <c r="P155" s="1"/>
      <c r="Q155" s="1"/>
      <c r="R155" s="1"/>
      <c r="S155" s="1"/>
      <c r="T155" s="1"/>
      <c r="U155" s="1"/>
      <c r="V155" s="1"/>
      <c r="W155" s="1"/>
      <c r="X155" s="1"/>
    </row>
    <row r="156" spans="1:24" ht="9.75" customHeight="1">
      <c r="A156" s="1"/>
      <c r="B156" s="79"/>
      <c r="C156" s="1"/>
      <c r="D156" s="1"/>
      <c r="H156" s="1"/>
      <c r="I156" s="1"/>
      <c r="J156" s="1"/>
      <c r="K156" s="1"/>
      <c r="L156" s="1"/>
      <c r="M156" s="1"/>
      <c r="N156" s="1"/>
      <c r="O156" s="1"/>
      <c r="P156" s="1"/>
      <c r="Q156" s="1"/>
      <c r="R156" s="1"/>
      <c r="S156" s="1"/>
      <c r="T156" s="1"/>
      <c r="U156" s="1"/>
      <c r="V156" s="1"/>
      <c r="W156" s="1"/>
      <c r="X156" s="1"/>
    </row>
    <row r="157" spans="1:24" ht="9.75" customHeight="1">
      <c r="A157" s="1"/>
      <c r="B157" s="79"/>
      <c r="C157" s="1"/>
      <c r="D157" s="1"/>
      <c r="H157" s="1"/>
      <c r="I157" s="1"/>
      <c r="J157" s="1"/>
      <c r="K157" s="1"/>
      <c r="L157" s="1"/>
      <c r="M157" s="1"/>
      <c r="N157" s="1"/>
      <c r="O157" s="1"/>
      <c r="P157" s="1"/>
      <c r="Q157" s="1"/>
      <c r="R157" s="1"/>
      <c r="S157" s="1"/>
      <c r="T157" s="1"/>
      <c r="U157" s="1"/>
      <c r="V157" s="1"/>
      <c r="W157" s="1"/>
      <c r="X157" s="1"/>
    </row>
    <row r="158" spans="1:24" ht="9.75" customHeight="1">
      <c r="A158" s="1"/>
      <c r="B158" s="79"/>
      <c r="C158" s="1"/>
      <c r="D158" s="1"/>
      <c r="H158" s="1"/>
      <c r="I158" s="1"/>
      <c r="J158" s="1"/>
      <c r="K158" s="1"/>
      <c r="L158" s="1"/>
      <c r="M158" s="1"/>
      <c r="N158" s="1"/>
      <c r="O158" s="1"/>
      <c r="P158" s="1"/>
      <c r="Q158" s="1"/>
      <c r="R158" s="1"/>
      <c r="S158" s="1"/>
      <c r="T158" s="1"/>
      <c r="U158" s="1"/>
      <c r="V158" s="1"/>
      <c r="W158" s="1"/>
      <c r="X158" s="1"/>
    </row>
    <row r="159" spans="1:24" ht="9.75" customHeight="1">
      <c r="A159" s="1"/>
      <c r="B159" s="79"/>
      <c r="C159" s="1"/>
      <c r="D159" s="1"/>
      <c r="H159" s="1"/>
      <c r="I159" s="1"/>
      <c r="J159" s="1"/>
      <c r="K159" s="1"/>
      <c r="L159" s="1"/>
      <c r="M159" s="1"/>
      <c r="N159" s="1"/>
      <c r="O159" s="1"/>
      <c r="P159" s="1"/>
      <c r="Q159" s="1"/>
      <c r="R159" s="1"/>
      <c r="S159" s="1"/>
      <c r="T159" s="1"/>
      <c r="U159" s="1"/>
      <c r="V159" s="1"/>
      <c r="W159" s="1"/>
      <c r="X159" s="1"/>
    </row>
    <row r="160" spans="1:24" ht="9.75" customHeight="1">
      <c r="A160" s="1"/>
      <c r="B160" s="79"/>
      <c r="C160" s="1"/>
      <c r="D160" s="1"/>
      <c r="H160" s="1"/>
      <c r="I160" s="1"/>
      <c r="J160" s="1"/>
      <c r="K160" s="1"/>
      <c r="L160" s="1"/>
      <c r="M160" s="1"/>
      <c r="N160" s="1"/>
      <c r="O160" s="1"/>
      <c r="P160" s="1"/>
      <c r="Q160" s="1"/>
      <c r="R160" s="1"/>
      <c r="S160" s="1"/>
      <c r="T160" s="1"/>
      <c r="U160" s="1"/>
      <c r="V160" s="1"/>
      <c r="W160" s="1"/>
      <c r="X160" s="1"/>
    </row>
    <row r="161" spans="1:24" ht="9.75" customHeight="1">
      <c r="A161" s="1"/>
      <c r="B161" s="79"/>
      <c r="C161" s="1"/>
      <c r="D161" s="1"/>
      <c r="H161" s="1"/>
      <c r="I161" s="1"/>
      <c r="J161" s="1"/>
      <c r="K161" s="1"/>
      <c r="L161" s="1"/>
      <c r="M161" s="1"/>
      <c r="N161" s="1"/>
      <c r="O161" s="1"/>
      <c r="P161" s="1"/>
      <c r="Q161" s="1"/>
      <c r="R161" s="1"/>
      <c r="S161" s="1"/>
      <c r="T161" s="1"/>
      <c r="U161" s="1"/>
      <c r="V161" s="1"/>
      <c r="W161" s="1"/>
      <c r="X161" s="1"/>
    </row>
    <row r="162" spans="1:24" ht="9.75" customHeight="1">
      <c r="A162" s="1"/>
      <c r="B162" s="79"/>
      <c r="C162" s="1"/>
      <c r="D162" s="1"/>
      <c r="H162" s="1"/>
      <c r="I162" s="1"/>
      <c r="J162" s="1"/>
      <c r="K162" s="1"/>
      <c r="L162" s="1"/>
      <c r="M162" s="1"/>
      <c r="N162" s="1"/>
      <c r="O162" s="1"/>
      <c r="P162" s="1"/>
      <c r="Q162" s="1"/>
      <c r="R162" s="1"/>
      <c r="S162" s="1"/>
      <c r="T162" s="1"/>
      <c r="U162" s="1"/>
      <c r="V162" s="1"/>
      <c r="W162" s="1"/>
      <c r="X162" s="1"/>
    </row>
    <row r="163" spans="1:24" ht="9.75" customHeight="1">
      <c r="A163" s="1"/>
      <c r="B163" s="79"/>
      <c r="C163" s="1"/>
      <c r="D163" s="1"/>
      <c r="H163" s="1"/>
      <c r="I163" s="1"/>
      <c r="J163" s="1"/>
      <c r="K163" s="1"/>
      <c r="L163" s="1"/>
      <c r="M163" s="1"/>
      <c r="N163" s="1"/>
      <c r="O163" s="1"/>
      <c r="P163" s="1"/>
      <c r="Q163" s="1"/>
      <c r="R163" s="1"/>
      <c r="S163" s="1"/>
      <c r="T163" s="1"/>
      <c r="U163" s="1"/>
      <c r="V163" s="1"/>
      <c r="W163" s="1"/>
      <c r="X163" s="1"/>
    </row>
    <row r="164" spans="1:24" ht="9.75" customHeight="1">
      <c r="A164" s="1"/>
      <c r="B164" s="79"/>
      <c r="C164" s="1"/>
      <c r="D164" s="1"/>
      <c r="H164" s="1"/>
      <c r="I164" s="1"/>
      <c r="J164" s="1"/>
      <c r="K164" s="1"/>
      <c r="L164" s="1"/>
      <c r="M164" s="1"/>
      <c r="N164" s="1"/>
      <c r="O164" s="1"/>
      <c r="P164" s="1"/>
      <c r="Q164" s="1"/>
      <c r="R164" s="1"/>
      <c r="S164" s="1"/>
      <c r="T164" s="1"/>
      <c r="U164" s="1"/>
      <c r="V164" s="1"/>
      <c r="W164" s="1"/>
      <c r="X164" s="1"/>
    </row>
    <row r="165" spans="1:24" ht="9.75" customHeight="1">
      <c r="A165" s="1"/>
      <c r="B165" s="79"/>
      <c r="C165" s="1"/>
      <c r="D165" s="1"/>
      <c r="H165" s="1"/>
      <c r="I165" s="1"/>
      <c r="J165" s="1"/>
      <c r="K165" s="1"/>
      <c r="L165" s="1"/>
      <c r="M165" s="1"/>
      <c r="N165" s="1"/>
      <c r="O165" s="1"/>
      <c r="P165" s="1"/>
      <c r="Q165" s="1"/>
      <c r="R165" s="1"/>
      <c r="S165" s="1"/>
      <c r="T165" s="1"/>
      <c r="U165" s="1"/>
      <c r="V165" s="1"/>
      <c r="W165" s="1"/>
      <c r="X165" s="1"/>
    </row>
    <row r="166" spans="1:24" ht="9.75" customHeight="1">
      <c r="A166" s="1"/>
      <c r="B166" s="79"/>
      <c r="C166" s="1"/>
      <c r="D166" s="1"/>
      <c r="H166" s="1"/>
      <c r="I166" s="1"/>
      <c r="J166" s="1"/>
      <c r="K166" s="1"/>
      <c r="L166" s="1"/>
      <c r="M166" s="1"/>
      <c r="N166" s="1"/>
      <c r="O166" s="1"/>
      <c r="P166" s="1"/>
      <c r="Q166" s="1"/>
      <c r="R166" s="1"/>
      <c r="S166" s="1"/>
      <c r="T166" s="1"/>
      <c r="U166" s="1"/>
      <c r="V166" s="1"/>
      <c r="W166" s="1"/>
      <c r="X166" s="1"/>
    </row>
    <row r="167" spans="1:24" ht="9.75" customHeight="1">
      <c r="A167" s="1"/>
      <c r="B167" s="79"/>
      <c r="C167" s="1"/>
      <c r="D167" s="1"/>
      <c r="H167" s="1"/>
      <c r="I167" s="1"/>
      <c r="J167" s="1"/>
      <c r="K167" s="1"/>
      <c r="L167" s="1"/>
      <c r="M167" s="1"/>
      <c r="N167" s="1"/>
      <c r="O167" s="1"/>
      <c r="P167" s="1"/>
      <c r="Q167" s="1"/>
      <c r="R167" s="1"/>
      <c r="S167" s="1"/>
      <c r="T167" s="1"/>
      <c r="U167" s="1"/>
      <c r="V167" s="1"/>
      <c r="W167" s="1"/>
      <c r="X167" s="1"/>
    </row>
    <row r="168" spans="1:24" ht="9.75" customHeight="1">
      <c r="A168" s="1"/>
      <c r="B168" s="79"/>
      <c r="C168" s="1"/>
      <c r="D168" s="1"/>
      <c r="H168" s="1"/>
      <c r="I168" s="1"/>
      <c r="J168" s="1"/>
      <c r="K168" s="1"/>
      <c r="L168" s="1"/>
      <c r="M168" s="1"/>
      <c r="N168" s="1"/>
      <c r="O168" s="1"/>
      <c r="P168" s="1"/>
      <c r="Q168" s="1"/>
      <c r="R168" s="1"/>
      <c r="S168" s="1"/>
      <c r="T168" s="1"/>
      <c r="U168" s="1"/>
      <c r="V168" s="1"/>
      <c r="W168" s="1"/>
      <c r="X168" s="1"/>
    </row>
    <row r="169" spans="1:24" ht="9.75" customHeight="1">
      <c r="A169" s="1"/>
      <c r="B169" s="79"/>
      <c r="C169" s="1"/>
      <c r="D169" s="1"/>
      <c r="H169" s="1"/>
      <c r="I169" s="1"/>
      <c r="J169" s="1"/>
      <c r="K169" s="1"/>
      <c r="L169" s="1"/>
      <c r="M169" s="1"/>
      <c r="N169" s="1"/>
      <c r="O169" s="1"/>
      <c r="P169" s="1"/>
      <c r="Q169" s="1"/>
      <c r="R169" s="1"/>
      <c r="S169" s="1"/>
      <c r="T169" s="1"/>
      <c r="U169" s="1"/>
      <c r="V169" s="1"/>
      <c r="W169" s="1"/>
      <c r="X169" s="1"/>
    </row>
    <row r="170" spans="1:24" ht="9.75" customHeight="1">
      <c r="A170" s="1"/>
      <c r="B170" s="79"/>
      <c r="C170" s="1"/>
      <c r="D170" s="1"/>
      <c r="H170" s="1"/>
      <c r="I170" s="1"/>
      <c r="J170" s="1"/>
      <c r="K170" s="1"/>
      <c r="L170" s="1"/>
      <c r="M170" s="1"/>
      <c r="N170" s="1"/>
      <c r="O170" s="1"/>
      <c r="P170" s="1"/>
      <c r="Q170" s="1"/>
      <c r="R170" s="1"/>
      <c r="S170" s="1"/>
      <c r="T170" s="1"/>
      <c r="U170" s="1"/>
      <c r="V170" s="1"/>
      <c r="W170" s="1"/>
      <c r="X170" s="1"/>
    </row>
    <row r="171" spans="1:24" ht="9.75" customHeight="1">
      <c r="A171" s="1"/>
      <c r="B171" s="79"/>
      <c r="C171" s="1"/>
      <c r="D171" s="1"/>
      <c r="H171" s="1"/>
      <c r="I171" s="1"/>
      <c r="J171" s="1"/>
      <c r="K171" s="1"/>
      <c r="L171" s="1"/>
      <c r="M171" s="1"/>
      <c r="N171" s="1"/>
      <c r="O171" s="1"/>
      <c r="P171" s="1"/>
      <c r="Q171" s="1"/>
      <c r="R171" s="1"/>
      <c r="S171" s="1"/>
      <c r="T171" s="1"/>
      <c r="U171" s="1"/>
      <c r="V171" s="1"/>
      <c r="W171" s="1"/>
      <c r="X171" s="1"/>
    </row>
    <row r="172" spans="1:24" ht="9.75" customHeight="1">
      <c r="A172" s="1"/>
      <c r="B172" s="79"/>
      <c r="C172" s="1"/>
      <c r="D172" s="1"/>
      <c r="H172" s="1"/>
      <c r="I172" s="1"/>
      <c r="J172" s="1"/>
      <c r="K172" s="1"/>
      <c r="L172" s="1"/>
      <c r="M172" s="1"/>
      <c r="N172" s="1"/>
      <c r="O172" s="1"/>
      <c r="P172" s="1"/>
      <c r="Q172" s="1"/>
      <c r="R172" s="1"/>
      <c r="S172" s="1"/>
      <c r="T172" s="1"/>
      <c r="U172" s="1"/>
      <c r="V172" s="1"/>
      <c r="W172" s="1"/>
      <c r="X172" s="1"/>
    </row>
    <row r="173" spans="1:24" ht="9.75" customHeight="1">
      <c r="A173" s="1"/>
      <c r="B173" s="79"/>
      <c r="C173" s="1"/>
      <c r="D173" s="1"/>
      <c r="H173" s="1"/>
      <c r="I173" s="1"/>
      <c r="J173" s="1"/>
      <c r="K173" s="1"/>
      <c r="L173" s="1"/>
      <c r="M173" s="1"/>
      <c r="N173" s="1"/>
      <c r="O173" s="1"/>
      <c r="P173" s="1"/>
      <c r="Q173" s="1"/>
      <c r="R173" s="1"/>
      <c r="S173" s="1"/>
      <c r="T173" s="1"/>
      <c r="U173" s="1"/>
      <c r="V173" s="1"/>
      <c r="W173" s="1"/>
      <c r="X173" s="1"/>
    </row>
    <row r="174" spans="1:24" ht="9.75" customHeight="1">
      <c r="A174" s="1"/>
      <c r="B174" s="79"/>
      <c r="C174" s="1"/>
      <c r="D174" s="1"/>
      <c r="H174" s="1"/>
      <c r="I174" s="1"/>
      <c r="J174" s="1"/>
      <c r="K174" s="1"/>
      <c r="L174" s="1"/>
      <c r="M174" s="1"/>
      <c r="N174" s="1"/>
      <c r="O174" s="1"/>
      <c r="P174" s="1"/>
      <c r="Q174" s="1"/>
      <c r="R174" s="1"/>
      <c r="S174" s="1"/>
      <c r="T174" s="1"/>
      <c r="U174" s="1"/>
      <c r="V174" s="1"/>
      <c r="W174" s="1"/>
      <c r="X174" s="1"/>
    </row>
    <row r="175" spans="1:24" ht="9.75" customHeight="1">
      <c r="A175" s="1"/>
      <c r="B175" s="79"/>
      <c r="C175" s="1"/>
      <c r="D175" s="1"/>
      <c r="H175" s="1"/>
      <c r="I175" s="1"/>
      <c r="J175" s="1"/>
      <c r="K175" s="1"/>
      <c r="L175" s="1"/>
      <c r="M175" s="1"/>
      <c r="N175" s="1"/>
      <c r="O175" s="1"/>
      <c r="P175" s="1"/>
      <c r="Q175" s="1"/>
      <c r="R175" s="1"/>
      <c r="S175" s="1"/>
      <c r="T175" s="1"/>
      <c r="U175" s="1"/>
      <c r="V175" s="1"/>
      <c r="W175" s="1"/>
      <c r="X175" s="1"/>
    </row>
    <row r="176" spans="1:24" ht="9.75" customHeight="1">
      <c r="A176" s="1"/>
      <c r="B176" s="79"/>
      <c r="C176" s="1"/>
      <c r="D176" s="1"/>
      <c r="H176" s="1"/>
      <c r="I176" s="1"/>
      <c r="J176" s="1"/>
      <c r="K176" s="1"/>
      <c r="L176" s="1"/>
      <c r="M176" s="1"/>
      <c r="N176" s="1"/>
      <c r="O176" s="1"/>
      <c r="P176" s="1"/>
      <c r="Q176" s="1"/>
      <c r="R176" s="1"/>
      <c r="S176" s="1"/>
      <c r="T176" s="1"/>
      <c r="U176" s="1"/>
      <c r="V176" s="1"/>
      <c r="W176" s="1"/>
      <c r="X176" s="1"/>
    </row>
    <row r="177" spans="1:24" ht="9.75" customHeight="1">
      <c r="A177" s="1"/>
      <c r="B177" s="79"/>
      <c r="C177" s="1"/>
      <c r="D177" s="1"/>
      <c r="H177" s="1"/>
      <c r="I177" s="1"/>
      <c r="J177" s="1"/>
      <c r="K177" s="1"/>
      <c r="L177" s="1"/>
      <c r="M177" s="1"/>
      <c r="N177" s="1"/>
      <c r="O177" s="1"/>
      <c r="P177" s="1"/>
      <c r="Q177" s="1"/>
      <c r="R177" s="1"/>
      <c r="S177" s="1"/>
      <c r="T177" s="1"/>
      <c r="U177" s="1"/>
      <c r="V177" s="1"/>
      <c r="W177" s="1"/>
      <c r="X177" s="1"/>
    </row>
    <row r="178" spans="1:24" ht="9.75" customHeight="1">
      <c r="A178" s="1"/>
      <c r="B178" s="79"/>
      <c r="C178" s="1"/>
      <c r="D178" s="1"/>
      <c r="H178" s="1"/>
      <c r="I178" s="1"/>
      <c r="J178" s="1"/>
      <c r="K178" s="1"/>
      <c r="L178" s="1"/>
      <c r="M178" s="1"/>
      <c r="N178" s="1"/>
      <c r="O178" s="1"/>
      <c r="P178" s="1"/>
      <c r="Q178" s="1"/>
      <c r="R178" s="1"/>
      <c r="S178" s="1"/>
      <c r="T178" s="1"/>
      <c r="U178" s="1"/>
      <c r="V178" s="1"/>
      <c r="W178" s="1"/>
      <c r="X178" s="1"/>
    </row>
    <row r="179" spans="1:24" ht="9.75" customHeight="1">
      <c r="A179" s="1"/>
      <c r="B179" s="79"/>
      <c r="C179" s="1"/>
      <c r="D179" s="1"/>
      <c r="H179" s="1"/>
      <c r="I179" s="1"/>
      <c r="J179" s="1"/>
      <c r="K179" s="1"/>
      <c r="L179" s="1"/>
      <c r="M179" s="1"/>
      <c r="N179" s="1"/>
      <c r="O179" s="1"/>
      <c r="P179" s="1"/>
      <c r="Q179" s="1"/>
      <c r="R179" s="1"/>
      <c r="S179" s="1"/>
      <c r="T179" s="1"/>
      <c r="U179" s="1"/>
      <c r="V179" s="1"/>
      <c r="W179" s="1"/>
      <c r="X179" s="1"/>
    </row>
    <row r="180" spans="1:24" ht="9.75" customHeight="1">
      <c r="A180" s="1"/>
      <c r="B180" s="79"/>
      <c r="C180" s="1"/>
      <c r="D180" s="1"/>
      <c r="H180" s="1"/>
      <c r="I180" s="1"/>
      <c r="J180" s="1"/>
      <c r="K180" s="1"/>
      <c r="L180" s="1"/>
      <c r="M180" s="1"/>
      <c r="N180" s="1"/>
      <c r="O180" s="1"/>
      <c r="P180" s="1"/>
      <c r="Q180" s="1"/>
      <c r="R180" s="1"/>
      <c r="S180" s="1"/>
      <c r="T180" s="1"/>
      <c r="U180" s="1"/>
      <c r="V180" s="1"/>
      <c r="W180" s="1"/>
      <c r="X180" s="1"/>
    </row>
    <row r="181" spans="1:24" ht="9.75" customHeight="1">
      <c r="A181" s="1"/>
      <c r="B181" s="79"/>
      <c r="C181" s="1"/>
      <c r="D181" s="1"/>
      <c r="H181" s="1"/>
      <c r="I181" s="1"/>
      <c r="J181" s="1"/>
      <c r="K181" s="1"/>
      <c r="L181" s="1"/>
      <c r="M181" s="1"/>
      <c r="N181" s="1"/>
      <c r="O181" s="1"/>
      <c r="P181" s="1"/>
      <c r="Q181" s="1"/>
      <c r="R181" s="1"/>
      <c r="S181" s="1"/>
      <c r="T181" s="1"/>
      <c r="U181" s="1"/>
      <c r="V181" s="1"/>
      <c r="W181" s="1"/>
      <c r="X181" s="1"/>
    </row>
    <row r="182" spans="1:24" ht="9.75" customHeight="1">
      <c r="A182" s="1"/>
      <c r="B182" s="79"/>
      <c r="C182" s="1"/>
      <c r="D182" s="1"/>
      <c r="H182" s="1"/>
      <c r="I182" s="1"/>
      <c r="J182" s="1"/>
      <c r="K182" s="1"/>
      <c r="L182" s="1"/>
      <c r="M182" s="1"/>
      <c r="N182" s="1"/>
      <c r="O182" s="1"/>
      <c r="P182" s="1"/>
      <c r="Q182" s="1"/>
      <c r="R182" s="1"/>
      <c r="S182" s="1"/>
      <c r="T182" s="1"/>
      <c r="U182" s="1"/>
      <c r="V182" s="1"/>
      <c r="W182" s="1"/>
      <c r="X182" s="1"/>
    </row>
    <row r="183" spans="1:24" ht="9.75" customHeight="1">
      <c r="A183" s="1"/>
      <c r="B183" s="79"/>
      <c r="C183" s="1"/>
      <c r="D183" s="1"/>
      <c r="H183" s="1"/>
      <c r="I183" s="1"/>
      <c r="J183" s="1"/>
      <c r="K183" s="1"/>
      <c r="L183" s="1"/>
      <c r="M183" s="1"/>
      <c r="N183" s="1"/>
      <c r="O183" s="1"/>
      <c r="P183" s="1"/>
      <c r="Q183" s="1"/>
      <c r="R183" s="1"/>
      <c r="S183" s="1"/>
      <c r="T183" s="1"/>
      <c r="U183" s="1"/>
      <c r="V183" s="1"/>
      <c r="W183" s="1"/>
      <c r="X183" s="1"/>
    </row>
    <row r="184" spans="1:24" ht="9.75" customHeight="1">
      <c r="A184" s="1"/>
      <c r="B184" s="79"/>
      <c r="C184" s="1"/>
      <c r="D184" s="1"/>
      <c r="H184" s="1"/>
      <c r="I184" s="1"/>
      <c r="J184" s="1"/>
      <c r="K184" s="1"/>
      <c r="L184" s="1"/>
      <c r="M184" s="1"/>
      <c r="N184" s="1"/>
      <c r="O184" s="1"/>
      <c r="P184" s="1"/>
      <c r="Q184" s="1"/>
      <c r="R184" s="1"/>
      <c r="S184" s="1"/>
      <c r="T184" s="1"/>
      <c r="U184" s="1"/>
      <c r="V184" s="1"/>
      <c r="W184" s="1"/>
      <c r="X184" s="1"/>
    </row>
    <row r="185" spans="1:24" ht="9.75" customHeight="1">
      <c r="A185" s="1"/>
      <c r="B185" s="79"/>
      <c r="C185" s="1"/>
      <c r="D185" s="1"/>
      <c r="H185" s="1"/>
      <c r="I185" s="1"/>
      <c r="J185" s="1"/>
      <c r="K185" s="1"/>
      <c r="L185" s="1"/>
      <c r="M185" s="1"/>
      <c r="N185" s="1"/>
      <c r="O185" s="1"/>
      <c r="P185" s="1"/>
      <c r="Q185" s="1"/>
      <c r="R185" s="1"/>
      <c r="S185" s="1"/>
      <c r="T185" s="1"/>
      <c r="U185" s="1"/>
      <c r="V185" s="1"/>
      <c r="W185" s="1"/>
      <c r="X185" s="1"/>
    </row>
    <row r="186" spans="1:24" ht="9.75" customHeight="1">
      <c r="A186" s="1"/>
      <c r="B186" s="79"/>
      <c r="C186" s="1"/>
      <c r="D186" s="1"/>
      <c r="H186" s="1"/>
      <c r="I186" s="1"/>
      <c r="J186" s="1"/>
      <c r="K186" s="1"/>
      <c r="L186" s="1"/>
      <c r="M186" s="1"/>
      <c r="N186" s="1"/>
      <c r="O186" s="1"/>
      <c r="P186" s="1"/>
      <c r="Q186" s="1"/>
      <c r="R186" s="1"/>
      <c r="S186" s="1"/>
      <c r="T186" s="1"/>
      <c r="U186" s="1"/>
      <c r="V186" s="1"/>
      <c r="W186" s="1"/>
      <c r="X186" s="1"/>
    </row>
    <row r="187" spans="1:24" ht="9.75" customHeight="1">
      <c r="A187" s="1"/>
      <c r="B187" s="79"/>
      <c r="C187" s="1"/>
      <c r="D187" s="1"/>
      <c r="H187" s="1"/>
      <c r="I187" s="1"/>
      <c r="J187" s="1"/>
      <c r="K187" s="1"/>
      <c r="L187" s="1"/>
      <c r="M187" s="1"/>
      <c r="N187" s="1"/>
      <c r="O187" s="1"/>
      <c r="P187" s="1"/>
      <c r="Q187" s="1"/>
      <c r="R187" s="1"/>
      <c r="S187" s="1"/>
      <c r="T187" s="1"/>
      <c r="U187" s="1"/>
      <c r="V187" s="1"/>
      <c r="W187" s="1"/>
      <c r="X187" s="1"/>
    </row>
    <row r="188" spans="1:24" ht="9.75" customHeight="1">
      <c r="A188" s="1"/>
      <c r="B188" s="79"/>
      <c r="C188" s="1"/>
      <c r="D188" s="1"/>
      <c r="H188" s="1"/>
      <c r="I188" s="1"/>
      <c r="J188" s="1"/>
      <c r="K188" s="1"/>
      <c r="L188" s="1"/>
      <c r="M188" s="1"/>
      <c r="N188" s="1"/>
      <c r="O188" s="1"/>
      <c r="P188" s="1"/>
      <c r="Q188" s="1"/>
      <c r="R188" s="1"/>
      <c r="S188" s="1"/>
      <c r="T188" s="1"/>
      <c r="U188" s="1"/>
      <c r="V188" s="1"/>
      <c r="W188" s="1"/>
      <c r="X188" s="1"/>
    </row>
    <row r="189" spans="1:24" ht="9.75" customHeight="1">
      <c r="A189" s="1"/>
      <c r="B189" s="79"/>
      <c r="C189" s="1"/>
      <c r="D189" s="1"/>
      <c r="H189" s="1"/>
      <c r="I189" s="1"/>
      <c r="J189" s="1"/>
      <c r="K189" s="1"/>
      <c r="L189" s="1"/>
      <c r="M189" s="1"/>
      <c r="N189" s="1"/>
      <c r="O189" s="1"/>
      <c r="P189" s="1"/>
      <c r="Q189" s="1"/>
      <c r="R189" s="1"/>
      <c r="S189" s="1"/>
      <c r="T189" s="1"/>
      <c r="U189" s="1"/>
      <c r="V189" s="1"/>
      <c r="W189" s="1"/>
      <c r="X189" s="1"/>
    </row>
    <row r="190" spans="1:24" ht="9.75" customHeight="1">
      <c r="A190" s="1"/>
      <c r="B190" s="79"/>
      <c r="C190" s="1"/>
      <c r="D190" s="1"/>
      <c r="H190" s="1"/>
      <c r="I190" s="1"/>
      <c r="J190" s="1"/>
      <c r="K190" s="1"/>
      <c r="L190" s="1"/>
      <c r="M190" s="1"/>
      <c r="N190" s="1"/>
      <c r="O190" s="1"/>
      <c r="P190" s="1"/>
      <c r="Q190" s="1"/>
      <c r="R190" s="1"/>
      <c r="S190" s="1"/>
      <c r="T190" s="1"/>
      <c r="U190" s="1"/>
      <c r="V190" s="1"/>
      <c r="W190" s="1"/>
      <c r="X190" s="1"/>
    </row>
    <row r="191" spans="1:24" ht="9.75" customHeight="1">
      <c r="A191" s="1"/>
      <c r="B191" s="79"/>
      <c r="C191" s="1"/>
      <c r="D191" s="1"/>
      <c r="H191" s="1"/>
      <c r="I191" s="1"/>
      <c r="J191" s="1"/>
      <c r="K191" s="1"/>
      <c r="L191" s="1"/>
      <c r="M191" s="1"/>
      <c r="N191" s="1"/>
      <c r="O191" s="1"/>
      <c r="P191" s="1"/>
      <c r="Q191" s="1"/>
      <c r="R191" s="1"/>
      <c r="S191" s="1"/>
      <c r="T191" s="1"/>
      <c r="U191" s="1"/>
      <c r="V191" s="1"/>
      <c r="W191" s="1"/>
      <c r="X191" s="1"/>
    </row>
    <row r="192" spans="1:24" ht="9.75" customHeight="1">
      <c r="A192" s="1"/>
      <c r="B192" s="79"/>
      <c r="C192" s="1"/>
      <c r="D192" s="1"/>
      <c r="H192" s="1"/>
      <c r="I192" s="1"/>
      <c r="J192" s="1"/>
      <c r="K192" s="1"/>
      <c r="L192" s="1"/>
      <c r="M192" s="1"/>
      <c r="N192" s="1"/>
      <c r="O192" s="1"/>
      <c r="P192" s="1"/>
      <c r="Q192" s="1"/>
      <c r="R192" s="1"/>
      <c r="S192" s="1"/>
      <c r="T192" s="1"/>
      <c r="U192" s="1"/>
      <c r="V192" s="1"/>
      <c r="W192" s="1"/>
      <c r="X192" s="1"/>
    </row>
    <row r="193" spans="1:24" ht="9.75" customHeight="1">
      <c r="A193" s="1"/>
      <c r="B193" s="79"/>
      <c r="C193" s="1"/>
      <c r="D193" s="1"/>
      <c r="H193" s="1"/>
      <c r="I193" s="1"/>
      <c r="J193" s="1"/>
      <c r="K193" s="1"/>
      <c r="L193" s="1"/>
      <c r="M193" s="1"/>
      <c r="N193" s="1"/>
      <c r="O193" s="1"/>
      <c r="P193" s="1"/>
      <c r="Q193" s="1"/>
      <c r="R193" s="1"/>
      <c r="S193" s="1"/>
      <c r="T193" s="1"/>
      <c r="U193" s="1"/>
      <c r="V193" s="1"/>
      <c r="W193" s="1"/>
      <c r="X193" s="1"/>
    </row>
    <row r="194" spans="1:24" ht="9.75" customHeight="1">
      <c r="A194" s="1"/>
      <c r="B194" s="79"/>
      <c r="C194" s="1"/>
      <c r="D194" s="1"/>
      <c r="H194" s="1"/>
      <c r="I194" s="1"/>
      <c r="J194" s="1"/>
      <c r="K194" s="1"/>
      <c r="L194" s="1"/>
      <c r="M194" s="1"/>
      <c r="N194" s="1"/>
      <c r="O194" s="1"/>
      <c r="P194" s="1"/>
      <c r="Q194" s="1"/>
      <c r="R194" s="1"/>
      <c r="S194" s="1"/>
      <c r="T194" s="1"/>
      <c r="U194" s="1"/>
      <c r="V194" s="1"/>
      <c r="W194" s="1"/>
      <c r="X194" s="1"/>
    </row>
    <row r="195" spans="1:24" ht="9.75" customHeight="1">
      <c r="A195" s="1"/>
      <c r="B195" s="79"/>
      <c r="C195" s="1"/>
      <c r="D195" s="1"/>
      <c r="H195" s="1"/>
      <c r="I195" s="1"/>
      <c r="J195" s="1"/>
      <c r="K195" s="1"/>
      <c r="L195" s="1"/>
      <c r="M195" s="1"/>
      <c r="N195" s="1"/>
      <c r="O195" s="1"/>
      <c r="P195" s="1"/>
      <c r="Q195" s="1"/>
      <c r="R195" s="1"/>
      <c r="S195" s="1"/>
      <c r="T195" s="1"/>
      <c r="U195" s="1"/>
      <c r="V195" s="1"/>
      <c r="W195" s="1"/>
      <c r="X195" s="1"/>
    </row>
    <row r="196" spans="1:24" ht="9.75" customHeight="1">
      <c r="A196" s="1"/>
      <c r="B196" s="79"/>
      <c r="C196" s="1"/>
      <c r="D196" s="1"/>
      <c r="H196" s="1"/>
      <c r="I196" s="1"/>
      <c r="J196" s="1"/>
      <c r="K196" s="1"/>
      <c r="L196" s="1"/>
      <c r="M196" s="1"/>
      <c r="N196" s="1"/>
      <c r="O196" s="1"/>
      <c r="P196" s="1"/>
      <c r="Q196" s="1"/>
      <c r="R196" s="1"/>
      <c r="S196" s="1"/>
      <c r="T196" s="1"/>
      <c r="U196" s="1"/>
      <c r="V196" s="1"/>
      <c r="W196" s="1"/>
      <c r="X196" s="1"/>
    </row>
    <row r="197" spans="1:24" ht="9.75" customHeight="1">
      <c r="A197" s="1"/>
      <c r="B197" s="79"/>
      <c r="C197" s="1"/>
      <c r="D197" s="1"/>
      <c r="H197" s="1"/>
      <c r="I197" s="1"/>
      <c r="J197" s="1"/>
      <c r="K197" s="1"/>
      <c r="L197" s="1"/>
      <c r="M197" s="1"/>
      <c r="N197" s="1"/>
      <c r="O197" s="1"/>
      <c r="P197" s="1"/>
      <c r="Q197" s="1"/>
      <c r="R197" s="1"/>
      <c r="S197" s="1"/>
      <c r="T197" s="1"/>
      <c r="U197" s="1"/>
      <c r="V197" s="1"/>
      <c r="W197" s="1"/>
      <c r="X197" s="1"/>
    </row>
    <row r="198" spans="1:24" ht="9.75" customHeight="1">
      <c r="A198" s="1"/>
      <c r="B198" s="79"/>
      <c r="C198" s="1"/>
      <c r="D198" s="1"/>
      <c r="H198" s="1"/>
      <c r="I198" s="1"/>
      <c r="J198" s="1"/>
      <c r="K198" s="1"/>
      <c r="L198" s="1"/>
      <c r="M198" s="1"/>
      <c r="N198" s="1"/>
      <c r="O198" s="1"/>
      <c r="P198" s="1"/>
      <c r="Q198" s="1"/>
      <c r="R198" s="1"/>
      <c r="S198" s="1"/>
      <c r="T198" s="1"/>
      <c r="U198" s="1"/>
      <c r="V198" s="1"/>
      <c r="W198" s="1"/>
      <c r="X198" s="1"/>
    </row>
    <row r="199" spans="1:24" ht="9.75" customHeight="1">
      <c r="A199" s="1"/>
      <c r="B199" s="79"/>
      <c r="C199" s="1"/>
      <c r="D199" s="1"/>
      <c r="H199" s="1"/>
      <c r="I199" s="1"/>
      <c r="J199" s="1"/>
      <c r="K199" s="1"/>
      <c r="L199" s="1"/>
      <c r="M199" s="1"/>
      <c r="N199" s="1"/>
      <c r="O199" s="1"/>
      <c r="P199" s="1"/>
      <c r="Q199" s="1"/>
      <c r="R199" s="1"/>
      <c r="S199" s="1"/>
      <c r="T199" s="1"/>
      <c r="U199" s="1"/>
      <c r="V199" s="1"/>
      <c r="W199" s="1"/>
      <c r="X199" s="1"/>
    </row>
    <row r="200" spans="1:24" ht="9.75" customHeight="1">
      <c r="A200" s="1"/>
      <c r="B200" s="79"/>
      <c r="C200" s="1"/>
      <c r="D200" s="1"/>
      <c r="H200" s="1"/>
      <c r="I200" s="1"/>
      <c r="J200" s="1"/>
      <c r="K200" s="1"/>
      <c r="L200" s="1"/>
      <c r="M200" s="1"/>
      <c r="N200" s="1"/>
      <c r="O200" s="1"/>
      <c r="P200" s="1"/>
      <c r="Q200" s="1"/>
      <c r="R200" s="1"/>
      <c r="S200" s="1"/>
      <c r="T200" s="1"/>
      <c r="U200" s="1"/>
      <c r="V200" s="1"/>
      <c r="W200" s="1"/>
      <c r="X200" s="1"/>
    </row>
    <row r="201" spans="1:24" ht="9.75" customHeight="1">
      <c r="A201" s="1"/>
      <c r="B201" s="79"/>
      <c r="C201" s="1"/>
      <c r="D201" s="1"/>
      <c r="H201" s="1"/>
      <c r="I201" s="1"/>
      <c r="J201" s="1"/>
      <c r="K201" s="1"/>
      <c r="L201" s="1"/>
      <c r="M201" s="1"/>
      <c r="N201" s="1"/>
      <c r="O201" s="1"/>
      <c r="P201" s="1"/>
      <c r="Q201" s="1"/>
      <c r="R201" s="1"/>
      <c r="S201" s="1"/>
      <c r="T201" s="1"/>
      <c r="U201" s="1"/>
      <c r="V201" s="1"/>
      <c r="W201" s="1"/>
      <c r="X201" s="1"/>
    </row>
    <row r="202" spans="1:24" ht="9.75" customHeight="1">
      <c r="A202" s="1"/>
      <c r="B202" s="79"/>
      <c r="C202" s="1"/>
      <c r="D202" s="1"/>
      <c r="H202" s="1"/>
      <c r="I202" s="1"/>
      <c r="J202" s="1"/>
      <c r="K202" s="1"/>
      <c r="L202" s="1"/>
      <c r="M202" s="1"/>
      <c r="N202" s="1"/>
      <c r="O202" s="1"/>
      <c r="P202" s="1"/>
      <c r="Q202" s="1"/>
      <c r="R202" s="1"/>
      <c r="S202" s="1"/>
      <c r="T202" s="1"/>
      <c r="U202" s="1"/>
      <c r="V202" s="1"/>
      <c r="W202" s="1"/>
      <c r="X202" s="1"/>
    </row>
    <row r="203" spans="1:24" ht="9.75" customHeight="1">
      <c r="A203" s="1"/>
      <c r="B203" s="79"/>
      <c r="C203" s="1"/>
      <c r="D203" s="1"/>
      <c r="H203" s="1"/>
      <c r="I203" s="1"/>
      <c r="J203" s="1"/>
      <c r="K203" s="1"/>
      <c r="L203" s="1"/>
      <c r="M203" s="1"/>
      <c r="N203" s="1"/>
      <c r="O203" s="1"/>
      <c r="P203" s="1"/>
      <c r="Q203" s="1"/>
      <c r="R203" s="1"/>
      <c r="S203" s="1"/>
      <c r="T203" s="1"/>
      <c r="U203" s="1"/>
      <c r="V203" s="1"/>
      <c r="W203" s="1"/>
      <c r="X203" s="1"/>
    </row>
    <row r="204" spans="1:24" ht="9.75" customHeight="1">
      <c r="A204" s="1"/>
      <c r="B204" s="79"/>
      <c r="C204" s="1"/>
      <c r="D204" s="1"/>
      <c r="H204" s="1"/>
      <c r="I204" s="1"/>
      <c r="J204" s="1"/>
      <c r="K204" s="1"/>
      <c r="L204" s="1"/>
      <c r="M204" s="1"/>
      <c r="N204" s="1"/>
      <c r="O204" s="1"/>
      <c r="P204" s="1"/>
      <c r="Q204" s="1"/>
      <c r="R204" s="1"/>
      <c r="S204" s="1"/>
      <c r="T204" s="1"/>
      <c r="U204" s="1"/>
      <c r="V204" s="1"/>
      <c r="W204" s="1"/>
      <c r="X204" s="1"/>
    </row>
    <row r="205" spans="1:24" ht="9.75" customHeight="1">
      <c r="A205" s="1"/>
      <c r="B205" s="79"/>
      <c r="C205" s="1"/>
      <c r="D205" s="1"/>
      <c r="H205" s="1"/>
      <c r="I205" s="1"/>
      <c r="J205" s="1"/>
      <c r="K205" s="1"/>
      <c r="L205" s="1"/>
      <c r="M205" s="1"/>
      <c r="N205" s="1"/>
      <c r="O205" s="1"/>
      <c r="P205" s="1"/>
      <c r="Q205" s="1"/>
      <c r="R205" s="1"/>
      <c r="S205" s="1"/>
      <c r="T205" s="1"/>
      <c r="U205" s="1"/>
      <c r="V205" s="1"/>
      <c r="W205" s="1"/>
      <c r="X205" s="1"/>
    </row>
    <row r="206" spans="1:24" ht="9.75" customHeight="1">
      <c r="A206" s="1"/>
      <c r="B206" s="79"/>
      <c r="C206" s="1"/>
      <c r="D206" s="1"/>
      <c r="H206" s="1"/>
      <c r="I206" s="1"/>
      <c r="J206" s="1"/>
      <c r="K206" s="1"/>
      <c r="L206" s="1"/>
      <c r="M206" s="1"/>
      <c r="N206" s="1"/>
      <c r="O206" s="1"/>
      <c r="P206" s="1"/>
      <c r="Q206" s="1"/>
      <c r="R206" s="1"/>
      <c r="S206" s="1"/>
      <c r="T206" s="1"/>
      <c r="U206" s="1"/>
      <c r="V206" s="1"/>
      <c r="W206" s="1"/>
      <c r="X206" s="1"/>
    </row>
    <row r="207" spans="1:24" ht="9.75" customHeight="1">
      <c r="A207" s="1"/>
      <c r="B207" s="79"/>
      <c r="C207" s="1"/>
      <c r="D207" s="1"/>
      <c r="H207" s="1"/>
      <c r="I207" s="1"/>
      <c r="J207" s="1"/>
      <c r="K207" s="1"/>
      <c r="L207" s="1"/>
      <c r="M207" s="1"/>
      <c r="N207" s="1"/>
      <c r="O207" s="1"/>
      <c r="P207" s="1"/>
      <c r="Q207" s="1"/>
      <c r="R207" s="1"/>
      <c r="S207" s="1"/>
      <c r="T207" s="1"/>
      <c r="U207" s="1"/>
      <c r="V207" s="1"/>
      <c r="W207" s="1"/>
      <c r="X207" s="1"/>
    </row>
    <row r="208" spans="1:24" ht="9.75" customHeight="1">
      <c r="A208" s="1"/>
      <c r="B208" s="79"/>
      <c r="C208" s="1"/>
      <c r="D208" s="1"/>
      <c r="H208" s="1"/>
      <c r="I208" s="1"/>
      <c r="J208" s="1"/>
      <c r="K208" s="1"/>
      <c r="L208" s="1"/>
      <c r="M208" s="1"/>
      <c r="N208" s="1"/>
      <c r="O208" s="1"/>
      <c r="P208" s="1"/>
      <c r="Q208" s="1"/>
      <c r="R208" s="1"/>
      <c r="S208" s="1"/>
      <c r="T208" s="1"/>
      <c r="U208" s="1"/>
      <c r="V208" s="1"/>
      <c r="W208" s="1"/>
      <c r="X208" s="1"/>
    </row>
    <row r="209" spans="1:24" ht="9.75" customHeight="1">
      <c r="A209" s="1"/>
      <c r="B209" s="79"/>
      <c r="C209" s="1"/>
      <c r="D209" s="1"/>
      <c r="H209" s="1"/>
      <c r="I209" s="1"/>
      <c r="J209" s="1"/>
      <c r="K209" s="1"/>
      <c r="L209" s="1"/>
      <c r="M209" s="1"/>
      <c r="N209" s="1"/>
      <c r="O209" s="1"/>
      <c r="P209" s="1"/>
      <c r="Q209" s="1"/>
      <c r="R209" s="1"/>
      <c r="S209" s="1"/>
      <c r="T209" s="1"/>
      <c r="U209" s="1"/>
      <c r="V209" s="1"/>
      <c r="W209" s="1"/>
      <c r="X209" s="1"/>
    </row>
    <row r="210" spans="1:24" ht="9.75" customHeight="1">
      <c r="A210" s="1"/>
      <c r="B210" s="79"/>
      <c r="C210" s="1"/>
      <c r="D210" s="1"/>
      <c r="H210" s="1"/>
      <c r="I210" s="1"/>
      <c r="J210" s="1"/>
      <c r="K210" s="1"/>
      <c r="L210" s="1"/>
      <c r="M210" s="1"/>
      <c r="N210" s="1"/>
      <c r="O210" s="1"/>
      <c r="P210" s="1"/>
      <c r="Q210" s="1"/>
      <c r="R210" s="1"/>
      <c r="S210" s="1"/>
      <c r="T210" s="1"/>
      <c r="U210" s="1"/>
      <c r="V210" s="1"/>
      <c r="W210" s="1"/>
      <c r="X210" s="1"/>
    </row>
    <row r="211" spans="1:24" ht="9.75" customHeight="1">
      <c r="A211" s="1"/>
      <c r="B211" s="79"/>
      <c r="C211" s="1"/>
      <c r="D211" s="1"/>
      <c r="H211" s="1"/>
      <c r="I211" s="1"/>
      <c r="J211" s="1"/>
      <c r="K211" s="1"/>
      <c r="L211" s="1"/>
      <c r="M211" s="1"/>
      <c r="N211" s="1"/>
      <c r="O211" s="1"/>
      <c r="P211" s="1"/>
      <c r="Q211" s="1"/>
      <c r="R211" s="1"/>
      <c r="S211" s="1"/>
      <c r="T211" s="1"/>
      <c r="U211" s="1"/>
      <c r="V211" s="1"/>
      <c r="W211" s="1"/>
      <c r="X211" s="1"/>
    </row>
    <row r="212" spans="1:24" ht="9.75" customHeight="1">
      <c r="A212" s="1"/>
      <c r="B212" s="79"/>
      <c r="C212" s="1"/>
      <c r="D212" s="1"/>
      <c r="H212" s="1"/>
      <c r="I212" s="1"/>
      <c r="J212" s="1"/>
      <c r="K212" s="1"/>
      <c r="L212" s="1"/>
      <c r="M212" s="1"/>
      <c r="N212" s="1"/>
      <c r="O212" s="1"/>
      <c r="P212" s="1"/>
      <c r="Q212" s="1"/>
      <c r="R212" s="1"/>
      <c r="S212" s="1"/>
      <c r="T212" s="1"/>
      <c r="U212" s="1"/>
      <c r="V212" s="1"/>
      <c r="W212" s="1"/>
      <c r="X212" s="1"/>
    </row>
    <row r="213" spans="1:24" ht="9.75" customHeight="1">
      <c r="A213" s="1"/>
      <c r="B213" s="79"/>
      <c r="C213" s="1"/>
      <c r="D213" s="1"/>
      <c r="H213" s="1"/>
      <c r="I213" s="1"/>
      <c r="J213" s="1"/>
      <c r="K213" s="1"/>
      <c r="L213" s="1"/>
      <c r="M213" s="1"/>
      <c r="N213" s="1"/>
      <c r="O213" s="1"/>
      <c r="P213" s="1"/>
      <c r="Q213" s="1"/>
      <c r="R213" s="1"/>
      <c r="S213" s="1"/>
      <c r="T213" s="1"/>
      <c r="U213" s="1"/>
      <c r="V213" s="1"/>
      <c r="W213" s="1"/>
      <c r="X213" s="1"/>
    </row>
    <row r="214" spans="1:24" ht="9.75" customHeight="1">
      <c r="A214" s="1"/>
      <c r="B214" s="79"/>
      <c r="C214" s="1"/>
      <c r="D214" s="1"/>
      <c r="H214" s="1"/>
      <c r="I214" s="1"/>
      <c r="J214" s="1"/>
      <c r="K214" s="1"/>
      <c r="L214" s="1"/>
      <c r="M214" s="1"/>
      <c r="N214" s="1"/>
      <c r="O214" s="1"/>
      <c r="P214" s="1"/>
      <c r="Q214" s="1"/>
      <c r="R214" s="1"/>
      <c r="S214" s="1"/>
      <c r="T214" s="1"/>
      <c r="U214" s="1"/>
      <c r="V214" s="1"/>
      <c r="W214" s="1"/>
      <c r="X214" s="1"/>
    </row>
    <row r="215" spans="1:24" ht="9.75" customHeight="1">
      <c r="A215" s="1"/>
      <c r="B215" s="79"/>
      <c r="C215" s="1"/>
      <c r="D215" s="1"/>
      <c r="H215" s="1"/>
      <c r="I215" s="1"/>
      <c r="J215" s="1"/>
      <c r="K215" s="1"/>
      <c r="L215" s="1"/>
      <c r="M215" s="1"/>
      <c r="N215" s="1"/>
      <c r="O215" s="1"/>
      <c r="P215" s="1"/>
      <c r="Q215" s="1"/>
      <c r="R215" s="1"/>
      <c r="S215" s="1"/>
      <c r="T215" s="1"/>
      <c r="U215" s="1"/>
      <c r="V215" s="1"/>
      <c r="W215" s="1"/>
      <c r="X215" s="1"/>
    </row>
    <row r="216" spans="1:24" ht="9.75" customHeight="1">
      <c r="A216" s="1"/>
      <c r="B216" s="79"/>
      <c r="C216" s="1"/>
      <c r="D216" s="1"/>
      <c r="H216" s="1"/>
      <c r="I216" s="1"/>
      <c r="J216" s="1"/>
      <c r="K216" s="1"/>
      <c r="L216" s="1"/>
      <c r="M216" s="1"/>
      <c r="N216" s="1"/>
      <c r="O216" s="1"/>
      <c r="P216" s="1"/>
      <c r="Q216" s="1"/>
      <c r="R216" s="1"/>
      <c r="S216" s="1"/>
      <c r="T216" s="1"/>
      <c r="U216" s="1"/>
      <c r="V216" s="1"/>
      <c r="W216" s="1"/>
      <c r="X216" s="1"/>
    </row>
    <row r="217" spans="1:24" ht="9.75" customHeight="1">
      <c r="A217" s="1"/>
      <c r="B217" s="79"/>
      <c r="C217" s="1"/>
      <c r="D217" s="1"/>
      <c r="H217" s="1"/>
      <c r="I217" s="1"/>
      <c r="J217" s="1"/>
      <c r="K217" s="1"/>
      <c r="L217" s="1"/>
      <c r="M217" s="1"/>
      <c r="N217" s="1"/>
      <c r="O217" s="1"/>
      <c r="P217" s="1"/>
      <c r="Q217" s="1"/>
      <c r="R217" s="1"/>
      <c r="S217" s="1"/>
      <c r="T217" s="1"/>
      <c r="U217" s="1"/>
      <c r="V217" s="1"/>
      <c r="W217" s="1"/>
      <c r="X217" s="1"/>
    </row>
    <row r="218" spans="1:24" ht="9.75" customHeight="1">
      <c r="A218" s="1"/>
      <c r="B218" s="79"/>
      <c r="C218" s="1"/>
      <c r="D218" s="1"/>
      <c r="H218" s="1"/>
      <c r="I218" s="1"/>
      <c r="J218" s="1"/>
      <c r="K218" s="1"/>
      <c r="L218" s="1"/>
      <c r="M218" s="1"/>
      <c r="N218" s="1"/>
      <c r="O218" s="1"/>
      <c r="P218" s="1"/>
      <c r="Q218" s="1"/>
      <c r="R218" s="1"/>
      <c r="S218" s="1"/>
      <c r="T218" s="1"/>
      <c r="U218" s="1"/>
      <c r="V218" s="1"/>
      <c r="W218" s="1"/>
      <c r="X218" s="1"/>
    </row>
    <row r="219" spans="1:24" ht="9.75" customHeight="1">
      <c r="A219" s="1"/>
      <c r="B219" s="79"/>
      <c r="C219" s="1"/>
      <c r="D219" s="1"/>
      <c r="H219" s="1"/>
      <c r="I219" s="1"/>
      <c r="J219" s="1"/>
      <c r="K219" s="1"/>
      <c r="L219" s="1"/>
      <c r="M219" s="1"/>
      <c r="N219" s="1"/>
      <c r="O219" s="1"/>
      <c r="P219" s="1"/>
      <c r="Q219" s="1"/>
      <c r="R219" s="1"/>
      <c r="S219" s="1"/>
      <c r="T219" s="1"/>
      <c r="U219" s="1"/>
      <c r="V219" s="1"/>
      <c r="W219" s="1"/>
      <c r="X219" s="1"/>
    </row>
    <row r="220" spans="1:24" ht="9.75" customHeight="1">
      <c r="A220" s="1"/>
      <c r="B220" s="79"/>
      <c r="C220" s="1"/>
      <c r="D220" s="1"/>
      <c r="H220" s="1"/>
      <c r="I220" s="1"/>
      <c r="J220" s="1"/>
      <c r="K220" s="1"/>
      <c r="L220" s="1"/>
      <c r="M220" s="1"/>
      <c r="N220" s="1"/>
      <c r="O220" s="1"/>
      <c r="P220" s="1"/>
      <c r="Q220" s="1"/>
      <c r="R220" s="1"/>
      <c r="S220" s="1"/>
      <c r="T220" s="1"/>
      <c r="U220" s="1"/>
      <c r="V220" s="1"/>
      <c r="W220" s="1"/>
      <c r="X220" s="1"/>
    </row>
    <row r="221" spans="1:24" ht="9.75" customHeight="1">
      <c r="A221" s="1"/>
      <c r="B221" s="79"/>
      <c r="C221" s="1"/>
      <c r="D221" s="1"/>
      <c r="H221" s="1"/>
      <c r="I221" s="1"/>
      <c r="J221" s="1"/>
      <c r="K221" s="1"/>
      <c r="L221" s="1"/>
      <c r="M221" s="1"/>
      <c r="N221" s="1"/>
      <c r="O221" s="1"/>
      <c r="P221" s="1"/>
      <c r="Q221" s="1"/>
      <c r="R221" s="1"/>
      <c r="S221" s="1"/>
      <c r="T221" s="1"/>
      <c r="U221" s="1"/>
      <c r="V221" s="1"/>
      <c r="W221" s="1"/>
      <c r="X221" s="1"/>
    </row>
    <row r="222" spans="1:24" ht="9.75" customHeight="1">
      <c r="A222" s="1"/>
      <c r="B222" s="79"/>
      <c r="C222" s="1"/>
      <c r="D222" s="1"/>
      <c r="H222" s="1"/>
      <c r="I222" s="1"/>
      <c r="J222" s="1"/>
      <c r="K222" s="1"/>
      <c r="L222" s="1"/>
      <c r="M222" s="1"/>
      <c r="N222" s="1"/>
      <c r="O222" s="1"/>
      <c r="P222" s="1"/>
      <c r="Q222" s="1"/>
      <c r="R222" s="1"/>
      <c r="S222" s="1"/>
      <c r="T222" s="1"/>
      <c r="U222" s="1"/>
      <c r="V222" s="1"/>
      <c r="W222" s="1"/>
      <c r="X222" s="1"/>
    </row>
    <row r="223" spans="1:24" ht="9.75" customHeight="1">
      <c r="A223" s="1"/>
      <c r="B223" s="79"/>
      <c r="C223" s="1"/>
      <c r="D223" s="1"/>
      <c r="H223" s="1"/>
      <c r="I223" s="1"/>
      <c r="J223" s="1"/>
      <c r="K223" s="1"/>
      <c r="L223" s="1"/>
      <c r="M223" s="1"/>
      <c r="N223" s="1"/>
      <c r="O223" s="1"/>
      <c r="P223" s="1"/>
      <c r="Q223" s="1"/>
      <c r="R223" s="1"/>
      <c r="S223" s="1"/>
      <c r="T223" s="1"/>
      <c r="U223" s="1"/>
      <c r="V223" s="1"/>
      <c r="W223" s="1"/>
      <c r="X223" s="1"/>
    </row>
    <row r="224" spans="1:24" ht="9.75" customHeight="1">
      <c r="A224" s="1"/>
      <c r="B224" s="79"/>
      <c r="C224" s="1"/>
      <c r="D224" s="1"/>
      <c r="H224" s="1"/>
      <c r="I224" s="1"/>
      <c r="J224" s="1"/>
      <c r="K224" s="1"/>
      <c r="L224" s="1"/>
      <c r="M224" s="1"/>
      <c r="N224" s="1"/>
      <c r="O224" s="1"/>
      <c r="P224" s="1"/>
      <c r="Q224" s="1"/>
      <c r="R224" s="1"/>
      <c r="S224" s="1"/>
      <c r="T224" s="1"/>
      <c r="U224" s="1"/>
      <c r="V224" s="1"/>
      <c r="W224" s="1"/>
      <c r="X224" s="1"/>
    </row>
    <row r="225" spans="1:24" ht="9.75" customHeight="1">
      <c r="A225" s="1"/>
      <c r="B225" s="79"/>
      <c r="C225" s="1"/>
      <c r="D225" s="1"/>
      <c r="H225" s="1"/>
      <c r="I225" s="1"/>
      <c r="J225" s="1"/>
      <c r="K225" s="1"/>
      <c r="L225" s="1"/>
      <c r="M225" s="1"/>
      <c r="N225" s="1"/>
      <c r="O225" s="1"/>
      <c r="P225" s="1"/>
      <c r="Q225" s="1"/>
      <c r="R225" s="1"/>
      <c r="S225" s="1"/>
      <c r="T225" s="1"/>
      <c r="U225" s="1"/>
      <c r="V225" s="1"/>
      <c r="W225" s="1"/>
      <c r="X225" s="1"/>
    </row>
    <row r="226" spans="1:24" ht="9.75" customHeight="1">
      <c r="A226" s="1"/>
      <c r="B226" s="79"/>
      <c r="C226" s="1"/>
      <c r="D226" s="1"/>
      <c r="H226" s="1"/>
      <c r="I226" s="1"/>
      <c r="J226" s="1"/>
      <c r="K226" s="1"/>
      <c r="L226" s="1"/>
      <c r="M226" s="1"/>
      <c r="N226" s="1"/>
      <c r="O226" s="1"/>
      <c r="P226" s="1"/>
      <c r="Q226" s="1"/>
      <c r="R226" s="1"/>
      <c r="S226" s="1"/>
      <c r="T226" s="1"/>
      <c r="U226" s="1"/>
      <c r="V226" s="1"/>
      <c r="W226" s="1"/>
      <c r="X226" s="1"/>
    </row>
    <row r="227" spans="1:24" ht="9.75" customHeight="1">
      <c r="A227" s="1"/>
      <c r="B227" s="79"/>
      <c r="C227" s="1"/>
      <c r="D227" s="1"/>
      <c r="H227" s="1"/>
      <c r="I227" s="1"/>
      <c r="J227" s="1"/>
      <c r="K227" s="1"/>
      <c r="L227" s="1"/>
      <c r="M227" s="1"/>
      <c r="N227" s="1"/>
      <c r="O227" s="1"/>
      <c r="P227" s="1"/>
      <c r="Q227" s="1"/>
      <c r="R227" s="1"/>
      <c r="S227" s="1"/>
      <c r="T227" s="1"/>
      <c r="U227" s="1"/>
      <c r="V227" s="1"/>
      <c r="W227" s="1"/>
      <c r="X227" s="1"/>
    </row>
    <row r="228" spans="1:24" ht="9.75" customHeight="1">
      <c r="A228" s="1"/>
      <c r="B228" s="79"/>
      <c r="C228" s="1"/>
      <c r="D228" s="1"/>
      <c r="H228" s="1"/>
      <c r="I228" s="1"/>
      <c r="J228" s="1"/>
      <c r="K228" s="1"/>
      <c r="L228" s="1"/>
      <c r="M228" s="1"/>
      <c r="N228" s="1"/>
      <c r="O228" s="1"/>
      <c r="P228" s="1"/>
      <c r="Q228" s="1"/>
      <c r="R228" s="1"/>
      <c r="S228" s="1"/>
      <c r="T228" s="1"/>
      <c r="U228" s="1"/>
      <c r="V228" s="1"/>
      <c r="W228" s="1"/>
      <c r="X228" s="1"/>
    </row>
    <row r="229" spans="1:24" ht="9.75" customHeight="1">
      <c r="A229" s="1"/>
      <c r="B229" s="79"/>
      <c r="C229" s="1"/>
      <c r="D229" s="1"/>
      <c r="H229" s="1"/>
      <c r="I229" s="1"/>
      <c r="J229" s="1"/>
      <c r="K229" s="1"/>
      <c r="L229" s="1"/>
      <c r="M229" s="1"/>
      <c r="N229" s="1"/>
      <c r="O229" s="1"/>
      <c r="P229" s="1"/>
      <c r="Q229" s="1"/>
      <c r="R229" s="1"/>
      <c r="S229" s="1"/>
      <c r="T229" s="1"/>
      <c r="U229" s="1"/>
      <c r="V229" s="1"/>
      <c r="W229" s="1"/>
      <c r="X229" s="1"/>
    </row>
    <row r="230" spans="1:24" ht="9.75" customHeight="1">
      <c r="A230" s="1"/>
      <c r="B230" s="79"/>
      <c r="C230" s="1"/>
      <c r="D230" s="1"/>
      <c r="H230" s="1"/>
      <c r="I230" s="1"/>
      <c r="J230" s="1"/>
      <c r="K230" s="1"/>
      <c r="L230" s="1"/>
      <c r="M230" s="1"/>
      <c r="N230" s="1"/>
      <c r="O230" s="1"/>
      <c r="P230" s="1"/>
      <c r="Q230" s="1"/>
      <c r="R230" s="1"/>
      <c r="S230" s="1"/>
      <c r="T230" s="1"/>
      <c r="U230" s="1"/>
      <c r="V230" s="1"/>
      <c r="W230" s="1"/>
      <c r="X230" s="1"/>
    </row>
    <row r="231" spans="1:24" ht="9.75" customHeight="1">
      <c r="A231" s="1"/>
      <c r="B231" s="79"/>
      <c r="C231" s="1"/>
      <c r="D231" s="1"/>
      <c r="H231" s="1"/>
      <c r="I231" s="1"/>
      <c r="J231" s="1"/>
      <c r="K231" s="1"/>
      <c r="L231" s="1"/>
      <c r="M231" s="1"/>
      <c r="N231" s="1"/>
      <c r="O231" s="1"/>
      <c r="P231" s="1"/>
      <c r="Q231" s="1"/>
      <c r="R231" s="1"/>
      <c r="S231" s="1"/>
      <c r="T231" s="1"/>
      <c r="U231" s="1"/>
      <c r="V231" s="1"/>
      <c r="W231" s="1"/>
      <c r="X231" s="1"/>
    </row>
    <row r="232" spans="1:24" ht="9.75" customHeight="1">
      <c r="A232" s="1"/>
      <c r="B232" s="79"/>
      <c r="C232" s="1"/>
      <c r="D232" s="1"/>
      <c r="H232" s="1"/>
      <c r="I232" s="1"/>
      <c r="J232" s="1"/>
      <c r="K232" s="1"/>
      <c r="L232" s="1"/>
      <c r="M232" s="1"/>
      <c r="N232" s="1"/>
      <c r="O232" s="1"/>
      <c r="P232" s="1"/>
      <c r="Q232" s="1"/>
      <c r="R232" s="1"/>
      <c r="S232" s="1"/>
      <c r="T232" s="1"/>
      <c r="U232" s="1"/>
      <c r="V232" s="1"/>
      <c r="W232" s="1"/>
      <c r="X232" s="1"/>
    </row>
    <row r="233" spans="1:24" ht="9.75" customHeight="1">
      <c r="A233" s="1"/>
      <c r="B233" s="79"/>
      <c r="C233" s="1"/>
      <c r="D233" s="1"/>
      <c r="H233" s="1"/>
      <c r="I233" s="1"/>
      <c r="J233" s="1"/>
      <c r="K233" s="1"/>
      <c r="L233" s="1"/>
      <c r="M233" s="1"/>
      <c r="N233" s="1"/>
      <c r="O233" s="1"/>
      <c r="P233" s="1"/>
      <c r="Q233" s="1"/>
      <c r="R233" s="1"/>
      <c r="S233" s="1"/>
      <c r="T233" s="1"/>
      <c r="U233" s="1"/>
      <c r="V233" s="1"/>
      <c r="W233" s="1"/>
      <c r="X233" s="1"/>
    </row>
    <row r="234" spans="1:24" ht="9.75" customHeight="1">
      <c r="A234" s="1"/>
      <c r="B234" s="79"/>
      <c r="C234" s="1"/>
      <c r="D234" s="1"/>
      <c r="H234" s="1"/>
      <c r="I234" s="1"/>
      <c r="J234" s="1"/>
      <c r="K234" s="1"/>
      <c r="L234" s="1"/>
      <c r="M234" s="1"/>
      <c r="N234" s="1"/>
      <c r="O234" s="1"/>
      <c r="P234" s="1"/>
      <c r="Q234" s="1"/>
      <c r="R234" s="1"/>
      <c r="S234" s="1"/>
      <c r="T234" s="1"/>
      <c r="U234" s="1"/>
      <c r="V234" s="1"/>
      <c r="W234" s="1"/>
      <c r="X234" s="1"/>
    </row>
    <row r="235" spans="1:24" ht="9.75" customHeight="1">
      <c r="A235" s="1"/>
      <c r="B235" s="79"/>
      <c r="C235" s="1"/>
      <c r="D235" s="1"/>
      <c r="H235" s="1"/>
      <c r="I235" s="1"/>
      <c r="J235" s="1"/>
      <c r="K235" s="1"/>
      <c r="L235" s="1"/>
      <c r="M235" s="1"/>
      <c r="N235" s="1"/>
      <c r="O235" s="1"/>
      <c r="P235" s="1"/>
      <c r="Q235" s="1"/>
      <c r="R235" s="1"/>
      <c r="S235" s="1"/>
      <c r="T235" s="1"/>
      <c r="U235" s="1"/>
      <c r="V235" s="1"/>
      <c r="W235" s="1"/>
      <c r="X235" s="1"/>
    </row>
    <row r="236" spans="1:24" ht="9.75" customHeight="1">
      <c r="A236" s="1"/>
      <c r="B236" s="79"/>
      <c r="C236" s="1"/>
      <c r="D236" s="1"/>
      <c r="H236" s="1"/>
      <c r="I236" s="1"/>
      <c r="J236" s="1"/>
      <c r="K236" s="1"/>
      <c r="L236" s="1"/>
      <c r="M236" s="1"/>
      <c r="N236" s="1"/>
      <c r="O236" s="1"/>
      <c r="P236" s="1"/>
      <c r="Q236" s="1"/>
      <c r="R236" s="1"/>
      <c r="S236" s="1"/>
      <c r="T236" s="1"/>
      <c r="U236" s="1"/>
      <c r="V236" s="1"/>
      <c r="W236" s="1"/>
      <c r="X236" s="1"/>
    </row>
    <row r="237" spans="1:24" ht="9.75" customHeight="1">
      <c r="A237" s="1"/>
      <c r="B237" s="79"/>
      <c r="C237" s="1"/>
      <c r="D237" s="1"/>
      <c r="H237" s="1"/>
      <c r="I237" s="1"/>
      <c r="J237" s="1"/>
      <c r="K237" s="1"/>
      <c r="L237" s="1"/>
      <c r="M237" s="1"/>
      <c r="N237" s="1"/>
      <c r="O237" s="1"/>
      <c r="P237" s="1"/>
      <c r="Q237" s="1"/>
      <c r="R237" s="1"/>
      <c r="S237" s="1"/>
      <c r="T237" s="1"/>
      <c r="U237" s="1"/>
      <c r="V237" s="1"/>
      <c r="W237" s="1"/>
      <c r="X237" s="1"/>
    </row>
    <row r="238" spans="1:24" ht="9.75" customHeight="1">
      <c r="A238" s="1"/>
      <c r="B238" s="79"/>
      <c r="C238" s="1"/>
      <c r="D238" s="1"/>
      <c r="H238" s="1"/>
      <c r="I238" s="1"/>
      <c r="J238" s="1"/>
      <c r="K238" s="1"/>
      <c r="L238" s="1"/>
      <c r="M238" s="1"/>
      <c r="N238" s="1"/>
      <c r="O238" s="1"/>
      <c r="P238" s="1"/>
      <c r="Q238" s="1"/>
      <c r="R238" s="1"/>
      <c r="S238" s="1"/>
      <c r="T238" s="1"/>
      <c r="U238" s="1"/>
      <c r="V238" s="1"/>
      <c r="W238" s="1"/>
      <c r="X238" s="1"/>
    </row>
    <row r="239" spans="1:24" ht="9.75" customHeight="1">
      <c r="A239" s="1"/>
      <c r="B239" s="79"/>
      <c r="C239" s="1"/>
      <c r="D239" s="1"/>
      <c r="H239" s="1"/>
      <c r="I239" s="1"/>
      <c r="J239" s="1"/>
      <c r="K239" s="1"/>
      <c r="L239" s="1"/>
      <c r="M239" s="1"/>
      <c r="N239" s="1"/>
      <c r="O239" s="1"/>
      <c r="P239" s="1"/>
      <c r="Q239" s="1"/>
      <c r="R239" s="1"/>
      <c r="S239" s="1"/>
      <c r="T239" s="1"/>
      <c r="U239" s="1"/>
      <c r="V239" s="1"/>
      <c r="W239" s="1"/>
      <c r="X239" s="1"/>
    </row>
    <row r="240" spans="1:24" ht="9.75" customHeight="1">
      <c r="A240" s="1"/>
      <c r="B240" s="79"/>
      <c r="C240" s="1"/>
      <c r="D240" s="1"/>
      <c r="H240" s="1"/>
      <c r="I240" s="1"/>
      <c r="J240" s="1"/>
      <c r="K240" s="1"/>
      <c r="L240" s="1"/>
      <c r="M240" s="1"/>
      <c r="N240" s="1"/>
      <c r="O240" s="1"/>
      <c r="P240" s="1"/>
      <c r="Q240" s="1"/>
      <c r="R240" s="1"/>
      <c r="S240" s="1"/>
      <c r="T240" s="1"/>
      <c r="U240" s="1"/>
      <c r="V240" s="1"/>
      <c r="W240" s="1"/>
      <c r="X240" s="1"/>
    </row>
    <row r="241" spans="1:24" ht="9.75" customHeight="1">
      <c r="A241" s="1"/>
      <c r="B241" s="79"/>
      <c r="C241" s="1"/>
      <c r="D241" s="1"/>
      <c r="H241" s="1"/>
      <c r="I241" s="1"/>
      <c r="J241" s="1"/>
      <c r="K241" s="1"/>
      <c r="L241" s="1"/>
      <c r="M241" s="1"/>
      <c r="N241" s="1"/>
      <c r="O241" s="1"/>
      <c r="P241" s="1"/>
      <c r="Q241" s="1"/>
      <c r="R241" s="1"/>
      <c r="S241" s="1"/>
      <c r="T241" s="1"/>
      <c r="U241" s="1"/>
      <c r="V241" s="1"/>
      <c r="W241" s="1"/>
      <c r="X241" s="1"/>
    </row>
    <row r="242" spans="1:24" ht="9.75" customHeight="1">
      <c r="A242" s="1"/>
      <c r="B242" s="79"/>
      <c r="C242" s="1"/>
      <c r="D242" s="1"/>
      <c r="H242" s="1"/>
      <c r="I242" s="1"/>
      <c r="J242" s="1"/>
      <c r="K242" s="1"/>
      <c r="L242" s="1"/>
      <c r="M242" s="1"/>
      <c r="N242" s="1"/>
      <c r="O242" s="1"/>
      <c r="P242" s="1"/>
      <c r="Q242" s="1"/>
      <c r="R242" s="1"/>
      <c r="S242" s="1"/>
      <c r="T242" s="1"/>
      <c r="U242" s="1"/>
      <c r="V242" s="1"/>
      <c r="W242" s="1"/>
      <c r="X242" s="1"/>
    </row>
    <row r="243" spans="1:24" ht="9.75" customHeight="1">
      <c r="A243" s="1"/>
      <c r="B243" s="79"/>
      <c r="C243" s="1"/>
      <c r="D243" s="1"/>
      <c r="H243" s="1"/>
      <c r="I243" s="1"/>
      <c r="J243" s="1"/>
      <c r="K243" s="1"/>
      <c r="L243" s="1"/>
      <c r="M243" s="1"/>
      <c r="N243" s="1"/>
      <c r="O243" s="1"/>
      <c r="P243" s="1"/>
      <c r="Q243" s="1"/>
      <c r="R243" s="1"/>
      <c r="S243" s="1"/>
      <c r="T243" s="1"/>
      <c r="U243" s="1"/>
      <c r="V243" s="1"/>
      <c r="W243" s="1"/>
      <c r="X243" s="1"/>
    </row>
    <row r="244" spans="1:24" ht="9.75" customHeight="1">
      <c r="A244" s="1"/>
      <c r="B244" s="79"/>
      <c r="C244" s="1"/>
      <c r="D244" s="1"/>
      <c r="H244" s="1"/>
      <c r="I244" s="1"/>
      <c r="J244" s="1"/>
      <c r="K244" s="1"/>
      <c r="L244" s="1"/>
      <c r="M244" s="1"/>
      <c r="N244" s="1"/>
      <c r="O244" s="1"/>
      <c r="P244" s="1"/>
      <c r="Q244" s="1"/>
      <c r="R244" s="1"/>
      <c r="S244" s="1"/>
      <c r="T244" s="1"/>
      <c r="U244" s="1"/>
      <c r="V244" s="1"/>
      <c r="W244" s="1"/>
      <c r="X244" s="1"/>
    </row>
    <row r="245" spans="1:24" ht="9.75" customHeight="1">
      <c r="A245" s="1"/>
      <c r="B245" s="79"/>
      <c r="C245" s="1"/>
      <c r="D245" s="1"/>
      <c r="H245" s="1"/>
      <c r="I245" s="1"/>
      <c r="J245" s="1"/>
      <c r="K245" s="1"/>
      <c r="L245" s="1"/>
      <c r="M245" s="1"/>
      <c r="N245" s="1"/>
      <c r="O245" s="1"/>
      <c r="P245" s="1"/>
      <c r="Q245" s="1"/>
      <c r="R245" s="1"/>
      <c r="S245" s="1"/>
      <c r="T245" s="1"/>
      <c r="U245" s="1"/>
      <c r="V245" s="1"/>
      <c r="W245" s="1"/>
      <c r="X245" s="1"/>
    </row>
    <row r="246" spans="1:24" ht="9.75" customHeight="1">
      <c r="A246" s="1"/>
      <c r="B246" s="79"/>
      <c r="C246" s="1"/>
      <c r="D246" s="1"/>
      <c r="H246" s="1"/>
      <c r="I246" s="1"/>
      <c r="J246" s="1"/>
      <c r="K246" s="1"/>
      <c r="L246" s="1"/>
      <c r="M246" s="1"/>
      <c r="N246" s="1"/>
      <c r="O246" s="1"/>
      <c r="P246" s="1"/>
      <c r="Q246" s="1"/>
      <c r="R246" s="1"/>
      <c r="S246" s="1"/>
      <c r="T246" s="1"/>
      <c r="U246" s="1"/>
      <c r="V246" s="1"/>
      <c r="W246" s="1"/>
      <c r="X246" s="1"/>
    </row>
    <row r="247" spans="1:24" ht="9.75" customHeight="1">
      <c r="A247" s="1"/>
      <c r="B247" s="79"/>
      <c r="C247" s="1"/>
      <c r="D247" s="1"/>
      <c r="H247" s="1"/>
      <c r="I247" s="1"/>
      <c r="J247" s="1"/>
      <c r="K247" s="1"/>
      <c r="L247" s="1"/>
      <c r="M247" s="1"/>
      <c r="N247" s="1"/>
      <c r="O247" s="1"/>
      <c r="P247" s="1"/>
      <c r="Q247" s="1"/>
      <c r="R247" s="1"/>
      <c r="S247" s="1"/>
      <c r="T247" s="1"/>
      <c r="U247" s="1"/>
      <c r="V247" s="1"/>
      <c r="W247" s="1"/>
      <c r="X247" s="1"/>
    </row>
    <row r="248" spans="1:24" ht="9.75" customHeight="1">
      <c r="A248" s="1"/>
      <c r="B248" s="79"/>
      <c r="C248" s="1"/>
      <c r="D248" s="1"/>
      <c r="H248" s="1"/>
      <c r="I248" s="1"/>
      <c r="J248" s="1"/>
      <c r="K248" s="1"/>
      <c r="L248" s="1"/>
      <c r="M248" s="1"/>
      <c r="N248" s="1"/>
      <c r="O248" s="1"/>
      <c r="P248" s="1"/>
      <c r="Q248" s="1"/>
      <c r="R248" s="1"/>
      <c r="S248" s="1"/>
      <c r="T248" s="1"/>
      <c r="U248" s="1"/>
      <c r="V248" s="1"/>
      <c r="W248" s="1"/>
      <c r="X248" s="1"/>
    </row>
    <row r="249" spans="1:24" ht="9.75" customHeight="1">
      <c r="A249" s="1"/>
      <c r="B249" s="79"/>
      <c r="C249" s="1"/>
      <c r="D249" s="1"/>
      <c r="H249" s="1"/>
      <c r="I249" s="1"/>
      <c r="J249" s="1"/>
      <c r="K249" s="1"/>
      <c r="L249" s="1"/>
      <c r="M249" s="1"/>
      <c r="N249" s="1"/>
      <c r="O249" s="1"/>
      <c r="P249" s="1"/>
      <c r="Q249" s="1"/>
      <c r="R249" s="1"/>
      <c r="S249" s="1"/>
      <c r="T249" s="1"/>
      <c r="U249" s="1"/>
      <c r="V249" s="1"/>
      <c r="W249" s="1"/>
      <c r="X249" s="1"/>
    </row>
    <row r="250" spans="1:24" ht="9.75" customHeight="1">
      <c r="A250" s="1"/>
      <c r="B250" s="79"/>
      <c r="C250" s="1"/>
      <c r="D250" s="1"/>
      <c r="H250" s="1"/>
      <c r="I250" s="1"/>
      <c r="J250" s="1"/>
      <c r="K250" s="1"/>
      <c r="L250" s="1"/>
      <c r="M250" s="1"/>
      <c r="N250" s="1"/>
      <c r="O250" s="1"/>
      <c r="P250" s="1"/>
      <c r="Q250" s="1"/>
      <c r="R250" s="1"/>
      <c r="S250" s="1"/>
      <c r="T250" s="1"/>
      <c r="U250" s="1"/>
      <c r="V250" s="1"/>
      <c r="W250" s="1"/>
      <c r="X250" s="1"/>
    </row>
    <row r="251" spans="1:24" ht="9.75" customHeight="1">
      <c r="A251" s="1"/>
      <c r="B251" s="79"/>
      <c r="C251" s="1"/>
      <c r="D251" s="1"/>
      <c r="H251" s="1"/>
      <c r="I251" s="1"/>
      <c r="J251" s="1"/>
      <c r="K251" s="1"/>
      <c r="L251" s="1"/>
      <c r="M251" s="1"/>
      <c r="N251" s="1"/>
      <c r="O251" s="1"/>
      <c r="P251" s="1"/>
      <c r="Q251" s="1"/>
      <c r="R251" s="1"/>
      <c r="S251" s="1"/>
      <c r="T251" s="1"/>
      <c r="U251" s="1"/>
      <c r="V251" s="1"/>
      <c r="W251" s="1"/>
      <c r="X251" s="1"/>
    </row>
    <row r="252" spans="1:24" ht="9.75" customHeight="1">
      <c r="A252" s="1"/>
      <c r="B252" s="79"/>
      <c r="C252" s="1"/>
      <c r="D252" s="1"/>
      <c r="H252" s="1"/>
      <c r="I252" s="1"/>
      <c r="J252" s="1"/>
      <c r="K252" s="1"/>
      <c r="L252" s="1"/>
      <c r="M252" s="1"/>
      <c r="N252" s="1"/>
      <c r="O252" s="1"/>
      <c r="P252" s="1"/>
      <c r="Q252" s="1"/>
      <c r="R252" s="1"/>
      <c r="S252" s="1"/>
      <c r="T252" s="1"/>
      <c r="U252" s="1"/>
      <c r="V252" s="1"/>
      <c r="W252" s="1"/>
      <c r="X252" s="1"/>
    </row>
    <row r="253" spans="1:24" ht="9.75" customHeight="1">
      <c r="A253" s="1"/>
      <c r="B253" s="79"/>
      <c r="C253" s="1"/>
      <c r="D253" s="1"/>
      <c r="H253" s="1"/>
      <c r="I253" s="1"/>
      <c r="J253" s="1"/>
      <c r="K253" s="1"/>
      <c r="L253" s="1"/>
      <c r="M253" s="1"/>
      <c r="N253" s="1"/>
      <c r="O253" s="1"/>
      <c r="P253" s="1"/>
      <c r="Q253" s="1"/>
      <c r="R253" s="1"/>
      <c r="S253" s="1"/>
      <c r="T253" s="1"/>
      <c r="U253" s="1"/>
      <c r="V253" s="1"/>
      <c r="W253" s="1"/>
      <c r="X253" s="1"/>
    </row>
    <row r="254" spans="1:24" ht="9.75" customHeight="1">
      <c r="A254" s="1"/>
      <c r="B254" s="79"/>
      <c r="C254" s="1"/>
      <c r="D254" s="1"/>
      <c r="H254" s="1"/>
      <c r="I254" s="1"/>
      <c r="J254" s="1"/>
      <c r="K254" s="1"/>
      <c r="L254" s="1"/>
      <c r="M254" s="1"/>
      <c r="N254" s="1"/>
      <c r="O254" s="1"/>
      <c r="P254" s="1"/>
      <c r="Q254" s="1"/>
      <c r="R254" s="1"/>
      <c r="S254" s="1"/>
      <c r="T254" s="1"/>
      <c r="U254" s="1"/>
      <c r="V254" s="1"/>
      <c r="W254" s="1"/>
      <c r="X254" s="1"/>
    </row>
    <row r="255" spans="1:24" ht="9.75" customHeight="1">
      <c r="A255" s="1"/>
      <c r="B255" s="79"/>
      <c r="C255" s="1"/>
      <c r="D255" s="1"/>
      <c r="H255" s="1"/>
      <c r="I255" s="1"/>
      <c r="J255" s="1"/>
      <c r="K255" s="1"/>
      <c r="L255" s="1"/>
      <c r="M255" s="1"/>
      <c r="N255" s="1"/>
      <c r="O255" s="1"/>
      <c r="P255" s="1"/>
      <c r="Q255" s="1"/>
      <c r="R255" s="1"/>
      <c r="S255" s="1"/>
      <c r="T255" s="1"/>
      <c r="U255" s="1"/>
      <c r="V255" s="1"/>
      <c r="W255" s="1"/>
      <c r="X255" s="1"/>
    </row>
    <row r="256" spans="1:24" ht="9.75" customHeight="1">
      <c r="A256" s="1"/>
      <c r="B256" s="79"/>
      <c r="C256" s="1"/>
      <c r="D256" s="1"/>
      <c r="H256" s="1"/>
      <c r="I256" s="1"/>
      <c r="J256" s="1"/>
      <c r="K256" s="1"/>
      <c r="L256" s="1"/>
      <c r="M256" s="1"/>
      <c r="N256" s="1"/>
      <c r="O256" s="1"/>
      <c r="P256" s="1"/>
      <c r="Q256" s="1"/>
      <c r="R256" s="1"/>
      <c r="S256" s="1"/>
      <c r="T256" s="1"/>
      <c r="U256" s="1"/>
      <c r="V256" s="1"/>
      <c r="W256" s="1"/>
      <c r="X256" s="1"/>
    </row>
    <row r="257" spans="1:24" ht="9.75" customHeight="1">
      <c r="A257" s="1"/>
      <c r="B257" s="79"/>
      <c r="C257" s="1"/>
      <c r="D257" s="1"/>
      <c r="H257" s="1"/>
      <c r="I257" s="1"/>
      <c r="J257" s="1"/>
      <c r="K257" s="1"/>
      <c r="L257" s="1"/>
      <c r="M257" s="1"/>
      <c r="N257" s="1"/>
      <c r="O257" s="1"/>
      <c r="P257" s="1"/>
      <c r="Q257" s="1"/>
      <c r="R257" s="1"/>
      <c r="S257" s="1"/>
      <c r="T257" s="1"/>
      <c r="U257" s="1"/>
      <c r="V257" s="1"/>
      <c r="W257" s="1"/>
      <c r="X257" s="1"/>
    </row>
    <row r="258" spans="1:24" ht="9.75" customHeight="1">
      <c r="A258" s="1"/>
      <c r="B258" s="79"/>
      <c r="C258" s="1"/>
      <c r="D258" s="1"/>
      <c r="H258" s="1"/>
      <c r="I258" s="1"/>
      <c r="J258" s="1"/>
      <c r="K258" s="1"/>
      <c r="L258" s="1"/>
      <c r="M258" s="1"/>
      <c r="N258" s="1"/>
      <c r="O258" s="1"/>
      <c r="P258" s="1"/>
      <c r="Q258" s="1"/>
      <c r="R258" s="1"/>
      <c r="S258" s="1"/>
      <c r="T258" s="1"/>
      <c r="U258" s="1"/>
      <c r="V258" s="1"/>
      <c r="W258" s="1"/>
      <c r="X258" s="1"/>
    </row>
    <row r="259" spans="1:24" ht="9.75" customHeight="1">
      <c r="A259" s="1"/>
      <c r="B259" s="79"/>
      <c r="C259" s="1"/>
      <c r="D259" s="1"/>
      <c r="H259" s="1"/>
      <c r="I259" s="1"/>
      <c r="J259" s="1"/>
      <c r="K259" s="1"/>
      <c r="L259" s="1"/>
      <c r="M259" s="1"/>
      <c r="N259" s="1"/>
      <c r="O259" s="1"/>
      <c r="P259" s="1"/>
      <c r="Q259" s="1"/>
      <c r="R259" s="1"/>
      <c r="S259" s="1"/>
      <c r="T259" s="1"/>
      <c r="U259" s="1"/>
      <c r="V259" s="1"/>
      <c r="W259" s="1"/>
      <c r="X259" s="1"/>
    </row>
    <row r="260" spans="1:24" ht="9.75" customHeight="1">
      <c r="A260" s="1"/>
      <c r="B260" s="79"/>
      <c r="C260" s="1"/>
      <c r="D260" s="1"/>
      <c r="H260" s="1"/>
      <c r="I260" s="1"/>
      <c r="J260" s="1"/>
      <c r="K260" s="1"/>
      <c r="L260" s="1"/>
      <c r="M260" s="1"/>
      <c r="N260" s="1"/>
      <c r="O260" s="1"/>
      <c r="P260" s="1"/>
      <c r="Q260" s="1"/>
      <c r="R260" s="1"/>
      <c r="S260" s="1"/>
      <c r="T260" s="1"/>
      <c r="U260" s="1"/>
      <c r="V260" s="1"/>
      <c r="W260" s="1"/>
      <c r="X260" s="1"/>
    </row>
    <row r="261" spans="1:24" ht="9.75" customHeight="1">
      <c r="A261" s="1"/>
      <c r="B261" s="79"/>
      <c r="C261" s="1"/>
      <c r="D261" s="1"/>
      <c r="H261" s="1"/>
      <c r="I261" s="1"/>
      <c r="J261" s="1"/>
      <c r="K261" s="1"/>
      <c r="L261" s="1"/>
      <c r="M261" s="1"/>
      <c r="N261" s="1"/>
      <c r="O261" s="1"/>
      <c r="P261" s="1"/>
      <c r="Q261" s="1"/>
      <c r="R261" s="1"/>
      <c r="S261" s="1"/>
      <c r="T261" s="1"/>
      <c r="U261" s="1"/>
      <c r="V261" s="1"/>
      <c r="W261" s="1"/>
      <c r="X261" s="1"/>
    </row>
    <row r="262" spans="1:24" ht="9.75" customHeight="1">
      <c r="A262" s="1"/>
      <c r="B262" s="79"/>
      <c r="C262" s="1"/>
      <c r="D262" s="1"/>
      <c r="H262" s="1"/>
      <c r="I262" s="1"/>
      <c r="J262" s="1"/>
      <c r="K262" s="1"/>
      <c r="L262" s="1"/>
      <c r="M262" s="1"/>
      <c r="N262" s="1"/>
      <c r="O262" s="1"/>
      <c r="P262" s="1"/>
      <c r="Q262" s="1"/>
      <c r="R262" s="1"/>
      <c r="S262" s="1"/>
      <c r="T262" s="1"/>
      <c r="U262" s="1"/>
      <c r="V262" s="1"/>
      <c r="W262" s="1"/>
      <c r="X262" s="1"/>
    </row>
    <row r="263" spans="1:24" ht="9.75" customHeight="1">
      <c r="A263" s="1"/>
      <c r="B263" s="79"/>
      <c r="C263" s="1"/>
      <c r="D263" s="1"/>
      <c r="H263" s="1"/>
      <c r="I263" s="1"/>
      <c r="J263" s="1"/>
      <c r="K263" s="1"/>
      <c r="L263" s="1"/>
      <c r="M263" s="1"/>
      <c r="N263" s="1"/>
      <c r="O263" s="1"/>
      <c r="P263" s="1"/>
      <c r="Q263" s="1"/>
      <c r="R263" s="1"/>
      <c r="S263" s="1"/>
      <c r="T263" s="1"/>
      <c r="U263" s="1"/>
      <c r="V263" s="1"/>
      <c r="W263" s="1"/>
      <c r="X263" s="1"/>
    </row>
    <row r="264" spans="1:24" ht="9.75" customHeight="1">
      <c r="A264" s="1"/>
      <c r="B264" s="79"/>
      <c r="C264" s="1"/>
      <c r="D264" s="1"/>
      <c r="H264" s="1"/>
      <c r="I264" s="1"/>
      <c r="J264" s="1"/>
      <c r="K264" s="1"/>
      <c r="L264" s="1"/>
      <c r="M264" s="1"/>
      <c r="N264" s="1"/>
      <c r="O264" s="1"/>
      <c r="P264" s="1"/>
      <c r="Q264" s="1"/>
      <c r="R264" s="1"/>
      <c r="S264" s="1"/>
      <c r="T264" s="1"/>
      <c r="U264" s="1"/>
      <c r="V264" s="1"/>
      <c r="W264" s="1"/>
      <c r="X264" s="1"/>
    </row>
    <row r="265" spans="1:24" ht="9.75" customHeight="1">
      <c r="A265" s="1"/>
      <c r="B265" s="79"/>
      <c r="C265" s="1"/>
      <c r="D265" s="1"/>
      <c r="H265" s="1"/>
      <c r="I265" s="1"/>
      <c r="J265" s="1"/>
      <c r="K265" s="1"/>
      <c r="L265" s="1"/>
      <c r="M265" s="1"/>
      <c r="N265" s="1"/>
      <c r="O265" s="1"/>
      <c r="P265" s="1"/>
      <c r="Q265" s="1"/>
      <c r="R265" s="1"/>
      <c r="S265" s="1"/>
      <c r="T265" s="1"/>
      <c r="U265" s="1"/>
      <c r="V265" s="1"/>
      <c r="W265" s="1"/>
      <c r="X265" s="1"/>
    </row>
    <row r="266" spans="1:24" ht="9.75" customHeight="1">
      <c r="A266" s="1"/>
      <c r="B266" s="79"/>
      <c r="C266" s="1"/>
      <c r="D266" s="1"/>
      <c r="H266" s="1"/>
      <c r="I266" s="1"/>
      <c r="J266" s="1"/>
      <c r="K266" s="1"/>
      <c r="L266" s="1"/>
      <c r="M266" s="1"/>
      <c r="N266" s="1"/>
      <c r="O266" s="1"/>
      <c r="P266" s="1"/>
      <c r="Q266" s="1"/>
      <c r="R266" s="1"/>
      <c r="S266" s="1"/>
      <c r="T266" s="1"/>
      <c r="U266" s="1"/>
      <c r="V266" s="1"/>
      <c r="W266" s="1"/>
      <c r="X266" s="1"/>
    </row>
    <row r="267" spans="1:24" ht="9.75" customHeight="1">
      <c r="A267" s="1"/>
      <c r="B267" s="79"/>
      <c r="C267" s="1"/>
      <c r="D267" s="1"/>
      <c r="H267" s="1"/>
      <c r="I267" s="1"/>
      <c r="J267" s="1"/>
      <c r="K267" s="1"/>
      <c r="L267" s="1"/>
      <c r="M267" s="1"/>
      <c r="N267" s="1"/>
      <c r="O267" s="1"/>
      <c r="P267" s="1"/>
      <c r="Q267" s="1"/>
      <c r="R267" s="1"/>
      <c r="S267" s="1"/>
      <c r="T267" s="1"/>
      <c r="U267" s="1"/>
      <c r="V267" s="1"/>
      <c r="W267" s="1"/>
      <c r="X267" s="1"/>
    </row>
    <row r="268" spans="1:24" ht="9.75" customHeight="1">
      <c r="A268" s="1"/>
      <c r="B268" s="79"/>
      <c r="C268" s="1"/>
      <c r="D268" s="1"/>
      <c r="H268" s="1"/>
      <c r="I268" s="1"/>
      <c r="J268" s="1"/>
      <c r="K268" s="1"/>
      <c r="L268" s="1"/>
      <c r="M268" s="1"/>
      <c r="N268" s="1"/>
      <c r="O268" s="1"/>
      <c r="P268" s="1"/>
      <c r="Q268" s="1"/>
      <c r="R268" s="1"/>
      <c r="S268" s="1"/>
      <c r="T268" s="1"/>
      <c r="U268" s="1"/>
      <c r="V268" s="1"/>
      <c r="W268" s="1"/>
      <c r="X268" s="1"/>
    </row>
    <row r="269" spans="1:24" ht="9.75" customHeight="1">
      <c r="A269" s="1"/>
      <c r="B269" s="79"/>
      <c r="C269" s="1"/>
      <c r="D269" s="1"/>
      <c r="H269" s="1"/>
      <c r="I269" s="1"/>
      <c r="J269" s="1"/>
      <c r="K269" s="1"/>
      <c r="L269" s="1"/>
      <c r="M269" s="1"/>
      <c r="N269" s="1"/>
      <c r="O269" s="1"/>
      <c r="P269" s="1"/>
      <c r="Q269" s="1"/>
      <c r="R269" s="1"/>
      <c r="S269" s="1"/>
      <c r="T269" s="1"/>
      <c r="U269" s="1"/>
      <c r="V269" s="1"/>
      <c r="W269" s="1"/>
      <c r="X269" s="1"/>
    </row>
    <row r="270" spans="1:24" ht="9.75" customHeight="1">
      <c r="A270" s="1"/>
      <c r="B270" s="79"/>
      <c r="C270" s="1"/>
      <c r="D270" s="1"/>
      <c r="H270" s="1"/>
      <c r="I270" s="1"/>
      <c r="J270" s="1"/>
      <c r="K270" s="1"/>
      <c r="L270" s="1"/>
      <c r="M270" s="1"/>
      <c r="N270" s="1"/>
      <c r="O270" s="1"/>
      <c r="P270" s="1"/>
      <c r="Q270" s="1"/>
      <c r="R270" s="1"/>
      <c r="S270" s="1"/>
      <c r="T270" s="1"/>
      <c r="U270" s="1"/>
      <c r="V270" s="1"/>
      <c r="W270" s="1"/>
      <c r="X270" s="1"/>
    </row>
    <row r="271" spans="1:24" ht="9.75" customHeight="1">
      <c r="A271" s="1"/>
      <c r="B271" s="79"/>
      <c r="C271" s="1"/>
      <c r="D271" s="1"/>
      <c r="H271" s="1"/>
      <c r="I271" s="1"/>
      <c r="J271" s="1"/>
      <c r="K271" s="1"/>
      <c r="L271" s="1"/>
      <c r="M271" s="1"/>
      <c r="N271" s="1"/>
      <c r="O271" s="1"/>
      <c r="P271" s="1"/>
      <c r="Q271" s="1"/>
      <c r="R271" s="1"/>
      <c r="S271" s="1"/>
      <c r="T271" s="1"/>
      <c r="U271" s="1"/>
      <c r="V271" s="1"/>
      <c r="W271" s="1"/>
      <c r="X271" s="1"/>
    </row>
    <row r="272" spans="1:24" ht="9.75" customHeight="1">
      <c r="A272" s="1"/>
      <c r="B272" s="79"/>
      <c r="C272" s="1"/>
      <c r="D272" s="1"/>
      <c r="H272" s="1"/>
      <c r="I272" s="1"/>
      <c r="J272" s="1"/>
      <c r="K272" s="1"/>
      <c r="L272" s="1"/>
      <c r="M272" s="1"/>
      <c r="N272" s="1"/>
      <c r="O272" s="1"/>
      <c r="P272" s="1"/>
      <c r="Q272" s="1"/>
      <c r="R272" s="1"/>
      <c r="S272" s="1"/>
      <c r="T272" s="1"/>
      <c r="U272" s="1"/>
      <c r="V272" s="1"/>
      <c r="W272" s="1"/>
      <c r="X272" s="1"/>
    </row>
    <row r="273" spans="1:24" ht="9.75" customHeight="1">
      <c r="A273" s="1"/>
      <c r="B273" s="79"/>
      <c r="C273" s="1"/>
      <c r="D273" s="1"/>
      <c r="H273" s="1"/>
      <c r="I273" s="1"/>
      <c r="J273" s="1"/>
      <c r="K273" s="1"/>
      <c r="L273" s="1"/>
      <c r="M273" s="1"/>
      <c r="N273" s="1"/>
      <c r="O273" s="1"/>
      <c r="P273" s="1"/>
      <c r="Q273" s="1"/>
      <c r="R273" s="1"/>
      <c r="S273" s="1"/>
      <c r="T273" s="1"/>
      <c r="U273" s="1"/>
      <c r="V273" s="1"/>
      <c r="W273" s="1"/>
      <c r="X273" s="1"/>
    </row>
    <row r="274" spans="1:24" ht="9.75" customHeight="1">
      <c r="A274" s="1"/>
      <c r="B274" s="79"/>
      <c r="C274" s="1"/>
      <c r="D274" s="1"/>
      <c r="H274" s="1"/>
      <c r="I274" s="1"/>
      <c r="J274" s="1"/>
      <c r="K274" s="1"/>
      <c r="L274" s="1"/>
      <c r="M274" s="1"/>
      <c r="N274" s="1"/>
      <c r="O274" s="1"/>
      <c r="P274" s="1"/>
      <c r="Q274" s="1"/>
      <c r="R274" s="1"/>
      <c r="S274" s="1"/>
      <c r="T274" s="1"/>
      <c r="U274" s="1"/>
      <c r="V274" s="1"/>
      <c r="W274" s="1"/>
      <c r="X274" s="1"/>
    </row>
    <row r="275" spans="1:24" ht="9.75" customHeight="1">
      <c r="A275" s="1"/>
      <c r="B275" s="79"/>
      <c r="C275" s="1"/>
      <c r="D275" s="1"/>
      <c r="H275" s="1"/>
      <c r="I275" s="1"/>
      <c r="J275" s="1"/>
      <c r="K275" s="1"/>
      <c r="L275" s="1"/>
      <c r="M275" s="1"/>
      <c r="N275" s="1"/>
      <c r="O275" s="1"/>
      <c r="P275" s="1"/>
      <c r="Q275" s="1"/>
      <c r="R275" s="1"/>
      <c r="S275" s="1"/>
      <c r="T275" s="1"/>
      <c r="U275" s="1"/>
      <c r="V275" s="1"/>
      <c r="W275" s="1"/>
      <c r="X275" s="1"/>
    </row>
    <row r="276" spans="1:24" ht="9.75" customHeight="1">
      <c r="A276" s="1"/>
      <c r="B276" s="79"/>
      <c r="C276" s="1"/>
      <c r="D276" s="1"/>
      <c r="H276" s="1"/>
      <c r="I276" s="1"/>
      <c r="J276" s="1"/>
      <c r="K276" s="1"/>
      <c r="L276" s="1"/>
      <c r="M276" s="1"/>
      <c r="N276" s="1"/>
      <c r="O276" s="1"/>
      <c r="P276" s="1"/>
      <c r="Q276" s="1"/>
      <c r="R276" s="1"/>
      <c r="S276" s="1"/>
      <c r="T276" s="1"/>
      <c r="U276" s="1"/>
      <c r="V276" s="1"/>
      <c r="W276" s="1"/>
      <c r="X276" s="1"/>
    </row>
    <row r="277" spans="1:24" ht="9.75" customHeight="1">
      <c r="A277" s="1"/>
      <c r="B277" s="79"/>
      <c r="C277" s="1"/>
      <c r="D277" s="1"/>
      <c r="H277" s="1"/>
      <c r="I277" s="1"/>
      <c r="J277" s="1"/>
      <c r="K277" s="1"/>
      <c r="L277" s="1"/>
      <c r="M277" s="1"/>
      <c r="N277" s="1"/>
      <c r="O277" s="1"/>
      <c r="P277" s="1"/>
      <c r="Q277" s="1"/>
      <c r="R277" s="1"/>
      <c r="S277" s="1"/>
      <c r="T277" s="1"/>
      <c r="U277" s="1"/>
      <c r="V277" s="1"/>
      <c r="W277" s="1"/>
      <c r="X277" s="1"/>
    </row>
    <row r="278" spans="1:24" ht="9.75" customHeight="1">
      <c r="A278" s="1"/>
      <c r="B278" s="79"/>
      <c r="C278" s="1"/>
      <c r="D278" s="1"/>
      <c r="H278" s="1"/>
      <c r="I278" s="1"/>
      <c r="J278" s="1"/>
      <c r="K278" s="1"/>
      <c r="L278" s="1"/>
      <c r="M278" s="1"/>
      <c r="N278" s="1"/>
      <c r="O278" s="1"/>
      <c r="P278" s="1"/>
      <c r="Q278" s="1"/>
      <c r="R278" s="1"/>
      <c r="S278" s="1"/>
      <c r="T278" s="1"/>
      <c r="U278" s="1"/>
      <c r="V278" s="1"/>
      <c r="W278" s="1"/>
      <c r="X278" s="1"/>
    </row>
    <row r="279" spans="1:24" ht="9.75" customHeight="1">
      <c r="A279" s="1"/>
      <c r="B279" s="79"/>
      <c r="C279" s="1"/>
      <c r="D279" s="1"/>
      <c r="H279" s="1"/>
      <c r="I279" s="1"/>
      <c r="J279" s="1"/>
      <c r="K279" s="1"/>
      <c r="L279" s="1"/>
      <c r="M279" s="1"/>
      <c r="N279" s="1"/>
      <c r="O279" s="1"/>
      <c r="P279" s="1"/>
      <c r="Q279" s="1"/>
      <c r="R279" s="1"/>
      <c r="S279" s="1"/>
      <c r="T279" s="1"/>
      <c r="U279" s="1"/>
      <c r="V279" s="1"/>
      <c r="W279" s="1"/>
      <c r="X279" s="1"/>
    </row>
    <row r="280" spans="1:24" ht="9.75" customHeight="1">
      <c r="A280" s="1"/>
      <c r="B280" s="79"/>
      <c r="C280" s="1"/>
      <c r="D280" s="1"/>
      <c r="H280" s="1"/>
      <c r="I280" s="1"/>
      <c r="J280" s="1"/>
      <c r="K280" s="1"/>
      <c r="L280" s="1"/>
      <c r="M280" s="1"/>
      <c r="N280" s="1"/>
      <c r="O280" s="1"/>
      <c r="P280" s="1"/>
      <c r="Q280" s="1"/>
      <c r="R280" s="1"/>
      <c r="S280" s="1"/>
      <c r="T280" s="1"/>
      <c r="U280" s="1"/>
      <c r="V280" s="1"/>
      <c r="W280" s="1"/>
      <c r="X280" s="1"/>
    </row>
    <row r="281" spans="1:24" ht="9.75" customHeight="1">
      <c r="A281" s="1"/>
      <c r="B281" s="79"/>
      <c r="C281" s="1"/>
      <c r="D281" s="1"/>
      <c r="H281" s="1"/>
      <c r="I281" s="1"/>
      <c r="J281" s="1"/>
      <c r="K281" s="1"/>
      <c r="L281" s="1"/>
      <c r="M281" s="1"/>
      <c r="N281" s="1"/>
      <c r="O281" s="1"/>
      <c r="P281" s="1"/>
      <c r="Q281" s="1"/>
      <c r="R281" s="1"/>
      <c r="S281" s="1"/>
      <c r="T281" s="1"/>
      <c r="U281" s="1"/>
      <c r="V281" s="1"/>
      <c r="W281" s="1"/>
      <c r="X281" s="1"/>
    </row>
    <row r="282" spans="1:24" ht="9.75" customHeight="1">
      <c r="A282" s="1"/>
      <c r="B282" s="79"/>
      <c r="C282" s="1"/>
      <c r="D282" s="1"/>
      <c r="H282" s="1"/>
      <c r="I282" s="1"/>
      <c r="J282" s="1"/>
      <c r="K282" s="1"/>
      <c r="L282" s="1"/>
      <c r="M282" s="1"/>
      <c r="N282" s="1"/>
      <c r="O282" s="1"/>
      <c r="P282" s="1"/>
      <c r="Q282" s="1"/>
      <c r="R282" s="1"/>
      <c r="S282" s="1"/>
      <c r="T282" s="1"/>
      <c r="U282" s="1"/>
      <c r="V282" s="1"/>
      <c r="W282" s="1"/>
      <c r="X282" s="1"/>
    </row>
    <row r="283" spans="1:24" ht="9.75" customHeight="1">
      <c r="A283" s="1"/>
      <c r="B283" s="79"/>
      <c r="C283" s="1"/>
      <c r="D283" s="1"/>
      <c r="H283" s="1"/>
      <c r="I283" s="1"/>
      <c r="J283" s="1"/>
      <c r="K283" s="1"/>
      <c r="L283" s="1"/>
      <c r="M283" s="1"/>
      <c r="N283" s="1"/>
      <c r="O283" s="1"/>
      <c r="P283" s="1"/>
      <c r="Q283" s="1"/>
      <c r="R283" s="1"/>
      <c r="S283" s="1"/>
      <c r="T283" s="1"/>
      <c r="U283" s="1"/>
      <c r="V283" s="1"/>
      <c r="W283" s="1"/>
      <c r="X283" s="1"/>
    </row>
    <row r="284" spans="1:24" ht="9.75" customHeight="1">
      <c r="A284" s="1"/>
      <c r="B284" s="79"/>
      <c r="C284" s="1"/>
      <c r="D284" s="1"/>
      <c r="H284" s="1"/>
      <c r="I284" s="1"/>
      <c r="J284" s="1"/>
      <c r="K284" s="1"/>
      <c r="L284" s="1"/>
      <c r="M284" s="1"/>
      <c r="N284" s="1"/>
      <c r="O284" s="1"/>
      <c r="P284" s="1"/>
      <c r="Q284" s="1"/>
      <c r="R284" s="1"/>
      <c r="S284" s="1"/>
      <c r="T284" s="1"/>
      <c r="U284" s="1"/>
      <c r="V284" s="1"/>
      <c r="W284" s="1"/>
      <c r="X284" s="1"/>
    </row>
    <row r="285" spans="1:24" ht="9.75" customHeight="1">
      <c r="A285" s="1"/>
      <c r="B285" s="79"/>
      <c r="C285" s="1"/>
      <c r="D285" s="1"/>
      <c r="H285" s="1"/>
      <c r="I285" s="1"/>
      <c r="J285" s="1"/>
      <c r="K285" s="1"/>
      <c r="L285" s="1"/>
      <c r="M285" s="1"/>
      <c r="N285" s="1"/>
      <c r="O285" s="1"/>
      <c r="P285" s="1"/>
      <c r="Q285" s="1"/>
      <c r="R285" s="1"/>
      <c r="S285" s="1"/>
      <c r="T285" s="1"/>
      <c r="U285" s="1"/>
      <c r="V285" s="1"/>
      <c r="W285" s="1"/>
      <c r="X285" s="1"/>
    </row>
    <row r="286" spans="1:24" ht="9.75" customHeight="1">
      <c r="A286" s="1"/>
      <c r="B286" s="79"/>
      <c r="C286" s="1"/>
      <c r="D286" s="1"/>
      <c r="H286" s="1"/>
      <c r="I286" s="1"/>
      <c r="J286" s="1"/>
      <c r="K286" s="1"/>
      <c r="L286" s="1"/>
      <c r="M286" s="1"/>
      <c r="N286" s="1"/>
      <c r="O286" s="1"/>
      <c r="P286" s="1"/>
      <c r="Q286" s="1"/>
      <c r="R286" s="1"/>
      <c r="S286" s="1"/>
      <c r="T286" s="1"/>
      <c r="U286" s="1"/>
      <c r="V286" s="1"/>
      <c r="W286" s="1"/>
      <c r="X286" s="1"/>
    </row>
    <row r="287" spans="1:24" ht="9.75" customHeight="1">
      <c r="A287" s="1"/>
      <c r="B287" s="79"/>
      <c r="C287" s="1"/>
      <c r="D287" s="1"/>
      <c r="H287" s="1"/>
      <c r="I287" s="1"/>
      <c r="J287" s="1"/>
      <c r="K287" s="1"/>
      <c r="L287" s="1"/>
      <c r="M287" s="1"/>
      <c r="N287" s="1"/>
      <c r="O287" s="1"/>
      <c r="P287" s="1"/>
      <c r="Q287" s="1"/>
      <c r="R287" s="1"/>
      <c r="S287" s="1"/>
      <c r="T287" s="1"/>
      <c r="U287" s="1"/>
      <c r="V287" s="1"/>
      <c r="W287" s="1"/>
      <c r="X287" s="1"/>
    </row>
    <row r="288" spans="1:24" ht="9.75" customHeight="1">
      <c r="A288" s="1"/>
      <c r="B288" s="79"/>
      <c r="C288" s="1"/>
      <c r="D288" s="1"/>
      <c r="H288" s="1"/>
      <c r="I288" s="1"/>
      <c r="J288" s="1"/>
      <c r="K288" s="1"/>
      <c r="L288" s="1"/>
      <c r="M288" s="1"/>
      <c r="N288" s="1"/>
      <c r="O288" s="1"/>
      <c r="P288" s="1"/>
      <c r="Q288" s="1"/>
      <c r="R288" s="1"/>
      <c r="S288" s="1"/>
      <c r="T288" s="1"/>
      <c r="U288" s="1"/>
      <c r="V288" s="1"/>
      <c r="W288" s="1"/>
      <c r="X288" s="1"/>
    </row>
    <row r="289" spans="1:24" ht="9.75" customHeight="1">
      <c r="A289" s="1"/>
      <c r="B289" s="79"/>
      <c r="C289" s="1"/>
      <c r="D289" s="1"/>
      <c r="H289" s="1"/>
      <c r="I289" s="1"/>
      <c r="J289" s="1"/>
      <c r="K289" s="1"/>
      <c r="L289" s="1"/>
      <c r="M289" s="1"/>
      <c r="N289" s="1"/>
      <c r="O289" s="1"/>
      <c r="P289" s="1"/>
      <c r="Q289" s="1"/>
      <c r="R289" s="1"/>
      <c r="S289" s="1"/>
      <c r="T289" s="1"/>
      <c r="U289" s="1"/>
      <c r="V289" s="1"/>
      <c r="W289" s="1"/>
      <c r="X289" s="1"/>
    </row>
    <row r="290" spans="1:24" ht="9.75" customHeight="1">
      <c r="A290" s="1"/>
      <c r="B290" s="79"/>
      <c r="C290" s="1"/>
      <c r="D290" s="1"/>
      <c r="H290" s="1"/>
      <c r="I290" s="1"/>
      <c r="J290" s="1"/>
      <c r="K290" s="1"/>
      <c r="L290" s="1"/>
      <c r="M290" s="1"/>
      <c r="N290" s="1"/>
      <c r="O290" s="1"/>
      <c r="P290" s="1"/>
      <c r="Q290" s="1"/>
      <c r="R290" s="1"/>
      <c r="S290" s="1"/>
      <c r="T290" s="1"/>
      <c r="U290" s="1"/>
      <c r="V290" s="1"/>
      <c r="W290" s="1"/>
      <c r="X290" s="1"/>
    </row>
    <row r="291" spans="1:24" ht="9.75" customHeight="1">
      <c r="A291" s="1"/>
      <c r="B291" s="79"/>
      <c r="C291" s="1"/>
      <c r="D291" s="1"/>
      <c r="H291" s="1"/>
      <c r="I291" s="1"/>
      <c r="J291" s="1"/>
      <c r="K291" s="1"/>
      <c r="L291" s="1"/>
      <c r="M291" s="1"/>
      <c r="N291" s="1"/>
      <c r="O291" s="1"/>
      <c r="P291" s="1"/>
      <c r="Q291" s="1"/>
      <c r="R291" s="1"/>
      <c r="S291" s="1"/>
      <c r="T291" s="1"/>
      <c r="U291" s="1"/>
      <c r="V291" s="1"/>
      <c r="W291" s="1"/>
      <c r="X291" s="1"/>
    </row>
    <row r="292" spans="1:24" ht="9.75" customHeight="1">
      <c r="A292" s="1"/>
      <c r="B292" s="79"/>
      <c r="C292" s="1"/>
      <c r="D292" s="1"/>
      <c r="H292" s="1"/>
      <c r="I292" s="1"/>
      <c r="J292" s="1"/>
      <c r="K292" s="1"/>
      <c r="L292" s="1"/>
      <c r="M292" s="1"/>
      <c r="N292" s="1"/>
      <c r="O292" s="1"/>
      <c r="P292" s="1"/>
      <c r="Q292" s="1"/>
      <c r="R292" s="1"/>
      <c r="S292" s="1"/>
      <c r="T292" s="1"/>
      <c r="U292" s="1"/>
      <c r="V292" s="1"/>
      <c r="W292" s="1"/>
      <c r="X292" s="1"/>
    </row>
    <row r="293" spans="1:24" ht="9.75" customHeight="1">
      <c r="A293" s="1"/>
      <c r="B293" s="79"/>
      <c r="C293" s="1"/>
      <c r="D293" s="1"/>
      <c r="H293" s="1"/>
      <c r="I293" s="1"/>
      <c r="J293" s="1"/>
      <c r="K293" s="1"/>
      <c r="L293" s="1"/>
      <c r="M293" s="1"/>
      <c r="N293" s="1"/>
      <c r="O293" s="1"/>
      <c r="P293" s="1"/>
      <c r="Q293" s="1"/>
      <c r="R293" s="1"/>
      <c r="S293" s="1"/>
      <c r="T293" s="1"/>
      <c r="U293" s="1"/>
      <c r="V293" s="1"/>
      <c r="W293" s="1"/>
      <c r="X293" s="1"/>
    </row>
    <row r="294" spans="1:24" ht="9.75" customHeight="1">
      <c r="A294" s="1"/>
      <c r="B294" s="79"/>
      <c r="C294" s="1"/>
      <c r="D294" s="1"/>
      <c r="H294" s="1"/>
      <c r="I294" s="1"/>
      <c r="J294" s="1"/>
      <c r="K294" s="1"/>
      <c r="L294" s="1"/>
      <c r="M294" s="1"/>
      <c r="N294" s="1"/>
      <c r="O294" s="1"/>
      <c r="P294" s="1"/>
      <c r="Q294" s="1"/>
      <c r="R294" s="1"/>
      <c r="S294" s="1"/>
      <c r="T294" s="1"/>
      <c r="U294" s="1"/>
      <c r="V294" s="1"/>
      <c r="W294" s="1"/>
      <c r="X294" s="1"/>
    </row>
    <row r="295" spans="1:24" ht="9.75" customHeight="1">
      <c r="A295" s="1"/>
      <c r="B295" s="79"/>
      <c r="C295" s="1"/>
      <c r="D295" s="1"/>
      <c r="H295" s="1"/>
      <c r="I295" s="1"/>
      <c r="J295" s="1"/>
      <c r="K295" s="1"/>
      <c r="L295" s="1"/>
      <c r="M295" s="1"/>
      <c r="N295" s="1"/>
      <c r="O295" s="1"/>
      <c r="P295" s="1"/>
      <c r="Q295" s="1"/>
      <c r="R295" s="1"/>
      <c r="S295" s="1"/>
      <c r="T295" s="1"/>
      <c r="U295" s="1"/>
      <c r="V295" s="1"/>
      <c r="W295" s="1"/>
      <c r="X295" s="1"/>
    </row>
    <row r="296" spans="1:24" ht="9.75" customHeight="1">
      <c r="A296" s="1"/>
      <c r="B296" s="79"/>
      <c r="C296" s="1"/>
      <c r="D296" s="1"/>
      <c r="H296" s="1"/>
      <c r="I296" s="1"/>
      <c r="J296" s="1"/>
      <c r="K296" s="1"/>
      <c r="L296" s="1"/>
      <c r="M296" s="1"/>
      <c r="N296" s="1"/>
      <c r="O296" s="1"/>
      <c r="P296" s="1"/>
      <c r="Q296" s="1"/>
      <c r="R296" s="1"/>
      <c r="S296" s="1"/>
      <c r="T296" s="1"/>
      <c r="U296" s="1"/>
      <c r="V296" s="1"/>
      <c r="W296" s="1"/>
      <c r="X296" s="1"/>
    </row>
    <row r="297" spans="1:24" ht="9.75" customHeight="1">
      <c r="A297" s="1"/>
      <c r="B297" s="79"/>
      <c r="C297" s="1"/>
      <c r="D297" s="1"/>
      <c r="H297" s="1"/>
      <c r="I297" s="1"/>
      <c r="J297" s="1"/>
      <c r="K297" s="1"/>
      <c r="L297" s="1"/>
      <c r="M297" s="1"/>
      <c r="N297" s="1"/>
      <c r="O297" s="1"/>
      <c r="P297" s="1"/>
      <c r="Q297" s="1"/>
      <c r="R297" s="1"/>
      <c r="S297" s="1"/>
      <c r="T297" s="1"/>
      <c r="U297" s="1"/>
      <c r="V297" s="1"/>
      <c r="W297" s="1"/>
      <c r="X297" s="1"/>
    </row>
    <row r="298" spans="1:24" ht="9.75" customHeight="1">
      <c r="A298" s="1"/>
      <c r="B298" s="79"/>
      <c r="C298" s="1"/>
      <c r="D298" s="1"/>
      <c r="H298" s="1"/>
      <c r="I298" s="1"/>
      <c r="J298" s="1"/>
      <c r="K298" s="1"/>
      <c r="L298" s="1"/>
      <c r="M298" s="1"/>
      <c r="N298" s="1"/>
      <c r="O298" s="1"/>
      <c r="P298" s="1"/>
      <c r="Q298" s="1"/>
      <c r="R298" s="1"/>
      <c r="S298" s="1"/>
      <c r="T298" s="1"/>
      <c r="U298" s="1"/>
      <c r="V298" s="1"/>
      <c r="W298" s="1"/>
      <c r="X298" s="1"/>
    </row>
    <row r="299" spans="1:24" ht="9.75" customHeight="1">
      <c r="A299" s="1"/>
      <c r="B299" s="79"/>
      <c r="C299" s="1"/>
      <c r="D299" s="1"/>
      <c r="H299" s="1"/>
      <c r="I299" s="1"/>
      <c r="J299" s="1"/>
      <c r="K299" s="1"/>
      <c r="L299" s="1"/>
      <c r="M299" s="1"/>
      <c r="N299" s="1"/>
      <c r="O299" s="1"/>
      <c r="P299" s="1"/>
      <c r="Q299" s="1"/>
      <c r="R299" s="1"/>
      <c r="S299" s="1"/>
      <c r="T299" s="1"/>
      <c r="U299" s="1"/>
      <c r="V299" s="1"/>
      <c r="W299" s="1"/>
      <c r="X299" s="1"/>
    </row>
    <row r="300" spans="1:24" ht="9.75" customHeight="1">
      <c r="A300" s="1"/>
      <c r="B300" s="79"/>
      <c r="C300" s="1"/>
      <c r="D300" s="1"/>
      <c r="H300" s="1"/>
      <c r="I300" s="1"/>
      <c r="J300" s="1"/>
      <c r="K300" s="1"/>
      <c r="L300" s="1"/>
      <c r="M300" s="1"/>
      <c r="N300" s="1"/>
      <c r="O300" s="1"/>
      <c r="P300" s="1"/>
      <c r="Q300" s="1"/>
      <c r="R300" s="1"/>
      <c r="S300" s="1"/>
      <c r="T300" s="1"/>
      <c r="U300" s="1"/>
      <c r="V300" s="1"/>
      <c r="W300" s="1"/>
      <c r="X300" s="1"/>
    </row>
    <row r="301" spans="1:24" ht="9.75" customHeight="1">
      <c r="A301" s="1"/>
      <c r="B301" s="79"/>
      <c r="C301" s="1"/>
      <c r="D301" s="1"/>
      <c r="H301" s="1"/>
      <c r="I301" s="1"/>
      <c r="J301" s="1"/>
      <c r="K301" s="1"/>
      <c r="L301" s="1"/>
      <c r="M301" s="1"/>
      <c r="N301" s="1"/>
      <c r="O301" s="1"/>
      <c r="P301" s="1"/>
      <c r="Q301" s="1"/>
      <c r="R301" s="1"/>
      <c r="S301" s="1"/>
      <c r="T301" s="1"/>
      <c r="U301" s="1"/>
      <c r="V301" s="1"/>
      <c r="W301" s="1"/>
      <c r="X301" s="1"/>
    </row>
    <row r="302" spans="1:24" ht="9.75" customHeight="1">
      <c r="A302" s="1"/>
      <c r="B302" s="79"/>
      <c r="C302" s="1"/>
      <c r="D302" s="1"/>
      <c r="H302" s="1"/>
      <c r="I302" s="1"/>
      <c r="J302" s="1"/>
      <c r="K302" s="1"/>
      <c r="L302" s="1"/>
      <c r="M302" s="1"/>
      <c r="N302" s="1"/>
      <c r="O302" s="1"/>
      <c r="P302" s="1"/>
      <c r="Q302" s="1"/>
      <c r="R302" s="1"/>
      <c r="S302" s="1"/>
      <c r="T302" s="1"/>
      <c r="U302" s="1"/>
      <c r="V302" s="1"/>
      <c r="W302" s="1"/>
      <c r="X302" s="1"/>
    </row>
    <row r="303" spans="1:24" ht="9.75" customHeight="1">
      <c r="A303" s="1"/>
      <c r="B303" s="79"/>
      <c r="C303" s="1"/>
      <c r="D303" s="1"/>
      <c r="H303" s="1"/>
      <c r="I303" s="1"/>
      <c r="J303" s="1"/>
      <c r="K303" s="1"/>
      <c r="L303" s="1"/>
      <c r="M303" s="1"/>
      <c r="N303" s="1"/>
      <c r="O303" s="1"/>
      <c r="P303" s="1"/>
      <c r="Q303" s="1"/>
      <c r="R303" s="1"/>
      <c r="S303" s="1"/>
      <c r="T303" s="1"/>
      <c r="U303" s="1"/>
      <c r="V303" s="1"/>
      <c r="W303" s="1"/>
      <c r="X303" s="1"/>
    </row>
    <row r="304" spans="1:24" ht="9.75" customHeight="1">
      <c r="A304" s="1"/>
      <c r="B304" s="79"/>
      <c r="C304" s="1"/>
      <c r="D304" s="1"/>
      <c r="H304" s="1"/>
      <c r="I304" s="1"/>
      <c r="J304" s="1"/>
      <c r="K304" s="1"/>
      <c r="L304" s="1"/>
      <c r="M304" s="1"/>
      <c r="N304" s="1"/>
      <c r="O304" s="1"/>
      <c r="P304" s="1"/>
      <c r="Q304" s="1"/>
      <c r="R304" s="1"/>
      <c r="S304" s="1"/>
      <c r="T304" s="1"/>
      <c r="U304" s="1"/>
      <c r="V304" s="1"/>
      <c r="W304" s="1"/>
      <c r="X304" s="1"/>
    </row>
    <row r="305" spans="1:24" ht="9.75" customHeight="1">
      <c r="A305" s="1"/>
      <c r="B305" s="79"/>
      <c r="C305" s="1"/>
      <c r="D305" s="1"/>
      <c r="H305" s="1"/>
      <c r="I305" s="1"/>
      <c r="J305" s="1"/>
      <c r="K305" s="1"/>
      <c r="L305" s="1"/>
      <c r="M305" s="1"/>
      <c r="N305" s="1"/>
      <c r="O305" s="1"/>
      <c r="P305" s="1"/>
      <c r="Q305" s="1"/>
      <c r="R305" s="1"/>
      <c r="S305" s="1"/>
      <c r="T305" s="1"/>
      <c r="U305" s="1"/>
      <c r="V305" s="1"/>
      <c r="W305" s="1"/>
      <c r="X305" s="1"/>
    </row>
    <row r="306" spans="1:24" ht="9.75" customHeight="1">
      <c r="A306" s="1"/>
      <c r="B306" s="79"/>
      <c r="C306" s="1"/>
      <c r="D306" s="1"/>
      <c r="H306" s="1"/>
      <c r="I306" s="1"/>
      <c r="J306" s="1"/>
      <c r="K306" s="1"/>
      <c r="L306" s="1"/>
      <c r="M306" s="1"/>
      <c r="N306" s="1"/>
      <c r="O306" s="1"/>
      <c r="P306" s="1"/>
      <c r="Q306" s="1"/>
      <c r="R306" s="1"/>
      <c r="S306" s="1"/>
      <c r="T306" s="1"/>
      <c r="U306" s="1"/>
      <c r="V306" s="1"/>
      <c r="W306" s="1"/>
      <c r="X306" s="1"/>
    </row>
    <row r="307" spans="1:24" ht="9.75" customHeight="1">
      <c r="A307" s="1"/>
      <c r="B307" s="79"/>
      <c r="C307" s="1"/>
      <c r="D307" s="1"/>
      <c r="H307" s="1"/>
      <c r="I307" s="1"/>
      <c r="J307" s="1"/>
      <c r="K307" s="1"/>
      <c r="L307" s="1"/>
      <c r="M307" s="1"/>
      <c r="N307" s="1"/>
      <c r="O307" s="1"/>
      <c r="P307" s="1"/>
      <c r="Q307" s="1"/>
      <c r="R307" s="1"/>
      <c r="S307" s="1"/>
      <c r="T307" s="1"/>
      <c r="U307" s="1"/>
      <c r="V307" s="1"/>
      <c r="W307" s="1"/>
      <c r="X307" s="1"/>
    </row>
    <row r="308" spans="1:24" ht="9.75" customHeight="1">
      <c r="A308" s="1"/>
      <c r="B308" s="79"/>
      <c r="C308" s="1"/>
      <c r="D308" s="1"/>
      <c r="H308" s="1"/>
      <c r="I308" s="1"/>
      <c r="J308" s="1"/>
      <c r="K308" s="1"/>
      <c r="L308" s="1"/>
      <c r="M308" s="1"/>
      <c r="N308" s="1"/>
      <c r="O308" s="1"/>
      <c r="P308" s="1"/>
      <c r="Q308" s="1"/>
      <c r="R308" s="1"/>
      <c r="S308" s="1"/>
      <c r="T308" s="1"/>
      <c r="U308" s="1"/>
      <c r="V308" s="1"/>
      <c r="W308" s="1"/>
      <c r="X308" s="1"/>
    </row>
    <row r="309" spans="1:24" ht="9.75" customHeight="1">
      <c r="A309" s="1"/>
      <c r="B309" s="79"/>
      <c r="C309" s="1"/>
      <c r="D309" s="1"/>
      <c r="H309" s="1"/>
      <c r="I309" s="1"/>
      <c r="J309" s="1"/>
      <c r="K309" s="1"/>
      <c r="L309" s="1"/>
      <c r="M309" s="1"/>
      <c r="N309" s="1"/>
      <c r="O309" s="1"/>
      <c r="P309" s="1"/>
      <c r="Q309" s="1"/>
      <c r="R309" s="1"/>
      <c r="S309" s="1"/>
      <c r="T309" s="1"/>
      <c r="U309" s="1"/>
      <c r="V309" s="1"/>
      <c r="W309" s="1"/>
      <c r="X309" s="1"/>
    </row>
    <row r="310" spans="1:24" ht="9.75" customHeight="1">
      <c r="A310" s="1"/>
      <c r="B310" s="79"/>
      <c r="C310" s="1"/>
      <c r="D310" s="1"/>
      <c r="H310" s="1"/>
      <c r="I310" s="1"/>
      <c r="J310" s="1"/>
      <c r="K310" s="1"/>
      <c r="L310" s="1"/>
      <c r="M310" s="1"/>
      <c r="N310" s="1"/>
      <c r="O310" s="1"/>
      <c r="P310" s="1"/>
      <c r="Q310" s="1"/>
      <c r="R310" s="1"/>
      <c r="S310" s="1"/>
      <c r="T310" s="1"/>
      <c r="U310" s="1"/>
      <c r="V310" s="1"/>
      <c r="W310" s="1"/>
      <c r="X310" s="1"/>
    </row>
    <row r="311" spans="1:24" ht="9.75" customHeight="1">
      <c r="A311" s="1"/>
      <c r="B311" s="79"/>
      <c r="C311" s="1"/>
      <c r="D311" s="1"/>
      <c r="H311" s="1"/>
      <c r="I311" s="1"/>
      <c r="J311" s="1"/>
      <c r="K311" s="1"/>
      <c r="L311" s="1"/>
      <c r="M311" s="1"/>
      <c r="N311" s="1"/>
      <c r="O311" s="1"/>
      <c r="P311" s="1"/>
      <c r="Q311" s="1"/>
      <c r="R311" s="1"/>
      <c r="S311" s="1"/>
      <c r="T311" s="1"/>
      <c r="U311" s="1"/>
      <c r="V311" s="1"/>
      <c r="W311" s="1"/>
      <c r="X311" s="1"/>
    </row>
    <row r="312" spans="1:24" ht="9.75" customHeight="1">
      <c r="A312" s="1"/>
      <c r="B312" s="79"/>
      <c r="C312" s="1"/>
      <c r="D312" s="1"/>
      <c r="H312" s="1"/>
      <c r="I312" s="1"/>
      <c r="J312" s="1"/>
      <c r="K312" s="1"/>
      <c r="L312" s="1"/>
      <c r="M312" s="1"/>
      <c r="N312" s="1"/>
      <c r="O312" s="1"/>
      <c r="P312" s="1"/>
      <c r="Q312" s="1"/>
      <c r="R312" s="1"/>
      <c r="S312" s="1"/>
      <c r="T312" s="1"/>
      <c r="U312" s="1"/>
      <c r="V312" s="1"/>
      <c r="W312" s="1"/>
      <c r="X312" s="1"/>
    </row>
    <row r="313" spans="1:24" ht="9.75" customHeight="1">
      <c r="A313" s="1"/>
      <c r="B313" s="79"/>
      <c r="C313" s="1"/>
      <c r="D313" s="1"/>
      <c r="H313" s="1"/>
      <c r="I313" s="1"/>
      <c r="J313" s="1"/>
      <c r="K313" s="1"/>
      <c r="L313" s="1"/>
      <c r="M313" s="1"/>
      <c r="N313" s="1"/>
      <c r="O313" s="1"/>
      <c r="P313" s="1"/>
      <c r="Q313" s="1"/>
      <c r="R313" s="1"/>
      <c r="S313" s="1"/>
      <c r="T313" s="1"/>
      <c r="U313" s="1"/>
      <c r="V313" s="1"/>
      <c r="W313" s="1"/>
      <c r="X313" s="1"/>
    </row>
    <row r="314" spans="1:24" ht="9.75" customHeight="1">
      <c r="A314" s="1"/>
      <c r="B314" s="79"/>
      <c r="C314" s="1"/>
      <c r="D314" s="1"/>
      <c r="H314" s="1"/>
      <c r="I314" s="1"/>
      <c r="J314" s="1"/>
      <c r="K314" s="1"/>
      <c r="L314" s="1"/>
      <c r="M314" s="1"/>
      <c r="N314" s="1"/>
      <c r="O314" s="1"/>
      <c r="P314" s="1"/>
      <c r="Q314" s="1"/>
      <c r="R314" s="1"/>
      <c r="S314" s="1"/>
      <c r="T314" s="1"/>
      <c r="U314" s="1"/>
      <c r="V314" s="1"/>
      <c r="W314" s="1"/>
      <c r="X314" s="1"/>
    </row>
    <row r="315" spans="1:24" ht="9.75" customHeight="1">
      <c r="A315" s="1"/>
      <c r="B315" s="79"/>
      <c r="C315" s="1"/>
      <c r="D315" s="1"/>
      <c r="H315" s="1"/>
      <c r="I315" s="1"/>
      <c r="J315" s="1"/>
      <c r="K315" s="1"/>
      <c r="L315" s="1"/>
      <c r="M315" s="1"/>
      <c r="N315" s="1"/>
      <c r="O315" s="1"/>
      <c r="P315" s="1"/>
      <c r="Q315" s="1"/>
      <c r="R315" s="1"/>
      <c r="S315" s="1"/>
      <c r="T315" s="1"/>
      <c r="U315" s="1"/>
      <c r="V315" s="1"/>
      <c r="W315" s="1"/>
      <c r="X315" s="1"/>
    </row>
    <row r="316" spans="1:24" ht="9.75" customHeight="1">
      <c r="A316" s="1"/>
      <c r="B316" s="79"/>
      <c r="C316" s="1"/>
      <c r="D316" s="1"/>
      <c r="H316" s="1"/>
      <c r="I316" s="1"/>
      <c r="J316" s="1"/>
      <c r="K316" s="1"/>
      <c r="L316" s="1"/>
      <c r="M316" s="1"/>
      <c r="N316" s="1"/>
      <c r="O316" s="1"/>
      <c r="P316" s="1"/>
      <c r="Q316" s="1"/>
      <c r="R316" s="1"/>
      <c r="S316" s="1"/>
      <c r="T316" s="1"/>
      <c r="U316" s="1"/>
      <c r="V316" s="1"/>
      <c r="W316" s="1"/>
      <c r="X316" s="1"/>
    </row>
    <row r="317" spans="1:24" ht="9.75" customHeight="1">
      <c r="A317" s="1"/>
      <c r="B317" s="79"/>
      <c r="C317" s="1"/>
      <c r="D317" s="1"/>
      <c r="H317" s="1"/>
      <c r="I317" s="1"/>
      <c r="J317" s="1"/>
      <c r="K317" s="1"/>
      <c r="L317" s="1"/>
      <c r="M317" s="1"/>
      <c r="N317" s="1"/>
      <c r="O317" s="1"/>
      <c r="P317" s="1"/>
      <c r="Q317" s="1"/>
      <c r="R317" s="1"/>
      <c r="S317" s="1"/>
      <c r="T317" s="1"/>
      <c r="U317" s="1"/>
      <c r="V317" s="1"/>
      <c r="W317" s="1"/>
      <c r="X317" s="1"/>
    </row>
    <row r="318" spans="1:24" ht="9.75" customHeight="1">
      <c r="A318" s="1"/>
      <c r="B318" s="79"/>
      <c r="C318" s="1"/>
      <c r="D318" s="1"/>
      <c r="H318" s="1"/>
      <c r="I318" s="1"/>
      <c r="J318" s="1"/>
      <c r="K318" s="1"/>
      <c r="L318" s="1"/>
      <c r="M318" s="1"/>
      <c r="N318" s="1"/>
      <c r="O318" s="1"/>
      <c r="P318" s="1"/>
      <c r="Q318" s="1"/>
      <c r="R318" s="1"/>
      <c r="S318" s="1"/>
      <c r="T318" s="1"/>
      <c r="U318" s="1"/>
      <c r="V318" s="1"/>
      <c r="W318" s="1"/>
      <c r="X318" s="1"/>
    </row>
    <row r="319" spans="1:24" ht="9.75" customHeight="1">
      <c r="A319" s="1"/>
      <c r="B319" s="79"/>
      <c r="C319" s="1"/>
      <c r="D319" s="1"/>
      <c r="H319" s="1"/>
      <c r="I319" s="1"/>
      <c r="J319" s="1"/>
      <c r="K319" s="1"/>
      <c r="L319" s="1"/>
      <c r="M319" s="1"/>
      <c r="N319" s="1"/>
      <c r="O319" s="1"/>
      <c r="P319" s="1"/>
      <c r="Q319" s="1"/>
      <c r="R319" s="1"/>
      <c r="S319" s="1"/>
      <c r="T319" s="1"/>
      <c r="U319" s="1"/>
      <c r="V319" s="1"/>
      <c r="W319" s="1"/>
      <c r="X319" s="1"/>
    </row>
    <row r="320" spans="1:24" ht="9.75" customHeight="1">
      <c r="A320" s="1"/>
      <c r="B320" s="79"/>
      <c r="C320" s="1"/>
      <c r="D320" s="1"/>
      <c r="H320" s="1"/>
      <c r="I320" s="1"/>
      <c r="J320" s="1"/>
      <c r="K320" s="1"/>
      <c r="L320" s="1"/>
      <c r="M320" s="1"/>
      <c r="N320" s="1"/>
      <c r="O320" s="1"/>
      <c r="P320" s="1"/>
      <c r="Q320" s="1"/>
      <c r="R320" s="1"/>
      <c r="S320" s="1"/>
      <c r="T320" s="1"/>
      <c r="U320" s="1"/>
      <c r="V320" s="1"/>
      <c r="W320" s="1"/>
      <c r="X320" s="1"/>
    </row>
    <row r="321" spans="1:24" ht="9.75" customHeight="1">
      <c r="A321" s="1"/>
      <c r="B321" s="79"/>
      <c r="C321" s="1"/>
      <c r="D321" s="1"/>
      <c r="H321" s="1"/>
      <c r="I321" s="1"/>
      <c r="J321" s="1"/>
      <c r="K321" s="1"/>
      <c r="L321" s="1"/>
      <c r="M321" s="1"/>
      <c r="N321" s="1"/>
      <c r="O321" s="1"/>
      <c r="P321" s="1"/>
      <c r="Q321" s="1"/>
      <c r="R321" s="1"/>
      <c r="S321" s="1"/>
      <c r="T321" s="1"/>
      <c r="U321" s="1"/>
      <c r="V321" s="1"/>
      <c r="W321" s="1"/>
      <c r="X321" s="1"/>
    </row>
    <row r="322" spans="1:24" ht="9.75" customHeight="1">
      <c r="A322" s="1"/>
      <c r="B322" s="79"/>
      <c r="C322" s="1"/>
      <c r="D322" s="1"/>
      <c r="H322" s="1"/>
      <c r="I322" s="1"/>
      <c r="J322" s="1"/>
      <c r="K322" s="1"/>
      <c r="L322" s="1"/>
      <c r="M322" s="1"/>
      <c r="N322" s="1"/>
      <c r="O322" s="1"/>
      <c r="P322" s="1"/>
      <c r="Q322" s="1"/>
      <c r="R322" s="1"/>
      <c r="S322" s="1"/>
      <c r="T322" s="1"/>
      <c r="U322" s="1"/>
      <c r="V322" s="1"/>
      <c r="W322" s="1"/>
      <c r="X322" s="1"/>
    </row>
    <row r="323" spans="1:24" ht="9.75" customHeight="1">
      <c r="A323" s="1"/>
      <c r="B323" s="79"/>
      <c r="C323" s="1"/>
      <c r="D323" s="1"/>
      <c r="H323" s="1"/>
      <c r="I323" s="1"/>
      <c r="J323" s="1"/>
      <c r="K323" s="1"/>
      <c r="L323" s="1"/>
      <c r="M323" s="1"/>
      <c r="N323" s="1"/>
      <c r="O323" s="1"/>
      <c r="P323" s="1"/>
      <c r="Q323" s="1"/>
      <c r="R323" s="1"/>
      <c r="S323" s="1"/>
      <c r="T323" s="1"/>
      <c r="U323" s="1"/>
      <c r="V323" s="1"/>
      <c r="W323" s="1"/>
      <c r="X323" s="1"/>
    </row>
    <row r="324" spans="1:24" ht="9.75" customHeight="1">
      <c r="A324" s="1"/>
      <c r="B324" s="79"/>
      <c r="C324" s="1"/>
      <c r="D324" s="1"/>
      <c r="H324" s="1"/>
      <c r="I324" s="1"/>
      <c r="J324" s="1"/>
      <c r="K324" s="1"/>
      <c r="L324" s="1"/>
      <c r="M324" s="1"/>
      <c r="N324" s="1"/>
      <c r="O324" s="1"/>
      <c r="P324" s="1"/>
      <c r="Q324" s="1"/>
      <c r="R324" s="1"/>
      <c r="S324" s="1"/>
      <c r="T324" s="1"/>
      <c r="U324" s="1"/>
      <c r="V324" s="1"/>
      <c r="W324" s="1"/>
      <c r="X324" s="1"/>
    </row>
    <row r="325" spans="1:24" ht="9.75" customHeight="1">
      <c r="A325" s="1"/>
      <c r="B325" s="79"/>
      <c r="C325" s="1"/>
      <c r="D325" s="1"/>
      <c r="H325" s="1"/>
      <c r="I325" s="1"/>
      <c r="J325" s="1"/>
      <c r="K325" s="1"/>
      <c r="L325" s="1"/>
      <c r="M325" s="1"/>
      <c r="N325" s="1"/>
      <c r="O325" s="1"/>
      <c r="P325" s="1"/>
      <c r="Q325" s="1"/>
      <c r="R325" s="1"/>
      <c r="S325" s="1"/>
      <c r="T325" s="1"/>
      <c r="U325" s="1"/>
      <c r="V325" s="1"/>
      <c r="W325" s="1"/>
      <c r="X325" s="1"/>
    </row>
    <row r="326" spans="1:24" ht="9.75" customHeight="1">
      <c r="A326" s="1"/>
      <c r="B326" s="79"/>
      <c r="C326" s="1"/>
      <c r="D326" s="1"/>
      <c r="H326" s="1"/>
      <c r="I326" s="1"/>
      <c r="J326" s="1"/>
      <c r="K326" s="1"/>
      <c r="L326" s="1"/>
      <c r="M326" s="1"/>
      <c r="N326" s="1"/>
      <c r="O326" s="1"/>
      <c r="P326" s="1"/>
      <c r="Q326" s="1"/>
      <c r="R326" s="1"/>
      <c r="S326" s="1"/>
      <c r="T326" s="1"/>
      <c r="U326" s="1"/>
      <c r="V326" s="1"/>
      <c r="W326" s="1"/>
      <c r="X326" s="1"/>
    </row>
    <row r="327" spans="1:24" ht="9.75" customHeight="1">
      <c r="A327" s="1"/>
      <c r="B327" s="79"/>
      <c r="C327" s="1"/>
      <c r="D327" s="1"/>
      <c r="H327" s="1"/>
      <c r="I327" s="1"/>
      <c r="J327" s="1"/>
      <c r="K327" s="1"/>
      <c r="L327" s="1"/>
      <c r="M327" s="1"/>
      <c r="N327" s="1"/>
      <c r="O327" s="1"/>
      <c r="P327" s="1"/>
      <c r="Q327" s="1"/>
      <c r="R327" s="1"/>
      <c r="S327" s="1"/>
      <c r="T327" s="1"/>
      <c r="U327" s="1"/>
      <c r="V327" s="1"/>
      <c r="W327" s="1"/>
      <c r="X327" s="1"/>
    </row>
    <row r="328" spans="1:24" ht="9.75" customHeight="1">
      <c r="A328" s="1"/>
      <c r="B328" s="79"/>
      <c r="C328" s="1"/>
      <c r="D328" s="1"/>
      <c r="H328" s="1"/>
      <c r="I328" s="1"/>
      <c r="J328" s="1"/>
      <c r="K328" s="1"/>
      <c r="L328" s="1"/>
      <c r="M328" s="1"/>
      <c r="N328" s="1"/>
      <c r="O328" s="1"/>
      <c r="P328" s="1"/>
      <c r="Q328" s="1"/>
      <c r="R328" s="1"/>
      <c r="S328" s="1"/>
      <c r="T328" s="1"/>
      <c r="U328" s="1"/>
      <c r="V328" s="1"/>
      <c r="W328" s="1"/>
      <c r="X328" s="1"/>
    </row>
    <row r="329" spans="1:24" ht="9.75" customHeight="1">
      <c r="A329" s="1"/>
      <c r="B329" s="79"/>
      <c r="C329" s="1"/>
      <c r="D329" s="1"/>
      <c r="H329" s="1"/>
      <c r="I329" s="1"/>
      <c r="J329" s="1"/>
      <c r="K329" s="1"/>
      <c r="L329" s="1"/>
      <c r="M329" s="1"/>
      <c r="N329" s="1"/>
      <c r="O329" s="1"/>
      <c r="P329" s="1"/>
      <c r="Q329" s="1"/>
      <c r="R329" s="1"/>
      <c r="S329" s="1"/>
      <c r="T329" s="1"/>
      <c r="U329" s="1"/>
      <c r="V329" s="1"/>
      <c r="W329" s="1"/>
      <c r="X329" s="1"/>
    </row>
    <row r="330" spans="1:24" ht="9.75" customHeight="1">
      <c r="A330" s="1"/>
      <c r="B330" s="79"/>
      <c r="C330" s="1"/>
      <c r="D330" s="1"/>
      <c r="H330" s="1"/>
      <c r="I330" s="1"/>
      <c r="J330" s="1"/>
      <c r="K330" s="1"/>
      <c r="L330" s="1"/>
      <c r="M330" s="1"/>
      <c r="N330" s="1"/>
      <c r="O330" s="1"/>
      <c r="P330" s="1"/>
      <c r="Q330" s="1"/>
      <c r="R330" s="1"/>
      <c r="S330" s="1"/>
      <c r="T330" s="1"/>
      <c r="U330" s="1"/>
      <c r="V330" s="1"/>
      <c r="W330" s="1"/>
      <c r="X330" s="1"/>
    </row>
    <row r="331" spans="1:24" ht="9.75" customHeight="1">
      <c r="A331" s="1"/>
      <c r="B331" s="79"/>
      <c r="C331" s="1"/>
      <c r="D331" s="1"/>
      <c r="H331" s="1"/>
      <c r="I331" s="1"/>
      <c r="J331" s="1"/>
      <c r="K331" s="1"/>
      <c r="L331" s="1"/>
      <c r="M331" s="1"/>
      <c r="N331" s="1"/>
      <c r="O331" s="1"/>
      <c r="P331" s="1"/>
      <c r="Q331" s="1"/>
      <c r="R331" s="1"/>
      <c r="S331" s="1"/>
      <c r="T331" s="1"/>
      <c r="U331" s="1"/>
      <c r="V331" s="1"/>
      <c r="W331" s="1"/>
      <c r="X331" s="1"/>
    </row>
    <row r="332" spans="1:24" ht="9.75" customHeight="1">
      <c r="A332" s="1"/>
      <c r="B332" s="79"/>
      <c r="C332" s="1"/>
      <c r="D332" s="1"/>
      <c r="H332" s="1"/>
      <c r="I332" s="1"/>
      <c r="J332" s="1"/>
      <c r="K332" s="1"/>
      <c r="L332" s="1"/>
      <c r="M332" s="1"/>
      <c r="N332" s="1"/>
      <c r="O332" s="1"/>
      <c r="P332" s="1"/>
      <c r="Q332" s="1"/>
      <c r="R332" s="1"/>
      <c r="S332" s="1"/>
      <c r="T332" s="1"/>
      <c r="U332" s="1"/>
      <c r="V332" s="1"/>
      <c r="W332" s="1"/>
      <c r="X332" s="1"/>
    </row>
    <row r="333" spans="1:24" ht="9.75" customHeight="1">
      <c r="A333" s="1"/>
      <c r="B333" s="79"/>
      <c r="C333" s="1"/>
      <c r="D333" s="1"/>
      <c r="H333" s="1"/>
      <c r="I333" s="1"/>
      <c r="J333" s="1"/>
      <c r="K333" s="1"/>
      <c r="L333" s="1"/>
      <c r="M333" s="1"/>
      <c r="N333" s="1"/>
      <c r="O333" s="1"/>
      <c r="P333" s="1"/>
      <c r="Q333" s="1"/>
      <c r="R333" s="1"/>
      <c r="S333" s="1"/>
      <c r="T333" s="1"/>
      <c r="U333" s="1"/>
      <c r="V333" s="1"/>
      <c r="W333" s="1"/>
      <c r="X333" s="1"/>
    </row>
    <row r="334" spans="1:24" ht="9.75" customHeight="1">
      <c r="A334" s="1"/>
      <c r="B334" s="79"/>
      <c r="C334" s="1"/>
      <c r="D334" s="1"/>
      <c r="H334" s="1"/>
      <c r="I334" s="1"/>
      <c r="J334" s="1"/>
      <c r="K334" s="1"/>
      <c r="L334" s="1"/>
      <c r="M334" s="1"/>
      <c r="N334" s="1"/>
      <c r="O334" s="1"/>
      <c r="P334" s="1"/>
      <c r="Q334" s="1"/>
      <c r="R334" s="1"/>
      <c r="S334" s="1"/>
      <c r="T334" s="1"/>
      <c r="U334" s="1"/>
      <c r="V334" s="1"/>
      <c r="W334" s="1"/>
      <c r="X334" s="1"/>
    </row>
    <row r="335" spans="1:24" ht="9.75" customHeight="1">
      <c r="A335" s="1"/>
      <c r="B335" s="79"/>
      <c r="C335" s="1"/>
      <c r="D335" s="1"/>
      <c r="H335" s="1"/>
      <c r="I335" s="1"/>
      <c r="J335" s="1"/>
      <c r="K335" s="1"/>
      <c r="L335" s="1"/>
      <c r="M335" s="1"/>
      <c r="N335" s="1"/>
      <c r="O335" s="1"/>
      <c r="P335" s="1"/>
      <c r="Q335" s="1"/>
      <c r="R335" s="1"/>
      <c r="S335" s="1"/>
      <c r="T335" s="1"/>
      <c r="U335" s="1"/>
      <c r="V335" s="1"/>
      <c r="W335" s="1"/>
      <c r="X335" s="1"/>
    </row>
    <row r="336" spans="1:24" ht="9.75" customHeight="1">
      <c r="A336" s="1"/>
      <c r="B336" s="79"/>
      <c r="C336" s="1"/>
      <c r="D336" s="1"/>
      <c r="H336" s="1"/>
      <c r="I336" s="1"/>
      <c r="J336" s="1"/>
      <c r="K336" s="1"/>
      <c r="L336" s="1"/>
      <c r="M336" s="1"/>
      <c r="N336" s="1"/>
      <c r="O336" s="1"/>
      <c r="P336" s="1"/>
      <c r="Q336" s="1"/>
      <c r="R336" s="1"/>
      <c r="S336" s="1"/>
      <c r="T336" s="1"/>
      <c r="U336" s="1"/>
      <c r="V336" s="1"/>
      <c r="W336" s="1"/>
      <c r="X336" s="1"/>
    </row>
    <row r="337" spans="1:24" ht="9.75" customHeight="1">
      <c r="A337" s="1"/>
      <c r="B337" s="79"/>
      <c r="C337" s="1"/>
      <c r="D337" s="1"/>
      <c r="H337" s="1"/>
      <c r="I337" s="1"/>
      <c r="J337" s="1"/>
      <c r="K337" s="1"/>
      <c r="L337" s="1"/>
      <c r="M337" s="1"/>
      <c r="N337" s="1"/>
      <c r="O337" s="1"/>
      <c r="P337" s="1"/>
      <c r="Q337" s="1"/>
      <c r="R337" s="1"/>
      <c r="S337" s="1"/>
      <c r="T337" s="1"/>
      <c r="U337" s="1"/>
      <c r="V337" s="1"/>
      <c r="W337" s="1"/>
      <c r="X337" s="1"/>
    </row>
    <row r="338" spans="1:24" ht="9.75" customHeight="1">
      <c r="A338" s="1"/>
      <c r="B338" s="79"/>
      <c r="C338" s="1"/>
      <c r="D338" s="1"/>
      <c r="H338" s="1"/>
      <c r="I338" s="1"/>
      <c r="J338" s="1"/>
      <c r="K338" s="1"/>
      <c r="L338" s="1"/>
      <c r="M338" s="1"/>
      <c r="N338" s="1"/>
      <c r="O338" s="1"/>
      <c r="P338" s="1"/>
      <c r="Q338" s="1"/>
      <c r="R338" s="1"/>
      <c r="S338" s="1"/>
      <c r="T338" s="1"/>
      <c r="U338" s="1"/>
      <c r="V338" s="1"/>
      <c r="W338" s="1"/>
      <c r="X338" s="1"/>
    </row>
    <row r="339" spans="1:24" ht="9.75" customHeight="1">
      <c r="A339" s="1"/>
      <c r="B339" s="79"/>
      <c r="C339" s="1"/>
      <c r="D339" s="1"/>
      <c r="H339" s="1"/>
      <c r="I339" s="1"/>
      <c r="J339" s="1"/>
      <c r="K339" s="1"/>
      <c r="L339" s="1"/>
      <c r="M339" s="1"/>
      <c r="N339" s="1"/>
      <c r="O339" s="1"/>
      <c r="P339" s="1"/>
      <c r="Q339" s="1"/>
      <c r="R339" s="1"/>
      <c r="S339" s="1"/>
      <c r="T339" s="1"/>
      <c r="U339" s="1"/>
      <c r="V339" s="1"/>
      <c r="W339" s="1"/>
      <c r="X339" s="1"/>
    </row>
    <row r="340" spans="1:24" ht="9.75" customHeight="1">
      <c r="A340" s="1"/>
      <c r="B340" s="79"/>
      <c r="C340" s="1"/>
      <c r="D340" s="1"/>
      <c r="H340" s="1"/>
      <c r="I340" s="1"/>
      <c r="J340" s="1"/>
      <c r="K340" s="1"/>
      <c r="L340" s="1"/>
      <c r="M340" s="1"/>
      <c r="N340" s="1"/>
      <c r="O340" s="1"/>
      <c r="P340" s="1"/>
      <c r="Q340" s="1"/>
      <c r="R340" s="1"/>
      <c r="S340" s="1"/>
      <c r="T340" s="1"/>
      <c r="U340" s="1"/>
      <c r="V340" s="1"/>
      <c r="W340" s="1"/>
      <c r="X340" s="1"/>
    </row>
    <row r="341" spans="1:24" ht="9.75" customHeight="1">
      <c r="A341" s="1"/>
      <c r="B341" s="79"/>
      <c r="C341" s="1"/>
      <c r="D341" s="1"/>
      <c r="H341" s="1"/>
      <c r="I341" s="1"/>
      <c r="J341" s="1"/>
      <c r="K341" s="1"/>
      <c r="L341" s="1"/>
      <c r="M341" s="1"/>
      <c r="N341" s="1"/>
      <c r="O341" s="1"/>
      <c r="P341" s="1"/>
      <c r="Q341" s="1"/>
      <c r="R341" s="1"/>
      <c r="S341" s="1"/>
      <c r="T341" s="1"/>
      <c r="U341" s="1"/>
      <c r="V341" s="1"/>
      <c r="W341" s="1"/>
      <c r="X341" s="1"/>
    </row>
    <row r="342" spans="1:24" ht="9.75" customHeight="1">
      <c r="A342" s="1"/>
      <c r="B342" s="79"/>
      <c r="C342" s="1"/>
      <c r="D342" s="1"/>
      <c r="H342" s="1"/>
      <c r="I342" s="1"/>
      <c r="J342" s="1"/>
      <c r="K342" s="1"/>
      <c r="L342" s="1"/>
      <c r="M342" s="1"/>
      <c r="N342" s="1"/>
      <c r="O342" s="1"/>
      <c r="P342" s="1"/>
      <c r="Q342" s="1"/>
      <c r="R342" s="1"/>
      <c r="S342" s="1"/>
      <c r="T342" s="1"/>
      <c r="U342" s="1"/>
      <c r="V342" s="1"/>
      <c r="W342" s="1"/>
      <c r="X342" s="1"/>
    </row>
    <row r="343" spans="1:24" ht="9.75" customHeight="1">
      <c r="A343" s="1"/>
      <c r="B343" s="79"/>
      <c r="C343" s="1"/>
      <c r="D343" s="1"/>
      <c r="H343" s="1"/>
      <c r="I343" s="1"/>
      <c r="J343" s="1"/>
      <c r="K343" s="1"/>
      <c r="L343" s="1"/>
      <c r="M343" s="1"/>
      <c r="N343" s="1"/>
      <c r="O343" s="1"/>
      <c r="P343" s="1"/>
      <c r="Q343" s="1"/>
      <c r="R343" s="1"/>
      <c r="S343" s="1"/>
      <c r="T343" s="1"/>
      <c r="U343" s="1"/>
      <c r="V343" s="1"/>
      <c r="W343" s="1"/>
      <c r="X343" s="1"/>
    </row>
    <row r="344" spans="1:24" ht="9.75" customHeight="1">
      <c r="A344" s="1"/>
      <c r="B344" s="79"/>
      <c r="C344" s="1"/>
      <c r="D344" s="1"/>
      <c r="H344" s="1"/>
      <c r="I344" s="1"/>
      <c r="J344" s="1"/>
      <c r="K344" s="1"/>
      <c r="L344" s="1"/>
      <c r="M344" s="1"/>
      <c r="N344" s="1"/>
      <c r="O344" s="1"/>
      <c r="P344" s="1"/>
      <c r="Q344" s="1"/>
      <c r="R344" s="1"/>
      <c r="S344" s="1"/>
      <c r="T344" s="1"/>
      <c r="U344" s="1"/>
      <c r="V344" s="1"/>
      <c r="W344" s="1"/>
      <c r="X344" s="1"/>
    </row>
    <row r="345" spans="1:24" ht="9.75" customHeight="1">
      <c r="A345" s="1"/>
      <c r="B345" s="79"/>
      <c r="C345" s="1"/>
      <c r="D345" s="1"/>
      <c r="H345" s="1"/>
      <c r="I345" s="1"/>
      <c r="J345" s="1"/>
      <c r="K345" s="1"/>
      <c r="L345" s="1"/>
      <c r="M345" s="1"/>
      <c r="N345" s="1"/>
      <c r="O345" s="1"/>
      <c r="P345" s="1"/>
      <c r="Q345" s="1"/>
      <c r="R345" s="1"/>
      <c r="S345" s="1"/>
      <c r="T345" s="1"/>
      <c r="U345" s="1"/>
      <c r="V345" s="1"/>
      <c r="W345" s="1"/>
      <c r="X345" s="1"/>
    </row>
    <row r="346" spans="1:24" ht="9.75" customHeight="1">
      <c r="A346" s="1"/>
      <c r="B346" s="79"/>
      <c r="C346" s="1"/>
      <c r="D346" s="1"/>
      <c r="H346" s="1"/>
      <c r="I346" s="1"/>
      <c r="J346" s="1"/>
      <c r="K346" s="1"/>
      <c r="L346" s="1"/>
      <c r="M346" s="1"/>
      <c r="N346" s="1"/>
      <c r="O346" s="1"/>
      <c r="P346" s="1"/>
      <c r="Q346" s="1"/>
      <c r="R346" s="1"/>
      <c r="S346" s="1"/>
      <c r="T346" s="1"/>
      <c r="U346" s="1"/>
      <c r="V346" s="1"/>
      <c r="W346" s="1"/>
      <c r="X346" s="1"/>
    </row>
    <row r="347" spans="1:24" ht="9.75" customHeight="1">
      <c r="A347" s="1"/>
      <c r="B347" s="79"/>
      <c r="C347" s="1"/>
      <c r="D347" s="1"/>
      <c r="H347" s="1"/>
      <c r="I347" s="1"/>
      <c r="J347" s="1"/>
      <c r="K347" s="1"/>
      <c r="L347" s="1"/>
      <c r="M347" s="1"/>
      <c r="N347" s="1"/>
      <c r="O347" s="1"/>
      <c r="P347" s="1"/>
      <c r="Q347" s="1"/>
      <c r="R347" s="1"/>
      <c r="S347" s="1"/>
      <c r="T347" s="1"/>
      <c r="U347" s="1"/>
      <c r="V347" s="1"/>
      <c r="W347" s="1"/>
      <c r="X347" s="1"/>
    </row>
    <row r="348" spans="1:24" ht="9.75" customHeight="1">
      <c r="A348" s="1"/>
      <c r="B348" s="79"/>
      <c r="C348" s="1"/>
      <c r="D348" s="1"/>
      <c r="H348" s="1"/>
      <c r="I348" s="1"/>
      <c r="J348" s="1"/>
      <c r="K348" s="1"/>
      <c r="L348" s="1"/>
      <c r="M348" s="1"/>
      <c r="N348" s="1"/>
      <c r="O348" s="1"/>
      <c r="P348" s="1"/>
      <c r="Q348" s="1"/>
      <c r="R348" s="1"/>
      <c r="S348" s="1"/>
      <c r="T348" s="1"/>
      <c r="U348" s="1"/>
      <c r="V348" s="1"/>
      <c r="W348" s="1"/>
      <c r="X348" s="1"/>
    </row>
    <row r="349" spans="1:24" ht="9.75" customHeight="1">
      <c r="A349" s="1"/>
      <c r="B349" s="79"/>
      <c r="C349" s="1"/>
      <c r="D349" s="1"/>
      <c r="H349" s="1"/>
      <c r="I349" s="1"/>
      <c r="J349" s="1"/>
      <c r="K349" s="1"/>
      <c r="L349" s="1"/>
      <c r="M349" s="1"/>
      <c r="N349" s="1"/>
      <c r="O349" s="1"/>
      <c r="P349" s="1"/>
      <c r="Q349" s="1"/>
      <c r="R349" s="1"/>
      <c r="S349" s="1"/>
      <c r="T349" s="1"/>
      <c r="U349" s="1"/>
      <c r="V349" s="1"/>
      <c r="W349" s="1"/>
      <c r="X349" s="1"/>
    </row>
    <row r="350" spans="1:24" ht="9.75" customHeight="1">
      <c r="A350" s="1"/>
      <c r="B350" s="79"/>
      <c r="C350" s="1"/>
      <c r="D350" s="1"/>
      <c r="H350" s="1"/>
      <c r="I350" s="1"/>
      <c r="J350" s="1"/>
      <c r="K350" s="1"/>
      <c r="L350" s="1"/>
      <c r="M350" s="1"/>
      <c r="N350" s="1"/>
      <c r="O350" s="1"/>
      <c r="P350" s="1"/>
      <c r="Q350" s="1"/>
      <c r="R350" s="1"/>
      <c r="S350" s="1"/>
      <c r="T350" s="1"/>
      <c r="U350" s="1"/>
      <c r="V350" s="1"/>
      <c r="W350" s="1"/>
      <c r="X350" s="1"/>
    </row>
    <row r="351" spans="1:24" ht="9.75" customHeight="1">
      <c r="A351" s="1"/>
      <c r="B351" s="79"/>
      <c r="C351" s="1"/>
      <c r="D351" s="1"/>
      <c r="H351" s="1"/>
      <c r="I351" s="1"/>
      <c r="J351" s="1"/>
      <c r="K351" s="1"/>
      <c r="L351" s="1"/>
      <c r="M351" s="1"/>
      <c r="N351" s="1"/>
      <c r="O351" s="1"/>
      <c r="P351" s="1"/>
      <c r="Q351" s="1"/>
      <c r="R351" s="1"/>
      <c r="S351" s="1"/>
      <c r="T351" s="1"/>
      <c r="U351" s="1"/>
      <c r="V351" s="1"/>
      <c r="W351" s="1"/>
      <c r="X351" s="1"/>
    </row>
    <row r="352" spans="1:24" ht="9.75" customHeight="1">
      <c r="A352" s="1"/>
      <c r="B352" s="79"/>
      <c r="C352" s="1"/>
      <c r="D352" s="1"/>
      <c r="H352" s="1"/>
      <c r="I352" s="1"/>
      <c r="J352" s="1"/>
      <c r="K352" s="1"/>
      <c r="L352" s="1"/>
      <c r="M352" s="1"/>
      <c r="N352" s="1"/>
      <c r="O352" s="1"/>
      <c r="P352" s="1"/>
      <c r="Q352" s="1"/>
      <c r="R352" s="1"/>
      <c r="S352" s="1"/>
      <c r="T352" s="1"/>
      <c r="U352" s="1"/>
      <c r="V352" s="1"/>
      <c r="W352" s="1"/>
      <c r="X352" s="1"/>
    </row>
    <row r="353" spans="1:24" ht="9.75" customHeight="1">
      <c r="A353" s="1"/>
      <c r="B353" s="79"/>
      <c r="C353" s="1"/>
      <c r="D353" s="1"/>
      <c r="H353" s="1"/>
      <c r="I353" s="1"/>
      <c r="J353" s="1"/>
      <c r="K353" s="1"/>
      <c r="L353" s="1"/>
      <c r="M353" s="1"/>
      <c r="N353" s="1"/>
      <c r="O353" s="1"/>
      <c r="P353" s="1"/>
      <c r="Q353" s="1"/>
      <c r="R353" s="1"/>
      <c r="S353" s="1"/>
      <c r="T353" s="1"/>
      <c r="U353" s="1"/>
      <c r="V353" s="1"/>
      <c r="W353" s="1"/>
      <c r="X353" s="1"/>
    </row>
    <row r="354" spans="1:24" ht="9.75" customHeight="1">
      <c r="A354" s="1"/>
      <c r="B354" s="79"/>
      <c r="C354" s="1"/>
      <c r="D354" s="1"/>
      <c r="H354" s="1"/>
      <c r="I354" s="1"/>
      <c r="J354" s="1"/>
      <c r="K354" s="1"/>
      <c r="L354" s="1"/>
      <c r="M354" s="1"/>
      <c r="N354" s="1"/>
      <c r="O354" s="1"/>
      <c r="P354" s="1"/>
      <c r="Q354" s="1"/>
      <c r="R354" s="1"/>
      <c r="S354" s="1"/>
      <c r="T354" s="1"/>
      <c r="U354" s="1"/>
      <c r="V354" s="1"/>
      <c r="W354" s="1"/>
      <c r="X354" s="1"/>
    </row>
    <row r="355" spans="1:24" ht="9.75" customHeight="1">
      <c r="A355" s="1"/>
      <c r="B355" s="79"/>
      <c r="C355" s="1"/>
      <c r="D355" s="1"/>
      <c r="H355" s="1"/>
      <c r="I355" s="1"/>
      <c r="J355" s="1"/>
      <c r="K355" s="1"/>
      <c r="L355" s="1"/>
      <c r="M355" s="1"/>
      <c r="N355" s="1"/>
      <c r="O355" s="1"/>
      <c r="P355" s="1"/>
      <c r="Q355" s="1"/>
      <c r="R355" s="1"/>
      <c r="S355" s="1"/>
      <c r="T355" s="1"/>
      <c r="U355" s="1"/>
      <c r="V355" s="1"/>
      <c r="W355" s="1"/>
      <c r="X355" s="1"/>
    </row>
    <row r="356" spans="1:24" ht="9.75" customHeight="1">
      <c r="A356" s="1"/>
      <c r="B356" s="79"/>
      <c r="C356" s="1"/>
      <c r="D356" s="1"/>
      <c r="H356" s="1"/>
      <c r="I356" s="1"/>
      <c r="J356" s="1"/>
      <c r="K356" s="1"/>
      <c r="L356" s="1"/>
      <c r="M356" s="1"/>
      <c r="N356" s="1"/>
      <c r="O356" s="1"/>
      <c r="P356" s="1"/>
      <c r="Q356" s="1"/>
      <c r="R356" s="1"/>
      <c r="S356" s="1"/>
      <c r="T356" s="1"/>
      <c r="U356" s="1"/>
      <c r="V356" s="1"/>
      <c r="W356" s="1"/>
      <c r="X356" s="1"/>
    </row>
    <row r="357" spans="1:24" ht="9.75" customHeight="1">
      <c r="A357" s="1"/>
      <c r="B357" s="79"/>
      <c r="C357" s="1"/>
      <c r="D357" s="1"/>
      <c r="H357" s="1"/>
      <c r="I357" s="1"/>
      <c r="J357" s="1"/>
      <c r="K357" s="1"/>
      <c r="L357" s="1"/>
      <c r="M357" s="1"/>
      <c r="N357" s="1"/>
      <c r="O357" s="1"/>
      <c r="P357" s="1"/>
      <c r="Q357" s="1"/>
      <c r="R357" s="1"/>
      <c r="S357" s="1"/>
      <c r="T357" s="1"/>
      <c r="U357" s="1"/>
      <c r="V357" s="1"/>
      <c r="W357" s="1"/>
      <c r="X357" s="1"/>
    </row>
    <row r="358" spans="1:24" ht="9.75" customHeight="1">
      <c r="A358" s="1"/>
      <c r="B358" s="79"/>
      <c r="C358" s="1"/>
      <c r="D358" s="1"/>
      <c r="H358" s="1"/>
      <c r="I358" s="1"/>
      <c r="J358" s="1"/>
      <c r="K358" s="1"/>
      <c r="L358" s="1"/>
      <c r="M358" s="1"/>
      <c r="N358" s="1"/>
      <c r="O358" s="1"/>
      <c r="P358" s="1"/>
      <c r="Q358" s="1"/>
      <c r="R358" s="1"/>
      <c r="S358" s="1"/>
      <c r="T358" s="1"/>
      <c r="U358" s="1"/>
      <c r="V358" s="1"/>
      <c r="W358" s="1"/>
      <c r="X358" s="1"/>
    </row>
    <row r="359" spans="1:24" ht="9.75" customHeight="1">
      <c r="A359" s="1"/>
      <c r="B359" s="79"/>
      <c r="C359" s="1"/>
      <c r="D359" s="1"/>
      <c r="H359" s="1"/>
      <c r="I359" s="1"/>
      <c r="J359" s="1"/>
      <c r="K359" s="1"/>
      <c r="L359" s="1"/>
      <c r="M359" s="1"/>
      <c r="N359" s="1"/>
      <c r="O359" s="1"/>
      <c r="P359" s="1"/>
      <c r="Q359" s="1"/>
      <c r="R359" s="1"/>
      <c r="S359" s="1"/>
      <c r="T359" s="1"/>
      <c r="U359" s="1"/>
      <c r="V359" s="1"/>
      <c r="W359" s="1"/>
      <c r="X359" s="1"/>
    </row>
    <row r="360" spans="1:24" ht="9.75" customHeight="1">
      <c r="A360" s="1"/>
      <c r="B360" s="79"/>
      <c r="C360" s="1"/>
      <c r="D360" s="1"/>
      <c r="H360" s="1"/>
      <c r="I360" s="1"/>
      <c r="J360" s="1"/>
      <c r="K360" s="1"/>
      <c r="L360" s="1"/>
      <c r="M360" s="1"/>
      <c r="N360" s="1"/>
      <c r="O360" s="1"/>
      <c r="P360" s="1"/>
      <c r="Q360" s="1"/>
      <c r="R360" s="1"/>
      <c r="S360" s="1"/>
      <c r="T360" s="1"/>
      <c r="U360" s="1"/>
      <c r="V360" s="1"/>
      <c r="W360" s="1"/>
      <c r="X360" s="1"/>
    </row>
    <row r="361" spans="1:24" ht="9.75" customHeight="1">
      <c r="A361" s="1"/>
      <c r="B361" s="79"/>
      <c r="C361" s="1"/>
      <c r="D361" s="1"/>
      <c r="H361" s="1"/>
      <c r="I361" s="1"/>
      <c r="J361" s="1"/>
      <c r="K361" s="1"/>
      <c r="L361" s="1"/>
      <c r="M361" s="1"/>
      <c r="N361" s="1"/>
      <c r="O361" s="1"/>
      <c r="P361" s="1"/>
      <c r="Q361" s="1"/>
      <c r="R361" s="1"/>
      <c r="S361" s="1"/>
      <c r="T361" s="1"/>
      <c r="U361" s="1"/>
      <c r="V361" s="1"/>
      <c r="W361" s="1"/>
      <c r="X361" s="1"/>
    </row>
    <row r="362" spans="1:24" ht="9.75" customHeight="1">
      <c r="A362" s="1"/>
      <c r="B362" s="79"/>
      <c r="C362" s="1"/>
      <c r="D362" s="1"/>
      <c r="H362" s="1"/>
      <c r="I362" s="1"/>
      <c r="J362" s="1"/>
      <c r="K362" s="1"/>
      <c r="L362" s="1"/>
      <c r="M362" s="1"/>
      <c r="N362" s="1"/>
      <c r="O362" s="1"/>
      <c r="P362" s="1"/>
      <c r="Q362" s="1"/>
      <c r="R362" s="1"/>
      <c r="S362" s="1"/>
      <c r="T362" s="1"/>
      <c r="U362" s="1"/>
      <c r="V362" s="1"/>
      <c r="W362" s="1"/>
      <c r="X362" s="1"/>
    </row>
    <row r="363" spans="1:24" ht="9.75" customHeight="1">
      <c r="A363" s="1"/>
      <c r="B363" s="79"/>
      <c r="C363" s="1"/>
      <c r="D363" s="1"/>
      <c r="H363" s="1"/>
      <c r="I363" s="1"/>
      <c r="J363" s="1"/>
      <c r="K363" s="1"/>
      <c r="L363" s="1"/>
      <c r="M363" s="1"/>
      <c r="N363" s="1"/>
      <c r="O363" s="1"/>
      <c r="P363" s="1"/>
      <c r="Q363" s="1"/>
      <c r="R363" s="1"/>
      <c r="S363" s="1"/>
      <c r="T363" s="1"/>
      <c r="U363" s="1"/>
      <c r="V363" s="1"/>
      <c r="W363" s="1"/>
      <c r="X363" s="1"/>
    </row>
    <row r="364" spans="1:24" ht="9.75" customHeight="1">
      <c r="A364" s="1"/>
      <c r="B364" s="79"/>
      <c r="C364" s="1"/>
      <c r="D364" s="1"/>
      <c r="H364" s="1"/>
      <c r="I364" s="1"/>
      <c r="J364" s="1"/>
      <c r="K364" s="1"/>
      <c r="L364" s="1"/>
      <c r="M364" s="1"/>
      <c r="N364" s="1"/>
      <c r="O364" s="1"/>
      <c r="P364" s="1"/>
      <c r="Q364" s="1"/>
      <c r="R364" s="1"/>
      <c r="S364" s="1"/>
      <c r="T364" s="1"/>
      <c r="U364" s="1"/>
      <c r="V364" s="1"/>
      <c r="W364" s="1"/>
      <c r="X364" s="1"/>
    </row>
    <row r="365" spans="1:24" ht="9.75" customHeight="1">
      <c r="A365" s="1"/>
      <c r="B365" s="79"/>
      <c r="C365" s="1"/>
      <c r="D365" s="1"/>
      <c r="H365" s="1"/>
      <c r="I365" s="1"/>
      <c r="J365" s="1"/>
      <c r="K365" s="1"/>
      <c r="L365" s="1"/>
      <c r="M365" s="1"/>
      <c r="N365" s="1"/>
      <c r="O365" s="1"/>
      <c r="P365" s="1"/>
      <c r="Q365" s="1"/>
      <c r="R365" s="1"/>
      <c r="S365" s="1"/>
      <c r="T365" s="1"/>
      <c r="U365" s="1"/>
      <c r="V365" s="1"/>
      <c r="W365" s="1"/>
      <c r="X365" s="1"/>
    </row>
    <row r="366" spans="1:24" ht="9.75" customHeight="1">
      <c r="A366" s="1"/>
      <c r="B366" s="79"/>
      <c r="C366" s="1"/>
      <c r="D366" s="1"/>
      <c r="H366" s="1"/>
      <c r="I366" s="1"/>
      <c r="J366" s="1"/>
      <c r="K366" s="1"/>
      <c r="L366" s="1"/>
      <c r="M366" s="1"/>
      <c r="N366" s="1"/>
      <c r="O366" s="1"/>
      <c r="P366" s="1"/>
      <c r="Q366" s="1"/>
      <c r="R366" s="1"/>
      <c r="S366" s="1"/>
      <c r="T366" s="1"/>
      <c r="U366" s="1"/>
      <c r="V366" s="1"/>
      <c r="W366" s="1"/>
      <c r="X366" s="1"/>
    </row>
    <row r="367" spans="1:24" ht="9.75" customHeight="1">
      <c r="A367" s="1"/>
      <c r="B367" s="79"/>
      <c r="C367" s="1"/>
      <c r="D367" s="1"/>
      <c r="H367" s="1"/>
      <c r="I367" s="1"/>
      <c r="J367" s="1"/>
      <c r="K367" s="1"/>
      <c r="L367" s="1"/>
      <c r="M367" s="1"/>
      <c r="N367" s="1"/>
      <c r="O367" s="1"/>
      <c r="P367" s="1"/>
      <c r="Q367" s="1"/>
      <c r="R367" s="1"/>
      <c r="S367" s="1"/>
      <c r="T367" s="1"/>
      <c r="U367" s="1"/>
      <c r="V367" s="1"/>
      <c r="W367" s="1"/>
      <c r="X367" s="1"/>
    </row>
    <row r="368" spans="1:24" ht="9.75" customHeight="1">
      <c r="A368" s="1"/>
      <c r="B368" s="79"/>
      <c r="C368" s="1"/>
      <c r="D368" s="1"/>
      <c r="H368" s="1"/>
      <c r="I368" s="1"/>
      <c r="J368" s="1"/>
      <c r="K368" s="1"/>
      <c r="L368" s="1"/>
      <c r="M368" s="1"/>
      <c r="N368" s="1"/>
      <c r="O368" s="1"/>
      <c r="P368" s="1"/>
      <c r="Q368" s="1"/>
      <c r="R368" s="1"/>
      <c r="S368" s="1"/>
      <c r="T368" s="1"/>
      <c r="U368" s="1"/>
      <c r="V368" s="1"/>
      <c r="W368" s="1"/>
      <c r="X368" s="1"/>
    </row>
    <row r="369" spans="1:24" ht="9.75" customHeight="1">
      <c r="A369" s="1"/>
      <c r="B369" s="79"/>
      <c r="C369" s="1"/>
      <c r="D369" s="1"/>
      <c r="H369" s="1"/>
      <c r="I369" s="1"/>
      <c r="J369" s="1"/>
      <c r="K369" s="1"/>
      <c r="L369" s="1"/>
      <c r="M369" s="1"/>
      <c r="N369" s="1"/>
      <c r="O369" s="1"/>
      <c r="P369" s="1"/>
      <c r="Q369" s="1"/>
      <c r="R369" s="1"/>
      <c r="S369" s="1"/>
      <c r="T369" s="1"/>
      <c r="U369" s="1"/>
      <c r="V369" s="1"/>
      <c r="W369" s="1"/>
      <c r="X369" s="1"/>
    </row>
    <row r="370" spans="1:24" ht="9.75" customHeight="1">
      <c r="A370" s="1"/>
      <c r="B370" s="79"/>
      <c r="C370" s="1"/>
      <c r="D370" s="1"/>
      <c r="H370" s="1"/>
      <c r="I370" s="1"/>
      <c r="J370" s="1"/>
      <c r="K370" s="1"/>
      <c r="L370" s="1"/>
      <c r="M370" s="1"/>
      <c r="N370" s="1"/>
      <c r="O370" s="1"/>
      <c r="P370" s="1"/>
      <c r="Q370" s="1"/>
      <c r="R370" s="1"/>
      <c r="S370" s="1"/>
      <c r="T370" s="1"/>
      <c r="U370" s="1"/>
      <c r="V370" s="1"/>
      <c r="W370" s="1"/>
      <c r="X370" s="1"/>
    </row>
    <row r="371" spans="1:24" ht="9.75" customHeight="1">
      <c r="A371" s="1"/>
      <c r="B371" s="79"/>
      <c r="C371" s="1"/>
      <c r="D371" s="1"/>
      <c r="H371" s="1"/>
      <c r="I371" s="1"/>
      <c r="J371" s="1"/>
      <c r="K371" s="1"/>
      <c r="L371" s="1"/>
      <c r="M371" s="1"/>
      <c r="N371" s="1"/>
      <c r="O371" s="1"/>
      <c r="P371" s="1"/>
      <c r="Q371" s="1"/>
      <c r="R371" s="1"/>
      <c r="S371" s="1"/>
      <c r="T371" s="1"/>
      <c r="U371" s="1"/>
      <c r="V371" s="1"/>
      <c r="W371" s="1"/>
      <c r="X371" s="1"/>
    </row>
    <row r="372" spans="1:24" ht="9.75" customHeight="1">
      <c r="A372" s="1"/>
      <c r="B372" s="79"/>
      <c r="C372" s="1"/>
      <c r="D372" s="1"/>
      <c r="H372" s="1"/>
      <c r="I372" s="1"/>
      <c r="J372" s="1"/>
      <c r="K372" s="1"/>
      <c r="L372" s="1"/>
      <c r="M372" s="1"/>
      <c r="N372" s="1"/>
      <c r="O372" s="1"/>
      <c r="P372" s="1"/>
      <c r="Q372" s="1"/>
      <c r="R372" s="1"/>
      <c r="S372" s="1"/>
      <c r="T372" s="1"/>
      <c r="U372" s="1"/>
      <c r="V372" s="1"/>
      <c r="W372" s="1"/>
      <c r="X372" s="1"/>
    </row>
    <row r="373" spans="1:24" ht="9.75" customHeight="1">
      <c r="A373" s="1"/>
      <c r="B373" s="79"/>
      <c r="C373" s="1"/>
      <c r="D373" s="1"/>
      <c r="H373" s="1"/>
      <c r="I373" s="1"/>
      <c r="J373" s="1"/>
      <c r="K373" s="1"/>
      <c r="L373" s="1"/>
      <c r="M373" s="1"/>
      <c r="N373" s="1"/>
      <c r="O373" s="1"/>
      <c r="P373" s="1"/>
      <c r="Q373" s="1"/>
      <c r="R373" s="1"/>
      <c r="S373" s="1"/>
      <c r="T373" s="1"/>
      <c r="U373" s="1"/>
      <c r="V373" s="1"/>
      <c r="W373" s="1"/>
      <c r="X373" s="1"/>
    </row>
    <row r="374" spans="1:24" ht="9.75" customHeight="1">
      <c r="A374" s="1"/>
      <c r="B374" s="79"/>
      <c r="C374" s="1"/>
      <c r="D374" s="1"/>
      <c r="H374" s="1"/>
      <c r="I374" s="1"/>
      <c r="J374" s="1"/>
      <c r="K374" s="1"/>
      <c r="L374" s="1"/>
      <c r="M374" s="1"/>
      <c r="N374" s="1"/>
      <c r="O374" s="1"/>
      <c r="P374" s="1"/>
      <c r="Q374" s="1"/>
      <c r="R374" s="1"/>
      <c r="S374" s="1"/>
      <c r="T374" s="1"/>
      <c r="U374" s="1"/>
      <c r="V374" s="1"/>
      <c r="W374" s="1"/>
      <c r="X374" s="1"/>
    </row>
    <row r="375" spans="1:24" ht="9.75" customHeight="1">
      <c r="A375" s="1"/>
      <c r="B375" s="79"/>
      <c r="C375" s="1"/>
      <c r="D375" s="1"/>
      <c r="H375" s="1"/>
      <c r="I375" s="1"/>
      <c r="J375" s="1"/>
      <c r="K375" s="1"/>
      <c r="L375" s="1"/>
      <c r="M375" s="1"/>
      <c r="N375" s="1"/>
      <c r="O375" s="1"/>
      <c r="P375" s="1"/>
      <c r="Q375" s="1"/>
      <c r="R375" s="1"/>
      <c r="S375" s="1"/>
      <c r="T375" s="1"/>
      <c r="U375" s="1"/>
      <c r="V375" s="1"/>
      <c r="W375" s="1"/>
      <c r="X375" s="1"/>
    </row>
    <row r="376" spans="1:24" ht="9.75" customHeight="1">
      <c r="A376" s="1"/>
      <c r="B376" s="79"/>
      <c r="C376" s="1"/>
      <c r="D376" s="1"/>
      <c r="H376" s="1"/>
      <c r="I376" s="1"/>
      <c r="J376" s="1"/>
      <c r="K376" s="1"/>
      <c r="L376" s="1"/>
      <c r="M376" s="1"/>
      <c r="N376" s="1"/>
      <c r="O376" s="1"/>
      <c r="P376" s="1"/>
      <c r="Q376" s="1"/>
      <c r="R376" s="1"/>
      <c r="S376" s="1"/>
      <c r="T376" s="1"/>
      <c r="U376" s="1"/>
      <c r="V376" s="1"/>
      <c r="W376" s="1"/>
      <c r="X376" s="1"/>
    </row>
    <row r="377" spans="1:24" ht="9.75" customHeight="1">
      <c r="A377" s="1"/>
      <c r="B377" s="79"/>
      <c r="C377" s="1"/>
      <c r="D377" s="1"/>
      <c r="H377" s="1"/>
      <c r="I377" s="1"/>
      <c r="J377" s="1"/>
      <c r="K377" s="1"/>
      <c r="L377" s="1"/>
      <c r="M377" s="1"/>
      <c r="N377" s="1"/>
      <c r="O377" s="1"/>
      <c r="P377" s="1"/>
      <c r="Q377" s="1"/>
      <c r="R377" s="1"/>
      <c r="S377" s="1"/>
      <c r="T377" s="1"/>
      <c r="U377" s="1"/>
      <c r="V377" s="1"/>
      <c r="W377" s="1"/>
      <c r="X377" s="1"/>
    </row>
    <row r="378" spans="1:24" ht="9.75" customHeight="1">
      <c r="A378" s="1"/>
      <c r="B378" s="79"/>
      <c r="C378" s="1"/>
      <c r="D378" s="1"/>
      <c r="H378" s="1"/>
      <c r="I378" s="1"/>
      <c r="J378" s="1"/>
      <c r="K378" s="1"/>
      <c r="L378" s="1"/>
      <c r="M378" s="1"/>
      <c r="N378" s="1"/>
      <c r="O378" s="1"/>
      <c r="P378" s="1"/>
      <c r="Q378" s="1"/>
      <c r="R378" s="1"/>
      <c r="S378" s="1"/>
      <c r="T378" s="1"/>
      <c r="U378" s="1"/>
      <c r="V378" s="1"/>
      <c r="W378" s="1"/>
      <c r="X378" s="1"/>
    </row>
    <row r="379" spans="1:24" ht="9.75" customHeight="1">
      <c r="A379" s="1"/>
      <c r="B379" s="79"/>
      <c r="C379" s="1"/>
      <c r="D379" s="1"/>
      <c r="H379" s="1"/>
      <c r="I379" s="1"/>
      <c r="J379" s="1"/>
      <c r="K379" s="1"/>
      <c r="L379" s="1"/>
      <c r="M379" s="1"/>
      <c r="N379" s="1"/>
      <c r="O379" s="1"/>
      <c r="P379" s="1"/>
      <c r="Q379" s="1"/>
      <c r="R379" s="1"/>
      <c r="S379" s="1"/>
      <c r="T379" s="1"/>
      <c r="U379" s="1"/>
      <c r="V379" s="1"/>
      <c r="W379" s="1"/>
      <c r="X379" s="1"/>
    </row>
    <row r="380" spans="1:24" ht="9.75" customHeight="1">
      <c r="A380" s="1"/>
      <c r="B380" s="79"/>
      <c r="C380" s="1"/>
      <c r="D380" s="1"/>
      <c r="H380" s="1"/>
      <c r="I380" s="1"/>
      <c r="J380" s="1"/>
      <c r="K380" s="1"/>
      <c r="L380" s="1"/>
      <c r="M380" s="1"/>
      <c r="N380" s="1"/>
      <c r="O380" s="1"/>
      <c r="P380" s="1"/>
      <c r="Q380" s="1"/>
      <c r="R380" s="1"/>
      <c r="S380" s="1"/>
      <c r="T380" s="1"/>
      <c r="U380" s="1"/>
      <c r="V380" s="1"/>
      <c r="W380" s="1"/>
      <c r="X380" s="1"/>
    </row>
    <row r="381" spans="1:24" ht="9.75" customHeight="1">
      <c r="A381" s="1"/>
      <c r="B381" s="79"/>
      <c r="C381" s="1"/>
      <c r="D381" s="1"/>
      <c r="H381" s="1"/>
      <c r="I381" s="1"/>
      <c r="J381" s="1"/>
      <c r="K381" s="1"/>
      <c r="L381" s="1"/>
      <c r="M381" s="1"/>
      <c r="N381" s="1"/>
      <c r="O381" s="1"/>
      <c r="P381" s="1"/>
      <c r="Q381" s="1"/>
      <c r="R381" s="1"/>
      <c r="S381" s="1"/>
      <c r="T381" s="1"/>
      <c r="U381" s="1"/>
      <c r="V381" s="1"/>
      <c r="W381" s="1"/>
      <c r="X381" s="1"/>
    </row>
    <row r="382" spans="1:24" ht="9.75" customHeight="1">
      <c r="A382" s="1"/>
      <c r="B382" s="79"/>
      <c r="C382" s="1"/>
      <c r="D382" s="1"/>
      <c r="H382" s="1"/>
      <c r="I382" s="1"/>
      <c r="J382" s="1"/>
      <c r="K382" s="1"/>
      <c r="L382" s="1"/>
      <c r="M382" s="1"/>
      <c r="N382" s="1"/>
      <c r="O382" s="1"/>
      <c r="P382" s="1"/>
      <c r="Q382" s="1"/>
      <c r="R382" s="1"/>
      <c r="S382" s="1"/>
      <c r="T382" s="1"/>
      <c r="U382" s="1"/>
      <c r="V382" s="1"/>
      <c r="W382" s="1"/>
      <c r="X382" s="1"/>
    </row>
    <row r="383" spans="1:24" ht="9.75" customHeight="1">
      <c r="A383" s="1"/>
      <c r="B383" s="79"/>
      <c r="C383" s="1"/>
      <c r="D383" s="1"/>
      <c r="H383" s="1"/>
      <c r="I383" s="1"/>
      <c r="J383" s="1"/>
      <c r="K383" s="1"/>
      <c r="L383" s="1"/>
      <c r="M383" s="1"/>
      <c r="N383" s="1"/>
      <c r="O383" s="1"/>
      <c r="P383" s="1"/>
      <c r="Q383" s="1"/>
      <c r="R383" s="1"/>
      <c r="S383" s="1"/>
      <c r="T383" s="1"/>
      <c r="U383" s="1"/>
      <c r="V383" s="1"/>
      <c r="W383" s="1"/>
      <c r="X383" s="1"/>
    </row>
    <row r="384" spans="1:24" ht="9.75" customHeight="1">
      <c r="A384" s="1"/>
      <c r="B384" s="79"/>
      <c r="C384" s="1"/>
      <c r="D384" s="1"/>
      <c r="H384" s="1"/>
      <c r="I384" s="1"/>
      <c r="J384" s="1"/>
      <c r="K384" s="1"/>
      <c r="L384" s="1"/>
      <c r="M384" s="1"/>
      <c r="N384" s="1"/>
      <c r="O384" s="1"/>
      <c r="P384" s="1"/>
      <c r="Q384" s="1"/>
      <c r="R384" s="1"/>
      <c r="S384" s="1"/>
      <c r="T384" s="1"/>
      <c r="U384" s="1"/>
      <c r="V384" s="1"/>
      <c r="W384" s="1"/>
      <c r="X384" s="1"/>
    </row>
    <row r="385" spans="1:24" ht="9.75" customHeight="1">
      <c r="A385" s="1"/>
      <c r="B385" s="79"/>
      <c r="C385" s="1"/>
      <c r="D385" s="1"/>
      <c r="H385" s="1"/>
      <c r="I385" s="1"/>
      <c r="J385" s="1"/>
      <c r="K385" s="1"/>
      <c r="L385" s="1"/>
      <c r="M385" s="1"/>
      <c r="N385" s="1"/>
      <c r="O385" s="1"/>
      <c r="P385" s="1"/>
      <c r="Q385" s="1"/>
      <c r="R385" s="1"/>
      <c r="S385" s="1"/>
      <c r="T385" s="1"/>
      <c r="U385" s="1"/>
      <c r="V385" s="1"/>
      <c r="W385" s="1"/>
      <c r="X385" s="1"/>
    </row>
    <row r="386" spans="1:24" ht="9.75" customHeight="1">
      <c r="A386" s="1"/>
      <c r="B386" s="79"/>
      <c r="C386" s="1"/>
      <c r="D386" s="1"/>
      <c r="H386" s="1"/>
      <c r="I386" s="1"/>
      <c r="J386" s="1"/>
      <c r="K386" s="1"/>
      <c r="L386" s="1"/>
      <c r="M386" s="1"/>
      <c r="N386" s="1"/>
      <c r="O386" s="1"/>
      <c r="P386" s="1"/>
      <c r="Q386" s="1"/>
      <c r="R386" s="1"/>
      <c r="S386" s="1"/>
      <c r="T386" s="1"/>
      <c r="U386" s="1"/>
      <c r="V386" s="1"/>
      <c r="W386" s="1"/>
      <c r="X386" s="1"/>
    </row>
    <row r="387" spans="1:24" ht="9.75" customHeight="1">
      <c r="A387" s="1"/>
      <c r="B387" s="79"/>
      <c r="C387" s="1"/>
      <c r="D387" s="1"/>
      <c r="H387" s="1"/>
      <c r="I387" s="1"/>
      <c r="J387" s="1"/>
      <c r="K387" s="1"/>
      <c r="L387" s="1"/>
      <c r="M387" s="1"/>
      <c r="N387" s="1"/>
      <c r="O387" s="1"/>
      <c r="P387" s="1"/>
      <c r="Q387" s="1"/>
      <c r="R387" s="1"/>
      <c r="S387" s="1"/>
      <c r="T387" s="1"/>
      <c r="U387" s="1"/>
      <c r="V387" s="1"/>
      <c r="W387" s="1"/>
      <c r="X387" s="1"/>
    </row>
    <row r="388" spans="1:24" ht="9.75" customHeight="1">
      <c r="A388" s="1"/>
      <c r="B388" s="79"/>
      <c r="C388" s="1"/>
      <c r="D388" s="1"/>
      <c r="H388" s="1"/>
      <c r="I388" s="1"/>
      <c r="J388" s="1"/>
      <c r="K388" s="1"/>
      <c r="L388" s="1"/>
      <c r="M388" s="1"/>
      <c r="N388" s="1"/>
      <c r="O388" s="1"/>
      <c r="P388" s="1"/>
      <c r="Q388" s="1"/>
      <c r="R388" s="1"/>
      <c r="S388" s="1"/>
      <c r="T388" s="1"/>
      <c r="U388" s="1"/>
      <c r="V388" s="1"/>
      <c r="W388" s="1"/>
      <c r="X388" s="1"/>
    </row>
    <row r="389" spans="1:24" ht="9.75" customHeight="1">
      <c r="A389" s="1"/>
      <c r="B389" s="79"/>
      <c r="C389" s="1"/>
      <c r="D389" s="1"/>
      <c r="H389" s="1"/>
      <c r="I389" s="1"/>
      <c r="J389" s="1"/>
      <c r="K389" s="1"/>
      <c r="L389" s="1"/>
      <c r="M389" s="1"/>
      <c r="N389" s="1"/>
      <c r="O389" s="1"/>
      <c r="P389" s="1"/>
      <c r="Q389" s="1"/>
      <c r="R389" s="1"/>
      <c r="S389" s="1"/>
      <c r="T389" s="1"/>
      <c r="U389" s="1"/>
      <c r="V389" s="1"/>
      <c r="W389" s="1"/>
      <c r="X389" s="1"/>
    </row>
    <row r="390" spans="1:24" ht="9.75" customHeight="1">
      <c r="A390" s="1"/>
      <c r="B390" s="79"/>
      <c r="C390" s="1"/>
      <c r="D390" s="1"/>
      <c r="H390" s="1"/>
      <c r="I390" s="1"/>
      <c r="J390" s="1"/>
      <c r="K390" s="1"/>
      <c r="L390" s="1"/>
      <c r="M390" s="1"/>
      <c r="N390" s="1"/>
      <c r="O390" s="1"/>
      <c r="P390" s="1"/>
      <c r="Q390" s="1"/>
      <c r="R390" s="1"/>
      <c r="S390" s="1"/>
      <c r="T390" s="1"/>
      <c r="U390" s="1"/>
      <c r="V390" s="1"/>
      <c r="W390" s="1"/>
      <c r="X390" s="1"/>
    </row>
    <row r="391" spans="1:24" ht="9.75" customHeight="1">
      <c r="A391" s="1"/>
      <c r="B391" s="79"/>
      <c r="C391" s="1"/>
      <c r="D391" s="1"/>
      <c r="H391" s="1"/>
      <c r="I391" s="1"/>
      <c r="J391" s="1"/>
      <c r="K391" s="1"/>
      <c r="L391" s="1"/>
      <c r="M391" s="1"/>
      <c r="N391" s="1"/>
      <c r="O391" s="1"/>
      <c r="P391" s="1"/>
      <c r="Q391" s="1"/>
      <c r="R391" s="1"/>
      <c r="S391" s="1"/>
      <c r="T391" s="1"/>
      <c r="U391" s="1"/>
      <c r="V391" s="1"/>
      <c r="W391" s="1"/>
      <c r="X391" s="1"/>
    </row>
    <row r="392" spans="1:24" ht="9.75" customHeight="1">
      <c r="A392" s="1"/>
      <c r="B392" s="79"/>
      <c r="C392" s="1"/>
      <c r="D392" s="1"/>
      <c r="H392" s="1"/>
      <c r="I392" s="1"/>
      <c r="J392" s="1"/>
      <c r="K392" s="1"/>
      <c r="L392" s="1"/>
      <c r="M392" s="1"/>
      <c r="N392" s="1"/>
      <c r="O392" s="1"/>
      <c r="P392" s="1"/>
      <c r="Q392" s="1"/>
      <c r="R392" s="1"/>
      <c r="S392" s="1"/>
      <c r="T392" s="1"/>
      <c r="U392" s="1"/>
      <c r="V392" s="1"/>
      <c r="W392" s="1"/>
      <c r="X392" s="1"/>
    </row>
    <row r="393" spans="1:24" ht="9.75" customHeight="1">
      <c r="A393" s="1"/>
      <c r="B393" s="79"/>
      <c r="C393" s="1"/>
      <c r="D393" s="1"/>
      <c r="H393" s="1"/>
      <c r="I393" s="1"/>
      <c r="J393" s="1"/>
      <c r="K393" s="1"/>
      <c r="L393" s="1"/>
      <c r="M393" s="1"/>
      <c r="N393" s="1"/>
      <c r="O393" s="1"/>
      <c r="P393" s="1"/>
      <c r="Q393" s="1"/>
      <c r="R393" s="1"/>
      <c r="S393" s="1"/>
      <c r="T393" s="1"/>
      <c r="U393" s="1"/>
      <c r="V393" s="1"/>
      <c r="W393" s="1"/>
      <c r="X393" s="1"/>
    </row>
    <row r="394" spans="1:24" ht="9.75" customHeight="1">
      <c r="A394" s="1"/>
      <c r="B394" s="79"/>
      <c r="C394" s="1"/>
      <c r="D394" s="1"/>
      <c r="H394" s="1"/>
      <c r="I394" s="1"/>
      <c r="J394" s="1"/>
      <c r="K394" s="1"/>
      <c r="L394" s="1"/>
      <c r="M394" s="1"/>
      <c r="N394" s="1"/>
      <c r="O394" s="1"/>
      <c r="P394" s="1"/>
      <c r="Q394" s="1"/>
      <c r="R394" s="1"/>
      <c r="S394" s="1"/>
      <c r="T394" s="1"/>
      <c r="U394" s="1"/>
      <c r="V394" s="1"/>
      <c r="W394" s="1"/>
      <c r="X394" s="1"/>
    </row>
    <row r="395" spans="1:24" ht="9.75" customHeight="1">
      <c r="A395" s="1"/>
      <c r="B395" s="79"/>
      <c r="C395" s="1"/>
      <c r="D395" s="1"/>
      <c r="H395" s="1"/>
      <c r="I395" s="1"/>
      <c r="J395" s="1"/>
      <c r="K395" s="1"/>
      <c r="L395" s="1"/>
      <c r="M395" s="1"/>
      <c r="N395" s="1"/>
      <c r="O395" s="1"/>
      <c r="P395" s="1"/>
      <c r="Q395" s="1"/>
      <c r="R395" s="1"/>
      <c r="S395" s="1"/>
      <c r="T395" s="1"/>
      <c r="U395" s="1"/>
      <c r="V395" s="1"/>
      <c r="W395" s="1"/>
      <c r="X395" s="1"/>
    </row>
    <row r="396" spans="1:24" ht="9.75" customHeight="1">
      <c r="A396" s="1"/>
      <c r="B396" s="79"/>
      <c r="C396" s="1"/>
      <c r="D396" s="1"/>
      <c r="H396" s="1"/>
      <c r="I396" s="1"/>
      <c r="J396" s="1"/>
      <c r="K396" s="1"/>
      <c r="L396" s="1"/>
      <c r="M396" s="1"/>
      <c r="N396" s="1"/>
      <c r="O396" s="1"/>
      <c r="P396" s="1"/>
      <c r="Q396" s="1"/>
      <c r="R396" s="1"/>
      <c r="S396" s="1"/>
      <c r="T396" s="1"/>
      <c r="U396" s="1"/>
      <c r="V396" s="1"/>
      <c r="W396" s="1"/>
      <c r="X396" s="1"/>
    </row>
    <row r="397" spans="1:24" ht="9.75" customHeight="1">
      <c r="A397" s="1"/>
      <c r="B397" s="79"/>
      <c r="C397" s="1"/>
      <c r="D397" s="1"/>
      <c r="H397" s="1"/>
      <c r="I397" s="1"/>
      <c r="J397" s="1"/>
      <c r="K397" s="1"/>
      <c r="L397" s="1"/>
      <c r="M397" s="1"/>
      <c r="N397" s="1"/>
      <c r="O397" s="1"/>
      <c r="P397" s="1"/>
      <c r="Q397" s="1"/>
      <c r="R397" s="1"/>
      <c r="S397" s="1"/>
      <c r="T397" s="1"/>
      <c r="U397" s="1"/>
      <c r="V397" s="1"/>
      <c r="W397" s="1"/>
      <c r="X397" s="1"/>
    </row>
    <row r="398" spans="1:24" ht="9.75" customHeight="1">
      <c r="A398" s="1"/>
      <c r="B398" s="79"/>
      <c r="C398" s="1"/>
      <c r="D398" s="1"/>
      <c r="H398" s="1"/>
      <c r="I398" s="1"/>
      <c r="J398" s="1"/>
      <c r="K398" s="1"/>
      <c r="L398" s="1"/>
      <c r="M398" s="1"/>
      <c r="N398" s="1"/>
      <c r="O398" s="1"/>
      <c r="P398" s="1"/>
      <c r="Q398" s="1"/>
      <c r="R398" s="1"/>
      <c r="S398" s="1"/>
      <c r="T398" s="1"/>
      <c r="U398" s="1"/>
      <c r="V398" s="1"/>
      <c r="W398" s="1"/>
      <c r="X398" s="1"/>
    </row>
    <row r="399" spans="1:24" ht="9.75" customHeight="1">
      <c r="A399" s="1"/>
      <c r="B399" s="79"/>
      <c r="C399" s="1"/>
      <c r="D399" s="1"/>
      <c r="H399" s="1"/>
      <c r="I399" s="1"/>
      <c r="J399" s="1"/>
      <c r="K399" s="1"/>
      <c r="L399" s="1"/>
      <c r="M399" s="1"/>
      <c r="N399" s="1"/>
      <c r="O399" s="1"/>
      <c r="P399" s="1"/>
      <c r="Q399" s="1"/>
      <c r="R399" s="1"/>
      <c r="S399" s="1"/>
      <c r="T399" s="1"/>
      <c r="U399" s="1"/>
      <c r="V399" s="1"/>
      <c r="W399" s="1"/>
      <c r="X399" s="1"/>
    </row>
    <row r="400" spans="1:24" ht="9.75" customHeight="1">
      <c r="A400" s="1"/>
      <c r="B400" s="79"/>
      <c r="C400" s="1"/>
      <c r="D400" s="1"/>
      <c r="H400" s="1"/>
      <c r="I400" s="1"/>
      <c r="J400" s="1"/>
      <c r="K400" s="1"/>
      <c r="L400" s="1"/>
      <c r="M400" s="1"/>
      <c r="N400" s="1"/>
      <c r="O400" s="1"/>
      <c r="P400" s="1"/>
      <c r="Q400" s="1"/>
      <c r="R400" s="1"/>
      <c r="S400" s="1"/>
      <c r="T400" s="1"/>
      <c r="U400" s="1"/>
      <c r="V400" s="1"/>
      <c r="W400" s="1"/>
      <c r="X400" s="1"/>
    </row>
    <row r="401" spans="1:24" ht="9.75" customHeight="1">
      <c r="A401" s="1"/>
      <c r="B401" s="79"/>
      <c r="C401" s="1"/>
      <c r="D401" s="1"/>
      <c r="H401" s="1"/>
      <c r="I401" s="1"/>
      <c r="J401" s="1"/>
      <c r="K401" s="1"/>
      <c r="L401" s="1"/>
      <c r="M401" s="1"/>
      <c r="N401" s="1"/>
      <c r="O401" s="1"/>
      <c r="P401" s="1"/>
      <c r="Q401" s="1"/>
      <c r="R401" s="1"/>
      <c r="S401" s="1"/>
      <c r="T401" s="1"/>
      <c r="U401" s="1"/>
      <c r="V401" s="1"/>
      <c r="W401" s="1"/>
      <c r="X401" s="1"/>
    </row>
    <row r="402" spans="1:24" ht="9.75" customHeight="1">
      <c r="A402" s="1"/>
      <c r="B402" s="79"/>
      <c r="C402" s="1"/>
      <c r="D402" s="1"/>
      <c r="H402" s="1"/>
      <c r="I402" s="1"/>
      <c r="J402" s="1"/>
      <c r="K402" s="1"/>
      <c r="L402" s="1"/>
      <c r="M402" s="1"/>
      <c r="N402" s="1"/>
      <c r="O402" s="1"/>
      <c r="P402" s="1"/>
      <c r="Q402" s="1"/>
      <c r="R402" s="1"/>
      <c r="S402" s="1"/>
      <c r="T402" s="1"/>
      <c r="U402" s="1"/>
      <c r="V402" s="1"/>
      <c r="W402" s="1"/>
      <c r="X402" s="1"/>
    </row>
    <row r="403" spans="1:24" ht="9.75" customHeight="1">
      <c r="A403" s="1"/>
      <c r="B403" s="79"/>
      <c r="C403" s="1"/>
      <c r="D403" s="1"/>
      <c r="H403" s="1"/>
      <c r="I403" s="1"/>
      <c r="J403" s="1"/>
      <c r="K403" s="1"/>
      <c r="L403" s="1"/>
      <c r="M403" s="1"/>
      <c r="N403" s="1"/>
      <c r="O403" s="1"/>
      <c r="P403" s="1"/>
      <c r="Q403" s="1"/>
      <c r="R403" s="1"/>
      <c r="S403" s="1"/>
      <c r="T403" s="1"/>
      <c r="U403" s="1"/>
      <c r="V403" s="1"/>
      <c r="W403" s="1"/>
      <c r="X403" s="1"/>
    </row>
    <row r="404" spans="1:24" ht="9.75" customHeight="1">
      <c r="A404" s="1"/>
      <c r="B404" s="79"/>
      <c r="C404" s="1"/>
      <c r="D404" s="1"/>
      <c r="H404" s="1"/>
      <c r="I404" s="1"/>
      <c r="J404" s="1"/>
      <c r="K404" s="1"/>
      <c r="L404" s="1"/>
      <c r="M404" s="1"/>
      <c r="N404" s="1"/>
      <c r="O404" s="1"/>
      <c r="P404" s="1"/>
      <c r="Q404" s="1"/>
      <c r="R404" s="1"/>
      <c r="S404" s="1"/>
      <c r="T404" s="1"/>
      <c r="U404" s="1"/>
      <c r="V404" s="1"/>
      <c r="W404" s="1"/>
      <c r="X404" s="1"/>
    </row>
    <row r="405" spans="1:24" ht="9.75" customHeight="1">
      <c r="A405" s="1"/>
      <c r="B405" s="79"/>
      <c r="C405" s="1"/>
      <c r="D405" s="1"/>
      <c r="H405" s="1"/>
      <c r="I405" s="1"/>
      <c r="J405" s="1"/>
      <c r="K405" s="1"/>
      <c r="L405" s="1"/>
      <c r="M405" s="1"/>
      <c r="N405" s="1"/>
      <c r="O405" s="1"/>
      <c r="P405" s="1"/>
      <c r="Q405" s="1"/>
      <c r="R405" s="1"/>
      <c r="S405" s="1"/>
      <c r="T405" s="1"/>
      <c r="U405" s="1"/>
      <c r="V405" s="1"/>
      <c r="W405" s="1"/>
      <c r="X405" s="1"/>
    </row>
    <row r="406" spans="1:24" ht="9.75" customHeight="1">
      <c r="A406" s="1"/>
      <c r="B406" s="79"/>
      <c r="C406" s="1"/>
      <c r="D406" s="1"/>
      <c r="H406" s="1"/>
      <c r="I406" s="1"/>
      <c r="J406" s="1"/>
      <c r="K406" s="1"/>
      <c r="L406" s="1"/>
      <c r="M406" s="1"/>
      <c r="N406" s="1"/>
      <c r="O406" s="1"/>
      <c r="P406" s="1"/>
      <c r="Q406" s="1"/>
      <c r="R406" s="1"/>
      <c r="S406" s="1"/>
      <c r="T406" s="1"/>
      <c r="U406" s="1"/>
      <c r="V406" s="1"/>
      <c r="W406" s="1"/>
      <c r="X406" s="1"/>
    </row>
    <row r="407" spans="1:24" ht="9.75" customHeight="1">
      <c r="A407" s="1"/>
      <c r="B407" s="79"/>
      <c r="C407" s="1"/>
      <c r="D407" s="1"/>
      <c r="H407" s="1"/>
      <c r="I407" s="1"/>
      <c r="J407" s="1"/>
      <c r="K407" s="1"/>
      <c r="L407" s="1"/>
      <c r="M407" s="1"/>
      <c r="N407" s="1"/>
      <c r="O407" s="1"/>
      <c r="P407" s="1"/>
      <c r="Q407" s="1"/>
      <c r="R407" s="1"/>
      <c r="S407" s="1"/>
      <c r="T407" s="1"/>
      <c r="U407" s="1"/>
      <c r="V407" s="1"/>
      <c r="W407" s="1"/>
      <c r="X407" s="1"/>
    </row>
    <row r="408" spans="1:24" ht="9.75" customHeight="1">
      <c r="A408" s="1"/>
      <c r="B408" s="79"/>
      <c r="C408" s="1"/>
      <c r="D408" s="1"/>
      <c r="H408" s="1"/>
      <c r="I408" s="1"/>
      <c r="J408" s="1"/>
      <c r="K408" s="1"/>
      <c r="L408" s="1"/>
      <c r="M408" s="1"/>
      <c r="N408" s="1"/>
      <c r="O408" s="1"/>
      <c r="P408" s="1"/>
      <c r="Q408" s="1"/>
      <c r="R408" s="1"/>
      <c r="S408" s="1"/>
      <c r="T408" s="1"/>
      <c r="U408" s="1"/>
      <c r="V408" s="1"/>
      <c r="W408" s="1"/>
      <c r="X408" s="1"/>
    </row>
    <row r="409" spans="1:24" ht="9.75" customHeight="1">
      <c r="A409" s="1"/>
      <c r="B409" s="79"/>
      <c r="C409" s="1"/>
      <c r="D409" s="1"/>
      <c r="H409" s="1"/>
      <c r="I409" s="1"/>
      <c r="J409" s="1"/>
      <c r="K409" s="1"/>
      <c r="L409" s="1"/>
      <c r="M409" s="1"/>
      <c r="N409" s="1"/>
      <c r="O409" s="1"/>
      <c r="P409" s="1"/>
      <c r="Q409" s="1"/>
      <c r="R409" s="1"/>
      <c r="S409" s="1"/>
      <c r="T409" s="1"/>
      <c r="U409" s="1"/>
      <c r="V409" s="1"/>
      <c r="W409" s="1"/>
      <c r="X409" s="1"/>
    </row>
    <row r="410" spans="1:24" ht="9.75" customHeight="1">
      <c r="A410" s="1"/>
      <c r="B410" s="79"/>
      <c r="C410" s="1"/>
      <c r="D410" s="1"/>
      <c r="H410" s="1"/>
      <c r="I410" s="1"/>
      <c r="J410" s="1"/>
      <c r="K410" s="1"/>
      <c r="L410" s="1"/>
      <c r="M410" s="1"/>
      <c r="N410" s="1"/>
      <c r="O410" s="1"/>
      <c r="P410" s="1"/>
      <c r="Q410" s="1"/>
      <c r="R410" s="1"/>
      <c r="S410" s="1"/>
      <c r="T410" s="1"/>
      <c r="U410" s="1"/>
      <c r="V410" s="1"/>
      <c r="W410" s="1"/>
      <c r="X410" s="1"/>
    </row>
    <row r="411" spans="1:24" ht="9.75" customHeight="1">
      <c r="A411" s="1"/>
      <c r="B411" s="79"/>
      <c r="C411" s="1"/>
      <c r="D411" s="1"/>
      <c r="H411" s="1"/>
      <c r="I411" s="1"/>
      <c r="J411" s="1"/>
      <c r="K411" s="1"/>
      <c r="L411" s="1"/>
      <c r="M411" s="1"/>
      <c r="N411" s="1"/>
      <c r="O411" s="1"/>
      <c r="P411" s="1"/>
      <c r="Q411" s="1"/>
      <c r="R411" s="1"/>
      <c r="S411" s="1"/>
      <c r="T411" s="1"/>
      <c r="U411" s="1"/>
      <c r="V411" s="1"/>
      <c r="W411" s="1"/>
      <c r="X411" s="1"/>
    </row>
    <row r="412" spans="1:24" ht="9.75" customHeight="1">
      <c r="A412" s="1"/>
      <c r="B412" s="79"/>
      <c r="C412" s="1"/>
      <c r="D412" s="1"/>
      <c r="H412" s="1"/>
      <c r="I412" s="1"/>
      <c r="J412" s="1"/>
      <c r="K412" s="1"/>
      <c r="L412" s="1"/>
      <c r="M412" s="1"/>
      <c r="N412" s="1"/>
      <c r="O412" s="1"/>
      <c r="P412" s="1"/>
      <c r="Q412" s="1"/>
      <c r="R412" s="1"/>
      <c r="S412" s="1"/>
      <c r="T412" s="1"/>
      <c r="U412" s="1"/>
      <c r="V412" s="1"/>
      <c r="W412" s="1"/>
      <c r="X412" s="1"/>
    </row>
    <row r="413" spans="1:24" ht="9.75" customHeight="1">
      <c r="A413" s="1"/>
      <c r="B413" s="79"/>
      <c r="C413" s="1"/>
      <c r="D413" s="1"/>
      <c r="H413" s="1"/>
      <c r="I413" s="1"/>
      <c r="J413" s="1"/>
      <c r="K413" s="1"/>
      <c r="L413" s="1"/>
      <c r="M413" s="1"/>
      <c r="N413" s="1"/>
      <c r="O413" s="1"/>
      <c r="P413" s="1"/>
      <c r="Q413" s="1"/>
      <c r="R413" s="1"/>
      <c r="S413" s="1"/>
      <c r="T413" s="1"/>
      <c r="U413" s="1"/>
      <c r="V413" s="1"/>
      <c r="W413" s="1"/>
      <c r="X413" s="1"/>
    </row>
    <row r="414" spans="1:24" ht="9.75" customHeight="1">
      <c r="A414" s="1"/>
      <c r="B414" s="79"/>
      <c r="C414" s="1"/>
      <c r="D414" s="1"/>
      <c r="H414" s="1"/>
      <c r="I414" s="1"/>
      <c r="J414" s="1"/>
      <c r="K414" s="1"/>
      <c r="L414" s="1"/>
      <c r="M414" s="1"/>
      <c r="N414" s="1"/>
      <c r="O414" s="1"/>
      <c r="P414" s="1"/>
      <c r="Q414" s="1"/>
      <c r="R414" s="1"/>
      <c r="S414" s="1"/>
      <c r="T414" s="1"/>
      <c r="U414" s="1"/>
      <c r="V414" s="1"/>
      <c r="W414" s="1"/>
      <c r="X414" s="1"/>
    </row>
    <row r="415" spans="1:24" ht="9.75" customHeight="1">
      <c r="A415" s="1"/>
      <c r="B415" s="79"/>
      <c r="C415" s="1"/>
      <c r="D415" s="1"/>
      <c r="H415" s="1"/>
      <c r="I415" s="1"/>
      <c r="J415" s="1"/>
      <c r="K415" s="1"/>
      <c r="L415" s="1"/>
      <c r="M415" s="1"/>
      <c r="N415" s="1"/>
      <c r="O415" s="1"/>
      <c r="P415" s="1"/>
      <c r="Q415" s="1"/>
      <c r="R415" s="1"/>
      <c r="S415" s="1"/>
      <c r="T415" s="1"/>
      <c r="U415" s="1"/>
      <c r="V415" s="1"/>
      <c r="W415" s="1"/>
      <c r="X415" s="1"/>
    </row>
    <row r="416" spans="1:24" ht="9.75" customHeight="1">
      <c r="A416" s="1"/>
      <c r="B416" s="79"/>
      <c r="C416" s="1"/>
      <c r="D416" s="1"/>
      <c r="H416" s="1"/>
      <c r="I416" s="1"/>
      <c r="J416" s="1"/>
      <c r="K416" s="1"/>
      <c r="L416" s="1"/>
      <c r="M416" s="1"/>
      <c r="N416" s="1"/>
      <c r="O416" s="1"/>
      <c r="P416" s="1"/>
      <c r="Q416" s="1"/>
      <c r="R416" s="1"/>
      <c r="S416" s="1"/>
      <c r="T416" s="1"/>
      <c r="U416" s="1"/>
      <c r="V416" s="1"/>
      <c r="W416" s="1"/>
      <c r="X416" s="1"/>
    </row>
    <row r="417" spans="1:24" ht="9.75" customHeight="1">
      <c r="A417" s="1"/>
      <c r="B417" s="79"/>
      <c r="C417" s="1"/>
      <c r="D417" s="1"/>
      <c r="H417" s="1"/>
      <c r="I417" s="1"/>
      <c r="J417" s="1"/>
      <c r="K417" s="1"/>
      <c r="L417" s="1"/>
      <c r="M417" s="1"/>
      <c r="N417" s="1"/>
      <c r="O417" s="1"/>
      <c r="P417" s="1"/>
      <c r="Q417" s="1"/>
      <c r="R417" s="1"/>
      <c r="S417" s="1"/>
      <c r="T417" s="1"/>
      <c r="U417" s="1"/>
      <c r="V417" s="1"/>
      <c r="W417" s="1"/>
      <c r="X417" s="1"/>
    </row>
    <row r="418" spans="1:24" ht="9.75" customHeight="1">
      <c r="A418" s="1"/>
      <c r="B418" s="79"/>
      <c r="C418" s="1"/>
      <c r="D418" s="1"/>
      <c r="H418" s="1"/>
      <c r="I418" s="1"/>
      <c r="J418" s="1"/>
      <c r="K418" s="1"/>
      <c r="L418" s="1"/>
      <c r="M418" s="1"/>
      <c r="N418" s="1"/>
      <c r="O418" s="1"/>
      <c r="P418" s="1"/>
      <c r="Q418" s="1"/>
      <c r="R418" s="1"/>
      <c r="S418" s="1"/>
      <c r="T418" s="1"/>
      <c r="U418" s="1"/>
      <c r="V418" s="1"/>
      <c r="W418" s="1"/>
      <c r="X418" s="1"/>
    </row>
    <row r="419" spans="1:24" ht="9.75" customHeight="1">
      <c r="A419" s="1"/>
      <c r="B419" s="79"/>
      <c r="C419" s="1"/>
      <c r="D419" s="1"/>
      <c r="H419" s="1"/>
      <c r="I419" s="1"/>
      <c r="J419" s="1"/>
      <c r="K419" s="1"/>
      <c r="L419" s="1"/>
      <c r="M419" s="1"/>
      <c r="N419" s="1"/>
      <c r="O419" s="1"/>
      <c r="P419" s="1"/>
      <c r="Q419" s="1"/>
      <c r="R419" s="1"/>
      <c r="S419" s="1"/>
      <c r="T419" s="1"/>
      <c r="U419" s="1"/>
      <c r="V419" s="1"/>
      <c r="W419" s="1"/>
      <c r="X419" s="1"/>
    </row>
    <row r="420" spans="1:24" ht="9.75" customHeight="1">
      <c r="A420" s="1"/>
      <c r="B420" s="79"/>
      <c r="C420" s="1"/>
      <c r="D420" s="1"/>
      <c r="H420" s="1"/>
      <c r="I420" s="1"/>
      <c r="J420" s="1"/>
      <c r="K420" s="1"/>
      <c r="L420" s="1"/>
      <c r="M420" s="1"/>
      <c r="N420" s="1"/>
      <c r="O420" s="1"/>
      <c r="P420" s="1"/>
      <c r="Q420" s="1"/>
      <c r="R420" s="1"/>
      <c r="S420" s="1"/>
      <c r="T420" s="1"/>
      <c r="U420" s="1"/>
      <c r="V420" s="1"/>
      <c r="W420" s="1"/>
      <c r="X420" s="1"/>
    </row>
    <row r="421" spans="1:24" ht="9.75" customHeight="1">
      <c r="A421" s="1"/>
      <c r="B421" s="79"/>
      <c r="C421" s="1"/>
      <c r="D421" s="1"/>
      <c r="H421" s="1"/>
      <c r="I421" s="1"/>
      <c r="J421" s="1"/>
      <c r="K421" s="1"/>
      <c r="L421" s="1"/>
      <c r="M421" s="1"/>
      <c r="N421" s="1"/>
      <c r="O421" s="1"/>
      <c r="P421" s="1"/>
      <c r="Q421" s="1"/>
      <c r="R421" s="1"/>
      <c r="S421" s="1"/>
      <c r="T421" s="1"/>
      <c r="U421" s="1"/>
      <c r="V421" s="1"/>
      <c r="W421" s="1"/>
      <c r="X421" s="1"/>
    </row>
    <row r="422" spans="1:24" ht="9.75" customHeight="1">
      <c r="A422" s="1"/>
      <c r="B422" s="79"/>
      <c r="C422" s="1"/>
      <c r="D422" s="1"/>
      <c r="H422" s="1"/>
      <c r="I422" s="1"/>
      <c r="J422" s="1"/>
      <c r="K422" s="1"/>
      <c r="L422" s="1"/>
      <c r="M422" s="1"/>
      <c r="N422" s="1"/>
      <c r="O422" s="1"/>
      <c r="P422" s="1"/>
      <c r="Q422" s="1"/>
      <c r="R422" s="1"/>
      <c r="S422" s="1"/>
      <c r="T422" s="1"/>
      <c r="U422" s="1"/>
      <c r="V422" s="1"/>
      <c r="W422" s="1"/>
      <c r="X422" s="1"/>
    </row>
    <row r="423" spans="1:24" ht="9.75" customHeight="1">
      <c r="A423" s="1"/>
      <c r="B423" s="79"/>
      <c r="C423" s="1"/>
      <c r="D423" s="1"/>
      <c r="H423" s="1"/>
      <c r="I423" s="1"/>
      <c r="J423" s="1"/>
      <c r="K423" s="1"/>
      <c r="L423" s="1"/>
      <c r="M423" s="1"/>
      <c r="N423" s="1"/>
      <c r="O423" s="1"/>
      <c r="P423" s="1"/>
      <c r="Q423" s="1"/>
      <c r="R423" s="1"/>
      <c r="S423" s="1"/>
      <c r="T423" s="1"/>
      <c r="U423" s="1"/>
      <c r="V423" s="1"/>
      <c r="W423" s="1"/>
      <c r="X423" s="1"/>
    </row>
    <row r="424" spans="1:24" ht="9.75" customHeight="1">
      <c r="A424" s="1"/>
      <c r="B424" s="79"/>
      <c r="C424" s="1"/>
      <c r="D424" s="1"/>
      <c r="H424" s="1"/>
      <c r="I424" s="1"/>
      <c r="J424" s="1"/>
      <c r="K424" s="1"/>
      <c r="L424" s="1"/>
      <c r="M424" s="1"/>
      <c r="N424" s="1"/>
      <c r="O424" s="1"/>
      <c r="P424" s="1"/>
      <c r="Q424" s="1"/>
      <c r="R424" s="1"/>
      <c r="S424" s="1"/>
      <c r="T424" s="1"/>
      <c r="U424" s="1"/>
      <c r="V424" s="1"/>
      <c r="W424" s="1"/>
      <c r="X424" s="1"/>
    </row>
    <row r="425" spans="1:24" ht="9.75" customHeight="1">
      <c r="A425" s="1"/>
      <c r="B425" s="79"/>
      <c r="C425" s="1"/>
      <c r="D425" s="1"/>
      <c r="H425" s="1"/>
      <c r="I425" s="1"/>
      <c r="J425" s="1"/>
      <c r="K425" s="1"/>
      <c r="L425" s="1"/>
      <c r="M425" s="1"/>
      <c r="N425" s="1"/>
      <c r="O425" s="1"/>
      <c r="P425" s="1"/>
      <c r="Q425" s="1"/>
      <c r="R425" s="1"/>
      <c r="S425" s="1"/>
      <c r="T425" s="1"/>
      <c r="U425" s="1"/>
      <c r="V425" s="1"/>
      <c r="W425" s="1"/>
      <c r="X425" s="1"/>
    </row>
    <row r="426" spans="1:24" ht="9.75" customHeight="1">
      <c r="A426" s="1"/>
      <c r="B426" s="79"/>
      <c r="C426" s="1"/>
      <c r="D426" s="1"/>
      <c r="H426" s="1"/>
      <c r="I426" s="1"/>
      <c r="J426" s="1"/>
      <c r="K426" s="1"/>
      <c r="L426" s="1"/>
      <c r="M426" s="1"/>
      <c r="N426" s="1"/>
      <c r="O426" s="1"/>
      <c r="P426" s="1"/>
      <c r="Q426" s="1"/>
      <c r="R426" s="1"/>
      <c r="S426" s="1"/>
      <c r="T426" s="1"/>
      <c r="U426" s="1"/>
      <c r="V426" s="1"/>
      <c r="W426" s="1"/>
      <c r="X426" s="1"/>
    </row>
    <row r="427" spans="1:24" ht="9.75" customHeight="1">
      <c r="A427" s="1"/>
      <c r="B427" s="79"/>
      <c r="C427" s="1"/>
      <c r="D427" s="1"/>
      <c r="H427" s="1"/>
      <c r="I427" s="1"/>
      <c r="J427" s="1"/>
      <c r="K427" s="1"/>
      <c r="L427" s="1"/>
      <c r="M427" s="1"/>
      <c r="N427" s="1"/>
      <c r="O427" s="1"/>
      <c r="P427" s="1"/>
      <c r="Q427" s="1"/>
      <c r="R427" s="1"/>
      <c r="S427" s="1"/>
      <c r="T427" s="1"/>
      <c r="U427" s="1"/>
      <c r="V427" s="1"/>
      <c r="W427" s="1"/>
      <c r="X427" s="1"/>
    </row>
    <row r="428" spans="1:24" ht="9.75" customHeight="1">
      <c r="A428" s="1"/>
      <c r="B428" s="79"/>
      <c r="C428" s="1"/>
      <c r="D428" s="1"/>
      <c r="H428" s="1"/>
      <c r="I428" s="1"/>
      <c r="J428" s="1"/>
      <c r="K428" s="1"/>
      <c r="L428" s="1"/>
      <c r="M428" s="1"/>
      <c r="N428" s="1"/>
      <c r="O428" s="1"/>
      <c r="P428" s="1"/>
      <c r="Q428" s="1"/>
      <c r="R428" s="1"/>
      <c r="S428" s="1"/>
      <c r="T428" s="1"/>
      <c r="U428" s="1"/>
      <c r="V428" s="1"/>
      <c r="W428" s="1"/>
      <c r="X428" s="1"/>
    </row>
    <row r="429" spans="1:24" ht="9.75" customHeight="1">
      <c r="A429" s="1"/>
      <c r="B429" s="79"/>
      <c r="C429" s="1"/>
      <c r="D429" s="1"/>
      <c r="H429" s="1"/>
      <c r="I429" s="1"/>
      <c r="J429" s="1"/>
      <c r="K429" s="1"/>
      <c r="L429" s="1"/>
      <c r="M429" s="1"/>
      <c r="N429" s="1"/>
      <c r="O429" s="1"/>
      <c r="P429" s="1"/>
      <c r="Q429" s="1"/>
      <c r="R429" s="1"/>
      <c r="S429" s="1"/>
      <c r="T429" s="1"/>
      <c r="U429" s="1"/>
      <c r="V429" s="1"/>
      <c r="W429" s="1"/>
      <c r="X429" s="1"/>
    </row>
    <row r="430" spans="1:24" ht="9.75" customHeight="1">
      <c r="A430" s="1"/>
      <c r="B430" s="79"/>
      <c r="C430" s="1"/>
      <c r="D430" s="1"/>
      <c r="H430" s="1"/>
      <c r="I430" s="1"/>
      <c r="J430" s="1"/>
      <c r="K430" s="1"/>
      <c r="L430" s="1"/>
      <c r="M430" s="1"/>
      <c r="N430" s="1"/>
      <c r="O430" s="1"/>
      <c r="P430" s="1"/>
      <c r="Q430" s="1"/>
      <c r="R430" s="1"/>
      <c r="S430" s="1"/>
      <c r="T430" s="1"/>
      <c r="U430" s="1"/>
      <c r="V430" s="1"/>
      <c r="W430" s="1"/>
      <c r="X430" s="1"/>
    </row>
    <row r="431" spans="1:24" ht="9.75" customHeight="1">
      <c r="A431" s="1"/>
      <c r="B431" s="79"/>
      <c r="C431" s="1"/>
      <c r="D431" s="1"/>
      <c r="H431" s="1"/>
      <c r="I431" s="1"/>
      <c r="J431" s="1"/>
      <c r="K431" s="1"/>
      <c r="L431" s="1"/>
      <c r="M431" s="1"/>
      <c r="N431" s="1"/>
      <c r="O431" s="1"/>
      <c r="P431" s="1"/>
      <c r="Q431" s="1"/>
      <c r="R431" s="1"/>
      <c r="S431" s="1"/>
      <c r="T431" s="1"/>
      <c r="U431" s="1"/>
      <c r="V431" s="1"/>
      <c r="W431" s="1"/>
      <c r="X431" s="1"/>
    </row>
    <row r="432" spans="1:24" ht="9.75" customHeight="1">
      <c r="A432" s="1"/>
      <c r="B432" s="79"/>
      <c r="C432" s="1"/>
      <c r="D432" s="1"/>
      <c r="H432" s="1"/>
      <c r="I432" s="1"/>
      <c r="J432" s="1"/>
      <c r="K432" s="1"/>
      <c r="L432" s="1"/>
      <c r="M432" s="1"/>
      <c r="N432" s="1"/>
      <c r="O432" s="1"/>
      <c r="P432" s="1"/>
      <c r="Q432" s="1"/>
      <c r="R432" s="1"/>
      <c r="S432" s="1"/>
      <c r="T432" s="1"/>
      <c r="U432" s="1"/>
      <c r="V432" s="1"/>
      <c r="W432" s="1"/>
      <c r="X432" s="1"/>
    </row>
    <row r="433" spans="1:24" ht="9.75" customHeight="1">
      <c r="A433" s="1"/>
      <c r="B433" s="79"/>
      <c r="C433" s="1"/>
      <c r="D433" s="1"/>
      <c r="H433" s="1"/>
      <c r="I433" s="1"/>
      <c r="J433" s="1"/>
      <c r="K433" s="1"/>
      <c r="L433" s="1"/>
      <c r="M433" s="1"/>
      <c r="N433" s="1"/>
      <c r="O433" s="1"/>
      <c r="P433" s="1"/>
      <c r="Q433" s="1"/>
      <c r="R433" s="1"/>
      <c r="S433" s="1"/>
      <c r="T433" s="1"/>
      <c r="U433" s="1"/>
      <c r="V433" s="1"/>
      <c r="W433" s="1"/>
      <c r="X433" s="1"/>
    </row>
    <row r="434" spans="1:24" ht="9.75" customHeight="1">
      <c r="A434" s="1"/>
      <c r="B434" s="79"/>
      <c r="C434" s="1"/>
      <c r="D434" s="1"/>
      <c r="H434" s="1"/>
      <c r="I434" s="1"/>
      <c r="J434" s="1"/>
      <c r="K434" s="1"/>
      <c r="L434" s="1"/>
      <c r="M434" s="1"/>
      <c r="N434" s="1"/>
      <c r="O434" s="1"/>
      <c r="P434" s="1"/>
      <c r="Q434" s="1"/>
      <c r="R434" s="1"/>
      <c r="S434" s="1"/>
      <c r="T434" s="1"/>
      <c r="U434" s="1"/>
      <c r="V434" s="1"/>
      <c r="W434" s="1"/>
      <c r="X434" s="1"/>
    </row>
    <row r="435" spans="1:24" ht="9.75" customHeight="1">
      <c r="A435" s="1"/>
      <c r="B435" s="79"/>
      <c r="C435" s="1"/>
      <c r="D435" s="1"/>
      <c r="H435" s="1"/>
      <c r="I435" s="1"/>
      <c r="J435" s="1"/>
      <c r="K435" s="1"/>
      <c r="L435" s="1"/>
      <c r="M435" s="1"/>
      <c r="N435" s="1"/>
      <c r="O435" s="1"/>
      <c r="P435" s="1"/>
      <c r="Q435" s="1"/>
      <c r="R435" s="1"/>
      <c r="S435" s="1"/>
      <c r="T435" s="1"/>
      <c r="U435" s="1"/>
      <c r="V435" s="1"/>
      <c r="W435" s="1"/>
      <c r="X435" s="1"/>
    </row>
    <row r="436" spans="1:24" ht="9.75" customHeight="1">
      <c r="A436" s="1"/>
      <c r="B436" s="79"/>
      <c r="C436" s="1"/>
      <c r="D436" s="1"/>
      <c r="H436" s="1"/>
      <c r="I436" s="1"/>
      <c r="J436" s="1"/>
      <c r="K436" s="1"/>
      <c r="L436" s="1"/>
      <c r="M436" s="1"/>
      <c r="N436" s="1"/>
      <c r="O436" s="1"/>
      <c r="P436" s="1"/>
      <c r="Q436" s="1"/>
      <c r="R436" s="1"/>
      <c r="S436" s="1"/>
      <c r="T436" s="1"/>
      <c r="U436" s="1"/>
      <c r="V436" s="1"/>
      <c r="W436" s="1"/>
      <c r="X436" s="1"/>
    </row>
    <row r="437" spans="1:24" ht="9.75" customHeight="1">
      <c r="A437" s="1"/>
      <c r="B437" s="79"/>
      <c r="C437" s="1"/>
      <c r="D437" s="1"/>
      <c r="H437" s="1"/>
      <c r="I437" s="1"/>
      <c r="J437" s="1"/>
      <c r="K437" s="1"/>
      <c r="L437" s="1"/>
      <c r="M437" s="1"/>
      <c r="N437" s="1"/>
      <c r="O437" s="1"/>
      <c r="P437" s="1"/>
      <c r="Q437" s="1"/>
      <c r="R437" s="1"/>
      <c r="S437" s="1"/>
      <c r="T437" s="1"/>
      <c r="U437" s="1"/>
      <c r="V437" s="1"/>
      <c r="W437" s="1"/>
      <c r="X437" s="1"/>
    </row>
    <row r="438" spans="1:24" ht="9.75" customHeight="1">
      <c r="A438" s="1"/>
      <c r="B438" s="79"/>
      <c r="C438" s="1"/>
      <c r="D438" s="1"/>
      <c r="H438" s="1"/>
      <c r="I438" s="1"/>
      <c r="J438" s="1"/>
      <c r="K438" s="1"/>
      <c r="L438" s="1"/>
      <c r="M438" s="1"/>
      <c r="N438" s="1"/>
      <c r="O438" s="1"/>
      <c r="P438" s="1"/>
      <c r="Q438" s="1"/>
      <c r="R438" s="1"/>
      <c r="S438" s="1"/>
      <c r="T438" s="1"/>
      <c r="U438" s="1"/>
      <c r="V438" s="1"/>
      <c r="W438" s="1"/>
      <c r="X438" s="1"/>
    </row>
    <row r="439" spans="1:24" ht="9.75" customHeight="1">
      <c r="A439" s="1"/>
      <c r="B439" s="79"/>
      <c r="C439" s="1"/>
      <c r="D439" s="1"/>
      <c r="H439" s="1"/>
      <c r="I439" s="1"/>
      <c r="J439" s="1"/>
      <c r="K439" s="1"/>
      <c r="L439" s="1"/>
      <c r="M439" s="1"/>
      <c r="N439" s="1"/>
      <c r="O439" s="1"/>
      <c r="P439" s="1"/>
      <c r="Q439" s="1"/>
      <c r="R439" s="1"/>
      <c r="S439" s="1"/>
      <c r="T439" s="1"/>
      <c r="U439" s="1"/>
      <c r="V439" s="1"/>
      <c r="W439" s="1"/>
      <c r="X439" s="1"/>
    </row>
    <row r="440" spans="1:24" ht="9.75" customHeight="1">
      <c r="A440" s="1"/>
      <c r="B440" s="79"/>
      <c r="C440" s="1"/>
      <c r="D440" s="1"/>
      <c r="H440" s="1"/>
      <c r="I440" s="1"/>
      <c r="J440" s="1"/>
      <c r="K440" s="1"/>
      <c r="L440" s="1"/>
      <c r="M440" s="1"/>
      <c r="N440" s="1"/>
      <c r="O440" s="1"/>
      <c r="P440" s="1"/>
      <c r="Q440" s="1"/>
      <c r="R440" s="1"/>
      <c r="S440" s="1"/>
      <c r="T440" s="1"/>
      <c r="U440" s="1"/>
      <c r="V440" s="1"/>
      <c r="W440" s="1"/>
      <c r="X440" s="1"/>
    </row>
    <row r="441" spans="1:24" ht="9.75" customHeight="1">
      <c r="A441" s="1"/>
      <c r="B441" s="79"/>
      <c r="C441" s="1"/>
      <c r="D441" s="1"/>
      <c r="H441" s="1"/>
      <c r="I441" s="1"/>
      <c r="J441" s="1"/>
      <c r="K441" s="1"/>
      <c r="L441" s="1"/>
      <c r="M441" s="1"/>
      <c r="N441" s="1"/>
      <c r="O441" s="1"/>
      <c r="P441" s="1"/>
      <c r="Q441" s="1"/>
      <c r="R441" s="1"/>
      <c r="S441" s="1"/>
      <c r="T441" s="1"/>
      <c r="U441" s="1"/>
      <c r="V441" s="1"/>
      <c r="W441" s="1"/>
      <c r="X441" s="1"/>
    </row>
    <row r="442" spans="1:24" ht="9.75" customHeight="1">
      <c r="A442" s="1"/>
      <c r="B442" s="79"/>
      <c r="C442" s="1"/>
      <c r="D442" s="1"/>
      <c r="H442" s="1"/>
      <c r="I442" s="1"/>
      <c r="J442" s="1"/>
      <c r="K442" s="1"/>
      <c r="L442" s="1"/>
      <c r="M442" s="1"/>
      <c r="N442" s="1"/>
      <c r="O442" s="1"/>
      <c r="P442" s="1"/>
      <c r="Q442" s="1"/>
      <c r="R442" s="1"/>
      <c r="S442" s="1"/>
      <c r="T442" s="1"/>
      <c r="U442" s="1"/>
      <c r="V442" s="1"/>
      <c r="W442" s="1"/>
      <c r="X442" s="1"/>
    </row>
    <row r="443" spans="1:24" ht="9.75" customHeight="1">
      <c r="A443" s="1"/>
      <c r="B443" s="79"/>
      <c r="C443" s="1"/>
      <c r="D443" s="1"/>
      <c r="H443" s="1"/>
      <c r="I443" s="1"/>
      <c r="J443" s="1"/>
      <c r="K443" s="1"/>
      <c r="L443" s="1"/>
      <c r="M443" s="1"/>
      <c r="N443" s="1"/>
      <c r="O443" s="1"/>
      <c r="P443" s="1"/>
      <c r="Q443" s="1"/>
      <c r="R443" s="1"/>
      <c r="S443" s="1"/>
      <c r="T443" s="1"/>
      <c r="U443" s="1"/>
      <c r="V443" s="1"/>
      <c r="W443" s="1"/>
      <c r="X443" s="1"/>
    </row>
    <row r="444" spans="1:24" ht="9.75" customHeight="1">
      <c r="A444" s="1"/>
      <c r="B444" s="79"/>
      <c r="C444" s="1"/>
      <c r="D444" s="1"/>
      <c r="H444" s="1"/>
      <c r="I444" s="1"/>
      <c r="J444" s="1"/>
      <c r="K444" s="1"/>
      <c r="L444" s="1"/>
      <c r="M444" s="1"/>
      <c r="N444" s="1"/>
      <c r="O444" s="1"/>
      <c r="P444" s="1"/>
      <c r="Q444" s="1"/>
      <c r="R444" s="1"/>
      <c r="S444" s="1"/>
      <c r="T444" s="1"/>
      <c r="U444" s="1"/>
      <c r="V444" s="1"/>
      <c r="W444" s="1"/>
      <c r="X444" s="1"/>
    </row>
    <row r="445" spans="1:24" ht="9.75" customHeight="1">
      <c r="A445" s="1"/>
      <c r="B445" s="79"/>
      <c r="C445" s="1"/>
      <c r="D445" s="1"/>
      <c r="H445" s="1"/>
      <c r="I445" s="1"/>
      <c r="J445" s="1"/>
      <c r="K445" s="1"/>
      <c r="L445" s="1"/>
      <c r="M445" s="1"/>
      <c r="N445" s="1"/>
      <c r="O445" s="1"/>
      <c r="P445" s="1"/>
      <c r="Q445" s="1"/>
      <c r="R445" s="1"/>
      <c r="S445" s="1"/>
      <c r="T445" s="1"/>
      <c r="U445" s="1"/>
      <c r="V445" s="1"/>
      <c r="W445" s="1"/>
      <c r="X445" s="1"/>
    </row>
    <row r="446" spans="1:24" ht="9.75" customHeight="1">
      <c r="A446" s="1"/>
      <c r="B446" s="79"/>
      <c r="C446" s="1"/>
      <c r="D446" s="1"/>
      <c r="H446" s="1"/>
      <c r="I446" s="1"/>
      <c r="J446" s="1"/>
      <c r="K446" s="1"/>
      <c r="L446" s="1"/>
      <c r="M446" s="1"/>
      <c r="N446" s="1"/>
      <c r="O446" s="1"/>
      <c r="P446" s="1"/>
      <c r="Q446" s="1"/>
      <c r="R446" s="1"/>
      <c r="S446" s="1"/>
      <c r="T446" s="1"/>
      <c r="U446" s="1"/>
      <c r="V446" s="1"/>
      <c r="W446" s="1"/>
      <c r="X446" s="1"/>
    </row>
    <row r="447" spans="1:24" ht="9.75" customHeight="1">
      <c r="A447" s="1"/>
      <c r="B447" s="79"/>
      <c r="C447" s="1"/>
      <c r="D447" s="1"/>
      <c r="H447" s="1"/>
      <c r="I447" s="1"/>
      <c r="J447" s="1"/>
      <c r="K447" s="1"/>
      <c r="L447" s="1"/>
      <c r="M447" s="1"/>
      <c r="N447" s="1"/>
      <c r="O447" s="1"/>
      <c r="P447" s="1"/>
      <c r="Q447" s="1"/>
      <c r="R447" s="1"/>
      <c r="S447" s="1"/>
      <c r="T447" s="1"/>
      <c r="U447" s="1"/>
      <c r="V447" s="1"/>
      <c r="W447" s="1"/>
      <c r="X447" s="1"/>
    </row>
    <row r="448" spans="1:24" ht="9.75" customHeight="1">
      <c r="A448" s="1"/>
      <c r="B448" s="79"/>
      <c r="C448" s="1"/>
      <c r="D448" s="1"/>
      <c r="H448" s="1"/>
      <c r="I448" s="1"/>
      <c r="J448" s="1"/>
      <c r="K448" s="1"/>
      <c r="L448" s="1"/>
      <c r="M448" s="1"/>
      <c r="N448" s="1"/>
      <c r="O448" s="1"/>
      <c r="P448" s="1"/>
      <c r="Q448" s="1"/>
      <c r="R448" s="1"/>
      <c r="S448" s="1"/>
      <c r="T448" s="1"/>
      <c r="U448" s="1"/>
      <c r="V448" s="1"/>
      <c r="W448" s="1"/>
      <c r="X448" s="1"/>
    </row>
    <row r="449" spans="1:24" ht="9.75" customHeight="1">
      <c r="A449" s="1"/>
      <c r="B449" s="79"/>
      <c r="C449" s="1"/>
      <c r="D449" s="1"/>
      <c r="H449" s="1"/>
      <c r="I449" s="1"/>
      <c r="J449" s="1"/>
      <c r="K449" s="1"/>
      <c r="L449" s="1"/>
      <c r="M449" s="1"/>
      <c r="N449" s="1"/>
      <c r="O449" s="1"/>
      <c r="P449" s="1"/>
      <c r="Q449" s="1"/>
      <c r="R449" s="1"/>
      <c r="S449" s="1"/>
      <c r="T449" s="1"/>
      <c r="U449" s="1"/>
      <c r="V449" s="1"/>
      <c r="W449" s="1"/>
      <c r="X449" s="1"/>
    </row>
    <row r="450" spans="1:24" ht="9.75" customHeight="1">
      <c r="A450" s="1"/>
      <c r="B450" s="79"/>
      <c r="C450" s="1"/>
      <c r="D450" s="1"/>
      <c r="H450" s="1"/>
      <c r="I450" s="1"/>
      <c r="J450" s="1"/>
      <c r="K450" s="1"/>
      <c r="L450" s="1"/>
      <c r="M450" s="1"/>
      <c r="N450" s="1"/>
      <c r="O450" s="1"/>
      <c r="P450" s="1"/>
      <c r="Q450" s="1"/>
      <c r="R450" s="1"/>
      <c r="S450" s="1"/>
      <c r="T450" s="1"/>
      <c r="U450" s="1"/>
      <c r="V450" s="1"/>
      <c r="W450" s="1"/>
      <c r="X450" s="1"/>
    </row>
    <row r="451" spans="1:24" ht="9.75" customHeight="1">
      <c r="A451" s="1"/>
      <c r="B451" s="79"/>
      <c r="C451" s="1"/>
      <c r="D451" s="1"/>
      <c r="H451" s="1"/>
      <c r="I451" s="1"/>
      <c r="J451" s="1"/>
      <c r="K451" s="1"/>
      <c r="L451" s="1"/>
      <c r="M451" s="1"/>
      <c r="N451" s="1"/>
      <c r="O451" s="1"/>
      <c r="P451" s="1"/>
      <c r="Q451" s="1"/>
      <c r="R451" s="1"/>
      <c r="S451" s="1"/>
      <c r="T451" s="1"/>
      <c r="U451" s="1"/>
      <c r="V451" s="1"/>
      <c r="W451" s="1"/>
      <c r="X451" s="1"/>
    </row>
    <row r="452" spans="1:24" ht="9.75" customHeight="1">
      <c r="A452" s="1"/>
      <c r="B452" s="79"/>
      <c r="C452" s="1"/>
      <c r="D452" s="1"/>
      <c r="H452" s="1"/>
      <c r="I452" s="1"/>
      <c r="J452" s="1"/>
      <c r="K452" s="1"/>
      <c r="L452" s="1"/>
      <c r="M452" s="1"/>
      <c r="N452" s="1"/>
      <c r="O452" s="1"/>
      <c r="P452" s="1"/>
      <c r="Q452" s="1"/>
      <c r="R452" s="1"/>
      <c r="S452" s="1"/>
      <c r="T452" s="1"/>
      <c r="U452" s="1"/>
      <c r="V452" s="1"/>
      <c r="W452" s="1"/>
      <c r="X452" s="1"/>
    </row>
    <row r="453" spans="1:24" ht="9.75" customHeight="1">
      <c r="A453" s="1"/>
      <c r="B453" s="79"/>
      <c r="C453" s="1"/>
      <c r="D453" s="1"/>
      <c r="H453" s="1"/>
      <c r="I453" s="1"/>
      <c r="J453" s="1"/>
      <c r="K453" s="1"/>
      <c r="L453" s="1"/>
      <c r="M453" s="1"/>
      <c r="N453" s="1"/>
      <c r="O453" s="1"/>
      <c r="P453" s="1"/>
      <c r="Q453" s="1"/>
      <c r="R453" s="1"/>
      <c r="S453" s="1"/>
      <c r="T453" s="1"/>
      <c r="U453" s="1"/>
      <c r="V453" s="1"/>
      <c r="W453" s="1"/>
      <c r="X453" s="1"/>
    </row>
    <row r="454" spans="1:24" ht="9.75" customHeight="1">
      <c r="A454" s="1"/>
      <c r="B454" s="79"/>
      <c r="C454" s="1"/>
      <c r="D454" s="1"/>
      <c r="H454" s="1"/>
      <c r="I454" s="1"/>
      <c r="J454" s="1"/>
      <c r="K454" s="1"/>
      <c r="L454" s="1"/>
      <c r="M454" s="1"/>
      <c r="N454" s="1"/>
      <c r="O454" s="1"/>
      <c r="P454" s="1"/>
      <c r="Q454" s="1"/>
      <c r="R454" s="1"/>
      <c r="S454" s="1"/>
      <c r="T454" s="1"/>
      <c r="U454" s="1"/>
      <c r="V454" s="1"/>
      <c r="W454" s="1"/>
      <c r="X454" s="1"/>
    </row>
    <row r="455" spans="1:24" ht="9.75" customHeight="1">
      <c r="A455" s="1"/>
      <c r="B455" s="79"/>
      <c r="C455" s="1"/>
      <c r="D455" s="1"/>
      <c r="H455" s="1"/>
      <c r="I455" s="1"/>
      <c r="J455" s="1"/>
      <c r="K455" s="1"/>
      <c r="L455" s="1"/>
      <c r="M455" s="1"/>
      <c r="N455" s="1"/>
      <c r="O455" s="1"/>
      <c r="P455" s="1"/>
      <c r="Q455" s="1"/>
      <c r="R455" s="1"/>
      <c r="S455" s="1"/>
      <c r="T455" s="1"/>
      <c r="U455" s="1"/>
      <c r="V455" s="1"/>
      <c r="W455" s="1"/>
      <c r="X455" s="1"/>
    </row>
    <row r="456" spans="1:24" ht="9.75" customHeight="1">
      <c r="A456" s="1"/>
      <c r="B456" s="79"/>
      <c r="C456" s="1"/>
      <c r="D456" s="1"/>
      <c r="H456" s="1"/>
      <c r="I456" s="1"/>
      <c r="J456" s="1"/>
      <c r="K456" s="1"/>
      <c r="L456" s="1"/>
      <c r="M456" s="1"/>
      <c r="N456" s="1"/>
      <c r="O456" s="1"/>
      <c r="P456" s="1"/>
      <c r="Q456" s="1"/>
      <c r="R456" s="1"/>
      <c r="S456" s="1"/>
      <c r="T456" s="1"/>
      <c r="U456" s="1"/>
      <c r="V456" s="1"/>
      <c r="W456" s="1"/>
      <c r="X456" s="1"/>
    </row>
    <row r="457" spans="1:24" ht="9.75" customHeight="1">
      <c r="A457" s="1"/>
      <c r="B457" s="79"/>
      <c r="C457" s="1"/>
      <c r="D457" s="1"/>
      <c r="H457" s="1"/>
      <c r="I457" s="1"/>
      <c r="J457" s="1"/>
      <c r="K457" s="1"/>
      <c r="L457" s="1"/>
      <c r="M457" s="1"/>
      <c r="N457" s="1"/>
      <c r="O457" s="1"/>
      <c r="P457" s="1"/>
      <c r="Q457" s="1"/>
      <c r="R457" s="1"/>
      <c r="S457" s="1"/>
      <c r="T457" s="1"/>
      <c r="U457" s="1"/>
      <c r="V457" s="1"/>
      <c r="W457" s="1"/>
      <c r="X457" s="1"/>
    </row>
    <row r="458" spans="1:24" ht="9.75" customHeight="1">
      <c r="A458" s="1"/>
      <c r="B458" s="79"/>
      <c r="C458" s="1"/>
      <c r="D458" s="1"/>
      <c r="H458" s="1"/>
      <c r="I458" s="1"/>
      <c r="J458" s="1"/>
      <c r="K458" s="1"/>
      <c r="L458" s="1"/>
      <c r="M458" s="1"/>
      <c r="N458" s="1"/>
      <c r="O458" s="1"/>
      <c r="P458" s="1"/>
      <c r="Q458" s="1"/>
      <c r="R458" s="1"/>
      <c r="S458" s="1"/>
      <c r="T458" s="1"/>
      <c r="U458" s="1"/>
      <c r="V458" s="1"/>
      <c r="W458" s="1"/>
      <c r="X458" s="1"/>
    </row>
    <row r="459" spans="1:24" ht="9.75" customHeight="1">
      <c r="A459" s="1"/>
      <c r="B459" s="79"/>
      <c r="C459" s="1"/>
      <c r="D459" s="1"/>
      <c r="H459" s="1"/>
      <c r="I459" s="1"/>
      <c r="J459" s="1"/>
      <c r="K459" s="1"/>
      <c r="L459" s="1"/>
      <c r="M459" s="1"/>
      <c r="N459" s="1"/>
      <c r="O459" s="1"/>
      <c r="P459" s="1"/>
      <c r="Q459" s="1"/>
      <c r="R459" s="1"/>
      <c r="S459" s="1"/>
      <c r="T459" s="1"/>
      <c r="U459" s="1"/>
      <c r="V459" s="1"/>
      <c r="W459" s="1"/>
      <c r="X459" s="1"/>
    </row>
    <row r="460" spans="1:24" ht="9.75" customHeight="1">
      <c r="A460" s="1"/>
      <c r="B460" s="79"/>
      <c r="C460" s="1"/>
      <c r="D460" s="1"/>
      <c r="H460" s="1"/>
      <c r="I460" s="1"/>
      <c r="J460" s="1"/>
      <c r="K460" s="1"/>
      <c r="L460" s="1"/>
      <c r="M460" s="1"/>
      <c r="N460" s="1"/>
      <c r="O460" s="1"/>
      <c r="P460" s="1"/>
      <c r="Q460" s="1"/>
      <c r="R460" s="1"/>
      <c r="S460" s="1"/>
      <c r="T460" s="1"/>
      <c r="U460" s="1"/>
      <c r="V460" s="1"/>
      <c r="W460" s="1"/>
      <c r="X460" s="1"/>
    </row>
    <row r="461" spans="1:24" ht="9.75" customHeight="1">
      <c r="A461" s="1"/>
      <c r="B461" s="79"/>
      <c r="C461" s="1"/>
      <c r="D461" s="1"/>
      <c r="H461" s="1"/>
      <c r="I461" s="1"/>
      <c r="J461" s="1"/>
      <c r="K461" s="1"/>
      <c r="L461" s="1"/>
      <c r="M461" s="1"/>
      <c r="N461" s="1"/>
      <c r="O461" s="1"/>
      <c r="P461" s="1"/>
      <c r="Q461" s="1"/>
      <c r="R461" s="1"/>
      <c r="S461" s="1"/>
      <c r="T461" s="1"/>
      <c r="U461" s="1"/>
      <c r="V461" s="1"/>
      <c r="W461" s="1"/>
      <c r="X461" s="1"/>
    </row>
    <row r="462" spans="1:24" ht="9.75" customHeight="1">
      <c r="A462" s="1"/>
      <c r="B462" s="79"/>
      <c r="C462" s="1"/>
      <c r="D462" s="1"/>
      <c r="H462" s="1"/>
      <c r="I462" s="1"/>
      <c r="J462" s="1"/>
      <c r="K462" s="1"/>
      <c r="L462" s="1"/>
      <c r="M462" s="1"/>
      <c r="N462" s="1"/>
      <c r="O462" s="1"/>
      <c r="P462" s="1"/>
      <c r="Q462" s="1"/>
      <c r="R462" s="1"/>
      <c r="S462" s="1"/>
      <c r="T462" s="1"/>
      <c r="U462" s="1"/>
      <c r="V462" s="1"/>
      <c r="W462" s="1"/>
      <c r="X462" s="1"/>
    </row>
    <row r="463" spans="1:24" ht="9.75" customHeight="1">
      <c r="A463" s="1"/>
      <c r="B463" s="79"/>
      <c r="C463" s="1"/>
      <c r="D463" s="1"/>
      <c r="H463" s="1"/>
      <c r="I463" s="1"/>
      <c r="J463" s="1"/>
      <c r="K463" s="1"/>
      <c r="L463" s="1"/>
      <c r="M463" s="1"/>
      <c r="N463" s="1"/>
      <c r="O463" s="1"/>
      <c r="P463" s="1"/>
      <c r="Q463" s="1"/>
      <c r="R463" s="1"/>
      <c r="S463" s="1"/>
      <c r="T463" s="1"/>
      <c r="U463" s="1"/>
      <c r="V463" s="1"/>
      <c r="W463" s="1"/>
      <c r="X463" s="1"/>
    </row>
    <row r="464" spans="1:24" ht="9.75" customHeight="1">
      <c r="A464" s="1"/>
      <c r="B464" s="79"/>
      <c r="C464" s="1"/>
      <c r="D464" s="1"/>
      <c r="H464" s="1"/>
      <c r="I464" s="1"/>
      <c r="J464" s="1"/>
      <c r="K464" s="1"/>
      <c r="L464" s="1"/>
      <c r="M464" s="1"/>
      <c r="N464" s="1"/>
      <c r="O464" s="1"/>
      <c r="P464" s="1"/>
      <c r="Q464" s="1"/>
      <c r="R464" s="1"/>
      <c r="S464" s="1"/>
      <c r="T464" s="1"/>
      <c r="U464" s="1"/>
      <c r="V464" s="1"/>
      <c r="W464" s="1"/>
      <c r="X464" s="1"/>
    </row>
    <row r="465" spans="1:24" ht="9.75" customHeight="1">
      <c r="A465" s="1"/>
      <c r="B465" s="79"/>
      <c r="C465" s="1"/>
      <c r="D465" s="1"/>
      <c r="H465" s="1"/>
      <c r="I465" s="1"/>
      <c r="J465" s="1"/>
      <c r="K465" s="1"/>
      <c r="L465" s="1"/>
      <c r="M465" s="1"/>
      <c r="N465" s="1"/>
      <c r="O465" s="1"/>
      <c r="P465" s="1"/>
      <c r="Q465" s="1"/>
      <c r="R465" s="1"/>
      <c r="S465" s="1"/>
      <c r="T465" s="1"/>
      <c r="U465" s="1"/>
      <c r="V465" s="1"/>
      <c r="W465" s="1"/>
      <c r="X465" s="1"/>
    </row>
    <row r="466" spans="1:24" ht="9.75" customHeight="1">
      <c r="A466" s="1"/>
      <c r="B466" s="79"/>
      <c r="C466" s="1"/>
      <c r="D466" s="1"/>
      <c r="H466" s="1"/>
      <c r="I466" s="1"/>
      <c r="J466" s="1"/>
      <c r="K466" s="1"/>
      <c r="L466" s="1"/>
      <c r="M466" s="1"/>
      <c r="N466" s="1"/>
      <c r="O466" s="1"/>
      <c r="P466" s="1"/>
      <c r="Q466" s="1"/>
      <c r="R466" s="1"/>
      <c r="S466" s="1"/>
      <c r="T466" s="1"/>
      <c r="U466" s="1"/>
      <c r="V466" s="1"/>
      <c r="W466" s="1"/>
      <c r="X466" s="1"/>
    </row>
    <row r="467" spans="1:24" ht="9.75" customHeight="1">
      <c r="A467" s="1"/>
      <c r="B467" s="79"/>
      <c r="C467" s="1"/>
      <c r="D467" s="1"/>
      <c r="H467" s="1"/>
      <c r="I467" s="1"/>
      <c r="J467" s="1"/>
      <c r="K467" s="1"/>
      <c r="L467" s="1"/>
      <c r="M467" s="1"/>
      <c r="N467" s="1"/>
      <c r="O467" s="1"/>
      <c r="P467" s="1"/>
      <c r="Q467" s="1"/>
      <c r="R467" s="1"/>
      <c r="S467" s="1"/>
      <c r="T467" s="1"/>
      <c r="U467" s="1"/>
      <c r="V467" s="1"/>
      <c r="W467" s="1"/>
      <c r="X467" s="1"/>
    </row>
    <row r="468" spans="1:24" ht="9.75" customHeight="1">
      <c r="A468" s="1"/>
      <c r="B468" s="79"/>
      <c r="C468" s="1"/>
      <c r="D468" s="1"/>
      <c r="H468" s="1"/>
      <c r="I468" s="1"/>
      <c r="J468" s="1"/>
      <c r="K468" s="1"/>
      <c r="L468" s="1"/>
      <c r="M468" s="1"/>
      <c r="N468" s="1"/>
      <c r="O468" s="1"/>
      <c r="P468" s="1"/>
      <c r="Q468" s="1"/>
      <c r="R468" s="1"/>
      <c r="S468" s="1"/>
      <c r="T468" s="1"/>
      <c r="U468" s="1"/>
      <c r="V468" s="1"/>
      <c r="W468" s="1"/>
      <c r="X468" s="1"/>
    </row>
    <row r="469" spans="1:24" ht="9.75" customHeight="1">
      <c r="A469" s="1"/>
      <c r="B469" s="79"/>
      <c r="C469" s="1"/>
      <c r="D469" s="1"/>
      <c r="H469" s="1"/>
      <c r="I469" s="1"/>
      <c r="J469" s="1"/>
      <c r="K469" s="1"/>
      <c r="L469" s="1"/>
      <c r="M469" s="1"/>
      <c r="N469" s="1"/>
      <c r="O469" s="1"/>
      <c r="P469" s="1"/>
      <c r="Q469" s="1"/>
      <c r="R469" s="1"/>
      <c r="S469" s="1"/>
      <c r="T469" s="1"/>
      <c r="U469" s="1"/>
      <c r="V469" s="1"/>
      <c r="W469" s="1"/>
      <c r="X469" s="1"/>
    </row>
    <row r="470" spans="1:24" ht="9.75" customHeight="1">
      <c r="A470" s="1"/>
      <c r="B470" s="79"/>
      <c r="C470" s="1"/>
      <c r="D470" s="1"/>
      <c r="H470" s="1"/>
      <c r="I470" s="1"/>
      <c r="J470" s="1"/>
      <c r="K470" s="1"/>
      <c r="L470" s="1"/>
      <c r="M470" s="1"/>
      <c r="N470" s="1"/>
      <c r="O470" s="1"/>
      <c r="P470" s="1"/>
      <c r="Q470" s="1"/>
      <c r="R470" s="1"/>
      <c r="S470" s="1"/>
      <c r="T470" s="1"/>
      <c r="U470" s="1"/>
      <c r="V470" s="1"/>
      <c r="W470" s="1"/>
      <c r="X470" s="1"/>
    </row>
    <row r="471" spans="1:24" ht="9.75" customHeight="1">
      <c r="A471" s="1"/>
      <c r="B471" s="79"/>
      <c r="C471" s="1"/>
      <c r="D471" s="1"/>
      <c r="H471" s="1"/>
      <c r="I471" s="1"/>
      <c r="J471" s="1"/>
      <c r="K471" s="1"/>
      <c r="L471" s="1"/>
      <c r="M471" s="1"/>
      <c r="N471" s="1"/>
      <c r="O471" s="1"/>
      <c r="P471" s="1"/>
      <c r="Q471" s="1"/>
      <c r="R471" s="1"/>
      <c r="S471" s="1"/>
      <c r="T471" s="1"/>
      <c r="U471" s="1"/>
      <c r="V471" s="1"/>
      <c r="W471" s="1"/>
      <c r="X471" s="1"/>
    </row>
    <row r="472" spans="1:24" ht="9.75" customHeight="1">
      <c r="A472" s="1"/>
      <c r="B472" s="79"/>
      <c r="C472" s="1"/>
      <c r="D472" s="1"/>
      <c r="H472" s="1"/>
      <c r="I472" s="1"/>
      <c r="J472" s="1"/>
      <c r="K472" s="1"/>
      <c r="L472" s="1"/>
      <c r="M472" s="1"/>
      <c r="N472" s="1"/>
      <c r="O472" s="1"/>
      <c r="P472" s="1"/>
      <c r="Q472" s="1"/>
      <c r="R472" s="1"/>
      <c r="S472" s="1"/>
      <c r="T472" s="1"/>
      <c r="U472" s="1"/>
      <c r="V472" s="1"/>
      <c r="W472" s="1"/>
      <c r="X472" s="1"/>
    </row>
    <row r="473" spans="1:24" ht="9.75" customHeight="1">
      <c r="A473" s="1"/>
      <c r="B473" s="79"/>
      <c r="C473" s="1"/>
      <c r="D473" s="1"/>
      <c r="H473" s="1"/>
      <c r="I473" s="1"/>
      <c r="J473" s="1"/>
      <c r="K473" s="1"/>
      <c r="L473" s="1"/>
      <c r="M473" s="1"/>
      <c r="N473" s="1"/>
      <c r="O473" s="1"/>
      <c r="P473" s="1"/>
      <c r="Q473" s="1"/>
      <c r="R473" s="1"/>
      <c r="S473" s="1"/>
      <c r="T473" s="1"/>
      <c r="U473" s="1"/>
      <c r="V473" s="1"/>
      <c r="W473" s="1"/>
      <c r="X473" s="1"/>
    </row>
    <row r="474" spans="1:24" ht="9.75" customHeight="1">
      <c r="A474" s="1"/>
      <c r="B474" s="79"/>
      <c r="C474" s="1"/>
      <c r="D474" s="1"/>
      <c r="H474" s="1"/>
      <c r="I474" s="1"/>
      <c r="J474" s="1"/>
      <c r="K474" s="1"/>
      <c r="L474" s="1"/>
      <c r="M474" s="1"/>
      <c r="N474" s="1"/>
      <c r="O474" s="1"/>
      <c r="P474" s="1"/>
      <c r="Q474" s="1"/>
      <c r="R474" s="1"/>
      <c r="S474" s="1"/>
      <c r="T474" s="1"/>
      <c r="U474" s="1"/>
      <c r="V474" s="1"/>
      <c r="W474" s="1"/>
      <c r="X474" s="1"/>
    </row>
    <row r="475" spans="1:24" ht="9.75" customHeight="1">
      <c r="A475" s="1"/>
      <c r="B475" s="79"/>
      <c r="C475" s="1"/>
      <c r="D475" s="1"/>
      <c r="H475" s="1"/>
      <c r="I475" s="1"/>
      <c r="J475" s="1"/>
      <c r="K475" s="1"/>
      <c r="L475" s="1"/>
      <c r="M475" s="1"/>
      <c r="N475" s="1"/>
      <c r="O475" s="1"/>
      <c r="P475" s="1"/>
      <c r="Q475" s="1"/>
      <c r="R475" s="1"/>
      <c r="S475" s="1"/>
      <c r="T475" s="1"/>
      <c r="U475" s="1"/>
      <c r="V475" s="1"/>
      <c r="W475" s="1"/>
      <c r="X475" s="1"/>
    </row>
    <row r="476" spans="1:24" ht="9.75" customHeight="1">
      <c r="A476" s="1"/>
      <c r="B476" s="79"/>
      <c r="C476" s="1"/>
      <c r="D476" s="1"/>
      <c r="H476" s="1"/>
      <c r="I476" s="1"/>
      <c r="J476" s="1"/>
      <c r="K476" s="1"/>
      <c r="L476" s="1"/>
      <c r="M476" s="1"/>
      <c r="N476" s="1"/>
      <c r="O476" s="1"/>
      <c r="P476" s="1"/>
      <c r="Q476" s="1"/>
      <c r="R476" s="1"/>
      <c r="S476" s="1"/>
      <c r="T476" s="1"/>
      <c r="U476" s="1"/>
      <c r="V476" s="1"/>
      <c r="W476" s="1"/>
      <c r="X476" s="1"/>
    </row>
    <row r="477" spans="1:24" ht="9.75" customHeight="1">
      <c r="A477" s="1"/>
      <c r="B477" s="79"/>
      <c r="C477" s="1"/>
      <c r="D477" s="1"/>
      <c r="H477" s="1"/>
      <c r="I477" s="1"/>
      <c r="J477" s="1"/>
      <c r="K477" s="1"/>
      <c r="L477" s="1"/>
      <c r="M477" s="1"/>
      <c r="N477" s="1"/>
      <c r="O477" s="1"/>
      <c r="P477" s="1"/>
      <c r="Q477" s="1"/>
      <c r="R477" s="1"/>
      <c r="S477" s="1"/>
      <c r="T477" s="1"/>
      <c r="U477" s="1"/>
      <c r="V477" s="1"/>
      <c r="W477" s="1"/>
      <c r="X477" s="1"/>
    </row>
    <row r="478" spans="1:24" ht="9.75" customHeight="1">
      <c r="A478" s="1"/>
      <c r="B478" s="79"/>
      <c r="C478" s="1"/>
      <c r="D478" s="1"/>
      <c r="H478" s="1"/>
      <c r="I478" s="1"/>
      <c r="J478" s="1"/>
      <c r="K478" s="1"/>
      <c r="L478" s="1"/>
      <c r="M478" s="1"/>
      <c r="N478" s="1"/>
      <c r="O478" s="1"/>
      <c r="P478" s="1"/>
      <c r="Q478" s="1"/>
      <c r="R478" s="1"/>
      <c r="S478" s="1"/>
      <c r="T478" s="1"/>
      <c r="U478" s="1"/>
      <c r="V478" s="1"/>
      <c r="W478" s="1"/>
      <c r="X478" s="1"/>
    </row>
    <row r="479" spans="1:24" ht="9.75" customHeight="1">
      <c r="A479" s="1"/>
      <c r="B479" s="79"/>
      <c r="C479" s="1"/>
      <c r="D479" s="1"/>
      <c r="H479" s="1"/>
      <c r="I479" s="1"/>
      <c r="J479" s="1"/>
      <c r="K479" s="1"/>
      <c r="L479" s="1"/>
      <c r="M479" s="1"/>
      <c r="N479" s="1"/>
      <c r="O479" s="1"/>
      <c r="P479" s="1"/>
      <c r="Q479" s="1"/>
      <c r="R479" s="1"/>
      <c r="S479" s="1"/>
      <c r="T479" s="1"/>
      <c r="U479" s="1"/>
      <c r="V479" s="1"/>
      <c r="W479" s="1"/>
      <c r="X479" s="1"/>
    </row>
    <row r="480" spans="1:24" ht="9.75" customHeight="1">
      <c r="A480" s="1"/>
      <c r="B480" s="79"/>
      <c r="C480" s="1"/>
      <c r="D480" s="1"/>
      <c r="H480" s="1"/>
      <c r="I480" s="1"/>
      <c r="J480" s="1"/>
      <c r="K480" s="1"/>
      <c r="L480" s="1"/>
      <c r="M480" s="1"/>
      <c r="N480" s="1"/>
      <c r="O480" s="1"/>
      <c r="P480" s="1"/>
      <c r="Q480" s="1"/>
      <c r="R480" s="1"/>
      <c r="S480" s="1"/>
      <c r="T480" s="1"/>
      <c r="U480" s="1"/>
      <c r="V480" s="1"/>
      <c r="W480" s="1"/>
      <c r="X480" s="1"/>
    </row>
    <row r="481" spans="1:24" ht="9.75" customHeight="1">
      <c r="A481" s="1"/>
      <c r="B481" s="79"/>
      <c r="C481" s="1"/>
      <c r="D481" s="1"/>
      <c r="H481" s="1"/>
      <c r="I481" s="1"/>
      <c r="J481" s="1"/>
      <c r="K481" s="1"/>
      <c r="L481" s="1"/>
      <c r="M481" s="1"/>
      <c r="N481" s="1"/>
      <c r="O481" s="1"/>
      <c r="P481" s="1"/>
      <c r="Q481" s="1"/>
      <c r="R481" s="1"/>
      <c r="S481" s="1"/>
      <c r="T481" s="1"/>
      <c r="U481" s="1"/>
      <c r="V481" s="1"/>
      <c r="W481" s="1"/>
      <c r="X481" s="1"/>
    </row>
    <row r="482" spans="1:24" ht="9.75" customHeight="1">
      <c r="A482" s="1"/>
      <c r="B482" s="79"/>
      <c r="C482" s="1"/>
      <c r="D482" s="1"/>
      <c r="H482" s="1"/>
      <c r="I482" s="1"/>
      <c r="J482" s="1"/>
      <c r="K482" s="1"/>
      <c r="L482" s="1"/>
      <c r="M482" s="1"/>
      <c r="N482" s="1"/>
      <c r="O482" s="1"/>
      <c r="P482" s="1"/>
      <c r="Q482" s="1"/>
      <c r="R482" s="1"/>
      <c r="S482" s="1"/>
      <c r="T482" s="1"/>
      <c r="U482" s="1"/>
      <c r="V482" s="1"/>
      <c r="W482" s="1"/>
      <c r="X482" s="1"/>
    </row>
    <row r="483" spans="1:24" ht="9.75" customHeight="1">
      <c r="A483" s="1"/>
      <c r="B483" s="79"/>
      <c r="C483" s="1"/>
      <c r="D483" s="1"/>
      <c r="H483" s="1"/>
      <c r="I483" s="1"/>
      <c r="J483" s="1"/>
      <c r="K483" s="1"/>
      <c r="L483" s="1"/>
      <c r="M483" s="1"/>
      <c r="N483" s="1"/>
      <c r="O483" s="1"/>
      <c r="P483" s="1"/>
      <c r="Q483" s="1"/>
      <c r="R483" s="1"/>
      <c r="S483" s="1"/>
      <c r="T483" s="1"/>
      <c r="U483" s="1"/>
      <c r="V483" s="1"/>
      <c r="W483" s="1"/>
      <c r="X483" s="1"/>
    </row>
    <row r="484" spans="1:24" ht="9.75" customHeight="1">
      <c r="A484" s="1"/>
      <c r="B484" s="79"/>
      <c r="C484" s="1"/>
      <c r="D484" s="1"/>
      <c r="H484" s="1"/>
      <c r="I484" s="1"/>
      <c r="J484" s="1"/>
      <c r="K484" s="1"/>
      <c r="L484" s="1"/>
      <c r="M484" s="1"/>
      <c r="N484" s="1"/>
      <c r="O484" s="1"/>
      <c r="P484" s="1"/>
      <c r="Q484" s="1"/>
      <c r="R484" s="1"/>
      <c r="S484" s="1"/>
      <c r="T484" s="1"/>
      <c r="U484" s="1"/>
      <c r="V484" s="1"/>
      <c r="W484" s="1"/>
      <c r="X484" s="1"/>
    </row>
    <row r="485" spans="1:24" ht="9.75" customHeight="1">
      <c r="A485" s="1"/>
      <c r="B485" s="79"/>
      <c r="C485" s="1"/>
      <c r="D485" s="1"/>
      <c r="H485" s="1"/>
      <c r="I485" s="1"/>
      <c r="J485" s="1"/>
      <c r="K485" s="1"/>
      <c r="L485" s="1"/>
      <c r="M485" s="1"/>
      <c r="N485" s="1"/>
      <c r="O485" s="1"/>
      <c r="P485" s="1"/>
      <c r="Q485" s="1"/>
      <c r="R485" s="1"/>
      <c r="S485" s="1"/>
      <c r="T485" s="1"/>
      <c r="U485" s="1"/>
      <c r="V485" s="1"/>
      <c r="W485" s="1"/>
      <c r="X485" s="1"/>
    </row>
    <row r="486" spans="1:24" ht="9.75" customHeight="1">
      <c r="A486" s="1"/>
      <c r="B486" s="79"/>
      <c r="C486" s="1"/>
      <c r="D486" s="1"/>
      <c r="H486" s="1"/>
      <c r="I486" s="1"/>
      <c r="J486" s="1"/>
      <c r="K486" s="1"/>
      <c r="L486" s="1"/>
      <c r="M486" s="1"/>
      <c r="N486" s="1"/>
      <c r="O486" s="1"/>
      <c r="P486" s="1"/>
      <c r="Q486" s="1"/>
      <c r="R486" s="1"/>
      <c r="S486" s="1"/>
      <c r="T486" s="1"/>
      <c r="U486" s="1"/>
      <c r="V486" s="1"/>
      <c r="W486" s="1"/>
      <c r="X486" s="1"/>
    </row>
    <row r="487" spans="1:24" ht="9.75" customHeight="1">
      <c r="A487" s="1"/>
      <c r="B487" s="79"/>
      <c r="C487" s="1"/>
      <c r="D487" s="1"/>
      <c r="H487" s="1"/>
      <c r="I487" s="1"/>
      <c r="J487" s="1"/>
      <c r="K487" s="1"/>
      <c r="L487" s="1"/>
      <c r="M487" s="1"/>
      <c r="N487" s="1"/>
      <c r="O487" s="1"/>
      <c r="P487" s="1"/>
      <c r="Q487" s="1"/>
      <c r="R487" s="1"/>
      <c r="S487" s="1"/>
      <c r="T487" s="1"/>
      <c r="U487" s="1"/>
      <c r="V487" s="1"/>
      <c r="W487" s="1"/>
      <c r="X487" s="1"/>
    </row>
    <row r="488" spans="1:24" ht="9.75" customHeight="1">
      <c r="A488" s="1"/>
      <c r="B488" s="79"/>
      <c r="C488" s="1"/>
      <c r="D488" s="1"/>
      <c r="H488" s="1"/>
      <c r="I488" s="1"/>
      <c r="J488" s="1"/>
      <c r="K488" s="1"/>
      <c r="L488" s="1"/>
      <c r="M488" s="1"/>
      <c r="N488" s="1"/>
      <c r="O488" s="1"/>
      <c r="P488" s="1"/>
      <c r="Q488" s="1"/>
      <c r="R488" s="1"/>
      <c r="S488" s="1"/>
      <c r="T488" s="1"/>
      <c r="U488" s="1"/>
      <c r="V488" s="1"/>
      <c r="W488" s="1"/>
      <c r="X488" s="1"/>
    </row>
    <row r="489" spans="1:24" ht="9.75" customHeight="1">
      <c r="A489" s="1"/>
      <c r="B489" s="79"/>
      <c r="C489" s="1"/>
      <c r="D489" s="1"/>
      <c r="H489" s="1"/>
      <c r="I489" s="1"/>
      <c r="J489" s="1"/>
      <c r="K489" s="1"/>
      <c r="L489" s="1"/>
      <c r="M489" s="1"/>
      <c r="N489" s="1"/>
      <c r="O489" s="1"/>
      <c r="P489" s="1"/>
      <c r="Q489" s="1"/>
      <c r="R489" s="1"/>
      <c r="S489" s="1"/>
      <c r="T489" s="1"/>
      <c r="U489" s="1"/>
      <c r="V489" s="1"/>
      <c r="W489" s="1"/>
      <c r="X489" s="1"/>
    </row>
    <row r="490" spans="1:24" ht="9.75" customHeight="1">
      <c r="A490" s="1"/>
      <c r="B490" s="79"/>
      <c r="C490" s="1"/>
      <c r="D490" s="1"/>
      <c r="H490" s="1"/>
      <c r="I490" s="1"/>
      <c r="J490" s="1"/>
      <c r="K490" s="1"/>
      <c r="L490" s="1"/>
      <c r="M490" s="1"/>
      <c r="N490" s="1"/>
      <c r="O490" s="1"/>
      <c r="P490" s="1"/>
      <c r="Q490" s="1"/>
      <c r="R490" s="1"/>
      <c r="S490" s="1"/>
      <c r="T490" s="1"/>
      <c r="U490" s="1"/>
      <c r="V490" s="1"/>
      <c r="W490" s="1"/>
      <c r="X490" s="1"/>
    </row>
    <row r="491" spans="1:24" ht="9.75" customHeight="1">
      <c r="A491" s="1"/>
      <c r="B491" s="79"/>
      <c r="C491" s="1"/>
      <c r="D491" s="1"/>
      <c r="H491" s="1"/>
      <c r="I491" s="1"/>
      <c r="J491" s="1"/>
      <c r="K491" s="1"/>
      <c r="L491" s="1"/>
      <c r="M491" s="1"/>
      <c r="N491" s="1"/>
      <c r="O491" s="1"/>
      <c r="P491" s="1"/>
      <c r="Q491" s="1"/>
      <c r="R491" s="1"/>
      <c r="S491" s="1"/>
      <c r="T491" s="1"/>
      <c r="U491" s="1"/>
      <c r="V491" s="1"/>
      <c r="W491" s="1"/>
      <c r="X491" s="1"/>
    </row>
    <row r="492" spans="1:24" ht="9.75" customHeight="1">
      <c r="A492" s="1"/>
      <c r="B492" s="79"/>
      <c r="C492" s="1"/>
      <c r="D492" s="1"/>
      <c r="H492" s="1"/>
      <c r="I492" s="1"/>
      <c r="J492" s="1"/>
      <c r="K492" s="1"/>
      <c r="L492" s="1"/>
      <c r="M492" s="1"/>
      <c r="N492" s="1"/>
      <c r="O492" s="1"/>
      <c r="P492" s="1"/>
      <c r="Q492" s="1"/>
      <c r="R492" s="1"/>
      <c r="S492" s="1"/>
      <c r="T492" s="1"/>
      <c r="U492" s="1"/>
      <c r="V492" s="1"/>
      <c r="W492" s="1"/>
      <c r="X492" s="1"/>
    </row>
    <row r="493" spans="1:24" ht="9.75" customHeight="1">
      <c r="A493" s="1"/>
      <c r="B493" s="79"/>
      <c r="C493" s="1"/>
      <c r="D493" s="1"/>
      <c r="H493" s="1"/>
      <c r="I493" s="1"/>
      <c r="J493" s="1"/>
      <c r="K493" s="1"/>
      <c r="L493" s="1"/>
      <c r="M493" s="1"/>
      <c r="N493" s="1"/>
      <c r="O493" s="1"/>
      <c r="P493" s="1"/>
      <c r="Q493" s="1"/>
      <c r="R493" s="1"/>
      <c r="S493" s="1"/>
      <c r="T493" s="1"/>
      <c r="U493" s="1"/>
      <c r="V493" s="1"/>
      <c r="W493" s="1"/>
      <c r="X493" s="1"/>
    </row>
    <row r="494" spans="1:24" ht="9.75" customHeight="1">
      <c r="A494" s="1"/>
      <c r="B494" s="79"/>
      <c r="C494" s="1"/>
      <c r="D494" s="1"/>
      <c r="H494" s="1"/>
      <c r="I494" s="1"/>
      <c r="J494" s="1"/>
      <c r="K494" s="1"/>
      <c r="L494" s="1"/>
      <c r="M494" s="1"/>
      <c r="N494" s="1"/>
      <c r="O494" s="1"/>
      <c r="P494" s="1"/>
      <c r="Q494" s="1"/>
      <c r="R494" s="1"/>
      <c r="S494" s="1"/>
      <c r="T494" s="1"/>
      <c r="U494" s="1"/>
      <c r="V494" s="1"/>
      <c r="W494" s="1"/>
      <c r="X494" s="1"/>
    </row>
    <row r="495" spans="1:24" ht="9.75" customHeight="1">
      <c r="A495" s="1"/>
      <c r="B495" s="79"/>
      <c r="C495" s="1"/>
      <c r="D495" s="1"/>
      <c r="H495" s="1"/>
      <c r="I495" s="1"/>
      <c r="J495" s="1"/>
      <c r="K495" s="1"/>
      <c r="L495" s="1"/>
      <c r="M495" s="1"/>
      <c r="N495" s="1"/>
      <c r="O495" s="1"/>
      <c r="P495" s="1"/>
      <c r="Q495" s="1"/>
      <c r="R495" s="1"/>
      <c r="S495" s="1"/>
      <c r="T495" s="1"/>
      <c r="U495" s="1"/>
      <c r="V495" s="1"/>
      <c r="W495" s="1"/>
      <c r="X495" s="1"/>
    </row>
    <row r="496" spans="1:24" ht="9.75" customHeight="1">
      <c r="A496" s="1"/>
      <c r="B496" s="79"/>
      <c r="C496" s="1"/>
      <c r="D496" s="1"/>
      <c r="H496" s="1"/>
      <c r="I496" s="1"/>
      <c r="J496" s="1"/>
      <c r="K496" s="1"/>
      <c r="L496" s="1"/>
      <c r="M496" s="1"/>
      <c r="N496" s="1"/>
      <c r="O496" s="1"/>
      <c r="P496" s="1"/>
      <c r="Q496" s="1"/>
      <c r="R496" s="1"/>
      <c r="S496" s="1"/>
      <c r="T496" s="1"/>
      <c r="U496" s="1"/>
      <c r="V496" s="1"/>
      <c r="W496" s="1"/>
      <c r="X496" s="1"/>
    </row>
    <row r="497" spans="1:24" ht="9.75" customHeight="1">
      <c r="A497" s="1"/>
      <c r="B497" s="79"/>
      <c r="C497" s="1"/>
      <c r="D497" s="1"/>
      <c r="H497" s="1"/>
      <c r="I497" s="1"/>
      <c r="J497" s="1"/>
      <c r="K497" s="1"/>
      <c r="L497" s="1"/>
      <c r="M497" s="1"/>
      <c r="N497" s="1"/>
      <c r="O497" s="1"/>
      <c r="P497" s="1"/>
      <c r="Q497" s="1"/>
      <c r="R497" s="1"/>
      <c r="S497" s="1"/>
      <c r="T497" s="1"/>
      <c r="U497" s="1"/>
      <c r="V497" s="1"/>
      <c r="W497" s="1"/>
      <c r="X497" s="1"/>
    </row>
    <row r="498" spans="1:24" ht="9.75" customHeight="1">
      <c r="A498" s="1"/>
      <c r="B498" s="79"/>
      <c r="C498" s="1"/>
      <c r="D498" s="1"/>
      <c r="H498" s="1"/>
      <c r="I498" s="1"/>
      <c r="J498" s="1"/>
      <c r="K498" s="1"/>
      <c r="L498" s="1"/>
      <c r="M498" s="1"/>
      <c r="N498" s="1"/>
      <c r="O498" s="1"/>
      <c r="P498" s="1"/>
      <c r="Q498" s="1"/>
      <c r="R498" s="1"/>
      <c r="S498" s="1"/>
      <c r="T498" s="1"/>
      <c r="U498" s="1"/>
      <c r="V498" s="1"/>
      <c r="W498" s="1"/>
      <c r="X498" s="1"/>
    </row>
    <row r="499" spans="1:24" ht="9.75" customHeight="1">
      <c r="A499" s="1"/>
      <c r="B499" s="79"/>
      <c r="C499" s="1"/>
      <c r="D499" s="1"/>
      <c r="H499" s="1"/>
      <c r="I499" s="1"/>
      <c r="J499" s="1"/>
      <c r="K499" s="1"/>
      <c r="L499" s="1"/>
      <c r="M499" s="1"/>
      <c r="N499" s="1"/>
      <c r="O499" s="1"/>
      <c r="P499" s="1"/>
      <c r="Q499" s="1"/>
      <c r="R499" s="1"/>
      <c r="S499" s="1"/>
      <c r="T499" s="1"/>
      <c r="U499" s="1"/>
      <c r="V499" s="1"/>
      <c r="W499" s="1"/>
      <c r="X499" s="1"/>
    </row>
    <row r="500" spans="1:24" ht="9.75" customHeight="1">
      <c r="A500" s="1"/>
      <c r="B500" s="79"/>
      <c r="C500" s="1"/>
      <c r="D500" s="1"/>
      <c r="H500" s="1"/>
      <c r="I500" s="1"/>
      <c r="J500" s="1"/>
      <c r="K500" s="1"/>
      <c r="L500" s="1"/>
      <c r="M500" s="1"/>
      <c r="N500" s="1"/>
      <c r="O500" s="1"/>
      <c r="P500" s="1"/>
      <c r="Q500" s="1"/>
      <c r="R500" s="1"/>
      <c r="S500" s="1"/>
      <c r="T500" s="1"/>
      <c r="U500" s="1"/>
      <c r="V500" s="1"/>
      <c r="W500" s="1"/>
      <c r="X500" s="1"/>
    </row>
    <row r="501" spans="1:24" ht="9.75" customHeight="1">
      <c r="A501" s="1"/>
      <c r="B501" s="79"/>
      <c r="C501" s="1"/>
      <c r="D501" s="1"/>
      <c r="H501" s="1"/>
      <c r="I501" s="1"/>
      <c r="J501" s="1"/>
      <c r="K501" s="1"/>
      <c r="L501" s="1"/>
      <c r="M501" s="1"/>
      <c r="N501" s="1"/>
      <c r="O501" s="1"/>
      <c r="P501" s="1"/>
      <c r="Q501" s="1"/>
      <c r="R501" s="1"/>
      <c r="S501" s="1"/>
      <c r="T501" s="1"/>
      <c r="U501" s="1"/>
      <c r="V501" s="1"/>
      <c r="W501" s="1"/>
      <c r="X501" s="1"/>
    </row>
    <row r="502" spans="1:24" ht="9.75" customHeight="1">
      <c r="A502" s="1"/>
      <c r="B502" s="79"/>
      <c r="C502" s="1"/>
      <c r="D502" s="1"/>
      <c r="H502" s="1"/>
      <c r="I502" s="1"/>
      <c r="J502" s="1"/>
      <c r="K502" s="1"/>
      <c r="L502" s="1"/>
      <c r="M502" s="1"/>
      <c r="N502" s="1"/>
      <c r="O502" s="1"/>
      <c r="P502" s="1"/>
      <c r="Q502" s="1"/>
      <c r="R502" s="1"/>
      <c r="S502" s="1"/>
      <c r="T502" s="1"/>
      <c r="U502" s="1"/>
      <c r="V502" s="1"/>
      <c r="W502" s="1"/>
      <c r="X502" s="1"/>
    </row>
    <row r="503" spans="1:24" ht="9.75" customHeight="1">
      <c r="A503" s="1"/>
      <c r="B503" s="79"/>
      <c r="C503" s="1"/>
      <c r="D503" s="1"/>
      <c r="H503" s="1"/>
      <c r="I503" s="1"/>
      <c r="J503" s="1"/>
      <c r="K503" s="1"/>
      <c r="L503" s="1"/>
      <c r="M503" s="1"/>
      <c r="N503" s="1"/>
      <c r="O503" s="1"/>
      <c r="P503" s="1"/>
      <c r="Q503" s="1"/>
      <c r="R503" s="1"/>
      <c r="S503" s="1"/>
      <c r="T503" s="1"/>
      <c r="U503" s="1"/>
      <c r="V503" s="1"/>
      <c r="W503" s="1"/>
      <c r="X503" s="1"/>
    </row>
    <row r="504" spans="1:24" ht="9.75" customHeight="1">
      <c r="A504" s="1"/>
      <c r="B504" s="79"/>
      <c r="C504" s="1"/>
      <c r="D504" s="1"/>
      <c r="H504" s="1"/>
      <c r="I504" s="1"/>
      <c r="J504" s="1"/>
      <c r="K504" s="1"/>
      <c r="L504" s="1"/>
      <c r="M504" s="1"/>
      <c r="N504" s="1"/>
      <c r="O504" s="1"/>
      <c r="P504" s="1"/>
      <c r="Q504" s="1"/>
      <c r="R504" s="1"/>
      <c r="S504" s="1"/>
      <c r="T504" s="1"/>
      <c r="U504" s="1"/>
      <c r="V504" s="1"/>
      <c r="W504" s="1"/>
      <c r="X504" s="1"/>
    </row>
    <row r="505" spans="1:24" ht="9.75" customHeight="1">
      <c r="A505" s="1"/>
      <c r="B505" s="79"/>
      <c r="C505" s="1"/>
      <c r="D505" s="1"/>
      <c r="H505" s="1"/>
      <c r="I505" s="1"/>
      <c r="J505" s="1"/>
      <c r="K505" s="1"/>
      <c r="L505" s="1"/>
      <c r="M505" s="1"/>
      <c r="N505" s="1"/>
      <c r="O505" s="1"/>
      <c r="P505" s="1"/>
      <c r="Q505" s="1"/>
      <c r="R505" s="1"/>
      <c r="S505" s="1"/>
      <c r="T505" s="1"/>
      <c r="U505" s="1"/>
      <c r="V505" s="1"/>
      <c r="W505" s="1"/>
      <c r="X505" s="1"/>
    </row>
    <row r="506" spans="1:24" ht="9.75" customHeight="1">
      <c r="A506" s="1"/>
      <c r="B506" s="79"/>
      <c r="C506" s="1"/>
      <c r="D506" s="1"/>
      <c r="H506" s="1"/>
      <c r="I506" s="1"/>
      <c r="J506" s="1"/>
      <c r="K506" s="1"/>
      <c r="L506" s="1"/>
      <c r="M506" s="1"/>
      <c r="N506" s="1"/>
      <c r="O506" s="1"/>
      <c r="P506" s="1"/>
      <c r="Q506" s="1"/>
      <c r="R506" s="1"/>
      <c r="S506" s="1"/>
      <c r="T506" s="1"/>
      <c r="U506" s="1"/>
      <c r="V506" s="1"/>
      <c r="W506" s="1"/>
      <c r="X506" s="1"/>
    </row>
    <row r="507" spans="1:24" ht="9.75" customHeight="1">
      <c r="A507" s="1"/>
      <c r="B507" s="79"/>
      <c r="C507" s="1"/>
      <c r="D507" s="1"/>
      <c r="H507" s="1"/>
      <c r="I507" s="1"/>
      <c r="J507" s="1"/>
      <c r="K507" s="1"/>
      <c r="L507" s="1"/>
      <c r="M507" s="1"/>
      <c r="N507" s="1"/>
      <c r="O507" s="1"/>
      <c r="P507" s="1"/>
      <c r="Q507" s="1"/>
      <c r="R507" s="1"/>
      <c r="S507" s="1"/>
      <c r="T507" s="1"/>
      <c r="U507" s="1"/>
      <c r="V507" s="1"/>
      <c r="W507" s="1"/>
      <c r="X507" s="1"/>
    </row>
    <row r="508" spans="1:24" ht="9.75" customHeight="1">
      <c r="A508" s="1"/>
      <c r="B508" s="79"/>
      <c r="C508" s="1"/>
      <c r="D508" s="1"/>
      <c r="H508" s="1"/>
      <c r="I508" s="1"/>
      <c r="J508" s="1"/>
      <c r="K508" s="1"/>
      <c r="L508" s="1"/>
      <c r="M508" s="1"/>
      <c r="N508" s="1"/>
      <c r="O508" s="1"/>
      <c r="P508" s="1"/>
      <c r="Q508" s="1"/>
      <c r="R508" s="1"/>
      <c r="S508" s="1"/>
      <c r="T508" s="1"/>
      <c r="U508" s="1"/>
      <c r="V508" s="1"/>
      <c r="W508" s="1"/>
      <c r="X508" s="1"/>
    </row>
    <row r="509" spans="1:24" ht="9.75" customHeight="1">
      <c r="A509" s="1"/>
      <c r="B509" s="79"/>
      <c r="C509" s="1"/>
      <c r="D509" s="1"/>
      <c r="H509" s="1"/>
      <c r="I509" s="1"/>
      <c r="J509" s="1"/>
      <c r="K509" s="1"/>
      <c r="L509" s="1"/>
      <c r="M509" s="1"/>
      <c r="N509" s="1"/>
      <c r="O509" s="1"/>
      <c r="P509" s="1"/>
      <c r="Q509" s="1"/>
      <c r="R509" s="1"/>
      <c r="S509" s="1"/>
      <c r="T509" s="1"/>
      <c r="U509" s="1"/>
      <c r="V509" s="1"/>
      <c r="W509" s="1"/>
      <c r="X509" s="1"/>
    </row>
    <row r="510" spans="1:24" ht="9.75" customHeight="1">
      <c r="A510" s="1"/>
      <c r="B510" s="79"/>
      <c r="C510" s="1"/>
      <c r="D510" s="1"/>
      <c r="H510" s="1"/>
      <c r="I510" s="1"/>
      <c r="J510" s="1"/>
      <c r="K510" s="1"/>
      <c r="L510" s="1"/>
      <c r="M510" s="1"/>
      <c r="N510" s="1"/>
      <c r="O510" s="1"/>
      <c r="P510" s="1"/>
      <c r="Q510" s="1"/>
      <c r="R510" s="1"/>
      <c r="S510" s="1"/>
      <c r="T510" s="1"/>
      <c r="U510" s="1"/>
      <c r="V510" s="1"/>
      <c r="W510" s="1"/>
      <c r="X510" s="1"/>
    </row>
    <row r="511" spans="1:24" ht="9.75" customHeight="1">
      <c r="A511" s="1"/>
      <c r="B511" s="79"/>
      <c r="C511" s="1"/>
      <c r="D511" s="1"/>
      <c r="H511" s="1"/>
      <c r="I511" s="1"/>
      <c r="J511" s="1"/>
      <c r="K511" s="1"/>
      <c r="L511" s="1"/>
      <c r="M511" s="1"/>
      <c r="N511" s="1"/>
      <c r="O511" s="1"/>
      <c r="P511" s="1"/>
      <c r="Q511" s="1"/>
      <c r="R511" s="1"/>
      <c r="S511" s="1"/>
      <c r="T511" s="1"/>
      <c r="U511" s="1"/>
      <c r="V511" s="1"/>
      <c r="W511" s="1"/>
      <c r="X511" s="1"/>
    </row>
    <row r="512" spans="1:24" ht="9.75" customHeight="1">
      <c r="A512" s="1"/>
      <c r="B512" s="79"/>
      <c r="C512" s="1"/>
      <c r="D512" s="1"/>
      <c r="H512" s="1"/>
      <c r="I512" s="1"/>
      <c r="J512" s="1"/>
      <c r="K512" s="1"/>
      <c r="L512" s="1"/>
      <c r="M512" s="1"/>
      <c r="N512" s="1"/>
      <c r="O512" s="1"/>
      <c r="P512" s="1"/>
      <c r="Q512" s="1"/>
      <c r="R512" s="1"/>
      <c r="S512" s="1"/>
      <c r="T512" s="1"/>
      <c r="U512" s="1"/>
      <c r="V512" s="1"/>
      <c r="W512" s="1"/>
      <c r="X512" s="1"/>
    </row>
    <row r="513" spans="1:24" ht="9.75" customHeight="1">
      <c r="A513" s="1"/>
      <c r="B513" s="79"/>
      <c r="C513" s="1"/>
      <c r="D513" s="1"/>
      <c r="H513" s="1"/>
      <c r="I513" s="1"/>
      <c r="J513" s="1"/>
      <c r="K513" s="1"/>
      <c r="L513" s="1"/>
      <c r="M513" s="1"/>
      <c r="N513" s="1"/>
      <c r="O513" s="1"/>
      <c r="P513" s="1"/>
      <c r="Q513" s="1"/>
      <c r="R513" s="1"/>
      <c r="S513" s="1"/>
      <c r="T513" s="1"/>
      <c r="U513" s="1"/>
      <c r="V513" s="1"/>
      <c r="W513" s="1"/>
      <c r="X513" s="1"/>
    </row>
    <row r="514" spans="1:24" ht="9.75" customHeight="1">
      <c r="A514" s="1"/>
      <c r="B514" s="79"/>
      <c r="C514" s="1"/>
      <c r="D514" s="1"/>
      <c r="H514" s="1"/>
      <c r="I514" s="1"/>
      <c r="J514" s="1"/>
      <c r="K514" s="1"/>
      <c r="L514" s="1"/>
      <c r="M514" s="1"/>
      <c r="N514" s="1"/>
      <c r="O514" s="1"/>
      <c r="P514" s="1"/>
      <c r="Q514" s="1"/>
      <c r="R514" s="1"/>
      <c r="S514" s="1"/>
      <c r="T514" s="1"/>
      <c r="U514" s="1"/>
      <c r="V514" s="1"/>
      <c r="W514" s="1"/>
      <c r="X514" s="1"/>
    </row>
    <row r="515" spans="1:24" ht="9.75" customHeight="1">
      <c r="A515" s="1"/>
      <c r="B515" s="79"/>
      <c r="C515" s="1"/>
      <c r="D515" s="1"/>
      <c r="H515" s="1"/>
      <c r="I515" s="1"/>
      <c r="J515" s="1"/>
      <c r="K515" s="1"/>
      <c r="L515" s="1"/>
      <c r="M515" s="1"/>
      <c r="N515" s="1"/>
      <c r="O515" s="1"/>
      <c r="P515" s="1"/>
      <c r="Q515" s="1"/>
      <c r="R515" s="1"/>
      <c r="S515" s="1"/>
      <c r="T515" s="1"/>
      <c r="U515" s="1"/>
      <c r="V515" s="1"/>
      <c r="W515" s="1"/>
      <c r="X515" s="1"/>
    </row>
    <row r="516" spans="1:24" ht="9.75" customHeight="1">
      <c r="A516" s="1"/>
      <c r="B516" s="79"/>
      <c r="C516" s="1"/>
      <c r="D516" s="1"/>
      <c r="H516" s="1"/>
      <c r="I516" s="1"/>
      <c r="J516" s="1"/>
      <c r="K516" s="1"/>
      <c r="L516" s="1"/>
      <c r="M516" s="1"/>
      <c r="N516" s="1"/>
      <c r="O516" s="1"/>
      <c r="P516" s="1"/>
      <c r="Q516" s="1"/>
      <c r="R516" s="1"/>
      <c r="S516" s="1"/>
      <c r="T516" s="1"/>
      <c r="U516" s="1"/>
      <c r="V516" s="1"/>
      <c r="W516" s="1"/>
      <c r="X516" s="1"/>
    </row>
    <row r="517" spans="1:24" ht="9.75" customHeight="1">
      <c r="A517" s="1"/>
      <c r="B517" s="79"/>
      <c r="C517" s="1"/>
      <c r="D517" s="1"/>
      <c r="H517" s="1"/>
      <c r="I517" s="1"/>
      <c r="J517" s="1"/>
      <c r="K517" s="1"/>
      <c r="L517" s="1"/>
      <c r="M517" s="1"/>
      <c r="N517" s="1"/>
      <c r="O517" s="1"/>
      <c r="P517" s="1"/>
      <c r="Q517" s="1"/>
      <c r="R517" s="1"/>
      <c r="S517" s="1"/>
      <c r="T517" s="1"/>
      <c r="U517" s="1"/>
      <c r="V517" s="1"/>
      <c r="W517" s="1"/>
      <c r="X517" s="1"/>
    </row>
    <row r="518" spans="1:24" ht="9.75" customHeight="1">
      <c r="A518" s="1"/>
      <c r="B518" s="79"/>
      <c r="C518" s="1"/>
      <c r="D518" s="1"/>
      <c r="H518" s="1"/>
      <c r="I518" s="1"/>
      <c r="J518" s="1"/>
      <c r="K518" s="1"/>
      <c r="L518" s="1"/>
      <c r="M518" s="1"/>
      <c r="N518" s="1"/>
      <c r="O518" s="1"/>
      <c r="P518" s="1"/>
      <c r="Q518" s="1"/>
      <c r="R518" s="1"/>
      <c r="S518" s="1"/>
      <c r="T518" s="1"/>
      <c r="U518" s="1"/>
      <c r="V518" s="1"/>
      <c r="W518" s="1"/>
      <c r="X518" s="1"/>
    </row>
    <row r="519" spans="1:24" ht="9.75" customHeight="1">
      <c r="A519" s="1"/>
      <c r="B519" s="79"/>
      <c r="C519" s="1"/>
      <c r="D519" s="1"/>
      <c r="H519" s="1"/>
      <c r="I519" s="1"/>
      <c r="J519" s="1"/>
      <c r="K519" s="1"/>
      <c r="L519" s="1"/>
      <c r="M519" s="1"/>
      <c r="N519" s="1"/>
      <c r="O519" s="1"/>
      <c r="P519" s="1"/>
      <c r="Q519" s="1"/>
      <c r="R519" s="1"/>
      <c r="S519" s="1"/>
      <c r="T519" s="1"/>
      <c r="U519" s="1"/>
      <c r="V519" s="1"/>
      <c r="W519" s="1"/>
      <c r="X519" s="1"/>
    </row>
    <row r="520" spans="1:24" ht="9.75" customHeight="1">
      <c r="A520" s="1"/>
      <c r="B520" s="79"/>
      <c r="C520" s="1"/>
      <c r="D520" s="1"/>
      <c r="H520" s="1"/>
      <c r="I520" s="1"/>
      <c r="J520" s="1"/>
      <c r="K520" s="1"/>
      <c r="L520" s="1"/>
      <c r="M520" s="1"/>
      <c r="N520" s="1"/>
      <c r="O520" s="1"/>
      <c r="P520" s="1"/>
      <c r="Q520" s="1"/>
      <c r="R520" s="1"/>
      <c r="S520" s="1"/>
      <c r="T520" s="1"/>
      <c r="U520" s="1"/>
      <c r="V520" s="1"/>
      <c r="W520" s="1"/>
      <c r="X520" s="1"/>
    </row>
    <row r="521" spans="1:24" ht="9.75" customHeight="1">
      <c r="A521" s="1"/>
      <c r="B521" s="79"/>
      <c r="C521" s="1"/>
      <c r="D521" s="1"/>
      <c r="H521" s="1"/>
      <c r="I521" s="1"/>
      <c r="J521" s="1"/>
      <c r="K521" s="1"/>
      <c r="L521" s="1"/>
      <c r="M521" s="1"/>
      <c r="N521" s="1"/>
      <c r="O521" s="1"/>
      <c r="P521" s="1"/>
      <c r="Q521" s="1"/>
      <c r="R521" s="1"/>
      <c r="S521" s="1"/>
      <c r="T521" s="1"/>
      <c r="U521" s="1"/>
      <c r="V521" s="1"/>
      <c r="W521" s="1"/>
      <c r="X521" s="1"/>
    </row>
    <row r="522" spans="1:24" ht="9.75" customHeight="1">
      <c r="A522" s="1"/>
      <c r="B522" s="79"/>
      <c r="C522" s="1"/>
      <c r="D522" s="1"/>
      <c r="H522" s="1"/>
      <c r="I522" s="1"/>
      <c r="J522" s="1"/>
      <c r="K522" s="1"/>
      <c r="L522" s="1"/>
      <c r="M522" s="1"/>
      <c r="N522" s="1"/>
      <c r="O522" s="1"/>
      <c r="P522" s="1"/>
      <c r="Q522" s="1"/>
      <c r="R522" s="1"/>
      <c r="S522" s="1"/>
      <c r="T522" s="1"/>
      <c r="U522" s="1"/>
      <c r="V522" s="1"/>
      <c r="W522" s="1"/>
      <c r="X522" s="1"/>
    </row>
    <row r="523" spans="1:24" ht="9.75" customHeight="1">
      <c r="A523" s="1"/>
      <c r="B523" s="79"/>
      <c r="C523" s="1"/>
      <c r="D523" s="1"/>
      <c r="H523" s="1"/>
      <c r="I523" s="1"/>
      <c r="J523" s="1"/>
      <c r="K523" s="1"/>
      <c r="L523" s="1"/>
      <c r="M523" s="1"/>
      <c r="N523" s="1"/>
      <c r="O523" s="1"/>
      <c r="P523" s="1"/>
      <c r="Q523" s="1"/>
      <c r="R523" s="1"/>
      <c r="S523" s="1"/>
      <c r="T523" s="1"/>
      <c r="U523" s="1"/>
      <c r="V523" s="1"/>
      <c r="W523" s="1"/>
      <c r="X523" s="1"/>
    </row>
    <row r="524" spans="1:24" ht="9.75" customHeight="1">
      <c r="A524" s="1"/>
      <c r="B524" s="79"/>
      <c r="C524" s="1"/>
      <c r="D524" s="1"/>
      <c r="H524" s="1"/>
      <c r="I524" s="1"/>
      <c r="J524" s="1"/>
      <c r="K524" s="1"/>
      <c r="L524" s="1"/>
      <c r="M524" s="1"/>
      <c r="N524" s="1"/>
      <c r="O524" s="1"/>
      <c r="P524" s="1"/>
      <c r="Q524" s="1"/>
      <c r="R524" s="1"/>
      <c r="S524" s="1"/>
      <c r="T524" s="1"/>
      <c r="U524" s="1"/>
      <c r="V524" s="1"/>
      <c r="W524" s="1"/>
      <c r="X524" s="1"/>
    </row>
    <row r="525" spans="1:24" ht="9.75" customHeight="1">
      <c r="A525" s="1"/>
      <c r="B525" s="79"/>
      <c r="C525" s="1"/>
      <c r="D525" s="1"/>
      <c r="H525" s="1"/>
      <c r="I525" s="1"/>
      <c r="J525" s="1"/>
      <c r="K525" s="1"/>
      <c r="L525" s="1"/>
      <c r="M525" s="1"/>
      <c r="N525" s="1"/>
      <c r="O525" s="1"/>
      <c r="P525" s="1"/>
      <c r="Q525" s="1"/>
      <c r="R525" s="1"/>
      <c r="S525" s="1"/>
      <c r="T525" s="1"/>
      <c r="U525" s="1"/>
      <c r="V525" s="1"/>
      <c r="W525" s="1"/>
      <c r="X525" s="1"/>
    </row>
    <row r="526" spans="1:24" ht="9.75" customHeight="1">
      <c r="A526" s="1"/>
      <c r="B526" s="79"/>
      <c r="C526" s="1"/>
      <c r="D526" s="1"/>
      <c r="H526" s="1"/>
      <c r="I526" s="1"/>
      <c r="J526" s="1"/>
      <c r="K526" s="1"/>
      <c r="L526" s="1"/>
      <c r="M526" s="1"/>
      <c r="N526" s="1"/>
      <c r="O526" s="1"/>
      <c r="P526" s="1"/>
      <c r="Q526" s="1"/>
      <c r="R526" s="1"/>
      <c r="S526" s="1"/>
      <c r="T526" s="1"/>
      <c r="U526" s="1"/>
      <c r="V526" s="1"/>
      <c r="W526" s="1"/>
      <c r="X526" s="1"/>
    </row>
    <row r="527" spans="1:24" ht="9.75" customHeight="1">
      <c r="A527" s="1"/>
      <c r="B527" s="79"/>
      <c r="C527" s="1"/>
      <c r="D527" s="1"/>
      <c r="H527" s="1"/>
      <c r="I527" s="1"/>
      <c r="J527" s="1"/>
      <c r="K527" s="1"/>
      <c r="L527" s="1"/>
      <c r="M527" s="1"/>
      <c r="N527" s="1"/>
      <c r="O527" s="1"/>
      <c r="P527" s="1"/>
      <c r="Q527" s="1"/>
      <c r="R527" s="1"/>
      <c r="S527" s="1"/>
      <c r="T527" s="1"/>
      <c r="U527" s="1"/>
      <c r="V527" s="1"/>
      <c r="W527" s="1"/>
      <c r="X527" s="1"/>
    </row>
    <row r="528" spans="1:24" ht="9.75" customHeight="1">
      <c r="A528" s="1"/>
      <c r="B528" s="79"/>
      <c r="C528" s="1"/>
      <c r="D528" s="1"/>
      <c r="H528" s="1"/>
      <c r="I528" s="1"/>
      <c r="J528" s="1"/>
      <c r="K528" s="1"/>
      <c r="L528" s="1"/>
      <c r="M528" s="1"/>
      <c r="N528" s="1"/>
      <c r="O528" s="1"/>
      <c r="P528" s="1"/>
      <c r="Q528" s="1"/>
      <c r="R528" s="1"/>
      <c r="S528" s="1"/>
      <c r="T528" s="1"/>
      <c r="U528" s="1"/>
      <c r="V528" s="1"/>
      <c r="W528" s="1"/>
      <c r="X528" s="1"/>
    </row>
    <row r="529" spans="1:24" ht="9.75" customHeight="1">
      <c r="A529" s="1"/>
      <c r="B529" s="79"/>
      <c r="C529" s="1"/>
      <c r="D529" s="1"/>
      <c r="H529" s="1"/>
      <c r="I529" s="1"/>
      <c r="J529" s="1"/>
      <c r="K529" s="1"/>
      <c r="L529" s="1"/>
      <c r="M529" s="1"/>
      <c r="N529" s="1"/>
      <c r="O529" s="1"/>
      <c r="P529" s="1"/>
      <c r="Q529" s="1"/>
      <c r="R529" s="1"/>
      <c r="S529" s="1"/>
      <c r="T529" s="1"/>
      <c r="U529" s="1"/>
      <c r="V529" s="1"/>
      <c r="W529" s="1"/>
      <c r="X529" s="1"/>
    </row>
    <row r="530" spans="1:24" ht="9.75" customHeight="1">
      <c r="A530" s="1"/>
      <c r="B530" s="79"/>
      <c r="C530" s="1"/>
      <c r="D530" s="1"/>
      <c r="H530" s="1"/>
      <c r="I530" s="1"/>
      <c r="J530" s="1"/>
      <c r="K530" s="1"/>
      <c r="L530" s="1"/>
      <c r="M530" s="1"/>
      <c r="N530" s="1"/>
      <c r="O530" s="1"/>
      <c r="P530" s="1"/>
      <c r="Q530" s="1"/>
      <c r="R530" s="1"/>
      <c r="S530" s="1"/>
      <c r="T530" s="1"/>
      <c r="U530" s="1"/>
      <c r="V530" s="1"/>
      <c r="W530" s="1"/>
      <c r="X530" s="1"/>
    </row>
    <row r="531" spans="1:24" ht="9.75" customHeight="1">
      <c r="A531" s="1"/>
      <c r="B531" s="79"/>
      <c r="C531" s="1"/>
      <c r="D531" s="1"/>
      <c r="H531" s="1"/>
      <c r="I531" s="1"/>
      <c r="J531" s="1"/>
      <c r="K531" s="1"/>
      <c r="L531" s="1"/>
      <c r="M531" s="1"/>
      <c r="N531" s="1"/>
      <c r="O531" s="1"/>
      <c r="P531" s="1"/>
      <c r="Q531" s="1"/>
      <c r="R531" s="1"/>
      <c r="S531" s="1"/>
      <c r="T531" s="1"/>
      <c r="U531" s="1"/>
      <c r="V531" s="1"/>
      <c r="W531" s="1"/>
      <c r="X531" s="1"/>
    </row>
    <row r="532" spans="1:24" ht="9.75" customHeight="1">
      <c r="A532" s="1"/>
      <c r="B532" s="79"/>
      <c r="C532" s="1"/>
      <c r="D532" s="1"/>
      <c r="H532" s="1"/>
      <c r="I532" s="1"/>
      <c r="J532" s="1"/>
      <c r="K532" s="1"/>
      <c r="L532" s="1"/>
      <c r="M532" s="1"/>
      <c r="N532" s="1"/>
      <c r="O532" s="1"/>
      <c r="P532" s="1"/>
      <c r="Q532" s="1"/>
      <c r="R532" s="1"/>
      <c r="S532" s="1"/>
      <c r="T532" s="1"/>
      <c r="U532" s="1"/>
      <c r="V532" s="1"/>
      <c r="W532" s="1"/>
      <c r="X532" s="1"/>
    </row>
    <row r="533" spans="1:24" ht="9.75" customHeight="1">
      <c r="A533" s="1"/>
      <c r="B533" s="79"/>
      <c r="C533" s="1"/>
      <c r="D533" s="1"/>
      <c r="H533" s="1"/>
      <c r="I533" s="1"/>
      <c r="J533" s="1"/>
      <c r="K533" s="1"/>
      <c r="L533" s="1"/>
      <c r="M533" s="1"/>
      <c r="N533" s="1"/>
      <c r="O533" s="1"/>
      <c r="P533" s="1"/>
      <c r="Q533" s="1"/>
      <c r="R533" s="1"/>
      <c r="S533" s="1"/>
      <c r="T533" s="1"/>
      <c r="U533" s="1"/>
      <c r="V533" s="1"/>
      <c r="W533" s="1"/>
      <c r="X533" s="1"/>
    </row>
    <row r="534" spans="1:24" ht="9.75" customHeight="1">
      <c r="A534" s="1"/>
      <c r="B534" s="79"/>
      <c r="C534" s="1"/>
      <c r="D534" s="1"/>
      <c r="H534" s="1"/>
      <c r="I534" s="1"/>
      <c r="J534" s="1"/>
      <c r="K534" s="1"/>
      <c r="L534" s="1"/>
      <c r="M534" s="1"/>
      <c r="N534" s="1"/>
      <c r="O534" s="1"/>
      <c r="P534" s="1"/>
      <c r="Q534" s="1"/>
      <c r="R534" s="1"/>
      <c r="S534" s="1"/>
      <c r="T534" s="1"/>
      <c r="U534" s="1"/>
      <c r="V534" s="1"/>
      <c r="W534" s="1"/>
      <c r="X534" s="1"/>
    </row>
    <row r="535" spans="1:24" ht="9.75" customHeight="1">
      <c r="A535" s="1"/>
      <c r="B535" s="79"/>
      <c r="C535" s="1"/>
      <c r="D535" s="1"/>
      <c r="H535" s="1"/>
      <c r="I535" s="1"/>
      <c r="J535" s="1"/>
      <c r="K535" s="1"/>
      <c r="L535" s="1"/>
      <c r="M535" s="1"/>
      <c r="N535" s="1"/>
      <c r="O535" s="1"/>
      <c r="P535" s="1"/>
      <c r="Q535" s="1"/>
      <c r="R535" s="1"/>
      <c r="S535" s="1"/>
      <c r="T535" s="1"/>
      <c r="U535" s="1"/>
      <c r="V535" s="1"/>
      <c r="W535" s="1"/>
      <c r="X535" s="1"/>
    </row>
    <row r="536" spans="1:24" ht="9.75" customHeight="1">
      <c r="A536" s="1"/>
      <c r="B536" s="79"/>
      <c r="C536" s="1"/>
      <c r="D536" s="1"/>
      <c r="H536" s="1"/>
      <c r="I536" s="1"/>
      <c r="J536" s="1"/>
      <c r="K536" s="1"/>
      <c r="L536" s="1"/>
      <c r="M536" s="1"/>
      <c r="N536" s="1"/>
      <c r="O536" s="1"/>
      <c r="P536" s="1"/>
      <c r="Q536" s="1"/>
      <c r="R536" s="1"/>
      <c r="S536" s="1"/>
      <c r="T536" s="1"/>
      <c r="U536" s="1"/>
      <c r="V536" s="1"/>
      <c r="W536" s="1"/>
      <c r="X536" s="1"/>
    </row>
    <row r="537" spans="1:24" ht="9.75" customHeight="1">
      <c r="A537" s="1"/>
      <c r="B537" s="79"/>
      <c r="C537" s="1"/>
      <c r="D537" s="1"/>
      <c r="H537" s="1"/>
      <c r="I537" s="1"/>
      <c r="J537" s="1"/>
      <c r="K537" s="1"/>
      <c r="L537" s="1"/>
      <c r="M537" s="1"/>
      <c r="N537" s="1"/>
      <c r="O537" s="1"/>
      <c r="P537" s="1"/>
      <c r="Q537" s="1"/>
      <c r="R537" s="1"/>
      <c r="S537" s="1"/>
      <c r="T537" s="1"/>
      <c r="U537" s="1"/>
      <c r="V537" s="1"/>
      <c r="W537" s="1"/>
      <c r="X537" s="1"/>
    </row>
    <row r="538" spans="1:24" ht="9.75" customHeight="1">
      <c r="A538" s="1"/>
      <c r="B538" s="79"/>
      <c r="C538" s="1"/>
      <c r="D538" s="1"/>
      <c r="H538" s="1"/>
      <c r="I538" s="1"/>
      <c r="J538" s="1"/>
      <c r="K538" s="1"/>
      <c r="L538" s="1"/>
      <c r="M538" s="1"/>
      <c r="N538" s="1"/>
      <c r="O538" s="1"/>
      <c r="P538" s="1"/>
      <c r="Q538" s="1"/>
      <c r="R538" s="1"/>
      <c r="S538" s="1"/>
      <c r="T538" s="1"/>
      <c r="U538" s="1"/>
      <c r="V538" s="1"/>
      <c r="W538" s="1"/>
      <c r="X538" s="1"/>
    </row>
    <row r="539" spans="1:24" ht="9.75" customHeight="1">
      <c r="A539" s="1"/>
      <c r="B539" s="79"/>
      <c r="C539" s="1"/>
      <c r="D539" s="1"/>
      <c r="H539" s="1"/>
      <c r="I539" s="1"/>
      <c r="J539" s="1"/>
      <c r="K539" s="1"/>
      <c r="L539" s="1"/>
      <c r="M539" s="1"/>
      <c r="N539" s="1"/>
      <c r="O539" s="1"/>
      <c r="P539" s="1"/>
      <c r="Q539" s="1"/>
      <c r="R539" s="1"/>
      <c r="S539" s="1"/>
      <c r="T539" s="1"/>
      <c r="U539" s="1"/>
      <c r="V539" s="1"/>
      <c r="W539" s="1"/>
      <c r="X539" s="1"/>
    </row>
    <row r="540" spans="1:24" ht="9.75" customHeight="1">
      <c r="A540" s="1"/>
      <c r="B540" s="79"/>
      <c r="C540" s="1"/>
      <c r="D540" s="1"/>
      <c r="H540" s="1"/>
      <c r="I540" s="1"/>
      <c r="J540" s="1"/>
      <c r="K540" s="1"/>
      <c r="L540" s="1"/>
      <c r="M540" s="1"/>
      <c r="N540" s="1"/>
      <c r="O540" s="1"/>
      <c r="P540" s="1"/>
      <c r="Q540" s="1"/>
      <c r="R540" s="1"/>
      <c r="S540" s="1"/>
      <c r="T540" s="1"/>
      <c r="U540" s="1"/>
      <c r="V540" s="1"/>
      <c r="W540" s="1"/>
      <c r="X540" s="1"/>
    </row>
    <row r="541" spans="1:24" ht="9.75" customHeight="1">
      <c r="A541" s="1"/>
      <c r="B541" s="79"/>
      <c r="C541" s="1"/>
      <c r="D541" s="1"/>
      <c r="H541" s="1"/>
      <c r="I541" s="1"/>
      <c r="J541" s="1"/>
      <c r="K541" s="1"/>
      <c r="L541" s="1"/>
      <c r="M541" s="1"/>
      <c r="N541" s="1"/>
      <c r="O541" s="1"/>
      <c r="P541" s="1"/>
      <c r="Q541" s="1"/>
      <c r="R541" s="1"/>
      <c r="S541" s="1"/>
      <c r="T541" s="1"/>
      <c r="U541" s="1"/>
      <c r="V541" s="1"/>
      <c r="W541" s="1"/>
      <c r="X541" s="1"/>
    </row>
    <row r="542" spans="1:24" ht="9.75" customHeight="1">
      <c r="A542" s="1"/>
      <c r="B542" s="79"/>
      <c r="C542" s="1"/>
      <c r="D542" s="1"/>
      <c r="H542" s="1"/>
      <c r="I542" s="1"/>
      <c r="J542" s="1"/>
      <c r="K542" s="1"/>
      <c r="L542" s="1"/>
      <c r="M542" s="1"/>
      <c r="N542" s="1"/>
      <c r="O542" s="1"/>
      <c r="P542" s="1"/>
      <c r="Q542" s="1"/>
      <c r="R542" s="1"/>
      <c r="S542" s="1"/>
      <c r="T542" s="1"/>
      <c r="U542" s="1"/>
      <c r="V542" s="1"/>
      <c r="W542" s="1"/>
      <c r="X542" s="1"/>
    </row>
    <row r="543" spans="1:24" ht="9.75" customHeight="1">
      <c r="A543" s="1"/>
      <c r="B543" s="79"/>
      <c r="C543" s="1"/>
      <c r="D543" s="1"/>
      <c r="H543" s="1"/>
      <c r="I543" s="1"/>
      <c r="J543" s="1"/>
      <c r="K543" s="1"/>
      <c r="L543" s="1"/>
      <c r="M543" s="1"/>
      <c r="N543" s="1"/>
      <c r="O543" s="1"/>
      <c r="P543" s="1"/>
      <c r="Q543" s="1"/>
      <c r="R543" s="1"/>
      <c r="S543" s="1"/>
      <c r="T543" s="1"/>
      <c r="U543" s="1"/>
      <c r="V543" s="1"/>
      <c r="W543" s="1"/>
      <c r="X543" s="1"/>
    </row>
    <row r="544" spans="1:24" ht="9.75" customHeight="1">
      <c r="A544" s="1"/>
      <c r="B544" s="79"/>
      <c r="C544" s="1"/>
      <c r="D544" s="1"/>
      <c r="H544" s="1"/>
      <c r="I544" s="1"/>
      <c r="J544" s="1"/>
      <c r="K544" s="1"/>
      <c r="L544" s="1"/>
      <c r="M544" s="1"/>
      <c r="N544" s="1"/>
      <c r="O544" s="1"/>
      <c r="P544" s="1"/>
      <c r="Q544" s="1"/>
      <c r="R544" s="1"/>
      <c r="S544" s="1"/>
      <c r="T544" s="1"/>
      <c r="U544" s="1"/>
      <c r="V544" s="1"/>
      <c r="W544" s="1"/>
      <c r="X544" s="1"/>
    </row>
    <row r="545" spans="1:24" ht="9.75" customHeight="1">
      <c r="A545" s="1"/>
      <c r="B545" s="79"/>
      <c r="C545" s="1"/>
      <c r="D545" s="1"/>
      <c r="H545" s="1"/>
      <c r="I545" s="1"/>
      <c r="J545" s="1"/>
      <c r="K545" s="1"/>
      <c r="L545" s="1"/>
      <c r="M545" s="1"/>
      <c r="N545" s="1"/>
      <c r="O545" s="1"/>
      <c r="P545" s="1"/>
      <c r="Q545" s="1"/>
      <c r="R545" s="1"/>
      <c r="S545" s="1"/>
      <c r="T545" s="1"/>
      <c r="U545" s="1"/>
      <c r="V545" s="1"/>
      <c r="W545" s="1"/>
      <c r="X545" s="1"/>
    </row>
    <row r="546" spans="1:24" ht="9.75" customHeight="1">
      <c r="A546" s="1"/>
      <c r="B546" s="79"/>
      <c r="C546" s="1"/>
      <c r="D546" s="1"/>
      <c r="H546" s="1"/>
      <c r="I546" s="1"/>
      <c r="J546" s="1"/>
      <c r="K546" s="1"/>
      <c r="L546" s="1"/>
      <c r="M546" s="1"/>
      <c r="N546" s="1"/>
      <c r="O546" s="1"/>
      <c r="P546" s="1"/>
      <c r="Q546" s="1"/>
      <c r="R546" s="1"/>
      <c r="S546" s="1"/>
      <c r="T546" s="1"/>
      <c r="U546" s="1"/>
      <c r="V546" s="1"/>
      <c r="W546" s="1"/>
      <c r="X546" s="1"/>
    </row>
    <row r="547" spans="1:24" ht="9.75" customHeight="1">
      <c r="A547" s="1"/>
      <c r="B547" s="79"/>
      <c r="C547" s="1"/>
      <c r="D547" s="1"/>
      <c r="H547" s="1"/>
      <c r="I547" s="1"/>
      <c r="J547" s="1"/>
      <c r="K547" s="1"/>
      <c r="L547" s="1"/>
      <c r="M547" s="1"/>
      <c r="N547" s="1"/>
      <c r="O547" s="1"/>
      <c r="P547" s="1"/>
      <c r="Q547" s="1"/>
      <c r="R547" s="1"/>
      <c r="S547" s="1"/>
      <c r="T547" s="1"/>
      <c r="U547" s="1"/>
      <c r="V547" s="1"/>
      <c r="W547" s="1"/>
      <c r="X547" s="1"/>
    </row>
    <row r="548" spans="1:24" ht="9.75" customHeight="1">
      <c r="A548" s="1"/>
      <c r="B548" s="79"/>
      <c r="C548" s="1"/>
      <c r="D548" s="1"/>
      <c r="H548" s="1"/>
      <c r="I548" s="1"/>
      <c r="J548" s="1"/>
      <c r="K548" s="1"/>
      <c r="L548" s="1"/>
      <c r="M548" s="1"/>
      <c r="N548" s="1"/>
      <c r="O548" s="1"/>
      <c r="P548" s="1"/>
      <c r="Q548" s="1"/>
      <c r="R548" s="1"/>
      <c r="S548" s="1"/>
      <c r="T548" s="1"/>
      <c r="U548" s="1"/>
      <c r="V548" s="1"/>
      <c r="W548" s="1"/>
      <c r="X548" s="1"/>
    </row>
    <row r="549" spans="1:24" ht="9.75" customHeight="1">
      <c r="A549" s="1"/>
      <c r="B549" s="79"/>
      <c r="C549" s="1"/>
      <c r="D549" s="1"/>
      <c r="H549" s="1"/>
      <c r="I549" s="1"/>
      <c r="J549" s="1"/>
      <c r="K549" s="1"/>
      <c r="L549" s="1"/>
      <c r="M549" s="1"/>
      <c r="N549" s="1"/>
      <c r="O549" s="1"/>
      <c r="P549" s="1"/>
      <c r="Q549" s="1"/>
      <c r="R549" s="1"/>
      <c r="S549" s="1"/>
      <c r="T549" s="1"/>
      <c r="U549" s="1"/>
      <c r="V549" s="1"/>
      <c r="W549" s="1"/>
      <c r="X549" s="1"/>
    </row>
    <row r="550" spans="1:24" ht="9.75" customHeight="1">
      <c r="A550" s="1"/>
      <c r="B550" s="79"/>
      <c r="C550" s="1"/>
      <c r="D550" s="1"/>
      <c r="H550" s="1"/>
      <c r="I550" s="1"/>
      <c r="J550" s="1"/>
      <c r="K550" s="1"/>
      <c r="L550" s="1"/>
      <c r="M550" s="1"/>
      <c r="N550" s="1"/>
      <c r="O550" s="1"/>
      <c r="P550" s="1"/>
      <c r="Q550" s="1"/>
      <c r="R550" s="1"/>
      <c r="S550" s="1"/>
      <c r="T550" s="1"/>
      <c r="U550" s="1"/>
      <c r="V550" s="1"/>
      <c r="W550" s="1"/>
      <c r="X550" s="1"/>
    </row>
    <row r="551" spans="1:24" ht="9.75" customHeight="1">
      <c r="A551" s="1"/>
      <c r="B551" s="79"/>
      <c r="C551" s="1"/>
      <c r="D551" s="1"/>
      <c r="H551" s="1"/>
      <c r="I551" s="1"/>
      <c r="J551" s="1"/>
      <c r="K551" s="1"/>
      <c r="L551" s="1"/>
      <c r="M551" s="1"/>
      <c r="N551" s="1"/>
      <c r="O551" s="1"/>
      <c r="P551" s="1"/>
      <c r="Q551" s="1"/>
      <c r="R551" s="1"/>
      <c r="S551" s="1"/>
      <c r="T551" s="1"/>
      <c r="U551" s="1"/>
      <c r="V551" s="1"/>
      <c r="W551" s="1"/>
      <c r="X551" s="1"/>
    </row>
    <row r="552" spans="1:24" ht="9.75" customHeight="1">
      <c r="A552" s="1"/>
      <c r="B552" s="79"/>
      <c r="C552" s="1"/>
      <c r="D552" s="1"/>
      <c r="H552" s="1"/>
      <c r="I552" s="1"/>
      <c r="J552" s="1"/>
      <c r="K552" s="1"/>
      <c r="L552" s="1"/>
      <c r="M552" s="1"/>
      <c r="N552" s="1"/>
      <c r="O552" s="1"/>
      <c r="P552" s="1"/>
      <c r="Q552" s="1"/>
      <c r="R552" s="1"/>
      <c r="S552" s="1"/>
      <c r="T552" s="1"/>
      <c r="U552" s="1"/>
      <c r="V552" s="1"/>
      <c r="W552" s="1"/>
      <c r="X552" s="1"/>
    </row>
    <row r="553" spans="1:24" ht="9.75" customHeight="1">
      <c r="A553" s="1"/>
      <c r="B553" s="79"/>
      <c r="C553" s="1"/>
      <c r="D553" s="1"/>
      <c r="H553" s="1"/>
      <c r="I553" s="1"/>
      <c r="J553" s="1"/>
      <c r="K553" s="1"/>
      <c r="L553" s="1"/>
      <c r="M553" s="1"/>
      <c r="N553" s="1"/>
      <c r="O553" s="1"/>
      <c r="P553" s="1"/>
      <c r="Q553" s="1"/>
      <c r="R553" s="1"/>
      <c r="S553" s="1"/>
      <c r="T553" s="1"/>
      <c r="U553" s="1"/>
      <c r="V553" s="1"/>
      <c r="W553" s="1"/>
      <c r="X553" s="1"/>
    </row>
    <row r="554" spans="1:24" ht="9.75" customHeight="1">
      <c r="A554" s="1"/>
      <c r="B554" s="79"/>
      <c r="C554" s="1"/>
      <c r="D554" s="1"/>
      <c r="H554" s="1"/>
      <c r="I554" s="1"/>
      <c r="J554" s="1"/>
      <c r="K554" s="1"/>
      <c r="L554" s="1"/>
      <c r="M554" s="1"/>
      <c r="N554" s="1"/>
      <c r="O554" s="1"/>
      <c r="P554" s="1"/>
      <c r="Q554" s="1"/>
      <c r="R554" s="1"/>
      <c r="S554" s="1"/>
      <c r="T554" s="1"/>
      <c r="U554" s="1"/>
      <c r="V554" s="1"/>
      <c r="W554" s="1"/>
      <c r="X554" s="1"/>
    </row>
    <row r="555" spans="1:24" ht="9.75" customHeight="1">
      <c r="A555" s="1"/>
      <c r="B555" s="79"/>
      <c r="C555" s="1"/>
      <c r="D555" s="1"/>
      <c r="H555" s="1"/>
      <c r="I555" s="1"/>
      <c r="J555" s="1"/>
      <c r="K555" s="1"/>
      <c r="L555" s="1"/>
      <c r="M555" s="1"/>
      <c r="N555" s="1"/>
      <c r="O555" s="1"/>
      <c r="P555" s="1"/>
      <c r="Q555" s="1"/>
      <c r="R555" s="1"/>
      <c r="S555" s="1"/>
      <c r="T555" s="1"/>
      <c r="U555" s="1"/>
      <c r="V555" s="1"/>
      <c r="W555" s="1"/>
      <c r="X555" s="1"/>
    </row>
    <row r="556" spans="1:24" ht="9.75" customHeight="1">
      <c r="A556" s="1"/>
      <c r="B556" s="79"/>
      <c r="C556" s="1"/>
      <c r="D556" s="1"/>
      <c r="H556" s="1"/>
      <c r="I556" s="1"/>
      <c r="J556" s="1"/>
      <c r="K556" s="1"/>
      <c r="L556" s="1"/>
      <c r="M556" s="1"/>
      <c r="N556" s="1"/>
      <c r="O556" s="1"/>
      <c r="P556" s="1"/>
      <c r="Q556" s="1"/>
      <c r="R556" s="1"/>
      <c r="S556" s="1"/>
      <c r="T556" s="1"/>
      <c r="U556" s="1"/>
      <c r="V556" s="1"/>
      <c r="W556" s="1"/>
      <c r="X556" s="1"/>
    </row>
    <row r="557" spans="1:24" ht="9.75" customHeight="1">
      <c r="A557" s="1"/>
      <c r="B557" s="79"/>
      <c r="C557" s="1"/>
      <c r="D557" s="1"/>
      <c r="H557" s="1"/>
      <c r="I557" s="1"/>
      <c r="J557" s="1"/>
      <c r="K557" s="1"/>
      <c r="L557" s="1"/>
      <c r="M557" s="1"/>
      <c r="N557" s="1"/>
      <c r="O557" s="1"/>
      <c r="P557" s="1"/>
      <c r="Q557" s="1"/>
      <c r="R557" s="1"/>
      <c r="S557" s="1"/>
      <c r="T557" s="1"/>
      <c r="U557" s="1"/>
      <c r="V557" s="1"/>
      <c r="W557" s="1"/>
      <c r="X557" s="1"/>
    </row>
    <row r="558" spans="1:24" ht="9.75" customHeight="1">
      <c r="A558" s="1"/>
      <c r="B558" s="79"/>
      <c r="C558" s="1"/>
      <c r="D558" s="1"/>
      <c r="H558" s="1"/>
      <c r="I558" s="1"/>
      <c r="J558" s="1"/>
      <c r="K558" s="1"/>
      <c r="L558" s="1"/>
      <c r="M558" s="1"/>
      <c r="N558" s="1"/>
      <c r="O558" s="1"/>
      <c r="P558" s="1"/>
      <c r="Q558" s="1"/>
      <c r="R558" s="1"/>
      <c r="S558" s="1"/>
      <c r="T558" s="1"/>
      <c r="U558" s="1"/>
      <c r="V558" s="1"/>
      <c r="W558" s="1"/>
      <c r="X558" s="1"/>
    </row>
    <row r="559" spans="1:24" ht="9.75" customHeight="1">
      <c r="A559" s="1"/>
      <c r="B559" s="79"/>
      <c r="C559" s="1"/>
      <c r="D559" s="1"/>
      <c r="H559" s="1"/>
      <c r="I559" s="1"/>
      <c r="J559" s="1"/>
      <c r="K559" s="1"/>
      <c r="L559" s="1"/>
      <c r="M559" s="1"/>
      <c r="N559" s="1"/>
      <c r="O559" s="1"/>
      <c r="P559" s="1"/>
      <c r="Q559" s="1"/>
      <c r="R559" s="1"/>
      <c r="S559" s="1"/>
      <c r="T559" s="1"/>
      <c r="U559" s="1"/>
      <c r="V559" s="1"/>
      <c r="W559" s="1"/>
      <c r="X559" s="1"/>
    </row>
    <row r="560" spans="1:24" ht="9.75" customHeight="1">
      <c r="A560" s="1"/>
      <c r="B560" s="79"/>
      <c r="C560" s="1"/>
      <c r="D560" s="1"/>
      <c r="H560" s="1"/>
      <c r="I560" s="1"/>
      <c r="J560" s="1"/>
      <c r="K560" s="1"/>
      <c r="L560" s="1"/>
      <c r="M560" s="1"/>
      <c r="N560" s="1"/>
      <c r="O560" s="1"/>
      <c r="P560" s="1"/>
      <c r="Q560" s="1"/>
      <c r="R560" s="1"/>
      <c r="S560" s="1"/>
      <c r="T560" s="1"/>
      <c r="U560" s="1"/>
      <c r="V560" s="1"/>
      <c r="W560" s="1"/>
      <c r="X560" s="1"/>
    </row>
    <row r="561" spans="1:24" ht="9.75" customHeight="1">
      <c r="A561" s="1"/>
      <c r="B561" s="79"/>
      <c r="C561" s="1"/>
      <c r="D561" s="1"/>
      <c r="H561" s="1"/>
      <c r="I561" s="1"/>
      <c r="J561" s="1"/>
      <c r="K561" s="1"/>
      <c r="L561" s="1"/>
      <c r="M561" s="1"/>
      <c r="N561" s="1"/>
      <c r="O561" s="1"/>
      <c r="P561" s="1"/>
      <c r="Q561" s="1"/>
      <c r="R561" s="1"/>
      <c r="S561" s="1"/>
      <c r="T561" s="1"/>
      <c r="U561" s="1"/>
      <c r="V561" s="1"/>
      <c r="W561" s="1"/>
      <c r="X561" s="1"/>
    </row>
    <row r="562" spans="1:24" ht="9.75" customHeight="1">
      <c r="A562" s="1"/>
      <c r="B562" s="79"/>
      <c r="C562" s="1"/>
      <c r="D562" s="1"/>
      <c r="H562" s="1"/>
      <c r="I562" s="1"/>
      <c r="J562" s="1"/>
      <c r="K562" s="1"/>
      <c r="L562" s="1"/>
      <c r="M562" s="1"/>
      <c r="N562" s="1"/>
      <c r="O562" s="1"/>
      <c r="P562" s="1"/>
      <c r="Q562" s="1"/>
      <c r="R562" s="1"/>
      <c r="S562" s="1"/>
      <c r="T562" s="1"/>
      <c r="U562" s="1"/>
      <c r="V562" s="1"/>
      <c r="W562" s="1"/>
      <c r="X562" s="1"/>
    </row>
    <row r="563" spans="1:24" ht="9.75" customHeight="1">
      <c r="A563" s="1"/>
      <c r="B563" s="79"/>
      <c r="C563" s="1"/>
      <c r="D563" s="1"/>
      <c r="H563" s="1"/>
      <c r="I563" s="1"/>
      <c r="J563" s="1"/>
      <c r="K563" s="1"/>
      <c r="L563" s="1"/>
      <c r="M563" s="1"/>
      <c r="N563" s="1"/>
      <c r="O563" s="1"/>
      <c r="P563" s="1"/>
      <c r="Q563" s="1"/>
      <c r="R563" s="1"/>
      <c r="S563" s="1"/>
      <c r="T563" s="1"/>
      <c r="U563" s="1"/>
      <c r="V563" s="1"/>
      <c r="W563" s="1"/>
      <c r="X563" s="1"/>
    </row>
    <row r="564" spans="1:24" ht="9.75" customHeight="1">
      <c r="A564" s="1"/>
      <c r="B564" s="79"/>
      <c r="C564" s="1"/>
      <c r="D564" s="1"/>
      <c r="H564" s="1"/>
      <c r="I564" s="1"/>
      <c r="J564" s="1"/>
      <c r="K564" s="1"/>
      <c r="L564" s="1"/>
      <c r="M564" s="1"/>
      <c r="N564" s="1"/>
      <c r="O564" s="1"/>
      <c r="P564" s="1"/>
      <c r="Q564" s="1"/>
      <c r="R564" s="1"/>
      <c r="S564" s="1"/>
      <c r="T564" s="1"/>
      <c r="U564" s="1"/>
      <c r="V564" s="1"/>
      <c r="W564" s="1"/>
      <c r="X564" s="1"/>
    </row>
    <row r="565" spans="1:24" ht="9.75" customHeight="1">
      <c r="A565" s="1"/>
      <c r="B565" s="79"/>
      <c r="C565" s="1"/>
      <c r="D565" s="1"/>
      <c r="H565" s="1"/>
      <c r="I565" s="1"/>
      <c r="J565" s="1"/>
      <c r="K565" s="1"/>
      <c r="L565" s="1"/>
      <c r="M565" s="1"/>
      <c r="N565" s="1"/>
      <c r="O565" s="1"/>
      <c r="P565" s="1"/>
      <c r="Q565" s="1"/>
      <c r="R565" s="1"/>
      <c r="S565" s="1"/>
      <c r="T565" s="1"/>
      <c r="U565" s="1"/>
      <c r="V565" s="1"/>
      <c r="W565" s="1"/>
      <c r="X565" s="1"/>
    </row>
    <row r="566" spans="1:24" ht="9.75" customHeight="1">
      <c r="A566" s="1"/>
      <c r="B566" s="79"/>
      <c r="C566" s="1"/>
      <c r="D566" s="1"/>
      <c r="H566" s="1"/>
      <c r="I566" s="1"/>
      <c r="J566" s="1"/>
      <c r="K566" s="1"/>
      <c r="L566" s="1"/>
      <c r="M566" s="1"/>
      <c r="N566" s="1"/>
      <c r="O566" s="1"/>
      <c r="P566" s="1"/>
      <c r="Q566" s="1"/>
      <c r="R566" s="1"/>
      <c r="S566" s="1"/>
      <c r="T566" s="1"/>
      <c r="U566" s="1"/>
      <c r="V566" s="1"/>
      <c r="W566" s="1"/>
      <c r="X566" s="1"/>
    </row>
    <row r="567" spans="1:24" ht="9.75" customHeight="1">
      <c r="A567" s="1"/>
      <c r="B567" s="79"/>
      <c r="C567" s="1"/>
      <c r="D567" s="1"/>
      <c r="H567" s="1"/>
      <c r="I567" s="1"/>
      <c r="J567" s="1"/>
      <c r="K567" s="1"/>
      <c r="L567" s="1"/>
      <c r="M567" s="1"/>
      <c r="N567" s="1"/>
      <c r="O567" s="1"/>
      <c r="P567" s="1"/>
      <c r="Q567" s="1"/>
      <c r="R567" s="1"/>
      <c r="S567" s="1"/>
      <c r="T567" s="1"/>
      <c r="U567" s="1"/>
      <c r="V567" s="1"/>
      <c r="W567" s="1"/>
      <c r="X567" s="1"/>
    </row>
    <row r="568" spans="1:24" ht="9.75" customHeight="1">
      <c r="A568" s="1"/>
      <c r="B568" s="79"/>
      <c r="C568" s="1"/>
      <c r="D568" s="1"/>
      <c r="H568" s="1"/>
      <c r="I568" s="1"/>
      <c r="J568" s="1"/>
      <c r="K568" s="1"/>
      <c r="L568" s="1"/>
      <c r="M568" s="1"/>
      <c r="N568" s="1"/>
      <c r="O568" s="1"/>
      <c r="P568" s="1"/>
      <c r="Q568" s="1"/>
      <c r="R568" s="1"/>
      <c r="S568" s="1"/>
      <c r="T568" s="1"/>
      <c r="U568" s="1"/>
      <c r="V568" s="1"/>
      <c r="W568" s="1"/>
      <c r="X568" s="1"/>
    </row>
    <row r="569" spans="1:24" ht="9.75" customHeight="1">
      <c r="A569" s="1"/>
      <c r="B569" s="79"/>
      <c r="C569" s="1"/>
      <c r="D569" s="1"/>
      <c r="H569" s="1"/>
      <c r="I569" s="1"/>
      <c r="J569" s="1"/>
      <c r="K569" s="1"/>
      <c r="L569" s="1"/>
      <c r="M569" s="1"/>
      <c r="N569" s="1"/>
      <c r="O569" s="1"/>
      <c r="P569" s="1"/>
      <c r="Q569" s="1"/>
      <c r="R569" s="1"/>
      <c r="S569" s="1"/>
      <c r="T569" s="1"/>
      <c r="U569" s="1"/>
      <c r="V569" s="1"/>
      <c r="W569" s="1"/>
      <c r="X569" s="1"/>
    </row>
    <row r="570" spans="1:24" ht="9.75" customHeight="1">
      <c r="A570" s="1"/>
      <c r="B570" s="79"/>
      <c r="C570" s="1"/>
      <c r="D570" s="1"/>
      <c r="H570" s="1"/>
      <c r="I570" s="1"/>
      <c r="J570" s="1"/>
      <c r="K570" s="1"/>
      <c r="L570" s="1"/>
      <c r="M570" s="1"/>
      <c r="N570" s="1"/>
      <c r="O570" s="1"/>
      <c r="P570" s="1"/>
      <c r="Q570" s="1"/>
      <c r="R570" s="1"/>
      <c r="S570" s="1"/>
      <c r="T570" s="1"/>
      <c r="U570" s="1"/>
      <c r="V570" s="1"/>
      <c r="W570" s="1"/>
      <c r="X570" s="1"/>
    </row>
    <row r="571" spans="1:24" ht="9.75" customHeight="1">
      <c r="A571" s="1"/>
      <c r="B571" s="79"/>
      <c r="C571" s="1"/>
      <c r="D571" s="1"/>
      <c r="H571" s="1"/>
      <c r="I571" s="1"/>
      <c r="J571" s="1"/>
      <c r="K571" s="1"/>
      <c r="L571" s="1"/>
      <c r="M571" s="1"/>
      <c r="N571" s="1"/>
      <c r="O571" s="1"/>
      <c r="P571" s="1"/>
      <c r="Q571" s="1"/>
      <c r="R571" s="1"/>
      <c r="S571" s="1"/>
      <c r="T571" s="1"/>
      <c r="U571" s="1"/>
      <c r="V571" s="1"/>
      <c r="W571" s="1"/>
      <c r="X571" s="1"/>
    </row>
    <row r="572" spans="1:24" ht="9.75" customHeight="1">
      <c r="A572" s="1"/>
      <c r="B572" s="79"/>
      <c r="C572" s="1"/>
      <c r="D572" s="1"/>
      <c r="H572" s="1"/>
      <c r="I572" s="1"/>
      <c r="J572" s="1"/>
      <c r="K572" s="1"/>
      <c r="L572" s="1"/>
      <c r="M572" s="1"/>
      <c r="N572" s="1"/>
      <c r="O572" s="1"/>
      <c r="P572" s="1"/>
      <c r="Q572" s="1"/>
      <c r="R572" s="1"/>
      <c r="S572" s="1"/>
      <c r="T572" s="1"/>
      <c r="U572" s="1"/>
      <c r="V572" s="1"/>
      <c r="W572" s="1"/>
      <c r="X572" s="1"/>
    </row>
    <row r="573" spans="1:24" ht="9.75" customHeight="1">
      <c r="A573" s="1"/>
      <c r="B573" s="79"/>
      <c r="C573" s="1"/>
      <c r="D573" s="1"/>
      <c r="H573" s="1"/>
      <c r="I573" s="1"/>
      <c r="J573" s="1"/>
      <c r="K573" s="1"/>
      <c r="L573" s="1"/>
      <c r="M573" s="1"/>
      <c r="N573" s="1"/>
      <c r="O573" s="1"/>
      <c r="P573" s="1"/>
      <c r="Q573" s="1"/>
      <c r="R573" s="1"/>
      <c r="S573" s="1"/>
      <c r="T573" s="1"/>
      <c r="U573" s="1"/>
      <c r="V573" s="1"/>
      <c r="W573" s="1"/>
      <c r="X573" s="1"/>
    </row>
    <row r="574" spans="1:24" ht="9.75" customHeight="1">
      <c r="A574" s="1"/>
      <c r="B574" s="79"/>
      <c r="C574" s="1"/>
      <c r="D574" s="1"/>
      <c r="H574" s="1"/>
      <c r="I574" s="1"/>
      <c r="J574" s="1"/>
      <c r="K574" s="1"/>
      <c r="L574" s="1"/>
      <c r="M574" s="1"/>
      <c r="N574" s="1"/>
      <c r="O574" s="1"/>
      <c r="P574" s="1"/>
      <c r="Q574" s="1"/>
      <c r="R574" s="1"/>
      <c r="S574" s="1"/>
      <c r="T574" s="1"/>
      <c r="U574" s="1"/>
      <c r="V574" s="1"/>
      <c r="W574" s="1"/>
      <c r="X574" s="1"/>
    </row>
    <row r="575" spans="1:24" ht="9.75" customHeight="1">
      <c r="A575" s="1"/>
      <c r="B575" s="79"/>
      <c r="C575" s="1"/>
      <c r="D575" s="1"/>
      <c r="H575" s="1"/>
      <c r="I575" s="1"/>
      <c r="J575" s="1"/>
      <c r="K575" s="1"/>
      <c r="L575" s="1"/>
      <c r="M575" s="1"/>
      <c r="N575" s="1"/>
      <c r="O575" s="1"/>
      <c r="P575" s="1"/>
      <c r="Q575" s="1"/>
      <c r="R575" s="1"/>
      <c r="S575" s="1"/>
      <c r="T575" s="1"/>
      <c r="U575" s="1"/>
      <c r="V575" s="1"/>
      <c r="W575" s="1"/>
      <c r="X575" s="1"/>
    </row>
    <row r="576" spans="1:24" ht="9.75" customHeight="1">
      <c r="A576" s="1"/>
      <c r="B576" s="79"/>
      <c r="C576" s="1"/>
      <c r="D576" s="1"/>
      <c r="H576" s="1"/>
      <c r="I576" s="1"/>
      <c r="J576" s="1"/>
      <c r="K576" s="1"/>
      <c r="L576" s="1"/>
      <c r="M576" s="1"/>
      <c r="N576" s="1"/>
      <c r="O576" s="1"/>
      <c r="P576" s="1"/>
      <c r="Q576" s="1"/>
      <c r="R576" s="1"/>
      <c r="S576" s="1"/>
      <c r="T576" s="1"/>
      <c r="U576" s="1"/>
      <c r="V576" s="1"/>
      <c r="W576" s="1"/>
      <c r="X576" s="1"/>
    </row>
    <row r="577" spans="1:24" ht="9.75" customHeight="1">
      <c r="A577" s="1"/>
      <c r="B577" s="79"/>
      <c r="C577" s="1"/>
      <c r="D577" s="1"/>
      <c r="H577" s="1"/>
      <c r="I577" s="1"/>
      <c r="J577" s="1"/>
      <c r="K577" s="1"/>
      <c r="L577" s="1"/>
      <c r="M577" s="1"/>
      <c r="N577" s="1"/>
      <c r="O577" s="1"/>
      <c r="P577" s="1"/>
      <c r="Q577" s="1"/>
      <c r="R577" s="1"/>
      <c r="S577" s="1"/>
      <c r="T577" s="1"/>
      <c r="U577" s="1"/>
      <c r="V577" s="1"/>
      <c r="W577" s="1"/>
      <c r="X577" s="1"/>
    </row>
    <row r="578" spans="1:24" ht="9.75" customHeight="1">
      <c r="A578" s="1"/>
      <c r="B578" s="79"/>
      <c r="C578" s="1"/>
      <c r="D578" s="1"/>
      <c r="H578" s="1"/>
      <c r="I578" s="1"/>
      <c r="J578" s="1"/>
      <c r="K578" s="1"/>
      <c r="L578" s="1"/>
      <c r="M578" s="1"/>
      <c r="N578" s="1"/>
      <c r="O578" s="1"/>
      <c r="P578" s="1"/>
      <c r="Q578" s="1"/>
      <c r="R578" s="1"/>
      <c r="S578" s="1"/>
      <c r="T578" s="1"/>
      <c r="U578" s="1"/>
      <c r="V578" s="1"/>
      <c r="W578" s="1"/>
      <c r="X578" s="1"/>
    </row>
    <row r="579" spans="1:24" ht="9.75" customHeight="1">
      <c r="A579" s="1"/>
      <c r="B579" s="79"/>
      <c r="C579" s="1"/>
      <c r="D579" s="1"/>
      <c r="H579" s="1"/>
      <c r="I579" s="1"/>
      <c r="J579" s="1"/>
      <c r="K579" s="1"/>
      <c r="L579" s="1"/>
      <c r="M579" s="1"/>
      <c r="N579" s="1"/>
      <c r="O579" s="1"/>
      <c r="P579" s="1"/>
      <c r="Q579" s="1"/>
      <c r="R579" s="1"/>
      <c r="S579" s="1"/>
      <c r="T579" s="1"/>
      <c r="U579" s="1"/>
      <c r="V579" s="1"/>
      <c r="W579" s="1"/>
      <c r="X579" s="1"/>
    </row>
    <row r="580" spans="1:24" ht="9.75" customHeight="1">
      <c r="A580" s="1"/>
      <c r="B580" s="79"/>
      <c r="C580" s="1"/>
      <c r="D580" s="1"/>
      <c r="H580" s="1"/>
      <c r="I580" s="1"/>
      <c r="J580" s="1"/>
      <c r="K580" s="1"/>
      <c r="L580" s="1"/>
      <c r="M580" s="1"/>
      <c r="N580" s="1"/>
      <c r="O580" s="1"/>
      <c r="P580" s="1"/>
      <c r="Q580" s="1"/>
      <c r="R580" s="1"/>
      <c r="S580" s="1"/>
      <c r="T580" s="1"/>
      <c r="U580" s="1"/>
      <c r="V580" s="1"/>
      <c r="W580" s="1"/>
      <c r="X580" s="1"/>
    </row>
    <row r="581" spans="1:24" ht="9.75" customHeight="1">
      <c r="A581" s="1"/>
      <c r="B581" s="79"/>
      <c r="C581" s="1"/>
      <c r="D581" s="1"/>
      <c r="H581" s="1"/>
      <c r="I581" s="1"/>
      <c r="J581" s="1"/>
      <c r="K581" s="1"/>
      <c r="L581" s="1"/>
      <c r="M581" s="1"/>
      <c r="N581" s="1"/>
      <c r="O581" s="1"/>
      <c r="P581" s="1"/>
      <c r="Q581" s="1"/>
      <c r="R581" s="1"/>
      <c r="S581" s="1"/>
      <c r="T581" s="1"/>
      <c r="U581" s="1"/>
      <c r="V581" s="1"/>
      <c r="W581" s="1"/>
      <c r="X581" s="1"/>
    </row>
    <row r="582" spans="1:24" ht="9.75" customHeight="1">
      <c r="A582" s="1"/>
      <c r="B582" s="79"/>
      <c r="C582" s="1"/>
      <c r="D582" s="1"/>
      <c r="H582" s="1"/>
      <c r="I582" s="1"/>
      <c r="J582" s="1"/>
      <c r="K582" s="1"/>
      <c r="L582" s="1"/>
      <c r="M582" s="1"/>
      <c r="N582" s="1"/>
      <c r="O582" s="1"/>
      <c r="P582" s="1"/>
      <c r="Q582" s="1"/>
      <c r="R582" s="1"/>
      <c r="S582" s="1"/>
      <c r="T582" s="1"/>
      <c r="U582" s="1"/>
      <c r="V582" s="1"/>
      <c r="W582" s="1"/>
      <c r="X582" s="1"/>
    </row>
    <row r="583" spans="1:24" ht="9.75" customHeight="1">
      <c r="A583" s="1"/>
      <c r="B583" s="79"/>
      <c r="C583" s="1"/>
      <c r="D583" s="1"/>
      <c r="H583" s="1"/>
      <c r="I583" s="1"/>
      <c r="J583" s="1"/>
      <c r="K583" s="1"/>
      <c r="L583" s="1"/>
      <c r="M583" s="1"/>
      <c r="N583" s="1"/>
      <c r="O583" s="1"/>
      <c r="P583" s="1"/>
      <c r="Q583" s="1"/>
      <c r="R583" s="1"/>
      <c r="S583" s="1"/>
      <c r="T583" s="1"/>
      <c r="U583" s="1"/>
      <c r="V583" s="1"/>
      <c r="W583" s="1"/>
      <c r="X583" s="1"/>
    </row>
    <row r="584" spans="1:24" ht="9.75" customHeight="1">
      <c r="A584" s="1"/>
      <c r="B584" s="79"/>
      <c r="C584" s="1"/>
      <c r="D584" s="1"/>
      <c r="H584" s="1"/>
      <c r="I584" s="1"/>
      <c r="J584" s="1"/>
      <c r="K584" s="1"/>
      <c r="L584" s="1"/>
      <c r="M584" s="1"/>
      <c r="N584" s="1"/>
      <c r="O584" s="1"/>
      <c r="P584" s="1"/>
      <c r="Q584" s="1"/>
      <c r="R584" s="1"/>
      <c r="S584" s="1"/>
      <c r="T584" s="1"/>
      <c r="U584" s="1"/>
      <c r="V584" s="1"/>
      <c r="W584" s="1"/>
      <c r="X584" s="1"/>
    </row>
    <row r="585" spans="1:24" ht="9.75" customHeight="1">
      <c r="A585" s="1"/>
      <c r="B585" s="79"/>
      <c r="C585" s="1"/>
      <c r="D585" s="1"/>
      <c r="H585" s="1"/>
      <c r="I585" s="1"/>
      <c r="J585" s="1"/>
      <c r="K585" s="1"/>
      <c r="L585" s="1"/>
      <c r="M585" s="1"/>
      <c r="N585" s="1"/>
      <c r="O585" s="1"/>
      <c r="P585" s="1"/>
      <c r="Q585" s="1"/>
      <c r="R585" s="1"/>
      <c r="S585" s="1"/>
      <c r="T585" s="1"/>
      <c r="U585" s="1"/>
      <c r="V585" s="1"/>
      <c r="W585" s="1"/>
      <c r="X585" s="1"/>
    </row>
    <row r="586" spans="1:24" ht="9.75" customHeight="1">
      <c r="A586" s="1"/>
      <c r="B586" s="79"/>
      <c r="C586" s="1"/>
      <c r="D586" s="1"/>
      <c r="H586" s="1"/>
      <c r="I586" s="1"/>
      <c r="J586" s="1"/>
      <c r="K586" s="1"/>
      <c r="L586" s="1"/>
      <c r="M586" s="1"/>
      <c r="N586" s="1"/>
      <c r="O586" s="1"/>
      <c r="P586" s="1"/>
      <c r="Q586" s="1"/>
      <c r="R586" s="1"/>
      <c r="S586" s="1"/>
      <c r="T586" s="1"/>
      <c r="U586" s="1"/>
      <c r="V586" s="1"/>
      <c r="W586" s="1"/>
      <c r="X586" s="1"/>
    </row>
    <row r="587" spans="1:24" ht="9.75" customHeight="1">
      <c r="A587" s="1"/>
      <c r="B587" s="79"/>
      <c r="C587" s="1"/>
      <c r="D587" s="1"/>
      <c r="H587" s="1"/>
      <c r="I587" s="1"/>
      <c r="J587" s="1"/>
      <c r="K587" s="1"/>
      <c r="L587" s="1"/>
      <c r="M587" s="1"/>
      <c r="N587" s="1"/>
      <c r="O587" s="1"/>
      <c r="P587" s="1"/>
      <c r="Q587" s="1"/>
      <c r="R587" s="1"/>
      <c r="S587" s="1"/>
      <c r="T587" s="1"/>
      <c r="U587" s="1"/>
      <c r="V587" s="1"/>
      <c r="W587" s="1"/>
      <c r="X587" s="1"/>
    </row>
    <row r="588" spans="1:24" ht="9.75" customHeight="1">
      <c r="A588" s="1"/>
      <c r="B588" s="79"/>
      <c r="C588" s="1"/>
      <c r="D588" s="1"/>
      <c r="H588" s="1"/>
      <c r="I588" s="1"/>
      <c r="J588" s="1"/>
      <c r="K588" s="1"/>
      <c r="L588" s="1"/>
      <c r="M588" s="1"/>
      <c r="N588" s="1"/>
      <c r="O588" s="1"/>
      <c r="P588" s="1"/>
      <c r="Q588" s="1"/>
      <c r="R588" s="1"/>
      <c r="S588" s="1"/>
      <c r="T588" s="1"/>
      <c r="U588" s="1"/>
      <c r="V588" s="1"/>
      <c r="W588" s="1"/>
      <c r="X588" s="1"/>
    </row>
    <row r="589" spans="1:24" ht="9.75" customHeight="1">
      <c r="A589" s="1"/>
      <c r="B589" s="79"/>
      <c r="C589" s="1"/>
      <c r="D589" s="1"/>
      <c r="H589" s="1"/>
      <c r="I589" s="1"/>
      <c r="J589" s="1"/>
      <c r="K589" s="1"/>
      <c r="L589" s="1"/>
      <c r="M589" s="1"/>
      <c r="N589" s="1"/>
      <c r="O589" s="1"/>
      <c r="P589" s="1"/>
      <c r="Q589" s="1"/>
      <c r="R589" s="1"/>
      <c r="S589" s="1"/>
      <c r="T589" s="1"/>
      <c r="U589" s="1"/>
      <c r="V589" s="1"/>
      <c r="W589" s="1"/>
      <c r="X589" s="1"/>
    </row>
    <row r="590" spans="1:24" ht="9.75" customHeight="1">
      <c r="A590" s="1"/>
      <c r="B590" s="79"/>
      <c r="C590" s="1"/>
      <c r="D590" s="1"/>
      <c r="H590" s="1"/>
      <c r="I590" s="1"/>
      <c r="J590" s="1"/>
      <c r="K590" s="1"/>
      <c r="L590" s="1"/>
      <c r="M590" s="1"/>
      <c r="N590" s="1"/>
      <c r="O590" s="1"/>
      <c r="P590" s="1"/>
      <c r="Q590" s="1"/>
      <c r="R590" s="1"/>
      <c r="S590" s="1"/>
      <c r="T590" s="1"/>
      <c r="U590" s="1"/>
      <c r="V590" s="1"/>
      <c r="W590" s="1"/>
      <c r="X590" s="1"/>
    </row>
    <row r="591" spans="1:24" ht="9.75" customHeight="1">
      <c r="A591" s="1"/>
      <c r="B591" s="79"/>
      <c r="C591" s="1"/>
      <c r="D591" s="1"/>
      <c r="H591" s="1"/>
      <c r="I591" s="1"/>
      <c r="J591" s="1"/>
      <c r="K591" s="1"/>
      <c r="L591" s="1"/>
      <c r="M591" s="1"/>
      <c r="N591" s="1"/>
      <c r="O591" s="1"/>
      <c r="P591" s="1"/>
      <c r="Q591" s="1"/>
      <c r="R591" s="1"/>
      <c r="S591" s="1"/>
      <c r="T591" s="1"/>
      <c r="U591" s="1"/>
      <c r="V591" s="1"/>
      <c r="W591" s="1"/>
      <c r="X591" s="1"/>
    </row>
    <row r="592" spans="1:24" ht="9.75" customHeight="1">
      <c r="A592" s="1"/>
      <c r="B592" s="79"/>
      <c r="C592" s="1"/>
      <c r="D592" s="1"/>
      <c r="H592" s="1"/>
      <c r="I592" s="1"/>
      <c r="J592" s="1"/>
      <c r="K592" s="1"/>
      <c r="L592" s="1"/>
      <c r="M592" s="1"/>
      <c r="N592" s="1"/>
      <c r="O592" s="1"/>
      <c r="P592" s="1"/>
      <c r="Q592" s="1"/>
      <c r="R592" s="1"/>
      <c r="S592" s="1"/>
      <c r="T592" s="1"/>
      <c r="U592" s="1"/>
      <c r="V592" s="1"/>
      <c r="W592" s="1"/>
      <c r="X592" s="1"/>
    </row>
    <row r="593" spans="1:24" ht="9.75" customHeight="1">
      <c r="A593" s="1"/>
      <c r="B593" s="79"/>
      <c r="C593" s="1"/>
      <c r="D593" s="1"/>
      <c r="H593" s="1"/>
      <c r="I593" s="1"/>
      <c r="J593" s="1"/>
      <c r="K593" s="1"/>
      <c r="L593" s="1"/>
      <c r="M593" s="1"/>
      <c r="N593" s="1"/>
      <c r="O593" s="1"/>
      <c r="P593" s="1"/>
      <c r="Q593" s="1"/>
      <c r="R593" s="1"/>
      <c r="S593" s="1"/>
      <c r="T593" s="1"/>
      <c r="U593" s="1"/>
      <c r="V593" s="1"/>
      <c r="W593" s="1"/>
      <c r="X593" s="1"/>
    </row>
    <row r="594" spans="1:24" ht="9.75" customHeight="1">
      <c r="A594" s="1"/>
      <c r="B594" s="79"/>
      <c r="C594" s="1"/>
      <c r="D594" s="1"/>
      <c r="H594" s="1"/>
      <c r="I594" s="1"/>
      <c r="J594" s="1"/>
      <c r="K594" s="1"/>
      <c r="L594" s="1"/>
      <c r="M594" s="1"/>
      <c r="N594" s="1"/>
      <c r="O594" s="1"/>
      <c r="P594" s="1"/>
      <c r="Q594" s="1"/>
      <c r="R594" s="1"/>
      <c r="S594" s="1"/>
      <c r="T594" s="1"/>
      <c r="U594" s="1"/>
      <c r="V594" s="1"/>
      <c r="W594" s="1"/>
      <c r="X594" s="1"/>
    </row>
    <row r="595" spans="1:24" ht="9.75" customHeight="1">
      <c r="A595" s="1"/>
      <c r="B595" s="79"/>
      <c r="C595" s="1"/>
      <c r="D595" s="1"/>
      <c r="H595" s="1"/>
      <c r="I595" s="1"/>
      <c r="J595" s="1"/>
      <c r="K595" s="1"/>
      <c r="L595" s="1"/>
      <c r="M595" s="1"/>
      <c r="N595" s="1"/>
      <c r="O595" s="1"/>
      <c r="P595" s="1"/>
      <c r="Q595" s="1"/>
      <c r="R595" s="1"/>
      <c r="S595" s="1"/>
      <c r="T595" s="1"/>
      <c r="U595" s="1"/>
      <c r="V595" s="1"/>
      <c r="W595" s="1"/>
      <c r="X595" s="1"/>
    </row>
    <row r="596" spans="1:24" ht="9.75" customHeight="1">
      <c r="A596" s="1"/>
      <c r="B596" s="79"/>
      <c r="C596" s="1"/>
      <c r="D596" s="1"/>
      <c r="H596" s="1"/>
      <c r="I596" s="1"/>
      <c r="J596" s="1"/>
      <c r="K596" s="1"/>
      <c r="L596" s="1"/>
      <c r="M596" s="1"/>
      <c r="N596" s="1"/>
      <c r="O596" s="1"/>
      <c r="P596" s="1"/>
      <c r="Q596" s="1"/>
      <c r="R596" s="1"/>
      <c r="S596" s="1"/>
      <c r="T596" s="1"/>
      <c r="U596" s="1"/>
      <c r="V596" s="1"/>
      <c r="W596" s="1"/>
      <c r="X596" s="1"/>
    </row>
    <row r="597" spans="1:24" ht="9.75" customHeight="1">
      <c r="A597" s="1"/>
      <c r="B597" s="79"/>
      <c r="C597" s="1"/>
      <c r="D597" s="1"/>
      <c r="H597" s="1"/>
      <c r="I597" s="1"/>
      <c r="J597" s="1"/>
      <c r="K597" s="1"/>
      <c r="L597" s="1"/>
      <c r="M597" s="1"/>
      <c r="N597" s="1"/>
      <c r="O597" s="1"/>
      <c r="P597" s="1"/>
      <c r="Q597" s="1"/>
      <c r="R597" s="1"/>
      <c r="S597" s="1"/>
      <c r="T597" s="1"/>
      <c r="U597" s="1"/>
      <c r="V597" s="1"/>
      <c r="W597" s="1"/>
      <c r="X597" s="1"/>
    </row>
    <row r="598" spans="1:24" ht="9.75" customHeight="1">
      <c r="A598" s="1"/>
      <c r="B598" s="79"/>
      <c r="C598" s="1"/>
      <c r="D598" s="1"/>
      <c r="H598" s="1"/>
      <c r="I598" s="1"/>
      <c r="J598" s="1"/>
      <c r="K598" s="1"/>
      <c r="L598" s="1"/>
      <c r="M598" s="1"/>
      <c r="N598" s="1"/>
      <c r="O598" s="1"/>
      <c r="P598" s="1"/>
      <c r="Q598" s="1"/>
      <c r="R598" s="1"/>
      <c r="S598" s="1"/>
      <c r="T598" s="1"/>
      <c r="U598" s="1"/>
      <c r="V598" s="1"/>
      <c r="W598" s="1"/>
      <c r="X598" s="1"/>
    </row>
    <row r="599" spans="1:24" ht="9.75" customHeight="1">
      <c r="A599" s="1"/>
      <c r="B599" s="79"/>
      <c r="C599" s="1"/>
      <c r="D599" s="1"/>
      <c r="H599" s="1"/>
      <c r="I599" s="1"/>
      <c r="J599" s="1"/>
      <c r="K599" s="1"/>
      <c r="L599" s="1"/>
      <c r="M599" s="1"/>
      <c r="N599" s="1"/>
      <c r="O599" s="1"/>
      <c r="P599" s="1"/>
      <c r="Q599" s="1"/>
      <c r="R599" s="1"/>
      <c r="S599" s="1"/>
      <c r="T599" s="1"/>
      <c r="U599" s="1"/>
      <c r="V599" s="1"/>
      <c r="W599" s="1"/>
      <c r="X599" s="1"/>
    </row>
    <row r="600" spans="1:24" ht="9.75" customHeight="1">
      <c r="A600" s="1"/>
      <c r="B600" s="79"/>
      <c r="C600" s="1"/>
      <c r="D600" s="1"/>
      <c r="H600" s="1"/>
      <c r="I600" s="1"/>
      <c r="J600" s="1"/>
      <c r="K600" s="1"/>
      <c r="L600" s="1"/>
      <c r="M600" s="1"/>
      <c r="N600" s="1"/>
      <c r="O600" s="1"/>
      <c r="P600" s="1"/>
      <c r="Q600" s="1"/>
      <c r="R600" s="1"/>
      <c r="S600" s="1"/>
      <c r="T600" s="1"/>
      <c r="U600" s="1"/>
      <c r="V600" s="1"/>
      <c r="W600" s="1"/>
      <c r="X600" s="1"/>
    </row>
    <row r="601" spans="1:24" ht="9.75" customHeight="1">
      <c r="A601" s="1"/>
      <c r="B601" s="79"/>
      <c r="C601" s="1"/>
      <c r="D601" s="1"/>
      <c r="H601" s="1"/>
      <c r="I601" s="1"/>
      <c r="J601" s="1"/>
      <c r="K601" s="1"/>
      <c r="L601" s="1"/>
      <c r="M601" s="1"/>
      <c r="N601" s="1"/>
      <c r="O601" s="1"/>
      <c r="P601" s="1"/>
      <c r="Q601" s="1"/>
      <c r="R601" s="1"/>
      <c r="S601" s="1"/>
      <c r="T601" s="1"/>
      <c r="U601" s="1"/>
      <c r="V601" s="1"/>
      <c r="W601" s="1"/>
      <c r="X601" s="1"/>
    </row>
    <row r="602" spans="1:24" ht="9.75" customHeight="1">
      <c r="A602" s="1"/>
      <c r="B602" s="79"/>
      <c r="C602" s="1"/>
      <c r="D602" s="1"/>
      <c r="H602" s="1"/>
      <c r="I602" s="1"/>
      <c r="J602" s="1"/>
      <c r="K602" s="1"/>
      <c r="L602" s="1"/>
      <c r="M602" s="1"/>
      <c r="N602" s="1"/>
      <c r="O602" s="1"/>
      <c r="P602" s="1"/>
      <c r="Q602" s="1"/>
      <c r="R602" s="1"/>
      <c r="S602" s="1"/>
      <c r="T602" s="1"/>
      <c r="U602" s="1"/>
      <c r="V602" s="1"/>
      <c r="W602" s="1"/>
      <c r="X602" s="1"/>
    </row>
    <row r="603" spans="1:24" ht="9.75" customHeight="1">
      <c r="A603" s="1"/>
      <c r="B603" s="79"/>
      <c r="C603" s="1"/>
      <c r="D603" s="1"/>
      <c r="H603" s="1"/>
      <c r="I603" s="1"/>
      <c r="J603" s="1"/>
      <c r="K603" s="1"/>
      <c r="L603" s="1"/>
      <c r="M603" s="1"/>
      <c r="N603" s="1"/>
      <c r="O603" s="1"/>
      <c r="P603" s="1"/>
      <c r="Q603" s="1"/>
      <c r="R603" s="1"/>
      <c r="S603" s="1"/>
      <c r="T603" s="1"/>
      <c r="U603" s="1"/>
      <c r="V603" s="1"/>
      <c r="W603" s="1"/>
      <c r="X603" s="1"/>
    </row>
    <row r="604" spans="1:24" ht="9.75" customHeight="1">
      <c r="A604" s="1"/>
      <c r="B604" s="79"/>
      <c r="C604" s="1"/>
      <c r="D604" s="1"/>
      <c r="H604" s="1"/>
      <c r="I604" s="1"/>
      <c r="J604" s="1"/>
      <c r="K604" s="1"/>
      <c r="L604" s="1"/>
      <c r="M604" s="1"/>
      <c r="N604" s="1"/>
      <c r="O604" s="1"/>
      <c r="P604" s="1"/>
      <c r="Q604" s="1"/>
      <c r="R604" s="1"/>
      <c r="S604" s="1"/>
      <c r="T604" s="1"/>
      <c r="U604" s="1"/>
      <c r="V604" s="1"/>
      <c r="W604" s="1"/>
      <c r="X604" s="1"/>
    </row>
    <row r="605" spans="1:24" ht="9.75" customHeight="1">
      <c r="A605" s="1"/>
      <c r="B605" s="79"/>
      <c r="C605" s="1"/>
      <c r="D605" s="1"/>
      <c r="H605" s="1"/>
      <c r="I605" s="1"/>
      <c r="J605" s="1"/>
      <c r="K605" s="1"/>
      <c r="L605" s="1"/>
      <c r="M605" s="1"/>
      <c r="N605" s="1"/>
      <c r="O605" s="1"/>
      <c r="P605" s="1"/>
      <c r="Q605" s="1"/>
      <c r="R605" s="1"/>
      <c r="S605" s="1"/>
      <c r="T605" s="1"/>
      <c r="U605" s="1"/>
      <c r="V605" s="1"/>
      <c r="W605" s="1"/>
      <c r="X605" s="1"/>
    </row>
    <row r="606" spans="1:24" ht="9.75" customHeight="1">
      <c r="A606" s="1"/>
      <c r="B606" s="79"/>
      <c r="C606" s="1"/>
      <c r="D606" s="1"/>
      <c r="H606" s="1"/>
      <c r="I606" s="1"/>
      <c r="J606" s="1"/>
      <c r="K606" s="1"/>
      <c r="L606" s="1"/>
      <c r="M606" s="1"/>
      <c r="N606" s="1"/>
      <c r="O606" s="1"/>
      <c r="P606" s="1"/>
      <c r="Q606" s="1"/>
      <c r="R606" s="1"/>
      <c r="S606" s="1"/>
      <c r="T606" s="1"/>
      <c r="U606" s="1"/>
      <c r="V606" s="1"/>
      <c r="W606" s="1"/>
      <c r="X606" s="1"/>
    </row>
    <row r="607" spans="1:24" ht="9.75" customHeight="1">
      <c r="A607" s="1"/>
      <c r="B607" s="79"/>
      <c r="C607" s="1"/>
      <c r="D607" s="1"/>
      <c r="H607" s="1"/>
      <c r="I607" s="1"/>
      <c r="J607" s="1"/>
      <c r="K607" s="1"/>
      <c r="L607" s="1"/>
      <c r="M607" s="1"/>
      <c r="N607" s="1"/>
      <c r="O607" s="1"/>
      <c r="P607" s="1"/>
      <c r="Q607" s="1"/>
      <c r="R607" s="1"/>
      <c r="S607" s="1"/>
      <c r="T607" s="1"/>
      <c r="U607" s="1"/>
      <c r="V607" s="1"/>
      <c r="W607" s="1"/>
      <c r="X607" s="1"/>
    </row>
    <row r="608" spans="1:24" ht="9.75" customHeight="1">
      <c r="A608" s="1"/>
      <c r="B608" s="79"/>
      <c r="C608" s="1"/>
      <c r="D608" s="1"/>
      <c r="H608" s="1"/>
      <c r="I608" s="1"/>
      <c r="J608" s="1"/>
      <c r="K608" s="1"/>
      <c r="L608" s="1"/>
      <c r="M608" s="1"/>
      <c r="N608" s="1"/>
      <c r="O608" s="1"/>
      <c r="P608" s="1"/>
      <c r="Q608" s="1"/>
      <c r="R608" s="1"/>
      <c r="S608" s="1"/>
      <c r="T608" s="1"/>
      <c r="U608" s="1"/>
      <c r="V608" s="1"/>
      <c r="W608" s="1"/>
      <c r="X608" s="1"/>
    </row>
    <row r="609" spans="1:24" ht="9.75" customHeight="1">
      <c r="A609" s="1"/>
      <c r="B609" s="79"/>
      <c r="C609" s="1"/>
      <c r="D609" s="1"/>
      <c r="H609" s="1"/>
      <c r="I609" s="1"/>
      <c r="J609" s="1"/>
      <c r="K609" s="1"/>
      <c r="L609" s="1"/>
      <c r="M609" s="1"/>
      <c r="N609" s="1"/>
      <c r="O609" s="1"/>
      <c r="P609" s="1"/>
      <c r="Q609" s="1"/>
      <c r="R609" s="1"/>
      <c r="S609" s="1"/>
      <c r="T609" s="1"/>
      <c r="U609" s="1"/>
      <c r="V609" s="1"/>
      <c r="W609" s="1"/>
      <c r="X609" s="1"/>
    </row>
    <row r="610" spans="1:24" ht="9.75" customHeight="1">
      <c r="A610" s="1"/>
      <c r="B610" s="79"/>
      <c r="C610" s="1"/>
      <c r="D610" s="1"/>
      <c r="H610" s="1"/>
      <c r="I610" s="1"/>
      <c r="J610" s="1"/>
      <c r="K610" s="1"/>
      <c r="L610" s="1"/>
      <c r="M610" s="1"/>
      <c r="N610" s="1"/>
      <c r="O610" s="1"/>
      <c r="P610" s="1"/>
      <c r="Q610" s="1"/>
      <c r="R610" s="1"/>
      <c r="S610" s="1"/>
      <c r="T610" s="1"/>
      <c r="U610" s="1"/>
      <c r="V610" s="1"/>
      <c r="W610" s="1"/>
      <c r="X610" s="1"/>
    </row>
    <row r="611" spans="1:24" ht="9.75" customHeight="1">
      <c r="A611" s="1"/>
      <c r="B611" s="79"/>
      <c r="C611" s="1"/>
      <c r="D611" s="1"/>
      <c r="H611" s="1"/>
      <c r="I611" s="1"/>
      <c r="J611" s="1"/>
      <c r="K611" s="1"/>
      <c r="L611" s="1"/>
      <c r="M611" s="1"/>
      <c r="N611" s="1"/>
      <c r="O611" s="1"/>
      <c r="P611" s="1"/>
      <c r="Q611" s="1"/>
      <c r="R611" s="1"/>
      <c r="S611" s="1"/>
      <c r="T611" s="1"/>
      <c r="U611" s="1"/>
      <c r="V611" s="1"/>
      <c r="W611" s="1"/>
      <c r="X611" s="1"/>
    </row>
    <row r="612" spans="1:24" ht="9.75" customHeight="1">
      <c r="A612" s="1"/>
      <c r="B612" s="79"/>
      <c r="C612" s="1"/>
      <c r="D612" s="1"/>
      <c r="H612" s="1"/>
      <c r="I612" s="1"/>
      <c r="J612" s="1"/>
      <c r="K612" s="1"/>
      <c r="L612" s="1"/>
      <c r="M612" s="1"/>
      <c r="N612" s="1"/>
      <c r="O612" s="1"/>
      <c r="P612" s="1"/>
      <c r="Q612" s="1"/>
      <c r="R612" s="1"/>
      <c r="S612" s="1"/>
      <c r="T612" s="1"/>
      <c r="U612" s="1"/>
      <c r="V612" s="1"/>
      <c r="W612" s="1"/>
      <c r="X612" s="1"/>
    </row>
    <row r="613" spans="1:24" ht="9.75" customHeight="1">
      <c r="A613" s="1"/>
      <c r="B613" s="79"/>
      <c r="C613" s="1"/>
      <c r="D613" s="1"/>
      <c r="H613" s="1"/>
      <c r="I613" s="1"/>
      <c r="J613" s="1"/>
      <c r="K613" s="1"/>
      <c r="L613" s="1"/>
      <c r="M613" s="1"/>
      <c r="N613" s="1"/>
      <c r="O613" s="1"/>
      <c r="P613" s="1"/>
      <c r="Q613" s="1"/>
      <c r="R613" s="1"/>
      <c r="S613" s="1"/>
      <c r="T613" s="1"/>
      <c r="U613" s="1"/>
      <c r="V613" s="1"/>
      <c r="W613" s="1"/>
      <c r="X613" s="1"/>
    </row>
    <row r="614" spans="1:24" ht="9.75" customHeight="1">
      <c r="A614" s="1"/>
      <c r="B614" s="79"/>
      <c r="C614" s="1"/>
      <c r="D614" s="1"/>
      <c r="H614" s="1"/>
      <c r="I614" s="1"/>
      <c r="J614" s="1"/>
      <c r="K614" s="1"/>
      <c r="L614" s="1"/>
      <c r="M614" s="1"/>
      <c r="N614" s="1"/>
      <c r="O614" s="1"/>
      <c r="P614" s="1"/>
      <c r="Q614" s="1"/>
      <c r="R614" s="1"/>
      <c r="S614" s="1"/>
      <c r="T614" s="1"/>
      <c r="U614" s="1"/>
      <c r="V614" s="1"/>
      <c r="W614" s="1"/>
      <c r="X614" s="1"/>
    </row>
    <row r="615" spans="1:24" ht="9.75" customHeight="1">
      <c r="A615" s="1"/>
      <c r="B615" s="79"/>
      <c r="C615" s="1"/>
      <c r="D615" s="1"/>
      <c r="H615" s="1"/>
      <c r="I615" s="1"/>
      <c r="J615" s="1"/>
      <c r="K615" s="1"/>
      <c r="L615" s="1"/>
      <c r="M615" s="1"/>
      <c r="N615" s="1"/>
      <c r="O615" s="1"/>
      <c r="P615" s="1"/>
      <c r="Q615" s="1"/>
      <c r="R615" s="1"/>
      <c r="S615" s="1"/>
      <c r="T615" s="1"/>
      <c r="U615" s="1"/>
      <c r="V615" s="1"/>
      <c r="W615" s="1"/>
      <c r="X615" s="1"/>
    </row>
    <row r="616" spans="1:24" ht="9.75" customHeight="1">
      <c r="A616" s="1"/>
      <c r="B616" s="79"/>
      <c r="C616" s="1"/>
      <c r="D616" s="1"/>
      <c r="H616" s="1"/>
      <c r="I616" s="1"/>
      <c r="J616" s="1"/>
      <c r="K616" s="1"/>
      <c r="L616" s="1"/>
      <c r="M616" s="1"/>
      <c r="N616" s="1"/>
      <c r="O616" s="1"/>
      <c r="P616" s="1"/>
      <c r="Q616" s="1"/>
      <c r="R616" s="1"/>
      <c r="S616" s="1"/>
      <c r="T616" s="1"/>
      <c r="U616" s="1"/>
      <c r="V616" s="1"/>
      <c r="W616" s="1"/>
      <c r="X616" s="1"/>
    </row>
    <row r="617" spans="1:24" ht="9.75" customHeight="1">
      <c r="A617" s="1"/>
      <c r="B617" s="79"/>
      <c r="C617" s="1"/>
      <c r="D617" s="1"/>
      <c r="H617" s="1"/>
      <c r="I617" s="1"/>
      <c r="J617" s="1"/>
      <c r="K617" s="1"/>
      <c r="L617" s="1"/>
      <c r="M617" s="1"/>
      <c r="N617" s="1"/>
      <c r="O617" s="1"/>
      <c r="P617" s="1"/>
      <c r="Q617" s="1"/>
      <c r="R617" s="1"/>
      <c r="S617" s="1"/>
      <c r="T617" s="1"/>
      <c r="U617" s="1"/>
      <c r="V617" s="1"/>
      <c r="W617" s="1"/>
      <c r="X617" s="1"/>
    </row>
    <row r="618" spans="1:24" ht="9.75" customHeight="1">
      <c r="A618" s="1"/>
      <c r="B618" s="79"/>
      <c r="C618" s="1"/>
      <c r="D618" s="1"/>
      <c r="H618" s="1"/>
      <c r="I618" s="1"/>
      <c r="J618" s="1"/>
      <c r="K618" s="1"/>
      <c r="L618" s="1"/>
      <c r="M618" s="1"/>
      <c r="N618" s="1"/>
      <c r="O618" s="1"/>
      <c r="P618" s="1"/>
      <c r="Q618" s="1"/>
      <c r="R618" s="1"/>
      <c r="S618" s="1"/>
      <c r="T618" s="1"/>
      <c r="U618" s="1"/>
      <c r="V618" s="1"/>
      <c r="W618" s="1"/>
      <c r="X618" s="1"/>
    </row>
    <row r="619" spans="1:24" ht="9.75" customHeight="1">
      <c r="A619" s="1"/>
      <c r="B619" s="79"/>
      <c r="C619" s="1"/>
      <c r="D619" s="1"/>
      <c r="H619" s="1"/>
      <c r="I619" s="1"/>
      <c r="J619" s="1"/>
      <c r="K619" s="1"/>
      <c r="L619" s="1"/>
      <c r="M619" s="1"/>
      <c r="N619" s="1"/>
      <c r="O619" s="1"/>
      <c r="P619" s="1"/>
      <c r="Q619" s="1"/>
      <c r="R619" s="1"/>
      <c r="S619" s="1"/>
      <c r="T619" s="1"/>
      <c r="U619" s="1"/>
      <c r="V619" s="1"/>
      <c r="W619" s="1"/>
      <c r="X619" s="1"/>
    </row>
    <row r="620" spans="1:24" ht="9.75" customHeight="1">
      <c r="A620" s="1"/>
      <c r="B620" s="79"/>
      <c r="C620" s="1"/>
      <c r="D620" s="1"/>
      <c r="H620" s="1"/>
      <c r="I620" s="1"/>
      <c r="J620" s="1"/>
      <c r="K620" s="1"/>
      <c r="L620" s="1"/>
      <c r="M620" s="1"/>
      <c r="N620" s="1"/>
      <c r="O620" s="1"/>
      <c r="P620" s="1"/>
      <c r="Q620" s="1"/>
      <c r="R620" s="1"/>
      <c r="S620" s="1"/>
      <c r="T620" s="1"/>
      <c r="U620" s="1"/>
      <c r="V620" s="1"/>
      <c r="W620" s="1"/>
      <c r="X620" s="1"/>
    </row>
    <row r="621" spans="1:24" ht="9.75" customHeight="1">
      <c r="A621" s="1"/>
      <c r="B621" s="79"/>
      <c r="C621" s="1"/>
      <c r="D621" s="1"/>
      <c r="H621" s="1"/>
      <c r="I621" s="1"/>
      <c r="J621" s="1"/>
      <c r="K621" s="1"/>
      <c r="L621" s="1"/>
      <c r="M621" s="1"/>
      <c r="N621" s="1"/>
      <c r="O621" s="1"/>
      <c r="P621" s="1"/>
      <c r="Q621" s="1"/>
      <c r="R621" s="1"/>
      <c r="S621" s="1"/>
      <c r="T621" s="1"/>
      <c r="U621" s="1"/>
      <c r="V621" s="1"/>
      <c r="W621" s="1"/>
      <c r="X621" s="1"/>
    </row>
    <row r="622" spans="1:24" ht="9.75" customHeight="1">
      <c r="A622" s="1"/>
      <c r="B622" s="79"/>
      <c r="C622" s="1"/>
      <c r="D622" s="1"/>
      <c r="H622" s="1"/>
      <c r="I622" s="1"/>
      <c r="J622" s="1"/>
      <c r="K622" s="1"/>
      <c r="L622" s="1"/>
      <c r="M622" s="1"/>
      <c r="N622" s="1"/>
      <c r="O622" s="1"/>
      <c r="P622" s="1"/>
      <c r="Q622" s="1"/>
      <c r="R622" s="1"/>
      <c r="S622" s="1"/>
      <c r="T622" s="1"/>
      <c r="U622" s="1"/>
      <c r="V622" s="1"/>
      <c r="W622" s="1"/>
      <c r="X622" s="1"/>
    </row>
    <row r="623" spans="1:24" ht="9.75" customHeight="1">
      <c r="A623" s="1"/>
      <c r="B623" s="79"/>
      <c r="C623" s="1"/>
      <c r="D623" s="1"/>
      <c r="H623" s="1"/>
      <c r="I623" s="1"/>
      <c r="J623" s="1"/>
      <c r="K623" s="1"/>
      <c r="L623" s="1"/>
      <c r="M623" s="1"/>
      <c r="N623" s="1"/>
      <c r="O623" s="1"/>
      <c r="P623" s="1"/>
      <c r="Q623" s="1"/>
      <c r="R623" s="1"/>
      <c r="S623" s="1"/>
      <c r="T623" s="1"/>
      <c r="U623" s="1"/>
      <c r="V623" s="1"/>
      <c r="W623" s="1"/>
      <c r="X623" s="1"/>
    </row>
    <row r="624" spans="1:24" ht="9.75" customHeight="1">
      <c r="A624" s="1"/>
      <c r="B624" s="79"/>
      <c r="C624" s="1"/>
      <c r="D624" s="1"/>
      <c r="H624" s="1"/>
      <c r="I624" s="1"/>
      <c r="J624" s="1"/>
      <c r="K624" s="1"/>
      <c r="L624" s="1"/>
      <c r="M624" s="1"/>
      <c r="N624" s="1"/>
      <c r="O624" s="1"/>
      <c r="P624" s="1"/>
      <c r="Q624" s="1"/>
      <c r="R624" s="1"/>
      <c r="S624" s="1"/>
      <c r="T624" s="1"/>
      <c r="U624" s="1"/>
      <c r="V624" s="1"/>
      <c r="W624" s="1"/>
      <c r="X624" s="1"/>
    </row>
    <row r="625" spans="1:24" ht="9.75" customHeight="1">
      <c r="A625" s="1"/>
      <c r="B625" s="79"/>
      <c r="C625" s="1"/>
      <c r="D625" s="1"/>
      <c r="H625" s="1"/>
      <c r="I625" s="1"/>
      <c r="J625" s="1"/>
      <c r="K625" s="1"/>
      <c r="L625" s="1"/>
      <c r="M625" s="1"/>
      <c r="N625" s="1"/>
      <c r="O625" s="1"/>
      <c r="P625" s="1"/>
      <c r="Q625" s="1"/>
      <c r="R625" s="1"/>
      <c r="S625" s="1"/>
      <c r="T625" s="1"/>
      <c r="U625" s="1"/>
      <c r="V625" s="1"/>
      <c r="W625" s="1"/>
      <c r="X625" s="1"/>
    </row>
    <row r="626" spans="1:24" ht="9.75" customHeight="1">
      <c r="A626" s="1"/>
      <c r="B626" s="79"/>
      <c r="C626" s="1"/>
      <c r="D626" s="1"/>
      <c r="H626" s="1"/>
      <c r="I626" s="1"/>
      <c r="J626" s="1"/>
      <c r="K626" s="1"/>
      <c r="L626" s="1"/>
      <c r="M626" s="1"/>
      <c r="N626" s="1"/>
      <c r="O626" s="1"/>
      <c r="P626" s="1"/>
      <c r="Q626" s="1"/>
      <c r="R626" s="1"/>
      <c r="S626" s="1"/>
      <c r="T626" s="1"/>
      <c r="U626" s="1"/>
      <c r="V626" s="1"/>
      <c r="W626" s="1"/>
      <c r="X626" s="1"/>
    </row>
    <row r="627" spans="1:24" ht="9.75" customHeight="1">
      <c r="A627" s="1"/>
      <c r="B627" s="79"/>
      <c r="C627" s="1"/>
      <c r="D627" s="1"/>
      <c r="H627" s="1"/>
      <c r="I627" s="1"/>
      <c r="J627" s="1"/>
      <c r="K627" s="1"/>
      <c r="L627" s="1"/>
      <c r="M627" s="1"/>
      <c r="N627" s="1"/>
      <c r="O627" s="1"/>
      <c r="P627" s="1"/>
      <c r="Q627" s="1"/>
      <c r="R627" s="1"/>
      <c r="S627" s="1"/>
      <c r="T627" s="1"/>
      <c r="U627" s="1"/>
      <c r="V627" s="1"/>
      <c r="W627" s="1"/>
      <c r="X627" s="1"/>
    </row>
    <row r="628" spans="1:24" ht="9.75" customHeight="1">
      <c r="A628" s="1"/>
      <c r="B628" s="79"/>
      <c r="C628" s="1"/>
      <c r="D628" s="1"/>
      <c r="H628" s="1"/>
      <c r="I628" s="1"/>
      <c r="J628" s="1"/>
      <c r="K628" s="1"/>
      <c r="L628" s="1"/>
      <c r="M628" s="1"/>
      <c r="N628" s="1"/>
      <c r="O628" s="1"/>
      <c r="P628" s="1"/>
      <c r="Q628" s="1"/>
      <c r="R628" s="1"/>
      <c r="S628" s="1"/>
      <c r="T628" s="1"/>
      <c r="U628" s="1"/>
      <c r="V628" s="1"/>
      <c r="W628" s="1"/>
      <c r="X628" s="1"/>
    </row>
    <row r="629" spans="1:24" ht="9.75" customHeight="1">
      <c r="A629" s="1"/>
      <c r="B629" s="79"/>
      <c r="C629" s="1"/>
      <c r="D629" s="1"/>
      <c r="H629" s="1"/>
      <c r="I629" s="1"/>
      <c r="J629" s="1"/>
      <c r="K629" s="1"/>
      <c r="L629" s="1"/>
      <c r="M629" s="1"/>
      <c r="N629" s="1"/>
      <c r="O629" s="1"/>
      <c r="P629" s="1"/>
      <c r="Q629" s="1"/>
      <c r="R629" s="1"/>
      <c r="S629" s="1"/>
      <c r="T629" s="1"/>
      <c r="U629" s="1"/>
      <c r="V629" s="1"/>
      <c r="W629" s="1"/>
      <c r="X629" s="1"/>
    </row>
    <row r="630" spans="1:24" ht="9.75" customHeight="1">
      <c r="A630" s="1"/>
      <c r="B630" s="79"/>
      <c r="C630" s="1"/>
      <c r="D630" s="1"/>
      <c r="H630" s="1"/>
      <c r="I630" s="1"/>
      <c r="J630" s="1"/>
      <c r="K630" s="1"/>
      <c r="L630" s="1"/>
      <c r="M630" s="1"/>
      <c r="N630" s="1"/>
      <c r="O630" s="1"/>
      <c r="P630" s="1"/>
      <c r="Q630" s="1"/>
      <c r="R630" s="1"/>
      <c r="S630" s="1"/>
      <c r="T630" s="1"/>
      <c r="U630" s="1"/>
      <c r="V630" s="1"/>
      <c r="W630" s="1"/>
      <c r="X630" s="1"/>
    </row>
    <row r="631" spans="1:24" ht="9.75" customHeight="1">
      <c r="A631" s="1"/>
      <c r="B631" s="79"/>
      <c r="C631" s="1"/>
      <c r="D631" s="1"/>
      <c r="H631" s="1"/>
      <c r="I631" s="1"/>
      <c r="J631" s="1"/>
      <c r="K631" s="1"/>
      <c r="L631" s="1"/>
      <c r="M631" s="1"/>
      <c r="N631" s="1"/>
      <c r="O631" s="1"/>
      <c r="P631" s="1"/>
      <c r="Q631" s="1"/>
      <c r="R631" s="1"/>
      <c r="S631" s="1"/>
      <c r="T631" s="1"/>
      <c r="U631" s="1"/>
      <c r="V631" s="1"/>
      <c r="W631" s="1"/>
      <c r="X631" s="1"/>
    </row>
    <row r="632" spans="1:24" ht="9.75" customHeight="1">
      <c r="A632" s="1"/>
      <c r="B632" s="79"/>
      <c r="C632" s="1"/>
      <c r="D632" s="1"/>
      <c r="H632" s="1"/>
      <c r="I632" s="1"/>
      <c r="J632" s="1"/>
      <c r="K632" s="1"/>
      <c r="L632" s="1"/>
      <c r="M632" s="1"/>
      <c r="N632" s="1"/>
      <c r="O632" s="1"/>
      <c r="P632" s="1"/>
      <c r="Q632" s="1"/>
      <c r="R632" s="1"/>
      <c r="S632" s="1"/>
      <c r="T632" s="1"/>
      <c r="U632" s="1"/>
      <c r="V632" s="1"/>
      <c r="W632" s="1"/>
      <c r="X632" s="1"/>
    </row>
    <row r="633" spans="1:24" ht="9.75" customHeight="1">
      <c r="A633" s="1"/>
      <c r="B633" s="79"/>
      <c r="C633" s="1"/>
      <c r="D633" s="1"/>
      <c r="H633" s="1"/>
      <c r="I633" s="1"/>
      <c r="J633" s="1"/>
      <c r="K633" s="1"/>
      <c r="L633" s="1"/>
      <c r="M633" s="1"/>
      <c r="N633" s="1"/>
      <c r="O633" s="1"/>
      <c r="P633" s="1"/>
      <c r="Q633" s="1"/>
      <c r="R633" s="1"/>
      <c r="S633" s="1"/>
      <c r="T633" s="1"/>
      <c r="U633" s="1"/>
      <c r="V633" s="1"/>
      <c r="W633" s="1"/>
      <c r="X633" s="1"/>
    </row>
    <row r="634" spans="1:24" ht="9.75" customHeight="1">
      <c r="A634" s="1"/>
      <c r="B634" s="79"/>
      <c r="C634" s="1"/>
      <c r="D634" s="1"/>
      <c r="H634" s="1"/>
      <c r="I634" s="1"/>
      <c r="J634" s="1"/>
      <c r="K634" s="1"/>
      <c r="L634" s="1"/>
      <c r="M634" s="1"/>
      <c r="N634" s="1"/>
      <c r="O634" s="1"/>
      <c r="P634" s="1"/>
      <c r="Q634" s="1"/>
      <c r="R634" s="1"/>
      <c r="S634" s="1"/>
      <c r="T634" s="1"/>
      <c r="U634" s="1"/>
      <c r="V634" s="1"/>
      <c r="W634" s="1"/>
      <c r="X634" s="1"/>
    </row>
    <row r="635" spans="1:24" ht="9.75" customHeight="1">
      <c r="A635" s="1"/>
      <c r="B635" s="79"/>
      <c r="C635" s="1"/>
      <c r="D635" s="1"/>
      <c r="H635" s="1"/>
      <c r="I635" s="1"/>
      <c r="J635" s="1"/>
      <c r="K635" s="1"/>
      <c r="L635" s="1"/>
      <c r="M635" s="1"/>
      <c r="N635" s="1"/>
      <c r="O635" s="1"/>
      <c r="P635" s="1"/>
      <c r="Q635" s="1"/>
      <c r="R635" s="1"/>
      <c r="S635" s="1"/>
      <c r="T635" s="1"/>
      <c r="U635" s="1"/>
      <c r="V635" s="1"/>
      <c r="W635" s="1"/>
      <c r="X635" s="1"/>
    </row>
    <row r="636" spans="1:24" ht="9.75" customHeight="1">
      <c r="A636" s="1"/>
      <c r="B636" s="79"/>
      <c r="C636" s="1"/>
      <c r="D636" s="1"/>
      <c r="H636" s="1"/>
      <c r="I636" s="1"/>
      <c r="J636" s="1"/>
      <c r="K636" s="1"/>
      <c r="L636" s="1"/>
      <c r="M636" s="1"/>
      <c r="N636" s="1"/>
      <c r="O636" s="1"/>
      <c r="P636" s="1"/>
      <c r="Q636" s="1"/>
      <c r="R636" s="1"/>
      <c r="S636" s="1"/>
      <c r="T636" s="1"/>
      <c r="U636" s="1"/>
      <c r="V636" s="1"/>
      <c r="W636" s="1"/>
      <c r="X636" s="1"/>
    </row>
    <row r="637" spans="1:24" ht="9.75" customHeight="1">
      <c r="A637" s="1"/>
      <c r="B637" s="79"/>
      <c r="C637" s="1"/>
      <c r="D637" s="1"/>
      <c r="H637" s="1"/>
      <c r="I637" s="1"/>
      <c r="J637" s="1"/>
      <c r="K637" s="1"/>
      <c r="L637" s="1"/>
      <c r="M637" s="1"/>
      <c r="N637" s="1"/>
      <c r="O637" s="1"/>
      <c r="P637" s="1"/>
      <c r="Q637" s="1"/>
      <c r="R637" s="1"/>
      <c r="S637" s="1"/>
      <c r="T637" s="1"/>
      <c r="U637" s="1"/>
      <c r="V637" s="1"/>
      <c r="W637" s="1"/>
      <c r="X637" s="1"/>
    </row>
    <row r="638" spans="1:24" ht="9.75" customHeight="1">
      <c r="A638" s="1"/>
      <c r="B638" s="79"/>
      <c r="C638" s="1"/>
      <c r="D638" s="1"/>
      <c r="H638" s="1"/>
      <c r="I638" s="1"/>
      <c r="J638" s="1"/>
      <c r="K638" s="1"/>
      <c r="L638" s="1"/>
      <c r="M638" s="1"/>
      <c r="N638" s="1"/>
      <c r="O638" s="1"/>
      <c r="P638" s="1"/>
      <c r="Q638" s="1"/>
      <c r="R638" s="1"/>
      <c r="S638" s="1"/>
      <c r="T638" s="1"/>
      <c r="U638" s="1"/>
      <c r="V638" s="1"/>
      <c r="W638" s="1"/>
      <c r="X638" s="1"/>
    </row>
    <row r="639" spans="1:24" ht="9.75" customHeight="1">
      <c r="A639" s="1"/>
      <c r="B639" s="79"/>
      <c r="C639" s="1"/>
      <c r="D639" s="1"/>
      <c r="H639" s="1"/>
      <c r="I639" s="1"/>
      <c r="J639" s="1"/>
      <c r="K639" s="1"/>
      <c r="L639" s="1"/>
      <c r="M639" s="1"/>
      <c r="N639" s="1"/>
      <c r="O639" s="1"/>
      <c r="P639" s="1"/>
      <c r="Q639" s="1"/>
      <c r="R639" s="1"/>
      <c r="S639" s="1"/>
      <c r="T639" s="1"/>
      <c r="U639" s="1"/>
      <c r="V639" s="1"/>
      <c r="W639" s="1"/>
      <c r="X639" s="1"/>
    </row>
    <row r="640" spans="1:24" ht="9.75" customHeight="1">
      <c r="A640" s="1"/>
      <c r="B640" s="79"/>
      <c r="C640" s="1"/>
      <c r="D640" s="1"/>
      <c r="H640" s="1"/>
      <c r="I640" s="1"/>
      <c r="J640" s="1"/>
      <c r="K640" s="1"/>
      <c r="L640" s="1"/>
      <c r="M640" s="1"/>
      <c r="N640" s="1"/>
      <c r="O640" s="1"/>
      <c r="P640" s="1"/>
      <c r="Q640" s="1"/>
      <c r="R640" s="1"/>
      <c r="S640" s="1"/>
      <c r="T640" s="1"/>
      <c r="U640" s="1"/>
      <c r="V640" s="1"/>
      <c r="W640" s="1"/>
      <c r="X640" s="1"/>
    </row>
    <row r="641" spans="1:24" ht="9.75" customHeight="1">
      <c r="A641" s="1"/>
      <c r="B641" s="79"/>
      <c r="C641" s="1"/>
      <c r="D641" s="1"/>
      <c r="H641" s="1"/>
      <c r="I641" s="1"/>
      <c r="J641" s="1"/>
      <c r="K641" s="1"/>
      <c r="L641" s="1"/>
      <c r="M641" s="1"/>
      <c r="N641" s="1"/>
      <c r="O641" s="1"/>
      <c r="P641" s="1"/>
      <c r="Q641" s="1"/>
      <c r="R641" s="1"/>
      <c r="S641" s="1"/>
      <c r="T641" s="1"/>
      <c r="U641" s="1"/>
      <c r="V641" s="1"/>
      <c r="W641" s="1"/>
      <c r="X641" s="1"/>
    </row>
    <row r="642" spans="1:24" ht="9.75" customHeight="1">
      <c r="A642" s="1"/>
      <c r="B642" s="79"/>
      <c r="C642" s="1"/>
      <c r="D642" s="1"/>
      <c r="H642" s="1"/>
      <c r="I642" s="1"/>
      <c r="J642" s="1"/>
      <c r="K642" s="1"/>
      <c r="L642" s="1"/>
      <c r="M642" s="1"/>
      <c r="N642" s="1"/>
      <c r="O642" s="1"/>
      <c r="P642" s="1"/>
      <c r="Q642" s="1"/>
      <c r="R642" s="1"/>
      <c r="S642" s="1"/>
      <c r="T642" s="1"/>
      <c r="U642" s="1"/>
      <c r="V642" s="1"/>
      <c r="W642" s="1"/>
      <c r="X642" s="1"/>
    </row>
    <row r="643" spans="1:24" ht="9.75" customHeight="1">
      <c r="A643" s="1"/>
      <c r="B643" s="79"/>
      <c r="C643" s="1"/>
      <c r="D643" s="1"/>
      <c r="H643" s="1"/>
      <c r="I643" s="1"/>
      <c r="J643" s="1"/>
      <c r="K643" s="1"/>
      <c r="L643" s="1"/>
      <c r="M643" s="1"/>
      <c r="N643" s="1"/>
      <c r="O643" s="1"/>
      <c r="P643" s="1"/>
      <c r="Q643" s="1"/>
      <c r="R643" s="1"/>
      <c r="S643" s="1"/>
      <c r="T643" s="1"/>
      <c r="U643" s="1"/>
      <c r="V643" s="1"/>
      <c r="W643" s="1"/>
      <c r="X643" s="1"/>
    </row>
    <row r="644" spans="1:24" ht="9.75" customHeight="1">
      <c r="A644" s="1"/>
      <c r="B644" s="79"/>
      <c r="C644" s="1"/>
      <c r="D644" s="1"/>
      <c r="H644" s="1"/>
      <c r="I644" s="1"/>
      <c r="J644" s="1"/>
      <c r="K644" s="1"/>
      <c r="L644" s="1"/>
      <c r="M644" s="1"/>
      <c r="N644" s="1"/>
      <c r="O644" s="1"/>
      <c r="P644" s="1"/>
      <c r="Q644" s="1"/>
      <c r="R644" s="1"/>
      <c r="S644" s="1"/>
      <c r="T644" s="1"/>
      <c r="U644" s="1"/>
      <c r="V644" s="1"/>
      <c r="W644" s="1"/>
      <c r="X644" s="1"/>
    </row>
    <row r="645" spans="1:24" ht="9.75" customHeight="1">
      <c r="A645" s="1"/>
      <c r="B645" s="79"/>
      <c r="C645" s="1"/>
      <c r="D645" s="1"/>
      <c r="H645" s="1"/>
      <c r="I645" s="1"/>
      <c r="J645" s="1"/>
      <c r="K645" s="1"/>
      <c r="L645" s="1"/>
      <c r="M645" s="1"/>
      <c r="N645" s="1"/>
      <c r="O645" s="1"/>
      <c r="P645" s="1"/>
      <c r="Q645" s="1"/>
      <c r="R645" s="1"/>
      <c r="S645" s="1"/>
      <c r="T645" s="1"/>
      <c r="U645" s="1"/>
      <c r="V645" s="1"/>
      <c r="W645" s="1"/>
      <c r="X645" s="1"/>
    </row>
    <row r="646" spans="1:24" ht="9.75" customHeight="1">
      <c r="A646" s="1"/>
      <c r="B646" s="79"/>
      <c r="C646" s="1"/>
      <c r="D646" s="1"/>
      <c r="H646" s="1"/>
      <c r="I646" s="1"/>
      <c r="J646" s="1"/>
      <c r="K646" s="1"/>
      <c r="L646" s="1"/>
      <c r="M646" s="1"/>
      <c r="N646" s="1"/>
      <c r="O646" s="1"/>
      <c r="P646" s="1"/>
      <c r="Q646" s="1"/>
      <c r="R646" s="1"/>
      <c r="S646" s="1"/>
      <c r="T646" s="1"/>
      <c r="U646" s="1"/>
      <c r="V646" s="1"/>
      <c r="W646" s="1"/>
      <c r="X646" s="1"/>
    </row>
    <row r="647" spans="1:24" ht="9.75" customHeight="1">
      <c r="A647" s="1"/>
      <c r="B647" s="79"/>
      <c r="C647" s="1"/>
      <c r="D647" s="1"/>
      <c r="H647" s="1"/>
      <c r="I647" s="1"/>
      <c r="J647" s="1"/>
      <c r="K647" s="1"/>
      <c r="L647" s="1"/>
      <c r="M647" s="1"/>
      <c r="N647" s="1"/>
      <c r="O647" s="1"/>
      <c r="P647" s="1"/>
      <c r="Q647" s="1"/>
      <c r="R647" s="1"/>
      <c r="S647" s="1"/>
      <c r="T647" s="1"/>
      <c r="U647" s="1"/>
      <c r="V647" s="1"/>
      <c r="W647" s="1"/>
      <c r="X647" s="1"/>
    </row>
    <row r="648" spans="1:24" ht="9.75" customHeight="1">
      <c r="A648" s="1"/>
      <c r="B648" s="79"/>
      <c r="C648" s="1"/>
      <c r="D648" s="1"/>
      <c r="H648" s="1"/>
      <c r="I648" s="1"/>
      <c r="J648" s="1"/>
      <c r="K648" s="1"/>
      <c r="L648" s="1"/>
      <c r="M648" s="1"/>
      <c r="N648" s="1"/>
      <c r="O648" s="1"/>
      <c r="P648" s="1"/>
      <c r="Q648" s="1"/>
      <c r="R648" s="1"/>
      <c r="S648" s="1"/>
      <c r="T648" s="1"/>
      <c r="U648" s="1"/>
      <c r="V648" s="1"/>
      <c r="W648" s="1"/>
      <c r="X648" s="1"/>
    </row>
    <row r="649" spans="1:24" ht="9.75" customHeight="1">
      <c r="A649" s="1"/>
      <c r="B649" s="79"/>
      <c r="C649" s="1"/>
      <c r="D649" s="1"/>
      <c r="H649" s="1"/>
      <c r="I649" s="1"/>
      <c r="J649" s="1"/>
      <c r="K649" s="1"/>
      <c r="L649" s="1"/>
      <c r="M649" s="1"/>
      <c r="N649" s="1"/>
      <c r="O649" s="1"/>
      <c r="P649" s="1"/>
      <c r="Q649" s="1"/>
      <c r="R649" s="1"/>
      <c r="S649" s="1"/>
      <c r="T649" s="1"/>
      <c r="U649" s="1"/>
      <c r="V649" s="1"/>
      <c r="W649" s="1"/>
      <c r="X649" s="1"/>
    </row>
    <row r="650" spans="1:24" ht="9.75" customHeight="1">
      <c r="A650" s="1"/>
      <c r="B650" s="79"/>
      <c r="C650" s="1"/>
      <c r="D650" s="1"/>
      <c r="H650" s="1"/>
      <c r="I650" s="1"/>
      <c r="J650" s="1"/>
      <c r="K650" s="1"/>
      <c r="L650" s="1"/>
      <c r="M650" s="1"/>
      <c r="N650" s="1"/>
      <c r="O650" s="1"/>
      <c r="P650" s="1"/>
      <c r="Q650" s="1"/>
      <c r="R650" s="1"/>
      <c r="S650" s="1"/>
      <c r="T650" s="1"/>
      <c r="U650" s="1"/>
      <c r="V650" s="1"/>
      <c r="W650" s="1"/>
      <c r="X650" s="1"/>
    </row>
    <row r="651" spans="1:24" ht="9.75" customHeight="1">
      <c r="A651" s="1"/>
      <c r="B651" s="79"/>
      <c r="C651" s="1"/>
      <c r="D651" s="1"/>
      <c r="H651" s="1"/>
      <c r="I651" s="1"/>
      <c r="J651" s="1"/>
      <c r="K651" s="1"/>
      <c r="L651" s="1"/>
      <c r="M651" s="1"/>
      <c r="N651" s="1"/>
      <c r="O651" s="1"/>
      <c r="P651" s="1"/>
      <c r="Q651" s="1"/>
      <c r="R651" s="1"/>
      <c r="S651" s="1"/>
      <c r="T651" s="1"/>
      <c r="U651" s="1"/>
      <c r="V651" s="1"/>
      <c r="W651" s="1"/>
      <c r="X651" s="1"/>
    </row>
    <row r="652" spans="1:24" ht="9.75" customHeight="1">
      <c r="A652" s="1"/>
      <c r="B652" s="79"/>
      <c r="C652" s="1"/>
      <c r="D652" s="1"/>
      <c r="H652" s="1"/>
      <c r="I652" s="1"/>
      <c r="J652" s="1"/>
      <c r="K652" s="1"/>
      <c r="L652" s="1"/>
      <c r="M652" s="1"/>
      <c r="N652" s="1"/>
      <c r="O652" s="1"/>
      <c r="P652" s="1"/>
      <c r="Q652" s="1"/>
      <c r="R652" s="1"/>
      <c r="S652" s="1"/>
      <c r="T652" s="1"/>
      <c r="U652" s="1"/>
      <c r="V652" s="1"/>
      <c r="W652" s="1"/>
      <c r="X652" s="1"/>
    </row>
    <row r="653" spans="1:24" ht="9.75" customHeight="1">
      <c r="A653" s="1"/>
      <c r="B653" s="79"/>
      <c r="C653" s="1"/>
      <c r="D653" s="1"/>
      <c r="H653" s="1"/>
      <c r="I653" s="1"/>
      <c r="J653" s="1"/>
      <c r="K653" s="1"/>
      <c r="L653" s="1"/>
      <c r="M653" s="1"/>
      <c r="N653" s="1"/>
      <c r="O653" s="1"/>
      <c r="P653" s="1"/>
      <c r="Q653" s="1"/>
      <c r="R653" s="1"/>
      <c r="S653" s="1"/>
      <c r="T653" s="1"/>
      <c r="U653" s="1"/>
      <c r="V653" s="1"/>
      <c r="W653" s="1"/>
      <c r="X653" s="1"/>
    </row>
    <row r="654" spans="1:24" ht="9.75" customHeight="1">
      <c r="A654" s="1"/>
      <c r="B654" s="79"/>
      <c r="C654" s="1"/>
      <c r="D654" s="1"/>
      <c r="H654" s="1"/>
      <c r="I654" s="1"/>
      <c r="J654" s="1"/>
      <c r="K654" s="1"/>
      <c r="L654" s="1"/>
      <c r="M654" s="1"/>
      <c r="N654" s="1"/>
      <c r="O654" s="1"/>
      <c r="P654" s="1"/>
      <c r="Q654" s="1"/>
      <c r="R654" s="1"/>
      <c r="S654" s="1"/>
      <c r="T654" s="1"/>
      <c r="U654" s="1"/>
      <c r="V654" s="1"/>
      <c r="W654" s="1"/>
      <c r="X654" s="1"/>
    </row>
    <row r="655" spans="1:24" ht="9.75" customHeight="1">
      <c r="A655" s="1"/>
      <c r="B655" s="79"/>
      <c r="C655" s="1"/>
      <c r="D655" s="1"/>
      <c r="H655" s="1"/>
      <c r="I655" s="1"/>
      <c r="J655" s="1"/>
      <c r="K655" s="1"/>
      <c r="L655" s="1"/>
      <c r="M655" s="1"/>
      <c r="N655" s="1"/>
      <c r="O655" s="1"/>
      <c r="P655" s="1"/>
      <c r="Q655" s="1"/>
      <c r="R655" s="1"/>
      <c r="S655" s="1"/>
      <c r="T655" s="1"/>
      <c r="U655" s="1"/>
      <c r="V655" s="1"/>
      <c r="W655" s="1"/>
      <c r="X655" s="1"/>
    </row>
    <row r="656" spans="1:24" ht="9.75" customHeight="1">
      <c r="A656" s="1"/>
      <c r="B656" s="79"/>
      <c r="C656" s="1"/>
      <c r="D656" s="1"/>
      <c r="H656" s="1"/>
      <c r="I656" s="1"/>
      <c r="J656" s="1"/>
      <c r="K656" s="1"/>
      <c r="L656" s="1"/>
      <c r="M656" s="1"/>
      <c r="N656" s="1"/>
      <c r="O656" s="1"/>
      <c r="P656" s="1"/>
      <c r="Q656" s="1"/>
      <c r="R656" s="1"/>
      <c r="S656" s="1"/>
      <c r="T656" s="1"/>
      <c r="U656" s="1"/>
      <c r="V656" s="1"/>
      <c r="W656" s="1"/>
      <c r="X656" s="1"/>
    </row>
    <row r="657" spans="1:24" ht="9.75" customHeight="1">
      <c r="A657" s="1"/>
      <c r="B657" s="79"/>
      <c r="C657" s="1"/>
      <c r="D657" s="1"/>
      <c r="H657" s="1"/>
      <c r="I657" s="1"/>
      <c r="J657" s="1"/>
      <c r="K657" s="1"/>
      <c r="L657" s="1"/>
      <c r="M657" s="1"/>
      <c r="N657" s="1"/>
      <c r="O657" s="1"/>
      <c r="P657" s="1"/>
      <c r="Q657" s="1"/>
      <c r="R657" s="1"/>
      <c r="S657" s="1"/>
      <c r="T657" s="1"/>
      <c r="U657" s="1"/>
      <c r="V657" s="1"/>
      <c r="W657" s="1"/>
      <c r="X657" s="1"/>
    </row>
    <row r="658" spans="1:24" ht="9.75" customHeight="1">
      <c r="A658" s="1"/>
      <c r="B658" s="79"/>
      <c r="C658" s="1"/>
      <c r="D658" s="1"/>
      <c r="H658" s="1"/>
      <c r="I658" s="1"/>
      <c r="J658" s="1"/>
      <c r="K658" s="1"/>
      <c r="L658" s="1"/>
      <c r="M658" s="1"/>
      <c r="N658" s="1"/>
      <c r="O658" s="1"/>
      <c r="P658" s="1"/>
      <c r="Q658" s="1"/>
      <c r="R658" s="1"/>
      <c r="S658" s="1"/>
      <c r="T658" s="1"/>
      <c r="U658" s="1"/>
      <c r="V658" s="1"/>
      <c r="W658" s="1"/>
      <c r="X658" s="1"/>
    </row>
    <row r="659" spans="1:24" ht="9.75" customHeight="1">
      <c r="A659" s="1"/>
      <c r="B659" s="79"/>
      <c r="C659" s="1"/>
      <c r="D659" s="1"/>
      <c r="H659" s="1"/>
      <c r="I659" s="1"/>
      <c r="J659" s="1"/>
      <c r="K659" s="1"/>
      <c r="L659" s="1"/>
      <c r="M659" s="1"/>
      <c r="N659" s="1"/>
      <c r="O659" s="1"/>
      <c r="P659" s="1"/>
      <c r="Q659" s="1"/>
      <c r="R659" s="1"/>
      <c r="S659" s="1"/>
      <c r="T659" s="1"/>
      <c r="U659" s="1"/>
      <c r="V659" s="1"/>
      <c r="W659" s="1"/>
      <c r="X659" s="1"/>
    </row>
    <row r="660" spans="1:24" ht="9.75" customHeight="1">
      <c r="A660" s="1"/>
      <c r="B660" s="79"/>
      <c r="C660" s="1"/>
      <c r="D660" s="1"/>
      <c r="H660" s="1"/>
      <c r="I660" s="1"/>
      <c r="J660" s="1"/>
      <c r="K660" s="1"/>
      <c r="L660" s="1"/>
      <c r="M660" s="1"/>
      <c r="N660" s="1"/>
      <c r="O660" s="1"/>
      <c r="P660" s="1"/>
      <c r="Q660" s="1"/>
      <c r="R660" s="1"/>
      <c r="S660" s="1"/>
      <c r="T660" s="1"/>
      <c r="U660" s="1"/>
      <c r="V660" s="1"/>
      <c r="W660" s="1"/>
      <c r="X660" s="1"/>
    </row>
    <row r="661" spans="1:24" ht="9.75" customHeight="1">
      <c r="A661" s="1"/>
      <c r="B661" s="79"/>
      <c r="C661" s="1"/>
      <c r="D661" s="1"/>
      <c r="H661" s="1"/>
      <c r="I661" s="1"/>
      <c r="J661" s="1"/>
      <c r="K661" s="1"/>
      <c r="L661" s="1"/>
      <c r="M661" s="1"/>
      <c r="N661" s="1"/>
      <c r="O661" s="1"/>
      <c r="P661" s="1"/>
      <c r="Q661" s="1"/>
      <c r="R661" s="1"/>
      <c r="S661" s="1"/>
      <c r="T661" s="1"/>
      <c r="U661" s="1"/>
      <c r="V661" s="1"/>
      <c r="W661" s="1"/>
      <c r="X661" s="1"/>
    </row>
    <row r="662" spans="1:24" ht="9.75" customHeight="1">
      <c r="A662" s="1"/>
      <c r="B662" s="79"/>
      <c r="C662" s="1"/>
      <c r="D662" s="1"/>
      <c r="H662" s="1"/>
      <c r="I662" s="1"/>
      <c r="J662" s="1"/>
      <c r="K662" s="1"/>
      <c r="L662" s="1"/>
      <c r="M662" s="1"/>
      <c r="N662" s="1"/>
      <c r="O662" s="1"/>
      <c r="P662" s="1"/>
      <c r="Q662" s="1"/>
      <c r="R662" s="1"/>
      <c r="S662" s="1"/>
      <c r="T662" s="1"/>
      <c r="U662" s="1"/>
      <c r="V662" s="1"/>
      <c r="W662" s="1"/>
      <c r="X662" s="1"/>
    </row>
    <row r="663" spans="1:24" ht="9.75" customHeight="1">
      <c r="A663" s="1"/>
      <c r="B663" s="79"/>
      <c r="C663" s="1"/>
      <c r="D663" s="1"/>
      <c r="H663" s="1"/>
      <c r="I663" s="1"/>
      <c r="J663" s="1"/>
      <c r="K663" s="1"/>
      <c r="L663" s="1"/>
      <c r="M663" s="1"/>
      <c r="N663" s="1"/>
      <c r="O663" s="1"/>
      <c r="P663" s="1"/>
      <c r="Q663" s="1"/>
      <c r="R663" s="1"/>
      <c r="S663" s="1"/>
      <c r="T663" s="1"/>
      <c r="U663" s="1"/>
      <c r="V663" s="1"/>
      <c r="W663" s="1"/>
      <c r="X663" s="1"/>
    </row>
    <row r="664" spans="1:24" ht="9.75" customHeight="1">
      <c r="A664" s="1"/>
      <c r="B664" s="79"/>
      <c r="C664" s="1"/>
      <c r="D664" s="1"/>
      <c r="H664" s="1"/>
      <c r="I664" s="1"/>
      <c r="J664" s="1"/>
      <c r="K664" s="1"/>
      <c r="L664" s="1"/>
      <c r="M664" s="1"/>
      <c r="N664" s="1"/>
      <c r="O664" s="1"/>
      <c r="P664" s="1"/>
      <c r="Q664" s="1"/>
      <c r="R664" s="1"/>
      <c r="S664" s="1"/>
      <c r="T664" s="1"/>
      <c r="U664" s="1"/>
      <c r="V664" s="1"/>
      <c r="W664" s="1"/>
      <c r="X664" s="1"/>
    </row>
    <row r="665" spans="1:24" ht="9.75" customHeight="1">
      <c r="A665" s="1"/>
      <c r="B665" s="79"/>
      <c r="C665" s="1"/>
      <c r="D665" s="1"/>
      <c r="H665" s="1"/>
      <c r="I665" s="1"/>
      <c r="J665" s="1"/>
      <c r="K665" s="1"/>
      <c r="L665" s="1"/>
      <c r="M665" s="1"/>
      <c r="N665" s="1"/>
      <c r="O665" s="1"/>
      <c r="P665" s="1"/>
      <c r="Q665" s="1"/>
      <c r="R665" s="1"/>
      <c r="S665" s="1"/>
      <c r="T665" s="1"/>
      <c r="U665" s="1"/>
      <c r="V665" s="1"/>
      <c r="W665" s="1"/>
      <c r="X665" s="1"/>
    </row>
    <row r="666" spans="1:24" ht="9.75" customHeight="1">
      <c r="A666" s="1"/>
      <c r="B666" s="79"/>
      <c r="C666" s="1"/>
      <c r="D666" s="1"/>
      <c r="H666" s="1"/>
      <c r="I666" s="1"/>
      <c r="J666" s="1"/>
      <c r="K666" s="1"/>
      <c r="L666" s="1"/>
      <c r="M666" s="1"/>
      <c r="N666" s="1"/>
      <c r="O666" s="1"/>
      <c r="P666" s="1"/>
      <c r="Q666" s="1"/>
      <c r="R666" s="1"/>
      <c r="S666" s="1"/>
      <c r="T666" s="1"/>
      <c r="U666" s="1"/>
      <c r="V666" s="1"/>
      <c r="W666" s="1"/>
      <c r="X666" s="1"/>
    </row>
    <row r="667" spans="1:24" ht="9.75" customHeight="1">
      <c r="A667" s="1"/>
      <c r="B667" s="79"/>
      <c r="C667" s="1"/>
      <c r="D667" s="1"/>
      <c r="H667" s="1"/>
      <c r="I667" s="1"/>
      <c r="J667" s="1"/>
      <c r="K667" s="1"/>
      <c r="L667" s="1"/>
      <c r="M667" s="1"/>
      <c r="N667" s="1"/>
      <c r="O667" s="1"/>
      <c r="P667" s="1"/>
      <c r="Q667" s="1"/>
      <c r="R667" s="1"/>
      <c r="S667" s="1"/>
      <c r="T667" s="1"/>
      <c r="U667" s="1"/>
      <c r="V667" s="1"/>
      <c r="W667" s="1"/>
      <c r="X667" s="1"/>
    </row>
    <row r="668" spans="1:24" ht="9.75" customHeight="1">
      <c r="A668" s="1"/>
      <c r="B668" s="79"/>
      <c r="C668" s="1"/>
      <c r="D668" s="1"/>
      <c r="H668" s="1"/>
      <c r="I668" s="1"/>
      <c r="J668" s="1"/>
      <c r="K668" s="1"/>
      <c r="L668" s="1"/>
      <c r="M668" s="1"/>
      <c r="N668" s="1"/>
      <c r="O668" s="1"/>
      <c r="P668" s="1"/>
      <c r="Q668" s="1"/>
      <c r="R668" s="1"/>
      <c r="S668" s="1"/>
      <c r="T668" s="1"/>
      <c r="U668" s="1"/>
      <c r="V668" s="1"/>
      <c r="W668" s="1"/>
      <c r="X668" s="1"/>
    </row>
    <row r="669" spans="1:24" ht="9.75" customHeight="1">
      <c r="A669" s="1"/>
      <c r="B669" s="79"/>
      <c r="C669" s="1"/>
      <c r="D669" s="1"/>
      <c r="H669" s="1"/>
      <c r="I669" s="1"/>
      <c r="J669" s="1"/>
      <c r="K669" s="1"/>
      <c r="L669" s="1"/>
      <c r="M669" s="1"/>
      <c r="N669" s="1"/>
      <c r="O669" s="1"/>
      <c r="P669" s="1"/>
      <c r="Q669" s="1"/>
      <c r="R669" s="1"/>
      <c r="S669" s="1"/>
      <c r="T669" s="1"/>
      <c r="U669" s="1"/>
      <c r="V669" s="1"/>
      <c r="W669" s="1"/>
      <c r="X669" s="1"/>
    </row>
    <row r="670" spans="1:24" ht="9.75" customHeight="1">
      <c r="A670" s="1"/>
      <c r="B670" s="79"/>
      <c r="C670" s="1"/>
      <c r="D670" s="1"/>
      <c r="H670" s="1"/>
      <c r="I670" s="1"/>
      <c r="J670" s="1"/>
      <c r="K670" s="1"/>
      <c r="L670" s="1"/>
      <c r="M670" s="1"/>
      <c r="N670" s="1"/>
      <c r="O670" s="1"/>
      <c r="P670" s="1"/>
      <c r="Q670" s="1"/>
      <c r="R670" s="1"/>
      <c r="S670" s="1"/>
      <c r="T670" s="1"/>
      <c r="U670" s="1"/>
      <c r="V670" s="1"/>
      <c r="W670" s="1"/>
      <c r="X670" s="1"/>
    </row>
    <row r="671" spans="1:24" ht="9.75" customHeight="1">
      <c r="A671" s="1"/>
      <c r="B671" s="79"/>
      <c r="C671" s="1"/>
      <c r="D671" s="1"/>
      <c r="H671" s="1"/>
      <c r="I671" s="1"/>
      <c r="J671" s="1"/>
      <c r="K671" s="1"/>
      <c r="L671" s="1"/>
      <c r="M671" s="1"/>
      <c r="N671" s="1"/>
      <c r="O671" s="1"/>
      <c r="P671" s="1"/>
      <c r="Q671" s="1"/>
      <c r="R671" s="1"/>
      <c r="S671" s="1"/>
      <c r="T671" s="1"/>
      <c r="U671" s="1"/>
      <c r="V671" s="1"/>
      <c r="W671" s="1"/>
      <c r="X671" s="1"/>
    </row>
    <row r="672" spans="1:24" ht="9.75" customHeight="1">
      <c r="A672" s="1"/>
      <c r="B672" s="79"/>
      <c r="C672" s="1"/>
      <c r="D672" s="1"/>
      <c r="H672" s="1"/>
      <c r="I672" s="1"/>
      <c r="J672" s="1"/>
      <c r="K672" s="1"/>
      <c r="L672" s="1"/>
      <c r="M672" s="1"/>
      <c r="N672" s="1"/>
      <c r="O672" s="1"/>
      <c r="P672" s="1"/>
      <c r="Q672" s="1"/>
      <c r="R672" s="1"/>
      <c r="S672" s="1"/>
      <c r="T672" s="1"/>
      <c r="U672" s="1"/>
      <c r="V672" s="1"/>
      <c r="W672" s="1"/>
      <c r="X672" s="1"/>
    </row>
    <row r="673" spans="1:24" ht="9.75" customHeight="1">
      <c r="A673" s="1"/>
      <c r="B673" s="79"/>
      <c r="C673" s="1"/>
      <c r="D673" s="1"/>
      <c r="H673" s="1"/>
      <c r="I673" s="1"/>
      <c r="J673" s="1"/>
      <c r="K673" s="1"/>
      <c r="L673" s="1"/>
      <c r="M673" s="1"/>
      <c r="N673" s="1"/>
      <c r="O673" s="1"/>
      <c r="P673" s="1"/>
      <c r="Q673" s="1"/>
      <c r="R673" s="1"/>
      <c r="S673" s="1"/>
      <c r="T673" s="1"/>
      <c r="U673" s="1"/>
      <c r="V673" s="1"/>
      <c r="W673" s="1"/>
      <c r="X673" s="1"/>
    </row>
    <row r="674" spans="1:24" ht="9.75" customHeight="1">
      <c r="A674" s="1"/>
      <c r="B674" s="79"/>
      <c r="C674" s="1"/>
      <c r="D674" s="1"/>
      <c r="H674" s="1"/>
      <c r="I674" s="1"/>
      <c r="J674" s="1"/>
      <c r="K674" s="1"/>
      <c r="L674" s="1"/>
      <c r="M674" s="1"/>
      <c r="N674" s="1"/>
      <c r="O674" s="1"/>
      <c r="P674" s="1"/>
      <c r="Q674" s="1"/>
      <c r="R674" s="1"/>
      <c r="S674" s="1"/>
      <c r="T674" s="1"/>
      <c r="U674" s="1"/>
      <c r="V674" s="1"/>
      <c r="W674" s="1"/>
      <c r="X674" s="1"/>
    </row>
    <row r="675" spans="1:24" ht="9.75" customHeight="1">
      <c r="A675" s="1"/>
      <c r="B675" s="79"/>
      <c r="C675" s="1"/>
      <c r="D675" s="1"/>
      <c r="H675" s="1"/>
      <c r="I675" s="1"/>
      <c r="J675" s="1"/>
      <c r="K675" s="1"/>
      <c r="L675" s="1"/>
      <c r="M675" s="1"/>
      <c r="N675" s="1"/>
      <c r="O675" s="1"/>
      <c r="P675" s="1"/>
      <c r="Q675" s="1"/>
      <c r="R675" s="1"/>
      <c r="S675" s="1"/>
      <c r="T675" s="1"/>
      <c r="U675" s="1"/>
      <c r="V675" s="1"/>
      <c r="W675" s="1"/>
      <c r="X675" s="1"/>
    </row>
    <row r="676" spans="1:24" ht="9.75" customHeight="1">
      <c r="A676" s="1"/>
      <c r="B676" s="79"/>
      <c r="C676" s="1"/>
      <c r="D676" s="1"/>
      <c r="H676" s="1"/>
      <c r="I676" s="1"/>
      <c r="J676" s="1"/>
      <c r="K676" s="1"/>
      <c r="L676" s="1"/>
      <c r="M676" s="1"/>
      <c r="N676" s="1"/>
      <c r="O676" s="1"/>
      <c r="P676" s="1"/>
      <c r="Q676" s="1"/>
      <c r="R676" s="1"/>
      <c r="S676" s="1"/>
      <c r="T676" s="1"/>
      <c r="U676" s="1"/>
      <c r="V676" s="1"/>
      <c r="W676" s="1"/>
      <c r="X676" s="1"/>
    </row>
    <row r="677" spans="1:24" ht="9.75" customHeight="1">
      <c r="A677" s="1"/>
      <c r="B677" s="79"/>
      <c r="C677" s="1"/>
      <c r="D677" s="1"/>
      <c r="H677" s="1"/>
      <c r="I677" s="1"/>
      <c r="J677" s="1"/>
      <c r="K677" s="1"/>
      <c r="L677" s="1"/>
      <c r="M677" s="1"/>
      <c r="N677" s="1"/>
      <c r="O677" s="1"/>
      <c r="P677" s="1"/>
      <c r="Q677" s="1"/>
      <c r="R677" s="1"/>
      <c r="S677" s="1"/>
      <c r="T677" s="1"/>
      <c r="U677" s="1"/>
      <c r="V677" s="1"/>
      <c r="W677" s="1"/>
      <c r="X677" s="1"/>
    </row>
    <row r="678" spans="1:24" ht="9.75" customHeight="1">
      <c r="A678" s="1"/>
      <c r="B678" s="79"/>
      <c r="C678" s="1"/>
      <c r="D678" s="1"/>
      <c r="H678" s="1"/>
      <c r="I678" s="1"/>
      <c r="J678" s="1"/>
      <c r="K678" s="1"/>
      <c r="L678" s="1"/>
      <c r="M678" s="1"/>
      <c r="N678" s="1"/>
      <c r="O678" s="1"/>
      <c r="P678" s="1"/>
      <c r="Q678" s="1"/>
      <c r="R678" s="1"/>
      <c r="S678" s="1"/>
      <c r="T678" s="1"/>
      <c r="U678" s="1"/>
      <c r="V678" s="1"/>
      <c r="W678" s="1"/>
      <c r="X678" s="1"/>
    </row>
    <row r="679" spans="1:24" ht="9.75" customHeight="1">
      <c r="A679" s="1"/>
      <c r="B679" s="79"/>
      <c r="C679" s="1"/>
      <c r="D679" s="1"/>
      <c r="H679" s="1"/>
      <c r="I679" s="1"/>
      <c r="J679" s="1"/>
      <c r="K679" s="1"/>
      <c r="L679" s="1"/>
      <c r="M679" s="1"/>
      <c r="N679" s="1"/>
      <c r="O679" s="1"/>
      <c r="P679" s="1"/>
      <c r="Q679" s="1"/>
      <c r="R679" s="1"/>
      <c r="S679" s="1"/>
      <c r="T679" s="1"/>
      <c r="U679" s="1"/>
      <c r="V679" s="1"/>
      <c r="W679" s="1"/>
      <c r="X679" s="1"/>
    </row>
    <row r="680" spans="1:24" ht="9.75" customHeight="1">
      <c r="A680" s="1"/>
      <c r="B680" s="79"/>
      <c r="C680" s="1"/>
      <c r="D680" s="1"/>
      <c r="H680" s="1"/>
      <c r="I680" s="1"/>
      <c r="J680" s="1"/>
      <c r="K680" s="1"/>
      <c r="L680" s="1"/>
      <c r="M680" s="1"/>
      <c r="N680" s="1"/>
      <c r="O680" s="1"/>
      <c r="P680" s="1"/>
      <c r="Q680" s="1"/>
      <c r="R680" s="1"/>
      <c r="S680" s="1"/>
      <c r="T680" s="1"/>
      <c r="U680" s="1"/>
      <c r="V680" s="1"/>
      <c r="W680" s="1"/>
      <c r="X680" s="1"/>
    </row>
    <row r="681" spans="1:24" ht="9.75" customHeight="1">
      <c r="A681" s="1"/>
      <c r="B681" s="79"/>
      <c r="C681" s="1"/>
      <c r="D681" s="1"/>
      <c r="H681" s="1"/>
      <c r="I681" s="1"/>
      <c r="J681" s="1"/>
      <c r="K681" s="1"/>
      <c r="L681" s="1"/>
      <c r="M681" s="1"/>
      <c r="N681" s="1"/>
      <c r="O681" s="1"/>
      <c r="P681" s="1"/>
      <c r="Q681" s="1"/>
      <c r="R681" s="1"/>
      <c r="S681" s="1"/>
      <c r="T681" s="1"/>
      <c r="U681" s="1"/>
      <c r="V681" s="1"/>
      <c r="W681" s="1"/>
      <c r="X681" s="1"/>
    </row>
    <row r="682" spans="1:24" ht="9.75" customHeight="1">
      <c r="A682" s="1"/>
      <c r="B682" s="79"/>
      <c r="C682" s="1"/>
      <c r="D682" s="1"/>
      <c r="H682" s="1"/>
      <c r="I682" s="1"/>
      <c r="J682" s="1"/>
      <c r="K682" s="1"/>
      <c r="L682" s="1"/>
      <c r="M682" s="1"/>
      <c r="N682" s="1"/>
      <c r="O682" s="1"/>
      <c r="P682" s="1"/>
      <c r="Q682" s="1"/>
      <c r="R682" s="1"/>
      <c r="S682" s="1"/>
      <c r="T682" s="1"/>
      <c r="U682" s="1"/>
      <c r="V682" s="1"/>
      <c r="W682" s="1"/>
      <c r="X682" s="1"/>
    </row>
    <row r="683" spans="1:24" ht="9.75" customHeight="1">
      <c r="A683" s="1"/>
      <c r="B683" s="79"/>
      <c r="C683" s="1"/>
      <c r="D683" s="1"/>
      <c r="H683" s="1"/>
      <c r="I683" s="1"/>
      <c r="J683" s="1"/>
      <c r="K683" s="1"/>
      <c r="L683" s="1"/>
      <c r="M683" s="1"/>
      <c r="N683" s="1"/>
      <c r="O683" s="1"/>
      <c r="P683" s="1"/>
      <c r="Q683" s="1"/>
      <c r="R683" s="1"/>
      <c r="S683" s="1"/>
      <c r="T683" s="1"/>
      <c r="U683" s="1"/>
      <c r="V683" s="1"/>
      <c r="W683" s="1"/>
      <c r="X683" s="1"/>
    </row>
    <row r="684" spans="1:24" ht="9.75" customHeight="1">
      <c r="A684" s="1"/>
      <c r="B684" s="79"/>
      <c r="C684" s="1"/>
      <c r="D684" s="1"/>
      <c r="H684" s="1"/>
      <c r="I684" s="1"/>
      <c r="J684" s="1"/>
      <c r="K684" s="1"/>
      <c r="L684" s="1"/>
      <c r="M684" s="1"/>
      <c r="N684" s="1"/>
      <c r="O684" s="1"/>
      <c r="P684" s="1"/>
      <c r="Q684" s="1"/>
      <c r="R684" s="1"/>
      <c r="S684" s="1"/>
      <c r="T684" s="1"/>
      <c r="U684" s="1"/>
      <c r="V684" s="1"/>
      <c r="W684" s="1"/>
      <c r="X684" s="1"/>
    </row>
    <row r="685" spans="1:24" ht="9.75" customHeight="1">
      <c r="A685" s="1"/>
      <c r="B685" s="79"/>
      <c r="C685" s="1"/>
      <c r="D685" s="1"/>
      <c r="H685" s="1"/>
      <c r="I685" s="1"/>
      <c r="J685" s="1"/>
      <c r="K685" s="1"/>
      <c r="L685" s="1"/>
      <c r="M685" s="1"/>
      <c r="N685" s="1"/>
      <c r="O685" s="1"/>
      <c r="P685" s="1"/>
      <c r="Q685" s="1"/>
      <c r="R685" s="1"/>
      <c r="S685" s="1"/>
      <c r="T685" s="1"/>
      <c r="U685" s="1"/>
      <c r="V685" s="1"/>
      <c r="W685" s="1"/>
      <c r="X685" s="1"/>
    </row>
    <row r="686" spans="1:24" ht="9.75" customHeight="1">
      <c r="A686" s="1"/>
      <c r="B686" s="79"/>
      <c r="C686" s="1"/>
      <c r="D686" s="1"/>
      <c r="H686" s="1"/>
      <c r="I686" s="1"/>
      <c r="J686" s="1"/>
      <c r="K686" s="1"/>
      <c r="L686" s="1"/>
      <c r="M686" s="1"/>
      <c r="N686" s="1"/>
      <c r="O686" s="1"/>
      <c r="P686" s="1"/>
      <c r="Q686" s="1"/>
      <c r="R686" s="1"/>
      <c r="S686" s="1"/>
      <c r="T686" s="1"/>
      <c r="U686" s="1"/>
      <c r="V686" s="1"/>
      <c r="W686" s="1"/>
      <c r="X686" s="1"/>
    </row>
    <row r="687" spans="1:24" ht="9.75" customHeight="1">
      <c r="A687" s="1"/>
      <c r="B687" s="79"/>
      <c r="C687" s="1"/>
      <c r="D687" s="1"/>
      <c r="H687" s="1"/>
      <c r="I687" s="1"/>
      <c r="J687" s="1"/>
      <c r="K687" s="1"/>
      <c r="L687" s="1"/>
      <c r="M687" s="1"/>
      <c r="N687" s="1"/>
      <c r="O687" s="1"/>
      <c r="P687" s="1"/>
      <c r="Q687" s="1"/>
      <c r="R687" s="1"/>
      <c r="S687" s="1"/>
      <c r="T687" s="1"/>
      <c r="U687" s="1"/>
      <c r="V687" s="1"/>
      <c r="W687" s="1"/>
      <c r="X687" s="1"/>
    </row>
    <row r="688" spans="1:24" ht="9.75" customHeight="1">
      <c r="A688" s="1"/>
      <c r="B688" s="79"/>
      <c r="C688" s="1"/>
      <c r="D688" s="1"/>
      <c r="H688" s="1"/>
      <c r="I688" s="1"/>
      <c r="J688" s="1"/>
      <c r="K688" s="1"/>
      <c r="L688" s="1"/>
      <c r="M688" s="1"/>
      <c r="N688" s="1"/>
      <c r="O688" s="1"/>
      <c r="P688" s="1"/>
      <c r="Q688" s="1"/>
      <c r="R688" s="1"/>
      <c r="S688" s="1"/>
      <c r="T688" s="1"/>
      <c r="U688" s="1"/>
      <c r="V688" s="1"/>
      <c r="W688" s="1"/>
      <c r="X688" s="1"/>
    </row>
    <row r="689" spans="1:24" ht="9.75" customHeight="1">
      <c r="A689" s="1"/>
      <c r="B689" s="79"/>
      <c r="C689" s="1"/>
      <c r="D689" s="1"/>
      <c r="H689" s="1"/>
      <c r="I689" s="1"/>
      <c r="J689" s="1"/>
      <c r="K689" s="1"/>
      <c r="L689" s="1"/>
      <c r="M689" s="1"/>
      <c r="N689" s="1"/>
      <c r="O689" s="1"/>
      <c r="P689" s="1"/>
      <c r="Q689" s="1"/>
      <c r="R689" s="1"/>
      <c r="S689" s="1"/>
      <c r="T689" s="1"/>
      <c r="U689" s="1"/>
      <c r="V689" s="1"/>
      <c r="W689" s="1"/>
      <c r="X689" s="1"/>
    </row>
    <row r="690" spans="1:24" ht="9.75" customHeight="1">
      <c r="A690" s="1"/>
      <c r="B690" s="79"/>
      <c r="C690" s="1"/>
      <c r="D690" s="1"/>
      <c r="H690" s="1"/>
      <c r="I690" s="1"/>
      <c r="J690" s="1"/>
      <c r="K690" s="1"/>
      <c r="L690" s="1"/>
      <c r="M690" s="1"/>
      <c r="N690" s="1"/>
      <c r="O690" s="1"/>
      <c r="P690" s="1"/>
      <c r="Q690" s="1"/>
      <c r="R690" s="1"/>
      <c r="S690" s="1"/>
      <c r="T690" s="1"/>
      <c r="U690" s="1"/>
      <c r="V690" s="1"/>
      <c r="W690" s="1"/>
      <c r="X690" s="1"/>
    </row>
    <row r="691" spans="1:24" ht="9.75" customHeight="1">
      <c r="A691" s="1"/>
      <c r="B691" s="79"/>
      <c r="C691" s="1"/>
      <c r="D691" s="1"/>
      <c r="H691" s="1"/>
      <c r="I691" s="1"/>
      <c r="J691" s="1"/>
      <c r="K691" s="1"/>
      <c r="L691" s="1"/>
      <c r="M691" s="1"/>
      <c r="N691" s="1"/>
      <c r="O691" s="1"/>
      <c r="P691" s="1"/>
      <c r="Q691" s="1"/>
      <c r="R691" s="1"/>
      <c r="S691" s="1"/>
      <c r="T691" s="1"/>
      <c r="U691" s="1"/>
      <c r="V691" s="1"/>
      <c r="W691" s="1"/>
      <c r="X691" s="1"/>
    </row>
    <row r="692" spans="1:24" ht="9.75" customHeight="1">
      <c r="A692" s="1"/>
      <c r="B692" s="79"/>
      <c r="C692" s="1"/>
      <c r="D692" s="1"/>
      <c r="H692" s="1"/>
      <c r="I692" s="1"/>
      <c r="J692" s="1"/>
      <c r="K692" s="1"/>
      <c r="L692" s="1"/>
      <c r="M692" s="1"/>
      <c r="N692" s="1"/>
      <c r="O692" s="1"/>
      <c r="P692" s="1"/>
      <c r="Q692" s="1"/>
      <c r="R692" s="1"/>
      <c r="S692" s="1"/>
      <c r="T692" s="1"/>
      <c r="U692" s="1"/>
      <c r="V692" s="1"/>
      <c r="W692" s="1"/>
      <c r="X692" s="1"/>
    </row>
    <row r="693" spans="1:24" ht="9.75" customHeight="1">
      <c r="A693" s="1"/>
      <c r="B693" s="79"/>
      <c r="C693" s="1"/>
      <c r="D693" s="1"/>
      <c r="H693" s="1"/>
      <c r="I693" s="1"/>
      <c r="J693" s="1"/>
      <c r="K693" s="1"/>
      <c r="L693" s="1"/>
      <c r="M693" s="1"/>
      <c r="N693" s="1"/>
      <c r="O693" s="1"/>
      <c r="P693" s="1"/>
      <c r="Q693" s="1"/>
      <c r="R693" s="1"/>
      <c r="S693" s="1"/>
      <c r="T693" s="1"/>
      <c r="U693" s="1"/>
      <c r="V693" s="1"/>
      <c r="W693" s="1"/>
      <c r="X693" s="1"/>
    </row>
    <row r="694" spans="1:24" ht="9.75" customHeight="1">
      <c r="A694" s="1"/>
      <c r="B694" s="79"/>
      <c r="C694" s="1"/>
      <c r="D694" s="1"/>
      <c r="H694" s="1"/>
      <c r="I694" s="1"/>
      <c r="J694" s="1"/>
      <c r="K694" s="1"/>
      <c r="L694" s="1"/>
      <c r="M694" s="1"/>
      <c r="N694" s="1"/>
      <c r="O694" s="1"/>
      <c r="P694" s="1"/>
      <c r="Q694" s="1"/>
      <c r="R694" s="1"/>
      <c r="S694" s="1"/>
      <c r="T694" s="1"/>
      <c r="U694" s="1"/>
      <c r="V694" s="1"/>
      <c r="W694" s="1"/>
      <c r="X694" s="1"/>
    </row>
    <row r="695" spans="1:24" ht="9.75" customHeight="1">
      <c r="A695" s="1"/>
      <c r="B695" s="79"/>
      <c r="C695" s="1"/>
      <c r="D695" s="1"/>
      <c r="H695" s="1"/>
      <c r="I695" s="1"/>
      <c r="J695" s="1"/>
      <c r="K695" s="1"/>
      <c r="L695" s="1"/>
      <c r="M695" s="1"/>
      <c r="N695" s="1"/>
      <c r="O695" s="1"/>
      <c r="P695" s="1"/>
      <c r="Q695" s="1"/>
      <c r="R695" s="1"/>
      <c r="S695" s="1"/>
      <c r="T695" s="1"/>
      <c r="U695" s="1"/>
      <c r="V695" s="1"/>
      <c r="W695" s="1"/>
      <c r="X695" s="1"/>
    </row>
    <row r="696" spans="1:24" ht="9.75" customHeight="1">
      <c r="A696" s="1"/>
      <c r="B696" s="79"/>
      <c r="C696" s="1"/>
      <c r="D696" s="1"/>
      <c r="H696" s="1"/>
      <c r="I696" s="1"/>
      <c r="J696" s="1"/>
      <c r="K696" s="1"/>
      <c r="L696" s="1"/>
      <c r="M696" s="1"/>
      <c r="N696" s="1"/>
      <c r="O696" s="1"/>
      <c r="P696" s="1"/>
      <c r="Q696" s="1"/>
      <c r="R696" s="1"/>
      <c r="S696" s="1"/>
      <c r="T696" s="1"/>
      <c r="U696" s="1"/>
      <c r="V696" s="1"/>
      <c r="W696" s="1"/>
      <c r="X696" s="1"/>
    </row>
    <row r="697" spans="1:24" ht="9.75" customHeight="1">
      <c r="A697" s="1"/>
      <c r="B697" s="79"/>
      <c r="C697" s="1"/>
      <c r="D697" s="1"/>
      <c r="H697" s="1"/>
      <c r="I697" s="1"/>
      <c r="J697" s="1"/>
      <c r="K697" s="1"/>
      <c r="L697" s="1"/>
      <c r="M697" s="1"/>
      <c r="N697" s="1"/>
      <c r="O697" s="1"/>
      <c r="P697" s="1"/>
      <c r="Q697" s="1"/>
      <c r="R697" s="1"/>
      <c r="S697" s="1"/>
      <c r="T697" s="1"/>
      <c r="U697" s="1"/>
      <c r="V697" s="1"/>
      <c r="W697" s="1"/>
      <c r="X697" s="1"/>
    </row>
    <row r="698" spans="1:24" ht="9.75" customHeight="1">
      <c r="A698" s="1"/>
      <c r="B698" s="79"/>
      <c r="C698" s="1"/>
      <c r="D698" s="1"/>
      <c r="H698" s="1"/>
      <c r="I698" s="1"/>
      <c r="J698" s="1"/>
      <c r="K698" s="1"/>
      <c r="L698" s="1"/>
      <c r="M698" s="1"/>
      <c r="N698" s="1"/>
      <c r="O698" s="1"/>
      <c r="P698" s="1"/>
      <c r="Q698" s="1"/>
      <c r="R698" s="1"/>
      <c r="S698" s="1"/>
      <c r="T698" s="1"/>
      <c r="U698" s="1"/>
      <c r="V698" s="1"/>
      <c r="W698" s="1"/>
      <c r="X698" s="1"/>
    </row>
    <row r="699" spans="1:24" ht="9.75" customHeight="1">
      <c r="A699" s="1"/>
      <c r="B699" s="79"/>
      <c r="C699" s="1"/>
      <c r="D699" s="1"/>
      <c r="H699" s="1"/>
      <c r="I699" s="1"/>
      <c r="J699" s="1"/>
      <c r="K699" s="1"/>
      <c r="L699" s="1"/>
      <c r="M699" s="1"/>
      <c r="N699" s="1"/>
      <c r="O699" s="1"/>
      <c r="P699" s="1"/>
      <c r="Q699" s="1"/>
      <c r="R699" s="1"/>
      <c r="S699" s="1"/>
      <c r="T699" s="1"/>
      <c r="U699" s="1"/>
      <c r="V699" s="1"/>
      <c r="W699" s="1"/>
      <c r="X699" s="1"/>
    </row>
    <row r="700" spans="1:24" ht="9.75" customHeight="1">
      <c r="A700" s="1"/>
      <c r="B700" s="79"/>
      <c r="C700" s="1"/>
      <c r="D700" s="1"/>
      <c r="H700" s="1"/>
      <c r="I700" s="1"/>
      <c r="J700" s="1"/>
      <c r="K700" s="1"/>
      <c r="L700" s="1"/>
      <c r="M700" s="1"/>
      <c r="N700" s="1"/>
      <c r="O700" s="1"/>
      <c r="P700" s="1"/>
      <c r="Q700" s="1"/>
      <c r="R700" s="1"/>
      <c r="S700" s="1"/>
      <c r="T700" s="1"/>
      <c r="U700" s="1"/>
      <c r="V700" s="1"/>
      <c r="W700" s="1"/>
      <c r="X700" s="1"/>
    </row>
    <row r="701" spans="1:24" ht="9.75" customHeight="1">
      <c r="A701" s="1"/>
      <c r="B701" s="79"/>
      <c r="C701" s="1"/>
      <c r="D701" s="1"/>
      <c r="H701" s="1"/>
      <c r="I701" s="1"/>
      <c r="J701" s="1"/>
      <c r="K701" s="1"/>
      <c r="L701" s="1"/>
      <c r="M701" s="1"/>
      <c r="N701" s="1"/>
      <c r="O701" s="1"/>
      <c r="P701" s="1"/>
      <c r="Q701" s="1"/>
      <c r="R701" s="1"/>
      <c r="S701" s="1"/>
      <c r="T701" s="1"/>
      <c r="U701" s="1"/>
      <c r="V701" s="1"/>
      <c r="W701" s="1"/>
      <c r="X701" s="1"/>
    </row>
    <row r="702" spans="1:24" ht="9.75" customHeight="1">
      <c r="A702" s="1"/>
      <c r="B702" s="79"/>
      <c r="C702" s="1"/>
      <c r="D702" s="1"/>
      <c r="H702" s="1"/>
      <c r="I702" s="1"/>
      <c r="J702" s="1"/>
      <c r="K702" s="1"/>
      <c r="L702" s="1"/>
      <c r="M702" s="1"/>
      <c r="N702" s="1"/>
      <c r="O702" s="1"/>
      <c r="P702" s="1"/>
      <c r="Q702" s="1"/>
      <c r="R702" s="1"/>
      <c r="S702" s="1"/>
      <c r="T702" s="1"/>
      <c r="U702" s="1"/>
      <c r="V702" s="1"/>
      <c r="W702" s="1"/>
      <c r="X702" s="1"/>
    </row>
    <row r="703" spans="1:24" ht="9.75" customHeight="1">
      <c r="A703" s="1"/>
      <c r="B703" s="79"/>
      <c r="C703" s="1"/>
      <c r="D703" s="1"/>
      <c r="H703" s="1"/>
      <c r="I703" s="1"/>
      <c r="J703" s="1"/>
      <c r="K703" s="1"/>
      <c r="L703" s="1"/>
      <c r="M703" s="1"/>
      <c r="N703" s="1"/>
      <c r="O703" s="1"/>
      <c r="P703" s="1"/>
      <c r="Q703" s="1"/>
      <c r="R703" s="1"/>
      <c r="S703" s="1"/>
      <c r="T703" s="1"/>
      <c r="U703" s="1"/>
      <c r="V703" s="1"/>
      <c r="W703" s="1"/>
      <c r="X703" s="1"/>
    </row>
    <row r="704" spans="1:24" ht="9.75" customHeight="1">
      <c r="A704" s="1"/>
      <c r="B704" s="79"/>
      <c r="C704" s="1"/>
      <c r="D704" s="1"/>
      <c r="H704" s="1"/>
      <c r="I704" s="1"/>
      <c r="J704" s="1"/>
      <c r="K704" s="1"/>
      <c r="L704" s="1"/>
      <c r="M704" s="1"/>
      <c r="N704" s="1"/>
      <c r="O704" s="1"/>
      <c r="P704" s="1"/>
      <c r="Q704" s="1"/>
      <c r="R704" s="1"/>
      <c r="S704" s="1"/>
      <c r="T704" s="1"/>
      <c r="U704" s="1"/>
      <c r="V704" s="1"/>
      <c r="W704" s="1"/>
      <c r="X704" s="1"/>
    </row>
    <row r="705" spans="1:24" ht="9.75" customHeight="1">
      <c r="A705" s="1"/>
      <c r="B705" s="79"/>
      <c r="C705" s="1"/>
      <c r="D705" s="1"/>
      <c r="H705" s="1"/>
      <c r="I705" s="1"/>
      <c r="J705" s="1"/>
      <c r="K705" s="1"/>
      <c r="L705" s="1"/>
      <c r="M705" s="1"/>
      <c r="N705" s="1"/>
      <c r="O705" s="1"/>
      <c r="P705" s="1"/>
      <c r="Q705" s="1"/>
      <c r="R705" s="1"/>
      <c r="S705" s="1"/>
      <c r="T705" s="1"/>
      <c r="U705" s="1"/>
      <c r="V705" s="1"/>
      <c r="W705" s="1"/>
      <c r="X705" s="1"/>
    </row>
    <row r="706" spans="1:24" ht="9.75" customHeight="1">
      <c r="A706" s="1"/>
      <c r="B706" s="79"/>
      <c r="C706" s="1"/>
      <c r="D706" s="1"/>
      <c r="H706" s="1"/>
      <c r="I706" s="1"/>
      <c r="J706" s="1"/>
      <c r="K706" s="1"/>
      <c r="L706" s="1"/>
      <c r="M706" s="1"/>
      <c r="N706" s="1"/>
      <c r="O706" s="1"/>
      <c r="P706" s="1"/>
      <c r="Q706" s="1"/>
      <c r="R706" s="1"/>
      <c r="S706" s="1"/>
      <c r="T706" s="1"/>
      <c r="U706" s="1"/>
      <c r="V706" s="1"/>
      <c r="W706" s="1"/>
      <c r="X706" s="1"/>
    </row>
    <row r="707" spans="1:24" ht="9.75" customHeight="1">
      <c r="A707" s="1"/>
      <c r="B707" s="79"/>
      <c r="C707" s="1"/>
      <c r="D707" s="1"/>
      <c r="H707" s="1"/>
      <c r="I707" s="1"/>
      <c r="J707" s="1"/>
      <c r="K707" s="1"/>
      <c r="L707" s="1"/>
      <c r="M707" s="1"/>
      <c r="N707" s="1"/>
      <c r="O707" s="1"/>
      <c r="P707" s="1"/>
      <c r="Q707" s="1"/>
      <c r="R707" s="1"/>
      <c r="S707" s="1"/>
      <c r="T707" s="1"/>
      <c r="U707" s="1"/>
      <c r="V707" s="1"/>
      <c r="W707" s="1"/>
      <c r="X707" s="1"/>
    </row>
    <row r="708" spans="1:24" ht="9.75" customHeight="1">
      <c r="A708" s="1"/>
      <c r="B708" s="79"/>
      <c r="C708" s="1"/>
      <c r="D708" s="1"/>
      <c r="H708" s="1"/>
      <c r="I708" s="1"/>
      <c r="J708" s="1"/>
      <c r="K708" s="1"/>
      <c r="L708" s="1"/>
      <c r="M708" s="1"/>
      <c r="N708" s="1"/>
      <c r="O708" s="1"/>
      <c r="P708" s="1"/>
      <c r="Q708" s="1"/>
      <c r="R708" s="1"/>
      <c r="S708" s="1"/>
      <c r="T708" s="1"/>
      <c r="U708" s="1"/>
      <c r="V708" s="1"/>
      <c r="W708" s="1"/>
      <c r="X708" s="1"/>
    </row>
    <row r="709" spans="1:24" ht="9.75" customHeight="1">
      <c r="A709" s="1"/>
      <c r="B709" s="79"/>
      <c r="C709" s="1"/>
      <c r="D709" s="1"/>
      <c r="H709" s="1"/>
      <c r="I709" s="1"/>
      <c r="J709" s="1"/>
      <c r="K709" s="1"/>
      <c r="L709" s="1"/>
      <c r="M709" s="1"/>
      <c r="N709" s="1"/>
      <c r="O709" s="1"/>
      <c r="P709" s="1"/>
      <c r="Q709" s="1"/>
      <c r="R709" s="1"/>
      <c r="S709" s="1"/>
      <c r="T709" s="1"/>
      <c r="U709" s="1"/>
      <c r="V709" s="1"/>
      <c r="W709" s="1"/>
      <c r="X709" s="1"/>
    </row>
    <row r="710" spans="1:24" ht="9.75" customHeight="1">
      <c r="A710" s="1"/>
      <c r="B710" s="79"/>
      <c r="C710" s="1"/>
      <c r="D710" s="1"/>
      <c r="H710" s="1"/>
      <c r="I710" s="1"/>
      <c r="J710" s="1"/>
      <c r="K710" s="1"/>
      <c r="L710" s="1"/>
      <c r="M710" s="1"/>
      <c r="N710" s="1"/>
      <c r="O710" s="1"/>
      <c r="P710" s="1"/>
      <c r="Q710" s="1"/>
      <c r="R710" s="1"/>
      <c r="S710" s="1"/>
      <c r="T710" s="1"/>
      <c r="U710" s="1"/>
      <c r="V710" s="1"/>
      <c r="W710" s="1"/>
      <c r="X710" s="1"/>
    </row>
    <row r="711" spans="1:24" ht="9.75" customHeight="1">
      <c r="A711" s="1"/>
      <c r="B711" s="79"/>
      <c r="C711" s="1"/>
      <c r="D711" s="1"/>
      <c r="H711" s="1"/>
      <c r="I711" s="1"/>
      <c r="J711" s="1"/>
      <c r="K711" s="1"/>
      <c r="L711" s="1"/>
      <c r="M711" s="1"/>
      <c r="N711" s="1"/>
      <c r="O711" s="1"/>
      <c r="P711" s="1"/>
      <c r="Q711" s="1"/>
      <c r="R711" s="1"/>
      <c r="S711" s="1"/>
      <c r="T711" s="1"/>
      <c r="U711" s="1"/>
      <c r="V711" s="1"/>
      <c r="W711" s="1"/>
      <c r="X711" s="1"/>
    </row>
    <row r="712" spans="1:24" ht="9.75" customHeight="1">
      <c r="A712" s="1"/>
      <c r="B712" s="79"/>
      <c r="C712" s="1"/>
      <c r="D712" s="1"/>
      <c r="H712" s="1"/>
      <c r="I712" s="1"/>
      <c r="J712" s="1"/>
      <c r="K712" s="1"/>
      <c r="L712" s="1"/>
      <c r="M712" s="1"/>
      <c r="N712" s="1"/>
      <c r="O712" s="1"/>
      <c r="P712" s="1"/>
      <c r="Q712" s="1"/>
      <c r="R712" s="1"/>
      <c r="S712" s="1"/>
      <c r="T712" s="1"/>
      <c r="U712" s="1"/>
      <c r="V712" s="1"/>
      <c r="W712" s="1"/>
      <c r="X712" s="1"/>
    </row>
    <row r="713" spans="1:24" ht="9.75" customHeight="1">
      <c r="A713" s="1"/>
      <c r="B713" s="79"/>
      <c r="C713" s="1"/>
      <c r="D713" s="1"/>
      <c r="H713" s="1"/>
      <c r="I713" s="1"/>
      <c r="J713" s="1"/>
      <c r="K713" s="1"/>
      <c r="L713" s="1"/>
      <c r="M713" s="1"/>
      <c r="N713" s="1"/>
      <c r="O713" s="1"/>
      <c r="P713" s="1"/>
      <c r="Q713" s="1"/>
      <c r="R713" s="1"/>
      <c r="S713" s="1"/>
      <c r="T713" s="1"/>
      <c r="U713" s="1"/>
      <c r="V713" s="1"/>
      <c r="W713" s="1"/>
      <c r="X713" s="1"/>
    </row>
    <row r="714" spans="1:24" ht="9.75" customHeight="1">
      <c r="A714" s="1"/>
      <c r="B714" s="79"/>
      <c r="C714" s="1"/>
      <c r="D714" s="1"/>
      <c r="H714" s="1"/>
      <c r="I714" s="1"/>
      <c r="J714" s="1"/>
      <c r="K714" s="1"/>
      <c r="L714" s="1"/>
      <c r="M714" s="1"/>
      <c r="N714" s="1"/>
      <c r="O714" s="1"/>
      <c r="P714" s="1"/>
      <c r="Q714" s="1"/>
      <c r="R714" s="1"/>
      <c r="S714" s="1"/>
      <c r="T714" s="1"/>
      <c r="U714" s="1"/>
      <c r="V714" s="1"/>
      <c r="W714" s="1"/>
      <c r="X714" s="1"/>
    </row>
    <row r="715" spans="1:24" ht="9.75" customHeight="1">
      <c r="A715" s="1"/>
      <c r="B715" s="79"/>
      <c r="C715" s="1"/>
      <c r="D715" s="1"/>
      <c r="H715" s="1"/>
      <c r="I715" s="1"/>
      <c r="J715" s="1"/>
      <c r="K715" s="1"/>
      <c r="L715" s="1"/>
      <c r="M715" s="1"/>
      <c r="N715" s="1"/>
      <c r="O715" s="1"/>
      <c r="P715" s="1"/>
      <c r="Q715" s="1"/>
      <c r="R715" s="1"/>
      <c r="S715" s="1"/>
      <c r="T715" s="1"/>
      <c r="U715" s="1"/>
      <c r="V715" s="1"/>
      <c r="W715" s="1"/>
      <c r="X715" s="1"/>
    </row>
    <row r="716" spans="1:24" ht="9.75" customHeight="1">
      <c r="A716" s="1"/>
      <c r="B716" s="79"/>
      <c r="C716" s="1"/>
      <c r="D716" s="1"/>
      <c r="H716" s="1"/>
      <c r="I716" s="1"/>
      <c r="J716" s="1"/>
      <c r="K716" s="1"/>
      <c r="L716" s="1"/>
      <c r="M716" s="1"/>
      <c r="N716" s="1"/>
      <c r="O716" s="1"/>
      <c r="P716" s="1"/>
      <c r="Q716" s="1"/>
      <c r="R716" s="1"/>
      <c r="S716" s="1"/>
      <c r="T716" s="1"/>
      <c r="U716" s="1"/>
      <c r="V716" s="1"/>
      <c r="W716" s="1"/>
      <c r="X716" s="1"/>
    </row>
    <row r="717" spans="1:24" ht="9.75" customHeight="1">
      <c r="A717" s="1"/>
      <c r="B717" s="79"/>
      <c r="C717" s="1"/>
      <c r="D717" s="1"/>
      <c r="H717" s="1"/>
      <c r="I717" s="1"/>
      <c r="J717" s="1"/>
      <c r="K717" s="1"/>
      <c r="L717" s="1"/>
      <c r="M717" s="1"/>
      <c r="N717" s="1"/>
      <c r="O717" s="1"/>
      <c r="P717" s="1"/>
      <c r="Q717" s="1"/>
      <c r="R717" s="1"/>
      <c r="S717" s="1"/>
      <c r="T717" s="1"/>
      <c r="U717" s="1"/>
      <c r="V717" s="1"/>
      <c r="W717" s="1"/>
      <c r="X717" s="1"/>
    </row>
    <row r="718" spans="1:24" ht="9.75" customHeight="1">
      <c r="A718" s="1"/>
      <c r="B718" s="79"/>
      <c r="C718" s="1"/>
      <c r="D718" s="1"/>
      <c r="H718" s="1"/>
      <c r="I718" s="1"/>
      <c r="J718" s="1"/>
      <c r="K718" s="1"/>
      <c r="L718" s="1"/>
      <c r="M718" s="1"/>
      <c r="N718" s="1"/>
      <c r="O718" s="1"/>
      <c r="P718" s="1"/>
      <c r="Q718" s="1"/>
      <c r="R718" s="1"/>
      <c r="S718" s="1"/>
      <c r="T718" s="1"/>
      <c r="U718" s="1"/>
      <c r="V718" s="1"/>
      <c r="W718" s="1"/>
      <c r="X718" s="1"/>
    </row>
    <row r="719" spans="1:24" ht="9.75" customHeight="1">
      <c r="A719" s="1"/>
      <c r="B719" s="79"/>
      <c r="C719" s="1"/>
      <c r="D719" s="1"/>
      <c r="H719" s="1"/>
      <c r="I719" s="1"/>
      <c r="J719" s="1"/>
      <c r="K719" s="1"/>
      <c r="L719" s="1"/>
      <c r="M719" s="1"/>
      <c r="N719" s="1"/>
      <c r="O719" s="1"/>
      <c r="P719" s="1"/>
      <c r="Q719" s="1"/>
      <c r="R719" s="1"/>
      <c r="S719" s="1"/>
      <c r="T719" s="1"/>
      <c r="U719" s="1"/>
      <c r="V719" s="1"/>
      <c r="W719" s="1"/>
      <c r="X719" s="1"/>
    </row>
    <row r="720" spans="1:24" ht="9.75" customHeight="1">
      <c r="A720" s="1"/>
      <c r="B720" s="79"/>
      <c r="C720" s="1"/>
      <c r="D720" s="1"/>
      <c r="H720" s="1"/>
      <c r="I720" s="1"/>
      <c r="J720" s="1"/>
      <c r="K720" s="1"/>
      <c r="L720" s="1"/>
      <c r="M720" s="1"/>
      <c r="N720" s="1"/>
      <c r="O720" s="1"/>
      <c r="P720" s="1"/>
      <c r="Q720" s="1"/>
      <c r="R720" s="1"/>
      <c r="S720" s="1"/>
      <c r="T720" s="1"/>
      <c r="U720" s="1"/>
      <c r="V720" s="1"/>
      <c r="W720" s="1"/>
      <c r="X720" s="1"/>
    </row>
    <row r="721" spans="1:24" ht="9.75" customHeight="1">
      <c r="A721" s="1"/>
      <c r="B721" s="79"/>
      <c r="C721" s="1"/>
      <c r="D721" s="1"/>
      <c r="H721" s="1"/>
      <c r="I721" s="1"/>
      <c r="J721" s="1"/>
      <c r="K721" s="1"/>
      <c r="L721" s="1"/>
      <c r="M721" s="1"/>
      <c r="N721" s="1"/>
      <c r="O721" s="1"/>
      <c r="P721" s="1"/>
      <c r="Q721" s="1"/>
      <c r="R721" s="1"/>
      <c r="S721" s="1"/>
      <c r="T721" s="1"/>
      <c r="U721" s="1"/>
      <c r="V721" s="1"/>
      <c r="W721" s="1"/>
      <c r="X721" s="1"/>
    </row>
    <row r="722" spans="1:24" ht="9.75" customHeight="1">
      <c r="A722" s="1"/>
      <c r="B722" s="79"/>
      <c r="C722" s="1"/>
      <c r="D722" s="1"/>
      <c r="H722" s="1"/>
      <c r="I722" s="1"/>
      <c r="J722" s="1"/>
      <c r="K722" s="1"/>
      <c r="L722" s="1"/>
      <c r="M722" s="1"/>
      <c r="N722" s="1"/>
      <c r="O722" s="1"/>
      <c r="P722" s="1"/>
      <c r="Q722" s="1"/>
      <c r="R722" s="1"/>
      <c r="S722" s="1"/>
      <c r="T722" s="1"/>
      <c r="U722" s="1"/>
      <c r="V722" s="1"/>
      <c r="W722" s="1"/>
      <c r="X722" s="1"/>
    </row>
    <row r="723" spans="1:24" ht="9.75" customHeight="1">
      <c r="A723" s="1"/>
      <c r="B723" s="79"/>
      <c r="C723" s="1"/>
      <c r="D723" s="1"/>
      <c r="H723" s="1"/>
      <c r="I723" s="1"/>
      <c r="J723" s="1"/>
      <c r="K723" s="1"/>
      <c r="L723" s="1"/>
      <c r="M723" s="1"/>
      <c r="N723" s="1"/>
      <c r="O723" s="1"/>
      <c r="P723" s="1"/>
      <c r="Q723" s="1"/>
      <c r="R723" s="1"/>
      <c r="S723" s="1"/>
      <c r="T723" s="1"/>
      <c r="U723" s="1"/>
      <c r="V723" s="1"/>
      <c r="W723" s="1"/>
      <c r="X723" s="1"/>
    </row>
    <row r="724" spans="1:24" ht="9.75" customHeight="1">
      <c r="A724" s="1"/>
      <c r="B724" s="79"/>
      <c r="C724" s="1"/>
      <c r="D724" s="1"/>
      <c r="H724" s="1"/>
      <c r="I724" s="1"/>
      <c r="J724" s="1"/>
      <c r="K724" s="1"/>
      <c r="L724" s="1"/>
      <c r="M724" s="1"/>
      <c r="N724" s="1"/>
      <c r="O724" s="1"/>
      <c r="P724" s="1"/>
      <c r="Q724" s="1"/>
      <c r="R724" s="1"/>
      <c r="S724" s="1"/>
      <c r="T724" s="1"/>
      <c r="U724" s="1"/>
      <c r="V724" s="1"/>
      <c r="W724" s="1"/>
      <c r="X724" s="1"/>
    </row>
    <row r="725" spans="1:24" ht="9.75" customHeight="1">
      <c r="A725" s="1"/>
      <c r="B725" s="79"/>
      <c r="C725" s="1"/>
      <c r="D725" s="1"/>
      <c r="H725" s="1"/>
      <c r="I725" s="1"/>
      <c r="J725" s="1"/>
      <c r="K725" s="1"/>
      <c r="L725" s="1"/>
      <c r="M725" s="1"/>
      <c r="N725" s="1"/>
      <c r="O725" s="1"/>
      <c r="P725" s="1"/>
      <c r="Q725" s="1"/>
      <c r="R725" s="1"/>
      <c r="S725" s="1"/>
      <c r="T725" s="1"/>
      <c r="U725" s="1"/>
      <c r="V725" s="1"/>
      <c r="W725" s="1"/>
      <c r="X725" s="1"/>
    </row>
    <row r="726" spans="1:24" ht="9.75" customHeight="1">
      <c r="A726" s="1"/>
      <c r="B726" s="79"/>
      <c r="C726" s="1"/>
      <c r="D726" s="1"/>
      <c r="H726" s="1"/>
      <c r="I726" s="1"/>
      <c r="J726" s="1"/>
      <c r="K726" s="1"/>
      <c r="L726" s="1"/>
      <c r="M726" s="1"/>
      <c r="N726" s="1"/>
      <c r="O726" s="1"/>
      <c r="P726" s="1"/>
      <c r="Q726" s="1"/>
      <c r="R726" s="1"/>
      <c r="S726" s="1"/>
      <c r="T726" s="1"/>
      <c r="U726" s="1"/>
      <c r="V726" s="1"/>
      <c r="W726" s="1"/>
      <c r="X726" s="1"/>
    </row>
    <row r="727" spans="1:24" ht="9.75" customHeight="1">
      <c r="A727" s="1"/>
      <c r="B727" s="79"/>
      <c r="C727" s="1"/>
      <c r="D727" s="1"/>
      <c r="H727" s="1"/>
      <c r="I727" s="1"/>
      <c r="J727" s="1"/>
      <c r="K727" s="1"/>
      <c r="L727" s="1"/>
      <c r="M727" s="1"/>
      <c r="N727" s="1"/>
      <c r="O727" s="1"/>
      <c r="P727" s="1"/>
      <c r="Q727" s="1"/>
      <c r="R727" s="1"/>
      <c r="S727" s="1"/>
      <c r="T727" s="1"/>
      <c r="U727" s="1"/>
      <c r="V727" s="1"/>
      <c r="W727" s="1"/>
      <c r="X727" s="1"/>
    </row>
    <row r="728" spans="1:24" ht="9.75" customHeight="1">
      <c r="A728" s="1"/>
      <c r="B728" s="79"/>
      <c r="C728" s="1"/>
      <c r="D728" s="1"/>
      <c r="H728" s="1"/>
      <c r="I728" s="1"/>
      <c r="J728" s="1"/>
      <c r="K728" s="1"/>
      <c r="L728" s="1"/>
      <c r="M728" s="1"/>
      <c r="N728" s="1"/>
      <c r="O728" s="1"/>
      <c r="P728" s="1"/>
      <c r="Q728" s="1"/>
      <c r="R728" s="1"/>
      <c r="S728" s="1"/>
      <c r="T728" s="1"/>
      <c r="U728" s="1"/>
      <c r="V728" s="1"/>
      <c r="W728" s="1"/>
      <c r="X728" s="1"/>
    </row>
    <row r="729" spans="1:24" ht="9.75" customHeight="1">
      <c r="A729" s="1"/>
      <c r="B729" s="79"/>
      <c r="C729" s="1"/>
      <c r="D729" s="1"/>
      <c r="H729" s="1"/>
      <c r="I729" s="1"/>
      <c r="J729" s="1"/>
      <c r="K729" s="1"/>
      <c r="L729" s="1"/>
      <c r="M729" s="1"/>
      <c r="N729" s="1"/>
      <c r="O729" s="1"/>
      <c r="P729" s="1"/>
      <c r="Q729" s="1"/>
      <c r="R729" s="1"/>
      <c r="S729" s="1"/>
      <c r="T729" s="1"/>
      <c r="U729" s="1"/>
      <c r="V729" s="1"/>
      <c r="W729" s="1"/>
      <c r="X729" s="1"/>
    </row>
    <row r="730" spans="1:24" ht="9.75" customHeight="1">
      <c r="A730" s="1"/>
      <c r="B730" s="79"/>
      <c r="C730" s="1"/>
      <c r="D730" s="1"/>
      <c r="H730" s="1"/>
      <c r="I730" s="1"/>
      <c r="J730" s="1"/>
      <c r="K730" s="1"/>
      <c r="L730" s="1"/>
      <c r="M730" s="1"/>
      <c r="N730" s="1"/>
      <c r="O730" s="1"/>
      <c r="P730" s="1"/>
      <c r="Q730" s="1"/>
      <c r="R730" s="1"/>
      <c r="S730" s="1"/>
      <c r="T730" s="1"/>
      <c r="U730" s="1"/>
      <c r="V730" s="1"/>
      <c r="W730" s="1"/>
      <c r="X730" s="1"/>
    </row>
    <row r="731" spans="1:24" ht="9.75" customHeight="1">
      <c r="A731" s="1"/>
      <c r="B731" s="79"/>
      <c r="C731" s="1"/>
      <c r="D731" s="1"/>
      <c r="H731" s="1"/>
      <c r="I731" s="1"/>
      <c r="J731" s="1"/>
      <c r="K731" s="1"/>
      <c r="L731" s="1"/>
      <c r="M731" s="1"/>
      <c r="N731" s="1"/>
      <c r="O731" s="1"/>
      <c r="P731" s="1"/>
      <c r="Q731" s="1"/>
      <c r="R731" s="1"/>
      <c r="S731" s="1"/>
      <c r="T731" s="1"/>
      <c r="U731" s="1"/>
      <c r="V731" s="1"/>
      <c r="W731" s="1"/>
      <c r="X731" s="1"/>
    </row>
    <row r="732" spans="1:24" ht="9.75" customHeight="1">
      <c r="A732" s="1"/>
      <c r="B732" s="79"/>
      <c r="C732" s="1"/>
      <c r="D732" s="1"/>
      <c r="H732" s="1"/>
      <c r="I732" s="1"/>
      <c r="J732" s="1"/>
      <c r="K732" s="1"/>
      <c r="L732" s="1"/>
      <c r="M732" s="1"/>
      <c r="N732" s="1"/>
      <c r="O732" s="1"/>
      <c r="P732" s="1"/>
      <c r="Q732" s="1"/>
      <c r="R732" s="1"/>
      <c r="S732" s="1"/>
      <c r="T732" s="1"/>
      <c r="U732" s="1"/>
      <c r="V732" s="1"/>
      <c r="W732" s="1"/>
      <c r="X732" s="1"/>
    </row>
    <row r="733" spans="1:24" ht="9.75" customHeight="1">
      <c r="A733" s="1"/>
      <c r="B733" s="79"/>
      <c r="C733" s="1"/>
      <c r="D733" s="1"/>
      <c r="H733" s="1"/>
      <c r="I733" s="1"/>
      <c r="J733" s="1"/>
      <c r="K733" s="1"/>
      <c r="L733" s="1"/>
      <c r="M733" s="1"/>
      <c r="N733" s="1"/>
      <c r="O733" s="1"/>
      <c r="P733" s="1"/>
      <c r="Q733" s="1"/>
      <c r="R733" s="1"/>
      <c r="S733" s="1"/>
      <c r="T733" s="1"/>
      <c r="U733" s="1"/>
      <c r="V733" s="1"/>
      <c r="W733" s="1"/>
      <c r="X733" s="1"/>
    </row>
    <row r="734" spans="1:24" ht="9.75" customHeight="1">
      <c r="A734" s="1"/>
      <c r="B734" s="79"/>
      <c r="C734" s="1"/>
      <c r="D734" s="1"/>
      <c r="H734" s="1"/>
      <c r="I734" s="1"/>
      <c r="J734" s="1"/>
      <c r="K734" s="1"/>
      <c r="L734" s="1"/>
      <c r="M734" s="1"/>
      <c r="N734" s="1"/>
      <c r="O734" s="1"/>
      <c r="P734" s="1"/>
      <c r="Q734" s="1"/>
      <c r="R734" s="1"/>
      <c r="S734" s="1"/>
      <c r="T734" s="1"/>
      <c r="U734" s="1"/>
      <c r="V734" s="1"/>
      <c r="W734" s="1"/>
      <c r="X734" s="1"/>
    </row>
    <row r="735" spans="1:24" ht="9.75" customHeight="1">
      <c r="A735" s="1"/>
      <c r="B735" s="79"/>
      <c r="C735" s="1"/>
      <c r="D735" s="1"/>
      <c r="H735" s="1"/>
      <c r="I735" s="1"/>
      <c r="J735" s="1"/>
      <c r="K735" s="1"/>
      <c r="L735" s="1"/>
      <c r="M735" s="1"/>
      <c r="N735" s="1"/>
      <c r="O735" s="1"/>
      <c r="P735" s="1"/>
      <c r="Q735" s="1"/>
      <c r="R735" s="1"/>
      <c r="S735" s="1"/>
      <c r="T735" s="1"/>
      <c r="U735" s="1"/>
      <c r="V735" s="1"/>
      <c r="W735" s="1"/>
      <c r="X735" s="1"/>
    </row>
    <row r="736" spans="1:24" ht="9.75" customHeight="1">
      <c r="A736" s="1"/>
      <c r="B736" s="79"/>
      <c r="C736" s="1"/>
      <c r="D736" s="1"/>
      <c r="H736" s="1"/>
      <c r="I736" s="1"/>
      <c r="J736" s="1"/>
      <c r="K736" s="1"/>
      <c r="L736" s="1"/>
      <c r="M736" s="1"/>
      <c r="N736" s="1"/>
      <c r="O736" s="1"/>
      <c r="P736" s="1"/>
      <c r="Q736" s="1"/>
      <c r="R736" s="1"/>
      <c r="S736" s="1"/>
      <c r="T736" s="1"/>
      <c r="U736" s="1"/>
      <c r="V736" s="1"/>
      <c r="W736" s="1"/>
      <c r="X736" s="1"/>
    </row>
    <row r="737" spans="1:24" ht="9.75" customHeight="1">
      <c r="A737" s="1"/>
      <c r="B737" s="79"/>
      <c r="C737" s="1"/>
      <c r="D737" s="1"/>
      <c r="H737" s="1"/>
      <c r="I737" s="1"/>
      <c r="J737" s="1"/>
      <c r="K737" s="1"/>
      <c r="L737" s="1"/>
      <c r="M737" s="1"/>
      <c r="N737" s="1"/>
      <c r="O737" s="1"/>
      <c r="P737" s="1"/>
      <c r="Q737" s="1"/>
      <c r="R737" s="1"/>
      <c r="S737" s="1"/>
      <c r="T737" s="1"/>
      <c r="U737" s="1"/>
      <c r="V737" s="1"/>
      <c r="W737" s="1"/>
      <c r="X737" s="1"/>
    </row>
    <row r="738" spans="1:24" ht="9.75" customHeight="1">
      <c r="A738" s="1"/>
      <c r="B738" s="79"/>
      <c r="C738" s="1"/>
      <c r="D738" s="1"/>
      <c r="H738" s="1"/>
      <c r="I738" s="1"/>
      <c r="J738" s="1"/>
      <c r="K738" s="1"/>
      <c r="L738" s="1"/>
      <c r="M738" s="1"/>
      <c r="N738" s="1"/>
      <c r="O738" s="1"/>
      <c r="P738" s="1"/>
      <c r="Q738" s="1"/>
      <c r="R738" s="1"/>
      <c r="S738" s="1"/>
      <c r="T738" s="1"/>
      <c r="U738" s="1"/>
      <c r="V738" s="1"/>
      <c r="W738" s="1"/>
      <c r="X738" s="1"/>
    </row>
    <row r="739" spans="1:24" ht="9.75" customHeight="1">
      <c r="A739" s="1"/>
      <c r="B739" s="79"/>
      <c r="C739" s="1"/>
      <c r="D739" s="1"/>
      <c r="H739" s="1"/>
      <c r="I739" s="1"/>
      <c r="J739" s="1"/>
      <c r="K739" s="1"/>
      <c r="L739" s="1"/>
      <c r="M739" s="1"/>
      <c r="N739" s="1"/>
      <c r="O739" s="1"/>
      <c r="P739" s="1"/>
      <c r="Q739" s="1"/>
      <c r="R739" s="1"/>
      <c r="S739" s="1"/>
      <c r="T739" s="1"/>
      <c r="U739" s="1"/>
      <c r="V739" s="1"/>
      <c r="W739" s="1"/>
      <c r="X739" s="1"/>
    </row>
    <row r="740" spans="1:24" ht="9.75" customHeight="1">
      <c r="A740" s="1"/>
      <c r="B740" s="79"/>
      <c r="C740" s="1"/>
      <c r="D740" s="1"/>
      <c r="H740" s="1"/>
      <c r="I740" s="1"/>
      <c r="J740" s="1"/>
      <c r="K740" s="1"/>
      <c r="L740" s="1"/>
      <c r="M740" s="1"/>
      <c r="N740" s="1"/>
      <c r="O740" s="1"/>
      <c r="P740" s="1"/>
      <c r="Q740" s="1"/>
      <c r="R740" s="1"/>
      <c r="S740" s="1"/>
      <c r="T740" s="1"/>
      <c r="U740" s="1"/>
      <c r="V740" s="1"/>
      <c r="W740" s="1"/>
      <c r="X740" s="1"/>
    </row>
    <row r="741" spans="1:24" ht="9.75" customHeight="1">
      <c r="A741" s="1"/>
      <c r="B741" s="79"/>
      <c r="C741" s="1"/>
      <c r="D741" s="1"/>
      <c r="H741" s="1"/>
      <c r="I741" s="1"/>
      <c r="J741" s="1"/>
      <c r="K741" s="1"/>
      <c r="L741" s="1"/>
      <c r="M741" s="1"/>
      <c r="N741" s="1"/>
      <c r="O741" s="1"/>
      <c r="P741" s="1"/>
      <c r="Q741" s="1"/>
      <c r="R741" s="1"/>
      <c r="S741" s="1"/>
      <c r="T741" s="1"/>
      <c r="U741" s="1"/>
      <c r="V741" s="1"/>
      <c r="W741" s="1"/>
      <c r="X741" s="1"/>
    </row>
    <row r="742" spans="1:24" ht="9.75" customHeight="1">
      <c r="A742" s="1"/>
      <c r="B742" s="79"/>
      <c r="C742" s="1"/>
      <c r="D742" s="1"/>
      <c r="H742" s="1"/>
      <c r="I742" s="1"/>
      <c r="J742" s="1"/>
      <c r="K742" s="1"/>
      <c r="L742" s="1"/>
      <c r="M742" s="1"/>
      <c r="N742" s="1"/>
      <c r="O742" s="1"/>
      <c r="P742" s="1"/>
      <c r="Q742" s="1"/>
      <c r="R742" s="1"/>
      <c r="S742" s="1"/>
      <c r="T742" s="1"/>
      <c r="U742" s="1"/>
      <c r="V742" s="1"/>
      <c r="W742" s="1"/>
      <c r="X742" s="1"/>
    </row>
    <row r="743" spans="1:24" ht="9.75" customHeight="1">
      <c r="A743" s="1"/>
      <c r="B743" s="79"/>
      <c r="C743" s="1"/>
      <c r="D743" s="1"/>
      <c r="H743" s="1"/>
      <c r="I743" s="1"/>
      <c r="J743" s="1"/>
      <c r="K743" s="1"/>
      <c r="L743" s="1"/>
      <c r="M743" s="1"/>
      <c r="N743" s="1"/>
      <c r="O743" s="1"/>
      <c r="P743" s="1"/>
      <c r="Q743" s="1"/>
      <c r="R743" s="1"/>
      <c r="S743" s="1"/>
      <c r="T743" s="1"/>
      <c r="U743" s="1"/>
      <c r="V743" s="1"/>
      <c r="W743" s="1"/>
      <c r="X743" s="1"/>
    </row>
    <row r="744" spans="1:24" ht="9.75" customHeight="1">
      <c r="A744" s="1"/>
      <c r="B744" s="79"/>
      <c r="C744" s="1"/>
      <c r="D744" s="1"/>
      <c r="H744" s="1"/>
      <c r="I744" s="1"/>
      <c r="J744" s="1"/>
      <c r="K744" s="1"/>
      <c r="L744" s="1"/>
      <c r="M744" s="1"/>
      <c r="N744" s="1"/>
      <c r="O744" s="1"/>
      <c r="P744" s="1"/>
      <c r="Q744" s="1"/>
      <c r="R744" s="1"/>
      <c r="S744" s="1"/>
      <c r="T744" s="1"/>
      <c r="U744" s="1"/>
      <c r="V744" s="1"/>
      <c r="W744" s="1"/>
      <c r="X744" s="1"/>
    </row>
    <row r="745" spans="1:24" ht="9.75" customHeight="1">
      <c r="A745" s="1"/>
      <c r="B745" s="79"/>
      <c r="C745" s="1"/>
      <c r="D745" s="1"/>
      <c r="H745" s="1"/>
      <c r="I745" s="1"/>
      <c r="J745" s="1"/>
      <c r="K745" s="1"/>
      <c r="L745" s="1"/>
      <c r="M745" s="1"/>
      <c r="N745" s="1"/>
      <c r="O745" s="1"/>
      <c r="P745" s="1"/>
      <c r="Q745" s="1"/>
      <c r="R745" s="1"/>
      <c r="S745" s="1"/>
      <c r="T745" s="1"/>
      <c r="U745" s="1"/>
      <c r="V745" s="1"/>
      <c r="W745" s="1"/>
      <c r="X745" s="1"/>
    </row>
    <row r="746" spans="1:24" ht="9.75" customHeight="1">
      <c r="A746" s="1"/>
      <c r="B746" s="79"/>
      <c r="C746" s="1"/>
      <c r="D746" s="1"/>
      <c r="H746" s="1"/>
      <c r="I746" s="1"/>
      <c r="J746" s="1"/>
      <c r="K746" s="1"/>
      <c r="L746" s="1"/>
      <c r="M746" s="1"/>
      <c r="N746" s="1"/>
      <c r="O746" s="1"/>
      <c r="P746" s="1"/>
      <c r="Q746" s="1"/>
      <c r="R746" s="1"/>
      <c r="S746" s="1"/>
      <c r="T746" s="1"/>
      <c r="U746" s="1"/>
      <c r="V746" s="1"/>
      <c r="W746" s="1"/>
      <c r="X746" s="1"/>
    </row>
    <row r="747" spans="1:24" ht="9.75" customHeight="1">
      <c r="A747" s="1"/>
      <c r="B747" s="79"/>
      <c r="C747" s="1"/>
      <c r="D747" s="1"/>
      <c r="H747" s="1"/>
      <c r="I747" s="1"/>
      <c r="J747" s="1"/>
      <c r="K747" s="1"/>
      <c r="L747" s="1"/>
      <c r="M747" s="1"/>
      <c r="N747" s="1"/>
      <c r="O747" s="1"/>
      <c r="P747" s="1"/>
      <c r="Q747" s="1"/>
      <c r="R747" s="1"/>
      <c r="S747" s="1"/>
      <c r="T747" s="1"/>
      <c r="U747" s="1"/>
      <c r="V747" s="1"/>
      <c r="W747" s="1"/>
      <c r="X747" s="1"/>
    </row>
    <row r="748" spans="1:24" ht="9.75" customHeight="1">
      <c r="A748" s="1"/>
      <c r="B748" s="79"/>
      <c r="C748" s="1"/>
      <c r="D748" s="1"/>
      <c r="H748" s="1"/>
      <c r="I748" s="1"/>
      <c r="J748" s="1"/>
      <c r="K748" s="1"/>
      <c r="L748" s="1"/>
      <c r="M748" s="1"/>
      <c r="N748" s="1"/>
      <c r="O748" s="1"/>
      <c r="P748" s="1"/>
      <c r="Q748" s="1"/>
      <c r="R748" s="1"/>
      <c r="S748" s="1"/>
      <c r="T748" s="1"/>
      <c r="U748" s="1"/>
      <c r="V748" s="1"/>
      <c r="W748" s="1"/>
      <c r="X748" s="1"/>
    </row>
    <row r="749" spans="1:24" ht="9.75" customHeight="1">
      <c r="A749" s="1"/>
      <c r="B749" s="79"/>
      <c r="C749" s="1"/>
      <c r="D749" s="1"/>
      <c r="H749" s="1"/>
      <c r="I749" s="1"/>
      <c r="J749" s="1"/>
      <c r="K749" s="1"/>
      <c r="L749" s="1"/>
      <c r="M749" s="1"/>
      <c r="N749" s="1"/>
      <c r="O749" s="1"/>
      <c r="P749" s="1"/>
      <c r="Q749" s="1"/>
      <c r="R749" s="1"/>
      <c r="S749" s="1"/>
      <c r="T749" s="1"/>
      <c r="U749" s="1"/>
      <c r="V749" s="1"/>
      <c r="W749" s="1"/>
      <c r="X749" s="1"/>
    </row>
    <row r="750" spans="1:24" ht="9.75" customHeight="1">
      <c r="A750" s="1"/>
      <c r="B750" s="79"/>
      <c r="C750" s="1"/>
      <c r="D750" s="1"/>
      <c r="H750" s="1"/>
      <c r="I750" s="1"/>
      <c r="J750" s="1"/>
      <c r="K750" s="1"/>
      <c r="L750" s="1"/>
      <c r="M750" s="1"/>
      <c r="N750" s="1"/>
      <c r="O750" s="1"/>
      <c r="P750" s="1"/>
      <c r="Q750" s="1"/>
      <c r="R750" s="1"/>
      <c r="S750" s="1"/>
      <c r="T750" s="1"/>
      <c r="U750" s="1"/>
      <c r="V750" s="1"/>
      <c r="W750" s="1"/>
      <c r="X750" s="1"/>
    </row>
    <row r="751" spans="1:24" ht="9.75" customHeight="1">
      <c r="A751" s="1"/>
      <c r="B751" s="79"/>
      <c r="C751" s="1"/>
      <c r="D751" s="1"/>
      <c r="H751" s="1"/>
      <c r="I751" s="1"/>
      <c r="J751" s="1"/>
      <c r="K751" s="1"/>
      <c r="L751" s="1"/>
      <c r="M751" s="1"/>
      <c r="N751" s="1"/>
      <c r="O751" s="1"/>
      <c r="P751" s="1"/>
      <c r="Q751" s="1"/>
      <c r="R751" s="1"/>
      <c r="S751" s="1"/>
      <c r="T751" s="1"/>
      <c r="U751" s="1"/>
      <c r="V751" s="1"/>
      <c r="W751" s="1"/>
      <c r="X751" s="1"/>
    </row>
    <row r="752" spans="1:24" ht="9.75" customHeight="1">
      <c r="A752" s="1"/>
      <c r="B752" s="79"/>
      <c r="C752" s="1"/>
      <c r="D752" s="1"/>
      <c r="H752" s="1"/>
      <c r="I752" s="1"/>
      <c r="J752" s="1"/>
      <c r="K752" s="1"/>
      <c r="L752" s="1"/>
      <c r="M752" s="1"/>
      <c r="N752" s="1"/>
      <c r="O752" s="1"/>
      <c r="P752" s="1"/>
      <c r="Q752" s="1"/>
      <c r="R752" s="1"/>
      <c r="S752" s="1"/>
      <c r="T752" s="1"/>
      <c r="U752" s="1"/>
      <c r="V752" s="1"/>
      <c r="W752" s="1"/>
      <c r="X752" s="1"/>
    </row>
    <row r="753" spans="1:24" ht="9.75" customHeight="1">
      <c r="A753" s="1"/>
      <c r="B753" s="79"/>
      <c r="C753" s="1"/>
      <c r="D753" s="1"/>
      <c r="H753" s="1"/>
      <c r="I753" s="1"/>
      <c r="J753" s="1"/>
      <c r="K753" s="1"/>
      <c r="L753" s="1"/>
      <c r="M753" s="1"/>
      <c r="N753" s="1"/>
      <c r="O753" s="1"/>
      <c r="P753" s="1"/>
      <c r="Q753" s="1"/>
      <c r="R753" s="1"/>
      <c r="S753" s="1"/>
      <c r="T753" s="1"/>
      <c r="U753" s="1"/>
      <c r="V753" s="1"/>
      <c r="W753" s="1"/>
      <c r="X753" s="1"/>
    </row>
    <row r="754" spans="1:24" ht="9.75" customHeight="1">
      <c r="A754" s="1"/>
      <c r="B754" s="79"/>
      <c r="C754" s="1"/>
      <c r="D754" s="1"/>
      <c r="H754" s="1"/>
      <c r="I754" s="1"/>
      <c r="J754" s="1"/>
      <c r="K754" s="1"/>
      <c r="L754" s="1"/>
      <c r="M754" s="1"/>
      <c r="N754" s="1"/>
      <c r="O754" s="1"/>
      <c r="P754" s="1"/>
      <c r="Q754" s="1"/>
      <c r="R754" s="1"/>
      <c r="S754" s="1"/>
      <c r="T754" s="1"/>
      <c r="U754" s="1"/>
      <c r="V754" s="1"/>
      <c r="W754" s="1"/>
      <c r="X754" s="1"/>
    </row>
    <row r="755" spans="1:24" ht="9.75" customHeight="1">
      <c r="A755" s="1"/>
      <c r="B755" s="79"/>
      <c r="C755" s="1"/>
      <c r="D755" s="1"/>
      <c r="H755" s="1"/>
      <c r="I755" s="1"/>
      <c r="J755" s="1"/>
      <c r="K755" s="1"/>
      <c r="L755" s="1"/>
      <c r="M755" s="1"/>
      <c r="N755" s="1"/>
      <c r="O755" s="1"/>
      <c r="P755" s="1"/>
      <c r="Q755" s="1"/>
      <c r="R755" s="1"/>
      <c r="S755" s="1"/>
      <c r="T755" s="1"/>
      <c r="U755" s="1"/>
      <c r="V755" s="1"/>
      <c r="W755" s="1"/>
      <c r="X755" s="1"/>
    </row>
    <row r="756" spans="1:24" ht="9.75" customHeight="1">
      <c r="A756" s="1"/>
      <c r="B756" s="79"/>
      <c r="C756" s="1"/>
      <c r="D756" s="1"/>
      <c r="H756" s="1"/>
      <c r="I756" s="1"/>
      <c r="J756" s="1"/>
      <c r="K756" s="1"/>
      <c r="L756" s="1"/>
      <c r="M756" s="1"/>
      <c r="N756" s="1"/>
      <c r="O756" s="1"/>
      <c r="P756" s="1"/>
      <c r="Q756" s="1"/>
      <c r="R756" s="1"/>
      <c r="S756" s="1"/>
      <c r="T756" s="1"/>
      <c r="U756" s="1"/>
      <c r="V756" s="1"/>
      <c r="W756" s="1"/>
      <c r="X756" s="1"/>
    </row>
    <row r="757" spans="1:24" ht="9.75" customHeight="1">
      <c r="A757" s="1"/>
      <c r="B757" s="79"/>
      <c r="C757" s="1"/>
      <c r="D757" s="1"/>
      <c r="H757" s="1"/>
      <c r="I757" s="1"/>
      <c r="J757" s="1"/>
      <c r="K757" s="1"/>
      <c r="L757" s="1"/>
      <c r="M757" s="1"/>
      <c r="N757" s="1"/>
      <c r="O757" s="1"/>
      <c r="P757" s="1"/>
      <c r="Q757" s="1"/>
      <c r="R757" s="1"/>
      <c r="S757" s="1"/>
      <c r="T757" s="1"/>
      <c r="U757" s="1"/>
      <c r="V757" s="1"/>
      <c r="W757" s="1"/>
      <c r="X757" s="1"/>
    </row>
    <row r="758" spans="1:24" ht="9.75" customHeight="1">
      <c r="A758" s="1"/>
      <c r="B758" s="79"/>
      <c r="C758" s="1"/>
      <c r="D758" s="1"/>
      <c r="H758" s="1"/>
      <c r="I758" s="1"/>
      <c r="J758" s="1"/>
      <c r="K758" s="1"/>
      <c r="L758" s="1"/>
      <c r="M758" s="1"/>
      <c r="N758" s="1"/>
      <c r="O758" s="1"/>
      <c r="P758" s="1"/>
      <c r="Q758" s="1"/>
      <c r="R758" s="1"/>
      <c r="S758" s="1"/>
      <c r="T758" s="1"/>
      <c r="U758" s="1"/>
      <c r="V758" s="1"/>
      <c r="W758" s="1"/>
      <c r="X758" s="1"/>
    </row>
    <row r="759" spans="1:24" ht="9.75" customHeight="1">
      <c r="A759" s="1"/>
      <c r="B759" s="79"/>
      <c r="C759" s="1"/>
      <c r="D759" s="1"/>
      <c r="H759" s="1"/>
      <c r="I759" s="1"/>
      <c r="J759" s="1"/>
      <c r="K759" s="1"/>
      <c r="L759" s="1"/>
      <c r="M759" s="1"/>
      <c r="N759" s="1"/>
      <c r="O759" s="1"/>
      <c r="P759" s="1"/>
      <c r="Q759" s="1"/>
      <c r="R759" s="1"/>
      <c r="S759" s="1"/>
      <c r="T759" s="1"/>
      <c r="U759" s="1"/>
      <c r="V759" s="1"/>
      <c r="W759" s="1"/>
      <c r="X759" s="1"/>
    </row>
    <row r="760" spans="1:24" ht="9.75" customHeight="1">
      <c r="A760" s="1"/>
      <c r="B760" s="79"/>
      <c r="C760" s="1"/>
      <c r="D760" s="1"/>
      <c r="H760" s="1"/>
      <c r="I760" s="1"/>
      <c r="J760" s="1"/>
      <c r="K760" s="1"/>
      <c r="L760" s="1"/>
      <c r="M760" s="1"/>
      <c r="N760" s="1"/>
      <c r="O760" s="1"/>
      <c r="P760" s="1"/>
      <c r="Q760" s="1"/>
      <c r="R760" s="1"/>
      <c r="S760" s="1"/>
      <c r="T760" s="1"/>
      <c r="U760" s="1"/>
      <c r="V760" s="1"/>
      <c r="W760" s="1"/>
      <c r="X760" s="1"/>
    </row>
    <row r="761" spans="1:24" ht="9.75" customHeight="1">
      <c r="A761" s="1"/>
      <c r="B761" s="79"/>
      <c r="C761" s="1"/>
      <c r="D761" s="1"/>
      <c r="H761" s="1"/>
      <c r="I761" s="1"/>
      <c r="J761" s="1"/>
      <c r="K761" s="1"/>
      <c r="L761" s="1"/>
      <c r="M761" s="1"/>
      <c r="N761" s="1"/>
      <c r="O761" s="1"/>
      <c r="P761" s="1"/>
      <c r="Q761" s="1"/>
      <c r="R761" s="1"/>
      <c r="S761" s="1"/>
      <c r="T761" s="1"/>
      <c r="U761" s="1"/>
      <c r="V761" s="1"/>
      <c r="W761" s="1"/>
      <c r="X761" s="1"/>
    </row>
    <row r="762" spans="1:24" ht="9.75" customHeight="1">
      <c r="A762" s="1"/>
      <c r="B762" s="79"/>
      <c r="C762" s="1"/>
      <c r="D762" s="1"/>
      <c r="H762" s="1"/>
      <c r="I762" s="1"/>
      <c r="J762" s="1"/>
      <c r="K762" s="1"/>
      <c r="L762" s="1"/>
      <c r="M762" s="1"/>
      <c r="N762" s="1"/>
      <c r="O762" s="1"/>
      <c r="P762" s="1"/>
      <c r="Q762" s="1"/>
      <c r="R762" s="1"/>
      <c r="S762" s="1"/>
      <c r="T762" s="1"/>
      <c r="U762" s="1"/>
      <c r="V762" s="1"/>
      <c r="W762" s="1"/>
      <c r="X762" s="1"/>
    </row>
    <row r="763" spans="1:24" ht="9.75" customHeight="1">
      <c r="A763" s="1"/>
      <c r="B763" s="79"/>
      <c r="C763" s="1"/>
      <c r="D763" s="1"/>
      <c r="H763" s="1"/>
      <c r="I763" s="1"/>
      <c r="J763" s="1"/>
      <c r="K763" s="1"/>
      <c r="L763" s="1"/>
      <c r="M763" s="1"/>
      <c r="N763" s="1"/>
      <c r="O763" s="1"/>
      <c r="P763" s="1"/>
      <c r="Q763" s="1"/>
      <c r="R763" s="1"/>
      <c r="S763" s="1"/>
      <c r="T763" s="1"/>
      <c r="U763" s="1"/>
      <c r="V763" s="1"/>
      <c r="W763" s="1"/>
      <c r="X763" s="1"/>
    </row>
    <row r="764" spans="1:24" ht="9.75" customHeight="1">
      <c r="A764" s="1"/>
      <c r="B764" s="79"/>
      <c r="C764" s="1"/>
      <c r="D764" s="1"/>
      <c r="H764" s="1"/>
      <c r="I764" s="1"/>
      <c r="J764" s="1"/>
      <c r="K764" s="1"/>
      <c r="L764" s="1"/>
      <c r="M764" s="1"/>
      <c r="N764" s="1"/>
      <c r="O764" s="1"/>
      <c r="P764" s="1"/>
      <c r="Q764" s="1"/>
      <c r="R764" s="1"/>
      <c r="S764" s="1"/>
      <c r="T764" s="1"/>
      <c r="U764" s="1"/>
      <c r="V764" s="1"/>
      <c r="W764" s="1"/>
      <c r="X764" s="1"/>
    </row>
    <row r="765" spans="1:24" ht="9.75" customHeight="1">
      <c r="A765" s="1"/>
      <c r="B765" s="79"/>
      <c r="C765" s="1"/>
      <c r="D765" s="1"/>
      <c r="H765" s="1"/>
      <c r="I765" s="1"/>
      <c r="J765" s="1"/>
      <c r="K765" s="1"/>
      <c r="L765" s="1"/>
      <c r="M765" s="1"/>
      <c r="N765" s="1"/>
      <c r="O765" s="1"/>
      <c r="P765" s="1"/>
      <c r="Q765" s="1"/>
      <c r="R765" s="1"/>
      <c r="S765" s="1"/>
      <c r="T765" s="1"/>
      <c r="U765" s="1"/>
      <c r="V765" s="1"/>
      <c r="W765" s="1"/>
      <c r="X765" s="1"/>
    </row>
    <row r="766" spans="1:24" ht="9.75" customHeight="1">
      <c r="A766" s="1"/>
      <c r="B766" s="79"/>
      <c r="C766" s="1"/>
      <c r="D766" s="1"/>
      <c r="H766" s="1"/>
      <c r="I766" s="1"/>
      <c r="J766" s="1"/>
      <c r="K766" s="1"/>
      <c r="L766" s="1"/>
      <c r="M766" s="1"/>
      <c r="N766" s="1"/>
      <c r="O766" s="1"/>
      <c r="P766" s="1"/>
      <c r="Q766" s="1"/>
      <c r="R766" s="1"/>
      <c r="S766" s="1"/>
      <c r="T766" s="1"/>
      <c r="U766" s="1"/>
      <c r="V766" s="1"/>
      <c r="W766" s="1"/>
      <c r="X766" s="1"/>
    </row>
    <row r="767" spans="1:24" ht="9.75" customHeight="1">
      <c r="A767" s="1"/>
      <c r="B767" s="79"/>
      <c r="C767" s="1"/>
      <c r="D767" s="1"/>
      <c r="H767" s="1"/>
      <c r="I767" s="1"/>
      <c r="J767" s="1"/>
      <c r="K767" s="1"/>
      <c r="L767" s="1"/>
      <c r="M767" s="1"/>
      <c r="N767" s="1"/>
      <c r="O767" s="1"/>
      <c r="P767" s="1"/>
      <c r="Q767" s="1"/>
      <c r="R767" s="1"/>
      <c r="S767" s="1"/>
      <c r="T767" s="1"/>
      <c r="U767" s="1"/>
      <c r="V767" s="1"/>
      <c r="W767" s="1"/>
      <c r="X767" s="1"/>
    </row>
    <row r="768" spans="1:24" ht="9.75" customHeight="1">
      <c r="A768" s="1"/>
      <c r="B768" s="79"/>
      <c r="C768" s="1"/>
      <c r="D768" s="1"/>
      <c r="H768" s="1"/>
      <c r="I768" s="1"/>
      <c r="J768" s="1"/>
      <c r="K768" s="1"/>
      <c r="L768" s="1"/>
      <c r="M768" s="1"/>
      <c r="N768" s="1"/>
      <c r="O768" s="1"/>
      <c r="P768" s="1"/>
      <c r="Q768" s="1"/>
      <c r="R768" s="1"/>
      <c r="S768" s="1"/>
      <c r="T768" s="1"/>
      <c r="U768" s="1"/>
      <c r="V768" s="1"/>
      <c r="W768" s="1"/>
      <c r="X768" s="1"/>
    </row>
    <row r="769" spans="1:24" ht="9.75" customHeight="1">
      <c r="A769" s="1"/>
      <c r="B769" s="79"/>
      <c r="C769" s="1"/>
      <c r="D769" s="1"/>
      <c r="H769" s="1"/>
      <c r="I769" s="1"/>
      <c r="J769" s="1"/>
      <c r="K769" s="1"/>
      <c r="L769" s="1"/>
      <c r="M769" s="1"/>
      <c r="N769" s="1"/>
      <c r="O769" s="1"/>
      <c r="P769" s="1"/>
      <c r="Q769" s="1"/>
      <c r="R769" s="1"/>
      <c r="S769" s="1"/>
      <c r="T769" s="1"/>
      <c r="U769" s="1"/>
      <c r="V769" s="1"/>
      <c r="W769" s="1"/>
      <c r="X769" s="1"/>
    </row>
    <row r="770" spans="1:24" ht="9.75" customHeight="1">
      <c r="A770" s="1"/>
      <c r="B770" s="79"/>
      <c r="C770" s="1"/>
      <c r="D770" s="1"/>
      <c r="H770" s="1"/>
      <c r="I770" s="1"/>
      <c r="J770" s="1"/>
      <c r="K770" s="1"/>
      <c r="L770" s="1"/>
      <c r="M770" s="1"/>
      <c r="N770" s="1"/>
      <c r="O770" s="1"/>
      <c r="P770" s="1"/>
      <c r="Q770" s="1"/>
      <c r="R770" s="1"/>
      <c r="S770" s="1"/>
      <c r="T770" s="1"/>
      <c r="U770" s="1"/>
      <c r="V770" s="1"/>
      <c r="W770" s="1"/>
      <c r="X770" s="1"/>
    </row>
    <row r="771" spans="1:24" ht="9.75" customHeight="1">
      <c r="A771" s="1"/>
      <c r="B771" s="79"/>
      <c r="C771" s="1"/>
      <c r="D771" s="1"/>
      <c r="H771" s="1"/>
      <c r="I771" s="1"/>
      <c r="J771" s="1"/>
      <c r="K771" s="1"/>
      <c r="L771" s="1"/>
      <c r="M771" s="1"/>
      <c r="N771" s="1"/>
      <c r="O771" s="1"/>
      <c r="P771" s="1"/>
      <c r="Q771" s="1"/>
      <c r="R771" s="1"/>
      <c r="S771" s="1"/>
      <c r="T771" s="1"/>
      <c r="U771" s="1"/>
      <c r="V771" s="1"/>
      <c r="W771" s="1"/>
      <c r="X771" s="1"/>
    </row>
    <row r="772" spans="1:24" ht="9.75" customHeight="1">
      <c r="A772" s="1"/>
      <c r="B772" s="79"/>
      <c r="C772" s="1"/>
      <c r="D772" s="1"/>
      <c r="H772" s="1"/>
      <c r="I772" s="1"/>
      <c r="J772" s="1"/>
      <c r="K772" s="1"/>
      <c r="L772" s="1"/>
      <c r="M772" s="1"/>
      <c r="N772" s="1"/>
      <c r="O772" s="1"/>
      <c r="P772" s="1"/>
      <c r="Q772" s="1"/>
      <c r="R772" s="1"/>
      <c r="S772" s="1"/>
      <c r="T772" s="1"/>
      <c r="U772" s="1"/>
      <c r="V772" s="1"/>
      <c r="W772" s="1"/>
      <c r="X772" s="1"/>
    </row>
    <row r="773" spans="1:24" ht="9.75" customHeight="1">
      <c r="A773" s="1"/>
      <c r="B773" s="79"/>
      <c r="C773" s="1"/>
      <c r="D773" s="1"/>
      <c r="H773" s="1"/>
      <c r="I773" s="1"/>
      <c r="J773" s="1"/>
      <c r="K773" s="1"/>
      <c r="L773" s="1"/>
      <c r="M773" s="1"/>
      <c r="N773" s="1"/>
      <c r="O773" s="1"/>
      <c r="P773" s="1"/>
      <c r="Q773" s="1"/>
      <c r="R773" s="1"/>
      <c r="S773" s="1"/>
      <c r="T773" s="1"/>
      <c r="U773" s="1"/>
      <c r="V773" s="1"/>
      <c r="W773" s="1"/>
      <c r="X773" s="1"/>
    </row>
    <row r="774" spans="1:24" ht="9.75" customHeight="1">
      <c r="A774" s="1"/>
      <c r="B774" s="79"/>
      <c r="C774" s="1"/>
      <c r="D774" s="1"/>
      <c r="H774" s="1"/>
      <c r="I774" s="1"/>
      <c r="J774" s="1"/>
      <c r="K774" s="1"/>
      <c r="L774" s="1"/>
      <c r="M774" s="1"/>
      <c r="N774" s="1"/>
      <c r="O774" s="1"/>
      <c r="P774" s="1"/>
      <c r="Q774" s="1"/>
      <c r="R774" s="1"/>
      <c r="S774" s="1"/>
      <c r="T774" s="1"/>
      <c r="U774" s="1"/>
      <c r="V774" s="1"/>
      <c r="W774" s="1"/>
      <c r="X774" s="1"/>
    </row>
    <row r="775" spans="1:24" ht="9.75" customHeight="1">
      <c r="A775" s="1"/>
      <c r="B775" s="79"/>
      <c r="C775" s="1"/>
      <c r="D775" s="1"/>
      <c r="H775" s="1"/>
      <c r="I775" s="1"/>
      <c r="J775" s="1"/>
      <c r="K775" s="1"/>
      <c r="L775" s="1"/>
      <c r="M775" s="1"/>
      <c r="N775" s="1"/>
      <c r="O775" s="1"/>
      <c r="P775" s="1"/>
      <c r="Q775" s="1"/>
      <c r="R775" s="1"/>
      <c r="S775" s="1"/>
      <c r="T775" s="1"/>
      <c r="U775" s="1"/>
      <c r="V775" s="1"/>
      <c r="W775" s="1"/>
      <c r="X775" s="1"/>
    </row>
    <row r="776" spans="1:24" ht="9.75" customHeight="1">
      <c r="A776" s="1"/>
      <c r="B776" s="79"/>
      <c r="C776" s="1"/>
      <c r="D776" s="1"/>
      <c r="H776" s="1"/>
      <c r="I776" s="1"/>
      <c r="J776" s="1"/>
      <c r="K776" s="1"/>
      <c r="L776" s="1"/>
      <c r="M776" s="1"/>
      <c r="N776" s="1"/>
      <c r="O776" s="1"/>
      <c r="P776" s="1"/>
      <c r="Q776" s="1"/>
      <c r="R776" s="1"/>
      <c r="S776" s="1"/>
      <c r="T776" s="1"/>
      <c r="U776" s="1"/>
      <c r="V776" s="1"/>
      <c r="W776" s="1"/>
      <c r="X776" s="1"/>
    </row>
    <row r="777" spans="1:24" ht="9.75" customHeight="1">
      <c r="A777" s="1"/>
      <c r="B777" s="79"/>
      <c r="C777" s="1"/>
      <c r="D777" s="1"/>
      <c r="H777" s="1"/>
      <c r="I777" s="1"/>
      <c r="J777" s="1"/>
      <c r="K777" s="1"/>
      <c r="L777" s="1"/>
      <c r="M777" s="1"/>
      <c r="N777" s="1"/>
      <c r="O777" s="1"/>
      <c r="P777" s="1"/>
      <c r="Q777" s="1"/>
      <c r="R777" s="1"/>
      <c r="S777" s="1"/>
      <c r="T777" s="1"/>
      <c r="U777" s="1"/>
      <c r="V777" s="1"/>
      <c r="W777" s="1"/>
      <c r="X777" s="1"/>
    </row>
    <row r="778" spans="1:24" ht="9.75" customHeight="1">
      <c r="A778" s="1"/>
      <c r="B778" s="79"/>
      <c r="C778" s="1"/>
      <c r="D778" s="1"/>
      <c r="H778" s="1"/>
      <c r="I778" s="1"/>
      <c r="J778" s="1"/>
      <c r="K778" s="1"/>
      <c r="L778" s="1"/>
      <c r="M778" s="1"/>
      <c r="N778" s="1"/>
      <c r="O778" s="1"/>
      <c r="P778" s="1"/>
      <c r="Q778" s="1"/>
      <c r="R778" s="1"/>
      <c r="S778" s="1"/>
      <c r="T778" s="1"/>
      <c r="U778" s="1"/>
      <c r="V778" s="1"/>
      <c r="W778" s="1"/>
      <c r="X778" s="1"/>
    </row>
    <row r="779" spans="1:24" ht="9.75" customHeight="1">
      <c r="A779" s="1"/>
      <c r="B779" s="79"/>
      <c r="C779" s="1"/>
      <c r="D779" s="1"/>
      <c r="H779" s="1"/>
      <c r="I779" s="1"/>
      <c r="J779" s="1"/>
      <c r="K779" s="1"/>
      <c r="L779" s="1"/>
      <c r="M779" s="1"/>
      <c r="N779" s="1"/>
      <c r="O779" s="1"/>
      <c r="P779" s="1"/>
      <c r="Q779" s="1"/>
      <c r="R779" s="1"/>
      <c r="S779" s="1"/>
      <c r="T779" s="1"/>
      <c r="U779" s="1"/>
      <c r="V779" s="1"/>
      <c r="W779" s="1"/>
      <c r="X779" s="1"/>
    </row>
    <row r="780" spans="1:24" ht="9.75" customHeight="1">
      <c r="A780" s="1"/>
      <c r="B780" s="79"/>
      <c r="C780" s="1"/>
      <c r="D780" s="1"/>
      <c r="H780" s="1"/>
      <c r="I780" s="1"/>
      <c r="J780" s="1"/>
      <c r="K780" s="1"/>
      <c r="L780" s="1"/>
      <c r="M780" s="1"/>
      <c r="N780" s="1"/>
      <c r="O780" s="1"/>
      <c r="P780" s="1"/>
      <c r="Q780" s="1"/>
      <c r="R780" s="1"/>
      <c r="S780" s="1"/>
      <c r="T780" s="1"/>
      <c r="U780" s="1"/>
      <c r="V780" s="1"/>
      <c r="W780" s="1"/>
      <c r="X780" s="1"/>
    </row>
    <row r="781" spans="1:24" ht="9.75" customHeight="1">
      <c r="A781" s="1"/>
      <c r="B781" s="79"/>
      <c r="C781" s="1"/>
      <c r="D781" s="1"/>
      <c r="H781" s="1"/>
      <c r="I781" s="1"/>
      <c r="J781" s="1"/>
      <c r="K781" s="1"/>
      <c r="L781" s="1"/>
      <c r="M781" s="1"/>
      <c r="N781" s="1"/>
      <c r="O781" s="1"/>
      <c r="P781" s="1"/>
      <c r="Q781" s="1"/>
      <c r="R781" s="1"/>
      <c r="S781" s="1"/>
      <c r="T781" s="1"/>
      <c r="U781" s="1"/>
      <c r="V781" s="1"/>
      <c r="W781" s="1"/>
      <c r="X781" s="1"/>
    </row>
    <row r="782" spans="1:24" ht="9.75" customHeight="1">
      <c r="A782" s="1"/>
      <c r="B782" s="79"/>
      <c r="C782" s="1"/>
      <c r="D782" s="1"/>
      <c r="H782" s="1"/>
      <c r="I782" s="1"/>
      <c r="J782" s="1"/>
      <c r="K782" s="1"/>
      <c r="L782" s="1"/>
      <c r="M782" s="1"/>
      <c r="N782" s="1"/>
      <c r="O782" s="1"/>
      <c r="P782" s="1"/>
      <c r="Q782" s="1"/>
      <c r="R782" s="1"/>
      <c r="S782" s="1"/>
      <c r="T782" s="1"/>
      <c r="U782" s="1"/>
      <c r="V782" s="1"/>
      <c r="W782" s="1"/>
      <c r="X782" s="1"/>
    </row>
    <row r="783" spans="1:24" ht="9.75" customHeight="1">
      <c r="A783" s="1"/>
      <c r="B783" s="79"/>
      <c r="C783" s="1"/>
      <c r="D783" s="1"/>
      <c r="H783" s="1"/>
      <c r="I783" s="1"/>
      <c r="J783" s="1"/>
      <c r="K783" s="1"/>
      <c r="L783" s="1"/>
      <c r="M783" s="1"/>
      <c r="N783" s="1"/>
      <c r="O783" s="1"/>
      <c r="P783" s="1"/>
      <c r="Q783" s="1"/>
      <c r="R783" s="1"/>
      <c r="S783" s="1"/>
      <c r="T783" s="1"/>
      <c r="U783" s="1"/>
      <c r="V783" s="1"/>
      <c r="W783" s="1"/>
      <c r="X783" s="1"/>
    </row>
    <row r="784" spans="1:24" ht="9.75" customHeight="1">
      <c r="A784" s="1"/>
      <c r="B784" s="79"/>
      <c r="C784" s="1"/>
      <c r="D784" s="1"/>
      <c r="H784" s="1"/>
      <c r="I784" s="1"/>
      <c r="J784" s="1"/>
      <c r="K784" s="1"/>
      <c r="L784" s="1"/>
      <c r="M784" s="1"/>
      <c r="N784" s="1"/>
      <c r="O784" s="1"/>
      <c r="P784" s="1"/>
      <c r="Q784" s="1"/>
      <c r="R784" s="1"/>
      <c r="S784" s="1"/>
      <c r="T784" s="1"/>
      <c r="U784" s="1"/>
      <c r="V784" s="1"/>
      <c r="W784" s="1"/>
      <c r="X784" s="1"/>
    </row>
    <row r="785" spans="1:24" ht="9.75" customHeight="1">
      <c r="A785" s="1"/>
      <c r="B785" s="79"/>
      <c r="C785" s="1"/>
      <c r="D785" s="1"/>
      <c r="H785" s="1"/>
      <c r="I785" s="1"/>
      <c r="J785" s="1"/>
      <c r="K785" s="1"/>
      <c r="L785" s="1"/>
      <c r="M785" s="1"/>
      <c r="N785" s="1"/>
      <c r="O785" s="1"/>
      <c r="P785" s="1"/>
      <c r="Q785" s="1"/>
      <c r="R785" s="1"/>
      <c r="S785" s="1"/>
      <c r="T785" s="1"/>
      <c r="U785" s="1"/>
      <c r="V785" s="1"/>
      <c r="W785" s="1"/>
      <c r="X785" s="1"/>
    </row>
    <row r="786" spans="1:24" ht="9.75" customHeight="1">
      <c r="A786" s="1"/>
      <c r="B786" s="79"/>
      <c r="C786" s="1"/>
      <c r="D786" s="1"/>
      <c r="H786" s="1"/>
      <c r="I786" s="1"/>
      <c r="J786" s="1"/>
      <c r="K786" s="1"/>
      <c r="L786" s="1"/>
      <c r="M786" s="1"/>
      <c r="N786" s="1"/>
      <c r="O786" s="1"/>
      <c r="P786" s="1"/>
      <c r="Q786" s="1"/>
      <c r="R786" s="1"/>
      <c r="S786" s="1"/>
      <c r="T786" s="1"/>
      <c r="U786" s="1"/>
      <c r="V786" s="1"/>
      <c r="W786" s="1"/>
      <c r="X786" s="1"/>
    </row>
    <row r="787" spans="1:24" ht="9.75" customHeight="1">
      <c r="A787" s="1"/>
      <c r="B787" s="79"/>
      <c r="C787" s="1"/>
      <c r="D787" s="1"/>
      <c r="H787" s="1"/>
      <c r="I787" s="1"/>
      <c r="J787" s="1"/>
      <c r="K787" s="1"/>
      <c r="L787" s="1"/>
      <c r="M787" s="1"/>
      <c r="N787" s="1"/>
      <c r="O787" s="1"/>
      <c r="P787" s="1"/>
      <c r="Q787" s="1"/>
      <c r="R787" s="1"/>
      <c r="S787" s="1"/>
      <c r="T787" s="1"/>
      <c r="U787" s="1"/>
      <c r="V787" s="1"/>
      <c r="W787" s="1"/>
      <c r="X787" s="1"/>
    </row>
    <row r="788" spans="1:24" ht="9.75" customHeight="1">
      <c r="A788" s="1"/>
      <c r="B788" s="79"/>
      <c r="C788" s="1"/>
      <c r="D788" s="1"/>
      <c r="H788" s="1"/>
      <c r="I788" s="1"/>
      <c r="J788" s="1"/>
      <c r="K788" s="1"/>
      <c r="L788" s="1"/>
      <c r="M788" s="1"/>
      <c r="N788" s="1"/>
      <c r="O788" s="1"/>
      <c r="P788" s="1"/>
      <c r="Q788" s="1"/>
      <c r="R788" s="1"/>
      <c r="S788" s="1"/>
      <c r="T788" s="1"/>
      <c r="U788" s="1"/>
      <c r="V788" s="1"/>
      <c r="W788" s="1"/>
      <c r="X788" s="1"/>
    </row>
    <row r="789" spans="1:24" ht="9.75" customHeight="1">
      <c r="A789" s="1"/>
      <c r="B789" s="79"/>
      <c r="C789" s="1"/>
      <c r="D789" s="1"/>
      <c r="H789" s="1"/>
      <c r="I789" s="1"/>
      <c r="J789" s="1"/>
      <c r="K789" s="1"/>
      <c r="L789" s="1"/>
      <c r="M789" s="1"/>
      <c r="N789" s="1"/>
      <c r="O789" s="1"/>
      <c r="P789" s="1"/>
      <c r="Q789" s="1"/>
      <c r="R789" s="1"/>
      <c r="S789" s="1"/>
      <c r="T789" s="1"/>
      <c r="U789" s="1"/>
      <c r="V789" s="1"/>
      <c r="W789" s="1"/>
      <c r="X789" s="1"/>
    </row>
    <row r="790" spans="1:24" ht="9.75" customHeight="1">
      <c r="A790" s="1"/>
      <c r="B790" s="79"/>
      <c r="C790" s="1"/>
      <c r="D790" s="1"/>
      <c r="H790" s="1"/>
      <c r="I790" s="1"/>
      <c r="J790" s="1"/>
      <c r="K790" s="1"/>
      <c r="L790" s="1"/>
      <c r="M790" s="1"/>
      <c r="N790" s="1"/>
      <c r="O790" s="1"/>
      <c r="P790" s="1"/>
      <c r="Q790" s="1"/>
      <c r="R790" s="1"/>
      <c r="S790" s="1"/>
      <c r="T790" s="1"/>
      <c r="U790" s="1"/>
      <c r="V790" s="1"/>
      <c r="W790" s="1"/>
      <c r="X790" s="1"/>
    </row>
    <row r="791" spans="1:24" ht="9.75" customHeight="1">
      <c r="A791" s="1"/>
      <c r="B791" s="79"/>
      <c r="C791" s="1"/>
      <c r="D791" s="1"/>
      <c r="H791" s="1"/>
      <c r="I791" s="1"/>
      <c r="J791" s="1"/>
      <c r="K791" s="1"/>
      <c r="L791" s="1"/>
      <c r="M791" s="1"/>
      <c r="N791" s="1"/>
      <c r="O791" s="1"/>
      <c r="P791" s="1"/>
      <c r="Q791" s="1"/>
      <c r="R791" s="1"/>
      <c r="S791" s="1"/>
      <c r="T791" s="1"/>
      <c r="U791" s="1"/>
      <c r="V791" s="1"/>
      <c r="W791" s="1"/>
      <c r="X791" s="1"/>
    </row>
    <row r="792" spans="1:24" ht="9.75" customHeight="1">
      <c r="A792" s="1"/>
      <c r="B792" s="79"/>
      <c r="C792" s="1"/>
      <c r="D792" s="1"/>
      <c r="H792" s="1"/>
      <c r="I792" s="1"/>
      <c r="J792" s="1"/>
      <c r="K792" s="1"/>
      <c r="L792" s="1"/>
      <c r="M792" s="1"/>
      <c r="N792" s="1"/>
      <c r="O792" s="1"/>
      <c r="P792" s="1"/>
      <c r="Q792" s="1"/>
      <c r="R792" s="1"/>
      <c r="S792" s="1"/>
      <c r="T792" s="1"/>
      <c r="U792" s="1"/>
      <c r="V792" s="1"/>
      <c r="W792" s="1"/>
      <c r="X792" s="1"/>
    </row>
    <row r="793" spans="1:24" ht="9.75" customHeight="1">
      <c r="A793" s="1"/>
      <c r="B793" s="79"/>
      <c r="C793" s="1"/>
      <c r="D793" s="1"/>
      <c r="H793" s="1"/>
      <c r="I793" s="1"/>
      <c r="J793" s="1"/>
      <c r="K793" s="1"/>
      <c r="L793" s="1"/>
      <c r="M793" s="1"/>
      <c r="N793" s="1"/>
      <c r="O793" s="1"/>
      <c r="P793" s="1"/>
      <c r="Q793" s="1"/>
      <c r="R793" s="1"/>
      <c r="S793" s="1"/>
      <c r="T793" s="1"/>
      <c r="U793" s="1"/>
      <c r="V793" s="1"/>
      <c r="W793" s="1"/>
      <c r="X793" s="1"/>
    </row>
    <row r="794" spans="1:24" ht="9.75" customHeight="1">
      <c r="A794" s="1"/>
      <c r="B794" s="79"/>
      <c r="C794" s="1"/>
      <c r="D794" s="1"/>
      <c r="H794" s="1"/>
      <c r="I794" s="1"/>
      <c r="J794" s="1"/>
      <c r="K794" s="1"/>
      <c r="L794" s="1"/>
      <c r="M794" s="1"/>
      <c r="N794" s="1"/>
      <c r="O794" s="1"/>
      <c r="P794" s="1"/>
      <c r="Q794" s="1"/>
      <c r="R794" s="1"/>
      <c r="S794" s="1"/>
      <c r="T794" s="1"/>
      <c r="U794" s="1"/>
      <c r="V794" s="1"/>
      <c r="W794" s="1"/>
      <c r="X794" s="1"/>
    </row>
    <row r="795" spans="1:24" ht="9.75" customHeight="1">
      <c r="A795" s="1"/>
      <c r="B795" s="79"/>
      <c r="C795" s="1"/>
      <c r="D795" s="1"/>
      <c r="H795" s="1"/>
      <c r="I795" s="1"/>
      <c r="J795" s="1"/>
      <c r="K795" s="1"/>
      <c r="L795" s="1"/>
      <c r="M795" s="1"/>
      <c r="N795" s="1"/>
      <c r="O795" s="1"/>
      <c r="P795" s="1"/>
      <c r="Q795" s="1"/>
      <c r="R795" s="1"/>
      <c r="S795" s="1"/>
      <c r="T795" s="1"/>
      <c r="U795" s="1"/>
      <c r="V795" s="1"/>
      <c r="W795" s="1"/>
      <c r="X795" s="1"/>
    </row>
    <row r="796" spans="1:24" ht="9.75" customHeight="1">
      <c r="A796" s="1"/>
      <c r="B796" s="79"/>
      <c r="C796" s="1"/>
      <c r="D796" s="1"/>
      <c r="H796" s="1"/>
      <c r="I796" s="1"/>
      <c r="J796" s="1"/>
      <c r="K796" s="1"/>
      <c r="L796" s="1"/>
      <c r="M796" s="1"/>
      <c r="N796" s="1"/>
      <c r="O796" s="1"/>
      <c r="P796" s="1"/>
      <c r="Q796" s="1"/>
      <c r="R796" s="1"/>
      <c r="S796" s="1"/>
      <c r="T796" s="1"/>
      <c r="U796" s="1"/>
      <c r="V796" s="1"/>
      <c r="W796" s="1"/>
      <c r="X796" s="1"/>
    </row>
    <row r="797" spans="1:24" ht="9.75" customHeight="1">
      <c r="A797" s="1"/>
      <c r="B797" s="79"/>
      <c r="C797" s="1"/>
      <c r="D797" s="1"/>
      <c r="H797" s="1"/>
      <c r="I797" s="1"/>
      <c r="J797" s="1"/>
      <c r="K797" s="1"/>
      <c r="L797" s="1"/>
      <c r="M797" s="1"/>
      <c r="N797" s="1"/>
      <c r="O797" s="1"/>
      <c r="P797" s="1"/>
      <c r="Q797" s="1"/>
      <c r="R797" s="1"/>
      <c r="S797" s="1"/>
      <c r="T797" s="1"/>
      <c r="U797" s="1"/>
      <c r="V797" s="1"/>
      <c r="W797" s="1"/>
      <c r="X797" s="1"/>
    </row>
    <row r="798" spans="1:24" ht="9.75" customHeight="1">
      <c r="A798" s="1"/>
      <c r="B798" s="79"/>
      <c r="C798" s="1"/>
      <c r="D798" s="1"/>
      <c r="H798" s="1"/>
      <c r="I798" s="1"/>
      <c r="J798" s="1"/>
      <c r="K798" s="1"/>
      <c r="L798" s="1"/>
      <c r="M798" s="1"/>
      <c r="N798" s="1"/>
      <c r="O798" s="1"/>
      <c r="P798" s="1"/>
      <c r="Q798" s="1"/>
      <c r="R798" s="1"/>
      <c r="S798" s="1"/>
      <c r="T798" s="1"/>
      <c r="U798" s="1"/>
      <c r="V798" s="1"/>
      <c r="W798" s="1"/>
      <c r="X798" s="1"/>
    </row>
    <row r="799" spans="1:24" ht="9.75" customHeight="1">
      <c r="A799" s="1"/>
      <c r="B799" s="79"/>
      <c r="C799" s="1"/>
      <c r="D799" s="1"/>
      <c r="H799" s="1"/>
      <c r="I799" s="1"/>
      <c r="J799" s="1"/>
      <c r="K799" s="1"/>
      <c r="L799" s="1"/>
      <c r="M799" s="1"/>
      <c r="N799" s="1"/>
      <c r="O799" s="1"/>
      <c r="P799" s="1"/>
      <c r="Q799" s="1"/>
      <c r="R799" s="1"/>
      <c r="S799" s="1"/>
      <c r="T799" s="1"/>
      <c r="U799" s="1"/>
      <c r="V799" s="1"/>
      <c r="W799" s="1"/>
      <c r="X799" s="1"/>
    </row>
    <row r="800" spans="1:24" ht="9.75" customHeight="1">
      <c r="A800" s="1"/>
      <c r="B800" s="79"/>
      <c r="C800" s="1"/>
      <c r="D800" s="1"/>
      <c r="H800" s="1"/>
      <c r="I800" s="1"/>
      <c r="J800" s="1"/>
      <c r="K800" s="1"/>
      <c r="L800" s="1"/>
      <c r="M800" s="1"/>
      <c r="N800" s="1"/>
      <c r="O800" s="1"/>
      <c r="P800" s="1"/>
      <c r="Q800" s="1"/>
      <c r="R800" s="1"/>
      <c r="S800" s="1"/>
      <c r="T800" s="1"/>
      <c r="U800" s="1"/>
      <c r="V800" s="1"/>
      <c r="W800" s="1"/>
      <c r="X800" s="1"/>
    </row>
    <row r="801" spans="1:24" ht="9.75" customHeight="1">
      <c r="A801" s="1"/>
      <c r="B801" s="79"/>
      <c r="C801" s="1"/>
      <c r="D801" s="1"/>
      <c r="H801" s="1"/>
      <c r="I801" s="1"/>
      <c r="J801" s="1"/>
      <c r="K801" s="1"/>
      <c r="L801" s="1"/>
      <c r="M801" s="1"/>
      <c r="N801" s="1"/>
      <c r="O801" s="1"/>
      <c r="P801" s="1"/>
      <c r="Q801" s="1"/>
      <c r="R801" s="1"/>
      <c r="S801" s="1"/>
      <c r="T801" s="1"/>
      <c r="U801" s="1"/>
      <c r="V801" s="1"/>
      <c r="W801" s="1"/>
      <c r="X801" s="1"/>
    </row>
    <row r="802" spans="1:24" ht="9.75" customHeight="1">
      <c r="A802" s="1"/>
      <c r="B802" s="79"/>
      <c r="C802" s="1"/>
      <c r="D802" s="1"/>
      <c r="H802" s="1"/>
      <c r="I802" s="1"/>
      <c r="J802" s="1"/>
      <c r="K802" s="1"/>
      <c r="L802" s="1"/>
      <c r="M802" s="1"/>
      <c r="N802" s="1"/>
      <c r="O802" s="1"/>
      <c r="P802" s="1"/>
      <c r="Q802" s="1"/>
      <c r="R802" s="1"/>
      <c r="S802" s="1"/>
      <c r="T802" s="1"/>
      <c r="U802" s="1"/>
      <c r="V802" s="1"/>
      <c r="W802" s="1"/>
      <c r="X802" s="1"/>
    </row>
    <row r="803" spans="1:24" ht="9.75" customHeight="1">
      <c r="A803" s="1"/>
      <c r="B803" s="79"/>
      <c r="C803" s="1"/>
      <c r="D803" s="1"/>
      <c r="H803" s="1"/>
      <c r="I803" s="1"/>
      <c r="J803" s="1"/>
      <c r="K803" s="1"/>
      <c r="L803" s="1"/>
      <c r="M803" s="1"/>
      <c r="N803" s="1"/>
      <c r="O803" s="1"/>
      <c r="P803" s="1"/>
      <c r="Q803" s="1"/>
      <c r="R803" s="1"/>
      <c r="S803" s="1"/>
      <c r="T803" s="1"/>
      <c r="U803" s="1"/>
      <c r="V803" s="1"/>
      <c r="W803" s="1"/>
      <c r="X803" s="1"/>
    </row>
    <row r="804" spans="1:24" ht="9.75" customHeight="1">
      <c r="A804" s="1"/>
      <c r="B804" s="79"/>
      <c r="C804" s="1"/>
      <c r="D804" s="1"/>
      <c r="H804" s="1"/>
      <c r="I804" s="1"/>
      <c r="J804" s="1"/>
      <c r="K804" s="1"/>
      <c r="L804" s="1"/>
      <c r="M804" s="1"/>
      <c r="N804" s="1"/>
      <c r="O804" s="1"/>
      <c r="P804" s="1"/>
      <c r="Q804" s="1"/>
      <c r="R804" s="1"/>
      <c r="S804" s="1"/>
      <c r="T804" s="1"/>
      <c r="U804" s="1"/>
      <c r="V804" s="1"/>
      <c r="W804" s="1"/>
      <c r="X804" s="1"/>
    </row>
    <row r="805" spans="1:24" ht="9.75" customHeight="1">
      <c r="A805" s="1"/>
      <c r="B805" s="79"/>
      <c r="C805" s="1"/>
      <c r="D805" s="1"/>
      <c r="H805" s="1"/>
      <c r="I805" s="1"/>
      <c r="J805" s="1"/>
      <c r="K805" s="1"/>
      <c r="L805" s="1"/>
      <c r="M805" s="1"/>
      <c r="N805" s="1"/>
      <c r="O805" s="1"/>
      <c r="P805" s="1"/>
      <c r="Q805" s="1"/>
      <c r="R805" s="1"/>
      <c r="S805" s="1"/>
      <c r="T805" s="1"/>
      <c r="U805" s="1"/>
      <c r="V805" s="1"/>
      <c r="W805" s="1"/>
      <c r="X805" s="1"/>
    </row>
    <row r="806" spans="1:24" ht="9.75" customHeight="1">
      <c r="A806" s="1"/>
      <c r="B806" s="79"/>
      <c r="C806" s="1"/>
      <c r="D806" s="1"/>
      <c r="H806" s="1"/>
      <c r="I806" s="1"/>
      <c r="J806" s="1"/>
      <c r="K806" s="1"/>
      <c r="L806" s="1"/>
      <c r="M806" s="1"/>
      <c r="N806" s="1"/>
      <c r="O806" s="1"/>
      <c r="P806" s="1"/>
      <c r="Q806" s="1"/>
      <c r="R806" s="1"/>
      <c r="S806" s="1"/>
      <c r="T806" s="1"/>
      <c r="U806" s="1"/>
      <c r="V806" s="1"/>
      <c r="W806" s="1"/>
      <c r="X806" s="1"/>
    </row>
    <row r="807" spans="1:24" ht="9.75" customHeight="1">
      <c r="A807" s="1"/>
      <c r="B807" s="79"/>
      <c r="C807" s="1"/>
      <c r="D807" s="1"/>
      <c r="H807" s="1"/>
      <c r="I807" s="1"/>
      <c r="J807" s="1"/>
      <c r="K807" s="1"/>
      <c r="L807" s="1"/>
      <c r="M807" s="1"/>
      <c r="N807" s="1"/>
      <c r="O807" s="1"/>
      <c r="P807" s="1"/>
      <c r="Q807" s="1"/>
      <c r="R807" s="1"/>
      <c r="S807" s="1"/>
      <c r="T807" s="1"/>
      <c r="U807" s="1"/>
      <c r="V807" s="1"/>
      <c r="W807" s="1"/>
      <c r="X807" s="1"/>
    </row>
    <row r="808" spans="1:24" ht="9.75" customHeight="1">
      <c r="A808" s="1"/>
      <c r="B808" s="79"/>
      <c r="C808" s="1"/>
      <c r="D808" s="1"/>
      <c r="H808" s="1"/>
      <c r="I808" s="1"/>
      <c r="J808" s="1"/>
      <c r="K808" s="1"/>
      <c r="L808" s="1"/>
      <c r="M808" s="1"/>
      <c r="N808" s="1"/>
      <c r="O808" s="1"/>
      <c r="P808" s="1"/>
      <c r="Q808" s="1"/>
      <c r="R808" s="1"/>
      <c r="S808" s="1"/>
      <c r="T808" s="1"/>
      <c r="U808" s="1"/>
      <c r="V808" s="1"/>
      <c r="W808" s="1"/>
      <c r="X808" s="1"/>
    </row>
    <row r="809" spans="1:24" ht="9.75" customHeight="1">
      <c r="A809" s="1"/>
      <c r="B809" s="79"/>
      <c r="C809" s="1"/>
      <c r="D809" s="1"/>
      <c r="H809" s="1"/>
      <c r="I809" s="1"/>
      <c r="J809" s="1"/>
      <c r="K809" s="1"/>
      <c r="L809" s="1"/>
      <c r="M809" s="1"/>
      <c r="N809" s="1"/>
      <c r="O809" s="1"/>
      <c r="P809" s="1"/>
      <c r="Q809" s="1"/>
      <c r="R809" s="1"/>
      <c r="S809" s="1"/>
      <c r="T809" s="1"/>
      <c r="U809" s="1"/>
      <c r="V809" s="1"/>
      <c r="W809" s="1"/>
      <c r="X809" s="1"/>
    </row>
    <row r="810" spans="1:24" ht="9.75" customHeight="1">
      <c r="A810" s="1"/>
      <c r="B810" s="79"/>
      <c r="C810" s="1"/>
      <c r="D810" s="1"/>
      <c r="H810" s="1"/>
      <c r="I810" s="1"/>
      <c r="J810" s="1"/>
      <c r="K810" s="1"/>
      <c r="L810" s="1"/>
      <c r="M810" s="1"/>
      <c r="N810" s="1"/>
      <c r="O810" s="1"/>
      <c r="P810" s="1"/>
      <c r="Q810" s="1"/>
      <c r="R810" s="1"/>
      <c r="S810" s="1"/>
      <c r="T810" s="1"/>
      <c r="U810" s="1"/>
      <c r="V810" s="1"/>
      <c r="W810" s="1"/>
      <c r="X810" s="1"/>
    </row>
    <row r="811" spans="1:24" ht="9.75" customHeight="1">
      <c r="A811" s="1"/>
      <c r="B811" s="79"/>
      <c r="C811" s="1"/>
      <c r="D811" s="1"/>
      <c r="H811" s="1"/>
      <c r="I811" s="1"/>
      <c r="J811" s="1"/>
      <c r="K811" s="1"/>
      <c r="L811" s="1"/>
      <c r="M811" s="1"/>
      <c r="N811" s="1"/>
      <c r="O811" s="1"/>
      <c r="P811" s="1"/>
      <c r="Q811" s="1"/>
      <c r="R811" s="1"/>
      <c r="S811" s="1"/>
      <c r="T811" s="1"/>
      <c r="U811" s="1"/>
      <c r="V811" s="1"/>
      <c r="W811" s="1"/>
      <c r="X811" s="1"/>
    </row>
    <row r="812" spans="1:24" ht="9.75" customHeight="1">
      <c r="A812" s="1"/>
      <c r="B812" s="79"/>
      <c r="C812" s="1"/>
      <c r="D812" s="1"/>
      <c r="H812" s="1"/>
      <c r="I812" s="1"/>
      <c r="J812" s="1"/>
      <c r="K812" s="1"/>
      <c r="L812" s="1"/>
      <c r="M812" s="1"/>
      <c r="N812" s="1"/>
      <c r="O812" s="1"/>
      <c r="P812" s="1"/>
      <c r="Q812" s="1"/>
      <c r="R812" s="1"/>
      <c r="S812" s="1"/>
      <c r="T812" s="1"/>
      <c r="U812" s="1"/>
      <c r="V812" s="1"/>
      <c r="W812" s="1"/>
      <c r="X812" s="1"/>
    </row>
    <row r="813" spans="1:24" ht="9.75" customHeight="1">
      <c r="A813" s="1"/>
      <c r="B813" s="79"/>
      <c r="C813" s="1"/>
      <c r="D813" s="1"/>
      <c r="H813" s="1"/>
      <c r="I813" s="1"/>
      <c r="J813" s="1"/>
      <c r="K813" s="1"/>
      <c r="L813" s="1"/>
      <c r="M813" s="1"/>
      <c r="N813" s="1"/>
      <c r="O813" s="1"/>
      <c r="P813" s="1"/>
      <c r="Q813" s="1"/>
      <c r="R813" s="1"/>
      <c r="S813" s="1"/>
      <c r="T813" s="1"/>
      <c r="U813" s="1"/>
      <c r="V813" s="1"/>
      <c r="W813" s="1"/>
      <c r="X813" s="1"/>
    </row>
    <row r="814" spans="1:24" ht="9.75" customHeight="1">
      <c r="A814" s="1"/>
      <c r="B814" s="79"/>
      <c r="C814" s="1"/>
      <c r="D814" s="1"/>
      <c r="H814" s="1"/>
      <c r="I814" s="1"/>
      <c r="J814" s="1"/>
      <c r="K814" s="1"/>
      <c r="L814" s="1"/>
      <c r="M814" s="1"/>
      <c r="N814" s="1"/>
      <c r="O814" s="1"/>
      <c r="P814" s="1"/>
      <c r="Q814" s="1"/>
      <c r="R814" s="1"/>
      <c r="S814" s="1"/>
      <c r="T814" s="1"/>
      <c r="U814" s="1"/>
      <c r="V814" s="1"/>
      <c r="W814" s="1"/>
      <c r="X814" s="1"/>
    </row>
    <row r="815" spans="1:24" ht="9.75" customHeight="1">
      <c r="A815" s="1"/>
      <c r="B815" s="79"/>
      <c r="C815" s="1"/>
      <c r="D815" s="1"/>
      <c r="H815" s="1"/>
      <c r="I815" s="1"/>
      <c r="J815" s="1"/>
      <c r="K815" s="1"/>
      <c r="L815" s="1"/>
      <c r="M815" s="1"/>
      <c r="N815" s="1"/>
      <c r="O815" s="1"/>
      <c r="P815" s="1"/>
      <c r="Q815" s="1"/>
      <c r="R815" s="1"/>
      <c r="S815" s="1"/>
      <c r="T815" s="1"/>
      <c r="U815" s="1"/>
      <c r="V815" s="1"/>
      <c r="W815" s="1"/>
      <c r="X815" s="1"/>
    </row>
    <row r="816" spans="1:24" ht="9.75" customHeight="1">
      <c r="A816" s="1"/>
      <c r="B816" s="79"/>
      <c r="C816" s="1"/>
      <c r="D816" s="1"/>
      <c r="H816" s="1"/>
      <c r="I816" s="1"/>
      <c r="J816" s="1"/>
      <c r="K816" s="1"/>
      <c r="L816" s="1"/>
      <c r="M816" s="1"/>
      <c r="N816" s="1"/>
      <c r="O816" s="1"/>
      <c r="P816" s="1"/>
      <c r="Q816" s="1"/>
      <c r="R816" s="1"/>
      <c r="S816" s="1"/>
      <c r="T816" s="1"/>
      <c r="U816" s="1"/>
      <c r="V816" s="1"/>
      <c r="W816" s="1"/>
      <c r="X816" s="1"/>
    </row>
    <row r="817" spans="1:24" ht="9.75" customHeight="1">
      <c r="A817" s="1"/>
      <c r="B817" s="79"/>
      <c r="C817" s="1"/>
      <c r="D817" s="1"/>
      <c r="H817" s="1"/>
      <c r="I817" s="1"/>
      <c r="J817" s="1"/>
      <c r="K817" s="1"/>
      <c r="L817" s="1"/>
      <c r="M817" s="1"/>
      <c r="N817" s="1"/>
      <c r="O817" s="1"/>
      <c r="P817" s="1"/>
      <c r="Q817" s="1"/>
      <c r="R817" s="1"/>
      <c r="S817" s="1"/>
      <c r="T817" s="1"/>
      <c r="U817" s="1"/>
      <c r="V817" s="1"/>
      <c r="W817" s="1"/>
      <c r="X817" s="1"/>
    </row>
    <row r="818" spans="1:24" ht="9.75" customHeight="1">
      <c r="A818" s="1"/>
      <c r="B818" s="79"/>
      <c r="C818" s="1"/>
      <c r="D818" s="1"/>
      <c r="H818" s="1"/>
      <c r="I818" s="1"/>
      <c r="J818" s="1"/>
      <c r="K818" s="1"/>
      <c r="L818" s="1"/>
      <c r="M818" s="1"/>
      <c r="N818" s="1"/>
      <c r="O818" s="1"/>
      <c r="P818" s="1"/>
      <c r="Q818" s="1"/>
      <c r="R818" s="1"/>
      <c r="S818" s="1"/>
      <c r="T818" s="1"/>
      <c r="U818" s="1"/>
      <c r="V818" s="1"/>
      <c r="W818" s="1"/>
      <c r="X818" s="1"/>
    </row>
    <row r="819" spans="1:24" ht="9.75" customHeight="1">
      <c r="A819" s="1"/>
      <c r="B819" s="79"/>
      <c r="C819" s="1"/>
      <c r="D819" s="1"/>
      <c r="H819" s="1"/>
      <c r="I819" s="1"/>
      <c r="J819" s="1"/>
      <c r="K819" s="1"/>
      <c r="L819" s="1"/>
      <c r="M819" s="1"/>
      <c r="N819" s="1"/>
      <c r="O819" s="1"/>
      <c r="P819" s="1"/>
      <c r="Q819" s="1"/>
      <c r="R819" s="1"/>
      <c r="S819" s="1"/>
      <c r="T819" s="1"/>
      <c r="U819" s="1"/>
      <c r="V819" s="1"/>
      <c r="W819" s="1"/>
      <c r="X819" s="1"/>
    </row>
    <row r="820" spans="1:24" ht="9.75" customHeight="1">
      <c r="A820" s="1"/>
      <c r="B820" s="79"/>
      <c r="C820" s="1"/>
      <c r="D820" s="1"/>
      <c r="H820" s="1"/>
      <c r="I820" s="1"/>
      <c r="J820" s="1"/>
      <c r="K820" s="1"/>
      <c r="L820" s="1"/>
      <c r="M820" s="1"/>
      <c r="N820" s="1"/>
      <c r="O820" s="1"/>
      <c r="P820" s="1"/>
      <c r="Q820" s="1"/>
      <c r="R820" s="1"/>
      <c r="S820" s="1"/>
      <c r="T820" s="1"/>
      <c r="U820" s="1"/>
      <c r="V820" s="1"/>
      <c r="W820" s="1"/>
      <c r="X820" s="1"/>
    </row>
    <row r="821" spans="1:24" ht="9.75" customHeight="1">
      <c r="A821" s="1"/>
      <c r="B821" s="79"/>
      <c r="C821" s="1"/>
      <c r="D821" s="1"/>
      <c r="H821" s="1"/>
      <c r="I821" s="1"/>
      <c r="J821" s="1"/>
      <c r="K821" s="1"/>
      <c r="L821" s="1"/>
      <c r="M821" s="1"/>
      <c r="N821" s="1"/>
      <c r="O821" s="1"/>
      <c r="P821" s="1"/>
      <c r="Q821" s="1"/>
      <c r="R821" s="1"/>
      <c r="S821" s="1"/>
      <c r="T821" s="1"/>
      <c r="U821" s="1"/>
      <c r="V821" s="1"/>
      <c r="W821" s="1"/>
      <c r="X821" s="1"/>
    </row>
    <row r="822" spans="1:24" ht="9.75" customHeight="1">
      <c r="A822" s="1"/>
      <c r="B822" s="79"/>
      <c r="C822" s="1"/>
      <c r="D822" s="1"/>
      <c r="H822" s="1"/>
      <c r="I822" s="1"/>
      <c r="J822" s="1"/>
      <c r="K822" s="1"/>
      <c r="L822" s="1"/>
      <c r="M822" s="1"/>
      <c r="N822" s="1"/>
      <c r="O822" s="1"/>
      <c r="P822" s="1"/>
      <c r="Q822" s="1"/>
      <c r="R822" s="1"/>
      <c r="S822" s="1"/>
      <c r="T822" s="1"/>
      <c r="U822" s="1"/>
      <c r="V822" s="1"/>
      <c r="W822" s="1"/>
      <c r="X822" s="1"/>
    </row>
    <row r="823" spans="1:24" ht="9.75" customHeight="1">
      <c r="A823" s="1"/>
      <c r="B823" s="79"/>
      <c r="C823" s="1"/>
      <c r="D823" s="1"/>
      <c r="H823" s="1"/>
      <c r="I823" s="1"/>
      <c r="J823" s="1"/>
      <c r="K823" s="1"/>
      <c r="L823" s="1"/>
      <c r="M823" s="1"/>
      <c r="N823" s="1"/>
      <c r="O823" s="1"/>
      <c r="P823" s="1"/>
      <c r="Q823" s="1"/>
      <c r="R823" s="1"/>
      <c r="S823" s="1"/>
      <c r="T823" s="1"/>
      <c r="U823" s="1"/>
      <c r="V823" s="1"/>
      <c r="W823" s="1"/>
      <c r="X823" s="1"/>
    </row>
    <row r="824" spans="1:24" ht="9.75" customHeight="1">
      <c r="A824" s="1"/>
      <c r="B824" s="79"/>
      <c r="C824" s="1"/>
      <c r="D824" s="1"/>
      <c r="H824" s="1"/>
      <c r="I824" s="1"/>
      <c r="J824" s="1"/>
      <c r="K824" s="1"/>
      <c r="L824" s="1"/>
      <c r="M824" s="1"/>
      <c r="N824" s="1"/>
      <c r="O824" s="1"/>
      <c r="P824" s="1"/>
      <c r="Q824" s="1"/>
      <c r="R824" s="1"/>
      <c r="S824" s="1"/>
      <c r="T824" s="1"/>
      <c r="U824" s="1"/>
      <c r="V824" s="1"/>
      <c r="W824" s="1"/>
      <c r="X824" s="1"/>
    </row>
    <row r="825" spans="1:24" ht="9.75" customHeight="1">
      <c r="A825" s="1"/>
      <c r="B825" s="79"/>
      <c r="C825" s="1"/>
      <c r="D825" s="1"/>
      <c r="H825" s="1"/>
      <c r="I825" s="1"/>
      <c r="J825" s="1"/>
      <c r="K825" s="1"/>
      <c r="L825" s="1"/>
      <c r="M825" s="1"/>
      <c r="N825" s="1"/>
      <c r="O825" s="1"/>
      <c r="P825" s="1"/>
      <c r="Q825" s="1"/>
      <c r="R825" s="1"/>
      <c r="S825" s="1"/>
      <c r="T825" s="1"/>
      <c r="U825" s="1"/>
      <c r="V825" s="1"/>
      <c r="W825" s="1"/>
      <c r="X825" s="1"/>
    </row>
    <row r="826" spans="1:24" ht="9.75" customHeight="1">
      <c r="A826" s="1"/>
      <c r="B826" s="79"/>
      <c r="C826" s="1"/>
      <c r="D826" s="1"/>
      <c r="H826" s="1"/>
      <c r="I826" s="1"/>
      <c r="J826" s="1"/>
      <c r="K826" s="1"/>
      <c r="L826" s="1"/>
      <c r="M826" s="1"/>
      <c r="N826" s="1"/>
      <c r="O826" s="1"/>
      <c r="P826" s="1"/>
      <c r="Q826" s="1"/>
      <c r="R826" s="1"/>
      <c r="S826" s="1"/>
      <c r="T826" s="1"/>
      <c r="U826" s="1"/>
      <c r="V826" s="1"/>
      <c r="W826" s="1"/>
      <c r="X826" s="1"/>
    </row>
    <row r="827" spans="1:24" ht="9.75" customHeight="1">
      <c r="A827" s="1"/>
      <c r="B827" s="79"/>
      <c r="C827" s="1"/>
      <c r="D827" s="1"/>
      <c r="H827" s="1"/>
      <c r="I827" s="1"/>
      <c r="J827" s="1"/>
      <c r="K827" s="1"/>
      <c r="L827" s="1"/>
      <c r="M827" s="1"/>
      <c r="N827" s="1"/>
      <c r="O827" s="1"/>
      <c r="P827" s="1"/>
      <c r="Q827" s="1"/>
      <c r="R827" s="1"/>
      <c r="S827" s="1"/>
      <c r="T827" s="1"/>
      <c r="U827" s="1"/>
      <c r="V827" s="1"/>
      <c r="W827" s="1"/>
      <c r="X827" s="1"/>
    </row>
    <row r="828" spans="1:24" ht="9.75" customHeight="1">
      <c r="A828" s="1"/>
      <c r="B828" s="79"/>
      <c r="C828" s="1"/>
      <c r="D828" s="1"/>
      <c r="H828" s="1"/>
      <c r="I828" s="1"/>
      <c r="J828" s="1"/>
      <c r="K828" s="1"/>
      <c r="L828" s="1"/>
      <c r="M828" s="1"/>
      <c r="N828" s="1"/>
      <c r="O828" s="1"/>
      <c r="P828" s="1"/>
      <c r="Q828" s="1"/>
      <c r="R828" s="1"/>
      <c r="S828" s="1"/>
      <c r="T828" s="1"/>
      <c r="U828" s="1"/>
      <c r="V828" s="1"/>
      <c r="W828" s="1"/>
      <c r="X828" s="1"/>
    </row>
    <row r="829" spans="1:24" ht="9.75" customHeight="1">
      <c r="A829" s="1"/>
      <c r="B829" s="79"/>
      <c r="C829" s="1"/>
      <c r="D829" s="1"/>
      <c r="H829" s="1"/>
      <c r="I829" s="1"/>
      <c r="J829" s="1"/>
      <c r="K829" s="1"/>
      <c r="L829" s="1"/>
      <c r="M829" s="1"/>
      <c r="N829" s="1"/>
      <c r="O829" s="1"/>
      <c r="P829" s="1"/>
      <c r="Q829" s="1"/>
      <c r="R829" s="1"/>
      <c r="S829" s="1"/>
      <c r="T829" s="1"/>
      <c r="U829" s="1"/>
      <c r="V829" s="1"/>
      <c r="W829" s="1"/>
      <c r="X829" s="1"/>
    </row>
    <row r="830" spans="1:24" ht="9.75" customHeight="1">
      <c r="A830" s="1"/>
      <c r="B830" s="79"/>
      <c r="C830" s="1"/>
      <c r="D830" s="1"/>
      <c r="H830" s="1"/>
      <c r="I830" s="1"/>
      <c r="J830" s="1"/>
      <c r="K830" s="1"/>
      <c r="L830" s="1"/>
      <c r="M830" s="1"/>
      <c r="N830" s="1"/>
      <c r="O830" s="1"/>
      <c r="P830" s="1"/>
      <c r="Q830" s="1"/>
      <c r="R830" s="1"/>
      <c r="S830" s="1"/>
      <c r="T830" s="1"/>
      <c r="U830" s="1"/>
      <c r="V830" s="1"/>
      <c r="W830" s="1"/>
      <c r="X830" s="1"/>
    </row>
    <row r="831" spans="1:24" ht="9.75" customHeight="1">
      <c r="A831" s="1"/>
      <c r="B831" s="79"/>
      <c r="C831" s="1"/>
      <c r="D831" s="1"/>
      <c r="H831" s="1"/>
      <c r="I831" s="1"/>
      <c r="J831" s="1"/>
      <c r="K831" s="1"/>
      <c r="L831" s="1"/>
      <c r="M831" s="1"/>
      <c r="N831" s="1"/>
      <c r="O831" s="1"/>
      <c r="P831" s="1"/>
      <c r="Q831" s="1"/>
      <c r="R831" s="1"/>
      <c r="S831" s="1"/>
      <c r="T831" s="1"/>
      <c r="U831" s="1"/>
      <c r="V831" s="1"/>
      <c r="W831" s="1"/>
      <c r="X831" s="1"/>
    </row>
    <row r="832" spans="1:24" ht="9.75" customHeight="1">
      <c r="A832" s="1"/>
      <c r="B832" s="79"/>
      <c r="C832" s="1"/>
      <c r="D832" s="1"/>
      <c r="H832" s="1"/>
      <c r="I832" s="1"/>
      <c r="J832" s="1"/>
      <c r="K832" s="1"/>
      <c r="L832" s="1"/>
      <c r="M832" s="1"/>
      <c r="N832" s="1"/>
      <c r="O832" s="1"/>
      <c r="P832" s="1"/>
      <c r="Q832" s="1"/>
      <c r="R832" s="1"/>
      <c r="S832" s="1"/>
      <c r="T832" s="1"/>
      <c r="U832" s="1"/>
      <c r="V832" s="1"/>
      <c r="W832" s="1"/>
      <c r="X832" s="1"/>
    </row>
    <row r="833" spans="1:24" ht="9.75" customHeight="1">
      <c r="A833" s="1"/>
      <c r="B833" s="79"/>
      <c r="C833" s="1"/>
      <c r="D833" s="1"/>
      <c r="H833" s="1"/>
      <c r="I833" s="1"/>
      <c r="J833" s="1"/>
      <c r="K833" s="1"/>
      <c r="L833" s="1"/>
      <c r="M833" s="1"/>
      <c r="N833" s="1"/>
      <c r="O833" s="1"/>
      <c r="P833" s="1"/>
      <c r="Q833" s="1"/>
      <c r="R833" s="1"/>
      <c r="S833" s="1"/>
      <c r="T833" s="1"/>
      <c r="U833" s="1"/>
      <c r="V833" s="1"/>
      <c r="W833" s="1"/>
      <c r="X833" s="1"/>
    </row>
    <row r="834" spans="1:24" ht="9.75" customHeight="1">
      <c r="A834" s="1"/>
      <c r="B834" s="79"/>
      <c r="C834" s="1"/>
      <c r="D834" s="1"/>
      <c r="H834" s="1"/>
      <c r="I834" s="1"/>
      <c r="J834" s="1"/>
      <c r="K834" s="1"/>
      <c r="L834" s="1"/>
      <c r="M834" s="1"/>
      <c r="N834" s="1"/>
      <c r="O834" s="1"/>
      <c r="P834" s="1"/>
      <c r="Q834" s="1"/>
      <c r="R834" s="1"/>
      <c r="S834" s="1"/>
      <c r="T834" s="1"/>
      <c r="U834" s="1"/>
      <c r="V834" s="1"/>
      <c r="W834" s="1"/>
      <c r="X834" s="1"/>
    </row>
    <row r="835" spans="1:24" ht="9.75" customHeight="1">
      <c r="A835" s="1"/>
      <c r="B835" s="79"/>
      <c r="C835" s="1"/>
      <c r="D835" s="1"/>
      <c r="H835" s="1"/>
      <c r="I835" s="1"/>
      <c r="J835" s="1"/>
      <c r="K835" s="1"/>
      <c r="L835" s="1"/>
      <c r="M835" s="1"/>
      <c r="N835" s="1"/>
      <c r="O835" s="1"/>
      <c r="P835" s="1"/>
      <c r="Q835" s="1"/>
      <c r="R835" s="1"/>
      <c r="S835" s="1"/>
      <c r="T835" s="1"/>
      <c r="U835" s="1"/>
      <c r="V835" s="1"/>
      <c r="W835" s="1"/>
      <c r="X835" s="1"/>
    </row>
    <row r="836" spans="1:24" ht="9.75" customHeight="1">
      <c r="A836" s="1"/>
      <c r="B836" s="79"/>
      <c r="C836" s="1"/>
      <c r="D836" s="1"/>
      <c r="H836" s="1"/>
      <c r="I836" s="1"/>
      <c r="J836" s="1"/>
      <c r="K836" s="1"/>
      <c r="L836" s="1"/>
      <c r="M836" s="1"/>
      <c r="N836" s="1"/>
      <c r="O836" s="1"/>
      <c r="P836" s="1"/>
      <c r="Q836" s="1"/>
      <c r="R836" s="1"/>
      <c r="S836" s="1"/>
      <c r="T836" s="1"/>
      <c r="U836" s="1"/>
      <c r="V836" s="1"/>
      <c r="W836" s="1"/>
      <c r="X836" s="1"/>
    </row>
    <row r="837" spans="1:24" ht="9.75" customHeight="1">
      <c r="A837" s="1"/>
      <c r="B837" s="79"/>
      <c r="C837" s="1"/>
      <c r="D837" s="1"/>
      <c r="H837" s="1"/>
      <c r="I837" s="1"/>
      <c r="J837" s="1"/>
      <c r="K837" s="1"/>
      <c r="L837" s="1"/>
      <c r="M837" s="1"/>
      <c r="N837" s="1"/>
      <c r="O837" s="1"/>
      <c r="P837" s="1"/>
      <c r="Q837" s="1"/>
      <c r="R837" s="1"/>
      <c r="S837" s="1"/>
      <c r="T837" s="1"/>
      <c r="U837" s="1"/>
      <c r="V837" s="1"/>
      <c r="W837" s="1"/>
      <c r="X837" s="1"/>
    </row>
    <row r="838" spans="1:24" ht="9.75" customHeight="1">
      <c r="A838" s="1"/>
      <c r="B838" s="79"/>
      <c r="C838" s="1"/>
      <c r="D838" s="1"/>
      <c r="H838" s="1"/>
      <c r="I838" s="1"/>
      <c r="J838" s="1"/>
      <c r="K838" s="1"/>
      <c r="L838" s="1"/>
      <c r="M838" s="1"/>
      <c r="N838" s="1"/>
      <c r="O838" s="1"/>
      <c r="P838" s="1"/>
      <c r="Q838" s="1"/>
      <c r="R838" s="1"/>
      <c r="S838" s="1"/>
      <c r="T838" s="1"/>
      <c r="U838" s="1"/>
      <c r="V838" s="1"/>
      <c r="W838" s="1"/>
      <c r="X838" s="1"/>
    </row>
    <row r="839" spans="1:24" ht="9.75" customHeight="1">
      <c r="A839" s="1"/>
      <c r="B839" s="79"/>
      <c r="C839" s="1"/>
      <c r="D839" s="1"/>
      <c r="H839" s="1"/>
      <c r="I839" s="1"/>
      <c r="J839" s="1"/>
      <c r="K839" s="1"/>
      <c r="L839" s="1"/>
      <c r="M839" s="1"/>
      <c r="N839" s="1"/>
      <c r="O839" s="1"/>
      <c r="P839" s="1"/>
      <c r="Q839" s="1"/>
      <c r="R839" s="1"/>
      <c r="S839" s="1"/>
      <c r="T839" s="1"/>
      <c r="U839" s="1"/>
      <c r="V839" s="1"/>
      <c r="W839" s="1"/>
      <c r="X839" s="1"/>
    </row>
    <row r="840" spans="1:24" ht="9.75" customHeight="1">
      <c r="A840" s="1"/>
      <c r="B840" s="79"/>
      <c r="C840" s="1"/>
      <c r="D840" s="1"/>
      <c r="H840" s="1"/>
      <c r="I840" s="1"/>
      <c r="J840" s="1"/>
      <c r="K840" s="1"/>
      <c r="L840" s="1"/>
      <c r="M840" s="1"/>
      <c r="N840" s="1"/>
      <c r="O840" s="1"/>
      <c r="P840" s="1"/>
      <c r="Q840" s="1"/>
      <c r="R840" s="1"/>
      <c r="S840" s="1"/>
      <c r="T840" s="1"/>
      <c r="U840" s="1"/>
      <c r="V840" s="1"/>
      <c r="W840" s="1"/>
      <c r="X840" s="1"/>
    </row>
    <row r="841" spans="1:24" ht="9.75" customHeight="1">
      <c r="A841" s="1"/>
      <c r="B841" s="79"/>
      <c r="C841" s="1"/>
      <c r="D841" s="1"/>
      <c r="H841" s="1"/>
      <c r="I841" s="1"/>
      <c r="J841" s="1"/>
      <c r="K841" s="1"/>
      <c r="L841" s="1"/>
      <c r="M841" s="1"/>
      <c r="N841" s="1"/>
      <c r="O841" s="1"/>
      <c r="P841" s="1"/>
      <c r="Q841" s="1"/>
      <c r="R841" s="1"/>
      <c r="S841" s="1"/>
      <c r="T841" s="1"/>
      <c r="U841" s="1"/>
      <c r="V841" s="1"/>
      <c r="W841" s="1"/>
      <c r="X841" s="1"/>
    </row>
    <row r="842" spans="1:24" ht="9.75" customHeight="1">
      <c r="A842" s="1"/>
      <c r="B842" s="79"/>
      <c r="C842" s="1"/>
      <c r="D842" s="1"/>
      <c r="H842" s="1"/>
      <c r="I842" s="1"/>
      <c r="J842" s="1"/>
      <c r="K842" s="1"/>
      <c r="L842" s="1"/>
      <c r="M842" s="1"/>
      <c r="N842" s="1"/>
      <c r="O842" s="1"/>
      <c r="P842" s="1"/>
      <c r="Q842" s="1"/>
      <c r="R842" s="1"/>
      <c r="S842" s="1"/>
      <c r="T842" s="1"/>
      <c r="U842" s="1"/>
      <c r="V842" s="1"/>
      <c r="W842" s="1"/>
      <c r="X842" s="1"/>
    </row>
    <row r="843" spans="1:24" ht="9.75" customHeight="1">
      <c r="A843" s="1"/>
      <c r="B843" s="79"/>
      <c r="C843" s="1"/>
      <c r="D843" s="1"/>
      <c r="H843" s="1"/>
      <c r="I843" s="1"/>
      <c r="J843" s="1"/>
      <c r="K843" s="1"/>
      <c r="L843" s="1"/>
      <c r="M843" s="1"/>
      <c r="N843" s="1"/>
      <c r="O843" s="1"/>
      <c r="P843" s="1"/>
      <c r="Q843" s="1"/>
      <c r="R843" s="1"/>
      <c r="S843" s="1"/>
      <c r="T843" s="1"/>
      <c r="U843" s="1"/>
      <c r="V843" s="1"/>
      <c r="W843" s="1"/>
      <c r="X843" s="1"/>
    </row>
    <row r="844" spans="1:24" ht="9.75" customHeight="1">
      <c r="A844" s="1"/>
      <c r="B844" s="79"/>
      <c r="C844" s="1"/>
      <c r="D844" s="1"/>
      <c r="H844" s="1"/>
      <c r="I844" s="1"/>
      <c r="J844" s="1"/>
      <c r="K844" s="1"/>
      <c r="L844" s="1"/>
      <c r="M844" s="1"/>
      <c r="N844" s="1"/>
      <c r="O844" s="1"/>
      <c r="P844" s="1"/>
      <c r="Q844" s="1"/>
      <c r="R844" s="1"/>
      <c r="S844" s="1"/>
      <c r="T844" s="1"/>
      <c r="U844" s="1"/>
      <c r="V844" s="1"/>
      <c r="W844" s="1"/>
      <c r="X844" s="1"/>
    </row>
    <row r="845" spans="1:24" ht="9.75" customHeight="1">
      <c r="A845" s="1"/>
      <c r="B845" s="79"/>
      <c r="C845" s="1"/>
      <c r="D845" s="1"/>
      <c r="H845" s="1"/>
      <c r="I845" s="1"/>
      <c r="J845" s="1"/>
      <c r="K845" s="1"/>
      <c r="L845" s="1"/>
      <c r="M845" s="1"/>
      <c r="N845" s="1"/>
      <c r="O845" s="1"/>
      <c r="P845" s="1"/>
      <c r="Q845" s="1"/>
      <c r="R845" s="1"/>
      <c r="S845" s="1"/>
      <c r="T845" s="1"/>
      <c r="U845" s="1"/>
      <c r="V845" s="1"/>
      <c r="W845" s="1"/>
      <c r="X845" s="1"/>
    </row>
    <row r="846" spans="1:24" ht="9.75" customHeight="1">
      <c r="A846" s="1"/>
      <c r="B846" s="79"/>
      <c r="C846" s="1"/>
      <c r="D846" s="1"/>
      <c r="H846" s="1"/>
      <c r="I846" s="1"/>
      <c r="J846" s="1"/>
      <c r="K846" s="1"/>
      <c r="L846" s="1"/>
      <c r="M846" s="1"/>
      <c r="N846" s="1"/>
      <c r="O846" s="1"/>
      <c r="P846" s="1"/>
      <c r="Q846" s="1"/>
      <c r="R846" s="1"/>
      <c r="S846" s="1"/>
      <c r="T846" s="1"/>
      <c r="U846" s="1"/>
      <c r="V846" s="1"/>
      <c r="W846" s="1"/>
      <c r="X846" s="1"/>
    </row>
    <row r="847" spans="1:24" ht="9.75" customHeight="1">
      <c r="A847" s="1"/>
      <c r="B847" s="79"/>
      <c r="C847" s="1"/>
      <c r="D847" s="1"/>
      <c r="H847" s="1"/>
      <c r="I847" s="1"/>
      <c r="J847" s="1"/>
      <c r="K847" s="1"/>
      <c r="L847" s="1"/>
      <c r="M847" s="1"/>
      <c r="N847" s="1"/>
      <c r="O847" s="1"/>
      <c r="P847" s="1"/>
      <c r="Q847" s="1"/>
      <c r="R847" s="1"/>
      <c r="S847" s="1"/>
      <c r="T847" s="1"/>
      <c r="U847" s="1"/>
      <c r="V847" s="1"/>
      <c r="W847" s="1"/>
      <c r="X847" s="1"/>
    </row>
    <row r="848" spans="1:24" ht="9.75" customHeight="1">
      <c r="A848" s="1"/>
      <c r="B848" s="79"/>
      <c r="C848" s="1"/>
      <c r="D848" s="1"/>
      <c r="H848" s="1"/>
      <c r="I848" s="1"/>
      <c r="J848" s="1"/>
      <c r="K848" s="1"/>
      <c r="L848" s="1"/>
      <c r="M848" s="1"/>
      <c r="N848" s="1"/>
      <c r="O848" s="1"/>
      <c r="P848" s="1"/>
      <c r="Q848" s="1"/>
      <c r="R848" s="1"/>
      <c r="S848" s="1"/>
      <c r="T848" s="1"/>
      <c r="U848" s="1"/>
      <c r="V848" s="1"/>
      <c r="W848" s="1"/>
      <c r="X848" s="1"/>
    </row>
    <row r="849" spans="1:24" ht="9.75" customHeight="1">
      <c r="A849" s="1"/>
      <c r="B849" s="79"/>
      <c r="C849" s="1"/>
      <c r="D849" s="1"/>
      <c r="H849" s="1"/>
      <c r="I849" s="1"/>
      <c r="J849" s="1"/>
      <c r="K849" s="1"/>
      <c r="L849" s="1"/>
      <c r="M849" s="1"/>
      <c r="N849" s="1"/>
      <c r="O849" s="1"/>
      <c r="P849" s="1"/>
      <c r="Q849" s="1"/>
      <c r="R849" s="1"/>
      <c r="S849" s="1"/>
      <c r="T849" s="1"/>
      <c r="U849" s="1"/>
      <c r="V849" s="1"/>
      <c r="W849" s="1"/>
      <c r="X849" s="1"/>
    </row>
    <row r="850" spans="1:24" ht="9.75" customHeight="1">
      <c r="A850" s="1"/>
      <c r="B850" s="79"/>
      <c r="C850" s="1"/>
      <c r="D850" s="1"/>
      <c r="H850" s="1"/>
      <c r="I850" s="1"/>
      <c r="J850" s="1"/>
      <c r="K850" s="1"/>
      <c r="L850" s="1"/>
      <c r="M850" s="1"/>
      <c r="N850" s="1"/>
      <c r="O850" s="1"/>
      <c r="P850" s="1"/>
      <c r="Q850" s="1"/>
      <c r="R850" s="1"/>
      <c r="S850" s="1"/>
      <c r="T850" s="1"/>
      <c r="U850" s="1"/>
      <c r="V850" s="1"/>
      <c r="W850" s="1"/>
      <c r="X850" s="1"/>
    </row>
    <row r="851" spans="1:24" ht="9.75" customHeight="1">
      <c r="A851" s="1"/>
      <c r="B851" s="79"/>
      <c r="C851" s="1"/>
      <c r="D851" s="1"/>
      <c r="H851" s="1"/>
      <c r="I851" s="1"/>
      <c r="J851" s="1"/>
      <c r="K851" s="1"/>
      <c r="L851" s="1"/>
      <c r="M851" s="1"/>
      <c r="N851" s="1"/>
      <c r="O851" s="1"/>
      <c r="P851" s="1"/>
      <c r="Q851" s="1"/>
      <c r="R851" s="1"/>
      <c r="S851" s="1"/>
      <c r="T851" s="1"/>
      <c r="U851" s="1"/>
      <c r="V851" s="1"/>
      <c r="W851" s="1"/>
      <c r="X851" s="1"/>
    </row>
    <row r="852" spans="1:24" ht="9.75" customHeight="1">
      <c r="A852" s="1"/>
      <c r="B852" s="79"/>
      <c r="C852" s="1"/>
      <c r="D852" s="1"/>
      <c r="H852" s="1"/>
      <c r="I852" s="1"/>
      <c r="J852" s="1"/>
      <c r="K852" s="1"/>
      <c r="L852" s="1"/>
      <c r="M852" s="1"/>
      <c r="N852" s="1"/>
      <c r="O852" s="1"/>
      <c r="P852" s="1"/>
      <c r="Q852" s="1"/>
      <c r="R852" s="1"/>
      <c r="S852" s="1"/>
      <c r="T852" s="1"/>
      <c r="U852" s="1"/>
      <c r="V852" s="1"/>
      <c r="W852" s="1"/>
      <c r="X852" s="1"/>
    </row>
    <row r="853" spans="1:24" ht="9.75" customHeight="1">
      <c r="A853" s="1"/>
      <c r="B853" s="79"/>
      <c r="C853" s="1"/>
      <c r="D853" s="1"/>
      <c r="H853" s="1"/>
      <c r="I853" s="1"/>
      <c r="J853" s="1"/>
      <c r="K853" s="1"/>
      <c r="L853" s="1"/>
      <c r="M853" s="1"/>
      <c r="N853" s="1"/>
      <c r="O853" s="1"/>
      <c r="P853" s="1"/>
      <c r="Q853" s="1"/>
      <c r="R853" s="1"/>
      <c r="S853" s="1"/>
      <c r="T853" s="1"/>
      <c r="U853" s="1"/>
      <c r="V853" s="1"/>
      <c r="W853" s="1"/>
      <c r="X853" s="1"/>
    </row>
    <row r="854" spans="1:24" ht="9.75" customHeight="1">
      <c r="A854" s="1"/>
      <c r="B854" s="79"/>
      <c r="C854" s="1"/>
      <c r="D854" s="1"/>
      <c r="H854" s="1"/>
      <c r="I854" s="1"/>
      <c r="J854" s="1"/>
      <c r="K854" s="1"/>
      <c r="L854" s="1"/>
      <c r="M854" s="1"/>
      <c r="N854" s="1"/>
      <c r="O854" s="1"/>
      <c r="P854" s="1"/>
      <c r="Q854" s="1"/>
      <c r="R854" s="1"/>
      <c r="S854" s="1"/>
      <c r="T854" s="1"/>
      <c r="U854" s="1"/>
      <c r="V854" s="1"/>
      <c r="W854" s="1"/>
      <c r="X854" s="1"/>
    </row>
    <row r="855" spans="1:24" ht="9.75" customHeight="1">
      <c r="A855" s="1"/>
      <c r="B855" s="79"/>
      <c r="C855" s="1"/>
      <c r="D855" s="1"/>
      <c r="H855" s="1"/>
      <c r="I855" s="1"/>
      <c r="J855" s="1"/>
      <c r="K855" s="1"/>
      <c r="L855" s="1"/>
      <c r="M855" s="1"/>
      <c r="N855" s="1"/>
      <c r="O855" s="1"/>
      <c r="P855" s="1"/>
      <c r="Q855" s="1"/>
      <c r="R855" s="1"/>
      <c r="S855" s="1"/>
      <c r="T855" s="1"/>
      <c r="U855" s="1"/>
      <c r="V855" s="1"/>
      <c r="W855" s="1"/>
      <c r="X855" s="1"/>
    </row>
    <row r="856" spans="1:24" ht="9.75" customHeight="1">
      <c r="A856" s="1"/>
      <c r="B856" s="79"/>
      <c r="C856" s="1"/>
      <c r="D856" s="1"/>
      <c r="H856" s="1"/>
      <c r="I856" s="1"/>
      <c r="J856" s="1"/>
      <c r="K856" s="1"/>
      <c r="L856" s="1"/>
      <c r="M856" s="1"/>
      <c r="N856" s="1"/>
      <c r="O856" s="1"/>
      <c r="P856" s="1"/>
      <c r="Q856" s="1"/>
      <c r="R856" s="1"/>
      <c r="S856" s="1"/>
      <c r="T856" s="1"/>
      <c r="U856" s="1"/>
      <c r="V856" s="1"/>
      <c r="W856" s="1"/>
      <c r="X856" s="1"/>
    </row>
    <row r="857" spans="1:24" ht="9.75" customHeight="1">
      <c r="A857" s="1"/>
      <c r="B857" s="79"/>
      <c r="C857" s="1"/>
      <c r="D857" s="1"/>
      <c r="H857" s="1"/>
      <c r="I857" s="1"/>
      <c r="J857" s="1"/>
      <c r="K857" s="1"/>
      <c r="L857" s="1"/>
      <c r="M857" s="1"/>
      <c r="N857" s="1"/>
      <c r="O857" s="1"/>
      <c r="P857" s="1"/>
      <c r="Q857" s="1"/>
      <c r="R857" s="1"/>
      <c r="S857" s="1"/>
      <c r="T857" s="1"/>
      <c r="U857" s="1"/>
      <c r="V857" s="1"/>
      <c r="W857" s="1"/>
      <c r="X857" s="1"/>
    </row>
    <row r="858" spans="1:24" ht="9.75" customHeight="1">
      <c r="A858" s="1"/>
      <c r="B858" s="79"/>
      <c r="C858" s="1"/>
      <c r="D858" s="1"/>
      <c r="H858" s="1"/>
      <c r="I858" s="1"/>
      <c r="J858" s="1"/>
      <c r="K858" s="1"/>
      <c r="L858" s="1"/>
      <c r="M858" s="1"/>
      <c r="N858" s="1"/>
      <c r="O858" s="1"/>
      <c r="P858" s="1"/>
      <c r="Q858" s="1"/>
      <c r="R858" s="1"/>
      <c r="S858" s="1"/>
      <c r="T858" s="1"/>
      <c r="U858" s="1"/>
      <c r="V858" s="1"/>
      <c r="W858" s="1"/>
      <c r="X858" s="1"/>
    </row>
    <row r="859" spans="1:24" ht="9.75" customHeight="1">
      <c r="A859" s="1"/>
      <c r="B859" s="79"/>
      <c r="C859" s="1"/>
      <c r="D859" s="1"/>
      <c r="H859" s="1"/>
      <c r="I859" s="1"/>
      <c r="J859" s="1"/>
      <c r="K859" s="1"/>
      <c r="L859" s="1"/>
      <c r="M859" s="1"/>
      <c r="N859" s="1"/>
      <c r="O859" s="1"/>
      <c r="P859" s="1"/>
      <c r="Q859" s="1"/>
      <c r="R859" s="1"/>
      <c r="S859" s="1"/>
      <c r="T859" s="1"/>
      <c r="U859" s="1"/>
      <c r="V859" s="1"/>
      <c r="W859" s="1"/>
      <c r="X859" s="1"/>
    </row>
    <row r="860" spans="1:24" ht="9.75" customHeight="1">
      <c r="A860" s="1"/>
      <c r="B860" s="79"/>
      <c r="C860" s="1"/>
      <c r="D860" s="1"/>
      <c r="H860" s="1"/>
      <c r="I860" s="1"/>
      <c r="J860" s="1"/>
      <c r="K860" s="1"/>
      <c r="L860" s="1"/>
      <c r="M860" s="1"/>
      <c r="N860" s="1"/>
      <c r="O860" s="1"/>
      <c r="P860" s="1"/>
      <c r="Q860" s="1"/>
      <c r="R860" s="1"/>
      <c r="S860" s="1"/>
      <c r="T860" s="1"/>
      <c r="U860" s="1"/>
      <c r="V860" s="1"/>
      <c r="W860" s="1"/>
      <c r="X860" s="1"/>
    </row>
    <row r="861" spans="1:24" ht="9.75" customHeight="1">
      <c r="A861" s="1"/>
      <c r="B861" s="79"/>
      <c r="C861" s="1"/>
      <c r="D861" s="1"/>
      <c r="H861" s="1"/>
      <c r="I861" s="1"/>
      <c r="J861" s="1"/>
      <c r="K861" s="1"/>
      <c r="L861" s="1"/>
      <c r="M861" s="1"/>
      <c r="N861" s="1"/>
      <c r="O861" s="1"/>
      <c r="P861" s="1"/>
      <c r="Q861" s="1"/>
      <c r="R861" s="1"/>
      <c r="S861" s="1"/>
      <c r="T861" s="1"/>
      <c r="U861" s="1"/>
      <c r="V861" s="1"/>
      <c r="W861" s="1"/>
      <c r="X861" s="1"/>
    </row>
    <row r="862" spans="1:24" ht="9.75" customHeight="1">
      <c r="A862" s="1"/>
      <c r="B862" s="79"/>
      <c r="C862" s="1"/>
      <c r="D862" s="1"/>
      <c r="H862" s="1"/>
      <c r="I862" s="1"/>
      <c r="J862" s="1"/>
      <c r="K862" s="1"/>
      <c r="L862" s="1"/>
      <c r="M862" s="1"/>
      <c r="N862" s="1"/>
      <c r="O862" s="1"/>
      <c r="P862" s="1"/>
      <c r="Q862" s="1"/>
      <c r="R862" s="1"/>
      <c r="S862" s="1"/>
      <c r="T862" s="1"/>
      <c r="U862" s="1"/>
      <c r="V862" s="1"/>
      <c r="W862" s="1"/>
      <c r="X862" s="1"/>
    </row>
    <row r="863" spans="1:24" ht="9.75" customHeight="1">
      <c r="A863" s="1"/>
      <c r="B863" s="79"/>
      <c r="C863" s="1"/>
      <c r="D863" s="1"/>
      <c r="H863" s="1"/>
      <c r="I863" s="1"/>
      <c r="J863" s="1"/>
      <c r="K863" s="1"/>
      <c r="L863" s="1"/>
      <c r="M863" s="1"/>
      <c r="N863" s="1"/>
      <c r="O863" s="1"/>
      <c r="P863" s="1"/>
      <c r="Q863" s="1"/>
      <c r="R863" s="1"/>
      <c r="S863" s="1"/>
      <c r="T863" s="1"/>
      <c r="U863" s="1"/>
      <c r="V863" s="1"/>
      <c r="W863" s="1"/>
      <c r="X863" s="1"/>
    </row>
    <row r="864" spans="1:24" ht="9.75" customHeight="1">
      <c r="A864" s="1"/>
      <c r="B864" s="79"/>
      <c r="C864" s="1"/>
      <c r="D864" s="1"/>
      <c r="H864" s="1"/>
      <c r="I864" s="1"/>
      <c r="J864" s="1"/>
      <c r="K864" s="1"/>
      <c r="L864" s="1"/>
      <c r="M864" s="1"/>
      <c r="N864" s="1"/>
      <c r="O864" s="1"/>
      <c r="P864" s="1"/>
      <c r="Q864" s="1"/>
      <c r="R864" s="1"/>
      <c r="S864" s="1"/>
      <c r="T864" s="1"/>
      <c r="U864" s="1"/>
      <c r="V864" s="1"/>
      <c r="W864" s="1"/>
      <c r="X864" s="1"/>
    </row>
    <row r="865" spans="1:24" ht="9.75" customHeight="1">
      <c r="A865" s="1"/>
      <c r="B865" s="79"/>
      <c r="C865" s="1"/>
      <c r="D865" s="1"/>
      <c r="H865" s="1"/>
      <c r="I865" s="1"/>
      <c r="J865" s="1"/>
      <c r="K865" s="1"/>
      <c r="L865" s="1"/>
      <c r="M865" s="1"/>
      <c r="N865" s="1"/>
      <c r="O865" s="1"/>
      <c r="P865" s="1"/>
      <c r="Q865" s="1"/>
      <c r="R865" s="1"/>
      <c r="S865" s="1"/>
      <c r="T865" s="1"/>
      <c r="U865" s="1"/>
      <c r="V865" s="1"/>
      <c r="W865" s="1"/>
      <c r="X865" s="1"/>
    </row>
    <row r="866" spans="1:24" ht="9.75" customHeight="1">
      <c r="A866" s="1"/>
      <c r="B866" s="79"/>
      <c r="C866" s="1"/>
      <c r="D866" s="1"/>
      <c r="H866" s="1"/>
      <c r="I866" s="1"/>
      <c r="J866" s="1"/>
      <c r="K866" s="1"/>
      <c r="L866" s="1"/>
      <c r="M866" s="1"/>
      <c r="N866" s="1"/>
      <c r="O866" s="1"/>
      <c r="P866" s="1"/>
      <c r="Q866" s="1"/>
      <c r="R866" s="1"/>
      <c r="S866" s="1"/>
      <c r="T866" s="1"/>
      <c r="U866" s="1"/>
      <c r="V866" s="1"/>
      <c r="W866" s="1"/>
      <c r="X866" s="1"/>
    </row>
    <row r="867" spans="1:24" ht="9.75" customHeight="1">
      <c r="A867" s="1"/>
      <c r="B867" s="79"/>
      <c r="C867" s="1"/>
      <c r="D867" s="1"/>
      <c r="H867" s="1"/>
      <c r="I867" s="1"/>
      <c r="J867" s="1"/>
      <c r="K867" s="1"/>
      <c r="L867" s="1"/>
      <c r="M867" s="1"/>
      <c r="N867" s="1"/>
      <c r="O867" s="1"/>
      <c r="P867" s="1"/>
      <c r="Q867" s="1"/>
      <c r="R867" s="1"/>
      <c r="S867" s="1"/>
      <c r="T867" s="1"/>
      <c r="U867" s="1"/>
      <c r="V867" s="1"/>
      <c r="W867" s="1"/>
      <c r="X867" s="1"/>
    </row>
    <row r="868" spans="1:24" ht="9.75" customHeight="1">
      <c r="A868" s="1"/>
      <c r="B868" s="79"/>
      <c r="C868" s="1"/>
      <c r="D868" s="1"/>
      <c r="H868" s="1"/>
      <c r="I868" s="1"/>
      <c r="J868" s="1"/>
      <c r="K868" s="1"/>
      <c r="L868" s="1"/>
      <c r="M868" s="1"/>
      <c r="N868" s="1"/>
      <c r="O868" s="1"/>
      <c r="P868" s="1"/>
      <c r="Q868" s="1"/>
      <c r="R868" s="1"/>
      <c r="S868" s="1"/>
      <c r="T868" s="1"/>
      <c r="U868" s="1"/>
      <c r="V868" s="1"/>
      <c r="W868" s="1"/>
      <c r="X868" s="1"/>
    </row>
    <row r="869" spans="1:24" ht="9.75" customHeight="1">
      <c r="A869" s="1"/>
      <c r="B869" s="79"/>
      <c r="C869" s="1"/>
      <c r="D869" s="1"/>
      <c r="H869" s="1"/>
      <c r="I869" s="1"/>
      <c r="J869" s="1"/>
      <c r="K869" s="1"/>
      <c r="L869" s="1"/>
      <c r="M869" s="1"/>
      <c r="N869" s="1"/>
      <c r="O869" s="1"/>
      <c r="P869" s="1"/>
      <c r="Q869" s="1"/>
      <c r="R869" s="1"/>
      <c r="S869" s="1"/>
      <c r="T869" s="1"/>
      <c r="U869" s="1"/>
      <c r="V869" s="1"/>
      <c r="W869" s="1"/>
      <c r="X869" s="1"/>
    </row>
    <row r="870" spans="1:24" ht="9.75" customHeight="1">
      <c r="A870" s="1"/>
      <c r="B870" s="79"/>
      <c r="C870" s="1"/>
      <c r="D870" s="1"/>
      <c r="H870" s="1"/>
      <c r="I870" s="1"/>
      <c r="J870" s="1"/>
      <c r="K870" s="1"/>
      <c r="L870" s="1"/>
      <c r="M870" s="1"/>
      <c r="N870" s="1"/>
      <c r="O870" s="1"/>
      <c r="P870" s="1"/>
      <c r="Q870" s="1"/>
      <c r="R870" s="1"/>
      <c r="S870" s="1"/>
      <c r="T870" s="1"/>
      <c r="U870" s="1"/>
      <c r="V870" s="1"/>
      <c r="W870" s="1"/>
      <c r="X870" s="1"/>
    </row>
    <row r="871" spans="1:24" ht="9.75" customHeight="1">
      <c r="A871" s="1"/>
      <c r="B871" s="79"/>
      <c r="C871" s="1"/>
      <c r="D871" s="1"/>
      <c r="H871" s="1"/>
      <c r="I871" s="1"/>
      <c r="J871" s="1"/>
      <c r="K871" s="1"/>
      <c r="L871" s="1"/>
      <c r="M871" s="1"/>
      <c r="N871" s="1"/>
      <c r="O871" s="1"/>
      <c r="P871" s="1"/>
      <c r="Q871" s="1"/>
      <c r="R871" s="1"/>
      <c r="S871" s="1"/>
      <c r="T871" s="1"/>
      <c r="U871" s="1"/>
      <c r="V871" s="1"/>
      <c r="W871" s="1"/>
      <c r="X871" s="1"/>
    </row>
    <row r="872" spans="1:24" ht="9.75" customHeight="1">
      <c r="A872" s="1"/>
      <c r="B872" s="79"/>
      <c r="C872" s="1"/>
      <c r="D872" s="1"/>
      <c r="H872" s="1"/>
      <c r="I872" s="1"/>
      <c r="J872" s="1"/>
      <c r="K872" s="1"/>
      <c r="L872" s="1"/>
      <c r="M872" s="1"/>
      <c r="N872" s="1"/>
      <c r="O872" s="1"/>
      <c r="P872" s="1"/>
      <c r="Q872" s="1"/>
      <c r="R872" s="1"/>
      <c r="S872" s="1"/>
      <c r="T872" s="1"/>
      <c r="U872" s="1"/>
      <c r="V872" s="1"/>
      <c r="W872" s="1"/>
      <c r="X872" s="1"/>
    </row>
    <row r="873" spans="1:24" ht="9.75" customHeight="1">
      <c r="A873" s="1"/>
      <c r="B873" s="79"/>
      <c r="C873" s="1"/>
      <c r="D873" s="1"/>
      <c r="H873" s="1"/>
      <c r="I873" s="1"/>
      <c r="J873" s="1"/>
      <c r="K873" s="1"/>
      <c r="L873" s="1"/>
      <c r="M873" s="1"/>
      <c r="N873" s="1"/>
      <c r="O873" s="1"/>
      <c r="P873" s="1"/>
      <c r="Q873" s="1"/>
      <c r="R873" s="1"/>
      <c r="S873" s="1"/>
      <c r="T873" s="1"/>
      <c r="U873" s="1"/>
      <c r="V873" s="1"/>
      <c r="W873" s="1"/>
      <c r="X873" s="1"/>
    </row>
    <row r="874" spans="1:24" ht="9.75" customHeight="1">
      <c r="A874" s="1"/>
      <c r="B874" s="79"/>
      <c r="C874" s="1"/>
      <c r="D874" s="1"/>
      <c r="H874" s="1"/>
      <c r="I874" s="1"/>
      <c r="J874" s="1"/>
      <c r="K874" s="1"/>
      <c r="L874" s="1"/>
      <c r="M874" s="1"/>
      <c r="N874" s="1"/>
      <c r="O874" s="1"/>
      <c r="P874" s="1"/>
      <c r="Q874" s="1"/>
      <c r="R874" s="1"/>
      <c r="S874" s="1"/>
      <c r="T874" s="1"/>
      <c r="U874" s="1"/>
      <c r="V874" s="1"/>
      <c r="W874" s="1"/>
      <c r="X874" s="1"/>
    </row>
    <row r="875" spans="1:24" ht="9.75" customHeight="1">
      <c r="A875" s="1"/>
      <c r="B875" s="79"/>
      <c r="C875" s="1"/>
      <c r="D875" s="1"/>
      <c r="H875" s="1"/>
      <c r="I875" s="1"/>
      <c r="J875" s="1"/>
      <c r="K875" s="1"/>
      <c r="L875" s="1"/>
      <c r="M875" s="1"/>
      <c r="N875" s="1"/>
      <c r="O875" s="1"/>
      <c r="P875" s="1"/>
      <c r="Q875" s="1"/>
      <c r="R875" s="1"/>
      <c r="S875" s="1"/>
      <c r="T875" s="1"/>
      <c r="U875" s="1"/>
      <c r="V875" s="1"/>
      <c r="W875" s="1"/>
      <c r="X875" s="1"/>
    </row>
    <row r="876" spans="1:24" ht="9.75" customHeight="1">
      <c r="A876" s="1"/>
      <c r="B876" s="79"/>
      <c r="C876" s="1"/>
      <c r="D876" s="1"/>
      <c r="H876" s="1"/>
      <c r="I876" s="1"/>
      <c r="J876" s="1"/>
      <c r="K876" s="1"/>
      <c r="L876" s="1"/>
      <c r="M876" s="1"/>
      <c r="N876" s="1"/>
      <c r="O876" s="1"/>
      <c r="P876" s="1"/>
      <c r="Q876" s="1"/>
      <c r="R876" s="1"/>
      <c r="S876" s="1"/>
      <c r="T876" s="1"/>
      <c r="U876" s="1"/>
      <c r="V876" s="1"/>
      <c r="W876" s="1"/>
      <c r="X876" s="1"/>
    </row>
    <row r="877" spans="1:24" ht="9.75" customHeight="1">
      <c r="A877" s="1"/>
      <c r="B877" s="79"/>
      <c r="C877" s="1"/>
      <c r="D877" s="1"/>
      <c r="H877" s="1"/>
      <c r="I877" s="1"/>
      <c r="J877" s="1"/>
      <c r="K877" s="1"/>
      <c r="L877" s="1"/>
      <c r="M877" s="1"/>
      <c r="N877" s="1"/>
      <c r="O877" s="1"/>
      <c r="P877" s="1"/>
      <c r="Q877" s="1"/>
      <c r="R877" s="1"/>
      <c r="S877" s="1"/>
      <c r="T877" s="1"/>
      <c r="U877" s="1"/>
      <c r="V877" s="1"/>
      <c r="W877" s="1"/>
      <c r="X877" s="1"/>
    </row>
    <row r="878" spans="1:24" ht="9.75" customHeight="1">
      <c r="A878" s="1"/>
      <c r="B878" s="79"/>
      <c r="C878" s="1"/>
      <c r="D878" s="1"/>
      <c r="H878" s="1"/>
      <c r="I878" s="1"/>
      <c r="J878" s="1"/>
      <c r="K878" s="1"/>
      <c r="L878" s="1"/>
      <c r="M878" s="1"/>
      <c r="N878" s="1"/>
      <c r="O878" s="1"/>
      <c r="P878" s="1"/>
      <c r="Q878" s="1"/>
      <c r="R878" s="1"/>
      <c r="S878" s="1"/>
      <c r="T878" s="1"/>
      <c r="U878" s="1"/>
      <c r="V878" s="1"/>
      <c r="W878" s="1"/>
      <c r="X878" s="1"/>
    </row>
    <row r="879" spans="1:24" ht="9.75" customHeight="1">
      <c r="A879" s="1"/>
      <c r="B879" s="79"/>
      <c r="C879" s="1"/>
      <c r="D879" s="1"/>
      <c r="H879" s="1"/>
      <c r="I879" s="1"/>
      <c r="J879" s="1"/>
      <c r="K879" s="1"/>
      <c r="L879" s="1"/>
      <c r="M879" s="1"/>
      <c r="N879" s="1"/>
      <c r="O879" s="1"/>
      <c r="P879" s="1"/>
      <c r="Q879" s="1"/>
      <c r="R879" s="1"/>
      <c r="S879" s="1"/>
      <c r="T879" s="1"/>
      <c r="U879" s="1"/>
      <c r="V879" s="1"/>
      <c r="W879" s="1"/>
      <c r="X879" s="1"/>
    </row>
    <row r="880" spans="1:24" ht="9.75" customHeight="1">
      <c r="A880" s="1"/>
      <c r="B880" s="79"/>
      <c r="C880" s="1"/>
      <c r="D880" s="1"/>
      <c r="H880" s="1"/>
      <c r="I880" s="1"/>
      <c r="J880" s="1"/>
      <c r="K880" s="1"/>
      <c r="L880" s="1"/>
      <c r="M880" s="1"/>
      <c r="N880" s="1"/>
      <c r="O880" s="1"/>
      <c r="P880" s="1"/>
      <c r="Q880" s="1"/>
      <c r="R880" s="1"/>
      <c r="S880" s="1"/>
      <c r="T880" s="1"/>
      <c r="U880" s="1"/>
      <c r="V880" s="1"/>
      <c r="W880" s="1"/>
      <c r="X880" s="1"/>
    </row>
    <row r="881" spans="1:24" ht="9.75" customHeight="1">
      <c r="A881" s="1"/>
      <c r="B881" s="79"/>
      <c r="C881" s="1"/>
      <c r="D881" s="1"/>
      <c r="H881" s="1"/>
      <c r="I881" s="1"/>
      <c r="J881" s="1"/>
      <c r="K881" s="1"/>
      <c r="L881" s="1"/>
      <c r="M881" s="1"/>
      <c r="N881" s="1"/>
      <c r="O881" s="1"/>
      <c r="P881" s="1"/>
      <c r="Q881" s="1"/>
      <c r="R881" s="1"/>
      <c r="S881" s="1"/>
      <c r="T881" s="1"/>
      <c r="U881" s="1"/>
      <c r="V881" s="1"/>
      <c r="W881" s="1"/>
      <c r="X881" s="1"/>
    </row>
    <row r="882" spans="1:24" ht="9.75" customHeight="1">
      <c r="A882" s="1"/>
      <c r="B882" s="79"/>
      <c r="C882" s="1"/>
      <c r="D882" s="1"/>
      <c r="H882" s="1"/>
      <c r="I882" s="1"/>
      <c r="J882" s="1"/>
      <c r="K882" s="1"/>
      <c r="L882" s="1"/>
      <c r="M882" s="1"/>
      <c r="N882" s="1"/>
      <c r="O882" s="1"/>
      <c r="P882" s="1"/>
      <c r="Q882" s="1"/>
      <c r="R882" s="1"/>
      <c r="S882" s="1"/>
      <c r="T882" s="1"/>
      <c r="U882" s="1"/>
      <c r="V882" s="1"/>
      <c r="W882" s="1"/>
      <c r="X882" s="1"/>
    </row>
    <row r="883" spans="1:24" ht="9.75" customHeight="1">
      <c r="A883" s="1"/>
      <c r="B883" s="79"/>
      <c r="C883" s="1"/>
      <c r="D883" s="1"/>
      <c r="H883" s="1"/>
      <c r="I883" s="1"/>
      <c r="J883" s="1"/>
      <c r="K883" s="1"/>
      <c r="L883" s="1"/>
      <c r="M883" s="1"/>
      <c r="N883" s="1"/>
      <c r="O883" s="1"/>
      <c r="P883" s="1"/>
      <c r="Q883" s="1"/>
      <c r="R883" s="1"/>
      <c r="S883" s="1"/>
      <c r="T883" s="1"/>
      <c r="U883" s="1"/>
      <c r="V883" s="1"/>
      <c r="W883" s="1"/>
      <c r="X883" s="1"/>
    </row>
    <row r="884" spans="1:24" ht="9.75" customHeight="1">
      <c r="A884" s="1"/>
      <c r="B884" s="79"/>
      <c r="C884" s="1"/>
      <c r="D884" s="1"/>
      <c r="H884" s="1"/>
      <c r="I884" s="1"/>
      <c r="J884" s="1"/>
      <c r="K884" s="1"/>
      <c r="L884" s="1"/>
      <c r="M884" s="1"/>
      <c r="N884" s="1"/>
      <c r="O884" s="1"/>
      <c r="P884" s="1"/>
      <c r="Q884" s="1"/>
      <c r="R884" s="1"/>
      <c r="S884" s="1"/>
      <c r="T884" s="1"/>
      <c r="U884" s="1"/>
      <c r="V884" s="1"/>
      <c r="W884" s="1"/>
      <c r="X884" s="1"/>
    </row>
    <row r="885" spans="1:24" ht="9.75" customHeight="1">
      <c r="A885" s="1"/>
      <c r="B885" s="79"/>
      <c r="C885" s="1"/>
      <c r="D885" s="1"/>
      <c r="H885" s="1"/>
      <c r="I885" s="1"/>
      <c r="J885" s="1"/>
      <c r="K885" s="1"/>
      <c r="L885" s="1"/>
      <c r="M885" s="1"/>
      <c r="N885" s="1"/>
      <c r="O885" s="1"/>
      <c r="P885" s="1"/>
      <c r="Q885" s="1"/>
      <c r="R885" s="1"/>
      <c r="S885" s="1"/>
      <c r="T885" s="1"/>
      <c r="U885" s="1"/>
      <c r="V885" s="1"/>
      <c r="W885" s="1"/>
      <c r="X885" s="1"/>
    </row>
    <row r="886" spans="1:24" ht="9.75" customHeight="1">
      <c r="A886" s="1"/>
      <c r="B886" s="79"/>
      <c r="C886" s="1"/>
      <c r="D886" s="1"/>
      <c r="H886" s="1"/>
      <c r="I886" s="1"/>
      <c r="J886" s="1"/>
      <c r="K886" s="1"/>
      <c r="L886" s="1"/>
      <c r="M886" s="1"/>
      <c r="N886" s="1"/>
      <c r="O886" s="1"/>
      <c r="P886" s="1"/>
      <c r="Q886" s="1"/>
      <c r="R886" s="1"/>
      <c r="S886" s="1"/>
      <c r="T886" s="1"/>
      <c r="U886" s="1"/>
      <c r="V886" s="1"/>
      <c r="W886" s="1"/>
      <c r="X886" s="1"/>
    </row>
    <row r="887" spans="1:24" ht="9.75" customHeight="1">
      <c r="A887" s="1"/>
      <c r="B887" s="79"/>
      <c r="C887" s="1"/>
      <c r="D887" s="1"/>
      <c r="H887" s="1"/>
      <c r="I887" s="1"/>
      <c r="J887" s="1"/>
      <c r="K887" s="1"/>
      <c r="L887" s="1"/>
      <c r="M887" s="1"/>
      <c r="N887" s="1"/>
      <c r="O887" s="1"/>
      <c r="P887" s="1"/>
      <c r="Q887" s="1"/>
      <c r="R887" s="1"/>
      <c r="S887" s="1"/>
      <c r="T887" s="1"/>
      <c r="U887" s="1"/>
      <c r="V887" s="1"/>
      <c r="W887" s="1"/>
      <c r="X887" s="1"/>
    </row>
    <row r="888" spans="1:24" ht="9.75" customHeight="1">
      <c r="A888" s="1"/>
      <c r="B888" s="79"/>
      <c r="C888" s="1"/>
      <c r="D888" s="1"/>
      <c r="H888" s="1"/>
      <c r="I888" s="1"/>
      <c r="J888" s="1"/>
      <c r="K888" s="1"/>
      <c r="L888" s="1"/>
      <c r="M888" s="1"/>
      <c r="N888" s="1"/>
      <c r="O888" s="1"/>
      <c r="P888" s="1"/>
      <c r="Q888" s="1"/>
      <c r="R888" s="1"/>
      <c r="S888" s="1"/>
      <c r="T888" s="1"/>
      <c r="U888" s="1"/>
      <c r="V888" s="1"/>
      <c r="W888" s="1"/>
      <c r="X888" s="1"/>
    </row>
    <row r="889" spans="1:24" ht="9.75" customHeight="1">
      <c r="A889" s="1"/>
      <c r="B889" s="79"/>
      <c r="C889" s="1"/>
      <c r="D889" s="1"/>
      <c r="H889" s="1"/>
      <c r="I889" s="1"/>
      <c r="J889" s="1"/>
      <c r="K889" s="1"/>
      <c r="L889" s="1"/>
      <c r="M889" s="1"/>
      <c r="N889" s="1"/>
      <c r="O889" s="1"/>
      <c r="P889" s="1"/>
      <c r="Q889" s="1"/>
      <c r="R889" s="1"/>
      <c r="S889" s="1"/>
      <c r="T889" s="1"/>
      <c r="U889" s="1"/>
      <c r="V889" s="1"/>
      <c r="W889" s="1"/>
      <c r="X889" s="1"/>
    </row>
    <row r="890" spans="1:24" ht="9.75" customHeight="1">
      <c r="A890" s="1"/>
      <c r="B890" s="79"/>
      <c r="C890" s="1"/>
      <c r="D890" s="1"/>
      <c r="H890" s="1"/>
      <c r="I890" s="1"/>
      <c r="J890" s="1"/>
      <c r="K890" s="1"/>
      <c r="L890" s="1"/>
      <c r="M890" s="1"/>
      <c r="N890" s="1"/>
      <c r="O890" s="1"/>
      <c r="P890" s="1"/>
      <c r="Q890" s="1"/>
      <c r="R890" s="1"/>
      <c r="S890" s="1"/>
      <c r="T890" s="1"/>
      <c r="U890" s="1"/>
      <c r="V890" s="1"/>
      <c r="W890" s="1"/>
      <c r="X890" s="1"/>
    </row>
    <row r="891" spans="1:24" ht="9.75" customHeight="1">
      <c r="A891" s="1"/>
      <c r="B891" s="79"/>
      <c r="C891" s="1"/>
      <c r="D891" s="1"/>
      <c r="H891" s="1"/>
      <c r="I891" s="1"/>
      <c r="J891" s="1"/>
      <c r="K891" s="1"/>
      <c r="L891" s="1"/>
      <c r="M891" s="1"/>
      <c r="N891" s="1"/>
      <c r="O891" s="1"/>
      <c r="P891" s="1"/>
      <c r="Q891" s="1"/>
      <c r="R891" s="1"/>
      <c r="S891" s="1"/>
      <c r="T891" s="1"/>
      <c r="U891" s="1"/>
      <c r="V891" s="1"/>
      <c r="W891" s="1"/>
      <c r="X891" s="1"/>
    </row>
    <row r="892" spans="1:24" ht="9.75" customHeight="1">
      <c r="A892" s="1"/>
      <c r="B892" s="79"/>
      <c r="C892" s="1"/>
      <c r="D892" s="1"/>
      <c r="H892" s="1"/>
      <c r="I892" s="1"/>
      <c r="J892" s="1"/>
      <c r="K892" s="1"/>
      <c r="L892" s="1"/>
      <c r="M892" s="1"/>
      <c r="N892" s="1"/>
      <c r="O892" s="1"/>
      <c r="P892" s="1"/>
      <c r="Q892" s="1"/>
      <c r="R892" s="1"/>
      <c r="S892" s="1"/>
      <c r="T892" s="1"/>
      <c r="U892" s="1"/>
      <c r="V892" s="1"/>
      <c r="W892" s="1"/>
      <c r="X892" s="1"/>
    </row>
    <row r="893" spans="1:24" ht="9.75" customHeight="1">
      <c r="A893" s="1"/>
      <c r="B893" s="79"/>
      <c r="C893" s="1"/>
      <c r="D893" s="1"/>
      <c r="H893" s="1"/>
      <c r="I893" s="1"/>
      <c r="J893" s="1"/>
      <c r="K893" s="1"/>
      <c r="L893" s="1"/>
      <c r="M893" s="1"/>
      <c r="N893" s="1"/>
      <c r="O893" s="1"/>
      <c r="P893" s="1"/>
      <c r="Q893" s="1"/>
      <c r="R893" s="1"/>
      <c r="S893" s="1"/>
      <c r="T893" s="1"/>
      <c r="U893" s="1"/>
      <c r="V893" s="1"/>
      <c r="W893" s="1"/>
      <c r="X893" s="1"/>
    </row>
    <row r="894" spans="1:24" ht="9.75" customHeight="1">
      <c r="A894" s="1"/>
      <c r="B894" s="79"/>
      <c r="C894" s="1"/>
      <c r="D894" s="1"/>
      <c r="H894" s="1"/>
      <c r="I894" s="1"/>
      <c r="J894" s="1"/>
      <c r="K894" s="1"/>
      <c r="L894" s="1"/>
      <c r="M894" s="1"/>
      <c r="N894" s="1"/>
      <c r="O894" s="1"/>
      <c r="P894" s="1"/>
      <c r="Q894" s="1"/>
      <c r="R894" s="1"/>
      <c r="S894" s="1"/>
      <c r="T894" s="1"/>
      <c r="U894" s="1"/>
      <c r="V894" s="1"/>
      <c r="W894" s="1"/>
      <c r="X894" s="1"/>
    </row>
    <row r="895" spans="1:24" ht="9.75" customHeight="1">
      <c r="A895" s="1"/>
      <c r="B895" s="79"/>
      <c r="C895" s="1"/>
      <c r="D895" s="1"/>
      <c r="H895" s="1"/>
      <c r="I895" s="1"/>
      <c r="J895" s="1"/>
      <c r="K895" s="1"/>
      <c r="L895" s="1"/>
      <c r="M895" s="1"/>
      <c r="N895" s="1"/>
      <c r="O895" s="1"/>
      <c r="P895" s="1"/>
      <c r="Q895" s="1"/>
      <c r="R895" s="1"/>
      <c r="S895" s="1"/>
      <c r="T895" s="1"/>
      <c r="U895" s="1"/>
      <c r="V895" s="1"/>
      <c r="W895" s="1"/>
      <c r="X895" s="1"/>
    </row>
    <row r="896" spans="1:24" ht="9.75" customHeight="1">
      <c r="A896" s="1"/>
      <c r="B896" s="79"/>
      <c r="C896" s="1"/>
      <c r="D896" s="1"/>
      <c r="H896" s="1"/>
      <c r="I896" s="1"/>
      <c r="J896" s="1"/>
      <c r="K896" s="1"/>
      <c r="L896" s="1"/>
      <c r="M896" s="1"/>
      <c r="N896" s="1"/>
      <c r="O896" s="1"/>
      <c r="P896" s="1"/>
      <c r="Q896" s="1"/>
      <c r="R896" s="1"/>
      <c r="S896" s="1"/>
      <c r="T896" s="1"/>
      <c r="U896" s="1"/>
      <c r="V896" s="1"/>
      <c r="W896" s="1"/>
      <c r="X896" s="1"/>
    </row>
    <row r="897" spans="1:24" ht="9.75" customHeight="1">
      <c r="A897" s="1"/>
      <c r="B897" s="79"/>
      <c r="C897" s="1"/>
      <c r="D897" s="1"/>
      <c r="H897" s="1"/>
      <c r="I897" s="1"/>
      <c r="J897" s="1"/>
      <c r="K897" s="1"/>
      <c r="L897" s="1"/>
      <c r="M897" s="1"/>
      <c r="N897" s="1"/>
      <c r="O897" s="1"/>
      <c r="P897" s="1"/>
      <c r="Q897" s="1"/>
      <c r="R897" s="1"/>
      <c r="S897" s="1"/>
      <c r="T897" s="1"/>
      <c r="U897" s="1"/>
      <c r="V897" s="1"/>
      <c r="W897" s="1"/>
      <c r="X897" s="1"/>
    </row>
    <row r="898" spans="1:24" ht="9.75" customHeight="1">
      <c r="A898" s="1"/>
      <c r="B898" s="79"/>
      <c r="C898" s="1"/>
      <c r="D898" s="1"/>
      <c r="H898" s="1"/>
      <c r="I898" s="1"/>
      <c r="J898" s="1"/>
      <c r="K898" s="1"/>
      <c r="L898" s="1"/>
      <c r="M898" s="1"/>
      <c r="N898" s="1"/>
      <c r="O898" s="1"/>
      <c r="P898" s="1"/>
      <c r="Q898" s="1"/>
      <c r="R898" s="1"/>
      <c r="S898" s="1"/>
      <c r="T898" s="1"/>
      <c r="U898" s="1"/>
      <c r="V898" s="1"/>
      <c r="W898" s="1"/>
      <c r="X898" s="1"/>
    </row>
    <row r="899" spans="1:24" ht="9.75" customHeight="1">
      <c r="A899" s="1"/>
      <c r="B899" s="79"/>
      <c r="C899" s="1"/>
      <c r="D899" s="1"/>
      <c r="H899" s="1"/>
      <c r="I899" s="1"/>
      <c r="J899" s="1"/>
      <c r="K899" s="1"/>
      <c r="L899" s="1"/>
      <c r="M899" s="1"/>
      <c r="N899" s="1"/>
      <c r="O899" s="1"/>
      <c r="P899" s="1"/>
      <c r="Q899" s="1"/>
      <c r="R899" s="1"/>
      <c r="S899" s="1"/>
      <c r="T899" s="1"/>
      <c r="U899" s="1"/>
      <c r="V899" s="1"/>
      <c r="W899" s="1"/>
      <c r="X899" s="1"/>
    </row>
    <row r="900" spans="1:24" ht="9.75" customHeight="1">
      <c r="A900" s="1"/>
      <c r="B900" s="79"/>
      <c r="C900" s="1"/>
      <c r="D900" s="1"/>
      <c r="H900" s="1"/>
      <c r="I900" s="1"/>
      <c r="J900" s="1"/>
      <c r="K900" s="1"/>
      <c r="L900" s="1"/>
      <c r="M900" s="1"/>
      <c r="N900" s="1"/>
      <c r="O900" s="1"/>
      <c r="P900" s="1"/>
      <c r="Q900" s="1"/>
      <c r="R900" s="1"/>
      <c r="S900" s="1"/>
      <c r="T900" s="1"/>
      <c r="U900" s="1"/>
      <c r="V900" s="1"/>
      <c r="W900" s="1"/>
      <c r="X900" s="1"/>
    </row>
    <row r="901" spans="1:24" ht="9.75" customHeight="1">
      <c r="A901" s="1"/>
      <c r="B901" s="79"/>
      <c r="C901" s="1"/>
      <c r="D901" s="1"/>
      <c r="H901" s="1"/>
      <c r="I901" s="1"/>
      <c r="J901" s="1"/>
      <c r="K901" s="1"/>
      <c r="L901" s="1"/>
      <c r="M901" s="1"/>
      <c r="N901" s="1"/>
      <c r="O901" s="1"/>
      <c r="P901" s="1"/>
      <c r="Q901" s="1"/>
      <c r="R901" s="1"/>
      <c r="S901" s="1"/>
      <c r="T901" s="1"/>
      <c r="U901" s="1"/>
      <c r="V901" s="1"/>
      <c r="W901" s="1"/>
      <c r="X901" s="1"/>
    </row>
    <row r="902" spans="1:24" ht="9.75" customHeight="1">
      <c r="A902" s="1"/>
      <c r="B902" s="79"/>
      <c r="C902" s="1"/>
      <c r="D902" s="1"/>
      <c r="H902" s="1"/>
      <c r="I902" s="1"/>
      <c r="J902" s="1"/>
      <c r="K902" s="1"/>
      <c r="L902" s="1"/>
      <c r="M902" s="1"/>
      <c r="N902" s="1"/>
      <c r="O902" s="1"/>
      <c r="P902" s="1"/>
      <c r="Q902" s="1"/>
      <c r="R902" s="1"/>
      <c r="S902" s="1"/>
      <c r="T902" s="1"/>
      <c r="U902" s="1"/>
      <c r="V902" s="1"/>
      <c r="W902" s="1"/>
      <c r="X902" s="1"/>
    </row>
    <row r="903" spans="1:24" ht="9.75" customHeight="1">
      <c r="A903" s="1"/>
      <c r="B903" s="79"/>
      <c r="C903" s="1"/>
      <c r="D903" s="1"/>
      <c r="H903" s="1"/>
      <c r="I903" s="1"/>
      <c r="J903" s="1"/>
      <c r="K903" s="1"/>
      <c r="L903" s="1"/>
      <c r="M903" s="1"/>
      <c r="N903" s="1"/>
      <c r="O903" s="1"/>
      <c r="P903" s="1"/>
      <c r="Q903" s="1"/>
      <c r="R903" s="1"/>
      <c r="S903" s="1"/>
      <c r="T903" s="1"/>
      <c r="U903" s="1"/>
      <c r="V903" s="1"/>
      <c r="W903" s="1"/>
      <c r="X903" s="1"/>
    </row>
    <row r="904" spans="1:24" ht="9.75" customHeight="1">
      <c r="A904" s="1"/>
      <c r="B904" s="79"/>
      <c r="C904" s="1"/>
      <c r="D904" s="1"/>
      <c r="H904" s="1"/>
      <c r="I904" s="1"/>
      <c r="J904" s="1"/>
      <c r="K904" s="1"/>
      <c r="L904" s="1"/>
      <c r="M904" s="1"/>
      <c r="N904" s="1"/>
      <c r="O904" s="1"/>
      <c r="P904" s="1"/>
      <c r="Q904" s="1"/>
      <c r="R904" s="1"/>
      <c r="S904" s="1"/>
      <c r="T904" s="1"/>
      <c r="U904" s="1"/>
      <c r="V904" s="1"/>
      <c r="W904" s="1"/>
      <c r="X904" s="1"/>
    </row>
    <row r="905" spans="1:24" ht="9.75" customHeight="1">
      <c r="A905" s="1"/>
      <c r="B905" s="79"/>
      <c r="C905" s="1"/>
      <c r="D905" s="1"/>
      <c r="H905" s="1"/>
      <c r="I905" s="1"/>
      <c r="J905" s="1"/>
      <c r="K905" s="1"/>
      <c r="L905" s="1"/>
      <c r="M905" s="1"/>
      <c r="N905" s="1"/>
      <c r="O905" s="1"/>
      <c r="P905" s="1"/>
      <c r="Q905" s="1"/>
      <c r="R905" s="1"/>
      <c r="S905" s="1"/>
      <c r="T905" s="1"/>
      <c r="U905" s="1"/>
      <c r="V905" s="1"/>
      <c r="W905" s="1"/>
      <c r="X905" s="1"/>
    </row>
    <row r="906" spans="1:24" ht="9.75" customHeight="1">
      <c r="A906" s="1"/>
      <c r="B906" s="79"/>
      <c r="C906" s="1"/>
      <c r="D906" s="1"/>
      <c r="H906" s="1"/>
      <c r="I906" s="1"/>
      <c r="J906" s="1"/>
      <c r="K906" s="1"/>
      <c r="L906" s="1"/>
      <c r="M906" s="1"/>
      <c r="N906" s="1"/>
      <c r="O906" s="1"/>
      <c r="P906" s="1"/>
      <c r="Q906" s="1"/>
      <c r="R906" s="1"/>
      <c r="S906" s="1"/>
      <c r="T906" s="1"/>
      <c r="U906" s="1"/>
      <c r="V906" s="1"/>
      <c r="W906" s="1"/>
      <c r="X906" s="1"/>
    </row>
    <row r="907" spans="1:24" ht="9.75" customHeight="1">
      <c r="A907" s="1"/>
      <c r="B907" s="79"/>
      <c r="C907" s="1"/>
      <c r="D907" s="1"/>
      <c r="H907" s="1"/>
      <c r="I907" s="1"/>
      <c r="J907" s="1"/>
      <c r="K907" s="1"/>
      <c r="L907" s="1"/>
      <c r="M907" s="1"/>
      <c r="N907" s="1"/>
      <c r="O907" s="1"/>
      <c r="P907" s="1"/>
      <c r="Q907" s="1"/>
      <c r="R907" s="1"/>
      <c r="S907" s="1"/>
      <c r="T907" s="1"/>
      <c r="U907" s="1"/>
      <c r="V907" s="1"/>
      <c r="W907" s="1"/>
      <c r="X907" s="1"/>
    </row>
    <row r="908" spans="1:24" ht="9.75" customHeight="1">
      <c r="A908" s="1"/>
      <c r="B908" s="79"/>
      <c r="C908" s="1"/>
      <c r="D908" s="1"/>
      <c r="H908" s="1"/>
      <c r="I908" s="1"/>
      <c r="J908" s="1"/>
      <c r="K908" s="1"/>
      <c r="L908" s="1"/>
      <c r="M908" s="1"/>
      <c r="N908" s="1"/>
      <c r="O908" s="1"/>
      <c r="P908" s="1"/>
      <c r="Q908" s="1"/>
      <c r="R908" s="1"/>
      <c r="S908" s="1"/>
      <c r="T908" s="1"/>
      <c r="U908" s="1"/>
      <c r="V908" s="1"/>
      <c r="W908" s="1"/>
      <c r="X908" s="1"/>
    </row>
    <row r="909" spans="1:24" ht="9.75" customHeight="1">
      <c r="A909" s="1"/>
      <c r="B909" s="79"/>
      <c r="C909" s="1"/>
      <c r="D909" s="1"/>
      <c r="H909" s="1"/>
      <c r="I909" s="1"/>
      <c r="J909" s="1"/>
      <c r="K909" s="1"/>
      <c r="L909" s="1"/>
      <c r="M909" s="1"/>
      <c r="N909" s="1"/>
      <c r="O909" s="1"/>
      <c r="P909" s="1"/>
      <c r="Q909" s="1"/>
      <c r="R909" s="1"/>
      <c r="S909" s="1"/>
      <c r="T909" s="1"/>
      <c r="U909" s="1"/>
      <c r="V909" s="1"/>
      <c r="W909" s="1"/>
      <c r="X909" s="1"/>
    </row>
    <row r="910" spans="1:24" ht="9.75" customHeight="1">
      <c r="A910" s="1"/>
      <c r="B910" s="79"/>
      <c r="C910" s="1"/>
      <c r="D910" s="1"/>
      <c r="H910" s="1"/>
      <c r="I910" s="1"/>
      <c r="J910" s="1"/>
      <c r="K910" s="1"/>
      <c r="L910" s="1"/>
      <c r="M910" s="1"/>
      <c r="N910" s="1"/>
      <c r="O910" s="1"/>
      <c r="P910" s="1"/>
      <c r="Q910" s="1"/>
      <c r="R910" s="1"/>
      <c r="S910" s="1"/>
      <c r="T910" s="1"/>
      <c r="U910" s="1"/>
      <c r="V910" s="1"/>
      <c r="W910" s="1"/>
      <c r="X910" s="1"/>
    </row>
    <row r="911" spans="1:24" ht="9.75" customHeight="1">
      <c r="A911" s="1"/>
      <c r="B911" s="79"/>
      <c r="C911" s="1"/>
      <c r="D911" s="1"/>
      <c r="H911" s="1"/>
      <c r="I911" s="1"/>
      <c r="J911" s="1"/>
      <c r="K911" s="1"/>
      <c r="L911" s="1"/>
      <c r="M911" s="1"/>
      <c r="N911" s="1"/>
      <c r="O911" s="1"/>
      <c r="P911" s="1"/>
      <c r="Q911" s="1"/>
      <c r="R911" s="1"/>
      <c r="S911" s="1"/>
      <c r="T911" s="1"/>
      <c r="U911" s="1"/>
      <c r="V911" s="1"/>
      <c r="W911" s="1"/>
      <c r="X911" s="1"/>
    </row>
    <row r="912" spans="1:24" ht="9.75" customHeight="1">
      <c r="A912" s="1"/>
      <c r="B912" s="79"/>
      <c r="C912" s="1"/>
      <c r="D912" s="1"/>
      <c r="H912" s="1"/>
      <c r="I912" s="1"/>
      <c r="J912" s="1"/>
      <c r="K912" s="1"/>
      <c r="L912" s="1"/>
      <c r="M912" s="1"/>
      <c r="N912" s="1"/>
      <c r="O912" s="1"/>
      <c r="P912" s="1"/>
      <c r="Q912" s="1"/>
      <c r="R912" s="1"/>
      <c r="S912" s="1"/>
      <c r="T912" s="1"/>
      <c r="U912" s="1"/>
      <c r="V912" s="1"/>
      <c r="W912" s="1"/>
      <c r="X912" s="1"/>
    </row>
    <row r="913" spans="1:24" ht="9.75" customHeight="1">
      <c r="A913" s="1"/>
      <c r="B913" s="79"/>
      <c r="C913" s="1"/>
      <c r="D913" s="1"/>
      <c r="H913" s="1"/>
      <c r="I913" s="1"/>
      <c r="J913" s="1"/>
      <c r="K913" s="1"/>
      <c r="L913" s="1"/>
      <c r="M913" s="1"/>
      <c r="N913" s="1"/>
      <c r="O913" s="1"/>
      <c r="P913" s="1"/>
      <c r="Q913" s="1"/>
      <c r="R913" s="1"/>
      <c r="S913" s="1"/>
      <c r="T913" s="1"/>
      <c r="U913" s="1"/>
      <c r="V913" s="1"/>
      <c r="W913" s="1"/>
      <c r="X913" s="1"/>
    </row>
    <row r="914" spans="1:24" ht="9.75" customHeight="1">
      <c r="A914" s="1"/>
      <c r="B914" s="79"/>
      <c r="C914" s="1"/>
      <c r="D914" s="1"/>
      <c r="H914" s="1"/>
      <c r="I914" s="1"/>
      <c r="J914" s="1"/>
      <c r="K914" s="1"/>
      <c r="L914" s="1"/>
      <c r="M914" s="1"/>
      <c r="N914" s="1"/>
      <c r="O914" s="1"/>
      <c r="P914" s="1"/>
      <c r="Q914" s="1"/>
      <c r="R914" s="1"/>
      <c r="S914" s="1"/>
      <c r="T914" s="1"/>
      <c r="U914" s="1"/>
      <c r="V914" s="1"/>
      <c r="W914" s="1"/>
      <c r="X914" s="1"/>
    </row>
    <row r="915" spans="1:24" ht="9.75" customHeight="1">
      <c r="A915" s="1"/>
      <c r="B915" s="79"/>
      <c r="C915" s="1"/>
      <c r="D915" s="1"/>
      <c r="H915" s="1"/>
      <c r="I915" s="1"/>
      <c r="J915" s="1"/>
      <c r="K915" s="1"/>
      <c r="L915" s="1"/>
      <c r="M915" s="1"/>
      <c r="N915" s="1"/>
      <c r="O915" s="1"/>
      <c r="P915" s="1"/>
      <c r="Q915" s="1"/>
      <c r="R915" s="1"/>
      <c r="S915" s="1"/>
      <c r="T915" s="1"/>
      <c r="U915" s="1"/>
      <c r="V915" s="1"/>
      <c r="W915" s="1"/>
      <c r="X915" s="1"/>
    </row>
    <row r="916" spans="1:24" ht="9.75" customHeight="1">
      <c r="A916" s="1"/>
      <c r="B916" s="79"/>
      <c r="C916" s="1"/>
      <c r="D916" s="1"/>
      <c r="H916" s="1"/>
      <c r="I916" s="1"/>
      <c r="J916" s="1"/>
      <c r="K916" s="1"/>
      <c r="L916" s="1"/>
      <c r="M916" s="1"/>
      <c r="N916" s="1"/>
      <c r="O916" s="1"/>
      <c r="P916" s="1"/>
      <c r="Q916" s="1"/>
      <c r="R916" s="1"/>
      <c r="S916" s="1"/>
      <c r="T916" s="1"/>
      <c r="U916" s="1"/>
      <c r="V916" s="1"/>
      <c r="W916" s="1"/>
      <c r="X916" s="1"/>
    </row>
    <row r="917" spans="1:24" ht="9.75" customHeight="1">
      <c r="A917" s="1"/>
      <c r="B917" s="79"/>
      <c r="C917" s="1"/>
      <c r="D917" s="1"/>
      <c r="H917" s="1"/>
      <c r="I917" s="1"/>
      <c r="J917" s="1"/>
      <c r="K917" s="1"/>
      <c r="L917" s="1"/>
      <c r="M917" s="1"/>
      <c r="N917" s="1"/>
      <c r="O917" s="1"/>
      <c r="P917" s="1"/>
      <c r="Q917" s="1"/>
      <c r="R917" s="1"/>
      <c r="S917" s="1"/>
      <c r="T917" s="1"/>
      <c r="U917" s="1"/>
      <c r="V917" s="1"/>
      <c r="W917" s="1"/>
      <c r="X917" s="1"/>
    </row>
    <row r="918" spans="1:24" ht="9.75" customHeight="1">
      <c r="A918" s="1"/>
      <c r="B918" s="79"/>
      <c r="C918" s="1"/>
      <c r="D918" s="1"/>
      <c r="H918" s="1"/>
      <c r="I918" s="1"/>
      <c r="J918" s="1"/>
      <c r="K918" s="1"/>
      <c r="L918" s="1"/>
      <c r="M918" s="1"/>
      <c r="N918" s="1"/>
      <c r="O918" s="1"/>
      <c r="P918" s="1"/>
      <c r="Q918" s="1"/>
      <c r="R918" s="1"/>
      <c r="S918" s="1"/>
      <c r="T918" s="1"/>
      <c r="U918" s="1"/>
      <c r="V918" s="1"/>
      <c r="W918" s="1"/>
      <c r="X918" s="1"/>
    </row>
    <row r="919" spans="1:24" ht="9.75" customHeight="1">
      <c r="A919" s="1"/>
      <c r="B919" s="79"/>
      <c r="C919" s="1"/>
      <c r="D919" s="1"/>
      <c r="H919" s="1"/>
      <c r="I919" s="1"/>
      <c r="J919" s="1"/>
      <c r="K919" s="1"/>
      <c r="L919" s="1"/>
      <c r="M919" s="1"/>
      <c r="N919" s="1"/>
      <c r="O919" s="1"/>
      <c r="P919" s="1"/>
      <c r="Q919" s="1"/>
      <c r="R919" s="1"/>
      <c r="S919" s="1"/>
      <c r="T919" s="1"/>
      <c r="U919" s="1"/>
      <c r="V919" s="1"/>
      <c r="W919" s="1"/>
      <c r="X919" s="1"/>
    </row>
    <row r="920" spans="1:24" ht="9.75" customHeight="1">
      <c r="A920" s="1"/>
      <c r="B920" s="79"/>
      <c r="C920" s="1"/>
      <c r="D920" s="1"/>
      <c r="H920" s="1"/>
      <c r="I920" s="1"/>
      <c r="J920" s="1"/>
      <c r="K920" s="1"/>
      <c r="L920" s="1"/>
      <c r="M920" s="1"/>
      <c r="N920" s="1"/>
      <c r="O920" s="1"/>
      <c r="P920" s="1"/>
      <c r="Q920" s="1"/>
      <c r="R920" s="1"/>
      <c r="S920" s="1"/>
      <c r="T920" s="1"/>
      <c r="U920" s="1"/>
      <c r="V920" s="1"/>
      <c r="W920" s="1"/>
      <c r="X920" s="1"/>
    </row>
    <row r="921" spans="1:24" ht="9.75" customHeight="1">
      <c r="A921" s="1"/>
      <c r="B921" s="79"/>
      <c r="C921" s="1"/>
      <c r="D921" s="1"/>
      <c r="H921" s="1"/>
      <c r="I921" s="1"/>
      <c r="J921" s="1"/>
      <c r="K921" s="1"/>
      <c r="L921" s="1"/>
      <c r="M921" s="1"/>
      <c r="N921" s="1"/>
      <c r="O921" s="1"/>
      <c r="P921" s="1"/>
      <c r="Q921" s="1"/>
      <c r="R921" s="1"/>
      <c r="S921" s="1"/>
      <c r="T921" s="1"/>
      <c r="U921" s="1"/>
      <c r="V921" s="1"/>
      <c r="W921" s="1"/>
      <c r="X921" s="1"/>
    </row>
    <row r="922" spans="1:24" ht="9.75" customHeight="1">
      <c r="A922" s="1"/>
      <c r="B922" s="79"/>
      <c r="C922" s="1"/>
      <c r="D922" s="1"/>
      <c r="H922" s="1"/>
      <c r="I922" s="1"/>
      <c r="J922" s="1"/>
      <c r="K922" s="1"/>
      <c r="L922" s="1"/>
      <c r="M922" s="1"/>
      <c r="N922" s="1"/>
      <c r="O922" s="1"/>
      <c r="P922" s="1"/>
      <c r="Q922" s="1"/>
      <c r="R922" s="1"/>
      <c r="S922" s="1"/>
      <c r="T922" s="1"/>
      <c r="U922" s="1"/>
      <c r="V922" s="1"/>
      <c r="W922" s="1"/>
      <c r="X922" s="1"/>
    </row>
    <row r="923" spans="1:24" ht="9.75" customHeight="1">
      <c r="A923" s="1"/>
      <c r="B923" s="79"/>
      <c r="C923" s="1"/>
      <c r="D923" s="1"/>
      <c r="H923" s="1"/>
      <c r="I923" s="1"/>
      <c r="J923" s="1"/>
      <c r="K923" s="1"/>
      <c r="L923" s="1"/>
      <c r="M923" s="1"/>
      <c r="N923" s="1"/>
      <c r="O923" s="1"/>
      <c r="P923" s="1"/>
      <c r="Q923" s="1"/>
      <c r="R923" s="1"/>
      <c r="S923" s="1"/>
      <c r="T923" s="1"/>
      <c r="U923" s="1"/>
      <c r="V923" s="1"/>
      <c r="W923" s="1"/>
      <c r="X923" s="1"/>
    </row>
    <row r="924" spans="1:24" ht="9.75" customHeight="1">
      <c r="A924" s="1"/>
      <c r="B924" s="79"/>
      <c r="C924" s="1"/>
      <c r="D924" s="1"/>
      <c r="H924" s="1"/>
      <c r="I924" s="1"/>
      <c r="J924" s="1"/>
      <c r="K924" s="1"/>
      <c r="L924" s="1"/>
      <c r="M924" s="1"/>
      <c r="N924" s="1"/>
      <c r="O924" s="1"/>
      <c r="P924" s="1"/>
      <c r="Q924" s="1"/>
      <c r="R924" s="1"/>
      <c r="S924" s="1"/>
      <c r="T924" s="1"/>
      <c r="U924" s="1"/>
      <c r="V924" s="1"/>
      <c r="W924" s="1"/>
      <c r="X924" s="1"/>
    </row>
    <row r="925" spans="1:24" ht="9.75" customHeight="1">
      <c r="A925" s="1"/>
      <c r="B925" s="79"/>
      <c r="C925" s="1"/>
      <c r="D925" s="1"/>
      <c r="H925" s="1"/>
      <c r="I925" s="1"/>
      <c r="J925" s="1"/>
      <c r="K925" s="1"/>
      <c r="L925" s="1"/>
      <c r="M925" s="1"/>
      <c r="N925" s="1"/>
      <c r="O925" s="1"/>
      <c r="P925" s="1"/>
      <c r="Q925" s="1"/>
      <c r="R925" s="1"/>
      <c r="S925" s="1"/>
      <c r="T925" s="1"/>
      <c r="U925" s="1"/>
      <c r="V925" s="1"/>
      <c r="W925" s="1"/>
      <c r="X925" s="1"/>
    </row>
    <row r="926" spans="1:24" ht="9.75" customHeight="1">
      <c r="A926" s="1"/>
      <c r="B926" s="79"/>
      <c r="C926" s="1"/>
      <c r="D926" s="1"/>
      <c r="H926" s="1"/>
      <c r="I926" s="1"/>
      <c r="J926" s="1"/>
      <c r="K926" s="1"/>
      <c r="L926" s="1"/>
      <c r="M926" s="1"/>
      <c r="N926" s="1"/>
      <c r="O926" s="1"/>
      <c r="P926" s="1"/>
      <c r="Q926" s="1"/>
      <c r="R926" s="1"/>
      <c r="S926" s="1"/>
      <c r="T926" s="1"/>
      <c r="U926" s="1"/>
      <c r="V926" s="1"/>
      <c r="W926" s="1"/>
      <c r="X926" s="1"/>
    </row>
    <row r="927" spans="1:24" ht="9.75" customHeight="1">
      <c r="A927" s="1"/>
      <c r="B927" s="79"/>
      <c r="C927" s="1"/>
      <c r="D927" s="1"/>
      <c r="H927" s="1"/>
      <c r="I927" s="1"/>
      <c r="J927" s="1"/>
      <c r="K927" s="1"/>
      <c r="L927" s="1"/>
      <c r="M927" s="1"/>
      <c r="N927" s="1"/>
      <c r="O927" s="1"/>
      <c r="P927" s="1"/>
      <c r="Q927" s="1"/>
      <c r="R927" s="1"/>
      <c r="S927" s="1"/>
      <c r="T927" s="1"/>
      <c r="U927" s="1"/>
      <c r="V927" s="1"/>
      <c r="W927" s="1"/>
      <c r="X927" s="1"/>
    </row>
    <row r="928" spans="1:24" ht="9.75" customHeight="1">
      <c r="A928" s="1"/>
      <c r="B928" s="79"/>
      <c r="C928" s="1"/>
      <c r="D928" s="1"/>
      <c r="H928" s="1"/>
      <c r="I928" s="1"/>
      <c r="J928" s="1"/>
      <c r="K928" s="1"/>
      <c r="L928" s="1"/>
      <c r="M928" s="1"/>
      <c r="N928" s="1"/>
      <c r="O928" s="1"/>
      <c r="P928" s="1"/>
      <c r="Q928" s="1"/>
      <c r="R928" s="1"/>
      <c r="S928" s="1"/>
      <c r="T928" s="1"/>
      <c r="U928" s="1"/>
      <c r="V928" s="1"/>
      <c r="W928" s="1"/>
      <c r="X928" s="1"/>
    </row>
    <row r="929" spans="1:24" ht="9.75" customHeight="1">
      <c r="A929" s="1"/>
      <c r="B929" s="79"/>
      <c r="C929" s="1"/>
      <c r="D929" s="1"/>
      <c r="H929" s="1"/>
      <c r="I929" s="1"/>
      <c r="J929" s="1"/>
      <c r="K929" s="1"/>
      <c r="L929" s="1"/>
      <c r="M929" s="1"/>
      <c r="N929" s="1"/>
      <c r="O929" s="1"/>
      <c r="P929" s="1"/>
      <c r="Q929" s="1"/>
      <c r="R929" s="1"/>
      <c r="S929" s="1"/>
      <c r="T929" s="1"/>
      <c r="U929" s="1"/>
      <c r="V929" s="1"/>
      <c r="W929" s="1"/>
      <c r="X929" s="1"/>
    </row>
    <row r="930" spans="1:24" ht="9.75" customHeight="1">
      <c r="A930" s="1"/>
      <c r="B930" s="79"/>
      <c r="C930" s="1"/>
      <c r="D930" s="1"/>
      <c r="H930" s="1"/>
      <c r="I930" s="1"/>
      <c r="J930" s="1"/>
      <c r="K930" s="1"/>
      <c r="L930" s="1"/>
      <c r="M930" s="1"/>
      <c r="N930" s="1"/>
      <c r="O930" s="1"/>
      <c r="P930" s="1"/>
      <c r="Q930" s="1"/>
      <c r="R930" s="1"/>
      <c r="S930" s="1"/>
      <c r="T930" s="1"/>
      <c r="U930" s="1"/>
      <c r="V930" s="1"/>
      <c r="W930" s="1"/>
      <c r="X930" s="1"/>
    </row>
    <row r="931" spans="1:24" ht="9.75" customHeight="1">
      <c r="A931" s="1"/>
      <c r="B931" s="79"/>
      <c r="C931" s="1"/>
      <c r="D931" s="1"/>
      <c r="H931" s="1"/>
      <c r="I931" s="1"/>
      <c r="J931" s="1"/>
      <c r="K931" s="1"/>
      <c r="L931" s="1"/>
      <c r="M931" s="1"/>
      <c r="N931" s="1"/>
      <c r="O931" s="1"/>
      <c r="P931" s="1"/>
      <c r="Q931" s="1"/>
      <c r="R931" s="1"/>
      <c r="S931" s="1"/>
      <c r="T931" s="1"/>
      <c r="U931" s="1"/>
      <c r="V931" s="1"/>
      <c r="W931" s="1"/>
      <c r="X931" s="1"/>
    </row>
    <row r="932" spans="1:24" ht="9.75" customHeight="1">
      <c r="A932" s="1"/>
      <c r="B932" s="79"/>
      <c r="C932" s="1"/>
      <c r="D932" s="1"/>
      <c r="H932" s="1"/>
      <c r="I932" s="1"/>
      <c r="J932" s="1"/>
      <c r="K932" s="1"/>
      <c r="L932" s="1"/>
      <c r="M932" s="1"/>
      <c r="N932" s="1"/>
      <c r="O932" s="1"/>
      <c r="P932" s="1"/>
      <c r="Q932" s="1"/>
      <c r="R932" s="1"/>
      <c r="S932" s="1"/>
      <c r="T932" s="1"/>
      <c r="U932" s="1"/>
      <c r="V932" s="1"/>
      <c r="W932" s="1"/>
      <c r="X932" s="1"/>
    </row>
    <row r="933" spans="1:24" ht="9.75" customHeight="1">
      <c r="A933" s="1"/>
      <c r="B933" s="79"/>
      <c r="C933" s="1"/>
      <c r="D933" s="1"/>
      <c r="H933" s="1"/>
      <c r="I933" s="1"/>
      <c r="J933" s="1"/>
      <c r="K933" s="1"/>
      <c r="L933" s="1"/>
      <c r="M933" s="1"/>
      <c r="N933" s="1"/>
      <c r="O933" s="1"/>
      <c r="P933" s="1"/>
      <c r="Q933" s="1"/>
      <c r="R933" s="1"/>
      <c r="S933" s="1"/>
      <c r="T933" s="1"/>
      <c r="U933" s="1"/>
      <c r="V933" s="1"/>
      <c r="W933" s="1"/>
      <c r="X933" s="1"/>
    </row>
    <row r="934" spans="1:24" ht="9.75" customHeight="1">
      <c r="A934" s="1"/>
      <c r="B934" s="79"/>
      <c r="C934" s="1"/>
      <c r="D934" s="1"/>
      <c r="H934" s="1"/>
      <c r="I934" s="1"/>
      <c r="J934" s="1"/>
      <c r="K934" s="1"/>
      <c r="L934" s="1"/>
      <c r="M934" s="1"/>
      <c r="N934" s="1"/>
      <c r="O934" s="1"/>
      <c r="P934" s="1"/>
      <c r="Q934" s="1"/>
      <c r="R934" s="1"/>
      <c r="S934" s="1"/>
      <c r="T934" s="1"/>
      <c r="U934" s="1"/>
      <c r="V934" s="1"/>
      <c r="W934" s="1"/>
      <c r="X934" s="1"/>
    </row>
    <row r="935" spans="1:24" ht="9.75" customHeight="1">
      <c r="A935" s="1"/>
      <c r="B935" s="79"/>
      <c r="C935" s="1"/>
      <c r="D935" s="1"/>
      <c r="H935" s="1"/>
      <c r="I935" s="1"/>
      <c r="J935" s="1"/>
      <c r="K935" s="1"/>
      <c r="L935" s="1"/>
      <c r="M935" s="1"/>
      <c r="N935" s="1"/>
      <c r="O935" s="1"/>
      <c r="P935" s="1"/>
      <c r="Q935" s="1"/>
      <c r="R935" s="1"/>
      <c r="S935" s="1"/>
      <c r="T935" s="1"/>
      <c r="U935" s="1"/>
      <c r="V935" s="1"/>
      <c r="W935" s="1"/>
      <c r="X935" s="1"/>
    </row>
    <row r="936" spans="1:24" ht="9.75" customHeight="1">
      <c r="A936" s="1"/>
      <c r="B936" s="79"/>
      <c r="C936" s="1"/>
      <c r="D936" s="1"/>
      <c r="H936" s="1"/>
      <c r="I936" s="1"/>
      <c r="J936" s="1"/>
      <c r="K936" s="1"/>
      <c r="L936" s="1"/>
      <c r="M936" s="1"/>
      <c r="N936" s="1"/>
      <c r="O936" s="1"/>
      <c r="P936" s="1"/>
      <c r="Q936" s="1"/>
      <c r="R936" s="1"/>
      <c r="S936" s="1"/>
      <c r="T936" s="1"/>
      <c r="U936" s="1"/>
      <c r="V936" s="1"/>
      <c r="W936" s="1"/>
      <c r="X936" s="1"/>
    </row>
    <row r="937" spans="1:24" ht="9.75" customHeight="1">
      <c r="A937" s="1"/>
      <c r="B937" s="79"/>
      <c r="C937" s="1"/>
      <c r="D937" s="1"/>
      <c r="H937" s="1"/>
      <c r="I937" s="1"/>
      <c r="J937" s="1"/>
      <c r="K937" s="1"/>
      <c r="L937" s="1"/>
      <c r="M937" s="1"/>
      <c r="N937" s="1"/>
      <c r="O937" s="1"/>
      <c r="P937" s="1"/>
      <c r="Q937" s="1"/>
      <c r="R937" s="1"/>
      <c r="S937" s="1"/>
      <c r="T937" s="1"/>
      <c r="U937" s="1"/>
      <c r="V937" s="1"/>
      <c r="W937" s="1"/>
      <c r="X937" s="1"/>
    </row>
    <row r="938" spans="1:24" ht="9.75" customHeight="1">
      <c r="A938" s="1"/>
      <c r="B938" s="79"/>
      <c r="C938" s="1"/>
      <c r="D938" s="1"/>
      <c r="H938" s="1"/>
      <c r="I938" s="1"/>
      <c r="J938" s="1"/>
      <c r="K938" s="1"/>
      <c r="L938" s="1"/>
      <c r="M938" s="1"/>
      <c r="N938" s="1"/>
      <c r="O938" s="1"/>
      <c r="P938" s="1"/>
      <c r="Q938" s="1"/>
      <c r="R938" s="1"/>
      <c r="S938" s="1"/>
      <c r="T938" s="1"/>
      <c r="U938" s="1"/>
      <c r="V938" s="1"/>
      <c r="W938" s="1"/>
      <c r="X938" s="1"/>
    </row>
    <row r="939" spans="1:24" ht="9.75" customHeight="1">
      <c r="A939" s="1"/>
      <c r="B939" s="79"/>
      <c r="C939" s="1"/>
      <c r="D939" s="1"/>
      <c r="H939" s="1"/>
      <c r="I939" s="1"/>
      <c r="J939" s="1"/>
      <c r="K939" s="1"/>
      <c r="L939" s="1"/>
      <c r="M939" s="1"/>
      <c r="N939" s="1"/>
      <c r="O939" s="1"/>
      <c r="P939" s="1"/>
      <c r="Q939" s="1"/>
      <c r="R939" s="1"/>
      <c r="S939" s="1"/>
      <c r="T939" s="1"/>
      <c r="U939" s="1"/>
      <c r="V939" s="1"/>
      <c r="W939" s="1"/>
      <c r="X939" s="1"/>
    </row>
    <row r="940" spans="1:24" ht="9.75" customHeight="1">
      <c r="A940" s="1"/>
      <c r="B940" s="79"/>
      <c r="C940" s="1"/>
      <c r="D940" s="1"/>
      <c r="H940" s="1"/>
      <c r="I940" s="1"/>
      <c r="J940" s="1"/>
      <c r="K940" s="1"/>
      <c r="L940" s="1"/>
      <c r="M940" s="1"/>
      <c r="N940" s="1"/>
      <c r="O940" s="1"/>
      <c r="P940" s="1"/>
      <c r="Q940" s="1"/>
      <c r="R940" s="1"/>
      <c r="S940" s="1"/>
      <c r="T940" s="1"/>
      <c r="U940" s="1"/>
      <c r="V940" s="1"/>
      <c r="W940" s="1"/>
      <c r="X940" s="1"/>
    </row>
    <row r="941" spans="1:24" ht="9.75" customHeight="1">
      <c r="A941" s="1"/>
      <c r="B941" s="79"/>
      <c r="C941" s="1"/>
      <c r="D941" s="1"/>
      <c r="H941" s="1"/>
      <c r="I941" s="1"/>
      <c r="J941" s="1"/>
      <c r="K941" s="1"/>
      <c r="L941" s="1"/>
      <c r="M941" s="1"/>
      <c r="N941" s="1"/>
      <c r="O941" s="1"/>
      <c r="P941" s="1"/>
      <c r="Q941" s="1"/>
      <c r="R941" s="1"/>
      <c r="S941" s="1"/>
      <c r="T941" s="1"/>
      <c r="U941" s="1"/>
      <c r="V941" s="1"/>
      <c r="W941" s="1"/>
      <c r="X941" s="1"/>
    </row>
    <row r="942" spans="1:24" ht="9.75" customHeight="1">
      <c r="A942" s="1"/>
      <c r="B942" s="79"/>
      <c r="C942" s="1"/>
      <c r="D942" s="1"/>
      <c r="H942" s="1"/>
      <c r="I942" s="1"/>
      <c r="J942" s="1"/>
      <c r="K942" s="1"/>
      <c r="L942" s="1"/>
      <c r="M942" s="1"/>
      <c r="N942" s="1"/>
      <c r="O942" s="1"/>
      <c r="P942" s="1"/>
      <c r="Q942" s="1"/>
      <c r="R942" s="1"/>
      <c r="S942" s="1"/>
      <c r="T942" s="1"/>
      <c r="U942" s="1"/>
      <c r="V942" s="1"/>
      <c r="W942" s="1"/>
      <c r="X942" s="1"/>
    </row>
    <row r="943" spans="1:24" ht="9.75" customHeight="1">
      <c r="A943" s="1"/>
      <c r="B943" s="79"/>
      <c r="C943" s="1"/>
      <c r="D943" s="1"/>
      <c r="H943" s="1"/>
      <c r="I943" s="1"/>
      <c r="J943" s="1"/>
      <c r="K943" s="1"/>
      <c r="L943" s="1"/>
      <c r="M943" s="1"/>
      <c r="N943" s="1"/>
      <c r="O943" s="1"/>
      <c r="P943" s="1"/>
      <c r="Q943" s="1"/>
      <c r="R943" s="1"/>
      <c r="S943" s="1"/>
      <c r="T943" s="1"/>
      <c r="U943" s="1"/>
      <c r="V943" s="1"/>
      <c r="W943" s="1"/>
      <c r="X943" s="1"/>
    </row>
    <row r="944" spans="1:24" ht="9.75" customHeight="1">
      <c r="A944" s="1"/>
      <c r="B944" s="79"/>
      <c r="C944" s="1"/>
      <c r="D944" s="1"/>
      <c r="H944" s="1"/>
      <c r="I944" s="1"/>
      <c r="J944" s="1"/>
      <c r="K944" s="1"/>
      <c r="L944" s="1"/>
      <c r="M944" s="1"/>
      <c r="N944" s="1"/>
      <c r="O944" s="1"/>
      <c r="P944" s="1"/>
      <c r="Q944" s="1"/>
      <c r="R944" s="1"/>
      <c r="S944" s="1"/>
      <c r="T944" s="1"/>
      <c r="U944" s="1"/>
      <c r="V944" s="1"/>
      <c r="W944" s="1"/>
      <c r="X944" s="1"/>
    </row>
    <row r="945" spans="1:24" ht="9.75" customHeight="1">
      <c r="A945" s="1"/>
      <c r="B945" s="79"/>
      <c r="C945" s="1"/>
      <c r="D945" s="1"/>
      <c r="H945" s="1"/>
      <c r="I945" s="1"/>
      <c r="J945" s="1"/>
      <c r="K945" s="1"/>
      <c r="L945" s="1"/>
      <c r="M945" s="1"/>
      <c r="N945" s="1"/>
      <c r="O945" s="1"/>
      <c r="P945" s="1"/>
      <c r="Q945" s="1"/>
      <c r="R945" s="1"/>
      <c r="S945" s="1"/>
      <c r="T945" s="1"/>
      <c r="U945" s="1"/>
      <c r="V945" s="1"/>
      <c r="W945" s="1"/>
      <c r="X945" s="1"/>
    </row>
    <row r="946" spans="1:24" ht="9.75" customHeight="1">
      <c r="A946" s="1"/>
      <c r="B946" s="79"/>
      <c r="C946" s="1"/>
      <c r="D946" s="1"/>
      <c r="H946" s="1"/>
      <c r="I946" s="1"/>
      <c r="J946" s="1"/>
      <c r="K946" s="1"/>
      <c r="L946" s="1"/>
      <c r="M946" s="1"/>
      <c r="N946" s="1"/>
      <c r="O946" s="1"/>
      <c r="P946" s="1"/>
      <c r="Q946" s="1"/>
      <c r="R946" s="1"/>
      <c r="S946" s="1"/>
      <c r="T946" s="1"/>
      <c r="U946" s="1"/>
      <c r="V946" s="1"/>
      <c r="W946" s="1"/>
      <c r="X946" s="1"/>
    </row>
    <row r="947" spans="1:24" ht="9.75" customHeight="1">
      <c r="A947" s="1"/>
      <c r="B947" s="79"/>
      <c r="C947" s="1"/>
      <c r="D947" s="1"/>
      <c r="H947" s="1"/>
      <c r="I947" s="1"/>
      <c r="J947" s="1"/>
      <c r="K947" s="1"/>
      <c r="L947" s="1"/>
      <c r="M947" s="1"/>
      <c r="N947" s="1"/>
      <c r="O947" s="1"/>
      <c r="P947" s="1"/>
      <c r="Q947" s="1"/>
      <c r="R947" s="1"/>
      <c r="S947" s="1"/>
      <c r="T947" s="1"/>
      <c r="U947" s="1"/>
      <c r="V947" s="1"/>
      <c r="W947" s="1"/>
      <c r="X947" s="1"/>
    </row>
    <row r="948" spans="1:24" ht="9.75" customHeight="1">
      <c r="A948" s="1"/>
      <c r="B948" s="79"/>
      <c r="C948" s="1"/>
      <c r="D948" s="1"/>
      <c r="H948" s="1"/>
      <c r="I948" s="1"/>
      <c r="J948" s="1"/>
      <c r="K948" s="1"/>
      <c r="L948" s="1"/>
      <c r="M948" s="1"/>
      <c r="N948" s="1"/>
      <c r="O948" s="1"/>
      <c r="P948" s="1"/>
      <c r="Q948" s="1"/>
      <c r="R948" s="1"/>
      <c r="S948" s="1"/>
      <c r="T948" s="1"/>
      <c r="U948" s="1"/>
      <c r="V948" s="1"/>
      <c r="W948" s="1"/>
      <c r="X948" s="1"/>
    </row>
    <row r="949" spans="1:24" ht="9.75" customHeight="1">
      <c r="A949" s="1"/>
      <c r="B949" s="79"/>
      <c r="C949" s="1"/>
      <c r="D949" s="1"/>
      <c r="H949" s="1"/>
      <c r="I949" s="1"/>
      <c r="J949" s="1"/>
      <c r="K949" s="1"/>
      <c r="L949" s="1"/>
      <c r="M949" s="1"/>
      <c r="N949" s="1"/>
      <c r="O949" s="1"/>
      <c r="P949" s="1"/>
      <c r="Q949" s="1"/>
      <c r="R949" s="1"/>
      <c r="S949" s="1"/>
      <c r="T949" s="1"/>
      <c r="U949" s="1"/>
      <c r="V949" s="1"/>
      <c r="W949" s="1"/>
      <c r="X949" s="1"/>
    </row>
    <row r="950" spans="1:24" ht="9.75" customHeight="1">
      <c r="A950" s="1"/>
      <c r="B950" s="79"/>
      <c r="C950" s="1"/>
      <c r="D950" s="1"/>
      <c r="H950" s="1"/>
      <c r="I950" s="1"/>
      <c r="J950" s="1"/>
      <c r="K950" s="1"/>
      <c r="L950" s="1"/>
      <c r="M950" s="1"/>
      <c r="N950" s="1"/>
      <c r="O950" s="1"/>
      <c r="P950" s="1"/>
      <c r="Q950" s="1"/>
      <c r="R950" s="1"/>
      <c r="S950" s="1"/>
      <c r="T950" s="1"/>
      <c r="U950" s="1"/>
      <c r="V950" s="1"/>
      <c r="W950" s="1"/>
      <c r="X950" s="1"/>
    </row>
    <row r="951" spans="1:24" ht="9.75" customHeight="1">
      <c r="A951" s="1"/>
      <c r="B951" s="79"/>
      <c r="C951" s="1"/>
      <c r="D951" s="1"/>
      <c r="H951" s="1"/>
      <c r="I951" s="1"/>
      <c r="J951" s="1"/>
      <c r="K951" s="1"/>
      <c r="L951" s="1"/>
      <c r="M951" s="1"/>
      <c r="N951" s="1"/>
      <c r="O951" s="1"/>
      <c r="P951" s="1"/>
      <c r="Q951" s="1"/>
      <c r="R951" s="1"/>
      <c r="S951" s="1"/>
      <c r="T951" s="1"/>
      <c r="U951" s="1"/>
      <c r="V951" s="1"/>
      <c r="W951" s="1"/>
      <c r="X951" s="1"/>
    </row>
    <row r="952" spans="1:24" ht="9.75" customHeight="1">
      <c r="A952" s="1"/>
      <c r="B952" s="79"/>
      <c r="C952" s="1"/>
      <c r="D952" s="1"/>
      <c r="H952" s="1"/>
      <c r="I952" s="1"/>
      <c r="J952" s="1"/>
      <c r="K952" s="1"/>
      <c r="L952" s="1"/>
      <c r="M952" s="1"/>
      <c r="N952" s="1"/>
      <c r="O952" s="1"/>
      <c r="P952" s="1"/>
      <c r="Q952" s="1"/>
      <c r="R952" s="1"/>
      <c r="S952" s="1"/>
      <c r="T952" s="1"/>
      <c r="U952" s="1"/>
      <c r="V952" s="1"/>
      <c r="W952" s="1"/>
      <c r="X952" s="1"/>
    </row>
    <row r="953" spans="1:24" ht="9.75" customHeight="1">
      <c r="A953" s="1"/>
      <c r="B953" s="79"/>
      <c r="C953" s="1"/>
      <c r="D953" s="1"/>
      <c r="H953" s="1"/>
      <c r="I953" s="1"/>
      <c r="J953" s="1"/>
      <c r="K953" s="1"/>
      <c r="L953" s="1"/>
      <c r="M953" s="1"/>
      <c r="N953" s="1"/>
      <c r="O953" s="1"/>
      <c r="P953" s="1"/>
      <c r="Q953" s="1"/>
      <c r="R953" s="1"/>
      <c r="S953" s="1"/>
      <c r="T953" s="1"/>
      <c r="U953" s="1"/>
      <c r="V953" s="1"/>
      <c r="W953" s="1"/>
      <c r="X953" s="1"/>
    </row>
    <row r="954" spans="1:24" ht="9.75" customHeight="1">
      <c r="A954" s="1"/>
      <c r="B954" s="79"/>
      <c r="C954" s="1"/>
      <c r="D954" s="1"/>
      <c r="H954" s="1"/>
      <c r="I954" s="1"/>
      <c r="J954" s="1"/>
      <c r="K954" s="1"/>
      <c r="L954" s="1"/>
      <c r="M954" s="1"/>
      <c r="N954" s="1"/>
      <c r="O954" s="1"/>
      <c r="P954" s="1"/>
      <c r="Q954" s="1"/>
      <c r="R954" s="1"/>
      <c r="S954" s="1"/>
      <c r="T954" s="1"/>
      <c r="U954" s="1"/>
      <c r="V954" s="1"/>
      <c r="W954" s="1"/>
      <c r="X954" s="1"/>
    </row>
    <row r="955" spans="1:24" ht="9.75" customHeight="1">
      <c r="A955" s="1"/>
      <c r="B955" s="79"/>
      <c r="C955" s="1"/>
      <c r="D955" s="1"/>
      <c r="H955" s="1"/>
      <c r="I955" s="1"/>
      <c r="J955" s="1"/>
      <c r="K955" s="1"/>
      <c r="L955" s="1"/>
      <c r="M955" s="1"/>
      <c r="N955" s="1"/>
      <c r="O955" s="1"/>
      <c r="P955" s="1"/>
      <c r="Q955" s="1"/>
      <c r="R955" s="1"/>
      <c r="S955" s="1"/>
      <c r="T955" s="1"/>
      <c r="U955" s="1"/>
      <c r="V955" s="1"/>
      <c r="W955" s="1"/>
      <c r="X955" s="1"/>
    </row>
    <row r="956" spans="1:24" ht="9.75" customHeight="1">
      <c r="A956" s="1"/>
      <c r="B956" s="79"/>
      <c r="C956" s="1"/>
      <c r="D956" s="1"/>
      <c r="H956" s="1"/>
      <c r="I956" s="1"/>
      <c r="J956" s="1"/>
      <c r="K956" s="1"/>
      <c r="L956" s="1"/>
      <c r="M956" s="1"/>
      <c r="N956" s="1"/>
      <c r="O956" s="1"/>
      <c r="P956" s="1"/>
      <c r="Q956" s="1"/>
      <c r="R956" s="1"/>
      <c r="S956" s="1"/>
      <c r="T956" s="1"/>
      <c r="U956" s="1"/>
      <c r="V956" s="1"/>
      <c r="W956" s="1"/>
      <c r="X956" s="1"/>
    </row>
    <row r="957" spans="1:24" ht="9.75" customHeight="1">
      <c r="A957" s="1"/>
      <c r="B957" s="79"/>
      <c r="C957" s="1"/>
      <c r="D957" s="1"/>
      <c r="H957" s="1"/>
      <c r="I957" s="1"/>
      <c r="J957" s="1"/>
      <c r="K957" s="1"/>
      <c r="L957" s="1"/>
      <c r="M957" s="1"/>
      <c r="N957" s="1"/>
      <c r="O957" s="1"/>
      <c r="P957" s="1"/>
      <c r="Q957" s="1"/>
      <c r="R957" s="1"/>
      <c r="S957" s="1"/>
      <c r="T957" s="1"/>
      <c r="U957" s="1"/>
      <c r="V957" s="1"/>
      <c r="W957" s="1"/>
      <c r="X957" s="1"/>
    </row>
    <row r="958" spans="1:24" ht="9.75" customHeight="1">
      <c r="A958" s="1"/>
      <c r="B958" s="79"/>
      <c r="C958" s="1"/>
      <c r="D958" s="1"/>
      <c r="H958" s="1"/>
      <c r="I958" s="1"/>
      <c r="J958" s="1"/>
      <c r="K958" s="1"/>
      <c r="L958" s="1"/>
      <c r="M958" s="1"/>
      <c r="N958" s="1"/>
      <c r="O958" s="1"/>
      <c r="P958" s="1"/>
      <c r="Q958" s="1"/>
      <c r="R958" s="1"/>
      <c r="S958" s="1"/>
      <c r="T958" s="1"/>
      <c r="U958" s="1"/>
      <c r="V958" s="1"/>
      <c r="W958" s="1"/>
      <c r="X958" s="1"/>
    </row>
    <row r="959" spans="1:24" ht="9.75" customHeight="1">
      <c r="A959" s="1"/>
      <c r="B959" s="79"/>
      <c r="C959" s="1"/>
      <c r="D959" s="1"/>
      <c r="H959" s="1"/>
      <c r="I959" s="1"/>
      <c r="J959" s="1"/>
      <c r="K959" s="1"/>
      <c r="L959" s="1"/>
      <c r="M959" s="1"/>
      <c r="N959" s="1"/>
      <c r="O959" s="1"/>
      <c r="P959" s="1"/>
      <c r="Q959" s="1"/>
      <c r="R959" s="1"/>
      <c r="S959" s="1"/>
      <c r="T959" s="1"/>
      <c r="U959" s="1"/>
      <c r="V959" s="1"/>
      <c r="W959" s="1"/>
      <c r="X959" s="1"/>
    </row>
    <row r="960" spans="1:24" ht="9.75" customHeight="1">
      <c r="A960" s="1"/>
      <c r="B960" s="79"/>
      <c r="C960" s="1"/>
      <c r="D960" s="1"/>
      <c r="H960" s="1"/>
      <c r="I960" s="1"/>
      <c r="J960" s="1"/>
      <c r="K960" s="1"/>
      <c r="L960" s="1"/>
      <c r="M960" s="1"/>
      <c r="N960" s="1"/>
      <c r="O960" s="1"/>
      <c r="P960" s="1"/>
      <c r="Q960" s="1"/>
      <c r="R960" s="1"/>
      <c r="S960" s="1"/>
      <c r="T960" s="1"/>
      <c r="U960" s="1"/>
      <c r="V960" s="1"/>
      <c r="W960" s="1"/>
      <c r="X960" s="1"/>
    </row>
    <row r="961" spans="1:24" ht="9.75" customHeight="1">
      <c r="A961" s="1"/>
      <c r="B961" s="79"/>
      <c r="C961" s="1"/>
      <c r="D961" s="1"/>
      <c r="H961" s="1"/>
      <c r="I961" s="1"/>
      <c r="J961" s="1"/>
      <c r="K961" s="1"/>
      <c r="L961" s="1"/>
      <c r="M961" s="1"/>
      <c r="N961" s="1"/>
      <c r="O961" s="1"/>
      <c r="P961" s="1"/>
      <c r="Q961" s="1"/>
      <c r="R961" s="1"/>
      <c r="S961" s="1"/>
      <c r="T961" s="1"/>
      <c r="U961" s="1"/>
      <c r="V961" s="1"/>
      <c r="W961" s="1"/>
      <c r="X961" s="1"/>
    </row>
    <row r="962" spans="1:24" ht="9.75" customHeight="1">
      <c r="A962" s="1"/>
      <c r="B962" s="79"/>
      <c r="C962" s="1"/>
      <c r="D962" s="1"/>
      <c r="H962" s="1"/>
      <c r="I962" s="1"/>
      <c r="J962" s="1"/>
      <c r="K962" s="1"/>
      <c r="L962" s="1"/>
      <c r="M962" s="1"/>
      <c r="N962" s="1"/>
      <c r="O962" s="1"/>
      <c r="P962" s="1"/>
      <c r="Q962" s="1"/>
      <c r="R962" s="1"/>
      <c r="S962" s="1"/>
      <c r="T962" s="1"/>
      <c r="U962" s="1"/>
      <c r="V962" s="1"/>
      <c r="W962" s="1"/>
      <c r="X962" s="1"/>
    </row>
    <row r="963" spans="1:24" ht="9.75" customHeight="1">
      <c r="A963" s="1"/>
      <c r="B963" s="79"/>
      <c r="C963" s="1"/>
      <c r="D963" s="1"/>
      <c r="H963" s="1"/>
      <c r="I963" s="1"/>
      <c r="J963" s="1"/>
      <c r="K963" s="1"/>
      <c r="L963" s="1"/>
      <c r="M963" s="1"/>
      <c r="N963" s="1"/>
      <c r="O963" s="1"/>
      <c r="P963" s="1"/>
      <c r="Q963" s="1"/>
      <c r="R963" s="1"/>
      <c r="S963" s="1"/>
      <c r="T963" s="1"/>
      <c r="U963" s="1"/>
      <c r="V963" s="1"/>
      <c r="W963" s="1"/>
      <c r="X963" s="1"/>
    </row>
    <row r="964" spans="1:24" ht="9.75" customHeight="1">
      <c r="A964" s="1"/>
      <c r="B964" s="79"/>
      <c r="C964" s="1"/>
      <c r="D964" s="1"/>
      <c r="H964" s="1"/>
      <c r="I964" s="1"/>
      <c r="J964" s="1"/>
      <c r="K964" s="1"/>
      <c r="L964" s="1"/>
      <c r="M964" s="1"/>
      <c r="N964" s="1"/>
      <c r="O964" s="1"/>
      <c r="P964" s="1"/>
      <c r="Q964" s="1"/>
      <c r="R964" s="1"/>
      <c r="S964" s="1"/>
      <c r="T964" s="1"/>
      <c r="U964" s="1"/>
      <c r="V964" s="1"/>
      <c r="W964" s="1"/>
      <c r="X964" s="1"/>
    </row>
    <row r="965" spans="1:24" ht="9.75" customHeight="1">
      <c r="A965" s="1"/>
      <c r="B965" s="79"/>
      <c r="C965" s="1"/>
      <c r="D965" s="1"/>
      <c r="H965" s="1"/>
      <c r="I965" s="1"/>
      <c r="J965" s="1"/>
      <c r="K965" s="1"/>
      <c r="L965" s="1"/>
      <c r="M965" s="1"/>
      <c r="N965" s="1"/>
      <c r="O965" s="1"/>
      <c r="P965" s="1"/>
      <c r="Q965" s="1"/>
      <c r="R965" s="1"/>
      <c r="S965" s="1"/>
      <c r="T965" s="1"/>
      <c r="U965" s="1"/>
      <c r="V965" s="1"/>
      <c r="W965" s="1"/>
      <c r="X965" s="1"/>
    </row>
    <row r="966" spans="1:24" ht="9.75" customHeight="1">
      <c r="A966" s="1"/>
      <c r="B966" s="79"/>
      <c r="C966" s="1"/>
      <c r="D966" s="1"/>
      <c r="H966" s="1"/>
      <c r="I966" s="1"/>
      <c r="J966" s="1"/>
      <c r="K966" s="1"/>
      <c r="L966" s="1"/>
      <c r="M966" s="1"/>
      <c r="N966" s="1"/>
      <c r="O966" s="1"/>
      <c r="P966" s="1"/>
      <c r="Q966" s="1"/>
      <c r="R966" s="1"/>
      <c r="S966" s="1"/>
      <c r="T966" s="1"/>
      <c r="U966" s="1"/>
      <c r="V966" s="1"/>
      <c r="W966" s="1"/>
      <c r="X966" s="1"/>
    </row>
    <row r="967" spans="1:24" ht="9.75" customHeight="1">
      <c r="A967" s="1"/>
      <c r="B967" s="79"/>
      <c r="C967" s="1"/>
      <c r="D967" s="1"/>
      <c r="H967" s="1"/>
      <c r="I967" s="1"/>
      <c r="J967" s="1"/>
      <c r="K967" s="1"/>
      <c r="L967" s="1"/>
      <c r="M967" s="1"/>
      <c r="N967" s="1"/>
      <c r="O967" s="1"/>
      <c r="P967" s="1"/>
      <c r="Q967" s="1"/>
      <c r="R967" s="1"/>
      <c r="S967" s="1"/>
      <c r="T967" s="1"/>
      <c r="U967" s="1"/>
      <c r="V967" s="1"/>
      <c r="W967" s="1"/>
      <c r="X967" s="1"/>
    </row>
    <row r="968" spans="1:24" ht="9.75" customHeight="1">
      <c r="A968" s="1"/>
      <c r="B968" s="79"/>
      <c r="C968" s="1"/>
      <c r="D968" s="1"/>
      <c r="H968" s="1"/>
      <c r="I968" s="1"/>
      <c r="J968" s="1"/>
      <c r="K968" s="1"/>
      <c r="L968" s="1"/>
      <c r="M968" s="1"/>
      <c r="N968" s="1"/>
      <c r="O968" s="1"/>
      <c r="P968" s="1"/>
      <c r="Q968" s="1"/>
      <c r="R968" s="1"/>
      <c r="S968" s="1"/>
      <c r="T968" s="1"/>
      <c r="U968" s="1"/>
      <c r="V968" s="1"/>
      <c r="W968" s="1"/>
      <c r="X968" s="1"/>
    </row>
    <row r="969" spans="1:24" ht="9.75" customHeight="1">
      <c r="A969" s="1"/>
      <c r="B969" s="79"/>
      <c r="C969" s="1"/>
      <c r="D969" s="1"/>
      <c r="H969" s="1"/>
      <c r="I969" s="1"/>
      <c r="J969" s="1"/>
      <c r="K969" s="1"/>
      <c r="L969" s="1"/>
      <c r="M969" s="1"/>
      <c r="N969" s="1"/>
      <c r="O969" s="1"/>
      <c r="P969" s="1"/>
      <c r="Q969" s="1"/>
      <c r="R969" s="1"/>
      <c r="S969" s="1"/>
      <c r="T969" s="1"/>
      <c r="U969" s="1"/>
      <c r="V969" s="1"/>
      <c r="W969" s="1"/>
      <c r="X969" s="1"/>
    </row>
    <row r="970" spans="1:24" ht="9.75" customHeight="1">
      <c r="A970" s="1"/>
      <c r="B970" s="79"/>
      <c r="C970" s="1"/>
      <c r="D970" s="1"/>
      <c r="H970" s="1"/>
      <c r="I970" s="1"/>
      <c r="J970" s="1"/>
      <c r="K970" s="1"/>
      <c r="L970" s="1"/>
      <c r="M970" s="1"/>
      <c r="N970" s="1"/>
      <c r="O970" s="1"/>
      <c r="P970" s="1"/>
      <c r="Q970" s="1"/>
      <c r="R970" s="1"/>
      <c r="S970" s="1"/>
      <c r="T970" s="1"/>
      <c r="U970" s="1"/>
      <c r="V970" s="1"/>
      <c r="W970" s="1"/>
      <c r="X970" s="1"/>
    </row>
    <row r="971" spans="1:24" ht="9.75" customHeight="1">
      <c r="A971" s="1"/>
      <c r="B971" s="79"/>
      <c r="C971" s="1"/>
      <c r="D971" s="1"/>
      <c r="H971" s="1"/>
      <c r="I971" s="1"/>
      <c r="J971" s="1"/>
      <c r="K971" s="1"/>
      <c r="L971" s="1"/>
      <c r="M971" s="1"/>
      <c r="N971" s="1"/>
      <c r="O971" s="1"/>
      <c r="P971" s="1"/>
      <c r="Q971" s="1"/>
      <c r="R971" s="1"/>
      <c r="S971" s="1"/>
      <c r="T971" s="1"/>
      <c r="U971" s="1"/>
      <c r="V971" s="1"/>
      <c r="W971" s="1"/>
      <c r="X971" s="1"/>
    </row>
    <row r="972" spans="1:24" ht="9.75" customHeight="1">
      <c r="A972" s="1"/>
      <c r="B972" s="79"/>
      <c r="C972" s="1"/>
      <c r="D972" s="1"/>
      <c r="H972" s="1"/>
      <c r="I972" s="1"/>
      <c r="J972" s="1"/>
      <c r="K972" s="1"/>
      <c r="L972" s="1"/>
      <c r="M972" s="1"/>
      <c r="N972" s="1"/>
      <c r="O972" s="1"/>
      <c r="P972" s="1"/>
      <c r="Q972" s="1"/>
      <c r="R972" s="1"/>
      <c r="S972" s="1"/>
      <c r="T972" s="1"/>
      <c r="U972" s="1"/>
      <c r="V972" s="1"/>
      <c r="W972" s="1"/>
      <c r="X972" s="1"/>
    </row>
    <row r="973" spans="1:24" ht="9.75" customHeight="1">
      <c r="A973" s="1"/>
      <c r="B973" s="79"/>
      <c r="C973" s="1"/>
      <c r="D973" s="1"/>
      <c r="H973" s="1"/>
      <c r="I973" s="1"/>
      <c r="J973" s="1"/>
      <c r="K973" s="1"/>
      <c r="L973" s="1"/>
      <c r="M973" s="1"/>
      <c r="N973" s="1"/>
      <c r="O973" s="1"/>
      <c r="P973" s="1"/>
      <c r="Q973" s="1"/>
      <c r="R973" s="1"/>
      <c r="S973" s="1"/>
      <c r="T973" s="1"/>
      <c r="U973" s="1"/>
      <c r="V973" s="1"/>
      <c r="W973" s="1"/>
      <c r="X973" s="1"/>
    </row>
    <row r="974" spans="1:24" ht="9.75" customHeight="1">
      <c r="A974" s="1"/>
      <c r="B974" s="79"/>
      <c r="C974" s="1"/>
      <c r="D974" s="1"/>
      <c r="H974" s="1"/>
      <c r="I974" s="1"/>
      <c r="J974" s="1"/>
      <c r="K974" s="1"/>
      <c r="L974" s="1"/>
      <c r="M974" s="1"/>
      <c r="N974" s="1"/>
      <c r="O974" s="1"/>
      <c r="P974" s="1"/>
      <c r="Q974" s="1"/>
      <c r="R974" s="1"/>
      <c r="S974" s="1"/>
      <c r="T974" s="1"/>
      <c r="U974" s="1"/>
      <c r="V974" s="1"/>
      <c r="W974" s="1"/>
      <c r="X974" s="1"/>
    </row>
    <row r="975" spans="1:24" ht="9.75" customHeight="1">
      <c r="A975" s="1"/>
      <c r="B975" s="79"/>
      <c r="C975" s="1"/>
      <c r="D975" s="1"/>
      <c r="H975" s="1"/>
      <c r="I975" s="1"/>
      <c r="J975" s="1"/>
      <c r="K975" s="1"/>
      <c r="L975" s="1"/>
      <c r="M975" s="1"/>
      <c r="N975" s="1"/>
      <c r="O975" s="1"/>
      <c r="P975" s="1"/>
      <c r="Q975" s="1"/>
      <c r="R975" s="1"/>
      <c r="S975" s="1"/>
      <c r="T975" s="1"/>
      <c r="U975" s="1"/>
      <c r="V975" s="1"/>
      <c r="W975" s="1"/>
      <c r="X975" s="1"/>
    </row>
    <row r="976" spans="1:24" ht="9.75" customHeight="1">
      <c r="A976" s="1"/>
      <c r="B976" s="79"/>
      <c r="C976" s="1"/>
      <c r="D976" s="1"/>
      <c r="H976" s="1"/>
      <c r="I976" s="1"/>
      <c r="J976" s="1"/>
      <c r="K976" s="1"/>
      <c r="L976" s="1"/>
      <c r="M976" s="1"/>
      <c r="N976" s="1"/>
      <c r="O976" s="1"/>
      <c r="P976" s="1"/>
      <c r="Q976" s="1"/>
      <c r="R976" s="1"/>
      <c r="S976" s="1"/>
      <c r="T976" s="1"/>
      <c r="U976" s="1"/>
      <c r="V976" s="1"/>
      <c r="W976" s="1"/>
      <c r="X976" s="1"/>
    </row>
    <row r="977" spans="1:24" ht="9.75" customHeight="1">
      <c r="A977" s="1"/>
      <c r="B977" s="79"/>
      <c r="C977" s="1"/>
      <c r="D977" s="1"/>
      <c r="H977" s="1"/>
      <c r="I977" s="1"/>
      <c r="J977" s="1"/>
      <c r="K977" s="1"/>
      <c r="L977" s="1"/>
      <c r="M977" s="1"/>
      <c r="N977" s="1"/>
      <c r="O977" s="1"/>
      <c r="P977" s="1"/>
      <c r="Q977" s="1"/>
      <c r="R977" s="1"/>
      <c r="S977" s="1"/>
      <c r="T977" s="1"/>
      <c r="U977" s="1"/>
      <c r="V977" s="1"/>
      <c r="W977" s="1"/>
      <c r="X977" s="1"/>
    </row>
    <row r="978" spans="1:24" ht="9.75" customHeight="1">
      <c r="A978" s="1"/>
      <c r="B978" s="79"/>
      <c r="C978" s="1"/>
      <c r="D978" s="1"/>
      <c r="H978" s="1"/>
      <c r="I978" s="1"/>
      <c r="J978" s="1"/>
      <c r="K978" s="1"/>
      <c r="L978" s="1"/>
      <c r="M978" s="1"/>
      <c r="N978" s="1"/>
      <c r="O978" s="1"/>
      <c r="P978" s="1"/>
      <c r="Q978" s="1"/>
      <c r="R978" s="1"/>
      <c r="S978" s="1"/>
      <c r="T978" s="1"/>
      <c r="U978" s="1"/>
      <c r="V978" s="1"/>
      <c r="W978" s="1"/>
      <c r="X978" s="1"/>
    </row>
    <row r="979" spans="1:24" ht="9.75" customHeight="1">
      <c r="A979" s="1"/>
      <c r="B979" s="79"/>
      <c r="C979" s="1"/>
      <c r="D979" s="1"/>
      <c r="H979" s="1"/>
      <c r="I979" s="1"/>
      <c r="J979" s="1"/>
      <c r="K979" s="1"/>
      <c r="L979" s="1"/>
      <c r="M979" s="1"/>
      <c r="N979" s="1"/>
      <c r="O979" s="1"/>
      <c r="P979" s="1"/>
      <c r="Q979" s="1"/>
      <c r="R979" s="1"/>
      <c r="S979" s="1"/>
      <c r="T979" s="1"/>
      <c r="U979" s="1"/>
      <c r="V979" s="1"/>
      <c r="W979" s="1"/>
      <c r="X979" s="1"/>
    </row>
    <row r="980" spans="1:24" ht="9.75" customHeight="1">
      <c r="A980" s="1"/>
      <c r="B980" s="79"/>
      <c r="C980" s="1"/>
      <c r="D980" s="1"/>
      <c r="H980" s="1"/>
      <c r="I980" s="1"/>
      <c r="J980" s="1"/>
      <c r="K980" s="1"/>
      <c r="L980" s="1"/>
      <c r="M980" s="1"/>
      <c r="N980" s="1"/>
      <c r="O980" s="1"/>
      <c r="P980" s="1"/>
      <c r="Q980" s="1"/>
      <c r="R980" s="1"/>
      <c r="S980" s="1"/>
      <c r="T980" s="1"/>
      <c r="U980" s="1"/>
      <c r="V980" s="1"/>
      <c r="W980" s="1"/>
      <c r="X980" s="1"/>
    </row>
    <row r="981" spans="1:24" ht="9.75" customHeight="1">
      <c r="A981" s="1"/>
      <c r="B981" s="79"/>
      <c r="C981" s="1"/>
      <c r="D981" s="1"/>
      <c r="H981" s="1"/>
      <c r="I981" s="1"/>
      <c r="J981" s="1"/>
      <c r="K981" s="1"/>
      <c r="L981" s="1"/>
      <c r="M981" s="1"/>
      <c r="N981" s="1"/>
      <c r="O981" s="1"/>
      <c r="P981" s="1"/>
      <c r="Q981" s="1"/>
      <c r="R981" s="1"/>
      <c r="S981" s="1"/>
      <c r="T981" s="1"/>
      <c r="U981" s="1"/>
      <c r="V981" s="1"/>
      <c r="W981" s="1"/>
      <c r="X981" s="1"/>
    </row>
    <row r="982" spans="1:24" ht="9.75" customHeight="1">
      <c r="A982" s="1"/>
      <c r="B982" s="79"/>
      <c r="C982" s="1"/>
      <c r="D982" s="1"/>
      <c r="H982" s="1"/>
      <c r="I982" s="1"/>
      <c r="J982" s="1"/>
      <c r="K982" s="1"/>
      <c r="L982" s="1"/>
      <c r="M982" s="1"/>
      <c r="N982" s="1"/>
      <c r="O982" s="1"/>
      <c r="P982" s="1"/>
      <c r="Q982" s="1"/>
      <c r="R982" s="1"/>
      <c r="S982" s="1"/>
      <c r="T982" s="1"/>
      <c r="U982" s="1"/>
      <c r="V982" s="1"/>
      <c r="W982" s="1"/>
      <c r="X982" s="1"/>
    </row>
    <row r="983" spans="1:24" ht="9.75" customHeight="1">
      <c r="A983" s="1"/>
      <c r="B983" s="79"/>
      <c r="C983" s="1"/>
      <c r="D983" s="1"/>
      <c r="H983" s="1"/>
      <c r="I983" s="1"/>
      <c r="J983" s="1"/>
      <c r="K983" s="1"/>
      <c r="L983" s="1"/>
      <c r="M983" s="1"/>
      <c r="N983" s="1"/>
      <c r="O983" s="1"/>
      <c r="P983" s="1"/>
      <c r="Q983" s="1"/>
      <c r="R983" s="1"/>
      <c r="S983" s="1"/>
      <c r="T983" s="1"/>
      <c r="U983" s="1"/>
      <c r="V983" s="1"/>
      <c r="W983" s="1"/>
      <c r="X983" s="1"/>
    </row>
    <row r="984" spans="1:24" ht="9.75" customHeight="1">
      <c r="A984" s="1"/>
      <c r="B984" s="79"/>
      <c r="C984" s="1"/>
      <c r="D984" s="1"/>
      <c r="H984" s="1"/>
      <c r="I984" s="1"/>
      <c r="J984" s="1"/>
      <c r="K984" s="1"/>
      <c r="L984" s="1"/>
      <c r="M984" s="1"/>
      <c r="N984" s="1"/>
      <c r="O984" s="1"/>
      <c r="P984" s="1"/>
      <c r="Q984" s="1"/>
      <c r="R984" s="1"/>
      <c r="S984" s="1"/>
      <c r="T984" s="1"/>
      <c r="U984" s="1"/>
      <c r="V984" s="1"/>
      <c r="W984" s="1"/>
      <c r="X984" s="1"/>
    </row>
    <row r="985" spans="1:24" ht="9.75" customHeight="1">
      <c r="A985" s="1"/>
      <c r="B985" s="79"/>
      <c r="C985" s="1"/>
      <c r="D985" s="1"/>
      <c r="H985" s="1"/>
      <c r="I985" s="1"/>
      <c r="J985" s="1"/>
      <c r="K985" s="1"/>
      <c r="L985" s="1"/>
      <c r="M985" s="1"/>
      <c r="N985" s="1"/>
      <c r="O985" s="1"/>
      <c r="P985" s="1"/>
      <c r="Q985" s="1"/>
      <c r="R985" s="1"/>
      <c r="S985" s="1"/>
      <c r="T985" s="1"/>
      <c r="U985" s="1"/>
      <c r="V985" s="1"/>
      <c r="W985" s="1"/>
      <c r="X985" s="1"/>
    </row>
    <row r="986" spans="1:24" ht="9.75" customHeight="1">
      <c r="A986" s="1"/>
      <c r="B986" s="79"/>
      <c r="C986" s="1"/>
      <c r="D986" s="1"/>
      <c r="H986" s="1"/>
      <c r="I986" s="1"/>
      <c r="J986" s="1"/>
      <c r="K986" s="1"/>
      <c r="L986" s="1"/>
      <c r="M986" s="1"/>
      <c r="N986" s="1"/>
      <c r="O986" s="1"/>
      <c r="P986" s="1"/>
      <c r="Q986" s="1"/>
      <c r="R986" s="1"/>
      <c r="S986" s="1"/>
      <c r="T986" s="1"/>
      <c r="U986" s="1"/>
      <c r="V986" s="1"/>
      <c r="W986" s="1"/>
      <c r="X986" s="1"/>
    </row>
    <row r="987" spans="1:24" ht="9.75" customHeight="1">
      <c r="A987" s="1"/>
      <c r="B987" s="79"/>
      <c r="C987" s="1"/>
      <c r="D987" s="1"/>
      <c r="H987" s="1"/>
      <c r="I987" s="1"/>
      <c r="J987" s="1"/>
      <c r="K987" s="1"/>
      <c r="L987" s="1"/>
      <c r="M987" s="1"/>
      <c r="N987" s="1"/>
      <c r="O987" s="1"/>
      <c r="P987" s="1"/>
      <c r="Q987" s="1"/>
      <c r="R987" s="1"/>
      <c r="S987" s="1"/>
      <c r="T987" s="1"/>
      <c r="U987" s="1"/>
      <c r="V987" s="1"/>
      <c r="W987" s="1"/>
      <c r="X987" s="1"/>
    </row>
    <row r="988" spans="1:24" ht="9.75" customHeight="1">
      <c r="A988" s="1"/>
      <c r="B988" s="79"/>
      <c r="C988" s="1"/>
      <c r="D988" s="1"/>
      <c r="H988" s="1"/>
      <c r="I988" s="1"/>
      <c r="J988" s="1"/>
      <c r="K988" s="1"/>
      <c r="L988" s="1"/>
      <c r="M988" s="1"/>
      <c r="N988" s="1"/>
      <c r="O988" s="1"/>
      <c r="P988" s="1"/>
      <c r="Q988" s="1"/>
      <c r="R988" s="1"/>
      <c r="S988" s="1"/>
      <c r="T988" s="1"/>
      <c r="U988" s="1"/>
      <c r="V988" s="1"/>
      <c r="W988" s="1"/>
      <c r="X988" s="1"/>
    </row>
    <row r="989" spans="1:24" ht="9.75" customHeight="1">
      <c r="A989" s="1"/>
      <c r="B989" s="79"/>
      <c r="C989" s="1"/>
      <c r="D989" s="1"/>
      <c r="H989" s="1"/>
      <c r="I989" s="1"/>
      <c r="J989" s="1"/>
      <c r="K989" s="1"/>
      <c r="L989" s="1"/>
      <c r="M989" s="1"/>
      <c r="N989" s="1"/>
      <c r="O989" s="1"/>
      <c r="P989" s="1"/>
      <c r="Q989" s="1"/>
      <c r="R989" s="1"/>
      <c r="S989" s="1"/>
      <c r="T989" s="1"/>
      <c r="U989" s="1"/>
      <c r="V989" s="1"/>
      <c r="W989" s="1"/>
      <c r="X989" s="1"/>
    </row>
    <row r="990" spans="1:24" ht="9.75" customHeight="1">
      <c r="A990" s="1"/>
      <c r="B990" s="79"/>
      <c r="C990" s="1"/>
      <c r="D990" s="1"/>
      <c r="H990" s="1"/>
      <c r="I990" s="1"/>
      <c r="J990" s="1"/>
      <c r="K990" s="1"/>
      <c r="L990" s="1"/>
      <c r="M990" s="1"/>
      <c r="N990" s="1"/>
      <c r="O990" s="1"/>
      <c r="P990" s="1"/>
      <c r="Q990" s="1"/>
      <c r="R990" s="1"/>
      <c r="S990" s="1"/>
      <c r="T990" s="1"/>
      <c r="U990" s="1"/>
      <c r="V990" s="1"/>
      <c r="W990" s="1"/>
      <c r="X990" s="1"/>
    </row>
    <row r="991" spans="1:24" ht="9.75" customHeight="1">
      <c r="A991" s="1"/>
      <c r="B991" s="79"/>
      <c r="C991" s="1"/>
      <c r="D991" s="1"/>
      <c r="H991" s="1"/>
      <c r="I991" s="1"/>
      <c r="J991" s="1"/>
      <c r="K991" s="1"/>
      <c r="L991" s="1"/>
      <c r="M991" s="1"/>
      <c r="N991" s="1"/>
      <c r="O991" s="1"/>
      <c r="P991" s="1"/>
      <c r="Q991" s="1"/>
      <c r="R991" s="1"/>
      <c r="S991" s="1"/>
      <c r="T991" s="1"/>
      <c r="U991" s="1"/>
      <c r="V991" s="1"/>
      <c r="W991" s="1"/>
      <c r="X991" s="1"/>
    </row>
    <row r="992" spans="1:24" ht="9.75" customHeight="1">
      <c r="A992" s="1"/>
      <c r="B992" s="79"/>
      <c r="C992" s="1"/>
      <c r="D992" s="1"/>
      <c r="H992" s="1"/>
      <c r="I992" s="1"/>
      <c r="J992" s="1"/>
      <c r="K992" s="1"/>
      <c r="L992" s="1"/>
      <c r="M992" s="1"/>
      <c r="N992" s="1"/>
      <c r="O992" s="1"/>
      <c r="P992" s="1"/>
      <c r="Q992" s="1"/>
      <c r="R992" s="1"/>
      <c r="S992" s="1"/>
      <c r="T992" s="1"/>
      <c r="U992" s="1"/>
      <c r="V992" s="1"/>
      <c r="W992" s="1"/>
      <c r="X992" s="1"/>
    </row>
    <row r="993" spans="1:24" ht="9.75" customHeight="1">
      <c r="A993" s="1"/>
      <c r="B993" s="79"/>
      <c r="C993" s="1"/>
      <c r="D993" s="1"/>
      <c r="H993" s="1"/>
      <c r="I993" s="1"/>
      <c r="J993" s="1"/>
      <c r="K993" s="1"/>
      <c r="L993" s="1"/>
      <c r="M993" s="1"/>
      <c r="N993" s="1"/>
      <c r="O993" s="1"/>
      <c r="P993" s="1"/>
      <c r="Q993" s="1"/>
      <c r="R993" s="1"/>
      <c r="S993" s="1"/>
      <c r="T993" s="1"/>
      <c r="U993" s="1"/>
      <c r="V993" s="1"/>
      <c r="W993" s="1"/>
      <c r="X993" s="1"/>
    </row>
    <row r="994" spans="1:24" ht="9.75" customHeight="1">
      <c r="A994" s="1"/>
      <c r="B994" s="79"/>
      <c r="C994" s="1"/>
      <c r="D994" s="1"/>
      <c r="H994" s="1"/>
      <c r="I994" s="1"/>
      <c r="J994" s="1"/>
      <c r="K994" s="1"/>
      <c r="L994" s="1"/>
      <c r="M994" s="1"/>
      <c r="N994" s="1"/>
      <c r="O994" s="1"/>
      <c r="P994" s="1"/>
      <c r="Q994" s="1"/>
      <c r="R994" s="1"/>
      <c r="S994" s="1"/>
      <c r="T994" s="1"/>
      <c r="U994" s="1"/>
      <c r="V994" s="1"/>
      <c r="W994" s="1"/>
      <c r="X994" s="1"/>
    </row>
    <row r="995" spans="1:24" ht="9.75" customHeight="1">
      <c r="A995" s="1"/>
      <c r="B995" s="79"/>
      <c r="C995" s="1"/>
      <c r="D995" s="1"/>
      <c r="H995" s="1"/>
      <c r="I995" s="1"/>
      <c r="J995" s="1"/>
      <c r="K995" s="1"/>
      <c r="L995" s="1"/>
      <c r="M995" s="1"/>
      <c r="N995" s="1"/>
      <c r="O995" s="1"/>
      <c r="P995" s="1"/>
      <c r="Q995" s="1"/>
      <c r="R995" s="1"/>
      <c r="S995" s="1"/>
      <c r="T995" s="1"/>
      <c r="U995" s="1"/>
      <c r="V995" s="1"/>
      <c r="W995" s="1"/>
      <c r="X995" s="1"/>
    </row>
    <row r="996" spans="1:24" ht="9.75" customHeight="1">
      <c r="A996" s="1"/>
      <c r="B996" s="79"/>
      <c r="C996" s="1"/>
      <c r="D996" s="1"/>
      <c r="H996" s="1"/>
      <c r="I996" s="1"/>
      <c r="J996" s="1"/>
      <c r="K996" s="1"/>
      <c r="L996" s="1"/>
      <c r="M996" s="1"/>
      <c r="N996" s="1"/>
      <c r="O996" s="1"/>
      <c r="P996" s="1"/>
      <c r="Q996" s="1"/>
      <c r="R996" s="1"/>
      <c r="S996" s="1"/>
      <c r="T996" s="1"/>
      <c r="U996" s="1"/>
      <c r="V996" s="1"/>
      <c r="W996" s="1"/>
      <c r="X996" s="1"/>
    </row>
    <row r="997" spans="1:24" ht="9.75" customHeight="1">
      <c r="A997" s="1"/>
      <c r="B997" s="79"/>
      <c r="C997" s="1"/>
      <c r="D997" s="1"/>
      <c r="H997" s="1"/>
      <c r="I997" s="1"/>
      <c r="J997" s="1"/>
      <c r="K997" s="1"/>
      <c r="L997" s="1"/>
      <c r="M997" s="1"/>
      <c r="N997" s="1"/>
      <c r="O997" s="1"/>
      <c r="P997" s="1"/>
      <c r="Q997" s="1"/>
      <c r="R997" s="1"/>
      <c r="S997" s="1"/>
      <c r="T997" s="1"/>
      <c r="U997" s="1"/>
      <c r="V997" s="1"/>
      <c r="W997" s="1"/>
      <c r="X997" s="1"/>
    </row>
    <row r="998" spans="1:24" ht="9.75" customHeight="1">
      <c r="A998" s="1"/>
      <c r="B998" s="79"/>
      <c r="C998" s="1"/>
      <c r="D998" s="1"/>
      <c r="H998" s="1"/>
      <c r="I998" s="1"/>
      <c r="J998" s="1"/>
      <c r="K998" s="1"/>
      <c r="L998" s="1"/>
      <c r="M998" s="1"/>
      <c r="N998" s="1"/>
      <c r="O998" s="1"/>
      <c r="P998" s="1"/>
      <c r="Q998" s="1"/>
      <c r="R998" s="1"/>
      <c r="S998" s="1"/>
      <c r="T998" s="1"/>
      <c r="U998" s="1"/>
      <c r="V998" s="1"/>
      <c r="W998" s="1"/>
      <c r="X998" s="1"/>
    </row>
    <row r="999" spans="1:24" ht="9.75" customHeight="1">
      <c r="A999" s="1"/>
      <c r="B999" s="79"/>
      <c r="C999" s="1"/>
      <c r="D999" s="1"/>
      <c r="H999" s="1"/>
      <c r="I999" s="1"/>
      <c r="J999" s="1"/>
      <c r="K999" s="1"/>
      <c r="L999" s="1"/>
      <c r="M999" s="1"/>
      <c r="N999" s="1"/>
      <c r="O999" s="1"/>
      <c r="P999" s="1"/>
      <c r="Q999" s="1"/>
      <c r="R999" s="1"/>
      <c r="S999" s="1"/>
      <c r="T999" s="1"/>
      <c r="U999" s="1"/>
      <c r="V999" s="1"/>
      <c r="W999" s="1"/>
      <c r="X999" s="1"/>
    </row>
    <row r="1000" spans="1:24" ht="9.75" customHeight="1">
      <c r="A1000" s="1"/>
      <c r="B1000" s="79"/>
      <c r="C1000" s="1"/>
      <c r="D1000" s="1"/>
      <c r="H1000" s="1"/>
      <c r="I1000" s="1"/>
      <c r="J1000" s="1"/>
      <c r="K1000" s="1"/>
      <c r="L1000" s="1"/>
      <c r="M1000" s="1"/>
      <c r="N1000" s="1"/>
      <c r="O1000" s="1"/>
      <c r="P1000" s="1"/>
      <c r="Q1000" s="1"/>
      <c r="R1000" s="1"/>
      <c r="S1000" s="1"/>
      <c r="T1000" s="1"/>
      <c r="U1000" s="1"/>
      <c r="V1000" s="1"/>
      <c r="W1000" s="1"/>
      <c r="X1000" s="1"/>
    </row>
    <row r="1001" spans="1:24" ht="9.75" customHeight="1">
      <c r="A1001" s="1"/>
      <c r="B1001" s="79"/>
      <c r="C1001" s="1"/>
      <c r="D1001" s="1"/>
      <c r="H1001" s="1"/>
      <c r="I1001" s="1"/>
      <c r="J1001" s="1"/>
      <c r="K1001" s="1"/>
      <c r="L1001" s="1"/>
      <c r="M1001" s="1"/>
      <c r="N1001" s="1"/>
      <c r="O1001" s="1"/>
      <c r="P1001" s="1"/>
      <c r="Q1001" s="1"/>
      <c r="R1001" s="1"/>
      <c r="S1001" s="1"/>
      <c r="T1001" s="1"/>
      <c r="U1001" s="1"/>
      <c r="V1001" s="1"/>
      <c r="W1001" s="1"/>
      <c r="X1001" s="1"/>
    </row>
    <row r="1002" spans="1:24" ht="9.75" customHeight="1">
      <c r="A1002" s="1"/>
      <c r="B1002" s="79"/>
      <c r="C1002" s="1"/>
      <c r="D1002" s="1"/>
      <c r="H1002" s="1"/>
      <c r="I1002" s="1"/>
      <c r="J1002" s="1"/>
      <c r="K1002" s="1"/>
      <c r="L1002" s="1"/>
      <c r="M1002" s="1"/>
      <c r="N1002" s="1"/>
      <c r="O1002" s="1"/>
      <c r="P1002" s="1"/>
      <c r="Q1002" s="1"/>
      <c r="R1002" s="1"/>
      <c r="S1002" s="1"/>
      <c r="T1002" s="1"/>
      <c r="U1002" s="1"/>
      <c r="V1002" s="1"/>
      <c r="W1002" s="1"/>
      <c r="X1002" s="1"/>
    </row>
    <row r="1003" spans="1:24" ht="9.75" customHeight="1">
      <c r="A1003" s="1"/>
      <c r="B1003" s="79"/>
      <c r="C1003" s="1"/>
      <c r="D1003" s="1"/>
      <c r="H1003" s="1"/>
      <c r="I1003" s="1"/>
      <c r="J1003" s="1"/>
      <c r="K1003" s="1"/>
      <c r="L1003" s="1"/>
      <c r="M1003" s="1"/>
      <c r="N1003" s="1"/>
      <c r="O1003" s="1"/>
      <c r="P1003" s="1"/>
      <c r="Q1003" s="1"/>
      <c r="R1003" s="1"/>
      <c r="S1003" s="1"/>
      <c r="T1003" s="1"/>
      <c r="U1003" s="1"/>
      <c r="V1003" s="1"/>
      <c r="W1003" s="1"/>
      <c r="X1003" s="1"/>
    </row>
    <row r="1004" spans="1:24" ht="9.75" customHeight="1">
      <c r="A1004" s="1"/>
      <c r="B1004" s="79"/>
      <c r="C1004" s="1"/>
      <c r="D1004" s="1"/>
      <c r="H1004" s="1"/>
      <c r="I1004" s="1"/>
      <c r="J1004" s="1"/>
      <c r="K1004" s="1"/>
      <c r="L1004" s="1"/>
      <c r="M1004" s="1"/>
      <c r="N1004" s="1"/>
      <c r="O1004" s="1"/>
      <c r="P1004" s="1"/>
      <c r="Q1004" s="1"/>
      <c r="R1004" s="1"/>
      <c r="S1004" s="1"/>
      <c r="T1004" s="1"/>
      <c r="U1004" s="1"/>
      <c r="V1004" s="1"/>
      <c r="W1004" s="1"/>
      <c r="X1004" s="1"/>
    </row>
    <row r="1005" spans="1:24" ht="9.75" customHeight="1">
      <c r="A1005" s="1"/>
      <c r="B1005" s="79"/>
      <c r="C1005" s="1"/>
      <c r="D1005" s="1"/>
      <c r="H1005" s="1"/>
      <c r="I1005" s="1"/>
      <c r="J1005" s="1"/>
      <c r="K1005" s="1"/>
      <c r="L1005" s="1"/>
      <c r="M1005" s="1"/>
      <c r="N1005" s="1"/>
      <c r="O1005" s="1"/>
      <c r="P1005" s="1"/>
      <c r="Q1005" s="1"/>
      <c r="R1005" s="1"/>
      <c r="S1005" s="1"/>
      <c r="T1005" s="1"/>
      <c r="U1005" s="1"/>
      <c r="V1005" s="1"/>
      <c r="W1005" s="1"/>
      <c r="X1005" s="1"/>
    </row>
    <row r="1006" spans="1:24" ht="9.75" customHeight="1">
      <c r="A1006" s="1"/>
      <c r="B1006" s="79"/>
      <c r="C1006" s="1"/>
      <c r="D1006" s="1"/>
      <c r="H1006" s="1"/>
      <c r="I1006" s="1"/>
      <c r="J1006" s="1"/>
      <c r="K1006" s="1"/>
      <c r="L1006" s="1"/>
      <c r="M1006" s="1"/>
      <c r="N1006" s="1"/>
      <c r="O1006" s="1"/>
      <c r="P1006" s="1"/>
      <c r="Q1006" s="1"/>
      <c r="R1006" s="1"/>
      <c r="S1006" s="1"/>
      <c r="T1006" s="1"/>
      <c r="U1006" s="1"/>
      <c r="V1006" s="1"/>
      <c r="W1006" s="1"/>
      <c r="X1006" s="1"/>
    </row>
    <row r="1007" spans="1:24" ht="9.75" customHeight="1">
      <c r="A1007" s="1"/>
      <c r="B1007" s="79"/>
      <c r="C1007" s="1"/>
      <c r="D1007" s="1"/>
      <c r="H1007" s="1"/>
      <c r="I1007" s="1"/>
      <c r="J1007" s="1"/>
      <c r="K1007" s="1"/>
      <c r="L1007" s="1"/>
      <c r="M1007" s="1"/>
      <c r="N1007" s="1"/>
      <c r="O1007" s="1"/>
      <c r="P1007" s="1"/>
      <c r="Q1007" s="1"/>
      <c r="R1007" s="1"/>
      <c r="S1007" s="1"/>
      <c r="T1007" s="1"/>
      <c r="U1007" s="1"/>
      <c r="V1007" s="1"/>
      <c r="W1007" s="1"/>
      <c r="X1007" s="1"/>
    </row>
    <row r="1008" spans="1:24" ht="9.75" customHeight="1">
      <c r="A1008" s="1"/>
      <c r="B1008" s="79"/>
      <c r="C1008" s="1"/>
      <c r="D1008" s="1"/>
      <c r="H1008" s="1"/>
      <c r="I1008" s="1"/>
      <c r="J1008" s="1"/>
      <c r="K1008" s="1"/>
      <c r="L1008" s="1"/>
      <c r="M1008" s="1"/>
      <c r="N1008" s="1"/>
      <c r="O1008" s="1"/>
      <c r="P1008" s="1"/>
      <c r="Q1008" s="1"/>
      <c r="R1008" s="1"/>
      <c r="S1008" s="1"/>
      <c r="T1008" s="1"/>
      <c r="U1008" s="1"/>
      <c r="V1008" s="1"/>
      <c r="W1008" s="1"/>
      <c r="X1008" s="1"/>
    </row>
    <row r="1009" spans="1:24" ht="9.75" customHeight="1">
      <c r="A1009" s="1"/>
      <c r="B1009" s="79"/>
      <c r="C1009" s="1"/>
      <c r="D1009" s="1"/>
      <c r="H1009" s="1"/>
      <c r="I1009" s="1"/>
      <c r="J1009" s="1"/>
      <c r="K1009" s="1"/>
      <c r="L1009" s="1"/>
      <c r="M1009" s="1"/>
      <c r="N1009" s="1"/>
      <c r="O1009" s="1"/>
      <c r="P1009" s="1"/>
      <c r="Q1009" s="1"/>
      <c r="R1009" s="1"/>
      <c r="S1009" s="1"/>
      <c r="T1009" s="1"/>
      <c r="U1009" s="1"/>
      <c r="V1009" s="1"/>
      <c r="W1009" s="1"/>
      <c r="X1009" s="1"/>
    </row>
    <row r="1010" spans="1:24" ht="9.75" customHeight="1">
      <c r="A1010" s="1"/>
      <c r="B1010" s="79"/>
      <c r="C1010" s="1"/>
      <c r="D1010" s="1"/>
      <c r="H1010" s="1"/>
      <c r="I1010" s="1"/>
      <c r="J1010" s="1"/>
      <c r="K1010" s="1"/>
      <c r="L1010" s="1"/>
      <c r="M1010" s="1"/>
      <c r="N1010" s="1"/>
      <c r="O1010" s="1"/>
      <c r="P1010" s="1"/>
      <c r="Q1010" s="1"/>
      <c r="R1010" s="1"/>
      <c r="S1010" s="1"/>
      <c r="T1010" s="1"/>
      <c r="U1010" s="1"/>
      <c r="V1010" s="1"/>
      <c r="W1010" s="1"/>
      <c r="X1010" s="1"/>
    </row>
    <row r="1011" spans="1:24" ht="9.75" customHeight="1">
      <c r="A1011" s="1"/>
      <c r="B1011" s="79"/>
      <c r="C1011" s="1"/>
      <c r="D1011" s="1"/>
      <c r="H1011" s="1"/>
      <c r="I1011" s="1"/>
      <c r="J1011" s="1"/>
      <c r="K1011" s="1"/>
      <c r="L1011" s="1"/>
      <c r="M1011" s="1"/>
      <c r="N1011" s="1"/>
      <c r="O1011" s="1"/>
      <c r="P1011" s="1"/>
      <c r="Q1011" s="1"/>
      <c r="R1011" s="1"/>
      <c r="S1011" s="1"/>
      <c r="T1011" s="1"/>
      <c r="U1011" s="1"/>
      <c r="V1011" s="1"/>
      <c r="W1011" s="1"/>
      <c r="X1011" s="1"/>
    </row>
    <row r="1012" spans="1:24" ht="9.75" customHeight="1">
      <c r="A1012" s="1"/>
      <c r="B1012" s="79"/>
      <c r="C1012" s="1"/>
      <c r="D1012" s="1"/>
      <c r="H1012" s="1"/>
      <c r="I1012" s="1"/>
      <c r="J1012" s="1"/>
      <c r="K1012" s="1"/>
      <c r="L1012" s="1"/>
      <c r="M1012" s="1"/>
      <c r="N1012" s="1"/>
      <c r="O1012" s="1"/>
      <c r="P1012" s="1"/>
      <c r="Q1012" s="1"/>
      <c r="R1012" s="1"/>
      <c r="S1012" s="1"/>
      <c r="T1012" s="1"/>
      <c r="U1012" s="1"/>
      <c r="V1012" s="1"/>
      <c r="W1012" s="1"/>
      <c r="X1012" s="1"/>
    </row>
    <row r="1013" spans="1:24" ht="9.75" customHeight="1">
      <c r="A1013" s="1"/>
      <c r="B1013" s="79"/>
      <c r="C1013" s="1"/>
      <c r="D1013" s="1"/>
      <c r="H1013" s="1"/>
      <c r="I1013" s="1"/>
      <c r="J1013" s="1"/>
      <c r="K1013" s="1"/>
      <c r="L1013" s="1"/>
      <c r="M1013" s="1"/>
      <c r="N1013" s="1"/>
      <c r="O1013" s="1"/>
      <c r="P1013" s="1"/>
      <c r="Q1013" s="1"/>
      <c r="R1013" s="1"/>
      <c r="S1013" s="1"/>
      <c r="T1013" s="1"/>
      <c r="U1013" s="1"/>
      <c r="V1013" s="1"/>
      <c r="W1013" s="1"/>
      <c r="X1013" s="1"/>
    </row>
    <row r="1014" spans="1:24" ht="9.75" customHeight="1">
      <c r="A1014" s="1"/>
      <c r="B1014" s="79"/>
      <c r="C1014" s="1"/>
      <c r="D1014" s="1"/>
      <c r="H1014" s="1"/>
      <c r="I1014" s="1"/>
      <c r="J1014" s="1"/>
      <c r="K1014" s="1"/>
      <c r="L1014" s="1"/>
      <c r="M1014" s="1"/>
      <c r="N1014" s="1"/>
      <c r="O1014" s="1"/>
      <c r="P1014" s="1"/>
      <c r="Q1014" s="1"/>
      <c r="R1014" s="1"/>
      <c r="S1014" s="1"/>
      <c r="T1014" s="1"/>
      <c r="U1014" s="1"/>
      <c r="V1014" s="1"/>
      <c r="W1014" s="1"/>
      <c r="X1014" s="1"/>
    </row>
    <row r="1015" spans="1:24" ht="9.75" customHeight="1">
      <c r="A1015" s="1"/>
      <c r="B1015" s="79"/>
      <c r="C1015" s="1"/>
      <c r="D1015" s="1"/>
      <c r="H1015" s="1"/>
      <c r="I1015" s="1"/>
      <c r="J1015" s="1"/>
      <c r="K1015" s="1"/>
      <c r="L1015" s="1"/>
      <c r="M1015" s="1"/>
      <c r="N1015" s="1"/>
      <c r="O1015" s="1"/>
      <c r="P1015" s="1"/>
      <c r="Q1015" s="1"/>
      <c r="R1015" s="1"/>
      <c r="S1015" s="1"/>
      <c r="T1015" s="1"/>
      <c r="U1015" s="1"/>
      <c r="V1015" s="1"/>
      <c r="W1015" s="1"/>
      <c r="X1015" s="1"/>
    </row>
    <row r="1016" spans="1:24" ht="9.75" customHeight="1">
      <c r="A1016" s="1"/>
      <c r="B1016" s="79"/>
      <c r="C1016" s="1"/>
      <c r="D1016" s="1"/>
      <c r="H1016" s="1"/>
      <c r="I1016" s="1"/>
      <c r="J1016" s="1"/>
      <c r="K1016" s="1"/>
      <c r="L1016" s="1"/>
      <c r="M1016" s="1"/>
      <c r="N1016" s="1"/>
      <c r="O1016" s="1"/>
      <c r="P1016" s="1"/>
      <c r="Q1016" s="1"/>
      <c r="R1016" s="1"/>
      <c r="S1016" s="1"/>
      <c r="T1016" s="1"/>
      <c r="U1016" s="1"/>
      <c r="V1016" s="1"/>
      <c r="W1016" s="1"/>
      <c r="X1016" s="1"/>
    </row>
    <row r="1017" spans="1:24" ht="9.75" customHeight="1">
      <c r="A1017" s="1"/>
      <c r="B1017" s="79"/>
      <c r="C1017" s="1"/>
      <c r="D1017" s="1"/>
      <c r="H1017" s="1"/>
      <c r="I1017" s="1"/>
      <c r="J1017" s="1"/>
      <c r="K1017" s="1"/>
      <c r="L1017" s="1"/>
      <c r="M1017" s="1"/>
      <c r="N1017" s="1"/>
      <c r="O1017" s="1"/>
      <c r="P1017" s="1"/>
      <c r="Q1017" s="1"/>
      <c r="R1017" s="1"/>
      <c r="S1017" s="1"/>
      <c r="T1017" s="1"/>
      <c r="U1017" s="1"/>
      <c r="V1017" s="1"/>
      <c r="W1017" s="1"/>
      <c r="X1017" s="1"/>
    </row>
    <row r="1018" spans="1:24" ht="9.75" customHeight="1">
      <c r="A1018" s="1"/>
      <c r="B1018" s="79"/>
      <c r="C1018" s="1"/>
      <c r="D1018" s="1"/>
      <c r="H1018" s="1"/>
      <c r="I1018" s="1"/>
      <c r="J1018" s="1"/>
      <c r="K1018" s="1"/>
      <c r="L1018" s="1"/>
      <c r="M1018" s="1"/>
      <c r="N1018" s="1"/>
      <c r="O1018" s="1"/>
      <c r="P1018" s="1"/>
      <c r="Q1018" s="1"/>
      <c r="R1018" s="1"/>
      <c r="S1018" s="1"/>
      <c r="T1018" s="1"/>
      <c r="U1018" s="1"/>
      <c r="V1018" s="1"/>
      <c r="W1018" s="1"/>
      <c r="X1018" s="1"/>
    </row>
    <row r="1019" spans="1:24" ht="9.75" customHeight="1">
      <c r="A1019" s="1"/>
      <c r="B1019" s="79"/>
      <c r="C1019" s="1"/>
      <c r="D1019" s="1"/>
      <c r="H1019" s="1"/>
      <c r="I1019" s="1"/>
      <c r="J1019" s="1"/>
      <c r="K1019" s="1"/>
      <c r="L1019" s="1"/>
      <c r="M1019" s="1"/>
      <c r="N1019" s="1"/>
      <c r="O1019" s="1"/>
      <c r="P1019" s="1"/>
      <c r="Q1019" s="1"/>
      <c r="R1019" s="1"/>
      <c r="S1019" s="1"/>
      <c r="T1019" s="1"/>
      <c r="U1019" s="1"/>
      <c r="V1019" s="1"/>
      <c r="W1019" s="1"/>
      <c r="X1019" s="1"/>
    </row>
    <row r="1020" spans="1:24" ht="9.75" customHeight="1">
      <c r="A1020" s="1"/>
      <c r="B1020" s="79"/>
      <c r="C1020" s="1"/>
      <c r="D1020" s="1"/>
      <c r="H1020" s="1"/>
      <c r="I1020" s="1"/>
      <c r="J1020" s="1"/>
      <c r="K1020" s="1"/>
      <c r="L1020" s="1"/>
      <c r="M1020" s="1"/>
      <c r="N1020" s="1"/>
      <c r="O1020" s="1"/>
      <c r="P1020" s="1"/>
      <c r="Q1020" s="1"/>
      <c r="R1020" s="1"/>
      <c r="S1020" s="1"/>
      <c r="T1020" s="1"/>
      <c r="U1020" s="1"/>
      <c r="V1020" s="1"/>
      <c r="W1020" s="1"/>
      <c r="X1020" s="1"/>
    </row>
    <row r="1021" spans="1:24" ht="9.75" customHeight="1">
      <c r="A1021" s="1"/>
      <c r="B1021" s="79"/>
      <c r="C1021" s="1"/>
      <c r="D1021" s="1"/>
      <c r="H1021" s="1"/>
      <c r="I1021" s="1"/>
      <c r="J1021" s="1"/>
      <c r="K1021" s="1"/>
      <c r="L1021" s="1"/>
      <c r="M1021" s="1"/>
      <c r="N1021" s="1"/>
      <c r="O1021" s="1"/>
      <c r="P1021" s="1"/>
      <c r="Q1021" s="1"/>
      <c r="R1021" s="1"/>
      <c r="S1021" s="1"/>
      <c r="T1021" s="1"/>
      <c r="U1021" s="1"/>
      <c r="V1021" s="1"/>
      <c r="W1021" s="1"/>
      <c r="X1021" s="1"/>
    </row>
    <row r="1022" spans="1:24" ht="9.75" customHeight="1">
      <c r="A1022" s="1"/>
      <c r="B1022" s="79"/>
      <c r="C1022" s="1"/>
      <c r="D1022" s="1"/>
      <c r="H1022" s="1"/>
      <c r="I1022" s="1"/>
      <c r="J1022" s="1"/>
      <c r="K1022" s="1"/>
      <c r="L1022" s="1"/>
      <c r="M1022" s="1"/>
      <c r="N1022" s="1"/>
      <c r="O1022" s="1"/>
      <c r="P1022" s="1"/>
      <c r="Q1022" s="1"/>
      <c r="R1022" s="1"/>
      <c r="S1022" s="1"/>
      <c r="T1022" s="1"/>
      <c r="U1022" s="1"/>
      <c r="V1022" s="1"/>
      <c r="W1022" s="1"/>
      <c r="X1022" s="1"/>
    </row>
    <row r="1023" spans="1:24" ht="9.75" customHeight="1">
      <c r="A1023" s="1"/>
      <c r="B1023" s="79"/>
      <c r="C1023" s="1"/>
      <c r="D1023" s="1"/>
      <c r="H1023" s="1"/>
      <c r="I1023" s="1"/>
      <c r="J1023" s="1"/>
      <c r="K1023" s="1"/>
      <c r="L1023" s="1"/>
      <c r="M1023" s="1"/>
      <c r="N1023" s="1"/>
      <c r="O1023" s="1"/>
      <c r="P1023" s="1"/>
      <c r="Q1023" s="1"/>
      <c r="R1023" s="1"/>
      <c r="S1023" s="1"/>
      <c r="T1023" s="1"/>
      <c r="U1023" s="1"/>
      <c r="V1023" s="1"/>
      <c r="W1023" s="1"/>
      <c r="X1023" s="1"/>
    </row>
    <row r="1024" spans="1:24" ht="9.75" customHeight="1">
      <c r="A1024" s="1"/>
      <c r="B1024" s="79"/>
      <c r="C1024" s="1"/>
      <c r="D1024" s="1"/>
      <c r="H1024" s="1"/>
      <c r="I1024" s="1"/>
      <c r="J1024" s="1"/>
      <c r="K1024" s="1"/>
      <c r="L1024" s="1"/>
      <c r="M1024" s="1"/>
      <c r="N1024" s="1"/>
      <c r="O1024" s="1"/>
      <c r="P1024" s="1"/>
      <c r="Q1024" s="1"/>
      <c r="R1024" s="1"/>
      <c r="S1024" s="1"/>
      <c r="T1024" s="1"/>
      <c r="U1024" s="1"/>
      <c r="V1024" s="1"/>
      <c r="W1024" s="1"/>
      <c r="X1024" s="1"/>
    </row>
    <row r="1025" spans="1:24" ht="9.75" customHeight="1">
      <c r="A1025" s="1"/>
      <c r="B1025" s="79"/>
      <c r="C1025" s="1"/>
      <c r="D1025" s="1"/>
      <c r="H1025" s="1"/>
      <c r="I1025" s="1"/>
      <c r="J1025" s="1"/>
      <c r="K1025" s="1"/>
      <c r="L1025" s="1"/>
      <c r="M1025" s="1"/>
      <c r="N1025" s="1"/>
      <c r="O1025" s="1"/>
      <c r="P1025" s="1"/>
      <c r="Q1025" s="1"/>
      <c r="R1025" s="1"/>
      <c r="S1025" s="1"/>
      <c r="T1025" s="1"/>
      <c r="U1025" s="1"/>
      <c r="V1025" s="1"/>
      <c r="W1025" s="1"/>
      <c r="X1025" s="1"/>
    </row>
    <row r="1026" spans="1:24" ht="9.75" customHeight="1">
      <c r="A1026" s="1"/>
      <c r="B1026" s="79"/>
      <c r="C1026" s="1"/>
      <c r="D1026" s="1"/>
      <c r="H1026" s="1"/>
      <c r="I1026" s="1"/>
      <c r="J1026" s="1"/>
      <c r="K1026" s="1"/>
      <c r="L1026" s="1"/>
      <c r="M1026" s="1"/>
      <c r="N1026" s="1"/>
      <c r="O1026" s="1"/>
      <c r="P1026" s="1"/>
      <c r="Q1026" s="1"/>
      <c r="R1026" s="1"/>
      <c r="S1026" s="1"/>
      <c r="T1026" s="1"/>
      <c r="U1026" s="1"/>
      <c r="V1026" s="1"/>
      <c r="W1026" s="1"/>
      <c r="X1026" s="1"/>
    </row>
    <row r="1027" spans="1:24" ht="9.75" customHeight="1">
      <c r="A1027" s="1"/>
      <c r="B1027" s="79"/>
      <c r="C1027" s="1"/>
      <c r="D1027" s="1"/>
      <c r="H1027" s="1"/>
      <c r="I1027" s="1"/>
      <c r="J1027" s="1"/>
      <c r="K1027" s="1"/>
      <c r="L1027" s="1"/>
      <c r="M1027" s="1"/>
      <c r="N1027" s="1"/>
      <c r="O1027" s="1"/>
      <c r="P1027" s="1"/>
      <c r="Q1027" s="1"/>
      <c r="R1027" s="1"/>
      <c r="S1027" s="1"/>
      <c r="T1027" s="1"/>
      <c r="U1027" s="1"/>
      <c r="V1027" s="1"/>
      <c r="W1027" s="1"/>
      <c r="X1027" s="1"/>
    </row>
    <row r="1028" spans="1:24" ht="9.75" customHeight="1">
      <c r="A1028" s="1"/>
      <c r="B1028" s="79"/>
      <c r="C1028" s="1"/>
      <c r="D1028" s="1"/>
      <c r="H1028" s="1"/>
      <c r="I1028" s="1"/>
      <c r="J1028" s="1"/>
      <c r="K1028" s="1"/>
      <c r="L1028" s="1"/>
      <c r="M1028" s="1"/>
      <c r="N1028" s="1"/>
      <c r="O1028" s="1"/>
      <c r="P1028" s="1"/>
      <c r="Q1028" s="1"/>
      <c r="R1028" s="1"/>
      <c r="S1028" s="1"/>
      <c r="T1028" s="1"/>
      <c r="U1028" s="1"/>
      <c r="V1028" s="1"/>
      <c r="W1028" s="1"/>
      <c r="X1028" s="1"/>
    </row>
    <row r="1029" spans="1:24" ht="9.75" customHeight="1">
      <c r="A1029" s="1"/>
      <c r="B1029" s="79"/>
      <c r="C1029" s="1"/>
      <c r="D1029" s="1"/>
      <c r="H1029" s="1"/>
      <c r="I1029" s="1"/>
      <c r="J1029" s="1"/>
      <c r="K1029" s="1"/>
      <c r="L1029" s="1"/>
      <c r="M1029" s="1"/>
      <c r="N1029" s="1"/>
      <c r="O1029" s="1"/>
      <c r="P1029" s="1"/>
      <c r="Q1029" s="1"/>
      <c r="R1029" s="1"/>
      <c r="S1029" s="1"/>
      <c r="T1029" s="1"/>
      <c r="U1029" s="1"/>
      <c r="V1029" s="1"/>
      <c r="W1029" s="1"/>
      <c r="X1029" s="1"/>
    </row>
    <row r="1030" spans="1:24" ht="9.75" customHeight="1">
      <c r="A1030" s="1"/>
      <c r="B1030" s="79"/>
      <c r="C1030" s="1"/>
      <c r="D1030" s="1"/>
      <c r="H1030" s="1"/>
      <c r="I1030" s="1"/>
      <c r="J1030" s="1"/>
      <c r="K1030" s="1"/>
      <c r="L1030" s="1"/>
      <c r="M1030" s="1"/>
      <c r="N1030" s="1"/>
      <c r="O1030" s="1"/>
      <c r="P1030" s="1"/>
      <c r="Q1030" s="1"/>
      <c r="R1030" s="1"/>
      <c r="S1030" s="1"/>
      <c r="T1030" s="1"/>
      <c r="U1030" s="1"/>
      <c r="V1030" s="1"/>
      <c r="W1030" s="1"/>
      <c r="X1030" s="1"/>
    </row>
    <row r="1031" spans="1:24" ht="9.75" customHeight="1">
      <c r="A1031" s="1"/>
      <c r="B1031" s="79"/>
      <c r="C1031" s="1"/>
      <c r="D1031" s="1"/>
      <c r="H1031" s="1"/>
      <c r="I1031" s="1"/>
      <c r="J1031" s="1"/>
      <c r="K1031" s="1"/>
      <c r="L1031" s="1"/>
      <c r="M1031" s="1"/>
      <c r="N1031" s="1"/>
      <c r="O1031" s="1"/>
      <c r="P1031" s="1"/>
      <c r="Q1031" s="1"/>
      <c r="R1031" s="1"/>
      <c r="S1031" s="1"/>
      <c r="T1031" s="1"/>
      <c r="U1031" s="1"/>
      <c r="V1031" s="1"/>
      <c r="W1031" s="1"/>
      <c r="X1031" s="1"/>
    </row>
    <row r="1032" spans="1:24" ht="9.75" customHeight="1">
      <c r="A1032" s="1"/>
      <c r="B1032" s="79"/>
      <c r="C1032" s="1"/>
      <c r="D1032" s="1"/>
      <c r="H1032" s="1"/>
      <c r="I1032" s="1"/>
      <c r="J1032" s="1"/>
      <c r="K1032" s="1"/>
      <c r="L1032" s="1"/>
      <c r="M1032" s="1"/>
      <c r="N1032" s="1"/>
      <c r="O1032" s="1"/>
      <c r="P1032" s="1"/>
      <c r="Q1032" s="1"/>
      <c r="R1032" s="1"/>
      <c r="S1032" s="1"/>
      <c r="T1032" s="1"/>
      <c r="U1032" s="1"/>
      <c r="V1032" s="1"/>
      <c r="W1032" s="1"/>
      <c r="X1032" s="1"/>
    </row>
    <row r="1033" spans="1:24" ht="9.75" customHeight="1">
      <c r="A1033" s="1"/>
      <c r="B1033" s="79"/>
      <c r="C1033" s="1"/>
      <c r="D1033" s="1"/>
      <c r="H1033" s="1"/>
      <c r="I1033" s="1"/>
      <c r="J1033" s="1"/>
      <c r="K1033" s="1"/>
      <c r="L1033" s="1"/>
      <c r="M1033" s="1"/>
      <c r="N1033" s="1"/>
      <c r="O1033" s="1"/>
      <c r="P1033" s="1"/>
      <c r="Q1033" s="1"/>
      <c r="R1033" s="1"/>
      <c r="S1033" s="1"/>
      <c r="T1033" s="1"/>
      <c r="U1033" s="1"/>
      <c r="V1033" s="1"/>
      <c r="W1033" s="1"/>
      <c r="X1033" s="1"/>
    </row>
    <row r="1034" spans="1:24" ht="9.75" customHeight="1">
      <c r="A1034" s="1"/>
      <c r="B1034" s="79"/>
      <c r="C1034" s="1"/>
      <c r="D1034" s="1"/>
      <c r="H1034" s="1"/>
      <c r="I1034" s="1"/>
      <c r="J1034" s="1"/>
      <c r="K1034" s="1"/>
      <c r="L1034" s="1"/>
      <c r="M1034" s="1"/>
      <c r="N1034" s="1"/>
      <c r="O1034" s="1"/>
      <c r="P1034" s="1"/>
      <c r="Q1034" s="1"/>
      <c r="R1034" s="1"/>
      <c r="S1034" s="1"/>
      <c r="T1034" s="1"/>
      <c r="U1034" s="1"/>
      <c r="V1034" s="1"/>
      <c r="W1034" s="1"/>
      <c r="X1034" s="1"/>
    </row>
    <row r="1035" spans="1:24" ht="9.75" customHeight="1">
      <c r="A1035" s="1"/>
      <c r="B1035" s="79"/>
      <c r="C1035" s="1"/>
      <c r="D1035" s="1"/>
      <c r="H1035" s="1"/>
      <c r="I1035" s="1"/>
      <c r="J1035" s="1"/>
      <c r="K1035" s="1"/>
      <c r="L1035" s="1"/>
      <c r="M1035" s="1"/>
      <c r="N1035" s="1"/>
      <c r="O1035" s="1"/>
      <c r="P1035" s="1"/>
      <c r="Q1035" s="1"/>
      <c r="R1035" s="1"/>
      <c r="S1035" s="1"/>
      <c r="T1035" s="1"/>
      <c r="U1035" s="1"/>
      <c r="V1035" s="1"/>
      <c r="W1035" s="1"/>
      <c r="X1035" s="1"/>
    </row>
    <row r="1036" spans="1:24" ht="9.75" customHeight="1">
      <c r="A1036" s="1"/>
      <c r="B1036" s="79"/>
      <c r="C1036" s="1"/>
      <c r="D1036" s="1"/>
      <c r="H1036" s="1"/>
      <c r="I1036" s="1"/>
      <c r="J1036" s="1"/>
      <c r="K1036" s="1"/>
      <c r="L1036" s="1"/>
      <c r="M1036" s="1"/>
      <c r="N1036" s="1"/>
      <c r="O1036" s="1"/>
      <c r="P1036" s="1"/>
      <c r="Q1036" s="1"/>
      <c r="R1036" s="1"/>
      <c r="S1036" s="1"/>
      <c r="T1036" s="1"/>
      <c r="U1036" s="1"/>
      <c r="V1036" s="1"/>
      <c r="W1036" s="1"/>
      <c r="X1036" s="1"/>
    </row>
    <row r="1037" spans="1:24" ht="9.75" customHeight="1">
      <c r="A1037" s="1"/>
      <c r="B1037" s="79"/>
      <c r="C1037" s="1"/>
      <c r="D1037" s="1"/>
      <c r="H1037" s="1"/>
      <c r="I1037" s="1"/>
      <c r="J1037" s="1"/>
      <c r="K1037" s="1"/>
      <c r="L1037" s="1"/>
      <c r="M1037" s="1"/>
      <c r="N1037" s="1"/>
      <c r="O1037" s="1"/>
      <c r="P1037" s="1"/>
      <c r="Q1037" s="1"/>
      <c r="R1037" s="1"/>
      <c r="S1037" s="1"/>
      <c r="T1037" s="1"/>
      <c r="U1037" s="1"/>
      <c r="V1037" s="1"/>
      <c r="W1037" s="1"/>
      <c r="X1037" s="1"/>
    </row>
    <row r="1038" spans="1:24" ht="9.75" customHeight="1">
      <c r="A1038" s="1"/>
      <c r="B1038" s="79"/>
      <c r="C1038" s="1"/>
      <c r="D1038" s="1"/>
      <c r="H1038" s="1"/>
      <c r="I1038" s="1"/>
      <c r="J1038" s="1"/>
      <c r="K1038" s="1"/>
      <c r="L1038" s="1"/>
      <c r="M1038" s="1"/>
      <c r="N1038" s="1"/>
      <c r="O1038" s="1"/>
      <c r="P1038" s="1"/>
      <c r="Q1038" s="1"/>
      <c r="R1038" s="1"/>
      <c r="S1038" s="1"/>
      <c r="T1038" s="1"/>
      <c r="U1038" s="1"/>
      <c r="V1038" s="1"/>
      <c r="W1038" s="1"/>
      <c r="X1038" s="1"/>
    </row>
    <row r="1039" spans="1:24" ht="9.75" customHeight="1">
      <c r="A1039" s="1"/>
      <c r="B1039" s="79"/>
      <c r="C1039" s="1"/>
      <c r="D1039" s="1"/>
      <c r="H1039" s="1"/>
      <c r="I1039" s="1"/>
      <c r="J1039" s="1"/>
      <c r="K1039" s="1"/>
      <c r="L1039" s="1"/>
      <c r="M1039" s="1"/>
      <c r="N1039" s="1"/>
      <c r="O1039" s="1"/>
      <c r="P1039" s="1"/>
      <c r="Q1039" s="1"/>
      <c r="R1039" s="1"/>
      <c r="S1039" s="1"/>
      <c r="T1039" s="1"/>
      <c r="U1039" s="1"/>
      <c r="V1039" s="1"/>
      <c r="W1039" s="1"/>
      <c r="X1039" s="1"/>
    </row>
    <row r="1040" spans="1:24" ht="9.75" customHeight="1">
      <c r="A1040" s="1"/>
      <c r="B1040" s="79"/>
      <c r="C1040" s="1"/>
      <c r="D1040" s="1"/>
      <c r="H1040" s="1"/>
      <c r="I1040" s="1"/>
      <c r="J1040" s="1"/>
      <c r="K1040" s="1"/>
      <c r="L1040" s="1"/>
      <c r="M1040" s="1"/>
      <c r="N1040" s="1"/>
      <c r="O1040" s="1"/>
      <c r="P1040" s="1"/>
      <c r="Q1040" s="1"/>
      <c r="R1040" s="1"/>
      <c r="S1040" s="1"/>
      <c r="T1040" s="1"/>
      <c r="U1040" s="1"/>
      <c r="V1040" s="1"/>
      <c r="W1040" s="1"/>
      <c r="X1040" s="1"/>
    </row>
    <row r="1041" spans="1:24" ht="9.75" customHeight="1">
      <c r="A1041" s="1"/>
      <c r="B1041" s="79"/>
      <c r="C1041" s="1"/>
      <c r="D1041" s="1"/>
      <c r="H1041" s="1"/>
      <c r="I1041" s="1"/>
      <c r="J1041" s="1"/>
      <c r="K1041" s="1"/>
      <c r="L1041" s="1"/>
      <c r="M1041" s="1"/>
      <c r="N1041" s="1"/>
      <c r="O1041" s="1"/>
      <c r="P1041" s="1"/>
      <c r="Q1041" s="1"/>
      <c r="R1041" s="1"/>
      <c r="S1041" s="1"/>
      <c r="T1041" s="1"/>
      <c r="U1041" s="1"/>
      <c r="V1041" s="1"/>
      <c r="W1041" s="1"/>
      <c r="X1041" s="1"/>
    </row>
    <row r="1042" spans="1:24" ht="9.75" customHeight="1">
      <c r="A1042" s="1"/>
      <c r="B1042" s="79"/>
      <c r="C1042" s="1"/>
      <c r="D1042" s="1"/>
      <c r="H1042" s="1"/>
      <c r="I1042" s="1"/>
      <c r="J1042" s="1"/>
      <c r="K1042" s="1"/>
      <c r="L1042" s="1"/>
      <c r="M1042" s="1"/>
      <c r="N1042" s="1"/>
      <c r="O1042" s="1"/>
      <c r="P1042" s="1"/>
      <c r="Q1042" s="1"/>
      <c r="R1042" s="1"/>
      <c r="S1042" s="1"/>
      <c r="T1042" s="1"/>
      <c r="U1042" s="1"/>
      <c r="V1042" s="1"/>
      <c r="W1042" s="1"/>
      <c r="X1042" s="1"/>
    </row>
    <row r="1043" spans="1:24" ht="9.75" customHeight="1">
      <c r="A1043" s="1"/>
      <c r="B1043" s="79"/>
      <c r="C1043" s="1"/>
      <c r="D1043" s="1"/>
      <c r="H1043" s="1"/>
      <c r="I1043" s="1"/>
      <c r="J1043" s="1"/>
      <c r="K1043" s="1"/>
      <c r="L1043" s="1"/>
      <c r="M1043" s="1"/>
      <c r="N1043" s="1"/>
      <c r="O1043" s="1"/>
      <c r="P1043" s="1"/>
      <c r="Q1043" s="1"/>
      <c r="R1043" s="1"/>
      <c r="S1043" s="1"/>
      <c r="T1043" s="1"/>
      <c r="U1043" s="1"/>
      <c r="V1043" s="1"/>
      <c r="W1043" s="1"/>
      <c r="X1043" s="1"/>
    </row>
    <row r="1044" spans="1:24" ht="9.75" customHeight="1">
      <c r="A1044" s="1"/>
      <c r="B1044" s="79"/>
      <c r="C1044" s="1"/>
      <c r="D1044" s="1"/>
      <c r="H1044" s="1"/>
      <c r="I1044" s="1"/>
      <c r="J1044" s="1"/>
      <c r="K1044" s="1"/>
      <c r="L1044" s="1"/>
      <c r="M1044" s="1"/>
      <c r="N1044" s="1"/>
      <c r="O1044" s="1"/>
      <c r="P1044" s="1"/>
      <c r="Q1044" s="1"/>
      <c r="R1044" s="1"/>
      <c r="S1044" s="1"/>
      <c r="T1044" s="1"/>
      <c r="U1044" s="1"/>
      <c r="V1044" s="1"/>
      <c r="W1044" s="1"/>
      <c r="X1044" s="1"/>
    </row>
    <row r="1045" spans="1:24" ht="9.75" customHeight="1">
      <c r="A1045" s="1"/>
      <c r="B1045" s="79"/>
      <c r="C1045" s="1"/>
      <c r="D1045" s="1"/>
      <c r="H1045" s="1"/>
      <c r="I1045" s="1"/>
      <c r="J1045" s="1"/>
      <c r="K1045" s="1"/>
      <c r="L1045" s="1"/>
      <c r="M1045" s="1"/>
      <c r="N1045" s="1"/>
      <c r="O1045" s="1"/>
      <c r="P1045" s="1"/>
      <c r="Q1045" s="1"/>
      <c r="R1045" s="1"/>
      <c r="S1045" s="1"/>
      <c r="T1045" s="1"/>
      <c r="U1045" s="1"/>
      <c r="V1045" s="1"/>
      <c r="W1045" s="1"/>
      <c r="X1045" s="1"/>
    </row>
    <row r="1046" spans="1:24" ht="9.75" customHeight="1">
      <c r="A1046" s="1"/>
      <c r="B1046" s="79"/>
      <c r="C1046" s="1"/>
      <c r="D1046" s="1"/>
      <c r="H1046" s="1"/>
      <c r="I1046" s="1"/>
      <c r="J1046" s="1"/>
      <c r="K1046" s="1"/>
      <c r="L1046" s="1"/>
      <c r="M1046" s="1"/>
      <c r="N1046" s="1"/>
      <c r="O1046" s="1"/>
      <c r="P1046" s="1"/>
      <c r="Q1046" s="1"/>
      <c r="R1046" s="1"/>
      <c r="S1046" s="1"/>
      <c r="T1046" s="1"/>
      <c r="U1046" s="1"/>
      <c r="V1046" s="1"/>
      <c r="W1046" s="1"/>
      <c r="X1046" s="1"/>
    </row>
    <row r="1047" spans="1:24" ht="9.75" customHeight="1">
      <c r="A1047" s="1"/>
      <c r="B1047" s="79"/>
      <c r="C1047" s="1"/>
      <c r="D1047" s="1"/>
      <c r="H1047" s="1"/>
      <c r="I1047" s="1"/>
      <c r="J1047" s="1"/>
      <c r="K1047" s="1"/>
      <c r="L1047" s="1"/>
      <c r="M1047" s="1"/>
      <c r="N1047" s="1"/>
      <c r="O1047" s="1"/>
      <c r="P1047" s="1"/>
      <c r="Q1047" s="1"/>
      <c r="R1047" s="1"/>
      <c r="S1047" s="1"/>
      <c r="T1047" s="1"/>
      <c r="U1047" s="1"/>
      <c r="V1047" s="1"/>
      <c r="W1047" s="1"/>
      <c r="X1047" s="1"/>
    </row>
    <row r="1048" spans="1:24" ht="9.75" customHeight="1">
      <c r="A1048" s="1"/>
      <c r="B1048" s="79"/>
      <c r="C1048" s="1"/>
      <c r="D1048" s="1"/>
      <c r="H1048" s="1"/>
      <c r="I1048" s="1"/>
      <c r="J1048" s="1"/>
      <c r="K1048" s="1"/>
      <c r="L1048" s="1"/>
      <c r="M1048" s="1"/>
      <c r="N1048" s="1"/>
      <c r="O1048" s="1"/>
      <c r="P1048" s="1"/>
      <c r="Q1048" s="1"/>
      <c r="R1048" s="1"/>
      <c r="S1048" s="1"/>
      <c r="T1048" s="1"/>
      <c r="U1048" s="1"/>
      <c r="V1048" s="1"/>
      <c r="W1048" s="1"/>
      <c r="X1048" s="1"/>
    </row>
    <row r="1049" spans="1:24" ht="9.75" customHeight="1">
      <c r="A1049" s="1"/>
      <c r="B1049" s="79"/>
      <c r="C1049" s="1"/>
      <c r="D1049" s="1"/>
      <c r="H1049" s="1"/>
      <c r="I1049" s="1"/>
      <c r="J1049" s="1"/>
      <c r="K1049" s="1"/>
      <c r="L1049" s="1"/>
      <c r="M1049" s="1"/>
      <c r="N1049" s="1"/>
      <c r="O1049" s="1"/>
      <c r="P1049" s="1"/>
      <c r="Q1049" s="1"/>
      <c r="R1049" s="1"/>
      <c r="S1049" s="1"/>
      <c r="T1049" s="1"/>
      <c r="U1049" s="1"/>
      <c r="V1049" s="1"/>
      <c r="W1049" s="1"/>
      <c r="X1049" s="1"/>
    </row>
    <row r="1050" spans="1:24" ht="9.75" customHeight="1">
      <c r="A1050" s="1"/>
      <c r="B1050" s="79"/>
      <c r="C1050" s="1"/>
      <c r="D1050" s="1"/>
      <c r="H1050" s="1"/>
      <c r="I1050" s="1"/>
      <c r="J1050" s="1"/>
      <c r="K1050" s="1"/>
      <c r="L1050" s="1"/>
      <c r="M1050" s="1"/>
      <c r="N1050" s="1"/>
      <c r="O1050" s="1"/>
      <c r="P1050" s="1"/>
      <c r="Q1050" s="1"/>
      <c r="R1050" s="1"/>
      <c r="S1050" s="1"/>
      <c r="T1050" s="1"/>
      <c r="U1050" s="1"/>
      <c r="V1050" s="1"/>
      <c r="W1050" s="1"/>
      <c r="X1050" s="1"/>
    </row>
    <row r="1051" spans="1:24" ht="9.75" customHeight="1">
      <c r="A1051" s="1"/>
      <c r="B1051" s="79"/>
      <c r="C1051" s="1"/>
      <c r="D1051" s="1"/>
      <c r="H1051" s="1"/>
      <c r="I1051" s="1"/>
      <c r="J1051" s="1"/>
      <c r="K1051" s="1"/>
      <c r="L1051" s="1"/>
      <c r="M1051" s="1"/>
      <c r="N1051" s="1"/>
      <c r="O1051" s="1"/>
      <c r="P1051" s="1"/>
      <c r="Q1051" s="1"/>
      <c r="R1051" s="1"/>
      <c r="S1051" s="1"/>
      <c r="T1051" s="1"/>
      <c r="U1051" s="1"/>
      <c r="V1051" s="1"/>
      <c r="W1051" s="1"/>
      <c r="X1051" s="1"/>
    </row>
    <row r="1052" spans="1:24" ht="9.75" customHeight="1">
      <c r="A1052" s="1"/>
      <c r="B1052" s="79"/>
      <c r="C1052" s="1"/>
      <c r="D1052" s="1"/>
      <c r="H1052" s="1"/>
      <c r="I1052" s="1"/>
      <c r="J1052" s="1"/>
      <c r="K1052" s="1"/>
      <c r="L1052" s="1"/>
      <c r="M1052" s="1"/>
      <c r="N1052" s="1"/>
      <c r="O1052" s="1"/>
      <c r="P1052" s="1"/>
      <c r="Q1052" s="1"/>
      <c r="R1052" s="1"/>
      <c r="S1052" s="1"/>
      <c r="T1052" s="1"/>
      <c r="U1052" s="1"/>
      <c r="V1052" s="1"/>
      <c r="W1052" s="1"/>
      <c r="X1052" s="1"/>
    </row>
    <row r="1053" spans="1:24" ht="9.75" customHeight="1">
      <c r="A1053" s="1"/>
      <c r="B1053" s="79"/>
      <c r="C1053" s="1"/>
      <c r="D1053" s="1"/>
      <c r="H1053" s="1"/>
      <c r="I1053" s="1"/>
      <c r="J1053" s="1"/>
      <c r="K1053" s="1"/>
      <c r="L1053" s="1"/>
      <c r="M1053" s="1"/>
      <c r="N1053" s="1"/>
      <c r="O1053" s="1"/>
      <c r="P1053" s="1"/>
      <c r="Q1053" s="1"/>
      <c r="R1053" s="1"/>
      <c r="S1053" s="1"/>
      <c r="T1053" s="1"/>
      <c r="U1053" s="1"/>
      <c r="V1053" s="1"/>
      <c r="W1053" s="1"/>
      <c r="X1053" s="1"/>
    </row>
    <row r="1054" spans="1:24" ht="9.75" customHeight="1">
      <c r="A1054" s="1"/>
      <c r="B1054" s="79"/>
      <c r="C1054" s="1"/>
      <c r="D1054" s="1"/>
      <c r="H1054" s="1"/>
      <c r="I1054" s="1"/>
      <c r="J1054" s="1"/>
      <c r="K1054" s="1"/>
      <c r="L1054" s="1"/>
      <c r="M1054" s="1"/>
      <c r="N1054" s="1"/>
      <c r="O1054" s="1"/>
      <c r="P1054" s="1"/>
      <c r="Q1054" s="1"/>
      <c r="R1054" s="1"/>
      <c r="S1054" s="1"/>
      <c r="T1054" s="1"/>
      <c r="U1054" s="1"/>
      <c r="V1054" s="1"/>
      <c r="W1054" s="1"/>
      <c r="X1054" s="1"/>
    </row>
    <row r="1055" spans="1:24" ht="9.75" customHeight="1">
      <c r="A1055" s="1"/>
      <c r="B1055" s="79"/>
      <c r="C1055" s="1"/>
      <c r="D1055" s="1"/>
      <c r="H1055" s="1"/>
      <c r="I1055" s="1"/>
      <c r="J1055" s="1"/>
      <c r="K1055" s="1"/>
      <c r="L1055" s="1"/>
      <c r="M1055" s="1"/>
      <c r="N1055" s="1"/>
      <c r="O1055" s="1"/>
      <c r="P1055" s="1"/>
      <c r="Q1055" s="1"/>
      <c r="R1055" s="1"/>
      <c r="S1055" s="1"/>
      <c r="T1055" s="1"/>
      <c r="U1055" s="1"/>
      <c r="V1055" s="1"/>
      <c r="W1055" s="1"/>
      <c r="X1055" s="1"/>
    </row>
    <row r="1056" spans="1:24" ht="9.75" customHeight="1">
      <c r="A1056" s="1"/>
      <c r="B1056" s="79"/>
      <c r="C1056" s="1"/>
      <c r="D1056" s="1"/>
      <c r="H1056" s="1"/>
      <c r="I1056" s="1"/>
      <c r="J1056" s="1"/>
      <c r="K1056" s="1"/>
      <c r="L1056" s="1"/>
      <c r="M1056" s="1"/>
      <c r="N1056" s="1"/>
      <c r="O1056" s="1"/>
      <c r="P1056" s="1"/>
      <c r="Q1056" s="1"/>
      <c r="R1056" s="1"/>
      <c r="S1056" s="1"/>
      <c r="T1056" s="1"/>
      <c r="U1056" s="1"/>
      <c r="V1056" s="1"/>
      <c r="W1056" s="1"/>
      <c r="X1056" s="1"/>
    </row>
    <row r="1057" spans="1:24" ht="9.75" customHeight="1">
      <c r="A1057" s="1"/>
      <c r="B1057" s="79"/>
      <c r="C1057" s="1"/>
      <c r="D1057" s="1"/>
      <c r="H1057" s="1"/>
      <c r="I1057" s="1"/>
      <c r="J1057" s="1"/>
      <c r="K1057" s="1"/>
      <c r="L1057" s="1"/>
      <c r="M1057" s="1"/>
      <c r="N1057" s="1"/>
      <c r="O1057" s="1"/>
      <c r="P1057" s="1"/>
      <c r="Q1057" s="1"/>
      <c r="R1057" s="1"/>
      <c r="S1057" s="1"/>
      <c r="T1057" s="1"/>
      <c r="U1057" s="1"/>
      <c r="V1057" s="1"/>
      <c r="W1057" s="1"/>
      <c r="X1057" s="1"/>
    </row>
    <row r="1058" spans="1:24" ht="9.75" customHeight="1">
      <c r="A1058" s="1"/>
      <c r="B1058" s="79"/>
      <c r="C1058" s="1"/>
      <c r="D1058" s="1"/>
      <c r="H1058" s="1"/>
      <c r="I1058" s="1"/>
      <c r="J1058" s="1"/>
      <c r="K1058" s="1"/>
      <c r="L1058" s="1"/>
      <c r="M1058" s="1"/>
      <c r="N1058" s="1"/>
      <c r="O1058" s="1"/>
      <c r="P1058" s="1"/>
      <c r="Q1058" s="1"/>
      <c r="R1058" s="1"/>
      <c r="S1058" s="1"/>
      <c r="T1058" s="1"/>
      <c r="U1058" s="1"/>
      <c r="V1058" s="1"/>
      <c r="W1058" s="1"/>
      <c r="X1058" s="1"/>
    </row>
    <row r="1059" spans="1:24" ht="9.75" customHeight="1">
      <c r="A1059" s="1"/>
      <c r="B1059" s="79"/>
      <c r="C1059" s="1"/>
      <c r="D1059" s="1"/>
      <c r="H1059" s="1"/>
      <c r="I1059" s="1"/>
      <c r="J1059" s="1"/>
      <c r="K1059" s="1"/>
      <c r="L1059" s="1"/>
      <c r="M1059" s="1"/>
      <c r="N1059" s="1"/>
      <c r="O1059" s="1"/>
      <c r="P1059" s="1"/>
      <c r="Q1059" s="1"/>
      <c r="R1059" s="1"/>
      <c r="S1059" s="1"/>
      <c r="T1059" s="1"/>
      <c r="U1059" s="1"/>
      <c r="V1059" s="1"/>
      <c r="W1059" s="1"/>
      <c r="X1059" s="1"/>
    </row>
    <row r="1060" spans="1:24" ht="9.75" customHeight="1">
      <c r="A1060" s="1"/>
      <c r="B1060" s="79"/>
      <c r="C1060" s="1"/>
      <c r="D1060" s="1"/>
      <c r="H1060" s="1"/>
      <c r="I1060" s="1"/>
      <c r="J1060" s="1"/>
      <c r="K1060" s="1"/>
      <c r="L1060" s="1"/>
      <c r="M1060" s="1"/>
      <c r="N1060" s="1"/>
      <c r="O1060" s="1"/>
      <c r="P1060" s="1"/>
      <c r="Q1060" s="1"/>
      <c r="R1060" s="1"/>
      <c r="S1060" s="1"/>
      <c r="T1060" s="1"/>
      <c r="U1060" s="1"/>
      <c r="V1060" s="1"/>
      <c r="W1060" s="1"/>
      <c r="X1060" s="1"/>
    </row>
    <row r="1061" spans="1:24" ht="9.75" customHeight="1">
      <c r="A1061" s="1"/>
      <c r="B1061" s="79"/>
      <c r="C1061" s="1"/>
      <c r="D1061" s="1"/>
      <c r="H1061" s="1"/>
      <c r="I1061" s="1"/>
      <c r="J1061" s="1"/>
      <c r="K1061" s="1"/>
      <c r="L1061" s="1"/>
      <c r="M1061" s="1"/>
      <c r="N1061" s="1"/>
      <c r="O1061" s="1"/>
      <c r="P1061" s="1"/>
      <c r="Q1061" s="1"/>
      <c r="R1061" s="1"/>
      <c r="S1061" s="1"/>
      <c r="T1061" s="1"/>
      <c r="U1061" s="1"/>
      <c r="V1061" s="1"/>
      <c r="W1061" s="1"/>
      <c r="X1061" s="1"/>
    </row>
    <row r="1062" spans="1:24" ht="9.75" customHeight="1">
      <c r="A1062" s="1"/>
      <c r="B1062" s="79"/>
      <c r="C1062" s="1"/>
      <c r="D1062" s="1"/>
      <c r="H1062" s="1"/>
      <c r="I1062" s="1"/>
      <c r="J1062" s="1"/>
      <c r="K1062" s="1"/>
      <c r="L1062" s="1"/>
      <c r="M1062" s="1"/>
      <c r="N1062" s="1"/>
      <c r="O1062" s="1"/>
      <c r="P1062" s="1"/>
      <c r="Q1062" s="1"/>
      <c r="R1062" s="1"/>
      <c r="S1062" s="1"/>
      <c r="T1062" s="1"/>
      <c r="U1062" s="1"/>
      <c r="V1062" s="1"/>
      <c r="W1062" s="1"/>
      <c r="X1062" s="1"/>
    </row>
    <row r="1063" spans="1:24" ht="9.75" customHeight="1">
      <c r="A1063" s="1"/>
      <c r="B1063" s="79"/>
      <c r="C1063" s="1"/>
      <c r="D1063" s="1"/>
      <c r="H1063" s="1"/>
      <c r="I1063" s="1"/>
      <c r="J1063" s="1"/>
      <c r="K1063" s="1"/>
      <c r="L1063" s="1"/>
      <c r="M1063" s="1"/>
      <c r="N1063" s="1"/>
      <c r="O1063" s="1"/>
      <c r="P1063" s="1"/>
      <c r="Q1063" s="1"/>
      <c r="R1063" s="1"/>
      <c r="S1063" s="1"/>
      <c r="T1063" s="1"/>
      <c r="U1063" s="1"/>
      <c r="V1063" s="1"/>
      <c r="W1063" s="1"/>
      <c r="X1063" s="1"/>
    </row>
    <row r="1064" spans="1:24" ht="9.75" customHeight="1">
      <c r="A1064" s="1"/>
      <c r="B1064" s="79"/>
      <c r="C1064" s="1"/>
      <c r="D1064" s="1"/>
      <c r="H1064" s="1"/>
      <c r="I1064" s="1"/>
      <c r="J1064" s="1"/>
      <c r="K1064" s="1"/>
      <c r="L1064" s="1"/>
      <c r="M1064" s="1"/>
      <c r="N1064" s="1"/>
      <c r="O1064" s="1"/>
      <c r="P1064" s="1"/>
      <c r="Q1064" s="1"/>
      <c r="R1064" s="1"/>
      <c r="S1064" s="1"/>
      <c r="T1064" s="1"/>
      <c r="U1064" s="1"/>
      <c r="V1064" s="1"/>
      <c r="W1064" s="1"/>
      <c r="X1064" s="1"/>
    </row>
    <row r="1065" spans="1:24" ht="9.75" customHeight="1">
      <c r="A1065" s="1"/>
      <c r="B1065" s="79"/>
      <c r="C1065" s="1"/>
      <c r="D1065" s="1"/>
      <c r="H1065" s="1"/>
      <c r="I1065" s="1"/>
      <c r="J1065" s="1"/>
      <c r="K1065" s="1"/>
      <c r="L1065" s="1"/>
      <c r="M1065" s="1"/>
      <c r="N1065" s="1"/>
      <c r="O1065" s="1"/>
      <c r="P1065" s="1"/>
      <c r="Q1065" s="1"/>
      <c r="R1065" s="1"/>
      <c r="S1065" s="1"/>
      <c r="T1065" s="1"/>
      <c r="U1065" s="1"/>
      <c r="V1065" s="1"/>
      <c r="W1065" s="1"/>
      <c r="X1065" s="1"/>
    </row>
    <row r="1066" spans="1:24" ht="9.75" customHeight="1">
      <c r="A1066" s="1"/>
      <c r="B1066" s="79"/>
      <c r="C1066" s="1"/>
      <c r="D1066" s="1"/>
      <c r="H1066" s="1"/>
      <c r="I1066" s="1"/>
      <c r="J1066" s="1"/>
      <c r="K1066" s="1"/>
      <c r="L1066" s="1"/>
      <c r="M1066" s="1"/>
      <c r="N1066" s="1"/>
      <c r="O1066" s="1"/>
      <c r="P1066" s="1"/>
      <c r="Q1066" s="1"/>
      <c r="R1066" s="1"/>
      <c r="S1066" s="1"/>
      <c r="T1066" s="1"/>
      <c r="U1066" s="1"/>
      <c r="V1066" s="1"/>
      <c r="W1066" s="1"/>
      <c r="X1066" s="1"/>
    </row>
    <row r="1067" spans="1:24" ht="9.75" customHeight="1">
      <c r="A1067" s="1"/>
      <c r="B1067" s="79"/>
      <c r="C1067" s="1"/>
      <c r="D1067" s="1"/>
      <c r="H1067" s="1"/>
      <c r="I1067" s="1"/>
      <c r="J1067" s="1"/>
      <c r="K1067" s="1"/>
      <c r="L1067" s="1"/>
      <c r="M1067" s="1"/>
      <c r="N1067" s="1"/>
      <c r="O1067" s="1"/>
      <c r="P1067" s="1"/>
      <c r="Q1067" s="1"/>
      <c r="R1067" s="1"/>
      <c r="S1067" s="1"/>
      <c r="T1067" s="1"/>
      <c r="U1067" s="1"/>
      <c r="V1067" s="1"/>
      <c r="W1067" s="1"/>
      <c r="X1067" s="1"/>
    </row>
    <row r="1068" spans="1:24" ht="9.75" customHeight="1">
      <c r="A1068" s="1"/>
      <c r="B1068" s="79"/>
      <c r="C1068" s="1"/>
      <c r="D1068" s="1"/>
      <c r="H1068" s="1"/>
      <c r="I1068" s="1"/>
      <c r="J1068" s="1"/>
      <c r="K1068" s="1"/>
      <c r="L1068" s="1"/>
      <c r="M1068" s="1"/>
      <c r="N1068" s="1"/>
      <c r="O1068" s="1"/>
      <c r="P1068" s="1"/>
      <c r="Q1068" s="1"/>
      <c r="R1068" s="1"/>
      <c r="S1068" s="1"/>
      <c r="T1068" s="1"/>
      <c r="U1068" s="1"/>
      <c r="V1068" s="1"/>
      <c r="W1068" s="1"/>
      <c r="X1068" s="1"/>
    </row>
    <row r="1069" spans="1:24" ht="9.75" customHeight="1">
      <c r="A1069" s="1"/>
      <c r="B1069" s="79"/>
      <c r="C1069" s="1"/>
      <c r="D1069" s="1"/>
      <c r="H1069" s="1"/>
      <c r="I1069" s="1"/>
      <c r="J1069" s="1"/>
      <c r="K1069" s="1"/>
      <c r="L1069" s="1"/>
      <c r="M1069" s="1"/>
      <c r="N1069" s="1"/>
      <c r="O1069" s="1"/>
      <c r="P1069" s="1"/>
      <c r="Q1069" s="1"/>
      <c r="R1069" s="1"/>
      <c r="S1069" s="1"/>
      <c r="T1069" s="1"/>
      <c r="U1069" s="1"/>
      <c r="V1069" s="1"/>
      <c r="W1069" s="1"/>
      <c r="X1069" s="1"/>
    </row>
    <row r="1070" spans="1:24" ht="9.75" customHeight="1">
      <c r="A1070" s="1"/>
      <c r="B1070" s="79"/>
      <c r="C1070" s="1"/>
      <c r="D1070" s="1"/>
      <c r="H1070" s="1"/>
      <c r="I1070" s="1"/>
      <c r="J1070" s="1"/>
      <c r="K1070" s="1"/>
      <c r="L1070" s="1"/>
      <c r="M1070" s="1"/>
      <c r="N1070" s="1"/>
      <c r="O1070" s="1"/>
      <c r="P1070" s="1"/>
      <c r="Q1070" s="1"/>
      <c r="R1070" s="1"/>
      <c r="S1070" s="1"/>
      <c r="T1070" s="1"/>
      <c r="U1070" s="1"/>
      <c r="V1070" s="1"/>
      <c r="W1070" s="1"/>
      <c r="X1070" s="1"/>
    </row>
    <row r="1071" spans="1:24" ht="9.75" customHeight="1">
      <c r="A1071" s="1"/>
      <c r="B1071" s="79"/>
      <c r="C1071" s="1"/>
      <c r="D1071" s="1"/>
      <c r="H1071" s="1"/>
      <c r="I1071" s="1"/>
      <c r="J1071" s="1"/>
      <c r="K1071" s="1"/>
      <c r="L1071" s="1"/>
      <c r="M1071" s="1"/>
      <c r="N1071" s="1"/>
      <c r="O1071" s="1"/>
      <c r="P1071" s="1"/>
      <c r="Q1071" s="1"/>
      <c r="R1071" s="1"/>
      <c r="S1071" s="1"/>
      <c r="T1071" s="1"/>
      <c r="U1071" s="1"/>
      <c r="V1071" s="1"/>
      <c r="W1071" s="1"/>
      <c r="X1071" s="1"/>
    </row>
    <row r="1072" spans="1:24" ht="9.75" customHeight="1">
      <c r="A1072" s="1"/>
      <c r="B1072" s="79"/>
      <c r="C1072" s="1"/>
      <c r="D1072" s="1"/>
      <c r="H1072" s="1"/>
      <c r="I1072" s="1"/>
      <c r="J1072" s="1"/>
      <c r="K1072" s="1"/>
      <c r="L1072" s="1"/>
      <c r="M1072" s="1"/>
      <c r="N1072" s="1"/>
      <c r="O1072" s="1"/>
      <c r="P1072" s="1"/>
      <c r="Q1072" s="1"/>
      <c r="R1072" s="1"/>
      <c r="S1072" s="1"/>
      <c r="T1072" s="1"/>
      <c r="U1072" s="1"/>
      <c r="V1072" s="1"/>
      <c r="W1072" s="1"/>
      <c r="X1072" s="1"/>
    </row>
    <row r="1073" spans="1:24" ht="9.75" customHeight="1">
      <c r="A1073" s="1"/>
      <c r="B1073" s="79"/>
      <c r="C1073" s="1"/>
      <c r="D1073" s="1"/>
      <c r="H1073" s="1"/>
      <c r="I1073" s="1"/>
      <c r="J1073" s="1"/>
      <c r="K1073" s="1"/>
      <c r="L1073" s="1"/>
      <c r="M1073" s="1"/>
      <c r="N1073" s="1"/>
      <c r="O1073" s="1"/>
      <c r="P1073" s="1"/>
      <c r="Q1073" s="1"/>
      <c r="R1073" s="1"/>
      <c r="S1073" s="1"/>
      <c r="T1073" s="1"/>
      <c r="U1073" s="1"/>
      <c r="V1073" s="1"/>
      <c r="W1073" s="1"/>
      <c r="X1073" s="1"/>
    </row>
    <row r="1074" spans="1:24" ht="9.75" customHeight="1">
      <c r="A1074" s="1"/>
      <c r="B1074" s="79"/>
      <c r="C1074" s="1"/>
      <c r="D1074" s="1"/>
      <c r="H1074" s="1"/>
      <c r="I1074" s="1"/>
      <c r="J1074" s="1"/>
      <c r="K1074" s="1"/>
      <c r="L1074" s="1"/>
      <c r="M1074" s="1"/>
      <c r="N1074" s="1"/>
      <c r="O1074" s="1"/>
      <c r="P1074" s="1"/>
      <c r="Q1074" s="1"/>
      <c r="R1074" s="1"/>
      <c r="S1074" s="1"/>
      <c r="T1074" s="1"/>
      <c r="U1074" s="1"/>
      <c r="V1074" s="1"/>
      <c r="W1074" s="1"/>
      <c r="X1074" s="1"/>
    </row>
    <row r="1075" spans="1:24" ht="9.75" customHeight="1">
      <c r="A1075" s="1"/>
      <c r="B1075" s="79"/>
      <c r="C1075" s="1"/>
      <c r="D1075" s="1"/>
      <c r="H1075" s="1"/>
      <c r="I1075" s="1"/>
      <c r="J1075" s="1"/>
      <c r="K1075" s="1"/>
      <c r="L1075" s="1"/>
      <c r="M1075" s="1"/>
      <c r="N1075" s="1"/>
      <c r="O1075" s="1"/>
      <c r="P1075" s="1"/>
      <c r="Q1075" s="1"/>
      <c r="R1075" s="1"/>
      <c r="S1075" s="1"/>
      <c r="T1075" s="1"/>
      <c r="U1075" s="1"/>
      <c r="V1075" s="1"/>
      <c r="W1075" s="1"/>
      <c r="X1075" s="1"/>
    </row>
    <row r="1076" spans="1:24" ht="9.75" customHeight="1">
      <c r="A1076" s="1"/>
      <c r="B1076" s="79"/>
      <c r="C1076" s="1"/>
      <c r="D1076" s="1"/>
      <c r="H1076" s="1"/>
      <c r="I1076" s="1"/>
      <c r="J1076" s="1"/>
      <c r="K1076" s="1"/>
      <c r="L1076" s="1"/>
      <c r="M1076" s="1"/>
      <c r="N1076" s="1"/>
      <c r="O1076" s="1"/>
      <c r="P1076" s="1"/>
      <c r="Q1076" s="1"/>
      <c r="R1076" s="1"/>
      <c r="S1076" s="1"/>
      <c r="T1076" s="1"/>
      <c r="U1076" s="1"/>
      <c r="V1076" s="1"/>
      <c r="W1076" s="1"/>
      <c r="X1076" s="1"/>
    </row>
    <row r="1077" spans="1:24" ht="9.75" customHeight="1">
      <c r="A1077" s="1"/>
      <c r="B1077" s="79"/>
      <c r="C1077" s="1"/>
      <c r="D1077" s="1"/>
      <c r="H1077" s="1"/>
      <c r="I1077" s="1"/>
      <c r="J1077" s="1"/>
      <c r="K1077" s="1"/>
      <c r="L1077" s="1"/>
      <c r="M1077" s="1"/>
      <c r="N1077" s="1"/>
      <c r="O1077" s="1"/>
      <c r="P1077" s="1"/>
      <c r="Q1077" s="1"/>
      <c r="R1077" s="1"/>
      <c r="S1077" s="1"/>
      <c r="T1077" s="1"/>
      <c r="U1077" s="1"/>
      <c r="V1077" s="1"/>
      <c r="W1077" s="1"/>
      <c r="X1077" s="1"/>
    </row>
    <row r="1078" spans="1:24" ht="9.75" customHeight="1">
      <c r="A1078" s="1"/>
      <c r="B1078" s="79"/>
      <c r="C1078" s="1"/>
      <c r="D1078" s="1"/>
      <c r="H1078" s="1"/>
      <c r="I1078" s="1"/>
      <c r="J1078" s="1"/>
      <c r="K1078" s="1"/>
      <c r="L1078" s="1"/>
      <c r="M1078" s="1"/>
      <c r="N1078" s="1"/>
      <c r="O1078" s="1"/>
      <c r="P1078" s="1"/>
      <c r="Q1078" s="1"/>
      <c r="R1078" s="1"/>
      <c r="S1078" s="1"/>
      <c r="T1078" s="1"/>
      <c r="U1078" s="1"/>
      <c r="V1078" s="1"/>
      <c r="W1078" s="1"/>
      <c r="X1078" s="1"/>
    </row>
    <row r="1079" spans="1:24" ht="9.75" customHeight="1">
      <c r="A1079" s="1"/>
      <c r="B1079" s="79"/>
      <c r="C1079" s="1"/>
      <c r="D1079" s="1"/>
      <c r="H1079" s="1"/>
      <c r="I1079" s="1"/>
      <c r="J1079" s="1"/>
      <c r="K1079" s="1"/>
      <c r="L1079" s="1"/>
      <c r="M1079" s="1"/>
      <c r="N1079" s="1"/>
      <c r="O1079" s="1"/>
      <c r="P1079" s="1"/>
      <c r="Q1079" s="1"/>
      <c r="R1079" s="1"/>
      <c r="S1079" s="1"/>
      <c r="T1079" s="1"/>
      <c r="U1079" s="1"/>
      <c r="V1079" s="1"/>
      <c r="W1079" s="1"/>
      <c r="X1079" s="1"/>
    </row>
    <row r="1080" spans="1:24" ht="9.75" customHeight="1">
      <c r="A1080" s="1"/>
      <c r="B1080" s="79"/>
      <c r="C1080" s="1"/>
      <c r="D1080" s="1"/>
      <c r="H1080" s="1"/>
      <c r="I1080" s="1"/>
      <c r="J1080" s="1"/>
      <c r="K1080" s="1"/>
      <c r="L1080" s="1"/>
      <c r="M1080" s="1"/>
      <c r="N1080" s="1"/>
      <c r="O1080" s="1"/>
      <c r="P1080" s="1"/>
      <c r="Q1080" s="1"/>
      <c r="R1080" s="1"/>
      <c r="S1080" s="1"/>
      <c r="T1080" s="1"/>
      <c r="U1080" s="1"/>
      <c r="V1080" s="1"/>
      <c r="W1080" s="1"/>
      <c r="X1080" s="1"/>
    </row>
    <row r="1081" spans="1:24" ht="9.75" customHeight="1">
      <c r="A1081" s="1"/>
      <c r="B1081" s="79"/>
      <c r="C1081" s="1"/>
      <c r="D1081" s="1"/>
      <c r="H1081" s="1"/>
      <c r="I1081" s="1"/>
      <c r="J1081" s="1"/>
      <c r="K1081" s="1"/>
      <c r="L1081" s="1"/>
      <c r="M1081" s="1"/>
      <c r="N1081" s="1"/>
      <c r="O1081" s="1"/>
      <c r="P1081" s="1"/>
      <c r="Q1081" s="1"/>
      <c r="R1081" s="1"/>
      <c r="S1081" s="1"/>
      <c r="T1081" s="1"/>
      <c r="U1081" s="1"/>
      <c r="V1081" s="1"/>
      <c r="W1081" s="1"/>
      <c r="X1081" s="1"/>
    </row>
    <row r="1082" spans="1:24" ht="9.75" customHeight="1">
      <c r="A1082" s="1"/>
      <c r="B1082" s="79"/>
      <c r="C1082" s="1"/>
      <c r="D1082" s="1"/>
      <c r="H1082" s="1"/>
      <c r="I1082" s="1"/>
      <c r="J1082" s="1"/>
      <c r="K1082" s="1"/>
      <c r="L1082" s="1"/>
      <c r="M1082" s="1"/>
      <c r="N1082" s="1"/>
      <c r="O1082" s="1"/>
      <c r="P1082" s="1"/>
      <c r="Q1082" s="1"/>
      <c r="R1082" s="1"/>
      <c r="S1082" s="1"/>
      <c r="T1082" s="1"/>
      <c r="U1082" s="1"/>
      <c r="V1082" s="1"/>
      <c r="W1082" s="1"/>
      <c r="X1082" s="1"/>
    </row>
    <row r="1083" spans="1:24" ht="9.75" customHeight="1">
      <c r="A1083" s="1"/>
      <c r="B1083" s="79"/>
      <c r="C1083" s="1"/>
      <c r="D1083" s="1"/>
      <c r="H1083" s="1"/>
      <c r="I1083" s="1"/>
      <c r="J1083" s="1"/>
      <c r="K1083" s="1"/>
      <c r="L1083" s="1"/>
      <c r="M1083" s="1"/>
      <c r="N1083" s="1"/>
      <c r="O1083" s="1"/>
      <c r="P1083" s="1"/>
      <c r="Q1083" s="1"/>
      <c r="R1083" s="1"/>
      <c r="S1083" s="1"/>
      <c r="T1083" s="1"/>
      <c r="U1083" s="1"/>
      <c r="V1083" s="1"/>
      <c r="W1083" s="1"/>
      <c r="X1083" s="1"/>
    </row>
    <row r="1084" spans="1:24" ht="9.75" customHeight="1">
      <c r="A1084" s="1"/>
      <c r="B1084" s="79"/>
      <c r="C1084" s="1"/>
      <c r="D1084" s="1"/>
      <c r="H1084" s="1"/>
      <c r="I1084" s="1"/>
      <c r="J1084" s="1"/>
      <c r="K1084" s="1"/>
      <c r="L1084" s="1"/>
      <c r="M1084" s="1"/>
      <c r="N1084" s="1"/>
      <c r="O1084" s="1"/>
      <c r="P1084" s="1"/>
      <c r="Q1084" s="1"/>
      <c r="R1084" s="1"/>
      <c r="S1084" s="1"/>
      <c r="T1084" s="1"/>
      <c r="U1084" s="1"/>
      <c r="V1084" s="1"/>
      <c r="W1084" s="1"/>
      <c r="X1084" s="1"/>
    </row>
    <row r="1085" spans="1:24" ht="9.75" customHeight="1">
      <c r="A1085" s="1"/>
      <c r="B1085" s="79"/>
      <c r="C1085" s="1"/>
      <c r="D1085" s="1"/>
      <c r="H1085" s="1"/>
      <c r="I1085" s="1"/>
      <c r="J1085" s="1"/>
      <c r="K1085" s="1"/>
      <c r="L1085" s="1"/>
      <c r="M1085" s="1"/>
      <c r="N1085" s="1"/>
      <c r="O1085" s="1"/>
      <c r="P1085" s="1"/>
      <c r="Q1085" s="1"/>
      <c r="R1085" s="1"/>
      <c r="S1085" s="1"/>
      <c r="T1085" s="1"/>
      <c r="U1085" s="1"/>
      <c r="V1085" s="1"/>
      <c r="W1085" s="1"/>
      <c r="X1085" s="1"/>
    </row>
    <row r="1086" spans="1:24" ht="9.75" customHeight="1">
      <c r="A1086" s="1"/>
      <c r="B1086" s="79"/>
      <c r="C1086" s="1"/>
      <c r="D1086" s="1"/>
      <c r="H1086" s="1"/>
      <c r="I1086" s="1"/>
      <c r="J1086" s="1"/>
      <c r="K1086" s="1"/>
      <c r="L1086" s="1"/>
      <c r="M1086" s="1"/>
      <c r="N1086" s="1"/>
      <c r="O1086" s="1"/>
      <c r="P1086" s="1"/>
      <c r="Q1086" s="1"/>
      <c r="R1086" s="1"/>
      <c r="S1086" s="1"/>
      <c r="T1086" s="1"/>
      <c r="U1086" s="1"/>
      <c r="V1086" s="1"/>
      <c r="W1086" s="1"/>
      <c r="X1086" s="1"/>
    </row>
    <row r="1087" spans="1:24" ht="9.75" customHeight="1">
      <c r="A1087" s="1"/>
      <c r="B1087" s="79"/>
      <c r="C1087" s="1"/>
      <c r="D1087" s="1"/>
      <c r="H1087" s="1"/>
      <c r="I1087" s="1"/>
      <c r="J1087" s="1"/>
      <c r="K1087" s="1"/>
      <c r="L1087" s="1"/>
      <c r="M1087" s="1"/>
      <c r="N1087" s="1"/>
      <c r="O1087" s="1"/>
      <c r="P1087" s="1"/>
      <c r="Q1087" s="1"/>
      <c r="R1087" s="1"/>
      <c r="S1087" s="1"/>
      <c r="T1087" s="1"/>
      <c r="U1087" s="1"/>
      <c r="V1087" s="1"/>
      <c r="W1087" s="1"/>
      <c r="X1087" s="1"/>
    </row>
    <row r="1088" spans="1:24" ht="9.75" customHeight="1">
      <c r="A1088" s="1"/>
      <c r="B1088" s="79"/>
      <c r="C1088" s="1"/>
      <c r="D1088" s="1"/>
      <c r="H1088" s="1"/>
      <c r="I1088" s="1"/>
      <c r="J1088" s="1"/>
      <c r="K1088" s="1"/>
      <c r="L1088" s="1"/>
      <c r="M1088" s="1"/>
      <c r="N1088" s="1"/>
      <c r="O1088" s="1"/>
      <c r="P1088" s="1"/>
      <c r="Q1088" s="1"/>
      <c r="R1088" s="1"/>
      <c r="S1088" s="1"/>
      <c r="T1088" s="1"/>
      <c r="U1088" s="1"/>
      <c r="V1088" s="1"/>
      <c r="W1088" s="1"/>
      <c r="X1088" s="1"/>
    </row>
    <row r="1089" spans="1:24" ht="9.75" customHeight="1">
      <c r="A1089" s="1"/>
      <c r="B1089" s="79"/>
      <c r="C1089" s="1"/>
      <c r="D1089" s="1"/>
      <c r="H1089" s="1"/>
      <c r="I1089" s="1"/>
      <c r="J1089" s="1"/>
      <c r="K1089" s="1"/>
      <c r="L1089" s="1"/>
      <c r="M1089" s="1"/>
      <c r="N1089" s="1"/>
      <c r="O1089" s="1"/>
      <c r="P1089" s="1"/>
      <c r="Q1089" s="1"/>
      <c r="R1089" s="1"/>
      <c r="S1089" s="1"/>
      <c r="T1089" s="1"/>
      <c r="U1089" s="1"/>
      <c r="V1089" s="1"/>
      <c r="W1089" s="1"/>
      <c r="X1089" s="1"/>
    </row>
    <row r="1090" spans="1:24" ht="9.75" customHeight="1">
      <c r="A1090" s="1"/>
      <c r="B1090" s="79"/>
      <c r="C1090" s="1"/>
      <c r="D1090" s="1"/>
      <c r="H1090" s="1"/>
      <c r="I1090" s="1"/>
      <c r="J1090" s="1"/>
      <c r="K1090" s="1"/>
      <c r="L1090" s="1"/>
      <c r="M1090" s="1"/>
      <c r="N1090" s="1"/>
      <c r="O1090" s="1"/>
      <c r="P1090" s="1"/>
      <c r="Q1090" s="1"/>
      <c r="R1090" s="1"/>
      <c r="S1090" s="1"/>
      <c r="T1090" s="1"/>
      <c r="U1090" s="1"/>
      <c r="V1090" s="1"/>
      <c r="W1090" s="1"/>
      <c r="X1090" s="1"/>
    </row>
    <row r="1091" spans="1:24" ht="9.75" customHeight="1">
      <c r="A1091" s="1"/>
      <c r="B1091" s="79"/>
      <c r="C1091" s="1"/>
      <c r="D1091" s="1"/>
      <c r="H1091" s="1"/>
      <c r="I1091" s="1"/>
      <c r="J1091" s="1"/>
      <c r="K1091" s="1"/>
      <c r="L1091" s="1"/>
      <c r="M1091" s="1"/>
      <c r="N1091" s="1"/>
      <c r="O1091" s="1"/>
      <c r="P1091" s="1"/>
      <c r="Q1091" s="1"/>
      <c r="R1091" s="1"/>
      <c r="S1091" s="1"/>
      <c r="T1091" s="1"/>
      <c r="U1091" s="1"/>
      <c r="V1091" s="1"/>
      <c r="W1091" s="1"/>
      <c r="X1091" s="1"/>
    </row>
    <row r="1092" spans="1:24" ht="9.75" customHeight="1">
      <c r="A1092" s="1"/>
      <c r="B1092" s="79"/>
      <c r="C1092" s="1"/>
      <c r="D1092" s="1"/>
      <c r="H1092" s="1"/>
      <c r="I1092" s="1"/>
      <c r="J1092" s="1"/>
      <c r="K1092" s="1"/>
      <c r="L1092" s="1"/>
      <c r="M1092" s="1"/>
      <c r="N1092" s="1"/>
      <c r="O1092" s="1"/>
      <c r="P1092" s="1"/>
      <c r="Q1092" s="1"/>
      <c r="R1092" s="1"/>
      <c r="S1092" s="1"/>
      <c r="T1092" s="1"/>
      <c r="U1092" s="1"/>
      <c r="V1092" s="1"/>
      <c r="W1092" s="1"/>
      <c r="X1092" s="1"/>
    </row>
    <row r="1093" spans="1:24" ht="9.75" customHeight="1">
      <c r="A1093" s="1"/>
      <c r="B1093" s="79"/>
      <c r="C1093" s="1"/>
      <c r="D1093" s="1"/>
      <c r="H1093" s="1"/>
      <c r="I1093" s="1"/>
      <c r="J1093" s="1"/>
      <c r="K1093" s="1"/>
      <c r="L1093" s="1"/>
      <c r="M1093" s="1"/>
      <c r="N1093" s="1"/>
      <c r="O1093" s="1"/>
      <c r="P1093" s="1"/>
      <c r="Q1093" s="1"/>
      <c r="R1093" s="1"/>
      <c r="S1093" s="1"/>
      <c r="T1093" s="1"/>
      <c r="U1093" s="1"/>
      <c r="V1093" s="1"/>
      <c r="W1093" s="1"/>
      <c r="X1093" s="1"/>
    </row>
    <row r="1094" spans="1:24" ht="9.75" customHeight="1">
      <c r="A1094" s="1"/>
      <c r="B1094" s="79"/>
      <c r="C1094" s="1"/>
      <c r="D1094" s="1"/>
      <c r="H1094" s="1"/>
      <c r="I1094" s="1"/>
      <c r="J1094" s="1"/>
      <c r="K1094" s="1"/>
      <c r="L1094" s="1"/>
      <c r="M1094" s="1"/>
      <c r="N1094" s="1"/>
      <c r="O1094" s="1"/>
      <c r="P1094" s="1"/>
      <c r="Q1094" s="1"/>
      <c r="R1094" s="1"/>
      <c r="S1094" s="1"/>
      <c r="T1094" s="1"/>
      <c r="U1094" s="1"/>
      <c r="V1094" s="1"/>
      <c r="W1094" s="1"/>
      <c r="X1094" s="1"/>
    </row>
    <row r="1095" spans="1:24" ht="9.75" customHeight="1">
      <c r="A1095" s="1"/>
      <c r="B1095" s="79"/>
      <c r="C1095" s="1"/>
      <c r="D1095" s="1"/>
      <c r="H1095" s="1"/>
      <c r="I1095" s="1"/>
      <c r="J1095" s="1"/>
      <c r="K1095" s="1"/>
      <c r="L1095" s="1"/>
      <c r="M1095" s="1"/>
      <c r="N1095" s="1"/>
      <c r="O1095" s="1"/>
      <c r="P1095" s="1"/>
      <c r="Q1095" s="1"/>
      <c r="R1095" s="1"/>
      <c r="S1095" s="1"/>
      <c r="T1095" s="1"/>
      <c r="U1095" s="1"/>
      <c r="V1095" s="1"/>
      <c r="W1095" s="1"/>
      <c r="X1095" s="1"/>
    </row>
    <row r="1096" spans="1:24" ht="9.75" customHeight="1">
      <c r="A1096" s="1"/>
      <c r="B1096" s="79"/>
      <c r="C1096" s="1"/>
      <c r="D1096" s="1"/>
      <c r="H1096" s="1"/>
      <c r="I1096" s="1"/>
      <c r="J1096" s="1"/>
      <c r="K1096" s="1"/>
      <c r="L1096" s="1"/>
      <c r="M1096" s="1"/>
      <c r="N1096" s="1"/>
      <c r="O1096" s="1"/>
      <c r="P1096" s="1"/>
      <c r="Q1096" s="1"/>
      <c r="R1096" s="1"/>
      <c r="S1096" s="1"/>
      <c r="T1096" s="1"/>
      <c r="U1096" s="1"/>
      <c r="V1096" s="1"/>
      <c r="W1096" s="1"/>
      <c r="X1096" s="1"/>
    </row>
    <row r="1097" spans="1:24" ht="9.75" customHeight="1">
      <c r="A1097" s="1"/>
      <c r="B1097" s="79"/>
      <c r="C1097" s="1"/>
      <c r="D1097" s="1"/>
      <c r="H1097" s="1"/>
      <c r="I1097" s="1"/>
      <c r="J1097" s="1"/>
      <c r="K1097" s="1"/>
      <c r="L1097" s="1"/>
      <c r="M1097" s="1"/>
      <c r="N1097" s="1"/>
      <c r="O1097" s="1"/>
      <c r="P1097" s="1"/>
      <c r="Q1097" s="1"/>
      <c r="R1097" s="1"/>
      <c r="S1097" s="1"/>
      <c r="T1097" s="1"/>
      <c r="U1097" s="1"/>
      <c r="V1097" s="1"/>
      <c r="W1097" s="1"/>
      <c r="X1097" s="1"/>
    </row>
    <row r="1098" spans="1:24" ht="9.75" customHeight="1">
      <c r="A1098" s="1"/>
      <c r="B1098" s="79"/>
      <c r="C1098" s="1"/>
      <c r="D1098" s="1"/>
      <c r="H1098" s="1"/>
      <c r="I1098" s="1"/>
      <c r="J1098" s="1"/>
      <c r="K1098" s="1"/>
      <c r="L1098" s="1"/>
      <c r="M1098" s="1"/>
      <c r="N1098" s="1"/>
      <c r="O1098" s="1"/>
      <c r="P1098" s="1"/>
      <c r="Q1098" s="1"/>
      <c r="R1098" s="1"/>
      <c r="S1098" s="1"/>
      <c r="T1098" s="1"/>
      <c r="U1098" s="1"/>
      <c r="V1098" s="1"/>
      <c r="W1098" s="1"/>
      <c r="X1098" s="1"/>
    </row>
    <row r="1099" spans="1:24" ht="9.75" customHeight="1">
      <c r="A1099" s="1"/>
      <c r="B1099" s="79"/>
      <c r="C1099" s="1"/>
      <c r="D1099" s="1"/>
      <c r="H1099" s="1"/>
      <c r="I1099" s="1"/>
      <c r="J1099" s="1"/>
      <c r="K1099" s="1"/>
      <c r="L1099" s="1"/>
      <c r="M1099" s="1"/>
      <c r="N1099" s="1"/>
      <c r="O1099" s="1"/>
      <c r="P1099" s="1"/>
      <c r="Q1099" s="1"/>
      <c r="R1099" s="1"/>
      <c r="S1099" s="1"/>
      <c r="T1099" s="1"/>
      <c r="U1099" s="1"/>
      <c r="V1099" s="1"/>
      <c r="W1099" s="1"/>
      <c r="X1099" s="1"/>
    </row>
    <row r="1100" spans="1:24" ht="9.75" customHeight="1">
      <c r="A1100" s="1"/>
      <c r="B1100" s="79"/>
      <c r="C1100" s="1"/>
      <c r="D1100" s="1"/>
      <c r="H1100" s="1"/>
      <c r="I1100" s="1"/>
      <c r="J1100" s="1"/>
      <c r="K1100" s="1"/>
      <c r="L1100" s="1"/>
      <c r="M1100" s="1"/>
      <c r="N1100" s="1"/>
      <c r="O1100" s="1"/>
      <c r="P1100" s="1"/>
      <c r="Q1100" s="1"/>
      <c r="R1100" s="1"/>
      <c r="S1100" s="1"/>
      <c r="T1100" s="1"/>
      <c r="U1100" s="1"/>
      <c r="V1100" s="1"/>
      <c r="W1100" s="1"/>
      <c r="X1100" s="1"/>
    </row>
    <row r="1101" spans="1:24" ht="9.75" customHeight="1">
      <c r="A1101" s="1"/>
      <c r="B1101" s="79"/>
      <c r="C1101" s="1"/>
      <c r="D1101" s="1"/>
      <c r="H1101" s="1"/>
      <c r="I1101" s="1"/>
      <c r="J1101" s="1"/>
      <c r="K1101" s="1"/>
      <c r="L1101" s="1"/>
      <c r="M1101" s="1"/>
      <c r="N1101" s="1"/>
      <c r="O1101" s="1"/>
      <c r="P1101" s="1"/>
      <c r="Q1101" s="1"/>
      <c r="R1101" s="1"/>
      <c r="S1101" s="1"/>
      <c r="T1101" s="1"/>
      <c r="U1101" s="1"/>
      <c r="V1101" s="1"/>
      <c r="W1101" s="1"/>
      <c r="X1101" s="1"/>
    </row>
    <row r="1102" spans="1:24" ht="9.75" customHeight="1">
      <c r="A1102" s="1"/>
      <c r="B1102" s="79"/>
      <c r="C1102" s="1"/>
      <c r="D1102" s="1"/>
      <c r="H1102" s="1"/>
      <c r="I1102" s="1"/>
      <c r="J1102" s="1"/>
      <c r="K1102" s="1"/>
      <c r="L1102" s="1"/>
      <c r="M1102" s="1"/>
      <c r="N1102" s="1"/>
      <c r="O1102" s="1"/>
      <c r="P1102" s="1"/>
      <c r="Q1102" s="1"/>
      <c r="R1102" s="1"/>
      <c r="S1102" s="1"/>
      <c r="T1102" s="1"/>
      <c r="U1102" s="1"/>
      <c r="V1102" s="1"/>
      <c r="W1102" s="1"/>
      <c r="X1102" s="1"/>
    </row>
    <row r="1103" spans="1:24" ht="9.75" customHeight="1">
      <c r="A1103" s="1"/>
      <c r="B1103" s="79"/>
      <c r="C1103" s="1"/>
      <c r="D1103" s="1"/>
      <c r="H1103" s="1"/>
      <c r="I1103" s="1"/>
      <c r="J1103" s="1"/>
      <c r="K1103" s="1"/>
      <c r="L1103" s="1"/>
      <c r="M1103" s="1"/>
      <c r="N1103" s="1"/>
      <c r="O1103" s="1"/>
      <c r="P1103" s="1"/>
      <c r="Q1103" s="1"/>
      <c r="R1103" s="1"/>
      <c r="S1103" s="1"/>
      <c r="T1103" s="1"/>
      <c r="U1103" s="1"/>
      <c r="V1103" s="1"/>
      <c r="W1103" s="1"/>
      <c r="X1103" s="1"/>
    </row>
    <row r="1104" spans="1:24" ht="9.75" customHeight="1">
      <c r="A1104" s="1"/>
      <c r="B1104" s="79"/>
      <c r="C1104" s="1"/>
      <c r="D1104" s="1"/>
      <c r="H1104" s="1"/>
      <c r="I1104" s="1"/>
      <c r="J1104" s="1"/>
      <c r="K1104" s="1"/>
      <c r="L1104" s="1"/>
      <c r="M1104" s="1"/>
      <c r="N1104" s="1"/>
      <c r="O1104" s="1"/>
      <c r="P1104" s="1"/>
      <c r="Q1104" s="1"/>
      <c r="R1104" s="1"/>
      <c r="S1104" s="1"/>
      <c r="T1104" s="1"/>
      <c r="U1104" s="1"/>
      <c r="V1104" s="1"/>
      <c r="W1104" s="1"/>
      <c r="X1104" s="1"/>
    </row>
    <row r="1105" spans="1:24" ht="9.75" customHeight="1">
      <c r="A1105" s="1"/>
      <c r="B1105" s="79"/>
      <c r="C1105" s="1"/>
      <c r="D1105" s="1"/>
      <c r="H1105" s="1"/>
      <c r="I1105" s="1"/>
      <c r="J1105" s="1"/>
      <c r="K1105" s="1"/>
      <c r="L1105" s="1"/>
      <c r="M1105" s="1"/>
      <c r="N1105" s="1"/>
      <c r="O1105" s="1"/>
      <c r="P1105" s="1"/>
      <c r="Q1105" s="1"/>
      <c r="R1105" s="1"/>
      <c r="S1105" s="1"/>
      <c r="T1105" s="1"/>
      <c r="U1105" s="1"/>
      <c r="V1105" s="1"/>
      <c r="W1105" s="1"/>
      <c r="X1105" s="1"/>
    </row>
    <row r="1106" spans="1:24" ht="9.75" customHeight="1">
      <c r="A1106" s="1"/>
      <c r="B1106" s="79"/>
      <c r="C1106" s="1"/>
      <c r="D1106" s="1"/>
      <c r="H1106" s="1"/>
      <c r="I1106" s="1"/>
      <c r="J1106" s="1"/>
      <c r="K1106" s="1"/>
      <c r="L1106" s="1"/>
      <c r="M1106" s="1"/>
      <c r="N1106" s="1"/>
      <c r="O1106" s="1"/>
      <c r="P1106" s="1"/>
      <c r="Q1106" s="1"/>
      <c r="R1106" s="1"/>
      <c r="S1106" s="1"/>
      <c r="T1106" s="1"/>
      <c r="U1106" s="1"/>
      <c r="V1106" s="1"/>
      <c r="W1106" s="1"/>
      <c r="X1106" s="1"/>
    </row>
    <row r="1107" spans="1:24" ht="9.75" customHeight="1">
      <c r="A1107" s="1"/>
      <c r="B1107" s="79"/>
      <c r="C1107" s="1"/>
      <c r="D1107" s="1"/>
      <c r="H1107" s="1"/>
      <c r="I1107" s="1"/>
      <c r="J1107" s="1"/>
      <c r="K1107" s="1"/>
      <c r="L1107" s="1"/>
      <c r="M1107" s="1"/>
      <c r="N1107" s="1"/>
      <c r="O1107" s="1"/>
      <c r="P1107" s="1"/>
      <c r="Q1107" s="1"/>
      <c r="R1107" s="1"/>
      <c r="S1107" s="1"/>
      <c r="T1107" s="1"/>
      <c r="U1107" s="1"/>
      <c r="V1107" s="1"/>
      <c r="W1107" s="1"/>
      <c r="X1107" s="1"/>
    </row>
    <row r="1108" spans="1:24" ht="9.75" customHeight="1">
      <c r="A1108" s="1"/>
      <c r="B1108" s="79"/>
      <c r="C1108" s="1"/>
      <c r="D1108" s="1"/>
      <c r="H1108" s="1"/>
      <c r="I1108" s="1"/>
      <c r="J1108" s="1"/>
      <c r="K1108" s="1"/>
      <c r="L1108" s="1"/>
      <c r="M1108" s="1"/>
      <c r="N1108" s="1"/>
      <c r="O1108" s="1"/>
      <c r="P1108" s="1"/>
      <c r="Q1108" s="1"/>
      <c r="R1108" s="1"/>
      <c r="S1108" s="1"/>
      <c r="T1108" s="1"/>
      <c r="U1108" s="1"/>
      <c r="V1108" s="1"/>
      <c r="W1108" s="1"/>
      <c r="X1108" s="1"/>
    </row>
    <row r="1109" spans="1:24" ht="9.75" customHeight="1">
      <c r="A1109" s="1"/>
      <c r="B1109" s="79"/>
      <c r="C1109" s="1"/>
      <c r="D1109" s="1"/>
      <c r="H1109" s="1"/>
      <c r="I1109" s="1"/>
      <c r="J1109" s="1"/>
      <c r="K1109" s="1"/>
      <c r="L1109" s="1"/>
      <c r="M1109" s="1"/>
      <c r="N1109" s="1"/>
      <c r="O1109" s="1"/>
      <c r="P1109" s="1"/>
      <c r="Q1109" s="1"/>
      <c r="R1109" s="1"/>
      <c r="S1109" s="1"/>
      <c r="T1109" s="1"/>
      <c r="U1109" s="1"/>
      <c r="V1109" s="1"/>
      <c r="W1109" s="1"/>
      <c r="X1109" s="1"/>
    </row>
    <row r="1110" spans="1:24" ht="9.75" customHeight="1">
      <c r="A1110" s="1"/>
      <c r="B1110" s="79"/>
      <c r="C1110" s="1"/>
      <c r="D1110" s="1"/>
      <c r="H1110" s="1"/>
      <c r="I1110" s="1"/>
      <c r="J1110" s="1"/>
      <c r="K1110" s="1"/>
      <c r="L1110" s="1"/>
      <c r="M1110" s="1"/>
      <c r="N1110" s="1"/>
      <c r="O1110" s="1"/>
      <c r="P1110" s="1"/>
      <c r="Q1110" s="1"/>
      <c r="R1110" s="1"/>
      <c r="S1110" s="1"/>
      <c r="T1110" s="1"/>
      <c r="U1110" s="1"/>
      <c r="V1110" s="1"/>
      <c r="W1110" s="1"/>
      <c r="X1110" s="1"/>
    </row>
    <row r="1111" spans="1:24" ht="9.75" customHeight="1">
      <c r="A1111" s="1"/>
      <c r="B1111" s="79"/>
      <c r="C1111" s="1"/>
      <c r="D1111" s="1"/>
      <c r="H1111" s="1"/>
      <c r="I1111" s="1"/>
      <c r="J1111" s="1"/>
      <c r="K1111" s="1"/>
      <c r="L1111" s="1"/>
      <c r="M1111" s="1"/>
      <c r="N1111" s="1"/>
      <c r="O1111" s="1"/>
      <c r="P1111" s="1"/>
      <c r="Q1111" s="1"/>
      <c r="R1111" s="1"/>
      <c r="S1111" s="1"/>
      <c r="T1111" s="1"/>
      <c r="U1111" s="1"/>
      <c r="V1111" s="1"/>
      <c r="W1111" s="1"/>
      <c r="X1111" s="1"/>
    </row>
    <row r="1112" spans="1:24" ht="9.75" customHeight="1">
      <c r="A1112" s="1"/>
      <c r="B1112" s="79"/>
      <c r="C1112" s="1"/>
      <c r="D1112" s="1"/>
      <c r="H1112" s="1"/>
      <c r="I1112" s="1"/>
      <c r="J1112" s="1"/>
      <c r="K1112" s="1"/>
      <c r="L1112" s="1"/>
      <c r="M1112" s="1"/>
      <c r="N1112" s="1"/>
      <c r="O1112" s="1"/>
      <c r="P1112" s="1"/>
      <c r="Q1112" s="1"/>
      <c r="R1112" s="1"/>
      <c r="S1112" s="1"/>
      <c r="T1112" s="1"/>
      <c r="U1112" s="1"/>
      <c r="V1112" s="1"/>
      <c r="W1112" s="1"/>
      <c r="X1112" s="1"/>
    </row>
    <row r="1113" spans="1:24" ht="9.75" customHeight="1">
      <c r="A1113" s="1"/>
      <c r="B1113" s="79"/>
      <c r="C1113" s="1"/>
      <c r="D1113" s="1"/>
      <c r="H1113" s="1"/>
      <c r="I1113" s="1"/>
      <c r="J1113" s="1"/>
      <c r="K1113" s="1"/>
      <c r="L1113" s="1"/>
      <c r="M1113" s="1"/>
      <c r="N1113" s="1"/>
      <c r="O1113" s="1"/>
      <c r="P1113" s="1"/>
      <c r="Q1113" s="1"/>
      <c r="R1113" s="1"/>
      <c r="S1113" s="1"/>
      <c r="T1113" s="1"/>
      <c r="U1113" s="1"/>
      <c r="V1113" s="1"/>
      <c r="W1113" s="1"/>
      <c r="X1113" s="1"/>
    </row>
    <row r="1114" spans="1:24" ht="9.75" customHeight="1">
      <c r="A1114" s="1"/>
      <c r="B1114" s="79"/>
      <c r="C1114" s="1"/>
      <c r="D1114" s="1"/>
      <c r="H1114" s="1"/>
      <c r="I1114" s="1"/>
      <c r="J1114" s="1"/>
      <c r="K1114" s="1"/>
      <c r="L1114" s="1"/>
      <c r="M1114" s="1"/>
      <c r="N1114" s="1"/>
      <c r="O1114" s="1"/>
      <c r="P1114" s="1"/>
      <c r="Q1114" s="1"/>
      <c r="R1114" s="1"/>
      <c r="S1114" s="1"/>
      <c r="T1114" s="1"/>
      <c r="U1114" s="1"/>
      <c r="V1114" s="1"/>
      <c r="W1114" s="1"/>
      <c r="X1114" s="1"/>
    </row>
    <row r="1115" spans="1:24" ht="9.75" customHeight="1">
      <c r="A1115" s="1"/>
      <c r="B1115" s="79"/>
      <c r="C1115" s="1"/>
      <c r="D1115" s="1"/>
      <c r="H1115" s="1"/>
      <c r="I1115" s="1"/>
      <c r="J1115" s="1"/>
      <c r="K1115" s="1"/>
      <c r="L1115" s="1"/>
      <c r="M1115" s="1"/>
      <c r="N1115" s="1"/>
      <c r="O1115" s="1"/>
      <c r="P1115" s="1"/>
      <c r="Q1115" s="1"/>
      <c r="R1115" s="1"/>
      <c r="S1115" s="1"/>
      <c r="T1115" s="1"/>
      <c r="U1115" s="1"/>
      <c r="V1115" s="1"/>
      <c r="W1115" s="1"/>
      <c r="X1115" s="1"/>
    </row>
    <row r="1116" spans="1:24" ht="9.75" customHeight="1">
      <c r="A1116" s="1"/>
      <c r="B1116" s="79"/>
      <c r="C1116" s="1"/>
      <c r="D1116" s="1"/>
      <c r="H1116" s="1"/>
      <c r="I1116" s="1"/>
      <c r="J1116" s="1"/>
      <c r="K1116" s="1"/>
      <c r="L1116" s="1"/>
      <c r="M1116" s="1"/>
      <c r="N1116" s="1"/>
      <c r="O1116" s="1"/>
      <c r="P1116" s="1"/>
      <c r="Q1116" s="1"/>
      <c r="R1116" s="1"/>
      <c r="S1116" s="1"/>
      <c r="T1116" s="1"/>
      <c r="U1116" s="1"/>
      <c r="V1116" s="1"/>
      <c r="W1116" s="1"/>
      <c r="X1116" s="1"/>
    </row>
    <row r="1117" spans="1:24" ht="9.75" customHeight="1">
      <c r="A1117" s="1"/>
      <c r="B1117" s="79"/>
      <c r="C1117" s="1"/>
      <c r="D1117" s="1"/>
      <c r="H1117" s="1"/>
      <c r="I1117" s="1"/>
      <c r="J1117" s="1"/>
      <c r="K1117" s="1"/>
      <c r="L1117" s="1"/>
      <c r="M1117" s="1"/>
      <c r="N1117" s="1"/>
      <c r="O1117" s="1"/>
      <c r="P1117" s="1"/>
      <c r="Q1117" s="1"/>
      <c r="R1117" s="1"/>
      <c r="S1117" s="1"/>
      <c r="T1117" s="1"/>
      <c r="U1117" s="1"/>
      <c r="V1117" s="1"/>
      <c r="W1117" s="1"/>
      <c r="X1117" s="1"/>
    </row>
    <row r="1118" spans="1:24" ht="9.75" customHeight="1">
      <c r="A1118" s="1"/>
      <c r="B1118" s="79"/>
      <c r="C1118" s="1"/>
      <c r="D1118" s="1"/>
      <c r="H1118" s="1"/>
      <c r="I1118" s="1"/>
      <c r="J1118" s="1"/>
      <c r="K1118" s="1"/>
      <c r="L1118" s="1"/>
      <c r="M1118" s="1"/>
      <c r="N1118" s="1"/>
      <c r="O1118" s="1"/>
      <c r="P1118" s="1"/>
      <c r="Q1118" s="1"/>
      <c r="R1118" s="1"/>
      <c r="S1118" s="1"/>
      <c r="T1118" s="1"/>
      <c r="U1118" s="1"/>
      <c r="V1118" s="1"/>
      <c r="W1118" s="1"/>
      <c r="X1118" s="1"/>
    </row>
    <row r="1119" spans="1:24" ht="9.75" customHeight="1">
      <c r="A1119" s="1"/>
      <c r="B1119" s="79"/>
      <c r="C1119" s="1"/>
      <c r="D1119" s="1"/>
      <c r="H1119" s="1"/>
      <c r="I1119" s="1"/>
      <c r="J1119" s="1"/>
      <c r="K1119" s="1"/>
      <c r="L1119" s="1"/>
      <c r="M1119" s="1"/>
      <c r="N1119" s="1"/>
      <c r="O1119" s="1"/>
      <c r="P1119" s="1"/>
      <c r="Q1119" s="1"/>
      <c r="R1119" s="1"/>
      <c r="S1119" s="1"/>
      <c r="T1119" s="1"/>
      <c r="U1119" s="1"/>
      <c r="V1119" s="1"/>
      <c r="W1119" s="1"/>
      <c r="X1119" s="1"/>
    </row>
    <row r="1120" spans="1:24" ht="9.75" customHeight="1">
      <c r="A1120" s="1"/>
      <c r="B1120" s="79"/>
      <c r="C1120" s="1"/>
      <c r="D1120" s="1"/>
      <c r="H1120" s="1"/>
      <c r="I1120" s="1"/>
      <c r="J1120" s="1"/>
      <c r="K1120" s="1"/>
      <c r="L1120" s="1"/>
      <c r="M1120" s="1"/>
      <c r="N1120" s="1"/>
      <c r="O1120" s="1"/>
      <c r="P1120" s="1"/>
      <c r="Q1120" s="1"/>
      <c r="R1120" s="1"/>
      <c r="S1120" s="1"/>
      <c r="T1120" s="1"/>
      <c r="U1120" s="1"/>
      <c r="V1120" s="1"/>
      <c r="W1120" s="1"/>
      <c r="X1120" s="1"/>
    </row>
    <row r="1121" spans="1:24" ht="9.75" customHeight="1">
      <c r="A1121" s="1"/>
      <c r="B1121" s="79"/>
      <c r="C1121" s="1"/>
      <c r="D1121" s="1"/>
      <c r="H1121" s="1"/>
      <c r="I1121" s="1"/>
      <c r="J1121" s="1"/>
      <c r="K1121" s="1"/>
      <c r="L1121" s="1"/>
      <c r="M1121" s="1"/>
      <c r="N1121" s="1"/>
      <c r="O1121" s="1"/>
      <c r="P1121" s="1"/>
      <c r="Q1121" s="1"/>
      <c r="R1121" s="1"/>
      <c r="S1121" s="1"/>
      <c r="T1121" s="1"/>
      <c r="U1121" s="1"/>
      <c r="V1121" s="1"/>
      <c r="W1121" s="1"/>
      <c r="X1121" s="1"/>
    </row>
    <row r="1122" spans="1:24" ht="9.75" customHeight="1">
      <c r="A1122" s="1"/>
      <c r="B1122" s="79"/>
      <c r="C1122" s="1"/>
      <c r="D1122" s="1"/>
      <c r="H1122" s="1"/>
      <c r="I1122" s="1"/>
      <c r="J1122" s="1"/>
      <c r="K1122" s="1"/>
      <c r="L1122" s="1"/>
      <c r="M1122" s="1"/>
      <c r="N1122" s="1"/>
      <c r="O1122" s="1"/>
      <c r="P1122" s="1"/>
      <c r="Q1122" s="1"/>
      <c r="R1122" s="1"/>
      <c r="S1122" s="1"/>
      <c r="T1122" s="1"/>
      <c r="U1122" s="1"/>
      <c r="V1122" s="1"/>
      <c r="W1122" s="1"/>
      <c r="X1122" s="1"/>
    </row>
    <row r="1123" spans="1:24" ht="9.75" customHeight="1">
      <c r="A1123" s="1"/>
      <c r="B1123" s="79"/>
      <c r="C1123" s="1"/>
      <c r="D1123" s="1"/>
      <c r="H1123" s="1"/>
      <c r="I1123" s="1"/>
      <c r="J1123" s="1"/>
      <c r="K1123" s="1"/>
      <c r="L1123" s="1"/>
      <c r="M1123" s="1"/>
      <c r="N1123" s="1"/>
      <c r="O1123" s="1"/>
      <c r="P1123" s="1"/>
      <c r="Q1123" s="1"/>
      <c r="R1123" s="1"/>
      <c r="S1123" s="1"/>
      <c r="T1123" s="1"/>
      <c r="U1123" s="1"/>
      <c r="V1123" s="1"/>
      <c r="W1123" s="1"/>
      <c r="X1123" s="1"/>
    </row>
    <row r="1124" spans="1:24" ht="9.75" customHeight="1">
      <c r="A1124" s="1"/>
      <c r="B1124" s="79"/>
      <c r="C1124" s="1"/>
      <c r="D1124" s="1"/>
      <c r="H1124" s="1"/>
      <c r="I1124" s="1"/>
      <c r="J1124" s="1"/>
      <c r="K1124" s="1"/>
      <c r="L1124" s="1"/>
      <c r="M1124" s="1"/>
      <c r="N1124" s="1"/>
      <c r="O1124" s="1"/>
      <c r="P1124" s="1"/>
      <c r="Q1124" s="1"/>
      <c r="R1124" s="1"/>
      <c r="S1124" s="1"/>
      <c r="T1124" s="1"/>
      <c r="U1124" s="1"/>
      <c r="V1124" s="1"/>
      <c r="W1124" s="1"/>
      <c r="X1124" s="1"/>
    </row>
    <row r="1125" spans="1:24" ht="9.75" customHeight="1">
      <c r="A1125" s="1"/>
      <c r="B1125" s="79"/>
      <c r="C1125" s="1"/>
      <c r="D1125" s="1"/>
      <c r="H1125" s="1"/>
      <c r="I1125" s="1"/>
      <c r="J1125" s="1"/>
      <c r="K1125" s="1"/>
      <c r="L1125" s="1"/>
      <c r="M1125" s="1"/>
      <c r="N1125" s="1"/>
      <c r="O1125" s="1"/>
      <c r="P1125" s="1"/>
      <c r="Q1125" s="1"/>
      <c r="R1125" s="1"/>
      <c r="S1125" s="1"/>
      <c r="T1125" s="1"/>
      <c r="U1125" s="1"/>
      <c r="V1125" s="1"/>
      <c r="W1125" s="1"/>
      <c r="X1125" s="1"/>
    </row>
    <row r="1126" spans="1:24" ht="9.75" customHeight="1">
      <c r="A1126" s="1"/>
      <c r="B1126" s="79"/>
      <c r="C1126" s="1"/>
      <c r="D1126" s="1"/>
      <c r="H1126" s="1"/>
      <c r="I1126" s="1"/>
      <c r="J1126" s="1"/>
      <c r="K1126" s="1"/>
      <c r="L1126" s="1"/>
      <c r="M1126" s="1"/>
      <c r="N1126" s="1"/>
      <c r="O1126" s="1"/>
      <c r="P1126" s="1"/>
      <c r="Q1126" s="1"/>
      <c r="R1126" s="1"/>
      <c r="S1126" s="1"/>
      <c r="T1126" s="1"/>
      <c r="U1126" s="1"/>
      <c r="V1126" s="1"/>
      <c r="W1126" s="1"/>
      <c r="X1126" s="1"/>
    </row>
    <row r="1127" spans="1:24" ht="9.75" customHeight="1">
      <c r="A1127" s="1"/>
      <c r="B1127" s="79"/>
      <c r="C1127" s="1"/>
      <c r="D1127" s="1"/>
      <c r="H1127" s="1"/>
      <c r="I1127" s="1"/>
      <c r="J1127" s="1"/>
      <c r="K1127" s="1"/>
      <c r="L1127" s="1"/>
      <c r="M1127" s="1"/>
      <c r="N1127" s="1"/>
      <c r="O1127" s="1"/>
      <c r="P1127" s="1"/>
      <c r="Q1127" s="1"/>
      <c r="R1127" s="1"/>
      <c r="S1127" s="1"/>
      <c r="T1127" s="1"/>
      <c r="U1127" s="1"/>
      <c r="V1127" s="1"/>
      <c r="W1127" s="1"/>
      <c r="X1127" s="1"/>
    </row>
    <row r="1128" spans="1:24" ht="9.75" customHeight="1">
      <c r="A1128" s="1"/>
      <c r="B1128" s="79"/>
      <c r="C1128" s="1"/>
      <c r="D1128" s="1"/>
      <c r="H1128" s="1"/>
      <c r="I1128" s="1"/>
      <c r="J1128" s="1"/>
      <c r="K1128" s="1"/>
      <c r="L1128" s="1"/>
      <c r="M1128" s="1"/>
      <c r="N1128" s="1"/>
      <c r="O1128" s="1"/>
      <c r="P1128" s="1"/>
      <c r="Q1128" s="1"/>
      <c r="R1128" s="1"/>
      <c r="S1128" s="1"/>
      <c r="T1128" s="1"/>
      <c r="U1128" s="1"/>
      <c r="V1128" s="1"/>
      <c r="W1128" s="1"/>
      <c r="X1128" s="1"/>
    </row>
    <row r="1129" spans="1:24" ht="9.75" customHeight="1">
      <c r="A1129" s="1"/>
      <c r="B1129" s="79"/>
      <c r="C1129" s="1"/>
      <c r="D1129" s="1"/>
      <c r="H1129" s="1"/>
      <c r="I1129" s="1"/>
      <c r="J1129" s="1"/>
      <c r="K1129" s="1"/>
      <c r="L1129" s="1"/>
      <c r="M1129" s="1"/>
      <c r="N1129" s="1"/>
      <c r="O1129" s="1"/>
      <c r="P1129" s="1"/>
      <c r="Q1129" s="1"/>
      <c r="R1129" s="1"/>
      <c r="S1129" s="1"/>
      <c r="T1129" s="1"/>
      <c r="U1129" s="1"/>
      <c r="V1129" s="1"/>
      <c r="W1129" s="1"/>
      <c r="X1129" s="1"/>
    </row>
    <row r="1130" spans="1:24" ht="9.75" customHeight="1">
      <c r="A1130" s="1"/>
      <c r="B1130" s="79"/>
      <c r="C1130" s="1"/>
      <c r="D1130" s="1"/>
      <c r="H1130" s="1"/>
      <c r="I1130" s="1"/>
      <c r="J1130" s="1"/>
      <c r="K1130" s="1"/>
      <c r="L1130" s="1"/>
      <c r="M1130" s="1"/>
      <c r="N1130" s="1"/>
      <c r="O1130" s="1"/>
      <c r="P1130" s="1"/>
      <c r="Q1130" s="1"/>
      <c r="R1130" s="1"/>
      <c r="S1130" s="1"/>
      <c r="T1130" s="1"/>
      <c r="U1130" s="1"/>
      <c r="V1130" s="1"/>
      <c r="W1130" s="1"/>
      <c r="X1130" s="1"/>
    </row>
    <row r="1131" spans="1:24" ht="9.75" customHeight="1">
      <c r="A1131" s="1"/>
      <c r="B1131" s="79"/>
      <c r="C1131" s="1"/>
      <c r="D1131" s="1"/>
      <c r="H1131" s="1"/>
      <c r="I1131" s="1"/>
      <c r="J1131" s="1"/>
      <c r="K1131" s="1"/>
      <c r="L1131" s="1"/>
      <c r="M1131" s="1"/>
      <c r="N1131" s="1"/>
      <c r="O1131" s="1"/>
      <c r="P1131" s="1"/>
      <c r="Q1131" s="1"/>
      <c r="R1131" s="1"/>
      <c r="S1131" s="1"/>
      <c r="T1131" s="1"/>
      <c r="U1131" s="1"/>
      <c r="V1131" s="1"/>
      <c r="W1131" s="1"/>
      <c r="X1131" s="1"/>
    </row>
    <row r="1132" spans="1:24" ht="9.75" customHeight="1">
      <c r="A1132" s="1"/>
      <c r="B1132" s="79"/>
      <c r="C1132" s="1"/>
      <c r="D1132" s="1"/>
      <c r="H1132" s="1"/>
      <c r="I1132" s="1"/>
      <c r="J1132" s="1"/>
      <c r="K1132" s="1"/>
      <c r="L1132" s="1"/>
      <c r="M1132" s="1"/>
      <c r="N1132" s="1"/>
      <c r="O1132" s="1"/>
      <c r="P1132" s="1"/>
      <c r="Q1132" s="1"/>
      <c r="R1132" s="1"/>
      <c r="S1132" s="1"/>
      <c r="T1132" s="1"/>
      <c r="U1132" s="1"/>
      <c r="V1132" s="1"/>
      <c r="W1132" s="1"/>
      <c r="X1132" s="1"/>
    </row>
    <row r="1133" spans="1:24" ht="9.75" customHeight="1">
      <c r="A1133" s="1"/>
      <c r="B1133" s="79"/>
      <c r="C1133" s="1"/>
      <c r="D1133" s="1"/>
      <c r="H1133" s="1"/>
      <c r="I1133" s="1"/>
      <c r="J1133" s="1"/>
      <c r="K1133" s="1"/>
      <c r="L1133" s="1"/>
      <c r="M1133" s="1"/>
      <c r="N1133" s="1"/>
      <c r="O1133" s="1"/>
      <c r="P1133" s="1"/>
      <c r="Q1133" s="1"/>
      <c r="R1133" s="1"/>
      <c r="S1133" s="1"/>
      <c r="T1133" s="1"/>
      <c r="U1133" s="1"/>
      <c r="V1133" s="1"/>
      <c r="W1133" s="1"/>
      <c r="X1133" s="1"/>
    </row>
    <row r="1134" spans="1:24" ht="9.75" customHeight="1">
      <c r="A1134" s="1"/>
      <c r="B1134" s="79"/>
      <c r="C1134" s="1"/>
      <c r="D1134" s="1"/>
      <c r="H1134" s="1"/>
      <c r="I1134" s="1"/>
      <c r="J1134" s="1"/>
      <c r="K1134" s="1"/>
      <c r="L1134" s="1"/>
      <c r="M1134" s="1"/>
      <c r="N1134" s="1"/>
      <c r="O1134" s="1"/>
      <c r="P1134" s="1"/>
      <c r="Q1134" s="1"/>
      <c r="R1134" s="1"/>
      <c r="S1134" s="1"/>
      <c r="T1134" s="1"/>
      <c r="U1134" s="1"/>
      <c r="V1134" s="1"/>
      <c r="W1134" s="1"/>
      <c r="X1134" s="1"/>
    </row>
    <row r="1135" spans="1:24" ht="9.75" customHeight="1">
      <c r="A1135" s="1"/>
      <c r="B1135" s="79"/>
      <c r="C1135" s="1"/>
      <c r="D1135" s="1"/>
      <c r="H1135" s="1"/>
      <c r="I1135" s="1"/>
      <c r="J1135" s="1"/>
      <c r="K1135" s="1"/>
      <c r="L1135" s="1"/>
      <c r="M1135" s="1"/>
      <c r="N1135" s="1"/>
      <c r="O1135" s="1"/>
      <c r="P1135" s="1"/>
      <c r="Q1135" s="1"/>
      <c r="R1135" s="1"/>
      <c r="S1135" s="1"/>
      <c r="T1135" s="1"/>
      <c r="U1135" s="1"/>
      <c r="V1135" s="1"/>
      <c r="W1135" s="1"/>
      <c r="X1135" s="1"/>
    </row>
    <row r="1136" spans="1:24" ht="9.75" customHeight="1">
      <c r="A1136" s="1"/>
      <c r="B1136" s="79"/>
      <c r="C1136" s="1"/>
      <c r="D1136" s="1"/>
      <c r="H1136" s="1"/>
      <c r="I1136" s="1"/>
      <c r="J1136" s="1"/>
      <c r="K1136" s="1"/>
      <c r="L1136" s="1"/>
      <c r="M1136" s="1"/>
      <c r="N1136" s="1"/>
      <c r="O1136" s="1"/>
      <c r="P1136" s="1"/>
      <c r="Q1136" s="1"/>
      <c r="R1136" s="1"/>
      <c r="S1136" s="1"/>
      <c r="T1136" s="1"/>
      <c r="U1136" s="1"/>
      <c r="V1136" s="1"/>
      <c r="W1136" s="1"/>
      <c r="X1136" s="1"/>
    </row>
    <row r="1137" spans="1:24" ht="9.75" customHeight="1">
      <c r="A1137" s="1"/>
      <c r="B1137" s="79"/>
      <c r="C1137" s="1"/>
      <c r="D1137" s="1"/>
      <c r="H1137" s="1"/>
      <c r="I1137" s="1"/>
      <c r="J1137" s="1"/>
      <c r="K1137" s="1"/>
      <c r="L1137" s="1"/>
      <c r="M1137" s="1"/>
      <c r="N1137" s="1"/>
      <c r="O1137" s="1"/>
      <c r="P1137" s="1"/>
      <c r="Q1137" s="1"/>
      <c r="R1137" s="1"/>
      <c r="S1137" s="1"/>
      <c r="T1137" s="1"/>
      <c r="U1137" s="1"/>
      <c r="V1137" s="1"/>
      <c r="W1137" s="1"/>
      <c r="X1137" s="1"/>
    </row>
    <row r="1138" spans="1:24" ht="9.75" customHeight="1">
      <c r="A1138" s="1"/>
      <c r="B1138" s="79"/>
      <c r="C1138" s="1"/>
      <c r="D1138" s="1"/>
      <c r="H1138" s="1"/>
      <c r="I1138" s="1"/>
      <c r="J1138" s="1"/>
      <c r="K1138" s="1"/>
      <c r="L1138" s="1"/>
      <c r="M1138" s="1"/>
      <c r="N1138" s="1"/>
      <c r="O1138" s="1"/>
      <c r="P1138" s="1"/>
      <c r="Q1138" s="1"/>
      <c r="R1138" s="1"/>
      <c r="S1138" s="1"/>
      <c r="T1138" s="1"/>
      <c r="U1138" s="1"/>
      <c r="V1138" s="1"/>
      <c r="W1138" s="1"/>
      <c r="X1138" s="1"/>
    </row>
    <row r="1139" spans="1:24" ht="9.75" customHeight="1">
      <c r="A1139" s="1"/>
      <c r="B1139" s="79"/>
      <c r="C1139" s="1"/>
      <c r="D1139" s="1"/>
      <c r="H1139" s="1"/>
      <c r="I1139" s="1"/>
      <c r="J1139" s="1"/>
      <c r="K1139" s="1"/>
      <c r="L1139" s="1"/>
      <c r="M1139" s="1"/>
      <c r="N1139" s="1"/>
      <c r="O1139" s="1"/>
      <c r="P1139" s="1"/>
      <c r="Q1139" s="1"/>
      <c r="R1139" s="1"/>
      <c r="S1139" s="1"/>
      <c r="T1139" s="1"/>
      <c r="U1139" s="1"/>
      <c r="V1139" s="1"/>
      <c r="W1139" s="1"/>
      <c r="X1139" s="1"/>
    </row>
    <row r="1140" spans="1:24" ht="9.75" customHeight="1">
      <c r="A1140" s="1"/>
      <c r="B1140" s="79"/>
      <c r="C1140" s="1"/>
      <c r="D1140" s="1"/>
      <c r="H1140" s="1"/>
      <c r="I1140" s="1"/>
      <c r="J1140" s="1"/>
      <c r="K1140" s="1"/>
      <c r="L1140" s="1"/>
      <c r="M1140" s="1"/>
      <c r="N1140" s="1"/>
      <c r="O1140" s="1"/>
      <c r="P1140" s="1"/>
      <c r="Q1140" s="1"/>
      <c r="R1140" s="1"/>
      <c r="S1140" s="1"/>
      <c r="T1140" s="1"/>
      <c r="U1140" s="1"/>
      <c r="V1140" s="1"/>
      <c r="W1140" s="1"/>
      <c r="X1140" s="1"/>
    </row>
    <row r="1141" spans="1:24" ht="9.75" customHeight="1">
      <c r="A1141" s="1"/>
      <c r="B1141" s="79"/>
      <c r="C1141" s="1"/>
      <c r="D1141" s="1"/>
      <c r="H1141" s="1"/>
      <c r="I1141" s="1"/>
      <c r="J1141" s="1"/>
      <c r="K1141" s="1"/>
      <c r="L1141" s="1"/>
      <c r="M1141" s="1"/>
      <c r="N1141" s="1"/>
      <c r="O1141" s="1"/>
      <c r="P1141" s="1"/>
      <c r="Q1141" s="1"/>
      <c r="R1141" s="1"/>
      <c r="S1141" s="1"/>
      <c r="T1141" s="1"/>
      <c r="U1141" s="1"/>
      <c r="V1141" s="1"/>
      <c r="W1141" s="1"/>
      <c r="X1141" s="1"/>
    </row>
    <row r="1142" spans="1:24" ht="9.75" customHeight="1">
      <c r="A1142" s="1"/>
      <c r="B1142" s="79"/>
      <c r="C1142" s="1"/>
      <c r="D1142" s="1"/>
      <c r="H1142" s="1"/>
      <c r="I1142" s="1"/>
      <c r="J1142" s="1"/>
      <c r="K1142" s="1"/>
      <c r="L1142" s="1"/>
      <c r="M1142" s="1"/>
      <c r="N1142" s="1"/>
      <c r="O1142" s="1"/>
      <c r="P1142" s="1"/>
      <c r="Q1142" s="1"/>
      <c r="R1142" s="1"/>
      <c r="S1142" s="1"/>
      <c r="T1142" s="1"/>
      <c r="U1142" s="1"/>
      <c r="V1142" s="1"/>
      <c r="W1142" s="1"/>
      <c r="X1142" s="1"/>
    </row>
    <row r="1143" spans="1:24" ht="9.75" customHeight="1">
      <c r="A1143" s="1"/>
      <c r="B1143" s="79"/>
      <c r="C1143" s="1"/>
      <c r="D1143" s="1"/>
      <c r="H1143" s="1"/>
      <c r="I1143" s="1"/>
      <c r="J1143" s="1"/>
      <c r="K1143" s="1"/>
      <c r="L1143" s="1"/>
      <c r="M1143" s="1"/>
      <c r="N1143" s="1"/>
      <c r="O1143" s="1"/>
      <c r="P1143" s="1"/>
      <c r="Q1143" s="1"/>
      <c r="R1143" s="1"/>
      <c r="S1143" s="1"/>
      <c r="T1143" s="1"/>
      <c r="U1143" s="1"/>
      <c r="V1143" s="1"/>
      <c r="W1143" s="1"/>
      <c r="X1143" s="1"/>
    </row>
    <row r="1144" spans="1:24" ht="9.75" customHeight="1">
      <c r="A1144" s="1"/>
      <c r="B1144" s="79"/>
      <c r="C1144" s="1"/>
      <c r="D1144" s="1"/>
      <c r="H1144" s="1"/>
      <c r="I1144" s="1"/>
      <c r="J1144" s="1"/>
      <c r="K1144" s="1"/>
      <c r="L1144" s="1"/>
      <c r="M1144" s="1"/>
      <c r="N1144" s="1"/>
      <c r="O1144" s="1"/>
      <c r="P1144" s="1"/>
      <c r="Q1144" s="1"/>
      <c r="R1144" s="1"/>
      <c r="S1144" s="1"/>
      <c r="T1144" s="1"/>
      <c r="U1144" s="1"/>
      <c r="V1144" s="1"/>
      <c r="W1144" s="1"/>
      <c r="X1144" s="1"/>
    </row>
    <row r="1145" spans="1:24" ht="9.75" customHeight="1">
      <c r="A1145" s="1"/>
      <c r="B1145" s="79"/>
      <c r="C1145" s="1"/>
      <c r="D1145" s="1"/>
      <c r="H1145" s="1"/>
      <c r="I1145" s="1"/>
      <c r="J1145" s="1"/>
      <c r="K1145" s="1"/>
      <c r="L1145" s="1"/>
      <c r="M1145" s="1"/>
      <c r="N1145" s="1"/>
      <c r="O1145" s="1"/>
      <c r="P1145" s="1"/>
      <c r="Q1145" s="1"/>
      <c r="R1145" s="1"/>
      <c r="S1145" s="1"/>
      <c r="T1145" s="1"/>
      <c r="U1145" s="1"/>
      <c r="V1145" s="1"/>
      <c r="W1145" s="1"/>
      <c r="X1145" s="1"/>
    </row>
    <row r="1146" spans="1:24" ht="9.75" customHeight="1">
      <c r="A1146" s="1"/>
      <c r="B1146" s="79"/>
      <c r="C1146" s="1"/>
      <c r="D1146" s="1"/>
      <c r="H1146" s="1"/>
      <c r="I1146" s="1"/>
      <c r="J1146" s="1"/>
      <c r="K1146" s="1"/>
      <c r="L1146" s="1"/>
      <c r="M1146" s="1"/>
      <c r="N1146" s="1"/>
      <c r="O1146" s="1"/>
      <c r="P1146" s="1"/>
      <c r="Q1146" s="1"/>
      <c r="R1146" s="1"/>
      <c r="S1146" s="1"/>
      <c r="T1146" s="1"/>
      <c r="U1146" s="1"/>
      <c r="V1146" s="1"/>
      <c r="W1146" s="1"/>
      <c r="X1146" s="1"/>
    </row>
    <row r="1147" spans="1:24" ht="9.75" customHeight="1">
      <c r="A1147" s="1"/>
      <c r="B1147" s="79"/>
      <c r="C1147" s="1"/>
      <c r="D1147" s="1"/>
      <c r="H1147" s="1"/>
      <c r="I1147" s="1"/>
      <c r="J1147" s="1"/>
      <c r="K1147" s="1"/>
      <c r="L1147" s="1"/>
      <c r="M1147" s="1"/>
      <c r="N1147" s="1"/>
      <c r="O1147" s="1"/>
      <c r="P1147" s="1"/>
      <c r="Q1147" s="1"/>
      <c r="R1147" s="1"/>
      <c r="S1147" s="1"/>
      <c r="T1147" s="1"/>
      <c r="U1147" s="1"/>
      <c r="V1147" s="1"/>
      <c r="W1147" s="1"/>
      <c r="X1147" s="1"/>
    </row>
    <row r="1148" spans="1:24" ht="9.75" customHeight="1">
      <c r="A1148" s="1"/>
      <c r="B1148" s="79"/>
      <c r="C1148" s="1"/>
      <c r="D1148" s="1"/>
      <c r="H1148" s="1"/>
      <c r="I1148" s="1"/>
      <c r="J1148" s="1"/>
      <c r="K1148" s="1"/>
      <c r="L1148" s="1"/>
      <c r="M1148" s="1"/>
      <c r="N1148" s="1"/>
      <c r="O1148" s="1"/>
      <c r="P1148" s="1"/>
      <c r="Q1148" s="1"/>
      <c r="R1148" s="1"/>
      <c r="S1148" s="1"/>
      <c r="T1148" s="1"/>
      <c r="U1148" s="1"/>
      <c r="V1148" s="1"/>
      <c r="W1148" s="1"/>
      <c r="X1148" s="1"/>
    </row>
    <row r="1149" spans="1:24" ht="9.75" customHeight="1">
      <c r="A1149" s="1"/>
      <c r="B1149" s="79"/>
      <c r="C1149" s="1"/>
      <c r="D1149" s="1"/>
      <c r="H1149" s="1"/>
      <c r="I1149" s="1"/>
      <c r="J1149" s="1"/>
      <c r="K1149" s="1"/>
      <c r="L1149" s="1"/>
      <c r="M1149" s="1"/>
      <c r="N1149" s="1"/>
      <c r="O1149" s="1"/>
      <c r="P1149" s="1"/>
      <c r="Q1149" s="1"/>
      <c r="R1149" s="1"/>
      <c r="S1149" s="1"/>
      <c r="T1149" s="1"/>
      <c r="U1149" s="1"/>
      <c r="V1149" s="1"/>
      <c r="W1149" s="1"/>
      <c r="X1149" s="1"/>
    </row>
    <row r="1150" spans="1:24" ht="9.75" customHeight="1">
      <c r="A1150" s="1"/>
      <c r="B1150" s="79"/>
      <c r="C1150" s="1"/>
      <c r="D1150" s="1"/>
      <c r="H1150" s="1"/>
      <c r="I1150" s="1"/>
      <c r="J1150" s="1"/>
      <c r="K1150" s="1"/>
      <c r="L1150" s="1"/>
      <c r="M1150" s="1"/>
      <c r="N1150" s="1"/>
      <c r="O1150" s="1"/>
      <c r="P1150" s="1"/>
      <c r="Q1150" s="1"/>
      <c r="R1150" s="1"/>
      <c r="S1150" s="1"/>
      <c r="T1150" s="1"/>
      <c r="U1150" s="1"/>
      <c r="V1150" s="1"/>
      <c r="W1150" s="1"/>
      <c r="X1150" s="1"/>
    </row>
    <row r="1151" spans="1:24" ht="9.75" customHeight="1">
      <c r="A1151" s="1"/>
      <c r="B1151" s="79"/>
      <c r="C1151" s="1"/>
      <c r="D1151" s="1"/>
      <c r="H1151" s="1"/>
      <c r="I1151" s="1"/>
      <c r="J1151" s="1"/>
      <c r="K1151" s="1"/>
      <c r="L1151" s="1"/>
      <c r="M1151" s="1"/>
      <c r="N1151" s="1"/>
      <c r="O1151" s="1"/>
      <c r="P1151" s="1"/>
      <c r="Q1151" s="1"/>
      <c r="R1151" s="1"/>
      <c r="S1151" s="1"/>
      <c r="T1151" s="1"/>
      <c r="U1151" s="1"/>
      <c r="V1151" s="1"/>
      <c r="W1151" s="1"/>
      <c r="X1151" s="1"/>
    </row>
    <row r="1152" spans="1:24" ht="9.75" customHeight="1">
      <c r="A1152" s="1"/>
      <c r="B1152" s="79"/>
      <c r="C1152" s="1"/>
      <c r="D1152" s="1"/>
      <c r="H1152" s="1"/>
      <c r="I1152" s="1"/>
      <c r="J1152" s="1"/>
      <c r="K1152" s="1"/>
      <c r="L1152" s="1"/>
      <c r="M1152" s="1"/>
      <c r="N1152" s="1"/>
      <c r="O1152" s="1"/>
      <c r="P1152" s="1"/>
      <c r="Q1152" s="1"/>
      <c r="R1152" s="1"/>
      <c r="S1152" s="1"/>
      <c r="T1152" s="1"/>
      <c r="U1152" s="1"/>
      <c r="V1152" s="1"/>
      <c r="W1152" s="1"/>
      <c r="X1152" s="1"/>
    </row>
    <row r="1153" spans="1:24" ht="9.75" customHeight="1">
      <c r="A1153" s="1"/>
      <c r="B1153" s="79"/>
      <c r="C1153" s="1"/>
      <c r="D1153" s="1"/>
      <c r="H1153" s="1"/>
      <c r="I1153" s="1"/>
      <c r="J1153" s="1"/>
      <c r="K1153" s="1"/>
      <c r="L1153" s="1"/>
      <c r="M1153" s="1"/>
      <c r="N1153" s="1"/>
      <c r="O1153" s="1"/>
      <c r="P1153" s="1"/>
      <c r="Q1153" s="1"/>
      <c r="R1153" s="1"/>
      <c r="S1153" s="1"/>
      <c r="T1153" s="1"/>
      <c r="U1153" s="1"/>
      <c r="V1153" s="1"/>
      <c r="W1153" s="1"/>
      <c r="X1153" s="1"/>
    </row>
    <row r="1154" spans="1:24" ht="9.75" customHeight="1">
      <c r="A1154" s="1"/>
      <c r="B1154" s="79"/>
      <c r="C1154" s="1"/>
      <c r="D1154" s="1"/>
      <c r="H1154" s="1"/>
      <c r="I1154" s="1"/>
      <c r="J1154" s="1"/>
      <c r="K1154" s="1"/>
      <c r="L1154" s="1"/>
      <c r="M1154" s="1"/>
      <c r="N1154" s="1"/>
      <c r="O1154" s="1"/>
      <c r="P1154" s="1"/>
      <c r="Q1154" s="1"/>
      <c r="R1154" s="1"/>
      <c r="S1154" s="1"/>
      <c r="T1154" s="1"/>
      <c r="U1154" s="1"/>
      <c r="V1154" s="1"/>
      <c r="W1154" s="1"/>
      <c r="X1154" s="1"/>
    </row>
    <row r="1155" spans="1:24" ht="9.75" customHeight="1">
      <c r="A1155" s="1"/>
      <c r="B1155" s="79"/>
      <c r="C1155" s="1"/>
      <c r="D1155" s="1"/>
      <c r="H1155" s="1"/>
      <c r="I1155" s="1"/>
      <c r="J1155" s="1"/>
      <c r="K1155" s="1"/>
      <c r="L1155" s="1"/>
      <c r="M1155" s="1"/>
      <c r="N1155" s="1"/>
      <c r="O1155" s="1"/>
      <c r="P1155" s="1"/>
      <c r="Q1155" s="1"/>
      <c r="R1155" s="1"/>
      <c r="S1155" s="1"/>
      <c r="T1155" s="1"/>
      <c r="U1155" s="1"/>
      <c r="V1155" s="1"/>
      <c r="W1155" s="1"/>
      <c r="X1155" s="1"/>
    </row>
    <row r="1156" spans="1:24" ht="9.75" customHeight="1">
      <c r="A1156" s="1"/>
      <c r="B1156" s="79"/>
      <c r="C1156" s="1"/>
      <c r="D1156" s="1"/>
      <c r="H1156" s="1"/>
      <c r="I1156" s="1"/>
      <c r="J1156" s="1"/>
      <c r="K1156" s="1"/>
      <c r="L1156" s="1"/>
      <c r="M1156" s="1"/>
      <c r="N1156" s="1"/>
      <c r="O1156" s="1"/>
      <c r="P1156" s="1"/>
      <c r="Q1156" s="1"/>
      <c r="R1156" s="1"/>
      <c r="S1156" s="1"/>
      <c r="T1156" s="1"/>
      <c r="U1156" s="1"/>
      <c r="V1156" s="1"/>
      <c r="W1156" s="1"/>
      <c r="X1156" s="1"/>
    </row>
    <row r="1157" spans="1:24" ht="9.75" customHeight="1">
      <c r="A1157" s="1"/>
      <c r="B1157" s="79"/>
      <c r="C1157" s="1"/>
      <c r="D1157" s="1"/>
      <c r="H1157" s="1"/>
      <c r="I1157" s="1"/>
      <c r="J1157" s="1"/>
      <c r="K1157" s="1"/>
      <c r="L1157" s="1"/>
      <c r="M1157" s="1"/>
      <c r="N1157" s="1"/>
      <c r="O1157" s="1"/>
      <c r="P1157" s="1"/>
      <c r="Q1157" s="1"/>
      <c r="R1157" s="1"/>
      <c r="S1157" s="1"/>
      <c r="T1157" s="1"/>
      <c r="U1157" s="1"/>
      <c r="V1157" s="1"/>
      <c r="W1157" s="1"/>
      <c r="X1157" s="1"/>
    </row>
    <row r="1158" spans="1:24" ht="9.75" customHeight="1">
      <c r="A1158" s="1"/>
      <c r="B1158" s="79"/>
      <c r="C1158" s="1"/>
      <c r="D1158" s="1"/>
      <c r="H1158" s="1"/>
      <c r="I1158" s="1"/>
      <c r="J1158" s="1"/>
      <c r="K1158" s="1"/>
      <c r="L1158" s="1"/>
      <c r="M1158" s="1"/>
      <c r="N1158" s="1"/>
      <c r="O1158" s="1"/>
      <c r="P1158" s="1"/>
      <c r="Q1158" s="1"/>
      <c r="R1158" s="1"/>
      <c r="S1158" s="1"/>
      <c r="T1158" s="1"/>
      <c r="U1158" s="1"/>
      <c r="V1158" s="1"/>
      <c r="W1158" s="1"/>
      <c r="X1158" s="1"/>
    </row>
    <row r="1159" spans="1:24" ht="9.75" customHeight="1">
      <c r="A1159" s="1"/>
      <c r="B1159" s="79"/>
      <c r="C1159" s="1"/>
      <c r="D1159" s="1"/>
      <c r="H1159" s="1"/>
      <c r="I1159" s="1"/>
      <c r="J1159" s="1"/>
      <c r="K1159" s="1"/>
      <c r="L1159" s="1"/>
      <c r="M1159" s="1"/>
      <c r="N1159" s="1"/>
      <c r="O1159" s="1"/>
      <c r="P1159" s="1"/>
      <c r="Q1159" s="1"/>
      <c r="R1159" s="1"/>
      <c r="S1159" s="1"/>
      <c r="T1159" s="1"/>
      <c r="U1159" s="1"/>
      <c r="V1159" s="1"/>
      <c r="W1159" s="1"/>
      <c r="X1159" s="1"/>
    </row>
    <row r="1160" spans="1:24" ht="9.75" customHeight="1">
      <c r="A1160" s="1"/>
      <c r="B1160" s="79"/>
      <c r="C1160" s="1"/>
      <c r="D1160" s="1"/>
      <c r="H1160" s="1"/>
      <c r="I1160" s="1"/>
      <c r="J1160" s="1"/>
      <c r="K1160" s="1"/>
      <c r="L1160" s="1"/>
      <c r="M1160" s="1"/>
      <c r="N1160" s="1"/>
      <c r="O1160" s="1"/>
      <c r="P1160" s="1"/>
      <c r="Q1160" s="1"/>
      <c r="R1160" s="1"/>
      <c r="S1160" s="1"/>
      <c r="T1160" s="1"/>
      <c r="U1160" s="1"/>
      <c r="V1160" s="1"/>
      <c r="W1160" s="1"/>
      <c r="X1160" s="1"/>
    </row>
    <row r="1161" spans="1:24" ht="9.75" customHeight="1">
      <c r="A1161" s="1"/>
      <c r="B1161" s="79"/>
      <c r="C1161" s="1"/>
      <c r="D1161" s="1"/>
      <c r="H1161" s="1"/>
      <c r="I1161" s="1"/>
      <c r="J1161" s="1"/>
      <c r="K1161" s="1"/>
      <c r="L1161" s="1"/>
      <c r="M1161" s="1"/>
      <c r="N1161" s="1"/>
      <c r="O1161" s="1"/>
      <c r="P1161" s="1"/>
      <c r="Q1161" s="1"/>
      <c r="R1161" s="1"/>
      <c r="S1161" s="1"/>
      <c r="T1161" s="1"/>
      <c r="U1161" s="1"/>
      <c r="V1161" s="1"/>
      <c r="W1161" s="1"/>
      <c r="X1161" s="1"/>
    </row>
    <row r="1162" spans="1:24" ht="9.75" customHeight="1">
      <c r="A1162" s="1"/>
      <c r="B1162" s="79"/>
      <c r="C1162" s="1"/>
      <c r="D1162" s="1"/>
      <c r="H1162" s="1"/>
      <c r="I1162" s="1"/>
      <c r="J1162" s="1"/>
      <c r="K1162" s="1"/>
      <c r="L1162" s="1"/>
      <c r="M1162" s="1"/>
      <c r="N1162" s="1"/>
      <c r="O1162" s="1"/>
      <c r="P1162" s="1"/>
      <c r="Q1162" s="1"/>
      <c r="R1162" s="1"/>
      <c r="S1162" s="1"/>
      <c r="T1162" s="1"/>
      <c r="U1162" s="1"/>
      <c r="V1162" s="1"/>
      <c r="W1162" s="1"/>
      <c r="X1162" s="1"/>
    </row>
    <row r="1163" spans="1:24" ht="9.75" customHeight="1">
      <c r="A1163" s="1"/>
      <c r="B1163" s="79"/>
      <c r="C1163" s="1"/>
      <c r="D1163" s="1"/>
      <c r="H1163" s="1"/>
      <c r="I1163" s="1"/>
      <c r="J1163" s="1"/>
      <c r="K1163" s="1"/>
      <c r="L1163" s="1"/>
      <c r="M1163" s="1"/>
      <c r="N1163" s="1"/>
      <c r="O1163" s="1"/>
      <c r="P1163" s="1"/>
      <c r="Q1163" s="1"/>
      <c r="R1163" s="1"/>
      <c r="S1163" s="1"/>
      <c r="T1163" s="1"/>
      <c r="U1163" s="1"/>
      <c r="V1163" s="1"/>
      <c r="W1163" s="1"/>
      <c r="X1163" s="1"/>
    </row>
    <row r="1164" spans="1:24" ht="9.75" customHeight="1">
      <c r="A1164" s="1"/>
      <c r="B1164" s="79"/>
      <c r="C1164" s="1"/>
      <c r="D1164" s="1"/>
      <c r="H1164" s="1"/>
      <c r="I1164" s="1"/>
      <c r="J1164" s="1"/>
      <c r="K1164" s="1"/>
      <c r="L1164" s="1"/>
      <c r="M1164" s="1"/>
      <c r="N1164" s="1"/>
      <c r="O1164" s="1"/>
      <c r="P1164" s="1"/>
      <c r="Q1164" s="1"/>
      <c r="R1164" s="1"/>
      <c r="S1164" s="1"/>
      <c r="T1164" s="1"/>
      <c r="U1164" s="1"/>
      <c r="V1164" s="1"/>
      <c r="W1164" s="1"/>
      <c r="X1164" s="1"/>
    </row>
    <row r="1165" spans="1:24" ht="9.75" customHeight="1">
      <c r="A1165" s="1"/>
      <c r="B1165" s="79"/>
      <c r="C1165" s="1"/>
      <c r="D1165" s="1"/>
      <c r="H1165" s="1"/>
      <c r="I1165" s="1"/>
      <c r="J1165" s="1"/>
      <c r="K1165" s="1"/>
      <c r="L1165" s="1"/>
      <c r="M1165" s="1"/>
      <c r="N1165" s="1"/>
      <c r="O1165" s="1"/>
      <c r="P1165" s="1"/>
      <c r="Q1165" s="1"/>
      <c r="R1165" s="1"/>
      <c r="S1165" s="1"/>
      <c r="T1165" s="1"/>
      <c r="U1165" s="1"/>
      <c r="V1165" s="1"/>
      <c r="W1165" s="1"/>
      <c r="X1165" s="1"/>
    </row>
    <row r="1166" spans="1:24" ht="9.75" customHeight="1">
      <c r="A1166" s="1"/>
      <c r="B1166" s="79"/>
      <c r="C1166" s="1"/>
      <c r="D1166" s="1"/>
      <c r="H1166" s="1"/>
      <c r="I1166" s="1"/>
      <c r="J1166" s="1"/>
      <c r="K1166" s="1"/>
      <c r="L1166" s="1"/>
      <c r="M1166" s="1"/>
      <c r="N1166" s="1"/>
      <c r="O1166" s="1"/>
      <c r="P1166" s="1"/>
      <c r="Q1166" s="1"/>
      <c r="R1166" s="1"/>
      <c r="S1166" s="1"/>
      <c r="T1166" s="1"/>
      <c r="U1166" s="1"/>
      <c r="V1166" s="1"/>
      <c r="W1166" s="1"/>
      <c r="X1166" s="1"/>
    </row>
    <row r="1167" spans="1:24" ht="9.75" customHeight="1">
      <c r="A1167" s="1"/>
      <c r="B1167" s="79"/>
      <c r="C1167" s="1"/>
      <c r="D1167" s="1"/>
      <c r="H1167" s="1"/>
      <c r="I1167" s="1"/>
      <c r="J1167" s="1"/>
      <c r="K1167" s="1"/>
      <c r="L1167" s="1"/>
      <c r="M1167" s="1"/>
      <c r="N1167" s="1"/>
      <c r="O1167" s="1"/>
      <c r="P1167" s="1"/>
      <c r="Q1167" s="1"/>
      <c r="R1167" s="1"/>
      <c r="S1167" s="1"/>
      <c r="T1167" s="1"/>
      <c r="U1167" s="1"/>
      <c r="V1167" s="1"/>
      <c r="W1167" s="1"/>
      <c r="X1167" s="1"/>
    </row>
    <row r="1168" spans="1:24" ht="9.75" customHeight="1">
      <c r="A1168" s="1"/>
      <c r="B1168" s="79"/>
      <c r="C1168" s="1"/>
      <c r="D1168" s="1"/>
      <c r="H1168" s="1"/>
      <c r="I1168" s="1"/>
      <c r="J1168" s="1"/>
      <c r="K1168" s="1"/>
      <c r="L1168" s="1"/>
      <c r="M1168" s="1"/>
      <c r="N1168" s="1"/>
      <c r="O1168" s="1"/>
      <c r="P1168" s="1"/>
      <c r="Q1168" s="1"/>
      <c r="R1168" s="1"/>
      <c r="S1168" s="1"/>
      <c r="T1168" s="1"/>
      <c r="U1168" s="1"/>
      <c r="V1168" s="1"/>
      <c r="W1168" s="1"/>
      <c r="X1168" s="1"/>
    </row>
    <row r="1169" spans="1:24" ht="9.75" customHeight="1">
      <c r="A1169" s="1"/>
      <c r="B1169" s="79"/>
      <c r="C1169" s="1"/>
      <c r="D1169" s="1"/>
      <c r="H1169" s="1"/>
      <c r="I1169" s="1"/>
      <c r="J1169" s="1"/>
      <c r="K1169" s="1"/>
      <c r="L1169" s="1"/>
      <c r="M1169" s="1"/>
      <c r="N1169" s="1"/>
      <c r="O1169" s="1"/>
      <c r="P1169" s="1"/>
      <c r="Q1169" s="1"/>
      <c r="R1169" s="1"/>
      <c r="S1169" s="1"/>
      <c r="T1169" s="1"/>
      <c r="U1169" s="1"/>
      <c r="V1169" s="1"/>
      <c r="W1169" s="1"/>
      <c r="X1169" s="1"/>
    </row>
    <row r="1170" spans="1:24" ht="9.75" customHeight="1">
      <c r="A1170" s="1"/>
      <c r="B1170" s="79"/>
      <c r="C1170" s="1"/>
      <c r="D1170" s="1"/>
      <c r="H1170" s="1"/>
      <c r="I1170" s="1"/>
      <c r="J1170" s="1"/>
      <c r="K1170" s="1"/>
      <c r="L1170" s="1"/>
      <c r="M1170" s="1"/>
      <c r="N1170" s="1"/>
      <c r="O1170" s="1"/>
      <c r="P1170" s="1"/>
      <c r="Q1170" s="1"/>
      <c r="R1170" s="1"/>
      <c r="S1170" s="1"/>
      <c r="T1170" s="1"/>
      <c r="U1170" s="1"/>
      <c r="V1170" s="1"/>
      <c r="W1170" s="1"/>
      <c r="X1170" s="1"/>
    </row>
    <row r="1171" spans="1:24" ht="9.75" customHeight="1">
      <c r="A1171" s="1"/>
      <c r="B1171" s="79"/>
      <c r="C1171" s="1"/>
      <c r="D1171" s="1"/>
      <c r="H1171" s="1"/>
      <c r="I1171" s="1"/>
      <c r="J1171" s="1"/>
      <c r="K1171" s="1"/>
      <c r="L1171" s="1"/>
      <c r="M1171" s="1"/>
      <c r="N1171" s="1"/>
      <c r="O1171" s="1"/>
      <c r="P1171" s="1"/>
      <c r="Q1171" s="1"/>
      <c r="R1171" s="1"/>
      <c r="S1171" s="1"/>
      <c r="T1171" s="1"/>
      <c r="U1171" s="1"/>
      <c r="V1171" s="1"/>
      <c r="W1171" s="1"/>
      <c r="X1171" s="1"/>
    </row>
    <row r="1172" spans="1:24" ht="9.75" customHeight="1">
      <c r="A1172" s="1"/>
      <c r="B1172" s="79"/>
      <c r="C1172" s="1"/>
      <c r="D1172" s="1"/>
      <c r="H1172" s="1"/>
      <c r="I1172" s="1"/>
      <c r="J1172" s="1"/>
      <c r="K1172" s="1"/>
      <c r="L1172" s="1"/>
      <c r="M1172" s="1"/>
      <c r="N1172" s="1"/>
      <c r="O1172" s="1"/>
      <c r="P1172" s="1"/>
      <c r="Q1172" s="1"/>
      <c r="R1172" s="1"/>
      <c r="S1172" s="1"/>
      <c r="T1172" s="1"/>
      <c r="U1172" s="1"/>
      <c r="V1172" s="1"/>
      <c r="W1172" s="1"/>
      <c r="X1172" s="1"/>
    </row>
    <row r="1173" spans="1:24" ht="9.75" customHeight="1">
      <c r="A1173" s="1"/>
      <c r="B1173" s="79"/>
      <c r="C1173" s="1"/>
      <c r="D1173" s="1"/>
      <c r="H1173" s="1"/>
      <c r="I1173" s="1"/>
      <c r="J1173" s="1"/>
      <c r="K1173" s="1"/>
      <c r="L1173" s="1"/>
      <c r="M1173" s="1"/>
      <c r="N1173" s="1"/>
      <c r="O1173" s="1"/>
      <c r="P1173" s="1"/>
      <c r="Q1173" s="1"/>
      <c r="R1173" s="1"/>
      <c r="S1173" s="1"/>
      <c r="T1173" s="1"/>
      <c r="U1173" s="1"/>
      <c r="V1173" s="1"/>
      <c r="W1173" s="1"/>
      <c r="X1173" s="1"/>
    </row>
    <row r="1174" spans="1:24" ht="9.75" customHeight="1">
      <c r="A1174" s="1"/>
      <c r="B1174" s="79"/>
      <c r="C1174" s="1"/>
      <c r="D1174" s="1"/>
      <c r="H1174" s="1"/>
      <c r="I1174" s="1"/>
      <c r="J1174" s="1"/>
      <c r="K1174" s="1"/>
      <c r="L1174" s="1"/>
      <c r="M1174" s="1"/>
      <c r="N1174" s="1"/>
      <c r="O1174" s="1"/>
      <c r="P1174" s="1"/>
      <c r="Q1174" s="1"/>
      <c r="R1174" s="1"/>
      <c r="S1174" s="1"/>
      <c r="T1174" s="1"/>
      <c r="U1174" s="1"/>
      <c r="V1174" s="1"/>
      <c r="W1174" s="1"/>
      <c r="X1174" s="1"/>
    </row>
    <row r="1175" spans="1:24" ht="9.75" customHeight="1">
      <c r="A1175" s="1"/>
      <c r="B1175" s="79"/>
      <c r="C1175" s="1"/>
      <c r="D1175" s="1"/>
      <c r="H1175" s="1"/>
      <c r="I1175" s="1"/>
      <c r="J1175" s="1"/>
      <c r="K1175" s="1"/>
      <c r="L1175" s="1"/>
      <c r="M1175" s="1"/>
      <c r="N1175" s="1"/>
      <c r="O1175" s="1"/>
      <c r="P1175" s="1"/>
      <c r="Q1175" s="1"/>
      <c r="R1175" s="1"/>
      <c r="S1175" s="1"/>
      <c r="T1175" s="1"/>
      <c r="U1175" s="1"/>
      <c r="V1175" s="1"/>
      <c r="W1175" s="1"/>
      <c r="X1175" s="1"/>
    </row>
    <row r="1176" spans="1:24" ht="9.75" customHeight="1">
      <c r="A1176" s="1"/>
      <c r="B1176" s="79"/>
      <c r="C1176" s="1"/>
      <c r="D1176" s="1"/>
      <c r="H1176" s="1"/>
      <c r="I1176" s="1"/>
      <c r="J1176" s="1"/>
      <c r="K1176" s="1"/>
      <c r="L1176" s="1"/>
      <c r="M1176" s="1"/>
      <c r="N1176" s="1"/>
      <c r="O1176" s="1"/>
      <c r="P1176" s="1"/>
      <c r="Q1176" s="1"/>
      <c r="R1176" s="1"/>
      <c r="S1176" s="1"/>
      <c r="T1176" s="1"/>
      <c r="U1176" s="1"/>
      <c r="V1176" s="1"/>
      <c r="W1176" s="1"/>
      <c r="X1176" s="1"/>
    </row>
    <row r="1177" spans="1:24" ht="9.75" customHeight="1">
      <c r="A1177" s="1"/>
      <c r="B1177" s="79"/>
      <c r="C1177" s="1"/>
      <c r="D1177" s="1"/>
      <c r="H1177" s="1"/>
      <c r="I1177" s="1"/>
      <c r="J1177" s="1"/>
      <c r="K1177" s="1"/>
      <c r="L1177" s="1"/>
      <c r="M1177" s="1"/>
      <c r="N1177" s="1"/>
      <c r="O1177" s="1"/>
      <c r="P1177" s="1"/>
      <c r="Q1177" s="1"/>
      <c r="R1177" s="1"/>
      <c r="S1177" s="1"/>
      <c r="T1177" s="1"/>
      <c r="U1177" s="1"/>
      <c r="V1177" s="1"/>
      <c r="W1177" s="1"/>
      <c r="X1177" s="1"/>
    </row>
    <row r="1178" spans="1:24" ht="9.75" customHeight="1">
      <c r="A1178" s="1"/>
      <c r="B1178" s="79"/>
      <c r="C1178" s="1"/>
      <c r="D1178" s="1"/>
      <c r="H1178" s="1"/>
      <c r="I1178" s="1"/>
      <c r="J1178" s="1"/>
      <c r="K1178" s="1"/>
      <c r="L1178" s="1"/>
      <c r="M1178" s="1"/>
      <c r="N1178" s="1"/>
      <c r="O1178" s="1"/>
      <c r="P1178" s="1"/>
      <c r="Q1178" s="1"/>
      <c r="R1178" s="1"/>
      <c r="S1178" s="1"/>
      <c r="T1178" s="1"/>
      <c r="U1178" s="1"/>
      <c r="V1178" s="1"/>
      <c r="W1178" s="1"/>
      <c r="X1178" s="1"/>
    </row>
    <row r="1179" spans="1:24" ht="9.75" customHeight="1">
      <c r="A1179" s="1"/>
      <c r="B1179" s="79"/>
      <c r="C1179" s="1"/>
      <c r="D1179" s="1"/>
      <c r="H1179" s="1"/>
      <c r="I1179" s="1"/>
      <c r="J1179" s="1"/>
      <c r="K1179" s="1"/>
      <c r="L1179" s="1"/>
      <c r="M1179" s="1"/>
      <c r="N1179" s="1"/>
      <c r="O1179" s="1"/>
      <c r="P1179" s="1"/>
      <c r="Q1179" s="1"/>
      <c r="R1179" s="1"/>
      <c r="S1179" s="1"/>
      <c r="T1179" s="1"/>
      <c r="U1179" s="1"/>
      <c r="V1179" s="1"/>
      <c r="W1179" s="1"/>
      <c r="X1179" s="1"/>
    </row>
    <row r="1180" spans="1:24" ht="9.75" customHeight="1">
      <c r="A1180" s="1"/>
      <c r="B1180" s="79"/>
      <c r="C1180" s="1"/>
      <c r="D1180" s="1"/>
      <c r="H1180" s="1"/>
      <c r="I1180" s="1"/>
      <c r="J1180" s="1"/>
      <c r="K1180" s="1"/>
      <c r="L1180" s="1"/>
      <c r="M1180" s="1"/>
      <c r="N1180" s="1"/>
      <c r="O1180" s="1"/>
      <c r="P1180" s="1"/>
      <c r="Q1180" s="1"/>
      <c r="R1180" s="1"/>
      <c r="S1180" s="1"/>
      <c r="T1180" s="1"/>
      <c r="U1180" s="1"/>
      <c r="V1180" s="1"/>
      <c r="W1180" s="1"/>
      <c r="X1180" s="1"/>
    </row>
    <row r="1181" spans="1:24" ht="9.75" customHeight="1">
      <c r="A1181" s="1"/>
      <c r="B1181" s="79"/>
      <c r="C1181" s="1"/>
      <c r="D1181" s="1"/>
      <c r="H1181" s="1"/>
      <c r="I1181" s="1"/>
      <c r="J1181" s="1"/>
      <c r="K1181" s="1"/>
      <c r="L1181" s="1"/>
      <c r="M1181" s="1"/>
      <c r="N1181" s="1"/>
      <c r="O1181" s="1"/>
      <c r="P1181" s="1"/>
      <c r="Q1181" s="1"/>
      <c r="R1181" s="1"/>
      <c r="S1181" s="1"/>
      <c r="T1181" s="1"/>
      <c r="U1181" s="1"/>
      <c r="V1181" s="1"/>
      <c r="W1181" s="1"/>
      <c r="X1181" s="1"/>
    </row>
    <row r="1182" spans="1:24" ht="9.75" customHeight="1">
      <c r="A1182" s="1"/>
      <c r="B1182" s="79"/>
      <c r="C1182" s="1"/>
      <c r="D1182" s="1"/>
      <c r="H1182" s="1"/>
      <c r="I1182" s="1"/>
      <c r="J1182" s="1"/>
      <c r="K1182" s="1"/>
      <c r="L1182" s="1"/>
      <c r="M1182" s="1"/>
      <c r="N1182" s="1"/>
      <c r="O1182" s="1"/>
      <c r="P1182" s="1"/>
      <c r="Q1182" s="1"/>
      <c r="R1182" s="1"/>
      <c r="S1182" s="1"/>
      <c r="T1182" s="1"/>
      <c r="U1182" s="1"/>
      <c r="V1182" s="1"/>
      <c r="W1182" s="1"/>
      <c r="X1182" s="1"/>
    </row>
    <row r="1183" spans="1:24" ht="9.75" customHeight="1">
      <c r="A1183" s="1"/>
      <c r="B1183" s="79"/>
      <c r="C1183" s="1"/>
      <c r="D1183" s="1"/>
      <c r="H1183" s="1"/>
      <c r="I1183" s="1"/>
      <c r="J1183" s="1"/>
      <c r="K1183" s="1"/>
      <c r="L1183" s="1"/>
      <c r="M1183" s="1"/>
      <c r="N1183" s="1"/>
      <c r="O1183" s="1"/>
      <c r="P1183" s="1"/>
      <c r="Q1183" s="1"/>
      <c r="R1183" s="1"/>
      <c r="S1183" s="1"/>
      <c r="T1183" s="1"/>
      <c r="U1183" s="1"/>
      <c r="V1183" s="1"/>
      <c r="W1183" s="1"/>
      <c r="X1183" s="1"/>
    </row>
    <row r="1184" spans="1:24" ht="9.75" customHeight="1">
      <c r="A1184" s="1"/>
      <c r="B1184" s="79"/>
      <c r="C1184" s="1"/>
      <c r="D1184" s="1"/>
      <c r="H1184" s="1"/>
      <c r="I1184" s="1"/>
      <c r="J1184" s="1"/>
      <c r="K1184" s="1"/>
      <c r="L1184" s="1"/>
      <c r="M1184" s="1"/>
      <c r="N1184" s="1"/>
      <c r="O1184" s="1"/>
      <c r="P1184" s="1"/>
      <c r="Q1184" s="1"/>
      <c r="R1184" s="1"/>
      <c r="S1184" s="1"/>
      <c r="T1184" s="1"/>
      <c r="U1184" s="1"/>
      <c r="V1184" s="1"/>
      <c r="W1184" s="1"/>
      <c r="X1184" s="1"/>
    </row>
    <row r="1185" spans="1:24" ht="9.75" customHeight="1">
      <c r="A1185" s="1"/>
      <c r="B1185" s="79"/>
      <c r="C1185" s="1"/>
      <c r="D1185" s="1"/>
      <c r="H1185" s="1"/>
      <c r="I1185" s="1"/>
      <c r="J1185" s="1"/>
      <c r="K1185" s="1"/>
      <c r="L1185" s="1"/>
      <c r="M1185" s="1"/>
      <c r="N1185" s="1"/>
      <c r="O1185" s="1"/>
      <c r="P1185" s="1"/>
      <c r="Q1185" s="1"/>
      <c r="R1185" s="1"/>
      <c r="S1185" s="1"/>
      <c r="T1185" s="1"/>
      <c r="U1185" s="1"/>
      <c r="V1185" s="1"/>
      <c r="W1185" s="1"/>
      <c r="X1185" s="1"/>
    </row>
    <row r="1186" spans="1:24" ht="9.75" customHeight="1">
      <c r="A1186" s="1"/>
      <c r="B1186" s="79"/>
      <c r="C1186" s="1"/>
      <c r="D1186" s="1"/>
      <c r="H1186" s="1"/>
      <c r="I1186" s="1"/>
      <c r="J1186" s="1"/>
      <c r="K1186" s="1"/>
      <c r="L1186" s="1"/>
      <c r="M1186" s="1"/>
      <c r="N1186" s="1"/>
      <c r="O1186" s="1"/>
      <c r="P1186" s="1"/>
      <c r="Q1186" s="1"/>
      <c r="R1186" s="1"/>
      <c r="S1186" s="1"/>
      <c r="T1186" s="1"/>
      <c r="U1186" s="1"/>
      <c r="V1186" s="1"/>
      <c r="W1186" s="1"/>
      <c r="X1186" s="1"/>
    </row>
    <row r="1187" spans="1:24" ht="9.75" customHeight="1">
      <c r="A1187" s="1"/>
      <c r="B1187" s="79"/>
      <c r="C1187" s="1"/>
      <c r="D1187" s="1"/>
      <c r="H1187" s="1"/>
      <c r="I1187" s="1"/>
      <c r="J1187" s="1"/>
      <c r="K1187" s="1"/>
      <c r="L1187" s="1"/>
      <c r="M1187" s="1"/>
      <c r="N1187" s="1"/>
      <c r="O1187" s="1"/>
      <c r="P1187" s="1"/>
      <c r="Q1187" s="1"/>
      <c r="R1187" s="1"/>
      <c r="S1187" s="1"/>
      <c r="T1187" s="1"/>
      <c r="U1187" s="1"/>
      <c r="V1187" s="1"/>
      <c r="W1187" s="1"/>
      <c r="X1187" s="1"/>
    </row>
    <row r="1188" spans="1:24" ht="9.75" customHeight="1">
      <c r="A1188" s="1"/>
      <c r="B1188" s="79"/>
      <c r="C1188" s="1"/>
      <c r="D1188" s="1"/>
      <c r="H1188" s="1"/>
      <c r="I1188" s="1"/>
      <c r="J1188" s="1"/>
      <c r="K1188" s="1"/>
      <c r="L1188" s="1"/>
      <c r="M1188" s="1"/>
      <c r="N1188" s="1"/>
      <c r="O1188" s="1"/>
      <c r="P1188" s="1"/>
      <c r="Q1188" s="1"/>
      <c r="R1188" s="1"/>
      <c r="S1188" s="1"/>
      <c r="T1188" s="1"/>
      <c r="U1188" s="1"/>
      <c r="V1188" s="1"/>
      <c r="W1188" s="1"/>
      <c r="X1188" s="1"/>
    </row>
    <row r="1189" spans="1:24" ht="9.75" customHeight="1">
      <c r="A1189" s="1"/>
      <c r="B1189" s="79"/>
      <c r="C1189" s="1"/>
      <c r="D1189" s="1"/>
      <c r="H1189" s="1"/>
      <c r="I1189" s="1"/>
      <c r="J1189" s="1"/>
      <c r="K1189" s="1"/>
      <c r="L1189" s="1"/>
      <c r="M1189" s="1"/>
      <c r="N1189" s="1"/>
      <c r="O1189" s="1"/>
      <c r="P1189" s="1"/>
      <c r="Q1189" s="1"/>
      <c r="R1189" s="1"/>
      <c r="S1189" s="1"/>
      <c r="T1189" s="1"/>
      <c r="U1189" s="1"/>
      <c r="V1189" s="1"/>
      <c r="W1189" s="1"/>
      <c r="X1189" s="1"/>
    </row>
    <row r="1190" spans="1:24" ht="9.75" customHeight="1">
      <c r="A1190" s="1"/>
      <c r="B1190" s="79"/>
      <c r="C1190" s="1"/>
      <c r="D1190" s="1"/>
      <c r="H1190" s="1"/>
      <c r="I1190" s="1"/>
      <c r="J1190" s="1"/>
      <c r="K1190" s="1"/>
      <c r="L1190" s="1"/>
      <c r="M1190" s="1"/>
      <c r="N1190" s="1"/>
      <c r="O1190" s="1"/>
      <c r="P1190" s="1"/>
      <c r="Q1190" s="1"/>
      <c r="R1190" s="1"/>
      <c r="S1190" s="1"/>
      <c r="T1190" s="1"/>
      <c r="U1190" s="1"/>
      <c r="V1190" s="1"/>
      <c r="W1190" s="1"/>
      <c r="X1190" s="1"/>
    </row>
    <row r="1191" spans="1:24" ht="9.75" customHeight="1">
      <c r="A1191" s="1"/>
      <c r="B1191" s="79"/>
      <c r="C1191" s="1"/>
      <c r="D1191" s="1"/>
      <c r="H1191" s="1"/>
      <c r="I1191" s="1"/>
      <c r="J1191" s="1"/>
      <c r="K1191" s="1"/>
      <c r="L1191" s="1"/>
      <c r="M1191" s="1"/>
      <c r="N1191" s="1"/>
      <c r="O1191" s="1"/>
      <c r="P1191" s="1"/>
      <c r="Q1191" s="1"/>
      <c r="R1191" s="1"/>
      <c r="S1191" s="1"/>
      <c r="T1191" s="1"/>
      <c r="U1191" s="1"/>
      <c r="V1191" s="1"/>
      <c r="W1191" s="1"/>
      <c r="X1191" s="1"/>
    </row>
    <row r="1192" spans="1:24" ht="9.75" customHeight="1">
      <c r="A1192" s="1"/>
      <c r="B1192" s="79"/>
      <c r="C1192" s="1"/>
      <c r="D1192" s="1"/>
      <c r="H1192" s="1"/>
      <c r="I1192" s="1"/>
      <c r="J1192" s="1"/>
      <c r="K1192" s="1"/>
      <c r="L1192" s="1"/>
      <c r="M1192" s="1"/>
      <c r="N1192" s="1"/>
      <c r="O1192" s="1"/>
      <c r="P1192" s="1"/>
      <c r="Q1192" s="1"/>
      <c r="R1192" s="1"/>
      <c r="S1192" s="1"/>
      <c r="T1192" s="1"/>
      <c r="U1192" s="1"/>
      <c r="V1192" s="1"/>
      <c r="W1192" s="1"/>
      <c r="X1192" s="1"/>
    </row>
    <row r="1193" spans="1:24" ht="9.75" customHeight="1">
      <c r="A1193" s="1"/>
      <c r="B1193" s="79"/>
      <c r="C1193" s="1"/>
      <c r="D1193" s="1"/>
      <c r="H1193" s="1"/>
      <c r="I1193" s="1"/>
      <c r="J1193" s="1"/>
      <c r="K1193" s="1"/>
      <c r="L1193" s="1"/>
      <c r="M1193" s="1"/>
      <c r="N1193" s="1"/>
      <c r="O1193" s="1"/>
      <c r="P1193" s="1"/>
      <c r="Q1193" s="1"/>
      <c r="R1193" s="1"/>
      <c r="S1193" s="1"/>
      <c r="T1193" s="1"/>
      <c r="U1193" s="1"/>
      <c r="V1193" s="1"/>
      <c r="W1193" s="1"/>
      <c r="X1193" s="1"/>
    </row>
    <row r="1194" spans="1:24" ht="9.75" customHeight="1">
      <c r="A1194" s="1"/>
      <c r="B1194" s="79"/>
      <c r="C1194" s="1"/>
      <c r="D1194" s="1"/>
      <c r="H1194" s="1"/>
      <c r="I1194" s="1"/>
      <c r="J1194" s="1"/>
      <c r="K1194" s="1"/>
      <c r="L1194" s="1"/>
      <c r="M1194" s="1"/>
      <c r="N1194" s="1"/>
      <c r="O1194" s="1"/>
      <c r="P1194" s="1"/>
      <c r="Q1194" s="1"/>
      <c r="R1194" s="1"/>
      <c r="S1194" s="1"/>
      <c r="T1194" s="1"/>
      <c r="U1194" s="1"/>
      <c r="V1194" s="1"/>
      <c r="W1194" s="1"/>
      <c r="X1194" s="1"/>
    </row>
    <row r="1195" spans="1:24" ht="9.75" customHeight="1">
      <c r="A1195" s="1"/>
      <c r="B1195" s="79"/>
      <c r="C1195" s="1"/>
      <c r="D1195" s="1"/>
      <c r="H1195" s="1"/>
      <c r="I1195" s="1"/>
      <c r="J1195" s="1"/>
      <c r="K1195" s="1"/>
      <c r="L1195" s="1"/>
      <c r="M1195" s="1"/>
      <c r="N1195" s="1"/>
      <c r="O1195" s="1"/>
      <c r="P1195" s="1"/>
      <c r="Q1195" s="1"/>
      <c r="R1195" s="1"/>
      <c r="S1195" s="1"/>
      <c r="T1195" s="1"/>
      <c r="U1195" s="1"/>
      <c r="V1195" s="1"/>
      <c r="W1195" s="1"/>
      <c r="X1195" s="1"/>
    </row>
    <row r="1196" spans="1:24" ht="9.75" customHeight="1">
      <c r="A1196" s="1"/>
      <c r="B1196" s="79"/>
      <c r="C1196" s="1"/>
      <c r="D1196" s="1"/>
      <c r="H1196" s="1"/>
      <c r="I1196" s="1"/>
      <c r="J1196" s="1"/>
      <c r="K1196" s="1"/>
      <c r="L1196" s="1"/>
      <c r="M1196" s="1"/>
      <c r="N1196" s="1"/>
      <c r="O1196" s="1"/>
      <c r="P1196" s="1"/>
      <c r="Q1196" s="1"/>
      <c r="R1196" s="1"/>
      <c r="S1196" s="1"/>
      <c r="T1196" s="1"/>
      <c r="U1196" s="1"/>
      <c r="V1196" s="1"/>
      <c r="W1196" s="1"/>
      <c r="X1196" s="1"/>
    </row>
    <row r="1197" spans="1:24" ht="9.75" customHeight="1">
      <c r="A1197" s="1"/>
      <c r="B1197" s="79"/>
      <c r="C1197" s="1"/>
      <c r="D1197" s="1"/>
      <c r="H1197" s="1"/>
      <c r="I1197" s="1"/>
      <c r="J1197" s="1"/>
      <c r="K1197" s="1"/>
      <c r="L1197" s="1"/>
      <c r="M1197" s="1"/>
      <c r="N1197" s="1"/>
      <c r="O1197" s="1"/>
      <c r="P1197" s="1"/>
      <c r="Q1197" s="1"/>
      <c r="R1197" s="1"/>
      <c r="S1197" s="1"/>
      <c r="T1197" s="1"/>
      <c r="U1197" s="1"/>
      <c r="V1197" s="1"/>
      <c r="W1197" s="1"/>
      <c r="X1197" s="1"/>
    </row>
    <row r="1198" spans="1:24" ht="9.75" customHeight="1">
      <c r="A1198" s="1"/>
      <c r="B1198" s="79"/>
      <c r="C1198" s="1"/>
      <c r="D1198" s="1"/>
      <c r="H1198" s="1"/>
      <c r="I1198" s="1"/>
      <c r="J1198" s="1"/>
      <c r="K1198" s="1"/>
      <c r="L1198" s="1"/>
      <c r="M1198" s="1"/>
      <c r="N1198" s="1"/>
      <c r="O1198" s="1"/>
      <c r="P1198" s="1"/>
      <c r="Q1198" s="1"/>
      <c r="R1198" s="1"/>
      <c r="S1198" s="1"/>
      <c r="T1198" s="1"/>
      <c r="U1198" s="1"/>
      <c r="V1198" s="1"/>
      <c r="W1198" s="1"/>
      <c r="X1198" s="1"/>
    </row>
    <row r="1199" spans="1:24" ht="9.75" customHeight="1">
      <c r="A1199" s="1"/>
      <c r="B1199" s="79"/>
      <c r="C1199" s="1"/>
      <c r="D1199" s="1"/>
      <c r="H1199" s="1"/>
      <c r="I1199" s="1"/>
      <c r="J1199" s="1"/>
      <c r="K1199" s="1"/>
      <c r="L1199" s="1"/>
      <c r="M1199" s="1"/>
      <c r="N1199" s="1"/>
      <c r="O1199" s="1"/>
      <c r="P1199" s="1"/>
      <c r="Q1199" s="1"/>
      <c r="R1199" s="1"/>
      <c r="S1199" s="1"/>
      <c r="T1199" s="1"/>
      <c r="U1199" s="1"/>
      <c r="V1199" s="1"/>
      <c r="W1199" s="1"/>
      <c r="X1199" s="1"/>
    </row>
    <row r="1200" spans="1:24" ht="9.75" customHeight="1">
      <c r="A1200" s="1"/>
      <c r="B1200" s="79"/>
      <c r="C1200" s="1"/>
      <c r="D1200" s="1"/>
      <c r="H1200" s="1"/>
      <c r="I1200" s="1"/>
      <c r="J1200" s="1"/>
      <c r="K1200" s="1"/>
      <c r="L1200" s="1"/>
      <c r="M1200" s="1"/>
      <c r="N1200" s="1"/>
      <c r="O1200" s="1"/>
      <c r="P1200" s="1"/>
      <c r="Q1200" s="1"/>
      <c r="R1200" s="1"/>
      <c r="S1200" s="1"/>
      <c r="T1200" s="1"/>
      <c r="U1200" s="1"/>
      <c r="V1200" s="1"/>
      <c r="W1200" s="1"/>
      <c r="X1200" s="1"/>
    </row>
    <row r="1201" spans="1:24" ht="9.75" customHeight="1">
      <c r="A1201" s="1"/>
      <c r="B1201" s="79"/>
      <c r="C1201" s="1"/>
      <c r="D1201" s="1"/>
      <c r="H1201" s="1"/>
      <c r="I1201" s="1"/>
      <c r="J1201" s="1"/>
      <c r="K1201" s="1"/>
      <c r="L1201" s="1"/>
      <c r="M1201" s="1"/>
      <c r="N1201" s="1"/>
      <c r="O1201" s="1"/>
      <c r="P1201" s="1"/>
      <c r="Q1201" s="1"/>
      <c r="R1201" s="1"/>
      <c r="S1201" s="1"/>
      <c r="T1201" s="1"/>
      <c r="U1201" s="1"/>
      <c r="V1201" s="1"/>
      <c r="W1201" s="1"/>
      <c r="X1201" s="1"/>
    </row>
    <row r="1202" spans="1:24" ht="9.75" customHeight="1">
      <c r="A1202" s="1"/>
      <c r="B1202" s="79"/>
      <c r="C1202" s="1"/>
      <c r="D1202" s="1"/>
      <c r="H1202" s="1"/>
      <c r="I1202" s="1"/>
      <c r="J1202" s="1"/>
      <c r="K1202" s="1"/>
      <c r="L1202" s="1"/>
      <c r="M1202" s="1"/>
      <c r="N1202" s="1"/>
      <c r="O1202" s="1"/>
      <c r="P1202" s="1"/>
      <c r="Q1202" s="1"/>
      <c r="R1202" s="1"/>
      <c r="S1202" s="1"/>
      <c r="T1202" s="1"/>
      <c r="U1202" s="1"/>
      <c r="V1202" s="1"/>
      <c r="W1202" s="1"/>
      <c r="X1202" s="1"/>
    </row>
    <row r="1203" spans="1:24" ht="9.75" customHeight="1">
      <c r="A1203" s="1"/>
      <c r="B1203" s="79"/>
      <c r="C1203" s="1"/>
      <c r="D1203" s="1"/>
      <c r="H1203" s="1"/>
      <c r="I1203" s="1"/>
      <c r="J1203" s="1"/>
      <c r="K1203" s="1"/>
      <c r="L1203" s="1"/>
      <c r="M1203" s="1"/>
      <c r="N1203" s="1"/>
      <c r="O1203" s="1"/>
      <c r="P1203" s="1"/>
      <c r="Q1203" s="1"/>
      <c r="R1203" s="1"/>
      <c r="S1203" s="1"/>
      <c r="T1203" s="1"/>
      <c r="U1203" s="1"/>
      <c r="V1203" s="1"/>
      <c r="W1203" s="1"/>
      <c r="X1203" s="1"/>
    </row>
    <row r="1204" spans="1:24" ht="9.75" customHeight="1">
      <c r="A1204" s="1"/>
      <c r="B1204" s="79"/>
      <c r="C1204" s="1"/>
      <c r="D1204" s="1"/>
      <c r="H1204" s="1"/>
      <c r="I1204" s="1"/>
      <c r="J1204" s="1"/>
      <c r="K1204" s="1"/>
      <c r="L1204" s="1"/>
      <c r="M1204" s="1"/>
      <c r="N1204" s="1"/>
      <c r="O1204" s="1"/>
      <c r="P1204" s="1"/>
      <c r="Q1204" s="1"/>
      <c r="R1204" s="1"/>
      <c r="S1204" s="1"/>
      <c r="T1204" s="1"/>
      <c r="U1204" s="1"/>
      <c r="V1204" s="1"/>
      <c r="W1204" s="1"/>
      <c r="X1204" s="1"/>
    </row>
    <row r="1205" spans="1:24" ht="9.75" customHeight="1">
      <c r="A1205" s="1"/>
      <c r="B1205" s="79"/>
      <c r="C1205" s="1"/>
      <c r="D1205" s="1"/>
      <c r="H1205" s="1"/>
      <c r="I1205" s="1"/>
      <c r="J1205" s="1"/>
      <c r="K1205" s="1"/>
      <c r="L1205" s="1"/>
      <c r="M1205" s="1"/>
      <c r="N1205" s="1"/>
      <c r="O1205" s="1"/>
      <c r="P1205" s="1"/>
      <c r="Q1205" s="1"/>
      <c r="R1205" s="1"/>
      <c r="S1205" s="1"/>
      <c r="T1205" s="1"/>
      <c r="U1205" s="1"/>
      <c r="V1205" s="1"/>
      <c r="W1205" s="1"/>
      <c r="X1205" s="1"/>
    </row>
    <row r="1206" spans="1:24" ht="9.75" customHeight="1">
      <c r="A1206" s="1"/>
      <c r="B1206" s="79"/>
      <c r="C1206" s="1"/>
      <c r="D1206" s="1"/>
      <c r="H1206" s="1"/>
      <c r="I1206" s="1"/>
      <c r="J1206" s="1"/>
      <c r="K1206" s="1"/>
      <c r="L1206" s="1"/>
      <c r="M1206" s="1"/>
      <c r="N1206" s="1"/>
      <c r="O1206" s="1"/>
      <c r="P1206" s="1"/>
      <c r="Q1206" s="1"/>
      <c r="R1206" s="1"/>
      <c r="S1206" s="1"/>
      <c r="T1206" s="1"/>
      <c r="U1206" s="1"/>
      <c r="V1206" s="1"/>
      <c r="W1206" s="1"/>
      <c r="X1206" s="1"/>
    </row>
    <row r="1207" spans="1:24" ht="9.75" customHeight="1">
      <c r="A1207" s="1"/>
      <c r="B1207" s="79"/>
      <c r="C1207" s="1"/>
      <c r="D1207" s="1"/>
      <c r="H1207" s="1"/>
      <c r="I1207" s="1"/>
      <c r="J1207" s="1"/>
      <c r="K1207" s="1"/>
      <c r="L1207" s="1"/>
      <c r="M1207" s="1"/>
      <c r="N1207" s="1"/>
      <c r="O1207" s="1"/>
      <c r="P1207" s="1"/>
      <c r="Q1207" s="1"/>
      <c r="R1207" s="1"/>
      <c r="S1207" s="1"/>
      <c r="T1207" s="1"/>
      <c r="U1207" s="1"/>
      <c r="V1207" s="1"/>
      <c r="W1207" s="1"/>
      <c r="X1207" s="1"/>
    </row>
    <row r="1208" spans="1:24" ht="9.75" customHeight="1">
      <c r="A1208" s="1"/>
      <c r="B1208" s="79"/>
      <c r="C1208" s="1"/>
      <c r="D1208" s="1"/>
      <c r="H1208" s="1"/>
      <c r="I1208" s="1"/>
      <c r="J1208" s="1"/>
      <c r="K1208" s="1"/>
      <c r="L1208" s="1"/>
      <c r="M1208" s="1"/>
      <c r="N1208" s="1"/>
      <c r="O1208" s="1"/>
      <c r="P1208" s="1"/>
      <c r="Q1208" s="1"/>
      <c r="R1208" s="1"/>
      <c r="S1208" s="1"/>
      <c r="T1208" s="1"/>
      <c r="U1208" s="1"/>
      <c r="V1208" s="1"/>
      <c r="W1208" s="1"/>
      <c r="X1208" s="1"/>
    </row>
    <row r="1209" spans="1:24" ht="9.75" customHeight="1">
      <c r="A1209" s="1"/>
      <c r="B1209" s="79"/>
      <c r="C1209" s="1"/>
      <c r="D1209" s="1"/>
      <c r="H1209" s="1"/>
      <c r="I1209" s="1"/>
      <c r="J1209" s="1"/>
      <c r="K1209" s="1"/>
      <c r="L1209" s="1"/>
      <c r="M1209" s="1"/>
      <c r="N1209" s="1"/>
      <c r="O1209" s="1"/>
      <c r="P1209" s="1"/>
      <c r="Q1209" s="1"/>
      <c r="R1209" s="1"/>
      <c r="S1209" s="1"/>
      <c r="T1209" s="1"/>
      <c r="U1209" s="1"/>
      <c r="V1209" s="1"/>
      <c r="W1209" s="1"/>
      <c r="X1209" s="1"/>
    </row>
    <row r="1210" spans="1:24" ht="9.75" customHeight="1">
      <c r="A1210" s="1"/>
      <c r="B1210" s="79"/>
      <c r="C1210" s="1"/>
      <c r="D1210" s="1"/>
      <c r="H1210" s="1"/>
      <c r="I1210" s="1"/>
      <c r="J1210" s="1"/>
      <c r="K1210" s="1"/>
      <c r="L1210" s="1"/>
      <c r="M1210" s="1"/>
      <c r="N1210" s="1"/>
      <c r="O1210" s="1"/>
      <c r="P1210" s="1"/>
      <c r="Q1210" s="1"/>
      <c r="R1210" s="1"/>
      <c r="S1210" s="1"/>
      <c r="T1210" s="1"/>
      <c r="U1210" s="1"/>
      <c r="V1210" s="1"/>
      <c r="W1210" s="1"/>
      <c r="X1210" s="1"/>
    </row>
    <row r="1211" spans="1:24" ht="9.75" customHeight="1">
      <c r="A1211" s="1"/>
      <c r="B1211" s="79"/>
      <c r="C1211" s="1"/>
      <c r="D1211" s="1"/>
      <c r="H1211" s="1"/>
      <c r="I1211" s="1"/>
      <c r="J1211" s="1"/>
      <c r="K1211" s="1"/>
      <c r="L1211" s="1"/>
      <c r="M1211" s="1"/>
      <c r="N1211" s="1"/>
      <c r="O1211" s="1"/>
      <c r="P1211" s="1"/>
      <c r="Q1211" s="1"/>
      <c r="R1211" s="1"/>
      <c r="S1211" s="1"/>
      <c r="T1211" s="1"/>
      <c r="U1211" s="1"/>
      <c r="V1211" s="1"/>
      <c r="W1211" s="1"/>
      <c r="X1211" s="1"/>
    </row>
    <row r="1212" spans="1:24" ht="9.75" customHeight="1">
      <c r="A1212" s="1"/>
      <c r="B1212" s="79"/>
      <c r="C1212" s="1"/>
      <c r="D1212" s="1"/>
      <c r="H1212" s="1"/>
      <c r="I1212" s="1"/>
      <c r="J1212" s="1"/>
      <c r="K1212" s="1"/>
      <c r="L1212" s="1"/>
      <c r="M1212" s="1"/>
      <c r="N1212" s="1"/>
      <c r="O1212" s="1"/>
      <c r="P1212" s="1"/>
      <c r="Q1212" s="1"/>
      <c r="R1212" s="1"/>
      <c r="S1212" s="1"/>
      <c r="T1212" s="1"/>
      <c r="U1212" s="1"/>
      <c r="V1212" s="1"/>
      <c r="W1212" s="1"/>
      <c r="X1212" s="1"/>
    </row>
    <row r="1213" spans="1:24" ht="9.75" customHeight="1">
      <c r="A1213" s="1"/>
      <c r="B1213" s="79"/>
      <c r="C1213" s="1"/>
      <c r="D1213" s="1"/>
      <c r="H1213" s="1"/>
      <c r="I1213" s="1"/>
      <c r="J1213" s="1"/>
      <c r="K1213" s="1"/>
      <c r="L1213" s="1"/>
      <c r="M1213" s="1"/>
      <c r="N1213" s="1"/>
      <c r="O1213" s="1"/>
      <c r="P1213" s="1"/>
      <c r="Q1213" s="1"/>
      <c r="R1213" s="1"/>
      <c r="S1213" s="1"/>
      <c r="T1213" s="1"/>
      <c r="U1213" s="1"/>
      <c r="V1213" s="1"/>
      <c r="W1213" s="1"/>
      <c r="X1213" s="1"/>
    </row>
    <row r="1214" spans="1:24" ht="9.75" customHeight="1">
      <c r="A1214" s="1"/>
      <c r="B1214" s="79"/>
      <c r="C1214" s="1"/>
      <c r="D1214" s="1"/>
      <c r="H1214" s="1"/>
      <c r="I1214" s="1"/>
      <c r="J1214" s="1"/>
      <c r="K1214" s="1"/>
      <c r="L1214" s="1"/>
      <c r="M1214" s="1"/>
      <c r="N1214" s="1"/>
      <c r="O1214" s="1"/>
      <c r="P1214" s="1"/>
      <c r="Q1214" s="1"/>
      <c r="R1214" s="1"/>
      <c r="S1214" s="1"/>
      <c r="T1214" s="1"/>
      <c r="U1214" s="1"/>
      <c r="V1214" s="1"/>
      <c r="W1214" s="1"/>
      <c r="X1214" s="1"/>
    </row>
    <row r="1215" spans="1:24" ht="9.75" customHeight="1">
      <c r="A1215" s="1"/>
      <c r="B1215" s="79"/>
      <c r="C1215" s="1"/>
      <c r="D1215" s="1"/>
      <c r="H1215" s="1"/>
      <c r="I1215" s="1"/>
      <c r="J1215" s="1"/>
      <c r="K1215" s="1"/>
      <c r="L1215" s="1"/>
      <c r="M1215" s="1"/>
      <c r="N1215" s="1"/>
      <c r="O1215" s="1"/>
      <c r="P1215" s="1"/>
      <c r="Q1215" s="1"/>
      <c r="R1215" s="1"/>
      <c r="S1215" s="1"/>
      <c r="T1215" s="1"/>
      <c r="U1215" s="1"/>
      <c r="V1215" s="1"/>
      <c r="W1215" s="1"/>
      <c r="X1215" s="1"/>
    </row>
    <row r="1216" spans="1:24" ht="9.75" customHeight="1">
      <c r="A1216" s="1"/>
      <c r="B1216" s="79"/>
      <c r="C1216" s="1"/>
      <c r="D1216" s="1"/>
      <c r="H1216" s="1"/>
      <c r="I1216" s="1"/>
      <c r="J1216" s="1"/>
      <c r="K1216" s="1"/>
      <c r="L1216" s="1"/>
      <c r="M1216" s="1"/>
      <c r="N1216" s="1"/>
      <c r="O1216" s="1"/>
      <c r="P1216" s="1"/>
      <c r="Q1216" s="1"/>
      <c r="R1216" s="1"/>
      <c r="S1216" s="1"/>
      <c r="T1216" s="1"/>
      <c r="U1216" s="1"/>
      <c r="V1216" s="1"/>
      <c r="W1216" s="1"/>
      <c r="X1216" s="1"/>
    </row>
    <row r="1217" spans="1:24" ht="9.75" customHeight="1">
      <c r="A1217" s="1"/>
      <c r="B1217" s="79"/>
      <c r="C1217" s="1"/>
      <c r="D1217" s="1"/>
      <c r="H1217" s="1"/>
      <c r="I1217" s="1"/>
      <c r="J1217" s="1"/>
      <c r="K1217" s="1"/>
      <c r="L1217" s="1"/>
      <c r="M1217" s="1"/>
      <c r="N1217" s="1"/>
      <c r="O1217" s="1"/>
      <c r="P1217" s="1"/>
      <c r="Q1217" s="1"/>
      <c r="R1217" s="1"/>
      <c r="S1217" s="1"/>
      <c r="T1217" s="1"/>
      <c r="U1217" s="1"/>
      <c r="V1217" s="1"/>
      <c r="W1217" s="1"/>
      <c r="X1217" s="1"/>
    </row>
    <row r="1218" spans="1:24" ht="9.75" customHeight="1">
      <c r="A1218" s="1"/>
      <c r="B1218" s="79"/>
      <c r="C1218" s="1"/>
      <c r="D1218" s="1"/>
      <c r="H1218" s="1"/>
      <c r="I1218" s="1"/>
      <c r="J1218" s="1"/>
      <c r="K1218" s="1"/>
      <c r="L1218" s="1"/>
      <c r="M1218" s="1"/>
      <c r="N1218" s="1"/>
      <c r="O1218" s="1"/>
      <c r="P1218" s="1"/>
      <c r="Q1218" s="1"/>
      <c r="R1218" s="1"/>
      <c r="S1218" s="1"/>
      <c r="T1218" s="1"/>
      <c r="U1218" s="1"/>
      <c r="V1218" s="1"/>
      <c r="W1218" s="1"/>
      <c r="X1218" s="1"/>
    </row>
    <row r="1219" spans="1:24" ht="9.75" customHeight="1">
      <c r="A1219" s="1"/>
      <c r="B1219" s="79"/>
      <c r="C1219" s="1"/>
      <c r="D1219" s="1"/>
      <c r="H1219" s="1"/>
      <c r="I1219" s="1"/>
      <c r="J1219" s="1"/>
      <c r="K1219" s="1"/>
      <c r="L1219" s="1"/>
      <c r="M1219" s="1"/>
      <c r="N1219" s="1"/>
      <c r="O1219" s="1"/>
      <c r="P1219" s="1"/>
      <c r="Q1219" s="1"/>
      <c r="R1219" s="1"/>
      <c r="S1219" s="1"/>
      <c r="T1219" s="1"/>
      <c r="U1219" s="1"/>
      <c r="V1219" s="1"/>
      <c r="W1219" s="1"/>
      <c r="X1219" s="1"/>
    </row>
    <row r="1220" spans="1:24" ht="9.75" customHeight="1">
      <c r="A1220" s="1"/>
      <c r="B1220" s="79"/>
      <c r="C1220" s="1"/>
      <c r="D1220" s="1"/>
      <c r="H1220" s="1"/>
      <c r="I1220" s="1"/>
      <c r="J1220" s="1"/>
      <c r="K1220" s="1"/>
      <c r="L1220" s="1"/>
      <c r="M1220" s="1"/>
      <c r="N1220" s="1"/>
      <c r="O1220" s="1"/>
      <c r="P1220" s="1"/>
      <c r="Q1220" s="1"/>
      <c r="R1220" s="1"/>
      <c r="S1220" s="1"/>
      <c r="T1220" s="1"/>
      <c r="U1220" s="1"/>
      <c r="V1220" s="1"/>
      <c r="W1220" s="1"/>
      <c r="X1220" s="1"/>
    </row>
    <row r="1221" spans="1:24" ht="9.75" customHeight="1">
      <c r="A1221" s="1"/>
      <c r="B1221" s="79"/>
      <c r="C1221" s="1"/>
      <c r="D1221" s="1"/>
      <c r="H1221" s="1"/>
      <c r="I1221" s="1"/>
      <c r="J1221" s="1"/>
      <c r="K1221" s="1"/>
      <c r="L1221" s="1"/>
      <c r="M1221" s="1"/>
      <c r="N1221" s="1"/>
      <c r="O1221" s="1"/>
      <c r="P1221" s="1"/>
      <c r="Q1221" s="1"/>
      <c r="R1221" s="1"/>
      <c r="S1221" s="1"/>
      <c r="T1221" s="1"/>
      <c r="U1221" s="1"/>
      <c r="V1221" s="1"/>
      <c r="W1221" s="1"/>
      <c r="X1221" s="1"/>
    </row>
    <row r="1222" spans="1:24" ht="9.75" customHeight="1">
      <c r="A1222" s="1"/>
      <c r="B1222" s="79"/>
      <c r="C1222" s="1"/>
      <c r="D1222" s="1"/>
      <c r="H1222" s="1"/>
      <c r="I1222" s="1"/>
      <c r="J1222" s="1"/>
      <c r="K1222" s="1"/>
      <c r="L1222" s="1"/>
      <c r="M1222" s="1"/>
      <c r="N1222" s="1"/>
      <c r="O1222" s="1"/>
      <c r="P1222" s="1"/>
      <c r="Q1222" s="1"/>
      <c r="R1222" s="1"/>
      <c r="S1222" s="1"/>
      <c r="T1222" s="1"/>
      <c r="U1222" s="1"/>
      <c r="V1222" s="1"/>
      <c r="W1222" s="1"/>
      <c r="X1222" s="1"/>
    </row>
    <row r="1223" spans="1:24" ht="9.75" customHeight="1">
      <c r="A1223" s="1"/>
      <c r="B1223" s="79"/>
      <c r="C1223" s="1"/>
      <c r="D1223" s="1"/>
      <c r="H1223" s="1"/>
      <c r="I1223" s="1"/>
      <c r="J1223" s="1"/>
      <c r="K1223" s="1"/>
      <c r="L1223" s="1"/>
      <c r="M1223" s="1"/>
      <c r="N1223" s="1"/>
      <c r="O1223" s="1"/>
      <c r="P1223" s="1"/>
      <c r="Q1223" s="1"/>
      <c r="R1223" s="1"/>
      <c r="S1223" s="1"/>
      <c r="T1223" s="1"/>
      <c r="U1223" s="1"/>
      <c r="V1223" s="1"/>
      <c r="W1223" s="1"/>
      <c r="X1223" s="1"/>
    </row>
    <row r="1224" spans="1:24" ht="9.75" customHeight="1">
      <c r="A1224" s="1"/>
      <c r="B1224" s="79"/>
      <c r="C1224" s="1"/>
      <c r="D1224" s="1"/>
      <c r="H1224" s="1"/>
      <c r="I1224" s="1"/>
      <c r="J1224" s="1"/>
      <c r="K1224" s="1"/>
      <c r="L1224" s="1"/>
      <c r="M1224" s="1"/>
      <c r="N1224" s="1"/>
      <c r="O1224" s="1"/>
      <c r="P1224" s="1"/>
      <c r="Q1224" s="1"/>
      <c r="R1224" s="1"/>
      <c r="S1224" s="1"/>
      <c r="T1224" s="1"/>
      <c r="U1224" s="1"/>
      <c r="V1224" s="1"/>
      <c r="W1224" s="1"/>
      <c r="X1224" s="1"/>
    </row>
    <row r="1225" spans="1:24" ht="9.75" customHeight="1">
      <c r="A1225" s="1"/>
      <c r="B1225" s="79"/>
      <c r="C1225" s="1"/>
      <c r="D1225" s="1"/>
      <c r="H1225" s="1"/>
      <c r="I1225" s="1"/>
      <c r="J1225" s="1"/>
      <c r="K1225" s="1"/>
      <c r="L1225" s="1"/>
      <c r="M1225" s="1"/>
      <c r="N1225" s="1"/>
      <c r="O1225" s="1"/>
      <c r="P1225" s="1"/>
      <c r="Q1225" s="1"/>
      <c r="R1225" s="1"/>
      <c r="S1225" s="1"/>
      <c r="T1225" s="1"/>
      <c r="U1225" s="1"/>
      <c r="V1225" s="1"/>
      <c r="W1225" s="1"/>
      <c r="X1225" s="1"/>
    </row>
    <row r="1226" spans="1:24" ht="9.75" customHeight="1">
      <c r="A1226" s="1"/>
      <c r="B1226" s="79"/>
      <c r="C1226" s="1"/>
      <c r="D1226" s="1"/>
      <c r="H1226" s="1"/>
      <c r="I1226" s="1"/>
      <c r="J1226" s="1"/>
      <c r="K1226" s="1"/>
      <c r="L1226" s="1"/>
      <c r="M1226" s="1"/>
      <c r="N1226" s="1"/>
      <c r="O1226" s="1"/>
      <c r="P1226" s="1"/>
      <c r="Q1226" s="1"/>
      <c r="R1226" s="1"/>
      <c r="S1226" s="1"/>
      <c r="T1226" s="1"/>
      <c r="U1226" s="1"/>
      <c r="V1226" s="1"/>
      <c r="W1226" s="1"/>
      <c r="X1226" s="1"/>
    </row>
    <row r="1227" spans="1:24" ht="9.75" customHeight="1">
      <c r="A1227" s="1"/>
      <c r="B1227" s="79"/>
      <c r="C1227" s="1"/>
      <c r="D1227" s="1"/>
      <c r="H1227" s="1"/>
      <c r="I1227" s="1"/>
      <c r="J1227" s="1"/>
      <c r="K1227" s="1"/>
      <c r="L1227" s="1"/>
      <c r="M1227" s="1"/>
      <c r="N1227" s="1"/>
      <c r="O1227" s="1"/>
      <c r="P1227" s="1"/>
      <c r="Q1227" s="1"/>
      <c r="R1227" s="1"/>
      <c r="S1227" s="1"/>
      <c r="T1227" s="1"/>
      <c r="U1227" s="1"/>
      <c r="V1227" s="1"/>
      <c r="W1227" s="1"/>
      <c r="X1227" s="1"/>
    </row>
    <row r="1228" spans="1:24" ht="9.75" customHeight="1">
      <c r="A1228" s="1"/>
      <c r="B1228" s="79"/>
      <c r="C1228" s="1"/>
      <c r="D1228" s="1"/>
      <c r="H1228" s="1"/>
      <c r="I1228" s="1"/>
      <c r="J1228" s="1"/>
      <c r="K1228" s="1"/>
      <c r="L1228" s="1"/>
      <c r="M1228" s="1"/>
      <c r="N1228" s="1"/>
      <c r="O1228" s="1"/>
      <c r="P1228" s="1"/>
      <c r="Q1228" s="1"/>
      <c r="R1228" s="1"/>
      <c r="S1228" s="1"/>
      <c r="T1228" s="1"/>
      <c r="U1228" s="1"/>
      <c r="V1228" s="1"/>
      <c r="W1228" s="1"/>
      <c r="X1228" s="1"/>
    </row>
    <row r="1229" spans="1:24" ht="9.75" customHeight="1">
      <c r="A1229" s="1"/>
      <c r="B1229" s="79"/>
      <c r="C1229" s="1"/>
      <c r="D1229" s="1"/>
      <c r="H1229" s="1"/>
      <c r="I1229" s="1"/>
      <c r="J1229" s="1"/>
      <c r="K1229" s="1"/>
      <c r="L1229" s="1"/>
      <c r="M1229" s="1"/>
      <c r="N1229" s="1"/>
      <c r="O1229" s="1"/>
      <c r="P1229" s="1"/>
      <c r="Q1229" s="1"/>
      <c r="R1229" s="1"/>
      <c r="S1229" s="1"/>
      <c r="T1229" s="1"/>
      <c r="U1229" s="1"/>
      <c r="V1229" s="1"/>
      <c r="W1229" s="1"/>
      <c r="X1229" s="1"/>
    </row>
    <row r="1230" spans="1:24" ht="9.75" customHeight="1">
      <c r="A1230" s="1"/>
      <c r="B1230" s="79"/>
      <c r="C1230" s="1"/>
      <c r="D1230" s="1"/>
      <c r="H1230" s="1"/>
      <c r="I1230" s="1"/>
      <c r="J1230" s="1"/>
      <c r="K1230" s="1"/>
      <c r="L1230" s="1"/>
      <c r="M1230" s="1"/>
      <c r="N1230" s="1"/>
      <c r="O1230" s="1"/>
      <c r="P1230" s="1"/>
      <c r="Q1230" s="1"/>
      <c r="R1230" s="1"/>
      <c r="S1230" s="1"/>
      <c r="T1230" s="1"/>
      <c r="U1230" s="1"/>
      <c r="V1230" s="1"/>
      <c r="W1230" s="1"/>
      <c r="X1230" s="1"/>
    </row>
    <row r="1231" spans="1:24" ht="9.75" customHeight="1">
      <c r="A1231" s="1"/>
      <c r="B1231" s="79"/>
      <c r="C1231" s="1"/>
      <c r="D1231" s="1"/>
      <c r="H1231" s="1"/>
      <c r="I1231" s="1"/>
      <c r="J1231" s="1"/>
      <c r="K1231" s="1"/>
      <c r="L1231" s="1"/>
      <c r="M1231" s="1"/>
      <c r="N1231" s="1"/>
      <c r="O1231" s="1"/>
      <c r="P1231" s="1"/>
      <c r="Q1231" s="1"/>
      <c r="R1231" s="1"/>
      <c r="S1231" s="1"/>
      <c r="T1231" s="1"/>
      <c r="U1231" s="1"/>
      <c r="V1231" s="1"/>
      <c r="W1231" s="1"/>
      <c r="X1231" s="1"/>
    </row>
    <row r="1232" spans="1:24" ht="9.75" customHeight="1">
      <c r="A1232" s="1"/>
      <c r="B1232" s="79"/>
      <c r="C1232" s="1"/>
      <c r="D1232" s="1"/>
      <c r="H1232" s="1"/>
      <c r="I1232" s="1"/>
      <c r="J1232" s="1"/>
      <c r="K1232" s="1"/>
      <c r="L1232" s="1"/>
      <c r="M1232" s="1"/>
      <c r="N1232" s="1"/>
      <c r="O1232" s="1"/>
      <c r="P1232" s="1"/>
      <c r="Q1232" s="1"/>
      <c r="R1232" s="1"/>
      <c r="S1232" s="1"/>
      <c r="T1232" s="1"/>
      <c r="U1232" s="1"/>
      <c r="V1232" s="1"/>
      <c r="W1232" s="1"/>
      <c r="X1232" s="1"/>
    </row>
    <row r="1233" spans="1:24" ht="9.75" customHeight="1">
      <c r="A1233" s="1"/>
      <c r="B1233" s="79"/>
      <c r="C1233" s="1"/>
      <c r="D1233" s="1"/>
      <c r="H1233" s="1"/>
      <c r="I1233" s="1"/>
      <c r="J1233" s="1"/>
      <c r="K1233" s="1"/>
      <c r="L1233" s="1"/>
      <c r="M1233" s="1"/>
      <c r="N1233" s="1"/>
      <c r="O1233" s="1"/>
      <c r="P1233" s="1"/>
      <c r="Q1233" s="1"/>
      <c r="R1233" s="1"/>
      <c r="S1233" s="1"/>
      <c r="T1233" s="1"/>
      <c r="U1233" s="1"/>
      <c r="V1233" s="1"/>
      <c r="W1233" s="1"/>
      <c r="X1233" s="1"/>
    </row>
    <row r="1234" spans="1:24" ht="9.75" customHeight="1">
      <c r="A1234" s="1"/>
      <c r="B1234" s="79"/>
      <c r="C1234" s="1"/>
      <c r="D1234" s="1"/>
      <c r="H1234" s="1"/>
      <c r="I1234" s="1"/>
      <c r="J1234" s="1"/>
      <c r="K1234" s="1"/>
      <c r="L1234" s="1"/>
      <c r="M1234" s="1"/>
      <c r="N1234" s="1"/>
      <c r="O1234" s="1"/>
      <c r="P1234" s="1"/>
      <c r="Q1234" s="1"/>
      <c r="R1234" s="1"/>
      <c r="S1234" s="1"/>
      <c r="T1234" s="1"/>
      <c r="U1234" s="1"/>
      <c r="V1234" s="1"/>
      <c r="W1234" s="1"/>
      <c r="X1234" s="1"/>
    </row>
    <row r="1235" spans="1:24" ht="9.75" customHeight="1">
      <c r="A1235" s="1"/>
      <c r="B1235" s="79"/>
      <c r="C1235" s="1"/>
      <c r="D1235" s="1"/>
      <c r="H1235" s="1"/>
      <c r="I1235" s="1"/>
      <c r="J1235" s="1"/>
      <c r="K1235" s="1"/>
      <c r="L1235" s="1"/>
      <c r="M1235" s="1"/>
      <c r="N1235" s="1"/>
      <c r="O1235" s="1"/>
      <c r="P1235" s="1"/>
      <c r="Q1235" s="1"/>
      <c r="R1235" s="1"/>
      <c r="S1235" s="1"/>
      <c r="T1235" s="1"/>
      <c r="U1235" s="1"/>
      <c r="V1235" s="1"/>
      <c r="W1235" s="1"/>
      <c r="X1235" s="1"/>
    </row>
    <row r="1236" spans="1:24" ht="9.75" customHeight="1">
      <c r="A1236" s="1"/>
      <c r="B1236" s="79"/>
      <c r="C1236" s="1"/>
      <c r="D1236" s="1"/>
      <c r="H1236" s="1"/>
      <c r="I1236" s="1"/>
      <c r="J1236" s="1"/>
      <c r="K1236" s="1"/>
      <c r="L1236" s="1"/>
      <c r="M1236" s="1"/>
      <c r="N1236" s="1"/>
      <c r="O1236" s="1"/>
      <c r="P1236" s="1"/>
      <c r="Q1236" s="1"/>
      <c r="R1236" s="1"/>
      <c r="S1236" s="1"/>
      <c r="T1236" s="1"/>
      <c r="U1236" s="1"/>
      <c r="V1236" s="1"/>
      <c r="W1236" s="1"/>
      <c r="X1236" s="1"/>
    </row>
    <row r="1237" spans="1:24" ht="9.75" customHeight="1">
      <c r="A1237" s="1"/>
      <c r="B1237" s="79"/>
      <c r="C1237" s="1"/>
      <c r="D1237" s="1"/>
      <c r="H1237" s="1"/>
      <c r="I1237" s="1"/>
      <c r="J1237" s="1"/>
      <c r="K1237" s="1"/>
      <c r="L1237" s="1"/>
      <c r="M1237" s="1"/>
      <c r="N1237" s="1"/>
      <c r="O1237" s="1"/>
      <c r="P1237" s="1"/>
      <c r="Q1237" s="1"/>
      <c r="R1237" s="1"/>
      <c r="S1237" s="1"/>
      <c r="T1237" s="1"/>
      <c r="U1237" s="1"/>
      <c r="V1237" s="1"/>
      <c r="W1237" s="1"/>
      <c r="X1237" s="1"/>
    </row>
    <row r="1238" spans="1:24" ht="9.75" customHeight="1">
      <c r="A1238" s="1"/>
      <c r="B1238" s="79"/>
      <c r="C1238" s="1"/>
      <c r="D1238" s="1"/>
      <c r="H1238" s="1"/>
      <c r="I1238" s="1"/>
      <c r="J1238" s="1"/>
      <c r="K1238" s="1"/>
      <c r="L1238" s="1"/>
      <c r="M1238" s="1"/>
      <c r="N1238" s="1"/>
      <c r="O1238" s="1"/>
      <c r="P1238" s="1"/>
      <c r="Q1238" s="1"/>
      <c r="R1238" s="1"/>
      <c r="S1238" s="1"/>
      <c r="T1238" s="1"/>
      <c r="U1238" s="1"/>
      <c r="V1238" s="1"/>
      <c r="W1238" s="1"/>
      <c r="X1238" s="1"/>
    </row>
    <row r="1239" spans="1:24" ht="9.75" customHeight="1">
      <c r="A1239" s="1"/>
      <c r="B1239" s="79"/>
      <c r="C1239" s="1"/>
      <c r="D1239" s="1"/>
      <c r="H1239" s="1"/>
      <c r="I1239" s="1"/>
      <c r="J1239" s="1"/>
      <c r="K1239" s="1"/>
      <c r="L1239" s="1"/>
      <c r="M1239" s="1"/>
      <c r="N1239" s="1"/>
      <c r="O1239" s="1"/>
      <c r="P1239" s="1"/>
      <c r="Q1239" s="1"/>
      <c r="R1239" s="1"/>
      <c r="S1239" s="1"/>
      <c r="T1239" s="1"/>
      <c r="U1239" s="1"/>
      <c r="V1239" s="1"/>
      <c r="W1239" s="1"/>
      <c r="X1239" s="1"/>
    </row>
    <row r="1240" spans="1:24" ht="9.75" customHeight="1">
      <c r="A1240" s="1"/>
      <c r="B1240" s="79"/>
      <c r="C1240" s="1"/>
      <c r="D1240" s="1"/>
      <c r="H1240" s="1"/>
      <c r="I1240" s="1"/>
      <c r="J1240" s="1"/>
      <c r="K1240" s="1"/>
      <c r="L1240" s="1"/>
      <c r="M1240" s="1"/>
      <c r="N1240" s="1"/>
      <c r="O1240" s="1"/>
      <c r="P1240" s="1"/>
      <c r="Q1240" s="1"/>
      <c r="R1240" s="1"/>
      <c r="S1240" s="1"/>
      <c r="T1240" s="1"/>
      <c r="U1240" s="1"/>
      <c r="V1240" s="1"/>
      <c r="W1240" s="1"/>
      <c r="X1240" s="1"/>
    </row>
    <row r="1241" spans="1:24" ht="9.75" customHeight="1">
      <c r="A1241" s="1"/>
      <c r="B1241" s="79"/>
      <c r="C1241" s="1"/>
      <c r="D1241" s="1"/>
      <c r="H1241" s="1"/>
      <c r="I1241" s="1"/>
      <c r="J1241" s="1"/>
      <c r="K1241" s="1"/>
      <c r="L1241" s="1"/>
      <c r="M1241" s="1"/>
      <c r="N1241" s="1"/>
      <c r="O1241" s="1"/>
      <c r="P1241" s="1"/>
      <c r="Q1241" s="1"/>
      <c r="R1241" s="1"/>
      <c r="S1241" s="1"/>
      <c r="T1241" s="1"/>
      <c r="U1241" s="1"/>
      <c r="V1241" s="1"/>
      <c r="W1241" s="1"/>
      <c r="X1241" s="1"/>
    </row>
    <row r="1242" spans="1:24" ht="9.75" customHeight="1">
      <c r="A1242" s="1"/>
      <c r="B1242" s="79"/>
      <c r="C1242" s="1"/>
      <c r="D1242" s="1"/>
      <c r="H1242" s="1"/>
      <c r="I1242" s="1"/>
      <c r="J1242" s="1"/>
      <c r="K1242" s="1"/>
      <c r="L1242" s="1"/>
      <c r="M1242" s="1"/>
      <c r="N1242" s="1"/>
      <c r="O1242" s="1"/>
      <c r="P1242" s="1"/>
      <c r="Q1242" s="1"/>
      <c r="R1242" s="1"/>
      <c r="S1242" s="1"/>
      <c r="T1242" s="1"/>
      <c r="U1242" s="1"/>
      <c r="V1242" s="1"/>
      <c r="W1242" s="1"/>
      <c r="X1242" s="1"/>
    </row>
    <row r="1243" spans="1:24" ht="9.75" customHeight="1">
      <c r="A1243" s="1"/>
      <c r="B1243" s="79"/>
      <c r="C1243" s="1"/>
      <c r="D1243" s="1"/>
      <c r="H1243" s="1"/>
      <c r="I1243" s="1"/>
      <c r="J1243" s="1"/>
      <c r="K1243" s="1"/>
      <c r="L1243" s="1"/>
      <c r="M1243" s="1"/>
      <c r="N1243" s="1"/>
      <c r="O1243" s="1"/>
      <c r="P1243" s="1"/>
      <c r="Q1243" s="1"/>
      <c r="R1243" s="1"/>
      <c r="S1243" s="1"/>
      <c r="T1243" s="1"/>
      <c r="U1243" s="1"/>
      <c r="V1243" s="1"/>
      <c r="W1243" s="1"/>
      <c r="X1243" s="1"/>
    </row>
    <row r="1244" spans="1:24" ht="9.75" customHeight="1">
      <c r="A1244" s="1"/>
      <c r="B1244" s="79"/>
      <c r="C1244" s="1"/>
      <c r="D1244" s="1"/>
      <c r="H1244" s="1"/>
      <c r="I1244" s="1"/>
      <c r="J1244" s="1"/>
      <c r="K1244" s="1"/>
      <c r="L1244" s="1"/>
      <c r="M1244" s="1"/>
      <c r="N1244" s="1"/>
      <c r="O1244" s="1"/>
      <c r="P1244" s="1"/>
      <c r="Q1244" s="1"/>
      <c r="R1244" s="1"/>
      <c r="S1244" s="1"/>
      <c r="T1244" s="1"/>
      <c r="U1244" s="1"/>
      <c r="V1244" s="1"/>
      <c r="W1244" s="1"/>
      <c r="X1244" s="1"/>
    </row>
    <row r="1245" spans="1:24" ht="9.75" customHeight="1">
      <c r="A1245" s="1"/>
      <c r="B1245" s="79"/>
      <c r="C1245" s="1"/>
      <c r="D1245" s="1"/>
      <c r="H1245" s="1"/>
      <c r="I1245" s="1"/>
      <c r="J1245" s="1"/>
      <c r="K1245" s="1"/>
      <c r="L1245" s="1"/>
      <c r="M1245" s="1"/>
      <c r="N1245" s="1"/>
      <c r="O1245" s="1"/>
      <c r="P1245" s="1"/>
      <c r="Q1245" s="1"/>
      <c r="R1245" s="1"/>
      <c r="S1245" s="1"/>
      <c r="T1245" s="1"/>
      <c r="U1245" s="1"/>
      <c r="V1245" s="1"/>
      <c r="W1245" s="1"/>
      <c r="X1245" s="1"/>
    </row>
    <row r="1246" spans="1:24" ht="9.75" customHeight="1">
      <c r="A1246" s="1"/>
      <c r="B1246" s="79"/>
      <c r="C1246" s="1"/>
      <c r="D1246" s="1"/>
      <c r="H1246" s="1"/>
      <c r="I1246" s="1"/>
      <c r="J1246" s="1"/>
      <c r="K1246" s="1"/>
      <c r="L1246" s="1"/>
      <c r="M1246" s="1"/>
      <c r="N1246" s="1"/>
      <c r="O1246" s="1"/>
      <c r="P1246" s="1"/>
      <c r="Q1246" s="1"/>
      <c r="R1246" s="1"/>
      <c r="S1246" s="1"/>
      <c r="T1246" s="1"/>
      <c r="U1246" s="1"/>
      <c r="V1246" s="1"/>
      <c r="W1246" s="1"/>
      <c r="X1246" s="1"/>
    </row>
    <row r="1247" spans="1:24" ht="9.75" customHeight="1">
      <c r="A1247" s="1"/>
      <c r="B1247" s="79"/>
      <c r="C1247" s="1"/>
      <c r="D1247" s="1"/>
      <c r="H1247" s="1"/>
      <c r="I1247" s="1"/>
      <c r="J1247" s="1"/>
      <c r="K1247" s="1"/>
      <c r="L1247" s="1"/>
      <c r="M1247" s="1"/>
      <c r="N1247" s="1"/>
      <c r="O1247" s="1"/>
      <c r="P1247" s="1"/>
      <c r="Q1247" s="1"/>
      <c r="R1247" s="1"/>
      <c r="S1247" s="1"/>
      <c r="T1247" s="1"/>
      <c r="U1247" s="1"/>
      <c r="V1247" s="1"/>
      <c r="W1247" s="1"/>
      <c r="X1247" s="1"/>
    </row>
    <row r="1248" spans="1:24" ht="9.75" customHeight="1">
      <c r="A1248" s="1"/>
      <c r="B1248" s="79"/>
      <c r="C1248" s="1"/>
      <c r="D1248" s="1"/>
      <c r="H1248" s="1"/>
      <c r="I1248" s="1"/>
      <c r="J1248" s="1"/>
      <c r="K1248" s="1"/>
      <c r="L1248" s="1"/>
      <c r="M1248" s="1"/>
      <c r="N1248" s="1"/>
      <c r="O1248" s="1"/>
      <c r="P1248" s="1"/>
      <c r="Q1248" s="1"/>
      <c r="R1248" s="1"/>
      <c r="S1248" s="1"/>
      <c r="T1248" s="1"/>
      <c r="U1248" s="1"/>
      <c r="V1248" s="1"/>
      <c r="W1248" s="1"/>
      <c r="X1248" s="1"/>
    </row>
    <row r="1249" spans="1:24" ht="9.75" customHeight="1">
      <c r="A1249" s="1"/>
      <c r="B1249" s="79"/>
      <c r="C1249" s="1"/>
      <c r="D1249" s="1"/>
      <c r="H1249" s="1"/>
      <c r="I1249" s="1"/>
      <c r="J1249" s="1"/>
      <c r="K1249" s="1"/>
      <c r="L1249" s="1"/>
      <c r="M1249" s="1"/>
      <c r="N1249" s="1"/>
      <c r="O1249" s="1"/>
      <c r="P1249" s="1"/>
      <c r="Q1249" s="1"/>
      <c r="R1249" s="1"/>
      <c r="S1249" s="1"/>
      <c r="T1249" s="1"/>
      <c r="U1249" s="1"/>
      <c r="V1249" s="1"/>
      <c r="W1249" s="1"/>
      <c r="X1249" s="1"/>
    </row>
    <row r="1250" spans="1:24" ht="9.75" customHeight="1">
      <c r="A1250" s="1"/>
      <c r="B1250" s="79"/>
      <c r="C1250" s="1"/>
      <c r="D1250" s="1"/>
      <c r="H1250" s="1"/>
      <c r="I1250" s="1"/>
      <c r="J1250" s="1"/>
      <c r="K1250" s="1"/>
      <c r="L1250" s="1"/>
      <c r="M1250" s="1"/>
      <c r="N1250" s="1"/>
      <c r="O1250" s="1"/>
      <c r="P1250" s="1"/>
      <c r="Q1250" s="1"/>
      <c r="R1250" s="1"/>
      <c r="S1250" s="1"/>
      <c r="T1250" s="1"/>
      <c r="U1250" s="1"/>
      <c r="V1250" s="1"/>
      <c r="W1250" s="1"/>
      <c r="X1250" s="1"/>
    </row>
    <row r="1251" spans="1:24" ht="9.75" customHeight="1">
      <c r="A1251" s="1"/>
      <c r="B1251" s="79"/>
      <c r="C1251" s="1"/>
      <c r="D1251" s="1"/>
      <c r="H1251" s="1"/>
      <c r="I1251" s="1"/>
      <c r="J1251" s="1"/>
      <c r="K1251" s="1"/>
      <c r="L1251" s="1"/>
      <c r="M1251" s="1"/>
      <c r="N1251" s="1"/>
      <c r="O1251" s="1"/>
      <c r="P1251" s="1"/>
      <c r="Q1251" s="1"/>
      <c r="R1251" s="1"/>
      <c r="S1251" s="1"/>
      <c r="T1251" s="1"/>
      <c r="U1251" s="1"/>
      <c r="V1251" s="1"/>
      <c r="W1251" s="1"/>
      <c r="X1251" s="1"/>
    </row>
    <row r="1252" spans="1:24" ht="9.75" customHeight="1">
      <c r="A1252" s="1"/>
      <c r="B1252" s="79"/>
      <c r="C1252" s="1"/>
      <c r="D1252" s="1"/>
      <c r="H1252" s="1"/>
      <c r="I1252" s="1"/>
      <c r="J1252" s="1"/>
      <c r="K1252" s="1"/>
      <c r="L1252" s="1"/>
      <c r="M1252" s="1"/>
      <c r="N1252" s="1"/>
      <c r="O1252" s="1"/>
      <c r="P1252" s="1"/>
      <c r="Q1252" s="1"/>
      <c r="R1252" s="1"/>
      <c r="S1252" s="1"/>
      <c r="T1252" s="1"/>
      <c r="U1252" s="1"/>
      <c r="V1252" s="1"/>
      <c r="W1252" s="1"/>
      <c r="X1252" s="1"/>
    </row>
    <row r="1253" spans="1:24" ht="9.75" customHeight="1">
      <c r="A1253" s="1"/>
      <c r="B1253" s="79"/>
      <c r="C1253" s="1"/>
      <c r="D1253" s="1"/>
      <c r="H1253" s="1"/>
      <c r="I1253" s="1"/>
      <c r="J1253" s="1"/>
      <c r="K1253" s="1"/>
      <c r="L1253" s="1"/>
      <c r="M1253" s="1"/>
      <c r="N1253" s="1"/>
      <c r="O1253" s="1"/>
      <c r="P1253" s="1"/>
      <c r="Q1253" s="1"/>
      <c r="R1253" s="1"/>
      <c r="S1253" s="1"/>
      <c r="T1253" s="1"/>
      <c r="U1253" s="1"/>
      <c r="V1253" s="1"/>
      <c r="W1253" s="1"/>
      <c r="X1253" s="1"/>
    </row>
    <row r="1254" spans="1:24" ht="9.75" customHeight="1">
      <c r="A1254" s="1"/>
      <c r="B1254" s="79"/>
      <c r="C1254" s="1"/>
      <c r="D1254" s="1"/>
      <c r="H1254" s="1"/>
      <c r="I1254" s="1"/>
      <c r="J1254" s="1"/>
      <c r="K1254" s="1"/>
      <c r="L1254" s="1"/>
      <c r="M1254" s="1"/>
      <c r="N1254" s="1"/>
      <c r="O1254" s="1"/>
      <c r="P1254" s="1"/>
      <c r="Q1254" s="1"/>
      <c r="R1254" s="1"/>
      <c r="S1254" s="1"/>
      <c r="T1254" s="1"/>
      <c r="U1254" s="1"/>
      <c r="V1254" s="1"/>
      <c r="W1254" s="1"/>
      <c r="X1254" s="1"/>
    </row>
    <row r="1255" spans="1:24" ht="9.75" customHeight="1">
      <c r="A1255" s="1"/>
      <c r="B1255" s="79"/>
      <c r="C1255" s="1"/>
      <c r="D1255" s="1"/>
      <c r="H1255" s="1"/>
      <c r="I1255" s="1"/>
      <c r="J1255" s="1"/>
      <c r="K1255" s="1"/>
      <c r="L1255" s="1"/>
      <c r="M1255" s="1"/>
      <c r="N1255" s="1"/>
      <c r="O1255" s="1"/>
      <c r="P1255" s="1"/>
      <c r="Q1255" s="1"/>
      <c r="R1255" s="1"/>
      <c r="S1255" s="1"/>
      <c r="T1255" s="1"/>
      <c r="U1255" s="1"/>
      <c r="V1255" s="1"/>
      <c r="W1255" s="1"/>
      <c r="X1255" s="1"/>
    </row>
    <row r="1256" spans="1:24" ht="9.75" customHeight="1">
      <c r="A1256" s="1"/>
      <c r="B1256" s="79"/>
      <c r="C1256" s="1"/>
      <c r="D1256" s="1"/>
      <c r="H1256" s="1"/>
      <c r="I1256" s="1"/>
      <c r="J1256" s="1"/>
      <c r="K1256" s="1"/>
      <c r="L1256" s="1"/>
      <c r="M1256" s="1"/>
      <c r="N1256" s="1"/>
      <c r="O1256" s="1"/>
      <c r="P1256" s="1"/>
      <c r="Q1256" s="1"/>
      <c r="R1256" s="1"/>
      <c r="S1256" s="1"/>
      <c r="T1256" s="1"/>
      <c r="U1256" s="1"/>
      <c r="V1256" s="1"/>
      <c r="W1256" s="1"/>
      <c r="X1256" s="1"/>
    </row>
    <row r="1257" spans="1:24" ht="9.75" customHeight="1">
      <c r="A1257" s="1"/>
      <c r="B1257" s="79"/>
      <c r="C1257" s="1"/>
      <c r="D1257" s="1"/>
      <c r="H1257" s="1"/>
      <c r="I1257" s="1"/>
      <c r="J1257" s="1"/>
      <c r="K1257" s="1"/>
      <c r="L1257" s="1"/>
      <c r="M1257" s="1"/>
      <c r="N1257" s="1"/>
      <c r="O1257" s="1"/>
      <c r="P1257" s="1"/>
      <c r="Q1257" s="1"/>
      <c r="R1257" s="1"/>
      <c r="S1257" s="1"/>
      <c r="T1257" s="1"/>
      <c r="U1257" s="1"/>
      <c r="V1257" s="1"/>
      <c r="W1257" s="1"/>
      <c r="X1257" s="1"/>
    </row>
    <row r="1258" spans="1:24" ht="9.75" customHeight="1">
      <c r="A1258" s="1"/>
      <c r="B1258" s="79"/>
      <c r="C1258" s="1"/>
      <c r="D1258" s="1"/>
      <c r="H1258" s="1"/>
      <c r="I1258" s="1"/>
      <c r="J1258" s="1"/>
      <c r="K1258" s="1"/>
      <c r="L1258" s="1"/>
      <c r="M1258" s="1"/>
      <c r="N1258" s="1"/>
      <c r="O1258" s="1"/>
      <c r="P1258" s="1"/>
      <c r="Q1258" s="1"/>
      <c r="R1258" s="1"/>
      <c r="S1258" s="1"/>
      <c r="T1258" s="1"/>
      <c r="U1258" s="1"/>
      <c r="V1258" s="1"/>
      <c r="W1258" s="1"/>
      <c r="X1258" s="1"/>
    </row>
    <row r="1259" spans="1:24" ht="9.75" customHeight="1">
      <c r="A1259" s="1"/>
      <c r="B1259" s="79"/>
      <c r="C1259" s="1"/>
      <c r="D1259" s="1"/>
      <c r="H1259" s="1"/>
      <c r="I1259" s="1"/>
      <c r="J1259" s="1"/>
      <c r="K1259" s="1"/>
      <c r="L1259" s="1"/>
      <c r="M1259" s="1"/>
      <c r="N1259" s="1"/>
      <c r="O1259" s="1"/>
      <c r="P1259" s="1"/>
      <c r="Q1259" s="1"/>
      <c r="R1259" s="1"/>
      <c r="S1259" s="1"/>
      <c r="T1259" s="1"/>
      <c r="U1259" s="1"/>
      <c r="V1259" s="1"/>
      <c r="W1259" s="1"/>
      <c r="X1259" s="1"/>
    </row>
    <row r="1260" spans="1:24" ht="9.75" customHeight="1">
      <c r="A1260" s="1"/>
      <c r="B1260" s="79"/>
      <c r="C1260" s="1"/>
      <c r="D1260" s="1"/>
      <c r="H1260" s="1"/>
      <c r="I1260" s="1"/>
      <c r="J1260" s="1"/>
      <c r="K1260" s="1"/>
      <c r="L1260" s="1"/>
      <c r="M1260" s="1"/>
      <c r="N1260" s="1"/>
      <c r="O1260" s="1"/>
      <c r="P1260" s="1"/>
      <c r="Q1260" s="1"/>
      <c r="R1260" s="1"/>
      <c r="S1260" s="1"/>
      <c r="T1260" s="1"/>
      <c r="U1260" s="1"/>
      <c r="V1260" s="1"/>
      <c r="W1260" s="1"/>
      <c r="X1260" s="1"/>
    </row>
    <row r="1261" spans="1:24" ht="9.75" customHeight="1">
      <c r="A1261" s="1"/>
      <c r="B1261" s="79"/>
      <c r="C1261" s="1"/>
      <c r="D1261" s="1"/>
      <c r="H1261" s="1"/>
      <c r="I1261" s="1"/>
      <c r="J1261" s="1"/>
      <c r="K1261" s="1"/>
      <c r="L1261" s="1"/>
      <c r="M1261" s="1"/>
      <c r="N1261" s="1"/>
      <c r="O1261" s="1"/>
      <c r="P1261" s="1"/>
      <c r="Q1261" s="1"/>
      <c r="R1261" s="1"/>
      <c r="S1261" s="1"/>
      <c r="T1261" s="1"/>
      <c r="U1261" s="1"/>
      <c r="V1261" s="1"/>
      <c r="W1261" s="1"/>
      <c r="X1261" s="1"/>
    </row>
    <row r="1262" spans="1:24" ht="9.75" customHeight="1">
      <c r="A1262" s="1"/>
      <c r="B1262" s="79"/>
      <c r="C1262" s="1"/>
      <c r="D1262" s="1"/>
      <c r="H1262" s="1"/>
      <c r="I1262" s="1"/>
      <c r="J1262" s="1"/>
      <c r="K1262" s="1"/>
      <c r="L1262" s="1"/>
      <c r="M1262" s="1"/>
      <c r="N1262" s="1"/>
      <c r="O1262" s="1"/>
      <c r="P1262" s="1"/>
      <c r="Q1262" s="1"/>
      <c r="R1262" s="1"/>
      <c r="S1262" s="1"/>
      <c r="T1262" s="1"/>
      <c r="U1262" s="1"/>
      <c r="V1262" s="1"/>
      <c r="W1262" s="1"/>
      <c r="X1262" s="1"/>
    </row>
    <row r="1263" spans="1:24" ht="9.75" customHeight="1">
      <c r="A1263" s="1"/>
      <c r="B1263" s="79"/>
      <c r="C1263" s="1"/>
      <c r="D1263" s="1"/>
      <c r="H1263" s="1"/>
      <c r="I1263" s="1"/>
      <c r="J1263" s="1"/>
      <c r="K1263" s="1"/>
      <c r="L1263" s="1"/>
      <c r="M1263" s="1"/>
      <c r="N1263" s="1"/>
      <c r="O1263" s="1"/>
      <c r="P1263" s="1"/>
      <c r="Q1263" s="1"/>
      <c r="R1263" s="1"/>
      <c r="S1263" s="1"/>
      <c r="T1263" s="1"/>
      <c r="U1263" s="1"/>
      <c r="V1263" s="1"/>
      <c r="W1263" s="1"/>
      <c r="X1263" s="1"/>
    </row>
    <row r="1264" spans="1:24" ht="9.75" customHeight="1">
      <c r="A1264" s="1"/>
      <c r="B1264" s="79"/>
      <c r="C1264" s="1"/>
      <c r="D1264" s="1"/>
      <c r="H1264" s="1"/>
      <c r="I1264" s="1"/>
      <c r="J1264" s="1"/>
      <c r="K1264" s="1"/>
      <c r="L1264" s="1"/>
      <c r="M1264" s="1"/>
      <c r="N1264" s="1"/>
      <c r="O1264" s="1"/>
      <c r="P1264" s="1"/>
      <c r="Q1264" s="1"/>
      <c r="R1264" s="1"/>
      <c r="S1264" s="1"/>
      <c r="T1264" s="1"/>
      <c r="U1264" s="1"/>
      <c r="V1264" s="1"/>
      <c r="W1264" s="1"/>
      <c r="X1264" s="1"/>
    </row>
    <row r="1265" spans="1:24" ht="9.75" customHeight="1">
      <c r="A1265" s="1"/>
      <c r="B1265" s="79"/>
      <c r="C1265" s="1"/>
      <c r="D1265" s="1"/>
      <c r="H1265" s="1"/>
      <c r="I1265" s="1"/>
      <c r="J1265" s="1"/>
      <c r="K1265" s="1"/>
      <c r="L1265" s="1"/>
      <c r="M1265" s="1"/>
      <c r="N1265" s="1"/>
      <c r="O1265" s="1"/>
      <c r="P1265" s="1"/>
      <c r="Q1265" s="1"/>
      <c r="R1265" s="1"/>
      <c r="S1265" s="1"/>
      <c r="T1265" s="1"/>
      <c r="U1265" s="1"/>
      <c r="V1265" s="1"/>
      <c r="W1265" s="1"/>
      <c r="X1265" s="1"/>
    </row>
    <row r="1266" spans="1:24" ht="9.75" customHeight="1">
      <c r="A1266" s="1"/>
      <c r="B1266" s="79"/>
      <c r="C1266" s="1"/>
      <c r="D1266" s="1"/>
      <c r="H1266" s="1"/>
      <c r="I1266" s="1"/>
      <c r="J1266" s="1"/>
      <c r="K1266" s="1"/>
      <c r="L1266" s="1"/>
      <c r="M1266" s="1"/>
      <c r="N1266" s="1"/>
      <c r="O1266" s="1"/>
      <c r="P1266" s="1"/>
      <c r="Q1266" s="1"/>
      <c r="R1266" s="1"/>
      <c r="S1266" s="1"/>
      <c r="T1266" s="1"/>
      <c r="U1266" s="1"/>
      <c r="V1266" s="1"/>
      <c r="W1266" s="1"/>
      <c r="X1266" s="1"/>
    </row>
    <row r="1267" spans="1:24" ht="9.75" customHeight="1">
      <c r="A1267" s="1"/>
      <c r="B1267" s="79"/>
      <c r="C1267" s="1"/>
      <c r="D1267" s="1"/>
      <c r="H1267" s="1"/>
      <c r="I1267" s="1"/>
      <c r="J1267" s="1"/>
      <c r="K1267" s="1"/>
      <c r="L1267" s="1"/>
      <c r="M1267" s="1"/>
      <c r="N1267" s="1"/>
      <c r="O1267" s="1"/>
      <c r="P1267" s="1"/>
      <c r="Q1267" s="1"/>
      <c r="R1267" s="1"/>
      <c r="S1267" s="1"/>
      <c r="T1267" s="1"/>
      <c r="U1267" s="1"/>
      <c r="V1267" s="1"/>
      <c r="W1267" s="1"/>
      <c r="X1267" s="1"/>
    </row>
    <row r="1268" spans="1:24" ht="9.75" customHeight="1">
      <c r="A1268" s="1"/>
      <c r="B1268" s="79"/>
      <c r="C1268" s="1"/>
      <c r="D1268" s="1"/>
      <c r="H1268" s="1"/>
      <c r="I1268" s="1"/>
      <c r="J1268" s="1"/>
      <c r="K1268" s="1"/>
      <c r="L1268" s="1"/>
      <c r="M1268" s="1"/>
      <c r="N1268" s="1"/>
      <c r="O1268" s="1"/>
      <c r="P1268" s="1"/>
      <c r="Q1268" s="1"/>
      <c r="R1268" s="1"/>
      <c r="S1268" s="1"/>
      <c r="T1268" s="1"/>
      <c r="U1268" s="1"/>
      <c r="V1268" s="1"/>
      <c r="W1268" s="1"/>
      <c r="X1268" s="1"/>
    </row>
    <row r="1269" spans="1:24" ht="9.75" customHeight="1">
      <c r="A1269" s="1"/>
      <c r="B1269" s="79"/>
      <c r="C1269" s="1"/>
      <c r="D1269" s="1"/>
      <c r="H1269" s="1"/>
      <c r="I1269" s="1"/>
      <c r="J1269" s="1"/>
      <c r="K1269" s="1"/>
      <c r="L1269" s="1"/>
      <c r="M1269" s="1"/>
      <c r="N1269" s="1"/>
      <c r="O1269" s="1"/>
      <c r="P1269" s="1"/>
      <c r="Q1269" s="1"/>
      <c r="R1269" s="1"/>
      <c r="S1269" s="1"/>
      <c r="T1269" s="1"/>
      <c r="U1269" s="1"/>
      <c r="V1269" s="1"/>
      <c r="W1269" s="1"/>
      <c r="X1269" s="1"/>
    </row>
    <row r="1270" spans="1:24" ht="9.75" customHeight="1">
      <c r="A1270" s="1"/>
      <c r="B1270" s="79"/>
      <c r="C1270" s="1"/>
      <c r="D1270" s="1"/>
      <c r="H1270" s="1"/>
      <c r="I1270" s="1"/>
      <c r="J1270" s="1"/>
      <c r="K1270" s="1"/>
      <c r="L1270" s="1"/>
      <c r="M1270" s="1"/>
      <c r="N1270" s="1"/>
      <c r="O1270" s="1"/>
      <c r="P1270" s="1"/>
      <c r="Q1270" s="1"/>
      <c r="R1270" s="1"/>
      <c r="S1270" s="1"/>
      <c r="T1270" s="1"/>
      <c r="U1270" s="1"/>
      <c r="V1270" s="1"/>
      <c r="W1270" s="1"/>
      <c r="X1270" s="1"/>
    </row>
    <row r="1271" spans="1:24" ht="9.75" customHeight="1">
      <c r="A1271" s="1"/>
      <c r="B1271" s="79"/>
      <c r="C1271" s="1"/>
      <c r="D1271" s="1"/>
      <c r="H1271" s="1"/>
      <c r="I1271" s="1"/>
      <c r="J1271" s="1"/>
      <c r="K1271" s="1"/>
      <c r="L1271" s="1"/>
      <c r="M1271" s="1"/>
      <c r="N1271" s="1"/>
      <c r="O1271" s="1"/>
      <c r="P1271" s="1"/>
      <c r="Q1271" s="1"/>
      <c r="R1271" s="1"/>
      <c r="S1271" s="1"/>
      <c r="T1271" s="1"/>
      <c r="U1271" s="1"/>
      <c r="V1271" s="1"/>
      <c r="W1271" s="1"/>
      <c r="X1271" s="1"/>
    </row>
    <row r="1272" spans="1:24" ht="9.75" customHeight="1">
      <c r="A1272" s="1"/>
      <c r="B1272" s="79"/>
      <c r="C1272" s="1"/>
      <c r="D1272" s="1"/>
      <c r="H1272" s="1"/>
      <c r="I1272" s="1"/>
      <c r="J1272" s="1"/>
      <c r="K1272" s="1"/>
      <c r="L1272" s="1"/>
      <c r="M1272" s="1"/>
      <c r="N1272" s="1"/>
      <c r="O1272" s="1"/>
      <c r="P1272" s="1"/>
      <c r="Q1272" s="1"/>
      <c r="R1272" s="1"/>
      <c r="S1272" s="1"/>
      <c r="T1272" s="1"/>
      <c r="U1272" s="1"/>
      <c r="V1272" s="1"/>
      <c r="W1272" s="1"/>
      <c r="X1272" s="1"/>
    </row>
    <row r="1273" spans="1:24" ht="9.75" customHeight="1">
      <c r="A1273" s="1"/>
      <c r="B1273" s="79"/>
      <c r="C1273" s="1"/>
      <c r="D1273" s="1"/>
      <c r="H1273" s="1"/>
      <c r="I1273" s="1"/>
      <c r="J1273" s="1"/>
      <c r="K1273" s="1"/>
      <c r="L1273" s="1"/>
      <c r="M1273" s="1"/>
      <c r="N1273" s="1"/>
      <c r="O1273" s="1"/>
      <c r="P1273" s="1"/>
      <c r="Q1273" s="1"/>
      <c r="R1273" s="1"/>
      <c r="S1273" s="1"/>
      <c r="T1273" s="1"/>
      <c r="U1273" s="1"/>
      <c r="V1273" s="1"/>
      <c r="W1273" s="1"/>
      <c r="X1273" s="1"/>
    </row>
    <row r="1274" spans="1:24" ht="9.75" customHeight="1">
      <c r="A1274" s="1"/>
      <c r="B1274" s="79"/>
      <c r="C1274" s="1"/>
      <c r="D1274" s="1"/>
      <c r="H1274" s="1"/>
      <c r="I1274" s="1"/>
      <c r="J1274" s="1"/>
      <c r="K1274" s="1"/>
      <c r="L1274" s="1"/>
      <c r="M1274" s="1"/>
      <c r="N1274" s="1"/>
      <c r="O1274" s="1"/>
      <c r="P1274" s="1"/>
      <c r="Q1274" s="1"/>
      <c r="R1274" s="1"/>
      <c r="S1274" s="1"/>
      <c r="T1274" s="1"/>
      <c r="U1274" s="1"/>
      <c r="V1274" s="1"/>
      <c r="W1274" s="1"/>
      <c r="X1274" s="1"/>
    </row>
    <row r="1275" spans="1:24" ht="9.75" customHeight="1">
      <c r="A1275" s="1"/>
      <c r="B1275" s="79"/>
      <c r="C1275" s="1"/>
      <c r="D1275" s="1"/>
      <c r="H1275" s="1"/>
      <c r="I1275" s="1"/>
      <c r="J1275" s="1"/>
      <c r="K1275" s="1"/>
      <c r="L1275" s="1"/>
      <c r="M1275" s="1"/>
      <c r="N1275" s="1"/>
      <c r="O1275" s="1"/>
      <c r="P1275" s="1"/>
      <c r="Q1275" s="1"/>
      <c r="R1275" s="1"/>
      <c r="S1275" s="1"/>
      <c r="T1275" s="1"/>
      <c r="U1275" s="1"/>
      <c r="V1275" s="1"/>
      <c r="W1275" s="1"/>
      <c r="X1275" s="1"/>
    </row>
    <row r="1276" spans="1:24" ht="9.75" customHeight="1">
      <c r="A1276" s="1"/>
      <c r="B1276" s="79"/>
      <c r="C1276" s="1"/>
      <c r="D1276" s="1"/>
      <c r="H1276" s="1"/>
      <c r="I1276" s="1"/>
      <c r="J1276" s="1"/>
      <c r="K1276" s="1"/>
      <c r="L1276" s="1"/>
      <c r="M1276" s="1"/>
      <c r="N1276" s="1"/>
      <c r="O1276" s="1"/>
      <c r="P1276" s="1"/>
      <c r="Q1276" s="1"/>
      <c r="R1276" s="1"/>
      <c r="S1276" s="1"/>
      <c r="T1276" s="1"/>
      <c r="U1276" s="1"/>
      <c r="V1276" s="1"/>
      <c r="W1276" s="1"/>
      <c r="X1276" s="1"/>
    </row>
    <row r="1277" spans="1:24" ht="9.75" customHeight="1">
      <c r="A1277" s="1"/>
      <c r="B1277" s="79"/>
      <c r="C1277" s="1"/>
      <c r="D1277" s="1"/>
      <c r="H1277" s="1"/>
      <c r="I1277" s="1"/>
      <c r="J1277" s="1"/>
      <c r="K1277" s="1"/>
      <c r="L1277" s="1"/>
      <c r="M1277" s="1"/>
      <c r="N1277" s="1"/>
      <c r="O1277" s="1"/>
      <c r="P1277" s="1"/>
      <c r="Q1277" s="1"/>
      <c r="R1277" s="1"/>
      <c r="S1277" s="1"/>
      <c r="T1277" s="1"/>
      <c r="U1277" s="1"/>
      <c r="V1277" s="1"/>
      <c r="W1277" s="1"/>
      <c r="X1277" s="1"/>
    </row>
    <row r="1278" spans="1:24" ht="9.75" customHeight="1">
      <c r="A1278" s="1"/>
      <c r="B1278" s="79"/>
      <c r="C1278" s="1"/>
      <c r="D1278" s="1"/>
      <c r="H1278" s="1"/>
      <c r="I1278" s="1"/>
      <c r="J1278" s="1"/>
      <c r="K1278" s="1"/>
      <c r="L1278" s="1"/>
      <c r="M1278" s="1"/>
      <c r="N1278" s="1"/>
      <c r="O1278" s="1"/>
      <c r="P1278" s="1"/>
      <c r="Q1278" s="1"/>
      <c r="R1278" s="1"/>
      <c r="S1278" s="1"/>
      <c r="T1278" s="1"/>
      <c r="U1278" s="1"/>
      <c r="V1278" s="1"/>
      <c r="W1278" s="1"/>
      <c r="X1278" s="1"/>
    </row>
    <row r="1279" spans="1:24" ht="9.75" customHeight="1">
      <c r="A1279" s="1"/>
      <c r="B1279" s="79"/>
      <c r="C1279" s="1"/>
      <c r="D1279" s="1"/>
      <c r="H1279" s="1"/>
      <c r="I1279" s="1"/>
      <c r="J1279" s="1"/>
      <c r="K1279" s="1"/>
      <c r="L1279" s="1"/>
      <c r="M1279" s="1"/>
      <c r="N1279" s="1"/>
      <c r="O1279" s="1"/>
      <c r="P1279" s="1"/>
      <c r="Q1279" s="1"/>
      <c r="R1279" s="1"/>
      <c r="S1279" s="1"/>
      <c r="T1279" s="1"/>
      <c r="U1279" s="1"/>
      <c r="V1279" s="1"/>
      <c r="W1279" s="1"/>
      <c r="X1279" s="1"/>
    </row>
    <row r="1280" spans="1:24" ht="9.75" customHeight="1">
      <c r="A1280" s="1"/>
      <c r="B1280" s="79"/>
      <c r="C1280" s="1"/>
      <c r="D1280" s="1"/>
      <c r="H1280" s="1"/>
      <c r="I1280" s="1"/>
      <c r="J1280" s="1"/>
      <c r="K1280" s="1"/>
      <c r="L1280" s="1"/>
      <c r="M1280" s="1"/>
      <c r="N1280" s="1"/>
      <c r="O1280" s="1"/>
      <c r="P1280" s="1"/>
      <c r="Q1280" s="1"/>
      <c r="R1280" s="1"/>
      <c r="S1280" s="1"/>
      <c r="T1280" s="1"/>
      <c r="U1280" s="1"/>
      <c r="V1280" s="1"/>
      <c r="W1280" s="1"/>
      <c r="X1280" s="1"/>
    </row>
    <row r="1281" spans="1:24" ht="9.75" customHeight="1">
      <c r="A1281" s="1"/>
      <c r="B1281" s="79"/>
      <c r="C1281" s="1"/>
      <c r="D1281" s="1"/>
      <c r="H1281" s="1"/>
      <c r="I1281" s="1"/>
      <c r="J1281" s="1"/>
      <c r="K1281" s="1"/>
      <c r="L1281" s="1"/>
      <c r="M1281" s="1"/>
      <c r="N1281" s="1"/>
      <c r="O1281" s="1"/>
      <c r="P1281" s="1"/>
      <c r="Q1281" s="1"/>
      <c r="R1281" s="1"/>
      <c r="S1281" s="1"/>
      <c r="T1281" s="1"/>
      <c r="U1281" s="1"/>
      <c r="V1281" s="1"/>
      <c r="W1281" s="1"/>
      <c r="X1281" s="1"/>
    </row>
    <row r="1282" spans="1:24" ht="9.75" customHeight="1">
      <c r="A1282" s="1"/>
      <c r="B1282" s="79"/>
      <c r="C1282" s="1"/>
      <c r="D1282" s="1"/>
      <c r="H1282" s="1"/>
      <c r="I1282" s="1"/>
      <c r="J1282" s="1"/>
      <c r="K1282" s="1"/>
      <c r="L1282" s="1"/>
      <c r="M1282" s="1"/>
      <c r="N1282" s="1"/>
      <c r="O1282" s="1"/>
      <c r="P1282" s="1"/>
      <c r="Q1282" s="1"/>
      <c r="R1282" s="1"/>
      <c r="S1282" s="1"/>
      <c r="T1282" s="1"/>
      <c r="U1282" s="1"/>
      <c r="V1282" s="1"/>
      <c r="W1282" s="1"/>
      <c r="X1282" s="1"/>
    </row>
    <row r="1283" spans="1:24" ht="9.75" customHeight="1">
      <c r="A1283" s="1"/>
      <c r="B1283" s="79"/>
      <c r="C1283" s="1"/>
      <c r="D1283" s="1"/>
      <c r="H1283" s="1"/>
      <c r="I1283" s="1"/>
      <c r="J1283" s="1"/>
      <c r="K1283" s="1"/>
      <c r="L1283" s="1"/>
      <c r="M1283" s="1"/>
      <c r="N1283" s="1"/>
      <c r="O1283" s="1"/>
      <c r="P1283" s="1"/>
      <c r="Q1283" s="1"/>
      <c r="R1283" s="1"/>
      <c r="S1283" s="1"/>
      <c r="T1283" s="1"/>
      <c r="U1283" s="1"/>
      <c r="V1283" s="1"/>
      <c r="W1283" s="1"/>
      <c r="X1283" s="1"/>
    </row>
    <row r="1284" spans="1:24" ht="9.75" customHeight="1">
      <c r="A1284" s="1"/>
      <c r="B1284" s="79"/>
      <c r="C1284" s="1"/>
      <c r="D1284" s="1"/>
      <c r="H1284" s="1"/>
      <c r="I1284" s="1"/>
      <c r="J1284" s="1"/>
      <c r="K1284" s="1"/>
      <c r="L1284" s="1"/>
      <c r="M1284" s="1"/>
      <c r="N1284" s="1"/>
      <c r="O1284" s="1"/>
      <c r="P1284" s="1"/>
      <c r="Q1284" s="1"/>
      <c r="R1284" s="1"/>
      <c r="S1284" s="1"/>
      <c r="T1284" s="1"/>
      <c r="U1284" s="1"/>
      <c r="V1284" s="1"/>
      <c r="W1284" s="1"/>
      <c r="X1284" s="1"/>
    </row>
    <row r="1285" spans="1:24" ht="9.75" customHeight="1">
      <c r="A1285" s="1"/>
      <c r="B1285" s="79"/>
      <c r="C1285" s="1"/>
      <c r="D1285" s="1"/>
      <c r="H1285" s="1"/>
      <c r="I1285" s="1"/>
      <c r="J1285" s="1"/>
      <c r="K1285" s="1"/>
      <c r="L1285" s="1"/>
      <c r="M1285" s="1"/>
      <c r="N1285" s="1"/>
      <c r="O1285" s="1"/>
      <c r="P1285" s="1"/>
      <c r="Q1285" s="1"/>
      <c r="R1285" s="1"/>
      <c r="S1285" s="1"/>
      <c r="T1285" s="1"/>
      <c r="U1285" s="1"/>
      <c r="V1285" s="1"/>
      <c r="W1285" s="1"/>
      <c r="X1285" s="1"/>
    </row>
    <row r="1286" spans="1:24" ht="9.75" customHeight="1">
      <c r="A1286" s="1"/>
      <c r="B1286" s="79"/>
      <c r="C1286" s="1"/>
      <c r="D1286" s="1"/>
      <c r="H1286" s="1"/>
      <c r="I1286" s="1"/>
      <c r="J1286" s="1"/>
      <c r="K1286" s="1"/>
      <c r="L1286" s="1"/>
      <c r="M1286" s="1"/>
      <c r="N1286" s="1"/>
      <c r="O1286" s="1"/>
      <c r="P1286" s="1"/>
      <c r="Q1286" s="1"/>
      <c r="R1286" s="1"/>
      <c r="S1286" s="1"/>
      <c r="T1286" s="1"/>
      <c r="U1286" s="1"/>
      <c r="V1286" s="1"/>
      <c r="W1286" s="1"/>
      <c r="X1286" s="1"/>
    </row>
    <row r="1287" spans="1:24" ht="9.75" customHeight="1">
      <c r="A1287" s="1"/>
      <c r="B1287" s="79"/>
      <c r="C1287" s="1"/>
      <c r="D1287" s="1"/>
      <c r="H1287" s="1"/>
      <c r="I1287" s="1"/>
      <c r="J1287" s="1"/>
      <c r="K1287" s="1"/>
      <c r="L1287" s="1"/>
      <c r="M1287" s="1"/>
      <c r="N1287" s="1"/>
      <c r="O1287" s="1"/>
      <c r="P1287" s="1"/>
      <c r="Q1287" s="1"/>
      <c r="R1287" s="1"/>
      <c r="S1287" s="1"/>
      <c r="T1287" s="1"/>
      <c r="U1287" s="1"/>
      <c r="V1287" s="1"/>
      <c r="W1287" s="1"/>
      <c r="X1287" s="1"/>
    </row>
    <row r="1288" spans="1:24" ht="9.75" customHeight="1">
      <c r="A1288" s="1"/>
      <c r="B1288" s="79"/>
      <c r="C1288" s="1"/>
      <c r="D1288" s="1"/>
      <c r="H1288" s="1"/>
      <c r="I1288" s="1"/>
      <c r="J1288" s="1"/>
      <c r="K1288" s="1"/>
      <c r="L1288" s="1"/>
      <c r="M1288" s="1"/>
      <c r="N1288" s="1"/>
      <c r="O1288" s="1"/>
      <c r="P1288" s="1"/>
      <c r="Q1288" s="1"/>
      <c r="R1288" s="1"/>
      <c r="S1288" s="1"/>
      <c r="T1288" s="1"/>
      <c r="U1288" s="1"/>
      <c r="V1288" s="1"/>
      <c r="W1288" s="1"/>
      <c r="X1288" s="1"/>
    </row>
    <row r="1289" spans="1:24" ht="9.75" customHeight="1">
      <c r="A1289" s="1"/>
      <c r="B1289" s="79"/>
      <c r="C1289" s="1"/>
      <c r="D1289" s="1"/>
      <c r="H1289" s="1"/>
      <c r="I1289" s="1"/>
      <c r="J1289" s="1"/>
      <c r="K1289" s="1"/>
      <c r="L1289" s="1"/>
      <c r="M1289" s="1"/>
      <c r="N1289" s="1"/>
      <c r="O1289" s="1"/>
      <c r="P1289" s="1"/>
      <c r="Q1289" s="1"/>
      <c r="R1289" s="1"/>
      <c r="S1289" s="1"/>
      <c r="T1289" s="1"/>
      <c r="U1289" s="1"/>
      <c r="V1289" s="1"/>
      <c r="W1289" s="1"/>
      <c r="X1289" s="1"/>
    </row>
    <row r="1290" spans="1:24" ht="9.75" customHeight="1">
      <c r="A1290" s="1"/>
      <c r="B1290" s="79"/>
      <c r="C1290" s="1"/>
      <c r="D1290" s="1"/>
      <c r="H1290" s="1"/>
      <c r="I1290" s="1"/>
      <c r="J1290" s="1"/>
      <c r="K1290" s="1"/>
      <c r="L1290" s="1"/>
      <c r="M1290" s="1"/>
      <c r="N1290" s="1"/>
      <c r="O1290" s="1"/>
      <c r="P1290" s="1"/>
      <c r="Q1290" s="1"/>
      <c r="R1290" s="1"/>
      <c r="S1290" s="1"/>
      <c r="T1290" s="1"/>
      <c r="U1290" s="1"/>
      <c r="V1290" s="1"/>
      <c r="W1290" s="1"/>
      <c r="X1290" s="1"/>
    </row>
    <row r="1291" spans="1:24" ht="9.75" customHeight="1">
      <c r="A1291" s="1"/>
      <c r="B1291" s="79"/>
      <c r="C1291" s="1"/>
      <c r="D1291" s="1"/>
      <c r="H1291" s="1"/>
      <c r="I1291" s="1"/>
      <c r="J1291" s="1"/>
      <c r="K1291" s="1"/>
      <c r="L1291" s="1"/>
      <c r="M1291" s="1"/>
      <c r="N1291" s="1"/>
      <c r="O1291" s="1"/>
      <c r="P1291" s="1"/>
      <c r="Q1291" s="1"/>
      <c r="R1291" s="1"/>
      <c r="S1291" s="1"/>
      <c r="T1291" s="1"/>
      <c r="U1291" s="1"/>
      <c r="V1291" s="1"/>
      <c r="W1291" s="1"/>
      <c r="X1291" s="1"/>
    </row>
    <row r="1292" spans="1:24" ht="9.75" customHeight="1">
      <c r="A1292" s="1"/>
      <c r="B1292" s="79"/>
      <c r="C1292" s="1"/>
      <c r="D1292" s="1"/>
      <c r="H1292" s="1"/>
      <c r="I1292" s="1"/>
      <c r="J1292" s="1"/>
      <c r="K1292" s="1"/>
      <c r="L1292" s="1"/>
      <c r="M1292" s="1"/>
      <c r="N1292" s="1"/>
      <c r="O1292" s="1"/>
      <c r="P1292" s="1"/>
      <c r="Q1292" s="1"/>
      <c r="R1292" s="1"/>
      <c r="S1292" s="1"/>
      <c r="T1292" s="1"/>
      <c r="U1292" s="1"/>
      <c r="V1292" s="1"/>
      <c r="W1292" s="1"/>
      <c r="X1292" s="1"/>
    </row>
    <row r="1293" spans="1:24" ht="9.75" customHeight="1">
      <c r="A1293" s="1"/>
      <c r="B1293" s="79"/>
      <c r="C1293" s="1"/>
      <c r="D1293" s="1"/>
      <c r="H1293" s="1"/>
      <c r="I1293" s="1"/>
      <c r="J1293" s="1"/>
      <c r="K1293" s="1"/>
      <c r="L1293" s="1"/>
      <c r="M1293" s="1"/>
      <c r="N1293" s="1"/>
      <c r="O1293" s="1"/>
      <c r="P1293" s="1"/>
      <c r="Q1293" s="1"/>
      <c r="R1293" s="1"/>
      <c r="S1293" s="1"/>
      <c r="T1293" s="1"/>
      <c r="U1293" s="1"/>
      <c r="V1293" s="1"/>
      <c r="W1293" s="1"/>
      <c r="X1293" s="1"/>
    </row>
    <row r="1294" spans="1:24" ht="9.75" customHeight="1">
      <c r="A1294" s="1"/>
      <c r="B1294" s="79"/>
      <c r="C1294" s="1"/>
      <c r="D1294" s="1"/>
      <c r="H1294" s="1"/>
      <c r="I1294" s="1"/>
      <c r="J1294" s="1"/>
      <c r="K1294" s="1"/>
      <c r="L1294" s="1"/>
      <c r="M1294" s="1"/>
      <c r="N1294" s="1"/>
      <c r="O1294" s="1"/>
      <c r="P1294" s="1"/>
      <c r="Q1294" s="1"/>
      <c r="R1294" s="1"/>
      <c r="S1294" s="1"/>
      <c r="T1294" s="1"/>
      <c r="U1294" s="1"/>
      <c r="V1294" s="1"/>
      <c r="W1294" s="1"/>
      <c r="X1294" s="1"/>
    </row>
    <row r="1295" spans="1:24" ht="9.75" customHeight="1">
      <c r="A1295" s="1"/>
      <c r="B1295" s="79"/>
      <c r="C1295" s="1"/>
      <c r="D1295" s="1"/>
      <c r="H1295" s="1"/>
      <c r="I1295" s="1"/>
      <c r="J1295" s="1"/>
      <c r="K1295" s="1"/>
      <c r="L1295" s="1"/>
      <c r="M1295" s="1"/>
      <c r="N1295" s="1"/>
      <c r="O1295" s="1"/>
      <c r="P1295" s="1"/>
      <c r="Q1295" s="1"/>
      <c r="R1295" s="1"/>
      <c r="S1295" s="1"/>
      <c r="T1295" s="1"/>
      <c r="U1295" s="1"/>
      <c r="V1295" s="1"/>
      <c r="W1295" s="1"/>
      <c r="X1295" s="1"/>
    </row>
    <row r="1296" spans="1:24" ht="9.75" customHeight="1">
      <c r="A1296" s="1"/>
      <c r="B1296" s="79"/>
      <c r="C1296" s="1"/>
      <c r="D1296" s="1"/>
      <c r="H1296" s="1"/>
      <c r="I1296" s="1"/>
      <c r="J1296" s="1"/>
      <c r="K1296" s="1"/>
      <c r="L1296" s="1"/>
      <c r="M1296" s="1"/>
      <c r="N1296" s="1"/>
      <c r="O1296" s="1"/>
      <c r="P1296" s="1"/>
      <c r="Q1296" s="1"/>
      <c r="R1296" s="1"/>
      <c r="S1296" s="1"/>
      <c r="T1296" s="1"/>
      <c r="U1296" s="1"/>
      <c r="V1296" s="1"/>
      <c r="W1296" s="1"/>
      <c r="X1296" s="1"/>
    </row>
    <row r="1297" spans="1:24" ht="9.75" customHeight="1">
      <c r="A1297" s="1"/>
      <c r="B1297" s="79"/>
      <c r="C1297" s="1"/>
      <c r="D1297" s="1"/>
      <c r="H1297" s="1"/>
      <c r="I1297" s="1"/>
      <c r="J1297" s="1"/>
      <c r="K1297" s="1"/>
      <c r="L1297" s="1"/>
      <c r="M1297" s="1"/>
      <c r="N1297" s="1"/>
      <c r="O1297" s="1"/>
      <c r="P1297" s="1"/>
      <c r="Q1297" s="1"/>
      <c r="R1297" s="1"/>
      <c r="S1297" s="1"/>
      <c r="T1297" s="1"/>
      <c r="U1297" s="1"/>
      <c r="V1297" s="1"/>
      <c r="W1297" s="1"/>
      <c r="X1297" s="1"/>
    </row>
    <row r="1298" spans="1:24" ht="9.75" customHeight="1">
      <c r="A1298" s="1"/>
      <c r="B1298" s="79"/>
      <c r="C1298" s="1"/>
      <c r="D1298" s="1"/>
      <c r="H1298" s="1"/>
      <c r="I1298" s="1"/>
      <c r="J1298" s="1"/>
      <c r="K1298" s="1"/>
      <c r="L1298" s="1"/>
      <c r="M1298" s="1"/>
      <c r="N1298" s="1"/>
      <c r="O1298" s="1"/>
      <c r="P1298" s="1"/>
      <c r="Q1298" s="1"/>
      <c r="R1298" s="1"/>
      <c r="S1298" s="1"/>
      <c r="T1298" s="1"/>
      <c r="U1298" s="1"/>
      <c r="V1298" s="1"/>
      <c r="W1298" s="1"/>
      <c r="X1298" s="1"/>
    </row>
    <row r="1299" spans="1:24" ht="9.75" customHeight="1">
      <c r="A1299" s="1"/>
      <c r="B1299" s="79"/>
      <c r="C1299" s="1"/>
      <c r="D1299" s="1"/>
      <c r="H1299" s="1"/>
      <c r="I1299" s="1"/>
      <c r="J1299" s="1"/>
      <c r="K1299" s="1"/>
      <c r="L1299" s="1"/>
      <c r="M1299" s="1"/>
      <c r="N1299" s="1"/>
      <c r="O1299" s="1"/>
      <c r="P1299" s="1"/>
      <c r="Q1299" s="1"/>
      <c r="R1299" s="1"/>
      <c r="S1299" s="1"/>
      <c r="T1299" s="1"/>
      <c r="U1299" s="1"/>
      <c r="V1299" s="1"/>
      <c r="W1299" s="1"/>
      <c r="X1299" s="1"/>
    </row>
    <row r="1300" spans="1:24" ht="9.75" customHeight="1">
      <c r="A1300" s="1"/>
      <c r="B1300" s="79"/>
      <c r="C1300" s="1"/>
      <c r="D1300" s="1"/>
      <c r="H1300" s="1"/>
      <c r="I1300" s="1"/>
      <c r="J1300" s="1"/>
      <c r="K1300" s="1"/>
      <c r="L1300" s="1"/>
      <c r="M1300" s="1"/>
      <c r="N1300" s="1"/>
      <c r="O1300" s="1"/>
      <c r="P1300" s="1"/>
      <c r="Q1300" s="1"/>
      <c r="R1300" s="1"/>
      <c r="S1300" s="1"/>
      <c r="T1300" s="1"/>
      <c r="U1300" s="1"/>
      <c r="V1300" s="1"/>
      <c r="W1300" s="1"/>
      <c r="X1300" s="1"/>
    </row>
    <row r="1301" spans="1:24" ht="9.75" customHeight="1">
      <c r="A1301" s="1"/>
      <c r="B1301" s="79"/>
      <c r="C1301" s="1"/>
      <c r="D1301" s="1"/>
      <c r="H1301" s="1"/>
      <c r="I1301" s="1"/>
      <c r="J1301" s="1"/>
      <c r="K1301" s="1"/>
      <c r="L1301" s="1"/>
      <c r="M1301" s="1"/>
      <c r="N1301" s="1"/>
      <c r="O1301" s="1"/>
      <c r="P1301" s="1"/>
      <c r="Q1301" s="1"/>
      <c r="R1301" s="1"/>
      <c r="S1301" s="1"/>
      <c r="T1301" s="1"/>
      <c r="U1301" s="1"/>
      <c r="V1301" s="1"/>
      <c r="W1301" s="1"/>
      <c r="X1301" s="1"/>
    </row>
    <row r="1302" spans="1:24" ht="9.75" customHeight="1">
      <c r="A1302" s="1"/>
      <c r="B1302" s="79"/>
      <c r="C1302" s="1"/>
      <c r="D1302" s="1"/>
      <c r="H1302" s="1"/>
      <c r="I1302" s="1"/>
      <c r="J1302" s="1"/>
      <c r="K1302" s="1"/>
      <c r="L1302" s="1"/>
      <c r="M1302" s="1"/>
      <c r="N1302" s="1"/>
      <c r="O1302" s="1"/>
      <c r="P1302" s="1"/>
      <c r="Q1302" s="1"/>
      <c r="R1302" s="1"/>
      <c r="S1302" s="1"/>
      <c r="T1302" s="1"/>
      <c r="U1302" s="1"/>
      <c r="V1302" s="1"/>
      <c r="W1302" s="1"/>
      <c r="X1302" s="1"/>
    </row>
    <row r="1303" spans="1:24" ht="9.75" customHeight="1">
      <c r="A1303" s="1"/>
      <c r="B1303" s="79"/>
      <c r="C1303" s="1"/>
      <c r="D1303" s="1"/>
      <c r="H1303" s="1"/>
      <c r="I1303" s="1"/>
      <c r="J1303" s="1"/>
      <c r="K1303" s="1"/>
      <c r="L1303" s="1"/>
      <c r="M1303" s="1"/>
      <c r="N1303" s="1"/>
      <c r="O1303" s="1"/>
      <c r="P1303" s="1"/>
      <c r="Q1303" s="1"/>
      <c r="R1303" s="1"/>
      <c r="S1303" s="1"/>
      <c r="T1303" s="1"/>
      <c r="U1303" s="1"/>
      <c r="V1303" s="1"/>
      <c r="W1303" s="1"/>
      <c r="X1303" s="1"/>
    </row>
    <row r="1304" spans="1:24" ht="9.75" customHeight="1">
      <c r="A1304" s="1"/>
      <c r="B1304" s="79"/>
      <c r="C1304" s="1"/>
      <c r="D1304" s="1"/>
      <c r="H1304" s="1"/>
      <c r="I1304" s="1"/>
      <c r="J1304" s="1"/>
      <c r="K1304" s="1"/>
      <c r="L1304" s="1"/>
      <c r="M1304" s="1"/>
      <c r="N1304" s="1"/>
      <c r="O1304" s="1"/>
      <c r="P1304" s="1"/>
      <c r="Q1304" s="1"/>
      <c r="R1304" s="1"/>
      <c r="S1304" s="1"/>
      <c r="T1304" s="1"/>
      <c r="U1304" s="1"/>
      <c r="V1304" s="1"/>
      <c r="W1304" s="1"/>
      <c r="X1304" s="1"/>
    </row>
    <row r="1305" spans="1:24" ht="9.75" customHeight="1">
      <c r="A1305" s="1"/>
      <c r="B1305" s="79"/>
      <c r="C1305" s="1"/>
      <c r="D1305" s="1"/>
      <c r="H1305" s="1"/>
      <c r="I1305" s="1"/>
      <c r="J1305" s="1"/>
      <c r="K1305" s="1"/>
      <c r="L1305" s="1"/>
      <c r="M1305" s="1"/>
      <c r="N1305" s="1"/>
      <c r="O1305" s="1"/>
      <c r="P1305" s="1"/>
      <c r="Q1305" s="1"/>
      <c r="R1305" s="1"/>
      <c r="S1305" s="1"/>
      <c r="T1305" s="1"/>
      <c r="U1305" s="1"/>
      <c r="V1305" s="1"/>
      <c r="W1305" s="1"/>
      <c r="X1305" s="1"/>
    </row>
    <row r="1306" spans="1:24" ht="9.75" customHeight="1">
      <c r="A1306" s="1"/>
      <c r="B1306" s="79"/>
      <c r="C1306" s="1"/>
      <c r="D1306" s="1"/>
      <c r="H1306" s="1"/>
      <c r="I1306" s="1"/>
      <c r="J1306" s="1"/>
      <c r="K1306" s="1"/>
      <c r="L1306" s="1"/>
      <c r="M1306" s="1"/>
      <c r="N1306" s="1"/>
      <c r="O1306" s="1"/>
      <c r="P1306" s="1"/>
      <c r="Q1306" s="1"/>
      <c r="R1306" s="1"/>
      <c r="S1306" s="1"/>
      <c r="T1306" s="1"/>
      <c r="U1306" s="1"/>
      <c r="V1306" s="1"/>
      <c r="W1306" s="1"/>
      <c r="X1306" s="1"/>
    </row>
    <row r="1307" spans="1:24" ht="9.75" customHeight="1">
      <c r="A1307" s="1"/>
      <c r="B1307" s="79"/>
      <c r="C1307" s="1"/>
      <c r="D1307" s="1"/>
      <c r="H1307" s="1"/>
      <c r="I1307" s="1"/>
      <c r="J1307" s="1"/>
      <c r="K1307" s="1"/>
      <c r="L1307" s="1"/>
      <c r="M1307" s="1"/>
      <c r="N1307" s="1"/>
      <c r="O1307" s="1"/>
      <c r="P1307" s="1"/>
      <c r="Q1307" s="1"/>
      <c r="R1307" s="1"/>
      <c r="S1307" s="1"/>
      <c r="T1307" s="1"/>
      <c r="U1307" s="1"/>
      <c r="V1307" s="1"/>
      <c r="W1307" s="1"/>
      <c r="X1307" s="1"/>
    </row>
    <row r="1308" spans="1:24" ht="9.75" customHeight="1">
      <c r="A1308" s="1"/>
      <c r="B1308" s="79"/>
      <c r="C1308" s="1"/>
      <c r="D1308" s="1"/>
      <c r="H1308" s="1"/>
      <c r="I1308" s="1"/>
      <c r="J1308" s="1"/>
      <c r="K1308" s="1"/>
      <c r="L1308" s="1"/>
      <c r="M1308" s="1"/>
      <c r="N1308" s="1"/>
      <c r="O1308" s="1"/>
      <c r="P1308" s="1"/>
      <c r="Q1308" s="1"/>
      <c r="R1308" s="1"/>
      <c r="S1308" s="1"/>
      <c r="T1308" s="1"/>
      <c r="U1308" s="1"/>
      <c r="V1308" s="1"/>
      <c r="W1308" s="1"/>
      <c r="X1308" s="1"/>
    </row>
    <row r="1309" spans="1:24" ht="9.75" customHeight="1">
      <c r="A1309" s="1"/>
      <c r="B1309" s="79"/>
      <c r="C1309" s="1"/>
      <c r="D1309" s="1"/>
      <c r="H1309" s="1"/>
      <c r="I1309" s="1"/>
      <c r="J1309" s="1"/>
      <c r="K1309" s="1"/>
      <c r="L1309" s="1"/>
      <c r="M1309" s="1"/>
      <c r="N1309" s="1"/>
      <c r="O1309" s="1"/>
      <c r="P1309" s="1"/>
      <c r="Q1309" s="1"/>
      <c r="R1309" s="1"/>
      <c r="S1309" s="1"/>
      <c r="T1309" s="1"/>
      <c r="U1309" s="1"/>
      <c r="V1309" s="1"/>
      <c r="W1309" s="1"/>
      <c r="X1309" s="1"/>
    </row>
    <row r="1310" spans="1:24" ht="9.75" customHeight="1">
      <c r="A1310" s="1"/>
      <c r="B1310" s="79"/>
      <c r="C1310" s="1"/>
      <c r="D1310" s="1"/>
      <c r="H1310" s="1"/>
      <c r="I1310" s="1"/>
      <c r="J1310" s="1"/>
      <c r="K1310" s="1"/>
      <c r="L1310" s="1"/>
      <c r="M1310" s="1"/>
      <c r="N1310" s="1"/>
      <c r="O1310" s="1"/>
      <c r="P1310" s="1"/>
      <c r="Q1310" s="1"/>
      <c r="R1310" s="1"/>
      <c r="S1310" s="1"/>
      <c r="T1310" s="1"/>
      <c r="U1310" s="1"/>
      <c r="V1310" s="1"/>
      <c r="W1310" s="1"/>
      <c r="X1310" s="1"/>
    </row>
    <row r="1311" spans="1:24" ht="9.75" customHeight="1">
      <c r="A1311" s="1"/>
      <c r="B1311" s="79"/>
      <c r="C1311" s="1"/>
      <c r="D1311" s="1"/>
      <c r="H1311" s="1"/>
      <c r="I1311" s="1"/>
      <c r="J1311" s="1"/>
      <c r="K1311" s="1"/>
      <c r="L1311" s="1"/>
      <c r="M1311" s="1"/>
      <c r="N1311" s="1"/>
      <c r="O1311" s="1"/>
      <c r="P1311" s="1"/>
      <c r="Q1311" s="1"/>
      <c r="R1311" s="1"/>
      <c r="S1311" s="1"/>
      <c r="T1311" s="1"/>
      <c r="U1311" s="1"/>
      <c r="V1311" s="1"/>
      <c r="W1311" s="1"/>
      <c r="X1311" s="1"/>
    </row>
    <row r="1312" spans="1:24" ht="9.75" customHeight="1">
      <c r="A1312" s="1"/>
      <c r="B1312" s="79"/>
      <c r="C1312" s="1"/>
      <c r="D1312" s="1"/>
      <c r="H1312" s="1"/>
      <c r="I1312" s="1"/>
      <c r="J1312" s="1"/>
      <c r="K1312" s="1"/>
      <c r="L1312" s="1"/>
      <c r="M1312" s="1"/>
      <c r="N1312" s="1"/>
      <c r="O1312" s="1"/>
      <c r="P1312" s="1"/>
      <c r="Q1312" s="1"/>
      <c r="R1312" s="1"/>
      <c r="S1312" s="1"/>
      <c r="T1312" s="1"/>
      <c r="U1312" s="1"/>
      <c r="V1312" s="1"/>
      <c r="W1312" s="1"/>
      <c r="X1312" s="1"/>
    </row>
    <row r="1313" spans="1:24" ht="9.75" customHeight="1">
      <c r="A1313" s="1"/>
      <c r="B1313" s="79"/>
      <c r="C1313" s="1"/>
      <c r="D1313" s="1"/>
      <c r="H1313" s="1"/>
      <c r="I1313" s="1"/>
      <c r="J1313" s="1"/>
      <c r="K1313" s="1"/>
      <c r="L1313" s="1"/>
      <c r="M1313" s="1"/>
      <c r="N1313" s="1"/>
      <c r="O1313" s="1"/>
      <c r="P1313" s="1"/>
      <c r="Q1313" s="1"/>
      <c r="R1313" s="1"/>
      <c r="S1313" s="1"/>
      <c r="T1313" s="1"/>
      <c r="U1313" s="1"/>
      <c r="V1313" s="1"/>
      <c r="W1313" s="1"/>
      <c r="X1313" s="1"/>
    </row>
    <row r="1314" spans="1:24" ht="9.75" customHeight="1">
      <c r="A1314" s="1"/>
      <c r="B1314" s="79"/>
      <c r="C1314" s="1"/>
      <c r="D1314" s="1"/>
      <c r="H1314" s="1"/>
      <c r="I1314" s="1"/>
      <c r="J1314" s="1"/>
      <c r="K1314" s="1"/>
      <c r="L1314" s="1"/>
      <c r="M1314" s="1"/>
      <c r="N1314" s="1"/>
      <c r="O1314" s="1"/>
      <c r="P1314" s="1"/>
      <c r="Q1314" s="1"/>
      <c r="R1314" s="1"/>
      <c r="S1314" s="1"/>
      <c r="T1314" s="1"/>
      <c r="U1314" s="1"/>
      <c r="V1314" s="1"/>
      <c r="W1314" s="1"/>
      <c r="X1314" s="1"/>
    </row>
    <row r="1315" spans="1:24" ht="9.75" customHeight="1">
      <c r="A1315" s="1"/>
      <c r="B1315" s="79"/>
      <c r="C1315" s="1"/>
      <c r="D1315" s="1"/>
      <c r="H1315" s="1"/>
      <c r="I1315" s="1"/>
      <c r="J1315" s="1"/>
      <c r="K1315" s="1"/>
      <c r="L1315" s="1"/>
      <c r="M1315" s="1"/>
      <c r="N1315" s="1"/>
      <c r="O1315" s="1"/>
      <c r="P1315" s="1"/>
      <c r="Q1315" s="1"/>
      <c r="R1315" s="1"/>
      <c r="S1315" s="1"/>
      <c r="T1315" s="1"/>
      <c r="U1315" s="1"/>
      <c r="V1315" s="1"/>
      <c r="W1315" s="1"/>
      <c r="X1315" s="1"/>
    </row>
    <row r="1316" spans="1:24" ht="9.75" customHeight="1">
      <c r="A1316" s="1"/>
      <c r="B1316" s="79"/>
      <c r="C1316" s="1"/>
      <c r="D1316" s="1"/>
      <c r="H1316" s="1"/>
      <c r="I1316" s="1"/>
      <c r="J1316" s="1"/>
      <c r="K1316" s="1"/>
      <c r="L1316" s="1"/>
      <c r="M1316" s="1"/>
      <c r="N1316" s="1"/>
      <c r="O1316" s="1"/>
      <c r="P1316" s="1"/>
      <c r="Q1316" s="1"/>
      <c r="R1316" s="1"/>
      <c r="S1316" s="1"/>
      <c r="T1316" s="1"/>
      <c r="U1316" s="1"/>
      <c r="V1316" s="1"/>
      <c r="W1316" s="1"/>
      <c r="X1316" s="1"/>
    </row>
    <row r="1317" spans="1:24" ht="9.75" customHeight="1">
      <c r="A1317" s="1"/>
      <c r="B1317" s="79"/>
      <c r="C1317" s="1"/>
      <c r="D1317" s="1"/>
      <c r="H1317" s="1"/>
      <c r="I1317" s="1"/>
      <c r="J1317" s="1"/>
      <c r="K1317" s="1"/>
      <c r="L1317" s="1"/>
      <c r="M1317" s="1"/>
      <c r="N1317" s="1"/>
      <c r="O1317" s="1"/>
      <c r="P1317" s="1"/>
      <c r="Q1317" s="1"/>
      <c r="R1317" s="1"/>
      <c r="S1317" s="1"/>
      <c r="T1317" s="1"/>
      <c r="U1317" s="1"/>
      <c r="V1317" s="1"/>
      <c r="W1317" s="1"/>
      <c r="X1317" s="1"/>
    </row>
    <row r="1318" spans="1:24" ht="9.75" customHeight="1">
      <c r="A1318" s="1"/>
      <c r="B1318" s="79"/>
      <c r="C1318" s="1"/>
      <c r="D1318" s="1"/>
      <c r="H1318" s="1"/>
      <c r="I1318" s="1"/>
      <c r="J1318" s="1"/>
      <c r="K1318" s="1"/>
      <c r="L1318" s="1"/>
      <c r="M1318" s="1"/>
      <c r="N1318" s="1"/>
      <c r="O1318" s="1"/>
      <c r="P1318" s="1"/>
      <c r="Q1318" s="1"/>
      <c r="R1318" s="1"/>
      <c r="S1318" s="1"/>
      <c r="T1318" s="1"/>
      <c r="U1318" s="1"/>
      <c r="V1318" s="1"/>
      <c r="W1318" s="1"/>
      <c r="X1318" s="1"/>
    </row>
    <row r="1319" spans="1:24" ht="9.75" customHeight="1">
      <c r="A1319" s="1"/>
      <c r="B1319" s="79"/>
      <c r="C1319" s="1"/>
      <c r="D1319" s="1"/>
      <c r="H1319" s="1"/>
      <c r="I1319" s="1"/>
      <c r="J1319" s="1"/>
      <c r="K1319" s="1"/>
      <c r="L1319" s="1"/>
      <c r="M1319" s="1"/>
      <c r="N1319" s="1"/>
      <c r="O1319" s="1"/>
      <c r="P1319" s="1"/>
      <c r="Q1319" s="1"/>
      <c r="R1319" s="1"/>
      <c r="S1319" s="1"/>
      <c r="T1319" s="1"/>
      <c r="U1319" s="1"/>
      <c r="V1319" s="1"/>
      <c r="W1319" s="1"/>
      <c r="X1319" s="1"/>
    </row>
    <row r="1320" spans="1:24" ht="9.75" customHeight="1">
      <c r="A1320" s="1"/>
      <c r="B1320" s="79"/>
      <c r="C1320" s="1"/>
      <c r="D1320" s="1"/>
      <c r="H1320" s="1"/>
      <c r="I1320" s="1"/>
      <c r="J1320" s="1"/>
      <c r="K1320" s="1"/>
      <c r="L1320" s="1"/>
      <c r="M1320" s="1"/>
      <c r="N1320" s="1"/>
      <c r="O1320" s="1"/>
      <c r="P1320" s="1"/>
      <c r="Q1320" s="1"/>
      <c r="R1320" s="1"/>
      <c r="S1320" s="1"/>
      <c r="T1320" s="1"/>
      <c r="U1320" s="1"/>
      <c r="V1320" s="1"/>
      <c r="W1320" s="1"/>
      <c r="X1320" s="1"/>
    </row>
    <row r="1321" spans="1:24" ht="9.75" customHeight="1">
      <c r="A1321" s="1"/>
      <c r="B1321" s="79"/>
      <c r="C1321" s="1"/>
      <c r="D1321" s="1"/>
      <c r="H1321" s="1"/>
      <c r="I1321" s="1"/>
      <c r="J1321" s="1"/>
      <c r="K1321" s="1"/>
      <c r="L1321" s="1"/>
      <c r="M1321" s="1"/>
      <c r="N1321" s="1"/>
      <c r="O1321" s="1"/>
      <c r="P1321" s="1"/>
      <c r="Q1321" s="1"/>
      <c r="R1321" s="1"/>
      <c r="S1321" s="1"/>
      <c r="T1321" s="1"/>
      <c r="U1321" s="1"/>
      <c r="V1321" s="1"/>
      <c r="W1321" s="1"/>
      <c r="X1321" s="1"/>
    </row>
    <row r="1322" spans="1:24" ht="9.75" customHeight="1">
      <c r="A1322" s="1"/>
      <c r="B1322" s="79"/>
      <c r="C1322" s="1"/>
      <c r="D1322" s="1"/>
      <c r="H1322" s="1"/>
      <c r="I1322" s="1"/>
      <c r="J1322" s="1"/>
      <c r="K1322" s="1"/>
      <c r="L1322" s="1"/>
      <c r="M1322" s="1"/>
      <c r="N1322" s="1"/>
      <c r="O1322" s="1"/>
      <c r="P1322" s="1"/>
      <c r="Q1322" s="1"/>
      <c r="R1322" s="1"/>
      <c r="S1322" s="1"/>
      <c r="T1322" s="1"/>
      <c r="U1322" s="1"/>
      <c r="V1322" s="1"/>
      <c r="W1322" s="1"/>
      <c r="X1322" s="1"/>
    </row>
    <row r="1323" spans="1:24" ht="9.75" customHeight="1">
      <c r="A1323" s="1"/>
      <c r="B1323" s="79"/>
      <c r="C1323" s="1"/>
      <c r="D1323" s="1"/>
      <c r="H1323" s="1"/>
      <c r="I1323" s="1"/>
      <c r="J1323" s="1"/>
      <c r="K1323" s="1"/>
      <c r="L1323" s="1"/>
      <c r="M1323" s="1"/>
      <c r="N1323" s="1"/>
      <c r="O1323" s="1"/>
      <c r="P1323" s="1"/>
      <c r="Q1323" s="1"/>
      <c r="R1323" s="1"/>
      <c r="S1323" s="1"/>
      <c r="T1323" s="1"/>
      <c r="U1323" s="1"/>
      <c r="V1323" s="1"/>
      <c r="W1323" s="1"/>
      <c r="X1323" s="1"/>
    </row>
    <row r="1324" spans="1:24" ht="9.75" customHeight="1">
      <c r="A1324" s="1"/>
      <c r="B1324" s="79"/>
      <c r="C1324" s="1"/>
      <c r="D1324" s="1"/>
      <c r="H1324" s="1"/>
      <c r="I1324" s="1"/>
      <c r="J1324" s="1"/>
      <c r="K1324" s="1"/>
      <c r="L1324" s="1"/>
      <c r="M1324" s="1"/>
      <c r="N1324" s="1"/>
      <c r="O1324" s="1"/>
      <c r="P1324" s="1"/>
      <c r="Q1324" s="1"/>
      <c r="R1324" s="1"/>
      <c r="S1324" s="1"/>
      <c r="T1324" s="1"/>
      <c r="U1324" s="1"/>
      <c r="V1324" s="1"/>
      <c r="W1324" s="1"/>
      <c r="X1324" s="1"/>
    </row>
    <row r="1325" spans="1:24" ht="9.75" customHeight="1">
      <c r="A1325" s="1"/>
      <c r="B1325" s="79"/>
      <c r="C1325" s="1"/>
      <c r="D1325" s="1"/>
      <c r="H1325" s="1"/>
      <c r="I1325" s="1"/>
      <c r="J1325" s="1"/>
      <c r="K1325" s="1"/>
      <c r="L1325" s="1"/>
      <c r="M1325" s="1"/>
      <c r="N1325" s="1"/>
      <c r="O1325" s="1"/>
      <c r="P1325" s="1"/>
      <c r="Q1325" s="1"/>
      <c r="R1325" s="1"/>
      <c r="S1325" s="1"/>
      <c r="T1325" s="1"/>
      <c r="U1325" s="1"/>
      <c r="V1325" s="1"/>
      <c r="W1325" s="1"/>
      <c r="X1325" s="1"/>
    </row>
    <row r="1326" spans="1:24" ht="9.75" customHeight="1">
      <c r="A1326" s="1"/>
      <c r="B1326" s="79"/>
      <c r="C1326" s="1"/>
      <c r="D1326" s="1"/>
      <c r="H1326" s="1"/>
      <c r="I1326" s="1"/>
      <c r="J1326" s="1"/>
      <c r="K1326" s="1"/>
      <c r="L1326" s="1"/>
      <c r="M1326" s="1"/>
      <c r="N1326" s="1"/>
      <c r="O1326" s="1"/>
      <c r="P1326" s="1"/>
      <c r="Q1326" s="1"/>
      <c r="R1326" s="1"/>
      <c r="S1326" s="1"/>
      <c r="T1326" s="1"/>
      <c r="U1326" s="1"/>
      <c r="V1326" s="1"/>
      <c r="W1326" s="1"/>
      <c r="X1326" s="1"/>
    </row>
    <row r="1327" spans="1:24" ht="9.75" customHeight="1">
      <c r="A1327" s="1"/>
      <c r="B1327" s="79"/>
      <c r="C1327" s="1"/>
      <c r="D1327" s="1"/>
      <c r="H1327" s="1"/>
      <c r="I1327" s="1"/>
      <c r="J1327" s="1"/>
      <c r="K1327" s="1"/>
      <c r="L1327" s="1"/>
      <c r="M1327" s="1"/>
      <c r="N1327" s="1"/>
      <c r="O1327" s="1"/>
      <c r="P1327" s="1"/>
      <c r="Q1327" s="1"/>
      <c r="R1327" s="1"/>
      <c r="S1327" s="1"/>
      <c r="T1327" s="1"/>
      <c r="U1327" s="1"/>
      <c r="V1327" s="1"/>
      <c r="W1327" s="1"/>
      <c r="X1327" s="1"/>
    </row>
    <row r="1328" spans="1:24" ht="9.75" customHeight="1">
      <c r="A1328" s="1"/>
      <c r="B1328" s="79"/>
      <c r="C1328" s="1"/>
      <c r="D1328" s="1"/>
      <c r="H1328" s="1"/>
      <c r="I1328" s="1"/>
      <c r="J1328" s="1"/>
      <c r="K1328" s="1"/>
      <c r="L1328" s="1"/>
      <c r="M1328" s="1"/>
      <c r="N1328" s="1"/>
      <c r="O1328" s="1"/>
      <c r="P1328" s="1"/>
      <c r="Q1328" s="1"/>
      <c r="R1328" s="1"/>
      <c r="S1328" s="1"/>
      <c r="T1328" s="1"/>
      <c r="U1328" s="1"/>
      <c r="V1328" s="1"/>
      <c r="W1328" s="1"/>
      <c r="X1328" s="1"/>
    </row>
    <row r="1329" spans="1:24" ht="9.75" customHeight="1">
      <c r="A1329" s="1"/>
      <c r="B1329" s="79"/>
      <c r="C1329" s="1"/>
      <c r="D1329" s="1"/>
      <c r="H1329" s="1"/>
      <c r="I1329" s="1"/>
      <c r="J1329" s="1"/>
      <c r="K1329" s="1"/>
      <c r="L1329" s="1"/>
      <c r="M1329" s="1"/>
      <c r="N1329" s="1"/>
      <c r="O1329" s="1"/>
      <c r="P1329" s="1"/>
      <c r="Q1329" s="1"/>
      <c r="R1329" s="1"/>
      <c r="S1329" s="1"/>
      <c r="T1329" s="1"/>
      <c r="U1329" s="1"/>
      <c r="V1329" s="1"/>
      <c r="W1329" s="1"/>
      <c r="X1329" s="1"/>
    </row>
    <row r="1330" spans="1:24" ht="9.75" customHeight="1">
      <c r="A1330" s="1"/>
      <c r="B1330" s="79"/>
      <c r="C1330" s="1"/>
      <c r="D1330" s="1"/>
      <c r="H1330" s="1"/>
      <c r="I1330" s="1"/>
      <c r="J1330" s="1"/>
      <c r="K1330" s="1"/>
      <c r="L1330" s="1"/>
      <c r="M1330" s="1"/>
      <c r="N1330" s="1"/>
      <c r="O1330" s="1"/>
      <c r="P1330" s="1"/>
      <c r="Q1330" s="1"/>
      <c r="R1330" s="1"/>
      <c r="S1330" s="1"/>
      <c r="T1330" s="1"/>
      <c r="U1330" s="1"/>
      <c r="V1330" s="1"/>
      <c r="W1330" s="1"/>
      <c r="X1330" s="1"/>
    </row>
    <row r="1331" spans="1:24" ht="9.75" customHeight="1">
      <c r="A1331" s="1"/>
      <c r="B1331" s="79"/>
      <c r="C1331" s="1"/>
      <c r="D1331" s="1"/>
      <c r="H1331" s="1"/>
      <c r="I1331" s="1"/>
      <c r="J1331" s="1"/>
      <c r="K1331" s="1"/>
      <c r="L1331" s="1"/>
      <c r="M1331" s="1"/>
      <c r="N1331" s="1"/>
      <c r="O1331" s="1"/>
      <c r="P1331" s="1"/>
      <c r="Q1331" s="1"/>
      <c r="R1331" s="1"/>
      <c r="S1331" s="1"/>
      <c r="T1331" s="1"/>
      <c r="U1331" s="1"/>
      <c r="V1331" s="1"/>
      <c r="W1331" s="1"/>
      <c r="X1331" s="1"/>
    </row>
    <row r="1332" spans="1:24" ht="9.75" customHeight="1">
      <c r="A1332" s="1"/>
      <c r="B1332" s="79"/>
      <c r="C1332" s="1"/>
      <c r="D1332" s="1"/>
      <c r="H1332" s="1"/>
      <c r="I1332" s="1"/>
      <c r="J1332" s="1"/>
      <c r="K1332" s="1"/>
      <c r="L1332" s="1"/>
      <c r="M1332" s="1"/>
      <c r="N1332" s="1"/>
      <c r="O1332" s="1"/>
      <c r="P1332" s="1"/>
      <c r="Q1332" s="1"/>
      <c r="R1332" s="1"/>
      <c r="S1332" s="1"/>
      <c r="T1332" s="1"/>
      <c r="U1332" s="1"/>
      <c r="V1332" s="1"/>
      <c r="W1332" s="1"/>
      <c r="X1332" s="1"/>
    </row>
    <row r="1333" spans="1:24" ht="9.75" customHeight="1">
      <c r="A1333" s="1"/>
      <c r="B1333" s="79"/>
      <c r="C1333" s="1"/>
      <c r="D1333" s="1"/>
      <c r="H1333" s="1"/>
      <c r="I1333" s="1"/>
      <c r="J1333" s="1"/>
      <c r="K1333" s="1"/>
      <c r="L1333" s="1"/>
      <c r="M1333" s="1"/>
      <c r="N1333" s="1"/>
      <c r="O1333" s="1"/>
      <c r="P1333" s="1"/>
      <c r="Q1333" s="1"/>
      <c r="R1333" s="1"/>
      <c r="S1333" s="1"/>
      <c r="T1333" s="1"/>
      <c r="U1333" s="1"/>
      <c r="V1333" s="1"/>
      <c r="W1333" s="1"/>
      <c r="X1333" s="1"/>
    </row>
    <row r="1334" spans="1:24" ht="9.75" customHeight="1">
      <c r="A1334" s="1"/>
      <c r="B1334" s="79"/>
      <c r="C1334" s="1"/>
      <c r="D1334" s="1"/>
      <c r="H1334" s="1"/>
      <c r="I1334" s="1"/>
      <c r="J1334" s="1"/>
      <c r="K1334" s="1"/>
      <c r="L1334" s="1"/>
      <c r="M1334" s="1"/>
      <c r="N1334" s="1"/>
      <c r="O1334" s="1"/>
      <c r="P1334" s="1"/>
      <c r="Q1334" s="1"/>
      <c r="R1334" s="1"/>
      <c r="S1334" s="1"/>
      <c r="T1334" s="1"/>
      <c r="U1334" s="1"/>
      <c r="V1334" s="1"/>
      <c r="W1334" s="1"/>
      <c r="X1334" s="1"/>
    </row>
    <row r="1335" spans="1:24" ht="9.75" customHeight="1">
      <c r="A1335" s="1"/>
      <c r="B1335" s="79"/>
      <c r="C1335" s="1"/>
      <c r="D1335" s="1"/>
      <c r="H1335" s="1"/>
      <c r="I1335" s="1"/>
      <c r="J1335" s="1"/>
      <c r="K1335" s="1"/>
      <c r="L1335" s="1"/>
      <c r="M1335" s="1"/>
      <c r="N1335" s="1"/>
      <c r="O1335" s="1"/>
      <c r="P1335" s="1"/>
      <c r="Q1335" s="1"/>
      <c r="R1335" s="1"/>
      <c r="S1335" s="1"/>
      <c r="T1335" s="1"/>
      <c r="U1335" s="1"/>
      <c r="V1335" s="1"/>
      <c r="W1335" s="1"/>
      <c r="X1335" s="1"/>
    </row>
    <row r="1336" spans="1:24" ht="9.75" customHeight="1">
      <c r="A1336" s="1"/>
      <c r="B1336" s="79"/>
      <c r="C1336" s="1"/>
      <c r="D1336" s="1"/>
      <c r="H1336" s="1"/>
      <c r="I1336" s="1"/>
      <c r="J1336" s="1"/>
      <c r="K1336" s="1"/>
      <c r="L1336" s="1"/>
      <c r="M1336" s="1"/>
      <c r="N1336" s="1"/>
      <c r="O1336" s="1"/>
      <c r="P1336" s="1"/>
      <c r="Q1336" s="1"/>
      <c r="R1336" s="1"/>
      <c r="S1336" s="1"/>
      <c r="T1336" s="1"/>
      <c r="U1336" s="1"/>
      <c r="V1336" s="1"/>
      <c r="W1336" s="1"/>
      <c r="X1336" s="1"/>
    </row>
    <row r="1337" spans="1:24" ht="9.75" customHeight="1">
      <c r="A1337" s="1"/>
      <c r="B1337" s="79"/>
      <c r="C1337" s="1"/>
      <c r="D1337" s="1"/>
      <c r="H1337" s="1"/>
      <c r="I1337" s="1"/>
      <c r="J1337" s="1"/>
      <c r="K1337" s="1"/>
      <c r="L1337" s="1"/>
      <c r="M1337" s="1"/>
      <c r="N1337" s="1"/>
      <c r="O1337" s="1"/>
      <c r="P1337" s="1"/>
      <c r="Q1337" s="1"/>
      <c r="R1337" s="1"/>
      <c r="S1337" s="1"/>
      <c r="T1337" s="1"/>
      <c r="U1337" s="1"/>
      <c r="V1337" s="1"/>
      <c r="W1337" s="1"/>
      <c r="X1337" s="1"/>
    </row>
    <row r="1338" spans="1:24" ht="9.75" customHeight="1">
      <c r="A1338" s="1"/>
      <c r="B1338" s="79"/>
      <c r="C1338" s="1"/>
      <c r="D1338" s="1"/>
      <c r="H1338" s="1"/>
      <c r="I1338" s="1"/>
      <c r="J1338" s="1"/>
      <c r="K1338" s="1"/>
      <c r="L1338" s="1"/>
      <c r="M1338" s="1"/>
      <c r="N1338" s="1"/>
      <c r="O1338" s="1"/>
      <c r="P1338" s="1"/>
      <c r="Q1338" s="1"/>
      <c r="R1338" s="1"/>
      <c r="S1338" s="1"/>
      <c r="T1338" s="1"/>
      <c r="U1338" s="1"/>
      <c r="V1338" s="1"/>
      <c r="W1338" s="1"/>
      <c r="X1338" s="1"/>
    </row>
    <row r="1339" spans="1:24" ht="9.75" customHeight="1">
      <c r="A1339" s="1"/>
      <c r="B1339" s="79"/>
      <c r="C1339" s="1"/>
      <c r="D1339" s="1"/>
      <c r="H1339" s="1"/>
      <c r="I1339" s="1"/>
      <c r="J1339" s="1"/>
      <c r="K1339" s="1"/>
      <c r="L1339" s="1"/>
      <c r="M1339" s="1"/>
      <c r="N1339" s="1"/>
      <c r="O1339" s="1"/>
      <c r="P1339" s="1"/>
      <c r="Q1339" s="1"/>
      <c r="R1339" s="1"/>
      <c r="S1339" s="1"/>
      <c r="T1339" s="1"/>
      <c r="U1339" s="1"/>
      <c r="V1339" s="1"/>
      <c r="W1339" s="1"/>
      <c r="X1339" s="1"/>
    </row>
    <row r="1340" spans="1:24" ht="9.75" customHeight="1">
      <c r="A1340" s="1"/>
      <c r="B1340" s="79"/>
      <c r="C1340" s="1"/>
      <c r="D1340" s="1"/>
      <c r="H1340" s="1"/>
      <c r="I1340" s="1"/>
      <c r="J1340" s="1"/>
      <c r="K1340" s="1"/>
      <c r="L1340" s="1"/>
      <c r="M1340" s="1"/>
      <c r="N1340" s="1"/>
      <c r="O1340" s="1"/>
      <c r="P1340" s="1"/>
      <c r="Q1340" s="1"/>
      <c r="R1340" s="1"/>
      <c r="S1340" s="1"/>
      <c r="T1340" s="1"/>
      <c r="U1340" s="1"/>
      <c r="V1340" s="1"/>
      <c r="W1340" s="1"/>
      <c r="X1340" s="1"/>
    </row>
    <row r="1341" spans="1:24" ht="9.75" customHeight="1">
      <c r="A1341" s="1"/>
      <c r="B1341" s="79"/>
      <c r="C1341" s="1"/>
      <c r="D1341" s="1"/>
      <c r="H1341" s="1"/>
      <c r="I1341" s="1"/>
      <c r="J1341" s="1"/>
      <c r="K1341" s="1"/>
      <c r="L1341" s="1"/>
      <c r="M1341" s="1"/>
      <c r="N1341" s="1"/>
      <c r="O1341" s="1"/>
      <c r="P1341" s="1"/>
      <c r="Q1341" s="1"/>
      <c r="R1341" s="1"/>
      <c r="S1341" s="1"/>
      <c r="T1341" s="1"/>
      <c r="U1341" s="1"/>
      <c r="V1341" s="1"/>
      <c r="W1341" s="1"/>
      <c r="X1341" s="1"/>
    </row>
    <row r="1342" spans="1:24" ht="9.75" customHeight="1">
      <c r="A1342" s="1"/>
      <c r="B1342" s="79"/>
      <c r="C1342" s="1"/>
      <c r="D1342" s="1"/>
      <c r="H1342" s="1"/>
      <c r="I1342" s="1"/>
      <c r="J1342" s="1"/>
      <c r="K1342" s="1"/>
      <c r="L1342" s="1"/>
      <c r="M1342" s="1"/>
      <c r="N1342" s="1"/>
      <c r="O1342" s="1"/>
      <c r="P1342" s="1"/>
      <c r="Q1342" s="1"/>
      <c r="R1342" s="1"/>
      <c r="S1342" s="1"/>
      <c r="T1342" s="1"/>
      <c r="U1342" s="1"/>
      <c r="V1342" s="1"/>
      <c r="W1342" s="1"/>
      <c r="X1342" s="1"/>
    </row>
    <row r="1343" spans="1:24" ht="9.75" customHeight="1">
      <c r="A1343" s="1"/>
      <c r="B1343" s="79"/>
      <c r="C1343" s="1"/>
      <c r="D1343" s="1"/>
      <c r="H1343" s="1"/>
      <c r="I1343" s="1"/>
      <c r="J1343" s="1"/>
      <c r="K1343" s="1"/>
      <c r="L1343" s="1"/>
      <c r="M1343" s="1"/>
      <c r="N1343" s="1"/>
      <c r="O1343" s="1"/>
      <c r="P1343" s="1"/>
      <c r="Q1343" s="1"/>
      <c r="R1343" s="1"/>
      <c r="S1343" s="1"/>
      <c r="T1343" s="1"/>
      <c r="U1343" s="1"/>
      <c r="V1343" s="1"/>
      <c r="W1343" s="1"/>
      <c r="X1343" s="1"/>
    </row>
    <row r="1344" spans="1:24" ht="9.75" customHeight="1">
      <c r="A1344" s="1"/>
      <c r="B1344" s="79"/>
      <c r="C1344" s="1"/>
      <c r="D1344" s="1"/>
      <c r="H1344" s="1"/>
      <c r="I1344" s="1"/>
      <c r="J1344" s="1"/>
      <c r="K1344" s="1"/>
      <c r="L1344" s="1"/>
      <c r="M1344" s="1"/>
      <c r="N1344" s="1"/>
      <c r="O1344" s="1"/>
      <c r="P1344" s="1"/>
      <c r="Q1344" s="1"/>
      <c r="R1344" s="1"/>
      <c r="S1344" s="1"/>
      <c r="T1344" s="1"/>
      <c r="U1344" s="1"/>
      <c r="V1344" s="1"/>
      <c r="W1344" s="1"/>
      <c r="X1344" s="1"/>
    </row>
    <row r="1345" spans="1:24" ht="9.75" customHeight="1">
      <c r="A1345" s="1"/>
      <c r="B1345" s="79"/>
      <c r="C1345" s="1"/>
      <c r="D1345" s="1"/>
      <c r="H1345" s="1"/>
      <c r="I1345" s="1"/>
      <c r="J1345" s="1"/>
      <c r="K1345" s="1"/>
      <c r="L1345" s="1"/>
      <c r="M1345" s="1"/>
      <c r="N1345" s="1"/>
      <c r="O1345" s="1"/>
      <c r="P1345" s="1"/>
      <c r="Q1345" s="1"/>
      <c r="R1345" s="1"/>
      <c r="S1345" s="1"/>
      <c r="T1345" s="1"/>
      <c r="U1345" s="1"/>
      <c r="V1345" s="1"/>
      <c r="W1345" s="1"/>
      <c r="X1345" s="1"/>
    </row>
    <row r="1346" spans="1:24" ht="9.75" customHeight="1">
      <c r="A1346" s="1"/>
      <c r="B1346" s="79"/>
      <c r="C1346" s="1"/>
      <c r="D1346" s="1"/>
      <c r="H1346" s="1"/>
      <c r="I1346" s="1"/>
      <c r="J1346" s="1"/>
      <c r="K1346" s="1"/>
      <c r="L1346" s="1"/>
      <c r="M1346" s="1"/>
      <c r="N1346" s="1"/>
      <c r="O1346" s="1"/>
      <c r="P1346" s="1"/>
      <c r="Q1346" s="1"/>
      <c r="R1346" s="1"/>
      <c r="S1346" s="1"/>
      <c r="T1346" s="1"/>
      <c r="U1346" s="1"/>
      <c r="V1346" s="1"/>
      <c r="W1346" s="1"/>
      <c r="X1346" s="1"/>
    </row>
    <row r="1347" spans="1:24" ht="9.75" customHeight="1">
      <c r="A1347" s="1"/>
      <c r="B1347" s="79"/>
      <c r="C1347" s="1"/>
      <c r="D1347" s="1"/>
      <c r="H1347" s="1"/>
      <c r="I1347" s="1"/>
      <c r="J1347" s="1"/>
      <c r="K1347" s="1"/>
      <c r="L1347" s="1"/>
      <c r="M1347" s="1"/>
      <c r="N1347" s="1"/>
      <c r="O1347" s="1"/>
      <c r="P1347" s="1"/>
      <c r="Q1347" s="1"/>
      <c r="R1347" s="1"/>
      <c r="S1347" s="1"/>
      <c r="T1347" s="1"/>
      <c r="U1347" s="1"/>
      <c r="V1347" s="1"/>
      <c r="W1347" s="1"/>
      <c r="X1347" s="1"/>
    </row>
    <row r="1348" spans="1:24" ht="9.75" customHeight="1">
      <c r="A1348" s="1"/>
      <c r="B1348" s="79"/>
      <c r="C1348" s="1"/>
      <c r="D1348" s="1"/>
      <c r="H1348" s="1"/>
      <c r="I1348" s="1"/>
      <c r="J1348" s="1"/>
      <c r="K1348" s="1"/>
      <c r="L1348" s="1"/>
      <c r="M1348" s="1"/>
      <c r="N1348" s="1"/>
      <c r="O1348" s="1"/>
      <c r="P1348" s="1"/>
      <c r="Q1348" s="1"/>
      <c r="R1348" s="1"/>
      <c r="S1348" s="1"/>
      <c r="T1348" s="1"/>
      <c r="U1348" s="1"/>
      <c r="V1348" s="1"/>
      <c r="W1348" s="1"/>
      <c r="X1348" s="1"/>
    </row>
    <row r="1349" spans="1:24" ht="9.75" customHeight="1">
      <c r="A1349" s="1"/>
      <c r="B1349" s="79"/>
      <c r="C1349" s="1"/>
      <c r="D1349" s="1"/>
      <c r="H1349" s="1"/>
      <c r="I1349" s="1"/>
      <c r="J1349" s="1"/>
      <c r="K1349" s="1"/>
      <c r="L1349" s="1"/>
      <c r="M1349" s="1"/>
      <c r="N1349" s="1"/>
      <c r="O1349" s="1"/>
      <c r="P1349" s="1"/>
      <c r="Q1349" s="1"/>
      <c r="R1349" s="1"/>
      <c r="S1349" s="1"/>
      <c r="T1349" s="1"/>
      <c r="U1349" s="1"/>
      <c r="V1349" s="1"/>
      <c r="W1349" s="1"/>
      <c r="X1349" s="1"/>
    </row>
    <row r="1350" spans="1:24" ht="9.75" customHeight="1">
      <c r="A1350" s="1"/>
      <c r="B1350" s="79"/>
      <c r="C1350" s="1"/>
      <c r="D1350" s="1"/>
      <c r="H1350" s="1"/>
      <c r="I1350" s="1"/>
      <c r="J1350" s="1"/>
      <c r="K1350" s="1"/>
      <c r="L1350" s="1"/>
      <c r="M1350" s="1"/>
      <c r="N1350" s="1"/>
      <c r="O1350" s="1"/>
      <c r="P1350" s="1"/>
      <c r="Q1350" s="1"/>
      <c r="R1350" s="1"/>
      <c r="S1350" s="1"/>
      <c r="T1350" s="1"/>
      <c r="U1350" s="1"/>
      <c r="V1350" s="1"/>
      <c r="W1350" s="1"/>
      <c r="X1350" s="1"/>
    </row>
    <row r="1351" spans="1:24" ht="9.75" customHeight="1">
      <c r="A1351" s="1"/>
      <c r="B1351" s="79"/>
      <c r="C1351" s="1"/>
      <c r="D1351" s="1"/>
      <c r="H1351" s="1"/>
      <c r="I1351" s="1"/>
      <c r="J1351" s="1"/>
      <c r="K1351" s="1"/>
      <c r="L1351" s="1"/>
      <c r="M1351" s="1"/>
      <c r="N1351" s="1"/>
      <c r="O1351" s="1"/>
      <c r="P1351" s="1"/>
      <c r="Q1351" s="1"/>
      <c r="R1351" s="1"/>
      <c r="S1351" s="1"/>
      <c r="T1351" s="1"/>
      <c r="U1351" s="1"/>
      <c r="V1351" s="1"/>
      <c r="W1351" s="1"/>
      <c r="X1351" s="1"/>
    </row>
    <row r="1352" spans="1:24" ht="9.75" customHeight="1">
      <c r="A1352" s="1"/>
      <c r="B1352" s="79"/>
      <c r="C1352" s="1"/>
      <c r="D1352" s="1"/>
      <c r="H1352" s="1"/>
      <c r="I1352" s="1"/>
      <c r="J1352" s="1"/>
      <c r="K1352" s="1"/>
      <c r="L1352" s="1"/>
      <c r="M1352" s="1"/>
      <c r="N1352" s="1"/>
      <c r="O1352" s="1"/>
      <c r="P1352" s="1"/>
      <c r="Q1352" s="1"/>
      <c r="R1352" s="1"/>
      <c r="S1352" s="1"/>
      <c r="T1352" s="1"/>
      <c r="U1352" s="1"/>
      <c r="V1352" s="1"/>
      <c r="W1352" s="1"/>
      <c r="X1352" s="1"/>
    </row>
    <row r="1353" spans="1:24" ht="9.75" customHeight="1">
      <c r="A1353" s="1"/>
      <c r="B1353" s="79"/>
      <c r="C1353" s="1"/>
      <c r="D1353" s="1"/>
      <c r="H1353" s="1"/>
      <c r="I1353" s="1"/>
      <c r="J1353" s="1"/>
      <c r="K1353" s="1"/>
      <c r="L1353" s="1"/>
      <c r="M1353" s="1"/>
      <c r="N1353" s="1"/>
      <c r="O1353" s="1"/>
      <c r="P1353" s="1"/>
      <c r="Q1353" s="1"/>
      <c r="R1353" s="1"/>
      <c r="S1353" s="1"/>
      <c r="T1353" s="1"/>
      <c r="U1353" s="1"/>
      <c r="V1353" s="1"/>
      <c r="W1353" s="1"/>
      <c r="X1353" s="1"/>
    </row>
    <row r="1354" spans="1:24" ht="9.75" customHeight="1">
      <c r="A1354" s="1"/>
      <c r="B1354" s="79"/>
      <c r="C1354" s="1"/>
      <c r="D1354" s="1"/>
      <c r="H1354" s="1"/>
      <c r="I1354" s="1"/>
      <c r="J1354" s="1"/>
      <c r="K1354" s="1"/>
      <c r="L1354" s="1"/>
      <c r="M1354" s="1"/>
      <c r="N1354" s="1"/>
      <c r="O1354" s="1"/>
      <c r="P1354" s="1"/>
      <c r="Q1354" s="1"/>
      <c r="R1354" s="1"/>
      <c r="S1354" s="1"/>
      <c r="T1354" s="1"/>
      <c r="U1354" s="1"/>
      <c r="V1354" s="1"/>
      <c r="W1354" s="1"/>
      <c r="X1354" s="1"/>
    </row>
    <row r="1355" spans="1:24" ht="9.75" customHeight="1">
      <c r="A1355" s="1"/>
      <c r="B1355" s="79"/>
      <c r="C1355" s="1"/>
      <c r="D1355" s="1"/>
      <c r="H1355" s="1"/>
      <c r="I1355" s="1"/>
      <c r="J1355" s="1"/>
      <c r="K1355" s="1"/>
      <c r="L1355" s="1"/>
      <c r="M1355" s="1"/>
      <c r="N1355" s="1"/>
      <c r="O1355" s="1"/>
      <c r="P1355" s="1"/>
      <c r="Q1355" s="1"/>
      <c r="R1355" s="1"/>
      <c r="S1355" s="1"/>
      <c r="T1355" s="1"/>
      <c r="U1355" s="1"/>
      <c r="V1355" s="1"/>
      <c r="W1355" s="1"/>
      <c r="X1355" s="1"/>
    </row>
    <row r="1356" spans="1:24" ht="9.75" customHeight="1">
      <c r="A1356" s="1"/>
      <c r="B1356" s="79"/>
      <c r="C1356" s="1"/>
      <c r="D1356" s="1"/>
      <c r="H1356" s="1"/>
      <c r="I1356" s="1"/>
      <c r="J1356" s="1"/>
      <c r="K1356" s="1"/>
      <c r="L1356" s="1"/>
      <c r="M1356" s="1"/>
      <c r="N1356" s="1"/>
      <c r="O1356" s="1"/>
      <c r="P1356" s="1"/>
      <c r="Q1356" s="1"/>
      <c r="R1356" s="1"/>
      <c r="S1356" s="1"/>
      <c r="T1356" s="1"/>
      <c r="U1356" s="1"/>
      <c r="V1356" s="1"/>
      <c r="W1356" s="1"/>
      <c r="X1356" s="1"/>
    </row>
    <row r="1357" spans="1:24" ht="9.75" customHeight="1">
      <c r="A1357" s="1"/>
      <c r="B1357" s="79"/>
      <c r="C1357" s="1"/>
      <c r="D1357" s="1"/>
      <c r="H1357" s="1"/>
      <c r="I1357" s="1"/>
      <c r="J1357" s="1"/>
      <c r="K1357" s="1"/>
      <c r="L1357" s="1"/>
      <c r="M1357" s="1"/>
      <c r="N1357" s="1"/>
      <c r="O1357" s="1"/>
      <c r="P1357" s="1"/>
      <c r="Q1357" s="1"/>
      <c r="R1357" s="1"/>
      <c r="S1357" s="1"/>
      <c r="T1357" s="1"/>
      <c r="U1357" s="1"/>
      <c r="V1357" s="1"/>
      <c r="W1357" s="1"/>
      <c r="X1357" s="1"/>
    </row>
    <row r="1358" spans="1:24" ht="9.75" customHeight="1">
      <c r="A1358" s="1"/>
      <c r="B1358" s="79"/>
      <c r="C1358" s="1"/>
      <c r="D1358" s="1"/>
      <c r="H1358" s="1"/>
      <c r="I1358" s="1"/>
      <c r="J1358" s="1"/>
      <c r="K1358" s="1"/>
      <c r="L1358" s="1"/>
      <c r="M1358" s="1"/>
      <c r="N1358" s="1"/>
      <c r="O1358" s="1"/>
      <c r="P1358" s="1"/>
      <c r="Q1358" s="1"/>
      <c r="R1358" s="1"/>
      <c r="S1358" s="1"/>
      <c r="T1358" s="1"/>
      <c r="U1358" s="1"/>
      <c r="V1358" s="1"/>
      <c r="W1358" s="1"/>
      <c r="X1358" s="1"/>
    </row>
    <row r="1359" spans="1:24" ht="9.75" customHeight="1">
      <c r="A1359" s="1"/>
      <c r="B1359" s="79"/>
      <c r="C1359" s="1"/>
      <c r="D1359" s="1"/>
      <c r="H1359" s="1"/>
      <c r="I1359" s="1"/>
      <c r="J1359" s="1"/>
      <c r="K1359" s="1"/>
      <c r="L1359" s="1"/>
      <c r="M1359" s="1"/>
      <c r="N1359" s="1"/>
      <c r="O1359" s="1"/>
      <c r="P1359" s="1"/>
      <c r="Q1359" s="1"/>
      <c r="R1359" s="1"/>
      <c r="S1359" s="1"/>
      <c r="T1359" s="1"/>
      <c r="U1359" s="1"/>
      <c r="V1359" s="1"/>
      <c r="W1359" s="1"/>
      <c r="X1359" s="1"/>
    </row>
    <row r="1360" spans="1:24" ht="9.75" customHeight="1">
      <c r="A1360" s="1"/>
      <c r="B1360" s="79"/>
      <c r="C1360" s="1"/>
      <c r="D1360" s="1"/>
      <c r="H1360" s="1"/>
      <c r="I1360" s="1"/>
      <c r="J1360" s="1"/>
      <c r="K1360" s="1"/>
      <c r="L1360" s="1"/>
      <c r="M1360" s="1"/>
      <c r="N1360" s="1"/>
      <c r="O1360" s="1"/>
      <c r="P1360" s="1"/>
      <c r="Q1360" s="1"/>
      <c r="R1360" s="1"/>
      <c r="S1360" s="1"/>
      <c r="T1360" s="1"/>
      <c r="U1360" s="1"/>
      <c r="V1360" s="1"/>
      <c r="W1360" s="1"/>
      <c r="X1360" s="1"/>
    </row>
    <row r="1361" spans="1:24" ht="9.75" customHeight="1">
      <c r="A1361" s="1"/>
      <c r="B1361" s="79"/>
      <c r="C1361" s="1"/>
      <c r="D1361" s="1"/>
      <c r="H1361" s="1"/>
      <c r="I1361" s="1"/>
      <c r="J1361" s="1"/>
      <c r="K1361" s="1"/>
      <c r="L1361" s="1"/>
      <c r="M1361" s="1"/>
      <c r="N1361" s="1"/>
      <c r="O1361" s="1"/>
      <c r="P1361" s="1"/>
      <c r="Q1361" s="1"/>
      <c r="R1361" s="1"/>
      <c r="S1361" s="1"/>
      <c r="T1361" s="1"/>
      <c r="U1361" s="1"/>
      <c r="V1361" s="1"/>
      <c r="W1361" s="1"/>
      <c r="X1361" s="1"/>
    </row>
    <row r="1362" spans="1:24" ht="9.75" customHeight="1">
      <c r="A1362" s="1"/>
      <c r="B1362" s="79"/>
      <c r="C1362" s="1"/>
      <c r="D1362" s="1"/>
      <c r="H1362" s="1"/>
      <c r="I1362" s="1"/>
      <c r="J1362" s="1"/>
      <c r="K1362" s="1"/>
      <c r="L1362" s="1"/>
      <c r="M1362" s="1"/>
      <c r="N1362" s="1"/>
      <c r="O1362" s="1"/>
      <c r="P1362" s="1"/>
      <c r="Q1362" s="1"/>
      <c r="R1362" s="1"/>
      <c r="S1362" s="1"/>
      <c r="T1362" s="1"/>
      <c r="U1362" s="1"/>
      <c r="V1362" s="1"/>
      <c r="W1362" s="1"/>
      <c r="X1362" s="1"/>
    </row>
    <row r="1363" spans="1:24" ht="9.75" customHeight="1">
      <c r="A1363" s="1"/>
      <c r="B1363" s="79"/>
      <c r="C1363" s="1"/>
      <c r="D1363" s="1"/>
      <c r="H1363" s="1"/>
      <c r="I1363" s="1"/>
      <c r="J1363" s="1"/>
      <c r="K1363" s="1"/>
      <c r="L1363" s="1"/>
      <c r="M1363" s="1"/>
      <c r="N1363" s="1"/>
      <c r="O1363" s="1"/>
      <c r="P1363" s="1"/>
      <c r="Q1363" s="1"/>
      <c r="R1363" s="1"/>
      <c r="S1363" s="1"/>
      <c r="T1363" s="1"/>
      <c r="U1363" s="1"/>
      <c r="V1363" s="1"/>
      <c r="W1363" s="1"/>
      <c r="X1363" s="1"/>
    </row>
    <row r="1364" spans="1:24" ht="9.75" customHeight="1">
      <c r="A1364" s="1"/>
      <c r="B1364" s="79"/>
      <c r="C1364" s="1"/>
      <c r="D1364" s="1"/>
      <c r="H1364" s="1"/>
      <c r="I1364" s="1"/>
      <c r="J1364" s="1"/>
      <c r="K1364" s="1"/>
      <c r="L1364" s="1"/>
      <c r="M1364" s="1"/>
      <c r="N1364" s="1"/>
      <c r="O1364" s="1"/>
      <c r="P1364" s="1"/>
      <c r="Q1364" s="1"/>
      <c r="R1364" s="1"/>
      <c r="S1364" s="1"/>
      <c r="T1364" s="1"/>
      <c r="U1364" s="1"/>
      <c r="V1364" s="1"/>
      <c r="W1364" s="1"/>
      <c r="X1364" s="1"/>
    </row>
    <row r="1365" spans="1:24" ht="9.75" customHeight="1">
      <c r="A1365" s="1"/>
      <c r="B1365" s="79"/>
      <c r="C1365" s="1"/>
      <c r="D1365" s="1"/>
      <c r="H1365" s="1"/>
      <c r="I1365" s="1"/>
      <c r="J1365" s="1"/>
      <c r="K1365" s="1"/>
      <c r="L1365" s="1"/>
      <c r="M1365" s="1"/>
      <c r="N1365" s="1"/>
      <c r="O1365" s="1"/>
      <c r="P1365" s="1"/>
      <c r="Q1365" s="1"/>
      <c r="R1365" s="1"/>
      <c r="S1365" s="1"/>
      <c r="T1365" s="1"/>
      <c r="U1365" s="1"/>
      <c r="V1365" s="1"/>
      <c r="W1365" s="1"/>
      <c r="X1365" s="1"/>
    </row>
    <row r="1366" spans="1:24" ht="9.75" customHeight="1">
      <c r="A1366" s="1"/>
      <c r="B1366" s="79"/>
      <c r="C1366" s="1"/>
      <c r="D1366" s="1"/>
      <c r="H1366" s="1"/>
      <c r="I1366" s="1"/>
      <c r="J1366" s="1"/>
      <c r="K1366" s="1"/>
      <c r="L1366" s="1"/>
      <c r="M1366" s="1"/>
      <c r="N1366" s="1"/>
      <c r="O1366" s="1"/>
      <c r="P1366" s="1"/>
      <c r="Q1366" s="1"/>
      <c r="R1366" s="1"/>
      <c r="S1366" s="1"/>
      <c r="T1366" s="1"/>
      <c r="U1366" s="1"/>
      <c r="V1366" s="1"/>
      <c r="W1366" s="1"/>
      <c r="X1366" s="1"/>
    </row>
    <row r="1367" spans="1:24" ht="9.75" customHeight="1">
      <c r="A1367" s="1"/>
      <c r="B1367" s="79"/>
      <c r="C1367" s="1"/>
      <c r="D1367" s="1"/>
      <c r="H1367" s="1"/>
      <c r="I1367" s="1"/>
      <c r="J1367" s="1"/>
      <c r="K1367" s="1"/>
      <c r="L1367" s="1"/>
      <c r="M1367" s="1"/>
      <c r="N1367" s="1"/>
      <c r="O1367" s="1"/>
      <c r="P1367" s="1"/>
      <c r="Q1367" s="1"/>
      <c r="R1367" s="1"/>
      <c r="S1367" s="1"/>
      <c r="T1367" s="1"/>
      <c r="U1367" s="1"/>
      <c r="V1367" s="1"/>
      <c r="W1367" s="1"/>
      <c r="X1367" s="1"/>
    </row>
    <row r="1368" spans="1:24" ht="9.75" customHeight="1">
      <c r="A1368" s="1"/>
      <c r="B1368" s="79"/>
      <c r="C1368" s="1"/>
      <c r="D1368" s="1"/>
      <c r="H1368" s="1"/>
      <c r="I1368" s="1"/>
      <c r="J1368" s="1"/>
      <c r="K1368" s="1"/>
      <c r="L1368" s="1"/>
      <c r="M1368" s="1"/>
      <c r="N1368" s="1"/>
      <c r="O1368" s="1"/>
      <c r="P1368" s="1"/>
      <c r="Q1368" s="1"/>
      <c r="R1368" s="1"/>
      <c r="S1368" s="1"/>
      <c r="T1368" s="1"/>
      <c r="U1368" s="1"/>
      <c r="V1368" s="1"/>
      <c r="W1368" s="1"/>
      <c r="X1368" s="1"/>
    </row>
    <row r="1369" spans="1:24" ht="9.75" customHeight="1">
      <c r="A1369" s="1"/>
      <c r="B1369" s="79"/>
      <c r="C1369" s="1"/>
      <c r="D1369" s="1"/>
      <c r="H1369" s="1"/>
      <c r="I1369" s="1"/>
      <c r="J1369" s="1"/>
      <c r="K1369" s="1"/>
      <c r="L1369" s="1"/>
      <c r="M1369" s="1"/>
      <c r="N1369" s="1"/>
      <c r="O1369" s="1"/>
      <c r="P1369" s="1"/>
      <c r="Q1369" s="1"/>
      <c r="R1369" s="1"/>
      <c r="S1369" s="1"/>
      <c r="T1369" s="1"/>
      <c r="U1369" s="1"/>
      <c r="V1369" s="1"/>
      <c r="W1369" s="1"/>
      <c r="X1369" s="1"/>
    </row>
    <row r="1370" spans="1:24" ht="9.75" customHeight="1">
      <c r="A1370" s="1"/>
      <c r="B1370" s="79"/>
      <c r="C1370" s="1"/>
      <c r="D1370" s="1"/>
      <c r="H1370" s="1"/>
      <c r="I1370" s="1"/>
      <c r="J1370" s="1"/>
      <c r="K1370" s="1"/>
      <c r="L1370" s="1"/>
      <c r="M1370" s="1"/>
      <c r="N1370" s="1"/>
      <c r="O1370" s="1"/>
      <c r="P1370" s="1"/>
      <c r="Q1370" s="1"/>
      <c r="R1370" s="1"/>
      <c r="S1370" s="1"/>
      <c r="T1370" s="1"/>
      <c r="U1370" s="1"/>
      <c r="V1370" s="1"/>
      <c r="W1370" s="1"/>
      <c r="X1370" s="1"/>
    </row>
    <row r="1371" spans="1:24" ht="9.75" customHeight="1">
      <c r="A1371" s="1"/>
      <c r="B1371" s="79"/>
      <c r="C1371" s="1"/>
      <c r="D1371" s="1"/>
      <c r="H1371" s="1"/>
      <c r="I1371" s="1"/>
      <c r="J1371" s="1"/>
      <c r="K1371" s="1"/>
      <c r="L1371" s="1"/>
      <c r="M1371" s="1"/>
      <c r="N1371" s="1"/>
      <c r="O1371" s="1"/>
      <c r="P1371" s="1"/>
      <c r="Q1371" s="1"/>
      <c r="R1371" s="1"/>
      <c r="S1371" s="1"/>
      <c r="T1371" s="1"/>
      <c r="U1371" s="1"/>
      <c r="V1371" s="1"/>
      <c r="W1371" s="1"/>
      <c r="X1371" s="1"/>
    </row>
    <row r="1372" spans="1:24" ht="9.75" customHeight="1">
      <c r="A1372" s="1"/>
      <c r="B1372" s="79"/>
      <c r="C1372" s="1"/>
      <c r="D1372" s="1"/>
      <c r="H1372" s="1"/>
      <c r="I1372" s="1"/>
      <c r="J1372" s="1"/>
      <c r="K1372" s="1"/>
      <c r="L1372" s="1"/>
      <c r="M1372" s="1"/>
      <c r="N1372" s="1"/>
      <c r="O1372" s="1"/>
      <c r="P1372" s="1"/>
      <c r="Q1372" s="1"/>
      <c r="R1372" s="1"/>
      <c r="S1372" s="1"/>
      <c r="T1372" s="1"/>
      <c r="U1372" s="1"/>
      <c r="V1372" s="1"/>
      <c r="W1372" s="1"/>
      <c r="X1372" s="1"/>
    </row>
    <row r="1373" spans="1:24" ht="9.75" customHeight="1">
      <c r="A1373" s="1"/>
      <c r="B1373" s="79"/>
      <c r="C1373" s="1"/>
      <c r="D1373" s="1"/>
      <c r="H1373" s="1"/>
      <c r="I1373" s="1"/>
      <c r="J1373" s="1"/>
      <c r="K1373" s="1"/>
      <c r="L1373" s="1"/>
      <c r="M1373" s="1"/>
      <c r="N1373" s="1"/>
      <c r="O1373" s="1"/>
      <c r="P1373" s="1"/>
      <c r="Q1373" s="1"/>
      <c r="R1373" s="1"/>
      <c r="S1373" s="1"/>
      <c r="T1373" s="1"/>
      <c r="U1373" s="1"/>
      <c r="V1373" s="1"/>
      <c r="W1373" s="1"/>
      <c r="X1373" s="1"/>
    </row>
    <row r="1374" spans="1:24" ht="9.75" customHeight="1">
      <c r="A1374" s="1"/>
      <c r="B1374" s="79"/>
      <c r="C1374" s="1"/>
      <c r="D1374" s="1"/>
      <c r="H1374" s="1"/>
      <c r="I1374" s="1"/>
      <c r="J1374" s="1"/>
      <c r="K1374" s="1"/>
      <c r="L1374" s="1"/>
      <c r="M1374" s="1"/>
      <c r="N1374" s="1"/>
      <c r="O1374" s="1"/>
      <c r="P1374" s="1"/>
      <c r="Q1374" s="1"/>
      <c r="R1374" s="1"/>
      <c r="S1374" s="1"/>
      <c r="T1374" s="1"/>
      <c r="U1374" s="1"/>
      <c r="V1374" s="1"/>
      <c r="W1374" s="1"/>
      <c r="X1374" s="1"/>
    </row>
    <row r="1375" spans="1:24" ht="9.75" customHeight="1">
      <c r="A1375" s="1"/>
      <c r="B1375" s="79"/>
      <c r="C1375" s="1"/>
      <c r="D1375" s="1"/>
      <c r="H1375" s="1"/>
      <c r="I1375" s="1"/>
      <c r="J1375" s="1"/>
      <c r="K1375" s="1"/>
      <c r="L1375" s="1"/>
      <c r="M1375" s="1"/>
      <c r="N1375" s="1"/>
      <c r="O1375" s="1"/>
      <c r="P1375" s="1"/>
      <c r="Q1375" s="1"/>
      <c r="R1375" s="1"/>
      <c r="S1375" s="1"/>
      <c r="T1375" s="1"/>
      <c r="U1375" s="1"/>
      <c r="V1375" s="1"/>
      <c r="W1375" s="1"/>
      <c r="X1375" s="1"/>
    </row>
    <row r="1376" spans="1:24" ht="9.75" customHeight="1">
      <c r="A1376" s="1"/>
      <c r="B1376" s="79"/>
      <c r="C1376" s="1"/>
      <c r="D1376" s="1"/>
      <c r="H1376" s="1"/>
      <c r="I1376" s="1"/>
      <c r="J1376" s="1"/>
      <c r="K1376" s="1"/>
      <c r="L1376" s="1"/>
      <c r="M1376" s="1"/>
      <c r="N1376" s="1"/>
      <c r="O1376" s="1"/>
      <c r="P1376" s="1"/>
      <c r="Q1376" s="1"/>
      <c r="R1376" s="1"/>
      <c r="S1376" s="1"/>
      <c r="T1376" s="1"/>
      <c r="U1376" s="1"/>
      <c r="V1376" s="1"/>
      <c r="W1376" s="1"/>
      <c r="X1376" s="1"/>
    </row>
    <row r="1377" spans="1:24" ht="9.75" customHeight="1">
      <c r="A1377" s="1"/>
      <c r="B1377" s="79"/>
      <c r="C1377" s="1"/>
      <c r="D1377" s="1"/>
      <c r="H1377" s="1"/>
      <c r="I1377" s="1"/>
      <c r="J1377" s="1"/>
      <c r="K1377" s="1"/>
      <c r="L1377" s="1"/>
      <c r="M1377" s="1"/>
      <c r="N1377" s="1"/>
      <c r="O1377" s="1"/>
      <c r="P1377" s="1"/>
      <c r="Q1377" s="1"/>
      <c r="R1377" s="1"/>
      <c r="S1377" s="1"/>
      <c r="T1377" s="1"/>
      <c r="U1377" s="1"/>
      <c r="V1377" s="1"/>
      <c r="W1377" s="1"/>
      <c r="X1377" s="1"/>
    </row>
    <row r="1378" spans="1:24" ht="9.75" customHeight="1">
      <c r="A1378" s="1"/>
      <c r="B1378" s="79"/>
      <c r="C1378" s="1"/>
      <c r="D1378" s="1"/>
      <c r="H1378" s="1"/>
      <c r="I1378" s="1"/>
      <c r="J1378" s="1"/>
      <c r="K1378" s="1"/>
      <c r="L1378" s="1"/>
      <c r="M1378" s="1"/>
      <c r="N1378" s="1"/>
      <c r="O1378" s="1"/>
      <c r="P1378" s="1"/>
      <c r="Q1378" s="1"/>
      <c r="R1378" s="1"/>
      <c r="S1378" s="1"/>
      <c r="T1378" s="1"/>
      <c r="U1378" s="1"/>
      <c r="V1378" s="1"/>
      <c r="W1378" s="1"/>
      <c r="X1378" s="1"/>
    </row>
    <row r="1379" spans="1:24" ht="9.75" customHeight="1">
      <c r="A1379" s="1"/>
      <c r="B1379" s="79"/>
      <c r="C1379" s="1"/>
      <c r="D1379" s="1"/>
      <c r="H1379" s="1"/>
      <c r="I1379" s="1"/>
      <c r="J1379" s="1"/>
      <c r="K1379" s="1"/>
      <c r="L1379" s="1"/>
      <c r="M1379" s="1"/>
      <c r="N1379" s="1"/>
      <c r="O1379" s="1"/>
      <c r="P1379" s="1"/>
      <c r="Q1379" s="1"/>
      <c r="R1379" s="1"/>
      <c r="S1379" s="1"/>
      <c r="T1379" s="1"/>
      <c r="U1379" s="1"/>
      <c r="V1379" s="1"/>
      <c r="W1379" s="1"/>
      <c r="X1379" s="1"/>
    </row>
    <row r="1380" spans="1:24" ht="9.75" customHeight="1">
      <c r="A1380" s="1"/>
      <c r="B1380" s="79"/>
      <c r="C1380" s="1"/>
      <c r="D1380" s="1"/>
      <c r="H1380" s="1"/>
      <c r="I1380" s="1"/>
      <c r="J1380" s="1"/>
      <c r="K1380" s="1"/>
      <c r="L1380" s="1"/>
      <c r="M1380" s="1"/>
      <c r="N1380" s="1"/>
      <c r="O1380" s="1"/>
      <c r="P1380" s="1"/>
      <c r="Q1380" s="1"/>
      <c r="R1380" s="1"/>
      <c r="S1380" s="1"/>
      <c r="T1380" s="1"/>
      <c r="U1380" s="1"/>
      <c r="V1380" s="1"/>
      <c r="W1380" s="1"/>
      <c r="X1380" s="1"/>
    </row>
    <row r="1381" spans="1:24" ht="9.75" customHeight="1">
      <c r="A1381" s="1"/>
      <c r="B1381" s="79"/>
      <c r="C1381" s="1"/>
      <c r="D1381" s="1"/>
      <c r="H1381" s="1"/>
      <c r="I1381" s="1"/>
      <c r="J1381" s="1"/>
      <c r="K1381" s="1"/>
      <c r="L1381" s="1"/>
      <c r="M1381" s="1"/>
      <c r="N1381" s="1"/>
      <c r="O1381" s="1"/>
      <c r="P1381" s="1"/>
      <c r="Q1381" s="1"/>
      <c r="R1381" s="1"/>
      <c r="S1381" s="1"/>
      <c r="T1381" s="1"/>
      <c r="U1381" s="1"/>
      <c r="V1381" s="1"/>
      <c r="W1381" s="1"/>
      <c r="X1381" s="1"/>
    </row>
    <row r="1382" spans="1:24" ht="9.75" customHeight="1">
      <c r="A1382" s="1"/>
      <c r="B1382" s="79"/>
      <c r="C1382" s="1"/>
      <c r="D1382" s="1"/>
      <c r="H1382" s="1"/>
      <c r="I1382" s="1"/>
      <c r="J1382" s="1"/>
      <c r="K1382" s="1"/>
      <c r="L1382" s="1"/>
      <c r="M1382" s="1"/>
      <c r="N1382" s="1"/>
      <c r="O1382" s="1"/>
      <c r="P1382" s="1"/>
      <c r="Q1382" s="1"/>
      <c r="R1382" s="1"/>
      <c r="S1382" s="1"/>
      <c r="T1382" s="1"/>
      <c r="U1382" s="1"/>
      <c r="V1382" s="1"/>
      <c r="W1382" s="1"/>
      <c r="X1382" s="1"/>
    </row>
    <row r="1383" spans="1:24" ht="9.75" customHeight="1">
      <c r="A1383" s="1"/>
      <c r="B1383" s="79"/>
      <c r="C1383" s="1"/>
      <c r="D1383" s="1"/>
      <c r="H1383" s="1"/>
      <c r="I1383" s="1"/>
      <c r="J1383" s="1"/>
      <c r="K1383" s="1"/>
      <c r="L1383" s="1"/>
      <c r="M1383" s="1"/>
      <c r="N1383" s="1"/>
      <c r="O1383" s="1"/>
      <c r="P1383" s="1"/>
      <c r="Q1383" s="1"/>
      <c r="R1383" s="1"/>
      <c r="S1383" s="1"/>
      <c r="T1383" s="1"/>
      <c r="U1383" s="1"/>
      <c r="V1383" s="1"/>
      <c r="W1383" s="1"/>
      <c r="X1383" s="1"/>
    </row>
    <row r="1384" spans="1:24" ht="9.75" customHeight="1">
      <c r="A1384" s="1"/>
      <c r="B1384" s="79"/>
      <c r="C1384" s="1"/>
      <c r="D1384" s="1"/>
      <c r="H1384" s="1"/>
      <c r="I1384" s="1"/>
      <c r="J1384" s="1"/>
      <c r="K1384" s="1"/>
      <c r="L1384" s="1"/>
      <c r="M1384" s="1"/>
      <c r="N1384" s="1"/>
      <c r="O1384" s="1"/>
      <c r="P1384" s="1"/>
      <c r="Q1384" s="1"/>
      <c r="R1384" s="1"/>
      <c r="S1384" s="1"/>
      <c r="T1384" s="1"/>
      <c r="U1384" s="1"/>
      <c r="V1384" s="1"/>
      <c r="W1384" s="1"/>
      <c r="X1384" s="1"/>
    </row>
    <row r="1385" spans="1:24" ht="9.75" customHeight="1">
      <c r="A1385" s="1"/>
      <c r="B1385" s="79"/>
      <c r="C1385" s="1"/>
      <c r="D1385" s="1"/>
      <c r="H1385" s="1"/>
      <c r="I1385" s="1"/>
      <c r="J1385" s="1"/>
      <c r="K1385" s="1"/>
      <c r="L1385" s="1"/>
      <c r="M1385" s="1"/>
      <c r="N1385" s="1"/>
      <c r="O1385" s="1"/>
      <c r="P1385" s="1"/>
      <c r="Q1385" s="1"/>
      <c r="R1385" s="1"/>
      <c r="S1385" s="1"/>
      <c r="T1385" s="1"/>
      <c r="U1385" s="1"/>
      <c r="V1385" s="1"/>
      <c r="W1385" s="1"/>
      <c r="X1385" s="1"/>
    </row>
    <row r="1386" spans="1:24" ht="9.75" customHeight="1">
      <c r="A1386" s="1"/>
      <c r="B1386" s="79"/>
      <c r="C1386" s="1"/>
      <c r="D1386" s="1"/>
      <c r="H1386" s="1"/>
      <c r="I1386" s="1"/>
      <c r="J1386" s="1"/>
      <c r="K1386" s="1"/>
      <c r="L1386" s="1"/>
      <c r="M1386" s="1"/>
      <c r="N1386" s="1"/>
      <c r="O1386" s="1"/>
      <c r="P1386" s="1"/>
      <c r="Q1386" s="1"/>
      <c r="R1386" s="1"/>
      <c r="S1386" s="1"/>
      <c r="T1386" s="1"/>
      <c r="U1386" s="1"/>
      <c r="V1386" s="1"/>
      <c r="W1386" s="1"/>
      <c r="X1386" s="1"/>
    </row>
    <row r="1387" spans="1:24" ht="9.75" customHeight="1">
      <c r="A1387" s="1"/>
      <c r="B1387" s="79"/>
      <c r="C1387" s="1"/>
      <c r="D1387" s="1"/>
      <c r="H1387" s="1"/>
      <c r="I1387" s="1"/>
      <c r="J1387" s="1"/>
      <c r="K1387" s="1"/>
      <c r="L1387" s="1"/>
      <c r="M1387" s="1"/>
      <c r="N1387" s="1"/>
      <c r="O1387" s="1"/>
      <c r="P1387" s="1"/>
      <c r="Q1387" s="1"/>
      <c r="R1387" s="1"/>
      <c r="S1387" s="1"/>
      <c r="T1387" s="1"/>
      <c r="U1387" s="1"/>
      <c r="V1387" s="1"/>
      <c r="W1387" s="1"/>
      <c r="X1387" s="1"/>
    </row>
    <row r="1388" spans="1:24" ht="9.75" customHeight="1">
      <c r="A1388" s="1"/>
      <c r="B1388" s="79"/>
      <c r="C1388" s="1"/>
      <c r="D1388" s="1"/>
      <c r="H1388" s="1"/>
      <c r="I1388" s="1"/>
      <c r="J1388" s="1"/>
      <c r="K1388" s="1"/>
      <c r="L1388" s="1"/>
      <c r="M1388" s="1"/>
      <c r="N1388" s="1"/>
      <c r="O1388" s="1"/>
      <c r="P1388" s="1"/>
      <c r="Q1388" s="1"/>
      <c r="R1388" s="1"/>
      <c r="S1388" s="1"/>
      <c r="T1388" s="1"/>
      <c r="U1388" s="1"/>
      <c r="V1388" s="1"/>
      <c r="W1388" s="1"/>
      <c r="X1388" s="1"/>
    </row>
    <row r="1389" spans="1:24" ht="9.75" customHeight="1">
      <c r="A1389" s="1"/>
      <c r="B1389" s="79"/>
      <c r="C1389" s="1"/>
      <c r="D1389" s="1"/>
      <c r="H1389" s="1"/>
      <c r="I1389" s="1"/>
      <c r="J1389" s="1"/>
      <c r="K1389" s="1"/>
      <c r="L1389" s="1"/>
      <c r="M1389" s="1"/>
      <c r="N1389" s="1"/>
      <c r="O1389" s="1"/>
      <c r="P1389" s="1"/>
      <c r="Q1389" s="1"/>
      <c r="R1389" s="1"/>
      <c r="S1389" s="1"/>
      <c r="T1389" s="1"/>
      <c r="U1389" s="1"/>
      <c r="V1389" s="1"/>
      <c r="W1389" s="1"/>
      <c r="X1389" s="1"/>
    </row>
    <row r="1390" spans="1:24" ht="9.75" customHeight="1">
      <c r="A1390" s="1"/>
      <c r="B1390" s="79"/>
      <c r="C1390" s="1"/>
      <c r="D1390" s="1"/>
      <c r="H1390" s="1"/>
      <c r="I1390" s="1"/>
      <c r="J1390" s="1"/>
      <c r="K1390" s="1"/>
      <c r="L1390" s="1"/>
      <c r="M1390" s="1"/>
      <c r="N1390" s="1"/>
      <c r="O1390" s="1"/>
      <c r="P1390" s="1"/>
      <c r="Q1390" s="1"/>
      <c r="R1390" s="1"/>
      <c r="S1390" s="1"/>
      <c r="T1390" s="1"/>
      <c r="U1390" s="1"/>
      <c r="V1390" s="1"/>
      <c r="W1390" s="1"/>
      <c r="X1390" s="1"/>
    </row>
    <row r="1391" spans="1:24" ht="9.75" customHeight="1">
      <c r="A1391" s="1"/>
      <c r="B1391" s="79"/>
      <c r="C1391" s="1"/>
      <c r="D1391" s="1"/>
      <c r="H1391" s="1"/>
      <c r="I1391" s="1"/>
      <c r="J1391" s="1"/>
      <c r="K1391" s="1"/>
      <c r="L1391" s="1"/>
      <c r="M1391" s="1"/>
      <c r="N1391" s="1"/>
      <c r="O1391" s="1"/>
      <c r="P1391" s="1"/>
      <c r="Q1391" s="1"/>
      <c r="R1391" s="1"/>
      <c r="S1391" s="1"/>
      <c r="T1391" s="1"/>
      <c r="U1391" s="1"/>
      <c r="V1391" s="1"/>
      <c r="W1391" s="1"/>
      <c r="X1391" s="1"/>
    </row>
    <row r="1392" spans="1:24" ht="9.75" customHeight="1">
      <c r="A1392" s="1"/>
      <c r="B1392" s="79"/>
      <c r="C1392" s="1"/>
      <c r="D1392" s="1"/>
      <c r="H1392" s="1"/>
      <c r="I1392" s="1"/>
      <c r="J1392" s="1"/>
      <c r="K1392" s="1"/>
      <c r="L1392" s="1"/>
      <c r="M1392" s="1"/>
      <c r="N1392" s="1"/>
      <c r="O1392" s="1"/>
      <c r="P1392" s="1"/>
      <c r="Q1392" s="1"/>
      <c r="R1392" s="1"/>
      <c r="S1392" s="1"/>
      <c r="T1392" s="1"/>
      <c r="U1392" s="1"/>
      <c r="V1392" s="1"/>
      <c r="W1392" s="1"/>
      <c r="X1392" s="1"/>
    </row>
    <row r="1393" spans="1:24" ht="9.75" customHeight="1">
      <c r="A1393" s="1"/>
      <c r="B1393" s="79"/>
      <c r="C1393" s="1"/>
      <c r="D1393" s="1"/>
      <c r="H1393" s="1"/>
      <c r="I1393" s="1"/>
      <c r="J1393" s="1"/>
      <c r="K1393" s="1"/>
      <c r="L1393" s="1"/>
      <c r="M1393" s="1"/>
      <c r="N1393" s="1"/>
      <c r="O1393" s="1"/>
      <c r="P1393" s="1"/>
      <c r="Q1393" s="1"/>
      <c r="R1393" s="1"/>
      <c r="S1393" s="1"/>
      <c r="T1393" s="1"/>
      <c r="U1393" s="1"/>
      <c r="V1393" s="1"/>
      <c r="W1393" s="1"/>
      <c r="X1393" s="1"/>
    </row>
    <row r="1394" spans="1:24" ht="9.75" customHeight="1">
      <c r="A1394" s="1"/>
      <c r="B1394" s="79"/>
      <c r="C1394" s="1"/>
      <c r="D1394" s="1"/>
      <c r="H1394" s="1"/>
      <c r="I1394" s="1"/>
      <c r="J1394" s="1"/>
      <c r="K1394" s="1"/>
      <c r="L1394" s="1"/>
      <c r="M1394" s="1"/>
      <c r="N1394" s="1"/>
      <c r="O1394" s="1"/>
      <c r="P1394" s="1"/>
      <c r="Q1394" s="1"/>
      <c r="R1394" s="1"/>
      <c r="S1394" s="1"/>
      <c r="T1394" s="1"/>
      <c r="U1394" s="1"/>
      <c r="V1394" s="1"/>
      <c r="W1394" s="1"/>
      <c r="X1394" s="1"/>
    </row>
    <row r="1395" spans="1:24">
      <c r="A1395" s="1"/>
      <c r="B1395" s="79"/>
      <c r="C1395" s="1"/>
      <c r="D1395" s="1"/>
      <c r="H1395" s="1"/>
      <c r="I1395" s="1"/>
      <c r="J1395" s="1"/>
      <c r="K1395" s="1"/>
      <c r="L1395" s="1"/>
      <c r="M1395" s="1"/>
      <c r="N1395" s="1"/>
      <c r="O1395" s="1"/>
      <c r="P1395" s="1"/>
      <c r="Q1395" s="1"/>
      <c r="R1395" s="1"/>
      <c r="S1395" s="1"/>
      <c r="T1395" s="1"/>
      <c r="U1395" s="1"/>
      <c r="V1395" s="1"/>
      <c r="W1395" s="1"/>
      <c r="X1395" s="1"/>
    </row>
    <row r="1396" spans="1:24">
      <c r="A1396" s="1"/>
      <c r="B1396" s="79"/>
      <c r="C1396" s="1"/>
      <c r="D1396" s="1"/>
      <c r="H1396" s="1"/>
      <c r="I1396" s="1"/>
      <c r="J1396" s="1"/>
      <c r="K1396" s="1"/>
      <c r="L1396" s="1"/>
      <c r="M1396" s="1"/>
      <c r="N1396" s="1"/>
      <c r="O1396" s="1"/>
      <c r="P1396" s="1"/>
      <c r="Q1396" s="1"/>
      <c r="R1396" s="1"/>
      <c r="S1396" s="1"/>
      <c r="T1396" s="1"/>
      <c r="U1396" s="1"/>
      <c r="V1396" s="1"/>
      <c r="W1396" s="1"/>
      <c r="X1396" s="1"/>
    </row>
    <row r="1397" spans="1:24">
      <c r="A1397" s="1"/>
      <c r="B1397" s="79"/>
      <c r="C1397" s="1"/>
      <c r="D1397" s="1"/>
      <c r="H1397" s="1"/>
      <c r="I1397" s="1"/>
      <c r="J1397" s="1"/>
      <c r="K1397" s="1"/>
      <c r="L1397" s="1"/>
      <c r="M1397" s="1"/>
      <c r="N1397" s="1"/>
      <c r="O1397" s="1"/>
      <c r="P1397" s="1"/>
      <c r="Q1397" s="1"/>
      <c r="R1397" s="1"/>
      <c r="S1397" s="1"/>
      <c r="T1397" s="1"/>
      <c r="U1397" s="1"/>
      <c r="V1397" s="1"/>
      <c r="W1397" s="1"/>
      <c r="X1397" s="1"/>
    </row>
    <row r="1398" spans="1:24">
      <c r="A1398" s="1"/>
      <c r="B1398" s="79"/>
      <c r="C1398" s="1"/>
      <c r="D1398" s="1"/>
      <c r="H1398" s="1"/>
      <c r="I1398" s="1"/>
      <c r="J1398" s="1"/>
      <c r="K1398" s="1"/>
      <c r="L1398" s="1"/>
      <c r="M1398" s="1"/>
      <c r="N1398" s="1"/>
      <c r="O1398" s="1"/>
      <c r="P1398" s="1"/>
      <c r="Q1398" s="1"/>
      <c r="R1398" s="1"/>
      <c r="S1398" s="1"/>
      <c r="T1398" s="1"/>
      <c r="U1398" s="1"/>
      <c r="V1398" s="1"/>
      <c r="W1398" s="1"/>
      <c r="X1398" s="1"/>
    </row>
    <row r="1399" spans="1:24">
      <c r="A1399" s="1"/>
      <c r="B1399" s="79"/>
      <c r="C1399" s="1"/>
      <c r="D1399" s="1"/>
      <c r="H1399" s="1"/>
      <c r="I1399" s="1"/>
      <c r="J1399" s="1"/>
      <c r="K1399" s="1"/>
      <c r="L1399" s="1"/>
      <c r="M1399" s="1"/>
      <c r="N1399" s="1"/>
      <c r="O1399" s="1"/>
      <c r="P1399" s="1"/>
      <c r="Q1399" s="1"/>
      <c r="R1399" s="1"/>
      <c r="S1399" s="1"/>
      <c r="T1399" s="1"/>
      <c r="U1399" s="1"/>
      <c r="V1399" s="1"/>
      <c r="W1399" s="1"/>
      <c r="X1399" s="1"/>
    </row>
    <row r="1400" spans="1:24">
      <c r="A1400" s="1"/>
      <c r="B1400" s="79"/>
      <c r="C1400" s="1"/>
      <c r="D1400" s="1"/>
      <c r="H1400" s="1"/>
      <c r="I1400" s="1"/>
      <c r="J1400" s="1"/>
      <c r="K1400" s="1"/>
      <c r="L1400" s="1"/>
      <c r="M1400" s="1"/>
      <c r="N1400" s="1"/>
      <c r="O1400" s="1"/>
      <c r="P1400" s="1"/>
      <c r="Q1400" s="1"/>
      <c r="R1400" s="1"/>
      <c r="S1400" s="1"/>
      <c r="T1400" s="1"/>
      <c r="U1400" s="1"/>
      <c r="V1400" s="1"/>
      <c r="W1400" s="1"/>
      <c r="X1400" s="1"/>
    </row>
    <row r="1401" spans="1:24">
      <c r="A1401" s="1"/>
      <c r="B1401" s="79"/>
      <c r="C1401" s="1"/>
      <c r="D1401" s="1"/>
      <c r="H1401" s="1"/>
      <c r="I1401" s="1"/>
      <c r="J1401" s="1"/>
      <c r="K1401" s="1"/>
      <c r="L1401" s="1"/>
      <c r="M1401" s="1"/>
      <c r="N1401" s="1"/>
      <c r="O1401" s="1"/>
      <c r="P1401" s="1"/>
      <c r="Q1401" s="1"/>
      <c r="R1401" s="1"/>
      <c r="S1401" s="1"/>
      <c r="T1401" s="1"/>
      <c r="U1401" s="1"/>
      <c r="V1401" s="1"/>
      <c r="W1401" s="1"/>
      <c r="X1401" s="1"/>
    </row>
    <row r="1402" spans="1:24">
      <c r="A1402" s="1"/>
      <c r="B1402" s="79"/>
      <c r="C1402" s="1"/>
      <c r="D1402" s="1"/>
      <c r="H1402" s="1"/>
      <c r="I1402" s="1"/>
      <c r="J1402" s="1"/>
      <c r="K1402" s="1"/>
      <c r="L1402" s="1"/>
      <c r="M1402" s="1"/>
      <c r="N1402" s="1"/>
      <c r="O1402" s="1"/>
      <c r="P1402" s="1"/>
      <c r="Q1402" s="1"/>
      <c r="R1402" s="1"/>
      <c r="S1402" s="1"/>
      <c r="T1402" s="1"/>
      <c r="U1402" s="1"/>
      <c r="V1402" s="1"/>
      <c r="W1402" s="1"/>
      <c r="X1402" s="1"/>
    </row>
    <row r="1403" spans="1:24">
      <c r="A1403" s="1"/>
      <c r="B1403" s="79"/>
      <c r="C1403" s="1"/>
      <c r="D1403" s="1"/>
      <c r="H1403" s="1"/>
      <c r="I1403" s="1"/>
      <c r="J1403" s="1"/>
      <c r="K1403" s="1"/>
      <c r="L1403" s="1"/>
      <c r="M1403" s="1"/>
      <c r="N1403" s="1"/>
      <c r="O1403" s="1"/>
      <c r="P1403" s="1"/>
      <c r="Q1403" s="1"/>
      <c r="R1403" s="1"/>
      <c r="S1403" s="1"/>
      <c r="T1403" s="1"/>
      <c r="U1403" s="1"/>
      <c r="V1403" s="1"/>
      <c r="W1403" s="1"/>
      <c r="X1403" s="1"/>
    </row>
    <row r="1404" spans="1:24">
      <c r="A1404" s="1"/>
      <c r="B1404" s="79"/>
      <c r="C1404" s="1"/>
      <c r="D1404" s="1"/>
      <c r="H1404" s="1"/>
      <c r="I1404" s="1"/>
      <c r="J1404" s="1"/>
      <c r="K1404" s="1"/>
      <c r="L1404" s="1"/>
      <c r="M1404" s="1"/>
      <c r="N1404" s="1"/>
      <c r="O1404" s="1"/>
      <c r="P1404" s="1"/>
      <c r="Q1404" s="1"/>
      <c r="R1404" s="1"/>
      <c r="S1404" s="1"/>
      <c r="T1404" s="1"/>
      <c r="U1404" s="1"/>
      <c r="V1404" s="1"/>
      <c r="W1404" s="1"/>
      <c r="X1404" s="1"/>
    </row>
    <row r="1405" spans="1:24">
      <c r="A1405" s="1"/>
      <c r="B1405" s="79"/>
      <c r="C1405" s="1"/>
      <c r="D1405" s="1"/>
      <c r="H1405" s="1"/>
      <c r="I1405" s="1"/>
      <c r="J1405" s="1"/>
      <c r="K1405" s="1"/>
      <c r="L1405" s="1"/>
      <c r="M1405" s="1"/>
      <c r="N1405" s="1"/>
      <c r="O1405" s="1"/>
      <c r="P1405" s="1"/>
      <c r="Q1405" s="1"/>
      <c r="R1405" s="1"/>
      <c r="S1405" s="1"/>
      <c r="T1405" s="1"/>
      <c r="U1405" s="1"/>
      <c r="V1405" s="1"/>
      <c r="W1405" s="1"/>
      <c r="X1405" s="1"/>
    </row>
    <row r="1406" spans="1:24">
      <c r="A1406" s="1"/>
      <c r="B1406" s="79"/>
      <c r="C1406" s="1"/>
      <c r="D1406" s="1"/>
      <c r="H1406" s="1"/>
      <c r="I1406" s="1"/>
      <c r="J1406" s="1"/>
      <c r="K1406" s="1"/>
      <c r="L1406" s="1"/>
      <c r="M1406" s="1"/>
      <c r="N1406" s="1"/>
      <c r="O1406" s="1"/>
      <c r="P1406" s="1"/>
      <c r="Q1406" s="1"/>
      <c r="R1406" s="1"/>
      <c r="S1406" s="1"/>
      <c r="T1406" s="1"/>
      <c r="U1406" s="1"/>
      <c r="V1406" s="1"/>
      <c r="W1406" s="1"/>
      <c r="X1406" s="1"/>
    </row>
    <row r="1407" spans="1:24">
      <c r="A1407" s="1"/>
      <c r="B1407" s="79"/>
      <c r="C1407" s="1"/>
      <c r="D1407" s="1"/>
      <c r="H1407" s="1"/>
      <c r="I1407" s="1"/>
      <c r="J1407" s="1"/>
      <c r="K1407" s="1"/>
      <c r="L1407" s="1"/>
      <c r="M1407" s="1"/>
      <c r="N1407" s="1"/>
      <c r="O1407" s="1"/>
      <c r="P1407" s="1"/>
      <c r="Q1407" s="1"/>
      <c r="R1407" s="1"/>
      <c r="S1407" s="1"/>
      <c r="T1407" s="1"/>
      <c r="U1407" s="1"/>
      <c r="V1407" s="1"/>
      <c r="W1407" s="1"/>
      <c r="X1407" s="1"/>
    </row>
    <row r="1408" spans="1:24">
      <c r="A1408" s="1"/>
      <c r="B1408" s="79"/>
      <c r="C1408" s="1"/>
      <c r="D1408" s="1"/>
      <c r="H1408" s="1"/>
      <c r="I1408" s="1"/>
      <c r="J1408" s="1"/>
      <c r="K1408" s="1"/>
      <c r="L1408" s="1"/>
      <c r="M1408" s="1"/>
      <c r="N1408" s="1"/>
      <c r="O1408" s="1"/>
      <c r="P1408" s="1"/>
      <c r="Q1408" s="1"/>
      <c r="R1408" s="1"/>
      <c r="S1408" s="1"/>
      <c r="T1408" s="1"/>
      <c r="U1408" s="1"/>
      <c r="V1408" s="1"/>
      <c r="W1408" s="1"/>
      <c r="X1408" s="1"/>
    </row>
    <row r="1409" spans="1:24">
      <c r="A1409" s="1"/>
      <c r="B1409" s="79"/>
      <c r="C1409" s="1"/>
      <c r="D1409" s="1"/>
      <c r="H1409" s="1"/>
      <c r="I1409" s="1"/>
      <c r="J1409" s="1"/>
      <c r="K1409" s="1"/>
      <c r="L1409" s="1"/>
      <c r="M1409" s="1"/>
      <c r="N1409" s="1"/>
      <c r="O1409" s="1"/>
      <c r="P1409" s="1"/>
      <c r="Q1409" s="1"/>
      <c r="R1409" s="1"/>
      <c r="S1409" s="1"/>
      <c r="T1409" s="1"/>
      <c r="U1409" s="1"/>
      <c r="V1409" s="1"/>
      <c r="W1409" s="1"/>
      <c r="X1409" s="1"/>
    </row>
    <row r="1410" spans="1:24">
      <c r="A1410" s="1"/>
      <c r="B1410" s="79"/>
      <c r="C1410" s="1"/>
      <c r="D1410" s="1"/>
      <c r="H1410" s="1"/>
      <c r="I1410" s="1"/>
      <c r="J1410" s="1"/>
      <c r="K1410" s="1"/>
      <c r="L1410" s="1"/>
      <c r="M1410" s="1"/>
      <c r="N1410" s="1"/>
      <c r="O1410" s="1"/>
      <c r="P1410" s="1"/>
      <c r="Q1410" s="1"/>
      <c r="R1410" s="1"/>
      <c r="S1410" s="1"/>
      <c r="T1410" s="1"/>
      <c r="U1410" s="1"/>
      <c r="V1410" s="1"/>
      <c r="W1410" s="1"/>
      <c r="X1410" s="1"/>
    </row>
    <row r="1411" spans="1:24">
      <c r="A1411" s="1"/>
      <c r="B1411" s="79"/>
      <c r="C1411" s="1"/>
      <c r="D1411" s="1"/>
      <c r="H1411" s="1"/>
      <c r="I1411" s="1"/>
      <c r="J1411" s="1"/>
      <c r="K1411" s="1"/>
      <c r="L1411" s="1"/>
      <c r="M1411" s="1"/>
      <c r="N1411" s="1"/>
      <c r="O1411" s="1"/>
      <c r="P1411" s="1"/>
      <c r="Q1411" s="1"/>
      <c r="R1411" s="1"/>
      <c r="S1411" s="1"/>
      <c r="T1411" s="1"/>
      <c r="U1411" s="1"/>
      <c r="V1411" s="1"/>
      <c r="W1411" s="1"/>
      <c r="X1411" s="1"/>
    </row>
    <row r="1412" spans="1:24">
      <c r="A1412" s="1"/>
      <c r="B1412" s="79"/>
      <c r="C1412" s="1"/>
      <c r="D1412" s="1"/>
      <c r="H1412" s="1"/>
      <c r="I1412" s="1"/>
      <c r="J1412" s="1"/>
      <c r="K1412" s="1"/>
      <c r="L1412" s="1"/>
      <c r="M1412" s="1"/>
      <c r="N1412" s="1"/>
      <c r="O1412" s="1"/>
      <c r="P1412" s="1"/>
      <c r="Q1412" s="1"/>
      <c r="R1412" s="1"/>
      <c r="S1412" s="1"/>
      <c r="T1412" s="1"/>
      <c r="U1412" s="1"/>
      <c r="V1412" s="1"/>
      <c r="W1412" s="1"/>
      <c r="X1412" s="1"/>
    </row>
    <row r="1413" spans="1:24">
      <c r="A1413" s="1"/>
      <c r="B1413" s="79"/>
      <c r="C1413" s="1"/>
      <c r="D1413" s="1"/>
      <c r="H1413" s="1"/>
      <c r="I1413" s="1"/>
      <c r="J1413" s="1"/>
      <c r="K1413" s="1"/>
      <c r="L1413" s="1"/>
      <c r="M1413" s="1"/>
      <c r="N1413" s="1"/>
      <c r="O1413" s="1"/>
      <c r="P1413" s="1"/>
      <c r="Q1413" s="1"/>
      <c r="R1413" s="1"/>
      <c r="S1413" s="1"/>
      <c r="T1413" s="1"/>
      <c r="U1413" s="1"/>
      <c r="V1413" s="1"/>
      <c r="W1413" s="1"/>
      <c r="X1413" s="1"/>
    </row>
    <row r="1414" spans="1:24">
      <c r="A1414" s="1"/>
      <c r="B1414" s="79"/>
      <c r="C1414" s="1"/>
      <c r="D1414" s="1"/>
      <c r="H1414" s="1"/>
      <c r="I1414" s="1"/>
      <c r="J1414" s="1"/>
      <c r="K1414" s="1"/>
      <c r="L1414" s="1"/>
      <c r="M1414" s="1"/>
      <c r="N1414" s="1"/>
      <c r="O1414" s="1"/>
      <c r="P1414" s="1"/>
      <c r="Q1414" s="1"/>
      <c r="R1414" s="1"/>
      <c r="S1414" s="1"/>
      <c r="T1414" s="1"/>
      <c r="U1414" s="1"/>
      <c r="V1414" s="1"/>
      <c r="W1414" s="1"/>
      <c r="X1414" s="1"/>
    </row>
    <row r="1415" spans="1:24">
      <c r="A1415" s="1"/>
      <c r="B1415" s="79"/>
      <c r="C1415" s="1"/>
      <c r="D1415" s="1"/>
      <c r="H1415" s="1"/>
      <c r="I1415" s="1"/>
      <c r="J1415" s="1"/>
      <c r="K1415" s="1"/>
      <c r="L1415" s="1"/>
      <c r="M1415" s="1"/>
      <c r="N1415" s="1"/>
      <c r="O1415" s="1"/>
      <c r="P1415" s="1"/>
      <c r="Q1415" s="1"/>
      <c r="R1415" s="1"/>
      <c r="S1415" s="1"/>
      <c r="T1415" s="1"/>
      <c r="U1415" s="1"/>
      <c r="V1415" s="1"/>
      <c r="W1415" s="1"/>
      <c r="X1415" s="1"/>
    </row>
    <row r="1416" spans="1:24">
      <c r="A1416" s="1"/>
      <c r="B1416" s="79"/>
      <c r="C1416" s="1"/>
      <c r="D1416" s="1"/>
      <c r="H1416" s="1"/>
      <c r="I1416" s="1"/>
      <c r="J1416" s="1"/>
      <c r="K1416" s="1"/>
      <c r="L1416" s="1"/>
      <c r="M1416" s="1"/>
      <c r="N1416" s="1"/>
      <c r="O1416" s="1"/>
      <c r="P1416" s="1"/>
      <c r="Q1416" s="1"/>
      <c r="R1416" s="1"/>
      <c r="S1416" s="1"/>
      <c r="T1416" s="1"/>
      <c r="U1416" s="1"/>
      <c r="V1416" s="1"/>
      <c r="W1416" s="1"/>
      <c r="X1416" s="1"/>
    </row>
    <row r="1417" spans="1:24">
      <c r="A1417" s="1"/>
      <c r="B1417" s="79"/>
      <c r="C1417" s="1"/>
      <c r="D1417" s="1"/>
      <c r="H1417" s="1"/>
      <c r="I1417" s="1"/>
      <c r="J1417" s="1"/>
      <c r="K1417" s="1"/>
      <c r="L1417" s="1"/>
      <c r="M1417" s="1"/>
      <c r="N1417" s="1"/>
      <c r="O1417" s="1"/>
      <c r="P1417" s="1"/>
      <c r="Q1417" s="1"/>
      <c r="R1417" s="1"/>
      <c r="S1417" s="1"/>
      <c r="T1417" s="1"/>
      <c r="U1417" s="1"/>
      <c r="V1417" s="1"/>
      <c r="W1417" s="1"/>
      <c r="X1417" s="1"/>
    </row>
    <row r="1418" spans="1:24">
      <c r="A1418" s="1"/>
      <c r="B1418" s="79"/>
      <c r="C1418" s="1"/>
      <c r="D1418" s="1"/>
      <c r="H1418" s="1"/>
      <c r="I1418" s="1"/>
      <c r="J1418" s="1"/>
      <c r="K1418" s="1"/>
      <c r="L1418" s="1"/>
      <c r="M1418" s="1"/>
      <c r="N1418" s="1"/>
      <c r="O1418" s="1"/>
      <c r="P1418" s="1"/>
      <c r="Q1418" s="1"/>
      <c r="R1418" s="1"/>
      <c r="S1418" s="1"/>
      <c r="T1418" s="1"/>
      <c r="U1418" s="1"/>
      <c r="V1418" s="1"/>
      <c r="W1418" s="1"/>
      <c r="X1418" s="1"/>
    </row>
    <row r="1419" spans="1:24">
      <c r="A1419" s="1"/>
      <c r="B1419" s="79"/>
      <c r="C1419" s="1"/>
      <c r="D1419" s="1"/>
      <c r="H1419" s="1"/>
      <c r="I1419" s="1"/>
      <c r="J1419" s="1"/>
      <c r="K1419" s="1"/>
      <c r="L1419" s="1"/>
      <c r="M1419" s="1"/>
      <c r="N1419" s="1"/>
      <c r="O1419" s="1"/>
      <c r="P1419" s="1"/>
      <c r="Q1419" s="1"/>
      <c r="R1419" s="1"/>
      <c r="S1419" s="1"/>
      <c r="T1419" s="1"/>
      <c r="U1419" s="1"/>
      <c r="V1419" s="1"/>
      <c r="W1419" s="1"/>
      <c r="X1419" s="1"/>
    </row>
    <row r="1420" spans="1:24">
      <c r="A1420" s="1"/>
      <c r="B1420" s="79"/>
      <c r="C1420" s="1"/>
      <c r="D1420" s="1"/>
      <c r="H1420" s="1"/>
      <c r="I1420" s="1"/>
      <c r="J1420" s="1"/>
      <c r="K1420" s="1"/>
      <c r="L1420" s="1"/>
      <c r="M1420" s="1"/>
      <c r="N1420" s="1"/>
      <c r="O1420" s="1"/>
      <c r="P1420" s="1"/>
      <c r="Q1420" s="1"/>
      <c r="R1420" s="1"/>
      <c r="S1420" s="1"/>
      <c r="T1420" s="1"/>
      <c r="U1420" s="1"/>
      <c r="V1420" s="1"/>
      <c r="W1420" s="1"/>
      <c r="X1420" s="1"/>
    </row>
    <row r="1421" spans="1:24">
      <c r="A1421" s="1"/>
      <c r="B1421" s="79"/>
      <c r="C1421" s="1"/>
      <c r="D1421" s="1"/>
      <c r="H1421" s="1"/>
      <c r="I1421" s="1"/>
      <c r="J1421" s="1"/>
      <c r="K1421" s="1"/>
      <c r="L1421" s="1"/>
      <c r="M1421" s="1"/>
      <c r="N1421" s="1"/>
      <c r="O1421" s="1"/>
      <c r="P1421" s="1"/>
      <c r="Q1421" s="1"/>
      <c r="R1421" s="1"/>
      <c r="S1421" s="1"/>
      <c r="T1421" s="1"/>
      <c r="U1421" s="1"/>
      <c r="V1421" s="1"/>
      <c r="W1421" s="1"/>
      <c r="X1421" s="1"/>
    </row>
    <row r="1422" spans="1:24">
      <c r="A1422" s="1"/>
      <c r="B1422" s="79"/>
      <c r="C1422" s="1"/>
      <c r="D1422" s="1"/>
      <c r="H1422" s="1"/>
      <c r="I1422" s="1"/>
      <c r="J1422" s="1"/>
      <c r="K1422" s="1"/>
      <c r="L1422" s="1"/>
      <c r="M1422" s="1"/>
      <c r="N1422" s="1"/>
      <c r="O1422" s="1"/>
      <c r="P1422" s="1"/>
      <c r="Q1422" s="1"/>
      <c r="R1422" s="1"/>
      <c r="S1422" s="1"/>
      <c r="T1422" s="1"/>
      <c r="U1422" s="1"/>
      <c r="V1422" s="1"/>
      <c r="W1422" s="1"/>
      <c r="X1422" s="1"/>
    </row>
    <row r="1423" spans="1:24">
      <c r="A1423" s="1"/>
      <c r="B1423" s="79"/>
      <c r="C1423" s="1"/>
      <c r="D1423" s="1"/>
      <c r="H1423" s="1"/>
      <c r="I1423" s="1"/>
      <c r="J1423" s="1"/>
      <c r="K1423" s="1"/>
      <c r="L1423" s="1"/>
      <c r="M1423" s="1"/>
      <c r="N1423" s="1"/>
      <c r="O1423" s="1"/>
      <c r="P1423" s="1"/>
      <c r="Q1423" s="1"/>
      <c r="R1423" s="1"/>
      <c r="S1423" s="1"/>
      <c r="T1423" s="1"/>
      <c r="U1423" s="1"/>
      <c r="V1423" s="1"/>
      <c r="W1423" s="1"/>
      <c r="X1423" s="1"/>
    </row>
    <row r="1424" spans="1:24">
      <c r="A1424" s="1"/>
      <c r="B1424" s="79"/>
      <c r="C1424" s="1"/>
      <c r="D1424" s="1"/>
      <c r="H1424" s="1"/>
      <c r="I1424" s="1"/>
      <c r="J1424" s="1"/>
      <c r="K1424" s="1"/>
      <c r="L1424" s="1"/>
      <c r="M1424" s="1"/>
      <c r="N1424" s="1"/>
      <c r="O1424" s="1"/>
      <c r="P1424" s="1"/>
      <c r="Q1424" s="1"/>
      <c r="R1424" s="1"/>
      <c r="S1424" s="1"/>
      <c r="T1424" s="1"/>
      <c r="U1424" s="1"/>
      <c r="V1424" s="1"/>
      <c r="W1424" s="1"/>
      <c r="X1424" s="1"/>
    </row>
    <row r="1425" spans="1:24">
      <c r="A1425" s="1"/>
      <c r="B1425" s="79"/>
      <c r="C1425" s="1"/>
      <c r="D1425" s="1"/>
      <c r="H1425" s="1"/>
      <c r="I1425" s="1"/>
      <c r="J1425" s="1"/>
      <c r="K1425" s="1"/>
      <c r="L1425" s="1"/>
      <c r="M1425" s="1"/>
      <c r="N1425" s="1"/>
      <c r="O1425" s="1"/>
      <c r="P1425" s="1"/>
      <c r="Q1425" s="1"/>
      <c r="R1425" s="1"/>
      <c r="S1425" s="1"/>
      <c r="T1425" s="1"/>
      <c r="U1425" s="1"/>
      <c r="V1425" s="1"/>
      <c r="W1425" s="1"/>
      <c r="X1425" s="1"/>
    </row>
    <row r="1426" spans="1:24">
      <c r="A1426" s="1"/>
      <c r="B1426" s="79"/>
      <c r="C1426" s="1"/>
      <c r="D1426" s="1"/>
      <c r="H1426" s="1"/>
      <c r="I1426" s="1"/>
      <c r="J1426" s="1"/>
      <c r="K1426" s="1"/>
      <c r="L1426" s="1"/>
      <c r="M1426" s="1"/>
      <c r="N1426" s="1"/>
      <c r="O1426" s="1"/>
      <c r="P1426" s="1"/>
      <c r="Q1426" s="1"/>
      <c r="R1426" s="1"/>
      <c r="S1426" s="1"/>
      <c r="T1426" s="1"/>
      <c r="U1426" s="1"/>
      <c r="V1426" s="1"/>
      <c r="W1426" s="1"/>
      <c r="X1426" s="1"/>
    </row>
    <row r="1427" spans="1:24">
      <c r="A1427" s="1"/>
      <c r="B1427" s="79"/>
      <c r="C1427" s="1"/>
      <c r="D1427" s="1"/>
      <c r="H1427" s="1"/>
      <c r="I1427" s="1"/>
      <c r="J1427" s="1"/>
      <c r="K1427" s="1"/>
      <c r="L1427" s="1"/>
      <c r="M1427" s="1"/>
      <c r="N1427" s="1"/>
      <c r="O1427" s="1"/>
      <c r="P1427" s="1"/>
      <c r="Q1427" s="1"/>
      <c r="R1427" s="1"/>
      <c r="S1427" s="1"/>
      <c r="T1427" s="1"/>
      <c r="U1427" s="1"/>
      <c r="V1427" s="1"/>
      <c r="W1427" s="1"/>
      <c r="X1427" s="1"/>
    </row>
    <row r="1428" spans="1:24">
      <c r="A1428" s="1"/>
      <c r="B1428" s="79"/>
      <c r="C1428" s="1"/>
      <c r="D1428" s="1"/>
      <c r="H1428" s="1"/>
      <c r="I1428" s="1"/>
      <c r="J1428" s="1"/>
      <c r="K1428" s="1"/>
      <c r="L1428" s="1"/>
      <c r="M1428" s="1"/>
      <c r="N1428" s="1"/>
      <c r="O1428" s="1"/>
      <c r="P1428" s="1"/>
      <c r="Q1428" s="1"/>
      <c r="R1428" s="1"/>
      <c r="S1428" s="1"/>
      <c r="T1428" s="1"/>
      <c r="U1428" s="1"/>
      <c r="V1428" s="1"/>
      <c r="W1428" s="1"/>
      <c r="X1428" s="1"/>
    </row>
    <row r="1429" spans="1:24">
      <c r="A1429" s="1"/>
      <c r="B1429" s="79"/>
      <c r="C1429" s="1"/>
      <c r="D1429" s="1"/>
      <c r="H1429" s="1"/>
      <c r="I1429" s="1"/>
      <c r="J1429" s="1"/>
      <c r="K1429" s="1"/>
      <c r="L1429" s="1"/>
      <c r="M1429" s="1"/>
      <c r="N1429" s="1"/>
      <c r="O1429" s="1"/>
      <c r="P1429" s="1"/>
      <c r="Q1429" s="1"/>
      <c r="R1429" s="1"/>
      <c r="S1429" s="1"/>
      <c r="T1429" s="1"/>
      <c r="U1429" s="1"/>
      <c r="V1429" s="1"/>
      <c r="W1429" s="1"/>
      <c r="X1429" s="1"/>
    </row>
    <row r="1430" spans="1:24">
      <c r="A1430" s="1"/>
      <c r="B1430" s="79"/>
      <c r="C1430" s="1"/>
      <c r="D1430" s="1"/>
      <c r="H1430" s="1"/>
      <c r="I1430" s="1"/>
      <c r="J1430" s="1"/>
      <c r="K1430" s="1"/>
      <c r="L1430" s="1"/>
      <c r="M1430" s="1"/>
      <c r="N1430" s="1"/>
      <c r="O1430" s="1"/>
      <c r="P1430" s="1"/>
      <c r="Q1430" s="1"/>
      <c r="R1430" s="1"/>
      <c r="S1430" s="1"/>
      <c r="T1430" s="1"/>
      <c r="U1430" s="1"/>
      <c r="V1430" s="1"/>
      <c r="W1430" s="1"/>
      <c r="X1430" s="1"/>
    </row>
    <row r="1431" spans="1:24">
      <c r="A1431" s="1"/>
      <c r="B1431" s="79"/>
      <c r="C1431" s="1"/>
      <c r="D1431" s="1"/>
      <c r="H1431" s="1"/>
      <c r="I1431" s="1"/>
      <c r="J1431" s="1"/>
      <c r="K1431" s="1"/>
      <c r="L1431" s="1"/>
      <c r="M1431" s="1"/>
      <c r="N1431" s="1"/>
      <c r="O1431" s="1"/>
      <c r="P1431" s="1"/>
      <c r="Q1431" s="1"/>
      <c r="R1431" s="1"/>
      <c r="S1431" s="1"/>
      <c r="T1431" s="1"/>
      <c r="U1431" s="1"/>
      <c r="V1431" s="1"/>
      <c r="W1431" s="1"/>
      <c r="X1431" s="1"/>
    </row>
    <row r="1432" spans="1:24">
      <c r="A1432" s="1"/>
      <c r="B1432" s="79"/>
      <c r="C1432" s="1"/>
      <c r="D1432" s="1"/>
      <c r="H1432" s="1"/>
      <c r="I1432" s="1"/>
      <c r="J1432" s="1"/>
      <c r="K1432" s="1"/>
      <c r="L1432" s="1"/>
      <c r="M1432" s="1"/>
      <c r="N1432" s="1"/>
      <c r="O1432" s="1"/>
      <c r="P1432" s="1"/>
      <c r="Q1432" s="1"/>
      <c r="R1432" s="1"/>
      <c r="S1432" s="1"/>
      <c r="T1432" s="1"/>
      <c r="U1432" s="1"/>
      <c r="V1432" s="1"/>
      <c r="W1432" s="1"/>
      <c r="X1432" s="1"/>
    </row>
    <row r="1433" spans="1:24">
      <c r="A1433" s="1"/>
      <c r="B1433" s="79"/>
      <c r="C1433" s="1"/>
      <c r="D1433" s="1"/>
      <c r="H1433" s="1"/>
      <c r="I1433" s="1"/>
      <c r="J1433" s="1"/>
      <c r="K1433" s="1"/>
      <c r="L1433" s="1"/>
      <c r="M1433" s="1"/>
      <c r="N1433" s="1"/>
      <c r="O1433" s="1"/>
      <c r="P1433" s="1"/>
      <c r="Q1433" s="1"/>
      <c r="R1433" s="1"/>
      <c r="S1433" s="1"/>
      <c r="T1433" s="1"/>
      <c r="U1433" s="1"/>
      <c r="V1433" s="1"/>
      <c r="W1433" s="1"/>
      <c r="X1433" s="1"/>
    </row>
    <row r="1434" spans="1:24">
      <c r="A1434" s="1"/>
      <c r="B1434" s="79"/>
      <c r="C1434" s="1"/>
      <c r="D1434" s="1"/>
      <c r="H1434" s="1"/>
      <c r="I1434" s="1"/>
      <c r="J1434" s="1"/>
      <c r="K1434" s="1"/>
      <c r="L1434" s="1"/>
      <c r="M1434" s="1"/>
      <c r="N1434" s="1"/>
      <c r="O1434" s="1"/>
      <c r="P1434" s="1"/>
      <c r="Q1434" s="1"/>
      <c r="R1434" s="1"/>
      <c r="S1434" s="1"/>
      <c r="T1434" s="1"/>
      <c r="U1434" s="1"/>
      <c r="V1434" s="1"/>
      <c r="W1434" s="1"/>
      <c r="X1434" s="1"/>
    </row>
    <row r="1435" spans="1:24">
      <c r="A1435" s="1"/>
      <c r="B1435" s="79"/>
      <c r="C1435" s="1"/>
      <c r="D1435" s="1"/>
      <c r="H1435" s="1"/>
      <c r="I1435" s="1"/>
      <c r="J1435" s="1"/>
      <c r="K1435" s="1"/>
      <c r="L1435" s="1"/>
      <c r="M1435" s="1"/>
      <c r="N1435" s="1"/>
      <c r="O1435" s="1"/>
      <c r="P1435" s="1"/>
      <c r="Q1435" s="1"/>
      <c r="R1435" s="1"/>
      <c r="S1435" s="1"/>
      <c r="T1435" s="1"/>
      <c r="U1435" s="1"/>
      <c r="V1435" s="1"/>
      <c r="W1435" s="1"/>
      <c r="X1435" s="1"/>
    </row>
    <row r="1436" spans="1:24">
      <c r="A1436" s="1"/>
      <c r="B1436" s="79"/>
      <c r="C1436" s="1"/>
      <c r="D1436" s="1"/>
      <c r="H1436" s="1"/>
      <c r="I1436" s="1"/>
      <c r="J1436" s="1"/>
      <c r="K1436" s="1"/>
      <c r="L1436" s="1"/>
      <c r="M1436" s="1"/>
      <c r="N1436" s="1"/>
      <c r="O1436" s="1"/>
      <c r="P1436" s="1"/>
      <c r="Q1436" s="1"/>
      <c r="R1436" s="1"/>
      <c r="S1436" s="1"/>
      <c r="T1436" s="1"/>
      <c r="U1436" s="1"/>
      <c r="V1436" s="1"/>
      <c r="W1436" s="1"/>
      <c r="X1436" s="1"/>
    </row>
    <row r="1437" spans="1:24">
      <c r="A1437" s="1"/>
      <c r="B1437" s="79"/>
      <c r="C1437" s="1"/>
      <c r="D1437" s="1"/>
      <c r="H1437" s="1"/>
      <c r="I1437" s="1"/>
      <c r="J1437" s="1"/>
      <c r="K1437" s="1"/>
      <c r="L1437" s="1"/>
      <c r="M1437" s="1"/>
      <c r="N1437" s="1"/>
      <c r="O1437" s="1"/>
      <c r="P1437" s="1"/>
      <c r="Q1437" s="1"/>
      <c r="R1437" s="1"/>
      <c r="S1437" s="1"/>
      <c r="T1437" s="1"/>
      <c r="U1437" s="1"/>
      <c r="V1437" s="1"/>
      <c r="W1437" s="1"/>
      <c r="X1437" s="1"/>
    </row>
    <row r="1438" spans="1:24">
      <c r="A1438" s="1"/>
      <c r="B1438" s="79"/>
      <c r="C1438" s="1"/>
      <c r="D1438" s="1"/>
      <c r="H1438" s="1"/>
      <c r="I1438" s="1"/>
      <c r="J1438" s="1"/>
      <c r="K1438" s="1"/>
      <c r="L1438" s="1"/>
      <c r="M1438" s="1"/>
      <c r="N1438" s="1"/>
      <c r="O1438" s="1"/>
      <c r="P1438" s="1"/>
      <c r="Q1438" s="1"/>
      <c r="R1438" s="1"/>
      <c r="S1438" s="1"/>
      <c r="T1438" s="1"/>
      <c r="U1438" s="1"/>
      <c r="V1438" s="1"/>
      <c r="W1438" s="1"/>
      <c r="X1438" s="1"/>
    </row>
    <row r="1439" spans="1:24">
      <c r="A1439" s="1"/>
      <c r="B1439" s="79"/>
      <c r="C1439" s="1"/>
      <c r="D1439" s="1"/>
      <c r="H1439" s="1"/>
      <c r="I1439" s="1"/>
      <c r="J1439" s="1"/>
      <c r="K1439" s="1"/>
      <c r="L1439" s="1"/>
      <c r="M1439" s="1"/>
      <c r="N1439" s="1"/>
      <c r="O1439" s="1"/>
      <c r="P1439" s="1"/>
      <c r="Q1439" s="1"/>
      <c r="R1439" s="1"/>
      <c r="S1439" s="1"/>
      <c r="T1439" s="1"/>
      <c r="U1439" s="1"/>
      <c r="V1439" s="1"/>
      <c r="W1439" s="1"/>
      <c r="X1439" s="1"/>
    </row>
    <row r="1440" spans="1:24">
      <c r="A1440" s="1"/>
      <c r="B1440" s="79"/>
      <c r="C1440" s="1"/>
      <c r="D1440" s="1"/>
      <c r="H1440" s="1"/>
      <c r="I1440" s="1"/>
      <c r="J1440" s="1"/>
      <c r="K1440" s="1"/>
      <c r="L1440" s="1"/>
      <c r="M1440" s="1"/>
      <c r="N1440" s="1"/>
      <c r="O1440" s="1"/>
      <c r="P1440" s="1"/>
      <c r="Q1440" s="1"/>
      <c r="R1440" s="1"/>
      <c r="S1440" s="1"/>
      <c r="T1440" s="1"/>
      <c r="U1440" s="1"/>
      <c r="V1440" s="1"/>
      <c r="W1440" s="1"/>
      <c r="X1440" s="1"/>
    </row>
    <row r="1441" spans="1:24">
      <c r="A1441" s="1"/>
      <c r="B1441" s="79"/>
      <c r="C1441" s="1"/>
      <c r="D1441" s="1"/>
      <c r="H1441" s="1"/>
      <c r="I1441" s="1"/>
      <c r="J1441" s="1"/>
      <c r="K1441" s="1"/>
      <c r="L1441" s="1"/>
      <c r="M1441" s="1"/>
      <c r="N1441" s="1"/>
      <c r="O1441" s="1"/>
      <c r="P1441" s="1"/>
      <c r="Q1441" s="1"/>
      <c r="R1441" s="1"/>
      <c r="S1441" s="1"/>
      <c r="T1441" s="1"/>
      <c r="U1441" s="1"/>
      <c r="V1441" s="1"/>
      <c r="W1441" s="1"/>
      <c r="X1441" s="1"/>
    </row>
    <row r="1442" spans="1:24">
      <c r="A1442" s="1"/>
      <c r="B1442" s="79"/>
      <c r="C1442" s="1"/>
      <c r="D1442" s="1"/>
      <c r="H1442" s="1"/>
      <c r="I1442" s="1"/>
      <c r="J1442" s="1"/>
      <c r="K1442" s="1"/>
      <c r="L1442" s="1"/>
      <c r="M1442" s="1"/>
      <c r="N1442" s="1"/>
      <c r="O1442" s="1"/>
      <c r="P1442" s="1"/>
      <c r="Q1442" s="1"/>
      <c r="R1442" s="1"/>
      <c r="S1442" s="1"/>
      <c r="T1442" s="1"/>
      <c r="U1442" s="1"/>
      <c r="V1442" s="1"/>
      <c r="W1442" s="1"/>
      <c r="X1442" s="1"/>
    </row>
    <row r="1443" spans="1:24">
      <c r="A1443" s="1"/>
      <c r="B1443" s="79"/>
      <c r="C1443" s="1"/>
      <c r="D1443" s="1"/>
      <c r="H1443" s="1"/>
      <c r="I1443" s="1"/>
      <c r="J1443" s="1"/>
      <c r="K1443" s="1"/>
      <c r="L1443" s="1"/>
      <c r="M1443" s="1"/>
      <c r="N1443" s="1"/>
      <c r="O1443" s="1"/>
      <c r="P1443" s="1"/>
      <c r="Q1443" s="1"/>
      <c r="R1443" s="1"/>
      <c r="S1443" s="1"/>
      <c r="T1443" s="1"/>
      <c r="U1443" s="1"/>
      <c r="V1443" s="1"/>
      <c r="W1443" s="1"/>
      <c r="X1443" s="1"/>
    </row>
    <row r="1444" spans="1:24">
      <c r="A1444" s="1"/>
      <c r="B1444" s="79"/>
      <c r="C1444" s="1"/>
      <c r="D1444" s="1"/>
      <c r="H1444" s="1"/>
      <c r="I1444" s="1"/>
      <c r="J1444" s="1"/>
      <c r="K1444" s="1"/>
      <c r="L1444" s="1"/>
      <c r="M1444" s="1"/>
      <c r="N1444" s="1"/>
      <c r="O1444" s="1"/>
      <c r="P1444" s="1"/>
      <c r="Q1444" s="1"/>
      <c r="R1444" s="1"/>
      <c r="S1444" s="1"/>
      <c r="T1444" s="1"/>
      <c r="U1444" s="1"/>
      <c r="V1444" s="1"/>
      <c r="W1444" s="1"/>
      <c r="X1444" s="1"/>
    </row>
    <row r="1445" spans="1:24">
      <c r="A1445" s="1"/>
      <c r="B1445" s="79"/>
      <c r="C1445" s="1"/>
      <c r="D1445" s="1"/>
      <c r="H1445" s="1"/>
      <c r="I1445" s="1"/>
      <c r="J1445" s="1"/>
      <c r="K1445" s="1"/>
      <c r="L1445" s="1"/>
      <c r="M1445" s="1"/>
      <c r="N1445" s="1"/>
      <c r="O1445" s="1"/>
      <c r="P1445" s="1"/>
      <c r="Q1445" s="1"/>
      <c r="R1445" s="1"/>
      <c r="S1445" s="1"/>
      <c r="T1445" s="1"/>
      <c r="U1445" s="1"/>
      <c r="V1445" s="1"/>
      <c r="W1445" s="1"/>
      <c r="X1445" s="1"/>
    </row>
    <row r="1446" spans="1:24">
      <c r="A1446" s="1"/>
      <c r="B1446" s="79"/>
      <c r="C1446" s="1"/>
      <c r="D1446" s="1"/>
      <c r="H1446" s="1"/>
      <c r="I1446" s="1"/>
      <c r="J1446" s="1"/>
      <c r="K1446" s="1"/>
      <c r="L1446" s="1"/>
      <c r="M1446" s="1"/>
      <c r="N1446" s="1"/>
      <c r="O1446" s="1"/>
      <c r="P1446" s="1"/>
      <c r="Q1446" s="1"/>
      <c r="R1446" s="1"/>
      <c r="S1446" s="1"/>
      <c r="T1446" s="1"/>
      <c r="U1446" s="1"/>
      <c r="V1446" s="1"/>
      <c r="W1446" s="1"/>
      <c r="X1446" s="1"/>
    </row>
    <row r="1447" spans="1:24">
      <c r="A1447" s="1"/>
      <c r="B1447" s="79"/>
      <c r="C1447" s="1"/>
      <c r="D1447" s="1"/>
      <c r="H1447" s="1"/>
      <c r="I1447" s="1"/>
      <c r="J1447" s="1"/>
      <c r="K1447" s="1"/>
      <c r="L1447" s="1"/>
      <c r="M1447" s="1"/>
      <c r="N1447" s="1"/>
      <c r="O1447" s="1"/>
      <c r="P1447" s="1"/>
      <c r="Q1447" s="1"/>
      <c r="R1447" s="1"/>
      <c r="S1447" s="1"/>
      <c r="T1447" s="1"/>
      <c r="U1447" s="1"/>
      <c r="V1447" s="1"/>
      <c r="W1447" s="1"/>
      <c r="X1447" s="1"/>
    </row>
    <row r="1448" spans="1:24">
      <c r="A1448" s="1"/>
      <c r="B1448" s="79"/>
      <c r="C1448" s="1"/>
      <c r="D1448" s="1"/>
      <c r="H1448" s="1"/>
      <c r="I1448" s="1"/>
      <c r="J1448" s="1"/>
      <c r="K1448" s="1"/>
      <c r="L1448" s="1"/>
      <c r="M1448" s="1"/>
      <c r="N1448" s="1"/>
      <c r="O1448" s="1"/>
      <c r="P1448" s="1"/>
      <c r="Q1448" s="1"/>
      <c r="R1448" s="1"/>
      <c r="S1448" s="1"/>
      <c r="T1448" s="1"/>
      <c r="U1448" s="1"/>
      <c r="V1448" s="1"/>
      <c r="W1448" s="1"/>
      <c r="X1448" s="1"/>
    </row>
    <row r="1449" spans="1:24">
      <c r="A1449" s="1"/>
      <c r="B1449" s="79"/>
      <c r="C1449" s="1"/>
      <c r="D1449" s="1"/>
      <c r="H1449" s="1"/>
      <c r="I1449" s="1"/>
      <c r="J1449" s="1"/>
      <c r="K1449" s="1"/>
      <c r="L1449" s="1"/>
      <c r="M1449" s="1"/>
      <c r="N1449" s="1"/>
      <c r="O1449" s="1"/>
      <c r="P1449" s="1"/>
      <c r="Q1449" s="1"/>
      <c r="R1449" s="1"/>
      <c r="S1449" s="1"/>
      <c r="T1449" s="1"/>
      <c r="U1449" s="1"/>
      <c r="V1449" s="1"/>
      <c r="W1449" s="1"/>
      <c r="X1449" s="1"/>
    </row>
    <row r="1450" spans="1:24">
      <c r="A1450" s="1"/>
      <c r="B1450" s="79"/>
      <c r="C1450" s="1"/>
      <c r="D1450" s="1"/>
      <c r="H1450" s="1"/>
      <c r="I1450" s="1"/>
      <c r="J1450" s="1"/>
      <c r="K1450" s="1"/>
      <c r="L1450" s="1"/>
      <c r="M1450" s="1"/>
      <c r="N1450" s="1"/>
      <c r="O1450" s="1"/>
      <c r="P1450" s="1"/>
      <c r="Q1450" s="1"/>
      <c r="R1450" s="1"/>
      <c r="S1450" s="1"/>
      <c r="T1450" s="1"/>
      <c r="U1450" s="1"/>
      <c r="V1450" s="1"/>
      <c r="W1450" s="1"/>
      <c r="X1450" s="1"/>
    </row>
    <row r="1451" spans="1:24">
      <c r="A1451" s="1"/>
      <c r="B1451" s="79"/>
      <c r="C1451" s="1"/>
      <c r="D1451" s="1"/>
      <c r="H1451" s="1"/>
      <c r="I1451" s="1"/>
      <c r="J1451" s="1"/>
      <c r="K1451" s="1"/>
      <c r="L1451" s="1"/>
      <c r="M1451" s="1"/>
      <c r="N1451" s="1"/>
      <c r="O1451" s="1"/>
      <c r="P1451" s="1"/>
      <c r="Q1451" s="1"/>
      <c r="R1451" s="1"/>
      <c r="S1451" s="1"/>
      <c r="T1451" s="1"/>
      <c r="U1451" s="1"/>
      <c r="V1451" s="1"/>
      <c r="W1451" s="1"/>
      <c r="X1451" s="1"/>
    </row>
    <row r="1452" spans="1:24">
      <c r="A1452" s="1"/>
      <c r="B1452" s="79"/>
      <c r="C1452" s="1"/>
      <c r="D1452" s="1"/>
      <c r="H1452" s="1"/>
      <c r="I1452" s="1"/>
      <c r="J1452" s="1"/>
      <c r="K1452" s="1"/>
      <c r="L1452" s="1"/>
      <c r="M1452" s="1"/>
      <c r="N1452" s="1"/>
      <c r="O1452" s="1"/>
      <c r="P1452" s="1"/>
      <c r="Q1452" s="1"/>
      <c r="R1452" s="1"/>
      <c r="S1452" s="1"/>
      <c r="T1452" s="1"/>
      <c r="U1452" s="1"/>
      <c r="V1452" s="1"/>
      <c r="W1452" s="1"/>
      <c r="X1452" s="1"/>
    </row>
    <row r="1453" spans="1:24">
      <c r="A1453" s="1"/>
      <c r="B1453" s="79"/>
      <c r="C1453" s="1"/>
      <c r="D1453" s="1"/>
      <c r="H1453" s="1"/>
      <c r="I1453" s="1"/>
      <c r="J1453" s="1"/>
      <c r="K1453" s="1"/>
      <c r="L1453" s="1"/>
      <c r="M1453" s="1"/>
      <c r="N1453" s="1"/>
      <c r="O1453" s="1"/>
      <c r="P1453" s="1"/>
      <c r="Q1453" s="1"/>
      <c r="R1453" s="1"/>
      <c r="S1453" s="1"/>
      <c r="T1453" s="1"/>
      <c r="U1453" s="1"/>
      <c r="V1453" s="1"/>
      <c r="W1453" s="1"/>
      <c r="X1453" s="1"/>
    </row>
    <row r="1454" spans="1:24">
      <c r="A1454" s="1"/>
      <c r="B1454" s="79"/>
      <c r="C1454" s="1"/>
      <c r="D1454" s="1"/>
      <c r="H1454" s="1"/>
      <c r="I1454" s="1"/>
      <c r="J1454" s="1"/>
      <c r="K1454" s="1"/>
      <c r="L1454" s="1"/>
      <c r="M1454" s="1"/>
      <c r="N1454" s="1"/>
      <c r="O1454" s="1"/>
      <c r="P1454" s="1"/>
      <c r="Q1454" s="1"/>
      <c r="R1454" s="1"/>
      <c r="S1454" s="1"/>
      <c r="T1454" s="1"/>
      <c r="U1454" s="1"/>
      <c r="V1454" s="1"/>
      <c r="W1454" s="1"/>
      <c r="X1454" s="1"/>
    </row>
    <row r="1455" spans="1:24">
      <c r="A1455" s="1"/>
      <c r="B1455" s="79"/>
      <c r="C1455" s="1"/>
      <c r="D1455" s="1"/>
      <c r="H1455" s="1"/>
      <c r="I1455" s="1"/>
      <c r="J1455" s="1"/>
      <c r="K1455" s="1"/>
      <c r="L1455" s="1"/>
      <c r="M1455" s="1"/>
      <c r="N1455" s="1"/>
      <c r="O1455" s="1"/>
      <c r="P1455" s="1"/>
      <c r="Q1455" s="1"/>
      <c r="R1455" s="1"/>
      <c r="S1455" s="1"/>
      <c r="T1455" s="1"/>
      <c r="U1455" s="1"/>
      <c r="V1455" s="1"/>
      <c r="W1455" s="1"/>
      <c r="X1455" s="1"/>
    </row>
    <row r="1456" spans="1:24">
      <c r="A1456" s="1"/>
      <c r="B1456" s="79"/>
      <c r="C1456" s="1"/>
      <c r="D1456" s="1"/>
      <c r="H1456" s="1"/>
      <c r="I1456" s="1"/>
      <c r="J1456" s="1"/>
      <c r="K1456" s="1"/>
      <c r="L1456" s="1"/>
      <c r="M1456" s="1"/>
      <c r="N1456" s="1"/>
      <c r="O1456" s="1"/>
      <c r="P1456" s="1"/>
      <c r="Q1456" s="1"/>
      <c r="R1456" s="1"/>
      <c r="S1456" s="1"/>
      <c r="T1456" s="1"/>
      <c r="U1456" s="1"/>
      <c r="V1456" s="1"/>
      <c r="W1456" s="1"/>
      <c r="X1456" s="1"/>
    </row>
    <row r="1457" spans="1:24">
      <c r="A1457" s="1"/>
      <c r="B1457" s="79"/>
      <c r="C1457" s="1"/>
      <c r="D1457" s="1"/>
      <c r="H1457" s="1"/>
      <c r="I1457" s="1"/>
      <c r="J1457" s="1"/>
      <c r="K1457" s="1"/>
      <c r="L1457" s="1"/>
      <c r="M1457" s="1"/>
      <c r="N1457" s="1"/>
      <c r="O1457" s="1"/>
      <c r="P1457" s="1"/>
      <c r="Q1457" s="1"/>
      <c r="R1457" s="1"/>
      <c r="S1457" s="1"/>
      <c r="T1457" s="1"/>
      <c r="U1457" s="1"/>
      <c r="V1457" s="1"/>
      <c r="W1457" s="1"/>
      <c r="X1457" s="1"/>
    </row>
    <row r="1458" spans="1:24">
      <c r="A1458" s="1"/>
      <c r="B1458" s="79"/>
      <c r="C1458" s="1"/>
      <c r="D1458" s="1"/>
      <c r="H1458" s="1"/>
      <c r="I1458" s="1"/>
      <c r="J1458" s="1"/>
      <c r="K1458" s="1"/>
      <c r="L1458" s="1"/>
      <c r="M1458" s="1"/>
      <c r="N1458" s="1"/>
      <c r="O1458" s="1"/>
      <c r="P1458" s="1"/>
      <c r="Q1458" s="1"/>
      <c r="R1458" s="1"/>
      <c r="S1458" s="1"/>
      <c r="T1458" s="1"/>
      <c r="U1458" s="1"/>
      <c r="V1458" s="1"/>
      <c r="W1458" s="1"/>
      <c r="X1458" s="1"/>
    </row>
    <row r="1459" spans="1:24">
      <c r="A1459" s="1"/>
      <c r="B1459" s="79"/>
      <c r="C1459" s="1"/>
      <c r="D1459" s="1"/>
      <c r="H1459" s="1"/>
      <c r="I1459" s="1"/>
      <c r="J1459" s="1"/>
      <c r="K1459" s="1"/>
      <c r="L1459" s="1"/>
      <c r="M1459" s="1"/>
      <c r="N1459" s="1"/>
      <c r="O1459" s="1"/>
      <c r="P1459" s="1"/>
      <c r="Q1459" s="1"/>
      <c r="R1459" s="1"/>
      <c r="S1459" s="1"/>
      <c r="T1459" s="1"/>
      <c r="U1459" s="1"/>
      <c r="V1459" s="1"/>
      <c r="W1459" s="1"/>
      <c r="X1459" s="1"/>
    </row>
    <row r="1460" spans="1:24">
      <c r="A1460" s="1"/>
      <c r="B1460" s="79"/>
      <c r="C1460" s="1"/>
      <c r="D1460" s="1"/>
      <c r="H1460" s="1"/>
      <c r="I1460" s="1"/>
      <c r="J1460" s="1"/>
      <c r="K1460" s="1"/>
      <c r="L1460" s="1"/>
      <c r="M1460" s="1"/>
      <c r="N1460" s="1"/>
      <c r="O1460" s="1"/>
      <c r="P1460" s="1"/>
      <c r="Q1460" s="1"/>
      <c r="R1460" s="1"/>
      <c r="S1460" s="1"/>
      <c r="T1460" s="1"/>
      <c r="U1460" s="1"/>
      <c r="V1460" s="1"/>
      <c r="W1460" s="1"/>
      <c r="X1460" s="1"/>
    </row>
    <row r="1461" spans="1:24">
      <c r="A1461" s="1"/>
      <c r="B1461" s="79"/>
      <c r="C1461" s="1"/>
      <c r="D1461" s="1"/>
      <c r="H1461" s="1"/>
      <c r="I1461" s="1"/>
      <c r="J1461" s="1"/>
      <c r="K1461" s="1"/>
      <c r="L1461" s="1"/>
      <c r="M1461" s="1"/>
      <c r="N1461" s="1"/>
      <c r="O1461" s="1"/>
      <c r="P1461" s="1"/>
      <c r="Q1461" s="1"/>
      <c r="R1461" s="1"/>
      <c r="S1461" s="1"/>
      <c r="T1461" s="1"/>
      <c r="U1461" s="1"/>
      <c r="V1461" s="1"/>
      <c r="W1461" s="1"/>
      <c r="X1461" s="1"/>
    </row>
    <row r="1462" spans="1:24">
      <c r="A1462" s="1"/>
      <c r="B1462" s="79"/>
      <c r="C1462" s="1"/>
      <c r="D1462" s="1"/>
      <c r="H1462" s="1"/>
      <c r="I1462" s="1"/>
      <c r="J1462" s="1"/>
      <c r="K1462" s="1"/>
      <c r="L1462" s="1"/>
      <c r="M1462" s="1"/>
      <c r="N1462" s="1"/>
      <c r="O1462" s="1"/>
      <c r="P1462" s="1"/>
      <c r="Q1462" s="1"/>
      <c r="R1462" s="1"/>
      <c r="S1462" s="1"/>
      <c r="T1462" s="1"/>
      <c r="U1462" s="1"/>
      <c r="V1462" s="1"/>
      <c r="W1462" s="1"/>
      <c r="X1462" s="1"/>
    </row>
    <row r="1463" spans="1:24">
      <c r="A1463" s="1"/>
      <c r="B1463" s="79"/>
      <c r="C1463" s="1"/>
      <c r="D1463" s="1"/>
      <c r="H1463" s="1"/>
      <c r="I1463" s="1"/>
      <c r="J1463" s="1"/>
      <c r="K1463" s="1"/>
      <c r="L1463" s="1"/>
      <c r="M1463" s="1"/>
      <c r="N1463" s="1"/>
      <c r="O1463" s="1"/>
      <c r="P1463" s="1"/>
      <c r="Q1463" s="1"/>
      <c r="R1463" s="1"/>
      <c r="S1463" s="1"/>
      <c r="T1463" s="1"/>
      <c r="U1463" s="1"/>
      <c r="V1463" s="1"/>
      <c r="W1463" s="1"/>
      <c r="X1463" s="1"/>
    </row>
    <row r="1464" spans="1:24">
      <c r="A1464" s="1"/>
      <c r="B1464" s="79"/>
      <c r="C1464" s="1"/>
      <c r="D1464" s="1"/>
      <c r="H1464" s="1"/>
      <c r="I1464" s="1"/>
      <c r="J1464" s="1"/>
      <c r="K1464" s="1"/>
      <c r="L1464" s="1"/>
      <c r="M1464" s="1"/>
      <c r="N1464" s="1"/>
      <c r="O1464" s="1"/>
      <c r="P1464" s="1"/>
      <c r="Q1464" s="1"/>
      <c r="R1464" s="1"/>
      <c r="S1464" s="1"/>
      <c r="T1464" s="1"/>
      <c r="U1464" s="1"/>
      <c r="V1464" s="1"/>
      <c r="W1464" s="1"/>
      <c r="X1464" s="1"/>
    </row>
    <row r="1465" spans="1:24">
      <c r="A1465" s="1"/>
      <c r="B1465" s="79"/>
      <c r="C1465" s="1"/>
      <c r="D1465" s="1"/>
      <c r="H1465" s="1"/>
      <c r="I1465" s="1"/>
      <c r="J1465" s="1"/>
      <c r="K1465" s="1"/>
      <c r="L1465" s="1"/>
      <c r="M1465" s="1"/>
      <c r="N1465" s="1"/>
      <c r="O1465" s="1"/>
      <c r="P1465" s="1"/>
      <c r="Q1465" s="1"/>
      <c r="R1465" s="1"/>
      <c r="S1465" s="1"/>
      <c r="T1465" s="1"/>
      <c r="U1465" s="1"/>
      <c r="V1465" s="1"/>
      <c r="W1465" s="1"/>
      <c r="X1465" s="1"/>
    </row>
    <row r="1466" spans="1:24">
      <c r="A1466" s="1"/>
      <c r="B1466" s="79"/>
      <c r="C1466" s="1"/>
      <c r="D1466" s="1"/>
      <c r="H1466" s="1"/>
      <c r="I1466" s="1"/>
      <c r="J1466" s="1"/>
      <c r="K1466" s="1"/>
      <c r="L1466" s="1"/>
      <c r="M1466" s="1"/>
      <c r="N1466" s="1"/>
      <c r="O1466" s="1"/>
      <c r="P1466" s="1"/>
      <c r="Q1466" s="1"/>
      <c r="R1466" s="1"/>
      <c r="S1466" s="1"/>
      <c r="T1466" s="1"/>
      <c r="U1466" s="1"/>
      <c r="V1466" s="1"/>
      <c r="W1466" s="1"/>
      <c r="X1466" s="1"/>
    </row>
    <row r="1467" spans="1:24">
      <c r="A1467" s="1"/>
      <c r="B1467" s="79"/>
      <c r="C1467" s="1"/>
      <c r="D1467" s="1"/>
      <c r="H1467" s="1"/>
      <c r="I1467" s="1"/>
      <c r="J1467" s="1"/>
      <c r="K1467" s="1"/>
      <c r="L1467" s="1"/>
      <c r="M1467" s="1"/>
      <c r="N1467" s="1"/>
      <c r="O1467" s="1"/>
      <c r="P1467" s="1"/>
      <c r="Q1467" s="1"/>
      <c r="R1467" s="1"/>
      <c r="S1467" s="1"/>
      <c r="T1467" s="1"/>
      <c r="U1467" s="1"/>
      <c r="V1467" s="1"/>
      <c r="W1467" s="1"/>
      <c r="X1467" s="1"/>
    </row>
    <row r="1468" spans="1:24">
      <c r="A1468" s="1"/>
      <c r="B1468" s="79"/>
      <c r="C1468" s="1"/>
      <c r="D1468" s="1"/>
      <c r="H1468" s="1"/>
      <c r="I1468" s="1"/>
      <c r="J1468" s="1"/>
      <c r="K1468" s="1"/>
      <c r="L1468" s="1"/>
      <c r="M1468" s="1"/>
      <c r="N1468" s="1"/>
      <c r="O1468" s="1"/>
      <c r="P1468" s="1"/>
      <c r="Q1468" s="1"/>
      <c r="R1468" s="1"/>
      <c r="S1468" s="1"/>
      <c r="T1468" s="1"/>
      <c r="U1468" s="1"/>
      <c r="V1468" s="1"/>
      <c r="W1468" s="1"/>
      <c r="X1468" s="1"/>
    </row>
    <row r="1469" spans="1:24">
      <c r="A1469" s="1"/>
      <c r="B1469" s="79"/>
      <c r="C1469" s="1"/>
      <c r="D1469" s="1"/>
      <c r="H1469" s="1"/>
      <c r="I1469" s="1"/>
      <c r="J1469" s="1"/>
      <c r="K1469" s="1"/>
      <c r="L1469" s="1"/>
      <c r="M1469" s="1"/>
      <c r="N1469" s="1"/>
      <c r="O1469" s="1"/>
      <c r="P1469" s="1"/>
      <c r="Q1469" s="1"/>
      <c r="R1469" s="1"/>
      <c r="S1469" s="1"/>
      <c r="T1469" s="1"/>
      <c r="U1469" s="1"/>
      <c r="V1469" s="1"/>
      <c r="W1469" s="1"/>
      <c r="X1469" s="1"/>
    </row>
    <row r="1470" spans="1:24">
      <c r="A1470" s="1"/>
      <c r="B1470" s="79"/>
      <c r="C1470" s="1"/>
      <c r="D1470" s="1"/>
      <c r="H1470" s="1"/>
      <c r="I1470" s="1"/>
      <c r="J1470" s="1"/>
      <c r="K1470" s="1"/>
      <c r="L1470" s="1"/>
      <c r="M1470" s="1"/>
      <c r="N1470" s="1"/>
      <c r="O1470" s="1"/>
      <c r="P1470" s="1"/>
      <c r="Q1470" s="1"/>
      <c r="R1470" s="1"/>
      <c r="S1470" s="1"/>
      <c r="T1470" s="1"/>
      <c r="U1470" s="1"/>
      <c r="V1470" s="1"/>
      <c r="W1470" s="1"/>
      <c r="X1470" s="1"/>
    </row>
    <row r="1471" spans="1:24">
      <c r="A1471" s="1"/>
      <c r="B1471" s="79"/>
      <c r="C1471" s="1"/>
      <c r="D1471" s="1"/>
      <c r="H1471" s="1"/>
      <c r="I1471" s="1"/>
      <c r="J1471" s="1"/>
      <c r="K1471" s="1"/>
      <c r="L1471" s="1"/>
      <c r="M1471" s="1"/>
      <c r="N1471" s="1"/>
      <c r="O1471" s="1"/>
      <c r="P1471" s="1"/>
      <c r="Q1471" s="1"/>
      <c r="R1471" s="1"/>
      <c r="S1471" s="1"/>
      <c r="T1471" s="1"/>
      <c r="U1471" s="1"/>
      <c r="V1471" s="1"/>
      <c r="W1471" s="1"/>
      <c r="X1471" s="1"/>
    </row>
    <row r="1472" spans="1:24">
      <c r="A1472" s="1"/>
      <c r="B1472" s="79"/>
      <c r="C1472" s="1"/>
      <c r="D1472" s="1"/>
      <c r="H1472" s="1"/>
      <c r="I1472" s="1"/>
      <c r="J1472" s="1"/>
      <c r="K1472" s="1"/>
      <c r="L1472" s="1"/>
      <c r="M1472" s="1"/>
      <c r="N1472" s="1"/>
      <c r="O1472" s="1"/>
      <c r="P1472" s="1"/>
      <c r="Q1472" s="1"/>
      <c r="R1472" s="1"/>
      <c r="S1472" s="1"/>
      <c r="T1472" s="1"/>
      <c r="U1472" s="1"/>
      <c r="V1472" s="1"/>
      <c r="W1472" s="1"/>
      <c r="X1472" s="1"/>
    </row>
    <row r="1473" spans="1:24">
      <c r="A1473" s="1"/>
      <c r="B1473" s="79"/>
      <c r="C1473" s="1"/>
      <c r="D1473" s="1"/>
      <c r="H1473" s="1"/>
      <c r="I1473" s="1"/>
      <c r="J1473" s="1"/>
      <c r="K1473" s="1"/>
      <c r="L1473" s="1"/>
      <c r="M1473" s="1"/>
      <c r="N1473" s="1"/>
      <c r="O1473" s="1"/>
      <c r="P1473" s="1"/>
      <c r="Q1473" s="1"/>
      <c r="R1473" s="1"/>
      <c r="S1473" s="1"/>
      <c r="T1473" s="1"/>
      <c r="U1473" s="1"/>
      <c r="V1473" s="1"/>
      <c r="W1473" s="1"/>
      <c r="X1473" s="1"/>
    </row>
    <row r="1474" spans="1:24">
      <c r="A1474" s="1"/>
      <c r="B1474" s="79"/>
      <c r="C1474" s="1"/>
      <c r="D1474" s="1"/>
      <c r="H1474" s="1"/>
      <c r="I1474" s="1"/>
      <c r="J1474" s="1"/>
      <c r="K1474" s="1"/>
      <c r="L1474" s="1"/>
      <c r="M1474" s="1"/>
      <c r="N1474" s="1"/>
      <c r="O1474" s="1"/>
      <c r="P1474" s="1"/>
      <c r="Q1474" s="1"/>
      <c r="R1474" s="1"/>
      <c r="S1474" s="1"/>
      <c r="T1474" s="1"/>
      <c r="U1474" s="1"/>
      <c r="V1474" s="1"/>
      <c r="W1474" s="1"/>
      <c r="X1474" s="1"/>
    </row>
    <row r="1475" spans="1:24">
      <c r="A1475" s="1"/>
      <c r="B1475" s="79"/>
      <c r="C1475" s="1"/>
      <c r="D1475" s="1"/>
      <c r="H1475" s="1"/>
      <c r="I1475" s="1"/>
      <c r="J1475" s="1"/>
      <c r="K1475" s="1"/>
      <c r="L1475" s="1"/>
      <c r="M1475" s="1"/>
      <c r="N1475" s="1"/>
      <c r="O1475" s="1"/>
      <c r="P1475" s="1"/>
      <c r="Q1475" s="1"/>
      <c r="R1475" s="1"/>
      <c r="S1475" s="1"/>
      <c r="T1475" s="1"/>
      <c r="U1475" s="1"/>
      <c r="V1475" s="1"/>
      <c r="W1475" s="1"/>
      <c r="X1475" s="1"/>
    </row>
    <row r="1476" spans="1:24">
      <c r="A1476" s="1"/>
      <c r="B1476" s="79"/>
      <c r="C1476" s="1"/>
      <c r="D1476" s="1"/>
      <c r="H1476" s="1"/>
      <c r="I1476" s="1"/>
      <c r="J1476" s="1"/>
      <c r="K1476" s="1"/>
      <c r="L1476" s="1"/>
      <c r="M1476" s="1"/>
      <c r="N1476" s="1"/>
      <c r="O1476" s="1"/>
      <c r="P1476" s="1"/>
      <c r="Q1476" s="1"/>
      <c r="R1476" s="1"/>
      <c r="S1476" s="1"/>
      <c r="T1476" s="1"/>
      <c r="U1476" s="1"/>
      <c r="V1476" s="1"/>
      <c r="W1476" s="1"/>
      <c r="X1476" s="1"/>
    </row>
    <row r="1477" spans="1:24">
      <c r="A1477" s="1"/>
      <c r="B1477" s="79"/>
      <c r="C1477" s="1"/>
      <c r="D1477" s="1"/>
      <c r="H1477" s="1"/>
      <c r="I1477" s="1"/>
      <c r="J1477" s="1"/>
      <c r="K1477" s="1"/>
      <c r="L1477" s="1"/>
      <c r="M1477" s="1"/>
      <c r="N1477" s="1"/>
      <c r="O1477" s="1"/>
      <c r="P1477" s="1"/>
      <c r="Q1477" s="1"/>
      <c r="R1477" s="1"/>
      <c r="S1477" s="1"/>
      <c r="T1477" s="1"/>
      <c r="U1477" s="1"/>
      <c r="V1477" s="1"/>
      <c r="W1477" s="1"/>
      <c r="X1477" s="1"/>
    </row>
    <row r="1478" spans="1:24">
      <c r="A1478" s="1"/>
      <c r="B1478" s="79"/>
      <c r="C1478" s="1"/>
      <c r="D1478" s="1"/>
      <c r="H1478" s="1"/>
      <c r="I1478" s="1"/>
      <c r="J1478" s="1"/>
      <c r="K1478" s="1"/>
      <c r="L1478" s="1"/>
      <c r="M1478" s="1"/>
      <c r="N1478" s="1"/>
      <c r="O1478" s="1"/>
      <c r="P1478" s="1"/>
      <c r="Q1478" s="1"/>
      <c r="R1478" s="1"/>
      <c r="S1478" s="1"/>
      <c r="T1478" s="1"/>
      <c r="U1478" s="1"/>
      <c r="V1478" s="1"/>
      <c r="W1478" s="1"/>
      <c r="X1478" s="1"/>
    </row>
    <row r="1479" spans="1:24">
      <c r="A1479" s="1"/>
      <c r="B1479" s="79"/>
      <c r="C1479" s="1"/>
      <c r="D1479" s="1"/>
      <c r="H1479" s="1"/>
      <c r="I1479" s="1"/>
      <c r="J1479" s="1"/>
      <c r="K1479" s="1"/>
      <c r="L1479" s="1"/>
      <c r="M1479" s="1"/>
      <c r="N1479" s="1"/>
      <c r="O1479" s="1"/>
      <c r="P1479" s="1"/>
      <c r="Q1479" s="1"/>
      <c r="R1479" s="1"/>
      <c r="S1479" s="1"/>
      <c r="T1479" s="1"/>
      <c r="U1479" s="1"/>
      <c r="V1479" s="1"/>
      <c r="W1479" s="1"/>
      <c r="X1479" s="1"/>
    </row>
    <row r="1480" spans="1:24">
      <c r="A1480" s="1"/>
      <c r="B1480" s="79"/>
      <c r="C1480" s="1"/>
      <c r="D1480" s="1"/>
      <c r="H1480" s="1"/>
      <c r="I1480" s="1"/>
      <c r="J1480" s="1"/>
      <c r="K1480" s="1"/>
      <c r="L1480" s="1"/>
      <c r="M1480" s="1"/>
      <c r="N1480" s="1"/>
      <c r="O1480" s="1"/>
      <c r="P1480" s="1"/>
      <c r="Q1480" s="1"/>
      <c r="R1480" s="1"/>
      <c r="S1480" s="1"/>
      <c r="T1480" s="1"/>
      <c r="U1480" s="1"/>
      <c r="V1480" s="1"/>
      <c r="W1480" s="1"/>
      <c r="X1480" s="1"/>
    </row>
    <row r="1481" spans="1:24">
      <c r="A1481" s="1"/>
      <c r="B1481" s="79"/>
      <c r="C1481" s="1"/>
      <c r="D1481" s="1"/>
      <c r="H1481" s="1"/>
      <c r="I1481" s="1"/>
      <c r="J1481" s="1"/>
      <c r="K1481" s="1"/>
      <c r="L1481" s="1"/>
      <c r="M1481" s="1"/>
      <c r="N1481" s="1"/>
      <c r="O1481" s="1"/>
      <c r="P1481" s="1"/>
      <c r="Q1481" s="1"/>
      <c r="R1481" s="1"/>
      <c r="S1481" s="1"/>
      <c r="T1481" s="1"/>
      <c r="U1481" s="1"/>
      <c r="V1481" s="1"/>
      <c r="W1481" s="1"/>
      <c r="X1481" s="1"/>
    </row>
    <row r="1482" spans="1:24">
      <c r="A1482" s="1"/>
      <c r="B1482" s="79"/>
      <c r="C1482" s="1"/>
      <c r="D1482" s="1"/>
      <c r="H1482" s="1"/>
      <c r="I1482" s="1"/>
      <c r="J1482" s="1"/>
      <c r="K1482" s="1"/>
      <c r="L1482" s="1"/>
      <c r="M1482" s="1"/>
      <c r="N1482" s="1"/>
      <c r="O1482" s="1"/>
      <c r="P1482" s="1"/>
      <c r="Q1482" s="1"/>
      <c r="R1482" s="1"/>
      <c r="S1482" s="1"/>
      <c r="T1482" s="1"/>
      <c r="U1482" s="1"/>
      <c r="V1482" s="1"/>
      <c r="W1482" s="1"/>
      <c r="X1482" s="1"/>
    </row>
    <row r="1483" spans="1:24">
      <c r="A1483" s="1"/>
      <c r="B1483" s="79"/>
      <c r="C1483" s="1"/>
      <c r="D1483" s="1"/>
      <c r="H1483" s="1"/>
      <c r="I1483" s="1"/>
      <c r="J1483" s="1"/>
      <c r="K1483" s="1"/>
      <c r="L1483" s="1"/>
      <c r="M1483" s="1"/>
      <c r="N1483" s="1"/>
      <c r="O1483" s="1"/>
      <c r="P1483" s="1"/>
      <c r="Q1483" s="1"/>
      <c r="R1483" s="1"/>
      <c r="S1483" s="1"/>
      <c r="T1483" s="1"/>
      <c r="U1483" s="1"/>
      <c r="V1483" s="1"/>
      <c r="W1483" s="1"/>
      <c r="X1483" s="1"/>
    </row>
    <row r="1484" spans="1:24">
      <c r="A1484" s="1"/>
      <c r="B1484" s="79"/>
      <c r="C1484" s="1"/>
      <c r="D1484" s="1"/>
      <c r="H1484" s="1"/>
      <c r="I1484" s="1"/>
      <c r="J1484" s="1"/>
      <c r="K1484" s="1"/>
      <c r="L1484" s="1"/>
      <c r="M1484" s="1"/>
      <c r="N1484" s="1"/>
      <c r="O1484" s="1"/>
      <c r="P1484" s="1"/>
      <c r="Q1484" s="1"/>
      <c r="R1484" s="1"/>
      <c r="S1484" s="1"/>
      <c r="T1484" s="1"/>
      <c r="U1484" s="1"/>
      <c r="V1484" s="1"/>
      <c r="W1484" s="1"/>
      <c r="X1484" s="1"/>
    </row>
    <row r="1485" spans="1:24">
      <c r="A1485" s="1"/>
      <c r="B1485" s="79"/>
      <c r="C1485" s="1"/>
      <c r="D1485" s="1"/>
      <c r="H1485" s="1"/>
      <c r="I1485" s="1"/>
      <c r="J1485" s="1"/>
      <c r="K1485" s="1"/>
      <c r="L1485" s="1"/>
      <c r="M1485" s="1"/>
      <c r="N1485" s="1"/>
      <c r="O1485" s="1"/>
      <c r="P1485" s="1"/>
      <c r="Q1485" s="1"/>
      <c r="R1485" s="1"/>
      <c r="S1485" s="1"/>
      <c r="T1485" s="1"/>
      <c r="U1485" s="1"/>
      <c r="V1485" s="1"/>
      <c r="W1485" s="1"/>
      <c r="X1485" s="1"/>
    </row>
    <row r="1486" spans="1:24">
      <c r="A1486" s="1"/>
      <c r="B1486" s="79"/>
      <c r="C1486" s="1"/>
      <c r="D1486" s="1"/>
      <c r="H1486" s="1"/>
      <c r="I1486" s="1"/>
      <c r="J1486" s="1"/>
      <c r="K1486" s="1"/>
      <c r="L1486" s="1"/>
      <c r="M1486" s="1"/>
      <c r="N1486" s="1"/>
      <c r="O1486" s="1"/>
      <c r="P1486" s="1"/>
      <c r="Q1486" s="1"/>
      <c r="R1486" s="1"/>
      <c r="S1486" s="1"/>
      <c r="T1486" s="1"/>
      <c r="U1486" s="1"/>
      <c r="V1486" s="1"/>
      <c r="W1486" s="1"/>
      <c r="X1486" s="1"/>
    </row>
    <row r="1487" spans="1:24">
      <c r="A1487" s="1"/>
      <c r="B1487" s="79"/>
      <c r="C1487" s="1"/>
      <c r="D1487" s="1"/>
      <c r="H1487" s="1"/>
      <c r="I1487" s="1"/>
      <c r="J1487" s="1"/>
      <c r="K1487" s="1"/>
      <c r="L1487" s="1"/>
      <c r="M1487" s="1"/>
      <c r="N1487" s="1"/>
      <c r="O1487" s="1"/>
      <c r="P1487" s="1"/>
      <c r="Q1487" s="1"/>
      <c r="R1487" s="1"/>
      <c r="S1487" s="1"/>
      <c r="T1487" s="1"/>
      <c r="U1487" s="1"/>
      <c r="V1487" s="1"/>
      <c r="W1487" s="1"/>
      <c r="X1487" s="1"/>
    </row>
    <row r="1488" spans="1:24">
      <c r="A1488" s="1"/>
      <c r="B1488" s="79"/>
      <c r="C1488" s="1"/>
      <c r="D1488" s="1"/>
      <c r="H1488" s="1"/>
      <c r="I1488" s="1"/>
      <c r="J1488" s="1"/>
      <c r="K1488" s="1"/>
      <c r="L1488" s="1"/>
      <c r="M1488" s="1"/>
      <c r="N1488" s="1"/>
      <c r="O1488" s="1"/>
      <c r="P1488" s="1"/>
      <c r="Q1488" s="1"/>
      <c r="R1488" s="1"/>
      <c r="S1488" s="1"/>
      <c r="T1488" s="1"/>
      <c r="U1488" s="1"/>
      <c r="V1488" s="1"/>
      <c r="W1488" s="1"/>
      <c r="X1488" s="1"/>
    </row>
    <row r="1489" spans="1:24">
      <c r="A1489" s="1"/>
      <c r="B1489" s="79"/>
      <c r="C1489" s="1"/>
      <c r="D1489" s="1"/>
      <c r="H1489" s="1"/>
      <c r="I1489" s="1"/>
      <c r="J1489" s="1"/>
      <c r="K1489" s="1"/>
      <c r="L1489" s="1"/>
      <c r="M1489" s="1"/>
      <c r="N1489" s="1"/>
      <c r="O1489" s="1"/>
      <c r="P1489" s="1"/>
      <c r="Q1489" s="1"/>
      <c r="R1489" s="1"/>
      <c r="S1489" s="1"/>
      <c r="T1489" s="1"/>
      <c r="U1489" s="1"/>
      <c r="V1489" s="1"/>
      <c r="W1489" s="1"/>
      <c r="X1489" s="1"/>
    </row>
    <row r="1490" spans="1:24">
      <c r="A1490" s="1"/>
      <c r="B1490" s="79"/>
      <c r="C1490" s="1"/>
      <c r="D1490" s="1"/>
      <c r="H1490" s="1"/>
      <c r="I1490" s="1"/>
      <c r="J1490" s="1"/>
      <c r="K1490" s="1"/>
      <c r="L1490" s="1"/>
      <c r="M1490" s="1"/>
      <c r="N1490" s="1"/>
      <c r="O1490" s="1"/>
      <c r="P1490" s="1"/>
      <c r="Q1490" s="1"/>
      <c r="R1490" s="1"/>
      <c r="S1490" s="1"/>
      <c r="T1490" s="1"/>
      <c r="U1490" s="1"/>
      <c r="V1490" s="1"/>
      <c r="W1490" s="1"/>
      <c r="X1490" s="1"/>
    </row>
    <row r="1491" spans="1:24">
      <c r="A1491" s="1"/>
      <c r="B1491" s="79"/>
      <c r="C1491" s="1"/>
      <c r="D1491" s="1"/>
      <c r="H1491" s="1"/>
      <c r="I1491" s="1"/>
      <c r="J1491" s="1"/>
      <c r="K1491" s="1"/>
      <c r="L1491" s="1"/>
      <c r="M1491" s="1"/>
      <c r="N1491" s="1"/>
      <c r="O1491" s="1"/>
      <c r="P1491" s="1"/>
      <c r="Q1491" s="1"/>
      <c r="R1491" s="1"/>
      <c r="S1491" s="1"/>
      <c r="T1491" s="1"/>
      <c r="U1491" s="1"/>
      <c r="V1491" s="1"/>
      <c r="W1491" s="1"/>
      <c r="X1491" s="1"/>
    </row>
    <row r="1492" spans="1:24">
      <c r="A1492" s="1"/>
      <c r="B1492" s="79"/>
      <c r="C1492" s="1"/>
      <c r="D1492" s="1"/>
      <c r="H1492" s="1"/>
      <c r="I1492" s="1"/>
      <c r="J1492" s="1"/>
      <c r="K1492" s="1"/>
      <c r="L1492" s="1"/>
      <c r="M1492" s="1"/>
      <c r="N1492" s="1"/>
      <c r="O1492" s="1"/>
      <c r="P1492" s="1"/>
      <c r="Q1492" s="1"/>
      <c r="R1492" s="1"/>
      <c r="S1492" s="1"/>
      <c r="T1492" s="1"/>
      <c r="U1492" s="1"/>
      <c r="V1492" s="1"/>
      <c r="W1492" s="1"/>
      <c r="X1492" s="1"/>
    </row>
    <row r="1493" spans="1:24">
      <c r="A1493" s="1"/>
      <c r="B1493" s="79"/>
      <c r="C1493" s="1"/>
      <c r="D1493" s="1"/>
      <c r="H1493" s="1"/>
      <c r="I1493" s="1"/>
      <c r="J1493" s="1"/>
      <c r="K1493" s="1"/>
      <c r="L1493" s="1"/>
      <c r="M1493" s="1"/>
      <c r="N1493" s="1"/>
      <c r="O1493" s="1"/>
      <c r="P1493" s="1"/>
      <c r="Q1493" s="1"/>
      <c r="R1493" s="1"/>
      <c r="S1493" s="1"/>
      <c r="T1493" s="1"/>
      <c r="U1493" s="1"/>
      <c r="V1493" s="1"/>
      <c r="W1493" s="1"/>
      <c r="X1493" s="1"/>
    </row>
    <row r="1494" spans="1:24">
      <c r="A1494" s="1"/>
      <c r="B1494" s="79"/>
      <c r="C1494" s="1"/>
      <c r="D1494" s="1"/>
      <c r="H1494" s="1"/>
      <c r="I1494" s="1"/>
      <c r="J1494" s="1"/>
      <c r="K1494" s="1"/>
      <c r="L1494" s="1"/>
      <c r="M1494" s="1"/>
      <c r="N1494" s="1"/>
      <c r="O1494" s="1"/>
      <c r="P1494" s="1"/>
      <c r="Q1494" s="1"/>
      <c r="R1494" s="1"/>
      <c r="S1494" s="1"/>
      <c r="T1494" s="1"/>
      <c r="U1494" s="1"/>
      <c r="V1494" s="1"/>
      <c r="W1494" s="1"/>
      <c r="X1494" s="1"/>
    </row>
    <row r="1495" spans="1:24">
      <c r="A1495" s="1"/>
      <c r="B1495" s="79"/>
      <c r="C1495" s="1"/>
      <c r="D1495" s="1"/>
      <c r="H1495" s="1"/>
      <c r="I1495" s="1"/>
      <c r="J1495" s="1"/>
      <c r="K1495" s="1"/>
      <c r="L1495" s="1"/>
      <c r="M1495" s="1"/>
      <c r="N1495" s="1"/>
      <c r="O1495" s="1"/>
      <c r="P1495" s="1"/>
      <c r="Q1495" s="1"/>
      <c r="R1495" s="1"/>
      <c r="S1495" s="1"/>
      <c r="T1495" s="1"/>
      <c r="U1495" s="1"/>
      <c r="V1495" s="1"/>
      <c r="W1495" s="1"/>
      <c r="X1495" s="1"/>
    </row>
    <row r="1496" spans="1:24">
      <c r="A1496" s="1"/>
      <c r="B1496" s="79"/>
      <c r="C1496" s="1"/>
      <c r="D1496" s="1"/>
      <c r="H1496" s="1"/>
      <c r="I1496" s="1"/>
      <c r="J1496" s="1"/>
      <c r="K1496" s="1"/>
      <c r="L1496" s="1"/>
      <c r="M1496" s="1"/>
      <c r="N1496" s="1"/>
      <c r="O1496" s="1"/>
      <c r="P1496" s="1"/>
      <c r="Q1496" s="1"/>
      <c r="R1496" s="1"/>
      <c r="S1496" s="1"/>
      <c r="T1496" s="1"/>
      <c r="U1496" s="1"/>
      <c r="V1496" s="1"/>
      <c r="W1496" s="1"/>
      <c r="X1496" s="1"/>
    </row>
    <row r="1497" spans="1:24">
      <c r="A1497" s="1"/>
      <c r="B1497" s="79"/>
      <c r="C1497" s="1"/>
      <c r="D1497" s="1"/>
      <c r="H1497" s="1"/>
      <c r="I1497" s="1"/>
      <c r="J1497" s="1"/>
      <c r="K1497" s="1"/>
      <c r="L1497" s="1"/>
      <c r="M1497" s="1"/>
      <c r="N1497" s="1"/>
      <c r="O1497" s="1"/>
      <c r="P1497" s="1"/>
      <c r="Q1497" s="1"/>
      <c r="R1497" s="1"/>
      <c r="S1497" s="1"/>
      <c r="T1497" s="1"/>
      <c r="U1497" s="1"/>
      <c r="V1497" s="1"/>
      <c r="W1497" s="1"/>
      <c r="X1497" s="1"/>
    </row>
    <row r="1498" spans="1:24">
      <c r="A1498" s="1"/>
      <c r="B1498" s="79"/>
      <c r="C1498" s="1"/>
      <c r="D1498" s="1"/>
      <c r="H1498" s="1"/>
      <c r="I1498" s="1"/>
      <c r="J1498" s="1"/>
      <c r="K1498" s="1"/>
      <c r="L1498" s="1"/>
      <c r="M1498" s="1"/>
      <c r="N1498" s="1"/>
      <c r="O1498" s="1"/>
      <c r="P1498" s="1"/>
      <c r="Q1498" s="1"/>
      <c r="R1498" s="1"/>
      <c r="S1498" s="1"/>
      <c r="T1498" s="1"/>
      <c r="U1498" s="1"/>
      <c r="V1498" s="1"/>
      <c r="W1498" s="1"/>
      <c r="X1498" s="1"/>
    </row>
    <row r="1499" spans="1:24">
      <c r="A1499" s="1"/>
      <c r="B1499" s="79"/>
      <c r="C1499" s="1"/>
      <c r="D1499" s="1"/>
      <c r="H1499" s="1"/>
      <c r="I1499" s="1"/>
      <c r="J1499" s="1"/>
      <c r="K1499" s="1"/>
      <c r="L1499" s="1"/>
      <c r="M1499" s="1"/>
      <c r="N1499" s="1"/>
      <c r="O1499" s="1"/>
      <c r="P1499" s="1"/>
      <c r="Q1499" s="1"/>
      <c r="R1499" s="1"/>
      <c r="S1499" s="1"/>
      <c r="T1499" s="1"/>
      <c r="U1499" s="1"/>
      <c r="V1499" s="1"/>
      <c r="W1499" s="1"/>
      <c r="X1499" s="1"/>
    </row>
    <row r="1500" spans="1:24">
      <c r="A1500" s="1"/>
      <c r="B1500" s="79"/>
      <c r="C1500" s="1"/>
      <c r="D1500" s="1"/>
      <c r="H1500" s="1"/>
      <c r="I1500" s="1"/>
      <c r="J1500" s="1"/>
      <c r="K1500" s="1"/>
      <c r="L1500" s="1"/>
      <c r="M1500" s="1"/>
      <c r="N1500" s="1"/>
      <c r="O1500" s="1"/>
      <c r="P1500" s="1"/>
      <c r="Q1500" s="1"/>
      <c r="R1500" s="1"/>
      <c r="S1500" s="1"/>
      <c r="T1500" s="1"/>
      <c r="U1500" s="1"/>
      <c r="V1500" s="1"/>
      <c r="W1500" s="1"/>
      <c r="X1500" s="1"/>
    </row>
    <row r="1501" spans="1:24">
      <c r="A1501" s="1"/>
      <c r="B1501" s="79"/>
      <c r="C1501" s="1"/>
      <c r="D1501" s="1"/>
      <c r="H1501" s="1"/>
      <c r="I1501" s="1"/>
      <c r="J1501" s="1"/>
      <c r="K1501" s="1"/>
      <c r="L1501" s="1"/>
      <c r="M1501" s="1"/>
      <c r="N1501" s="1"/>
      <c r="O1501" s="1"/>
      <c r="P1501" s="1"/>
      <c r="Q1501" s="1"/>
      <c r="R1501" s="1"/>
      <c r="S1501" s="1"/>
      <c r="T1501" s="1"/>
      <c r="U1501" s="1"/>
      <c r="V1501" s="1"/>
      <c r="W1501" s="1"/>
      <c r="X1501" s="1"/>
    </row>
    <row r="1502" spans="1:24">
      <c r="A1502" s="1"/>
      <c r="B1502" s="79"/>
      <c r="C1502" s="1"/>
      <c r="D1502" s="1"/>
      <c r="H1502" s="1"/>
      <c r="I1502" s="1"/>
      <c r="J1502" s="1"/>
      <c r="K1502" s="1"/>
      <c r="L1502" s="1"/>
      <c r="M1502" s="1"/>
      <c r="N1502" s="1"/>
      <c r="O1502" s="1"/>
      <c r="P1502" s="1"/>
      <c r="Q1502" s="1"/>
      <c r="R1502" s="1"/>
      <c r="S1502" s="1"/>
      <c r="T1502" s="1"/>
      <c r="U1502" s="1"/>
      <c r="V1502" s="1"/>
      <c r="W1502" s="1"/>
      <c r="X1502" s="1"/>
    </row>
    <row r="1503" spans="1:24">
      <c r="A1503" s="1"/>
      <c r="B1503" s="79"/>
      <c r="C1503" s="1"/>
      <c r="D1503" s="1"/>
      <c r="H1503" s="1"/>
      <c r="I1503" s="1"/>
      <c r="J1503" s="1"/>
      <c r="K1503" s="1"/>
      <c r="L1503" s="1"/>
      <c r="M1503" s="1"/>
      <c r="N1503" s="1"/>
      <c r="O1503" s="1"/>
      <c r="P1503" s="1"/>
      <c r="Q1503" s="1"/>
      <c r="R1503" s="1"/>
      <c r="S1503" s="1"/>
      <c r="T1503" s="1"/>
      <c r="U1503" s="1"/>
      <c r="V1503" s="1"/>
      <c r="W1503" s="1"/>
      <c r="X1503" s="1"/>
    </row>
    <row r="1504" spans="1:24">
      <c r="A1504" s="1"/>
      <c r="B1504" s="79"/>
      <c r="C1504" s="1"/>
      <c r="D1504" s="1"/>
      <c r="H1504" s="1"/>
      <c r="I1504" s="1"/>
      <c r="J1504" s="1"/>
      <c r="K1504" s="1"/>
      <c r="L1504" s="1"/>
      <c r="M1504" s="1"/>
      <c r="N1504" s="1"/>
      <c r="O1504" s="1"/>
      <c r="P1504" s="1"/>
      <c r="Q1504" s="1"/>
      <c r="R1504" s="1"/>
      <c r="S1504" s="1"/>
      <c r="T1504" s="1"/>
      <c r="U1504" s="1"/>
      <c r="V1504" s="1"/>
      <c r="W1504" s="1"/>
      <c r="X1504" s="1"/>
    </row>
    <row r="1505" spans="1:24">
      <c r="A1505" s="1"/>
      <c r="B1505" s="79"/>
      <c r="C1505" s="1"/>
      <c r="D1505" s="1"/>
      <c r="H1505" s="1"/>
      <c r="I1505" s="1"/>
      <c r="J1505" s="1"/>
      <c r="K1505" s="1"/>
      <c r="L1505" s="1"/>
      <c r="M1505" s="1"/>
      <c r="N1505" s="1"/>
      <c r="O1505" s="1"/>
      <c r="P1505" s="1"/>
      <c r="Q1505" s="1"/>
      <c r="R1505" s="1"/>
      <c r="S1505" s="1"/>
      <c r="T1505" s="1"/>
      <c r="U1505" s="1"/>
      <c r="V1505" s="1"/>
      <c r="W1505" s="1"/>
      <c r="X1505" s="1"/>
    </row>
    <row r="1506" spans="1:24">
      <c r="A1506" s="1"/>
      <c r="B1506" s="79"/>
      <c r="C1506" s="1"/>
      <c r="D1506" s="1"/>
      <c r="H1506" s="1"/>
      <c r="I1506" s="1"/>
      <c r="J1506" s="1"/>
      <c r="K1506" s="1"/>
      <c r="L1506" s="1"/>
      <c r="M1506" s="1"/>
      <c r="N1506" s="1"/>
      <c r="O1506" s="1"/>
      <c r="P1506" s="1"/>
      <c r="Q1506" s="1"/>
      <c r="R1506" s="1"/>
      <c r="S1506" s="1"/>
      <c r="T1506" s="1"/>
      <c r="U1506" s="1"/>
      <c r="V1506" s="1"/>
      <c r="W1506" s="1"/>
      <c r="X1506" s="1"/>
    </row>
    <row r="1507" spans="1:24">
      <c r="A1507" s="1"/>
      <c r="B1507" s="79"/>
      <c r="C1507" s="1"/>
      <c r="D1507" s="1"/>
      <c r="H1507" s="1"/>
      <c r="I1507" s="1"/>
      <c r="J1507" s="1"/>
      <c r="K1507" s="1"/>
      <c r="L1507" s="1"/>
      <c r="M1507" s="1"/>
      <c r="N1507" s="1"/>
      <c r="O1507" s="1"/>
      <c r="P1507" s="1"/>
      <c r="Q1507" s="1"/>
      <c r="R1507" s="1"/>
      <c r="S1507" s="1"/>
      <c r="T1507" s="1"/>
      <c r="U1507" s="1"/>
      <c r="V1507" s="1"/>
      <c r="W1507" s="1"/>
      <c r="X1507" s="1"/>
    </row>
    <row r="1508" spans="1:24">
      <c r="A1508" s="1"/>
      <c r="B1508" s="79"/>
      <c r="C1508" s="1"/>
      <c r="D1508" s="1"/>
      <c r="H1508" s="1"/>
      <c r="I1508" s="1"/>
      <c r="J1508" s="1"/>
      <c r="K1508" s="1"/>
      <c r="L1508" s="1"/>
      <c r="M1508" s="1"/>
      <c r="N1508" s="1"/>
      <c r="O1508" s="1"/>
      <c r="P1508" s="1"/>
      <c r="Q1508" s="1"/>
      <c r="R1508" s="1"/>
      <c r="S1508" s="1"/>
      <c r="T1508" s="1"/>
      <c r="U1508" s="1"/>
      <c r="V1508" s="1"/>
      <c r="W1508" s="1"/>
      <c r="X1508" s="1"/>
    </row>
    <row r="1509" spans="1:24">
      <c r="A1509" s="1"/>
      <c r="B1509" s="79"/>
      <c r="C1509" s="1"/>
      <c r="D1509" s="1"/>
      <c r="H1509" s="1"/>
      <c r="I1509" s="1"/>
      <c r="J1509" s="1"/>
      <c r="K1509" s="1"/>
      <c r="L1509" s="1"/>
      <c r="M1509" s="1"/>
      <c r="N1509" s="1"/>
      <c r="O1509" s="1"/>
      <c r="P1509" s="1"/>
      <c r="Q1509" s="1"/>
      <c r="R1509" s="1"/>
      <c r="S1509" s="1"/>
      <c r="T1509" s="1"/>
      <c r="U1509" s="1"/>
      <c r="V1509" s="1"/>
      <c r="W1509" s="1"/>
      <c r="X1509" s="1"/>
    </row>
    <row r="1510" spans="1:24">
      <c r="A1510" s="1"/>
      <c r="B1510" s="79"/>
      <c r="C1510" s="1"/>
      <c r="D1510" s="1"/>
      <c r="H1510" s="1"/>
      <c r="I1510" s="1"/>
      <c r="J1510" s="1"/>
      <c r="K1510" s="1"/>
      <c r="L1510" s="1"/>
      <c r="M1510" s="1"/>
      <c r="N1510" s="1"/>
      <c r="O1510" s="1"/>
      <c r="P1510" s="1"/>
      <c r="Q1510" s="1"/>
      <c r="R1510" s="1"/>
      <c r="S1510" s="1"/>
      <c r="T1510" s="1"/>
      <c r="U1510" s="1"/>
      <c r="V1510" s="1"/>
      <c r="W1510" s="1"/>
      <c r="X1510" s="1"/>
    </row>
    <row r="1511" spans="1:24">
      <c r="A1511" s="1"/>
      <c r="B1511" s="79"/>
      <c r="C1511" s="1"/>
      <c r="D1511" s="1"/>
      <c r="H1511" s="1"/>
      <c r="I1511" s="1"/>
      <c r="J1511" s="1"/>
      <c r="K1511" s="1"/>
      <c r="L1511" s="1"/>
      <c r="M1511" s="1"/>
      <c r="N1511" s="1"/>
      <c r="O1511" s="1"/>
      <c r="P1511" s="1"/>
      <c r="Q1511" s="1"/>
      <c r="R1511" s="1"/>
      <c r="S1511" s="1"/>
      <c r="T1511" s="1"/>
      <c r="U1511" s="1"/>
      <c r="V1511" s="1"/>
      <c r="W1511" s="1"/>
      <c r="X1511" s="1"/>
    </row>
    <row r="1512" spans="1:24">
      <c r="A1512" s="1"/>
      <c r="B1512" s="79"/>
      <c r="C1512" s="1"/>
      <c r="D1512" s="1"/>
      <c r="H1512" s="1"/>
      <c r="I1512" s="1"/>
      <c r="J1512" s="1"/>
      <c r="K1512" s="1"/>
      <c r="L1512" s="1"/>
      <c r="M1512" s="1"/>
      <c r="N1512" s="1"/>
      <c r="O1512" s="1"/>
      <c r="P1512" s="1"/>
      <c r="Q1512" s="1"/>
      <c r="R1512" s="1"/>
      <c r="S1512" s="1"/>
      <c r="T1512" s="1"/>
      <c r="U1512" s="1"/>
      <c r="V1512" s="1"/>
      <c r="W1512" s="1"/>
      <c r="X1512" s="1"/>
    </row>
    <row r="1513" spans="1:24">
      <c r="A1513" s="1"/>
      <c r="B1513" s="79"/>
      <c r="C1513" s="1"/>
      <c r="D1513" s="1"/>
      <c r="H1513" s="1"/>
      <c r="I1513" s="1"/>
      <c r="J1513" s="1"/>
      <c r="K1513" s="1"/>
      <c r="L1513" s="1"/>
      <c r="M1513" s="1"/>
      <c r="N1513" s="1"/>
      <c r="O1513" s="1"/>
      <c r="P1513" s="1"/>
      <c r="Q1513" s="1"/>
      <c r="R1513" s="1"/>
      <c r="S1513" s="1"/>
      <c r="T1513" s="1"/>
      <c r="U1513" s="1"/>
      <c r="V1513" s="1"/>
      <c r="W1513" s="1"/>
      <c r="X1513" s="1"/>
    </row>
    <row r="1514" spans="1:24">
      <c r="A1514" s="1"/>
      <c r="B1514" s="79"/>
      <c r="C1514" s="1"/>
      <c r="D1514" s="1"/>
      <c r="H1514" s="1"/>
      <c r="I1514" s="1"/>
      <c r="J1514" s="1"/>
      <c r="K1514" s="1"/>
      <c r="L1514" s="1"/>
      <c r="M1514" s="1"/>
      <c r="N1514" s="1"/>
      <c r="O1514" s="1"/>
      <c r="P1514" s="1"/>
      <c r="Q1514" s="1"/>
      <c r="R1514" s="1"/>
      <c r="S1514" s="1"/>
      <c r="T1514" s="1"/>
      <c r="U1514" s="1"/>
      <c r="V1514" s="1"/>
      <c r="W1514" s="1"/>
      <c r="X1514" s="1"/>
    </row>
    <row r="1515" spans="1:24">
      <c r="A1515" s="1"/>
      <c r="B1515" s="79"/>
      <c r="C1515" s="1"/>
      <c r="D1515" s="1"/>
      <c r="H1515" s="1"/>
      <c r="I1515" s="1"/>
      <c r="J1515" s="1"/>
      <c r="K1515" s="1"/>
      <c r="L1515" s="1"/>
      <c r="M1515" s="1"/>
      <c r="N1515" s="1"/>
      <c r="O1515" s="1"/>
      <c r="P1515" s="1"/>
      <c r="Q1515" s="1"/>
      <c r="R1515" s="1"/>
      <c r="S1515" s="1"/>
      <c r="T1515" s="1"/>
      <c r="U1515" s="1"/>
      <c r="V1515" s="1"/>
      <c r="W1515" s="1"/>
      <c r="X1515" s="1"/>
    </row>
    <row r="1516" spans="1:24">
      <c r="A1516" s="1"/>
      <c r="B1516" s="79"/>
      <c r="C1516" s="1"/>
      <c r="D1516" s="1"/>
      <c r="H1516" s="1"/>
      <c r="I1516" s="1"/>
      <c r="J1516" s="1"/>
      <c r="K1516" s="1"/>
      <c r="L1516" s="1"/>
      <c r="M1516" s="1"/>
      <c r="N1516" s="1"/>
      <c r="O1516" s="1"/>
      <c r="P1516" s="1"/>
      <c r="Q1516" s="1"/>
      <c r="R1516" s="1"/>
      <c r="S1516" s="1"/>
      <c r="T1516" s="1"/>
      <c r="U1516" s="1"/>
      <c r="V1516" s="1"/>
      <c r="W1516" s="1"/>
      <c r="X1516" s="1"/>
    </row>
    <row r="1517" spans="1:24">
      <c r="A1517" s="1"/>
      <c r="B1517" s="79"/>
      <c r="C1517" s="1"/>
      <c r="D1517" s="1"/>
      <c r="H1517" s="1"/>
      <c r="I1517" s="1"/>
      <c r="J1517" s="1"/>
      <c r="K1517" s="1"/>
      <c r="L1517" s="1"/>
      <c r="M1517" s="1"/>
      <c r="N1517" s="1"/>
      <c r="O1517" s="1"/>
      <c r="P1517" s="1"/>
      <c r="Q1517" s="1"/>
      <c r="R1517" s="1"/>
      <c r="S1517" s="1"/>
      <c r="T1517" s="1"/>
      <c r="U1517" s="1"/>
      <c r="V1517" s="1"/>
      <c r="W1517" s="1"/>
      <c r="X1517" s="1"/>
    </row>
    <row r="1518" spans="1:24">
      <c r="A1518" s="1"/>
      <c r="B1518" s="79"/>
      <c r="C1518" s="1"/>
      <c r="D1518" s="1"/>
      <c r="H1518" s="1"/>
      <c r="I1518" s="1"/>
      <c r="J1518" s="1"/>
      <c r="K1518" s="1"/>
      <c r="L1518" s="1"/>
      <c r="M1518" s="1"/>
      <c r="N1518" s="1"/>
      <c r="O1518" s="1"/>
      <c r="P1518" s="1"/>
      <c r="Q1518" s="1"/>
      <c r="R1518" s="1"/>
      <c r="S1518" s="1"/>
      <c r="T1518" s="1"/>
      <c r="U1518" s="1"/>
      <c r="V1518" s="1"/>
      <c r="W1518" s="1"/>
      <c r="X1518" s="1"/>
    </row>
    <row r="1519" spans="1:24">
      <c r="A1519" s="1"/>
      <c r="B1519" s="79"/>
      <c r="C1519" s="1"/>
      <c r="D1519" s="1"/>
      <c r="H1519" s="1"/>
      <c r="I1519" s="1"/>
      <c r="J1519" s="1"/>
      <c r="K1519" s="1"/>
      <c r="L1519" s="1"/>
      <c r="M1519" s="1"/>
      <c r="N1519" s="1"/>
      <c r="O1519" s="1"/>
      <c r="P1519" s="1"/>
      <c r="Q1519" s="1"/>
      <c r="R1519" s="1"/>
      <c r="S1519" s="1"/>
      <c r="T1519" s="1"/>
      <c r="U1519" s="1"/>
      <c r="V1519" s="1"/>
      <c r="W1519" s="1"/>
      <c r="X1519" s="1"/>
    </row>
    <row r="1520" spans="1:24">
      <c r="A1520" s="1"/>
      <c r="B1520" s="79"/>
      <c r="C1520" s="1"/>
      <c r="D1520" s="1"/>
      <c r="H1520" s="1"/>
      <c r="I1520" s="1"/>
      <c r="J1520" s="1"/>
      <c r="K1520" s="1"/>
      <c r="L1520" s="1"/>
      <c r="M1520" s="1"/>
      <c r="N1520" s="1"/>
      <c r="O1520" s="1"/>
      <c r="P1520" s="1"/>
      <c r="Q1520" s="1"/>
      <c r="R1520" s="1"/>
      <c r="S1520" s="1"/>
      <c r="T1520" s="1"/>
      <c r="U1520" s="1"/>
      <c r="V1520" s="1"/>
      <c r="W1520" s="1"/>
      <c r="X1520" s="1"/>
    </row>
    <row r="1521" spans="1:24">
      <c r="A1521" s="1"/>
      <c r="B1521" s="79"/>
      <c r="C1521" s="1"/>
      <c r="D1521" s="1"/>
      <c r="H1521" s="1"/>
      <c r="I1521" s="1"/>
      <c r="J1521" s="1"/>
      <c r="K1521" s="1"/>
      <c r="L1521" s="1"/>
      <c r="M1521" s="1"/>
      <c r="N1521" s="1"/>
      <c r="O1521" s="1"/>
      <c r="P1521" s="1"/>
      <c r="Q1521" s="1"/>
      <c r="R1521" s="1"/>
      <c r="S1521" s="1"/>
      <c r="T1521" s="1"/>
      <c r="U1521" s="1"/>
      <c r="V1521" s="1"/>
      <c r="W1521" s="1"/>
      <c r="X1521" s="1"/>
    </row>
    <row r="1522" spans="1:24">
      <c r="A1522" s="1"/>
      <c r="B1522" s="79"/>
      <c r="C1522" s="1"/>
      <c r="D1522" s="1"/>
      <c r="H1522" s="1"/>
      <c r="I1522" s="1"/>
      <c r="J1522" s="1"/>
      <c r="K1522" s="1"/>
      <c r="L1522" s="1"/>
      <c r="M1522" s="1"/>
      <c r="N1522" s="1"/>
      <c r="O1522" s="1"/>
      <c r="P1522" s="1"/>
      <c r="Q1522" s="1"/>
      <c r="R1522" s="1"/>
      <c r="S1522" s="1"/>
      <c r="T1522" s="1"/>
      <c r="U1522" s="1"/>
      <c r="V1522" s="1"/>
      <c r="W1522" s="1"/>
      <c r="X1522" s="1"/>
    </row>
    <row r="1523" spans="1:24">
      <c r="A1523" s="1"/>
      <c r="B1523" s="79"/>
      <c r="C1523" s="1"/>
      <c r="D1523" s="1"/>
      <c r="H1523" s="1"/>
      <c r="I1523" s="1"/>
      <c r="J1523" s="1"/>
      <c r="K1523" s="1"/>
      <c r="L1523" s="1"/>
      <c r="M1523" s="1"/>
      <c r="N1523" s="1"/>
      <c r="O1523" s="1"/>
      <c r="P1523" s="1"/>
      <c r="Q1523" s="1"/>
      <c r="R1523" s="1"/>
      <c r="S1523" s="1"/>
      <c r="T1523" s="1"/>
      <c r="U1523" s="1"/>
      <c r="V1523" s="1"/>
      <c r="W1523" s="1"/>
      <c r="X1523" s="1"/>
    </row>
    <row r="1524" spans="1:24">
      <c r="A1524" s="1"/>
      <c r="B1524" s="79"/>
      <c r="C1524" s="1"/>
      <c r="D1524" s="1"/>
      <c r="H1524" s="1"/>
      <c r="I1524" s="1"/>
      <c r="J1524" s="1"/>
      <c r="K1524" s="1"/>
      <c r="L1524" s="1"/>
      <c r="M1524" s="1"/>
      <c r="N1524" s="1"/>
      <c r="O1524" s="1"/>
      <c r="P1524" s="1"/>
      <c r="Q1524" s="1"/>
      <c r="R1524" s="1"/>
      <c r="S1524" s="1"/>
      <c r="T1524" s="1"/>
      <c r="U1524" s="1"/>
      <c r="V1524" s="1"/>
      <c r="W1524" s="1"/>
      <c r="X1524" s="1"/>
    </row>
    <row r="1525" spans="1:24">
      <c r="A1525" s="1"/>
      <c r="B1525" s="79"/>
      <c r="C1525" s="1"/>
      <c r="D1525" s="1"/>
      <c r="H1525" s="1"/>
      <c r="I1525" s="1"/>
      <c r="J1525" s="1"/>
      <c r="K1525" s="1"/>
      <c r="L1525" s="1"/>
      <c r="M1525" s="1"/>
      <c r="N1525" s="1"/>
      <c r="O1525" s="1"/>
      <c r="P1525" s="1"/>
      <c r="Q1525" s="1"/>
      <c r="R1525" s="1"/>
      <c r="S1525" s="1"/>
      <c r="T1525" s="1"/>
      <c r="U1525" s="1"/>
      <c r="V1525" s="1"/>
      <c r="W1525" s="1"/>
      <c r="X1525" s="1"/>
    </row>
    <row r="1526" spans="1:24">
      <c r="A1526" s="1"/>
      <c r="B1526" s="79"/>
      <c r="C1526" s="1"/>
      <c r="D1526" s="1"/>
      <c r="H1526" s="1"/>
      <c r="I1526" s="1"/>
      <c r="J1526" s="1"/>
      <c r="K1526" s="1"/>
      <c r="L1526" s="1"/>
      <c r="M1526" s="1"/>
      <c r="N1526" s="1"/>
      <c r="O1526" s="1"/>
      <c r="P1526" s="1"/>
      <c r="Q1526" s="1"/>
      <c r="R1526" s="1"/>
      <c r="S1526" s="1"/>
      <c r="T1526" s="1"/>
      <c r="U1526" s="1"/>
      <c r="V1526" s="1"/>
      <c r="W1526" s="1"/>
      <c r="X1526" s="1"/>
    </row>
    <row r="1527" spans="1:24">
      <c r="A1527" s="1"/>
      <c r="B1527" s="79"/>
      <c r="C1527" s="1"/>
      <c r="D1527" s="1"/>
      <c r="H1527" s="1"/>
      <c r="I1527" s="1"/>
      <c r="J1527" s="1"/>
      <c r="K1527" s="1"/>
      <c r="L1527" s="1"/>
      <c r="M1527" s="1"/>
      <c r="N1527" s="1"/>
      <c r="O1527" s="1"/>
      <c r="P1527" s="1"/>
      <c r="Q1527" s="1"/>
      <c r="R1527" s="1"/>
      <c r="S1527" s="1"/>
      <c r="T1527" s="1"/>
      <c r="U1527" s="1"/>
      <c r="V1527" s="1"/>
      <c r="W1527" s="1"/>
      <c r="X1527" s="1"/>
    </row>
    <row r="1528" spans="1:24">
      <c r="A1528" s="1"/>
      <c r="B1528" s="79"/>
      <c r="C1528" s="1"/>
      <c r="D1528" s="1"/>
      <c r="H1528" s="1"/>
      <c r="I1528" s="1"/>
      <c r="J1528" s="1"/>
      <c r="K1528" s="1"/>
      <c r="L1528" s="1"/>
      <c r="M1528" s="1"/>
      <c r="N1528" s="1"/>
      <c r="O1528" s="1"/>
      <c r="P1528" s="1"/>
      <c r="Q1528" s="1"/>
      <c r="R1528" s="1"/>
      <c r="S1528" s="1"/>
      <c r="T1528" s="1"/>
      <c r="U1528" s="1"/>
      <c r="V1528" s="1"/>
      <c r="W1528" s="1"/>
      <c r="X1528" s="1"/>
    </row>
    <row r="1529" spans="1:24">
      <c r="A1529" s="1"/>
      <c r="B1529" s="79"/>
      <c r="C1529" s="1"/>
      <c r="D1529" s="1"/>
      <c r="H1529" s="1"/>
      <c r="I1529" s="1"/>
      <c r="J1529" s="1"/>
      <c r="K1529" s="1"/>
      <c r="L1529" s="1"/>
      <c r="M1529" s="1"/>
      <c r="N1529" s="1"/>
      <c r="O1529" s="1"/>
      <c r="P1529" s="1"/>
      <c r="Q1529" s="1"/>
      <c r="R1529" s="1"/>
      <c r="S1529" s="1"/>
      <c r="T1529" s="1"/>
      <c r="U1529" s="1"/>
      <c r="V1529" s="1"/>
      <c r="W1529" s="1"/>
      <c r="X1529" s="1"/>
    </row>
    <row r="1530" spans="1:24">
      <c r="A1530" s="1"/>
      <c r="B1530" s="79"/>
      <c r="C1530" s="1"/>
      <c r="D1530" s="1"/>
      <c r="H1530" s="1"/>
      <c r="I1530" s="1"/>
      <c r="J1530" s="1"/>
      <c r="K1530" s="1"/>
      <c r="L1530" s="1"/>
      <c r="M1530" s="1"/>
      <c r="N1530" s="1"/>
      <c r="O1530" s="1"/>
      <c r="P1530" s="1"/>
      <c r="Q1530" s="1"/>
      <c r="R1530" s="1"/>
      <c r="S1530" s="1"/>
      <c r="T1530" s="1"/>
      <c r="U1530" s="1"/>
      <c r="V1530" s="1"/>
      <c r="W1530" s="1"/>
      <c r="X1530" s="1"/>
    </row>
    <row r="1531" spans="1:24">
      <c r="A1531" s="1"/>
      <c r="B1531" s="79"/>
      <c r="C1531" s="1"/>
      <c r="D1531" s="1"/>
      <c r="H1531" s="1"/>
      <c r="I1531" s="1"/>
      <c r="J1531" s="1"/>
      <c r="K1531" s="1"/>
      <c r="L1531" s="1"/>
      <c r="M1531" s="1"/>
      <c r="N1531" s="1"/>
      <c r="O1531" s="1"/>
      <c r="P1531" s="1"/>
      <c r="Q1531" s="1"/>
      <c r="R1531" s="1"/>
      <c r="S1531" s="1"/>
      <c r="T1531" s="1"/>
      <c r="U1531" s="1"/>
      <c r="V1531" s="1"/>
      <c r="W1531" s="1"/>
      <c r="X1531" s="1"/>
    </row>
    <row r="1532" spans="1:24">
      <c r="A1532" s="1"/>
      <c r="B1532" s="79"/>
      <c r="C1532" s="1"/>
      <c r="D1532" s="1"/>
      <c r="H1532" s="1"/>
      <c r="I1532" s="1"/>
      <c r="J1532" s="1"/>
      <c r="K1532" s="1"/>
      <c r="L1532" s="1"/>
      <c r="M1532" s="1"/>
      <c r="N1532" s="1"/>
      <c r="O1532" s="1"/>
      <c r="P1532" s="1"/>
      <c r="Q1532" s="1"/>
      <c r="R1532" s="1"/>
      <c r="S1532" s="1"/>
      <c r="T1532" s="1"/>
      <c r="U1532" s="1"/>
      <c r="V1532" s="1"/>
      <c r="W1532" s="1"/>
      <c r="X1532" s="1"/>
    </row>
    <row r="1533" spans="1:24">
      <c r="A1533" s="1"/>
      <c r="B1533" s="79"/>
      <c r="C1533" s="1"/>
      <c r="D1533" s="1"/>
      <c r="H1533" s="1"/>
      <c r="I1533" s="1"/>
      <c r="J1533" s="1"/>
      <c r="K1533" s="1"/>
      <c r="L1533" s="1"/>
      <c r="M1533" s="1"/>
      <c r="N1533" s="1"/>
      <c r="O1533" s="1"/>
      <c r="P1533" s="1"/>
      <c r="Q1533" s="1"/>
      <c r="R1533" s="1"/>
      <c r="S1533" s="1"/>
      <c r="T1533" s="1"/>
      <c r="U1533" s="1"/>
      <c r="V1533" s="1"/>
      <c r="W1533" s="1"/>
      <c r="X1533" s="1"/>
    </row>
    <row r="1534" spans="1:24">
      <c r="A1534" s="1"/>
      <c r="B1534" s="79"/>
      <c r="C1534" s="1"/>
      <c r="D1534" s="1"/>
      <c r="H1534" s="1"/>
      <c r="I1534" s="1"/>
      <c r="J1534" s="1"/>
      <c r="K1534" s="1"/>
      <c r="L1534" s="1"/>
      <c r="M1534" s="1"/>
      <c r="N1534" s="1"/>
      <c r="O1534" s="1"/>
      <c r="P1534" s="1"/>
      <c r="Q1534" s="1"/>
      <c r="R1534" s="1"/>
      <c r="S1534" s="1"/>
      <c r="T1534" s="1"/>
      <c r="U1534" s="1"/>
      <c r="V1534" s="1"/>
      <c r="W1534" s="1"/>
      <c r="X1534" s="1"/>
    </row>
    <row r="1535" spans="1:24">
      <c r="A1535" s="1"/>
      <c r="B1535" s="79"/>
      <c r="C1535" s="1"/>
      <c r="D1535" s="1"/>
      <c r="H1535" s="1"/>
      <c r="I1535" s="1"/>
      <c r="J1535" s="1"/>
      <c r="K1535" s="1"/>
      <c r="L1535" s="1"/>
      <c r="M1535" s="1"/>
      <c r="N1535" s="1"/>
      <c r="O1535" s="1"/>
      <c r="P1535" s="1"/>
      <c r="Q1535" s="1"/>
      <c r="R1535" s="1"/>
      <c r="S1535" s="1"/>
      <c r="T1535" s="1"/>
      <c r="U1535" s="1"/>
      <c r="V1535" s="1"/>
      <c r="W1535" s="1"/>
      <c r="X1535" s="1"/>
    </row>
    <row r="1536" spans="1:24">
      <c r="A1536" s="1"/>
      <c r="B1536" s="79"/>
      <c r="C1536" s="1"/>
      <c r="D1536" s="1"/>
      <c r="H1536" s="1"/>
      <c r="I1536" s="1"/>
      <c r="J1536" s="1"/>
      <c r="K1536" s="1"/>
      <c r="L1536" s="1"/>
      <c r="M1536" s="1"/>
      <c r="N1536" s="1"/>
      <c r="O1536" s="1"/>
      <c r="P1536" s="1"/>
      <c r="Q1536" s="1"/>
      <c r="R1536" s="1"/>
      <c r="S1536" s="1"/>
      <c r="T1536" s="1"/>
      <c r="U1536" s="1"/>
      <c r="V1536" s="1"/>
      <c r="W1536" s="1"/>
      <c r="X1536" s="1"/>
    </row>
    <row r="1537" spans="1:24">
      <c r="A1537" s="1"/>
      <c r="B1537" s="79"/>
      <c r="C1537" s="1"/>
      <c r="D1537" s="1"/>
      <c r="H1537" s="1"/>
      <c r="I1537" s="1"/>
      <c r="J1537" s="1"/>
      <c r="K1537" s="1"/>
      <c r="L1537" s="1"/>
      <c r="M1537" s="1"/>
      <c r="N1537" s="1"/>
      <c r="O1537" s="1"/>
      <c r="P1537" s="1"/>
      <c r="Q1537" s="1"/>
      <c r="R1537" s="1"/>
      <c r="S1537" s="1"/>
      <c r="T1537" s="1"/>
      <c r="U1537" s="1"/>
      <c r="V1537" s="1"/>
      <c r="W1537" s="1"/>
      <c r="X1537" s="1"/>
    </row>
    <row r="1538" spans="1:24">
      <c r="A1538" s="1"/>
      <c r="B1538" s="79"/>
      <c r="C1538" s="1"/>
      <c r="D1538" s="1"/>
      <c r="H1538" s="1"/>
      <c r="I1538" s="1"/>
      <c r="J1538" s="1"/>
      <c r="K1538" s="1"/>
      <c r="L1538" s="1"/>
      <c r="M1538" s="1"/>
      <c r="N1538" s="1"/>
      <c r="O1538" s="1"/>
      <c r="P1538" s="1"/>
      <c r="Q1538" s="1"/>
      <c r="R1538" s="1"/>
      <c r="S1538" s="1"/>
      <c r="T1538" s="1"/>
      <c r="U1538" s="1"/>
      <c r="V1538" s="1"/>
      <c r="W1538" s="1"/>
      <c r="X1538" s="1"/>
    </row>
    <row r="1539" spans="1:24">
      <c r="A1539" s="1"/>
      <c r="B1539" s="79"/>
      <c r="C1539" s="1"/>
      <c r="D1539" s="1"/>
      <c r="H1539" s="1"/>
      <c r="I1539" s="1"/>
      <c r="J1539" s="1"/>
      <c r="K1539" s="1"/>
      <c r="L1539" s="1"/>
      <c r="M1539" s="1"/>
      <c r="N1539" s="1"/>
      <c r="O1539" s="1"/>
      <c r="P1539" s="1"/>
      <c r="Q1539" s="1"/>
      <c r="R1539" s="1"/>
      <c r="S1539" s="1"/>
      <c r="T1539" s="1"/>
      <c r="U1539" s="1"/>
      <c r="V1539" s="1"/>
      <c r="W1539" s="1"/>
      <c r="X1539" s="1"/>
    </row>
    <row r="1540" spans="1:24">
      <c r="A1540" s="1"/>
      <c r="B1540" s="79"/>
      <c r="C1540" s="1"/>
      <c r="D1540" s="1"/>
      <c r="H1540" s="1"/>
      <c r="I1540" s="1"/>
      <c r="J1540" s="1"/>
      <c r="K1540" s="1"/>
      <c r="L1540" s="1"/>
      <c r="M1540" s="1"/>
      <c r="N1540" s="1"/>
      <c r="O1540" s="1"/>
      <c r="P1540" s="1"/>
      <c r="Q1540" s="1"/>
      <c r="R1540" s="1"/>
      <c r="S1540" s="1"/>
      <c r="T1540" s="1"/>
      <c r="U1540" s="1"/>
      <c r="V1540" s="1"/>
      <c r="W1540" s="1"/>
      <c r="X1540" s="1"/>
    </row>
    <row r="1541" spans="1:24">
      <c r="A1541" s="1"/>
      <c r="B1541" s="79"/>
      <c r="C1541" s="1"/>
      <c r="D1541" s="1"/>
      <c r="H1541" s="1"/>
      <c r="I1541" s="1"/>
      <c r="J1541" s="1"/>
      <c r="K1541" s="1"/>
      <c r="L1541" s="1"/>
      <c r="M1541" s="1"/>
      <c r="N1541" s="1"/>
      <c r="O1541" s="1"/>
      <c r="P1541" s="1"/>
      <c r="Q1541" s="1"/>
      <c r="R1541" s="1"/>
      <c r="S1541" s="1"/>
      <c r="T1541" s="1"/>
      <c r="U1541" s="1"/>
      <c r="V1541" s="1"/>
      <c r="W1541" s="1"/>
      <c r="X1541" s="1"/>
    </row>
    <row r="1542" spans="1:24">
      <c r="A1542" s="1"/>
      <c r="B1542" s="79"/>
      <c r="C1542" s="1"/>
      <c r="D1542" s="1"/>
      <c r="H1542" s="1"/>
      <c r="I1542" s="1"/>
      <c r="J1542" s="1"/>
      <c r="K1542" s="1"/>
      <c r="L1542" s="1"/>
      <c r="M1542" s="1"/>
      <c r="N1542" s="1"/>
      <c r="O1542" s="1"/>
      <c r="P1542" s="1"/>
      <c r="Q1542" s="1"/>
      <c r="R1542" s="1"/>
      <c r="S1542" s="1"/>
      <c r="T1542" s="1"/>
      <c r="U1542" s="1"/>
      <c r="V1542" s="1"/>
      <c r="W1542" s="1"/>
      <c r="X1542" s="1"/>
    </row>
    <row r="1543" spans="1:24">
      <c r="A1543" s="1"/>
      <c r="B1543" s="79"/>
      <c r="C1543" s="1"/>
      <c r="D1543" s="1"/>
      <c r="H1543" s="1"/>
      <c r="I1543" s="1"/>
      <c r="J1543" s="1"/>
      <c r="K1543" s="1"/>
      <c r="L1543" s="1"/>
      <c r="M1543" s="1"/>
      <c r="N1543" s="1"/>
      <c r="O1543" s="1"/>
      <c r="P1543" s="1"/>
      <c r="Q1543" s="1"/>
      <c r="R1543" s="1"/>
      <c r="S1543" s="1"/>
      <c r="T1543" s="1"/>
      <c r="U1543" s="1"/>
      <c r="V1543" s="1"/>
      <c r="W1543" s="1"/>
      <c r="X1543" s="1"/>
    </row>
    <row r="1544" spans="1:24">
      <c r="A1544" s="1"/>
      <c r="B1544" s="79"/>
      <c r="C1544" s="1"/>
      <c r="D1544" s="1"/>
      <c r="H1544" s="1"/>
      <c r="I1544" s="1"/>
      <c r="J1544" s="1"/>
      <c r="K1544" s="1"/>
      <c r="L1544" s="1"/>
      <c r="M1544" s="1"/>
      <c r="N1544" s="1"/>
      <c r="O1544" s="1"/>
      <c r="P1544" s="1"/>
      <c r="Q1544" s="1"/>
      <c r="R1544" s="1"/>
      <c r="S1544" s="1"/>
      <c r="T1544" s="1"/>
      <c r="U1544" s="1"/>
      <c r="V1544" s="1"/>
      <c r="W1544" s="1"/>
      <c r="X1544" s="1"/>
    </row>
    <row r="1545" spans="1:24">
      <c r="A1545" s="1"/>
      <c r="B1545" s="79"/>
      <c r="C1545" s="1"/>
      <c r="D1545" s="1"/>
      <c r="H1545" s="1"/>
      <c r="I1545" s="1"/>
      <c r="J1545" s="1"/>
      <c r="K1545" s="1"/>
      <c r="L1545" s="1"/>
      <c r="M1545" s="1"/>
      <c r="N1545" s="1"/>
      <c r="O1545" s="1"/>
      <c r="P1545" s="1"/>
      <c r="Q1545" s="1"/>
      <c r="R1545" s="1"/>
      <c r="S1545" s="1"/>
      <c r="T1545" s="1"/>
      <c r="U1545" s="1"/>
      <c r="V1545" s="1"/>
      <c r="W1545" s="1"/>
      <c r="X1545" s="1"/>
    </row>
    <row r="1546" spans="1:24">
      <c r="A1546" s="1"/>
      <c r="B1546" s="79"/>
      <c r="C1546" s="1"/>
      <c r="D1546" s="1"/>
      <c r="H1546" s="1"/>
      <c r="I1546" s="1"/>
      <c r="J1546" s="1"/>
      <c r="K1546" s="1"/>
      <c r="L1546" s="1"/>
      <c r="M1546" s="1"/>
      <c r="N1546" s="1"/>
      <c r="O1546" s="1"/>
      <c r="P1546" s="1"/>
      <c r="Q1546" s="1"/>
      <c r="R1546" s="1"/>
      <c r="S1546" s="1"/>
      <c r="T1546" s="1"/>
      <c r="U1546" s="1"/>
      <c r="V1546" s="1"/>
      <c r="W1546" s="1"/>
      <c r="X1546" s="1"/>
    </row>
    <row r="1547" spans="1:24">
      <c r="A1547" s="1"/>
      <c r="B1547" s="79"/>
      <c r="C1547" s="1"/>
      <c r="D1547" s="1"/>
      <c r="H1547" s="1"/>
      <c r="I1547" s="1"/>
      <c r="J1547" s="1"/>
      <c r="K1547" s="1"/>
      <c r="L1547" s="1"/>
      <c r="M1547" s="1"/>
      <c r="N1547" s="1"/>
      <c r="O1547" s="1"/>
      <c r="P1547" s="1"/>
      <c r="Q1547" s="1"/>
      <c r="R1547" s="1"/>
      <c r="S1547" s="1"/>
      <c r="T1547" s="1"/>
      <c r="U1547" s="1"/>
      <c r="V1547" s="1"/>
      <c r="W1547" s="1"/>
      <c r="X1547" s="1"/>
    </row>
    <row r="1548" spans="1:24">
      <c r="A1548" s="1"/>
      <c r="B1548" s="79"/>
      <c r="C1548" s="1"/>
      <c r="D1548" s="1"/>
      <c r="H1548" s="1"/>
      <c r="I1548" s="1"/>
      <c r="J1548" s="1"/>
      <c r="K1548" s="1"/>
      <c r="L1548" s="1"/>
      <c r="M1548" s="1"/>
      <c r="N1548" s="1"/>
      <c r="O1548" s="1"/>
      <c r="P1548" s="1"/>
      <c r="Q1548" s="1"/>
      <c r="R1548" s="1"/>
      <c r="S1548" s="1"/>
      <c r="T1548" s="1"/>
      <c r="U1548" s="1"/>
      <c r="V1548" s="1"/>
      <c r="W1548" s="1"/>
      <c r="X1548" s="1"/>
    </row>
    <row r="1549" spans="1:24">
      <c r="A1549" s="1"/>
      <c r="B1549" s="79"/>
      <c r="C1549" s="1"/>
      <c r="D1549" s="1"/>
      <c r="H1549" s="1"/>
      <c r="I1549" s="1"/>
      <c r="J1549" s="1"/>
      <c r="K1549" s="1"/>
      <c r="L1549" s="1"/>
      <c r="M1549" s="1"/>
      <c r="N1549" s="1"/>
      <c r="O1549" s="1"/>
      <c r="P1549" s="1"/>
      <c r="Q1549" s="1"/>
      <c r="R1549" s="1"/>
      <c r="S1549" s="1"/>
      <c r="T1549" s="1"/>
      <c r="U1549" s="1"/>
      <c r="V1549" s="1"/>
      <c r="W1549" s="1"/>
      <c r="X1549" s="1"/>
    </row>
    <row r="1550" spans="1:24">
      <c r="A1550" s="1"/>
      <c r="B1550" s="79"/>
      <c r="C1550" s="1"/>
      <c r="D1550" s="1"/>
      <c r="H1550" s="1"/>
      <c r="I1550" s="1"/>
      <c r="J1550" s="1"/>
      <c r="K1550" s="1"/>
      <c r="L1550" s="1"/>
      <c r="M1550" s="1"/>
      <c r="N1550" s="1"/>
      <c r="O1550" s="1"/>
      <c r="P1550" s="1"/>
      <c r="Q1550" s="1"/>
      <c r="R1550" s="1"/>
      <c r="S1550" s="1"/>
      <c r="T1550" s="1"/>
      <c r="U1550" s="1"/>
      <c r="V1550" s="1"/>
      <c r="W1550" s="1"/>
      <c r="X1550" s="1"/>
    </row>
    <row r="1551" spans="1:24">
      <c r="A1551" s="1"/>
      <c r="B1551" s="79"/>
      <c r="C1551" s="1"/>
      <c r="D1551" s="1"/>
      <c r="H1551" s="1"/>
      <c r="I1551" s="1"/>
      <c r="J1551" s="1"/>
      <c r="K1551" s="1"/>
      <c r="L1551" s="1"/>
      <c r="M1551" s="1"/>
      <c r="N1551" s="1"/>
      <c r="O1551" s="1"/>
      <c r="P1551" s="1"/>
      <c r="Q1551" s="1"/>
      <c r="R1551" s="1"/>
      <c r="S1551" s="1"/>
      <c r="T1551" s="1"/>
      <c r="U1551" s="1"/>
      <c r="V1551" s="1"/>
      <c r="W1551" s="1"/>
      <c r="X1551" s="1"/>
    </row>
    <row r="1552" spans="1:24">
      <c r="A1552" s="1"/>
      <c r="B1552" s="79"/>
      <c r="C1552" s="1"/>
      <c r="D1552" s="1"/>
      <c r="H1552" s="1"/>
      <c r="I1552" s="1"/>
      <c r="J1552" s="1"/>
      <c r="K1552" s="1"/>
      <c r="L1552" s="1"/>
      <c r="M1552" s="1"/>
      <c r="N1552" s="1"/>
      <c r="O1552" s="1"/>
      <c r="P1552" s="1"/>
      <c r="Q1552" s="1"/>
      <c r="R1552" s="1"/>
      <c r="S1552" s="1"/>
      <c r="T1552" s="1"/>
      <c r="U1552" s="1"/>
      <c r="V1552" s="1"/>
      <c r="W1552" s="1"/>
      <c r="X1552" s="1"/>
    </row>
    <row r="1553" spans="1:24">
      <c r="A1553" s="1"/>
      <c r="B1553" s="79"/>
      <c r="C1553" s="1"/>
      <c r="D1553" s="1"/>
      <c r="H1553" s="1"/>
      <c r="I1553" s="1"/>
      <c r="J1553" s="1"/>
      <c r="K1553" s="1"/>
      <c r="L1553" s="1"/>
      <c r="M1553" s="1"/>
      <c r="N1553" s="1"/>
      <c r="O1553" s="1"/>
      <c r="P1553" s="1"/>
      <c r="Q1553" s="1"/>
      <c r="R1553" s="1"/>
      <c r="S1553" s="1"/>
      <c r="T1553" s="1"/>
      <c r="U1553" s="1"/>
      <c r="V1553" s="1"/>
      <c r="W1553" s="1"/>
      <c r="X1553" s="1"/>
    </row>
    <row r="1554" spans="1:24">
      <c r="A1554" s="1"/>
      <c r="B1554" s="79"/>
      <c r="C1554" s="1"/>
      <c r="D1554" s="1"/>
      <c r="H1554" s="1"/>
      <c r="I1554" s="1"/>
      <c r="J1554" s="1"/>
      <c r="K1554" s="1"/>
      <c r="L1554" s="1"/>
      <c r="M1554" s="1"/>
      <c r="N1554" s="1"/>
      <c r="O1554" s="1"/>
      <c r="P1554" s="1"/>
      <c r="Q1554" s="1"/>
      <c r="R1554" s="1"/>
      <c r="S1554" s="1"/>
      <c r="T1554" s="1"/>
      <c r="U1554" s="1"/>
      <c r="V1554" s="1"/>
      <c r="W1554" s="1"/>
      <c r="X1554" s="1"/>
    </row>
    <row r="1555" spans="1:24">
      <c r="A1555" s="1"/>
      <c r="B1555" s="79"/>
      <c r="C1555" s="1"/>
      <c r="D1555" s="1"/>
      <c r="H1555" s="1"/>
      <c r="I1555" s="1"/>
      <c r="J1555" s="1"/>
      <c r="K1555" s="1"/>
      <c r="L1555" s="1"/>
      <c r="M1555" s="1"/>
      <c r="N1555" s="1"/>
      <c r="O1555" s="1"/>
      <c r="P1555" s="1"/>
      <c r="Q1555" s="1"/>
      <c r="R1555" s="1"/>
      <c r="S1555" s="1"/>
      <c r="T1555" s="1"/>
      <c r="U1555" s="1"/>
      <c r="V1555" s="1"/>
      <c r="W1555" s="1"/>
      <c r="X1555" s="1"/>
    </row>
    <row r="1556" spans="1:24">
      <c r="A1556" s="1"/>
      <c r="B1556" s="79"/>
      <c r="C1556" s="1"/>
      <c r="D1556" s="1"/>
      <c r="H1556" s="1"/>
      <c r="I1556" s="1"/>
      <c r="J1556" s="1"/>
      <c r="K1556" s="1"/>
      <c r="L1556" s="1"/>
      <c r="M1556" s="1"/>
      <c r="N1556" s="1"/>
      <c r="O1556" s="1"/>
      <c r="P1556" s="1"/>
      <c r="Q1556" s="1"/>
      <c r="R1556" s="1"/>
      <c r="S1556" s="1"/>
      <c r="T1556" s="1"/>
      <c r="U1556" s="1"/>
      <c r="V1556" s="1"/>
      <c r="W1556" s="1"/>
      <c r="X1556" s="1"/>
    </row>
    <row r="1557" spans="1:24">
      <c r="A1557" s="1"/>
      <c r="B1557" s="79"/>
      <c r="C1557" s="1"/>
      <c r="D1557" s="1"/>
      <c r="H1557" s="1"/>
      <c r="I1557" s="1"/>
      <c r="J1557" s="1"/>
      <c r="K1557" s="1"/>
      <c r="L1557" s="1"/>
      <c r="M1557" s="1"/>
      <c r="N1557" s="1"/>
      <c r="O1557" s="1"/>
      <c r="P1557" s="1"/>
      <c r="Q1557" s="1"/>
      <c r="R1557" s="1"/>
      <c r="S1557" s="1"/>
      <c r="T1557" s="1"/>
      <c r="U1557" s="1"/>
      <c r="V1557" s="1"/>
      <c r="W1557" s="1"/>
      <c r="X1557" s="1"/>
    </row>
    <row r="1558" spans="1:24">
      <c r="A1558" s="1"/>
      <c r="B1558" s="79"/>
      <c r="C1558" s="1"/>
      <c r="D1558" s="1"/>
      <c r="H1558" s="1"/>
      <c r="I1558" s="1"/>
      <c r="J1558" s="1"/>
      <c r="K1558" s="1"/>
      <c r="L1558" s="1"/>
      <c r="M1558" s="1"/>
      <c r="N1558" s="1"/>
      <c r="O1558" s="1"/>
      <c r="P1558" s="1"/>
      <c r="Q1558" s="1"/>
      <c r="R1558" s="1"/>
      <c r="S1558" s="1"/>
      <c r="T1558" s="1"/>
      <c r="U1558" s="1"/>
      <c r="V1558" s="1"/>
      <c r="W1558" s="1"/>
      <c r="X1558" s="1"/>
    </row>
    <row r="1559" spans="1:24">
      <c r="A1559" s="1"/>
      <c r="B1559" s="79"/>
      <c r="C1559" s="1"/>
      <c r="D1559" s="1"/>
      <c r="H1559" s="1"/>
      <c r="I1559" s="1"/>
      <c r="J1559" s="1"/>
      <c r="K1559" s="1"/>
      <c r="L1559" s="1"/>
      <c r="M1559" s="1"/>
      <c r="N1559" s="1"/>
      <c r="O1559" s="1"/>
      <c r="P1559" s="1"/>
      <c r="Q1559" s="1"/>
      <c r="R1559" s="1"/>
      <c r="S1559" s="1"/>
      <c r="T1559" s="1"/>
      <c r="U1559" s="1"/>
      <c r="V1559" s="1"/>
      <c r="W1559" s="1"/>
      <c r="X1559" s="1"/>
    </row>
    <row r="1560" spans="1:24">
      <c r="A1560" s="1"/>
      <c r="B1560" s="79"/>
      <c r="C1560" s="1"/>
      <c r="D1560" s="1"/>
      <c r="H1560" s="1"/>
      <c r="I1560" s="1"/>
      <c r="J1560" s="1"/>
      <c r="K1560" s="1"/>
      <c r="L1560" s="1"/>
      <c r="M1560" s="1"/>
      <c r="N1560" s="1"/>
      <c r="O1560" s="1"/>
      <c r="P1560" s="1"/>
      <c r="Q1560" s="1"/>
      <c r="R1560" s="1"/>
      <c r="S1560" s="1"/>
      <c r="T1560" s="1"/>
      <c r="U1560" s="1"/>
      <c r="V1560" s="1"/>
      <c r="W1560" s="1"/>
      <c r="X1560" s="1"/>
    </row>
    <row r="1561" spans="1:24">
      <c r="A1561" s="1"/>
      <c r="B1561" s="79"/>
      <c r="C1561" s="1"/>
      <c r="D1561" s="1"/>
      <c r="H1561" s="1"/>
      <c r="I1561" s="1"/>
      <c r="J1561" s="1"/>
      <c r="K1561" s="1"/>
      <c r="L1561" s="1"/>
      <c r="M1561" s="1"/>
      <c r="N1561" s="1"/>
      <c r="O1561" s="1"/>
      <c r="P1561" s="1"/>
      <c r="Q1561" s="1"/>
      <c r="R1561" s="1"/>
      <c r="S1561" s="1"/>
      <c r="T1561" s="1"/>
      <c r="U1561" s="1"/>
      <c r="V1561" s="1"/>
      <c r="W1561" s="1"/>
      <c r="X1561" s="1"/>
    </row>
    <row r="1562" spans="1:24">
      <c r="A1562" s="1"/>
      <c r="B1562" s="79"/>
      <c r="C1562" s="1"/>
      <c r="D1562" s="1"/>
      <c r="H1562" s="1"/>
      <c r="I1562" s="1"/>
      <c r="J1562" s="1"/>
      <c r="K1562" s="1"/>
      <c r="L1562" s="1"/>
      <c r="M1562" s="1"/>
      <c r="N1562" s="1"/>
      <c r="O1562" s="1"/>
      <c r="P1562" s="1"/>
      <c r="Q1562" s="1"/>
      <c r="R1562" s="1"/>
      <c r="S1562" s="1"/>
      <c r="T1562" s="1"/>
      <c r="U1562" s="1"/>
      <c r="V1562" s="1"/>
      <c r="W1562" s="1"/>
      <c r="X1562" s="1"/>
    </row>
    <row r="1563" spans="1:24">
      <c r="A1563" s="1"/>
      <c r="B1563" s="79"/>
      <c r="C1563" s="1"/>
      <c r="D1563" s="1"/>
      <c r="H1563" s="1"/>
      <c r="I1563" s="1"/>
      <c r="J1563" s="1"/>
      <c r="K1563" s="1"/>
      <c r="L1563" s="1"/>
      <c r="M1563" s="1"/>
      <c r="N1563" s="1"/>
      <c r="O1563" s="1"/>
      <c r="P1563" s="1"/>
      <c r="Q1563" s="1"/>
      <c r="R1563" s="1"/>
      <c r="S1563" s="1"/>
      <c r="T1563" s="1"/>
      <c r="U1563" s="1"/>
      <c r="V1563" s="1"/>
      <c r="W1563" s="1"/>
      <c r="X1563" s="1"/>
    </row>
    <row r="1564" spans="1:24">
      <c r="A1564" s="1"/>
      <c r="B1564" s="79"/>
      <c r="C1564" s="1"/>
      <c r="D1564" s="1"/>
      <c r="H1564" s="1"/>
      <c r="I1564" s="1"/>
      <c r="J1564" s="1"/>
      <c r="K1564" s="1"/>
      <c r="L1564" s="1"/>
      <c r="M1564" s="1"/>
      <c r="N1564" s="1"/>
      <c r="O1564" s="1"/>
      <c r="P1564" s="1"/>
      <c r="Q1564" s="1"/>
      <c r="R1564" s="1"/>
      <c r="S1564" s="1"/>
      <c r="T1564" s="1"/>
      <c r="U1564" s="1"/>
      <c r="V1564" s="1"/>
      <c r="W1564" s="1"/>
      <c r="X1564" s="1"/>
    </row>
    <row r="1565" spans="1:24">
      <c r="A1565" s="1"/>
      <c r="B1565" s="79"/>
      <c r="C1565" s="1"/>
      <c r="D1565" s="1"/>
      <c r="H1565" s="1"/>
      <c r="I1565" s="1"/>
      <c r="J1565" s="1"/>
      <c r="K1565" s="1"/>
      <c r="L1565" s="1"/>
      <c r="M1565" s="1"/>
      <c r="N1565" s="1"/>
      <c r="O1565" s="1"/>
      <c r="P1565" s="1"/>
      <c r="Q1565" s="1"/>
      <c r="R1565" s="1"/>
      <c r="S1565" s="1"/>
      <c r="T1565" s="1"/>
      <c r="U1565" s="1"/>
      <c r="V1565" s="1"/>
      <c r="W1565" s="1"/>
      <c r="X1565" s="1"/>
    </row>
    <row r="1566" spans="1:24">
      <c r="A1566" s="1"/>
      <c r="B1566" s="79"/>
      <c r="C1566" s="1"/>
      <c r="D1566" s="1"/>
      <c r="H1566" s="1"/>
      <c r="I1566" s="1"/>
      <c r="J1566" s="1"/>
      <c r="K1566" s="1"/>
      <c r="L1566" s="1"/>
      <c r="M1566" s="1"/>
      <c r="N1566" s="1"/>
      <c r="O1566" s="1"/>
      <c r="P1566" s="1"/>
      <c r="Q1566" s="1"/>
      <c r="R1566" s="1"/>
      <c r="S1566" s="1"/>
      <c r="T1566" s="1"/>
      <c r="U1566" s="1"/>
      <c r="V1566" s="1"/>
      <c r="W1566" s="1"/>
      <c r="X1566" s="1"/>
    </row>
    <row r="1567" spans="1:24">
      <c r="A1567" s="1"/>
      <c r="B1567" s="79"/>
      <c r="C1567" s="1"/>
      <c r="D1567" s="1"/>
      <c r="H1567" s="1"/>
      <c r="I1567" s="1"/>
      <c r="J1567" s="1"/>
      <c r="K1567" s="1"/>
      <c r="L1567" s="1"/>
      <c r="M1567" s="1"/>
      <c r="N1567" s="1"/>
      <c r="O1567" s="1"/>
      <c r="P1567" s="1"/>
      <c r="Q1567" s="1"/>
      <c r="R1567" s="1"/>
      <c r="S1567" s="1"/>
      <c r="T1567" s="1"/>
      <c r="U1567" s="1"/>
      <c r="V1567" s="1"/>
      <c r="W1567" s="1"/>
      <c r="X1567" s="1"/>
    </row>
    <row r="1568" spans="1:24">
      <c r="A1568" s="1"/>
      <c r="B1568" s="79"/>
      <c r="C1568" s="1"/>
      <c r="D1568" s="1"/>
      <c r="H1568" s="1"/>
      <c r="I1568" s="1"/>
      <c r="J1568" s="1"/>
      <c r="K1568" s="1"/>
      <c r="L1568" s="1"/>
      <c r="M1568" s="1"/>
      <c r="N1568" s="1"/>
      <c r="O1568" s="1"/>
      <c r="P1568" s="1"/>
      <c r="Q1568" s="1"/>
      <c r="R1568" s="1"/>
      <c r="S1568" s="1"/>
      <c r="T1568" s="1"/>
      <c r="U1568" s="1"/>
      <c r="V1568" s="1"/>
      <c r="W1568" s="1"/>
      <c r="X1568" s="1"/>
    </row>
    <row r="1569" spans="1:24">
      <c r="A1569" s="1"/>
      <c r="B1569" s="79"/>
      <c r="C1569" s="1"/>
      <c r="D1569" s="1"/>
      <c r="H1569" s="1"/>
      <c r="I1569" s="1"/>
      <c r="J1569" s="1"/>
      <c r="K1569" s="1"/>
      <c r="L1569" s="1"/>
      <c r="M1569" s="1"/>
      <c r="N1569" s="1"/>
      <c r="O1569" s="1"/>
      <c r="P1569" s="1"/>
      <c r="Q1569" s="1"/>
      <c r="R1569" s="1"/>
      <c r="S1569" s="1"/>
      <c r="T1569" s="1"/>
      <c r="U1569" s="1"/>
      <c r="V1569" s="1"/>
      <c r="W1569" s="1"/>
      <c r="X1569" s="1"/>
    </row>
    <row r="1570" spans="1:24">
      <c r="A1570" s="1"/>
      <c r="B1570" s="79"/>
      <c r="C1570" s="1"/>
      <c r="D1570" s="1"/>
      <c r="H1570" s="1"/>
      <c r="I1570" s="1"/>
      <c r="J1570" s="1"/>
      <c r="K1570" s="1"/>
      <c r="L1570" s="1"/>
      <c r="M1570" s="1"/>
      <c r="N1570" s="1"/>
      <c r="O1570" s="1"/>
      <c r="P1570" s="1"/>
      <c r="Q1570" s="1"/>
      <c r="R1570" s="1"/>
      <c r="S1570" s="1"/>
      <c r="T1570" s="1"/>
      <c r="U1570" s="1"/>
      <c r="V1570" s="1"/>
      <c r="W1570" s="1"/>
      <c r="X1570" s="1"/>
    </row>
    <row r="1571" spans="1:24">
      <c r="A1571" s="1"/>
      <c r="B1571" s="79"/>
      <c r="C1571" s="1"/>
      <c r="D1571" s="1"/>
      <c r="H1571" s="1"/>
      <c r="I1571" s="1"/>
      <c r="J1571" s="1"/>
      <c r="K1571" s="1"/>
      <c r="L1571" s="1"/>
      <c r="M1571" s="1"/>
      <c r="N1571" s="1"/>
      <c r="O1571" s="1"/>
      <c r="P1571" s="1"/>
      <c r="Q1571" s="1"/>
      <c r="R1571" s="1"/>
      <c r="S1571" s="1"/>
      <c r="T1571" s="1"/>
      <c r="U1571" s="1"/>
      <c r="V1571" s="1"/>
      <c r="W1571" s="1"/>
      <c r="X1571" s="1"/>
    </row>
    <row r="1572" spans="1:24">
      <c r="A1572" s="1"/>
      <c r="B1572" s="79"/>
      <c r="C1572" s="1"/>
      <c r="D1572" s="1"/>
      <c r="H1572" s="1"/>
      <c r="I1572" s="1"/>
      <c r="J1572" s="1"/>
      <c r="K1572" s="1"/>
      <c r="L1572" s="1"/>
      <c r="M1572" s="1"/>
      <c r="N1572" s="1"/>
      <c r="O1572" s="1"/>
      <c r="P1572" s="1"/>
      <c r="Q1572" s="1"/>
      <c r="R1572" s="1"/>
      <c r="S1572" s="1"/>
      <c r="T1572" s="1"/>
      <c r="U1572" s="1"/>
      <c r="V1572" s="1"/>
      <c r="W1572" s="1"/>
      <c r="X1572" s="1"/>
    </row>
    <row r="1573" spans="1:24">
      <c r="A1573" s="1"/>
      <c r="B1573" s="79"/>
      <c r="C1573" s="1"/>
      <c r="D1573" s="1"/>
      <c r="H1573" s="1"/>
      <c r="I1573" s="1"/>
      <c r="J1573" s="1"/>
      <c r="K1573" s="1"/>
      <c r="L1573" s="1"/>
      <c r="M1573" s="1"/>
      <c r="N1573" s="1"/>
      <c r="O1573" s="1"/>
      <c r="P1573" s="1"/>
      <c r="Q1573" s="1"/>
      <c r="R1573" s="1"/>
      <c r="S1573" s="1"/>
      <c r="T1573" s="1"/>
      <c r="U1573" s="1"/>
      <c r="V1573" s="1"/>
      <c r="W1573" s="1"/>
      <c r="X1573" s="1"/>
    </row>
    <row r="1574" spans="1:24">
      <c r="A1574" s="1"/>
      <c r="B1574" s="79"/>
      <c r="C1574" s="1"/>
      <c r="D1574" s="1"/>
      <c r="H1574" s="1"/>
      <c r="I1574" s="1"/>
      <c r="J1574" s="1"/>
      <c r="K1574" s="1"/>
      <c r="L1574" s="1"/>
      <c r="M1574" s="1"/>
      <c r="N1574" s="1"/>
      <c r="O1574" s="1"/>
      <c r="P1574" s="1"/>
      <c r="Q1574" s="1"/>
      <c r="R1574" s="1"/>
      <c r="S1574" s="1"/>
      <c r="T1574" s="1"/>
      <c r="U1574" s="1"/>
      <c r="V1574" s="1"/>
      <c r="W1574" s="1"/>
      <c r="X1574" s="1"/>
    </row>
    <row r="1575" spans="1:24">
      <c r="A1575" s="1"/>
      <c r="B1575" s="79"/>
      <c r="C1575" s="1"/>
      <c r="D1575" s="1"/>
      <c r="H1575" s="1"/>
      <c r="I1575" s="1"/>
      <c r="J1575" s="1"/>
      <c r="K1575" s="1"/>
      <c r="L1575" s="1"/>
      <c r="M1575" s="1"/>
      <c r="N1575" s="1"/>
      <c r="O1575" s="1"/>
      <c r="P1575" s="1"/>
      <c r="Q1575" s="1"/>
      <c r="R1575" s="1"/>
      <c r="S1575" s="1"/>
      <c r="T1575" s="1"/>
      <c r="U1575" s="1"/>
      <c r="V1575" s="1"/>
      <c r="W1575" s="1"/>
      <c r="X1575" s="1"/>
    </row>
    <row r="1576" spans="1:24">
      <c r="A1576" s="1"/>
      <c r="B1576" s="79"/>
      <c r="C1576" s="1"/>
      <c r="D1576" s="1"/>
      <c r="H1576" s="1"/>
      <c r="I1576" s="1"/>
      <c r="J1576" s="1"/>
      <c r="K1576" s="1"/>
      <c r="L1576" s="1"/>
      <c r="M1576" s="1"/>
      <c r="N1576" s="1"/>
      <c r="O1576" s="1"/>
      <c r="P1576" s="1"/>
      <c r="Q1576" s="1"/>
      <c r="R1576" s="1"/>
      <c r="S1576" s="1"/>
      <c r="T1576" s="1"/>
      <c r="U1576" s="1"/>
      <c r="V1576" s="1"/>
      <c r="W1576" s="1"/>
      <c r="X1576" s="1"/>
    </row>
    <row r="1577" spans="1:24">
      <c r="A1577" s="1"/>
      <c r="B1577" s="79"/>
      <c r="C1577" s="1"/>
      <c r="D1577" s="1"/>
      <c r="H1577" s="1"/>
      <c r="I1577" s="1"/>
      <c r="J1577" s="1"/>
      <c r="K1577" s="1"/>
      <c r="L1577" s="1"/>
      <c r="M1577" s="1"/>
      <c r="N1577" s="1"/>
      <c r="O1577" s="1"/>
      <c r="P1577" s="1"/>
      <c r="Q1577" s="1"/>
      <c r="R1577" s="1"/>
      <c r="S1577" s="1"/>
      <c r="T1577" s="1"/>
      <c r="U1577" s="1"/>
      <c r="V1577" s="1"/>
      <c r="W1577" s="1"/>
      <c r="X1577" s="1"/>
    </row>
    <row r="1578" spans="1:24">
      <c r="A1578" s="1"/>
      <c r="B1578" s="79"/>
      <c r="C1578" s="1"/>
      <c r="D1578" s="1"/>
      <c r="H1578" s="1"/>
      <c r="I1578" s="1"/>
      <c r="J1578" s="1"/>
      <c r="K1578" s="1"/>
      <c r="L1578" s="1"/>
      <c r="M1578" s="1"/>
      <c r="N1578" s="1"/>
      <c r="O1578" s="1"/>
      <c r="P1578" s="1"/>
      <c r="Q1578" s="1"/>
      <c r="R1578" s="1"/>
      <c r="S1578" s="1"/>
      <c r="T1578" s="1"/>
      <c r="U1578" s="1"/>
      <c r="V1578" s="1"/>
      <c r="W1578" s="1"/>
      <c r="X1578" s="1"/>
    </row>
    <row r="1579" spans="1:24">
      <c r="A1579" s="1"/>
      <c r="B1579" s="79"/>
      <c r="C1579" s="1"/>
      <c r="D1579" s="1"/>
      <c r="H1579" s="1"/>
      <c r="I1579" s="1"/>
      <c r="J1579" s="1"/>
      <c r="K1579" s="1"/>
      <c r="L1579" s="1"/>
      <c r="M1579" s="1"/>
      <c r="N1579" s="1"/>
      <c r="O1579" s="1"/>
      <c r="P1579" s="1"/>
      <c r="Q1579" s="1"/>
      <c r="R1579" s="1"/>
      <c r="S1579" s="1"/>
      <c r="T1579" s="1"/>
      <c r="U1579" s="1"/>
      <c r="V1579" s="1"/>
      <c r="W1579" s="1"/>
      <c r="X1579" s="1"/>
    </row>
    <row r="1580" spans="1:24">
      <c r="A1580" s="1"/>
      <c r="B1580" s="79"/>
      <c r="C1580" s="1"/>
      <c r="D1580" s="1"/>
      <c r="H1580" s="1"/>
      <c r="I1580" s="1"/>
      <c r="J1580" s="1"/>
      <c r="K1580" s="1"/>
      <c r="L1580" s="1"/>
      <c r="M1580" s="1"/>
      <c r="N1580" s="1"/>
      <c r="O1580" s="1"/>
      <c r="P1580" s="1"/>
      <c r="Q1580" s="1"/>
      <c r="R1580" s="1"/>
      <c r="S1580" s="1"/>
      <c r="T1580" s="1"/>
      <c r="U1580" s="1"/>
      <c r="V1580" s="1"/>
      <c r="W1580" s="1"/>
      <c r="X1580" s="1"/>
    </row>
    <row r="1581" spans="1:24">
      <c r="A1581" s="1"/>
      <c r="B1581" s="79"/>
      <c r="C1581" s="1"/>
      <c r="D1581" s="1"/>
      <c r="H1581" s="1"/>
      <c r="I1581" s="1"/>
      <c r="J1581" s="1"/>
      <c r="K1581" s="1"/>
      <c r="L1581" s="1"/>
      <c r="M1581" s="1"/>
      <c r="N1581" s="1"/>
      <c r="O1581" s="1"/>
      <c r="P1581" s="1"/>
      <c r="Q1581" s="1"/>
      <c r="R1581" s="1"/>
      <c r="S1581" s="1"/>
      <c r="T1581" s="1"/>
      <c r="U1581" s="1"/>
      <c r="V1581" s="1"/>
      <c r="W1581" s="1"/>
      <c r="X1581" s="1"/>
    </row>
    <row r="1582" spans="1:24">
      <c r="A1582" s="1"/>
      <c r="B1582" s="79"/>
      <c r="C1582" s="1"/>
      <c r="D1582" s="1"/>
      <c r="H1582" s="1"/>
      <c r="I1582" s="1"/>
      <c r="J1582" s="1"/>
      <c r="K1582" s="1"/>
      <c r="L1582" s="1"/>
      <c r="M1582" s="1"/>
      <c r="N1582" s="1"/>
      <c r="O1582" s="1"/>
      <c r="P1582" s="1"/>
      <c r="Q1582" s="1"/>
      <c r="R1582" s="1"/>
      <c r="S1582" s="1"/>
      <c r="T1582" s="1"/>
      <c r="U1582" s="1"/>
      <c r="V1582" s="1"/>
      <c r="W1582" s="1"/>
      <c r="X1582" s="1"/>
    </row>
    <row r="1583" spans="1:24">
      <c r="A1583" s="1"/>
      <c r="B1583" s="79"/>
      <c r="C1583" s="1"/>
      <c r="D1583" s="1"/>
      <c r="H1583" s="1"/>
      <c r="I1583" s="1"/>
      <c r="J1583" s="1"/>
      <c r="K1583" s="1"/>
      <c r="L1583" s="1"/>
      <c r="M1583" s="1"/>
      <c r="N1583" s="1"/>
      <c r="O1583" s="1"/>
      <c r="P1583" s="1"/>
      <c r="Q1583" s="1"/>
      <c r="R1583" s="1"/>
      <c r="S1583" s="1"/>
      <c r="T1583" s="1"/>
      <c r="U1583" s="1"/>
      <c r="V1583" s="1"/>
      <c r="W1583" s="1"/>
      <c r="X1583" s="1"/>
    </row>
    <row r="1584" spans="1:24">
      <c r="A1584" s="1"/>
      <c r="B1584" s="79"/>
      <c r="C1584" s="1"/>
      <c r="D1584" s="1"/>
      <c r="H1584" s="1"/>
      <c r="I1584" s="1"/>
      <c r="J1584" s="1"/>
      <c r="K1584" s="1"/>
      <c r="L1584" s="1"/>
      <c r="M1584" s="1"/>
      <c r="N1584" s="1"/>
      <c r="O1584" s="1"/>
      <c r="P1584" s="1"/>
      <c r="Q1584" s="1"/>
      <c r="R1584" s="1"/>
      <c r="S1584" s="1"/>
      <c r="T1584" s="1"/>
      <c r="U1584" s="1"/>
      <c r="V1584" s="1"/>
      <c r="W1584" s="1"/>
      <c r="X1584" s="1"/>
    </row>
    <row r="1585" spans="1:24">
      <c r="A1585" s="1"/>
      <c r="B1585" s="79"/>
      <c r="C1585" s="1"/>
      <c r="D1585" s="1"/>
      <c r="H1585" s="1"/>
      <c r="I1585" s="1"/>
      <c r="J1585" s="1"/>
      <c r="K1585" s="1"/>
      <c r="L1585" s="1"/>
      <c r="M1585" s="1"/>
      <c r="N1585" s="1"/>
      <c r="O1585" s="1"/>
      <c r="P1585" s="1"/>
      <c r="Q1585" s="1"/>
      <c r="R1585" s="1"/>
      <c r="S1585" s="1"/>
      <c r="T1585" s="1"/>
      <c r="U1585" s="1"/>
      <c r="V1585" s="1"/>
      <c r="W1585" s="1"/>
      <c r="X1585" s="1"/>
    </row>
    <row r="1586" spans="1:24">
      <c r="A1586" s="1"/>
      <c r="B1586" s="79"/>
      <c r="C1586" s="1"/>
      <c r="D1586" s="1"/>
      <c r="H1586" s="1"/>
      <c r="I1586" s="1"/>
      <c r="J1586" s="1"/>
      <c r="K1586" s="1"/>
      <c r="L1586" s="1"/>
      <c r="M1586" s="1"/>
      <c r="N1586" s="1"/>
      <c r="O1586" s="1"/>
      <c r="P1586" s="1"/>
      <c r="Q1586" s="1"/>
      <c r="R1586" s="1"/>
      <c r="S1586" s="1"/>
      <c r="T1586" s="1"/>
      <c r="U1586" s="1"/>
      <c r="V1586" s="1"/>
      <c r="W1586" s="1"/>
      <c r="X1586" s="1"/>
    </row>
    <row r="1587" spans="1:24">
      <c r="A1587" s="1"/>
      <c r="B1587" s="79"/>
      <c r="C1587" s="1"/>
      <c r="D1587" s="1"/>
      <c r="H1587" s="1"/>
      <c r="I1587" s="1"/>
      <c r="J1587" s="1"/>
      <c r="K1587" s="1"/>
      <c r="L1587" s="1"/>
      <c r="M1587" s="1"/>
      <c r="N1587" s="1"/>
      <c r="O1587" s="1"/>
      <c r="P1587" s="1"/>
      <c r="Q1587" s="1"/>
      <c r="R1587" s="1"/>
      <c r="S1587" s="1"/>
      <c r="T1587" s="1"/>
      <c r="U1587" s="1"/>
      <c r="V1587" s="1"/>
      <c r="W1587" s="1"/>
      <c r="X1587" s="1"/>
    </row>
    <row r="1588" spans="1:24">
      <c r="A1588" s="1"/>
      <c r="B1588" s="79"/>
      <c r="C1588" s="1"/>
      <c r="D1588" s="1"/>
      <c r="H1588" s="1"/>
      <c r="I1588" s="1"/>
      <c r="J1588" s="1"/>
      <c r="K1588" s="1"/>
      <c r="L1588" s="1"/>
      <c r="M1588" s="1"/>
      <c r="N1588" s="1"/>
      <c r="O1588" s="1"/>
      <c r="P1588" s="1"/>
      <c r="Q1588" s="1"/>
      <c r="R1588" s="1"/>
      <c r="S1588" s="1"/>
      <c r="T1588" s="1"/>
      <c r="U1588" s="1"/>
      <c r="V1588" s="1"/>
      <c r="W1588" s="1"/>
      <c r="X1588" s="1"/>
    </row>
    <row r="1589" spans="1:24">
      <c r="A1589" s="1"/>
      <c r="B1589" s="79"/>
      <c r="C1589" s="1"/>
      <c r="D1589" s="1"/>
      <c r="H1589" s="1"/>
      <c r="I1589" s="1"/>
      <c r="J1589" s="1"/>
      <c r="K1589" s="1"/>
      <c r="L1589" s="1"/>
      <c r="M1589" s="1"/>
      <c r="N1589" s="1"/>
      <c r="O1589" s="1"/>
      <c r="P1589" s="1"/>
      <c r="Q1589" s="1"/>
      <c r="R1589" s="1"/>
      <c r="S1589" s="1"/>
      <c r="T1589" s="1"/>
      <c r="U1589" s="1"/>
      <c r="V1589" s="1"/>
      <c r="W1589" s="1"/>
      <c r="X1589" s="1"/>
    </row>
    <row r="1590" spans="1:24">
      <c r="A1590" s="1"/>
      <c r="B1590" s="79"/>
      <c r="C1590" s="1"/>
      <c r="D1590" s="1"/>
      <c r="H1590" s="1"/>
      <c r="I1590" s="1"/>
      <c r="J1590" s="1"/>
      <c r="K1590" s="1"/>
      <c r="L1590" s="1"/>
      <c r="M1590" s="1"/>
      <c r="N1590" s="1"/>
      <c r="O1590" s="1"/>
      <c r="P1590" s="1"/>
      <c r="Q1590" s="1"/>
      <c r="R1590" s="1"/>
      <c r="S1590" s="1"/>
      <c r="T1590" s="1"/>
      <c r="U1590" s="1"/>
      <c r="V1590" s="1"/>
      <c r="W1590" s="1"/>
      <c r="X1590" s="1"/>
    </row>
    <row r="1591" spans="1:24">
      <c r="A1591" s="1"/>
      <c r="B1591" s="79"/>
      <c r="C1591" s="1"/>
      <c r="D1591" s="1"/>
      <c r="H1591" s="1"/>
      <c r="I1591" s="1"/>
      <c r="J1591" s="1"/>
      <c r="K1591" s="1"/>
      <c r="L1591" s="1"/>
      <c r="M1591" s="1"/>
      <c r="N1591" s="1"/>
      <c r="O1591" s="1"/>
      <c r="P1591" s="1"/>
      <c r="Q1591" s="1"/>
      <c r="R1591" s="1"/>
      <c r="S1591" s="1"/>
      <c r="T1591" s="1"/>
      <c r="U1591" s="1"/>
      <c r="V1591" s="1"/>
      <c r="W1591" s="1"/>
      <c r="X1591" s="1"/>
    </row>
    <row r="1592" spans="1:24">
      <c r="A1592" s="1"/>
      <c r="B1592" s="79"/>
      <c r="C1592" s="1"/>
      <c r="D1592" s="1"/>
      <c r="H1592" s="1"/>
      <c r="I1592" s="1"/>
      <c r="J1592" s="1"/>
      <c r="K1592" s="1"/>
      <c r="L1592" s="1"/>
      <c r="M1592" s="1"/>
      <c r="N1592" s="1"/>
      <c r="O1592" s="1"/>
      <c r="P1592" s="1"/>
      <c r="Q1592" s="1"/>
      <c r="R1592" s="1"/>
      <c r="S1592" s="1"/>
      <c r="T1592" s="1"/>
      <c r="U1592" s="1"/>
      <c r="V1592" s="1"/>
      <c r="W1592" s="1"/>
      <c r="X1592" s="1"/>
    </row>
    <row r="1593" spans="1:24">
      <c r="A1593" s="1"/>
      <c r="B1593" s="79"/>
      <c r="C1593" s="1"/>
      <c r="D1593" s="1"/>
      <c r="H1593" s="1"/>
      <c r="I1593" s="1"/>
      <c r="J1593" s="1"/>
      <c r="K1593" s="1"/>
      <c r="L1593" s="1"/>
      <c r="M1593" s="1"/>
      <c r="N1593" s="1"/>
      <c r="O1593" s="1"/>
      <c r="P1593" s="1"/>
      <c r="Q1593" s="1"/>
      <c r="R1593" s="1"/>
      <c r="S1593" s="1"/>
      <c r="T1593" s="1"/>
      <c r="U1593" s="1"/>
      <c r="V1593" s="1"/>
      <c r="W1593" s="1"/>
      <c r="X1593" s="1"/>
    </row>
    <row r="1594" spans="1:24">
      <c r="A1594" s="1"/>
      <c r="B1594" s="79"/>
      <c r="C1594" s="1"/>
      <c r="D1594" s="1"/>
      <c r="H1594" s="1"/>
      <c r="I1594" s="1"/>
      <c r="J1594" s="1"/>
      <c r="K1594" s="1"/>
      <c r="L1594" s="1"/>
      <c r="M1594" s="1"/>
      <c r="N1594" s="1"/>
      <c r="O1594" s="1"/>
      <c r="P1594" s="1"/>
      <c r="Q1594" s="1"/>
      <c r="R1594" s="1"/>
      <c r="S1594" s="1"/>
      <c r="T1594" s="1"/>
      <c r="U1594" s="1"/>
      <c r="V1594" s="1"/>
      <c r="W1594" s="1"/>
      <c r="X1594" s="1"/>
    </row>
    <row r="1595" spans="1:24">
      <c r="A1595" s="1"/>
      <c r="B1595" s="79"/>
      <c r="C1595" s="1"/>
      <c r="D1595" s="1"/>
      <c r="H1595" s="1"/>
      <c r="I1595" s="1"/>
      <c r="J1595" s="1"/>
      <c r="K1595" s="1"/>
      <c r="L1595" s="1"/>
      <c r="M1595" s="1"/>
      <c r="N1595" s="1"/>
      <c r="O1595" s="1"/>
      <c r="P1595" s="1"/>
      <c r="Q1595" s="1"/>
      <c r="R1595" s="1"/>
      <c r="S1595" s="1"/>
      <c r="T1595" s="1"/>
      <c r="U1595" s="1"/>
      <c r="V1595" s="1"/>
      <c r="W1595" s="1"/>
      <c r="X1595" s="1"/>
    </row>
    <row r="1596" spans="1:24">
      <c r="A1596" s="1"/>
      <c r="B1596" s="79"/>
      <c r="C1596" s="1"/>
      <c r="D1596" s="1"/>
      <c r="H1596" s="1"/>
      <c r="I1596" s="1"/>
      <c r="J1596" s="1"/>
      <c r="K1596" s="1"/>
      <c r="L1596" s="1"/>
      <c r="M1596" s="1"/>
      <c r="N1596" s="1"/>
      <c r="O1596" s="1"/>
      <c r="P1596" s="1"/>
      <c r="Q1596" s="1"/>
      <c r="R1596" s="1"/>
      <c r="S1596" s="1"/>
      <c r="T1596" s="1"/>
      <c r="U1596" s="1"/>
      <c r="V1596" s="1"/>
      <c r="W1596" s="1"/>
      <c r="X1596" s="1"/>
    </row>
    <row r="1597" spans="1:24">
      <c r="A1597" s="1"/>
      <c r="B1597" s="79"/>
      <c r="C1597" s="1"/>
      <c r="D1597" s="1"/>
      <c r="H1597" s="1"/>
      <c r="I1597" s="1"/>
      <c r="J1597" s="1"/>
      <c r="K1597" s="1"/>
      <c r="L1597" s="1"/>
      <c r="M1597" s="1"/>
      <c r="N1597" s="1"/>
      <c r="O1597" s="1"/>
      <c r="P1597" s="1"/>
      <c r="Q1597" s="1"/>
      <c r="R1597" s="1"/>
      <c r="S1597" s="1"/>
      <c r="T1597" s="1"/>
      <c r="U1597" s="1"/>
      <c r="V1597" s="1"/>
      <c r="W1597" s="1"/>
      <c r="X1597" s="1"/>
    </row>
    <row r="1598" spans="1:24">
      <c r="A1598" s="1"/>
      <c r="B1598" s="79"/>
      <c r="C1598" s="1"/>
      <c r="D1598" s="1"/>
      <c r="H1598" s="1"/>
      <c r="I1598" s="1"/>
      <c r="J1598" s="1"/>
      <c r="K1598" s="1"/>
      <c r="L1598" s="1"/>
      <c r="M1598" s="1"/>
      <c r="N1598" s="1"/>
      <c r="O1598" s="1"/>
      <c r="P1598" s="1"/>
      <c r="Q1598" s="1"/>
      <c r="R1598" s="1"/>
      <c r="S1598" s="1"/>
      <c r="T1598" s="1"/>
      <c r="U1598" s="1"/>
      <c r="V1598" s="1"/>
      <c r="W1598" s="1"/>
      <c r="X1598" s="1"/>
    </row>
    <row r="1599" spans="1:24">
      <c r="A1599" s="1"/>
      <c r="B1599" s="79"/>
      <c r="C1599" s="1"/>
      <c r="D1599" s="1"/>
      <c r="H1599" s="1"/>
      <c r="I1599" s="1"/>
      <c r="J1599" s="1"/>
      <c r="K1599" s="1"/>
      <c r="L1599" s="1"/>
      <c r="M1599" s="1"/>
      <c r="N1599" s="1"/>
      <c r="O1599" s="1"/>
      <c r="P1599" s="1"/>
      <c r="Q1599" s="1"/>
      <c r="R1599" s="1"/>
      <c r="S1599" s="1"/>
      <c r="T1599" s="1"/>
      <c r="U1599" s="1"/>
      <c r="V1599" s="1"/>
      <c r="W1599" s="1"/>
      <c r="X1599" s="1"/>
    </row>
    <row r="1600" spans="1:24">
      <c r="A1600" s="1"/>
      <c r="B1600" s="79"/>
      <c r="C1600" s="1"/>
      <c r="D1600" s="1"/>
      <c r="H1600" s="1"/>
      <c r="I1600" s="1"/>
      <c r="J1600" s="1"/>
      <c r="K1600" s="1"/>
      <c r="L1600" s="1"/>
      <c r="M1600" s="1"/>
      <c r="N1600" s="1"/>
      <c r="O1600" s="1"/>
      <c r="P1600" s="1"/>
      <c r="Q1600" s="1"/>
      <c r="R1600" s="1"/>
      <c r="S1600" s="1"/>
      <c r="T1600" s="1"/>
      <c r="U1600" s="1"/>
      <c r="V1600" s="1"/>
      <c r="W1600" s="1"/>
      <c r="X1600" s="1"/>
    </row>
    <row r="1601" spans="1:24">
      <c r="A1601" s="1"/>
      <c r="B1601" s="79"/>
      <c r="C1601" s="1"/>
      <c r="D1601" s="1"/>
      <c r="H1601" s="1"/>
      <c r="I1601" s="1"/>
      <c r="J1601" s="1"/>
      <c r="K1601" s="1"/>
      <c r="L1601" s="1"/>
      <c r="M1601" s="1"/>
      <c r="N1601" s="1"/>
      <c r="O1601" s="1"/>
      <c r="P1601" s="1"/>
      <c r="Q1601" s="1"/>
      <c r="R1601" s="1"/>
      <c r="S1601" s="1"/>
      <c r="T1601" s="1"/>
      <c r="U1601" s="1"/>
      <c r="V1601" s="1"/>
      <c r="W1601" s="1"/>
      <c r="X1601" s="1"/>
    </row>
    <row r="1602" spans="1:24">
      <c r="A1602" s="1"/>
      <c r="B1602" s="79"/>
      <c r="C1602" s="1"/>
      <c r="D1602" s="1"/>
      <c r="H1602" s="1"/>
      <c r="I1602" s="1"/>
      <c r="J1602" s="1"/>
      <c r="K1602" s="1"/>
      <c r="L1602" s="1"/>
      <c r="M1602" s="1"/>
      <c r="N1602" s="1"/>
      <c r="O1602" s="1"/>
      <c r="P1602" s="1"/>
      <c r="Q1602" s="1"/>
      <c r="R1602" s="1"/>
      <c r="S1602" s="1"/>
      <c r="T1602" s="1"/>
      <c r="U1602" s="1"/>
      <c r="V1602" s="1"/>
      <c r="W1602" s="1"/>
      <c r="X1602" s="1"/>
    </row>
    <row r="1603" spans="1:24">
      <c r="A1603" s="1"/>
      <c r="B1603" s="79"/>
      <c r="C1603" s="1"/>
      <c r="D1603" s="1"/>
      <c r="H1603" s="1"/>
      <c r="I1603" s="1"/>
      <c r="J1603" s="1"/>
      <c r="K1603" s="1"/>
      <c r="L1603" s="1"/>
      <c r="M1603" s="1"/>
      <c r="N1603" s="1"/>
      <c r="O1603" s="1"/>
      <c r="P1603" s="1"/>
      <c r="Q1603" s="1"/>
      <c r="R1603" s="1"/>
      <c r="S1603" s="1"/>
      <c r="T1603" s="1"/>
      <c r="U1603" s="1"/>
      <c r="V1603" s="1"/>
      <c r="W1603" s="1"/>
      <c r="X1603" s="1"/>
    </row>
    <row r="1604" spans="1:24">
      <c r="A1604" s="1"/>
      <c r="B1604" s="79"/>
      <c r="C1604" s="1"/>
      <c r="D1604" s="1"/>
      <c r="H1604" s="1"/>
      <c r="I1604" s="1"/>
      <c r="J1604" s="1"/>
      <c r="K1604" s="1"/>
      <c r="L1604" s="1"/>
      <c r="M1604" s="1"/>
      <c r="N1604" s="1"/>
      <c r="O1604" s="1"/>
      <c r="P1604" s="1"/>
      <c r="Q1604" s="1"/>
      <c r="R1604" s="1"/>
      <c r="S1604" s="1"/>
      <c r="T1604" s="1"/>
      <c r="U1604" s="1"/>
      <c r="V1604" s="1"/>
      <c r="W1604" s="1"/>
      <c r="X1604" s="1"/>
    </row>
    <row r="1605" spans="1:24">
      <c r="A1605" s="1"/>
      <c r="B1605" s="79"/>
      <c r="C1605" s="1"/>
      <c r="D1605" s="1"/>
      <c r="H1605" s="1"/>
      <c r="I1605" s="1"/>
      <c r="J1605" s="1"/>
      <c r="K1605" s="1"/>
      <c r="L1605" s="1"/>
      <c r="M1605" s="1"/>
      <c r="N1605" s="1"/>
      <c r="O1605" s="1"/>
      <c r="P1605" s="1"/>
      <c r="Q1605" s="1"/>
      <c r="R1605" s="1"/>
      <c r="S1605" s="1"/>
      <c r="T1605" s="1"/>
      <c r="U1605" s="1"/>
      <c r="V1605" s="1"/>
      <c r="W1605" s="1"/>
      <c r="X1605" s="1"/>
    </row>
    <row r="1606" spans="1:24">
      <c r="A1606" s="1"/>
      <c r="B1606" s="79"/>
      <c r="C1606" s="1"/>
      <c r="D1606" s="1"/>
      <c r="H1606" s="1"/>
      <c r="I1606" s="1"/>
      <c r="J1606" s="1"/>
      <c r="K1606" s="1"/>
      <c r="L1606" s="1"/>
      <c r="M1606" s="1"/>
      <c r="N1606" s="1"/>
      <c r="O1606" s="1"/>
      <c r="P1606" s="1"/>
      <c r="Q1606" s="1"/>
      <c r="R1606" s="1"/>
      <c r="S1606" s="1"/>
      <c r="T1606" s="1"/>
      <c r="U1606" s="1"/>
      <c r="V1606" s="1"/>
      <c r="W1606" s="1"/>
      <c r="X1606" s="1"/>
    </row>
    <row r="1607" spans="1:24">
      <c r="A1607" s="1"/>
      <c r="B1607" s="79"/>
      <c r="C1607" s="1"/>
      <c r="D1607" s="1"/>
      <c r="H1607" s="1"/>
      <c r="I1607" s="1"/>
      <c r="J1607" s="1"/>
      <c r="K1607" s="1"/>
      <c r="L1607" s="1"/>
      <c r="M1607" s="1"/>
      <c r="N1607" s="1"/>
      <c r="O1607" s="1"/>
      <c r="P1607" s="1"/>
      <c r="Q1607" s="1"/>
      <c r="R1607" s="1"/>
      <c r="S1607" s="1"/>
      <c r="T1607" s="1"/>
      <c r="U1607" s="1"/>
      <c r="V1607" s="1"/>
      <c r="W1607" s="1"/>
      <c r="X1607" s="1"/>
    </row>
    <row r="1608" spans="1:24">
      <c r="A1608" s="1"/>
      <c r="B1608" s="79"/>
      <c r="C1608" s="1"/>
      <c r="D1608" s="1"/>
      <c r="H1608" s="1"/>
      <c r="I1608" s="1"/>
      <c r="J1608" s="1"/>
      <c r="K1608" s="1"/>
      <c r="L1608" s="1"/>
      <c r="M1608" s="1"/>
      <c r="N1608" s="1"/>
      <c r="O1608" s="1"/>
      <c r="P1608" s="1"/>
      <c r="Q1608" s="1"/>
      <c r="R1608" s="1"/>
      <c r="S1608" s="1"/>
      <c r="T1608" s="1"/>
      <c r="U1608" s="1"/>
      <c r="V1608" s="1"/>
      <c r="W1608" s="1"/>
      <c r="X1608" s="1"/>
    </row>
    <row r="1609" spans="1:24">
      <c r="A1609" s="1"/>
      <c r="B1609" s="79"/>
      <c r="C1609" s="1"/>
      <c r="D1609" s="1"/>
      <c r="H1609" s="1"/>
      <c r="I1609" s="1"/>
      <c r="J1609" s="1"/>
      <c r="K1609" s="1"/>
      <c r="L1609" s="1"/>
      <c r="M1609" s="1"/>
      <c r="N1609" s="1"/>
      <c r="O1609" s="1"/>
      <c r="P1609" s="1"/>
      <c r="Q1609" s="1"/>
      <c r="R1609" s="1"/>
      <c r="S1609" s="1"/>
      <c r="T1609" s="1"/>
      <c r="U1609" s="1"/>
      <c r="V1609" s="1"/>
      <c r="W1609" s="1"/>
      <c r="X1609" s="1"/>
    </row>
    <row r="1610" spans="1:24">
      <c r="A1610" s="1"/>
      <c r="B1610" s="79"/>
      <c r="C1610" s="1"/>
      <c r="D1610" s="1"/>
      <c r="H1610" s="1"/>
      <c r="I1610" s="1"/>
      <c r="J1610" s="1"/>
      <c r="K1610" s="1"/>
      <c r="L1610" s="1"/>
      <c r="M1610" s="1"/>
      <c r="N1610" s="1"/>
      <c r="O1610" s="1"/>
      <c r="P1610" s="1"/>
      <c r="Q1610" s="1"/>
      <c r="R1610" s="1"/>
      <c r="S1610" s="1"/>
      <c r="T1610" s="1"/>
      <c r="U1610" s="1"/>
      <c r="V1610" s="1"/>
      <c r="W1610" s="1"/>
      <c r="X1610" s="1"/>
    </row>
    <row r="1611" spans="1:24">
      <c r="A1611" s="1"/>
      <c r="B1611" s="79"/>
      <c r="C1611" s="1"/>
      <c r="D1611" s="1"/>
      <c r="H1611" s="1"/>
      <c r="I1611" s="1"/>
      <c r="J1611" s="1"/>
      <c r="K1611" s="1"/>
      <c r="L1611" s="1"/>
      <c r="M1611" s="1"/>
      <c r="N1611" s="1"/>
      <c r="O1611" s="1"/>
      <c r="P1611" s="1"/>
      <c r="Q1611" s="1"/>
      <c r="R1611" s="1"/>
      <c r="S1611" s="1"/>
      <c r="T1611" s="1"/>
      <c r="U1611" s="1"/>
      <c r="V1611" s="1"/>
      <c r="W1611" s="1"/>
      <c r="X1611" s="1"/>
    </row>
    <row r="1612" spans="1:24">
      <c r="A1612" s="1"/>
      <c r="B1612" s="79"/>
      <c r="C1612" s="1"/>
      <c r="D1612" s="1"/>
      <c r="H1612" s="1"/>
      <c r="I1612" s="1"/>
      <c r="J1612" s="1"/>
      <c r="K1612" s="1"/>
      <c r="L1612" s="1"/>
      <c r="M1612" s="1"/>
      <c r="N1612" s="1"/>
      <c r="O1612" s="1"/>
      <c r="P1612" s="1"/>
      <c r="Q1612" s="1"/>
      <c r="R1612" s="1"/>
      <c r="S1612" s="1"/>
      <c r="T1612" s="1"/>
      <c r="U1612" s="1"/>
      <c r="V1612" s="1"/>
      <c r="W1612" s="1"/>
      <c r="X1612" s="1"/>
    </row>
    <row r="1613" spans="1:24">
      <c r="A1613" s="1"/>
      <c r="B1613" s="79"/>
      <c r="C1613" s="1"/>
      <c r="D1613" s="1"/>
      <c r="H1613" s="1"/>
      <c r="I1613" s="1"/>
      <c r="J1613" s="1"/>
      <c r="K1613" s="1"/>
      <c r="L1613" s="1"/>
      <c r="M1613" s="1"/>
      <c r="N1613" s="1"/>
      <c r="O1613" s="1"/>
      <c r="P1613" s="1"/>
      <c r="Q1613" s="1"/>
      <c r="R1613" s="1"/>
      <c r="S1613" s="1"/>
      <c r="T1613" s="1"/>
      <c r="U1613" s="1"/>
      <c r="V1613" s="1"/>
      <c r="W1613" s="1"/>
      <c r="X1613" s="1"/>
    </row>
    <row r="1614" spans="1:24">
      <c r="A1614" s="1"/>
      <c r="B1614" s="79"/>
      <c r="C1614" s="1"/>
      <c r="D1614" s="1"/>
      <c r="H1614" s="1"/>
      <c r="I1614" s="1"/>
      <c r="J1614" s="1"/>
      <c r="K1614" s="1"/>
      <c r="L1614" s="1"/>
      <c r="M1614" s="1"/>
      <c r="N1614" s="1"/>
      <c r="O1614" s="1"/>
      <c r="P1614" s="1"/>
      <c r="Q1614" s="1"/>
      <c r="R1614" s="1"/>
      <c r="S1614" s="1"/>
      <c r="T1614" s="1"/>
      <c r="U1614" s="1"/>
      <c r="V1614" s="1"/>
      <c r="W1614" s="1"/>
      <c r="X1614" s="1"/>
    </row>
    <row r="1615" spans="1:24">
      <c r="A1615" s="1"/>
      <c r="B1615" s="79"/>
      <c r="C1615" s="1"/>
      <c r="D1615" s="1"/>
      <c r="H1615" s="1"/>
      <c r="I1615" s="1"/>
      <c r="J1615" s="1"/>
      <c r="K1615" s="1"/>
      <c r="L1615" s="1"/>
      <c r="M1615" s="1"/>
      <c r="N1615" s="1"/>
      <c r="O1615" s="1"/>
      <c r="P1615" s="1"/>
      <c r="Q1615" s="1"/>
      <c r="R1615" s="1"/>
      <c r="S1615" s="1"/>
      <c r="T1615" s="1"/>
      <c r="U1615" s="1"/>
      <c r="V1615" s="1"/>
      <c r="W1615" s="1"/>
      <c r="X1615" s="1"/>
    </row>
    <row r="1616" spans="1:24">
      <c r="A1616" s="1"/>
      <c r="B1616" s="79"/>
      <c r="C1616" s="1"/>
      <c r="D1616" s="1"/>
      <c r="H1616" s="1"/>
      <c r="I1616" s="1"/>
      <c r="J1616" s="1"/>
      <c r="K1616" s="1"/>
      <c r="L1616" s="1"/>
      <c r="M1616" s="1"/>
      <c r="N1616" s="1"/>
      <c r="O1616" s="1"/>
      <c r="P1616" s="1"/>
      <c r="Q1616" s="1"/>
      <c r="R1616" s="1"/>
      <c r="S1616" s="1"/>
      <c r="T1616" s="1"/>
      <c r="U1616" s="1"/>
      <c r="V1616" s="1"/>
      <c r="W1616" s="1"/>
      <c r="X1616" s="1"/>
    </row>
    <row r="1617" spans="1:24">
      <c r="A1617" s="1"/>
      <c r="B1617" s="79"/>
      <c r="C1617" s="1"/>
      <c r="D1617" s="1"/>
      <c r="H1617" s="1"/>
      <c r="I1617" s="1"/>
      <c r="J1617" s="1"/>
      <c r="K1617" s="1"/>
      <c r="L1617" s="1"/>
      <c r="M1617" s="1"/>
      <c r="N1617" s="1"/>
      <c r="O1617" s="1"/>
      <c r="P1617" s="1"/>
      <c r="Q1617" s="1"/>
      <c r="R1617" s="1"/>
      <c r="S1617" s="1"/>
      <c r="T1617" s="1"/>
      <c r="U1617" s="1"/>
      <c r="V1617" s="1"/>
      <c r="W1617" s="1"/>
      <c r="X1617" s="1"/>
    </row>
    <row r="1618" spans="1:24">
      <c r="A1618" s="1"/>
      <c r="B1618" s="79"/>
      <c r="C1618" s="1"/>
      <c r="D1618" s="1"/>
      <c r="H1618" s="1"/>
      <c r="I1618" s="1"/>
      <c r="J1618" s="1"/>
      <c r="K1618" s="1"/>
      <c r="L1618" s="1"/>
      <c r="M1618" s="1"/>
      <c r="N1618" s="1"/>
      <c r="O1618" s="1"/>
      <c r="P1618" s="1"/>
      <c r="Q1618" s="1"/>
      <c r="R1618" s="1"/>
      <c r="S1618" s="1"/>
      <c r="T1618" s="1"/>
      <c r="U1618" s="1"/>
      <c r="V1618" s="1"/>
      <c r="W1618" s="1"/>
      <c r="X1618" s="1"/>
    </row>
    <row r="1619" spans="1:24">
      <c r="A1619" s="1"/>
      <c r="B1619" s="79"/>
      <c r="C1619" s="1"/>
      <c r="D1619" s="1"/>
      <c r="H1619" s="1"/>
      <c r="I1619" s="1"/>
      <c r="J1619" s="1"/>
      <c r="K1619" s="1"/>
      <c r="L1619" s="1"/>
      <c r="M1619" s="1"/>
      <c r="N1619" s="1"/>
      <c r="O1619" s="1"/>
      <c r="P1619" s="1"/>
      <c r="Q1619" s="1"/>
      <c r="R1619" s="1"/>
      <c r="S1619" s="1"/>
      <c r="T1619" s="1"/>
      <c r="U1619" s="1"/>
      <c r="V1619" s="1"/>
      <c r="W1619" s="1"/>
      <c r="X1619" s="1"/>
    </row>
    <row r="1620" spans="1:24">
      <c r="A1620" s="1"/>
      <c r="B1620" s="79"/>
      <c r="C1620" s="1"/>
      <c r="D1620" s="1"/>
      <c r="H1620" s="1"/>
      <c r="I1620" s="1"/>
      <c r="J1620" s="1"/>
      <c r="K1620" s="1"/>
      <c r="L1620" s="1"/>
      <c r="M1620" s="1"/>
      <c r="N1620" s="1"/>
      <c r="O1620" s="1"/>
      <c r="P1620" s="1"/>
      <c r="Q1620" s="1"/>
      <c r="R1620" s="1"/>
      <c r="S1620" s="1"/>
      <c r="T1620" s="1"/>
      <c r="U1620" s="1"/>
      <c r="V1620" s="1"/>
      <c r="W1620" s="1"/>
      <c r="X1620" s="1"/>
    </row>
    <row r="1621" spans="1:24">
      <c r="A1621" s="1"/>
      <c r="B1621" s="79"/>
      <c r="C1621" s="1"/>
      <c r="D1621" s="1"/>
      <c r="H1621" s="1"/>
      <c r="I1621" s="1"/>
      <c r="J1621" s="1"/>
      <c r="K1621" s="1"/>
      <c r="L1621" s="1"/>
      <c r="M1621" s="1"/>
      <c r="N1621" s="1"/>
      <c r="O1621" s="1"/>
      <c r="P1621" s="1"/>
      <c r="Q1621" s="1"/>
      <c r="R1621" s="1"/>
      <c r="S1621" s="1"/>
      <c r="T1621" s="1"/>
      <c r="U1621" s="1"/>
      <c r="V1621" s="1"/>
      <c r="W1621" s="1"/>
      <c r="X1621" s="1"/>
    </row>
    <row r="1622" spans="1:24">
      <c r="A1622" s="1"/>
      <c r="B1622" s="79"/>
      <c r="C1622" s="1"/>
      <c r="D1622" s="1"/>
      <c r="H1622" s="1"/>
      <c r="I1622" s="1"/>
      <c r="J1622" s="1"/>
      <c r="K1622" s="1"/>
      <c r="L1622" s="1"/>
      <c r="M1622" s="1"/>
      <c r="N1622" s="1"/>
      <c r="O1622" s="1"/>
      <c r="P1622" s="1"/>
      <c r="Q1622" s="1"/>
      <c r="R1622" s="1"/>
      <c r="S1622" s="1"/>
      <c r="T1622" s="1"/>
      <c r="U1622" s="1"/>
      <c r="V1622" s="1"/>
      <c r="W1622" s="1"/>
      <c r="X1622" s="1"/>
    </row>
    <row r="1623" spans="1:24">
      <c r="A1623" s="1"/>
      <c r="B1623" s="79"/>
      <c r="C1623" s="1"/>
      <c r="D1623" s="1"/>
      <c r="H1623" s="1"/>
      <c r="I1623" s="1"/>
      <c r="J1623" s="1"/>
      <c r="K1623" s="1"/>
      <c r="L1623" s="1"/>
      <c r="M1623" s="1"/>
      <c r="N1623" s="1"/>
      <c r="O1623" s="1"/>
      <c r="P1623" s="1"/>
      <c r="Q1623" s="1"/>
      <c r="R1623" s="1"/>
      <c r="S1623" s="1"/>
      <c r="T1623" s="1"/>
      <c r="U1623" s="1"/>
      <c r="V1623" s="1"/>
      <c r="W1623" s="1"/>
      <c r="X1623" s="1"/>
    </row>
    <row r="1624" spans="1:24">
      <c r="A1624" s="1"/>
      <c r="B1624" s="79"/>
      <c r="C1624" s="1"/>
      <c r="D1624" s="1"/>
      <c r="H1624" s="1"/>
      <c r="I1624" s="1"/>
      <c r="J1624" s="1"/>
      <c r="K1624" s="1"/>
      <c r="L1624" s="1"/>
      <c r="M1624" s="1"/>
      <c r="N1624" s="1"/>
      <c r="O1624" s="1"/>
      <c r="P1624" s="1"/>
      <c r="Q1624" s="1"/>
      <c r="R1624" s="1"/>
      <c r="S1624" s="1"/>
      <c r="T1624" s="1"/>
      <c r="U1624" s="1"/>
      <c r="V1624" s="1"/>
      <c r="W1624" s="1"/>
      <c r="X1624" s="1"/>
    </row>
    <row r="1625" spans="1:24">
      <c r="A1625" s="1"/>
      <c r="B1625" s="79"/>
      <c r="C1625" s="1"/>
      <c r="D1625" s="1"/>
      <c r="H1625" s="1"/>
      <c r="I1625" s="1"/>
      <c r="J1625" s="1"/>
      <c r="K1625" s="1"/>
      <c r="L1625" s="1"/>
      <c r="M1625" s="1"/>
      <c r="N1625" s="1"/>
      <c r="O1625" s="1"/>
      <c r="P1625" s="1"/>
      <c r="Q1625" s="1"/>
      <c r="R1625" s="1"/>
      <c r="S1625" s="1"/>
      <c r="T1625" s="1"/>
      <c r="U1625" s="1"/>
      <c r="V1625" s="1"/>
      <c r="W1625" s="1"/>
      <c r="X1625" s="1"/>
    </row>
    <row r="1626" spans="1:24">
      <c r="A1626" s="1"/>
      <c r="B1626" s="79"/>
      <c r="C1626" s="1"/>
      <c r="D1626" s="1"/>
      <c r="H1626" s="1"/>
      <c r="I1626" s="1"/>
      <c r="J1626" s="1"/>
      <c r="K1626" s="1"/>
      <c r="L1626" s="1"/>
      <c r="M1626" s="1"/>
      <c r="N1626" s="1"/>
      <c r="O1626" s="1"/>
      <c r="P1626" s="1"/>
      <c r="Q1626" s="1"/>
      <c r="R1626" s="1"/>
      <c r="S1626" s="1"/>
      <c r="T1626" s="1"/>
      <c r="U1626" s="1"/>
      <c r="V1626" s="1"/>
      <c r="W1626" s="1"/>
      <c r="X1626" s="1"/>
    </row>
    <row r="1627" spans="1:24">
      <c r="A1627" s="1"/>
      <c r="B1627" s="79"/>
      <c r="C1627" s="1"/>
      <c r="D1627" s="1"/>
      <c r="H1627" s="1"/>
      <c r="I1627" s="1"/>
      <c r="J1627" s="1"/>
      <c r="K1627" s="1"/>
      <c r="L1627" s="1"/>
      <c r="M1627" s="1"/>
      <c r="N1627" s="1"/>
      <c r="O1627" s="1"/>
      <c r="P1627" s="1"/>
      <c r="Q1627" s="1"/>
      <c r="R1627" s="1"/>
      <c r="S1627" s="1"/>
      <c r="T1627" s="1"/>
      <c r="U1627" s="1"/>
      <c r="V1627" s="1"/>
      <c r="W1627" s="1"/>
      <c r="X1627" s="1"/>
    </row>
    <row r="1628" spans="1:24">
      <c r="A1628" s="1"/>
      <c r="B1628" s="79"/>
      <c r="C1628" s="1"/>
      <c r="D1628" s="1"/>
      <c r="H1628" s="1"/>
      <c r="I1628" s="1"/>
      <c r="J1628" s="1"/>
      <c r="K1628" s="1"/>
      <c r="L1628" s="1"/>
      <c r="M1628" s="1"/>
      <c r="N1628" s="1"/>
      <c r="O1628" s="1"/>
      <c r="P1628" s="1"/>
      <c r="Q1628" s="1"/>
      <c r="R1628" s="1"/>
      <c r="S1628" s="1"/>
      <c r="T1628" s="1"/>
      <c r="U1628" s="1"/>
      <c r="V1628" s="1"/>
      <c r="W1628" s="1"/>
      <c r="X1628" s="1"/>
    </row>
    <row r="1629" spans="1:24">
      <c r="A1629" s="1"/>
      <c r="B1629" s="79"/>
      <c r="C1629" s="1"/>
      <c r="D1629" s="1"/>
      <c r="H1629" s="1"/>
      <c r="I1629" s="1"/>
      <c r="J1629" s="1"/>
      <c r="K1629" s="1"/>
      <c r="L1629" s="1"/>
      <c r="M1629" s="1"/>
      <c r="N1629" s="1"/>
      <c r="O1629" s="1"/>
      <c r="P1629" s="1"/>
      <c r="Q1629" s="1"/>
      <c r="R1629" s="1"/>
      <c r="S1629" s="1"/>
      <c r="T1629" s="1"/>
      <c r="U1629" s="1"/>
      <c r="V1629" s="1"/>
      <c r="W1629" s="1"/>
      <c r="X1629" s="1"/>
    </row>
    <row r="1630" spans="1:24">
      <c r="A1630" s="1"/>
      <c r="B1630" s="79"/>
      <c r="C1630" s="1"/>
      <c r="D1630" s="1"/>
      <c r="H1630" s="1"/>
      <c r="I1630" s="1"/>
      <c r="J1630" s="1"/>
      <c r="K1630" s="1"/>
      <c r="L1630" s="1"/>
      <c r="M1630" s="1"/>
      <c r="N1630" s="1"/>
      <c r="O1630" s="1"/>
      <c r="P1630" s="1"/>
      <c r="Q1630" s="1"/>
      <c r="R1630" s="1"/>
      <c r="S1630" s="1"/>
      <c r="T1630" s="1"/>
      <c r="U1630" s="1"/>
      <c r="V1630" s="1"/>
      <c r="W1630" s="1"/>
      <c r="X1630" s="1"/>
    </row>
    <row r="1631" spans="1:24">
      <c r="A1631" s="1"/>
      <c r="B1631" s="79"/>
      <c r="C1631" s="1"/>
      <c r="D1631" s="1"/>
      <c r="H1631" s="1"/>
      <c r="I1631" s="1"/>
      <c r="J1631" s="1"/>
      <c r="K1631" s="1"/>
      <c r="L1631" s="1"/>
      <c r="M1631" s="1"/>
      <c r="N1631" s="1"/>
      <c r="O1631" s="1"/>
      <c r="P1631" s="1"/>
      <c r="Q1631" s="1"/>
      <c r="R1631" s="1"/>
      <c r="S1631" s="1"/>
      <c r="T1631" s="1"/>
      <c r="U1631" s="1"/>
      <c r="V1631" s="1"/>
      <c r="W1631" s="1"/>
      <c r="X1631" s="1"/>
    </row>
    <row r="1632" spans="1:24">
      <c r="A1632" s="1"/>
      <c r="B1632" s="79"/>
      <c r="C1632" s="1"/>
      <c r="D1632" s="1"/>
      <c r="H1632" s="1"/>
      <c r="I1632" s="1"/>
      <c r="J1632" s="1"/>
      <c r="K1632" s="1"/>
      <c r="L1632" s="1"/>
      <c r="M1632" s="1"/>
      <c r="N1632" s="1"/>
      <c r="O1632" s="1"/>
      <c r="P1632" s="1"/>
      <c r="Q1632" s="1"/>
      <c r="R1632" s="1"/>
      <c r="S1632" s="1"/>
      <c r="T1632" s="1"/>
      <c r="U1632" s="1"/>
      <c r="V1632" s="1"/>
      <c r="W1632" s="1"/>
      <c r="X1632" s="1"/>
    </row>
    <row r="1633" spans="1:24">
      <c r="A1633" s="1"/>
      <c r="B1633" s="79"/>
      <c r="C1633" s="1"/>
      <c r="D1633" s="1"/>
      <c r="H1633" s="1"/>
      <c r="I1633" s="1"/>
      <c r="J1633" s="1"/>
      <c r="K1633" s="1"/>
      <c r="L1633" s="1"/>
      <c r="M1633" s="1"/>
      <c r="N1633" s="1"/>
      <c r="O1633" s="1"/>
      <c r="P1633" s="1"/>
      <c r="Q1633" s="1"/>
      <c r="R1633" s="1"/>
      <c r="S1633" s="1"/>
      <c r="T1633" s="1"/>
      <c r="U1633" s="1"/>
      <c r="V1633" s="1"/>
      <c r="W1633" s="1"/>
      <c r="X1633" s="1"/>
    </row>
    <row r="1634" spans="1:24">
      <c r="A1634" s="1"/>
      <c r="B1634" s="79"/>
      <c r="C1634" s="1"/>
      <c r="D1634" s="1"/>
      <c r="H1634" s="1"/>
      <c r="I1634" s="1"/>
      <c r="J1634" s="1"/>
      <c r="K1634" s="1"/>
      <c r="L1634" s="1"/>
      <c r="M1634" s="1"/>
      <c r="N1634" s="1"/>
      <c r="O1634" s="1"/>
      <c r="P1634" s="1"/>
      <c r="Q1634" s="1"/>
      <c r="R1634" s="1"/>
      <c r="S1634" s="1"/>
      <c r="T1634" s="1"/>
      <c r="U1634" s="1"/>
      <c r="V1634" s="1"/>
      <c r="W1634" s="1"/>
      <c r="X1634" s="1"/>
    </row>
    <row r="1635" spans="1:24">
      <c r="A1635" s="1"/>
      <c r="B1635" s="79"/>
      <c r="C1635" s="1"/>
      <c r="D1635" s="1"/>
      <c r="H1635" s="1"/>
      <c r="I1635" s="1"/>
      <c r="J1635" s="1"/>
      <c r="K1635" s="1"/>
      <c r="L1635" s="1"/>
      <c r="M1635" s="1"/>
      <c r="N1635" s="1"/>
      <c r="O1635" s="1"/>
      <c r="P1635" s="1"/>
      <c r="Q1635" s="1"/>
      <c r="R1635" s="1"/>
      <c r="S1635" s="1"/>
      <c r="T1635" s="1"/>
      <c r="U1635" s="1"/>
      <c r="V1635" s="1"/>
      <c r="W1635" s="1"/>
      <c r="X1635" s="1"/>
    </row>
    <row r="1636" spans="1:24">
      <c r="A1636" s="1"/>
      <c r="B1636" s="79"/>
      <c r="C1636" s="1"/>
      <c r="D1636" s="1"/>
      <c r="H1636" s="1"/>
      <c r="I1636" s="1"/>
      <c r="J1636" s="1"/>
      <c r="K1636" s="1"/>
      <c r="L1636" s="1"/>
      <c r="M1636" s="1"/>
      <c r="N1636" s="1"/>
      <c r="O1636" s="1"/>
      <c r="P1636" s="1"/>
      <c r="Q1636" s="1"/>
      <c r="R1636" s="1"/>
      <c r="S1636" s="1"/>
      <c r="T1636" s="1"/>
      <c r="U1636" s="1"/>
      <c r="V1636" s="1"/>
      <c r="W1636" s="1"/>
      <c r="X1636" s="1"/>
    </row>
    <row r="1637" spans="1:24">
      <c r="A1637" s="1"/>
      <c r="B1637" s="79"/>
      <c r="C1637" s="1"/>
      <c r="D1637" s="1"/>
      <c r="H1637" s="1"/>
      <c r="I1637" s="1"/>
      <c r="J1637" s="1"/>
      <c r="K1637" s="1"/>
      <c r="L1637" s="1"/>
      <c r="M1637" s="1"/>
      <c r="N1637" s="1"/>
      <c r="O1637" s="1"/>
      <c r="P1637" s="1"/>
      <c r="Q1637" s="1"/>
      <c r="R1637" s="1"/>
      <c r="S1637" s="1"/>
      <c r="T1637" s="1"/>
      <c r="U1637" s="1"/>
      <c r="V1637" s="1"/>
      <c r="W1637" s="1"/>
      <c r="X1637" s="1"/>
    </row>
    <row r="1638" spans="1:24">
      <c r="A1638" s="1"/>
      <c r="B1638" s="79"/>
      <c r="C1638" s="1"/>
      <c r="D1638" s="1"/>
      <c r="H1638" s="1"/>
      <c r="I1638" s="1"/>
      <c r="J1638" s="1"/>
      <c r="K1638" s="1"/>
      <c r="L1638" s="1"/>
      <c r="M1638" s="1"/>
      <c r="N1638" s="1"/>
      <c r="O1638" s="1"/>
      <c r="P1638" s="1"/>
      <c r="Q1638" s="1"/>
      <c r="R1638" s="1"/>
      <c r="S1638" s="1"/>
      <c r="T1638" s="1"/>
      <c r="U1638" s="1"/>
      <c r="V1638" s="1"/>
      <c r="W1638" s="1"/>
      <c r="X1638" s="1"/>
    </row>
    <row r="1639" spans="1:24">
      <c r="A1639" s="1"/>
      <c r="B1639" s="79"/>
      <c r="C1639" s="1"/>
      <c r="D1639" s="1"/>
      <c r="H1639" s="1"/>
      <c r="I1639" s="1"/>
      <c r="J1639" s="1"/>
      <c r="K1639" s="1"/>
      <c r="L1639" s="1"/>
      <c r="M1639" s="1"/>
      <c r="N1639" s="1"/>
      <c r="O1639" s="1"/>
      <c r="P1639" s="1"/>
      <c r="Q1639" s="1"/>
      <c r="R1639" s="1"/>
      <c r="S1639" s="1"/>
      <c r="T1639" s="1"/>
      <c r="U1639" s="1"/>
      <c r="V1639" s="1"/>
      <c r="W1639" s="1"/>
      <c r="X1639" s="1"/>
    </row>
    <row r="1640" spans="1:24">
      <c r="A1640" s="1"/>
      <c r="B1640" s="79"/>
      <c r="C1640" s="1"/>
      <c r="D1640" s="1"/>
      <c r="H1640" s="1"/>
      <c r="I1640" s="1"/>
      <c r="J1640" s="1"/>
      <c r="K1640" s="1"/>
      <c r="L1640" s="1"/>
      <c r="M1640" s="1"/>
      <c r="N1640" s="1"/>
      <c r="O1640" s="1"/>
      <c r="P1640" s="1"/>
      <c r="Q1640" s="1"/>
      <c r="R1640" s="1"/>
      <c r="S1640" s="1"/>
      <c r="T1640" s="1"/>
      <c r="U1640" s="1"/>
      <c r="V1640" s="1"/>
      <c r="W1640" s="1"/>
      <c r="X1640" s="1"/>
    </row>
    <row r="1641" spans="1:24">
      <c r="A1641" s="1"/>
      <c r="B1641" s="79"/>
      <c r="C1641" s="1"/>
      <c r="D1641" s="1"/>
      <c r="H1641" s="1"/>
      <c r="I1641" s="1"/>
      <c r="J1641" s="1"/>
      <c r="K1641" s="1"/>
      <c r="L1641" s="1"/>
      <c r="M1641" s="1"/>
      <c r="N1641" s="1"/>
      <c r="O1641" s="1"/>
      <c r="P1641" s="1"/>
      <c r="Q1641" s="1"/>
      <c r="R1641" s="1"/>
      <c r="S1641" s="1"/>
      <c r="T1641" s="1"/>
      <c r="U1641" s="1"/>
      <c r="V1641" s="1"/>
      <c r="W1641" s="1"/>
      <c r="X1641" s="1"/>
    </row>
    <row r="1642" spans="1:24">
      <c r="A1642" s="1"/>
      <c r="B1642" s="79"/>
      <c r="C1642" s="1"/>
      <c r="D1642" s="1"/>
      <c r="H1642" s="1"/>
      <c r="I1642" s="1"/>
      <c r="J1642" s="1"/>
      <c r="K1642" s="1"/>
      <c r="L1642" s="1"/>
      <c r="M1642" s="1"/>
      <c r="N1642" s="1"/>
      <c r="O1642" s="1"/>
      <c r="P1642" s="1"/>
      <c r="Q1642" s="1"/>
      <c r="R1642" s="1"/>
      <c r="S1642" s="1"/>
      <c r="T1642" s="1"/>
      <c r="U1642" s="1"/>
      <c r="V1642" s="1"/>
      <c r="W1642" s="1"/>
      <c r="X1642" s="1"/>
    </row>
    <row r="1643" spans="1:24">
      <c r="A1643" s="1"/>
      <c r="B1643" s="79"/>
      <c r="C1643" s="1"/>
      <c r="D1643" s="1"/>
      <c r="H1643" s="1"/>
      <c r="I1643" s="1"/>
      <c r="J1643" s="1"/>
      <c r="K1643" s="1"/>
      <c r="L1643" s="1"/>
      <c r="M1643" s="1"/>
      <c r="N1643" s="1"/>
      <c r="O1643" s="1"/>
      <c r="P1643" s="1"/>
      <c r="Q1643" s="1"/>
      <c r="R1643" s="1"/>
      <c r="S1643" s="1"/>
      <c r="T1643" s="1"/>
      <c r="U1643" s="1"/>
      <c r="V1643" s="1"/>
      <c r="W1643" s="1"/>
      <c r="X1643" s="1"/>
    </row>
    <row r="1644" spans="1:24">
      <c r="A1644" s="1"/>
      <c r="B1644" s="79"/>
      <c r="C1644" s="1"/>
      <c r="D1644" s="1"/>
      <c r="H1644" s="1"/>
      <c r="I1644" s="1"/>
      <c r="J1644" s="1"/>
      <c r="K1644" s="1"/>
      <c r="L1644" s="1"/>
      <c r="M1644" s="1"/>
      <c r="N1644" s="1"/>
      <c r="O1644" s="1"/>
      <c r="P1644" s="1"/>
      <c r="Q1644" s="1"/>
      <c r="R1644" s="1"/>
      <c r="S1644" s="1"/>
      <c r="T1644" s="1"/>
      <c r="U1644" s="1"/>
      <c r="V1644" s="1"/>
      <c r="W1644" s="1"/>
      <c r="X1644" s="1"/>
    </row>
    <row r="1645" spans="1:24">
      <c r="A1645" s="1"/>
      <c r="B1645" s="79"/>
      <c r="C1645" s="1"/>
      <c r="D1645" s="1"/>
      <c r="H1645" s="1"/>
      <c r="I1645" s="1"/>
      <c r="J1645" s="1"/>
      <c r="K1645" s="1"/>
      <c r="L1645" s="1"/>
      <c r="M1645" s="1"/>
      <c r="N1645" s="1"/>
      <c r="O1645" s="1"/>
      <c r="P1645" s="1"/>
      <c r="Q1645" s="1"/>
      <c r="R1645" s="1"/>
      <c r="S1645" s="1"/>
      <c r="T1645" s="1"/>
      <c r="U1645" s="1"/>
      <c r="V1645" s="1"/>
      <c r="W1645" s="1"/>
      <c r="X1645" s="1"/>
    </row>
    <row r="1646" spans="1:24">
      <c r="A1646" s="1"/>
      <c r="B1646" s="79"/>
      <c r="C1646" s="1"/>
      <c r="D1646" s="1"/>
      <c r="H1646" s="1"/>
      <c r="I1646" s="1"/>
      <c r="J1646" s="1"/>
      <c r="K1646" s="1"/>
      <c r="L1646" s="1"/>
      <c r="M1646" s="1"/>
      <c r="N1646" s="1"/>
      <c r="O1646" s="1"/>
      <c r="P1646" s="1"/>
      <c r="Q1646" s="1"/>
      <c r="R1646" s="1"/>
      <c r="S1646" s="1"/>
      <c r="T1646" s="1"/>
      <c r="U1646" s="1"/>
      <c r="V1646" s="1"/>
      <c r="W1646" s="1"/>
      <c r="X1646" s="1"/>
    </row>
    <row r="1647" spans="1:24">
      <c r="A1647" s="1"/>
      <c r="B1647" s="79"/>
      <c r="C1647" s="1"/>
      <c r="D1647" s="1"/>
      <c r="H1647" s="1"/>
      <c r="I1647" s="1"/>
      <c r="J1647" s="1"/>
      <c r="K1647" s="1"/>
      <c r="L1647" s="1"/>
      <c r="M1647" s="1"/>
      <c r="N1647" s="1"/>
      <c r="O1647" s="1"/>
      <c r="P1647" s="1"/>
      <c r="Q1647" s="1"/>
      <c r="R1647" s="1"/>
      <c r="S1647" s="1"/>
      <c r="T1647" s="1"/>
      <c r="U1647" s="1"/>
      <c r="V1647" s="1"/>
      <c r="W1647" s="1"/>
      <c r="X1647" s="1"/>
    </row>
    <row r="1648" spans="1:24">
      <c r="A1648" s="1"/>
      <c r="B1648" s="79"/>
      <c r="C1648" s="1"/>
      <c r="D1648" s="1"/>
      <c r="H1648" s="1"/>
      <c r="I1648" s="1"/>
      <c r="J1648" s="1"/>
      <c r="K1648" s="1"/>
      <c r="L1648" s="1"/>
      <c r="M1648" s="1"/>
      <c r="N1648" s="1"/>
      <c r="O1648" s="1"/>
      <c r="P1648" s="1"/>
      <c r="Q1648" s="1"/>
      <c r="R1648" s="1"/>
      <c r="S1648" s="1"/>
      <c r="T1648" s="1"/>
      <c r="U1648" s="1"/>
      <c r="V1648" s="1"/>
      <c r="W1648" s="1"/>
      <c r="X1648" s="1"/>
    </row>
    <row r="1649" spans="1:24">
      <c r="A1649" s="1"/>
      <c r="B1649" s="79"/>
      <c r="C1649" s="1"/>
      <c r="D1649" s="1"/>
      <c r="H1649" s="1"/>
      <c r="I1649" s="1"/>
      <c r="J1649" s="1"/>
      <c r="K1649" s="1"/>
      <c r="L1649" s="1"/>
      <c r="M1649" s="1"/>
      <c r="N1649" s="1"/>
      <c r="O1649" s="1"/>
      <c r="P1649" s="1"/>
      <c r="Q1649" s="1"/>
      <c r="R1649" s="1"/>
      <c r="S1649" s="1"/>
      <c r="T1649" s="1"/>
      <c r="U1649" s="1"/>
      <c r="V1649" s="1"/>
      <c r="W1649" s="1"/>
      <c r="X1649" s="1"/>
    </row>
    <row r="1650" spans="1:24">
      <c r="A1650" s="1"/>
      <c r="B1650" s="79"/>
      <c r="C1650" s="1"/>
      <c r="D1650" s="1"/>
      <c r="H1650" s="1"/>
      <c r="I1650" s="1"/>
      <c r="J1650" s="1"/>
      <c r="K1650" s="1"/>
      <c r="L1650" s="1"/>
      <c r="M1650" s="1"/>
      <c r="N1650" s="1"/>
      <c r="O1650" s="1"/>
      <c r="P1650" s="1"/>
      <c r="Q1650" s="1"/>
      <c r="R1650" s="1"/>
      <c r="S1650" s="1"/>
      <c r="T1650" s="1"/>
      <c r="U1650" s="1"/>
      <c r="V1650" s="1"/>
      <c r="W1650" s="1"/>
      <c r="X1650" s="1"/>
    </row>
    <row r="1651" spans="1:24">
      <c r="A1651" s="1"/>
      <c r="B1651" s="79"/>
      <c r="C1651" s="1"/>
      <c r="D1651" s="1"/>
      <c r="H1651" s="1"/>
      <c r="I1651" s="1"/>
      <c r="J1651" s="1"/>
      <c r="K1651" s="1"/>
      <c r="L1651" s="1"/>
      <c r="M1651" s="1"/>
      <c r="N1651" s="1"/>
      <c r="O1651" s="1"/>
      <c r="P1651" s="1"/>
      <c r="Q1651" s="1"/>
      <c r="R1651" s="1"/>
      <c r="S1651" s="1"/>
      <c r="T1651" s="1"/>
      <c r="U1651" s="1"/>
      <c r="V1651" s="1"/>
      <c r="W1651" s="1"/>
      <c r="X1651" s="1"/>
    </row>
    <row r="1652" spans="1:24">
      <c r="A1652" s="1"/>
      <c r="B1652" s="79"/>
      <c r="C1652" s="1"/>
      <c r="D1652" s="1"/>
      <c r="H1652" s="1"/>
      <c r="I1652" s="1"/>
      <c r="J1652" s="1"/>
      <c r="K1652" s="1"/>
      <c r="L1652" s="1"/>
      <c r="M1652" s="1"/>
      <c r="N1652" s="1"/>
      <c r="O1652" s="1"/>
      <c r="P1652" s="1"/>
      <c r="Q1652" s="1"/>
      <c r="R1652" s="1"/>
      <c r="S1652" s="1"/>
      <c r="T1652" s="1"/>
      <c r="U1652" s="1"/>
      <c r="V1652" s="1"/>
      <c r="W1652" s="1"/>
      <c r="X1652" s="1"/>
    </row>
    <row r="1653" spans="1:24">
      <c r="A1653" s="1"/>
      <c r="B1653" s="79"/>
      <c r="C1653" s="1"/>
      <c r="D1653" s="1"/>
      <c r="H1653" s="1"/>
      <c r="I1653" s="1"/>
      <c r="J1653" s="1"/>
      <c r="K1653" s="1"/>
      <c r="L1653" s="1"/>
      <c r="M1653" s="1"/>
      <c r="N1653" s="1"/>
      <c r="O1653" s="1"/>
      <c r="P1653" s="1"/>
      <c r="Q1653" s="1"/>
      <c r="R1653" s="1"/>
      <c r="S1653" s="1"/>
      <c r="T1653" s="1"/>
      <c r="U1653" s="1"/>
      <c r="V1653" s="1"/>
      <c r="W1653" s="1"/>
      <c r="X1653" s="1"/>
    </row>
    <row r="1654" spans="1:24">
      <c r="A1654" s="1"/>
      <c r="B1654" s="79"/>
      <c r="C1654" s="1"/>
      <c r="D1654" s="1"/>
      <c r="H1654" s="1"/>
      <c r="I1654" s="1"/>
      <c r="J1654" s="1"/>
      <c r="K1654" s="1"/>
      <c r="L1654" s="1"/>
      <c r="M1654" s="1"/>
      <c r="N1654" s="1"/>
      <c r="O1654" s="1"/>
      <c r="P1654" s="1"/>
      <c r="Q1654" s="1"/>
      <c r="R1654" s="1"/>
      <c r="S1654" s="1"/>
      <c r="T1654" s="1"/>
      <c r="U1654" s="1"/>
      <c r="V1654" s="1"/>
      <c r="W1654" s="1"/>
      <c r="X1654" s="1"/>
    </row>
    <row r="1655" spans="1:24">
      <c r="A1655" s="1"/>
      <c r="B1655" s="79"/>
      <c r="C1655" s="1"/>
      <c r="D1655" s="1"/>
      <c r="H1655" s="1"/>
      <c r="I1655" s="1"/>
      <c r="J1655" s="1"/>
      <c r="K1655" s="1"/>
      <c r="L1655" s="1"/>
      <c r="M1655" s="1"/>
      <c r="N1655" s="1"/>
      <c r="O1655" s="1"/>
      <c r="P1655" s="1"/>
      <c r="Q1655" s="1"/>
      <c r="R1655" s="1"/>
      <c r="S1655" s="1"/>
      <c r="T1655" s="1"/>
      <c r="U1655" s="1"/>
      <c r="V1655" s="1"/>
      <c r="W1655" s="1"/>
      <c r="X1655" s="1"/>
    </row>
    <row r="1656" spans="1:24">
      <c r="A1656" s="1"/>
      <c r="B1656" s="79"/>
      <c r="C1656" s="1"/>
      <c r="D1656" s="1"/>
      <c r="H1656" s="1"/>
      <c r="I1656" s="1"/>
      <c r="J1656" s="1"/>
      <c r="K1656" s="1"/>
      <c r="L1656" s="1"/>
      <c r="M1656" s="1"/>
      <c r="N1656" s="1"/>
      <c r="O1656" s="1"/>
      <c r="P1656" s="1"/>
      <c r="Q1656" s="1"/>
      <c r="R1656" s="1"/>
      <c r="S1656" s="1"/>
      <c r="T1656" s="1"/>
      <c r="U1656" s="1"/>
      <c r="V1656" s="1"/>
      <c r="W1656" s="1"/>
      <c r="X1656" s="1"/>
    </row>
    <row r="1657" spans="1:24">
      <c r="A1657" s="1"/>
      <c r="B1657" s="79"/>
      <c r="C1657" s="1"/>
      <c r="D1657" s="1"/>
      <c r="H1657" s="1"/>
      <c r="I1657" s="1"/>
      <c r="J1657" s="1"/>
      <c r="K1657" s="1"/>
      <c r="L1657" s="1"/>
      <c r="M1657" s="1"/>
      <c r="N1657" s="1"/>
      <c r="O1657" s="1"/>
      <c r="P1657" s="1"/>
      <c r="Q1657" s="1"/>
      <c r="R1657" s="1"/>
      <c r="S1657" s="1"/>
      <c r="T1657" s="1"/>
      <c r="U1657" s="1"/>
      <c r="V1657" s="1"/>
      <c r="W1657" s="1"/>
      <c r="X1657" s="1"/>
    </row>
    <row r="1658" spans="1:24">
      <c r="A1658" s="1"/>
      <c r="B1658" s="79"/>
      <c r="C1658" s="1"/>
      <c r="D1658" s="1"/>
      <c r="H1658" s="1"/>
      <c r="I1658" s="1"/>
      <c r="J1658" s="1"/>
      <c r="K1658" s="1"/>
      <c r="L1658" s="1"/>
      <c r="M1658" s="1"/>
      <c r="N1658" s="1"/>
      <c r="O1658" s="1"/>
      <c r="P1658" s="1"/>
      <c r="Q1658" s="1"/>
      <c r="R1658" s="1"/>
      <c r="S1658" s="1"/>
      <c r="T1658" s="1"/>
      <c r="U1658" s="1"/>
      <c r="V1658" s="1"/>
      <c r="W1658" s="1"/>
      <c r="X1658" s="1"/>
    </row>
    <row r="1659" spans="1:24">
      <c r="A1659" s="1"/>
      <c r="B1659" s="79"/>
      <c r="C1659" s="1"/>
      <c r="D1659" s="1"/>
      <c r="H1659" s="1"/>
      <c r="I1659" s="1"/>
      <c r="J1659" s="1"/>
      <c r="K1659" s="1"/>
      <c r="L1659" s="1"/>
      <c r="M1659" s="1"/>
      <c r="N1659" s="1"/>
      <c r="O1659" s="1"/>
      <c r="P1659" s="1"/>
      <c r="Q1659" s="1"/>
      <c r="R1659" s="1"/>
      <c r="S1659" s="1"/>
      <c r="T1659" s="1"/>
      <c r="U1659" s="1"/>
      <c r="V1659" s="1"/>
      <c r="W1659" s="1"/>
      <c r="X1659" s="1"/>
    </row>
    <row r="1660" spans="1:24">
      <c r="A1660" s="1"/>
      <c r="B1660" s="79"/>
      <c r="C1660" s="1"/>
      <c r="D1660" s="1"/>
      <c r="H1660" s="1"/>
      <c r="I1660" s="1"/>
      <c r="J1660" s="1"/>
      <c r="K1660" s="1"/>
      <c r="L1660" s="1"/>
      <c r="M1660" s="1"/>
      <c r="N1660" s="1"/>
      <c r="O1660" s="1"/>
      <c r="P1660" s="1"/>
      <c r="Q1660" s="1"/>
      <c r="R1660" s="1"/>
      <c r="S1660" s="1"/>
      <c r="T1660" s="1"/>
      <c r="U1660" s="1"/>
      <c r="V1660" s="1"/>
      <c r="W1660" s="1"/>
      <c r="X1660" s="1"/>
    </row>
    <row r="1661" spans="1:24">
      <c r="A1661" s="1"/>
      <c r="B1661" s="79"/>
      <c r="C1661" s="1"/>
      <c r="D1661" s="1"/>
      <c r="H1661" s="1"/>
      <c r="I1661" s="1"/>
      <c r="J1661" s="1"/>
      <c r="K1661" s="1"/>
      <c r="L1661" s="1"/>
      <c r="M1661" s="1"/>
      <c r="N1661" s="1"/>
      <c r="O1661" s="1"/>
      <c r="P1661" s="1"/>
      <c r="Q1661" s="1"/>
      <c r="R1661" s="1"/>
      <c r="S1661" s="1"/>
      <c r="T1661" s="1"/>
      <c r="U1661" s="1"/>
      <c r="V1661" s="1"/>
      <c r="W1661" s="1"/>
      <c r="X1661" s="1"/>
    </row>
    <row r="1662" spans="1:24">
      <c r="A1662" s="1"/>
      <c r="B1662" s="79"/>
      <c r="C1662" s="1"/>
      <c r="D1662" s="1"/>
      <c r="H1662" s="1"/>
      <c r="I1662" s="1"/>
      <c r="J1662" s="1"/>
      <c r="K1662" s="1"/>
      <c r="L1662" s="1"/>
      <c r="M1662" s="1"/>
      <c r="N1662" s="1"/>
      <c r="O1662" s="1"/>
      <c r="P1662" s="1"/>
      <c r="Q1662" s="1"/>
      <c r="R1662" s="1"/>
      <c r="S1662" s="1"/>
      <c r="T1662" s="1"/>
      <c r="U1662" s="1"/>
      <c r="V1662" s="1"/>
      <c r="W1662" s="1"/>
      <c r="X1662" s="1"/>
    </row>
    <row r="1663" spans="1:24">
      <c r="A1663" s="1"/>
      <c r="B1663" s="79"/>
      <c r="C1663" s="1"/>
      <c r="D1663" s="1"/>
      <c r="H1663" s="1"/>
      <c r="I1663" s="1"/>
      <c r="J1663" s="1"/>
      <c r="K1663" s="1"/>
      <c r="L1663" s="1"/>
      <c r="M1663" s="1"/>
      <c r="N1663" s="1"/>
      <c r="O1663" s="1"/>
      <c r="P1663" s="1"/>
      <c r="Q1663" s="1"/>
      <c r="R1663" s="1"/>
      <c r="S1663" s="1"/>
      <c r="T1663" s="1"/>
      <c r="U1663" s="1"/>
      <c r="V1663" s="1"/>
      <c r="W1663" s="1"/>
      <c r="X1663" s="1"/>
    </row>
    <row r="1664" spans="1:24">
      <c r="A1664" s="1"/>
      <c r="B1664" s="79"/>
      <c r="C1664" s="1"/>
      <c r="D1664" s="1"/>
      <c r="H1664" s="1"/>
      <c r="I1664" s="1"/>
      <c r="J1664" s="1"/>
      <c r="K1664" s="1"/>
      <c r="L1664" s="1"/>
      <c r="M1664" s="1"/>
      <c r="N1664" s="1"/>
      <c r="O1664" s="1"/>
      <c r="P1664" s="1"/>
      <c r="Q1664" s="1"/>
      <c r="R1664" s="1"/>
      <c r="S1664" s="1"/>
      <c r="T1664" s="1"/>
      <c r="U1664" s="1"/>
      <c r="V1664" s="1"/>
      <c r="W1664" s="1"/>
      <c r="X1664" s="1"/>
    </row>
    <row r="1665" spans="1:24">
      <c r="A1665" s="1"/>
      <c r="B1665" s="79"/>
      <c r="C1665" s="1"/>
      <c r="D1665" s="1"/>
      <c r="H1665" s="1"/>
      <c r="I1665" s="1"/>
      <c r="J1665" s="1"/>
      <c r="K1665" s="1"/>
      <c r="L1665" s="1"/>
      <c r="M1665" s="1"/>
      <c r="N1665" s="1"/>
      <c r="O1665" s="1"/>
      <c r="P1665" s="1"/>
      <c r="Q1665" s="1"/>
      <c r="R1665" s="1"/>
      <c r="S1665" s="1"/>
      <c r="T1665" s="1"/>
      <c r="U1665" s="1"/>
      <c r="V1665" s="1"/>
      <c r="W1665" s="1"/>
      <c r="X1665" s="1"/>
    </row>
    <row r="1666" spans="1:24">
      <c r="A1666" s="1"/>
      <c r="B1666" s="79"/>
      <c r="C1666" s="1"/>
      <c r="D1666" s="1"/>
      <c r="H1666" s="1"/>
      <c r="I1666" s="1"/>
      <c r="J1666" s="1"/>
      <c r="K1666" s="1"/>
      <c r="L1666" s="1"/>
      <c r="M1666" s="1"/>
      <c r="N1666" s="1"/>
      <c r="O1666" s="1"/>
      <c r="P1666" s="1"/>
      <c r="Q1666" s="1"/>
      <c r="R1666" s="1"/>
      <c r="S1666" s="1"/>
      <c r="T1666" s="1"/>
      <c r="U1666" s="1"/>
      <c r="V1666" s="1"/>
      <c r="W1666" s="1"/>
      <c r="X1666" s="1"/>
    </row>
    <row r="1667" spans="1:24">
      <c r="A1667" s="1"/>
      <c r="B1667" s="79"/>
      <c r="C1667" s="1"/>
      <c r="D1667" s="1"/>
      <c r="H1667" s="1"/>
      <c r="I1667" s="1"/>
      <c r="J1667" s="1"/>
      <c r="K1667" s="1"/>
      <c r="L1667" s="1"/>
      <c r="M1667" s="1"/>
      <c r="N1667" s="1"/>
      <c r="O1667" s="1"/>
      <c r="P1667" s="1"/>
      <c r="Q1667" s="1"/>
      <c r="R1667" s="1"/>
      <c r="S1667" s="1"/>
      <c r="T1667" s="1"/>
      <c r="U1667" s="1"/>
      <c r="V1667" s="1"/>
      <c r="W1667" s="1"/>
      <c r="X1667" s="1"/>
    </row>
    <row r="1668" spans="1:24">
      <c r="A1668" s="1"/>
      <c r="B1668" s="79"/>
      <c r="C1668" s="1"/>
      <c r="D1668" s="1"/>
      <c r="H1668" s="1"/>
      <c r="I1668" s="1"/>
      <c r="J1668" s="1"/>
      <c r="K1668" s="1"/>
      <c r="L1668" s="1"/>
      <c r="M1668" s="1"/>
      <c r="N1668" s="1"/>
      <c r="O1668" s="1"/>
      <c r="P1668" s="1"/>
      <c r="Q1668" s="1"/>
      <c r="R1668" s="1"/>
      <c r="S1668" s="1"/>
      <c r="T1668" s="1"/>
      <c r="U1668" s="1"/>
      <c r="V1668" s="1"/>
      <c r="W1668" s="1"/>
      <c r="X1668" s="1"/>
    </row>
    <row r="1669" spans="1:24">
      <c r="A1669" s="1"/>
      <c r="B1669" s="79"/>
      <c r="C1669" s="1"/>
      <c r="D1669" s="1"/>
      <c r="H1669" s="1"/>
      <c r="I1669" s="1"/>
      <c r="J1669" s="1"/>
      <c r="K1669" s="1"/>
      <c r="L1669" s="1"/>
      <c r="M1669" s="1"/>
      <c r="N1669" s="1"/>
      <c r="O1669" s="1"/>
      <c r="P1669" s="1"/>
      <c r="Q1669" s="1"/>
      <c r="R1669" s="1"/>
      <c r="S1669" s="1"/>
      <c r="T1669" s="1"/>
      <c r="U1669" s="1"/>
      <c r="V1669" s="1"/>
      <c r="W1669" s="1"/>
      <c r="X1669" s="1"/>
    </row>
    <row r="1670" spans="1:24">
      <c r="A1670" s="1"/>
      <c r="B1670" s="79"/>
      <c r="C1670" s="1"/>
      <c r="D1670" s="1"/>
      <c r="H1670" s="1"/>
      <c r="I1670" s="1"/>
      <c r="J1670" s="1"/>
      <c r="K1670" s="1"/>
      <c r="L1670" s="1"/>
      <c r="M1670" s="1"/>
      <c r="N1670" s="1"/>
      <c r="O1670" s="1"/>
      <c r="P1670" s="1"/>
      <c r="Q1670" s="1"/>
      <c r="R1670" s="1"/>
      <c r="S1670" s="1"/>
      <c r="T1670" s="1"/>
      <c r="U1670" s="1"/>
      <c r="V1670" s="1"/>
      <c r="W1670" s="1"/>
      <c r="X1670" s="1"/>
    </row>
    <row r="1671" spans="1:24">
      <c r="A1671" s="1"/>
      <c r="B1671" s="79"/>
      <c r="C1671" s="1"/>
      <c r="D1671" s="1"/>
      <c r="H1671" s="1"/>
      <c r="I1671" s="1"/>
      <c r="J1671" s="1"/>
      <c r="K1671" s="1"/>
      <c r="L1671" s="1"/>
      <c r="M1671" s="1"/>
      <c r="N1671" s="1"/>
      <c r="O1671" s="1"/>
      <c r="P1671" s="1"/>
      <c r="Q1671" s="1"/>
      <c r="R1671" s="1"/>
      <c r="S1671" s="1"/>
      <c r="T1671" s="1"/>
      <c r="U1671" s="1"/>
      <c r="V1671" s="1"/>
      <c r="W1671" s="1"/>
      <c r="X1671" s="1"/>
    </row>
    <row r="1672" spans="1:24">
      <c r="A1672" s="1"/>
      <c r="B1672" s="79"/>
      <c r="C1672" s="1"/>
      <c r="D1672" s="1"/>
      <c r="H1672" s="1"/>
      <c r="I1672" s="1"/>
      <c r="J1672" s="1"/>
      <c r="K1672" s="1"/>
      <c r="L1672" s="1"/>
      <c r="M1672" s="1"/>
      <c r="N1672" s="1"/>
      <c r="O1672" s="1"/>
      <c r="P1672" s="1"/>
      <c r="Q1672" s="1"/>
      <c r="R1672" s="1"/>
      <c r="S1672" s="1"/>
      <c r="T1672" s="1"/>
      <c r="U1672" s="1"/>
      <c r="V1672" s="1"/>
      <c r="W1672" s="1"/>
      <c r="X1672" s="1"/>
    </row>
    <row r="1673" spans="1:24">
      <c r="A1673" s="1"/>
      <c r="B1673" s="79"/>
      <c r="C1673" s="1"/>
      <c r="D1673" s="1"/>
      <c r="H1673" s="1"/>
      <c r="I1673" s="1"/>
      <c r="J1673" s="1"/>
      <c r="K1673" s="1"/>
      <c r="L1673" s="1"/>
      <c r="M1673" s="1"/>
      <c r="N1673" s="1"/>
      <c r="O1673" s="1"/>
      <c r="P1673" s="1"/>
      <c r="Q1673" s="1"/>
      <c r="R1673" s="1"/>
      <c r="S1673" s="1"/>
      <c r="T1673" s="1"/>
      <c r="U1673" s="1"/>
      <c r="V1673" s="1"/>
      <c r="W1673" s="1"/>
      <c r="X1673" s="1"/>
    </row>
    <row r="1674" spans="1:24">
      <c r="A1674" s="1"/>
      <c r="B1674" s="79"/>
      <c r="C1674" s="1"/>
      <c r="D1674" s="1"/>
      <c r="H1674" s="1"/>
      <c r="I1674" s="1"/>
      <c r="J1674" s="1"/>
      <c r="K1674" s="1"/>
      <c r="L1674" s="1"/>
      <c r="M1674" s="1"/>
      <c r="N1674" s="1"/>
      <c r="O1674" s="1"/>
      <c r="P1674" s="1"/>
      <c r="Q1674" s="1"/>
      <c r="R1674" s="1"/>
      <c r="S1674" s="1"/>
      <c r="T1674" s="1"/>
      <c r="U1674" s="1"/>
      <c r="V1674" s="1"/>
      <c r="W1674" s="1"/>
      <c r="X1674" s="1"/>
    </row>
    <row r="1675" spans="1:24">
      <c r="A1675" s="1"/>
      <c r="B1675" s="79"/>
      <c r="C1675" s="1"/>
      <c r="D1675" s="1"/>
      <c r="H1675" s="1"/>
      <c r="I1675" s="1"/>
      <c r="J1675" s="1"/>
      <c r="K1675" s="1"/>
      <c r="L1675" s="1"/>
      <c r="M1675" s="1"/>
      <c r="N1675" s="1"/>
      <c r="O1675" s="1"/>
      <c r="P1675" s="1"/>
      <c r="Q1675" s="1"/>
      <c r="R1675" s="1"/>
      <c r="S1675" s="1"/>
      <c r="T1675" s="1"/>
      <c r="U1675" s="1"/>
      <c r="V1675" s="1"/>
      <c r="W1675" s="1"/>
      <c r="X1675" s="1"/>
    </row>
    <row r="1676" spans="1:24">
      <c r="A1676" s="1"/>
      <c r="B1676" s="79"/>
      <c r="C1676" s="1"/>
      <c r="D1676" s="1"/>
      <c r="H1676" s="1"/>
      <c r="I1676" s="1"/>
      <c r="J1676" s="1"/>
      <c r="K1676" s="1"/>
      <c r="L1676" s="1"/>
      <c r="M1676" s="1"/>
      <c r="N1676" s="1"/>
      <c r="O1676" s="1"/>
      <c r="P1676" s="1"/>
      <c r="Q1676" s="1"/>
      <c r="R1676" s="1"/>
      <c r="S1676" s="1"/>
      <c r="T1676" s="1"/>
      <c r="U1676" s="1"/>
      <c r="V1676" s="1"/>
      <c r="W1676" s="1"/>
      <c r="X1676" s="1"/>
    </row>
    <row r="1677" spans="1:24">
      <c r="A1677" s="1"/>
      <c r="B1677" s="79"/>
      <c r="C1677" s="1"/>
      <c r="D1677" s="1"/>
      <c r="H1677" s="1"/>
      <c r="I1677" s="1"/>
      <c r="J1677" s="1"/>
      <c r="K1677" s="1"/>
      <c r="L1677" s="1"/>
      <c r="M1677" s="1"/>
      <c r="N1677" s="1"/>
      <c r="O1677" s="1"/>
      <c r="P1677" s="1"/>
      <c r="Q1677" s="1"/>
      <c r="R1677" s="1"/>
      <c r="S1677" s="1"/>
      <c r="T1677" s="1"/>
      <c r="U1677" s="1"/>
      <c r="V1677" s="1"/>
      <c r="W1677" s="1"/>
      <c r="X1677" s="1"/>
    </row>
    <row r="1678" spans="1:24">
      <c r="A1678" s="1"/>
      <c r="B1678" s="79"/>
      <c r="C1678" s="1"/>
      <c r="D1678" s="1"/>
      <c r="H1678" s="1"/>
      <c r="I1678" s="1"/>
      <c r="J1678" s="1"/>
      <c r="K1678" s="1"/>
      <c r="L1678" s="1"/>
      <c r="M1678" s="1"/>
      <c r="N1678" s="1"/>
      <c r="O1678" s="1"/>
      <c r="P1678" s="1"/>
      <c r="Q1678" s="1"/>
      <c r="R1678" s="1"/>
      <c r="S1678" s="1"/>
      <c r="T1678" s="1"/>
      <c r="U1678" s="1"/>
      <c r="V1678" s="1"/>
      <c r="W1678" s="1"/>
      <c r="X1678" s="1"/>
    </row>
    <row r="1679" spans="1:24">
      <c r="A1679" s="1"/>
      <c r="B1679" s="79"/>
      <c r="C1679" s="1"/>
      <c r="D1679" s="1"/>
      <c r="H1679" s="1"/>
      <c r="I1679" s="1"/>
      <c r="J1679" s="1"/>
      <c r="K1679" s="1"/>
      <c r="L1679" s="1"/>
      <c r="M1679" s="1"/>
      <c r="N1679" s="1"/>
      <c r="O1679" s="1"/>
      <c r="P1679" s="1"/>
      <c r="Q1679" s="1"/>
      <c r="R1679" s="1"/>
      <c r="S1679" s="1"/>
      <c r="T1679" s="1"/>
      <c r="U1679" s="1"/>
      <c r="V1679" s="1"/>
      <c r="W1679" s="1"/>
      <c r="X1679" s="1"/>
    </row>
    <row r="1680" spans="1:24">
      <c r="A1680" s="1"/>
      <c r="B1680" s="79"/>
      <c r="C1680" s="1"/>
      <c r="D1680" s="1"/>
      <c r="H1680" s="1"/>
      <c r="I1680" s="1"/>
      <c r="J1680" s="1"/>
      <c r="K1680" s="1"/>
      <c r="L1680" s="1"/>
      <c r="M1680" s="1"/>
      <c r="N1680" s="1"/>
      <c r="O1680" s="1"/>
      <c r="P1680" s="1"/>
      <c r="Q1680" s="1"/>
      <c r="R1680" s="1"/>
      <c r="S1680" s="1"/>
      <c r="T1680" s="1"/>
      <c r="U1680" s="1"/>
      <c r="V1680" s="1"/>
      <c r="W1680" s="1"/>
      <c r="X1680" s="1"/>
    </row>
    <row r="1681" spans="1:24">
      <c r="A1681" s="1"/>
      <c r="B1681" s="79"/>
      <c r="C1681" s="1"/>
      <c r="D1681" s="1"/>
      <c r="H1681" s="1"/>
      <c r="I1681" s="1"/>
      <c r="J1681" s="1"/>
      <c r="K1681" s="1"/>
      <c r="L1681" s="1"/>
      <c r="M1681" s="1"/>
      <c r="N1681" s="1"/>
      <c r="O1681" s="1"/>
      <c r="P1681" s="1"/>
      <c r="Q1681" s="1"/>
      <c r="R1681" s="1"/>
      <c r="S1681" s="1"/>
      <c r="T1681" s="1"/>
      <c r="U1681" s="1"/>
      <c r="V1681" s="1"/>
      <c r="W1681" s="1"/>
      <c r="X1681" s="1"/>
    </row>
    <row r="1682" spans="1:24">
      <c r="A1682" s="1"/>
      <c r="B1682" s="79"/>
      <c r="C1682" s="1"/>
      <c r="D1682" s="1"/>
      <c r="H1682" s="1"/>
      <c r="I1682" s="1"/>
      <c r="J1682" s="1"/>
      <c r="K1682" s="1"/>
      <c r="L1682" s="1"/>
      <c r="M1682" s="1"/>
      <c r="N1682" s="1"/>
      <c r="O1682" s="1"/>
      <c r="P1682" s="1"/>
      <c r="Q1682" s="1"/>
      <c r="R1682" s="1"/>
      <c r="S1682" s="1"/>
      <c r="T1682" s="1"/>
      <c r="U1682" s="1"/>
      <c r="V1682" s="1"/>
      <c r="W1682" s="1"/>
      <c r="X1682" s="1"/>
    </row>
    <row r="1683" spans="1:24">
      <c r="A1683" s="1"/>
      <c r="B1683" s="79"/>
      <c r="C1683" s="1"/>
      <c r="D1683" s="1"/>
      <c r="H1683" s="1"/>
      <c r="I1683" s="1"/>
      <c r="J1683" s="1"/>
      <c r="K1683" s="1"/>
      <c r="L1683" s="1"/>
      <c r="M1683" s="1"/>
      <c r="N1683" s="1"/>
      <c r="O1683" s="1"/>
      <c r="P1683" s="1"/>
      <c r="Q1683" s="1"/>
      <c r="R1683" s="1"/>
      <c r="S1683" s="1"/>
      <c r="T1683" s="1"/>
      <c r="U1683" s="1"/>
      <c r="V1683" s="1"/>
      <c r="W1683" s="1"/>
      <c r="X1683" s="1"/>
    </row>
    <row r="1684" spans="1:24">
      <c r="A1684" s="1"/>
      <c r="B1684" s="79"/>
      <c r="C1684" s="1"/>
      <c r="D1684" s="1"/>
      <c r="H1684" s="1"/>
      <c r="I1684" s="1"/>
      <c r="J1684" s="1"/>
      <c r="K1684" s="1"/>
      <c r="L1684" s="1"/>
      <c r="M1684" s="1"/>
      <c r="N1684" s="1"/>
      <c r="O1684" s="1"/>
      <c r="P1684" s="1"/>
      <c r="Q1684" s="1"/>
      <c r="R1684" s="1"/>
      <c r="S1684" s="1"/>
      <c r="T1684" s="1"/>
      <c r="U1684" s="1"/>
      <c r="V1684" s="1"/>
      <c r="W1684" s="1"/>
      <c r="X1684" s="1"/>
    </row>
    <row r="1685" spans="1:24">
      <c r="A1685" s="1"/>
      <c r="B1685" s="79"/>
      <c r="C1685" s="1"/>
      <c r="D1685" s="1"/>
      <c r="H1685" s="1"/>
      <c r="I1685" s="1"/>
      <c r="J1685" s="1"/>
      <c r="K1685" s="1"/>
      <c r="L1685" s="1"/>
      <c r="M1685" s="1"/>
      <c r="N1685" s="1"/>
      <c r="O1685" s="1"/>
      <c r="P1685" s="1"/>
      <c r="Q1685" s="1"/>
      <c r="R1685" s="1"/>
      <c r="S1685" s="1"/>
      <c r="T1685" s="1"/>
      <c r="U1685" s="1"/>
      <c r="V1685" s="1"/>
      <c r="W1685" s="1"/>
      <c r="X1685" s="1"/>
    </row>
    <row r="1686" spans="1:24">
      <c r="A1686" s="1"/>
      <c r="B1686" s="79"/>
      <c r="C1686" s="1"/>
      <c r="D1686" s="1"/>
      <c r="H1686" s="1"/>
      <c r="I1686" s="1"/>
      <c r="J1686" s="1"/>
      <c r="K1686" s="1"/>
      <c r="L1686" s="1"/>
      <c r="M1686" s="1"/>
      <c r="N1686" s="1"/>
      <c r="O1686" s="1"/>
      <c r="P1686" s="1"/>
      <c r="Q1686" s="1"/>
      <c r="R1686" s="1"/>
      <c r="S1686" s="1"/>
      <c r="T1686" s="1"/>
      <c r="U1686" s="1"/>
      <c r="V1686" s="1"/>
      <c r="W1686" s="1"/>
      <c r="X1686" s="1"/>
    </row>
    <row r="1687" spans="1:24">
      <c r="A1687" s="1"/>
      <c r="B1687" s="79"/>
      <c r="C1687" s="1"/>
      <c r="D1687" s="1"/>
      <c r="H1687" s="1"/>
      <c r="I1687" s="1"/>
      <c r="J1687" s="1"/>
      <c r="K1687" s="1"/>
      <c r="L1687" s="1"/>
      <c r="M1687" s="1"/>
      <c r="N1687" s="1"/>
      <c r="O1687" s="1"/>
      <c r="P1687" s="1"/>
      <c r="Q1687" s="1"/>
      <c r="R1687" s="1"/>
      <c r="S1687" s="1"/>
      <c r="T1687" s="1"/>
      <c r="U1687" s="1"/>
      <c r="V1687" s="1"/>
      <c r="W1687" s="1"/>
      <c r="X1687" s="1"/>
    </row>
    <row r="1688" spans="1:24">
      <c r="A1688" s="1"/>
      <c r="B1688" s="79"/>
      <c r="C1688" s="1"/>
      <c r="D1688" s="1"/>
      <c r="H1688" s="1"/>
      <c r="I1688" s="1"/>
      <c r="J1688" s="1"/>
      <c r="K1688" s="1"/>
      <c r="L1688" s="1"/>
      <c r="M1688" s="1"/>
      <c r="N1688" s="1"/>
      <c r="O1688" s="1"/>
      <c r="P1688" s="1"/>
      <c r="Q1688" s="1"/>
      <c r="R1688" s="1"/>
      <c r="S1688" s="1"/>
      <c r="T1688" s="1"/>
      <c r="U1688" s="1"/>
      <c r="V1688" s="1"/>
      <c r="W1688" s="1"/>
      <c r="X1688" s="1"/>
    </row>
    <row r="1689" spans="1:24">
      <c r="A1689" s="1"/>
      <c r="B1689" s="79"/>
      <c r="C1689" s="1"/>
      <c r="D1689" s="1"/>
      <c r="H1689" s="1"/>
      <c r="I1689" s="1"/>
      <c r="J1689" s="1"/>
      <c r="K1689" s="1"/>
      <c r="L1689" s="1"/>
      <c r="M1689" s="1"/>
      <c r="N1689" s="1"/>
      <c r="O1689" s="1"/>
      <c r="P1689" s="1"/>
      <c r="Q1689" s="1"/>
      <c r="R1689" s="1"/>
      <c r="S1689" s="1"/>
      <c r="T1689" s="1"/>
      <c r="U1689" s="1"/>
      <c r="V1689" s="1"/>
      <c r="W1689" s="1"/>
      <c r="X1689" s="1"/>
    </row>
    <row r="1690" spans="1:24">
      <c r="A1690" s="1"/>
      <c r="B1690" s="79"/>
      <c r="C1690" s="1"/>
      <c r="D1690" s="1"/>
      <c r="H1690" s="1"/>
      <c r="I1690" s="1"/>
      <c r="J1690" s="1"/>
      <c r="K1690" s="1"/>
      <c r="L1690" s="1"/>
      <c r="M1690" s="1"/>
      <c r="N1690" s="1"/>
      <c r="O1690" s="1"/>
      <c r="P1690" s="1"/>
      <c r="Q1690" s="1"/>
      <c r="R1690" s="1"/>
      <c r="S1690" s="1"/>
      <c r="T1690" s="1"/>
      <c r="U1690" s="1"/>
      <c r="V1690" s="1"/>
      <c r="W1690" s="1"/>
      <c r="X1690" s="1"/>
    </row>
    <row r="1691" spans="1:24">
      <c r="A1691" s="1"/>
      <c r="B1691" s="79"/>
      <c r="C1691" s="1"/>
      <c r="D1691" s="1"/>
      <c r="H1691" s="1"/>
      <c r="I1691" s="1"/>
      <c r="J1691" s="1"/>
      <c r="K1691" s="1"/>
      <c r="L1691" s="1"/>
      <c r="M1691" s="1"/>
      <c r="N1691" s="1"/>
      <c r="O1691" s="1"/>
      <c r="P1691" s="1"/>
      <c r="Q1691" s="1"/>
      <c r="R1691" s="1"/>
      <c r="S1691" s="1"/>
      <c r="T1691" s="1"/>
      <c r="U1691" s="1"/>
      <c r="V1691" s="1"/>
      <c r="W1691" s="1"/>
      <c r="X1691" s="1"/>
    </row>
    <row r="1692" spans="1:24">
      <c r="A1692" s="1"/>
      <c r="B1692" s="79"/>
      <c r="C1692" s="1"/>
      <c r="D1692" s="1"/>
      <c r="H1692" s="1"/>
      <c r="I1692" s="1"/>
      <c r="J1692" s="1"/>
      <c r="K1692" s="1"/>
      <c r="L1692" s="1"/>
      <c r="M1692" s="1"/>
      <c r="N1692" s="1"/>
      <c r="O1692" s="1"/>
      <c r="P1692" s="1"/>
      <c r="Q1692" s="1"/>
      <c r="R1692" s="1"/>
      <c r="S1692" s="1"/>
      <c r="T1692" s="1"/>
      <c r="U1692" s="1"/>
      <c r="V1692" s="1"/>
      <c r="W1692" s="1"/>
      <c r="X1692" s="1"/>
    </row>
    <row r="1693" spans="1:24">
      <c r="A1693" s="1"/>
      <c r="B1693" s="79"/>
      <c r="C1693" s="1"/>
      <c r="D1693" s="1"/>
      <c r="H1693" s="1"/>
      <c r="I1693" s="1"/>
      <c r="J1693" s="1"/>
      <c r="K1693" s="1"/>
      <c r="L1693" s="1"/>
      <c r="M1693" s="1"/>
      <c r="N1693" s="1"/>
      <c r="O1693" s="1"/>
      <c r="P1693" s="1"/>
      <c r="Q1693" s="1"/>
      <c r="R1693" s="1"/>
      <c r="S1693" s="1"/>
      <c r="T1693" s="1"/>
      <c r="U1693" s="1"/>
      <c r="V1693" s="1"/>
      <c r="W1693" s="1"/>
      <c r="X1693" s="1"/>
    </row>
    <row r="1694" spans="1:24">
      <c r="A1694" s="1"/>
      <c r="B1694" s="79"/>
      <c r="C1694" s="1"/>
      <c r="D1694" s="1"/>
      <c r="H1694" s="1"/>
      <c r="I1694" s="1"/>
      <c r="J1694" s="1"/>
      <c r="K1694" s="1"/>
      <c r="L1694" s="1"/>
      <c r="M1694" s="1"/>
      <c r="N1694" s="1"/>
      <c r="O1694" s="1"/>
      <c r="P1694" s="1"/>
      <c r="Q1694" s="1"/>
      <c r="R1694" s="1"/>
      <c r="S1694" s="1"/>
      <c r="T1694" s="1"/>
      <c r="U1694" s="1"/>
      <c r="V1694" s="1"/>
      <c r="W1694" s="1"/>
      <c r="X1694" s="1"/>
    </row>
    <row r="1695" spans="1:24">
      <c r="A1695" s="1"/>
      <c r="B1695" s="79"/>
      <c r="C1695" s="1"/>
      <c r="D1695" s="1"/>
      <c r="H1695" s="1"/>
      <c r="I1695" s="1"/>
      <c r="J1695" s="1"/>
      <c r="K1695" s="1"/>
      <c r="L1695" s="1"/>
      <c r="M1695" s="1"/>
      <c r="N1695" s="1"/>
      <c r="O1695" s="1"/>
      <c r="P1695" s="1"/>
      <c r="Q1695" s="1"/>
      <c r="R1695" s="1"/>
      <c r="S1695" s="1"/>
      <c r="T1695" s="1"/>
      <c r="U1695" s="1"/>
      <c r="V1695" s="1"/>
      <c r="W1695" s="1"/>
      <c r="X1695" s="1"/>
    </row>
    <row r="1696" spans="1:24">
      <c r="A1696" s="1"/>
      <c r="B1696" s="79"/>
      <c r="C1696" s="1"/>
      <c r="D1696" s="1"/>
      <c r="H1696" s="1"/>
      <c r="I1696" s="1"/>
      <c r="J1696" s="1"/>
      <c r="K1696" s="1"/>
      <c r="L1696" s="1"/>
      <c r="M1696" s="1"/>
      <c r="N1696" s="1"/>
      <c r="O1696" s="1"/>
      <c r="P1696" s="1"/>
      <c r="Q1696" s="1"/>
      <c r="R1696" s="1"/>
      <c r="S1696" s="1"/>
      <c r="T1696" s="1"/>
      <c r="U1696" s="1"/>
      <c r="V1696" s="1"/>
      <c r="W1696" s="1"/>
      <c r="X1696" s="1"/>
    </row>
    <row r="1697" spans="1:24">
      <c r="A1697" s="1"/>
      <c r="B1697" s="79"/>
      <c r="C1697" s="1"/>
      <c r="D1697" s="1"/>
      <c r="H1697" s="1"/>
      <c r="I1697" s="1"/>
      <c r="J1697" s="1"/>
      <c r="K1697" s="1"/>
      <c r="L1697" s="1"/>
      <c r="M1697" s="1"/>
      <c r="N1697" s="1"/>
      <c r="O1697" s="1"/>
      <c r="P1697" s="1"/>
      <c r="Q1697" s="1"/>
      <c r="R1697" s="1"/>
      <c r="S1697" s="1"/>
      <c r="T1697" s="1"/>
      <c r="U1697" s="1"/>
      <c r="V1697" s="1"/>
      <c r="W1697" s="1"/>
      <c r="X1697" s="1"/>
    </row>
    <row r="1698" spans="1:24">
      <c r="A1698" s="1"/>
      <c r="B1698" s="79"/>
      <c r="C1698" s="1"/>
      <c r="D1698" s="1"/>
      <c r="H1698" s="1"/>
      <c r="I1698" s="1"/>
      <c r="J1698" s="1"/>
      <c r="K1698" s="1"/>
      <c r="L1698" s="1"/>
      <c r="M1698" s="1"/>
      <c r="N1698" s="1"/>
      <c r="O1698" s="1"/>
      <c r="P1698" s="1"/>
      <c r="Q1698" s="1"/>
      <c r="R1698" s="1"/>
      <c r="S1698" s="1"/>
      <c r="T1698" s="1"/>
      <c r="U1698" s="1"/>
      <c r="V1698" s="1"/>
      <c r="W1698" s="1"/>
      <c r="X1698" s="1"/>
    </row>
    <row r="1699" spans="1:24">
      <c r="A1699" s="1"/>
      <c r="B1699" s="79"/>
      <c r="C1699" s="1"/>
      <c r="D1699" s="1"/>
      <c r="H1699" s="1"/>
      <c r="I1699" s="1"/>
      <c r="J1699" s="1"/>
      <c r="K1699" s="1"/>
      <c r="L1699" s="1"/>
      <c r="M1699" s="1"/>
      <c r="N1699" s="1"/>
      <c r="O1699" s="1"/>
      <c r="P1699" s="1"/>
      <c r="Q1699" s="1"/>
      <c r="R1699" s="1"/>
      <c r="S1699" s="1"/>
      <c r="T1699" s="1"/>
      <c r="U1699" s="1"/>
      <c r="V1699" s="1"/>
      <c r="W1699" s="1"/>
      <c r="X1699" s="1"/>
    </row>
    <row r="1700" spans="1:24">
      <c r="A1700" s="1"/>
      <c r="B1700" s="79"/>
      <c r="C1700" s="1"/>
      <c r="D1700" s="1"/>
      <c r="H1700" s="1"/>
      <c r="I1700" s="1"/>
      <c r="J1700" s="1"/>
      <c r="K1700" s="1"/>
      <c r="L1700" s="1"/>
      <c r="M1700" s="1"/>
      <c r="N1700" s="1"/>
      <c r="O1700" s="1"/>
      <c r="P1700" s="1"/>
      <c r="Q1700" s="1"/>
      <c r="R1700" s="1"/>
      <c r="S1700" s="1"/>
      <c r="T1700" s="1"/>
      <c r="U1700" s="1"/>
      <c r="V1700" s="1"/>
      <c r="W1700" s="1"/>
      <c r="X1700" s="1"/>
    </row>
    <row r="1701" spans="1:24">
      <c r="A1701" s="1"/>
      <c r="B1701" s="79"/>
      <c r="C1701" s="1"/>
      <c r="D1701" s="1"/>
      <c r="H1701" s="1"/>
      <c r="I1701" s="1"/>
      <c r="J1701" s="1"/>
      <c r="K1701" s="1"/>
      <c r="L1701" s="1"/>
      <c r="M1701" s="1"/>
      <c r="N1701" s="1"/>
      <c r="O1701" s="1"/>
      <c r="P1701" s="1"/>
      <c r="Q1701" s="1"/>
      <c r="R1701" s="1"/>
      <c r="S1701" s="1"/>
      <c r="T1701" s="1"/>
      <c r="U1701" s="1"/>
      <c r="V1701" s="1"/>
      <c r="W1701" s="1"/>
      <c r="X1701" s="1"/>
    </row>
    <row r="1702" spans="1:24">
      <c r="A1702" s="1"/>
      <c r="B1702" s="79"/>
      <c r="C1702" s="1"/>
      <c r="D1702" s="1"/>
      <c r="H1702" s="1"/>
      <c r="I1702" s="1"/>
      <c r="J1702" s="1"/>
      <c r="K1702" s="1"/>
      <c r="L1702" s="1"/>
      <c r="M1702" s="1"/>
      <c r="N1702" s="1"/>
      <c r="O1702" s="1"/>
      <c r="P1702" s="1"/>
      <c r="Q1702" s="1"/>
      <c r="R1702" s="1"/>
      <c r="S1702" s="1"/>
      <c r="T1702" s="1"/>
      <c r="U1702" s="1"/>
      <c r="V1702" s="1"/>
      <c r="W1702" s="1"/>
      <c r="X1702" s="1"/>
    </row>
    <row r="1703" spans="1:24">
      <c r="A1703" s="1"/>
      <c r="B1703" s="79"/>
      <c r="C1703" s="1"/>
      <c r="D1703" s="1"/>
      <c r="H1703" s="1"/>
      <c r="I1703" s="1"/>
      <c r="J1703" s="1"/>
      <c r="K1703" s="1"/>
      <c r="L1703" s="1"/>
      <c r="M1703" s="1"/>
      <c r="N1703" s="1"/>
      <c r="O1703" s="1"/>
      <c r="P1703" s="1"/>
      <c r="Q1703" s="1"/>
      <c r="R1703" s="1"/>
      <c r="S1703" s="1"/>
      <c r="T1703" s="1"/>
      <c r="U1703" s="1"/>
      <c r="V1703" s="1"/>
      <c r="W1703" s="1"/>
      <c r="X1703" s="1"/>
    </row>
    <row r="1704" spans="1:24">
      <c r="A1704" s="1"/>
      <c r="B1704" s="79"/>
      <c r="C1704" s="1"/>
      <c r="D1704" s="1"/>
      <c r="H1704" s="1"/>
      <c r="I1704" s="1"/>
      <c r="J1704" s="1"/>
      <c r="K1704" s="1"/>
      <c r="L1704" s="1"/>
      <c r="M1704" s="1"/>
      <c r="N1704" s="1"/>
      <c r="O1704" s="1"/>
      <c r="P1704" s="1"/>
      <c r="Q1704" s="1"/>
      <c r="R1704" s="1"/>
      <c r="S1704" s="1"/>
      <c r="T1704" s="1"/>
      <c r="U1704" s="1"/>
      <c r="V1704" s="1"/>
      <c r="W1704" s="1"/>
      <c r="X1704" s="1"/>
    </row>
    <row r="1705" spans="1:24">
      <c r="A1705" s="1"/>
      <c r="B1705" s="79"/>
      <c r="C1705" s="1"/>
      <c r="D1705" s="1"/>
      <c r="H1705" s="1"/>
      <c r="I1705" s="1"/>
      <c r="J1705" s="1"/>
      <c r="K1705" s="1"/>
      <c r="L1705" s="1"/>
      <c r="M1705" s="1"/>
      <c r="N1705" s="1"/>
      <c r="O1705" s="1"/>
      <c r="P1705" s="1"/>
      <c r="Q1705" s="1"/>
      <c r="R1705" s="1"/>
      <c r="S1705" s="1"/>
      <c r="T1705" s="1"/>
      <c r="U1705" s="1"/>
      <c r="V1705" s="1"/>
      <c r="W1705" s="1"/>
      <c r="X1705" s="1"/>
    </row>
    <row r="1706" spans="1:24">
      <c r="A1706" s="1"/>
      <c r="B1706" s="79"/>
      <c r="C1706" s="1"/>
      <c r="D1706" s="1"/>
      <c r="H1706" s="1"/>
      <c r="I1706" s="1"/>
      <c r="J1706" s="1"/>
      <c r="K1706" s="1"/>
      <c r="L1706" s="1"/>
      <c r="M1706" s="1"/>
      <c r="N1706" s="1"/>
      <c r="O1706" s="1"/>
      <c r="P1706" s="1"/>
      <c r="Q1706" s="1"/>
      <c r="R1706" s="1"/>
      <c r="S1706" s="1"/>
      <c r="T1706" s="1"/>
      <c r="U1706" s="1"/>
      <c r="V1706" s="1"/>
      <c r="W1706" s="1"/>
      <c r="X1706" s="1"/>
    </row>
    <row r="1707" spans="1:24">
      <c r="A1707" s="1"/>
      <c r="B1707" s="79"/>
      <c r="C1707" s="1"/>
      <c r="D1707" s="1"/>
      <c r="H1707" s="1"/>
      <c r="I1707" s="1"/>
      <c r="J1707" s="1"/>
      <c r="K1707" s="1"/>
      <c r="L1707" s="1"/>
      <c r="M1707" s="1"/>
      <c r="N1707" s="1"/>
      <c r="O1707" s="1"/>
      <c r="P1707" s="1"/>
      <c r="Q1707" s="1"/>
      <c r="R1707" s="1"/>
      <c r="S1707" s="1"/>
      <c r="T1707" s="1"/>
      <c r="U1707" s="1"/>
      <c r="V1707" s="1"/>
      <c r="W1707" s="1"/>
      <c r="X1707" s="1"/>
    </row>
    <row r="1708" spans="1:24">
      <c r="A1708" s="1"/>
      <c r="B1708" s="79"/>
      <c r="C1708" s="1"/>
      <c r="D1708" s="1"/>
      <c r="H1708" s="1"/>
      <c r="I1708" s="1"/>
      <c r="J1708" s="1"/>
      <c r="K1708" s="1"/>
      <c r="L1708" s="1"/>
      <c r="M1708" s="1"/>
      <c r="N1708" s="1"/>
      <c r="O1708" s="1"/>
      <c r="P1708" s="1"/>
      <c r="Q1708" s="1"/>
      <c r="R1708" s="1"/>
      <c r="S1708" s="1"/>
      <c r="T1708" s="1"/>
      <c r="U1708" s="1"/>
      <c r="V1708" s="1"/>
      <c r="W1708" s="1"/>
      <c r="X1708" s="1"/>
    </row>
    <row r="1709" spans="1:24">
      <c r="A1709" s="1"/>
      <c r="B1709" s="79"/>
      <c r="C1709" s="1"/>
      <c r="D1709" s="1"/>
      <c r="H1709" s="1"/>
      <c r="I1709" s="1"/>
      <c r="J1709" s="1"/>
      <c r="K1709" s="1"/>
      <c r="L1709" s="1"/>
      <c r="M1709" s="1"/>
      <c r="N1709" s="1"/>
      <c r="O1709" s="1"/>
      <c r="P1709" s="1"/>
      <c r="Q1709" s="1"/>
      <c r="R1709" s="1"/>
      <c r="S1709" s="1"/>
      <c r="T1709" s="1"/>
      <c r="U1709" s="1"/>
      <c r="V1709" s="1"/>
      <c r="W1709" s="1"/>
      <c r="X1709" s="1"/>
    </row>
    <row r="1710" spans="1:24">
      <c r="A1710" s="1"/>
      <c r="B1710" s="79"/>
      <c r="C1710" s="1"/>
      <c r="D1710" s="1"/>
      <c r="H1710" s="1"/>
      <c r="I1710" s="1"/>
      <c r="J1710" s="1"/>
      <c r="K1710" s="1"/>
      <c r="L1710" s="1"/>
      <c r="M1710" s="1"/>
      <c r="N1710" s="1"/>
      <c r="O1710" s="1"/>
      <c r="P1710" s="1"/>
      <c r="Q1710" s="1"/>
      <c r="R1710" s="1"/>
      <c r="S1710" s="1"/>
      <c r="T1710" s="1"/>
      <c r="U1710" s="1"/>
      <c r="V1710" s="1"/>
      <c r="W1710" s="1"/>
      <c r="X1710" s="1"/>
    </row>
    <row r="1711" spans="1:24">
      <c r="A1711" s="1"/>
      <c r="B1711" s="79"/>
      <c r="C1711" s="1"/>
      <c r="D1711" s="1"/>
      <c r="H1711" s="1"/>
      <c r="I1711" s="1"/>
      <c r="J1711" s="1"/>
      <c r="K1711" s="1"/>
      <c r="L1711" s="1"/>
      <c r="M1711" s="1"/>
      <c r="N1711" s="1"/>
      <c r="O1711" s="1"/>
      <c r="P1711" s="1"/>
      <c r="Q1711" s="1"/>
      <c r="R1711" s="1"/>
      <c r="S1711" s="1"/>
      <c r="T1711" s="1"/>
      <c r="U1711" s="1"/>
      <c r="V1711" s="1"/>
      <c r="W1711" s="1"/>
      <c r="X1711" s="1"/>
    </row>
    <row r="1712" spans="1:24">
      <c r="A1712" s="1"/>
      <c r="B1712" s="79"/>
      <c r="C1712" s="1"/>
      <c r="D1712" s="1"/>
      <c r="H1712" s="1"/>
      <c r="I1712" s="1"/>
      <c r="J1712" s="1"/>
      <c r="K1712" s="1"/>
      <c r="L1712" s="1"/>
      <c r="M1712" s="1"/>
      <c r="N1712" s="1"/>
      <c r="O1712" s="1"/>
      <c r="P1712" s="1"/>
      <c r="Q1712" s="1"/>
      <c r="R1712" s="1"/>
      <c r="S1712" s="1"/>
      <c r="T1712" s="1"/>
      <c r="U1712" s="1"/>
      <c r="V1712" s="1"/>
      <c r="W1712" s="1"/>
      <c r="X1712" s="1"/>
    </row>
    <row r="1713" spans="1:24">
      <c r="A1713" s="1"/>
      <c r="B1713" s="79"/>
      <c r="C1713" s="1"/>
      <c r="D1713" s="1"/>
      <c r="H1713" s="1"/>
      <c r="I1713" s="1"/>
      <c r="J1713" s="1"/>
      <c r="K1713" s="1"/>
      <c r="L1713" s="1"/>
      <c r="M1713" s="1"/>
      <c r="N1713" s="1"/>
      <c r="O1713" s="1"/>
      <c r="P1713" s="1"/>
      <c r="Q1713" s="1"/>
      <c r="R1713" s="1"/>
      <c r="S1713" s="1"/>
      <c r="T1713" s="1"/>
      <c r="U1713" s="1"/>
      <c r="V1713" s="1"/>
      <c r="W1713" s="1"/>
      <c r="X1713" s="1"/>
    </row>
    <row r="1714" spans="1:24">
      <c r="A1714" s="1"/>
      <c r="B1714" s="79"/>
      <c r="C1714" s="1"/>
      <c r="D1714" s="1"/>
      <c r="H1714" s="1"/>
      <c r="I1714" s="1"/>
      <c r="J1714" s="1"/>
      <c r="K1714" s="1"/>
      <c r="L1714" s="1"/>
      <c r="M1714" s="1"/>
      <c r="N1714" s="1"/>
      <c r="O1714" s="1"/>
      <c r="P1714" s="1"/>
      <c r="Q1714" s="1"/>
      <c r="R1714" s="1"/>
      <c r="S1714" s="1"/>
      <c r="T1714" s="1"/>
      <c r="U1714" s="1"/>
      <c r="V1714" s="1"/>
      <c r="W1714" s="1"/>
      <c r="X1714" s="1"/>
    </row>
    <row r="1715" spans="1:24">
      <c r="A1715" s="1"/>
      <c r="B1715" s="79"/>
      <c r="C1715" s="1"/>
      <c r="D1715" s="1"/>
      <c r="H1715" s="1"/>
      <c r="I1715" s="1"/>
      <c r="J1715" s="1"/>
      <c r="K1715" s="1"/>
      <c r="L1715" s="1"/>
      <c r="M1715" s="1"/>
      <c r="N1715" s="1"/>
      <c r="O1715" s="1"/>
      <c r="P1715" s="1"/>
      <c r="Q1715" s="1"/>
      <c r="R1715" s="1"/>
      <c r="S1715" s="1"/>
      <c r="T1715" s="1"/>
      <c r="U1715" s="1"/>
      <c r="V1715" s="1"/>
      <c r="W1715" s="1"/>
      <c r="X1715" s="1"/>
    </row>
    <row r="1716" spans="1:24">
      <c r="A1716" s="1"/>
      <c r="B1716" s="79"/>
      <c r="C1716" s="1"/>
      <c r="D1716" s="1"/>
      <c r="H1716" s="1"/>
      <c r="I1716" s="1"/>
      <c r="J1716" s="1"/>
      <c r="K1716" s="1"/>
      <c r="L1716" s="1"/>
      <c r="M1716" s="1"/>
      <c r="N1716" s="1"/>
      <c r="O1716" s="1"/>
      <c r="P1716" s="1"/>
      <c r="Q1716" s="1"/>
      <c r="R1716" s="1"/>
      <c r="S1716" s="1"/>
      <c r="T1716" s="1"/>
      <c r="U1716" s="1"/>
      <c r="V1716" s="1"/>
      <c r="W1716" s="1"/>
      <c r="X1716" s="1"/>
    </row>
    <row r="1717" spans="1:24">
      <c r="A1717" s="1"/>
      <c r="B1717" s="79"/>
      <c r="C1717" s="1"/>
      <c r="D1717" s="1"/>
      <c r="H1717" s="1"/>
      <c r="I1717" s="1"/>
      <c r="J1717" s="1"/>
      <c r="K1717" s="1"/>
      <c r="L1717" s="1"/>
      <c r="M1717" s="1"/>
      <c r="N1717" s="1"/>
      <c r="O1717" s="1"/>
      <c r="P1717" s="1"/>
      <c r="Q1717" s="1"/>
      <c r="R1717" s="1"/>
      <c r="S1717" s="1"/>
      <c r="T1717" s="1"/>
      <c r="U1717" s="1"/>
      <c r="V1717" s="1"/>
      <c r="W1717" s="1"/>
      <c r="X1717" s="1"/>
    </row>
    <row r="1718" spans="1:24">
      <c r="A1718" s="1"/>
      <c r="B1718" s="79"/>
      <c r="C1718" s="1"/>
      <c r="D1718" s="1"/>
      <c r="H1718" s="1"/>
      <c r="I1718" s="1"/>
      <c r="J1718" s="1"/>
      <c r="K1718" s="1"/>
      <c r="L1718" s="1"/>
      <c r="M1718" s="1"/>
      <c r="N1718" s="1"/>
      <c r="O1718" s="1"/>
      <c r="P1718" s="1"/>
      <c r="Q1718" s="1"/>
      <c r="R1718" s="1"/>
      <c r="S1718" s="1"/>
      <c r="T1718" s="1"/>
      <c r="U1718" s="1"/>
      <c r="V1718" s="1"/>
      <c r="W1718" s="1"/>
      <c r="X1718" s="1"/>
    </row>
    <row r="1719" spans="1:24">
      <c r="A1719" s="1"/>
      <c r="B1719" s="79"/>
      <c r="C1719" s="1"/>
      <c r="D1719" s="1"/>
      <c r="H1719" s="1"/>
      <c r="I1719" s="1"/>
      <c r="J1719" s="1"/>
      <c r="K1719" s="1"/>
      <c r="L1719" s="1"/>
      <c r="M1719" s="1"/>
      <c r="N1719" s="1"/>
      <c r="O1719" s="1"/>
      <c r="P1719" s="1"/>
      <c r="Q1719" s="1"/>
      <c r="R1719" s="1"/>
      <c r="S1719" s="1"/>
      <c r="T1719" s="1"/>
      <c r="U1719" s="1"/>
      <c r="V1719" s="1"/>
      <c r="W1719" s="1"/>
      <c r="X1719" s="1"/>
    </row>
    <row r="1720" spans="1:24">
      <c r="A1720" s="1"/>
      <c r="B1720" s="79"/>
      <c r="C1720" s="1"/>
      <c r="D1720" s="1"/>
      <c r="H1720" s="1"/>
      <c r="I1720" s="1"/>
      <c r="J1720" s="1"/>
      <c r="K1720" s="1"/>
      <c r="L1720" s="1"/>
      <c r="M1720" s="1"/>
      <c r="N1720" s="1"/>
      <c r="O1720" s="1"/>
      <c r="P1720" s="1"/>
      <c r="Q1720" s="1"/>
      <c r="R1720" s="1"/>
      <c r="S1720" s="1"/>
      <c r="T1720" s="1"/>
      <c r="U1720" s="1"/>
      <c r="V1720" s="1"/>
      <c r="W1720" s="1"/>
      <c r="X1720" s="1"/>
    </row>
    <row r="1721" spans="1:24">
      <c r="A1721" s="1"/>
      <c r="B1721" s="79"/>
      <c r="C1721" s="1"/>
      <c r="D1721" s="1"/>
      <c r="H1721" s="1"/>
      <c r="I1721" s="1"/>
      <c r="J1721" s="1"/>
      <c r="K1721" s="1"/>
      <c r="L1721" s="1"/>
      <c r="M1721" s="1"/>
      <c r="N1721" s="1"/>
      <c r="O1721" s="1"/>
      <c r="P1721" s="1"/>
      <c r="Q1721" s="1"/>
      <c r="R1721" s="1"/>
      <c r="S1721" s="1"/>
      <c r="T1721" s="1"/>
      <c r="U1721" s="1"/>
      <c r="V1721" s="1"/>
      <c r="W1721" s="1"/>
      <c r="X1721" s="1"/>
    </row>
    <row r="1722" spans="1:24">
      <c r="A1722" s="1"/>
      <c r="B1722" s="79"/>
      <c r="C1722" s="1"/>
      <c r="D1722" s="1"/>
      <c r="H1722" s="1"/>
      <c r="I1722" s="1"/>
      <c r="J1722" s="1"/>
      <c r="K1722" s="1"/>
      <c r="L1722" s="1"/>
      <c r="M1722" s="1"/>
      <c r="N1722" s="1"/>
      <c r="O1722" s="1"/>
      <c r="P1722" s="1"/>
      <c r="Q1722" s="1"/>
      <c r="R1722" s="1"/>
      <c r="S1722" s="1"/>
      <c r="T1722" s="1"/>
      <c r="U1722" s="1"/>
      <c r="V1722" s="1"/>
      <c r="W1722" s="1"/>
      <c r="X1722" s="1"/>
    </row>
    <row r="1723" spans="1:24">
      <c r="A1723" s="1"/>
      <c r="B1723" s="79"/>
      <c r="C1723" s="1"/>
      <c r="D1723" s="1"/>
      <c r="H1723" s="1"/>
      <c r="I1723" s="1"/>
      <c r="J1723" s="1"/>
      <c r="K1723" s="1"/>
      <c r="L1723" s="1"/>
      <c r="M1723" s="1"/>
      <c r="N1723" s="1"/>
      <c r="O1723" s="1"/>
      <c r="P1723" s="1"/>
      <c r="Q1723" s="1"/>
      <c r="R1723" s="1"/>
      <c r="S1723" s="1"/>
      <c r="T1723" s="1"/>
      <c r="U1723" s="1"/>
      <c r="V1723" s="1"/>
      <c r="W1723" s="1"/>
      <c r="X1723" s="1"/>
    </row>
    <row r="1724" spans="1:24">
      <c r="A1724" s="1"/>
      <c r="B1724" s="79"/>
      <c r="C1724" s="1"/>
      <c r="D1724" s="1"/>
      <c r="H1724" s="1"/>
      <c r="I1724" s="1"/>
      <c r="J1724" s="1"/>
      <c r="K1724" s="1"/>
      <c r="L1724" s="1"/>
      <c r="M1724" s="1"/>
      <c r="N1724" s="1"/>
      <c r="O1724" s="1"/>
      <c r="P1724" s="1"/>
      <c r="Q1724" s="1"/>
      <c r="R1724" s="1"/>
      <c r="S1724" s="1"/>
      <c r="T1724" s="1"/>
      <c r="U1724" s="1"/>
      <c r="V1724" s="1"/>
      <c r="W1724" s="1"/>
      <c r="X1724" s="1"/>
    </row>
    <row r="1725" spans="1:24">
      <c r="A1725" s="1"/>
      <c r="B1725" s="79"/>
      <c r="C1725" s="1"/>
      <c r="D1725" s="1"/>
      <c r="H1725" s="1"/>
      <c r="I1725" s="1"/>
      <c r="J1725" s="1"/>
      <c r="K1725" s="1"/>
      <c r="L1725" s="1"/>
      <c r="M1725" s="1"/>
      <c r="N1725" s="1"/>
      <c r="O1725" s="1"/>
      <c r="P1725" s="1"/>
      <c r="Q1725" s="1"/>
      <c r="R1725" s="1"/>
      <c r="S1725" s="1"/>
      <c r="T1725" s="1"/>
      <c r="U1725" s="1"/>
      <c r="V1725" s="1"/>
      <c r="W1725" s="1"/>
      <c r="X1725" s="1"/>
    </row>
    <row r="1726" spans="1:24">
      <c r="A1726" s="1"/>
      <c r="B1726" s="79"/>
      <c r="C1726" s="1"/>
      <c r="D1726" s="1"/>
      <c r="H1726" s="1"/>
      <c r="I1726" s="1"/>
      <c r="J1726" s="1"/>
      <c r="K1726" s="1"/>
      <c r="L1726" s="1"/>
      <c r="M1726" s="1"/>
      <c r="N1726" s="1"/>
      <c r="O1726" s="1"/>
      <c r="P1726" s="1"/>
      <c r="Q1726" s="1"/>
      <c r="R1726" s="1"/>
      <c r="S1726" s="1"/>
      <c r="T1726" s="1"/>
      <c r="U1726" s="1"/>
      <c r="V1726" s="1"/>
      <c r="W1726" s="1"/>
      <c r="X1726" s="1"/>
    </row>
  </sheetData>
  <phoneticPr fontId="0" type="noConversion"/>
  <printOptions horizontalCentered="1" verticalCentered="1"/>
  <pageMargins left="0.78740157480314998" right="0.78740157480314998" top="0.98425196850393704" bottom="0.98425196850393704" header="0.511811023622047" footer="0.511811023622047"/>
  <pageSetup scale="87" orientation="portrait"/>
  <headerFooter alignWithMargins="0">
    <oddFooter>&amp;C&amp;D&amp;T</oddFooter>
  </headerFooter>
</worksheet>
</file>

<file path=xl/worksheets/sheet46.xml><?xml version="1.0" encoding="utf-8"?>
<worksheet xmlns="http://schemas.openxmlformats.org/spreadsheetml/2006/main" xmlns:r="http://schemas.openxmlformats.org/officeDocument/2006/relationships">
  <sheetPr>
    <pageSetUpPr fitToPage="1"/>
  </sheetPr>
  <dimension ref="A33:F37"/>
  <sheetViews>
    <sheetView topLeftCell="A10" zoomScale="75" zoomScaleNormal="75" workbookViewId="0">
      <selection activeCell="A36" sqref="A36:A37"/>
    </sheetView>
  </sheetViews>
  <sheetFormatPr defaultColWidth="8.6640625" defaultRowHeight="15"/>
  <sheetData>
    <row r="33" spans="1:6" ht="23.25">
      <c r="A33" s="48"/>
      <c r="F33" s="49" t="s">
        <v>315</v>
      </c>
    </row>
    <row r="34" spans="1:6" ht="23.25">
      <c r="F34" s="52" t="s">
        <v>133</v>
      </c>
    </row>
    <row r="36" spans="1:6" ht="18">
      <c r="A36" s="51" t="s">
        <v>215</v>
      </c>
    </row>
    <row r="37" spans="1:6" ht="18">
      <c r="A37" s="51" t="s">
        <v>216</v>
      </c>
    </row>
  </sheetData>
  <phoneticPr fontId="0" type="noConversion"/>
  <pageMargins left="0.75" right="0.75" top="1" bottom="1" header="0.5" footer="0.5"/>
  <pageSetup scale="70" orientation="portrait" verticalDpi="96"/>
  <headerFooter alignWithMargins="0"/>
  <drawing r:id="rId1"/>
</worksheet>
</file>

<file path=xl/worksheets/sheet47.xml><?xml version="1.0" encoding="utf-8"?>
<worksheet xmlns="http://schemas.openxmlformats.org/spreadsheetml/2006/main" xmlns:r="http://schemas.openxmlformats.org/officeDocument/2006/relationships">
  <sheetPr>
    <pageSetUpPr fitToPage="1"/>
  </sheetPr>
  <dimension ref="A33:F45"/>
  <sheetViews>
    <sheetView topLeftCell="A10" zoomScale="75" workbookViewId="0">
      <selection activeCell="A45" sqref="A45"/>
    </sheetView>
  </sheetViews>
  <sheetFormatPr defaultColWidth="8.88671875" defaultRowHeight="15"/>
  <cols>
    <col min="1" max="16384" width="8.88671875" style="175"/>
  </cols>
  <sheetData>
    <row r="33" spans="1:6" ht="23.25">
      <c r="A33" s="48"/>
      <c r="F33" s="49" t="s">
        <v>317</v>
      </c>
    </row>
    <row r="34" spans="1:6" ht="23.25">
      <c r="F34" s="52" t="s">
        <v>318</v>
      </c>
    </row>
    <row r="36" spans="1:6" ht="18">
      <c r="A36" s="51" t="s">
        <v>319</v>
      </c>
    </row>
    <row r="37" spans="1:6" ht="18">
      <c r="A37" s="51" t="s">
        <v>323</v>
      </c>
    </row>
    <row r="38" spans="1:6" ht="18">
      <c r="A38" s="51" t="s">
        <v>324</v>
      </c>
    </row>
    <row r="39" spans="1:6" ht="18">
      <c r="A39" s="51" t="s">
        <v>330</v>
      </c>
    </row>
    <row r="40" spans="1:6" ht="18">
      <c r="A40" s="51" t="s">
        <v>326</v>
      </c>
    </row>
    <row r="41" spans="1:6" ht="18">
      <c r="A41" s="51" t="s">
        <v>325</v>
      </c>
    </row>
    <row r="42" spans="1:6" ht="18">
      <c r="A42" s="51" t="s">
        <v>327</v>
      </c>
    </row>
    <row r="43" spans="1:6" ht="18">
      <c r="A43" s="51" t="s">
        <v>328</v>
      </c>
    </row>
    <row r="44" spans="1:6" ht="18">
      <c r="A44" s="51" t="s">
        <v>331</v>
      </c>
    </row>
    <row r="45" spans="1:6" ht="18">
      <c r="A45" s="51" t="s">
        <v>329</v>
      </c>
    </row>
  </sheetData>
  <phoneticPr fontId="3" type="noConversion"/>
  <pageMargins left="0.75" right="0.75" top="1" bottom="1" header="0.5" footer="0.5"/>
  <pageSetup scale="70" orientation="portrait" verticalDpi="96"/>
  <headerFooter alignWithMargins="0"/>
  <drawing r:id="rId1"/>
</worksheet>
</file>

<file path=xl/worksheets/sheet48.xml><?xml version="1.0" encoding="utf-8"?>
<worksheet xmlns="http://schemas.openxmlformats.org/spreadsheetml/2006/main" xmlns:r="http://schemas.openxmlformats.org/officeDocument/2006/relationships">
  <sheetPr>
    <pageSetUpPr fitToPage="1"/>
  </sheetPr>
  <dimension ref="A1:B77"/>
  <sheetViews>
    <sheetView topLeftCell="A35" zoomScaleNormal="100" zoomScaleSheetLayoutView="100" workbookViewId="0">
      <selection activeCell="A78" sqref="A78"/>
    </sheetView>
  </sheetViews>
  <sheetFormatPr defaultColWidth="5" defaultRowHeight="9" customHeight="1"/>
  <cols>
    <col min="1" max="1" width="7.109375" style="20" customWidth="1"/>
    <col min="2" max="16384" width="5" style="20"/>
  </cols>
  <sheetData>
    <row r="1" spans="1:2" s="17" customFormat="1" ht="18" customHeight="1">
      <c r="A1" s="17" t="s">
        <v>87</v>
      </c>
      <c r="B1" s="17" t="s">
        <v>52</v>
      </c>
    </row>
    <row r="2" spans="1:2" ht="11.25">
      <c r="A2" s="18">
        <v>9863</v>
      </c>
      <c r="B2" s="20">
        <f>0.01*'Table B2'!C5</f>
        <v>0.27893000000000001</v>
      </c>
    </row>
    <row r="3" spans="1:2" ht="11.25">
      <c r="A3" s="18">
        <v>10228</v>
      </c>
      <c r="B3" s="20">
        <f>0.01*'Table B2'!C6</f>
        <v>0.29109000000000002</v>
      </c>
    </row>
    <row r="4" spans="1:2" ht="11.25">
      <c r="A4" s="18">
        <v>10594</v>
      </c>
      <c r="B4" s="20">
        <f>0.01*'Table B2'!C7</f>
        <v>0.29243999999999998</v>
      </c>
    </row>
    <row r="5" spans="1:2" ht="11.25">
      <c r="A5" s="18">
        <v>10959</v>
      </c>
      <c r="B5" s="20">
        <f>0.01*'Table B2'!C8</f>
        <v>0.28628000000000003</v>
      </c>
    </row>
    <row r="6" spans="1:2" ht="11.25">
      <c r="A6" s="18">
        <v>11324</v>
      </c>
      <c r="B6" s="20">
        <f>0.01*'Table B2'!C9</f>
        <v>0.29338999999999998</v>
      </c>
    </row>
    <row r="7" spans="1:2" ht="11.25">
      <c r="A7" s="18">
        <v>11689</v>
      </c>
      <c r="B7" s="20">
        <f>0.01*'Table B2'!C10</f>
        <v>0.30280000000000001</v>
      </c>
    </row>
    <row r="8" spans="1:2" ht="11.25">
      <c r="A8" s="18">
        <v>12055</v>
      </c>
      <c r="B8" s="20">
        <f>0.01*'Table B2'!C11</f>
        <v>0.30075000000000002</v>
      </c>
    </row>
    <row r="9" spans="1:2" ht="11.25">
      <c r="A9" s="18">
        <v>12420</v>
      </c>
      <c r="B9" s="20">
        <f>0.01*'Table B2'!C12</f>
        <v>0.29766999999999999</v>
      </c>
    </row>
    <row r="10" spans="1:2" ht="11.25">
      <c r="A10" s="18">
        <v>12785</v>
      </c>
      <c r="B10" s="20">
        <f>0.01*'Table B2'!C13</f>
        <v>0.30309999999999998</v>
      </c>
    </row>
    <row r="11" spans="1:2" ht="11.25">
      <c r="A11" s="18">
        <v>13150</v>
      </c>
      <c r="B11" s="20">
        <f>0.01*'Table B2'!C14</f>
        <v>0.29694999999999999</v>
      </c>
    </row>
    <row r="12" spans="1:2" ht="11.25">
      <c r="A12" s="18">
        <v>13516</v>
      </c>
      <c r="B12" s="20">
        <f>0.01*'Table B2'!C15</f>
        <v>0.30059999999999998</v>
      </c>
    </row>
    <row r="13" spans="1:2" ht="11.25">
      <c r="A13" s="18">
        <v>13881</v>
      </c>
      <c r="B13" s="20">
        <f>0.01*'Table B2'!C16</f>
        <v>0.29833999999999999</v>
      </c>
    </row>
    <row r="14" spans="1:2" ht="11.25">
      <c r="A14" s="18">
        <v>14246</v>
      </c>
      <c r="B14" s="20">
        <f>0.01*'Table B2'!C17</f>
        <v>0.30645</v>
      </c>
    </row>
    <row r="15" spans="1:2" ht="11.25">
      <c r="A15" s="18">
        <v>14611</v>
      </c>
      <c r="B15" s="20">
        <f>0.01*'Table B2'!C18</f>
        <v>0.30853000000000003</v>
      </c>
    </row>
    <row r="16" spans="1:2" ht="11.25">
      <c r="A16" s="18">
        <v>14977</v>
      </c>
      <c r="B16" s="20">
        <f>0.01*'Table B2'!C19</f>
        <v>0.29333999999999999</v>
      </c>
    </row>
    <row r="17" spans="1:2" ht="11.25">
      <c r="A17" s="18">
        <v>15342</v>
      </c>
      <c r="B17" s="20">
        <f>0.01*'Table B2'!C20</f>
        <v>0.27079999999999999</v>
      </c>
    </row>
    <row r="18" spans="1:2" ht="11.25">
      <c r="A18" s="18">
        <v>15707</v>
      </c>
      <c r="B18" s="20">
        <f>0.01*'Table B2'!C21</f>
        <v>0.25879000000000002</v>
      </c>
    </row>
    <row r="19" spans="1:2" ht="11.25">
      <c r="A19" s="18">
        <v>16072</v>
      </c>
      <c r="B19" s="20">
        <f>0.01*'Table B2'!C22</f>
        <v>0.24609000000000003</v>
      </c>
    </row>
    <row r="20" spans="1:2" ht="11.25">
      <c r="A20" s="18">
        <v>16438</v>
      </c>
      <c r="B20" s="20">
        <f>0.01*'Table B2'!C23</f>
        <v>0.24045000000000002</v>
      </c>
    </row>
    <row r="21" spans="1:2" ht="11.25">
      <c r="A21" s="18">
        <v>16803</v>
      </c>
      <c r="B21" s="20">
        <f>0.01*'Table B2'!C24</f>
        <v>0.25103999999999999</v>
      </c>
    </row>
    <row r="22" spans="1:2" ht="11.25">
      <c r="A22" s="18">
        <v>17168</v>
      </c>
      <c r="B22" s="20">
        <f>0.01*'Table B2'!C25</f>
        <v>0.24969000000000002</v>
      </c>
    </row>
    <row r="23" spans="1:2" ht="11.25">
      <c r="A23" s="18">
        <v>17533</v>
      </c>
      <c r="B23" s="20">
        <f>0.01*'Table B2'!C26</f>
        <v>0.25033</v>
      </c>
    </row>
    <row r="24" spans="1:2" ht="11.25">
      <c r="A24" s="18">
        <v>17899</v>
      </c>
      <c r="B24" s="20">
        <f>0.01*'Table B2'!C27</f>
        <v>0.25003000000000003</v>
      </c>
    </row>
    <row r="25" spans="1:2" ht="11.25">
      <c r="A25" s="18">
        <v>18264</v>
      </c>
      <c r="B25" s="20">
        <f>0.01*'Table B2'!C28</f>
        <v>0.25184000000000001</v>
      </c>
    </row>
    <row r="26" spans="1:2" ht="11.25">
      <c r="A26" s="18">
        <v>18629</v>
      </c>
      <c r="B26" s="20">
        <f>0.01*'Table B2'!C29</f>
        <v>0.24706</v>
      </c>
    </row>
    <row r="27" spans="1:2" ht="11.25">
      <c r="A27" s="18">
        <v>18994</v>
      </c>
      <c r="B27" s="20">
        <f>0.01*'Table B2'!C30</f>
        <v>0.24425000000000002</v>
      </c>
    </row>
    <row r="28" spans="1:2" ht="11.25">
      <c r="A28" s="18">
        <v>19725</v>
      </c>
      <c r="B28" s="20">
        <f>0.01*'Table B2'!C31</f>
        <v>0.24132999999999999</v>
      </c>
    </row>
    <row r="29" spans="1:2" ht="11.25">
      <c r="A29" s="18">
        <v>20455</v>
      </c>
      <c r="B29" s="20">
        <f>0.01*'Table B2'!C32</f>
        <v>0.24531</v>
      </c>
    </row>
    <row r="30" spans="1:2" ht="11.25">
      <c r="A30" s="18">
        <v>21186</v>
      </c>
      <c r="B30" s="20">
        <f>0.01*'Table B2'!C33</f>
        <v>0.24668000000000001</v>
      </c>
    </row>
    <row r="31" spans="1:2" ht="11.25">
      <c r="A31" s="18">
        <v>21916</v>
      </c>
      <c r="B31" s="20">
        <f>0.01*'Table B2'!C34</f>
        <v>0.25225000000000003</v>
      </c>
    </row>
    <row r="32" spans="1:2" ht="11.25">
      <c r="A32" s="18">
        <v>22282</v>
      </c>
      <c r="B32" s="20">
        <f>0.01*'Table B2'!C35</f>
        <v>0.25212000000000001</v>
      </c>
    </row>
    <row r="33" spans="1:2" ht="11.25">
      <c r="A33" s="13">
        <v>22647</v>
      </c>
      <c r="B33" s="20">
        <f>0.01*'Table B2'!C36</f>
        <v>0.25224000000000002</v>
      </c>
    </row>
    <row r="34" spans="1:2" ht="11.25">
      <c r="A34" s="13">
        <v>23377</v>
      </c>
      <c r="B34" s="20">
        <f>0.01*'Table B2'!C37</f>
        <v>0.25152000000000002</v>
      </c>
    </row>
    <row r="35" spans="1:2" ht="11.25">
      <c r="A35" s="13">
        <v>24108</v>
      </c>
      <c r="B35" s="20">
        <f>0.01*'Table B2'!C38</f>
        <v>0.25344</v>
      </c>
    </row>
    <row r="36" spans="1:2" ht="11.25">
      <c r="A36" s="13">
        <v>24473</v>
      </c>
      <c r="B36" s="20">
        <f>0.01*'Table B2'!C39</f>
        <v>0.25773000000000001</v>
      </c>
    </row>
    <row r="37" spans="1:2" ht="11.25">
      <c r="A37" s="13">
        <v>24838</v>
      </c>
      <c r="B37" s="20">
        <f>0.01*'Table B2'!C40</f>
        <v>0.25602000000000003</v>
      </c>
    </row>
    <row r="38" spans="1:2" ht="11.25">
      <c r="A38" s="13">
        <v>25204</v>
      </c>
      <c r="B38" s="20">
        <f>0.01*'Table B2'!C41</f>
        <v>0.25707000000000002</v>
      </c>
    </row>
    <row r="39" spans="1:2" ht="11.25">
      <c r="A39" s="13">
        <v>25569</v>
      </c>
      <c r="B39" s="20">
        <f>0.01*'Table B2'!C42</f>
        <v>0.25669000000000003</v>
      </c>
    </row>
    <row r="40" spans="1:2" ht="11.25">
      <c r="A40" s="13">
        <v>25934</v>
      </c>
      <c r="B40" s="20">
        <f>0.01*'Table B2'!C43</f>
        <v>0.25670999999999999</v>
      </c>
    </row>
    <row r="41" spans="1:2" ht="11.25">
      <c r="A41" s="13">
        <v>26299</v>
      </c>
      <c r="B41" s="20">
        <f>0.01*'Table B2'!C44</f>
        <v>0.25811000000000001</v>
      </c>
    </row>
    <row r="42" spans="1:2" ht="11.25">
      <c r="A42" s="13">
        <v>26665</v>
      </c>
      <c r="B42" s="20">
        <f>0.01*'Table B2'!C45</f>
        <v>0.26140999999999998</v>
      </c>
    </row>
    <row r="43" spans="1:2" ht="11.25">
      <c r="A43" s="13">
        <v>27030</v>
      </c>
      <c r="B43" s="20">
        <f>0.01*'Table B2'!C46</f>
        <v>0.26613999999999999</v>
      </c>
    </row>
    <row r="44" spans="1:2" ht="11.25">
      <c r="A44" s="13">
        <v>27395</v>
      </c>
      <c r="B44" s="20">
        <f>0.01*'Table B2'!C47</f>
        <v>0.26463999999999999</v>
      </c>
    </row>
    <row r="45" spans="1:2" ht="11.25">
      <c r="A45" s="13">
        <v>27760</v>
      </c>
      <c r="B45" s="20">
        <f>0.01*'Table B2'!C48</f>
        <v>0.26656000000000002</v>
      </c>
    </row>
    <row r="46" spans="1:2" ht="11.25">
      <c r="A46" s="13">
        <v>28126</v>
      </c>
      <c r="B46" s="20">
        <f>0.01*'Table B2'!C49</f>
        <v>0.26937</v>
      </c>
    </row>
    <row r="47" spans="1:2" ht="11.25">
      <c r="A47" s="13">
        <v>28491</v>
      </c>
      <c r="B47" s="20">
        <f>0.01*'Table B2'!C50</f>
        <v>0.27431</v>
      </c>
    </row>
    <row r="48" spans="1:2" ht="11.25">
      <c r="A48" s="13">
        <v>28856</v>
      </c>
      <c r="B48" s="20">
        <f>0.01*'Table B2'!C51</f>
        <v>0.27631</v>
      </c>
    </row>
    <row r="49" spans="1:2" ht="11.25">
      <c r="A49" s="13">
        <v>29221</v>
      </c>
      <c r="B49" s="20">
        <f>0.01*'Table B2'!C52</f>
        <v>0.28061000000000003</v>
      </c>
    </row>
    <row r="50" spans="1:2" ht="11.25">
      <c r="A50" s="13">
        <v>29587</v>
      </c>
      <c r="B50" s="20">
        <f>0.01*'Table B2'!C53</f>
        <v>0.28143999999999997</v>
      </c>
    </row>
    <row r="51" spans="1:2" ht="11.25">
      <c r="A51" s="13">
        <v>29952</v>
      </c>
      <c r="B51" s="20">
        <f>0.01*'Table B2'!C54</f>
        <v>0.28549000000000002</v>
      </c>
    </row>
    <row r="52" spans="1:2" ht="11.25">
      <c r="A52" s="13">
        <v>30317</v>
      </c>
      <c r="B52" s="20">
        <f>0.01*'Table B2'!C55</f>
        <v>0.29086000000000001</v>
      </c>
    </row>
    <row r="53" spans="1:2" ht="11.25">
      <c r="A53" s="13">
        <v>30682</v>
      </c>
      <c r="B53" s="20">
        <f>0.01*'Table B2'!C56</f>
        <v>0.29609999999999997</v>
      </c>
    </row>
    <row r="54" spans="1:2" ht="11.25">
      <c r="A54" s="13">
        <v>31048</v>
      </c>
      <c r="B54" s="20">
        <f>0.01*'Table B2'!C57</f>
        <v>0.2974</v>
      </c>
    </row>
    <row r="55" spans="1:2" ht="11.25">
      <c r="A55" s="13">
        <v>31413</v>
      </c>
      <c r="B55" s="20">
        <f>0.01*'Table B2'!C58</f>
        <v>0.29943000000000003</v>
      </c>
    </row>
    <row r="56" spans="1:2" ht="11.25">
      <c r="A56" s="13">
        <v>31778</v>
      </c>
      <c r="B56" s="20">
        <f>0.01*'Table B2'!C59</f>
        <v>0.30589</v>
      </c>
    </row>
    <row r="57" spans="1:2" ht="11.25">
      <c r="A57" s="13">
        <v>32143</v>
      </c>
      <c r="B57" s="20">
        <f>0.01*'Table B2'!C60</f>
        <v>0.31945000000000001</v>
      </c>
    </row>
    <row r="58" spans="1:2" ht="11.25">
      <c r="A58" s="13">
        <v>32509</v>
      </c>
      <c r="B58" s="20">
        <f>0.01*'Table B2'!C61</f>
        <v>0.31529000000000001</v>
      </c>
    </row>
    <row r="59" spans="1:2" ht="11.25">
      <c r="A59" s="13">
        <v>32874</v>
      </c>
      <c r="B59" s="20">
        <f>0.01*'Table B2'!C62</f>
        <v>0.31794</v>
      </c>
    </row>
    <row r="60" spans="1:2" ht="11.25">
      <c r="A60" s="13">
        <v>33239</v>
      </c>
      <c r="B60" s="20">
        <f>0.01*'Table B2'!C63</f>
        <v>0.31431000000000003</v>
      </c>
    </row>
    <row r="61" spans="1:2" ht="11.25">
      <c r="A61" s="13">
        <v>33604</v>
      </c>
      <c r="B61" s="20">
        <f>0.01*'Table B2'!C64</f>
        <v>0.32450000000000001</v>
      </c>
    </row>
    <row r="62" spans="1:2" ht="11.25">
      <c r="A62" s="13">
        <v>33970</v>
      </c>
      <c r="B62" s="20">
        <f>0.01*'Table B2'!C65</f>
        <v>0.31849</v>
      </c>
    </row>
    <row r="63" spans="1:2" ht="11.25">
      <c r="A63" s="13">
        <v>34335</v>
      </c>
      <c r="B63" s="20">
        <f>0.01*'Table B2'!C66</f>
        <v>0.31535000000000002</v>
      </c>
    </row>
    <row r="64" spans="1:2" ht="11.25">
      <c r="A64" s="13">
        <v>34700</v>
      </c>
      <c r="B64" s="20">
        <f>0.01*'Table B2'!C67</f>
        <v>0.32490999999999998</v>
      </c>
    </row>
    <row r="65" spans="1:2" ht="11.25" customHeight="1">
      <c r="A65" s="13">
        <v>35065</v>
      </c>
      <c r="B65" s="20">
        <f>0.01*'Table B2'!C68</f>
        <v>0.33244000000000001</v>
      </c>
    </row>
    <row r="66" spans="1:2" ht="10.5" customHeight="1">
      <c r="A66" s="13">
        <v>35431</v>
      </c>
      <c r="B66" s="20">
        <f>0.01*'Table B2'!C69</f>
        <v>0.33972000000000002</v>
      </c>
    </row>
    <row r="67" spans="1:2" ht="11.25" customHeight="1">
      <c r="A67" s="13">
        <v>35796</v>
      </c>
      <c r="B67" s="20">
        <f>0.01*'Table B2'!C70</f>
        <v>0.34433000000000002</v>
      </c>
    </row>
    <row r="68" spans="1:2" ht="9" customHeight="1">
      <c r="A68" s="13">
        <v>36161</v>
      </c>
      <c r="B68" s="20">
        <f>0.01*'Table B2'!C71</f>
        <v>0.35183999999999999</v>
      </c>
    </row>
    <row r="69" spans="1:2" ht="9" customHeight="1">
      <c r="A69" s="13">
        <v>36526</v>
      </c>
      <c r="B69" s="20">
        <f>0.01*'Table B2'!C72</f>
        <v>0.35460999999999998</v>
      </c>
    </row>
    <row r="70" spans="1:2" ht="9" customHeight="1">
      <c r="A70" s="13">
        <v>36892</v>
      </c>
      <c r="B70" s="20">
        <f>0.01*'Table B2'!C73</f>
        <v>0.3422</v>
      </c>
    </row>
    <row r="71" spans="1:2" ht="9" customHeight="1">
      <c r="A71" s="13">
        <v>37257</v>
      </c>
      <c r="B71" s="20">
        <f>0.01*'Table B2'!C74</f>
        <v>0.33378999999999998</v>
      </c>
    </row>
    <row r="72" spans="1:2" ht="9" customHeight="1">
      <c r="A72" s="13">
        <v>37622</v>
      </c>
      <c r="B72" s="20">
        <f>0.01*'Table B2'!C75</f>
        <v>0.33109000000000005</v>
      </c>
    </row>
    <row r="73" spans="1:2" ht="9" customHeight="1">
      <c r="A73" s="13">
        <v>37987</v>
      </c>
      <c r="B73" s="20">
        <f>0.01*'Table B2'!C76</f>
        <v>0.34183999999999998</v>
      </c>
    </row>
    <row r="74" spans="1:2" ht="9" customHeight="1">
      <c r="A74" s="13">
        <v>38353</v>
      </c>
      <c r="B74" s="20">
        <f>0.01*'Table B2'!C77</f>
        <v>0.34651999999999999</v>
      </c>
    </row>
    <row r="75" spans="1:2" ht="9" customHeight="1">
      <c r="A75" s="13">
        <v>38718</v>
      </c>
      <c r="B75" s="20">
        <f>0.01*'Table B2'!C78</f>
        <v>0.35058999999999996</v>
      </c>
    </row>
    <row r="76" spans="1:2" ht="9" customHeight="1">
      <c r="A76" s="13">
        <v>39083</v>
      </c>
      <c r="B76" s="20">
        <f>0.01*'Table B2'!C79</f>
        <v>0.35703000000000001</v>
      </c>
    </row>
    <row r="77" spans="1:2" ht="9" customHeight="1">
      <c r="A77" s="13">
        <v>39448</v>
      </c>
      <c r="B77" s="20">
        <f>0.01*'Table B2'!C80</f>
        <v>0.34941000000000005</v>
      </c>
    </row>
  </sheetData>
  <phoneticPr fontId="4" type="noConversion"/>
  <pageMargins left="0.75" right="0.75" top="1" bottom="1" header="0.5" footer="0.5"/>
  <pageSetup scale="76" fitToWidth="6" orientation="portrait" verticalDpi="96"/>
  <headerFooter alignWithMargins="0"/>
</worksheet>
</file>

<file path=xl/worksheets/sheet49.xml><?xml version="1.0" encoding="utf-8"?>
<worksheet xmlns="http://schemas.openxmlformats.org/spreadsheetml/2006/main" xmlns:r="http://schemas.openxmlformats.org/officeDocument/2006/relationships">
  <sheetPr>
    <pageSetUpPr fitToPage="1"/>
  </sheetPr>
  <dimension ref="A33:F37"/>
  <sheetViews>
    <sheetView zoomScale="75" workbookViewId="0">
      <selection activeCell="L12" sqref="L12"/>
    </sheetView>
  </sheetViews>
  <sheetFormatPr defaultColWidth="8.6640625" defaultRowHeight="15"/>
  <sheetData>
    <row r="33" spans="1:6" ht="23.25">
      <c r="A33" s="48"/>
      <c r="F33" s="49" t="s">
        <v>217</v>
      </c>
    </row>
    <row r="34" spans="1:6" ht="23.25">
      <c r="F34" s="52" t="s">
        <v>488</v>
      </c>
    </row>
    <row r="36" spans="1:6" ht="18">
      <c r="A36" s="51" t="s">
        <v>134</v>
      </c>
    </row>
    <row r="37" spans="1:6" ht="18">
      <c r="A37" s="144" t="s">
        <v>219</v>
      </c>
    </row>
  </sheetData>
  <phoneticPr fontId="7" type="noConversion"/>
  <pageMargins left="0.75" right="0.75" top="1" bottom="1" header="0.5" footer="0.5"/>
  <pageSetup scale="70" orientation="portrait" verticalDpi="96"/>
  <headerFooter alignWithMargins="0"/>
  <drawing r:id="rId1"/>
</worksheet>
</file>

<file path=xl/worksheets/sheet50.xml><?xml version="1.0" encoding="utf-8"?>
<worksheet xmlns="http://schemas.openxmlformats.org/spreadsheetml/2006/main" xmlns:r="http://schemas.openxmlformats.org/officeDocument/2006/relationships">
  <sheetPr>
    <pageSetUpPr fitToPage="1"/>
  </sheetPr>
  <dimension ref="A1:D77"/>
  <sheetViews>
    <sheetView topLeftCell="A53" zoomScaleNormal="100" zoomScaleSheetLayoutView="100" workbookViewId="0">
      <selection activeCell="B77" sqref="A77:D77"/>
    </sheetView>
  </sheetViews>
  <sheetFormatPr defaultColWidth="5" defaultRowHeight="9" customHeight="1"/>
  <cols>
    <col min="1" max="1" width="5.6640625" style="20" customWidth="1"/>
    <col min="2" max="3" width="5.109375" style="20" customWidth="1"/>
    <col min="4" max="4" width="4.88671875" style="20" customWidth="1"/>
    <col min="5" max="16384" width="5" style="20"/>
  </cols>
  <sheetData>
    <row r="1" spans="1:4" s="17" customFormat="1" ht="18" customHeight="1">
      <c r="A1" s="17" t="s">
        <v>87</v>
      </c>
      <c r="B1" s="17" t="s">
        <v>53</v>
      </c>
      <c r="C1" s="17" t="s">
        <v>54</v>
      </c>
      <c r="D1" s="17" t="s">
        <v>55</v>
      </c>
    </row>
    <row r="2" spans="1:4" ht="11.25">
      <c r="A2" s="18">
        <v>9863</v>
      </c>
      <c r="B2" s="20">
        <f>0.01*'Table B2'!J5</f>
        <v>9.042E-2</v>
      </c>
      <c r="C2" s="20">
        <f>0.01*'Table B2'!K5</f>
        <v>0.10199</v>
      </c>
      <c r="D2" s="20">
        <f>0.01*'Table B2'!E5</f>
        <v>8.652E-2</v>
      </c>
    </row>
    <row r="3" spans="1:4" ht="11.25">
      <c r="A3" s="18">
        <v>10228</v>
      </c>
      <c r="B3" s="20">
        <f>0.01*'Table B2'!J6</f>
        <v>9.3290000000000012E-2</v>
      </c>
      <c r="C3" s="20">
        <f>0.01*'Table B2'!K6</f>
        <v>0.10914</v>
      </c>
      <c r="D3" s="20">
        <f>0.01*'Table B2'!E6</f>
        <v>8.8660000000000003E-2</v>
      </c>
    </row>
    <row r="4" spans="1:4" ht="11.25">
      <c r="A4" s="18">
        <v>10594</v>
      </c>
      <c r="B4" s="20">
        <f>0.01*'Table B2'!J7</f>
        <v>9.4879999999999992E-2</v>
      </c>
      <c r="C4" s="20">
        <f>0.01*'Table B2'!K7</f>
        <v>0.11085</v>
      </c>
      <c r="D4" s="20">
        <f>0.01*'Table B2'!E7</f>
        <v>8.6709999999999995E-2</v>
      </c>
    </row>
    <row r="5" spans="1:4" ht="11.25">
      <c r="A5" s="18">
        <v>10959</v>
      </c>
      <c r="B5" s="20">
        <f>0.01*'Table B2'!J8</f>
        <v>9.398999999999999E-2</v>
      </c>
      <c r="C5" s="20">
        <f>0.01*'Table B2'!K8</f>
        <v>0.10688</v>
      </c>
      <c r="D5" s="20">
        <f>0.01*'Table B2'!E8</f>
        <v>8.541E-2</v>
      </c>
    </row>
    <row r="6" spans="1:4" ht="11.25">
      <c r="A6" s="18">
        <v>11324</v>
      </c>
      <c r="B6" s="20">
        <f>0.01*'Table B2'!J9</f>
        <v>9.6479999999999996E-2</v>
      </c>
      <c r="C6" s="20">
        <f>0.01*'Table B2'!K9</f>
        <v>0.11223000000000001</v>
      </c>
      <c r="D6" s="20">
        <f>0.01*'Table B2'!E9</f>
        <v>8.4680000000000005E-2</v>
      </c>
    </row>
    <row r="7" spans="1:4" ht="11.25">
      <c r="A7" s="18">
        <v>11689</v>
      </c>
      <c r="B7" s="20">
        <f>0.01*'Table B2'!J10</f>
        <v>0.10605000000000001</v>
      </c>
      <c r="C7" s="20">
        <f>0.01*'Table B2'!K10</f>
        <v>0.11385000000000001</v>
      </c>
      <c r="D7" s="20">
        <f>0.01*'Table B2'!E10</f>
        <v>8.2899999999999988E-2</v>
      </c>
    </row>
    <row r="8" spans="1:4" ht="11.25">
      <c r="A8" s="18">
        <v>12055</v>
      </c>
      <c r="B8" s="20">
        <f>0.01*'Table B2'!J11</f>
        <v>0.1027</v>
      </c>
      <c r="C8" s="20">
        <f>0.01*'Table B2'!K11</f>
        <v>0.11497</v>
      </c>
      <c r="D8" s="20">
        <f>0.01*'Table B2'!E11</f>
        <v>8.3080000000000001E-2</v>
      </c>
    </row>
    <row r="9" spans="1:4" ht="11.25">
      <c r="A9" s="18">
        <v>12420</v>
      </c>
      <c r="B9" s="20">
        <f>0.01*'Table B2'!J12</f>
        <v>9.824999999999999E-2</v>
      </c>
      <c r="C9" s="20">
        <f>0.01*'Table B2'!K12</f>
        <v>0.11635</v>
      </c>
      <c r="D9" s="20">
        <f>0.01*'Table B2'!E12</f>
        <v>8.3070000000000005E-2</v>
      </c>
    </row>
    <row r="10" spans="1:4" ht="11.25">
      <c r="A10" s="18">
        <v>12785</v>
      </c>
      <c r="B10" s="20">
        <f>0.01*'Table B2'!J13</f>
        <v>0.10192000000000001</v>
      </c>
      <c r="C10" s="20">
        <f>0.01*'Table B2'!K13</f>
        <v>0.11717000000000001</v>
      </c>
      <c r="D10" s="20">
        <f>0.01*'Table B2'!E13</f>
        <v>8.4010000000000001E-2</v>
      </c>
    </row>
    <row r="11" spans="1:4" ht="11.25">
      <c r="A11" s="18">
        <v>13150</v>
      </c>
      <c r="B11" s="20">
        <f>0.01*'Table B2'!J14</f>
        <v>9.7479999999999997E-2</v>
      </c>
      <c r="C11" s="20">
        <f>0.01*'Table B2'!K14</f>
        <v>0.1135</v>
      </c>
      <c r="D11" s="20">
        <f>0.01*'Table B2'!E14</f>
        <v>8.5969999999999991E-2</v>
      </c>
    </row>
    <row r="12" spans="1:4" ht="11.25">
      <c r="A12" s="18">
        <v>13516</v>
      </c>
      <c r="B12" s="20">
        <f>0.01*'Table B2'!J15</f>
        <v>0.10010999999999999</v>
      </c>
      <c r="C12" s="20">
        <f>0.01*'Table B2'!K15</f>
        <v>0.11642</v>
      </c>
      <c r="D12" s="20">
        <f>0.01*'Table B2'!E15</f>
        <v>8.4070000000000006E-2</v>
      </c>
    </row>
    <row r="13" spans="1:4" ht="11.25">
      <c r="A13" s="18">
        <v>13881</v>
      </c>
      <c r="B13" s="20">
        <f>0.01*'Table B2'!J16</f>
        <v>0.10179000000000001</v>
      </c>
      <c r="C13" s="20">
        <f>0.01*'Table B2'!K16</f>
        <v>0.11528000000000001</v>
      </c>
      <c r="D13" s="20">
        <f>0.01*'Table B2'!E16</f>
        <v>8.1270000000000009E-2</v>
      </c>
    </row>
    <row r="14" spans="1:4" ht="11.25">
      <c r="A14" s="18">
        <v>14246</v>
      </c>
      <c r="B14" s="20">
        <f>0.01*'Table B2'!J17</f>
        <v>0.10587999999999999</v>
      </c>
      <c r="C14" s="20">
        <f>0.01*'Table B2'!K17</f>
        <v>0.1186</v>
      </c>
      <c r="D14" s="20">
        <f>0.01*'Table B2'!E17</f>
        <v>8.1969999999999987E-2</v>
      </c>
    </row>
    <row r="15" spans="1:4" ht="11.25">
      <c r="A15" s="18">
        <v>14611</v>
      </c>
      <c r="B15" s="20">
        <f>0.01*'Table B2'!J18</f>
        <v>0.10784000000000001</v>
      </c>
      <c r="C15" s="20">
        <f>0.01*'Table B2'!K18</f>
        <v>0.11699999999999999</v>
      </c>
      <c r="D15" s="20">
        <f>0.01*'Table B2'!E18</f>
        <v>8.3690000000000001E-2</v>
      </c>
    </row>
    <row r="16" spans="1:4" ht="11.25">
      <c r="A16" s="18">
        <v>14977</v>
      </c>
      <c r="B16" s="20">
        <f>0.01*'Table B2'!J19</f>
        <v>0.10288</v>
      </c>
      <c r="C16" s="20">
        <f>0.01*'Table B2'!K19</f>
        <v>0.10935</v>
      </c>
      <c r="D16" s="20">
        <f>0.01*'Table B2'!E19</f>
        <v>8.1110000000000002E-2</v>
      </c>
    </row>
    <row r="17" spans="1:4" ht="11.25">
      <c r="A17" s="18">
        <v>15342</v>
      </c>
      <c r="B17" s="20">
        <f>0.01*'Table B2'!J20</f>
        <v>9.6310000000000007E-2</v>
      </c>
      <c r="C17" s="20">
        <f>0.01*'Table B2'!K20</f>
        <v>0.10237</v>
      </c>
      <c r="D17" s="20">
        <f>0.01*'Table B2'!E20</f>
        <v>7.2120000000000004E-2</v>
      </c>
    </row>
    <row r="18" spans="1:4" ht="11.25">
      <c r="A18" s="18">
        <v>15707</v>
      </c>
      <c r="B18" s="20">
        <f>0.01*'Table B2'!J21</f>
        <v>9.6210000000000004E-2</v>
      </c>
      <c r="C18" s="20">
        <f>0.01*'Table B2'!K21</f>
        <v>9.8339999999999997E-2</v>
      </c>
      <c r="D18" s="20">
        <f>0.01*'Table B2'!E21</f>
        <v>6.4240000000000005E-2</v>
      </c>
    </row>
    <row r="19" spans="1:4" ht="11.25">
      <c r="A19" s="18">
        <v>16072</v>
      </c>
      <c r="B19" s="20">
        <f>0.01*'Table B2'!J22</f>
        <v>9.4810000000000005E-2</v>
      </c>
      <c r="C19" s="20">
        <f>0.01*'Table B2'!K22</f>
        <v>9.5640000000000003E-2</v>
      </c>
      <c r="D19" s="20">
        <f>0.01*'Table B2'!E22</f>
        <v>5.5640000000000002E-2</v>
      </c>
    </row>
    <row r="20" spans="1:4" ht="11.25">
      <c r="A20" s="18">
        <v>16438</v>
      </c>
      <c r="B20" s="20">
        <f>0.01*'Table B2'!J23</f>
        <v>9.0530000000000013E-2</v>
      </c>
      <c r="C20" s="20">
        <f>0.01*'Table B2'!K23</f>
        <v>9.2660000000000006E-2</v>
      </c>
      <c r="D20" s="20">
        <f>0.01*'Table B2'!E23</f>
        <v>5.7259999999999998E-2</v>
      </c>
    </row>
    <row r="21" spans="1:4" ht="11.25">
      <c r="A21" s="18">
        <v>16803</v>
      </c>
      <c r="B21" s="20">
        <f>0.01*'Table B2'!J24</f>
        <v>8.9200000000000002E-2</v>
      </c>
      <c r="C21" s="20">
        <f>0.01*'Table B2'!K24</f>
        <v>9.7860000000000003E-2</v>
      </c>
      <c r="D21" s="20">
        <f>0.01*'Table B2'!E24</f>
        <v>6.3979999999999995E-2</v>
      </c>
    </row>
    <row r="22" spans="1:4" ht="11.25">
      <c r="A22" s="18">
        <v>17168</v>
      </c>
      <c r="B22" s="20">
        <f>0.01*'Table B2'!J25</f>
        <v>8.8950000000000001E-2</v>
      </c>
      <c r="C22" s="20">
        <f>0.01*'Table B2'!K25</f>
        <v>9.8000000000000004E-2</v>
      </c>
      <c r="D22" s="20">
        <f>0.01*'Table B2'!E25</f>
        <v>6.2740000000000004E-2</v>
      </c>
    </row>
    <row r="23" spans="1:4" ht="11.25">
      <c r="A23" s="18">
        <v>17533</v>
      </c>
      <c r="B23" s="20">
        <f>0.01*'Table B2'!J26</f>
        <v>8.9039999999999994E-2</v>
      </c>
      <c r="C23" s="20">
        <f>0.01*'Table B2'!K26</f>
        <v>9.9199999999999997E-2</v>
      </c>
      <c r="D23" s="20">
        <f>0.01*'Table B2'!E26</f>
        <v>6.2089999999999999E-2</v>
      </c>
    </row>
    <row r="24" spans="1:4" ht="11.25">
      <c r="A24" s="18">
        <v>17899</v>
      </c>
      <c r="B24" s="20">
        <f>0.01*'Table B2'!J27</f>
        <v>8.9540000000000008E-2</v>
      </c>
      <c r="C24" s="20">
        <f>0.01*'Table B2'!K27</f>
        <v>9.9299999999999999E-2</v>
      </c>
      <c r="D24" s="20">
        <f>0.01*'Table B2'!E27</f>
        <v>6.1190000000000001E-2</v>
      </c>
    </row>
    <row r="25" spans="1:4" ht="11.25">
      <c r="A25" s="18">
        <v>18264</v>
      </c>
      <c r="B25" s="20">
        <f>0.01*'Table B2'!J28</f>
        <v>9.0559999999999988E-2</v>
      </c>
      <c r="C25" s="20">
        <f>0.01*'Table B2'!K28</f>
        <v>9.8930000000000004E-2</v>
      </c>
      <c r="D25" s="20">
        <f>0.01*'Table B2'!E28</f>
        <v>6.2350000000000003E-2</v>
      </c>
    </row>
    <row r="26" spans="1:4" ht="11.25">
      <c r="A26" s="18">
        <v>18629</v>
      </c>
      <c r="B26" s="20">
        <f>0.01*'Table B2'!J29</f>
        <v>9.0760000000000007E-2</v>
      </c>
      <c r="C26" s="20">
        <f>0.01*'Table B2'!K29</f>
        <v>9.6600000000000005E-2</v>
      </c>
      <c r="D26" s="20">
        <f>0.01*'Table B2'!E29</f>
        <v>5.9699999999999996E-2</v>
      </c>
    </row>
    <row r="27" spans="1:4" ht="11.25">
      <c r="A27" s="18">
        <v>18994</v>
      </c>
      <c r="B27" s="20">
        <f>0.01*'Table B2'!J30</f>
        <v>9.0109999999999996E-2</v>
      </c>
      <c r="C27" s="20">
        <f>0.01*'Table B2'!K30</f>
        <v>9.6720000000000014E-2</v>
      </c>
      <c r="D27" s="20">
        <f>0.01*'Table B2'!E30</f>
        <v>5.7419999999999999E-2</v>
      </c>
    </row>
    <row r="28" spans="1:4" ht="11.25">
      <c r="A28" s="18">
        <v>19725</v>
      </c>
      <c r="B28" s="20">
        <f>0.01*'Table B2'!J31</f>
        <v>8.8759999999999992E-2</v>
      </c>
      <c r="C28" s="20">
        <f>0.01*'Table B2'!K31</f>
        <v>9.647E-2</v>
      </c>
      <c r="D28" s="20">
        <f>0.01*'Table B2'!E31</f>
        <v>5.6100000000000004E-2</v>
      </c>
    </row>
    <row r="29" spans="1:4" ht="11.25">
      <c r="A29" s="18">
        <v>20455</v>
      </c>
      <c r="B29" s="20">
        <f>0.01*'Table B2'!J32</f>
        <v>8.9600000000000013E-2</v>
      </c>
      <c r="C29" s="20">
        <f>0.01*'Table B2'!K32</f>
        <v>0.10015</v>
      </c>
      <c r="D29" s="20">
        <f>0.01*'Table B2'!E32</f>
        <v>5.5559999999999998E-2</v>
      </c>
    </row>
    <row r="30" spans="1:4" ht="11.25">
      <c r="A30" s="18">
        <v>21186</v>
      </c>
      <c r="B30" s="20">
        <f>0.01*'Table B2'!J33</f>
        <v>9.0709999999999999E-2</v>
      </c>
      <c r="C30" s="20">
        <f>0.01*'Table B2'!K33</f>
        <v>0.10202</v>
      </c>
      <c r="D30" s="20">
        <f>0.01*'Table B2'!E33</f>
        <v>5.3949999999999998E-2</v>
      </c>
    </row>
    <row r="31" spans="1:4" ht="11.25">
      <c r="A31" s="18">
        <v>21916</v>
      </c>
      <c r="B31" s="20">
        <f>0.01*'Table B2'!J34</f>
        <v>9.5070000000000002E-2</v>
      </c>
      <c r="C31" s="20">
        <f>0.01*'Table B2'!K34</f>
        <v>0.10457000000000001</v>
      </c>
      <c r="D31" s="20">
        <f>0.01*'Table B2'!E34</f>
        <v>5.2610000000000004E-2</v>
      </c>
    </row>
    <row r="32" spans="1:4" ht="11.25">
      <c r="A32" s="18">
        <v>22282</v>
      </c>
      <c r="B32" s="20">
        <f>0.01*'Table B2'!J35</f>
        <v>9.577999999999999E-2</v>
      </c>
      <c r="C32" s="20">
        <f>0.01*'Table B2'!K35</f>
        <v>0.10436999999999999</v>
      </c>
      <c r="D32" s="20">
        <f>0.01*'Table B2'!E35</f>
        <v>5.1970000000000002E-2</v>
      </c>
    </row>
    <row r="33" spans="1:4" ht="11.25">
      <c r="A33" s="13">
        <v>22647</v>
      </c>
      <c r="B33" s="20">
        <f>0.01*'Table B2'!J36</f>
        <v>9.6010000000000012E-2</v>
      </c>
      <c r="C33" s="20">
        <f>0.01*'Table B2'!K36</f>
        <v>0.10467000000000001</v>
      </c>
      <c r="D33" s="20">
        <f>0.01*'Table B2'!E36</f>
        <v>5.1559999999999995E-2</v>
      </c>
    </row>
    <row r="34" spans="1:4" ht="11.25">
      <c r="A34" s="13">
        <v>23377</v>
      </c>
      <c r="B34" s="20">
        <f>0.01*'Table B2'!J37</f>
        <v>9.7240000000000007E-2</v>
      </c>
      <c r="C34" s="20">
        <f>0.01*'Table B2'!K37</f>
        <v>0.10308</v>
      </c>
      <c r="D34" s="20">
        <f>0.01*'Table B2'!E37</f>
        <v>5.1200000000000002E-2</v>
      </c>
    </row>
    <row r="35" spans="1:4" ht="11.25">
      <c r="A35" s="13">
        <v>24108</v>
      </c>
      <c r="B35" s="20">
        <f>0.01*'Table B2'!J38</f>
        <v>9.8740000000000008E-2</v>
      </c>
      <c r="C35" s="20">
        <f>0.01*'Table B2'!K38</f>
        <v>0.10314000000000001</v>
      </c>
      <c r="D35" s="20">
        <f>0.01*'Table B2'!E38</f>
        <v>5.1559999999999995E-2</v>
      </c>
    </row>
    <row r="36" spans="1:4" ht="11.25">
      <c r="A36" s="13">
        <v>24473</v>
      </c>
      <c r="B36" s="20">
        <f>0.01*'Table B2'!J39</f>
        <v>9.9659999999999999E-2</v>
      </c>
      <c r="C36" s="20">
        <f>0.01*'Table B2'!K39</f>
        <v>0.10471999999999999</v>
      </c>
      <c r="D36" s="20">
        <f>0.01*'Table B2'!E39</f>
        <v>5.3350000000000002E-2</v>
      </c>
    </row>
    <row r="37" spans="1:4" ht="11.25">
      <c r="A37" s="13">
        <v>24838</v>
      </c>
      <c r="B37" s="20">
        <f>0.01*'Table B2'!J40</f>
        <v>9.9459999999999993E-2</v>
      </c>
      <c r="C37" s="20">
        <f>0.01*'Table B2'!K40</f>
        <v>0.10414999999999999</v>
      </c>
      <c r="D37" s="20">
        <f>0.01*'Table B2'!E40</f>
        <v>5.2409999999999998E-2</v>
      </c>
    </row>
    <row r="38" spans="1:4" ht="11.25">
      <c r="A38" s="13">
        <v>25204</v>
      </c>
      <c r="B38" s="20">
        <f>0.01*'Table B2'!J41</f>
        <v>0.10032000000000001</v>
      </c>
      <c r="C38" s="20">
        <f>0.01*'Table B2'!K41</f>
        <v>0.10487</v>
      </c>
      <c r="D38" s="20">
        <f>0.01*'Table B2'!E41</f>
        <v>5.1879999999999996E-2</v>
      </c>
    </row>
    <row r="39" spans="1:4" ht="11.25">
      <c r="A39" s="13">
        <v>25569</v>
      </c>
      <c r="B39" s="20">
        <f>0.01*'Table B2'!J42</f>
        <v>0.10031000000000001</v>
      </c>
      <c r="C39" s="20">
        <f>0.01*'Table B2'!K42</f>
        <v>0.10505</v>
      </c>
      <c r="D39" s="20">
        <f>0.01*'Table B2'!E42</f>
        <v>5.1330000000000001E-2</v>
      </c>
    </row>
    <row r="40" spans="1:4" ht="11.25">
      <c r="A40" s="13">
        <v>25934</v>
      </c>
      <c r="B40" s="20">
        <f>0.01*'Table B2'!J43</f>
        <v>0.10001</v>
      </c>
      <c r="C40" s="20">
        <f>0.01*'Table B2'!K43</f>
        <v>0.10488</v>
      </c>
      <c r="D40" s="20">
        <f>0.01*'Table B2'!E43</f>
        <v>5.1820000000000005E-2</v>
      </c>
    </row>
    <row r="41" spans="1:4" ht="11.25">
      <c r="A41" s="13">
        <v>26299</v>
      </c>
      <c r="B41" s="20">
        <f>0.01*'Table B2'!J44</f>
        <v>0.10015</v>
      </c>
      <c r="C41" s="20">
        <f>0.01*'Table B2'!K44</f>
        <v>0.10473</v>
      </c>
      <c r="D41" s="20">
        <f>0.01*'Table B2'!E44</f>
        <v>5.3230000000000006E-2</v>
      </c>
    </row>
    <row r="42" spans="1:4" ht="11.25">
      <c r="A42" s="13">
        <v>26665</v>
      </c>
      <c r="B42" s="20">
        <f>0.01*'Table B2'!J45</f>
        <v>0.10086000000000001</v>
      </c>
      <c r="C42" s="20">
        <f>0.01*'Table B2'!K45</f>
        <v>0.10632999999999999</v>
      </c>
      <c r="D42" s="20">
        <f>0.01*'Table B2'!E45</f>
        <v>5.4219999999999997E-2</v>
      </c>
    </row>
    <row r="43" spans="1:4" ht="11.25">
      <c r="A43" s="13">
        <v>27030</v>
      </c>
      <c r="B43" s="20">
        <f>0.01*'Table B2'!J46</f>
        <v>0.10138</v>
      </c>
      <c r="C43" s="20">
        <f>0.01*'Table B2'!K46</f>
        <v>0.10811999999999999</v>
      </c>
      <c r="D43" s="20">
        <f>0.01*'Table B2'!E46</f>
        <v>5.6639999999999996E-2</v>
      </c>
    </row>
    <row r="44" spans="1:4" ht="11.25">
      <c r="A44" s="13">
        <v>27395</v>
      </c>
      <c r="B44" s="20">
        <f>0.01*'Table B2'!J47</f>
        <v>0.10148</v>
      </c>
      <c r="C44" s="20">
        <f>0.01*'Table B2'!K47</f>
        <v>0.10676000000000001</v>
      </c>
      <c r="D44" s="20">
        <f>0.01*'Table B2'!E47</f>
        <v>5.6399999999999999E-2</v>
      </c>
    </row>
    <row r="45" spans="1:4" ht="11.25">
      <c r="A45" s="13">
        <v>27760</v>
      </c>
      <c r="B45" s="20">
        <f>0.01*'Table B2'!J48</f>
        <v>0.10163999999999999</v>
      </c>
      <c r="C45" s="20">
        <f>0.01*'Table B2'!K48</f>
        <v>0.10757</v>
      </c>
      <c r="D45" s="20">
        <f>0.01*'Table B2'!E48</f>
        <v>5.7350000000000005E-2</v>
      </c>
    </row>
    <row r="46" spans="1:4" ht="11.25">
      <c r="A46" s="13">
        <v>28126</v>
      </c>
      <c r="B46" s="20">
        <f>0.01*'Table B2'!J49</f>
        <v>0.1024</v>
      </c>
      <c r="C46" s="20">
        <f>0.01*'Table B2'!K49</f>
        <v>0.10840999999999999</v>
      </c>
      <c r="D46" s="20">
        <f>0.01*'Table B2'!E49</f>
        <v>5.8560000000000001E-2</v>
      </c>
    </row>
    <row r="47" spans="1:4" ht="11.25">
      <c r="A47" s="13">
        <v>28491</v>
      </c>
      <c r="B47" s="20">
        <f>0.01*'Table B2'!J50</f>
        <v>0.10359</v>
      </c>
      <c r="C47" s="20">
        <f>0.01*'Table B2'!K50</f>
        <v>0.11016000000000001</v>
      </c>
      <c r="D47" s="20">
        <f>0.01*'Table B2'!E50</f>
        <v>6.0560000000000003E-2</v>
      </c>
    </row>
    <row r="48" spans="1:4" ht="11.25">
      <c r="A48" s="13">
        <v>28856</v>
      </c>
      <c r="B48" s="20">
        <f>0.01*'Table B2'!J51</f>
        <v>0.10387</v>
      </c>
      <c r="C48" s="20">
        <f>0.01*'Table B2'!K51</f>
        <v>0.11026999999999999</v>
      </c>
      <c r="D48" s="20">
        <f>0.01*'Table B2'!E51</f>
        <v>6.2169999999999996E-2</v>
      </c>
    </row>
    <row r="49" spans="1:4" ht="11.25">
      <c r="A49" s="13">
        <v>29221</v>
      </c>
      <c r="B49" s="20">
        <f>0.01*'Table B2'!J52</f>
        <v>0.10465999999999999</v>
      </c>
      <c r="C49" s="20">
        <f>0.01*'Table B2'!K52</f>
        <v>0.11170000000000001</v>
      </c>
      <c r="D49" s="20">
        <f>0.01*'Table B2'!E52</f>
        <v>6.4250000000000002E-2</v>
      </c>
    </row>
    <row r="50" spans="1:4" ht="11.25">
      <c r="A50" s="13">
        <v>29587</v>
      </c>
      <c r="B50" s="20">
        <f>0.01*'Table B2'!J53</f>
        <v>0.10489000000000001</v>
      </c>
      <c r="C50" s="20">
        <f>0.01*'Table B2'!K53</f>
        <v>0.11230000000000001</v>
      </c>
      <c r="D50" s="20">
        <f>0.01*'Table B2'!E53</f>
        <v>6.4250000000000002E-2</v>
      </c>
    </row>
    <row r="51" spans="1:4" ht="11.25">
      <c r="A51" s="13">
        <v>29952</v>
      </c>
      <c r="B51" s="20">
        <f>0.01*'Table B2'!J54</f>
        <v>0.10531000000000001</v>
      </c>
      <c r="C51" s="20">
        <f>0.01*'Table B2'!K54</f>
        <v>0.11346000000000001</v>
      </c>
      <c r="D51" s="20">
        <f>0.01*'Table B2'!E54</f>
        <v>6.6720000000000002E-2</v>
      </c>
    </row>
    <row r="52" spans="1:4" ht="11.25">
      <c r="A52" s="13">
        <v>30317</v>
      </c>
      <c r="B52" s="20">
        <f>0.01*'Table B2'!J55</f>
        <v>0.10593999999999999</v>
      </c>
      <c r="C52" s="20">
        <f>0.01*'Table B2'!K55</f>
        <v>0.11537000000000001</v>
      </c>
      <c r="D52" s="20">
        <f>0.01*'Table B2'!E55</f>
        <v>6.9550000000000001E-2</v>
      </c>
    </row>
    <row r="53" spans="1:4" ht="11.25">
      <c r="A53" s="13">
        <v>30682</v>
      </c>
      <c r="B53" s="20">
        <f>0.01*'Table B2'!J56</f>
        <v>0.10663</v>
      </c>
      <c r="C53" s="20">
        <f>0.01*'Table B2'!K56</f>
        <v>0.11679</v>
      </c>
      <c r="D53" s="20">
        <f>0.01*'Table B2'!E56</f>
        <v>7.2679999999999995E-2</v>
      </c>
    </row>
    <row r="54" spans="1:4" ht="11.25">
      <c r="A54" s="13">
        <v>31048</v>
      </c>
      <c r="B54" s="20">
        <f>0.01*'Table B2'!J57</f>
        <v>0.10695</v>
      </c>
      <c r="C54" s="20">
        <f>0.01*'Table B2'!K57</f>
        <v>0.11769</v>
      </c>
      <c r="D54" s="20">
        <f>0.01*'Table B2'!E57</f>
        <v>7.2760000000000005E-2</v>
      </c>
    </row>
    <row r="55" spans="1:4" ht="11.25">
      <c r="A55" s="13">
        <v>31413</v>
      </c>
      <c r="B55" s="20">
        <f>0.01*'Table B2'!J58</f>
        <v>0.10757</v>
      </c>
      <c r="C55" s="20">
        <f>0.01*'Table B2'!K58</f>
        <v>0.1186</v>
      </c>
      <c r="D55" s="20">
        <f>0.01*'Table B2'!E58</f>
        <v>7.3259999999999992E-2</v>
      </c>
    </row>
    <row r="56" spans="1:4" ht="11.25">
      <c r="A56" s="13">
        <v>31778</v>
      </c>
      <c r="B56" s="20">
        <f>0.01*'Table B2'!J59</f>
        <v>0.10606</v>
      </c>
      <c r="C56" s="20">
        <f>0.01*'Table B2'!K59</f>
        <v>0.1183</v>
      </c>
      <c r="D56" s="20">
        <f>0.01*'Table B2'!E59</f>
        <v>8.1530000000000005E-2</v>
      </c>
    </row>
    <row r="57" spans="1:4" ht="11.25">
      <c r="A57" s="13">
        <v>32143</v>
      </c>
      <c r="B57" s="20">
        <f>0.01*'Table B2'!J60</f>
        <v>0.10575</v>
      </c>
      <c r="C57" s="20">
        <f>0.01*'Table B2'!K60</f>
        <v>0.11985</v>
      </c>
      <c r="D57" s="20">
        <f>0.01*'Table B2'!E60</f>
        <v>9.3850000000000003E-2</v>
      </c>
    </row>
    <row r="58" spans="1:4" ht="11.25">
      <c r="A58" s="13">
        <v>32509</v>
      </c>
      <c r="B58" s="20">
        <f>0.01*'Table B2'!J61</f>
        <v>0.10701000000000001</v>
      </c>
      <c r="C58" s="20">
        <f>0.01*'Table B2'!K61</f>
        <v>0.12134</v>
      </c>
      <c r="D58" s="20">
        <f>0.01*'Table B2'!E61</f>
        <v>8.6940000000000003E-2</v>
      </c>
    </row>
    <row r="59" spans="1:4" ht="11.25">
      <c r="A59" s="13">
        <v>32874</v>
      </c>
      <c r="B59" s="20">
        <f>0.01*'Table B2'!J62</f>
        <v>0.10662000000000001</v>
      </c>
      <c r="C59" s="20">
        <f>0.01*'Table B2'!K62</f>
        <v>0.12139</v>
      </c>
      <c r="D59" s="20">
        <f>0.01*'Table B2'!E62</f>
        <v>8.993000000000001E-2</v>
      </c>
    </row>
    <row r="60" spans="1:4" ht="11.25">
      <c r="A60" s="13">
        <v>33239</v>
      </c>
      <c r="B60" s="20">
        <f>0.01*'Table B2'!J63</f>
        <v>0.10662000000000001</v>
      </c>
      <c r="C60" s="20">
        <f>0.01*'Table B2'!K63</f>
        <v>0.12208000000000001</v>
      </c>
      <c r="D60" s="20">
        <f>0.01*'Table B2'!E63</f>
        <v>8.5610000000000006E-2</v>
      </c>
    </row>
    <row r="61" spans="1:4" ht="11.25">
      <c r="A61" s="13">
        <v>33604</v>
      </c>
      <c r="B61" s="20">
        <f>0.01*'Table B2'!J64</f>
        <v>0.10603</v>
      </c>
      <c r="C61" s="20">
        <f>0.01*'Table B2'!K64</f>
        <v>0.12221</v>
      </c>
      <c r="D61" s="20">
        <f>0.01*'Table B2'!E64</f>
        <v>9.6259999999999998E-2</v>
      </c>
    </row>
    <row r="62" spans="1:4" ht="11.25">
      <c r="A62" s="13">
        <v>33970</v>
      </c>
      <c r="B62" s="20">
        <f>0.01*'Table B2'!J65</f>
        <v>0.10563</v>
      </c>
      <c r="C62" s="20">
        <f>0.01*'Table B2'!K65</f>
        <v>0.12232</v>
      </c>
      <c r="D62" s="20">
        <f>0.01*'Table B2'!E65</f>
        <v>9.0540000000000009E-2</v>
      </c>
    </row>
    <row r="63" spans="1:4" ht="11.25">
      <c r="A63" s="13">
        <v>34335</v>
      </c>
      <c r="B63" s="20">
        <f>0.01*'Table B2'!J66</f>
        <v>0.10590999999999999</v>
      </c>
      <c r="C63" s="20">
        <f>0.01*'Table B2'!K66</f>
        <v>0.12224</v>
      </c>
      <c r="D63" s="20">
        <f>0.01*'Table B2'!E66</f>
        <v>8.7200000000000014E-2</v>
      </c>
    </row>
    <row r="64" spans="1:4" ht="11.25">
      <c r="A64" s="13">
        <v>34700</v>
      </c>
      <c r="B64" s="20">
        <f>0.01*'Table B2'!J67</f>
        <v>0.10716999999999999</v>
      </c>
      <c r="C64" s="20">
        <f>0.01*'Table B2'!K67</f>
        <v>0.12502000000000002</v>
      </c>
      <c r="D64" s="20">
        <f>0.01*'Table B2'!E67</f>
        <v>9.2720000000000011E-2</v>
      </c>
    </row>
    <row r="65" spans="1:4" ht="11.25" customHeight="1">
      <c r="A65" s="13">
        <v>35065</v>
      </c>
      <c r="B65" s="20">
        <f>0.01*'Table B2'!J68</f>
        <v>0.10716999999999999</v>
      </c>
      <c r="C65" s="20">
        <f>0.01*'Table B2'!K68</f>
        <v>0.127</v>
      </c>
      <c r="D65" s="20">
        <f>0.01*'Table B2'!E68</f>
        <v>9.8269999999999996E-2</v>
      </c>
    </row>
    <row r="66" spans="1:4" ht="10.5" customHeight="1">
      <c r="A66" s="13">
        <v>35431</v>
      </c>
      <c r="B66" s="20">
        <f>0.01*'Table B2'!J69</f>
        <v>0.10717000000000003</v>
      </c>
      <c r="C66" s="20">
        <f>0.01*'Table B2'!K69</f>
        <v>0.12794</v>
      </c>
      <c r="D66" s="20">
        <f>0.01*'Table B2'!E69</f>
        <v>0.10461000000000001</v>
      </c>
    </row>
    <row r="67" spans="1:4" ht="11.25" customHeight="1">
      <c r="A67" s="13">
        <v>35796</v>
      </c>
      <c r="B67" s="20">
        <f>0.01*'Table B2'!J70</f>
        <v>0.10640999999999999</v>
      </c>
      <c r="C67" s="20">
        <f>0.01*'Table B2'!K70</f>
        <v>0.12787000000000001</v>
      </c>
      <c r="D67" s="20">
        <f>0.01*'Table B2'!E70</f>
        <v>0.11005000000000001</v>
      </c>
    </row>
    <row r="68" spans="1:4" ht="9" customHeight="1">
      <c r="A68" s="13">
        <v>36161</v>
      </c>
      <c r="B68" s="20">
        <f>0.01*'Table B2'!J71</f>
        <v>0.10628999999999998</v>
      </c>
      <c r="C68" s="20">
        <f>0.01*'Table B2'!K71</f>
        <v>0.12884999999999999</v>
      </c>
      <c r="D68" s="20">
        <f>0.01*'Table B2'!E71</f>
        <v>0.1167</v>
      </c>
    </row>
    <row r="69" spans="1:4" ht="9" customHeight="1">
      <c r="A69" s="13">
        <v>36526</v>
      </c>
      <c r="B69" s="20">
        <f>0.01*'Table B2'!J72</f>
        <v>0.10430999999999997</v>
      </c>
      <c r="C69" s="20">
        <f>0.01*'Table B2'!K72</f>
        <v>0.12770000000000001</v>
      </c>
      <c r="D69" s="20">
        <f>0.01*'Table B2'!E72</f>
        <v>0.1226</v>
      </c>
    </row>
    <row r="70" spans="1:4" ht="9" customHeight="1">
      <c r="A70" s="13">
        <v>36892</v>
      </c>
      <c r="B70" s="20">
        <f>0.01*'Table B2'!J73</f>
        <v>0.1057</v>
      </c>
      <c r="C70" s="20">
        <f>0.01*'Table B2'!K73</f>
        <v>0.12773999999999999</v>
      </c>
      <c r="D70" s="20">
        <f>0.01*'Table B2'!E73</f>
        <v>0.10876</v>
      </c>
    </row>
    <row r="71" spans="1:4" ht="9" customHeight="1">
      <c r="A71" s="13">
        <v>37257</v>
      </c>
      <c r="B71" s="20">
        <f>0.01*'Table B2'!J74</f>
        <v>0.10504999999999999</v>
      </c>
      <c r="C71" s="20">
        <f>0.01*'Table B2'!K74</f>
        <v>0.12556</v>
      </c>
      <c r="D71" s="20">
        <f>0.01*'Table B2'!E74</f>
        <v>0.10317999999999999</v>
      </c>
    </row>
    <row r="72" spans="1:4" ht="9" customHeight="1">
      <c r="A72" s="13">
        <v>37622</v>
      </c>
      <c r="B72" s="20">
        <f>0.01*'Table B2'!J75</f>
        <v>0.10432000000000002</v>
      </c>
      <c r="C72" s="20">
        <f>0.01*'Table B2'!K75</f>
        <v>0.12461999999999999</v>
      </c>
      <c r="D72" s="20">
        <f>0.01*'Table B2'!E75</f>
        <v>0.10215</v>
      </c>
    </row>
    <row r="73" spans="1:4" ht="9" customHeight="1">
      <c r="A73" s="13">
        <v>37987</v>
      </c>
      <c r="B73" s="20">
        <f>0.01*'Table B2'!J76</f>
        <v>0.10505999999999997</v>
      </c>
      <c r="C73" s="20">
        <f>0.01*'Table B2'!K76</f>
        <v>0.12633</v>
      </c>
      <c r="D73" s="20">
        <f>0.01*'Table B2'!E76</f>
        <v>0.11045000000000001</v>
      </c>
    </row>
    <row r="74" spans="1:4" ht="9" customHeight="1">
      <c r="A74" s="13">
        <v>38353</v>
      </c>
      <c r="B74" s="20">
        <f>0.01*'Table B2'!J77</f>
        <v>0.10492000000000001</v>
      </c>
      <c r="C74" s="20">
        <f>0.01*'Table B2'!K77</f>
        <v>0.12726000000000001</v>
      </c>
      <c r="D74" s="20">
        <f>0.01*'Table B2'!E77</f>
        <v>0.11434</v>
      </c>
    </row>
    <row r="75" spans="1:4" ht="9" customHeight="1">
      <c r="A75" s="13">
        <v>38718</v>
      </c>
      <c r="B75" s="20">
        <f>0.01*'Table B2'!J78</f>
        <v>0.10498999999999999</v>
      </c>
      <c r="C75" s="20">
        <f>0.01*'Table B2'!K78</f>
        <v>0.12834999999999999</v>
      </c>
      <c r="D75" s="20">
        <f>0.01*'Table B2'!E78</f>
        <v>0.11724999999999999</v>
      </c>
    </row>
    <row r="76" spans="1:4" ht="9" customHeight="1">
      <c r="A76" s="13">
        <v>39083</v>
      </c>
      <c r="B76" s="20">
        <f>0.01*'Table B2'!J79</f>
        <v>0.10524000000000004</v>
      </c>
      <c r="C76" s="20">
        <f>0.01*'Table B2'!K79</f>
        <v>0.12952999999999998</v>
      </c>
      <c r="D76" s="20">
        <f>0.01*'Table B2'!E79</f>
        <v>0.12226000000000001</v>
      </c>
    </row>
    <row r="77" spans="1:4" ht="9" customHeight="1">
      <c r="A77" s="13">
        <v>39448</v>
      </c>
      <c r="B77" s="20">
        <f>0.01*'Table B2'!J80</f>
        <v>0.10632000000000001</v>
      </c>
      <c r="C77" s="20">
        <f>0.01*'Table B2'!K80</f>
        <v>0.12909000000000001</v>
      </c>
      <c r="D77" s="20">
        <f>0.01*'Table B2'!E80</f>
        <v>0.114</v>
      </c>
    </row>
  </sheetData>
  <phoneticPr fontId="4" type="noConversion"/>
  <pageMargins left="0.75" right="0.75" top="1" bottom="1" header="0.5" footer="0.5"/>
  <pageSetup scale="76" fitToWidth="6" orientation="portrait" verticalDpi="96"/>
  <headerFooter alignWithMargins="0"/>
</worksheet>
</file>

<file path=xl/worksheets/sheet51.xml><?xml version="1.0" encoding="utf-8"?>
<worksheet xmlns="http://schemas.openxmlformats.org/spreadsheetml/2006/main" xmlns:r="http://schemas.openxmlformats.org/officeDocument/2006/relationships">
  <sheetPr>
    <pageSetUpPr fitToPage="1"/>
  </sheetPr>
  <dimension ref="A33:F37"/>
  <sheetViews>
    <sheetView zoomScale="75" workbookViewId="0">
      <selection activeCell="F35" sqref="F35"/>
    </sheetView>
  </sheetViews>
  <sheetFormatPr defaultColWidth="8.6640625" defaultRowHeight="15"/>
  <sheetData>
    <row r="33" spans="1:6" ht="23.25">
      <c r="A33" s="48"/>
      <c r="F33" s="49" t="s">
        <v>218</v>
      </c>
    </row>
    <row r="34" spans="1:6" ht="23.25">
      <c r="F34" s="52" t="s">
        <v>0</v>
      </c>
    </row>
    <row r="36" spans="1:6" ht="18">
      <c r="A36" s="51" t="s">
        <v>135</v>
      </c>
    </row>
    <row r="37" spans="1:6" ht="18">
      <c r="A37" s="144" t="s">
        <v>219</v>
      </c>
    </row>
  </sheetData>
  <phoneticPr fontId="0" type="noConversion"/>
  <pageMargins left="0.75" right="0.75" top="1" bottom="1" header="0.5" footer="0.5"/>
  <pageSetup scale="70" orientation="portrait" verticalDpi="96"/>
  <headerFooter alignWithMargins="0"/>
  <drawing r:id="rId1"/>
</worksheet>
</file>

<file path=xl/worksheets/sheet52.xml><?xml version="1.0" encoding="utf-8"?>
<worksheet xmlns="http://schemas.openxmlformats.org/spreadsheetml/2006/main" xmlns:r="http://schemas.openxmlformats.org/officeDocument/2006/relationships">
  <sheetPr>
    <pageSetUpPr fitToPage="1"/>
  </sheetPr>
  <dimension ref="A1:E87"/>
  <sheetViews>
    <sheetView topLeftCell="A51" zoomScaleNormal="100" zoomScaleSheetLayoutView="100" workbookViewId="0">
      <selection activeCell="A81" sqref="A81:A87"/>
    </sheetView>
  </sheetViews>
  <sheetFormatPr defaultColWidth="5" defaultRowHeight="9" customHeight="1"/>
  <cols>
    <col min="1" max="1" width="7" style="20" customWidth="1"/>
    <col min="2" max="2" width="7.109375" style="20" customWidth="1"/>
    <col min="3" max="16384" width="5" style="20"/>
  </cols>
  <sheetData>
    <row r="1" spans="1:5" s="17" customFormat="1" ht="18" customHeight="1">
      <c r="A1" s="17" t="s">
        <v>87</v>
      </c>
      <c r="B1" s="20" t="s">
        <v>107</v>
      </c>
      <c r="C1" s="17" t="s">
        <v>94</v>
      </c>
      <c r="D1" s="17" t="s">
        <v>90</v>
      </c>
      <c r="E1" s="20"/>
    </row>
    <row r="2" spans="1:5" ht="11.25">
      <c r="A2" s="18">
        <v>6211</v>
      </c>
      <c r="B2" s="21">
        <v>5.25323447510916E-2</v>
      </c>
    </row>
    <row r="3" spans="1:5" ht="11.25">
      <c r="A3" s="18">
        <v>6576</v>
      </c>
      <c r="B3" s="21">
        <v>6.7921520869613117E-2</v>
      </c>
    </row>
    <row r="4" spans="1:5" ht="11.25">
      <c r="A4" s="18">
        <v>6941</v>
      </c>
      <c r="B4" s="21">
        <v>5.5579810211060385E-2</v>
      </c>
    </row>
    <row r="5" spans="1:5" ht="11.25">
      <c r="A5" s="18">
        <v>7306</v>
      </c>
      <c r="B5" s="21">
        <v>5.7508218598444162E-2</v>
      </c>
    </row>
    <row r="6" spans="1:5" ht="11.25">
      <c r="A6" s="18">
        <v>7672</v>
      </c>
      <c r="B6" s="21">
        <v>6.5810526146523454E-2</v>
      </c>
    </row>
    <row r="7" spans="1:5" ht="11.25">
      <c r="A7" s="18">
        <v>8037</v>
      </c>
      <c r="B7" s="21">
        <v>6.7427930553893317E-2</v>
      </c>
    </row>
    <row r="8" spans="1:5" ht="11.25">
      <c r="A8" s="18">
        <v>8402</v>
      </c>
      <c r="B8" s="21">
        <v>6.1537282487235195E-2</v>
      </c>
    </row>
    <row r="9" spans="1:5" ht="11.25">
      <c r="A9" s="18">
        <v>8767</v>
      </c>
      <c r="B9" s="21">
        <v>6.2994417350071399E-2</v>
      </c>
    </row>
    <row r="10" spans="1:5" ht="11.25">
      <c r="A10" s="18">
        <v>9863</v>
      </c>
      <c r="B10" s="21"/>
      <c r="C10" s="20">
        <v>6.0410000000000005E-2</v>
      </c>
      <c r="D10" s="19">
        <v>5.9969999999999996E-2</v>
      </c>
    </row>
    <row r="11" spans="1:5" ht="11.25">
      <c r="A11" s="18">
        <v>10228</v>
      </c>
      <c r="B11" s="21">
        <v>6.7122829764388894E-2</v>
      </c>
      <c r="C11" s="20">
        <v>6.1900000000000004E-2</v>
      </c>
      <c r="D11" s="19">
        <v>6.1100000000000002E-2</v>
      </c>
    </row>
    <row r="12" spans="1:5" ht="11.25">
      <c r="A12" s="18">
        <v>10594</v>
      </c>
      <c r="B12" s="21">
        <v>6.6131589377724925E-2</v>
      </c>
      <c r="C12" s="20">
        <v>6.1030000000000001E-2</v>
      </c>
      <c r="D12" s="19">
        <v>6.071E-2</v>
      </c>
    </row>
    <row r="13" spans="1:5" ht="11.25">
      <c r="A13" s="18">
        <v>10959</v>
      </c>
      <c r="B13" s="21">
        <v>6.7923140173973259E-2</v>
      </c>
      <c r="C13" s="20">
        <v>5.9879999999999996E-2</v>
      </c>
      <c r="D13" s="19">
        <v>5.9909999999999998E-2</v>
      </c>
    </row>
    <row r="14" spans="1:5" ht="11.25">
      <c r="A14" s="18">
        <v>11324</v>
      </c>
      <c r="B14" s="21">
        <v>6.8902112010623892E-2</v>
      </c>
      <c r="C14" s="20">
        <v>6.0139999999999999E-2</v>
      </c>
      <c r="D14" s="19">
        <v>5.8029999999999998E-2</v>
      </c>
    </row>
    <row r="15" spans="1:5" ht="11.25">
      <c r="A15" s="18">
        <v>11689</v>
      </c>
      <c r="B15" s="21">
        <v>6.9902339909549707E-2</v>
      </c>
      <c r="C15" s="20">
        <v>5.9209999999999992E-2</v>
      </c>
      <c r="D15" s="19">
        <v>5.6590000000000001E-2</v>
      </c>
    </row>
    <row r="16" spans="1:5" ht="11.25">
      <c r="A16" s="18">
        <v>12055</v>
      </c>
      <c r="B16" s="21">
        <v>6.8729114272918321E-2</v>
      </c>
      <c r="C16" s="20">
        <v>5.8689999999999999E-2</v>
      </c>
      <c r="D16" s="19">
        <v>5.7699999999999994E-2</v>
      </c>
    </row>
    <row r="17" spans="1:4" ht="11.25">
      <c r="A17" s="18">
        <v>12420</v>
      </c>
      <c r="B17" s="21">
        <v>6.441572300942669E-2</v>
      </c>
      <c r="C17" s="20">
        <v>5.9420000000000001E-2</v>
      </c>
      <c r="D17" s="19">
        <v>5.7610000000000001E-2</v>
      </c>
    </row>
    <row r="18" spans="1:4" ht="11.25">
      <c r="A18" s="18">
        <v>12785</v>
      </c>
      <c r="B18" s="21">
        <v>6.3858177659168888E-2</v>
      </c>
      <c r="C18" s="20">
        <v>5.9559999999999995E-2</v>
      </c>
      <c r="D18" s="19">
        <v>5.806E-2</v>
      </c>
    </row>
    <row r="19" spans="1:4" ht="11.25">
      <c r="A19" s="18">
        <v>13150</v>
      </c>
      <c r="B19" s="21">
        <v>6.4666062830719365E-2</v>
      </c>
      <c r="C19" s="20">
        <v>6.0939999999999994E-2</v>
      </c>
      <c r="D19" s="19">
        <v>5.96E-2</v>
      </c>
    </row>
    <row r="20" spans="1:4" ht="11.25">
      <c r="A20" s="18">
        <v>13516</v>
      </c>
      <c r="B20" s="21">
        <v>6.0881250135460238E-2</v>
      </c>
      <c r="C20" s="20">
        <v>5.9559999999999995E-2</v>
      </c>
      <c r="D20" s="19">
        <v>5.8430000000000003E-2</v>
      </c>
    </row>
    <row r="21" spans="1:4" ht="11.25">
      <c r="A21" s="18">
        <v>13881</v>
      </c>
      <c r="B21" s="21">
        <v>6.0237602585264921E-2</v>
      </c>
      <c r="C21" s="20">
        <v>5.8169999999999999E-2</v>
      </c>
      <c r="D21" s="19">
        <v>5.6980000000000003E-2</v>
      </c>
    </row>
    <row r="22" spans="1:4" ht="11.25">
      <c r="A22" s="18">
        <v>14246</v>
      </c>
      <c r="B22" s="21">
        <v>5.8649559639012722E-2</v>
      </c>
      <c r="C22" s="20">
        <v>5.8220000000000001E-2</v>
      </c>
      <c r="D22" s="19">
        <v>5.6390000000000003E-2</v>
      </c>
    </row>
    <row r="23" spans="1:4" ht="11.25">
      <c r="A23" s="18">
        <v>14611</v>
      </c>
      <c r="B23" s="21">
        <v>5.9165663858804646E-2</v>
      </c>
      <c r="C23" s="20">
        <v>5.9130000000000002E-2</v>
      </c>
      <c r="D23" s="19">
        <v>5.7820000000000003E-2</v>
      </c>
    </row>
    <row r="24" spans="1:4" ht="11.25">
      <c r="A24" s="18">
        <v>14977</v>
      </c>
      <c r="B24" s="21">
        <v>5.5923330917290813E-2</v>
      </c>
      <c r="C24" s="20">
        <v>5.6669999999999998E-2</v>
      </c>
      <c r="D24" s="19">
        <v>5.704E-2</v>
      </c>
    </row>
    <row r="25" spans="1:4" ht="11.25">
      <c r="A25" s="18">
        <v>15342</v>
      </c>
      <c r="B25" s="21">
        <v>4.495846427440376E-2</v>
      </c>
      <c r="C25" s="20">
        <v>5.0290000000000001E-2</v>
      </c>
      <c r="D25" s="19">
        <v>5.1239999999999994E-2</v>
      </c>
    </row>
    <row r="26" spans="1:4" ht="11.25">
      <c r="A26" s="18">
        <v>15707</v>
      </c>
      <c r="B26" s="21">
        <v>3.5401659955003495E-2</v>
      </c>
      <c r="C26" s="20">
        <v>4.5530000000000001E-2</v>
      </c>
      <c r="D26" s="19">
        <v>4.5019999999999998E-2</v>
      </c>
    </row>
    <row r="27" spans="1:4" ht="11.25">
      <c r="A27" s="18">
        <v>16072</v>
      </c>
      <c r="B27" s="21">
        <v>3.2197277921010029E-2</v>
      </c>
      <c r="C27" s="20">
        <v>0.04</v>
      </c>
      <c r="D27" s="19">
        <v>3.8290000000000005E-2</v>
      </c>
    </row>
    <row r="28" spans="1:4" ht="11.25">
      <c r="A28" s="18">
        <v>16438</v>
      </c>
      <c r="B28" s="21">
        <v>3.5048896530006042E-2</v>
      </c>
      <c r="C28" s="20">
        <v>4.1709999999999997E-2</v>
      </c>
      <c r="D28" s="19">
        <v>3.9710000000000002E-2</v>
      </c>
    </row>
    <row r="29" spans="1:4" ht="11.25">
      <c r="A29" s="18">
        <v>16803</v>
      </c>
      <c r="B29" s="21">
        <v>4.5917592964599796E-2</v>
      </c>
      <c r="C29" s="20">
        <v>4.7230000000000001E-2</v>
      </c>
      <c r="D29" s="19">
        <v>4.3339999999999997E-2</v>
      </c>
    </row>
    <row r="30" spans="1:4" ht="11.25">
      <c r="A30" s="18">
        <v>17168</v>
      </c>
      <c r="B30" s="21">
        <v>4.8953264498728638E-2</v>
      </c>
      <c r="C30" s="20">
        <v>4.6769999999999999E-2</v>
      </c>
      <c r="D30" s="19">
        <v>4.2359999999999995E-2</v>
      </c>
    </row>
    <row r="31" spans="1:4" ht="11.25">
      <c r="A31" s="18">
        <v>17533</v>
      </c>
      <c r="B31" s="21">
        <v>4.9676472107247467E-2</v>
      </c>
      <c r="C31" s="20">
        <v>4.6170000000000003E-2</v>
      </c>
      <c r="D31" s="19">
        <v>4.1820000000000003E-2</v>
      </c>
    </row>
    <row r="32" spans="1:4" ht="11.25">
      <c r="A32" s="18">
        <v>17899</v>
      </c>
      <c r="B32" s="21">
        <v>5.0052331148538805E-2</v>
      </c>
      <c r="C32" s="20">
        <v>4.5739999999999996E-2</v>
      </c>
      <c r="D32" s="19">
        <v>4.1020000000000001E-2</v>
      </c>
    </row>
    <row r="33" spans="1:4" ht="11.25">
      <c r="A33" s="18">
        <v>18264</v>
      </c>
      <c r="B33" s="21">
        <v>5.1664651788261177E-2</v>
      </c>
      <c r="C33" s="20">
        <v>4.6739999999999997E-2</v>
      </c>
      <c r="D33" s="19">
        <v>4.2119999999999998E-2</v>
      </c>
    </row>
    <row r="34" spans="1:4" ht="11.25">
      <c r="A34" s="18">
        <v>18629</v>
      </c>
      <c r="B34" s="21">
        <v>4.7333484856431865E-2</v>
      </c>
      <c r="C34" s="20">
        <v>4.4790000000000003E-2</v>
      </c>
      <c r="D34" s="19">
        <v>3.993E-2</v>
      </c>
    </row>
    <row r="35" spans="1:4" ht="11.25">
      <c r="A35" s="18">
        <v>18994</v>
      </c>
      <c r="B35" s="21">
        <v>4.541560939343494E-2</v>
      </c>
      <c r="C35" s="20">
        <v>4.3479999999999998E-2</v>
      </c>
      <c r="D35" s="19">
        <v>3.7749999999999999E-2</v>
      </c>
    </row>
    <row r="36" spans="1:4" ht="11.25">
      <c r="A36" s="18">
        <v>19360</v>
      </c>
      <c r="B36" s="21">
        <v>4.4112177715233451E-2</v>
      </c>
      <c r="D36" s="19"/>
    </row>
    <row r="37" spans="1:4" ht="11.25">
      <c r="A37" s="18">
        <v>19725</v>
      </c>
      <c r="B37" s="21">
        <v>4.6202127335962927E-2</v>
      </c>
      <c r="C37" s="20">
        <v>4.2999999999999997E-2</v>
      </c>
      <c r="D37" s="19">
        <v>3.6589999999999998E-2</v>
      </c>
    </row>
    <row r="38" spans="1:4" ht="11.25">
      <c r="A38" s="18">
        <v>20090</v>
      </c>
      <c r="B38" s="21">
        <v>4.9408614569436529E-2</v>
      </c>
      <c r="D38" s="19"/>
    </row>
    <row r="39" spans="1:4" ht="11.25">
      <c r="A39" s="18">
        <v>20455</v>
      </c>
      <c r="B39" s="21">
        <v>4.823101981642082E-2</v>
      </c>
      <c r="C39" s="20">
        <v>4.2999999999999997E-2</v>
      </c>
      <c r="D39" s="19">
        <v>3.5650000000000001E-2</v>
      </c>
    </row>
    <row r="40" spans="1:4" ht="11.25">
      <c r="A40" s="18">
        <v>20821</v>
      </c>
      <c r="B40" s="21">
        <v>4.9306869618132264E-2</v>
      </c>
      <c r="D40" s="19"/>
    </row>
    <row r="41" spans="1:4" ht="11.25">
      <c r="A41" s="13">
        <v>21186</v>
      </c>
      <c r="B41" s="21">
        <v>5.1369721082514815E-2</v>
      </c>
      <c r="C41" s="20">
        <v>4.2000000000000003E-2</v>
      </c>
      <c r="D41" s="19">
        <v>3.4340000000000002E-2</v>
      </c>
    </row>
    <row r="42" spans="1:4" ht="11.25">
      <c r="A42" s="13">
        <v>21551</v>
      </c>
      <c r="B42" s="21">
        <v>5.1617695736180497E-2</v>
      </c>
      <c r="D42" s="19"/>
    </row>
    <row r="43" spans="1:4" ht="11.25">
      <c r="A43" s="18">
        <v>21916</v>
      </c>
      <c r="B43" s="21">
        <v>5.3246976977747475E-2</v>
      </c>
      <c r="C43" s="20">
        <v>4.1189999999999997E-2</v>
      </c>
      <c r="D43" s="19">
        <v>3.3099999999999997E-2</v>
      </c>
    </row>
    <row r="44" spans="1:4" ht="11.25">
      <c r="A44" s="18">
        <v>22282</v>
      </c>
      <c r="B44" s="21">
        <v>5.4837548086693305E-2</v>
      </c>
      <c r="C44" s="20">
        <v>4.0899999999999999E-2</v>
      </c>
      <c r="D44" s="19">
        <v>3.27E-2</v>
      </c>
    </row>
    <row r="45" spans="1:4" ht="11.25">
      <c r="A45" s="18">
        <v>22647</v>
      </c>
      <c r="B45" s="21">
        <v>5.6655274138962118E-2</v>
      </c>
      <c r="C45" s="20">
        <v>4.0689999999999997E-2</v>
      </c>
      <c r="D45" s="19">
        <v>3.2390000000000002E-2</v>
      </c>
    </row>
    <row r="46" spans="1:4" ht="11.25">
      <c r="A46" s="18">
        <v>23012</v>
      </c>
      <c r="B46" s="21">
        <v>5.739353068050787E-2</v>
      </c>
      <c r="D46" s="19"/>
    </row>
    <row r="47" spans="1:4" ht="11.25">
      <c r="A47" s="18">
        <v>23377</v>
      </c>
      <c r="B47" s="21">
        <v>5.7008012032853481E-2</v>
      </c>
      <c r="C47" s="20">
        <v>4.0480000000000002E-2</v>
      </c>
      <c r="D47" s="19">
        <v>3.2340000000000001E-2</v>
      </c>
    </row>
    <row r="48" spans="1:4" ht="11.25">
      <c r="A48" s="13">
        <v>23743</v>
      </c>
      <c r="B48" s="21">
        <v>5.7818518752732279E-2</v>
      </c>
      <c r="D48" s="19"/>
    </row>
    <row r="49" spans="1:4" ht="11.25">
      <c r="A49" s="13">
        <v>24108</v>
      </c>
      <c r="B49" s="21">
        <v>5.7009731053177276E-2</v>
      </c>
      <c r="C49" s="20">
        <v>4.0529999999999997E-2</v>
      </c>
      <c r="D49" s="19">
        <v>3.2680000000000001E-2</v>
      </c>
    </row>
    <row r="50" spans="1:4" ht="11.25">
      <c r="A50" s="13">
        <v>24473</v>
      </c>
      <c r="B50" s="21">
        <v>5.7135396996358515E-2</v>
      </c>
      <c r="C50" s="20">
        <v>4.197E-2</v>
      </c>
      <c r="D50" s="19">
        <v>3.3799999999999997E-2</v>
      </c>
    </row>
    <row r="51" spans="1:4" ht="11.25">
      <c r="A51" s="13">
        <v>24838</v>
      </c>
      <c r="B51" s="21">
        <v>5.6155489252051265E-2</v>
      </c>
      <c r="C51" s="20">
        <v>4.1180000000000001E-2</v>
      </c>
      <c r="D51" s="19">
        <v>3.3170000000000005E-2</v>
      </c>
    </row>
    <row r="52" spans="1:4" ht="11.25">
      <c r="A52" s="13">
        <v>25204</v>
      </c>
      <c r="B52" s="21">
        <v>5.8530580269710704E-2</v>
      </c>
      <c r="C52" s="20">
        <v>4.086E-2</v>
      </c>
      <c r="D52" s="19">
        <v>3.2739999999999998E-2</v>
      </c>
    </row>
    <row r="53" spans="1:4" ht="11.25">
      <c r="A53" s="13">
        <v>25569</v>
      </c>
      <c r="B53" s="21">
        <v>5.9560594191545538E-2</v>
      </c>
      <c r="C53" s="20">
        <v>4.079E-2</v>
      </c>
      <c r="D53" s="19">
        <v>3.2129999999999999E-2</v>
      </c>
    </row>
    <row r="54" spans="1:4" ht="11.25">
      <c r="A54" s="13">
        <v>25934</v>
      </c>
      <c r="B54" s="21">
        <v>6.227906578834802E-2</v>
      </c>
      <c r="C54" s="20">
        <v>4.1079999999999998E-2</v>
      </c>
      <c r="D54" s="19">
        <v>3.2559999999999999E-2</v>
      </c>
    </row>
    <row r="55" spans="1:4" ht="11.25">
      <c r="A55" s="13">
        <v>26299</v>
      </c>
      <c r="B55" s="21">
        <v>6.4717201814392708E-2</v>
      </c>
      <c r="C55" s="20">
        <v>4.1779999999999998E-2</v>
      </c>
      <c r="D55" s="19">
        <v>3.3799999999999997E-2</v>
      </c>
    </row>
    <row r="56" spans="1:4" ht="11.25">
      <c r="A56" s="13">
        <v>26665</v>
      </c>
      <c r="B56" s="21">
        <v>6.6466847012371599E-2</v>
      </c>
      <c r="C56" s="20">
        <v>4.2750000000000003E-2</v>
      </c>
      <c r="D56" s="19">
        <v>3.4270000000000002E-2</v>
      </c>
    </row>
    <row r="57" spans="1:4" ht="11.25">
      <c r="A57" s="13">
        <v>27030</v>
      </c>
      <c r="B57" s="21">
        <v>6.869131645405685E-2</v>
      </c>
      <c r="C57" s="20">
        <v>4.4069999999999998E-2</v>
      </c>
      <c r="D57" s="19">
        <v>3.6290000000000003E-2</v>
      </c>
    </row>
    <row r="58" spans="1:4" ht="11.25">
      <c r="A58" s="13">
        <v>27395</v>
      </c>
      <c r="B58" s="21">
        <v>7.0987737667088102E-2</v>
      </c>
      <c r="C58" s="20">
        <v>4.3819999999999998E-2</v>
      </c>
      <c r="D58" s="19">
        <v>3.6299999999999999E-2</v>
      </c>
    </row>
    <row r="59" spans="1:4" ht="11.25">
      <c r="A59" s="13">
        <v>27760</v>
      </c>
      <c r="B59" s="21">
        <v>7.114653504968986E-2</v>
      </c>
      <c r="C59" s="20">
        <v>4.4290000000000003E-2</v>
      </c>
      <c r="D59" s="19">
        <v>3.7000000000000005E-2</v>
      </c>
    </row>
    <row r="60" spans="1:4" ht="11.25">
      <c r="A60" s="13">
        <v>28126</v>
      </c>
      <c r="B60" s="21">
        <v>7.4239476209926492E-2</v>
      </c>
      <c r="C60" s="20">
        <v>4.5090000000000005E-2</v>
      </c>
      <c r="D60" s="19">
        <v>3.7929999999999998E-2</v>
      </c>
    </row>
    <row r="61" spans="1:4" ht="11.25">
      <c r="A61" s="13">
        <v>28491</v>
      </c>
      <c r="B61" s="21">
        <v>7.5899627125296604E-2</v>
      </c>
      <c r="C61" s="20">
        <v>4.6600000000000003E-2</v>
      </c>
      <c r="D61" s="19">
        <v>3.9309999999999998E-2</v>
      </c>
    </row>
    <row r="62" spans="1:4" ht="11.25">
      <c r="A62" s="13">
        <v>28856</v>
      </c>
      <c r="B62" s="21">
        <v>7.7431327105185604E-2</v>
      </c>
      <c r="C62" s="20">
        <v>4.7320000000000001E-2</v>
      </c>
      <c r="D62" s="19">
        <v>4.0460000000000003E-2</v>
      </c>
    </row>
    <row r="63" spans="1:4" ht="11.25">
      <c r="A63" s="13">
        <v>29221</v>
      </c>
      <c r="B63" s="21">
        <v>7.9114806274937999E-2</v>
      </c>
      <c r="C63" s="20">
        <v>4.8490000000000005E-2</v>
      </c>
      <c r="D63" s="19">
        <v>4.2190000000000005E-2</v>
      </c>
    </row>
    <row r="64" spans="1:4" ht="11.25">
      <c r="A64" s="13">
        <v>29587</v>
      </c>
      <c r="B64" s="21">
        <v>7.9303513147280111E-2</v>
      </c>
      <c r="C64" s="20">
        <v>4.8290000000000007E-2</v>
      </c>
      <c r="D64" s="19">
        <v>4.233E-2</v>
      </c>
    </row>
    <row r="65" spans="1:4" ht="11.25" customHeight="1">
      <c r="A65" s="13">
        <v>29952</v>
      </c>
      <c r="B65" s="21">
        <v>8.1261080899588625E-2</v>
      </c>
      <c r="C65" s="20">
        <v>5.0120000000000005E-2</v>
      </c>
      <c r="D65" s="19">
        <v>4.4330000000000001E-2</v>
      </c>
    </row>
    <row r="66" spans="1:4" ht="10.5" customHeight="1">
      <c r="A66" s="13">
        <v>30317</v>
      </c>
      <c r="B66" s="21">
        <v>8.3830134627658787E-2</v>
      </c>
      <c r="C66" s="20">
        <v>5.1710000000000006E-2</v>
      </c>
      <c r="D66" s="19">
        <v>4.6699999999999998E-2</v>
      </c>
    </row>
    <row r="67" spans="1:4" ht="11.25" customHeight="1">
      <c r="A67" s="13">
        <v>30682</v>
      </c>
      <c r="B67" s="21">
        <v>8.4661199389904962E-2</v>
      </c>
      <c r="C67" s="20">
        <v>5.2919999999999995E-2</v>
      </c>
      <c r="D67" s="19">
        <v>4.9390000000000003E-2</v>
      </c>
    </row>
    <row r="68" spans="1:4" ht="9" customHeight="1">
      <c r="A68" s="13">
        <v>31048</v>
      </c>
      <c r="B68" s="21">
        <v>8.5574978974391355E-2</v>
      </c>
      <c r="C68" s="20">
        <v>5.2880000000000003E-2</v>
      </c>
      <c r="D68" s="19">
        <v>4.9119999999999997E-2</v>
      </c>
    </row>
    <row r="69" spans="1:4" ht="9" customHeight="1">
      <c r="A69" s="13">
        <v>31413</v>
      </c>
      <c r="B69" s="21">
        <v>8.7682416505548644E-2</v>
      </c>
      <c r="C69" s="20">
        <v>5.3200000000000004E-2</v>
      </c>
      <c r="D69" s="19">
        <v>4.9710000000000004E-2</v>
      </c>
    </row>
    <row r="70" spans="1:4" ht="9" customHeight="1">
      <c r="A70" s="13">
        <v>31778</v>
      </c>
      <c r="B70" s="21">
        <v>8.8119160782482678E-2</v>
      </c>
      <c r="C70" s="20">
        <v>5.7210000000000004E-2</v>
      </c>
      <c r="D70" s="19">
        <v>5.6840000000000002E-2</v>
      </c>
    </row>
    <row r="71" spans="1:4" ht="9" customHeight="1">
      <c r="A71" s="13">
        <v>32143</v>
      </c>
      <c r="B71" s="21">
        <v>8.285606998657398E-2</v>
      </c>
      <c r="C71" s="20">
        <v>6.2319999999999993E-2</v>
      </c>
      <c r="D71" s="19">
        <v>6.8019999999999997E-2</v>
      </c>
    </row>
    <row r="72" spans="1:4" ht="9" customHeight="1">
      <c r="A72" s="13">
        <v>32509</v>
      </c>
      <c r="B72" s="21">
        <v>7.6156464130608073E-2</v>
      </c>
      <c r="C72" s="20">
        <v>6.0009999999999994E-2</v>
      </c>
      <c r="D72" s="19">
        <v>6.1150000000000003E-2</v>
      </c>
    </row>
    <row r="73" spans="1:4" ht="9" customHeight="1">
      <c r="A73" s="13">
        <v>32874</v>
      </c>
      <c r="B73" s="21">
        <v>7.4567133944794264E-2</v>
      </c>
      <c r="C73" s="20">
        <v>6.1359999999999998E-2</v>
      </c>
      <c r="D73" s="19">
        <v>6.4160000000000009E-2</v>
      </c>
    </row>
    <row r="74" spans="1:4" ht="9" customHeight="1">
      <c r="A74" s="13">
        <v>33239</v>
      </c>
      <c r="B74" s="21">
        <v>7.131531518771754E-2</v>
      </c>
      <c r="C74" s="20">
        <v>5.9969999999999996E-2</v>
      </c>
      <c r="D74" s="19">
        <v>5.9770000000000004E-2</v>
      </c>
    </row>
    <row r="75" spans="1:4" ht="9" customHeight="1">
      <c r="A75" s="13">
        <v>33604</v>
      </c>
      <c r="B75" s="21">
        <v>7.4512279675193541E-2</v>
      </c>
      <c r="C75" s="20">
        <v>6.2869999999999995E-2</v>
      </c>
      <c r="D75" s="19">
        <v>6.9629999999999997E-2</v>
      </c>
    </row>
    <row r="76" spans="1:4" ht="9" customHeight="1">
      <c r="A76" s="13">
        <v>33970</v>
      </c>
      <c r="B76" s="21">
        <v>7.3148586908179353E-2</v>
      </c>
      <c r="C76" s="20">
        <v>6.157E-2</v>
      </c>
      <c r="D76" s="19">
        <v>6.4140000000000003E-2</v>
      </c>
    </row>
    <row r="77" spans="1:4" ht="9" customHeight="1">
      <c r="A77" s="13">
        <v>34335</v>
      </c>
      <c r="B77" s="21">
        <v>8.6596798340171435E-2</v>
      </c>
      <c r="C77" s="20">
        <v>6.0999999999999999E-2</v>
      </c>
      <c r="D77" s="19">
        <v>6.08E-2</v>
      </c>
    </row>
    <row r="78" spans="1:4" ht="9" customHeight="1">
      <c r="A78" s="13">
        <v>34700</v>
      </c>
      <c r="B78" s="21">
        <v>8.8239089117888095E-2</v>
      </c>
      <c r="C78" s="20">
        <v>6.3449999999999993E-2</v>
      </c>
      <c r="D78" s="19">
        <v>6.5250000000000002E-2</v>
      </c>
    </row>
    <row r="79" spans="1:4" ht="9" customHeight="1">
      <c r="A79" s="13">
        <v>35065</v>
      </c>
      <c r="B79" s="21">
        <v>8.790399934768392E-2</v>
      </c>
    </row>
    <row r="80" spans="1:4" ht="9" customHeight="1">
      <c r="A80" s="13">
        <v>35431</v>
      </c>
      <c r="B80" s="21">
        <v>8.6353830709754595E-2</v>
      </c>
    </row>
    <row r="81" spans="1:1" ht="9" customHeight="1">
      <c r="A81" s="13">
        <v>35796</v>
      </c>
    </row>
    <row r="82" spans="1:1" ht="9" customHeight="1">
      <c r="A82" s="13">
        <v>36161</v>
      </c>
    </row>
    <row r="83" spans="1:1" ht="9" customHeight="1">
      <c r="A83" s="13">
        <v>36526</v>
      </c>
    </row>
    <row r="84" spans="1:1" ht="9" customHeight="1">
      <c r="A84" s="13">
        <v>36892</v>
      </c>
    </row>
    <row r="85" spans="1:1" ht="9" customHeight="1">
      <c r="A85" s="13">
        <v>37257</v>
      </c>
    </row>
    <row r="86" spans="1:1" ht="9" customHeight="1">
      <c r="A86" s="13">
        <v>37622</v>
      </c>
    </row>
    <row r="87" spans="1:1" ht="9" customHeight="1">
      <c r="A87" s="13">
        <v>37987</v>
      </c>
    </row>
  </sheetData>
  <phoneticPr fontId="4" type="noConversion"/>
  <pageMargins left="0.75" right="0.75" top="1" bottom="1" header="0.5" footer="0.5"/>
  <pageSetup scale="70" fitToWidth="6" orientation="portrait" verticalDpi="96"/>
  <headerFooter alignWithMargins="0"/>
</worksheet>
</file>

<file path=xl/worksheets/sheet53.xml><?xml version="1.0" encoding="utf-8"?>
<worksheet xmlns="http://schemas.openxmlformats.org/spreadsheetml/2006/main" xmlns:r="http://schemas.openxmlformats.org/officeDocument/2006/relationships">
  <sheetPr>
    <pageSetUpPr fitToPage="1"/>
  </sheetPr>
  <dimension ref="A33:F37"/>
  <sheetViews>
    <sheetView zoomScale="75" workbookViewId="0">
      <selection activeCell="F34" sqref="F34"/>
    </sheetView>
  </sheetViews>
  <sheetFormatPr defaultColWidth="8.6640625" defaultRowHeight="15"/>
  <sheetData>
    <row r="33" spans="1:6" ht="23.25">
      <c r="A33" s="48"/>
      <c r="D33" s="49"/>
      <c r="E33" s="49"/>
      <c r="F33" s="49" t="s">
        <v>276</v>
      </c>
    </row>
    <row r="34" spans="1:6" ht="23.25">
      <c r="D34" s="52"/>
      <c r="E34" s="52"/>
      <c r="F34" s="50" t="s">
        <v>111</v>
      </c>
    </row>
    <row r="36" spans="1:6">
      <c r="A36" s="56" t="s">
        <v>109</v>
      </c>
    </row>
    <row r="37" spans="1:6">
      <c r="A37" s="56" t="s">
        <v>220</v>
      </c>
    </row>
  </sheetData>
  <phoneticPr fontId="0" type="noConversion"/>
  <pageMargins left="0.75" right="0.75" top="1" bottom="1" header="0.5" footer="0.5"/>
  <pageSetup scale="70" orientation="portrait" verticalDpi="96"/>
  <headerFooter alignWithMargins="0"/>
  <drawing r:id="rId1"/>
</worksheet>
</file>

<file path=xl/worksheets/sheet54.xml><?xml version="1.0" encoding="utf-8"?>
<worksheet xmlns="http://schemas.openxmlformats.org/spreadsheetml/2006/main" xmlns:r="http://schemas.openxmlformats.org/officeDocument/2006/relationships">
  <sheetPr>
    <pageSetUpPr fitToPage="1"/>
  </sheetPr>
  <dimension ref="A1:Q1676"/>
  <sheetViews>
    <sheetView workbookViewId="0">
      <selection activeCell="B39" sqref="B39"/>
    </sheetView>
  </sheetViews>
  <sheetFormatPr defaultColWidth="8.88671875" defaultRowHeight="12.75"/>
  <cols>
    <col min="1" max="1" width="5.33203125" style="2" customWidth="1"/>
    <col min="2" max="2" width="6.88671875" style="2" customWidth="1"/>
    <col min="3" max="3" width="7.6640625" style="2" customWidth="1"/>
    <col min="4" max="4" width="7.109375" style="2" customWidth="1"/>
    <col min="5" max="6" width="6.6640625" style="2" customWidth="1"/>
    <col min="7" max="7" width="7.33203125" style="2" customWidth="1"/>
    <col min="8" max="83" width="5.33203125" style="2" customWidth="1"/>
    <col min="84" max="16384" width="8.88671875" style="2"/>
  </cols>
  <sheetData>
    <row r="1" spans="1:17" ht="9.75" customHeight="1">
      <c r="A1" s="1"/>
      <c r="B1" s="1"/>
      <c r="C1" s="1"/>
      <c r="D1" s="1"/>
      <c r="E1" s="1"/>
      <c r="F1" s="1"/>
      <c r="G1" s="1"/>
      <c r="H1" s="1"/>
      <c r="I1" s="1"/>
      <c r="J1" s="1"/>
      <c r="K1" s="1"/>
      <c r="L1" s="1"/>
      <c r="M1" s="1"/>
      <c r="N1" s="1"/>
      <c r="O1" s="1"/>
      <c r="P1" s="1"/>
      <c r="Q1" s="1"/>
    </row>
    <row r="2" spans="1:17" ht="9.75" customHeight="1">
      <c r="A2" s="1"/>
      <c r="B2" s="1"/>
      <c r="C2" s="1"/>
      <c r="D2" s="1"/>
      <c r="E2" s="1"/>
      <c r="F2" s="1"/>
      <c r="G2" s="1"/>
      <c r="H2" s="1"/>
      <c r="I2" s="1"/>
      <c r="J2" s="1"/>
      <c r="K2" s="1"/>
      <c r="L2" s="1"/>
      <c r="M2" s="1"/>
      <c r="N2" s="1"/>
      <c r="O2" s="1"/>
      <c r="P2" s="1"/>
      <c r="Q2" s="1"/>
    </row>
    <row r="3" spans="1:17" ht="9.75" customHeight="1">
      <c r="A3" s="1"/>
      <c r="B3" s="1" t="s">
        <v>136</v>
      </c>
      <c r="C3" s="1" t="s">
        <v>137</v>
      </c>
      <c r="D3" s="1" t="s">
        <v>138</v>
      </c>
      <c r="E3" s="1" t="s">
        <v>139</v>
      </c>
      <c r="F3" s="1" t="s">
        <v>140</v>
      </c>
      <c r="G3" s="1" t="s">
        <v>141</v>
      </c>
      <c r="H3" s="1"/>
      <c r="I3" s="1"/>
      <c r="J3" s="1"/>
      <c r="K3" s="1"/>
      <c r="L3" s="1"/>
      <c r="M3" s="1"/>
      <c r="N3" s="1"/>
      <c r="O3" s="1"/>
      <c r="P3" s="1"/>
      <c r="Q3" s="1"/>
    </row>
    <row r="4" spans="1:17" ht="9.75" customHeight="1">
      <c r="A4" s="1">
        <v>1970</v>
      </c>
      <c r="B4" s="80">
        <f>'Table B4(CEOs)'!C6</f>
        <v>39411.754724609411</v>
      </c>
      <c r="C4" s="80">
        <f>'Table B4(CEOs)'!E6*1000</f>
        <v>1939056.4031640736</v>
      </c>
      <c r="D4" s="80">
        <f>'Table B4(CEOs)'!F6*1000</f>
        <v>1394492.0064749506</v>
      </c>
      <c r="E4" s="80">
        <f>'Table B4(CEOs)'!G6*1000</f>
        <v>1170558.9835373671</v>
      </c>
      <c r="F4" s="80">
        <f>'Table B4(CEOs)'!H6*1000</f>
        <v>1520708.8012215884</v>
      </c>
      <c r="G4" s="80">
        <f>'Table B4(CEOs)'!I6*1000</f>
        <v>1781285.4097307762</v>
      </c>
      <c r="H4" s="1"/>
      <c r="I4" s="1"/>
      <c r="J4" s="1"/>
      <c r="K4" s="1"/>
      <c r="L4" s="1"/>
      <c r="M4" s="1"/>
      <c r="N4" s="1"/>
      <c r="O4" s="1"/>
      <c r="P4" s="1"/>
      <c r="Q4" s="1"/>
    </row>
    <row r="5" spans="1:17" ht="9.75" customHeight="1">
      <c r="A5" s="1">
        <v>1971</v>
      </c>
      <c r="B5" s="80">
        <f>'Table B4(CEOs)'!C7</f>
        <v>40229.789096106229</v>
      </c>
      <c r="C5" s="80">
        <f>'Table B4(CEOs)'!E7*1000</f>
        <v>1877166.9453656676</v>
      </c>
      <c r="D5" s="80">
        <f>'Table B4(CEOs)'!F7*1000</f>
        <v>1370088.0822019549</v>
      </c>
      <c r="E5" s="80">
        <f>'Table B4(CEOs)'!G7*1000</f>
        <v>1214063.81661312</v>
      </c>
      <c r="F5" s="80">
        <f>'Table B4(CEOs)'!H7*1000</f>
        <v>1453463.5491259885</v>
      </c>
      <c r="G5" s="80">
        <f>'Table B4(CEOs)'!I7*1000</f>
        <v>1633379.0303831133</v>
      </c>
      <c r="H5" s="1"/>
      <c r="I5" s="1"/>
      <c r="J5" s="1"/>
      <c r="K5" s="1"/>
      <c r="L5" s="1"/>
      <c r="M5" s="1"/>
      <c r="N5" s="1"/>
      <c r="O5" s="1"/>
      <c r="P5" s="1"/>
      <c r="Q5" s="1"/>
    </row>
    <row r="6" spans="1:17" ht="9.75" customHeight="1">
      <c r="A6" s="1">
        <v>1972</v>
      </c>
      <c r="B6" s="80">
        <f>'Table B4(CEOs)'!C8</f>
        <v>41523.748794158178</v>
      </c>
      <c r="C6" s="80">
        <f>'Table B4(CEOs)'!E8*1000</f>
        <v>2362059.941816614</v>
      </c>
      <c r="D6" s="80">
        <f>'Table B4(CEOs)'!F8*1000</f>
        <v>1577856.0411334981</v>
      </c>
      <c r="E6" s="80">
        <f>'Table B4(CEOs)'!G8*1000</f>
        <v>1351098.2867191033</v>
      </c>
      <c r="F6" s="80">
        <f>'Table B4(CEOs)'!H8*1000</f>
        <v>1786662.1399900867</v>
      </c>
      <c r="G6" s="80">
        <f>'Table B4(CEOs)'!I8*1000</f>
        <v>1969957.9914750562</v>
      </c>
      <c r="H6" s="1"/>
      <c r="I6" s="1"/>
      <c r="J6" s="1"/>
      <c r="K6" s="1"/>
      <c r="L6" s="1"/>
      <c r="M6" s="1"/>
      <c r="N6" s="1"/>
      <c r="O6" s="1"/>
      <c r="P6" s="1"/>
      <c r="Q6" s="1"/>
    </row>
    <row r="7" spans="1:17" ht="9.75" customHeight="1">
      <c r="A7" s="1">
        <v>1973</v>
      </c>
      <c r="B7" s="80">
        <f>'Table B4(CEOs)'!C9</f>
        <v>41457.85309567552</v>
      </c>
      <c r="C7" s="80">
        <f>'Table B4(CEOs)'!E9*1000</f>
        <v>2388297.9590081447</v>
      </c>
      <c r="D7" s="80">
        <f>'Table B4(CEOs)'!F9*1000</f>
        <v>1694490.7306929291</v>
      </c>
      <c r="E7" s="80">
        <f>'Table B4(CEOs)'!G9*1000</f>
        <v>1396509.4210960099</v>
      </c>
      <c r="F7" s="80">
        <f>'Table B4(CEOs)'!H9*1000</f>
        <v>1846594.6230543419</v>
      </c>
      <c r="G7" s="80">
        <f>'Table B4(CEOs)'!I9*1000</f>
        <v>1970234.6291258994</v>
      </c>
      <c r="H7" s="1"/>
      <c r="I7" s="1"/>
      <c r="J7" s="1"/>
      <c r="K7" s="1"/>
      <c r="L7" s="1"/>
      <c r="M7" s="1"/>
      <c r="N7" s="1"/>
      <c r="O7" s="1"/>
      <c r="P7" s="1"/>
      <c r="Q7" s="1"/>
    </row>
    <row r="8" spans="1:17" ht="9.75" customHeight="1">
      <c r="A8" s="1">
        <v>1974</v>
      </c>
      <c r="B8" s="80">
        <f>'Table B4(CEOs)'!C10</f>
        <v>40099.161466417987</v>
      </c>
      <c r="C8" s="80">
        <f>'Table B4(CEOs)'!E10*1000</f>
        <v>2114872.5249439916</v>
      </c>
      <c r="D8" s="80">
        <f>'Table B4(CEOs)'!F10*1000</f>
        <v>1614192.4764250543</v>
      </c>
      <c r="E8" s="80">
        <f>'Table B4(CEOs)'!G10*1000</f>
        <v>1421931.3377937824</v>
      </c>
      <c r="F8" s="80">
        <f>'Table B4(CEOs)'!H10*1000</f>
        <v>1708720.8695854298</v>
      </c>
      <c r="G8" s="80">
        <f>'Table B4(CEOs)'!I10*1000</f>
        <v>1906589.6247601139</v>
      </c>
      <c r="H8" s="1"/>
      <c r="I8" s="1"/>
      <c r="J8" s="1"/>
      <c r="K8" s="1"/>
      <c r="L8" s="1"/>
      <c r="M8" s="1"/>
      <c r="N8" s="1"/>
      <c r="O8" s="1"/>
      <c r="P8" s="1"/>
      <c r="Q8" s="1"/>
    </row>
    <row r="9" spans="1:17" ht="9.75" customHeight="1">
      <c r="A9" s="1">
        <v>1975</v>
      </c>
      <c r="B9" s="80">
        <f>'Table B4(CEOs)'!C11</f>
        <v>39678.30427361562</v>
      </c>
      <c r="C9" s="80">
        <f>'Table B4(CEOs)'!E11*1000</f>
        <v>2345393.8088442418</v>
      </c>
      <c r="D9" s="80">
        <f>'Table B4(CEOs)'!F11*1000</f>
        <v>1603970.4138731356</v>
      </c>
      <c r="E9" s="80">
        <f>'Table B4(CEOs)'!G11*1000</f>
        <v>1376404.8173968557</v>
      </c>
      <c r="F9" s="80">
        <f>'Table B4(CEOs)'!H11*1000</f>
        <v>1782352.4782077682</v>
      </c>
      <c r="G9" s="80">
        <f>'Table B4(CEOs)'!I11*1000</f>
        <v>1890262.6158916818</v>
      </c>
      <c r="H9" s="1"/>
      <c r="I9" s="1"/>
      <c r="J9" s="1"/>
      <c r="K9" s="1"/>
      <c r="L9" s="1"/>
      <c r="M9" s="1"/>
      <c r="N9" s="1"/>
      <c r="O9" s="1"/>
      <c r="P9" s="1"/>
      <c r="Q9" s="1"/>
    </row>
    <row r="10" spans="1:17" ht="9.75" customHeight="1">
      <c r="A10" s="1">
        <v>1976</v>
      </c>
      <c r="B10" s="80">
        <f>'Table B4(CEOs)'!C12</f>
        <v>40180.587389055087</v>
      </c>
      <c r="C10" s="80">
        <f>'Table B4(CEOs)'!E12*1000</f>
        <v>2464014.5853509125</v>
      </c>
      <c r="D10" s="80">
        <f>'Table B4(CEOs)'!F12*1000</f>
        <v>1735221.5389795159</v>
      </c>
      <c r="E10" s="80">
        <f>'Table B4(CEOs)'!G12*1000</f>
        <v>1485349.6373664655</v>
      </c>
      <c r="F10" s="80">
        <f>'Table B4(CEOs)'!H12*1000</f>
        <v>1897638.2750279983</v>
      </c>
      <c r="G10" s="80">
        <f>'Table B4(CEOs)'!I12*1000</f>
        <v>2255788.0006733704</v>
      </c>
      <c r="H10" s="1"/>
      <c r="I10" s="1"/>
      <c r="J10" s="1"/>
      <c r="K10" s="1"/>
      <c r="L10" s="1"/>
      <c r="M10" s="1"/>
      <c r="N10" s="1"/>
      <c r="O10" s="1"/>
      <c r="P10" s="1"/>
      <c r="Q10" s="1"/>
    </row>
    <row r="11" spans="1:17" ht="9.75" customHeight="1">
      <c r="A11" s="1">
        <v>1977</v>
      </c>
      <c r="B11" s="80">
        <f>'Table B4(CEOs)'!C13</f>
        <v>40283.955904274124</v>
      </c>
      <c r="C11" s="80">
        <f>'Table B4(CEOs)'!E13*1000</f>
        <v>2662236.4438614668</v>
      </c>
      <c r="D11" s="80">
        <f>'Table B4(CEOs)'!F13*1000</f>
        <v>1893218.3278867961</v>
      </c>
      <c r="E11" s="80">
        <f>'Table B4(CEOs)'!G13*1000</f>
        <v>1564104.6426603477</v>
      </c>
      <c r="F11" s="80">
        <f>'Table B4(CEOs)'!H13*1000</f>
        <v>2069180.1001860849</v>
      </c>
      <c r="G11" s="80">
        <f>'Table B4(CEOs)'!I13*1000</f>
        <v>2238624.7698076228</v>
      </c>
      <c r="H11" s="1"/>
      <c r="I11" s="1"/>
      <c r="J11" s="1"/>
      <c r="K11" s="1"/>
      <c r="L11" s="1"/>
      <c r="M11" s="1"/>
      <c r="N11" s="1"/>
      <c r="O11" s="1"/>
      <c r="P11" s="1"/>
      <c r="Q11" s="1"/>
    </row>
    <row r="12" spans="1:17" ht="9.75" customHeight="1">
      <c r="A12" s="1">
        <v>1978</v>
      </c>
      <c r="B12" s="80">
        <f>'Table B4(CEOs)'!C14</f>
        <v>40176.816452998202</v>
      </c>
      <c r="C12" s="80">
        <f>'Table B4(CEOs)'!E14*1000</f>
        <v>3988736.7188027506</v>
      </c>
      <c r="D12" s="80">
        <f>'Table B4(CEOs)'!F14*1000</f>
        <v>2326005.922582014</v>
      </c>
      <c r="E12" s="80">
        <f>'Table B4(CEOs)'!G14*1000</f>
        <v>1859593.2766475999</v>
      </c>
      <c r="F12" s="80">
        <f>'Table B4(CEOs)'!H14*1000</f>
        <v>2786361.2614263711</v>
      </c>
      <c r="G12" s="80">
        <f>'Table B4(CEOs)'!I14*1000</f>
        <v>2271490.1587714981</v>
      </c>
      <c r="H12" s="1"/>
      <c r="I12" s="1"/>
      <c r="J12" s="1"/>
      <c r="K12" s="1"/>
      <c r="L12" s="1"/>
      <c r="M12" s="1"/>
      <c r="N12" s="1"/>
      <c r="O12" s="1"/>
      <c r="P12" s="1"/>
      <c r="Q12" s="1"/>
    </row>
    <row r="13" spans="1:17" ht="9.75" customHeight="1">
      <c r="A13" s="1">
        <v>1979</v>
      </c>
      <c r="B13" s="80">
        <f>'Table B4(CEOs)'!C15</f>
        <v>39753.880088325277</v>
      </c>
      <c r="C13" s="80">
        <f>'Table B4(CEOs)'!E15*1000</f>
        <v>7144710.199397428</v>
      </c>
      <c r="D13" s="80">
        <f>'Table B4(CEOs)'!F15*1000</f>
        <v>3283526.3895103075</v>
      </c>
      <c r="E13" s="80">
        <f>'Table B4(CEOs)'!G15*1000</f>
        <v>2357616.1702460372</v>
      </c>
      <c r="F13" s="80">
        <f>'Table B4(CEOs)'!H15*1000</f>
        <v>4156922.2978312308</v>
      </c>
      <c r="G13" s="80">
        <f>'Table B4(CEOs)'!I15*1000</f>
        <v>2620187.7249627705</v>
      </c>
      <c r="H13" s="1"/>
      <c r="I13" s="1"/>
      <c r="J13" s="1"/>
      <c r="K13" s="1"/>
      <c r="L13" s="1"/>
      <c r="M13" s="1"/>
      <c r="N13" s="1"/>
      <c r="O13" s="1"/>
      <c r="P13" s="1"/>
      <c r="Q13" s="1"/>
    </row>
    <row r="14" spans="1:17" ht="9.75" customHeight="1">
      <c r="A14" s="1">
        <v>1980</v>
      </c>
      <c r="B14" s="80">
        <f>'Table B4(CEOs)'!C16</f>
        <v>39288.889392397308</v>
      </c>
      <c r="C14" s="80">
        <f>'Table B4(CEOs)'!E16*1000</f>
        <v>7381117.0189586533</v>
      </c>
      <c r="D14" s="80">
        <f>'Table B4(CEOs)'!F16*1000</f>
        <v>2843483.9072024743</v>
      </c>
      <c r="E14" s="80">
        <f>'Table B4(CEOs)'!G16*1000</f>
        <v>2159356.1080067786</v>
      </c>
      <c r="F14" s="80">
        <f>'Table B4(CEOs)'!H16*1000</f>
        <v>3970428.972786657</v>
      </c>
      <c r="G14" s="80">
        <f>'Table B4(CEOs)'!I16*1000</f>
        <v>2505151.6137820575</v>
      </c>
      <c r="H14" s="1"/>
      <c r="I14" s="1"/>
      <c r="J14" s="1"/>
      <c r="K14" s="1"/>
      <c r="L14" s="1"/>
      <c r="M14" s="1"/>
      <c r="N14" s="1"/>
      <c r="O14" s="1"/>
      <c r="P14" s="1"/>
      <c r="Q14" s="1"/>
    </row>
    <row r="15" spans="1:17" ht="9.75" customHeight="1">
      <c r="A15" s="1">
        <v>1981</v>
      </c>
      <c r="B15" s="80">
        <f>'Table B4(CEOs)'!C17</f>
        <v>39173.279698816434</v>
      </c>
      <c r="C15" s="80">
        <f>'Table B4(CEOs)'!E17*1000</f>
        <v>5976290.6077278117</v>
      </c>
      <c r="D15" s="80">
        <f>'Table B4(CEOs)'!F17*1000</f>
        <v>3152828.3403748395</v>
      </c>
      <c r="E15" s="80">
        <f>'Table B4(CEOs)'!G17*1000</f>
        <v>2348720.8241697289</v>
      </c>
      <c r="F15" s="80">
        <f>'Table B4(CEOs)'!H17*1000</f>
        <v>4338546.2032535616</v>
      </c>
      <c r="G15" s="80">
        <f>'Table B4(CEOs)'!I17*1000</f>
        <v>2532711.5270302207</v>
      </c>
      <c r="H15" s="1"/>
      <c r="I15" s="1"/>
      <c r="J15" s="1"/>
      <c r="K15" s="1"/>
      <c r="L15" s="1"/>
      <c r="M15" s="1"/>
      <c r="N15" s="1"/>
      <c r="O15" s="1"/>
      <c r="P15" s="1"/>
      <c r="Q15" s="1"/>
    </row>
    <row r="16" spans="1:17" ht="9.75" customHeight="1">
      <c r="A16" s="1">
        <v>1982</v>
      </c>
      <c r="B16" s="80">
        <f>'Table B4(CEOs)'!C18</f>
        <v>39599.868620724927</v>
      </c>
      <c r="C16" s="80">
        <f>'Table B4(CEOs)'!E18*1000</f>
        <v>5454087.9474060088</v>
      </c>
      <c r="D16" s="80">
        <f>'Table B4(CEOs)'!F18*1000</f>
        <v>2896279.2242313134</v>
      </c>
      <c r="E16" s="80">
        <f>'Table B4(CEOs)'!G18*1000</f>
        <v>2245044.8424514914</v>
      </c>
      <c r="F16" s="80">
        <f>'Table B4(CEOs)'!H18*1000</f>
        <v>5400532.4883780628</v>
      </c>
      <c r="G16" s="80">
        <f>'Table B4(CEOs)'!I18*1000</f>
        <v>2452840.0234799213</v>
      </c>
      <c r="H16" s="1"/>
      <c r="I16" s="1"/>
      <c r="J16" s="1"/>
      <c r="K16" s="1"/>
      <c r="L16" s="1"/>
      <c r="M16" s="1"/>
      <c r="N16" s="1"/>
      <c r="O16" s="1"/>
      <c r="P16" s="1"/>
      <c r="Q16" s="1"/>
    </row>
    <row r="17" spans="1:17" ht="9.75" customHeight="1">
      <c r="A17" s="1">
        <v>1983</v>
      </c>
      <c r="B17" s="80">
        <f>'Table B4(CEOs)'!C19</f>
        <v>39885.794277289722</v>
      </c>
      <c r="C17" s="80">
        <f>'Table B4(CEOs)'!E19*1000</f>
        <v>7640779.262804362</v>
      </c>
      <c r="D17" s="80">
        <f>'Table B4(CEOs)'!F19*1000</f>
        <v>2884553.3974125637</v>
      </c>
      <c r="E17" s="80">
        <f>'Table B4(CEOs)'!G19*1000</f>
        <v>2083288.5647979628</v>
      </c>
      <c r="F17" s="80">
        <f>'Table B4(CEOs)'!H19*1000</f>
        <v>3917979.5789642157</v>
      </c>
      <c r="G17" s="80">
        <f>'Table B4(CEOs)'!I19*1000</f>
        <v>2919480.3260137127</v>
      </c>
      <c r="H17" s="1"/>
      <c r="I17" s="1"/>
      <c r="J17" s="1"/>
      <c r="K17" s="1"/>
      <c r="L17" s="1"/>
      <c r="M17" s="1"/>
      <c r="N17" s="1"/>
      <c r="O17" s="1"/>
      <c r="P17" s="1"/>
      <c r="Q17" s="1"/>
    </row>
    <row r="18" spans="1:17" ht="9.75" customHeight="1">
      <c r="A18" s="1">
        <v>1984</v>
      </c>
      <c r="B18" s="80">
        <f>'Table B4(CEOs)'!C20</f>
        <v>40146.720833342646</v>
      </c>
      <c r="C18" s="80">
        <f>'Table B4(CEOs)'!E20*1000</f>
        <v>8723883.4022870604</v>
      </c>
      <c r="D18" s="80">
        <f>'Table B4(CEOs)'!F20*1000</f>
        <v>3134282.0911384281</v>
      </c>
      <c r="E18" s="80">
        <f>'Table B4(CEOs)'!G20*1000</f>
        <v>2184918.3091248362</v>
      </c>
      <c r="F18" s="80">
        <f>'Table B4(CEOs)'!H20*1000</f>
        <v>4813925.7054701671</v>
      </c>
      <c r="G18" s="80">
        <f>'Table B4(CEOs)'!I20*1000</f>
        <v>2960593.914803301</v>
      </c>
      <c r="H18" s="1"/>
      <c r="I18" s="1"/>
      <c r="J18" s="1"/>
      <c r="K18" s="1"/>
      <c r="L18" s="1"/>
      <c r="M18" s="1"/>
      <c r="N18" s="1"/>
      <c r="O18" s="1"/>
      <c r="P18" s="1"/>
      <c r="Q18" s="1"/>
    </row>
    <row r="19" spans="1:17" ht="9.75" customHeight="1">
      <c r="A19" s="1">
        <v>1985</v>
      </c>
      <c r="B19" s="80">
        <f>'Table B4(CEOs)'!C21</f>
        <v>40639.423529293214</v>
      </c>
      <c r="C19" s="80">
        <f>'Table B4(CEOs)'!E21*1000</f>
        <v>6844771.6341114063</v>
      </c>
      <c r="D19" s="80">
        <f>'Table B4(CEOs)'!F21*1000</f>
        <v>3768727.0636660238</v>
      </c>
      <c r="E19" s="80">
        <f>'Table B4(CEOs)'!G21*1000</f>
        <v>2711575.26960477</v>
      </c>
      <c r="F19" s="80">
        <f>'Table B4(CEOs)'!H21*1000</f>
        <v>4573994.3147379542</v>
      </c>
      <c r="G19" s="80">
        <f>'Table B4(CEOs)'!I21*1000</f>
        <v>3463412.4661032069</v>
      </c>
      <c r="H19" s="1"/>
      <c r="I19" s="1"/>
      <c r="J19" s="1"/>
      <c r="K19" s="1"/>
      <c r="L19" s="1"/>
      <c r="M19" s="1"/>
      <c r="N19" s="1"/>
      <c r="O19" s="1"/>
      <c r="P19" s="1"/>
      <c r="Q19" s="1"/>
    </row>
    <row r="20" spans="1:17" ht="9.75" customHeight="1">
      <c r="A20" s="1">
        <v>1986</v>
      </c>
      <c r="B20" s="80">
        <f>'Table B4(CEOs)'!C22</f>
        <v>41546.811158820179</v>
      </c>
      <c r="C20" s="80">
        <f>'Table B4(CEOs)'!E22*1000</f>
        <v>8271207.9492334342</v>
      </c>
      <c r="D20" s="80">
        <f>'Table B4(CEOs)'!F22*1000</f>
        <v>4505774.7359975474</v>
      </c>
      <c r="E20" s="80">
        <f>'Table B4(CEOs)'!G22*1000</f>
        <v>3113182.9602711839</v>
      </c>
      <c r="F20" s="80">
        <f>'Table B4(CEOs)'!H22*1000</f>
        <v>5879623.6883628555</v>
      </c>
      <c r="G20" s="80">
        <f>'Table B4(CEOs)'!I22*1000</f>
        <v>5604104.184955352</v>
      </c>
      <c r="H20" s="1"/>
      <c r="I20" s="1"/>
      <c r="J20" s="1"/>
      <c r="K20" s="1"/>
      <c r="L20" s="1"/>
      <c r="M20" s="1"/>
      <c r="N20" s="1"/>
      <c r="O20" s="1"/>
      <c r="P20" s="1"/>
      <c r="Q20" s="1"/>
    </row>
    <row r="21" spans="1:17" ht="9.75" customHeight="1">
      <c r="A21" s="1">
        <v>1987</v>
      </c>
      <c r="B21" s="80">
        <f>'Table B4(CEOs)'!C23</f>
        <v>41939.606321340245</v>
      </c>
      <c r="C21" s="80">
        <f>'Table B4(CEOs)'!E23*1000</f>
        <v>15622830.006767504</v>
      </c>
      <c r="D21" s="80">
        <f>'Table B4(CEOs)'!F23*1000</f>
        <v>5658448.7003738405</v>
      </c>
      <c r="E21" s="80">
        <f>'Table B4(CEOs)'!G23*1000</f>
        <v>3548088.4673603349</v>
      </c>
      <c r="F21" s="80">
        <f>'Table B4(CEOs)'!H23*1000</f>
        <v>8990787.2813693918</v>
      </c>
      <c r="G21" s="80">
        <f>'Table B4(CEOs)'!I23*1000</f>
        <v>5439072.7654987248</v>
      </c>
      <c r="H21" s="1"/>
      <c r="I21" s="1"/>
      <c r="J21" s="1"/>
      <c r="K21" s="1"/>
      <c r="L21" s="1"/>
      <c r="M21" s="1"/>
      <c r="N21" s="1"/>
      <c r="O21" s="1"/>
      <c r="P21" s="1"/>
      <c r="Q21" s="1"/>
    </row>
    <row r="22" spans="1:17" ht="9.75" customHeight="1">
      <c r="A22" s="1">
        <v>1988</v>
      </c>
      <c r="B22" s="80">
        <f>'Table B4(CEOs)'!C24</f>
        <v>42457.163001380781</v>
      </c>
      <c r="C22" s="80">
        <f>'Table B4(CEOs)'!E24*1000</f>
        <v>16180326.942999905</v>
      </c>
      <c r="D22" s="80">
        <f>'Table B4(CEOs)'!F24*1000</f>
        <v>5608550.4222006807</v>
      </c>
      <c r="E22" s="80">
        <f>'Table B4(CEOs)'!G24*1000</f>
        <v>3653340.1409345875</v>
      </c>
      <c r="F22" s="80">
        <f>'Table B4(CEOs)'!H24*1000</f>
        <v>8109400.7819596371</v>
      </c>
      <c r="G22" s="80">
        <f>'Table B4(CEOs)'!I24*1000</f>
        <v>6470731.7000756217</v>
      </c>
      <c r="H22" s="1"/>
      <c r="I22" s="1"/>
      <c r="J22" s="1"/>
      <c r="K22" s="1"/>
      <c r="L22" s="1"/>
      <c r="M22" s="1"/>
      <c r="N22" s="1"/>
      <c r="O22" s="1"/>
      <c r="P22" s="1"/>
      <c r="Q22" s="1"/>
    </row>
    <row r="23" spans="1:17" ht="9.75" customHeight="1">
      <c r="A23" s="1">
        <v>1989</v>
      </c>
      <c r="B23" s="80">
        <f>'Table B4(CEOs)'!C25</f>
        <v>41967.036148466927</v>
      </c>
      <c r="C23" s="80">
        <f>'Table B4(CEOs)'!E25*1000</f>
        <v>16086197.09342006</v>
      </c>
      <c r="D23" s="80">
        <f>'Table B4(CEOs)'!F25*1000</f>
        <v>5569395.1791913956</v>
      </c>
      <c r="E23" s="80">
        <f>'Table B4(CEOs)'!G25*1000</f>
        <v>3606191.7611200158</v>
      </c>
      <c r="F23" s="80">
        <f>'Table B4(CEOs)'!H25*1000</f>
        <v>8367504.9185262648</v>
      </c>
      <c r="G23" s="80">
        <f>'Table B4(CEOs)'!I25*1000</f>
        <v>6667514.9390861467</v>
      </c>
      <c r="H23" s="1"/>
      <c r="I23" s="1"/>
      <c r="J23" s="1"/>
      <c r="K23" s="1"/>
      <c r="L23" s="1"/>
      <c r="M23" s="1"/>
      <c r="N23" s="1"/>
      <c r="O23" s="1"/>
      <c r="P23" s="1"/>
      <c r="Q23" s="1"/>
    </row>
    <row r="24" spans="1:17" ht="9.75" customHeight="1">
      <c r="A24" s="1">
        <v>1990</v>
      </c>
      <c r="B24" s="80">
        <f>'Table B4(CEOs)'!C26</f>
        <v>41939.248556204548</v>
      </c>
      <c r="C24" s="80">
        <f>'Table B4(CEOs)'!E26*1000</f>
        <v>14081697.12439673</v>
      </c>
      <c r="D24" s="80">
        <f>'Table B4(CEOs)'!F26*1000</f>
        <v>6726254.0585120246</v>
      </c>
      <c r="E24" s="80">
        <f>'Table B4(CEOs)'!G26*1000</f>
        <v>4137636.3403619789</v>
      </c>
      <c r="F24" s="80">
        <f>'Table B4(CEOs)'!H26*1000</f>
        <v>9326050.2615646292</v>
      </c>
      <c r="G24" s="80">
        <f>'Table B4(CEOs)'!I26*1000</f>
        <v>5463085.2645227052</v>
      </c>
      <c r="H24" s="1"/>
      <c r="I24" s="1"/>
      <c r="J24" s="1"/>
      <c r="K24" s="1"/>
      <c r="L24" s="1"/>
      <c r="M24" s="1"/>
      <c r="N24" s="1"/>
      <c r="O24" s="1"/>
      <c r="P24" s="1"/>
      <c r="Q24" s="1"/>
    </row>
    <row r="25" spans="1:17" ht="9.75" customHeight="1">
      <c r="A25" s="1">
        <v>1991</v>
      </c>
      <c r="B25" s="80">
        <f>'Table B4(CEOs)'!C27</f>
        <v>42127.656936766565</v>
      </c>
      <c r="C25" s="80">
        <f>'Table B4(CEOs)'!E27*1000</f>
        <v>15370202.623631867</v>
      </c>
      <c r="D25" s="80">
        <f>'Table B4(CEOs)'!F27*1000</f>
        <v>6931236.8100149315</v>
      </c>
      <c r="E25" s="80">
        <f>'Table B4(CEOs)'!G27*1000</f>
        <v>4780641.7588648368</v>
      </c>
      <c r="F25" s="80">
        <f>'Table B4(CEOs)'!H27*1000</f>
        <v>10440021.280565195</v>
      </c>
      <c r="G25" s="80">
        <f>'Table B4(CEOs)'!I27*1000</f>
        <v>5577672.3262086352</v>
      </c>
      <c r="H25" s="1"/>
      <c r="I25" s="1"/>
      <c r="J25" s="1"/>
      <c r="K25" s="1"/>
      <c r="L25" s="1"/>
      <c r="M25" s="1"/>
      <c r="N25" s="1"/>
      <c r="O25" s="1"/>
      <c r="P25" s="1"/>
      <c r="Q25" s="1"/>
    </row>
    <row r="26" spans="1:17" ht="9.75" customHeight="1">
      <c r="A26" s="1">
        <v>1992</v>
      </c>
      <c r="B26" s="80">
        <f>'Table B4(CEOs)'!C28</f>
        <v>43109.321556283001</v>
      </c>
      <c r="C26" s="80">
        <f>'Table B4(CEOs)'!E28*1000</f>
        <v>34062372.082444064</v>
      </c>
      <c r="D26" s="80">
        <f>'Table B4(CEOs)'!F28*1000</f>
        <v>9837567.8894474283</v>
      </c>
      <c r="E26" s="80">
        <f>'Table B4(CEOs)'!G28*1000</f>
        <v>6036655.2156703994</v>
      </c>
      <c r="F26" s="80">
        <f>'Table B4(CEOs)'!H28*1000</f>
        <v>18377593.200781893</v>
      </c>
      <c r="G26" s="80">
        <f>'Table B4(CEOs)'!I28*1000</f>
        <v>5018768.3959919782</v>
      </c>
      <c r="H26" s="1"/>
      <c r="I26" s="1"/>
      <c r="J26" s="1"/>
      <c r="K26" s="1"/>
      <c r="L26" s="1"/>
      <c r="M26" s="1"/>
      <c r="N26" s="1"/>
      <c r="O26" s="1"/>
      <c r="P26" s="1"/>
      <c r="Q26" s="1"/>
    </row>
    <row r="27" spans="1:17" ht="9.75" customHeight="1">
      <c r="A27" s="1">
        <v>1993</v>
      </c>
      <c r="B27" s="80">
        <f>'Table B4(CEOs)'!C29</f>
        <v>43200.928322781743</v>
      </c>
      <c r="C27" s="80">
        <f>'Table B4(CEOs)'!E29*1000</f>
        <v>24611577.951341294</v>
      </c>
      <c r="D27" s="80">
        <f>'Table B4(CEOs)'!F29*1000</f>
        <v>11418105.37840336</v>
      </c>
      <c r="E27" s="80">
        <f>'Table B4(CEOs)'!G29*1000</f>
        <v>5329036.0748343617</v>
      </c>
      <c r="F27" s="80">
        <f>'Table B4(CEOs)'!H29*1000</f>
        <v>18286282.103706125</v>
      </c>
      <c r="G27" s="80">
        <f>'Table B4(CEOs)'!I29*1000</f>
        <v>6695041.7426952617</v>
      </c>
      <c r="H27" s="1"/>
      <c r="I27" s="1"/>
      <c r="J27" s="1"/>
      <c r="K27" s="1"/>
      <c r="L27" s="1"/>
      <c r="M27" s="1"/>
      <c r="N27" s="1"/>
      <c r="O27" s="1"/>
      <c r="P27" s="1"/>
      <c r="Q27" s="1"/>
    </row>
    <row r="28" spans="1:17" ht="9.75" customHeight="1">
      <c r="A28" s="1">
        <v>1994</v>
      </c>
      <c r="B28" s="80">
        <f>'Table B4(CEOs)'!C30</f>
        <v>43351.3339850255</v>
      </c>
      <c r="C28" s="80">
        <f>'Table B4(CEOs)'!E30*1000</f>
        <v>17748955.560644083</v>
      </c>
      <c r="D28" s="80">
        <f>'Table B4(CEOs)'!F30*1000</f>
        <v>8075020.5751825497</v>
      </c>
      <c r="E28" s="80">
        <f>'Table B4(CEOs)'!G30*1000</f>
        <v>5625650.342005847</v>
      </c>
      <c r="F28" s="80">
        <f>'Table B4(CEOs)'!H30*1000</f>
        <v>10695343.921407949</v>
      </c>
      <c r="G28" s="80">
        <f>'Table B4(CEOs)'!I30*1000</f>
        <v>7000458.150305029</v>
      </c>
      <c r="H28" s="1"/>
      <c r="I28" s="1"/>
      <c r="J28" s="1"/>
      <c r="K28" s="1"/>
      <c r="L28" s="1"/>
      <c r="M28" s="1"/>
      <c r="N28" s="1"/>
      <c r="O28" s="1"/>
      <c r="P28" s="1"/>
      <c r="Q28" s="1"/>
    </row>
    <row r="29" spans="1:17" ht="9.75" customHeight="1">
      <c r="A29" s="1">
        <v>1995</v>
      </c>
      <c r="B29" s="80">
        <f>'Table B4(CEOs)'!C31</f>
        <v>43534.004793951877</v>
      </c>
      <c r="C29" s="80">
        <f>'Table B4(CEOs)'!E31*1000</f>
        <v>24363854.29456095</v>
      </c>
      <c r="D29" s="80">
        <f>'Table B4(CEOs)'!F31*1000</f>
        <v>11783531.556558728</v>
      </c>
      <c r="E29" s="80">
        <f>'Table B4(CEOs)'!G31*1000</f>
        <v>7161301.0233609881</v>
      </c>
      <c r="F29" s="80">
        <f>'Table B4(CEOs)'!H31*1000</f>
        <v>14953862.665823337</v>
      </c>
      <c r="G29" s="80">
        <f>'Table B4(CEOs)'!I31*1000</f>
        <v>7216010.2770164395</v>
      </c>
      <c r="H29" s="1"/>
      <c r="I29" s="1"/>
      <c r="J29" s="1"/>
      <c r="K29" s="1"/>
      <c r="L29" s="1"/>
      <c r="M29" s="1"/>
      <c r="N29" s="1"/>
      <c r="O29" s="1"/>
      <c r="P29" s="1"/>
      <c r="Q29" s="1"/>
    </row>
    <row r="30" spans="1:17" ht="9.75" customHeight="1">
      <c r="A30" s="1">
        <v>1996</v>
      </c>
      <c r="B30" s="80">
        <f>'Table B4(CEOs)'!C32</f>
        <v>43845.024391986597</v>
      </c>
      <c r="C30" s="80">
        <f>'Table B4(CEOs)'!E32*1000</f>
        <v>46416191.396286145</v>
      </c>
      <c r="D30" s="80">
        <f>'Table B4(CEOs)'!F32*1000</f>
        <v>14302401.464421298</v>
      </c>
      <c r="E30" s="80">
        <f>'Table B4(CEOs)'!G32*1000</f>
        <v>9282145.1368886866</v>
      </c>
      <c r="F30" s="80">
        <f>'Table B4(CEOs)'!H32*1000</f>
        <v>25045258.091275245</v>
      </c>
      <c r="G30" s="80">
        <f>'Table B4(CEOs)'!I32*1000</f>
        <v>9191960.8914839085</v>
      </c>
      <c r="H30" s="1"/>
      <c r="I30" s="1"/>
      <c r="J30" s="1"/>
      <c r="K30" s="1"/>
      <c r="L30" s="1"/>
      <c r="M30" s="1"/>
      <c r="N30" s="1"/>
      <c r="O30" s="1"/>
      <c r="P30" s="1"/>
      <c r="Q30" s="1"/>
    </row>
    <row r="31" spans="1:17" ht="9.75" customHeight="1">
      <c r="A31" s="1">
        <v>1997</v>
      </c>
      <c r="B31" s="80">
        <f>'Table B4(CEOs)'!C33</f>
        <v>44793.698879625881</v>
      </c>
      <c r="C31" s="80">
        <f>'Table B4(CEOs)'!E33*1000</f>
        <v>58984949.523916125</v>
      </c>
      <c r="D31" s="80">
        <f>'Table B4(CEOs)'!F33*1000</f>
        <v>16929081.771523952</v>
      </c>
      <c r="E31" s="80">
        <f>'Table B4(CEOs)'!G33*1000</f>
        <v>11265991.606347971</v>
      </c>
      <c r="F31" s="80">
        <f>'Table B4(CEOs)'!H33*1000</f>
        <v>29468399.272356462</v>
      </c>
      <c r="G31" s="80">
        <f>'Table B4(CEOs)'!I33*1000</f>
        <v>11319492.694351522</v>
      </c>
      <c r="H31" s="1"/>
      <c r="I31" s="1"/>
      <c r="J31" s="1"/>
      <c r="K31" s="1"/>
      <c r="L31" s="1"/>
      <c r="M31" s="1"/>
      <c r="N31" s="1"/>
      <c r="O31" s="1"/>
      <c r="P31" s="1"/>
      <c r="Q31" s="1"/>
    </row>
    <row r="32" spans="1:17" ht="9.75" customHeight="1">
      <c r="A32" s="1">
        <v>1998</v>
      </c>
      <c r="B32" s="80">
        <f>'Table B4(CEOs)'!C34</f>
        <v>46434.442625214615</v>
      </c>
      <c r="C32" s="80">
        <f>'Table B4(CEOs)'!E34*1000</f>
        <v>79538567.629535049</v>
      </c>
      <c r="D32" s="80">
        <f>'Table B4(CEOs)'!F34*1000</f>
        <v>23630593.570417944</v>
      </c>
      <c r="E32" s="80">
        <f>'Table B4(CEOs)'!G34*1000</f>
        <v>13191131.835669277</v>
      </c>
      <c r="F32" s="80">
        <f>'Table B4(CEOs)'!H34*1000</f>
        <v>44096634.613458827</v>
      </c>
      <c r="G32" s="80">
        <f>'Table B4(CEOs)'!I34*1000</f>
        <v>9645355.5982413739</v>
      </c>
      <c r="H32" s="1"/>
      <c r="I32" s="1"/>
      <c r="J32" s="1"/>
      <c r="K32" s="1"/>
      <c r="L32" s="1"/>
      <c r="M32" s="1"/>
      <c r="N32" s="1"/>
      <c r="O32" s="1"/>
      <c r="P32" s="1"/>
      <c r="Q32" s="1"/>
    </row>
    <row r="33" spans="1:17" ht="9.75" customHeight="1">
      <c r="A33" s="1">
        <v>1999</v>
      </c>
      <c r="B33" s="80">
        <f>'Table B4(CEOs)'!C35</f>
        <v>47492.618502506921</v>
      </c>
      <c r="C33" s="80">
        <f>'Table B4(CEOs)'!E35*1000</f>
        <v>113091091.76080495</v>
      </c>
      <c r="D33" s="80">
        <f>'Table B4(CEOs)'!F35*1000</f>
        <v>25105366.961308479</v>
      </c>
      <c r="E33" s="80">
        <f>'Table B4(CEOs)'!G35*1000</f>
        <v>14716404.566490414</v>
      </c>
      <c r="F33" s="80">
        <f>'Table B4(CEOs)'!H35*1000</f>
        <v>49533642.343651198</v>
      </c>
      <c r="G33" s="80">
        <f>'Table B4(CEOs)'!I35*1000</f>
        <v>12575296.271936491</v>
      </c>
      <c r="H33" s="1"/>
      <c r="I33" s="1"/>
      <c r="J33" s="1"/>
      <c r="K33" s="1"/>
      <c r="L33" s="1"/>
      <c r="M33" s="1"/>
      <c r="N33" s="1"/>
      <c r="O33" s="1"/>
      <c r="P33" s="1"/>
      <c r="Q33" s="1"/>
    </row>
    <row r="34" spans="1:17" ht="9.75" customHeight="1">
      <c r="A34" s="1">
        <v>2000</v>
      </c>
      <c r="B34" s="80">
        <f>'Table B4(CEOs)'!C36</f>
        <v>48567.141891863328</v>
      </c>
      <c r="C34" s="80">
        <f>'Table B4(CEOs)'!E36*1000</f>
        <v>105583432.50533302</v>
      </c>
      <c r="D34" s="80">
        <f>'Table B4(CEOs)'!F36*1000</f>
        <v>34015896.554992899</v>
      </c>
      <c r="E34" s="80">
        <f>'Table B4(CEOs)'!G36*1000</f>
        <v>16618491.45473465</v>
      </c>
      <c r="F34" s="80">
        <f>'Table B4(CEOs)'!H36*1000</f>
        <v>50483043.713113375</v>
      </c>
      <c r="G34" s="80"/>
      <c r="H34" s="1"/>
      <c r="I34" s="1"/>
      <c r="J34" s="1"/>
      <c r="K34" s="1"/>
      <c r="L34" s="1"/>
      <c r="M34" s="1"/>
      <c r="N34" s="1"/>
      <c r="O34" s="1"/>
      <c r="P34" s="1"/>
      <c r="Q34" s="1"/>
    </row>
    <row r="35" spans="1:17" ht="9.75" customHeight="1">
      <c r="A35" s="1">
        <v>2001</v>
      </c>
      <c r="B35" s="80">
        <f>'Table B4(CEOs)'!C37</f>
        <v>48230.094385836943</v>
      </c>
      <c r="C35" s="80">
        <f>'Table B4(CEOs)'!E37*1000</f>
        <v>102149289.85678066</v>
      </c>
      <c r="D35" s="80">
        <f>'Table B4(CEOs)'!F37*1000</f>
        <v>19097962.378099952</v>
      </c>
      <c r="E35" s="80">
        <f>'Table B4(CEOs)'!G37*1000</f>
        <v>9794637.6078207474</v>
      </c>
      <c r="F35" s="80">
        <f>'Table B4(CEOs)'!H37*1000</f>
        <v>44399503.325110584</v>
      </c>
      <c r="G35" s="80"/>
      <c r="H35" s="1"/>
      <c r="I35" s="1"/>
      <c r="J35" s="1"/>
      <c r="K35" s="1"/>
      <c r="L35" s="1"/>
      <c r="M35" s="1"/>
      <c r="N35" s="1"/>
      <c r="O35" s="1"/>
      <c r="P35" s="1"/>
      <c r="Q35" s="1"/>
    </row>
    <row r="36" spans="1:17" ht="9.75" customHeight="1">
      <c r="A36" s="1">
        <v>2002</v>
      </c>
      <c r="B36" s="80">
        <f>'Table B4(CEOs)'!C38</f>
        <v>48343.391067750861</v>
      </c>
      <c r="C36" s="80">
        <f>'Table B4(CEOs)'!E38*1000</f>
        <v>35130519.45187182</v>
      </c>
      <c r="D36" s="80">
        <f>'Table B4(CEOs)'!F38*1000</f>
        <v>16311025.741280951</v>
      </c>
      <c r="E36" s="80">
        <f>'Table B4(CEOs)'!G38*1000</f>
        <v>9764594.5427479111</v>
      </c>
      <c r="F36" s="80">
        <f>'Table B4(CEOs)'!H38*1000</f>
        <v>22121133.028498184</v>
      </c>
      <c r="G36" s="80"/>
      <c r="H36" s="1"/>
      <c r="I36" s="1"/>
      <c r="J36" s="1"/>
      <c r="K36" s="1"/>
      <c r="L36" s="1"/>
      <c r="M36" s="1"/>
      <c r="N36" s="1"/>
      <c r="O36" s="1"/>
      <c r="P36" s="1"/>
      <c r="Q36" s="1"/>
    </row>
    <row r="37" spans="1:17" ht="9.75" customHeight="1">
      <c r="A37" s="1">
        <v>2003</v>
      </c>
      <c r="B37" s="80">
        <f>'Table B4(CEOs)'!C39</f>
        <v>48913.023504547928</v>
      </c>
      <c r="C37" s="80">
        <f>'Table B4(CEOs)'!E39*1000</f>
        <v>38411229.931409724</v>
      </c>
      <c r="D37" s="80">
        <f>'Table B4(CEOs)'!F39*1000</f>
        <v>17422721.415005818</v>
      </c>
      <c r="E37" s="80">
        <f>'Table B4(CEOs)'!G39*1000</f>
        <v>11070797.31382853</v>
      </c>
      <c r="F37" s="80">
        <f>'Table B4(CEOs)'!H39*1000</f>
        <v>23064110.342491515</v>
      </c>
      <c r="G37" s="80"/>
      <c r="H37" s="1"/>
      <c r="I37" s="1"/>
      <c r="J37" s="1"/>
      <c r="K37" s="1"/>
      <c r="L37" s="1"/>
      <c r="M37" s="1"/>
      <c r="N37" s="1"/>
      <c r="O37" s="1"/>
      <c r="P37" s="1"/>
      <c r="Q37" s="1"/>
    </row>
    <row r="38" spans="1:17" ht="9.75" customHeight="1">
      <c r="A38" s="1">
        <v>2004</v>
      </c>
      <c r="B38" s="80">
        <f>'Table B4(CEOs)'!C40</f>
        <v>49510.133097662496</v>
      </c>
      <c r="C38" s="80">
        <f>'Table B4(CEOs)'!E40*1000</f>
        <v>64583296.42942407</v>
      </c>
      <c r="D38" s="80">
        <f>'Table B4(CEOs)'!F40*1000</f>
        <v>27162371.230377261</v>
      </c>
      <c r="E38" s="80">
        <f>'Table B4(CEOs)'!G40*1000</f>
        <v>15240791.679453392</v>
      </c>
      <c r="F38" s="80">
        <f>'Table B4(CEOs)'!H40*1000</f>
        <v>37639421.000186175</v>
      </c>
      <c r="G38" s="80"/>
      <c r="H38" s="1"/>
      <c r="I38" s="1"/>
      <c r="J38" s="1"/>
      <c r="K38" s="1"/>
      <c r="L38" s="1"/>
      <c r="M38" s="1"/>
      <c r="N38" s="1"/>
      <c r="O38" s="1"/>
      <c r="P38" s="1"/>
      <c r="Q38" s="1"/>
    </row>
    <row r="39" spans="1:17" ht="9.75" customHeight="1">
      <c r="A39" s="1">
        <v>2005</v>
      </c>
      <c r="B39" s="80">
        <f>'Table B4(CEOs)'!C41</f>
        <v>49500.870147711743</v>
      </c>
      <c r="C39" s="80">
        <f>'Table B4(CEOs)'!E41*1000</f>
        <v>76048064.396979198</v>
      </c>
      <c r="D39" s="80">
        <f>'Table B4(CEOs)'!F41*1000</f>
        <v>24693150.052184239</v>
      </c>
      <c r="E39" s="80">
        <f>'Table B4(CEOs)'!G41*1000</f>
        <v>15274681.921516379</v>
      </c>
      <c r="F39" s="80">
        <f>'Table B4(CEOs)'!H41*1000</f>
        <v>38025818.83998511</v>
      </c>
      <c r="G39" s="80"/>
      <c r="H39" s="1"/>
      <c r="I39" s="1"/>
      <c r="J39" s="1"/>
      <c r="K39" s="1"/>
      <c r="L39" s="1"/>
      <c r="M39" s="1"/>
      <c r="N39" s="1"/>
      <c r="O39" s="1"/>
      <c r="P39" s="1"/>
      <c r="Q39" s="1"/>
    </row>
    <row r="40" spans="1:17" ht="9.75" customHeight="1">
      <c r="A40" s="1">
        <v>2006</v>
      </c>
      <c r="B40" s="1"/>
      <c r="C40" s="80">
        <f>'Table B4(CEOs)'!E42*1000</f>
        <v>104873895.13751595</v>
      </c>
      <c r="D40" s="80">
        <f>'Table B4(CEOs)'!F42*1000</f>
        <v>31095894.780617703</v>
      </c>
      <c r="E40" s="80">
        <f>'Table B4(CEOs)'!G42*1000</f>
        <v>19050506.967246559</v>
      </c>
      <c r="F40" s="80">
        <f>'Table B4(CEOs)'!H42*1000</f>
        <v>54413117.310550936</v>
      </c>
      <c r="G40" s="1"/>
      <c r="H40" s="1"/>
      <c r="I40" s="1"/>
      <c r="J40" s="1"/>
      <c r="K40" s="1"/>
      <c r="L40" s="1"/>
      <c r="M40" s="1"/>
      <c r="N40" s="1"/>
      <c r="O40" s="1"/>
      <c r="P40" s="1"/>
      <c r="Q40" s="1"/>
    </row>
    <row r="41" spans="1:17" ht="9.75" customHeight="1">
      <c r="A41" s="1">
        <v>2007</v>
      </c>
      <c r="B41" s="1"/>
      <c r="C41" s="1"/>
      <c r="D41" s="1"/>
      <c r="E41" s="1"/>
      <c r="F41" s="1"/>
      <c r="G41" s="1"/>
      <c r="H41" s="1"/>
      <c r="I41" s="1"/>
      <c r="J41" s="1"/>
      <c r="K41" s="1"/>
      <c r="L41" s="1"/>
      <c r="M41" s="1"/>
      <c r="N41" s="1"/>
      <c r="O41" s="1"/>
      <c r="P41" s="1"/>
      <c r="Q41" s="1"/>
    </row>
    <row r="42" spans="1:17" ht="9.75" customHeight="1">
      <c r="A42" s="1">
        <v>2008</v>
      </c>
      <c r="B42" s="1"/>
      <c r="C42" s="1"/>
      <c r="D42" s="1"/>
      <c r="E42" s="1"/>
      <c r="F42" s="1"/>
      <c r="G42" s="1"/>
      <c r="H42" s="1"/>
      <c r="I42" s="1"/>
      <c r="J42" s="1"/>
      <c r="K42" s="1"/>
      <c r="L42" s="1"/>
      <c r="M42" s="1"/>
      <c r="N42" s="1"/>
      <c r="O42" s="1"/>
      <c r="P42" s="1"/>
      <c r="Q42" s="1"/>
    </row>
    <row r="43" spans="1:17" ht="9.75" customHeight="1">
      <c r="A43" s="1">
        <v>2009</v>
      </c>
      <c r="B43" s="1"/>
      <c r="C43" s="1"/>
      <c r="D43" s="1"/>
      <c r="E43" s="1"/>
      <c r="F43" s="1"/>
      <c r="G43" s="1"/>
      <c r="H43" s="1"/>
      <c r="I43" s="1"/>
      <c r="J43" s="1"/>
      <c r="K43" s="1"/>
      <c r="L43" s="1"/>
      <c r="M43" s="1"/>
      <c r="N43" s="1"/>
      <c r="O43" s="1"/>
      <c r="P43" s="1"/>
      <c r="Q43" s="1"/>
    </row>
    <row r="44" spans="1:17" ht="9.75" customHeight="1">
      <c r="A44" s="1">
        <v>2010</v>
      </c>
      <c r="B44" s="1"/>
      <c r="C44" s="1"/>
      <c r="D44" s="1"/>
      <c r="E44" s="1"/>
      <c r="F44" s="1"/>
      <c r="G44" s="1"/>
      <c r="H44" s="1"/>
      <c r="I44" s="1"/>
      <c r="J44" s="1"/>
      <c r="K44" s="1"/>
      <c r="L44" s="1"/>
      <c r="M44" s="1"/>
      <c r="N44" s="1"/>
      <c r="O44" s="1"/>
      <c r="P44" s="1"/>
      <c r="Q44" s="1"/>
    </row>
    <row r="45" spans="1:17" ht="9.75" customHeight="1">
      <c r="A45" s="1"/>
      <c r="B45" s="1"/>
      <c r="C45" s="1"/>
      <c r="D45" s="1"/>
      <c r="E45" s="1"/>
      <c r="F45" s="1"/>
      <c r="G45" s="1"/>
      <c r="H45" s="1"/>
      <c r="I45" s="1"/>
      <c r="J45" s="1"/>
      <c r="K45" s="1"/>
      <c r="L45" s="1"/>
      <c r="M45" s="1"/>
      <c r="N45" s="1"/>
      <c r="O45" s="1"/>
      <c r="P45" s="1"/>
      <c r="Q45" s="1"/>
    </row>
    <row r="46" spans="1:17" ht="9.75" customHeight="1">
      <c r="A46" s="1"/>
      <c r="B46" s="1"/>
      <c r="C46" s="1"/>
      <c r="D46" s="1"/>
      <c r="E46" s="1"/>
      <c r="F46" s="1"/>
      <c r="G46" s="1"/>
      <c r="H46" s="1"/>
      <c r="I46" s="1"/>
      <c r="J46" s="1"/>
      <c r="K46" s="1"/>
      <c r="L46" s="1"/>
      <c r="M46" s="1"/>
      <c r="N46" s="1"/>
      <c r="O46" s="1"/>
      <c r="P46" s="1"/>
      <c r="Q46" s="1"/>
    </row>
    <row r="47" spans="1:17" ht="9.75" customHeight="1">
      <c r="A47" s="1"/>
      <c r="B47" s="1"/>
      <c r="C47" s="1"/>
      <c r="D47" s="1"/>
      <c r="E47" s="1"/>
      <c r="F47" s="1"/>
      <c r="G47" s="1"/>
      <c r="H47" s="1"/>
      <c r="I47" s="1"/>
      <c r="J47" s="1"/>
      <c r="K47" s="1"/>
      <c r="L47" s="1"/>
      <c r="M47" s="1"/>
      <c r="N47" s="1"/>
      <c r="O47" s="1"/>
      <c r="P47" s="1"/>
      <c r="Q47" s="1"/>
    </row>
    <row r="48" spans="1:17" ht="9.75" customHeight="1">
      <c r="A48" s="1"/>
      <c r="B48" s="1"/>
      <c r="C48" s="1"/>
      <c r="D48" s="1"/>
      <c r="E48" s="1"/>
      <c r="F48" s="1"/>
      <c r="G48" s="1"/>
      <c r="H48" s="1"/>
      <c r="I48" s="1"/>
      <c r="J48" s="1"/>
      <c r="K48" s="1"/>
      <c r="L48" s="1"/>
      <c r="M48" s="1"/>
      <c r="N48" s="1"/>
      <c r="O48" s="1"/>
      <c r="P48" s="1"/>
      <c r="Q48" s="1"/>
    </row>
    <row r="49" spans="1:17" ht="9.75" customHeight="1">
      <c r="A49" s="1"/>
      <c r="B49" s="1"/>
      <c r="C49" s="1"/>
      <c r="D49" s="1"/>
      <c r="E49" s="1"/>
      <c r="F49" s="1"/>
      <c r="G49" s="1"/>
      <c r="H49" s="1"/>
      <c r="I49" s="1"/>
      <c r="J49" s="1"/>
      <c r="K49" s="1"/>
      <c r="L49" s="1"/>
      <c r="M49" s="1"/>
      <c r="N49" s="1"/>
      <c r="O49" s="1"/>
      <c r="P49" s="1"/>
      <c r="Q49" s="1"/>
    </row>
    <row r="50" spans="1:17" ht="9.75" customHeight="1">
      <c r="A50" s="1"/>
      <c r="B50" s="1"/>
      <c r="C50" s="1"/>
      <c r="D50" s="1"/>
      <c r="E50" s="1"/>
      <c r="F50" s="1"/>
      <c r="G50" s="1"/>
      <c r="H50" s="1"/>
      <c r="I50" s="1"/>
      <c r="J50" s="1"/>
      <c r="K50" s="1"/>
      <c r="L50" s="1"/>
      <c r="M50" s="1"/>
      <c r="N50" s="1"/>
      <c r="O50" s="1"/>
      <c r="P50" s="1"/>
      <c r="Q50" s="1"/>
    </row>
    <row r="51" spans="1:17" ht="9.75" customHeight="1">
      <c r="A51" s="1"/>
      <c r="B51" s="1"/>
      <c r="C51" s="1"/>
      <c r="D51" s="1"/>
      <c r="E51" s="1"/>
      <c r="F51" s="1"/>
      <c r="G51" s="1"/>
      <c r="H51" s="1"/>
      <c r="I51" s="1"/>
      <c r="J51" s="1"/>
      <c r="K51" s="1"/>
      <c r="L51" s="1"/>
      <c r="M51" s="1"/>
      <c r="N51" s="1"/>
      <c r="O51" s="1"/>
      <c r="P51" s="1"/>
      <c r="Q51" s="1"/>
    </row>
    <row r="52" spans="1:17" ht="9.75" customHeight="1">
      <c r="A52" s="1"/>
      <c r="B52" s="1"/>
      <c r="C52" s="1"/>
      <c r="D52" s="1"/>
      <c r="E52" s="1"/>
      <c r="F52" s="1"/>
      <c r="G52" s="1"/>
      <c r="H52" s="1"/>
      <c r="I52" s="1"/>
      <c r="J52" s="1"/>
      <c r="K52" s="1"/>
      <c r="L52" s="1"/>
      <c r="M52" s="1"/>
      <c r="N52" s="1"/>
      <c r="O52" s="1"/>
      <c r="P52" s="1"/>
      <c r="Q52" s="1"/>
    </row>
    <row r="53" spans="1:17" ht="9.75" customHeight="1">
      <c r="A53" s="1"/>
      <c r="B53" s="1"/>
      <c r="C53" s="1"/>
      <c r="D53" s="1"/>
      <c r="E53" s="1"/>
      <c r="F53" s="1"/>
      <c r="G53" s="1"/>
      <c r="H53" s="1"/>
      <c r="I53" s="1"/>
      <c r="J53" s="1"/>
      <c r="K53" s="1"/>
      <c r="L53" s="1"/>
      <c r="M53" s="1"/>
      <c r="N53" s="1"/>
      <c r="O53" s="1"/>
      <c r="P53" s="1"/>
      <c r="Q53" s="1"/>
    </row>
    <row r="54" spans="1:17" ht="9.75" customHeight="1">
      <c r="A54" s="1"/>
      <c r="B54" s="1"/>
      <c r="C54" s="1"/>
      <c r="D54" s="1"/>
      <c r="E54" s="1"/>
      <c r="F54" s="1"/>
      <c r="G54" s="1"/>
      <c r="H54" s="1"/>
      <c r="I54" s="1"/>
      <c r="J54" s="1"/>
      <c r="K54" s="1"/>
      <c r="L54" s="1"/>
      <c r="M54" s="1"/>
      <c r="N54" s="1"/>
      <c r="O54" s="1"/>
      <c r="P54" s="1"/>
      <c r="Q54" s="1"/>
    </row>
    <row r="55" spans="1:17" ht="9.75" customHeight="1">
      <c r="A55" s="1"/>
      <c r="B55" s="1"/>
      <c r="C55" s="1"/>
      <c r="D55" s="1"/>
      <c r="E55" s="1"/>
      <c r="F55" s="1"/>
      <c r="G55" s="1"/>
      <c r="H55" s="1"/>
      <c r="I55" s="1"/>
      <c r="J55" s="1"/>
      <c r="K55" s="1"/>
      <c r="L55" s="1"/>
      <c r="M55" s="1"/>
      <c r="N55" s="1"/>
      <c r="O55" s="1"/>
      <c r="P55" s="1"/>
      <c r="Q55" s="1"/>
    </row>
    <row r="56" spans="1:17" ht="9.75" customHeight="1">
      <c r="A56" s="1"/>
      <c r="B56" s="1"/>
      <c r="C56" s="1"/>
      <c r="D56" s="1"/>
      <c r="E56" s="1"/>
      <c r="F56" s="1"/>
      <c r="G56" s="1"/>
      <c r="H56" s="1"/>
      <c r="I56" s="1"/>
      <c r="J56" s="1"/>
      <c r="K56" s="1"/>
      <c r="L56" s="1"/>
      <c r="M56" s="1"/>
      <c r="N56" s="1"/>
      <c r="O56" s="1"/>
      <c r="P56" s="1"/>
      <c r="Q56" s="1"/>
    </row>
    <row r="57" spans="1:17" ht="9.75" customHeight="1">
      <c r="A57" s="1"/>
      <c r="B57" s="1"/>
      <c r="C57" s="1"/>
      <c r="D57" s="1"/>
      <c r="E57" s="1"/>
      <c r="F57" s="1"/>
      <c r="G57" s="1"/>
      <c r="H57" s="1"/>
      <c r="I57" s="1"/>
      <c r="J57" s="1"/>
      <c r="K57" s="1"/>
      <c r="L57" s="1"/>
      <c r="M57" s="1"/>
      <c r="N57" s="1"/>
      <c r="O57" s="1"/>
      <c r="P57" s="1"/>
      <c r="Q57" s="1"/>
    </row>
    <row r="58" spans="1:17" ht="9.75" customHeight="1">
      <c r="A58" s="1"/>
      <c r="B58" s="1"/>
      <c r="C58" s="1"/>
      <c r="D58" s="1"/>
      <c r="E58" s="1"/>
      <c r="F58" s="1"/>
      <c r="G58" s="1"/>
      <c r="H58" s="1"/>
      <c r="I58" s="1"/>
      <c r="J58" s="1"/>
      <c r="K58" s="1"/>
      <c r="L58" s="1"/>
      <c r="M58" s="1"/>
      <c r="N58" s="1"/>
      <c r="O58" s="1"/>
      <c r="P58" s="1"/>
      <c r="Q58" s="1"/>
    </row>
    <row r="59" spans="1:17" ht="9.75" customHeight="1">
      <c r="A59" s="1"/>
      <c r="B59" s="1"/>
      <c r="C59" s="1"/>
      <c r="D59" s="1"/>
      <c r="E59" s="1"/>
      <c r="F59" s="1"/>
      <c r="G59" s="1"/>
      <c r="H59" s="1"/>
      <c r="I59" s="1"/>
      <c r="J59" s="1"/>
      <c r="K59" s="1"/>
      <c r="L59" s="1"/>
      <c r="M59" s="1"/>
      <c r="N59" s="1"/>
      <c r="O59" s="1"/>
      <c r="P59" s="1"/>
      <c r="Q59" s="1"/>
    </row>
    <row r="60" spans="1:17" ht="9.75" customHeight="1">
      <c r="A60" s="1"/>
      <c r="B60" s="1"/>
      <c r="C60" s="1"/>
      <c r="D60" s="1"/>
      <c r="E60" s="1"/>
      <c r="F60" s="1"/>
      <c r="G60" s="1"/>
      <c r="H60" s="1"/>
      <c r="I60" s="1"/>
      <c r="J60" s="1"/>
      <c r="K60" s="1"/>
      <c r="L60" s="1"/>
      <c r="M60" s="1"/>
      <c r="N60" s="1"/>
      <c r="O60" s="1"/>
      <c r="P60" s="1"/>
      <c r="Q60" s="1"/>
    </row>
    <row r="61" spans="1:17" ht="9.75" customHeight="1">
      <c r="A61" s="1"/>
      <c r="B61" s="1"/>
      <c r="C61" s="1"/>
      <c r="D61" s="1"/>
      <c r="E61" s="1"/>
      <c r="F61" s="1"/>
      <c r="G61" s="1"/>
      <c r="H61" s="1"/>
      <c r="I61" s="1"/>
      <c r="J61" s="1"/>
      <c r="K61" s="1"/>
      <c r="L61" s="1"/>
      <c r="M61" s="1"/>
      <c r="N61" s="1"/>
      <c r="O61" s="1"/>
      <c r="P61" s="1"/>
      <c r="Q61" s="1"/>
    </row>
    <row r="62" spans="1:17" ht="9.75" customHeight="1">
      <c r="A62" s="1"/>
      <c r="B62" s="1"/>
      <c r="C62" s="1"/>
      <c r="D62" s="1"/>
      <c r="E62" s="1"/>
      <c r="F62" s="1"/>
      <c r="G62" s="1"/>
      <c r="H62" s="1"/>
      <c r="I62" s="1"/>
      <c r="J62" s="1"/>
      <c r="K62" s="1"/>
      <c r="L62" s="1"/>
      <c r="M62" s="1"/>
      <c r="N62" s="1"/>
      <c r="O62" s="1"/>
      <c r="P62" s="1"/>
      <c r="Q62" s="1"/>
    </row>
    <row r="63" spans="1:17" ht="9.75" customHeight="1">
      <c r="A63" s="1"/>
      <c r="B63" s="1"/>
      <c r="C63" s="1"/>
      <c r="D63" s="1"/>
      <c r="E63" s="1"/>
      <c r="F63" s="1"/>
      <c r="G63" s="1"/>
      <c r="H63" s="1"/>
      <c r="I63" s="1"/>
      <c r="J63" s="1"/>
      <c r="K63" s="1"/>
      <c r="L63" s="1"/>
      <c r="M63" s="1"/>
      <c r="N63" s="1"/>
      <c r="O63" s="1"/>
      <c r="P63" s="1"/>
      <c r="Q63" s="1"/>
    </row>
    <row r="64" spans="1:17" ht="9.75" customHeight="1">
      <c r="A64" s="1"/>
      <c r="B64" s="1"/>
      <c r="C64" s="1"/>
      <c r="D64" s="1"/>
      <c r="E64" s="1"/>
      <c r="F64" s="1"/>
      <c r="G64" s="1"/>
      <c r="H64" s="1"/>
      <c r="I64" s="1"/>
      <c r="J64" s="1"/>
      <c r="K64" s="1"/>
      <c r="L64" s="1"/>
      <c r="M64" s="1"/>
      <c r="N64" s="1"/>
      <c r="O64" s="1"/>
      <c r="P64" s="1"/>
      <c r="Q64" s="1"/>
    </row>
    <row r="65" spans="1:17" ht="9.75" customHeight="1">
      <c r="A65" s="1"/>
      <c r="B65" s="1"/>
      <c r="C65" s="1"/>
      <c r="D65" s="1"/>
      <c r="E65" s="1"/>
      <c r="F65" s="1"/>
      <c r="G65" s="1"/>
      <c r="H65" s="1"/>
      <c r="I65" s="1"/>
      <c r="J65" s="1"/>
      <c r="K65" s="1"/>
      <c r="L65" s="1"/>
      <c r="M65" s="1"/>
      <c r="N65" s="1"/>
      <c r="O65" s="1"/>
      <c r="P65" s="1"/>
      <c r="Q65" s="1"/>
    </row>
    <row r="66" spans="1:17" ht="9.75" customHeight="1">
      <c r="A66" s="1"/>
      <c r="B66" s="1"/>
      <c r="C66" s="1"/>
      <c r="D66" s="1"/>
      <c r="E66" s="1"/>
      <c r="F66" s="1"/>
      <c r="G66" s="1"/>
      <c r="H66" s="1"/>
      <c r="I66" s="1"/>
      <c r="J66" s="1"/>
      <c r="K66" s="1"/>
      <c r="L66" s="1"/>
      <c r="M66" s="1"/>
      <c r="N66" s="1"/>
      <c r="O66" s="1"/>
      <c r="P66" s="1"/>
      <c r="Q66" s="1"/>
    </row>
    <row r="67" spans="1:17" ht="9.75" customHeight="1">
      <c r="A67" s="1"/>
      <c r="B67" s="1"/>
      <c r="C67" s="1"/>
      <c r="D67" s="1"/>
      <c r="E67" s="1"/>
      <c r="F67" s="1"/>
      <c r="G67" s="1"/>
      <c r="H67" s="1"/>
      <c r="I67" s="1"/>
      <c r="J67" s="1"/>
      <c r="K67" s="1"/>
      <c r="L67" s="1"/>
      <c r="M67" s="1"/>
      <c r="N67" s="1"/>
      <c r="O67" s="1"/>
      <c r="P67" s="1"/>
      <c r="Q67" s="1"/>
    </row>
    <row r="68" spans="1:17" ht="9.75" customHeight="1">
      <c r="A68" s="1"/>
      <c r="B68" s="1"/>
      <c r="C68" s="1"/>
      <c r="D68" s="1"/>
      <c r="E68" s="1"/>
      <c r="F68" s="1"/>
      <c r="G68" s="1"/>
      <c r="H68" s="1"/>
      <c r="I68" s="1"/>
      <c r="J68" s="1"/>
      <c r="K68" s="1"/>
      <c r="L68" s="1"/>
      <c r="M68" s="1"/>
      <c r="N68" s="1"/>
      <c r="O68" s="1"/>
      <c r="P68" s="1"/>
      <c r="Q68" s="1"/>
    </row>
    <row r="69" spans="1:17" ht="9.75" customHeight="1">
      <c r="A69" s="1"/>
      <c r="B69" s="1"/>
      <c r="C69" s="1"/>
      <c r="D69" s="1"/>
      <c r="E69" s="1"/>
      <c r="F69" s="1"/>
      <c r="G69" s="1"/>
      <c r="H69" s="1"/>
      <c r="I69" s="1"/>
      <c r="J69" s="1"/>
      <c r="K69" s="1"/>
      <c r="L69" s="1"/>
      <c r="M69" s="1"/>
      <c r="N69" s="1"/>
      <c r="O69" s="1"/>
      <c r="P69" s="1"/>
      <c r="Q69" s="1"/>
    </row>
    <row r="70" spans="1:17" ht="9.75" customHeight="1">
      <c r="A70" s="1"/>
      <c r="B70" s="1"/>
      <c r="C70" s="1"/>
      <c r="D70" s="1"/>
      <c r="E70" s="1"/>
      <c r="F70" s="1"/>
      <c r="G70" s="1"/>
      <c r="H70" s="1"/>
      <c r="I70" s="1"/>
      <c r="J70" s="1"/>
      <c r="K70" s="1"/>
      <c r="L70" s="1"/>
      <c r="M70" s="1"/>
      <c r="N70" s="1"/>
      <c r="O70" s="1"/>
      <c r="P70" s="1"/>
      <c r="Q70" s="1"/>
    </row>
    <row r="71" spans="1:17" ht="9.75" customHeight="1">
      <c r="A71" s="1"/>
      <c r="B71" s="1"/>
      <c r="C71" s="1"/>
      <c r="D71" s="1"/>
      <c r="E71" s="1"/>
      <c r="F71" s="1"/>
      <c r="G71" s="1"/>
      <c r="H71" s="1"/>
      <c r="I71" s="1"/>
      <c r="J71" s="1"/>
      <c r="K71" s="1"/>
      <c r="L71" s="1"/>
      <c r="M71" s="1"/>
      <c r="N71" s="1"/>
      <c r="O71" s="1"/>
      <c r="P71" s="1"/>
      <c r="Q71" s="1"/>
    </row>
    <row r="72" spans="1:17" ht="9.75" customHeight="1">
      <c r="A72" s="1"/>
      <c r="B72" s="1"/>
      <c r="C72" s="1"/>
      <c r="D72" s="1"/>
      <c r="E72" s="1"/>
      <c r="F72" s="1"/>
      <c r="G72" s="1"/>
      <c r="H72" s="1"/>
      <c r="I72" s="1"/>
      <c r="J72" s="1"/>
      <c r="K72" s="1"/>
      <c r="L72" s="1"/>
      <c r="M72" s="1"/>
      <c r="N72" s="1"/>
      <c r="O72" s="1"/>
      <c r="P72" s="1"/>
      <c r="Q72" s="1"/>
    </row>
    <row r="73" spans="1:17" ht="9.75" customHeight="1">
      <c r="A73" s="1"/>
      <c r="B73" s="1"/>
      <c r="C73" s="1"/>
      <c r="D73" s="1"/>
      <c r="E73" s="1"/>
      <c r="F73" s="1"/>
      <c r="G73" s="1"/>
      <c r="H73" s="1"/>
      <c r="I73" s="1"/>
      <c r="J73" s="1"/>
      <c r="K73" s="1"/>
      <c r="L73" s="1"/>
      <c r="M73" s="1"/>
      <c r="N73" s="1"/>
      <c r="O73" s="1"/>
      <c r="P73" s="1"/>
      <c r="Q73" s="1"/>
    </row>
    <row r="74" spans="1:17" ht="9.75" customHeight="1">
      <c r="A74" s="1"/>
      <c r="B74" s="1"/>
      <c r="C74" s="1"/>
      <c r="D74" s="1"/>
      <c r="E74" s="1"/>
      <c r="F74" s="1"/>
      <c r="G74" s="1"/>
      <c r="H74" s="1"/>
      <c r="I74" s="1"/>
      <c r="J74" s="1"/>
      <c r="K74" s="1"/>
      <c r="L74" s="1"/>
      <c r="M74" s="1"/>
      <c r="N74" s="1"/>
      <c r="O74" s="1"/>
      <c r="P74" s="1"/>
      <c r="Q74" s="1"/>
    </row>
    <row r="75" spans="1:17" ht="9.75" customHeight="1">
      <c r="A75" s="1"/>
      <c r="B75" s="1"/>
      <c r="C75" s="1"/>
      <c r="D75" s="1"/>
      <c r="E75" s="1"/>
      <c r="F75" s="1"/>
      <c r="G75" s="1"/>
      <c r="H75" s="1"/>
      <c r="I75" s="1"/>
      <c r="J75" s="1"/>
      <c r="K75" s="1"/>
      <c r="L75" s="1"/>
      <c r="M75" s="1"/>
      <c r="N75" s="1"/>
      <c r="O75" s="1"/>
      <c r="P75" s="1"/>
      <c r="Q75" s="1"/>
    </row>
    <row r="76" spans="1:17" ht="9.75" customHeight="1">
      <c r="A76" s="1"/>
      <c r="B76" s="1"/>
      <c r="C76" s="1"/>
      <c r="D76" s="1"/>
      <c r="E76" s="1"/>
      <c r="F76" s="1"/>
      <c r="G76" s="1"/>
      <c r="H76" s="1"/>
      <c r="I76" s="1"/>
      <c r="J76" s="1"/>
      <c r="K76" s="1"/>
      <c r="L76" s="1"/>
      <c r="M76" s="1"/>
      <c r="N76" s="1"/>
      <c r="O76" s="1"/>
      <c r="P76" s="1"/>
      <c r="Q76" s="1"/>
    </row>
    <row r="77" spans="1:17" ht="9.75" customHeight="1">
      <c r="A77" s="1"/>
      <c r="B77" s="1"/>
      <c r="C77" s="1"/>
      <c r="D77" s="1"/>
      <c r="E77" s="1"/>
      <c r="F77" s="1"/>
      <c r="G77" s="1"/>
      <c r="H77" s="1"/>
      <c r="I77" s="1"/>
      <c r="J77" s="1"/>
      <c r="K77" s="1"/>
      <c r="L77" s="1"/>
      <c r="M77" s="1"/>
      <c r="N77" s="1"/>
      <c r="O77" s="1"/>
      <c r="P77" s="1"/>
      <c r="Q77" s="1"/>
    </row>
    <row r="78" spans="1:17" ht="9.75" customHeight="1">
      <c r="A78" s="1"/>
      <c r="B78" s="1"/>
      <c r="C78" s="1"/>
      <c r="D78" s="1"/>
      <c r="E78" s="1"/>
      <c r="F78" s="1"/>
      <c r="G78" s="1"/>
      <c r="H78" s="1"/>
      <c r="I78" s="1"/>
      <c r="J78" s="1"/>
      <c r="K78" s="1"/>
      <c r="L78" s="1"/>
      <c r="M78" s="1"/>
      <c r="N78" s="1"/>
      <c r="O78" s="1"/>
      <c r="P78" s="1"/>
      <c r="Q78" s="1"/>
    </row>
    <row r="79" spans="1:17" ht="9.75" customHeight="1">
      <c r="A79" s="1"/>
      <c r="B79" s="1"/>
      <c r="C79" s="1"/>
      <c r="D79" s="1"/>
      <c r="E79" s="1"/>
      <c r="F79" s="1"/>
      <c r="G79" s="1"/>
      <c r="H79" s="1"/>
      <c r="I79" s="1"/>
      <c r="J79" s="1"/>
      <c r="K79" s="1"/>
      <c r="L79" s="1"/>
      <c r="M79" s="1"/>
      <c r="N79" s="1"/>
      <c r="O79" s="1"/>
      <c r="P79" s="1"/>
      <c r="Q79" s="1"/>
    </row>
    <row r="80" spans="1:17" ht="9.75" customHeight="1">
      <c r="A80" s="1"/>
      <c r="B80" s="1"/>
      <c r="C80" s="1"/>
      <c r="D80" s="1"/>
      <c r="E80" s="1"/>
      <c r="F80" s="1"/>
      <c r="G80" s="1"/>
      <c r="H80" s="1"/>
      <c r="I80" s="1"/>
      <c r="J80" s="1"/>
      <c r="K80" s="1"/>
      <c r="L80" s="1"/>
      <c r="M80" s="1"/>
      <c r="N80" s="1"/>
      <c r="O80" s="1"/>
      <c r="P80" s="1"/>
      <c r="Q80" s="1"/>
    </row>
    <row r="81" spans="1:17" ht="9.75" customHeight="1">
      <c r="A81" s="1"/>
      <c r="B81" s="1"/>
      <c r="C81" s="1"/>
      <c r="D81" s="1"/>
      <c r="E81" s="1"/>
      <c r="F81" s="1"/>
      <c r="G81" s="1"/>
      <c r="H81" s="1"/>
      <c r="I81" s="1"/>
      <c r="J81" s="1"/>
      <c r="K81" s="1"/>
      <c r="L81" s="1"/>
      <c r="M81" s="1"/>
      <c r="N81" s="1"/>
      <c r="O81" s="1"/>
      <c r="P81" s="1"/>
      <c r="Q81" s="1"/>
    </row>
    <row r="82" spans="1:17" ht="9.75" customHeight="1">
      <c r="A82" s="1"/>
      <c r="B82" s="1"/>
      <c r="C82" s="1"/>
      <c r="D82" s="1"/>
      <c r="E82" s="1"/>
      <c r="F82" s="1"/>
      <c r="G82" s="1"/>
      <c r="H82" s="1"/>
      <c r="I82" s="1"/>
      <c r="J82" s="1"/>
      <c r="K82" s="1"/>
      <c r="L82" s="1"/>
      <c r="M82" s="1"/>
      <c r="N82" s="1"/>
      <c r="O82" s="1"/>
      <c r="P82" s="1"/>
      <c r="Q82" s="1"/>
    </row>
    <row r="83" spans="1:17" ht="9.75" customHeight="1">
      <c r="A83" s="1"/>
      <c r="B83" s="1"/>
      <c r="C83" s="1"/>
      <c r="D83" s="1"/>
      <c r="E83" s="1"/>
      <c r="F83" s="1"/>
      <c r="G83" s="1"/>
      <c r="H83" s="1"/>
      <c r="I83" s="1"/>
      <c r="J83" s="1"/>
      <c r="K83" s="1"/>
      <c r="L83" s="1"/>
      <c r="M83" s="1"/>
      <c r="N83" s="1"/>
      <c r="O83" s="1"/>
      <c r="P83" s="1"/>
      <c r="Q83" s="1"/>
    </row>
    <row r="84" spans="1:17" ht="9.75" customHeight="1">
      <c r="A84" s="1"/>
      <c r="B84" s="1"/>
      <c r="C84" s="1"/>
      <c r="D84" s="1"/>
      <c r="E84" s="1"/>
      <c r="F84" s="1"/>
      <c r="G84" s="1"/>
      <c r="H84" s="1"/>
      <c r="I84" s="1"/>
      <c r="J84" s="1"/>
      <c r="K84" s="1"/>
      <c r="L84" s="1"/>
      <c r="M84" s="1"/>
      <c r="N84" s="1"/>
      <c r="O84" s="1"/>
      <c r="P84" s="1"/>
      <c r="Q84" s="1"/>
    </row>
    <row r="85" spans="1:17" ht="9.75" customHeight="1">
      <c r="A85" s="1"/>
      <c r="B85" s="1"/>
      <c r="C85" s="1"/>
      <c r="D85" s="1"/>
      <c r="E85" s="1"/>
      <c r="F85" s="1"/>
      <c r="G85" s="1"/>
      <c r="H85" s="1"/>
      <c r="I85" s="1"/>
      <c r="J85" s="1"/>
      <c r="K85" s="1"/>
      <c r="L85" s="1"/>
      <c r="M85" s="1"/>
      <c r="N85" s="1"/>
      <c r="O85" s="1"/>
      <c r="P85" s="1"/>
      <c r="Q85" s="1"/>
    </row>
    <row r="86" spans="1:17" ht="9.75" customHeight="1">
      <c r="A86" s="1"/>
      <c r="B86" s="1"/>
      <c r="C86" s="1"/>
      <c r="D86" s="1"/>
      <c r="E86" s="1"/>
      <c r="F86" s="1"/>
      <c r="G86" s="1"/>
      <c r="H86" s="1"/>
      <c r="I86" s="1"/>
      <c r="J86" s="1"/>
      <c r="K86" s="1"/>
      <c r="L86" s="1"/>
      <c r="M86" s="1"/>
      <c r="N86" s="1"/>
      <c r="O86" s="1"/>
      <c r="P86" s="1"/>
      <c r="Q86" s="1"/>
    </row>
    <row r="87" spans="1:17" ht="9.75" customHeight="1">
      <c r="A87" s="1"/>
      <c r="B87" s="1"/>
      <c r="C87" s="1"/>
      <c r="D87" s="1"/>
      <c r="E87" s="1"/>
      <c r="F87" s="1"/>
      <c r="G87" s="1"/>
      <c r="H87" s="1"/>
      <c r="I87" s="1"/>
      <c r="J87" s="1"/>
      <c r="K87" s="1"/>
      <c r="L87" s="1"/>
      <c r="M87" s="1"/>
      <c r="N87" s="1"/>
      <c r="O87" s="1"/>
      <c r="P87" s="1"/>
      <c r="Q87" s="1"/>
    </row>
    <row r="88" spans="1:17" ht="9.75" customHeight="1">
      <c r="A88" s="1"/>
      <c r="B88" s="1"/>
      <c r="C88" s="1"/>
      <c r="D88" s="1"/>
      <c r="E88" s="1"/>
      <c r="F88" s="1"/>
      <c r="G88" s="1"/>
      <c r="H88" s="1"/>
      <c r="I88" s="1"/>
      <c r="J88" s="1"/>
      <c r="K88" s="1"/>
      <c r="L88" s="1"/>
      <c r="M88" s="1"/>
      <c r="N88" s="1"/>
      <c r="O88" s="1"/>
      <c r="P88" s="1"/>
      <c r="Q88" s="1"/>
    </row>
    <row r="89" spans="1:17" ht="9.75" customHeight="1">
      <c r="A89" s="1"/>
      <c r="B89" s="1"/>
      <c r="C89" s="1"/>
      <c r="D89" s="1"/>
      <c r="E89" s="1"/>
      <c r="F89" s="1"/>
      <c r="G89" s="1"/>
      <c r="H89" s="1"/>
      <c r="I89" s="1"/>
      <c r="J89" s="1"/>
      <c r="K89" s="1"/>
      <c r="L89" s="1"/>
      <c r="M89" s="1"/>
      <c r="N89" s="1"/>
      <c r="O89" s="1"/>
      <c r="P89" s="1"/>
      <c r="Q89" s="1"/>
    </row>
    <row r="90" spans="1:17" ht="9.75" customHeight="1">
      <c r="A90" s="1"/>
      <c r="B90" s="1"/>
      <c r="C90" s="1"/>
      <c r="D90" s="1"/>
      <c r="E90" s="1"/>
      <c r="F90" s="1"/>
      <c r="G90" s="1"/>
      <c r="H90" s="1"/>
      <c r="I90" s="1"/>
      <c r="J90" s="1"/>
      <c r="K90" s="1"/>
      <c r="L90" s="1"/>
      <c r="M90" s="1"/>
      <c r="N90" s="1"/>
      <c r="O90" s="1"/>
      <c r="P90" s="1"/>
      <c r="Q90" s="1"/>
    </row>
    <row r="91" spans="1:17" ht="9.75" customHeight="1">
      <c r="A91" s="1"/>
      <c r="B91" s="1"/>
      <c r="C91" s="1"/>
      <c r="D91" s="1"/>
      <c r="E91" s="1"/>
      <c r="F91" s="1"/>
      <c r="G91" s="1"/>
      <c r="H91" s="1"/>
      <c r="I91" s="1"/>
      <c r="J91" s="1"/>
      <c r="K91" s="1"/>
      <c r="L91" s="1"/>
      <c r="M91" s="1"/>
      <c r="N91" s="1"/>
      <c r="O91" s="1"/>
      <c r="P91" s="1"/>
      <c r="Q91" s="1"/>
    </row>
    <row r="92" spans="1:17" ht="9.75" customHeight="1">
      <c r="A92" s="1"/>
      <c r="B92" s="1"/>
      <c r="C92" s="1"/>
      <c r="D92" s="1"/>
      <c r="E92" s="1"/>
      <c r="F92" s="1"/>
      <c r="G92" s="1"/>
      <c r="H92" s="1"/>
      <c r="I92" s="1"/>
      <c r="J92" s="1"/>
      <c r="K92" s="1"/>
      <c r="L92" s="1"/>
      <c r="M92" s="1"/>
      <c r="N92" s="1"/>
      <c r="O92" s="1"/>
      <c r="P92" s="1"/>
      <c r="Q92" s="1"/>
    </row>
    <row r="93" spans="1:17" ht="9.75" customHeight="1">
      <c r="A93" s="1"/>
      <c r="B93" s="1"/>
      <c r="C93" s="1"/>
      <c r="D93" s="1"/>
      <c r="E93" s="1"/>
      <c r="F93" s="1"/>
      <c r="G93" s="1"/>
      <c r="H93" s="1"/>
      <c r="I93" s="1"/>
      <c r="J93" s="1"/>
      <c r="K93" s="1"/>
      <c r="L93" s="1"/>
      <c r="M93" s="1"/>
      <c r="N93" s="1"/>
      <c r="O93" s="1"/>
      <c r="P93" s="1"/>
      <c r="Q93" s="1"/>
    </row>
    <row r="94" spans="1:17" ht="9.75" customHeight="1">
      <c r="A94" s="1"/>
      <c r="B94" s="1"/>
      <c r="C94" s="1"/>
      <c r="D94" s="1"/>
      <c r="E94" s="1"/>
      <c r="F94" s="1"/>
      <c r="G94" s="1"/>
      <c r="H94" s="1"/>
      <c r="I94" s="1"/>
      <c r="J94" s="1"/>
      <c r="K94" s="1"/>
      <c r="L94" s="1"/>
      <c r="M94" s="1"/>
      <c r="N94" s="1"/>
      <c r="O94" s="1"/>
      <c r="P94" s="1"/>
      <c r="Q94" s="1"/>
    </row>
    <row r="95" spans="1:17" ht="9.75" customHeight="1">
      <c r="A95" s="1"/>
      <c r="B95" s="1"/>
      <c r="C95" s="1"/>
      <c r="D95" s="1"/>
      <c r="E95" s="1"/>
      <c r="F95" s="1"/>
      <c r="G95" s="1"/>
      <c r="H95" s="1"/>
      <c r="I95" s="1"/>
      <c r="J95" s="1"/>
      <c r="K95" s="1"/>
      <c r="L95" s="1"/>
      <c r="M95" s="1"/>
      <c r="N95" s="1"/>
      <c r="O95" s="1"/>
      <c r="P95" s="1"/>
      <c r="Q95" s="1"/>
    </row>
    <row r="96" spans="1:17" ht="9.75" customHeight="1">
      <c r="A96" s="1"/>
      <c r="B96" s="1"/>
      <c r="C96" s="1"/>
      <c r="D96" s="1"/>
      <c r="E96" s="1"/>
      <c r="F96" s="1"/>
      <c r="G96" s="1"/>
      <c r="H96" s="1"/>
      <c r="I96" s="1"/>
      <c r="J96" s="1"/>
      <c r="K96" s="1"/>
      <c r="L96" s="1"/>
      <c r="M96" s="1"/>
      <c r="N96" s="1"/>
      <c r="O96" s="1"/>
      <c r="P96" s="1"/>
      <c r="Q96" s="1"/>
    </row>
    <row r="97" spans="1:17" ht="9.75" customHeight="1">
      <c r="A97" s="1"/>
      <c r="B97" s="1"/>
      <c r="C97" s="1"/>
      <c r="D97" s="1"/>
      <c r="E97" s="1"/>
      <c r="F97" s="1"/>
      <c r="G97" s="1"/>
      <c r="H97" s="1"/>
      <c r="I97" s="1"/>
      <c r="J97" s="1"/>
      <c r="K97" s="1"/>
      <c r="L97" s="1"/>
      <c r="M97" s="1"/>
      <c r="N97" s="1"/>
      <c r="O97" s="1"/>
      <c r="P97" s="1"/>
      <c r="Q97" s="1"/>
    </row>
    <row r="98" spans="1:17" ht="9.75" customHeight="1">
      <c r="A98" s="1"/>
      <c r="B98" s="1"/>
      <c r="C98" s="1"/>
      <c r="D98" s="1"/>
      <c r="E98" s="1"/>
      <c r="F98" s="1"/>
      <c r="G98" s="1"/>
      <c r="H98" s="1"/>
      <c r="I98" s="1"/>
      <c r="J98" s="1"/>
      <c r="K98" s="1"/>
      <c r="L98" s="1"/>
      <c r="M98" s="1"/>
      <c r="N98" s="1"/>
      <c r="O98" s="1"/>
      <c r="P98" s="1"/>
      <c r="Q98" s="1"/>
    </row>
    <row r="99" spans="1:17" ht="9.75" customHeight="1">
      <c r="A99" s="1"/>
      <c r="B99" s="1"/>
      <c r="C99" s="1"/>
      <c r="D99" s="1"/>
      <c r="E99" s="1"/>
      <c r="F99" s="1"/>
      <c r="G99" s="1"/>
      <c r="H99" s="1"/>
      <c r="I99" s="1"/>
      <c r="J99" s="1"/>
      <c r="K99" s="1"/>
      <c r="L99" s="1"/>
      <c r="M99" s="1"/>
      <c r="N99" s="1"/>
      <c r="O99" s="1"/>
      <c r="P99" s="1"/>
      <c r="Q99" s="1"/>
    </row>
    <row r="100" spans="1:17" ht="9.75" customHeight="1">
      <c r="A100" s="1"/>
      <c r="B100" s="1"/>
      <c r="C100" s="1"/>
      <c r="D100" s="1"/>
      <c r="E100" s="1"/>
      <c r="F100" s="1"/>
      <c r="G100" s="1"/>
      <c r="H100" s="1"/>
      <c r="I100" s="1"/>
      <c r="J100" s="1"/>
      <c r="K100" s="1"/>
      <c r="L100" s="1"/>
      <c r="M100" s="1"/>
      <c r="N100" s="1"/>
      <c r="O100" s="1"/>
      <c r="P100" s="1"/>
      <c r="Q100" s="1"/>
    </row>
    <row r="101" spans="1:17" ht="9.75" customHeight="1">
      <c r="A101" s="1"/>
      <c r="B101" s="1"/>
      <c r="C101" s="1"/>
      <c r="D101" s="1"/>
      <c r="E101" s="1"/>
      <c r="F101" s="1"/>
      <c r="G101" s="1"/>
      <c r="H101" s="1"/>
      <c r="I101" s="1"/>
      <c r="J101" s="1"/>
      <c r="K101" s="1"/>
      <c r="L101" s="1"/>
      <c r="M101" s="1"/>
      <c r="N101" s="1"/>
      <c r="O101" s="1"/>
      <c r="P101" s="1"/>
      <c r="Q101" s="1"/>
    </row>
    <row r="102" spans="1:17" ht="9.75" customHeight="1">
      <c r="A102" s="1"/>
      <c r="B102" s="1"/>
      <c r="C102" s="1"/>
      <c r="D102" s="1"/>
      <c r="E102" s="1"/>
      <c r="F102" s="1"/>
      <c r="G102" s="1"/>
      <c r="H102" s="1"/>
      <c r="I102" s="1"/>
      <c r="J102" s="1"/>
      <c r="K102" s="1"/>
      <c r="L102" s="1"/>
      <c r="M102" s="1"/>
      <c r="N102" s="1"/>
      <c r="O102" s="1"/>
      <c r="P102" s="1"/>
      <c r="Q102" s="1"/>
    </row>
    <row r="103" spans="1:17" ht="9.75" customHeight="1">
      <c r="A103" s="1"/>
      <c r="B103" s="1"/>
      <c r="C103" s="1"/>
      <c r="D103" s="1"/>
      <c r="E103" s="1"/>
      <c r="F103" s="1"/>
      <c r="G103" s="1"/>
      <c r="H103" s="1"/>
      <c r="I103" s="1"/>
      <c r="J103" s="1"/>
      <c r="K103" s="1"/>
      <c r="L103" s="1"/>
      <c r="M103" s="1"/>
      <c r="N103" s="1"/>
      <c r="O103" s="1"/>
      <c r="P103" s="1"/>
      <c r="Q103" s="1"/>
    </row>
    <row r="104" spans="1:17" ht="9.75" customHeight="1">
      <c r="A104" s="1"/>
      <c r="B104" s="1"/>
      <c r="C104" s="1"/>
      <c r="D104" s="1"/>
      <c r="E104" s="1"/>
      <c r="F104" s="1"/>
      <c r="G104" s="1"/>
      <c r="H104" s="1"/>
      <c r="I104" s="1"/>
      <c r="J104" s="1"/>
      <c r="K104" s="1"/>
      <c r="L104" s="1"/>
      <c r="M104" s="1"/>
      <c r="N104" s="1"/>
      <c r="O104" s="1"/>
      <c r="P104" s="1"/>
      <c r="Q104" s="1"/>
    </row>
    <row r="105" spans="1:17" ht="9.75" customHeight="1">
      <c r="A105" s="1"/>
      <c r="B105" s="1"/>
      <c r="C105" s="1"/>
      <c r="D105" s="1"/>
      <c r="E105" s="1"/>
      <c r="F105" s="1"/>
      <c r="G105" s="1"/>
      <c r="H105" s="1"/>
      <c r="I105" s="1"/>
      <c r="J105" s="1"/>
      <c r="K105" s="1"/>
      <c r="L105" s="1"/>
      <c r="M105" s="1"/>
      <c r="N105" s="1"/>
      <c r="O105" s="1"/>
      <c r="P105" s="1"/>
      <c r="Q105" s="1"/>
    </row>
    <row r="106" spans="1:17" ht="9.75" customHeight="1">
      <c r="A106" s="1"/>
      <c r="B106" s="1"/>
      <c r="C106" s="1"/>
      <c r="D106" s="1"/>
      <c r="E106" s="1"/>
      <c r="F106" s="1"/>
      <c r="G106" s="1"/>
      <c r="H106" s="1"/>
      <c r="I106" s="1"/>
      <c r="J106" s="1"/>
      <c r="K106" s="1"/>
      <c r="L106" s="1"/>
      <c r="M106" s="1"/>
      <c r="N106" s="1"/>
      <c r="O106" s="1"/>
      <c r="P106" s="1"/>
      <c r="Q106" s="1"/>
    </row>
    <row r="107" spans="1:17" ht="9.75" customHeight="1">
      <c r="A107" s="1"/>
      <c r="B107" s="1"/>
      <c r="C107" s="1"/>
      <c r="D107" s="1"/>
      <c r="E107" s="1"/>
      <c r="F107" s="1"/>
      <c r="G107" s="1"/>
      <c r="H107" s="1"/>
      <c r="I107" s="1"/>
      <c r="J107" s="1"/>
      <c r="K107" s="1"/>
      <c r="L107" s="1"/>
      <c r="M107" s="1"/>
      <c r="N107" s="1"/>
      <c r="O107" s="1"/>
      <c r="P107" s="1"/>
      <c r="Q107" s="1"/>
    </row>
    <row r="108" spans="1:17" ht="9.75" customHeight="1">
      <c r="A108" s="1"/>
      <c r="B108" s="1"/>
      <c r="C108" s="1"/>
      <c r="D108" s="1"/>
      <c r="E108" s="1"/>
      <c r="F108" s="1"/>
      <c r="G108" s="1"/>
      <c r="H108" s="1"/>
      <c r="I108" s="1"/>
      <c r="J108" s="1"/>
      <c r="K108" s="1"/>
      <c r="L108" s="1"/>
      <c r="M108" s="1"/>
      <c r="N108" s="1"/>
      <c r="O108" s="1"/>
      <c r="P108" s="1"/>
      <c r="Q108" s="1"/>
    </row>
    <row r="109" spans="1:17" ht="9.75" customHeight="1">
      <c r="A109" s="1"/>
      <c r="B109" s="1"/>
      <c r="C109" s="1"/>
      <c r="D109" s="1"/>
      <c r="E109" s="1"/>
      <c r="F109" s="1"/>
      <c r="G109" s="1"/>
      <c r="H109" s="1"/>
      <c r="I109" s="1"/>
      <c r="J109" s="1"/>
      <c r="K109" s="1"/>
      <c r="L109" s="1"/>
      <c r="M109" s="1"/>
      <c r="N109" s="1"/>
      <c r="O109" s="1"/>
      <c r="P109" s="1"/>
      <c r="Q109" s="1"/>
    </row>
    <row r="110" spans="1:17" ht="9.75" customHeight="1">
      <c r="A110" s="1"/>
      <c r="B110" s="1"/>
      <c r="C110" s="1"/>
      <c r="D110" s="1"/>
      <c r="E110" s="1"/>
      <c r="F110" s="1"/>
      <c r="G110" s="1"/>
      <c r="H110" s="1"/>
      <c r="I110" s="1"/>
      <c r="J110" s="1"/>
      <c r="K110" s="1"/>
      <c r="L110" s="1"/>
      <c r="M110" s="1"/>
      <c r="N110" s="1"/>
      <c r="O110" s="1"/>
      <c r="P110" s="1"/>
      <c r="Q110" s="1"/>
    </row>
    <row r="111" spans="1:17" ht="9.75" customHeight="1">
      <c r="A111" s="1"/>
      <c r="B111" s="1"/>
      <c r="C111" s="1"/>
      <c r="D111" s="1"/>
      <c r="E111" s="1"/>
      <c r="F111" s="1"/>
      <c r="G111" s="1"/>
      <c r="H111" s="1"/>
      <c r="I111" s="1"/>
      <c r="J111" s="1"/>
      <c r="K111" s="1"/>
      <c r="L111" s="1"/>
      <c r="M111" s="1"/>
      <c r="N111" s="1"/>
      <c r="O111" s="1"/>
      <c r="P111" s="1"/>
      <c r="Q111" s="1"/>
    </row>
    <row r="112" spans="1:17" ht="9.75" customHeight="1">
      <c r="A112" s="1"/>
      <c r="B112" s="1"/>
      <c r="C112" s="1"/>
      <c r="D112" s="1"/>
      <c r="E112" s="1"/>
      <c r="F112" s="1"/>
      <c r="G112" s="1"/>
      <c r="H112" s="1"/>
      <c r="I112" s="1"/>
      <c r="J112" s="1"/>
      <c r="K112" s="1"/>
      <c r="L112" s="1"/>
      <c r="M112" s="1"/>
      <c r="N112" s="1"/>
      <c r="O112" s="1"/>
      <c r="P112" s="1"/>
      <c r="Q112" s="1"/>
    </row>
    <row r="113" spans="1:17" ht="9.75" customHeight="1">
      <c r="A113" s="1"/>
      <c r="B113" s="1"/>
      <c r="C113" s="1"/>
      <c r="D113" s="1"/>
      <c r="E113" s="1"/>
      <c r="F113" s="1"/>
      <c r="G113" s="1"/>
      <c r="H113" s="1"/>
      <c r="I113" s="1"/>
      <c r="J113" s="1"/>
      <c r="K113" s="1"/>
      <c r="L113" s="1"/>
      <c r="M113" s="1"/>
      <c r="N113" s="1"/>
      <c r="O113" s="1"/>
      <c r="P113" s="1"/>
      <c r="Q113" s="1"/>
    </row>
    <row r="114" spans="1:17" ht="9.75" customHeight="1">
      <c r="A114" s="1"/>
      <c r="B114" s="1"/>
      <c r="C114" s="1"/>
      <c r="D114" s="1"/>
      <c r="E114" s="1"/>
      <c r="F114" s="1"/>
      <c r="G114" s="1"/>
      <c r="H114" s="1"/>
      <c r="I114" s="1"/>
      <c r="J114" s="1"/>
      <c r="K114" s="1"/>
      <c r="L114" s="1"/>
      <c r="M114" s="1"/>
      <c r="N114" s="1"/>
      <c r="O114" s="1"/>
      <c r="P114" s="1"/>
      <c r="Q114" s="1"/>
    </row>
    <row r="115" spans="1:17" ht="9.75" customHeight="1">
      <c r="A115" s="1"/>
      <c r="B115" s="1"/>
      <c r="C115" s="1"/>
      <c r="D115" s="1"/>
      <c r="E115" s="1"/>
      <c r="F115" s="1"/>
      <c r="G115" s="1"/>
      <c r="H115" s="1"/>
      <c r="I115" s="1"/>
      <c r="J115" s="1"/>
      <c r="K115" s="1"/>
      <c r="L115" s="1"/>
      <c r="M115" s="1"/>
      <c r="N115" s="1"/>
      <c r="O115" s="1"/>
      <c r="P115" s="1"/>
      <c r="Q115" s="1"/>
    </row>
    <row r="116" spans="1:17" ht="9.75" customHeight="1">
      <c r="A116" s="1"/>
      <c r="B116" s="1"/>
      <c r="C116" s="1"/>
      <c r="D116" s="1"/>
      <c r="E116" s="1"/>
      <c r="F116" s="1"/>
      <c r="G116" s="1"/>
      <c r="H116" s="1"/>
      <c r="I116" s="1"/>
      <c r="J116" s="1"/>
      <c r="K116" s="1"/>
      <c r="L116" s="1"/>
      <c r="M116" s="1"/>
      <c r="N116" s="1"/>
      <c r="O116" s="1"/>
      <c r="P116" s="1"/>
      <c r="Q116" s="1"/>
    </row>
    <row r="117" spans="1:17" ht="9.75" customHeight="1">
      <c r="A117" s="1"/>
      <c r="B117" s="1"/>
      <c r="C117" s="1"/>
      <c r="D117" s="1"/>
      <c r="E117" s="1"/>
      <c r="F117" s="1"/>
      <c r="G117" s="1"/>
      <c r="H117" s="1"/>
      <c r="I117" s="1"/>
      <c r="J117" s="1"/>
      <c r="K117" s="1"/>
      <c r="L117" s="1"/>
      <c r="M117" s="1"/>
      <c r="N117" s="1"/>
      <c r="O117" s="1"/>
      <c r="P117" s="1"/>
      <c r="Q117" s="1"/>
    </row>
    <row r="118" spans="1:17" ht="9.75" customHeight="1">
      <c r="A118" s="1"/>
      <c r="B118" s="1"/>
      <c r="C118" s="1"/>
      <c r="D118" s="1"/>
      <c r="E118" s="1"/>
      <c r="F118" s="1"/>
      <c r="G118" s="1"/>
      <c r="H118" s="1"/>
      <c r="I118" s="1"/>
      <c r="J118" s="1"/>
      <c r="K118" s="1"/>
      <c r="L118" s="1"/>
      <c r="M118" s="1"/>
      <c r="N118" s="1"/>
      <c r="O118" s="1"/>
      <c r="P118" s="1"/>
      <c r="Q118" s="1"/>
    </row>
    <row r="119" spans="1:17" ht="9.75" customHeight="1">
      <c r="A119" s="1"/>
      <c r="B119" s="1"/>
      <c r="C119" s="1"/>
      <c r="D119" s="1"/>
      <c r="E119" s="1"/>
      <c r="F119" s="1"/>
      <c r="G119" s="1"/>
      <c r="H119" s="1"/>
      <c r="I119" s="1"/>
      <c r="J119" s="1"/>
      <c r="K119" s="1"/>
      <c r="L119" s="1"/>
      <c r="M119" s="1"/>
      <c r="N119" s="1"/>
      <c r="O119" s="1"/>
      <c r="P119" s="1"/>
      <c r="Q119" s="1"/>
    </row>
    <row r="120" spans="1:17" ht="9.75" customHeight="1">
      <c r="A120" s="1"/>
      <c r="B120" s="1"/>
      <c r="C120" s="1"/>
      <c r="D120" s="1"/>
      <c r="E120" s="1"/>
      <c r="F120" s="1"/>
      <c r="G120" s="1"/>
      <c r="H120" s="1"/>
      <c r="I120" s="1"/>
      <c r="J120" s="1"/>
      <c r="K120" s="1"/>
      <c r="L120" s="1"/>
      <c r="M120" s="1"/>
      <c r="N120" s="1"/>
      <c r="O120" s="1"/>
      <c r="P120" s="1"/>
      <c r="Q120" s="1"/>
    </row>
    <row r="121" spans="1:17" ht="9.75" customHeight="1">
      <c r="A121" s="1"/>
      <c r="B121" s="1"/>
      <c r="C121" s="1"/>
      <c r="D121" s="1"/>
      <c r="E121" s="1"/>
      <c r="F121" s="1"/>
      <c r="G121" s="1"/>
      <c r="H121" s="1"/>
      <c r="I121" s="1"/>
      <c r="J121" s="1"/>
      <c r="K121" s="1"/>
      <c r="L121" s="1"/>
      <c r="M121" s="1"/>
      <c r="N121" s="1"/>
      <c r="O121" s="1"/>
      <c r="P121" s="1"/>
      <c r="Q121" s="1"/>
    </row>
    <row r="122" spans="1:17" ht="9.75" customHeight="1">
      <c r="A122" s="1"/>
      <c r="B122" s="1"/>
      <c r="C122" s="1"/>
      <c r="D122" s="1"/>
      <c r="E122" s="1"/>
      <c r="F122" s="1"/>
      <c r="G122" s="1"/>
      <c r="H122" s="1"/>
      <c r="I122" s="1"/>
      <c r="J122" s="1"/>
      <c r="K122" s="1"/>
      <c r="L122" s="1"/>
      <c r="M122" s="1"/>
      <c r="N122" s="1"/>
      <c r="O122" s="1"/>
      <c r="P122" s="1"/>
      <c r="Q122" s="1"/>
    </row>
    <row r="123" spans="1:17" ht="9.75" customHeight="1">
      <c r="A123" s="1"/>
      <c r="B123" s="1"/>
      <c r="C123" s="1"/>
      <c r="D123" s="1"/>
      <c r="E123" s="1"/>
      <c r="F123" s="1"/>
      <c r="G123" s="1"/>
      <c r="H123" s="1"/>
      <c r="I123" s="1"/>
      <c r="J123" s="1"/>
      <c r="K123" s="1"/>
      <c r="L123" s="1"/>
      <c r="M123" s="1"/>
      <c r="N123" s="1"/>
      <c r="O123" s="1"/>
      <c r="P123" s="1"/>
      <c r="Q123" s="1"/>
    </row>
    <row r="124" spans="1:17" ht="9.75" customHeight="1">
      <c r="A124" s="1"/>
      <c r="B124" s="1"/>
      <c r="C124" s="1"/>
      <c r="D124" s="1"/>
      <c r="E124" s="1"/>
      <c r="F124" s="1"/>
      <c r="G124" s="1"/>
      <c r="H124" s="1"/>
      <c r="I124" s="1"/>
      <c r="J124" s="1"/>
      <c r="K124" s="1"/>
      <c r="L124" s="1"/>
      <c r="M124" s="1"/>
      <c r="N124" s="1"/>
      <c r="O124" s="1"/>
      <c r="P124" s="1"/>
      <c r="Q124" s="1"/>
    </row>
    <row r="125" spans="1:17" ht="9.75" customHeight="1">
      <c r="A125" s="1"/>
      <c r="B125" s="1"/>
      <c r="C125" s="1"/>
      <c r="D125" s="1"/>
      <c r="E125" s="1"/>
      <c r="F125" s="1"/>
      <c r="G125" s="1"/>
      <c r="H125" s="1"/>
      <c r="I125" s="1"/>
      <c r="J125" s="1"/>
      <c r="K125" s="1"/>
      <c r="L125" s="1"/>
      <c r="M125" s="1"/>
      <c r="N125" s="1"/>
      <c r="O125" s="1"/>
      <c r="P125" s="1"/>
      <c r="Q125" s="1"/>
    </row>
    <row r="126" spans="1:17" ht="9.75" customHeight="1">
      <c r="A126" s="1"/>
      <c r="B126" s="1"/>
      <c r="C126" s="1"/>
      <c r="D126" s="1"/>
      <c r="E126" s="1"/>
      <c r="F126" s="1"/>
      <c r="G126" s="1"/>
      <c r="H126" s="1"/>
      <c r="I126" s="1"/>
      <c r="J126" s="1"/>
      <c r="K126" s="1"/>
      <c r="L126" s="1"/>
      <c r="M126" s="1"/>
      <c r="N126" s="1"/>
      <c r="O126" s="1"/>
      <c r="P126" s="1"/>
      <c r="Q126" s="1"/>
    </row>
    <row r="127" spans="1:17" ht="9.75" customHeight="1">
      <c r="A127" s="1"/>
      <c r="B127" s="1"/>
      <c r="C127" s="1"/>
      <c r="D127" s="1"/>
      <c r="E127" s="1"/>
      <c r="F127" s="1"/>
      <c r="G127" s="1"/>
      <c r="H127" s="1"/>
      <c r="I127" s="1"/>
      <c r="J127" s="1"/>
      <c r="K127" s="1"/>
      <c r="L127" s="1"/>
      <c r="M127" s="1"/>
      <c r="N127" s="1"/>
      <c r="O127" s="1"/>
      <c r="P127" s="1"/>
      <c r="Q127" s="1"/>
    </row>
    <row r="128" spans="1:17" ht="9.75" customHeight="1">
      <c r="A128" s="1"/>
      <c r="B128" s="1"/>
      <c r="C128" s="1"/>
      <c r="D128" s="1"/>
      <c r="E128" s="1"/>
      <c r="F128" s="1"/>
      <c r="G128" s="1"/>
      <c r="H128" s="1"/>
      <c r="I128" s="1"/>
      <c r="J128" s="1"/>
      <c r="K128" s="1"/>
      <c r="L128" s="1"/>
      <c r="M128" s="1"/>
      <c r="N128" s="1"/>
      <c r="O128" s="1"/>
      <c r="P128" s="1"/>
      <c r="Q128" s="1"/>
    </row>
    <row r="129" spans="1:17" ht="9.75" customHeight="1">
      <c r="A129" s="1"/>
      <c r="B129" s="1"/>
      <c r="C129" s="1"/>
      <c r="D129" s="1"/>
      <c r="E129" s="1"/>
      <c r="F129" s="1"/>
      <c r="G129" s="1"/>
      <c r="H129" s="1"/>
      <c r="I129" s="1"/>
      <c r="J129" s="1"/>
      <c r="K129" s="1"/>
      <c r="L129" s="1"/>
      <c r="M129" s="1"/>
      <c r="N129" s="1"/>
      <c r="O129" s="1"/>
      <c r="P129" s="1"/>
      <c r="Q129" s="1"/>
    </row>
    <row r="130" spans="1:17" ht="9.75" customHeight="1">
      <c r="A130" s="1"/>
      <c r="B130" s="1"/>
      <c r="C130" s="1"/>
      <c r="D130" s="1"/>
      <c r="E130" s="1"/>
      <c r="F130" s="1"/>
      <c r="G130" s="1"/>
      <c r="H130" s="1"/>
      <c r="I130" s="1"/>
      <c r="J130" s="1"/>
      <c r="K130" s="1"/>
      <c r="L130" s="1"/>
      <c r="M130" s="1"/>
      <c r="N130" s="1"/>
      <c r="O130" s="1"/>
      <c r="P130" s="1"/>
      <c r="Q130" s="1"/>
    </row>
    <row r="131" spans="1:17" ht="9.75" customHeight="1">
      <c r="A131" s="1"/>
      <c r="B131" s="1"/>
      <c r="C131" s="1"/>
      <c r="D131" s="1"/>
      <c r="E131" s="1"/>
      <c r="F131" s="1"/>
      <c r="G131" s="1"/>
      <c r="H131" s="1"/>
      <c r="I131" s="1"/>
      <c r="J131" s="1"/>
      <c r="K131" s="1"/>
      <c r="L131" s="1"/>
      <c r="M131" s="1"/>
      <c r="N131" s="1"/>
      <c r="O131" s="1"/>
      <c r="P131" s="1"/>
      <c r="Q131" s="1"/>
    </row>
    <row r="132" spans="1:17" ht="9.75" customHeight="1">
      <c r="A132" s="1"/>
      <c r="B132" s="1"/>
      <c r="C132" s="1"/>
      <c r="D132" s="1"/>
      <c r="E132" s="1"/>
      <c r="F132" s="1"/>
      <c r="G132" s="1"/>
      <c r="H132" s="1"/>
      <c r="I132" s="1"/>
      <c r="J132" s="1"/>
      <c r="K132" s="1"/>
      <c r="L132" s="1"/>
      <c r="M132" s="1"/>
      <c r="N132" s="1"/>
      <c r="O132" s="1"/>
      <c r="P132" s="1"/>
      <c r="Q132" s="1"/>
    </row>
    <row r="133" spans="1:17" ht="9.75" customHeight="1">
      <c r="A133" s="1"/>
      <c r="B133" s="1"/>
      <c r="C133" s="1"/>
      <c r="D133" s="1"/>
      <c r="E133" s="1"/>
      <c r="F133" s="1"/>
      <c r="G133" s="1"/>
      <c r="H133" s="1"/>
      <c r="I133" s="1"/>
      <c r="J133" s="1"/>
      <c r="K133" s="1"/>
      <c r="L133" s="1"/>
      <c r="M133" s="1"/>
      <c r="N133" s="1"/>
      <c r="O133" s="1"/>
      <c r="P133" s="1"/>
      <c r="Q133" s="1"/>
    </row>
    <row r="134" spans="1:17" ht="9.75" customHeight="1">
      <c r="A134" s="1"/>
      <c r="B134" s="1"/>
      <c r="C134" s="1"/>
      <c r="D134" s="1"/>
      <c r="E134" s="1"/>
      <c r="F134" s="1"/>
      <c r="G134" s="1"/>
      <c r="H134" s="1"/>
      <c r="I134" s="1"/>
      <c r="J134" s="1"/>
      <c r="K134" s="1"/>
      <c r="L134" s="1"/>
      <c r="M134" s="1"/>
      <c r="N134" s="1"/>
      <c r="O134" s="1"/>
      <c r="P134" s="1"/>
      <c r="Q134" s="1"/>
    </row>
    <row r="135" spans="1:17" ht="9.75" customHeight="1">
      <c r="A135" s="1"/>
      <c r="B135" s="1"/>
      <c r="C135" s="1"/>
      <c r="D135" s="1"/>
      <c r="E135" s="1"/>
      <c r="F135" s="1"/>
      <c r="G135" s="1"/>
      <c r="H135" s="1"/>
      <c r="I135" s="1"/>
      <c r="J135" s="1"/>
      <c r="K135" s="1"/>
      <c r="L135" s="1"/>
      <c r="M135" s="1"/>
      <c r="N135" s="1"/>
      <c r="O135" s="1"/>
      <c r="P135" s="1"/>
      <c r="Q135" s="1"/>
    </row>
    <row r="136" spans="1:17" ht="9.75" customHeight="1">
      <c r="A136" s="1"/>
      <c r="B136" s="1"/>
      <c r="C136" s="1"/>
      <c r="D136" s="1"/>
      <c r="E136" s="1"/>
      <c r="F136" s="1"/>
      <c r="G136" s="1"/>
      <c r="H136" s="1"/>
      <c r="I136" s="1"/>
      <c r="J136" s="1"/>
      <c r="K136" s="1"/>
      <c r="L136" s="1"/>
      <c r="M136" s="1"/>
      <c r="N136" s="1"/>
      <c r="O136" s="1"/>
      <c r="P136" s="1"/>
      <c r="Q136" s="1"/>
    </row>
    <row r="137" spans="1:17" ht="9.75" customHeight="1">
      <c r="A137" s="1"/>
      <c r="B137" s="1"/>
      <c r="C137" s="1"/>
      <c r="D137" s="1"/>
      <c r="E137" s="1"/>
      <c r="F137" s="1"/>
      <c r="G137" s="1"/>
      <c r="H137" s="1"/>
      <c r="I137" s="1"/>
      <c r="J137" s="1"/>
      <c r="K137" s="1"/>
      <c r="L137" s="1"/>
      <c r="M137" s="1"/>
      <c r="N137" s="1"/>
      <c r="O137" s="1"/>
      <c r="P137" s="1"/>
      <c r="Q137" s="1"/>
    </row>
    <row r="138" spans="1:17" ht="9.75" customHeight="1">
      <c r="A138" s="1"/>
      <c r="B138" s="1"/>
      <c r="C138" s="1"/>
      <c r="D138" s="1"/>
      <c r="E138" s="1"/>
      <c r="F138" s="1"/>
      <c r="G138" s="1"/>
      <c r="H138" s="1"/>
      <c r="I138" s="1"/>
      <c r="J138" s="1"/>
      <c r="K138" s="1"/>
      <c r="L138" s="1"/>
      <c r="M138" s="1"/>
      <c r="N138" s="1"/>
      <c r="O138" s="1"/>
      <c r="P138" s="1"/>
      <c r="Q138" s="1"/>
    </row>
    <row r="139" spans="1:17" ht="9.75" customHeight="1">
      <c r="A139" s="1"/>
      <c r="B139" s="1"/>
      <c r="C139" s="1"/>
      <c r="D139" s="1"/>
      <c r="E139" s="1"/>
      <c r="F139" s="1"/>
      <c r="G139" s="1"/>
      <c r="H139" s="1"/>
      <c r="I139" s="1"/>
      <c r="J139" s="1"/>
      <c r="K139" s="1"/>
      <c r="L139" s="1"/>
      <c r="M139" s="1"/>
      <c r="N139" s="1"/>
      <c r="O139" s="1"/>
      <c r="P139" s="1"/>
      <c r="Q139" s="1"/>
    </row>
    <row r="140" spans="1:17" ht="9.75" customHeight="1">
      <c r="A140" s="1"/>
      <c r="B140" s="1"/>
      <c r="C140" s="1"/>
      <c r="D140" s="1"/>
      <c r="E140" s="1"/>
      <c r="F140" s="1"/>
      <c r="G140" s="1"/>
      <c r="H140" s="1"/>
      <c r="I140" s="1"/>
      <c r="J140" s="1"/>
      <c r="K140" s="1"/>
      <c r="L140" s="1"/>
      <c r="M140" s="1"/>
      <c r="N140" s="1"/>
      <c r="O140" s="1"/>
      <c r="P140" s="1"/>
      <c r="Q140" s="1"/>
    </row>
    <row r="141" spans="1:17" ht="9.75" customHeight="1">
      <c r="A141" s="1"/>
      <c r="B141" s="1"/>
      <c r="C141" s="1"/>
      <c r="D141" s="1"/>
      <c r="E141" s="1"/>
      <c r="F141" s="1"/>
      <c r="G141" s="1"/>
      <c r="H141" s="1"/>
      <c r="I141" s="1"/>
      <c r="J141" s="1"/>
      <c r="K141" s="1"/>
      <c r="L141" s="1"/>
      <c r="M141" s="1"/>
      <c r="N141" s="1"/>
      <c r="O141" s="1"/>
      <c r="P141" s="1"/>
      <c r="Q141" s="1"/>
    </row>
    <row r="142" spans="1:17" ht="9.75" customHeight="1">
      <c r="A142" s="1"/>
      <c r="B142" s="1"/>
      <c r="C142" s="1"/>
      <c r="D142" s="1"/>
      <c r="E142" s="1"/>
      <c r="F142" s="1"/>
      <c r="G142" s="1"/>
      <c r="H142" s="1"/>
      <c r="I142" s="1"/>
      <c r="J142" s="1"/>
      <c r="K142" s="1"/>
      <c r="L142" s="1"/>
      <c r="M142" s="1"/>
      <c r="N142" s="1"/>
      <c r="O142" s="1"/>
      <c r="P142" s="1"/>
      <c r="Q142" s="1"/>
    </row>
    <row r="143" spans="1:17" ht="9.75" customHeight="1">
      <c r="A143" s="1"/>
      <c r="B143" s="1"/>
      <c r="C143" s="1"/>
      <c r="D143" s="1"/>
      <c r="E143" s="1"/>
      <c r="F143" s="1"/>
      <c r="G143" s="1"/>
      <c r="H143" s="1"/>
      <c r="I143" s="1"/>
      <c r="J143" s="1"/>
      <c r="K143" s="1"/>
      <c r="L143" s="1"/>
      <c r="M143" s="1"/>
      <c r="N143" s="1"/>
      <c r="O143" s="1"/>
      <c r="P143" s="1"/>
      <c r="Q143" s="1"/>
    </row>
    <row r="144" spans="1:17" ht="9.75" customHeight="1">
      <c r="A144" s="1"/>
      <c r="B144" s="1"/>
      <c r="C144" s="1"/>
      <c r="D144" s="1"/>
      <c r="E144" s="1"/>
      <c r="F144" s="1"/>
      <c r="G144" s="1"/>
      <c r="H144" s="1"/>
      <c r="I144" s="1"/>
      <c r="J144" s="1"/>
      <c r="K144" s="1"/>
      <c r="L144" s="1"/>
      <c r="M144" s="1"/>
      <c r="N144" s="1"/>
      <c r="O144" s="1"/>
      <c r="P144" s="1"/>
      <c r="Q144" s="1"/>
    </row>
    <row r="145" spans="1:17" ht="9.75" customHeight="1">
      <c r="A145" s="1"/>
      <c r="B145" s="1"/>
      <c r="C145" s="1"/>
      <c r="D145" s="1"/>
      <c r="E145" s="1"/>
      <c r="F145" s="1"/>
      <c r="G145" s="1"/>
      <c r="H145" s="1"/>
      <c r="I145" s="1"/>
      <c r="J145" s="1"/>
      <c r="K145" s="1"/>
      <c r="L145" s="1"/>
      <c r="M145" s="1"/>
      <c r="N145" s="1"/>
      <c r="O145" s="1"/>
      <c r="P145" s="1"/>
      <c r="Q145" s="1"/>
    </row>
    <row r="146" spans="1:17" ht="9.75" customHeight="1">
      <c r="A146" s="1"/>
      <c r="B146" s="1"/>
      <c r="C146" s="1"/>
      <c r="D146" s="1"/>
      <c r="E146" s="1"/>
      <c r="F146" s="1"/>
      <c r="G146" s="1"/>
      <c r="H146" s="1"/>
      <c r="I146" s="1"/>
      <c r="J146" s="1"/>
      <c r="K146" s="1"/>
      <c r="L146" s="1"/>
      <c r="M146" s="1"/>
      <c r="N146" s="1"/>
      <c r="O146" s="1"/>
      <c r="P146" s="1"/>
      <c r="Q146" s="1"/>
    </row>
    <row r="147" spans="1:17" ht="9.75" customHeight="1">
      <c r="A147" s="1"/>
      <c r="B147" s="1"/>
      <c r="C147" s="1"/>
      <c r="D147" s="1"/>
      <c r="E147" s="1"/>
      <c r="F147" s="1"/>
      <c r="G147" s="1"/>
      <c r="H147" s="1"/>
      <c r="I147" s="1"/>
      <c r="J147" s="1"/>
      <c r="K147" s="1"/>
      <c r="L147" s="1"/>
      <c r="M147" s="1"/>
      <c r="N147" s="1"/>
      <c r="O147" s="1"/>
      <c r="P147" s="1"/>
      <c r="Q147" s="1"/>
    </row>
    <row r="148" spans="1:17" ht="9.75" customHeight="1">
      <c r="A148" s="1"/>
      <c r="B148" s="1"/>
      <c r="C148" s="1"/>
      <c r="D148" s="1"/>
      <c r="E148" s="1"/>
      <c r="F148" s="1"/>
      <c r="G148" s="1"/>
      <c r="H148" s="1"/>
      <c r="I148" s="1"/>
      <c r="J148" s="1"/>
      <c r="K148" s="1"/>
      <c r="L148" s="1"/>
      <c r="M148" s="1"/>
      <c r="N148" s="1"/>
      <c r="O148" s="1"/>
      <c r="P148" s="1"/>
      <c r="Q148" s="1"/>
    </row>
    <row r="149" spans="1:17" ht="9.75" customHeight="1">
      <c r="A149" s="1"/>
      <c r="B149" s="1"/>
      <c r="C149" s="1"/>
      <c r="D149" s="1"/>
      <c r="E149" s="1"/>
      <c r="F149" s="1"/>
      <c r="G149" s="1"/>
      <c r="H149" s="1"/>
      <c r="I149" s="1"/>
      <c r="J149" s="1"/>
      <c r="K149" s="1"/>
      <c r="L149" s="1"/>
      <c r="M149" s="1"/>
      <c r="N149" s="1"/>
      <c r="O149" s="1"/>
      <c r="P149" s="1"/>
      <c r="Q149" s="1"/>
    </row>
    <row r="150" spans="1:17" ht="9.75" customHeight="1">
      <c r="A150" s="1"/>
      <c r="B150" s="1"/>
      <c r="C150" s="1"/>
      <c r="D150" s="1"/>
      <c r="E150" s="1"/>
      <c r="F150" s="1"/>
      <c r="G150" s="1"/>
      <c r="H150" s="1"/>
      <c r="I150" s="1"/>
      <c r="J150" s="1"/>
      <c r="K150" s="1"/>
      <c r="L150" s="1"/>
      <c r="M150" s="1"/>
      <c r="N150" s="1"/>
      <c r="O150" s="1"/>
      <c r="P150" s="1"/>
      <c r="Q150" s="1"/>
    </row>
    <row r="151" spans="1:17" ht="9.75" customHeight="1">
      <c r="A151" s="1"/>
      <c r="B151" s="1"/>
      <c r="C151" s="1"/>
      <c r="D151" s="1"/>
      <c r="E151" s="1"/>
      <c r="F151" s="1"/>
      <c r="G151" s="1"/>
      <c r="H151" s="1"/>
      <c r="I151" s="1"/>
      <c r="J151" s="1"/>
      <c r="K151" s="1"/>
      <c r="L151" s="1"/>
      <c r="M151" s="1"/>
      <c r="N151" s="1"/>
      <c r="O151" s="1"/>
      <c r="P151" s="1"/>
      <c r="Q151" s="1"/>
    </row>
    <row r="152" spans="1:17" ht="9.75" customHeight="1">
      <c r="A152" s="1"/>
      <c r="B152" s="1"/>
      <c r="C152" s="1"/>
      <c r="D152" s="1"/>
      <c r="E152" s="1"/>
      <c r="F152" s="1"/>
      <c r="G152" s="1"/>
      <c r="H152" s="1"/>
      <c r="I152" s="1"/>
      <c r="J152" s="1"/>
      <c r="K152" s="1"/>
      <c r="L152" s="1"/>
      <c r="M152" s="1"/>
      <c r="N152" s="1"/>
      <c r="O152" s="1"/>
      <c r="P152" s="1"/>
      <c r="Q152" s="1"/>
    </row>
    <row r="153" spans="1:17" ht="9.75" customHeight="1">
      <c r="A153" s="1"/>
      <c r="B153" s="1"/>
      <c r="C153" s="1"/>
      <c r="D153" s="1"/>
      <c r="E153" s="1"/>
      <c r="F153" s="1"/>
      <c r="G153" s="1"/>
      <c r="H153" s="1"/>
      <c r="I153" s="1"/>
      <c r="J153" s="1"/>
      <c r="K153" s="1"/>
      <c r="L153" s="1"/>
      <c r="M153" s="1"/>
      <c r="N153" s="1"/>
      <c r="O153" s="1"/>
      <c r="P153" s="1"/>
      <c r="Q153" s="1"/>
    </row>
    <row r="154" spans="1:17" ht="9.75" customHeight="1">
      <c r="A154" s="1"/>
      <c r="B154" s="1"/>
      <c r="C154" s="1"/>
      <c r="D154" s="1"/>
      <c r="E154" s="1"/>
      <c r="F154" s="1"/>
      <c r="G154" s="1"/>
      <c r="H154" s="1"/>
      <c r="I154" s="1"/>
      <c r="J154" s="1"/>
      <c r="K154" s="1"/>
      <c r="L154" s="1"/>
      <c r="M154" s="1"/>
      <c r="N154" s="1"/>
      <c r="O154" s="1"/>
      <c r="P154" s="1"/>
      <c r="Q154" s="1"/>
    </row>
    <row r="155" spans="1:17" ht="9.75" customHeight="1">
      <c r="A155" s="1"/>
      <c r="B155" s="1"/>
      <c r="C155" s="1"/>
      <c r="D155" s="1"/>
      <c r="E155" s="1"/>
      <c r="F155" s="1"/>
      <c r="G155" s="1"/>
      <c r="H155" s="1"/>
      <c r="I155" s="1"/>
      <c r="J155" s="1"/>
      <c r="K155" s="1"/>
      <c r="L155" s="1"/>
      <c r="M155" s="1"/>
      <c r="N155" s="1"/>
      <c r="O155" s="1"/>
      <c r="P155" s="1"/>
      <c r="Q155" s="1"/>
    </row>
    <row r="156" spans="1:17" ht="9.75" customHeight="1">
      <c r="A156" s="1"/>
      <c r="B156" s="1"/>
      <c r="C156" s="1"/>
      <c r="D156" s="1"/>
      <c r="E156" s="1"/>
      <c r="F156" s="1"/>
      <c r="G156" s="1"/>
      <c r="H156" s="1"/>
      <c r="I156" s="1"/>
      <c r="J156" s="1"/>
      <c r="K156" s="1"/>
      <c r="L156" s="1"/>
      <c r="M156" s="1"/>
      <c r="N156" s="1"/>
      <c r="O156" s="1"/>
      <c r="P156" s="1"/>
      <c r="Q156" s="1"/>
    </row>
    <row r="157" spans="1:17" ht="9.75" customHeight="1">
      <c r="A157" s="1"/>
      <c r="B157" s="1"/>
      <c r="C157" s="1"/>
      <c r="D157" s="1"/>
      <c r="E157" s="1"/>
      <c r="F157" s="1"/>
      <c r="G157" s="1"/>
      <c r="H157" s="1"/>
      <c r="I157" s="1"/>
      <c r="J157" s="1"/>
      <c r="K157" s="1"/>
      <c r="L157" s="1"/>
      <c r="M157" s="1"/>
      <c r="N157" s="1"/>
      <c r="O157" s="1"/>
      <c r="P157" s="1"/>
      <c r="Q157" s="1"/>
    </row>
    <row r="158" spans="1:17" ht="9.75" customHeight="1">
      <c r="A158" s="1"/>
      <c r="B158" s="1"/>
      <c r="C158" s="1"/>
      <c r="D158" s="1"/>
      <c r="E158" s="1"/>
      <c r="F158" s="1"/>
      <c r="G158" s="1"/>
      <c r="H158" s="1"/>
      <c r="I158" s="1"/>
      <c r="J158" s="1"/>
      <c r="K158" s="1"/>
      <c r="L158" s="1"/>
      <c r="M158" s="1"/>
      <c r="N158" s="1"/>
      <c r="O158" s="1"/>
      <c r="P158" s="1"/>
      <c r="Q158" s="1"/>
    </row>
    <row r="159" spans="1:17" ht="9.75" customHeight="1">
      <c r="A159" s="1"/>
      <c r="B159" s="1"/>
      <c r="C159" s="1"/>
      <c r="D159" s="1"/>
      <c r="E159" s="1"/>
      <c r="F159" s="1"/>
      <c r="G159" s="1"/>
      <c r="H159" s="1"/>
      <c r="I159" s="1"/>
      <c r="J159" s="1"/>
      <c r="K159" s="1"/>
      <c r="L159" s="1"/>
      <c r="M159" s="1"/>
      <c r="N159" s="1"/>
      <c r="O159" s="1"/>
      <c r="P159" s="1"/>
      <c r="Q159" s="1"/>
    </row>
    <row r="160" spans="1:17" ht="9.75" customHeight="1">
      <c r="A160" s="1"/>
      <c r="B160" s="1"/>
      <c r="C160" s="1"/>
      <c r="D160" s="1"/>
      <c r="E160" s="1"/>
      <c r="F160" s="1"/>
      <c r="G160" s="1"/>
      <c r="H160" s="1"/>
      <c r="I160" s="1"/>
      <c r="J160" s="1"/>
      <c r="K160" s="1"/>
      <c r="L160" s="1"/>
      <c r="M160" s="1"/>
      <c r="N160" s="1"/>
      <c r="O160" s="1"/>
      <c r="P160" s="1"/>
      <c r="Q160" s="1"/>
    </row>
    <row r="161" spans="1:17" ht="9.75" customHeight="1">
      <c r="A161" s="1"/>
      <c r="B161" s="1"/>
      <c r="C161" s="1"/>
      <c r="D161" s="1"/>
      <c r="E161" s="1"/>
      <c r="F161" s="1"/>
      <c r="G161" s="1"/>
      <c r="H161" s="1"/>
      <c r="I161" s="1"/>
      <c r="J161" s="1"/>
      <c r="K161" s="1"/>
      <c r="L161" s="1"/>
      <c r="M161" s="1"/>
      <c r="N161" s="1"/>
      <c r="O161" s="1"/>
      <c r="P161" s="1"/>
      <c r="Q161" s="1"/>
    </row>
    <row r="162" spans="1:17" ht="9.75" customHeight="1">
      <c r="A162" s="1"/>
      <c r="B162" s="1"/>
      <c r="C162" s="1"/>
      <c r="D162" s="1"/>
      <c r="E162" s="1"/>
      <c r="F162" s="1"/>
      <c r="G162" s="1"/>
      <c r="H162" s="1"/>
      <c r="I162" s="1"/>
      <c r="J162" s="1"/>
      <c r="K162" s="1"/>
      <c r="L162" s="1"/>
      <c r="M162" s="1"/>
      <c r="N162" s="1"/>
      <c r="O162" s="1"/>
      <c r="P162" s="1"/>
      <c r="Q162" s="1"/>
    </row>
    <row r="163" spans="1:17" ht="9.75" customHeight="1">
      <c r="A163" s="1"/>
      <c r="B163" s="1"/>
      <c r="C163" s="1"/>
      <c r="D163" s="1"/>
      <c r="E163" s="1"/>
      <c r="F163" s="1"/>
      <c r="G163" s="1"/>
      <c r="H163" s="1"/>
      <c r="I163" s="1"/>
      <c r="J163" s="1"/>
      <c r="K163" s="1"/>
      <c r="L163" s="1"/>
      <c r="M163" s="1"/>
      <c r="N163" s="1"/>
      <c r="O163" s="1"/>
      <c r="P163" s="1"/>
      <c r="Q163" s="1"/>
    </row>
    <row r="164" spans="1:17" ht="9.75" customHeight="1">
      <c r="A164" s="1"/>
      <c r="B164" s="1"/>
      <c r="C164" s="1"/>
      <c r="D164" s="1"/>
      <c r="E164" s="1"/>
      <c r="F164" s="1"/>
      <c r="G164" s="1"/>
      <c r="H164" s="1"/>
      <c r="I164" s="1"/>
      <c r="J164" s="1"/>
      <c r="K164" s="1"/>
      <c r="L164" s="1"/>
      <c r="M164" s="1"/>
      <c r="N164" s="1"/>
      <c r="O164" s="1"/>
      <c r="P164" s="1"/>
      <c r="Q164" s="1"/>
    </row>
    <row r="165" spans="1:17" ht="9.75" customHeight="1">
      <c r="A165" s="1"/>
      <c r="B165" s="1"/>
      <c r="C165" s="1"/>
      <c r="D165" s="1"/>
      <c r="E165" s="1"/>
      <c r="F165" s="1"/>
      <c r="G165" s="1"/>
      <c r="H165" s="1"/>
      <c r="I165" s="1"/>
      <c r="J165" s="1"/>
      <c r="K165" s="1"/>
      <c r="L165" s="1"/>
      <c r="M165" s="1"/>
      <c r="N165" s="1"/>
      <c r="O165" s="1"/>
      <c r="P165" s="1"/>
      <c r="Q165" s="1"/>
    </row>
    <row r="166" spans="1:17" ht="9.75" customHeight="1">
      <c r="A166" s="1"/>
      <c r="B166" s="1"/>
      <c r="C166" s="1"/>
      <c r="D166" s="1"/>
      <c r="E166" s="1"/>
      <c r="F166" s="1"/>
      <c r="G166" s="1"/>
      <c r="H166" s="1"/>
      <c r="I166" s="1"/>
      <c r="J166" s="1"/>
      <c r="K166" s="1"/>
      <c r="L166" s="1"/>
      <c r="M166" s="1"/>
      <c r="N166" s="1"/>
      <c r="O166" s="1"/>
      <c r="P166" s="1"/>
      <c r="Q166" s="1"/>
    </row>
    <row r="167" spans="1:17" ht="9.75" customHeight="1">
      <c r="A167" s="1"/>
      <c r="B167" s="1"/>
      <c r="C167" s="1"/>
      <c r="D167" s="1"/>
      <c r="E167" s="1"/>
      <c r="F167" s="1"/>
      <c r="G167" s="1"/>
      <c r="H167" s="1"/>
      <c r="I167" s="1"/>
      <c r="J167" s="1"/>
      <c r="K167" s="1"/>
      <c r="L167" s="1"/>
      <c r="M167" s="1"/>
      <c r="N167" s="1"/>
      <c r="O167" s="1"/>
      <c r="P167" s="1"/>
      <c r="Q167" s="1"/>
    </row>
    <row r="168" spans="1:17" ht="9.75" customHeight="1">
      <c r="A168" s="1"/>
      <c r="B168" s="1"/>
      <c r="C168" s="1"/>
      <c r="D168" s="1"/>
      <c r="E168" s="1"/>
      <c r="F168" s="1"/>
      <c r="G168" s="1"/>
      <c r="H168" s="1"/>
      <c r="I168" s="1"/>
      <c r="J168" s="1"/>
      <c r="K168" s="1"/>
      <c r="L168" s="1"/>
      <c r="M168" s="1"/>
      <c r="N168" s="1"/>
      <c r="O168" s="1"/>
      <c r="P168" s="1"/>
      <c r="Q168" s="1"/>
    </row>
    <row r="169" spans="1:17" ht="9.75" customHeight="1">
      <c r="A169" s="1"/>
      <c r="B169" s="1"/>
      <c r="C169" s="1"/>
      <c r="D169" s="1"/>
      <c r="E169" s="1"/>
      <c r="F169" s="1"/>
      <c r="G169" s="1"/>
      <c r="H169" s="1"/>
      <c r="I169" s="1"/>
      <c r="J169" s="1"/>
      <c r="K169" s="1"/>
      <c r="L169" s="1"/>
      <c r="M169" s="1"/>
      <c r="N169" s="1"/>
      <c r="O169" s="1"/>
      <c r="P169" s="1"/>
      <c r="Q169" s="1"/>
    </row>
    <row r="170" spans="1:17" ht="9.75" customHeight="1">
      <c r="A170" s="1"/>
      <c r="B170" s="1"/>
      <c r="C170" s="1"/>
      <c r="D170" s="1"/>
      <c r="E170" s="1"/>
      <c r="F170" s="1"/>
      <c r="G170" s="1"/>
      <c r="H170" s="1"/>
      <c r="I170" s="1"/>
      <c r="J170" s="1"/>
      <c r="K170" s="1"/>
      <c r="L170" s="1"/>
      <c r="M170" s="1"/>
      <c r="N170" s="1"/>
      <c r="O170" s="1"/>
      <c r="P170" s="1"/>
      <c r="Q170" s="1"/>
    </row>
    <row r="171" spans="1:17" ht="9.75" customHeight="1">
      <c r="A171" s="1"/>
      <c r="B171" s="1"/>
      <c r="C171" s="1"/>
      <c r="D171" s="1"/>
      <c r="E171" s="1"/>
      <c r="F171" s="1"/>
      <c r="G171" s="1"/>
      <c r="H171" s="1"/>
      <c r="I171" s="1"/>
      <c r="J171" s="1"/>
      <c r="K171" s="1"/>
      <c r="L171" s="1"/>
      <c r="M171" s="1"/>
      <c r="N171" s="1"/>
      <c r="O171" s="1"/>
      <c r="P171" s="1"/>
      <c r="Q171" s="1"/>
    </row>
    <row r="172" spans="1:17" ht="9.75" customHeight="1">
      <c r="A172" s="1"/>
      <c r="B172" s="1"/>
      <c r="C172" s="1"/>
      <c r="D172" s="1"/>
      <c r="E172" s="1"/>
      <c r="F172" s="1"/>
      <c r="G172" s="1"/>
      <c r="H172" s="1"/>
      <c r="I172" s="1"/>
      <c r="J172" s="1"/>
      <c r="K172" s="1"/>
      <c r="L172" s="1"/>
      <c r="M172" s="1"/>
      <c r="N172" s="1"/>
      <c r="O172" s="1"/>
      <c r="P172" s="1"/>
      <c r="Q172" s="1"/>
    </row>
    <row r="173" spans="1:17" ht="9.75" customHeight="1">
      <c r="A173" s="1"/>
      <c r="B173" s="1"/>
      <c r="C173" s="1"/>
      <c r="D173" s="1"/>
      <c r="E173" s="1"/>
      <c r="F173" s="1"/>
      <c r="G173" s="1"/>
      <c r="H173" s="1"/>
      <c r="I173" s="1"/>
      <c r="J173" s="1"/>
      <c r="K173" s="1"/>
      <c r="L173" s="1"/>
      <c r="M173" s="1"/>
      <c r="N173" s="1"/>
      <c r="O173" s="1"/>
      <c r="P173" s="1"/>
      <c r="Q173" s="1"/>
    </row>
    <row r="174" spans="1:17" ht="9.75" customHeight="1">
      <c r="A174" s="1"/>
      <c r="B174" s="1"/>
      <c r="C174" s="1"/>
      <c r="D174" s="1"/>
      <c r="E174" s="1"/>
      <c r="F174" s="1"/>
      <c r="G174" s="1"/>
      <c r="H174" s="1"/>
      <c r="I174" s="1"/>
      <c r="J174" s="1"/>
      <c r="K174" s="1"/>
      <c r="L174" s="1"/>
      <c r="M174" s="1"/>
      <c r="N174" s="1"/>
      <c r="O174" s="1"/>
      <c r="P174" s="1"/>
      <c r="Q174" s="1"/>
    </row>
    <row r="175" spans="1:17" ht="9.75" customHeight="1">
      <c r="A175" s="1"/>
      <c r="B175" s="1"/>
      <c r="C175" s="1"/>
      <c r="D175" s="1"/>
      <c r="E175" s="1"/>
      <c r="F175" s="1"/>
      <c r="G175" s="1"/>
      <c r="H175" s="1"/>
      <c r="I175" s="1"/>
      <c r="J175" s="1"/>
      <c r="K175" s="1"/>
      <c r="L175" s="1"/>
      <c r="M175" s="1"/>
      <c r="N175" s="1"/>
      <c r="O175" s="1"/>
      <c r="P175" s="1"/>
      <c r="Q175" s="1"/>
    </row>
    <row r="176" spans="1:17" ht="9.75" customHeight="1">
      <c r="A176" s="1"/>
      <c r="B176" s="1"/>
      <c r="C176" s="1"/>
      <c r="D176" s="1"/>
      <c r="E176" s="1"/>
      <c r="F176" s="1"/>
      <c r="G176" s="1"/>
      <c r="H176" s="1"/>
      <c r="I176" s="1"/>
      <c r="J176" s="1"/>
      <c r="K176" s="1"/>
      <c r="L176" s="1"/>
      <c r="M176" s="1"/>
      <c r="N176" s="1"/>
      <c r="O176" s="1"/>
      <c r="P176" s="1"/>
      <c r="Q176" s="1"/>
    </row>
    <row r="177" spans="1:17" ht="9.75" customHeight="1">
      <c r="A177" s="1"/>
      <c r="B177" s="1"/>
      <c r="C177" s="1"/>
      <c r="D177" s="1"/>
      <c r="E177" s="1"/>
      <c r="F177" s="1"/>
      <c r="G177" s="1"/>
      <c r="H177" s="1"/>
      <c r="I177" s="1"/>
      <c r="J177" s="1"/>
      <c r="K177" s="1"/>
      <c r="L177" s="1"/>
      <c r="M177" s="1"/>
      <c r="N177" s="1"/>
      <c r="O177" s="1"/>
      <c r="P177" s="1"/>
      <c r="Q177" s="1"/>
    </row>
    <row r="178" spans="1:17" ht="9.75" customHeight="1">
      <c r="A178" s="1"/>
      <c r="B178" s="1"/>
      <c r="C178" s="1"/>
      <c r="D178" s="1"/>
      <c r="E178" s="1"/>
      <c r="F178" s="1"/>
      <c r="G178" s="1"/>
      <c r="H178" s="1"/>
      <c r="I178" s="1"/>
      <c r="J178" s="1"/>
      <c r="K178" s="1"/>
      <c r="L178" s="1"/>
      <c r="M178" s="1"/>
      <c r="N178" s="1"/>
      <c r="O178" s="1"/>
      <c r="P178" s="1"/>
      <c r="Q178" s="1"/>
    </row>
    <row r="179" spans="1:17" ht="9.75" customHeight="1">
      <c r="A179" s="1"/>
      <c r="B179" s="1"/>
      <c r="C179" s="1"/>
      <c r="D179" s="1"/>
      <c r="E179" s="1"/>
      <c r="F179" s="1"/>
      <c r="G179" s="1"/>
      <c r="H179" s="1"/>
      <c r="I179" s="1"/>
      <c r="J179" s="1"/>
      <c r="K179" s="1"/>
      <c r="L179" s="1"/>
      <c r="M179" s="1"/>
      <c r="N179" s="1"/>
      <c r="O179" s="1"/>
      <c r="P179" s="1"/>
      <c r="Q179" s="1"/>
    </row>
    <row r="180" spans="1:17" ht="9.75" customHeight="1">
      <c r="A180" s="1"/>
      <c r="B180" s="1"/>
      <c r="C180" s="1"/>
      <c r="D180" s="1"/>
      <c r="E180" s="1"/>
      <c r="F180" s="1"/>
      <c r="G180" s="1"/>
      <c r="H180" s="1"/>
      <c r="I180" s="1"/>
      <c r="J180" s="1"/>
      <c r="K180" s="1"/>
      <c r="L180" s="1"/>
      <c r="M180" s="1"/>
      <c r="N180" s="1"/>
      <c r="O180" s="1"/>
      <c r="P180" s="1"/>
      <c r="Q180" s="1"/>
    </row>
    <row r="181" spans="1:17" ht="9.75" customHeight="1">
      <c r="A181" s="1"/>
      <c r="B181" s="1"/>
      <c r="C181" s="1"/>
      <c r="D181" s="1"/>
      <c r="E181" s="1"/>
      <c r="F181" s="1"/>
      <c r="G181" s="1"/>
      <c r="H181" s="1"/>
      <c r="I181" s="1"/>
      <c r="J181" s="1"/>
      <c r="K181" s="1"/>
      <c r="L181" s="1"/>
      <c r="M181" s="1"/>
      <c r="N181" s="1"/>
      <c r="O181" s="1"/>
      <c r="P181" s="1"/>
      <c r="Q181" s="1"/>
    </row>
    <row r="182" spans="1:17" ht="9.75" customHeight="1">
      <c r="A182" s="1"/>
      <c r="B182" s="1"/>
      <c r="C182" s="1"/>
      <c r="D182" s="1"/>
      <c r="E182" s="1"/>
      <c r="F182" s="1"/>
      <c r="G182" s="1"/>
      <c r="H182" s="1"/>
      <c r="I182" s="1"/>
      <c r="J182" s="1"/>
      <c r="K182" s="1"/>
      <c r="L182" s="1"/>
      <c r="M182" s="1"/>
      <c r="N182" s="1"/>
      <c r="O182" s="1"/>
      <c r="P182" s="1"/>
      <c r="Q182" s="1"/>
    </row>
    <row r="183" spans="1:17" ht="9.75" customHeight="1">
      <c r="A183" s="1"/>
      <c r="B183" s="1"/>
      <c r="C183" s="1"/>
      <c r="D183" s="1"/>
      <c r="E183" s="1"/>
      <c r="F183" s="1"/>
      <c r="G183" s="1"/>
      <c r="H183" s="1"/>
      <c r="I183" s="1"/>
      <c r="J183" s="1"/>
      <c r="K183" s="1"/>
      <c r="L183" s="1"/>
      <c r="M183" s="1"/>
      <c r="N183" s="1"/>
      <c r="O183" s="1"/>
      <c r="P183" s="1"/>
      <c r="Q183" s="1"/>
    </row>
    <row r="184" spans="1:17" ht="9.75" customHeight="1">
      <c r="A184" s="1"/>
      <c r="B184" s="1"/>
      <c r="C184" s="1"/>
      <c r="D184" s="1"/>
      <c r="E184" s="1"/>
      <c r="F184" s="1"/>
      <c r="G184" s="1"/>
      <c r="H184" s="1"/>
      <c r="I184" s="1"/>
      <c r="J184" s="1"/>
      <c r="K184" s="1"/>
      <c r="L184" s="1"/>
      <c r="M184" s="1"/>
      <c r="N184" s="1"/>
      <c r="O184" s="1"/>
      <c r="P184" s="1"/>
      <c r="Q184" s="1"/>
    </row>
    <row r="185" spans="1:17" ht="9.75" customHeight="1">
      <c r="A185" s="1"/>
      <c r="B185" s="1"/>
      <c r="C185" s="1"/>
      <c r="D185" s="1"/>
      <c r="E185" s="1"/>
      <c r="F185" s="1"/>
      <c r="G185" s="1"/>
      <c r="H185" s="1"/>
      <c r="I185" s="1"/>
      <c r="J185" s="1"/>
      <c r="K185" s="1"/>
      <c r="L185" s="1"/>
      <c r="M185" s="1"/>
      <c r="N185" s="1"/>
      <c r="O185" s="1"/>
      <c r="P185" s="1"/>
      <c r="Q185" s="1"/>
    </row>
    <row r="186" spans="1:17" ht="9.75" customHeight="1">
      <c r="A186" s="1"/>
      <c r="B186" s="1"/>
      <c r="C186" s="1"/>
      <c r="D186" s="1"/>
      <c r="E186" s="1"/>
      <c r="F186" s="1"/>
      <c r="G186" s="1"/>
      <c r="H186" s="1"/>
      <c r="I186" s="1"/>
      <c r="J186" s="1"/>
      <c r="K186" s="1"/>
      <c r="L186" s="1"/>
      <c r="M186" s="1"/>
      <c r="N186" s="1"/>
      <c r="O186" s="1"/>
      <c r="P186" s="1"/>
      <c r="Q186" s="1"/>
    </row>
    <row r="187" spans="1:17" ht="9.75" customHeight="1">
      <c r="A187" s="1"/>
      <c r="B187" s="1"/>
      <c r="C187" s="1"/>
      <c r="D187" s="1"/>
      <c r="E187" s="1"/>
      <c r="F187" s="1"/>
      <c r="G187" s="1"/>
      <c r="H187" s="1"/>
      <c r="I187" s="1"/>
      <c r="J187" s="1"/>
      <c r="K187" s="1"/>
      <c r="L187" s="1"/>
      <c r="M187" s="1"/>
      <c r="N187" s="1"/>
      <c r="O187" s="1"/>
      <c r="P187" s="1"/>
      <c r="Q187" s="1"/>
    </row>
    <row r="188" spans="1:17" ht="9.75" customHeight="1">
      <c r="A188" s="1"/>
      <c r="B188" s="1"/>
      <c r="C188" s="1"/>
      <c r="D188" s="1"/>
      <c r="E188" s="1"/>
      <c r="F188" s="1"/>
      <c r="G188" s="1"/>
      <c r="H188" s="1"/>
      <c r="I188" s="1"/>
      <c r="J188" s="1"/>
      <c r="K188" s="1"/>
      <c r="L188" s="1"/>
      <c r="M188" s="1"/>
      <c r="N188" s="1"/>
      <c r="O188" s="1"/>
      <c r="P188" s="1"/>
      <c r="Q188" s="1"/>
    </row>
    <row r="189" spans="1:17" ht="9.75" customHeight="1">
      <c r="A189" s="1"/>
      <c r="B189" s="1"/>
      <c r="C189" s="1"/>
      <c r="D189" s="1"/>
      <c r="E189" s="1"/>
      <c r="F189" s="1"/>
      <c r="G189" s="1"/>
      <c r="H189" s="1"/>
      <c r="I189" s="1"/>
      <c r="J189" s="1"/>
      <c r="K189" s="1"/>
      <c r="L189" s="1"/>
      <c r="M189" s="1"/>
      <c r="N189" s="1"/>
      <c r="O189" s="1"/>
      <c r="P189" s="1"/>
      <c r="Q189" s="1"/>
    </row>
    <row r="190" spans="1:17" ht="9.75" customHeight="1">
      <c r="A190" s="1"/>
      <c r="B190" s="1"/>
      <c r="C190" s="1"/>
      <c r="D190" s="1"/>
      <c r="E190" s="1"/>
      <c r="F190" s="1"/>
      <c r="G190" s="1"/>
      <c r="H190" s="1"/>
      <c r="I190" s="1"/>
      <c r="J190" s="1"/>
      <c r="K190" s="1"/>
      <c r="L190" s="1"/>
      <c r="M190" s="1"/>
      <c r="N190" s="1"/>
      <c r="O190" s="1"/>
      <c r="P190" s="1"/>
      <c r="Q190" s="1"/>
    </row>
    <row r="191" spans="1:17" ht="9.75" customHeight="1">
      <c r="A191" s="1"/>
      <c r="B191" s="1"/>
      <c r="C191" s="1"/>
      <c r="D191" s="1"/>
      <c r="E191" s="1"/>
      <c r="F191" s="1"/>
      <c r="G191" s="1"/>
      <c r="H191" s="1"/>
      <c r="I191" s="1"/>
      <c r="J191" s="1"/>
      <c r="K191" s="1"/>
      <c r="L191" s="1"/>
      <c r="M191" s="1"/>
      <c r="N191" s="1"/>
      <c r="O191" s="1"/>
      <c r="P191" s="1"/>
      <c r="Q191" s="1"/>
    </row>
    <row r="192" spans="1:17" ht="9.75" customHeight="1">
      <c r="A192" s="1"/>
      <c r="B192" s="1"/>
      <c r="C192" s="1"/>
      <c r="D192" s="1"/>
      <c r="E192" s="1"/>
      <c r="F192" s="1"/>
      <c r="G192" s="1"/>
      <c r="H192" s="1"/>
      <c r="I192" s="1"/>
      <c r="J192" s="1"/>
      <c r="K192" s="1"/>
      <c r="L192" s="1"/>
      <c r="M192" s="1"/>
      <c r="N192" s="1"/>
      <c r="O192" s="1"/>
      <c r="P192" s="1"/>
      <c r="Q192" s="1"/>
    </row>
    <row r="193" spans="1:17" ht="9.75" customHeight="1">
      <c r="A193" s="1"/>
      <c r="B193" s="1"/>
      <c r="C193" s="1"/>
      <c r="D193" s="1"/>
      <c r="E193" s="1"/>
      <c r="F193" s="1"/>
      <c r="G193" s="1"/>
      <c r="H193" s="1"/>
      <c r="I193" s="1"/>
      <c r="J193" s="1"/>
      <c r="K193" s="1"/>
      <c r="L193" s="1"/>
      <c r="M193" s="1"/>
      <c r="N193" s="1"/>
      <c r="O193" s="1"/>
      <c r="P193" s="1"/>
      <c r="Q193" s="1"/>
    </row>
    <row r="194" spans="1:17" ht="9.75" customHeight="1">
      <c r="A194" s="1"/>
      <c r="B194" s="1"/>
      <c r="C194" s="1"/>
      <c r="D194" s="1"/>
      <c r="E194" s="1"/>
      <c r="F194" s="1"/>
      <c r="G194" s="1"/>
      <c r="H194" s="1"/>
      <c r="I194" s="1"/>
      <c r="J194" s="1"/>
      <c r="K194" s="1"/>
      <c r="L194" s="1"/>
      <c r="M194" s="1"/>
      <c r="N194" s="1"/>
      <c r="O194" s="1"/>
      <c r="P194" s="1"/>
      <c r="Q194" s="1"/>
    </row>
    <row r="195" spans="1:17" ht="9.75" customHeight="1">
      <c r="A195" s="1"/>
      <c r="B195" s="1"/>
      <c r="C195" s="1"/>
      <c r="D195" s="1"/>
      <c r="E195" s="1"/>
      <c r="F195" s="1"/>
      <c r="G195" s="1"/>
      <c r="H195" s="1"/>
      <c r="I195" s="1"/>
      <c r="J195" s="1"/>
      <c r="K195" s="1"/>
      <c r="L195" s="1"/>
      <c r="M195" s="1"/>
      <c r="N195" s="1"/>
      <c r="O195" s="1"/>
      <c r="P195" s="1"/>
      <c r="Q195" s="1"/>
    </row>
    <row r="196" spans="1:17" ht="9.75" customHeight="1">
      <c r="A196" s="1"/>
      <c r="B196" s="1"/>
      <c r="C196" s="1"/>
      <c r="D196" s="1"/>
      <c r="E196" s="1"/>
      <c r="F196" s="1"/>
      <c r="G196" s="1"/>
      <c r="H196" s="1"/>
      <c r="I196" s="1"/>
      <c r="J196" s="1"/>
      <c r="K196" s="1"/>
      <c r="L196" s="1"/>
      <c r="M196" s="1"/>
      <c r="N196" s="1"/>
      <c r="O196" s="1"/>
      <c r="P196" s="1"/>
      <c r="Q196" s="1"/>
    </row>
    <row r="197" spans="1:17" ht="9.75" customHeight="1">
      <c r="A197" s="1"/>
      <c r="B197" s="1"/>
      <c r="C197" s="1"/>
      <c r="D197" s="1"/>
      <c r="E197" s="1"/>
      <c r="F197" s="1"/>
      <c r="G197" s="1"/>
      <c r="H197" s="1"/>
      <c r="I197" s="1"/>
      <c r="J197" s="1"/>
      <c r="K197" s="1"/>
      <c r="L197" s="1"/>
      <c r="M197" s="1"/>
      <c r="N197" s="1"/>
      <c r="O197" s="1"/>
      <c r="P197" s="1"/>
      <c r="Q197" s="1"/>
    </row>
    <row r="198" spans="1:17" ht="9.75" customHeight="1">
      <c r="A198" s="1"/>
      <c r="B198" s="1"/>
      <c r="C198" s="1"/>
      <c r="D198" s="1"/>
      <c r="E198" s="1"/>
      <c r="F198" s="1"/>
      <c r="G198" s="1"/>
      <c r="H198" s="1"/>
      <c r="I198" s="1"/>
      <c r="J198" s="1"/>
      <c r="K198" s="1"/>
      <c r="L198" s="1"/>
      <c r="M198" s="1"/>
      <c r="N198" s="1"/>
      <c r="O198" s="1"/>
      <c r="P198" s="1"/>
      <c r="Q198" s="1"/>
    </row>
    <row r="199" spans="1:17" ht="9.75" customHeight="1">
      <c r="A199" s="1"/>
      <c r="B199" s="1"/>
      <c r="C199" s="1"/>
      <c r="D199" s="1"/>
      <c r="E199" s="1"/>
      <c r="F199" s="1"/>
      <c r="G199" s="1"/>
      <c r="H199" s="1"/>
      <c r="I199" s="1"/>
      <c r="J199" s="1"/>
      <c r="K199" s="1"/>
      <c r="L199" s="1"/>
      <c r="M199" s="1"/>
      <c r="N199" s="1"/>
      <c r="O199" s="1"/>
      <c r="P199" s="1"/>
      <c r="Q199" s="1"/>
    </row>
    <row r="200" spans="1:17" ht="9.75" customHeight="1">
      <c r="A200" s="1"/>
      <c r="B200" s="1"/>
      <c r="C200" s="1"/>
      <c r="D200" s="1"/>
      <c r="E200" s="1"/>
      <c r="F200" s="1"/>
      <c r="G200" s="1"/>
      <c r="H200" s="1"/>
      <c r="I200" s="1"/>
      <c r="J200" s="1"/>
      <c r="K200" s="1"/>
      <c r="L200" s="1"/>
      <c r="M200" s="1"/>
      <c r="N200" s="1"/>
      <c r="O200" s="1"/>
      <c r="P200" s="1"/>
      <c r="Q200" s="1"/>
    </row>
    <row r="201" spans="1:17" ht="9.75" customHeight="1">
      <c r="A201" s="1"/>
      <c r="B201" s="1"/>
      <c r="C201" s="1"/>
      <c r="D201" s="1"/>
      <c r="E201" s="1"/>
      <c r="F201" s="1"/>
      <c r="G201" s="1"/>
      <c r="H201" s="1"/>
      <c r="I201" s="1"/>
      <c r="J201" s="1"/>
      <c r="K201" s="1"/>
      <c r="L201" s="1"/>
      <c r="M201" s="1"/>
      <c r="N201" s="1"/>
      <c r="O201" s="1"/>
      <c r="P201" s="1"/>
      <c r="Q201" s="1"/>
    </row>
    <row r="202" spans="1:17" ht="9.75" customHeight="1">
      <c r="A202" s="1"/>
      <c r="B202" s="1"/>
      <c r="C202" s="1"/>
      <c r="D202" s="1"/>
      <c r="E202" s="1"/>
      <c r="F202" s="1"/>
      <c r="G202" s="1"/>
      <c r="H202" s="1"/>
      <c r="I202" s="1"/>
      <c r="J202" s="1"/>
      <c r="K202" s="1"/>
      <c r="L202" s="1"/>
      <c r="M202" s="1"/>
      <c r="N202" s="1"/>
      <c r="O202" s="1"/>
      <c r="P202" s="1"/>
      <c r="Q202" s="1"/>
    </row>
    <row r="203" spans="1:17" ht="9.75" customHeight="1">
      <c r="A203" s="1"/>
      <c r="B203" s="1"/>
      <c r="C203" s="1"/>
      <c r="D203" s="1"/>
      <c r="E203" s="1"/>
      <c r="F203" s="1"/>
      <c r="G203" s="1"/>
      <c r="H203" s="1"/>
      <c r="I203" s="1"/>
      <c r="J203" s="1"/>
      <c r="K203" s="1"/>
      <c r="L203" s="1"/>
      <c r="M203" s="1"/>
      <c r="N203" s="1"/>
      <c r="O203" s="1"/>
      <c r="P203" s="1"/>
      <c r="Q203" s="1"/>
    </row>
    <row r="204" spans="1:17" ht="9.75" customHeight="1">
      <c r="A204" s="1"/>
      <c r="B204" s="1"/>
      <c r="C204" s="1"/>
      <c r="D204" s="1"/>
      <c r="E204" s="1"/>
      <c r="F204" s="1"/>
      <c r="G204" s="1"/>
      <c r="H204" s="1"/>
      <c r="I204" s="1"/>
      <c r="J204" s="1"/>
      <c r="K204" s="1"/>
      <c r="L204" s="1"/>
      <c r="M204" s="1"/>
      <c r="N204" s="1"/>
      <c r="O204" s="1"/>
      <c r="P204" s="1"/>
      <c r="Q204" s="1"/>
    </row>
    <row r="205" spans="1:17" ht="9.75" customHeight="1">
      <c r="A205" s="1"/>
      <c r="B205" s="1"/>
      <c r="C205" s="1"/>
      <c r="D205" s="1"/>
      <c r="E205" s="1"/>
      <c r="F205" s="1"/>
      <c r="G205" s="1"/>
      <c r="H205" s="1"/>
      <c r="I205" s="1"/>
      <c r="J205" s="1"/>
      <c r="K205" s="1"/>
      <c r="L205" s="1"/>
      <c r="M205" s="1"/>
      <c r="N205" s="1"/>
      <c r="O205" s="1"/>
      <c r="P205" s="1"/>
      <c r="Q205" s="1"/>
    </row>
    <row r="206" spans="1:17" ht="9.75" customHeight="1">
      <c r="A206" s="1"/>
      <c r="B206" s="1"/>
      <c r="C206" s="1"/>
      <c r="D206" s="1"/>
      <c r="E206" s="1"/>
      <c r="F206" s="1"/>
      <c r="G206" s="1"/>
      <c r="H206" s="1"/>
      <c r="I206" s="1"/>
      <c r="J206" s="1"/>
      <c r="K206" s="1"/>
      <c r="L206" s="1"/>
      <c r="M206" s="1"/>
      <c r="N206" s="1"/>
      <c r="O206" s="1"/>
      <c r="P206" s="1"/>
      <c r="Q206" s="1"/>
    </row>
    <row r="207" spans="1:17" ht="9.75" customHeight="1">
      <c r="A207" s="1"/>
      <c r="B207" s="1"/>
      <c r="C207" s="1"/>
      <c r="D207" s="1"/>
      <c r="E207" s="1"/>
      <c r="F207" s="1"/>
      <c r="G207" s="1"/>
      <c r="H207" s="1"/>
      <c r="I207" s="1"/>
      <c r="J207" s="1"/>
      <c r="K207" s="1"/>
      <c r="L207" s="1"/>
      <c r="M207" s="1"/>
      <c r="N207" s="1"/>
      <c r="O207" s="1"/>
      <c r="P207" s="1"/>
      <c r="Q207" s="1"/>
    </row>
    <row r="208" spans="1:17" ht="9.75" customHeight="1">
      <c r="A208" s="1"/>
      <c r="B208" s="1"/>
      <c r="C208" s="1"/>
      <c r="D208" s="1"/>
      <c r="E208" s="1"/>
      <c r="F208" s="1"/>
      <c r="G208" s="1"/>
      <c r="H208" s="1"/>
      <c r="I208" s="1"/>
      <c r="J208" s="1"/>
      <c r="K208" s="1"/>
      <c r="L208" s="1"/>
      <c r="M208" s="1"/>
      <c r="N208" s="1"/>
      <c r="O208" s="1"/>
      <c r="P208" s="1"/>
      <c r="Q208" s="1"/>
    </row>
    <row r="209" spans="1:17" ht="9.75" customHeight="1">
      <c r="A209" s="1"/>
      <c r="B209" s="1"/>
      <c r="C209" s="1"/>
      <c r="D209" s="1"/>
      <c r="E209" s="1"/>
      <c r="F209" s="1"/>
      <c r="G209" s="1"/>
      <c r="H209" s="1"/>
      <c r="I209" s="1"/>
      <c r="J209" s="1"/>
      <c r="K209" s="1"/>
      <c r="L209" s="1"/>
      <c r="M209" s="1"/>
      <c r="N209" s="1"/>
      <c r="O209" s="1"/>
      <c r="P209" s="1"/>
      <c r="Q209" s="1"/>
    </row>
    <row r="210" spans="1:17" ht="9.75" customHeight="1">
      <c r="A210" s="1"/>
      <c r="B210" s="1"/>
      <c r="C210" s="1"/>
      <c r="D210" s="1"/>
      <c r="E210" s="1"/>
      <c r="F210" s="1"/>
      <c r="G210" s="1"/>
      <c r="H210" s="1"/>
      <c r="I210" s="1"/>
      <c r="J210" s="1"/>
      <c r="K210" s="1"/>
      <c r="L210" s="1"/>
      <c r="M210" s="1"/>
      <c r="N210" s="1"/>
      <c r="O210" s="1"/>
      <c r="P210" s="1"/>
      <c r="Q210" s="1"/>
    </row>
    <row r="211" spans="1:17" ht="9.75" customHeight="1">
      <c r="A211" s="1"/>
      <c r="B211" s="1"/>
      <c r="C211" s="1"/>
      <c r="D211" s="1"/>
      <c r="E211" s="1"/>
      <c r="F211" s="1"/>
      <c r="G211" s="1"/>
      <c r="H211" s="1"/>
      <c r="I211" s="1"/>
      <c r="J211" s="1"/>
      <c r="K211" s="1"/>
      <c r="L211" s="1"/>
      <c r="M211" s="1"/>
      <c r="N211" s="1"/>
      <c r="O211" s="1"/>
      <c r="P211" s="1"/>
      <c r="Q211" s="1"/>
    </row>
    <row r="212" spans="1:17" ht="9.75" customHeight="1">
      <c r="A212" s="1"/>
      <c r="B212" s="1"/>
      <c r="C212" s="1"/>
      <c r="D212" s="1"/>
      <c r="E212" s="1"/>
      <c r="F212" s="1"/>
      <c r="G212" s="1"/>
      <c r="H212" s="1"/>
      <c r="I212" s="1"/>
      <c r="J212" s="1"/>
      <c r="K212" s="1"/>
      <c r="L212" s="1"/>
      <c r="M212" s="1"/>
      <c r="N212" s="1"/>
      <c r="O212" s="1"/>
      <c r="P212" s="1"/>
      <c r="Q212" s="1"/>
    </row>
    <row r="213" spans="1:17" ht="9.75" customHeight="1">
      <c r="A213" s="1"/>
      <c r="B213" s="1"/>
      <c r="C213" s="1"/>
      <c r="D213" s="1"/>
      <c r="E213" s="1"/>
      <c r="F213" s="1"/>
      <c r="G213" s="1"/>
      <c r="H213" s="1"/>
      <c r="I213" s="1"/>
      <c r="J213" s="1"/>
      <c r="K213" s="1"/>
      <c r="L213" s="1"/>
      <c r="M213" s="1"/>
      <c r="N213" s="1"/>
      <c r="O213" s="1"/>
      <c r="P213" s="1"/>
      <c r="Q213" s="1"/>
    </row>
    <row r="214" spans="1:17" ht="9.75" customHeight="1">
      <c r="A214" s="1"/>
      <c r="B214" s="1"/>
      <c r="C214" s="1"/>
      <c r="D214" s="1"/>
      <c r="E214" s="1"/>
      <c r="F214" s="1"/>
      <c r="G214" s="1"/>
      <c r="H214" s="1"/>
      <c r="I214" s="1"/>
      <c r="J214" s="1"/>
      <c r="K214" s="1"/>
      <c r="L214" s="1"/>
      <c r="M214" s="1"/>
      <c r="N214" s="1"/>
      <c r="O214" s="1"/>
      <c r="P214" s="1"/>
      <c r="Q214" s="1"/>
    </row>
    <row r="215" spans="1:17" ht="9.75" customHeight="1">
      <c r="A215" s="1"/>
      <c r="B215" s="1"/>
      <c r="C215" s="1"/>
      <c r="D215" s="1"/>
      <c r="E215" s="1"/>
      <c r="F215" s="1"/>
      <c r="G215" s="1"/>
      <c r="H215" s="1"/>
      <c r="I215" s="1"/>
      <c r="J215" s="1"/>
      <c r="K215" s="1"/>
      <c r="L215" s="1"/>
      <c r="M215" s="1"/>
      <c r="N215" s="1"/>
      <c r="O215" s="1"/>
      <c r="P215" s="1"/>
      <c r="Q215" s="1"/>
    </row>
    <row r="216" spans="1:17" ht="9.75" customHeight="1">
      <c r="A216" s="1"/>
      <c r="B216" s="1"/>
      <c r="C216" s="1"/>
      <c r="D216" s="1"/>
      <c r="E216" s="1"/>
      <c r="F216" s="1"/>
      <c r="G216" s="1"/>
      <c r="H216" s="1"/>
      <c r="I216" s="1"/>
      <c r="J216" s="1"/>
      <c r="K216" s="1"/>
      <c r="L216" s="1"/>
      <c r="M216" s="1"/>
      <c r="N216" s="1"/>
      <c r="O216" s="1"/>
      <c r="P216" s="1"/>
      <c r="Q216" s="1"/>
    </row>
    <row r="217" spans="1:17" ht="9.75" customHeight="1">
      <c r="A217" s="1"/>
      <c r="B217" s="1"/>
      <c r="C217" s="1"/>
      <c r="D217" s="1"/>
      <c r="E217" s="1"/>
      <c r="F217" s="1"/>
      <c r="G217" s="1"/>
      <c r="H217" s="1"/>
      <c r="I217" s="1"/>
      <c r="J217" s="1"/>
      <c r="K217" s="1"/>
      <c r="L217" s="1"/>
      <c r="M217" s="1"/>
      <c r="N217" s="1"/>
      <c r="O217" s="1"/>
      <c r="P217" s="1"/>
      <c r="Q217" s="1"/>
    </row>
    <row r="218" spans="1:17" ht="9.75" customHeight="1">
      <c r="A218" s="1"/>
      <c r="B218" s="1"/>
      <c r="C218" s="1"/>
      <c r="D218" s="1"/>
      <c r="E218" s="1"/>
      <c r="F218" s="1"/>
      <c r="G218" s="1"/>
      <c r="H218" s="1"/>
      <c r="I218" s="1"/>
      <c r="J218" s="1"/>
      <c r="K218" s="1"/>
      <c r="L218" s="1"/>
      <c r="M218" s="1"/>
      <c r="N218" s="1"/>
      <c r="O218" s="1"/>
      <c r="P218" s="1"/>
      <c r="Q218" s="1"/>
    </row>
    <row r="219" spans="1:17" ht="9.75" customHeight="1">
      <c r="A219" s="1"/>
      <c r="B219" s="1"/>
      <c r="C219" s="1"/>
      <c r="D219" s="1"/>
      <c r="E219" s="1"/>
      <c r="F219" s="1"/>
      <c r="G219" s="1"/>
      <c r="H219" s="1"/>
      <c r="I219" s="1"/>
      <c r="J219" s="1"/>
      <c r="K219" s="1"/>
      <c r="L219" s="1"/>
      <c r="M219" s="1"/>
      <c r="N219" s="1"/>
      <c r="O219" s="1"/>
      <c r="P219" s="1"/>
      <c r="Q219" s="1"/>
    </row>
    <row r="220" spans="1:17" ht="9.75" customHeight="1">
      <c r="A220" s="1"/>
      <c r="B220" s="1"/>
      <c r="C220" s="1"/>
      <c r="D220" s="1"/>
      <c r="E220" s="1"/>
      <c r="F220" s="1"/>
      <c r="G220" s="1"/>
      <c r="H220" s="1"/>
      <c r="I220" s="1"/>
      <c r="J220" s="1"/>
      <c r="K220" s="1"/>
      <c r="L220" s="1"/>
      <c r="M220" s="1"/>
      <c r="N220" s="1"/>
      <c r="O220" s="1"/>
      <c r="P220" s="1"/>
      <c r="Q220" s="1"/>
    </row>
    <row r="221" spans="1:17" ht="9.75" customHeight="1">
      <c r="A221" s="1"/>
      <c r="B221" s="1"/>
      <c r="C221" s="1"/>
      <c r="D221" s="1"/>
      <c r="E221" s="1"/>
      <c r="F221" s="1"/>
      <c r="G221" s="1"/>
      <c r="H221" s="1"/>
      <c r="I221" s="1"/>
      <c r="J221" s="1"/>
      <c r="K221" s="1"/>
      <c r="L221" s="1"/>
      <c r="M221" s="1"/>
      <c r="N221" s="1"/>
      <c r="O221" s="1"/>
      <c r="P221" s="1"/>
      <c r="Q221" s="1"/>
    </row>
    <row r="222" spans="1:17" ht="9.75" customHeight="1">
      <c r="A222" s="1"/>
      <c r="B222" s="1"/>
      <c r="C222" s="1"/>
      <c r="D222" s="1"/>
      <c r="E222" s="1"/>
      <c r="F222" s="1"/>
      <c r="G222" s="1"/>
      <c r="H222" s="1"/>
      <c r="I222" s="1"/>
      <c r="J222" s="1"/>
      <c r="K222" s="1"/>
      <c r="L222" s="1"/>
      <c r="M222" s="1"/>
      <c r="N222" s="1"/>
      <c r="O222" s="1"/>
      <c r="P222" s="1"/>
      <c r="Q222" s="1"/>
    </row>
    <row r="223" spans="1:17" ht="9.75" customHeight="1">
      <c r="A223" s="1"/>
      <c r="B223" s="1"/>
      <c r="C223" s="1"/>
      <c r="D223" s="1"/>
      <c r="E223" s="1"/>
      <c r="F223" s="1"/>
      <c r="G223" s="1"/>
      <c r="H223" s="1"/>
      <c r="I223" s="1"/>
      <c r="J223" s="1"/>
      <c r="K223" s="1"/>
      <c r="L223" s="1"/>
      <c r="M223" s="1"/>
      <c r="N223" s="1"/>
      <c r="O223" s="1"/>
      <c r="P223" s="1"/>
      <c r="Q223" s="1"/>
    </row>
    <row r="224" spans="1:17" ht="9.75" customHeight="1">
      <c r="A224" s="1"/>
      <c r="B224" s="1"/>
      <c r="C224" s="1"/>
      <c r="D224" s="1"/>
      <c r="E224" s="1"/>
      <c r="F224" s="1"/>
      <c r="G224" s="1"/>
      <c r="H224" s="1"/>
      <c r="I224" s="1"/>
      <c r="J224" s="1"/>
      <c r="K224" s="1"/>
      <c r="L224" s="1"/>
      <c r="M224" s="1"/>
      <c r="N224" s="1"/>
      <c r="O224" s="1"/>
      <c r="P224" s="1"/>
      <c r="Q224" s="1"/>
    </row>
    <row r="225" spans="1:17" ht="9.75" customHeight="1">
      <c r="A225" s="1"/>
      <c r="B225" s="1"/>
      <c r="C225" s="1"/>
      <c r="D225" s="1"/>
      <c r="E225" s="1"/>
      <c r="F225" s="1"/>
      <c r="G225" s="1"/>
      <c r="H225" s="1"/>
      <c r="I225" s="1"/>
      <c r="J225" s="1"/>
      <c r="K225" s="1"/>
      <c r="L225" s="1"/>
      <c r="M225" s="1"/>
      <c r="N225" s="1"/>
      <c r="O225" s="1"/>
      <c r="P225" s="1"/>
      <c r="Q225" s="1"/>
    </row>
    <row r="226" spans="1:17" ht="9.75" customHeight="1">
      <c r="A226" s="1"/>
      <c r="B226" s="1"/>
      <c r="C226" s="1"/>
      <c r="D226" s="1"/>
      <c r="E226" s="1"/>
      <c r="F226" s="1"/>
      <c r="G226" s="1"/>
      <c r="H226" s="1"/>
      <c r="I226" s="1"/>
      <c r="J226" s="1"/>
      <c r="K226" s="1"/>
      <c r="L226" s="1"/>
      <c r="M226" s="1"/>
      <c r="N226" s="1"/>
      <c r="O226" s="1"/>
      <c r="P226" s="1"/>
      <c r="Q226" s="1"/>
    </row>
    <row r="227" spans="1:17" ht="9.75" customHeight="1">
      <c r="A227" s="1"/>
      <c r="B227" s="1"/>
      <c r="C227" s="1"/>
      <c r="D227" s="1"/>
      <c r="E227" s="1"/>
      <c r="F227" s="1"/>
      <c r="G227" s="1"/>
      <c r="H227" s="1"/>
      <c r="I227" s="1"/>
      <c r="J227" s="1"/>
      <c r="K227" s="1"/>
      <c r="L227" s="1"/>
      <c r="M227" s="1"/>
      <c r="N227" s="1"/>
      <c r="O227" s="1"/>
      <c r="P227" s="1"/>
      <c r="Q227" s="1"/>
    </row>
    <row r="228" spans="1:17" ht="9.75" customHeight="1">
      <c r="A228" s="1"/>
      <c r="B228" s="1"/>
      <c r="C228" s="1"/>
      <c r="D228" s="1"/>
      <c r="E228" s="1"/>
      <c r="F228" s="1"/>
      <c r="G228" s="1"/>
      <c r="H228" s="1"/>
      <c r="I228" s="1"/>
      <c r="J228" s="1"/>
      <c r="K228" s="1"/>
      <c r="L228" s="1"/>
      <c r="M228" s="1"/>
      <c r="N228" s="1"/>
      <c r="O228" s="1"/>
      <c r="P228" s="1"/>
      <c r="Q228" s="1"/>
    </row>
    <row r="229" spans="1:17" ht="9.75" customHeight="1">
      <c r="A229" s="1"/>
      <c r="B229" s="1"/>
      <c r="C229" s="1"/>
      <c r="D229" s="1"/>
      <c r="E229" s="1"/>
      <c r="F229" s="1"/>
      <c r="G229" s="1"/>
      <c r="H229" s="1"/>
      <c r="I229" s="1"/>
      <c r="J229" s="1"/>
      <c r="K229" s="1"/>
      <c r="L229" s="1"/>
      <c r="M229" s="1"/>
      <c r="N229" s="1"/>
      <c r="O229" s="1"/>
      <c r="P229" s="1"/>
      <c r="Q229" s="1"/>
    </row>
    <row r="230" spans="1:17" ht="9.75" customHeight="1">
      <c r="A230" s="1"/>
      <c r="B230" s="1"/>
      <c r="C230" s="1"/>
      <c r="D230" s="1"/>
      <c r="E230" s="1"/>
      <c r="F230" s="1"/>
      <c r="G230" s="1"/>
      <c r="H230" s="1"/>
      <c r="I230" s="1"/>
      <c r="J230" s="1"/>
      <c r="K230" s="1"/>
      <c r="L230" s="1"/>
      <c r="M230" s="1"/>
      <c r="N230" s="1"/>
      <c r="O230" s="1"/>
      <c r="P230" s="1"/>
      <c r="Q230" s="1"/>
    </row>
    <row r="231" spans="1:17" ht="9.75" customHeight="1">
      <c r="A231" s="1"/>
      <c r="B231" s="1"/>
      <c r="C231" s="1"/>
      <c r="D231" s="1"/>
      <c r="E231" s="1"/>
      <c r="F231" s="1"/>
      <c r="G231" s="1"/>
      <c r="H231" s="1"/>
      <c r="I231" s="1"/>
      <c r="J231" s="1"/>
      <c r="K231" s="1"/>
      <c r="L231" s="1"/>
      <c r="M231" s="1"/>
      <c r="N231" s="1"/>
      <c r="O231" s="1"/>
      <c r="P231" s="1"/>
      <c r="Q231" s="1"/>
    </row>
    <row r="232" spans="1:17" ht="9.75" customHeight="1">
      <c r="A232" s="1"/>
      <c r="B232" s="1"/>
      <c r="C232" s="1"/>
      <c r="D232" s="1"/>
      <c r="E232" s="1"/>
      <c r="F232" s="1"/>
      <c r="G232" s="1"/>
      <c r="H232" s="1"/>
      <c r="I232" s="1"/>
      <c r="J232" s="1"/>
      <c r="K232" s="1"/>
      <c r="L232" s="1"/>
      <c r="M232" s="1"/>
      <c r="N232" s="1"/>
      <c r="O232" s="1"/>
      <c r="P232" s="1"/>
      <c r="Q232" s="1"/>
    </row>
    <row r="233" spans="1:17" ht="9.75" customHeight="1">
      <c r="A233" s="1"/>
      <c r="B233" s="1"/>
      <c r="C233" s="1"/>
      <c r="D233" s="1"/>
      <c r="E233" s="1"/>
      <c r="F233" s="1"/>
      <c r="G233" s="1"/>
      <c r="H233" s="1"/>
      <c r="I233" s="1"/>
      <c r="J233" s="1"/>
      <c r="K233" s="1"/>
      <c r="L233" s="1"/>
      <c r="M233" s="1"/>
      <c r="N233" s="1"/>
      <c r="O233" s="1"/>
      <c r="P233" s="1"/>
      <c r="Q233" s="1"/>
    </row>
    <row r="234" spans="1:17" ht="9.75" customHeight="1">
      <c r="A234" s="1"/>
      <c r="B234" s="1"/>
      <c r="C234" s="1"/>
      <c r="D234" s="1"/>
      <c r="E234" s="1"/>
      <c r="F234" s="1"/>
      <c r="G234" s="1"/>
      <c r="H234" s="1"/>
      <c r="I234" s="1"/>
      <c r="J234" s="1"/>
      <c r="K234" s="1"/>
      <c r="L234" s="1"/>
      <c r="M234" s="1"/>
      <c r="N234" s="1"/>
      <c r="O234" s="1"/>
      <c r="P234" s="1"/>
      <c r="Q234" s="1"/>
    </row>
    <row r="235" spans="1:17" ht="9.75" customHeight="1">
      <c r="A235" s="1"/>
      <c r="B235" s="1"/>
      <c r="C235" s="1"/>
      <c r="D235" s="1"/>
      <c r="E235" s="1"/>
      <c r="F235" s="1"/>
      <c r="G235" s="1"/>
      <c r="H235" s="1"/>
      <c r="I235" s="1"/>
      <c r="J235" s="1"/>
      <c r="K235" s="1"/>
      <c r="L235" s="1"/>
      <c r="M235" s="1"/>
      <c r="N235" s="1"/>
      <c r="O235" s="1"/>
      <c r="P235" s="1"/>
      <c r="Q235" s="1"/>
    </row>
    <row r="236" spans="1:17" ht="9.75" customHeight="1">
      <c r="A236" s="1"/>
      <c r="B236" s="1"/>
      <c r="C236" s="1"/>
      <c r="D236" s="1"/>
      <c r="E236" s="1"/>
      <c r="F236" s="1"/>
      <c r="G236" s="1"/>
      <c r="H236" s="1"/>
      <c r="I236" s="1"/>
      <c r="J236" s="1"/>
      <c r="K236" s="1"/>
      <c r="L236" s="1"/>
      <c r="M236" s="1"/>
      <c r="N236" s="1"/>
      <c r="O236" s="1"/>
      <c r="P236" s="1"/>
      <c r="Q236" s="1"/>
    </row>
    <row r="237" spans="1:17" ht="9.75" customHeight="1">
      <c r="A237" s="1"/>
      <c r="B237" s="1"/>
      <c r="C237" s="1"/>
      <c r="D237" s="1"/>
      <c r="E237" s="1"/>
      <c r="F237" s="1"/>
      <c r="G237" s="1"/>
      <c r="H237" s="1"/>
      <c r="I237" s="1"/>
      <c r="J237" s="1"/>
      <c r="K237" s="1"/>
      <c r="L237" s="1"/>
      <c r="M237" s="1"/>
      <c r="N237" s="1"/>
      <c r="O237" s="1"/>
      <c r="P237" s="1"/>
      <c r="Q237" s="1"/>
    </row>
    <row r="238" spans="1:17" ht="9.75" customHeight="1">
      <c r="A238" s="1"/>
      <c r="B238" s="1"/>
      <c r="C238" s="1"/>
      <c r="D238" s="1"/>
      <c r="E238" s="1"/>
      <c r="F238" s="1"/>
      <c r="G238" s="1"/>
      <c r="H238" s="1"/>
      <c r="I238" s="1"/>
      <c r="J238" s="1"/>
      <c r="K238" s="1"/>
      <c r="L238" s="1"/>
      <c r="M238" s="1"/>
      <c r="N238" s="1"/>
      <c r="O238" s="1"/>
      <c r="P238" s="1"/>
      <c r="Q238" s="1"/>
    </row>
    <row r="239" spans="1:17" ht="9.75" customHeight="1">
      <c r="A239" s="1"/>
      <c r="B239" s="1"/>
      <c r="C239" s="1"/>
      <c r="D239" s="1"/>
      <c r="E239" s="1"/>
      <c r="F239" s="1"/>
      <c r="G239" s="1"/>
      <c r="H239" s="1"/>
      <c r="I239" s="1"/>
      <c r="J239" s="1"/>
      <c r="K239" s="1"/>
      <c r="L239" s="1"/>
      <c r="M239" s="1"/>
      <c r="N239" s="1"/>
      <c r="O239" s="1"/>
      <c r="P239" s="1"/>
      <c r="Q239" s="1"/>
    </row>
    <row r="240" spans="1:17" ht="9.75" customHeight="1">
      <c r="A240" s="1"/>
      <c r="B240" s="1"/>
      <c r="C240" s="1"/>
      <c r="D240" s="1"/>
      <c r="E240" s="1"/>
      <c r="F240" s="1"/>
      <c r="G240" s="1"/>
      <c r="H240" s="1"/>
      <c r="I240" s="1"/>
      <c r="J240" s="1"/>
      <c r="K240" s="1"/>
      <c r="L240" s="1"/>
      <c r="M240" s="1"/>
      <c r="N240" s="1"/>
      <c r="O240" s="1"/>
      <c r="P240" s="1"/>
      <c r="Q240" s="1"/>
    </row>
    <row r="241" spans="1:17" ht="9.75" customHeight="1">
      <c r="A241" s="1"/>
      <c r="B241" s="1"/>
      <c r="C241" s="1"/>
      <c r="D241" s="1"/>
      <c r="E241" s="1"/>
      <c r="F241" s="1"/>
      <c r="G241" s="1"/>
      <c r="H241" s="1"/>
      <c r="I241" s="1"/>
      <c r="J241" s="1"/>
      <c r="K241" s="1"/>
      <c r="L241" s="1"/>
      <c r="M241" s="1"/>
      <c r="N241" s="1"/>
      <c r="O241" s="1"/>
      <c r="P241" s="1"/>
      <c r="Q241" s="1"/>
    </row>
    <row r="242" spans="1:17" ht="9.75" customHeight="1">
      <c r="A242" s="1"/>
      <c r="B242" s="1"/>
      <c r="C242" s="1"/>
      <c r="D242" s="1"/>
      <c r="E242" s="1"/>
      <c r="F242" s="1"/>
      <c r="G242" s="1"/>
      <c r="H242" s="1"/>
      <c r="I242" s="1"/>
      <c r="J242" s="1"/>
      <c r="K242" s="1"/>
      <c r="L242" s="1"/>
      <c r="M242" s="1"/>
      <c r="N242" s="1"/>
      <c r="O242" s="1"/>
      <c r="P242" s="1"/>
      <c r="Q242" s="1"/>
    </row>
    <row r="243" spans="1:17" ht="9.75" customHeight="1">
      <c r="A243" s="1"/>
      <c r="B243" s="1"/>
      <c r="C243" s="1"/>
      <c r="D243" s="1"/>
      <c r="E243" s="1"/>
      <c r="F243" s="1"/>
      <c r="G243" s="1"/>
      <c r="H243" s="1"/>
      <c r="I243" s="1"/>
      <c r="J243" s="1"/>
      <c r="K243" s="1"/>
      <c r="L243" s="1"/>
      <c r="M243" s="1"/>
      <c r="N243" s="1"/>
      <c r="O243" s="1"/>
      <c r="P243" s="1"/>
      <c r="Q243" s="1"/>
    </row>
    <row r="244" spans="1:17" ht="9.75" customHeight="1">
      <c r="A244" s="1"/>
      <c r="B244" s="1"/>
      <c r="C244" s="1"/>
      <c r="D244" s="1"/>
      <c r="E244" s="1"/>
      <c r="F244" s="1"/>
      <c r="G244" s="1"/>
      <c r="H244" s="1"/>
      <c r="I244" s="1"/>
      <c r="J244" s="1"/>
      <c r="K244" s="1"/>
      <c r="L244" s="1"/>
      <c r="M244" s="1"/>
      <c r="N244" s="1"/>
      <c r="O244" s="1"/>
      <c r="P244" s="1"/>
      <c r="Q244" s="1"/>
    </row>
    <row r="245" spans="1:17" ht="9.75" customHeight="1">
      <c r="A245" s="1"/>
      <c r="B245" s="1"/>
      <c r="C245" s="1"/>
      <c r="D245" s="1"/>
      <c r="E245" s="1"/>
      <c r="F245" s="1"/>
      <c r="G245" s="1"/>
      <c r="H245" s="1"/>
      <c r="I245" s="1"/>
      <c r="J245" s="1"/>
      <c r="K245" s="1"/>
      <c r="L245" s="1"/>
      <c r="M245" s="1"/>
      <c r="N245" s="1"/>
      <c r="O245" s="1"/>
      <c r="P245" s="1"/>
      <c r="Q245" s="1"/>
    </row>
    <row r="246" spans="1:17" ht="9.75" customHeight="1">
      <c r="A246" s="1"/>
      <c r="B246" s="1"/>
      <c r="C246" s="1"/>
      <c r="D246" s="1"/>
      <c r="E246" s="1"/>
      <c r="F246" s="1"/>
      <c r="G246" s="1"/>
      <c r="H246" s="1"/>
      <c r="I246" s="1"/>
      <c r="J246" s="1"/>
      <c r="K246" s="1"/>
      <c r="L246" s="1"/>
      <c r="M246" s="1"/>
      <c r="N246" s="1"/>
      <c r="O246" s="1"/>
      <c r="P246" s="1"/>
      <c r="Q246" s="1"/>
    </row>
    <row r="247" spans="1:17" ht="9.75" customHeight="1">
      <c r="A247" s="1"/>
      <c r="B247" s="1"/>
      <c r="C247" s="1"/>
      <c r="D247" s="1"/>
      <c r="E247" s="1"/>
      <c r="F247" s="1"/>
      <c r="G247" s="1"/>
      <c r="H247" s="1"/>
      <c r="I247" s="1"/>
      <c r="J247" s="1"/>
      <c r="K247" s="1"/>
      <c r="L247" s="1"/>
      <c r="M247" s="1"/>
      <c r="N247" s="1"/>
      <c r="O247" s="1"/>
      <c r="P247" s="1"/>
      <c r="Q247" s="1"/>
    </row>
    <row r="248" spans="1:17" ht="9.75" customHeight="1">
      <c r="A248" s="1"/>
      <c r="B248" s="1"/>
      <c r="C248" s="1"/>
      <c r="D248" s="1"/>
      <c r="E248" s="1"/>
      <c r="F248" s="1"/>
      <c r="G248" s="1"/>
      <c r="H248" s="1"/>
      <c r="I248" s="1"/>
      <c r="J248" s="1"/>
      <c r="K248" s="1"/>
      <c r="L248" s="1"/>
      <c r="M248" s="1"/>
      <c r="N248" s="1"/>
      <c r="O248" s="1"/>
      <c r="P248" s="1"/>
      <c r="Q248" s="1"/>
    </row>
    <row r="249" spans="1:17" ht="9.75" customHeight="1">
      <c r="A249" s="1"/>
      <c r="B249" s="1"/>
      <c r="C249" s="1"/>
      <c r="D249" s="1"/>
      <c r="E249" s="1"/>
      <c r="F249" s="1"/>
      <c r="G249" s="1"/>
      <c r="H249" s="1"/>
      <c r="I249" s="1"/>
      <c r="J249" s="1"/>
      <c r="K249" s="1"/>
      <c r="L249" s="1"/>
      <c r="M249" s="1"/>
      <c r="N249" s="1"/>
      <c r="O249" s="1"/>
      <c r="P249" s="1"/>
      <c r="Q249" s="1"/>
    </row>
    <row r="250" spans="1:17" ht="9.75" customHeight="1">
      <c r="A250" s="1"/>
      <c r="B250" s="1"/>
      <c r="C250" s="1"/>
      <c r="D250" s="1"/>
      <c r="E250" s="1"/>
      <c r="F250" s="1"/>
      <c r="G250" s="1"/>
      <c r="H250" s="1"/>
      <c r="I250" s="1"/>
      <c r="J250" s="1"/>
      <c r="K250" s="1"/>
      <c r="L250" s="1"/>
      <c r="M250" s="1"/>
      <c r="N250" s="1"/>
      <c r="O250" s="1"/>
      <c r="P250" s="1"/>
      <c r="Q250" s="1"/>
    </row>
    <row r="251" spans="1:17" ht="9.75" customHeight="1">
      <c r="A251" s="1"/>
      <c r="B251" s="1"/>
      <c r="C251" s="1"/>
      <c r="D251" s="1"/>
      <c r="E251" s="1"/>
      <c r="F251" s="1"/>
      <c r="G251" s="1"/>
      <c r="H251" s="1"/>
      <c r="I251" s="1"/>
      <c r="J251" s="1"/>
      <c r="K251" s="1"/>
      <c r="L251" s="1"/>
      <c r="M251" s="1"/>
      <c r="N251" s="1"/>
      <c r="O251" s="1"/>
      <c r="P251" s="1"/>
      <c r="Q251" s="1"/>
    </row>
    <row r="252" spans="1:17" ht="9.75" customHeight="1">
      <c r="A252" s="1"/>
      <c r="B252" s="1"/>
      <c r="C252" s="1"/>
      <c r="D252" s="1"/>
      <c r="E252" s="1"/>
      <c r="F252" s="1"/>
      <c r="G252" s="1"/>
      <c r="H252" s="1"/>
      <c r="I252" s="1"/>
      <c r="J252" s="1"/>
      <c r="K252" s="1"/>
      <c r="L252" s="1"/>
      <c r="M252" s="1"/>
      <c r="N252" s="1"/>
      <c r="O252" s="1"/>
      <c r="P252" s="1"/>
      <c r="Q252" s="1"/>
    </row>
    <row r="253" spans="1:17" ht="9.75" customHeight="1">
      <c r="A253" s="1"/>
      <c r="B253" s="1"/>
      <c r="C253" s="1"/>
      <c r="D253" s="1"/>
      <c r="E253" s="1"/>
      <c r="F253" s="1"/>
      <c r="G253" s="1"/>
      <c r="H253" s="1"/>
      <c r="I253" s="1"/>
      <c r="J253" s="1"/>
      <c r="K253" s="1"/>
      <c r="L253" s="1"/>
      <c r="M253" s="1"/>
      <c r="N253" s="1"/>
      <c r="O253" s="1"/>
      <c r="P253" s="1"/>
      <c r="Q253" s="1"/>
    </row>
    <row r="254" spans="1:17" ht="9.75" customHeight="1">
      <c r="A254" s="1"/>
      <c r="B254" s="1"/>
      <c r="C254" s="1"/>
      <c r="D254" s="1"/>
      <c r="E254" s="1"/>
      <c r="F254" s="1"/>
      <c r="G254" s="1"/>
      <c r="H254" s="1"/>
      <c r="I254" s="1"/>
      <c r="J254" s="1"/>
      <c r="K254" s="1"/>
      <c r="L254" s="1"/>
      <c r="M254" s="1"/>
      <c r="N254" s="1"/>
      <c r="O254" s="1"/>
      <c r="P254" s="1"/>
      <c r="Q254" s="1"/>
    </row>
    <row r="255" spans="1:17" ht="9.75" customHeight="1">
      <c r="A255" s="1"/>
      <c r="B255" s="1"/>
      <c r="C255" s="1"/>
      <c r="D255" s="1"/>
      <c r="E255" s="1"/>
      <c r="F255" s="1"/>
      <c r="G255" s="1"/>
      <c r="H255" s="1"/>
      <c r="I255" s="1"/>
      <c r="J255" s="1"/>
      <c r="K255" s="1"/>
      <c r="L255" s="1"/>
      <c r="M255" s="1"/>
      <c r="N255" s="1"/>
      <c r="O255" s="1"/>
      <c r="P255" s="1"/>
      <c r="Q255" s="1"/>
    </row>
    <row r="256" spans="1:17" ht="9.75" customHeight="1">
      <c r="A256" s="1"/>
      <c r="B256" s="1"/>
      <c r="C256" s="1"/>
      <c r="D256" s="1"/>
      <c r="E256" s="1"/>
      <c r="F256" s="1"/>
      <c r="G256" s="1"/>
      <c r="H256" s="1"/>
      <c r="I256" s="1"/>
      <c r="J256" s="1"/>
      <c r="K256" s="1"/>
      <c r="L256" s="1"/>
      <c r="M256" s="1"/>
      <c r="N256" s="1"/>
      <c r="O256" s="1"/>
      <c r="P256" s="1"/>
      <c r="Q256" s="1"/>
    </row>
    <row r="257" spans="1:17" ht="9.75" customHeight="1">
      <c r="A257" s="1"/>
      <c r="B257" s="1"/>
      <c r="C257" s="1"/>
      <c r="D257" s="1"/>
      <c r="E257" s="1"/>
      <c r="F257" s="1"/>
      <c r="G257" s="1"/>
      <c r="H257" s="1"/>
      <c r="I257" s="1"/>
      <c r="J257" s="1"/>
      <c r="K257" s="1"/>
      <c r="L257" s="1"/>
      <c r="M257" s="1"/>
      <c r="N257" s="1"/>
      <c r="O257" s="1"/>
      <c r="P257" s="1"/>
      <c r="Q257" s="1"/>
    </row>
    <row r="258" spans="1:17" ht="9.75" customHeight="1">
      <c r="A258" s="1"/>
      <c r="B258" s="1"/>
      <c r="C258" s="1"/>
      <c r="D258" s="1"/>
      <c r="E258" s="1"/>
      <c r="F258" s="1"/>
      <c r="G258" s="1"/>
      <c r="H258" s="1"/>
      <c r="I258" s="1"/>
      <c r="J258" s="1"/>
      <c r="K258" s="1"/>
      <c r="L258" s="1"/>
      <c r="M258" s="1"/>
      <c r="N258" s="1"/>
      <c r="O258" s="1"/>
      <c r="P258" s="1"/>
      <c r="Q258" s="1"/>
    </row>
    <row r="259" spans="1:17" ht="9.75" customHeight="1">
      <c r="A259" s="1"/>
      <c r="B259" s="1"/>
      <c r="C259" s="1"/>
      <c r="D259" s="1"/>
      <c r="E259" s="1"/>
      <c r="F259" s="1"/>
      <c r="G259" s="1"/>
      <c r="H259" s="1"/>
      <c r="I259" s="1"/>
      <c r="J259" s="1"/>
      <c r="K259" s="1"/>
      <c r="L259" s="1"/>
      <c r="M259" s="1"/>
      <c r="N259" s="1"/>
      <c r="O259" s="1"/>
      <c r="P259" s="1"/>
      <c r="Q259" s="1"/>
    </row>
    <row r="260" spans="1:17" ht="9.75" customHeight="1">
      <c r="A260" s="1"/>
      <c r="B260" s="1"/>
      <c r="C260" s="1"/>
      <c r="D260" s="1"/>
      <c r="E260" s="1"/>
      <c r="F260" s="1"/>
      <c r="G260" s="1"/>
      <c r="H260" s="1"/>
      <c r="I260" s="1"/>
      <c r="J260" s="1"/>
      <c r="K260" s="1"/>
      <c r="L260" s="1"/>
      <c r="M260" s="1"/>
      <c r="N260" s="1"/>
      <c r="O260" s="1"/>
      <c r="P260" s="1"/>
      <c r="Q260" s="1"/>
    </row>
    <row r="261" spans="1:17" ht="9.75" customHeight="1">
      <c r="A261" s="1"/>
      <c r="B261" s="1"/>
      <c r="C261" s="1"/>
      <c r="D261" s="1"/>
      <c r="E261" s="1"/>
      <c r="F261" s="1"/>
      <c r="G261" s="1"/>
      <c r="H261" s="1"/>
      <c r="I261" s="1"/>
      <c r="J261" s="1"/>
      <c r="K261" s="1"/>
      <c r="L261" s="1"/>
      <c r="M261" s="1"/>
      <c r="N261" s="1"/>
      <c r="O261" s="1"/>
      <c r="P261" s="1"/>
      <c r="Q261" s="1"/>
    </row>
    <row r="262" spans="1:17" ht="9.75" customHeight="1">
      <c r="A262" s="1"/>
      <c r="B262" s="1"/>
      <c r="C262" s="1"/>
      <c r="D262" s="1"/>
      <c r="E262" s="1"/>
      <c r="F262" s="1"/>
      <c r="G262" s="1"/>
      <c r="H262" s="1"/>
      <c r="I262" s="1"/>
      <c r="J262" s="1"/>
      <c r="K262" s="1"/>
      <c r="L262" s="1"/>
      <c r="M262" s="1"/>
      <c r="N262" s="1"/>
      <c r="O262" s="1"/>
      <c r="P262" s="1"/>
      <c r="Q262" s="1"/>
    </row>
    <row r="263" spans="1:17" ht="9.75" customHeight="1">
      <c r="A263" s="1"/>
      <c r="B263" s="1"/>
      <c r="C263" s="1"/>
      <c r="D263" s="1"/>
      <c r="E263" s="1"/>
      <c r="F263" s="1"/>
      <c r="G263" s="1"/>
      <c r="H263" s="1"/>
      <c r="I263" s="1"/>
      <c r="J263" s="1"/>
      <c r="K263" s="1"/>
      <c r="L263" s="1"/>
      <c r="M263" s="1"/>
      <c r="N263" s="1"/>
      <c r="O263" s="1"/>
      <c r="P263" s="1"/>
      <c r="Q263" s="1"/>
    </row>
    <row r="264" spans="1:17" ht="9.75" customHeight="1">
      <c r="A264" s="1"/>
      <c r="B264" s="1"/>
      <c r="C264" s="1"/>
      <c r="D264" s="1"/>
      <c r="E264" s="1"/>
      <c r="F264" s="1"/>
      <c r="G264" s="1"/>
      <c r="H264" s="1"/>
      <c r="I264" s="1"/>
      <c r="J264" s="1"/>
      <c r="K264" s="1"/>
      <c r="L264" s="1"/>
      <c r="M264" s="1"/>
      <c r="N264" s="1"/>
      <c r="O264" s="1"/>
      <c r="P264" s="1"/>
      <c r="Q264" s="1"/>
    </row>
    <row r="265" spans="1:17" ht="9.75" customHeight="1">
      <c r="A265" s="1"/>
      <c r="B265" s="1"/>
      <c r="C265" s="1"/>
      <c r="D265" s="1"/>
      <c r="E265" s="1"/>
      <c r="F265" s="1"/>
      <c r="G265" s="1"/>
      <c r="H265" s="1"/>
      <c r="I265" s="1"/>
      <c r="J265" s="1"/>
      <c r="K265" s="1"/>
      <c r="L265" s="1"/>
      <c r="M265" s="1"/>
      <c r="N265" s="1"/>
      <c r="O265" s="1"/>
      <c r="P265" s="1"/>
      <c r="Q265" s="1"/>
    </row>
    <row r="266" spans="1:17" ht="9.75" customHeight="1">
      <c r="A266" s="1"/>
      <c r="B266" s="1"/>
      <c r="C266" s="1"/>
      <c r="D266" s="1"/>
      <c r="E266" s="1"/>
      <c r="F266" s="1"/>
      <c r="G266" s="1"/>
      <c r="H266" s="1"/>
      <c r="I266" s="1"/>
      <c r="J266" s="1"/>
      <c r="K266" s="1"/>
      <c r="L266" s="1"/>
      <c r="M266" s="1"/>
      <c r="N266" s="1"/>
      <c r="O266" s="1"/>
      <c r="P266" s="1"/>
      <c r="Q266" s="1"/>
    </row>
    <row r="267" spans="1:17" ht="9.75" customHeight="1">
      <c r="A267" s="1"/>
      <c r="B267" s="1"/>
      <c r="C267" s="1"/>
      <c r="D267" s="1"/>
      <c r="E267" s="1"/>
      <c r="F267" s="1"/>
      <c r="G267" s="1"/>
      <c r="H267" s="1"/>
      <c r="I267" s="1"/>
      <c r="J267" s="1"/>
      <c r="K267" s="1"/>
      <c r="L267" s="1"/>
      <c r="M267" s="1"/>
      <c r="N267" s="1"/>
      <c r="O267" s="1"/>
      <c r="P267" s="1"/>
      <c r="Q267" s="1"/>
    </row>
    <row r="268" spans="1:17" ht="9.75" customHeight="1">
      <c r="A268" s="1"/>
      <c r="B268" s="1"/>
      <c r="C268" s="1"/>
      <c r="D268" s="1"/>
      <c r="E268" s="1"/>
      <c r="F268" s="1"/>
      <c r="G268" s="1"/>
      <c r="H268" s="1"/>
      <c r="I268" s="1"/>
      <c r="J268" s="1"/>
      <c r="K268" s="1"/>
      <c r="L268" s="1"/>
      <c r="M268" s="1"/>
      <c r="N268" s="1"/>
      <c r="O268" s="1"/>
      <c r="P268" s="1"/>
      <c r="Q268" s="1"/>
    </row>
    <row r="269" spans="1:17" ht="9.75" customHeight="1">
      <c r="A269" s="1"/>
      <c r="B269" s="1"/>
      <c r="C269" s="1"/>
      <c r="D269" s="1"/>
      <c r="E269" s="1"/>
      <c r="F269" s="1"/>
      <c r="G269" s="1"/>
      <c r="H269" s="1"/>
      <c r="I269" s="1"/>
      <c r="J269" s="1"/>
      <c r="K269" s="1"/>
      <c r="L269" s="1"/>
      <c r="M269" s="1"/>
      <c r="N269" s="1"/>
      <c r="O269" s="1"/>
      <c r="P269" s="1"/>
      <c r="Q269" s="1"/>
    </row>
    <row r="270" spans="1:17" ht="9.75" customHeight="1">
      <c r="A270" s="1"/>
      <c r="B270" s="1"/>
      <c r="C270" s="1"/>
      <c r="D270" s="1"/>
      <c r="E270" s="1"/>
      <c r="F270" s="1"/>
      <c r="G270" s="1"/>
      <c r="H270" s="1"/>
      <c r="I270" s="1"/>
      <c r="J270" s="1"/>
      <c r="K270" s="1"/>
      <c r="L270" s="1"/>
      <c r="M270" s="1"/>
      <c r="N270" s="1"/>
      <c r="O270" s="1"/>
      <c r="P270" s="1"/>
      <c r="Q270" s="1"/>
    </row>
    <row r="271" spans="1:17" ht="9.75" customHeight="1">
      <c r="A271" s="1"/>
      <c r="B271" s="1"/>
      <c r="C271" s="1"/>
      <c r="D271" s="1"/>
      <c r="E271" s="1"/>
      <c r="F271" s="1"/>
      <c r="G271" s="1"/>
      <c r="H271" s="1"/>
      <c r="I271" s="1"/>
      <c r="J271" s="1"/>
      <c r="K271" s="1"/>
      <c r="L271" s="1"/>
      <c r="M271" s="1"/>
      <c r="N271" s="1"/>
      <c r="O271" s="1"/>
      <c r="P271" s="1"/>
      <c r="Q271" s="1"/>
    </row>
    <row r="272" spans="1:17" ht="9.75" customHeight="1">
      <c r="A272" s="1"/>
      <c r="B272" s="1"/>
      <c r="C272" s="1"/>
      <c r="D272" s="1"/>
      <c r="E272" s="1"/>
      <c r="F272" s="1"/>
      <c r="G272" s="1"/>
      <c r="H272" s="1"/>
      <c r="I272" s="1"/>
      <c r="J272" s="1"/>
      <c r="K272" s="1"/>
      <c r="L272" s="1"/>
      <c r="M272" s="1"/>
      <c r="N272" s="1"/>
      <c r="O272" s="1"/>
      <c r="P272" s="1"/>
      <c r="Q272" s="1"/>
    </row>
    <row r="273" spans="1:17" ht="9.75" customHeight="1">
      <c r="A273" s="1"/>
      <c r="B273" s="1"/>
      <c r="C273" s="1"/>
      <c r="D273" s="1"/>
      <c r="E273" s="1"/>
      <c r="F273" s="1"/>
      <c r="G273" s="1"/>
      <c r="H273" s="1"/>
      <c r="I273" s="1"/>
      <c r="J273" s="1"/>
      <c r="K273" s="1"/>
      <c r="L273" s="1"/>
      <c r="M273" s="1"/>
      <c r="N273" s="1"/>
      <c r="O273" s="1"/>
      <c r="P273" s="1"/>
      <c r="Q273" s="1"/>
    </row>
    <row r="274" spans="1:17" ht="9.75" customHeight="1">
      <c r="A274" s="1"/>
      <c r="B274" s="1"/>
      <c r="C274" s="1"/>
      <c r="D274" s="1"/>
      <c r="E274" s="1"/>
      <c r="F274" s="1"/>
      <c r="G274" s="1"/>
      <c r="H274" s="1"/>
      <c r="I274" s="1"/>
      <c r="J274" s="1"/>
      <c r="K274" s="1"/>
      <c r="L274" s="1"/>
      <c r="M274" s="1"/>
      <c r="N274" s="1"/>
      <c r="O274" s="1"/>
      <c r="P274" s="1"/>
      <c r="Q274" s="1"/>
    </row>
    <row r="275" spans="1:17" ht="9.75" customHeight="1">
      <c r="A275" s="1"/>
      <c r="B275" s="1"/>
      <c r="C275" s="1"/>
      <c r="D275" s="1"/>
      <c r="E275" s="1"/>
      <c r="F275" s="1"/>
      <c r="G275" s="1"/>
      <c r="H275" s="1"/>
      <c r="I275" s="1"/>
      <c r="J275" s="1"/>
      <c r="K275" s="1"/>
      <c r="L275" s="1"/>
      <c r="M275" s="1"/>
      <c r="N275" s="1"/>
      <c r="O275" s="1"/>
      <c r="P275" s="1"/>
      <c r="Q275" s="1"/>
    </row>
    <row r="276" spans="1:17" ht="9.75" customHeight="1">
      <c r="A276" s="1"/>
      <c r="B276" s="1"/>
      <c r="C276" s="1"/>
      <c r="D276" s="1"/>
      <c r="E276" s="1"/>
      <c r="F276" s="1"/>
      <c r="G276" s="1"/>
      <c r="H276" s="1"/>
      <c r="I276" s="1"/>
      <c r="J276" s="1"/>
      <c r="K276" s="1"/>
      <c r="L276" s="1"/>
      <c r="M276" s="1"/>
      <c r="N276" s="1"/>
      <c r="O276" s="1"/>
      <c r="P276" s="1"/>
      <c r="Q276" s="1"/>
    </row>
    <row r="277" spans="1:17" ht="9.75" customHeight="1">
      <c r="A277" s="1"/>
      <c r="B277" s="1"/>
      <c r="C277" s="1"/>
      <c r="D277" s="1"/>
      <c r="E277" s="1"/>
      <c r="F277" s="1"/>
      <c r="G277" s="1"/>
      <c r="H277" s="1"/>
      <c r="I277" s="1"/>
      <c r="J277" s="1"/>
      <c r="K277" s="1"/>
      <c r="L277" s="1"/>
      <c r="M277" s="1"/>
      <c r="N277" s="1"/>
      <c r="O277" s="1"/>
      <c r="P277" s="1"/>
      <c r="Q277" s="1"/>
    </row>
    <row r="278" spans="1:17" ht="9.75" customHeight="1">
      <c r="A278" s="1"/>
      <c r="B278" s="1"/>
      <c r="C278" s="1"/>
      <c r="D278" s="1"/>
      <c r="E278" s="1"/>
      <c r="F278" s="1"/>
      <c r="G278" s="1"/>
      <c r="H278" s="1"/>
      <c r="I278" s="1"/>
      <c r="J278" s="1"/>
      <c r="K278" s="1"/>
      <c r="L278" s="1"/>
      <c r="M278" s="1"/>
      <c r="N278" s="1"/>
      <c r="O278" s="1"/>
      <c r="P278" s="1"/>
      <c r="Q278" s="1"/>
    </row>
    <row r="279" spans="1:17" ht="9.75" customHeight="1">
      <c r="A279" s="1"/>
      <c r="B279" s="1"/>
      <c r="C279" s="1"/>
      <c r="D279" s="1"/>
      <c r="E279" s="1"/>
      <c r="F279" s="1"/>
      <c r="G279" s="1"/>
      <c r="H279" s="1"/>
      <c r="I279" s="1"/>
      <c r="J279" s="1"/>
      <c r="K279" s="1"/>
      <c r="L279" s="1"/>
      <c r="M279" s="1"/>
      <c r="N279" s="1"/>
      <c r="O279" s="1"/>
      <c r="P279" s="1"/>
      <c r="Q279" s="1"/>
    </row>
    <row r="280" spans="1:17" ht="9.75" customHeight="1">
      <c r="A280" s="1"/>
      <c r="B280" s="1"/>
      <c r="C280" s="1"/>
      <c r="D280" s="1"/>
      <c r="E280" s="1"/>
      <c r="F280" s="1"/>
      <c r="G280" s="1"/>
      <c r="H280" s="1"/>
      <c r="I280" s="1"/>
      <c r="J280" s="1"/>
      <c r="K280" s="1"/>
      <c r="L280" s="1"/>
      <c r="M280" s="1"/>
      <c r="N280" s="1"/>
      <c r="O280" s="1"/>
      <c r="P280" s="1"/>
      <c r="Q280" s="1"/>
    </row>
    <row r="281" spans="1:17" ht="9.75" customHeight="1">
      <c r="A281" s="1"/>
      <c r="B281" s="1"/>
      <c r="C281" s="1"/>
      <c r="D281" s="1"/>
      <c r="E281" s="1"/>
      <c r="F281" s="1"/>
      <c r="G281" s="1"/>
      <c r="H281" s="1"/>
      <c r="I281" s="1"/>
      <c r="J281" s="1"/>
      <c r="K281" s="1"/>
      <c r="L281" s="1"/>
      <c r="M281" s="1"/>
      <c r="N281" s="1"/>
      <c r="O281" s="1"/>
      <c r="P281" s="1"/>
      <c r="Q281" s="1"/>
    </row>
    <row r="282" spans="1:17" ht="9.75" customHeight="1">
      <c r="A282" s="1"/>
      <c r="B282" s="1"/>
      <c r="C282" s="1"/>
      <c r="D282" s="1"/>
      <c r="E282" s="1"/>
      <c r="F282" s="1"/>
      <c r="G282" s="1"/>
      <c r="H282" s="1"/>
      <c r="I282" s="1"/>
      <c r="J282" s="1"/>
      <c r="K282" s="1"/>
      <c r="L282" s="1"/>
      <c r="M282" s="1"/>
      <c r="N282" s="1"/>
      <c r="O282" s="1"/>
      <c r="P282" s="1"/>
      <c r="Q282" s="1"/>
    </row>
    <row r="283" spans="1:17" ht="9.75" customHeight="1">
      <c r="A283" s="1"/>
      <c r="B283" s="1"/>
      <c r="C283" s="1"/>
      <c r="D283" s="1"/>
      <c r="E283" s="1"/>
      <c r="F283" s="1"/>
      <c r="G283" s="1"/>
      <c r="H283" s="1"/>
      <c r="I283" s="1"/>
      <c r="J283" s="1"/>
      <c r="K283" s="1"/>
      <c r="L283" s="1"/>
      <c r="M283" s="1"/>
      <c r="N283" s="1"/>
      <c r="O283" s="1"/>
      <c r="P283" s="1"/>
      <c r="Q283" s="1"/>
    </row>
    <row r="284" spans="1:17" ht="9.75" customHeight="1">
      <c r="A284" s="1"/>
      <c r="B284" s="1"/>
      <c r="C284" s="1"/>
      <c r="D284" s="1"/>
      <c r="E284" s="1"/>
      <c r="F284" s="1"/>
      <c r="G284" s="1"/>
      <c r="H284" s="1"/>
      <c r="I284" s="1"/>
      <c r="J284" s="1"/>
      <c r="K284" s="1"/>
      <c r="L284" s="1"/>
      <c r="M284" s="1"/>
      <c r="N284" s="1"/>
      <c r="O284" s="1"/>
      <c r="P284" s="1"/>
      <c r="Q284" s="1"/>
    </row>
    <row r="285" spans="1:17" ht="9.75" customHeight="1">
      <c r="A285" s="1"/>
      <c r="B285" s="1"/>
      <c r="C285" s="1"/>
      <c r="D285" s="1"/>
      <c r="E285" s="1"/>
      <c r="F285" s="1"/>
      <c r="G285" s="1"/>
      <c r="H285" s="1"/>
      <c r="I285" s="1"/>
      <c r="J285" s="1"/>
      <c r="K285" s="1"/>
      <c r="L285" s="1"/>
      <c r="M285" s="1"/>
      <c r="N285" s="1"/>
      <c r="O285" s="1"/>
      <c r="P285" s="1"/>
      <c r="Q285" s="1"/>
    </row>
    <row r="286" spans="1:17" ht="9.75" customHeight="1">
      <c r="A286" s="1"/>
      <c r="B286" s="1"/>
      <c r="C286" s="1"/>
      <c r="D286" s="1"/>
      <c r="E286" s="1"/>
      <c r="F286" s="1"/>
      <c r="G286" s="1"/>
      <c r="H286" s="1"/>
      <c r="I286" s="1"/>
      <c r="J286" s="1"/>
      <c r="K286" s="1"/>
      <c r="L286" s="1"/>
      <c r="M286" s="1"/>
      <c r="N286" s="1"/>
      <c r="O286" s="1"/>
      <c r="P286" s="1"/>
      <c r="Q286" s="1"/>
    </row>
    <row r="287" spans="1:17" ht="9.75" customHeight="1">
      <c r="A287" s="1"/>
      <c r="B287" s="1"/>
      <c r="C287" s="1"/>
      <c r="D287" s="1"/>
      <c r="E287" s="1"/>
      <c r="F287" s="1"/>
      <c r="G287" s="1"/>
      <c r="H287" s="1"/>
      <c r="I287" s="1"/>
      <c r="J287" s="1"/>
      <c r="K287" s="1"/>
      <c r="L287" s="1"/>
      <c r="M287" s="1"/>
      <c r="N287" s="1"/>
      <c r="O287" s="1"/>
      <c r="P287" s="1"/>
      <c r="Q287" s="1"/>
    </row>
    <row r="288" spans="1:17" ht="9.75" customHeight="1">
      <c r="A288" s="1"/>
      <c r="B288" s="1"/>
      <c r="C288" s="1"/>
      <c r="D288" s="1"/>
      <c r="E288" s="1"/>
      <c r="F288" s="1"/>
      <c r="G288" s="1"/>
      <c r="H288" s="1"/>
      <c r="I288" s="1"/>
      <c r="J288" s="1"/>
      <c r="K288" s="1"/>
      <c r="L288" s="1"/>
      <c r="M288" s="1"/>
      <c r="N288" s="1"/>
      <c r="O288" s="1"/>
      <c r="P288" s="1"/>
      <c r="Q288" s="1"/>
    </row>
    <row r="289" spans="1:17" ht="9.75" customHeight="1">
      <c r="A289" s="1"/>
      <c r="B289" s="1"/>
      <c r="C289" s="1"/>
      <c r="D289" s="1"/>
      <c r="E289" s="1"/>
      <c r="F289" s="1"/>
      <c r="G289" s="1"/>
      <c r="H289" s="1"/>
      <c r="I289" s="1"/>
      <c r="J289" s="1"/>
      <c r="K289" s="1"/>
      <c r="L289" s="1"/>
      <c r="M289" s="1"/>
      <c r="N289" s="1"/>
      <c r="O289" s="1"/>
      <c r="P289" s="1"/>
      <c r="Q289" s="1"/>
    </row>
    <row r="290" spans="1:17" ht="9.75" customHeight="1">
      <c r="A290" s="1"/>
      <c r="B290" s="1"/>
      <c r="C290" s="1"/>
      <c r="D290" s="1"/>
      <c r="E290" s="1"/>
      <c r="F290" s="1"/>
      <c r="G290" s="1"/>
      <c r="H290" s="1"/>
      <c r="I290" s="1"/>
      <c r="J290" s="1"/>
      <c r="K290" s="1"/>
      <c r="L290" s="1"/>
      <c r="M290" s="1"/>
      <c r="N290" s="1"/>
      <c r="O290" s="1"/>
      <c r="P290" s="1"/>
      <c r="Q290" s="1"/>
    </row>
    <row r="291" spans="1:17" ht="9.75" customHeight="1">
      <c r="A291" s="1"/>
      <c r="B291" s="1"/>
      <c r="C291" s="1"/>
      <c r="D291" s="1"/>
      <c r="E291" s="1"/>
      <c r="F291" s="1"/>
      <c r="G291" s="1"/>
      <c r="H291" s="1"/>
      <c r="I291" s="1"/>
      <c r="J291" s="1"/>
      <c r="K291" s="1"/>
      <c r="L291" s="1"/>
      <c r="M291" s="1"/>
      <c r="N291" s="1"/>
      <c r="O291" s="1"/>
      <c r="P291" s="1"/>
      <c r="Q291" s="1"/>
    </row>
    <row r="292" spans="1:17" ht="9.75" customHeight="1">
      <c r="A292" s="1"/>
      <c r="B292" s="1"/>
      <c r="C292" s="1"/>
      <c r="D292" s="1"/>
      <c r="E292" s="1"/>
      <c r="F292" s="1"/>
      <c r="G292" s="1"/>
      <c r="H292" s="1"/>
      <c r="I292" s="1"/>
      <c r="J292" s="1"/>
      <c r="K292" s="1"/>
      <c r="L292" s="1"/>
      <c r="M292" s="1"/>
      <c r="N292" s="1"/>
      <c r="O292" s="1"/>
      <c r="P292" s="1"/>
      <c r="Q292" s="1"/>
    </row>
    <row r="293" spans="1:17" ht="9.75" customHeight="1">
      <c r="A293" s="1"/>
      <c r="B293" s="1"/>
      <c r="C293" s="1"/>
      <c r="D293" s="1"/>
      <c r="E293" s="1"/>
      <c r="F293" s="1"/>
      <c r="G293" s="1"/>
      <c r="H293" s="1"/>
      <c r="I293" s="1"/>
      <c r="J293" s="1"/>
      <c r="K293" s="1"/>
      <c r="L293" s="1"/>
      <c r="M293" s="1"/>
      <c r="N293" s="1"/>
      <c r="O293" s="1"/>
      <c r="P293" s="1"/>
      <c r="Q293" s="1"/>
    </row>
    <row r="294" spans="1:17" ht="9.75" customHeight="1">
      <c r="A294" s="1"/>
      <c r="B294" s="1"/>
      <c r="C294" s="1"/>
      <c r="D294" s="1"/>
      <c r="E294" s="1"/>
      <c r="F294" s="1"/>
      <c r="G294" s="1"/>
      <c r="H294" s="1"/>
      <c r="I294" s="1"/>
      <c r="J294" s="1"/>
      <c r="K294" s="1"/>
      <c r="L294" s="1"/>
      <c r="M294" s="1"/>
      <c r="N294" s="1"/>
      <c r="O294" s="1"/>
      <c r="P294" s="1"/>
      <c r="Q294" s="1"/>
    </row>
    <row r="295" spans="1:17" ht="9.75" customHeight="1">
      <c r="A295" s="1"/>
      <c r="B295" s="1"/>
      <c r="C295" s="1"/>
      <c r="D295" s="1"/>
      <c r="E295" s="1"/>
      <c r="F295" s="1"/>
      <c r="G295" s="1"/>
      <c r="H295" s="1"/>
      <c r="I295" s="1"/>
      <c r="J295" s="1"/>
      <c r="K295" s="1"/>
      <c r="L295" s="1"/>
      <c r="M295" s="1"/>
      <c r="N295" s="1"/>
      <c r="O295" s="1"/>
      <c r="P295" s="1"/>
      <c r="Q295" s="1"/>
    </row>
    <row r="296" spans="1:17" ht="9.75" customHeight="1">
      <c r="A296" s="1"/>
      <c r="B296" s="1"/>
      <c r="C296" s="1"/>
      <c r="D296" s="1"/>
      <c r="E296" s="1"/>
      <c r="F296" s="1"/>
      <c r="G296" s="1"/>
      <c r="H296" s="1"/>
      <c r="I296" s="1"/>
      <c r="J296" s="1"/>
      <c r="K296" s="1"/>
      <c r="L296" s="1"/>
      <c r="M296" s="1"/>
      <c r="N296" s="1"/>
      <c r="O296" s="1"/>
      <c r="P296" s="1"/>
      <c r="Q296" s="1"/>
    </row>
    <row r="297" spans="1:17" ht="9.75" customHeight="1">
      <c r="A297" s="1"/>
      <c r="B297" s="1"/>
      <c r="C297" s="1"/>
      <c r="D297" s="1"/>
      <c r="E297" s="1"/>
      <c r="F297" s="1"/>
      <c r="G297" s="1"/>
      <c r="H297" s="1"/>
      <c r="I297" s="1"/>
      <c r="J297" s="1"/>
      <c r="K297" s="1"/>
      <c r="L297" s="1"/>
      <c r="M297" s="1"/>
      <c r="N297" s="1"/>
      <c r="O297" s="1"/>
      <c r="P297" s="1"/>
      <c r="Q297" s="1"/>
    </row>
    <row r="298" spans="1:17" ht="9.75" customHeight="1">
      <c r="A298" s="1"/>
      <c r="B298" s="1"/>
      <c r="C298" s="1"/>
      <c r="D298" s="1"/>
      <c r="E298" s="1"/>
      <c r="F298" s="1"/>
      <c r="G298" s="1"/>
      <c r="H298" s="1"/>
      <c r="I298" s="1"/>
      <c r="J298" s="1"/>
      <c r="K298" s="1"/>
      <c r="L298" s="1"/>
      <c r="M298" s="1"/>
      <c r="N298" s="1"/>
      <c r="O298" s="1"/>
      <c r="P298" s="1"/>
      <c r="Q298" s="1"/>
    </row>
    <row r="299" spans="1:17" ht="9.75" customHeight="1">
      <c r="A299" s="1"/>
      <c r="B299" s="1"/>
      <c r="C299" s="1"/>
      <c r="D299" s="1"/>
      <c r="E299" s="1"/>
      <c r="F299" s="1"/>
      <c r="G299" s="1"/>
      <c r="H299" s="1"/>
      <c r="I299" s="1"/>
      <c r="J299" s="1"/>
      <c r="K299" s="1"/>
      <c r="L299" s="1"/>
      <c r="M299" s="1"/>
      <c r="N299" s="1"/>
      <c r="O299" s="1"/>
      <c r="P299" s="1"/>
      <c r="Q299" s="1"/>
    </row>
    <row r="300" spans="1:17" ht="9.75" customHeight="1">
      <c r="A300" s="1"/>
      <c r="B300" s="1"/>
      <c r="C300" s="1"/>
      <c r="D300" s="1"/>
      <c r="E300" s="1"/>
      <c r="F300" s="1"/>
      <c r="G300" s="1"/>
      <c r="H300" s="1"/>
      <c r="I300" s="1"/>
      <c r="J300" s="1"/>
      <c r="K300" s="1"/>
      <c r="L300" s="1"/>
      <c r="M300" s="1"/>
      <c r="N300" s="1"/>
      <c r="O300" s="1"/>
      <c r="P300" s="1"/>
      <c r="Q300" s="1"/>
    </row>
    <row r="301" spans="1:17" ht="9.75" customHeight="1">
      <c r="A301" s="1"/>
      <c r="B301" s="1"/>
      <c r="C301" s="1"/>
      <c r="D301" s="1"/>
      <c r="E301" s="1"/>
      <c r="F301" s="1"/>
      <c r="G301" s="1"/>
      <c r="H301" s="1"/>
      <c r="I301" s="1"/>
      <c r="J301" s="1"/>
      <c r="K301" s="1"/>
      <c r="L301" s="1"/>
      <c r="M301" s="1"/>
      <c r="N301" s="1"/>
      <c r="O301" s="1"/>
      <c r="P301" s="1"/>
      <c r="Q301" s="1"/>
    </row>
    <row r="302" spans="1:17" ht="9.75" customHeight="1">
      <c r="A302" s="1"/>
      <c r="B302" s="1"/>
      <c r="C302" s="1"/>
      <c r="D302" s="1"/>
      <c r="E302" s="1"/>
      <c r="F302" s="1"/>
      <c r="G302" s="1"/>
      <c r="H302" s="1"/>
      <c r="I302" s="1"/>
      <c r="J302" s="1"/>
      <c r="K302" s="1"/>
      <c r="L302" s="1"/>
      <c r="M302" s="1"/>
      <c r="N302" s="1"/>
      <c r="O302" s="1"/>
      <c r="P302" s="1"/>
      <c r="Q302" s="1"/>
    </row>
    <row r="303" spans="1:17" ht="9.75" customHeight="1">
      <c r="A303" s="1"/>
      <c r="B303" s="1"/>
      <c r="C303" s="1"/>
      <c r="D303" s="1"/>
      <c r="E303" s="1"/>
      <c r="F303" s="1"/>
      <c r="G303" s="1"/>
      <c r="H303" s="1"/>
      <c r="I303" s="1"/>
      <c r="J303" s="1"/>
      <c r="K303" s="1"/>
      <c r="L303" s="1"/>
      <c r="M303" s="1"/>
      <c r="N303" s="1"/>
      <c r="O303" s="1"/>
      <c r="P303" s="1"/>
      <c r="Q303" s="1"/>
    </row>
    <row r="304" spans="1:17" ht="9.75" customHeight="1">
      <c r="A304" s="1"/>
      <c r="B304" s="1"/>
      <c r="C304" s="1"/>
      <c r="D304" s="1"/>
      <c r="E304" s="1"/>
      <c r="F304" s="1"/>
      <c r="G304" s="1"/>
      <c r="H304" s="1"/>
      <c r="I304" s="1"/>
      <c r="J304" s="1"/>
      <c r="K304" s="1"/>
      <c r="L304" s="1"/>
      <c r="M304" s="1"/>
      <c r="N304" s="1"/>
      <c r="O304" s="1"/>
      <c r="P304" s="1"/>
      <c r="Q304" s="1"/>
    </row>
    <row r="305" spans="1:17" ht="9.75" customHeight="1">
      <c r="A305" s="1"/>
      <c r="B305" s="1"/>
      <c r="C305" s="1"/>
      <c r="D305" s="1"/>
      <c r="E305" s="1"/>
      <c r="F305" s="1"/>
      <c r="G305" s="1"/>
      <c r="H305" s="1"/>
      <c r="I305" s="1"/>
      <c r="J305" s="1"/>
      <c r="K305" s="1"/>
      <c r="L305" s="1"/>
      <c r="M305" s="1"/>
      <c r="N305" s="1"/>
      <c r="O305" s="1"/>
      <c r="P305" s="1"/>
      <c r="Q305" s="1"/>
    </row>
    <row r="306" spans="1:17" ht="9.75" customHeight="1">
      <c r="A306" s="1"/>
      <c r="B306" s="1"/>
      <c r="C306" s="1"/>
      <c r="D306" s="1"/>
      <c r="E306" s="1"/>
      <c r="F306" s="1"/>
      <c r="G306" s="1"/>
      <c r="H306" s="1"/>
      <c r="I306" s="1"/>
      <c r="J306" s="1"/>
      <c r="K306" s="1"/>
      <c r="L306" s="1"/>
      <c r="M306" s="1"/>
      <c r="N306" s="1"/>
      <c r="O306" s="1"/>
      <c r="P306" s="1"/>
      <c r="Q306" s="1"/>
    </row>
    <row r="307" spans="1:17" ht="9.75" customHeight="1">
      <c r="A307" s="1"/>
      <c r="B307" s="1"/>
      <c r="C307" s="1"/>
      <c r="D307" s="1"/>
      <c r="E307" s="1"/>
      <c r="F307" s="1"/>
      <c r="G307" s="1"/>
      <c r="H307" s="1"/>
      <c r="I307" s="1"/>
      <c r="J307" s="1"/>
      <c r="K307" s="1"/>
      <c r="L307" s="1"/>
      <c r="M307" s="1"/>
      <c r="N307" s="1"/>
      <c r="O307" s="1"/>
      <c r="P307" s="1"/>
      <c r="Q307" s="1"/>
    </row>
    <row r="308" spans="1:17" ht="9.75" customHeight="1">
      <c r="A308" s="1"/>
      <c r="B308" s="1"/>
      <c r="C308" s="1"/>
      <c r="D308" s="1"/>
      <c r="E308" s="1"/>
      <c r="F308" s="1"/>
      <c r="G308" s="1"/>
      <c r="H308" s="1"/>
      <c r="I308" s="1"/>
      <c r="J308" s="1"/>
      <c r="K308" s="1"/>
      <c r="L308" s="1"/>
      <c r="M308" s="1"/>
      <c r="N308" s="1"/>
      <c r="O308" s="1"/>
      <c r="P308" s="1"/>
      <c r="Q308" s="1"/>
    </row>
    <row r="309" spans="1:17" ht="9.75" customHeight="1">
      <c r="A309" s="1"/>
      <c r="B309" s="1"/>
      <c r="C309" s="1"/>
      <c r="D309" s="1"/>
      <c r="E309" s="1"/>
      <c r="F309" s="1"/>
      <c r="G309" s="1"/>
      <c r="H309" s="1"/>
      <c r="I309" s="1"/>
      <c r="J309" s="1"/>
      <c r="K309" s="1"/>
      <c r="L309" s="1"/>
      <c r="M309" s="1"/>
      <c r="N309" s="1"/>
      <c r="O309" s="1"/>
      <c r="P309" s="1"/>
      <c r="Q309" s="1"/>
    </row>
    <row r="310" spans="1:17" ht="9.75" customHeight="1">
      <c r="A310" s="1"/>
      <c r="B310" s="1"/>
      <c r="C310" s="1"/>
      <c r="D310" s="1"/>
      <c r="E310" s="1"/>
      <c r="F310" s="1"/>
      <c r="G310" s="1"/>
      <c r="H310" s="1"/>
      <c r="I310" s="1"/>
      <c r="J310" s="1"/>
      <c r="K310" s="1"/>
      <c r="L310" s="1"/>
      <c r="M310" s="1"/>
      <c r="N310" s="1"/>
      <c r="O310" s="1"/>
      <c r="P310" s="1"/>
      <c r="Q310" s="1"/>
    </row>
    <row r="311" spans="1:17" ht="9.75" customHeight="1">
      <c r="A311" s="1"/>
      <c r="B311" s="1"/>
      <c r="C311" s="1"/>
      <c r="D311" s="1"/>
      <c r="E311" s="1"/>
      <c r="F311" s="1"/>
      <c r="G311" s="1"/>
      <c r="H311" s="1"/>
      <c r="I311" s="1"/>
      <c r="J311" s="1"/>
      <c r="K311" s="1"/>
      <c r="L311" s="1"/>
      <c r="M311" s="1"/>
      <c r="N311" s="1"/>
      <c r="O311" s="1"/>
      <c r="P311" s="1"/>
      <c r="Q311" s="1"/>
    </row>
    <row r="312" spans="1:17" ht="9.75" customHeight="1">
      <c r="A312" s="1"/>
      <c r="B312" s="1"/>
      <c r="C312" s="1"/>
      <c r="D312" s="1"/>
      <c r="E312" s="1"/>
      <c r="F312" s="1"/>
      <c r="G312" s="1"/>
      <c r="H312" s="1"/>
      <c r="I312" s="1"/>
      <c r="J312" s="1"/>
      <c r="K312" s="1"/>
      <c r="L312" s="1"/>
      <c r="M312" s="1"/>
      <c r="N312" s="1"/>
      <c r="O312" s="1"/>
      <c r="P312" s="1"/>
      <c r="Q312" s="1"/>
    </row>
    <row r="313" spans="1:17" ht="9.75" customHeight="1">
      <c r="A313" s="1"/>
      <c r="B313" s="1"/>
      <c r="C313" s="1"/>
      <c r="D313" s="1"/>
      <c r="E313" s="1"/>
      <c r="F313" s="1"/>
      <c r="G313" s="1"/>
      <c r="H313" s="1"/>
      <c r="I313" s="1"/>
      <c r="J313" s="1"/>
      <c r="K313" s="1"/>
      <c r="L313" s="1"/>
      <c r="M313" s="1"/>
      <c r="N313" s="1"/>
      <c r="O313" s="1"/>
      <c r="P313" s="1"/>
      <c r="Q313" s="1"/>
    </row>
    <row r="314" spans="1:17" ht="9.75" customHeight="1">
      <c r="A314" s="1"/>
      <c r="B314" s="1"/>
      <c r="C314" s="1"/>
      <c r="D314" s="1"/>
      <c r="E314" s="1"/>
      <c r="F314" s="1"/>
      <c r="G314" s="1"/>
      <c r="H314" s="1"/>
      <c r="I314" s="1"/>
      <c r="J314" s="1"/>
      <c r="K314" s="1"/>
      <c r="L314" s="1"/>
      <c r="M314" s="1"/>
      <c r="N314" s="1"/>
      <c r="O314" s="1"/>
      <c r="P314" s="1"/>
      <c r="Q314" s="1"/>
    </row>
    <row r="315" spans="1:17" ht="9.75" customHeight="1">
      <c r="A315" s="1"/>
      <c r="B315" s="1"/>
      <c r="C315" s="1"/>
      <c r="D315" s="1"/>
      <c r="E315" s="1"/>
      <c r="F315" s="1"/>
      <c r="G315" s="1"/>
      <c r="H315" s="1"/>
      <c r="I315" s="1"/>
      <c r="J315" s="1"/>
      <c r="K315" s="1"/>
      <c r="L315" s="1"/>
      <c r="M315" s="1"/>
      <c r="N315" s="1"/>
      <c r="O315" s="1"/>
      <c r="P315" s="1"/>
      <c r="Q315" s="1"/>
    </row>
    <row r="316" spans="1:17" ht="9.75" customHeight="1">
      <c r="A316" s="1"/>
      <c r="B316" s="1"/>
      <c r="C316" s="1"/>
      <c r="D316" s="1"/>
      <c r="E316" s="1"/>
      <c r="F316" s="1"/>
      <c r="G316" s="1"/>
      <c r="H316" s="1"/>
      <c r="I316" s="1"/>
      <c r="J316" s="1"/>
      <c r="K316" s="1"/>
      <c r="L316" s="1"/>
      <c r="M316" s="1"/>
      <c r="N316" s="1"/>
      <c r="O316" s="1"/>
      <c r="P316" s="1"/>
      <c r="Q316" s="1"/>
    </row>
    <row r="317" spans="1:17" ht="9.75" customHeight="1">
      <c r="A317" s="1"/>
      <c r="B317" s="1"/>
      <c r="C317" s="1"/>
      <c r="D317" s="1"/>
      <c r="E317" s="1"/>
      <c r="F317" s="1"/>
      <c r="G317" s="1"/>
      <c r="H317" s="1"/>
      <c r="I317" s="1"/>
      <c r="J317" s="1"/>
      <c r="K317" s="1"/>
      <c r="L317" s="1"/>
      <c r="M317" s="1"/>
      <c r="N317" s="1"/>
      <c r="O317" s="1"/>
      <c r="P317" s="1"/>
      <c r="Q317" s="1"/>
    </row>
    <row r="318" spans="1:17" ht="9.75" customHeight="1">
      <c r="A318" s="1"/>
      <c r="B318" s="1"/>
      <c r="C318" s="1"/>
      <c r="D318" s="1"/>
      <c r="E318" s="1"/>
      <c r="F318" s="1"/>
      <c r="G318" s="1"/>
      <c r="H318" s="1"/>
      <c r="I318" s="1"/>
      <c r="J318" s="1"/>
      <c r="K318" s="1"/>
      <c r="L318" s="1"/>
      <c r="M318" s="1"/>
      <c r="N318" s="1"/>
      <c r="O318" s="1"/>
      <c r="P318" s="1"/>
      <c r="Q318" s="1"/>
    </row>
    <row r="319" spans="1:17" ht="9.75" customHeight="1">
      <c r="A319" s="1"/>
      <c r="B319" s="1"/>
      <c r="C319" s="1"/>
      <c r="D319" s="1"/>
      <c r="E319" s="1"/>
      <c r="F319" s="1"/>
      <c r="G319" s="1"/>
      <c r="H319" s="1"/>
      <c r="I319" s="1"/>
      <c r="J319" s="1"/>
      <c r="K319" s="1"/>
      <c r="L319" s="1"/>
      <c r="M319" s="1"/>
      <c r="N319" s="1"/>
      <c r="O319" s="1"/>
      <c r="P319" s="1"/>
      <c r="Q319" s="1"/>
    </row>
    <row r="320" spans="1:17" ht="9.75" customHeight="1">
      <c r="A320" s="1"/>
      <c r="B320" s="1"/>
      <c r="C320" s="1"/>
      <c r="D320" s="1"/>
      <c r="E320" s="1"/>
      <c r="F320" s="1"/>
      <c r="G320" s="1"/>
      <c r="H320" s="1"/>
      <c r="I320" s="1"/>
      <c r="J320" s="1"/>
      <c r="K320" s="1"/>
      <c r="L320" s="1"/>
      <c r="M320" s="1"/>
      <c r="N320" s="1"/>
      <c r="O320" s="1"/>
      <c r="P320" s="1"/>
      <c r="Q320" s="1"/>
    </row>
    <row r="321" spans="1:17" ht="9.75" customHeight="1">
      <c r="A321" s="1"/>
      <c r="B321" s="1"/>
      <c r="C321" s="1"/>
      <c r="D321" s="1"/>
      <c r="E321" s="1"/>
      <c r="F321" s="1"/>
      <c r="G321" s="1"/>
      <c r="H321" s="1"/>
      <c r="I321" s="1"/>
      <c r="J321" s="1"/>
      <c r="K321" s="1"/>
      <c r="L321" s="1"/>
      <c r="M321" s="1"/>
      <c r="N321" s="1"/>
      <c r="O321" s="1"/>
      <c r="P321" s="1"/>
      <c r="Q321" s="1"/>
    </row>
    <row r="322" spans="1:17" ht="9.75" customHeight="1">
      <c r="A322" s="1"/>
      <c r="B322" s="1"/>
      <c r="C322" s="1"/>
      <c r="D322" s="1"/>
      <c r="E322" s="1"/>
      <c r="F322" s="1"/>
      <c r="G322" s="1"/>
      <c r="H322" s="1"/>
      <c r="I322" s="1"/>
      <c r="J322" s="1"/>
      <c r="K322" s="1"/>
      <c r="L322" s="1"/>
      <c r="M322" s="1"/>
      <c r="N322" s="1"/>
      <c r="O322" s="1"/>
      <c r="P322" s="1"/>
      <c r="Q322" s="1"/>
    </row>
    <row r="323" spans="1:17" ht="9.75" customHeight="1">
      <c r="A323" s="1"/>
      <c r="B323" s="1"/>
      <c r="C323" s="1"/>
      <c r="D323" s="1"/>
      <c r="E323" s="1"/>
      <c r="F323" s="1"/>
      <c r="G323" s="1"/>
      <c r="H323" s="1"/>
      <c r="I323" s="1"/>
      <c r="J323" s="1"/>
      <c r="K323" s="1"/>
      <c r="L323" s="1"/>
      <c r="M323" s="1"/>
      <c r="N323" s="1"/>
      <c r="O323" s="1"/>
      <c r="P323" s="1"/>
      <c r="Q323" s="1"/>
    </row>
    <row r="324" spans="1:17" ht="9.75" customHeight="1">
      <c r="A324" s="1"/>
      <c r="B324" s="1"/>
      <c r="C324" s="1"/>
      <c r="D324" s="1"/>
      <c r="E324" s="1"/>
      <c r="F324" s="1"/>
      <c r="G324" s="1"/>
      <c r="H324" s="1"/>
      <c r="I324" s="1"/>
      <c r="J324" s="1"/>
      <c r="K324" s="1"/>
      <c r="L324" s="1"/>
      <c r="M324" s="1"/>
      <c r="N324" s="1"/>
      <c r="O324" s="1"/>
      <c r="P324" s="1"/>
      <c r="Q324" s="1"/>
    </row>
    <row r="325" spans="1:17" ht="9.75" customHeight="1">
      <c r="A325" s="1"/>
      <c r="B325" s="1"/>
      <c r="C325" s="1"/>
      <c r="D325" s="1"/>
      <c r="E325" s="1"/>
      <c r="F325" s="1"/>
      <c r="G325" s="1"/>
      <c r="H325" s="1"/>
      <c r="I325" s="1"/>
      <c r="J325" s="1"/>
      <c r="K325" s="1"/>
      <c r="L325" s="1"/>
      <c r="M325" s="1"/>
      <c r="N325" s="1"/>
      <c r="O325" s="1"/>
      <c r="P325" s="1"/>
      <c r="Q325" s="1"/>
    </row>
    <row r="326" spans="1:17" ht="9.75" customHeight="1">
      <c r="A326" s="1"/>
      <c r="B326" s="1"/>
      <c r="C326" s="1"/>
      <c r="D326" s="1"/>
      <c r="E326" s="1"/>
      <c r="F326" s="1"/>
      <c r="G326" s="1"/>
      <c r="H326" s="1"/>
      <c r="I326" s="1"/>
      <c r="J326" s="1"/>
      <c r="K326" s="1"/>
      <c r="L326" s="1"/>
      <c r="M326" s="1"/>
      <c r="N326" s="1"/>
      <c r="O326" s="1"/>
      <c r="P326" s="1"/>
      <c r="Q326" s="1"/>
    </row>
    <row r="327" spans="1:17" ht="9.75" customHeight="1">
      <c r="A327" s="1"/>
      <c r="B327" s="1"/>
      <c r="C327" s="1"/>
      <c r="D327" s="1"/>
      <c r="E327" s="1"/>
      <c r="F327" s="1"/>
      <c r="G327" s="1"/>
      <c r="H327" s="1"/>
      <c r="I327" s="1"/>
      <c r="J327" s="1"/>
      <c r="K327" s="1"/>
      <c r="L327" s="1"/>
      <c r="M327" s="1"/>
      <c r="N327" s="1"/>
      <c r="O327" s="1"/>
      <c r="P327" s="1"/>
      <c r="Q327" s="1"/>
    </row>
    <row r="328" spans="1:17" ht="9.75" customHeight="1">
      <c r="A328" s="1"/>
      <c r="B328" s="1"/>
      <c r="C328" s="1"/>
      <c r="D328" s="1"/>
      <c r="E328" s="1"/>
      <c r="F328" s="1"/>
      <c r="G328" s="1"/>
      <c r="H328" s="1"/>
      <c r="I328" s="1"/>
      <c r="J328" s="1"/>
      <c r="K328" s="1"/>
      <c r="L328" s="1"/>
      <c r="M328" s="1"/>
      <c r="N328" s="1"/>
      <c r="O328" s="1"/>
      <c r="P328" s="1"/>
      <c r="Q328" s="1"/>
    </row>
    <row r="329" spans="1:17" ht="9.75" customHeight="1">
      <c r="A329" s="1"/>
      <c r="B329" s="1"/>
      <c r="C329" s="1"/>
      <c r="D329" s="1"/>
      <c r="E329" s="1"/>
      <c r="F329" s="1"/>
      <c r="G329" s="1"/>
      <c r="H329" s="1"/>
      <c r="I329" s="1"/>
      <c r="J329" s="1"/>
      <c r="K329" s="1"/>
      <c r="L329" s="1"/>
      <c r="M329" s="1"/>
      <c r="N329" s="1"/>
      <c r="O329" s="1"/>
      <c r="P329" s="1"/>
      <c r="Q329" s="1"/>
    </row>
    <row r="330" spans="1:17" ht="9.75" customHeight="1">
      <c r="A330" s="1"/>
      <c r="B330" s="1"/>
      <c r="C330" s="1"/>
      <c r="D330" s="1"/>
      <c r="E330" s="1"/>
      <c r="F330" s="1"/>
      <c r="G330" s="1"/>
      <c r="H330" s="1"/>
      <c r="I330" s="1"/>
      <c r="J330" s="1"/>
      <c r="K330" s="1"/>
      <c r="L330" s="1"/>
      <c r="M330" s="1"/>
      <c r="N330" s="1"/>
      <c r="O330" s="1"/>
      <c r="P330" s="1"/>
      <c r="Q330" s="1"/>
    </row>
    <row r="331" spans="1:17" ht="9.75" customHeight="1">
      <c r="A331" s="1"/>
      <c r="B331" s="1"/>
      <c r="C331" s="1"/>
      <c r="D331" s="1"/>
      <c r="E331" s="1"/>
      <c r="F331" s="1"/>
      <c r="G331" s="1"/>
      <c r="H331" s="1"/>
      <c r="I331" s="1"/>
      <c r="J331" s="1"/>
      <c r="K331" s="1"/>
      <c r="L331" s="1"/>
      <c r="M331" s="1"/>
      <c r="N331" s="1"/>
      <c r="O331" s="1"/>
      <c r="P331" s="1"/>
      <c r="Q331" s="1"/>
    </row>
    <row r="332" spans="1:17" ht="9.75" customHeight="1">
      <c r="A332" s="1"/>
      <c r="B332" s="1"/>
      <c r="C332" s="1"/>
      <c r="D332" s="1"/>
      <c r="E332" s="1"/>
      <c r="F332" s="1"/>
      <c r="G332" s="1"/>
      <c r="H332" s="1"/>
      <c r="I332" s="1"/>
      <c r="J332" s="1"/>
      <c r="K332" s="1"/>
      <c r="L332" s="1"/>
      <c r="M332" s="1"/>
      <c r="N332" s="1"/>
      <c r="O332" s="1"/>
      <c r="P332" s="1"/>
      <c r="Q332" s="1"/>
    </row>
    <row r="333" spans="1:17" ht="9.75" customHeight="1">
      <c r="A333" s="1"/>
      <c r="B333" s="1"/>
      <c r="C333" s="1"/>
      <c r="D333" s="1"/>
      <c r="E333" s="1"/>
      <c r="F333" s="1"/>
      <c r="G333" s="1"/>
      <c r="H333" s="1"/>
      <c r="I333" s="1"/>
      <c r="J333" s="1"/>
      <c r="K333" s="1"/>
      <c r="L333" s="1"/>
      <c r="M333" s="1"/>
      <c r="N333" s="1"/>
      <c r="O333" s="1"/>
      <c r="P333" s="1"/>
      <c r="Q333" s="1"/>
    </row>
    <row r="334" spans="1:17" ht="9.75" customHeight="1">
      <c r="A334" s="1"/>
      <c r="B334" s="1"/>
      <c r="C334" s="1"/>
      <c r="D334" s="1"/>
      <c r="E334" s="1"/>
      <c r="F334" s="1"/>
      <c r="G334" s="1"/>
      <c r="H334" s="1"/>
      <c r="I334" s="1"/>
      <c r="J334" s="1"/>
      <c r="K334" s="1"/>
      <c r="L334" s="1"/>
      <c r="M334" s="1"/>
      <c r="N334" s="1"/>
      <c r="O334" s="1"/>
      <c r="P334" s="1"/>
      <c r="Q334" s="1"/>
    </row>
    <row r="335" spans="1:17" ht="9.75" customHeight="1">
      <c r="A335" s="1"/>
      <c r="B335" s="1"/>
      <c r="C335" s="1"/>
      <c r="D335" s="1"/>
      <c r="E335" s="1"/>
      <c r="F335" s="1"/>
      <c r="G335" s="1"/>
      <c r="H335" s="1"/>
      <c r="I335" s="1"/>
      <c r="J335" s="1"/>
      <c r="K335" s="1"/>
      <c r="L335" s="1"/>
      <c r="M335" s="1"/>
      <c r="N335" s="1"/>
      <c r="O335" s="1"/>
      <c r="P335" s="1"/>
      <c r="Q335" s="1"/>
    </row>
    <row r="336" spans="1:17" ht="9.75" customHeight="1">
      <c r="A336" s="1"/>
      <c r="B336" s="1"/>
      <c r="C336" s="1"/>
      <c r="D336" s="1"/>
      <c r="E336" s="1"/>
      <c r="F336" s="1"/>
      <c r="G336" s="1"/>
      <c r="H336" s="1"/>
      <c r="I336" s="1"/>
      <c r="J336" s="1"/>
      <c r="K336" s="1"/>
      <c r="L336" s="1"/>
      <c r="M336" s="1"/>
      <c r="N336" s="1"/>
      <c r="O336" s="1"/>
      <c r="P336" s="1"/>
      <c r="Q336" s="1"/>
    </row>
    <row r="337" spans="1:17" ht="9.75" customHeight="1">
      <c r="A337" s="1"/>
      <c r="B337" s="1"/>
      <c r="C337" s="1"/>
      <c r="D337" s="1"/>
      <c r="E337" s="1"/>
      <c r="F337" s="1"/>
      <c r="G337" s="1"/>
      <c r="H337" s="1"/>
      <c r="I337" s="1"/>
      <c r="J337" s="1"/>
      <c r="K337" s="1"/>
      <c r="L337" s="1"/>
      <c r="M337" s="1"/>
      <c r="N337" s="1"/>
      <c r="O337" s="1"/>
      <c r="P337" s="1"/>
      <c r="Q337" s="1"/>
    </row>
    <row r="338" spans="1:17" ht="9.75" customHeight="1">
      <c r="A338" s="1"/>
      <c r="B338" s="1"/>
      <c r="C338" s="1"/>
      <c r="D338" s="1"/>
      <c r="E338" s="1"/>
      <c r="F338" s="1"/>
      <c r="G338" s="1"/>
      <c r="H338" s="1"/>
      <c r="I338" s="1"/>
      <c r="J338" s="1"/>
      <c r="K338" s="1"/>
      <c r="L338" s="1"/>
      <c r="M338" s="1"/>
      <c r="N338" s="1"/>
      <c r="O338" s="1"/>
      <c r="P338" s="1"/>
      <c r="Q338" s="1"/>
    </row>
    <row r="339" spans="1:17" ht="9.75" customHeight="1">
      <c r="A339" s="1"/>
      <c r="B339" s="1"/>
      <c r="C339" s="1"/>
      <c r="D339" s="1"/>
      <c r="E339" s="1"/>
      <c r="F339" s="1"/>
      <c r="G339" s="1"/>
      <c r="H339" s="1"/>
      <c r="I339" s="1"/>
      <c r="J339" s="1"/>
      <c r="K339" s="1"/>
      <c r="L339" s="1"/>
      <c r="M339" s="1"/>
      <c r="N339" s="1"/>
      <c r="O339" s="1"/>
      <c r="P339" s="1"/>
      <c r="Q339" s="1"/>
    </row>
    <row r="340" spans="1:17" ht="9.75" customHeight="1">
      <c r="A340" s="1"/>
      <c r="B340" s="1"/>
      <c r="C340" s="1"/>
      <c r="D340" s="1"/>
      <c r="E340" s="1"/>
      <c r="F340" s="1"/>
      <c r="G340" s="1"/>
      <c r="H340" s="1"/>
      <c r="I340" s="1"/>
      <c r="J340" s="1"/>
      <c r="K340" s="1"/>
      <c r="L340" s="1"/>
      <c r="M340" s="1"/>
      <c r="N340" s="1"/>
      <c r="O340" s="1"/>
      <c r="P340" s="1"/>
      <c r="Q340" s="1"/>
    </row>
    <row r="341" spans="1:17" ht="9.75" customHeight="1">
      <c r="A341" s="1"/>
      <c r="B341" s="1"/>
      <c r="C341" s="1"/>
      <c r="D341" s="1"/>
      <c r="E341" s="1"/>
      <c r="F341" s="1"/>
      <c r="G341" s="1"/>
      <c r="H341" s="1"/>
      <c r="I341" s="1"/>
      <c r="J341" s="1"/>
      <c r="K341" s="1"/>
      <c r="L341" s="1"/>
      <c r="M341" s="1"/>
      <c r="N341" s="1"/>
      <c r="O341" s="1"/>
      <c r="P341" s="1"/>
      <c r="Q341" s="1"/>
    </row>
    <row r="342" spans="1:17" ht="9.75" customHeight="1">
      <c r="A342" s="1"/>
      <c r="B342" s="1"/>
      <c r="C342" s="1"/>
      <c r="D342" s="1"/>
      <c r="E342" s="1"/>
      <c r="F342" s="1"/>
      <c r="G342" s="1"/>
      <c r="H342" s="1"/>
      <c r="I342" s="1"/>
      <c r="J342" s="1"/>
      <c r="K342" s="1"/>
      <c r="L342" s="1"/>
      <c r="M342" s="1"/>
      <c r="N342" s="1"/>
      <c r="O342" s="1"/>
      <c r="P342" s="1"/>
      <c r="Q342" s="1"/>
    </row>
    <row r="343" spans="1:17" ht="9.75" customHeight="1">
      <c r="A343" s="1"/>
      <c r="B343" s="1"/>
      <c r="C343" s="1"/>
      <c r="D343" s="1"/>
      <c r="E343" s="1"/>
      <c r="F343" s="1"/>
      <c r="G343" s="1"/>
      <c r="H343" s="1"/>
      <c r="I343" s="1"/>
      <c r="J343" s="1"/>
      <c r="K343" s="1"/>
      <c r="L343" s="1"/>
      <c r="M343" s="1"/>
      <c r="N343" s="1"/>
      <c r="O343" s="1"/>
      <c r="P343" s="1"/>
      <c r="Q343" s="1"/>
    </row>
    <row r="344" spans="1:17" ht="9.75" customHeight="1">
      <c r="A344" s="1"/>
      <c r="B344" s="1"/>
      <c r="C344" s="1"/>
      <c r="D344" s="1"/>
      <c r="E344" s="1"/>
      <c r="F344" s="1"/>
      <c r="G344" s="1"/>
      <c r="H344" s="1"/>
      <c r="I344" s="1"/>
      <c r="J344" s="1"/>
      <c r="K344" s="1"/>
      <c r="L344" s="1"/>
      <c r="M344" s="1"/>
      <c r="N344" s="1"/>
      <c r="O344" s="1"/>
      <c r="P344" s="1"/>
      <c r="Q344" s="1"/>
    </row>
    <row r="345" spans="1:17" ht="9.75" customHeight="1">
      <c r="A345" s="1"/>
      <c r="B345" s="1"/>
      <c r="C345" s="1"/>
      <c r="D345" s="1"/>
      <c r="E345" s="1"/>
      <c r="F345" s="1"/>
      <c r="G345" s="1"/>
      <c r="H345" s="1"/>
      <c r="I345" s="1"/>
      <c r="J345" s="1"/>
      <c r="K345" s="1"/>
      <c r="L345" s="1"/>
      <c r="M345" s="1"/>
      <c r="N345" s="1"/>
      <c r="O345" s="1"/>
      <c r="P345" s="1"/>
      <c r="Q345" s="1"/>
    </row>
    <row r="346" spans="1:17" ht="9.75" customHeight="1">
      <c r="A346" s="1"/>
      <c r="B346" s="1"/>
      <c r="C346" s="1"/>
      <c r="D346" s="1"/>
      <c r="E346" s="1"/>
      <c r="F346" s="1"/>
      <c r="G346" s="1"/>
      <c r="H346" s="1"/>
      <c r="I346" s="1"/>
      <c r="J346" s="1"/>
      <c r="K346" s="1"/>
      <c r="L346" s="1"/>
      <c r="M346" s="1"/>
      <c r="N346" s="1"/>
      <c r="O346" s="1"/>
      <c r="P346" s="1"/>
      <c r="Q346" s="1"/>
    </row>
    <row r="347" spans="1:17" ht="9.75" customHeight="1">
      <c r="A347" s="1"/>
      <c r="B347" s="1"/>
      <c r="C347" s="1"/>
      <c r="D347" s="1"/>
      <c r="E347" s="1"/>
      <c r="F347" s="1"/>
      <c r="G347" s="1"/>
      <c r="H347" s="1"/>
      <c r="I347" s="1"/>
      <c r="J347" s="1"/>
      <c r="K347" s="1"/>
      <c r="L347" s="1"/>
      <c r="M347" s="1"/>
      <c r="N347" s="1"/>
      <c r="O347" s="1"/>
      <c r="P347" s="1"/>
      <c r="Q347" s="1"/>
    </row>
    <row r="348" spans="1:17" ht="9.75" customHeight="1">
      <c r="A348" s="1"/>
      <c r="B348" s="1"/>
      <c r="C348" s="1"/>
      <c r="D348" s="1"/>
      <c r="E348" s="1"/>
      <c r="F348" s="1"/>
      <c r="G348" s="1"/>
      <c r="H348" s="1"/>
      <c r="I348" s="1"/>
      <c r="J348" s="1"/>
      <c r="K348" s="1"/>
      <c r="L348" s="1"/>
      <c r="M348" s="1"/>
      <c r="N348" s="1"/>
      <c r="O348" s="1"/>
      <c r="P348" s="1"/>
      <c r="Q348" s="1"/>
    </row>
    <row r="349" spans="1:17" ht="9.75" customHeight="1">
      <c r="A349" s="1"/>
      <c r="B349" s="1"/>
      <c r="C349" s="1"/>
      <c r="D349" s="1"/>
      <c r="E349" s="1"/>
      <c r="F349" s="1"/>
      <c r="G349" s="1"/>
      <c r="H349" s="1"/>
      <c r="I349" s="1"/>
      <c r="J349" s="1"/>
      <c r="K349" s="1"/>
      <c r="L349" s="1"/>
      <c r="M349" s="1"/>
      <c r="N349" s="1"/>
      <c r="O349" s="1"/>
      <c r="P349" s="1"/>
      <c r="Q349" s="1"/>
    </row>
    <row r="350" spans="1:17" ht="9.75" customHeight="1">
      <c r="A350" s="1"/>
      <c r="B350" s="1"/>
      <c r="C350" s="1"/>
      <c r="D350" s="1"/>
      <c r="E350" s="1"/>
      <c r="F350" s="1"/>
      <c r="G350" s="1"/>
      <c r="H350" s="1"/>
      <c r="I350" s="1"/>
      <c r="J350" s="1"/>
      <c r="K350" s="1"/>
      <c r="L350" s="1"/>
      <c r="M350" s="1"/>
      <c r="N350" s="1"/>
      <c r="O350" s="1"/>
      <c r="P350" s="1"/>
      <c r="Q350" s="1"/>
    </row>
    <row r="351" spans="1:17" ht="9.75" customHeight="1">
      <c r="A351" s="1"/>
      <c r="B351" s="1"/>
      <c r="C351" s="1"/>
      <c r="D351" s="1"/>
      <c r="E351" s="1"/>
      <c r="F351" s="1"/>
      <c r="G351" s="1"/>
      <c r="H351" s="1"/>
      <c r="I351" s="1"/>
      <c r="J351" s="1"/>
      <c r="K351" s="1"/>
      <c r="L351" s="1"/>
      <c r="M351" s="1"/>
      <c r="N351" s="1"/>
      <c r="O351" s="1"/>
      <c r="P351" s="1"/>
      <c r="Q351" s="1"/>
    </row>
    <row r="352" spans="1:17" ht="9.75" customHeight="1">
      <c r="A352" s="1"/>
      <c r="B352" s="1"/>
      <c r="C352" s="1"/>
      <c r="D352" s="1"/>
      <c r="E352" s="1"/>
      <c r="F352" s="1"/>
      <c r="G352" s="1"/>
      <c r="H352" s="1"/>
      <c r="I352" s="1"/>
      <c r="J352" s="1"/>
      <c r="K352" s="1"/>
      <c r="L352" s="1"/>
      <c r="M352" s="1"/>
      <c r="N352" s="1"/>
      <c r="O352" s="1"/>
      <c r="P352" s="1"/>
      <c r="Q352" s="1"/>
    </row>
    <row r="353" spans="1:17" ht="9.75" customHeight="1">
      <c r="A353" s="1"/>
      <c r="B353" s="1"/>
      <c r="C353" s="1"/>
      <c r="D353" s="1"/>
      <c r="E353" s="1"/>
      <c r="F353" s="1"/>
      <c r="G353" s="1"/>
      <c r="H353" s="1"/>
      <c r="I353" s="1"/>
      <c r="J353" s="1"/>
      <c r="K353" s="1"/>
      <c r="L353" s="1"/>
      <c r="M353" s="1"/>
      <c r="N353" s="1"/>
      <c r="O353" s="1"/>
      <c r="P353" s="1"/>
      <c r="Q353" s="1"/>
    </row>
    <row r="354" spans="1:17" ht="9.75" customHeight="1">
      <c r="A354" s="1"/>
      <c r="B354" s="1"/>
      <c r="C354" s="1"/>
      <c r="D354" s="1"/>
      <c r="E354" s="1"/>
      <c r="F354" s="1"/>
      <c r="G354" s="1"/>
      <c r="H354" s="1"/>
      <c r="I354" s="1"/>
      <c r="J354" s="1"/>
      <c r="K354" s="1"/>
      <c r="L354" s="1"/>
      <c r="M354" s="1"/>
      <c r="N354" s="1"/>
      <c r="O354" s="1"/>
      <c r="P354" s="1"/>
      <c r="Q354" s="1"/>
    </row>
    <row r="355" spans="1:17" ht="9.75" customHeight="1">
      <c r="A355" s="1"/>
      <c r="B355" s="1"/>
      <c r="C355" s="1"/>
      <c r="D355" s="1"/>
      <c r="E355" s="1"/>
      <c r="F355" s="1"/>
      <c r="G355" s="1"/>
      <c r="H355" s="1"/>
      <c r="I355" s="1"/>
      <c r="J355" s="1"/>
      <c r="K355" s="1"/>
      <c r="L355" s="1"/>
      <c r="M355" s="1"/>
      <c r="N355" s="1"/>
      <c r="O355" s="1"/>
      <c r="P355" s="1"/>
      <c r="Q355" s="1"/>
    </row>
    <row r="356" spans="1:17" ht="9.75" customHeight="1">
      <c r="A356" s="1"/>
      <c r="B356" s="1"/>
      <c r="C356" s="1"/>
      <c r="D356" s="1"/>
      <c r="E356" s="1"/>
      <c r="F356" s="1"/>
      <c r="G356" s="1"/>
      <c r="H356" s="1"/>
      <c r="I356" s="1"/>
      <c r="J356" s="1"/>
      <c r="K356" s="1"/>
      <c r="L356" s="1"/>
      <c r="M356" s="1"/>
      <c r="N356" s="1"/>
      <c r="O356" s="1"/>
      <c r="P356" s="1"/>
      <c r="Q356" s="1"/>
    </row>
    <row r="357" spans="1:17" ht="9.75" customHeight="1">
      <c r="A357" s="1"/>
      <c r="B357" s="1"/>
      <c r="C357" s="1"/>
      <c r="D357" s="1"/>
      <c r="E357" s="1"/>
      <c r="F357" s="1"/>
      <c r="G357" s="1"/>
      <c r="H357" s="1"/>
      <c r="I357" s="1"/>
      <c r="J357" s="1"/>
      <c r="K357" s="1"/>
      <c r="L357" s="1"/>
      <c r="M357" s="1"/>
      <c r="N357" s="1"/>
      <c r="O357" s="1"/>
      <c r="P357" s="1"/>
      <c r="Q357" s="1"/>
    </row>
    <row r="358" spans="1:17" ht="9.75" customHeight="1">
      <c r="A358" s="1"/>
      <c r="B358" s="1"/>
      <c r="C358" s="1"/>
      <c r="D358" s="1"/>
      <c r="E358" s="1"/>
      <c r="F358" s="1"/>
      <c r="G358" s="1"/>
      <c r="H358" s="1"/>
      <c r="I358" s="1"/>
      <c r="J358" s="1"/>
      <c r="K358" s="1"/>
      <c r="L358" s="1"/>
      <c r="M358" s="1"/>
      <c r="N358" s="1"/>
      <c r="O358" s="1"/>
      <c r="P358" s="1"/>
      <c r="Q358" s="1"/>
    </row>
    <row r="359" spans="1:17" ht="9.75" customHeight="1">
      <c r="A359" s="1"/>
      <c r="B359" s="1"/>
      <c r="C359" s="1"/>
      <c r="D359" s="1"/>
      <c r="E359" s="1"/>
      <c r="F359" s="1"/>
      <c r="G359" s="1"/>
      <c r="H359" s="1"/>
      <c r="I359" s="1"/>
      <c r="J359" s="1"/>
      <c r="K359" s="1"/>
      <c r="L359" s="1"/>
      <c r="M359" s="1"/>
      <c r="N359" s="1"/>
      <c r="O359" s="1"/>
      <c r="P359" s="1"/>
      <c r="Q359" s="1"/>
    </row>
    <row r="360" spans="1:17" ht="9.75" customHeight="1">
      <c r="A360" s="1"/>
      <c r="B360" s="1"/>
      <c r="C360" s="1"/>
      <c r="D360" s="1"/>
      <c r="E360" s="1"/>
      <c r="F360" s="1"/>
      <c r="G360" s="1"/>
      <c r="H360" s="1"/>
      <c r="I360" s="1"/>
      <c r="J360" s="1"/>
      <c r="K360" s="1"/>
      <c r="L360" s="1"/>
      <c r="M360" s="1"/>
      <c r="N360" s="1"/>
      <c r="O360" s="1"/>
      <c r="P360" s="1"/>
      <c r="Q360" s="1"/>
    </row>
    <row r="361" spans="1:17" ht="9.75" customHeight="1">
      <c r="A361" s="1"/>
      <c r="B361" s="1"/>
      <c r="C361" s="1"/>
      <c r="D361" s="1"/>
      <c r="E361" s="1"/>
      <c r="F361" s="1"/>
      <c r="G361" s="1"/>
      <c r="H361" s="1"/>
      <c r="I361" s="1"/>
      <c r="J361" s="1"/>
      <c r="K361" s="1"/>
      <c r="L361" s="1"/>
      <c r="M361" s="1"/>
      <c r="N361" s="1"/>
      <c r="O361" s="1"/>
      <c r="P361" s="1"/>
      <c r="Q361" s="1"/>
    </row>
    <row r="362" spans="1:17" ht="9.75" customHeight="1">
      <c r="A362" s="1"/>
      <c r="B362" s="1"/>
      <c r="C362" s="1"/>
      <c r="D362" s="1"/>
      <c r="E362" s="1"/>
      <c r="F362" s="1"/>
      <c r="G362" s="1"/>
      <c r="H362" s="1"/>
      <c r="I362" s="1"/>
      <c r="J362" s="1"/>
      <c r="K362" s="1"/>
      <c r="L362" s="1"/>
      <c r="M362" s="1"/>
      <c r="N362" s="1"/>
      <c r="O362" s="1"/>
      <c r="P362" s="1"/>
      <c r="Q362" s="1"/>
    </row>
    <row r="363" spans="1:17" ht="9.75" customHeight="1">
      <c r="A363" s="1"/>
      <c r="B363" s="1"/>
      <c r="C363" s="1"/>
      <c r="D363" s="1"/>
      <c r="E363" s="1"/>
      <c r="F363" s="1"/>
      <c r="G363" s="1"/>
      <c r="H363" s="1"/>
      <c r="I363" s="1"/>
      <c r="J363" s="1"/>
      <c r="K363" s="1"/>
      <c r="L363" s="1"/>
      <c r="M363" s="1"/>
      <c r="N363" s="1"/>
      <c r="O363" s="1"/>
      <c r="P363" s="1"/>
      <c r="Q363" s="1"/>
    </row>
    <row r="364" spans="1:17" ht="9.75" customHeight="1">
      <c r="A364" s="1"/>
      <c r="B364" s="1"/>
      <c r="C364" s="1"/>
      <c r="D364" s="1"/>
      <c r="E364" s="1"/>
      <c r="F364" s="1"/>
      <c r="G364" s="1"/>
      <c r="H364" s="1"/>
      <c r="I364" s="1"/>
      <c r="J364" s="1"/>
      <c r="K364" s="1"/>
      <c r="L364" s="1"/>
      <c r="M364" s="1"/>
      <c r="N364" s="1"/>
      <c r="O364" s="1"/>
      <c r="P364" s="1"/>
      <c r="Q364" s="1"/>
    </row>
    <row r="365" spans="1:17" ht="9.75" customHeight="1">
      <c r="A365" s="1"/>
      <c r="B365" s="1"/>
      <c r="C365" s="1"/>
      <c r="D365" s="1"/>
      <c r="E365" s="1"/>
      <c r="F365" s="1"/>
      <c r="G365" s="1"/>
      <c r="H365" s="1"/>
      <c r="I365" s="1"/>
      <c r="J365" s="1"/>
      <c r="K365" s="1"/>
      <c r="L365" s="1"/>
      <c r="M365" s="1"/>
      <c r="N365" s="1"/>
      <c r="O365" s="1"/>
      <c r="P365" s="1"/>
      <c r="Q365" s="1"/>
    </row>
    <row r="366" spans="1:17" ht="9.75" customHeight="1">
      <c r="A366" s="1"/>
      <c r="B366" s="1"/>
      <c r="C366" s="1"/>
      <c r="D366" s="1"/>
      <c r="E366" s="1"/>
      <c r="F366" s="1"/>
      <c r="G366" s="1"/>
      <c r="H366" s="1"/>
      <c r="I366" s="1"/>
      <c r="J366" s="1"/>
      <c r="K366" s="1"/>
      <c r="L366" s="1"/>
      <c r="M366" s="1"/>
      <c r="N366" s="1"/>
      <c r="O366" s="1"/>
      <c r="P366" s="1"/>
      <c r="Q366" s="1"/>
    </row>
    <row r="367" spans="1:17" ht="9.75" customHeight="1">
      <c r="A367" s="1"/>
      <c r="B367" s="1"/>
      <c r="C367" s="1"/>
      <c r="D367" s="1"/>
      <c r="E367" s="1"/>
      <c r="F367" s="1"/>
      <c r="G367" s="1"/>
      <c r="H367" s="1"/>
      <c r="I367" s="1"/>
      <c r="J367" s="1"/>
      <c r="K367" s="1"/>
      <c r="L367" s="1"/>
      <c r="M367" s="1"/>
      <c r="N367" s="1"/>
      <c r="O367" s="1"/>
      <c r="P367" s="1"/>
      <c r="Q367" s="1"/>
    </row>
    <row r="368" spans="1:17" ht="9.75" customHeight="1">
      <c r="A368" s="1"/>
      <c r="B368" s="1"/>
      <c r="C368" s="1"/>
      <c r="D368" s="1"/>
      <c r="E368" s="1"/>
      <c r="F368" s="1"/>
      <c r="G368" s="1"/>
      <c r="H368" s="1"/>
      <c r="I368" s="1"/>
      <c r="J368" s="1"/>
      <c r="K368" s="1"/>
      <c r="L368" s="1"/>
      <c r="M368" s="1"/>
      <c r="N368" s="1"/>
      <c r="O368" s="1"/>
      <c r="P368" s="1"/>
      <c r="Q368" s="1"/>
    </row>
    <row r="369" spans="1:17" ht="9.75" customHeight="1">
      <c r="A369" s="1"/>
      <c r="B369" s="1"/>
      <c r="C369" s="1"/>
      <c r="D369" s="1"/>
      <c r="E369" s="1"/>
      <c r="F369" s="1"/>
      <c r="G369" s="1"/>
      <c r="H369" s="1"/>
      <c r="I369" s="1"/>
      <c r="J369" s="1"/>
      <c r="K369" s="1"/>
      <c r="L369" s="1"/>
      <c r="M369" s="1"/>
      <c r="N369" s="1"/>
      <c r="O369" s="1"/>
      <c r="P369" s="1"/>
      <c r="Q369" s="1"/>
    </row>
    <row r="370" spans="1:17" ht="9.75" customHeight="1">
      <c r="A370" s="1"/>
      <c r="B370" s="1"/>
      <c r="C370" s="1"/>
      <c r="D370" s="1"/>
      <c r="E370" s="1"/>
      <c r="F370" s="1"/>
      <c r="G370" s="1"/>
      <c r="H370" s="1"/>
      <c r="I370" s="1"/>
      <c r="J370" s="1"/>
      <c r="K370" s="1"/>
      <c r="L370" s="1"/>
      <c r="M370" s="1"/>
      <c r="N370" s="1"/>
      <c r="O370" s="1"/>
      <c r="P370" s="1"/>
      <c r="Q370" s="1"/>
    </row>
    <row r="371" spans="1:17" ht="9.75" customHeight="1">
      <c r="A371" s="1"/>
      <c r="B371" s="1"/>
      <c r="C371" s="1"/>
      <c r="D371" s="1"/>
      <c r="E371" s="1"/>
      <c r="F371" s="1"/>
      <c r="G371" s="1"/>
      <c r="H371" s="1"/>
      <c r="I371" s="1"/>
      <c r="J371" s="1"/>
      <c r="K371" s="1"/>
      <c r="L371" s="1"/>
      <c r="M371" s="1"/>
      <c r="N371" s="1"/>
      <c r="O371" s="1"/>
      <c r="P371" s="1"/>
      <c r="Q371" s="1"/>
    </row>
    <row r="372" spans="1:17" ht="9.75" customHeight="1">
      <c r="A372" s="1"/>
      <c r="B372" s="1"/>
      <c r="C372" s="1"/>
      <c r="D372" s="1"/>
      <c r="E372" s="1"/>
      <c r="F372" s="1"/>
      <c r="G372" s="1"/>
      <c r="H372" s="1"/>
      <c r="I372" s="1"/>
      <c r="J372" s="1"/>
      <c r="K372" s="1"/>
      <c r="L372" s="1"/>
      <c r="M372" s="1"/>
      <c r="N372" s="1"/>
      <c r="O372" s="1"/>
      <c r="P372" s="1"/>
      <c r="Q372" s="1"/>
    </row>
    <row r="373" spans="1:17" ht="9.75" customHeight="1">
      <c r="A373" s="1"/>
      <c r="B373" s="1"/>
      <c r="C373" s="1"/>
      <c r="D373" s="1"/>
      <c r="E373" s="1"/>
      <c r="F373" s="1"/>
      <c r="G373" s="1"/>
      <c r="H373" s="1"/>
      <c r="I373" s="1"/>
      <c r="J373" s="1"/>
      <c r="K373" s="1"/>
      <c r="L373" s="1"/>
      <c r="M373" s="1"/>
      <c r="N373" s="1"/>
      <c r="O373" s="1"/>
      <c r="P373" s="1"/>
      <c r="Q373" s="1"/>
    </row>
    <row r="374" spans="1:17" ht="9.75" customHeight="1">
      <c r="A374" s="1"/>
      <c r="B374" s="1"/>
      <c r="C374" s="1"/>
      <c r="D374" s="1"/>
      <c r="E374" s="1"/>
      <c r="F374" s="1"/>
      <c r="G374" s="1"/>
      <c r="H374" s="1"/>
      <c r="I374" s="1"/>
      <c r="J374" s="1"/>
      <c r="K374" s="1"/>
      <c r="L374" s="1"/>
      <c r="M374" s="1"/>
      <c r="N374" s="1"/>
      <c r="O374" s="1"/>
      <c r="P374" s="1"/>
      <c r="Q374" s="1"/>
    </row>
    <row r="375" spans="1:17" ht="9.75" customHeight="1">
      <c r="A375" s="1"/>
      <c r="B375" s="1"/>
      <c r="C375" s="1"/>
      <c r="D375" s="1"/>
      <c r="E375" s="1"/>
      <c r="F375" s="1"/>
      <c r="G375" s="1"/>
      <c r="H375" s="1"/>
      <c r="I375" s="1"/>
      <c r="J375" s="1"/>
      <c r="K375" s="1"/>
      <c r="L375" s="1"/>
      <c r="M375" s="1"/>
      <c r="N375" s="1"/>
      <c r="O375" s="1"/>
      <c r="P375" s="1"/>
      <c r="Q375" s="1"/>
    </row>
    <row r="376" spans="1:17" ht="9.75" customHeight="1">
      <c r="A376" s="1"/>
      <c r="B376" s="1"/>
      <c r="C376" s="1"/>
      <c r="D376" s="1"/>
      <c r="E376" s="1"/>
      <c r="F376" s="1"/>
      <c r="G376" s="1"/>
      <c r="H376" s="1"/>
      <c r="I376" s="1"/>
      <c r="J376" s="1"/>
      <c r="K376" s="1"/>
      <c r="L376" s="1"/>
      <c r="M376" s="1"/>
      <c r="N376" s="1"/>
      <c r="O376" s="1"/>
      <c r="P376" s="1"/>
      <c r="Q376" s="1"/>
    </row>
    <row r="377" spans="1:17" ht="9.75" customHeight="1">
      <c r="A377" s="1"/>
      <c r="B377" s="1"/>
      <c r="C377" s="1"/>
      <c r="D377" s="1"/>
      <c r="E377" s="1"/>
      <c r="F377" s="1"/>
      <c r="G377" s="1"/>
      <c r="H377" s="1"/>
      <c r="I377" s="1"/>
      <c r="J377" s="1"/>
      <c r="K377" s="1"/>
      <c r="L377" s="1"/>
      <c r="M377" s="1"/>
      <c r="N377" s="1"/>
      <c r="O377" s="1"/>
      <c r="P377" s="1"/>
      <c r="Q377" s="1"/>
    </row>
    <row r="378" spans="1:17" ht="9.75" customHeight="1">
      <c r="A378" s="1"/>
      <c r="B378" s="1"/>
      <c r="C378" s="1"/>
      <c r="D378" s="1"/>
      <c r="E378" s="1"/>
      <c r="F378" s="1"/>
      <c r="G378" s="1"/>
      <c r="H378" s="1"/>
      <c r="I378" s="1"/>
      <c r="J378" s="1"/>
      <c r="K378" s="1"/>
      <c r="L378" s="1"/>
      <c r="M378" s="1"/>
      <c r="N378" s="1"/>
      <c r="O378" s="1"/>
      <c r="P378" s="1"/>
      <c r="Q378" s="1"/>
    </row>
    <row r="379" spans="1:17" ht="9.75" customHeight="1">
      <c r="A379" s="1"/>
      <c r="B379" s="1"/>
      <c r="C379" s="1"/>
      <c r="D379" s="1"/>
      <c r="E379" s="1"/>
      <c r="F379" s="1"/>
      <c r="G379" s="1"/>
      <c r="H379" s="1"/>
      <c r="I379" s="1"/>
      <c r="J379" s="1"/>
      <c r="K379" s="1"/>
      <c r="L379" s="1"/>
      <c r="M379" s="1"/>
      <c r="N379" s="1"/>
      <c r="O379" s="1"/>
      <c r="P379" s="1"/>
      <c r="Q379" s="1"/>
    </row>
    <row r="380" spans="1:17" ht="9.75" customHeight="1">
      <c r="A380" s="1"/>
      <c r="B380" s="1"/>
      <c r="C380" s="1"/>
      <c r="D380" s="1"/>
      <c r="E380" s="1"/>
      <c r="F380" s="1"/>
      <c r="G380" s="1"/>
      <c r="H380" s="1"/>
      <c r="I380" s="1"/>
      <c r="J380" s="1"/>
      <c r="K380" s="1"/>
      <c r="L380" s="1"/>
      <c r="M380" s="1"/>
      <c r="N380" s="1"/>
      <c r="O380" s="1"/>
      <c r="P380" s="1"/>
      <c r="Q380" s="1"/>
    </row>
    <row r="381" spans="1:17" ht="9.75" customHeight="1">
      <c r="A381" s="1"/>
      <c r="B381" s="1"/>
      <c r="C381" s="1"/>
      <c r="D381" s="1"/>
      <c r="E381" s="1"/>
      <c r="F381" s="1"/>
      <c r="G381" s="1"/>
      <c r="H381" s="1"/>
      <c r="I381" s="1"/>
      <c r="J381" s="1"/>
      <c r="K381" s="1"/>
      <c r="L381" s="1"/>
      <c r="M381" s="1"/>
      <c r="N381" s="1"/>
      <c r="O381" s="1"/>
      <c r="P381" s="1"/>
      <c r="Q381" s="1"/>
    </row>
    <row r="382" spans="1:17" ht="9.75" customHeight="1">
      <c r="A382" s="1"/>
      <c r="B382" s="1"/>
      <c r="C382" s="1"/>
      <c r="D382" s="1"/>
      <c r="E382" s="1"/>
      <c r="F382" s="1"/>
      <c r="G382" s="1"/>
      <c r="H382" s="1"/>
      <c r="I382" s="1"/>
      <c r="J382" s="1"/>
      <c r="K382" s="1"/>
      <c r="L382" s="1"/>
      <c r="M382" s="1"/>
      <c r="N382" s="1"/>
      <c r="O382" s="1"/>
      <c r="P382" s="1"/>
      <c r="Q382" s="1"/>
    </row>
    <row r="383" spans="1:17" ht="9.75" customHeight="1">
      <c r="A383" s="1"/>
      <c r="B383" s="1"/>
      <c r="C383" s="1"/>
      <c r="D383" s="1"/>
      <c r="E383" s="1"/>
      <c r="F383" s="1"/>
      <c r="G383" s="1"/>
      <c r="H383" s="1"/>
      <c r="I383" s="1"/>
      <c r="J383" s="1"/>
      <c r="K383" s="1"/>
      <c r="L383" s="1"/>
      <c r="M383" s="1"/>
      <c r="N383" s="1"/>
      <c r="O383" s="1"/>
      <c r="P383" s="1"/>
      <c r="Q383" s="1"/>
    </row>
    <row r="384" spans="1:17" ht="9.75" customHeight="1">
      <c r="A384" s="1"/>
      <c r="B384" s="1"/>
      <c r="C384" s="1"/>
      <c r="D384" s="1"/>
      <c r="E384" s="1"/>
      <c r="F384" s="1"/>
      <c r="G384" s="1"/>
      <c r="H384" s="1"/>
      <c r="I384" s="1"/>
      <c r="J384" s="1"/>
      <c r="K384" s="1"/>
      <c r="L384" s="1"/>
      <c r="M384" s="1"/>
      <c r="N384" s="1"/>
      <c r="O384" s="1"/>
      <c r="P384" s="1"/>
      <c r="Q384" s="1"/>
    </row>
    <row r="385" spans="1:17" ht="9.75" customHeight="1">
      <c r="A385" s="1"/>
      <c r="B385" s="1"/>
      <c r="C385" s="1"/>
      <c r="D385" s="1"/>
      <c r="E385" s="1"/>
      <c r="F385" s="1"/>
      <c r="G385" s="1"/>
      <c r="H385" s="1"/>
      <c r="I385" s="1"/>
      <c r="J385" s="1"/>
      <c r="K385" s="1"/>
      <c r="L385" s="1"/>
      <c r="M385" s="1"/>
      <c r="N385" s="1"/>
      <c r="O385" s="1"/>
      <c r="P385" s="1"/>
      <c r="Q385" s="1"/>
    </row>
    <row r="386" spans="1:17" ht="9.75" customHeight="1">
      <c r="A386" s="1"/>
      <c r="B386" s="1"/>
      <c r="C386" s="1"/>
      <c r="D386" s="1"/>
      <c r="E386" s="1"/>
      <c r="F386" s="1"/>
      <c r="G386" s="1"/>
      <c r="H386" s="1"/>
      <c r="I386" s="1"/>
      <c r="J386" s="1"/>
      <c r="K386" s="1"/>
      <c r="L386" s="1"/>
      <c r="M386" s="1"/>
      <c r="N386" s="1"/>
      <c r="O386" s="1"/>
      <c r="P386" s="1"/>
      <c r="Q386" s="1"/>
    </row>
    <row r="387" spans="1:17" ht="9.75" customHeight="1">
      <c r="A387" s="1"/>
      <c r="B387" s="1"/>
      <c r="C387" s="1"/>
      <c r="D387" s="1"/>
      <c r="E387" s="1"/>
      <c r="F387" s="1"/>
      <c r="G387" s="1"/>
      <c r="H387" s="1"/>
      <c r="I387" s="1"/>
      <c r="J387" s="1"/>
      <c r="K387" s="1"/>
      <c r="L387" s="1"/>
      <c r="M387" s="1"/>
      <c r="N387" s="1"/>
      <c r="O387" s="1"/>
      <c r="P387" s="1"/>
      <c r="Q387" s="1"/>
    </row>
    <row r="388" spans="1:17" ht="9.75" customHeight="1">
      <c r="A388" s="1"/>
      <c r="B388" s="1"/>
      <c r="C388" s="1"/>
      <c r="D388" s="1"/>
      <c r="E388" s="1"/>
      <c r="F388" s="1"/>
      <c r="G388" s="1"/>
      <c r="H388" s="1"/>
      <c r="I388" s="1"/>
      <c r="J388" s="1"/>
      <c r="K388" s="1"/>
      <c r="L388" s="1"/>
      <c r="M388" s="1"/>
      <c r="N388" s="1"/>
      <c r="O388" s="1"/>
      <c r="P388" s="1"/>
      <c r="Q388" s="1"/>
    </row>
    <row r="389" spans="1:17" ht="9.75" customHeight="1">
      <c r="A389" s="1"/>
      <c r="B389" s="1"/>
      <c r="C389" s="1"/>
      <c r="D389" s="1"/>
      <c r="E389" s="1"/>
      <c r="F389" s="1"/>
      <c r="G389" s="1"/>
      <c r="H389" s="1"/>
      <c r="I389" s="1"/>
      <c r="J389" s="1"/>
      <c r="K389" s="1"/>
      <c r="L389" s="1"/>
      <c r="M389" s="1"/>
      <c r="N389" s="1"/>
      <c r="O389" s="1"/>
      <c r="P389" s="1"/>
      <c r="Q389" s="1"/>
    </row>
    <row r="390" spans="1:17" ht="9.75" customHeight="1">
      <c r="A390" s="1"/>
      <c r="B390" s="1"/>
      <c r="C390" s="1"/>
      <c r="D390" s="1"/>
      <c r="E390" s="1"/>
      <c r="F390" s="1"/>
      <c r="G390" s="1"/>
      <c r="H390" s="1"/>
      <c r="I390" s="1"/>
      <c r="J390" s="1"/>
      <c r="K390" s="1"/>
      <c r="L390" s="1"/>
      <c r="M390" s="1"/>
      <c r="N390" s="1"/>
      <c r="O390" s="1"/>
      <c r="P390" s="1"/>
      <c r="Q390" s="1"/>
    </row>
    <row r="391" spans="1:17" ht="9.75" customHeight="1">
      <c r="A391" s="1"/>
      <c r="B391" s="1"/>
      <c r="C391" s="1"/>
      <c r="D391" s="1"/>
      <c r="E391" s="1"/>
      <c r="F391" s="1"/>
      <c r="G391" s="1"/>
      <c r="H391" s="1"/>
      <c r="I391" s="1"/>
      <c r="J391" s="1"/>
      <c r="K391" s="1"/>
      <c r="L391" s="1"/>
      <c r="M391" s="1"/>
      <c r="N391" s="1"/>
      <c r="O391" s="1"/>
      <c r="P391" s="1"/>
      <c r="Q391" s="1"/>
    </row>
    <row r="392" spans="1:17" ht="9.75" customHeight="1">
      <c r="A392" s="1"/>
      <c r="B392" s="1"/>
      <c r="C392" s="1"/>
      <c r="D392" s="1"/>
      <c r="E392" s="1"/>
      <c r="F392" s="1"/>
      <c r="G392" s="1"/>
      <c r="H392" s="1"/>
      <c r="I392" s="1"/>
      <c r="J392" s="1"/>
      <c r="K392" s="1"/>
      <c r="L392" s="1"/>
      <c r="M392" s="1"/>
      <c r="N392" s="1"/>
      <c r="O392" s="1"/>
      <c r="P392" s="1"/>
      <c r="Q392" s="1"/>
    </row>
    <row r="393" spans="1:17" ht="9.75" customHeight="1">
      <c r="A393" s="1"/>
      <c r="B393" s="1"/>
      <c r="C393" s="1"/>
      <c r="D393" s="1"/>
      <c r="E393" s="1"/>
      <c r="F393" s="1"/>
      <c r="G393" s="1"/>
      <c r="H393" s="1"/>
      <c r="I393" s="1"/>
      <c r="J393" s="1"/>
      <c r="K393" s="1"/>
      <c r="L393" s="1"/>
      <c r="M393" s="1"/>
      <c r="N393" s="1"/>
      <c r="O393" s="1"/>
      <c r="P393" s="1"/>
      <c r="Q393" s="1"/>
    </row>
    <row r="394" spans="1:17" ht="9.75" customHeight="1">
      <c r="A394" s="1"/>
      <c r="B394" s="1"/>
      <c r="C394" s="1"/>
      <c r="D394" s="1"/>
      <c r="E394" s="1"/>
      <c r="F394" s="1"/>
      <c r="G394" s="1"/>
      <c r="H394" s="1"/>
      <c r="I394" s="1"/>
      <c r="J394" s="1"/>
      <c r="K394" s="1"/>
      <c r="L394" s="1"/>
      <c r="M394" s="1"/>
      <c r="N394" s="1"/>
      <c r="O394" s="1"/>
      <c r="P394" s="1"/>
      <c r="Q394" s="1"/>
    </row>
    <row r="395" spans="1:17" ht="9.75" customHeight="1">
      <c r="A395" s="1"/>
      <c r="B395" s="1"/>
      <c r="C395" s="1"/>
      <c r="D395" s="1"/>
      <c r="E395" s="1"/>
      <c r="F395" s="1"/>
      <c r="G395" s="1"/>
      <c r="H395" s="1"/>
      <c r="I395" s="1"/>
      <c r="J395" s="1"/>
      <c r="K395" s="1"/>
      <c r="L395" s="1"/>
      <c r="M395" s="1"/>
      <c r="N395" s="1"/>
      <c r="O395" s="1"/>
      <c r="P395" s="1"/>
      <c r="Q395" s="1"/>
    </row>
    <row r="396" spans="1:17" ht="9.75" customHeight="1">
      <c r="A396" s="1"/>
      <c r="B396" s="1"/>
      <c r="C396" s="1"/>
      <c r="D396" s="1"/>
      <c r="E396" s="1"/>
      <c r="F396" s="1"/>
      <c r="G396" s="1"/>
      <c r="H396" s="1"/>
      <c r="I396" s="1"/>
      <c r="J396" s="1"/>
      <c r="K396" s="1"/>
      <c r="L396" s="1"/>
      <c r="M396" s="1"/>
      <c r="N396" s="1"/>
      <c r="O396" s="1"/>
      <c r="P396" s="1"/>
      <c r="Q396" s="1"/>
    </row>
    <row r="397" spans="1:17" ht="9.75" customHeight="1">
      <c r="A397" s="1"/>
      <c r="B397" s="1"/>
      <c r="C397" s="1"/>
      <c r="D397" s="1"/>
      <c r="E397" s="1"/>
      <c r="F397" s="1"/>
      <c r="G397" s="1"/>
      <c r="H397" s="1"/>
      <c r="I397" s="1"/>
      <c r="J397" s="1"/>
      <c r="K397" s="1"/>
      <c r="L397" s="1"/>
      <c r="M397" s="1"/>
      <c r="N397" s="1"/>
      <c r="O397" s="1"/>
      <c r="P397" s="1"/>
      <c r="Q397" s="1"/>
    </row>
    <row r="398" spans="1:17" ht="9.75" customHeight="1">
      <c r="A398" s="1"/>
      <c r="B398" s="1"/>
      <c r="C398" s="1"/>
      <c r="D398" s="1"/>
      <c r="E398" s="1"/>
      <c r="F398" s="1"/>
      <c r="G398" s="1"/>
      <c r="H398" s="1"/>
      <c r="I398" s="1"/>
      <c r="J398" s="1"/>
      <c r="K398" s="1"/>
      <c r="L398" s="1"/>
      <c r="M398" s="1"/>
      <c r="N398" s="1"/>
      <c r="O398" s="1"/>
      <c r="P398" s="1"/>
      <c r="Q398" s="1"/>
    </row>
    <row r="399" spans="1:17" ht="9.75" customHeight="1">
      <c r="A399" s="1"/>
      <c r="B399" s="1"/>
      <c r="C399" s="1"/>
      <c r="D399" s="1"/>
      <c r="E399" s="1"/>
      <c r="F399" s="1"/>
      <c r="G399" s="1"/>
      <c r="H399" s="1"/>
      <c r="I399" s="1"/>
      <c r="J399" s="1"/>
      <c r="K399" s="1"/>
      <c r="L399" s="1"/>
      <c r="M399" s="1"/>
      <c r="N399" s="1"/>
      <c r="O399" s="1"/>
      <c r="P399" s="1"/>
      <c r="Q399" s="1"/>
    </row>
    <row r="400" spans="1:17" ht="9.75" customHeight="1">
      <c r="A400" s="1"/>
      <c r="B400" s="1"/>
      <c r="C400" s="1"/>
      <c r="D400" s="1"/>
      <c r="E400" s="1"/>
      <c r="F400" s="1"/>
      <c r="G400" s="1"/>
      <c r="H400" s="1"/>
      <c r="I400" s="1"/>
      <c r="J400" s="1"/>
      <c r="K400" s="1"/>
      <c r="L400" s="1"/>
      <c r="M400" s="1"/>
      <c r="N400" s="1"/>
      <c r="O400" s="1"/>
      <c r="P400" s="1"/>
      <c r="Q400" s="1"/>
    </row>
    <row r="401" spans="1:17" ht="9.75" customHeight="1">
      <c r="A401" s="1"/>
      <c r="B401" s="1"/>
      <c r="C401" s="1"/>
      <c r="D401" s="1"/>
      <c r="E401" s="1"/>
      <c r="F401" s="1"/>
      <c r="G401" s="1"/>
      <c r="H401" s="1"/>
      <c r="I401" s="1"/>
      <c r="J401" s="1"/>
      <c r="K401" s="1"/>
      <c r="L401" s="1"/>
      <c r="M401" s="1"/>
      <c r="N401" s="1"/>
      <c r="O401" s="1"/>
      <c r="P401" s="1"/>
      <c r="Q401" s="1"/>
    </row>
    <row r="402" spans="1:17" ht="9.75" customHeight="1">
      <c r="A402" s="1"/>
      <c r="B402" s="1"/>
      <c r="C402" s="1"/>
      <c r="D402" s="1"/>
      <c r="E402" s="1"/>
      <c r="F402" s="1"/>
      <c r="G402" s="1"/>
      <c r="H402" s="1"/>
      <c r="I402" s="1"/>
      <c r="J402" s="1"/>
      <c r="K402" s="1"/>
      <c r="L402" s="1"/>
      <c r="M402" s="1"/>
      <c r="N402" s="1"/>
      <c r="O402" s="1"/>
      <c r="P402" s="1"/>
      <c r="Q402" s="1"/>
    </row>
    <row r="403" spans="1:17" ht="9.75" customHeight="1">
      <c r="A403" s="1"/>
      <c r="B403" s="1"/>
      <c r="C403" s="1"/>
      <c r="D403" s="1"/>
      <c r="E403" s="1"/>
      <c r="F403" s="1"/>
      <c r="G403" s="1"/>
      <c r="H403" s="1"/>
      <c r="I403" s="1"/>
      <c r="J403" s="1"/>
      <c r="K403" s="1"/>
      <c r="L403" s="1"/>
      <c r="M403" s="1"/>
      <c r="N403" s="1"/>
      <c r="O403" s="1"/>
      <c r="P403" s="1"/>
      <c r="Q403" s="1"/>
    </row>
    <row r="404" spans="1:17" ht="9.75" customHeight="1">
      <c r="A404" s="1"/>
      <c r="B404" s="1"/>
      <c r="C404" s="1"/>
      <c r="D404" s="1"/>
      <c r="E404" s="1"/>
      <c r="F404" s="1"/>
      <c r="G404" s="1"/>
      <c r="H404" s="1"/>
      <c r="I404" s="1"/>
      <c r="J404" s="1"/>
      <c r="K404" s="1"/>
      <c r="L404" s="1"/>
      <c r="M404" s="1"/>
      <c r="N404" s="1"/>
      <c r="O404" s="1"/>
      <c r="P404" s="1"/>
      <c r="Q404" s="1"/>
    </row>
    <row r="405" spans="1:17" ht="9.75" customHeight="1">
      <c r="A405" s="1"/>
      <c r="B405" s="1"/>
      <c r="C405" s="1"/>
      <c r="D405" s="1"/>
      <c r="E405" s="1"/>
      <c r="F405" s="1"/>
      <c r="G405" s="1"/>
      <c r="H405" s="1"/>
      <c r="I405" s="1"/>
      <c r="J405" s="1"/>
      <c r="K405" s="1"/>
      <c r="L405" s="1"/>
      <c r="M405" s="1"/>
      <c r="N405" s="1"/>
      <c r="O405" s="1"/>
      <c r="P405" s="1"/>
      <c r="Q405" s="1"/>
    </row>
    <row r="406" spans="1:17" ht="9.75" customHeight="1">
      <c r="A406" s="1"/>
      <c r="B406" s="1"/>
      <c r="C406" s="1"/>
      <c r="D406" s="1"/>
      <c r="E406" s="1"/>
      <c r="F406" s="1"/>
      <c r="G406" s="1"/>
      <c r="H406" s="1"/>
      <c r="I406" s="1"/>
      <c r="J406" s="1"/>
      <c r="K406" s="1"/>
      <c r="L406" s="1"/>
      <c r="M406" s="1"/>
      <c r="N406" s="1"/>
      <c r="O406" s="1"/>
      <c r="P406" s="1"/>
      <c r="Q406" s="1"/>
    </row>
    <row r="407" spans="1:17" ht="9.75" customHeight="1">
      <c r="A407" s="1"/>
      <c r="B407" s="1"/>
      <c r="C407" s="1"/>
      <c r="D407" s="1"/>
      <c r="E407" s="1"/>
      <c r="F407" s="1"/>
      <c r="G407" s="1"/>
      <c r="H407" s="1"/>
      <c r="I407" s="1"/>
      <c r="J407" s="1"/>
      <c r="K407" s="1"/>
      <c r="L407" s="1"/>
      <c r="M407" s="1"/>
      <c r="N407" s="1"/>
      <c r="O407" s="1"/>
      <c r="P407" s="1"/>
      <c r="Q407" s="1"/>
    </row>
    <row r="408" spans="1:17" ht="9.75" customHeight="1">
      <c r="A408" s="1"/>
      <c r="B408" s="1"/>
      <c r="C408" s="1"/>
      <c r="D408" s="1"/>
      <c r="E408" s="1"/>
      <c r="F408" s="1"/>
      <c r="G408" s="1"/>
      <c r="H408" s="1"/>
      <c r="I408" s="1"/>
      <c r="J408" s="1"/>
      <c r="K408" s="1"/>
      <c r="L408" s="1"/>
      <c r="M408" s="1"/>
      <c r="N408" s="1"/>
      <c r="O408" s="1"/>
      <c r="P408" s="1"/>
      <c r="Q408" s="1"/>
    </row>
    <row r="409" spans="1:17" ht="9.75" customHeight="1">
      <c r="A409" s="1"/>
      <c r="B409" s="1"/>
      <c r="C409" s="1"/>
      <c r="D409" s="1"/>
      <c r="E409" s="1"/>
      <c r="F409" s="1"/>
      <c r="G409" s="1"/>
      <c r="H409" s="1"/>
      <c r="I409" s="1"/>
      <c r="J409" s="1"/>
      <c r="K409" s="1"/>
      <c r="L409" s="1"/>
      <c r="M409" s="1"/>
      <c r="N409" s="1"/>
      <c r="O409" s="1"/>
      <c r="P409" s="1"/>
      <c r="Q409" s="1"/>
    </row>
    <row r="410" spans="1:17" ht="9.75" customHeight="1">
      <c r="A410" s="1"/>
      <c r="B410" s="1"/>
      <c r="C410" s="1"/>
      <c r="D410" s="1"/>
      <c r="E410" s="1"/>
      <c r="F410" s="1"/>
      <c r="G410" s="1"/>
      <c r="H410" s="1"/>
      <c r="I410" s="1"/>
      <c r="J410" s="1"/>
      <c r="K410" s="1"/>
      <c r="L410" s="1"/>
      <c r="M410" s="1"/>
      <c r="N410" s="1"/>
      <c r="O410" s="1"/>
      <c r="P410" s="1"/>
      <c r="Q410" s="1"/>
    </row>
    <row r="411" spans="1:17" ht="9.75" customHeight="1">
      <c r="A411" s="1"/>
      <c r="B411" s="1"/>
      <c r="C411" s="1"/>
      <c r="D411" s="1"/>
      <c r="E411" s="1"/>
      <c r="F411" s="1"/>
      <c r="G411" s="1"/>
      <c r="H411" s="1"/>
      <c r="I411" s="1"/>
      <c r="J411" s="1"/>
      <c r="K411" s="1"/>
      <c r="L411" s="1"/>
      <c r="M411" s="1"/>
      <c r="N411" s="1"/>
      <c r="O411" s="1"/>
      <c r="P411" s="1"/>
      <c r="Q411" s="1"/>
    </row>
    <row r="412" spans="1:17" ht="9.75" customHeight="1">
      <c r="A412" s="1"/>
      <c r="B412" s="1"/>
      <c r="C412" s="1"/>
      <c r="D412" s="1"/>
      <c r="E412" s="1"/>
      <c r="F412" s="1"/>
      <c r="G412" s="1"/>
      <c r="H412" s="1"/>
      <c r="I412" s="1"/>
      <c r="J412" s="1"/>
      <c r="K412" s="1"/>
      <c r="L412" s="1"/>
      <c r="M412" s="1"/>
      <c r="N412" s="1"/>
      <c r="O412" s="1"/>
      <c r="P412" s="1"/>
      <c r="Q412" s="1"/>
    </row>
    <row r="413" spans="1:17" ht="9.75" customHeight="1">
      <c r="A413" s="1"/>
      <c r="B413" s="1"/>
      <c r="C413" s="1"/>
      <c r="D413" s="1"/>
      <c r="E413" s="1"/>
      <c r="F413" s="1"/>
      <c r="G413" s="1"/>
      <c r="H413" s="1"/>
      <c r="I413" s="1"/>
      <c r="J413" s="1"/>
      <c r="K413" s="1"/>
      <c r="L413" s="1"/>
      <c r="M413" s="1"/>
      <c r="N413" s="1"/>
      <c r="O413" s="1"/>
      <c r="P413" s="1"/>
      <c r="Q413" s="1"/>
    </row>
    <row r="414" spans="1:17" ht="9.75" customHeight="1">
      <c r="A414" s="1"/>
      <c r="B414" s="1"/>
      <c r="C414" s="1"/>
      <c r="D414" s="1"/>
      <c r="E414" s="1"/>
      <c r="F414" s="1"/>
      <c r="G414" s="1"/>
      <c r="H414" s="1"/>
      <c r="I414" s="1"/>
      <c r="J414" s="1"/>
      <c r="K414" s="1"/>
      <c r="L414" s="1"/>
      <c r="M414" s="1"/>
      <c r="N414" s="1"/>
      <c r="O414" s="1"/>
      <c r="P414" s="1"/>
      <c r="Q414" s="1"/>
    </row>
    <row r="415" spans="1:17" ht="9.75" customHeight="1">
      <c r="A415" s="1"/>
      <c r="B415" s="1"/>
      <c r="C415" s="1"/>
      <c r="D415" s="1"/>
      <c r="E415" s="1"/>
      <c r="F415" s="1"/>
      <c r="G415" s="1"/>
      <c r="H415" s="1"/>
      <c r="I415" s="1"/>
      <c r="J415" s="1"/>
      <c r="K415" s="1"/>
      <c r="L415" s="1"/>
      <c r="M415" s="1"/>
      <c r="N415" s="1"/>
      <c r="O415" s="1"/>
      <c r="P415" s="1"/>
      <c r="Q415" s="1"/>
    </row>
    <row r="416" spans="1:17" ht="9.75" customHeight="1">
      <c r="A416" s="1"/>
      <c r="B416" s="1"/>
      <c r="C416" s="1"/>
      <c r="D416" s="1"/>
      <c r="E416" s="1"/>
      <c r="F416" s="1"/>
      <c r="G416" s="1"/>
      <c r="H416" s="1"/>
      <c r="I416" s="1"/>
      <c r="J416" s="1"/>
      <c r="K416" s="1"/>
      <c r="L416" s="1"/>
      <c r="M416" s="1"/>
      <c r="N416" s="1"/>
      <c r="O416" s="1"/>
      <c r="P416" s="1"/>
      <c r="Q416" s="1"/>
    </row>
    <row r="417" spans="1:17" ht="9.75" customHeight="1">
      <c r="A417" s="1"/>
      <c r="B417" s="1"/>
      <c r="C417" s="1"/>
      <c r="D417" s="1"/>
      <c r="E417" s="1"/>
      <c r="F417" s="1"/>
      <c r="G417" s="1"/>
      <c r="H417" s="1"/>
      <c r="I417" s="1"/>
      <c r="J417" s="1"/>
      <c r="K417" s="1"/>
      <c r="L417" s="1"/>
      <c r="M417" s="1"/>
      <c r="N417" s="1"/>
      <c r="O417" s="1"/>
      <c r="P417" s="1"/>
      <c r="Q417" s="1"/>
    </row>
    <row r="418" spans="1:17" ht="9.75" customHeight="1">
      <c r="A418" s="1"/>
      <c r="B418" s="1"/>
      <c r="C418" s="1"/>
      <c r="D418" s="1"/>
      <c r="E418" s="1"/>
      <c r="F418" s="1"/>
      <c r="G418" s="1"/>
      <c r="H418" s="1"/>
      <c r="I418" s="1"/>
      <c r="J418" s="1"/>
      <c r="K418" s="1"/>
      <c r="L418" s="1"/>
      <c r="M418" s="1"/>
      <c r="N418" s="1"/>
      <c r="O418" s="1"/>
      <c r="P418" s="1"/>
      <c r="Q418" s="1"/>
    </row>
    <row r="419" spans="1:17" ht="9.75" customHeight="1">
      <c r="A419" s="1"/>
      <c r="B419" s="1"/>
      <c r="C419" s="1"/>
      <c r="D419" s="1"/>
      <c r="E419" s="1"/>
      <c r="F419" s="1"/>
      <c r="G419" s="1"/>
      <c r="H419" s="1"/>
      <c r="I419" s="1"/>
      <c r="J419" s="1"/>
      <c r="K419" s="1"/>
      <c r="L419" s="1"/>
      <c r="M419" s="1"/>
      <c r="N419" s="1"/>
      <c r="O419" s="1"/>
      <c r="P419" s="1"/>
      <c r="Q419" s="1"/>
    </row>
    <row r="420" spans="1:17" ht="9.75" customHeight="1">
      <c r="A420" s="1"/>
      <c r="B420" s="1"/>
      <c r="C420" s="1"/>
      <c r="D420" s="1"/>
      <c r="E420" s="1"/>
      <c r="F420" s="1"/>
      <c r="G420" s="1"/>
      <c r="H420" s="1"/>
      <c r="I420" s="1"/>
      <c r="J420" s="1"/>
      <c r="K420" s="1"/>
      <c r="L420" s="1"/>
      <c r="M420" s="1"/>
      <c r="N420" s="1"/>
      <c r="O420" s="1"/>
      <c r="P420" s="1"/>
      <c r="Q420" s="1"/>
    </row>
    <row r="421" spans="1:17" ht="9.75" customHeight="1">
      <c r="A421" s="1"/>
      <c r="B421" s="1"/>
      <c r="C421" s="1"/>
      <c r="D421" s="1"/>
      <c r="E421" s="1"/>
      <c r="F421" s="1"/>
      <c r="G421" s="1"/>
      <c r="H421" s="1"/>
      <c r="I421" s="1"/>
      <c r="J421" s="1"/>
      <c r="K421" s="1"/>
      <c r="L421" s="1"/>
      <c r="M421" s="1"/>
      <c r="N421" s="1"/>
      <c r="O421" s="1"/>
      <c r="P421" s="1"/>
      <c r="Q421" s="1"/>
    </row>
    <row r="422" spans="1:17" ht="9.75" customHeight="1">
      <c r="A422" s="1"/>
      <c r="B422" s="1"/>
      <c r="C422" s="1"/>
      <c r="D422" s="1"/>
      <c r="E422" s="1"/>
      <c r="F422" s="1"/>
      <c r="G422" s="1"/>
      <c r="H422" s="1"/>
      <c r="I422" s="1"/>
      <c r="J422" s="1"/>
      <c r="K422" s="1"/>
      <c r="L422" s="1"/>
      <c r="M422" s="1"/>
      <c r="N422" s="1"/>
      <c r="O422" s="1"/>
      <c r="P422" s="1"/>
      <c r="Q422" s="1"/>
    </row>
    <row r="423" spans="1:17" ht="9.75" customHeight="1">
      <c r="A423" s="1"/>
      <c r="B423" s="1"/>
      <c r="C423" s="1"/>
      <c r="D423" s="1"/>
      <c r="E423" s="1"/>
      <c r="F423" s="1"/>
      <c r="G423" s="1"/>
      <c r="H423" s="1"/>
      <c r="I423" s="1"/>
      <c r="J423" s="1"/>
      <c r="K423" s="1"/>
      <c r="L423" s="1"/>
      <c r="M423" s="1"/>
      <c r="N423" s="1"/>
      <c r="O423" s="1"/>
      <c r="P423" s="1"/>
      <c r="Q423" s="1"/>
    </row>
    <row r="424" spans="1:17" ht="9.75" customHeight="1">
      <c r="A424" s="1"/>
      <c r="B424" s="1"/>
      <c r="C424" s="1"/>
      <c r="D424" s="1"/>
      <c r="E424" s="1"/>
      <c r="F424" s="1"/>
      <c r="G424" s="1"/>
      <c r="H424" s="1"/>
      <c r="I424" s="1"/>
      <c r="J424" s="1"/>
      <c r="K424" s="1"/>
      <c r="L424" s="1"/>
      <c r="M424" s="1"/>
      <c r="N424" s="1"/>
      <c r="O424" s="1"/>
      <c r="P424" s="1"/>
      <c r="Q424" s="1"/>
    </row>
    <row r="425" spans="1:17" ht="9.75" customHeight="1">
      <c r="A425" s="1"/>
      <c r="B425" s="1"/>
      <c r="C425" s="1"/>
      <c r="D425" s="1"/>
      <c r="E425" s="1"/>
      <c r="F425" s="1"/>
      <c r="G425" s="1"/>
      <c r="H425" s="1"/>
      <c r="I425" s="1"/>
      <c r="J425" s="1"/>
      <c r="K425" s="1"/>
      <c r="L425" s="1"/>
      <c r="M425" s="1"/>
      <c r="N425" s="1"/>
      <c r="O425" s="1"/>
      <c r="P425" s="1"/>
      <c r="Q425" s="1"/>
    </row>
    <row r="426" spans="1:17" ht="9.75" customHeight="1">
      <c r="A426" s="1"/>
      <c r="B426" s="1"/>
      <c r="C426" s="1"/>
      <c r="D426" s="1"/>
      <c r="E426" s="1"/>
      <c r="F426" s="1"/>
      <c r="G426" s="1"/>
      <c r="H426" s="1"/>
      <c r="I426" s="1"/>
      <c r="J426" s="1"/>
      <c r="K426" s="1"/>
      <c r="L426" s="1"/>
      <c r="M426" s="1"/>
      <c r="N426" s="1"/>
      <c r="O426" s="1"/>
      <c r="P426" s="1"/>
      <c r="Q426" s="1"/>
    </row>
    <row r="427" spans="1:17" ht="9.75" customHeight="1">
      <c r="A427" s="1"/>
      <c r="B427" s="1"/>
      <c r="C427" s="1"/>
      <c r="D427" s="1"/>
      <c r="E427" s="1"/>
      <c r="F427" s="1"/>
      <c r="G427" s="1"/>
      <c r="H427" s="1"/>
      <c r="I427" s="1"/>
      <c r="J427" s="1"/>
      <c r="K427" s="1"/>
      <c r="L427" s="1"/>
      <c r="M427" s="1"/>
      <c r="N427" s="1"/>
      <c r="O427" s="1"/>
      <c r="P427" s="1"/>
      <c r="Q427" s="1"/>
    </row>
    <row r="428" spans="1:17" ht="9.75" customHeight="1">
      <c r="A428" s="1"/>
      <c r="B428" s="1"/>
      <c r="C428" s="1"/>
      <c r="D428" s="1"/>
      <c r="E428" s="1"/>
      <c r="F428" s="1"/>
      <c r="G428" s="1"/>
      <c r="H428" s="1"/>
      <c r="I428" s="1"/>
      <c r="J428" s="1"/>
      <c r="K428" s="1"/>
      <c r="L428" s="1"/>
      <c r="M428" s="1"/>
      <c r="N428" s="1"/>
      <c r="O428" s="1"/>
      <c r="P428" s="1"/>
      <c r="Q428" s="1"/>
    </row>
    <row r="429" spans="1:17" ht="9.75" customHeight="1">
      <c r="A429" s="1"/>
      <c r="B429" s="1"/>
      <c r="C429" s="1"/>
      <c r="D429" s="1"/>
      <c r="E429" s="1"/>
      <c r="F429" s="1"/>
      <c r="G429" s="1"/>
      <c r="H429" s="1"/>
      <c r="I429" s="1"/>
      <c r="J429" s="1"/>
      <c r="K429" s="1"/>
      <c r="L429" s="1"/>
      <c r="M429" s="1"/>
      <c r="N429" s="1"/>
      <c r="O429" s="1"/>
      <c r="P429" s="1"/>
      <c r="Q429" s="1"/>
    </row>
    <row r="430" spans="1:17" ht="9.75" customHeight="1">
      <c r="A430" s="1"/>
      <c r="B430" s="1"/>
      <c r="C430" s="1"/>
      <c r="D430" s="1"/>
      <c r="E430" s="1"/>
      <c r="F430" s="1"/>
      <c r="G430" s="1"/>
      <c r="H430" s="1"/>
      <c r="I430" s="1"/>
      <c r="J430" s="1"/>
      <c r="K430" s="1"/>
      <c r="L430" s="1"/>
      <c r="M430" s="1"/>
      <c r="N430" s="1"/>
      <c r="O430" s="1"/>
      <c r="P430" s="1"/>
      <c r="Q430" s="1"/>
    </row>
    <row r="431" spans="1:17" ht="9.75" customHeight="1">
      <c r="A431" s="1"/>
      <c r="B431" s="1"/>
      <c r="C431" s="1"/>
      <c r="D431" s="1"/>
      <c r="E431" s="1"/>
      <c r="F431" s="1"/>
      <c r="G431" s="1"/>
      <c r="H431" s="1"/>
      <c r="I431" s="1"/>
      <c r="J431" s="1"/>
      <c r="K431" s="1"/>
      <c r="L431" s="1"/>
      <c r="M431" s="1"/>
      <c r="N431" s="1"/>
      <c r="O431" s="1"/>
      <c r="P431" s="1"/>
      <c r="Q431" s="1"/>
    </row>
    <row r="432" spans="1:17" ht="9.75" customHeight="1">
      <c r="A432" s="1"/>
      <c r="B432" s="1"/>
      <c r="C432" s="1"/>
      <c r="D432" s="1"/>
      <c r="E432" s="1"/>
      <c r="F432" s="1"/>
      <c r="G432" s="1"/>
      <c r="H432" s="1"/>
      <c r="I432" s="1"/>
      <c r="J432" s="1"/>
      <c r="K432" s="1"/>
      <c r="L432" s="1"/>
      <c r="M432" s="1"/>
      <c r="N432" s="1"/>
      <c r="O432" s="1"/>
      <c r="P432" s="1"/>
      <c r="Q432" s="1"/>
    </row>
    <row r="433" spans="1:17" ht="9.75" customHeight="1">
      <c r="A433" s="1"/>
      <c r="B433" s="1"/>
      <c r="C433" s="1"/>
      <c r="D433" s="1"/>
      <c r="E433" s="1"/>
      <c r="F433" s="1"/>
      <c r="G433" s="1"/>
      <c r="H433" s="1"/>
      <c r="I433" s="1"/>
      <c r="J433" s="1"/>
      <c r="K433" s="1"/>
      <c r="L433" s="1"/>
      <c r="M433" s="1"/>
      <c r="N433" s="1"/>
      <c r="O433" s="1"/>
      <c r="P433" s="1"/>
      <c r="Q433" s="1"/>
    </row>
    <row r="434" spans="1:17" ht="9.75" customHeight="1">
      <c r="A434" s="1"/>
      <c r="B434" s="1"/>
      <c r="C434" s="1"/>
      <c r="D434" s="1"/>
      <c r="E434" s="1"/>
      <c r="F434" s="1"/>
      <c r="G434" s="1"/>
      <c r="H434" s="1"/>
      <c r="I434" s="1"/>
      <c r="J434" s="1"/>
      <c r="K434" s="1"/>
      <c r="L434" s="1"/>
      <c r="M434" s="1"/>
      <c r="N434" s="1"/>
      <c r="O434" s="1"/>
      <c r="P434" s="1"/>
      <c r="Q434" s="1"/>
    </row>
    <row r="435" spans="1:17" ht="9.75" customHeight="1">
      <c r="A435" s="1"/>
      <c r="B435" s="1"/>
      <c r="C435" s="1"/>
      <c r="D435" s="1"/>
      <c r="E435" s="1"/>
      <c r="F435" s="1"/>
      <c r="G435" s="1"/>
      <c r="H435" s="1"/>
      <c r="I435" s="1"/>
      <c r="J435" s="1"/>
      <c r="K435" s="1"/>
      <c r="L435" s="1"/>
      <c r="M435" s="1"/>
      <c r="N435" s="1"/>
      <c r="O435" s="1"/>
      <c r="P435" s="1"/>
      <c r="Q435" s="1"/>
    </row>
    <row r="436" spans="1:17" ht="9.75" customHeight="1">
      <c r="A436" s="1"/>
      <c r="B436" s="1"/>
      <c r="C436" s="1"/>
      <c r="D436" s="1"/>
      <c r="E436" s="1"/>
      <c r="F436" s="1"/>
      <c r="G436" s="1"/>
      <c r="H436" s="1"/>
      <c r="I436" s="1"/>
      <c r="J436" s="1"/>
      <c r="K436" s="1"/>
      <c r="L436" s="1"/>
      <c r="M436" s="1"/>
      <c r="N436" s="1"/>
      <c r="O436" s="1"/>
      <c r="P436" s="1"/>
      <c r="Q436" s="1"/>
    </row>
    <row r="437" spans="1:17" ht="9.75" customHeight="1">
      <c r="A437" s="1"/>
      <c r="B437" s="1"/>
      <c r="C437" s="1"/>
      <c r="D437" s="1"/>
      <c r="E437" s="1"/>
      <c r="F437" s="1"/>
      <c r="G437" s="1"/>
      <c r="H437" s="1"/>
      <c r="I437" s="1"/>
      <c r="J437" s="1"/>
      <c r="K437" s="1"/>
      <c r="L437" s="1"/>
      <c r="M437" s="1"/>
      <c r="N437" s="1"/>
      <c r="O437" s="1"/>
      <c r="P437" s="1"/>
      <c r="Q437" s="1"/>
    </row>
    <row r="438" spans="1:17" ht="9.75" customHeight="1">
      <c r="A438" s="1"/>
      <c r="B438" s="1"/>
      <c r="C438" s="1"/>
      <c r="D438" s="1"/>
      <c r="E438" s="1"/>
      <c r="F438" s="1"/>
      <c r="G438" s="1"/>
      <c r="H438" s="1"/>
      <c r="I438" s="1"/>
      <c r="J438" s="1"/>
      <c r="K438" s="1"/>
      <c r="L438" s="1"/>
      <c r="M438" s="1"/>
      <c r="N438" s="1"/>
      <c r="O438" s="1"/>
      <c r="P438" s="1"/>
      <c r="Q438" s="1"/>
    </row>
    <row r="439" spans="1:17" ht="9.75" customHeight="1">
      <c r="A439" s="1"/>
      <c r="B439" s="1"/>
      <c r="C439" s="1"/>
      <c r="D439" s="1"/>
      <c r="E439" s="1"/>
      <c r="F439" s="1"/>
      <c r="G439" s="1"/>
      <c r="H439" s="1"/>
      <c r="I439" s="1"/>
      <c r="J439" s="1"/>
      <c r="K439" s="1"/>
      <c r="L439" s="1"/>
      <c r="M439" s="1"/>
      <c r="N439" s="1"/>
      <c r="O439" s="1"/>
      <c r="P439" s="1"/>
      <c r="Q439" s="1"/>
    </row>
    <row r="440" spans="1:17" ht="9.75" customHeight="1">
      <c r="A440" s="1"/>
      <c r="B440" s="1"/>
      <c r="C440" s="1"/>
      <c r="D440" s="1"/>
      <c r="E440" s="1"/>
      <c r="F440" s="1"/>
      <c r="G440" s="1"/>
      <c r="H440" s="1"/>
      <c r="I440" s="1"/>
      <c r="J440" s="1"/>
      <c r="K440" s="1"/>
      <c r="L440" s="1"/>
      <c r="M440" s="1"/>
      <c r="N440" s="1"/>
      <c r="O440" s="1"/>
      <c r="P440" s="1"/>
      <c r="Q440" s="1"/>
    </row>
    <row r="441" spans="1:17" ht="9.75" customHeight="1">
      <c r="A441" s="1"/>
      <c r="B441" s="1"/>
      <c r="C441" s="1"/>
      <c r="D441" s="1"/>
      <c r="E441" s="1"/>
      <c r="F441" s="1"/>
      <c r="G441" s="1"/>
      <c r="H441" s="1"/>
      <c r="I441" s="1"/>
      <c r="J441" s="1"/>
      <c r="K441" s="1"/>
      <c r="L441" s="1"/>
      <c r="M441" s="1"/>
      <c r="N441" s="1"/>
      <c r="O441" s="1"/>
      <c r="P441" s="1"/>
      <c r="Q441" s="1"/>
    </row>
    <row r="442" spans="1:17" ht="9.75" customHeight="1">
      <c r="A442" s="1"/>
      <c r="B442" s="1"/>
      <c r="C442" s="1"/>
      <c r="D442" s="1"/>
      <c r="E442" s="1"/>
      <c r="F442" s="1"/>
      <c r="G442" s="1"/>
      <c r="H442" s="1"/>
      <c r="I442" s="1"/>
      <c r="J442" s="1"/>
      <c r="K442" s="1"/>
      <c r="L442" s="1"/>
      <c r="M442" s="1"/>
      <c r="N442" s="1"/>
      <c r="O442" s="1"/>
      <c r="P442" s="1"/>
      <c r="Q442" s="1"/>
    </row>
    <row r="443" spans="1:17" ht="9.75" customHeight="1">
      <c r="A443" s="1"/>
      <c r="B443" s="1"/>
      <c r="C443" s="1"/>
      <c r="D443" s="1"/>
      <c r="E443" s="1"/>
      <c r="F443" s="1"/>
      <c r="G443" s="1"/>
      <c r="H443" s="1"/>
      <c r="I443" s="1"/>
      <c r="J443" s="1"/>
      <c r="K443" s="1"/>
      <c r="L443" s="1"/>
      <c r="M443" s="1"/>
      <c r="N443" s="1"/>
      <c r="O443" s="1"/>
      <c r="P443" s="1"/>
      <c r="Q443" s="1"/>
    </row>
    <row r="444" spans="1:17" ht="9.75" customHeight="1">
      <c r="A444" s="1"/>
      <c r="B444" s="1"/>
      <c r="C444" s="1"/>
      <c r="D444" s="1"/>
      <c r="E444" s="1"/>
      <c r="F444" s="1"/>
      <c r="G444" s="1"/>
      <c r="H444" s="1"/>
      <c r="I444" s="1"/>
      <c r="J444" s="1"/>
      <c r="K444" s="1"/>
      <c r="L444" s="1"/>
      <c r="M444" s="1"/>
      <c r="N444" s="1"/>
      <c r="O444" s="1"/>
      <c r="P444" s="1"/>
      <c r="Q444" s="1"/>
    </row>
    <row r="445" spans="1:17" ht="9.75" customHeight="1">
      <c r="A445" s="1"/>
      <c r="B445" s="1"/>
      <c r="C445" s="1"/>
      <c r="D445" s="1"/>
      <c r="E445" s="1"/>
      <c r="F445" s="1"/>
      <c r="G445" s="1"/>
      <c r="H445" s="1"/>
      <c r="I445" s="1"/>
      <c r="J445" s="1"/>
      <c r="K445" s="1"/>
      <c r="L445" s="1"/>
      <c r="M445" s="1"/>
      <c r="N445" s="1"/>
      <c r="O445" s="1"/>
      <c r="P445" s="1"/>
      <c r="Q445" s="1"/>
    </row>
    <row r="446" spans="1:17" ht="9.75" customHeight="1">
      <c r="A446" s="1"/>
      <c r="B446" s="1"/>
      <c r="C446" s="1"/>
      <c r="D446" s="1"/>
      <c r="E446" s="1"/>
      <c r="F446" s="1"/>
      <c r="G446" s="1"/>
      <c r="H446" s="1"/>
      <c r="I446" s="1"/>
      <c r="J446" s="1"/>
      <c r="K446" s="1"/>
      <c r="L446" s="1"/>
      <c r="M446" s="1"/>
      <c r="N446" s="1"/>
      <c r="O446" s="1"/>
      <c r="P446" s="1"/>
      <c r="Q446" s="1"/>
    </row>
    <row r="447" spans="1:17" ht="9.75" customHeight="1">
      <c r="A447" s="1"/>
      <c r="B447" s="1"/>
      <c r="C447" s="1"/>
      <c r="D447" s="1"/>
      <c r="E447" s="1"/>
      <c r="F447" s="1"/>
      <c r="G447" s="1"/>
      <c r="H447" s="1"/>
      <c r="I447" s="1"/>
      <c r="J447" s="1"/>
      <c r="K447" s="1"/>
      <c r="L447" s="1"/>
      <c r="M447" s="1"/>
      <c r="N447" s="1"/>
      <c r="O447" s="1"/>
      <c r="P447" s="1"/>
      <c r="Q447" s="1"/>
    </row>
    <row r="448" spans="1:17" ht="9.75" customHeight="1">
      <c r="A448" s="1"/>
      <c r="B448" s="1"/>
      <c r="C448" s="1"/>
      <c r="D448" s="1"/>
      <c r="E448" s="1"/>
      <c r="F448" s="1"/>
      <c r="G448" s="1"/>
      <c r="H448" s="1"/>
      <c r="I448" s="1"/>
      <c r="J448" s="1"/>
      <c r="K448" s="1"/>
      <c r="L448" s="1"/>
      <c r="M448" s="1"/>
      <c r="N448" s="1"/>
      <c r="O448" s="1"/>
      <c r="P448" s="1"/>
      <c r="Q448" s="1"/>
    </row>
    <row r="449" spans="1:17" ht="9.75" customHeight="1">
      <c r="A449" s="1"/>
      <c r="B449" s="1"/>
      <c r="C449" s="1"/>
      <c r="D449" s="1"/>
      <c r="E449" s="1"/>
      <c r="F449" s="1"/>
      <c r="G449" s="1"/>
      <c r="H449" s="1"/>
      <c r="I449" s="1"/>
      <c r="J449" s="1"/>
      <c r="K449" s="1"/>
      <c r="L449" s="1"/>
      <c r="M449" s="1"/>
      <c r="N449" s="1"/>
      <c r="O449" s="1"/>
      <c r="P449" s="1"/>
      <c r="Q449" s="1"/>
    </row>
    <row r="450" spans="1:17" ht="9.75" customHeight="1">
      <c r="A450" s="1"/>
      <c r="B450" s="1"/>
      <c r="C450" s="1"/>
      <c r="D450" s="1"/>
      <c r="E450" s="1"/>
      <c r="F450" s="1"/>
      <c r="G450" s="1"/>
      <c r="H450" s="1"/>
      <c r="I450" s="1"/>
      <c r="J450" s="1"/>
      <c r="K450" s="1"/>
      <c r="L450" s="1"/>
      <c r="M450" s="1"/>
      <c r="N450" s="1"/>
      <c r="O450" s="1"/>
      <c r="P450" s="1"/>
      <c r="Q450" s="1"/>
    </row>
    <row r="451" spans="1:17" ht="9.75" customHeight="1">
      <c r="A451" s="1"/>
      <c r="B451" s="1"/>
      <c r="C451" s="1"/>
      <c r="D451" s="1"/>
      <c r="E451" s="1"/>
      <c r="F451" s="1"/>
      <c r="G451" s="1"/>
      <c r="H451" s="1"/>
      <c r="I451" s="1"/>
      <c r="J451" s="1"/>
      <c r="K451" s="1"/>
      <c r="L451" s="1"/>
      <c r="M451" s="1"/>
      <c r="N451" s="1"/>
      <c r="O451" s="1"/>
      <c r="P451" s="1"/>
      <c r="Q451" s="1"/>
    </row>
    <row r="452" spans="1:17" ht="9.75" customHeight="1">
      <c r="A452" s="1"/>
      <c r="B452" s="1"/>
      <c r="C452" s="1"/>
      <c r="D452" s="1"/>
      <c r="E452" s="1"/>
      <c r="F452" s="1"/>
      <c r="G452" s="1"/>
      <c r="H452" s="1"/>
      <c r="I452" s="1"/>
      <c r="J452" s="1"/>
      <c r="K452" s="1"/>
      <c r="L452" s="1"/>
      <c r="M452" s="1"/>
      <c r="N452" s="1"/>
      <c r="O452" s="1"/>
      <c r="P452" s="1"/>
      <c r="Q452" s="1"/>
    </row>
    <row r="453" spans="1:17" ht="9.75" customHeight="1">
      <c r="A453" s="1"/>
      <c r="B453" s="1"/>
      <c r="C453" s="1"/>
      <c r="D453" s="1"/>
      <c r="E453" s="1"/>
      <c r="F453" s="1"/>
      <c r="G453" s="1"/>
      <c r="H453" s="1"/>
      <c r="I453" s="1"/>
      <c r="J453" s="1"/>
      <c r="K453" s="1"/>
      <c r="L453" s="1"/>
      <c r="M453" s="1"/>
      <c r="N453" s="1"/>
      <c r="O453" s="1"/>
      <c r="P453" s="1"/>
      <c r="Q453" s="1"/>
    </row>
    <row r="454" spans="1:17" ht="9.75" customHeight="1">
      <c r="A454" s="1"/>
      <c r="B454" s="1"/>
      <c r="C454" s="1"/>
      <c r="D454" s="1"/>
      <c r="E454" s="1"/>
      <c r="F454" s="1"/>
      <c r="G454" s="1"/>
      <c r="H454" s="1"/>
      <c r="I454" s="1"/>
      <c r="J454" s="1"/>
      <c r="K454" s="1"/>
      <c r="L454" s="1"/>
      <c r="M454" s="1"/>
      <c r="N454" s="1"/>
      <c r="O454" s="1"/>
      <c r="P454" s="1"/>
      <c r="Q454" s="1"/>
    </row>
    <row r="455" spans="1:17" ht="9.75" customHeight="1">
      <c r="A455" s="1"/>
      <c r="B455" s="1"/>
      <c r="C455" s="1"/>
      <c r="D455" s="1"/>
      <c r="E455" s="1"/>
      <c r="F455" s="1"/>
      <c r="G455" s="1"/>
      <c r="H455" s="1"/>
      <c r="I455" s="1"/>
      <c r="J455" s="1"/>
      <c r="K455" s="1"/>
      <c r="L455" s="1"/>
      <c r="M455" s="1"/>
      <c r="N455" s="1"/>
      <c r="O455" s="1"/>
      <c r="P455" s="1"/>
      <c r="Q455" s="1"/>
    </row>
    <row r="456" spans="1:17" ht="9.75" customHeight="1">
      <c r="A456" s="1"/>
      <c r="B456" s="1"/>
      <c r="C456" s="1"/>
      <c r="D456" s="1"/>
      <c r="E456" s="1"/>
      <c r="F456" s="1"/>
      <c r="G456" s="1"/>
      <c r="H456" s="1"/>
      <c r="I456" s="1"/>
      <c r="J456" s="1"/>
      <c r="K456" s="1"/>
      <c r="L456" s="1"/>
      <c r="M456" s="1"/>
      <c r="N456" s="1"/>
      <c r="O456" s="1"/>
      <c r="P456" s="1"/>
      <c r="Q456" s="1"/>
    </row>
    <row r="457" spans="1:17" ht="9.75" customHeight="1">
      <c r="A457" s="1"/>
      <c r="B457" s="1"/>
      <c r="C457" s="1"/>
      <c r="D457" s="1"/>
      <c r="E457" s="1"/>
      <c r="F457" s="1"/>
      <c r="G457" s="1"/>
      <c r="H457" s="1"/>
      <c r="I457" s="1"/>
      <c r="J457" s="1"/>
      <c r="K457" s="1"/>
      <c r="L457" s="1"/>
      <c r="M457" s="1"/>
      <c r="N457" s="1"/>
      <c r="O457" s="1"/>
      <c r="P457" s="1"/>
      <c r="Q457" s="1"/>
    </row>
    <row r="458" spans="1:17" ht="9.75" customHeight="1">
      <c r="A458" s="1"/>
      <c r="B458" s="1"/>
      <c r="C458" s="1"/>
      <c r="D458" s="1"/>
      <c r="E458" s="1"/>
      <c r="F458" s="1"/>
      <c r="G458" s="1"/>
      <c r="H458" s="1"/>
      <c r="I458" s="1"/>
      <c r="J458" s="1"/>
      <c r="K458" s="1"/>
      <c r="L458" s="1"/>
      <c r="M458" s="1"/>
      <c r="N458" s="1"/>
      <c r="O458" s="1"/>
      <c r="P458" s="1"/>
      <c r="Q458" s="1"/>
    </row>
    <row r="459" spans="1:17" ht="9.75" customHeight="1">
      <c r="A459" s="1"/>
      <c r="B459" s="1"/>
      <c r="C459" s="1"/>
      <c r="D459" s="1"/>
      <c r="E459" s="1"/>
      <c r="F459" s="1"/>
      <c r="G459" s="1"/>
      <c r="H459" s="1"/>
      <c r="I459" s="1"/>
      <c r="J459" s="1"/>
      <c r="K459" s="1"/>
      <c r="L459" s="1"/>
      <c r="M459" s="1"/>
      <c r="N459" s="1"/>
      <c r="O459" s="1"/>
      <c r="P459" s="1"/>
      <c r="Q459" s="1"/>
    </row>
    <row r="460" spans="1:17" ht="9.75" customHeight="1">
      <c r="A460" s="1"/>
      <c r="B460" s="1"/>
      <c r="C460" s="1"/>
      <c r="D460" s="1"/>
      <c r="E460" s="1"/>
      <c r="F460" s="1"/>
      <c r="G460" s="1"/>
      <c r="H460" s="1"/>
      <c r="I460" s="1"/>
      <c r="J460" s="1"/>
      <c r="K460" s="1"/>
      <c r="L460" s="1"/>
      <c r="M460" s="1"/>
      <c r="N460" s="1"/>
      <c r="O460" s="1"/>
      <c r="P460" s="1"/>
      <c r="Q460" s="1"/>
    </row>
    <row r="461" spans="1:17" ht="9.75" customHeight="1">
      <c r="A461" s="1"/>
      <c r="B461" s="1"/>
      <c r="C461" s="1"/>
      <c r="D461" s="1"/>
      <c r="E461" s="1"/>
      <c r="F461" s="1"/>
      <c r="G461" s="1"/>
      <c r="H461" s="1"/>
      <c r="I461" s="1"/>
      <c r="J461" s="1"/>
      <c r="K461" s="1"/>
      <c r="L461" s="1"/>
      <c r="M461" s="1"/>
      <c r="N461" s="1"/>
      <c r="O461" s="1"/>
      <c r="P461" s="1"/>
      <c r="Q461" s="1"/>
    </row>
    <row r="462" spans="1:17" ht="9.75" customHeight="1">
      <c r="A462" s="1"/>
      <c r="B462" s="1"/>
      <c r="C462" s="1"/>
      <c r="D462" s="1"/>
      <c r="E462" s="1"/>
      <c r="F462" s="1"/>
      <c r="G462" s="1"/>
      <c r="H462" s="1"/>
      <c r="I462" s="1"/>
      <c r="J462" s="1"/>
      <c r="K462" s="1"/>
      <c r="L462" s="1"/>
      <c r="M462" s="1"/>
      <c r="N462" s="1"/>
      <c r="O462" s="1"/>
      <c r="P462" s="1"/>
      <c r="Q462" s="1"/>
    </row>
    <row r="463" spans="1:17" ht="9.75" customHeight="1">
      <c r="A463" s="1"/>
      <c r="B463" s="1"/>
      <c r="C463" s="1"/>
      <c r="D463" s="1"/>
      <c r="E463" s="1"/>
      <c r="F463" s="1"/>
      <c r="G463" s="1"/>
      <c r="H463" s="1"/>
      <c r="I463" s="1"/>
      <c r="J463" s="1"/>
      <c r="K463" s="1"/>
      <c r="L463" s="1"/>
      <c r="M463" s="1"/>
      <c r="N463" s="1"/>
      <c r="O463" s="1"/>
      <c r="P463" s="1"/>
      <c r="Q463" s="1"/>
    </row>
    <row r="464" spans="1:17" ht="9.75" customHeight="1">
      <c r="A464" s="1"/>
      <c r="B464" s="1"/>
      <c r="C464" s="1"/>
      <c r="D464" s="1"/>
      <c r="E464" s="1"/>
      <c r="F464" s="1"/>
      <c r="G464" s="1"/>
      <c r="H464" s="1"/>
      <c r="I464" s="1"/>
      <c r="J464" s="1"/>
      <c r="K464" s="1"/>
      <c r="L464" s="1"/>
      <c r="M464" s="1"/>
      <c r="N464" s="1"/>
      <c r="O464" s="1"/>
      <c r="P464" s="1"/>
      <c r="Q464" s="1"/>
    </row>
    <row r="465" spans="1:17" ht="9.75" customHeight="1">
      <c r="A465" s="1"/>
      <c r="B465" s="1"/>
      <c r="C465" s="1"/>
      <c r="D465" s="1"/>
      <c r="E465" s="1"/>
      <c r="F465" s="1"/>
      <c r="G465" s="1"/>
      <c r="H465" s="1"/>
      <c r="I465" s="1"/>
      <c r="J465" s="1"/>
      <c r="K465" s="1"/>
      <c r="L465" s="1"/>
      <c r="M465" s="1"/>
      <c r="N465" s="1"/>
      <c r="O465" s="1"/>
      <c r="P465" s="1"/>
      <c r="Q465" s="1"/>
    </row>
    <row r="466" spans="1:17" ht="9.75" customHeight="1">
      <c r="A466" s="1"/>
      <c r="B466" s="1"/>
      <c r="C466" s="1"/>
      <c r="D466" s="1"/>
      <c r="E466" s="1"/>
      <c r="F466" s="1"/>
      <c r="G466" s="1"/>
      <c r="H466" s="1"/>
      <c r="I466" s="1"/>
      <c r="J466" s="1"/>
      <c r="K466" s="1"/>
      <c r="L466" s="1"/>
      <c r="M466" s="1"/>
      <c r="N466" s="1"/>
      <c r="O466" s="1"/>
      <c r="P466" s="1"/>
      <c r="Q466" s="1"/>
    </row>
    <row r="467" spans="1:17" ht="9.75" customHeight="1">
      <c r="A467" s="1"/>
      <c r="B467" s="1"/>
      <c r="C467" s="1"/>
      <c r="D467" s="1"/>
      <c r="E467" s="1"/>
      <c r="F467" s="1"/>
      <c r="G467" s="1"/>
      <c r="H467" s="1"/>
      <c r="I467" s="1"/>
      <c r="J467" s="1"/>
      <c r="K467" s="1"/>
      <c r="L467" s="1"/>
      <c r="M467" s="1"/>
      <c r="N467" s="1"/>
      <c r="O467" s="1"/>
      <c r="P467" s="1"/>
      <c r="Q467" s="1"/>
    </row>
    <row r="468" spans="1:17" ht="9.75" customHeight="1">
      <c r="A468" s="1"/>
      <c r="B468" s="1"/>
      <c r="C468" s="1"/>
      <c r="D468" s="1"/>
      <c r="E468" s="1"/>
      <c r="F468" s="1"/>
      <c r="G468" s="1"/>
      <c r="H468" s="1"/>
      <c r="I468" s="1"/>
      <c r="J468" s="1"/>
      <c r="K468" s="1"/>
      <c r="L468" s="1"/>
      <c r="M468" s="1"/>
      <c r="N468" s="1"/>
      <c r="O468" s="1"/>
      <c r="P468" s="1"/>
      <c r="Q468" s="1"/>
    </row>
    <row r="469" spans="1:17" ht="9.75" customHeight="1">
      <c r="A469" s="1"/>
      <c r="B469" s="1"/>
      <c r="C469" s="1"/>
      <c r="D469" s="1"/>
      <c r="E469" s="1"/>
      <c r="F469" s="1"/>
      <c r="G469" s="1"/>
      <c r="H469" s="1"/>
      <c r="I469" s="1"/>
      <c r="J469" s="1"/>
      <c r="K469" s="1"/>
      <c r="L469" s="1"/>
      <c r="M469" s="1"/>
      <c r="N469" s="1"/>
      <c r="O469" s="1"/>
      <c r="P469" s="1"/>
      <c r="Q469" s="1"/>
    </row>
    <row r="470" spans="1:17" ht="9.75" customHeight="1">
      <c r="A470" s="1"/>
      <c r="B470" s="1"/>
      <c r="C470" s="1"/>
      <c r="D470" s="1"/>
      <c r="E470" s="1"/>
      <c r="F470" s="1"/>
      <c r="G470" s="1"/>
      <c r="H470" s="1"/>
      <c r="I470" s="1"/>
      <c r="J470" s="1"/>
      <c r="K470" s="1"/>
      <c r="L470" s="1"/>
      <c r="M470" s="1"/>
      <c r="N470" s="1"/>
      <c r="O470" s="1"/>
      <c r="P470" s="1"/>
      <c r="Q470" s="1"/>
    </row>
    <row r="471" spans="1:17" ht="9.75" customHeight="1">
      <c r="A471" s="1"/>
      <c r="B471" s="1"/>
      <c r="C471" s="1"/>
      <c r="D471" s="1"/>
      <c r="E471" s="1"/>
      <c r="F471" s="1"/>
      <c r="G471" s="1"/>
      <c r="H471" s="1"/>
      <c r="I471" s="1"/>
      <c r="J471" s="1"/>
      <c r="K471" s="1"/>
      <c r="L471" s="1"/>
      <c r="M471" s="1"/>
      <c r="N471" s="1"/>
      <c r="O471" s="1"/>
      <c r="P471" s="1"/>
      <c r="Q471" s="1"/>
    </row>
    <row r="472" spans="1:17" ht="9.75" customHeight="1">
      <c r="A472" s="1"/>
      <c r="B472" s="1"/>
      <c r="C472" s="1"/>
      <c r="D472" s="1"/>
      <c r="E472" s="1"/>
      <c r="F472" s="1"/>
      <c r="G472" s="1"/>
      <c r="H472" s="1"/>
      <c r="I472" s="1"/>
      <c r="J472" s="1"/>
      <c r="K472" s="1"/>
      <c r="L472" s="1"/>
      <c r="M472" s="1"/>
      <c r="N472" s="1"/>
      <c r="O472" s="1"/>
      <c r="P472" s="1"/>
      <c r="Q472" s="1"/>
    </row>
    <row r="473" spans="1:17" ht="9.75" customHeight="1">
      <c r="A473" s="1"/>
      <c r="B473" s="1"/>
      <c r="C473" s="1"/>
      <c r="D473" s="1"/>
      <c r="E473" s="1"/>
      <c r="F473" s="1"/>
      <c r="G473" s="1"/>
      <c r="H473" s="1"/>
      <c r="I473" s="1"/>
      <c r="J473" s="1"/>
      <c r="K473" s="1"/>
      <c r="L473" s="1"/>
      <c r="M473" s="1"/>
      <c r="N473" s="1"/>
      <c r="O473" s="1"/>
      <c r="P473" s="1"/>
      <c r="Q473" s="1"/>
    </row>
    <row r="474" spans="1:17" ht="9.75" customHeight="1">
      <c r="A474" s="1"/>
      <c r="B474" s="1"/>
      <c r="C474" s="1"/>
      <c r="D474" s="1"/>
      <c r="E474" s="1"/>
      <c r="F474" s="1"/>
      <c r="G474" s="1"/>
      <c r="H474" s="1"/>
      <c r="I474" s="1"/>
      <c r="J474" s="1"/>
      <c r="K474" s="1"/>
      <c r="L474" s="1"/>
      <c r="M474" s="1"/>
      <c r="N474" s="1"/>
      <c r="O474" s="1"/>
      <c r="P474" s="1"/>
      <c r="Q474" s="1"/>
    </row>
    <row r="475" spans="1:17" ht="9.75" customHeight="1">
      <c r="A475" s="1"/>
      <c r="B475" s="1"/>
      <c r="C475" s="1"/>
      <c r="D475" s="1"/>
      <c r="E475" s="1"/>
      <c r="F475" s="1"/>
      <c r="G475" s="1"/>
      <c r="H475" s="1"/>
      <c r="I475" s="1"/>
      <c r="J475" s="1"/>
      <c r="K475" s="1"/>
      <c r="L475" s="1"/>
      <c r="M475" s="1"/>
      <c r="N475" s="1"/>
      <c r="O475" s="1"/>
      <c r="P475" s="1"/>
      <c r="Q475" s="1"/>
    </row>
    <row r="476" spans="1:17" ht="9.75" customHeight="1">
      <c r="A476" s="1"/>
      <c r="B476" s="1"/>
      <c r="C476" s="1"/>
      <c r="D476" s="1"/>
      <c r="E476" s="1"/>
      <c r="F476" s="1"/>
      <c r="G476" s="1"/>
      <c r="H476" s="1"/>
      <c r="I476" s="1"/>
      <c r="J476" s="1"/>
      <c r="K476" s="1"/>
      <c r="L476" s="1"/>
      <c r="M476" s="1"/>
      <c r="N476" s="1"/>
      <c r="O476" s="1"/>
      <c r="P476" s="1"/>
      <c r="Q476" s="1"/>
    </row>
    <row r="477" spans="1:17" ht="9.75" customHeight="1">
      <c r="A477" s="1"/>
      <c r="B477" s="1"/>
      <c r="C477" s="1"/>
      <c r="D477" s="1"/>
      <c r="E477" s="1"/>
      <c r="F477" s="1"/>
      <c r="G477" s="1"/>
      <c r="H477" s="1"/>
      <c r="I477" s="1"/>
      <c r="J477" s="1"/>
      <c r="K477" s="1"/>
      <c r="L477" s="1"/>
      <c r="M477" s="1"/>
      <c r="N477" s="1"/>
      <c r="O477" s="1"/>
      <c r="P477" s="1"/>
      <c r="Q477" s="1"/>
    </row>
    <row r="478" spans="1:17" ht="9.75" customHeight="1">
      <c r="A478" s="1"/>
      <c r="B478" s="1"/>
      <c r="C478" s="1"/>
      <c r="D478" s="1"/>
      <c r="E478" s="1"/>
      <c r="F478" s="1"/>
      <c r="G478" s="1"/>
      <c r="H478" s="1"/>
      <c r="I478" s="1"/>
      <c r="J478" s="1"/>
      <c r="K478" s="1"/>
      <c r="L478" s="1"/>
      <c r="M478" s="1"/>
      <c r="N478" s="1"/>
      <c r="O478" s="1"/>
      <c r="P478" s="1"/>
      <c r="Q478" s="1"/>
    </row>
    <row r="479" spans="1:17" ht="9.75" customHeight="1">
      <c r="A479" s="1"/>
      <c r="B479" s="1"/>
      <c r="C479" s="1"/>
      <c r="D479" s="1"/>
      <c r="E479" s="1"/>
      <c r="F479" s="1"/>
      <c r="G479" s="1"/>
      <c r="H479" s="1"/>
      <c r="I479" s="1"/>
      <c r="J479" s="1"/>
      <c r="K479" s="1"/>
      <c r="L479" s="1"/>
      <c r="M479" s="1"/>
      <c r="N479" s="1"/>
      <c r="O479" s="1"/>
      <c r="P479" s="1"/>
      <c r="Q479" s="1"/>
    </row>
    <row r="480" spans="1:17" ht="9.75" customHeight="1">
      <c r="A480" s="1"/>
      <c r="B480" s="1"/>
      <c r="C480" s="1"/>
      <c r="D480" s="1"/>
      <c r="E480" s="1"/>
      <c r="F480" s="1"/>
      <c r="G480" s="1"/>
      <c r="H480" s="1"/>
      <c r="I480" s="1"/>
      <c r="J480" s="1"/>
      <c r="K480" s="1"/>
      <c r="L480" s="1"/>
      <c r="M480" s="1"/>
      <c r="N480" s="1"/>
      <c r="O480" s="1"/>
      <c r="P480" s="1"/>
      <c r="Q480" s="1"/>
    </row>
    <row r="481" spans="1:17" ht="9.75" customHeight="1">
      <c r="A481" s="1"/>
      <c r="B481" s="1"/>
      <c r="C481" s="1"/>
      <c r="D481" s="1"/>
      <c r="E481" s="1"/>
      <c r="F481" s="1"/>
      <c r="G481" s="1"/>
      <c r="H481" s="1"/>
      <c r="I481" s="1"/>
      <c r="J481" s="1"/>
      <c r="K481" s="1"/>
      <c r="L481" s="1"/>
      <c r="M481" s="1"/>
      <c r="N481" s="1"/>
      <c r="O481" s="1"/>
      <c r="P481" s="1"/>
      <c r="Q481" s="1"/>
    </row>
    <row r="482" spans="1:17" ht="9.75" customHeight="1">
      <c r="A482" s="1"/>
      <c r="B482" s="1"/>
      <c r="C482" s="1"/>
      <c r="D482" s="1"/>
      <c r="E482" s="1"/>
      <c r="F482" s="1"/>
      <c r="G482" s="1"/>
      <c r="H482" s="1"/>
      <c r="I482" s="1"/>
      <c r="J482" s="1"/>
      <c r="K482" s="1"/>
      <c r="L482" s="1"/>
      <c r="M482" s="1"/>
      <c r="N482" s="1"/>
      <c r="O482" s="1"/>
      <c r="P482" s="1"/>
      <c r="Q482" s="1"/>
    </row>
    <row r="483" spans="1:17" ht="9.75" customHeight="1">
      <c r="A483" s="1"/>
      <c r="B483" s="1"/>
      <c r="C483" s="1"/>
      <c r="D483" s="1"/>
      <c r="E483" s="1"/>
      <c r="F483" s="1"/>
      <c r="G483" s="1"/>
      <c r="H483" s="1"/>
      <c r="I483" s="1"/>
      <c r="J483" s="1"/>
      <c r="K483" s="1"/>
      <c r="L483" s="1"/>
      <c r="M483" s="1"/>
      <c r="N483" s="1"/>
      <c r="O483" s="1"/>
      <c r="P483" s="1"/>
      <c r="Q483" s="1"/>
    </row>
    <row r="484" spans="1:17" ht="9.75" customHeight="1">
      <c r="A484" s="1"/>
      <c r="B484" s="1"/>
      <c r="C484" s="1"/>
      <c r="D484" s="1"/>
      <c r="E484" s="1"/>
      <c r="F484" s="1"/>
      <c r="G484" s="1"/>
      <c r="H484" s="1"/>
      <c r="I484" s="1"/>
      <c r="J484" s="1"/>
      <c r="K484" s="1"/>
      <c r="L484" s="1"/>
      <c r="M484" s="1"/>
      <c r="N484" s="1"/>
      <c r="O484" s="1"/>
      <c r="P484" s="1"/>
      <c r="Q484" s="1"/>
    </row>
    <row r="485" spans="1:17" ht="9.75" customHeight="1">
      <c r="A485" s="1"/>
      <c r="B485" s="1"/>
      <c r="C485" s="1"/>
      <c r="D485" s="1"/>
      <c r="E485" s="1"/>
      <c r="F485" s="1"/>
      <c r="G485" s="1"/>
      <c r="H485" s="1"/>
      <c r="I485" s="1"/>
      <c r="J485" s="1"/>
      <c r="K485" s="1"/>
      <c r="L485" s="1"/>
      <c r="M485" s="1"/>
      <c r="N485" s="1"/>
      <c r="O485" s="1"/>
      <c r="P485" s="1"/>
      <c r="Q485" s="1"/>
    </row>
    <row r="486" spans="1:17" ht="9.75" customHeight="1">
      <c r="A486" s="1"/>
      <c r="B486" s="1"/>
      <c r="C486" s="1"/>
      <c r="D486" s="1"/>
      <c r="E486" s="1"/>
      <c r="F486" s="1"/>
      <c r="G486" s="1"/>
      <c r="H486" s="1"/>
      <c r="I486" s="1"/>
      <c r="J486" s="1"/>
      <c r="K486" s="1"/>
      <c r="L486" s="1"/>
      <c r="M486" s="1"/>
      <c r="N486" s="1"/>
      <c r="O486" s="1"/>
      <c r="P486" s="1"/>
      <c r="Q486" s="1"/>
    </row>
    <row r="487" spans="1:17" ht="9.75" customHeight="1">
      <c r="A487" s="1"/>
      <c r="B487" s="1"/>
      <c r="C487" s="1"/>
      <c r="D487" s="1"/>
      <c r="E487" s="1"/>
      <c r="F487" s="1"/>
      <c r="G487" s="1"/>
      <c r="H487" s="1"/>
      <c r="I487" s="1"/>
      <c r="J487" s="1"/>
      <c r="K487" s="1"/>
      <c r="L487" s="1"/>
      <c r="M487" s="1"/>
      <c r="N487" s="1"/>
      <c r="O487" s="1"/>
      <c r="P487" s="1"/>
      <c r="Q487" s="1"/>
    </row>
    <row r="488" spans="1:17" ht="9.75" customHeight="1">
      <c r="A488" s="1"/>
      <c r="B488" s="1"/>
      <c r="C488" s="1"/>
      <c r="D488" s="1"/>
      <c r="E488" s="1"/>
      <c r="F488" s="1"/>
      <c r="G488" s="1"/>
      <c r="H488" s="1"/>
      <c r="I488" s="1"/>
      <c r="J488" s="1"/>
      <c r="K488" s="1"/>
      <c r="L488" s="1"/>
      <c r="M488" s="1"/>
      <c r="N488" s="1"/>
      <c r="O488" s="1"/>
      <c r="P488" s="1"/>
      <c r="Q488" s="1"/>
    </row>
    <row r="489" spans="1:17" ht="9.75" customHeight="1">
      <c r="A489" s="1"/>
      <c r="B489" s="1"/>
      <c r="C489" s="1"/>
      <c r="D489" s="1"/>
      <c r="E489" s="1"/>
      <c r="F489" s="1"/>
      <c r="G489" s="1"/>
      <c r="H489" s="1"/>
      <c r="I489" s="1"/>
      <c r="J489" s="1"/>
      <c r="K489" s="1"/>
      <c r="L489" s="1"/>
      <c r="M489" s="1"/>
      <c r="N489" s="1"/>
      <c r="O489" s="1"/>
      <c r="P489" s="1"/>
      <c r="Q489" s="1"/>
    </row>
    <row r="490" spans="1:17" ht="9.75" customHeight="1">
      <c r="A490" s="1"/>
      <c r="B490" s="1"/>
      <c r="C490" s="1"/>
      <c r="D490" s="1"/>
      <c r="E490" s="1"/>
      <c r="F490" s="1"/>
      <c r="G490" s="1"/>
      <c r="H490" s="1"/>
      <c r="I490" s="1"/>
      <c r="J490" s="1"/>
      <c r="K490" s="1"/>
      <c r="L490" s="1"/>
      <c r="M490" s="1"/>
      <c r="N490" s="1"/>
      <c r="O490" s="1"/>
      <c r="P490" s="1"/>
      <c r="Q490" s="1"/>
    </row>
    <row r="491" spans="1:17" ht="9.75" customHeight="1">
      <c r="A491" s="1"/>
      <c r="B491" s="1"/>
      <c r="C491" s="1"/>
      <c r="D491" s="1"/>
      <c r="E491" s="1"/>
      <c r="F491" s="1"/>
      <c r="G491" s="1"/>
      <c r="H491" s="1"/>
      <c r="I491" s="1"/>
      <c r="J491" s="1"/>
      <c r="K491" s="1"/>
      <c r="L491" s="1"/>
      <c r="M491" s="1"/>
      <c r="N491" s="1"/>
      <c r="O491" s="1"/>
      <c r="P491" s="1"/>
      <c r="Q491" s="1"/>
    </row>
    <row r="492" spans="1:17" ht="9.75" customHeight="1">
      <c r="A492" s="1"/>
      <c r="B492" s="1"/>
      <c r="C492" s="1"/>
      <c r="D492" s="1"/>
      <c r="E492" s="1"/>
      <c r="F492" s="1"/>
      <c r="G492" s="1"/>
      <c r="H492" s="1"/>
      <c r="I492" s="1"/>
      <c r="J492" s="1"/>
      <c r="K492" s="1"/>
      <c r="L492" s="1"/>
      <c r="M492" s="1"/>
      <c r="N492" s="1"/>
      <c r="O492" s="1"/>
      <c r="P492" s="1"/>
      <c r="Q492" s="1"/>
    </row>
    <row r="493" spans="1:17" ht="9.75" customHeight="1">
      <c r="A493" s="1"/>
      <c r="B493" s="1"/>
      <c r="C493" s="1"/>
      <c r="D493" s="1"/>
      <c r="E493" s="1"/>
      <c r="F493" s="1"/>
      <c r="G493" s="1"/>
      <c r="H493" s="1"/>
      <c r="I493" s="1"/>
      <c r="J493" s="1"/>
      <c r="K493" s="1"/>
      <c r="L493" s="1"/>
      <c r="M493" s="1"/>
      <c r="N493" s="1"/>
      <c r="O493" s="1"/>
      <c r="P493" s="1"/>
      <c r="Q493" s="1"/>
    </row>
    <row r="494" spans="1:17" ht="9.75" customHeight="1">
      <c r="A494" s="1"/>
      <c r="B494" s="1"/>
      <c r="C494" s="1"/>
      <c r="D494" s="1"/>
      <c r="E494" s="1"/>
      <c r="F494" s="1"/>
      <c r="G494" s="1"/>
      <c r="H494" s="1"/>
      <c r="I494" s="1"/>
      <c r="J494" s="1"/>
      <c r="K494" s="1"/>
      <c r="L494" s="1"/>
      <c r="M494" s="1"/>
      <c r="N494" s="1"/>
      <c r="O494" s="1"/>
      <c r="P494" s="1"/>
      <c r="Q494" s="1"/>
    </row>
    <row r="495" spans="1:17" ht="9.75" customHeight="1">
      <c r="A495" s="1"/>
      <c r="B495" s="1"/>
      <c r="C495" s="1"/>
      <c r="D495" s="1"/>
      <c r="E495" s="1"/>
      <c r="F495" s="1"/>
      <c r="G495" s="1"/>
      <c r="H495" s="1"/>
      <c r="I495" s="1"/>
      <c r="J495" s="1"/>
      <c r="K495" s="1"/>
      <c r="L495" s="1"/>
      <c r="M495" s="1"/>
      <c r="N495" s="1"/>
      <c r="O495" s="1"/>
      <c r="P495" s="1"/>
      <c r="Q495" s="1"/>
    </row>
    <row r="496" spans="1:17" ht="9.75" customHeight="1">
      <c r="A496" s="1"/>
      <c r="B496" s="1"/>
      <c r="C496" s="1"/>
      <c r="D496" s="1"/>
      <c r="E496" s="1"/>
      <c r="F496" s="1"/>
      <c r="G496" s="1"/>
      <c r="H496" s="1"/>
      <c r="I496" s="1"/>
      <c r="J496" s="1"/>
      <c r="K496" s="1"/>
      <c r="L496" s="1"/>
      <c r="M496" s="1"/>
      <c r="N496" s="1"/>
      <c r="O496" s="1"/>
      <c r="P496" s="1"/>
      <c r="Q496" s="1"/>
    </row>
    <row r="497" spans="1:17" ht="9.75" customHeight="1">
      <c r="A497" s="1"/>
      <c r="B497" s="1"/>
      <c r="C497" s="1"/>
      <c r="D497" s="1"/>
      <c r="E497" s="1"/>
      <c r="F497" s="1"/>
      <c r="G497" s="1"/>
      <c r="H497" s="1"/>
      <c r="I497" s="1"/>
      <c r="J497" s="1"/>
      <c r="K497" s="1"/>
      <c r="L497" s="1"/>
      <c r="M497" s="1"/>
      <c r="N497" s="1"/>
      <c r="O497" s="1"/>
      <c r="P497" s="1"/>
      <c r="Q497" s="1"/>
    </row>
    <row r="498" spans="1:17" ht="9.75" customHeight="1">
      <c r="A498" s="1"/>
      <c r="B498" s="1"/>
      <c r="C498" s="1"/>
      <c r="D498" s="1"/>
      <c r="E498" s="1"/>
      <c r="F498" s="1"/>
      <c r="G498" s="1"/>
      <c r="H498" s="1"/>
      <c r="I498" s="1"/>
      <c r="J498" s="1"/>
      <c r="K498" s="1"/>
      <c r="L498" s="1"/>
      <c r="M498" s="1"/>
      <c r="N498" s="1"/>
      <c r="O498" s="1"/>
      <c r="P498" s="1"/>
      <c r="Q498" s="1"/>
    </row>
    <row r="499" spans="1:17" ht="9.75" customHeight="1">
      <c r="A499" s="1"/>
      <c r="B499" s="1"/>
      <c r="C499" s="1"/>
      <c r="D499" s="1"/>
      <c r="E499" s="1"/>
      <c r="F499" s="1"/>
      <c r="G499" s="1"/>
      <c r="H499" s="1"/>
      <c r="I499" s="1"/>
      <c r="J499" s="1"/>
      <c r="K499" s="1"/>
      <c r="L499" s="1"/>
      <c r="M499" s="1"/>
      <c r="N499" s="1"/>
      <c r="O499" s="1"/>
      <c r="P499" s="1"/>
      <c r="Q499" s="1"/>
    </row>
    <row r="500" spans="1:17" ht="9.75" customHeight="1">
      <c r="A500" s="1"/>
      <c r="B500" s="1"/>
      <c r="C500" s="1"/>
      <c r="D500" s="1"/>
      <c r="E500" s="1"/>
      <c r="F500" s="1"/>
      <c r="G500" s="1"/>
      <c r="H500" s="1"/>
      <c r="I500" s="1"/>
      <c r="J500" s="1"/>
      <c r="K500" s="1"/>
      <c r="L500" s="1"/>
      <c r="M500" s="1"/>
      <c r="N500" s="1"/>
      <c r="O500" s="1"/>
      <c r="P500" s="1"/>
      <c r="Q500" s="1"/>
    </row>
    <row r="501" spans="1:17" ht="9.75" customHeight="1">
      <c r="A501" s="1"/>
      <c r="B501" s="1"/>
      <c r="C501" s="1"/>
      <c r="D501" s="1"/>
      <c r="E501" s="1"/>
      <c r="F501" s="1"/>
      <c r="G501" s="1"/>
      <c r="H501" s="1"/>
      <c r="I501" s="1"/>
      <c r="J501" s="1"/>
      <c r="K501" s="1"/>
      <c r="L501" s="1"/>
      <c r="M501" s="1"/>
      <c r="N501" s="1"/>
      <c r="O501" s="1"/>
      <c r="P501" s="1"/>
      <c r="Q501" s="1"/>
    </row>
    <row r="502" spans="1:17" ht="9.75" customHeight="1">
      <c r="A502" s="1"/>
      <c r="B502" s="1"/>
      <c r="C502" s="1"/>
      <c r="D502" s="1"/>
      <c r="E502" s="1"/>
      <c r="F502" s="1"/>
      <c r="G502" s="1"/>
      <c r="H502" s="1"/>
      <c r="I502" s="1"/>
      <c r="J502" s="1"/>
      <c r="K502" s="1"/>
      <c r="L502" s="1"/>
      <c r="M502" s="1"/>
      <c r="N502" s="1"/>
      <c r="O502" s="1"/>
      <c r="P502" s="1"/>
      <c r="Q502" s="1"/>
    </row>
    <row r="503" spans="1:17" ht="9.75" customHeight="1">
      <c r="A503" s="1"/>
      <c r="B503" s="1"/>
      <c r="C503" s="1"/>
      <c r="D503" s="1"/>
      <c r="E503" s="1"/>
      <c r="F503" s="1"/>
      <c r="G503" s="1"/>
      <c r="H503" s="1"/>
      <c r="I503" s="1"/>
      <c r="J503" s="1"/>
      <c r="K503" s="1"/>
      <c r="L503" s="1"/>
      <c r="M503" s="1"/>
      <c r="N503" s="1"/>
      <c r="O503" s="1"/>
      <c r="P503" s="1"/>
      <c r="Q503" s="1"/>
    </row>
    <row r="504" spans="1:17" ht="9.75" customHeight="1">
      <c r="A504" s="1"/>
      <c r="B504" s="1"/>
      <c r="C504" s="1"/>
      <c r="D504" s="1"/>
      <c r="E504" s="1"/>
      <c r="F504" s="1"/>
      <c r="G504" s="1"/>
      <c r="H504" s="1"/>
      <c r="I504" s="1"/>
      <c r="J504" s="1"/>
      <c r="K504" s="1"/>
      <c r="L504" s="1"/>
      <c r="M504" s="1"/>
      <c r="N504" s="1"/>
      <c r="O504" s="1"/>
      <c r="P504" s="1"/>
      <c r="Q504" s="1"/>
    </row>
    <row r="505" spans="1:17" ht="9.75" customHeight="1">
      <c r="A505" s="1"/>
      <c r="B505" s="1"/>
      <c r="C505" s="1"/>
      <c r="D505" s="1"/>
      <c r="E505" s="1"/>
      <c r="F505" s="1"/>
      <c r="G505" s="1"/>
      <c r="H505" s="1"/>
      <c r="I505" s="1"/>
      <c r="J505" s="1"/>
      <c r="K505" s="1"/>
      <c r="L505" s="1"/>
      <c r="M505" s="1"/>
      <c r="N505" s="1"/>
      <c r="O505" s="1"/>
      <c r="P505" s="1"/>
      <c r="Q505" s="1"/>
    </row>
    <row r="506" spans="1:17" ht="9.75" customHeight="1">
      <c r="A506" s="1"/>
      <c r="B506" s="1"/>
      <c r="C506" s="1"/>
      <c r="D506" s="1"/>
      <c r="E506" s="1"/>
      <c r="F506" s="1"/>
      <c r="G506" s="1"/>
      <c r="H506" s="1"/>
      <c r="I506" s="1"/>
      <c r="J506" s="1"/>
      <c r="K506" s="1"/>
      <c r="L506" s="1"/>
      <c r="M506" s="1"/>
      <c r="N506" s="1"/>
      <c r="O506" s="1"/>
      <c r="P506" s="1"/>
      <c r="Q506" s="1"/>
    </row>
    <row r="507" spans="1:17" ht="9.75" customHeight="1">
      <c r="A507" s="1"/>
      <c r="B507" s="1"/>
      <c r="C507" s="1"/>
      <c r="D507" s="1"/>
      <c r="E507" s="1"/>
      <c r="F507" s="1"/>
      <c r="G507" s="1"/>
      <c r="H507" s="1"/>
      <c r="I507" s="1"/>
      <c r="J507" s="1"/>
      <c r="K507" s="1"/>
      <c r="L507" s="1"/>
      <c r="M507" s="1"/>
      <c r="N507" s="1"/>
      <c r="O507" s="1"/>
      <c r="P507" s="1"/>
      <c r="Q507" s="1"/>
    </row>
    <row r="508" spans="1:17" ht="9.75" customHeight="1">
      <c r="A508" s="1"/>
      <c r="B508" s="1"/>
      <c r="C508" s="1"/>
      <c r="D508" s="1"/>
      <c r="E508" s="1"/>
      <c r="F508" s="1"/>
      <c r="G508" s="1"/>
      <c r="H508" s="1"/>
      <c r="I508" s="1"/>
      <c r="J508" s="1"/>
      <c r="K508" s="1"/>
      <c r="L508" s="1"/>
      <c r="M508" s="1"/>
      <c r="N508" s="1"/>
      <c r="O508" s="1"/>
      <c r="P508" s="1"/>
      <c r="Q508" s="1"/>
    </row>
    <row r="509" spans="1:17" ht="9.75" customHeight="1">
      <c r="A509" s="1"/>
      <c r="B509" s="1"/>
      <c r="C509" s="1"/>
      <c r="D509" s="1"/>
      <c r="E509" s="1"/>
      <c r="F509" s="1"/>
      <c r="G509" s="1"/>
      <c r="H509" s="1"/>
      <c r="I509" s="1"/>
      <c r="J509" s="1"/>
      <c r="K509" s="1"/>
      <c r="L509" s="1"/>
      <c r="M509" s="1"/>
      <c r="N509" s="1"/>
      <c r="O509" s="1"/>
      <c r="P509" s="1"/>
      <c r="Q509" s="1"/>
    </row>
    <row r="510" spans="1:17" ht="9.75" customHeight="1">
      <c r="A510" s="1"/>
      <c r="B510" s="1"/>
      <c r="C510" s="1"/>
      <c r="D510" s="1"/>
      <c r="E510" s="1"/>
      <c r="F510" s="1"/>
      <c r="G510" s="1"/>
      <c r="H510" s="1"/>
      <c r="I510" s="1"/>
      <c r="J510" s="1"/>
      <c r="K510" s="1"/>
      <c r="L510" s="1"/>
      <c r="M510" s="1"/>
      <c r="N510" s="1"/>
      <c r="O510" s="1"/>
      <c r="P510" s="1"/>
      <c r="Q510" s="1"/>
    </row>
    <row r="511" spans="1:17" ht="9.75" customHeight="1">
      <c r="A511" s="1"/>
      <c r="B511" s="1"/>
      <c r="C511" s="1"/>
      <c r="D511" s="1"/>
      <c r="E511" s="1"/>
      <c r="F511" s="1"/>
      <c r="G511" s="1"/>
      <c r="H511" s="1"/>
      <c r="I511" s="1"/>
      <c r="J511" s="1"/>
      <c r="K511" s="1"/>
      <c r="L511" s="1"/>
      <c r="M511" s="1"/>
      <c r="N511" s="1"/>
      <c r="O511" s="1"/>
      <c r="P511" s="1"/>
      <c r="Q511" s="1"/>
    </row>
    <row r="512" spans="1:17" ht="9.75" customHeight="1">
      <c r="A512" s="1"/>
      <c r="B512" s="1"/>
      <c r="C512" s="1"/>
      <c r="D512" s="1"/>
      <c r="E512" s="1"/>
      <c r="F512" s="1"/>
      <c r="G512" s="1"/>
      <c r="H512" s="1"/>
      <c r="I512" s="1"/>
      <c r="J512" s="1"/>
      <c r="K512" s="1"/>
      <c r="L512" s="1"/>
      <c r="M512" s="1"/>
      <c r="N512" s="1"/>
      <c r="O512" s="1"/>
      <c r="P512" s="1"/>
      <c r="Q512" s="1"/>
    </row>
    <row r="513" spans="1:17" ht="9.75" customHeight="1">
      <c r="A513" s="1"/>
      <c r="B513" s="1"/>
      <c r="C513" s="1"/>
      <c r="D513" s="1"/>
      <c r="E513" s="1"/>
      <c r="F513" s="1"/>
      <c r="G513" s="1"/>
      <c r="H513" s="1"/>
      <c r="I513" s="1"/>
      <c r="J513" s="1"/>
      <c r="K513" s="1"/>
      <c r="L513" s="1"/>
      <c r="M513" s="1"/>
      <c r="N513" s="1"/>
      <c r="O513" s="1"/>
      <c r="P513" s="1"/>
      <c r="Q513" s="1"/>
    </row>
    <row r="514" spans="1:17" ht="9.75" customHeight="1">
      <c r="A514" s="1"/>
      <c r="B514" s="1"/>
      <c r="C514" s="1"/>
      <c r="D514" s="1"/>
      <c r="E514" s="1"/>
      <c r="F514" s="1"/>
      <c r="G514" s="1"/>
      <c r="H514" s="1"/>
      <c r="I514" s="1"/>
      <c r="J514" s="1"/>
      <c r="K514" s="1"/>
      <c r="L514" s="1"/>
      <c r="M514" s="1"/>
      <c r="N514" s="1"/>
      <c r="O514" s="1"/>
      <c r="P514" s="1"/>
      <c r="Q514" s="1"/>
    </row>
    <row r="515" spans="1:17" ht="9.75" customHeight="1">
      <c r="A515" s="1"/>
      <c r="B515" s="1"/>
      <c r="C515" s="1"/>
      <c r="D515" s="1"/>
      <c r="E515" s="1"/>
      <c r="F515" s="1"/>
      <c r="G515" s="1"/>
      <c r="H515" s="1"/>
      <c r="I515" s="1"/>
      <c r="J515" s="1"/>
      <c r="K515" s="1"/>
      <c r="L515" s="1"/>
      <c r="M515" s="1"/>
      <c r="N515" s="1"/>
      <c r="O515" s="1"/>
      <c r="P515" s="1"/>
      <c r="Q515" s="1"/>
    </row>
    <row r="516" spans="1:17" ht="9.75" customHeight="1">
      <c r="A516" s="1"/>
      <c r="B516" s="1"/>
      <c r="C516" s="1"/>
      <c r="D516" s="1"/>
      <c r="E516" s="1"/>
      <c r="F516" s="1"/>
      <c r="G516" s="1"/>
      <c r="H516" s="1"/>
      <c r="I516" s="1"/>
      <c r="J516" s="1"/>
      <c r="K516" s="1"/>
      <c r="L516" s="1"/>
      <c r="M516" s="1"/>
      <c r="N516" s="1"/>
      <c r="O516" s="1"/>
      <c r="P516" s="1"/>
      <c r="Q516" s="1"/>
    </row>
    <row r="517" spans="1:17" ht="9.75" customHeight="1">
      <c r="A517" s="1"/>
      <c r="B517" s="1"/>
      <c r="C517" s="1"/>
      <c r="D517" s="1"/>
      <c r="E517" s="1"/>
      <c r="F517" s="1"/>
      <c r="G517" s="1"/>
      <c r="H517" s="1"/>
      <c r="I517" s="1"/>
      <c r="J517" s="1"/>
      <c r="K517" s="1"/>
      <c r="L517" s="1"/>
      <c r="M517" s="1"/>
      <c r="N517" s="1"/>
      <c r="O517" s="1"/>
      <c r="P517" s="1"/>
      <c r="Q517" s="1"/>
    </row>
    <row r="518" spans="1:17" ht="9.75" customHeight="1">
      <c r="A518" s="1"/>
      <c r="B518" s="1"/>
      <c r="C518" s="1"/>
      <c r="D518" s="1"/>
      <c r="E518" s="1"/>
      <c r="F518" s="1"/>
      <c r="G518" s="1"/>
      <c r="H518" s="1"/>
      <c r="I518" s="1"/>
      <c r="J518" s="1"/>
      <c r="K518" s="1"/>
      <c r="L518" s="1"/>
      <c r="M518" s="1"/>
      <c r="N518" s="1"/>
      <c r="O518" s="1"/>
      <c r="P518" s="1"/>
      <c r="Q518" s="1"/>
    </row>
    <row r="519" spans="1:17" ht="9.75" customHeight="1">
      <c r="A519" s="1"/>
      <c r="B519" s="1"/>
      <c r="C519" s="1"/>
      <c r="D519" s="1"/>
      <c r="E519" s="1"/>
      <c r="F519" s="1"/>
      <c r="G519" s="1"/>
      <c r="H519" s="1"/>
      <c r="I519" s="1"/>
      <c r="J519" s="1"/>
      <c r="K519" s="1"/>
      <c r="L519" s="1"/>
      <c r="M519" s="1"/>
      <c r="N519" s="1"/>
      <c r="O519" s="1"/>
      <c r="P519" s="1"/>
      <c r="Q519" s="1"/>
    </row>
    <row r="520" spans="1:17" ht="9.75" customHeight="1">
      <c r="A520" s="1"/>
      <c r="B520" s="1"/>
      <c r="C520" s="1"/>
      <c r="D520" s="1"/>
      <c r="E520" s="1"/>
      <c r="F520" s="1"/>
      <c r="G520" s="1"/>
      <c r="H520" s="1"/>
      <c r="I520" s="1"/>
      <c r="J520" s="1"/>
      <c r="K520" s="1"/>
      <c r="L520" s="1"/>
      <c r="M520" s="1"/>
      <c r="N520" s="1"/>
      <c r="O520" s="1"/>
      <c r="P520" s="1"/>
      <c r="Q520" s="1"/>
    </row>
    <row r="521" spans="1:17" ht="9.75" customHeight="1">
      <c r="A521" s="1"/>
      <c r="B521" s="1"/>
      <c r="C521" s="1"/>
      <c r="D521" s="1"/>
      <c r="E521" s="1"/>
      <c r="F521" s="1"/>
      <c r="G521" s="1"/>
      <c r="H521" s="1"/>
      <c r="I521" s="1"/>
      <c r="J521" s="1"/>
      <c r="K521" s="1"/>
      <c r="L521" s="1"/>
      <c r="M521" s="1"/>
      <c r="N521" s="1"/>
      <c r="O521" s="1"/>
      <c r="P521" s="1"/>
      <c r="Q521" s="1"/>
    </row>
    <row r="522" spans="1:17" ht="9.75" customHeight="1">
      <c r="A522" s="1"/>
      <c r="B522" s="1"/>
      <c r="C522" s="1"/>
      <c r="D522" s="1"/>
      <c r="E522" s="1"/>
      <c r="F522" s="1"/>
      <c r="G522" s="1"/>
      <c r="H522" s="1"/>
      <c r="I522" s="1"/>
      <c r="J522" s="1"/>
      <c r="K522" s="1"/>
      <c r="L522" s="1"/>
      <c r="M522" s="1"/>
      <c r="N522" s="1"/>
      <c r="O522" s="1"/>
      <c r="P522" s="1"/>
      <c r="Q522" s="1"/>
    </row>
    <row r="523" spans="1:17" ht="9.75" customHeight="1">
      <c r="A523" s="1"/>
      <c r="B523" s="1"/>
      <c r="C523" s="1"/>
      <c r="D523" s="1"/>
      <c r="E523" s="1"/>
      <c r="F523" s="1"/>
      <c r="G523" s="1"/>
      <c r="H523" s="1"/>
      <c r="I523" s="1"/>
      <c r="J523" s="1"/>
      <c r="K523" s="1"/>
      <c r="L523" s="1"/>
      <c r="M523" s="1"/>
      <c r="N523" s="1"/>
      <c r="O523" s="1"/>
      <c r="P523" s="1"/>
      <c r="Q523" s="1"/>
    </row>
    <row r="524" spans="1:17" ht="9.75" customHeight="1">
      <c r="A524" s="1"/>
      <c r="B524" s="1"/>
      <c r="C524" s="1"/>
      <c r="D524" s="1"/>
      <c r="E524" s="1"/>
      <c r="F524" s="1"/>
      <c r="G524" s="1"/>
      <c r="H524" s="1"/>
      <c r="I524" s="1"/>
      <c r="J524" s="1"/>
      <c r="K524" s="1"/>
      <c r="L524" s="1"/>
      <c r="M524" s="1"/>
      <c r="N524" s="1"/>
      <c r="O524" s="1"/>
      <c r="P524" s="1"/>
      <c r="Q524" s="1"/>
    </row>
    <row r="525" spans="1:17" ht="9.75" customHeight="1">
      <c r="A525" s="1"/>
      <c r="B525" s="1"/>
      <c r="C525" s="1"/>
      <c r="D525" s="1"/>
      <c r="E525" s="1"/>
      <c r="F525" s="1"/>
      <c r="G525" s="1"/>
      <c r="H525" s="1"/>
      <c r="I525" s="1"/>
      <c r="J525" s="1"/>
      <c r="K525" s="1"/>
      <c r="L525" s="1"/>
      <c r="M525" s="1"/>
      <c r="N525" s="1"/>
      <c r="O525" s="1"/>
      <c r="P525" s="1"/>
      <c r="Q525" s="1"/>
    </row>
    <row r="526" spans="1:17" ht="9.75" customHeight="1">
      <c r="A526" s="1"/>
      <c r="B526" s="1"/>
      <c r="C526" s="1"/>
      <c r="D526" s="1"/>
      <c r="E526" s="1"/>
      <c r="F526" s="1"/>
      <c r="G526" s="1"/>
      <c r="H526" s="1"/>
      <c r="I526" s="1"/>
      <c r="J526" s="1"/>
      <c r="K526" s="1"/>
      <c r="L526" s="1"/>
      <c r="M526" s="1"/>
      <c r="N526" s="1"/>
      <c r="O526" s="1"/>
      <c r="P526" s="1"/>
      <c r="Q526" s="1"/>
    </row>
    <row r="527" spans="1:17" ht="9.75" customHeight="1">
      <c r="A527" s="1"/>
      <c r="B527" s="1"/>
      <c r="C527" s="1"/>
      <c r="D527" s="1"/>
      <c r="E527" s="1"/>
      <c r="F527" s="1"/>
      <c r="G527" s="1"/>
      <c r="H527" s="1"/>
      <c r="I527" s="1"/>
      <c r="J527" s="1"/>
      <c r="K527" s="1"/>
      <c r="L527" s="1"/>
      <c r="M527" s="1"/>
      <c r="N527" s="1"/>
      <c r="O527" s="1"/>
      <c r="P527" s="1"/>
      <c r="Q527" s="1"/>
    </row>
    <row r="528" spans="1:17" ht="9.75" customHeight="1">
      <c r="A528" s="1"/>
      <c r="B528" s="1"/>
      <c r="C528" s="1"/>
      <c r="D528" s="1"/>
      <c r="E528" s="1"/>
      <c r="F528" s="1"/>
      <c r="G528" s="1"/>
      <c r="H528" s="1"/>
      <c r="I528" s="1"/>
      <c r="J528" s="1"/>
      <c r="K528" s="1"/>
      <c r="L528" s="1"/>
      <c r="M528" s="1"/>
      <c r="N528" s="1"/>
      <c r="O528" s="1"/>
      <c r="P528" s="1"/>
      <c r="Q528" s="1"/>
    </row>
    <row r="529" spans="1:17" ht="9.75" customHeight="1">
      <c r="A529" s="1"/>
      <c r="B529" s="1"/>
      <c r="C529" s="1"/>
      <c r="D529" s="1"/>
      <c r="E529" s="1"/>
      <c r="F529" s="1"/>
      <c r="G529" s="1"/>
      <c r="H529" s="1"/>
      <c r="I529" s="1"/>
      <c r="J529" s="1"/>
      <c r="K529" s="1"/>
      <c r="L529" s="1"/>
      <c r="M529" s="1"/>
      <c r="N529" s="1"/>
      <c r="O529" s="1"/>
      <c r="P529" s="1"/>
      <c r="Q529" s="1"/>
    </row>
    <row r="530" spans="1:17" ht="9.75" customHeight="1">
      <c r="A530" s="1"/>
      <c r="B530" s="1"/>
      <c r="C530" s="1"/>
      <c r="D530" s="1"/>
      <c r="E530" s="1"/>
      <c r="F530" s="1"/>
      <c r="G530" s="1"/>
      <c r="H530" s="1"/>
      <c r="I530" s="1"/>
      <c r="J530" s="1"/>
      <c r="K530" s="1"/>
      <c r="L530" s="1"/>
      <c r="M530" s="1"/>
      <c r="N530" s="1"/>
      <c r="O530" s="1"/>
      <c r="P530" s="1"/>
      <c r="Q530" s="1"/>
    </row>
    <row r="531" spans="1:17" ht="9.75" customHeight="1">
      <c r="A531" s="1"/>
      <c r="B531" s="1"/>
      <c r="C531" s="1"/>
      <c r="D531" s="1"/>
      <c r="E531" s="1"/>
      <c r="F531" s="1"/>
      <c r="G531" s="1"/>
      <c r="H531" s="1"/>
      <c r="I531" s="1"/>
      <c r="J531" s="1"/>
      <c r="K531" s="1"/>
      <c r="L531" s="1"/>
      <c r="M531" s="1"/>
      <c r="N531" s="1"/>
      <c r="O531" s="1"/>
      <c r="P531" s="1"/>
      <c r="Q531" s="1"/>
    </row>
    <row r="532" spans="1:17" ht="9.75" customHeight="1">
      <c r="A532" s="1"/>
      <c r="B532" s="1"/>
      <c r="C532" s="1"/>
      <c r="D532" s="1"/>
      <c r="E532" s="1"/>
      <c r="F532" s="1"/>
      <c r="G532" s="1"/>
      <c r="H532" s="1"/>
      <c r="I532" s="1"/>
      <c r="J532" s="1"/>
      <c r="K532" s="1"/>
      <c r="L532" s="1"/>
      <c r="M532" s="1"/>
      <c r="N532" s="1"/>
      <c r="O532" s="1"/>
      <c r="P532" s="1"/>
      <c r="Q532" s="1"/>
    </row>
    <row r="533" spans="1:17" ht="9.75" customHeight="1">
      <c r="A533" s="1"/>
      <c r="B533" s="1"/>
      <c r="C533" s="1"/>
      <c r="D533" s="1"/>
      <c r="E533" s="1"/>
      <c r="F533" s="1"/>
      <c r="G533" s="1"/>
      <c r="H533" s="1"/>
      <c r="I533" s="1"/>
      <c r="J533" s="1"/>
      <c r="K533" s="1"/>
      <c r="L533" s="1"/>
      <c r="M533" s="1"/>
      <c r="N533" s="1"/>
      <c r="O533" s="1"/>
      <c r="P533" s="1"/>
      <c r="Q533" s="1"/>
    </row>
    <row r="534" spans="1:17" ht="9.75" customHeight="1">
      <c r="A534" s="1"/>
      <c r="B534" s="1"/>
      <c r="C534" s="1"/>
      <c r="D534" s="1"/>
      <c r="E534" s="1"/>
      <c r="F534" s="1"/>
      <c r="G534" s="1"/>
      <c r="H534" s="1"/>
      <c r="I534" s="1"/>
      <c r="J534" s="1"/>
      <c r="K534" s="1"/>
      <c r="L534" s="1"/>
      <c r="M534" s="1"/>
      <c r="N534" s="1"/>
      <c r="O534" s="1"/>
      <c r="P534" s="1"/>
      <c r="Q534" s="1"/>
    </row>
    <row r="535" spans="1:17" ht="9.75" customHeight="1">
      <c r="A535" s="1"/>
      <c r="B535" s="1"/>
      <c r="C535" s="1"/>
      <c r="D535" s="1"/>
      <c r="E535" s="1"/>
      <c r="F535" s="1"/>
      <c r="G535" s="1"/>
      <c r="H535" s="1"/>
      <c r="I535" s="1"/>
      <c r="J535" s="1"/>
      <c r="K535" s="1"/>
      <c r="L535" s="1"/>
      <c r="M535" s="1"/>
      <c r="N535" s="1"/>
      <c r="O535" s="1"/>
      <c r="P535" s="1"/>
      <c r="Q535" s="1"/>
    </row>
    <row r="536" spans="1:17" ht="9.75" customHeight="1">
      <c r="A536" s="1"/>
      <c r="B536" s="1"/>
      <c r="C536" s="1"/>
      <c r="D536" s="1"/>
      <c r="E536" s="1"/>
      <c r="F536" s="1"/>
      <c r="G536" s="1"/>
      <c r="H536" s="1"/>
      <c r="I536" s="1"/>
      <c r="J536" s="1"/>
      <c r="K536" s="1"/>
      <c r="L536" s="1"/>
      <c r="M536" s="1"/>
      <c r="N536" s="1"/>
      <c r="O536" s="1"/>
      <c r="P536" s="1"/>
      <c r="Q536" s="1"/>
    </row>
    <row r="537" spans="1:17" ht="9.75" customHeight="1">
      <c r="A537" s="1"/>
      <c r="B537" s="1"/>
      <c r="C537" s="1"/>
      <c r="D537" s="1"/>
      <c r="E537" s="1"/>
      <c r="F537" s="1"/>
      <c r="G537" s="1"/>
      <c r="H537" s="1"/>
      <c r="I537" s="1"/>
      <c r="J537" s="1"/>
      <c r="K537" s="1"/>
      <c r="L537" s="1"/>
      <c r="M537" s="1"/>
      <c r="N537" s="1"/>
      <c r="O537" s="1"/>
      <c r="P537" s="1"/>
      <c r="Q537" s="1"/>
    </row>
    <row r="538" spans="1:17" ht="9.75" customHeight="1">
      <c r="A538" s="1"/>
      <c r="B538" s="1"/>
      <c r="C538" s="1"/>
      <c r="D538" s="1"/>
      <c r="E538" s="1"/>
      <c r="F538" s="1"/>
      <c r="G538" s="1"/>
      <c r="H538" s="1"/>
      <c r="I538" s="1"/>
      <c r="J538" s="1"/>
      <c r="K538" s="1"/>
      <c r="L538" s="1"/>
      <c r="M538" s="1"/>
      <c r="N538" s="1"/>
      <c r="O538" s="1"/>
      <c r="P538" s="1"/>
      <c r="Q538" s="1"/>
    </row>
    <row r="539" spans="1:17" ht="9.75" customHeight="1">
      <c r="A539" s="1"/>
      <c r="B539" s="1"/>
      <c r="C539" s="1"/>
      <c r="D539" s="1"/>
      <c r="E539" s="1"/>
      <c r="F539" s="1"/>
      <c r="G539" s="1"/>
      <c r="H539" s="1"/>
      <c r="I539" s="1"/>
      <c r="J539" s="1"/>
      <c r="K539" s="1"/>
      <c r="L539" s="1"/>
      <c r="M539" s="1"/>
      <c r="N539" s="1"/>
      <c r="O539" s="1"/>
      <c r="P539" s="1"/>
      <c r="Q539" s="1"/>
    </row>
    <row r="540" spans="1:17" ht="9.75" customHeight="1">
      <c r="A540" s="1"/>
      <c r="B540" s="1"/>
      <c r="C540" s="1"/>
      <c r="D540" s="1"/>
      <c r="E540" s="1"/>
      <c r="F540" s="1"/>
      <c r="G540" s="1"/>
      <c r="H540" s="1"/>
      <c r="I540" s="1"/>
      <c r="J540" s="1"/>
      <c r="K540" s="1"/>
      <c r="L540" s="1"/>
      <c r="M540" s="1"/>
      <c r="N540" s="1"/>
      <c r="O540" s="1"/>
      <c r="P540" s="1"/>
      <c r="Q540" s="1"/>
    </row>
    <row r="541" spans="1:17" ht="9.75" customHeight="1">
      <c r="A541" s="1"/>
      <c r="B541" s="1"/>
      <c r="C541" s="1"/>
      <c r="D541" s="1"/>
      <c r="E541" s="1"/>
      <c r="F541" s="1"/>
      <c r="G541" s="1"/>
      <c r="H541" s="1"/>
      <c r="I541" s="1"/>
      <c r="J541" s="1"/>
      <c r="K541" s="1"/>
      <c r="L541" s="1"/>
      <c r="M541" s="1"/>
      <c r="N541" s="1"/>
      <c r="O541" s="1"/>
      <c r="P541" s="1"/>
      <c r="Q541" s="1"/>
    </row>
    <row r="542" spans="1:17" ht="9.75" customHeight="1">
      <c r="A542" s="1"/>
      <c r="B542" s="1"/>
      <c r="C542" s="1"/>
      <c r="D542" s="1"/>
      <c r="E542" s="1"/>
      <c r="F542" s="1"/>
      <c r="G542" s="1"/>
      <c r="H542" s="1"/>
      <c r="I542" s="1"/>
      <c r="J542" s="1"/>
      <c r="K542" s="1"/>
      <c r="L542" s="1"/>
      <c r="M542" s="1"/>
      <c r="N542" s="1"/>
      <c r="O542" s="1"/>
      <c r="P542" s="1"/>
      <c r="Q542" s="1"/>
    </row>
    <row r="543" spans="1:17" ht="9.75" customHeight="1">
      <c r="A543" s="1"/>
      <c r="B543" s="1"/>
      <c r="C543" s="1"/>
      <c r="D543" s="1"/>
      <c r="E543" s="1"/>
      <c r="F543" s="1"/>
      <c r="G543" s="1"/>
      <c r="H543" s="1"/>
      <c r="I543" s="1"/>
      <c r="J543" s="1"/>
      <c r="K543" s="1"/>
      <c r="L543" s="1"/>
      <c r="M543" s="1"/>
      <c r="N543" s="1"/>
      <c r="O543" s="1"/>
      <c r="P543" s="1"/>
      <c r="Q543" s="1"/>
    </row>
    <row r="544" spans="1:17" ht="9.75" customHeight="1">
      <c r="A544" s="1"/>
      <c r="B544" s="1"/>
      <c r="C544" s="1"/>
      <c r="D544" s="1"/>
      <c r="E544" s="1"/>
      <c r="F544" s="1"/>
      <c r="G544" s="1"/>
      <c r="H544" s="1"/>
      <c r="I544" s="1"/>
      <c r="J544" s="1"/>
      <c r="K544" s="1"/>
      <c r="L544" s="1"/>
      <c r="M544" s="1"/>
      <c r="N544" s="1"/>
      <c r="O544" s="1"/>
      <c r="P544" s="1"/>
      <c r="Q544" s="1"/>
    </row>
    <row r="545" spans="1:17" ht="9.75" customHeight="1">
      <c r="A545" s="1"/>
      <c r="B545" s="1"/>
      <c r="C545" s="1"/>
      <c r="D545" s="1"/>
      <c r="E545" s="1"/>
      <c r="F545" s="1"/>
      <c r="G545" s="1"/>
      <c r="H545" s="1"/>
      <c r="I545" s="1"/>
      <c r="J545" s="1"/>
      <c r="K545" s="1"/>
      <c r="L545" s="1"/>
      <c r="M545" s="1"/>
      <c r="N545" s="1"/>
      <c r="O545" s="1"/>
      <c r="P545" s="1"/>
      <c r="Q545" s="1"/>
    </row>
    <row r="546" spans="1:17" ht="9.75" customHeight="1">
      <c r="A546" s="1"/>
      <c r="B546" s="1"/>
      <c r="C546" s="1"/>
      <c r="D546" s="1"/>
      <c r="E546" s="1"/>
      <c r="F546" s="1"/>
      <c r="G546" s="1"/>
      <c r="H546" s="1"/>
      <c r="I546" s="1"/>
      <c r="J546" s="1"/>
      <c r="K546" s="1"/>
      <c r="L546" s="1"/>
      <c r="M546" s="1"/>
      <c r="N546" s="1"/>
      <c r="O546" s="1"/>
      <c r="P546" s="1"/>
      <c r="Q546" s="1"/>
    </row>
    <row r="547" spans="1:17" ht="9.75" customHeight="1">
      <c r="A547" s="1"/>
      <c r="B547" s="1"/>
      <c r="C547" s="1"/>
      <c r="D547" s="1"/>
      <c r="E547" s="1"/>
      <c r="F547" s="1"/>
      <c r="G547" s="1"/>
      <c r="H547" s="1"/>
      <c r="I547" s="1"/>
      <c r="J547" s="1"/>
      <c r="K547" s="1"/>
      <c r="L547" s="1"/>
      <c r="M547" s="1"/>
      <c r="N547" s="1"/>
      <c r="O547" s="1"/>
      <c r="P547" s="1"/>
      <c r="Q547" s="1"/>
    </row>
    <row r="548" spans="1:17" ht="9.75" customHeight="1">
      <c r="A548" s="1"/>
      <c r="B548" s="1"/>
      <c r="C548" s="1"/>
      <c r="D548" s="1"/>
      <c r="E548" s="1"/>
      <c r="F548" s="1"/>
      <c r="G548" s="1"/>
      <c r="H548" s="1"/>
      <c r="I548" s="1"/>
      <c r="J548" s="1"/>
      <c r="K548" s="1"/>
      <c r="L548" s="1"/>
      <c r="M548" s="1"/>
      <c r="N548" s="1"/>
      <c r="O548" s="1"/>
      <c r="P548" s="1"/>
      <c r="Q548" s="1"/>
    </row>
    <row r="549" spans="1:17" ht="9.75" customHeight="1">
      <c r="A549" s="1"/>
      <c r="B549" s="1"/>
      <c r="C549" s="1"/>
      <c r="D549" s="1"/>
      <c r="E549" s="1"/>
      <c r="F549" s="1"/>
      <c r="G549" s="1"/>
      <c r="H549" s="1"/>
      <c r="I549" s="1"/>
      <c r="J549" s="1"/>
      <c r="K549" s="1"/>
      <c r="L549" s="1"/>
      <c r="M549" s="1"/>
      <c r="N549" s="1"/>
      <c r="O549" s="1"/>
      <c r="P549" s="1"/>
      <c r="Q549" s="1"/>
    </row>
    <row r="550" spans="1:17" ht="9.75" customHeight="1">
      <c r="A550" s="1"/>
      <c r="B550" s="1"/>
      <c r="C550" s="1"/>
      <c r="D550" s="1"/>
      <c r="E550" s="1"/>
      <c r="F550" s="1"/>
      <c r="G550" s="1"/>
      <c r="H550" s="1"/>
      <c r="I550" s="1"/>
      <c r="J550" s="1"/>
      <c r="K550" s="1"/>
      <c r="L550" s="1"/>
      <c r="M550" s="1"/>
      <c r="N550" s="1"/>
      <c r="O550" s="1"/>
      <c r="P550" s="1"/>
      <c r="Q550" s="1"/>
    </row>
    <row r="551" spans="1:17" ht="9.75" customHeight="1">
      <c r="A551" s="1"/>
      <c r="B551" s="1"/>
      <c r="C551" s="1"/>
      <c r="D551" s="1"/>
      <c r="E551" s="1"/>
      <c r="F551" s="1"/>
      <c r="G551" s="1"/>
      <c r="H551" s="1"/>
      <c r="I551" s="1"/>
      <c r="J551" s="1"/>
      <c r="K551" s="1"/>
      <c r="L551" s="1"/>
      <c r="M551" s="1"/>
      <c r="N551" s="1"/>
      <c r="O551" s="1"/>
      <c r="P551" s="1"/>
      <c r="Q551" s="1"/>
    </row>
    <row r="552" spans="1:17" ht="9.75" customHeight="1">
      <c r="A552" s="1"/>
      <c r="B552" s="1"/>
      <c r="C552" s="1"/>
      <c r="D552" s="1"/>
      <c r="E552" s="1"/>
      <c r="F552" s="1"/>
      <c r="G552" s="1"/>
      <c r="H552" s="1"/>
      <c r="I552" s="1"/>
      <c r="J552" s="1"/>
      <c r="K552" s="1"/>
      <c r="L552" s="1"/>
      <c r="M552" s="1"/>
      <c r="N552" s="1"/>
      <c r="O552" s="1"/>
      <c r="P552" s="1"/>
      <c r="Q552" s="1"/>
    </row>
    <row r="553" spans="1:17" ht="9.75" customHeight="1">
      <c r="A553" s="1"/>
      <c r="B553" s="1"/>
      <c r="C553" s="1"/>
      <c r="D553" s="1"/>
      <c r="E553" s="1"/>
      <c r="F553" s="1"/>
      <c r="G553" s="1"/>
      <c r="H553" s="1"/>
      <c r="I553" s="1"/>
      <c r="J553" s="1"/>
      <c r="K553" s="1"/>
      <c r="L553" s="1"/>
      <c r="M553" s="1"/>
      <c r="N553" s="1"/>
      <c r="O553" s="1"/>
      <c r="P553" s="1"/>
      <c r="Q553" s="1"/>
    </row>
    <row r="554" spans="1:17" ht="9.75" customHeight="1">
      <c r="A554" s="1"/>
      <c r="B554" s="1"/>
      <c r="C554" s="1"/>
      <c r="D554" s="1"/>
      <c r="E554" s="1"/>
      <c r="F554" s="1"/>
      <c r="G554" s="1"/>
      <c r="H554" s="1"/>
      <c r="I554" s="1"/>
      <c r="J554" s="1"/>
      <c r="K554" s="1"/>
      <c r="L554" s="1"/>
      <c r="M554" s="1"/>
      <c r="N554" s="1"/>
      <c r="O554" s="1"/>
      <c r="P554" s="1"/>
      <c r="Q554" s="1"/>
    </row>
    <row r="555" spans="1:17" ht="9.75" customHeight="1">
      <c r="A555" s="1"/>
      <c r="B555" s="1"/>
      <c r="C555" s="1"/>
      <c r="D555" s="1"/>
      <c r="E555" s="1"/>
      <c r="F555" s="1"/>
      <c r="G555" s="1"/>
      <c r="H555" s="1"/>
      <c r="I555" s="1"/>
      <c r="J555" s="1"/>
      <c r="K555" s="1"/>
      <c r="L555" s="1"/>
      <c r="M555" s="1"/>
      <c r="N555" s="1"/>
      <c r="O555" s="1"/>
      <c r="P555" s="1"/>
      <c r="Q555" s="1"/>
    </row>
    <row r="556" spans="1:17" ht="9.75" customHeight="1">
      <c r="A556" s="1"/>
      <c r="B556" s="1"/>
      <c r="C556" s="1"/>
      <c r="D556" s="1"/>
      <c r="E556" s="1"/>
      <c r="F556" s="1"/>
      <c r="G556" s="1"/>
      <c r="H556" s="1"/>
      <c r="I556" s="1"/>
      <c r="J556" s="1"/>
      <c r="K556" s="1"/>
      <c r="L556" s="1"/>
      <c r="M556" s="1"/>
      <c r="N556" s="1"/>
      <c r="O556" s="1"/>
      <c r="P556" s="1"/>
      <c r="Q556" s="1"/>
    </row>
    <row r="557" spans="1:17" ht="9.75" customHeight="1">
      <c r="A557" s="1"/>
      <c r="B557" s="1"/>
      <c r="C557" s="1"/>
      <c r="D557" s="1"/>
      <c r="E557" s="1"/>
      <c r="F557" s="1"/>
      <c r="G557" s="1"/>
      <c r="H557" s="1"/>
      <c r="I557" s="1"/>
      <c r="J557" s="1"/>
      <c r="K557" s="1"/>
      <c r="L557" s="1"/>
      <c r="M557" s="1"/>
      <c r="N557" s="1"/>
      <c r="O557" s="1"/>
      <c r="P557" s="1"/>
      <c r="Q557" s="1"/>
    </row>
    <row r="558" spans="1:17" ht="9.75" customHeight="1">
      <c r="A558" s="1"/>
      <c r="B558" s="1"/>
      <c r="C558" s="1"/>
      <c r="D558" s="1"/>
      <c r="E558" s="1"/>
      <c r="F558" s="1"/>
      <c r="G558" s="1"/>
      <c r="H558" s="1"/>
      <c r="I558" s="1"/>
      <c r="J558" s="1"/>
      <c r="K558" s="1"/>
      <c r="L558" s="1"/>
      <c r="M558" s="1"/>
      <c r="N558" s="1"/>
      <c r="O558" s="1"/>
      <c r="P558" s="1"/>
      <c r="Q558" s="1"/>
    </row>
    <row r="559" spans="1:17" ht="9.75" customHeight="1">
      <c r="A559" s="1"/>
      <c r="B559" s="1"/>
      <c r="C559" s="1"/>
      <c r="D559" s="1"/>
      <c r="E559" s="1"/>
      <c r="F559" s="1"/>
      <c r="G559" s="1"/>
      <c r="H559" s="1"/>
      <c r="I559" s="1"/>
      <c r="J559" s="1"/>
      <c r="K559" s="1"/>
      <c r="L559" s="1"/>
      <c r="M559" s="1"/>
      <c r="N559" s="1"/>
      <c r="O559" s="1"/>
      <c r="P559" s="1"/>
      <c r="Q559" s="1"/>
    </row>
    <row r="560" spans="1:17" ht="9.75" customHeight="1">
      <c r="A560" s="1"/>
      <c r="B560" s="1"/>
      <c r="C560" s="1"/>
      <c r="D560" s="1"/>
      <c r="E560" s="1"/>
      <c r="F560" s="1"/>
      <c r="G560" s="1"/>
      <c r="H560" s="1"/>
      <c r="I560" s="1"/>
      <c r="J560" s="1"/>
      <c r="K560" s="1"/>
      <c r="L560" s="1"/>
      <c r="M560" s="1"/>
      <c r="N560" s="1"/>
      <c r="O560" s="1"/>
      <c r="P560" s="1"/>
      <c r="Q560" s="1"/>
    </row>
    <row r="561" spans="1:17" ht="9.75" customHeight="1">
      <c r="A561" s="1"/>
      <c r="B561" s="1"/>
      <c r="C561" s="1"/>
      <c r="D561" s="1"/>
      <c r="E561" s="1"/>
      <c r="F561" s="1"/>
      <c r="G561" s="1"/>
      <c r="H561" s="1"/>
      <c r="I561" s="1"/>
      <c r="J561" s="1"/>
      <c r="K561" s="1"/>
      <c r="L561" s="1"/>
      <c r="M561" s="1"/>
      <c r="N561" s="1"/>
      <c r="O561" s="1"/>
      <c r="P561" s="1"/>
      <c r="Q561" s="1"/>
    </row>
    <row r="562" spans="1:17" ht="9.75" customHeight="1">
      <c r="A562" s="1"/>
      <c r="B562" s="1"/>
      <c r="C562" s="1"/>
      <c r="D562" s="1"/>
      <c r="E562" s="1"/>
      <c r="F562" s="1"/>
      <c r="G562" s="1"/>
      <c r="H562" s="1"/>
      <c r="I562" s="1"/>
      <c r="J562" s="1"/>
      <c r="K562" s="1"/>
      <c r="L562" s="1"/>
      <c r="M562" s="1"/>
      <c r="N562" s="1"/>
      <c r="O562" s="1"/>
      <c r="P562" s="1"/>
      <c r="Q562" s="1"/>
    </row>
    <row r="563" spans="1:17" ht="9.75" customHeight="1">
      <c r="A563" s="1"/>
      <c r="B563" s="1"/>
      <c r="C563" s="1"/>
      <c r="D563" s="1"/>
      <c r="E563" s="1"/>
      <c r="F563" s="1"/>
      <c r="G563" s="1"/>
      <c r="H563" s="1"/>
      <c r="I563" s="1"/>
      <c r="J563" s="1"/>
      <c r="K563" s="1"/>
      <c r="L563" s="1"/>
      <c r="M563" s="1"/>
      <c r="N563" s="1"/>
      <c r="O563" s="1"/>
      <c r="P563" s="1"/>
      <c r="Q563" s="1"/>
    </row>
    <row r="564" spans="1:17" ht="9.75" customHeight="1">
      <c r="A564" s="1"/>
      <c r="B564" s="1"/>
      <c r="C564" s="1"/>
      <c r="D564" s="1"/>
      <c r="E564" s="1"/>
      <c r="F564" s="1"/>
      <c r="G564" s="1"/>
      <c r="H564" s="1"/>
      <c r="I564" s="1"/>
      <c r="J564" s="1"/>
      <c r="K564" s="1"/>
      <c r="L564" s="1"/>
      <c r="M564" s="1"/>
      <c r="N564" s="1"/>
      <c r="O564" s="1"/>
      <c r="P564" s="1"/>
      <c r="Q564" s="1"/>
    </row>
    <row r="565" spans="1:17" ht="9.75" customHeight="1">
      <c r="A565" s="1"/>
      <c r="B565" s="1"/>
      <c r="C565" s="1"/>
      <c r="D565" s="1"/>
      <c r="E565" s="1"/>
      <c r="F565" s="1"/>
      <c r="G565" s="1"/>
      <c r="H565" s="1"/>
      <c r="I565" s="1"/>
      <c r="J565" s="1"/>
      <c r="K565" s="1"/>
      <c r="L565" s="1"/>
      <c r="M565" s="1"/>
      <c r="N565" s="1"/>
      <c r="O565" s="1"/>
      <c r="P565" s="1"/>
      <c r="Q565" s="1"/>
    </row>
    <row r="566" spans="1:17" ht="9.75" customHeight="1">
      <c r="A566" s="1"/>
      <c r="B566" s="1"/>
      <c r="C566" s="1"/>
      <c r="D566" s="1"/>
      <c r="E566" s="1"/>
      <c r="F566" s="1"/>
      <c r="G566" s="1"/>
      <c r="H566" s="1"/>
      <c r="I566" s="1"/>
      <c r="J566" s="1"/>
      <c r="K566" s="1"/>
      <c r="L566" s="1"/>
      <c r="M566" s="1"/>
      <c r="N566" s="1"/>
      <c r="O566" s="1"/>
      <c r="P566" s="1"/>
      <c r="Q566" s="1"/>
    </row>
    <row r="567" spans="1:17" ht="9.75" customHeight="1">
      <c r="A567" s="1"/>
      <c r="B567" s="1"/>
      <c r="C567" s="1"/>
      <c r="D567" s="1"/>
      <c r="E567" s="1"/>
      <c r="F567" s="1"/>
      <c r="G567" s="1"/>
      <c r="H567" s="1"/>
      <c r="I567" s="1"/>
      <c r="J567" s="1"/>
      <c r="K567" s="1"/>
      <c r="L567" s="1"/>
      <c r="M567" s="1"/>
      <c r="N567" s="1"/>
      <c r="O567" s="1"/>
      <c r="P567" s="1"/>
      <c r="Q567" s="1"/>
    </row>
    <row r="568" spans="1:17" ht="9.75" customHeight="1">
      <c r="A568" s="1"/>
      <c r="B568" s="1"/>
      <c r="C568" s="1"/>
      <c r="D568" s="1"/>
      <c r="E568" s="1"/>
      <c r="F568" s="1"/>
      <c r="G568" s="1"/>
      <c r="H568" s="1"/>
      <c r="I568" s="1"/>
      <c r="J568" s="1"/>
      <c r="K568" s="1"/>
      <c r="L568" s="1"/>
      <c r="M568" s="1"/>
      <c r="N568" s="1"/>
      <c r="O568" s="1"/>
      <c r="P568" s="1"/>
      <c r="Q568" s="1"/>
    </row>
    <row r="569" spans="1:17" ht="9.75" customHeight="1">
      <c r="A569" s="1"/>
      <c r="B569" s="1"/>
      <c r="C569" s="1"/>
      <c r="D569" s="1"/>
      <c r="E569" s="1"/>
      <c r="F569" s="1"/>
      <c r="G569" s="1"/>
      <c r="H569" s="1"/>
      <c r="I569" s="1"/>
      <c r="J569" s="1"/>
      <c r="K569" s="1"/>
      <c r="L569" s="1"/>
      <c r="M569" s="1"/>
      <c r="N569" s="1"/>
      <c r="O569" s="1"/>
      <c r="P569" s="1"/>
      <c r="Q569" s="1"/>
    </row>
    <row r="570" spans="1:17" ht="9.75" customHeight="1">
      <c r="A570" s="1"/>
      <c r="B570" s="1"/>
      <c r="C570" s="1"/>
      <c r="D570" s="1"/>
      <c r="E570" s="1"/>
      <c r="F570" s="1"/>
      <c r="G570" s="1"/>
      <c r="H570" s="1"/>
      <c r="I570" s="1"/>
      <c r="J570" s="1"/>
      <c r="K570" s="1"/>
      <c r="L570" s="1"/>
      <c r="M570" s="1"/>
      <c r="N570" s="1"/>
      <c r="O570" s="1"/>
      <c r="P570" s="1"/>
      <c r="Q570" s="1"/>
    </row>
    <row r="571" spans="1:17" ht="9.75" customHeight="1">
      <c r="A571" s="1"/>
      <c r="B571" s="1"/>
      <c r="C571" s="1"/>
      <c r="D571" s="1"/>
      <c r="E571" s="1"/>
      <c r="F571" s="1"/>
      <c r="G571" s="1"/>
      <c r="H571" s="1"/>
      <c r="I571" s="1"/>
      <c r="J571" s="1"/>
      <c r="K571" s="1"/>
      <c r="L571" s="1"/>
      <c r="M571" s="1"/>
      <c r="N571" s="1"/>
      <c r="O571" s="1"/>
      <c r="P571" s="1"/>
      <c r="Q571" s="1"/>
    </row>
    <row r="572" spans="1:17" ht="9.75" customHeight="1">
      <c r="A572" s="1"/>
      <c r="B572" s="1"/>
      <c r="C572" s="1"/>
      <c r="D572" s="1"/>
      <c r="E572" s="1"/>
      <c r="F572" s="1"/>
      <c r="G572" s="1"/>
      <c r="H572" s="1"/>
      <c r="I572" s="1"/>
      <c r="J572" s="1"/>
      <c r="K572" s="1"/>
      <c r="L572" s="1"/>
      <c r="M572" s="1"/>
      <c r="N572" s="1"/>
      <c r="O572" s="1"/>
      <c r="P572" s="1"/>
      <c r="Q572" s="1"/>
    </row>
    <row r="573" spans="1:17" ht="9.75" customHeight="1">
      <c r="A573" s="1"/>
      <c r="B573" s="1"/>
      <c r="C573" s="1"/>
      <c r="D573" s="1"/>
      <c r="E573" s="1"/>
      <c r="F573" s="1"/>
      <c r="G573" s="1"/>
      <c r="H573" s="1"/>
      <c r="I573" s="1"/>
      <c r="J573" s="1"/>
      <c r="K573" s="1"/>
      <c r="L573" s="1"/>
      <c r="M573" s="1"/>
      <c r="N573" s="1"/>
      <c r="O573" s="1"/>
      <c r="P573" s="1"/>
      <c r="Q573" s="1"/>
    </row>
    <row r="574" spans="1:17" ht="9.75" customHeight="1">
      <c r="A574" s="1"/>
      <c r="B574" s="1"/>
      <c r="C574" s="1"/>
      <c r="D574" s="1"/>
      <c r="E574" s="1"/>
      <c r="F574" s="1"/>
      <c r="G574" s="1"/>
      <c r="H574" s="1"/>
      <c r="I574" s="1"/>
      <c r="J574" s="1"/>
      <c r="K574" s="1"/>
      <c r="L574" s="1"/>
      <c r="M574" s="1"/>
      <c r="N574" s="1"/>
      <c r="O574" s="1"/>
      <c r="P574" s="1"/>
      <c r="Q574" s="1"/>
    </row>
    <row r="575" spans="1:17" ht="9.75" customHeight="1">
      <c r="A575" s="1"/>
      <c r="B575" s="1"/>
      <c r="C575" s="1"/>
      <c r="D575" s="1"/>
      <c r="E575" s="1"/>
      <c r="F575" s="1"/>
      <c r="G575" s="1"/>
      <c r="H575" s="1"/>
      <c r="I575" s="1"/>
      <c r="J575" s="1"/>
      <c r="K575" s="1"/>
      <c r="L575" s="1"/>
      <c r="M575" s="1"/>
      <c r="N575" s="1"/>
      <c r="O575" s="1"/>
      <c r="P575" s="1"/>
      <c r="Q575" s="1"/>
    </row>
    <row r="576" spans="1:17" ht="9.75" customHeight="1">
      <c r="A576" s="1"/>
      <c r="B576" s="1"/>
      <c r="C576" s="1"/>
      <c r="D576" s="1"/>
      <c r="E576" s="1"/>
      <c r="F576" s="1"/>
      <c r="G576" s="1"/>
      <c r="H576" s="1"/>
      <c r="I576" s="1"/>
      <c r="J576" s="1"/>
      <c r="K576" s="1"/>
      <c r="L576" s="1"/>
      <c r="M576" s="1"/>
      <c r="N576" s="1"/>
      <c r="O576" s="1"/>
      <c r="P576" s="1"/>
      <c r="Q576" s="1"/>
    </row>
    <row r="577" spans="1:17" ht="9.75" customHeight="1">
      <c r="A577" s="1"/>
      <c r="B577" s="1"/>
      <c r="C577" s="1"/>
      <c r="D577" s="1"/>
      <c r="E577" s="1"/>
      <c r="F577" s="1"/>
      <c r="G577" s="1"/>
      <c r="H577" s="1"/>
      <c r="I577" s="1"/>
      <c r="J577" s="1"/>
      <c r="K577" s="1"/>
      <c r="L577" s="1"/>
      <c r="M577" s="1"/>
      <c r="N577" s="1"/>
      <c r="O577" s="1"/>
      <c r="P577" s="1"/>
      <c r="Q577" s="1"/>
    </row>
    <row r="578" spans="1:17" ht="9.75" customHeight="1">
      <c r="A578" s="1"/>
      <c r="B578" s="1"/>
      <c r="C578" s="1"/>
      <c r="D578" s="1"/>
      <c r="E578" s="1"/>
      <c r="F578" s="1"/>
      <c r="G578" s="1"/>
      <c r="H578" s="1"/>
      <c r="I578" s="1"/>
      <c r="J578" s="1"/>
      <c r="K578" s="1"/>
      <c r="L578" s="1"/>
      <c r="M578" s="1"/>
      <c r="N578" s="1"/>
      <c r="O578" s="1"/>
      <c r="P578" s="1"/>
      <c r="Q578" s="1"/>
    </row>
    <row r="579" spans="1:17" ht="9.75" customHeight="1">
      <c r="A579" s="1"/>
      <c r="B579" s="1"/>
      <c r="C579" s="1"/>
      <c r="D579" s="1"/>
      <c r="E579" s="1"/>
      <c r="F579" s="1"/>
      <c r="G579" s="1"/>
      <c r="H579" s="1"/>
      <c r="I579" s="1"/>
      <c r="J579" s="1"/>
      <c r="K579" s="1"/>
      <c r="L579" s="1"/>
      <c r="M579" s="1"/>
      <c r="N579" s="1"/>
      <c r="O579" s="1"/>
      <c r="P579" s="1"/>
      <c r="Q579" s="1"/>
    </row>
    <row r="580" spans="1:17" ht="9.75" customHeight="1">
      <c r="A580" s="1"/>
      <c r="B580" s="1"/>
      <c r="C580" s="1"/>
      <c r="D580" s="1"/>
      <c r="E580" s="1"/>
      <c r="F580" s="1"/>
      <c r="G580" s="1"/>
      <c r="H580" s="1"/>
      <c r="I580" s="1"/>
      <c r="J580" s="1"/>
      <c r="K580" s="1"/>
      <c r="L580" s="1"/>
      <c r="M580" s="1"/>
      <c r="N580" s="1"/>
      <c r="O580" s="1"/>
      <c r="P580" s="1"/>
      <c r="Q580" s="1"/>
    </row>
    <row r="581" spans="1:17" ht="9.75" customHeight="1">
      <c r="A581" s="1"/>
      <c r="B581" s="1"/>
      <c r="C581" s="1"/>
      <c r="D581" s="1"/>
      <c r="E581" s="1"/>
      <c r="F581" s="1"/>
      <c r="G581" s="1"/>
      <c r="H581" s="1"/>
      <c r="I581" s="1"/>
      <c r="J581" s="1"/>
      <c r="K581" s="1"/>
      <c r="L581" s="1"/>
      <c r="M581" s="1"/>
      <c r="N581" s="1"/>
      <c r="O581" s="1"/>
      <c r="P581" s="1"/>
      <c r="Q581" s="1"/>
    </row>
    <row r="582" spans="1:17" ht="9.75" customHeight="1">
      <c r="A582" s="1"/>
      <c r="B582" s="1"/>
      <c r="C582" s="1"/>
      <c r="D582" s="1"/>
      <c r="E582" s="1"/>
      <c r="F582" s="1"/>
      <c r="G582" s="1"/>
      <c r="H582" s="1"/>
      <c r="I582" s="1"/>
      <c r="J582" s="1"/>
      <c r="K582" s="1"/>
      <c r="L582" s="1"/>
      <c r="M582" s="1"/>
      <c r="N582" s="1"/>
      <c r="O582" s="1"/>
      <c r="P582" s="1"/>
      <c r="Q582" s="1"/>
    </row>
    <row r="583" spans="1:17" ht="9.75" customHeight="1">
      <c r="A583" s="1"/>
      <c r="B583" s="1"/>
      <c r="C583" s="1"/>
      <c r="D583" s="1"/>
      <c r="E583" s="1"/>
      <c r="F583" s="1"/>
      <c r="G583" s="1"/>
      <c r="H583" s="1"/>
      <c r="I583" s="1"/>
      <c r="J583" s="1"/>
      <c r="K583" s="1"/>
      <c r="L583" s="1"/>
      <c r="M583" s="1"/>
      <c r="N583" s="1"/>
      <c r="O583" s="1"/>
      <c r="P583" s="1"/>
      <c r="Q583" s="1"/>
    </row>
    <row r="584" spans="1:17" ht="9.75" customHeight="1">
      <c r="A584" s="1"/>
      <c r="B584" s="1"/>
      <c r="C584" s="1"/>
      <c r="D584" s="1"/>
      <c r="E584" s="1"/>
      <c r="F584" s="1"/>
      <c r="G584" s="1"/>
      <c r="H584" s="1"/>
      <c r="I584" s="1"/>
      <c r="J584" s="1"/>
      <c r="K584" s="1"/>
      <c r="L584" s="1"/>
      <c r="M584" s="1"/>
      <c r="N584" s="1"/>
      <c r="O584" s="1"/>
      <c r="P584" s="1"/>
      <c r="Q584" s="1"/>
    </row>
    <row r="585" spans="1:17" ht="9.75" customHeight="1">
      <c r="A585" s="1"/>
      <c r="B585" s="1"/>
      <c r="C585" s="1"/>
      <c r="D585" s="1"/>
      <c r="E585" s="1"/>
      <c r="F585" s="1"/>
      <c r="G585" s="1"/>
      <c r="H585" s="1"/>
      <c r="I585" s="1"/>
      <c r="J585" s="1"/>
      <c r="K585" s="1"/>
      <c r="L585" s="1"/>
      <c r="M585" s="1"/>
      <c r="N585" s="1"/>
      <c r="O585" s="1"/>
      <c r="P585" s="1"/>
      <c r="Q585" s="1"/>
    </row>
    <row r="586" spans="1:17" ht="9.75" customHeight="1">
      <c r="A586" s="1"/>
      <c r="B586" s="1"/>
      <c r="C586" s="1"/>
      <c r="D586" s="1"/>
      <c r="E586" s="1"/>
      <c r="F586" s="1"/>
      <c r="G586" s="1"/>
      <c r="H586" s="1"/>
      <c r="I586" s="1"/>
      <c r="J586" s="1"/>
      <c r="K586" s="1"/>
      <c r="L586" s="1"/>
      <c r="M586" s="1"/>
      <c r="N586" s="1"/>
      <c r="O586" s="1"/>
      <c r="P586" s="1"/>
      <c r="Q586" s="1"/>
    </row>
    <row r="587" spans="1:17" ht="9.75" customHeight="1">
      <c r="A587" s="1"/>
      <c r="B587" s="1"/>
      <c r="C587" s="1"/>
      <c r="D587" s="1"/>
      <c r="E587" s="1"/>
      <c r="F587" s="1"/>
      <c r="G587" s="1"/>
      <c r="H587" s="1"/>
      <c r="I587" s="1"/>
      <c r="J587" s="1"/>
      <c r="K587" s="1"/>
      <c r="L587" s="1"/>
      <c r="M587" s="1"/>
      <c r="N587" s="1"/>
      <c r="O587" s="1"/>
      <c r="P587" s="1"/>
      <c r="Q587" s="1"/>
    </row>
    <row r="588" spans="1:17" ht="9.75" customHeight="1">
      <c r="A588" s="1"/>
      <c r="B588" s="1"/>
      <c r="C588" s="1"/>
      <c r="D588" s="1"/>
      <c r="E588" s="1"/>
      <c r="F588" s="1"/>
      <c r="G588" s="1"/>
      <c r="H588" s="1"/>
      <c r="I588" s="1"/>
      <c r="J588" s="1"/>
      <c r="K588" s="1"/>
      <c r="L588" s="1"/>
      <c r="M588" s="1"/>
      <c r="N588" s="1"/>
      <c r="O588" s="1"/>
      <c r="P588" s="1"/>
      <c r="Q588" s="1"/>
    </row>
    <row r="589" spans="1:17" ht="9.75" customHeight="1">
      <c r="A589" s="1"/>
      <c r="B589" s="1"/>
      <c r="C589" s="1"/>
      <c r="D589" s="1"/>
      <c r="E589" s="1"/>
      <c r="F589" s="1"/>
      <c r="G589" s="1"/>
      <c r="H589" s="1"/>
      <c r="I589" s="1"/>
      <c r="J589" s="1"/>
      <c r="K589" s="1"/>
      <c r="L589" s="1"/>
      <c r="M589" s="1"/>
      <c r="N589" s="1"/>
      <c r="O589" s="1"/>
      <c r="P589" s="1"/>
      <c r="Q589" s="1"/>
    </row>
    <row r="590" spans="1:17" ht="9.75" customHeight="1">
      <c r="A590" s="1"/>
      <c r="B590" s="1"/>
      <c r="C590" s="1"/>
      <c r="D590" s="1"/>
      <c r="E590" s="1"/>
      <c r="F590" s="1"/>
      <c r="G590" s="1"/>
      <c r="H590" s="1"/>
      <c r="I590" s="1"/>
      <c r="J590" s="1"/>
      <c r="K590" s="1"/>
      <c r="L590" s="1"/>
      <c r="M590" s="1"/>
      <c r="N590" s="1"/>
      <c r="O590" s="1"/>
      <c r="P590" s="1"/>
      <c r="Q590" s="1"/>
    </row>
    <row r="591" spans="1:17" ht="9.75" customHeight="1">
      <c r="A591" s="1"/>
      <c r="B591" s="1"/>
      <c r="C591" s="1"/>
      <c r="D591" s="1"/>
      <c r="E591" s="1"/>
      <c r="F591" s="1"/>
      <c r="G591" s="1"/>
      <c r="H591" s="1"/>
      <c r="I591" s="1"/>
      <c r="J591" s="1"/>
      <c r="K591" s="1"/>
      <c r="L591" s="1"/>
      <c r="M591" s="1"/>
      <c r="N591" s="1"/>
      <c r="O591" s="1"/>
      <c r="P591" s="1"/>
      <c r="Q591" s="1"/>
    </row>
    <row r="592" spans="1:17" ht="9.75" customHeight="1">
      <c r="A592" s="1"/>
      <c r="B592" s="1"/>
      <c r="C592" s="1"/>
      <c r="D592" s="1"/>
      <c r="E592" s="1"/>
      <c r="F592" s="1"/>
      <c r="G592" s="1"/>
      <c r="H592" s="1"/>
      <c r="I592" s="1"/>
      <c r="J592" s="1"/>
      <c r="K592" s="1"/>
      <c r="L592" s="1"/>
      <c r="M592" s="1"/>
      <c r="N592" s="1"/>
      <c r="O592" s="1"/>
      <c r="P592" s="1"/>
      <c r="Q592" s="1"/>
    </row>
    <row r="593" spans="1:17" ht="9.75" customHeight="1">
      <c r="A593" s="1"/>
      <c r="B593" s="1"/>
      <c r="C593" s="1"/>
      <c r="D593" s="1"/>
      <c r="E593" s="1"/>
      <c r="F593" s="1"/>
      <c r="G593" s="1"/>
      <c r="H593" s="1"/>
      <c r="I593" s="1"/>
      <c r="J593" s="1"/>
      <c r="K593" s="1"/>
      <c r="L593" s="1"/>
      <c r="M593" s="1"/>
      <c r="N593" s="1"/>
      <c r="O593" s="1"/>
      <c r="P593" s="1"/>
      <c r="Q593" s="1"/>
    </row>
    <row r="594" spans="1:17" ht="9.75" customHeight="1">
      <c r="A594" s="1"/>
      <c r="B594" s="1"/>
      <c r="C594" s="1"/>
      <c r="D594" s="1"/>
      <c r="E594" s="1"/>
      <c r="F594" s="1"/>
      <c r="G594" s="1"/>
      <c r="H594" s="1"/>
      <c r="I594" s="1"/>
      <c r="J594" s="1"/>
      <c r="K594" s="1"/>
      <c r="L594" s="1"/>
      <c r="M594" s="1"/>
      <c r="N594" s="1"/>
      <c r="O594" s="1"/>
      <c r="P594" s="1"/>
      <c r="Q594" s="1"/>
    </row>
    <row r="595" spans="1:17" ht="9.75" customHeight="1">
      <c r="A595" s="1"/>
      <c r="B595" s="1"/>
      <c r="C595" s="1"/>
      <c r="D595" s="1"/>
      <c r="E595" s="1"/>
      <c r="F595" s="1"/>
      <c r="G595" s="1"/>
      <c r="H595" s="1"/>
      <c r="I595" s="1"/>
      <c r="J595" s="1"/>
      <c r="K595" s="1"/>
      <c r="L595" s="1"/>
      <c r="M595" s="1"/>
      <c r="N595" s="1"/>
      <c r="O595" s="1"/>
      <c r="P595" s="1"/>
      <c r="Q595" s="1"/>
    </row>
    <row r="596" spans="1:17" ht="9.75" customHeight="1">
      <c r="A596" s="1"/>
      <c r="B596" s="1"/>
      <c r="C596" s="1"/>
      <c r="D596" s="1"/>
      <c r="E596" s="1"/>
      <c r="F596" s="1"/>
      <c r="G596" s="1"/>
      <c r="H596" s="1"/>
      <c r="I596" s="1"/>
      <c r="J596" s="1"/>
      <c r="K596" s="1"/>
      <c r="L596" s="1"/>
      <c r="M596" s="1"/>
      <c r="N596" s="1"/>
      <c r="O596" s="1"/>
      <c r="P596" s="1"/>
      <c r="Q596" s="1"/>
    </row>
    <row r="597" spans="1:17" ht="9.75" customHeight="1">
      <c r="A597" s="1"/>
      <c r="B597" s="1"/>
      <c r="C597" s="1"/>
      <c r="D597" s="1"/>
      <c r="E597" s="1"/>
      <c r="F597" s="1"/>
      <c r="G597" s="1"/>
      <c r="H597" s="1"/>
      <c r="I597" s="1"/>
      <c r="J597" s="1"/>
      <c r="K597" s="1"/>
      <c r="L597" s="1"/>
      <c r="M597" s="1"/>
      <c r="N597" s="1"/>
      <c r="O597" s="1"/>
      <c r="P597" s="1"/>
      <c r="Q597" s="1"/>
    </row>
    <row r="598" spans="1:17" ht="9.75" customHeight="1">
      <c r="A598" s="1"/>
      <c r="B598" s="1"/>
      <c r="C598" s="1"/>
      <c r="D598" s="1"/>
      <c r="E598" s="1"/>
      <c r="F598" s="1"/>
      <c r="G598" s="1"/>
      <c r="H598" s="1"/>
      <c r="I598" s="1"/>
      <c r="J598" s="1"/>
      <c r="K598" s="1"/>
      <c r="L598" s="1"/>
      <c r="M598" s="1"/>
      <c r="N598" s="1"/>
      <c r="O598" s="1"/>
      <c r="P598" s="1"/>
      <c r="Q598" s="1"/>
    </row>
    <row r="599" spans="1:17" ht="9.75" customHeight="1">
      <c r="A599" s="1"/>
      <c r="B599" s="1"/>
      <c r="C599" s="1"/>
      <c r="D599" s="1"/>
      <c r="E599" s="1"/>
      <c r="F599" s="1"/>
      <c r="G599" s="1"/>
      <c r="H599" s="1"/>
      <c r="I599" s="1"/>
      <c r="J599" s="1"/>
      <c r="K599" s="1"/>
      <c r="L599" s="1"/>
      <c r="M599" s="1"/>
      <c r="N599" s="1"/>
      <c r="O599" s="1"/>
      <c r="P599" s="1"/>
      <c r="Q599" s="1"/>
    </row>
    <row r="600" spans="1:17" ht="9.75" customHeight="1">
      <c r="A600" s="1"/>
      <c r="B600" s="1"/>
      <c r="C600" s="1"/>
      <c r="D600" s="1"/>
      <c r="E600" s="1"/>
      <c r="F600" s="1"/>
      <c r="G600" s="1"/>
      <c r="H600" s="1"/>
      <c r="I600" s="1"/>
      <c r="J600" s="1"/>
      <c r="K600" s="1"/>
      <c r="L600" s="1"/>
      <c r="M600" s="1"/>
      <c r="N600" s="1"/>
      <c r="O600" s="1"/>
      <c r="P600" s="1"/>
      <c r="Q600" s="1"/>
    </row>
    <row r="601" spans="1:17" ht="9.75" customHeight="1">
      <c r="A601" s="1"/>
      <c r="B601" s="1"/>
      <c r="C601" s="1"/>
      <c r="D601" s="1"/>
      <c r="E601" s="1"/>
      <c r="F601" s="1"/>
      <c r="G601" s="1"/>
      <c r="H601" s="1"/>
      <c r="I601" s="1"/>
      <c r="J601" s="1"/>
      <c r="K601" s="1"/>
      <c r="L601" s="1"/>
      <c r="M601" s="1"/>
      <c r="N601" s="1"/>
      <c r="O601" s="1"/>
      <c r="P601" s="1"/>
      <c r="Q601" s="1"/>
    </row>
    <row r="602" spans="1:17" ht="9.75" customHeight="1">
      <c r="A602" s="1"/>
      <c r="B602" s="1"/>
      <c r="C602" s="1"/>
      <c r="D602" s="1"/>
      <c r="E602" s="1"/>
      <c r="F602" s="1"/>
      <c r="G602" s="1"/>
      <c r="H602" s="1"/>
      <c r="I602" s="1"/>
      <c r="J602" s="1"/>
      <c r="K602" s="1"/>
      <c r="L602" s="1"/>
      <c r="M602" s="1"/>
      <c r="N602" s="1"/>
      <c r="O602" s="1"/>
      <c r="P602" s="1"/>
      <c r="Q602" s="1"/>
    </row>
    <row r="603" spans="1:17" ht="9.75" customHeight="1">
      <c r="A603" s="1"/>
      <c r="B603" s="1"/>
      <c r="C603" s="1"/>
      <c r="D603" s="1"/>
      <c r="E603" s="1"/>
      <c r="F603" s="1"/>
      <c r="G603" s="1"/>
      <c r="H603" s="1"/>
      <c r="I603" s="1"/>
      <c r="J603" s="1"/>
      <c r="K603" s="1"/>
      <c r="L603" s="1"/>
      <c r="M603" s="1"/>
      <c r="N603" s="1"/>
      <c r="O603" s="1"/>
      <c r="P603" s="1"/>
      <c r="Q603" s="1"/>
    </row>
    <row r="604" spans="1:17" ht="9.75" customHeight="1">
      <c r="A604" s="1"/>
      <c r="B604" s="1"/>
      <c r="C604" s="1"/>
      <c r="D604" s="1"/>
      <c r="E604" s="1"/>
      <c r="F604" s="1"/>
      <c r="G604" s="1"/>
      <c r="H604" s="1"/>
      <c r="I604" s="1"/>
      <c r="J604" s="1"/>
      <c r="K604" s="1"/>
      <c r="L604" s="1"/>
      <c r="M604" s="1"/>
      <c r="N604" s="1"/>
      <c r="O604" s="1"/>
      <c r="P604" s="1"/>
      <c r="Q604" s="1"/>
    </row>
    <row r="605" spans="1:17" ht="9.75" customHeight="1">
      <c r="A605" s="1"/>
      <c r="B605" s="1"/>
      <c r="C605" s="1"/>
      <c r="D605" s="1"/>
      <c r="E605" s="1"/>
      <c r="F605" s="1"/>
      <c r="G605" s="1"/>
      <c r="H605" s="1"/>
      <c r="I605" s="1"/>
      <c r="J605" s="1"/>
      <c r="K605" s="1"/>
      <c r="L605" s="1"/>
      <c r="M605" s="1"/>
      <c r="N605" s="1"/>
      <c r="O605" s="1"/>
      <c r="P605" s="1"/>
      <c r="Q605" s="1"/>
    </row>
    <row r="606" spans="1:17" ht="9.75" customHeight="1">
      <c r="A606" s="1"/>
      <c r="B606" s="1"/>
      <c r="C606" s="1"/>
      <c r="D606" s="1"/>
      <c r="E606" s="1"/>
      <c r="F606" s="1"/>
      <c r="G606" s="1"/>
      <c r="H606" s="1"/>
      <c r="I606" s="1"/>
      <c r="J606" s="1"/>
      <c r="K606" s="1"/>
      <c r="L606" s="1"/>
      <c r="M606" s="1"/>
      <c r="N606" s="1"/>
      <c r="O606" s="1"/>
      <c r="P606" s="1"/>
      <c r="Q606" s="1"/>
    </row>
    <row r="607" spans="1:17" ht="9.75" customHeight="1">
      <c r="A607" s="1"/>
      <c r="B607" s="1"/>
      <c r="C607" s="1"/>
      <c r="D607" s="1"/>
      <c r="E607" s="1"/>
      <c r="F607" s="1"/>
      <c r="G607" s="1"/>
      <c r="H607" s="1"/>
      <c r="I607" s="1"/>
      <c r="J607" s="1"/>
      <c r="K607" s="1"/>
      <c r="L607" s="1"/>
      <c r="M607" s="1"/>
      <c r="N607" s="1"/>
      <c r="O607" s="1"/>
      <c r="P607" s="1"/>
      <c r="Q607" s="1"/>
    </row>
    <row r="608" spans="1:17" ht="9.75" customHeight="1">
      <c r="A608" s="1"/>
      <c r="B608" s="1"/>
      <c r="C608" s="1"/>
      <c r="D608" s="1"/>
      <c r="E608" s="1"/>
      <c r="F608" s="1"/>
      <c r="G608" s="1"/>
      <c r="H608" s="1"/>
      <c r="I608" s="1"/>
      <c r="J608" s="1"/>
      <c r="K608" s="1"/>
      <c r="L608" s="1"/>
      <c r="M608" s="1"/>
      <c r="N608" s="1"/>
      <c r="O608" s="1"/>
      <c r="P608" s="1"/>
      <c r="Q608" s="1"/>
    </row>
    <row r="609" spans="1:17" ht="9.75" customHeight="1">
      <c r="A609" s="1"/>
      <c r="B609" s="1"/>
      <c r="C609" s="1"/>
      <c r="D609" s="1"/>
      <c r="E609" s="1"/>
      <c r="F609" s="1"/>
      <c r="G609" s="1"/>
      <c r="H609" s="1"/>
      <c r="I609" s="1"/>
      <c r="J609" s="1"/>
      <c r="K609" s="1"/>
      <c r="L609" s="1"/>
      <c r="M609" s="1"/>
      <c r="N609" s="1"/>
      <c r="O609" s="1"/>
      <c r="P609" s="1"/>
      <c r="Q609" s="1"/>
    </row>
    <row r="610" spans="1:17" ht="9.75" customHeight="1">
      <c r="A610" s="1"/>
      <c r="B610" s="1"/>
      <c r="C610" s="1"/>
      <c r="D610" s="1"/>
      <c r="E610" s="1"/>
      <c r="F610" s="1"/>
      <c r="G610" s="1"/>
      <c r="H610" s="1"/>
      <c r="I610" s="1"/>
      <c r="J610" s="1"/>
      <c r="K610" s="1"/>
      <c r="L610" s="1"/>
      <c r="M610" s="1"/>
      <c r="N610" s="1"/>
      <c r="O610" s="1"/>
      <c r="P610" s="1"/>
      <c r="Q610" s="1"/>
    </row>
    <row r="611" spans="1:17" ht="9.75" customHeight="1">
      <c r="A611" s="1"/>
      <c r="B611" s="1"/>
      <c r="C611" s="1"/>
      <c r="D611" s="1"/>
      <c r="E611" s="1"/>
      <c r="F611" s="1"/>
      <c r="G611" s="1"/>
      <c r="H611" s="1"/>
      <c r="I611" s="1"/>
      <c r="J611" s="1"/>
      <c r="K611" s="1"/>
      <c r="L611" s="1"/>
      <c r="M611" s="1"/>
      <c r="N611" s="1"/>
      <c r="O611" s="1"/>
      <c r="P611" s="1"/>
      <c r="Q611" s="1"/>
    </row>
    <row r="612" spans="1:17" ht="9.75" customHeight="1">
      <c r="A612" s="1"/>
      <c r="B612" s="1"/>
      <c r="C612" s="1"/>
      <c r="D612" s="1"/>
      <c r="E612" s="1"/>
      <c r="F612" s="1"/>
      <c r="G612" s="1"/>
      <c r="H612" s="1"/>
      <c r="I612" s="1"/>
      <c r="J612" s="1"/>
      <c r="K612" s="1"/>
      <c r="L612" s="1"/>
      <c r="M612" s="1"/>
      <c r="N612" s="1"/>
      <c r="O612" s="1"/>
      <c r="P612" s="1"/>
      <c r="Q612" s="1"/>
    </row>
    <row r="613" spans="1:17" ht="9.75" customHeight="1">
      <c r="A613" s="1"/>
      <c r="B613" s="1"/>
      <c r="C613" s="1"/>
      <c r="D613" s="1"/>
      <c r="E613" s="1"/>
      <c r="F613" s="1"/>
      <c r="G613" s="1"/>
      <c r="H613" s="1"/>
      <c r="I613" s="1"/>
      <c r="J613" s="1"/>
      <c r="K613" s="1"/>
      <c r="L613" s="1"/>
      <c r="M613" s="1"/>
      <c r="N613" s="1"/>
      <c r="O613" s="1"/>
      <c r="P613" s="1"/>
      <c r="Q613" s="1"/>
    </row>
    <row r="614" spans="1:17" ht="9.75" customHeight="1">
      <c r="A614" s="1"/>
      <c r="B614" s="1"/>
      <c r="C614" s="1"/>
      <c r="D614" s="1"/>
      <c r="E614" s="1"/>
      <c r="F614" s="1"/>
      <c r="G614" s="1"/>
      <c r="H614" s="1"/>
      <c r="I614" s="1"/>
      <c r="J614" s="1"/>
      <c r="K614" s="1"/>
      <c r="L614" s="1"/>
      <c r="M614" s="1"/>
      <c r="N614" s="1"/>
      <c r="O614" s="1"/>
      <c r="P614" s="1"/>
      <c r="Q614" s="1"/>
    </row>
    <row r="615" spans="1:17" ht="9.75" customHeight="1">
      <c r="A615" s="1"/>
      <c r="B615" s="1"/>
      <c r="C615" s="1"/>
      <c r="D615" s="1"/>
      <c r="E615" s="1"/>
      <c r="F615" s="1"/>
      <c r="G615" s="1"/>
      <c r="H615" s="1"/>
      <c r="I615" s="1"/>
      <c r="J615" s="1"/>
      <c r="K615" s="1"/>
      <c r="L615" s="1"/>
      <c r="M615" s="1"/>
      <c r="N615" s="1"/>
      <c r="O615" s="1"/>
      <c r="P615" s="1"/>
      <c r="Q615" s="1"/>
    </row>
    <row r="616" spans="1:17" ht="9.75" customHeight="1">
      <c r="A616" s="1"/>
      <c r="B616" s="1"/>
      <c r="C616" s="1"/>
      <c r="D616" s="1"/>
      <c r="E616" s="1"/>
      <c r="F616" s="1"/>
      <c r="G616" s="1"/>
      <c r="H616" s="1"/>
      <c r="I616" s="1"/>
      <c r="J616" s="1"/>
      <c r="K616" s="1"/>
      <c r="L616" s="1"/>
      <c r="M616" s="1"/>
      <c r="N616" s="1"/>
      <c r="O616" s="1"/>
      <c r="P616" s="1"/>
      <c r="Q616" s="1"/>
    </row>
    <row r="617" spans="1:17" ht="9.75" customHeight="1">
      <c r="A617" s="1"/>
      <c r="B617" s="1"/>
      <c r="C617" s="1"/>
      <c r="D617" s="1"/>
      <c r="E617" s="1"/>
      <c r="F617" s="1"/>
      <c r="G617" s="1"/>
      <c r="H617" s="1"/>
      <c r="I617" s="1"/>
      <c r="J617" s="1"/>
      <c r="K617" s="1"/>
      <c r="L617" s="1"/>
      <c r="M617" s="1"/>
      <c r="N617" s="1"/>
      <c r="O617" s="1"/>
      <c r="P617" s="1"/>
      <c r="Q617" s="1"/>
    </row>
    <row r="618" spans="1:17" ht="9.75" customHeight="1">
      <c r="A618" s="1"/>
      <c r="B618" s="1"/>
      <c r="C618" s="1"/>
      <c r="D618" s="1"/>
      <c r="E618" s="1"/>
      <c r="F618" s="1"/>
      <c r="G618" s="1"/>
      <c r="H618" s="1"/>
      <c r="I618" s="1"/>
      <c r="J618" s="1"/>
      <c r="K618" s="1"/>
      <c r="L618" s="1"/>
      <c r="M618" s="1"/>
      <c r="N618" s="1"/>
      <c r="O618" s="1"/>
      <c r="P618" s="1"/>
      <c r="Q618" s="1"/>
    </row>
    <row r="619" spans="1:17" ht="9.75" customHeight="1">
      <c r="A619" s="1"/>
      <c r="B619" s="1"/>
      <c r="C619" s="1"/>
      <c r="D619" s="1"/>
      <c r="E619" s="1"/>
      <c r="F619" s="1"/>
      <c r="G619" s="1"/>
      <c r="H619" s="1"/>
      <c r="I619" s="1"/>
      <c r="J619" s="1"/>
      <c r="K619" s="1"/>
      <c r="L619" s="1"/>
      <c r="M619" s="1"/>
      <c r="N619" s="1"/>
      <c r="O619" s="1"/>
      <c r="P619" s="1"/>
      <c r="Q619" s="1"/>
    </row>
    <row r="620" spans="1:17" ht="9.75" customHeight="1">
      <c r="A620" s="1"/>
      <c r="B620" s="1"/>
      <c r="C620" s="1"/>
      <c r="D620" s="1"/>
      <c r="E620" s="1"/>
      <c r="F620" s="1"/>
      <c r="G620" s="1"/>
      <c r="H620" s="1"/>
      <c r="I620" s="1"/>
      <c r="J620" s="1"/>
      <c r="K620" s="1"/>
      <c r="L620" s="1"/>
      <c r="M620" s="1"/>
      <c r="N620" s="1"/>
      <c r="O620" s="1"/>
      <c r="P620" s="1"/>
      <c r="Q620" s="1"/>
    </row>
    <row r="621" spans="1:17" ht="9.75" customHeight="1">
      <c r="A621" s="1"/>
      <c r="B621" s="1"/>
      <c r="C621" s="1"/>
      <c r="D621" s="1"/>
      <c r="E621" s="1"/>
      <c r="F621" s="1"/>
      <c r="G621" s="1"/>
      <c r="H621" s="1"/>
      <c r="I621" s="1"/>
      <c r="J621" s="1"/>
      <c r="K621" s="1"/>
      <c r="L621" s="1"/>
      <c r="M621" s="1"/>
      <c r="N621" s="1"/>
      <c r="O621" s="1"/>
      <c r="P621" s="1"/>
      <c r="Q621" s="1"/>
    </row>
    <row r="622" spans="1:17" ht="9.75" customHeight="1">
      <c r="A622" s="1"/>
      <c r="B622" s="1"/>
      <c r="C622" s="1"/>
      <c r="D622" s="1"/>
      <c r="E622" s="1"/>
      <c r="F622" s="1"/>
      <c r="G622" s="1"/>
      <c r="H622" s="1"/>
      <c r="I622" s="1"/>
      <c r="J622" s="1"/>
      <c r="K622" s="1"/>
      <c r="L622" s="1"/>
      <c r="M622" s="1"/>
      <c r="N622" s="1"/>
      <c r="O622" s="1"/>
      <c r="P622" s="1"/>
      <c r="Q622" s="1"/>
    </row>
    <row r="623" spans="1:17" ht="9.75" customHeight="1">
      <c r="A623" s="1"/>
      <c r="B623" s="1"/>
      <c r="C623" s="1"/>
      <c r="D623" s="1"/>
      <c r="E623" s="1"/>
      <c r="F623" s="1"/>
      <c r="G623" s="1"/>
      <c r="H623" s="1"/>
      <c r="I623" s="1"/>
      <c r="J623" s="1"/>
      <c r="K623" s="1"/>
      <c r="L623" s="1"/>
      <c r="M623" s="1"/>
      <c r="N623" s="1"/>
      <c r="O623" s="1"/>
      <c r="P623" s="1"/>
      <c r="Q623" s="1"/>
    </row>
    <row r="624" spans="1:17" ht="9.75" customHeight="1">
      <c r="A624" s="1"/>
      <c r="B624" s="1"/>
      <c r="C624" s="1"/>
      <c r="D624" s="1"/>
      <c r="E624" s="1"/>
      <c r="F624" s="1"/>
      <c r="G624" s="1"/>
      <c r="H624" s="1"/>
      <c r="I624" s="1"/>
      <c r="J624" s="1"/>
      <c r="K624" s="1"/>
      <c r="L624" s="1"/>
      <c r="M624" s="1"/>
      <c r="N624" s="1"/>
      <c r="O624" s="1"/>
      <c r="P624" s="1"/>
      <c r="Q624" s="1"/>
    </row>
    <row r="625" spans="1:17" ht="9.75" customHeight="1">
      <c r="A625" s="1"/>
      <c r="B625" s="1"/>
      <c r="C625" s="1"/>
      <c r="D625" s="1"/>
      <c r="E625" s="1"/>
      <c r="F625" s="1"/>
      <c r="G625" s="1"/>
      <c r="H625" s="1"/>
      <c r="I625" s="1"/>
      <c r="J625" s="1"/>
      <c r="K625" s="1"/>
      <c r="L625" s="1"/>
      <c r="M625" s="1"/>
      <c r="N625" s="1"/>
      <c r="O625" s="1"/>
      <c r="P625" s="1"/>
      <c r="Q625" s="1"/>
    </row>
    <row r="626" spans="1:17" ht="9.75" customHeight="1">
      <c r="A626" s="1"/>
      <c r="B626" s="1"/>
      <c r="C626" s="1"/>
      <c r="D626" s="1"/>
      <c r="E626" s="1"/>
      <c r="F626" s="1"/>
      <c r="G626" s="1"/>
      <c r="H626" s="1"/>
      <c r="I626" s="1"/>
      <c r="J626" s="1"/>
      <c r="K626" s="1"/>
      <c r="L626" s="1"/>
      <c r="M626" s="1"/>
      <c r="N626" s="1"/>
      <c r="O626" s="1"/>
      <c r="P626" s="1"/>
      <c r="Q626" s="1"/>
    </row>
    <row r="627" spans="1:17" ht="9.75" customHeight="1">
      <c r="A627" s="1"/>
      <c r="B627" s="1"/>
      <c r="C627" s="1"/>
      <c r="D627" s="1"/>
      <c r="E627" s="1"/>
      <c r="F627" s="1"/>
      <c r="G627" s="1"/>
      <c r="H627" s="1"/>
      <c r="I627" s="1"/>
      <c r="J627" s="1"/>
      <c r="K627" s="1"/>
      <c r="L627" s="1"/>
      <c r="M627" s="1"/>
      <c r="N627" s="1"/>
      <c r="O627" s="1"/>
      <c r="P627" s="1"/>
      <c r="Q627" s="1"/>
    </row>
    <row r="628" spans="1:17" ht="9.75" customHeight="1">
      <c r="A628" s="1"/>
      <c r="B628" s="1"/>
      <c r="C628" s="1"/>
      <c r="D628" s="1"/>
      <c r="E628" s="1"/>
      <c r="F628" s="1"/>
      <c r="G628" s="1"/>
      <c r="H628" s="1"/>
      <c r="I628" s="1"/>
      <c r="J628" s="1"/>
      <c r="K628" s="1"/>
      <c r="L628" s="1"/>
      <c r="M628" s="1"/>
      <c r="N628" s="1"/>
      <c r="O628" s="1"/>
      <c r="P628" s="1"/>
      <c r="Q628" s="1"/>
    </row>
    <row r="629" spans="1:17" ht="9.75" customHeight="1">
      <c r="A629" s="1"/>
      <c r="B629" s="1"/>
      <c r="C629" s="1"/>
      <c r="D629" s="1"/>
      <c r="E629" s="1"/>
      <c r="F629" s="1"/>
      <c r="G629" s="1"/>
      <c r="H629" s="1"/>
      <c r="I629" s="1"/>
      <c r="J629" s="1"/>
      <c r="K629" s="1"/>
      <c r="L629" s="1"/>
      <c r="M629" s="1"/>
      <c r="N629" s="1"/>
      <c r="O629" s="1"/>
      <c r="P629" s="1"/>
      <c r="Q629" s="1"/>
    </row>
    <row r="630" spans="1:17" ht="9.75" customHeight="1">
      <c r="A630" s="1"/>
      <c r="B630" s="1"/>
      <c r="C630" s="1"/>
      <c r="D630" s="1"/>
      <c r="E630" s="1"/>
      <c r="F630" s="1"/>
      <c r="G630" s="1"/>
      <c r="H630" s="1"/>
      <c r="I630" s="1"/>
      <c r="J630" s="1"/>
      <c r="K630" s="1"/>
      <c r="L630" s="1"/>
      <c r="M630" s="1"/>
      <c r="N630" s="1"/>
      <c r="O630" s="1"/>
      <c r="P630" s="1"/>
      <c r="Q630" s="1"/>
    </row>
    <row r="631" spans="1:17" ht="9.75" customHeight="1">
      <c r="A631" s="1"/>
      <c r="B631" s="1"/>
      <c r="C631" s="1"/>
      <c r="D631" s="1"/>
      <c r="E631" s="1"/>
      <c r="F631" s="1"/>
      <c r="G631" s="1"/>
      <c r="H631" s="1"/>
      <c r="I631" s="1"/>
      <c r="J631" s="1"/>
      <c r="K631" s="1"/>
      <c r="L631" s="1"/>
      <c r="M631" s="1"/>
      <c r="N631" s="1"/>
      <c r="O631" s="1"/>
      <c r="P631" s="1"/>
      <c r="Q631" s="1"/>
    </row>
    <row r="632" spans="1:17" ht="9.75" customHeight="1">
      <c r="A632" s="1"/>
      <c r="B632" s="1"/>
      <c r="C632" s="1"/>
      <c r="D632" s="1"/>
      <c r="E632" s="1"/>
      <c r="F632" s="1"/>
      <c r="G632" s="1"/>
      <c r="H632" s="1"/>
      <c r="I632" s="1"/>
      <c r="J632" s="1"/>
      <c r="K632" s="1"/>
      <c r="L632" s="1"/>
      <c r="M632" s="1"/>
      <c r="N632" s="1"/>
      <c r="O632" s="1"/>
      <c r="P632" s="1"/>
      <c r="Q632" s="1"/>
    </row>
    <row r="633" spans="1:17" ht="9.75" customHeight="1">
      <c r="A633" s="1"/>
      <c r="B633" s="1"/>
      <c r="C633" s="1"/>
      <c r="D633" s="1"/>
      <c r="E633" s="1"/>
      <c r="F633" s="1"/>
      <c r="G633" s="1"/>
      <c r="H633" s="1"/>
      <c r="I633" s="1"/>
      <c r="J633" s="1"/>
      <c r="K633" s="1"/>
      <c r="L633" s="1"/>
      <c r="M633" s="1"/>
      <c r="N633" s="1"/>
      <c r="O633" s="1"/>
      <c r="P633" s="1"/>
      <c r="Q633" s="1"/>
    </row>
    <row r="634" spans="1:17" ht="9.75" customHeight="1">
      <c r="A634" s="1"/>
      <c r="B634" s="1"/>
      <c r="C634" s="1"/>
      <c r="D634" s="1"/>
      <c r="E634" s="1"/>
      <c r="F634" s="1"/>
      <c r="G634" s="1"/>
      <c r="H634" s="1"/>
      <c r="I634" s="1"/>
      <c r="J634" s="1"/>
      <c r="K634" s="1"/>
      <c r="L634" s="1"/>
      <c r="M634" s="1"/>
      <c r="N634" s="1"/>
      <c r="O634" s="1"/>
      <c r="P634" s="1"/>
      <c r="Q634" s="1"/>
    </row>
    <row r="635" spans="1:17" ht="9.75" customHeight="1">
      <c r="A635" s="1"/>
      <c r="B635" s="1"/>
      <c r="C635" s="1"/>
      <c r="D635" s="1"/>
      <c r="E635" s="1"/>
      <c r="F635" s="1"/>
      <c r="G635" s="1"/>
      <c r="H635" s="1"/>
      <c r="I635" s="1"/>
      <c r="J635" s="1"/>
      <c r="K635" s="1"/>
      <c r="L635" s="1"/>
      <c r="M635" s="1"/>
      <c r="N635" s="1"/>
      <c r="O635" s="1"/>
      <c r="P635" s="1"/>
      <c r="Q635" s="1"/>
    </row>
    <row r="636" spans="1:17" ht="9.75" customHeight="1">
      <c r="A636" s="1"/>
      <c r="B636" s="1"/>
      <c r="C636" s="1"/>
      <c r="D636" s="1"/>
      <c r="E636" s="1"/>
      <c r="F636" s="1"/>
      <c r="G636" s="1"/>
      <c r="H636" s="1"/>
      <c r="I636" s="1"/>
      <c r="J636" s="1"/>
      <c r="K636" s="1"/>
      <c r="L636" s="1"/>
      <c r="M636" s="1"/>
      <c r="N636" s="1"/>
      <c r="O636" s="1"/>
      <c r="P636" s="1"/>
      <c r="Q636" s="1"/>
    </row>
    <row r="637" spans="1:17" ht="9.75" customHeight="1">
      <c r="A637" s="1"/>
      <c r="B637" s="1"/>
      <c r="C637" s="1"/>
      <c r="D637" s="1"/>
      <c r="E637" s="1"/>
      <c r="F637" s="1"/>
      <c r="G637" s="1"/>
      <c r="H637" s="1"/>
      <c r="I637" s="1"/>
      <c r="J637" s="1"/>
      <c r="K637" s="1"/>
      <c r="L637" s="1"/>
      <c r="M637" s="1"/>
      <c r="N637" s="1"/>
      <c r="O637" s="1"/>
      <c r="P637" s="1"/>
      <c r="Q637" s="1"/>
    </row>
    <row r="638" spans="1:17" ht="9.75" customHeight="1">
      <c r="A638" s="1"/>
      <c r="B638" s="1"/>
      <c r="C638" s="1"/>
      <c r="D638" s="1"/>
      <c r="E638" s="1"/>
      <c r="F638" s="1"/>
      <c r="G638" s="1"/>
      <c r="H638" s="1"/>
      <c r="I638" s="1"/>
      <c r="J638" s="1"/>
      <c r="K638" s="1"/>
      <c r="L638" s="1"/>
      <c r="M638" s="1"/>
      <c r="N638" s="1"/>
      <c r="O638" s="1"/>
      <c r="P638" s="1"/>
      <c r="Q638" s="1"/>
    </row>
    <row r="639" spans="1:17" ht="9.75" customHeight="1">
      <c r="A639" s="1"/>
      <c r="B639" s="1"/>
      <c r="C639" s="1"/>
      <c r="D639" s="1"/>
      <c r="E639" s="1"/>
      <c r="F639" s="1"/>
      <c r="G639" s="1"/>
      <c r="H639" s="1"/>
      <c r="I639" s="1"/>
      <c r="J639" s="1"/>
      <c r="K639" s="1"/>
      <c r="L639" s="1"/>
      <c r="M639" s="1"/>
      <c r="N639" s="1"/>
      <c r="O639" s="1"/>
      <c r="P639" s="1"/>
      <c r="Q639" s="1"/>
    </row>
    <row r="640" spans="1:17" ht="9.75" customHeight="1">
      <c r="A640" s="1"/>
      <c r="B640" s="1"/>
      <c r="C640" s="1"/>
      <c r="D640" s="1"/>
      <c r="E640" s="1"/>
      <c r="F640" s="1"/>
      <c r="G640" s="1"/>
      <c r="H640" s="1"/>
      <c r="I640" s="1"/>
      <c r="J640" s="1"/>
      <c r="K640" s="1"/>
      <c r="L640" s="1"/>
      <c r="M640" s="1"/>
      <c r="N640" s="1"/>
      <c r="O640" s="1"/>
      <c r="P640" s="1"/>
      <c r="Q640" s="1"/>
    </row>
    <row r="641" spans="1:17" ht="9.75" customHeight="1">
      <c r="A641" s="1"/>
      <c r="B641" s="1"/>
      <c r="C641" s="1"/>
      <c r="D641" s="1"/>
      <c r="E641" s="1"/>
      <c r="F641" s="1"/>
      <c r="G641" s="1"/>
      <c r="H641" s="1"/>
      <c r="I641" s="1"/>
      <c r="J641" s="1"/>
      <c r="K641" s="1"/>
      <c r="L641" s="1"/>
      <c r="M641" s="1"/>
      <c r="N641" s="1"/>
      <c r="O641" s="1"/>
      <c r="P641" s="1"/>
      <c r="Q641" s="1"/>
    </row>
    <row r="642" spans="1:17" ht="9.75" customHeight="1">
      <c r="A642" s="1"/>
      <c r="B642" s="1"/>
      <c r="C642" s="1"/>
      <c r="D642" s="1"/>
      <c r="E642" s="1"/>
      <c r="F642" s="1"/>
      <c r="G642" s="1"/>
      <c r="H642" s="1"/>
      <c r="I642" s="1"/>
      <c r="J642" s="1"/>
      <c r="K642" s="1"/>
      <c r="L642" s="1"/>
      <c r="M642" s="1"/>
      <c r="N642" s="1"/>
      <c r="O642" s="1"/>
      <c r="P642" s="1"/>
      <c r="Q642" s="1"/>
    </row>
    <row r="643" spans="1:17" ht="9.75" customHeight="1">
      <c r="A643" s="1"/>
      <c r="B643" s="1"/>
      <c r="C643" s="1"/>
      <c r="D643" s="1"/>
      <c r="E643" s="1"/>
      <c r="F643" s="1"/>
      <c r="G643" s="1"/>
      <c r="H643" s="1"/>
      <c r="I643" s="1"/>
      <c r="J643" s="1"/>
      <c r="K643" s="1"/>
      <c r="L643" s="1"/>
      <c r="M643" s="1"/>
      <c r="N643" s="1"/>
      <c r="O643" s="1"/>
      <c r="P643" s="1"/>
      <c r="Q643" s="1"/>
    </row>
    <row r="644" spans="1:17" ht="9.75" customHeight="1">
      <c r="A644" s="1"/>
      <c r="B644" s="1"/>
      <c r="C644" s="1"/>
      <c r="D644" s="1"/>
      <c r="E644" s="1"/>
      <c r="F644" s="1"/>
      <c r="G644" s="1"/>
      <c r="H644" s="1"/>
      <c r="I644" s="1"/>
      <c r="J644" s="1"/>
      <c r="K644" s="1"/>
      <c r="L644" s="1"/>
      <c r="M644" s="1"/>
      <c r="N644" s="1"/>
      <c r="O644" s="1"/>
      <c r="P644" s="1"/>
      <c r="Q644" s="1"/>
    </row>
    <row r="645" spans="1:17" ht="9.75" customHeight="1">
      <c r="A645" s="1"/>
      <c r="B645" s="1"/>
      <c r="C645" s="1"/>
      <c r="D645" s="1"/>
      <c r="E645" s="1"/>
      <c r="F645" s="1"/>
      <c r="G645" s="1"/>
      <c r="H645" s="1"/>
      <c r="I645" s="1"/>
      <c r="J645" s="1"/>
      <c r="K645" s="1"/>
      <c r="L645" s="1"/>
      <c r="M645" s="1"/>
      <c r="N645" s="1"/>
      <c r="O645" s="1"/>
      <c r="P645" s="1"/>
      <c r="Q645" s="1"/>
    </row>
    <row r="646" spans="1:17" ht="9.75" customHeight="1">
      <c r="A646" s="1"/>
      <c r="B646" s="1"/>
      <c r="C646" s="1"/>
      <c r="D646" s="1"/>
      <c r="E646" s="1"/>
      <c r="F646" s="1"/>
      <c r="G646" s="1"/>
      <c r="H646" s="1"/>
      <c r="I646" s="1"/>
      <c r="J646" s="1"/>
      <c r="K646" s="1"/>
      <c r="L646" s="1"/>
      <c r="M646" s="1"/>
      <c r="N646" s="1"/>
      <c r="O646" s="1"/>
      <c r="P646" s="1"/>
      <c r="Q646" s="1"/>
    </row>
    <row r="647" spans="1:17" ht="9.75" customHeight="1">
      <c r="A647" s="1"/>
      <c r="B647" s="1"/>
      <c r="C647" s="1"/>
      <c r="D647" s="1"/>
      <c r="E647" s="1"/>
      <c r="F647" s="1"/>
      <c r="G647" s="1"/>
      <c r="H647" s="1"/>
      <c r="I647" s="1"/>
      <c r="J647" s="1"/>
      <c r="K647" s="1"/>
      <c r="L647" s="1"/>
      <c r="M647" s="1"/>
      <c r="N647" s="1"/>
      <c r="O647" s="1"/>
      <c r="P647" s="1"/>
      <c r="Q647" s="1"/>
    </row>
    <row r="648" spans="1:17" ht="9.75" customHeight="1">
      <c r="A648" s="1"/>
      <c r="B648" s="1"/>
      <c r="C648" s="1"/>
      <c r="D648" s="1"/>
      <c r="E648" s="1"/>
      <c r="F648" s="1"/>
      <c r="G648" s="1"/>
      <c r="H648" s="1"/>
      <c r="I648" s="1"/>
      <c r="J648" s="1"/>
      <c r="K648" s="1"/>
      <c r="L648" s="1"/>
      <c r="M648" s="1"/>
      <c r="N648" s="1"/>
      <c r="O648" s="1"/>
      <c r="P648" s="1"/>
      <c r="Q648" s="1"/>
    </row>
    <row r="649" spans="1:17" ht="9.75" customHeight="1">
      <c r="A649" s="1"/>
      <c r="B649" s="1"/>
      <c r="C649" s="1"/>
      <c r="D649" s="1"/>
      <c r="E649" s="1"/>
      <c r="F649" s="1"/>
      <c r="G649" s="1"/>
      <c r="H649" s="1"/>
      <c r="I649" s="1"/>
      <c r="J649" s="1"/>
      <c r="K649" s="1"/>
      <c r="L649" s="1"/>
      <c r="M649" s="1"/>
      <c r="N649" s="1"/>
      <c r="O649" s="1"/>
      <c r="P649" s="1"/>
      <c r="Q649" s="1"/>
    </row>
    <row r="650" spans="1:17" ht="9.75" customHeight="1">
      <c r="A650" s="1"/>
      <c r="B650" s="1"/>
      <c r="C650" s="1"/>
      <c r="D650" s="1"/>
      <c r="E650" s="1"/>
      <c r="F650" s="1"/>
      <c r="G650" s="1"/>
      <c r="H650" s="1"/>
      <c r="I650" s="1"/>
      <c r="J650" s="1"/>
      <c r="K650" s="1"/>
      <c r="L650" s="1"/>
      <c r="M650" s="1"/>
      <c r="N650" s="1"/>
      <c r="O650" s="1"/>
      <c r="P650" s="1"/>
      <c r="Q650" s="1"/>
    </row>
    <row r="651" spans="1:17" ht="9.75" customHeight="1">
      <c r="A651" s="1"/>
      <c r="B651" s="1"/>
      <c r="C651" s="1"/>
      <c r="D651" s="1"/>
      <c r="E651" s="1"/>
      <c r="F651" s="1"/>
      <c r="G651" s="1"/>
      <c r="H651" s="1"/>
      <c r="I651" s="1"/>
      <c r="J651" s="1"/>
      <c r="K651" s="1"/>
      <c r="L651" s="1"/>
      <c r="M651" s="1"/>
      <c r="N651" s="1"/>
      <c r="O651" s="1"/>
      <c r="P651" s="1"/>
      <c r="Q651" s="1"/>
    </row>
    <row r="652" spans="1:17" ht="9.75" customHeight="1">
      <c r="A652" s="1"/>
      <c r="B652" s="1"/>
      <c r="C652" s="1"/>
      <c r="D652" s="1"/>
      <c r="E652" s="1"/>
      <c r="F652" s="1"/>
      <c r="G652" s="1"/>
      <c r="H652" s="1"/>
      <c r="I652" s="1"/>
      <c r="J652" s="1"/>
      <c r="K652" s="1"/>
      <c r="L652" s="1"/>
      <c r="M652" s="1"/>
      <c r="N652" s="1"/>
      <c r="O652" s="1"/>
      <c r="P652" s="1"/>
      <c r="Q652" s="1"/>
    </row>
    <row r="653" spans="1:17" ht="9.75" customHeight="1">
      <c r="A653" s="1"/>
      <c r="B653" s="1"/>
      <c r="C653" s="1"/>
      <c r="D653" s="1"/>
      <c r="E653" s="1"/>
      <c r="F653" s="1"/>
      <c r="G653" s="1"/>
      <c r="H653" s="1"/>
      <c r="I653" s="1"/>
      <c r="J653" s="1"/>
      <c r="K653" s="1"/>
      <c r="L653" s="1"/>
      <c r="M653" s="1"/>
      <c r="N653" s="1"/>
      <c r="O653" s="1"/>
      <c r="P653" s="1"/>
      <c r="Q653" s="1"/>
    </row>
    <row r="654" spans="1:17" ht="9.75" customHeight="1">
      <c r="A654" s="1"/>
      <c r="B654" s="1"/>
      <c r="C654" s="1"/>
      <c r="D654" s="1"/>
      <c r="E654" s="1"/>
      <c r="F654" s="1"/>
      <c r="G654" s="1"/>
      <c r="H654" s="1"/>
      <c r="I654" s="1"/>
      <c r="J654" s="1"/>
      <c r="K654" s="1"/>
      <c r="L654" s="1"/>
      <c r="M654" s="1"/>
      <c r="N654" s="1"/>
      <c r="O654" s="1"/>
      <c r="P654" s="1"/>
      <c r="Q654" s="1"/>
    </row>
    <row r="655" spans="1:17" ht="9.75" customHeight="1">
      <c r="A655" s="1"/>
      <c r="B655" s="1"/>
      <c r="C655" s="1"/>
      <c r="D655" s="1"/>
      <c r="E655" s="1"/>
      <c r="F655" s="1"/>
      <c r="G655" s="1"/>
      <c r="H655" s="1"/>
      <c r="I655" s="1"/>
      <c r="J655" s="1"/>
      <c r="K655" s="1"/>
      <c r="L655" s="1"/>
      <c r="M655" s="1"/>
      <c r="N655" s="1"/>
      <c r="O655" s="1"/>
      <c r="P655" s="1"/>
      <c r="Q655" s="1"/>
    </row>
    <row r="656" spans="1:17" ht="9.75" customHeight="1">
      <c r="A656" s="1"/>
      <c r="B656" s="1"/>
      <c r="C656" s="1"/>
      <c r="D656" s="1"/>
      <c r="E656" s="1"/>
      <c r="F656" s="1"/>
      <c r="G656" s="1"/>
      <c r="H656" s="1"/>
      <c r="I656" s="1"/>
      <c r="J656" s="1"/>
      <c r="K656" s="1"/>
      <c r="L656" s="1"/>
      <c r="M656" s="1"/>
      <c r="N656" s="1"/>
      <c r="O656" s="1"/>
      <c r="P656" s="1"/>
      <c r="Q656" s="1"/>
    </row>
    <row r="657" spans="1:17" ht="9.75" customHeight="1">
      <c r="A657" s="1"/>
      <c r="B657" s="1"/>
      <c r="C657" s="1"/>
      <c r="D657" s="1"/>
      <c r="E657" s="1"/>
      <c r="F657" s="1"/>
      <c r="G657" s="1"/>
      <c r="H657" s="1"/>
      <c r="I657" s="1"/>
      <c r="J657" s="1"/>
      <c r="K657" s="1"/>
      <c r="L657" s="1"/>
      <c r="M657" s="1"/>
      <c r="N657" s="1"/>
      <c r="O657" s="1"/>
      <c r="P657" s="1"/>
      <c r="Q657" s="1"/>
    </row>
    <row r="658" spans="1:17" ht="9.75" customHeight="1">
      <c r="A658" s="1"/>
      <c r="B658" s="1"/>
      <c r="C658" s="1"/>
      <c r="D658" s="1"/>
      <c r="E658" s="1"/>
      <c r="F658" s="1"/>
      <c r="G658" s="1"/>
      <c r="H658" s="1"/>
      <c r="I658" s="1"/>
      <c r="J658" s="1"/>
      <c r="K658" s="1"/>
      <c r="L658" s="1"/>
      <c r="M658" s="1"/>
      <c r="N658" s="1"/>
      <c r="O658" s="1"/>
      <c r="P658" s="1"/>
      <c r="Q658" s="1"/>
    </row>
    <row r="659" spans="1:17" ht="9.75" customHeight="1">
      <c r="A659" s="1"/>
      <c r="B659" s="1"/>
      <c r="C659" s="1"/>
      <c r="D659" s="1"/>
      <c r="E659" s="1"/>
      <c r="F659" s="1"/>
      <c r="G659" s="1"/>
      <c r="H659" s="1"/>
      <c r="I659" s="1"/>
      <c r="J659" s="1"/>
      <c r="K659" s="1"/>
      <c r="L659" s="1"/>
      <c r="M659" s="1"/>
      <c r="N659" s="1"/>
      <c r="O659" s="1"/>
      <c r="P659" s="1"/>
      <c r="Q659" s="1"/>
    </row>
    <row r="660" spans="1:17" ht="9.75" customHeight="1">
      <c r="A660" s="1"/>
      <c r="B660" s="1"/>
      <c r="C660" s="1"/>
      <c r="D660" s="1"/>
      <c r="E660" s="1"/>
      <c r="F660" s="1"/>
      <c r="G660" s="1"/>
      <c r="H660" s="1"/>
      <c r="I660" s="1"/>
      <c r="J660" s="1"/>
      <c r="K660" s="1"/>
      <c r="L660" s="1"/>
      <c r="M660" s="1"/>
      <c r="N660" s="1"/>
      <c r="O660" s="1"/>
      <c r="P660" s="1"/>
      <c r="Q660" s="1"/>
    </row>
    <row r="661" spans="1:17" ht="9.75" customHeight="1">
      <c r="A661" s="1"/>
      <c r="B661" s="1"/>
      <c r="C661" s="1"/>
      <c r="D661" s="1"/>
      <c r="E661" s="1"/>
      <c r="F661" s="1"/>
      <c r="G661" s="1"/>
      <c r="H661" s="1"/>
      <c r="I661" s="1"/>
      <c r="J661" s="1"/>
      <c r="K661" s="1"/>
      <c r="L661" s="1"/>
      <c r="M661" s="1"/>
      <c r="N661" s="1"/>
      <c r="O661" s="1"/>
      <c r="P661" s="1"/>
      <c r="Q661" s="1"/>
    </row>
    <row r="662" spans="1:17" ht="9.75" customHeight="1">
      <c r="A662" s="1"/>
      <c r="B662" s="1"/>
      <c r="C662" s="1"/>
      <c r="D662" s="1"/>
      <c r="E662" s="1"/>
      <c r="F662" s="1"/>
      <c r="G662" s="1"/>
      <c r="H662" s="1"/>
      <c r="I662" s="1"/>
      <c r="J662" s="1"/>
      <c r="K662" s="1"/>
      <c r="L662" s="1"/>
      <c r="M662" s="1"/>
      <c r="N662" s="1"/>
      <c r="O662" s="1"/>
      <c r="P662" s="1"/>
      <c r="Q662" s="1"/>
    </row>
    <row r="663" spans="1:17" ht="9.75" customHeight="1">
      <c r="A663" s="1"/>
      <c r="B663" s="1"/>
      <c r="C663" s="1"/>
      <c r="D663" s="1"/>
      <c r="E663" s="1"/>
      <c r="F663" s="1"/>
      <c r="G663" s="1"/>
      <c r="H663" s="1"/>
      <c r="I663" s="1"/>
      <c r="J663" s="1"/>
      <c r="K663" s="1"/>
      <c r="L663" s="1"/>
      <c r="M663" s="1"/>
      <c r="N663" s="1"/>
      <c r="O663" s="1"/>
      <c r="P663" s="1"/>
      <c r="Q663" s="1"/>
    </row>
    <row r="664" spans="1:17" ht="9.75" customHeight="1">
      <c r="A664" s="1"/>
      <c r="B664" s="1"/>
      <c r="C664" s="1"/>
      <c r="D664" s="1"/>
      <c r="E664" s="1"/>
      <c r="F664" s="1"/>
      <c r="G664" s="1"/>
      <c r="H664" s="1"/>
      <c r="I664" s="1"/>
      <c r="J664" s="1"/>
      <c r="K664" s="1"/>
      <c r="L664" s="1"/>
      <c r="M664" s="1"/>
      <c r="N664" s="1"/>
      <c r="O664" s="1"/>
      <c r="P664" s="1"/>
      <c r="Q664" s="1"/>
    </row>
    <row r="665" spans="1:17" ht="9.75" customHeight="1">
      <c r="A665" s="1"/>
      <c r="B665" s="1"/>
      <c r="C665" s="1"/>
      <c r="D665" s="1"/>
      <c r="E665" s="1"/>
      <c r="F665" s="1"/>
      <c r="G665" s="1"/>
      <c r="H665" s="1"/>
      <c r="I665" s="1"/>
      <c r="J665" s="1"/>
      <c r="K665" s="1"/>
      <c r="L665" s="1"/>
      <c r="M665" s="1"/>
      <c r="N665" s="1"/>
      <c r="O665" s="1"/>
      <c r="P665" s="1"/>
      <c r="Q665" s="1"/>
    </row>
    <row r="666" spans="1:17" ht="9.75" customHeight="1">
      <c r="A666" s="1"/>
      <c r="B666" s="1"/>
      <c r="C666" s="1"/>
      <c r="D666" s="1"/>
      <c r="E666" s="1"/>
      <c r="F666" s="1"/>
      <c r="G666" s="1"/>
      <c r="H666" s="1"/>
      <c r="I666" s="1"/>
      <c r="J666" s="1"/>
      <c r="K666" s="1"/>
      <c r="L666" s="1"/>
      <c r="M666" s="1"/>
      <c r="N666" s="1"/>
      <c r="O666" s="1"/>
      <c r="P666" s="1"/>
      <c r="Q666" s="1"/>
    </row>
    <row r="667" spans="1:17" ht="9.75" customHeight="1">
      <c r="A667" s="1"/>
      <c r="B667" s="1"/>
      <c r="C667" s="1"/>
      <c r="D667" s="1"/>
      <c r="E667" s="1"/>
      <c r="F667" s="1"/>
      <c r="G667" s="1"/>
      <c r="H667" s="1"/>
      <c r="I667" s="1"/>
      <c r="J667" s="1"/>
      <c r="K667" s="1"/>
      <c r="L667" s="1"/>
      <c r="M667" s="1"/>
      <c r="N667" s="1"/>
      <c r="O667" s="1"/>
      <c r="P667" s="1"/>
      <c r="Q667" s="1"/>
    </row>
    <row r="668" spans="1:17" ht="9.75" customHeight="1">
      <c r="A668" s="1"/>
      <c r="B668" s="1"/>
      <c r="C668" s="1"/>
      <c r="D668" s="1"/>
      <c r="E668" s="1"/>
      <c r="F668" s="1"/>
      <c r="G668" s="1"/>
      <c r="H668" s="1"/>
      <c r="I668" s="1"/>
      <c r="J668" s="1"/>
      <c r="K668" s="1"/>
      <c r="L668" s="1"/>
      <c r="M668" s="1"/>
      <c r="N668" s="1"/>
      <c r="O668" s="1"/>
      <c r="P668" s="1"/>
      <c r="Q668" s="1"/>
    </row>
    <row r="669" spans="1:17" ht="9.75" customHeight="1">
      <c r="A669" s="1"/>
      <c r="B669" s="1"/>
      <c r="C669" s="1"/>
      <c r="D669" s="1"/>
      <c r="E669" s="1"/>
      <c r="F669" s="1"/>
      <c r="G669" s="1"/>
      <c r="H669" s="1"/>
      <c r="I669" s="1"/>
      <c r="J669" s="1"/>
      <c r="K669" s="1"/>
      <c r="L669" s="1"/>
      <c r="M669" s="1"/>
      <c r="N669" s="1"/>
      <c r="O669" s="1"/>
      <c r="P669" s="1"/>
      <c r="Q669" s="1"/>
    </row>
    <row r="670" spans="1:17" ht="9.75" customHeight="1">
      <c r="A670" s="1"/>
      <c r="B670" s="1"/>
      <c r="C670" s="1"/>
      <c r="D670" s="1"/>
      <c r="E670" s="1"/>
      <c r="F670" s="1"/>
      <c r="G670" s="1"/>
      <c r="H670" s="1"/>
      <c r="I670" s="1"/>
      <c r="J670" s="1"/>
      <c r="K670" s="1"/>
      <c r="L670" s="1"/>
      <c r="M670" s="1"/>
      <c r="N670" s="1"/>
      <c r="O670" s="1"/>
      <c r="P670" s="1"/>
      <c r="Q670" s="1"/>
    </row>
    <row r="671" spans="1:17" ht="9.75" customHeight="1">
      <c r="A671" s="1"/>
      <c r="B671" s="1"/>
      <c r="C671" s="1"/>
      <c r="D671" s="1"/>
      <c r="E671" s="1"/>
      <c r="F671" s="1"/>
      <c r="G671" s="1"/>
      <c r="H671" s="1"/>
      <c r="I671" s="1"/>
      <c r="J671" s="1"/>
      <c r="K671" s="1"/>
      <c r="L671" s="1"/>
      <c r="M671" s="1"/>
      <c r="N671" s="1"/>
      <c r="O671" s="1"/>
      <c r="P671" s="1"/>
      <c r="Q671" s="1"/>
    </row>
    <row r="672" spans="1:17" ht="9.75" customHeight="1">
      <c r="A672" s="1"/>
      <c r="B672" s="1"/>
      <c r="C672" s="1"/>
      <c r="D672" s="1"/>
      <c r="E672" s="1"/>
      <c r="F672" s="1"/>
      <c r="G672" s="1"/>
      <c r="H672" s="1"/>
      <c r="I672" s="1"/>
      <c r="J672" s="1"/>
      <c r="K672" s="1"/>
      <c r="L672" s="1"/>
      <c r="M672" s="1"/>
      <c r="N672" s="1"/>
      <c r="O672" s="1"/>
      <c r="P672" s="1"/>
      <c r="Q672" s="1"/>
    </row>
    <row r="673" spans="1:17" ht="9.75" customHeight="1">
      <c r="A673" s="1"/>
      <c r="B673" s="1"/>
      <c r="C673" s="1"/>
      <c r="D673" s="1"/>
      <c r="E673" s="1"/>
      <c r="F673" s="1"/>
      <c r="G673" s="1"/>
      <c r="H673" s="1"/>
      <c r="I673" s="1"/>
      <c r="J673" s="1"/>
      <c r="K673" s="1"/>
      <c r="L673" s="1"/>
      <c r="M673" s="1"/>
      <c r="N673" s="1"/>
      <c r="O673" s="1"/>
      <c r="P673" s="1"/>
      <c r="Q673" s="1"/>
    </row>
    <row r="674" spans="1:17" ht="9.75" customHeight="1">
      <c r="A674" s="1"/>
      <c r="B674" s="1"/>
      <c r="C674" s="1"/>
      <c r="D674" s="1"/>
      <c r="E674" s="1"/>
      <c r="F674" s="1"/>
      <c r="G674" s="1"/>
      <c r="H674" s="1"/>
      <c r="I674" s="1"/>
      <c r="J674" s="1"/>
      <c r="K674" s="1"/>
      <c r="L674" s="1"/>
      <c r="M674" s="1"/>
      <c r="N674" s="1"/>
      <c r="O674" s="1"/>
      <c r="P674" s="1"/>
      <c r="Q674" s="1"/>
    </row>
    <row r="675" spans="1:17" ht="9.75" customHeight="1">
      <c r="A675" s="1"/>
      <c r="B675" s="1"/>
      <c r="C675" s="1"/>
      <c r="D675" s="1"/>
      <c r="E675" s="1"/>
      <c r="F675" s="1"/>
      <c r="G675" s="1"/>
      <c r="H675" s="1"/>
      <c r="I675" s="1"/>
      <c r="J675" s="1"/>
      <c r="K675" s="1"/>
      <c r="L675" s="1"/>
      <c r="M675" s="1"/>
      <c r="N675" s="1"/>
      <c r="O675" s="1"/>
      <c r="P675" s="1"/>
      <c r="Q675" s="1"/>
    </row>
    <row r="676" spans="1:17" ht="9.75" customHeight="1">
      <c r="A676" s="1"/>
      <c r="B676" s="1"/>
      <c r="C676" s="1"/>
      <c r="D676" s="1"/>
      <c r="E676" s="1"/>
      <c r="F676" s="1"/>
      <c r="G676" s="1"/>
      <c r="H676" s="1"/>
      <c r="I676" s="1"/>
      <c r="J676" s="1"/>
      <c r="K676" s="1"/>
      <c r="L676" s="1"/>
      <c r="M676" s="1"/>
      <c r="N676" s="1"/>
      <c r="O676" s="1"/>
      <c r="P676" s="1"/>
      <c r="Q676" s="1"/>
    </row>
    <row r="677" spans="1:17" ht="9.75" customHeight="1">
      <c r="A677" s="1"/>
      <c r="B677" s="1"/>
      <c r="C677" s="1"/>
      <c r="D677" s="1"/>
      <c r="E677" s="1"/>
      <c r="F677" s="1"/>
      <c r="G677" s="1"/>
      <c r="H677" s="1"/>
      <c r="I677" s="1"/>
      <c r="J677" s="1"/>
      <c r="K677" s="1"/>
      <c r="L677" s="1"/>
      <c r="M677" s="1"/>
      <c r="N677" s="1"/>
      <c r="O677" s="1"/>
      <c r="P677" s="1"/>
      <c r="Q677" s="1"/>
    </row>
    <row r="678" spans="1:17" ht="9.75" customHeight="1">
      <c r="A678" s="1"/>
      <c r="B678" s="1"/>
      <c r="C678" s="1"/>
      <c r="D678" s="1"/>
      <c r="E678" s="1"/>
      <c r="F678" s="1"/>
      <c r="G678" s="1"/>
      <c r="H678" s="1"/>
      <c r="I678" s="1"/>
      <c r="J678" s="1"/>
      <c r="K678" s="1"/>
      <c r="L678" s="1"/>
      <c r="M678" s="1"/>
      <c r="N678" s="1"/>
      <c r="O678" s="1"/>
      <c r="P678" s="1"/>
      <c r="Q678" s="1"/>
    </row>
    <row r="679" spans="1:17" ht="9.75" customHeight="1">
      <c r="A679" s="1"/>
      <c r="B679" s="1"/>
      <c r="C679" s="1"/>
      <c r="D679" s="1"/>
      <c r="E679" s="1"/>
      <c r="F679" s="1"/>
      <c r="G679" s="1"/>
      <c r="H679" s="1"/>
      <c r="I679" s="1"/>
      <c r="J679" s="1"/>
      <c r="K679" s="1"/>
      <c r="L679" s="1"/>
      <c r="M679" s="1"/>
      <c r="N679" s="1"/>
      <c r="O679" s="1"/>
      <c r="P679" s="1"/>
      <c r="Q679" s="1"/>
    </row>
    <row r="680" spans="1:17" ht="9.75" customHeight="1">
      <c r="A680" s="1"/>
      <c r="B680" s="1"/>
      <c r="C680" s="1"/>
      <c r="D680" s="1"/>
      <c r="E680" s="1"/>
      <c r="F680" s="1"/>
      <c r="G680" s="1"/>
      <c r="H680" s="1"/>
      <c r="I680" s="1"/>
      <c r="J680" s="1"/>
      <c r="K680" s="1"/>
      <c r="L680" s="1"/>
      <c r="M680" s="1"/>
      <c r="N680" s="1"/>
      <c r="O680" s="1"/>
      <c r="P680" s="1"/>
      <c r="Q680" s="1"/>
    </row>
    <row r="681" spans="1:17" ht="9.75" customHeight="1">
      <c r="A681" s="1"/>
      <c r="B681" s="1"/>
      <c r="C681" s="1"/>
      <c r="D681" s="1"/>
      <c r="E681" s="1"/>
      <c r="F681" s="1"/>
      <c r="G681" s="1"/>
      <c r="H681" s="1"/>
      <c r="I681" s="1"/>
      <c r="J681" s="1"/>
      <c r="K681" s="1"/>
      <c r="L681" s="1"/>
      <c r="M681" s="1"/>
      <c r="N681" s="1"/>
      <c r="O681" s="1"/>
      <c r="P681" s="1"/>
      <c r="Q681" s="1"/>
    </row>
    <row r="682" spans="1:17" ht="9.75" customHeight="1">
      <c r="A682" s="1"/>
      <c r="B682" s="1"/>
      <c r="C682" s="1"/>
      <c r="D682" s="1"/>
      <c r="E682" s="1"/>
      <c r="F682" s="1"/>
      <c r="G682" s="1"/>
      <c r="H682" s="1"/>
      <c r="I682" s="1"/>
      <c r="J682" s="1"/>
      <c r="K682" s="1"/>
      <c r="L682" s="1"/>
      <c r="M682" s="1"/>
      <c r="N682" s="1"/>
      <c r="O682" s="1"/>
      <c r="P682" s="1"/>
      <c r="Q682" s="1"/>
    </row>
    <row r="683" spans="1:17" ht="9.75" customHeight="1">
      <c r="A683" s="1"/>
      <c r="B683" s="1"/>
      <c r="C683" s="1"/>
      <c r="D683" s="1"/>
      <c r="E683" s="1"/>
      <c r="F683" s="1"/>
      <c r="G683" s="1"/>
      <c r="H683" s="1"/>
      <c r="I683" s="1"/>
      <c r="J683" s="1"/>
      <c r="K683" s="1"/>
      <c r="L683" s="1"/>
      <c r="M683" s="1"/>
      <c r="N683" s="1"/>
      <c r="O683" s="1"/>
      <c r="P683" s="1"/>
      <c r="Q683" s="1"/>
    </row>
    <row r="684" spans="1:17" ht="9.75" customHeight="1">
      <c r="A684" s="1"/>
      <c r="B684" s="1"/>
      <c r="C684" s="1"/>
      <c r="D684" s="1"/>
      <c r="E684" s="1"/>
      <c r="F684" s="1"/>
      <c r="G684" s="1"/>
      <c r="H684" s="1"/>
      <c r="I684" s="1"/>
      <c r="J684" s="1"/>
      <c r="K684" s="1"/>
      <c r="L684" s="1"/>
      <c r="M684" s="1"/>
      <c r="N684" s="1"/>
      <c r="O684" s="1"/>
      <c r="P684" s="1"/>
      <c r="Q684" s="1"/>
    </row>
    <row r="685" spans="1:17" ht="9.75" customHeight="1">
      <c r="A685" s="1"/>
      <c r="B685" s="1"/>
      <c r="C685" s="1"/>
      <c r="D685" s="1"/>
      <c r="E685" s="1"/>
      <c r="F685" s="1"/>
      <c r="G685" s="1"/>
      <c r="H685" s="1"/>
      <c r="I685" s="1"/>
      <c r="J685" s="1"/>
      <c r="K685" s="1"/>
      <c r="L685" s="1"/>
      <c r="M685" s="1"/>
      <c r="N685" s="1"/>
      <c r="O685" s="1"/>
      <c r="P685" s="1"/>
      <c r="Q685" s="1"/>
    </row>
    <row r="686" spans="1:17" ht="9.75" customHeight="1">
      <c r="A686" s="1"/>
      <c r="B686" s="1"/>
      <c r="C686" s="1"/>
      <c r="D686" s="1"/>
      <c r="E686" s="1"/>
      <c r="F686" s="1"/>
      <c r="G686" s="1"/>
      <c r="H686" s="1"/>
      <c r="I686" s="1"/>
      <c r="J686" s="1"/>
      <c r="K686" s="1"/>
      <c r="L686" s="1"/>
      <c r="M686" s="1"/>
      <c r="N686" s="1"/>
      <c r="O686" s="1"/>
      <c r="P686" s="1"/>
      <c r="Q686" s="1"/>
    </row>
    <row r="687" spans="1:17" ht="9.75" customHeight="1">
      <c r="A687" s="1"/>
      <c r="B687" s="1"/>
      <c r="C687" s="1"/>
      <c r="D687" s="1"/>
      <c r="E687" s="1"/>
      <c r="F687" s="1"/>
      <c r="G687" s="1"/>
      <c r="H687" s="1"/>
      <c r="I687" s="1"/>
      <c r="J687" s="1"/>
      <c r="K687" s="1"/>
      <c r="L687" s="1"/>
      <c r="M687" s="1"/>
      <c r="N687" s="1"/>
      <c r="O687" s="1"/>
      <c r="P687" s="1"/>
      <c r="Q687" s="1"/>
    </row>
    <row r="688" spans="1:17" ht="9.75" customHeight="1">
      <c r="A688" s="1"/>
      <c r="B688" s="1"/>
      <c r="C688" s="1"/>
      <c r="D688" s="1"/>
      <c r="E688" s="1"/>
      <c r="F688" s="1"/>
      <c r="G688" s="1"/>
      <c r="H688" s="1"/>
      <c r="I688" s="1"/>
      <c r="J688" s="1"/>
      <c r="K688" s="1"/>
      <c r="L688" s="1"/>
      <c r="M688" s="1"/>
      <c r="N688" s="1"/>
      <c r="O688" s="1"/>
      <c r="P688" s="1"/>
      <c r="Q688" s="1"/>
    </row>
    <row r="689" spans="1:17" ht="9.75" customHeight="1">
      <c r="A689" s="1"/>
      <c r="B689" s="1"/>
      <c r="C689" s="1"/>
      <c r="D689" s="1"/>
      <c r="E689" s="1"/>
      <c r="F689" s="1"/>
      <c r="G689" s="1"/>
      <c r="H689" s="1"/>
      <c r="I689" s="1"/>
      <c r="J689" s="1"/>
      <c r="K689" s="1"/>
      <c r="L689" s="1"/>
      <c r="M689" s="1"/>
      <c r="N689" s="1"/>
      <c r="O689" s="1"/>
      <c r="P689" s="1"/>
      <c r="Q689" s="1"/>
    </row>
    <row r="690" spans="1:17" ht="9.75" customHeight="1">
      <c r="A690" s="1"/>
      <c r="B690" s="1"/>
      <c r="C690" s="1"/>
      <c r="D690" s="1"/>
      <c r="E690" s="1"/>
      <c r="F690" s="1"/>
      <c r="G690" s="1"/>
      <c r="H690" s="1"/>
      <c r="I690" s="1"/>
      <c r="J690" s="1"/>
      <c r="K690" s="1"/>
      <c r="L690" s="1"/>
      <c r="M690" s="1"/>
      <c r="N690" s="1"/>
      <c r="O690" s="1"/>
      <c r="P690" s="1"/>
      <c r="Q690" s="1"/>
    </row>
    <row r="691" spans="1:17" ht="9.75" customHeight="1">
      <c r="A691" s="1"/>
      <c r="B691" s="1"/>
      <c r="C691" s="1"/>
      <c r="D691" s="1"/>
      <c r="E691" s="1"/>
      <c r="F691" s="1"/>
      <c r="G691" s="1"/>
      <c r="H691" s="1"/>
      <c r="I691" s="1"/>
      <c r="J691" s="1"/>
      <c r="K691" s="1"/>
      <c r="L691" s="1"/>
      <c r="M691" s="1"/>
      <c r="N691" s="1"/>
      <c r="O691" s="1"/>
      <c r="P691" s="1"/>
      <c r="Q691" s="1"/>
    </row>
    <row r="692" spans="1:17" ht="9.75" customHeight="1">
      <c r="A692" s="1"/>
      <c r="B692" s="1"/>
      <c r="C692" s="1"/>
      <c r="D692" s="1"/>
      <c r="E692" s="1"/>
      <c r="F692" s="1"/>
      <c r="G692" s="1"/>
      <c r="H692" s="1"/>
      <c r="I692" s="1"/>
      <c r="J692" s="1"/>
      <c r="K692" s="1"/>
      <c r="L692" s="1"/>
      <c r="M692" s="1"/>
      <c r="N692" s="1"/>
      <c r="O692" s="1"/>
      <c r="P692" s="1"/>
      <c r="Q692" s="1"/>
    </row>
    <row r="693" spans="1:17" ht="9.75" customHeight="1">
      <c r="A693" s="1"/>
      <c r="B693" s="1"/>
      <c r="C693" s="1"/>
      <c r="D693" s="1"/>
      <c r="E693" s="1"/>
      <c r="F693" s="1"/>
      <c r="G693" s="1"/>
      <c r="H693" s="1"/>
      <c r="I693" s="1"/>
      <c r="J693" s="1"/>
      <c r="K693" s="1"/>
      <c r="L693" s="1"/>
      <c r="M693" s="1"/>
      <c r="N693" s="1"/>
      <c r="O693" s="1"/>
      <c r="P693" s="1"/>
      <c r="Q693" s="1"/>
    </row>
    <row r="694" spans="1:17" ht="9.75" customHeight="1">
      <c r="A694" s="1"/>
      <c r="B694" s="1"/>
      <c r="C694" s="1"/>
      <c r="D694" s="1"/>
      <c r="E694" s="1"/>
      <c r="F694" s="1"/>
      <c r="G694" s="1"/>
      <c r="H694" s="1"/>
      <c r="I694" s="1"/>
      <c r="J694" s="1"/>
      <c r="K694" s="1"/>
      <c r="L694" s="1"/>
      <c r="M694" s="1"/>
      <c r="N694" s="1"/>
      <c r="O694" s="1"/>
      <c r="P694" s="1"/>
      <c r="Q694" s="1"/>
    </row>
    <row r="695" spans="1:17" ht="9.75" customHeight="1">
      <c r="A695" s="1"/>
      <c r="B695" s="1"/>
      <c r="C695" s="1"/>
      <c r="D695" s="1"/>
      <c r="E695" s="1"/>
      <c r="F695" s="1"/>
      <c r="G695" s="1"/>
      <c r="H695" s="1"/>
      <c r="I695" s="1"/>
      <c r="J695" s="1"/>
      <c r="K695" s="1"/>
      <c r="L695" s="1"/>
      <c r="M695" s="1"/>
      <c r="N695" s="1"/>
      <c r="O695" s="1"/>
      <c r="P695" s="1"/>
      <c r="Q695" s="1"/>
    </row>
    <row r="696" spans="1:17" ht="9.75" customHeight="1">
      <c r="A696" s="1"/>
      <c r="B696" s="1"/>
      <c r="C696" s="1"/>
      <c r="D696" s="1"/>
      <c r="E696" s="1"/>
      <c r="F696" s="1"/>
      <c r="G696" s="1"/>
      <c r="H696" s="1"/>
      <c r="I696" s="1"/>
      <c r="J696" s="1"/>
      <c r="K696" s="1"/>
      <c r="L696" s="1"/>
      <c r="M696" s="1"/>
      <c r="N696" s="1"/>
      <c r="O696" s="1"/>
      <c r="P696" s="1"/>
      <c r="Q696" s="1"/>
    </row>
    <row r="697" spans="1:17" ht="9.75" customHeight="1">
      <c r="A697" s="1"/>
      <c r="B697" s="1"/>
      <c r="C697" s="1"/>
      <c r="D697" s="1"/>
      <c r="E697" s="1"/>
      <c r="F697" s="1"/>
      <c r="G697" s="1"/>
      <c r="H697" s="1"/>
      <c r="I697" s="1"/>
      <c r="J697" s="1"/>
      <c r="K697" s="1"/>
      <c r="L697" s="1"/>
      <c r="M697" s="1"/>
      <c r="N697" s="1"/>
      <c r="O697" s="1"/>
      <c r="P697" s="1"/>
      <c r="Q697" s="1"/>
    </row>
    <row r="698" spans="1:17" ht="9.75" customHeight="1">
      <c r="A698" s="1"/>
      <c r="B698" s="1"/>
      <c r="C698" s="1"/>
      <c r="D698" s="1"/>
      <c r="E698" s="1"/>
      <c r="F698" s="1"/>
      <c r="G698" s="1"/>
      <c r="H698" s="1"/>
      <c r="I698" s="1"/>
      <c r="J698" s="1"/>
      <c r="K698" s="1"/>
      <c r="L698" s="1"/>
      <c r="M698" s="1"/>
      <c r="N698" s="1"/>
      <c r="O698" s="1"/>
      <c r="P698" s="1"/>
      <c r="Q698" s="1"/>
    </row>
    <row r="699" spans="1:17" ht="9.75" customHeight="1">
      <c r="A699" s="1"/>
      <c r="B699" s="1"/>
      <c r="C699" s="1"/>
      <c r="D699" s="1"/>
      <c r="E699" s="1"/>
      <c r="F699" s="1"/>
      <c r="G699" s="1"/>
      <c r="H699" s="1"/>
      <c r="I699" s="1"/>
      <c r="J699" s="1"/>
      <c r="K699" s="1"/>
      <c r="L699" s="1"/>
      <c r="M699" s="1"/>
      <c r="N699" s="1"/>
      <c r="O699" s="1"/>
      <c r="P699" s="1"/>
      <c r="Q699" s="1"/>
    </row>
    <row r="700" spans="1:17" ht="9.75" customHeight="1">
      <c r="A700" s="1"/>
      <c r="B700" s="1"/>
      <c r="C700" s="1"/>
      <c r="D700" s="1"/>
      <c r="E700" s="1"/>
      <c r="F700" s="1"/>
      <c r="G700" s="1"/>
      <c r="H700" s="1"/>
      <c r="I700" s="1"/>
      <c r="J700" s="1"/>
      <c r="K700" s="1"/>
      <c r="L700" s="1"/>
      <c r="M700" s="1"/>
      <c r="N700" s="1"/>
      <c r="O700" s="1"/>
      <c r="P700" s="1"/>
      <c r="Q700" s="1"/>
    </row>
    <row r="701" spans="1:17" ht="9.75" customHeight="1">
      <c r="A701" s="1"/>
      <c r="B701" s="1"/>
      <c r="C701" s="1"/>
      <c r="D701" s="1"/>
      <c r="E701" s="1"/>
      <c r="F701" s="1"/>
      <c r="G701" s="1"/>
      <c r="H701" s="1"/>
      <c r="I701" s="1"/>
      <c r="J701" s="1"/>
      <c r="K701" s="1"/>
      <c r="L701" s="1"/>
      <c r="M701" s="1"/>
      <c r="N701" s="1"/>
      <c r="O701" s="1"/>
      <c r="P701" s="1"/>
      <c r="Q701" s="1"/>
    </row>
    <row r="702" spans="1:17" ht="9.75" customHeight="1">
      <c r="A702" s="1"/>
      <c r="B702" s="1"/>
      <c r="C702" s="1"/>
      <c r="D702" s="1"/>
      <c r="E702" s="1"/>
      <c r="F702" s="1"/>
      <c r="G702" s="1"/>
      <c r="H702" s="1"/>
      <c r="I702" s="1"/>
      <c r="J702" s="1"/>
      <c r="K702" s="1"/>
      <c r="L702" s="1"/>
      <c r="M702" s="1"/>
      <c r="N702" s="1"/>
      <c r="O702" s="1"/>
      <c r="P702" s="1"/>
      <c r="Q702" s="1"/>
    </row>
    <row r="703" spans="1:17" ht="9.75" customHeight="1">
      <c r="A703" s="1"/>
      <c r="B703" s="1"/>
      <c r="C703" s="1"/>
      <c r="D703" s="1"/>
      <c r="E703" s="1"/>
      <c r="F703" s="1"/>
      <c r="G703" s="1"/>
      <c r="H703" s="1"/>
      <c r="I703" s="1"/>
      <c r="J703" s="1"/>
      <c r="K703" s="1"/>
      <c r="L703" s="1"/>
      <c r="M703" s="1"/>
      <c r="N703" s="1"/>
      <c r="O703" s="1"/>
      <c r="P703" s="1"/>
      <c r="Q703" s="1"/>
    </row>
    <row r="704" spans="1:17" ht="9.75" customHeight="1">
      <c r="A704" s="1"/>
      <c r="B704" s="1"/>
      <c r="C704" s="1"/>
      <c r="D704" s="1"/>
      <c r="E704" s="1"/>
      <c r="F704" s="1"/>
      <c r="G704" s="1"/>
      <c r="H704" s="1"/>
      <c r="I704" s="1"/>
      <c r="J704" s="1"/>
      <c r="K704" s="1"/>
      <c r="L704" s="1"/>
      <c r="M704" s="1"/>
      <c r="N704" s="1"/>
      <c r="O704" s="1"/>
      <c r="P704" s="1"/>
      <c r="Q704" s="1"/>
    </row>
    <row r="705" spans="1:17" ht="9.75" customHeight="1">
      <c r="A705" s="1"/>
      <c r="B705" s="1"/>
      <c r="C705" s="1"/>
      <c r="D705" s="1"/>
      <c r="E705" s="1"/>
      <c r="F705" s="1"/>
      <c r="G705" s="1"/>
      <c r="H705" s="1"/>
      <c r="I705" s="1"/>
      <c r="J705" s="1"/>
      <c r="K705" s="1"/>
      <c r="L705" s="1"/>
      <c r="M705" s="1"/>
      <c r="N705" s="1"/>
      <c r="O705" s="1"/>
      <c r="P705" s="1"/>
      <c r="Q705" s="1"/>
    </row>
    <row r="706" spans="1:17" ht="9.75" customHeight="1">
      <c r="A706" s="1"/>
      <c r="B706" s="1"/>
      <c r="C706" s="1"/>
      <c r="D706" s="1"/>
      <c r="E706" s="1"/>
      <c r="F706" s="1"/>
      <c r="G706" s="1"/>
      <c r="H706" s="1"/>
      <c r="I706" s="1"/>
      <c r="J706" s="1"/>
      <c r="K706" s="1"/>
      <c r="L706" s="1"/>
      <c r="M706" s="1"/>
      <c r="N706" s="1"/>
      <c r="O706" s="1"/>
      <c r="P706" s="1"/>
      <c r="Q706" s="1"/>
    </row>
    <row r="707" spans="1:17" ht="9.75" customHeight="1">
      <c r="A707" s="1"/>
      <c r="B707" s="1"/>
      <c r="C707" s="1"/>
      <c r="D707" s="1"/>
      <c r="E707" s="1"/>
      <c r="F707" s="1"/>
      <c r="G707" s="1"/>
      <c r="H707" s="1"/>
      <c r="I707" s="1"/>
      <c r="J707" s="1"/>
      <c r="K707" s="1"/>
      <c r="L707" s="1"/>
      <c r="M707" s="1"/>
      <c r="N707" s="1"/>
      <c r="O707" s="1"/>
      <c r="P707" s="1"/>
      <c r="Q707" s="1"/>
    </row>
    <row r="708" spans="1:17" ht="9.75" customHeight="1">
      <c r="A708" s="1"/>
      <c r="B708" s="1"/>
      <c r="C708" s="1"/>
      <c r="D708" s="1"/>
      <c r="E708" s="1"/>
      <c r="F708" s="1"/>
      <c r="G708" s="1"/>
      <c r="H708" s="1"/>
      <c r="I708" s="1"/>
      <c r="J708" s="1"/>
      <c r="K708" s="1"/>
      <c r="L708" s="1"/>
      <c r="M708" s="1"/>
      <c r="N708" s="1"/>
      <c r="O708" s="1"/>
      <c r="P708" s="1"/>
      <c r="Q708" s="1"/>
    </row>
    <row r="709" spans="1:17" ht="9.75" customHeight="1">
      <c r="A709" s="1"/>
      <c r="B709" s="1"/>
      <c r="C709" s="1"/>
      <c r="D709" s="1"/>
      <c r="E709" s="1"/>
      <c r="F709" s="1"/>
      <c r="G709" s="1"/>
      <c r="H709" s="1"/>
      <c r="I709" s="1"/>
      <c r="J709" s="1"/>
      <c r="K709" s="1"/>
      <c r="L709" s="1"/>
      <c r="M709" s="1"/>
      <c r="N709" s="1"/>
      <c r="O709" s="1"/>
      <c r="P709" s="1"/>
      <c r="Q709" s="1"/>
    </row>
    <row r="710" spans="1:17" ht="9.75" customHeight="1">
      <c r="A710" s="1"/>
      <c r="B710" s="1"/>
      <c r="C710" s="1"/>
      <c r="D710" s="1"/>
      <c r="E710" s="1"/>
      <c r="F710" s="1"/>
      <c r="G710" s="1"/>
      <c r="H710" s="1"/>
      <c r="I710" s="1"/>
      <c r="J710" s="1"/>
      <c r="K710" s="1"/>
      <c r="L710" s="1"/>
      <c r="M710" s="1"/>
      <c r="N710" s="1"/>
      <c r="O710" s="1"/>
      <c r="P710" s="1"/>
      <c r="Q710" s="1"/>
    </row>
    <row r="711" spans="1:17" ht="9.75" customHeight="1">
      <c r="A711" s="1"/>
      <c r="B711" s="1"/>
      <c r="C711" s="1"/>
      <c r="D711" s="1"/>
      <c r="E711" s="1"/>
      <c r="F711" s="1"/>
      <c r="G711" s="1"/>
      <c r="H711" s="1"/>
      <c r="I711" s="1"/>
      <c r="J711" s="1"/>
      <c r="K711" s="1"/>
      <c r="L711" s="1"/>
      <c r="M711" s="1"/>
      <c r="N711" s="1"/>
      <c r="O711" s="1"/>
      <c r="P711" s="1"/>
      <c r="Q711" s="1"/>
    </row>
    <row r="712" spans="1:17" ht="9.75" customHeight="1">
      <c r="A712" s="1"/>
      <c r="B712" s="1"/>
      <c r="C712" s="1"/>
      <c r="D712" s="1"/>
      <c r="E712" s="1"/>
      <c r="F712" s="1"/>
      <c r="G712" s="1"/>
      <c r="H712" s="1"/>
      <c r="I712" s="1"/>
      <c r="J712" s="1"/>
      <c r="K712" s="1"/>
      <c r="L712" s="1"/>
      <c r="M712" s="1"/>
      <c r="N712" s="1"/>
      <c r="O712" s="1"/>
      <c r="P712" s="1"/>
      <c r="Q712" s="1"/>
    </row>
    <row r="713" spans="1:17" ht="9.75" customHeight="1">
      <c r="A713" s="1"/>
      <c r="B713" s="1"/>
      <c r="C713" s="1"/>
      <c r="D713" s="1"/>
      <c r="E713" s="1"/>
      <c r="F713" s="1"/>
      <c r="G713" s="1"/>
      <c r="H713" s="1"/>
      <c r="I713" s="1"/>
      <c r="J713" s="1"/>
      <c r="K713" s="1"/>
      <c r="L713" s="1"/>
      <c r="M713" s="1"/>
      <c r="N713" s="1"/>
      <c r="O713" s="1"/>
      <c r="P713" s="1"/>
      <c r="Q713" s="1"/>
    </row>
    <row r="714" spans="1:17" ht="9.75" customHeight="1">
      <c r="A714" s="1"/>
      <c r="B714" s="1"/>
      <c r="C714" s="1"/>
      <c r="D714" s="1"/>
      <c r="E714" s="1"/>
      <c r="F714" s="1"/>
      <c r="G714" s="1"/>
      <c r="H714" s="1"/>
      <c r="I714" s="1"/>
      <c r="J714" s="1"/>
      <c r="K714" s="1"/>
      <c r="L714" s="1"/>
      <c r="M714" s="1"/>
      <c r="N714" s="1"/>
      <c r="O714" s="1"/>
      <c r="P714" s="1"/>
      <c r="Q714" s="1"/>
    </row>
    <row r="715" spans="1:17" ht="9.75" customHeight="1">
      <c r="A715" s="1"/>
      <c r="B715" s="1"/>
      <c r="C715" s="1"/>
      <c r="D715" s="1"/>
      <c r="E715" s="1"/>
      <c r="F715" s="1"/>
      <c r="G715" s="1"/>
      <c r="H715" s="1"/>
      <c r="I715" s="1"/>
      <c r="J715" s="1"/>
      <c r="K715" s="1"/>
      <c r="L715" s="1"/>
      <c r="M715" s="1"/>
      <c r="N715" s="1"/>
      <c r="O715" s="1"/>
      <c r="P715" s="1"/>
      <c r="Q715" s="1"/>
    </row>
    <row r="716" spans="1:17" ht="9.75" customHeight="1">
      <c r="A716" s="1"/>
      <c r="B716" s="1"/>
      <c r="C716" s="1"/>
      <c r="D716" s="1"/>
      <c r="E716" s="1"/>
      <c r="F716" s="1"/>
      <c r="G716" s="1"/>
      <c r="H716" s="1"/>
      <c r="I716" s="1"/>
      <c r="J716" s="1"/>
      <c r="K716" s="1"/>
      <c r="L716" s="1"/>
      <c r="M716" s="1"/>
      <c r="N716" s="1"/>
      <c r="O716" s="1"/>
      <c r="P716" s="1"/>
      <c r="Q716" s="1"/>
    </row>
    <row r="717" spans="1:17" ht="9.75" customHeight="1">
      <c r="A717" s="1"/>
      <c r="B717" s="1"/>
      <c r="C717" s="1"/>
      <c r="D717" s="1"/>
      <c r="E717" s="1"/>
      <c r="F717" s="1"/>
      <c r="G717" s="1"/>
      <c r="H717" s="1"/>
      <c r="I717" s="1"/>
      <c r="J717" s="1"/>
      <c r="K717" s="1"/>
      <c r="L717" s="1"/>
      <c r="M717" s="1"/>
      <c r="N717" s="1"/>
      <c r="O717" s="1"/>
      <c r="P717" s="1"/>
      <c r="Q717" s="1"/>
    </row>
    <row r="718" spans="1:17" ht="9.75" customHeight="1">
      <c r="A718" s="1"/>
      <c r="B718" s="1"/>
      <c r="C718" s="1"/>
      <c r="D718" s="1"/>
      <c r="E718" s="1"/>
      <c r="F718" s="1"/>
      <c r="G718" s="1"/>
      <c r="H718" s="1"/>
      <c r="I718" s="1"/>
      <c r="J718" s="1"/>
      <c r="K718" s="1"/>
      <c r="L718" s="1"/>
      <c r="M718" s="1"/>
      <c r="N718" s="1"/>
      <c r="O718" s="1"/>
      <c r="P718" s="1"/>
      <c r="Q718" s="1"/>
    </row>
    <row r="719" spans="1:17" ht="9.75" customHeight="1">
      <c r="A719" s="1"/>
      <c r="B719" s="1"/>
      <c r="C719" s="1"/>
      <c r="D719" s="1"/>
      <c r="E719" s="1"/>
      <c r="F719" s="1"/>
      <c r="G719" s="1"/>
      <c r="H719" s="1"/>
      <c r="I719" s="1"/>
      <c r="J719" s="1"/>
      <c r="K719" s="1"/>
      <c r="L719" s="1"/>
      <c r="M719" s="1"/>
      <c r="N719" s="1"/>
      <c r="O719" s="1"/>
      <c r="P719" s="1"/>
      <c r="Q719" s="1"/>
    </row>
    <row r="720" spans="1:17" ht="9.75" customHeight="1">
      <c r="A720" s="1"/>
      <c r="B720" s="1"/>
      <c r="C720" s="1"/>
      <c r="D720" s="1"/>
      <c r="E720" s="1"/>
      <c r="F720" s="1"/>
      <c r="G720" s="1"/>
      <c r="H720" s="1"/>
      <c r="I720" s="1"/>
      <c r="J720" s="1"/>
      <c r="K720" s="1"/>
      <c r="L720" s="1"/>
      <c r="M720" s="1"/>
      <c r="N720" s="1"/>
      <c r="O720" s="1"/>
      <c r="P720" s="1"/>
      <c r="Q720" s="1"/>
    </row>
    <row r="721" spans="1:17" ht="9.75" customHeight="1">
      <c r="A721" s="1"/>
      <c r="B721" s="1"/>
      <c r="C721" s="1"/>
      <c r="D721" s="1"/>
      <c r="E721" s="1"/>
      <c r="F721" s="1"/>
      <c r="G721" s="1"/>
      <c r="H721" s="1"/>
      <c r="I721" s="1"/>
      <c r="J721" s="1"/>
      <c r="K721" s="1"/>
      <c r="L721" s="1"/>
      <c r="M721" s="1"/>
      <c r="N721" s="1"/>
      <c r="O721" s="1"/>
      <c r="P721" s="1"/>
      <c r="Q721" s="1"/>
    </row>
    <row r="722" spans="1:17" ht="9.75" customHeight="1">
      <c r="A722" s="1"/>
      <c r="B722" s="1"/>
      <c r="C722" s="1"/>
      <c r="D722" s="1"/>
      <c r="E722" s="1"/>
      <c r="F722" s="1"/>
      <c r="G722" s="1"/>
      <c r="H722" s="1"/>
      <c r="I722" s="1"/>
      <c r="J722" s="1"/>
      <c r="K722" s="1"/>
      <c r="L722" s="1"/>
      <c r="M722" s="1"/>
      <c r="N722" s="1"/>
      <c r="O722" s="1"/>
      <c r="P722" s="1"/>
      <c r="Q722" s="1"/>
    </row>
    <row r="723" spans="1:17" ht="9.75" customHeight="1">
      <c r="A723" s="1"/>
      <c r="B723" s="1"/>
      <c r="C723" s="1"/>
      <c r="D723" s="1"/>
      <c r="E723" s="1"/>
      <c r="F723" s="1"/>
      <c r="G723" s="1"/>
      <c r="H723" s="1"/>
      <c r="I723" s="1"/>
      <c r="J723" s="1"/>
      <c r="K723" s="1"/>
      <c r="L723" s="1"/>
      <c r="M723" s="1"/>
      <c r="N723" s="1"/>
      <c r="O723" s="1"/>
      <c r="P723" s="1"/>
      <c r="Q723" s="1"/>
    </row>
    <row r="724" spans="1:17" ht="9.75" customHeight="1">
      <c r="A724" s="1"/>
      <c r="B724" s="1"/>
      <c r="C724" s="1"/>
      <c r="D724" s="1"/>
      <c r="E724" s="1"/>
      <c r="F724" s="1"/>
      <c r="G724" s="1"/>
      <c r="H724" s="1"/>
      <c r="I724" s="1"/>
      <c r="J724" s="1"/>
      <c r="K724" s="1"/>
      <c r="L724" s="1"/>
      <c r="M724" s="1"/>
      <c r="N724" s="1"/>
      <c r="O724" s="1"/>
      <c r="P724" s="1"/>
      <c r="Q724" s="1"/>
    </row>
    <row r="725" spans="1:17" ht="9.75" customHeight="1">
      <c r="A725" s="1"/>
      <c r="B725" s="1"/>
      <c r="C725" s="1"/>
      <c r="D725" s="1"/>
      <c r="E725" s="1"/>
      <c r="F725" s="1"/>
      <c r="G725" s="1"/>
      <c r="H725" s="1"/>
      <c r="I725" s="1"/>
      <c r="J725" s="1"/>
      <c r="K725" s="1"/>
      <c r="L725" s="1"/>
      <c r="M725" s="1"/>
      <c r="N725" s="1"/>
      <c r="O725" s="1"/>
      <c r="P725" s="1"/>
      <c r="Q725" s="1"/>
    </row>
    <row r="726" spans="1:17" ht="9.75" customHeight="1">
      <c r="A726" s="1"/>
      <c r="B726" s="1"/>
      <c r="C726" s="1"/>
      <c r="D726" s="1"/>
      <c r="E726" s="1"/>
      <c r="F726" s="1"/>
      <c r="G726" s="1"/>
      <c r="H726" s="1"/>
      <c r="I726" s="1"/>
      <c r="J726" s="1"/>
      <c r="K726" s="1"/>
      <c r="L726" s="1"/>
      <c r="M726" s="1"/>
      <c r="N726" s="1"/>
      <c r="O726" s="1"/>
      <c r="P726" s="1"/>
      <c r="Q726" s="1"/>
    </row>
    <row r="727" spans="1:17" ht="9.75" customHeight="1">
      <c r="A727" s="1"/>
      <c r="B727" s="1"/>
      <c r="C727" s="1"/>
      <c r="D727" s="1"/>
      <c r="E727" s="1"/>
      <c r="F727" s="1"/>
      <c r="G727" s="1"/>
      <c r="H727" s="1"/>
      <c r="I727" s="1"/>
      <c r="J727" s="1"/>
      <c r="K727" s="1"/>
      <c r="L727" s="1"/>
      <c r="M727" s="1"/>
      <c r="N727" s="1"/>
      <c r="O727" s="1"/>
      <c r="P727" s="1"/>
      <c r="Q727" s="1"/>
    </row>
    <row r="728" spans="1:17" ht="9.75" customHeight="1">
      <c r="A728" s="1"/>
      <c r="B728" s="1"/>
      <c r="C728" s="1"/>
      <c r="D728" s="1"/>
      <c r="E728" s="1"/>
      <c r="F728" s="1"/>
      <c r="G728" s="1"/>
      <c r="H728" s="1"/>
      <c r="I728" s="1"/>
      <c r="J728" s="1"/>
      <c r="K728" s="1"/>
      <c r="L728" s="1"/>
      <c r="M728" s="1"/>
      <c r="N728" s="1"/>
      <c r="O728" s="1"/>
      <c r="P728" s="1"/>
      <c r="Q728" s="1"/>
    </row>
    <row r="729" spans="1:17" ht="9.75" customHeight="1">
      <c r="A729" s="1"/>
      <c r="B729" s="1"/>
      <c r="C729" s="1"/>
      <c r="D729" s="1"/>
      <c r="E729" s="1"/>
      <c r="F729" s="1"/>
      <c r="G729" s="1"/>
      <c r="H729" s="1"/>
      <c r="I729" s="1"/>
      <c r="J729" s="1"/>
      <c r="K729" s="1"/>
      <c r="L729" s="1"/>
      <c r="M729" s="1"/>
      <c r="N729" s="1"/>
      <c r="O729" s="1"/>
      <c r="P729" s="1"/>
      <c r="Q729" s="1"/>
    </row>
    <row r="730" spans="1:17" ht="9.75" customHeight="1">
      <c r="A730" s="1"/>
      <c r="B730" s="1"/>
      <c r="C730" s="1"/>
      <c r="D730" s="1"/>
      <c r="E730" s="1"/>
      <c r="F730" s="1"/>
      <c r="G730" s="1"/>
      <c r="H730" s="1"/>
      <c r="I730" s="1"/>
      <c r="J730" s="1"/>
      <c r="K730" s="1"/>
      <c r="L730" s="1"/>
      <c r="M730" s="1"/>
      <c r="N730" s="1"/>
      <c r="O730" s="1"/>
      <c r="P730" s="1"/>
      <c r="Q730" s="1"/>
    </row>
    <row r="731" spans="1:17" ht="9.75" customHeight="1">
      <c r="A731" s="1"/>
      <c r="B731" s="1"/>
      <c r="C731" s="1"/>
      <c r="D731" s="1"/>
      <c r="E731" s="1"/>
      <c r="F731" s="1"/>
      <c r="G731" s="1"/>
      <c r="H731" s="1"/>
      <c r="I731" s="1"/>
      <c r="J731" s="1"/>
      <c r="K731" s="1"/>
      <c r="L731" s="1"/>
      <c r="M731" s="1"/>
      <c r="N731" s="1"/>
      <c r="O731" s="1"/>
      <c r="P731" s="1"/>
      <c r="Q731" s="1"/>
    </row>
    <row r="732" spans="1:17" ht="9.75" customHeight="1">
      <c r="A732" s="1"/>
      <c r="B732" s="1"/>
      <c r="C732" s="1"/>
      <c r="D732" s="1"/>
      <c r="E732" s="1"/>
      <c r="F732" s="1"/>
      <c r="G732" s="1"/>
      <c r="H732" s="1"/>
      <c r="I732" s="1"/>
      <c r="J732" s="1"/>
      <c r="K732" s="1"/>
      <c r="L732" s="1"/>
      <c r="M732" s="1"/>
      <c r="N732" s="1"/>
      <c r="O732" s="1"/>
      <c r="P732" s="1"/>
      <c r="Q732" s="1"/>
    </row>
    <row r="733" spans="1:17" ht="9.75" customHeight="1">
      <c r="A733" s="1"/>
      <c r="B733" s="1"/>
      <c r="C733" s="1"/>
      <c r="D733" s="1"/>
      <c r="E733" s="1"/>
      <c r="F733" s="1"/>
      <c r="G733" s="1"/>
      <c r="H733" s="1"/>
      <c r="I733" s="1"/>
      <c r="J733" s="1"/>
      <c r="K733" s="1"/>
      <c r="L733" s="1"/>
      <c r="M733" s="1"/>
      <c r="N733" s="1"/>
      <c r="O733" s="1"/>
      <c r="P733" s="1"/>
      <c r="Q733" s="1"/>
    </row>
    <row r="734" spans="1:17" ht="9.75" customHeight="1">
      <c r="A734" s="1"/>
      <c r="B734" s="1"/>
      <c r="C734" s="1"/>
      <c r="D734" s="1"/>
      <c r="E734" s="1"/>
      <c r="F734" s="1"/>
      <c r="G734" s="1"/>
      <c r="H734" s="1"/>
      <c r="I734" s="1"/>
      <c r="J734" s="1"/>
      <c r="K734" s="1"/>
      <c r="L734" s="1"/>
      <c r="M734" s="1"/>
      <c r="N734" s="1"/>
      <c r="O734" s="1"/>
      <c r="P734" s="1"/>
      <c r="Q734" s="1"/>
    </row>
    <row r="735" spans="1:17" ht="9.75" customHeight="1">
      <c r="A735" s="1"/>
      <c r="B735" s="1"/>
      <c r="C735" s="1"/>
      <c r="D735" s="1"/>
      <c r="E735" s="1"/>
      <c r="F735" s="1"/>
      <c r="G735" s="1"/>
      <c r="H735" s="1"/>
      <c r="I735" s="1"/>
      <c r="J735" s="1"/>
      <c r="K735" s="1"/>
      <c r="L735" s="1"/>
      <c r="M735" s="1"/>
      <c r="N735" s="1"/>
      <c r="O735" s="1"/>
      <c r="P735" s="1"/>
      <c r="Q735" s="1"/>
    </row>
    <row r="736" spans="1:17" ht="9.75" customHeight="1">
      <c r="A736" s="1"/>
      <c r="B736" s="1"/>
      <c r="C736" s="1"/>
      <c r="D736" s="1"/>
      <c r="E736" s="1"/>
      <c r="F736" s="1"/>
      <c r="G736" s="1"/>
      <c r="H736" s="1"/>
      <c r="I736" s="1"/>
      <c r="J736" s="1"/>
      <c r="K736" s="1"/>
      <c r="L736" s="1"/>
      <c r="M736" s="1"/>
      <c r="N736" s="1"/>
      <c r="O736" s="1"/>
      <c r="P736" s="1"/>
      <c r="Q736" s="1"/>
    </row>
    <row r="737" spans="1:17" ht="9.75" customHeight="1">
      <c r="A737" s="1"/>
      <c r="B737" s="1"/>
      <c r="C737" s="1"/>
      <c r="D737" s="1"/>
      <c r="E737" s="1"/>
      <c r="F737" s="1"/>
      <c r="G737" s="1"/>
      <c r="H737" s="1"/>
      <c r="I737" s="1"/>
      <c r="J737" s="1"/>
      <c r="K737" s="1"/>
      <c r="L737" s="1"/>
      <c r="M737" s="1"/>
      <c r="N737" s="1"/>
      <c r="O737" s="1"/>
      <c r="P737" s="1"/>
      <c r="Q737" s="1"/>
    </row>
    <row r="738" spans="1:17" ht="9.75" customHeight="1">
      <c r="A738" s="1"/>
      <c r="B738" s="1"/>
      <c r="C738" s="1"/>
      <c r="D738" s="1"/>
      <c r="E738" s="1"/>
      <c r="F738" s="1"/>
      <c r="G738" s="1"/>
      <c r="H738" s="1"/>
      <c r="I738" s="1"/>
      <c r="J738" s="1"/>
      <c r="K738" s="1"/>
      <c r="L738" s="1"/>
      <c r="M738" s="1"/>
      <c r="N738" s="1"/>
      <c r="O738" s="1"/>
      <c r="P738" s="1"/>
      <c r="Q738" s="1"/>
    </row>
    <row r="739" spans="1:17" ht="9.75" customHeight="1">
      <c r="A739" s="1"/>
      <c r="B739" s="1"/>
      <c r="C739" s="1"/>
      <c r="D739" s="1"/>
      <c r="E739" s="1"/>
      <c r="F739" s="1"/>
      <c r="G739" s="1"/>
      <c r="H739" s="1"/>
      <c r="I739" s="1"/>
      <c r="J739" s="1"/>
      <c r="K739" s="1"/>
      <c r="L739" s="1"/>
      <c r="M739" s="1"/>
      <c r="N739" s="1"/>
      <c r="O739" s="1"/>
      <c r="P739" s="1"/>
      <c r="Q739" s="1"/>
    </row>
    <row r="740" spans="1:17" ht="9.75" customHeight="1">
      <c r="A740" s="1"/>
      <c r="B740" s="1"/>
      <c r="C740" s="1"/>
      <c r="D740" s="1"/>
      <c r="E740" s="1"/>
      <c r="F740" s="1"/>
      <c r="G740" s="1"/>
      <c r="H740" s="1"/>
      <c r="I740" s="1"/>
      <c r="J740" s="1"/>
      <c r="K740" s="1"/>
      <c r="L740" s="1"/>
      <c r="M740" s="1"/>
      <c r="N740" s="1"/>
      <c r="O740" s="1"/>
      <c r="P740" s="1"/>
      <c r="Q740" s="1"/>
    </row>
    <row r="741" spans="1:17" ht="9.75" customHeight="1">
      <c r="A741" s="1"/>
      <c r="B741" s="1"/>
      <c r="C741" s="1"/>
      <c r="D741" s="1"/>
      <c r="E741" s="1"/>
      <c r="F741" s="1"/>
      <c r="G741" s="1"/>
      <c r="H741" s="1"/>
      <c r="I741" s="1"/>
      <c r="J741" s="1"/>
      <c r="K741" s="1"/>
      <c r="L741" s="1"/>
      <c r="M741" s="1"/>
      <c r="N741" s="1"/>
      <c r="O741" s="1"/>
      <c r="P741" s="1"/>
      <c r="Q741" s="1"/>
    </row>
    <row r="742" spans="1:17" ht="9.75" customHeight="1">
      <c r="A742" s="1"/>
      <c r="B742" s="1"/>
      <c r="C742" s="1"/>
      <c r="D742" s="1"/>
      <c r="E742" s="1"/>
      <c r="F742" s="1"/>
      <c r="G742" s="1"/>
      <c r="H742" s="1"/>
      <c r="I742" s="1"/>
      <c r="J742" s="1"/>
      <c r="K742" s="1"/>
      <c r="L742" s="1"/>
      <c r="M742" s="1"/>
      <c r="N742" s="1"/>
      <c r="O742" s="1"/>
      <c r="P742" s="1"/>
      <c r="Q742" s="1"/>
    </row>
    <row r="743" spans="1:17" ht="9.75" customHeight="1">
      <c r="A743" s="1"/>
      <c r="B743" s="1"/>
      <c r="C743" s="1"/>
      <c r="D743" s="1"/>
      <c r="E743" s="1"/>
      <c r="F743" s="1"/>
      <c r="G743" s="1"/>
      <c r="H743" s="1"/>
      <c r="I743" s="1"/>
      <c r="J743" s="1"/>
      <c r="K743" s="1"/>
      <c r="L743" s="1"/>
      <c r="M743" s="1"/>
      <c r="N743" s="1"/>
      <c r="O743" s="1"/>
      <c r="P743" s="1"/>
      <c r="Q743" s="1"/>
    </row>
    <row r="744" spans="1:17" ht="9.75" customHeight="1">
      <c r="A744" s="1"/>
      <c r="B744" s="1"/>
      <c r="C744" s="1"/>
      <c r="D744" s="1"/>
      <c r="E744" s="1"/>
      <c r="F744" s="1"/>
      <c r="G744" s="1"/>
      <c r="H744" s="1"/>
      <c r="I744" s="1"/>
      <c r="J744" s="1"/>
      <c r="K744" s="1"/>
      <c r="L744" s="1"/>
      <c r="M744" s="1"/>
      <c r="N744" s="1"/>
      <c r="O744" s="1"/>
      <c r="P744" s="1"/>
      <c r="Q744" s="1"/>
    </row>
    <row r="745" spans="1:17" ht="9.75" customHeight="1">
      <c r="A745" s="1"/>
      <c r="B745" s="1"/>
      <c r="C745" s="1"/>
      <c r="D745" s="1"/>
      <c r="E745" s="1"/>
      <c r="F745" s="1"/>
      <c r="G745" s="1"/>
      <c r="H745" s="1"/>
      <c r="I745" s="1"/>
      <c r="J745" s="1"/>
      <c r="K745" s="1"/>
      <c r="L745" s="1"/>
      <c r="M745" s="1"/>
      <c r="N745" s="1"/>
      <c r="O745" s="1"/>
      <c r="P745" s="1"/>
      <c r="Q745" s="1"/>
    </row>
    <row r="746" spans="1:17" ht="9.75" customHeight="1">
      <c r="A746" s="1"/>
      <c r="B746" s="1"/>
      <c r="C746" s="1"/>
      <c r="D746" s="1"/>
      <c r="E746" s="1"/>
      <c r="F746" s="1"/>
      <c r="G746" s="1"/>
      <c r="H746" s="1"/>
      <c r="I746" s="1"/>
      <c r="J746" s="1"/>
      <c r="K746" s="1"/>
      <c r="L746" s="1"/>
      <c r="M746" s="1"/>
      <c r="N746" s="1"/>
      <c r="O746" s="1"/>
      <c r="P746" s="1"/>
      <c r="Q746" s="1"/>
    </row>
    <row r="747" spans="1:17" ht="9.75" customHeight="1">
      <c r="A747" s="1"/>
      <c r="B747" s="1"/>
      <c r="C747" s="1"/>
      <c r="D747" s="1"/>
      <c r="E747" s="1"/>
      <c r="F747" s="1"/>
      <c r="G747" s="1"/>
      <c r="H747" s="1"/>
      <c r="I747" s="1"/>
      <c r="J747" s="1"/>
      <c r="K747" s="1"/>
      <c r="L747" s="1"/>
      <c r="M747" s="1"/>
      <c r="N747" s="1"/>
      <c r="O747" s="1"/>
      <c r="P747" s="1"/>
      <c r="Q747" s="1"/>
    </row>
    <row r="748" spans="1:17" ht="9.75" customHeight="1">
      <c r="A748" s="1"/>
      <c r="B748" s="1"/>
      <c r="C748" s="1"/>
      <c r="D748" s="1"/>
      <c r="E748" s="1"/>
      <c r="F748" s="1"/>
      <c r="G748" s="1"/>
      <c r="H748" s="1"/>
      <c r="I748" s="1"/>
      <c r="J748" s="1"/>
      <c r="K748" s="1"/>
      <c r="L748" s="1"/>
      <c r="M748" s="1"/>
      <c r="N748" s="1"/>
      <c r="O748" s="1"/>
      <c r="P748" s="1"/>
      <c r="Q748" s="1"/>
    </row>
    <row r="749" spans="1:17" ht="9.75" customHeight="1">
      <c r="A749" s="1"/>
      <c r="B749" s="1"/>
      <c r="C749" s="1"/>
      <c r="D749" s="1"/>
      <c r="E749" s="1"/>
      <c r="F749" s="1"/>
      <c r="G749" s="1"/>
      <c r="H749" s="1"/>
      <c r="I749" s="1"/>
      <c r="J749" s="1"/>
      <c r="K749" s="1"/>
      <c r="L749" s="1"/>
      <c r="M749" s="1"/>
      <c r="N749" s="1"/>
      <c r="O749" s="1"/>
      <c r="P749" s="1"/>
      <c r="Q749" s="1"/>
    </row>
    <row r="750" spans="1:17" ht="9.75" customHeight="1">
      <c r="A750" s="1"/>
      <c r="B750" s="1"/>
      <c r="C750" s="1"/>
      <c r="D750" s="1"/>
      <c r="E750" s="1"/>
      <c r="F750" s="1"/>
      <c r="G750" s="1"/>
      <c r="H750" s="1"/>
      <c r="I750" s="1"/>
      <c r="J750" s="1"/>
      <c r="K750" s="1"/>
      <c r="L750" s="1"/>
      <c r="M750" s="1"/>
      <c r="N750" s="1"/>
      <c r="O750" s="1"/>
      <c r="P750" s="1"/>
      <c r="Q750" s="1"/>
    </row>
    <row r="751" spans="1:17" ht="9.75" customHeight="1">
      <c r="A751" s="1"/>
      <c r="B751" s="1"/>
      <c r="C751" s="1"/>
      <c r="D751" s="1"/>
      <c r="E751" s="1"/>
      <c r="F751" s="1"/>
      <c r="G751" s="1"/>
      <c r="H751" s="1"/>
      <c r="I751" s="1"/>
      <c r="J751" s="1"/>
      <c r="K751" s="1"/>
      <c r="L751" s="1"/>
      <c r="M751" s="1"/>
      <c r="N751" s="1"/>
      <c r="O751" s="1"/>
      <c r="P751" s="1"/>
      <c r="Q751" s="1"/>
    </row>
    <row r="752" spans="1:17" ht="9.75" customHeight="1">
      <c r="A752" s="1"/>
      <c r="B752" s="1"/>
      <c r="C752" s="1"/>
      <c r="D752" s="1"/>
      <c r="E752" s="1"/>
      <c r="F752" s="1"/>
      <c r="G752" s="1"/>
      <c r="H752" s="1"/>
      <c r="I752" s="1"/>
      <c r="J752" s="1"/>
      <c r="K752" s="1"/>
      <c r="L752" s="1"/>
      <c r="M752" s="1"/>
      <c r="N752" s="1"/>
      <c r="O752" s="1"/>
      <c r="P752" s="1"/>
      <c r="Q752" s="1"/>
    </row>
    <row r="753" spans="1:17" ht="9.75" customHeight="1">
      <c r="A753" s="1"/>
      <c r="B753" s="1"/>
      <c r="C753" s="1"/>
      <c r="D753" s="1"/>
      <c r="E753" s="1"/>
      <c r="F753" s="1"/>
      <c r="G753" s="1"/>
      <c r="H753" s="1"/>
      <c r="I753" s="1"/>
      <c r="J753" s="1"/>
      <c r="K753" s="1"/>
      <c r="L753" s="1"/>
      <c r="M753" s="1"/>
      <c r="N753" s="1"/>
      <c r="O753" s="1"/>
      <c r="P753" s="1"/>
      <c r="Q753" s="1"/>
    </row>
    <row r="754" spans="1:17" ht="9.75" customHeight="1">
      <c r="A754" s="1"/>
      <c r="B754" s="1"/>
      <c r="C754" s="1"/>
      <c r="D754" s="1"/>
      <c r="E754" s="1"/>
      <c r="F754" s="1"/>
      <c r="G754" s="1"/>
      <c r="H754" s="1"/>
      <c r="I754" s="1"/>
      <c r="J754" s="1"/>
      <c r="K754" s="1"/>
      <c r="L754" s="1"/>
      <c r="M754" s="1"/>
      <c r="N754" s="1"/>
      <c r="O754" s="1"/>
      <c r="P754" s="1"/>
      <c r="Q754" s="1"/>
    </row>
    <row r="755" spans="1:17" ht="9.75" customHeight="1">
      <c r="A755" s="1"/>
      <c r="B755" s="1"/>
      <c r="C755" s="1"/>
      <c r="D755" s="1"/>
      <c r="E755" s="1"/>
      <c r="F755" s="1"/>
      <c r="G755" s="1"/>
      <c r="H755" s="1"/>
      <c r="I755" s="1"/>
      <c r="J755" s="1"/>
      <c r="K755" s="1"/>
      <c r="L755" s="1"/>
      <c r="M755" s="1"/>
      <c r="N755" s="1"/>
      <c r="O755" s="1"/>
      <c r="P755" s="1"/>
      <c r="Q755" s="1"/>
    </row>
    <row r="756" spans="1:17" ht="9.75" customHeight="1">
      <c r="A756" s="1"/>
      <c r="B756" s="1"/>
      <c r="C756" s="1"/>
      <c r="D756" s="1"/>
      <c r="E756" s="1"/>
      <c r="F756" s="1"/>
      <c r="G756" s="1"/>
      <c r="H756" s="1"/>
      <c r="I756" s="1"/>
      <c r="J756" s="1"/>
      <c r="K756" s="1"/>
      <c r="L756" s="1"/>
      <c r="M756" s="1"/>
      <c r="N756" s="1"/>
      <c r="O756" s="1"/>
      <c r="P756" s="1"/>
      <c r="Q756" s="1"/>
    </row>
    <row r="757" spans="1:17" ht="9.75" customHeight="1">
      <c r="A757" s="1"/>
      <c r="B757" s="1"/>
      <c r="C757" s="1"/>
      <c r="D757" s="1"/>
      <c r="E757" s="1"/>
      <c r="F757" s="1"/>
      <c r="G757" s="1"/>
      <c r="H757" s="1"/>
      <c r="I757" s="1"/>
      <c r="J757" s="1"/>
      <c r="K757" s="1"/>
      <c r="L757" s="1"/>
      <c r="M757" s="1"/>
      <c r="N757" s="1"/>
      <c r="O757" s="1"/>
      <c r="P757" s="1"/>
      <c r="Q757" s="1"/>
    </row>
    <row r="758" spans="1:17" ht="9.75" customHeight="1">
      <c r="A758" s="1"/>
      <c r="B758" s="1"/>
      <c r="C758" s="1"/>
      <c r="D758" s="1"/>
      <c r="E758" s="1"/>
      <c r="F758" s="1"/>
      <c r="G758" s="1"/>
      <c r="H758" s="1"/>
      <c r="I758" s="1"/>
      <c r="J758" s="1"/>
      <c r="K758" s="1"/>
      <c r="L758" s="1"/>
      <c r="M758" s="1"/>
      <c r="N758" s="1"/>
      <c r="O758" s="1"/>
      <c r="P758" s="1"/>
      <c r="Q758" s="1"/>
    </row>
    <row r="759" spans="1:17" ht="9.75" customHeight="1">
      <c r="A759" s="1"/>
      <c r="B759" s="1"/>
      <c r="C759" s="1"/>
      <c r="D759" s="1"/>
      <c r="E759" s="1"/>
      <c r="F759" s="1"/>
      <c r="G759" s="1"/>
      <c r="H759" s="1"/>
      <c r="I759" s="1"/>
      <c r="J759" s="1"/>
      <c r="K759" s="1"/>
      <c r="L759" s="1"/>
      <c r="M759" s="1"/>
      <c r="N759" s="1"/>
      <c r="O759" s="1"/>
      <c r="P759" s="1"/>
      <c r="Q759" s="1"/>
    </row>
    <row r="760" spans="1:17" ht="9.75" customHeight="1">
      <c r="A760" s="1"/>
      <c r="B760" s="1"/>
      <c r="C760" s="1"/>
      <c r="D760" s="1"/>
      <c r="E760" s="1"/>
      <c r="F760" s="1"/>
      <c r="G760" s="1"/>
      <c r="H760" s="1"/>
      <c r="I760" s="1"/>
      <c r="J760" s="1"/>
      <c r="K760" s="1"/>
      <c r="L760" s="1"/>
      <c r="M760" s="1"/>
      <c r="N760" s="1"/>
      <c r="O760" s="1"/>
      <c r="P760" s="1"/>
      <c r="Q760" s="1"/>
    </row>
    <row r="761" spans="1:17" ht="9.75" customHeight="1">
      <c r="A761" s="1"/>
      <c r="B761" s="1"/>
      <c r="C761" s="1"/>
      <c r="D761" s="1"/>
      <c r="E761" s="1"/>
      <c r="F761" s="1"/>
      <c r="G761" s="1"/>
      <c r="H761" s="1"/>
      <c r="I761" s="1"/>
      <c r="J761" s="1"/>
      <c r="K761" s="1"/>
      <c r="L761" s="1"/>
      <c r="M761" s="1"/>
      <c r="N761" s="1"/>
      <c r="O761" s="1"/>
      <c r="P761" s="1"/>
      <c r="Q761" s="1"/>
    </row>
    <row r="762" spans="1:17" ht="9.75" customHeight="1">
      <c r="A762" s="1"/>
      <c r="B762" s="1"/>
      <c r="C762" s="1"/>
      <c r="D762" s="1"/>
      <c r="E762" s="1"/>
      <c r="F762" s="1"/>
      <c r="G762" s="1"/>
      <c r="H762" s="1"/>
      <c r="I762" s="1"/>
      <c r="J762" s="1"/>
      <c r="K762" s="1"/>
      <c r="L762" s="1"/>
      <c r="M762" s="1"/>
      <c r="N762" s="1"/>
      <c r="O762" s="1"/>
      <c r="P762" s="1"/>
      <c r="Q762" s="1"/>
    </row>
    <row r="763" spans="1:17" ht="9.75" customHeight="1">
      <c r="A763" s="1"/>
      <c r="B763" s="1"/>
      <c r="C763" s="1"/>
      <c r="D763" s="1"/>
      <c r="E763" s="1"/>
      <c r="F763" s="1"/>
      <c r="G763" s="1"/>
      <c r="H763" s="1"/>
      <c r="I763" s="1"/>
      <c r="J763" s="1"/>
      <c r="K763" s="1"/>
      <c r="L763" s="1"/>
      <c r="M763" s="1"/>
      <c r="N763" s="1"/>
      <c r="O763" s="1"/>
      <c r="P763" s="1"/>
      <c r="Q763" s="1"/>
    </row>
    <row r="764" spans="1:17" ht="9.75" customHeight="1">
      <c r="A764" s="1"/>
      <c r="B764" s="1"/>
      <c r="C764" s="1"/>
      <c r="D764" s="1"/>
      <c r="E764" s="1"/>
      <c r="F764" s="1"/>
      <c r="G764" s="1"/>
      <c r="H764" s="1"/>
      <c r="I764" s="1"/>
      <c r="J764" s="1"/>
      <c r="K764" s="1"/>
      <c r="L764" s="1"/>
      <c r="M764" s="1"/>
      <c r="N764" s="1"/>
      <c r="O764" s="1"/>
      <c r="P764" s="1"/>
      <c r="Q764" s="1"/>
    </row>
    <row r="765" spans="1:17" ht="9.75" customHeight="1">
      <c r="A765" s="1"/>
      <c r="B765" s="1"/>
      <c r="C765" s="1"/>
      <c r="D765" s="1"/>
      <c r="E765" s="1"/>
      <c r="F765" s="1"/>
      <c r="G765" s="1"/>
      <c r="H765" s="1"/>
      <c r="I765" s="1"/>
      <c r="J765" s="1"/>
      <c r="K765" s="1"/>
      <c r="L765" s="1"/>
      <c r="M765" s="1"/>
      <c r="N765" s="1"/>
      <c r="O765" s="1"/>
      <c r="P765" s="1"/>
      <c r="Q765" s="1"/>
    </row>
    <row r="766" spans="1:17" ht="9.75" customHeight="1">
      <c r="A766" s="1"/>
      <c r="B766" s="1"/>
      <c r="C766" s="1"/>
      <c r="D766" s="1"/>
      <c r="E766" s="1"/>
      <c r="F766" s="1"/>
      <c r="G766" s="1"/>
      <c r="H766" s="1"/>
      <c r="I766" s="1"/>
      <c r="J766" s="1"/>
      <c r="K766" s="1"/>
      <c r="L766" s="1"/>
      <c r="M766" s="1"/>
      <c r="N766" s="1"/>
      <c r="O766" s="1"/>
      <c r="P766" s="1"/>
      <c r="Q766" s="1"/>
    </row>
    <row r="767" spans="1:17" ht="9.75" customHeight="1">
      <c r="A767" s="1"/>
      <c r="B767" s="1"/>
      <c r="C767" s="1"/>
      <c r="D767" s="1"/>
      <c r="E767" s="1"/>
      <c r="F767" s="1"/>
      <c r="G767" s="1"/>
      <c r="H767" s="1"/>
      <c r="I767" s="1"/>
      <c r="J767" s="1"/>
      <c r="K767" s="1"/>
      <c r="L767" s="1"/>
      <c r="M767" s="1"/>
      <c r="N767" s="1"/>
      <c r="O767" s="1"/>
      <c r="P767" s="1"/>
      <c r="Q767" s="1"/>
    </row>
    <row r="768" spans="1:17" ht="9.75" customHeight="1">
      <c r="A768" s="1"/>
      <c r="B768" s="1"/>
      <c r="C768" s="1"/>
      <c r="D768" s="1"/>
      <c r="E768" s="1"/>
      <c r="F768" s="1"/>
      <c r="G768" s="1"/>
      <c r="H768" s="1"/>
      <c r="I768" s="1"/>
      <c r="J768" s="1"/>
      <c r="K768" s="1"/>
      <c r="L768" s="1"/>
      <c r="M768" s="1"/>
      <c r="N768" s="1"/>
      <c r="O768" s="1"/>
      <c r="P768" s="1"/>
      <c r="Q768" s="1"/>
    </row>
    <row r="769" spans="1:17" ht="9.75" customHeight="1">
      <c r="A769" s="1"/>
      <c r="B769" s="1"/>
      <c r="C769" s="1"/>
      <c r="D769" s="1"/>
      <c r="E769" s="1"/>
      <c r="F769" s="1"/>
      <c r="G769" s="1"/>
      <c r="H769" s="1"/>
      <c r="I769" s="1"/>
      <c r="J769" s="1"/>
      <c r="K769" s="1"/>
      <c r="L769" s="1"/>
      <c r="M769" s="1"/>
      <c r="N769" s="1"/>
      <c r="O769" s="1"/>
      <c r="P769" s="1"/>
      <c r="Q769" s="1"/>
    </row>
    <row r="770" spans="1:17" ht="9.75" customHeight="1">
      <c r="A770" s="1"/>
      <c r="B770" s="1"/>
      <c r="C770" s="1"/>
      <c r="D770" s="1"/>
      <c r="E770" s="1"/>
      <c r="F770" s="1"/>
      <c r="G770" s="1"/>
      <c r="H770" s="1"/>
      <c r="I770" s="1"/>
      <c r="J770" s="1"/>
      <c r="K770" s="1"/>
      <c r="L770" s="1"/>
      <c r="M770" s="1"/>
      <c r="N770" s="1"/>
      <c r="O770" s="1"/>
      <c r="P770" s="1"/>
      <c r="Q770" s="1"/>
    </row>
    <row r="771" spans="1:17" ht="9.75" customHeight="1">
      <c r="A771" s="1"/>
      <c r="B771" s="1"/>
      <c r="C771" s="1"/>
      <c r="D771" s="1"/>
      <c r="E771" s="1"/>
      <c r="F771" s="1"/>
      <c r="G771" s="1"/>
      <c r="H771" s="1"/>
      <c r="I771" s="1"/>
      <c r="J771" s="1"/>
      <c r="K771" s="1"/>
      <c r="L771" s="1"/>
      <c r="M771" s="1"/>
      <c r="N771" s="1"/>
      <c r="O771" s="1"/>
      <c r="P771" s="1"/>
      <c r="Q771" s="1"/>
    </row>
    <row r="772" spans="1:17" ht="9.75" customHeight="1">
      <c r="A772" s="1"/>
      <c r="B772" s="1"/>
      <c r="C772" s="1"/>
      <c r="D772" s="1"/>
      <c r="E772" s="1"/>
      <c r="F772" s="1"/>
      <c r="G772" s="1"/>
      <c r="H772" s="1"/>
      <c r="I772" s="1"/>
      <c r="J772" s="1"/>
      <c r="K772" s="1"/>
      <c r="L772" s="1"/>
      <c r="M772" s="1"/>
      <c r="N772" s="1"/>
      <c r="O772" s="1"/>
      <c r="P772" s="1"/>
      <c r="Q772" s="1"/>
    </row>
    <row r="773" spans="1:17" ht="9.75" customHeight="1">
      <c r="A773" s="1"/>
      <c r="B773" s="1"/>
      <c r="C773" s="1"/>
      <c r="D773" s="1"/>
      <c r="E773" s="1"/>
      <c r="F773" s="1"/>
      <c r="G773" s="1"/>
      <c r="H773" s="1"/>
      <c r="I773" s="1"/>
      <c r="J773" s="1"/>
      <c r="K773" s="1"/>
      <c r="L773" s="1"/>
      <c r="M773" s="1"/>
      <c r="N773" s="1"/>
      <c r="O773" s="1"/>
      <c r="P773" s="1"/>
      <c r="Q773" s="1"/>
    </row>
    <row r="774" spans="1:17" ht="9.75" customHeight="1">
      <c r="A774" s="1"/>
      <c r="B774" s="1"/>
      <c r="C774" s="1"/>
      <c r="D774" s="1"/>
      <c r="E774" s="1"/>
      <c r="F774" s="1"/>
      <c r="G774" s="1"/>
      <c r="H774" s="1"/>
      <c r="I774" s="1"/>
      <c r="J774" s="1"/>
      <c r="K774" s="1"/>
      <c r="L774" s="1"/>
      <c r="M774" s="1"/>
      <c r="N774" s="1"/>
      <c r="O774" s="1"/>
      <c r="P774" s="1"/>
      <c r="Q774" s="1"/>
    </row>
    <row r="775" spans="1:17" ht="9.75" customHeight="1">
      <c r="A775" s="1"/>
      <c r="B775" s="1"/>
      <c r="C775" s="1"/>
      <c r="D775" s="1"/>
      <c r="E775" s="1"/>
      <c r="F775" s="1"/>
      <c r="G775" s="1"/>
      <c r="H775" s="1"/>
      <c r="I775" s="1"/>
      <c r="J775" s="1"/>
      <c r="K775" s="1"/>
      <c r="L775" s="1"/>
      <c r="M775" s="1"/>
      <c r="N775" s="1"/>
      <c r="O775" s="1"/>
      <c r="P775" s="1"/>
      <c r="Q775" s="1"/>
    </row>
    <row r="776" spans="1:17" ht="9.75" customHeight="1">
      <c r="A776" s="1"/>
      <c r="B776" s="1"/>
      <c r="C776" s="1"/>
      <c r="D776" s="1"/>
      <c r="E776" s="1"/>
      <c r="F776" s="1"/>
      <c r="G776" s="1"/>
      <c r="H776" s="1"/>
      <c r="I776" s="1"/>
      <c r="J776" s="1"/>
      <c r="K776" s="1"/>
      <c r="L776" s="1"/>
      <c r="M776" s="1"/>
      <c r="N776" s="1"/>
      <c r="O776" s="1"/>
      <c r="P776" s="1"/>
      <c r="Q776" s="1"/>
    </row>
    <row r="777" spans="1:17" ht="9.75" customHeight="1">
      <c r="A777" s="1"/>
      <c r="B777" s="1"/>
      <c r="C777" s="1"/>
      <c r="D777" s="1"/>
      <c r="E777" s="1"/>
      <c r="F777" s="1"/>
      <c r="G777" s="1"/>
      <c r="H777" s="1"/>
      <c r="I777" s="1"/>
      <c r="J777" s="1"/>
      <c r="K777" s="1"/>
      <c r="L777" s="1"/>
      <c r="M777" s="1"/>
      <c r="N777" s="1"/>
      <c r="O777" s="1"/>
      <c r="P777" s="1"/>
      <c r="Q777" s="1"/>
    </row>
    <row r="778" spans="1:17" ht="9.75" customHeight="1">
      <c r="A778" s="1"/>
      <c r="B778" s="1"/>
      <c r="C778" s="1"/>
      <c r="D778" s="1"/>
      <c r="E778" s="1"/>
      <c r="F778" s="1"/>
      <c r="G778" s="1"/>
      <c r="H778" s="1"/>
      <c r="I778" s="1"/>
      <c r="J778" s="1"/>
      <c r="K778" s="1"/>
      <c r="L778" s="1"/>
      <c r="M778" s="1"/>
      <c r="N778" s="1"/>
      <c r="O778" s="1"/>
      <c r="P778" s="1"/>
      <c r="Q778" s="1"/>
    </row>
    <row r="779" spans="1:17" ht="9.75" customHeight="1">
      <c r="A779" s="1"/>
      <c r="B779" s="1"/>
      <c r="C779" s="1"/>
      <c r="D779" s="1"/>
      <c r="E779" s="1"/>
      <c r="F779" s="1"/>
      <c r="G779" s="1"/>
      <c r="H779" s="1"/>
      <c r="I779" s="1"/>
      <c r="J779" s="1"/>
      <c r="K779" s="1"/>
      <c r="L779" s="1"/>
      <c r="M779" s="1"/>
      <c r="N779" s="1"/>
      <c r="O779" s="1"/>
      <c r="P779" s="1"/>
      <c r="Q779" s="1"/>
    </row>
    <row r="780" spans="1:17" ht="9.75" customHeight="1">
      <c r="A780" s="1"/>
      <c r="B780" s="1"/>
      <c r="C780" s="1"/>
      <c r="D780" s="1"/>
      <c r="E780" s="1"/>
      <c r="F780" s="1"/>
      <c r="G780" s="1"/>
      <c r="H780" s="1"/>
      <c r="I780" s="1"/>
      <c r="J780" s="1"/>
      <c r="K780" s="1"/>
      <c r="L780" s="1"/>
      <c r="M780" s="1"/>
      <c r="N780" s="1"/>
      <c r="O780" s="1"/>
      <c r="P780" s="1"/>
      <c r="Q780" s="1"/>
    </row>
    <row r="781" spans="1:17" ht="9.75" customHeight="1">
      <c r="A781" s="1"/>
      <c r="B781" s="1"/>
      <c r="C781" s="1"/>
      <c r="D781" s="1"/>
      <c r="E781" s="1"/>
      <c r="F781" s="1"/>
      <c r="G781" s="1"/>
      <c r="H781" s="1"/>
      <c r="I781" s="1"/>
      <c r="J781" s="1"/>
      <c r="K781" s="1"/>
      <c r="L781" s="1"/>
      <c r="M781" s="1"/>
      <c r="N781" s="1"/>
      <c r="O781" s="1"/>
      <c r="P781" s="1"/>
      <c r="Q781" s="1"/>
    </row>
    <row r="782" spans="1:17" ht="9.75" customHeight="1">
      <c r="A782" s="1"/>
      <c r="B782" s="1"/>
      <c r="C782" s="1"/>
      <c r="D782" s="1"/>
      <c r="E782" s="1"/>
      <c r="F782" s="1"/>
      <c r="G782" s="1"/>
      <c r="H782" s="1"/>
      <c r="I782" s="1"/>
      <c r="J782" s="1"/>
      <c r="K782" s="1"/>
      <c r="L782" s="1"/>
      <c r="M782" s="1"/>
      <c r="N782" s="1"/>
      <c r="O782" s="1"/>
      <c r="P782" s="1"/>
      <c r="Q782" s="1"/>
    </row>
    <row r="783" spans="1:17" ht="9.75" customHeight="1">
      <c r="A783" s="1"/>
      <c r="B783" s="1"/>
      <c r="C783" s="1"/>
      <c r="D783" s="1"/>
      <c r="E783" s="1"/>
      <c r="F783" s="1"/>
      <c r="G783" s="1"/>
      <c r="H783" s="1"/>
      <c r="I783" s="1"/>
      <c r="J783" s="1"/>
      <c r="K783" s="1"/>
      <c r="L783" s="1"/>
      <c r="M783" s="1"/>
      <c r="N783" s="1"/>
      <c r="O783" s="1"/>
      <c r="P783" s="1"/>
      <c r="Q783" s="1"/>
    </row>
    <row r="784" spans="1:17" ht="9.75" customHeight="1">
      <c r="A784" s="1"/>
      <c r="B784" s="1"/>
      <c r="C784" s="1"/>
      <c r="D784" s="1"/>
      <c r="E784" s="1"/>
      <c r="F784" s="1"/>
      <c r="G784" s="1"/>
      <c r="H784" s="1"/>
      <c r="I784" s="1"/>
      <c r="J784" s="1"/>
      <c r="K784" s="1"/>
      <c r="L784" s="1"/>
      <c r="M784" s="1"/>
      <c r="N784" s="1"/>
      <c r="O784" s="1"/>
      <c r="P784" s="1"/>
      <c r="Q784" s="1"/>
    </row>
    <row r="785" spans="1:17" ht="9.75" customHeight="1">
      <c r="A785" s="1"/>
      <c r="B785" s="1"/>
      <c r="C785" s="1"/>
      <c r="D785" s="1"/>
      <c r="E785" s="1"/>
      <c r="F785" s="1"/>
      <c r="G785" s="1"/>
      <c r="H785" s="1"/>
      <c r="I785" s="1"/>
      <c r="J785" s="1"/>
      <c r="K785" s="1"/>
      <c r="L785" s="1"/>
      <c r="M785" s="1"/>
      <c r="N785" s="1"/>
      <c r="O785" s="1"/>
      <c r="P785" s="1"/>
      <c r="Q785" s="1"/>
    </row>
    <row r="786" spans="1:17" ht="9.75" customHeight="1">
      <c r="A786" s="1"/>
      <c r="B786" s="1"/>
      <c r="C786" s="1"/>
      <c r="D786" s="1"/>
      <c r="E786" s="1"/>
      <c r="F786" s="1"/>
      <c r="G786" s="1"/>
      <c r="H786" s="1"/>
      <c r="I786" s="1"/>
      <c r="J786" s="1"/>
      <c r="K786" s="1"/>
      <c r="L786" s="1"/>
      <c r="M786" s="1"/>
      <c r="N786" s="1"/>
      <c r="O786" s="1"/>
      <c r="P786" s="1"/>
      <c r="Q786" s="1"/>
    </row>
    <row r="787" spans="1:17" ht="9.75" customHeight="1">
      <c r="A787" s="1"/>
      <c r="B787" s="1"/>
      <c r="C787" s="1"/>
      <c r="D787" s="1"/>
      <c r="E787" s="1"/>
      <c r="F787" s="1"/>
      <c r="G787" s="1"/>
      <c r="H787" s="1"/>
      <c r="I787" s="1"/>
      <c r="J787" s="1"/>
      <c r="K787" s="1"/>
      <c r="L787" s="1"/>
      <c r="M787" s="1"/>
      <c r="N787" s="1"/>
      <c r="O787" s="1"/>
      <c r="P787" s="1"/>
      <c r="Q787" s="1"/>
    </row>
    <row r="788" spans="1:17" ht="9.75" customHeight="1">
      <c r="A788" s="1"/>
      <c r="B788" s="1"/>
      <c r="C788" s="1"/>
      <c r="D788" s="1"/>
      <c r="E788" s="1"/>
      <c r="F788" s="1"/>
      <c r="G788" s="1"/>
      <c r="H788" s="1"/>
      <c r="I788" s="1"/>
      <c r="J788" s="1"/>
      <c r="K788" s="1"/>
      <c r="L788" s="1"/>
      <c r="M788" s="1"/>
      <c r="N788" s="1"/>
      <c r="O788" s="1"/>
      <c r="P788" s="1"/>
      <c r="Q788" s="1"/>
    </row>
    <row r="789" spans="1:17" ht="9.75" customHeight="1">
      <c r="A789" s="1"/>
      <c r="B789" s="1"/>
      <c r="C789" s="1"/>
      <c r="D789" s="1"/>
      <c r="E789" s="1"/>
      <c r="F789" s="1"/>
      <c r="G789" s="1"/>
      <c r="H789" s="1"/>
      <c r="I789" s="1"/>
      <c r="J789" s="1"/>
      <c r="K789" s="1"/>
      <c r="L789" s="1"/>
      <c r="M789" s="1"/>
      <c r="N789" s="1"/>
      <c r="O789" s="1"/>
      <c r="P789" s="1"/>
      <c r="Q789" s="1"/>
    </row>
    <row r="790" spans="1:17" ht="9.75" customHeight="1">
      <c r="A790" s="1"/>
      <c r="B790" s="1"/>
      <c r="C790" s="1"/>
      <c r="D790" s="1"/>
      <c r="E790" s="1"/>
      <c r="F790" s="1"/>
      <c r="G790" s="1"/>
      <c r="H790" s="1"/>
      <c r="I790" s="1"/>
      <c r="J790" s="1"/>
      <c r="K790" s="1"/>
      <c r="L790" s="1"/>
      <c r="M790" s="1"/>
      <c r="N790" s="1"/>
      <c r="O790" s="1"/>
      <c r="P790" s="1"/>
      <c r="Q790" s="1"/>
    </row>
    <row r="791" spans="1:17" ht="9.75" customHeight="1">
      <c r="A791" s="1"/>
      <c r="B791" s="1"/>
      <c r="C791" s="1"/>
      <c r="D791" s="1"/>
      <c r="E791" s="1"/>
      <c r="F791" s="1"/>
      <c r="G791" s="1"/>
      <c r="H791" s="1"/>
      <c r="I791" s="1"/>
      <c r="J791" s="1"/>
      <c r="K791" s="1"/>
      <c r="L791" s="1"/>
      <c r="M791" s="1"/>
      <c r="N791" s="1"/>
      <c r="O791" s="1"/>
      <c r="P791" s="1"/>
      <c r="Q791" s="1"/>
    </row>
    <row r="792" spans="1:17" ht="9.75" customHeight="1">
      <c r="A792" s="1"/>
      <c r="B792" s="1"/>
      <c r="C792" s="1"/>
      <c r="D792" s="1"/>
      <c r="E792" s="1"/>
      <c r="F792" s="1"/>
      <c r="G792" s="1"/>
      <c r="H792" s="1"/>
      <c r="I792" s="1"/>
      <c r="J792" s="1"/>
      <c r="K792" s="1"/>
      <c r="L792" s="1"/>
      <c r="M792" s="1"/>
      <c r="N792" s="1"/>
      <c r="O792" s="1"/>
      <c r="P792" s="1"/>
      <c r="Q792" s="1"/>
    </row>
    <row r="793" spans="1:17" ht="9.75" customHeight="1">
      <c r="A793" s="1"/>
      <c r="B793" s="1"/>
      <c r="C793" s="1"/>
      <c r="D793" s="1"/>
      <c r="E793" s="1"/>
      <c r="F793" s="1"/>
      <c r="G793" s="1"/>
      <c r="H793" s="1"/>
      <c r="I793" s="1"/>
      <c r="J793" s="1"/>
      <c r="K793" s="1"/>
      <c r="L793" s="1"/>
      <c r="M793" s="1"/>
      <c r="N793" s="1"/>
      <c r="O793" s="1"/>
      <c r="P793" s="1"/>
      <c r="Q793" s="1"/>
    </row>
    <row r="794" spans="1:17" ht="9.75" customHeight="1">
      <c r="A794" s="1"/>
      <c r="B794" s="1"/>
      <c r="C794" s="1"/>
      <c r="D794" s="1"/>
      <c r="E794" s="1"/>
      <c r="F794" s="1"/>
      <c r="G794" s="1"/>
      <c r="H794" s="1"/>
      <c r="I794" s="1"/>
      <c r="J794" s="1"/>
      <c r="K794" s="1"/>
      <c r="L794" s="1"/>
      <c r="M794" s="1"/>
      <c r="N794" s="1"/>
      <c r="O794" s="1"/>
      <c r="P794" s="1"/>
      <c r="Q794" s="1"/>
    </row>
    <row r="795" spans="1:17" ht="9.75" customHeight="1">
      <c r="A795" s="1"/>
      <c r="B795" s="1"/>
      <c r="C795" s="1"/>
      <c r="D795" s="1"/>
      <c r="E795" s="1"/>
      <c r="F795" s="1"/>
      <c r="G795" s="1"/>
      <c r="H795" s="1"/>
      <c r="I795" s="1"/>
      <c r="J795" s="1"/>
      <c r="K795" s="1"/>
      <c r="L795" s="1"/>
      <c r="M795" s="1"/>
      <c r="N795" s="1"/>
      <c r="O795" s="1"/>
      <c r="P795" s="1"/>
      <c r="Q795" s="1"/>
    </row>
    <row r="796" spans="1:17" ht="9.75" customHeight="1">
      <c r="A796" s="1"/>
      <c r="B796" s="1"/>
      <c r="C796" s="1"/>
      <c r="D796" s="1"/>
      <c r="E796" s="1"/>
      <c r="F796" s="1"/>
      <c r="G796" s="1"/>
      <c r="H796" s="1"/>
      <c r="I796" s="1"/>
      <c r="J796" s="1"/>
      <c r="K796" s="1"/>
      <c r="L796" s="1"/>
      <c r="M796" s="1"/>
      <c r="N796" s="1"/>
      <c r="O796" s="1"/>
      <c r="P796" s="1"/>
      <c r="Q796" s="1"/>
    </row>
    <row r="797" spans="1:17" ht="9.75" customHeight="1">
      <c r="A797" s="1"/>
      <c r="B797" s="1"/>
      <c r="C797" s="1"/>
      <c r="D797" s="1"/>
      <c r="E797" s="1"/>
      <c r="F797" s="1"/>
      <c r="G797" s="1"/>
      <c r="H797" s="1"/>
      <c r="I797" s="1"/>
      <c r="J797" s="1"/>
      <c r="K797" s="1"/>
      <c r="L797" s="1"/>
      <c r="M797" s="1"/>
      <c r="N797" s="1"/>
      <c r="O797" s="1"/>
      <c r="P797" s="1"/>
      <c r="Q797" s="1"/>
    </row>
    <row r="798" spans="1:17" ht="9.75" customHeight="1">
      <c r="A798" s="1"/>
      <c r="B798" s="1"/>
      <c r="C798" s="1"/>
      <c r="D798" s="1"/>
      <c r="E798" s="1"/>
      <c r="F798" s="1"/>
      <c r="G798" s="1"/>
      <c r="H798" s="1"/>
      <c r="I798" s="1"/>
      <c r="J798" s="1"/>
      <c r="K798" s="1"/>
      <c r="L798" s="1"/>
      <c r="M798" s="1"/>
      <c r="N798" s="1"/>
      <c r="O798" s="1"/>
      <c r="P798" s="1"/>
      <c r="Q798" s="1"/>
    </row>
    <row r="799" spans="1:17" ht="9.75" customHeight="1">
      <c r="A799" s="1"/>
      <c r="B799" s="1"/>
      <c r="C799" s="1"/>
      <c r="D799" s="1"/>
      <c r="E799" s="1"/>
      <c r="F799" s="1"/>
      <c r="G799" s="1"/>
      <c r="H799" s="1"/>
      <c r="I799" s="1"/>
      <c r="J799" s="1"/>
      <c r="K799" s="1"/>
      <c r="L799" s="1"/>
      <c r="M799" s="1"/>
      <c r="N799" s="1"/>
      <c r="O799" s="1"/>
      <c r="P799" s="1"/>
      <c r="Q799" s="1"/>
    </row>
    <row r="800" spans="1:17" ht="9.75" customHeight="1">
      <c r="A800" s="1"/>
      <c r="B800" s="1"/>
      <c r="C800" s="1"/>
      <c r="D800" s="1"/>
      <c r="E800" s="1"/>
      <c r="F800" s="1"/>
      <c r="G800" s="1"/>
      <c r="H800" s="1"/>
      <c r="I800" s="1"/>
      <c r="J800" s="1"/>
      <c r="K800" s="1"/>
      <c r="L800" s="1"/>
      <c r="M800" s="1"/>
      <c r="N800" s="1"/>
      <c r="O800" s="1"/>
      <c r="P800" s="1"/>
      <c r="Q800" s="1"/>
    </row>
    <row r="801" spans="1:17" ht="9.75" customHeight="1">
      <c r="A801" s="1"/>
      <c r="B801" s="1"/>
      <c r="C801" s="1"/>
      <c r="D801" s="1"/>
      <c r="E801" s="1"/>
      <c r="F801" s="1"/>
      <c r="G801" s="1"/>
      <c r="H801" s="1"/>
      <c r="I801" s="1"/>
      <c r="J801" s="1"/>
      <c r="K801" s="1"/>
      <c r="L801" s="1"/>
      <c r="M801" s="1"/>
      <c r="N801" s="1"/>
      <c r="O801" s="1"/>
      <c r="P801" s="1"/>
      <c r="Q801" s="1"/>
    </row>
    <row r="802" spans="1:17" ht="9.75" customHeight="1">
      <c r="A802" s="1"/>
      <c r="B802" s="1"/>
      <c r="C802" s="1"/>
      <c r="D802" s="1"/>
      <c r="E802" s="1"/>
      <c r="F802" s="1"/>
      <c r="G802" s="1"/>
      <c r="H802" s="1"/>
      <c r="I802" s="1"/>
      <c r="J802" s="1"/>
      <c r="K802" s="1"/>
      <c r="L802" s="1"/>
      <c r="M802" s="1"/>
      <c r="N802" s="1"/>
      <c r="O802" s="1"/>
      <c r="P802" s="1"/>
      <c r="Q802" s="1"/>
    </row>
    <row r="803" spans="1:17" ht="9.75" customHeight="1">
      <c r="A803" s="1"/>
      <c r="B803" s="1"/>
      <c r="C803" s="1"/>
      <c r="D803" s="1"/>
      <c r="E803" s="1"/>
      <c r="F803" s="1"/>
      <c r="G803" s="1"/>
      <c r="H803" s="1"/>
      <c r="I803" s="1"/>
      <c r="J803" s="1"/>
      <c r="K803" s="1"/>
      <c r="L803" s="1"/>
      <c r="M803" s="1"/>
      <c r="N803" s="1"/>
      <c r="O803" s="1"/>
      <c r="P803" s="1"/>
      <c r="Q803" s="1"/>
    </row>
    <row r="804" spans="1:17" ht="9.75" customHeight="1">
      <c r="A804" s="1"/>
      <c r="B804" s="1"/>
      <c r="C804" s="1"/>
      <c r="D804" s="1"/>
      <c r="E804" s="1"/>
      <c r="F804" s="1"/>
      <c r="G804" s="1"/>
      <c r="H804" s="1"/>
      <c r="I804" s="1"/>
      <c r="J804" s="1"/>
      <c r="K804" s="1"/>
      <c r="L804" s="1"/>
      <c r="M804" s="1"/>
      <c r="N804" s="1"/>
      <c r="O804" s="1"/>
      <c r="P804" s="1"/>
      <c r="Q804" s="1"/>
    </row>
    <row r="805" spans="1:17" ht="9.75" customHeight="1">
      <c r="A805" s="1"/>
      <c r="B805" s="1"/>
      <c r="C805" s="1"/>
      <c r="D805" s="1"/>
      <c r="E805" s="1"/>
      <c r="F805" s="1"/>
      <c r="G805" s="1"/>
      <c r="H805" s="1"/>
      <c r="I805" s="1"/>
      <c r="J805" s="1"/>
      <c r="K805" s="1"/>
      <c r="L805" s="1"/>
      <c r="M805" s="1"/>
      <c r="N805" s="1"/>
      <c r="O805" s="1"/>
      <c r="P805" s="1"/>
      <c r="Q805" s="1"/>
    </row>
    <row r="806" spans="1:17" ht="9.75" customHeight="1">
      <c r="A806" s="1"/>
      <c r="B806" s="1"/>
      <c r="C806" s="1"/>
      <c r="D806" s="1"/>
      <c r="E806" s="1"/>
      <c r="F806" s="1"/>
      <c r="G806" s="1"/>
      <c r="H806" s="1"/>
      <c r="I806" s="1"/>
      <c r="J806" s="1"/>
      <c r="K806" s="1"/>
      <c r="L806" s="1"/>
      <c r="M806" s="1"/>
      <c r="N806" s="1"/>
      <c r="O806" s="1"/>
      <c r="P806" s="1"/>
      <c r="Q806" s="1"/>
    </row>
    <row r="807" spans="1:17" ht="9.75" customHeight="1">
      <c r="A807" s="1"/>
      <c r="B807" s="1"/>
      <c r="C807" s="1"/>
      <c r="D807" s="1"/>
      <c r="E807" s="1"/>
      <c r="F807" s="1"/>
      <c r="G807" s="1"/>
      <c r="H807" s="1"/>
      <c r="I807" s="1"/>
      <c r="J807" s="1"/>
      <c r="K807" s="1"/>
      <c r="L807" s="1"/>
      <c r="M807" s="1"/>
      <c r="N807" s="1"/>
      <c r="O807" s="1"/>
      <c r="P807" s="1"/>
      <c r="Q807" s="1"/>
    </row>
    <row r="808" spans="1:17" ht="9.75" customHeight="1">
      <c r="A808" s="1"/>
      <c r="B808" s="1"/>
      <c r="C808" s="1"/>
      <c r="D808" s="1"/>
      <c r="E808" s="1"/>
      <c r="F808" s="1"/>
      <c r="G808" s="1"/>
      <c r="H808" s="1"/>
      <c r="I808" s="1"/>
      <c r="J808" s="1"/>
      <c r="K808" s="1"/>
      <c r="L808" s="1"/>
      <c r="M808" s="1"/>
      <c r="N808" s="1"/>
      <c r="O808" s="1"/>
      <c r="P808" s="1"/>
      <c r="Q808" s="1"/>
    </row>
    <row r="809" spans="1:17" ht="9.75" customHeight="1">
      <c r="A809" s="1"/>
      <c r="B809" s="1"/>
      <c r="C809" s="1"/>
      <c r="D809" s="1"/>
      <c r="E809" s="1"/>
      <c r="F809" s="1"/>
      <c r="G809" s="1"/>
      <c r="H809" s="1"/>
      <c r="I809" s="1"/>
      <c r="J809" s="1"/>
      <c r="K809" s="1"/>
      <c r="L809" s="1"/>
      <c r="M809" s="1"/>
      <c r="N809" s="1"/>
      <c r="O809" s="1"/>
      <c r="P809" s="1"/>
      <c r="Q809" s="1"/>
    </row>
    <row r="810" spans="1:17" ht="9.75" customHeight="1">
      <c r="A810" s="1"/>
      <c r="B810" s="1"/>
      <c r="C810" s="1"/>
      <c r="D810" s="1"/>
      <c r="E810" s="1"/>
      <c r="F810" s="1"/>
      <c r="G810" s="1"/>
      <c r="H810" s="1"/>
      <c r="I810" s="1"/>
      <c r="J810" s="1"/>
      <c r="K810" s="1"/>
      <c r="L810" s="1"/>
      <c r="M810" s="1"/>
      <c r="N810" s="1"/>
      <c r="O810" s="1"/>
      <c r="P810" s="1"/>
      <c r="Q810" s="1"/>
    </row>
    <row r="811" spans="1:17" ht="9.75" customHeight="1">
      <c r="A811" s="1"/>
      <c r="B811" s="1"/>
      <c r="C811" s="1"/>
      <c r="D811" s="1"/>
      <c r="E811" s="1"/>
      <c r="F811" s="1"/>
      <c r="G811" s="1"/>
      <c r="H811" s="1"/>
      <c r="I811" s="1"/>
      <c r="J811" s="1"/>
      <c r="K811" s="1"/>
      <c r="L811" s="1"/>
      <c r="M811" s="1"/>
      <c r="N811" s="1"/>
      <c r="O811" s="1"/>
      <c r="P811" s="1"/>
      <c r="Q811" s="1"/>
    </row>
    <row r="812" spans="1:17" ht="9.75" customHeight="1">
      <c r="A812" s="1"/>
      <c r="B812" s="1"/>
      <c r="C812" s="1"/>
      <c r="D812" s="1"/>
      <c r="E812" s="1"/>
      <c r="F812" s="1"/>
      <c r="G812" s="1"/>
      <c r="H812" s="1"/>
      <c r="I812" s="1"/>
      <c r="J812" s="1"/>
      <c r="K812" s="1"/>
      <c r="L812" s="1"/>
      <c r="M812" s="1"/>
      <c r="N812" s="1"/>
      <c r="O812" s="1"/>
      <c r="P812" s="1"/>
      <c r="Q812" s="1"/>
    </row>
    <row r="813" spans="1:17" ht="9.75" customHeight="1">
      <c r="A813" s="1"/>
      <c r="B813" s="1"/>
      <c r="C813" s="1"/>
      <c r="D813" s="1"/>
      <c r="E813" s="1"/>
      <c r="F813" s="1"/>
      <c r="G813" s="1"/>
      <c r="H813" s="1"/>
      <c r="I813" s="1"/>
      <c r="J813" s="1"/>
      <c r="K813" s="1"/>
      <c r="L813" s="1"/>
      <c r="M813" s="1"/>
      <c r="N813" s="1"/>
      <c r="O813" s="1"/>
      <c r="P813" s="1"/>
      <c r="Q813" s="1"/>
    </row>
    <row r="814" spans="1:17" ht="9.75" customHeight="1">
      <c r="A814" s="1"/>
      <c r="B814" s="1"/>
      <c r="C814" s="1"/>
      <c r="D814" s="1"/>
      <c r="E814" s="1"/>
      <c r="F814" s="1"/>
      <c r="G814" s="1"/>
      <c r="H814" s="1"/>
      <c r="I814" s="1"/>
      <c r="J814" s="1"/>
      <c r="K814" s="1"/>
      <c r="L814" s="1"/>
      <c r="M814" s="1"/>
      <c r="N814" s="1"/>
      <c r="O814" s="1"/>
      <c r="P814" s="1"/>
      <c r="Q814" s="1"/>
    </row>
    <row r="815" spans="1:17" ht="9.75" customHeight="1">
      <c r="A815" s="1"/>
      <c r="B815" s="1"/>
      <c r="C815" s="1"/>
      <c r="D815" s="1"/>
      <c r="E815" s="1"/>
      <c r="F815" s="1"/>
      <c r="G815" s="1"/>
      <c r="H815" s="1"/>
      <c r="I815" s="1"/>
      <c r="J815" s="1"/>
      <c r="K815" s="1"/>
      <c r="L815" s="1"/>
      <c r="M815" s="1"/>
      <c r="N815" s="1"/>
      <c r="O815" s="1"/>
      <c r="P815" s="1"/>
      <c r="Q815" s="1"/>
    </row>
    <row r="816" spans="1:17" ht="9.75" customHeight="1">
      <c r="A816" s="1"/>
      <c r="B816" s="1"/>
      <c r="C816" s="1"/>
      <c r="D816" s="1"/>
      <c r="E816" s="1"/>
      <c r="F816" s="1"/>
      <c r="G816" s="1"/>
      <c r="H816" s="1"/>
      <c r="I816" s="1"/>
      <c r="J816" s="1"/>
      <c r="K816" s="1"/>
      <c r="L816" s="1"/>
      <c r="M816" s="1"/>
      <c r="N816" s="1"/>
      <c r="O816" s="1"/>
      <c r="P816" s="1"/>
      <c r="Q816" s="1"/>
    </row>
    <row r="817" spans="1:17" ht="9.75" customHeight="1">
      <c r="A817" s="1"/>
      <c r="B817" s="1"/>
      <c r="C817" s="1"/>
      <c r="D817" s="1"/>
      <c r="E817" s="1"/>
      <c r="F817" s="1"/>
      <c r="G817" s="1"/>
      <c r="H817" s="1"/>
      <c r="I817" s="1"/>
      <c r="J817" s="1"/>
      <c r="K817" s="1"/>
      <c r="L817" s="1"/>
      <c r="M817" s="1"/>
      <c r="N817" s="1"/>
      <c r="O817" s="1"/>
      <c r="P817" s="1"/>
      <c r="Q817" s="1"/>
    </row>
    <row r="818" spans="1:17" ht="9.75" customHeight="1">
      <c r="A818" s="1"/>
      <c r="B818" s="1"/>
      <c r="C818" s="1"/>
      <c r="D818" s="1"/>
      <c r="E818" s="1"/>
      <c r="F818" s="1"/>
      <c r="G818" s="1"/>
      <c r="H818" s="1"/>
      <c r="I818" s="1"/>
      <c r="J818" s="1"/>
      <c r="K818" s="1"/>
      <c r="L818" s="1"/>
      <c r="M818" s="1"/>
      <c r="N818" s="1"/>
      <c r="O818" s="1"/>
      <c r="P818" s="1"/>
      <c r="Q818" s="1"/>
    </row>
    <row r="819" spans="1:17" ht="9.75" customHeight="1">
      <c r="A819" s="1"/>
      <c r="B819" s="1"/>
      <c r="C819" s="1"/>
      <c r="D819" s="1"/>
      <c r="E819" s="1"/>
      <c r="F819" s="1"/>
      <c r="G819" s="1"/>
      <c r="H819" s="1"/>
      <c r="I819" s="1"/>
      <c r="J819" s="1"/>
      <c r="K819" s="1"/>
      <c r="L819" s="1"/>
      <c r="M819" s="1"/>
      <c r="N819" s="1"/>
      <c r="O819" s="1"/>
      <c r="P819" s="1"/>
      <c r="Q819" s="1"/>
    </row>
    <row r="820" spans="1:17" ht="9.75" customHeight="1">
      <c r="A820" s="1"/>
      <c r="B820" s="1"/>
      <c r="C820" s="1"/>
      <c r="D820" s="1"/>
      <c r="E820" s="1"/>
      <c r="F820" s="1"/>
      <c r="G820" s="1"/>
      <c r="H820" s="1"/>
      <c r="I820" s="1"/>
      <c r="J820" s="1"/>
      <c r="K820" s="1"/>
      <c r="L820" s="1"/>
      <c r="M820" s="1"/>
      <c r="N820" s="1"/>
      <c r="O820" s="1"/>
      <c r="P820" s="1"/>
      <c r="Q820" s="1"/>
    </row>
    <row r="821" spans="1:17" ht="9.75" customHeight="1">
      <c r="A821" s="1"/>
      <c r="B821" s="1"/>
      <c r="C821" s="1"/>
      <c r="D821" s="1"/>
      <c r="E821" s="1"/>
      <c r="F821" s="1"/>
      <c r="G821" s="1"/>
      <c r="H821" s="1"/>
      <c r="I821" s="1"/>
      <c r="J821" s="1"/>
      <c r="K821" s="1"/>
      <c r="L821" s="1"/>
      <c r="M821" s="1"/>
      <c r="N821" s="1"/>
      <c r="O821" s="1"/>
      <c r="P821" s="1"/>
      <c r="Q821" s="1"/>
    </row>
    <row r="822" spans="1:17" ht="9.75" customHeight="1">
      <c r="A822" s="1"/>
      <c r="B822" s="1"/>
      <c r="C822" s="1"/>
      <c r="D822" s="1"/>
      <c r="E822" s="1"/>
      <c r="F822" s="1"/>
      <c r="G822" s="1"/>
      <c r="H822" s="1"/>
      <c r="I822" s="1"/>
      <c r="J822" s="1"/>
      <c r="K822" s="1"/>
      <c r="L822" s="1"/>
      <c r="M822" s="1"/>
      <c r="N822" s="1"/>
      <c r="O822" s="1"/>
      <c r="P822" s="1"/>
      <c r="Q822" s="1"/>
    </row>
    <row r="823" spans="1:17" ht="9.75" customHeight="1">
      <c r="A823" s="1"/>
      <c r="B823" s="1"/>
      <c r="C823" s="1"/>
      <c r="D823" s="1"/>
      <c r="E823" s="1"/>
      <c r="F823" s="1"/>
      <c r="G823" s="1"/>
      <c r="H823" s="1"/>
      <c r="I823" s="1"/>
      <c r="J823" s="1"/>
      <c r="K823" s="1"/>
      <c r="L823" s="1"/>
      <c r="M823" s="1"/>
      <c r="N823" s="1"/>
      <c r="O823" s="1"/>
      <c r="P823" s="1"/>
      <c r="Q823" s="1"/>
    </row>
    <row r="824" spans="1:17" ht="9.75" customHeight="1">
      <c r="A824" s="1"/>
      <c r="B824" s="1"/>
      <c r="C824" s="1"/>
      <c r="D824" s="1"/>
      <c r="E824" s="1"/>
      <c r="F824" s="1"/>
      <c r="G824" s="1"/>
      <c r="H824" s="1"/>
      <c r="I824" s="1"/>
      <c r="J824" s="1"/>
      <c r="K824" s="1"/>
      <c r="L824" s="1"/>
      <c r="M824" s="1"/>
      <c r="N824" s="1"/>
      <c r="O824" s="1"/>
      <c r="P824" s="1"/>
      <c r="Q824" s="1"/>
    </row>
    <row r="825" spans="1:17" ht="9.75" customHeight="1">
      <c r="A825" s="1"/>
      <c r="B825" s="1"/>
      <c r="C825" s="1"/>
      <c r="D825" s="1"/>
      <c r="E825" s="1"/>
      <c r="F825" s="1"/>
      <c r="G825" s="1"/>
      <c r="H825" s="1"/>
      <c r="I825" s="1"/>
      <c r="J825" s="1"/>
      <c r="K825" s="1"/>
      <c r="L825" s="1"/>
      <c r="M825" s="1"/>
      <c r="N825" s="1"/>
      <c r="O825" s="1"/>
      <c r="P825" s="1"/>
      <c r="Q825" s="1"/>
    </row>
    <row r="826" spans="1:17" ht="9.75" customHeight="1">
      <c r="A826" s="1"/>
      <c r="B826" s="1"/>
      <c r="C826" s="1"/>
      <c r="D826" s="1"/>
      <c r="E826" s="1"/>
      <c r="F826" s="1"/>
      <c r="G826" s="1"/>
      <c r="H826" s="1"/>
      <c r="I826" s="1"/>
      <c r="J826" s="1"/>
      <c r="K826" s="1"/>
      <c r="L826" s="1"/>
      <c r="M826" s="1"/>
      <c r="N826" s="1"/>
      <c r="O826" s="1"/>
      <c r="P826" s="1"/>
      <c r="Q826" s="1"/>
    </row>
    <row r="827" spans="1:17" ht="9.75" customHeight="1">
      <c r="A827" s="1"/>
      <c r="B827" s="1"/>
      <c r="C827" s="1"/>
      <c r="D827" s="1"/>
      <c r="E827" s="1"/>
      <c r="F827" s="1"/>
      <c r="G827" s="1"/>
      <c r="H827" s="1"/>
      <c r="I827" s="1"/>
      <c r="J827" s="1"/>
      <c r="K827" s="1"/>
      <c r="L827" s="1"/>
      <c r="M827" s="1"/>
      <c r="N827" s="1"/>
      <c r="O827" s="1"/>
      <c r="P827" s="1"/>
      <c r="Q827" s="1"/>
    </row>
    <row r="828" spans="1:17" ht="9.75" customHeight="1">
      <c r="A828" s="1"/>
      <c r="B828" s="1"/>
      <c r="C828" s="1"/>
      <c r="D828" s="1"/>
      <c r="E828" s="1"/>
      <c r="F828" s="1"/>
      <c r="G828" s="1"/>
      <c r="H828" s="1"/>
      <c r="I828" s="1"/>
      <c r="J828" s="1"/>
      <c r="K828" s="1"/>
      <c r="L828" s="1"/>
      <c r="M828" s="1"/>
      <c r="N828" s="1"/>
      <c r="O828" s="1"/>
      <c r="P828" s="1"/>
      <c r="Q828" s="1"/>
    </row>
    <row r="829" spans="1:17" ht="9.75" customHeight="1">
      <c r="A829" s="1"/>
      <c r="B829" s="1"/>
      <c r="C829" s="1"/>
      <c r="D829" s="1"/>
      <c r="E829" s="1"/>
      <c r="F829" s="1"/>
      <c r="G829" s="1"/>
      <c r="H829" s="1"/>
      <c r="I829" s="1"/>
      <c r="J829" s="1"/>
      <c r="K829" s="1"/>
      <c r="L829" s="1"/>
      <c r="M829" s="1"/>
      <c r="N829" s="1"/>
      <c r="O829" s="1"/>
      <c r="P829" s="1"/>
      <c r="Q829" s="1"/>
    </row>
    <row r="830" spans="1:17" ht="9.75" customHeight="1">
      <c r="A830" s="1"/>
      <c r="B830" s="1"/>
      <c r="C830" s="1"/>
      <c r="D830" s="1"/>
      <c r="E830" s="1"/>
      <c r="F830" s="1"/>
      <c r="G830" s="1"/>
      <c r="H830" s="1"/>
      <c r="I830" s="1"/>
      <c r="J830" s="1"/>
      <c r="K830" s="1"/>
      <c r="L830" s="1"/>
      <c r="M830" s="1"/>
      <c r="N830" s="1"/>
      <c r="O830" s="1"/>
      <c r="P830" s="1"/>
      <c r="Q830" s="1"/>
    </row>
    <row r="831" spans="1:17" ht="9.75" customHeight="1">
      <c r="A831" s="1"/>
      <c r="B831" s="1"/>
      <c r="C831" s="1"/>
      <c r="D831" s="1"/>
      <c r="E831" s="1"/>
      <c r="F831" s="1"/>
      <c r="G831" s="1"/>
      <c r="H831" s="1"/>
      <c r="I831" s="1"/>
      <c r="J831" s="1"/>
      <c r="K831" s="1"/>
      <c r="L831" s="1"/>
      <c r="M831" s="1"/>
      <c r="N831" s="1"/>
      <c r="O831" s="1"/>
      <c r="P831" s="1"/>
      <c r="Q831" s="1"/>
    </row>
    <row r="832" spans="1:17" ht="9.75" customHeight="1">
      <c r="A832" s="1"/>
      <c r="B832" s="1"/>
      <c r="C832" s="1"/>
      <c r="D832" s="1"/>
      <c r="E832" s="1"/>
      <c r="F832" s="1"/>
      <c r="G832" s="1"/>
      <c r="H832" s="1"/>
      <c r="I832" s="1"/>
      <c r="J832" s="1"/>
      <c r="K832" s="1"/>
      <c r="L832" s="1"/>
      <c r="M832" s="1"/>
      <c r="N832" s="1"/>
      <c r="O832" s="1"/>
      <c r="P832" s="1"/>
      <c r="Q832" s="1"/>
    </row>
    <row r="833" spans="1:17" ht="9.75" customHeight="1">
      <c r="A833" s="1"/>
      <c r="B833" s="1"/>
      <c r="C833" s="1"/>
      <c r="D833" s="1"/>
      <c r="E833" s="1"/>
      <c r="F833" s="1"/>
      <c r="G833" s="1"/>
      <c r="H833" s="1"/>
      <c r="I833" s="1"/>
      <c r="J833" s="1"/>
      <c r="K833" s="1"/>
      <c r="L833" s="1"/>
      <c r="M833" s="1"/>
      <c r="N833" s="1"/>
      <c r="O833" s="1"/>
      <c r="P833" s="1"/>
      <c r="Q833" s="1"/>
    </row>
    <row r="834" spans="1:17" ht="9.75" customHeight="1">
      <c r="A834" s="1"/>
      <c r="B834" s="1"/>
      <c r="C834" s="1"/>
      <c r="D834" s="1"/>
      <c r="E834" s="1"/>
      <c r="F834" s="1"/>
      <c r="G834" s="1"/>
      <c r="H834" s="1"/>
      <c r="I834" s="1"/>
      <c r="J834" s="1"/>
      <c r="K834" s="1"/>
      <c r="L834" s="1"/>
      <c r="M834" s="1"/>
      <c r="N834" s="1"/>
      <c r="O834" s="1"/>
      <c r="P834" s="1"/>
      <c r="Q834" s="1"/>
    </row>
    <row r="835" spans="1:17" ht="9.75" customHeight="1">
      <c r="A835" s="1"/>
      <c r="B835" s="1"/>
      <c r="C835" s="1"/>
      <c r="D835" s="1"/>
      <c r="E835" s="1"/>
      <c r="F835" s="1"/>
      <c r="G835" s="1"/>
      <c r="H835" s="1"/>
      <c r="I835" s="1"/>
      <c r="J835" s="1"/>
      <c r="K835" s="1"/>
      <c r="L835" s="1"/>
      <c r="M835" s="1"/>
      <c r="N835" s="1"/>
      <c r="O835" s="1"/>
      <c r="P835" s="1"/>
      <c r="Q835" s="1"/>
    </row>
    <row r="836" spans="1:17" ht="9.75" customHeight="1">
      <c r="A836" s="1"/>
      <c r="B836" s="1"/>
      <c r="C836" s="1"/>
      <c r="D836" s="1"/>
      <c r="E836" s="1"/>
      <c r="F836" s="1"/>
      <c r="G836" s="1"/>
      <c r="H836" s="1"/>
      <c r="I836" s="1"/>
      <c r="J836" s="1"/>
      <c r="K836" s="1"/>
      <c r="L836" s="1"/>
      <c r="M836" s="1"/>
      <c r="N836" s="1"/>
      <c r="O836" s="1"/>
      <c r="P836" s="1"/>
      <c r="Q836" s="1"/>
    </row>
    <row r="837" spans="1:17" ht="9.75" customHeight="1">
      <c r="A837" s="1"/>
      <c r="B837" s="1"/>
      <c r="C837" s="1"/>
      <c r="D837" s="1"/>
      <c r="E837" s="1"/>
      <c r="F837" s="1"/>
      <c r="G837" s="1"/>
      <c r="H837" s="1"/>
      <c r="I837" s="1"/>
      <c r="J837" s="1"/>
      <c r="K837" s="1"/>
      <c r="L837" s="1"/>
      <c r="M837" s="1"/>
      <c r="N837" s="1"/>
      <c r="O837" s="1"/>
      <c r="P837" s="1"/>
      <c r="Q837" s="1"/>
    </row>
    <row r="838" spans="1:17" ht="9.75" customHeight="1">
      <c r="A838" s="1"/>
      <c r="B838" s="1"/>
      <c r="C838" s="1"/>
      <c r="D838" s="1"/>
      <c r="E838" s="1"/>
      <c r="F838" s="1"/>
      <c r="G838" s="1"/>
      <c r="H838" s="1"/>
      <c r="I838" s="1"/>
      <c r="J838" s="1"/>
      <c r="K838" s="1"/>
      <c r="L838" s="1"/>
      <c r="M838" s="1"/>
      <c r="N838" s="1"/>
      <c r="O838" s="1"/>
      <c r="P838" s="1"/>
      <c r="Q838" s="1"/>
    </row>
    <row r="839" spans="1:17" ht="9.75" customHeight="1">
      <c r="A839" s="1"/>
      <c r="B839" s="1"/>
      <c r="C839" s="1"/>
      <c r="D839" s="1"/>
      <c r="E839" s="1"/>
      <c r="F839" s="1"/>
      <c r="G839" s="1"/>
      <c r="H839" s="1"/>
      <c r="I839" s="1"/>
      <c r="J839" s="1"/>
      <c r="K839" s="1"/>
      <c r="L839" s="1"/>
      <c r="M839" s="1"/>
      <c r="N839" s="1"/>
      <c r="O839" s="1"/>
      <c r="P839" s="1"/>
      <c r="Q839" s="1"/>
    </row>
    <row r="840" spans="1:17" ht="9.75" customHeight="1">
      <c r="A840" s="1"/>
      <c r="B840" s="1"/>
      <c r="C840" s="1"/>
      <c r="D840" s="1"/>
      <c r="E840" s="1"/>
      <c r="F840" s="1"/>
      <c r="G840" s="1"/>
      <c r="H840" s="1"/>
      <c r="I840" s="1"/>
      <c r="J840" s="1"/>
      <c r="K840" s="1"/>
      <c r="L840" s="1"/>
      <c r="M840" s="1"/>
      <c r="N840" s="1"/>
      <c r="O840" s="1"/>
      <c r="P840" s="1"/>
      <c r="Q840" s="1"/>
    </row>
    <row r="841" spans="1:17" ht="9.75" customHeight="1">
      <c r="A841" s="1"/>
      <c r="B841" s="1"/>
      <c r="C841" s="1"/>
      <c r="D841" s="1"/>
      <c r="E841" s="1"/>
      <c r="F841" s="1"/>
      <c r="G841" s="1"/>
      <c r="H841" s="1"/>
      <c r="I841" s="1"/>
      <c r="J841" s="1"/>
      <c r="K841" s="1"/>
      <c r="L841" s="1"/>
      <c r="M841" s="1"/>
      <c r="N841" s="1"/>
      <c r="O841" s="1"/>
      <c r="P841" s="1"/>
      <c r="Q841" s="1"/>
    </row>
    <row r="842" spans="1:17" ht="9.75" customHeight="1">
      <c r="A842" s="1"/>
      <c r="B842" s="1"/>
      <c r="C842" s="1"/>
      <c r="D842" s="1"/>
      <c r="E842" s="1"/>
      <c r="F842" s="1"/>
      <c r="G842" s="1"/>
      <c r="H842" s="1"/>
      <c r="I842" s="1"/>
      <c r="J842" s="1"/>
      <c r="K842" s="1"/>
      <c r="L842" s="1"/>
      <c r="M842" s="1"/>
      <c r="N842" s="1"/>
      <c r="O842" s="1"/>
      <c r="P842" s="1"/>
      <c r="Q842" s="1"/>
    </row>
    <row r="843" spans="1:17" ht="9.75" customHeight="1">
      <c r="A843" s="1"/>
      <c r="B843" s="1"/>
      <c r="C843" s="1"/>
      <c r="D843" s="1"/>
      <c r="E843" s="1"/>
      <c r="F843" s="1"/>
      <c r="G843" s="1"/>
      <c r="H843" s="1"/>
      <c r="I843" s="1"/>
      <c r="J843" s="1"/>
      <c r="K843" s="1"/>
      <c r="L843" s="1"/>
      <c r="M843" s="1"/>
      <c r="N843" s="1"/>
      <c r="O843" s="1"/>
      <c r="P843" s="1"/>
      <c r="Q843" s="1"/>
    </row>
    <row r="844" spans="1:17" ht="9.75" customHeight="1">
      <c r="A844" s="1"/>
      <c r="B844" s="1"/>
      <c r="C844" s="1"/>
      <c r="D844" s="1"/>
      <c r="E844" s="1"/>
      <c r="F844" s="1"/>
      <c r="G844" s="1"/>
      <c r="H844" s="1"/>
      <c r="I844" s="1"/>
      <c r="J844" s="1"/>
      <c r="K844" s="1"/>
      <c r="L844" s="1"/>
      <c r="M844" s="1"/>
      <c r="N844" s="1"/>
      <c r="O844" s="1"/>
      <c r="P844" s="1"/>
      <c r="Q844" s="1"/>
    </row>
    <row r="845" spans="1:17" ht="9.75" customHeight="1">
      <c r="A845" s="1"/>
      <c r="B845" s="1"/>
      <c r="C845" s="1"/>
      <c r="D845" s="1"/>
      <c r="E845" s="1"/>
      <c r="F845" s="1"/>
      <c r="G845" s="1"/>
      <c r="H845" s="1"/>
      <c r="I845" s="1"/>
      <c r="J845" s="1"/>
      <c r="K845" s="1"/>
      <c r="L845" s="1"/>
      <c r="M845" s="1"/>
      <c r="N845" s="1"/>
      <c r="O845" s="1"/>
      <c r="P845" s="1"/>
      <c r="Q845" s="1"/>
    </row>
    <row r="846" spans="1:17" ht="9.75" customHeight="1">
      <c r="A846" s="1"/>
      <c r="B846" s="1"/>
      <c r="C846" s="1"/>
      <c r="D846" s="1"/>
      <c r="E846" s="1"/>
      <c r="F846" s="1"/>
      <c r="G846" s="1"/>
      <c r="H846" s="1"/>
      <c r="I846" s="1"/>
      <c r="J846" s="1"/>
      <c r="K846" s="1"/>
      <c r="L846" s="1"/>
      <c r="M846" s="1"/>
      <c r="N846" s="1"/>
      <c r="O846" s="1"/>
      <c r="P846" s="1"/>
      <c r="Q846" s="1"/>
    </row>
    <row r="847" spans="1:17" ht="9.75" customHeight="1">
      <c r="A847" s="1"/>
      <c r="B847" s="1"/>
      <c r="C847" s="1"/>
      <c r="D847" s="1"/>
      <c r="E847" s="1"/>
      <c r="F847" s="1"/>
      <c r="G847" s="1"/>
      <c r="H847" s="1"/>
      <c r="I847" s="1"/>
      <c r="J847" s="1"/>
      <c r="K847" s="1"/>
      <c r="L847" s="1"/>
      <c r="M847" s="1"/>
      <c r="N847" s="1"/>
      <c r="O847" s="1"/>
      <c r="P847" s="1"/>
      <c r="Q847" s="1"/>
    </row>
    <row r="848" spans="1:17" ht="9.75" customHeight="1">
      <c r="A848" s="1"/>
      <c r="B848" s="1"/>
      <c r="C848" s="1"/>
      <c r="D848" s="1"/>
      <c r="E848" s="1"/>
      <c r="F848" s="1"/>
      <c r="G848" s="1"/>
      <c r="H848" s="1"/>
      <c r="I848" s="1"/>
      <c r="J848" s="1"/>
      <c r="K848" s="1"/>
      <c r="L848" s="1"/>
      <c r="M848" s="1"/>
      <c r="N848" s="1"/>
      <c r="O848" s="1"/>
      <c r="P848" s="1"/>
      <c r="Q848" s="1"/>
    </row>
    <row r="849" spans="1:17" ht="9.75" customHeight="1">
      <c r="A849" s="1"/>
      <c r="B849" s="1"/>
      <c r="C849" s="1"/>
      <c r="D849" s="1"/>
      <c r="E849" s="1"/>
      <c r="F849" s="1"/>
      <c r="G849" s="1"/>
      <c r="H849" s="1"/>
      <c r="I849" s="1"/>
      <c r="J849" s="1"/>
      <c r="K849" s="1"/>
      <c r="L849" s="1"/>
      <c r="M849" s="1"/>
      <c r="N849" s="1"/>
      <c r="O849" s="1"/>
      <c r="P849" s="1"/>
      <c r="Q849" s="1"/>
    </row>
    <row r="850" spans="1:17" ht="9.75" customHeight="1">
      <c r="A850" s="1"/>
      <c r="B850" s="1"/>
      <c r="C850" s="1"/>
      <c r="D850" s="1"/>
      <c r="E850" s="1"/>
      <c r="F850" s="1"/>
      <c r="G850" s="1"/>
      <c r="H850" s="1"/>
      <c r="I850" s="1"/>
      <c r="J850" s="1"/>
      <c r="K850" s="1"/>
      <c r="L850" s="1"/>
      <c r="M850" s="1"/>
      <c r="N850" s="1"/>
      <c r="O850" s="1"/>
      <c r="P850" s="1"/>
      <c r="Q850" s="1"/>
    </row>
    <row r="851" spans="1:17" ht="9.75" customHeight="1">
      <c r="A851" s="1"/>
      <c r="B851" s="1"/>
      <c r="C851" s="1"/>
      <c r="D851" s="1"/>
      <c r="E851" s="1"/>
      <c r="F851" s="1"/>
      <c r="G851" s="1"/>
      <c r="H851" s="1"/>
      <c r="I851" s="1"/>
      <c r="J851" s="1"/>
      <c r="K851" s="1"/>
      <c r="L851" s="1"/>
      <c r="M851" s="1"/>
      <c r="N851" s="1"/>
      <c r="O851" s="1"/>
      <c r="P851" s="1"/>
      <c r="Q851" s="1"/>
    </row>
    <row r="852" spans="1:17" ht="9.75" customHeight="1">
      <c r="A852" s="1"/>
      <c r="B852" s="1"/>
      <c r="C852" s="1"/>
      <c r="D852" s="1"/>
      <c r="E852" s="1"/>
      <c r="F852" s="1"/>
      <c r="G852" s="1"/>
      <c r="H852" s="1"/>
      <c r="I852" s="1"/>
      <c r="J852" s="1"/>
      <c r="K852" s="1"/>
      <c r="L852" s="1"/>
      <c r="M852" s="1"/>
      <c r="N852" s="1"/>
      <c r="O852" s="1"/>
      <c r="P852" s="1"/>
      <c r="Q852" s="1"/>
    </row>
    <row r="853" spans="1:17" ht="9.75" customHeight="1">
      <c r="A853" s="1"/>
      <c r="B853" s="1"/>
      <c r="C853" s="1"/>
      <c r="D853" s="1"/>
      <c r="E853" s="1"/>
      <c r="F853" s="1"/>
      <c r="G853" s="1"/>
      <c r="H853" s="1"/>
      <c r="I853" s="1"/>
      <c r="J853" s="1"/>
      <c r="K853" s="1"/>
      <c r="L853" s="1"/>
      <c r="M853" s="1"/>
      <c r="N853" s="1"/>
      <c r="O853" s="1"/>
      <c r="P853" s="1"/>
      <c r="Q853" s="1"/>
    </row>
    <row r="854" spans="1:17" ht="9.75" customHeight="1">
      <c r="A854" s="1"/>
      <c r="B854" s="1"/>
      <c r="C854" s="1"/>
      <c r="D854" s="1"/>
      <c r="E854" s="1"/>
      <c r="F854" s="1"/>
      <c r="G854" s="1"/>
      <c r="H854" s="1"/>
      <c r="I854" s="1"/>
      <c r="J854" s="1"/>
      <c r="K854" s="1"/>
      <c r="L854" s="1"/>
      <c r="M854" s="1"/>
      <c r="N854" s="1"/>
      <c r="O854" s="1"/>
      <c r="P854" s="1"/>
      <c r="Q854" s="1"/>
    </row>
    <row r="855" spans="1:17" ht="9.75" customHeight="1">
      <c r="A855" s="1"/>
      <c r="B855" s="1"/>
      <c r="C855" s="1"/>
      <c r="D855" s="1"/>
      <c r="E855" s="1"/>
      <c r="F855" s="1"/>
      <c r="G855" s="1"/>
      <c r="H855" s="1"/>
      <c r="I855" s="1"/>
      <c r="J855" s="1"/>
      <c r="K855" s="1"/>
      <c r="L855" s="1"/>
      <c r="M855" s="1"/>
      <c r="N855" s="1"/>
      <c r="O855" s="1"/>
      <c r="P855" s="1"/>
      <c r="Q855" s="1"/>
    </row>
    <row r="856" spans="1:17" ht="9.75" customHeight="1">
      <c r="A856" s="1"/>
      <c r="B856" s="1"/>
      <c r="C856" s="1"/>
      <c r="D856" s="1"/>
      <c r="E856" s="1"/>
      <c r="F856" s="1"/>
      <c r="G856" s="1"/>
      <c r="H856" s="1"/>
      <c r="I856" s="1"/>
      <c r="J856" s="1"/>
      <c r="K856" s="1"/>
      <c r="L856" s="1"/>
      <c r="M856" s="1"/>
      <c r="N856" s="1"/>
      <c r="O856" s="1"/>
      <c r="P856" s="1"/>
      <c r="Q856" s="1"/>
    </row>
    <row r="857" spans="1:17" ht="9.75" customHeight="1">
      <c r="A857" s="1"/>
      <c r="B857" s="1"/>
      <c r="C857" s="1"/>
      <c r="D857" s="1"/>
      <c r="E857" s="1"/>
      <c r="F857" s="1"/>
      <c r="G857" s="1"/>
      <c r="H857" s="1"/>
      <c r="I857" s="1"/>
      <c r="J857" s="1"/>
      <c r="K857" s="1"/>
      <c r="L857" s="1"/>
      <c r="M857" s="1"/>
      <c r="N857" s="1"/>
      <c r="O857" s="1"/>
      <c r="P857" s="1"/>
      <c r="Q857" s="1"/>
    </row>
    <row r="858" spans="1:17" ht="9.75" customHeight="1">
      <c r="A858" s="1"/>
      <c r="B858" s="1"/>
      <c r="C858" s="1"/>
      <c r="D858" s="1"/>
      <c r="E858" s="1"/>
      <c r="F858" s="1"/>
      <c r="G858" s="1"/>
      <c r="H858" s="1"/>
      <c r="I858" s="1"/>
      <c r="J858" s="1"/>
      <c r="K858" s="1"/>
      <c r="L858" s="1"/>
      <c r="M858" s="1"/>
      <c r="N858" s="1"/>
      <c r="O858" s="1"/>
      <c r="P858" s="1"/>
      <c r="Q858" s="1"/>
    </row>
    <row r="859" spans="1:17" ht="9.75" customHeight="1">
      <c r="A859" s="1"/>
      <c r="B859" s="1"/>
      <c r="C859" s="1"/>
      <c r="D859" s="1"/>
      <c r="E859" s="1"/>
      <c r="F859" s="1"/>
      <c r="G859" s="1"/>
      <c r="H859" s="1"/>
      <c r="I859" s="1"/>
      <c r="J859" s="1"/>
      <c r="K859" s="1"/>
      <c r="L859" s="1"/>
      <c r="M859" s="1"/>
      <c r="N859" s="1"/>
      <c r="O859" s="1"/>
      <c r="P859" s="1"/>
      <c r="Q859" s="1"/>
    </row>
    <row r="860" spans="1:17" ht="9.75" customHeight="1">
      <c r="A860" s="1"/>
      <c r="B860" s="1"/>
      <c r="C860" s="1"/>
      <c r="D860" s="1"/>
      <c r="E860" s="1"/>
      <c r="F860" s="1"/>
      <c r="G860" s="1"/>
      <c r="H860" s="1"/>
      <c r="I860" s="1"/>
      <c r="J860" s="1"/>
      <c r="K860" s="1"/>
      <c r="L860" s="1"/>
      <c r="M860" s="1"/>
      <c r="N860" s="1"/>
      <c r="O860" s="1"/>
      <c r="P860" s="1"/>
      <c r="Q860" s="1"/>
    </row>
    <row r="861" spans="1:17" ht="9.75" customHeight="1">
      <c r="A861" s="1"/>
      <c r="B861" s="1"/>
      <c r="C861" s="1"/>
      <c r="D861" s="1"/>
      <c r="E861" s="1"/>
      <c r="F861" s="1"/>
      <c r="G861" s="1"/>
      <c r="H861" s="1"/>
      <c r="I861" s="1"/>
      <c r="J861" s="1"/>
      <c r="K861" s="1"/>
      <c r="L861" s="1"/>
      <c r="M861" s="1"/>
      <c r="N861" s="1"/>
      <c r="O861" s="1"/>
      <c r="P861" s="1"/>
      <c r="Q861" s="1"/>
    </row>
    <row r="862" spans="1:17" ht="9.75" customHeight="1">
      <c r="A862" s="1"/>
      <c r="B862" s="1"/>
      <c r="C862" s="1"/>
      <c r="D862" s="1"/>
      <c r="E862" s="1"/>
      <c r="F862" s="1"/>
      <c r="G862" s="1"/>
      <c r="H862" s="1"/>
      <c r="I862" s="1"/>
      <c r="J862" s="1"/>
      <c r="K862" s="1"/>
      <c r="L862" s="1"/>
      <c r="M862" s="1"/>
      <c r="N862" s="1"/>
      <c r="O862" s="1"/>
      <c r="P862" s="1"/>
      <c r="Q862" s="1"/>
    </row>
    <row r="863" spans="1:17" ht="9.75" customHeight="1">
      <c r="A863" s="1"/>
      <c r="B863" s="1"/>
      <c r="C863" s="1"/>
      <c r="D863" s="1"/>
      <c r="E863" s="1"/>
      <c r="F863" s="1"/>
      <c r="G863" s="1"/>
      <c r="H863" s="1"/>
      <c r="I863" s="1"/>
      <c r="J863" s="1"/>
      <c r="K863" s="1"/>
      <c r="L863" s="1"/>
      <c r="M863" s="1"/>
      <c r="N863" s="1"/>
      <c r="O863" s="1"/>
      <c r="P863" s="1"/>
      <c r="Q863" s="1"/>
    </row>
    <row r="864" spans="1:17" ht="9.75" customHeight="1">
      <c r="A864" s="1"/>
      <c r="B864" s="1"/>
      <c r="C864" s="1"/>
      <c r="D864" s="1"/>
      <c r="E864" s="1"/>
      <c r="F864" s="1"/>
      <c r="G864" s="1"/>
      <c r="H864" s="1"/>
      <c r="I864" s="1"/>
      <c r="J864" s="1"/>
      <c r="K864" s="1"/>
      <c r="L864" s="1"/>
      <c r="M864" s="1"/>
      <c r="N864" s="1"/>
      <c r="O864" s="1"/>
      <c r="P864" s="1"/>
      <c r="Q864" s="1"/>
    </row>
    <row r="865" spans="1:17" ht="9.75" customHeight="1">
      <c r="A865" s="1"/>
      <c r="B865" s="1"/>
      <c r="C865" s="1"/>
      <c r="D865" s="1"/>
      <c r="E865" s="1"/>
      <c r="F865" s="1"/>
      <c r="G865" s="1"/>
      <c r="H865" s="1"/>
      <c r="I865" s="1"/>
      <c r="J865" s="1"/>
      <c r="K865" s="1"/>
      <c r="L865" s="1"/>
      <c r="M865" s="1"/>
      <c r="N865" s="1"/>
      <c r="O865" s="1"/>
      <c r="P865" s="1"/>
      <c r="Q865" s="1"/>
    </row>
    <row r="866" spans="1:17" ht="9.75" customHeight="1">
      <c r="A866" s="1"/>
      <c r="B866" s="1"/>
      <c r="C866" s="1"/>
      <c r="D866" s="1"/>
      <c r="E866" s="1"/>
      <c r="F866" s="1"/>
      <c r="G866" s="1"/>
      <c r="H866" s="1"/>
      <c r="I866" s="1"/>
      <c r="J866" s="1"/>
      <c r="K866" s="1"/>
      <c r="L866" s="1"/>
      <c r="M866" s="1"/>
      <c r="N866" s="1"/>
      <c r="O866" s="1"/>
      <c r="P866" s="1"/>
      <c r="Q866" s="1"/>
    </row>
    <row r="867" spans="1:17" ht="9.75" customHeight="1">
      <c r="A867" s="1"/>
      <c r="B867" s="1"/>
      <c r="C867" s="1"/>
      <c r="D867" s="1"/>
      <c r="E867" s="1"/>
      <c r="F867" s="1"/>
      <c r="G867" s="1"/>
      <c r="H867" s="1"/>
      <c r="I867" s="1"/>
      <c r="J867" s="1"/>
      <c r="K867" s="1"/>
      <c r="L867" s="1"/>
      <c r="M867" s="1"/>
      <c r="N867" s="1"/>
      <c r="O867" s="1"/>
      <c r="P867" s="1"/>
      <c r="Q867" s="1"/>
    </row>
    <row r="868" spans="1:17" ht="9.75" customHeight="1">
      <c r="A868" s="1"/>
      <c r="B868" s="1"/>
      <c r="C868" s="1"/>
      <c r="D868" s="1"/>
      <c r="E868" s="1"/>
      <c r="F868" s="1"/>
      <c r="G868" s="1"/>
      <c r="H868" s="1"/>
      <c r="I868" s="1"/>
      <c r="J868" s="1"/>
      <c r="K868" s="1"/>
      <c r="L868" s="1"/>
      <c r="M868" s="1"/>
      <c r="N868" s="1"/>
      <c r="O868" s="1"/>
      <c r="P868" s="1"/>
      <c r="Q868" s="1"/>
    </row>
    <row r="869" spans="1:17" ht="9.75" customHeight="1">
      <c r="A869" s="1"/>
      <c r="B869" s="1"/>
      <c r="C869" s="1"/>
      <c r="D869" s="1"/>
      <c r="E869" s="1"/>
      <c r="F869" s="1"/>
      <c r="G869" s="1"/>
      <c r="H869" s="1"/>
      <c r="I869" s="1"/>
      <c r="J869" s="1"/>
      <c r="K869" s="1"/>
      <c r="L869" s="1"/>
      <c r="M869" s="1"/>
      <c r="N869" s="1"/>
      <c r="O869" s="1"/>
      <c r="P869" s="1"/>
      <c r="Q869" s="1"/>
    </row>
    <row r="870" spans="1:17" ht="9.75" customHeight="1">
      <c r="A870" s="1"/>
      <c r="B870" s="1"/>
      <c r="C870" s="1"/>
      <c r="D870" s="1"/>
      <c r="E870" s="1"/>
      <c r="F870" s="1"/>
      <c r="G870" s="1"/>
      <c r="H870" s="1"/>
      <c r="I870" s="1"/>
      <c r="J870" s="1"/>
      <c r="K870" s="1"/>
      <c r="L870" s="1"/>
      <c r="M870" s="1"/>
      <c r="N870" s="1"/>
      <c r="O870" s="1"/>
      <c r="P870" s="1"/>
      <c r="Q870" s="1"/>
    </row>
    <row r="871" spans="1:17" ht="9.75" customHeight="1">
      <c r="A871" s="1"/>
      <c r="B871" s="1"/>
      <c r="C871" s="1"/>
      <c r="D871" s="1"/>
      <c r="E871" s="1"/>
      <c r="F871" s="1"/>
      <c r="G871" s="1"/>
      <c r="H871" s="1"/>
      <c r="I871" s="1"/>
      <c r="J871" s="1"/>
      <c r="K871" s="1"/>
      <c r="L871" s="1"/>
      <c r="M871" s="1"/>
      <c r="N871" s="1"/>
      <c r="O871" s="1"/>
      <c r="P871" s="1"/>
      <c r="Q871" s="1"/>
    </row>
    <row r="872" spans="1:17" ht="9.75" customHeight="1">
      <c r="A872" s="1"/>
      <c r="B872" s="1"/>
      <c r="C872" s="1"/>
      <c r="D872" s="1"/>
      <c r="E872" s="1"/>
      <c r="F872" s="1"/>
      <c r="G872" s="1"/>
      <c r="H872" s="1"/>
      <c r="I872" s="1"/>
      <c r="J872" s="1"/>
      <c r="K872" s="1"/>
      <c r="L872" s="1"/>
      <c r="M872" s="1"/>
      <c r="N872" s="1"/>
      <c r="O872" s="1"/>
      <c r="P872" s="1"/>
      <c r="Q872" s="1"/>
    </row>
    <row r="873" spans="1:17" ht="9.75" customHeight="1">
      <c r="A873" s="1"/>
      <c r="B873" s="1"/>
      <c r="C873" s="1"/>
      <c r="D873" s="1"/>
      <c r="E873" s="1"/>
      <c r="F873" s="1"/>
      <c r="G873" s="1"/>
      <c r="H873" s="1"/>
      <c r="I873" s="1"/>
      <c r="J873" s="1"/>
      <c r="K873" s="1"/>
      <c r="L873" s="1"/>
      <c r="M873" s="1"/>
      <c r="N873" s="1"/>
      <c r="O873" s="1"/>
      <c r="P873" s="1"/>
      <c r="Q873" s="1"/>
    </row>
    <row r="874" spans="1:17" ht="9.75" customHeight="1">
      <c r="A874" s="1"/>
      <c r="B874" s="1"/>
      <c r="C874" s="1"/>
      <c r="D874" s="1"/>
      <c r="E874" s="1"/>
      <c r="F874" s="1"/>
      <c r="G874" s="1"/>
      <c r="H874" s="1"/>
      <c r="I874" s="1"/>
      <c r="J874" s="1"/>
      <c r="K874" s="1"/>
      <c r="L874" s="1"/>
      <c r="M874" s="1"/>
      <c r="N874" s="1"/>
      <c r="O874" s="1"/>
      <c r="P874" s="1"/>
      <c r="Q874" s="1"/>
    </row>
    <row r="875" spans="1:17" ht="9.75" customHeight="1">
      <c r="A875" s="1"/>
      <c r="B875" s="1"/>
      <c r="C875" s="1"/>
      <c r="D875" s="1"/>
      <c r="E875" s="1"/>
      <c r="F875" s="1"/>
      <c r="G875" s="1"/>
      <c r="H875" s="1"/>
      <c r="I875" s="1"/>
      <c r="J875" s="1"/>
      <c r="K875" s="1"/>
      <c r="L875" s="1"/>
      <c r="M875" s="1"/>
      <c r="N875" s="1"/>
      <c r="O875" s="1"/>
      <c r="P875" s="1"/>
      <c r="Q875" s="1"/>
    </row>
    <row r="876" spans="1:17" ht="9.75" customHeight="1">
      <c r="A876" s="1"/>
      <c r="B876" s="1"/>
      <c r="C876" s="1"/>
      <c r="D876" s="1"/>
      <c r="E876" s="1"/>
      <c r="F876" s="1"/>
      <c r="G876" s="1"/>
      <c r="H876" s="1"/>
      <c r="I876" s="1"/>
      <c r="J876" s="1"/>
      <c r="K876" s="1"/>
      <c r="L876" s="1"/>
      <c r="M876" s="1"/>
      <c r="N876" s="1"/>
      <c r="O876" s="1"/>
      <c r="P876" s="1"/>
      <c r="Q876" s="1"/>
    </row>
    <row r="877" spans="1:17" ht="9.75" customHeight="1">
      <c r="A877" s="1"/>
      <c r="B877" s="1"/>
      <c r="C877" s="1"/>
      <c r="D877" s="1"/>
      <c r="E877" s="1"/>
      <c r="F877" s="1"/>
      <c r="G877" s="1"/>
      <c r="H877" s="1"/>
      <c r="I877" s="1"/>
      <c r="J877" s="1"/>
      <c r="K877" s="1"/>
      <c r="L877" s="1"/>
      <c r="M877" s="1"/>
      <c r="N877" s="1"/>
      <c r="O877" s="1"/>
      <c r="P877" s="1"/>
      <c r="Q877" s="1"/>
    </row>
    <row r="878" spans="1:17" ht="9.75" customHeight="1">
      <c r="A878" s="1"/>
      <c r="B878" s="1"/>
      <c r="C878" s="1"/>
      <c r="D878" s="1"/>
      <c r="E878" s="1"/>
      <c r="F878" s="1"/>
      <c r="G878" s="1"/>
      <c r="H878" s="1"/>
      <c r="I878" s="1"/>
      <c r="J878" s="1"/>
      <c r="K878" s="1"/>
      <c r="L878" s="1"/>
      <c r="M878" s="1"/>
      <c r="N878" s="1"/>
      <c r="O878" s="1"/>
      <c r="P878" s="1"/>
      <c r="Q878" s="1"/>
    </row>
    <row r="879" spans="1:17" ht="9.75" customHeight="1">
      <c r="A879" s="1"/>
      <c r="B879" s="1"/>
      <c r="C879" s="1"/>
      <c r="D879" s="1"/>
      <c r="E879" s="1"/>
      <c r="F879" s="1"/>
      <c r="G879" s="1"/>
      <c r="H879" s="1"/>
      <c r="I879" s="1"/>
      <c r="J879" s="1"/>
      <c r="K879" s="1"/>
      <c r="L879" s="1"/>
      <c r="M879" s="1"/>
      <c r="N879" s="1"/>
      <c r="O879" s="1"/>
      <c r="P879" s="1"/>
      <c r="Q879" s="1"/>
    </row>
    <row r="880" spans="1:17" ht="9.75" customHeight="1">
      <c r="A880" s="1"/>
      <c r="B880" s="1"/>
      <c r="C880" s="1"/>
      <c r="D880" s="1"/>
      <c r="E880" s="1"/>
      <c r="F880" s="1"/>
      <c r="G880" s="1"/>
      <c r="H880" s="1"/>
      <c r="I880" s="1"/>
      <c r="J880" s="1"/>
      <c r="K880" s="1"/>
      <c r="L880" s="1"/>
      <c r="M880" s="1"/>
      <c r="N880" s="1"/>
      <c r="O880" s="1"/>
      <c r="P880" s="1"/>
      <c r="Q880" s="1"/>
    </row>
    <row r="881" spans="1:17" ht="9.75" customHeight="1">
      <c r="A881" s="1"/>
      <c r="B881" s="1"/>
      <c r="C881" s="1"/>
      <c r="D881" s="1"/>
      <c r="E881" s="1"/>
      <c r="F881" s="1"/>
      <c r="G881" s="1"/>
      <c r="H881" s="1"/>
      <c r="I881" s="1"/>
      <c r="J881" s="1"/>
      <c r="K881" s="1"/>
      <c r="L881" s="1"/>
      <c r="M881" s="1"/>
      <c r="N881" s="1"/>
      <c r="O881" s="1"/>
      <c r="P881" s="1"/>
      <c r="Q881" s="1"/>
    </row>
    <row r="882" spans="1:17" ht="9.75" customHeight="1">
      <c r="A882" s="1"/>
      <c r="B882" s="1"/>
      <c r="C882" s="1"/>
      <c r="D882" s="1"/>
      <c r="E882" s="1"/>
      <c r="F882" s="1"/>
      <c r="G882" s="1"/>
      <c r="H882" s="1"/>
      <c r="I882" s="1"/>
      <c r="J882" s="1"/>
      <c r="K882" s="1"/>
      <c r="L882" s="1"/>
      <c r="M882" s="1"/>
      <c r="N882" s="1"/>
      <c r="O882" s="1"/>
      <c r="P882" s="1"/>
      <c r="Q882" s="1"/>
    </row>
    <row r="883" spans="1:17" ht="9.75" customHeight="1">
      <c r="A883" s="1"/>
      <c r="B883" s="1"/>
      <c r="C883" s="1"/>
      <c r="D883" s="1"/>
      <c r="E883" s="1"/>
      <c r="F883" s="1"/>
      <c r="G883" s="1"/>
      <c r="H883" s="1"/>
      <c r="I883" s="1"/>
      <c r="J883" s="1"/>
      <c r="K883" s="1"/>
      <c r="L883" s="1"/>
      <c r="M883" s="1"/>
      <c r="N883" s="1"/>
      <c r="O883" s="1"/>
      <c r="P883" s="1"/>
      <c r="Q883" s="1"/>
    </row>
    <row r="884" spans="1:17" ht="9.75" customHeight="1">
      <c r="A884" s="1"/>
      <c r="B884" s="1"/>
      <c r="C884" s="1"/>
      <c r="D884" s="1"/>
      <c r="E884" s="1"/>
      <c r="F884" s="1"/>
      <c r="G884" s="1"/>
      <c r="H884" s="1"/>
      <c r="I884" s="1"/>
      <c r="J884" s="1"/>
      <c r="K884" s="1"/>
      <c r="L884" s="1"/>
      <c r="M884" s="1"/>
      <c r="N884" s="1"/>
      <c r="O884" s="1"/>
      <c r="P884" s="1"/>
      <c r="Q884" s="1"/>
    </row>
    <row r="885" spans="1:17" ht="9.75" customHeight="1">
      <c r="A885" s="1"/>
      <c r="B885" s="1"/>
      <c r="C885" s="1"/>
      <c r="D885" s="1"/>
      <c r="E885" s="1"/>
      <c r="F885" s="1"/>
      <c r="G885" s="1"/>
      <c r="H885" s="1"/>
      <c r="I885" s="1"/>
      <c r="J885" s="1"/>
      <c r="K885" s="1"/>
      <c r="L885" s="1"/>
      <c r="M885" s="1"/>
      <c r="N885" s="1"/>
      <c r="O885" s="1"/>
      <c r="P885" s="1"/>
      <c r="Q885" s="1"/>
    </row>
    <row r="886" spans="1:17" ht="9.75" customHeight="1">
      <c r="A886" s="1"/>
      <c r="B886" s="1"/>
      <c r="C886" s="1"/>
      <c r="D886" s="1"/>
      <c r="E886" s="1"/>
      <c r="F886" s="1"/>
      <c r="G886" s="1"/>
      <c r="H886" s="1"/>
      <c r="I886" s="1"/>
      <c r="J886" s="1"/>
      <c r="K886" s="1"/>
      <c r="L886" s="1"/>
      <c r="M886" s="1"/>
      <c r="N886" s="1"/>
      <c r="O886" s="1"/>
      <c r="P886" s="1"/>
      <c r="Q886" s="1"/>
    </row>
    <row r="887" spans="1:17" ht="9.75" customHeight="1">
      <c r="A887" s="1"/>
      <c r="B887" s="1"/>
      <c r="C887" s="1"/>
      <c r="D887" s="1"/>
      <c r="E887" s="1"/>
      <c r="F887" s="1"/>
      <c r="G887" s="1"/>
      <c r="H887" s="1"/>
      <c r="I887" s="1"/>
      <c r="J887" s="1"/>
      <c r="K887" s="1"/>
      <c r="L887" s="1"/>
      <c r="M887" s="1"/>
      <c r="N887" s="1"/>
      <c r="O887" s="1"/>
      <c r="P887" s="1"/>
      <c r="Q887" s="1"/>
    </row>
    <row r="888" spans="1:17" ht="9.75" customHeight="1">
      <c r="A888" s="1"/>
      <c r="B888" s="1"/>
      <c r="C888" s="1"/>
      <c r="D888" s="1"/>
      <c r="E888" s="1"/>
      <c r="F888" s="1"/>
      <c r="G888" s="1"/>
      <c r="H888" s="1"/>
      <c r="I888" s="1"/>
      <c r="J888" s="1"/>
      <c r="K888" s="1"/>
      <c r="L888" s="1"/>
      <c r="M888" s="1"/>
      <c r="N888" s="1"/>
      <c r="O888" s="1"/>
      <c r="P888" s="1"/>
      <c r="Q888" s="1"/>
    </row>
    <row r="889" spans="1:17" ht="9.75" customHeight="1">
      <c r="A889" s="1"/>
      <c r="B889" s="1"/>
      <c r="C889" s="1"/>
      <c r="D889" s="1"/>
      <c r="E889" s="1"/>
      <c r="F889" s="1"/>
      <c r="G889" s="1"/>
      <c r="H889" s="1"/>
      <c r="I889" s="1"/>
      <c r="J889" s="1"/>
      <c r="K889" s="1"/>
      <c r="L889" s="1"/>
      <c r="M889" s="1"/>
      <c r="N889" s="1"/>
      <c r="O889" s="1"/>
      <c r="P889" s="1"/>
      <c r="Q889" s="1"/>
    </row>
    <row r="890" spans="1:17" ht="9.75" customHeight="1">
      <c r="A890" s="1"/>
      <c r="B890" s="1"/>
      <c r="C890" s="1"/>
      <c r="D890" s="1"/>
      <c r="E890" s="1"/>
      <c r="F890" s="1"/>
      <c r="G890" s="1"/>
      <c r="H890" s="1"/>
      <c r="I890" s="1"/>
      <c r="J890" s="1"/>
      <c r="K890" s="1"/>
      <c r="L890" s="1"/>
      <c r="M890" s="1"/>
      <c r="N890" s="1"/>
      <c r="O890" s="1"/>
      <c r="P890" s="1"/>
      <c r="Q890" s="1"/>
    </row>
    <row r="891" spans="1:17" ht="9.75" customHeight="1">
      <c r="A891" s="1"/>
      <c r="B891" s="1"/>
      <c r="C891" s="1"/>
      <c r="D891" s="1"/>
      <c r="E891" s="1"/>
      <c r="F891" s="1"/>
      <c r="G891" s="1"/>
      <c r="H891" s="1"/>
      <c r="I891" s="1"/>
      <c r="J891" s="1"/>
      <c r="K891" s="1"/>
      <c r="L891" s="1"/>
      <c r="M891" s="1"/>
      <c r="N891" s="1"/>
      <c r="O891" s="1"/>
      <c r="P891" s="1"/>
      <c r="Q891" s="1"/>
    </row>
    <row r="892" spans="1:17" ht="9.75" customHeight="1">
      <c r="A892" s="1"/>
      <c r="B892" s="1"/>
      <c r="C892" s="1"/>
      <c r="D892" s="1"/>
      <c r="E892" s="1"/>
      <c r="F892" s="1"/>
      <c r="G892" s="1"/>
      <c r="H892" s="1"/>
      <c r="I892" s="1"/>
      <c r="J892" s="1"/>
      <c r="K892" s="1"/>
      <c r="L892" s="1"/>
      <c r="M892" s="1"/>
      <c r="N892" s="1"/>
      <c r="O892" s="1"/>
      <c r="P892" s="1"/>
      <c r="Q892" s="1"/>
    </row>
    <row r="893" spans="1:17" ht="9.75" customHeight="1">
      <c r="A893" s="1"/>
      <c r="B893" s="1"/>
      <c r="C893" s="1"/>
      <c r="D893" s="1"/>
      <c r="E893" s="1"/>
      <c r="F893" s="1"/>
      <c r="G893" s="1"/>
      <c r="H893" s="1"/>
      <c r="I893" s="1"/>
      <c r="J893" s="1"/>
      <c r="K893" s="1"/>
      <c r="L893" s="1"/>
      <c r="M893" s="1"/>
      <c r="N893" s="1"/>
      <c r="O893" s="1"/>
      <c r="P893" s="1"/>
      <c r="Q893" s="1"/>
    </row>
    <row r="894" spans="1:17" ht="9.75" customHeight="1">
      <c r="A894" s="1"/>
      <c r="B894" s="1"/>
      <c r="C894" s="1"/>
      <c r="D894" s="1"/>
      <c r="E894" s="1"/>
      <c r="F894" s="1"/>
      <c r="G894" s="1"/>
      <c r="H894" s="1"/>
      <c r="I894" s="1"/>
      <c r="J894" s="1"/>
      <c r="K894" s="1"/>
      <c r="L894" s="1"/>
      <c r="M894" s="1"/>
      <c r="N894" s="1"/>
      <c r="O894" s="1"/>
      <c r="P894" s="1"/>
      <c r="Q894" s="1"/>
    </row>
    <row r="895" spans="1:17" ht="9.75" customHeight="1">
      <c r="A895" s="1"/>
      <c r="B895" s="1"/>
      <c r="C895" s="1"/>
      <c r="D895" s="1"/>
      <c r="E895" s="1"/>
      <c r="F895" s="1"/>
      <c r="G895" s="1"/>
      <c r="H895" s="1"/>
      <c r="I895" s="1"/>
      <c r="J895" s="1"/>
      <c r="K895" s="1"/>
      <c r="L895" s="1"/>
      <c r="M895" s="1"/>
      <c r="N895" s="1"/>
      <c r="O895" s="1"/>
      <c r="P895" s="1"/>
      <c r="Q895" s="1"/>
    </row>
    <row r="896" spans="1:17" ht="9.75" customHeight="1">
      <c r="A896" s="1"/>
      <c r="B896" s="1"/>
      <c r="C896" s="1"/>
      <c r="D896" s="1"/>
      <c r="E896" s="1"/>
      <c r="F896" s="1"/>
      <c r="G896" s="1"/>
      <c r="H896" s="1"/>
      <c r="I896" s="1"/>
      <c r="J896" s="1"/>
      <c r="K896" s="1"/>
      <c r="L896" s="1"/>
      <c r="M896" s="1"/>
      <c r="N896" s="1"/>
      <c r="O896" s="1"/>
      <c r="P896" s="1"/>
      <c r="Q896" s="1"/>
    </row>
    <row r="897" spans="1:17" ht="9.75" customHeight="1">
      <c r="A897" s="1"/>
      <c r="B897" s="1"/>
      <c r="C897" s="1"/>
      <c r="D897" s="1"/>
      <c r="E897" s="1"/>
      <c r="F897" s="1"/>
      <c r="G897" s="1"/>
      <c r="H897" s="1"/>
      <c r="I897" s="1"/>
      <c r="J897" s="1"/>
      <c r="K897" s="1"/>
      <c r="L897" s="1"/>
      <c r="M897" s="1"/>
      <c r="N897" s="1"/>
      <c r="O897" s="1"/>
      <c r="P897" s="1"/>
      <c r="Q897" s="1"/>
    </row>
    <row r="898" spans="1:17" ht="9.75" customHeight="1">
      <c r="A898" s="1"/>
      <c r="B898" s="1"/>
      <c r="C898" s="1"/>
      <c r="D898" s="1"/>
      <c r="E898" s="1"/>
      <c r="F898" s="1"/>
      <c r="G898" s="1"/>
      <c r="H898" s="1"/>
      <c r="I898" s="1"/>
      <c r="J898" s="1"/>
      <c r="K898" s="1"/>
      <c r="L898" s="1"/>
      <c r="M898" s="1"/>
      <c r="N898" s="1"/>
      <c r="O898" s="1"/>
      <c r="P898" s="1"/>
      <c r="Q898" s="1"/>
    </row>
    <row r="899" spans="1:17" ht="9.75" customHeight="1">
      <c r="A899" s="1"/>
      <c r="B899" s="1"/>
      <c r="C899" s="1"/>
      <c r="D899" s="1"/>
      <c r="E899" s="1"/>
      <c r="F899" s="1"/>
      <c r="G899" s="1"/>
      <c r="H899" s="1"/>
      <c r="I899" s="1"/>
      <c r="J899" s="1"/>
      <c r="K899" s="1"/>
      <c r="L899" s="1"/>
      <c r="M899" s="1"/>
      <c r="N899" s="1"/>
      <c r="O899" s="1"/>
      <c r="P899" s="1"/>
      <c r="Q899" s="1"/>
    </row>
    <row r="900" spans="1:17" ht="9.75" customHeight="1">
      <c r="A900" s="1"/>
      <c r="B900" s="1"/>
      <c r="C900" s="1"/>
      <c r="D900" s="1"/>
      <c r="E900" s="1"/>
      <c r="F900" s="1"/>
      <c r="G900" s="1"/>
      <c r="H900" s="1"/>
      <c r="I900" s="1"/>
      <c r="J900" s="1"/>
      <c r="K900" s="1"/>
      <c r="L900" s="1"/>
      <c r="M900" s="1"/>
      <c r="N900" s="1"/>
      <c r="O900" s="1"/>
      <c r="P900" s="1"/>
      <c r="Q900" s="1"/>
    </row>
    <row r="901" spans="1:17" ht="9.75" customHeight="1">
      <c r="A901" s="1"/>
      <c r="B901" s="1"/>
      <c r="C901" s="1"/>
      <c r="D901" s="1"/>
      <c r="E901" s="1"/>
      <c r="F901" s="1"/>
      <c r="G901" s="1"/>
      <c r="H901" s="1"/>
      <c r="I901" s="1"/>
      <c r="J901" s="1"/>
      <c r="K901" s="1"/>
      <c r="L901" s="1"/>
      <c r="M901" s="1"/>
      <c r="N901" s="1"/>
      <c r="O901" s="1"/>
      <c r="P901" s="1"/>
      <c r="Q901" s="1"/>
    </row>
    <row r="902" spans="1:17" ht="9.75" customHeight="1">
      <c r="A902" s="1"/>
      <c r="B902" s="1"/>
      <c r="C902" s="1"/>
      <c r="D902" s="1"/>
      <c r="E902" s="1"/>
      <c r="F902" s="1"/>
      <c r="G902" s="1"/>
      <c r="H902" s="1"/>
      <c r="I902" s="1"/>
      <c r="J902" s="1"/>
      <c r="K902" s="1"/>
      <c r="L902" s="1"/>
      <c r="M902" s="1"/>
      <c r="N902" s="1"/>
      <c r="O902" s="1"/>
      <c r="P902" s="1"/>
      <c r="Q902" s="1"/>
    </row>
    <row r="903" spans="1:17" ht="9.75" customHeight="1">
      <c r="A903" s="1"/>
      <c r="B903" s="1"/>
      <c r="C903" s="1"/>
      <c r="D903" s="1"/>
      <c r="E903" s="1"/>
      <c r="F903" s="1"/>
      <c r="G903" s="1"/>
      <c r="H903" s="1"/>
      <c r="I903" s="1"/>
      <c r="J903" s="1"/>
      <c r="K903" s="1"/>
      <c r="L903" s="1"/>
      <c r="M903" s="1"/>
      <c r="N903" s="1"/>
      <c r="O903" s="1"/>
      <c r="P903" s="1"/>
      <c r="Q903" s="1"/>
    </row>
    <row r="904" spans="1:17" ht="9.75" customHeight="1">
      <c r="A904" s="1"/>
      <c r="B904" s="1"/>
      <c r="C904" s="1"/>
      <c r="D904" s="1"/>
      <c r="E904" s="1"/>
      <c r="F904" s="1"/>
      <c r="G904" s="1"/>
      <c r="H904" s="1"/>
      <c r="I904" s="1"/>
      <c r="J904" s="1"/>
      <c r="K904" s="1"/>
      <c r="L904" s="1"/>
      <c r="M904" s="1"/>
      <c r="N904" s="1"/>
      <c r="O904" s="1"/>
      <c r="P904" s="1"/>
      <c r="Q904" s="1"/>
    </row>
    <row r="905" spans="1:17" ht="9.75" customHeight="1">
      <c r="A905" s="1"/>
      <c r="B905" s="1"/>
      <c r="C905" s="1"/>
      <c r="D905" s="1"/>
      <c r="E905" s="1"/>
      <c r="F905" s="1"/>
      <c r="G905" s="1"/>
      <c r="H905" s="1"/>
      <c r="I905" s="1"/>
      <c r="J905" s="1"/>
      <c r="K905" s="1"/>
      <c r="L905" s="1"/>
      <c r="M905" s="1"/>
      <c r="N905" s="1"/>
      <c r="O905" s="1"/>
      <c r="P905" s="1"/>
      <c r="Q905" s="1"/>
    </row>
    <row r="906" spans="1:17" ht="9.75" customHeight="1">
      <c r="A906" s="1"/>
      <c r="B906" s="1"/>
      <c r="C906" s="1"/>
      <c r="D906" s="1"/>
      <c r="E906" s="1"/>
      <c r="F906" s="1"/>
      <c r="G906" s="1"/>
      <c r="H906" s="1"/>
      <c r="I906" s="1"/>
      <c r="J906" s="1"/>
      <c r="K906" s="1"/>
      <c r="L906" s="1"/>
      <c r="M906" s="1"/>
      <c r="N906" s="1"/>
      <c r="O906" s="1"/>
      <c r="P906" s="1"/>
      <c r="Q906" s="1"/>
    </row>
    <row r="907" spans="1:17" ht="9.75" customHeight="1">
      <c r="A907" s="1"/>
      <c r="B907" s="1"/>
      <c r="C907" s="1"/>
      <c r="D907" s="1"/>
      <c r="E907" s="1"/>
      <c r="F907" s="1"/>
      <c r="G907" s="1"/>
      <c r="H907" s="1"/>
      <c r="I907" s="1"/>
      <c r="J907" s="1"/>
      <c r="K907" s="1"/>
      <c r="L907" s="1"/>
      <c r="M907" s="1"/>
      <c r="N907" s="1"/>
      <c r="O907" s="1"/>
      <c r="P907" s="1"/>
      <c r="Q907" s="1"/>
    </row>
    <row r="908" spans="1:17" ht="9.75" customHeight="1">
      <c r="A908" s="1"/>
      <c r="B908" s="1"/>
      <c r="C908" s="1"/>
      <c r="D908" s="1"/>
      <c r="E908" s="1"/>
      <c r="F908" s="1"/>
      <c r="G908" s="1"/>
      <c r="H908" s="1"/>
      <c r="I908" s="1"/>
      <c r="J908" s="1"/>
      <c r="K908" s="1"/>
      <c r="L908" s="1"/>
      <c r="M908" s="1"/>
      <c r="N908" s="1"/>
      <c r="O908" s="1"/>
      <c r="P908" s="1"/>
      <c r="Q908" s="1"/>
    </row>
    <row r="909" spans="1:17" ht="9.75" customHeight="1">
      <c r="A909" s="1"/>
      <c r="B909" s="1"/>
      <c r="C909" s="1"/>
      <c r="D909" s="1"/>
      <c r="E909" s="1"/>
      <c r="F909" s="1"/>
      <c r="G909" s="1"/>
      <c r="H909" s="1"/>
      <c r="I909" s="1"/>
      <c r="J909" s="1"/>
      <c r="K909" s="1"/>
      <c r="L909" s="1"/>
      <c r="M909" s="1"/>
      <c r="N909" s="1"/>
      <c r="O909" s="1"/>
      <c r="P909" s="1"/>
      <c r="Q909" s="1"/>
    </row>
    <row r="910" spans="1:17" ht="9.75" customHeight="1">
      <c r="A910" s="1"/>
      <c r="B910" s="1"/>
      <c r="C910" s="1"/>
      <c r="D910" s="1"/>
      <c r="E910" s="1"/>
      <c r="F910" s="1"/>
      <c r="G910" s="1"/>
      <c r="H910" s="1"/>
      <c r="I910" s="1"/>
      <c r="J910" s="1"/>
      <c r="K910" s="1"/>
      <c r="L910" s="1"/>
      <c r="M910" s="1"/>
      <c r="N910" s="1"/>
      <c r="O910" s="1"/>
      <c r="P910" s="1"/>
      <c r="Q910" s="1"/>
    </row>
    <row r="911" spans="1:17" ht="9.75" customHeight="1">
      <c r="A911" s="1"/>
      <c r="B911" s="1"/>
      <c r="C911" s="1"/>
      <c r="D911" s="1"/>
      <c r="E911" s="1"/>
      <c r="F911" s="1"/>
      <c r="G911" s="1"/>
      <c r="H911" s="1"/>
      <c r="I911" s="1"/>
      <c r="J911" s="1"/>
      <c r="K911" s="1"/>
      <c r="L911" s="1"/>
      <c r="M911" s="1"/>
      <c r="N911" s="1"/>
      <c r="O911" s="1"/>
      <c r="P911" s="1"/>
      <c r="Q911" s="1"/>
    </row>
    <row r="912" spans="1:17" ht="9.75" customHeight="1">
      <c r="A912" s="1"/>
      <c r="B912" s="1"/>
      <c r="C912" s="1"/>
      <c r="D912" s="1"/>
      <c r="E912" s="1"/>
      <c r="F912" s="1"/>
      <c r="G912" s="1"/>
      <c r="H912" s="1"/>
      <c r="I912" s="1"/>
      <c r="J912" s="1"/>
      <c r="K912" s="1"/>
      <c r="L912" s="1"/>
      <c r="M912" s="1"/>
      <c r="N912" s="1"/>
      <c r="O912" s="1"/>
      <c r="P912" s="1"/>
      <c r="Q912" s="1"/>
    </row>
    <row r="913" spans="1:17" ht="9.75" customHeight="1">
      <c r="A913" s="1"/>
      <c r="B913" s="1"/>
      <c r="C913" s="1"/>
      <c r="D913" s="1"/>
      <c r="E913" s="1"/>
      <c r="F913" s="1"/>
      <c r="G913" s="1"/>
      <c r="H913" s="1"/>
      <c r="I913" s="1"/>
      <c r="J913" s="1"/>
      <c r="K913" s="1"/>
      <c r="L913" s="1"/>
      <c r="M913" s="1"/>
      <c r="N913" s="1"/>
      <c r="O913" s="1"/>
      <c r="P913" s="1"/>
      <c r="Q913" s="1"/>
    </row>
    <row r="914" spans="1:17" ht="9.75" customHeight="1">
      <c r="A914" s="1"/>
      <c r="B914" s="1"/>
      <c r="C914" s="1"/>
      <c r="D914" s="1"/>
      <c r="E914" s="1"/>
      <c r="F914" s="1"/>
      <c r="G914" s="1"/>
      <c r="H914" s="1"/>
      <c r="I914" s="1"/>
      <c r="J914" s="1"/>
      <c r="K914" s="1"/>
      <c r="L914" s="1"/>
      <c r="M914" s="1"/>
      <c r="N914" s="1"/>
      <c r="O914" s="1"/>
      <c r="P914" s="1"/>
      <c r="Q914" s="1"/>
    </row>
    <row r="915" spans="1:17" ht="9.75" customHeight="1">
      <c r="A915" s="1"/>
      <c r="B915" s="1"/>
      <c r="C915" s="1"/>
      <c r="D915" s="1"/>
      <c r="E915" s="1"/>
      <c r="F915" s="1"/>
      <c r="G915" s="1"/>
      <c r="H915" s="1"/>
      <c r="I915" s="1"/>
      <c r="J915" s="1"/>
      <c r="K915" s="1"/>
      <c r="L915" s="1"/>
      <c r="M915" s="1"/>
      <c r="N915" s="1"/>
      <c r="O915" s="1"/>
      <c r="P915" s="1"/>
      <c r="Q915" s="1"/>
    </row>
    <row r="916" spans="1:17" ht="9.75" customHeight="1">
      <c r="A916" s="1"/>
      <c r="B916" s="1"/>
      <c r="C916" s="1"/>
      <c r="D916" s="1"/>
      <c r="E916" s="1"/>
      <c r="F916" s="1"/>
      <c r="G916" s="1"/>
      <c r="H916" s="1"/>
      <c r="I916" s="1"/>
      <c r="J916" s="1"/>
      <c r="K916" s="1"/>
      <c r="L916" s="1"/>
      <c r="M916" s="1"/>
      <c r="N916" s="1"/>
      <c r="O916" s="1"/>
      <c r="P916" s="1"/>
      <c r="Q916" s="1"/>
    </row>
    <row r="917" spans="1:17" ht="9.75" customHeight="1">
      <c r="A917" s="1"/>
      <c r="B917" s="1"/>
      <c r="C917" s="1"/>
      <c r="D917" s="1"/>
      <c r="E917" s="1"/>
      <c r="F917" s="1"/>
      <c r="G917" s="1"/>
      <c r="H917" s="1"/>
      <c r="I917" s="1"/>
      <c r="J917" s="1"/>
      <c r="K917" s="1"/>
      <c r="L917" s="1"/>
      <c r="M917" s="1"/>
      <c r="N917" s="1"/>
      <c r="O917" s="1"/>
      <c r="P917" s="1"/>
      <c r="Q917" s="1"/>
    </row>
    <row r="918" spans="1:17" ht="9.75" customHeight="1">
      <c r="A918" s="1"/>
      <c r="B918" s="1"/>
      <c r="C918" s="1"/>
      <c r="D918" s="1"/>
      <c r="E918" s="1"/>
      <c r="F918" s="1"/>
      <c r="G918" s="1"/>
      <c r="H918" s="1"/>
      <c r="I918" s="1"/>
      <c r="J918" s="1"/>
      <c r="K918" s="1"/>
      <c r="L918" s="1"/>
      <c r="M918" s="1"/>
      <c r="N918" s="1"/>
      <c r="O918" s="1"/>
      <c r="P918" s="1"/>
      <c r="Q918" s="1"/>
    </row>
    <row r="919" spans="1:17" ht="9.75" customHeight="1">
      <c r="A919" s="1"/>
      <c r="B919" s="1"/>
      <c r="C919" s="1"/>
      <c r="D919" s="1"/>
      <c r="E919" s="1"/>
      <c r="F919" s="1"/>
      <c r="G919" s="1"/>
      <c r="H919" s="1"/>
      <c r="I919" s="1"/>
      <c r="J919" s="1"/>
      <c r="K919" s="1"/>
      <c r="L919" s="1"/>
      <c r="M919" s="1"/>
      <c r="N919" s="1"/>
      <c r="O919" s="1"/>
      <c r="P919" s="1"/>
      <c r="Q919" s="1"/>
    </row>
    <row r="920" spans="1:17" ht="9.75" customHeight="1">
      <c r="A920" s="1"/>
      <c r="B920" s="1"/>
      <c r="C920" s="1"/>
      <c r="D920" s="1"/>
      <c r="E920" s="1"/>
      <c r="F920" s="1"/>
      <c r="G920" s="1"/>
      <c r="H920" s="1"/>
      <c r="I920" s="1"/>
      <c r="J920" s="1"/>
      <c r="K920" s="1"/>
      <c r="L920" s="1"/>
      <c r="M920" s="1"/>
      <c r="N920" s="1"/>
      <c r="O920" s="1"/>
      <c r="P920" s="1"/>
      <c r="Q920" s="1"/>
    </row>
    <row r="921" spans="1:17" ht="9.75" customHeight="1">
      <c r="A921" s="1"/>
      <c r="B921" s="1"/>
      <c r="C921" s="1"/>
      <c r="D921" s="1"/>
      <c r="E921" s="1"/>
      <c r="F921" s="1"/>
      <c r="G921" s="1"/>
      <c r="H921" s="1"/>
      <c r="I921" s="1"/>
      <c r="J921" s="1"/>
      <c r="K921" s="1"/>
      <c r="L921" s="1"/>
      <c r="M921" s="1"/>
      <c r="N921" s="1"/>
      <c r="O921" s="1"/>
      <c r="P921" s="1"/>
      <c r="Q921" s="1"/>
    </row>
    <row r="922" spans="1:17" ht="9.75" customHeight="1">
      <c r="A922" s="1"/>
      <c r="B922" s="1"/>
      <c r="C922" s="1"/>
      <c r="D922" s="1"/>
      <c r="E922" s="1"/>
      <c r="F922" s="1"/>
      <c r="G922" s="1"/>
      <c r="H922" s="1"/>
      <c r="I922" s="1"/>
      <c r="J922" s="1"/>
      <c r="K922" s="1"/>
      <c r="L922" s="1"/>
      <c r="M922" s="1"/>
      <c r="N922" s="1"/>
      <c r="O922" s="1"/>
      <c r="P922" s="1"/>
      <c r="Q922" s="1"/>
    </row>
    <row r="923" spans="1:17" ht="9.75" customHeight="1">
      <c r="A923" s="1"/>
      <c r="B923" s="1"/>
      <c r="C923" s="1"/>
      <c r="D923" s="1"/>
      <c r="E923" s="1"/>
      <c r="F923" s="1"/>
      <c r="G923" s="1"/>
      <c r="H923" s="1"/>
      <c r="I923" s="1"/>
      <c r="J923" s="1"/>
      <c r="K923" s="1"/>
      <c r="L923" s="1"/>
      <c r="M923" s="1"/>
      <c r="N923" s="1"/>
      <c r="O923" s="1"/>
      <c r="P923" s="1"/>
      <c r="Q923" s="1"/>
    </row>
    <row r="924" spans="1:17" ht="9.75" customHeight="1">
      <c r="A924" s="1"/>
      <c r="B924" s="1"/>
      <c r="C924" s="1"/>
      <c r="D924" s="1"/>
      <c r="E924" s="1"/>
      <c r="F924" s="1"/>
      <c r="G924" s="1"/>
      <c r="H924" s="1"/>
      <c r="I924" s="1"/>
      <c r="J924" s="1"/>
      <c r="K924" s="1"/>
      <c r="L924" s="1"/>
      <c r="M924" s="1"/>
      <c r="N924" s="1"/>
      <c r="O924" s="1"/>
      <c r="P924" s="1"/>
      <c r="Q924" s="1"/>
    </row>
    <row r="925" spans="1:17" ht="9.75" customHeight="1">
      <c r="A925" s="1"/>
      <c r="B925" s="1"/>
      <c r="C925" s="1"/>
      <c r="D925" s="1"/>
      <c r="E925" s="1"/>
      <c r="F925" s="1"/>
      <c r="G925" s="1"/>
      <c r="H925" s="1"/>
      <c r="I925" s="1"/>
      <c r="J925" s="1"/>
      <c r="K925" s="1"/>
      <c r="L925" s="1"/>
      <c r="M925" s="1"/>
      <c r="N925" s="1"/>
      <c r="O925" s="1"/>
      <c r="P925" s="1"/>
      <c r="Q925" s="1"/>
    </row>
    <row r="926" spans="1:17" ht="9.75" customHeight="1">
      <c r="A926" s="1"/>
      <c r="B926" s="1"/>
      <c r="C926" s="1"/>
      <c r="D926" s="1"/>
      <c r="E926" s="1"/>
      <c r="F926" s="1"/>
      <c r="G926" s="1"/>
      <c r="H926" s="1"/>
      <c r="I926" s="1"/>
      <c r="J926" s="1"/>
      <c r="K926" s="1"/>
      <c r="L926" s="1"/>
      <c r="M926" s="1"/>
      <c r="N926" s="1"/>
      <c r="O926" s="1"/>
      <c r="P926" s="1"/>
      <c r="Q926" s="1"/>
    </row>
    <row r="927" spans="1:17" ht="9.75" customHeight="1">
      <c r="A927" s="1"/>
      <c r="B927" s="1"/>
      <c r="C927" s="1"/>
      <c r="D927" s="1"/>
      <c r="E927" s="1"/>
      <c r="F927" s="1"/>
      <c r="G927" s="1"/>
      <c r="H927" s="1"/>
      <c r="I927" s="1"/>
      <c r="J927" s="1"/>
      <c r="K927" s="1"/>
      <c r="L927" s="1"/>
      <c r="M927" s="1"/>
      <c r="N927" s="1"/>
      <c r="O927" s="1"/>
      <c r="P927" s="1"/>
      <c r="Q927" s="1"/>
    </row>
    <row r="928" spans="1:17" ht="9.75" customHeight="1">
      <c r="A928" s="1"/>
      <c r="B928" s="1"/>
      <c r="C928" s="1"/>
      <c r="D928" s="1"/>
      <c r="E928" s="1"/>
      <c r="F928" s="1"/>
      <c r="G928" s="1"/>
      <c r="H928" s="1"/>
      <c r="I928" s="1"/>
      <c r="J928" s="1"/>
      <c r="K928" s="1"/>
      <c r="L928" s="1"/>
      <c r="M928" s="1"/>
      <c r="N928" s="1"/>
      <c r="O928" s="1"/>
      <c r="P928" s="1"/>
      <c r="Q928" s="1"/>
    </row>
    <row r="929" spans="1:17" ht="9.75" customHeight="1">
      <c r="A929" s="1"/>
      <c r="B929" s="1"/>
      <c r="C929" s="1"/>
      <c r="D929" s="1"/>
      <c r="E929" s="1"/>
      <c r="F929" s="1"/>
      <c r="G929" s="1"/>
      <c r="H929" s="1"/>
      <c r="I929" s="1"/>
      <c r="J929" s="1"/>
      <c r="K929" s="1"/>
      <c r="L929" s="1"/>
      <c r="M929" s="1"/>
      <c r="N929" s="1"/>
      <c r="O929" s="1"/>
      <c r="P929" s="1"/>
      <c r="Q929" s="1"/>
    </row>
    <row r="930" spans="1:17" ht="9.75" customHeight="1">
      <c r="A930" s="1"/>
      <c r="B930" s="1"/>
      <c r="C930" s="1"/>
      <c r="D930" s="1"/>
      <c r="E930" s="1"/>
      <c r="F930" s="1"/>
      <c r="G930" s="1"/>
      <c r="H930" s="1"/>
      <c r="I930" s="1"/>
      <c r="J930" s="1"/>
      <c r="K930" s="1"/>
      <c r="L930" s="1"/>
      <c r="M930" s="1"/>
      <c r="N930" s="1"/>
      <c r="O930" s="1"/>
      <c r="P930" s="1"/>
      <c r="Q930" s="1"/>
    </row>
    <row r="931" spans="1:17" ht="9.75" customHeight="1">
      <c r="A931" s="1"/>
      <c r="B931" s="1"/>
      <c r="C931" s="1"/>
      <c r="D931" s="1"/>
      <c r="E931" s="1"/>
      <c r="F931" s="1"/>
      <c r="G931" s="1"/>
      <c r="H931" s="1"/>
      <c r="I931" s="1"/>
      <c r="J931" s="1"/>
      <c r="K931" s="1"/>
      <c r="L931" s="1"/>
      <c r="M931" s="1"/>
      <c r="N931" s="1"/>
      <c r="O931" s="1"/>
      <c r="P931" s="1"/>
      <c r="Q931" s="1"/>
    </row>
    <row r="932" spans="1:17" ht="9.75" customHeight="1">
      <c r="A932" s="1"/>
      <c r="B932" s="1"/>
      <c r="C932" s="1"/>
      <c r="D932" s="1"/>
      <c r="E932" s="1"/>
      <c r="F932" s="1"/>
      <c r="G932" s="1"/>
      <c r="H932" s="1"/>
      <c r="I932" s="1"/>
      <c r="J932" s="1"/>
      <c r="K932" s="1"/>
      <c r="L932" s="1"/>
      <c r="M932" s="1"/>
      <c r="N932" s="1"/>
      <c r="O932" s="1"/>
      <c r="P932" s="1"/>
      <c r="Q932" s="1"/>
    </row>
    <row r="933" spans="1:17" ht="9.75" customHeight="1">
      <c r="A933" s="1"/>
      <c r="B933" s="1"/>
      <c r="C933" s="1"/>
      <c r="D933" s="1"/>
      <c r="E933" s="1"/>
      <c r="F933" s="1"/>
      <c r="G933" s="1"/>
      <c r="H933" s="1"/>
      <c r="I933" s="1"/>
      <c r="J933" s="1"/>
      <c r="K933" s="1"/>
      <c r="L933" s="1"/>
      <c r="M933" s="1"/>
      <c r="N933" s="1"/>
      <c r="O933" s="1"/>
      <c r="P933" s="1"/>
      <c r="Q933" s="1"/>
    </row>
    <row r="934" spans="1:17" ht="9.75" customHeight="1">
      <c r="A934" s="1"/>
      <c r="B934" s="1"/>
      <c r="C934" s="1"/>
      <c r="D934" s="1"/>
      <c r="E934" s="1"/>
      <c r="F934" s="1"/>
      <c r="G934" s="1"/>
      <c r="H934" s="1"/>
      <c r="I934" s="1"/>
      <c r="J934" s="1"/>
      <c r="K934" s="1"/>
      <c r="L934" s="1"/>
      <c r="M934" s="1"/>
      <c r="N934" s="1"/>
      <c r="O934" s="1"/>
      <c r="P934" s="1"/>
      <c r="Q934" s="1"/>
    </row>
    <row r="935" spans="1:17" ht="9.75" customHeight="1">
      <c r="A935" s="1"/>
      <c r="B935" s="1"/>
      <c r="C935" s="1"/>
      <c r="D935" s="1"/>
      <c r="E935" s="1"/>
      <c r="F935" s="1"/>
      <c r="G935" s="1"/>
      <c r="H935" s="1"/>
      <c r="I935" s="1"/>
      <c r="J935" s="1"/>
      <c r="K935" s="1"/>
      <c r="L935" s="1"/>
      <c r="M935" s="1"/>
      <c r="N935" s="1"/>
      <c r="O935" s="1"/>
      <c r="P935" s="1"/>
      <c r="Q935" s="1"/>
    </row>
    <row r="936" spans="1:17" ht="9.75" customHeight="1">
      <c r="A936" s="1"/>
      <c r="B936" s="1"/>
      <c r="C936" s="1"/>
      <c r="D936" s="1"/>
      <c r="E936" s="1"/>
      <c r="F936" s="1"/>
      <c r="G936" s="1"/>
      <c r="H936" s="1"/>
      <c r="I936" s="1"/>
      <c r="J936" s="1"/>
      <c r="K936" s="1"/>
      <c r="L936" s="1"/>
      <c r="M936" s="1"/>
      <c r="N936" s="1"/>
      <c r="O936" s="1"/>
      <c r="P936" s="1"/>
      <c r="Q936" s="1"/>
    </row>
    <row r="937" spans="1:17" ht="9.75" customHeight="1">
      <c r="A937" s="1"/>
      <c r="B937" s="1"/>
      <c r="C937" s="1"/>
      <c r="D937" s="1"/>
      <c r="E937" s="1"/>
      <c r="F937" s="1"/>
      <c r="G937" s="1"/>
      <c r="H937" s="1"/>
      <c r="I937" s="1"/>
      <c r="J937" s="1"/>
      <c r="K937" s="1"/>
      <c r="L937" s="1"/>
      <c r="M937" s="1"/>
      <c r="N937" s="1"/>
      <c r="O937" s="1"/>
      <c r="P937" s="1"/>
      <c r="Q937" s="1"/>
    </row>
    <row r="938" spans="1:17" ht="9.75" customHeight="1">
      <c r="A938" s="1"/>
      <c r="B938" s="1"/>
      <c r="C938" s="1"/>
      <c r="D938" s="1"/>
      <c r="E938" s="1"/>
      <c r="F938" s="1"/>
      <c r="G938" s="1"/>
      <c r="H938" s="1"/>
      <c r="I938" s="1"/>
      <c r="J938" s="1"/>
      <c r="K938" s="1"/>
      <c r="L938" s="1"/>
      <c r="M938" s="1"/>
      <c r="N938" s="1"/>
      <c r="O938" s="1"/>
      <c r="P938" s="1"/>
      <c r="Q938" s="1"/>
    </row>
    <row r="939" spans="1:17" ht="9.75" customHeight="1">
      <c r="A939" s="1"/>
      <c r="B939" s="1"/>
      <c r="C939" s="1"/>
      <c r="D939" s="1"/>
      <c r="E939" s="1"/>
      <c r="F939" s="1"/>
      <c r="G939" s="1"/>
      <c r="H939" s="1"/>
      <c r="I939" s="1"/>
      <c r="J939" s="1"/>
      <c r="K939" s="1"/>
      <c r="L939" s="1"/>
      <c r="M939" s="1"/>
      <c r="N939" s="1"/>
      <c r="O939" s="1"/>
      <c r="P939" s="1"/>
      <c r="Q939" s="1"/>
    </row>
    <row r="940" spans="1:17" ht="9.75" customHeight="1">
      <c r="A940" s="1"/>
      <c r="B940" s="1"/>
      <c r="C940" s="1"/>
      <c r="D940" s="1"/>
      <c r="E940" s="1"/>
      <c r="F940" s="1"/>
      <c r="G940" s="1"/>
      <c r="H940" s="1"/>
      <c r="I940" s="1"/>
      <c r="J940" s="1"/>
      <c r="K940" s="1"/>
      <c r="L940" s="1"/>
      <c r="M940" s="1"/>
      <c r="N940" s="1"/>
      <c r="O940" s="1"/>
      <c r="P940" s="1"/>
      <c r="Q940" s="1"/>
    </row>
    <row r="941" spans="1:17" ht="9.75" customHeight="1">
      <c r="A941" s="1"/>
      <c r="B941" s="1"/>
      <c r="C941" s="1"/>
      <c r="D941" s="1"/>
      <c r="E941" s="1"/>
      <c r="F941" s="1"/>
      <c r="G941" s="1"/>
      <c r="H941" s="1"/>
      <c r="I941" s="1"/>
      <c r="J941" s="1"/>
      <c r="K941" s="1"/>
      <c r="L941" s="1"/>
      <c r="M941" s="1"/>
      <c r="N941" s="1"/>
      <c r="O941" s="1"/>
      <c r="P941" s="1"/>
      <c r="Q941" s="1"/>
    </row>
    <row r="942" spans="1:17" ht="9.75" customHeight="1">
      <c r="A942" s="1"/>
      <c r="B942" s="1"/>
      <c r="C942" s="1"/>
      <c r="D942" s="1"/>
      <c r="E942" s="1"/>
      <c r="F942" s="1"/>
      <c r="G942" s="1"/>
      <c r="H942" s="1"/>
      <c r="I942" s="1"/>
      <c r="J942" s="1"/>
      <c r="K942" s="1"/>
      <c r="L942" s="1"/>
      <c r="M942" s="1"/>
      <c r="N942" s="1"/>
      <c r="O942" s="1"/>
      <c r="P942" s="1"/>
      <c r="Q942" s="1"/>
    </row>
    <row r="943" spans="1:17" ht="9.75" customHeight="1">
      <c r="A943" s="1"/>
      <c r="B943" s="1"/>
      <c r="C943" s="1"/>
      <c r="D943" s="1"/>
      <c r="E943" s="1"/>
      <c r="F943" s="1"/>
      <c r="G943" s="1"/>
      <c r="H943" s="1"/>
      <c r="I943" s="1"/>
      <c r="J943" s="1"/>
      <c r="K943" s="1"/>
      <c r="L943" s="1"/>
      <c r="M943" s="1"/>
      <c r="N943" s="1"/>
      <c r="O943" s="1"/>
      <c r="P943" s="1"/>
      <c r="Q943" s="1"/>
    </row>
    <row r="944" spans="1:17" ht="9.75" customHeight="1">
      <c r="A944" s="1"/>
      <c r="B944" s="1"/>
      <c r="C944" s="1"/>
      <c r="D944" s="1"/>
      <c r="E944" s="1"/>
      <c r="F944" s="1"/>
      <c r="G944" s="1"/>
      <c r="H944" s="1"/>
      <c r="I944" s="1"/>
      <c r="J944" s="1"/>
      <c r="K944" s="1"/>
      <c r="L944" s="1"/>
      <c r="M944" s="1"/>
      <c r="N944" s="1"/>
      <c r="O944" s="1"/>
      <c r="P944" s="1"/>
      <c r="Q944" s="1"/>
    </row>
    <row r="945" spans="1:17" ht="9.75" customHeight="1">
      <c r="A945" s="1"/>
      <c r="B945" s="1"/>
      <c r="C945" s="1"/>
      <c r="D945" s="1"/>
      <c r="E945" s="1"/>
      <c r="F945" s="1"/>
      <c r="G945" s="1"/>
      <c r="H945" s="1"/>
      <c r="I945" s="1"/>
      <c r="J945" s="1"/>
      <c r="K945" s="1"/>
      <c r="L945" s="1"/>
      <c r="M945" s="1"/>
      <c r="N945" s="1"/>
      <c r="O945" s="1"/>
      <c r="P945" s="1"/>
      <c r="Q945" s="1"/>
    </row>
    <row r="946" spans="1:17" ht="9.75" customHeight="1">
      <c r="A946" s="1"/>
      <c r="B946" s="1"/>
      <c r="C946" s="1"/>
      <c r="D946" s="1"/>
      <c r="E946" s="1"/>
      <c r="F946" s="1"/>
      <c r="G946" s="1"/>
      <c r="H946" s="1"/>
      <c r="I946" s="1"/>
      <c r="J946" s="1"/>
      <c r="K946" s="1"/>
      <c r="L946" s="1"/>
      <c r="M946" s="1"/>
      <c r="N946" s="1"/>
      <c r="O946" s="1"/>
      <c r="P946" s="1"/>
      <c r="Q946" s="1"/>
    </row>
    <row r="947" spans="1:17" ht="9.75" customHeight="1">
      <c r="A947" s="1"/>
      <c r="B947" s="1"/>
      <c r="C947" s="1"/>
      <c r="D947" s="1"/>
      <c r="E947" s="1"/>
      <c r="F947" s="1"/>
      <c r="G947" s="1"/>
      <c r="H947" s="1"/>
      <c r="I947" s="1"/>
      <c r="J947" s="1"/>
      <c r="K947" s="1"/>
      <c r="L947" s="1"/>
      <c r="M947" s="1"/>
      <c r="N947" s="1"/>
      <c r="O947" s="1"/>
      <c r="P947" s="1"/>
      <c r="Q947" s="1"/>
    </row>
    <row r="948" spans="1:17" ht="9.75" customHeight="1">
      <c r="A948" s="1"/>
      <c r="B948" s="1"/>
      <c r="C948" s="1"/>
      <c r="D948" s="1"/>
      <c r="E948" s="1"/>
      <c r="F948" s="1"/>
      <c r="G948" s="1"/>
      <c r="H948" s="1"/>
      <c r="I948" s="1"/>
      <c r="J948" s="1"/>
      <c r="K948" s="1"/>
      <c r="L948" s="1"/>
      <c r="M948" s="1"/>
      <c r="N948" s="1"/>
      <c r="O948" s="1"/>
      <c r="P948" s="1"/>
      <c r="Q948" s="1"/>
    </row>
    <row r="949" spans="1:17" ht="9.75" customHeight="1">
      <c r="A949" s="1"/>
      <c r="B949" s="1"/>
      <c r="C949" s="1"/>
      <c r="D949" s="1"/>
      <c r="E949" s="1"/>
      <c r="F949" s="1"/>
      <c r="G949" s="1"/>
      <c r="H949" s="1"/>
      <c r="I949" s="1"/>
      <c r="J949" s="1"/>
      <c r="K949" s="1"/>
      <c r="L949" s="1"/>
      <c r="M949" s="1"/>
      <c r="N949" s="1"/>
      <c r="O949" s="1"/>
      <c r="P949" s="1"/>
      <c r="Q949" s="1"/>
    </row>
    <row r="950" spans="1:17" ht="9.75" customHeight="1">
      <c r="A950" s="1"/>
      <c r="B950" s="1"/>
      <c r="C950" s="1"/>
      <c r="D950" s="1"/>
      <c r="E950" s="1"/>
      <c r="F950" s="1"/>
      <c r="G950" s="1"/>
      <c r="H950" s="1"/>
      <c r="I950" s="1"/>
      <c r="J950" s="1"/>
      <c r="K950" s="1"/>
      <c r="L950" s="1"/>
      <c r="M950" s="1"/>
      <c r="N950" s="1"/>
      <c r="O950" s="1"/>
      <c r="P950" s="1"/>
      <c r="Q950" s="1"/>
    </row>
    <row r="951" spans="1:17" ht="9.75" customHeight="1">
      <c r="A951" s="1"/>
      <c r="B951" s="1"/>
      <c r="C951" s="1"/>
      <c r="D951" s="1"/>
      <c r="E951" s="1"/>
      <c r="F951" s="1"/>
      <c r="G951" s="1"/>
      <c r="H951" s="1"/>
      <c r="I951" s="1"/>
      <c r="J951" s="1"/>
      <c r="K951" s="1"/>
      <c r="L951" s="1"/>
      <c r="M951" s="1"/>
      <c r="N951" s="1"/>
      <c r="O951" s="1"/>
      <c r="P951" s="1"/>
      <c r="Q951" s="1"/>
    </row>
    <row r="952" spans="1:17" ht="9.75" customHeight="1">
      <c r="A952" s="1"/>
      <c r="B952" s="1"/>
      <c r="C952" s="1"/>
      <c r="D952" s="1"/>
      <c r="E952" s="1"/>
      <c r="F952" s="1"/>
      <c r="G952" s="1"/>
      <c r="H952" s="1"/>
      <c r="I952" s="1"/>
      <c r="J952" s="1"/>
      <c r="K952" s="1"/>
      <c r="L952" s="1"/>
      <c r="M952" s="1"/>
      <c r="N952" s="1"/>
      <c r="O952" s="1"/>
      <c r="P952" s="1"/>
      <c r="Q952" s="1"/>
    </row>
    <row r="953" spans="1:17" ht="9.75" customHeight="1">
      <c r="A953" s="1"/>
      <c r="B953" s="1"/>
      <c r="C953" s="1"/>
      <c r="D953" s="1"/>
      <c r="E953" s="1"/>
      <c r="F953" s="1"/>
      <c r="G953" s="1"/>
      <c r="H953" s="1"/>
      <c r="I953" s="1"/>
      <c r="J953" s="1"/>
      <c r="K953" s="1"/>
      <c r="L953" s="1"/>
      <c r="M953" s="1"/>
      <c r="N953" s="1"/>
      <c r="O953" s="1"/>
      <c r="P953" s="1"/>
      <c r="Q953" s="1"/>
    </row>
    <row r="954" spans="1:17" ht="9.75" customHeight="1">
      <c r="A954" s="1"/>
      <c r="B954" s="1"/>
      <c r="C954" s="1"/>
      <c r="D954" s="1"/>
      <c r="E954" s="1"/>
      <c r="F954" s="1"/>
      <c r="G954" s="1"/>
      <c r="H954" s="1"/>
      <c r="I954" s="1"/>
      <c r="J954" s="1"/>
      <c r="K954" s="1"/>
      <c r="L954" s="1"/>
      <c r="M954" s="1"/>
      <c r="N954" s="1"/>
      <c r="O954" s="1"/>
      <c r="P954" s="1"/>
      <c r="Q954" s="1"/>
    </row>
    <row r="955" spans="1:17" ht="9.75" customHeight="1">
      <c r="A955" s="1"/>
      <c r="B955" s="1"/>
      <c r="C955" s="1"/>
      <c r="D955" s="1"/>
      <c r="E955" s="1"/>
      <c r="F955" s="1"/>
      <c r="G955" s="1"/>
      <c r="H955" s="1"/>
      <c r="I955" s="1"/>
      <c r="J955" s="1"/>
      <c r="K955" s="1"/>
      <c r="L955" s="1"/>
      <c r="M955" s="1"/>
      <c r="N955" s="1"/>
      <c r="O955" s="1"/>
      <c r="P955" s="1"/>
      <c r="Q955" s="1"/>
    </row>
    <row r="956" spans="1:17" ht="9.75" customHeight="1">
      <c r="A956" s="1"/>
      <c r="B956" s="1"/>
      <c r="C956" s="1"/>
      <c r="D956" s="1"/>
      <c r="E956" s="1"/>
      <c r="F956" s="1"/>
      <c r="G956" s="1"/>
      <c r="H956" s="1"/>
      <c r="I956" s="1"/>
      <c r="J956" s="1"/>
      <c r="K956" s="1"/>
      <c r="L956" s="1"/>
      <c r="M956" s="1"/>
      <c r="N956" s="1"/>
      <c r="O956" s="1"/>
      <c r="P956" s="1"/>
      <c r="Q956" s="1"/>
    </row>
    <row r="957" spans="1:17" ht="9.75" customHeight="1">
      <c r="A957" s="1"/>
      <c r="B957" s="1"/>
      <c r="C957" s="1"/>
      <c r="D957" s="1"/>
      <c r="E957" s="1"/>
      <c r="F957" s="1"/>
      <c r="G957" s="1"/>
      <c r="H957" s="1"/>
      <c r="I957" s="1"/>
      <c r="J957" s="1"/>
      <c r="K957" s="1"/>
      <c r="L957" s="1"/>
      <c r="M957" s="1"/>
      <c r="N957" s="1"/>
      <c r="O957" s="1"/>
      <c r="P957" s="1"/>
      <c r="Q957" s="1"/>
    </row>
    <row r="958" spans="1:17" ht="9.75" customHeight="1">
      <c r="A958" s="1"/>
      <c r="B958" s="1"/>
      <c r="C958" s="1"/>
      <c r="D958" s="1"/>
      <c r="E958" s="1"/>
      <c r="F958" s="1"/>
      <c r="G958" s="1"/>
      <c r="H958" s="1"/>
      <c r="I958" s="1"/>
      <c r="J958" s="1"/>
      <c r="K958" s="1"/>
      <c r="L958" s="1"/>
      <c r="M958" s="1"/>
      <c r="N958" s="1"/>
      <c r="O958" s="1"/>
      <c r="P958" s="1"/>
      <c r="Q958" s="1"/>
    </row>
    <row r="959" spans="1:17" ht="9.75" customHeight="1">
      <c r="A959" s="1"/>
      <c r="B959" s="1"/>
      <c r="C959" s="1"/>
      <c r="D959" s="1"/>
      <c r="E959" s="1"/>
      <c r="F959" s="1"/>
      <c r="G959" s="1"/>
      <c r="H959" s="1"/>
      <c r="I959" s="1"/>
      <c r="J959" s="1"/>
      <c r="K959" s="1"/>
      <c r="L959" s="1"/>
      <c r="M959" s="1"/>
      <c r="N959" s="1"/>
      <c r="O959" s="1"/>
      <c r="P959" s="1"/>
      <c r="Q959" s="1"/>
    </row>
    <row r="960" spans="1:17" ht="9.75" customHeight="1">
      <c r="A960" s="1"/>
      <c r="B960" s="1"/>
      <c r="C960" s="1"/>
      <c r="D960" s="1"/>
      <c r="E960" s="1"/>
      <c r="F960" s="1"/>
      <c r="G960" s="1"/>
      <c r="H960" s="1"/>
      <c r="I960" s="1"/>
      <c r="J960" s="1"/>
      <c r="K960" s="1"/>
      <c r="L960" s="1"/>
      <c r="M960" s="1"/>
      <c r="N960" s="1"/>
      <c r="O960" s="1"/>
      <c r="P960" s="1"/>
      <c r="Q960" s="1"/>
    </row>
    <row r="961" spans="1:17" ht="9.75" customHeight="1">
      <c r="A961" s="1"/>
      <c r="B961" s="1"/>
      <c r="C961" s="1"/>
      <c r="D961" s="1"/>
      <c r="E961" s="1"/>
      <c r="F961" s="1"/>
      <c r="G961" s="1"/>
      <c r="H961" s="1"/>
      <c r="I961" s="1"/>
      <c r="J961" s="1"/>
      <c r="K961" s="1"/>
      <c r="L961" s="1"/>
      <c r="M961" s="1"/>
      <c r="N961" s="1"/>
      <c r="O961" s="1"/>
      <c r="P961" s="1"/>
      <c r="Q961" s="1"/>
    </row>
    <row r="962" spans="1:17" ht="9.75" customHeight="1">
      <c r="A962" s="1"/>
      <c r="B962" s="1"/>
      <c r="C962" s="1"/>
      <c r="D962" s="1"/>
      <c r="E962" s="1"/>
      <c r="F962" s="1"/>
      <c r="G962" s="1"/>
      <c r="H962" s="1"/>
      <c r="I962" s="1"/>
      <c r="J962" s="1"/>
      <c r="K962" s="1"/>
      <c r="L962" s="1"/>
      <c r="M962" s="1"/>
      <c r="N962" s="1"/>
      <c r="O962" s="1"/>
      <c r="P962" s="1"/>
      <c r="Q962" s="1"/>
    </row>
    <row r="963" spans="1:17" ht="9.75" customHeight="1">
      <c r="A963" s="1"/>
      <c r="B963" s="1"/>
      <c r="C963" s="1"/>
      <c r="D963" s="1"/>
      <c r="E963" s="1"/>
      <c r="F963" s="1"/>
      <c r="G963" s="1"/>
      <c r="H963" s="1"/>
      <c r="I963" s="1"/>
      <c r="J963" s="1"/>
      <c r="K963" s="1"/>
      <c r="L963" s="1"/>
      <c r="M963" s="1"/>
      <c r="N963" s="1"/>
      <c r="O963" s="1"/>
      <c r="P963" s="1"/>
      <c r="Q963" s="1"/>
    </row>
    <row r="964" spans="1:17" ht="9.75" customHeight="1">
      <c r="A964" s="1"/>
      <c r="B964" s="1"/>
      <c r="C964" s="1"/>
      <c r="D964" s="1"/>
      <c r="E964" s="1"/>
      <c r="F964" s="1"/>
      <c r="G964" s="1"/>
      <c r="H964" s="1"/>
      <c r="I964" s="1"/>
      <c r="J964" s="1"/>
      <c r="K964" s="1"/>
      <c r="L964" s="1"/>
      <c r="M964" s="1"/>
      <c r="N964" s="1"/>
      <c r="O964" s="1"/>
      <c r="P964" s="1"/>
      <c r="Q964" s="1"/>
    </row>
    <row r="965" spans="1:17" ht="9.75" customHeight="1">
      <c r="A965" s="1"/>
      <c r="B965" s="1"/>
      <c r="C965" s="1"/>
      <c r="D965" s="1"/>
      <c r="E965" s="1"/>
      <c r="F965" s="1"/>
      <c r="G965" s="1"/>
      <c r="H965" s="1"/>
      <c r="I965" s="1"/>
      <c r="J965" s="1"/>
      <c r="K965" s="1"/>
      <c r="L965" s="1"/>
      <c r="M965" s="1"/>
      <c r="N965" s="1"/>
      <c r="O965" s="1"/>
      <c r="P965" s="1"/>
      <c r="Q965" s="1"/>
    </row>
    <row r="966" spans="1:17" ht="9.75" customHeight="1">
      <c r="A966" s="1"/>
      <c r="B966" s="1"/>
      <c r="C966" s="1"/>
      <c r="D966" s="1"/>
      <c r="E966" s="1"/>
      <c r="F966" s="1"/>
      <c r="G966" s="1"/>
      <c r="H966" s="1"/>
      <c r="I966" s="1"/>
      <c r="J966" s="1"/>
      <c r="K966" s="1"/>
      <c r="L966" s="1"/>
      <c r="M966" s="1"/>
      <c r="N966" s="1"/>
      <c r="O966" s="1"/>
      <c r="P966" s="1"/>
      <c r="Q966" s="1"/>
    </row>
    <row r="967" spans="1:17" ht="9.75" customHeight="1">
      <c r="A967" s="1"/>
      <c r="B967" s="1"/>
      <c r="C967" s="1"/>
      <c r="D967" s="1"/>
      <c r="E967" s="1"/>
      <c r="F967" s="1"/>
      <c r="G967" s="1"/>
      <c r="H967" s="1"/>
      <c r="I967" s="1"/>
      <c r="J967" s="1"/>
      <c r="K967" s="1"/>
      <c r="L967" s="1"/>
      <c r="M967" s="1"/>
      <c r="N967" s="1"/>
      <c r="O967" s="1"/>
      <c r="P967" s="1"/>
      <c r="Q967" s="1"/>
    </row>
    <row r="968" spans="1:17" ht="9.75" customHeight="1">
      <c r="A968" s="1"/>
      <c r="B968" s="1"/>
      <c r="C968" s="1"/>
      <c r="D968" s="1"/>
      <c r="E968" s="1"/>
      <c r="F968" s="1"/>
      <c r="G968" s="1"/>
      <c r="H968" s="1"/>
      <c r="I968" s="1"/>
      <c r="J968" s="1"/>
      <c r="K968" s="1"/>
      <c r="L968" s="1"/>
      <c r="M968" s="1"/>
      <c r="N968" s="1"/>
      <c r="O968" s="1"/>
      <c r="P968" s="1"/>
      <c r="Q968" s="1"/>
    </row>
    <row r="969" spans="1:17" ht="9.75" customHeight="1">
      <c r="A969" s="1"/>
      <c r="B969" s="1"/>
      <c r="C969" s="1"/>
      <c r="D969" s="1"/>
      <c r="E969" s="1"/>
      <c r="F969" s="1"/>
      <c r="G969" s="1"/>
      <c r="H969" s="1"/>
      <c r="I969" s="1"/>
      <c r="J969" s="1"/>
      <c r="K969" s="1"/>
      <c r="L969" s="1"/>
      <c r="M969" s="1"/>
      <c r="N969" s="1"/>
      <c r="O969" s="1"/>
      <c r="P969" s="1"/>
      <c r="Q969" s="1"/>
    </row>
    <row r="970" spans="1:17" ht="9.75" customHeight="1">
      <c r="A970" s="1"/>
      <c r="B970" s="1"/>
      <c r="C970" s="1"/>
      <c r="D970" s="1"/>
      <c r="E970" s="1"/>
      <c r="F970" s="1"/>
      <c r="G970" s="1"/>
      <c r="H970" s="1"/>
      <c r="I970" s="1"/>
      <c r="J970" s="1"/>
      <c r="K970" s="1"/>
      <c r="L970" s="1"/>
      <c r="M970" s="1"/>
      <c r="N970" s="1"/>
      <c r="O970" s="1"/>
      <c r="P970" s="1"/>
      <c r="Q970" s="1"/>
    </row>
    <row r="971" spans="1:17" ht="9.75" customHeight="1">
      <c r="A971" s="1"/>
      <c r="B971" s="1"/>
      <c r="C971" s="1"/>
      <c r="D971" s="1"/>
      <c r="E971" s="1"/>
      <c r="F971" s="1"/>
      <c r="G971" s="1"/>
      <c r="H971" s="1"/>
      <c r="I971" s="1"/>
      <c r="J971" s="1"/>
      <c r="K971" s="1"/>
      <c r="L971" s="1"/>
      <c r="M971" s="1"/>
      <c r="N971" s="1"/>
      <c r="O971" s="1"/>
      <c r="P971" s="1"/>
      <c r="Q971" s="1"/>
    </row>
    <row r="972" spans="1:17" ht="9.75" customHeight="1">
      <c r="A972" s="1"/>
      <c r="B972" s="1"/>
      <c r="C972" s="1"/>
      <c r="D972" s="1"/>
      <c r="E972" s="1"/>
      <c r="F972" s="1"/>
      <c r="G972" s="1"/>
      <c r="H972" s="1"/>
      <c r="I972" s="1"/>
      <c r="J972" s="1"/>
      <c r="K972" s="1"/>
      <c r="L972" s="1"/>
      <c r="M972" s="1"/>
      <c r="N972" s="1"/>
      <c r="O972" s="1"/>
      <c r="P972" s="1"/>
      <c r="Q972" s="1"/>
    </row>
    <row r="973" spans="1:17" ht="9.75" customHeight="1">
      <c r="A973" s="1"/>
      <c r="B973" s="1"/>
      <c r="C973" s="1"/>
      <c r="D973" s="1"/>
      <c r="E973" s="1"/>
      <c r="F973" s="1"/>
      <c r="G973" s="1"/>
      <c r="H973" s="1"/>
      <c r="I973" s="1"/>
      <c r="J973" s="1"/>
      <c r="K973" s="1"/>
      <c r="L973" s="1"/>
      <c r="M973" s="1"/>
      <c r="N973" s="1"/>
      <c r="O973" s="1"/>
      <c r="P973" s="1"/>
      <c r="Q973" s="1"/>
    </row>
    <row r="974" spans="1:17" ht="9.75" customHeight="1">
      <c r="A974" s="1"/>
      <c r="B974" s="1"/>
      <c r="C974" s="1"/>
      <c r="D974" s="1"/>
      <c r="E974" s="1"/>
      <c r="F974" s="1"/>
      <c r="G974" s="1"/>
      <c r="H974" s="1"/>
      <c r="I974" s="1"/>
      <c r="J974" s="1"/>
      <c r="K974" s="1"/>
      <c r="L974" s="1"/>
      <c r="M974" s="1"/>
      <c r="N974" s="1"/>
      <c r="O974" s="1"/>
      <c r="P974" s="1"/>
      <c r="Q974" s="1"/>
    </row>
    <row r="975" spans="1:17" ht="9.75" customHeight="1">
      <c r="A975" s="1"/>
      <c r="B975" s="1"/>
      <c r="C975" s="1"/>
      <c r="D975" s="1"/>
      <c r="E975" s="1"/>
      <c r="F975" s="1"/>
      <c r="G975" s="1"/>
      <c r="H975" s="1"/>
      <c r="I975" s="1"/>
      <c r="J975" s="1"/>
      <c r="K975" s="1"/>
      <c r="L975" s="1"/>
      <c r="M975" s="1"/>
      <c r="N975" s="1"/>
      <c r="O975" s="1"/>
      <c r="P975" s="1"/>
      <c r="Q975" s="1"/>
    </row>
    <row r="976" spans="1:17" ht="9.75" customHeight="1">
      <c r="A976" s="1"/>
      <c r="B976" s="1"/>
      <c r="C976" s="1"/>
      <c r="D976" s="1"/>
      <c r="E976" s="1"/>
      <c r="F976" s="1"/>
      <c r="G976" s="1"/>
      <c r="H976" s="1"/>
      <c r="I976" s="1"/>
      <c r="J976" s="1"/>
      <c r="K976" s="1"/>
      <c r="L976" s="1"/>
      <c r="M976" s="1"/>
      <c r="N976" s="1"/>
      <c r="O976" s="1"/>
      <c r="P976" s="1"/>
      <c r="Q976" s="1"/>
    </row>
    <row r="977" spans="1:17" ht="9.75" customHeight="1">
      <c r="A977" s="1"/>
      <c r="B977" s="1"/>
      <c r="C977" s="1"/>
      <c r="D977" s="1"/>
      <c r="E977" s="1"/>
      <c r="F977" s="1"/>
      <c r="G977" s="1"/>
      <c r="H977" s="1"/>
      <c r="I977" s="1"/>
      <c r="J977" s="1"/>
      <c r="K977" s="1"/>
      <c r="L977" s="1"/>
      <c r="M977" s="1"/>
      <c r="N977" s="1"/>
      <c r="O977" s="1"/>
      <c r="P977" s="1"/>
      <c r="Q977" s="1"/>
    </row>
    <row r="978" spans="1:17" ht="9.75" customHeight="1">
      <c r="A978" s="1"/>
      <c r="B978" s="1"/>
      <c r="C978" s="1"/>
      <c r="D978" s="1"/>
      <c r="E978" s="1"/>
      <c r="F978" s="1"/>
      <c r="G978" s="1"/>
      <c r="H978" s="1"/>
      <c r="I978" s="1"/>
      <c r="J978" s="1"/>
      <c r="K978" s="1"/>
      <c r="L978" s="1"/>
      <c r="M978" s="1"/>
      <c r="N978" s="1"/>
      <c r="O978" s="1"/>
      <c r="P978" s="1"/>
      <c r="Q978" s="1"/>
    </row>
    <row r="979" spans="1:17" ht="9.75" customHeight="1">
      <c r="A979" s="1"/>
      <c r="B979" s="1"/>
      <c r="C979" s="1"/>
      <c r="D979" s="1"/>
      <c r="E979" s="1"/>
      <c r="F979" s="1"/>
      <c r="G979" s="1"/>
      <c r="H979" s="1"/>
      <c r="I979" s="1"/>
      <c r="J979" s="1"/>
      <c r="K979" s="1"/>
      <c r="L979" s="1"/>
      <c r="M979" s="1"/>
      <c r="N979" s="1"/>
      <c r="O979" s="1"/>
      <c r="P979" s="1"/>
      <c r="Q979" s="1"/>
    </row>
    <row r="980" spans="1:17" ht="9.75" customHeight="1">
      <c r="A980" s="1"/>
      <c r="B980" s="1"/>
      <c r="C980" s="1"/>
      <c r="D980" s="1"/>
      <c r="E980" s="1"/>
      <c r="F980" s="1"/>
      <c r="G980" s="1"/>
      <c r="H980" s="1"/>
      <c r="I980" s="1"/>
      <c r="J980" s="1"/>
      <c r="K980" s="1"/>
      <c r="L980" s="1"/>
      <c r="M980" s="1"/>
      <c r="N980" s="1"/>
      <c r="O980" s="1"/>
      <c r="P980" s="1"/>
      <c r="Q980" s="1"/>
    </row>
    <row r="981" spans="1:17" ht="9.75" customHeight="1">
      <c r="A981" s="1"/>
      <c r="B981" s="1"/>
      <c r="C981" s="1"/>
      <c r="D981" s="1"/>
      <c r="E981" s="1"/>
      <c r="F981" s="1"/>
      <c r="G981" s="1"/>
      <c r="H981" s="1"/>
      <c r="I981" s="1"/>
      <c r="J981" s="1"/>
      <c r="K981" s="1"/>
      <c r="L981" s="1"/>
      <c r="M981" s="1"/>
      <c r="N981" s="1"/>
      <c r="O981" s="1"/>
      <c r="P981" s="1"/>
      <c r="Q981" s="1"/>
    </row>
    <row r="982" spans="1:17" ht="9.75" customHeight="1">
      <c r="A982" s="1"/>
      <c r="B982" s="1"/>
      <c r="C982" s="1"/>
      <c r="D982" s="1"/>
      <c r="E982" s="1"/>
      <c r="F982" s="1"/>
      <c r="G982" s="1"/>
      <c r="H982" s="1"/>
      <c r="I982" s="1"/>
      <c r="J982" s="1"/>
      <c r="K982" s="1"/>
      <c r="L982" s="1"/>
      <c r="M982" s="1"/>
      <c r="N982" s="1"/>
      <c r="O982" s="1"/>
      <c r="P982" s="1"/>
      <c r="Q982" s="1"/>
    </row>
    <row r="983" spans="1:17" ht="9.75" customHeight="1">
      <c r="A983" s="1"/>
      <c r="B983" s="1"/>
      <c r="C983" s="1"/>
      <c r="D983" s="1"/>
      <c r="E983" s="1"/>
      <c r="F983" s="1"/>
      <c r="G983" s="1"/>
      <c r="H983" s="1"/>
      <c r="I983" s="1"/>
      <c r="J983" s="1"/>
      <c r="K983" s="1"/>
      <c r="L983" s="1"/>
      <c r="M983" s="1"/>
      <c r="N983" s="1"/>
      <c r="O983" s="1"/>
      <c r="P983" s="1"/>
      <c r="Q983" s="1"/>
    </row>
    <row r="984" spans="1:17" ht="9.75" customHeight="1">
      <c r="A984" s="1"/>
      <c r="B984" s="1"/>
      <c r="C984" s="1"/>
      <c r="D984" s="1"/>
      <c r="E984" s="1"/>
      <c r="F984" s="1"/>
      <c r="G984" s="1"/>
      <c r="H984" s="1"/>
      <c r="I984" s="1"/>
      <c r="J984" s="1"/>
      <c r="K984" s="1"/>
      <c r="L984" s="1"/>
      <c r="M984" s="1"/>
      <c r="N984" s="1"/>
      <c r="O984" s="1"/>
      <c r="P984" s="1"/>
      <c r="Q984" s="1"/>
    </row>
    <row r="985" spans="1:17" ht="9.75" customHeight="1">
      <c r="A985" s="1"/>
      <c r="B985" s="1"/>
      <c r="C985" s="1"/>
      <c r="D985" s="1"/>
      <c r="E985" s="1"/>
      <c r="F985" s="1"/>
      <c r="G985" s="1"/>
      <c r="H985" s="1"/>
      <c r="I985" s="1"/>
      <c r="J985" s="1"/>
      <c r="K985" s="1"/>
      <c r="L985" s="1"/>
      <c r="M985" s="1"/>
      <c r="N985" s="1"/>
      <c r="O985" s="1"/>
      <c r="P985" s="1"/>
      <c r="Q985" s="1"/>
    </row>
    <row r="986" spans="1:17" ht="9.75" customHeight="1">
      <c r="A986" s="1"/>
      <c r="B986" s="1"/>
      <c r="C986" s="1"/>
      <c r="D986" s="1"/>
      <c r="E986" s="1"/>
      <c r="F986" s="1"/>
      <c r="G986" s="1"/>
      <c r="H986" s="1"/>
      <c r="I986" s="1"/>
      <c r="J986" s="1"/>
      <c r="K986" s="1"/>
      <c r="L986" s="1"/>
      <c r="M986" s="1"/>
      <c r="N986" s="1"/>
      <c r="O986" s="1"/>
      <c r="P986" s="1"/>
      <c r="Q986" s="1"/>
    </row>
    <row r="987" spans="1:17" ht="9.75" customHeight="1">
      <c r="A987" s="1"/>
      <c r="B987" s="1"/>
      <c r="C987" s="1"/>
      <c r="D987" s="1"/>
      <c r="E987" s="1"/>
      <c r="F987" s="1"/>
      <c r="G987" s="1"/>
      <c r="H987" s="1"/>
      <c r="I987" s="1"/>
      <c r="J987" s="1"/>
      <c r="K987" s="1"/>
      <c r="L987" s="1"/>
      <c r="M987" s="1"/>
      <c r="N987" s="1"/>
      <c r="O987" s="1"/>
      <c r="P987" s="1"/>
      <c r="Q987" s="1"/>
    </row>
    <row r="988" spans="1:17" ht="9.75" customHeight="1">
      <c r="A988" s="1"/>
      <c r="B988" s="1"/>
      <c r="C988" s="1"/>
      <c r="D988" s="1"/>
      <c r="E988" s="1"/>
      <c r="F988" s="1"/>
      <c r="G988" s="1"/>
      <c r="H988" s="1"/>
      <c r="I988" s="1"/>
      <c r="J988" s="1"/>
      <c r="K988" s="1"/>
      <c r="L988" s="1"/>
      <c r="M988" s="1"/>
      <c r="N988" s="1"/>
      <c r="O988" s="1"/>
      <c r="P988" s="1"/>
      <c r="Q988" s="1"/>
    </row>
    <row r="989" spans="1:17" ht="9.75" customHeight="1">
      <c r="A989" s="1"/>
      <c r="B989" s="1"/>
      <c r="C989" s="1"/>
      <c r="D989" s="1"/>
      <c r="E989" s="1"/>
      <c r="F989" s="1"/>
      <c r="G989" s="1"/>
      <c r="H989" s="1"/>
      <c r="I989" s="1"/>
      <c r="J989" s="1"/>
      <c r="K989" s="1"/>
      <c r="L989" s="1"/>
      <c r="M989" s="1"/>
      <c r="N989" s="1"/>
      <c r="O989" s="1"/>
      <c r="P989" s="1"/>
      <c r="Q989" s="1"/>
    </row>
    <row r="990" spans="1:17" ht="9.75" customHeight="1">
      <c r="A990" s="1"/>
      <c r="B990" s="1"/>
      <c r="C990" s="1"/>
      <c r="D990" s="1"/>
      <c r="E990" s="1"/>
      <c r="F990" s="1"/>
      <c r="G990" s="1"/>
      <c r="H990" s="1"/>
      <c r="I990" s="1"/>
      <c r="J990" s="1"/>
      <c r="K990" s="1"/>
      <c r="L990" s="1"/>
      <c r="M990" s="1"/>
      <c r="N990" s="1"/>
      <c r="O990" s="1"/>
      <c r="P990" s="1"/>
      <c r="Q990" s="1"/>
    </row>
    <row r="991" spans="1:17" ht="9.75" customHeight="1">
      <c r="A991" s="1"/>
      <c r="B991" s="1"/>
      <c r="C991" s="1"/>
      <c r="D991" s="1"/>
      <c r="E991" s="1"/>
      <c r="F991" s="1"/>
      <c r="G991" s="1"/>
      <c r="H991" s="1"/>
      <c r="I991" s="1"/>
      <c r="J991" s="1"/>
      <c r="K991" s="1"/>
      <c r="L991" s="1"/>
      <c r="M991" s="1"/>
      <c r="N991" s="1"/>
      <c r="O991" s="1"/>
      <c r="P991" s="1"/>
      <c r="Q991" s="1"/>
    </row>
    <row r="992" spans="1:17" ht="9.75" customHeight="1">
      <c r="A992" s="1"/>
      <c r="B992" s="1"/>
      <c r="C992" s="1"/>
      <c r="D992" s="1"/>
      <c r="E992" s="1"/>
      <c r="F992" s="1"/>
      <c r="G992" s="1"/>
      <c r="H992" s="1"/>
      <c r="I992" s="1"/>
      <c r="J992" s="1"/>
      <c r="K992" s="1"/>
      <c r="L992" s="1"/>
      <c r="M992" s="1"/>
      <c r="N992" s="1"/>
      <c r="O992" s="1"/>
      <c r="P992" s="1"/>
      <c r="Q992" s="1"/>
    </row>
    <row r="993" spans="1:17" ht="9.75" customHeight="1">
      <c r="A993" s="1"/>
      <c r="B993" s="1"/>
      <c r="C993" s="1"/>
      <c r="D993" s="1"/>
      <c r="E993" s="1"/>
      <c r="F993" s="1"/>
      <c r="G993" s="1"/>
      <c r="H993" s="1"/>
      <c r="I993" s="1"/>
      <c r="J993" s="1"/>
      <c r="K993" s="1"/>
      <c r="L993" s="1"/>
      <c r="M993" s="1"/>
      <c r="N993" s="1"/>
      <c r="O993" s="1"/>
      <c r="P993" s="1"/>
      <c r="Q993" s="1"/>
    </row>
    <row r="994" spans="1:17" ht="9.75" customHeight="1">
      <c r="A994" s="1"/>
      <c r="B994" s="1"/>
      <c r="C994" s="1"/>
      <c r="D994" s="1"/>
      <c r="E994" s="1"/>
      <c r="F994" s="1"/>
      <c r="G994" s="1"/>
      <c r="H994" s="1"/>
      <c r="I994" s="1"/>
      <c r="J994" s="1"/>
      <c r="K994" s="1"/>
      <c r="L994" s="1"/>
      <c r="M994" s="1"/>
      <c r="N994" s="1"/>
      <c r="O994" s="1"/>
      <c r="P994" s="1"/>
      <c r="Q994" s="1"/>
    </row>
    <row r="995" spans="1:17" ht="9.75" customHeight="1">
      <c r="A995" s="1"/>
      <c r="B995" s="1"/>
      <c r="C995" s="1"/>
      <c r="D995" s="1"/>
      <c r="E995" s="1"/>
      <c r="F995" s="1"/>
      <c r="G995" s="1"/>
      <c r="H995" s="1"/>
      <c r="I995" s="1"/>
      <c r="J995" s="1"/>
      <c r="K995" s="1"/>
      <c r="L995" s="1"/>
      <c r="M995" s="1"/>
      <c r="N995" s="1"/>
      <c r="O995" s="1"/>
      <c r="P995" s="1"/>
      <c r="Q995" s="1"/>
    </row>
    <row r="996" spans="1:17" ht="9.75" customHeight="1">
      <c r="A996" s="1"/>
      <c r="B996" s="1"/>
      <c r="C996" s="1"/>
      <c r="D996" s="1"/>
      <c r="E996" s="1"/>
      <c r="F996" s="1"/>
      <c r="G996" s="1"/>
      <c r="H996" s="1"/>
      <c r="I996" s="1"/>
      <c r="J996" s="1"/>
      <c r="K996" s="1"/>
      <c r="L996" s="1"/>
      <c r="M996" s="1"/>
      <c r="N996" s="1"/>
      <c r="O996" s="1"/>
      <c r="P996" s="1"/>
      <c r="Q996" s="1"/>
    </row>
    <row r="997" spans="1:17" ht="9.75" customHeight="1">
      <c r="A997" s="1"/>
      <c r="B997" s="1"/>
      <c r="C997" s="1"/>
      <c r="D997" s="1"/>
      <c r="E997" s="1"/>
      <c r="F997" s="1"/>
      <c r="G997" s="1"/>
      <c r="H997" s="1"/>
      <c r="I997" s="1"/>
      <c r="J997" s="1"/>
      <c r="K997" s="1"/>
      <c r="L997" s="1"/>
      <c r="M997" s="1"/>
      <c r="N997" s="1"/>
      <c r="O997" s="1"/>
      <c r="P997" s="1"/>
      <c r="Q997" s="1"/>
    </row>
    <row r="998" spans="1:17" ht="9.75" customHeight="1">
      <c r="A998" s="1"/>
      <c r="B998" s="1"/>
      <c r="C998" s="1"/>
      <c r="D998" s="1"/>
      <c r="E998" s="1"/>
      <c r="F998" s="1"/>
      <c r="G998" s="1"/>
      <c r="H998" s="1"/>
      <c r="I998" s="1"/>
      <c r="J998" s="1"/>
      <c r="K998" s="1"/>
      <c r="L998" s="1"/>
      <c r="M998" s="1"/>
      <c r="N998" s="1"/>
      <c r="O998" s="1"/>
      <c r="P998" s="1"/>
      <c r="Q998" s="1"/>
    </row>
    <row r="999" spans="1:17" ht="9.75" customHeight="1">
      <c r="A999" s="1"/>
      <c r="B999" s="1"/>
      <c r="C999" s="1"/>
      <c r="D999" s="1"/>
      <c r="E999" s="1"/>
      <c r="F999" s="1"/>
      <c r="G999" s="1"/>
      <c r="H999" s="1"/>
      <c r="I999" s="1"/>
      <c r="J999" s="1"/>
      <c r="K999" s="1"/>
      <c r="L999" s="1"/>
      <c r="M999" s="1"/>
      <c r="N999" s="1"/>
      <c r="O999" s="1"/>
      <c r="P999" s="1"/>
      <c r="Q999" s="1"/>
    </row>
    <row r="1000" spans="1:17" ht="9.75" customHeight="1">
      <c r="A1000" s="1"/>
      <c r="B1000" s="1"/>
      <c r="C1000" s="1"/>
      <c r="D1000" s="1"/>
      <c r="E1000" s="1"/>
      <c r="F1000" s="1"/>
      <c r="G1000" s="1"/>
      <c r="H1000" s="1"/>
      <c r="I1000" s="1"/>
      <c r="J1000" s="1"/>
      <c r="K1000" s="1"/>
      <c r="L1000" s="1"/>
      <c r="M1000" s="1"/>
      <c r="N1000" s="1"/>
      <c r="O1000" s="1"/>
      <c r="P1000" s="1"/>
      <c r="Q1000" s="1"/>
    </row>
    <row r="1001" spans="1:17" ht="9.75" customHeight="1">
      <c r="A1001" s="1"/>
      <c r="B1001" s="1"/>
      <c r="C1001" s="1"/>
      <c r="D1001" s="1"/>
      <c r="E1001" s="1"/>
      <c r="F1001" s="1"/>
      <c r="G1001" s="1"/>
      <c r="H1001" s="1"/>
      <c r="I1001" s="1"/>
      <c r="J1001" s="1"/>
      <c r="K1001" s="1"/>
      <c r="L1001" s="1"/>
      <c r="M1001" s="1"/>
      <c r="N1001" s="1"/>
      <c r="O1001" s="1"/>
      <c r="P1001" s="1"/>
      <c r="Q1001" s="1"/>
    </row>
    <row r="1002" spans="1:17" ht="9.75" customHeight="1">
      <c r="A1002" s="1"/>
      <c r="B1002" s="1"/>
      <c r="C1002" s="1"/>
      <c r="D1002" s="1"/>
      <c r="E1002" s="1"/>
      <c r="F1002" s="1"/>
      <c r="G1002" s="1"/>
      <c r="H1002" s="1"/>
      <c r="I1002" s="1"/>
      <c r="J1002" s="1"/>
      <c r="K1002" s="1"/>
      <c r="L1002" s="1"/>
      <c r="M1002" s="1"/>
      <c r="N1002" s="1"/>
      <c r="O1002" s="1"/>
      <c r="P1002" s="1"/>
      <c r="Q1002" s="1"/>
    </row>
    <row r="1003" spans="1:17" ht="9.75" customHeight="1">
      <c r="A1003" s="1"/>
      <c r="B1003" s="1"/>
      <c r="C1003" s="1"/>
      <c r="D1003" s="1"/>
      <c r="E1003" s="1"/>
      <c r="F1003" s="1"/>
      <c r="G1003" s="1"/>
      <c r="H1003" s="1"/>
      <c r="I1003" s="1"/>
      <c r="J1003" s="1"/>
      <c r="K1003" s="1"/>
      <c r="L1003" s="1"/>
      <c r="M1003" s="1"/>
      <c r="N1003" s="1"/>
      <c r="O1003" s="1"/>
      <c r="P1003" s="1"/>
      <c r="Q1003" s="1"/>
    </row>
    <row r="1004" spans="1:17" ht="9.75" customHeight="1">
      <c r="A1004" s="1"/>
      <c r="B1004" s="1"/>
      <c r="C1004" s="1"/>
      <c r="D1004" s="1"/>
      <c r="E1004" s="1"/>
      <c r="F1004" s="1"/>
      <c r="G1004" s="1"/>
      <c r="H1004" s="1"/>
      <c r="I1004" s="1"/>
      <c r="J1004" s="1"/>
      <c r="K1004" s="1"/>
      <c r="L1004" s="1"/>
      <c r="M1004" s="1"/>
      <c r="N1004" s="1"/>
      <c r="O1004" s="1"/>
      <c r="P1004" s="1"/>
      <c r="Q1004" s="1"/>
    </row>
    <row r="1005" spans="1:17" ht="9.75" customHeight="1">
      <c r="A1005" s="1"/>
      <c r="B1005" s="1"/>
      <c r="C1005" s="1"/>
      <c r="D1005" s="1"/>
      <c r="E1005" s="1"/>
      <c r="F1005" s="1"/>
      <c r="G1005" s="1"/>
      <c r="H1005" s="1"/>
      <c r="I1005" s="1"/>
      <c r="J1005" s="1"/>
      <c r="K1005" s="1"/>
      <c r="L1005" s="1"/>
      <c r="M1005" s="1"/>
      <c r="N1005" s="1"/>
      <c r="O1005" s="1"/>
      <c r="P1005" s="1"/>
      <c r="Q1005" s="1"/>
    </row>
    <row r="1006" spans="1:17" ht="9.75" customHeight="1">
      <c r="A1006" s="1"/>
      <c r="B1006" s="1"/>
      <c r="C1006" s="1"/>
      <c r="D1006" s="1"/>
      <c r="E1006" s="1"/>
      <c r="F1006" s="1"/>
      <c r="G1006" s="1"/>
      <c r="H1006" s="1"/>
      <c r="I1006" s="1"/>
      <c r="J1006" s="1"/>
      <c r="K1006" s="1"/>
      <c r="L1006" s="1"/>
      <c r="M1006" s="1"/>
      <c r="N1006" s="1"/>
      <c r="O1006" s="1"/>
      <c r="P1006" s="1"/>
      <c r="Q1006" s="1"/>
    </row>
    <row r="1007" spans="1:17" ht="9.75" customHeight="1">
      <c r="A1007" s="1"/>
      <c r="B1007" s="1"/>
      <c r="C1007" s="1"/>
      <c r="D1007" s="1"/>
      <c r="E1007" s="1"/>
      <c r="F1007" s="1"/>
      <c r="G1007" s="1"/>
      <c r="H1007" s="1"/>
      <c r="I1007" s="1"/>
      <c r="J1007" s="1"/>
      <c r="K1007" s="1"/>
      <c r="L1007" s="1"/>
      <c r="M1007" s="1"/>
      <c r="N1007" s="1"/>
      <c r="O1007" s="1"/>
      <c r="P1007" s="1"/>
      <c r="Q1007" s="1"/>
    </row>
    <row r="1008" spans="1:17" ht="9.75" customHeight="1">
      <c r="A1008" s="1"/>
      <c r="B1008" s="1"/>
      <c r="C1008" s="1"/>
      <c r="D1008" s="1"/>
      <c r="E1008" s="1"/>
      <c r="F1008" s="1"/>
      <c r="G1008" s="1"/>
      <c r="H1008" s="1"/>
      <c r="I1008" s="1"/>
      <c r="J1008" s="1"/>
      <c r="K1008" s="1"/>
      <c r="L1008" s="1"/>
      <c r="M1008" s="1"/>
      <c r="N1008" s="1"/>
      <c r="O1008" s="1"/>
      <c r="P1008" s="1"/>
      <c r="Q1008" s="1"/>
    </row>
    <row r="1009" spans="1:17" ht="9.75" customHeight="1">
      <c r="A1009" s="1"/>
      <c r="B1009" s="1"/>
      <c r="C1009" s="1"/>
      <c r="D1009" s="1"/>
      <c r="E1009" s="1"/>
      <c r="F1009" s="1"/>
      <c r="G1009" s="1"/>
      <c r="H1009" s="1"/>
      <c r="I1009" s="1"/>
      <c r="J1009" s="1"/>
      <c r="K1009" s="1"/>
      <c r="L1009" s="1"/>
      <c r="M1009" s="1"/>
      <c r="N1009" s="1"/>
      <c r="O1009" s="1"/>
      <c r="P1009" s="1"/>
      <c r="Q1009" s="1"/>
    </row>
    <row r="1010" spans="1:17" ht="9.75" customHeight="1">
      <c r="A1010" s="1"/>
      <c r="B1010" s="1"/>
      <c r="C1010" s="1"/>
      <c r="D1010" s="1"/>
      <c r="E1010" s="1"/>
      <c r="F1010" s="1"/>
      <c r="G1010" s="1"/>
      <c r="H1010" s="1"/>
      <c r="I1010" s="1"/>
      <c r="J1010" s="1"/>
      <c r="K1010" s="1"/>
      <c r="L1010" s="1"/>
      <c r="M1010" s="1"/>
      <c r="N1010" s="1"/>
      <c r="O1010" s="1"/>
      <c r="P1010" s="1"/>
      <c r="Q1010" s="1"/>
    </row>
    <row r="1011" spans="1:17" ht="9.75" customHeight="1">
      <c r="A1011" s="1"/>
      <c r="B1011" s="1"/>
      <c r="C1011" s="1"/>
      <c r="D1011" s="1"/>
      <c r="E1011" s="1"/>
      <c r="F1011" s="1"/>
      <c r="G1011" s="1"/>
      <c r="H1011" s="1"/>
      <c r="I1011" s="1"/>
      <c r="J1011" s="1"/>
      <c r="K1011" s="1"/>
      <c r="L1011" s="1"/>
      <c r="M1011" s="1"/>
      <c r="N1011" s="1"/>
      <c r="O1011" s="1"/>
      <c r="P1011" s="1"/>
      <c r="Q1011" s="1"/>
    </row>
    <row r="1012" spans="1:17" ht="9.75" customHeight="1">
      <c r="A1012" s="1"/>
      <c r="B1012" s="1"/>
      <c r="C1012" s="1"/>
      <c r="D1012" s="1"/>
      <c r="E1012" s="1"/>
      <c r="F1012" s="1"/>
      <c r="G1012" s="1"/>
      <c r="H1012" s="1"/>
      <c r="I1012" s="1"/>
      <c r="J1012" s="1"/>
      <c r="K1012" s="1"/>
      <c r="L1012" s="1"/>
      <c r="M1012" s="1"/>
      <c r="N1012" s="1"/>
      <c r="O1012" s="1"/>
      <c r="P1012" s="1"/>
      <c r="Q1012" s="1"/>
    </row>
    <row r="1013" spans="1:17" ht="9.75" customHeight="1">
      <c r="A1013" s="1"/>
      <c r="B1013" s="1"/>
      <c r="C1013" s="1"/>
      <c r="D1013" s="1"/>
      <c r="E1013" s="1"/>
      <c r="F1013" s="1"/>
      <c r="G1013" s="1"/>
      <c r="H1013" s="1"/>
      <c r="I1013" s="1"/>
      <c r="J1013" s="1"/>
      <c r="K1013" s="1"/>
      <c r="L1013" s="1"/>
      <c r="M1013" s="1"/>
      <c r="N1013" s="1"/>
      <c r="O1013" s="1"/>
      <c r="P1013" s="1"/>
      <c r="Q1013" s="1"/>
    </row>
    <row r="1014" spans="1:17" ht="9.75" customHeight="1">
      <c r="A1014" s="1"/>
      <c r="B1014" s="1"/>
      <c r="C1014" s="1"/>
      <c r="D1014" s="1"/>
      <c r="E1014" s="1"/>
      <c r="F1014" s="1"/>
      <c r="G1014" s="1"/>
      <c r="H1014" s="1"/>
      <c r="I1014" s="1"/>
      <c r="J1014" s="1"/>
      <c r="K1014" s="1"/>
      <c r="L1014" s="1"/>
      <c r="M1014" s="1"/>
      <c r="N1014" s="1"/>
      <c r="O1014" s="1"/>
      <c r="P1014" s="1"/>
      <c r="Q1014" s="1"/>
    </row>
    <row r="1015" spans="1:17" ht="9.75" customHeight="1">
      <c r="A1015" s="1"/>
      <c r="B1015" s="1"/>
      <c r="C1015" s="1"/>
      <c r="D1015" s="1"/>
      <c r="E1015" s="1"/>
      <c r="F1015" s="1"/>
      <c r="G1015" s="1"/>
      <c r="H1015" s="1"/>
      <c r="I1015" s="1"/>
      <c r="J1015" s="1"/>
      <c r="K1015" s="1"/>
      <c r="L1015" s="1"/>
      <c r="M1015" s="1"/>
      <c r="N1015" s="1"/>
      <c r="O1015" s="1"/>
      <c r="P1015" s="1"/>
      <c r="Q1015" s="1"/>
    </row>
    <row r="1016" spans="1:17" ht="9.75" customHeight="1">
      <c r="A1016" s="1"/>
      <c r="B1016" s="1"/>
      <c r="C1016" s="1"/>
      <c r="D1016" s="1"/>
      <c r="E1016" s="1"/>
      <c r="F1016" s="1"/>
      <c r="G1016" s="1"/>
      <c r="H1016" s="1"/>
      <c r="I1016" s="1"/>
      <c r="J1016" s="1"/>
      <c r="K1016" s="1"/>
      <c r="L1016" s="1"/>
      <c r="M1016" s="1"/>
      <c r="N1016" s="1"/>
      <c r="O1016" s="1"/>
      <c r="P1016" s="1"/>
      <c r="Q1016" s="1"/>
    </row>
    <row r="1017" spans="1:17" ht="9.75" customHeight="1">
      <c r="A1017" s="1"/>
      <c r="B1017" s="1"/>
      <c r="C1017" s="1"/>
      <c r="D1017" s="1"/>
      <c r="E1017" s="1"/>
      <c r="F1017" s="1"/>
      <c r="G1017" s="1"/>
      <c r="H1017" s="1"/>
      <c r="I1017" s="1"/>
      <c r="J1017" s="1"/>
      <c r="K1017" s="1"/>
      <c r="L1017" s="1"/>
      <c r="M1017" s="1"/>
      <c r="N1017" s="1"/>
      <c r="O1017" s="1"/>
      <c r="P1017" s="1"/>
      <c r="Q1017" s="1"/>
    </row>
    <row r="1018" spans="1:17" ht="9.75" customHeight="1">
      <c r="A1018" s="1"/>
      <c r="B1018" s="1"/>
      <c r="C1018" s="1"/>
      <c r="D1018" s="1"/>
      <c r="E1018" s="1"/>
      <c r="F1018" s="1"/>
      <c r="G1018" s="1"/>
      <c r="H1018" s="1"/>
      <c r="I1018" s="1"/>
      <c r="J1018" s="1"/>
      <c r="K1018" s="1"/>
      <c r="L1018" s="1"/>
      <c r="M1018" s="1"/>
      <c r="N1018" s="1"/>
      <c r="O1018" s="1"/>
      <c r="P1018" s="1"/>
      <c r="Q1018" s="1"/>
    </row>
    <row r="1019" spans="1:17" ht="9.75" customHeight="1">
      <c r="A1019" s="1"/>
      <c r="B1019" s="1"/>
      <c r="C1019" s="1"/>
      <c r="D1019" s="1"/>
      <c r="E1019" s="1"/>
      <c r="F1019" s="1"/>
      <c r="G1019" s="1"/>
      <c r="H1019" s="1"/>
      <c r="I1019" s="1"/>
      <c r="J1019" s="1"/>
      <c r="K1019" s="1"/>
      <c r="L1019" s="1"/>
      <c r="M1019" s="1"/>
      <c r="N1019" s="1"/>
      <c r="O1019" s="1"/>
      <c r="P1019" s="1"/>
      <c r="Q1019" s="1"/>
    </row>
    <row r="1020" spans="1:17" ht="9.75" customHeight="1">
      <c r="A1020" s="1"/>
      <c r="B1020" s="1"/>
      <c r="C1020" s="1"/>
      <c r="D1020" s="1"/>
      <c r="E1020" s="1"/>
      <c r="F1020" s="1"/>
      <c r="G1020" s="1"/>
      <c r="H1020" s="1"/>
      <c r="I1020" s="1"/>
      <c r="J1020" s="1"/>
      <c r="K1020" s="1"/>
      <c r="L1020" s="1"/>
      <c r="M1020" s="1"/>
      <c r="N1020" s="1"/>
      <c r="O1020" s="1"/>
      <c r="P1020" s="1"/>
      <c r="Q1020" s="1"/>
    </row>
    <row r="1021" spans="1:17" ht="9.75" customHeight="1">
      <c r="A1021" s="1"/>
      <c r="B1021" s="1"/>
      <c r="C1021" s="1"/>
      <c r="D1021" s="1"/>
      <c r="E1021" s="1"/>
      <c r="F1021" s="1"/>
      <c r="G1021" s="1"/>
      <c r="H1021" s="1"/>
      <c r="I1021" s="1"/>
      <c r="J1021" s="1"/>
      <c r="K1021" s="1"/>
      <c r="L1021" s="1"/>
      <c r="M1021" s="1"/>
      <c r="N1021" s="1"/>
      <c r="O1021" s="1"/>
      <c r="P1021" s="1"/>
      <c r="Q1021" s="1"/>
    </row>
    <row r="1022" spans="1:17" ht="9.75" customHeight="1">
      <c r="A1022" s="1"/>
      <c r="B1022" s="1"/>
      <c r="C1022" s="1"/>
      <c r="D1022" s="1"/>
      <c r="E1022" s="1"/>
      <c r="F1022" s="1"/>
      <c r="G1022" s="1"/>
      <c r="H1022" s="1"/>
      <c r="I1022" s="1"/>
      <c r="J1022" s="1"/>
      <c r="K1022" s="1"/>
      <c r="L1022" s="1"/>
      <c r="M1022" s="1"/>
      <c r="N1022" s="1"/>
      <c r="O1022" s="1"/>
      <c r="P1022" s="1"/>
      <c r="Q1022" s="1"/>
    </row>
    <row r="1023" spans="1:17" ht="9.75" customHeight="1">
      <c r="A1023" s="1"/>
      <c r="B1023" s="1"/>
      <c r="C1023" s="1"/>
      <c r="D1023" s="1"/>
      <c r="E1023" s="1"/>
      <c r="F1023" s="1"/>
      <c r="G1023" s="1"/>
      <c r="H1023" s="1"/>
      <c r="I1023" s="1"/>
      <c r="J1023" s="1"/>
      <c r="K1023" s="1"/>
      <c r="L1023" s="1"/>
      <c r="M1023" s="1"/>
      <c r="N1023" s="1"/>
      <c r="O1023" s="1"/>
      <c r="P1023" s="1"/>
      <c r="Q1023" s="1"/>
    </row>
    <row r="1024" spans="1:17" ht="9.75" customHeight="1">
      <c r="A1024" s="1"/>
      <c r="B1024" s="1"/>
      <c r="C1024" s="1"/>
      <c r="D1024" s="1"/>
      <c r="E1024" s="1"/>
      <c r="F1024" s="1"/>
      <c r="G1024" s="1"/>
      <c r="H1024" s="1"/>
      <c r="I1024" s="1"/>
      <c r="J1024" s="1"/>
      <c r="K1024" s="1"/>
      <c r="L1024" s="1"/>
      <c r="M1024" s="1"/>
      <c r="N1024" s="1"/>
      <c r="O1024" s="1"/>
      <c r="P1024" s="1"/>
      <c r="Q1024" s="1"/>
    </row>
    <row r="1025" spans="1:17" ht="9.75" customHeight="1">
      <c r="A1025" s="1"/>
      <c r="B1025" s="1"/>
      <c r="C1025" s="1"/>
      <c r="D1025" s="1"/>
      <c r="E1025" s="1"/>
      <c r="F1025" s="1"/>
      <c r="G1025" s="1"/>
      <c r="H1025" s="1"/>
      <c r="I1025" s="1"/>
      <c r="J1025" s="1"/>
      <c r="K1025" s="1"/>
      <c r="L1025" s="1"/>
      <c r="M1025" s="1"/>
      <c r="N1025" s="1"/>
      <c r="O1025" s="1"/>
      <c r="P1025" s="1"/>
      <c r="Q1025" s="1"/>
    </row>
    <row r="1026" spans="1:17" ht="9.75" customHeight="1">
      <c r="A1026" s="1"/>
      <c r="B1026" s="1"/>
      <c r="C1026" s="1"/>
      <c r="D1026" s="1"/>
      <c r="E1026" s="1"/>
      <c r="F1026" s="1"/>
      <c r="G1026" s="1"/>
      <c r="H1026" s="1"/>
      <c r="I1026" s="1"/>
      <c r="J1026" s="1"/>
      <c r="K1026" s="1"/>
      <c r="L1026" s="1"/>
      <c r="M1026" s="1"/>
      <c r="N1026" s="1"/>
      <c r="O1026" s="1"/>
      <c r="P1026" s="1"/>
      <c r="Q1026" s="1"/>
    </row>
    <row r="1027" spans="1:17" ht="9.75" customHeight="1">
      <c r="A1027" s="1"/>
      <c r="B1027" s="1"/>
      <c r="C1027" s="1"/>
      <c r="D1027" s="1"/>
      <c r="E1027" s="1"/>
      <c r="F1027" s="1"/>
      <c r="G1027" s="1"/>
      <c r="H1027" s="1"/>
      <c r="I1027" s="1"/>
      <c r="J1027" s="1"/>
      <c r="K1027" s="1"/>
      <c r="L1027" s="1"/>
      <c r="M1027" s="1"/>
      <c r="N1027" s="1"/>
      <c r="O1027" s="1"/>
      <c r="P1027" s="1"/>
      <c r="Q1027" s="1"/>
    </row>
    <row r="1028" spans="1:17" ht="9.75" customHeight="1">
      <c r="A1028" s="1"/>
      <c r="B1028" s="1"/>
      <c r="C1028" s="1"/>
      <c r="D1028" s="1"/>
      <c r="E1028" s="1"/>
      <c r="F1028" s="1"/>
      <c r="G1028" s="1"/>
      <c r="H1028" s="1"/>
      <c r="I1028" s="1"/>
      <c r="J1028" s="1"/>
      <c r="K1028" s="1"/>
      <c r="L1028" s="1"/>
      <c r="M1028" s="1"/>
      <c r="N1028" s="1"/>
      <c r="O1028" s="1"/>
      <c r="P1028" s="1"/>
      <c r="Q1028" s="1"/>
    </row>
    <row r="1029" spans="1:17" ht="9.75" customHeight="1">
      <c r="A1029" s="1"/>
      <c r="B1029" s="1"/>
      <c r="C1029" s="1"/>
      <c r="D1029" s="1"/>
      <c r="E1029" s="1"/>
      <c r="F1029" s="1"/>
      <c r="G1029" s="1"/>
      <c r="H1029" s="1"/>
      <c r="I1029" s="1"/>
      <c r="J1029" s="1"/>
      <c r="K1029" s="1"/>
      <c r="L1029" s="1"/>
      <c r="M1029" s="1"/>
      <c r="N1029" s="1"/>
      <c r="O1029" s="1"/>
      <c r="P1029" s="1"/>
      <c r="Q1029" s="1"/>
    </row>
    <row r="1030" spans="1:17" ht="9.75" customHeight="1">
      <c r="A1030" s="1"/>
      <c r="B1030" s="1"/>
      <c r="C1030" s="1"/>
      <c r="D1030" s="1"/>
      <c r="E1030" s="1"/>
      <c r="F1030" s="1"/>
      <c r="G1030" s="1"/>
      <c r="H1030" s="1"/>
      <c r="I1030" s="1"/>
      <c r="J1030" s="1"/>
      <c r="K1030" s="1"/>
      <c r="L1030" s="1"/>
      <c r="M1030" s="1"/>
      <c r="N1030" s="1"/>
      <c r="O1030" s="1"/>
      <c r="P1030" s="1"/>
      <c r="Q1030" s="1"/>
    </row>
    <row r="1031" spans="1:17" ht="9.75" customHeight="1">
      <c r="A1031" s="1"/>
      <c r="B1031" s="1"/>
      <c r="C1031" s="1"/>
      <c r="D1031" s="1"/>
      <c r="E1031" s="1"/>
      <c r="F1031" s="1"/>
      <c r="G1031" s="1"/>
      <c r="H1031" s="1"/>
      <c r="I1031" s="1"/>
      <c r="J1031" s="1"/>
      <c r="K1031" s="1"/>
      <c r="L1031" s="1"/>
      <c r="M1031" s="1"/>
      <c r="N1031" s="1"/>
      <c r="O1031" s="1"/>
      <c r="P1031" s="1"/>
      <c r="Q1031" s="1"/>
    </row>
    <row r="1032" spans="1:17" ht="9.75" customHeight="1">
      <c r="A1032" s="1"/>
      <c r="B1032" s="1"/>
      <c r="C1032" s="1"/>
      <c r="D1032" s="1"/>
      <c r="E1032" s="1"/>
      <c r="F1032" s="1"/>
      <c r="G1032" s="1"/>
      <c r="H1032" s="1"/>
      <c r="I1032" s="1"/>
      <c r="J1032" s="1"/>
      <c r="K1032" s="1"/>
      <c r="L1032" s="1"/>
      <c r="M1032" s="1"/>
      <c r="N1032" s="1"/>
      <c r="O1032" s="1"/>
      <c r="P1032" s="1"/>
      <c r="Q1032" s="1"/>
    </row>
    <row r="1033" spans="1:17" ht="9.75" customHeight="1">
      <c r="A1033" s="1"/>
      <c r="B1033" s="1"/>
      <c r="C1033" s="1"/>
      <c r="D1033" s="1"/>
      <c r="E1033" s="1"/>
      <c r="F1033" s="1"/>
      <c r="G1033" s="1"/>
      <c r="H1033" s="1"/>
      <c r="I1033" s="1"/>
      <c r="J1033" s="1"/>
      <c r="K1033" s="1"/>
      <c r="L1033" s="1"/>
      <c r="M1033" s="1"/>
      <c r="N1033" s="1"/>
      <c r="O1033" s="1"/>
      <c r="P1033" s="1"/>
      <c r="Q1033" s="1"/>
    </row>
    <row r="1034" spans="1:17" ht="9.75" customHeight="1">
      <c r="A1034" s="1"/>
      <c r="B1034" s="1"/>
      <c r="C1034" s="1"/>
      <c r="D1034" s="1"/>
      <c r="E1034" s="1"/>
      <c r="F1034" s="1"/>
      <c r="G1034" s="1"/>
      <c r="H1034" s="1"/>
      <c r="I1034" s="1"/>
      <c r="J1034" s="1"/>
      <c r="K1034" s="1"/>
      <c r="L1034" s="1"/>
      <c r="M1034" s="1"/>
      <c r="N1034" s="1"/>
      <c r="O1034" s="1"/>
      <c r="P1034" s="1"/>
      <c r="Q1034" s="1"/>
    </row>
    <row r="1035" spans="1:17" ht="9.75" customHeight="1">
      <c r="A1035" s="1"/>
      <c r="B1035" s="1"/>
      <c r="C1035" s="1"/>
      <c r="D1035" s="1"/>
      <c r="E1035" s="1"/>
      <c r="F1035" s="1"/>
      <c r="G1035" s="1"/>
      <c r="H1035" s="1"/>
      <c r="I1035" s="1"/>
      <c r="J1035" s="1"/>
      <c r="K1035" s="1"/>
      <c r="L1035" s="1"/>
      <c r="M1035" s="1"/>
      <c r="N1035" s="1"/>
      <c r="O1035" s="1"/>
      <c r="P1035" s="1"/>
      <c r="Q1035" s="1"/>
    </row>
    <row r="1036" spans="1:17" ht="9.75" customHeight="1">
      <c r="A1036" s="1"/>
      <c r="B1036" s="1"/>
      <c r="C1036" s="1"/>
      <c r="D1036" s="1"/>
      <c r="E1036" s="1"/>
      <c r="F1036" s="1"/>
      <c r="G1036" s="1"/>
      <c r="H1036" s="1"/>
      <c r="I1036" s="1"/>
      <c r="J1036" s="1"/>
      <c r="K1036" s="1"/>
      <c r="L1036" s="1"/>
      <c r="M1036" s="1"/>
      <c r="N1036" s="1"/>
      <c r="O1036" s="1"/>
      <c r="P1036" s="1"/>
      <c r="Q1036" s="1"/>
    </row>
    <row r="1037" spans="1:17" ht="9.75" customHeight="1">
      <c r="A1037" s="1"/>
      <c r="B1037" s="1"/>
      <c r="C1037" s="1"/>
      <c r="D1037" s="1"/>
      <c r="E1037" s="1"/>
      <c r="F1037" s="1"/>
      <c r="G1037" s="1"/>
      <c r="H1037" s="1"/>
      <c r="I1037" s="1"/>
      <c r="J1037" s="1"/>
      <c r="K1037" s="1"/>
      <c r="L1037" s="1"/>
      <c r="M1037" s="1"/>
      <c r="N1037" s="1"/>
      <c r="O1037" s="1"/>
      <c r="P1037" s="1"/>
      <c r="Q1037" s="1"/>
    </row>
    <row r="1038" spans="1:17" ht="9.75" customHeight="1">
      <c r="A1038" s="1"/>
      <c r="B1038" s="1"/>
      <c r="C1038" s="1"/>
      <c r="D1038" s="1"/>
      <c r="E1038" s="1"/>
      <c r="F1038" s="1"/>
      <c r="G1038" s="1"/>
      <c r="H1038" s="1"/>
      <c r="I1038" s="1"/>
      <c r="J1038" s="1"/>
      <c r="K1038" s="1"/>
      <c r="L1038" s="1"/>
      <c r="M1038" s="1"/>
      <c r="N1038" s="1"/>
      <c r="O1038" s="1"/>
      <c r="P1038" s="1"/>
      <c r="Q1038" s="1"/>
    </row>
    <row r="1039" spans="1:17" ht="9.75" customHeight="1">
      <c r="A1039" s="1"/>
      <c r="B1039" s="1"/>
      <c r="C1039" s="1"/>
      <c r="D1039" s="1"/>
      <c r="E1039" s="1"/>
      <c r="F1039" s="1"/>
      <c r="G1039" s="1"/>
      <c r="H1039" s="1"/>
      <c r="I1039" s="1"/>
      <c r="J1039" s="1"/>
      <c r="K1039" s="1"/>
      <c r="L1039" s="1"/>
      <c r="M1039" s="1"/>
      <c r="N1039" s="1"/>
      <c r="O1039" s="1"/>
      <c r="P1039" s="1"/>
      <c r="Q1039" s="1"/>
    </row>
    <row r="1040" spans="1:17" ht="9.75" customHeight="1">
      <c r="A1040" s="1"/>
      <c r="B1040" s="1"/>
      <c r="C1040" s="1"/>
      <c r="D1040" s="1"/>
      <c r="E1040" s="1"/>
      <c r="F1040" s="1"/>
      <c r="G1040" s="1"/>
      <c r="H1040" s="1"/>
      <c r="I1040" s="1"/>
      <c r="J1040" s="1"/>
      <c r="K1040" s="1"/>
      <c r="L1040" s="1"/>
      <c r="M1040" s="1"/>
      <c r="N1040" s="1"/>
      <c r="O1040" s="1"/>
      <c r="P1040" s="1"/>
      <c r="Q1040" s="1"/>
    </row>
    <row r="1041" spans="1:17" ht="9.75" customHeight="1">
      <c r="A1041" s="1"/>
      <c r="B1041" s="1"/>
      <c r="C1041" s="1"/>
      <c r="D1041" s="1"/>
      <c r="E1041" s="1"/>
      <c r="F1041" s="1"/>
      <c r="G1041" s="1"/>
      <c r="H1041" s="1"/>
      <c r="I1041" s="1"/>
      <c r="J1041" s="1"/>
      <c r="K1041" s="1"/>
      <c r="L1041" s="1"/>
      <c r="M1041" s="1"/>
      <c r="N1041" s="1"/>
      <c r="O1041" s="1"/>
      <c r="P1041" s="1"/>
      <c r="Q1041" s="1"/>
    </row>
    <row r="1042" spans="1:17" ht="9.75" customHeight="1">
      <c r="A1042" s="1"/>
      <c r="B1042" s="1"/>
      <c r="C1042" s="1"/>
      <c r="D1042" s="1"/>
      <c r="E1042" s="1"/>
      <c r="F1042" s="1"/>
      <c r="G1042" s="1"/>
      <c r="H1042" s="1"/>
      <c r="I1042" s="1"/>
      <c r="J1042" s="1"/>
      <c r="K1042" s="1"/>
      <c r="L1042" s="1"/>
      <c r="M1042" s="1"/>
      <c r="N1042" s="1"/>
      <c r="O1042" s="1"/>
      <c r="P1042" s="1"/>
      <c r="Q1042" s="1"/>
    </row>
    <row r="1043" spans="1:17" ht="9.75" customHeight="1">
      <c r="A1043" s="1"/>
      <c r="B1043" s="1"/>
      <c r="C1043" s="1"/>
      <c r="D1043" s="1"/>
      <c r="E1043" s="1"/>
      <c r="F1043" s="1"/>
      <c r="G1043" s="1"/>
      <c r="H1043" s="1"/>
      <c r="I1043" s="1"/>
      <c r="J1043" s="1"/>
      <c r="K1043" s="1"/>
      <c r="L1043" s="1"/>
      <c r="M1043" s="1"/>
      <c r="N1043" s="1"/>
      <c r="O1043" s="1"/>
      <c r="P1043" s="1"/>
      <c r="Q1043" s="1"/>
    </row>
    <row r="1044" spans="1:17" ht="9.75" customHeight="1">
      <c r="A1044" s="1"/>
      <c r="B1044" s="1"/>
      <c r="C1044" s="1"/>
      <c r="D1044" s="1"/>
      <c r="E1044" s="1"/>
      <c r="F1044" s="1"/>
      <c r="G1044" s="1"/>
      <c r="H1044" s="1"/>
      <c r="I1044" s="1"/>
      <c r="J1044" s="1"/>
      <c r="K1044" s="1"/>
      <c r="L1044" s="1"/>
      <c r="M1044" s="1"/>
      <c r="N1044" s="1"/>
      <c r="O1044" s="1"/>
      <c r="P1044" s="1"/>
      <c r="Q1044" s="1"/>
    </row>
    <row r="1045" spans="1:17" ht="9.75" customHeight="1">
      <c r="A1045" s="1"/>
      <c r="B1045" s="1"/>
      <c r="C1045" s="1"/>
      <c r="D1045" s="1"/>
      <c r="E1045" s="1"/>
      <c r="F1045" s="1"/>
      <c r="G1045" s="1"/>
      <c r="H1045" s="1"/>
      <c r="I1045" s="1"/>
      <c r="J1045" s="1"/>
      <c r="K1045" s="1"/>
      <c r="L1045" s="1"/>
      <c r="M1045" s="1"/>
      <c r="N1045" s="1"/>
      <c r="O1045" s="1"/>
      <c r="P1045" s="1"/>
      <c r="Q1045" s="1"/>
    </row>
    <row r="1046" spans="1:17" ht="9.75" customHeight="1">
      <c r="A1046" s="1"/>
      <c r="B1046" s="1"/>
      <c r="C1046" s="1"/>
      <c r="D1046" s="1"/>
      <c r="E1046" s="1"/>
      <c r="F1046" s="1"/>
      <c r="G1046" s="1"/>
      <c r="H1046" s="1"/>
      <c r="I1046" s="1"/>
      <c r="J1046" s="1"/>
      <c r="K1046" s="1"/>
      <c r="L1046" s="1"/>
      <c r="M1046" s="1"/>
      <c r="N1046" s="1"/>
      <c r="O1046" s="1"/>
      <c r="P1046" s="1"/>
      <c r="Q1046" s="1"/>
    </row>
    <row r="1047" spans="1:17" ht="9.75" customHeight="1">
      <c r="A1047" s="1"/>
      <c r="B1047" s="1"/>
      <c r="C1047" s="1"/>
      <c r="D1047" s="1"/>
      <c r="E1047" s="1"/>
      <c r="F1047" s="1"/>
      <c r="G1047" s="1"/>
      <c r="H1047" s="1"/>
      <c r="I1047" s="1"/>
      <c r="J1047" s="1"/>
      <c r="K1047" s="1"/>
      <c r="L1047" s="1"/>
      <c r="M1047" s="1"/>
      <c r="N1047" s="1"/>
      <c r="O1047" s="1"/>
      <c r="P1047" s="1"/>
      <c r="Q1047" s="1"/>
    </row>
    <row r="1048" spans="1:17" ht="9.75" customHeight="1">
      <c r="A1048" s="1"/>
      <c r="B1048" s="1"/>
      <c r="C1048" s="1"/>
      <c r="D1048" s="1"/>
      <c r="E1048" s="1"/>
      <c r="F1048" s="1"/>
      <c r="G1048" s="1"/>
      <c r="H1048" s="1"/>
      <c r="I1048" s="1"/>
      <c r="J1048" s="1"/>
      <c r="K1048" s="1"/>
      <c r="L1048" s="1"/>
      <c r="M1048" s="1"/>
      <c r="N1048" s="1"/>
      <c r="O1048" s="1"/>
      <c r="P1048" s="1"/>
      <c r="Q1048" s="1"/>
    </row>
    <row r="1049" spans="1:17" ht="9.75" customHeight="1">
      <c r="A1049" s="1"/>
      <c r="B1049" s="1"/>
      <c r="C1049" s="1"/>
      <c r="D1049" s="1"/>
      <c r="E1049" s="1"/>
      <c r="F1049" s="1"/>
      <c r="G1049" s="1"/>
      <c r="H1049" s="1"/>
      <c r="I1049" s="1"/>
      <c r="J1049" s="1"/>
      <c r="K1049" s="1"/>
      <c r="L1049" s="1"/>
      <c r="M1049" s="1"/>
      <c r="N1049" s="1"/>
      <c r="O1049" s="1"/>
      <c r="P1049" s="1"/>
      <c r="Q1049" s="1"/>
    </row>
    <row r="1050" spans="1:17" ht="9.75" customHeight="1">
      <c r="A1050" s="1"/>
      <c r="B1050" s="1"/>
      <c r="C1050" s="1"/>
      <c r="D1050" s="1"/>
      <c r="E1050" s="1"/>
      <c r="F1050" s="1"/>
      <c r="G1050" s="1"/>
      <c r="H1050" s="1"/>
      <c r="I1050" s="1"/>
      <c r="J1050" s="1"/>
      <c r="K1050" s="1"/>
      <c r="L1050" s="1"/>
      <c r="M1050" s="1"/>
      <c r="N1050" s="1"/>
      <c r="O1050" s="1"/>
      <c r="P1050" s="1"/>
      <c r="Q1050" s="1"/>
    </row>
    <row r="1051" spans="1:17" ht="9.75" customHeight="1">
      <c r="A1051" s="1"/>
      <c r="B1051" s="1"/>
      <c r="C1051" s="1"/>
      <c r="D1051" s="1"/>
      <c r="E1051" s="1"/>
      <c r="F1051" s="1"/>
      <c r="G1051" s="1"/>
      <c r="H1051" s="1"/>
      <c r="I1051" s="1"/>
      <c r="J1051" s="1"/>
      <c r="K1051" s="1"/>
      <c r="L1051" s="1"/>
      <c r="M1051" s="1"/>
      <c r="N1051" s="1"/>
      <c r="O1051" s="1"/>
      <c r="P1051" s="1"/>
      <c r="Q1051" s="1"/>
    </row>
    <row r="1052" spans="1:17" ht="9.75" customHeight="1">
      <c r="A1052" s="1"/>
      <c r="B1052" s="1"/>
      <c r="C1052" s="1"/>
      <c r="D1052" s="1"/>
      <c r="E1052" s="1"/>
      <c r="F1052" s="1"/>
      <c r="G1052" s="1"/>
      <c r="H1052" s="1"/>
      <c r="I1052" s="1"/>
      <c r="J1052" s="1"/>
      <c r="K1052" s="1"/>
      <c r="L1052" s="1"/>
      <c r="M1052" s="1"/>
      <c r="N1052" s="1"/>
      <c r="O1052" s="1"/>
      <c r="P1052" s="1"/>
      <c r="Q1052" s="1"/>
    </row>
    <row r="1053" spans="1:17" ht="9.75" customHeight="1">
      <c r="A1053" s="1"/>
      <c r="B1053" s="1"/>
      <c r="C1053" s="1"/>
      <c r="D1053" s="1"/>
      <c r="E1053" s="1"/>
      <c r="F1053" s="1"/>
      <c r="G1053" s="1"/>
      <c r="H1053" s="1"/>
      <c r="I1053" s="1"/>
      <c r="J1053" s="1"/>
      <c r="K1053" s="1"/>
      <c r="L1053" s="1"/>
      <c r="M1053" s="1"/>
      <c r="N1053" s="1"/>
      <c r="O1053" s="1"/>
      <c r="P1053" s="1"/>
      <c r="Q1053" s="1"/>
    </row>
    <row r="1054" spans="1:17" ht="9.75" customHeight="1">
      <c r="A1054" s="1"/>
      <c r="B1054" s="1"/>
      <c r="C1054" s="1"/>
      <c r="D1054" s="1"/>
      <c r="E1054" s="1"/>
      <c r="F1054" s="1"/>
      <c r="G1054" s="1"/>
      <c r="H1054" s="1"/>
      <c r="I1054" s="1"/>
      <c r="J1054" s="1"/>
      <c r="K1054" s="1"/>
      <c r="L1054" s="1"/>
      <c r="M1054" s="1"/>
      <c r="N1054" s="1"/>
      <c r="O1054" s="1"/>
      <c r="P1054" s="1"/>
      <c r="Q1054" s="1"/>
    </row>
    <row r="1055" spans="1:17" ht="9.75" customHeight="1">
      <c r="A1055" s="1"/>
      <c r="B1055" s="1"/>
      <c r="C1055" s="1"/>
      <c r="D1055" s="1"/>
      <c r="E1055" s="1"/>
      <c r="F1055" s="1"/>
      <c r="G1055" s="1"/>
      <c r="H1055" s="1"/>
      <c r="I1055" s="1"/>
      <c r="J1055" s="1"/>
      <c r="K1055" s="1"/>
      <c r="L1055" s="1"/>
      <c r="M1055" s="1"/>
      <c r="N1055" s="1"/>
      <c r="O1055" s="1"/>
      <c r="P1055" s="1"/>
      <c r="Q1055" s="1"/>
    </row>
    <row r="1056" spans="1:17" ht="9.75" customHeight="1">
      <c r="A1056" s="1"/>
      <c r="B1056" s="1"/>
      <c r="C1056" s="1"/>
      <c r="D1056" s="1"/>
      <c r="E1056" s="1"/>
      <c r="F1056" s="1"/>
      <c r="G1056" s="1"/>
      <c r="H1056" s="1"/>
      <c r="I1056" s="1"/>
      <c r="J1056" s="1"/>
      <c r="K1056" s="1"/>
      <c r="L1056" s="1"/>
      <c r="M1056" s="1"/>
      <c r="N1056" s="1"/>
      <c r="O1056" s="1"/>
      <c r="P1056" s="1"/>
      <c r="Q1056" s="1"/>
    </row>
    <row r="1057" spans="1:17" ht="9.75" customHeight="1">
      <c r="A1057" s="1"/>
      <c r="B1057" s="1"/>
      <c r="C1057" s="1"/>
      <c r="D1057" s="1"/>
      <c r="E1057" s="1"/>
      <c r="F1057" s="1"/>
      <c r="G1057" s="1"/>
      <c r="H1057" s="1"/>
      <c r="I1057" s="1"/>
      <c r="J1057" s="1"/>
      <c r="K1057" s="1"/>
      <c r="L1057" s="1"/>
      <c r="M1057" s="1"/>
      <c r="N1057" s="1"/>
      <c r="O1057" s="1"/>
      <c r="P1057" s="1"/>
      <c r="Q1057" s="1"/>
    </row>
    <row r="1058" spans="1:17" ht="9.75" customHeight="1">
      <c r="A1058" s="1"/>
      <c r="B1058" s="1"/>
      <c r="C1058" s="1"/>
      <c r="D1058" s="1"/>
      <c r="E1058" s="1"/>
      <c r="F1058" s="1"/>
      <c r="G1058" s="1"/>
      <c r="H1058" s="1"/>
      <c r="I1058" s="1"/>
      <c r="J1058" s="1"/>
      <c r="K1058" s="1"/>
      <c r="L1058" s="1"/>
      <c r="M1058" s="1"/>
      <c r="N1058" s="1"/>
      <c r="O1058" s="1"/>
      <c r="P1058" s="1"/>
      <c r="Q1058" s="1"/>
    </row>
    <row r="1059" spans="1:17" ht="9.75" customHeight="1">
      <c r="A1059" s="1"/>
      <c r="B1059" s="1"/>
      <c r="C1059" s="1"/>
      <c r="D1059" s="1"/>
      <c r="E1059" s="1"/>
      <c r="F1059" s="1"/>
      <c r="G1059" s="1"/>
      <c r="H1059" s="1"/>
      <c r="I1059" s="1"/>
      <c r="J1059" s="1"/>
      <c r="K1059" s="1"/>
      <c r="L1059" s="1"/>
      <c r="M1059" s="1"/>
      <c r="N1059" s="1"/>
      <c r="O1059" s="1"/>
      <c r="P1059" s="1"/>
      <c r="Q1059" s="1"/>
    </row>
    <row r="1060" spans="1:17" ht="9.75" customHeight="1">
      <c r="A1060" s="1"/>
      <c r="B1060" s="1"/>
      <c r="C1060" s="1"/>
      <c r="D1060" s="1"/>
      <c r="E1060" s="1"/>
      <c r="F1060" s="1"/>
      <c r="G1060" s="1"/>
      <c r="H1060" s="1"/>
      <c r="I1060" s="1"/>
      <c r="J1060" s="1"/>
      <c r="K1060" s="1"/>
      <c r="L1060" s="1"/>
      <c r="M1060" s="1"/>
      <c r="N1060" s="1"/>
      <c r="O1060" s="1"/>
      <c r="P1060" s="1"/>
      <c r="Q1060" s="1"/>
    </row>
    <row r="1061" spans="1:17" ht="9.75" customHeight="1">
      <c r="A1061" s="1"/>
      <c r="B1061" s="1"/>
      <c r="C1061" s="1"/>
      <c r="D1061" s="1"/>
      <c r="E1061" s="1"/>
      <c r="F1061" s="1"/>
      <c r="G1061" s="1"/>
      <c r="H1061" s="1"/>
      <c r="I1061" s="1"/>
      <c r="J1061" s="1"/>
      <c r="K1061" s="1"/>
      <c r="L1061" s="1"/>
      <c r="M1061" s="1"/>
      <c r="N1061" s="1"/>
      <c r="O1061" s="1"/>
      <c r="P1061" s="1"/>
      <c r="Q1061" s="1"/>
    </row>
    <row r="1062" spans="1:17" ht="9.75" customHeight="1">
      <c r="A1062" s="1"/>
      <c r="B1062" s="1"/>
      <c r="C1062" s="1"/>
      <c r="D1062" s="1"/>
      <c r="E1062" s="1"/>
      <c r="F1062" s="1"/>
      <c r="G1062" s="1"/>
      <c r="H1062" s="1"/>
      <c r="I1062" s="1"/>
      <c r="J1062" s="1"/>
      <c r="K1062" s="1"/>
      <c r="L1062" s="1"/>
      <c r="M1062" s="1"/>
      <c r="N1062" s="1"/>
      <c r="O1062" s="1"/>
      <c r="P1062" s="1"/>
      <c r="Q1062" s="1"/>
    </row>
    <row r="1063" spans="1:17" ht="9.75" customHeight="1">
      <c r="A1063" s="1"/>
      <c r="B1063" s="1"/>
      <c r="C1063" s="1"/>
      <c r="D1063" s="1"/>
      <c r="E1063" s="1"/>
      <c r="F1063" s="1"/>
      <c r="G1063" s="1"/>
      <c r="H1063" s="1"/>
      <c r="I1063" s="1"/>
      <c r="J1063" s="1"/>
      <c r="K1063" s="1"/>
      <c r="L1063" s="1"/>
      <c r="M1063" s="1"/>
      <c r="N1063" s="1"/>
      <c r="O1063" s="1"/>
      <c r="P1063" s="1"/>
      <c r="Q1063" s="1"/>
    </row>
    <row r="1064" spans="1:17" ht="9.75" customHeight="1">
      <c r="A1064" s="1"/>
      <c r="B1064" s="1"/>
      <c r="C1064" s="1"/>
      <c r="D1064" s="1"/>
      <c r="E1064" s="1"/>
      <c r="F1064" s="1"/>
      <c r="G1064" s="1"/>
      <c r="H1064" s="1"/>
      <c r="I1064" s="1"/>
      <c r="J1064" s="1"/>
      <c r="K1064" s="1"/>
      <c r="L1064" s="1"/>
      <c r="M1064" s="1"/>
      <c r="N1064" s="1"/>
      <c r="O1064" s="1"/>
      <c r="P1064" s="1"/>
      <c r="Q1064" s="1"/>
    </row>
    <row r="1065" spans="1:17" ht="9.75" customHeight="1">
      <c r="A1065" s="1"/>
      <c r="B1065" s="1"/>
      <c r="C1065" s="1"/>
      <c r="D1065" s="1"/>
      <c r="E1065" s="1"/>
      <c r="F1065" s="1"/>
      <c r="G1065" s="1"/>
      <c r="H1065" s="1"/>
      <c r="I1065" s="1"/>
      <c r="J1065" s="1"/>
      <c r="K1065" s="1"/>
      <c r="L1065" s="1"/>
      <c r="M1065" s="1"/>
      <c r="N1065" s="1"/>
      <c r="O1065" s="1"/>
      <c r="P1065" s="1"/>
      <c r="Q1065" s="1"/>
    </row>
    <row r="1066" spans="1:17" ht="9.75" customHeight="1">
      <c r="A1066" s="1"/>
      <c r="B1066" s="1"/>
      <c r="C1066" s="1"/>
      <c r="D1066" s="1"/>
      <c r="E1066" s="1"/>
      <c r="F1066" s="1"/>
      <c r="G1066" s="1"/>
      <c r="H1066" s="1"/>
      <c r="I1066" s="1"/>
      <c r="J1066" s="1"/>
      <c r="K1066" s="1"/>
      <c r="L1066" s="1"/>
      <c r="M1066" s="1"/>
      <c r="N1066" s="1"/>
      <c r="O1066" s="1"/>
      <c r="P1066" s="1"/>
      <c r="Q1066" s="1"/>
    </row>
    <row r="1067" spans="1:17" ht="9.75" customHeight="1">
      <c r="A1067" s="1"/>
      <c r="B1067" s="1"/>
      <c r="C1067" s="1"/>
      <c r="D1067" s="1"/>
      <c r="E1067" s="1"/>
      <c r="F1067" s="1"/>
      <c r="G1067" s="1"/>
      <c r="H1067" s="1"/>
      <c r="I1067" s="1"/>
      <c r="J1067" s="1"/>
      <c r="K1067" s="1"/>
      <c r="L1067" s="1"/>
      <c r="M1067" s="1"/>
      <c r="N1067" s="1"/>
      <c r="O1067" s="1"/>
      <c r="P1067" s="1"/>
      <c r="Q1067" s="1"/>
    </row>
    <row r="1068" spans="1:17" ht="9.75" customHeight="1">
      <c r="A1068" s="1"/>
      <c r="B1068" s="1"/>
      <c r="C1068" s="1"/>
      <c r="D1068" s="1"/>
      <c r="E1068" s="1"/>
      <c r="F1068" s="1"/>
      <c r="G1068" s="1"/>
      <c r="H1068" s="1"/>
      <c r="I1068" s="1"/>
      <c r="J1068" s="1"/>
      <c r="K1068" s="1"/>
      <c r="L1068" s="1"/>
      <c r="M1068" s="1"/>
      <c r="N1068" s="1"/>
      <c r="O1068" s="1"/>
      <c r="P1068" s="1"/>
      <c r="Q1068" s="1"/>
    </row>
    <row r="1069" spans="1:17" ht="9.75" customHeight="1">
      <c r="A1069" s="1"/>
      <c r="B1069" s="1"/>
      <c r="C1069" s="1"/>
      <c r="D1069" s="1"/>
      <c r="E1069" s="1"/>
      <c r="F1069" s="1"/>
      <c r="G1069" s="1"/>
      <c r="H1069" s="1"/>
      <c r="I1069" s="1"/>
      <c r="J1069" s="1"/>
      <c r="K1069" s="1"/>
      <c r="L1069" s="1"/>
      <c r="M1069" s="1"/>
      <c r="N1069" s="1"/>
      <c r="O1069" s="1"/>
      <c r="P1069" s="1"/>
      <c r="Q1069" s="1"/>
    </row>
    <row r="1070" spans="1:17" ht="9.75" customHeight="1">
      <c r="A1070" s="1"/>
      <c r="B1070" s="1"/>
      <c r="C1070" s="1"/>
      <c r="D1070" s="1"/>
      <c r="E1070" s="1"/>
      <c r="F1070" s="1"/>
      <c r="G1070" s="1"/>
      <c r="H1070" s="1"/>
      <c r="I1070" s="1"/>
      <c r="J1070" s="1"/>
      <c r="K1070" s="1"/>
      <c r="L1070" s="1"/>
      <c r="M1070" s="1"/>
      <c r="N1070" s="1"/>
      <c r="O1070" s="1"/>
      <c r="P1070" s="1"/>
      <c r="Q1070" s="1"/>
    </row>
    <row r="1071" spans="1:17" ht="9.75" customHeight="1">
      <c r="A1071" s="1"/>
      <c r="B1071" s="1"/>
      <c r="C1071" s="1"/>
      <c r="D1071" s="1"/>
      <c r="E1071" s="1"/>
      <c r="F1071" s="1"/>
      <c r="G1071" s="1"/>
      <c r="H1071" s="1"/>
      <c r="I1071" s="1"/>
      <c r="J1071" s="1"/>
      <c r="K1071" s="1"/>
      <c r="L1071" s="1"/>
      <c r="M1071" s="1"/>
      <c r="N1071" s="1"/>
      <c r="O1071" s="1"/>
      <c r="P1071" s="1"/>
      <c r="Q1071" s="1"/>
    </row>
    <row r="1072" spans="1:17" ht="9.75" customHeight="1">
      <c r="A1072" s="1"/>
      <c r="B1072" s="1"/>
      <c r="C1072" s="1"/>
      <c r="D1072" s="1"/>
      <c r="E1072" s="1"/>
      <c r="F1072" s="1"/>
      <c r="G1072" s="1"/>
      <c r="H1072" s="1"/>
      <c r="I1072" s="1"/>
      <c r="J1072" s="1"/>
      <c r="K1072" s="1"/>
      <c r="L1072" s="1"/>
      <c r="M1072" s="1"/>
      <c r="N1072" s="1"/>
      <c r="O1072" s="1"/>
      <c r="P1072" s="1"/>
      <c r="Q1072" s="1"/>
    </row>
    <row r="1073" spans="1:17" ht="9.75" customHeight="1">
      <c r="A1073" s="1"/>
      <c r="B1073" s="1"/>
      <c r="C1073" s="1"/>
      <c r="D1073" s="1"/>
      <c r="E1073" s="1"/>
      <c r="F1073" s="1"/>
      <c r="G1073" s="1"/>
      <c r="H1073" s="1"/>
      <c r="I1073" s="1"/>
      <c r="J1073" s="1"/>
      <c r="K1073" s="1"/>
      <c r="L1073" s="1"/>
      <c r="M1073" s="1"/>
      <c r="N1073" s="1"/>
      <c r="O1073" s="1"/>
      <c r="P1073" s="1"/>
      <c r="Q1073" s="1"/>
    </row>
    <row r="1074" spans="1:17" ht="9.75" customHeight="1">
      <c r="A1074" s="1"/>
      <c r="B1074" s="1"/>
      <c r="C1074" s="1"/>
      <c r="D1074" s="1"/>
      <c r="E1074" s="1"/>
      <c r="F1074" s="1"/>
      <c r="G1074" s="1"/>
      <c r="H1074" s="1"/>
      <c r="I1074" s="1"/>
      <c r="J1074" s="1"/>
      <c r="K1074" s="1"/>
      <c r="L1074" s="1"/>
      <c r="M1074" s="1"/>
      <c r="N1074" s="1"/>
      <c r="O1074" s="1"/>
      <c r="P1074" s="1"/>
      <c r="Q1074" s="1"/>
    </row>
    <row r="1075" spans="1:17" ht="9.75" customHeight="1">
      <c r="A1075" s="1"/>
      <c r="B1075" s="1"/>
      <c r="C1075" s="1"/>
      <c r="D1075" s="1"/>
      <c r="E1075" s="1"/>
      <c r="F1075" s="1"/>
      <c r="G1075" s="1"/>
      <c r="H1075" s="1"/>
      <c r="I1075" s="1"/>
      <c r="J1075" s="1"/>
      <c r="K1075" s="1"/>
      <c r="L1075" s="1"/>
      <c r="M1075" s="1"/>
      <c r="N1075" s="1"/>
      <c r="O1075" s="1"/>
      <c r="P1075" s="1"/>
      <c r="Q1075" s="1"/>
    </row>
    <row r="1076" spans="1:17" ht="9.75" customHeight="1">
      <c r="A1076" s="1"/>
      <c r="B1076" s="1"/>
      <c r="C1076" s="1"/>
      <c r="D1076" s="1"/>
      <c r="E1076" s="1"/>
      <c r="F1076" s="1"/>
      <c r="G1076" s="1"/>
      <c r="H1076" s="1"/>
      <c r="I1076" s="1"/>
      <c r="J1076" s="1"/>
      <c r="K1076" s="1"/>
      <c r="L1076" s="1"/>
      <c r="M1076" s="1"/>
      <c r="N1076" s="1"/>
      <c r="O1076" s="1"/>
      <c r="P1076" s="1"/>
      <c r="Q1076" s="1"/>
    </row>
    <row r="1077" spans="1:17" ht="9.75" customHeight="1">
      <c r="A1077" s="1"/>
      <c r="B1077" s="1"/>
      <c r="C1077" s="1"/>
      <c r="D1077" s="1"/>
      <c r="E1077" s="1"/>
      <c r="F1077" s="1"/>
      <c r="G1077" s="1"/>
      <c r="H1077" s="1"/>
      <c r="I1077" s="1"/>
      <c r="J1077" s="1"/>
      <c r="K1077" s="1"/>
      <c r="L1077" s="1"/>
      <c r="M1077" s="1"/>
      <c r="N1077" s="1"/>
      <c r="O1077" s="1"/>
      <c r="P1077" s="1"/>
      <c r="Q1077" s="1"/>
    </row>
    <row r="1078" spans="1:17" ht="9.75" customHeight="1">
      <c r="A1078" s="1"/>
      <c r="B1078" s="1"/>
      <c r="C1078" s="1"/>
      <c r="D1078" s="1"/>
      <c r="E1078" s="1"/>
      <c r="F1078" s="1"/>
      <c r="G1078" s="1"/>
      <c r="H1078" s="1"/>
      <c r="I1078" s="1"/>
      <c r="J1078" s="1"/>
      <c r="K1078" s="1"/>
      <c r="L1078" s="1"/>
      <c r="M1078" s="1"/>
      <c r="N1078" s="1"/>
      <c r="O1078" s="1"/>
      <c r="P1078" s="1"/>
      <c r="Q1078" s="1"/>
    </row>
    <row r="1079" spans="1:17" ht="9.75" customHeight="1">
      <c r="A1079" s="1"/>
      <c r="B1079" s="1"/>
      <c r="C1079" s="1"/>
      <c r="D1079" s="1"/>
      <c r="E1079" s="1"/>
      <c r="F1079" s="1"/>
      <c r="G1079" s="1"/>
      <c r="H1079" s="1"/>
      <c r="I1079" s="1"/>
      <c r="J1079" s="1"/>
      <c r="K1079" s="1"/>
      <c r="L1079" s="1"/>
      <c r="M1079" s="1"/>
      <c r="N1079" s="1"/>
      <c r="O1079" s="1"/>
      <c r="P1079" s="1"/>
      <c r="Q1079" s="1"/>
    </row>
    <row r="1080" spans="1:17" ht="9.75" customHeight="1">
      <c r="A1080" s="1"/>
      <c r="B1080" s="1"/>
      <c r="C1080" s="1"/>
      <c r="D1080" s="1"/>
      <c r="E1080" s="1"/>
      <c r="F1080" s="1"/>
      <c r="G1080" s="1"/>
      <c r="H1080" s="1"/>
      <c r="I1080" s="1"/>
      <c r="J1080" s="1"/>
      <c r="K1080" s="1"/>
      <c r="L1080" s="1"/>
      <c r="M1080" s="1"/>
      <c r="N1080" s="1"/>
      <c r="O1080" s="1"/>
      <c r="P1080" s="1"/>
      <c r="Q1080" s="1"/>
    </row>
    <row r="1081" spans="1:17" ht="9.75" customHeight="1">
      <c r="A1081" s="1"/>
      <c r="B1081" s="1"/>
      <c r="C1081" s="1"/>
      <c r="D1081" s="1"/>
      <c r="E1081" s="1"/>
      <c r="F1081" s="1"/>
      <c r="G1081" s="1"/>
      <c r="H1081" s="1"/>
      <c r="I1081" s="1"/>
      <c r="J1081" s="1"/>
      <c r="K1081" s="1"/>
      <c r="L1081" s="1"/>
      <c r="M1081" s="1"/>
      <c r="N1081" s="1"/>
      <c r="O1081" s="1"/>
      <c r="P1081" s="1"/>
      <c r="Q1081" s="1"/>
    </row>
    <row r="1082" spans="1:17" ht="9.75" customHeight="1">
      <c r="A1082" s="1"/>
      <c r="B1082" s="1"/>
      <c r="C1082" s="1"/>
      <c r="D1082" s="1"/>
      <c r="E1082" s="1"/>
      <c r="F1082" s="1"/>
      <c r="G1082" s="1"/>
      <c r="H1082" s="1"/>
      <c r="I1082" s="1"/>
      <c r="J1082" s="1"/>
      <c r="K1082" s="1"/>
      <c r="L1082" s="1"/>
      <c r="M1082" s="1"/>
      <c r="N1082" s="1"/>
      <c r="O1082" s="1"/>
      <c r="P1082" s="1"/>
      <c r="Q1082" s="1"/>
    </row>
    <row r="1083" spans="1:17" ht="9.75" customHeight="1">
      <c r="A1083" s="1"/>
      <c r="B1083" s="1"/>
      <c r="C1083" s="1"/>
      <c r="D1083" s="1"/>
      <c r="E1083" s="1"/>
      <c r="F1083" s="1"/>
      <c r="G1083" s="1"/>
      <c r="H1083" s="1"/>
      <c r="I1083" s="1"/>
      <c r="J1083" s="1"/>
      <c r="K1083" s="1"/>
      <c r="L1083" s="1"/>
      <c r="M1083" s="1"/>
      <c r="N1083" s="1"/>
      <c r="O1083" s="1"/>
      <c r="P1083" s="1"/>
      <c r="Q1083" s="1"/>
    </row>
    <row r="1084" spans="1:17" ht="9.75" customHeight="1">
      <c r="A1084" s="1"/>
      <c r="B1084" s="1"/>
      <c r="C1084" s="1"/>
      <c r="D1084" s="1"/>
      <c r="E1084" s="1"/>
      <c r="F1084" s="1"/>
      <c r="G1084" s="1"/>
      <c r="H1084" s="1"/>
      <c r="I1084" s="1"/>
      <c r="J1084" s="1"/>
      <c r="K1084" s="1"/>
      <c r="L1084" s="1"/>
      <c r="M1084" s="1"/>
      <c r="N1084" s="1"/>
      <c r="O1084" s="1"/>
      <c r="P1084" s="1"/>
      <c r="Q1084" s="1"/>
    </row>
    <row r="1085" spans="1:17" ht="9.75" customHeight="1">
      <c r="A1085" s="1"/>
      <c r="B1085" s="1"/>
      <c r="C1085" s="1"/>
      <c r="D1085" s="1"/>
      <c r="E1085" s="1"/>
      <c r="F1085" s="1"/>
      <c r="G1085" s="1"/>
      <c r="H1085" s="1"/>
      <c r="I1085" s="1"/>
      <c r="J1085" s="1"/>
      <c r="K1085" s="1"/>
      <c r="L1085" s="1"/>
      <c r="M1085" s="1"/>
      <c r="N1085" s="1"/>
      <c r="O1085" s="1"/>
      <c r="P1085" s="1"/>
      <c r="Q1085" s="1"/>
    </row>
    <row r="1086" spans="1:17" ht="9.75" customHeight="1">
      <c r="A1086" s="1"/>
      <c r="B1086" s="1"/>
      <c r="C1086" s="1"/>
      <c r="D1086" s="1"/>
      <c r="E1086" s="1"/>
      <c r="F1086" s="1"/>
      <c r="G1086" s="1"/>
      <c r="H1086" s="1"/>
      <c r="I1086" s="1"/>
      <c r="J1086" s="1"/>
      <c r="K1086" s="1"/>
      <c r="L1086" s="1"/>
      <c r="M1086" s="1"/>
      <c r="N1086" s="1"/>
      <c r="O1086" s="1"/>
      <c r="P1086" s="1"/>
      <c r="Q1086" s="1"/>
    </row>
    <row r="1087" spans="1:17" ht="9.75" customHeight="1">
      <c r="A1087" s="1"/>
      <c r="B1087" s="1"/>
      <c r="C1087" s="1"/>
      <c r="D1087" s="1"/>
      <c r="E1087" s="1"/>
      <c r="F1087" s="1"/>
      <c r="G1087" s="1"/>
      <c r="H1087" s="1"/>
      <c r="I1087" s="1"/>
      <c r="J1087" s="1"/>
      <c r="K1087" s="1"/>
      <c r="L1087" s="1"/>
      <c r="M1087" s="1"/>
      <c r="N1087" s="1"/>
      <c r="O1087" s="1"/>
      <c r="P1087" s="1"/>
      <c r="Q1087" s="1"/>
    </row>
    <row r="1088" spans="1:17" ht="9.75" customHeight="1">
      <c r="A1088" s="1"/>
      <c r="B1088" s="1"/>
      <c r="C1088" s="1"/>
      <c r="D1088" s="1"/>
      <c r="E1088" s="1"/>
      <c r="F1088" s="1"/>
      <c r="G1088" s="1"/>
      <c r="H1088" s="1"/>
      <c r="I1088" s="1"/>
      <c r="J1088" s="1"/>
      <c r="K1088" s="1"/>
      <c r="L1088" s="1"/>
      <c r="M1088" s="1"/>
      <c r="N1088" s="1"/>
      <c r="O1088" s="1"/>
      <c r="P1088" s="1"/>
      <c r="Q1088" s="1"/>
    </row>
    <row r="1089" spans="1:17" ht="9.75" customHeight="1">
      <c r="A1089" s="1"/>
      <c r="B1089" s="1"/>
      <c r="C1089" s="1"/>
      <c r="D1089" s="1"/>
      <c r="E1089" s="1"/>
      <c r="F1089" s="1"/>
      <c r="G1089" s="1"/>
      <c r="H1089" s="1"/>
      <c r="I1089" s="1"/>
      <c r="J1089" s="1"/>
      <c r="K1089" s="1"/>
      <c r="L1089" s="1"/>
      <c r="M1089" s="1"/>
      <c r="N1089" s="1"/>
      <c r="O1089" s="1"/>
      <c r="P1089" s="1"/>
      <c r="Q1089" s="1"/>
    </row>
    <row r="1090" spans="1:17" ht="9.75" customHeight="1">
      <c r="A1090" s="1"/>
      <c r="B1090" s="1"/>
      <c r="C1090" s="1"/>
      <c r="D1090" s="1"/>
      <c r="E1090" s="1"/>
      <c r="F1090" s="1"/>
      <c r="G1090" s="1"/>
      <c r="H1090" s="1"/>
      <c r="I1090" s="1"/>
      <c r="J1090" s="1"/>
      <c r="K1090" s="1"/>
      <c r="L1090" s="1"/>
      <c r="M1090" s="1"/>
      <c r="N1090" s="1"/>
      <c r="O1090" s="1"/>
      <c r="P1090" s="1"/>
      <c r="Q1090" s="1"/>
    </row>
    <row r="1091" spans="1:17" ht="9.75" customHeight="1">
      <c r="A1091" s="1"/>
      <c r="B1091" s="1"/>
      <c r="C1091" s="1"/>
      <c r="D1091" s="1"/>
      <c r="E1091" s="1"/>
      <c r="F1091" s="1"/>
      <c r="G1091" s="1"/>
      <c r="H1091" s="1"/>
      <c r="I1091" s="1"/>
      <c r="J1091" s="1"/>
      <c r="K1091" s="1"/>
      <c r="L1091" s="1"/>
      <c r="M1091" s="1"/>
      <c r="N1091" s="1"/>
      <c r="O1091" s="1"/>
      <c r="P1091" s="1"/>
      <c r="Q1091" s="1"/>
    </row>
    <row r="1092" spans="1:17" ht="9.75" customHeight="1">
      <c r="A1092" s="1"/>
      <c r="B1092" s="1"/>
      <c r="C1092" s="1"/>
      <c r="D1092" s="1"/>
      <c r="E1092" s="1"/>
      <c r="F1092" s="1"/>
      <c r="G1092" s="1"/>
      <c r="H1092" s="1"/>
      <c r="I1092" s="1"/>
      <c r="J1092" s="1"/>
      <c r="K1092" s="1"/>
      <c r="L1092" s="1"/>
      <c r="M1092" s="1"/>
      <c r="N1092" s="1"/>
      <c r="O1092" s="1"/>
      <c r="P1092" s="1"/>
      <c r="Q1092" s="1"/>
    </row>
    <row r="1093" spans="1:17" ht="9.75" customHeight="1">
      <c r="A1093" s="1"/>
      <c r="B1093" s="1"/>
      <c r="C1093" s="1"/>
      <c r="D1093" s="1"/>
      <c r="E1093" s="1"/>
      <c r="F1093" s="1"/>
      <c r="G1093" s="1"/>
      <c r="H1093" s="1"/>
      <c r="I1093" s="1"/>
      <c r="J1093" s="1"/>
      <c r="K1093" s="1"/>
      <c r="L1093" s="1"/>
      <c r="M1093" s="1"/>
      <c r="N1093" s="1"/>
      <c r="O1093" s="1"/>
      <c r="P1093" s="1"/>
      <c r="Q1093" s="1"/>
    </row>
    <row r="1094" spans="1:17" ht="9.75" customHeight="1">
      <c r="A1094" s="1"/>
      <c r="B1094" s="1"/>
      <c r="C1094" s="1"/>
      <c r="D1094" s="1"/>
      <c r="E1094" s="1"/>
      <c r="F1094" s="1"/>
      <c r="G1094" s="1"/>
      <c r="H1094" s="1"/>
      <c r="I1094" s="1"/>
      <c r="J1094" s="1"/>
      <c r="K1094" s="1"/>
      <c r="L1094" s="1"/>
      <c r="M1094" s="1"/>
      <c r="N1094" s="1"/>
      <c r="O1094" s="1"/>
      <c r="P1094" s="1"/>
      <c r="Q1094" s="1"/>
    </row>
    <row r="1095" spans="1:17" ht="9.75" customHeight="1">
      <c r="A1095" s="1"/>
      <c r="B1095" s="1"/>
      <c r="C1095" s="1"/>
      <c r="D1095" s="1"/>
      <c r="E1095" s="1"/>
      <c r="F1095" s="1"/>
      <c r="G1095" s="1"/>
      <c r="H1095" s="1"/>
      <c r="I1095" s="1"/>
      <c r="J1095" s="1"/>
      <c r="K1095" s="1"/>
      <c r="L1095" s="1"/>
      <c r="M1095" s="1"/>
      <c r="N1095" s="1"/>
      <c r="O1095" s="1"/>
      <c r="P1095" s="1"/>
      <c r="Q1095" s="1"/>
    </row>
    <row r="1096" spans="1:17" ht="9.75" customHeight="1">
      <c r="A1096" s="1"/>
      <c r="B1096" s="1"/>
      <c r="C1096" s="1"/>
      <c r="D1096" s="1"/>
      <c r="E1096" s="1"/>
      <c r="F1096" s="1"/>
      <c r="G1096" s="1"/>
      <c r="H1096" s="1"/>
      <c r="I1096" s="1"/>
      <c r="J1096" s="1"/>
      <c r="K1096" s="1"/>
      <c r="L1096" s="1"/>
      <c r="M1096" s="1"/>
      <c r="N1096" s="1"/>
      <c r="O1096" s="1"/>
      <c r="P1096" s="1"/>
      <c r="Q1096" s="1"/>
    </row>
    <row r="1097" spans="1:17" ht="9.75" customHeight="1">
      <c r="A1097" s="1"/>
      <c r="B1097" s="1"/>
      <c r="C1097" s="1"/>
      <c r="D1097" s="1"/>
      <c r="E1097" s="1"/>
      <c r="F1097" s="1"/>
      <c r="G1097" s="1"/>
      <c r="H1097" s="1"/>
      <c r="I1097" s="1"/>
      <c r="J1097" s="1"/>
      <c r="K1097" s="1"/>
      <c r="L1097" s="1"/>
      <c r="M1097" s="1"/>
      <c r="N1097" s="1"/>
      <c r="O1097" s="1"/>
      <c r="P1097" s="1"/>
      <c r="Q1097" s="1"/>
    </row>
    <row r="1098" spans="1:17" ht="9.75" customHeight="1">
      <c r="A1098" s="1"/>
      <c r="B1098" s="1"/>
      <c r="C1098" s="1"/>
      <c r="D1098" s="1"/>
      <c r="E1098" s="1"/>
      <c r="F1098" s="1"/>
      <c r="G1098" s="1"/>
      <c r="H1098" s="1"/>
      <c r="I1098" s="1"/>
      <c r="J1098" s="1"/>
      <c r="K1098" s="1"/>
      <c r="L1098" s="1"/>
      <c r="M1098" s="1"/>
      <c r="N1098" s="1"/>
      <c r="O1098" s="1"/>
      <c r="P1098" s="1"/>
      <c r="Q1098" s="1"/>
    </row>
    <row r="1099" spans="1:17" ht="9.75" customHeight="1">
      <c r="A1099" s="1"/>
      <c r="B1099" s="1"/>
      <c r="C1099" s="1"/>
      <c r="D1099" s="1"/>
      <c r="E1099" s="1"/>
      <c r="F1099" s="1"/>
      <c r="G1099" s="1"/>
      <c r="H1099" s="1"/>
      <c r="I1099" s="1"/>
      <c r="J1099" s="1"/>
      <c r="K1099" s="1"/>
      <c r="L1099" s="1"/>
      <c r="M1099" s="1"/>
      <c r="N1099" s="1"/>
      <c r="O1099" s="1"/>
      <c r="P1099" s="1"/>
      <c r="Q1099" s="1"/>
    </row>
    <row r="1100" spans="1:17" ht="9.75" customHeight="1">
      <c r="A1100" s="1"/>
      <c r="B1100" s="1"/>
      <c r="C1100" s="1"/>
      <c r="D1100" s="1"/>
      <c r="E1100" s="1"/>
      <c r="F1100" s="1"/>
      <c r="G1100" s="1"/>
      <c r="H1100" s="1"/>
      <c r="I1100" s="1"/>
      <c r="J1100" s="1"/>
      <c r="K1100" s="1"/>
      <c r="L1100" s="1"/>
      <c r="M1100" s="1"/>
      <c r="N1100" s="1"/>
      <c r="O1100" s="1"/>
      <c r="P1100" s="1"/>
      <c r="Q1100" s="1"/>
    </row>
    <row r="1101" spans="1:17" ht="9.75" customHeight="1">
      <c r="A1101" s="1"/>
      <c r="B1101" s="1"/>
      <c r="C1101" s="1"/>
      <c r="D1101" s="1"/>
      <c r="E1101" s="1"/>
      <c r="F1101" s="1"/>
      <c r="G1101" s="1"/>
      <c r="H1101" s="1"/>
      <c r="I1101" s="1"/>
      <c r="J1101" s="1"/>
      <c r="K1101" s="1"/>
      <c r="L1101" s="1"/>
      <c r="M1101" s="1"/>
      <c r="N1101" s="1"/>
      <c r="O1101" s="1"/>
      <c r="P1101" s="1"/>
      <c r="Q1101" s="1"/>
    </row>
    <row r="1102" spans="1:17" ht="9.75" customHeight="1">
      <c r="A1102" s="1"/>
      <c r="B1102" s="1"/>
      <c r="C1102" s="1"/>
      <c r="D1102" s="1"/>
      <c r="E1102" s="1"/>
      <c r="F1102" s="1"/>
      <c r="G1102" s="1"/>
      <c r="H1102" s="1"/>
      <c r="I1102" s="1"/>
      <c r="J1102" s="1"/>
      <c r="K1102" s="1"/>
      <c r="L1102" s="1"/>
      <c r="M1102" s="1"/>
      <c r="N1102" s="1"/>
      <c r="O1102" s="1"/>
      <c r="P1102" s="1"/>
      <c r="Q1102" s="1"/>
    </row>
    <row r="1103" spans="1:17" ht="9.75" customHeight="1">
      <c r="A1103" s="1"/>
      <c r="B1103" s="1"/>
      <c r="C1103" s="1"/>
      <c r="D1103" s="1"/>
      <c r="E1103" s="1"/>
      <c r="F1103" s="1"/>
      <c r="G1103" s="1"/>
      <c r="H1103" s="1"/>
      <c r="I1103" s="1"/>
      <c r="J1103" s="1"/>
      <c r="K1103" s="1"/>
      <c r="L1103" s="1"/>
      <c r="M1103" s="1"/>
      <c r="N1103" s="1"/>
      <c r="O1103" s="1"/>
      <c r="P1103" s="1"/>
      <c r="Q1103" s="1"/>
    </row>
    <row r="1104" spans="1:17" ht="9.75" customHeight="1">
      <c r="A1104" s="1"/>
      <c r="B1104" s="1"/>
      <c r="C1104" s="1"/>
      <c r="D1104" s="1"/>
      <c r="E1104" s="1"/>
      <c r="F1104" s="1"/>
      <c r="G1104" s="1"/>
      <c r="H1104" s="1"/>
      <c r="I1104" s="1"/>
      <c r="J1104" s="1"/>
      <c r="K1104" s="1"/>
      <c r="L1104" s="1"/>
      <c r="M1104" s="1"/>
      <c r="N1104" s="1"/>
      <c r="O1104" s="1"/>
      <c r="P1104" s="1"/>
      <c r="Q1104" s="1"/>
    </row>
    <row r="1105" spans="1:17" ht="9.75" customHeight="1">
      <c r="A1105" s="1"/>
      <c r="B1105" s="1"/>
      <c r="C1105" s="1"/>
      <c r="D1105" s="1"/>
      <c r="E1105" s="1"/>
      <c r="F1105" s="1"/>
      <c r="G1105" s="1"/>
      <c r="H1105" s="1"/>
      <c r="I1105" s="1"/>
      <c r="J1105" s="1"/>
      <c r="K1105" s="1"/>
      <c r="L1105" s="1"/>
      <c r="M1105" s="1"/>
      <c r="N1105" s="1"/>
      <c r="O1105" s="1"/>
      <c r="P1105" s="1"/>
      <c r="Q1105" s="1"/>
    </row>
    <row r="1106" spans="1:17" ht="9.75" customHeight="1">
      <c r="A1106" s="1"/>
      <c r="B1106" s="1"/>
      <c r="C1106" s="1"/>
      <c r="D1106" s="1"/>
      <c r="E1106" s="1"/>
      <c r="F1106" s="1"/>
      <c r="G1106" s="1"/>
      <c r="H1106" s="1"/>
      <c r="I1106" s="1"/>
      <c r="J1106" s="1"/>
      <c r="K1106" s="1"/>
      <c r="L1106" s="1"/>
      <c r="M1106" s="1"/>
      <c r="N1106" s="1"/>
      <c r="O1106" s="1"/>
      <c r="P1106" s="1"/>
      <c r="Q1106" s="1"/>
    </row>
    <row r="1107" spans="1:17" ht="9.75" customHeight="1">
      <c r="A1107" s="1"/>
      <c r="B1107" s="1"/>
      <c r="C1107" s="1"/>
      <c r="D1107" s="1"/>
      <c r="E1107" s="1"/>
      <c r="F1107" s="1"/>
      <c r="G1107" s="1"/>
      <c r="H1107" s="1"/>
      <c r="I1107" s="1"/>
      <c r="J1107" s="1"/>
      <c r="K1107" s="1"/>
      <c r="L1107" s="1"/>
      <c r="M1107" s="1"/>
      <c r="N1107" s="1"/>
      <c r="O1107" s="1"/>
      <c r="P1107" s="1"/>
      <c r="Q1107" s="1"/>
    </row>
    <row r="1108" spans="1:17" ht="9.75" customHeight="1">
      <c r="A1108" s="1"/>
      <c r="B1108" s="1"/>
      <c r="C1108" s="1"/>
      <c r="D1108" s="1"/>
      <c r="E1108" s="1"/>
      <c r="F1108" s="1"/>
      <c r="G1108" s="1"/>
      <c r="H1108" s="1"/>
      <c r="I1108" s="1"/>
      <c r="J1108" s="1"/>
      <c r="K1108" s="1"/>
      <c r="L1108" s="1"/>
      <c r="M1108" s="1"/>
      <c r="N1108" s="1"/>
      <c r="O1108" s="1"/>
      <c r="P1108" s="1"/>
      <c r="Q1108" s="1"/>
    </row>
    <row r="1109" spans="1:17" ht="9.75" customHeight="1">
      <c r="A1109" s="1"/>
      <c r="B1109" s="1"/>
      <c r="C1109" s="1"/>
      <c r="D1109" s="1"/>
      <c r="E1109" s="1"/>
      <c r="F1109" s="1"/>
      <c r="G1109" s="1"/>
      <c r="H1109" s="1"/>
      <c r="I1109" s="1"/>
      <c r="J1109" s="1"/>
      <c r="K1109" s="1"/>
      <c r="L1109" s="1"/>
      <c r="M1109" s="1"/>
      <c r="N1109" s="1"/>
      <c r="O1109" s="1"/>
      <c r="P1109" s="1"/>
      <c r="Q1109" s="1"/>
    </row>
    <row r="1110" spans="1:17" ht="9.75" customHeight="1">
      <c r="A1110" s="1"/>
      <c r="B1110" s="1"/>
      <c r="C1110" s="1"/>
      <c r="D1110" s="1"/>
      <c r="E1110" s="1"/>
      <c r="F1110" s="1"/>
      <c r="G1110" s="1"/>
      <c r="H1110" s="1"/>
      <c r="I1110" s="1"/>
      <c r="J1110" s="1"/>
      <c r="K1110" s="1"/>
      <c r="L1110" s="1"/>
      <c r="M1110" s="1"/>
      <c r="N1110" s="1"/>
      <c r="O1110" s="1"/>
      <c r="P1110" s="1"/>
      <c r="Q1110" s="1"/>
    </row>
    <row r="1111" spans="1:17" ht="9.75" customHeight="1">
      <c r="A1111" s="1"/>
      <c r="B1111" s="1"/>
      <c r="C1111" s="1"/>
      <c r="D1111" s="1"/>
      <c r="E1111" s="1"/>
      <c r="F1111" s="1"/>
      <c r="G1111" s="1"/>
      <c r="H1111" s="1"/>
      <c r="I1111" s="1"/>
      <c r="J1111" s="1"/>
      <c r="K1111" s="1"/>
      <c r="L1111" s="1"/>
      <c r="M1111" s="1"/>
      <c r="N1111" s="1"/>
      <c r="O1111" s="1"/>
      <c r="P1111" s="1"/>
      <c r="Q1111" s="1"/>
    </row>
    <row r="1112" spans="1:17" ht="9.75" customHeight="1">
      <c r="A1112" s="1"/>
      <c r="B1112" s="1"/>
      <c r="C1112" s="1"/>
      <c r="D1112" s="1"/>
      <c r="E1112" s="1"/>
      <c r="F1112" s="1"/>
      <c r="G1112" s="1"/>
      <c r="H1112" s="1"/>
      <c r="I1112" s="1"/>
      <c r="J1112" s="1"/>
      <c r="K1112" s="1"/>
      <c r="L1112" s="1"/>
      <c r="M1112" s="1"/>
      <c r="N1112" s="1"/>
      <c r="O1112" s="1"/>
      <c r="P1112" s="1"/>
      <c r="Q1112" s="1"/>
    </row>
    <row r="1113" spans="1:17" ht="9.75" customHeight="1">
      <c r="A1113" s="1"/>
      <c r="B1113" s="1"/>
      <c r="C1113" s="1"/>
      <c r="D1113" s="1"/>
      <c r="E1113" s="1"/>
      <c r="F1113" s="1"/>
      <c r="G1113" s="1"/>
      <c r="H1113" s="1"/>
      <c r="I1113" s="1"/>
      <c r="J1113" s="1"/>
      <c r="K1113" s="1"/>
      <c r="L1113" s="1"/>
      <c r="M1113" s="1"/>
      <c r="N1113" s="1"/>
      <c r="O1113" s="1"/>
      <c r="P1113" s="1"/>
      <c r="Q1113" s="1"/>
    </row>
    <row r="1114" spans="1:17" ht="9.75" customHeight="1">
      <c r="A1114" s="1"/>
      <c r="B1114" s="1"/>
      <c r="C1114" s="1"/>
      <c r="D1114" s="1"/>
      <c r="E1114" s="1"/>
      <c r="F1114" s="1"/>
      <c r="G1114" s="1"/>
      <c r="H1114" s="1"/>
      <c r="I1114" s="1"/>
      <c r="J1114" s="1"/>
      <c r="K1114" s="1"/>
      <c r="L1114" s="1"/>
      <c r="M1114" s="1"/>
      <c r="N1114" s="1"/>
      <c r="O1114" s="1"/>
      <c r="P1114" s="1"/>
      <c r="Q1114" s="1"/>
    </row>
    <row r="1115" spans="1:17" ht="9.75" customHeight="1">
      <c r="A1115" s="1"/>
      <c r="B1115" s="1"/>
      <c r="C1115" s="1"/>
      <c r="D1115" s="1"/>
      <c r="E1115" s="1"/>
      <c r="F1115" s="1"/>
      <c r="G1115" s="1"/>
      <c r="H1115" s="1"/>
      <c r="I1115" s="1"/>
      <c r="J1115" s="1"/>
      <c r="K1115" s="1"/>
      <c r="L1115" s="1"/>
      <c r="M1115" s="1"/>
      <c r="N1115" s="1"/>
      <c r="O1115" s="1"/>
      <c r="P1115" s="1"/>
      <c r="Q1115" s="1"/>
    </row>
    <row r="1116" spans="1:17" ht="9.75" customHeight="1">
      <c r="A1116" s="1"/>
      <c r="B1116" s="1"/>
      <c r="C1116" s="1"/>
      <c r="D1116" s="1"/>
      <c r="E1116" s="1"/>
      <c r="F1116" s="1"/>
      <c r="G1116" s="1"/>
      <c r="H1116" s="1"/>
      <c r="I1116" s="1"/>
      <c r="J1116" s="1"/>
      <c r="K1116" s="1"/>
      <c r="L1116" s="1"/>
      <c r="M1116" s="1"/>
      <c r="N1116" s="1"/>
      <c r="O1116" s="1"/>
      <c r="P1116" s="1"/>
      <c r="Q1116" s="1"/>
    </row>
    <row r="1117" spans="1:17" ht="9.75" customHeight="1">
      <c r="A1117" s="1"/>
      <c r="B1117" s="1"/>
      <c r="C1117" s="1"/>
      <c r="D1117" s="1"/>
      <c r="E1117" s="1"/>
      <c r="F1117" s="1"/>
      <c r="G1117" s="1"/>
      <c r="H1117" s="1"/>
      <c r="I1117" s="1"/>
      <c r="J1117" s="1"/>
      <c r="K1117" s="1"/>
      <c r="L1117" s="1"/>
      <c r="M1117" s="1"/>
      <c r="N1117" s="1"/>
      <c r="O1117" s="1"/>
      <c r="P1117" s="1"/>
      <c r="Q1117" s="1"/>
    </row>
    <row r="1118" spans="1:17" ht="9.75" customHeight="1">
      <c r="A1118" s="1"/>
      <c r="B1118" s="1"/>
      <c r="C1118" s="1"/>
      <c r="D1118" s="1"/>
      <c r="E1118" s="1"/>
      <c r="F1118" s="1"/>
      <c r="G1118" s="1"/>
      <c r="H1118" s="1"/>
      <c r="I1118" s="1"/>
      <c r="J1118" s="1"/>
      <c r="K1118" s="1"/>
      <c r="L1118" s="1"/>
      <c r="M1118" s="1"/>
      <c r="N1118" s="1"/>
      <c r="O1118" s="1"/>
      <c r="P1118" s="1"/>
      <c r="Q1118" s="1"/>
    </row>
    <row r="1119" spans="1:17" ht="9.75" customHeight="1">
      <c r="A1119" s="1"/>
      <c r="B1119" s="1"/>
      <c r="C1119" s="1"/>
      <c r="D1119" s="1"/>
      <c r="E1119" s="1"/>
      <c r="F1119" s="1"/>
      <c r="G1119" s="1"/>
      <c r="H1119" s="1"/>
      <c r="I1119" s="1"/>
      <c r="J1119" s="1"/>
      <c r="K1119" s="1"/>
      <c r="L1119" s="1"/>
      <c r="M1119" s="1"/>
      <c r="N1119" s="1"/>
      <c r="O1119" s="1"/>
      <c r="P1119" s="1"/>
      <c r="Q1119" s="1"/>
    </row>
    <row r="1120" spans="1:17" ht="9.75" customHeight="1">
      <c r="A1120" s="1"/>
      <c r="B1120" s="1"/>
      <c r="C1120" s="1"/>
      <c r="D1120" s="1"/>
      <c r="E1120" s="1"/>
      <c r="F1120" s="1"/>
      <c r="G1120" s="1"/>
      <c r="H1120" s="1"/>
      <c r="I1120" s="1"/>
      <c r="J1120" s="1"/>
      <c r="K1120" s="1"/>
      <c r="L1120" s="1"/>
      <c r="M1120" s="1"/>
      <c r="N1120" s="1"/>
      <c r="O1120" s="1"/>
      <c r="P1120" s="1"/>
      <c r="Q1120" s="1"/>
    </row>
    <row r="1121" spans="1:17" ht="9.75" customHeight="1">
      <c r="A1121" s="1"/>
      <c r="B1121" s="1"/>
      <c r="C1121" s="1"/>
      <c r="D1121" s="1"/>
      <c r="E1121" s="1"/>
      <c r="F1121" s="1"/>
      <c r="G1121" s="1"/>
      <c r="H1121" s="1"/>
      <c r="I1121" s="1"/>
      <c r="J1121" s="1"/>
      <c r="K1121" s="1"/>
      <c r="L1121" s="1"/>
      <c r="M1121" s="1"/>
      <c r="N1121" s="1"/>
      <c r="O1121" s="1"/>
      <c r="P1121" s="1"/>
      <c r="Q1121" s="1"/>
    </row>
    <row r="1122" spans="1:17" ht="9.75" customHeight="1">
      <c r="A1122" s="1"/>
      <c r="B1122" s="1"/>
      <c r="C1122" s="1"/>
      <c r="D1122" s="1"/>
      <c r="E1122" s="1"/>
      <c r="F1122" s="1"/>
      <c r="G1122" s="1"/>
      <c r="H1122" s="1"/>
      <c r="I1122" s="1"/>
      <c r="J1122" s="1"/>
      <c r="K1122" s="1"/>
      <c r="L1122" s="1"/>
      <c r="M1122" s="1"/>
      <c r="N1122" s="1"/>
      <c r="O1122" s="1"/>
      <c r="P1122" s="1"/>
      <c r="Q1122" s="1"/>
    </row>
    <row r="1123" spans="1:17" ht="9.75" customHeight="1">
      <c r="A1123" s="1"/>
      <c r="B1123" s="1"/>
      <c r="C1123" s="1"/>
      <c r="D1123" s="1"/>
      <c r="E1123" s="1"/>
      <c r="F1123" s="1"/>
      <c r="G1123" s="1"/>
      <c r="H1123" s="1"/>
      <c r="I1123" s="1"/>
      <c r="J1123" s="1"/>
      <c r="K1123" s="1"/>
      <c r="L1123" s="1"/>
      <c r="M1123" s="1"/>
      <c r="N1123" s="1"/>
      <c r="O1123" s="1"/>
      <c r="P1123" s="1"/>
      <c r="Q1123" s="1"/>
    </row>
    <row r="1124" spans="1:17" ht="9.75" customHeight="1">
      <c r="A1124" s="1"/>
      <c r="B1124" s="1"/>
      <c r="C1124" s="1"/>
      <c r="D1124" s="1"/>
      <c r="E1124" s="1"/>
      <c r="F1124" s="1"/>
      <c r="G1124" s="1"/>
      <c r="H1124" s="1"/>
      <c r="I1124" s="1"/>
      <c r="J1124" s="1"/>
      <c r="K1124" s="1"/>
      <c r="L1124" s="1"/>
      <c r="M1124" s="1"/>
      <c r="N1124" s="1"/>
      <c r="O1124" s="1"/>
      <c r="P1124" s="1"/>
      <c r="Q1124" s="1"/>
    </row>
    <row r="1125" spans="1:17" ht="9.75" customHeight="1">
      <c r="A1125" s="1"/>
      <c r="B1125" s="1"/>
      <c r="C1125" s="1"/>
      <c r="D1125" s="1"/>
      <c r="E1125" s="1"/>
      <c r="F1125" s="1"/>
      <c r="G1125" s="1"/>
      <c r="H1125" s="1"/>
      <c r="I1125" s="1"/>
      <c r="J1125" s="1"/>
      <c r="K1125" s="1"/>
      <c r="L1125" s="1"/>
      <c r="M1125" s="1"/>
      <c r="N1125" s="1"/>
      <c r="O1125" s="1"/>
      <c r="P1125" s="1"/>
      <c r="Q1125" s="1"/>
    </row>
    <row r="1126" spans="1:17" ht="9.75" customHeight="1">
      <c r="A1126" s="1"/>
      <c r="B1126" s="1"/>
      <c r="C1126" s="1"/>
      <c r="D1126" s="1"/>
      <c r="E1126" s="1"/>
      <c r="F1126" s="1"/>
      <c r="G1126" s="1"/>
      <c r="H1126" s="1"/>
      <c r="I1126" s="1"/>
      <c r="J1126" s="1"/>
      <c r="K1126" s="1"/>
      <c r="L1126" s="1"/>
      <c r="M1126" s="1"/>
      <c r="N1126" s="1"/>
      <c r="O1126" s="1"/>
      <c r="P1126" s="1"/>
      <c r="Q1126" s="1"/>
    </row>
    <row r="1127" spans="1:17" ht="9.75" customHeight="1">
      <c r="A1127" s="1"/>
      <c r="B1127" s="1"/>
      <c r="C1127" s="1"/>
      <c r="D1127" s="1"/>
      <c r="E1127" s="1"/>
      <c r="F1127" s="1"/>
      <c r="G1127" s="1"/>
      <c r="H1127" s="1"/>
      <c r="I1127" s="1"/>
      <c r="J1127" s="1"/>
      <c r="K1127" s="1"/>
      <c r="L1127" s="1"/>
      <c r="M1127" s="1"/>
      <c r="N1127" s="1"/>
      <c r="O1127" s="1"/>
      <c r="P1127" s="1"/>
      <c r="Q1127" s="1"/>
    </row>
    <row r="1128" spans="1:17" ht="9.75" customHeight="1">
      <c r="A1128" s="1"/>
      <c r="B1128" s="1"/>
      <c r="C1128" s="1"/>
      <c r="D1128" s="1"/>
      <c r="E1128" s="1"/>
      <c r="F1128" s="1"/>
      <c r="G1128" s="1"/>
      <c r="H1128" s="1"/>
      <c r="I1128" s="1"/>
      <c r="J1128" s="1"/>
      <c r="K1128" s="1"/>
      <c r="L1128" s="1"/>
      <c r="M1128" s="1"/>
      <c r="N1128" s="1"/>
      <c r="O1128" s="1"/>
      <c r="P1128" s="1"/>
      <c r="Q1128" s="1"/>
    </row>
    <row r="1129" spans="1:17" ht="9.75" customHeight="1">
      <c r="A1129" s="1"/>
      <c r="B1129" s="1"/>
      <c r="C1129" s="1"/>
      <c r="D1129" s="1"/>
      <c r="E1129" s="1"/>
      <c r="F1129" s="1"/>
      <c r="G1129" s="1"/>
      <c r="H1129" s="1"/>
      <c r="I1129" s="1"/>
      <c r="J1129" s="1"/>
      <c r="K1129" s="1"/>
      <c r="L1129" s="1"/>
      <c r="M1129" s="1"/>
      <c r="N1129" s="1"/>
      <c r="O1129" s="1"/>
      <c r="P1129" s="1"/>
      <c r="Q1129" s="1"/>
    </row>
    <row r="1130" spans="1:17" ht="9.75" customHeight="1">
      <c r="A1130" s="1"/>
      <c r="B1130" s="1"/>
      <c r="C1130" s="1"/>
      <c r="D1130" s="1"/>
      <c r="E1130" s="1"/>
      <c r="F1130" s="1"/>
      <c r="G1130" s="1"/>
      <c r="H1130" s="1"/>
      <c r="I1130" s="1"/>
      <c r="J1130" s="1"/>
      <c r="K1130" s="1"/>
      <c r="L1130" s="1"/>
      <c r="M1130" s="1"/>
      <c r="N1130" s="1"/>
      <c r="O1130" s="1"/>
      <c r="P1130" s="1"/>
      <c r="Q1130" s="1"/>
    </row>
    <row r="1131" spans="1:17" ht="9.75" customHeight="1">
      <c r="A1131" s="1"/>
      <c r="B1131" s="1"/>
      <c r="C1131" s="1"/>
      <c r="D1131" s="1"/>
      <c r="E1131" s="1"/>
      <c r="F1131" s="1"/>
      <c r="G1131" s="1"/>
      <c r="H1131" s="1"/>
      <c r="I1131" s="1"/>
      <c r="J1131" s="1"/>
      <c r="K1131" s="1"/>
      <c r="L1131" s="1"/>
      <c r="M1131" s="1"/>
      <c r="N1131" s="1"/>
      <c r="O1131" s="1"/>
      <c r="P1131" s="1"/>
      <c r="Q1131" s="1"/>
    </row>
    <row r="1132" spans="1:17" ht="9.75" customHeight="1">
      <c r="A1132" s="1"/>
      <c r="B1132" s="1"/>
      <c r="C1132" s="1"/>
      <c r="D1132" s="1"/>
      <c r="E1132" s="1"/>
      <c r="F1132" s="1"/>
      <c r="G1132" s="1"/>
      <c r="H1132" s="1"/>
      <c r="I1132" s="1"/>
      <c r="J1132" s="1"/>
      <c r="K1132" s="1"/>
      <c r="L1132" s="1"/>
      <c r="M1132" s="1"/>
      <c r="N1132" s="1"/>
      <c r="O1132" s="1"/>
      <c r="P1132" s="1"/>
      <c r="Q1132" s="1"/>
    </row>
    <row r="1133" spans="1:17" ht="9.75" customHeight="1">
      <c r="A1133" s="1"/>
      <c r="B1133" s="1"/>
      <c r="C1133" s="1"/>
      <c r="D1133" s="1"/>
      <c r="E1133" s="1"/>
      <c r="F1133" s="1"/>
      <c r="G1133" s="1"/>
      <c r="H1133" s="1"/>
      <c r="I1133" s="1"/>
      <c r="J1133" s="1"/>
      <c r="K1133" s="1"/>
      <c r="L1133" s="1"/>
      <c r="M1133" s="1"/>
      <c r="N1133" s="1"/>
      <c r="O1133" s="1"/>
      <c r="P1133" s="1"/>
      <c r="Q1133" s="1"/>
    </row>
    <row r="1134" spans="1:17" ht="9.75" customHeight="1">
      <c r="A1134" s="1"/>
      <c r="B1134" s="1"/>
      <c r="C1134" s="1"/>
      <c r="D1134" s="1"/>
      <c r="E1134" s="1"/>
      <c r="F1134" s="1"/>
      <c r="G1134" s="1"/>
      <c r="H1134" s="1"/>
      <c r="I1134" s="1"/>
      <c r="J1134" s="1"/>
      <c r="K1134" s="1"/>
      <c r="L1134" s="1"/>
      <c r="M1134" s="1"/>
      <c r="N1134" s="1"/>
      <c r="O1134" s="1"/>
      <c r="P1134" s="1"/>
      <c r="Q1134" s="1"/>
    </row>
    <row r="1135" spans="1:17" ht="9.75" customHeight="1">
      <c r="A1135" s="1"/>
      <c r="B1135" s="1"/>
      <c r="C1135" s="1"/>
      <c r="D1135" s="1"/>
      <c r="E1135" s="1"/>
      <c r="F1135" s="1"/>
      <c r="G1135" s="1"/>
      <c r="H1135" s="1"/>
      <c r="I1135" s="1"/>
      <c r="J1135" s="1"/>
      <c r="K1135" s="1"/>
      <c r="L1135" s="1"/>
      <c r="M1135" s="1"/>
      <c r="N1135" s="1"/>
      <c r="O1135" s="1"/>
      <c r="P1135" s="1"/>
      <c r="Q1135" s="1"/>
    </row>
    <row r="1136" spans="1:17" ht="9.75" customHeight="1">
      <c r="A1136" s="1"/>
      <c r="B1136" s="1"/>
      <c r="C1136" s="1"/>
      <c r="D1136" s="1"/>
      <c r="E1136" s="1"/>
      <c r="F1136" s="1"/>
      <c r="G1136" s="1"/>
      <c r="H1136" s="1"/>
      <c r="I1136" s="1"/>
      <c r="J1136" s="1"/>
      <c r="K1136" s="1"/>
      <c r="L1136" s="1"/>
      <c r="M1136" s="1"/>
      <c r="N1136" s="1"/>
      <c r="O1136" s="1"/>
      <c r="P1136" s="1"/>
      <c r="Q1136" s="1"/>
    </row>
    <row r="1137" spans="1:17" ht="9.75" customHeight="1">
      <c r="A1137" s="1"/>
      <c r="B1137" s="1"/>
      <c r="C1137" s="1"/>
      <c r="D1137" s="1"/>
      <c r="E1137" s="1"/>
      <c r="F1137" s="1"/>
      <c r="G1137" s="1"/>
      <c r="H1137" s="1"/>
      <c r="I1137" s="1"/>
      <c r="J1137" s="1"/>
      <c r="K1137" s="1"/>
      <c r="L1137" s="1"/>
      <c r="M1137" s="1"/>
      <c r="N1137" s="1"/>
      <c r="O1137" s="1"/>
      <c r="P1137" s="1"/>
      <c r="Q1137" s="1"/>
    </row>
    <row r="1138" spans="1:17" ht="9.75" customHeight="1">
      <c r="A1138" s="1"/>
      <c r="B1138" s="1"/>
      <c r="C1138" s="1"/>
      <c r="D1138" s="1"/>
      <c r="E1138" s="1"/>
      <c r="F1138" s="1"/>
      <c r="G1138" s="1"/>
      <c r="H1138" s="1"/>
      <c r="I1138" s="1"/>
      <c r="J1138" s="1"/>
      <c r="K1138" s="1"/>
      <c r="L1138" s="1"/>
      <c r="M1138" s="1"/>
      <c r="N1138" s="1"/>
      <c r="O1138" s="1"/>
      <c r="P1138" s="1"/>
      <c r="Q1138" s="1"/>
    </row>
    <row r="1139" spans="1:17" ht="9.75" customHeight="1">
      <c r="A1139" s="1"/>
      <c r="B1139" s="1"/>
      <c r="C1139" s="1"/>
      <c r="D1139" s="1"/>
      <c r="E1139" s="1"/>
      <c r="F1139" s="1"/>
      <c r="G1139" s="1"/>
      <c r="H1139" s="1"/>
      <c r="I1139" s="1"/>
      <c r="J1139" s="1"/>
      <c r="K1139" s="1"/>
      <c r="L1139" s="1"/>
      <c r="M1139" s="1"/>
      <c r="N1139" s="1"/>
      <c r="O1139" s="1"/>
      <c r="P1139" s="1"/>
      <c r="Q1139" s="1"/>
    </row>
    <row r="1140" spans="1:17" ht="9.75" customHeight="1">
      <c r="A1140" s="1"/>
      <c r="B1140" s="1"/>
      <c r="C1140" s="1"/>
      <c r="D1140" s="1"/>
      <c r="E1140" s="1"/>
      <c r="F1140" s="1"/>
      <c r="G1140" s="1"/>
      <c r="H1140" s="1"/>
      <c r="I1140" s="1"/>
      <c r="J1140" s="1"/>
      <c r="K1140" s="1"/>
      <c r="L1140" s="1"/>
      <c r="M1140" s="1"/>
      <c r="N1140" s="1"/>
      <c r="O1140" s="1"/>
      <c r="P1140" s="1"/>
      <c r="Q1140" s="1"/>
    </row>
    <row r="1141" spans="1:17" ht="9.75" customHeight="1">
      <c r="A1141" s="1"/>
      <c r="B1141" s="1"/>
      <c r="C1141" s="1"/>
      <c r="D1141" s="1"/>
      <c r="E1141" s="1"/>
      <c r="F1141" s="1"/>
      <c r="G1141" s="1"/>
      <c r="H1141" s="1"/>
      <c r="I1141" s="1"/>
      <c r="J1141" s="1"/>
      <c r="K1141" s="1"/>
      <c r="L1141" s="1"/>
      <c r="M1141" s="1"/>
      <c r="N1141" s="1"/>
      <c r="O1141" s="1"/>
      <c r="P1141" s="1"/>
      <c r="Q1141" s="1"/>
    </row>
    <row r="1142" spans="1:17" ht="9.75" customHeight="1">
      <c r="A1142" s="1"/>
      <c r="B1142" s="1"/>
      <c r="C1142" s="1"/>
      <c r="D1142" s="1"/>
      <c r="E1142" s="1"/>
      <c r="F1142" s="1"/>
      <c r="G1142" s="1"/>
      <c r="H1142" s="1"/>
      <c r="I1142" s="1"/>
      <c r="J1142" s="1"/>
      <c r="K1142" s="1"/>
      <c r="L1142" s="1"/>
      <c r="M1142" s="1"/>
      <c r="N1142" s="1"/>
      <c r="O1142" s="1"/>
      <c r="P1142" s="1"/>
      <c r="Q1142" s="1"/>
    </row>
    <row r="1143" spans="1:17" ht="9.75" customHeight="1">
      <c r="A1143" s="1"/>
      <c r="B1143" s="1"/>
      <c r="C1143" s="1"/>
      <c r="D1143" s="1"/>
      <c r="E1143" s="1"/>
      <c r="F1143" s="1"/>
      <c r="G1143" s="1"/>
      <c r="H1143" s="1"/>
      <c r="I1143" s="1"/>
      <c r="J1143" s="1"/>
      <c r="K1143" s="1"/>
      <c r="L1143" s="1"/>
      <c r="M1143" s="1"/>
      <c r="N1143" s="1"/>
      <c r="O1143" s="1"/>
      <c r="P1143" s="1"/>
      <c r="Q1143" s="1"/>
    </row>
    <row r="1144" spans="1:17" ht="9.75" customHeight="1">
      <c r="A1144" s="1"/>
      <c r="B1144" s="1"/>
      <c r="C1144" s="1"/>
      <c r="D1144" s="1"/>
      <c r="E1144" s="1"/>
      <c r="F1144" s="1"/>
      <c r="G1144" s="1"/>
      <c r="H1144" s="1"/>
      <c r="I1144" s="1"/>
      <c r="J1144" s="1"/>
      <c r="K1144" s="1"/>
      <c r="L1144" s="1"/>
      <c r="M1144" s="1"/>
      <c r="N1144" s="1"/>
      <c r="O1144" s="1"/>
      <c r="P1144" s="1"/>
      <c r="Q1144" s="1"/>
    </row>
    <row r="1145" spans="1:17" ht="9.75" customHeight="1">
      <c r="A1145" s="1"/>
      <c r="B1145" s="1"/>
      <c r="C1145" s="1"/>
      <c r="D1145" s="1"/>
      <c r="E1145" s="1"/>
      <c r="F1145" s="1"/>
      <c r="G1145" s="1"/>
      <c r="H1145" s="1"/>
      <c r="I1145" s="1"/>
      <c r="J1145" s="1"/>
      <c r="K1145" s="1"/>
      <c r="L1145" s="1"/>
      <c r="M1145" s="1"/>
      <c r="N1145" s="1"/>
      <c r="O1145" s="1"/>
      <c r="P1145" s="1"/>
      <c r="Q1145" s="1"/>
    </row>
    <row r="1146" spans="1:17" ht="9.75" customHeight="1">
      <c r="A1146" s="1"/>
      <c r="B1146" s="1"/>
      <c r="C1146" s="1"/>
      <c r="D1146" s="1"/>
      <c r="E1146" s="1"/>
      <c r="F1146" s="1"/>
      <c r="G1146" s="1"/>
      <c r="H1146" s="1"/>
      <c r="I1146" s="1"/>
      <c r="J1146" s="1"/>
      <c r="K1146" s="1"/>
      <c r="L1146" s="1"/>
      <c r="M1146" s="1"/>
      <c r="N1146" s="1"/>
      <c r="O1146" s="1"/>
      <c r="P1146" s="1"/>
      <c r="Q1146" s="1"/>
    </row>
    <row r="1147" spans="1:17" ht="9.75" customHeight="1">
      <c r="A1147" s="1"/>
      <c r="B1147" s="1"/>
      <c r="C1147" s="1"/>
      <c r="D1147" s="1"/>
      <c r="E1147" s="1"/>
      <c r="F1147" s="1"/>
      <c r="G1147" s="1"/>
      <c r="H1147" s="1"/>
      <c r="I1147" s="1"/>
      <c r="J1147" s="1"/>
      <c r="K1147" s="1"/>
      <c r="L1147" s="1"/>
      <c r="M1147" s="1"/>
      <c r="N1147" s="1"/>
      <c r="O1147" s="1"/>
      <c r="P1147" s="1"/>
      <c r="Q1147" s="1"/>
    </row>
    <row r="1148" spans="1:17" ht="9.75" customHeight="1">
      <c r="A1148" s="1"/>
      <c r="B1148" s="1"/>
      <c r="C1148" s="1"/>
      <c r="D1148" s="1"/>
      <c r="E1148" s="1"/>
      <c r="F1148" s="1"/>
      <c r="G1148" s="1"/>
      <c r="H1148" s="1"/>
      <c r="I1148" s="1"/>
      <c r="J1148" s="1"/>
      <c r="K1148" s="1"/>
      <c r="L1148" s="1"/>
      <c r="M1148" s="1"/>
      <c r="N1148" s="1"/>
      <c r="O1148" s="1"/>
      <c r="P1148" s="1"/>
      <c r="Q1148" s="1"/>
    </row>
    <row r="1149" spans="1:17" ht="9.75" customHeight="1">
      <c r="A1149" s="1"/>
      <c r="B1149" s="1"/>
      <c r="C1149" s="1"/>
      <c r="D1149" s="1"/>
      <c r="E1149" s="1"/>
      <c r="F1149" s="1"/>
      <c r="G1149" s="1"/>
      <c r="H1149" s="1"/>
      <c r="I1149" s="1"/>
      <c r="J1149" s="1"/>
      <c r="K1149" s="1"/>
      <c r="L1149" s="1"/>
      <c r="M1149" s="1"/>
      <c r="N1149" s="1"/>
      <c r="O1149" s="1"/>
      <c r="P1149" s="1"/>
      <c r="Q1149" s="1"/>
    </row>
    <row r="1150" spans="1:17" ht="9.75" customHeight="1">
      <c r="A1150" s="1"/>
      <c r="B1150" s="1"/>
      <c r="C1150" s="1"/>
      <c r="D1150" s="1"/>
      <c r="E1150" s="1"/>
      <c r="F1150" s="1"/>
      <c r="G1150" s="1"/>
      <c r="H1150" s="1"/>
      <c r="I1150" s="1"/>
      <c r="J1150" s="1"/>
      <c r="K1150" s="1"/>
      <c r="L1150" s="1"/>
      <c r="M1150" s="1"/>
      <c r="N1150" s="1"/>
      <c r="O1150" s="1"/>
      <c r="P1150" s="1"/>
      <c r="Q1150" s="1"/>
    </row>
    <row r="1151" spans="1:17" ht="9.75" customHeight="1">
      <c r="A1151" s="1"/>
      <c r="B1151" s="1"/>
      <c r="C1151" s="1"/>
      <c r="D1151" s="1"/>
      <c r="E1151" s="1"/>
      <c r="F1151" s="1"/>
      <c r="G1151" s="1"/>
      <c r="H1151" s="1"/>
      <c r="I1151" s="1"/>
      <c r="J1151" s="1"/>
      <c r="K1151" s="1"/>
      <c r="L1151" s="1"/>
      <c r="M1151" s="1"/>
      <c r="N1151" s="1"/>
      <c r="O1151" s="1"/>
      <c r="P1151" s="1"/>
      <c r="Q1151" s="1"/>
    </row>
    <row r="1152" spans="1:17" ht="9.75" customHeight="1">
      <c r="A1152" s="1"/>
      <c r="B1152" s="1"/>
      <c r="C1152" s="1"/>
      <c r="D1152" s="1"/>
      <c r="E1152" s="1"/>
      <c r="F1152" s="1"/>
      <c r="G1152" s="1"/>
      <c r="H1152" s="1"/>
      <c r="I1152" s="1"/>
      <c r="J1152" s="1"/>
      <c r="K1152" s="1"/>
      <c r="L1152" s="1"/>
      <c r="M1152" s="1"/>
      <c r="N1152" s="1"/>
      <c r="O1152" s="1"/>
      <c r="P1152" s="1"/>
      <c r="Q1152" s="1"/>
    </row>
    <row r="1153" spans="1:17" ht="9.75" customHeight="1">
      <c r="A1153" s="1"/>
      <c r="B1153" s="1"/>
      <c r="C1153" s="1"/>
      <c r="D1153" s="1"/>
      <c r="E1153" s="1"/>
      <c r="F1153" s="1"/>
      <c r="G1153" s="1"/>
      <c r="H1153" s="1"/>
      <c r="I1153" s="1"/>
      <c r="J1153" s="1"/>
      <c r="K1153" s="1"/>
      <c r="L1153" s="1"/>
      <c r="M1153" s="1"/>
      <c r="N1153" s="1"/>
      <c r="O1153" s="1"/>
      <c r="P1153" s="1"/>
      <c r="Q1153" s="1"/>
    </row>
    <row r="1154" spans="1:17" ht="9.75" customHeight="1">
      <c r="A1154" s="1"/>
      <c r="B1154" s="1"/>
      <c r="C1154" s="1"/>
      <c r="D1154" s="1"/>
      <c r="E1154" s="1"/>
      <c r="F1154" s="1"/>
      <c r="G1154" s="1"/>
      <c r="H1154" s="1"/>
      <c r="I1154" s="1"/>
      <c r="J1154" s="1"/>
      <c r="K1154" s="1"/>
      <c r="L1154" s="1"/>
      <c r="M1154" s="1"/>
      <c r="N1154" s="1"/>
      <c r="O1154" s="1"/>
      <c r="P1154" s="1"/>
      <c r="Q1154" s="1"/>
    </row>
    <row r="1155" spans="1:17" ht="9.75" customHeight="1">
      <c r="A1155" s="1"/>
      <c r="B1155" s="1"/>
      <c r="C1155" s="1"/>
      <c r="D1155" s="1"/>
      <c r="E1155" s="1"/>
      <c r="F1155" s="1"/>
      <c r="G1155" s="1"/>
      <c r="H1155" s="1"/>
      <c r="I1155" s="1"/>
      <c r="J1155" s="1"/>
      <c r="K1155" s="1"/>
      <c r="L1155" s="1"/>
      <c r="M1155" s="1"/>
      <c r="N1155" s="1"/>
      <c r="O1155" s="1"/>
      <c r="P1155" s="1"/>
      <c r="Q1155" s="1"/>
    </row>
    <row r="1156" spans="1:17" ht="9.75" customHeight="1">
      <c r="A1156" s="1"/>
      <c r="B1156" s="1"/>
      <c r="C1156" s="1"/>
      <c r="D1156" s="1"/>
      <c r="E1156" s="1"/>
      <c r="F1156" s="1"/>
      <c r="G1156" s="1"/>
      <c r="H1156" s="1"/>
      <c r="I1156" s="1"/>
      <c r="J1156" s="1"/>
      <c r="K1156" s="1"/>
      <c r="L1156" s="1"/>
      <c r="M1156" s="1"/>
      <c r="N1156" s="1"/>
      <c r="O1156" s="1"/>
      <c r="P1156" s="1"/>
      <c r="Q1156" s="1"/>
    </row>
    <row r="1157" spans="1:17" ht="9.75" customHeight="1">
      <c r="A1157" s="1"/>
      <c r="B1157" s="1"/>
      <c r="C1157" s="1"/>
      <c r="D1157" s="1"/>
      <c r="E1157" s="1"/>
      <c r="F1157" s="1"/>
      <c r="G1157" s="1"/>
      <c r="H1157" s="1"/>
      <c r="I1157" s="1"/>
      <c r="J1157" s="1"/>
      <c r="K1157" s="1"/>
      <c r="L1157" s="1"/>
      <c r="M1157" s="1"/>
      <c r="N1157" s="1"/>
      <c r="O1157" s="1"/>
      <c r="P1157" s="1"/>
      <c r="Q1157" s="1"/>
    </row>
    <row r="1158" spans="1:17" ht="9.75" customHeight="1">
      <c r="A1158" s="1"/>
      <c r="B1158" s="1"/>
      <c r="C1158" s="1"/>
      <c r="D1158" s="1"/>
      <c r="E1158" s="1"/>
      <c r="F1158" s="1"/>
      <c r="G1158" s="1"/>
      <c r="H1158" s="1"/>
      <c r="I1158" s="1"/>
      <c r="J1158" s="1"/>
      <c r="K1158" s="1"/>
      <c r="L1158" s="1"/>
      <c r="M1158" s="1"/>
      <c r="N1158" s="1"/>
      <c r="O1158" s="1"/>
      <c r="P1158" s="1"/>
      <c r="Q1158" s="1"/>
    </row>
    <row r="1159" spans="1:17" ht="9.75" customHeight="1">
      <c r="A1159" s="1"/>
      <c r="B1159" s="1"/>
      <c r="C1159" s="1"/>
      <c r="D1159" s="1"/>
      <c r="E1159" s="1"/>
      <c r="F1159" s="1"/>
      <c r="G1159" s="1"/>
      <c r="H1159" s="1"/>
      <c r="I1159" s="1"/>
      <c r="J1159" s="1"/>
      <c r="K1159" s="1"/>
      <c r="L1159" s="1"/>
      <c r="M1159" s="1"/>
      <c r="N1159" s="1"/>
      <c r="O1159" s="1"/>
      <c r="P1159" s="1"/>
      <c r="Q1159" s="1"/>
    </row>
    <row r="1160" spans="1:17" ht="9.75" customHeight="1">
      <c r="A1160" s="1"/>
      <c r="B1160" s="1"/>
      <c r="C1160" s="1"/>
      <c r="D1160" s="1"/>
      <c r="E1160" s="1"/>
      <c r="F1160" s="1"/>
      <c r="G1160" s="1"/>
      <c r="H1160" s="1"/>
      <c r="I1160" s="1"/>
      <c r="J1160" s="1"/>
      <c r="K1160" s="1"/>
      <c r="L1160" s="1"/>
      <c r="M1160" s="1"/>
      <c r="N1160" s="1"/>
      <c r="O1160" s="1"/>
      <c r="P1160" s="1"/>
      <c r="Q1160" s="1"/>
    </row>
    <row r="1161" spans="1:17" ht="9.75" customHeight="1">
      <c r="A1161" s="1"/>
      <c r="B1161" s="1"/>
      <c r="C1161" s="1"/>
      <c r="D1161" s="1"/>
      <c r="E1161" s="1"/>
      <c r="F1161" s="1"/>
      <c r="G1161" s="1"/>
      <c r="H1161" s="1"/>
      <c r="I1161" s="1"/>
      <c r="J1161" s="1"/>
      <c r="K1161" s="1"/>
      <c r="L1161" s="1"/>
      <c r="M1161" s="1"/>
      <c r="N1161" s="1"/>
      <c r="O1161" s="1"/>
      <c r="P1161" s="1"/>
      <c r="Q1161" s="1"/>
    </row>
    <row r="1162" spans="1:17" ht="9.75" customHeight="1">
      <c r="A1162" s="1"/>
      <c r="B1162" s="1"/>
      <c r="C1162" s="1"/>
      <c r="D1162" s="1"/>
      <c r="E1162" s="1"/>
      <c r="F1162" s="1"/>
      <c r="G1162" s="1"/>
      <c r="H1162" s="1"/>
      <c r="I1162" s="1"/>
      <c r="J1162" s="1"/>
      <c r="K1162" s="1"/>
      <c r="L1162" s="1"/>
      <c r="M1162" s="1"/>
      <c r="N1162" s="1"/>
      <c r="O1162" s="1"/>
      <c r="P1162" s="1"/>
      <c r="Q1162" s="1"/>
    </row>
    <row r="1163" spans="1:17" ht="9.75" customHeight="1">
      <c r="A1163" s="1"/>
      <c r="B1163" s="1"/>
      <c r="C1163" s="1"/>
      <c r="D1163" s="1"/>
      <c r="E1163" s="1"/>
      <c r="F1163" s="1"/>
      <c r="G1163" s="1"/>
      <c r="H1163" s="1"/>
      <c r="I1163" s="1"/>
      <c r="J1163" s="1"/>
      <c r="K1163" s="1"/>
      <c r="L1163" s="1"/>
      <c r="M1163" s="1"/>
      <c r="N1163" s="1"/>
      <c r="O1163" s="1"/>
      <c r="P1163" s="1"/>
      <c r="Q1163" s="1"/>
    </row>
    <row r="1164" spans="1:17" ht="9.75" customHeight="1">
      <c r="A1164" s="1"/>
      <c r="B1164" s="1"/>
      <c r="C1164" s="1"/>
      <c r="D1164" s="1"/>
      <c r="E1164" s="1"/>
      <c r="F1164" s="1"/>
      <c r="G1164" s="1"/>
      <c r="H1164" s="1"/>
      <c r="I1164" s="1"/>
      <c r="J1164" s="1"/>
      <c r="K1164" s="1"/>
      <c r="L1164" s="1"/>
      <c r="M1164" s="1"/>
      <c r="N1164" s="1"/>
      <c r="O1164" s="1"/>
      <c r="P1164" s="1"/>
      <c r="Q1164" s="1"/>
    </row>
    <row r="1165" spans="1:17" ht="9.75" customHeight="1">
      <c r="A1165" s="1"/>
      <c r="B1165" s="1"/>
      <c r="C1165" s="1"/>
      <c r="D1165" s="1"/>
      <c r="E1165" s="1"/>
      <c r="F1165" s="1"/>
      <c r="G1165" s="1"/>
      <c r="H1165" s="1"/>
      <c r="I1165" s="1"/>
      <c r="J1165" s="1"/>
      <c r="K1165" s="1"/>
      <c r="L1165" s="1"/>
      <c r="M1165" s="1"/>
      <c r="N1165" s="1"/>
      <c r="O1165" s="1"/>
      <c r="P1165" s="1"/>
      <c r="Q1165" s="1"/>
    </row>
    <row r="1166" spans="1:17" ht="9.75" customHeight="1">
      <c r="A1166" s="1"/>
      <c r="B1166" s="1"/>
      <c r="C1166" s="1"/>
      <c r="D1166" s="1"/>
      <c r="E1166" s="1"/>
      <c r="F1166" s="1"/>
      <c r="G1166" s="1"/>
      <c r="H1166" s="1"/>
      <c r="I1166" s="1"/>
      <c r="J1166" s="1"/>
      <c r="K1166" s="1"/>
      <c r="L1166" s="1"/>
      <c r="M1166" s="1"/>
      <c r="N1166" s="1"/>
      <c r="O1166" s="1"/>
      <c r="P1166" s="1"/>
      <c r="Q1166" s="1"/>
    </row>
    <row r="1167" spans="1:17" ht="9.75" customHeight="1">
      <c r="A1167" s="1"/>
      <c r="B1167" s="1"/>
      <c r="C1167" s="1"/>
      <c r="D1167" s="1"/>
      <c r="E1167" s="1"/>
      <c r="F1167" s="1"/>
      <c r="G1167" s="1"/>
      <c r="H1167" s="1"/>
      <c r="I1167" s="1"/>
      <c r="J1167" s="1"/>
      <c r="K1167" s="1"/>
      <c r="L1167" s="1"/>
      <c r="M1167" s="1"/>
      <c r="N1167" s="1"/>
      <c r="O1167" s="1"/>
      <c r="P1167" s="1"/>
      <c r="Q1167" s="1"/>
    </row>
    <row r="1168" spans="1:17" ht="9.75" customHeight="1">
      <c r="A1168" s="1"/>
      <c r="B1168" s="1"/>
      <c r="C1168" s="1"/>
      <c r="D1168" s="1"/>
      <c r="E1168" s="1"/>
      <c r="F1168" s="1"/>
      <c r="G1168" s="1"/>
      <c r="H1168" s="1"/>
      <c r="I1168" s="1"/>
      <c r="J1168" s="1"/>
      <c r="K1168" s="1"/>
      <c r="L1168" s="1"/>
      <c r="M1168" s="1"/>
      <c r="N1168" s="1"/>
      <c r="O1168" s="1"/>
      <c r="P1168" s="1"/>
      <c r="Q1168" s="1"/>
    </row>
    <row r="1169" spans="1:17" ht="9.75" customHeight="1">
      <c r="A1169" s="1"/>
      <c r="B1169" s="1"/>
      <c r="C1169" s="1"/>
      <c r="D1169" s="1"/>
      <c r="E1169" s="1"/>
      <c r="F1169" s="1"/>
      <c r="G1169" s="1"/>
      <c r="H1169" s="1"/>
      <c r="I1169" s="1"/>
      <c r="J1169" s="1"/>
      <c r="K1169" s="1"/>
      <c r="L1169" s="1"/>
      <c r="M1169" s="1"/>
      <c r="N1169" s="1"/>
      <c r="O1169" s="1"/>
      <c r="P1169" s="1"/>
      <c r="Q1169" s="1"/>
    </row>
    <row r="1170" spans="1:17" ht="9.75" customHeight="1">
      <c r="A1170" s="1"/>
      <c r="B1170" s="1"/>
      <c r="C1170" s="1"/>
      <c r="D1170" s="1"/>
      <c r="E1170" s="1"/>
      <c r="F1170" s="1"/>
      <c r="G1170" s="1"/>
      <c r="H1170" s="1"/>
      <c r="I1170" s="1"/>
      <c r="J1170" s="1"/>
      <c r="K1170" s="1"/>
      <c r="L1170" s="1"/>
      <c r="M1170" s="1"/>
      <c r="N1170" s="1"/>
      <c r="O1170" s="1"/>
      <c r="P1170" s="1"/>
      <c r="Q1170" s="1"/>
    </row>
    <row r="1171" spans="1:17" ht="9.75" customHeight="1">
      <c r="A1171" s="1"/>
      <c r="B1171" s="1"/>
      <c r="C1171" s="1"/>
      <c r="D1171" s="1"/>
      <c r="E1171" s="1"/>
      <c r="F1171" s="1"/>
      <c r="G1171" s="1"/>
      <c r="H1171" s="1"/>
      <c r="I1171" s="1"/>
      <c r="J1171" s="1"/>
      <c r="K1171" s="1"/>
      <c r="L1171" s="1"/>
      <c r="M1171" s="1"/>
      <c r="N1171" s="1"/>
      <c r="O1171" s="1"/>
      <c r="P1171" s="1"/>
      <c r="Q1171" s="1"/>
    </row>
    <row r="1172" spans="1:17" ht="9.75" customHeight="1">
      <c r="A1172" s="1"/>
      <c r="B1172" s="1"/>
      <c r="C1172" s="1"/>
      <c r="D1172" s="1"/>
      <c r="E1172" s="1"/>
      <c r="F1172" s="1"/>
      <c r="G1172" s="1"/>
      <c r="H1172" s="1"/>
      <c r="I1172" s="1"/>
      <c r="J1172" s="1"/>
      <c r="K1172" s="1"/>
      <c r="L1172" s="1"/>
      <c r="M1172" s="1"/>
      <c r="N1172" s="1"/>
      <c r="O1172" s="1"/>
      <c r="P1172" s="1"/>
      <c r="Q1172" s="1"/>
    </row>
    <row r="1173" spans="1:17" ht="9.75" customHeight="1">
      <c r="A1173" s="1"/>
      <c r="B1173" s="1"/>
      <c r="C1173" s="1"/>
      <c r="D1173" s="1"/>
      <c r="E1173" s="1"/>
      <c r="F1173" s="1"/>
      <c r="G1173" s="1"/>
      <c r="H1173" s="1"/>
      <c r="I1173" s="1"/>
      <c r="J1173" s="1"/>
      <c r="K1173" s="1"/>
      <c r="L1173" s="1"/>
      <c r="M1173" s="1"/>
      <c r="N1173" s="1"/>
      <c r="O1173" s="1"/>
      <c r="P1173" s="1"/>
      <c r="Q1173" s="1"/>
    </row>
    <row r="1174" spans="1:17" ht="9.75" customHeight="1">
      <c r="A1174" s="1"/>
      <c r="B1174" s="1"/>
      <c r="C1174" s="1"/>
      <c r="D1174" s="1"/>
      <c r="E1174" s="1"/>
      <c r="F1174" s="1"/>
      <c r="G1174" s="1"/>
      <c r="H1174" s="1"/>
      <c r="I1174" s="1"/>
      <c r="J1174" s="1"/>
      <c r="K1174" s="1"/>
      <c r="L1174" s="1"/>
      <c r="M1174" s="1"/>
      <c r="N1174" s="1"/>
      <c r="O1174" s="1"/>
      <c r="P1174" s="1"/>
      <c r="Q1174" s="1"/>
    </row>
    <row r="1175" spans="1:17" ht="9.75" customHeight="1">
      <c r="A1175" s="1"/>
      <c r="B1175" s="1"/>
      <c r="C1175" s="1"/>
      <c r="D1175" s="1"/>
      <c r="E1175" s="1"/>
      <c r="F1175" s="1"/>
      <c r="G1175" s="1"/>
      <c r="H1175" s="1"/>
      <c r="I1175" s="1"/>
      <c r="J1175" s="1"/>
      <c r="K1175" s="1"/>
      <c r="L1175" s="1"/>
      <c r="M1175" s="1"/>
      <c r="N1175" s="1"/>
      <c r="O1175" s="1"/>
      <c r="P1175" s="1"/>
      <c r="Q1175" s="1"/>
    </row>
    <row r="1176" spans="1:17" ht="9.75" customHeight="1">
      <c r="A1176" s="1"/>
      <c r="B1176" s="1"/>
      <c r="C1176" s="1"/>
      <c r="D1176" s="1"/>
      <c r="E1176" s="1"/>
      <c r="F1176" s="1"/>
      <c r="G1176" s="1"/>
      <c r="H1176" s="1"/>
      <c r="I1176" s="1"/>
      <c r="J1176" s="1"/>
      <c r="K1176" s="1"/>
      <c r="L1176" s="1"/>
      <c r="M1176" s="1"/>
      <c r="N1176" s="1"/>
      <c r="O1176" s="1"/>
      <c r="P1176" s="1"/>
      <c r="Q1176" s="1"/>
    </row>
    <row r="1177" spans="1:17" ht="9.75" customHeight="1">
      <c r="A1177" s="1"/>
      <c r="B1177" s="1"/>
      <c r="C1177" s="1"/>
      <c r="D1177" s="1"/>
      <c r="E1177" s="1"/>
      <c r="F1177" s="1"/>
      <c r="G1177" s="1"/>
      <c r="H1177" s="1"/>
      <c r="I1177" s="1"/>
      <c r="J1177" s="1"/>
      <c r="K1177" s="1"/>
      <c r="L1177" s="1"/>
      <c r="M1177" s="1"/>
      <c r="N1177" s="1"/>
      <c r="O1177" s="1"/>
      <c r="P1177" s="1"/>
      <c r="Q1177" s="1"/>
    </row>
    <row r="1178" spans="1:17" ht="9.75" customHeight="1">
      <c r="A1178" s="1"/>
      <c r="B1178" s="1"/>
      <c r="C1178" s="1"/>
      <c r="D1178" s="1"/>
      <c r="E1178" s="1"/>
      <c r="F1178" s="1"/>
      <c r="G1178" s="1"/>
      <c r="H1178" s="1"/>
      <c r="I1178" s="1"/>
      <c r="J1178" s="1"/>
      <c r="K1178" s="1"/>
      <c r="L1178" s="1"/>
      <c r="M1178" s="1"/>
      <c r="N1178" s="1"/>
      <c r="O1178" s="1"/>
      <c r="P1178" s="1"/>
      <c r="Q1178" s="1"/>
    </row>
    <row r="1179" spans="1:17" ht="9.75" customHeight="1">
      <c r="A1179" s="1"/>
      <c r="B1179" s="1"/>
      <c r="C1179" s="1"/>
      <c r="D1179" s="1"/>
      <c r="E1179" s="1"/>
      <c r="F1179" s="1"/>
      <c r="G1179" s="1"/>
      <c r="H1179" s="1"/>
      <c r="I1179" s="1"/>
      <c r="J1179" s="1"/>
      <c r="K1179" s="1"/>
      <c r="L1179" s="1"/>
      <c r="M1179" s="1"/>
      <c r="N1179" s="1"/>
      <c r="O1179" s="1"/>
      <c r="P1179" s="1"/>
      <c r="Q1179" s="1"/>
    </row>
    <row r="1180" spans="1:17" ht="9.75" customHeight="1">
      <c r="A1180" s="1"/>
      <c r="B1180" s="1"/>
      <c r="C1180" s="1"/>
      <c r="D1180" s="1"/>
      <c r="E1180" s="1"/>
      <c r="F1180" s="1"/>
      <c r="G1180" s="1"/>
      <c r="H1180" s="1"/>
      <c r="I1180" s="1"/>
      <c r="J1180" s="1"/>
      <c r="K1180" s="1"/>
      <c r="L1180" s="1"/>
      <c r="M1180" s="1"/>
      <c r="N1180" s="1"/>
      <c r="O1180" s="1"/>
      <c r="P1180" s="1"/>
      <c r="Q1180" s="1"/>
    </row>
    <row r="1181" spans="1:17" ht="9.75" customHeight="1">
      <c r="A1181" s="1"/>
      <c r="B1181" s="1"/>
      <c r="C1181" s="1"/>
      <c r="D1181" s="1"/>
      <c r="E1181" s="1"/>
      <c r="F1181" s="1"/>
      <c r="G1181" s="1"/>
      <c r="H1181" s="1"/>
      <c r="I1181" s="1"/>
      <c r="J1181" s="1"/>
      <c r="K1181" s="1"/>
      <c r="L1181" s="1"/>
      <c r="M1181" s="1"/>
      <c r="N1181" s="1"/>
      <c r="O1181" s="1"/>
      <c r="P1181" s="1"/>
      <c r="Q1181" s="1"/>
    </row>
    <row r="1182" spans="1:17" ht="9.75" customHeight="1">
      <c r="A1182" s="1"/>
      <c r="B1182" s="1"/>
      <c r="C1182" s="1"/>
      <c r="D1182" s="1"/>
      <c r="E1182" s="1"/>
      <c r="F1182" s="1"/>
      <c r="G1182" s="1"/>
      <c r="H1182" s="1"/>
      <c r="I1182" s="1"/>
      <c r="J1182" s="1"/>
      <c r="K1182" s="1"/>
      <c r="L1182" s="1"/>
      <c r="M1182" s="1"/>
      <c r="N1182" s="1"/>
      <c r="O1182" s="1"/>
      <c r="P1182" s="1"/>
      <c r="Q1182" s="1"/>
    </row>
    <row r="1183" spans="1:17" ht="9.75" customHeight="1">
      <c r="A1183" s="1"/>
      <c r="B1183" s="1"/>
      <c r="C1183" s="1"/>
      <c r="D1183" s="1"/>
      <c r="E1183" s="1"/>
      <c r="F1183" s="1"/>
      <c r="G1183" s="1"/>
      <c r="H1183" s="1"/>
      <c r="I1183" s="1"/>
      <c r="J1183" s="1"/>
      <c r="K1183" s="1"/>
      <c r="L1183" s="1"/>
      <c r="M1183" s="1"/>
      <c r="N1183" s="1"/>
      <c r="O1183" s="1"/>
      <c r="P1183" s="1"/>
      <c r="Q1183" s="1"/>
    </row>
    <row r="1184" spans="1:17" ht="9.75" customHeight="1">
      <c r="A1184" s="1"/>
      <c r="B1184" s="1"/>
      <c r="C1184" s="1"/>
      <c r="D1184" s="1"/>
      <c r="E1184" s="1"/>
      <c r="F1184" s="1"/>
      <c r="G1184" s="1"/>
      <c r="H1184" s="1"/>
      <c r="I1184" s="1"/>
      <c r="J1184" s="1"/>
      <c r="K1184" s="1"/>
      <c r="L1184" s="1"/>
      <c r="M1184" s="1"/>
      <c r="N1184" s="1"/>
      <c r="O1184" s="1"/>
      <c r="P1184" s="1"/>
      <c r="Q1184" s="1"/>
    </row>
    <row r="1185" spans="1:17" ht="9.75" customHeight="1">
      <c r="A1185" s="1"/>
      <c r="B1185" s="1"/>
      <c r="C1185" s="1"/>
      <c r="D1185" s="1"/>
      <c r="E1185" s="1"/>
      <c r="F1185" s="1"/>
      <c r="G1185" s="1"/>
      <c r="H1185" s="1"/>
      <c r="I1185" s="1"/>
      <c r="J1185" s="1"/>
      <c r="K1185" s="1"/>
      <c r="L1185" s="1"/>
      <c r="M1185" s="1"/>
      <c r="N1185" s="1"/>
      <c r="O1185" s="1"/>
      <c r="P1185" s="1"/>
      <c r="Q1185" s="1"/>
    </row>
    <row r="1186" spans="1:17" ht="9.75" customHeight="1">
      <c r="A1186" s="1"/>
      <c r="B1186" s="1"/>
      <c r="C1186" s="1"/>
      <c r="D1186" s="1"/>
      <c r="E1186" s="1"/>
      <c r="F1186" s="1"/>
      <c r="G1186" s="1"/>
      <c r="H1186" s="1"/>
      <c r="I1186" s="1"/>
      <c r="J1186" s="1"/>
      <c r="K1186" s="1"/>
      <c r="L1186" s="1"/>
      <c r="M1186" s="1"/>
      <c r="N1186" s="1"/>
      <c r="O1186" s="1"/>
      <c r="P1186" s="1"/>
      <c r="Q1186" s="1"/>
    </row>
    <row r="1187" spans="1:17" ht="9.75" customHeight="1">
      <c r="A1187" s="1"/>
      <c r="B1187" s="1"/>
      <c r="C1187" s="1"/>
      <c r="D1187" s="1"/>
      <c r="E1187" s="1"/>
      <c r="F1187" s="1"/>
      <c r="G1187" s="1"/>
      <c r="H1187" s="1"/>
      <c r="I1187" s="1"/>
      <c r="J1187" s="1"/>
      <c r="K1187" s="1"/>
      <c r="L1187" s="1"/>
      <c r="M1187" s="1"/>
      <c r="N1187" s="1"/>
      <c r="O1187" s="1"/>
      <c r="P1187" s="1"/>
      <c r="Q1187" s="1"/>
    </row>
    <row r="1188" spans="1:17" ht="9.75" customHeight="1">
      <c r="A1188" s="1"/>
      <c r="B1188" s="1"/>
      <c r="C1188" s="1"/>
      <c r="D1188" s="1"/>
      <c r="E1188" s="1"/>
      <c r="F1188" s="1"/>
      <c r="G1188" s="1"/>
      <c r="H1188" s="1"/>
      <c r="I1188" s="1"/>
      <c r="J1188" s="1"/>
      <c r="K1188" s="1"/>
      <c r="L1188" s="1"/>
      <c r="M1188" s="1"/>
      <c r="N1188" s="1"/>
      <c r="O1188" s="1"/>
      <c r="P1188" s="1"/>
      <c r="Q1188" s="1"/>
    </row>
    <row r="1189" spans="1:17" ht="9.75" customHeight="1">
      <c r="A1189" s="1"/>
      <c r="B1189" s="1"/>
      <c r="C1189" s="1"/>
      <c r="D1189" s="1"/>
      <c r="E1189" s="1"/>
      <c r="F1189" s="1"/>
      <c r="G1189" s="1"/>
      <c r="H1189" s="1"/>
      <c r="I1189" s="1"/>
      <c r="J1189" s="1"/>
      <c r="K1189" s="1"/>
      <c r="L1189" s="1"/>
      <c r="M1189" s="1"/>
      <c r="N1189" s="1"/>
      <c r="O1189" s="1"/>
      <c r="P1189" s="1"/>
      <c r="Q1189" s="1"/>
    </row>
    <row r="1190" spans="1:17" ht="9.75" customHeight="1">
      <c r="A1190" s="1"/>
      <c r="B1190" s="1"/>
      <c r="C1190" s="1"/>
      <c r="D1190" s="1"/>
      <c r="E1190" s="1"/>
      <c r="F1190" s="1"/>
      <c r="G1190" s="1"/>
      <c r="H1190" s="1"/>
      <c r="I1190" s="1"/>
      <c r="J1190" s="1"/>
      <c r="K1190" s="1"/>
      <c r="L1190" s="1"/>
      <c r="M1190" s="1"/>
      <c r="N1190" s="1"/>
      <c r="O1190" s="1"/>
      <c r="P1190" s="1"/>
      <c r="Q1190" s="1"/>
    </row>
    <row r="1191" spans="1:17" ht="9.75" customHeight="1">
      <c r="A1191" s="1"/>
      <c r="B1191" s="1"/>
      <c r="C1191" s="1"/>
      <c r="D1191" s="1"/>
      <c r="E1191" s="1"/>
      <c r="F1191" s="1"/>
      <c r="G1191" s="1"/>
      <c r="H1191" s="1"/>
      <c r="I1191" s="1"/>
      <c r="J1191" s="1"/>
      <c r="K1191" s="1"/>
      <c r="L1191" s="1"/>
      <c r="M1191" s="1"/>
      <c r="N1191" s="1"/>
      <c r="O1191" s="1"/>
      <c r="P1191" s="1"/>
      <c r="Q1191" s="1"/>
    </row>
    <row r="1192" spans="1:17" ht="9.75" customHeight="1">
      <c r="A1192" s="1"/>
      <c r="B1192" s="1"/>
      <c r="C1192" s="1"/>
      <c r="D1192" s="1"/>
      <c r="E1192" s="1"/>
      <c r="F1192" s="1"/>
      <c r="G1192" s="1"/>
      <c r="H1192" s="1"/>
      <c r="I1192" s="1"/>
      <c r="J1192" s="1"/>
      <c r="K1192" s="1"/>
      <c r="L1192" s="1"/>
      <c r="M1192" s="1"/>
      <c r="N1192" s="1"/>
      <c r="O1192" s="1"/>
      <c r="P1192" s="1"/>
      <c r="Q1192" s="1"/>
    </row>
    <row r="1193" spans="1:17" ht="9.75" customHeight="1">
      <c r="A1193" s="1"/>
      <c r="B1193" s="1"/>
      <c r="C1193" s="1"/>
      <c r="D1193" s="1"/>
      <c r="E1193" s="1"/>
      <c r="F1193" s="1"/>
      <c r="G1193" s="1"/>
      <c r="H1193" s="1"/>
      <c r="I1193" s="1"/>
      <c r="J1193" s="1"/>
      <c r="K1193" s="1"/>
      <c r="L1193" s="1"/>
      <c r="M1193" s="1"/>
      <c r="N1193" s="1"/>
      <c r="O1193" s="1"/>
      <c r="P1193" s="1"/>
      <c r="Q1193" s="1"/>
    </row>
    <row r="1194" spans="1:17" ht="9.75" customHeight="1">
      <c r="A1194" s="1"/>
      <c r="B1194" s="1"/>
      <c r="C1194" s="1"/>
      <c r="D1194" s="1"/>
      <c r="E1194" s="1"/>
      <c r="F1194" s="1"/>
      <c r="G1194" s="1"/>
      <c r="H1194" s="1"/>
      <c r="I1194" s="1"/>
      <c r="J1194" s="1"/>
      <c r="K1194" s="1"/>
      <c r="L1194" s="1"/>
      <c r="M1194" s="1"/>
      <c r="N1194" s="1"/>
      <c r="O1194" s="1"/>
      <c r="P1194" s="1"/>
      <c r="Q1194" s="1"/>
    </row>
    <row r="1195" spans="1:17" ht="9.75" customHeight="1">
      <c r="A1195" s="1"/>
      <c r="B1195" s="1"/>
      <c r="C1195" s="1"/>
      <c r="D1195" s="1"/>
      <c r="E1195" s="1"/>
      <c r="F1195" s="1"/>
      <c r="G1195" s="1"/>
      <c r="H1195" s="1"/>
      <c r="I1195" s="1"/>
      <c r="J1195" s="1"/>
      <c r="K1195" s="1"/>
      <c r="L1195" s="1"/>
      <c r="M1195" s="1"/>
      <c r="N1195" s="1"/>
      <c r="O1195" s="1"/>
      <c r="P1195" s="1"/>
      <c r="Q1195" s="1"/>
    </row>
    <row r="1196" spans="1:17" ht="9.75" customHeight="1">
      <c r="A1196" s="1"/>
      <c r="B1196" s="1"/>
      <c r="C1196" s="1"/>
      <c r="D1196" s="1"/>
      <c r="E1196" s="1"/>
      <c r="F1196" s="1"/>
      <c r="G1196" s="1"/>
      <c r="H1196" s="1"/>
      <c r="I1196" s="1"/>
      <c r="J1196" s="1"/>
      <c r="K1196" s="1"/>
      <c r="L1196" s="1"/>
      <c r="M1196" s="1"/>
      <c r="N1196" s="1"/>
      <c r="O1196" s="1"/>
      <c r="P1196" s="1"/>
      <c r="Q1196" s="1"/>
    </row>
    <row r="1197" spans="1:17" ht="9.75" customHeight="1">
      <c r="A1197" s="1"/>
      <c r="B1197" s="1"/>
      <c r="C1197" s="1"/>
      <c r="D1197" s="1"/>
      <c r="E1197" s="1"/>
      <c r="F1197" s="1"/>
      <c r="G1197" s="1"/>
      <c r="H1197" s="1"/>
      <c r="I1197" s="1"/>
      <c r="J1197" s="1"/>
      <c r="K1197" s="1"/>
      <c r="L1197" s="1"/>
      <c r="M1197" s="1"/>
      <c r="N1197" s="1"/>
      <c r="O1197" s="1"/>
      <c r="P1197" s="1"/>
      <c r="Q1197" s="1"/>
    </row>
    <row r="1198" spans="1:17" ht="9.75" customHeight="1">
      <c r="A1198" s="1"/>
      <c r="B1198" s="1"/>
      <c r="C1198" s="1"/>
      <c r="D1198" s="1"/>
      <c r="E1198" s="1"/>
      <c r="F1198" s="1"/>
      <c r="G1198" s="1"/>
      <c r="H1198" s="1"/>
      <c r="I1198" s="1"/>
      <c r="J1198" s="1"/>
      <c r="K1198" s="1"/>
      <c r="L1198" s="1"/>
      <c r="M1198" s="1"/>
      <c r="N1198" s="1"/>
      <c r="O1198" s="1"/>
      <c r="P1198" s="1"/>
      <c r="Q1198" s="1"/>
    </row>
    <row r="1199" spans="1:17" ht="9.75" customHeight="1">
      <c r="A1199" s="1"/>
      <c r="B1199" s="1"/>
      <c r="C1199" s="1"/>
      <c r="D1199" s="1"/>
      <c r="E1199" s="1"/>
      <c r="F1199" s="1"/>
      <c r="G1199" s="1"/>
      <c r="H1199" s="1"/>
      <c r="I1199" s="1"/>
      <c r="J1199" s="1"/>
      <c r="K1199" s="1"/>
      <c r="L1199" s="1"/>
      <c r="M1199" s="1"/>
      <c r="N1199" s="1"/>
      <c r="O1199" s="1"/>
      <c r="P1199" s="1"/>
      <c r="Q1199" s="1"/>
    </row>
    <row r="1200" spans="1:17" ht="9.75" customHeight="1">
      <c r="A1200" s="1"/>
      <c r="B1200" s="1"/>
      <c r="C1200" s="1"/>
      <c r="D1200" s="1"/>
      <c r="E1200" s="1"/>
      <c r="F1200" s="1"/>
      <c r="G1200" s="1"/>
      <c r="H1200" s="1"/>
      <c r="I1200" s="1"/>
      <c r="J1200" s="1"/>
      <c r="K1200" s="1"/>
      <c r="L1200" s="1"/>
      <c r="M1200" s="1"/>
      <c r="N1200" s="1"/>
      <c r="O1200" s="1"/>
      <c r="P1200" s="1"/>
      <c r="Q1200" s="1"/>
    </row>
    <row r="1201" spans="1:17" ht="9.75" customHeight="1">
      <c r="A1201" s="1"/>
      <c r="B1201" s="1"/>
      <c r="C1201" s="1"/>
      <c r="D1201" s="1"/>
      <c r="E1201" s="1"/>
      <c r="F1201" s="1"/>
      <c r="G1201" s="1"/>
      <c r="H1201" s="1"/>
      <c r="I1201" s="1"/>
      <c r="J1201" s="1"/>
      <c r="K1201" s="1"/>
      <c r="L1201" s="1"/>
      <c r="M1201" s="1"/>
      <c r="N1201" s="1"/>
      <c r="O1201" s="1"/>
      <c r="P1201" s="1"/>
      <c r="Q1201" s="1"/>
    </row>
    <row r="1202" spans="1:17" ht="9.75" customHeight="1">
      <c r="A1202" s="1"/>
      <c r="B1202" s="1"/>
      <c r="C1202" s="1"/>
      <c r="D1202" s="1"/>
      <c r="E1202" s="1"/>
      <c r="F1202" s="1"/>
      <c r="G1202" s="1"/>
      <c r="H1202" s="1"/>
      <c r="I1202" s="1"/>
      <c r="J1202" s="1"/>
      <c r="K1202" s="1"/>
      <c r="L1202" s="1"/>
      <c r="M1202" s="1"/>
      <c r="N1202" s="1"/>
      <c r="O1202" s="1"/>
      <c r="P1202" s="1"/>
      <c r="Q1202" s="1"/>
    </row>
    <row r="1203" spans="1:17" ht="9.75" customHeight="1">
      <c r="A1203" s="1"/>
      <c r="B1203" s="1"/>
      <c r="C1203" s="1"/>
      <c r="D1203" s="1"/>
      <c r="E1203" s="1"/>
      <c r="F1203" s="1"/>
      <c r="G1203" s="1"/>
      <c r="H1203" s="1"/>
      <c r="I1203" s="1"/>
      <c r="J1203" s="1"/>
      <c r="K1203" s="1"/>
      <c r="L1203" s="1"/>
      <c r="M1203" s="1"/>
      <c r="N1203" s="1"/>
      <c r="O1203" s="1"/>
      <c r="P1203" s="1"/>
      <c r="Q1203" s="1"/>
    </row>
    <row r="1204" spans="1:17" ht="9.75" customHeight="1">
      <c r="A1204" s="1"/>
      <c r="B1204" s="1"/>
      <c r="C1204" s="1"/>
      <c r="D1204" s="1"/>
      <c r="E1204" s="1"/>
      <c r="F1204" s="1"/>
      <c r="G1204" s="1"/>
      <c r="H1204" s="1"/>
      <c r="I1204" s="1"/>
      <c r="J1204" s="1"/>
      <c r="K1204" s="1"/>
      <c r="L1204" s="1"/>
      <c r="M1204" s="1"/>
      <c r="N1204" s="1"/>
      <c r="O1204" s="1"/>
      <c r="P1204" s="1"/>
      <c r="Q1204" s="1"/>
    </row>
    <row r="1205" spans="1:17" ht="9.75" customHeight="1">
      <c r="A1205" s="1"/>
      <c r="B1205" s="1"/>
      <c r="C1205" s="1"/>
      <c r="D1205" s="1"/>
      <c r="E1205" s="1"/>
      <c r="F1205" s="1"/>
      <c r="G1205" s="1"/>
      <c r="H1205" s="1"/>
      <c r="I1205" s="1"/>
      <c r="J1205" s="1"/>
      <c r="K1205" s="1"/>
      <c r="L1205" s="1"/>
      <c r="M1205" s="1"/>
      <c r="N1205" s="1"/>
      <c r="O1205" s="1"/>
      <c r="P1205" s="1"/>
      <c r="Q1205" s="1"/>
    </row>
    <row r="1206" spans="1:17" ht="9.75" customHeight="1">
      <c r="A1206" s="1"/>
      <c r="B1206" s="1"/>
      <c r="C1206" s="1"/>
      <c r="D1206" s="1"/>
      <c r="E1206" s="1"/>
      <c r="F1206" s="1"/>
      <c r="G1206" s="1"/>
      <c r="H1206" s="1"/>
      <c r="I1206" s="1"/>
      <c r="J1206" s="1"/>
      <c r="K1206" s="1"/>
      <c r="L1206" s="1"/>
      <c r="M1206" s="1"/>
      <c r="N1206" s="1"/>
      <c r="O1206" s="1"/>
      <c r="P1206" s="1"/>
      <c r="Q1206" s="1"/>
    </row>
    <row r="1207" spans="1:17" ht="9.75" customHeight="1">
      <c r="A1207" s="1"/>
      <c r="B1207" s="1"/>
      <c r="C1207" s="1"/>
      <c r="D1207" s="1"/>
      <c r="E1207" s="1"/>
      <c r="F1207" s="1"/>
      <c r="G1207" s="1"/>
      <c r="H1207" s="1"/>
      <c r="I1207" s="1"/>
      <c r="J1207" s="1"/>
      <c r="K1207" s="1"/>
      <c r="L1207" s="1"/>
      <c r="M1207" s="1"/>
      <c r="N1207" s="1"/>
      <c r="O1207" s="1"/>
      <c r="P1207" s="1"/>
      <c r="Q1207" s="1"/>
    </row>
    <row r="1208" spans="1:17" ht="9.75" customHeight="1">
      <c r="A1208" s="1"/>
      <c r="B1208" s="1"/>
      <c r="C1208" s="1"/>
      <c r="D1208" s="1"/>
      <c r="E1208" s="1"/>
      <c r="F1208" s="1"/>
      <c r="G1208" s="1"/>
      <c r="H1208" s="1"/>
      <c r="I1208" s="1"/>
      <c r="J1208" s="1"/>
      <c r="K1208" s="1"/>
      <c r="L1208" s="1"/>
      <c r="M1208" s="1"/>
      <c r="N1208" s="1"/>
      <c r="O1208" s="1"/>
      <c r="P1208" s="1"/>
      <c r="Q1208" s="1"/>
    </row>
    <row r="1209" spans="1:17" ht="9.75" customHeight="1">
      <c r="A1209" s="1"/>
      <c r="B1209" s="1"/>
      <c r="C1209" s="1"/>
      <c r="D1209" s="1"/>
      <c r="E1209" s="1"/>
      <c r="F1209" s="1"/>
      <c r="G1209" s="1"/>
      <c r="H1209" s="1"/>
      <c r="I1209" s="1"/>
      <c r="J1209" s="1"/>
      <c r="K1209" s="1"/>
      <c r="L1209" s="1"/>
      <c r="M1209" s="1"/>
      <c r="N1209" s="1"/>
      <c r="O1209" s="1"/>
      <c r="P1209" s="1"/>
      <c r="Q1209" s="1"/>
    </row>
    <row r="1210" spans="1:17" ht="9.75" customHeight="1">
      <c r="A1210" s="1"/>
      <c r="B1210" s="1"/>
      <c r="C1210" s="1"/>
      <c r="D1210" s="1"/>
      <c r="E1210" s="1"/>
      <c r="F1210" s="1"/>
      <c r="G1210" s="1"/>
      <c r="H1210" s="1"/>
      <c r="I1210" s="1"/>
      <c r="J1210" s="1"/>
      <c r="K1210" s="1"/>
      <c r="L1210" s="1"/>
      <c r="M1210" s="1"/>
      <c r="N1210" s="1"/>
      <c r="O1210" s="1"/>
      <c r="P1210" s="1"/>
      <c r="Q1210" s="1"/>
    </row>
    <row r="1211" spans="1:17" ht="9.75" customHeight="1">
      <c r="A1211" s="1"/>
      <c r="B1211" s="1"/>
      <c r="C1211" s="1"/>
      <c r="D1211" s="1"/>
      <c r="E1211" s="1"/>
      <c r="F1211" s="1"/>
      <c r="G1211" s="1"/>
      <c r="H1211" s="1"/>
      <c r="I1211" s="1"/>
      <c r="J1211" s="1"/>
      <c r="K1211" s="1"/>
      <c r="L1211" s="1"/>
      <c r="M1211" s="1"/>
      <c r="N1211" s="1"/>
      <c r="O1211" s="1"/>
      <c r="P1211" s="1"/>
      <c r="Q1211" s="1"/>
    </row>
    <row r="1212" spans="1:17" ht="9.75" customHeight="1">
      <c r="A1212" s="1"/>
      <c r="B1212" s="1"/>
      <c r="C1212" s="1"/>
      <c r="D1212" s="1"/>
      <c r="E1212" s="1"/>
      <c r="F1212" s="1"/>
      <c r="G1212" s="1"/>
      <c r="H1212" s="1"/>
      <c r="I1212" s="1"/>
      <c r="J1212" s="1"/>
      <c r="K1212" s="1"/>
      <c r="L1212" s="1"/>
      <c r="M1212" s="1"/>
      <c r="N1212" s="1"/>
      <c r="O1212" s="1"/>
      <c r="P1212" s="1"/>
      <c r="Q1212" s="1"/>
    </row>
    <row r="1213" spans="1:17" ht="9.75" customHeight="1">
      <c r="A1213" s="1"/>
      <c r="B1213" s="1"/>
      <c r="C1213" s="1"/>
      <c r="D1213" s="1"/>
      <c r="E1213" s="1"/>
      <c r="F1213" s="1"/>
      <c r="G1213" s="1"/>
      <c r="H1213" s="1"/>
      <c r="I1213" s="1"/>
      <c r="J1213" s="1"/>
      <c r="K1213" s="1"/>
      <c r="L1213" s="1"/>
      <c r="M1213" s="1"/>
      <c r="N1213" s="1"/>
      <c r="O1213" s="1"/>
      <c r="P1213" s="1"/>
      <c r="Q1213" s="1"/>
    </row>
    <row r="1214" spans="1:17" ht="9.75" customHeight="1">
      <c r="A1214" s="1"/>
      <c r="B1214" s="1"/>
      <c r="C1214" s="1"/>
      <c r="D1214" s="1"/>
      <c r="E1214" s="1"/>
      <c r="F1214" s="1"/>
      <c r="G1214" s="1"/>
      <c r="H1214" s="1"/>
      <c r="I1214" s="1"/>
      <c r="J1214" s="1"/>
      <c r="K1214" s="1"/>
      <c r="L1214" s="1"/>
      <c r="M1214" s="1"/>
      <c r="N1214" s="1"/>
      <c r="O1214" s="1"/>
      <c r="P1214" s="1"/>
      <c r="Q1214" s="1"/>
    </row>
    <row r="1215" spans="1:17" ht="9.75" customHeight="1">
      <c r="A1215" s="1"/>
      <c r="B1215" s="1"/>
      <c r="C1215" s="1"/>
      <c r="D1215" s="1"/>
      <c r="E1215" s="1"/>
      <c r="F1215" s="1"/>
      <c r="G1215" s="1"/>
      <c r="H1215" s="1"/>
      <c r="I1215" s="1"/>
      <c r="J1215" s="1"/>
      <c r="K1215" s="1"/>
      <c r="L1215" s="1"/>
      <c r="M1215" s="1"/>
      <c r="N1215" s="1"/>
      <c r="O1215" s="1"/>
      <c r="P1215" s="1"/>
      <c r="Q1215" s="1"/>
    </row>
    <row r="1216" spans="1:17" ht="9.75" customHeight="1">
      <c r="A1216" s="1"/>
      <c r="B1216" s="1"/>
      <c r="C1216" s="1"/>
      <c r="D1216" s="1"/>
      <c r="E1216" s="1"/>
      <c r="F1216" s="1"/>
      <c r="G1216" s="1"/>
      <c r="H1216" s="1"/>
      <c r="I1216" s="1"/>
      <c r="J1216" s="1"/>
      <c r="K1216" s="1"/>
      <c r="L1216" s="1"/>
      <c r="M1216" s="1"/>
      <c r="N1216" s="1"/>
      <c r="O1216" s="1"/>
      <c r="P1216" s="1"/>
      <c r="Q1216" s="1"/>
    </row>
    <row r="1217" spans="1:17" ht="9.75" customHeight="1">
      <c r="A1217" s="1"/>
      <c r="B1217" s="1"/>
      <c r="C1217" s="1"/>
      <c r="D1217" s="1"/>
      <c r="E1217" s="1"/>
      <c r="F1217" s="1"/>
      <c r="G1217" s="1"/>
      <c r="H1217" s="1"/>
      <c r="I1217" s="1"/>
      <c r="J1217" s="1"/>
      <c r="K1217" s="1"/>
      <c r="L1217" s="1"/>
      <c r="M1217" s="1"/>
      <c r="N1217" s="1"/>
      <c r="O1217" s="1"/>
      <c r="P1217" s="1"/>
      <c r="Q1217" s="1"/>
    </row>
    <row r="1218" spans="1:17" ht="9.75" customHeight="1">
      <c r="A1218" s="1"/>
      <c r="B1218" s="1"/>
      <c r="C1218" s="1"/>
      <c r="D1218" s="1"/>
      <c r="E1218" s="1"/>
      <c r="F1218" s="1"/>
      <c r="G1218" s="1"/>
      <c r="H1218" s="1"/>
      <c r="I1218" s="1"/>
      <c r="J1218" s="1"/>
      <c r="K1218" s="1"/>
      <c r="L1218" s="1"/>
      <c r="M1218" s="1"/>
      <c r="N1218" s="1"/>
      <c r="O1218" s="1"/>
      <c r="P1218" s="1"/>
      <c r="Q1218" s="1"/>
    </row>
    <row r="1219" spans="1:17" ht="9.75" customHeight="1">
      <c r="A1219" s="1"/>
      <c r="B1219" s="1"/>
      <c r="C1219" s="1"/>
      <c r="D1219" s="1"/>
      <c r="E1219" s="1"/>
      <c r="F1219" s="1"/>
      <c r="G1219" s="1"/>
      <c r="H1219" s="1"/>
      <c r="I1219" s="1"/>
      <c r="J1219" s="1"/>
      <c r="K1219" s="1"/>
      <c r="L1219" s="1"/>
      <c r="M1219" s="1"/>
      <c r="N1219" s="1"/>
      <c r="O1219" s="1"/>
      <c r="P1219" s="1"/>
      <c r="Q1219" s="1"/>
    </row>
    <row r="1220" spans="1:17" ht="9.75" customHeight="1">
      <c r="A1220" s="1"/>
      <c r="B1220" s="1"/>
      <c r="C1220" s="1"/>
      <c r="D1220" s="1"/>
      <c r="E1220" s="1"/>
      <c r="F1220" s="1"/>
      <c r="G1220" s="1"/>
      <c r="H1220" s="1"/>
      <c r="I1220" s="1"/>
      <c r="J1220" s="1"/>
      <c r="K1220" s="1"/>
      <c r="L1220" s="1"/>
      <c r="M1220" s="1"/>
      <c r="N1220" s="1"/>
      <c r="O1220" s="1"/>
      <c r="P1220" s="1"/>
      <c r="Q1220" s="1"/>
    </row>
    <row r="1221" spans="1:17" ht="9.75" customHeight="1">
      <c r="A1221" s="1"/>
      <c r="B1221" s="1"/>
      <c r="C1221" s="1"/>
      <c r="D1221" s="1"/>
      <c r="E1221" s="1"/>
      <c r="F1221" s="1"/>
      <c r="G1221" s="1"/>
      <c r="H1221" s="1"/>
      <c r="I1221" s="1"/>
      <c r="J1221" s="1"/>
      <c r="K1221" s="1"/>
      <c r="L1221" s="1"/>
      <c r="M1221" s="1"/>
      <c r="N1221" s="1"/>
      <c r="O1221" s="1"/>
      <c r="P1221" s="1"/>
      <c r="Q1221" s="1"/>
    </row>
    <row r="1222" spans="1:17" ht="9.75" customHeight="1">
      <c r="A1222" s="1"/>
      <c r="B1222" s="1"/>
      <c r="C1222" s="1"/>
      <c r="D1222" s="1"/>
      <c r="E1222" s="1"/>
      <c r="F1222" s="1"/>
      <c r="G1222" s="1"/>
      <c r="H1222" s="1"/>
      <c r="I1222" s="1"/>
      <c r="J1222" s="1"/>
      <c r="K1222" s="1"/>
      <c r="L1222" s="1"/>
      <c r="M1222" s="1"/>
      <c r="N1222" s="1"/>
      <c r="O1222" s="1"/>
      <c r="P1222" s="1"/>
      <c r="Q1222" s="1"/>
    </row>
    <row r="1223" spans="1:17" ht="9.75" customHeight="1">
      <c r="A1223" s="1"/>
      <c r="B1223" s="1"/>
      <c r="C1223" s="1"/>
      <c r="D1223" s="1"/>
      <c r="E1223" s="1"/>
      <c r="F1223" s="1"/>
      <c r="G1223" s="1"/>
      <c r="H1223" s="1"/>
      <c r="I1223" s="1"/>
      <c r="J1223" s="1"/>
      <c r="K1223" s="1"/>
      <c r="L1223" s="1"/>
      <c r="M1223" s="1"/>
      <c r="N1223" s="1"/>
      <c r="O1223" s="1"/>
      <c r="P1223" s="1"/>
      <c r="Q1223" s="1"/>
    </row>
    <row r="1224" spans="1:17" ht="9.75" customHeight="1">
      <c r="A1224" s="1"/>
      <c r="B1224" s="1"/>
      <c r="C1224" s="1"/>
      <c r="D1224" s="1"/>
      <c r="E1224" s="1"/>
      <c r="F1224" s="1"/>
      <c r="G1224" s="1"/>
      <c r="H1224" s="1"/>
      <c r="I1224" s="1"/>
      <c r="J1224" s="1"/>
      <c r="K1224" s="1"/>
      <c r="L1224" s="1"/>
      <c r="M1224" s="1"/>
      <c r="N1224" s="1"/>
      <c r="O1224" s="1"/>
      <c r="P1224" s="1"/>
      <c r="Q1224" s="1"/>
    </row>
    <row r="1225" spans="1:17" ht="9.75" customHeight="1">
      <c r="A1225" s="1"/>
      <c r="B1225" s="1"/>
      <c r="C1225" s="1"/>
      <c r="D1225" s="1"/>
      <c r="E1225" s="1"/>
      <c r="F1225" s="1"/>
      <c r="G1225" s="1"/>
      <c r="H1225" s="1"/>
      <c r="I1225" s="1"/>
      <c r="J1225" s="1"/>
      <c r="K1225" s="1"/>
      <c r="L1225" s="1"/>
      <c r="M1225" s="1"/>
      <c r="N1225" s="1"/>
      <c r="O1225" s="1"/>
      <c r="P1225" s="1"/>
      <c r="Q1225" s="1"/>
    </row>
    <row r="1226" spans="1:17" ht="9.75" customHeight="1">
      <c r="A1226" s="1"/>
      <c r="B1226" s="1"/>
      <c r="C1226" s="1"/>
      <c r="D1226" s="1"/>
      <c r="E1226" s="1"/>
      <c r="F1226" s="1"/>
      <c r="G1226" s="1"/>
      <c r="H1226" s="1"/>
      <c r="I1226" s="1"/>
      <c r="J1226" s="1"/>
      <c r="K1226" s="1"/>
      <c r="L1226" s="1"/>
      <c r="M1226" s="1"/>
      <c r="N1226" s="1"/>
      <c r="O1226" s="1"/>
      <c r="P1226" s="1"/>
      <c r="Q1226" s="1"/>
    </row>
    <row r="1227" spans="1:17" ht="9.75" customHeight="1">
      <c r="A1227" s="1"/>
      <c r="B1227" s="1"/>
      <c r="C1227" s="1"/>
      <c r="D1227" s="1"/>
      <c r="E1227" s="1"/>
      <c r="F1227" s="1"/>
      <c r="G1227" s="1"/>
      <c r="H1227" s="1"/>
      <c r="I1227" s="1"/>
      <c r="J1227" s="1"/>
      <c r="K1227" s="1"/>
      <c r="L1227" s="1"/>
      <c r="M1227" s="1"/>
      <c r="N1227" s="1"/>
      <c r="O1227" s="1"/>
      <c r="P1227" s="1"/>
      <c r="Q1227" s="1"/>
    </row>
    <row r="1228" spans="1:17" ht="9.75" customHeight="1">
      <c r="A1228" s="1"/>
      <c r="B1228" s="1"/>
      <c r="C1228" s="1"/>
      <c r="D1228" s="1"/>
      <c r="E1228" s="1"/>
      <c r="F1228" s="1"/>
      <c r="G1228" s="1"/>
      <c r="H1228" s="1"/>
      <c r="I1228" s="1"/>
      <c r="J1228" s="1"/>
      <c r="K1228" s="1"/>
      <c r="L1228" s="1"/>
      <c r="M1228" s="1"/>
      <c r="N1228" s="1"/>
      <c r="O1228" s="1"/>
      <c r="P1228" s="1"/>
      <c r="Q1228" s="1"/>
    </row>
    <row r="1229" spans="1:17" ht="9.75" customHeight="1">
      <c r="A1229" s="1"/>
      <c r="B1229" s="1"/>
      <c r="C1229" s="1"/>
      <c r="D1229" s="1"/>
      <c r="E1229" s="1"/>
      <c r="F1229" s="1"/>
      <c r="G1229" s="1"/>
      <c r="H1229" s="1"/>
      <c r="I1229" s="1"/>
      <c r="J1229" s="1"/>
      <c r="K1229" s="1"/>
      <c r="L1229" s="1"/>
      <c r="M1229" s="1"/>
      <c r="N1229" s="1"/>
      <c r="O1229" s="1"/>
      <c r="P1229" s="1"/>
      <c r="Q1229" s="1"/>
    </row>
    <row r="1230" spans="1:17" ht="9.75" customHeight="1">
      <c r="A1230" s="1"/>
      <c r="B1230" s="1"/>
      <c r="C1230" s="1"/>
      <c r="D1230" s="1"/>
      <c r="E1230" s="1"/>
      <c r="F1230" s="1"/>
      <c r="G1230" s="1"/>
      <c r="H1230" s="1"/>
      <c r="I1230" s="1"/>
      <c r="J1230" s="1"/>
      <c r="K1230" s="1"/>
      <c r="L1230" s="1"/>
      <c r="M1230" s="1"/>
      <c r="N1230" s="1"/>
      <c r="O1230" s="1"/>
      <c r="P1230" s="1"/>
      <c r="Q1230" s="1"/>
    </row>
    <row r="1231" spans="1:17" ht="9.75" customHeight="1">
      <c r="A1231" s="1"/>
      <c r="B1231" s="1"/>
      <c r="C1231" s="1"/>
      <c r="D1231" s="1"/>
      <c r="E1231" s="1"/>
      <c r="F1231" s="1"/>
      <c r="G1231" s="1"/>
      <c r="H1231" s="1"/>
      <c r="I1231" s="1"/>
      <c r="J1231" s="1"/>
      <c r="K1231" s="1"/>
      <c r="L1231" s="1"/>
      <c r="M1231" s="1"/>
      <c r="N1231" s="1"/>
      <c r="O1231" s="1"/>
      <c r="P1231" s="1"/>
      <c r="Q1231" s="1"/>
    </row>
    <row r="1232" spans="1:17" ht="9.75" customHeight="1">
      <c r="A1232" s="1"/>
      <c r="B1232" s="1"/>
      <c r="C1232" s="1"/>
      <c r="D1232" s="1"/>
      <c r="E1232" s="1"/>
      <c r="F1232" s="1"/>
      <c r="G1232" s="1"/>
      <c r="H1232" s="1"/>
      <c r="I1232" s="1"/>
      <c r="J1232" s="1"/>
      <c r="K1232" s="1"/>
      <c r="L1232" s="1"/>
      <c r="M1232" s="1"/>
      <c r="N1232" s="1"/>
      <c r="O1232" s="1"/>
      <c r="P1232" s="1"/>
      <c r="Q1232" s="1"/>
    </row>
    <row r="1233" spans="1:17" ht="9.75" customHeight="1">
      <c r="A1233" s="1"/>
      <c r="B1233" s="1"/>
      <c r="C1233" s="1"/>
      <c r="D1233" s="1"/>
      <c r="E1233" s="1"/>
      <c r="F1233" s="1"/>
      <c r="G1233" s="1"/>
      <c r="H1233" s="1"/>
      <c r="I1233" s="1"/>
      <c r="J1233" s="1"/>
      <c r="K1233" s="1"/>
      <c r="L1233" s="1"/>
      <c r="M1233" s="1"/>
      <c r="N1233" s="1"/>
      <c r="O1233" s="1"/>
      <c r="P1233" s="1"/>
      <c r="Q1233" s="1"/>
    </row>
    <row r="1234" spans="1:17" ht="9.75" customHeight="1">
      <c r="A1234" s="1"/>
      <c r="B1234" s="1"/>
      <c r="C1234" s="1"/>
      <c r="D1234" s="1"/>
      <c r="E1234" s="1"/>
      <c r="F1234" s="1"/>
      <c r="G1234" s="1"/>
      <c r="H1234" s="1"/>
      <c r="I1234" s="1"/>
      <c r="J1234" s="1"/>
      <c r="K1234" s="1"/>
      <c r="L1234" s="1"/>
      <c r="M1234" s="1"/>
      <c r="N1234" s="1"/>
      <c r="O1234" s="1"/>
      <c r="P1234" s="1"/>
      <c r="Q1234" s="1"/>
    </row>
    <row r="1235" spans="1:17" ht="9.75" customHeight="1">
      <c r="A1235" s="1"/>
      <c r="B1235" s="1"/>
      <c r="C1235" s="1"/>
      <c r="D1235" s="1"/>
      <c r="E1235" s="1"/>
      <c r="F1235" s="1"/>
      <c r="G1235" s="1"/>
      <c r="H1235" s="1"/>
      <c r="I1235" s="1"/>
      <c r="J1235" s="1"/>
      <c r="K1235" s="1"/>
      <c r="L1235" s="1"/>
      <c r="M1235" s="1"/>
      <c r="N1235" s="1"/>
      <c r="O1235" s="1"/>
      <c r="P1235" s="1"/>
      <c r="Q1235" s="1"/>
    </row>
    <row r="1236" spans="1:17" ht="9.75" customHeight="1">
      <c r="A1236" s="1"/>
      <c r="B1236" s="1"/>
      <c r="C1236" s="1"/>
      <c r="D1236" s="1"/>
      <c r="E1236" s="1"/>
      <c r="F1236" s="1"/>
      <c r="G1236" s="1"/>
      <c r="H1236" s="1"/>
      <c r="I1236" s="1"/>
      <c r="J1236" s="1"/>
      <c r="K1236" s="1"/>
      <c r="L1236" s="1"/>
      <c r="M1236" s="1"/>
      <c r="N1236" s="1"/>
      <c r="O1236" s="1"/>
      <c r="P1236" s="1"/>
      <c r="Q1236" s="1"/>
    </row>
    <row r="1237" spans="1:17" ht="9.75" customHeight="1">
      <c r="A1237" s="1"/>
      <c r="B1237" s="1"/>
      <c r="C1237" s="1"/>
      <c r="D1237" s="1"/>
      <c r="E1237" s="1"/>
      <c r="F1237" s="1"/>
      <c r="G1237" s="1"/>
      <c r="H1237" s="1"/>
      <c r="I1237" s="1"/>
      <c r="J1237" s="1"/>
      <c r="K1237" s="1"/>
      <c r="L1237" s="1"/>
      <c r="M1237" s="1"/>
      <c r="N1237" s="1"/>
      <c r="O1237" s="1"/>
      <c r="P1237" s="1"/>
      <c r="Q1237" s="1"/>
    </row>
    <row r="1238" spans="1:17" ht="9.75" customHeight="1">
      <c r="A1238" s="1"/>
      <c r="B1238" s="1"/>
      <c r="C1238" s="1"/>
      <c r="D1238" s="1"/>
      <c r="E1238" s="1"/>
      <c r="F1238" s="1"/>
      <c r="G1238" s="1"/>
      <c r="H1238" s="1"/>
      <c r="I1238" s="1"/>
      <c r="J1238" s="1"/>
      <c r="K1238" s="1"/>
      <c r="L1238" s="1"/>
      <c r="M1238" s="1"/>
      <c r="N1238" s="1"/>
      <c r="O1238" s="1"/>
      <c r="P1238" s="1"/>
      <c r="Q1238" s="1"/>
    </row>
    <row r="1239" spans="1:17" ht="9.75" customHeight="1">
      <c r="A1239" s="1"/>
      <c r="B1239" s="1"/>
      <c r="C1239" s="1"/>
      <c r="D1239" s="1"/>
      <c r="E1239" s="1"/>
      <c r="F1239" s="1"/>
      <c r="G1239" s="1"/>
      <c r="H1239" s="1"/>
      <c r="I1239" s="1"/>
      <c r="J1239" s="1"/>
      <c r="K1239" s="1"/>
      <c r="L1239" s="1"/>
      <c r="M1239" s="1"/>
      <c r="N1239" s="1"/>
      <c r="O1239" s="1"/>
      <c r="P1239" s="1"/>
      <c r="Q1239" s="1"/>
    </row>
    <row r="1240" spans="1:17" ht="9.75" customHeight="1">
      <c r="A1240" s="1"/>
      <c r="B1240" s="1"/>
      <c r="C1240" s="1"/>
      <c r="D1240" s="1"/>
      <c r="E1240" s="1"/>
      <c r="F1240" s="1"/>
      <c r="G1240" s="1"/>
      <c r="H1240" s="1"/>
      <c r="I1240" s="1"/>
      <c r="J1240" s="1"/>
      <c r="K1240" s="1"/>
      <c r="L1240" s="1"/>
      <c r="M1240" s="1"/>
      <c r="N1240" s="1"/>
      <c r="O1240" s="1"/>
      <c r="P1240" s="1"/>
      <c r="Q1240" s="1"/>
    </row>
    <row r="1241" spans="1:17" ht="9.75" customHeight="1">
      <c r="A1241" s="1"/>
      <c r="B1241" s="1"/>
      <c r="C1241" s="1"/>
      <c r="D1241" s="1"/>
      <c r="E1241" s="1"/>
      <c r="F1241" s="1"/>
      <c r="G1241" s="1"/>
      <c r="H1241" s="1"/>
      <c r="I1241" s="1"/>
      <c r="J1241" s="1"/>
      <c r="K1241" s="1"/>
      <c r="L1241" s="1"/>
      <c r="M1241" s="1"/>
      <c r="N1241" s="1"/>
      <c r="O1241" s="1"/>
      <c r="P1241" s="1"/>
      <c r="Q1241" s="1"/>
    </row>
    <row r="1242" spans="1:17" ht="9.75" customHeight="1">
      <c r="A1242" s="1"/>
      <c r="B1242" s="1"/>
      <c r="C1242" s="1"/>
      <c r="D1242" s="1"/>
      <c r="E1242" s="1"/>
      <c r="F1242" s="1"/>
      <c r="G1242" s="1"/>
      <c r="H1242" s="1"/>
      <c r="I1242" s="1"/>
      <c r="J1242" s="1"/>
      <c r="K1242" s="1"/>
      <c r="L1242" s="1"/>
      <c r="M1242" s="1"/>
      <c r="N1242" s="1"/>
      <c r="O1242" s="1"/>
      <c r="P1242" s="1"/>
      <c r="Q1242" s="1"/>
    </row>
    <row r="1243" spans="1:17" ht="9.75" customHeight="1">
      <c r="A1243" s="1"/>
      <c r="B1243" s="1"/>
      <c r="C1243" s="1"/>
      <c r="D1243" s="1"/>
      <c r="E1243" s="1"/>
      <c r="F1243" s="1"/>
      <c r="G1243" s="1"/>
      <c r="H1243" s="1"/>
      <c r="I1243" s="1"/>
      <c r="J1243" s="1"/>
      <c r="K1243" s="1"/>
      <c r="L1243" s="1"/>
      <c r="M1243" s="1"/>
      <c r="N1243" s="1"/>
      <c r="O1243" s="1"/>
      <c r="P1243" s="1"/>
      <c r="Q1243" s="1"/>
    </row>
    <row r="1244" spans="1:17" ht="9.75" customHeight="1">
      <c r="A1244" s="1"/>
      <c r="B1244" s="1"/>
      <c r="C1244" s="1"/>
      <c r="D1244" s="1"/>
      <c r="E1244" s="1"/>
      <c r="F1244" s="1"/>
      <c r="G1244" s="1"/>
      <c r="H1244" s="1"/>
      <c r="I1244" s="1"/>
      <c r="J1244" s="1"/>
      <c r="K1244" s="1"/>
      <c r="L1244" s="1"/>
      <c r="M1244" s="1"/>
      <c r="N1244" s="1"/>
      <c r="O1244" s="1"/>
      <c r="P1244" s="1"/>
      <c r="Q1244" s="1"/>
    </row>
    <row r="1245" spans="1:17" ht="9.75" customHeight="1">
      <c r="A1245" s="1"/>
      <c r="B1245" s="1"/>
      <c r="C1245" s="1"/>
      <c r="D1245" s="1"/>
      <c r="E1245" s="1"/>
      <c r="F1245" s="1"/>
      <c r="G1245" s="1"/>
      <c r="H1245" s="1"/>
      <c r="I1245" s="1"/>
      <c r="J1245" s="1"/>
      <c r="K1245" s="1"/>
      <c r="L1245" s="1"/>
      <c r="M1245" s="1"/>
      <c r="N1245" s="1"/>
      <c r="O1245" s="1"/>
      <c r="P1245" s="1"/>
      <c r="Q1245" s="1"/>
    </row>
    <row r="1246" spans="1:17" ht="9.75" customHeight="1">
      <c r="A1246" s="1"/>
      <c r="B1246" s="1"/>
      <c r="C1246" s="1"/>
      <c r="D1246" s="1"/>
      <c r="E1246" s="1"/>
      <c r="F1246" s="1"/>
      <c r="G1246" s="1"/>
      <c r="H1246" s="1"/>
      <c r="I1246" s="1"/>
      <c r="J1246" s="1"/>
      <c r="K1246" s="1"/>
      <c r="L1246" s="1"/>
      <c r="M1246" s="1"/>
      <c r="N1246" s="1"/>
      <c r="O1246" s="1"/>
      <c r="P1246" s="1"/>
      <c r="Q1246" s="1"/>
    </row>
    <row r="1247" spans="1:17" ht="9.75" customHeight="1">
      <c r="A1247" s="1"/>
      <c r="B1247" s="1"/>
      <c r="C1247" s="1"/>
      <c r="D1247" s="1"/>
      <c r="E1247" s="1"/>
      <c r="F1247" s="1"/>
      <c r="G1247" s="1"/>
      <c r="H1247" s="1"/>
      <c r="I1247" s="1"/>
      <c r="J1247" s="1"/>
      <c r="K1247" s="1"/>
      <c r="L1247" s="1"/>
      <c r="M1247" s="1"/>
      <c r="N1247" s="1"/>
      <c r="O1247" s="1"/>
      <c r="P1247" s="1"/>
      <c r="Q1247" s="1"/>
    </row>
    <row r="1248" spans="1:17" ht="9.75" customHeight="1">
      <c r="A1248" s="1"/>
      <c r="B1248" s="1"/>
      <c r="C1248" s="1"/>
      <c r="D1248" s="1"/>
      <c r="E1248" s="1"/>
      <c r="F1248" s="1"/>
      <c r="G1248" s="1"/>
      <c r="H1248" s="1"/>
      <c r="I1248" s="1"/>
      <c r="J1248" s="1"/>
      <c r="K1248" s="1"/>
      <c r="L1248" s="1"/>
      <c r="M1248" s="1"/>
      <c r="N1248" s="1"/>
      <c r="O1248" s="1"/>
      <c r="P1248" s="1"/>
      <c r="Q1248" s="1"/>
    </row>
    <row r="1249" spans="1:17" ht="9.75" customHeight="1">
      <c r="A1249" s="1"/>
      <c r="B1249" s="1"/>
      <c r="C1249" s="1"/>
      <c r="D1249" s="1"/>
      <c r="E1249" s="1"/>
      <c r="F1249" s="1"/>
      <c r="G1249" s="1"/>
      <c r="H1249" s="1"/>
      <c r="I1249" s="1"/>
      <c r="J1249" s="1"/>
      <c r="K1249" s="1"/>
      <c r="L1249" s="1"/>
      <c r="M1249" s="1"/>
      <c r="N1249" s="1"/>
      <c r="O1249" s="1"/>
      <c r="P1249" s="1"/>
      <c r="Q1249" s="1"/>
    </row>
    <row r="1250" spans="1:17" ht="9.75" customHeight="1">
      <c r="A1250" s="1"/>
      <c r="B1250" s="1"/>
      <c r="C1250" s="1"/>
      <c r="D1250" s="1"/>
      <c r="E1250" s="1"/>
      <c r="F1250" s="1"/>
      <c r="G1250" s="1"/>
      <c r="H1250" s="1"/>
      <c r="I1250" s="1"/>
      <c r="J1250" s="1"/>
      <c r="K1250" s="1"/>
      <c r="L1250" s="1"/>
      <c r="M1250" s="1"/>
      <c r="N1250" s="1"/>
      <c r="O1250" s="1"/>
      <c r="P1250" s="1"/>
      <c r="Q1250" s="1"/>
    </row>
    <row r="1251" spans="1:17" ht="9.75" customHeight="1">
      <c r="A1251" s="1"/>
      <c r="B1251" s="1"/>
      <c r="C1251" s="1"/>
      <c r="D1251" s="1"/>
      <c r="E1251" s="1"/>
      <c r="F1251" s="1"/>
      <c r="G1251" s="1"/>
      <c r="H1251" s="1"/>
      <c r="I1251" s="1"/>
      <c r="J1251" s="1"/>
      <c r="K1251" s="1"/>
      <c r="L1251" s="1"/>
      <c r="M1251" s="1"/>
      <c r="N1251" s="1"/>
      <c r="O1251" s="1"/>
      <c r="P1251" s="1"/>
      <c r="Q1251" s="1"/>
    </row>
    <row r="1252" spans="1:17" ht="9.75" customHeight="1">
      <c r="A1252" s="1"/>
      <c r="B1252" s="1"/>
      <c r="C1252" s="1"/>
      <c r="D1252" s="1"/>
      <c r="E1252" s="1"/>
      <c r="F1252" s="1"/>
      <c r="G1252" s="1"/>
      <c r="H1252" s="1"/>
      <c r="I1252" s="1"/>
      <c r="J1252" s="1"/>
      <c r="K1252" s="1"/>
      <c r="L1252" s="1"/>
      <c r="M1252" s="1"/>
      <c r="N1252" s="1"/>
      <c r="O1252" s="1"/>
      <c r="P1252" s="1"/>
      <c r="Q1252" s="1"/>
    </row>
    <row r="1253" spans="1:17" ht="9.75" customHeight="1">
      <c r="A1253" s="1"/>
      <c r="B1253" s="1"/>
      <c r="C1253" s="1"/>
      <c r="D1253" s="1"/>
      <c r="E1253" s="1"/>
      <c r="F1253" s="1"/>
      <c r="G1253" s="1"/>
      <c r="H1253" s="1"/>
      <c r="I1253" s="1"/>
      <c r="J1253" s="1"/>
      <c r="K1253" s="1"/>
      <c r="L1253" s="1"/>
      <c r="M1253" s="1"/>
      <c r="N1253" s="1"/>
      <c r="O1253" s="1"/>
      <c r="P1253" s="1"/>
      <c r="Q1253" s="1"/>
    </row>
    <row r="1254" spans="1:17" ht="9.75" customHeight="1">
      <c r="A1254" s="1"/>
      <c r="B1254" s="1"/>
      <c r="C1254" s="1"/>
      <c r="D1254" s="1"/>
      <c r="E1254" s="1"/>
      <c r="F1254" s="1"/>
      <c r="G1254" s="1"/>
      <c r="H1254" s="1"/>
      <c r="I1254" s="1"/>
      <c r="J1254" s="1"/>
      <c r="K1254" s="1"/>
      <c r="L1254" s="1"/>
      <c r="M1254" s="1"/>
      <c r="N1254" s="1"/>
      <c r="O1254" s="1"/>
      <c r="P1254" s="1"/>
      <c r="Q1254" s="1"/>
    </row>
    <row r="1255" spans="1:17" ht="9.75" customHeight="1">
      <c r="A1255" s="1"/>
      <c r="B1255" s="1"/>
      <c r="C1255" s="1"/>
      <c r="D1255" s="1"/>
      <c r="E1255" s="1"/>
      <c r="F1255" s="1"/>
      <c r="G1255" s="1"/>
      <c r="H1255" s="1"/>
      <c r="I1255" s="1"/>
      <c r="J1255" s="1"/>
      <c r="K1255" s="1"/>
      <c r="L1255" s="1"/>
      <c r="M1255" s="1"/>
      <c r="N1255" s="1"/>
      <c r="O1255" s="1"/>
      <c r="P1255" s="1"/>
      <c r="Q1255" s="1"/>
    </row>
    <row r="1256" spans="1:17" ht="9.75" customHeight="1">
      <c r="A1256" s="1"/>
      <c r="B1256" s="1"/>
      <c r="C1256" s="1"/>
      <c r="D1256" s="1"/>
      <c r="E1256" s="1"/>
      <c r="F1256" s="1"/>
      <c r="G1256" s="1"/>
      <c r="H1256" s="1"/>
      <c r="I1256" s="1"/>
      <c r="J1256" s="1"/>
      <c r="K1256" s="1"/>
      <c r="L1256" s="1"/>
      <c r="M1256" s="1"/>
      <c r="N1256" s="1"/>
      <c r="O1256" s="1"/>
      <c r="P1256" s="1"/>
      <c r="Q1256" s="1"/>
    </row>
    <row r="1257" spans="1:17" ht="9.75" customHeight="1">
      <c r="A1257" s="1"/>
      <c r="B1257" s="1"/>
      <c r="C1257" s="1"/>
      <c r="D1257" s="1"/>
      <c r="E1257" s="1"/>
      <c r="F1257" s="1"/>
      <c r="G1257" s="1"/>
      <c r="H1257" s="1"/>
      <c r="I1257" s="1"/>
      <c r="J1257" s="1"/>
      <c r="K1257" s="1"/>
      <c r="L1257" s="1"/>
      <c r="M1257" s="1"/>
      <c r="N1257" s="1"/>
      <c r="O1257" s="1"/>
      <c r="P1257" s="1"/>
      <c r="Q1257" s="1"/>
    </row>
    <row r="1258" spans="1:17" ht="9.75" customHeight="1">
      <c r="A1258" s="1"/>
      <c r="B1258" s="1"/>
      <c r="C1258" s="1"/>
      <c r="D1258" s="1"/>
      <c r="E1258" s="1"/>
      <c r="F1258" s="1"/>
      <c r="G1258" s="1"/>
      <c r="H1258" s="1"/>
      <c r="I1258" s="1"/>
      <c r="J1258" s="1"/>
      <c r="K1258" s="1"/>
      <c r="L1258" s="1"/>
      <c r="M1258" s="1"/>
      <c r="N1258" s="1"/>
      <c r="O1258" s="1"/>
      <c r="P1258" s="1"/>
      <c r="Q1258" s="1"/>
    </row>
    <row r="1259" spans="1:17" ht="9.75" customHeight="1">
      <c r="A1259" s="1"/>
      <c r="B1259" s="1"/>
      <c r="C1259" s="1"/>
      <c r="D1259" s="1"/>
      <c r="E1259" s="1"/>
      <c r="F1259" s="1"/>
      <c r="G1259" s="1"/>
      <c r="H1259" s="1"/>
      <c r="I1259" s="1"/>
      <c r="J1259" s="1"/>
      <c r="K1259" s="1"/>
      <c r="L1259" s="1"/>
      <c r="M1259" s="1"/>
      <c r="N1259" s="1"/>
      <c r="O1259" s="1"/>
      <c r="P1259" s="1"/>
      <c r="Q1259" s="1"/>
    </row>
    <row r="1260" spans="1:17" ht="9.75" customHeight="1">
      <c r="A1260" s="1"/>
      <c r="B1260" s="1"/>
      <c r="C1260" s="1"/>
      <c r="D1260" s="1"/>
      <c r="E1260" s="1"/>
      <c r="F1260" s="1"/>
      <c r="G1260" s="1"/>
      <c r="H1260" s="1"/>
      <c r="I1260" s="1"/>
      <c r="J1260" s="1"/>
      <c r="K1260" s="1"/>
      <c r="L1260" s="1"/>
      <c r="M1260" s="1"/>
      <c r="N1260" s="1"/>
      <c r="O1260" s="1"/>
      <c r="P1260" s="1"/>
      <c r="Q1260" s="1"/>
    </row>
    <row r="1261" spans="1:17" ht="9.75" customHeight="1">
      <c r="A1261" s="1"/>
      <c r="B1261" s="1"/>
      <c r="C1261" s="1"/>
      <c r="D1261" s="1"/>
      <c r="E1261" s="1"/>
      <c r="F1261" s="1"/>
      <c r="G1261" s="1"/>
      <c r="H1261" s="1"/>
      <c r="I1261" s="1"/>
      <c r="J1261" s="1"/>
      <c r="K1261" s="1"/>
      <c r="L1261" s="1"/>
      <c r="M1261" s="1"/>
      <c r="N1261" s="1"/>
      <c r="O1261" s="1"/>
      <c r="P1261" s="1"/>
      <c r="Q1261" s="1"/>
    </row>
    <row r="1262" spans="1:17" ht="9.75" customHeight="1">
      <c r="A1262" s="1"/>
      <c r="B1262" s="1"/>
      <c r="C1262" s="1"/>
      <c r="D1262" s="1"/>
      <c r="E1262" s="1"/>
      <c r="F1262" s="1"/>
      <c r="G1262" s="1"/>
      <c r="H1262" s="1"/>
      <c r="I1262" s="1"/>
      <c r="J1262" s="1"/>
      <c r="K1262" s="1"/>
      <c r="L1262" s="1"/>
      <c r="M1262" s="1"/>
      <c r="N1262" s="1"/>
      <c r="O1262" s="1"/>
      <c r="P1262" s="1"/>
      <c r="Q1262" s="1"/>
    </row>
    <row r="1263" spans="1:17" ht="9.75" customHeight="1">
      <c r="A1263" s="1"/>
      <c r="B1263" s="1"/>
      <c r="C1263" s="1"/>
      <c r="D1263" s="1"/>
      <c r="E1263" s="1"/>
      <c r="F1263" s="1"/>
      <c r="G1263" s="1"/>
      <c r="H1263" s="1"/>
      <c r="I1263" s="1"/>
      <c r="J1263" s="1"/>
      <c r="K1263" s="1"/>
      <c r="L1263" s="1"/>
      <c r="M1263" s="1"/>
      <c r="N1263" s="1"/>
      <c r="O1263" s="1"/>
      <c r="P1263" s="1"/>
      <c r="Q1263" s="1"/>
    </row>
    <row r="1264" spans="1:17" ht="9.75" customHeight="1">
      <c r="A1264" s="1"/>
      <c r="B1264" s="1"/>
      <c r="C1264" s="1"/>
      <c r="D1264" s="1"/>
      <c r="E1264" s="1"/>
      <c r="F1264" s="1"/>
      <c r="G1264" s="1"/>
      <c r="H1264" s="1"/>
      <c r="I1264" s="1"/>
      <c r="J1264" s="1"/>
      <c r="K1264" s="1"/>
      <c r="L1264" s="1"/>
      <c r="M1264" s="1"/>
      <c r="N1264" s="1"/>
      <c r="O1264" s="1"/>
      <c r="P1264" s="1"/>
      <c r="Q1264" s="1"/>
    </row>
    <row r="1265" spans="1:17" ht="9.75" customHeight="1">
      <c r="A1265" s="1"/>
      <c r="B1265" s="1"/>
      <c r="C1265" s="1"/>
      <c r="D1265" s="1"/>
      <c r="E1265" s="1"/>
      <c r="F1265" s="1"/>
      <c r="G1265" s="1"/>
      <c r="H1265" s="1"/>
      <c r="I1265" s="1"/>
      <c r="J1265" s="1"/>
      <c r="K1265" s="1"/>
      <c r="L1265" s="1"/>
      <c r="M1265" s="1"/>
      <c r="N1265" s="1"/>
      <c r="O1265" s="1"/>
      <c r="P1265" s="1"/>
      <c r="Q1265" s="1"/>
    </row>
    <row r="1266" spans="1:17" ht="9.75" customHeight="1">
      <c r="A1266" s="1"/>
      <c r="B1266" s="1"/>
      <c r="C1266" s="1"/>
      <c r="D1266" s="1"/>
      <c r="E1266" s="1"/>
      <c r="F1266" s="1"/>
      <c r="G1266" s="1"/>
      <c r="H1266" s="1"/>
      <c r="I1266" s="1"/>
      <c r="J1266" s="1"/>
      <c r="K1266" s="1"/>
      <c r="L1266" s="1"/>
      <c r="M1266" s="1"/>
      <c r="N1266" s="1"/>
      <c r="O1266" s="1"/>
      <c r="P1266" s="1"/>
      <c r="Q1266" s="1"/>
    </row>
    <row r="1267" spans="1:17" ht="9.75" customHeight="1">
      <c r="A1267" s="1"/>
      <c r="B1267" s="1"/>
      <c r="C1267" s="1"/>
      <c r="D1267" s="1"/>
      <c r="E1267" s="1"/>
      <c r="F1267" s="1"/>
      <c r="G1267" s="1"/>
      <c r="H1267" s="1"/>
      <c r="I1267" s="1"/>
      <c r="J1267" s="1"/>
      <c r="K1267" s="1"/>
      <c r="L1267" s="1"/>
      <c r="M1267" s="1"/>
      <c r="N1267" s="1"/>
      <c r="O1267" s="1"/>
      <c r="P1267" s="1"/>
      <c r="Q1267" s="1"/>
    </row>
    <row r="1268" spans="1:17" ht="9.75" customHeight="1">
      <c r="A1268" s="1"/>
      <c r="B1268" s="1"/>
      <c r="C1268" s="1"/>
      <c r="D1268" s="1"/>
      <c r="E1268" s="1"/>
      <c r="F1268" s="1"/>
      <c r="G1268" s="1"/>
      <c r="H1268" s="1"/>
      <c r="I1268" s="1"/>
      <c r="J1268" s="1"/>
      <c r="K1268" s="1"/>
      <c r="L1268" s="1"/>
      <c r="M1268" s="1"/>
      <c r="N1268" s="1"/>
      <c r="O1268" s="1"/>
      <c r="P1268" s="1"/>
      <c r="Q1268" s="1"/>
    </row>
    <row r="1269" spans="1:17" ht="9.75" customHeight="1">
      <c r="A1269" s="1"/>
      <c r="B1269" s="1"/>
      <c r="C1269" s="1"/>
      <c r="D1269" s="1"/>
      <c r="E1269" s="1"/>
      <c r="F1269" s="1"/>
      <c r="G1269" s="1"/>
      <c r="H1269" s="1"/>
      <c r="I1269" s="1"/>
      <c r="J1269" s="1"/>
      <c r="K1269" s="1"/>
      <c r="L1269" s="1"/>
      <c r="M1269" s="1"/>
      <c r="N1269" s="1"/>
      <c r="O1269" s="1"/>
      <c r="P1269" s="1"/>
      <c r="Q1269" s="1"/>
    </row>
    <row r="1270" spans="1:17" ht="9.75" customHeight="1">
      <c r="A1270" s="1"/>
      <c r="B1270" s="1"/>
      <c r="C1270" s="1"/>
      <c r="D1270" s="1"/>
      <c r="E1270" s="1"/>
      <c r="F1270" s="1"/>
      <c r="G1270" s="1"/>
      <c r="H1270" s="1"/>
      <c r="I1270" s="1"/>
      <c r="J1270" s="1"/>
      <c r="K1270" s="1"/>
      <c r="L1270" s="1"/>
      <c r="M1270" s="1"/>
      <c r="N1270" s="1"/>
      <c r="O1270" s="1"/>
      <c r="P1270" s="1"/>
      <c r="Q1270" s="1"/>
    </row>
    <row r="1271" spans="1:17" ht="9.75" customHeight="1">
      <c r="A1271" s="1"/>
      <c r="B1271" s="1"/>
      <c r="C1271" s="1"/>
      <c r="D1271" s="1"/>
      <c r="E1271" s="1"/>
      <c r="F1271" s="1"/>
      <c r="G1271" s="1"/>
      <c r="H1271" s="1"/>
      <c r="I1271" s="1"/>
      <c r="J1271" s="1"/>
      <c r="K1271" s="1"/>
      <c r="L1271" s="1"/>
      <c r="M1271" s="1"/>
      <c r="N1271" s="1"/>
      <c r="O1271" s="1"/>
      <c r="P1271" s="1"/>
      <c r="Q1271" s="1"/>
    </row>
    <row r="1272" spans="1:17" ht="9.75" customHeight="1">
      <c r="A1272" s="1"/>
      <c r="B1272" s="1"/>
      <c r="C1272" s="1"/>
      <c r="D1272" s="1"/>
      <c r="E1272" s="1"/>
      <c r="F1272" s="1"/>
      <c r="G1272" s="1"/>
      <c r="H1272" s="1"/>
      <c r="I1272" s="1"/>
      <c r="J1272" s="1"/>
      <c r="K1272" s="1"/>
      <c r="L1272" s="1"/>
      <c r="M1272" s="1"/>
      <c r="N1272" s="1"/>
      <c r="O1272" s="1"/>
      <c r="P1272" s="1"/>
      <c r="Q1272" s="1"/>
    </row>
    <row r="1273" spans="1:17" ht="9.75" customHeight="1">
      <c r="A1273" s="1"/>
      <c r="B1273" s="1"/>
      <c r="C1273" s="1"/>
      <c r="D1273" s="1"/>
      <c r="E1273" s="1"/>
      <c r="F1273" s="1"/>
      <c r="G1273" s="1"/>
      <c r="H1273" s="1"/>
      <c r="I1273" s="1"/>
      <c r="J1273" s="1"/>
      <c r="K1273" s="1"/>
      <c r="L1273" s="1"/>
      <c r="M1273" s="1"/>
      <c r="N1273" s="1"/>
      <c r="O1273" s="1"/>
      <c r="P1273" s="1"/>
      <c r="Q1273" s="1"/>
    </row>
    <row r="1274" spans="1:17" ht="9.75" customHeight="1">
      <c r="A1274" s="1"/>
      <c r="B1274" s="1"/>
      <c r="C1274" s="1"/>
      <c r="D1274" s="1"/>
      <c r="E1274" s="1"/>
      <c r="F1274" s="1"/>
      <c r="G1274" s="1"/>
      <c r="H1274" s="1"/>
      <c r="I1274" s="1"/>
      <c r="J1274" s="1"/>
      <c r="K1274" s="1"/>
      <c r="L1274" s="1"/>
      <c r="M1274" s="1"/>
      <c r="N1274" s="1"/>
      <c r="O1274" s="1"/>
      <c r="P1274" s="1"/>
      <c r="Q1274" s="1"/>
    </row>
    <row r="1275" spans="1:17" ht="9.75" customHeight="1">
      <c r="A1275" s="1"/>
      <c r="B1275" s="1"/>
      <c r="C1275" s="1"/>
      <c r="D1275" s="1"/>
      <c r="E1275" s="1"/>
      <c r="F1275" s="1"/>
      <c r="G1275" s="1"/>
      <c r="H1275" s="1"/>
      <c r="I1275" s="1"/>
      <c r="J1275" s="1"/>
      <c r="K1275" s="1"/>
      <c r="L1275" s="1"/>
      <c r="M1275" s="1"/>
      <c r="N1275" s="1"/>
      <c r="O1275" s="1"/>
      <c r="P1275" s="1"/>
      <c r="Q1275" s="1"/>
    </row>
    <row r="1276" spans="1:17" ht="9.75" customHeight="1">
      <c r="A1276" s="1"/>
      <c r="B1276" s="1"/>
      <c r="C1276" s="1"/>
      <c r="D1276" s="1"/>
      <c r="E1276" s="1"/>
      <c r="F1276" s="1"/>
      <c r="G1276" s="1"/>
      <c r="H1276" s="1"/>
      <c r="I1276" s="1"/>
      <c r="J1276" s="1"/>
      <c r="K1276" s="1"/>
      <c r="L1276" s="1"/>
      <c r="M1276" s="1"/>
      <c r="N1276" s="1"/>
      <c r="O1276" s="1"/>
      <c r="P1276" s="1"/>
      <c r="Q1276" s="1"/>
    </row>
    <row r="1277" spans="1:17" ht="9.75" customHeight="1">
      <c r="A1277" s="1"/>
      <c r="B1277" s="1"/>
      <c r="C1277" s="1"/>
      <c r="D1277" s="1"/>
      <c r="E1277" s="1"/>
      <c r="F1277" s="1"/>
      <c r="G1277" s="1"/>
      <c r="H1277" s="1"/>
      <c r="I1277" s="1"/>
      <c r="J1277" s="1"/>
      <c r="K1277" s="1"/>
      <c r="L1277" s="1"/>
      <c r="M1277" s="1"/>
      <c r="N1277" s="1"/>
      <c r="O1277" s="1"/>
      <c r="P1277" s="1"/>
      <c r="Q1277" s="1"/>
    </row>
    <row r="1278" spans="1:17" ht="9.75" customHeight="1">
      <c r="A1278" s="1"/>
      <c r="B1278" s="1"/>
      <c r="C1278" s="1"/>
      <c r="D1278" s="1"/>
      <c r="E1278" s="1"/>
      <c r="F1278" s="1"/>
      <c r="G1278" s="1"/>
      <c r="H1278" s="1"/>
      <c r="I1278" s="1"/>
      <c r="J1278" s="1"/>
      <c r="K1278" s="1"/>
      <c r="L1278" s="1"/>
      <c r="M1278" s="1"/>
      <c r="N1278" s="1"/>
      <c r="O1278" s="1"/>
      <c r="P1278" s="1"/>
      <c r="Q1278" s="1"/>
    </row>
    <row r="1279" spans="1:17" ht="9.75" customHeight="1">
      <c r="A1279" s="1"/>
      <c r="B1279" s="1"/>
      <c r="C1279" s="1"/>
      <c r="D1279" s="1"/>
      <c r="E1279" s="1"/>
      <c r="F1279" s="1"/>
      <c r="G1279" s="1"/>
      <c r="H1279" s="1"/>
      <c r="I1279" s="1"/>
      <c r="J1279" s="1"/>
      <c r="K1279" s="1"/>
      <c r="L1279" s="1"/>
      <c r="M1279" s="1"/>
      <c r="N1279" s="1"/>
      <c r="O1279" s="1"/>
      <c r="P1279" s="1"/>
      <c r="Q1279" s="1"/>
    </row>
    <row r="1280" spans="1:17" ht="9.75" customHeight="1">
      <c r="A1280" s="1"/>
      <c r="B1280" s="1"/>
      <c r="C1280" s="1"/>
      <c r="D1280" s="1"/>
      <c r="E1280" s="1"/>
      <c r="F1280" s="1"/>
      <c r="G1280" s="1"/>
      <c r="H1280" s="1"/>
      <c r="I1280" s="1"/>
      <c r="J1280" s="1"/>
      <c r="K1280" s="1"/>
      <c r="L1280" s="1"/>
      <c r="M1280" s="1"/>
      <c r="N1280" s="1"/>
      <c r="O1280" s="1"/>
      <c r="P1280" s="1"/>
      <c r="Q1280" s="1"/>
    </row>
    <row r="1281" spans="1:17" ht="9.75" customHeight="1">
      <c r="A1281" s="1"/>
      <c r="B1281" s="1"/>
      <c r="C1281" s="1"/>
      <c r="D1281" s="1"/>
      <c r="E1281" s="1"/>
      <c r="F1281" s="1"/>
      <c r="G1281" s="1"/>
      <c r="H1281" s="1"/>
      <c r="I1281" s="1"/>
      <c r="J1281" s="1"/>
      <c r="K1281" s="1"/>
      <c r="L1281" s="1"/>
      <c r="M1281" s="1"/>
      <c r="N1281" s="1"/>
      <c r="O1281" s="1"/>
      <c r="P1281" s="1"/>
      <c r="Q1281" s="1"/>
    </row>
    <row r="1282" spans="1:17" ht="9.75" customHeight="1">
      <c r="A1282" s="1"/>
      <c r="B1282" s="1"/>
      <c r="C1282" s="1"/>
      <c r="D1282" s="1"/>
      <c r="E1282" s="1"/>
      <c r="F1282" s="1"/>
      <c r="G1282" s="1"/>
      <c r="H1282" s="1"/>
      <c r="I1282" s="1"/>
      <c r="J1282" s="1"/>
      <c r="K1282" s="1"/>
      <c r="L1282" s="1"/>
      <c r="M1282" s="1"/>
      <c r="N1282" s="1"/>
      <c r="O1282" s="1"/>
      <c r="P1282" s="1"/>
      <c r="Q1282" s="1"/>
    </row>
    <row r="1283" spans="1:17" ht="9.75" customHeight="1">
      <c r="A1283" s="1"/>
      <c r="B1283" s="1"/>
      <c r="C1283" s="1"/>
      <c r="D1283" s="1"/>
      <c r="E1283" s="1"/>
      <c r="F1283" s="1"/>
      <c r="G1283" s="1"/>
      <c r="H1283" s="1"/>
      <c r="I1283" s="1"/>
      <c r="J1283" s="1"/>
      <c r="K1283" s="1"/>
      <c r="L1283" s="1"/>
      <c r="M1283" s="1"/>
      <c r="N1283" s="1"/>
      <c r="O1283" s="1"/>
      <c r="P1283" s="1"/>
      <c r="Q1283" s="1"/>
    </row>
    <row r="1284" spans="1:17" ht="9.75" customHeight="1">
      <c r="A1284" s="1"/>
      <c r="B1284" s="1"/>
      <c r="C1284" s="1"/>
      <c r="D1284" s="1"/>
      <c r="E1284" s="1"/>
      <c r="F1284" s="1"/>
      <c r="G1284" s="1"/>
      <c r="H1284" s="1"/>
      <c r="I1284" s="1"/>
      <c r="J1284" s="1"/>
      <c r="K1284" s="1"/>
      <c r="L1284" s="1"/>
      <c r="M1284" s="1"/>
      <c r="N1284" s="1"/>
      <c r="O1284" s="1"/>
      <c r="P1284" s="1"/>
      <c r="Q1284" s="1"/>
    </row>
    <row r="1285" spans="1:17" ht="9.75" customHeight="1">
      <c r="A1285" s="1"/>
      <c r="B1285" s="1"/>
      <c r="C1285" s="1"/>
      <c r="D1285" s="1"/>
      <c r="E1285" s="1"/>
      <c r="F1285" s="1"/>
      <c r="G1285" s="1"/>
      <c r="H1285" s="1"/>
      <c r="I1285" s="1"/>
      <c r="J1285" s="1"/>
      <c r="K1285" s="1"/>
      <c r="L1285" s="1"/>
      <c r="M1285" s="1"/>
      <c r="N1285" s="1"/>
      <c r="O1285" s="1"/>
      <c r="P1285" s="1"/>
      <c r="Q1285" s="1"/>
    </row>
    <row r="1286" spans="1:17" ht="9.75" customHeight="1">
      <c r="A1286" s="1"/>
      <c r="B1286" s="1"/>
      <c r="C1286" s="1"/>
      <c r="D1286" s="1"/>
      <c r="E1286" s="1"/>
      <c r="F1286" s="1"/>
      <c r="G1286" s="1"/>
      <c r="H1286" s="1"/>
      <c r="I1286" s="1"/>
      <c r="J1286" s="1"/>
      <c r="K1286" s="1"/>
      <c r="L1286" s="1"/>
      <c r="M1286" s="1"/>
      <c r="N1286" s="1"/>
      <c r="O1286" s="1"/>
      <c r="P1286" s="1"/>
      <c r="Q1286" s="1"/>
    </row>
    <row r="1287" spans="1:17" ht="9.75" customHeight="1">
      <c r="A1287" s="1"/>
      <c r="B1287" s="1"/>
      <c r="C1287" s="1"/>
      <c r="D1287" s="1"/>
      <c r="E1287" s="1"/>
      <c r="F1287" s="1"/>
      <c r="G1287" s="1"/>
      <c r="H1287" s="1"/>
      <c r="I1287" s="1"/>
      <c r="J1287" s="1"/>
      <c r="K1287" s="1"/>
      <c r="L1287" s="1"/>
      <c r="M1287" s="1"/>
      <c r="N1287" s="1"/>
      <c r="O1287" s="1"/>
      <c r="P1287" s="1"/>
      <c r="Q1287" s="1"/>
    </row>
    <row r="1288" spans="1:17" ht="9.75" customHeight="1">
      <c r="A1288" s="1"/>
      <c r="B1288" s="1"/>
      <c r="C1288" s="1"/>
      <c r="D1288" s="1"/>
      <c r="E1288" s="1"/>
      <c r="F1288" s="1"/>
      <c r="G1288" s="1"/>
      <c r="H1288" s="1"/>
      <c r="I1288" s="1"/>
      <c r="J1288" s="1"/>
      <c r="K1288" s="1"/>
      <c r="L1288" s="1"/>
      <c r="M1288" s="1"/>
      <c r="N1288" s="1"/>
      <c r="O1288" s="1"/>
      <c r="P1288" s="1"/>
      <c r="Q1288" s="1"/>
    </row>
    <row r="1289" spans="1:17" ht="9.75" customHeight="1">
      <c r="A1289" s="1"/>
      <c r="B1289" s="1"/>
      <c r="C1289" s="1"/>
      <c r="D1289" s="1"/>
      <c r="E1289" s="1"/>
      <c r="F1289" s="1"/>
      <c r="G1289" s="1"/>
      <c r="H1289" s="1"/>
      <c r="I1289" s="1"/>
      <c r="J1289" s="1"/>
      <c r="K1289" s="1"/>
      <c r="L1289" s="1"/>
      <c r="M1289" s="1"/>
      <c r="N1289" s="1"/>
      <c r="O1289" s="1"/>
      <c r="P1289" s="1"/>
      <c r="Q1289" s="1"/>
    </row>
    <row r="1290" spans="1:17" ht="9.75" customHeight="1">
      <c r="A1290" s="1"/>
      <c r="B1290" s="1"/>
      <c r="C1290" s="1"/>
      <c r="D1290" s="1"/>
      <c r="E1290" s="1"/>
      <c r="F1290" s="1"/>
      <c r="G1290" s="1"/>
      <c r="H1290" s="1"/>
      <c r="I1290" s="1"/>
      <c r="J1290" s="1"/>
      <c r="K1290" s="1"/>
      <c r="L1290" s="1"/>
      <c r="M1290" s="1"/>
      <c r="N1290" s="1"/>
      <c r="O1290" s="1"/>
      <c r="P1290" s="1"/>
      <c r="Q1290" s="1"/>
    </row>
    <row r="1291" spans="1:17" ht="9.75" customHeight="1">
      <c r="A1291" s="1"/>
      <c r="B1291" s="1"/>
      <c r="C1291" s="1"/>
      <c r="D1291" s="1"/>
      <c r="E1291" s="1"/>
      <c r="F1291" s="1"/>
      <c r="G1291" s="1"/>
      <c r="H1291" s="1"/>
      <c r="I1291" s="1"/>
      <c r="J1291" s="1"/>
      <c r="K1291" s="1"/>
      <c r="L1291" s="1"/>
      <c r="M1291" s="1"/>
      <c r="N1291" s="1"/>
      <c r="O1291" s="1"/>
      <c r="P1291" s="1"/>
      <c r="Q1291" s="1"/>
    </row>
    <row r="1292" spans="1:17" ht="9.75" customHeight="1">
      <c r="A1292" s="1"/>
      <c r="B1292" s="1"/>
      <c r="C1292" s="1"/>
      <c r="D1292" s="1"/>
      <c r="E1292" s="1"/>
      <c r="F1292" s="1"/>
      <c r="G1292" s="1"/>
      <c r="H1292" s="1"/>
      <c r="I1292" s="1"/>
      <c r="J1292" s="1"/>
      <c r="K1292" s="1"/>
      <c r="L1292" s="1"/>
      <c r="M1292" s="1"/>
      <c r="N1292" s="1"/>
      <c r="O1292" s="1"/>
      <c r="P1292" s="1"/>
      <c r="Q1292" s="1"/>
    </row>
    <row r="1293" spans="1:17" ht="9.75" customHeight="1">
      <c r="A1293" s="1"/>
      <c r="B1293" s="1"/>
      <c r="C1293" s="1"/>
      <c r="D1293" s="1"/>
      <c r="E1293" s="1"/>
      <c r="F1293" s="1"/>
      <c r="G1293" s="1"/>
      <c r="H1293" s="1"/>
      <c r="I1293" s="1"/>
      <c r="J1293" s="1"/>
      <c r="K1293" s="1"/>
      <c r="L1293" s="1"/>
      <c r="M1293" s="1"/>
      <c r="N1293" s="1"/>
      <c r="O1293" s="1"/>
      <c r="P1293" s="1"/>
      <c r="Q1293" s="1"/>
    </row>
    <row r="1294" spans="1:17" ht="9.75" customHeight="1">
      <c r="A1294" s="1"/>
      <c r="B1294" s="1"/>
      <c r="C1294" s="1"/>
      <c r="D1294" s="1"/>
      <c r="E1294" s="1"/>
      <c r="F1294" s="1"/>
      <c r="G1294" s="1"/>
      <c r="H1294" s="1"/>
      <c r="I1294" s="1"/>
      <c r="J1294" s="1"/>
      <c r="K1294" s="1"/>
      <c r="L1294" s="1"/>
      <c r="M1294" s="1"/>
      <c r="N1294" s="1"/>
      <c r="O1294" s="1"/>
      <c r="P1294" s="1"/>
      <c r="Q1294" s="1"/>
    </row>
    <row r="1295" spans="1:17" ht="9.75" customHeight="1">
      <c r="A1295" s="1"/>
      <c r="B1295" s="1"/>
      <c r="C1295" s="1"/>
      <c r="D1295" s="1"/>
      <c r="E1295" s="1"/>
      <c r="F1295" s="1"/>
      <c r="G1295" s="1"/>
      <c r="H1295" s="1"/>
      <c r="I1295" s="1"/>
      <c r="J1295" s="1"/>
      <c r="K1295" s="1"/>
      <c r="L1295" s="1"/>
      <c r="M1295" s="1"/>
      <c r="N1295" s="1"/>
      <c r="O1295" s="1"/>
      <c r="P1295" s="1"/>
      <c r="Q1295" s="1"/>
    </row>
    <row r="1296" spans="1:17" ht="9.75" customHeight="1">
      <c r="A1296" s="1"/>
      <c r="B1296" s="1"/>
      <c r="C1296" s="1"/>
      <c r="D1296" s="1"/>
      <c r="E1296" s="1"/>
      <c r="F1296" s="1"/>
      <c r="G1296" s="1"/>
      <c r="H1296" s="1"/>
      <c r="I1296" s="1"/>
      <c r="J1296" s="1"/>
      <c r="K1296" s="1"/>
      <c r="L1296" s="1"/>
      <c r="M1296" s="1"/>
      <c r="N1296" s="1"/>
      <c r="O1296" s="1"/>
      <c r="P1296" s="1"/>
      <c r="Q1296" s="1"/>
    </row>
    <row r="1297" spans="1:17" ht="9.75" customHeight="1">
      <c r="A1297" s="1"/>
      <c r="B1297" s="1"/>
      <c r="C1297" s="1"/>
      <c r="D1297" s="1"/>
      <c r="E1297" s="1"/>
      <c r="F1297" s="1"/>
      <c r="G1297" s="1"/>
      <c r="H1297" s="1"/>
      <c r="I1297" s="1"/>
      <c r="J1297" s="1"/>
      <c r="K1297" s="1"/>
      <c r="L1297" s="1"/>
      <c r="M1297" s="1"/>
      <c r="N1297" s="1"/>
      <c r="O1297" s="1"/>
      <c r="P1297" s="1"/>
      <c r="Q1297" s="1"/>
    </row>
    <row r="1298" spans="1:17" ht="9.75" customHeight="1">
      <c r="A1298" s="1"/>
      <c r="B1298" s="1"/>
      <c r="C1298" s="1"/>
      <c r="D1298" s="1"/>
      <c r="E1298" s="1"/>
      <c r="F1298" s="1"/>
      <c r="G1298" s="1"/>
      <c r="H1298" s="1"/>
      <c r="I1298" s="1"/>
      <c r="J1298" s="1"/>
      <c r="K1298" s="1"/>
      <c r="L1298" s="1"/>
      <c r="M1298" s="1"/>
      <c r="N1298" s="1"/>
      <c r="O1298" s="1"/>
      <c r="P1298" s="1"/>
      <c r="Q1298" s="1"/>
    </row>
    <row r="1299" spans="1:17" ht="9.75" customHeight="1">
      <c r="A1299" s="1"/>
      <c r="B1299" s="1"/>
      <c r="C1299" s="1"/>
      <c r="D1299" s="1"/>
      <c r="E1299" s="1"/>
      <c r="F1299" s="1"/>
      <c r="G1299" s="1"/>
      <c r="H1299" s="1"/>
      <c r="I1299" s="1"/>
      <c r="J1299" s="1"/>
      <c r="K1299" s="1"/>
      <c r="L1299" s="1"/>
      <c r="M1299" s="1"/>
      <c r="N1299" s="1"/>
      <c r="O1299" s="1"/>
      <c r="P1299" s="1"/>
      <c r="Q1299" s="1"/>
    </row>
    <row r="1300" spans="1:17" ht="9.75" customHeight="1">
      <c r="A1300" s="1"/>
      <c r="B1300" s="1"/>
      <c r="C1300" s="1"/>
      <c r="D1300" s="1"/>
      <c r="E1300" s="1"/>
      <c r="F1300" s="1"/>
      <c r="G1300" s="1"/>
      <c r="H1300" s="1"/>
      <c r="I1300" s="1"/>
      <c r="J1300" s="1"/>
      <c r="K1300" s="1"/>
      <c r="L1300" s="1"/>
      <c r="M1300" s="1"/>
      <c r="N1300" s="1"/>
      <c r="O1300" s="1"/>
      <c r="P1300" s="1"/>
      <c r="Q1300" s="1"/>
    </row>
    <row r="1301" spans="1:17" ht="9.75" customHeight="1">
      <c r="A1301" s="1"/>
      <c r="B1301" s="1"/>
      <c r="C1301" s="1"/>
      <c r="D1301" s="1"/>
      <c r="E1301" s="1"/>
      <c r="F1301" s="1"/>
      <c r="G1301" s="1"/>
      <c r="H1301" s="1"/>
      <c r="I1301" s="1"/>
      <c r="J1301" s="1"/>
      <c r="K1301" s="1"/>
      <c r="L1301" s="1"/>
      <c r="M1301" s="1"/>
      <c r="N1301" s="1"/>
      <c r="O1301" s="1"/>
      <c r="P1301" s="1"/>
      <c r="Q1301" s="1"/>
    </row>
    <row r="1302" spans="1:17" ht="9.75" customHeight="1">
      <c r="A1302" s="1"/>
      <c r="B1302" s="1"/>
      <c r="C1302" s="1"/>
      <c r="D1302" s="1"/>
      <c r="E1302" s="1"/>
      <c r="F1302" s="1"/>
      <c r="G1302" s="1"/>
      <c r="H1302" s="1"/>
      <c r="I1302" s="1"/>
      <c r="J1302" s="1"/>
      <c r="K1302" s="1"/>
      <c r="L1302" s="1"/>
      <c r="M1302" s="1"/>
      <c r="N1302" s="1"/>
      <c r="O1302" s="1"/>
      <c r="P1302" s="1"/>
      <c r="Q1302" s="1"/>
    </row>
    <row r="1303" spans="1:17" ht="9.75" customHeight="1">
      <c r="A1303" s="1"/>
      <c r="B1303" s="1"/>
      <c r="C1303" s="1"/>
      <c r="D1303" s="1"/>
      <c r="E1303" s="1"/>
      <c r="F1303" s="1"/>
      <c r="G1303" s="1"/>
      <c r="H1303" s="1"/>
      <c r="I1303" s="1"/>
      <c r="J1303" s="1"/>
      <c r="K1303" s="1"/>
      <c r="L1303" s="1"/>
      <c r="M1303" s="1"/>
      <c r="N1303" s="1"/>
      <c r="O1303" s="1"/>
      <c r="P1303" s="1"/>
      <c r="Q1303" s="1"/>
    </row>
    <row r="1304" spans="1:17" ht="9.75" customHeight="1">
      <c r="A1304" s="1"/>
      <c r="B1304" s="1"/>
      <c r="C1304" s="1"/>
      <c r="D1304" s="1"/>
      <c r="E1304" s="1"/>
      <c r="F1304" s="1"/>
      <c r="G1304" s="1"/>
      <c r="H1304" s="1"/>
      <c r="I1304" s="1"/>
      <c r="J1304" s="1"/>
      <c r="K1304" s="1"/>
      <c r="L1304" s="1"/>
      <c r="M1304" s="1"/>
      <c r="N1304" s="1"/>
      <c r="O1304" s="1"/>
      <c r="P1304" s="1"/>
      <c r="Q1304" s="1"/>
    </row>
    <row r="1305" spans="1:17" ht="9.75" customHeight="1">
      <c r="A1305" s="1"/>
      <c r="B1305" s="1"/>
      <c r="C1305" s="1"/>
      <c r="D1305" s="1"/>
      <c r="E1305" s="1"/>
      <c r="F1305" s="1"/>
      <c r="G1305" s="1"/>
      <c r="H1305" s="1"/>
      <c r="I1305" s="1"/>
      <c r="J1305" s="1"/>
      <c r="K1305" s="1"/>
      <c r="L1305" s="1"/>
      <c r="M1305" s="1"/>
      <c r="N1305" s="1"/>
      <c r="O1305" s="1"/>
      <c r="P1305" s="1"/>
      <c r="Q1305" s="1"/>
    </row>
    <row r="1306" spans="1:17" ht="9.75" customHeight="1">
      <c r="A1306" s="1"/>
      <c r="B1306" s="1"/>
      <c r="C1306" s="1"/>
      <c r="D1306" s="1"/>
      <c r="E1306" s="1"/>
      <c r="F1306" s="1"/>
      <c r="G1306" s="1"/>
      <c r="H1306" s="1"/>
      <c r="I1306" s="1"/>
      <c r="J1306" s="1"/>
      <c r="K1306" s="1"/>
      <c r="L1306" s="1"/>
      <c r="M1306" s="1"/>
      <c r="N1306" s="1"/>
      <c r="O1306" s="1"/>
      <c r="P1306" s="1"/>
      <c r="Q1306" s="1"/>
    </row>
    <row r="1307" spans="1:17" ht="9.75" customHeight="1">
      <c r="A1307" s="1"/>
      <c r="B1307" s="1"/>
      <c r="C1307" s="1"/>
      <c r="D1307" s="1"/>
      <c r="E1307" s="1"/>
      <c r="F1307" s="1"/>
      <c r="G1307" s="1"/>
      <c r="H1307" s="1"/>
      <c r="I1307" s="1"/>
      <c r="J1307" s="1"/>
      <c r="K1307" s="1"/>
      <c r="L1307" s="1"/>
      <c r="M1307" s="1"/>
      <c r="N1307" s="1"/>
      <c r="O1307" s="1"/>
      <c r="P1307" s="1"/>
      <c r="Q1307" s="1"/>
    </row>
    <row r="1308" spans="1:17" ht="9.75" customHeight="1">
      <c r="A1308" s="1"/>
      <c r="B1308" s="1"/>
      <c r="C1308" s="1"/>
      <c r="D1308" s="1"/>
      <c r="E1308" s="1"/>
      <c r="F1308" s="1"/>
      <c r="G1308" s="1"/>
      <c r="H1308" s="1"/>
      <c r="I1308" s="1"/>
      <c r="J1308" s="1"/>
      <c r="K1308" s="1"/>
      <c r="L1308" s="1"/>
      <c r="M1308" s="1"/>
      <c r="N1308" s="1"/>
      <c r="O1308" s="1"/>
      <c r="P1308" s="1"/>
      <c r="Q1308" s="1"/>
    </row>
    <row r="1309" spans="1:17" ht="9.75" customHeight="1">
      <c r="A1309" s="1"/>
      <c r="B1309" s="1"/>
      <c r="C1309" s="1"/>
      <c r="D1309" s="1"/>
      <c r="E1309" s="1"/>
      <c r="F1309" s="1"/>
      <c r="G1309" s="1"/>
      <c r="H1309" s="1"/>
      <c r="I1309" s="1"/>
      <c r="J1309" s="1"/>
      <c r="K1309" s="1"/>
      <c r="L1309" s="1"/>
      <c r="M1309" s="1"/>
      <c r="N1309" s="1"/>
      <c r="O1309" s="1"/>
      <c r="P1309" s="1"/>
      <c r="Q1309" s="1"/>
    </row>
    <row r="1310" spans="1:17" ht="9.75" customHeight="1">
      <c r="A1310" s="1"/>
      <c r="B1310" s="1"/>
      <c r="C1310" s="1"/>
      <c r="D1310" s="1"/>
      <c r="E1310" s="1"/>
      <c r="F1310" s="1"/>
      <c r="G1310" s="1"/>
      <c r="H1310" s="1"/>
      <c r="I1310" s="1"/>
      <c r="J1310" s="1"/>
      <c r="K1310" s="1"/>
      <c r="L1310" s="1"/>
      <c r="M1310" s="1"/>
      <c r="N1310" s="1"/>
      <c r="O1310" s="1"/>
      <c r="P1310" s="1"/>
      <c r="Q1310" s="1"/>
    </row>
    <row r="1311" spans="1:17" ht="9.75" customHeight="1">
      <c r="A1311" s="1"/>
      <c r="B1311" s="1"/>
      <c r="C1311" s="1"/>
      <c r="D1311" s="1"/>
      <c r="E1311" s="1"/>
      <c r="F1311" s="1"/>
      <c r="G1311" s="1"/>
      <c r="H1311" s="1"/>
      <c r="I1311" s="1"/>
      <c r="J1311" s="1"/>
      <c r="K1311" s="1"/>
      <c r="L1311" s="1"/>
      <c r="M1311" s="1"/>
      <c r="N1311" s="1"/>
      <c r="O1311" s="1"/>
      <c r="P1311" s="1"/>
      <c r="Q1311" s="1"/>
    </row>
    <row r="1312" spans="1:17" ht="9.75" customHeight="1">
      <c r="A1312" s="1"/>
      <c r="B1312" s="1"/>
      <c r="C1312" s="1"/>
      <c r="D1312" s="1"/>
      <c r="E1312" s="1"/>
      <c r="F1312" s="1"/>
      <c r="G1312" s="1"/>
      <c r="H1312" s="1"/>
      <c r="I1312" s="1"/>
      <c r="J1312" s="1"/>
      <c r="K1312" s="1"/>
      <c r="L1312" s="1"/>
      <c r="M1312" s="1"/>
      <c r="N1312" s="1"/>
      <c r="O1312" s="1"/>
      <c r="P1312" s="1"/>
      <c r="Q1312" s="1"/>
    </row>
    <row r="1313" spans="1:17" ht="9.75" customHeight="1">
      <c r="A1313" s="1"/>
      <c r="B1313" s="1"/>
      <c r="C1313" s="1"/>
      <c r="D1313" s="1"/>
      <c r="E1313" s="1"/>
      <c r="F1313" s="1"/>
      <c r="G1313" s="1"/>
      <c r="H1313" s="1"/>
      <c r="I1313" s="1"/>
      <c r="J1313" s="1"/>
      <c r="K1313" s="1"/>
      <c r="L1313" s="1"/>
      <c r="M1313" s="1"/>
      <c r="N1313" s="1"/>
      <c r="O1313" s="1"/>
      <c r="P1313" s="1"/>
      <c r="Q1313" s="1"/>
    </row>
    <row r="1314" spans="1:17" ht="9.75" customHeight="1">
      <c r="A1314" s="1"/>
      <c r="B1314" s="1"/>
      <c r="C1314" s="1"/>
      <c r="D1314" s="1"/>
      <c r="E1314" s="1"/>
      <c r="F1314" s="1"/>
      <c r="G1314" s="1"/>
      <c r="H1314" s="1"/>
      <c r="I1314" s="1"/>
      <c r="J1314" s="1"/>
      <c r="K1314" s="1"/>
      <c r="L1314" s="1"/>
      <c r="M1314" s="1"/>
      <c r="N1314" s="1"/>
      <c r="O1314" s="1"/>
      <c r="P1314" s="1"/>
      <c r="Q1314" s="1"/>
    </row>
    <row r="1315" spans="1:17" ht="9.75" customHeight="1">
      <c r="A1315" s="1"/>
      <c r="B1315" s="1"/>
      <c r="C1315" s="1"/>
      <c r="D1315" s="1"/>
      <c r="E1315" s="1"/>
      <c r="F1315" s="1"/>
      <c r="G1315" s="1"/>
      <c r="H1315" s="1"/>
      <c r="I1315" s="1"/>
      <c r="J1315" s="1"/>
      <c r="K1315" s="1"/>
      <c r="L1315" s="1"/>
      <c r="M1315" s="1"/>
      <c r="N1315" s="1"/>
      <c r="O1315" s="1"/>
      <c r="P1315" s="1"/>
      <c r="Q1315" s="1"/>
    </row>
    <row r="1316" spans="1:17" ht="9.75" customHeight="1">
      <c r="A1316" s="1"/>
      <c r="B1316" s="1"/>
      <c r="C1316" s="1"/>
      <c r="D1316" s="1"/>
      <c r="E1316" s="1"/>
      <c r="F1316" s="1"/>
      <c r="G1316" s="1"/>
      <c r="H1316" s="1"/>
      <c r="I1316" s="1"/>
      <c r="J1316" s="1"/>
      <c r="K1316" s="1"/>
      <c r="L1316" s="1"/>
      <c r="M1316" s="1"/>
      <c r="N1316" s="1"/>
      <c r="O1316" s="1"/>
      <c r="P1316" s="1"/>
      <c r="Q1316" s="1"/>
    </row>
    <row r="1317" spans="1:17" ht="9.75" customHeight="1">
      <c r="A1317" s="1"/>
      <c r="B1317" s="1"/>
      <c r="C1317" s="1"/>
      <c r="D1317" s="1"/>
      <c r="E1317" s="1"/>
      <c r="F1317" s="1"/>
      <c r="G1317" s="1"/>
      <c r="H1317" s="1"/>
      <c r="I1317" s="1"/>
      <c r="J1317" s="1"/>
      <c r="K1317" s="1"/>
      <c r="L1317" s="1"/>
      <c r="M1317" s="1"/>
      <c r="N1317" s="1"/>
      <c r="O1317" s="1"/>
      <c r="P1317" s="1"/>
      <c r="Q1317" s="1"/>
    </row>
    <row r="1318" spans="1:17" ht="9.75" customHeight="1">
      <c r="A1318" s="1"/>
      <c r="B1318" s="1"/>
      <c r="C1318" s="1"/>
      <c r="D1318" s="1"/>
      <c r="E1318" s="1"/>
      <c r="F1318" s="1"/>
      <c r="G1318" s="1"/>
      <c r="H1318" s="1"/>
      <c r="I1318" s="1"/>
      <c r="J1318" s="1"/>
      <c r="K1318" s="1"/>
      <c r="L1318" s="1"/>
      <c r="M1318" s="1"/>
      <c r="N1318" s="1"/>
      <c r="O1318" s="1"/>
      <c r="P1318" s="1"/>
      <c r="Q1318" s="1"/>
    </row>
    <row r="1319" spans="1:17" ht="9.75" customHeight="1">
      <c r="A1319" s="1"/>
      <c r="B1319" s="1"/>
      <c r="C1319" s="1"/>
      <c r="D1319" s="1"/>
      <c r="E1319" s="1"/>
      <c r="F1319" s="1"/>
      <c r="G1319" s="1"/>
      <c r="H1319" s="1"/>
      <c r="I1319" s="1"/>
      <c r="J1319" s="1"/>
      <c r="K1319" s="1"/>
      <c r="L1319" s="1"/>
      <c r="M1319" s="1"/>
      <c r="N1319" s="1"/>
      <c r="O1319" s="1"/>
      <c r="P1319" s="1"/>
      <c r="Q1319" s="1"/>
    </row>
    <row r="1320" spans="1:17" ht="9.75" customHeight="1">
      <c r="A1320" s="1"/>
      <c r="B1320" s="1"/>
      <c r="C1320" s="1"/>
      <c r="D1320" s="1"/>
      <c r="E1320" s="1"/>
      <c r="F1320" s="1"/>
      <c r="G1320" s="1"/>
      <c r="H1320" s="1"/>
      <c r="I1320" s="1"/>
      <c r="J1320" s="1"/>
      <c r="K1320" s="1"/>
      <c r="L1320" s="1"/>
      <c r="M1320" s="1"/>
      <c r="N1320" s="1"/>
      <c r="O1320" s="1"/>
      <c r="P1320" s="1"/>
      <c r="Q1320" s="1"/>
    </row>
    <row r="1321" spans="1:17" ht="9.75" customHeight="1">
      <c r="A1321" s="1"/>
      <c r="B1321" s="1"/>
      <c r="C1321" s="1"/>
      <c r="D1321" s="1"/>
      <c r="E1321" s="1"/>
      <c r="F1321" s="1"/>
      <c r="G1321" s="1"/>
      <c r="H1321" s="1"/>
      <c r="I1321" s="1"/>
      <c r="J1321" s="1"/>
      <c r="K1321" s="1"/>
      <c r="L1321" s="1"/>
      <c r="M1321" s="1"/>
      <c r="N1321" s="1"/>
      <c r="O1321" s="1"/>
      <c r="P1321" s="1"/>
      <c r="Q1321" s="1"/>
    </row>
    <row r="1322" spans="1:17" ht="9.75" customHeight="1">
      <c r="A1322" s="1"/>
      <c r="B1322" s="1"/>
      <c r="C1322" s="1"/>
      <c r="D1322" s="1"/>
      <c r="E1322" s="1"/>
      <c r="F1322" s="1"/>
      <c r="G1322" s="1"/>
      <c r="H1322" s="1"/>
      <c r="I1322" s="1"/>
      <c r="J1322" s="1"/>
      <c r="K1322" s="1"/>
      <c r="L1322" s="1"/>
      <c r="M1322" s="1"/>
      <c r="N1322" s="1"/>
      <c r="O1322" s="1"/>
      <c r="P1322" s="1"/>
      <c r="Q1322" s="1"/>
    </row>
    <row r="1323" spans="1:17" ht="9.75" customHeight="1">
      <c r="A1323" s="1"/>
      <c r="B1323" s="1"/>
      <c r="C1323" s="1"/>
      <c r="D1323" s="1"/>
      <c r="E1323" s="1"/>
      <c r="F1323" s="1"/>
      <c r="G1323" s="1"/>
      <c r="H1323" s="1"/>
      <c r="I1323" s="1"/>
      <c r="J1323" s="1"/>
      <c r="K1323" s="1"/>
      <c r="L1323" s="1"/>
      <c r="M1323" s="1"/>
      <c r="N1323" s="1"/>
      <c r="O1323" s="1"/>
      <c r="P1323" s="1"/>
      <c r="Q1323" s="1"/>
    </row>
    <row r="1324" spans="1:17" ht="9.75" customHeight="1">
      <c r="A1324" s="1"/>
      <c r="B1324" s="1"/>
      <c r="C1324" s="1"/>
      <c r="D1324" s="1"/>
      <c r="E1324" s="1"/>
      <c r="F1324" s="1"/>
      <c r="G1324" s="1"/>
      <c r="H1324" s="1"/>
      <c r="I1324" s="1"/>
      <c r="J1324" s="1"/>
      <c r="K1324" s="1"/>
      <c r="L1324" s="1"/>
      <c r="M1324" s="1"/>
      <c r="N1324" s="1"/>
      <c r="O1324" s="1"/>
      <c r="P1324" s="1"/>
      <c r="Q1324" s="1"/>
    </row>
    <row r="1325" spans="1:17" ht="9.75" customHeight="1">
      <c r="A1325" s="1"/>
      <c r="B1325" s="1"/>
      <c r="C1325" s="1"/>
      <c r="D1325" s="1"/>
      <c r="E1325" s="1"/>
      <c r="F1325" s="1"/>
      <c r="G1325" s="1"/>
      <c r="H1325" s="1"/>
      <c r="I1325" s="1"/>
      <c r="J1325" s="1"/>
      <c r="K1325" s="1"/>
      <c r="L1325" s="1"/>
      <c r="M1325" s="1"/>
      <c r="N1325" s="1"/>
      <c r="O1325" s="1"/>
      <c r="P1325" s="1"/>
      <c r="Q1325" s="1"/>
    </row>
    <row r="1326" spans="1:17" ht="9.75" customHeight="1">
      <c r="A1326" s="1"/>
      <c r="B1326" s="1"/>
      <c r="C1326" s="1"/>
      <c r="D1326" s="1"/>
      <c r="E1326" s="1"/>
      <c r="F1326" s="1"/>
      <c r="G1326" s="1"/>
      <c r="H1326" s="1"/>
      <c r="I1326" s="1"/>
      <c r="J1326" s="1"/>
      <c r="K1326" s="1"/>
      <c r="L1326" s="1"/>
      <c r="M1326" s="1"/>
      <c r="N1326" s="1"/>
      <c r="O1326" s="1"/>
      <c r="P1326" s="1"/>
      <c r="Q1326" s="1"/>
    </row>
    <row r="1327" spans="1:17" ht="9.75" customHeight="1">
      <c r="A1327" s="1"/>
      <c r="B1327" s="1"/>
      <c r="C1327" s="1"/>
      <c r="D1327" s="1"/>
      <c r="E1327" s="1"/>
      <c r="F1327" s="1"/>
      <c r="G1327" s="1"/>
      <c r="H1327" s="1"/>
      <c r="I1327" s="1"/>
      <c r="J1327" s="1"/>
      <c r="K1327" s="1"/>
      <c r="L1327" s="1"/>
      <c r="M1327" s="1"/>
      <c r="N1327" s="1"/>
      <c r="O1327" s="1"/>
      <c r="P1327" s="1"/>
      <c r="Q1327" s="1"/>
    </row>
    <row r="1328" spans="1:17" ht="9.75" customHeight="1">
      <c r="A1328" s="1"/>
      <c r="B1328" s="1"/>
      <c r="C1328" s="1"/>
      <c r="D1328" s="1"/>
      <c r="E1328" s="1"/>
      <c r="F1328" s="1"/>
      <c r="G1328" s="1"/>
      <c r="H1328" s="1"/>
      <c r="I1328" s="1"/>
      <c r="J1328" s="1"/>
      <c r="K1328" s="1"/>
      <c r="L1328" s="1"/>
      <c r="M1328" s="1"/>
      <c r="N1328" s="1"/>
      <c r="O1328" s="1"/>
      <c r="P1328" s="1"/>
      <c r="Q1328" s="1"/>
    </row>
    <row r="1329" spans="1:17" ht="9.75" customHeight="1">
      <c r="A1329" s="1"/>
      <c r="B1329" s="1"/>
      <c r="C1329" s="1"/>
      <c r="D1329" s="1"/>
      <c r="E1329" s="1"/>
      <c r="F1329" s="1"/>
      <c r="G1329" s="1"/>
      <c r="H1329" s="1"/>
      <c r="I1329" s="1"/>
      <c r="J1329" s="1"/>
      <c r="K1329" s="1"/>
      <c r="L1329" s="1"/>
      <c r="M1329" s="1"/>
      <c r="N1329" s="1"/>
      <c r="O1329" s="1"/>
      <c r="P1329" s="1"/>
      <c r="Q1329" s="1"/>
    </row>
    <row r="1330" spans="1:17" ht="9.75" customHeight="1">
      <c r="A1330" s="1"/>
      <c r="B1330" s="1"/>
      <c r="C1330" s="1"/>
      <c r="D1330" s="1"/>
      <c r="E1330" s="1"/>
      <c r="F1330" s="1"/>
      <c r="G1330" s="1"/>
      <c r="H1330" s="1"/>
      <c r="I1330" s="1"/>
      <c r="J1330" s="1"/>
      <c r="K1330" s="1"/>
      <c r="L1330" s="1"/>
      <c r="M1330" s="1"/>
      <c r="N1330" s="1"/>
      <c r="O1330" s="1"/>
      <c r="P1330" s="1"/>
      <c r="Q1330" s="1"/>
    </row>
    <row r="1331" spans="1:17" ht="9.75" customHeight="1">
      <c r="A1331" s="1"/>
      <c r="B1331" s="1"/>
      <c r="C1331" s="1"/>
      <c r="D1331" s="1"/>
      <c r="E1331" s="1"/>
      <c r="F1331" s="1"/>
      <c r="G1331" s="1"/>
      <c r="H1331" s="1"/>
      <c r="I1331" s="1"/>
      <c r="J1331" s="1"/>
      <c r="K1331" s="1"/>
      <c r="L1331" s="1"/>
      <c r="M1331" s="1"/>
      <c r="N1331" s="1"/>
      <c r="O1331" s="1"/>
      <c r="P1331" s="1"/>
      <c r="Q1331" s="1"/>
    </row>
    <row r="1332" spans="1:17" ht="9.75" customHeight="1">
      <c r="A1332" s="1"/>
      <c r="B1332" s="1"/>
      <c r="C1332" s="1"/>
      <c r="D1332" s="1"/>
      <c r="E1332" s="1"/>
      <c r="F1332" s="1"/>
      <c r="G1332" s="1"/>
      <c r="H1332" s="1"/>
      <c r="I1332" s="1"/>
      <c r="J1332" s="1"/>
      <c r="K1332" s="1"/>
      <c r="L1332" s="1"/>
      <c r="M1332" s="1"/>
      <c r="N1332" s="1"/>
      <c r="O1332" s="1"/>
      <c r="P1332" s="1"/>
      <c r="Q1332" s="1"/>
    </row>
    <row r="1333" spans="1:17" ht="9.75" customHeight="1">
      <c r="A1333" s="1"/>
      <c r="B1333" s="1"/>
      <c r="C1333" s="1"/>
      <c r="D1333" s="1"/>
      <c r="E1333" s="1"/>
      <c r="F1333" s="1"/>
      <c r="G1333" s="1"/>
      <c r="H1333" s="1"/>
      <c r="I1333" s="1"/>
      <c r="J1333" s="1"/>
      <c r="K1333" s="1"/>
      <c r="L1333" s="1"/>
      <c r="M1333" s="1"/>
      <c r="N1333" s="1"/>
      <c r="O1333" s="1"/>
      <c r="P1333" s="1"/>
      <c r="Q1333" s="1"/>
    </row>
    <row r="1334" spans="1:17" ht="9.75" customHeight="1">
      <c r="A1334" s="1"/>
      <c r="B1334" s="1"/>
      <c r="C1334" s="1"/>
      <c r="D1334" s="1"/>
      <c r="E1334" s="1"/>
      <c r="F1334" s="1"/>
      <c r="G1334" s="1"/>
      <c r="H1334" s="1"/>
      <c r="I1334" s="1"/>
      <c r="J1334" s="1"/>
      <c r="K1334" s="1"/>
      <c r="L1334" s="1"/>
      <c r="M1334" s="1"/>
      <c r="N1334" s="1"/>
      <c r="O1334" s="1"/>
      <c r="P1334" s="1"/>
      <c r="Q1334" s="1"/>
    </row>
    <row r="1335" spans="1:17" ht="9.75" customHeight="1">
      <c r="A1335" s="1"/>
      <c r="B1335" s="1"/>
      <c r="C1335" s="1"/>
      <c r="D1335" s="1"/>
      <c r="E1335" s="1"/>
      <c r="F1335" s="1"/>
      <c r="G1335" s="1"/>
      <c r="H1335" s="1"/>
      <c r="I1335" s="1"/>
      <c r="J1335" s="1"/>
      <c r="K1335" s="1"/>
      <c r="L1335" s="1"/>
      <c r="M1335" s="1"/>
      <c r="N1335" s="1"/>
      <c r="O1335" s="1"/>
      <c r="P1335" s="1"/>
      <c r="Q1335" s="1"/>
    </row>
    <row r="1336" spans="1:17" ht="9.75" customHeight="1">
      <c r="A1336" s="1"/>
      <c r="B1336" s="1"/>
      <c r="C1336" s="1"/>
      <c r="D1336" s="1"/>
      <c r="E1336" s="1"/>
      <c r="F1336" s="1"/>
      <c r="G1336" s="1"/>
      <c r="H1336" s="1"/>
      <c r="I1336" s="1"/>
      <c r="J1336" s="1"/>
      <c r="K1336" s="1"/>
      <c r="L1336" s="1"/>
      <c r="M1336" s="1"/>
      <c r="N1336" s="1"/>
      <c r="O1336" s="1"/>
      <c r="P1336" s="1"/>
      <c r="Q1336" s="1"/>
    </row>
    <row r="1337" spans="1:17" ht="9.75" customHeight="1">
      <c r="A1337" s="1"/>
      <c r="B1337" s="1"/>
      <c r="C1337" s="1"/>
      <c r="D1337" s="1"/>
      <c r="E1337" s="1"/>
      <c r="F1337" s="1"/>
      <c r="G1337" s="1"/>
      <c r="H1337" s="1"/>
      <c r="I1337" s="1"/>
      <c r="J1337" s="1"/>
      <c r="K1337" s="1"/>
      <c r="L1337" s="1"/>
      <c r="M1337" s="1"/>
      <c r="N1337" s="1"/>
      <c r="O1337" s="1"/>
      <c r="P1337" s="1"/>
      <c r="Q1337" s="1"/>
    </row>
    <row r="1338" spans="1:17" ht="9.75" customHeight="1">
      <c r="A1338" s="1"/>
      <c r="B1338" s="1"/>
      <c r="C1338" s="1"/>
      <c r="D1338" s="1"/>
      <c r="E1338" s="1"/>
      <c r="F1338" s="1"/>
      <c r="G1338" s="1"/>
      <c r="H1338" s="1"/>
      <c r="I1338" s="1"/>
      <c r="J1338" s="1"/>
      <c r="K1338" s="1"/>
      <c r="L1338" s="1"/>
      <c r="M1338" s="1"/>
      <c r="N1338" s="1"/>
      <c r="O1338" s="1"/>
      <c r="P1338" s="1"/>
      <c r="Q1338" s="1"/>
    </row>
    <row r="1339" spans="1:17" ht="9.75" customHeight="1">
      <c r="A1339" s="1"/>
      <c r="B1339" s="1"/>
      <c r="C1339" s="1"/>
      <c r="D1339" s="1"/>
      <c r="E1339" s="1"/>
      <c r="F1339" s="1"/>
      <c r="G1339" s="1"/>
      <c r="H1339" s="1"/>
      <c r="I1339" s="1"/>
      <c r="J1339" s="1"/>
      <c r="K1339" s="1"/>
      <c r="L1339" s="1"/>
      <c r="M1339" s="1"/>
      <c r="N1339" s="1"/>
      <c r="O1339" s="1"/>
      <c r="P1339" s="1"/>
      <c r="Q1339" s="1"/>
    </row>
    <row r="1340" spans="1:17" ht="9.75" customHeight="1">
      <c r="A1340" s="1"/>
      <c r="B1340" s="1"/>
      <c r="C1340" s="1"/>
      <c r="D1340" s="1"/>
      <c r="E1340" s="1"/>
      <c r="F1340" s="1"/>
      <c r="G1340" s="1"/>
      <c r="H1340" s="1"/>
      <c r="I1340" s="1"/>
      <c r="J1340" s="1"/>
      <c r="K1340" s="1"/>
      <c r="L1340" s="1"/>
      <c r="M1340" s="1"/>
      <c r="N1340" s="1"/>
      <c r="O1340" s="1"/>
      <c r="P1340" s="1"/>
      <c r="Q1340" s="1"/>
    </row>
    <row r="1341" spans="1:17" ht="9.75" customHeight="1">
      <c r="A1341" s="1"/>
      <c r="B1341" s="1"/>
      <c r="C1341" s="1"/>
      <c r="D1341" s="1"/>
      <c r="E1341" s="1"/>
      <c r="F1341" s="1"/>
      <c r="G1341" s="1"/>
      <c r="H1341" s="1"/>
      <c r="I1341" s="1"/>
      <c r="J1341" s="1"/>
      <c r="K1341" s="1"/>
      <c r="L1341" s="1"/>
      <c r="M1341" s="1"/>
      <c r="N1341" s="1"/>
      <c r="O1341" s="1"/>
      <c r="P1341" s="1"/>
      <c r="Q1341" s="1"/>
    </row>
    <row r="1342" spans="1:17" ht="9.75" customHeight="1">
      <c r="A1342" s="1"/>
      <c r="B1342" s="1"/>
      <c r="C1342" s="1"/>
      <c r="D1342" s="1"/>
      <c r="E1342" s="1"/>
      <c r="F1342" s="1"/>
      <c r="G1342" s="1"/>
      <c r="H1342" s="1"/>
      <c r="I1342" s="1"/>
      <c r="J1342" s="1"/>
      <c r="K1342" s="1"/>
      <c r="L1342" s="1"/>
      <c r="M1342" s="1"/>
      <c r="N1342" s="1"/>
      <c r="O1342" s="1"/>
      <c r="P1342" s="1"/>
      <c r="Q1342" s="1"/>
    </row>
    <row r="1343" spans="1:17" ht="9.75" customHeight="1">
      <c r="A1343" s="1"/>
      <c r="B1343" s="1"/>
      <c r="C1343" s="1"/>
      <c r="D1343" s="1"/>
      <c r="E1343" s="1"/>
      <c r="F1343" s="1"/>
      <c r="G1343" s="1"/>
      <c r="H1343" s="1"/>
      <c r="I1343" s="1"/>
      <c r="J1343" s="1"/>
      <c r="K1343" s="1"/>
      <c r="L1343" s="1"/>
      <c r="M1343" s="1"/>
      <c r="N1343" s="1"/>
      <c r="O1343" s="1"/>
      <c r="P1343" s="1"/>
      <c r="Q1343" s="1"/>
    </row>
    <row r="1344" spans="1:17" ht="9.75" customHeight="1">
      <c r="A1344" s="1"/>
      <c r="B1344" s="1"/>
      <c r="C1344" s="1"/>
      <c r="D1344" s="1"/>
      <c r="E1344" s="1"/>
      <c r="F1344" s="1"/>
      <c r="G1344" s="1"/>
      <c r="H1344" s="1"/>
      <c r="I1344" s="1"/>
      <c r="J1344" s="1"/>
      <c r="K1344" s="1"/>
      <c r="L1344" s="1"/>
      <c r="M1344" s="1"/>
      <c r="N1344" s="1"/>
      <c r="O1344" s="1"/>
      <c r="P1344" s="1"/>
      <c r="Q1344" s="1"/>
    </row>
    <row r="1345" spans="1:17">
      <c r="A1345" s="1"/>
      <c r="B1345" s="1"/>
      <c r="C1345" s="1"/>
      <c r="D1345" s="1"/>
      <c r="E1345" s="1"/>
      <c r="F1345" s="1"/>
      <c r="G1345" s="1"/>
      <c r="H1345" s="1"/>
      <c r="I1345" s="1"/>
      <c r="J1345" s="1"/>
      <c r="K1345" s="1"/>
      <c r="L1345" s="1"/>
      <c r="M1345" s="1"/>
      <c r="N1345" s="1"/>
      <c r="O1345" s="1"/>
      <c r="P1345" s="1"/>
      <c r="Q1345" s="1"/>
    </row>
    <row r="1346" spans="1:17">
      <c r="A1346" s="1"/>
      <c r="B1346" s="1"/>
      <c r="C1346" s="1"/>
      <c r="D1346" s="1"/>
      <c r="E1346" s="1"/>
      <c r="F1346" s="1"/>
      <c r="G1346" s="1"/>
      <c r="H1346" s="1"/>
      <c r="I1346" s="1"/>
      <c r="J1346" s="1"/>
      <c r="K1346" s="1"/>
      <c r="L1346" s="1"/>
      <c r="M1346" s="1"/>
      <c r="N1346" s="1"/>
      <c r="O1346" s="1"/>
      <c r="P1346" s="1"/>
      <c r="Q1346" s="1"/>
    </row>
    <row r="1347" spans="1:17">
      <c r="A1347" s="1"/>
      <c r="B1347" s="1"/>
      <c r="C1347" s="1"/>
      <c r="D1347" s="1"/>
      <c r="E1347" s="1"/>
      <c r="F1347" s="1"/>
      <c r="G1347" s="1"/>
      <c r="H1347" s="1"/>
      <c r="I1347" s="1"/>
      <c r="J1347" s="1"/>
      <c r="K1347" s="1"/>
      <c r="L1347" s="1"/>
      <c r="M1347" s="1"/>
      <c r="N1347" s="1"/>
      <c r="O1347" s="1"/>
      <c r="P1347" s="1"/>
      <c r="Q1347" s="1"/>
    </row>
    <row r="1348" spans="1:17">
      <c r="A1348" s="1"/>
      <c r="B1348" s="1"/>
      <c r="C1348" s="1"/>
      <c r="D1348" s="1"/>
      <c r="E1348" s="1"/>
      <c r="F1348" s="1"/>
      <c r="G1348" s="1"/>
      <c r="H1348" s="1"/>
      <c r="I1348" s="1"/>
      <c r="J1348" s="1"/>
      <c r="K1348" s="1"/>
      <c r="L1348" s="1"/>
      <c r="M1348" s="1"/>
      <c r="N1348" s="1"/>
      <c r="O1348" s="1"/>
      <c r="P1348" s="1"/>
      <c r="Q1348" s="1"/>
    </row>
    <row r="1349" spans="1:17">
      <c r="A1349" s="1"/>
      <c r="B1349" s="1"/>
      <c r="C1349" s="1"/>
      <c r="D1349" s="1"/>
      <c r="E1349" s="1"/>
      <c r="F1349" s="1"/>
      <c r="G1349" s="1"/>
      <c r="H1349" s="1"/>
      <c r="I1349" s="1"/>
      <c r="J1349" s="1"/>
      <c r="K1349" s="1"/>
      <c r="L1349" s="1"/>
      <c r="M1349" s="1"/>
      <c r="N1349" s="1"/>
      <c r="O1349" s="1"/>
      <c r="P1349" s="1"/>
      <c r="Q1349" s="1"/>
    </row>
    <row r="1350" spans="1:17">
      <c r="A1350" s="1"/>
      <c r="B1350" s="1"/>
      <c r="C1350" s="1"/>
      <c r="D1350" s="1"/>
      <c r="E1350" s="1"/>
      <c r="F1350" s="1"/>
      <c r="G1350" s="1"/>
      <c r="H1350" s="1"/>
      <c r="I1350" s="1"/>
      <c r="J1350" s="1"/>
      <c r="K1350" s="1"/>
      <c r="L1350" s="1"/>
      <c r="M1350" s="1"/>
      <c r="N1350" s="1"/>
      <c r="O1350" s="1"/>
      <c r="P1350" s="1"/>
      <c r="Q1350" s="1"/>
    </row>
    <row r="1351" spans="1:17">
      <c r="A1351" s="1"/>
      <c r="B1351" s="1"/>
      <c r="C1351" s="1"/>
      <c r="D1351" s="1"/>
      <c r="E1351" s="1"/>
      <c r="F1351" s="1"/>
      <c r="G1351" s="1"/>
      <c r="H1351" s="1"/>
      <c r="I1351" s="1"/>
      <c r="J1351" s="1"/>
      <c r="K1351" s="1"/>
      <c r="L1351" s="1"/>
      <c r="M1351" s="1"/>
      <c r="N1351" s="1"/>
      <c r="O1351" s="1"/>
      <c r="P1351" s="1"/>
      <c r="Q1351" s="1"/>
    </row>
    <row r="1352" spans="1:17">
      <c r="A1352" s="1"/>
      <c r="B1352" s="1"/>
      <c r="C1352" s="1"/>
      <c r="D1352" s="1"/>
      <c r="E1352" s="1"/>
      <c r="F1352" s="1"/>
      <c r="G1352" s="1"/>
      <c r="H1352" s="1"/>
      <c r="I1352" s="1"/>
      <c r="J1352" s="1"/>
      <c r="K1352" s="1"/>
      <c r="L1352" s="1"/>
      <c r="M1352" s="1"/>
      <c r="N1352" s="1"/>
      <c r="O1352" s="1"/>
      <c r="P1352" s="1"/>
      <c r="Q1352" s="1"/>
    </row>
    <row r="1353" spans="1:17">
      <c r="A1353" s="1"/>
      <c r="B1353" s="1"/>
      <c r="C1353" s="1"/>
      <c r="D1353" s="1"/>
      <c r="E1353" s="1"/>
      <c r="F1353" s="1"/>
      <c r="G1353" s="1"/>
      <c r="H1353" s="1"/>
      <c r="I1353" s="1"/>
      <c r="J1353" s="1"/>
      <c r="K1353" s="1"/>
      <c r="L1353" s="1"/>
      <c r="M1353" s="1"/>
      <c r="N1353" s="1"/>
      <c r="O1353" s="1"/>
      <c r="P1353" s="1"/>
      <c r="Q1353" s="1"/>
    </row>
    <row r="1354" spans="1:17">
      <c r="A1354" s="1"/>
      <c r="B1354" s="1"/>
      <c r="C1354" s="1"/>
      <c r="D1354" s="1"/>
      <c r="E1354" s="1"/>
      <c r="F1354" s="1"/>
      <c r="G1354" s="1"/>
      <c r="H1354" s="1"/>
      <c r="I1354" s="1"/>
      <c r="J1354" s="1"/>
      <c r="K1354" s="1"/>
      <c r="L1354" s="1"/>
      <c r="M1354" s="1"/>
      <c r="N1354" s="1"/>
      <c r="O1354" s="1"/>
      <c r="P1354" s="1"/>
      <c r="Q1354" s="1"/>
    </row>
    <row r="1355" spans="1:17">
      <c r="A1355" s="1"/>
      <c r="B1355" s="1"/>
      <c r="C1355" s="1"/>
      <c r="D1355" s="1"/>
      <c r="E1355" s="1"/>
      <c r="F1355" s="1"/>
      <c r="G1355" s="1"/>
      <c r="H1355" s="1"/>
      <c r="I1355" s="1"/>
      <c r="J1355" s="1"/>
      <c r="K1355" s="1"/>
      <c r="L1355" s="1"/>
      <c r="M1355" s="1"/>
      <c r="N1355" s="1"/>
      <c r="O1355" s="1"/>
      <c r="P1355" s="1"/>
      <c r="Q1355" s="1"/>
    </row>
    <row r="1356" spans="1:17">
      <c r="A1356" s="1"/>
      <c r="B1356" s="1"/>
      <c r="C1356" s="1"/>
      <c r="D1356" s="1"/>
      <c r="E1356" s="1"/>
      <c r="F1356" s="1"/>
      <c r="G1356" s="1"/>
      <c r="H1356" s="1"/>
      <c r="I1356" s="1"/>
      <c r="J1356" s="1"/>
      <c r="K1356" s="1"/>
      <c r="L1356" s="1"/>
      <c r="M1356" s="1"/>
      <c r="N1356" s="1"/>
      <c r="O1356" s="1"/>
      <c r="P1356" s="1"/>
      <c r="Q1356" s="1"/>
    </row>
    <row r="1357" spans="1:17">
      <c r="A1357" s="1"/>
      <c r="B1357" s="1"/>
      <c r="C1357" s="1"/>
      <c r="D1357" s="1"/>
      <c r="E1357" s="1"/>
      <c r="F1357" s="1"/>
      <c r="G1357" s="1"/>
      <c r="H1357" s="1"/>
      <c r="I1357" s="1"/>
      <c r="J1357" s="1"/>
      <c r="K1357" s="1"/>
      <c r="L1357" s="1"/>
      <c r="M1357" s="1"/>
      <c r="N1357" s="1"/>
      <c r="O1357" s="1"/>
      <c r="P1357" s="1"/>
      <c r="Q1357" s="1"/>
    </row>
    <row r="1358" spans="1:17">
      <c r="A1358" s="1"/>
      <c r="B1358" s="1"/>
      <c r="C1358" s="1"/>
      <c r="D1358" s="1"/>
      <c r="E1358" s="1"/>
      <c r="F1358" s="1"/>
      <c r="G1358" s="1"/>
      <c r="H1358" s="1"/>
      <c r="I1358" s="1"/>
      <c r="J1358" s="1"/>
      <c r="K1358" s="1"/>
      <c r="L1358" s="1"/>
      <c r="M1358" s="1"/>
      <c r="N1358" s="1"/>
      <c r="O1358" s="1"/>
      <c r="P1358" s="1"/>
      <c r="Q1358" s="1"/>
    </row>
    <row r="1359" spans="1:17">
      <c r="A1359" s="1"/>
      <c r="B1359" s="1"/>
      <c r="C1359" s="1"/>
      <c r="D1359" s="1"/>
      <c r="E1359" s="1"/>
      <c r="F1359" s="1"/>
      <c r="G1359" s="1"/>
      <c r="H1359" s="1"/>
      <c r="I1359" s="1"/>
      <c r="J1359" s="1"/>
      <c r="K1359" s="1"/>
      <c r="L1359" s="1"/>
      <c r="M1359" s="1"/>
      <c r="N1359" s="1"/>
      <c r="O1359" s="1"/>
      <c r="P1359" s="1"/>
      <c r="Q1359" s="1"/>
    </row>
    <row r="1360" spans="1:17">
      <c r="A1360" s="1"/>
      <c r="B1360" s="1"/>
      <c r="C1360" s="1"/>
      <c r="D1360" s="1"/>
      <c r="E1360" s="1"/>
      <c r="F1360" s="1"/>
      <c r="G1360" s="1"/>
      <c r="H1360" s="1"/>
      <c r="I1360" s="1"/>
      <c r="J1360" s="1"/>
      <c r="K1360" s="1"/>
      <c r="L1360" s="1"/>
      <c r="M1360" s="1"/>
      <c r="N1360" s="1"/>
      <c r="O1360" s="1"/>
      <c r="P1360" s="1"/>
      <c r="Q1360" s="1"/>
    </row>
    <row r="1361" spans="1:17">
      <c r="A1361" s="1"/>
      <c r="B1361" s="1"/>
      <c r="C1361" s="1"/>
      <c r="D1361" s="1"/>
      <c r="E1361" s="1"/>
      <c r="F1361" s="1"/>
      <c r="G1361" s="1"/>
      <c r="H1361" s="1"/>
      <c r="I1361" s="1"/>
      <c r="J1361" s="1"/>
      <c r="K1361" s="1"/>
      <c r="L1361" s="1"/>
      <c r="M1361" s="1"/>
      <c r="N1361" s="1"/>
      <c r="O1361" s="1"/>
      <c r="P1361" s="1"/>
      <c r="Q1361" s="1"/>
    </row>
    <row r="1362" spans="1:17">
      <c r="A1362" s="1"/>
      <c r="B1362" s="1"/>
      <c r="C1362" s="1"/>
      <c r="D1362" s="1"/>
      <c r="E1362" s="1"/>
      <c r="F1362" s="1"/>
      <c r="G1362" s="1"/>
      <c r="H1362" s="1"/>
      <c r="I1362" s="1"/>
      <c r="J1362" s="1"/>
      <c r="K1362" s="1"/>
      <c r="L1362" s="1"/>
      <c r="M1362" s="1"/>
      <c r="N1362" s="1"/>
      <c r="O1362" s="1"/>
      <c r="P1362" s="1"/>
      <c r="Q1362" s="1"/>
    </row>
    <row r="1363" spans="1:17">
      <c r="A1363" s="1"/>
      <c r="B1363" s="1"/>
      <c r="C1363" s="1"/>
      <c r="D1363" s="1"/>
      <c r="E1363" s="1"/>
      <c r="F1363" s="1"/>
      <c r="G1363" s="1"/>
      <c r="H1363" s="1"/>
      <c r="I1363" s="1"/>
      <c r="J1363" s="1"/>
      <c r="K1363" s="1"/>
      <c r="L1363" s="1"/>
      <c r="M1363" s="1"/>
      <c r="N1363" s="1"/>
      <c r="O1363" s="1"/>
      <c r="P1363" s="1"/>
      <c r="Q1363" s="1"/>
    </row>
    <row r="1364" spans="1:17">
      <c r="A1364" s="1"/>
      <c r="B1364" s="1"/>
      <c r="C1364" s="1"/>
      <c r="D1364" s="1"/>
      <c r="E1364" s="1"/>
      <c r="F1364" s="1"/>
      <c r="G1364" s="1"/>
      <c r="H1364" s="1"/>
      <c r="I1364" s="1"/>
      <c r="J1364" s="1"/>
      <c r="K1364" s="1"/>
      <c r="L1364" s="1"/>
      <c r="M1364" s="1"/>
      <c r="N1364" s="1"/>
      <c r="O1364" s="1"/>
      <c r="P1364" s="1"/>
      <c r="Q1364" s="1"/>
    </row>
    <row r="1365" spans="1:17">
      <c r="A1365" s="1"/>
      <c r="B1365" s="1"/>
      <c r="C1365" s="1"/>
      <c r="D1365" s="1"/>
      <c r="E1365" s="1"/>
      <c r="F1365" s="1"/>
      <c r="G1365" s="1"/>
      <c r="H1365" s="1"/>
      <c r="I1365" s="1"/>
      <c r="J1365" s="1"/>
      <c r="K1365" s="1"/>
      <c r="L1365" s="1"/>
      <c r="M1365" s="1"/>
      <c r="N1365" s="1"/>
      <c r="O1365" s="1"/>
      <c r="P1365" s="1"/>
      <c r="Q1365" s="1"/>
    </row>
    <row r="1366" spans="1:17">
      <c r="A1366" s="1"/>
      <c r="B1366" s="1"/>
      <c r="C1366" s="1"/>
      <c r="D1366" s="1"/>
      <c r="E1366" s="1"/>
      <c r="F1366" s="1"/>
      <c r="G1366" s="1"/>
      <c r="H1366" s="1"/>
      <c r="I1366" s="1"/>
      <c r="J1366" s="1"/>
      <c r="K1366" s="1"/>
      <c r="L1366" s="1"/>
      <c r="M1366" s="1"/>
      <c r="N1366" s="1"/>
      <c r="O1366" s="1"/>
      <c r="P1366" s="1"/>
      <c r="Q1366" s="1"/>
    </row>
    <row r="1367" spans="1:17">
      <c r="A1367" s="1"/>
      <c r="B1367" s="1"/>
      <c r="C1367" s="1"/>
      <c r="D1367" s="1"/>
      <c r="E1367" s="1"/>
      <c r="F1367" s="1"/>
      <c r="G1367" s="1"/>
      <c r="H1367" s="1"/>
      <c r="I1367" s="1"/>
      <c r="J1367" s="1"/>
      <c r="K1367" s="1"/>
      <c r="L1367" s="1"/>
      <c r="M1367" s="1"/>
      <c r="N1367" s="1"/>
      <c r="O1367" s="1"/>
      <c r="P1367" s="1"/>
      <c r="Q1367" s="1"/>
    </row>
    <row r="1368" spans="1:17">
      <c r="A1368" s="1"/>
      <c r="B1368" s="1"/>
      <c r="C1368" s="1"/>
      <c r="D1368" s="1"/>
      <c r="E1368" s="1"/>
      <c r="F1368" s="1"/>
      <c r="G1368" s="1"/>
      <c r="H1368" s="1"/>
      <c r="I1368" s="1"/>
      <c r="J1368" s="1"/>
      <c r="K1368" s="1"/>
      <c r="L1368" s="1"/>
      <c r="M1368" s="1"/>
      <c r="N1368" s="1"/>
      <c r="O1368" s="1"/>
      <c r="P1368" s="1"/>
      <c r="Q1368" s="1"/>
    </row>
    <row r="1369" spans="1:17">
      <c r="A1369" s="1"/>
      <c r="B1369" s="1"/>
      <c r="C1369" s="1"/>
      <c r="D1369" s="1"/>
      <c r="E1369" s="1"/>
      <c r="F1369" s="1"/>
      <c r="G1369" s="1"/>
      <c r="H1369" s="1"/>
      <c r="I1369" s="1"/>
      <c r="J1369" s="1"/>
      <c r="K1369" s="1"/>
      <c r="L1369" s="1"/>
      <c r="M1369" s="1"/>
      <c r="N1369" s="1"/>
      <c r="O1369" s="1"/>
      <c r="P1369" s="1"/>
      <c r="Q1369" s="1"/>
    </row>
    <row r="1370" spans="1:17">
      <c r="A1370" s="1"/>
      <c r="B1370" s="1"/>
      <c r="C1370" s="1"/>
      <c r="D1370" s="1"/>
      <c r="E1370" s="1"/>
      <c r="F1370" s="1"/>
      <c r="G1370" s="1"/>
      <c r="H1370" s="1"/>
      <c r="I1370" s="1"/>
      <c r="J1370" s="1"/>
      <c r="K1370" s="1"/>
      <c r="L1370" s="1"/>
      <c r="M1370" s="1"/>
      <c r="N1370" s="1"/>
      <c r="O1370" s="1"/>
      <c r="P1370" s="1"/>
      <c r="Q1370" s="1"/>
    </row>
    <row r="1371" spans="1:17">
      <c r="A1371" s="1"/>
      <c r="B1371" s="1"/>
      <c r="C1371" s="1"/>
      <c r="D1371" s="1"/>
      <c r="E1371" s="1"/>
      <c r="F1371" s="1"/>
      <c r="G1371" s="1"/>
      <c r="H1371" s="1"/>
      <c r="I1371" s="1"/>
      <c r="J1371" s="1"/>
      <c r="K1371" s="1"/>
      <c r="L1371" s="1"/>
      <c r="M1371" s="1"/>
      <c r="N1371" s="1"/>
      <c r="O1371" s="1"/>
      <c r="P1371" s="1"/>
      <c r="Q1371" s="1"/>
    </row>
    <row r="1372" spans="1:17">
      <c r="A1372" s="1"/>
      <c r="B1372" s="1"/>
      <c r="C1372" s="1"/>
      <c r="D1372" s="1"/>
      <c r="E1372" s="1"/>
      <c r="F1372" s="1"/>
      <c r="G1372" s="1"/>
      <c r="H1372" s="1"/>
      <c r="I1372" s="1"/>
      <c r="J1372" s="1"/>
      <c r="K1372" s="1"/>
      <c r="L1372" s="1"/>
      <c r="M1372" s="1"/>
      <c r="N1372" s="1"/>
      <c r="O1372" s="1"/>
      <c r="P1372" s="1"/>
      <c r="Q1372" s="1"/>
    </row>
    <row r="1373" spans="1:17">
      <c r="A1373" s="1"/>
      <c r="B1373" s="1"/>
      <c r="C1373" s="1"/>
      <c r="D1373" s="1"/>
      <c r="E1373" s="1"/>
      <c r="F1373" s="1"/>
      <c r="G1373" s="1"/>
      <c r="H1373" s="1"/>
      <c r="I1373" s="1"/>
      <c r="J1373" s="1"/>
      <c r="K1373" s="1"/>
      <c r="L1373" s="1"/>
      <c r="M1373" s="1"/>
      <c r="N1373" s="1"/>
      <c r="O1373" s="1"/>
      <c r="P1373" s="1"/>
      <c r="Q1373" s="1"/>
    </row>
    <row r="1374" spans="1:17">
      <c r="A1374" s="1"/>
      <c r="B1374" s="1"/>
      <c r="C1374" s="1"/>
      <c r="D1374" s="1"/>
      <c r="E1374" s="1"/>
      <c r="F1374" s="1"/>
      <c r="G1374" s="1"/>
      <c r="H1374" s="1"/>
      <c r="I1374" s="1"/>
      <c r="J1374" s="1"/>
      <c r="K1374" s="1"/>
      <c r="L1374" s="1"/>
      <c r="M1374" s="1"/>
      <c r="N1374" s="1"/>
      <c r="O1374" s="1"/>
      <c r="P1374" s="1"/>
      <c r="Q1374" s="1"/>
    </row>
    <row r="1375" spans="1:17">
      <c r="A1375" s="1"/>
      <c r="B1375" s="1"/>
      <c r="C1375" s="1"/>
      <c r="D1375" s="1"/>
      <c r="E1375" s="1"/>
      <c r="F1375" s="1"/>
      <c r="G1375" s="1"/>
      <c r="H1375" s="1"/>
      <c r="I1375" s="1"/>
      <c r="J1375" s="1"/>
      <c r="K1375" s="1"/>
      <c r="L1375" s="1"/>
      <c r="M1375" s="1"/>
      <c r="N1375" s="1"/>
      <c r="O1375" s="1"/>
      <c r="P1375" s="1"/>
      <c r="Q1375" s="1"/>
    </row>
    <row r="1376" spans="1:17">
      <c r="A1376" s="1"/>
      <c r="B1376" s="1"/>
      <c r="C1376" s="1"/>
      <c r="D1376" s="1"/>
      <c r="E1376" s="1"/>
      <c r="F1376" s="1"/>
      <c r="G1376" s="1"/>
      <c r="H1376" s="1"/>
      <c r="I1376" s="1"/>
      <c r="J1376" s="1"/>
      <c r="K1376" s="1"/>
      <c r="L1376" s="1"/>
      <c r="M1376" s="1"/>
      <c r="N1376" s="1"/>
      <c r="O1376" s="1"/>
      <c r="P1376" s="1"/>
      <c r="Q1376" s="1"/>
    </row>
    <row r="1377" spans="1:17">
      <c r="A1377" s="1"/>
      <c r="B1377" s="1"/>
      <c r="C1377" s="1"/>
      <c r="D1377" s="1"/>
      <c r="E1377" s="1"/>
      <c r="F1377" s="1"/>
      <c r="G1377" s="1"/>
      <c r="H1377" s="1"/>
      <c r="I1377" s="1"/>
      <c r="J1377" s="1"/>
      <c r="K1377" s="1"/>
      <c r="L1377" s="1"/>
      <c r="M1377" s="1"/>
      <c r="N1377" s="1"/>
      <c r="O1377" s="1"/>
      <c r="P1377" s="1"/>
      <c r="Q1377" s="1"/>
    </row>
    <row r="1378" spans="1:17">
      <c r="A1378" s="1"/>
      <c r="B1378" s="1"/>
      <c r="C1378" s="1"/>
      <c r="D1378" s="1"/>
      <c r="E1378" s="1"/>
      <c r="F1378" s="1"/>
      <c r="G1378" s="1"/>
      <c r="H1378" s="1"/>
      <c r="I1378" s="1"/>
      <c r="J1378" s="1"/>
      <c r="K1378" s="1"/>
      <c r="L1378" s="1"/>
      <c r="M1378" s="1"/>
      <c r="N1378" s="1"/>
      <c r="O1378" s="1"/>
      <c r="P1378" s="1"/>
      <c r="Q1378" s="1"/>
    </row>
    <row r="1379" spans="1:17">
      <c r="A1379" s="1"/>
      <c r="B1379" s="1"/>
      <c r="C1379" s="1"/>
      <c r="D1379" s="1"/>
      <c r="E1379" s="1"/>
      <c r="F1379" s="1"/>
      <c r="G1379" s="1"/>
      <c r="H1379" s="1"/>
      <c r="I1379" s="1"/>
      <c r="J1379" s="1"/>
      <c r="K1379" s="1"/>
      <c r="L1379" s="1"/>
      <c r="M1379" s="1"/>
      <c r="N1379" s="1"/>
      <c r="O1379" s="1"/>
      <c r="P1379" s="1"/>
      <c r="Q1379" s="1"/>
    </row>
    <row r="1380" spans="1:17">
      <c r="A1380" s="1"/>
      <c r="B1380" s="1"/>
      <c r="C1380" s="1"/>
      <c r="D1380" s="1"/>
      <c r="E1380" s="1"/>
      <c r="F1380" s="1"/>
      <c r="G1380" s="1"/>
      <c r="H1380" s="1"/>
      <c r="I1380" s="1"/>
      <c r="J1380" s="1"/>
      <c r="K1380" s="1"/>
      <c r="L1380" s="1"/>
      <c r="M1380" s="1"/>
      <c r="N1380" s="1"/>
      <c r="O1380" s="1"/>
      <c r="P1380" s="1"/>
      <c r="Q1380" s="1"/>
    </row>
    <row r="1381" spans="1:17">
      <c r="A1381" s="1"/>
      <c r="B1381" s="1"/>
      <c r="C1381" s="1"/>
      <c r="D1381" s="1"/>
      <c r="E1381" s="1"/>
      <c r="F1381" s="1"/>
      <c r="G1381" s="1"/>
      <c r="H1381" s="1"/>
      <c r="I1381" s="1"/>
      <c r="J1381" s="1"/>
      <c r="K1381" s="1"/>
      <c r="L1381" s="1"/>
      <c r="M1381" s="1"/>
      <c r="N1381" s="1"/>
      <c r="O1381" s="1"/>
      <c r="P1381" s="1"/>
      <c r="Q1381" s="1"/>
    </row>
    <row r="1382" spans="1:17">
      <c r="A1382" s="1"/>
      <c r="B1382" s="1"/>
      <c r="C1382" s="1"/>
      <c r="D1382" s="1"/>
      <c r="E1382" s="1"/>
      <c r="F1382" s="1"/>
      <c r="G1382" s="1"/>
      <c r="H1382" s="1"/>
      <c r="I1382" s="1"/>
      <c r="J1382" s="1"/>
      <c r="K1382" s="1"/>
      <c r="L1382" s="1"/>
      <c r="M1382" s="1"/>
      <c r="N1382" s="1"/>
      <c r="O1382" s="1"/>
      <c r="P1382" s="1"/>
      <c r="Q1382" s="1"/>
    </row>
    <row r="1383" spans="1:17">
      <c r="A1383" s="1"/>
      <c r="B1383" s="1"/>
      <c r="C1383" s="1"/>
      <c r="D1383" s="1"/>
      <c r="E1383" s="1"/>
      <c r="F1383" s="1"/>
      <c r="G1383" s="1"/>
      <c r="H1383" s="1"/>
      <c r="I1383" s="1"/>
      <c r="J1383" s="1"/>
      <c r="K1383" s="1"/>
      <c r="L1383" s="1"/>
      <c r="M1383" s="1"/>
      <c r="N1383" s="1"/>
      <c r="O1383" s="1"/>
      <c r="P1383" s="1"/>
      <c r="Q1383" s="1"/>
    </row>
    <row r="1384" spans="1:17">
      <c r="A1384" s="1"/>
      <c r="B1384" s="1"/>
      <c r="C1384" s="1"/>
      <c r="D1384" s="1"/>
      <c r="E1384" s="1"/>
      <c r="F1384" s="1"/>
      <c r="G1384" s="1"/>
      <c r="H1384" s="1"/>
      <c r="I1384" s="1"/>
      <c r="J1384" s="1"/>
      <c r="K1384" s="1"/>
      <c r="L1384" s="1"/>
      <c r="M1384" s="1"/>
      <c r="N1384" s="1"/>
      <c r="O1384" s="1"/>
      <c r="P1384" s="1"/>
      <c r="Q1384" s="1"/>
    </row>
    <row r="1385" spans="1:17">
      <c r="A1385" s="1"/>
      <c r="B1385" s="1"/>
      <c r="C1385" s="1"/>
      <c r="D1385" s="1"/>
      <c r="E1385" s="1"/>
      <c r="F1385" s="1"/>
      <c r="G1385" s="1"/>
      <c r="H1385" s="1"/>
      <c r="I1385" s="1"/>
      <c r="J1385" s="1"/>
      <c r="K1385" s="1"/>
      <c r="L1385" s="1"/>
      <c r="M1385" s="1"/>
      <c r="N1385" s="1"/>
      <c r="O1385" s="1"/>
      <c r="P1385" s="1"/>
      <c r="Q1385" s="1"/>
    </row>
    <row r="1386" spans="1:17">
      <c r="A1386" s="1"/>
      <c r="B1386" s="1"/>
      <c r="C1386" s="1"/>
      <c r="D1386" s="1"/>
      <c r="E1386" s="1"/>
      <c r="F1386" s="1"/>
      <c r="G1386" s="1"/>
      <c r="H1386" s="1"/>
      <c r="I1386" s="1"/>
      <c r="J1386" s="1"/>
      <c r="K1386" s="1"/>
      <c r="L1386" s="1"/>
      <c r="M1386" s="1"/>
      <c r="N1386" s="1"/>
      <c r="O1386" s="1"/>
      <c r="P1386" s="1"/>
      <c r="Q1386" s="1"/>
    </row>
    <row r="1387" spans="1:17">
      <c r="A1387" s="1"/>
      <c r="B1387" s="1"/>
      <c r="C1387" s="1"/>
      <c r="D1387" s="1"/>
      <c r="E1387" s="1"/>
      <c r="F1387" s="1"/>
      <c r="G1387" s="1"/>
      <c r="H1387" s="1"/>
      <c r="I1387" s="1"/>
      <c r="J1387" s="1"/>
      <c r="K1387" s="1"/>
      <c r="L1387" s="1"/>
      <c r="M1387" s="1"/>
      <c r="N1387" s="1"/>
      <c r="O1387" s="1"/>
      <c r="P1387" s="1"/>
      <c r="Q1387" s="1"/>
    </row>
    <row r="1388" spans="1:17">
      <c r="A1388" s="1"/>
      <c r="B1388" s="1"/>
      <c r="C1388" s="1"/>
      <c r="D1388" s="1"/>
      <c r="E1388" s="1"/>
      <c r="F1388" s="1"/>
      <c r="G1388" s="1"/>
      <c r="H1388" s="1"/>
      <c r="I1388" s="1"/>
      <c r="J1388" s="1"/>
      <c r="K1388" s="1"/>
      <c r="L1388" s="1"/>
      <c r="M1388" s="1"/>
      <c r="N1388" s="1"/>
      <c r="O1388" s="1"/>
      <c r="P1388" s="1"/>
      <c r="Q1388" s="1"/>
    </row>
    <row r="1389" spans="1:17">
      <c r="A1389" s="1"/>
      <c r="B1389" s="1"/>
      <c r="C1389" s="1"/>
      <c r="D1389" s="1"/>
      <c r="E1389" s="1"/>
      <c r="F1389" s="1"/>
      <c r="G1389" s="1"/>
      <c r="H1389" s="1"/>
      <c r="I1389" s="1"/>
      <c r="J1389" s="1"/>
      <c r="K1389" s="1"/>
      <c r="L1389" s="1"/>
      <c r="M1389" s="1"/>
      <c r="N1389" s="1"/>
      <c r="O1389" s="1"/>
      <c r="P1389" s="1"/>
      <c r="Q1389" s="1"/>
    </row>
    <row r="1390" spans="1:17">
      <c r="A1390" s="1"/>
      <c r="B1390" s="1"/>
      <c r="C1390" s="1"/>
      <c r="D1390" s="1"/>
      <c r="E1390" s="1"/>
      <c r="F1390" s="1"/>
      <c r="G1390" s="1"/>
      <c r="H1390" s="1"/>
      <c r="I1390" s="1"/>
      <c r="J1390" s="1"/>
      <c r="K1390" s="1"/>
      <c r="L1390" s="1"/>
      <c r="M1390" s="1"/>
      <c r="N1390" s="1"/>
      <c r="O1390" s="1"/>
      <c r="P1390" s="1"/>
      <c r="Q1390" s="1"/>
    </row>
    <row r="1391" spans="1:17">
      <c r="A1391" s="1"/>
      <c r="B1391" s="1"/>
      <c r="C1391" s="1"/>
      <c r="D1391" s="1"/>
      <c r="E1391" s="1"/>
      <c r="F1391" s="1"/>
      <c r="G1391" s="1"/>
      <c r="H1391" s="1"/>
      <c r="I1391" s="1"/>
      <c r="J1391" s="1"/>
      <c r="K1391" s="1"/>
      <c r="L1391" s="1"/>
      <c r="M1391" s="1"/>
      <c r="N1391" s="1"/>
      <c r="O1391" s="1"/>
      <c r="P1391" s="1"/>
      <c r="Q1391" s="1"/>
    </row>
    <row r="1392" spans="1:17">
      <c r="A1392" s="1"/>
      <c r="B1392" s="1"/>
      <c r="C1392" s="1"/>
      <c r="D1392" s="1"/>
      <c r="E1392" s="1"/>
      <c r="F1392" s="1"/>
      <c r="G1392" s="1"/>
      <c r="H1392" s="1"/>
      <c r="I1392" s="1"/>
      <c r="J1392" s="1"/>
      <c r="K1392" s="1"/>
      <c r="L1392" s="1"/>
      <c r="M1392" s="1"/>
      <c r="N1392" s="1"/>
      <c r="O1392" s="1"/>
      <c r="P1392" s="1"/>
      <c r="Q1392" s="1"/>
    </row>
    <row r="1393" spans="1:17">
      <c r="A1393" s="1"/>
      <c r="B1393" s="1"/>
      <c r="C1393" s="1"/>
      <c r="D1393" s="1"/>
      <c r="E1393" s="1"/>
      <c r="F1393" s="1"/>
      <c r="G1393" s="1"/>
      <c r="H1393" s="1"/>
      <c r="I1393" s="1"/>
      <c r="J1393" s="1"/>
      <c r="K1393" s="1"/>
      <c r="L1393" s="1"/>
      <c r="M1393" s="1"/>
      <c r="N1393" s="1"/>
      <c r="O1393" s="1"/>
      <c r="P1393" s="1"/>
      <c r="Q1393" s="1"/>
    </row>
    <row r="1394" spans="1:17">
      <c r="A1394" s="1"/>
      <c r="B1394" s="1"/>
      <c r="C1394" s="1"/>
      <c r="D1394" s="1"/>
      <c r="E1394" s="1"/>
      <c r="F1394" s="1"/>
      <c r="G1394" s="1"/>
      <c r="H1394" s="1"/>
      <c r="I1394" s="1"/>
      <c r="J1394" s="1"/>
      <c r="K1394" s="1"/>
      <c r="L1394" s="1"/>
      <c r="M1394" s="1"/>
      <c r="N1394" s="1"/>
      <c r="O1394" s="1"/>
      <c r="P1394" s="1"/>
      <c r="Q1394" s="1"/>
    </row>
    <row r="1395" spans="1:17">
      <c r="A1395" s="1"/>
      <c r="B1395" s="1"/>
      <c r="C1395" s="1"/>
      <c r="D1395" s="1"/>
      <c r="E1395" s="1"/>
      <c r="F1395" s="1"/>
      <c r="G1395" s="1"/>
      <c r="H1395" s="1"/>
      <c r="I1395" s="1"/>
      <c r="J1395" s="1"/>
      <c r="K1395" s="1"/>
      <c r="L1395" s="1"/>
      <c r="M1395" s="1"/>
      <c r="N1395" s="1"/>
      <c r="O1395" s="1"/>
      <c r="P1395" s="1"/>
      <c r="Q1395" s="1"/>
    </row>
    <row r="1396" spans="1:17">
      <c r="A1396" s="1"/>
      <c r="B1396" s="1"/>
      <c r="C1396" s="1"/>
      <c r="D1396" s="1"/>
      <c r="E1396" s="1"/>
      <c r="F1396" s="1"/>
      <c r="G1396" s="1"/>
      <c r="H1396" s="1"/>
      <c r="I1396" s="1"/>
      <c r="J1396" s="1"/>
      <c r="K1396" s="1"/>
      <c r="L1396" s="1"/>
      <c r="M1396" s="1"/>
      <c r="N1396" s="1"/>
      <c r="O1396" s="1"/>
      <c r="P1396" s="1"/>
      <c r="Q1396" s="1"/>
    </row>
    <row r="1397" spans="1:17">
      <c r="A1397" s="1"/>
      <c r="B1397" s="1"/>
      <c r="C1397" s="1"/>
      <c r="D1397" s="1"/>
      <c r="E1397" s="1"/>
      <c r="F1397" s="1"/>
      <c r="G1397" s="1"/>
      <c r="H1397" s="1"/>
      <c r="I1397" s="1"/>
      <c r="J1397" s="1"/>
      <c r="K1397" s="1"/>
      <c r="L1397" s="1"/>
      <c r="M1397" s="1"/>
      <c r="N1397" s="1"/>
      <c r="O1397" s="1"/>
      <c r="P1397" s="1"/>
      <c r="Q1397" s="1"/>
    </row>
    <row r="1398" spans="1:17">
      <c r="A1398" s="1"/>
      <c r="B1398" s="1"/>
      <c r="C1398" s="1"/>
      <c r="D1398" s="1"/>
      <c r="E1398" s="1"/>
      <c r="F1398" s="1"/>
      <c r="G1398" s="1"/>
      <c r="H1398" s="1"/>
      <c r="I1398" s="1"/>
      <c r="J1398" s="1"/>
      <c r="K1398" s="1"/>
      <c r="L1398" s="1"/>
      <c r="M1398" s="1"/>
      <c r="N1398" s="1"/>
      <c r="O1398" s="1"/>
      <c r="P1398" s="1"/>
      <c r="Q1398" s="1"/>
    </row>
    <row r="1399" spans="1:17">
      <c r="A1399" s="1"/>
      <c r="B1399" s="1"/>
      <c r="C1399" s="1"/>
      <c r="D1399" s="1"/>
      <c r="E1399" s="1"/>
      <c r="F1399" s="1"/>
      <c r="G1399" s="1"/>
      <c r="H1399" s="1"/>
      <c r="I1399" s="1"/>
      <c r="J1399" s="1"/>
      <c r="K1399" s="1"/>
      <c r="L1399" s="1"/>
      <c r="M1399" s="1"/>
      <c r="N1399" s="1"/>
      <c r="O1399" s="1"/>
      <c r="P1399" s="1"/>
      <c r="Q1399" s="1"/>
    </row>
    <row r="1400" spans="1:17">
      <c r="A1400" s="1"/>
      <c r="B1400" s="1"/>
      <c r="C1400" s="1"/>
      <c r="D1400" s="1"/>
      <c r="E1400" s="1"/>
      <c r="F1400" s="1"/>
      <c r="G1400" s="1"/>
      <c r="H1400" s="1"/>
      <c r="I1400" s="1"/>
      <c r="J1400" s="1"/>
      <c r="K1400" s="1"/>
      <c r="L1400" s="1"/>
      <c r="M1400" s="1"/>
      <c r="N1400" s="1"/>
      <c r="O1400" s="1"/>
      <c r="P1400" s="1"/>
      <c r="Q1400" s="1"/>
    </row>
    <row r="1401" spans="1:17">
      <c r="A1401" s="1"/>
      <c r="B1401" s="1"/>
      <c r="C1401" s="1"/>
      <c r="D1401" s="1"/>
      <c r="E1401" s="1"/>
      <c r="F1401" s="1"/>
      <c r="G1401" s="1"/>
      <c r="H1401" s="1"/>
      <c r="I1401" s="1"/>
      <c r="J1401" s="1"/>
      <c r="K1401" s="1"/>
      <c r="L1401" s="1"/>
      <c r="M1401" s="1"/>
      <c r="N1401" s="1"/>
      <c r="O1401" s="1"/>
      <c r="P1401" s="1"/>
      <c r="Q1401" s="1"/>
    </row>
    <row r="1402" spans="1:17">
      <c r="A1402" s="1"/>
      <c r="B1402" s="1"/>
      <c r="C1402" s="1"/>
      <c r="D1402" s="1"/>
      <c r="E1402" s="1"/>
      <c r="F1402" s="1"/>
      <c r="G1402" s="1"/>
      <c r="H1402" s="1"/>
      <c r="I1402" s="1"/>
      <c r="J1402" s="1"/>
      <c r="K1402" s="1"/>
      <c r="L1402" s="1"/>
      <c r="M1402" s="1"/>
      <c r="N1402" s="1"/>
      <c r="O1402" s="1"/>
      <c r="P1402" s="1"/>
      <c r="Q1402" s="1"/>
    </row>
    <row r="1403" spans="1:17">
      <c r="A1403" s="1"/>
      <c r="B1403" s="1"/>
      <c r="C1403" s="1"/>
      <c r="D1403" s="1"/>
      <c r="E1403" s="1"/>
      <c r="F1403" s="1"/>
      <c r="G1403" s="1"/>
      <c r="H1403" s="1"/>
      <c r="I1403" s="1"/>
      <c r="J1403" s="1"/>
      <c r="K1403" s="1"/>
      <c r="L1403" s="1"/>
      <c r="M1403" s="1"/>
      <c r="N1403" s="1"/>
      <c r="O1403" s="1"/>
      <c r="P1403" s="1"/>
      <c r="Q1403" s="1"/>
    </row>
    <row r="1404" spans="1:17">
      <c r="A1404" s="1"/>
      <c r="B1404" s="1"/>
      <c r="C1404" s="1"/>
      <c r="D1404" s="1"/>
      <c r="E1404" s="1"/>
      <c r="F1404" s="1"/>
      <c r="G1404" s="1"/>
      <c r="H1404" s="1"/>
      <c r="I1404" s="1"/>
      <c r="J1404" s="1"/>
      <c r="K1404" s="1"/>
      <c r="L1404" s="1"/>
      <c r="M1404" s="1"/>
      <c r="N1404" s="1"/>
      <c r="O1404" s="1"/>
      <c r="P1404" s="1"/>
      <c r="Q1404" s="1"/>
    </row>
    <row r="1405" spans="1:17">
      <c r="A1405" s="1"/>
      <c r="B1405" s="1"/>
      <c r="C1405" s="1"/>
      <c r="D1405" s="1"/>
      <c r="E1405" s="1"/>
      <c r="F1405" s="1"/>
      <c r="G1405" s="1"/>
      <c r="H1405" s="1"/>
      <c r="I1405" s="1"/>
      <c r="J1405" s="1"/>
      <c r="K1405" s="1"/>
      <c r="L1405" s="1"/>
      <c r="M1405" s="1"/>
      <c r="N1405" s="1"/>
      <c r="O1405" s="1"/>
      <c r="P1405" s="1"/>
      <c r="Q1405" s="1"/>
    </row>
    <row r="1406" spans="1:17">
      <c r="A1406" s="1"/>
      <c r="B1406" s="1"/>
      <c r="C1406" s="1"/>
      <c r="D1406" s="1"/>
      <c r="E1406" s="1"/>
      <c r="F1406" s="1"/>
      <c r="G1406" s="1"/>
      <c r="H1406" s="1"/>
      <c r="I1406" s="1"/>
      <c r="J1406" s="1"/>
      <c r="K1406" s="1"/>
      <c r="L1406" s="1"/>
      <c r="M1406" s="1"/>
      <c r="N1406" s="1"/>
      <c r="O1406" s="1"/>
      <c r="P1406" s="1"/>
      <c r="Q1406" s="1"/>
    </row>
    <row r="1407" spans="1:17">
      <c r="A1407" s="1"/>
      <c r="B1407" s="1"/>
      <c r="C1407" s="1"/>
      <c r="D1407" s="1"/>
      <c r="E1407" s="1"/>
      <c r="F1407" s="1"/>
      <c r="G1407" s="1"/>
      <c r="H1407" s="1"/>
      <c r="I1407" s="1"/>
      <c r="J1407" s="1"/>
      <c r="K1407" s="1"/>
      <c r="L1407" s="1"/>
      <c r="M1407" s="1"/>
      <c r="N1407" s="1"/>
      <c r="O1407" s="1"/>
      <c r="P1407" s="1"/>
      <c r="Q1407" s="1"/>
    </row>
    <row r="1408" spans="1:17">
      <c r="A1408" s="1"/>
      <c r="B1408" s="1"/>
      <c r="C1408" s="1"/>
      <c r="D1408" s="1"/>
      <c r="E1408" s="1"/>
      <c r="F1408" s="1"/>
      <c r="G1408" s="1"/>
      <c r="H1408" s="1"/>
      <c r="I1408" s="1"/>
      <c r="J1408" s="1"/>
      <c r="K1408" s="1"/>
      <c r="L1408" s="1"/>
      <c r="M1408" s="1"/>
      <c r="N1408" s="1"/>
      <c r="O1408" s="1"/>
      <c r="P1408" s="1"/>
      <c r="Q1408" s="1"/>
    </row>
    <row r="1409" spans="1:17">
      <c r="A1409" s="1"/>
      <c r="B1409" s="1"/>
      <c r="C1409" s="1"/>
      <c r="D1409" s="1"/>
      <c r="E1409" s="1"/>
      <c r="F1409" s="1"/>
      <c r="G1409" s="1"/>
      <c r="H1409" s="1"/>
      <c r="I1409" s="1"/>
      <c r="J1409" s="1"/>
      <c r="K1409" s="1"/>
      <c r="L1409" s="1"/>
      <c r="M1409" s="1"/>
      <c r="N1409" s="1"/>
      <c r="O1409" s="1"/>
      <c r="P1409" s="1"/>
      <c r="Q1409" s="1"/>
    </row>
    <row r="1410" spans="1:17">
      <c r="A1410" s="1"/>
      <c r="B1410" s="1"/>
      <c r="C1410" s="1"/>
      <c r="D1410" s="1"/>
      <c r="E1410" s="1"/>
      <c r="F1410" s="1"/>
      <c r="G1410" s="1"/>
      <c r="H1410" s="1"/>
      <c r="I1410" s="1"/>
      <c r="J1410" s="1"/>
      <c r="K1410" s="1"/>
      <c r="L1410" s="1"/>
      <c r="M1410" s="1"/>
      <c r="N1410" s="1"/>
      <c r="O1410" s="1"/>
      <c r="P1410" s="1"/>
      <c r="Q1410" s="1"/>
    </row>
    <row r="1411" spans="1:17">
      <c r="A1411" s="1"/>
      <c r="B1411" s="1"/>
      <c r="C1411" s="1"/>
      <c r="D1411" s="1"/>
      <c r="E1411" s="1"/>
      <c r="F1411" s="1"/>
      <c r="G1411" s="1"/>
      <c r="H1411" s="1"/>
      <c r="I1411" s="1"/>
      <c r="J1411" s="1"/>
      <c r="K1411" s="1"/>
      <c r="L1411" s="1"/>
      <c r="M1411" s="1"/>
      <c r="N1411" s="1"/>
      <c r="O1411" s="1"/>
      <c r="P1411" s="1"/>
      <c r="Q1411" s="1"/>
    </row>
    <row r="1412" spans="1:17">
      <c r="A1412" s="1"/>
      <c r="B1412" s="1"/>
      <c r="C1412" s="1"/>
      <c r="D1412" s="1"/>
      <c r="E1412" s="1"/>
      <c r="F1412" s="1"/>
      <c r="G1412" s="1"/>
      <c r="H1412" s="1"/>
      <c r="I1412" s="1"/>
      <c r="J1412" s="1"/>
      <c r="K1412" s="1"/>
      <c r="L1412" s="1"/>
      <c r="M1412" s="1"/>
      <c r="N1412" s="1"/>
      <c r="O1412" s="1"/>
      <c r="P1412" s="1"/>
      <c r="Q1412" s="1"/>
    </row>
    <row r="1413" spans="1:17">
      <c r="A1413" s="1"/>
      <c r="B1413" s="1"/>
      <c r="C1413" s="1"/>
      <c r="D1413" s="1"/>
      <c r="E1413" s="1"/>
      <c r="F1413" s="1"/>
      <c r="G1413" s="1"/>
      <c r="H1413" s="1"/>
      <c r="I1413" s="1"/>
      <c r="J1413" s="1"/>
      <c r="K1413" s="1"/>
      <c r="L1413" s="1"/>
      <c r="M1413" s="1"/>
      <c r="N1413" s="1"/>
      <c r="O1413" s="1"/>
      <c r="P1413" s="1"/>
      <c r="Q1413" s="1"/>
    </row>
    <row r="1414" spans="1:17">
      <c r="A1414" s="1"/>
      <c r="B1414" s="1"/>
      <c r="C1414" s="1"/>
      <c r="D1414" s="1"/>
      <c r="E1414" s="1"/>
      <c r="F1414" s="1"/>
      <c r="G1414" s="1"/>
      <c r="H1414" s="1"/>
      <c r="I1414" s="1"/>
      <c r="J1414" s="1"/>
      <c r="K1414" s="1"/>
      <c r="L1414" s="1"/>
      <c r="M1414" s="1"/>
      <c r="N1414" s="1"/>
      <c r="O1414" s="1"/>
      <c r="P1414" s="1"/>
      <c r="Q1414" s="1"/>
    </row>
    <row r="1415" spans="1:17">
      <c r="A1415" s="1"/>
      <c r="B1415" s="1"/>
      <c r="C1415" s="1"/>
      <c r="D1415" s="1"/>
      <c r="E1415" s="1"/>
      <c r="F1415" s="1"/>
      <c r="G1415" s="1"/>
      <c r="H1415" s="1"/>
      <c r="I1415" s="1"/>
      <c r="J1415" s="1"/>
      <c r="K1415" s="1"/>
      <c r="L1415" s="1"/>
      <c r="M1415" s="1"/>
      <c r="N1415" s="1"/>
      <c r="O1415" s="1"/>
      <c r="P1415" s="1"/>
      <c r="Q1415" s="1"/>
    </row>
    <row r="1416" spans="1:17">
      <c r="A1416" s="1"/>
      <c r="B1416" s="1"/>
      <c r="C1416" s="1"/>
      <c r="D1416" s="1"/>
      <c r="E1416" s="1"/>
      <c r="F1416" s="1"/>
      <c r="G1416" s="1"/>
      <c r="H1416" s="1"/>
      <c r="I1416" s="1"/>
      <c r="J1416" s="1"/>
      <c r="K1416" s="1"/>
      <c r="L1416" s="1"/>
      <c r="M1416" s="1"/>
      <c r="N1416" s="1"/>
      <c r="O1416" s="1"/>
      <c r="P1416" s="1"/>
      <c r="Q1416" s="1"/>
    </row>
    <row r="1417" spans="1:17">
      <c r="A1417" s="1"/>
      <c r="B1417" s="1"/>
      <c r="C1417" s="1"/>
      <c r="D1417" s="1"/>
      <c r="E1417" s="1"/>
      <c r="F1417" s="1"/>
      <c r="G1417" s="1"/>
      <c r="H1417" s="1"/>
      <c r="I1417" s="1"/>
      <c r="J1417" s="1"/>
      <c r="K1417" s="1"/>
      <c r="L1417" s="1"/>
      <c r="M1417" s="1"/>
      <c r="N1417" s="1"/>
      <c r="O1417" s="1"/>
      <c r="P1417" s="1"/>
      <c r="Q1417" s="1"/>
    </row>
    <row r="1418" spans="1:17">
      <c r="A1418" s="1"/>
      <c r="B1418" s="1"/>
      <c r="C1418" s="1"/>
      <c r="D1418" s="1"/>
      <c r="E1418" s="1"/>
      <c r="F1418" s="1"/>
      <c r="G1418" s="1"/>
      <c r="H1418" s="1"/>
      <c r="I1418" s="1"/>
      <c r="J1418" s="1"/>
      <c r="K1418" s="1"/>
      <c r="L1418" s="1"/>
      <c r="M1418" s="1"/>
      <c r="N1418" s="1"/>
      <c r="O1418" s="1"/>
      <c r="P1418" s="1"/>
      <c r="Q1418" s="1"/>
    </row>
    <row r="1419" spans="1:17">
      <c r="A1419" s="1"/>
      <c r="B1419" s="1"/>
      <c r="C1419" s="1"/>
      <c r="D1419" s="1"/>
      <c r="E1419" s="1"/>
      <c r="F1419" s="1"/>
      <c r="G1419" s="1"/>
      <c r="H1419" s="1"/>
      <c r="I1419" s="1"/>
      <c r="J1419" s="1"/>
      <c r="K1419" s="1"/>
      <c r="L1419" s="1"/>
      <c r="M1419" s="1"/>
      <c r="N1419" s="1"/>
      <c r="O1419" s="1"/>
      <c r="P1419" s="1"/>
      <c r="Q1419" s="1"/>
    </row>
    <row r="1420" spans="1:17">
      <c r="A1420" s="1"/>
      <c r="B1420" s="1"/>
      <c r="C1420" s="1"/>
      <c r="D1420" s="1"/>
      <c r="E1420" s="1"/>
      <c r="F1420" s="1"/>
      <c r="G1420" s="1"/>
      <c r="H1420" s="1"/>
      <c r="I1420" s="1"/>
      <c r="J1420" s="1"/>
      <c r="K1420" s="1"/>
      <c r="L1420" s="1"/>
      <c r="M1420" s="1"/>
      <c r="N1420" s="1"/>
      <c r="O1420" s="1"/>
      <c r="P1420" s="1"/>
      <c r="Q1420" s="1"/>
    </row>
    <row r="1421" spans="1:17">
      <c r="A1421" s="1"/>
      <c r="B1421" s="1"/>
      <c r="C1421" s="1"/>
      <c r="D1421" s="1"/>
      <c r="E1421" s="1"/>
      <c r="F1421" s="1"/>
      <c r="G1421" s="1"/>
      <c r="H1421" s="1"/>
      <c r="I1421" s="1"/>
      <c r="J1421" s="1"/>
      <c r="K1421" s="1"/>
      <c r="L1421" s="1"/>
      <c r="M1421" s="1"/>
      <c r="N1421" s="1"/>
      <c r="O1421" s="1"/>
      <c r="P1421" s="1"/>
      <c r="Q1421" s="1"/>
    </row>
    <row r="1422" spans="1:17">
      <c r="A1422" s="1"/>
      <c r="B1422" s="1"/>
      <c r="C1422" s="1"/>
      <c r="D1422" s="1"/>
      <c r="E1422" s="1"/>
      <c r="F1422" s="1"/>
      <c r="G1422" s="1"/>
      <c r="H1422" s="1"/>
      <c r="I1422" s="1"/>
      <c r="J1422" s="1"/>
      <c r="K1422" s="1"/>
      <c r="L1422" s="1"/>
      <c r="M1422" s="1"/>
      <c r="N1422" s="1"/>
      <c r="O1422" s="1"/>
      <c r="P1422" s="1"/>
      <c r="Q1422" s="1"/>
    </row>
    <row r="1423" spans="1:17">
      <c r="A1423" s="1"/>
      <c r="B1423" s="1"/>
      <c r="C1423" s="1"/>
      <c r="D1423" s="1"/>
      <c r="E1423" s="1"/>
      <c r="F1423" s="1"/>
      <c r="G1423" s="1"/>
      <c r="H1423" s="1"/>
      <c r="I1423" s="1"/>
      <c r="J1423" s="1"/>
      <c r="K1423" s="1"/>
      <c r="L1423" s="1"/>
      <c r="M1423" s="1"/>
      <c r="N1423" s="1"/>
      <c r="O1423" s="1"/>
      <c r="P1423" s="1"/>
      <c r="Q1423" s="1"/>
    </row>
    <row r="1424" spans="1:17">
      <c r="A1424" s="1"/>
      <c r="B1424" s="1"/>
      <c r="C1424" s="1"/>
      <c r="D1424" s="1"/>
      <c r="E1424" s="1"/>
      <c r="F1424" s="1"/>
      <c r="G1424" s="1"/>
      <c r="H1424" s="1"/>
      <c r="I1424" s="1"/>
      <c r="J1424" s="1"/>
      <c r="K1424" s="1"/>
      <c r="L1424" s="1"/>
      <c r="M1424" s="1"/>
      <c r="N1424" s="1"/>
      <c r="O1424" s="1"/>
      <c r="P1424" s="1"/>
      <c r="Q1424" s="1"/>
    </row>
    <row r="1425" spans="1:17">
      <c r="A1425" s="1"/>
      <c r="B1425" s="1"/>
      <c r="C1425" s="1"/>
      <c r="D1425" s="1"/>
      <c r="E1425" s="1"/>
      <c r="F1425" s="1"/>
      <c r="G1425" s="1"/>
      <c r="H1425" s="1"/>
      <c r="I1425" s="1"/>
      <c r="J1425" s="1"/>
      <c r="K1425" s="1"/>
      <c r="L1425" s="1"/>
      <c r="M1425" s="1"/>
      <c r="N1425" s="1"/>
      <c r="O1425" s="1"/>
      <c r="P1425" s="1"/>
      <c r="Q1425" s="1"/>
    </row>
    <row r="1426" spans="1:17">
      <c r="A1426" s="1"/>
      <c r="B1426" s="1"/>
      <c r="C1426" s="1"/>
      <c r="D1426" s="1"/>
      <c r="E1426" s="1"/>
      <c r="F1426" s="1"/>
      <c r="G1426" s="1"/>
      <c r="H1426" s="1"/>
      <c r="I1426" s="1"/>
      <c r="J1426" s="1"/>
      <c r="K1426" s="1"/>
      <c r="L1426" s="1"/>
      <c r="M1426" s="1"/>
      <c r="N1426" s="1"/>
      <c r="O1426" s="1"/>
      <c r="P1426" s="1"/>
      <c r="Q1426" s="1"/>
    </row>
    <row r="1427" spans="1:17">
      <c r="A1427" s="1"/>
      <c r="B1427" s="1"/>
      <c r="C1427" s="1"/>
      <c r="D1427" s="1"/>
      <c r="E1427" s="1"/>
      <c r="F1427" s="1"/>
      <c r="G1427" s="1"/>
      <c r="H1427" s="1"/>
      <c r="I1427" s="1"/>
      <c r="J1427" s="1"/>
      <c r="K1427" s="1"/>
      <c r="L1427" s="1"/>
      <c r="M1427" s="1"/>
      <c r="N1427" s="1"/>
      <c r="O1427" s="1"/>
      <c r="P1427" s="1"/>
      <c r="Q1427" s="1"/>
    </row>
    <row r="1428" spans="1:17">
      <c r="A1428" s="1"/>
      <c r="B1428" s="1"/>
      <c r="C1428" s="1"/>
      <c r="D1428" s="1"/>
      <c r="E1428" s="1"/>
      <c r="F1428" s="1"/>
      <c r="G1428" s="1"/>
      <c r="H1428" s="1"/>
      <c r="I1428" s="1"/>
      <c r="J1428" s="1"/>
      <c r="K1428" s="1"/>
      <c r="L1428" s="1"/>
      <c r="M1428" s="1"/>
      <c r="N1428" s="1"/>
      <c r="O1428" s="1"/>
      <c r="P1428" s="1"/>
      <c r="Q1428" s="1"/>
    </row>
    <row r="1429" spans="1:17">
      <c r="A1429" s="1"/>
      <c r="B1429" s="1"/>
      <c r="C1429" s="1"/>
      <c r="D1429" s="1"/>
      <c r="E1429" s="1"/>
      <c r="F1429" s="1"/>
      <c r="G1429" s="1"/>
      <c r="H1429" s="1"/>
      <c r="I1429" s="1"/>
      <c r="J1429" s="1"/>
      <c r="K1429" s="1"/>
      <c r="L1429" s="1"/>
      <c r="M1429" s="1"/>
      <c r="N1429" s="1"/>
      <c r="O1429" s="1"/>
      <c r="P1429" s="1"/>
      <c r="Q1429" s="1"/>
    </row>
    <row r="1430" spans="1:17">
      <c r="A1430" s="1"/>
      <c r="B1430" s="1"/>
      <c r="C1430" s="1"/>
      <c r="D1430" s="1"/>
      <c r="E1430" s="1"/>
      <c r="F1430" s="1"/>
      <c r="G1430" s="1"/>
      <c r="H1430" s="1"/>
      <c r="I1430" s="1"/>
      <c r="J1430" s="1"/>
      <c r="K1430" s="1"/>
      <c r="L1430" s="1"/>
      <c r="M1430" s="1"/>
      <c r="N1430" s="1"/>
      <c r="O1430" s="1"/>
      <c r="P1430" s="1"/>
      <c r="Q1430" s="1"/>
    </row>
    <row r="1431" spans="1:17">
      <c r="A1431" s="1"/>
      <c r="B1431" s="1"/>
      <c r="C1431" s="1"/>
      <c r="D1431" s="1"/>
      <c r="E1431" s="1"/>
      <c r="F1431" s="1"/>
      <c r="G1431" s="1"/>
      <c r="H1431" s="1"/>
      <c r="I1431" s="1"/>
      <c r="J1431" s="1"/>
      <c r="K1431" s="1"/>
      <c r="L1431" s="1"/>
      <c r="M1431" s="1"/>
      <c r="N1431" s="1"/>
      <c r="O1431" s="1"/>
      <c r="P1431" s="1"/>
      <c r="Q1431" s="1"/>
    </row>
    <row r="1432" spans="1:17">
      <c r="A1432" s="1"/>
      <c r="B1432" s="1"/>
      <c r="C1432" s="1"/>
      <c r="D1432" s="1"/>
      <c r="E1432" s="1"/>
      <c r="F1432" s="1"/>
      <c r="G1432" s="1"/>
      <c r="H1432" s="1"/>
      <c r="I1432" s="1"/>
      <c r="J1432" s="1"/>
      <c r="K1432" s="1"/>
      <c r="L1432" s="1"/>
      <c r="M1432" s="1"/>
      <c r="N1432" s="1"/>
      <c r="O1432" s="1"/>
      <c r="P1432" s="1"/>
      <c r="Q1432" s="1"/>
    </row>
    <row r="1433" spans="1:17">
      <c r="A1433" s="1"/>
      <c r="B1433" s="1"/>
      <c r="C1433" s="1"/>
      <c r="D1433" s="1"/>
      <c r="E1433" s="1"/>
      <c r="F1433" s="1"/>
      <c r="G1433" s="1"/>
      <c r="H1433" s="1"/>
      <c r="I1433" s="1"/>
      <c r="J1433" s="1"/>
      <c r="K1433" s="1"/>
      <c r="L1433" s="1"/>
      <c r="M1433" s="1"/>
      <c r="N1433" s="1"/>
      <c r="O1433" s="1"/>
      <c r="P1433" s="1"/>
      <c r="Q1433" s="1"/>
    </row>
    <row r="1434" spans="1:17">
      <c r="A1434" s="1"/>
      <c r="B1434" s="1"/>
      <c r="C1434" s="1"/>
      <c r="D1434" s="1"/>
      <c r="E1434" s="1"/>
      <c r="F1434" s="1"/>
      <c r="G1434" s="1"/>
      <c r="H1434" s="1"/>
      <c r="I1434" s="1"/>
      <c r="J1434" s="1"/>
      <c r="K1434" s="1"/>
      <c r="L1434" s="1"/>
      <c r="M1434" s="1"/>
      <c r="N1434" s="1"/>
      <c r="O1434" s="1"/>
      <c r="P1434" s="1"/>
      <c r="Q1434" s="1"/>
    </row>
    <row r="1435" spans="1:17">
      <c r="A1435" s="1"/>
      <c r="B1435" s="1"/>
      <c r="C1435" s="1"/>
      <c r="D1435" s="1"/>
      <c r="E1435" s="1"/>
      <c r="F1435" s="1"/>
      <c r="G1435" s="1"/>
      <c r="H1435" s="1"/>
      <c r="I1435" s="1"/>
      <c r="J1435" s="1"/>
      <c r="K1435" s="1"/>
      <c r="L1435" s="1"/>
      <c r="M1435" s="1"/>
      <c r="N1435" s="1"/>
      <c r="O1435" s="1"/>
      <c r="P1435" s="1"/>
      <c r="Q1435" s="1"/>
    </row>
    <row r="1436" spans="1:17">
      <c r="A1436" s="1"/>
      <c r="B1436" s="1"/>
      <c r="C1436" s="1"/>
      <c r="D1436" s="1"/>
      <c r="E1436" s="1"/>
      <c r="F1436" s="1"/>
      <c r="G1436" s="1"/>
      <c r="H1436" s="1"/>
      <c r="I1436" s="1"/>
      <c r="J1436" s="1"/>
      <c r="K1436" s="1"/>
      <c r="L1436" s="1"/>
      <c r="M1436" s="1"/>
      <c r="N1436" s="1"/>
      <c r="O1436" s="1"/>
      <c r="P1436" s="1"/>
      <c r="Q1436" s="1"/>
    </row>
    <row r="1437" spans="1:17">
      <c r="A1437" s="1"/>
      <c r="B1437" s="1"/>
      <c r="C1437" s="1"/>
      <c r="D1437" s="1"/>
      <c r="E1437" s="1"/>
      <c r="F1437" s="1"/>
      <c r="G1437" s="1"/>
      <c r="H1437" s="1"/>
      <c r="I1437" s="1"/>
      <c r="J1437" s="1"/>
      <c r="K1437" s="1"/>
      <c r="L1437" s="1"/>
      <c r="M1437" s="1"/>
      <c r="N1437" s="1"/>
      <c r="O1437" s="1"/>
      <c r="P1437" s="1"/>
      <c r="Q1437" s="1"/>
    </row>
    <row r="1438" spans="1:17">
      <c r="A1438" s="1"/>
      <c r="B1438" s="1"/>
      <c r="C1438" s="1"/>
      <c r="D1438" s="1"/>
      <c r="E1438" s="1"/>
      <c r="F1438" s="1"/>
      <c r="G1438" s="1"/>
      <c r="H1438" s="1"/>
      <c r="I1438" s="1"/>
      <c r="J1438" s="1"/>
      <c r="K1438" s="1"/>
      <c r="L1438" s="1"/>
      <c r="M1438" s="1"/>
      <c r="N1438" s="1"/>
      <c r="O1438" s="1"/>
      <c r="P1438" s="1"/>
      <c r="Q1438" s="1"/>
    </row>
    <row r="1439" spans="1:17">
      <c r="A1439" s="1"/>
      <c r="B1439" s="1"/>
      <c r="C1439" s="1"/>
      <c r="D1439" s="1"/>
      <c r="E1439" s="1"/>
      <c r="F1439" s="1"/>
      <c r="G1439" s="1"/>
      <c r="H1439" s="1"/>
      <c r="I1439" s="1"/>
      <c r="J1439" s="1"/>
      <c r="K1439" s="1"/>
      <c r="L1439" s="1"/>
      <c r="M1439" s="1"/>
      <c r="N1439" s="1"/>
      <c r="O1439" s="1"/>
      <c r="P1439" s="1"/>
      <c r="Q1439" s="1"/>
    </row>
    <row r="1440" spans="1:17">
      <c r="A1440" s="1"/>
      <c r="B1440" s="1"/>
      <c r="C1440" s="1"/>
      <c r="D1440" s="1"/>
      <c r="E1440" s="1"/>
      <c r="F1440" s="1"/>
      <c r="G1440" s="1"/>
      <c r="H1440" s="1"/>
      <c r="I1440" s="1"/>
      <c r="J1440" s="1"/>
      <c r="K1440" s="1"/>
      <c r="L1440" s="1"/>
      <c r="M1440" s="1"/>
      <c r="N1440" s="1"/>
      <c r="O1440" s="1"/>
      <c r="P1440" s="1"/>
      <c r="Q1440" s="1"/>
    </row>
    <row r="1441" spans="1:17">
      <c r="A1441" s="1"/>
      <c r="B1441" s="1"/>
      <c r="C1441" s="1"/>
      <c r="D1441" s="1"/>
      <c r="E1441" s="1"/>
      <c r="F1441" s="1"/>
      <c r="G1441" s="1"/>
      <c r="H1441" s="1"/>
      <c r="I1441" s="1"/>
      <c r="J1441" s="1"/>
      <c r="K1441" s="1"/>
      <c r="L1441" s="1"/>
      <c r="M1441" s="1"/>
      <c r="N1441" s="1"/>
      <c r="O1441" s="1"/>
      <c r="P1441" s="1"/>
      <c r="Q1441" s="1"/>
    </row>
    <row r="1442" spans="1:17">
      <c r="A1442" s="1"/>
      <c r="B1442" s="1"/>
      <c r="C1442" s="1"/>
      <c r="D1442" s="1"/>
      <c r="E1442" s="1"/>
      <c r="F1442" s="1"/>
      <c r="G1442" s="1"/>
      <c r="H1442" s="1"/>
      <c r="I1442" s="1"/>
      <c r="J1442" s="1"/>
      <c r="K1442" s="1"/>
      <c r="L1442" s="1"/>
      <c r="M1442" s="1"/>
      <c r="N1442" s="1"/>
      <c r="O1442" s="1"/>
      <c r="P1442" s="1"/>
      <c r="Q1442" s="1"/>
    </row>
    <row r="1443" spans="1:17">
      <c r="A1443" s="1"/>
      <c r="B1443" s="1"/>
      <c r="C1443" s="1"/>
      <c r="D1443" s="1"/>
      <c r="E1443" s="1"/>
      <c r="F1443" s="1"/>
      <c r="G1443" s="1"/>
      <c r="H1443" s="1"/>
      <c r="I1443" s="1"/>
      <c r="J1443" s="1"/>
      <c r="K1443" s="1"/>
      <c r="L1443" s="1"/>
      <c r="M1443" s="1"/>
      <c r="N1443" s="1"/>
      <c r="O1443" s="1"/>
      <c r="P1443" s="1"/>
      <c r="Q1443" s="1"/>
    </row>
    <row r="1444" spans="1:17">
      <c r="A1444" s="1"/>
      <c r="B1444" s="1"/>
      <c r="C1444" s="1"/>
      <c r="D1444" s="1"/>
      <c r="E1444" s="1"/>
      <c r="F1444" s="1"/>
      <c r="G1444" s="1"/>
      <c r="H1444" s="1"/>
      <c r="I1444" s="1"/>
      <c r="J1444" s="1"/>
      <c r="K1444" s="1"/>
      <c r="L1444" s="1"/>
      <c r="M1444" s="1"/>
      <c r="N1444" s="1"/>
      <c r="O1444" s="1"/>
      <c r="P1444" s="1"/>
      <c r="Q1444" s="1"/>
    </row>
    <row r="1445" spans="1:17">
      <c r="A1445" s="1"/>
      <c r="B1445" s="1"/>
      <c r="C1445" s="1"/>
      <c r="D1445" s="1"/>
      <c r="E1445" s="1"/>
      <c r="F1445" s="1"/>
      <c r="G1445" s="1"/>
      <c r="H1445" s="1"/>
      <c r="I1445" s="1"/>
      <c r="J1445" s="1"/>
      <c r="K1445" s="1"/>
      <c r="L1445" s="1"/>
      <c r="M1445" s="1"/>
      <c r="N1445" s="1"/>
      <c r="O1445" s="1"/>
      <c r="P1445" s="1"/>
      <c r="Q1445" s="1"/>
    </row>
    <row r="1446" spans="1:17">
      <c r="A1446" s="1"/>
      <c r="B1446" s="1"/>
      <c r="C1446" s="1"/>
      <c r="D1446" s="1"/>
      <c r="E1446" s="1"/>
      <c r="F1446" s="1"/>
      <c r="G1446" s="1"/>
      <c r="H1446" s="1"/>
      <c r="I1446" s="1"/>
      <c r="J1446" s="1"/>
      <c r="K1446" s="1"/>
      <c r="L1446" s="1"/>
      <c r="M1446" s="1"/>
      <c r="N1446" s="1"/>
      <c r="O1446" s="1"/>
      <c r="P1446" s="1"/>
      <c r="Q1446" s="1"/>
    </row>
    <row r="1447" spans="1:17">
      <c r="A1447" s="1"/>
      <c r="B1447" s="1"/>
      <c r="C1447" s="1"/>
      <c r="D1447" s="1"/>
      <c r="E1447" s="1"/>
      <c r="F1447" s="1"/>
      <c r="G1447" s="1"/>
      <c r="H1447" s="1"/>
      <c r="I1447" s="1"/>
      <c r="J1447" s="1"/>
      <c r="K1447" s="1"/>
      <c r="L1447" s="1"/>
      <c r="M1447" s="1"/>
      <c r="N1447" s="1"/>
      <c r="O1447" s="1"/>
      <c r="P1447" s="1"/>
      <c r="Q1447" s="1"/>
    </row>
    <row r="1448" spans="1:17">
      <c r="A1448" s="1"/>
      <c r="B1448" s="1"/>
      <c r="C1448" s="1"/>
      <c r="D1448" s="1"/>
      <c r="E1448" s="1"/>
      <c r="F1448" s="1"/>
      <c r="G1448" s="1"/>
      <c r="H1448" s="1"/>
      <c r="I1448" s="1"/>
      <c r="J1448" s="1"/>
      <c r="K1448" s="1"/>
      <c r="L1448" s="1"/>
      <c r="M1448" s="1"/>
      <c r="N1448" s="1"/>
      <c r="O1448" s="1"/>
      <c r="P1448" s="1"/>
      <c r="Q1448" s="1"/>
    </row>
    <row r="1449" spans="1:17">
      <c r="A1449" s="1"/>
      <c r="B1449" s="1"/>
      <c r="C1449" s="1"/>
      <c r="D1449" s="1"/>
      <c r="E1449" s="1"/>
      <c r="F1449" s="1"/>
      <c r="G1449" s="1"/>
      <c r="H1449" s="1"/>
      <c r="I1449" s="1"/>
      <c r="J1449" s="1"/>
      <c r="K1449" s="1"/>
      <c r="L1449" s="1"/>
      <c r="M1449" s="1"/>
      <c r="N1449" s="1"/>
      <c r="O1449" s="1"/>
      <c r="P1449" s="1"/>
      <c r="Q1449" s="1"/>
    </row>
    <row r="1450" spans="1:17">
      <c r="A1450" s="1"/>
      <c r="B1450" s="1"/>
      <c r="C1450" s="1"/>
      <c r="D1450" s="1"/>
      <c r="E1450" s="1"/>
      <c r="F1450" s="1"/>
      <c r="G1450" s="1"/>
      <c r="H1450" s="1"/>
      <c r="I1450" s="1"/>
      <c r="J1450" s="1"/>
      <c r="K1450" s="1"/>
      <c r="L1450" s="1"/>
      <c r="M1450" s="1"/>
      <c r="N1450" s="1"/>
      <c r="O1450" s="1"/>
      <c r="P1450" s="1"/>
      <c r="Q1450" s="1"/>
    </row>
    <row r="1451" spans="1:17">
      <c r="A1451" s="1"/>
      <c r="B1451" s="1"/>
      <c r="C1451" s="1"/>
      <c r="D1451" s="1"/>
      <c r="E1451" s="1"/>
      <c r="F1451" s="1"/>
      <c r="G1451" s="1"/>
      <c r="H1451" s="1"/>
      <c r="I1451" s="1"/>
      <c r="J1451" s="1"/>
      <c r="K1451" s="1"/>
      <c r="L1451" s="1"/>
      <c r="M1451" s="1"/>
      <c r="N1451" s="1"/>
      <c r="O1451" s="1"/>
      <c r="P1451" s="1"/>
      <c r="Q1451" s="1"/>
    </row>
    <row r="1452" spans="1:17">
      <c r="A1452" s="1"/>
      <c r="B1452" s="1"/>
      <c r="C1452" s="1"/>
      <c r="D1452" s="1"/>
      <c r="E1452" s="1"/>
      <c r="F1452" s="1"/>
      <c r="G1452" s="1"/>
      <c r="H1452" s="1"/>
      <c r="I1452" s="1"/>
      <c r="J1452" s="1"/>
      <c r="K1452" s="1"/>
      <c r="L1452" s="1"/>
      <c r="M1452" s="1"/>
      <c r="N1452" s="1"/>
      <c r="O1452" s="1"/>
      <c r="P1452" s="1"/>
      <c r="Q1452" s="1"/>
    </row>
    <row r="1453" spans="1:17">
      <c r="A1453" s="1"/>
      <c r="B1453" s="1"/>
      <c r="C1453" s="1"/>
      <c r="D1453" s="1"/>
      <c r="E1453" s="1"/>
      <c r="F1453" s="1"/>
      <c r="G1453" s="1"/>
      <c r="H1453" s="1"/>
      <c r="I1453" s="1"/>
      <c r="J1453" s="1"/>
      <c r="K1453" s="1"/>
      <c r="L1453" s="1"/>
      <c r="M1453" s="1"/>
      <c r="N1453" s="1"/>
      <c r="O1453" s="1"/>
      <c r="P1453" s="1"/>
      <c r="Q1453" s="1"/>
    </row>
    <row r="1454" spans="1:17">
      <c r="A1454" s="1"/>
      <c r="B1454" s="1"/>
      <c r="C1454" s="1"/>
      <c r="D1454" s="1"/>
      <c r="E1454" s="1"/>
      <c r="F1454" s="1"/>
      <c r="G1454" s="1"/>
      <c r="H1454" s="1"/>
      <c r="I1454" s="1"/>
      <c r="J1454" s="1"/>
      <c r="K1454" s="1"/>
      <c r="L1454" s="1"/>
      <c r="M1454" s="1"/>
      <c r="N1454" s="1"/>
      <c r="O1454" s="1"/>
      <c r="P1454" s="1"/>
      <c r="Q1454" s="1"/>
    </row>
    <row r="1455" spans="1:17">
      <c r="A1455" s="1"/>
      <c r="B1455" s="1"/>
      <c r="C1455" s="1"/>
      <c r="D1455" s="1"/>
      <c r="E1455" s="1"/>
      <c r="F1455" s="1"/>
      <c r="G1455" s="1"/>
      <c r="H1455" s="1"/>
      <c r="I1455" s="1"/>
      <c r="J1455" s="1"/>
      <c r="K1455" s="1"/>
      <c r="L1455" s="1"/>
      <c r="M1455" s="1"/>
      <c r="N1455" s="1"/>
      <c r="O1455" s="1"/>
      <c r="P1455" s="1"/>
      <c r="Q1455" s="1"/>
    </row>
    <row r="1456" spans="1:17">
      <c r="A1456" s="1"/>
      <c r="B1456" s="1"/>
      <c r="C1456" s="1"/>
      <c r="D1456" s="1"/>
      <c r="E1456" s="1"/>
      <c r="F1456" s="1"/>
      <c r="G1456" s="1"/>
      <c r="H1456" s="1"/>
      <c r="I1456" s="1"/>
      <c r="J1456" s="1"/>
      <c r="K1456" s="1"/>
      <c r="L1456" s="1"/>
      <c r="M1456" s="1"/>
      <c r="N1456" s="1"/>
      <c r="O1456" s="1"/>
      <c r="P1456" s="1"/>
      <c r="Q1456" s="1"/>
    </row>
    <row r="1457" spans="1:17">
      <c r="A1457" s="1"/>
      <c r="B1457" s="1"/>
      <c r="C1457" s="1"/>
      <c r="D1457" s="1"/>
      <c r="E1457" s="1"/>
      <c r="F1457" s="1"/>
      <c r="G1457" s="1"/>
      <c r="H1457" s="1"/>
      <c r="I1457" s="1"/>
      <c r="J1457" s="1"/>
      <c r="K1457" s="1"/>
      <c r="L1457" s="1"/>
      <c r="M1457" s="1"/>
      <c r="N1457" s="1"/>
      <c r="O1457" s="1"/>
      <c r="P1457" s="1"/>
      <c r="Q1457" s="1"/>
    </row>
    <row r="1458" spans="1:17">
      <c r="A1458" s="1"/>
      <c r="B1458" s="1"/>
      <c r="C1458" s="1"/>
      <c r="D1458" s="1"/>
      <c r="E1458" s="1"/>
      <c r="F1458" s="1"/>
      <c r="G1458" s="1"/>
      <c r="H1458" s="1"/>
      <c r="I1458" s="1"/>
      <c r="J1458" s="1"/>
      <c r="K1458" s="1"/>
      <c r="L1458" s="1"/>
      <c r="M1458" s="1"/>
      <c r="N1458" s="1"/>
      <c r="O1458" s="1"/>
      <c r="P1458" s="1"/>
      <c r="Q1458" s="1"/>
    </row>
    <row r="1459" spans="1:17">
      <c r="A1459" s="1"/>
      <c r="B1459" s="1"/>
      <c r="C1459" s="1"/>
      <c r="D1459" s="1"/>
      <c r="E1459" s="1"/>
      <c r="F1459" s="1"/>
      <c r="G1459" s="1"/>
      <c r="H1459" s="1"/>
      <c r="I1459" s="1"/>
      <c r="J1459" s="1"/>
      <c r="K1459" s="1"/>
      <c r="L1459" s="1"/>
      <c r="M1459" s="1"/>
      <c r="N1459" s="1"/>
      <c r="O1459" s="1"/>
      <c r="P1459" s="1"/>
      <c r="Q1459" s="1"/>
    </row>
    <row r="1460" spans="1:17">
      <c r="A1460" s="1"/>
      <c r="B1460" s="1"/>
      <c r="C1460" s="1"/>
      <c r="D1460" s="1"/>
      <c r="E1460" s="1"/>
      <c r="F1460" s="1"/>
      <c r="G1460" s="1"/>
      <c r="H1460" s="1"/>
      <c r="I1460" s="1"/>
      <c r="J1460" s="1"/>
      <c r="K1460" s="1"/>
      <c r="L1460" s="1"/>
      <c r="M1460" s="1"/>
      <c r="N1460" s="1"/>
      <c r="O1460" s="1"/>
      <c r="P1460" s="1"/>
      <c r="Q1460" s="1"/>
    </row>
    <row r="1461" spans="1:17">
      <c r="A1461" s="1"/>
      <c r="B1461" s="1"/>
      <c r="C1461" s="1"/>
      <c r="D1461" s="1"/>
      <c r="E1461" s="1"/>
      <c r="F1461" s="1"/>
      <c r="G1461" s="1"/>
      <c r="H1461" s="1"/>
      <c r="I1461" s="1"/>
      <c r="J1461" s="1"/>
      <c r="K1461" s="1"/>
      <c r="L1461" s="1"/>
      <c r="M1461" s="1"/>
      <c r="N1461" s="1"/>
      <c r="O1461" s="1"/>
      <c r="P1461" s="1"/>
      <c r="Q1461" s="1"/>
    </row>
    <row r="1462" spans="1:17">
      <c r="A1462" s="1"/>
      <c r="B1462" s="1"/>
      <c r="C1462" s="1"/>
      <c r="D1462" s="1"/>
      <c r="E1462" s="1"/>
      <c r="F1462" s="1"/>
      <c r="G1462" s="1"/>
      <c r="H1462" s="1"/>
      <c r="I1462" s="1"/>
      <c r="J1462" s="1"/>
      <c r="K1462" s="1"/>
      <c r="L1462" s="1"/>
      <c r="M1462" s="1"/>
      <c r="N1462" s="1"/>
      <c r="O1462" s="1"/>
      <c r="P1462" s="1"/>
      <c r="Q1462" s="1"/>
    </row>
    <row r="1463" spans="1:17">
      <c r="A1463" s="1"/>
      <c r="B1463" s="1"/>
      <c r="C1463" s="1"/>
      <c r="D1463" s="1"/>
      <c r="E1463" s="1"/>
      <c r="F1463" s="1"/>
      <c r="G1463" s="1"/>
      <c r="H1463" s="1"/>
      <c r="I1463" s="1"/>
      <c r="J1463" s="1"/>
      <c r="K1463" s="1"/>
      <c r="L1463" s="1"/>
      <c r="M1463" s="1"/>
      <c r="N1463" s="1"/>
      <c r="O1463" s="1"/>
      <c r="P1463" s="1"/>
      <c r="Q1463" s="1"/>
    </row>
    <row r="1464" spans="1:17">
      <c r="A1464" s="1"/>
      <c r="B1464" s="1"/>
      <c r="C1464" s="1"/>
      <c r="D1464" s="1"/>
      <c r="E1464" s="1"/>
      <c r="F1464" s="1"/>
      <c r="G1464" s="1"/>
      <c r="H1464" s="1"/>
      <c r="I1464" s="1"/>
      <c r="J1464" s="1"/>
      <c r="K1464" s="1"/>
      <c r="L1464" s="1"/>
      <c r="M1464" s="1"/>
      <c r="N1464" s="1"/>
      <c r="O1464" s="1"/>
      <c r="P1464" s="1"/>
      <c r="Q1464" s="1"/>
    </row>
    <row r="1465" spans="1:17">
      <c r="A1465" s="1"/>
      <c r="B1465" s="1"/>
      <c r="C1465" s="1"/>
      <c r="D1465" s="1"/>
      <c r="E1465" s="1"/>
      <c r="F1465" s="1"/>
      <c r="G1465" s="1"/>
      <c r="H1465" s="1"/>
      <c r="I1465" s="1"/>
      <c r="J1465" s="1"/>
      <c r="K1465" s="1"/>
      <c r="L1465" s="1"/>
      <c r="M1465" s="1"/>
      <c r="N1465" s="1"/>
      <c r="O1465" s="1"/>
      <c r="P1465" s="1"/>
      <c r="Q1465" s="1"/>
    </row>
    <row r="1466" spans="1:17">
      <c r="A1466" s="1"/>
      <c r="B1466" s="1"/>
      <c r="C1466" s="1"/>
      <c r="D1466" s="1"/>
      <c r="E1466" s="1"/>
      <c r="F1466" s="1"/>
      <c r="G1466" s="1"/>
      <c r="H1466" s="1"/>
      <c r="I1466" s="1"/>
      <c r="J1466" s="1"/>
      <c r="K1466" s="1"/>
      <c r="L1466" s="1"/>
      <c r="M1466" s="1"/>
      <c r="N1466" s="1"/>
      <c r="O1466" s="1"/>
      <c r="P1466" s="1"/>
      <c r="Q1466" s="1"/>
    </row>
    <row r="1467" spans="1:17">
      <c r="A1467" s="1"/>
      <c r="B1467" s="1"/>
      <c r="C1467" s="1"/>
      <c r="D1467" s="1"/>
      <c r="E1467" s="1"/>
      <c r="F1467" s="1"/>
      <c r="G1467" s="1"/>
      <c r="H1467" s="1"/>
      <c r="I1467" s="1"/>
      <c r="J1467" s="1"/>
      <c r="K1467" s="1"/>
      <c r="L1467" s="1"/>
      <c r="M1467" s="1"/>
      <c r="N1467" s="1"/>
      <c r="O1467" s="1"/>
      <c r="P1467" s="1"/>
      <c r="Q1467" s="1"/>
    </row>
    <row r="1468" spans="1:17">
      <c r="A1468" s="1"/>
      <c r="B1468" s="1"/>
      <c r="C1468" s="1"/>
      <c r="D1468" s="1"/>
      <c r="E1468" s="1"/>
      <c r="F1468" s="1"/>
      <c r="G1468" s="1"/>
      <c r="H1468" s="1"/>
      <c r="I1468" s="1"/>
      <c r="J1468" s="1"/>
      <c r="K1468" s="1"/>
      <c r="L1468" s="1"/>
      <c r="M1468" s="1"/>
      <c r="N1468" s="1"/>
      <c r="O1468" s="1"/>
      <c r="P1468" s="1"/>
      <c r="Q1468" s="1"/>
    </row>
    <row r="1469" spans="1:17">
      <c r="A1469" s="1"/>
      <c r="B1469" s="1"/>
      <c r="C1469" s="1"/>
      <c r="D1469" s="1"/>
      <c r="E1469" s="1"/>
      <c r="F1469" s="1"/>
      <c r="G1469" s="1"/>
      <c r="H1469" s="1"/>
      <c r="I1469" s="1"/>
      <c r="J1469" s="1"/>
      <c r="K1469" s="1"/>
      <c r="L1469" s="1"/>
      <c r="M1469" s="1"/>
      <c r="N1469" s="1"/>
      <c r="O1469" s="1"/>
      <c r="P1469" s="1"/>
      <c r="Q1469" s="1"/>
    </row>
    <row r="1470" spans="1:17">
      <c r="A1470" s="1"/>
      <c r="B1470" s="1"/>
      <c r="C1470" s="1"/>
      <c r="D1470" s="1"/>
      <c r="E1470" s="1"/>
      <c r="F1470" s="1"/>
      <c r="G1470" s="1"/>
      <c r="H1470" s="1"/>
      <c r="I1470" s="1"/>
      <c r="J1470" s="1"/>
      <c r="K1470" s="1"/>
      <c r="L1470" s="1"/>
      <c r="M1470" s="1"/>
      <c r="N1470" s="1"/>
      <c r="O1470" s="1"/>
      <c r="P1470" s="1"/>
      <c r="Q1470" s="1"/>
    </row>
    <row r="1471" spans="1:17">
      <c r="A1471" s="1"/>
      <c r="B1471" s="1"/>
      <c r="C1471" s="1"/>
      <c r="D1471" s="1"/>
      <c r="E1471" s="1"/>
      <c r="F1471" s="1"/>
      <c r="G1471" s="1"/>
      <c r="H1471" s="1"/>
      <c r="I1471" s="1"/>
      <c r="J1471" s="1"/>
      <c r="K1471" s="1"/>
      <c r="L1471" s="1"/>
      <c r="M1471" s="1"/>
      <c r="N1471" s="1"/>
      <c r="O1471" s="1"/>
      <c r="P1471" s="1"/>
      <c r="Q1471" s="1"/>
    </row>
    <row r="1472" spans="1:17">
      <c r="A1472" s="1"/>
      <c r="B1472" s="1"/>
      <c r="C1472" s="1"/>
      <c r="D1472" s="1"/>
      <c r="E1472" s="1"/>
      <c r="F1472" s="1"/>
      <c r="G1472" s="1"/>
      <c r="H1472" s="1"/>
      <c r="I1472" s="1"/>
      <c r="J1472" s="1"/>
      <c r="K1472" s="1"/>
      <c r="L1472" s="1"/>
      <c r="M1472" s="1"/>
      <c r="N1472" s="1"/>
      <c r="O1472" s="1"/>
      <c r="P1472" s="1"/>
      <c r="Q1472" s="1"/>
    </row>
    <row r="1473" spans="1:17">
      <c r="A1473" s="1"/>
      <c r="B1473" s="1"/>
      <c r="C1473" s="1"/>
      <c r="D1473" s="1"/>
      <c r="E1473" s="1"/>
      <c r="F1473" s="1"/>
      <c r="G1473" s="1"/>
      <c r="H1473" s="1"/>
      <c r="I1473" s="1"/>
      <c r="J1473" s="1"/>
      <c r="K1473" s="1"/>
      <c r="L1473" s="1"/>
      <c r="M1473" s="1"/>
      <c r="N1473" s="1"/>
      <c r="O1473" s="1"/>
      <c r="P1473" s="1"/>
      <c r="Q1473" s="1"/>
    </row>
    <row r="1474" spans="1:17">
      <c r="A1474" s="1"/>
      <c r="B1474" s="1"/>
      <c r="C1474" s="1"/>
      <c r="D1474" s="1"/>
      <c r="E1474" s="1"/>
      <c r="F1474" s="1"/>
      <c r="G1474" s="1"/>
      <c r="H1474" s="1"/>
      <c r="I1474" s="1"/>
      <c r="J1474" s="1"/>
      <c r="K1474" s="1"/>
      <c r="L1474" s="1"/>
      <c r="M1474" s="1"/>
      <c r="N1474" s="1"/>
      <c r="O1474" s="1"/>
      <c r="P1474" s="1"/>
      <c r="Q1474" s="1"/>
    </row>
    <row r="1475" spans="1:17">
      <c r="A1475" s="1"/>
      <c r="B1475" s="1"/>
      <c r="C1475" s="1"/>
      <c r="D1475" s="1"/>
      <c r="E1475" s="1"/>
      <c r="F1475" s="1"/>
      <c r="G1475" s="1"/>
      <c r="H1475" s="1"/>
      <c r="I1475" s="1"/>
      <c r="J1475" s="1"/>
      <c r="K1475" s="1"/>
      <c r="L1475" s="1"/>
      <c r="M1475" s="1"/>
      <c r="N1475" s="1"/>
      <c r="O1475" s="1"/>
      <c r="P1475" s="1"/>
      <c r="Q1475" s="1"/>
    </row>
    <row r="1476" spans="1:17">
      <c r="A1476" s="1"/>
      <c r="B1476" s="1"/>
      <c r="C1476" s="1"/>
      <c r="D1476" s="1"/>
      <c r="E1476" s="1"/>
      <c r="F1476" s="1"/>
      <c r="G1476" s="1"/>
      <c r="H1476" s="1"/>
      <c r="I1476" s="1"/>
      <c r="J1476" s="1"/>
      <c r="K1476" s="1"/>
      <c r="L1476" s="1"/>
      <c r="M1476" s="1"/>
      <c r="N1476" s="1"/>
      <c r="O1476" s="1"/>
      <c r="P1476" s="1"/>
      <c r="Q1476" s="1"/>
    </row>
    <row r="1477" spans="1:17">
      <c r="A1477" s="1"/>
      <c r="B1477" s="1"/>
      <c r="C1477" s="1"/>
      <c r="D1477" s="1"/>
      <c r="E1477" s="1"/>
      <c r="F1477" s="1"/>
      <c r="G1477" s="1"/>
      <c r="H1477" s="1"/>
      <c r="I1477" s="1"/>
      <c r="J1477" s="1"/>
      <c r="K1477" s="1"/>
      <c r="L1477" s="1"/>
      <c r="M1477" s="1"/>
      <c r="N1477" s="1"/>
      <c r="O1477" s="1"/>
      <c r="P1477" s="1"/>
      <c r="Q1477" s="1"/>
    </row>
    <row r="1478" spans="1:17">
      <c r="A1478" s="1"/>
      <c r="B1478" s="1"/>
      <c r="C1478" s="1"/>
      <c r="D1478" s="1"/>
      <c r="E1478" s="1"/>
      <c r="F1478" s="1"/>
      <c r="G1478" s="1"/>
      <c r="H1478" s="1"/>
      <c r="I1478" s="1"/>
      <c r="J1478" s="1"/>
      <c r="K1478" s="1"/>
      <c r="L1478" s="1"/>
      <c r="M1478" s="1"/>
      <c r="N1478" s="1"/>
      <c r="O1478" s="1"/>
      <c r="P1478" s="1"/>
      <c r="Q1478" s="1"/>
    </row>
    <row r="1479" spans="1:17">
      <c r="A1479" s="1"/>
      <c r="B1479" s="1"/>
      <c r="C1479" s="1"/>
      <c r="D1479" s="1"/>
      <c r="E1479" s="1"/>
      <c r="F1479" s="1"/>
      <c r="G1479" s="1"/>
      <c r="H1479" s="1"/>
      <c r="I1479" s="1"/>
      <c r="J1479" s="1"/>
      <c r="K1479" s="1"/>
      <c r="L1479" s="1"/>
      <c r="M1479" s="1"/>
      <c r="N1479" s="1"/>
      <c r="O1479" s="1"/>
      <c r="P1479" s="1"/>
      <c r="Q1479" s="1"/>
    </row>
    <row r="1480" spans="1:17">
      <c r="A1480" s="1"/>
      <c r="B1480" s="1"/>
      <c r="C1480" s="1"/>
      <c r="D1480" s="1"/>
      <c r="E1480" s="1"/>
      <c r="F1480" s="1"/>
      <c r="G1480" s="1"/>
      <c r="H1480" s="1"/>
      <c r="I1480" s="1"/>
      <c r="J1480" s="1"/>
      <c r="K1480" s="1"/>
      <c r="L1480" s="1"/>
      <c r="M1480" s="1"/>
      <c r="N1480" s="1"/>
      <c r="O1480" s="1"/>
      <c r="P1480" s="1"/>
      <c r="Q1480" s="1"/>
    </row>
    <row r="1481" spans="1:17">
      <c r="A1481" s="1"/>
      <c r="B1481" s="1"/>
      <c r="C1481" s="1"/>
      <c r="D1481" s="1"/>
      <c r="E1481" s="1"/>
      <c r="F1481" s="1"/>
      <c r="G1481" s="1"/>
      <c r="H1481" s="1"/>
      <c r="I1481" s="1"/>
      <c r="J1481" s="1"/>
      <c r="K1481" s="1"/>
      <c r="L1481" s="1"/>
      <c r="M1481" s="1"/>
      <c r="N1481" s="1"/>
      <c r="O1481" s="1"/>
      <c r="P1481" s="1"/>
      <c r="Q1481" s="1"/>
    </row>
    <row r="1482" spans="1:17">
      <c r="A1482" s="1"/>
      <c r="B1482" s="1"/>
      <c r="C1482" s="1"/>
      <c r="D1482" s="1"/>
      <c r="E1482" s="1"/>
      <c r="F1482" s="1"/>
      <c r="G1482" s="1"/>
      <c r="H1482" s="1"/>
      <c r="I1482" s="1"/>
      <c r="J1482" s="1"/>
      <c r="K1482" s="1"/>
      <c r="L1482" s="1"/>
      <c r="M1482" s="1"/>
      <c r="N1482" s="1"/>
      <c r="O1482" s="1"/>
      <c r="P1482" s="1"/>
      <c r="Q1482" s="1"/>
    </row>
    <row r="1483" spans="1:17">
      <c r="A1483" s="1"/>
      <c r="B1483" s="1"/>
      <c r="C1483" s="1"/>
      <c r="D1483" s="1"/>
      <c r="E1483" s="1"/>
      <c r="F1483" s="1"/>
      <c r="G1483" s="1"/>
      <c r="H1483" s="1"/>
      <c r="I1483" s="1"/>
      <c r="J1483" s="1"/>
      <c r="K1483" s="1"/>
      <c r="L1483" s="1"/>
      <c r="M1483" s="1"/>
      <c r="N1483" s="1"/>
      <c r="O1483" s="1"/>
      <c r="P1483" s="1"/>
      <c r="Q1483" s="1"/>
    </row>
    <row r="1484" spans="1:17">
      <c r="A1484" s="1"/>
      <c r="B1484" s="1"/>
      <c r="C1484" s="1"/>
      <c r="D1484" s="1"/>
      <c r="E1484" s="1"/>
      <c r="F1484" s="1"/>
      <c r="G1484" s="1"/>
      <c r="H1484" s="1"/>
      <c r="I1484" s="1"/>
      <c r="J1484" s="1"/>
      <c r="K1484" s="1"/>
      <c r="L1484" s="1"/>
      <c r="M1484" s="1"/>
      <c r="N1484" s="1"/>
      <c r="O1484" s="1"/>
      <c r="P1484" s="1"/>
      <c r="Q1484" s="1"/>
    </row>
    <row r="1485" spans="1:17">
      <c r="A1485" s="1"/>
      <c r="B1485" s="1"/>
      <c r="C1485" s="1"/>
      <c r="D1485" s="1"/>
      <c r="E1485" s="1"/>
      <c r="F1485" s="1"/>
      <c r="G1485" s="1"/>
      <c r="H1485" s="1"/>
      <c r="I1485" s="1"/>
      <c r="J1485" s="1"/>
      <c r="K1485" s="1"/>
      <c r="L1485" s="1"/>
      <c r="M1485" s="1"/>
      <c r="N1485" s="1"/>
      <c r="O1485" s="1"/>
      <c r="P1485" s="1"/>
      <c r="Q1485" s="1"/>
    </row>
    <row r="1486" spans="1:17">
      <c r="A1486" s="1"/>
      <c r="B1486" s="1"/>
      <c r="C1486" s="1"/>
      <c r="D1486" s="1"/>
      <c r="E1486" s="1"/>
      <c r="F1486" s="1"/>
      <c r="G1486" s="1"/>
      <c r="H1486" s="1"/>
      <c r="I1486" s="1"/>
      <c r="J1486" s="1"/>
      <c r="K1486" s="1"/>
      <c r="L1486" s="1"/>
      <c r="M1486" s="1"/>
      <c r="N1486" s="1"/>
      <c r="O1486" s="1"/>
      <c r="P1486" s="1"/>
      <c r="Q1486" s="1"/>
    </row>
    <row r="1487" spans="1:17">
      <c r="A1487" s="1"/>
      <c r="B1487" s="1"/>
      <c r="C1487" s="1"/>
      <c r="D1487" s="1"/>
      <c r="E1487" s="1"/>
      <c r="F1487" s="1"/>
      <c r="G1487" s="1"/>
      <c r="H1487" s="1"/>
      <c r="I1487" s="1"/>
      <c r="J1487" s="1"/>
      <c r="K1487" s="1"/>
      <c r="L1487" s="1"/>
      <c r="M1487" s="1"/>
      <c r="N1487" s="1"/>
      <c r="O1487" s="1"/>
      <c r="P1487" s="1"/>
      <c r="Q1487" s="1"/>
    </row>
    <row r="1488" spans="1:17">
      <c r="A1488" s="1"/>
      <c r="B1488" s="1"/>
      <c r="C1488" s="1"/>
      <c r="D1488" s="1"/>
      <c r="E1488" s="1"/>
      <c r="F1488" s="1"/>
      <c r="G1488" s="1"/>
      <c r="H1488" s="1"/>
      <c r="I1488" s="1"/>
      <c r="J1488" s="1"/>
      <c r="K1488" s="1"/>
      <c r="L1488" s="1"/>
      <c r="M1488" s="1"/>
      <c r="N1488" s="1"/>
      <c r="O1488" s="1"/>
      <c r="P1488" s="1"/>
      <c r="Q1488" s="1"/>
    </row>
    <row r="1489" spans="1:17">
      <c r="A1489" s="1"/>
      <c r="B1489" s="1"/>
      <c r="C1489" s="1"/>
      <c r="D1489" s="1"/>
      <c r="E1489" s="1"/>
      <c r="F1489" s="1"/>
      <c r="G1489" s="1"/>
      <c r="H1489" s="1"/>
      <c r="I1489" s="1"/>
      <c r="J1489" s="1"/>
      <c r="K1489" s="1"/>
      <c r="L1489" s="1"/>
      <c r="M1489" s="1"/>
      <c r="N1489" s="1"/>
      <c r="O1489" s="1"/>
      <c r="P1489" s="1"/>
      <c r="Q1489" s="1"/>
    </row>
    <row r="1490" spans="1:17">
      <c r="A1490" s="1"/>
      <c r="B1490" s="1"/>
      <c r="C1490" s="1"/>
      <c r="D1490" s="1"/>
      <c r="E1490" s="1"/>
      <c r="F1490" s="1"/>
      <c r="G1490" s="1"/>
      <c r="H1490" s="1"/>
      <c r="I1490" s="1"/>
      <c r="J1490" s="1"/>
      <c r="K1490" s="1"/>
      <c r="L1490" s="1"/>
      <c r="M1490" s="1"/>
      <c r="N1490" s="1"/>
      <c r="O1490" s="1"/>
      <c r="P1490" s="1"/>
      <c r="Q1490" s="1"/>
    </row>
    <row r="1491" spans="1:17">
      <c r="A1491" s="1"/>
      <c r="B1491" s="1"/>
      <c r="C1491" s="1"/>
      <c r="D1491" s="1"/>
      <c r="E1491" s="1"/>
      <c r="F1491" s="1"/>
      <c r="G1491" s="1"/>
      <c r="H1491" s="1"/>
      <c r="I1491" s="1"/>
      <c r="J1491" s="1"/>
      <c r="K1491" s="1"/>
      <c r="L1491" s="1"/>
      <c r="M1491" s="1"/>
      <c r="N1491" s="1"/>
      <c r="O1491" s="1"/>
      <c r="P1491" s="1"/>
      <c r="Q1491" s="1"/>
    </row>
    <row r="1492" spans="1:17">
      <c r="A1492" s="1"/>
      <c r="B1492" s="1"/>
      <c r="C1492" s="1"/>
      <c r="D1492" s="1"/>
      <c r="E1492" s="1"/>
      <c r="F1492" s="1"/>
      <c r="G1492" s="1"/>
      <c r="H1492" s="1"/>
      <c r="I1492" s="1"/>
      <c r="J1492" s="1"/>
      <c r="K1492" s="1"/>
      <c r="L1492" s="1"/>
      <c r="M1492" s="1"/>
      <c r="N1492" s="1"/>
      <c r="O1492" s="1"/>
      <c r="P1492" s="1"/>
      <c r="Q1492" s="1"/>
    </row>
    <row r="1493" spans="1:17">
      <c r="A1493" s="1"/>
      <c r="B1493" s="1"/>
      <c r="C1493" s="1"/>
      <c r="D1493" s="1"/>
      <c r="E1493" s="1"/>
      <c r="F1493" s="1"/>
      <c r="G1493" s="1"/>
      <c r="H1493" s="1"/>
      <c r="I1493" s="1"/>
      <c r="J1493" s="1"/>
      <c r="K1493" s="1"/>
      <c r="L1493" s="1"/>
      <c r="M1493" s="1"/>
      <c r="N1493" s="1"/>
      <c r="O1493" s="1"/>
      <c r="P1493" s="1"/>
      <c r="Q1493" s="1"/>
    </row>
    <row r="1494" spans="1:17">
      <c r="A1494" s="1"/>
      <c r="B1494" s="1"/>
      <c r="C1494" s="1"/>
      <c r="D1494" s="1"/>
      <c r="E1494" s="1"/>
      <c r="F1494" s="1"/>
      <c r="G1494" s="1"/>
      <c r="H1494" s="1"/>
      <c r="I1494" s="1"/>
      <c r="J1494" s="1"/>
      <c r="K1494" s="1"/>
      <c r="L1494" s="1"/>
      <c r="M1494" s="1"/>
      <c r="N1494" s="1"/>
      <c r="O1494" s="1"/>
      <c r="P1494" s="1"/>
      <c r="Q1494" s="1"/>
    </row>
    <row r="1495" spans="1:17">
      <c r="A1495" s="1"/>
      <c r="B1495" s="1"/>
      <c r="C1495" s="1"/>
      <c r="D1495" s="1"/>
      <c r="E1495" s="1"/>
      <c r="F1495" s="1"/>
      <c r="G1495" s="1"/>
      <c r="H1495" s="1"/>
      <c r="I1495" s="1"/>
      <c r="J1495" s="1"/>
      <c r="K1495" s="1"/>
      <c r="L1495" s="1"/>
      <c r="M1495" s="1"/>
      <c r="N1495" s="1"/>
      <c r="O1495" s="1"/>
      <c r="P1495" s="1"/>
      <c r="Q1495" s="1"/>
    </row>
    <row r="1496" spans="1:17">
      <c r="A1496" s="1"/>
      <c r="B1496" s="1"/>
      <c r="C1496" s="1"/>
      <c r="D1496" s="1"/>
      <c r="E1496" s="1"/>
      <c r="F1496" s="1"/>
      <c r="G1496" s="1"/>
      <c r="H1496" s="1"/>
      <c r="I1496" s="1"/>
      <c r="J1496" s="1"/>
      <c r="K1496" s="1"/>
      <c r="L1496" s="1"/>
      <c r="M1496" s="1"/>
      <c r="N1496" s="1"/>
      <c r="O1496" s="1"/>
      <c r="P1496" s="1"/>
      <c r="Q1496" s="1"/>
    </row>
    <row r="1497" spans="1:17">
      <c r="A1497" s="1"/>
      <c r="B1497" s="1"/>
      <c r="C1497" s="1"/>
      <c r="D1497" s="1"/>
      <c r="E1497" s="1"/>
      <c r="F1497" s="1"/>
      <c r="G1497" s="1"/>
      <c r="H1497" s="1"/>
      <c r="I1497" s="1"/>
      <c r="J1497" s="1"/>
      <c r="K1497" s="1"/>
      <c r="L1497" s="1"/>
      <c r="M1497" s="1"/>
      <c r="N1497" s="1"/>
      <c r="O1497" s="1"/>
      <c r="P1497" s="1"/>
      <c r="Q1497" s="1"/>
    </row>
    <row r="1498" spans="1:17">
      <c r="A1498" s="1"/>
      <c r="B1498" s="1"/>
      <c r="C1498" s="1"/>
      <c r="D1498" s="1"/>
      <c r="E1498" s="1"/>
      <c r="F1498" s="1"/>
      <c r="G1498" s="1"/>
      <c r="H1498" s="1"/>
      <c r="I1498" s="1"/>
      <c r="J1498" s="1"/>
      <c r="K1498" s="1"/>
      <c r="L1498" s="1"/>
      <c r="M1498" s="1"/>
      <c r="N1498" s="1"/>
      <c r="O1498" s="1"/>
      <c r="P1498" s="1"/>
      <c r="Q1498" s="1"/>
    </row>
    <row r="1499" spans="1:17">
      <c r="A1499" s="1"/>
      <c r="B1499" s="1"/>
      <c r="C1499" s="1"/>
      <c r="D1499" s="1"/>
      <c r="E1499" s="1"/>
      <c r="F1499" s="1"/>
      <c r="G1499" s="1"/>
      <c r="H1499" s="1"/>
      <c r="I1499" s="1"/>
      <c r="J1499" s="1"/>
      <c r="K1499" s="1"/>
      <c r="L1499" s="1"/>
      <c r="M1499" s="1"/>
      <c r="N1499" s="1"/>
      <c r="O1499" s="1"/>
      <c r="P1499" s="1"/>
      <c r="Q1499" s="1"/>
    </row>
    <row r="1500" spans="1:17">
      <c r="A1500" s="1"/>
      <c r="B1500" s="1"/>
      <c r="C1500" s="1"/>
      <c r="D1500" s="1"/>
      <c r="E1500" s="1"/>
      <c r="F1500" s="1"/>
      <c r="G1500" s="1"/>
      <c r="H1500" s="1"/>
      <c r="I1500" s="1"/>
      <c r="J1500" s="1"/>
      <c r="K1500" s="1"/>
      <c r="L1500" s="1"/>
      <c r="M1500" s="1"/>
      <c r="N1500" s="1"/>
      <c r="O1500" s="1"/>
      <c r="P1500" s="1"/>
      <c r="Q1500" s="1"/>
    </row>
    <row r="1501" spans="1:17">
      <c r="A1501" s="1"/>
      <c r="B1501" s="1"/>
      <c r="C1501" s="1"/>
      <c r="D1501" s="1"/>
      <c r="E1501" s="1"/>
      <c r="F1501" s="1"/>
      <c r="G1501" s="1"/>
      <c r="H1501" s="1"/>
      <c r="I1501" s="1"/>
      <c r="J1501" s="1"/>
      <c r="K1501" s="1"/>
      <c r="L1501" s="1"/>
      <c r="M1501" s="1"/>
      <c r="N1501" s="1"/>
      <c r="O1501" s="1"/>
      <c r="P1501" s="1"/>
      <c r="Q1501" s="1"/>
    </row>
    <row r="1502" spans="1:17">
      <c r="A1502" s="1"/>
      <c r="B1502" s="1"/>
      <c r="C1502" s="1"/>
      <c r="D1502" s="1"/>
      <c r="E1502" s="1"/>
      <c r="F1502" s="1"/>
      <c r="G1502" s="1"/>
      <c r="H1502" s="1"/>
      <c r="I1502" s="1"/>
      <c r="J1502" s="1"/>
      <c r="K1502" s="1"/>
      <c r="L1502" s="1"/>
      <c r="M1502" s="1"/>
      <c r="N1502" s="1"/>
      <c r="O1502" s="1"/>
      <c r="P1502" s="1"/>
      <c r="Q1502" s="1"/>
    </row>
    <row r="1503" spans="1:17">
      <c r="A1503" s="1"/>
      <c r="B1503" s="1"/>
      <c r="C1503" s="1"/>
      <c r="D1503" s="1"/>
      <c r="E1503" s="1"/>
      <c r="F1503" s="1"/>
      <c r="G1503" s="1"/>
      <c r="H1503" s="1"/>
      <c r="I1503" s="1"/>
      <c r="J1503" s="1"/>
      <c r="K1503" s="1"/>
      <c r="L1503" s="1"/>
      <c r="M1503" s="1"/>
      <c r="N1503" s="1"/>
      <c r="O1503" s="1"/>
      <c r="P1503" s="1"/>
      <c r="Q1503" s="1"/>
    </row>
    <row r="1504" spans="1:17">
      <c r="A1504" s="1"/>
      <c r="B1504" s="1"/>
      <c r="C1504" s="1"/>
      <c r="D1504" s="1"/>
      <c r="E1504" s="1"/>
      <c r="F1504" s="1"/>
      <c r="G1504" s="1"/>
      <c r="H1504" s="1"/>
      <c r="I1504" s="1"/>
      <c r="J1504" s="1"/>
      <c r="K1504" s="1"/>
      <c r="L1504" s="1"/>
      <c r="M1504" s="1"/>
      <c r="N1504" s="1"/>
      <c r="O1504" s="1"/>
      <c r="P1504" s="1"/>
      <c r="Q1504" s="1"/>
    </row>
    <row r="1505" spans="1:17">
      <c r="A1505" s="1"/>
      <c r="B1505" s="1"/>
      <c r="C1505" s="1"/>
      <c r="D1505" s="1"/>
      <c r="E1505" s="1"/>
      <c r="F1505" s="1"/>
      <c r="G1505" s="1"/>
      <c r="H1505" s="1"/>
      <c r="I1505" s="1"/>
      <c r="J1505" s="1"/>
      <c r="K1505" s="1"/>
      <c r="L1505" s="1"/>
      <c r="M1505" s="1"/>
      <c r="N1505" s="1"/>
      <c r="O1505" s="1"/>
      <c r="P1505" s="1"/>
      <c r="Q1505" s="1"/>
    </row>
    <row r="1506" spans="1:17">
      <c r="A1506" s="1"/>
      <c r="B1506" s="1"/>
      <c r="C1506" s="1"/>
      <c r="D1506" s="1"/>
      <c r="E1506" s="1"/>
      <c r="F1506" s="1"/>
      <c r="G1506" s="1"/>
      <c r="H1506" s="1"/>
      <c r="I1506" s="1"/>
      <c r="J1506" s="1"/>
      <c r="K1506" s="1"/>
      <c r="L1506" s="1"/>
      <c r="M1506" s="1"/>
      <c r="N1506" s="1"/>
      <c r="O1506" s="1"/>
      <c r="P1506" s="1"/>
      <c r="Q1506" s="1"/>
    </row>
    <row r="1507" spans="1:17">
      <c r="A1507" s="1"/>
      <c r="B1507" s="1"/>
      <c r="C1507" s="1"/>
      <c r="D1507" s="1"/>
      <c r="E1507" s="1"/>
      <c r="F1507" s="1"/>
      <c r="G1507" s="1"/>
      <c r="H1507" s="1"/>
      <c r="I1507" s="1"/>
      <c r="J1507" s="1"/>
      <c r="K1507" s="1"/>
      <c r="L1507" s="1"/>
      <c r="M1507" s="1"/>
      <c r="N1507" s="1"/>
      <c r="O1507" s="1"/>
      <c r="P1507" s="1"/>
      <c r="Q1507" s="1"/>
    </row>
    <row r="1508" spans="1:17">
      <c r="A1508" s="1"/>
      <c r="B1508" s="1"/>
      <c r="C1508" s="1"/>
      <c r="D1508" s="1"/>
      <c r="E1508" s="1"/>
      <c r="F1508" s="1"/>
      <c r="G1508" s="1"/>
      <c r="H1508" s="1"/>
      <c r="I1508" s="1"/>
      <c r="J1508" s="1"/>
      <c r="K1508" s="1"/>
      <c r="L1508" s="1"/>
      <c r="M1508" s="1"/>
      <c r="N1508" s="1"/>
      <c r="O1508" s="1"/>
      <c r="P1508" s="1"/>
      <c r="Q1508" s="1"/>
    </row>
    <row r="1509" spans="1:17">
      <c r="A1509" s="1"/>
      <c r="B1509" s="1"/>
      <c r="C1509" s="1"/>
      <c r="D1509" s="1"/>
      <c r="E1509" s="1"/>
      <c r="F1509" s="1"/>
      <c r="G1509" s="1"/>
      <c r="H1509" s="1"/>
      <c r="I1509" s="1"/>
      <c r="J1509" s="1"/>
      <c r="K1509" s="1"/>
      <c r="L1509" s="1"/>
      <c r="M1509" s="1"/>
      <c r="N1509" s="1"/>
      <c r="O1509" s="1"/>
      <c r="P1509" s="1"/>
      <c r="Q1509" s="1"/>
    </row>
    <row r="1510" spans="1:17">
      <c r="A1510" s="1"/>
      <c r="B1510" s="1"/>
      <c r="C1510" s="1"/>
      <c r="D1510" s="1"/>
      <c r="E1510" s="1"/>
      <c r="F1510" s="1"/>
      <c r="G1510" s="1"/>
      <c r="H1510" s="1"/>
      <c r="I1510" s="1"/>
      <c r="J1510" s="1"/>
      <c r="K1510" s="1"/>
      <c r="L1510" s="1"/>
      <c r="M1510" s="1"/>
      <c r="N1510" s="1"/>
      <c r="O1510" s="1"/>
      <c r="P1510" s="1"/>
      <c r="Q1510" s="1"/>
    </row>
    <row r="1511" spans="1:17">
      <c r="A1511" s="1"/>
      <c r="B1511" s="1"/>
      <c r="C1511" s="1"/>
      <c r="D1511" s="1"/>
      <c r="E1511" s="1"/>
      <c r="F1511" s="1"/>
      <c r="G1511" s="1"/>
      <c r="H1511" s="1"/>
      <c r="I1511" s="1"/>
      <c r="J1511" s="1"/>
      <c r="K1511" s="1"/>
      <c r="L1511" s="1"/>
      <c r="M1511" s="1"/>
      <c r="N1511" s="1"/>
      <c r="O1511" s="1"/>
      <c r="P1511" s="1"/>
      <c r="Q1511" s="1"/>
    </row>
    <row r="1512" spans="1:17">
      <c r="A1512" s="1"/>
      <c r="B1512" s="1"/>
      <c r="C1512" s="1"/>
      <c r="D1512" s="1"/>
      <c r="E1512" s="1"/>
      <c r="F1512" s="1"/>
      <c r="G1512" s="1"/>
      <c r="H1512" s="1"/>
      <c r="I1512" s="1"/>
      <c r="J1512" s="1"/>
      <c r="K1512" s="1"/>
      <c r="L1512" s="1"/>
      <c r="M1512" s="1"/>
      <c r="N1512" s="1"/>
      <c r="O1512" s="1"/>
      <c r="P1512" s="1"/>
      <c r="Q1512" s="1"/>
    </row>
    <row r="1513" spans="1:17">
      <c r="A1513" s="1"/>
      <c r="B1513" s="1"/>
      <c r="C1513" s="1"/>
      <c r="D1513" s="1"/>
      <c r="E1513" s="1"/>
      <c r="F1513" s="1"/>
      <c r="G1513" s="1"/>
      <c r="H1513" s="1"/>
      <c r="I1513" s="1"/>
      <c r="J1513" s="1"/>
      <c r="K1513" s="1"/>
      <c r="L1513" s="1"/>
      <c r="M1513" s="1"/>
      <c r="N1513" s="1"/>
      <c r="O1513" s="1"/>
      <c r="P1513" s="1"/>
      <c r="Q1513" s="1"/>
    </row>
    <row r="1514" spans="1:17">
      <c r="A1514" s="1"/>
      <c r="B1514" s="1"/>
      <c r="C1514" s="1"/>
      <c r="D1514" s="1"/>
      <c r="E1514" s="1"/>
      <c r="F1514" s="1"/>
      <c r="G1514" s="1"/>
      <c r="H1514" s="1"/>
      <c r="I1514" s="1"/>
      <c r="J1514" s="1"/>
      <c r="K1514" s="1"/>
      <c r="L1514" s="1"/>
      <c r="M1514" s="1"/>
      <c r="N1514" s="1"/>
      <c r="O1514" s="1"/>
      <c r="P1514" s="1"/>
      <c r="Q1514" s="1"/>
    </row>
    <row r="1515" spans="1:17">
      <c r="A1515" s="1"/>
      <c r="B1515" s="1"/>
      <c r="C1515" s="1"/>
      <c r="D1515" s="1"/>
      <c r="E1515" s="1"/>
      <c r="F1515" s="1"/>
      <c r="G1515" s="1"/>
      <c r="H1515" s="1"/>
      <c r="I1515" s="1"/>
      <c r="J1515" s="1"/>
      <c r="K1515" s="1"/>
      <c r="L1515" s="1"/>
      <c r="M1515" s="1"/>
      <c r="N1515" s="1"/>
      <c r="O1515" s="1"/>
      <c r="P1515" s="1"/>
      <c r="Q1515" s="1"/>
    </row>
    <row r="1516" spans="1:17">
      <c r="A1516" s="1"/>
      <c r="B1516" s="1"/>
      <c r="C1516" s="1"/>
      <c r="D1516" s="1"/>
      <c r="E1516" s="1"/>
      <c r="F1516" s="1"/>
      <c r="G1516" s="1"/>
      <c r="H1516" s="1"/>
      <c r="I1516" s="1"/>
      <c r="J1516" s="1"/>
      <c r="K1516" s="1"/>
      <c r="L1516" s="1"/>
      <c r="M1516" s="1"/>
      <c r="N1516" s="1"/>
      <c r="O1516" s="1"/>
      <c r="P1516" s="1"/>
      <c r="Q1516" s="1"/>
    </row>
    <row r="1517" spans="1:17">
      <c r="A1517" s="1"/>
      <c r="B1517" s="1"/>
      <c r="C1517" s="1"/>
      <c r="D1517" s="1"/>
      <c r="E1517" s="1"/>
      <c r="F1517" s="1"/>
      <c r="G1517" s="1"/>
      <c r="H1517" s="1"/>
      <c r="I1517" s="1"/>
      <c r="J1517" s="1"/>
      <c r="K1517" s="1"/>
      <c r="L1517" s="1"/>
      <c r="M1517" s="1"/>
      <c r="N1517" s="1"/>
      <c r="O1517" s="1"/>
      <c r="P1517" s="1"/>
      <c r="Q1517" s="1"/>
    </row>
    <row r="1518" spans="1:17">
      <c r="A1518" s="1"/>
      <c r="B1518" s="1"/>
      <c r="C1518" s="1"/>
      <c r="D1518" s="1"/>
      <c r="E1518" s="1"/>
      <c r="F1518" s="1"/>
      <c r="G1518" s="1"/>
      <c r="H1518" s="1"/>
      <c r="I1518" s="1"/>
      <c r="J1518" s="1"/>
      <c r="K1518" s="1"/>
      <c r="L1518" s="1"/>
      <c r="M1518" s="1"/>
      <c r="N1518" s="1"/>
      <c r="O1518" s="1"/>
      <c r="P1518" s="1"/>
      <c r="Q1518" s="1"/>
    </row>
    <row r="1519" spans="1:17">
      <c r="A1519" s="1"/>
      <c r="B1519" s="1"/>
      <c r="C1519" s="1"/>
      <c r="D1519" s="1"/>
      <c r="E1519" s="1"/>
      <c r="F1519" s="1"/>
      <c r="G1519" s="1"/>
      <c r="H1519" s="1"/>
      <c r="I1519" s="1"/>
      <c r="J1519" s="1"/>
      <c r="K1519" s="1"/>
      <c r="L1519" s="1"/>
      <c r="M1519" s="1"/>
      <c r="N1519" s="1"/>
      <c r="O1519" s="1"/>
      <c r="P1519" s="1"/>
      <c r="Q1519" s="1"/>
    </row>
    <row r="1520" spans="1:17">
      <c r="A1520" s="1"/>
      <c r="B1520" s="1"/>
      <c r="C1520" s="1"/>
      <c r="D1520" s="1"/>
      <c r="E1520" s="1"/>
      <c r="F1520" s="1"/>
      <c r="G1520" s="1"/>
      <c r="H1520" s="1"/>
      <c r="I1520" s="1"/>
      <c r="J1520" s="1"/>
      <c r="K1520" s="1"/>
      <c r="L1520" s="1"/>
      <c r="M1520" s="1"/>
      <c r="N1520" s="1"/>
      <c r="O1520" s="1"/>
      <c r="P1520" s="1"/>
      <c r="Q1520" s="1"/>
    </row>
    <row r="1521" spans="1:17">
      <c r="A1521" s="1"/>
      <c r="B1521" s="1"/>
      <c r="C1521" s="1"/>
      <c r="D1521" s="1"/>
      <c r="E1521" s="1"/>
      <c r="F1521" s="1"/>
      <c r="G1521" s="1"/>
      <c r="H1521" s="1"/>
      <c r="I1521" s="1"/>
      <c r="J1521" s="1"/>
      <c r="K1521" s="1"/>
      <c r="L1521" s="1"/>
      <c r="M1521" s="1"/>
      <c r="N1521" s="1"/>
      <c r="O1521" s="1"/>
      <c r="P1521" s="1"/>
      <c r="Q1521" s="1"/>
    </row>
    <row r="1522" spans="1:17">
      <c r="A1522" s="1"/>
      <c r="B1522" s="1"/>
      <c r="C1522" s="1"/>
      <c r="D1522" s="1"/>
      <c r="E1522" s="1"/>
      <c r="F1522" s="1"/>
      <c r="G1522" s="1"/>
      <c r="H1522" s="1"/>
      <c r="I1522" s="1"/>
      <c r="J1522" s="1"/>
      <c r="K1522" s="1"/>
      <c r="L1522" s="1"/>
      <c r="M1522" s="1"/>
      <c r="N1522" s="1"/>
      <c r="O1522" s="1"/>
      <c r="P1522" s="1"/>
      <c r="Q1522" s="1"/>
    </row>
    <row r="1523" spans="1:17">
      <c r="A1523" s="1"/>
      <c r="B1523" s="1"/>
      <c r="C1523" s="1"/>
      <c r="D1523" s="1"/>
      <c r="E1523" s="1"/>
      <c r="F1523" s="1"/>
      <c r="G1523" s="1"/>
      <c r="H1523" s="1"/>
      <c r="I1523" s="1"/>
      <c r="J1523" s="1"/>
      <c r="K1523" s="1"/>
      <c r="L1523" s="1"/>
      <c r="M1523" s="1"/>
      <c r="N1523" s="1"/>
      <c r="O1523" s="1"/>
      <c r="P1523" s="1"/>
      <c r="Q1523" s="1"/>
    </row>
    <row r="1524" spans="1:17">
      <c r="A1524" s="1"/>
      <c r="B1524" s="1"/>
      <c r="C1524" s="1"/>
      <c r="D1524" s="1"/>
      <c r="E1524" s="1"/>
      <c r="F1524" s="1"/>
      <c r="G1524" s="1"/>
      <c r="H1524" s="1"/>
      <c r="I1524" s="1"/>
      <c r="J1524" s="1"/>
      <c r="K1524" s="1"/>
      <c r="L1524" s="1"/>
      <c r="M1524" s="1"/>
      <c r="N1524" s="1"/>
      <c r="O1524" s="1"/>
      <c r="P1524" s="1"/>
      <c r="Q1524" s="1"/>
    </row>
    <row r="1525" spans="1:17">
      <c r="A1525" s="1"/>
      <c r="B1525" s="1"/>
      <c r="C1525" s="1"/>
      <c r="D1525" s="1"/>
      <c r="E1525" s="1"/>
      <c r="F1525" s="1"/>
      <c r="G1525" s="1"/>
      <c r="H1525" s="1"/>
      <c r="I1525" s="1"/>
      <c r="J1525" s="1"/>
      <c r="K1525" s="1"/>
      <c r="L1525" s="1"/>
      <c r="M1525" s="1"/>
      <c r="N1525" s="1"/>
      <c r="O1525" s="1"/>
      <c r="P1525" s="1"/>
      <c r="Q1525" s="1"/>
    </row>
    <row r="1526" spans="1:17">
      <c r="A1526" s="1"/>
      <c r="B1526" s="1"/>
      <c r="C1526" s="1"/>
      <c r="D1526" s="1"/>
      <c r="E1526" s="1"/>
      <c r="F1526" s="1"/>
      <c r="G1526" s="1"/>
      <c r="H1526" s="1"/>
      <c r="I1526" s="1"/>
      <c r="J1526" s="1"/>
      <c r="K1526" s="1"/>
      <c r="L1526" s="1"/>
      <c r="M1526" s="1"/>
      <c r="N1526" s="1"/>
      <c r="O1526" s="1"/>
      <c r="P1526" s="1"/>
      <c r="Q1526" s="1"/>
    </row>
    <row r="1527" spans="1:17">
      <c r="A1527" s="1"/>
      <c r="B1527" s="1"/>
      <c r="C1527" s="1"/>
      <c r="D1527" s="1"/>
      <c r="E1527" s="1"/>
      <c r="F1527" s="1"/>
      <c r="G1527" s="1"/>
      <c r="H1527" s="1"/>
      <c r="I1527" s="1"/>
      <c r="J1527" s="1"/>
      <c r="K1527" s="1"/>
      <c r="L1527" s="1"/>
      <c r="M1527" s="1"/>
      <c r="N1527" s="1"/>
      <c r="O1527" s="1"/>
      <c r="P1527" s="1"/>
      <c r="Q1527" s="1"/>
    </row>
    <row r="1528" spans="1:17">
      <c r="A1528" s="1"/>
      <c r="B1528" s="1"/>
      <c r="C1528" s="1"/>
      <c r="D1528" s="1"/>
      <c r="E1528" s="1"/>
      <c r="F1528" s="1"/>
      <c r="G1528" s="1"/>
      <c r="H1528" s="1"/>
      <c r="I1528" s="1"/>
      <c r="J1528" s="1"/>
      <c r="K1528" s="1"/>
      <c r="L1528" s="1"/>
      <c r="M1528" s="1"/>
      <c r="N1528" s="1"/>
      <c r="O1528" s="1"/>
      <c r="P1528" s="1"/>
      <c r="Q1528" s="1"/>
    </row>
    <row r="1529" spans="1:17">
      <c r="A1529" s="1"/>
      <c r="B1529" s="1"/>
      <c r="C1529" s="1"/>
      <c r="D1529" s="1"/>
      <c r="E1529" s="1"/>
      <c r="F1529" s="1"/>
      <c r="G1529" s="1"/>
      <c r="H1529" s="1"/>
      <c r="I1529" s="1"/>
      <c r="J1529" s="1"/>
      <c r="K1529" s="1"/>
      <c r="L1529" s="1"/>
      <c r="M1529" s="1"/>
      <c r="N1529" s="1"/>
      <c r="O1529" s="1"/>
      <c r="P1529" s="1"/>
      <c r="Q1529" s="1"/>
    </row>
    <row r="1530" spans="1:17">
      <c r="A1530" s="1"/>
      <c r="B1530" s="1"/>
      <c r="C1530" s="1"/>
      <c r="D1530" s="1"/>
      <c r="E1530" s="1"/>
      <c r="F1530" s="1"/>
      <c r="G1530" s="1"/>
      <c r="H1530" s="1"/>
      <c r="I1530" s="1"/>
      <c r="J1530" s="1"/>
      <c r="K1530" s="1"/>
      <c r="L1530" s="1"/>
      <c r="M1530" s="1"/>
      <c r="N1530" s="1"/>
      <c r="O1530" s="1"/>
      <c r="P1530" s="1"/>
      <c r="Q1530" s="1"/>
    </row>
    <row r="1531" spans="1:17">
      <c r="A1531" s="1"/>
      <c r="B1531" s="1"/>
      <c r="C1531" s="1"/>
      <c r="D1531" s="1"/>
      <c r="E1531" s="1"/>
      <c r="F1531" s="1"/>
      <c r="G1531" s="1"/>
      <c r="H1531" s="1"/>
      <c r="I1531" s="1"/>
      <c r="J1531" s="1"/>
      <c r="K1531" s="1"/>
      <c r="L1531" s="1"/>
      <c r="M1531" s="1"/>
      <c r="N1531" s="1"/>
      <c r="O1531" s="1"/>
      <c r="P1531" s="1"/>
      <c r="Q1531" s="1"/>
    </row>
    <row r="1532" spans="1:17">
      <c r="A1532" s="1"/>
      <c r="B1532" s="1"/>
      <c r="C1532" s="1"/>
      <c r="D1532" s="1"/>
      <c r="E1532" s="1"/>
      <c r="F1532" s="1"/>
      <c r="G1532" s="1"/>
      <c r="H1532" s="1"/>
      <c r="I1532" s="1"/>
      <c r="J1532" s="1"/>
      <c r="K1532" s="1"/>
      <c r="L1532" s="1"/>
      <c r="M1532" s="1"/>
      <c r="N1532" s="1"/>
      <c r="O1532" s="1"/>
      <c r="P1532" s="1"/>
      <c r="Q1532" s="1"/>
    </row>
    <row r="1533" spans="1:17">
      <c r="A1533" s="1"/>
      <c r="B1533" s="1"/>
      <c r="C1533" s="1"/>
      <c r="D1533" s="1"/>
      <c r="E1533" s="1"/>
      <c r="F1533" s="1"/>
      <c r="G1533" s="1"/>
      <c r="H1533" s="1"/>
      <c r="I1533" s="1"/>
      <c r="J1533" s="1"/>
      <c r="K1533" s="1"/>
      <c r="L1533" s="1"/>
      <c r="M1533" s="1"/>
      <c r="N1533" s="1"/>
      <c r="O1533" s="1"/>
      <c r="P1533" s="1"/>
      <c r="Q1533" s="1"/>
    </row>
    <row r="1534" spans="1:17">
      <c r="A1534" s="1"/>
      <c r="B1534" s="1"/>
      <c r="C1534" s="1"/>
      <c r="D1534" s="1"/>
      <c r="E1534" s="1"/>
      <c r="F1534" s="1"/>
      <c r="G1534" s="1"/>
      <c r="H1534" s="1"/>
      <c r="I1534" s="1"/>
      <c r="J1534" s="1"/>
      <c r="K1534" s="1"/>
      <c r="L1534" s="1"/>
      <c r="M1534" s="1"/>
      <c r="N1534" s="1"/>
      <c r="O1534" s="1"/>
      <c r="P1534" s="1"/>
      <c r="Q1534" s="1"/>
    </row>
    <row r="1535" spans="1:17">
      <c r="A1535" s="1"/>
      <c r="B1535" s="1"/>
      <c r="C1535" s="1"/>
      <c r="D1535" s="1"/>
      <c r="E1535" s="1"/>
      <c r="F1535" s="1"/>
      <c r="G1535" s="1"/>
      <c r="H1535" s="1"/>
      <c r="I1535" s="1"/>
      <c r="J1535" s="1"/>
      <c r="K1535" s="1"/>
      <c r="L1535" s="1"/>
      <c r="M1535" s="1"/>
      <c r="N1535" s="1"/>
      <c r="O1535" s="1"/>
      <c r="P1535" s="1"/>
      <c r="Q1535" s="1"/>
    </row>
    <row r="1536" spans="1:17">
      <c r="A1536" s="1"/>
      <c r="B1536" s="1"/>
      <c r="C1536" s="1"/>
      <c r="D1536" s="1"/>
      <c r="E1536" s="1"/>
      <c r="F1536" s="1"/>
      <c r="G1536" s="1"/>
      <c r="H1536" s="1"/>
      <c r="I1536" s="1"/>
      <c r="J1536" s="1"/>
      <c r="K1536" s="1"/>
      <c r="L1536" s="1"/>
      <c r="M1536" s="1"/>
      <c r="N1536" s="1"/>
      <c r="O1536" s="1"/>
      <c r="P1536" s="1"/>
      <c r="Q1536" s="1"/>
    </row>
    <row r="1537" spans="1:17">
      <c r="A1537" s="1"/>
      <c r="B1537" s="1"/>
      <c r="C1537" s="1"/>
      <c r="D1537" s="1"/>
      <c r="E1537" s="1"/>
      <c r="F1537" s="1"/>
      <c r="G1537" s="1"/>
      <c r="H1537" s="1"/>
      <c r="I1537" s="1"/>
      <c r="J1537" s="1"/>
      <c r="K1537" s="1"/>
      <c r="L1537" s="1"/>
      <c r="M1537" s="1"/>
      <c r="N1537" s="1"/>
      <c r="O1537" s="1"/>
      <c r="P1537" s="1"/>
      <c r="Q1537" s="1"/>
    </row>
    <row r="1538" spans="1:17">
      <c r="A1538" s="1"/>
      <c r="B1538" s="1"/>
      <c r="C1538" s="1"/>
      <c r="D1538" s="1"/>
      <c r="E1538" s="1"/>
      <c r="F1538" s="1"/>
      <c r="G1538" s="1"/>
      <c r="H1538" s="1"/>
      <c r="I1538" s="1"/>
      <c r="J1538" s="1"/>
      <c r="K1538" s="1"/>
      <c r="L1538" s="1"/>
      <c r="M1538" s="1"/>
      <c r="N1538" s="1"/>
      <c r="O1538" s="1"/>
      <c r="P1538" s="1"/>
      <c r="Q1538" s="1"/>
    </row>
    <row r="1539" spans="1:17">
      <c r="A1539" s="1"/>
      <c r="B1539" s="1"/>
      <c r="C1539" s="1"/>
      <c r="D1539" s="1"/>
      <c r="E1539" s="1"/>
      <c r="F1539" s="1"/>
      <c r="G1539" s="1"/>
      <c r="H1539" s="1"/>
      <c r="I1539" s="1"/>
      <c r="J1539" s="1"/>
      <c r="K1539" s="1"/>
      <c r="L1539" s="1"/>
      <c r="M1539" s="1"/>
      <c r="N1539" s="1"/>
      <c r="O1539" s="1"/>
      <c r="P1539" s="1"/>
      <c r="Q1539" s="1"/>
    </row>
    <row r="1540" spans="1:17">
      <c r="A1540" s="1"/>
      <c r="B1540" s="1"/>
      <c r="C1540" s="1"/>
      <c r="D1540" s="1"/>
      <c r="E1540" s="1"/>
      <c r="F1540" s="1"/>
      <c r="G1540" s="1"/>
      <c r="H1540" s="1"/>
      <c r="I1540" s="1"/>
      <c r="J1540" s="1"/>
      <c r="K1540" s="1"/>
      <c r="L1540" s="1"/>
      <c r="M1540" s="1"/>
      <c r="N1540" s="1"/>
      <c r="O1540" s="1"/>
      <c r="P1540" s="1"/>
      <c r="Q1540" s="1"/>
    </row>
    <row r="1541" spans="1:17">
      <c r="A1541" s="1"/>
      <c r="B1541" s="1"/>
      <c r="C1541" s="1"/>
      <c r="D1541" s="1"/>
      <c r="E1541" s="1"/>
      <c r="F1541" s="1"/>
      <c r="G1541" s="1"/>
      <c r="H1541" s="1"/>
      <c r="I1541" s="1"/>
      <c r="J1541" s="1"/>
      <c r="K1541" s="1"/>
      <c r="L1541" s="1"/>
      <c r="M1541" s="1"/>
      <c r="N1541" s="1"/>
      <c r="O1541" s="1"/>
      <c r="P1541" s="1"/>
      <c r="Q1541" s="1"/>
    </row>
    <row r="1542" spans="1:17">
      <c r="A1542" s="1"/>
      <c r="B1542" s="1"/>
      <c r="C1542" s="1"/>
      <c r="D1542" s="1"/>
      <c r="E1542" s="1"/>
      <c r="F1542" s="1"/>
      <c r="G1542" s="1"/>
      <c r="H1542" s="1"/>
      <c r="I1542" s="1"/>
      <c r="J1542" s="1"/>
      <c r="K1542" s="1"/>
      <c r="L1542" s="1"/>
      <c r="M1542" s="1"/>
      <c r="N1542" s="1"/>
      <c r="O1542" s="1"/>
      <c r="P1542" s="1"/>
      <c r="Q1542" s="1"/>
    </row>
    <row r="1543" spans="1:17">
      <c r="A1543" s="1"/>
      <c r="B1543" s="1"/>
      <c r="C1543" s="1"/>
      <c r="D1543" s="1"/>
      <c r="E1543" s="1"/>
      <c r="F1543" s="1"/>
      <c r="G1543" s="1"/>
      <c r="H1543" s="1"/>
      <c r="I1543" s="1"/>
      <c r="J1543" s="1"/>
      <c r="K1543" s="1"/>
      <c r="L1543" s="1"/>
      <c r="M1543" s="1"/>
      <c r="N1543" s="1"/>
      <c r="O1543" s="1"/>
      <c r="P1543" s="1"/>
      <c r="Q1543" s="1"/>
    </row>
    <row r="1544" spans="1:17">
      <c r="A1544" s="1"/>
      <c r="B1544" s="1"/>
      <c r="C1544" s="1"/>
      <c r="D1544" s="1"/>
      <c r="E1544" s="1"/>
      <c r="F1544" s="1"/>
      <c r="G1544" s="1"/>
      <c r="H1544" s="1"/>
      <c r="I1544" s="1"/>
      <c r="J1544" s="1"/>
      <c r="K1544" s="1"/>
      <c r="L1544" s="1"/>
      <c r="M1544" s="1"/>
      <c r="N1544" s="1"/>
      <c r="O1544" s="1"/>
      <c r="P1544" s="1"/>
      <c r="Q1544" s="1"/>
    </row>
    <row r="1545" spans="1:17">
      <c r="A1545" s="1"/>
      <c r="B1545" s="1"/>
      <c r="C1545" s="1"/>
      <c r="D1545" s="1"/>
      <c r="E1545" s="1"/>
      <c r="F1545" s="1"/>
      <c r="G1545" s="1"/>
      <c r="H1545" s="1"/>
      <c r="I1545" s="1"/>
      <c r="J1545" s="1"/>
      <c r="K1545" s="1"/>
      <c r="L1545" s="1"/>
      <c r="M1545" s="1"/>
      <c r="N1545" s="1"/>
      <c r="O1545" s="1"/>
      <c r="P1545" s="1"/>
      <c r="Q1545" s="1"/>
    </row>
    <row r="1546" spans="1:17">
      <c r="A1546" s="1"/>
      <c r="B1546" s="1"/>
      <c r="C1546" s="1"/>
      <c r="D1546" s="1"/>
      <c r="E1546" s="1"/>
      <c r="F1546" s="1"/>
      <c r="G1546" s="1"/>
      <c r="H1546" s="1"/>
      <c r="I1546" s="1"/>
      <c r="J1546" s="1"/>
      <c r="K1546" s="1"/>
      <c r="L1546" s="1"/>
      <c r="M1546" s="1"/>
      <c r="N1546" s="1"/>
      <c r="O1546" s="1"/>
      <c r="P1546" s="1"/>
      <c r="Q1546" s="1"/>
    </row>
    <row r="1547" spans="1:17">
      <c r="A1547" s="1"/>
      <c r="B1547" s="1"/>
      <c r="C1547" s="1"/>
      <c r="D1547" s="1"/>
      <c r="E1547" s="1"/>
      <c r="F1547" s="1"/>
      <c r="G1547" s="1"/>
      <c r="H1547" s="1"/>
      <c r="I1547" s="1"/>
      <c r="J1547" s="1"/>
      <c r="K1547" s="1"/>
      <c r="L1547" s="1"/>
      <c r="M1547" s="1"/>
      <c r="N1547" s="1"/>
      <c r="O1547" s="1"/>
      <c r="P1547" s="1"/>
      <c r="Q1547" s="1"/>
    </row>
    <row r="1548" spans="1:17">
      <c r="A1548" s="1"/>
      <c r="B1548" s="1"/>
      <c r="C1548" s="1"/>
      <c r="D1548" s="1"/>
      <c r="E1548" s="1"/>
      <c r="F1548" s="1"/>
      <c r="G1548" s="1"/>
      <c r="H1548" s="1"/>
      <c r="I1548" s="1"/>
      <c r="J1548" s="1"/>
      <c r="K1548" s="1"/>
      <c r="L1548" s="1"/>
      <c r="M1548" s="1"/>
      <c r="N1548" s="1"/>
      <c r="O1548" s="1"/>
      <c r="P1548" s="1"/>
      <c r="Q1548" s="1"/>
    </row>
    <row r="1549" spans="1:17">
      <c r="A1549" s="1"/>
      <c r="B1549" s="1"/>
      <c r="C1549" s="1"/>
      <c r="D1549" s="1"/>
      <c r="E1549" s="1"/>
      <c r="F1549" s="1"/>
      <c r="G1549" s="1"/>
      <c r="H1549" s="1"/>
      <c r="I1549" s="1"/>
      <c r="J1549" s="1"/>
      <c r="K1549" s="1"/>
      <c r="L1549" s="1"/>
      <c r="M1549" s="1"/>
      <c r="N1549" s="1"/>
      <c r="O1549" s="1"/>
      <c r="P1549" s="1"/>
      <c r="Q1549" s="1"/>
    </row>
    <row r="1550" spans="1:17">
      <c r="A1550" s="1"/>
      <c r="B1550" s="1"/>
      <c r="C1550" s="1"/>
      <c r="D1550" s="1"/>
      <c r="E1550" s="1"/>
      <c r="F1550" s="1"/>
      <c r="G1550" s="1"/>
      <c r="H1550" s="1"/>
      <c r="I1550" s="1"/>
      <c r="J1550" s="1"/>
      <c r="K1550" s="1"/>
      <c r="L1550" s="1"/>
      <c r="M1550" s="1"/>
      <c r="N1550" s="1"/>
      <c r="O1550" s="1"/>
      <c r="P1550" s="1"/>
      <c r="Q1550" s="1"/>
    </row>
    <row r="1551" spans="1:17">
      <c r="A1551" s="1"/>
      <c r="B1551" s="1"/>
      <c r="C1551" s="1"/>
      <c r="D1551" s="1"/>
      <c r="E1551" s="1"/>
      <c r="F1551" s="1"/>
      <c r="G1551" s="1"/>
      <c r="H1551" s="1"/>
      <c r="I1551" s="1"/>
      <c r="J1551" s="1"/>
      <c r="K1551" s="1"/>
      <c r="L1551" s="1"/>
      <c r="M1551" s="1"/>
      <c r="N1551" s="1"/>
      <c r="O1551" s="1"/>
      <c r="P1551" s="1"/>
      <c r="Q1551" s="1"/>
    </row>
    <row r="1552" spans="1:17">
      <c r="A1552" s="1"/>
      <c r="B1552" s="1"/>
      <c r="C1552" s="1"/>
      <c r="D1552" s="1"/>
      <c r="E1552" s="1"/>
      <c r="F1552" s="1"/>
      <c r="G1552" s="1"/>
      <c r="H1552" s="1"/>
      <c r="I1552" s="1"/>
      <c r="J1552" s="1"/>
      <c r="K1552" s="1"/>
      <c r="L1552" s="1"/>
      <c r="M1552" s="1"/>
      <c r="N1552" s="1"/>
      <c r="O1552" s="1"/>
      <c r="P1552" s="1"/>
      <c r="Q1552" s="1"/>
    </row>
    <row r="1553" spans="1:17">
      <c r="A1553" s="1"/>
      <c r="B1553" s="1"/>
      <c r="C1553" s="1"/>
      <c r="D1553" s="1"/>
      <c r="E1553" s="1"/>
      <c r="F1553" s="1"/>
      <c r="G1553" s="1"/>
      <c r="H1553" s="1"/>
      <c r="I1553" s="1"/>
      <c r="J1553" s="1"/>
      <c r="K1553" s="1"/>
      <c r="L1553" s="1"/>
      <c r="M1553" s="1"/>
      <c r="N1553" s="1"/>
      <c r="O1553" s="1"/>
      <c r="P1553" s="1"/>
      <c r="Q1553" s="1"/>
    </row>
    <row r="1554" spans="1:17">
      <c r="A1554" s="1"/>
      <c r="B1554" s="1"/>
      <c r="C1554" s="1"/>
      <c r="D1554" s="1"/>
      <c r="E1554" s="1"/>
      <c r="F1554" s="1"/>
      <c r="G1554" s="1"/>
      <c r="H1554" s="1"/>
      <c r="I1554" s="1"/>
      <c r="J1554" s="1"/>
      <c r="K1554" s="1"/>
      <c r="L1554" s="1"/>
      <c r="M1554" s="1"/>
      <c r="N1554" s="1"/>
      <c r="O1554" s="1"/>
      <c r="P1554" s="1"/>
      <c r="Q1554" s="1"/>
    </row>
    <row r="1555" spans="1:17">
      <c r="A1555" s="1"/>
      <c r="B1555" s="1"/>
      <c r="C1555" s="1"/>
      <c r="D1555" s="1"/>
      <c r="E1555" s="1"/>
      <c r="F1555" s="1"/>
      <c r="G1555" s="1"/>
      <c r="H1555" s="1"/>
      <c r="I1555" s="1"/>
      <c r="J1555" s="1"/>
      <c r="K1555" s="1"/>
      <c r="L1555" s="1"/>
      <c r="M1555" s="1"/>
      <c r="N1555" s="1"/>
      <c r="O1555" s="1"/>
      <c r="P1555" s="1"/>
      <c r="Q1555" s="1"/>
    </row>
    <row r="1556" spans="1:17">
      <c r="A1556" s="1"/>
      <c r="B1556" s="1"/>
      <c r="C1556" s="1"/>
      <c r="D1556" s="1"/>
      <c r="E1556" s="1"/>
      <c r="F1556" s="1"/>
      <c r="G1556" s="1"/>
      <c r="H1556" s="1"/>
      <c r="I1556" s="1"/>
      <c r="J1556" s="1"/>
      <c r="K1556" s="1"/>
      <c r="L1556" s="1"/>
      <c r="M1556" s="1"/>
      <c r="N1556" s="1"/>
      <c r="O1556" s="1"/>
      <c r="P1556" s="1"/>
      <c r="Q1556" s="1"/>
    </row>
    <row r="1557" spans="1:17">
      <c r="A1557" s="1"/>
      <c r="B1557" s="1"/>
      <c r="C1557" s="1"/>
      <c r="D1557" s="1"/>
      <c r="E1557" s="1"/>
      <c r="F1557" s="1"/>
      <c r="G1557" s="1"/>
      <c r="H1557" s="1"/>
      <c r="I1557" s="1"/>
      <c r="J1557" s="1"/>
      <c r="K1557" s="1"/>
      <c r="L1557" s="1"/>
      <c r="M1557" s="1"/>
      <c r="N1557" s="1"/>
      <c r="O1557" s="1"/>
      <c r="P1557" s="1"/>
      <c r="Q1557" s="1"/>
    </row>
    <row r="1558" spans="1:17">
      <c r="A1558" s="1"/>
      <c r="B1558" s="1"/>
      <c r="C1558" s="1"/>
      <c r="D1558" s="1"/>
      <c r="E1558" s="1"/>
      <c r="F1558" s="1"/>
      <c r="G1558" s="1"/>
      <c r="H1558" s="1"/>
      <c r="I1558" s="1"/>
      <c r="J1558" s="1"/>
      <c r="K1558" s="1"/>
      <c r="L1558" s="1"/>
      <c r="M1558" s="1"/>
      <c r="N1558" s="1"/>
      <c r="O1558" s="1"/>
      <c r="P1558" s="1"/>
      <c r="Q1558" s="1"/>
    </row>
    <row r="1559" spans="1:17">
      <c r="A1559" s="1"/>
      <c r="B1559" s="1"/>
      <c r="C1559" s="1"/>
      <c r="D1559" s="1"/>
      <c r="E1559" s="1"/>
      <c r="F1559" s="1"/>
      <c r="G1559" s="1"/>
      <c r="H1559" s="1"/>
      <c r="I1559" s="1"/>
      <c r="J1559" s="1"/>
      <c r="K1559" s="1"/>
      <c r="L1559" s="1"/>
      <c r="M1559" s="1"/>
      <c r="N1559" s="1"/>
      <c r="O1559" s="1"/>
      <c r="P1559" s="1"/>
      <c r="Q1559" s="1"/>
    </row>
    <row r="1560" spans="1:17">
      <c r="A1560" s="1"/>
      <c r="B1560" s="1"/>
      <c r="C1560" s="1"/>
      <c r="D1560" s="1"/>
      <c r="E1560" s="1"/>
      <c r="F1560" s="1"/>
      <c r="G1560" s="1"/>
      <c r="H1560" s="1"/>
      <c r="I1560" s="1"/>
      <c r="J1560" s="1"/>
      <c r="K1560" s="1"/>
      <c r="L1560" s="1"/>
      <c r="M1560" s="1"/>
      <c r="N1560" s="1"/>
      <c r="O1560" s="1"/>
      <c r="P1560" s="1"/>
      <c r="Q1560" s="1"/>
    </row>
    <row r="1561" spans="1:17">
      <c r="A1561" s="1"/>
      <c r="B1561" s="1"/>
      <c r="C1561" s="1"/>
      <c r="D1561" s="1"/>
      <c r="E1561" s="1"/>
      <c r="F1561" s="1"/>
      <c r="G1561" s="1"/>
      <c r="H1561" s="1"/>
      <c r="I1561" s="1"/>
      <c r="J1561" s="1"/>
      <c r="K1561" s="1"/>
      <c r="L1561" s="1"/>
      <c r="M1561" s="1"/>
      <c r="N1561" s="1"/>
      <c r="O1561" s="1"/>
      <c r="P1561" s="1"/>
      <c r="Q1561" s="1"/>
    </row>
    <row r="1562" spans="1:17">
      <c r="A1562" s="1"/>
      <c r="B1562" s="1"/>
      <c r="C1562" s="1"/>
      <c r="D1562" s="1"/>
      <c r="E1562" s="1"/>
      <c r="F1562" s="1"/>
      <c r="G1562" s="1"/>
      <c r="H1562" s="1"/>
      <c r="I1562" s="1"/>
      <c r="J1562" s="1"/>
      <c r="K1562" s="1"/>
      <c r="L1562" s="1"/>
      <c r="M1562" s="1"/>
      <c r="N1562" s="1"/>
      <c r="O1562" s="1"/>
      <c r="P1562" s="1"/>
      <c r="Q1562" s="1"/>
    </row>
    <row r="1563" spans="1:17">
      <c r="A1563" s="1"/>
      <c r="B1563" s="1"/>
      <c r="C1563" s="1"/>
      <c r="D1563" s="1"/>
      <c r="E1563" s="1"/>
      <c r="F1563" s="1"/>
      <c r="G1563" s="1"/>
      <c r="H1563" s="1"/>
      <c r="I1563" s="1"/>
      <c r="J1563" s="1"/>
      <c r="K1563" s="1"/>
      <c r="L1563" s="1"/>
      <c r="M1563" s="1"/>
      <c r="N1563" s="1"/>
      <c r="O1563" s="1"/>
      <c r="P1563" s="1"/>
      <c r="Q1563" s="1"/>
    </row>
    <row r="1564" spans="1:17">
      <c r="A1564" s="1"/>
      <c r="B1564" s="1"/>
      <c r="C1564" s="1"/>
      <c r="D1564" s="1"/>
      <c r="E1564" s="1"/>
      <c r="F1564" s="1"/>
      <c r="G1564" s="1"/>
      <c r="H1564" s="1"/>
      <c r="I1564" s="1"/>
      <c r="J1564" s="1"/>
      <c r="K1564" s="1"/>
      <c r="L1564" s="1"/>
      <c r="M1564" s="1"/>
      <c r="N1564" s="1"/>
      <c r="O1564" s="1"/>
      <c r="P1564" s="1"/>
      <c r="Q1564" s="1"/>
    </row>
    <row r="1565" spans="1:17">
      <c r="A1565" s="1"/>
      <c r="B1565" s="1"/>
      <c r="C1565" s="1"/>
      <c r="D1565" s="1"/>
      <c r="E1565" s="1"/>
      <c r="F1565" s="1"/>
      <c r="G1565" s="1"/>
      <c r="H1565" s="1"/>
      <c r="I1565" s="1"/>
      <c r="J1565" s="1"/>
      <c r="K1565" s="1"/>
      <c r="L1565" s="1"/>
      <c r="M1565" s="1"/>
      <c r="N1565" s="1"/>
      <c r="O1565" s="1"/>
      <c r="P1565" s="1"/>
      <c r="Q1565" s="1"/>
    </row>
    <row r="1566" spans="1:17">
      <c r="A1566" s="1"/>
      <c r="B1566" s="1"/>
      <c r="C1566" s="1"/>
      <c r="D1566" s="1"/>
      <c r="E1566" s="1"/>
      <c r="F1566" s="1"/>
      <c r="G1566" s="1"/>
      <c r="H1566" s="1"/>
      <c r="I1566" s="1"/>
      <c r="J1566" s="1"/>
      <c r="K1566" s="1"/>
      <c r="L1566" s="1"/>
      <c r="M1566" s="1"/>
      <c r="N1566" s="1"/>
      <c r="O1566" s="1"/>
      <c r="P1566" s="1"/>
      <c r="Q1566" s="1"/>
    </row>
    <row r="1567" spans="1:17">
      <c r="A1567" s="1"/>
      <c r="B1567" s="1"/>
      <c r="C1567" s="1"/>
      <c r="D1567" s="1"/>
      <c r="E1567" s="1"/>
      <c r="F1567" s="1"/>
      <c r="G1567" s="1"/>
      <c r="H1567" s="1"/>
      <c r="I1567" s="1"/>
      <c r="J1567" s="1"/>
      <c r="K1567" s="1"/>
      <c r="L1567" s="1"/>
      <c r="M1567" s="1"/>
      <c r="N1567" s="1"/>
      <c r="O1567" s="1"/>
      <c r="P1567" s="1"/>
      <c r="Q1567" s="1"/>
    </row>
    <row r="1568" spans="1:17">
      <c r="A1568" s="1"/>
      <c r="B1568" s="1"/>
      <c r="C1568" s="1"/>
      <c r="D1568" s="1"/>
      <c r="E1568" s="1"/>
      <c r="F1568" s="1"/>
      <c r="G1568" s="1"/>
      <c r="H1568" s="1"/>
      <c r="I1568" s="1"/>
      <c r="J1568" s="1"/>
      <c r="K1568" s="1"/>
      <c r="L1568" s="1"/>
      <c r="M1568" s="1"/>
      <c r="N1568" s="1"/>
      <c r="O1568" s="1"/>
      <c r="P1568" s="1"/>
      <c r="Q1568" s="1"/>
    </row>
    <row r="1569" spans="1:17">
      <c r="A1569" s="1"/>
      <c r="B1569" s="1"/>
      <c r="C1569" s="1"/>
      <c r="D1569" s="1"/>
      <c r="E1569" s="1"/>
      <c r="F1569" s="1"/>
      <c r="G1569" s="1"/>
      <c r="H1569" s="1"/>
      <c r="I1569" s="1"/>
      <c r="J1569" s="1"/>
      <c r="K1569" s="1"/>
      <c r="L1569" s="1"/>
      <c r="M1569" s="1"/>
      <c r="N1569" s="1"/>
      <c r="O1569" s="1"/>
      <c r="P1569" s="1"/>
      <c r="Q1569" s="1"/>
    </row>
    <row r="1570" spans="1:17">
      <c r="A1570" s="1"/>
      <c r="B1570" s="1"/>
      <c r="C1570" s="1"/>
      <c r="D1570" s="1"/>
      <c r="E1570" s="1"/>
      <c r="F1570" s="1"/>
      <c r="G1570" s="1"/>
      <c r="H1570" s="1"/>
      <c r="I1570" s="1"/>
      <c r="J1570" s="1"/>
      <c r="K1570" s="1"/>
      <c r="L1570" s="1"/>
      <c r="M1570" s="1"/>
      <c r="N1570" s="1"/>
      <c r="O1570" s="1"/>
      <c r="P1570" s="1"/>
      <c r="Q1570" s="1"/>
    </row>
    <row r="1571" spans="1:17">
      <c r="A1571" s="1"/>
      <c r="B1571" s="1"/>
      <c r="C1571" s="1"/>
      <c r="D1571" s="1"/>
      <c r="E1571" s="1"/>
      <c r="F1571" s="1"/>
      <c r="G1571" s="1"/>
      <c r="H1571" s="1"/>
      <c r="I1571" s="1"/>
      <c r="J1571" s="1"/>
      <c r="K1571" s="1"/>
      <c r="L1571" s="1"/>
      <c r="M1571" s="1"/>
      <c r="N1571" s="1"/>
      <c r="O1571" s="1"/>
      <c r="P1571" s="1"/>
      <c r="Q1571" s="1"/>
    </row>
    <row r="1572" spans="1:17">
      <c r="A1572" s="1"/>
      <c r="B1572" s="1"/>
      <c r="C1572" s="1"/>
      <c r="D1572" s="1"/>
      <c r="E1572" s="1"/>
      <c r="F1572" s="1"/>
      <c r="G1572" s="1"/>
      <c r="H1572" s="1"/>
      <c r="I1572" s="1"/>
      <c r="J1572" s="1"/>
      <c r="K1572" s="1"/>
      <c r="L1572" s="1"/>
      <c r="M1572" s="1"/>
      <c r="N1572" s="1"/>
      <c r="O1572" s="1"/>
      <c r="P1572" s="1"/>
      <c r="Q1572" s="1"/>
    </row>
    <row r="1573" spans="1:17">
      <c r="A1573" s="1"/>
      <c r="B1573" s="1"/>
      <c r="C1573" s="1"/>
      <c r="D1573" s="1"/>
      <c r="E1573" s="1"/>
      <c r="F1573" s="1"/>
      <c r="G1573" s="1"/>
      <c r="H1573" s="1"/>
      <c r="I1573" s="1"/>
      <c r="J1573" s="1"/>
      <c r="K1573" s="1"/>
      <c r="L1573" s="1"/>
      <c r="M1573" s="1"/>
      <c r="N1573" s="1"/>
      <c r="O1573" s="1"/>
      <c r="P1573" s="1"/>
      <c r="Q1573" s="1"/>
    </row>
    <row r="1574" spans="1:17">
      <c r="A1574" s="1"/>
      <c r="B1574" s="1"/>
      <c r="C1574" s="1"/>
      <c r="D1574" s="1"/>
      <c r="E1574" s="1"/>
      <c r="F1574" s="1"/>
      <c r="G1574" s="1"/>
      <c r="H1574" s="1"/>
      <c r="I1574" s="1"/>
      <c r="J1574" s="1"/>
      <c r="K1574" s="1"/>
      <c r="L1574" s="1"/>
      <c r="M1574" s="1"/>
      <c r="N1574" s="1"/>
      <c r="O1574" s="1"/>
      <c r="P1574" s="1"/>
      <c r="Q1574" s="1"/>
    </row>
    <row r="1575" spans="1:17">
      <c r="A1575" s="1"/>
      <c r="B1575" s="1"/>
      <c r="C1575" s="1"/>
      <c r="D1575" s="1"/>
      <c r="E1575" s="1"/>
      <c r="F1575" s="1"/>
      <c r="G1575" s="1"/>
      <c r="H1575" s="1"/>
      <c r="I1575" s="1"/>
      <c r="J1575" s="1"/>
      <c r="K1575" s="1"/>
      <c r="L1575" s="1"/>
      <c r="M1575" s="1"/>
      <c r="N1575" s="1"/>
      <c r="O1575" s="1"/>
      <c r="P1575" s="1"/>
      <c r="Q1575" s="1"/>
    </row>
    <row r="1576" spans="1:17">
      <c r="A1576" s="1"/>
      <c r="B1576" s="1"/>
      <c r="C1576" s="1"/>
      <c r="D1576" s="1"/>
      <c r="E1576" s="1"/>
      <c r="F1576" s="1"/>
      <c r="G1576" s="1"/>
      <c r="H1576" s="1"/>
      <c r="I1576" s="1"/>
      <c r="J1576" s="1"/>
      <c r="K1576" s="1"/>
      <c r="L1576" s="1"/>
      <c r="M1576" s="1"/>
      <c r="N1576" s="1"/>
      <c r="O1576" s="1"/>
      <c r="P1576" s="1"/>
      <c r="Q1576" s="1"/>
    </row>
    <row r="1577" spans="1:17">
      <c r="A1577" s="1"/>
      <c r="B1577" s="1"/>
      <c r="C1577" s="1"/>
      <c r="D1577" s="1"/>
      <c r="E1577" s="1"/>
      <c r="F1577" s="1"/>
      <c r="G1577" s="1"/>
      <c r="H1577" s="1"/>
      <c r="I1577" s="1"/>
      <c r="J1577" s="1"/>
      <c r="K1577" s="1"/>
      <c r="L1577" s="1"/>
      <c r="M1577" s="1"/>
      <c r="N1577" s="1"/>
      <c r="O1577" s="1"/>
      <c r="P1577" s="1"/>
      <c r="Q1577" s="1"/>
    </row>
    <row r="1578" spans="1:17">
      <c r="A1578" s="1"/>
      <c r="B1578" s="1"/>
      <c r="C1578" s="1"/>
      <c r="D1578" s="1"/>
      <c r="E1578" s="1"/>
      <c r="F1578" s="1"/>
      <c r="G1578" s="1"/>
      <c r="H1578" s="1"/>
      <c r="I1578" s="1"/>
      <c r="J1578" s="1"/>
      <c r="K1578" s="1"/>
      <c r="L1578" s="1"/>
      <c r="M1578" s="1"/>
      <c r="N1578" s="1"/>
      <c r="O1578" s="1"/>
      <c r="P1578" s="1"/>
      <c r="Q1578" s="1"/>
    </row>
    <row r="1579" spans="1:17">
      <c r="A1579" s="1"/>
      <c r="B1579" s="1"/>
      <c r="C1579" s="1"/>
      <c r="D1579" s="1"/>
      <c r="E1579" s="1"/>
      <c r="F1579" s="1"/>
      <c r="G1579" s="1"/>
      <c r="H1579" s="1"/>
      <c r="I1579" s="1"/>
      <c r="J1579" s="1"/>
      <c r="K1579" s="1"/>
      <c r="L1579" s="1"/>
      <c r="M1579" s="1"/>
      <c r="N1579" s="1"/>
      <c r="O1579" s="1"/>
      <c r="P1579" s="1"/>
      <c r="Q1579" s="1"/>
    </row>
    <row r="1580" spans="1:17">
      <c r="A1580" s="1"/>
      <c r="B1580" s="1"/>
      <c r="C1580" s="1"/>
      <c r="D1580" s="1"/>
      <c r="E1580" s="1"/>
      <c r="F1580" s="1"/>
      <c r="G1580" s="1"/>
      <c r="H1580" s="1"/>
      <c r="I1580" s="1"/>
      <c r="J1580" s="1"/>
      <c r="K1580" s="1"/>
      <c r="L1580" s="1"/>
      <c r="M1580" s="1"/>
      <c r="N1580" s="1"/>
      <c r="O1580" s="1"/>
      <c r="P1580" s="1"/>
      <c r="Q1580" s="1"/>
    </row>
    <row r="1581" spans="1:17">
      <c r="A1581" s="1"/>
      <c r="B1581" s="1"/>
      <c r="C1581" s="1"/>
      <c r="D1581" s="1"/>
      <c r="E1581" s="1"/>
      <c r="F1581" s="1"/>
      <c r="G1581" s="1"/>
      <c r="H1581" s="1"/>
      <c r="I1581" s="1"/>
      <c r="J1581" s="1"/>
      <c r="K1581" s="1"/>
      <c r="L1581" s="1"/>
      <c r="M1581" s="1"/>
      <c r="N1581" s="1"/>
      <c r="O1581" s="1"/>
      <c r="P1581" s="1"/>
      <c r="Q1581" s="1"/>
    </row>
    <row r="1582" spans="1:17">
      <c r="A1582" s="1"/>
      <c r="B1582" s="1"/>
      <c r="C1582" s="1"/>
      <c r="D1582" s="1"/>
      <c r="E1582" s="1"/>
      <c r="F1582" s="1"/>
      <c r="G1582" s="1"/>
      <c r="H1582" s="1"/>
      <c r="I1582" s="1"/>
      <c r="J1582" s="1"/>
      <c r="K1582" s="1"/>
      <c r="L1582" s="1"/>
      <c r="M1582" s="1"/>
      <c r="N1582" s="1"/>
      <c r="O1582" s="1"/>
      <c r="P1582" s="1"/>
      <c r="Q1582" s="1"/>
    </row>
    <row r="1583" spans="1:17">
      <c r="A1583" s="1"/>
      <c r="B1583" s="1"/>
      <c r="C1583" s="1"/>
      <c r="D1583" s="1"/>
      <c r="E1583" s="1"/>
      <c r="F1583" s="1"/>
      <c r="G1583" s="1"/>
      <c r="H1583" s="1"/>
      <c r="I1583" s="1"/>
      <c r="J1583" s="1"/>
      <c r="K1583" s="1"/>
      <c r="L1583" s="1"/>
      <c r="M1583" s="1"/>
      <c r="N1583" s="1"/>
      <c r="O1583" s="1"/>
      <c r="P1583" s="1"/>
      <c r="Q1583" s="1"/>
    </row>
    <row r="1584" spans="1:17">
      <c r="A1584" s="1"/>
      <c r="B1584" s="1"/>
      <c r="C1584" s="1"/>
      <c r="D1584" s="1"/>
      <c r="E1584" s="1"/>
      <c r="F1584" s="1"/>
      <c r="G1584" s="1"/>
      <c r="H1584" s="1"/>
      <c r="I1584" s="1"/>
      <c r="J1584" s="1"/>
      <c r="K1584" s="1"/>
      <c r="L1584" s="1"/>
      <c r="M1584" s="1"/>
      <c r="N1584" s="1"/>
      <c r="O1584" s="1"/>
      <c r="P1584" s="1"/>
      <c r="Q1584" s="1"/>
    </row>
    <row r="1585" spans="1:17">
      <c r="A1585" s="1"/>
      <c r="B1585" s="1"/>
      <c r="C1585" s="1"/>
      <c r="D1585" s="1"/>
      <c r="E1585" s="1"/>
      <c r="F1585" s="1"/>
      <c r="G1585" s="1"/>
      <c r="H1585" s="1"/>
      <c r="I1585" s="1"/>
      <c r="J1585" s="1"/>
      <c r="K1585" s="1"/>
      <c r="L1585" s="1"/>
      <c r="M1585" s="1"/>
      <c r="N1585" s="1"/>
      <c r="O1585" s="1"/>
      <c r="P1585" s="1"/>
      <c r="Q1585" s="1"/>
    </row>
    <row r="1586" spans="1:17">
      <c r="A1586" s="1"/>
      <c r="B1586" s="1"/>
      <c r="C1586" s="1"/>
      <c r="D1586" s="1"/>
      <c r="E1586" s="1"/>
      <c r="F1586" s="1"/>
      <c r="G1586" s="1"/>
      <c r="H1586" s="1"/>
      <c r="I1586" s="1"/>
      <c r="J1586" s="1"/>
      <c r="K1586" s="1"/>
      <c r="L1586" s="1"/>
      <c r="M1586" s="1"/>
      <c r="N1586" s="1"/>
      <c r="O1586" s="1"/>
      <c r="P1586" s="1"/>
      <c r="Q1586" s="1"/>
    </row>
    <row r="1587" spans="1:17">
      <c r="A1587" s="1"/>
      <c r="B1587" s="1"/>
      <c r="C1587" s="1"/>
      <c r="D1587" s="1"/>
      <c r="E1587" s="1"/>
      <c r="F1587" s="1"/>
      <c r="G1587" s="1"/>
      <c r="H1587" s="1"/>
      <c r="I1587" s="1"/>
      <c r="J1587" s="1"/>
      <c r="K1587" s="1"/>
      <c r="L1587" s="1"/>
      <c r="M1587" s="1"/>
      <c r="N1587" s="1"/>
      <c r="O1587" s="1"/>
      <c r="P1587" s="1"/>
      <c r="Q1587" s="1"/>
    </row>
    <row r="1588" spans="1:17">
      <c r="A1588" s="1"/>
      <c r="B1588" s="1"/>
      <c r="C1588" s="1"/>
      <c r="D1588" s="1"/>
      <c r="E1588" s="1"/>
      <c r="F1588" s="1"/>
      <c r="G1588" s="1"/>
      <c r="H1588" s="1"/>
      <c r="I1588" s="1"/>
      <c r="J1588" s="1"/>
      <c r="K1588" s="1"/>
      <c r="L1588" s="1"/>
      <c r="M1588" s="1"/>
      <c r="N1588" s="1"/>
      <c r="O1588" s="1"/>
      <c r="P1588" s="1"/>
      <c r="Q1588" s="1"/>
    </row>
    <row r="1589" spans="1:17">
      <c r="A1589" s="1"/>
      <c r="B1589" s="1"/>
      <c r="C1589" s="1"/>
      <c r="D1589" s="1"/>
      <c r="E1589" s="1"/>
      <c r="F1589" s="1"/>
      <c r="G1589" s="1"/>
      <c r="H1589" s="1"/>
      <c r="I1589" s="1"/>
      <c r="J1589" s="1"/>
      <c r="K1589" s="1"/>
      <c r="L1589" s="1"/>
      <c r="M1589" s="1"/>
      <c r="N1589" s="1"/>
      <c r="O1589" s="1"/>
      <c r="P1589" s="1"/>
      <c r="Q1589" s="1"/>
    </row>
    <row r="1590" spans="1:17">
      <c r="A1590" s="1"/>
      <c r="B1590" s="1"/>
      <c r="C1590" s="1"/>
      <c r="D1590" s="1"/>
      <c r="E1590" s="1"/>
      <c r="F1590" s="1"/>
      <c r="G1590" s="1"/>
      <c r="H1590" s="1"/>
      <c r="I1590" s="1"/>
      <c r="J1590" s="1"/>
      <c r="K1590" s="1"/>
      <c r="L1590" s="1"/>
      <c r="M1590" s="1"/>
      <c r="N1590" s="1"/>
      <c r="O1590" s="1"/>
      <c r="P1590" s="1"/>
      <c r="Q1590" s="1"/>
    </row>
    <row r="1591" spans="1:17">
      <c r="A1591" s="1"/>
      <c r="B1591" s="1"/>
      <c r="C1591" s="1"/>
      <c r="D1591" s="1"/>
      <c r="E1591" s="1"/>
      <c r="F1591" s="1"/>
      <c r="G1591" s="1"/>
      <c r="H1591" s="1"/>
      <c r="I1591" s="1"/>
      <c r="J1591" s="1"/>
      <c r="K1591" s="1"/>
      <c r="L1591" s="1"/>
      <c r="M1591" s="1"/>
      <c r="N1591" s="1"/>
      <c r="O1591" s="1"/>
      <c r="P1591" s="1"/>
      <c r="Q1591" s="1"/>
    </row>
    <row r="1592" spans="1:17">
      <c r="A1592" s="1"/>
      <c r="B1592" s="1"/>
      <c r="C1592" s="1"/>
      <c r="D1592" s="1"/>
      <c r="E1592" s="1"/>
      <c r="F1592" s="1"/>
      <c r="G1592" s="1"/>
      <c r="H1592" s="1"/>
      <c r="I1592" s="1"/>
      <c r="J1592" s="1"/>
      <c r="K1592" s="1"/>
      <c r="L1592" s="1"/>
      <c r="M1592" s="1"/>
      <c r="N1592" s="1"/>
      <c r="O1592" s="1"/>
      <c r="P1592" s="1"/>
      <c r="Q1592" s="1"/>
    </row>
    <row r="1593" spans="1:17">
      <c r="A1593" s="1"/>
      <c r="B1593" s="1"/>
      <c r="C1593" s="1"/>
      <c r="D1593" s="1"/>
      <c r="E1593" s="1"/>
      <c r="F1593" s="1"/>
      <c r="G1593" s="1"/>
      <c r="H1593" s="1"/>
      <c r="I1593" s="1"/>
      <c r="J1593" s="1"/>
      <c r="K1593" s="1"/>
      <c r="L1593" s="1"/>
      <c r="M1593" s="1"/>
      <c r="N1593" s="1"/>
      <c r="O1593" s="1"/>
      <c r="P1593" s="1"/>
      <c r="Q1593" s="1"/>
    </row>
    <row r="1594" spans="1:17">
      <c r="A1594" s="1"/>
      <c r="B1594" s="1"/>
      <c r="C1594" s="1"/>
      <c r="D1594" s="1"/>
      <c r="E1594" s="1"/>
      <c r="F1594" s="1"/>
      <c r="G1594" s="1"/>
      <c r="H1594" s="1"/>
      <c r="I1594" s="1"/>
      <c r="J1594" s="1"/>
      <c r="K1594" s="1"/>
      <c r="L1594" s="1"/>
      <c r="M1594" s="1"/>
      <c r="N1594" s="1"/>
      <c r="O1594" s="1"/>
      <c r="P1594" s="1"/>
      <c r="Q1594" s="1"/>
    </row>
    <row r="1595" spans="1:17">
      <c r="A1595" s="1"/>
      <c r="B1595" s="1"/>
      <c r="C1595" s="1"/>
      <c r="D1595" s="1"/>
      <c r="E1595" s="1"/>
      <c r="F1595" s="1"/>
      <c r="G1595" s="1"/>
      <c r="H1595" s="1"/>
      <c r="I1595" s="1"/>
      <c r="J1595" s="1"/>
      <c r="K1595" s="1"/>
      <c r="L1595" s="1"/>
      <c r="M1595" s="1"/>
      <c r="N1595" s="1"/>
      <c r="O1595" s="1"/>
      <c r="P1595" s="1"/>
      <c r="Q1595" s="1"/>
    </row>
    <row r="1596" spans="1:17">
      <c r="A1596" s="1"/>
      <c r="B1596" s="1"/>
      <c r="C1596" s="1"/>
      <c r="D1596" s="1"/>
      <c r="E1596" s="1"/>
      <c r="F1596" s="1"/>
      <c r="G1596" s="1"/>
      <c r="H1596" s="1"/>
      <c r="I1596" s="1"/>
      <c r="J1596" s="1"/>
      <c r="K1596" s="1"/>
      <c r="L1596" s="1"/>
      <c r="M1596" s="1"/>
      <c r="N1596" s="1"/>
      <c r="O1596" s="1"/>
      <c r="P1596" s="1"/>
      <c r="Q1596" s="1"/>
    </row>
    <row r="1597" spans="1:17">
      <c r="A1597" s="1"/>
      <c r="B1597" s="1"/>
      <c r="C1597" s="1"/>
      <c r="D1597" s="1"/>
      <c r="E1597" s="1"/>
      <c r="F1597" s="1"/>
      <c r="G1597" s="1"/>
      <c r="H1597" s="1"/>
      <c r="I1597" s="1"/>
      <c r="J1597" s="1"/>
      <c r="K1597" s="1"/>
      <c r="L1597" s="1"/>
      <c r="M1597" s="1"/>
      <c r="N1597" s="1"/>
      <c r="O1597" s="1"/>
      <c r="P1597" s="1"/>
      <c r="Q1597" s="1"/>
    </row>
    <row r="1598" spans="1:17">
      <c r="A1598" s="1"/>
      <c r="B1598" s="1"/>
      <c r="C1598" s="1"/>
      <c r="D1598" s="1"/>
      <c r="E1598" s="1"/>
      <c r="F1598" s="1"/>
      <c r="G1598" s="1"/>
      <c r="H1598" s="1"/>
      <c r="I1598" s="1"/>
      <c r="J1598" s="1"/>
      <c r="K1598" s="1"/>
      <c r="L1598" s="1"/>
      <c r="M1598" s="1"/>
      <c r="N1598" s="1"/>
      <c r="O1598" s="1"/>
      <c r="P1598" s="1"/>
      <c r="Q1598" s="1"/>
    </row>
    <row r="1599" spans="1:17">
      <c r="A1599" s="1"/>
      <c r="B1599" s="1"/>
      <c r="C1599" s="1"/>
      <c r="D1599" s="1"/>
      <c r="E1599" s="1"/>
      <c r="F1599" s="1"/>
      <c r="G1599" s="1"/>
      <c r="H1599" s="1"/>
      <c r="I1599" s="1"/>
      <c r="J1599" s="1"/>
      <c r="K1599" s="1"/>
      <c r="L1599" s="1"/>
      <c r="M1599" s="1"/>
      <c r="N1599" s="1"/>
      <c r="O1599" s="1"/>
      <c r="P1599" s="1"/>
      <c r="Q1599" s="1"/>
    </row>
    <row r="1600" spans="1:17">
      <c r="A1600" s="1"/>
      <c r="B1600" s="1"/>
      <c r="C1600" s="1"/>
      <c r="D1600" s="1"/>
      <c r="E1600" s="1"/>
      <c r="F1600" s="1"/>
      <c r="G1600" s="1"/>
      <c r="H1600" s="1"/>
      <c r="I1600" s="1"/>
      <c r="J1600" s="1"/>
      <c r="K1600" s="1"/>
      <c r="L1600" s="1"/>
      <c r="M1600" s="1"/>
      <c r="N1600" s="1"/>
      <c r="O1600" s="1"/>
      <c r="P1600" s="1"/>
      <c r="Q1600" s="1"/>
    </row>
    <row r="1601" spans="1:17">
      <c r="A1601" s="1"/>
      <c r="B1601" s="1"/>
      <c r="C1601" s="1"/>
      <c r="D1601" s="1"/>
      <c r="E1601" s="1"/>
      <c r="F1601" s="1"/>
      <c r="G1601" s="1"/>
      <c r="H1601" s="1"/>
      <c r="I1601" s="1"/>
      <c r="J1601" s="1"/>
      <c r="K1601" s="1"/>
      <c r="L1601" s="1"/>
      <c r="M1601" s="1"/>
      <c r="N1601" s="1"/>
      <c r="O1601" s="1"/>
      <c r="P1601" s="1"/>
      <c r="Q1601" s="1"/>
    </row>
    <row r="1602" spans="1:17">
      <c r="A1602" s="1"/>
      <c r="B1602" s="1"/>
      <c r="C1602" s="1"/>
      <c r="D1602" s="1"/>
      <c r="E1602" s="1"/>
      <c r="F1602" s="1"/>
      <c r="G1602" s="1"/>
      <c r="H1602" s="1"/>
      <c r="I1602" s="1"/>
      <c r="J1602" s="1"/>
      <c r="K1602" s="1"/>
      <c r="L1602" s="1"/>
      <c r="M1602" s="1"/>
      <c r="N1602" s="1"/>
      <c r="O1602" s="1"/>
      <c r="P1602" s="1"/>
      <c r="Q1602" s="1"/>
    </row>
    <row r="1603" spans="1:17">
      <c r="A1603" s="1"/>
      <c r="B1603" s="1"/>
      <c r="C1603" s="1"/>
      <c r="D1603" s="1"/>
      <c r="E1603" s="1"/>
      <c r="F1603" s="1"/>
      <c r="G1603" s="1"/>
      <c r="H1603" s="1"/>
      <c r="I1603" s="1"/>
      <c r="J1603" s="1"/>
      <c r="K1603" s="1"/>
      <c r="L1603" s="1"/>
      <c r="M1603" s="1"/>
      <c r="N1603" s="1"/>
      <c r="O1603" s="1"/>
      <c r="P1603" s="1"/>
      <c r="Q1603" s="1"/>
    </row>
    <row r="1604" spans="1:17">
      <c r="A1604" s="1"/>
      <c r="B1604" s="1"/>
      <c r="C1604" s="1"/>
      <c r="D1604" s="1"/>
      <c r="E1604" s="1"/>
      <c r="F1604" s="1"/>
      <c r="G1604" s="1"/>
      <c r="H1604" s="1"/>
      <c r="I1604" s="1"/>
      <c r="J1604" s="1"/>
      <c r="K1604" s="1"/>
      <c r="L1604" s="1"/>
      <c r="M1604" s="1"/>
      <c r="N1604" s="1"/>
      <c r="O1604" s="1"/>
      <c r="P1604" s="1"/>
      <c r="Q1604" s="1"/>
    </row>
    <row r="1605" spans="1:17">
      <c r="A1605" s="1"/>
      <c r="B1605" s="1"/>
      <c r="C1605" s="1"/>
      <c r="D1605" s="1"/>
      <c r="E1605" s="1"/>
      <c r="F1605" s="1"/>
      <c r="G1605" s="1"/>
      <c r="H1605" s="1"/>
      <c r="I1605" s="1"/>
      <c r="J1605" s="1"/>
      <c r="K1605" s="1"/>
      <c r="L1605" s="1"/>
      <c r="M1605" s="1"/>
      <c r="N1605" s="1"/>
      <c r="O1605" s="1"/>
      <c r="P1605" s="1"/>
      <c r="Q1605" s="1"/>
    </row>
    <row r="1606" spans="1:17">
      <c r="A1606" s="1"/>
      <c r="B1606" s="1"/>
      <c r="C1606" s="1"/>
      <c r="D1606" s="1"/>
      <c r="E1606" s="1"/>
      <c r="F1606" s="1"/>
      <c r="G1606" s="1"/>
      <c r="H1606" s="1"/>
      <c r="I1606" s="1"/>
      <c r="J1606" s="1"/>
      <c r="K1606" s="1"/>
      <c r="L1606" s="1"/>
      <c r="M1606" s="1"/>
      <c r="N1606" s="1"/>
      <c r="O1606" s="1"/>
      <c r="P1606" s="1"/>
      <c r="Q1606" s="1"/>
    </row>
    <row r="1607" spans="1:17">
      <c r="A1607" s="1"/>
      <c r="B1607" s="1"/>
      <c r="C1607" s="1"/>
      <c r="D1607" s="1"/>
      <c r="E1607" s="1"/>
      <c r="F1607" s="1"/>
      <c r="G1607" s="1"/>
      <c r="H1607" s="1"/>
      <c r="I1607" s="1"/>
      <c r="J1607" s="1"/>
      <c r="K1607" s="1"/>
      <c r="L1607" s="1"/>
      <c r="M1607" s="1"/>
      <c r="N1607" s="1"/>
      <c r="O1607" s="1"/>
      <c r="P1607" s="1"/>
      <c r="Q1607" s="1"/>
    </row>
    <row r="1608" spans="1:17">
      <c r="A1608" s="1"/>
      <c r="B1608" s="1"/>
      <c r="C1608" s="1"/>
      <c r="D1608" s="1"/>
      <c r="E1608" s="1"/>
      <c r="F1608" s="1"/>
      <c r="G1608" s="1"/>
      <c r="H1608" s="1"/>
      <c r="I1608" s="1"/>
      <c r="J1608" s="1"/>
      <c r="K1608" s="1"/>
      <c r="L1608" s="1"/>
      <c r="M1608" s="1"/>
      <c r="N1608" s="1"/>
      <c r="O1608" s="1"/>
      <c r="P1608" s="1"/>
      <c r="Q1608" s="1"/>
    </row>
    <row r="1609" spans="1:17">
      <c r="A1609" s="1"/>
      <c r="B1609" s="1"/>
      <c r="C1609" s="1"/>
      <c r="D1609" s="1"/>
      <c r="E1609" s="1"/>
      <c r="F1609" s="1"/>
      <c r="G1609" s="1"/>
      <c r="H1609" s="1"/>
      <c r="I1609" s="1"/>
      <c r="J1609" s="1"/>
      <c r="K1609" s="1"/>
      <c r="L1609" s="1"/>
      <c r="M1609" s="1"/>
      <c r="N1609" s="1"/>
      <c r="O1609" s="1"/>
      <c r="P1609" s="1"/>
      <c r="Q1609" s="1"/>
    </row>
    <row r="1610" spans="1:17">
      <c r="A1610" s="1"/>
      <c r="B1610" s="1"/>
      <c r="C1610" s="1"/>
      <c r="D1610" s="1"/>
      <c r="E1610" s="1"/>
      <c r="F1610" s="1"/>
      <c r="G1610" s="1"/>
      <c r="H1610" s="1"/>
      <c r="I1610" s="1"/>
      <c r="J1610" s="1"/>
      <c r="K1610" s="1"/>
      <c r="L1610" s="1"/>
      <c r="M1610" s="1"/>
      <c r="N1610" s="1"/>
      <c r="O1610" s="1"/>
      <c r="P1610" s="1"/>
      <c r="Q1610" s="1"/>
    </row>
    <row r="1611" spans="1:17">
      <c r="A1611" s="1"/>
      <c r="B1611" s="1"/>
      <c r="C1611" s="1"/>
      <c r="D1611" s="1"/>
      <c r="E1611" s="1"/>
      <c r="F1611" s="1"/>
      <c r="G1611" s="1"/>
      <c r="H1611" s="1"/>
      <c r="I1611" s="1"/>
      <c r="J1611" s="1"/>
      <c r="K1611" s="1"/>
      <c r="L1611" s="1"/>
      <c r="M1611" s="1"/>
      <c r="N1611" s="1"/>
      <c r="O1611" s="1"/>
      <c r="P1611" s="1"/>
      <c r="Q1611" s="1"/>
    </row>
    <row r="1612" spans="1:17">
      <c r="A1612" s="1"/>
      <c r="B1612" s="1"/>
      <c r="C1612" s="1"/>
      <c r="D1612" s="1"/>
      <c r="E1612" s="1"/>
      <c r="F1612" s="1"/>
      <c r="G1612" s="1"/>
      <c r="H1612" s="1"/>
      <c r="I1612" s="1"/>
      <c r="J1612" s="1"/>
      <c r="K1612" s="1"/>
      <c r="L1612" s="1"/>
      <c r="M1612" s="1"/>
      <c r="N1612" s="1"/>
      <c r="O1612" s="1"/>
      <c r="P1612" s="1"/>
      <c r="Q1612" s="1"/>
    </row>
    <row r="1613" spans="1:17">
      <c r="A1613" s="1"/>
      <c r="B1613" s="1"/>
      <c r="C1613" s="1"/>
      <c r="D1613" s="1"/>
      <c r="E1613" s="1"/>
      <c r="F1613" s="1"/>
      <c r="G1613" s="1"/>
      <c r="H1613" s="1"/>
      <c r="I1613" s="1"/>
      <c r="J1613" s="1"/>
      <c r="K1613" s="1"/>
      <c r="L1613" s="1"/>
      <c r="M1613" s="1"/>
      <c r="N1613" s="1"/>
      <c r="O1613" s="1"/>
      <c r="P1613" s="1"/>
      <c r="Q1613" s="1"/>
    </row>
    <row r="1614" spans="1:17">
      <c r="A1614" s="1"/>
      <c r="B1614" s="1"/>
      <c r="C1614" s="1"/>
      <c r="D1614" s="1"/>
      <c r="E1614" s="1"/>
      <c r="F1614" s="1"/>
      <c r="G1614" s="1"/>
      <c r="H1614" s="1"/>
      <c r="I1614" s="1"/>
      <c r="J1614" s="1"/>
      <c r="K1614" s="1"/>
      <c r="L1614" s="1"/>
      <c r="M1614" s="1"/>
      <c r="N1614" s="1"/>
      <c r="O1614" s="1"/>
      <c r="P1614" s="1"/>
      <c r="Q1614" s="1"/>
    </row>
    <row r="1615" spans="1:17">
      <c r="A1615" s="1"/>
      <c r="B1615" s="1"/>
      <c r="C1615" s="1"/>
      <c r="D1615" s="1"/>
      <c r="E1615" s="1"/>
      <c r="F1615" s="1"/>
      <c r="G1615" s="1"/>
      <c r="H1615" s="1"/>
      <c r="I1615" s="1"/>
      <c r="J1615" s="1"/>
      <c r="K1615" s="1"/>
      <c r="L1615" s="1"/>
      <c r="M1615" s="1"/>
      <c r="N1615" s="1"/>
      <c r="O1615" s="1"/>
      <c r="P1615" s="1"/>
      <c r="Q1615" s="1"/>
    </row>
    <row r="1616" spans="1:17">
      <c r="A1616" s="1"/>
      <c r="B1616" s="1"/>
      <c r="C1616" s="1"/>
      <c r="D1616" s="1"/>
      <c r="E1616" s="1"/>
      <c r="F1616" s="1"/>
      <c r="G1616" s="1"/>
      <c r="H1616" s="1"/>
      <c r="I1616" s="1"/>
      <c r="J1616" s="1"/>
      <c r="K1616" s="1"/>
      <c r="L1616" s="1"/>
      <c r="M1616" s="1"/>
      <c r="N1616" s="1"/>
      <c r="O1616" s="1"/>
      <c r="P1616" s="1"/>
      <c r="Q1616" s="1"/>
    </row>
    <row r="1617" spans="1:17">
      <c r="A1617" s="1"/>
      <c r="B1617" s="1"/>
      <c r="C1617" s="1"/>
      <c r="D1617" s="1"/>
      <c r="E1617" s="1"/>
      <c r="F1617" s="1"/>
      <c r="G1617" s="1"/>
      <c r="H1617" s="1"/>
      <c r="I1617" s="1"/>
      <c r="J1617" s="1"/>
      <c r="K1617" s="1"/>
      <c r="L1617" s="1"/>
      <c r="M1617" s="1"/>
      <c r="N1617" s="1"/>
      <c r="O1617" s="1"/>
      <c r="P1617" s="1"/>
      <c r="Q1617" s="1"/>
    </row>
    <row r="1618" spans="1:17">
      <c r="A1618" s="1"/>
      <c r="B1618" s="1"/>
      <c r="C1618" s="1"/>
      <c r="D1618" s="1"/>
      <c r="E1618" s="1"/>
      <c r="F1618" s="1"/>
      <c r="G1618" s="1"/>
      <c r="H1618" s="1"/>
      <c r="I1618" s="1"/>
      <c r="J1618" s="1"/>
      <c r="K1618" s="1"/>
      <c r="L1618" s="1"/>
      <c r="M1618" s="1"/>
      <c r="N1618" s="1"/>
      <c r="O1618" s="1"/>
      <c r="P1618" s="1"/>
      <c r="Q1618" s="1"/>
    </row>
    <row r="1619" spans="1:17">
      <c r="A1619" s="1"/>
      <c r="B1619" s="1"/>
      <c r="C1619" s="1"/>
      <c r="D1619" s="1"/>
      <c r="E1619" s="1"/>
      <c r="F1619" s="1"/>
      <c r="G1619" s="1"/>
      <c r="H1619" s="1"/>
      <c r="I1619" s="1"/>
      <c r="J1619" s="1"/>
      <c r="K1619" s="1"/>
      <c r="L1619" s="1"/>
      <c r="M1619" s="1"/>
      <c r="N1619" s="1"/>
      <c r="O1619" s="1"/>
      <c r="P1619" s="1"/>
      <c r="Q1619" s="1"/>
    </row>
    <row r="1620" spans="1:17">
      <c r="A1620" s="1"/>
      <c r="B1620" s="1"/>
      <c r="C1620" s="1"/>
      <c r="D1620" s="1"/>
      <c r="E1620" s="1"/>
      <c r="F1620" s="1"/>
      <c r="G1620" s="1"/>
      <c r="H1620" s="1"/>
      <c r="I1620" s="1"/>
      <c r="J1620" s="1"/>
      <c r="K1620" s="1"/>
      <c r="L1620" s="1"/>
      <c r="M1620" s="1"/>
      <c r="N1620" s="1"/>
      <c r="O1620" s="1"/>
      <c r="P1620" s="1"/>
      <c r="Q1620" s="1"/>
    </row>
    <row r="1621" spans="1:17">
      <c r="A1621" s="1"/>
      <c r="B1621" s="1"/>
      <c r="C1621" s="1"/>
      <c r="D1621" s="1"/>
      <c r="E1621" s="1"/>
      <c r="F1621" s="1"/>
      <c r="G1621" s="1"/>
      <c r="H1621" s="1"/>
      <c r="I1621" s="1"/>
      <c r="J1621" s="1"/>
      <c r="K1621" s="1"/>
      <c r="L1621" s="1"/>
      <c r="M1621" s="1"/>
      <c r="N1621" s="1"/>
      <c r="O1621" s="1"/>
      <c r="P1621" s="1"/>
      <c r="Q1621" s="1"/>
    </row>
    <row r="1622" spans="1:17">
      <c r="A1622" s="1"/>
      <c r="B1622" s="1"/>
      <c r="C1622" s="1"/>
      <c r="D1622" s="1"/>
      <c r="E1622" s="1"/>
      <c r="F1622" s="1"/>
      <c r="G1622" s="1"/>
      <c r="H1622" s="1"/>
      <c r="I1622" s="1"/>
      <c r="J1622" s="1"/>
      <c r="K1622" s="1"/>
      <c r="L1622" s="1"/>
      <c r="M1622" s="1"/>
      <c r="N1622" s="1"/>
      <c r="O1622" s="1"/>
      <c r="P1622" s="1"/>
      <c r="Q1622" s="1"/>
    </row>
    <row r="1623" spans="1:17">
      <c r="A1623" s="1"/>
      <c r="B1623" s="1"/>
      <c r="C1623" s="1"/>
      <c r="D1623" s="1"/>
      <c r="E1623" s="1"/>
      <c r="F1623" s="1"/>
      <c r="G1623" s="1"/>
      <c r="H1623" s="1"/>
      <c r="I1623" s="1"/>
      <c r="J1623" s="1"/>
      <c r="K1623" s="1"/>
      <c r="L1623" s="1"/>
      <c r="M1623" s="1"/>
      <c r="N1623" s="1"/>
      <c r="O1623" s="1"/>
      <c r="P1623" s="1"/>
      <c r="Q1623" s="1"/>
    </row>
    <row r="1624" spans="1:17">
      <c r="A1624" s="1"/>
      <c r="B1624" s="1"/>
      <c r="C1624" s="1"/>
      <c r="D1624" s="1"/>
      <c r="E1624" s="1"/>
      <c r="F1624" s="1"/>
      <c r="G1624" s="1"/>
      <c r="H1624" s="1"/>
      <c r="I1624" s="1"/>
      <c r="J1624" s="1"/>
      <c r="K1624" s="1"/>
      <c r="L1624" s="1"/>
      <c r="M1624" s="1"/>
      <c r="N1624" s="1"/>
      <c r="O1624" s="1"/>
      <c r="P1624" s="1"/>
      <c r="Q1624" s="1"/>
    </row>
    <row r="1625" spans="1:17">
      <c r="A1625" s="1"/>
      <c r="B1625" s="1"/>
      <c r="C1625" s="1"/>
      <c r="D1625" s="1"/>
      <c r="E1625" s="1"/>
      <c r="F1625" s="1"/>
      <c r="G1625" s="1"/>
      <c r="H1625" s="1"/>
      <c r="I1625" s="1"/>
      <c r="J1625" s="1"/>
      <c r="K1625" s="1"/>
      <c r="L1625" s="1"/>
      <c r="M1625" s="1"/>
      <c r="N1625" s="1"/>
      <c r="O1625" s="1"/>
      <c r="P1625" s="1"/>
      <c r="Q1625" s="1"/>
    </row>
    <row r="1626" spans="1:17">
      <c r="A1626" s="1"/>
      <c r="B1626" s="1"/>
      <c r="C1626" s="1"/>
      <c r="D1626" s="1"/>
      <c r="E1626" s="1"/>
      <c r="F1626" s="1"/>
      <c r="G1626" s="1"/>
      <c r="H1626" s="1"/>
      <c r="I1626" s="1"/>
      <c r="J1626" s="1"/>
      <c r="K1626" s="1"/>
      <c r="L1626" s="1"/>
      <c r="M1626" s="1"/>
      <c r="N1626" s="1"/>
      <c r="O1626" s="1"/>
      <c r="P1626" s="1"/>
      <c r="Q1626" s="1"/>
    </row>
    <row r="1627" spans="1:17">
      <c r="A1627" s="1"/>
      <c r="B1627" s="1"/>
      <c r="C1627" s="1"/>
      <c r="D1627" s="1"/>
      <c r="E1627" s="1"/>
      <c r="F1627" s="1"/>
      <c r="G1627" s="1"/>
      <c r="H1627" s="1"/>
      <c r="I1627" s="1"/>
      <c r="J1627" s="1"/>
      <c r="K1627" s="1"/>
      <c r="L1627" s="1"/>
      <c r="M1627" s="1"/>
      <c r="N1627" s="1"/>
      <c r="O1627" s="1"/>
      <c r="P1627" s="1"/>
      <c r="Q1627" s="1"/>
    </row>
    <row r="1628" spans="1:17">
      <c r="A1628" s="1"/>
      <c r="B1628" s="1"/>
      <c r="C1628" s="1"/>
      <c r="D1628" s="1"/>
      <c r="E1628" s="1"/>
      <c r="F1628" s="1"/>
      <c r="G1628" s="1"/>
      <c r="H1628" s="1"/>
      <c r="I1628" s="1"/>
      <c r="J1628" s="1"/>
      <c r="K1628" s="1"/>
      <c r="L1628" s="1"/>
      <c r="M1628" s="1"/>
      <c r="N1628" s="1"/>
      <c r="O1628" s="1"/>
      <c r="P1628" s="1"/>
      <c r="Q1628" s="1"/>
    </row>
    <row r="1629" spans="1:17">
      <c r="A1629" s="1"/>
      <c r="B1629" s="1"/>
      <c r="C1629" s="1"/>
      <c r="D1629" s="1"/>
      <c r="E1629" s="1"/>
      <c r="F1629" s="1"/>
      <c r="G1629" s="1"/>
      <c r="H1629" s="1"/>
      <c r="I1629" s="1"/>
      <c r="J1629" s="1"/>
      <c r="K1629" s="1"/>
      <c r="L1629" s="1"/>
      <c r="M1629" s="1"/>
      <c r="N1629" s="1"/>
      <c r="O1629" s="1"/>
      <c r="P1629" s="1"/>
      <c r="Q1629" s="1"/>
    </row>
    <row r="1630" spans="1:17">
      <c r="A1630" s="1"/>
      <c r="B1630" s="1"/>
      <c r="C1630" s="1"/>
      <c r="D1630" s="1"/>
      <c r="E1630" s="1"/>
      <c r="F1630" s="1"/>
      <c r="G1630" s="1"/>
      <c r="H1630" s="1"/>
      <c r="I1630" s="1"/>
      <c r="J1630" s="1"/>
      <c r="K1630" s="1"/>
      <c r="L1630" s="1"/>
      <c r="M1630" s="1"/>
      <c r="N1630" s="1"/>
      <c r="O1630" s="1"/>
      <c r="P1630" s="1"/>
      <c r="Q1630" s="1"/>
    </row>
    <row r="1631" spans="1:17">
      <c r="A1631" s="1"/>
      <c r="B1631" s="1"/>
      <c r="C1631" s="1"/>
      <c r="D1631" s="1"/>
      <c r="E1631" s="1"/>
      <c r="F1631" s="1"/>
      <c r="G1631" s="1"/>
      <c r="H1631" s="1"/>
      <c r="I1631" s="1"/>
      <c r="J1631" s="1"/>
      <c r="K1631" s="1"/>
      <c r="L1631" s="1"/>
      <c r="M1631" s="1"/>
      <c r="N1631" s="1"/>
      <c r="O1631" s="1"/>
      <c r="P1631" s="1"/>
      <c r="Q1631" s="1"/>
    </row>
    <row r="1632" spans="1:17">
      <c r="A1632" s="1"/>
      <c r="B1632" s="1"/>
      <c r="C1632" s="1"/>
      <c r="D1632" s="1"/>
      <c r="E1632" s="1"/>
      <c r="F1632" s="1"/>
      <c r="G1632" s="1"/>
      <c r="H1632" s="1"/>
      <c r="I1632" s="1"/>
      <c r="J1632" s="1"/>
      <c r="K1632" s="1"/>
      <c r="L1632" s="1"/>
      <c r="M1632" s="1"/>
      <c r="N1632" s="1"/>
      <c r="O1632" s="1"/>
      <c r="P1632" s="1"/>
      <c r="Q1632" s="1"/>
    </row>
    <row r="1633" spans="1:17">
      <c r="A1633" s="1"/>
      <c r="B1633" s="1"/>
      <c r="C1633" s="1"/>
      <c r="D1633" s="1"/>
      <c r="E1633" s="1"/>
      <c r="F1633" s="1"/>
      <c r="G1633" s="1"/>
      <c r="H1633" s="1"/>
      <c r="I1633" s="1"/>
      <c r="J1633" s="1"/>
      <c r="K1633" s="1"/>
      <c r="L1633" s="1"/>
      <c r="M1633" s="1"/>
      <c r="N1633" s="1"/>
      <c r="O1633" s="1"/>
      <c r="P1633" s="1"/>
      <c r="Q1633" s="1"/>
    </row>
    <row r="1634" spans="1:17">
      <c r="A1634" s="1"/>
      <c r="B1634" s="1"/>
      <c r="C1634" s="1"/>
      <c r="D1634" s="1"/>
      <c r="E1634" s="1"/>
      <c r="F1634" s="1"/>
      <c r="G1634" s="1"/>
      <c r="H1634" s="1"/>
      <c r="I1634" s="1"/>
      <c r="J1634" s="1"/>
      <c r="K1634" s="1"/>
      <c r="L1634" s="1"/>
      <c r="M1634" s="1"/>
      <c r="N1634" s="1"/>
      <c r="O1634" s="1"/>
      <c r="P1634" s="1"/>
      <c r="Q1634" s="1"/>
    </row>
    <row r="1635" spans="1:17">
      <c r="A1635" s="1"/>
      <c r="B1635" s="1"/>
      <c r="C1635" s="1"/>
      <c r="D1635" s="1"/>
      <c r="E1635" s="1"/>
      <c r="F1635" s="1"/>
      <c r="G1635" s="1"/>
      <c r="H1635" s="1"/>
      <c r="I1635" s="1"/>
      <c r="J1635" s="1"/>
      <c r="K1635" s="1"/>
      <c r="L1635" s="1"/>
      <c r="M1635" s="1"/>
      <c r="N1635" s="1"/>
      <c r="O1635" s="1"/>
      <c r="P1635" s="1"/>
      <c r="Q1635" s="1"/>
    </row>
    <row r="1636" spans="1:17">
      <c r="A1636" s="1"/>
      <c r="B1636" s="1"/>
      <c r="C1636" s="1"/>
      <c r="D1636" s="1"/>
      <c r="E1636" s="1"/>
      <c r="F1636" s="1"/>
      <c r="G1636" s="1"/>
      <c r="H1636" s="1"/>
      <c r="I1636" s="1"/>
      <c r="J1636" s="1"/>
      <c r="K1636" s="1"/>
      <c r="L1636" s="1"/>
      <c r="M1636" s="1"/>
      <c r="N1636" s="1"/>
      <c r="O1636" s="1"/>
      <c r="P1636" s="1"/>
      <c r="Q1636" s="1"/>
    </row>
    <row r="1637" spans="1:17">
      <c r="A1637" s="1"/>
      <c r="B1637" s="1"/>
      <c r="C1637" s="1"/>
      <c r="D1637" s="1"/>
      <c r="E1637" s="1"/>
      <c r="F1637" s="1"/>
      <c r="G1637" s="1"/>
      <c r="H1637" s="1"/>
      <c r="I1637" s="1"/>
      <c r="J1637" s="1"/>
      <c r="K1637" s="1"/>
      <c r="L1637" s="1"/>
      <c r="M1637" s="1"/>
      <c r="N1637" s="1"/>
      <c r="O1637" s="1"/>
      <c r="P1637" s="1"/>
      <c r="Q1637" s="1"/>
    </row>
    <row r="1638" spans="1:17">
      <c r="A1638" s="1"/>
      <c r="B1638" s="1"/>
      <c r="C1638" s="1"/>
      <c r="D1638" s="1"/>
      <c r="E1638" s="1"/>
      <c r="F1638" s="1"/>
      <c r="G1638" s="1"/>
      <c r="H1638" s="1"/>
      <c r="I1638" s="1"/>
      <c r="J1638" s="1"/>
      <c r="K1638" s="1"/>
      <c r="L1638" s="1"/>
      <c r="M1638" s="1"/>
      <c r="N1638" s="1"/>
      <c r="O1638" s="1"/>
      <c r="P1638" s="1"/>
      <c r="Q1638" s="1"/>
    </row>
    <row r="1639" spans="1:17">
      <c r="A1639" s="1"/>
      <c r="B1639" s="1"/>
      <c r="C1639" s="1"/>
      <c r="D1639" s="1"/>
      <c r="E1639" s="1"/>
      <c r="F1639" s="1"/>
      <c r="G1639" s="1"/>
      <c r="H1639" s="1"/>
      <c r="I1639" s="1"/>
      <c r="J1639" s="1"/>
      <c r="K1639" s="1"/>
      <c r="L1639" s="1"/>
      <c r="M1639" s="1"/>
      <c r="N1639" s="1"/>
      <c r="O1639" s="1"/>
      <c r="P1639" s="1"/>
      <c r="Q1639" s="1"/>
    </row>
    <row r="1640" spans="1:17">
      <c r="A1640" s="1"/>
      <c r="B1640" s="1"/>
      <c r="C1640" s="1"/>
      <c r="D1640" s="1"/>
      <c r="E1640" s="1"/>
      <c r="F1640" s="1"/>
      <c r="G1640" s="1"/>
      <c r="H1640" s="1"/>
      <c r="I1640" s="1"/>
      <c r="J1640" s="1"/>
      <c r="K1640" s="1"/>
      <c r="L1640" s="1"/>
      <c r="M1640" s="1"/>
      <c r="N1640" s="1"/>
      <c r="O1640" s="1"/>
      <c r="P1640" s="1"/>
      <c r="Q1640" s="1"/>
    </row>
    <row r="1641" spans="1:17">
      <c r="A1641" s="1"/>
      <c r="B1641" s="1"/>
      <c r="C1641" s="1"/>
      <c r="D1641" s="1"/>
      <c r="E1641" s="1"/>
      <c r="F1641" s="1"/>
      <c r="G1641" s="1"/>
      <c r="H1641" s="1"/>
      <c r="I1641" s="1"/>
      <c r="J1641" s="1"/>
      <c r="K1641" s="1"/>
      <c r="L1641" s="1"/>
      <c r="M1641" s="1"/>
      <c r="N1641" s="1"/>
      <c r="O1641" s="1"/>
      <c r="P1641" s="1"/>
      <c r="Q1641" s="1"/>
    </row>
    <row r="1642" spans="1:17">
      <c r="A1642" s="1"/>
      <c r="B1642" s="1"/>
      <c r="C1642" s="1"/>
      <c r="D1642" s="1"/>
      <c r="E1642" s="1"/>
      <c r="F1642" s="1"/>
      <c r="G1642" s="1"/>
      <c r="H1642" s="1"/>
      <c r="I1642" s="1"/>
      <c r="J1642" s="1"/>
      <c r="K1642" s="1"/>
      <c r="L1642" s="1"/>
      <c r="M1642" s="1"/>
      <c r="N1642" s="1"/>
      <c r="O1642" s="1"/>
      <c r="P1642" s="1"/>
      <c r="Q1642" s="1"/>
    </row>
    <row r="1643" spans="1:17">
      <c r="A1643" s="1"/>
      <c r="B1643" s="1"/>
      <c r="C1643" s="1"/>
      <c r="D1643" s="1"/>
      <c r="E1643" s="1"/>
      <c r="F1643" s="1"/>
      <c r="G1643" s="1"/>
      <c r="H1643" s="1"/>
      <c r="I1643" s="1"/>
      <c r="J1643" s="1"/>
      <c r="K1643" s="1"/>
      <c r="L1643" s="1"/>
      <c r="M1643" s="1"/>
      <c r="N1643" s="1"/>
      <c r="O1643" s="1"/>
      <c r="P1643" s="1"/>
      <c r="Q1643" s="1"/>
    </row>
    <row r="1644" spans="1:17">
      <c r="A1644" s="1"/>
      <c r="B1644" s="1"/>
      <c r="C1644" s="1"/>
      <c r="D1644" s="1"/>
      <c r="E1644" s="1"/>
      <c r="F1644" s="1"/>
      <c r="G1644" s="1"/>
      <c r="H1644" s="1"/>
      <c r="I1644" s="1"/>
      <c r="J1644" s="1"/>
      <c r="K1644" s="1"/>
      <c r="L1644" s="1"/>
      <c r="M1644" s="1"/>
      <c r="N1644" s="1"/>
      <c r="O1644" s="1"/>
      <c r="P1644" s="1"/>
      <c r="Q1644" s="1"/>
    </row>
    <row r="1645" spans="1:17">
      <c r="A1645" s="1"/>
      <c r="B1645" s="1"/>
      <c r="C1645" s="1"/>
      <c r="D1645" s="1"/>
      <c r="E1645" s="1"/>
      <c r="F1645" s="1"/>
      <c r="G1645" s="1"/>
      <c r="H1645" s="1"/>
      <c r="I1645" s="1"/>
      <c r="J1645" s="1"/>
      <c r="K1645" s="1"/>
      <c r="L1645" s="1"/>
      <c r="M1645" s="1"/>
      <c r="N1645" s="1"/>
      <c r="O1645" s="1"/>
      <c r="P1645" s="1"/>
      <c r="Q1645" s="1"/>
    </row>
    <row r="1646" spans="1:17">
      <c r="A1646" s="1"/>
      <c r="B1646" s="1"/>
      <c r="C1646" s="1"/>
      <c r="D1646" s="1"/>
      <c r="E1646" s="1"/>
      <c r="F1646" s="1"/>
      <c r="G1646" s="1"/>
      <c r="H1646" s="1"/>
      <c r="I1646" s="1"/>
      <c r="J1646" s="1"/>
      <c r="K1646" s="1"/>
      <c r="L1646" s="1"/>
      <c r="M1646" s="1"/>
      <c r="N1646" s="1"/>
      <c r="O1646" s="1"/>
      <c r="P1646" s="1"/>
      <c r="Q1646" s="1"/>
    </row>
    <row r="1647" spans="1:17">
      <c r="A1647" s="1"/>
      <c r="B1647" s="1"/>
      <c r="C1647" s="1"/>
      <c r="D1647" s="1"/>
      <c r="E1647" s="1"/>
      <c r="F1647" s="1"/>
      <c r="G1647" s="1"/>
      <c r="H1647" s="1"/>
      <c r="I1647" s="1"/>
      <c r="J1647" s="1"/>
      <c r="K1647" s="1"/>
      <c r="L1647" s="1"/>
      <c r="M1647" s="1"/>
      <c r="N1647" s="1"/>
      <c r="O1647" s="1"/>
      <c r="P1647" s="1"/>
      <c r="Q1647" s="1"/>
    </row>
    <row r="1648" spans="1:17">
      <c r="A1648" s="1"/>
      <c r="B1648" s="1"/>
      <c r="C1648" s="1"/>
      <c r="D1648" s="1"/>
      <c r="E1648" s="1"/>
      <c r="F1648" s="1"/>
      <c r="G1648" s="1"/>
      <c r="H1648" s="1"/>
      <c r="I1648" s="1"/>
      <c r="J1648" s="1"/>
      <c r="K1648" s="1"/>
      <c r="L1648" s="1"/>
      <c r="M1648" s="1"/>
      <c r="N1648" s="1"/>
      <c r="O1648" s="1"/>
      <c r="P1648" s="1"/>
      <c r="Q1648" s="1"/>
    </row>
    <row r="1649" spans="1:17">
      <c r="A1649" s="1"/>
      <c r="B1649" s="1"/>
      <c r="C1649" s="1"/>
      <c r="D1649" s="1"/>
      <c r="E1649" s="1"/>
      <c r="F1649" s="1"/>
      <c r="G1649" s="1"/>
      <c r="H1649" s="1"/>
      <c r="I1649" s="1"/>
      <c r="J1649" s="1"/>
      <c r="K1649" s="1"/>
      <c r="L1649" s="1"/>
      <c r="M1649" s="1"/>
      <c r="N1649" s="1"/>
      <c r="O1649" s="1"/>
      <c r="P1649" s="1"/>
      <c r="Q1649" s="1"/>
    </row>
    <row r="1650" spans="1:17">
      <c r="A1650" s="1"/>
      <c r="B1650" s="1"/>
      <c r="C1650" s="1"/>
      <c r="D1650" s="1"/>
      <c r="E1650" s="1"/>
      <c r="F1650" s="1"/>
      <c r="G1650" s="1"/>
      <c r="H1650" s="1"/>
      <c r="I1650" s="1"/>
      <c r="J1650" s="1"/>
      <c r="K1650" s="1"/>
      <c r="L1650" s="1"/>
      <c r="M1650" s="1"/>
      <c r="N1650" s="1"/>
      <c r="O1650" s="1"/>
      <c r="P1650" s="1"/>
      <c r="Q1650" s="1"/>
    </row>
    <row r="1651" spans="1:17">
      <c r="A1651" s="1"/>
      <c r="B1651" s="1"/>
      <c r="C1651" s="1"/>
      <c r="D1651" s="1"/>
      <c r="E1651" s="1"/>
      <c r="F1651" s="1"/>
      <c r="G1651" s="1"/>
      <c r="H1651" s="1"/>
      <c r="I1651" s="1"/>
      <c r="J1651" s="1"/>
      <c r="K1651" s="1"/>
      <c r="L1651" s="1"/>
      <c r="M1651" s="1"/>
      <c r="N1651" s="1"/>
      <c r="O1651" s="1"/>
      <c r="P1651" s="1"/>
      <c r="Q1651" s="1"/>
    </row>
    <row r="1652" spans="1:17">
      <c r="A1652" s="1"/>
      <c r="B1652" s="1"/>
      <c r="C1652" s="1"/>
      <c r="D1652" s="1"/>
      <c r="E1652" s="1"/>
      <c r="F1652" s="1"/>
      <c r="G1652" s="1"/>
      <c r="H1652" s="1"/>
      <c r="I1652" s="1"/>
      <c r="J1652" s="1"/>
      <c r="K1652" s="1"/>
      <c r="L1652" s="1"/>
      <c r="M1652" s="1"/>
      <c r="N1652" s="1"/>
      <c r="O1652" s="1"/>
      <c r="P1652" s="1"/>
      <c r="Q1652" s="1"/>
    </row>
    <row r="1653" spans="1:17">
      <c r="A1653" s="1"/>
      <c r="B1653" s="1"/>
      <c r="C1653" s="1"/>
      <c r="D1653" s="1"/>
      <c r="E1653" s="1"/>
      <c r="F1653" s="1"/>
      <c r="G1653" s="1"/>
      <c r="H1653" s="1"/>
      <c r="I1653" s="1"/>
      <c r="J1653" s="1"/>
      <c r="K1653" s="1"/>
      <c r="L1653" s="1"/>
      <c r="M1653" s="1"/>
      <c r="N1653" s="1"/>
      <c r="O1653" s="1"/>
      <c r="P1653" s="1"/>
      <c r="Q1653" s="1"/>
    </row>
    <row r="1654" spans="1:17">
      <c r="A1654" s="1"/>
      <c r="B1654" s="1"/>
      <c r="C1654" s="1"/>
      <c r="D1654" s="1"/>
      <c r="E1654" s="1"/>
      <c r="F1654" s="1"/>
      <c r="G1654" s="1"/>
      <c r="H1654" s="1"/>
      <c r="I1654" s="1"/>
      <c r="J1654" s="1"/>
      <c r="K1654" s="1"/>
      <c r="L1654" s="1"/>
      <c r="M1654" s="1"/>
      <c r="N1654" s="1"/>
      <c r="O1654" s="1"/>
      <c r="P1654" s="1"/>
      <c r="Q1654" s="1"/>
    </row>
    <row r="1655" spans="1:17">
      <c r="A1655" s="1"/>
      <c r="B1655" s="1"/>
      <c r="C1655" s="1"/>
      <c r="D1655" s="1"/>
      <c r="E1655" s="1"/>
      <c r="F1655" s="1"/>
      <c r="G1655" s="1"/>
      <c r="H1655" s="1"/>
      <c r="I1655" s="1"/>
      <c r="J1655" s="1"/>
      <c r="K1655" s="1"/>
      <c r="L1655" s="1"/>
      <c r="M1655" s="1"/>
      <c r="N1655" s="1"/>
      <c r="O1655" s="1"/>
      <c r="P1655" s="1"/>
      <c r="Q1655" s="1"/>
    </row>
    <row r="1656" spans="1:17">
      <c r="A1656" s="1"/>
      <c r="B1656" s="1"/>
      <c r="C1656" s="1"/>
      <c r="D1656" s="1"/>
      <c r="E1656" s="1"/>
      <c r="F1656" s="1"/>
      <c r="G1656" s="1"/>
      <c r="H1656" s="1"/>
      <c r="I1656" s="1"/>
      <c r="J1656" s="1"/>
      <c r="K1656" s="1"/>
      <c r="L1656" s="1"/>
      <c r="M1656" s="1"/>
      <c r="N1656" s="1"/>
      <c r="O1656" s="1"/>
      <c r="P1656" s="1"/>
      <c r="Q1656" s="1"/>
    </row>
    <row r="1657" spans="1:17">
      <c r="A1657" s="1"/>
      <c r="B1657" s="1"/>
      <c r="C1657" s="1"/>
      <c r="D1657" s="1"/>
      <c r="E1657" s="1"/>
      <c r="F1657" s="1"/>
      <c r="G1657" s="1"/>
      <c r="H1657" s="1"/>
      <c r="I1657" s="1"/>
      <c r="J1657" s="1"/>
      <c r="K1657" s="1"/>
      <c r="L1657" s="1"/>
      <c r="M1657" s="1"/>
      <c r="N1657" s="1"/>
      <c r="O1657" s="1"/>
      <c r="P1657" s="1"/>
      <c r="Q1657" s="1"/>
    </row>
    <row r="1658" spans="1:17">
      <c r="A1658" s="1"/>
      <c r="B1658" s="1"/>
      <c r="C1658" s="1"/>
      <c r="D1658" s="1"/>
      <c r="E1658" s="1"/>
      <c r="F1658" s="1"/>
      <c r="G1658" s="1"/>
      <c r="H1658" s="1"/>
      <c r="I1658" s="1"/>
      <c r="J1658" s="1"/>
      <c r="K1658" s="1"/>
      <c r="L1658" s="1"/>
      <c r="M1658" s="1"/>
      <c r="N1658" s="1"/>
      <c r="O1658" s="1"/>
      <c r="P1658" s="1"/>
      <c r="Q1658" s="1"/>
    </row>
    <row r="1659" spans="1:17">
      <c r="A1659" s="1"/>
      <c r="B1659" s="1"/>
      <c r="C1659" s="1"/>
      <c r="D1659" s="1"/>
      <c r="E1659" s="1"/>
      <c r="F1659" s="1"/>
      <c r="G1659" s="1"/>
      <c r="H1659" s="1"/>
      <c r="I1659" s="1"/>
      <c r="J1659" s="1"/>
      <c r="K1659" s="1"/>
      <c r="L1659" s="1"/>
      <c r="M1659" s="1"/>
      <c r="N1659" s="1"/>
      <c r="O1659" s="1"/>
      <c r="P1659" s="1"/>
      <c r="Q1659" s="1"/>
    </row>
    <row r="1660" spans="1:17">
      <c r="A1660" s="1"/>
      <c r="B1660" s="1"/>
      <c r="C1660" s="1"/>
      <c r="D1660" s="1"/>
      <c r="E1660" s="1"/>
      <c r="F1660" s="1"/>
      <c r="G1660" s="1"/>
      <c r="H1660" s="1"/>
      <c r="I1660" s="1"/>
      <c r="J1660" s="1"/>
      <c r="K1660" s="1"/>
      <c r="L1660" s="1"/>
      <c r="M1660" s="1"/>
      <c r="N1660" s="1"/>
      <c r="O1660" s="1"/>
      <c r="P1660" s="1"/>
      <c r="Q1660" s="1"/>
    </row>
    <row r="1661" spans="1:17">
      <c r="A1661" s="1"/>
      <c r="B1661" s="1"/>
      <c r="C1661" s="1"/>
      <c r="D1661" s="1"/>
      <c r="E1661" s="1"/>
      <c r="F1661" s="1"/>
      <c r="G1661" s="1"/>
      <c r="H1661" s="1"/>
      <c r="I1661" s="1"/>
      <c r="J1661" s="1"/>
      <c r="K1661" s="1"/>
      <c r="L1661" s="1"/>
      <c r="M1661" s="1"/>
      <c r="N1661" s="1"/>
      <c r="O1661" s="1"/>
      <c r="P1661" s="1"/>
      <c r="Q1661" s="1"/>
    </row>
    <row r="1662" spans="1:17">
      <c r="A1662" s="1"/>
      <c r="B1662" s="1"/>
      <c r="C1662" s="1"/>
      <c r="D1662" s="1"/>
      <c r="E1662" s="1"/>
      <c r="F1662" s="1"/>
      <c r="G1662" s="1"/>
      <c r="H1662" s="1"/>
      <c r="I1662" s="1"/>
      <c r="J1662" s="1"/>
      <c r="K1662" s="1"/>
      <c r="L1662" s="1"/>
      <c r="M1662" s="1"/>
      <c r="N1662" s="1"/>
      <c r="O1662" s="1"/>
      <c r="P1662" s="1"/>
      <c r="Q1662" s="1"/>
    </row>
    <row r="1663" spans="1:17">
      <c r="A1663" s="1"/>
      <c r="B1663" s="1"/>
      <c r="C1663" s="1"/>
      <c r="D1663" s="1"/>
      <c r="E1663" s="1"/>
      <c r="F1663" s="1"/>
      <c r="G1663" s="1"/>
      <c r="H1663" s="1"/>
      <c r="I1663" s="1"/>
      <c r="J1663" s="1"/>
      <c r="K1663" s="1"/>
      <c r="L1663" s="1"/>
      <c r="M1663" s="1"/>
      <c r="N1663" s="1"/>
      <c r="O1663" s="1"/>
      <c r="P1663" s="1"/>
      <c r="Q1663" s="1"/>
    </row>
    <row r="1664" spans="1:17">
      <c r="A1664" s="1"/>
      <c r="B1664" s="1"/>
      <c r="C1664" s="1"/>
      <c r="D1664" s="1"/>
      <c r="E1664" s="1"/>
      <c r="F1664" s="1"/>
      <c r="G1664" s="1"/>
      <c r="H1664" s="1"/>
      <c r="I1664" s="1"/>
      <c r="J1664" s="1"/>
      <c r="K1664" s="1"/>
      <c r="L1664" s="1"/>
      <c r="M1664" s="1"/>
      <c r="N1664" s="1"/>
      <c r="O1664" s="1"/>
      <c r="P1664" s="1"/>
      <c r="Q1664" s="1"/>
    </row>
    <row r="1665" spans="1:17">
      <c r="A1665" s="1"/>
      <c r="B1665" s="1"/>
      <c r="C1665" s="1"/>
      <c r="D1665" s="1"/>
      <c r="E1665" s="1"/>
      <c r="F1665" s="1"/>
      <c r="G1665" s="1"/>
      <c r="H1665" s="1"/>
      <c r="I1665" s="1"/>
      <c r="J1665" s="1"/>
      <c r="K1665" s="1"/>
      <c r="L1665" s="1"/>
      <c r="M1665" s="1"/>
      <c r="N1665" s="1"/>
      <c r="O1665" s="1"/>
      <c r="P1665" s="1"/>
      <c r="Q1665" s="1"/>
    </row>
    <row r="1666" spans="1:17">
      <c r="A1666" s="1"/>
      <c r="B1666" s="1"/>
      <c r="C1666" s="1"/>
      <c r="D1666" s="1"/>
      <c r="E1666" s="1"/>
      <c r="F1666" s="1"/>
      <c r="G1666" s="1"/>
      <c r="H1666" s="1"/>
      <c r="I1666" s="1"/>
      <c r="J1666" s="1"/>
      <c r="K1666" s="1"/>
      <c r="L1666" s="1"/>
      <c r="M1666" s="1"/>
      <c r="N1666" s="1"/>
      <c r="O1666" s="1"/>
      <c r="P1666" s="1"/>
      <c r="Q1666" s="1"/>
    </row>
    <row r="1667" spans="1:17">
      <c r="A1667" s="1"/>
      <c r="B1667" s="1"/>
      <c r="C1667" s="1"/>
      <c r="D1667" s="1"/>
      <c r="E1667" s="1"/>
      <c r="F1667" s="1"/>
      <c r="G1667" s="1"/>
      <c r="H1667" s="1"/>
      <c r="I1667" s="1"/>
      <c r="J1667" s="1"/>
      <c r="K1667" s="1"/>
      <c r="L1667" s="1"/>
      <c r="M1667" s="1"/>
      <c r="N1667" s="1"/>
      <c r="O1667" s="1"/>
      <c r="P1667" s="1"/>
      <c r="Q1667" s="1"/>
    </row>
    <row r="1668" spans="1:17">
      <c r="A1668" s="1"/>
      <c r="B1668" s="1"/>
      <c r="C1668" s="1"/>
      <c r="D1668" s="1"/>
      <c r="E1668" s="1"/>
      <c r="F1668" s="1"/>
      <c r="G1668" s="1"/>
      <c r="H1668" s="1"/>
      <c r="I1668" s="1"/>
      <c r="J1668" s="1"/>
      <c r="K1668" s="1"/>
      <c r="L1668" s="1"/>
      <c r="M1668" s="1"/>
      <c r="N1668" s="1"/>
      <c r="O1668" s="1"/>
      <c r="P1668" s="1"/>
      <c r="Q1668" s="1"/>
    </row>
    <row r="1669" spans="1:17">
      <c r="A1669" s="1"/>
      <c r="B1669" s="1"/>
      <c r="C1669" s="1"/>
      <c r="D1669" s="1"/>
      <c r="E1669" s="1"/>
      <c r="F1669" s="1"/>
      <c r="G1669" s="1"/>
      <c r="H1669" s="1"/>
      <c r="I1669" s="1"/>
      <c r="J1669" s="1"/>
      <c r="K1669" s="1"/>
      <c r="L1669" s="1"/>
      <c r="M1669" s="1"/>
      <c r="N1669" s="1"/>
      <c r="O1669" s="1"/>
      <c r="P1669" s="1"/>
      <c r="Q1669" s="1"/>
    </row>
    <row r="1670" spans="1:17">
      <c r="A1670" s="1"/>
      <c r="B1670" s="1"/>
      <c r="C1670" s="1"/>
      <c r="D1670" s="1"/>
      <c r="E1670" s="1"/>
      <c r="F1670" s="1"/>
      <c r="G1670" s="1"/>
      <c r="H1670" s="1"/>
      <c r="I1670" s="1"/>
      <c r="J1670" s="1"/>
      <c r="K1670" s="1"/>
      <c r="L1670" s="1"/>
      <c r="M1670" s="1"/>
      <c r="N1670" s="1"/>
      <c r="O1670" s="1"/>
      <c r="P1670" s="1"/>
      <c r="Q1670" s="1"/>
    </row>
    <row r="1671" spans="1:17">
      <c r="A1671" s="1"/>
      <c r="B1671" s="1"/>
      <c r="C1671" s="1"/>
      <c r="D1671" s="1"/>
      <c r="E1671" s="1"/>
      <c r="F1671" s="1"/>
      <c r="G1671" s="1"/>
      <c r="H1671" s="1"/>
      <c r="I1671" s="1"/>
      <c r="J1671" s="1"/>
      <c r="K1671" s="1"/>
      <c r="L1671" s="1"/>
      <c r="M1671" s="1"/>
      <c r="N1671" s="1"/>
      <c r="O1671" s="1"/>
      <c r="P1671" s="1"/>
      <c r="Q1671" s="1"/>
    </row>
    <row r="1672" spans="1:17">
      <c r="A1672" s="1"/>
      <c r="B1672" s="1"/>
      <c r="C1672" s="1"/>
      <c r="D1672" s="1"/>
      <c r="E1672" s="1"/>
      <c r="F1672" s="1"/>
      <c r="G1672" s="1"/>
      <c r="H1672" s="1"/>
      <c r="I1672" s="1"/>
      <c r="J1672" s="1"/>
      <c r="K1672" s="1"/>
      <c r="L1672" s="1"/>
      <c r="M1672" s="1"/>
      <c r="N1672" s="1"/>
      <c r="O1672" s="1"/>
      <c r="P1672" s="1"/>
      <c r="Q1672" s="1"/>
    </row>
    <row r="1673" spans="1:17">
      <c r="A1673" s="1"/>
      <c r="B1673" s="1"/>
      <c r="C1673" s="1"/>
      <c r="D1673" s="1"/>
      <c r="E1673" s="1"/>
      <c r="F1673" s="1"/>
      <c r="G1673" s="1"/>
      <c r="H1673" s="1"/>
      <c r="I1673" s="1"/>
      <c r="J1673" s="1"/>
      <c r="K1673" s="1"/>
      <c r="L1673" s="1"/>
      <c r="M1673" s="1"/>
      <c r="N1673" s="1"/>
      <c r="O1673" s="1"/>
      <c r="P1673" s="1"/>
      <c r="Q1673" s="1"/>
    </row>
    <row r="1674" spans="1:17">
      <c r="A1674" s="1"/>
      <c r="B1674" s="1"/>
      <c r="C1674" s="1"/>
      <c r="D1674" s="1"/>
      <c r="E1674" s="1"/>
      <c r="F1674" s="1"/>
      <c r="G1674" s="1"/>
      <c r="H1674" s="1"/>
      <c r="I1674" s="1"/>
      <c r="J1674" s="1"/>
      <c r="K1674" s="1"/>
      <c r="L1674" s="1"/>
      <c r="M1674" s="1"/>
      <c r="N1674" s="1"/>
      <c r="O1674" s="1"/>
      <c r="P1674" s="1"/>
      <c r="Q1674" s="1"/>
    </row>
    <row r="1675" spans="1:17">
      <c r="A1675" s="1"/>
      <c r="B1675" s="1"/>
      <c r="C1675" s="1"/>
      <c r="D1675" s="1"/>
      <c r="E1675" s="1"/>
      <c r="F1675" s="1"/>
      <c r="G1675" s="1"/>
      <c r="H1675" s="1"/>
      <c r="I1675" s="1"/>
      <c r="J1675" s="1"/>
      <c r="K1675" s="1"/>
      <c r="L1675" s="1"/>
      <c r="M1675" s="1"/>
      <c r="N1675" s="1"/>
      <c r="O1675" s="1"/>
      <c r="P1675" s="1"/>
      <c r="Q1675" s="1"/>
    </row>
    <row r="1676" spans="1:17">
      <c r="A1676" s="1"/>
      <c r="B1676" s="1"/>
      <c r="C1676" s="1"/>
      <c r="D1676" s="1"/>
      <c r="E1676" s="1"/>
      <c r="F1676" s="1"/>
      <c r="G1676" s="1"/>
      <c r="H1676" s="1"/>
      <c r="I1676" s="1"/>
      <c r="J1676" s="1"/>
      <c r="K1676" s="1"/>
      <c r="L1676" s="1"/>
      <c r="M1676" s="1"/>
      <c r="N1676" s="1"/>
      <c r="O1676" s="1"/>
      <c r="P1676" s="1"/>
      <c r="Q1676" s="1"/>
    </row>
  </sheetData>
  <phoneticPr fontId="0" type="noConversion"/>
  <printOptions horizontalCentered="1" verticalCentered="1"/>
  <pageMargins left="0.78740157480314965" right="0.78740157480314965" top="0.98425196850393704" bottom="0.98425196850393704" header="0.51181102362204722" footer="0.51181102362204722"/>
  <pageSetup orientation="portrait"/>
  <headerFooter alignWithMargins="0">
    <oddFooter>&amp;C&amp;D&amp;T</oddFooter>
  </headerFooter>
</worksheet>
</file>

<file path=xl/worksheets/sheet55.xml><?xml version="1.0" encoding="utf-8"?>
<worksheet xmlns="http://schemas.openxmlformats.org/spreadsheetml/2006/main" xmlns:r="http://schemas.openxmlformats.org/officeDocument/2006/relationships">
  <sheetPr>
    <pageSetUpPr fitToPage="1"/>
  </sheetPr>
  <dimension ref="A39:F67"/>
  <sheetViews>
    <sheetView zoomScale="60" workbookViewId="0">
      <selection activeCell="A47" sqref="A47"/>
    </sheetView>
  </sheetViews>
  <sheetFormatPr defaultColWidth="8.6640625" defaultRowHeight="15"/>
  <sheetData>
    <row r="39" spans="1:6" ht="23.25">
      <c r="A39" s="48"/>
      <c r="F39" s="49" t="s">
        <v>205</v>
      </c>
    </row>
    <row r="40" spans="1:6" ht="23.25">
      <c r="F40" s="52" t="s">
        <v>333</v>
      </c>
    </row>
    <row r="42" spans="1:6" ht="18">
      <c r="A42" s="51" t="s">
        <v>142</v>
      </c>
    </row>
    <row r="43" spans="1:6" ht="18">
      <c r="A43" s="51" t="s">
        <v>143</v>
      </c>
    </row>
    <row r="44" spans="1:6" ht="18">
      <c r="A44" s="51" t="s">
        <v>144</v>
      </c>
    </row>
    <row r="45" spans="1:6" ht="18">
      <c r="A45" s="51" t="s">
        <v>221</v>
      </c>
    </row>
    <row r="46" spans="1:6" ht="18">
      <c r="A46" s="51" t="s">
        <v>334</v>
      </c>
    </row>
    <row r="47" spans="1:6">
      <c r="A47" s="83"/>
    </row>
    <row r="48" spans="1:6">
      <c r="A48" s="83"/>
    </row>
    <row r="49" spans="1:1">
      <c r="A49" s="83"/>
    </row>
    <row r="50" spans="1:1">
      <c r="A50" s="83"/>
    </row>
    <row r="51" spans="1:1">
      <c r="A51" s="83"/>
    </row>
    <row r="52" spans="1:1">
      <c r="A52" s="83"/>
    </row>
    <row r="53" spans="1:1">
      <c r="A53" s="83"/>
    </row>
    <row r="54" spans="1:1">
      <c r="A54" s="83"/>
    </row>
    <row r="55" spans="1:1">
      <c r="A55" s="83"/>
    </row>
    <row r="56" spans="1:1">
      <c r="A56" s="83"/>
    </row>
    <row r="57" spans="1:1">
      <c r="A57" s="83"/>
    </row>
    <row r="58" spans="1:1">
      <c r="A58" s="83"/>
    </row>
    <row r="59" spans="1:1">
      <c r="A59" s="83"/>
    </row>
    <row r="60" spans="1:1">
      <c r="A60" s="83"/>
    </row>
    <row r="61" spans="1:1">
      <c r="A61" s="83"/>
    </row>
    <row r="62" spans="1:1">
      <c r="A62" s="83"/>
    </row>
    <row r="63" spans="1:1">
      <c r="A63" s="83"/>
    </row>
    <row r="64" spans="1:1">
      <c r="A64" s="83"/>
    </row>
    <row r="65" spans="1:1">
      <c r="A65" s="83"/>
    </row>
    <row r="66" spans="1:1">
      <c r="A66" s="83"/>
    </row>
    <row r="67" spans="1:1">
      <c r="A67" s="83"/>
    </row>
  </sheetData>
  <phoneticPr fontId="0" type="noConversion"/>
  <pageMargins left="0.75" right="0.75" top="1" bottom="1" header="0.5" footer="0.5"/>
  <pageSetup scale="70" orientation="portrait" verticalDpi="96"/>
  <headerFooter alignWithMargins="0"/>
  <drawing r:id="rId1"/>
</worksheet>
</file>

<file path=xl/worksheets/sheet56.xml><?xml version="1.0" encoding="utf-8"?>
<worksheet xmlns="http://schemas.openxmlformats.org/spreadsheetml/2006/main" xmlns:r="http://schemas.openxmlformats.org/officeDocument/2006/relationships">
  <sheetPr>
    <pageSetUpPr fitToPage="1"/>
  </sheetPr>
  <dimension ref="A1:T1745"/>
  <sheetViews>
    <sheetView topLeftCell="A66" workbookViewId="0">
      <selection activeCell="A98" sqref="A98:C98"/>
    </sheetView>
  </sheetViews>
  <sheetFormatPr defaultColWidth="8.88671875" defaultRowHeight="12.75"/>
  <cols>
    <col min="1" max="3" width="5.33203125" style="2" customWidth="1"/>
    <col min="4" max="4" width="5.6640625" style="2" customWidth="1"/>
    <col min="5" max="86" width="5.33203125" style="2" customWidth="1"/>
    <col min="87" max="16384" width="8.88671875" style="2"/>
  </cols>
  <sheetData>
    <row r="1" spans="1:20" ht="9.75" customHeight="1">
      <c r="A1" s="1"/>
      <c r="B1" s="1"/>
      <c r="C1" s="1"/>
      <c r="D1" s="1"/>
      <c r="E1" s="1"/>
      <c r="F1" s="1"/>
      <c r="G1" s="1"/>
      <c r="H1" s="1"/>
      <c r="I1" s="1"/>
      <c r="J1" s="1"/>
      <c r="K1" s="1"/>
      <c r="L1" s="1"/>
      <c r="M1" s="1"/>
      <c r="N1" s="1"/>
      <c r="O1" s="1"/>
      <c r="P1" s="1"/>
      <c r="Q1" s="1"/>
      <c r="R1" s="1"/>
      <c r="S1" s="1"/>
      <c r="T1" s="1"/>
    </row>
    <row r="2" spans="1:20" ht="9.75" customHeight="1">
      <c r="A2" s="1"/>
      <c r="B2" s="1"/>
      <c r="C2" s="1"/>
      <c r="D2" s="1"/>
      <c r="E2" s="1"/>
      <c r="F2" s="1"/>
      <c r="G2" s="1"/>
      <c r="H2" s="1"/>
      <c r="I2" s="1"/>
      <c r="J2" s="1"/>
      <c r="K2" s="1"/>
      <c r="L2" s="1"/>
      <c r="M2" s="1"/>
      <c r="N2" s="1"/>
      <c r="O2" s="1"/>
      <c r="P2" s="1"/>
      <c r="Q2" s="1"/>
      <c r="R2" s="1"/>
      <c r="S2" s="1"/>
      <c r="T2" s="1"/>
    </row>
    <row r="3" spans="1:20" ht="9.75" customHeight="1">
      <c r="A3" s="1"/>
      <c r="B3" s="1" t="s">
        <v>69</v>
      </c>
      <c r="C3" s="1" t="s">
        <v>126</v>
      </c>
      <c r="D3" s="1" t="s">
        <v>127</v>
      </c>
      <c r="E3" s="1"/>
      <c r="F3" s="1"/>
      <c r="G3" s="1"/>
      <c r="H3" s="1"/>
      <c r="I3" s="1"/>
      <c r="J3" s="1"/>
      <c r="K3" s="1"/>
      <c r="L3" s="1"/>
      <c r="M3" s="1"/>
      <c r="N3" s="1"/>
      <c r="O3" s="1"/>
      <c r="P3" s="1"/>
      <c r="Q3" s="1"/>
      <c r="R3" s="1"/>
      <c r="S3" s="1"/>
      <c r="T3" s="1"/>
    </row>
    <row r="4" spans="1:20" ht="9.75" customHeight="1">
      <c r="A4" s="1">
        <v>1913</v>
      </c>
      <c r="B4" s="1">
        <v>0.08</v>
      </c>
      <c r="C4" s="1">
        <f>0.01*'Table A1'!F6</f>
        <v>8.6166081714558085E-2</v>
      </c>
      <c r="D4" s="1">
        <v>0.1164</v>
      </c>
      <c r="E4" s="1"/>
      <c r="F4" s="1"/>
      <c r="G4" s="1"/>
      <c r="H4" s="1"/>
      <c r="I4" s="1"/>
      <c r="J4" s="1"/>
      <c r="K4" s="1"/>
      <c r="L4" s="1"/>
      <c r="M4" s="1"/>
      <c r="N4" s="1"/>
      <c r="O4" s="1"/>
      <c r="P4" s="1"/>
      <c r="Q4" s="1"/>
      <c r="R4" s="1"/>
      <c r="S4" s="1"/>
      <c r="T4" s="1"/>
    </row>
    <row r="5" spans="1:20" ht="9.75" customHeight="1">
      <c r="A5" s="1">
        <v>1914</v>
      </c>
      <c r="B5" s="1"/>
      <c r="C5" s="1">
        <f>0.01*'Table A1'!F7</f>
        <v>8.6033408914061318E-2</v>
      </c>
      <c r="D5" s="1">
        <v>0.10800000000000001</v>
      </c>
      <c r="E5" s="1"/>
      <c r="F5" s="1"/>
      <c r="G5" s="1"/>
      <c r="H5" s="1"/>
      <c r="I5" s="1"/>
      <c r="J5" s="1"/>
      <c r="K5" s="1"/>
      <c r="L5" s="1"/>
      <c r="M5" s="1"/>
      <c r="N5" s="1"/>
      <c r="O5" s="1"/>
      <c r="P5" s="1"/>
      <c r="Q5" s="1"/>
      <c r="R5" s="1"/>
      <c r="S5" s="1"/>
      <c r="T5" s="1"/>
    </row>
    <row r="6" spans="1:20" ht="9.75" customHeight="1">
      <c r="A6" s="1">
        <v>1915</v>
      </c>
      <c r="B6" s="1">
        <v>7.9021024545028143E-2</v>
      </c>
      <c r="C6" s="1">
        <f>0.01*'Table A1'!F8</f>
        <v>9.2188499999999993E-2</v>
      </c>
      <c r="D6" s="1">
        <v>9.849999999999999E-2</v>
      </c>
      <c r="E6" s="1"/>
      <c r="F6" s="1"/>
      <c r="G6" s="1"/>
      <c r="H6" s="1"/>
      <c r="I6" s="1"/>
      <c r="J6" s="1"/>
      <c r="K6" s="1"/>
      <c r="L6" s="1"/>
      <c r="M6" s="1"/>
      <c r="N6" s="1"/>
      <c r="O6" s="1"/>
      <c r="P6" s="1"/>
      <c r="Q6" s="1"/>
      <c r="R6" s="1"/>
      <c r="S6" s="1"/>
      <c r="T6" s="1"/>
    </row>
    <row r="7" spans="1:20" ht="9.75" customHeight="1">
      <c r="A7" s="1">
        <v>1916</v>
      </c>
      <c r="B7" s="1">
        <v>9.3906731782378558E-2</v>
      </c>
      <c r="C7" s="1">
        <f>0.01*'Table A1'!F9</f>
        <v>9.8665304300158144E-2</v>
      </c>
      <c r="D7" s="1"/>
      <c r="E7" s="1"/>
      <c r="F7" s="1"/>
      <c r="G7" s="1"/>
      <c r="H7" s="1"/>
      <c r="I7" s="1"/>
      <c r="J7" s="1"/>
      <c r="K7" s="1"/>
      <c r="L7" s="1"/>
      <c r="M7" s="1"/>
      <c r="N7" s="1"/>
      <c r="O7" s="1"/>
      <c r="P7" s="1"/>
      <c r="Q7" s="1"/>
      <c r="R7" s="1"/>
      <c r="S7" s="1"/>
      <c r="T7" s="1"/>
    </row>
    <row r="8" spans="1:20" ht="9.75" customHeight="1">
      <c r="A8" s="1">
        <v>1917</v>
      </c>
      <c r="B8" s="1">
        <v>8.888929343088435E-2</v>
      </c>
      <c r="C8" s="1">
        <f>0.01*'Table A1'!F10</f>
        <v>8.3578808480598288E-2</v>
      </c>
      <c r="D8" s="1">
        <v>7.85E-2</v>
      </c>
      <c r="E8" s="1"/>
      <c r="F8" s="1"/>
      <c r="G8" s="1"/>
      <c r="H8" s="1"/>
      <c r="I8" s="1"/>
      <c r="J8" s="1"/>
      <c r="K8" s="1"/>
      <c r="L8" s="1"/>
      <c r="M8" s="1"/>
      <c r="N8" s="1"/>
      <c r="O8" s="1"/>
      <c r="P8" s="1"/>
      <c r="Q8" s="1"/>
      <c r="R8" s="1"/>
      <c r="S8" s="1"/>
      <c r="T8" s="1"/>
    </row>
    <row r="9" spans="1:20" ht="9.75" customHeight="1">
      <c r="A9" s="1">
        <v>1918</v>
      </c>
      <c r="B9" s="1">
        <v>7.6718156766985734E-2</v>
      </c>
      <c r="C9" s="1">
        <f>0.01*'Table A1'!F11</f>
        <v>6.7411642602400776E-2</v>
      </c>
      <c r="D9" s="1">
        <v>7.2999999999999995E-2</v>
      </c>
      <c r="E9" s="1"/>
      <c r="F9" s="1"/>
      <c r="G9" s="1"/>
      <c r="H9" s="1"/>
      <c r="I9" s="1"/>
      <c r="J9" s="1"/>
      <c r="K9" s="1"/>
      <c r="L9" s="1"/>
      <c r="M9" s="1"/>
      <c r="N9" s="1"/>
      <c r="O9" s="1"/>
      <c r="P9" s="1"/>
      <c r="Q9" s="1"/>
      <c r="R9" s="1"/>
      <c r="S9" s="1"/>
      <c r="T9" s="1"/>
    </row>
    <row r="10" spans="1:20" ht="9.75" customHeight="1">
      <c r="A10" s="1">
        <v>1919</v>
      </c>
      <c r="B10" s="1">
        <v>8.256155456935875E-2</v>
      </c>
      <c r="C10" s="1">
        <f>0.01*'Table A1'!F12</f>
        <v>6.4539788483073596E-2</v>
      </c>
      <c r="D10" s="1">
        <v>7.4099999999999999E-2</v>
      </c>
      <c r="E10" s="1"/>
      <c r="F10" s="1"/>
      <c r="G10" s="1"/>
      <c r="H10" s="1"/>
      <c r="I10" s="1"/>
      <c r="J10" s="1"/>
      <c r="K10" s="1"/>
      <c r="L10" s="1"/>
      <c r="M10" s="1"/>
      <c r="N10" s="1"/>
      <c r="O10" s="1"/>
      <c r="P10" s="1"/>
      <c r="Q10" s="1"/>
      <c r="R10" s="1"/>
      <c r="S10" s="1"/>
      <c r="T10" s="1"/>
    </row>
    <row r="11" spans="1:20" ht="9.75" customHeight="1">
      <c r="A11" s="1">
        <v>1920</v>
      </c>
      <c r="B11" s="1">
        <v>7.6281464867324178E-2</v>
      </c>
      <c r="C11" s="1">
        <f>0.01*'Table A1'!F13</f>
        <v>5.3714330344460742E-2</v>
      </c>
      <c r="D11" s="1">
        <v>7.4499999999999997E-2</v>
      </c>
      <c r="E11" s="1"/>
      <c r="F11" s="1"/>
      <c r="G11" s="1"/>
      <c r="H11" s="1"/>
      <c r="I11" s="1"/>
      <c r="J11" s="1"/>
      <c r="K11" s="1"/>
      <c r="L11" s="1"/>
      <c r="M11" s="1"/>
      <c r="N11" s="1"/>
      <c r="O11" s="1"/>
      <c r="P11" s="1"/>
      <c r="Q11" s="1"/>
      <c r="R11" s="1"/>
      <c r="S11" s="1"/>
      <c r="T11" s="1"/>
    </row>
    <row r="12" spans="1:20" ht="9.75" customHeight="1">
      <c r="A12" s="1">
        <v>1921</v>
      </c>
      <c r="B12" s="1">
        <v>7.2348598543622938E-2</v>
      </c>
      <c r="C12" s="1">
        <f>0.01*'Table A1'!F14</f>
        <v>5.602165008390645E-2</v>
      </c>
      <c r="D12" s="1">
        <v>7.4999999999999997E-2</v>
      </c>
      <c r="E12" s="1"/>
      <c r="F12" s="1"/>
      <c r="G12" s="1"/>
      <c r="H12" s="1"/>
      <c r="I12" s="1"/>
      <c r="J12" s="1"/>
      <c r="K12" s="1"/>
      <c r="L12" s="1"/>
      <c r="M12" s="1"/>
      <c r="N12" s="1"/>
      <c r="O12" s="1"/>
      <c r="P12" s="1"/>
      <c r="Q12" s="1"/>
      <c r="R12" s="1"/>
      <c r="S12" s="1"/>
      <c r="T12" s="1"/>
    </row>
    <row r="13" spans="1:20" ht="9.75" customHeight="1">
      <c r="A13" s="1">
        <v>1922</v>
      </c>
      <c r="B13" s="1">
        <v>7.2571092047258257E-2</v>
      </c>
      <c r="C13" s="1">
        <f>0.01*'Table A1'!F15</f>
        <v>6.1685282053958776E-2</v>
      </c>
      <c r="D13" s="1">
        <v>8.6400000000000005E-2</v>
      </c>
      <c r="E13" s="1"/>
      <c r="F13" s="1"/>
      <c r="G13" s="1"/>
      <c r="H13" s="1"/>
      <c r="I13" s="1"/>
      <c r="J13" s="1"/>
      <c r="K13" s="1"/>
      <c r="L13" s="1"/>
      <c r="M13" s="1"/>
      <c r="N13" s="1"/>
      <c r="O13" s="1"/>
      <c r="P13" s="1"/>
      <c r="Q13" s="1"/>
      <c r="R13" s="1"/>
      <c r="S13" s="1"/>
      <c r="T13" s="1"/>
    </row>
    <row r="14" spans="1:20" ht="9.75" customHeight="1">
      <c r="A14" s="1">
        <v>1923</v>
      </c>
      <c r="B14" s="1">
        <v>7.6079227755942586E-2</v>
      </c>
      <c r="C14" s="1">
        <f>0.01*'Table A1'!F16</f>
        <v>5.5038652248768208E-2</v>
      </c>
      <c r="D14" s="1">
        <v>8.9900000000000008E-2</v>
      </c>
      <c r="E14" s="1"/>
      <c r="F14" s="1"/>
      <c r="G14" s="1"/>
      <c r="H14" s="1"/>
      <c r="I14" s="1"/>
      <c r="J14" s="1"/>
      <c r="K14" s="1"/>
      <c r="L14" s="1"/>
      <c r="M14" s="1"/>
      <c r="N14" s="1"/>
      <c r="O14" s="1"/>
      <c r="P14" s="1"/>
      <c r="Q14" s="1"/>
      <c r="R14" s="1"/>
      <c r="S14" s="1"/>
      <c r="T14" s="1"/>
    </row>
    <row r="15" spans="1:20" ht="9.75" customHeight="1">
      <c r="A15" s="1">
        <v>1924</v>
      </c>
      <c r="B15" s="1">
        <v>7.0534049025256382E-2</v>
      </c>
      <c r="C15" s="1">
        <f>0.01*'Table A1'!F17</f>
        <v>6.1401284958182249E-2</v>
      </c>
      <c r="D15" s="1">
        <v>8.7799999999999989E-2</v>
      </c>
      <c r="E15" s="1"/>
      <c r="F15" s="1"/>
      <c r="G15" s="1"/>
      <c r="H15" s="1"/>
      <c r="I15" s="1"/>
      <c r="J15" s="1"/>
      <c r="K15" s="1"/>
      <c r="L15" s="1"/>
      <c r="M15" s="1"/>
      <c r="N15" s="1"/>
      <c r="O15" s="1"/>
      <c r="P15" s="1"/>
      <c r="Q15" s="1"/>
      <c r="R15" s="1"/>
      <c r="S15" s="1"/>
      <c r="T15" s="1"/>
    </row>
    <row r="16" spans="1:20" ht="9.75" customHeight="1">
      <c r="A16" s="1">
        <v>1925</v>
      </c>
      <c r="B16" s="1">
        <v>7.0692065560462244E-2</v>
      </c>
      <c r="C16" s="1">
        <f>0.01*'Table A1'!F18</f>
        <v>6.7520291796493839E-2</v>
      </c>
      <c r="D16" s="1">
        <v>8.5099999999999995E-2</v>
      </c>
      <c r="E16" s="1"/>
      <c r="F16" s="1"/>
      <c r="G16" s="1"/>
      <c r="H16" s="1"/>
      <c r="I16" s="1"/>
      <c r="J16" s="1"/>
      <c r="K16" s="1"/>
      <c r="L16" s="1"/>
      <c r="M16" s="1"/>
      <c r="N16" s="1"/>
      <c r="O16" s="1"/>
      <c r="P16" s="1"/>
      <c r="Q16" s="1"/>
      <c r="R16" s="1"/>
      <c r="S16" s="1"/>
      <c r="T16" s="1"/>
    </row>
    <row r="17" spans="1:20" ht="9.75" customHeight="1">
      <c r="A17" s="1">
        <v>1926</v>
      </c>
      <c r="B17" s="1">
        <v>6.9819531143586591E-2</v>
      </c>
      <c r="C17" s="1">
        <f>0.01*'Table A1'!F19</f>
        <v>7.0681737726868116E-2</v>
      </c>
      <c r="D17" s="1">
        <v>8.48E-2</v>
      </c>
      <c r="E17" s="1"/>
      <c r="F17" s="1"/>
      <c r="G17" s="1"/>
      <c r="H17" s="1"/>
      <c r="I17" s="1"/>
      <c r="J17" s="1"/>
      <c r="K17" s="1"/>
      <c r="L17" s="1"/>
      <c r="M17" s="1"/>
      <c r="N17" s="1"/>
      <c r="O17" s="1"/>
      <c r="P17" s="1"/>
      <c r="Q17" s="1"/>
      <c r="R17" s="1"/>
      <c r="S17" s="1"/>
      <c r="T17" s="1"/>
    </row>
    <row r="18" spans="1:20" ht="9.75" customHeight="1">
      <c r="A18" s="1">
        <v>1927</v>
      </c>
      <c r="B18" s="1">
        <v>6.8666593936712983E-2</v>
      </c>
      <c r="C18" s="1">
        <f>0.01*'Table A1'!F20</f>
        <v>7.4726058910537047E-2</v>
      </c>
      <c r="D18" s="1">
        <v>8.2599999999999993E-2</v>
      </c>
      <c r="E18" s="1"/>
      <c r="F18" s="1"/>
      <c r="G18" s="1"/>
      <c r="H18" s="1"/>
      <c r="I18" s="1"/>
      <c r="J18" s="1"/>
      <c r="K18" s="1"/>
      <c r="L18" s="1"/>
      <c r="M18" s="1"/>
      <c r="N18" s="1"/>
      <c r="O18" s="1"/>
      <c r="P18" s="1"/>
      <c r="Q18" s="1"/>
      <c r="R18" s="1"/>
      <c r="S18" s="1"/>
      <c r="T18" s="1"/>
    </row>
    <row r="19" spans="1:20" ht="9.75" customHeight="1">
      <c r="A19" s="1">
        <v>1928</v>
      </c>
      <c r="B19" s="1">
        <v>6.7715191970306857E-2</v>
      </c>
      <c r="C19" s="1">
        <f>0.01*'Table A1'!F21</f>
        <v>8.1916622713454373E-2</v>
      </c>
      <c r="D19" s="1">
        <v>8.4199999999999997E-2</v>
      </c>
      <c r="E19" s="1"/>
      <c r="F19" s="1"/>
      <c r="G19" s="1"/>
      <c r="H19" s="1"/>
      <c r="I19" s="1"/>
      <c r="J19" s="1"/>
      <c r="K19" s="1"/>
      <c r="L19" s="1"/>
      <c r="M19" s="1"/>
      <c r="N19" s="1"/>
      <c r="O19" s="1"/>
      <c r="P19" s="1"/>
      <c r="Q19" s="1"/>
      <c r="R19" s="1"/>
      <c r="S19" s="1"/>
      <c r="T19" s="1"/>
    </row>
    <row r="20" spans="1:20" ht="9.75" customHeight="1">
      <c r="A20" s="1">
        <v>1929</v>
      </c>
      <c r="B20" s="1">
        <v>6.2525351394235762E-2</v>
      </c>
      <c r="C20" s="1">
        <f>0.01*'Table A1'!F22</f>
        <v>7.6218608438736207E-2</v>
      </c>
      <c r="D20" s="1">
        <v>8.1799999999999998E-2</v>
      </c>
      <c r="E20" s="1"/>
      <c r="F20" s="1"/>
      <c r="G20" s="1"/>
      <c r="H20" s="1"/>
      <c r="I20" s="1"/>
      <c r="J20" s="1"/>
      <c r="K20" s="1"/>
      <c r="L20" s="1"/>
      <c r="M20" s="1"/>
      <c r="N20" s="1"/>
      <c r="O20" s="1"/>
      <c r="P20" s="1"/>
      <c r="Q20" s="1"/>
      <c r="R20" s="1"/>
      <c r="S20" s="1"/>
      <c r="T20" s="1"/>
    </row>
    <row r="21" spans="1:20" ht="9.75" customHeight="1">
      <c r="A21" s="1">
        <v>1930</v>
      </c>
      <c r="B21" s="1">
        <v>5.7897335507282391E-2</v>
      </c>
      <c r="C21" s="1">
        <f>0.01*'Table A1'!F23</f>
        <v>6.4017230324275393E-2</v>
      </c>
      <c r="D21" s="1">
        <v>7.6399999999999996E-2</v>
      </c>
      <c r="E21" s="1"/>
      <c r="F21" s="1"/>
      <c r="G21" s="1"/>
      <c r="H21" s="1"/>
      <c r="I21" s="1"/>
      <c r="J21" s="1"/>
      <c r="K21" s="1"/>
      <c r="L21" s="1"/>
      <c r="M21" s="1"/>
      <c r="N21" s="1"/>
      <c r="O21" s="1"/>
      <c r="P21" s="1"/>
      <c r="Q21" s="1"/>
      <c r="R21" s="1"/>
      <c r="S21" s="1"/>
      <c r="T21" s="1"/>
    </row>
    <row r="22" spans="1:20" ht="9.75" customHeight="1">
      <c r="A22" s="1">
        <v>1931</v>
      </c>
      <c r="B22" s="1">
        <v>5.3734640786354794E-2</v>
      </c>
      <c r="C22" s="1">
        <f>0.01*'Table A1'!F24</f>
        <v>5.6751445341883797E-2</v>
      </c>
      <c r="D22" s="1">
        <v>7.0300000000000001E-2</v>
      </c>
      <c r="E22" s="1"/>
      <c r="F22" s="1"/>
      <c r="G22" s="1"/>
      <c r="H22" s="1"/>
      <c r="I22" s="1"/>
      <c r="J22" s="1"/>
      <c r="K22" s="1"/>
      <c r="L22" s="1"/>
      <c r="M22" s="1"/>
      <c r="N22" s="1"/>
      <c r="O22" s="1"/>
      <c r="P22" s="1"/>
      <c r="Q22" s="1"/>
      <c r="R22" s="1"/>
      <c r="S22" s="1"/>
      <c r="T22" s="1"/>
    </row>
    <row r="23" spans="1:20" ht="9.75" customHeight="1">
      <c r="A23" s="1">
        <v>1932</v>
      </c>
      <c r="B23" s="1">
        <v>5.2156339906296915E-2</v>
      </c>
      <c r="C23" s="1">
        <f>0.01*'Table A1'!F25</f>
        <v>5.8962244962743895E-2</v>
      </c>
      <c r="D23" s="1">
        <v>6.6799999999999998E-2</v>
      </c>
      <c r="E23" s="1"/>
      <c r="F23" s="1"/>
      <c r="G23" s="1"/>
      <c r="H23" s="1"/>
      <c r="I23" s="1"/>
      <c r="J23" s="1"/>
      <c r="K23" s="1"/>
      <c r="L23" s="1"/>
      <c r="M23" s="1"/>
      <c r="N23" s="1"/>
      <c r="O23" s="1"/>
      <c r="P23" s="1"/>
      <c r="Q23" s="1"/>
      <c r="R23" s="1"/>
      <c r="S23" s="1"/>
      <c r="T23" s="1"/>
    </row>
    <row r="24" spans="1:20" ht="9.75" customHeight="1">
      <c r="A24" s="1">
        <v>1933</v>
      </c>
      <c r="B24" s="1">
        <v>5.2010635938514765E-2</v>
      </c>
      <c r="C24" s="1">
        <f>0.01*'Table A1'!F26</f>
        <v>6.0544782496875324E-2</v>
      </c>
      <c r="D24" s="1">
        <v>6.480000000000001E-2</v>
      </c>
      <c r="E24" s="1"/>
      <c r="F24" s="1"/>
      <c r="G24" s="1"/>
      <c r="H24" s="1"/>
      <c r="I24" s="1"/>
      <c r="J24" s="1"/>
      <c r="K24" s="1"/>
      <c r="L24" s="1"/>
      <c r="M24" s="1"/>
      <c r="N24" s="1"/>
      <c r="O24" s="1"/>
      <c r="P24" s="1"/>
      <c r="Q24" s="1"/>
      <c r="R24" s="1"/>
      <c r="S24" s="1"/>
      <c r="T24" s="1"/>
    </row>
    <row r="25" spans="1:20" ht="9.75" customHeight="1">
      <c r="A25" s="1">
        <v>1934</v>
      </c>
      <c r="B25" s="1">
        <v>5.3113976718385109E-2</v>
      </c>
      <c r="C25" s="1">
        <f>0.01*'Table A1'!F27</f>
        <v>5.8236806287307798E-2</v>
      </c>
      <c r="D25" s="1">
        <v>6.6100000000000006E-2</v>
      </c>
      <c r="E25" s="1"/>
      <c r="F25" s="1"/>
      <c r="G25" s="1"/>
      <c r="H25" s="1"/>
      <c r="I25" s="1"/>
      <c r="J25" s="1"/>
      <c r="K25" s="1"/>
      <c r="L25" s="1"/>
      <c r="M25" s="1"/>
      <c r="N25" s="1"/>
      <c r="O25" s="1"/>
      <c r="P25" s="1"/>
      <c r="Q25" s="1"/>
      <c r="R25" s="1"/>
      <c r="S25" s="1"/>
      <c r="T25" s="1"/>
    </row>
    <row r="26" spans="1:20" ht="9.75" customHeight="1">
      <c r="A26" s="1">
        <v>1935</v>
      </c>
      <c r="B26" s="1">
        <v>5.3094383528625978E-2</v>
      </c>
      <c r="C26" s="1">
        <f>0.01*'Table A1'!F28</f>
        <v>5.7968718562550564E-2</v>
      </c>
      <c r="D26" s="1">
        <v>6.6199999999999995E-2</v>
      </c>
      <c r="E26" s="1"/>
      <c r="F26" s="1"/>
      <c r="G26" s="1"/>
      <c r="H26" s="1"/>
      <c r="I26" s="1"/>
      <c r="J26" s="1"/>
      <c r="K26" s="1"/>
      <c r="L26" s="1"/>
      <c r="M26" s="1"/>
      <c r="N26" s="1"/>
      <c r="O26" s="1"/>
      <c r="P26" s="1"/>
      <c r="Q26" s="1"/>
      <c r="R26" s="1"/>
      <c r="S26" s="1"/>
      <c r="T26" s="1"/>
    </row>
    <row r="27" spans="1:20" ht="9.75" customHeight="1">
      <c r="A27" s="1">
        <v>1936</v>
      </c>
      <c r="B27" s="1">
        <v>5.1680463474022401E-2</v>
      </c>
      <c r="C27" s="1">
        <f>0.01*'Table A1'!F29</f>
        <v>6.6874494164752774E-2</v>
      </c>
      <c r="D27" s="1">
        <v>6.6900000000000001E-2</v>
      </c>
      <c r="E27" s="1"/>
      <c r="F27" s="1"/>
      <c r="G27" s="1"/>
      <c r="H27" s="1"/>
      <c r="I27" s="1"/>
      <c r="J27" s="1"/>
      <c r="K27" s="1"/>
      <c r="L27" s="1"/>
      <c r="M27" s="1"/>
      <c r="N27" s="1"/>
      <c r="O27" s="1"/>
      <c r="P27" s="1"/>
      <c r="Q27" s="1"/>
      <c r="R27" s="1"/>
      <c r="S27" s="1"/>
      <c r="T27" s="1"/>
    </row>
    <row r="28" spans="1:20" ht="9.75" customHeight="1">
      <c r="A28" s="1">
        <v>1937</v>
      </c>
      <c r="B28" s="1">
        <v>5.2373178819556443E-2</v>
      </c>
      <c r="C28" s="1">
        <f>0.01*'Table A1'!F30</f>
        <v>6.1611817866289852E-2</v>
      </c>
      <c r="D28" s="1">
        <v>6.8000000000000005E-2</v>
      </c>
      <c r="E28" s="1"/>
      <c r="F28" s="1"/>
      <c r="G28" s="1"/>
      <c r="H28" s="1"/>
      <c r="I28" s="1"/>
      <c r="J28" s="1"/>
      <c r="K28" s="1"/>
      <c r="L28" s="1"/>
      <c r="M28" s="1"/>
      <c r="N28" s="1"/>
      <c r="O28" s="1"/>
      <c r="P28" s="1"/>
      <c r="Q28" s="1"/>
      <c r="R28" s="1"/>
      <c r="S28" s="1"/>
      <c r="T28" s="1"/>
    </row>
    <row r="29" spans="1:20" ht="9.75" customHeight="1">
      <c r="A29" s="1">
        <v>1938</v>
      </c>
      <c r="B29" s="1">
        <v>5.0526966475971886E-2</v>
      </c>
      <c r="C29" s="1">
        <f>0.01*'Table A1'!F31</f>
        <v>5.1557203044317462E-2</v>
      </c>
      <c r="D29" s="1">
        <v>6.3600000000000004E-2</v>
      </c>
      <c r="E29" s="1"/>
      <c r="F29" s="1"/>
      <c r="G29" s="1"/>
      <c r="H29" s="1"/>
      <c r="I29" s="1"/>
      <c r="J29" s="1"/>
      <c r="K29" s="1"/>
      <c r="L29" s="1"/>
      <c r="M29" s="1"/>
      <c r="N29" s="1"/>
      <c r="O29" s="1"/>
      <c r="P29" s="1"/>
      <c r="Q29" s="1"/>
      <c r="R29" s="1"/>
      <c r="S29" s="1"/>
      <c r="T29" s="1"/>
    </row>
    <row r="30" spans="1:20" ht="9.75" customHeight="1">
      <c r="A30" s="1">
        <v>1939</v>
      </c>
      <c r="B30" s="1">
        <v>4.9882796621403325E-2</v>
      </c>
      <c r="C30" s="1">
        <f>0.01*'Table A1'!F32</f>
        <v>5.4509649925496277E-2</v>
      </c>
      <c r="D30" s="1">
        <v>6.13E-2</v>
      </c>
      <c r="E30" s="1"/>
      <c r="F30" s="1"/>
      <c r="G30" s="1"/>
      <c r="H30" s="1"/>
      <c r="I30" s="1"/>
      <c r="J30" s="1"/>
      <c r="K30" s="1"/>
      <c r="L30" s="1"/>
      <c r="M30" s="1"/>
      <c r="N30" s="1"/>
      <c r="O30" s="1"/>
      <c r="P30" s="1"/>
      <c r="Q30" s="1"/>
      <c r="R30" s="1"/>
      <c r="S30" s="1"/>
      <c r="T30" s="1"/>
    </row>
    <row r="31" spans="1:20" ht="9.75" customHeight="1">
      <c r="A31" s="1">
        <v>1940</v>
      </c>
      <c r="B31" s="1">
        <v>4.8976022688831194E-2</v>
      </c>
      <c r="C31" s="1">
        <f>0.01*'Table A1'!F33</f>
        <v>5.573196208091187E-2</v>
      </c>
      <c r="D31" s="1">
        <v>5.33E-2</v>
      </c>
      <c r="E31" s="1"/>
      <c r="F31" s="1"/>
      <c r="G31" s="1"/>
      <c r="H31" s="1"/>
      <c r="I31" s="1"/>
      <c r="J31" s="1"/>
      <c r="K31" s="1"/>
      <c r="L31" s="1"/>
      <c r="M31" s="1"/>
      <c r="N31" s="1"/>
      <c r="O31" s="1"/>
      <c r="P31" s="1"/>
      <c r="Q31" s="1"/>
      <c r="R31" s="1"/>
      <c r="S31" s="1"/>
      <c r="T31" s="1"/>
    </row>
    <row r="32" spans="1:20" ht="9.75" customHeight="1">
      <c r="A32" s="1">
        <v>1941</v>
      </c>
      <c r="B32" s="1">
        <v>4.2728724170005714E-2</v>
      </c>
      <c r="C32" s="1">
        <f>0.01*'Table A1'!F34</f>
        <v>5.2893892210692295E-2</v>
      </c>
      <c r="D32" s="1">
        <v>4.3299999999999998E-2</v>
      </c>
      <c r="E32" s="1"/>
      <c r="F32" s="1"/>
      <c r="G32" s="1"/>
      <c r="H32" s="1"/>
      <c r="I32" s="1"/>
      <c r="J32" s="1"/>
      <c r="K32" s="1"/>
      <c r="L32" s="1"/>
      <c r="M32" s="1"/>
      <c r="N32" s="1"/>
      <c r="O32" s="1"/>
      <c r="P32" s="1"/>
      <c r="Q32" s="1"/>
      <c r="R32" s="1"/>
      <c r="S32" s="1"/>
      <c r="T32" s="1"/>
    </row>
    <row r="33" spans="1:20" ht="9.75" customHeight="1">
      <c r="A33" s="1">
        <v>1942</v>
      </c>
      <c r="B33" s="1">
        <v>3.6435692989932808E-2</v>
      </c>
      <c r="C33" s="1">
        <f>0.01*'Table A1'!F35</f>
        <v>4.4770738727901764E-2</v>
      </c>
      <c r="D33" s="1">
        <v>3.9100000000000003E-2</v>
      </c>
      <c r="E33" s="1"/>
      <c r="F33" s="1"/>
      <c r="G33" s="1"/>
      <c r="H33" s="1"/>
      <c r="I33" s="1"/>
      <c r="J33" s="1"/>
      <c r="K33" s="1"/>
      <c r="L33" s="1"/>
      <c r="M33" s="1"/>
      <c r="N33" s="1"/>
      <c r="O33" s="1"/>
      <c r="P33" s="1"/>
      <c r="Q33" s="1"/>
      <c r="R33" s="1"/>
      <c r="S33" s="1"/>
      <c r="T33" s="1"/>
    </row>
    <row r="34" spans="1:20" ht="9.75" customHeight="1">
      <c r="A34" s="1">
        <v>1943</v>
      </c>
      <c r="B34" s="1">
        <v>3.0116942419803179E-2</v>
      </c>
      <c r="C34" s="1">
        <f>0.01*'Table A1'!F36</f>
        <v>3.7832686913105353E-2</v>
      </c>
      <c r="D34" s="1">
        <v>3.7000000000000005E-2</v>
      </c>
      <c r="E34" s="1"/>
      <c r="F34" s="1"/>
      <c r="G34" s="1"/>
      <c r="H34" s="1"/>
      <c r="I34" s="1"/>
      <c r="J34" s="1"/>
      <c r="K34" s="1"/>
      <c r="L34" s="1"/>
      <c r="M34" s="1"/>
      <c r="N34" s="1"/>
      <c r="O34" s="1"/>
      <c r="P34" s="1"/>
      <c r="Q34" s="1"/>
      <c r="R34" s="1"/>
      <c r="S34" s="1"/>
      <c r="T34" s="1"/>
    </row>
    <row r="35" spans="1:20" ht="9.75" customHeight="1">
      <c r="A35" s="1">
        <v>1944</v>
      </c>
      <c r="B35" s="1">
        <v>2.3244734602798016E-2</v>
      </c>
      <c r="C35" s="1">
        <f>0.01*'Table A1'!F37</f>
        <v>3.3274228934788354E-2</v>
      </c>
      <c r="D35" s="1">
        <v>3.6400000000000002E-2</v>
      </c>
      <c r="E35" s="1"/>
      <c r="F35" s="1"/>
      <c r="G35" s="1"/>
      <c r="H35" s="1"/>
      <c r="I35" s="1"/>
      <c r="J35" s="1"/>
      <c r="K35" s="1"/>
      <c r="L35" s="1"/>
      <c r="M35" s="1"/>
      <c r="N35" s="1"/>
      <c r="O35" s="1"/>
      <c r="P35" s="1"/>
      <c r="Q35" s="1"/>
      <c r="R35" s="1"/>
      <c r="S35" s="1"/>
      <c r="T35" s="1"/>
    </row>
    <row r="36" spans="1:20" ht="9.75" customHeight="1">
      <c r="A36" s="1">
        <v>1945</v>
      </c>
      <c r="B36" s="1">
        <v>1.9592430748905584E-2</v>
      </c>
      <c r="C36" s="1">
        <f>0.01*'Table A1'!F38</f>
        <v>3.3188697173565498E-2</v>
      </c>
      <c r="D36" s="1">
        <v>3.6600000000000001E-2</v>
      </c>
      <c r="E36" s="1"/>
      <c r="F36" s="1"/>
      <c r="G36" s="1"/>
      <c r="H36" s="1"/>
      <c r="I36" s="1"/>
      <c r="J36" s="1"/>
      <c r="K36" s="1"/>
      <c r="L36" s="1"/>
      <c r="M36" s="1"/>
      <c r="N36" s="1"/>
      <c r="O36" s="1"/>
      <c r="P36" s="1"/>
      <c r="Q36" s="1"/>
      <c r="R36" s="1"/>
      <c r="S36" s="1"/>
      <c r="T36" s="1"/>
    </row>
    <row r="37" spans="1:20" ht="9.75" customHeight="1">
      <c r="A37" s="1">
        <v>1946</v>
      </c>
      <c r="B37" s="1">
        <v>2.6145515154287532E-2</v>
      </c>
      <c r="C37" s="1">
        <f>0.01*'Table A1'!F39</f>
        <v>3.4321167613422653E-2</v>
      </c>
      <c r="D37" s="1">
        <v>4.0800000000000003E-2</v>
      </c>
      <c r="E37" s="1"/>
      <c r="F37" s="1"/>
      <c r="G37" s="1"/>
      <c r="H37" s="1"/>
      <c r="I37" s="1"/>
      <c r="J37" s="1"/>
      <c r="K37" s="1"/>
      <c r="L37" s="1"/>
      <c r="M37" s="1"/>
      <c r="N37" s="1"/>
      <c r="O37" s="1"/>
      <c r="P37" s="1"/>
      <c r="Q37" s="1"/>
      <c r="R37" s="1"/>
      <c r="S37" s="1"/>
      <c r="T37" s="1"/>
    </row>
    <row r="38" spans="1:20" ht="9.75" customHeight="1">
      <c r="A38" s="1">
        <v>1947</v>
      </c>
      <c r="B38" s="1">
        <v>2.5871251188985065E-2</v>
      </c>
      <c r="C38" s="1">
        <f>0.01*'Table A1'!F40</f>
        <v>3.2356965444957558E-2</v>
      </c>
      <c r="D38" s="1">
        <v>3.9E-2</v>
      </c>
      <c r="E38" s="1"/>
      <c r="F38" s="1"/>
      <c r="G38" s="1"/>
      <c r="H38" s="1"/>
      <c r="I38" s="1"/>
      <c r="J38" s="1"/>
      <c r="K38" s="1"/>
      <c r="L38" s="1"/>
      <c r="M38" s="1"/>
      <c r="N38" s="1"/>
      <c r="O38" s="1"/>
      <c r="P38" s="1"/>
      <c r="Q38" s="1"/>
      <c r="R38" s="1"/>
      <c r="S38" s="1"/>
      <c r="T38" s="1"/>
    </row>
    <row r="39" spans="1:20" ht="9.75" customHeight="1">
      <c r="A39" s="1">
        <v>1948</v>
      </c>
      <c r="B39" s="1">
        <v>2.4331482631345804E-2</v>
      </c>
      <c r="C39" s="1">
        <f>0.01*'Table A1'!F41</f>
        <v>3.4371439795543274E-2</v>
      </c>
      <c r="D39" s="1">
        <v>3.7599999999999995E-2</v>
      </c>
      <c r="E39" s="1"/>
      <c r="F39" s="1"/>
      <c r="G39" s="1"/>
      <c r="H39" s="1"/>
      <c r="I39" s="1"/>
      <c r="J39" s="1"/>
      <c r="K39" s="1"/>
      <c r="L39" s="1"/>
      <c r="M39" s="1"/>
      <c r="N39" s="1"/>
      <c r="O39" s="1"/>
      <c r="P39" s="1"/>
      <c r="Q39" s="1"/>
      <c r="R39" s="1"/>
      <c r="S39" s="1"/>
      <c r="T39" s="1"/>
    </row>
    <row r="40" spans="1:20" ht="9.75" customHeight="1">
      <c r="A40" s="1">
        <v>1949</v>
      </c>
      <c r="B40" s="1">
        <v>2.6102712083116701E-2</v>
      </c>
      <c r="C40" s="1">
        <f>0.01*'Table A1'!F42</f>
        <v>3.3367523230614718E-2</v>
      </c>
      <c r="D40" s="1">
        <v>3.5200000000000002E-2</v>
      </c>
      <c r="E40" s="1"/>
      <c r="F40" s="1"/>
      <c r="G40" s="1"/>
      <c r="H40" s="1"/>
      <c r="I40" s="1"/>
      <c r="J40" s="1"/>
      <c r="K40" s="1"/>
      <c r="L40" s="1"/>
      <c r="M40" s="1"/>
      <c r="N40" s="1"/>
      <c r="O40" s="1"/>
      <c r="P40" s="1"/>
      <c r="Q40" s="1"/>
      <c r="R40" s="1"/>
      <c r="S40" s="1"/>
      <c r="T40" s="1"/>
    </row>
    <row r="41" spans="1:20" ht="9.75" customHeight="1">
      <c r="A41" s="1">
        <v>1950</v>
      </c>
      <c r="B41" s="1">
        <v>2.6029310519518702E-2</v>
      </c>
      <c r="C41" s="1">
        <f>0.01*'Table A1'!F43</f>
        <v>3.5318014264095456E-2</v>
      </c>
      <c r="D41" s="1">
        <v>3.4000000000000002E-2</v>
      </c>
      <c r="E41" s="1"/>
      <c r="F41" s="1"/>
      <c r="G41" s="1"/>
      <c r="H41" s="1"/>
      <c r="I41" s="1"/>
      <c r="J41" s="1"/>
      <c r="K41" s="1"/>
      <c r="L41" s="1"/>
      <c r="M41" s="1"/>
      <c r="N41" s="1"/>
      <c r="O41" s="1"/>
      <c r="P41" s="1"/>
      <c r="Q41" s="1"/>
      <c r="R41" s="1"/>
      <c r="S41" s="1"/>
      <c r="T41" s="1"/>
    </row>
    <row r="42" spans="1:20" ht="9.75" customHeight="1">
      <c r="A42" s="1">
        <v>1951</v>
      </c>
      <c r="B42" s="1">
        <v>2.5514178144320613E-2</v>
      </c>
      <c r="C42" s="1">
        <f>0.01*'Table A1'!F44</f>
        <v>3.1170911251546349E-2</v>
      </c>
      <c r="D42" s="1">
        <v>3.1400000000000004E-2</v>
      </c>
      <c r="E42" s="1"/>
      <c r="F42" s="1"/>
      <c r="G42" s="1"/>
      <c r="H42" s="1"/>
      <c r="I42" s="1"/>
      <c r="J42" s="1"/>
      <c r="K42" s="1"/>
      <c r="L42" s="1"/>
      <c r="M42" s="1"/>
      <c r="N42" s="1"/>
      <c r="O42" s="1"/>
      <c r="P42" s="1"/>
      <c r="Q42" s="1"/>
      <c r="R42" s="1"/>
      <c r="S42" s="1"/>
      <c r="T42" s="1"/>
    </row>
    <row r="43" spans="1:20" ht="9.75" customHeight="1">
      <c r="A43" s="1">
        <v>1952</v>
      </c>
      <c r="B43" s="1">
        <v>2.5261640375211905E-2</v>
      </c>
      <c r="C43" s="1">
        <f>0.01*'Table A1'!F45</f>
        <v>2.7559125464356866E-2</v>
      </c>
      <c r="D43" s="1">
        <v>2.87E-2</v>
      </c>
      <c r="E43" s="1"/>
      <c r="F43" s="1"/>
      <c r="G43" s="1"/>
      <c r="H43" s="1"/>
      <c r="I43" s="1"/>
      <c r="J43" s="1"/>
      <c r="K43" s="1"/>
      <c r="L43" s="1"/>
      <c r="M43" s="1"/>
      <c r="N43" s="1"/>
      <c r="O43" s="1"/>
      <c r="P43" s="1"/>
      <c r="Q43" s="1"/>
      <c r="R43" s="1"/>
      <c r="S43" s="1"/>
      <c r="T43" s="1"/>
    </row>
    <row r="44" spans="1:20" ht="9.75" customHeight="1">
      <c r="A44" s="1">
        <v>1953</v>
      </c>
      <c r="B44" s="1">
        <v>2.4791385916858387E-2</v>
      </c>
      <c r="C44" s="1">
        <f>0.01*'Table A1'!F46</f>
        <v>2.5063213094915052E-2</v>
      </c>
      <c r="D44" s="1">
        <v>2.6699999999999998E-2</v>
      </c>
      <c r="E44" s="1"/>
      <c r="F44" s="1"/>
      <c r="G44" s="1"/>
      <c r="H44" s="1"/>
      <c r="I44" s="1"/>
      <c r="J44" s="1"/>
      <c r="K44" s="1"/>
      <c r="L44" s="1"/>
      <c r="M44" s="1"/>
      <c r="N44" s="1"/>
      <c r="O44" s="1"/>
      <c r="P44" s="1"/>
      <c r="Q44" s="1"/>
      <c r="R44" s="1"/>
      <c r="S44" s="1"/>
      <c r="T44" s="1"/>
    </row>
    <row r="45" spans="1:20" ht="9.75" customHeight="1">
      <c r="A45" s="1">
        <v>1954</v>
      </c>
      <c r="B45" s="1">
        <v>2.4497408139733758E-2</v>
      </c>
      <c r="C45" s="1">
        <f>0.01*'Table A1'!F47</f>
        <v>2.5663360562398659E-2</v>
      </c>
      <c r="D45" s="1">
        <v>2.6699999999999998E-2</v>
      </c>
      <c r="E45" s="1"/>
      <c r="F45" s="1"/>
      <c r="G45" s="1"/>
      <c r="H45" s="1"/>
      <c r="I45" s="1"/>
      <c r="J45" s="1"/>
      <c r="K45" s="1"/>
      <c r="L45" s="1"/>
      <c r="M45" s="1"/>
      <c r="N45" s="1"/>
      <c r="O45" s="1"/>
      <c r="P45" s="1"/>
      <c r="Q45" s="1"/>
      <c r="R45" s="1"/>
      <c r="S45" s="1"/>
      <c r="T45" s="1"/>
    </row>
    <row r="46" spans="1:20" ht="9.75" customHeight="1">
      <c r="A46" s="1">
        <v>1955</v>
      </c>
      <c r="B46" s="1">
        <v>2.4818153231752179E-2</v>
      </c>
      <c r="C46" s="1">
        <f>0.01*'Table A1'!F48</f>
        <v>2.4871088205796844E-2</v>
      </c>
      <c r="D46" s="1">
        <v>2.5600000000000001E-2</v>
      </c>
      <c r="E46" s="1"/>
      <c r="F46" s="1"/>
      <c r="G46" s="1"/>
      <c r="H46" s="1"/>
      <c r="I46" s="1"/>
      <c r="J46" s="1"/>
      <c r="K46" s="1"/>
      <c r="L46" s="1"/>
      <c r="M46" s="1"/>
      <c r="N46" s="1"/>
      <c r="O46" s="1"/>
      <c r="P46" s="1"/>
      <c r="Q46" s="1"/>
      <c r="R46" s="1"/>
      <c r="S46" s="1"/>
      <c r="T46" s="1"/>
    </row>
    <row r="47" spans="1:20" ht="9.75" customHeight="1">
      <c r="A47" s="1">
        <v>1956</v>
      </c>
      <c r="B47" s="1">
        <v>2.4557202558019228E-2</v>
      </c>
      <c r="C47" s="1">
        <f>0.01*'Table A1'!F49</f>
        <v>2.3829153277974448E-2</v>
      </c>
      <c r="D47" s="1">
        <v>2.35E-2</v>
      </c>
      <c r="E47" s="1"/>
      <c r="F47" s="1"/>
      <c r="G47" s="1"/>
      <c r="H47" s="1"/>
      <c r="I47" s="1"/>
      <c r="J47" s="1"/>
      <c r="K47" s="1"/>
      <c r="L47" s="1"/>
      <c r="M47" s="1"/>
      <c r="N47" s="1"/>
      <c r="O47" s="1"/>
      <c r="P47" s="1"/>
      <c r="Q47" s="1"/>
      <c r="R47" s="1"/>
      <c r="S47" s="1"/>
      <c r="T47" s="1"/>
    </row>
    <row r="48" spans="1:20" ht="9.75" customHeight="1">
      <c r="A48" s="1">
        <v>1957</v>
      </c>
      <c r="B48" s="1">
        <v>2.4432143405041483E-2</v>
      </c>
      <c r="C48" s="1">
        <f>0.01*'Table A1'!F50</f>
        <v>2.359138502575385E-2</v>
      </c>
      <c r="D48" s="1">
        <v>2.2499999999999999E-2</v>
      </c>
      <c r="E48" s="1"/>
      <c r="F48" s="1"/>
      <c r="G48" s="1"/>
      <c r="H48" s="1"/>
      <c r="I48" s="1"/>
      <c r="J48" s="1"/>
      <c r="K48" s="1"/>
      <c r="L48" s="1"/>
      <c r="M48" s="1"/>
      <c r="N48" s="1"/>
      <c r="O48" s="1"/>
      <c r="P48" s="1"/>
      <c r="Q48" s="1"/>
      <c r="R48" s="1"/>
      <c r="S48" s="1"/>
      <c r="T48" s="1"/>
    </row>
    <row r="49" spans="1:20" ht="9.75" customHeight="1">
      <c r="A49" s="1">
        <v>1958</v>
      </c>
      <c r="B49" s="1">
        <v>2.3412975053659791E-2</v>
      </c>
      <c r="C49" s="1">
        <f>0.01*'Table A1'!F51</f>
        <v>2.2927344493339673E-2</v>
      </c>
      <c r="D49" s="1">
        <v>2.2499999999999999E-2</v>
      </c>
      <c r="E49" s="1"/>
      <c r="F49" s="1"/>
      <c r="G49" s="1"/>
      <c r="H49" s="1"/>
      <c r="I49" s="1"/>
      <c r="J49" s="1"/>
      <c r="K49" s="1"/>
      <c r="L49" s="1"/>
      <c r="M49" s="1"/>
      <c r="N49" s="1"/>
      <c r="O49" s="1"/>
      <c r="P49" s="1"/>
      <c r="Q49" s="1"/>
      <c r="R49" s="1"/>
      <c r="S49" s="1"/>
      <c r="T49" s="1"/>
    </row>
    <row r="50" spans="1:20" ht="9.75" customHeight="1">
      <c r="A50" s="1">
        <v>1959</v>
      </c>
      <c r="B50" s="1">
        <v>2.3746804042757499E-2</v>
      </c>
      <c r="C50" s="1">
        <f>0.01*'Table A1'!F52</f>
        <v>2.191271929993064E-2</v>
      </c>
      <c r="D50" s="1">
        <v>2.29E-2</v>
      </c>
      <c r="E50" s="1"/>
      <c r="F50" s="1"/>
      <c r="G50" s="1"/>
      <c r="H50" s="1"/>
      <c r="I50" s="1"/>
      <c r="J50" s="1"/>
      <c r="K50" s="1"/>
      <c r="L50" s="1"/>
      <c r="M50" s="1"/>
      <c r="N50" s="1"/>
      <c r="O50" s="1"/>
      <c r="P50" s="1"/>
      <c r="Q50" s="1"/>
      <c r="R50" s="1"/>
      <c r="S50" s="1"/>
      <c r="T50" s="1"/>
    </row>
    <row r="51" spans="1:20" ht="9.75" customHeight="1">
      <c r="A51" s="1">
        <v>1960</v>
      </c>
      <c r="B51" s="1">
        <v>2.4538782219291306E-2</v>
      </c>
      <c r="C51" s="1">
        <f>0.01*'Table A1'!F53</f>
        <v>2.0964547826658072E-2</v>
      </c>
      <c r="D51" s="1">
        <v>2.3399999999999997E-2</v>
      </c>
      <c r="E51" s="1"/>
      <c r="F51" s="1"/>
      <c r="G51" s="1"/>
      <c r="H51" s="1"/>
      <c r="I51" s="1"/>
      <c r="J51" s="1"/>
      <c r="K51" s="1"/>
      <c r="L51" s="1"/>
      <c r="M51" s="1"/>
      <c r="N51" s="1"/>
      <c r="O51" s="1"/>
      <c r="P51" s="1"/>
      <c r="Q51" s="1"/>
      <c r="R51" s="1"/>
      <c r="S51" s="1"/>
      <c r="T51" s="1"/>
    </row>
    <row r="52" spans="1:20" ht="9.75" customHeight="1">
      <c r="A52" s="1">
        <v>1961</v>
      </c>
      <c r="B52" s="1">
        <v>2.4799177415477006E-2</v>
      </c>
      <c r="C52" s="1">
        <f>0.01*'Table A1'!F54</f>
        <v>2.0533998280690757E-2</v>
      </c>
      <c r="D52" s="1"/>
      <c r="E52" s="1"/>
      <c r="F52" s="1"/>
      <c r="G52" s="1"/>
      <c r="H52" s="1"/>
      <c r="I52" s="1"/>
      <c r="J52" s="1"/>
      <c r="K52" s="1"/>
      <c r="L52" s="1"/>
      <c r="M52" s="1"/>
      <c r="N52" s="1"/>
      <c r="O52" s="1"/>
      <c r="P52" s="1"/>
      <c r="Q52" s="1"/>
      <c r="R52" s="1"/>
      <c r="S52" s="1"/>
      <c r="T52" s="1"/>
    </row>
    <row r="53" spans="1:20" ht="9.75" customHeight="1">
      <c r="A53" s="1">
        <v>1962</v>
      </c>
      <c r="B53" s="1">
        <v>2.3382240269616297E-2</v>
      </c>
      <c r="C53" s="1">
        <f>0.01*'Table A1'!F55</f>
        <v>1.9841173530430866E-2</v>
      </c>
      <c r="D53" s="1">
        <v>2.4045E-2</v>
      </c>
      <c r="E53" s="1"/>
      <c r="F53" s="1"/>
      <c r="G53" s="1"/>
      <c r="H53" s="1"/>
      <c r="I53" s="1"/>
      <c r="J53" s="1"/>
      <c r="K53" s="1"/>
      <c r="L53" s="1"/>
      <c r="M53" s="1"/>
      <c r="N53" s="1"/>
      <c r="O53" s="1"/>
      <c r="P53" s="1"/>
      <c r="Q53" s="1"/>
      <c r="R53" s="1"/>
      <c r="S53" s="1"/>
      <c r="T53" s="1"/>
    </row>
    <row r="54" spans="1:20" ht="9.75" customHeight="1">
      <c r="A54" s="1">
        <v>1963</v>
      </c>
      <c r="B54" s="1">
        <v>2.2891714500227377E-2</v>
      </c>
      <c r="C54" s="1">
        <f>0.01*'Table A1'!F56</f>
        <v>1.9635566991754505E-2</v>
      </c>
      <c r="D54" s="1">
        <v>2.3414999999999998E-2</v>
      </c>
      <c r="E54" s="1"/>
      <c r="F54" s="1"/>
      <c r="G54" s="1"/>
      <c r="H54" s="1"/>
      <c r="I54" s="1"/>
      <c r="J54" s="1"/>
      <c r="K54" s="1"/>
      <c r="L54" s="1"/>
      <c r="M54" s="1"/>
      <c r="N54" s="1"/>
      <c r="O54" s="1"/>
      <c r="P54" s="1"/>
      <c r="Q54" s="1"/>
      <c r="R54" s="1"/>
      <c r="S54" s="1"/>
      <c r="T54" s="1"/>
    </row>
    <row r="55" spans="1:20" ht="9.75" customHeight="1">
      <c r="A55" s="1">
        <v>1964</v>
      </c>
      <c r="B55" s="1">
        <v>2.304353119752629E-2</v>
      </c>
      <c r="C55" s="1">
        <f>0.01*'Table A1'!F57</f>
        <v>1.9689860769877995E-2</v>
      </c>
      <c r="D55" s="1">
        <v>2.3729999999999998E-2</v>
      </c>
      <c r="E55" s="1"/>
      <c r="F55" s="1"/>
      <c r="G55" s="1"/>
      <c r="H55" s="1"/>
      <c r="I55" s="1"/>
      <c r="J55" s="1"/>
      <c r="K55" s="1"/>
      <c r="L55" s="1"/>
      <c r="M55" s="1"/>
      <c r="N55" s="1"/>
      <c r="O55" s="1"/>
      <c r="P55" s="1"/>
      <c r="Q55" s="1"/>
      <c r="R55" s="1"/>
      <c r="S55" s="1"/>
      <c r="T55" s="1"/>
    </row>
    <row r="56" spans="1:20" ht="9.75" customHeight="1">
      <c r="A56" s="1">
        <v>1965</v>
      </c>
      <c r="B56" s="1">
        <v>2.3018632664164169E-2</v>
      </c>
      <c r="C56" s="1">
        <f>0.01*'Table A1'!F58</f>
        <v>2.0371892519257279E-2</v>
      </c>
      <c r="D56" s="1">
        <v>2.3939999999999996E-2</v>
      </c>
      <c r="E56" s="1"/>
      <c r="F56" s="1"/>
      <c r="G56" s="1"/>
      <c r="H56" s="1"/>
      <c r="I56" s="1"/>
      <c r="J56" s="1"/>
      <c r="K56" s="1"/>
      <c r="L56" s="1"/>
      <c r="M56" s="1"/>
      <c r="N56" s="1"/>
      <c r="O56" s="1"/>
      <c r="P56" s="1"/>
      <c r="Q56" s="1"/>
      <c r="R56" s="1"/>
      <c r="S56" s="1"/>
      <c r="T56" s="1"/>
    </row>
    <row r="57" spans="1:20" ht="9.75" customHeight="1">
      <c r="A57" s="1">
        <v>1966</v>
      </c>
      <c r="B57" s="1">
        <v>2.2633018552082666E-2</v>
      </c>
      <c r="C57" s="1">
        <f>0.01*'Table A1'!F59</f>
        <v>2.1541736520115297E-2</v>
      </c>
      <c r="D57" s="1">
        <v>2.1420000000000005E-2</v>
      </c>
      <c r="E57" s="1"/>
      <c r="F57" s="1"/>
      <c r="G57" s="1"/>
      <c r="H57" s="1"/>
      <c r="I57" s="1"/>
      <c r="J57" s="1"/>
      <c r="K57" s="1"/>
      <c r="L57" s="1"/>
      <c r="M57" s="1"/>
      <c r="N57" s="1"/>
      <c r="O57" s="1"/>
      <c r="P57" s="1"/>
      <c r="Q57" s="1"/>
      <c r="R57" s="1"/>
      <c r="S57" s="1"/>
      <c r="T57" s="1"/>
    </row>
    <row r="58" spans="1:20" ht="9.75" customHeight="1">
      <c r="A58" s="1">
        <v>1967</v>
      </c>
      <c r="B58" s="1">
        <v>2.2909786815758313E-2</v>
      </c>
      <c r="C58" s="1">
        <f>0.01*'Table A1'!F60</f>
        <v>2.1600022863991434E-2</v>
      </c>
      <c r="D58" s="1">
        <v>2.0055E-2</v>
      </c>
      <c r="E58" s="1"/>
      <c r="F58" s="1"/>
      <c r="G58" s="1"/>
      <c r="H58" s="1"/>
      <c r="I58" s="1"/>
      <c r="J58" s="1"/>
      <c r="K58" s="1"/>
      <c r="L58" s="1"/>
      <c r="M58" s="1"/>
      <c r="N58" s="1"/>
      <c r="O58" s="1"/>
      <c r="P58" s="1"/>
      <c r="Q58" s="1"/>
      <c r="R58" s="1"/>
      <c r="S58" s="1"/>
      <c r="T58" s="1"/>
    </row>
    <row r="59" spans="1:20" ht="9.75" customHeight="1">
      <c r="A59" s="1">
        <v>1968</v>
      </c>
      <c r="B59" s="1">
        <v>2.1527390826540638E-2</v>
      </c>
      <c r="C59" s="1">
        <f>0.01*'Table A1'!F61</f>
        <v>2.1454516744584876E-2</v>
      </c>
      <c r="D59" s="1">
        <v>1.9635000000000003E-2</v>
      </c>
      <c r="E59" s="1"/>
      <c r="F59" s="1"/>
      <c r="G59" s="1"/>
      <c r="H59" s="1"/>
      <c r="I59" s="1"/>
      <c r="J59" s="1"/>
      <c r="K59" s="1"/>
      <c r="L59" s="1"/>
      <c r="M59" s="1"/>
      <c r="N59" s="1"/>
      <c r="O59" s="1"/>
      <c r="P59" s="1"/>
      <c r="Q59" s="1"/>
      <c r="R59" s="1"/>
      <c r="S59" s="1"/>
      <c r="T59" s="1"/>
    </row>
    <row r="60" spans="1:20" ht="9.75" customHeight="1">
      <c r="A60" s="1">
        <v>1969</v>
      </c>
      <c r="B60" s="1">
        <v>2.0949660814448864E-2</v>
      </c>
      <c r="C60" s="1">
        <f>0.01*'Table A1'!F62</f>
        <v>2.0011547635668533E-2</v>
      </c>
      <c r="D60" s="1">
        <v>1.9425000000000001E-2</v>
      </c>
      <c r="E60" s="1"/>
      <c r="F60" s="1"/>
      <c r="G60" s="1"/>
      <c r="H60" s="1"/>
      <c r="I60" s="1"/>
      <c r="J60" s="1"/>
      <c r="K60" s="1"/>
      <c r="L60" s="1"/>
      <c r="M60" s="1"/>
      <c r="N60" s="1"/>
      <c r="O60" s="1"/>
      <c r="P60" s="1"/>
      <c r="Q60" s="1"/>
      <c r="R60" s="1"/>
      <c r="S60" s="1"/>
      <c r="T60" s="1"/>
    </row>
    <row r="61" spans="1:20" ht="9.75" customHeight="1">
      <c r="A61" s="1">
        <v>1970</v>
      </c>
      <c r="B61" s="1">
        <v>2.0158540739225437E-2</v>
      </c>
      <c r="C61" s="1">
        <f>0.01*'Table A1'!F63</f>
        <v>1.9377728519936795E-2</v>
      </c>
      <c r="D61" s="1">
        <v>1.7219999999999999E-2</v>
      </c>
      <c r="E61" s="1"/>
      <c r="F61" s="1"/>
      <c r="G61" s="1"/>
      <c r="H61" s="1"/>
      <c r="I61" s="1"/>
      <c r="J61" s="1"/>
      <c r="K61" s="1"/>
      <c r="L61" s="1"/>
      <c r="M61" s="1"/>
      <c r="N61" s="1"/>
      <c r="O61" s="1"/>
      <c r="P61" s="1"/>
      <c r="Q61" s="1"/>
      <c r="R61" s="1"/>
      <c r="S61" s="1"/>
      <c r="T61" s="1"/>
    </row>
    <row r="62" spans="1:20" ht="9.75" customHeight="1">
      <c r="A62" s="1">
        <v>1971</v>
      </c>
      <c r="B62" s="1">
        <v>2.069919772039535E-2</v>
      </c>
      <c r="C62" s="1">
        <f>0.01*'Table A1'!F64</f>
        <v>1.9144201922077376E-2</v>
      </c>
      <c r="D62" s="1">
        <v>1.7535000000000002E-2</v>
      </c>
      <c r="E62" s="1"/>
      <c r="F62" s="1"/>
      <c r="G62" s="1"/>
      <c r="H62" s="1"/>
      <c r="I62" s="1"/>
      <c r="J62" s="1"/>
      <c r="K62" s="1"/>
      <c r="L62" s="1"/>
      <c r="M62" s="1"/>
      <c r="N62" s="1"/>
      <c r="O62" s="1"/>
      <c r="P62" s="1"/>
      <c r="Q62" s="1"/>
      <c r="R62" s="1"/>
      <c r="S62" s="1"/>
      <c r="T62" s="1"/>
    </row>
    <row r="63" spans="1:20" ht="9.75" customHeight="1">
      <c r="A63" s="1">
        <v>1972</v>
      </c>
      <c r="B63" s="1">
        <v>2.1138296365323626E-2</v>
      </c>
      <c r="C63" s="1">
        <f>0.01*'Table A1'!F65</f>
        <v>1.9156191028254645E-2</v>
      </c>
      <c r="D63" s="1">
        <v>1.6905E-2</v>
      </c>
      <c r="E63" s="1"/>
      <c r="F63" s="1"/>
      <c r="G63" s="1"/>
      <c r="H63" s="1"/>
      <c r="I63" s="1"/>
      <c r="J63" s="1"/>
      <c r="K63" s="1"/>
      <c r="L63" s="1"/>
      <c r="M63" s="1"/>
      <c r="N63" s="1"/>
      <c r="O63" s="1"/>
      <c r="P63" s="1"/>
      <c r="Q63" s="1"/>
      <c r="R63" s="1"/>
      <c r="S63" s="1"/>
      <c r="T63" s="1"/>
    </row>
    <row r="64" spans="1:20" ht="9.75" customHeight="1">
      <c r="A64" s="1">
        <v>1973</v>
      </c>
      <c r="B64" s="1">
        <v>2.2565178675785988E-2</v>
      </c>
      <c r="C64" s="1">
        <f>0.01*'Table A1'!F66</f>
        <v>1.8863507892417815E-2</v>
      </c>
      <c r="D64" s="1">
        <v>1.7639999999999999E-2</v>
      </c>
      <c r="E64" s="1"/>
      <c r="F64" s="1"/>
      <c r="G64" s="1"/>
      <c r="H64" s="1"/>
      <c r="I64" s="1"/>
      <c r="J64" s="1"/>
      <c r="K64" s="1"/>
      <c r="L64" s="1"/>
      <c r="M64" s="1"/>
      <c r="N64" s="1"/>
      <c r="O64" s="1"/>
      <c r="P64" s="1"/>
      <c r="Q64" s="1"/>
      <c r="R64" s="1"/>
      <c r="S64" s="1"/>
      <c r="T64" s="1"/>
    </row>
    <row r="65" spans="1:20" ht="9.75" customHeight="1">
      <c r="A65" s="1">
        <v>1974</v>
      </c>
      <c r="B65" s="1">
        <v>2.0880441790701972E-2</v>
      </c>
      <c r="C65" s="1">
        <f>0.01*'Table A1'!F67</f>
        <v>2.1068810561587225E-2</v>
      </c>
      <c r="D65" s="1">
        <v>1.6590000000000004E-2</v>
      </c>
      <c r="E65" s="1"/>
      <c r="F65" s="1"/>
      <c r="G65" s="1"/>
      <c r="H65" s="1"/>
      <c r="I65" s="1"/>
      <c r="J65" s="1"/>
      <c r="K65" s="1"/>
      <c r="L65" s="1"/>
      <c r="M65" s="1"/>
      <c r="N65" s="1"/>
      <c r="O65" s="1"/>
      <c r="P65" s="1"/>
      <c r="Q65" s="1"/>
      <c r="R65" s="1"/>
      <c r="S65" s="1"/>
      <c r="T65" s="1"/>
    </row>
    <row r="66" spans="1:20" ht="9.75" customHeight="1">
      <c r="A66" s="1">
        <v>1975</v>
      </c>
      <c r="B66" s="1">
        <v>2.0761173769578346E-2</v>
      </c>
      <c r="C66" s="1">
        <f>0.01*'Table A1'!F68</f>
        <v>2.0380327831081048E-2</v>
      </c>
      <c r="D66" s="1">
        <v>1.47E-2</v>
      </c>
      <c r="E66" s="1"/>
      <c r="F66" s="1"/>
      <c r="G66" s="1"/>
      <c r="H66" s="1"/>
      <c r="I66" s="1"/>
      <c r="J66" s="1"/>
      <c r="K66" s="1"/>
      <c r="L66" s="1"/>
      <c r="M66" s="1"/>
      <c r="N66" s="1"/>
      <c r="O66" s="1"/>
      <c r="P66" s="1"/>
      <c r="Q66" s="1"/>
      <c r="R66" s="1"/>
      <c r="S66" s="1"/>
      <c r="T66" s="1"/>
    </row>
    <row r="67" spans="1:20" ht="9.75" customHeight="1">
      <c r="A67" s="1">
        <v>1976</v>
      </c>
      <c r="B67" s="1">
        <v>2.0817443377964796E-2</v>
      </c>
      <c r="C67" s="1">
        <f>0.01*'Table A1'!F69</f>
        <v>2.0191848165262361E-2</v>
      </c>
      <c r="D67" s="1">
        <v>1.3650000000000002E-2</v>
      </c>
      <c r="E67" s="1"/>
      <c r="F67" s="1"/>
      <c r="G67" s="1"/>
      <c r="H67" s="1"/>
      <c r="I67" s="1"/>
      <c r="J67" s="1"/>
      <c r="K67" s="1"/>
      <c r="L67" s="1"/>
      <c r="M67" s="1"/>
      <c r="N67" s="1"/>
      <c r="O67" s="1"/>
      <c r="P67" s="1"/>
      <c r="Q67" s="1"/>
      <c r="R67" s="1"/>
      <c r="S67" s="1"/>
      <c r="T67" s="1"/>
    </row>
    <row r="68" spans="1:20" ht="9.75" customHeight="1">
      <c r="A68" s="1">
        <v>1977</v>
      </c>
      <c r="B68" s="1">
        <v>1.9362608341171525E-2</v>
      </c>
      <c r="C68" s="1">
        <f>0.01*'Table A1'!F70</f>
        <v>2.0416144422048525E-2</v>
      </c>
      <c r="D68" s="1">
        <v>1.3335000000000001E-2</v>
      </c>
      <c r="E68" s="1"/>
      <c r="F68" s="1"/>
      <c r="G68" s="1"/>
      <c r="H68" s="1"/>
      <c r="I68" s="1"/>
      <c r="J68" s="1"/>
      <c r="K68" s="1"/>
      <c r="L68" s="1"/>
      <c r="M68" s="1"/>
      <c r="N68" s="1"/>
      <c r="O68" s="1"/>
      <c r="P68" s="1"/>
      <c r="Q68" s="1"/>
      <c r="R68" s="1"/>
      <c r="S68" s="1"/>
      <c r="T68" s="1"/>
    </row>
    <row r="69" spans="1:20" ht="9.75" customHeight="1">
      <c r="A69" s="1">
        <v>1978</v>
      </c>
      <c r="B69" s="1">
        <v>1.9268203027227534E-2</v>
      </c>
      <c r="C69" s="1">
        <f>0.01*'Table A1'!F71</f>
        <v>2.0792463029645592E-2</v>
      </c>
      <c r="D69" s="1">
        <v>1.302E-2</v>
      </c>
      <c r="E69" s="1" t="s">
        <v>118</v>
      </c>
      <c r="F69" s="1" t="s">
        <v>116</v>
      </c>
      <c r="G69" s="1" t="s">
        <v>115</v>
      </c>
      <c r="H69" s="1" t="s">
        <v>117</v>
      </c>
      <c r="I69" s="1" t="s">
        <v>343</v>
      </c>
      <c r="J69" s="1"/>
      <c r="K69" s="1"/>
      <c r="L69" s="1"/>
      <c r="M69" s="1"/>
      <c r="N69" s="1"/>
      <c r="O69" s="1"/>
      <c r="P69" s="1"/>
      <c r="Q69" s="1"/>
      <c r="R69" s="1"/>
      <c r="S69" s="1"/>
      <c r="T69" s="1"/>
    </row>
    <row r="70" spans="1:20" ht="9.75" customHeight="1">
      <c r="A70" s="1">
        <v>1979</v>
      </c>
      <c r="B70" s="1">
        <v>1.9693359398002222E-2</v>
      </c>
      <c r="C70" s="1">
        <f>0.01*'Table A1'!F72</f>
        <v>2.1578669268075806E-2</v>
      </c>
      <c r="D70" s="1">
        <v>1.3650000000000002E-2</v>
      </c>
      <c r="E70" s="1"/>
      <c r="F70" s="1">
        <v>0.34705882352941175</v>
      </c>
      <c r="G70" s="1">
        <v>3.4000000000000002E-2</v>
      </c>
      <c r="H70" s="1">
        <v>3.4000000000000002E-2</v>
      </c>
      <c r="I70" s="1"/>
      <c r="J70" s="1"/>
      <c r="K70" s="1"/>
      <c r="L70" s="1"/>
      <c r="M70" s="1"/>
      <c r="N70" s="1"/>
      <c r="O70" s="1"/>
      <c r="P70" s="1"/>
      <c r="Q70" s="1"/>
      <c r="R70" s="1"/>
      <c r="S70" s="1"/>
      <c r="T70" s="1"/>
    </row>
    <row r="71" spans="1:20" ht="9.75" customHeight="1">
      <c r="A71" s="1">
        <v>1980</v>
      </c>
      <c r="B71" s="1">
        <v>1.9073319614527986E-2</v>
      </c>
      <c r="C71" s="1">
        <f>0.01*'Table A1'!F73</f>
        <v>2.2311385274956113E-2</v>
      </c>
      <c r="D71" s="1"/>
      <c r="E71" s="1"/>
      <c r="F71" s="1"/>
      <c r="G71" s="1"/>
      <c r="H71" s="1"/>
      <c r="I71" s="1"/>
      <c r="J71" s="1"/>
      <c r="K71" s="1"/>
      <c r="L71" s="1"/>
      <c r="M71" s="1"/>
      <c r="N71" s="1"/>
      <c r="O71" s="1"/>
      <c r="P71" s="1"/>
      <c r="Q71" s="1"/>
      <c r="R71" s="1"/>
      <c r="S71" s="1"/>
      <c r="T71" s="1"/>
    </row>
    <row r="72" spans="1:20" ht="9.75" customHeight="1">
      <c r="A72" s="1">
        <v>1981</v>
      </c>
      <c r="B72" s="1">
        <v>1.8888327868679503E-2</v>
      </c>
      <c r="C72" s="1">
        <f>0.01*'Table A1'!F74</f>
        <v>2.2253397240041769E-2</v>
      </c>
      <c r="D72" s="1">
        <v>1.6064999999999999E-2</v>
      </c>
      <c r="E72" s="1"/>
      <c r="F72" s="1">
        <v>0.36</v>
      </c>
      <c r="G72" s="1">
        <v>3.7499999999999999E-2</v>
      </c>
      <c r="H72" s="1">
        <v>3.7499999999999999E-2</v>
      </c>
      <c r="I72" s="1"/>
      <c r="J72" s="1"/>
      <c r="K72" s="1"/>
      <c r="L72" s="1"/>
      <c r="M72" s="1"/>
      <c r="N72" s="1"/>
      <c r="O72" s="1"/>
      <c r="P72" s="1"/>
      <c r="Q72" s="1"/>
      <c r="R72" s="1"/>
      <c r="S72" s="1"/>
      <c r="T72" s="1"/>
    </row>
    <row r="73" spans="1:20" ht="9.75" customHeight="1">
      <c r="A73" s="1">
        <v>1982</v>
      </c>
      <c r="B73" s="1">
        <v>1.7186882109876459E-2</v>
      </c>
      <c r="C73" s="1">
        <f>0.01*'Table A1'!F75</f>
        <v>2.4502879917508942E-2</v>
      </c>
      <c r="D73" s="1">
        <v>1.6905E-2</v>
      </c>
      <c r="E73" s="1"/>
      <c r="F73" s="1">
        <v>0.34924623115577885</v>
      </c>
      <c r="G73" s="1">
        <v>3.9800000000000002E-2</v>
      </c>
      <c r="H73" s="1">
        <v>3.9800000000000002E-2</v>
      </c>
      <c r="I73" s="1"/>
      <c r="J73" s="1"/>
      <c r="K73" s="1"/>
      <c r="L73" s="1"/>
      <c r="M73" s="1"/>
      <c r="N73" s="1"/>
      <c r="O73" s="1"/>
      <c r="P73" s="1"/>
      <c r="Q73" s="1"/>
      <c r="R73" s="1"/>
      <c r="S73" s="1"/>
      <c r="T73" s="1"/>
    </row>
    <row r="74" spans="1:20" ht="9.75" customHeight="1">
      <c r="A74" s="1">
        <v>1983</v>
      </c>
      <c r="B74" s="1">
        <v>1.6304792931944215E-2</v>
      </c>
      <c r="C74" s="1">
        <f>0.01*'Table A1'!F76</f>
        <v>2.6085192896377507E-2</v>
      </c>
      <c r="D74" s="1">
        <v>1.6590000000000004E-2</v>
      </c>
      <c r="E74" s="1"/>
      <c r="F74" s="1">
        <v>0.36266666666666669</v>
      </c>
      <c r="G74" s="1">
        <v>3.7499999999999999E-2</v>
      </c>
      <c r="H74" s="1">
        <v>3.7499999999999999E-2</v>
      </c>
      <c r="I74" s="1"/>
      <c r="J74" s="1"/>
      <c r="K74" s="1"/>
      <c r="L74" s="1"/>
      <c r="M74" s="1"/>
      <c r="N74" s="1"/>
      <c r="O74" s="1"/>
      <c r="P74" s="1"/>
      <c r="Q74" s="1"/>
      <c r="R74" s="1"/>
      <c r="S74" s="1"/>
      <c r="T74" s="1"/>
    </row>
    <row r="75" spans="1:20" ht="9.75" customHeight="1">
      <c r="A75" s="1">
        <v>1984</v>
      </c>
      <c r="B75" s="1">
        <v>1.6480532934928606E-2</v>
      </c>
      <c r="C75" s="1">
        <f>0.01*'Table A1'!F77</f>
        <v>2.8298315173762866E-2</v>
      </c>
      <c r="D75" s="1">
        <v>1.7535000000000002E-2</v>
      </c>
      <c r="E75" s="1"/>
      <c r="F75" s="1">
        <v>0.36455696202531646</v>
      </c>
      <c r="G75" s="1">
        <v>3.95E-2</v>
      </c>
      <c r="H75" s="1">
        <v>3.95E-2</v>
      </c>
      <c r="I75" s="1"/>
      <c r="J75" s="1"/>
      <c r="K75" s="1"/>
      <c r="L75" s="1"/>
      <c r="M75" s="1"/>
      <c r="N75" s="1"/>
      <c r="O75" s="1"/>
      <c r="P75" s="1"/>
      <c r="Q75" s="1"/>
      <c r="R75" s="1"/>
      <c r="S75" s="1"/>
      <c r="T75" s="1"/>
    </row>
    <row r="76" spans="1:20" ht="9.75" customHeight="1">
      <c r="A76" s="1">
        <v>1985</v>
      </c>
      <c r="B76" s="1">
        <v>1.7035294209618895E-2</v>
      </c>
      <c r="C76" s="1">
        <f>0.01*'Table A1'!F78</f>
        <v>2.9108288189871892E-2</v>
      </c>
      <c r="D76" s="1">
        <v>1.9110000000000002E-2</v>
      </c>
      <c r="E76" s="1"/>
      <c r="F76" s="1">
        <v>0.37614678899082565</v>
      </c>
      <c r="G76" s="1">
        <v>4.36E-2</v>
      </c>
      <c r="H76" s="1">
        <v>4.36E-2</v>
      </c>
      <c r="I76" s="1"/>
      <c r="J76" s="1"/>
      <c r="K76" s="1"/>
      <c r="L76" s="1"/>
      <c r="M76" s="1"/>
      <c r="N76" s="1"/>
      <c r="O76" s="1"/>
      <c r="P76" s="1"/>
      <c r="Q76" s="1"/>
      <c r="R76" s="1"/>
      <c r="S76" s="1"/>
      <c r="T76" s="1"/>
    </row>
    <row r="77" spans="1:20" ht="9.75" customHeight="1">
      <c r="A77" s="1">
        <v>1986</v>
      </c>
      <c r="B77" s="1">
        <v>1.8050404864864974E-2</v>
      </c>
      <c r="C77" s="1">
        <f>0.01*'Table A1'!F79</f>
        <v>2.8675528945975887E-2</v>
      </c>
      <c r="D77" s="1">
        <v>1.9530000000000002E-2</v>
      </c>
      <c r="E77" s="1"/>
      <c r="F77" s="1">
        <v>0.37831858407079649</v>
      </c>
      <c r="G77" s="1">
        <v>4.5199999999999997E-2</v>
      </c>
      <c r="H77" s="1">
        <v>4.5199999999999997E-2</v>
      </c>
      <c r="I77" s="1"/>
      <c r="J77" s="1"/>
      <c r="K77" s="1"/>
      <c r="L77" s="1"/>
      <c r="M77" s="1"/>
      <c r="N77" s="1"/>
      <c r="O77" s="1"/>
      <c r="P77" s="1"/>
      <c r="Q77" s="1"/>
      <c r="R77" s="1"/>
      <c r="S77" s="1"/>
      <c r="T77" s="1"/>
    </row>
    <row r="78" spans="1:20" ht="9.75" customHeight="1">
      <c r="A78" s="1">
        <v>1987</v>
      </c>
      <c r="B78" s="1">
        <v>1.9767743905149456E-2</v>
      </c>
      <c r="C78" s="1">
        <f>0.01*'Table A1'!F80</f>
        <v>3.7260942145623081E-2</v>
      </c>
      <c r="D78" s="1">
        <v>2.0109600000000002E-2</v>
      </c>
      <c r="E78" s="1">
        <v>1.8020127306489116E-2</v>
      </c>
      <c r="F78" s="1">
        <v>0.38422446282492789</v>
      </c>
      <c r="G78" s="1">
        <v>4.6899999999999997E-2</v>
      </c>
      <c r="H78" s="1">
        <v>4.6899999999999997E-2</v>
      </c>
      <c r="I78" s="1"/>
      <c r="J78" s="1"/>
      <c r="K78" s="1"/>
      <c r="L78" s="1"/>
      <c r="M78" s="1"/>
      <c r="N78" s="1"/>
      <c r="O78" s="1"/>
      <c r="P78" s="1"/>
      <c r="Q78" s="1"/>
      <c r="R78" s="1"/>
      <c r="S78" s="1"/>
      <c r="T78" s="1"/>
    </row>
    <row r="79" spans="1:20" ht="9.75" customHeight="1">
      <c r="A79" s="1">
        <v>1988</v>
      </c>
      <c r="B79" s="1">
        <v>2.0627815616935771E-2</v>
      </c>
      <c r="C79" s="1">
        <f>0.01*'Table A1'!F81</f>
        <v>5.2131868019242154E-2</v>
      </c>
      <c r="D79" s="1">
        <v>2.3751000000000001E-2</v>
      </c>
      <c r="E79" s="1">
        <v>2.1145064513585013E-2</v>
      </c>
      <c r="F79" s="1">
        <v>0.39013034157905929</v>
      </c>
      <c r="G79" s="1">
        <v>5.4199999999999998E-2</v>
      </c>
      <c r="H79" s="1">
        <v>5.4199999999999998E-2</v>
      </c>
      <c r="I79" s="1"/>
      <c r="J79" s="1"/>
      <c r="K79" s="1"/>
      <c r="L79" s="1"/>
      <c r="M79" s="1"/>
      <c r="N79" s="1"/>
      <c r="O79" s="1"/>
      <c r="P79" s="1"/>
      <c r="Q79" s="1"/>
      <c r="R79" s="1"/>
      <c r="S79" s="1"/>
      <c r="T79" s="1"/>
    </row>
    <row r="80" spans="1:20" ht="9.75" customHeight="1">
      <c r="A80" s="1">
        <v>1989</v>
      </c>
      <c r="B80" s="1">
        <v>2.1952599271084693E-2</v>
      </c>
      <c r="C80" s="1">
        <f>0.01*'Table A1'!F82</f>
        <v>4.739559946788089E-2</v>
      </c>
      <c r="D80" s="1">
        <v>2.4470250000000006E-2</v>
      </c>
      <c r="E80" s="66">
        <v>2.2494857314925232E-2</v>
      </c>
      <c r="F80" s="66">
        <v>0.39603622033319069</v>
      </c>
      <c r="G80" s="66">
        <v>5.6800000000000003E-2</v>
      </c>
      <c r="H80" s="66">
        <v>5.6800000000000003E-2</v>
      </c>
      <c r="I80" s="1"/>
      <c r="J80" s="1"/>
      <c r="K80" s="1"/>
      <c r="L80" s="1"/>
      <c r="M80" s="1"/>
      <c r="N80" s="1"/>
      <c r="O80" s="1"/>
      <c r="P80" s="1"/>
      <c r="Q80" s="1"/>
      <c r="R80" s="1"/>
      <c r="S80" s="1"/>
      <c r="T80" s="1"/>
    </row>
    <row r="81" spans="1:20" ht="9.75" customHeight="1">
      <c r="A81" s="1">
        <v>1990</v>
      </c>
      <c r="B81" s="1">
        <v>2.198400542217083E-2</v>
      </c>
      <c r="C81" s="1">
        <f>0.01*'Table A1'!F83</f>
        <v>4.8984373327550852E-2</v>
      </c>
      <c r="D81" s="1">
        <v>2.7552E-2</v>
      </c>
      <c r="E81" s="1">
        <v>2.1986232820076522E-2</v>
      </c>
      <c r="F81" s="1">
        <v>0.40194209908732215</v>
      </c>
      <c r="G81" s="1">
        <v>5.4699999999999999E-2</v>
      </c>
      <c r="H81" s="1">
        <v>5.9524723247232465E-2</v>
      </c>
      <c r="I81" s="1"/>
      <c r="J81" s="1"/>
      <c r="K81" s="1"/>
      <c r="L81" s="1"/>
      <c r="M81" s="1"/>
      <c r="N81" s="1"/>
      <c r="O81" s="1"/>
      <c r="P81" s="1"/>
      <c r="Q81" s="1"/>
      <c r="R81" s="1"/>
      <c r="S81" s="1"/>
      <c r="T81" s="1"/>
    </row>
    <row r="82" spans="1:20" ht="9.75" customHeight="1">
      <c r="A82" s="1">
        <v>1991</v>
      </c>
      <c r="B82" s="1">
        <v>2.0728871122988553E-2</v>
      </c>
      <c r="C82" s="1">
        <f>0.01*'Table A1'!F84</f>
        <v>4.3571285075582472E-2</v>
      </c>
      <c r="D82" s="1">
        <v>2.9796999999999997E-2</v>
      </c>
      <c r="E82" s="1">
        <v>2.361439791702016E-2</v>
      </c>
      <c r="F82" s="1">
        <v>0.40784797784145355</v>
      </c>
      <c r="G82" s="1">
        <v>5.79E-2</v>
      </c>
      <c r="H82" s="1">
        <v>6.3006973967363072E-2</v>
      </c>
      <c r="I82" s="1"/>
      <c r="J82" s="1"/>
      <c r="K82" s="1"/>
      <c r="L82" s="1"/>
      <c r="M82" s="1"/>
      <c r="N82" s="1"/>
      <c r="O82" s="1"/>
      <c r="P82" s="1"/>
      <c r="Q82" s="1"/>
      <c r="R82" s="1"/>
      <c r="S82" s="1"/>
      <c r="T82" s="1"/>
    </row>
    <row r="83" spans="1:20" ht="9.75" customHeight="1">
      <c r="A83" s="1">
        <v>1992</v>
      </c>
      <c r="B83" s="1">
        <v>1.9715638512102385E-2</v>
      </c>
      <c r="C83" s="1">
        <f>0.01*'Table A1'!F85</f>
        <v>5.2138683527103186E-2</v>
      </c>
      <c r="D83" s="1">
        <v>2.8308E-2</v>
      </c>
      <c r="E83" s="1">
        <v>2.1225572843353507E-2</v>
      </c>
      <c r="F83" s="1">
        <v>0.41375385659558495</v>
      </c>
      <c r="G83" s="1">
        <v>5.1299999999999998E-2</v>
      </c>
      <c r="H83" s="1">
        <v>5.5824831857093707E-2</v>
      </c>
      <c r="I83" s="1"/>
      <c r="J83" s="1"/>
      <c r="K83" s="1"/>
      <c r="L83" s="1"/>
      <c r="M83" s="1"/>
      <c r="N83" s="1"/>
      <c r="O83" s="1"/>
      <c r="P83" s="1"/>
      <c r="Q83" s="1"/>
      <c r="R83" s="1"/>
      <c r="S83" s="1"/>
      <c r="T83" s="1"/>
    </row>
    <row r="84" spans="1:20" ht="9.75" customHeight="1">
      <c r="A84" s="1">
        <v>1993</v>
      </c>
      <c r="B84" s="1">
        <v>1.9391993427221931E-2</v>
      </c>
      <c r="C84" s="1">
        <f>0.01*'Table A1'!F86</f>
        <v>4.7157799883572604E-2</v>
      </c>
      <c r="D84" s="1">
        <v>3.0899999999999997E-2</v>
      </c>
      <c r="E84" s="1">
        <v>2.2200000000000001E-2</v>
      </c>
      <c r="F84" s="1">
        <v>0.41965973534971635</v>
      </c>
      <c r="G84" s="1">
        <v>5.2900000000000003E-2</v>
      </c>
      <c r="H84" s="1">
        <v>5.7565957217159014E-2</v>
      </c>
      <c r="I84" s="1"/>
      <c r="J84" s="1"/>
      <c r="K84" s="1"/>
      <c r="L84" s="1"/>
      <c r="M84" s="1"/>
      <c r="N84" s="1"/>
      <c r="O84" s="1"/>
      <c r="P84" s="1"/>
      <c r="Q84" s="1"/>
      <c r="R84" s="1"/>
      <c r="S84" s="1"/>
      <c r="T84" s="1"/>
    </row>
    <row r="85" spans="1:20" ht="9.75" customHeight="1">
      <c r="A85" s="1">
        <v>1994</v>
      </c>
      <c r="B85" s="1">
        <v>1.9776588889914008E-2</v>
      </c>
      <c r="C85" s="1">
        <f>0.01*'Table A1'!F87</f>
        <v>4.7047549418179888E-2</v>
      </c>
      <c r="D85" s="1">
        <v>3.1E-2</v>
      </c>
      <c r="E85" s="1">
        <v>2.2199999999999994E-2</v>
      </c>
      <c r="F85" s="1">
        <v>0.41965973534971635</v>
      </c>
      <c r="G85" s="1">
        <v>5.2900000000000003E-2</v>
      </c>
      <c r="H85" s="1">
        <v>5.7565957217159014E-2</v>
      </c>
      <c r="I85" s="1"/>
      <c r="J85" s="1"/>
      <c r="K85" s="1"/>
      <c r="L85" s="1"/>
      <c r="M85" s="1"/>
      <c r="N85" s="1"/>
      <c r="O85" s="1"/>
      <c r="P85" s="1"/>
      <c r="Q85" s="1"/>
      <c r="R85" s="1"/>
      <c r="S85" s="1"/>
      <c r="T85" s="1"/>
    </row>
    <row r="86" spans="1:20" ht="9.75" customHeight="1">
      <c r="A86" s="1">
        <v>1995</v>
      </c>
      <c r="B86" s="1">
        <v>1.9578226137111809E-2</v>
      </c>
      <c r="C86" s="1">
        <f>0.01*'Table A1'!F88</f>
        <v>4.9829999999999999E-2</v>
      </c>
      <c r="D86" s="1">
        <v>3.2400000000000005E-2</v>
      </c>
      <c r="E86" s="1">
        <v>2.2937986600197396E-2</v>
      </c>
      <c r="F86" s="1">
        <v>0.42556561410384774</v>
      </c>
      <c r="G86" s="1">
        <v>5.3900000000000003E-2</v>
      </c>
      <c r="H86" s="1">
        <v>5.8654160567199819E-2</v>
      </c>
      <c r="I86" s="1"/>
      <c r="J86" s="1"/>
      <c r="K86" s="1"/>
      <c r="L86" s="1"/>
      <c r="M86" s="1"/>
      <c r="N86" s="1"/>
      <c r="O86" s="1"/>
      <c r="P86" s="1"/>
      <c r="Q86" s="1"/>
      <c r="R86" s="1"/>
      <c r="S86" s="1"/>
      <c r="T86" s="1"/>
    </row>
    <row r="87" spans="1:20" ht="9.75" customHeight="1">
      <c r="A87" s="1">
        <v>1996</v>
      </c>
      <c r="B87" s="1">
        <v>1.9180877653482115E-2</v>
      </c>
      <c r="C87" s="1">
        <f>0.01*'Table A1'!F89</f>
        <v>5.3250000000000006E-2</v>
      </c>
      <c r="D87" s="1">
        <v>4.1299999999999996E-2</v>
      </c>
      <c r="E87" s="1">
        <v>2.7010115452909496E-2</v>
      </c>
      <c r="F87" s="1">
        <v>0.43147149285797914</v>
      </c>
      <c r="G87" s="1">
        <v>6.2600000000000003E-2</v>
      </c>
      <c r="H87" s="1">
        <v>6.8121529712554904E-2</v>
      </c>
      <c r="I87" s="1"/>
      <c r="J87" s="1"/>
      <c r="K87" s="1"/>
      <c r="L87" s="1"/>
      <c r="M87" s="1"/>
      <c r="N87" s="1"/>
      <c r="O87" s="1"/>
      <c r="P87" s="1"/>
      <c r="Q87" s="1"/>
      <c r="R87" s="1"/>
      <c r="S87" s="1"/>
      <c r="T87" s="1"/>
    </row>
    <row r="88" spans="1:20" ht="9.75" customHeight="1">
      <c r="A88" s="1">
        <v>1997</v>
      </c>
      <c r="B88" s="1">
        <v>1.9950165962292855E-2</v>
      </c>
      <c r="C88" s="1">
        <f>0.01*'Table A1'!F90</f>
        <v>5.806E-2</v>
      </c>
      <c r="D88" s="1">
        <v>4.1500000000000002E-2</v>
      </c>
      <c r="E88" s="1">
        <v>2.8517004629109603E-2</v>
      </c>
      <c r="F88" s="1">
        <v>0.43737737161211054</v>
      </c>
      <c r="G88" s="1">
        <v>6.5199999999999994E-2</v>
      </c>
      <c r="H88" s="1">
        <v>7.0950858422660995E-2</v>
      </c>
      <c r="I88" s="1">
        <v>1.7399999999999999E-2</v>
      </c>
      <c r="J88" s="1"/>
      <c r="K88" s="1"/>
      <c r="L88" s="1"/>
      <c r="M88" s="1"/>
      <c r="N88" s="1"/>
      <c r="O88" s="1"/>
      <c r="P88" s="1"/>
      <c r="Q88" s="1"/>
      <c r="R88" s="1"/>
      <c r="S88" s="1"/>
      <c r="T88" s="1"/>
    </row>
    <row r="89" spans="1:20" ht="9.75" customHeight="1">
      <c r="A89" s="1">
        <v>1998</v>
      </c>
      <c r="B89" s="1">
        <v>1.9950165962292852E-2</v>
      </c>
      <c r="C89" s="1">
        <f>0.01*'Table A1'!F91</f>
        <v>6.2000000000000006E-2</v>
      </c>
      <c r="D89" s="1">
        <v>4.4400000000000002E-2</v>
      </c>
      <c r="E89" s="1">
        <v>3.0763857575417192E-2</v>
      </c>
      <c r="F89" s="1">
        <v>0.44328325036624194</v>
      </c>
      <c r="G89" s="1">
        <v>6.9400000000000003E-2</v>
      </c>
      <c r="H89" s="1">
        <v>7.5521312492832421E-2</v>
      </c>
      <c r="I89" s="1">
        <v>1.7500000000000002E-2</v>
      </c>
      <c r="J89" s="1"/>
      <c r="K89" s="1"/>
      <c r="L89" s="1"/>
      <c r="M89" s="1"/>
      <c r="N89" s="1"/>
      <c r="O89" s="1"/>
      <c r="P89" s="1"/>
      <c r="Q89" s="1"/>
      <c r="R89" s="1"/>
      <c r="S89" s="1"/>
      <c r="T89" s="1"/>
    </row>
    <row r="90" spans="1:20" ht="9.75" customHeight="1">
      <c r="A90" s="1">
        <v>1999</v>
      </c>
      <c r="B90" s="1">
        <f>I90*B$89/I$89</f>
        <v>2.1204176394208397E-2</v>
      </c>
      <c r="C90" s="1">
        <f>0.01*'Table A1'!F92</f>
        <v>6.6349999999999992E-2</v>
      </c>
      <c r="D90" s="1">
        <v>4.5400000000000003E-2</v>
      </c>
      <c r="E90" s="1"/>
      <c r="F90" s="1"/>
      <c r="G90" s="1"/>
      <c r="H90" s="1"/>
      <c r="I90" s="1">
        <v>1.8599999999999998E-2</v>
      </c>
      <c r="J90" s="1"/>
      <c r="K90" s="1"/>
      <c r="L90" s="1"/>
      <c r="M90" s="1"/>
      <c r="N90" s="1"/>
      <c r="O90" s="1"/>
      <c r="P90" s="1"/>
      <c r="Q90" s="1"/>
      <c r="R90" s="1"/>
      <c r="S90" s="1"/>
      <c r="T90" s="1"/>
    </row>
    <row r="91" spans="1:20" ht="9.75" customHeight="1">
      <c r="A91" s="1">
        <v>2000</v>
      </c>
      <c r="B91" s="1">
        <f t="shared" ref="B91:B96" si="0">I91*B$89/I$89</f>
        <v>2.2002183032700118E-2</v>
      </c>
      <c r="C91" s="1">
        <f>0.01*'Table A1'!F93</f>
        <v>7.127E-2</v>
      </c>
      <c r="D91" s="1">
        <v>4.6399999999999997E-2</v>
      </c>
      <c r="E91" s="1"/>
      <c r="F91" s="1"/>
      <c r="G91" s="1"/>
      <c r="H91" s="1"/>
      <c r="I91" s="1">
        <v>1.9300000000000001E-2</v>
      </c>
      <c r="J91" s="1"/>
      <c r="K91" s="1"/>
      <c r="L91" s="1"/>
      <c r="M91" s="1"/>
      <c r="N91" s="1"/>
      <c r="O91" s="1"/>
      <c r="P91" s="1"/>
      <c r="Q91" s="1"/>
      <c r="R91" s="1"/>
      <c r="S91" s="1"/>
      <c r="T91" s="1"/>
    </row>
    <row r="92" spans="1:20" ht="9.75" customHeight="1">
      <c r="A92" s="1">
        <v>2001</v>
      </c>
      <c r="B92" s="1">
        <f t="shared" si="0"/>
        <v>2.2914190619547786E-2</v>
      </c>
      <c r="C92" s="1">
        <f>0.01*'Table A1'!F94</f>
        <v>6.2579999999999997E-2</v>
      </c>
      <c r="D92" s="1">
        <v>4.4493269385780264E-2</v>
      </c>
      <c r="E92" s="1"/>
      <c r="F92" s="1"/>
      <c r="G92" s="1"/>
      <c r="H92" s="1"/>
      <c r="I92" s="1">
        <v>2.01E-2</v>
      </c>
      <c r="J92" s="1"/>
      <c r="K92" s="1"/>
      <c r="L92" s="1"/>
      <c r="M92" s="1"/>
      <c r="N92" s="1"/>
      <c r="O92" s="1"/>
      <c r="P92" s="1"/>
      <c r="Q92" s="1"/>
      <c r="R92" s="1"/>
      <c r="S92" s="1"/>
      <c r="T92" s="1"/>
    </row>
    <row r="93" spans="1:20" ht="9.75" customHeight="1">
      <c r="A93" s="1">
        <v>2002</v>
      </c>
      <c r="B93" s="1">
        <f t="shared" si="0"/>
        <v>2.2914190619547786E-2</v>
      </c>
      <c r="C93" s="1">
        <f>0.01*'Table A1'!F95</f>
        <v>5.7830000000000006E-2</v>
      </c>
      <c r="D93" s="1">
        <v>4.1885501420250576E-2</v>
      </c>
      <c r="E93" s="1"/>
      <c r="F93" s="1"/>
      <c r="G93" s="1"/>
      <c r="H93" s="1"/>
      <c r="I93" s="1">
        <v>2.01E-2</v>
      </c>
      <c r="J93" s="1"/>
      <c r="K93" s="1"/>
      <c r="L93" s="1"/>
      <c r="M93" s="1"/>
      <c r="N93" s="1"/>
      <c r="O93" s="1"/>
      <c r="P93" s="1"/>
      <c r="Q93" s="1"/>
      <c r="R93" s="1"/>
      <c r="S93" s="1"/>
      <c r="T93" s="1"/>
    </row>
    <row r="94" spans="1:20" ht="9.75" customHeight="1">
      <c r="A94" s="1">
        <f>A93+1</f>
        <v>2003</v>
      </c>
      <c r="B94" s="1">
        <f t="shared" si="0"/>
        <v>2.3142192516259704E-2</v>
      </c>
      <c r="C94" s="1">
        <f>0.01*'Table A1'!F96</f>
        <v>5.9980000000000006E-2</v>
      </c>
      <c r="D94" s="1">
        <v>4.3774176621390028E-2</v>
      </c>
      <c r="E94" s="1"/>
      <c r="F94" s="1"/>
      <c r="G94" s="1"/>
      <c r="H94" s="1"/>
      <c r="I94" s="1">
        <v>2.0299999999999999E-2</v>
      </c>
      <c r="J94" s="1"/>
      <c r="K94" s="1"/>
      <c r="L94" s="1"/>
      <c r="M94" s="1"/>
      <c r="N94" s="1"/>
      <c r="O94" s="1"/>
      <c r="P94" s="1"/>
      <c r="Q94" s="1"/>
      <c r="R94" s="1"/>
      <c r="S94" s="1"/>
      <c r="T94" s="1"/>
    </row>
    <row r="95" spans="1:20" ht="9.75" customHeight="1">
      <c r="A95" s="1">
        <f>A94+1</f>
        <v>2004</v>
      </c>
      <c r="B95" s="1">
        <f t="shared" si="0"/>
        <v>2.3940199154751422E-2</v>
      </c>
      <c r="C95" s="1">
        <f>0.01*'Table A1'!F97</f>
        <v>6.8110000000000004E-2</v>
      </c>
      <c r="D95" s="1"/>
      <c r="E95" s="1"/>
      <c r="F95" s="1"/>
      <c r="G95" s="1"/>
      <c r="H95" s="1"/>
      <c r="I95" s="1">
        <v>2.1000000000000001E-2</v>
      </c>
      <c r="J95" s="1"/>
      <c r="K95" s="1"/>
      <c r="L95" s="1"/>
      <c r="M95" s="1"/>
      <c r="N95" s="1"/>
      <c r="O95" s="1"/>
      <c r="P95" s="1"/>
      <c r="Q95" s="1"/>
      <c r="R95" s="1"/>
      <c r="S95" s="1"/>
      <c r="T95" s="1"/>
    </row>
    <row r="96" spans="1:20" ht="9.75" customHeight="1">
      <c r="A96" s="1">
        <f>A95+1</f>
        <v>2005</v>
      </c>
      <c r="B96" s="1">
        <f t="shared" si="0"/>
        <v>2.4966207689955052E-2</v>
      </c>
      <c r="C96" s="1">
        <f>0.01*'Table A1'!F98</f>
        <v>7.7039999999999997E-2</v>
      </c>
      <c r="D96" s="1"/>
      <c r="E96" s="1"/>
      <c r="F96" s="1"/>
      <c r="G96" s="1"/>
      <c r="H96" s="1"/>
      <c r="I96" s="1">
        <v>2.1899999999999999E-2</v>
      </c>
      <c r="J96" s="1"/>
      <c r="K96" s="1"/>
      <c r="L96" s="1"/>
      <c r="M96" s="1"/>
      <c r="N96" s="1"/>
      <c r="O96" s="1"/>
      <c r="P96" s="1"/>
      <c r="Q96" s="1"/>
      <c r="R96" s="1"/>
      <c r="S96" s="1"/>
      <c r="T96" s="1"/>
    </row>
    <row r="97" spans="1:20" ht="9.75" customHeight="1">
      <c r="A97" s="1">
        <f>A96+1</f>
        <v>2006</v>
      </c>
      <c r="B97" s="1"/>
      <c r="C97" s="1">
        <f>0.01*'Table A1'!F99</f>
        <v>7.9670000000000005E-2</v>
      </c>
      <c r="D97" s="1"/>
      <c r="E97" s="1"/>
      <c r="F97" s="1"/>
      <c r="G97" s="1"/>
      <c r="H97" s="1"/>
      <c r="I97" s="1"/>
      <c r="J97" s="1"/>
      <c r="K97" s="1"/>
      <c r="L97" s="1"/>
      <c r="M97" s="1"/>
      <c r="N97" s="1"/>
      <c r="O97" s="1"/>
      <c r="P97" s="1"/>
      <c r="Q97" s="1"/>
      <c r="R97" s="1"/>
      <c r="S97" s="1"/>
      <c r="T97" s="1"/>
    </row>
    <row r="98" spans="1:20" ht="9.75" customHeight="1">
      <c r="A98" s="1">
        <f>A97+1</f>
        <v>2007</v>
      </c>
      <c r="B98" s="1"/>
      <c r="C98" s="1">
        <f>0.01*'Table A1'!F100</f>
        <v>8.233E-2</v>
      </c>
      <c r="D98" s="1"/>
      <c r="E98" s="1"/>
      <c r="F98" s="1"/>
      <c r="G98" s="1"/>
      <c r="H98" s="1"/>
      <c r="I98" s="1"/>
      <c r="J98" s="1"/>
      <c r="K98" s="1"/>
      <c r="L98" s="1"/>
      <c r="M98" s="1"/>
      <c r="N98" s="1"/>
      <c r="O98" s="1"/>
      <c r="P98" s="1"/>
      <c r="Q98" s="1"/>
      <c r="R98" s="1"/>
      <c r="S98" s="1"/>
      <c r="T98" s="1"/>
    </row>
    <row r="99" spans="1:20" ht="9.75" customHeight="1">
      <c r="A99" s="1"/>
      <c r="B99" s="1"/>
      <c r="C99" s="1"/>
      <c r="D99" s="1"/>
      <c r="E99" s="1"/>
      <c r="F99" s="1"/>
      <c r="G99" s="1"/>
      <c r="H99" s="1"/>
      <c r="I99" s="1"/>
      <c r="J99" s="1"/>
      <c r="K99" s="1"/>
      <c r="L99" s="1"/>
      <c r="M99" s="1"/>
      <c r="N99" s="1"/>
      <c r="O99" s="1"/>
      <c r="P99" s="1"/>
      <c r="Q99" s="1"/>
      <c r="R99" s="1"/>
      <c r="S99" s="1"/>
      <c r="T99" s="1"/>
    </row>
    <row r="100" spans="1:20" ht="9.75" customHeight="1">
      <c r="A100" s="1"/>
      <c r="B100" s="1"/>
      <c r="C100" s="1"/>
      <c r="D100" s="1"/>
      <c r="E100" s="1"/>
      <c r="F100" s="1"/>
      <c r="G100" s="1"/>
      <c r="H100" s="1"/>
      <c r="I100" s="1"/>
      <c r="J100" s="1"/>
      <c r="K100" s="1"/>
      <c r="L100" s="1"/>
      <c r="M100" s="1"/>
      <c r="N100" s="1"/>
      <c r="O100" s="1"/>
      <c r="P100" s="1"/>
      <c r="Q100" s="1"/>
      <c r="R100" s="1"/>
      <c r="S100" s="1"/>
      <c r="T100" s="1"/>
    </row>
    <row r="101" spans="1:20" ht="9.75" customHeight="1">
      <c r="A101" s="1"/>
      <c r="B101" s="1" t="s">
        <v>69</v>
      </c>
      <c r="C101" s="1"/>
      <c r="D101" s="1" t="s">
        <v>341</v>
      </c>
      <c r="E101" s="1"/>
      <c r="F101" s="1"/>
      <c r="G101" s="1"/>
      <c r="H101" s="1"/>
      <c r="I101" s="1"/>
      <c r="J101" s="1"/>
      <c r="K101" s="1"/>
      <c r="L101" s="1"/>
      <c r="M101" s="1"/>
      <c r="N101" s="1"/>
      <c r="O101" s="1"/>
      <c r="P101" s="1"/>
      <c r="Q101" s="1"/>
      <c r="R101" s="1"/>
      <c r="S101" s="1"/>
      <c r="T101" s="1"/>
    </row>
    <row r="102" spans="1:20" ht="9.75" customHeight="1">
      <c r="A102" s="1"/>
      <c r="B102" s="1"/>
      <c r="C102" s="1"/>
      <c r="D102" s="1"/>
      <c r="E102" s="1"/>
      <c r="F102" s="1"/>
      <c r="G102" s="1"/>
      <c r="H102" s="1"/>
      <c r="I102" s="1"/>
      <c r="J102" s="1"/>
      <c r="K102" s="1"/>
      <c r="L102" s="1"/>
      <c r="M102" s="1"/>
      <c r="N102" s="1"/>
      <c r="O102" s="1"/>
      <c r="P102" s="1"/>
      <c r="Q102" s="1"/>
      <c r="R102" s="1"/>
      <c r="S102" s="1"/>
      <c r="T102" s="1"/>
    </row>
    <row r="103" spans="1:20" ht="9.75" customHeight="1">
      <c r="A103" s="1" t="s">
        <v>121</v>
      </c>
      <c r="B103" s="1"/>
      <c r="C103" s="1"/>
      <c r="D103" s="1"/>
      <c r="E103" s="1"/>
      <c r="F103" s="1"/>
      <c r="G103" s="1"/>
      <c r="H103" s="1"/>
      <c r="I103" s="1"/>
      <c r="J103" s="1"/>
      <c r="K103" s="1"/>
      <c r="L103" s="1"/>
      <c r="M103" s="1"/>
      <c r="N103" s="1"/>
      <c r="O103" s="1"/>
      <c r="P103" s="1"/>
      <c r="Q103" s="1"/>
      <c r="R103" s="1"/>
      <c r="S103" s="1"/>
      <c r="T103" s="1"/>
    </row>
    <row r="104" spans="1:20" ht="9.75" customHeight="1">
      <c r="A104" s="1" t="s">
        <v>122</v>
      </c>
      <c r="B104" s="1"/>
      <c r="C104" s="1"/>
      <c r="D104" s="1"/>
      <c r="E104" s="1"/>
      <c r="F104" s="1"/>
      <c r="G104" s="1"/>
      <c r="H104" s="1"/>
      <c r="I104" s="1"/>
      <c r="J104" s="1"/>
      <c r="K104" s="1"/>
      <c r="L104" s="1"/>
      <c r="M104" s="1"/>
      <c r="N104" s="1"/>
      <c r="O104" s="1"/>
      <c r="P104" s="1"/>
      <c r="Q104" s="1"/>
      <c r="R104" s="1"/>
      <c r="S104" s="1"/>
      <c r="T104" s="1"/>
    </row>
    <row r="105" spans="1:20" ht="9.75" customHeight="1">
      <c r="A105" s="1" t="s">
        <v>123</v>
      </c>
      <c r="B105" s="1"/>
      <c r="C105" s="1"/>
      <c r="D105" s="1"/>
      <c r="E105" s="1"/>
      <c r="F105" s="1"/>
      <c r="G105" s="1"/>
      <c r="H105" s="1"/>
      <c r="I105" s="1"/>
      <c r="J105" s="1"/>
      <c r="K105" s="1"/>
      <c r="L105" s="1"/>
      <c r="M105" s="1"/>
      <c r="N105" s="1"/>
      <c r="O105" s="1"/>
      <c r="P105" s="1"/>
      <c r="Q105" s="1"/>
      <c r="R105" s="1"/>
      <c r="S105" s="1"/>
      <c r="T105" s="1"/>
    </row>
    <row r="106" spans="1:20" ht="9.75" customHeight="1">
      <c r="A106" s="1" t="s">
        <v>124</v>
      </c>
      <c r="B106" s="1"/>
      <c r="C106" s="1"/>
      <c r="D106" s="1"/>
      <c r="E106" s="1"/>
      <c r="F106" s="1"/>
      <c r="G106" s="1"/>
      <c r="H106" s="1"/>
      <c r="I106" s="1"/>
      <c r="J106" s="1"/>
      <c r="K106" s="1"/>
      <c r="L106" s="1"/>
      <c r="M106" s="1"/>
      <c r="N106" s="1"/>
      <c r="O106" s="1"/>
      <c r="P106" s="1"/>
      <c r="Q106" s="1"/>
      <c r="R106" s="1"/>
      <c r="S106" s="1"/>
      <c r="T106" s="1"/>
    </row>
    <row r="107" spans="1:20" ht="9.75" customHeight="1">
      <c r="A107" s="1" t="s">
        <v>125</v>
      </c>
      <c r="B107" s="1"/>
      <c r="C107" s="1"/>
      <c r="D107" s="1"/>
      <c r="E107" s="1"/>
      <c r="F107" s="1"/>
      <c r="G107" s="1"/>
      <c r="H107" s="1"/>
      <c r="I107" s="1"/>
      <c r="J107" s="1"/>
      <c r="K107" s="1"/>
      <c r="L107" s="1"/>
      <c r="M107" s="1"/>
      <c r="N107" s="1"/>
      <c r="O107" s="1"/>
      <c r="P107" s="1"/>
      <c r="Q107" s="1"/>
      <c r="R107" s="1"/>
      <c r="S107" s="1"/>
      <c r="T107" s="1"/>
    </row>
    <row r="108" spans="1:20" ht="9.75" customHeight="1">
      <c r="A108" s="1"/>
      <c r="B108" s="1"/>
      <c r="C108" s="1"/>
      <c r="D108" s="1"/>
      <c r="E108" s="1"/>
      <c r="F108" s="1"/>
      <c r="G108" s="1"/>
      <c r="H108" s="1"/>
      <c r="I108" s="1"/>
      <c r="J108" s="1"/>
      <c r="K108" s="1"/>
      <c r="L108" s="1"/>
      <c r="M108" s="1"/>
      <c r="N108" s="1"/>
      <c r="O108" s="1"/>
      <c r="P108" s="1"/>
      <c r="Q108" s="1"/>
      <c r="R108" s="1"/>
      <c r="S108" s="1"/>
      <c r="T108" s="1"/>
    </row>
    <row r="109" spans="1:20" ht="9.75" customHeight="1">
      <c r="A109" s="1"/>
      <c r="B109" s="1"/>
      <c r="C109" s="1"/>
      <c r="D109" s="1"/>
      <c r="E109" s="1"/>
      <c r="F109" s="1"/>
      <c r="G109" s="1"/>
      <c r="H109" s="1"/>
      <c r="I109" s="1"/>
      <c r="J109" s="1"/>
      <c r="K109" s="1"/>
      <c r="L109" s="1"/>
      <c r="M109" s="1"/>
      <c r="N109" s="1"/>
      <c r="O109" s="1"/>
      <c r="P109" s="1"/>
      <c r="Q109" s="1"/>
      <c r="R109" s="1"/>
      <c r="S109" s="1"/>
      <c r="T109" s="1"/>
    </row>
    <row r="110" spans="1:20" ht="9.75" customHeight="1">
      <c r="A110" s="1"/>
      <c r="B110" s="1"/>
      <c r="C110" s="1"/>
      <c r="D110" s="1"/>
      <c r="E110" s="1"/>
      <c r="F110" s="1"/>
      <c r="G110" s="1"/>
      <c r="H110" s="1"/>
      <c r="I110" s="1"/>
      <c r="J110" s="1"/>
      <c r="K110" s="1"/>
      <c r="L110" s="1"/>
      <c r="M110" s="1"/>
      <c r="N110" s="1"/>
      <c r="O110" s="1"/>
      <c r="P110" s="1"/>
      <c r="Q110" s="1"/>
      <c r="R110" s="1"/>
      <c r="S110" s="1"/>
      <c r="T110" s="1"/>
    </row>
    <row r="111" spans="1:20" ht="9.75" customHeight="1">
      <c r="A111" s="1"/>
      <c r="B111" s="1"/>
      <c r="C111" s="1"/>
      <c r="D111" s="1"/>
      <c r="E111" s="1"/>
      <c r="F111" s="1"/>
      <c r="G111" s="1"/>
      <c r="H111" s="1"/>
      <c r="I111" s="1"/>
      <c r="J111" s="1"/>
      <c r="K111" s="1"/>
      <c r="L111" s="1"/>
      <c r="M111" s="1"/>
      <c r="N111" s="1"/>
      <c r="O111" s="1"/>
      <c r="P111" s="1"/>
      <c r="Q111" s="1"/>
      <c r="R111" s="1"/>
      <c r="S111" s="1"/>
      <c r="T111" s="1"/>
    </row>
    <row r="112" spans="1:20" ht="9.75" customHeight="1">
      <c r="A112" s="1"/>
      <c r="B112" s="1"/>
      <c r="C112" s="1"/>
      <c r="D112" s="1"/>
      <c r="E112" s="1"/>
      <c r="F112" s="1"/>
      <c r="G112" s="1"/>
      <c r="H112" s="1"/>
      <c r="I112" s="1"/>
      <c r="J112" s="1"/>
      <c r="K112" s="1"/>
      <c r="L112" s="1"/>
      <c r="M112" s="1"/>
      <c r="N112" s="1"/>
      <c r="O112" s="1"/>
      <c r="P112" s="1"/>
      <c r="Q112" s="1"/>
      <c r="R112" s="1"/>
      <c r="S112" s="1"/>
      <c r="T112" s="1"/>
    </row>
    <row r="113" spans="1:20" ht="9.75" customHeight="1">
      <c r="A113" s="1"/>
      <c r="B113" s="1"/>
      <c r="C113" s="1"/>
      <c r="D113" s="1"/>
      <c r="E113" s="1"/>
      <c r="F113" s="1"/>
      <c r="G113" s="1"/>
      <c r="H113" s="1"/>
      <c r="I113" s="1"/>
      <c r="J113" s="1"/>
      <c r="K113" s="1"/>
      <c r="L113" s="1"/>
      <c r="M113" s="1"/>
      <c r="N113" s="1"/>
      <c r="O113" s="1"/>
      <c r="P113" s="1"/>
      <c r="Q113" s="1"/>
      <c r="R113" s="1"/>
      <c r="S113" s="1"/>
      <c r="T113" s="1"/>
    </row>
    <row r="114" spans="1:20" ht="9.75" customHeight="1">
      <c r="A114" s="1"/>
      <c r="B114" s="1"/>
      <c r="C114" s="1"/>
      <c r="D114" s="1"/>
      <c r="E114" s="1"/>
      <c r="F114" s="1"/>
      <c r="G114" s="1"/>
      <c r="H114" s="1"/>
      <c r="I114" s="1"/>
      <c r="J114" s="1"/>
      <c r="K114" s="1"/>
      <c r="L114" s="1"/>
      <c r="M114" s="1"/>
      <c r="N114" s="1"/>
      <c r="O114" s="1"/>
      <c r="P114" s="1"/>
      <c r="Q114" s="1"/>
      <c r="R114" s="1"/>
      <c r="S114" s="1"/>
      <c r="T114" s="1"/>
    </row>
    <row r="115" spans="1:20" ht="9.75" customHeight="1">
      <c r="A115" s="1"/>
      <c r="B115" s="1"/>
      <c r="C115" s="1"/>
      <c r="D115" s="1"/>
      <c r="E115" s="1"/>
      <c r="F115" s="1"/>
      <c r="G115" s="1"/>
      <c r="H115" s="1"/>
      <c r="I115" s="1"/>
      <c r="J115" s="1"/>
      <c r="K115" s="1"/>
      <c r="L115" s="1"/>
      <c r="M115" s="1"/>
      <c r="N115" s="1"/>
      <c r="O115" s="1"/>
      <c r="P115" s="1"/>
      <c r="Q115" s="1"/>
      <c r="R115" s="1"/>
      <c r="S115" s="1"/>
      <c r="T115" s="1"/>
    </row>
    <row r="116" spans="1:20" ht="9.75" customHeight="1">
      <c r="A116" s="1"/>
      <c r="B116" s="1"/>
      <c r="C116" s="1"/>
      <c r="D116" s="1"/>
      <c r="E116" s="1"/>
      <c r="F116" s="1"/>
      <c r="G116" s="1"/>
      <c r="H116" s="1"/>
      <c r="I116" s="1"/>
      <c r="J116" s="1"/>
      <c r="K116" s="1"/>
      <c r="L116" s="1"/>
      <c r="M116" s="1"/>
      <c r="N116" s="1"/>
      <c r="O116" s="1"/>
      <c r="P116" s="1"/>
      <c r="Q116" s="1"/>
      <c r="R116" s="1"/>
      <c r="S116" s="1"/>
      <c r="T116" s="1"/>
    </row>
    <row r="117" spans="1:20" ht="9.75" customHeight="1">
      <c r="A117" s="1"/>
      <c r="B117" s="1"/>
      <c r="C117" s="1"/>
      <c r="D117" s="1"/>
      <c r="E117" s="1"/>
      <c r="F117" s="1"/>
      <c r="G117" s="1"/>
      <c r="H117" s="1"/>
      <c r="I117" s="1"/>
      <c r="J117" s="1"/>
      <c r="K117" s="1"/>
      <c r="L117" s="1"/>
      <c r="M117" s="1"/>
      <c r="N117" s="1"/>
      <c r="O117" s="1"/>
      <c r="P117" s="1"/>
      <c r="Q117" s="1"/>
      <c r="R117" s="1"/>
      <c r="S117" s="1"/>
      <c r="T117" s="1"/>
    </row>
    <row r="118" spans="1:20" ht="9.75" customHeight="1">
      <c r="A118" s="1"/>
      <c r="B118" s="1"/>
      <c r="C118" s="1"/>
      <c r="D118" s="1"/>
      <c r="E118" s="1"/>
      <c r="F118" s="1"/>
      <c r="G118" s="1"/>
      <c r="H118" s="1"/>
      <c r="I118" s="1"/>
      <c r="J118" s="1"/>
      <c r="K118" s="1"/>
      <c r="L118" s="1"/>
      <c r="M118" s="1"/>
      <c r="N118" s="1"/>
      <c r="O118" s="1"/>
      <c r="P118" s="1"/>
      <c r="Q118" s="1"/>
      <c r="R118" s="1"/>
      <c r="S118" s="1"/>
      <c r="T118" s="1"/>
    </row>
    <row r="119" spans="1:20" ht="9.75" customHeight="1">
      <c r="A119" s="1"/>
      <c r="B119" s="1"/>
      <c r="C119" s="1"/>
      <c r="D119" s="1"/>
      <c r="E119" s="1"/>
      <c r="F119" s="1"/>
      <c r="G119" s="1"/>
      <c r="H119" s="1"/>
      <c r="I119" s="1"/>
      <c r="J119" s="1"/>
      <c r="K119" s="1"/>
      <c r="L119" s="1"/>
      <c r="M119" s="1"/>
      <c r="N119" s="1"/>
      <c r="O119" s="1"/>
      <c r="P119" s="1"/>
      <c r="Q119" s="1"/>
      <c r="R119" s="1"/>
      <c r="S119" s="1"/>
      <c r="T119" s="1"/>
    </row>
    <row r="120" spans="1:20" ht="9.75" customHeight="1">
      <c r="A120" s="1"/>
      <c r="B120" s="1"/>
      <c r="C120" s="1"/>
      <c r="D120" s="1"/>
      <c r="E120" s="1"/>
      <c r="F120" s="1"/>
      <c r="G120" s="1"/>
      <c r="H120" s="1"/>
      <c r="I120" s="1"/>
      <c r="J120" s="1"/>
      <c r="K120" s="1"/>
      <c r="L120" s="1"/>
      <c r="M120" s="1"/>
      <c r="N120" s="1"/>
      <c r="O120" s="1"/>
      <c r="P120" s="1"/>
      <c r="Q120" s="1"/>
      <c r="R120" s="1"/>
      <c r="S120" s="1"/>
      <c r="T120" s="1"/>
    </row>
    <row r="121" spans="1:20" ht="9.75" customHeight="1">
      <c r="A121" s="1"/>
      <c r="B121" s="1"/>
      <c r="C121" s="1"/>
      <c r="D121" s="1"/>
      <c r="E121" s="1"/>
      <c r="F121" s="1"/>
      <c r="G121" s="1"/>
      <c r="H121" s="1"/>
      <c r="I121" s="1"/>
      <c r="J121" s="1"/>
      <c r="K121" s="1"/>
      <c r="L121" s="1"/>
      <c r="M121" s="1"/>
      <c r="N121" s="1"/>
      <c r="O121" s="1"/>
      <c r="P121" s="1"/>
      <c r="Q121" s="1"/>
      <c r="R121" s="1"/>
      <c r="S121" s="1"/>
      <c r="T121" s="1"/>
    </row>
    <row r="122" spans="1:20" ht="9.75" customHeight="1">
      <c r="A122" s="1"/>
      <c r="B122" s="1"/>
      <c r="C122" s="1"/>
      <c r="D122" s="1"/>
      <c r="E122" s="1"/>
      <c r="F122" s="1"/>
      <c r="G122" s="1"/>
      <c r="H122" s="1"/>
      <c r="I122" s="1"/>
      <c r="J122" s="1"/>
      <c r="K122" s="1"/>
      <c r="L122" s="1"/>
      <c r="M122" s="1"/>
      <c r="N122" s="1"/>
      <c r="O122" s="1"/>
      <c r="P122" s="1"/>
      <c r="Q122" s="1"/>
      <c r="R122" s="1"/>
      <c r="S122" s="1"/>
      <c r="T122" s="1"/>
    </row>
    <row r="123" spans="1:20" ht="9.75" customHeight="1">
      <c r="A123" s="1"/>
      <c r="B123" s="1"/>
      <c r="C123" s="1"/>
      <c r="D123" s="1"/>
      <c r="E123" s="1"/>
      <c r="F123" s="1"/>
      <c r="G123" s="1"/>
      <c r="H123" s="1"/>
      <c r="I123" s="1"/>
      <c r="J123" s="1"/>
      <c r="K123" s="1"/>
      <c r="L123" s="1"/>
      <c r="M123" s="1"/>
      <c r="N123" s="1"/>
      <c r="O123" s="1"/>
      <c r="P123" s="1"/>
      <c r="Q123" s="1"/>
      <c r="R123" s="1"/>
      <c r="S123" s="1"/>
      <c r="T123" s="1"/>
    </row>
    <row r="124" spans="1:20" ht="9.75" customHeight="1">
      <c r="A124" s="1"/>
      <c r="B124" s="1"/>
      <c r="C124" s="1"/>
      <c r="D124" s="1"/>
      <c r="E124" s="1"/>
      <c r="F124" s="1"/>
      <c r="G124" s="1"/>
      <c r="H124" s="1"/>
      <c r="I124" s="1"/>
      <c r="J124" s="1"/>
      <c r="K124" s="1"/>
      <c r="L124" s="1"/>
      <c r="M124" s="1"/>
      <c r="N124" s="1"/>
      <c r="O124" s="1"/>
      <c r="P124" s="1"/>
      <c r="Q124" s="1"/>
      <c r="R124" s="1"/>
      <c r="S124" s="1"/>
      <c r="T124" s="1"/>
    </row>
    <row r="125" spans="1:20" ht="9.75" customHeight="1">
      <c r="A125" s="1"/>
      <c r="B125" s="1"/>
      <c r="C125" s="1"/>
      <c r="D125" s="1"/>
      <c r="E125" s="1"/>
      <c r="F125" s="1"/>
      <c r="G125" s="1"/>
      <c r="H125" s="1"/>
      <c r="I125" s="1"/>
      <c r="J125" s="1"/>
      <c r="K125" s="1"/>
      <c r="L125" s="1"/>
      <c r="M125" s="1"/>
      <c r="N125" s="1"/>
      <c r="O125" s="1"/>
      <c r="P125" s="1"/>
      <c r="Q125" s="1"/>
      <c r="R125" s="1"/>
      <c r="S125" s="1"/>
      <c r="T125" s="1"/>
    </row>
    <row r="126" spans="1:20" ht="9.75" customHeight="1">
      <c r="A126" s="1"/>
      <c r="B126" s="1"/>
      <c r="C126" s="1"/>
      <c r="D126" s="1"/>
      <c r="E126" s="1"/>
      <c r="F126" s="1"/>
      <c r="G126" s="1"/>
      <c r="H126" s="1"/>
      <c r="I126" s="1"/>
      <c r="J126" s="1"/>
      <c r="K126" s="1"/>
      <c r="L126" s="1"/>
      <c r="M126" s="1"/>
      <c r="N126" s="1"/>
      <c r="O126" s="1"/>
      <c r="P126" s="1"/>
      <c r="Q126" s="1"/>
      <c r="R126" s="1"/>
      <c r="S126" s="1"/>
      <c r="T126" s="1"/>
    </row>
    <row r="127" spans="1:20" ht="9.75" customHeight="1">
      <c r="A127" s="1"/>
      <c r="B127" s="1"/>
      <c r="C127" s="1"/>
      <c r="D127" s="1"/>
      <c r="E127" s="1"/>
      <c r="F127" s="1"/>
      <c r="G127" s="1"/>
      <c r="H127" s="1"/>
      <c r="I127" s="1"/>
      <c r="J127" s="1"/>
      <c r="K127" s="1"/>
      <c r="L127" s="1"/>
      <c r="M127" s="1"/>
      <c r="N127" s="1"/>
      <c r="O127" s="1"/>
      <c r="P127" s="1"/>
      <c r="Q127" s="1"/>
      <c r="R127" s="1"/>
      <c r="S127" s="1"/>
      <c r="T127" s="1"/>
    </row>
    <row r="128" spans="1:20" ht="9.75" customHeight="1">
      <c r="A128" s="1"/>
      <c r="B128" s="1"/>
      <c r="C128" s="1"/>
      <c r="D128" s="1"/>
      <c r="E128" s="1"/>
      <c r="F128" s="1"/>
      <c r="G128" s="1"/>
      <c r="H128" s="1"/>
      <c r="I128" s="1"/>
      <c r="J128" s="1"/>
      <c r="K128" s="1"/>
      <c r="L128" s="1"/>
      <c r="M128" s="1"/>
      <c r="N128" s="1"/>
      <c r="O128" s="1"/>
      <c r="P128" s="1"/>
      <c r="Q128" s="1"/>
      <c r="R128" s="1"/>
      <c r="S128" s="1"/>
      <c r="T128" s="1"/>
    </row>
    <row r="129" spans="1:20" ht="9.75" customHeight="1">
      <c r="A129" s="1"/>
      <c r="B129" s="1"/>
      <c r="C129" s="1"/>
      <c r="D129" s="1"/>
      <c r="E129" s="1"/>
      <c r="F129" s="1"/>
      <c r="G129" s="1"/>
      <c r="H129" s="1"/>
      <c r="I129" s="1"/>
      <c r="J129" s="1"/>
      <c r="K129" s="1"/>
      <c r="L129" s="1"/>
      <c r="M129" s="1"/>
      <c r="N129" s="1"/>
      <c r="O129" s="1"/>
      <c r="P129" s="1"/>
      <c r="Q129" s="1"/>
      <c r="R129" s="1"/>
      <c r="S129" s="1"/>
      <c r="T129" s="1"/>
    </row>
    <row r="130" spans="1:20" ht="9.75" customHeight="1">
      <c r="A130" s="1"/>
      <c r="B130" s="1"/>
      <c r="C130" s="1"/>
      <c r="D130" s="1"/>
      <c r="E130" s="1"/>
      <c r="F130" s="1"/>
      <c r="G130" s="1"/>
      <c r="H130" s="1"/>
      <c r="I130" s="1"/>
      <c r="J130" s="1"/>
      <c r="K130" s="1"/>
      <c r="L130" s="1"/>
      <c r="M130" s="1"/>
      <c r="N130" s="1"/>
      <c r="O130" s="1"/>
      <c r="P130" s="1"/>
      <c r="Q130" s="1"/>
      <c r="R130" s="1"/>
      <c r="S130" s="1"/>
      <c r="T130" s="1"/>
    </row>
    <row r="131" spans="1:20" ht="9.75" customHeight="1">
      <c r="A131" s="1"/>
      <c r="B131" s="1"/>
      <c r="C131" s="1"/>
      <c r="D131" s="1"/>
      <c r="E131" s="1"/>
      <c r="F131" s="1"/>
      <c r="G131" s="1"/>
      <c r="H131" s="1"/>
      <c r="I131" s="1"/>
      <c r="J131" s="1"/>
      <c r="K131" s="1"/>
      <c r="L131" s="1"/>
      <c r="M131" s="1"/>
      <c r="N131" s="1"/>
      <c r="O131" s="1"/>
      <c r="P131" s="1"/>
      <c r="Q131" s="1"/>
      <c r="R131" s="1"/>
      <c r="S131" s="1"/>
      <c r="T131" s="1"/>
    </row>
    <row r="132" spans="1:20" ht="9.75" customHeight="1">
      <c r="A132" s="1"/>
      <c r="B132" s="1"/>
      <c r="C132" s="1"/>
      <c r="D132" s="1"/>
      <c r="E132" s="1"/>
      <c r="F132" s="1"/>
      <c r="G132" s="1"/>
      <c r="H132" s="1"/>
      <c r="I132" s="1"/>
      <c r="J132" s="1"/>
      <c r="K132" s="1"/>
      <c r="L132" s="1"/>
      <c r="M132" s="1"/>
      <c r="N132" s="1"/>
      <c r="O132" s="1"/>
      <c r="P132" s="1"/>
      <c r="Q132" s="1"/>
      <c r="R132" s="1"/>
      <c r="S132" s="1"/>
      <c r="T132" s="1"/>
    </row>
    <row r="133" spans="1:20" ht="9.75" customHeight="1">
      <c r="A133" s="1"/>
      <c r="B133" s="1"/>
      <c r="C133" s="1"/>
      <c r="D133" s="1"/>
      <c r="E133" s="1"/>
      <c r="F133" s="1"/>
      <c r="G133" s="1"/>
      <c r="H133" s="1"/>
      <c r="I133" s="1"/>
      <c r="J133" s="1"/>
      <c r="K133" s="1"/>
      <c r="L133" s="1"/>
      <c r="M133" s="1"/>
      <c r="N133" s="1"/>
      <c r="O133" s="1"/>
      <c r="P133" s="1"/>
      <c r="Q133" s="1"/>
      <c r="R133" s="1"/>
      <c r="S133" s="1"/>
      <c r="T133" s="1"/>
    </row>
    <row r="134" spans="1:20" ht="9.75" customHeight="1">
      <c r="A134" s="1"/>
      <c r="B134" s="1"/>
      <c r="C134" s="1"/>
      <c r="D134" s="1"/>
      <c r="E134" s="1"/>
      <c r="F134" s="1"/>
      <c r="G134" s="1"/>
      <c r="H134" s="1"/>
      <c r="I134" s="1"/>
      <c r="J134" s="1"/>
      <c r="K134" s="1"/>
      <c r="L134" s="1"/>
      <c r="M134" s="1"/>
      <c r="N134" s="1"/>
      <c r="O134" s="1"/>
      <c r="P134" s="1"/>
      <c r="Q134" s="1"/>
      <c r="R134" s="1"/>
      <c r="S134" s="1"/>
      <c r="T134" s="1"/>
    </row>
    <row r="135" spans="1:20" ht="9.75" customHeight="1">
      <c r="A135" s="1"/>
      <c r="B135" s="1"/>
      <c r="C135" s="1"/>
      <c r="D135" s="1"/>
      <c r="E135" s="1"/>
      <c r="F135" s="1"/>
      <c r="G135" s="1"/>
      <c r="H135" s="1"/>
      <c r="I135" s="1"/>
      <c r="J135" s="1"/>
      <c r="K135" s="1"/>
      <c r="L135" s="1"/>
      <c r="M135" s="1"/>
      <c r="N135" s="1"/>
      <c r="O135" s="1"/>
      <c r="P135" s="1"/>
      <c r="Q135" s="1"/>
      <c r="R135" s="1"/>
      <c r="S135" s="1"/>
      <c r="T135" s="1"/>
    </row>
    <row r="136" spans="1:20" ht="9.75" customHeight="1">
      <c r="A136" s="1"/>
      <c r="B136" s="1"/>
      <c r="C136" s="1"/>
      <c r="D136" s="1"/>
      <c r="E136" s="1"/>
      <c r="F136" s="1"/>
      <c r="G136" s="1"/>
      <c r="H136" s="1"/>
      <c r="I136" s="1"/>
      <c r="J136" s="1"/>
      <c r="K136" s="1"/>
      <c r="L136" s="1"/>
      <c r="M136" s="1"/>
      <c r="N136" s="1"/>
      <c r="O136" s="1"/>
      <c r="P136" s="1"/>
      <c r="Q136" s="1"/>
      <c r="R136" s="1"/>
      <c r="S136" s="1"/>
      <c r="T136" s="1"/>
    </row>
    <row r="137" spans="1:20" ht="9.75" customHeight="1">
      <c r="A137" s="1"/>
      <c r="B137" s="1"/>
      <c r="C137" s="1"/>
      <c r="D137" s="1"/>
      <c r="E137" s="1"/>
      <c r="F137" s="1"/>
      <c r="G137" s="1"/>
      <c r="H137" s="1"/>
      <c r="I137" s="1"/>
      <c r="J137" s="1"/>
      <c r="K137" s="1"/>
      <c r="L137" s="1"/>
      <c r="M137" s="1"/>
      <c r="N137" s="1"/>
      <c r="O137" s="1"/>
      <c r="P137" s="1"/>
      <c r="Q137" s="1"/>
      <c r="R137" s="1"/>
      <c r="S137" s="1"/>
      <c r="T137" s="1"/>
    </row>
    <row r="138" spans="1:20" ht="9.75" customHeight="1">
      <c r="A138" s="1"/>
      <c r="B138" s="1"/>
      <c r="C138" s="1"/>
      <c r="D138" s="1"/>
      <c r="E138" s="1"/>
      <c r="F138" s="1"/>
      <c r="G138" s="1"/>
      <c r="H138" s="1"/>
      <c r="I138" s="1"/>
      <c r="J138" s="1"/>
      <c r="K138" s="1"/>
      <c r="L138" s="1"/>
      <c r="M138" s="1"/>
      <c r="N138" s="1"/>
      <c r="O138" s="1"/>
      <c r="P138" s="1"/>
      <c r="Q138" s="1"/>
      <c r="R138" s="1"/>
      <c r="S138" s="1"/>
      <c r="T138" s="1"/>
    </row>
    <row r="139" spans="1:20" ht="9.75" customHeight="1">
      <c r="A139" s="1"/>
      <c r="B139" s="1"/>
      <c r="C139" s="1"/>
      <c r="D139" s="1"/>
      <c r="E139" s="1"/>
      <c r="F139" s="1"/>
      <c r="G139" s="1"/>
      <c r="H139" s="1"/>
      <c r="I139" s="1"/>
      <c r="J139" s="1"/>
      <c r="K139" s="1"/>
      <c r="L139" s="1"/>
      <c r="M139" s="1"/>
      <c r="N139" s="1"/>
      <c r="O139" s="1"/>
      <c r="P139" s="1"/>
      <c r="Q139" s="1"/>
      <c r="R139" s="1"/>
      <c r="S139" s="1"/>
      <c r="T139" s="1"/>
    </row>
    <row r="140" spans="1:20" ht="9.75" customHeight="1">
      <c r="A140" s="1"/>
      <c r="B140" s="1"/>
      <c r="C140" s="1"/>
      <c r="D140" s="1"/>
      <c r="E140" s="1"/>
      <c r="F140" s="1"/>
      <c r="G140" s="1"/>
      <c r="H140" s="1"/>
      <c r="I140" s="1"/>
      <c r="J140" s="1"/>
      <c r="K140" s="1"/>
      <c r="L140" s="1"/>
      <c r="M140" s="1"/>
      <c r="N140" s="1"/>
      <c r="O140" s="1"/>
      <c r="P140" s="1"/>
      <c r="Q140" s="1"/>
      <c r="R140" s="1"/>
      <c r="S140" s="1"/>
      <c r="T140" s="1"/>
    </row>
    <row r="141" spans="1:20" ht="9.75" customHeight="1">
      <c r="A141" s="1"/>
      <c r="B141" s="1"/>
      <c r="C141" s="1"/>
      <c r="D141" s="1"/>
      <c r="E141" s="1"/>
      <c r="F141" s="1"/>
      <c r="G141" s="1"/>
      <c r="H141" s="1"/>
      <c r="I141" s="1"/>
      <c r="J141" s="1"/>
      <c r="K141" s="1"/>
      <c r="L141" s="1"/>
      <c r="M141" s="1"/>
      <c r="N141" s="1"/>
      <c r="O141" s="1"/>
      <c r="P141" s="1"/>
      <c r="Q141" s="1"/>
      <c r="R141" s="1"/>
      <c r="S141" s="1"/>
      <c r="T141" s="1"/>
    </row>
    <row r="142" spans="1:20" ht="9.75" customHeight="1">
      <c r="A142" s="1"/>
      <c r="B142" s="1"/>
      <c r="C142" s="1"/>
      <c r="D142" s="1"/>
      <c r="E142" s="1"/>
      <c r="F142" s="1"/>
      <c r="G142" s="1"/>
      <c r="H142" s="1"/>
      <c r="I142" s="1"/>
      <c r="J142" s="1"/>
      <c r="K142" s="1"/>
      <c r="L142" s="1"/>
      <c r="M142" s="1"/>
      <c r="N142" s="1"/>
      <c r="O142" s="1"/>
      <c r="P142" s="1"/>
      <c r="Q142" s="1"/>
      <c r="R142" s="1"/>
      <c r="S142" s="1"/>
      <c r="T142" s="1"/>
    </row>
    <row r="143" spans="1:20" ht="9.75" customHeight="1">
      <c r="A143" s="1"/>
      <c r="B143" s="1"/>
      <c r="C143" s="1"/>
      <c r="D143" s="1"/>
      <c r="E143" s="1"/>
      <c r="F143" s="1"/>
      <c r="G143" s="1"/>
      <c r="H143" s="1"/>
      <c r="I143" s="1"/>
      <c r="J143" s="1"/>
      <c r="K143" s="1"/>
      <c r="L143" s="1"/>
      <c r="M143" s="1"/>
      <c r="N143" s="1"/>
      <c r="O143" s="1"/>
      <c r="P143" s="1"/>
      <c r="Q143" s="1"/>
      <c r="R143" s="1"/>
      <c r="S143" s="1"/>
      <c r="T143" s="1"/>
    </row>
    <row r="144" spans="1:20" ht="9.75" customHeight="1">
      <c r="A144" s="1"/>
      <c r="B144" s="1"/>
      <c r="C144" s="1"/>
      <c r="D144" s="1"/>
      <c r="E144" s="1"/>
      <c r="F144" s="1"/>
      <c r="G144" s="1"/>
      <c r="H144" s="1"/>
      <c r="I144" s="1"/>
      <c r="J144" s="1"/>
      <c r="K144" s="1"/>
      <c r="L144" s="1"/>
      <c r="M144" s="1"/>
      <c r="N144" s="1"/>
      <c r="O144" s="1"/>
      <c r="P144" s="1"/>
      <c r="Q144" s="1"/>
      <c r="R144" s="1"/>
      <c r="S144" s="1"/>
      <c r="T144" s="1"/>
    </row>
    <row r="145" spans="1:20" ht="9.75" customHeight="1">
      <c r="A145" s="1"/>
      <c r="B145" s="1"/>
      <c r="C145" s="1"/>
      <c r="D145" s="1"/>
      <c r="E145" s="1"/>
      <c r="F145" s="1"/>
      <c r="G145" s="1"/>
      <c r="H145" s="1"/>
      <c r="I145" s="1"/>
      <c r="J145" s="1"/>
      <c r="K145" s="1"/>
      <c r="L145" s="1"/>
      <c r="M145" s="1"/>
      <c r="N145" s="1"/>
      <c r="O145" s="1"/>
      <c r="P145" s="1"/>
      <c r="Q145" s="1"/>
      <c r="R145" s="1"/>
      <c r="S145" s="1"/>
      <c r="T145" s="1"/>
    </row>
    <row r="146" spans="1:20" ht="9.75" customHeight="1">
      <c r="A146" s="1"/>
      <c r="B146" s="1"/>
      <c r="C146" s="1"/>
      <c r="D146" s="1"/>
      <c r="E146" s="1"/>
      <c r="F146" s="1"/>
      <c r="G146" s="1"/>
      <c r="H146" s="1"/>
      <c r="I146" s="1"/>
      <c r="J146" s="1"/>
      <c r="K146" s="1"/>
      <c r="L146" s="1"/>
      <c r="M146" s="1"/>
      <c r="N146" s="1"/>
      <c r="O146" s="1"/>
      <c r="P146" s="1"/>
      <c r="Q146" s="1"/>
      <c r="R146" s="1"/>
      <c r="S146" s="1"/>
      <c r="T146" s="1"/>
    </row>
    <row r="147" spans="1:20" ht="9.75" customHeight="1">
      <c r="A147" s="1"/>
      <c r="B147" s="1"/>
      <c r="C147" s="1"/>
      <c r="D147" s="1"/>
      <c r="E147" s="1"/>
      <c r="F147" s="1"/>
      <c r="G147" s="1"/>
      <c r="H147" s="1"/>
      <c r="I147" s="1"/>
      <c r="J147" s="1"/>
      <c r="K147" s="1"/>
      <c r="L147" s="1"/>
      <c r="M147" s="1"/>
      <c r="N147" s="1"/>
      <c r="O147" s="1"/>
      <c r="P147" s="1"/>
      <c r="Q147" s="1"/>
      <c r="R147" s="1"/>
      <c r="S147" s="1"/>
      <c r="T147" s="1"/>
    </row>
    <row r="148" spans="1:20" ht="9.75" customHeight="1">
      <c r="A148" s="1"/>
      <c r="B148" s="1"/>
      <c r="C148" s="1"/>
      <c r="D148" s="1"/>
      <c r="E148" s="1"/>
      <c r="F148" s="1"/>
      <c r="G148" s="1"/>
      <c r="H148" s="1"/>
      <c r="I148" s="1"/>
      <c r="J148" s="1"/>
      <c r="K148" s="1"/>
      <c r="L148" s="1"/>
      <c r="M148" s="1"/>
      <c r="N148" s="1"/>
      <c r="O148" s="1"/>
      <c r="P148" s="1"/>
      <c r="Q148" s="1"/>
      <c r="R148" s="1"/>
      <c r="S148" s="1"/>
      <c r="T148" s="1"/>
    </row>
    <row r="149" spans="1:20" ht="9.75" customHeight="1">
      <c r="A149" s="1"/>
      <c r="B149" s="1"/>
      <c r="C149" s="1"/>
      <c r="D149" s="1"/>
      <c r="E149" s="1"/>
      <c r="F149" s="1"/>
      <c r="G149" s="1"/>
      <c r="H149" s="1"/>
      <c r="I149" s="1"/>
      <c r="J149" s="1"/>
      <c r="K149" s="1"/>
      <c r="L149" s="1"/>
      <c r="M149" s="1"/>
      <c r="N149" s="1"/>
      <c r="O149" s="1"/>
      <c r="P149" s="1"/>
      <c r="Q149" s="1"/>
      <c r="R149" s="1"/>
      <c r="S149" s="1"/>
      <c r="T149" s="1"/>
    </row>
    <row r="150" spans="1:20" ht="9.75" customHeight="1">
      <c r="A150" s="1"/>
      <c r="B150" s="1"/>
      <c r="C150" s="1"/>
      <c r="D150" s="1"/>
      <c r="E150" s="1"/>
      <c r="F150" s="1"/>
      <c r="G150" s="1"/>
      <c r="H150" s="1"/>
      <c r="I150" s="1"/>
      <c r="J150" s="1"/>
      <c r="K150" s="1"/>
      <c r="L150" s="1"/>
      <c r="M150" s="1"/>
      <c r="N150" s="1"/>
      <c r="O150" s="1"/>
      <c r="P150" s="1"/>
      <c r="Q150" s="1"/>
      <c r="R150" s="1"/>
      <c r="S150" s="1"/>
      <c r="T150" s="1"/>
    </row>
    <row r="151" spans="1:20" ht="9.75" customHeight="1">
      <c r="A151" s="1"/>
      <c r="B151" s="1"/>
      <c r="C151" s="1"/>
      <c r="D151" s="1"/>
      <c r="E151" s="1"/>
      <c r="F151" s="1"/>
      <c r="G151" s="1"/>
      <c r="H151" s="1"/>
      <c r="I151" s="1"/>
      <c r="J151" s="1"/>
      <c r="K151" s="1"/>
      <c r="L151" s="1"/>
      <c r="M151" s="1"/>
      <c r="N151" s="1"/>
      <c r="O151" s="1"/>
      <c r="P151" s="1"/>
      <c r="Q151" s="1"/>
      <c r="R151" s="1"/>
      <c r="S151" s="1"/>
      <c r="T151" s="1"/>
    </row>
    <row r="152" spans="1:20" ht="9.75" customHeight="1">
      <c r="A152" s="1"/>
      <c r="B152" s="1"/>
      <c r="C152" s="1"/>
      <c r="D152" s="1"/>
      <c r="E152" s="1"/>
      <c r="F152" s="1"/>
      <c r="G152" s="1"/>
      <c r="H152" s="1"/>
      <c r="I152" s="1"/>
      <c r="J152" s="1"/>
      <c r="K152" s="1"/>
      <c r="L152" s="1"/>
      <c r="M152" s="1"/>
      <c r="N152" s="1"/>
      <c r="O152" s="1"/>
      <c r="P152" s="1"/>
      <c r="Q152" s="1"/>
      <c r="R152" s="1"/>
      <c r="S152" s="1"/>
      <c r="T152" s="1"/>
    </row>
    <row r="153" spans="1:20" ht="9.75" customHeight="1">
      <c r="A153" s="1"/>
      <c r="B153" s="1"/>
      <c r="C153" s="1"/>
      <c r="D153" s="1"/>
      <c r="E153" s="1"/>
      <c r="F153" s="1"/>
      <c r="G153" s="1"/>
      <c r="H153" s="1"/>
      <c r="I153" s="1"/>
      <c r="J153" s="1"/>
      <c r="K153" s="1"/>
      <c r="L153" s="1"/>
      <c r="M153" s="1"/>
      <c r="N153" s="1"/>
      <c r="O153" s="1"/>
      <c r="P153" s="1"/>
      <c r="Q153" s="1"/>
      <c r="R153" s="1"/>
      <c r="S153" s="1"/>
      <c r="T153" s="1"/>
    </row>
    <row r="154" spans="1:20" ht="9.75" customHeight="1">
      <c r="A154" s="1"/>
      <c r="B154" s="1"/>
      <c r="C154" s="1"/>
      <c r="D154" s="1"/>
      <c r="E154" s="1"/>
      <c r="F154" s="1"/>
      <c r="G154" s="1"/>
      <c r="H154" s="1"/>
      <c r="I154" s="1"/>
      <c r="J154" s="1"/>
      <c r="K154" s="1"/>
      <c r="L154" s="1"/>
      <c r="M154" s="1"/>
      <c r="N154" s="1"/>
      <c r="O154" s="1"/>
      <c r="P154" s="1"/>
      <c r="Q154" s="1"/>
      <c r="R154" s="1"/>
      <c r="S154" s="1"/>
      <c r="T154" s="1"/>
    </row>
    <row r="155" spans="1:20" ht="9.75" customHeight="1">
      <c r="A155" s="1"/>
      <c r="B155" s="1"/>
      <c r="C155" s="1"/>
      <c r="D155" s="1"/>
      <c r="E155" s="1"/>
      <c r="F155" s="1"/>
      <c r="G155" s="1"/>
      <c r="H155" s="1"/>
      <c r="I155" s="1"/>
      <c r="J155" s="1"/>
      <c r="K155" s="1"/>
      <c r="L155" s="1"/>
      <c r="M155" s="1"/>
      <c r="N155" s="1"/>
      <c r="O155" s="1"/>
      <c r="P155" s="1"/>
      <c r="Q155" s="1"/>
      <c r="R155" s="1"/>
      <c r="S155" s="1"/>
      <c r="T155" s="1"/>
    </row>
    <row r="156" spans="1:20" ht="9.75" customHeight="1">
      <c r="A156" s="1"/>
      <c r="B156" s="1"/>
      <c r="C156" s="1"/>
      <c r="D156" s="1"/>
      <c r="E156" s="1"/>
      <c r="F156" s="1"/>
      <c r="G156" s="1"/>
      <c r="H156" s="1"/>
      <c r="I156" s="1"/>
      <c r="J156" s="1"/>
      <c r="K156" s="1"/>
      <c r="L156" s="1"/>
      <c r="M156" s="1"/>
      <c r="N156" s="1"/>
      <c r="O156" s="1"/>
      <c r="P156" s="1"/>
      <c r="Q156" s="1"/>
      <c r="R156" s="1"/>
      <c r="S156" s="1"/>
      <c r="T156" s="1"/>
    </row>
    <row r="157" spans="1:20" ht="9.75" customHeight="1">
      <c r="A157" s="1"/>
      <c r="B157" s="1"/>
      <c r="C157" s="1"/>
      <c r="D157" s="1"/>
      <c r="E157" s="1"/>
      <c r="F157" s="1"/>
      <c r="G157" s="1"/>
      <c r="H157" s="1"/>
      <c r="I157" s="1"/>
      <c r="J157" s="1"/>
      <c r="K157" s="1"/>
      <c r="L157" s="1"/>
      <c r="M157" s="1"/>
      <c r="N157" s="1"/>
      <c r="O157" s="1"/>
      <c r="P157" s="1"/>
      <c r="Q157" s="1"/>
      <c r="R157" s="1"/>
      <c r="S157" s="1"/>
      <c r="T157" s="1"/>
    </row>
    <row r="158" spans="1:20" ht="9.75" customHeight="1">
      <c r="A158" s="1"/>
      <c r="B158" s="1"/>
      <c r="C158" s="1"/>
      <c r="D158" s="1"/>
      <c r="E158" s="1"/>
      <c r="F158" s="1"/>
      <c r="G158" s="1"/>
      <c r="H158" s="1"/>
      <c r="I158" s="1"/>
      <c r="J158" s="1"/>
      <c r="K158" s="1"/>
      <c r="L158" s="1"/>
      <c r="M158" s="1"/>
      <c r="N158" s="1"/>
      <c r="O158" s="1"/>
      <c r="P158" s="1"/>
      <c r="Q158" s="1"/>
      <c r="R158" s="1"/>
      <c r="S158" s="1"/>
      <c r="T158" s="1"/>
    </row>
    <row r="159" spans="1:20" ht="9.75" customHeight="1">
      <c r="A159" s="1"/>
      <c r="B159" s="1"/>
      <c r="C159" s="1"/>
      <c r="D159" s="1"/>
      <c r="E159" s="1"/>
      <c r="F159" s="1"/>
      <c r="G159" s="1"/>
      <c r="H159" s="1"/>
      <c r="I159" s="1"/>
      <c r="J159" s="1"/>
      <c r="K159" s="1"/>
      <c r="L159" s="1"/>
      <c r="M159" s="1"/>
      <c r="N159" s="1"/>
      <c r="O159" s="1"/>
      <c r="P159" s="1"/>
      <c r="Q159" s="1"/>
      <c r="R159" s="1"/>
      <c r="S159" s="1"/>
      <c r="T159" s="1"/>
    </row>
    <row r="160" spans="1:20" ht="9.75" customHeight="1">
      <c r="A160" s="1"/>
      <c r="B160" s="1"/>
      <c r="C160" s="1"/>
      <c r="D160" s="1"/>
      <c r="E160" s="1"/>
      <c r="F160" s="1"/>
      <c r="G160" s="1"/>
      <c r="H160" s="1"/>
      <c r="I160" s="1"/>
      <c r="J160" s="1"/>
      <c r="K160" s="1"/>
      <c r="L160" s="1"/>
      <c r="M160" s="1"/>
      <c r="N160" s="1"/>
      <c r="O160" s="1"/>
      <c r="P160" s="1"/>
      <c r="Q160" s="1"/>
      <c r="R160" s="1"/>
      <c r="S160" s="1"/>
      <c r="T160" s="1"/>
    </row>
    <row r="161" spans="1:20" ht="9.75" customHeight="1">
      <c r="A161" s="1"/>
      <c r="B161" s="1"/>
      <c r="C161" s="1"/>
      <c r="D161" s="1"/>
      <c r="E161" s="1"/>
      <c r="F161" s="1"/>
      <c r="G161" s="1"/>
      <c r="H161" s="1"/>
      <c r="I161" s="1"/>
      <c r="J161" s="1"/>
      <c r="K161" s="1"/>
      <c r="L161" s="1"/>
      <c r="M161" s="1"/>
      <c r="N161" s="1"/>
      <c r="O161" s="1"/>
      <c r="P161" s="1"/>
      <c r="Q161" s="1"/>
      <c r="R161" s="1"/>
      <c r="S161" s="1"/>
      <c r="T161" s="1"/>
    </row>
    <row r="162" spans="1:20" ht="9.75" customHeight="1">
      <c r="A162" s="1"/>
      <c r="B162" s="1"/>
      <c r="C162" s="1"/>
      <c r="D162" s="1"/>
      <c r="E162" s="1"/>
      <c r="F162" s="1"/>
      <c r="G162" s="1"/>
      <c r="H162" s="1"/>
      <c r="I162" s="1"/>
      <c r="J162" s="1"/>
      <c r="K162" s="1"/>
      <c r="L162" s="1"/>
      <c r="M162" s="1"/>
      <c r="N162" s="1"/>
      <c r="O162" s="1"/>
      <c r="P162" s="1"/>
      <c r="Q162" s="1"/>
      <c r="R162" s="1"/>
      <c r="S162" s="1"/>
      <c r="T162" s="1"/>
    </row>
    <row r="163" spans="1:20" ht="9.75" customHeight="1">
      <c r="A163" s="1"/>
      <c r="B163" s="1"/>
      <c r="C163" s="1"/>
      <c r="D163" s="1"/>
      <c r="E163" s="1"/>
      <c r="F163" s="1"/>
      <c r="G163" s="1"/>
      <c r="H163" s="1"/>
      <c r="I163" s="1"/>
      <c r="J163" s="1"/>
      <c r="K163" s="1"/>
      <c r="L163" s="1"/>
      <c r="M163" s="1"/>
      <c r="N163" s="1"/>
      <c r="O163" s="1"/>
      <c r="P163" s="1"/>
      <c r="Q163" s="1"/>
      <c r="R163" s="1"/>
      <c r="S163" s="1"/>
      <c r="T163" s="1"/>
    </row>
    <row r="164" spans="1:20" ht="9.75" customHeight="1">
      <c r="A164" s="1"/>
      <c r="B164" s="1"/>
      <c r="C164" s="1"/>
      <c r="D164" s="1"/>
      <c r="E164" s="1"/>
      <c r="F164" s="1"/>
      <c r="G164" s="1"/>
      <c r="H164" s="1"/>
      <c r="I164" s="1"/>
      <c r="J164" s="1"/>
      <c r="K164" s="1"/>
      <c r="L164" s="1"/>
      <c r="M164" s="1"/>
      <c r="N164" s="1"/>
      <c r="O164" s="1"/>
      <c r="P164" s="1"/>
      <c r="Q164" s="1"/>
      <c r="R164" s="1"/>
      <c r="S164" s="1"/>
      <c r="T164" s="1"/>
    </row>
    <row r="165" spans="1:20" ht="9.75" customHeight="1">
      <c r="A165" s="1"/>
      <c r="B165" s="1"/>
      <c r="C165" s="1"/>
      <c r="D165" s="1"/>
      <c r="E165" s="1"/>
      <c r="F165" s="1"/>
      <c r="G165" s="1"/>
      <c r="H165" s="1"/>
      <c r="I165" s="1"/>
      <c r="J165" s="1"/>
      <c r="K165" s="1"/>
      <c r="L165" s="1"/>
      <c r="M165" s="1"/>
      <c r="N165" s="1"/>
      <c r="O165" s="1"/>
      <c r="P165" s="1"/>
      <c r="Q165" s="1"/>
      <c r="R165" s="1"/>
      <c r="S165" s="1"/>
      <c r="T165" s="1"/>
    </row>
    <row r="166" spans="1:20" ht="9.75" customHeight="1">
      <c r="A166" s="1"/>
      <c r="B166" s="1"/>
      <c r="C166" s="1"/>
      <c r="D166" s="1"/>
      <c r="E166" s="1"/>
      <c r="F166" s="1"/>
      <c r="G166" s="1"/>
      <c r="H166" s="1"/>
      <c r="I166" s="1"/>
      <c r="J166" s="1"/>
      <c r="K166" s="1"/>
      <c r="L166" s="1"/>
      <c r="M166" s="1"/>
      <c r="N166" s="1"/>
      <c r="O166" s="1"/>
      <c r="P166" s="1"/>
      <c r="Q166" s="1"/>
      <c r="R166" s="1"/>
      <c r="S166" s="1"/>
      <c r="T166" s="1"/>
    </row>
    <row r="167" spans="1:20" ht="9.75" customHeight="1">
      <c r="A167" s="1"/>
      <c r="B167" s="1"/>
      <c r="C167" s="1"/>
      <c r="D167" s="1"/>
      <c r="E167" s="1"/>
      <c r="F167" s="1"/>
      <c r="G167" s="1"/>
      <c r="H167" s="1"/>
      <c r="I167" s="1"/>
      <c r="J167" s="1"/>
      <c r="K167" s="1"/>
      <c r="L167" s="1"/>
      <c r="M167" s="1"/>
      <c r="N167" s="1"/>
      <c r="O167" s="1"/>
      <c r="P167" s="1"/>
      <c r="Q167" s="1"/>
      <c r="R167" s="1"/>
      <c r="S167" s="1"/>
      <c r="T167" s="1"/>
    </row>
    <row r="168" spans="1:20" ht="9.75" customHeight="1">
      <c r="A168" s="1"/>
      <c r="B168" s="1"/>
      <c r="C168" s="1"/>
      <c r="D168" s="1"/>
      <c r="E168" s="1"/>
      <c r="F168" s="1"/>
      <c r="G168" s="1"/>
      <c r="H168" s="1"/>
      <c r="I168" s="1"/>
      <c r="J168" s="1"/>
      <c r="K168" s="1"/>
      <c r="L168" s="1"/>
      <c r="M168" s="1"/>
      <c r="N168" s="1"/>
      <c r="O168" s="1"/>
      <c r="P168" s="1"/>
      <c r="Q168" s="1"/>
      <c r="R168" s="1"/>
      <c r="S168" s="1"/>
      <c r="T168" s="1"/>
    </row>
    <row r="169" spans="1:20" ht="9.75" customHeight="1">
      <c r="A169" s="1"/>
      <c r="B169" s="1"/>
      <c r="C169" s="1"/>
      <c r="D169" s="1"/>
      <c r="E169" s="1"/>
      <c r="F169" s="1"/>
      <c r="G169" s="1"/>
      <c r="H169" s="1"/>
      <c r="I169" s="1"/>
      <c r="J169" s="1"/>
      <c r="K169" s="1"/>
      <c r="L169" s="1"/>
      <c r="M169" s="1"/>
      <c r="N169" s="1"/>
      <c r="O169" s="1"/>
      <c r="P169" s="1"/>
      <c r="Q169" s="1"/>
      <c r="R169" s="1"/>
      <c r="S169" s="1"/>
      <c r="T169" s="1"/>
    </row>
    <row r="170" spans="1:20" ht="9.75" customHeight="1">
      <c r="A170" s="1"/>
      <c r="B170" s="1"/>
      <c r="C170" s="1"/>
      <c r="D170" s="1"/>
      <c r="E170" s="1"/>
      <c r="F170" s="1"/>
      <c r="G170" s="1"/>
      <c r="H170" s="1"/>
      <c r="I170" s="1"/>
      <c r="J170" s="1"/>
      <c r="K170" s="1"/>
      <c r="L170" s="1"/>
      <c r="M170" s="1"/>
      <c r="N170" s="1"/>
      <c r="O170" s="1"/>
      <c r="P170" s="1"/>
      <c r="Q170" s="1"/>
      <c r="R170" s="1"/>
      <c r="S170" s="1"/>
      <c r="T170" s="1"/>
    </row>
    <row r="171" spans="1:20" ht="9.75" customHeight="1">
      <c r="A171" s="1"/>
      <c r="B171" s="1"/>
      <c r="C171" s="1"/>
      <c r="D171" s="1"/>
      <c r="E171" s="1"/>
      <c r="F171" s="1"/>
      <c r="G171" s="1"/>
      <c r="H171" s="1"/>
      <c r="I171" s="1"/>
      <c r="J171" s="1"/>
      <c r="K171" s="1"/>
      <c r="L171" s="1"/>
      <c r="M171" s="1"/>
      <c r="N171" s="1"/>
      <c r="O171" s="1"/>
      <c r="P171" s="1"/>
      <c r="Q171" s="1"/>
      <c r="R171" s="1"/>
      <c r="S171" s="1"/>
      <c r="T171" s="1"/>
    </row>
    <row r="172" spans="1:20" ht="9.75" customHeight="1">
      <c r="A172" s="1"/>
      <c r="B172" s="1"/>
      <c r="C172" s="1"/>
      <c r="D172" s="1"/>
      <c r="E172" s="1"/>
      <c r="F172" s="1"/>
      <c r="G172" s="1"/>
      <c r="H172" s="1"/>
      <c r="I172" s="1"/>
      <c r="J172" s="1"/>
      <c r="K172" s="1"/>
      <c r="L172" s="1"/>
      <c r="M172" s="1"/>
      <c r="N172" s="1"/>
      <c r="O172" s="1"/>
      <c r="P172" s="1"/>
      <c r="Q172" s="1"/>
      <c r="R172" s="1"/>
      <c r="S172" s="1"/>
      <c r="T172" s="1"/>
    </row>
    <row r="173" spans="1:20" ht="9.75" customHeight="1">
      <c r="A173" s="1"/>
      <c r="B173" s="1"/>
      <c r="C173" s="1"/>
      <c r="D173" s="1"/>
      <c r="E173" s="1"/>
      <c r="F173" s="1"/>
      <c r="G173" s="1"/>
      <c r="H173" s="1"/>
      <c r="I173" s="1"/>
      <c r="J173" s="1"/>
      <c r="K173" s="1"/>
      <c r="L173" s="1"/>
      <c r="M173" s="1"/>
      <c r="N173" s="1"/>
      <c r="O173" s="1"/>
      <c r="P173" s="1"/>
      <c r="Q173" s="1"/>
      <c r="R173" s="1"/>
      <c r="S173" s="1"/>
      <c r="T173" s="1"/>
    </row>
    <row r="174" spans="1:20" ht="9.75" customHeight="1">
      <c r="A174" s="1"/>
      <c r="B174" s="1"/>
      <c r="C174" s="1"/>
      <c r="D174" s="1"/>
      <c r="E174" s="1"/>
      <c r="F174" s="1"/>
      <c r="G174" s="1"/>
      <c r="H174" s="1"/>
      <c r="I174" s="1"/>
      <c r="J174" s="1"/>
      <c r="K174" s="1"/>
      <c r="L174" s="1"/>
      <c r="M174" s="1"/>
      <c r="N174" s="1"/>
      <c r="O174" s="1"/>
      <c r="P174" s="1"/>
      <c r="Q174" s="1"/>
      <c r="R174" s="1"/>
      <c r="S174" s="1"/>
      <c r="T174" s="1"/>
    </row>
    <row r="175" spans="1:20" ht="9.75" customHeight="1">
      <c r="A175" s="1"/>
      <c r="B175" s="1"/>
      <c r="C175" s="1"/>
      <c r="D175" s="1"/>
      <c r="E175" s="1"/>
      <c r="F175" s="1"/>
      <c r="G175" s="1"/>
      <c r="H175" s="1"/>
      <c r="I175" s="1"/>
      <c r="J175" s="1"/>
      <c r="K175" s="1"/>
      <c r="L175" s="1"/>
      <c r="M175" s="1"/>
      <c r="N175" s="1"/>
      <c r="O175" s="1"/>
      <c r="P175" s="1"/>
      <c r="Q175" s="1"/>
      <c r="R175" s="1"/>
      <c r="S175" s="1"/>
      <c r="T175" s="1"/>
    </row>
    <row r="176" spans="1:20" ht="9.75" customHeight="1">
      <c r="A176" s="1"/>
      <c r="B176" s="1"/>
      <c r="C176" s="1"/>
      <c r="D176" s="1"/>
      <c r="E176" s="1"/>
      <c r="F176" s="1"/>
      <c r="G176" s="1"/>
      <c r="H176" s="1"/>
      <c r="I176" s="1"/>
      <c r="J176" s="1"/>
      <c r="K176" s="1"/>
      <c r="L176" s="1"/>
      <c r="M176" s="1"/>
      <c r="N176" s="1"/>
      <c r="O176" s="1"/>
      <c r="P176" s="1"/>
      <c r="Q176" s="1"/>
      <c r="R176" s="1"/>
      <c r="S176" s="1"/>
      <c r="T176" s="1"/>
    </row>
    <row r="177" spans="1:20" ht="9.75" customHeight="1">
      <c r="A177" s="1"/>
      <c r="B177" s="1"/>
      <c r="C177" s="1"/>
      <c r="D177" s="1"/>
      <c r="E177" s="1"/>
      <c r="F177" s="1"/>
      <c r="G177" s="1"/>
      <c r="H177" s="1"/>
      <c r="I177" s="1"/>
      <c r="J177" s="1"/>
      <c r="K177" s="1"/>
      <c r="L177" s="1"/>
      <c r="M177" s="1"/>
      <c r="N177" s="1"/>
      <c r="O177" s="1"/>
      <c r="P177" s="1"/>
      <c r="Q177" s="1"/>
      <c r="R177" s="1"/>
      <c r="S177" s="1"/>
      <c r="T177" s="1"/>
    </row>
    <row r="178" spans="1:20" ht="9.75" customHeight="1">
      <c r="A178" s="1"/>
      <c r="B178" s="1"/>
      <c r="C178" s="1"/>
      <c r="D178" s="1"/>
      <c r="E178" s="1"/>
      <c r="F178" s="1"/>
      <c r="G178" s="1"/>
      <c r="H178" s="1"/>
      <c r="I178" s="1"/>
      <c r="J178" s="1"/>
      <c r="K178" s="1"/>
      <c r="L178" s="1"/>
      <c r="M178" s="1"/>
      <c r="N178" s="1"/>
      <c r="O178" s="1"/>
      <c r="P178" s="1"/>
      <c r="Q178" s="1"/>
      <c r="R178" s="1"/>
      <c r="S178" s="1"/>
      <c r="T178" s="1"/>
    </row>
    <row r="179" spans="1:20" ht="9.75" customHeight="1">
      <c r="A179" s="1"/>
      <c r="B179" s="1"/>
      <c r="C179" s="1"/>
      <c r="D179" s="1"/>
      <c r="E179" s="1"/>
      <c r="F179" s="1"/>
      <c r="G179" s="1"/>
      <c r="H179" s="1"/>
      <c r="I179" s="1"/>
      <c r="J179" s="1"/>
      <c r="K179" s="1"/>
      <c r="L179" s="1"/>
      <c r="M179" s="1"/>
      <c r="N179" s="1"/>
      <c r="O179" s="1"/>
      <c r="P179" s="1"/>
      <c r="Q179" s="1"/>
      <c r="R179" s="1"/>
      <c r="S179" s="1"/>
      <c r="T179" s="1"/>
    </row>
    <row r="180" spans="1:20" ht="9.75" customHeight="1">
      <c r="A180" s="1"/>
      <c r="B180" s="1"/>
      <c r="C180" s="1"/>
      <c r="D180" s="1"/>
      <c r="E180" s="1"/>
      <c r="F180" s="1"/>
      <c r="G180" s="1"/>
      <c r="H180" s="1"/>
      <c r="I180" s="1"/>
      <c r="J180" s="1"/>
      <c r="K180" s="1"/>
      <c r="L180" s="1"/>
      <c r="M180" s="1"/>
      <c r="N180" s="1"/>
      <c r="O180" s="1"/>
      <c r="P180" s="1"/>
      <c r="Q180" s="1"/>
      <c r="R180" s="1"/>
      <c r="S180" s="1"/>
      <c r="T180" s="1"/>
    </row>
    <row r="181" spans="1:20" ht="9.75" customHeight="1">
      <c r="A181" s="1"/>
      <c r="B181" s="1"/>
      <c r="C181" s="1"/>
      <c r="D181" s="1"/>
      <c r="E181" s="1"/>
      <c r="F181" s="1"/>
      <c r="G181" s="1"/>
      <c r="H181" s="1"/>
      <c r="I181" s="1"/>
      <c r="J181" s="1"/>
      <c r="K181" s="1"/>
      <c r="L181" s="1"/>
      <c r="M181" s="1"/>
      <c r="N181" s="1"/>
      <c r="O181" s="1"/>
      <c r="P181" s="1"/>
      <c r="Q181" s="1"/>
      <c r="R181" s="1"/>
      <c r="S181" s="1"/>
      <c r="T181" s="1"/>
    </row>
    <row r="182" spans="1:20" ht="9.75" customHeight="1">
      <c r="A182" s="1"/>
      <c r="B182" s="1"/>
      <c r="C182" s="1"/>
      <c r="D182" s="1"/>
      <c r="E182" s="1"/>
      <c r="F182" s="1"/>
      <c r="G182" s="1"/>
      <c r="H182" s="1"/>
      <c r="I182" s="1"/>
      <c r="J182" s="1"/>
      <c r="K182" s="1"/>
      <c r="L182" s="1"/>
      <c r="M182" s="1"/>
      <c r="N182" s="1"/>
      <c r="O182" s="1"/>
      <c r="P182" s="1"/>
      <c r="Q182" s="1"/>
      <c r="R182" s="1"/>
      <c r="S182" s="1"/>
      <c r="T182" s="1"/>
    </row>
    <row r="183" spans="1:20" ht="9.75" customHeight="1">
      <c r="A183" s="1"/>
      <c r="B183" s="1"/>
      <c r="C183" s="1"/>
      <c r="D183" s="1"/>
      <c r="E183" s="1"/>
      <c r="F183" s="1"/>
      <c r="G183" s="1"/>
      <c r="H183" s="1"/>
      <c r="I183" s="1"/>
      <c r="J183" s="1"/>
      <c r="K183" s="1"/>
      <c r="L183" s="1"/>
      <c r="M183" s="1"/>
      <c r="N183" s="1"/>
      <c r="O183" s="1"/>
      <c r="P183" s="1"/>
      <c r="Q183" s="1"/>
      <c r="R183" s="1"/>
      <c r="S183" s="1"/>
      <c r="T183" s="1"/>
    </row>
    <row r="184" spans="1:20" ht="9.75" customHeight="1">
      <c r="A184" s="1"/>
      <c r="B184" s="1"/>
      <c r="C184" s="1"/>
      <c r="D184" s="1"/>
      <c r="E184" s="1"/>
      <c r="F184" s="1"/>
      <c r="G184" s="1"/>
      <c r="H184" s="1"/>
      <c r="I184" s="1"/>
      <c r="J184" s="1"/>
      <c r="K184" s="1"/>
      <c r="L184" s="1"/>
      <c r="M184" s="1"/>
      <c r="N184" s="1"/>
      <c r="O184" s="1"/>
      <c r="P184" s="1"/>
      <c r="Q184" s="1"/>
      <c r="R184" s="1"/>
      <c r="S184" s="1"/>
      <c r="T184" s="1"/>
    </row>
    <row r="185" spans="1:20" ht="9.75" customHeight="1">
      <c r="A185" s="1"/>
      <c r="B185" s="1"/>
      <c r="C185" s="1"/>
      <c r="D185" s="1"/>
      <c r="E185" s="1"/>
      <c r="F185" s="1"/>
      <c r="G185" s="1"/>
      <c r="H185" s="1"/>
      <c r="I185" s="1"/>
      <c r="J185" s="1"/>
      <c r="K185" s="1"/>
      <c r="L185" s="1"/>
      <c r="M185" s="1"/>
      <c r="N185" s="1"/>
      <c r="O185" s="1"/>
      <c r="P185" s="1"/>
      <c r="Q185" s="1"/>
      <c r="R185" s="1"/>
      <c r="S185" s="1"/>
      <c r="T185" s="1"/>
    </row>
    <row r="186" spans="1:20" ht="9.75" customHeight="1">
      <c r="A186" s="1"/>
      <c r="B186" s="1"/>
      <c r="C186" s="1"/>
      <c r="D186" s="1"/>
      <c r="E186" s="1"/>
      <c r="F186" s="1"/>
      <c r="G186" s="1"/>
      <c r="H186" s="1"/>
      <c r="I186" s="1"/>
      <c r="J186" s="1"/>
      <c r="K186" s="1"/>
      <c r="L186" s="1"/>
      <c r="M186" s="1"/>
      <c r="N186" s="1"/>
      <c r="O186" s="1"/>
      <c r="P186" s="1"/>
      <c r="Q186" s="1"/>
      <c r="R186" s="1"/>
      <c r="S186" s="1"/>
      <c r="T186" s="1"/>
    </row>
    <row r="187" spans="1:20" ht="9.75" customHeight="1">
      <c r="A187" s="1"/>
      <c r="B187" s="1"/>
      <c r="C187" s="1"/>
      <c r="D187" s="1"/>
      <c r="E187" s="1"/>
      <c r="F187" s="1"/>
      <c r="G187" s="1"/>
      <c r="H187" s="1"/>
      <c r="I187" s="1"/>
      <c r="J187" s="1"/>
      <c r="K187" s="1"/>
      <c r="L187" s="1"/>
      <c r="M187" s="1"/>
      <c r="N187" s="1"/>
      <c r="O187" s="1"/>
      <c r="P187" s="1"/>
      <c r="Q187" s="1"/>
      <c r="R187" s="1"/>
      <c r="S187" s="1"/>
      <c r="T187" s="1"/>
    </row>
    <row r="188" spans="1:20" ht="9.75" customHeight="1">
      <c r="A188" s="1"/>
      <c r="B188" s="1"/>
      <c r="C188" s="1"/>
      <c r="D188" s="1"/>
      <c r="E188" s="1"/>
      <c r="F188" s="1"/>
      <c r="G188" s="1"/>
      <c r="H188" s="1"/>
      <c r="I188" s="1"/>
      <c r="J188" s="1"/>
      <c r="K188" s="1"/>
      <c r="L188" s="1"/>
      <c r="M188" s="1"/>
      <c r="N188" s="1"/>
      <c r="O188" s="1"/>
      <c r="P188" s="1"/>
      <c r="Q188" s="1"/>
      <c r="R188" s="1"/>
      <c r="S188" s="1"/>
      <c r="T188" s="1"/>
    </row>
    <row r="189" spans="1:20" ht="9.75" customHeight="1">
      <c r="A189" s="1"/>
      <c r="B189" s="1"/>
      <c r="C189" s="1"/>
      <c r="D189" s="1"/>
      <c r="E189" s="1"/>
      <c r="F189" s="1"/>
      <c r="G189" s="1"/>
      <c r="H189" s="1"/>
      <c r="I189" s="1"/>
      <c r="J189" s="1"/>
      <c r="K189" s="1"/>
      <c r="L189" s="1"/>
      <c r="M189" s="1"/>
      <c r="N189" s="1"/>
      <c r="O189" s="1"/>
      <c r="P189" s="1"/>
      <c r="Q189" s="1"/>
      <c r="R189" s="1"/>
      <c r="S189" s="1"/>
      <c r="T189" s="1"/>
    </row>
    <row r="190" spans="1:20" ht="9.75" customHeight="1">
      <c r="A190" s="1"/>
      <c r="B190" s="1"/>
      <c r="C190" s="1"/>
      <c r="D190" s="1"/>
      <c r="E190" s="1"/>
      <c r="F190" s="1"/>
      <c r="G190" s="1"/>
      <c r="H190" s="1"/>
      <c r="I190" s="1"/>
      <c r="J190" s="1"/>
      <c r="K190" s="1"/>
      <c r="L190" s="1"/>
      <c r="M190" s="1"/>
      <c r="N190" s="1"/>
      <c r="O190" s="1"/>
      <c r="P190" s="1"/>
      <c r="Q190" s="1"/>
      <c r="R190" s="1"/>
      <c r="S190" s="1"/>
      <c r="T190" s="1"/>
    </row>
    <row r="191" spans="1:20" ht="9.75" customHeight="1">
      <c r="A191" s="1"/>
      <c r="B191" s="1"/>
      <c r="C191" s="1"/>
      <c r="D191" s="1"/>
      <c r="E191" s="1"/>
      <c r="F191" s="1"/>
      <c r="G191" s="1"/>
      <c r="H191" s="1"/>
      <c r="I191" s="1"/>
      <c r="J191" s="1"/>
      <c r="K191" s="1"/>
      <c r="L191" s="1"/>
      <c r="M191" s="1"/>
      <c r="N191" s="1"/>
      <c r="O191" s="1"/>
      <c r="P191" s="1"/>
      <c r="Q191" s="1"/>
      <c r="R191" s="1"/>
      <c r="S191" s="1"/>
      <c r="T191" s="1"/>
    </row>
    <row r="192" spans="1:20" ht="9.75" customHeight="1">
      <c r="A192" s="1"/>
      <c r="B192" s="1"/>
      <c r="C192" s="1"/>
      <c r="D192" s="1"/>
      <c r="E192" s="1"/>
      <c r="F192" s="1"/>
      <c r="G192" s="1"/>
      <c r="H192" s="1"/>
      <c r="I192" s="1"/>
      <c r="J192" s="1"/>
      <c r="K192" s="1"/>
      <c r="L192" s="1"/>
      <c r="M192" s="1"/>
      <c r="N192" s="1"/>
      <c r="O192" s="1"/>
      <c r="P192" s="1"/>
      <c r="Q192" s="1"/>
      <c r="R192" s="1"/>
      <c r="S192" s="1"/>
      <c r="T192" s="1"/>
    </row>
    <row r="193" spans="1:20" ht="9.75" customHeight="1">
      <c r="A193" s="1"/>
      <c r="B193" s="1"/>
      <c r="C193" s="1"/>
      <c r="D193" s="1"/>
      <c r="E193" s="1"/>
      <c r="F193" s="1"/>
      <c r="G193" s="1"/>
      <c r="H193" s="1"/>
      <c r="I193" s="1"/>
      <c r="J193" s="1"/>
      <c r="K193" s="1"/>
      <c r="L193" s="1"/>
      <c r="M193" s="1"/>
      <c r="N193" s="1"/>
      <c r="O193" s="1"/>
      <c r="P193" s="1"/>
      <c r="Q193" s="1"/>
      <c r="R193" s="1"/>
      <c r="S193" s="1"/>
      <c r="T193" s="1"/>
    </row>
    <row r="194" spans="1:20" ht="9.75" customHeight="1">
      <c r="A194" s="1"/>
      <c r="B194" s="1"/>
      <c r="C194" s="1"/>
      <c r="D194" s="1"/>
      <c r="E194" s="1"/>
      <c r="F194" s="1"/>
      <c r="G194" s="1"/>
      <c r="H194" s="1"/>
      <c r="I194" s="1"/>
      <c r="J194" s="1"/>
      <c r="K194" s="1"/>
      <c r="L194" s="1"/>
      <c r="M194" s="1"/>
      <c r="N194" s="1"/>
      <c r="O194" s="1"/>
      <c r="P194" s="1"/>
      <c r="Q194" s="1"/>
      <c r="R194" s="1"/>
      <c r="S194" s="1"/>
      <c r="T194" s="1"/>
    </row>
    <row r="195" spans="1:20" ht="9.75" customHeight="1">
      <c r="A195" s="1"/>
      <c r="B195" s="1"/>
      <c r="C195" s="1"/>
      <c r="D195" s="1"/>
      <c r="E195" s="1"/>
      <c r="F195" s="1"/>
      <c r="G195" s="1"/>
      <c r="H195" s="1"/>
      <c r="I195" s="1"/>
      <c r="J195" s="1"/>
      <c r="K195" s="1"/>
      <c r="L195" s="1"/>
      <c r="M195" s="1"/>
      <c r="N195" s="1"/>
      <c r="O195" s="1"/>
      <c r="P195" s="1"/>
      <c r="Q195" s="1"/>
      <c r="R195" s="1"/>
      <c r="S195" s="1"/>
      <c r="T195" s="1"/>
    </row>
    <row r="196" spans="1:20" ht="9.75" customHeight="1">
      <c r="A196" s="1"/>
      <c r="B196" s="1"/>
      <c r="C196" s="1"/>
      <c r="D196" s="1"/>
      <c r="E196" s="1"/>
      <c r="F196" s="1"/>
      <c r="G196" s="1"/>
      <c r="H196" s="1"/>
      <c r="I196" s="1"/>
      <c r="J196" s="1"/>
      <c r="K196" s="1"/>
      <c r="L196" s="1"/>
      <c r="M196" s="1"/>
      <c r="N196" s="1"/>
      <c r="O196" s="1"/>
      <c r="P196" s="1"/>
      <c r="Q196" s="1"/>
      <c r="R196" s="1"/>
      <c r="S196" s="1"/>
      <c r="T196" s="1"/>
    </row>
    <row r="197" spans="1:20" ht="9.75" customHeight="1">
      <c r="A197" s="1"/>
      <c r="B197" s="1"/>
      <c r="C197" s="1"/>
      <c r="D197" s="1"/>
      <c r="E197" s="1"/>
      <c r="F197" s="1"/>
      <c r="G197" s="1"/>
      <c r="H197" s="1"/>
      <c r="I197" s="1"/>
      <c r="J197" s="1"/>
      <c r="K197" s="1"/>
      <c r="L197" s="1"/>
      <c r="M197" s="1"/>
      <c r="N197" s="1"/>
      <c r="O197" s="1"/>
      <c r="P197" s="1"/>
      <c r="Q197" s="1"/>
      <c r="R197" s="1"/>
      <c r="S197" s="1"/>
      <c r="T197" s="1"/>
    </row>
    <row r="198" spans="1:20" ht="9.75" customHeight="1">
      <c r="A198" s="1"/>
      <c r="B198" s="1"/>
      <c r="C198" s="1"/>
      <c r="D198" s="1"/>
      <c r="E198" s="1"/>
      <c r="F198" s="1"/>
      <c r="G198" s="1"/>
      <c r="H198" s="1"/>
      <c r="I198" s="1"/>
      <c r="J198" s="1"/>
      <c r="K198" s="1"/>
      <c r="L198" s="1"/>
      <c r="M198" s="1"/>
      <c r="N198" s="1"/>
      <c r="O198" s="1"/>
      <c r="P198" s="1"/>
      <c r="Q198" s="1"/>
      <c r="R198" s="1"/>
      <c r="S198" s="1"/>
      <c r="T198" s="1"/>
    </row>
    <row r="199" spans="1:20" ht="9.75" customHeight="1">
      <c r="A199" s="1"/>
      <c r="B199" s="1"/>
      <c r="C199" s="1"/>
      <c r="D199" s="1"/>
      <c r="E199" s="1"/>
      <c r="F199" s="1"/>
      <c r="G199" s="1"/>
      <c r="H199" s="1"/>
      <c r="I199" s="1"/>
      <c r="J199" s="1"/>
      <c r="K199" s="1"/>
      <c r="L199" s="1"/>
      <c r="M199" s="1"/>
      <c r="N199" s="1"/>
      <c r="O199" s="1"/>
      <c r="P199" s="1"/>
      <c r="Q199" s="1"/>
      <c r="R199" s="1"/>
      <c r="S199" s="1"/>
      <c r="T199" s="1"/>
    </row>
    <row r="200" spans="1:20" ht="9.75" customHeight="1">
      <c r="A200" s="1"/>
      <c r="B200" s="1"/>
      <c r="C200" s="1"/>
      <c r="D200" s="1"/>
      <c r="E200" s="1"/>
      <c r="F200" s="1"/>
      <c r="G200" s="1"/>
      <c r="H200" s="1"/>
      <c r="I200" s="1"/>
      <c r="J200" s="1"/>
      <c r="K200" s="1"/>
      <c r="L200" s="1"/>
      <c r="M200" s="1"/>
      <c r="N200" s="1"/>
      <c r="O200" s="1"/>
      <c r="P200" s="1"/>
      <c r="Q200" s="1"/>
      <c r="R200" s="1"/>
      <c r="S200" s="1"/>
      <c r="T200" s="1"/>
    </row>
    <row r="201" spans="1:20" ht="9.75" customHeight="1">
      <c r="A201" s="1"/>
      <c r="B201" s="1"/>
      <c r="C201" s="1"/>
      <c r="D201" s="1"/>
      <c r="E201" s="1"/>
      <c r="F201" s="1"/>
      <c r="G201" s="1"/>
      <c r="H201" s="1"/>
      <c r="I201" s="1"/>
      <c r="J201" s="1"/>
      <c r="K201" s="1"/>
      <c r="L201" s="1"/>
      <c r="M201" s="1"/>
      <c r="N201" s="1"/>
      <c r="O201" s="1"/>
      <c r="P201" s="1"/>
      <c r="Q201" s="1"/>
      <c r="R201" s="1"/>
      <c r="S201" s="1"/>
      <c r="T201" s="1"/>
    </row>
    <row r="202" spans="1:20" ht="9.75" customHeight="1">
      <c r="A202" s="1"/>
      <c r="B202" s="1"/>
      <c r="C202" s="1"/>
      <c r="D202" s="1"/>
      <c r="E202" s="1"/>
      <c r="F202" s="1"/>
      <c r="G202" s="1"/>
      <c r="H202" s="1"/>
      <c r="I202" s="1"/>
      <c r="J202" s="1"/>
      <c r="K202" s="1"/>
      <c r="L202" s="1"/>
      <c r="M202" s="1"/>
      <c r="N202" s="1"/>
      <c r="O202" s="1"/>
      <c r="P202" s="1"/>
      <c r="Q202" s="1"/>
      <c r="R202" s="1"/>
      <c r="S202" s="1"/>
      <c r="T202" s="1"/>
    </row>
    <row r="203" spans="1:20" ht="9.75" customHeight="1">
      <c r="A203" s="1"/>
      <c r="B203" s="1"/>
      <c r="C203" s="1"/>
      <c r="D203" s="1"/>
      <c r="E203" s="1"/>
      <c r="F203" s="1"/>
      <c r="G203" s="1"/>
      <c r="H203" s="1"/>
      <c r="I203" s="1"/>
      <c r="J203" s="1"/>
      <c r="K203" s="1"/>
      <c r="L203" s="1"/>
      <c r="M203" s="1"/>
      <c r="N203" s="1"/>
      <c r="O203" s="1"/>
      <c r="P203" s="1"/>
      <c r="Q203" s="1"/>
      <c r="R203" s="1"/>
      <c r="S203" s="1"/>
      <c r="T203" s="1"/>
    </row>
    <row r="204" spans="1:20" ht="9.75" customHeight="1">
      <c r="A204" s="1"/>
      <c r="B204" s="1"/>
      <c r="C204" s="1"/>
      <c r="D204" s="1"/>
      <c r="E204" s="1"/>
      <c r="F204" s="1"/>
      <c r="G204" s="1"/>
      <c r="H204" s="1"/>
      <c r="I204" s="1"/>
      <c r="J204" s="1"/>
      <c r="K204" s="1"/>
      <c r="L204" s="1"/>
      <c r="M204" s="1"/>
      <c r="N204" s="1"/>
      <c r="O204" s="1"/>
      <c r="P204" s="1"/>
      <c r="Q204" s="1"/>
      <c r="R204" s="1"/>
      <c r="S204" s="1"/>
      <c r="T204" s="1"/>
    </row>
    <row r="205" spans="1:20" ht="9.75" customHeight="1">
      <c r="A205" s="1"/>
      <c r="B205" s="1"/>
      <c r="C205" s="1"/>
      <c r="D205" s="1"/>
      <c r="E205" s="1"/>
      <c r="F205" s="1"/>
      <c r="G205" s="1"/>
      <c r="H205" s="1"/>
      <c r="I205" s="1"/>
      <c r="J205" s="1"/>
      <c r="K205" s="1"/>
      <c r="L205" s="1"/>
      <c r="M205" s="1"/>
      <c r="N205" s="1"/>
      <c r="O205" s="1"/>
      <c r="P205" s="1"/>
      <c r="Q205" s="1"/>
      <c r="R205" s="1"/>
      <c r="S205" s="1"/>
      <c r="T205" s="1"/>
    </row>
    <row r="206" spans="1:20" ht="9.75" customHeight="1">
      <c r="A206" s="1"/>
      <c r="B206" s="1"/>
      <c r="C206" s="1"/>
      <c r="D206" s="1"/>
      <c r="E206" s="1"/>
      <c r="F206" s="1"/>
      <c r="G206" s="1"/>
      <c r="H206" s="1"/>
      <c r="I206" s="1"/>
      <c r="J206" s="1"/>
      <c r="K206" s="1"/>
      <c r="L206" s="1"/>
      <c r="M206" s="1"/>
      <c r="N206" s="1"/>
      <c r="O206" s="1"/>
      <c r="P206" s="1"/>
      <c r="Q206" s="1"/>
      <c r="R206" s="1"/>
      <c r="S206" s="1"/>
      <c r="T206" s="1"/>
    </row>
    <row r="207" spans="1:20" ht="9.75" customHeight="1">
      <c r="A207" s="1"/>
      <c r="B207" s="1"/>
      <c r="C207" s="1"/>
      <c r="D207" s="1"/>
      <c r="E207" s="1"/>
      <c r="F207" s="1"/>
      <c r="G207" s="1"/>
      <c r="H207" s="1"/>
      <c r="I207" s="1"/>
      <c r="J207" s="1"/>
      <c r="K207" s="1"/>
      <c r="L207" s="1"/>
      <c r="M207" s="1"/>
      <c r="N207" s="1"/>
      <c r="O207" s="1"/>
      <c r="P207" s="1"/>
      <c r="Q207" s="1"/>
      <c r="R207" s="1"/>
      <c r="S207" s="1"/>
      <c r="T207" s="1"/>
    </row>
    <row r="208" spans="1:20" ht="9.75" customHeight="1">
      <c r="A208" s="1"/>
      <c r="B208" s="1"/>
      <c r="C208" s="1"/>
      <c r="D208" s="1"/>
      <c r="E208" s="1"/>
      <c r="F208" s="1"/>
      <c r="G208" s="1"/>
      <c r="H208" s="1"/>
      <c r="I208" s="1"/>
      <c r="J208" s="1"/>
      <c r="K208" s="1"/>
      <c r="L208" s="1"/>
      <c r="M208" s="1"/>
      <c r="N208" s="1"/>
      <c r="O208" s="1"/>
      <c r="P208" s="1"/>
      <c r="Q208" s="1"/>
      <c r="R208" s="1"/>
      <c r="S208" s="1"/>
      <c r="T208" s="1"/>
    </row>
    <row r="209" spans="1:20" ht="9.75" customHeight="1">
      <c r="A209" s="1"/>
      <c r="B209" s="1"/>
      <c r="C209" s="1"/>
      <c r="D209" s="1"/>
      <c r="E209" s="1"/>
      <c r="F209" s="1"/>
      <c r="G209" s="1"/>
      <c r="H209" s="1"/>
      <c r="I209" s="1"/>
      <c r="J209" s="1"/>
      <c r="K209" s="1"/>
      <c r="L209" s="1"/>
      <c r="M209" s="1"/>
      <c r="N209" s="1"/>
      <c r="O209" s="1"/>
      <c r="P209" s="1"/>
      <c r="Q209" s="1"/>
      <c r="R209" s="1"/>
      <c r="S209" s="1"/>
      <c r="T209" s="1"/>
    </row>
    <row r="210" spans="1:20" ht="9.75" customHeight="1">
      <c r="A210" s="1"/>
      <c r="B210" s="1"/>
      <c r="C210" s="1"/>
      <c r="D210" s="1"/>
      <c r="E210" s="1"/>
      <c r="F210" s="1"/>
      <c r="G210" s="1"/>
      <c r="H210" s="1"/>
      <c r="I210" s="1"/>
      <c r="J210" s="1"/>
      <c r="K210" s="1"/>
      <c r="L210" s="1"/>
      <c r="M210" s="1"/>
      <c r="N210" s="1"/>
      <c r="O210" s="1"/>
      <c r="P210" s="1"/>
      <c r="Q210" s="1"/>
      <c r="R210" s="1"/>
      <c r="S210" s="1"/>
      <c r="T210" s="1"/>
    </row>
    <row r="211" spans="1:20" ht="9.75" customHeight="1">
      <c r="A211" s="1"/>
      <c r="B211" s="1"/>
      <c r="C211" s="1"/>
      <c r="D211" s="1"/>
      <c r="E211" s="1"/>
      <c r="F211" s="1"/>
      <c r="G211" s="1"/>
      <c r="H211" s="1"/>
      <c r="I211" s="1"/>
      <c r="J211" s="1"/>
      <c r="K211" s="1"/>
      <c r="L211" s="1"/>
      <c r="M211" s="1"/>
      <c r="N211" s="1"/>
      <c r="O211" s="1"/>
      <c r="P211" s="1"/>
      <c r="Q211" s="1"/>
      <c r="R211" s="1"/>
      <c r="S211" s="1"/>
      <c r="T211" s="1"/>
    </row>
    <row r="212" spans="1:20" ht="9.75" customHeight="1">
      <c r="A212" s="1"/>
      <c r="B212" s="1"/>
      <c r="C212" s="1"/>
      <c r="D212" s="1"/>
      <c r="E212" s="1"/>
      <c r="F212" s="1"/>
      <c r="G212" s="1"/>
      <c r="H212" s="1"/>
      <c r="I212" s="1"/>
      <c r="J212" s="1"/>
      <c r="K212" s="1"/>
      <c r="L212" s="1"/>
      <c r="M212" s="1"/>
      <c r="N212" s="1"/>
      <c r="O212" s="1"/>
      <c r="P212" s="1"/>
      <c r="Q212" s="1"/>
      <c r="R212" s="1"/>
      <c r="S212" s="1"/>
      <c r="T212" s="1"/>
    </row>
    <row r="213" spans="1:20" ht="9.75" customHeight="1">
      <c r="A213" s="1"/>
      <c r="B213" s="1"/>
      <c r="C213" s="1"/>
      <c r="D213" s="1"/>
      <c r="E213" s="1"/>
      <c r="F213" s="1"/>
      <c r="G213" s="1"/>
      <c r="H213" s="1"/>
      <c r="I213" s="1"/>
      <c r="J213" s="1"/>
      <c r="K213" s="1"/>
      <c r="L213" s="1"/>
      <c r="M213" s="1"/>
      <c r="N213" s="1"/>
      <c r="O213" s="1"/>
      <c r="P213" s="1"/>
      <c r="Q213" s="1"/>
      <c r="R213" s="1"/>
      <c r="S213" s="1"/>
      <c r="T213" s="1"/>
    </row>
    <row r="214" spans="1:20" ht="9.75" customHeight="1">
      <c r="A214" s="1"/>
      <c r="B214" s="1"/>
      <c r="C214" s="1"/>
      <c r="D214" s="1"/>
      <c r="E214" s="1"/>
      <c r="F214" s="1"/>
      <c r="G214" s="1"/>
      <c r="H214" s="1"/>
      <c r="I214" s="1"/>
      <c r="J214" s="1"/>
      <c r="K214" s="1"/>
      <c r="L214" s="1"/>
      <c r="M214" s="1"/>
      <c r="N214" s="1"/>
      <c r="O214" s="1"/>
      <c r="P214" s="1"/>
      <c r="Q214" s="1"/>
      <c r="R214" s="1"/>
      <c r="S214" s="1"/>
      <c r="T214" s="1"/>
    </row>
    <row r="215" spans="1:20" ht="9.75" customHeight="1">
      <c r="A215" s="1"/>
      <c r="B215" s="1"/>
      <c r="C215" s="1"/>
      <c r="D215" s="1"/>
      <c r="E215" s="1"/>
      <c r="F215" s="1"/>
      <c r="G215" s="1"/>
      <c r="H215" s="1"/>
      <c r="I215" s="1"/>
      <c r="J215" s="1"/>
      <c r="K215" s="1"/>
      <c r="L215" s="1"/>
      <c r="M215" s="1"/>
      <c r="N215" s="1"/>
      <c r="O215" s="1"/>
      <c r="P215" s="1"/>
      <c r="Q215" s="1"/>
      <c r="R215" s="1"/>
      <c r="S215" s="1"/>
      <c r="T215" s="1"/>
    </row>
    <row r="216" spans="1:20" ht="9.75" customHeight="1">
      <c r="A216" s="1"/>
      <c r="B216" s="1"/>
      <c r="C216" s="1"/>
      <c r="D216" s="1"/>
      <c r="E216" s="1"/>
      <c r="F216" s="1"/>
      <c r="G216" s="1"/>
      <c r="H216" s="1"/>
      <c r="I216" s="1"/>
      <c r="J216" s="1"/>
      <c r="K216" s="1"/>
      <c r="L216" s="1"/>
      <c r="M216" s="1"/>
      <c r="N216" s="1"/>
      <c r="O216" s="1"/>
      <c r="P216" s="1"/>
      <c r="Q216" s="1"/>
      <c r="R216" s="1"/>
      <c r="S216" s="1"/>
      <c r="T216" s="1"/>
    </row>
    <row r="217" spans="1:20" ht="9.75" customHeight="1">
      <c r="A217" s="1"/>
      <c r="B217" s="1"/>
      <c r="C217" s="1"/>
      <c r="D217" s="1"/>
      <c r="E217" s="1"/>
      <c r="F217" s="1"/>
      <c r="G217" s="1"/>
      <c r="H217" s="1"/>
      <c r="I217" s="1"/>
      <c r="J217" s="1"/>
      <c r="K217" s="1"/>
      <c r="L217" s="1"/>
      <c r="M217" s="1"/>
      <c r="N217" s="1"/>
      <c r="O217" s="1"/>
      <c r="P217" s="1"/>
      <c r="Q217" s="1"/>
      <c r="R217" s="1"/>
      <c r="S217" s="1"/>
      <c r="T217" s="1"/>
    </row>
    <row r="218" spans="1:20" ht="9.75" customHeight="1">
      <c r="A218" s="1"/>
      <c r="B218" s="1"/>
      <c r="C218" s="1"/>
      <c r="D218" s="1"/>
      <c r="E218" s="1"/>
      <c r="F218" s="1"/>
      <c r="G218" s="1"/>
      <c r="H218" s="1"/>
      <c r="I218" s="1"/>
      <c r="J218" s="1"/>
      <c r="K218" s="1"/>
      <c r="L218" s="1"/>
      <c r="M218" s="1"/>
      <c r="N218" s="1"/>
      <c r="O218" s="1"/>
      <c r="P218" s="1"/>
      <c r="Q218" s="1"/>
      <c r="R218" s="1"/>
      <c r="S218" s="1"/>
      <c r="T218" s="1"/>
    </row>
    <row r="219" spans="1:20" ht="9.75" customHeight="1">
      <c r="A219" s="1"/>
      <c r="B219" s="1"/>
      <c r="C219" s="1"/>
      <c r="D219" s="1"/>
      <c r="E219" s="1"/>
      <c r="F219" s="1"/>
      <c r="G219" s="1"/>
      <c r="H219" s="1"/>
      <c r="I219" s="1"/>
      <c r="J219" s="1"/>
      <c r="K219" s="1"/>
      <c r="L219" s="1"/>
      <c r="M219" s="1"/>
      <c r="N219" s="1"/>
      <c r="O219" s="1"/>
      <c r="P219" s="1"/>
      <c r="Q219" s="1"/>
      <c r="R219" s="1"/>
      <c r="S219" s="1"/>
      <c r="T219" s="1"/>
    </row>
    <row r="220" spans="1:20" ht="9.75" customHeight="1">
      <c r="A220" s="1"/>
      <c r="B220" s="1"/>
      <c r="C220" s="1"/>
      <c r="D220" s="1"/>
      <c r="E220" s="1"/>
      <c r="F220" s="1"/>
      <c r="G220" s="1"/>
      <c r="H220" s="1"/>
      <c r="I220" s="1"/>
      <c r="J220" s="1"/>
      <c r="K220" s="1"/>
      <c r="L220" s="1"/>
      <c r="M220" s="1"/>
      <c r="N220" s="1"/>
      <c r="O220" s="1"/>
      <c r="P220" s="1"/>
      <c r="Q220" s="1"/>
      <c r="R220" s="1"/>
      <c r="S220" s="1"/>
      <c r="T220" s="1"/>
    </row>
    <row r="221" spans="1:20" ht="9.75" customHeight="1">
      <c r="A221" s="1"/>
      <c r="B221" s="1"/>
      <c r="C221" s="1"/>
      <c r="D221" s="1"/>
      <c r="E221" s="1"/>
      <c r="F221" s="1"/>
      <c r="G221" s="1"/>
      <c r="H221" s="1"/>
      <c r="I221" s="1"/>
      <c r="J221" s="1"/>
      <c r="K221" s="1"/>
      <c r="L221" s="1"/>
      <c r="M221" s="1"/>
      <c r="N221" s="1"/>
      <c r="O221" s="1"/>
      <c r="P221" s="1"/>
      <c r="Q221" s="1"/>
      <c r="R221" s="1"/>
      <c r="S221" s="1"/>
      <c r="T221" s="1"/>
    </row>
    <row r="222" spans="1:20" ht="9.75" customHeight="1">
      <c r="A222" s="1"/>
      <c r="B222" s="1"/>
      <c r="C222" s="1"/>
      <c r="D222" s="1"/>
      <c r="E222" s="1"/>
      <c r="F222" s="1"/>
      <c r="G222" s="1"/>
      <c r="H222" s="1"/>
      <c r="I222" s="1"/>
      <c r="J222" s="1"/>
      <c r="K222" s="1"/>
      <c r="L222" s="1"/>
      <c r="M222" s="1"/>
      <c r="N222" s="1"/>
      <c r="O222" s="1"/>
      <c r="P222" s="1"/>
      <c r="Q222" s="1"/>
      <c r="R222" s="1"/>
      <c r="S222" s="1"/>
      <c r="T222" s="1"/>
    </row>
    <row r="223" spans="1:20" ht="9.75" customHeight="1">
      <c r="A223" s="1"/>
      <c r="B223" s="1"/>
      <c r="C223" s="1"/>
      <c r="D223" s="1"/>
      <c r="E223" s="1"/>
      <c r="F223" s="1"/>
      <c r="G223" s="1"/>
      <c r="H223" s="1"/>
      <c r="I223" s="1"/>
      <c r="J223" s="1"/>
      <c r="K223" s="1"/>
      <c r="L223" s="1"/>
      <c r="M223" s="1"/>
      <c r="N223" s="1"/>
      <c r="O223" s="1"/>
      <c r="P223" s="1"/>
      <c r="Q223" s="1"/>
      <c r="R223" s="1"/>
      <c r="S223" s="1"/>
      <c r="T223" s="1"/>
    </row>
    <row r="224" spans="1:20" ht="9.75" customHeight="1">
      <c r="A224" s="1"/>
      <c r="B224" s="1"/>
      <c r="C224" s="1"/>
      <c r="D224" s="1"/>
      <c r="E224" s="1"/>
      <c r="F224" s="1"/>
      <c r="G224" s="1"/>
      <c r="H224" s="1"/>
      <c r="I224" s="1"/>
      <c r="J224" s="1"/>
      <c r="K224" s="1"/>
      <c r="L224" s="1"/>
      <c r="M224" s="1"/>
      <c r="N224" s="1"/>
      <c r="O224" s="1"/>
      <c r="P224" s="1"/>
      <c r="Q224" s="1"/>
      <c r="R224" s="1"/>
      <c r="S224" s="1"/>
      <c r="T224" s="1"/>
    </row>
    <row r="225" spans="1:20" ht="9.75" customHeight="1">
      <c r="A225" s="1"/>
      <c r="B225" s="1"/>
      <c r="C225" s="1"/>
      <c r="D225" s="1"/>
      <c r="E225" s="1"/>
      <c r="F225" s="1"/>
      <c r="G225" s="1"/>
      <c r="H225" s="1"/>
      <c r="I225" s="1"/>
      <c r="J225" s="1"/>
      <c r="K225" s="1"/>
      <c r="L225" s="1"/>
      <c r="M225" s="1"/>
      <c r="N225" s="1"/>
      <c r="O225" s="1"/>
      <c r="P225" s="1"/>
      <c r="Q225" s="1"/>
      <c r="R225" s="1"/>
      <c r="S225" s="1"/>
      <c r="T225" s="1"/>
    </row>
    <row r="226" spans="1:20" ht="9.75" customHeight="1">
      <c r="A226" s="1"/>
      <c r="B226" s="1"/>
      <c r="C226" s="1"/>
      <c r="D226" s="1"/>
      <c r="E226" s="1"/>
      <c r="F226" s="1"/>
      <c r="G226" s="1"/>
      <c r="H226" s="1"/>
      <c r="I226" s="1"/>
      <c r="J226" s="1"/>
      <c r="K226" s="1"/>
      <c r="L226" s="1"/>
      <c r="M226" s="1"/>
      <c r="N226" s="1"/>
      <c r="O226" s="1"/>
      <c r="P226" s="1"/>
      <c r="Q226" s="1"/>
      <c r="R226" s="1"/>
      <c r="S226" s="1"/>
      <c r="T226" s="1"/>
    </row>
    <row r="227" spans="1:20" ht="9.75" customHeight="1">
      <c r="A227" s="1"/>
      <c r="B227" s="1"/>
      <c r="C227" s="1"/>
      <c r="D227" s="1"/>
      <c r="E227" s="1"/>
      <c r="F227" s="1"/>
      <c r="G227" s="1"/>
      <c r="H227" s="1"/>
      <c r="I227" s="1"/>
      <c r="J227" s="1"/>
      <c r="K227" s="1"/>
      <c r="L227" s="1"/>
      <c r="M227" s="1"/>
      <c r="N227" s="1"/>
      <c r="O227" s="1"/>
      <c r="P227" s="1"/>
      <c r="Q227" s="1"/>
      <c r="R227" s="1"/>
      <c r="S227" s="1"/>
      <c r="T227" s="1"/>
    </row>
    <row r="228" spans="1:20" ht="9.75" customHeight="1">
      <c r="A228" s="1"/>
      <c r="B228" s="1"/>
      <c r="C228" s="1"/>
      <c r="D228" s="1"/>
      <c r="E228" s="1"/>
      <c r="F228" s="1"/>
      <c r="G228" s="1"/>
      <c r="H228" s="1"/>
      <c r="I228" s="1"/>
      <c r="J228" s="1"/>
      <c r="K228" s="1"/>
      <c r="L228" s="1"/>
      <c r="M228" s="1"/>
      <c r="N228" s="1"/>
      <c r="O228" s="1"/>
      <c r="P228" s="1"/>
      <c r="Q228" s="1"/>
      <c r="R228" s="1"/>
      <c r="S228" s="1"/>
      <c r="T228" s="1"/>
    </row>
    <row r="229" spans="1:20" ht="9.75" customHeight="1">
      <c r="A229" s="1"/>
      <c r="B229" s="1"/>
      <c r="C229" s="1"/>
      <c r="D229" s="1"/>
      <c r="E229" s="1"/>
      <c r="F229" s="1"/>
      <c r="G229" s="1"/>
      <c r="H229" s="1"/>
      <c r="I229" s="1"/>
      <c r="J229" s="1"/>
      <c r="K229" s="1"/>
      <c r="L229" s="1"/>
      <c r="M229" s="1"/>
      <c r="N229" s="1"/>
      <c r="O229" s="1"/>
      <c r="P229" s="1"/>
      <c r="Q229" s="1"/>
      <c r="R229" s="1"/>
      <c r="S229" s="1"/>
      <c r="T229" s="1"/>
    </row>
    <row r="230" spans="1:20" ht="9.75" customHeight="1">
      <c r="A230" s="1"/>
      <c r="B230" s="1"/>
      <c r="C230" s="1"/>
      <c r="D230" s="1"/>
      <c r="E230" s="1"/>
      <c r="F230" s="1"/>
      <c r="G230" s="1"/>
      <c r="H230" s="1"/>
      <c r="I230" s="1"/>
      <c r="J230" s="1"/>
      <c r="K230" s="1"/>
      <c r="L230" s="1"/>
      <c r="M230" s="1"/>
      <c r="N230" s="1"/>
      <c r="O230" s="1"/>
      <c r="P230" s="1"/>
      <c r="Q230" s="1"/>
      <c r="R230" s="1"/>
      <c r="S230" s="1"/>
      <c r="T230" s="1"/>
    </row>
    <row r="231" spans="1:20" ht="9.75" customHeight="1">
      <c r="A231" s="1"/>
      <c r="B231" s="1"/>
      <c r="C231" s="1"/>
      <c r="D231" s="1"/>
      <c r="E231" s="1"/>
      <c r="F231" s="1"/>
      <c r="G231" s="1"/>
      <c r="H231" s="1"/>
      <c r="I231" s="1"/>
      <c r="J231" s="1"/>
      <c r="K231" s="1"/>
      <c r="L231" s="1"/>
      <c r="M231" s="1"/>
      <c r="N231" s="1"/>
      <c r="O231" s="1"/>
      <c r="P231" s="1"/>
      <c r="Q231" s="1"/>
      <c r="R231" s="1"/>
      <c r="S231" s="1"/>
      <c r="T231" s="1"/>
    </row>
    <row r="232" spans="1:20" ht="9.75" customHeight="1">
      <c r="A232" s="1"/>
      <c r="B232" s="1"/>
      <c r="C232" s="1"/>
      <c r="D232" s="1"/>
      <c r="E232" s="1"/>
      <c r="F232" s="1"/>
      <c r="G232" s="1"/>
      <c r="H232" s="1"/>
      <c r="I232" s="1"/>
      <c r="J232" s="1"/>
      <c r="K232" s="1"/>
      <c r="L232" s="1"/>
      <c r="M232" s="1"/>
      <c r="N232" s="1"/>
      <c r="O232" s="1"/>
      <c r="P232" s="1"/>
      <c r="Q232" s="1"/>
      <c r="R232" s="1"/>
      <c r="S232" s="1"/>
      <c r="T232" s="1"/>
    </row>
    <row r="233" spans="1:20" ht="9.75" customHeight="1">
      <c r="A233" s="1"/>
      <c r="B233" s="1"/>
      <c r="C233" s="1"/>
      <c r="D233" s="1"/>
      <c r="E233" s="1"/>
      <c r="F233" s="1"/>
      <c r="G233" s="1"/>
      <c r="H233" s="1"/>
      <c r="I233" s="1"/>
      <c r="J233" s="1"/>
      <c r="K233" s="1"/>
      <c r="L233" s="1"/>
      <c r="M233" s="1"/>
      <c r="N233" s="1"/>
      <c r="O233" s="1"/>
      <c r="P233" s="1"/>
      <c r="Q233" s="1"/>
      <c r="R233" s="1"/>
      <c r="S233" s="1"/>
      <c r="T233" s="1"/>
    </row>
    <row r="234" spans="1:20" ht="9.75" customHeight="1">
      <c r="A234" s="1"/>
      <c r="B234" s="1"/>
      <c r="C234" s="1"/>
      <c r="D234" s="1"/>
      <c r="E234" s="1"/>
      <c r="F234" s="1"/>
      <c r="G234" s="1"/>
      <c r="H234" s="1"/>
      <c r="I234" s="1"/>
      <c r="J234" s="1"/>
      <c r="K234" s="1"/>
      <c r="L234" s="1"/>
      <c r="M234" s="1"/>
      <c r="N234" s="1"/>
      <c r="O234" s="1"/>
      <c r="P234" s="1"/>
      <c r="Q234" s="1"/>
      <c r="R234" s="1"/>
      <c r="S234" s="1"/>
      <c r="T234" s="1"/>
    </row>
    <row r="235" spans="1:20" ht="9.75" customHeight="1">
      <c r="A235" s="1"/>
      <c r="B235" s="1"/>
      <c r="C235" s="1"/>
      <c r="D235" s="1"/>
      <c r="E235" s="1"/>
      <c r="F235" s="1"/>
      <c r="G235" s="1"/>
      <c r="H235" s="1"/>
      <c r="I235" s="1"/>
      <c r="J235" s="1"/>
      <c r="K235" s="1"/>
      <c r="L235" s="1"/>
      <c r="M235" s="1"/>
      <c r="N235" s="1"/>
      <c r="O235" s="1"/>
      <c r="P235" s="1"/>
      <c r="Q235" s="1"/>
      <c r="R235" s="1"/>
      <c r="S235" s="1"/>
      <c r="T235" s="1"/>
    </row>
    <row r="236" spans="1:20" ht="9.75" customHeight="1">
      <c r="A236" s="1"/>
      <c r="B236" s="1"/>
      <c r="C236" s="1"/>
      <c r="D236" s="1"/>
      <c r="E236" s="1"/>
      <c r="F236" s="1"/>
      <c r="G236" s="1"/>
      <c r="H236" s="1"/>
      <c r="I236" s="1"/>
      <c r="J236" s="1"/>
      <c r="K236" s="1"/>
      <c r="L236" s="1"/>
      <c r="M236" s="1"/>
      <c r="N236" s="1"/>
      <c r="O236" s="1"/>
      <c r="P236" s="1"/>
      <c r="Q236" s="1"/>
      <c r="R236" s="1"/>
      <c r="S236" s="1"/>
      <c r="T236" s="1"/>
    </row>
    <row r="237" spans="1:20" ht="9.75" customHeight="1">
      <c r="A237" s="1"/>
      <c r="B237" s="1"/>
      <c r="C237" s="1"/>
      <c r="D237" s="1"/>
      <c r="E237" s="1"/>
      <c r="F237" s="1"/>
      <c r="G237" s="1"/>
      <c r="H237" s="1"/>
      <c r="I237" s="1"/>
      <c r="J237" s="1"/>
      <c r="K237" s="1"/>
      <c r="L237" s="1"/>
      <c r="M237" s="1"/>
      <c r="N237" s="1"/>
      <c r="O237" s="1"/>
      <c r="P237" s="1"/>
      <c r="Q237" s="1"/>
      <c r="R237" s="1"/>
      <c r="S237" s="1"/>
      <c r="T237" s="1"/>
    </row>
    <row r="238" spans="1:20" ht="9.75" customHeight="1">
      <c r="A238" s="1"/>
      <c r="B238" s="1"/>
      <c r="C238" s="1"/>
      <c r="D238" s="1"/>
      <c r="E238" s="1"/>
      <c r="F238" s="1"/>
      <c r="G238" s="1"/>
      <c r="H238" s="1"/>
      <c r="I238" s="1"/>
      <c r="J238" s="1"/>
      <c r="K238" s="1"/>
      <c r="L238" s="1"/>
      <c r="M238" s="1"/>
      <c r="N238" s="1"/>
      <c r="O238" s="1"/>
      <c r="P238" s="1"/>
      <c r="Q238" s="1"/>
      <c r="R238" s="1"/>
      <c r="S238" s="1"/>
      <c r="T238" s="1"/>
    </row>
    <row r="239" spans="1:20" ht="9.75" customHeight="1">
      <c r="A239" s="1"/>
      <c r="B239" s="1"/>
      <c r="C239" s="1"/>
      <c r="D239" s="1"/>
      <c r="E239" s="1"/>
      <c r="F239" s="1"/>
      <c r="G239" s="1"/>
      <c r="H239" s="1"/>
      <c r="I239" s="1"/>
      <c r="J239" s="1"/>
      <c r="K239" s="1"/>
      <c r="L239" s="1"/>
      <c r="M239" s="1"/>
      <c r="N239" s="1"/>
      <c r="O239" s="1"/>
      <c r="P239" s="1"/>
      <c r="Q239" s="1"/>
      <c r="R239" s="1"/>
      <c r="S239" s="1"/>
      <c r="T239" s="1"/>
    </row>
    <row r="240" spans="1:20" ht="9.75" customHeight="1">
      <c r="A240" s="1"/>
      <c r="B240" s="1"/>
      <c r="C240" s="1"/>
      <c r="D240" s="1"/>
      <c r="E240" s="1"/>
      <c r="F240" s="1"/>
      <c r="G240" s="1"/>
      <c r="H240" s="1"/>
      <c r="I240" s="1"/>
      <c r="J240" s="1"/>
      <c r="K240" s="1"/>
      <c r="L240" s="1"/>
      <c r="M240" s="1"/>
      <c r="N240" s="1"/>
      <c r="O240" s="1"/>
      <c r="P240" s="1"/>
      <c r="Q240" s="1"/>
      <c r="R240" s="1"/>
      <c r="S240" s="1"/>
      <c r="T240" s="1"/>
    </row>
    <row r="241" spans="1:20" ht="9.75" customHeight="1">
      <c r="A241" s="1"/>
      <c r="B241" s="1"/>
      <c r="C241" s="1"/>
      <c r="D241" s="1"/>
      <c r="E241" s="1"/>
      <c r="F241" s="1"/>
      <c r="G241" s="1"/>
      <c r="H241" s="1"/>
      <c r="I241" s="1"/>
      <c r="J241" s="1"/>
      <c r="K241" s="1"/>
      <c r="L241" s="1"/>
      <c r="M241" s="1"/>
      <c r="N241" s="1"/>
      <c r="O241" s="1"/>
      <c r="P241" s="1"/>
      <c r="Q241" s="1"/>
      <c r="R241" s="1"/>
      <c r="S241" s="1"/>
      <c r="T241" s="1"/>
    </row>
    <row r="242" spans="1:20" ht="9.75" customHeight="1">
      <c r="A242" s="1"/>
      <c r="B242" s="1"/>
      <c r="C242" s="1"/>
      <c r="D242" s="1"/>
      <c r="E242" s="1"/>
      <c r="F242" s="1"/>
      <c r="G242" s="1"/>
      <c r="H242" s="1"/>
      <c r="I242" s="1"/>
      <c r="J242" s="1"/>
      <c r="K242" s="1"/>
      <c r="L242" s="1"/>
      <c r="M242" s="1"/>
      <c r="N242" s="1"/>
      <c r="O242" s="1"/>
      <c r="P242" s="1"/>
      <c r="Q242" s="1"/>
      <c r="R242" s="1"/>
      <c r="S242" s="1"/>
      <c r="T242" s="1"/>
    </row>
    <row r="243" spans="1:20" ht="9.75" customHeight="1">
      <c r="A243" s="1"/>
      <c r="B243" s="1"/>
      <c r="C243" s="1"/>
      <c r="D243" s="1"/>
      <c r="E243" s="1"/>
      <c r="F243" s="1"/>
      <c r="G243" s="1"/>
      <c r="H243" s="1"/>
      <c r="I243" s="1"/>
      <c r="J243" s="1"/>
      <c r="K243" s="1"/>
      <c r="L243" s="1"/>
      <c r="M243" s="1"/>
      <c r="N243" s="1"/>
      <c r="O243" s="1"/>
      <c r="P243" s="1"/>
      <c r="Q243" s="1"/>
      <c r="R243" s="1"/>
      <c r="S243" s="1"/>
      <c r="T243" s="1"/>
    </row>
    <row r="244" spans="1:20" ht="9.75" customHeight="1">
      <c r="A244" s="1"/>
      <c r="B244" s="1"/>
      <c r="C244" s="1"/>
      <c r="D244" s="1"/>
      <c r="E244" s="1"/>
      <c r="F244" s="1"/>
      <c r="G244" s="1"/>
      <c r="H244" s="1"/>
      <c r="I244" s="1"/>
      <c r="J244" s="1"/>
      <c r="K244" s="1"/>
      <c r="L244" s="1"/>
      <c r="M244" s="1"/>
      <c r="N244" s="1"/>
      <c r="O244" s="1"/>
      <c r="P244" s="1"/>
      <c r="Q244" s="1"/>
      <c r="R244" s="1"/>
      <c r="S244" s="1"/>
      <c r="T244" s="1"/>
    </row>
    <row r="245" spans="1:20" ht="9.75" customHeight="1">
      <c r="A245" s="1"/>
      <c r="B245" s="1"/>
      <c r="C245" s="1"/>
      <c r="D245" s="1"/>
      <c r="E245" s="1"/>
      <c r="F245" s="1"/>
      <c r="G245" s="1"/>
      <c r="H245" s="1"/>
      <c r="I245" s="1"/>
      <c r="J245" s="1"/>
      <c r="K245" s="1"/>
      <c r="L245" s="1"/>
      <c r="M245" s="1"/>
      <c r="N245" s="1"/>
      <c r="O245" s="1"/>
      <c r="P245" s="1"/>
      <c r="Q245" s="1"/>
      <c r="R245" s="1"/>
      <c r="S245" s="1"/>
      <c r="T245" s="1"/>
    </row>
    <row r="246" spans="1:20" ht="9.75" customHeight="1">
      <c r="A246" s="1"/>
      <c r="B246" s="1"/>
      <c r="C246" s="1"/>
      <c r="D246" s="1"/>
      <c r="E246" s="1"/>
      <c r="F246" s="1"/>
      <c r="G246" s="1"/>
      <c r="H246" s="1"/>
      <c r="I246" s="1"/>
      <c r="J246" s="1"/>
      <c r="K246" s="1"/>
      <c r="L246" s="1"/>
      <c r="M246" s="1"/>
      <c r="N246" s="1"/>
      <c r="O246" s="1"/>
      <c r="P246" s="1"/>
      <c r="Q246" s="1"/>
      <c r="R246" s="1"/>
      <c r="S246" s="1"/>
      <c r="T246" s="1"/>
    </row>
    <row r="247" spans="1:20" ht="9.75" customHeight="1">
      <c r="A247" s="1"/>
      <c r="B247" s="1"/>
      <c r="C247" s="1"/>
      <c r="D247" s="1"/>
      <c r="E247" s="1"/>
      <c r="F247" s="1"/>
      <c r="G247" s="1"/>
      <c r="H247" s="1"/>
      <c r="I247" s="1"/>
      <c r="J247" s="1"/>
      <c r="K247" s="1"/>
      <c r="L247" s="1"/>
      <c r="M247" s="1"/>
      <c r="N247" s="1"/>
      <c r="O247" s="1"/>
      <c r="P247" s="1"/>
      <c r="Q247" s="1"/>
      <c r="R247" s="1"/>
      <c r="S247" s="1"/>
      <c r="T247" s="1"/>
    </row>
    <row r="248" spans="1:20" ht="9.75" customHeight="1">
      <c r="A248" s="1"/>
      <c r="B248" s="1"/>
      <c r="C248" s="1"/>
      <c r="D248" s="1"/>
      <c r="E248" s="1"/>
      <c r="F248" s="1"/>
      <c r="G248" s="1"/>
      <c r="H248" s="1"/>
      <c r="I248" s="1"/>
      <c r="J248" s="1"/>
      <c r="K248" s="1"/>
      <c r="L248" s="1"/>
      <c r="M248" s="1"/>
      <c r="N248" s="1"/>
      <c r="O248" s="1"/>
      <c r="P248" s="1"/>
      <c r="Q248" s="1"/>
      <c r="R248" s="1"/>
      <c r="S248" s="1"/>
      <c r="T248" s="1"/>
    </row>
    <row r="249" spans="1:20" ht="9.75" customHeight="1">
      <c r="A249" s="1"/>
      <c r="B249" s="1"/>
      <c r="C249" s="1"/>
      <c r="D249" s="1"/>
      <c r="E249" s="1"/>
      <c r="F249" s="1"/>
      <c r="G249" s="1"/>
      <c r="H249" s="1"/>
      <c r="I249" s="1"/>
      <c r="J249" s="1"/>
      <c r="K249" s="1"/>
      <c r="L249" s="1"/>
      <c r="M249" s="1"/>
      <c r="N249" s="1"/>
      <c r="O249" s="1"/>
      <c r="P249" s="1"/>
      <c r="Q249" s="1"/>
      <c r="R249" s="1"/>
      <c r="S249" s="1"/>
      <c r="T249" s="1"/>
    </row>
    <row r="250" spans="1:20" ht="9.75" customHeight="1">
      <c r="A250" s="1"/>
      <c r="B250" s="1"/>
      <c r="C250" s="1"/>
      <c r="D250" s="1"/>
      <c r="E250" s="1"/>
      <c r="F250" s="1"/>
      <c r="G250" s="1"/>
      <c r="H250" s="1"/>
      <c r="I250" s="1"/>
      <c r="J250" s="1"/>
      <c r="K250" s="1"/>
      <c r="L250" s="1"/>
      <c r="M250" s="1"/>
      <c r="N250" s="1"/>
      <c r="O250" s="1"/>
      <c r="P250" s="1"/>
      <c r="Q250" s="1"/>
      <c r="R250" s="1"/>
      <c r="S250" s="1"/>
      <c r="T250" s="1"/>
    </row>
    <row r="251" spans="1:20" ht="9.75" customHeight="1">
      <c r="A251" s="1"/>
      <c r="B251" s="1"/>
      <c r="C251" s="1"/>
      <c r="D251" s="1"/>
      <c r="E251" s="1"/>
      <c r="F251" s="1"/>
      <c r="G251" s="1"/>
      <c r="H251" s="1"/>
      <c r="I251" s="1"/>
      <c r="J251" s="1"/>
      <c r="K251" s="1"/>
      <c r="L251" s="1"/>
      <c r="M251" s="1"/>
      <c r="N251" s="1"/>
      <c r="O251" s="1"/>
      <c r="P251" s="1"/>
      <c r="Q251" s="1"/>
      <c r="R251" s="1"/>
      <c r="S251" s="1"/>
      <c r="T251" s="1"/>
    </row>
    <row r="252" spans="1:20" ht="9.75" customHeight="1">
      <c r="A252" s="1"/>
      <c r="B252" s="1"/>
      <c r="C252" s="1"/>
      <c r="D252" s="1"/>
      <c r="E252" s="1"/>
      <c r="F252" s="1"/>
      <c r="G252" s="1"/>
      <c r="H252" s="1"/>
      <c r="I252" s="1"/>
      <c r="J252" s="1"/>
      <c r="K252" s="1"/>
      <c r="L252" s="1"/>
      <c r="M252" s="1"/>
      <c r="N252" s="1"/>
      <c r="O252" s="1"/>
      <c r="P252" s="1"/>
      <c r="Q252" s="1"/>
      <c r="R252" s="1"/>
      <c r="S252" s="1"/>
      <c r="T252" s="1"/>
    </row>
    <row r="253" spans="1:20" ht="9.75" customHeight="1">
      <c r="A253" s="1"/>
      <c r="B253" s="1"/>
      <c r="C253" s="1"/>
      <c r="D253" s="1"/>
      <c r="E253" s="1"/>
      <c r="F253" s="1"/>
      <c r="G253" s="1"/>
      <c r="H253" s="1"/>
      <c r="I253" s="1"/>
      <c r="J253" s="1"/>
      <c r="K253" s="1"/>
      <c r="L253" s="1"/>
      <c r="M253" s="1"/>
      <c r="N253" s="1"/>
      <c r="O253" s="1"/>
      <c r="P253" s="1"/>
      <c r="Q253" s="1"/>
      <c r="R253" s="1"/>
      <c r="S253" s="1"/>
      <c r="T253" s="1"/>
    </row>
    <row r="254" spans="1:20" ht="9.75" customHeight="1">
      <c r="A254" s="1"/>
      <c r="B254" s="1"/>
      <c r="C254" s="1"/>
      <c r="D254" s="1"/>
      <c r="E254" s="1"/>
      <c r="F254" s="1"/>
      <c r="G254" s="1"/>
      <c r="H254" s="1"/>
      <c r="I254" s="1"/>
      <c r="J254" s="1"/>
      <c r="K254" s="1"/>
      <c r="L254" s="1"/>
      <c r="M254" s="1"/>
      <c r="N254" s="1"/>
      <c r="O254" s="1"/>
      <c r="P254" s="1"/>
      <c r="Q254" s="1"/>
      <c r="R254" s="1"/>
      <c r="S254" s="1"/>
      <c r="T254" s="1"/>
    </row>
    <row r="255" spans="1:20" ht="9.75" customHeight="1">
      <c r="A255" s="1"/>
      <c r="B255" s="1"/>
      <c r="C255" s="1"/>
      <c r="D255" s="1"/>
      <c r="E255" s="1"/>
      <c r="F255" s="1"/>
      <c r="G255" s="1"/>
      <c r="H255" s="1"/>
      <c r="I255" s="1"/>
      <c r="J255" s="1"/>
      <c r="K255" s="1"/>
      <c r="L255" s="1"/>
      <c r="M255" s="1"/>
      <c r="N255" s="1"/>
      <c r="O255" s="1"/>
      <c r="P255" s="1"/>
      <c r="Q255" s="1"/>
      <c r="R255" s="1"/>
      <c r="S255" s="1"/>
      <c r="T255" s="1"/>
    </row>
    <row r="256" spans="1:20" ht="9.75" customHeight="1">
      <c r="A256" s="1"/>
      <c r="B256" s="1"/>
      <c r="C256" s="1"/>
      <c r="D256" s="1"/>
      <c r="E256" s="1"/>
      <c r="F256" s="1"/>
      <c r="G256" s="1"/>
      <c r="H256" s="1"/>
      <c r="I256" s="1"/>
      <c r="J256" s="1"/>
      <c r="K256" s="1"/>
      <c r="L256" s="1"/>
      <c r="M256" s="1"/>
      <c r="N256" s="1"/>
      <c r="O256" s="1"/>
      <c r="P256" s="1"/>
      <c r="Q256" s="1"/>
      <c r="R256" s="1"/>
      <c r="S256" s="1"/>
      <c r="T256" s="1"/>
    </row>
    <row r="257" spans="1:20" ht="9.75" customHeight="1">
      <c r="A257" s="1"/>
      <c r="B257" s="1"/>
      <c r="C257" s="1"/>
      <c r="D257" s="1"/>
      <c r="E257" s="1"/>
      <c r="F257" s="1"/>
      <c r="G257" s="1"/>
      <c r="H257" s="1"/>
      <c r="I257" s="1"/>
      <c r="J257" s="1"/>
      <c r="K257" s="1"/>
      <c r="L257" s="1"/>
      <c r="M257" s="1"/>
      <c r="N257" s="1"/>
      <c r="O257" s="1"/>
      <c r="P257" s="1"/>
      <c r="Q257" s="1"/>
      <c r="R257" s="1"/>
      <c r="S257" s="1"/>
      <c r="T257" s="1"/>
    </row>
    <row r="258" spans="1:20" ht="9.75" customHeight="1">
      <c r="A258" s="1"/>
      <c r="B258" s="1"/>
      <c r="C258" s="1"/>
      <c r="D258" s="1"/>
      <c r="E258" s="1"/>
      <c r="F258" s="1"/>
      <c r="G258" s="1"/>
      <c r="H258" s="1"/>
      <c r="I258" s="1"/>
      <c r="J258" s="1"/>
      <c r="K258" s="1"/>
      <c r="L258" s="1"/>
      <c r="M258" s="1"/>
      <c r="N258" s="1"/>
      <c r="O258" s="1"/>
      <c r="P258" s="1"/>
      <c r="Q258" s="1"/>
      <c r="R258" s="1"/>
      <c r="S258" s="1"/>
      <c r="T258" s="1"/>
    </row>
    <row r="259" spans="1:20" ht="9.75" customHeight="1">
      <c r="A259" s="1"/>
      <c r="B259" s="1"/>
      <c r="C259" s="1"/>
      <c r="D259" s="1"/>
      <c r="E259" s="1"/>
      <c r="F259" s="1"/>
      <c r="G259" s="1"/>
      <c r="H259" s="1"/>
      <c r="I259" s="1"/>
      <c r="J259" s="1"/>
      <c r="K259" s="1"/>
      <c r="L259" s="1"/>
      <c r="M259" s="1"/>
      <c r="N259" s="1"/>
      <c r="O259" s="1"/>
      <c r="P259" s="1"/>
      <c r="Q259" s="1"/>
      <c r="R259" s="1"/>
      <c r="S259" s="1"/>
      <c r="T259" s="1"/>
    </row>
    <row r="260" spans="1:20" ht="9.75" customHeight="1">
      <c r="A260" s="1"/>
      <c r="B260" s="1"/>
      <c r="C260" s="1"/>
      <c r="D260" s="1"/>
      <c r="E260" s="1"/>
      <c r="F260" s="1"/>
      <c r="G260" s="1"/>
      <c r="H260" s="1"/>
      <c r="I260" s="1"/>
      <c r="J260" s="1"/>
      <c r="K260" s="1"/>
      <c r="L260" s="1"/>
      <c r="M260" s="1"/>
      <c r="N260" s="1"/>
      <c r="O260" s="1"/>
      <c r="P260" s="1"/>
      <c r="Q260" s="1"/>
      <c r="R260" s="1"/>
      <c r="S260" s="1"/>
      <c r="T260" s="1"/>
    </row>
    <row r="261" spans="1:20" ht="9.75" customHeight="1">
      <c r="A261" s="1"/>
      <c r="B261" s="1"/>
      <c r="C261" s="1"/>
      <c r="D261" s="1"/>
      <c r="E261" s="1"/>
      <c r="F261" s="1"/>
      <c r="G261" s="1"/>
      <c r="H261" s="1"/>
      <c r="I261" s="1"/>
      <c r="J261" s="1"/>
      <c r="K261" s="1"/>
      <c r="L261" s="1"/>
      <c r="M261" s="1"/>
      <c r="N261" s="1"/>
      <c r="O261" s="1"/>
      <c r="P261" s="1"/>
      <c r="Q261" s="1"/>
      <c r="R261" s="1"/>
      <c r="S261" s="1"/>
      <c r="T261" s="1"/>
    </row>
    <row r="262" spans="1:20" ht="9.75" customHeight="1">
      <c r="A262" s="1"/>
      <c r="B262" s="1"/>
      <c r="C262" s="1"/>
      <c r="D262" s="1"/>
      <c r="E262" s="1"/>
      <c r="F262" s="1"/>
      <c r="G262" s="1"/>
      <c r="H262" s="1"/>
      <c r="I262" s="1"/>
      <c r="J262" s="1"/>
      <c r="K262" s="1"/>
      <c r="L262" s="1"/>
      <c r="M262" s="1"/>
      <c r="N262" s="1"/>
      <c r="O262" s="1"/>
      <c r="P262" s="1"/>
      <c r="Q262" s="1"/>
      <c r="R262" s="1"/>
      <c r="S262" s="1"/>
      <c r="T262" s="1"/>
    </row>
    <row r="263" spans="1:20" ht="9.75" customHeight="1">
      <c r="A263" s="1"/>
      <c r="B263" s="1"/>
      <c r="C263" s="1"/>
      <c r="D263" s="1"/>
      <c r="E263" s="1"/>
      <c r="F263" s="1"/>
      <c r="G263" s="1"/>
      <c r="H263" s="1"/>
      <c r="I263" s="1"/>
      <c r="J263" s="1"/>
      <c r="K263" s="1"/>
      <c r="L263" s="1"/>
      <c r="M263" s="1"/>
      <c r="N263" s="1"/>
      <c r="O263" s="1"/>
      <c r="P263" s="1"/>
      <c r="Q263" s="1"/>
      <c r="R263" s="1"/>
      <c r="S263" s="1"/>
      <c r="T263" s="1"/>
    </row>
    <row r="264" spans="1:20" ht="9.75" customHeight="1">
      <c r="A264" s="1"/>
      <c r="B264" s="1"/>
      <c r="C264" s="1"/>
      <c r="D264" s="1"/>
      <c r="E264" s="1"/>
      <c r="F264" s="1"/>
      <c r="G264" s="1"/>
      <c r="H264" s="1"/>
      <c r="I264" s="1"/>
      <c r="J264" s="1"/>
      <c r="K264" s="1"/>
      <c r="L264" s="1"/>
      <c r="M264" s="1"/>
      <c r="N264" s="1"/>
      <c r="O264" s="1"/>
      <c r="P264" s="1"/>
      <c r="Q264" s="1"/>
      <c r="R264" s="1"/>
      <c r="S264" s="1"/>
      <c r="T264" s="1"/>
    </row>
    <row r="265" spans="1:20" ht="9.75" customHeight="1">
      <c r="A265" s="1"/>
      <c r="B265" s="1"/>
      <c r="C265" s="1"/>
      <c r="D265" s="1"/>
      <c r="E265" s="1"/>
      <c r="F265" s="1"/>
      <c r="G265" s="1"/>
      <c r="H265" s="1"/>
      <c r="I265" s="1"/>
      <c r="J265" s="1"/>
      <c r="K265" s="1"/>
      <c r="L265" s="1"/>
      <c r="M265" s="1"/>
      <c r="N265" s="1"/>
      <c r="O265" s="1"/>
      <c r="P265" s="1"/>
      <c r="Q265" s="1"/>
      <c r="R265" s="1"/>
      <c r="S265" s="1"/>
      <c r="T265" s="1"/>
    </row>
    <row r="266" spans="1:20" ht="9.75" customHeight="1">
      <c r="A266" s="1"/>
      <c r="B266" s="1"/>
      <c r="C266" s="1"/>
      <c r="D266" s="1"/>
      <c r="E266" s="1"/>
      <c r="F266" s="1"/>
      <c r="G266" s="1"/>
      <c r="H266" s="1"/>
      <c r="I266" s="1"/>
      <c r="J266" s="1"/>
      <c r="K266" s="1"/>
      <c r="L266" s="1"/>
      <c r="M266" s="1"/>
      <c r="N266" s="1"/>
      <c r="O266" s="1"/>
      <c r="P266" s="1"/>
      <c r="Q266" s="1"/>
      <c r="R266" s="1"/>
      <c r="S266" s="1"/>
      <c r="T266" s="1"/>
    </row>
    <row r="267" spans="1:20" ht="9.75" customHeight="1">
      <c r="A267" s="1"/>
      <c r="B267" s="1"/>
      <c r="C267" s="1"/>
      <c r="D267" s="1"/>
      <c r="E267" s="1"/>
      <c r="F267" s="1"/>
      <c r="G267" s="1"/>
      <c r="H267" s="1"/>
      <c r="I267" s="1"/>
      <c r="J267" s="1"/>
      <c r="K267" s="1"/>
      <c r="L267" s="1"/>
      <c r="M267" s="1"/>
      <c r="N267" s="1"/>
      <c r="O267" s="1"/>
      <c r="P267" s="1"/>
      <c r="Q267" s="1"/>
      <c r="R267" s="1"/>
      <c r="S267" s="1"/>
      <c r="T267" s="1"/>
    </row>
    <row r="268" spans="1:20" ht="9.75" customHeight="1">
      <c r="A268" s="1"/>
      <c r="B268" s="1"/>
      <c r="C268" s="1"/>
      <c r="D268" s="1"/>
      <c r="E268" s="1"/>
      <c r="F268" s="1"/>
      <c r="G268" s="1"/>
      <c r="H268" s="1"/>
      <c r="I268" s="1"/>
      <c r="J268" s="1"/>
      <c r="K268" s="1"/>
      <c r="L268" s="1"/>
      <c r="M268" s="1"/>
      <c r="N268" s="1"/>
      <c r="O268" s="1"/>
      <c r="P268" s="1"/>
      <c r="Q268" s="1"/>
      <c r="R268" s="1"/>
      <c r="S268" s="1"/>
      <c r="T268" s="1"/>
    </row>
    <row r="269" spans="1:20" ht="9.75" customHeight="1">
      <c r="A269" s="1"/>
      <c r="B269" s="1"/>
      <c r="C269" s="1"/>
      <c r="D269" s="1"/>
      <c r="E269" s="1"/>
      <c r="F269" s="1"/>
      <c r="G269" s="1"/>
      <c r="H269" s="1"/>
      <c r="I269" s="1"/>
      <c r="J269" s="1"/>
      <c r="K269" s="1"/>
      <c r="L269" s="1"/>
      <c r="M269" s="1"/>
      <c r="N269" s="1"/>
      <c r="O269" s="1"/>
      <c r="P269" s="1"/>
      <c r="Q269" s="1"/>
      <c r="R269" s="1"/>
      <c r="S269" s="1"/>
      <c r="T269" s="1"/>
    </row>
    <row r="270" spans="1:20" ht="9.75" customHeight="1">
      <c r="A270" s="1"/>
      <c r="B270" s="1"/>
      <c r="C270" s="1"/>
      <c r="D270" s="1"/>
      <c r="E270" s="1"/>
      <c r="F270" s="1"/>
      <c r="G270" s="1"/>
      <c r="H270" s="1"/>
      <c r="I270" s="1"/>
      <c r="J270" s="1"/>
      <c r="K270" s="1"/>
      <c r="L270" s="1"/>
      <c r="M270" s="1"/>
      <c r="N270" s="1"/>
      <c r="O270" s="1"/>
      <c r="P270" s="1"/>
      <c r="Q270" s="1"/>
      <c r="R270" s="1"/>
      <c r="S270" s="1"/>
      <c r="T270" s="1"/>
    </row>
    <row r="271" spans="1:20" ht="9.75" customHeight="1">
      <c r="A271" s="1"/>
      <c r="B271" s="1"/>
      <c r="C271" s="1"/>
      <c r="D271" s="1"/>
      <c r="E271" s="1"/>
      <c r="F271" s="1"/>
      <c r="G271" s="1"/>
      <c r="H271" s="1"/>
      <c r="I271" s="1"/>
      <c r="J271" s="1"/>
      <c r="K271" s="1"/>
      <c r="L271" s="1"/>
      <c r="M271" s="1"/>
      <c r="N271" s="1"/>
      <c r="O271" s="1"/>
      <c r="P271" s="1"/>
      <c r="Q271" s="1"/>
      <c r="R271" s="1"/>
      <c r="S271" s="1"/>
      <c r="T271" s="1"/>
    </row>
    <row r="272" spans="1:20" ht="9.75" customHeight="1">
      <c r="A272" s="1"/>
      <c r="B272" s="1"/>
      <c r="C272" s="1"/>
      <c r="D272" s="1"/>
      <c r="E272" s="1"/>
      <c r="F272" s="1"/>
      <c r="G272" s="1"/>
      <c r="H272" s="1"/>
      <c r="I272" s="1"/>
      <c r="J272" s="1"/>
      <c r="K272" s="1"/>
      <c r="L272" s="1"/>
      <c r="M272" s="1"/>
      <c r="N272" s="1"/>
      <c r="O272" s="1"/>
      <c r="P272" s="1"/>
      <c r="Q272" s="1"/>
      <c r="R272" s="1"/>
      <c r="S272" s="1"/>
      <c r="T272" s="1"/>
    </row>
    <row r="273" spans="1:20" ht="9.75" customHeight="1">
      <c r="A273" s="1"/>
      <c r="B273" s="1"/>
      <c r="C273" s="1"/>
      <c r="D273" s="1"/>
      <c r="E273" s="1"/>
      <c r="F273" s="1"/>
      <c r="G273" s="1"/>
      <c r="H273" s="1"/>
      <c r="I273" s="1"/>
      <c r="J273" s="1"/>
      <c r="K273" s="1"/>
      <c r="L273" s="1"/>
      <c r="M273" s="1"/>
      <c r="N273" s="1"/>
      <c r="O273" s="1"/>
      <c r="P273" s="1"/>
      <c r="Q273" s="1"/>
      <c r="R273" s="1"/>
      <c r="S273" s="1"/>
      <c r="T273" s="1"/>
    </row>
    <row r="274" spans="1:20" ht="9.75" customHeight="1">
      <c r="A274" s="1"/>
      <c r="B274" s="1"/>
      <c r="C274" s="1"/>
      <c r="D274" s="1"/>
      <c r="E274" s="1"/>
      <c r="F274" s="1"/>
      <c r="G274" s="1"/>
      <c r="H274" s="1"/>
      <c r="I274" s="1"/>
      <c r="J274" s="1"/>
      <c r="K274" s="1"/>
      <c r="L274" s="1"/>
      <c r="M274" s="1"/>
      <c r="N274" s="1"/>
      <c r="O274" s="1"/>
      <c r="P274" s="1"/>
      <c r="Q274" s="1"/>
      <c r="R274" s="1"/>
      <c r="S274" s="1"/>
      <c r="T274" s="1"/>
    </row>
    <row r="275" spans="1:20" ht="9.75" customHeight="1">
      <c r="A275" s="1"/>
      <c r="B275" s="1"/>
      <c r="C275" s="1"/>
      <c r="D275" s="1"/>
      <c r="E275" s="1"/>
      <c r="F275" s="1"/>
      <c r="G275" s="1"/>
      <c r="H275" s="1"/>
      <c r="I275" s="1"/>
      <c r="J275" s="1"/>
      <c r="K275" s="1"/>
      <c r="L275" s="1"/>
      <c r="M275" s="1"/>
      <c r="N275" s="1"/>
      <c r="O275" s="1"/>
      <c r="P275" s="1"/>
      <c r="Q275" s="1"/>
      <c r="R275" s="1"/>
      <c r="S275" s="1"/>
      <c r="T275" s="1"/>
    </row>
    <row r="276" spans="1:20" ht="9.75" customHeight="1">
      <c r="A276" s="1"/>
      <c r="B276" s="1"/>
      <c r="C276" s="1"/>
      <c r="D276" s="1"/>
      <c r="E276" s="1"/>
      <c r="F276" s="1"/>
      <c r="G276" s="1"/>
      <c r="H276" s="1"/>
      <c r="I276" s="1"/>
      <c r="J276" s="1"/>
      <c r="K276" s="1"/>
      <c r="L276" s="1"/>
      <c r="M276" s="1"/>
      <c r="N276" s="1"/>
      <c r="O276" s="1"/>
      <c r="P276" s="1"/>
      <c r="Q276" s="1"/>
      <c r="R276" s="1"/>
      <c r="S276" s="1"/>
      <c r="T276" s="1"/>
    </row>
    <row r="277" spans="1:20" ht="9.75" customHeight="1">
      <c r="A277" s="1"/>
      <c r="B277" s="1"/>
      <c r="C277" s="1"/>
      <c r="D277" s="1"/>
      <c r="E277" s="1"/>
      <c r="F277" s="1"/>
      <c r="G277" s="1"/>
      <c r="H277" s="1"/>
      <c r="I277" s="1"/>
      <c r="J277" s="1"/>
      <c r="K277" s="1"/>
      <c r="L277" s="1"/>
      <c r="M277" s="1"/>
      <c r="N277" s="1"/>
      <c r="O277" s="1"/>
      <c r="P277" s="1"/>
      <c r="Q277" s="1"/>
      <c r="R277" s="1"/>
      <c r="S277" s="1"/>
      <c r="T277" s="1"/>
    </row>
    <row r="278" spans="1:20" ht="9.75" customHeight="1">
      <c r="A278" s="1"/>
      <c r="B278" s="1"/>
      <c r="C278" s="1"/>
      <c r="D278" s="1"/>
      <c r="E278" s="1"/>
      <c r="F278" s="1"/>
      <c r="G278" s="1"/>
      <c r="H278" s="1"/>
      <c r="I278" s="1"/>
      <c r="J278" s="1"/>
      <c r="K278" s="1"/>
      <c r="L278" s="1"/>
      <c r="M278" s="1"/>
      <c r="N278" s="1"/>
      <c r="O278" s="1"/>
      <c r="P278" s="1"/>
      <c r="Q278" s="1"/>
      <c r="R278" s="1"/>
      <c r="S278" s="1"/>
      <c r="T278" s="1"/>
    </row>
    <row r="279" spans="1:20" ht="9.75" customHeight="1">
      <c r="A279" s="1"/>
      <c r="B279" s="1"/>
      <c r="C279" s="1"/>
      <c r="D279" s="1"/>
      <c r="E279" s="1"/>
      <c r="F279" s="1"/>
      <c r="G279" s="1"/>
      <c r="H279" s="1"/>
      <c r="I279" s="1"/>
      <c r="J279" s="1"/>
      <c r="K279" s="1"/>
      <c r="L279" s="1"/>
      <c r="M279" s="1"/>
      <c r="N279" s="1"/>
      <c r="O279" s="1"/>
      <c r="P279" s="1"/>
      <c r="Q279" s="1"/>
      <c r="R279" s="1"/>
      <c r="S279" s="1"/>
      <c r="T279" s="1"/>
    </row>
    <row r="280" spans="1:20" ht="9.75" customHeight="1">
      <c r="A280" s="1"/>
      <c r="B280" s="1"/>
      <c r="C280" s="1"/>
      <c r="D280" s="1"/>
      <c r="E280" s="1"/>
      <c r="F280" s="1"/>
      <c r="G280" s="1"/>
      <c r="H280" s="1"/>
      <c r="I280" s="1"/>
      <c r="J280" s="1"/>
      <c r="K280" s="1"/>
      <c r="L280" s="1"/>
      <c r="M280" s="1"/>
      <c r="N280" s="1"/>
      <c r="O280" s="1"/>
      <c r="P280" s="1"/>
      <c r="Q280" s="1"/>
      <c r="R280" s="1"/>
      <c r="S280" s="1"/>
      <c r="T280" s="1"/>
    </row>
    <row r="281" spans="1:20" ht="9.75" customHeight="1">
      <c r="A281" s="1"/>
      <c r="B281" s="1"/>
      <c r="C281" s="1"/>
      <c r="D281" s="1"/>
      <c r="E281" s="1"/>
      <c r="F281" s="1"/>
      <c r="G281" s="1"/>
      <c r="H281" s="1"/>
      <c r="I281" s="1"/>
      <c r="J281" s="1"/>
      <c r="K281" s="1"/>
      <c r="L281" s="1"/>
      <c r="M281" s="1"/>
      <c r="N281" s="1"/>
      <c r="O281" s="1"/>
      <c r="P281" s="1"/>
      <c r="Q281" s="1"/>
      <c r="R281" s="1"/>
      <c r="S281" s="1"/>
      <c r="T281" s="1"/>
    </row>
    <row r="282" spans="1:20" ht="9.75" customHeight="1">
      <c r="A282" s="1"/>
      <c r="B282" s="1"/>
      <c r="C282" s="1"/>
      <c r="D282" s="1"/>
      <c r="E282" s="1"/>
      <c r="F282" s="1"/>
      <c r="G282" s="1"/>
      <c r="H282" s="1"/>
      <c r="I282" s="1"/>
      <c r="J282" s="1"/>
      <c r="K282" s="1"/>
      <c r="L282" s="1"/>
      <c r="M282" s="1"/>
      <c r="N282" s="1"/>
      <c r="O282" s="1"/>
      <c r="P282" s="1"/>
      <c r="Q282" s="1"/>
      <c r="R282" s="1"/>
      <c r="S282" s="1"/>
      <c r="T282" s="1"/>
    </row>
    <row r="283" spans="1:20" ht="9.75" customHeight="1">
      <c r="A283" s="1"/>
      <c r="B283" s="1"/>
      <c r="C283" s="1"/>
      <c r="D283" s="1"/>
      <c r="E283" s="1"/>
      <c r="F283" s="1"/>
      <c r="G283" s="1"/>
      <c r="H283" s="1"/>
      <c r="I283" s="1"/>
      <c r="J283" s="1"/>
      <c r="K283" s="1"/>
      <c r="L283" s="1"/>
      <c r="M283" s="1"/>
      <c r="N283" s="1"/>
      <c r="O283" s="1"/>
      <c r="P283" s="1"/>
      <c r="Q283" s="1"/>
      <c r="R283" s="1"/>
      <c r="S283" s="1"/>
      <c r="T283" s="1"/>
    </row>
    <row r="284" spans="1:20" ht="9.75" customHeight="1">
      <c r="A284" s="1"/>
      <c r="B284" s="1"/>
      <c r="C284" s="1"/>
      <c r="D284" s="1"/>
      <c r="E284" s="1"/>
      <c r="F284" s="1"/>
      <c r="G284" s="1"/>
      <c r="H284" s="1"/>
      <c r="I284" s="1"/>
      <c r="J284" s="1"/>
      <c r="K284" s="1"/>
      <c r="L284" s="1"/>
      <c r="M284" s="1"/>
      <c r="N284" s="1"/>
      <c r="O284" s="1"/>
      <c r="P284" s="1"/>
      <c r="Q284" s="1"/>
      <c r="R284" s="1"/>
      <c r="S284" s="1"/>
      <c r="T284" s="1"/>
    </row>
    <row r="285" spans="1:20" ht="9.75" customHeight="1">
      <c r="A285" s="1"/>
      <c r="B285" s="1"/>
      <c r="C285" s="1"/>
      <c r="D285" s="1"/>
      <c r="E285" s="1"/>
      <c r="F285" s="1"/>
      <c r="G285" s="1"/>
      <c r="H285" s="1"/>
      <c r="I285" s="1"/>
      <c r="J285" s="1"/>
      <c r="K285" s="1"/>
      <c r="L285" s="1"/>
      <c r="M285" s="1"/>
      <c r="N285" s="1"/>
      <c r="O285" s="1"/>
      <c r="P285" s="1"/>
      <c r="Q285" s="1"/>
      <c r="R285" s="1"/>
      <c r="S285" s="1"/>
      <c r="T285" s="1"/>
    </row>
    <row r="286" spans="1:20" ht="9.75" customHeight="1">
      <c r="A286" s="1"/>
      <c r="B286" s="1"/>
      <c r="C286" s="1"/>
      <c r="D286" s="1"/>
      <c r="E286" s="1"/>
      <c r="F286" s="1"/>
      <c r="G286" s="1"/>
      <c r="H286" s="1"/>
      <c r="I286" s="1"/>
      <c r="J286" s="1"/>
      <c r="K286" s="1"/>
      <c r="L286" s="1"/>
      <c r="M286" s="1"/>
      <c r="N286" s="1"/>
      <c r="O286" s="1"/>
      <c r="P286" s="1"/>
      <c r="Q286" s="1"/>
      <c r="R286" s="1"/>
      <c r="S286" s="1"/>
      <c r="T286" s="1"/>
    </row>
    <row r="287" spans="1:20" ht="9.75" customHeight="1">
      <c r="A287" s="1"/>
      <c r="B287" s="1"/>
      <c r="C287" s="1"/>
      <c r="D287" s="1"/>
      <c r="E287" s="1"/>
      <c r="F287" s="1"/>
      <c r="G287" s="1"/>
      <c r="H287" s="1"/>
      <c r="I287" s="1"/>
      <c r="J287" s="1"/>
      <c r="K287" s="1"/>
      <c r="L287" s="1"/>
      <c r="M287" s="1"/>
      <c r="N287" s="1"/>
      <c r="O287" s="1"/>
      <c r="P287" s="1"/>
      <c r="Q287" s="1"/>
      <c r="R287" s="1"/>
      <c r="S287" s="1"/>
      <c r="T287" s="1"/>
    </row>
    <row r="288" spans="1:20" ht="9.75" customHeight="1">
      <c r="A288" s="1"/>
      <c r="B288" s="1"/>
      <c r="C288" s="1"/>
      <c r="D288" s="1"/>
      <c r="E288" s="1"/>
      <c r="F288" s="1"/>
      <c r="G288" s="1"/>
      <c r="H288" s="1"/>
      <c r="I288" s="1"/>
      <c r="J288" s="1"/>
      <c r="K288" s="1"/>
      <c r="L288" s="1"/>
      <c r="M288" s="1"/>
      <c r="N288" s="1"/>
      <c r="O288" s="1"/>
      <c r="P288" s="1"/>
      <c r="Q288" s="1"/>
      <c r="R288" s="1"/>
      <c r="S288" s="1"/>
      <c r="T288" s="1"/>
    </row>
    <row r="289" spans="1:20" ht="9.75" customHeight="1">
      <c r="A289" s="1"/>
      <c r="B289" s="1"/>
      <c r="C289" s="1"/>
      <c r="D289" s="1"/>
      <c r="E289" s="1"/>
      <c r="F289" s="1"/>
      <c r="G289" s="1"/>
      <c r="H289" s="1"/>
      <c r="I289" s="1"/>
      <c r="J289" s="1"/>
      <c r="K289" s="1"/>
      <c r="L289" s="1"/>
      <c r="M289" s="1"/>
      <c r="N289" s="1"/>
      <c r="O289" s="1"/>
      <c r="P289" s="1"/>
      <c r="Q289" s="1"/>
      <c r="R289" s="1"/>
      <c r="S289" s="1"/>
      <c r="T289" s="1"/>
    </row>
    <row r="290" spans="1:20" ht="9.75" customHeight="1">
      <c r="A290" s="1"/>
      <c r="B290" s="1"/>
      <c r="C290" s="1"/>
      <c r="D290" s="1"/>
      <c r="E290" s="1"/>
      <c r="F290" s="1"/>
      <c r="G290" s="1"/>
      <c r="H290" s="1"/>
      <c r="I290" s="1"/>
      <c r="J290" s="1"/>
      <c r="K290" s="1"/>
      <c r="L290" s="1"/>
      <c r="M290" s="1"/>
      <c r="N290" s="1"/>
      <c r="O290" s="1"/>
      <c r="P290" s="1"/>
      <c r="Q290" s="1"/>
      <c r="R290" s="1"/>
      <c r="S290" s="1"/>
      <c r="T290" s="1"/>
    </row>
    <row r="291" spans="1:20" ht="9.75" customHeight="1">
      <c r="A291" s="1"/>
      <c r="B291" s="1"/>
      <c r="C291" s="1"/>
      <c r="D291" s="1"/>
      <c r="E291" s="1"/>
      <c r="F291" s="1"/>
      <c r="G291" s="1"/>
      <c r="H291" s="1"/>
      <c r="I291" s="1"/>
      <c r="J291" s="1"/>
      <c r="K291" s="1"/>
      <c r="L291" s="1"/>
      <c r="M291" s="1"/>
      <c r="N291" s="1"/>
      <c r="O291" s="1"/>
      <c r="P291" s="1"/>
      <c r="Q291" s="1"/>
      <c r="R291" s="1"/>
      <c r="S291" s="1"/>
      <c r="T291" s="1"/>
    </row>
    <row r="292" spans="1:20" ht="9.75" customHeight="1">
      <c r="A292" s="1"/>
      <c r="B292" s="1"/>
      <c r="C292" s="1"/>
      <c r="D292" s="1"/>
      <c r="E292" s="1"/>
      <c r="F292" s="1"/>
      <c r="G292" s="1"/>
      <c r="H292" s="1"/>
      <c r="I292" s="1"/>
      <c r="J292" s="1"/>
      <c r="K292" s="1"/>
      <c r="L292" s="1"/>
      <c r="M292" s="1"/>
      <c r="N292" s="1"/>
      <c r="O292" s="1"/>
      <c r="P292" s="1"/>
      <c r="Q292" s="1"/>
      <c r="R292" s="1"/>
      <c r="S292" s="1"/>
      <c r="T292" s="1"/>
    </row>
    <row r="293" spans="1:20" ht="9.75" customHeight="1">
      <c r="A293" s="1"/>
      <c r="B293" s="1"/>
      <c r="C293" s="1"/>
      <c r="D293" s="1"/>
      <c r="E293" s="1"/>
      <c r="F293" s="1"/>
      <c r="G293" s="1"/>
      <c r="H293" s="1"/>
      <c r="I293" s="1"/>
      <c r="J293" s="1"/>
      <c r="K293" s="1"/>
      <c r="L293" s="1"/>
      <c r="M293" s="1"/>
      <c r="N293" s="1"/>
      <c r="O293" s="1"/>
      <c r="P293" s="1"/>
      <c r="Q293" s="1"/>
      <c r="R293" s="1"/>
      <c r="S293" s="1"/>
      <c r="T293" s="1"/>
    </row>
    <row r="294" spans="1:20" ht="9.75" customHeight="1">
      <c r="A294" s="1"/>
      <c r="B294" s="1"/>
      <c r="C294" s="1"/>
      <c r="D294" s="1"/>
      <c r="E294" s="1"/>
      <c r="F294" s="1"/>
      <c r="G294" s="1"/>
      <c r="H294" s="1"/>
      <c r="I294" s="1"/>
      <c r="J294" s="1"/>
      <c r="K294" s="1"/>
      <c r="L294" s="1"/>
      <c r="M294" s="1"/>
      <c r="N294" s="1"/>
      <c r="O294" s="1"/>
      <c r="P294" s="1"/>
      <c r="Q294" s="1"/>
      <c r="R294" s="1"/>
      <c r="S294" s="1"/>
      <c r="T294" s="1"/>
    </row>
    <row r="295" spans="1:20" ht="9.75" customHeight="1">
      <c r="A295" s="1"/>
      <c r="B295" s="1"/>
      <c r="C295" s="1"/>
      <c r="D295" s="1"/>
      <c r="E295" s="1"/>
      <c r="F295" s="1"/>
      <c r="G295" s="1"/>
      <c r="H295" s="1"/>
      <c r="I295" s="1"/>
      <c r="J295" s="1"/>
      <c r="K295" s="1"/>
      <c r="L295" s="1"/>
      <c r="M295" s="1"/>
      <c r="N295" s="1"/>
      <c r="O295" s="1"/>
      <c r="P295" s="1"/>
      <c r="Q295" s="1"/>
      <c r="R295" s="1"/>
      <c r="S295" s="1"/>
      <c r="T295" s="1"/>
    </row>
    <row r="296" spans="1:20" ht="9.75" customHeight="1">
      <c r="A296" s="1"/>
      <c r="B296" s="1"/>
      <c r="C296" s="1"/>
      <c r="D296" s="1"/>
      <c r="E296" s="1"/>
      <c r="F296" s="1"/>
      <c r="G296" s="1"/>
      <c r="H296" s="1"/>
      <c r="I296" s="1"/>
      <c r="J296" s="1"/>
      <c r="K296" s="1"/>
      <c r="L296" s="1"/>
      <c r="M296" s="1"/>
      <c r="N296" s="1"/>
      <c r="O296" s="1"/>
      <c r="P296" s="1"/>
      <c r="Q296" s="1"/>
      <c r="R296" s="1"/>
      <c r="S296" s="1"/>
      <c r="T296" s="1"/>
    </row>
    <row r="297" spans="1:20" ht="9.75" customHeight="1">
      <c r="A297" s="1"/>
      <c r="B297" s="1"/>
      <c r="C297" s="1"/>
      <c r="D297" s="1"/>
      <c r="E297" s="1"/>
      <c r="F297" s="1"/>
      <c r="G297" s="1"/>
      <c r="H297" s="1"/>
      <c r="I297" s="1"/>
      <c r="J297" s="1"/>
      <c r="K297" s="1"/>
      <c r="L297" s="1"/>
      <c r="M297" s="1"/>
      <c r="N297" s="1"/>
      <c r="O297" s="1"/>
      <c r="P297" s="1"/>
      <c r="Q297" s="1"/>
      <c r="R297" s="1"/>
      <c r="S297" s="1"/>
      <c r="T297" s="1"/>
    </row>
    <row r="298" spans="1:20" ht="9.75" customHeight="1">
      <c r="A298" s="1"/>
      <c r="B298" s="1"/>
      <c r="C298" s="1"/>
      <c r="D298" s="1"/>
      <c r="E298" s="1"/>
      <c r="F298" s="1"/>
      <c r="G298" s="1"/>
      <c r="H298" s="1"/>
      <c r="I298" s="1"/>
      <c r="J298" s="1"/>
      <c r="K298" s="1"/>
      <c r="L298" s="1"/>
      <c r="M298" s="1"/>
      <c r="N298" s="1"/>
      <c r="O298" s="1"/>
      <c r="P298" s="1"/>
      <c r="Q298" s="1"/>
      <c r="R298" s="1"/>
      <c r="S298" s="1"/>
      <c r="T298" s="1"/>
    </row>
    <row r="299" spans="1:20" ht="9.75" customHeight="1">
      <c r="A299" s="1"/>
      <c r="B299" s="1"/>
      <c r="C299" s="1"/>
      <c r="D299" s="1"/>
      <c r="E299" s="1"/>
      <c r="F299" s="1"/>
      <c r="G299" s="1"/>
      <c r="H299" s="1"/>
      <c r="I299" s="1"/>
      <c r="J299" s="1"/>
      <c r="K299" s="1"/>
      <c r="L299" s="1"/>
      <c r="M299" s="1"/>
      <c r="N299" s="1"/>
      <c r="O299" s="1"/>
      <c r="P299" s="1"/>
      <c r="Q299" s="1"/>
      <c r="R299" s="1"/>
      <c r="S299" s="1"/>
      <c r="T299" s="1"/>
    </row>
    <row r="300" spans="1:20" ht="9.75" customHeight="1">
      <c r="A300" s="1"/>
      <c r="B300" s="1"/>
      <c r="C300" s="1"/>
      <c r="D300" s="1"/>
      <c r="E300" s="1"/>
      <c r="F300" s="1"/>
      <c r="G300" s="1"/>
      <c r="H300" s="1"/>
      <c r="I300" s="1"/>
      <c r="J300" s="1"/>
      <c r="K300" s="1"/>
      <c r="L300" s="1"/>
      <c r="M300" s="1"/>
      <c r="N300" s="1"/>
      <c r="O300" s="1"/>
      <c r="P300" s="1"/>
      <c r="Q300" s="1"/>
      <c r="R300" s="1"/>
      <c r="S300" s="1"/>
      <c r="T300" s="1"/>
    </row>
    <row r="301" spans="1:20" ht="9.75" customHeight="1">
      <c r="A301" s="1"/>
      <c r="B301" s="1"/>
      <c r="C301" s="1"/>
      <c r="D301" s="1"/>
      <c r="E301" s="1"/>
      <c r="F301" s="1"/>
      <c r="G301" s="1"/>
      <c r="H301" s="1"/>
      <c r="I301" s="1"/>
      <c r="J301" s="1"/>
      <c r="K301" s="1"/>
      <c r="L301" s="1"/>
      <c r="M301" s="1"/>
      <c r="N301" s="1"/>
      <c r="O301" s="1"/>
      <c r="P301" s="1"/>
      <c r="Q301" s="1"/>
      <c r="R301" s="1"/>
      <c r="S301" s="1"/>
      <c r="T301" s="1"/>
    </row>
    <row r="302" spans="1:20" ht="9.75" customHeight="1">
      <c r="A302" s="1"/>
      <c r="B302" s="1"/>
      <c r="C302" s="1"/>
      <c r="D302" s="1"/>
      <c r="E302" s="1"/>
      <c r="F302" s="1"/>
      <c r="G302" s="1"/>
      <c r="H302" s="1"/>
      <c r="I302" s="1"/>
      <c r="J302" s="1"/>
      <c r="K302" s="1"/>
      <c r="L302" s="1"/>
      <c r="M302" s="1"/>
      <c r="N302" s="1"/>
      <c r="O302" s="1"/>
      <c r="P302" s="1"/>
      <c r="Q302" s="1"/>
      <c r="R302" s="1"/>
      <c r="S302" s="1"/>
      <c r="T302" s="1"/>
    </row>
    <row r="303" spans="1:20" ht="9.75" customHeight="1">
      <c r="A303" s="1"/>
      <c r="B303" s="1"/>
      <c r="C303" s="1"/>
      <c r="D303" s="1"/>
      <c r="E303" s="1"/>
      <c r="F303" s="1"/>
      <c r="G303" s="1"/>
      <c r="H303" s="1"/>
      <c r="I303" s="1"/>
      <c r="J303" s="1"/>
      <c r="K303" s="1"/>
      <c r="L303" s="1"/>
      <c r="M303" s="1"/>
      <c r="N303" s="1"/>
      <c r="O303" s="1"/>
      <c r="P303" s="1"/>
      <c r="Q303" s="1"/>
      <c r="R303" s="1"/>
      <c r="S303" s="1"/>
      <c r="T303" s="1"/>
    </row>
    <row r="304" spans="1:20" ht="9.75" customHeight="1">
      <c r="A304" s="1"/>
      <c r="B304" s="1"/>
      <c r="C304" s="1"/>
      <c r="D304" s="1"/>
      <c r="E304" s="1"/>
      <c r="F304" s="1"/>
      <c r="G304" s="1"/>
      <c r="H304" s="1"/>
      <c r="I304" s="1"/>
      <c r="J304" s="1"/>
      <c r="K304" s="1"/>
      <c r="L304" s="1"/>
      <c r="M304" s="1"/>
      <c r="N304" s="1"/>
      <c r="O304" s="1"/>
      <c r="P304" s="1"/>
      <c r="Q304" s="1"/>
      <c r="R304" s="1"/>
      <c r="S304" s="1"/>
      <c r="T304" s="1"/>
    </row>
    <row r="305" spans="1:20" ht="9.75" customHeight="1">
      <c r="A305" s="1"/>
      <c r="B305" s="1"/>
      <c r="C305" s="1"/>
      <c r="D305" s="1"/>
      <c r="E305" s="1"/>
      <c r="F305" s="1"/>
      <c r="G305" s="1"/>
      <c r="H305" s="1"/>
      <c r="I305" s="1"/>
      <c r="J305" s="1"/>
      <c r="K305" s="1"/>
      <c r="L305" s="1"/>
      <c r="M305" s="1"/>
      <c r="N305" s="1"/>
      <c r="O305" s="1"/>
      <c r="P305" s="1"/>
      <c r="Q305" s="1"/>
      <c r="R305" s="1"/>
      <c r="S305" s="1"/>
      <c r="T305" s="1"/>
    </row>
    <row r="306" spans="1:20" ht="9.75" customHeight="1">
      <c r="A306" s="1"/>
      <c r="B306" s="1"/>
      <c r="C306" s="1"/>
      <c r="D306" s="1"/>
      <c r="E306" s="1"/>
      <c r="F306" s="1"/>
      <c r="G306" s="1"/>
      <c r="H306" s="1"/>
      <c r="I306" s="1"/>
      <c r="J306" s="1"/>
      <c r="K306" s="1"/>
      <c r="L306" s="1"/>
      <c r="M306" s="1"/>
      <c r="N306" s="1"/>
      <c r="O306" s="1"/>
      <c r="P306" s="1"/>
      <c r="Q306" s="1"/>
      <c r="R306" s="1"/>
      <c r="S306" s="1"/>
      <c r="T306" s="1"/>
    </row>
    <row r="307" spans="1:20" ht="9.75" customHeight="1">
      <c r="A307" s="1"/>
      <c r="B307" s="1"/>
      <c r="C307" s="1"/>
      <c r="D307" s="1"/>
      <c r="E307" s="1"/>
      <c r="F307" s="1"/>
      <c r="G307" s="1"/>
      <c r="H307" s="1"/>
      <c r="I307" s="1"/>
      <c r="J307" s="1"/>
      <c r="K307" s="1"/>
      <c r="L307" s="1"/>
      <c r="M307" s="1"/>
      <c r="N307" s="1"/>
      <c r="O307" s="1"/>
      <c r="P307" s="1"/>
      <c r="Q307" s="1"/>
      <c r="R307" s="1"/>
      <c r="S307" s="1"/>
      <c r="T307" s="1"/>
    </row>
    <row r="308" spans="1:20" ht="9.75" customHeight="1">
      <c r="A308" s="1"/>
      <c r="B308" s="1"/>
      <c r="C308" s="1"/>
      <c r="D308" s="1"/>
      <c r="E308" s="1"/>
      <c r="F308" s="1"/>
      <c r="G308" s="1"/>
      <c r="H308" s="1"/>
      <c r="I308" s="1"/>
      <c r="J308" s="1"/>
      <c r="K308" s="1"/>
      <c r="L308" s="1"/>
      <c r="M308" s="1"/>
      <c r="N308" s="1"/>
      <c r="O308" s="1"/>
      <c r="P308" s="1"/>
      <c r="Q308" s="1"/>
      <c r="R308" s="1"/>
      <c r="S308" s="1"/>
      <c r="T308" s="1"/>
    </row>
    <row r="309" spans="1:20" ht="9.75" customHeight="1">
      <c r="A309" s="1"/>
      <c r="B309" s="1"/>
      <c r="C309" s="1"/>
      <c r="D309" s="1"/>
      <c r="E309" s="1"/>
      <c r="F309" s="1"/>
      <c r="G309" s="1"/>
      <c r="H309" s="1"/>
      <c r="I309" s="1"/>
      <c r="J309" s="1"/>
      <c r="K309" s="1"/>
      <c r="L309" s="1"/>
      <c r="M309" s="1"/>
      <c r="N309" s="1"/>
      <c r="O309" s="1"/>
      <c r="P309" s="1"/>
      <c r="Q309" s="1"/>
      <c r="R309" s="1"/>
      <c r="S309" s="1"/>
      <c r="T309" s="1"/>
    </row>
    <row r="310" spans="1:20" ht="9.75" customHeight="1">
      <c r="A310" s="1"/>
      <c r="B310" s="1"/>
      <c r="C310" s="1"/>
      <c r="D310" s="1"/>
      <c r="E310" s="1"/>
      <c r="F310" s="1"/>
      <c r="G310" s="1"/>
      <c r="H310" s="1"/>
      <c r="I310" s="1"/>
      <c r="J310" s="1"/>
      <c r="K310" s="1"/>
      <c r="L310" s="1"/>
      <c r="M310" s="1"/>
      <c r="N310" s="1"/>
      <c r="O310" s="1"/>
      <c r="P310" s="1"/>
      <c r="Q310" s="1"/>
      <c r="R310" s="1"/>
      <c r="S310" s="1"/>
      <c r="T310" s="1"/>
    </row>
    <row r="311" spans="1:20" ht="9.75" customHeight="1">
      <c r="A311" s="1"/>
      <c r="B311" s="1"/>
      <c r="C311" s="1"/>
      <c r="D311" s="1"/>
      <c r="E311" s="1"/>
      <c r="F311" s="1"/>
      <c r="G311" s="1"/>
      <c r="H311" s="1"/>
      <c r="I311" s="1"/>
      <c r="J311" s="1"/>
      <c r="K311" s="1"/>
      <c r="L311" s="1"/>
      <c r="M311" s="1"/>
      <c r="N311" s="1"/>
      <c r="O311" s="1"/>
      <c r="P311" s="1"/>
      <c r="Q311" s="1"/>
      <c r="R311" s="1"/>
      <c r="S311" s="1"/>
      <c r="T311" s="1"/>
    </row>
    <row r="312" spans="1:20" ht="9.75" customHeight="1">
      <c r="A312" s="1"/>
      <c r="B312" s="1"/>
      <c r="C312" s="1"/>
      <c r="D312" s="1"/>
      <c r="E312" s="1"/>
      <c r="F312" s="1"/>
      <c r="G312" s="1"/>
      <c r="H312" s="1"/>
      <c r="I312" s="1"/>
      <c r="J312" s="1"/>
      <c r="K312" s="1"/>
      <c r="L312" s="1"/>
      <c r="M312" s="1"/>
      <c r="N312" s="1"/>
      <c r="O312" s="1"/>
      <c r="P312" s="1"/>
      <c r="Q312" s="1"/>
      <c r="R312" s="1"/>
      <c r="S312" s="1"/>
      <c r="T312" s="1"/>
    </row>
    <row r="313" spans="1:20" ht="9.75" customHeight="1">
      <c r="A313" s="1"/>
      <c r="B313" s="1"/>
      <c r="C313" s="1"/>
      <c r="D313" s="1"/>
      <c r="E313" s="1"/>
      <c r="F313" s="1"/>
      <c r="G313" s="1"/>
      <c r="H313" s="1"/>
      <c r="I313" s="1"/>
      <c r="J313" s="1"/>
      <c r="K313" s="1"/>
      <c r="L313" s="1"/>
      <c r="M313" s="1"/>
      <c r="N313" s="1"/>
      <c r="O313" s="1"/>
      <c r="P313" s="1"/>
      <c r="Q313" s="1"/>
      <c r="R313" s="1"/>
      <c r="S313" s="1"/>
      <c r="T313" s="1"/>
    </row>
    <row r="314" spans="1:20" ht="9.75" customHeight="1">
      <c r="A314" s="1"/>
      <c r="B314" s="1"/>
      <c r="C314" s="1"/>
      <c r="D314" s="1"/>
      <c r="E314" s="1"/>
      <c r="F314" s="1"/>
      <c r="G314" s="1"/>
      <c r="H314" s="1"/>
      <c r="I314" s="1"/>
      <c r="J314" s="1"/>
      <c r="K314" s="1"/>
      <c r="L314" s="1"/>
      <c r="M314" s="1"/>
      <c r="N314" s="1"/>
      <c r="O314" s="1"/>
      <c r="P314" s="1"/>
      <c r="Q314" s="1"/>
      <c r="R314" s="1"/>
      <c r="S314" s="1"/>
      <c r="T314" s="1"/>
    </row>
    <row r="315" spans="1:20" ht="9.75" customHeight="1">
      <c r="A315" s="1"/>
      <c r="B315" s="1"/>
      <c r="C315" s="1"/>
      <c r="D315" s="1"/>
      <c r="E315" s="1"/>
      <c r="F315" s="1"/>
      <c r="G315" s="1"/>
      <c r="H315" s="1"/>
      <c r="I315" s="1"/>
      <c r="J315" s="1"/>
      <c r="K315" s="1"/>
      <c r="L315" s="1"/>
      <c r="M315" s="1"/>
      <c r="N315" s="1"/>
      <c r="O315" s="1"/>
      <c r="P315" s="1"/>
      <c r="Q315" s="1"/>
      <c r="R315" s="1"/>
      <c r="S315" s="1"/>
      <c r="T315" s="1"/>
    </row>
    <row r="316" spans="1:20" ht="9.75" customHeight="1">
      <c r="A316" s="1"/>
      <c r="B316" s="1"/>
      <c r="C316" s="1"/>
      <c r="D316" s="1"/>
      <c r="E316" s="1"/>
      <c r="F316" s="1"/>
      <c r="G316" s="1"/>
      <c r="H316" s="1"/>
      <c r="I316" s="1"/>
      <c r="J316" s="1"/>
      <c r="K316" s="1"/>
      <c r="L316" s="1"/>
      <c r="M316" s="1"/>
      <c r="N316" s="1"/>
      <c r="O316" s="1"/>
      <c r="P316" s="1"/>
      <c r="Q316" s="1"/>
      <c r="R316" s="1"/>
      <c r="S316" s="1"/>
      <c r="T316" s="1"/>
    </row>
    <row r="317" spans="1:20" ht="9.75" customHeight="1">
      <c r="A317" s="1"/>
      <c r="B317" s="1"/>
      <c r="C317" s="1"/>
      <c r="D317" s="1"/>
      <c r="E317" s="1"/>
      <c r="F317" s="1"/>
      <c r="G317" s="1"/>
      <c r="H317" s="1"/>
      <c r="I317" s="1"/>
      <c r="J317" s="1"/>
      <c r="K317" s="1"/>
      <c r="L317" s="1"/>
      <c r="M317" s="1"/>
      <c r="N317" s="1"/>
      <c r="O317" s="1"/>
      <c r="P317" s="1"/>
      <c r="Q317" s="1"/>
      <c r="R317" s="1"/>
      <c r="S317" s="1"/>
      <c r="T317" s="1"/>
    </row>
    <row r="318" spans="1:20" ht="9.75" customHeight="1">
      <c r="A318" s="1"/>
      <c r="B318" s="1"/>
      <c r="C318" s="1"/>
      <c r="D318" s="1"/>
      <c r="E318" s="1"/>
      <c r="F318" s="1"/>
      <c r="G318" s="1"/>
      <c r="H318" s="1"/>
      <c r="I318" s="1"/>
      <c r="J318" s="1"/>
      <c r="K318" s="1"/>
      <c r="L318" s="1"/>
      <c r="M318" s="1"/>
      <c r="N318" s="1"/>
      <c r="O318" s="1"/>
      <c r="P318" s="1"/>
      <c r="Q318" s="1"/>
      <c r="R318" s="1"/>
      <c r="S318" s="1"/>
      <c r="T318" s="1"/>
    </row>
    <row r="319" spans="1:20" ht="9.75" customHeight="1">
      <c r="A319" s="1"/>
      <c r="B319" s="1"/>
      <c r="C319" s="1"/>
      <c r="D319" s="1"/>
      <c r="E319" s="1"/>
      <c r="F319" s="1"/>
      <c r="G319" s="1"/>
      <c r="H319" s="1"/>
      <c r="I319" s="1"/>
      <c r="J319" s="1"/>
      <c r="K319" s="1"/>
      <c r="L319" s="1"/>
      <c r="M319" s="1"/>
      <c r="N319" s="1"/>
      <c r="O319" s="1"/>
      <c r="P319" s="1"/>
      <c r="Q319" s="1"/>
      <c r="R319" s="1"/>
      <c r="S319" s="1"/>
      <c r="T319" s="1"/>
    </row>
    <row r="320" spans="1:20" ht="9.75" customHeight="1">
      <c r="A320" s="1"/>
      <c r="B320" s="1"/>
      <c r="C320" s="1"/>
      <c r="D320" s="1"/>
      <c r="E320" s="1"/>
      <c r="F320" s="1"/>
      <c r="G320" s="1"/>
      <c r="H320" s="1"/>
      <c r="I320" s="1"/>
      <c r="J320" s="1"/>
      <c r="K320" s="1"/>
      <c r="L320" s="1"/>
      <c r="M320" s="1"/>
      <c r="N320" s="1"/>
      <c r="O320" s="1"/>
      <c r="P320" s="1"/>
      <c r="Q320" s="1"/>
      <c r="R320" s="1"/>
      <c r="S320" s="1"/>
      <c r="T320" s="1"/>
    </row>
    <row r="321" spans="1:20" ht="9.75" customHeight="1">
      <c r="A321" s="1"/>
      <c r="B321" s="1"/>
      <c r="C321" s="1"/>
      <c r="D321" s="1"/>
      <c r="E321" s="1"/>
      <c r="F321" s="1"/>
      <c r="G321" s="1"/>
      <c r="H321" s="1"/>
      <c r="I321" s="1"/>
      <c r="J321" s="1"/>
      <c r="K321" s="1"/>
      <c r="L321" s="1"/>
      <c r="M321" s="1"/>
      <c r="N321" s="1"/>
      <c r="O321" s="1"/>
      <c r="P321" s="1"/>
      <c r="Q321" s="1"/>
      <c r="R321" s="1"/>
      <c r="S321" s="1"/>
      <c r="T321" s="1"/>
    </row>
    <row r="322" spans="1:20" ht="9.75" customHeight="1">
      <c r="A322" s="1"/>
      <c r="B322" s="1"/>
      <c r="C322" s="1"/>
      <c r="D322" s="1"/>
      <c r="E322" s="1"/>
      <c r="F322" s="1"/>
      <c r="G322" s="1"/>
      <c r="H322" s="1"/>
      <c r="I322" s="1"/>
      <c r="J322" s="1"/>
      <c r="K322" s="1"/>
      <c r="L322" s="1"/>
      <c r="M322" s="1"/>
      <c r="N322" s="1"/>
      <c r="O322" s="1"/>
      <c r="P322" s="1"/>
      <c r="Q322" s="1"/>
      <c r="R322" s="1"/>
      <c r="S322" s="1"/>
      <c r="T322" s="1"/>
    </row>
    <row r="323" spans="1:20" ht="9.75" customHeight="1">
      <c r="A323" s="1"/>
      <c r="B323" s="1"/>
      <c r="C323" s="1"/>
      <c r="D323" s="1"/>
      <c r="E323" s="1"/>
      <c r="F323" s="1"/>
      <c r="G323" s="1"/>
      <c r="H323" s="1"/>
      <c r="I323" s="1"/>
      <c r="J323" s="1"/>
      <c r="K323" s="1"/>
      <c r="L323" s="1"/>
      <c r="M323" s="1"/>
      <c r="N323" s="1"/>
      <c r="O323" s="1"/>
      <c r="P323" s="1"/>
      <c r="Q323" s="1"/>
      <c r="R323" s="1"/>
      <c r="S323" s="1"/>
      <c r="T323" s="1"/>
    </row>
    <row r="324" spans="1:20" ht="9.75" customHeight="1">
      <c r="A324" s="1"/>
      <c r="B324" s="1"/>
      <c r="C324" s="1"/>
      <c r="D324" s="1"/>
      <c r="E324" s="1"/>
      <c r="F324" s="1"/>
      <c r="G324" s="1"/>
      <c r="H324" s="1"/>
      <c r="I324" s="1"/>
      <c r="J324" s="1"/>
      <c r="K324" s="1"/>
      <c r="L324" s="1"/>
      <c r="M324" s="1"/>
      <c r="N324" s="1"/>
      <c r="O324" s="1"/>
      <c r="P324" s="1"/>
      <c r="Q324" s="1"/>
      <c r="R324" s="1"/>
      <c r="S324" s="1"/>
      <c r="T324" s="1"/>
    </row>
    <row r="325" spans="1:20" ht="9.75" customHeight="1">
      <c r="A325" s="1"/>
      <c r="B325" s="1"/>
      <c r="C325" s="1"/>
      <c r="D325" s="1"/>
      <c r="E325" s="1"/>
      <c r="F325" s="1"/>
      <c r="G325" s="1"/>
      <c r="H325" s="1"/>
      <c r="I325" s="1"/>
      <c r="J325" s="1"/>
      <c r="K325" s="1"/>
      <c r="L325" s="1"/>
      <c r="M325" s="1"/>
      <c r="N325" s="1"/>
      <c r="O325" s="1"/>
      <c r="P325" s="1"/>
      <c r="Q325" s="1"/>
      <c r="R325" s="1"/>
      <c r="S325" s="1"/>
      <c r="T325" s="1"/>
    </row>
    <row r="326" spans="1:20" ht="9.75" customHeight="1">
      <c r="A326" s="1"/>
      <c r="B326" s="1"/>
      <c r="C326" s="1"/>
      <c r="D326" s="1"/>
      <c r="E326" s="1"/>
      <c r="F326" s="1"/>
      <c r="G326" s="1"/>
      <c r="H326" s="1"/>
      <c r="I326" s="1"/>
      <c r="J326" s="1"/>
      <c r="K326" s="1"/>
      <c r="L326" s="1"/>
      <c r="M326" s="1"/>
      <c r="N326" s="1"/>
      <c r="O326" s="1"/>
      <c r="P326" s="1"/>
      <c r="Q326" s="1"/>
      <c r="R326" s="1"/>
      <c r="S326" s="1"/>
      <c r="T326" s="1"/>
    </row>
    <row r="327" spans="1:20" ht="9.75" customHeight="1">
      <c r="A327" s="1"/>
      <c r="B327" s="1"/>
      <c r="C327" s="1"/>
      <c r="D327" s="1"/>
      <c r="E327" s="1"/>
      <c r="F327" s="1"/>
      <c r="G327" s="1"/>
      <c r="H327" s="1"/>
      <c r="I327" s="1"/>
      <c r="J327" s="1"/>
      <c r="K327" s="1"/>
      <c r="L327" s="1"/>
      <c r="M327" s="1"/>
      <c r="N327" s="1"/>
      <c r="O327" s="1"/>
      <c r="P327" s="1"/>
      <c r="Q327" s="1"/>
      <c r="R327" s="1"/>
      <c r="S327" s="1"/>
      <c r="T327" s="1"/>
    </row>
    <row r="328" spans="1:20" ht="9.75" customHeight="1">
      <c r="A328" s="1"/>
      <c r="B328" s="1"/>
      <c r="C328" s="1"/>
      <c r="D328" s="1"/>
      <c r="E328" s="1"/>
      <c r="F328" s="1"/>
      <c r="G328" s="1"/>
      <c r="H328" s="1"/>
      <c r="I328" s="1"/>
      <c r="J328" s="1"/>
      <c r="K328" s="1"/>
      <c r="L328" s="1"/>
      <c r="M328" s="1"/>
      <c r="N328" s="1"/>
      <c r="O328" s="1"/>
      <c r="P328" s="1"/>
      <c r="Q328" s="1"/>
      <c r="R328" s="1"/>
      <c r="S328" s="1"/>
      <c r="T328" s="1"/>
    </row>
    <row r="329" spans="1:20" ht="9.75" customHeight="1">
      <c r="A329" s="1"/>
      <c r="B329" s="1"/>
      <c r="C329" s="1"/>
      <c r="D329" s="1"/>
      <c r="E329" s="1"/>
      <c r="F329" s="1"/>
      <c r="G329" s="1"/>
      <c r="H329" s="1"/>
      <c r="I329" s="1"/>
      <c r="J329" s="1"/>
      <c r="K329" s="1"/>
      <c r="L329" s="1"/>
      <c r="M329" s="1"/>
      <c r="N329" s="1"/>
      <c r="O329" s="1"/>
      <c r="P329" s="1"/>
      <c r="Q329" s="1"/>
      <c r="R329" s="1"/>
      <c r="S329" s="1"/>
      <c r="T329" s="1"/>
    </row>
    <row r="330" spans="1:20" ht="9.75" customHeight="1">
      <c r="A330" s="1"/>
      <c r="B330" s="1"/>
      <c r="C330" s="1"/>
      <c r="D330" s="1"/>
      <c r="E330" s="1"/>
      <c r="F330" s="1"/>
      <c r="G330" s="1"/>
      <c r="H330" s="1"/>
      <c r="I330" s="1"/>
      <c r="J330" s="1"/>
      <c r="K330" s="1"/>
      <c r="L330" s="1"/>
      <c r="M330" s="1"/>
      <c r="N330" s="1"/>
      <c r="O330" s="1"/>
      <c r="P330" s="1"/>
      <c r="Q330" s="1"/>
      <c r="R330" s="1"/>
      <c r="S330" s="1"/>
      <c r="T330" s="1"/>
    </row>
    <row r="331" spans="1:20" ht="9.75" customHeight="1">
      <c r="A331" s="1"/>
      <c r="B331" s="1"/>
      <c r="C331" s="1"/>
      <c r="D331" s="1"/>
      <c r="E331" s="1"/>
      <c r="F331" s="1"/>
      <c r="G331" s="1"/>
      <c r="H331" s="1"/>
      <c r="I331" s="1"/>
      <c r="J331" s="1"/>
      <c r="K331" s="1"/>
      <c r="L331" s="1"/>
      <c r="M331" s="1"/>
      <c r="N331" s="1"/>
      <c r="O331" s="1"/>
      <c r="P331" s="1"/>
      <c r="Q331" s="1"/>
      <c r="R331" s="1"/>
      <c r="S331" s="1"/>
      <c r="T331" s="1"/>
    </row>
    <row r="332" spans="1:20" ht="9.75" customHeight="1">
      <c r="A332" s="1"/>
      <c r="B332" s="1"/>
      <c r="C332" s="1"/>
      <c r="D332" s="1"/>
      <c r="E332" s="1"/>
      <c r="F332" s="1"/>
      <c r="G332" s="1"/>
      <c r="H332" s="1"/>
      <c r="I332" s="1"/>
      <c r="J332" s="1"/>
      <c r="K332" s="1"/>
      <c r="L332" s="1"/>
      <c r="M332" s="1"/>
      <c r="N332" s="1"/>
      <c r="O332" s="1"/>
      <c r="P332" s="1"/>
      <c r="Q332" s="1"/>
      <c r="R332" s="1"/>
      <c r="S332" s="1"/>
      <c r="T332" s="1"/>
    </row>
    <row r="333" spans="1:20" ht="9.75" customHeight="1">
      <c r="A333" s="1"/>
      <c r="B333" s="1"/>
      <c r="C333" s="1"/>
      <c r="D333" s="1"/>
      <c r="E333" s="1"/>
      <c r="F333" s="1"/>
      <c r="G333" s="1"/>
      <c r="H333" s="1"/>
      <c r="I333" s="1"/>
      <c r="J333" s="1"/>
      <c r="K333" s="1"/>
      <c r="L333" s="1"/>
      <c r="M333" s="1"/>
      <c r="N333" s="1"/>
      <c r="O333" s="1"/>
      <c r="P333" s="1"/>
      <c r="Q333" s="1"/>
      <c r="R333" s="1"/>
      <c r="S333" s="1"/>
      <c r="T333" s="1"/>
    </row>
    <row r="334" spans="1:20" ht="9.75" customHeight="1">
      <c r="A334" s="1"/>
      <c r="B334" s="1"/>
      <c r="C334" s="1"/>
      <c r="D334" s="1"/>
      <c r="E334" s="1"/>
      <c r="F334" s="1"/>
      <c r="G334" s="1"/>
      <c r="H334" s="1"/>
      <c r="I334" s="1"/>
      <c r="J334" s="1"/>
      <c r="K334" s="1"/>
      <c r="L334" s="1"/>
      <c r="M334" s="1"/>
      <c r="N334" s="1"/>
      <c r="O334" s="1"/>
      <c r="P334" s="1"/>
      <c r="Q334" s="1"/>
      <c r="R334" s="1"/>
      <c r="S334" s="1"/>
      <c r="T334" s="1"/>
    </row>
    <row r="335" spans="1:20" ht="9.75" customHeight="1">
      <c r="A335" s="1"/>
      <c r="B335" s="1"/>
      <c r="C335" s="1"/>
      <c r="D335" s="1"/>
      <c r="E335" s="1"/>
      <c r="F335" s="1"/>
      <c r="G335" s="1"/>
      <c r="H335" s="1"/>
      <c r="I335" s="1"/>
      <c r="J335" s="1"/>
      <c r="K335" s="1"/>
      <c r="L335" s="1"/>
      <c r="M335" s="1"/>
      <c r="N335" s="1"/>
      <c r="O335" s="1"/>
      <c r="P335" s="1"/>
      <c r="Q335" s="1"/>
      <c r="R335" s="1"/>
      <c r="S335" s="1"/>
      <c r="T335" s="1"/>
    </row>
    <row r="336" spans="1:20" ht="9.75" customHeight="1">
      <c r="A336" s="1"/>
      <c r="B336" s="1"/>
      <c r="C336" s="1"/>
      <c r="D336" s="1"/>
      <c r="E336" s="1"/>
      <c r="F336" s="1"/>
      <c r="G336" s="1"/>
      <c r="H336" s="1"/>
      <c r="I336" s="1"/>
      <c r="J336" s="1"/>
      <c r="K336" s="1"/>
      <c r="L336" s="1"/>
      <c r="M336" s="1"/>
      <c r="N336" s="1"/>
      <c r="O336" s="1"/>
      <c r="P336" s="1"/>
      <c r="Q336" s="1"/>
      <c r="R336" s="1"/>
      <c r="S336" s="1"/>
      <c r="T336" s="1"/>
    </row>
    <row r="337" spans="1:20" ht="9.75" customHeight="1">
      <c r="A337" s="1"/>
      <c r="B337" s="1"/>
      <c r="C337" s="1"/>
      <c r="D337" s="1"/>
      <c r="E337" s="1"/>
      <c r="F337" s="1"/>
      <c r="G337" s="1"/>
      <c r="H337" s="1"/>
      <c r="I337" s="1"/>
      <c r="J337" s="1"/>
      <c r="K337" s="1"/>
      <c r="L337" s="1"/>
      <c r="M337" s="1"/>
      <c r="N337" s="1"/>
      <c r="O337" s="1"/>
      <c r="P337" s="1"/>
      <c r="Q337" s="1"/>
      <c r="R337" s="1"/>
      <c r="S337" s="1"/>
      <c r="T337" s="1"/>
    </row>
    <row r="338" spans="1:20" ht="9.75" customHeight="1">
      <c r="A338" s="1"/>
      <c r="B338" s="1"/>
      <c r="C338" s="1"/>
      <c r="D338" s="1"/>
      <c r="E338" s="1"/>
      <c r="F338" s="1"/>
      <c r="G338" s="1"/>
      <c r="H338" s="1"/>
      <c r="I338" s="1"/>
      <c r="J338" s="1"/>
      <c r="K338" s="1"/>
      <c r="L338" s="1"/>
      <c r="M338" s="1"/>
      <c r="N338" s="1"/>
      <c r="O338" s="1"/>
      <c r="P338" s="1"/>
      <c r="Q338" s="1"/>
      <c r="R338" s="1"/>
      <c r="S338" s="1"/>
      <c r="T338" s="1"/>
    </row>
    <row r="339" spans="1:20" ht="9.75" customHeight="1">
      <c r="A339" s="1"/>
      <c r="B339" s="1"/>
      <c r="C339" s="1"/>
      <c r="D339" s="1"/>
      <c r="E339" s="1"/>
      <c r="F339" s="1"/>
      <c r="G339" s="1"/>
      <c r="H339" s="1"/>
      <c r="I339" s="1"/>
      <c r="J339" s="1"/>
      <c r="K339" s="1"/>
      <c r="L339" s="1"/>
      <c r="M339" s="1"/>
      <c r="N339" s="1"/>
      <c r="O339" s="1"/>
      <c r="P339" s="1"/>
      <c r="Q339" s="1"/>
      <c r="R339" s="1"/>
      <c r="S339" s="1"/>
      <c r="T339" s="1"/>
    </row>
    <row r="340" spans="1:20" ht="9.75" customHeight="1">
      <c r="A340" s="1"/>
      <c r="B340" s="1"/>
      <c r="C340" s="1"/>
      <c r="D340" s="1"/>
      <c r="E340" s="1"/>
      <c r="F340" s="1"/>
      <c r="G340" s="1"/>
      <c r="H340" s="1"/>
      <c r="I340" s="1"/>
      <c r="J340" s="1"/>
      <c r="K340" s="1"/>
      <c r="L340" s="1"/>
      <c r="M340" s="1"/>
      <c r="N340" s="1"/>
      <c r="O340" s="1"/>
      <c r="P340" s="1"/>
      <c r="Q340" s="1"/>
      <c r="R340" s="1"/>
      <c r="S340" s="1"/>
      <c r="T340" s="1"/>
    </row>
    <row r="341" spans="1:20" ht="9.75" customHeight="1">
      <c r="A341" s="1"/>
      <c r="B341" s="1"/>
      <c r="C341" s="1"/>
      <c r="D341" s="1"/>
      <c r="E341" s="1"/>
      <c r="F341" s="1"/>
      <c r="G341" s="1"/>
      <c r="H341" s="1"/>
      <c r="I341" s="1"/>
      <c r="J341" s="1"/>
      <c r="K341" s="1"/>
      <c r="L341" s="1"/>
      <c r="M341" s="1"/>
      <c r="N341" s="1"/>
      <c r="O341" s="1"/>
      <c r="P341" s="1"/>
      <c r="Q341" s="1"/>
      <c r="R341" s="1"/>
      <c r="S341" s="1"/>
      <c r="T341" s="1"/>
    </row>
    <row r="342" spans="1:20" ht="9.75" customHeight="1">
      <c r="A342" s="1"/>
      <c r="B342" s="1"/>
      <c r="C342" s="1"/>
      <c r="D342" s="1"/>
      <c r="E342" s="1"/>
      <c r="F342" s="1"/>
      <c r="G342" s="1"/>
      <c r="H342" s="1"/>
      <c r="I342" s="1"/>
      <c r="J342" s="1"/>
      <c r="K342" s="1"/>
      <c r="L342" s="1"/>
      <c r="M342" s="1"/>
      <c r="N342" s="1"/>
      <c r="O342" s="1"/>
      <c r="P342" s="1"/>
      <c r="Q342" s="1"/>
      <c r="R342" s="1"/>
      <c r="S342" s="1"/>
      <c r="T342" s="1"/>
    </row>
    <row r="343" spans="1:20" ht="9.75" customHeight="1">
      <c r="A343" s="1"/>
      <c r="B343" s="1"/>
      <c r="C343" s="1"/>
      <c r="D343" s="1"/>
      <c r="E343" s="1"/>
      <c r="F343" s="1"/>
      <c r="G343" s="1"/>
      <c r="H343" s="1"/>
      <c r="I343" s="1"/>
      <c r="J343" s="1"/>
      <c r="K343" s="1"/>
      <c r="L343" s="1"/>
      <c r="M343" s="1"/>
      <c r="N343" s="1"/>
      <c r="O343" s="1"/>
      <c r="P343" s="1"/>
      <c r="Q343" s="1"/>
      <c r="R343" s="1"/>
      <c r="S343" s="1"/>
      <c r="T343" s="1"/>
    </row>
    <row r="344" spans="1:20" ht="9.75" customHeight="1">
      <c r="A344" s="1"/>
      <c r="B344" s="1"/>
      <c r="C344" s="1"/>
      <c r="D344" s="1"/>
      <c r="E344" s="1"/>
      <c r="F344" s="1"/>
      <c r="G344" s="1"/>
      <c r="H344" s="1"/>
      <c r="I344" s="1"/>
      <c r="J344" s="1"/>
      <c r="K344" s="1"/>
      <c r="L344" s="1"/>
      <c r="M344" s="1"/>
      <c r="N344" s="1"/>
      <c r="O344" s="1"/>
      <c r="P344" s="1"/>
      <c r="Q344" s="1"/>
      <c r="R344" s="1"/>
      <c r="S344" s="1"/>
      <c r="T344" s="1"/>
    </row>
    <row r="345" spans="1:20" ht="9.75" customHeight="1">
      <c r="A345" s="1"/>
      <c r="B345" s="1"/>
      <c r="C345" s="1"/>
      <c r="D345" s="1"/>
      <c r="E345" s="1"/>
      <c r="F345" s="1"/>
      <c r="G345" s="1"/>
      <c r="H345" s="1"/>
      <c r="I345" s="1"/>
      <c r="J345" s="1"/>
      <c r="K345" s="1"/>
      <c r="L345" s="1"/>
      <c r="M345" s="1"/>
      <c r="N345" s="1"/>
      <c r="O345" s="1"/>
      <c r="P345" s="1"/>
      <c r="Q345" s="1"/>
      <c r="R345" s="1"/>
      <c r="S345" s="1"/>
      <c r="T345" s="1"/>
    </row>
    <row r="346" spans="1:20" ht="9.75" customHeight="1">
      <c r="A346" s="1"/>
      <c r="B346" s="1"/>
      <c r="C346" s="1"/>
      <c r="D346" s="1"/>
      <c r="E346" s="1"/>
      <c r="F346" s="1"/>
      <c r="G346" s="1"/>
      <c r="H346" s="1"/>
      <c r="I346" s="1"/>
      <c r="J346" s="1"/>
      <c r="K346" s="1"/>
      <c r="L346" s="1"/>
      <c r="M346" s="1"/>
      <c r="N346" s="1"/>
      <c r="O346" s="1"/>
      <c r="P346" s="1"/>
      <c r="Q346" s="1"/>
      <c r="R346" s="1"/>
      <c r="S346" s="1"/>
      <c r="T346" s="1"/>
    </row>
    <row r="347" spans="1:20" ht="9.75" customHeight="1">
      <c r="A347" s="1"/>
      <c r="B347" s="1"/>
      <c r="C347" s="1"/>
      <c r="D347" s="1"/>
      <c r="E347" s="1"/>
      <c r="F347" s="1"/>
      <c r="G347" s="1"/>
      <c r="H347" s="1"/>
      <c r="I347" s="1"/>
      <c r="J347" s="1"/>
      <c r="K347" s="1"/>
      <c r="L347" s="1"/>
      <c r="M347" s="1"/>
      <c r="N347" s="1"/>
      <c r="O347" s="1"/>
      <c r="P347" s="1"/>
      <c r="Q347" s="1"/>
      <c r="R347" s="1"/>
      <c r="S347" s="1"/>
      <c r="T347" s="1"/>
    </row>
    <row r="348" spans="1:20" ht="9.75" customHeight="1">
      <c r="A348" s="1"/>
      <c r="B348" s="1"/>
      <c r="C348" s="1"/>
      <c r="D348" s="1"/>
      <c r="E348" s="1"/>
      <c r="F348" s="1"/>
      <c r="G348" s="1"/>
      <c r="H348" s="1"/>
      <c r="I348" s="1"/>
      <c r="J348" s="1"/>
      <c r="K348" s="1"/>
      <c r="L348" s="1"/>
      <c r="M348" s="1"/>
      <c r="N348" s="1"/>
      <c r="O348" s="1"/>
      <c r="P348" s="1"/>
      <c r="Q348" s="1"/>
      <c r="R348" s="1"/>
      <c r="S348" s="1"/>
      <c r="T348" s="1"/>
    </row>
    <row r="349" spans="1:20" ht="9.75" customHeight="1">
      <c r="A349" s="1"/>
      <c r="B349" s="1"/>
      <c r="C349" s="1"/>
      <c r="D349" s="1"/>
      <c r="E349" s="1"/>
      <c r="F349" s="1"/>
      <c r="G349" s="1"/>
      <c r="H349" s="1"/>
      <c r="I349" s="1"/>
      <c r="J349" s="1"/>
      <c r="K349" s="1"/>
      <c r="L349" s="1"/>
      <c r="M349" s="1"/>
      <c r="N349" s="1"/>
      <c r="O349" s="1"/>
      <c r="P349" s="1"/>
      <c r="Q349" s="1"/>
      <c r="R349" s="1"/>
      <c r="S349" s="1"/>
      <c r="T349" s="1"/>
    </row>
    <row r="350" spans="1:20" ht="9.75" customHeight="1">
      <c r="A350" s="1"/>
      <c r="B350" s="1"/>
      <c r="C350" s="1"/>
      <c r="D350" s="1"/>
      <c r="E350" s="1"/>
      <c r="F350" s="1"/>
      <c r="G350" s="1"/>
      <c r="H350" s="1"/>
      <c r="I350" s="1"/>
      <c r="J350" s="1"/>
      <c r="K350" s="1"/>
      <c r="L350" s="1"/>
      <c r="M350" s="1"/>
      <c r="N350" s="1"/>
      <c r="O350" s="1"/>
      <c r="P350" s="1"/>
      <c r="Q350" s="1"/>
      <c r="R350" s="1"/>
      <c r="S350" s="1"/>
      <c r="T350" s="1"/>
    </row>
    <row r="351" spans="1:20" ht="9.75" customHeight="1">
      <c r="A351" s="1"/>
      <c r="B351" s="1"/>
      <c r="C351" s="1"/>
      <c r="D351" s="1"/>
      <c r="E351" s="1"/>
      <c r="F351" s="1"/>
      <c r="G351" s="1"/>
      <c r="H351" s="1"/>
      <c r="I351" s="1"/>
      <c r="J351" s="1"/>
      <c r="K351" s="1"/>
      <c r="L351" s="1"/>
      <c r="M351" s="1"/>
      <c r="N351" s="1"/>
      <c r="O351" s="1"/>
      <c r="P351" s="1"/>
      <c r="Q351" s="1"/>
      <c r="R351" s="1"/>
      <c r="S351" s="1"/>
      <c r="T351" s="1"/>
    </row>
    <row r="352" spans="1:20" ht="9.75" customHeight="1">
      <c r="A352" s="1"/>
      <c r="B352" s="1"/>
      <c r="C352" s="1"/>
      <c r="D352" s="1"/>
      <c r="E352" s="1"/>
      <c r="F352" s="1"/>
      <c r="G352" s="1"/>
      <c r="H352" s="1"/>
      <c r="I352" s="1"/>
      <c r="J352" s="1"/>
      <c r="K352" s="1"/>
      <c r="L352" s="1"/>
      <c r="M352" s="1"/>
      <c r="N352" s="1"/>
      <c r="O352" s="1"/>
      <c r="P352" s="1"/>
      <c r="Q352" s="1"/>
      <c r="R352" s="1"/>
      <c r="S352" s="1"/>
      <c r="T352" s="1"/>
    </row>
    <row r="353" spans="1:20" ht="9.75" customHeight="1">
      <c r="A353" s="1"/>
      <c r="B353" s="1"/>
      <c r="C353" s="1"/>
      <c r="D353" s="1"/>
      <c r="E353" s="1"/>
      <c r="F353" s="1"/>
      <c r="G353" s="1"/>
      <c r="H353" s="1"/>
      <c r="I353" s="1"/>
      <c r="J353" s="1"/>
      <c r="K353" s="1"/>
      <c r="L353" s="1"/>
      <c r="M353" s="1"/>
      <c r="N353" s="1"/>
      <c r="O353" s="1"/>
      <c r="P353" s="1"/>
      <c r="Q353" s="1"/>
      <c r="R353" s="1"/>
      <c r="S353" s="1"/>
      <c r="T353" s="1"/>
    </row>
    <row r="354" spans="1:20" ht="9.75" customHeight="1">
      <c r="A354" s="1"/>
      <c r="B354" s="1"/>
      <c r="C354" s="1"/>
      <c r="D354" s="1"/>
      <c r="E354" s="1"/>
      <c r="F354" s="1"/>
      <c r="G354" s="1"/>
      <c r="H354" s="1"/>
      <c r="I354" s="1"/>
      <c r="J354" s="1"/>
      <c r="K354" s="1"/>
      <c r="L354" s="1"/>
      <c r="M354" s="1"/>
      <c r="N354" s="1"/>
      <c r="O354" s="1"/>
      <c r="P354" s="1"/>
      <c r="Q354" s="1"/>
      <c r="R354" s="1"/>
      <c r="S354" s="1"/>
      <c r="T354" s="1"/>
    </row>
    <row r="355" spans="1:20" ht="9.75" customHeight="1">
      <c r="A355" s="1"/>
      <c r="B355" s="1"/>
      <c r="C355" s="1"/>
      <c r="D355" s="1"/>
      <c r="E355" s="1"/>
      <c r="F355" s="1"/>
      <c r="G355" s="1"/>
      <c r="H355" s="1"/>
      <c r="I355" s="1"/>
      <c r="J355" s="1"/>
      <c r="K355" s="1"/>
      <c r="L355" s="1"/>
      <c r="M355" s="1"/>
      <c r="N355" s="1"/>
      <c r="O355" s="1"/>
      <c r="P355" s="1"/>
      <c r="Q355" s="1"/>
      <c r="R355" s="1"/>
      <c r="S355" s="1"/>
      <c r="T355" s="1"/>
    </row>
    <row r="356" spans="1:20" ht="9.75" customHeight="1">
      <c r="A356" s="1"/>
      <c r="B356" s="1"/>
      <c r="C356" s="1"/>
      <c r="D356" s="1"/>
      <c r="E356" s="1"/>
      <c r="F356" s="1"/>
      <c r="G356" s="1"/>
      <c r="H356" s="1"/>
      <c r="I356" s="1"/>
      <c r="J356" s="1"/>
      <c r="K356" s="1"/>
      <c r="L356" s="1"/>
      <c r="M356" s="1"/>
      <c r="N356" s="1"/>
      <c r="O356" s="1"/>
      <c r="P356" s="1"/>
      <c r="Q356" s="1"/>
      <c r="R356" s="1"/>
      <c r="S356" s="1"/>
      <c r="T356" s="1"/>
    </row>
    <row r="357" spans="1:20" ht="9.75" customHeight="1">
      <c r="A357" s="1"/>
      <c r="B357" s="1"/>
      <c r="C357" s="1"/>
      <c r="D357" s="1"/>
      <c r="E357" s="1"/>
      <c r="F357" s="1"/>
      <c r="G357" s="1"/>
      <c r="H357" s="1"/>
      <c r="I357" s="1"/>
      <c r="J357" s="1"/>
      <c r="K357" s="1"/>
      <c r="L357" s="1"/>
      <c r="M357" s="1"/>
      <c r="N357" s="1"/>
      <c r="O357" s="1"/>
      <c r="P357" s="1"/>
      <c r="Q357" s="1"/>
      <c r="R357" s="1"/>
      <c r="S357" s="1"/>
      <c r="T357" s="1"/>
    </row>
    <row r="358" spans="1:20" ht="9.75" customHeight="1">
      <c r="A358" s="1"/>
      <c r="B358" s="1"/>
      <c r="C358" s="1"/>
      <c r="D358" s="1"/>
      <c r="E358" s="1"/>
      <c r="F358" s="1"/>
      <c r="G358" s="1"/>
      <c r="H358" s="1"/>
      <c r="I358" s="1"/>
      <c r="J358" s="1"/>
      <c r="K358" s="1"/>
      <c r="L358" s="1"/>
      <c r="M358" s="1"/>
      <c r="N358" s="1"/>
      <c r="O358" s="1"/>
      <c r="P358" s="1"/>
      <c r="Q358" s="1"/>
      <c r="R358" s="1"/>
      <c r="S358" s="1"/>
      <c r="T358" s="1"/>
    </row>
    <row r="359" spans="1:20" ht="9.75" customHeight="1">
      <c r="A359" s="1"/>
      <c r="B359" s="1"/>
      <c r="C359" s="1"/>
      <c r="D359" s="1"/>
      <c r="E359" s="1"/>
      <c r="F359" s="1"/>
      <c r="G359" s="1"/>
      <c r="H359" s="1"/>
      <c r="I359" s="1"/>
      <c r="J359" s="1"/>
      <c r="K359" s="1"/>
      <c r="L359" s="1"/>
      <c r="M359" s="1"/>
      <c r="N359" s="1"/>
      <c r="O359" s="1"/>
      <c r="P359" s="1"/>
      <c r="Q359" s="1"/>
      <c r="R359" s="1"/>
      <c r="S359" s="1"/>
      <c r="T359" s="1"/>
    </row>
    <row r="360" spans="1:20" ht="9.75" customHeight="1">
      <c r="A360" s="1"/>
      <c r="B360" s="1"/>
      <c r="C360" s="1"/>
      <c r="D360" s="1"/>
      <c r="E360" s="1"/>
      <c r="F360" s="1"/>
      <c r="G360" s="1"/>
      <c r="H360" s="1"/>
      <c r="I360" s="1"/>
      <c r="J360" s="1"/>
      <c r="K360" s="1"/>
      <c r="L360" s="1"/>
      <c r="M360" s="1"/>
      <c r="N360" s="1"/>
      <c r="O360" s="1"/>
      <c r="P360" s="1"/>
      <c r="Q360" s="1"/>
      <c r="R360" s="1"/>
      <c r="S360" s="1"/>
      <c r="T360" s="1"/>
    </row>
    <row r="361" spans="1:20" ht="9.75" customHeight="1">
      <c r="A361" s="1"/>
      <c r="B361" s="1"/>
      <c r="C361" s="1"/>
      <c r="D361" s="1"/>
      <c r="E361" s="1"/>
      <c r="F361" s="1"/>
      <c r="G361" s="1"/>
      <c r="H361" s="1"/>
      <c r="I361" s="1"/>
      <c r="J361" s="1"/>
      <c r="K361" s="1"/>
      <c r="L361" s="1"/>
      <c r="M361" s="1"/>
      <c r="N361" s="1"/>
      <c r="O361" s="1"/>
      <c r="P361" s="1"/>
      <c r="Q361" s="1"/>
      <c r="R361" s="1"/>
      <c r="S361" s="1"/>
      <c r="T361" s="1"/>
    </row>
    <row r="362" spans="1:20" ht="9.75" customHeight="1">
      <c r="A362" s="1"/>
      <c r="B362" s="1"/>
      <c r="C362" s="1"/>
      <c r="D362" s="1"/>
      <c r="E362" s="1"/>
      <c r="F362" s="1"/>
      <c r="G362" s="1"/>
      <c r="H362" s="1"/>
      <c r="I362" s="1"/>
      <c r="J362" s="1"/>
      <c r="K362" s="1"/>
      <c r="L362" s="1"/>
      <c r="M362" s="1"/>
      <c r="N362" s="1"/>
      <c r="O362" s="1"/>
      <c r="P362" s="1"/>
      <c r="Q362" s="1"/>
      <c r="R362" s="1"/>
      <c r="S362" s="1"/>
      <c r="T362" s="1"/>
    </row>
    <row r="363" spans="1:20" ht="9.75" customHeight="1">
      <c r="A363" s="1"/>
      <c r="B363" s="1"/>
      <c r="C363" s="1"/>
      <c r="D363" s="1"/>
      <c r="E363" s="1"/>
      <c r="F363" s="1"/>
      <c r="G363" s="1"/>
      <c r="H363" s="1"/>
      <c r="I363" s="1"/>
      <c r="J363" s="1"/>
      <c r="K363" s="1"/>
      <c r="L363" s="1"/>
      <c r="M363" s="1"/>
      <c r="N363" s="1"/>
      <c r="O363" s="1"/>
      <c r="P363" s="1"/>
      <c r="Q363" s="1"/>
      <c r="R363" s="1"/>
      <c r="S363" s="1"/>
      <c r="T363" s="1"/>
    </row>
    <row r="364" spans="1:20" ht="9.75" customHeight="1">
      <c r="A364" s="1"/>
      <c r="B364" s="1"/>
      <c r="C364" s="1"/>
      <c r="D364" s="1"/>
      <c r="E364" s="1"/>
      <c r="F364" s="1"/>
      <c r="G364" s="1"/>
      <c r="H364" s="1"/>
      <c r="I364" s="1"/>
      <c r="J364" s="1"/>
      <c r="K364" s="1"/>
      <c r="L364" s="1"/>
      <c r="M364" s="1"/>
      <c r="N364" s="1"/>
      <c r="O364" s="1"/>
      <c r="P364" s="1"/>
      <c r="Q364" s="1"/>
      <c r="R364" s="1"/>
      <c r="S364" s="1"/>
      <c r="T364" s="1"/>
    </row>
    <row r="365" spans="1:20" ht="9.75" customHeight="1">
      <c r="A365" s="1"/>
      <c r="B365" s="1"/>
      <c r="C365" s="1"/>
      <c r="D365" s="1"/>
      <c r="E365" s="1"/>
      <c r="F365" s="1"/>
      <c r="G365" s="1"/>
      <c r="H365" s="1"/>
      <c r="I365" s="1"/>
      <c r="J365" s="1"/>
      <c r="K365" s="1"/>
      <c r="L365" s="1"/>
      <c r="M365" s="1"/>
      <c r="N365" s="1"/>
      <c r="O365" s="1"/>
      <c r="P365" s="1"/>
      <c r="Q365" s="1"/>
      <c r="R365" s="1"/>
      <c r="S365" s="1"/>
      <c r="T365" s="1"/>
    </row>
    <row r="366" spans="1:20" ht="9.75" customHeight="1">
      <c r="A366" s="1"/>
      <c r="B366" s="1"/>
      <c r="C366" s="1"/>
      <c r="D366" s="1"/>
      <c r="E366" s="1"/>
      <c r="F366" s="1"/>
      <c r="G366" s="1"/>
      <c r="H366" s="1"/>
      <c r="I366" s="1"/>
      <c r="J366" s="1"/>
      <c r="K366" s="1"/>
      <c r="L366" s="1"/>
      <c r="M366" s="1"/>
      <c r="N366" s="1"/>
      <c r="O366" s="1"/>
      <c r="P366" s="1"/>
      <c r="Q366" s="1"/>
      <c r="R366" s="1"/>
      <c r="S366" s="1"/>
      <c r="T366" s="1"/>
    </row>
    <row r="367" spans="1:20" ht="9.75" customHeight="1">
      <c r="A367" s="1"/>
      <c r="B367" s="1"/>
      <c r="C367" s="1"/>
      <c r="D367" s="1"/>
      <c r="E367" s="1"/>
      <c r="F367" s="1"/>
      <c r="G367" s="1"/>
      <c r="H367" s="1"/>
      <c r="I367" s="1"/>
      <c r="J367" s="1"/>
      <c r="K367" s="1"/>
      <c r="L367" s="1"/>
      <c r="M367" s="1"/>
      <c r="N367" s="1"/>
      <c r="O367" s="1"/>
      <c r="P367" s="1"/>
      <c r="Q367" s="1"/>
      <c r="R367" s="1"/>
      <c r="S367" s="1"/>
      <c r="T367" s="1"/>
    </row>
    <row r="368" spans="1:20" ht="9.75" customHeight="1">
      <c r="A368" s="1"/>
      <c r="B368" s="1"/>
      <c r="C368" s="1"/>
      <c r="D368" s="1"/>
      <c r="E368" s="1"/>
      <c r="F368" s="1"/>
      <c r="G368" s="1"/>
      <c r="H368" s="1"/>
      <c r="I368" s="1"/>
      <c r="J368" s="1"/>
      <c r="K368" s="1"/>
      <c r="L368" s="1"/>
      <c r="M368" s="1"/>
      <c r="N368" s="1"/>
      <c r="O368" s="1"/>
      <c r="P368" s="1"/>
      <c r="Q368" s="1"/>
      <c r="R368" s="1"/>
      <c r="S368" s="1"/>
      <c r="T368" s="1"/>
    </row>
    <row r="369" spans="1:20" ht="9.75" customHeight="1">
      <c r="A369" s="1"/>
      <c r="B369" s="1"/>
      <c r="C369" s="1"/>
      <c r="D369" s="1"/>
      <c r="E369" s="1"/>
      <c r="F369" s="1"/>
      <c r="G369" s="1"/>
      <c r="H369" s="1"/>
      <c r="I369" s="1"/>
      <c r="J369" s="1"/>
      <c r="K369" s="1"/>
      <c r="L369" s="1"/>
      <c r="M369" s="1"/>
      <c r="N369" s="1"/>
      <c r="O369" s="1"/>
      <c r="P369" s="1"/>
      <c r="Q369" s="1"/>
      <c r="R369" s="1"/>
      <c r="S369" s="1"/>
      <c r="T369" s="1"/>
    </row>
    <row r="370" spans="1:20" ht="9.75" customHeight="1">
      <c r="A370" s="1"/>
      <c r="B370" s="1"/>
      <c r="C370" s="1"/>
      <c r="D370" s="1"/>
      <c r="E370" s="1"/>
      <c r="F370" s="1"/>
      <c r="G370" s="1"/>
      <c r="H370" s="1"/>
      <c r="I370" s="1"/>
      <c r="J370" s="1"/>
      <c r="K370" s="1"/>
      <c r="L370" s="1"/>
      <c r="M370" s="1"/>
      <c r="N370" s="1"/>
      <c r="O370" s="1"/>
      <c r="P370" s="1"/>
      <c r="Q370" s="1"/>
      <c r="R370" s="1"/>
      <c r="S370" s="1"/>
      <c r="T370" s="1"/>
    </row>
    <row r="371" spans="1:20" ht="9.75" customHeight="1">
      <c r="A371" s="1"/>
      <c r="B371" s="1"/>
      <c r="C371" s="1"/>
      <c r="D371" s="1"/>
      <c r="E371" s="1"/>
      <c r="F371" s="1"/>
      <c r="G371" s="1"/>
      <c r="H371" s="1"/>
      <c r="I371" s="1"/>
      <c r="J371" s="1"/>
      <c r="K371" s="1"/>
      <c r="L371" s="1"/>
      <c r="M371" s="1"/>
      <c r="N371" s="1"/>
      <c r="O371" s="1"/>
      <c r="P371" s="1"/>
      <c r="Q371" s="1"/>
      <c r="R371" s="1"/>
      <c r="S371" s="1"/>
      <c r="T371" s="1"/>
    </row>
    <row r="372" spans="1:20" ht="9.75" customHeight="1">
      <c r="A372" s="1"/>
      <c r="B372" s="1"/>
      <c r="C372" s="1"/>
      <c r="D372" s="1"/>
      <c r="E372" s="1"/>
      <c r="F372" s="1"/>
      <c r="G372" s="1"/>
      <c r="H372" s="1"/>
      <c r="I372" s="1"/>
      <c r="J372" s="1"/>
      <c r="K372" s="1"/>
      <c r="L372" s="1"/>
      <c r="M372" s="1"/>
      <c r="N372" s="1"/>
      <c r="O372" s="1"/>
      <c r="P372" s="1"/>
      <c r="Q372" s="1"/>
      <c r="R372" s="1"/>
      <c r="S372" s="1"/>
      <c r="T372" s="1"/>
    </row>
    <row r="373" spans="1:20" ht="9.75" customHeight="1">
      <c r="A373" s="1"/>
      <c r="B373" s="1"/>
      <c r="C373" s="1"/>
      <c r="D373" s="1"/>
      <c r="E373" s="1"/>
      <c r="F373" s="1"/>
      <c r="G373" s="1"/>
      <c r="H373" s="1"/>
      <c r="I373" s="1"/>
      <c r="J373" s="1"/>
      <c r="K373" s="1"/>
      <c r="L373" s="1"/>
      <c r="M373" s="1"/>
      <c r="N373" s="1"/>
      <c r="O373" s="1"/>
      <c r="P373" s="1"/>
      <c r="Q373" s="1"/>
      <c r="R373" s="1"/>
      <c r="S373" s="1"/>
      <c r="T373" s="1"/>
    </row>
    <row r="374" spans="1:20" ht="9.75" customHeight="1">
      <c r="A374" s="1"/>
      <c r="B374" s="1"/>
      <c r="C374" s="1"/>
      <c r="D374" s="1"/>
      <c r="E374" s="1"/>
      <c r="F374" s="1"/>
      <c r="G374" s="1"/>
      <c r="H374" s="1"/>
      <c r="I374" s="1"/>
      <c r="J374" s="1"/>
      <c r="K374" s="1"/>
      <c r="L374" s="1"/>
      <c r="M374" s="1"/>
      <c r="N374" s="1"/>
      <c r="O374" s="1"/>
      <c r="P374" s="1"/>
      <c r="Q374" s="1"/>
      <c r="R374" s="1"/>
      <c r="S374" s="1"/>
      <c r="T374" s="1"/>
    </row>
    <row r="375" spans="1:20" ht="9.75" customHeight="1">
      <c r="A375" s="1"/>
      <c r="B375" s="1"/>
      <c r="C375" s="1"/>
      <c r="D375" s="1"/>
      <c r="E375" s="1"/>
      <c r="F375" s="1"/>
      <c r="G375" s="1"/>
      <c r="H375" s="1"/>
      <c r="I375" s="1"/>
      <c r="J375" s="1"/>
      <c r="K375" s="1"/>
      <c r="L375" s="1"/>
      <c r="M375" s="1"/>
      <c r="N375" s="1"/>
      <c r="O375" s="1"/>
      <c r="P375" s="1"/>
      <c r="Q375" s="1"/>
      <c r="R375" s="1"/>
      <c r="S375" s="1"/>
      <c r="T375" s="1"/>
    </row>
    <row r="376" spans="1:20" ht="9.75" customHeight="1">
      <c r="A376" s="1"/>
      <c r="B376" s="1"/>
      <c r="C376" s="1"/>
      <c r="D376" s="1"/>
      <c r="E376" s="1"/>
      <c r="F376" s="1"/>
      <c r="G376" s="1"/>
      <c r="H376" s="1"/>
      <c r="I376" s="1"/>
      <c r="J376" s="1"/>
      <c r="K376" s="1"/>
      <c r="L376" s="1"/>
      <c r="M376" s="1"/>
      <c r="N376" s="1"/>
      <c r="O376" s="1"/>
      <c r="P376" s="1"/>
      <c r="Q376" s="1"/>
      <c r="R376" s="1"/>
      <c r="S376" s="1"/>
      <c r="T376" s="1"/>
    </row>
    <row r="377" spans="1:20" ht="9.75" customHeight="1">
      <c r="A377" s="1"/>
      <c r="B377" s="1"/>
      <c r="C377" s="1"/>
      <c r="D377" s="1"/>
      <c r="E377" s="1"/>
      <c r="F377" s="1"/>
      <c r="G377" s="1"/>
      <c r="H377" s="1"/>
      <c r="I377" s="1"/>
      <c r="J377" s="1"/>
      <c r="K377" s="1"/>
      <c r="L377" s="1"/>
      <c r="M377" s="1"/>
      <c r="N377" s="1"/>
      <c r="O377" s="1"/>
      <c r="P377" s="1"/>
      <c r="Q377" s="1"/>
      <c r="R377" s="1"/>
      <c r="S377" s="1"/>
      <c r="T377" s="1"/>
    </row>
    <row r="378" spans="1:20" ht="9.75" customHeight="1">
      <c r="A378" s="1"/>
      <c r="B378" s="1"/>
      <c r="C378" s="1"/>
      <c r="D378" s="1"/>
      <c r="E378" s="1"/>
      <c r="F378" s="1"/>
      <c r="G378" s="1"/>
      <c r="H378" s="1"/>
      <c r="I378" s="1"/>
      <c r="J378" s="1"/>
      <c r="K378" s="1"/>
      <c r="L378" s="1"/>
      <c r="M378" s="1"/>
      <c r="N378" s="1"/>
      <c r="O378" s="1"/>
      <c r="P378" s="1"/>
      <c r="Q378" s="1"/>
      <c r="R378" s="1"/>
      <c r="S378" s="1"/>
      <c r="T378" s="1"/>
    </row>
    <row r="379" spans="1:20" ht="9.75" customHeight="1">
      <c r="A379" s="1"/>
      <c r="B379" s="1"/>
      <c r="C379" s="1"/>
      <c r="D379" s="1"/>
      <c r="E379" s="1"/>
      <c r="F379" s="1"/>
      <c r="G379" s="1"/>
      <c r="H379" s="1"/>
      <c r="I379" s="1"/>
      <c r="J379" s="1"/>
      <c r="K379" s="1"/>
      <c r="L379" s="1"/>
      <c r="M379" s="1"/>
      <c r="N379" s="1"/>
      <c r="O379" s="1"/>
      <c r="P379" s="1"/>
      <c r="Q379" s="1"/>
      <c r="R379" s="1"/>
      <c r="S379" s="1"/>
      <c r="T379" s="1"/>
    </row>
    <row r="380" spans="1:20" ht="9.75" customHeight="1">
      <c r="A380" s="1"/>
      <c r="B380" s="1"/>
      <c r="C380" s="1"/>
      <c r="D380" s="1"/>
      <c r="E380" s="1"/>
      <c r="F380" s="1"/>
      <c r="G380" s="1"/>
      <c r="H380" s="1"/>
      <c r="I380" s="1"/>
      <c r="J380" s="1"/>
      <c r="K380" s="1"/>
      <c r="L380" s="1"/>
      <c r="M380" s="1"/>
      <c r="N380" s="1"/>
      <c r="O380" s="1"/>
      <c r="P380" s="1"/>
      <c r="Q380" s="1"/>
      <c r="R380" s="1"/>
      <c r="S380" s="1"/>
      <c r="T380" s="1"/>
    </row>
    <row r="381" spans="1:20" ht="9.75" customHeight="1">
      <c r="A381" s="1"/>
      <c r="B381" s="1"/>
      <c r="C381" s="1"/>
      <c r="D381" s="1"/>
      <c r="E381" s="1"/>
      <c r="F381" s="1"/>
      <c r="G381" s="1"/>
      <c r="H381" s="1"/>
      <c r="I381" s="1"/>
      <c r="J381" s="1"/>
      <c r="K381" s="1"/>
      <c r="L381" s="1"/>
      <c r="M381" s="1"/>
      <c r="N381" s="1"/>
      <c r="O381" s="1"/>
      <c r="P381" s="1"/>
      <c r="Q381" s="1"/>
      <c r="R381" s="1"/>
      <c r="S381" s="1"/>
      <c r="T381" s="1"/>
    </row>
    <row r="382" spans="1:20" ht="9.75" customHeight="1">
      <c r="A382" s="1"/>
      <c r="B382" s="1"/>
      <c r="C382" s="1"/>
      <c r="D382" s="1"/>
      <c r="E382" s="1"/>
      <c r="F382" s="1"/>
      <c r="G382" s="1"/>
      <c r="H382" s="1"/>
      <c r="I382" s="1"/>
      <c r="J382" s="1"/>
      <c r="K382" s="1"/>
      <c r="L382" s="1"/>
      <c r="M382" s="1"/>
      <c r="N382" s="1"/>
      <c r="O382" s="1"/>
      <c r="P382" s="1"/>
      <c r="Q382" s="1"/>
      <c r="R382" s="1"/>
      <c r="S382" s="1"/>
      <c r="T382" s="1"/>
    </row>
    <row r="383" spans="1:20" ht="9.75" customHeight="1">
      <c r="A383" s="1"/>
      <c r="B383" s="1"/>
      <c r="C383" s="1"/>
      <c r="D383" s="1"/>
      <c r="E383" s="1"/>
      <c r="F383" s="1"/>
      <c r="G383" s="1"/>
      <c r="H383" s="1"/>
      <c r="I383" s="1"/>
      <c r="J383" s="1"/>
      <c r="K383" s="1"/>
      <c r="L383" s="1"/>
      <c r="M383" s="1"/>
      <c r="N383" s="1"/>
      <c r="O383" s="1"/>
      <c r="P383" s="1"/>
      <c r="Q383" s="1"/>
      <c r="R383" s="1"/>
      <c r="S383" s="1"/>
      <c r="T383" s="1"/>
    </row>
    <row r="384" spans="1:20" ht="9.75" customHeight="1">
      <c r="A384" s="1"/>
      <c r="B384" s="1"/>
      <c r="C384" s="1"/>
      <c r="D384" s="1"/>
      <c r="E384" s="1"/>
      <c r="F384" s="1"/>
      <c r="G384" s="1"/>
      <c r="H384" s="1"/>
      <c r="I384" s="1"/>
      <c r="J384" s="1"/>
      <c r="K384" s="1"/>
      <c r="L384" s="1"/>
      <c r="M384" s="1"/>
      <c r="N384" s="1"/>
      <c r="O384" s="1"/>
      <c r="P384" s="1"/>
      <c r="Q384" s="1"/>
      <c r="R384" s="1"/>
      <c r="S384" s="1"/>
      <c r="T384" s="1"/>
    </row>
    <row r="385" spans="1:20" ht="9.75" customHeight="1">
      <c r="A385" s="1"/>
      <c r="B385" s="1"/>
      <c r="C385" s="1"/>
      <c r="D385" s="1"/>
      <c r="E385" s="1"/>
      <c r="F385" s="1"/>
      <c r="G385" s="1"/>
      <c r="H385" s="1"/>
      <c r="I385" s="1"/>
      <c r="J385" s="1"/>
      <c r="K385" s="1"/>
      <c r="L385" s="1"/>
      <c r="M385" s="1"/>
      <c r="N385" s="1"/>
      <c r="O385" s="1"/>
      <c r="P385" s="1"/>
      <c r="Q385" s="1"/>
      <c r="R385" s="1"/>
      <c r="S385" s="1"/>
      <c r="T385" s="1"/>
    </row>
    <row r="386" spans="1:20" ht="9.75" customHeight="1">
      <c r="A386" s="1"/>
      <c r="B386" s="1"/>
      <c r="C386" s="1"/>
      <c r="D386" s="1"/>
      <c r="E386" s="1"/>
      <c r="F386" s="1"/>
      <c r="G386" s="1"/>
      <c r="H386" s="1"/>
      <c r="I386" s="1"/>
      <c r="J386" s="1"/>
      <c r="K386" s="1"/>
      <c r="L386" s="1"/>
      <c r="M386" s="1"/>
      <c r="N386" s="1"/>
      <c r="O386" s="1"/>
      <c r="P386" s="1"/>
      <c r="Q386" s="1"/>
      <c r="R386" s="1"/>
      <c r="S386" s="1"/>
      <c r="T386" s="1"/>
    </row>
    <row r="387" spans="1:20" ht="9.75" customHeight="1">
      <c r="A387" s="1"/>
      <c r="B387" s="1"/>
      <c r="C387" s="1"/>
      <c r="D387" s="1"/>
      <c r="E387" s="1"/>
      <c r="F387" s="1"/>
      <c r="G387" s="1"/>
      <c r="H387" s="1"/>
      <c r="I387" s="1"/>
      <c r="J387" s="1"/>
      <c r="K387" s="1"/>
      <c r="L387" s="1"/>
      <c r="M387" s="1"/>
      <c r="N387" s="1"/>
      <c r="O387" s="1"/>
      <c r="P387" s="1"/>
      <c r="Q387" s="1"/>
      <c r="R387" s="1"/>
      <c r="S387" s="1"/>
      <c r="T387" s="1"/>
    </row>
    <row r="388" spans="1:20" ht="9.75" customHeight="1">
      <c r="A388" s="1"/>
      <c r="B388" s="1"/>
      <c r="C388" s="1"/>
      <c r="D388" s="1"/>
      <c r="E388" s="1"/>
      <c r="F388" s="1"/>
      <c r="G388" s="1"/>
      <c r="H388" s="1"/>
      <c r="I388" s="1"/>
      <c r="J388" s="1"/>
      <c r="K388" s="1"/>
      <c r="L388" s="1"/>
      <c r="M388" s="1"/>
      <c r="N388" s="1"/>
      <c r="O388" s="1"/>
      <c r="P388" s="1"/>
      <c r="Q388" s="1"/>
      <c r="R388" s="1"/>
      <c r="S388" s="1"/>
      <c r="T388" s="1"/>
    </row>
    <row r="389" spans="1:20" ht="9.75" customHeight="1">
      <c r="A389" s="1"/>
      <c r="B389" s="1"/>
      <c r="C389" s="1"/>
      <c r="D389" s="1"/>
      <c r="E389" s="1"/>
      <c r="F389" s="1"/>
      <c r="G389" s="1"/>
      <c r="H389" s="1"/>
      <c r="I389" s="1"/>
      <c r="J389" s="1"/>
      <c r="K389" s="1"/>
      <c r="L389" s="1"/>
      <c r="M389" s="1"/>
      <c r="N389" s="1"/>
      <c r="O389" s="1"/>
      <c r="P389" s="1"/>
      <c r="Q389" s="1"/>
      <c r="R389" s="1"/>
      <c r="S389" s="1"/>
      <c r="T389" s="1"/>
    </row>
    <row r="390" spans="1:20" ht="9.75" customHeight="1">
      <c r="A390" s="1"/>
      <c r="B390" s="1"/>
      <c r="C390" s="1"/>
      <c r="D390" s="1"/>
      <c r="E390" s="1"/>
      <c r="F390" s="1"/>
      <c r="G390" s="1"/>
      <c r="H390" s="1"/>
      <c r="I390" s="1"/>
      <c r="J390" s="1"/>
      <c r="K390" s="1"/>
      <c r="L390" s="1"/>
      <c r="M390" s="1"/>
      <c r="N390" s="1"/>
      <c r="O390" s="1"/>
      <c r="P390" s="1"/>
      <c r="Q390" s="1"/>
      <c r="R390" s="1"/>
      <c r="S390" s="1"/>
      <c r="T390" s="1"/>
    </row>
    <row r="391" spans="1:20" ht="9.75" customHeight="1">
      <c r="A391" s="1"/>
      <c r="B391" s="1"/>
      <c r="C391" s="1"/>
      <c r="D391" s="1"/>
      <c r="E391" s="1"/>
      <c r="F391" s="1"/>
      <c r="G391" s="1"/>
      <c r="H391" s="1"/>
      <c r="I391" s="1"/>
      <c r="J391" s="1"/>
      <c r="K391" s="1"/>
      <c r="L391" s="1"/>
      <c r="M391" s="1"/>
      <c r="N391" s="1"/>
      <c r="O391" s="1"/>
      <c r="P391" s="1"/>
      <c r="Q391" s="1"/>
      <c r="R391" s="1"/>
      <c r="S391" s="1"/>
      <c r="T391" s="1"/>
    </row>
    <row r="392" spans="1:20" ht="9.75" customHeight="1">
      <c r="A392" s="1"/>
      <c r="B392" s="1"/>
      <c r="C392" s="1"/>
      <c r="D392" s="1"/>
      <c r="E392" s="1"/>
      <c r="F392" s="1"/>
      <c r="G392" s="1"/>
      <c r="H392" s="1"/>
      <c r="I392" s="1"/>
      <c r="J392" s="1"/>
      <c r="K392" s="1"/>
      <c r="L392" s="1"/>
      <c r="M392" s="1"/>
      <c r="N392" s="1"/>
      <c r="O392" s="1"/>
      <c r="P392" s="1"/>
      <c r="Q392" s="1"/>
      <c r="R392" s="1"/>
      <c r="S392" s="1"/>
      <c r="T392" s="1"/>
    </row>
    <row r="393" spans="1:20" ht="9.75" customHeight="1">
      <c r="A393" s="1"/>
      <c r="B393" s="1"/>
      <c r="C393" s="1"/>
      <c r="D393" s="1"/>
      <c r="E393" s="1"/>
      <c r="F393" s="1"/>
      <c r="G393" s="1"/>
      <c r="H393" s="1"/>
      <c r="I393" s="1"/>
      <c r="J393" s="1"/>
      <c r="K393" s="1"/>
      <c r="L393" s="1"/>
      <c r="M393" s="1"/>
      <c r="N393" s="1"/>
      <c r="O393" s="1"/>
      <c r="P393" s="1"/>
      <c r="Q393" s="1"/>
      <c r="R393" s="1"/>
      <c r="S393" s="1"/>
      <c r="T393" s="1"/>
    </row>
    <row r="394" spans="1:20" ht="9.75" customHeight="1">
      <c r="A394" s="1"/>
      <c r="B394" s="1"/>
      <c r="C394" s="1"/>
      <c r="D394" s="1"/>
      <c r="E394" s="1"/>
      <c r="F394" s="1"/>
      <c r="G394" s="1"/>
      <c r="H394" s="1"/>
      <c r="I394" s="1"/>
      <c r="J394" s="1"/>
      <c r="K394" s="1"/>
      <c r="L394" s="1"/>
      <c r="M394" s="1"/>
      <c r="N394" s="1"/>
      <c r="O394" s="1"/>
      <c r="P394" s="1"/>
      <c r="Q394" s="1"/>
      <c r="R394" s="1"/>
      <c r="S394" s="1"/>
      <c r="T394" s="1"/>
    </row>
    <row r="395" spans="1:20" ht="9.75" customHeight="1">
      <c r="A395" s="1"/>
      <c r="B395" s="1"/>
      <c r="C395" s="1"/>
      <c r="D395" s="1"/>
      <c r="E395" s="1"/>
      <c r="F395" s="1"/>
      <c r="G395" s="1"/>
      <c r="H395" s="1"/>
      <c r="I395" s="1"/>
      <c r="J395" s="1"/>
      <c r="K395" s="1"/>
      <c r="L395" s="1"/>
      <c r="M395" s="1"/>
      <c r="N395" s="1"/>
      <c r="O395" s="1"/>
      <c r="P395" s="1"/>
      <c r="Q395" s="1"/>
      <c r="R395" s="1"/>
      <c r="S395" s="1"/>
      <c r="T395" s="1"/>
    </row>
    <row r="396" spans="1:20" ht="9.75" customHeight="1">
      <c r="A396" s="1"/>
      <c r="B396" s="1"/>
      <c r="C396" s="1"/>
      <c r="D396" s="1"/>
      <c r="E396" s="1"/>
      <c r="F396" s="1"/>
      <c r="G396" s="1"/>
      <c r="H396" s="1"/>
      <c r="I396" s="1"/>
      <c r="J396" s="1"/>
      <c r="K396" s="1"/>
      <c r="L396" s="1"/>
      <c r="M396" s="1"/>
      <c r="N396" s="1"/>
      <c r="O396" s="1"/>
      <c r="P396" s="1"/>
      <c r="Q396" s="1"/>
      <c r="R396" s="1"/>
      <c r="S396" s="1"/>
      <c r="T396" s="1"/>
    </row>
    <row r="397" spans="1:20" ht="9.75" customHeight="1">
      <c r="A397" s="1"/>
      <c r="B397" s="1"/>
      <c r="C397" s="1"/>
      <c r="D397" s="1"/>
      <c r="E397" s="1"/>
      <c r="F397" s="1"/>
      <c r="G397" s="1"/>
      <c r="H397" s="1"/>
      <c r="I397" s="1"/>
      <c r="J397" s="1"/>
      <c r="K397" s="1"/>
      <c r="L397" s="1"/>
      <c r="M397" s="1"/>
      <c r="N397" s="1"/>
      <c r="O397" s="1"/>
      <c r="P397" s="1"/>
      <c r="Q397" s="1"/>
      <c r="R397" s="1"/>
      <c r="S397" s="1"/>
      <c r="T397" s="1"/>
    </row>
    <row r="398" spans="1:20" ht="9.75" customHeight="1">
      <c r="A398" s="1"/>
      <c r="B398" s="1"/>
      <c r="C398" s="1"/>
      <c r="D398" s="1"/>
      <c r="E398" s="1"/>
      <c r="F398" s="1"/>
      <c r="G398" s="1"/>
      <c r="H398" s="1"/>
      <c r="I398" s="1"/>
      <c r="J398" s="1"/>
      <c r="K398" s="1"/>
      <c r="L398" s="1"/>
      <c r="M398" s="1"/>
      <c r="N398" s="1"/>
      <c r="O398" s="1"/>
      <c r="P398" s="1"/>
      <c r="Q398" s="1"/>
      <c r="R398" s="1"/>
      <c r="S398" s="1"/>
      <c r="T398" s="1"/>
    </row>
    <row r="399" spans="1:20" ht="9.75" customHeight="1">
      <c r="A399" s="1"/>
      <c r="B399" s="1"/>
      <c r="C399" s="1"/>
      <c r="D399" s="1"/>
      <c r="E399" s="1"/>
      <c r="F399" s="1"/>
      <c r="G399" s="1"/>
      <c r="H399" s="1"/>
      <c r="I399" s="1"/>
      <c r="J399" s="1"/>
      <c r="K399" s="1"/>
      <c r="L399" s="1"/>
      <c r="M399" s="1"/>
      <c r="N399" s="1"/>
      <c r="O399" s="1"/>
      <c r="P399" s="1"/>
      <c r="Q399" s="1"/>
      <c r="R399" s="1"/>
      <c r="S399" s="1"/>
      <c r="T399" s="1"/>
    </row>
    <row r="400" spans="1:20" ht="9.75" customHeight="1">
      <c r="A400" s="1"/>
      <c r="B400" s="1"/>
      <c r="C400" s="1"/>
      <c r="D400" s="1"/>
      <c r="E400" s="1"/>
      <c r="F400" s="1"/>
      <c r="G400" s="1"/>
      <c r="H400" s="1"/>
      <c r="I400" s="1"/>
      <c r="J400" s="1"/>
      <c r="K400" s="1"/>
      <c r="L400" s="1"/>
      <c r="M400" s="1"/>
      <c r="N400" s="1"/>
      <c r="O400" s="1"/>
      <c r="P400" s="1"/>
      <c r="Q400" s="1"/>
      <c r="R400" s="1"/>
      <c r="S400" s="1"/>
      <c r="T400" s="1"/>
    </row>
    <row r="401" spans="1:20" ht="9.75" customHeight="1">
      <c r="A401" s="1"/>
      <c r="B401" s="1"/>
      <c r="C401" s="1"/>
      <c r="D401" s="1"/>
      <c r="E401" s="1"/>
      <c r="F401" s="1"/>
      <c r="G401" s="1"/>
      <c r="H401" s="1"/>
      <c r="I401" s="1"/>
      <c r="J401" s="1"/>
      <c r="K401" s="1"/>
      <c r="L401" s="1"/>
      <c r="M401" s="1"/>
      <c r="N401" s="1"/>
      <c r="O401" s="1"/>
      <c r="P401" s="1"/>
      <c r="Q401" s="1"/>
      <c r="R401" s="1"/>
      <c r="S401" s="1"/>
      <c r="T401" s="1"/>
    </row>
    <row r="402" spans="1:20" ht="9.75" customHeight="1">
      <c r="A402" s="1"/>
      <c r="B402" s="1"/>
      <c r="C402" s="1"/>
      <c r="D402" s="1"/>
      <c r="E402" s="1"/>
      <c r="F402" s="1"/>
      <c r="G402" s="1"/>
      <c r="H402" s="1"/>
      <c r="I402" s="1"/>
      <c r="J402" s="1"/>
      <c r="K402" s="1"/>
      <c r="L402" s="1"/>
      <c r="M402" s="1"/>
      <c r="N402" s="1"/>
      <c r="O402" s="1"/>
      <c r="P402" s="1"/>
      <c r="Q402" s="1"/>
      <c r="R402" s="1"/>
      <c r="S402" s="1"/>
      <c r="T402" s="1"/>
    </row>
    <row r="403" spans="1:20" ht="9.75" customHeight="1">
      <c r="A403" s="1"/>
      <c r="B403" s="1"/>
      <c r="C403" s="1"/>
      <c r="D403" s="1"/>
      <c r="E403" s="1"/>
      <c r="F403" s="1"/>
      <c r="G403" s="1"/>
      <c r="H403" s="1"/>
      <c r="I403" s="1"/>
      <c r="J403" s="1"/>
      <c r="K403" s="1"/>
      <c r="L403" s="1"/>
      <c r="M403" s="1"/>
      <c r="N403" s="1"/>
      <c r="O403" s="1"/>
      <c r="P403" s="1"/>
      <c r="Q403" s="1"/>
      <c r="R403" s="1"/>
      <c r="S403" s="1"/>
      <c r="T403" s="1"/>
    </row>
    <row r="404" spans="1:20" ht="9.75" customHeight="1">
      <c r="A404" s="1"/>
      <c r="B404" s="1"/>
      <c r="C404" s="1"/>
      <c r="D404" s="1"/>
      <c r="E404" s="1"/>
      <c r="F404" s="1"/>
      <c r="G404" s="1"/>
      <c r="H404" s="1"/>
      <c r="I404" s="1"/>
      <c r="J404" s="1"/>
      <c r="K404" s="1"/>
      <c r="L404" s="1"/>
      <c r="M404" s="1"/>
      <c r="N404" s="1"/>
      <c r="O404" s="1"/>
      <c r="P404" s="1"/>
      <c r="Q404" s="1"/>
      <c r="R404" s="1"/>
      <c r="S404" s="1"/>
      <c r="T404" s="1"/>
    </row>
    <row r="405" spans="1:20" ht="9.75" customHeight="1">
      <c r="A405" s="1"/>
      <c r="B405" s="1"/>
      <c r="C405" s="1"/>
      <c r="D405" s="1"/>
      <c r="E405" s="1"/>
      <c r="F405" s="1"/>
      <c r="G405" s="1"/>
      <c r="H405" s="1"/>
      <c r="I405" s="1"/>
      <c r="J405" s="1"/>
      <c r="K405" s="1"/>
      <c r="L405" s="1"/>
      <c r="M405" s="1"/>
      <c r="N405" s="1"/>
      <c r="O405" s="1"/>
      <c r="P405" s="1"/>
      <c r="Q405" s="1"/>
      <c r="R405" s="1"/>
      <c r="S405" s="1"/>
      <c r="T405" s="1"/>
    </row>
    <row r="406" spans="1:20" ht="9.75" customHeight="1">
      <c r="A406" s="1"/>
      <c r="B406" s="1"/>
      <c r="C406" s="1"/>
      <c r="D406" s="1"/>
      <c r="E406" s="1"/>
      <c r="F406" s="1"/>
      <c r="G406" s="1"/>
      <c r="H406" s="1"/>
      <c r="I406" s="1"/>
      <c r="J406" s="1"/>
      <c r="K406" s="1"/>
      <c r="L406" s="1"/>
      <c r="M406" s="1"/>
      <c r="N406" s="1"/>
      <c r="O406" s="1"/>
      <c r="P406" s="1"/>
      <c r="Q406" s="1"/>
      <c r="R406" s="1"/>
      <c r="S406" s="1"/>
      <c r="T406" s="1"/>
    </row>
    <row r="407" spans="1:20" ht="9.75" customHeight="1">
      <c r="A407" s="1"/>
      <c r="B407" s="1"/>
      <c r="C407" s="1"/>
      <c r="D407" s="1"/>
      <c r="E407" s="1"/>
      <c r="F407" s="1"/>
      <c r="G407" s="1"/>
      <c r="H407" s="1"/>
      <c r="I407" s="1"/>
      <c r="J407" s="1"/>
      <c r="K407" s="1"/>
      <c r="L407" s="1"/>
      <c r="M407" s="1"/>
      <c r="N407" s="1"/>
      <c r="O407" s="1"/>
      <c r="P407" s="1"/>
      <c r="Q407" s="1"/>
      <c r="R407" s="1"/>
      <c r="S407" s="1"/>
      <c r="T407" s="1"/>
    </row>
    <row r="408" spans="1:20" ht="9.75" customHeight="1">
      <c r="A408" s="1"/>
      <c r="B408" s="1"/>
      <c r="C408" s="1"/>
      <c r="D408" s="1"/>
      <c r="E408" s="1"/>
      <c r="F408" s="1"/>
      <c r="G408" s="1"/>
      <c r="H408" s="1"/>
      <c r="I408" s="1"/>
      <c r="J408" s="1"/>
      <c r="K408" s="1"/>
      <c r="L408" s="1"/>
      <c r="M408" s="1"/>
      <c r="N408" s="1"/>
      <c r="O408" s="1"/>
      <c r="P408" s="1"/>
      <c r="Q408" s="1"/>
      <c r="R408" s="1"/>
      <c r="S408" s="1"/>
      <c r="T408" s="1"/>
    </row>
    <row r="409" spans="1:20" ht="9.75" customHeight="1">
      <c r="A409" s="1"/>
      <c r="B409" s="1"/>
      <c r="C409" s="1"/>
      <c r="D409" s="1"/>
      <c r="E409" s="1"/>
      <c r="F409" s="1"/>
      <c r="G409" s="1"/>
      <c r="H409" s="1"/>
      <c r="I409" s="1"/>
      <c r="J409" s="1"/>
      <c r="K409" s="1"/>
      <c r="L409" s="1"/>
      <c r="M409" s="1"/>
      <c r="N409" s="1"/>
      <c r="O409" s="1"/>
      <c r="P409" s="1"/>
      <c r="Q409" s="1"/>
      <c r="R409" s="1"/>
      <c r="S409" s="1"/>
      <c r="T409" s="1"/>
    </row>
    <row r="410" spans="1:20" ht="9.75" customHeight="1">
      <c r="A410" s="1"/>
      <c r="B410" s="1"/>
      <c r="C410" s="1"/>
      <c r="D410" s="1"/>
      <c r="E410" s="1"/>
      <c r="F410" s="1"/>
      <c r="G410" s="1"/>
      <c r="H410" s="1"/>
      <c r="I410" s="1"/>
      <c r="J410" s="1"/>
      <c r="K410" s="1"/>
      <c r="L410" s="1"/>
      <c r="M410" s="1"/>
      <c r="N410" s="1"/>
      <c r="O410" s="1"/>
      <c r="P410" s="1"/>
      <c r="Q410" s="1"/>
      <c r="R410" s="1"/>
      <c r="S410" s="1"/>
      <c r="T410" s="1"/>
    </row>
    <row r="411" spans="1:20" ht="9.75" customHeight="1">
      <c r="A411" s="1"/>
      <c r="B411" s="1"/>
      <c r="C411" s="1"/>
      <c r="D411" s="1"/>
      <c r="E411" s="1"/>
      <c r="F411" s="1"/>
      <c r="G411" s="1"/>
      <c r="H411" s="1"/>
      <c r="I411" s="1"/>
      <c r="J411" s="1"/>
      <c r="K411" s="1"/>
      <c r="L411" s="1"/>
      <c r="M411" s="1"/>
      <c r="N411" s="1"/>
      <c r="O411" s="1"/>
      <c r="P411" s="1"/>
      <c r="Q411" s="1"/>
      <c r="R411" s="1"/>
      <c r="S411" s="1"/>
      <c r="T411" s="1"/>
    </row>
    <row r="412" spans="1:20" ht="9.75" customHeight="1">
      <c r="A412" s="1"/>
      <c r="B412" s="1"/>
      <c r="C412" s="1"/>
      <c r="D412" s="1"/>
      <c r="E412" s="1"/>
      <c r="F412" s="1"/>
      <c r="G412" s="1"/>
      <c r="H412" s="1"/>
      <c r="I412" s="1"/>
      <c r="J412" s="1"/>
      <c r="K412" s="1"/>
      <c r="L412" s="1"/>
      <c r="M412" s="1"/>
      <c r="N412" s="1"/>
      <c r="O412" s="1"/>
      <c r="P412" s="1"/>
      <c r="Q412" s="1"/>
      <c r="R412" s="1"/>
      <c r="S412" s="1"/>
      <c r="T412" s="1"/>
    </row>
    <row r="413" spans="1:20" ht="9.75" customHeight="1">
      <c r="A413" s="1"/>
      <c r="B413" s="1"/>
      <c r="C413" s="1"/>
      <c r="D413" s="1"/>
      <c r="E413" s="1"/>
      <c r="F413" s="1"/>
      <c r="G413" s="1"/>
      <c r="H413" s="1"/>
      <c r="I413" s="1"/>
      <c r="J413" s="1"/>
      <c r="K413" s="1"/>
      <c r="L413" s="1"/>
      <c r="M413" s="1"/>
      <c r="N413" s="1"/>
      <c r="O413" s="1"/>
      <c r="P413" s="1"/>
      <c r="Q413" s="1"/>
      <c r="R413" s="1"/>
      <c r="S413" s="1"/>
      <c r="T413" s="1"/>
    </row>
    <row r="414" spans="1:20" ht="9.75" customHeight="1">
      <c r="A414" s="1"/>
      <c r="B414" s="1"/>
      <c r="C414" s="1"/>
      <c r="D414" s="1"/>
      <c r="E414" s="1"/>
      <c r="F414" s="1"/>
      <c r="G414" s="1"/>
      <c r="H414" s="1"/>
      <c r="I414" s="1"/>
      <c r="J414" s="1"/>
      <c r="K414" s="1"/>
      <c r="L414" s="1"/>
      <c r="M414" s="1"/>
      <c r="N414" s="1"/>
      <c r="O414" s="1"/>
      <c r="P414" s="1"/>
      <c r="Q414" s="1"/>
      <c r="R414" s="1"/>
      <c r="S414" s="1"/>
      <c r="T414" s="1"/>
    </row>
    <row r="415" spans="1:20" ht="9.75" customHeight="1">
      <c r="A415" s="1"/>
      <c r="B415" s="1"/>
      <c r="C415" s="1"/>
      <c r="D415" s="1"/>
      <c r="E415" s="1"/>
      <c r="F415" s="1"/>
      <c r="G415" s="1"/>
      <c r="H415" s="1"/>
      <c r="I415" s="1"/>
      <c r="J415" s="1"/>
      <c r="K415" s="1"/>
      <c r="L415" s="1"/>
      <c r="M415" s="1"/>
      <c r="N415" s="1"/>
      <c r="O415" s="1"/>
      <c r="P415" s="1"/>
      <c r="Q415" s="1"/>
      <c r="R415" s="1"/>
      <c r="S415" s="1"/>
      <c r="T415" s="1"/>
    </row>
    <row r="416" spans="1:20" ht="9.75" customHeight="1">
      <c r="A416" s="1"/>
      <c r="B416" s="1"/>
      <c r="C416" s="1"/>
      <c r="D416" s="1"/>
      <c r="E416" s="1"/>
      <c r="F416" s="1"/>
      <c r="G416" s="1"/>
      <c r="H416" s="1"/>
      <c r="I416" s="1"/>
      <c r="J416" s="1"/>
      <c r="K416" s="1"/>
      <c r="L416" s="1"/>
      <c r="M416" s="1"/>
      <c r="N416" s="1"/>
      <c r="O416" s="1"/>
      <c r="P416" s="1"/>
      <c r="Q416" s="1"/>
      <c r="R416" s="1"/>
      <c r="S416" s="1"/>
      <c r="T416" s="1"/>
    </row>
    <row r="417" spans="1:20" ht="9.75" customHeight="1">
      <c r="A417" s="1"/>
      <c r="B417" s="1"/>
      <c r="C417" s="1"/>
      <c r="D417" s="1"/>
      <c r="E417" s="1"/>
      <c r="F417" s="1"/>
      <c r="G417" s="1"/>
      <c r="H417" s="1"/>
      <c r="I417" s="1"/>
      <c r="J417" s="1"/>
      <c r="K417" s="1"/>
      <c r="L417" s="1"/>
      <c r="M417" s="1"/>
      <c r="N417" s="1"/>
      <c r="O417" s="1"/>
      <c r="P417" s="1"/>
      <c r="Q417" s="1"/>
      <c r="R417" s="1"/>
      <c r="S417" s="1"/>
      <c r="T417" s="1"/>
    </row>
    <row r="418" spans="1:20" ht="9.75" customHeight="1">
      <c r="A418" s="1"/>
      <c r="B418" s="1"/>
      <c r="C418" s="1"/>
      <c r="D418" s="1"/>
      <c r="E418" s="1"/>
      <c r="F418" s="1"/>
      <c r="G418" s="1"/>
      <c r="H418" s="1"/>
      <c r="I418" s="1"/>
      <c r="J418" s="1"/>
      <c r="K418" s="1"/>
      <c r="L418" s="1"/>
      <c r="M418" s="1"/>
      <c r="N418" s="1"/>
      <c r="O418" s="1"/>
      <c r="P418" s="1"/>
      <c r="Q418" s="1"/>
      <c r="R418" s="1"/>
      <c r="S418" s="1"/>
      <c r="T418" s="1"/>
    </row>
    <row r="419" spans="1:20" ht="9.75" customHeight="1">
      <c r="A419" s="1"/>
      <c r="B419" s="1"/>
      <c r="C419" s="1"/>
      <c r="D419" s="1"/>
      <c r="E419" s="1"/>
      <c r="F419" s="1"/>
      <c r="G419" s="1"/>
      <c r="H419" s="1"/>
      <c r="I419" s="1"/>
      <c r="J419" s="1"/>
      <c r="K419" s="1"/>
      <c r="L419" s="1"/>
      <c r="M419" s="1"/>
      <c r="N419" s="1"/>
      <c r="O419" s="1"/>
      <c r="P419" s="1"/>
      <c r="Q419" s="1"/>
      <c r="R419" s="1"/>
      <c r="S419" s="1"/>
      <c r="T419" s="1"/>
    </row>
    <row r="420" spans="1:20" ht="9.75" customHeight="1">
      <c r="A420" s="1"/>
      <c r="B420" s="1"/>
      <c r="C420" s="1"/>
      <c r="D420" s="1"/>
      <c r="E420" s="1"/>
      <c r="F420" s="1"/>
      <c r="G420" s="1"/>
      <c r="H420" s="1"/>
      <c r="I420" s="1"/>
      <c r="J420" s="1"/>
      <c r="K420" s="1"/>
      <c r="L420" s="1"/>
      <c r="M420" s="1"/>
      <c r="N420" s="1"/>
      <c r="O420" s="1"/>
      <c r="P420" s="1"/>
      <c r="Q420" s="1"/>
      <c r="R420" s="1"/>
      <c r="S420" s="1"/>
      <c r="T420" s="1"/>
    </row>
    <row r="421" spans="1:20" ht="9.75" customHeight="1">
      <c r="A421" s="1"/>
      <c r="B421" s="1"/>
      <c r="C421" s="1"/>
      <c r="D421" s="1"/>
      <c r="E421" s="1"/>
      <c r="F421" s="1"/>
      <c r="G421" s="1"/>
      <c r="H421" s="1"/>
      <c r="I421" s="1"/>
      <c r="J421" s="1"/>
      <c r="K421" s="1"/>
      <c r="L421" s="1"/>
      <c r="M421" s="1"/>
      <c r="N421" s="1"/>
      <c r="O421" s="1"/>
      <c r="P421" s="1"/>
      <c r="Q421" s="1"/>
      <c r="R421" s="1"/>
      <c r="S421" s="1"/>
      <c r="T421" s="1"/>
    </row>
    <row r="422" spans="1:20" ht="9.75" customHeight="1">
      <c r="A422" s="1"/>
      <c r="B422" s="1"/>
      <c r="C422" s="1"/>
      <c r="D422" s="1"/>
      <c r="E422" s="1"/>
      <c r="F422" s="1"/>
      <c r="G422" s="1"/>
      <c r="H422" s="1"/>
      <c r="I422" s="1"/>
      <c r="J422" s="1"/>
      <c r="K422" s="1"/>
      <c r="L422" s="1"/>
      <c r="M422" s="1"/>
      <c r="N422" s="1"/>
      <c r="O422" s="1"/>
      <c r="P422" s="1"/>
      <c r="Q422" s="1"/>
      <c r="R422" s="1"/>
      <c r="S422" s="1"/>
      <c r="T422" s="1"/>
    </row>
    <row r="423" spans="1:20" ht="9.75" customHeight="1">
      <c r="A423" s="1"/>
      <c r="B423" s="1"/>
      <c r="C423" s="1"/>
      <c r="D423" s="1"/>
      <c r="E423" s="1"/>
      <c r="F423" s="1"/>
      <c r="G423" s="1"/>
      <c r="H423" s="1"/>
      <c r="I423" s="1"/>
      <c r="J423" s="1"/>
      <c r="K423" s="1"/>
      <c r="L423" s="1"/>
      <c r="M423" s="1"/>
      <c r="N423" s="1"/>
      <c r="O423" s="1"/>
      <c r="P423" s="1"/>
      <c r="Q423" s="1"/>
      <c r="R423" s="1"/>
      <c r="S423" s="1"/>
      <c r="T423" s="1"/>
    </row>
    <row r="424" spans="1:20" ht="9.75" customHeight="1">
      <c r="A424" s="1"/>
      <c r="B424" s="1"/>
      <c r="C424" s="1"/>
      <c r="D424" s="1"/>
      <c r="E424" s="1"/>
      <c r="F424" s="1"/>
      <c r="G424" s="1"/>
      <c r="H424" s="1"/>
      <c r="I424" s="1"/>
      <c r="J424" s="1"/>
      <c r="K424" s="1"/>
      <c r="L424" s="1"/>
      <c r="M424" s="1"/>
      <c r="N424" s="1"/>
      <c r="O424" s="1"/>
      <c r="P424" s="1"/>
      <c r="Q424" s="1"/>
      <c r="R424" s="1"/>
      <c r="S424" s="1"/>
      <c r="T424" s="1"/>
    </row>
    <row r="425" spans="1:20" ht="9.75" customHeight="1">
      <c r="A425" s="1"/>
      <c r="B425" s="1"/>
      <c r="C425" s="1"/>
      <c r="D425" s="1"/>
      <c r="E425" s="1"/>
      <c r="F425" s="1"/>
      <c r="G425" s="1"/>
      <c r="H425" s="1"/>
      <c r="I425" s="1"/>
      <c r="J425" s="1"/>
      <c r="K425" s="1"/>
      <c r="L425" s="1"/>
      <c r="M425" s="1"/>
      <c r="N425" s="1"/>
      <c r="O425" s="1"/>
      <c r="P425" s="1"/>
      <c r="Q425" s="1"/>
      <c r="R425" s="1"/>
      <c r="S425" s="1"/>
      <c r="T425" s="1"/>
    </row>
    <row r="426" spans="1:20" ht="9.75" customHeight="1">
      <c r="A426" s="1"/>
      <c r="B426" s="1"/>
      <c r="C426" s="1"/>
      <c r="D426" s="1"/>
      <c r="E426" s="1"/>
      <c r="F426" s="1"/>
      <c r="G426" s="1"/>
      <c r="H426" s="1"/>
      <c r="I426" s="1"/>
      <c r="J426" s="1"/>
      <c r="K426" s="1"/>
      <c r="L426" s="1"/>
      <c r="M426" s="1"/>
      <c r="N426" s="1"/>
      <c r="O426" s="1"/>
      <c r="P426" s="1"/>
      <c r="Q426" s="1"/>
      <c r="R426" s="1"/>
      <c r="S426" s="1"/>
      <c r="T426" s="1"/>
    </row>
    <row r="427" spans="1:20" ht="9.75" customHeight="1">
      <c r="A427" s="1"/>
      <c r="B427" s="1"/>
      <c r="C427" s="1"/>
      <c r="D427" s="1"/>
      <c r="E427" s="1"/>
      <c r="F427" s="1"/>
      <c r="G427" s="1"/>
      <c r="H427" s="1"/>
      <c r="I427" s="1"/>
      <c r="J427" s="1"/>
      <c r="K427" s="1"/>
      <c r="L427" s="1"/>
      <c r="M427" s="1"/>
      <c r="N427" s="1"/>
      <c r="O427" s="1"/>
      <c r="P427" s="1"/>
      <c r="Q427" s="1"/>
      <c r="R427" s="1"/>
      <c r="S427" s="1"/>
      <c r="T427" s="1"/>
    </row>
    <row r="428" spans="1:20" ht="9.75" customHeight="1">
      <c r="A428" s="1"/>
      <c r="B428" s="1"/>
      <c r="C428" s="1"/>
      <c r="D428" s="1"/>
      <c r="E428" s="1"/>
      <c r="F428" s="1"/>
      <c r="G428" s="1"/>
      <c r="H428" s="1"/>
      <c r="I428" s="1"/>
      <c r="J428" s="1"/>
      <c r="K428" s="1"/>
      <c r="L428" s="1"/>
      <c r="M428" s="1"/>
      <c r="N428" s="1"/>
      <c r="O428" s="1"/>
      <c r="P428" s="1"/>
      <c r="Q428" s="1"/>
      <c r="R428" s="1"/>
      <c r="S428" s="1"/>
      <c r="T428" s="1"/>
    </row>
    <row r="429" spans="1:20" ht="9.75" customHeight="1">
      <c r="A429" s="1"/>
      <c r="B429" s="1"/>
      <c r="C429" s="1"/>
      <c r="D429" s="1"/>
      <c r="E429" s="1"/>
      <c r="F429" s="1"/>
      <c r="G429" s="1"/>
      <c r="H429" s="1"/>
      <c r="I429" s="1"/>
      <c r="J429" s="1"/>
      <c r="K429" s="1"/>
      <c r="L429" s="1"/>
      <c r="M429" s="1"/>
      <c r="N429" s="1"/>
      <c r="O429" s="1"/>
      <c r="P429" s="1"/>
      <c r="Q429" s="1"/>
      <c r="R429" s="1"/>
      <c r="S429" s="1"/>
      <c r="T429" s="1"/>
    </row>
    <row r="430" spans="1:20" ht="9.75" customHeight="1">
      <c r="A430" s="1"/>
      <c r="B430" s="1"/>
      <c r="C430" s="1"/>
      <c r="D430" s="1"/>
      <c r="E430" s="1"/>
      <c r="F430" s="1"/>
      <c r="G430" s="1"/>
      <c r="H430" s="1"/>
      <c r="I430" s="1"/>
      <c r="J430" s="1"/>
      <c r="K430" s="1"/>
      <c r="L430" s="1"/>
      <c r="M430" s="1"/>
      <c r="N430" s="1"/>
      <c r="O430" s="1"/>
      <c r="P430" s="1"/>
      <c r="Q430" s="1"/>
      <c r="R430" s="1"/>
      <c r="S430" s="1"/>
      <c r="T430" s="1"/>
    </row>
    <row r="431" spans="1:20" ht="9.75" customHeight="1">
      <c r="A431" s="1"/>
      <c r="B431" s="1"/>
      <c r="C431" s="1"/>
      <c r="D431" s="1"/>
      <c r="E431" s="1"/>
      <c r="F431" s="1"/>
      <c r="G431" s="1"/>
      <c r="H431" s="1"/>
      <c r="I431" s="1"/>
      <c r="J431" s="1"/>
      <c r="K431" s="1"/>
      <c r="L431" s="1"/>
      <c r="M431" s="1"/>
      <c r="N431" s="1"/>
      <c r="O431" s="1"/>
      <c r="P431" s="1"/>
      <c r="Q431" s="1"/>
      <c r="R431" s="1"/>
      <c r="S431" s="1"/>
      <c r="T431" s="1"/>
    </row>
    <row r="432" spans="1:20" ht="9.75" customHeight="1">
      <c r="A432" s="1"/>
      <c r="B432" s="1"/>
      <c r="C432" s="1"/>
      <c r="D432" s="1"/>
      <c r="E432" s="1"/>
      <c r="F432" s="1"/>
      <c r="G432" s="1"/>
      <c r="H432" s="1"/>
      <c r="I432" s="1"/>
      <c r="J432" s="1"/>
      <c r="K432" s="1"/>
      <c r="L432" s="1"/>
      <c r="M432" s="1"/>
      <c r="N432" s="1"/>
      <c r="O432" s="1"/>
      <c r="P432" s="1"/>
      <c r="Q432" s="1"/>
      <c r="R432" s="1"/>
      <c r="S432" s="1"/>
      <c r="T432" s="1"/>
    </row>
    <row r="433" spans="1:20" ht="9.75" customHeight="1">
      <c r="A433" s="1"/>
      <c r="B433" s="1"/>
      <c r="C433" s="1"/>
      <c r="D433" s="1"/>
      <c r="E433" s="1"/>
      <c r="F433" s="1"/>
      <c r="G433" s="1"/>
      <c r="H433" s="1"/>
      <c r="I433" s="1"/>
      <c r="J433" s="1"/>
      <c r="K433" s="1"/>
      <c r="L433" s="1"/>
      <c r="M433" s="1"/>
      <c r="N433" s="1"/>
      <c r="O433" s="1"/>
      <c r="P433" s="1"/>
      <c r="Q433" s="1"/>
      <c r="R433" s="1"/>
      <c r="S433" s="1"/>
      <c r="T433" s="1"/>
    </row>
    <row r="434" spans="1:20" ht="9.75" customHeight="1">
      <c r="A434" s="1"/>
      <c r="B434" s="1"/>
      <c r="C434" s="1"/>
      <c r="D434" s="1"/>
      <c r="E434" s="1"/>
      <c r="F434" s="1"/>
      <c r="G434" s="1"/>
      <c r="H434" s="1"/>
      <c r="I434" s="1"/>
      <c r="J434" s="1"/>
      <c r="K434" s="1"/>
      <c r="L434" s="1"/>
      <c r="M434" s="1"/>
      <c r="N434" s="1"/>
      <c r="O434" s="1"/>
      <c r="P434" s="1"/>
      <c r="Q434" s="1"/>
      <c r="R434" s="1"/>
      <c r="S434" s="1"/>
      <c r="T434" s="1"/>
    </row>
    <row r="435" spans="1:20" ht="9.75" customHeight="1">
      <c r="A435" s="1"/>
      <c r="B435" s="1"/>
      <c r="C435" s="1"/>
      <c r="D435" s="1"/>
      <c r="E435" s="1"/>
      <c r="F435" s="1"/>
      <c r="G435" s="1"/>
      <c r="H435" s="1"/>
      <c r="I435" s="1"/>
      <c r="J435" s="1"/>
      <c r="K435" s="1"/>
      <c r="L435" s="1"/>
      <c r="M435" s="1"/>
      <c r="N435" s="1"/>
      <c r="O435" s="1"/>
      <c r="P435" s="1"/>
      <c r="Q435" s="1"/>
      <c r="R435" s="1"/>
      <c r="S435" s="1"/>
      <c r="T435" s="1"/>
    </row>
    <row r="436" spans="1:20" ht="9.75" customHeight="1">
      <c r="A436" s="1"/>
      <c r="B436" s="1"/>
      <c r="C436" s="1"/>
      <c r="D436" s="1"/>
      <c r="E436" s="1"/>
      <c r="F436" s="1"/>
      <c r="G436" s="1"/>
      <c r="H436" s="1"/>
      <c r="I436" s="1"/>
      <c r="J436" s="1"/>
      <c r="K436" s="1"/>
      <c r="L436" s="1"/>
      <c r="M436" s="1"/>
      <c r="N436" s="1"/>
      <c r="O436" s="1"/>
      <c r="P436" s="1"/>
      <c r="Q436" s="1"/>
      <c r="R436" s="1"/>
      <c r="S436" s="1"/>
      <c r="T436" s="1"/>
    </row>
    <row r="437" spans="1:20" ht="9.75" customHeight="1">
      <c r="A437" s="1"/>
      <c r="B437" s="1"/>
      <c r="C437" s="1"/>
      <c r="D437" s="1"/>
      <c r="E437" s="1"/>
      <c r="F437" s="1"/>
      <c r="G437" s="1"/>
      <c r="H437" s="1"/>
      <c r="I437" s="1"/>
      <c r="J437" s="1"/>
      <c r="K437" s="1"/>
      <c r="L437" s="1"/>
      <c r="M437" s="1"/>
      <c r="N437" s="1"/>
      <c r="O437" s="1"/>
      <c r="P437" s="1"/>
      <c r="Q437" s="1"/>
      <c r="R437" s="1"/>
      <c r="S437" s="1"/>
      <c r="T437" s="1"/>
    </row>
    <row r="438" spans="1:20" ht="9.75" customHeight="1">
      <c r="A438" s="1"/>
      <c r="B438" s="1"/>
      <c r="C438" s="1"/>
      <c r="D438" s="1"/>
      <c r="E438" s="1"/>
      <c r="F438" s="1"/>
      <c r="G438" s="1"/>
      <c r="H438" s="1"/>
      <c r="I438" s="1"/>
      <c r="J438" s="1"/>
      <c r="K438" s="1"/>
      <c r="L438" s="1"/>
      <c r="M438" s="1"/>
      <c r="N438" s="1"/>
      <c r="O438" s="1"/>
      <c r="P438" s="1"/>
      <c r="Q438" s="1"/>
      <c r="R438" s="1"/>
      <c r="S438" s="1"/>
      <c r="T438" s="1"/>
    </row>
    <row r="439" spans="1:20" ht="9.75" customHeight="1">
      <c r="A439" s="1"/>
      <c r="B439" s="1"/>
      <c r="C439" s="1"/>
      <c r="D439" s="1"/>
      <c r="E439" s="1"/>
      <c r="F439" s="1"/>
      <c r="G439" s="1"/>
      <c r="H439" s="1"/>
      <c r="I439" s="1"/>
      <c r="J439" s="1"/>
      <c r="K439" s="1"/>
      <c r="L439" s="1"/>
      <c r="M439" s="1"/>
      <c r="N439" s="1"/>
      <c r="O439" s="1"/>
      <c r="P439" s="1"/>
      <c r="Q439" s="1"/>
      <c r="R439" s="1"/>
      <c r="S439" s="1"/>
      <c r="T439" s="1"/>
    </row>
    <row r="440" spans="1:20" ht="9.75" customHeight="1">
      <c r="A440" s="1"/>
      <c r="B440" s="1"/>
      <c r="C440" s="1"/>
      <c r="D440" s="1"/>
      <c r="E440" s="1"/>
      <c r="F440" s="1"/>
      <c r="G440" s="1"/>
      <c r="H440" s="1"/>
      <c r="I440" s="1"/>
      <c r="J440" s="1"/>
      <c r="K440" s="1"/>
      <c r="L440" s="1"/>
      <c r="M440" s="1"/>
      <c r="N440" s="1"/>
      <c r="O440" s="1"/>
      <c r="P440" s="1"/>
      <c r="Q440" s="1"/>
      <c r="R440" s="1"/>
      <c r="S440" s="1"/>
      <c r="T440" s="1"/>
    </row>
    <row r="441" spans="1:20" ht="9.75" customHeight="1">
      <c r="A441" s="1"/>
      <c r="B441" s="1"/>
      <c r="C441" s="1"/>
      <c r="D441" s="1"/>
      <c r="E441" s="1"/>
      <c r="F441" s="1"/>
      <c r="G441" s="1"/>
      <c r="H441" s="1"/>
      <c r="I441" s="1"/>
      <c r="J441" s="1"/>
      <c r="K441" s="1"/>
      <c r="L441" s="1"/>
      <c r="M441" s="1"/>
      <c r="N441" s="1"/>
      <c r="O441" s="1"/>
      <c r="P441" s="1"/>
      <c r="Q441" s="1"/>
      <c r="R441" s="1"/>
      <c r="S441" s="1"/>
      <c r="T441" s="1"/>
    </row>
    <row r="442" spans="1:20" ht="9.75" customHeight="1">
      <c r="A442" s="1"/>
      <c r="B442" s="1"/>
      <c r="C442" s="1"/>
      <c r="D442" s="1"/>
      <c r="E442" s="1"/>
      <c r="F442" s="1"/>
      <c r="G442" s="1"/>
      <c r="H442" s="1"/>
      <c r="I442" s="1"/>
      <c r="J442" s="1"/>
      <c r="K442" s="1"/>
      <c r="L442" s="1"/>
      <c r="M442" s="1"/>
      <c r="N442" s="1"/>
      <c r="O442" s="1"/>
      <c r="P442" s="1"/>
      <c r="Q442" s="1"/>
      <c r="R442" s="1"/>
      <c r="S442" s="1"/>
      <c r="T442" s="1"/>
    </row>
    <row r="443" spans="1:20" ht="9.75" customHeight="1">
      <c r="A443" s="1"/>
      <c r="B443" s="1"/>
      <c r="C443" s="1"/>
      <c r="D443" s="1"/>
      <c r="E443" s="1"/>
      <c r="F443" s="1"/>
      <c r="G443" s="1"/>
      <c r="H443" s="1"/>
      <c r="I443" s="1"/>
      <c r="J443" s="1"/>
      <c r="K443" s="1"/>
      <c r="L443" s="1"/>
      <c r="M443" s="1"/>
      <c r="N443" s="1"/>
      <c r="O443" s="1"/>
      <c r="P443" s="1"/>
      <c r="Q443" s="1"/>
      <c r="R443" s="1"/>
      <c r="S443" s="1"/>
      <c r="T443" s="1"/>
    </row>
    <row r="444" spans="1:20" ht="9.75" customHeight="1">
      <c r="A444" s="1"/>
      <c r="B444" s="1"/>
      <c r="C444" s="1"/>
      <c r="D444" s="1"/>
      <c r="E444" s="1"/>
      <c r="F444" s="1"/>
      <c r="G444" s="1"/>
      <c r="H444" s="1"/>
      <c r="I444" s="1"/>
      <c r="J444" s="1"/>
      <c r="K444" s="1"/>
      <c r="L444" s="1"/>
      <c r="M444" s="1"/>
      <c r="N444" s="1"/>
      <c r="O444" s="1"/>
      <c r="P444" s="1"/>
      <c r="Q444" s="1"/>
      <c r="R444" s="1"/>
      <c r="S444" s="1"/>
      <c r="T444" s="1"/>
    </row>
    <row r="445" spans="1:20" ht="9.75" customHeight="1">
      <c r="A445" s="1"/>
      <c r="B445" s="1"/>
      <c r="C445" s="1"/>
      <c r="D445" s="1"/>
      <c r="E445" s="1"/>
      <c r="F445" s="1"/>
      <c r="G445" s="1"/>
      <c r="H445" s="1"/>
      <c r="I445" s="1"/>
      <c r="J445" s="1"/>
      <c r="K445" s="1"/>
      <c r="L445" s="1"/>
      <c r="M445" s="1"/>
      <c r="N445" s="1"/>
      <c r="O445" s="1"/>
      <c r="P445" s="1"/>
      <c r="Q445" s="1"/>
      <c r="R445" s="1"/>
      <c r="S445" s="1"/>
      <c r="T445" s="1"/>
    </row>
    <row r="446" spans="1:20" ht="9.75" customHeight="1">
      <c r="A446" s="1"/>
      <c r="B446" s="1"/>
      <c r="C446" s="1"/>
      <c r="D446" s="1"/>
      <c r="E446" s="1"/>
      <c r="F446" s="1"/>
      <c r="G446" s="1"/>
      <c r="H446" s="1"/>
      <c r="I446" s="1"/>
      <c r="J446" s="1"/>
      <c r="K446" s="1"/>
      <c r="L446" s="1"/>
      <c r="M446" s="1"/>
      <c r="N446" s="1"/>
      <c r="O446" s="1"/>
      <c r="P446" s="1"/>
      <c r="Q446" s="1"/>
      <c r="R446" s="1"/>
      <c r="S446" s="1"/>
      <c r="T446" s="1"/>
    </row>
    <row r="447" spans="1:20" ht="9.75" customHeight="1">
      <c r="A447" s="1"/>
      <c r="B447" s="1"/>
      <c r="C447" s="1"/>
      <c r="D447" s="1"/>
      <c r="E447" s="1"/>
      <c r="F447" s="1"/>
      <c r="G447" s="1"/>
      <c r="H447" s="1"/>
      <c r="I447" s="1"/>
      <c r="J447" s="1"/>
      <c r="K447" s="1"/>
      <c r="L447" s="1"/>
      <c r="M447" s="1"/>
      <c r="N447" s="1"/>
      <c r="O447" s="1"/>
      <c r="P447" s="1"/>
      <c r="Q447" s="1"/>
      <c r="R447" s="1"/>
      <c r="S447" s="1"/>
      <c r="T447" s="1"/>
    </row>
    <row r="448" spans="1:20" ht="9.75" customHeight="1">
      <c r="A448" s="1"/>
      <c r="B448" s="1"/>
      <c r="C448" s="1"/>
      <c r="D448" s="1"/>
      <c r="E448" s="1"/>
      <c r="F448" s="1"/>
      <c r="G448" s="1"/>
      <c r="H448" s="1"/>
      <c r="I448" s="1"/>
      <c r="J448" s="1"/>
      <c r="K448" s="1"/>
      <c r="L448" s="1"/>
      <c r="M448" s="1"/>
      <c r="N448" s="1"/>
      <c r="O448" s="1"/>
      <c r="P448" s="1"/>
      <c r="Q448" s="1"/>
      <c r="R448" s="1"/>
      <c r="S448" s="1"/>
      <c r="T448" s="1"/>
    </row>
    <row r="449" spans="1:20" ht="9.75" customHeight="1">
      <c r="A449" s="1"/>
      <c r="B449" s="1"/>
      <c r="C449" s="1"/>
      <c r="D449" s="1"/>
      <c r="E449" s="1"/>
      <c r="F449" s="1"/>
      <c r="G449" s="1"/>
      <c r="H449" s="1"/>
      <c r="I449" s="1"/>
      <c r="J449" s="1"/>
      <c r="K449" s="1"/>
      <c r="L449" s="1"/>
      <c r="M449" s="1"/>
      <c r="N449" s="1"/>
      <c r="O449" s="1"/>
      <c r="P449" s="1"/>
      <c r="Q449" s="1"/>
      <c r="R449" s="1"/>
      <c r="S449" s="1"/>
      <c r="T449" s="1"/>
    </row>
    <row r="450" spans="1:20" ht="9.75" customHeight="1">
      <c r="A450" s="1"/>
      <c r="B450" s="1"/>
      <c r="C450" s="1"/>
      <c r="D450" s="1"/>
      <c r="E450" s="1"/>
      <c r="F450" s="1"/>
      <c r="G450" s="1"/>
      <c r="H450" s="1"/>
      <c r="I450" s="1"/>
      <c r="J450" s="1"/>
      <c r="K450" s="1"/>
      <c r="L450" s="1"/>
      <c r="M450" s="1"/>
      <c r="N450" s="1"/>
      <c r="O450" s="1"/>
      <c r="P450" s="1"/>
      <c r="Q450" s="1"/>
      <c r="R450" s="1"/>
      <c r="S450" s="1"/>
      <c r="T450" s="1"/>
    </row>
    <row r="451" spans="1:20" ht="9.75" customHeight="1">
      <c r="A451" s="1"/>
      <c r="B451" s="1"/>
      <c r="C451" s="1"/>
      <c r="D451" s="1"/>
      <c r="E451" s="1"/>
      <c r="F451" s="1"/>
      <c r="G451" s="1"/>
      <c r="H451" s="1"/>
      <c r="I451" s="1"/>
      <c r="J451" s="1"/>
      <c r="K451" s="1"/>
      <c r="L451" s="1"/>
      <c r="M451" s="1"/>
      <c r="N451" s="1"/>
      <c r="O451" s="1"/>
      <c r="P451" s="1"/>
      <c r="Q451" s="1"/>
      <c r="R451" s="1"/>
      <c r="S451" s="1"/>
      <c r="T451" s="1"/>
    </row>
    <row r="452" spans="1:20" ht="9.75" customHeight="1">
      <c r="A452" s="1"/>
      <c r="B452" s="1"/>
      <c r="C452" s="1"/>
      <c r="D452" s="1"/>
      <c r="E452" s="1"/>
      <c r="F452" s="1"/>
      <c r="G452" s="1"/>
      <c r="H452" s="1"/>
      <c r="I452" s="1"/>
      <c r="J452" s="1"/>
      <c r="K452" s="1"/>
      <c r="L452" s="1"/>
      <c r="M452" s="1"/>
      <c r="N452" s="1"/>
      <c r="O452" s="1"/>
      <c r="P452" s="1"/>
      <c r="Q452" s="1"/>
      <c r="R452" s="1"/>
      <c r="S452" s="1"/>
      <c r="T452" s="1"/>
    </row>
    <row r="453" spans="1:20" ht="9.75" customHeight="1">
      <c r="A453" s="1"/>
      <c r="B453" s="1"/>
      <c r="C453" s="1"/>
      <c r="D453" s="1"/>
      <c r="E453" s="1"/>
      <c r="F453" s="1"/>
      <c r="G453" s="1"/>
      <c r="H453" s="1"/>
      <c r="I453" s="1"/>
      <c r="J453" s="1"/>
      <c r="K453" s="1"/>
      <c r="L453" s="1"/>
      <c r="M453" s="1"/>
      <c r="N453" s="1"/>
      <c r="O453" s="1"/>
      <c r="P453" s="1"/>
      <c r="Q453" s="1"/>
      <c r="R453" s="1"/>
      <c r="S453" s="1"/>
      <c r="T453" s="1"/>
    </row>
    <row r="454" spans="1:20" ht="9.75" customHeight="1">
      <c r="A454" s="1"/>
      <c r="B454" s="1"/>
      <c r="C454" s="1"/>
      <c r="D454" s="1"/>
      <c r="E454" s="1"/>
      <c r="F454" s="1"/>
      <c r="G454" s="1"/>
      <c r="H454" s="1"/>
      <c r="I454" s="1"/>
      <c r="J454" s="1"/>
      <c r="K454" s="1"/>
      <c r="L454" s="1"/>
      <c r="M454" s="1"/>
      <c r="N454" s="1"/>
      <c r="O454" s="1"/>
      <c r="P454" s="1"/>
      <c r="Q454" s="1"/>
      <c r="R454" s="1"/>
      <c r="S454" s="1"/>
      <c r="T454" s="1"/>
    </row>
    <row r="455" spans="1:20" ht="9.75" customHeight="1">
      <c r="A455" s="1"/>
      <c r="B455" s="1"/>
      <c r="C455" s="1"/>
      <c r="D455" s="1"/>
      <c r="E455" s="1"/>
      <c r="F455" s="1"/>
      <c r="G455" s="1"/>
      <c r="H455" s="1"/>
      <c r="I455" s="1"/>
      <c r="J455" s="1"/>
      <c r="K455" s="1"/>
      <c r="L455" s="1"/>
      <c r="M455" s="1"/>
      <c r="N455" s="1"/>
      <c r="O455" s="1"/>
      <c r="P455" s="1"/>
      <c r="Q455" s="1"/>
      <c r="R455" s="1"/>
      <c r="S455" s="1"/>
      <c r="T455" s="1"/>
    </row>
    <row r="456" spans="1:20" ht="9.75" customHeight="1">
      <c r="A456" s="1"/>
      <c r="B456" s="1"/>
      <c r="C456" s="1"/>
      <c r="D456" s="1"/>
      <c r="E456" s="1"/>
      <c r="F456" s="1"/>
      <c r="G456" s="1"/>
      <c r="H456" s="1"/>
      <c r="I456" s="1"/>
      <c r="J456" s="1"/>
      <c r="K456" s="1"/>
      <c r="L456" s="1"/>
      <c r="M456" s="1"/>
      <c r="N456" s="1"/>
      <c r="O456" s="1"/>
      <c r="P456" s="1"/>
      <c r="Q456" s="1"/>
      <c r="R456" s="1"/>
      <c r="S456" s="1"/>
      <c r="T456" s="1"/>
    </row>
    <row r="457" spans="1:20" ht="9.75" customHeight="1">
      <c r="A457" s="1"/>
      <c r="B457" s="1"/>
      <c r="C457" s="1"/>
      <c r="D457" s="1"/>
      <c r="E457" s="1"/>
      <c r="F457" s="1"/>
      <c r="G457" s="1"/>
      <c r="H457" s="1"/>
      <c r="I457" s="1"/>
      <c r="J457" s="1"/>
      <c r="K457" s="1"/>
      <c r="L457" s="1"/>
      <c r="M457" s="1"/>
      <c r="N457" s="1"/>
      <c r="O457" s="1"/>
      <c r="P457" s="1"/>
      <c r="Q457" s="1"/>
      <c r="R457" s="1"/>
      <c r="S457" s="1"/>
      <c r="T457" s="1"/>
    </row>
    <row r="458" spans="1:20" ht="9.75" customHeight="1">
      <c r="A458" s="1"/>
      <c r="B458" s="1"/>
      <c r="C458" s="1"/>
      <c r="D458" s="1"/>
      <c r="E458" s="1"/>
      <c r="F458" s="1"/>
      <c r="G458" s="1"/>
      <c r="H458" s="1"/>
      <c r="I458" s="1"/>
      <c r="J458" s="1"/>
      <c r="K458" s="1"/>
      <c r="L458" s="1"/>
      <c r="M458" s="1"/>
      <c r="N458" s="1"/>
      <c r="O458" s="1"/>
      <c r="P458" s="1"/>
      <c r="Q458" s="1"/>
      <c r="R458" s="1"/>
      <c r="S458" s="1"/>
      <c r="T458" s="1"/>
    </row>
    <row r="459" spans="1:20" ht="9.75" customHeight="1">
      <c r="A459" s="1"/>
      <c r="B459" s="1"/>
      <c r="C459" s="1"/>
      <c r="D459" s="1"/>
      <c r="E459" s="1"/>
      <c r="F459" s="1"/>
      <c r="G459" s="1"/>
      <c r="H459" s="1"/>
      <c r="I459" s="1"/>
      <c r="J459" s="1"/>
      <c r="K459" s="1"/>
      <c r="L459" s="1"/>
      <c r="M459" s="1"/>
      <c r="N459" s="1"/>
      <c r="O459" s="1"/>
      <c r="P459" s="1"/>
      <c r="Q459" s="1"/>
      <c r="R459" s="1"/>
      <c r="S459" s="1"/>
      <c r="T459" s="1"/>
    </row>
    <row r="460" spans="1:20" ht="9.75" customHeight="1">
      <c r="A460" s="1"/>
      <c r="B460" s="1"/>
      <c r="C460" s="1"/>
      <c r="D460" s="1"/>
      <c r="E460" s="1"/>
      <c r="F460" s="1"/>
      <c r="G460" s="1"/>
      <c r="H460" s="1"/>
      <c r="I460" s="1"/>
      <c r="J460" s="1"/>
      <c r="K460" s="1"/>
      <c r="L460" s="1"/>
      <c r="M460" s="1"/>
      <c r="N460" s="1"/>
      <c r="O460" s="1"/>
      <c r="P460" s="1"/>
      <c r="Q460" s="1"/>
      <c r="R460" s="1"/>
      <c r="S460" s="1"/>
      <c r="T460" s="1"/>
    </row>
    <row r="461" spans="1:20" ht="9.75" customHeight="1">
      <c r="A461" s="1"/>
      <c r="B461" s="1"/>
      <c r="C461" s="1"/>
      <c r="D461" s="1"/>
      <c r="E461" s="1"/>
      <c r="F461" s="1"/>
      <c r="G461" s="1"/>
      <c r="H461" s="1"/>
      <c r="I461" s="1"/>
      <c r="J461" s="1"/>
      <c r="K461" s="1"/>
      <c r="L461" s="1"/>
      <c r="M461" s="1"/>
      <c r="N461" s="1"/>
      <c r="O461" s="1"/>
      <c r="P461" s="1"/>
      <c r="Q461" s="1"/>
      <c r="R461" s="1"/>
      <c r="S461" s="1"/>
      <c r="T461" s="1"/>
    </row>
    <row r="462" spans="1:20" ht="9.75" customHeight="1">
      <c r="A462" s="1"/>
      <c r="B462" s="1"/>
      <c r="C462" s="1"/>
      <c r="D462" s="1"/>
      <c r="E462" s="1"/>
      <c r="F462" s="1"/>
      <c r="G462" s="1"/>
      <c r="H462" s="1"/>
      <c r="I462" s="1"/>
      <c r="J462" s="1"/>
      <c r="K462" s="1"/>
      <c r="L462" s="1"/>
      <c r="M462" s="1"/>
      <c r="N462" s="1"/>
      <c r="O462" s="1"/>
      <c r="P462" s="1"/>
      <c r="Q462" s="1"/>
      <c r="R462" s="1"/>
      <c r="S462" s="1"/>
      <c r="T462" s="1"/>
    </row>
    <row r="463" spans="1:20" ht="9.75" customHeight="1">
      <c r="A463" s="1"/>
      <c r="B463" s="1"/>
      <c r="C463" s="1"/>
      <c r="D463" s="1"/>
      <c r="E463" s="1"/>
      <c r="F463" s="1"/>
      <c r="G463" s="1"/>
      <c r="H463" s="1"/>
      <c r="I463" s="1"/>
      <c r="J463" s="1"/>
      <c r="K463" s="1"/>
      <c r="L463" s="1"/>
      <c r="M463" s="1"/>
      <c r="N463" s="1"/>
      <c r="O463" s="1"/>
      <c r="P463" s="1"/>
      <c r="Q463" s="1"/>
      <c r="R463" s="1"/>
      <c r="S463" s="1"/>
      <c r="T463" s="1"/>
    </row>
    <row r="464" spans="1:20" ht="9.75" customHeight="1">
      <c r="A464" s="1"/>
      <c r="B464" s="1"/>
      <c r="C464" s="1"/>
      <c r="D464" s="1"/>
      <c r="E464" s="1"/>
      <c r="F464" s="1"/>
      <c r="G464" s="1"/>
      <c r="H464" s="1"/>
      <c r="I464" s="1"/>
      <c r="J464" s="1"/>
      <c r="K464" s="1"/>
      <c r="L464" s="1"/>
      <c r="M464" s="1"/>
      <c r="N464" s="1"/>
      <c r="O464" s="1"/>
      <c r="P464" s="1"/>
      <c r="Q464" s="1"/>
      <c r="R464" s="1"/>
      <c r="S464" s="1"/>
      <c r="T464" s="1"/>
    </row>
    <row r="465" spans="1:20" ht="9.75" customHeight="1">
      <c r="A465" s="1"/>
      <c r="B465" s="1"/>
      <c r="C465" s="1"/>
      <c r="D465" s="1"/>
      <c r="E465" s="1"/>
      <c r="F465" s="1"/>
      <c r="G465" s="1"/>
      <c r="H465" s="1"/>
      <c r="I465" s="1"/>
      <c r="J465" s="1"/>
      <c r="K465" s="1"/>
      <c r="L465" s="1"/>
      <c r="M465" s="1"/>
      <c r="N465" s="1"/>
      <c r="O465" s="1"/>
      <c r="P465" s="1"/>
      <c r="Q465" s="1"/>
      <c r="R465" s="1"/>
      <c r="S465" s="1"/>
      <c r="T465" s="1"/>
    </row>
    <row r="466" spans="1:20" ht="9.75" customHeight="1">
      <c r="A466" s="1"/>
      <c r="B466" s="1"/>
      <c r="C466" s="1"/>
      <c r="D466" s="1"/>
      <c r="E466" s="1"/>
      <c r="F466" s="1"/>
      <c r="G466" s="1"/>
      <c r="H466" s="1"/>
      <c r="I466" s="1"/>
      <c r="J466" s="1"/>
      <c r="K466" s="1"/>
      <c r="L466" s="1"/>
      <c r="M466" s="1"/>
      <c r="N466" s="1"/>
      <c r="O466" s="1"/>
      <c r="P466" s="1"/>
      <c r="Q466" s="1"/>
      <c r="R466" s="1"/>
      <c r="S466" s="1"/>
      <c r="T466" s="1"/>
    </row>
    <row r="467" spans="1:20" ht="9.75" customHeight="1">
      <c r="A467" s="1"/>
      <c r="B467" s="1"/>
      <c r="C467" s="1"/>
      <c r="D467" s="1"/>
      <c r="E467" s="1"/>
      <c r="F467" s="1"/>
      <c r="G467" s="1"/>
      <c r="H467" s="1"/>
      <c r="I467" s="1"/>
      <c r="J467" s="1"/>
      <c r="K467" s="1"/>
      <c r="L467" s="1"/>
      <c r="M467" s="1"/>
      <c r="N467" s="1"/>
      <c r="O467" s="1"/>
      <c r="P467" s="1"/>
      <c r="Q467" s="1"/>
      <c r="R467" s="1"/>
      <c r="S467" s="1"/>
      <c r="T467" s="1"/>
    </row>
    <row r="468" spans="1:20" ht="9.75" customHeight="1">
      <c r="A468" s="1"/>
      <c r="B468" s="1"/>
      <c r="C468" s="1"/>
      <c r="D468" s="1"/>
      <c r="E468" s="1"/>
      <c r="F468" s="1"/>
      <c r="G468" s="1"/>
      <c r="H468" s="1"/>
      <c r="I468" s="1"/>
      <c r="J468" s="1"/>
      <c r="K468" s="1"/>
      <c r="L468" s="1"/>
      <c r="M468" s="1"/>
      <c r="N468" s="1"/>
      <c r="O468" s="1"/>
      <c r="P468" s="1"/>
      <c r="Q468" s="1"/>
      <c r="R468" s="1"/>
      <c r="S468" s="1"/>
      <c r="T468" s="1"/>
    </row>
    <row r="469" spans="1:20" ht="9.75" customHeight="1">
      <c r="A469" s="1"/>
      <c r="B469" s="1"/>
      <c r="C469" s="1"/>
      <c r="D469" s="1"/>
      <c r="E469" s="1"/>
      <c r="F469" s="1"/>
      <c r="G469" s="1"/>
      <c r="H469" s="1"/>
      <c r="I469" s="1"/>
      <c r="J469" s="1"/>
      <c r="K469" s="1"/>
      <c r="L469" s="1"/>
      <c r="M469" s="1"/>
      <c r="N469" s="1"/>
      <c r="O469" s="1"/>
      <c r="P469" s="1"/>
      <c r="Q469" s="1"/>
      <c r="R469" s="1"/>
      <c r="S469" s="1"/>
      <c r="T469" s="1"/>
    </row>
    <row r="470" spans="1:20" ht="9.75" customHeight="1">
      <c r="A470" s="1"/>
      <c r="B470" s="1"/>
      <c r="C470" s="1"/>
      <c r="D470" s="1"/>
      <c r="E470" s="1"/>
      <c r="F470" s="1"/>
      <c r="G470" s="1"/>
      <c r="H470" s="1"/>
      <c r="I470" s="1"/>
      <c r="J470" s="1"/>
      <c r="K470" s="1"/>
      <c r="L470" s="1"/>
      <c r="M470" s="1"/>
      <c r="N470" s="1"/>
      <c r="O470" s="1"/>
      <c r="P470" s="1"/>
      <c r="Q470" s="1"/>
      <c r="R470" s="1"/>
      <c r="S470" s="1"/>
      <c r="T470" s="1"/>
    </row>
    <row r="471" spans="1:20" ht="9.75" customHeight="1">
      <c r="A471" s="1"/>
      <c r="B471" s="1"/>
      <c r="C471" s="1"/>
      <c r="D471" s="1"/>
      <c r="E471" s="1"/>
      <c r="F471" s="1"/>
      <c r="G471" s="1"/>
      <c r="H471" s="1"/>
      <c r="I471" s="1"/>
      <c r="J471" s="1"/>
      <c r="K471" s="1"/>
      <c r="L471" s="1"/>
      <c r="M471" s="1"/>
      <c r="N471" s="1"/>
      <c r="O471" s="1"/>
      <c r="P471" s="1"/>
      <c r="Q471" s="1"/>
      <c r="R471" s="1"/>
      <c r="S471" s="1"/>
      <c r="T471" s="1"/>
    </row>
    <row r="472" spans="1:20" ht="9.75" customHeight="1">
      <c r="A472" s="1"/>
      <c r="B472" s="1"/>
      <c r="C472" s="1"/>
      <c r="D472" s="1"/>
      <c r="E472" s="1"/>
      <c r="F472" s="1"/>
      <c r="G472" s="1"/>
      <c r="H472" s="1"/>
      <c r="I472" s="1"/>
      <c r="J472" s="1"/>
      <c r="K472" s="1"/>
      <c r="L472" s="1"/>
      <c r="M472" s="1"/>
      <c r="N472" s="1"/>
      <c r="O472" s="1"/>
      <c r="P472" s="1"/>
      <c r="Q472" s="1"/>
      <c r="R472" s="1"/>
      <c r="S472" s="1"/>
      <c r="T472" s="1"/>
    </row>
    <row r="473" spans="1:20" ht="9.75" customHeight="1">
      <c r="A473" s="1"/>
      <c r="B473" s="1"/>
      <c r="C473" s="1"/>
      <c r="D473" s="1"/>
      <c r="E473" s="1"/>
      <c r="F473" s="1"/>
      <c r="G473" s="1"/>
      <c r="H473" s="1"/>
      <c r="I473" s="1"/>
      <c r="J473" s="1"/>
      <c r="K473" s="1"/>
      <c r="L473" s="1"/>
      <c r="M473" s="1"/>
      <c r="N473" s="1"/>
      <c r="O473" s="1"/>
      <c r="P473" s="1"/>
      <c r="Q473" s="1"/>
      <c r="R473" s="1"/>
      <c r="S473" s="1"/>
      <c r="T473" s="1"/>
    </row>
    <row r="474" spans="1:20" ht="9.75" customHeight="1">
      <c r="A474" s="1"/>
      <c r="B474" s="1"/>
      <c r="C474" s="1"/>
      <c r="D474" s="1"/>
      <c r="E474" s="1"/>
      <c r="F474" s="1"/>
      <c r="G474" s="1"/>
      <c r="H474" s="1"/>
      <c r="I474" s="1"/>
      <c r="J474" s="1"/>
      <c r="K474" s="1"/>
      <c r="L474" s="1"/>
      <c r="M474" s="1"/>
      <c r="N474" s="1"/>
      <c r="O474" s="1"/>
      <c r="P474" s="1"/>
      <c r="Q474" s="1"/>
      <c r="R474" s="1"/>
      <c r="S474" s="1"/>
      <c r="T474" s="1"/>
    </row>
    <row r="475" spans="1:20" ht="9.75" customHeight="1">
      <c r="A475" s="1"/>
      <c r="B475" s="1"/>
      <c r="C475" s="1"/>
      <c r="D475" s="1"/>
      <c r="E475" s="1"/>
      <c r="F475" s="1"/>
      <c r="G475" s="1"/>
      <c r="H475" s="1"/>
      <c r="I475" s="1"/>
      <c r="J475" s="1"/>
      <c r="K475" s="1"/>
      <c r="L475" s="1"/>
      <c r="M475" s="1"/>
      <c r="N475" s="1"/>
      <c r="O475" s="1"/>
      <c r="P475" s="1"/>
      <c r="Q475" s="1"/>
      <c r="R475" s="1"/>
      <c r="S475" s="1"/>
      <c r="T475" s="1"/>
    </row>
    <row r="476" spans="1:20" ht="9.75" customHeight="1">
      <c r="A476" s="1"/>
      <c r="B476" s="1"/>
      <c r="C476" s="1"/>
      <c r="D476" s="1"/>
      <c r="E476" s="1"/>
      <c r="F476" s="1"/>
      <c r="G476" s="1"/>
      <c r="H476" s="1"/>
      <c r="I476" s="1"/>
      <c r="J476" s="1"/>
      <c r="K476" s="1"/>
      <c r="L476" s="1"/>
      <c r="M476" s="1"/>
      <c r="N476" s="1"/>
      <c r="O476" s="1"/>
      <c r="P476" s="1"/>
      <c r="Q476" s="1"/>
      <c r="R476" s="1"/>
      <c r="S476" s="1"/>
      <c r="T476" s="1"/>
    </row>
    <row r="477" spans="1:20" ht="9.75" customHeight="1">
      <c r="A477" s="1"/>
      <c r="B477" s="1"/>
      <c r="C477" s="1"/>
      <c r="D477" s="1"/>
      <c r="E477" s="1"/>
      <c r="F477" s="1"/>
      <c r="G477" s="1"/>
      <c r="H477" s="1"/>
      <c r="I477" s="1"/>
      <c r="J477" s="1"/>
      <c r="K477" s="1"/>
      <c r="L477" s="1"/>
      <c r="M477" s="1"/>
      <c r="N477" s="1"/>
      <c r="O477" s="1"/>
      <c r="P477" s="1"/>
      <c r="Q477" s="1"/>
      <c r="R477" s="1"/>
      <c r="S477" s="1"/>
      <c r="T477" s="1"/>
    </row>
    <row r="478" spans="1:20" ht="9.75" customHeight="1">
      <c r="A478" s="1"/>
      <c r="B478" s="1"/>
      <c r="C478" s="1"/>
      <c r="D478" s="1"/>
      <c r="E478" s="1"/>
      <c r="F478" s="1"/>
      <c r="G478" s="1"/>
      <c r="H478" s="1"/>
      <c r="I478" s="1"/>
      <c r="J478" s="1"/>
      <c r="K478" s="1"/>
      <c r="L478" s="1"/>
      <c r="M478" s="1"/>
      <c r="N478" s="1"/>
      <c r="O478" s="1"/>
      <c r="P478" s="1"/>
      <c r="Q478" s="1"/>
      <c r="R478" s="1"/>
      <c r="S478" s="1"/>
      <c r="T478" s="1"/>
    </row>
    <row r="479" spans="1:20" ht="9.75" customHeight="1">
      <c r="A479" s="1"/>
      <c r="B479" s="1"/>
      <c r="C479" s="1"/>
      <c r="D479" s="1"/>
      <c r="E479" s="1"/>
      <c r="F479" s="1"/>
      <c r="G479" s="1"/>
      <c r="H479" s="1"/>
      <c r="I479" s="1"/>
      <c r="J479" s="1"/>
      <c r="K479" s="1"/>
      <c r="L479" s="1"/>
      <c r="M479" s="1"/>
      <c r="N479" s="1"/>
      <c r="O479" s="1"/>
      <c r="P479" s="1"/>
      <c r="Q479" s="1"/>
      <c r="R479" s="1"/>
      <c r="S479" s="1"/>
      <c r="T479" s="1"/>
    </row>
    <row r="480" spans="1:20" ht="9.75" customHeight="1">
      <c r="A480" s="1"/>
      <c r="B480" s="1"/>
      <c r="C480" s="1"/>
      <c r="D480" s="1"/>
      <c r="E480" s="1"/>
      <c r="F480" s="1"/>
      <c r="G480" s="1"/>
      <c r="H480" s="1"/>
      <c r="I480" s="1"/>
      <c r="J480" s="1"/>
      <c r="K480" s="1"/>
      <c r="L480" s="1"/>
      <c r="M480" s="1"/>
      <c r="N480" s="1"/>
      <c r="O480" s="1"/>
      <c r="P480" s="1"/>
      <c r="Q480" s="1"/>
      <c r="R480" s="1"/>
      <c r="S480" s="1"/>
      <c r="T480" s="1"/>
    </row>
    <row r="481" spans="1:20" ht="9.75" customHeight="1">
      <c r="A481" s="1"/>
      <c r="B481" s="1"/>
      <c r="C481" s="1"/>
      <c r="D481" s="1"/>
      <c r="E481" s="1"/>
      <c r="F481" s="1"/>
      <c r="G481" s="1"/>
      <c r="H481" s="1"/>
      <c r="I481" s="1"/>
      <c r="J481" s="1"/>
      <c r="K481" s="1"/>
      <c r="L481" s="1"/>
      <c r="M481" s="1"/>
      <c r="N481" s="1"/>
      <c r="O481" s="1"/>
      <c r="P481" s="1"/>
      <c r="Q481" s="1"/>
      <c r="R481" s="1"/>
      <c r="S481" s="1"/>
      <c r="T481" s="1"/>
    </row>
    <row r="482" spans="1:20" ht="9.75" customHeight="1">
      <c r="A482" s="1"/>
      <c r="B482" s="1"/>
      <c r="C482" s="1"/>
      <c r="D482" s="1"/>
      <c r="E482" s="1"/>
      <c r="F482" s="1"/>
      <c r="G482" s="1"/>
      <c r="H482" s="1"/>
      <c r="I482" s="1"/>
      <c r="J482" s="1"/>
      <c r="K482" s="1"/>
      <c r="L482" s="1"/>
      <c r="M482" s="1"/>
      <c r="N482" s="1"/>
      <c r="O482" s="1"/>
      <c r="P482" s="1"/>
      <c r="Q482" s="1"/>
      <c r="R482" s="1"/>
      <c r="S482" s="1"/>
      <c r="T482" s="1"/>
    </row>
    <row r="483" spans="1:20" ht="9.75" customHeight="1">
      <c r="A483" s="1"/>
      <c r="B483" s="1"/>
      <c r="C483" s="1"/>
      <c r="D483" s="1"/>
      <c r="E483" s="1"/>
      <c r="F483" s="1"/>
      <c r="G483" s="1"/>
      <c r="H483" s="1"/>
      <c r="I483" s="1"/>
      <c r="J483" s="1"/>
      <c r="K483" s="1"/>
      <c r="L483" s="1"/>
      <c r="M483" s="1"/>
      <c r="N483" s="1"/>
      <c r="O483" s="1"/>
      <c r="P483" s="1"/>
      <c r="Q483" s="1"/>
      <c r="R483" s="1"/>
      <c r="S483" s="1"/>
      <c r="T483" s="1"/>
    </row>
    <row r="484" spans="1:20" ht="9.75" customHeight="1">
      <c r="A484" s="1"/>
      <c r="B484" s="1"/>
      <c r="C484" s="1"/>
      <c r="D484" s="1"/>
      <c r="E484" s="1"/>
      <c r="F484" s="1"/>
      <c r="G484" s="1"/>
      <c r="H484" s="1"/>
      <c r="I484" s="1"/>
      <c r="J484" s="1"/>
      <c r="K484" s="1"/>
      <c r="L484" s="1"/>
      <c r="M484" s="1"/>
      <c r="N484" s="1"/>
      <c r="O484" s="1"/>
      <c r="P484" s="1"/>
      <c r="Q484" s="1"/>
      <c r="R484" s="1"/>
      <c r="S484" s="1"/>
      <c r="T484" s="1"/>
    </row>
    <row r="485" spans="1:20" ht="9.75" customHeight="1">
      <c r="A485" s="1"/>
      <c r="B485" s="1"/>
      <c r="C485" s="1"/>
      <c r="D485" s="1"/>
      <c r="E485" s="1"/>
      <c r="F485" s="1"/>
      <c r="G485" s="1"/>
      <c r="H485" s="1"/>
      <c r="I485" s="1"/>
      <c r="J485" s="1"/>
      <c r="K485" s="1"/>
      <c r="L485" s="1"/>
      <c r="M485" s="1"/>
      <c r="N485" s="1"/>
      <c r="O485" s="1"/>
      <c r="P485" s="1"/>
      <c r="Q485" s="1"/>
      <c r="R485" s="1"/>
      <c r="S485" s="1"/>
      <c r="T485" s="1"/>
    </row>
    <row r="486" spans="1:20" ht="9.75" customHeight="1">
      <c r="A486" s="1"/>
      <c r="B486" s="1"/>
      <c r="C486" s="1"/>
      <c r="D486" s="1"/>
      <c r="E486" s="1"/>
      <c r="F486" s="1"/>
      <c r="G486" s="1"/>
      <c r="H486" s="1"/>
      <c r="I486" s="1"/>
      <c r="J486" s="1"/>
      <c r="K486" s="1"/>
      <c r="L486" s="1"/>
      <c r="M486" s="1"/>
      <c r="N486" s="1"/>
      <c r="O486" s="1"/>
      <c r="P486" s="1"/>
      <c r="Q486" s="1"/>
      <c r="R486" s="1"/>
      <c r="S486" s="1"/>
      <c r="T486" s="1"/>
    </row>
    <row r="487" spans="1:20" ht="9.75" customHeight="1">
      <c r="A487" s="1"/>
      <c r="B487" s="1"/>
      <c r="C487" s="1"/>
      <c r="D487" s="1"/>
      <c r="E487" s="1"/>
      <c r="F487" s="1"/>
      <c r="G487" s="1"/>
      <c r="H487" s="1"/>
      <c r="I487" s="1"/>
      <c r="J487" s="1"/>
      <c r="K487" s="1"/>
      <c r="L487" s="1"/>
      <c r="M487" s="1"/>
      <c r="N487" s="1"/>
      <c r="O487" s="1"/>
      <c r="P487" s="1"/>
      <c r="Q487" s="1"/>
      <c r="R487" s="1"/>
      <c r="S487" s="1"/>
      <c r="T487" s="1"/>
    </row>
    <row r="488" spans="1:20" ht="9.75" customHeight="1">
      <c r="A488" s="1"/>
      <c r="B488" s="1"/>
      <c r="C488" s="1"/>
      <c r="D488" s="1"/>
      <c r="E488" s="1"/>
      <c r="F488" s="1"/>
      <c r="G488" s="1"/>
      <c r="H488" s="1"/>
      <c r="I488" s="1"/>
      <c r="J488" s="1"/>
      <c r="K488" s="1"/>
      <c r="L488" s="1"/>
      <c r="M488" s="1"/>
      <c r="N488" s="1"/>
      <c r="O488" s="1"/>
      <c r="P488" s="1"/>
      <c r="Q488" s="1"/>
      <c r="R488" s="1"/>
      <c r="S488" s="1"/>
      <c r="T488" s="1"/>
    </row>
    <row r="489" spans="1:20" ht="9.75" customHeight="1">
      <c r="A489" s="1"/>
      <c r="B489" s="1"/>
      <c r="C489" s="1"/>
      <c r="D489" s="1"/>
      <c r="E489" s="1"/>
      <c r="F489" s="1"/>
      <c r="G489" s="1"/>
      <c r="H489" s="1"/>
      <c r="I489" s="1"/>
      <c r="J489" s="1"/>
      <c r="K489" s="1"/>
      <c r="L489" s="1"/>
      <c r="M489" s="1"/>
      <c r="N489" s="1"/>
      <c r="O489" s="1"/>
      <c r="P489" s="1"/>
      <c r="Q489" s="1"/>
      <c r="R489" s="1"/>
      <c r="S489" s="1"/>
      <c r="T489" s="1"/>
    </row>
    <row r="490" spans="1:20" ht="9.75" customHeight="1">
      <c r="A490" s="1"/>
      <c r="B490" s="1"/>
      <c r="C490" s="1"/>
      <c r="D490" s="1"/>
      <c r="E490" s="1"/>
      <c r="F490" s="1"/>
      <c r="G490" s="1"/>
      <c r="H490" s="1"/>
      <c r="I490" s="1"/>
      <c r="J490" s="1"/>
      <c r="K490" s="1"/>
      <c r="L490" s="1"/>
      <c r="M490" s="1"/>
      <c r="N490" s="1"/>
      <c r="O490" s="1"/>
      <c r="P490" s="1"/>
      <c r="Q490" s="1"/>
      <c r="R490" s="1"/>
      <c r="S490" s="1"/>
      <c r="T490" s="1"/>
    </row>
    <row r="491" spans="1:20" ht="9.75" customHeight="1">
      <c r="A491" s="1"/>
      <c r="B491" s="1"/>
      <c r="C491" s="1"/>
      <c r="D491" s="1"/>
      <c r="E491" s="1"/>
      <c r="F491" s="1"/>
      <c r="G491" s="1"/>
      <c r="H491" s="1"/>
      <c r="I491" s="1"/>
      <c r="J491" s="1"/>
      <c r="K491" s="1"/>
      <c r="L491" s="1"/>
      <c r="M491" s="1"/>
      <c r="N491" s="1"/>
      <c r="O491" s="1"/>
      <c r="P491" s="1"/>
      <c r="Q491" s="1"/>
      <c r="R491" s="1"/>
      <c r="S491" s="1"/>
      <c r="T491" s="1"/>
    </row>
    <row r="492" spans="1:20" ht="9.75" customHeight="1">
      <c r="A492" s="1"/>
      <c r="B492" s="1"/>
      <c r="C492" s="1"/>
      <c r="D492" s="1"/>
      <c r="E492" s="1"/>
      <c r="F492" s="1"/>
      <c r="G492" s="1"/>
      <c r="H492" s="1"/>
      <c r="I492" s="1"/>
      <c r="J492" s="1"/>
      <c r="K492" s="1"/>
      <c r="L492" s="1"/>
      <c r="M492" s="1"/>
      <c r="N492" s="1"/>
      <c r="O492" s="1"/>
      <c r="P492" s="1"/>
      <c r="Q492" s="1"/>
      <c r="R492" s="1"/>
      <c r="S492" s="1"/>
      <c r="T492" s="1"/>
    </row>
    <row r="493" spans="1:20" ht="9.75" customHeight="1">
      <c r="A493" s="1"/>
      <c r="B493" s="1"/>
      <c r="C493" s="1"/>
      <c r="D493" s="1"/>
      <c r="E493" s="1"/>
      <c r="F493" s="1"/>
      <c r="G493" s="1"/>
      <c r="H493" s="1"/>
      <c r="I493" s="1"/>
      <c r="J493" s="1"/>
      <c r="K493" s="1"/>
      <c r="L493" s="1"/>
      <c r="M493" s="1"/>
      <c r="N493" s="1"/>
      <c r="O493" s="1"/>
      <c r="P493" s="1"/>
      <c r="Q493" s="1"/>
      <c r="R493" s="1"/>
      <c r="S493" s="1"/>
      <c r="T493" s="1"/>
    </row>
    <row r="494" spans="1:20" ht="9.75" customHeight="1">
      <c r="A494" s="1"/>
      <c r="B494" s="1"/>
      <c r="C494" s="1"/>
      <c r="D494" s="1"/>
      <c r="E494" s="1"/>
      <c r="F494" s="1"/>
      <c r="G494" s="1"/>
      <c r="H494" s="1"/>
      <c r="I494" s="1"/>
      <c r="J494" s="1"/>
      <c r="K494" s="1"/>
      <c r="L494" s="1"/>
      <c r="M494" s="1"/>
      <c r="N494" s="1"/>
      <c r="O494" s="1"/>
      <c r="P494" s="1"/>
      <c r="Q494" s="1"/>
      <c r="R494" s="1"/>
      <c r="S494" s="1"/>
      <c r="T494" s="1"/>
    </row>
    <row r="495" spans="1:20" ht="9.75" customHeight="1">
      <c r="A495" s="1"/>
      <c r="B495" s="1"/>
      <c r="C495" s="1"/>
      <c r="D495" s="1"/>
      <c r="E495" s="1"/>
      <c r="F495" s="1"/>
      <c r="G495" s="1"/>
      <c r="H495" s="1"/>
      <c r="I495" s="1"/>
      <c r="J495" s="1"/>
      <c r="K495" s="1"/>
      <c r="L495" s="1"/>
      <c r="M495" s="1"/>
      <c r="N495" s="1"/>
      <c r="O495" s="1"/>
      <c r="P495" s="1"/>
      <c r="Q495" s="1"/>
      <c r="R495" s="1"/>
      <c r="S495" s="1"/>
      <c r="T495" s="1"/>
    </row>
    <row r="496" spans="1:20" ht="9.75" customHeight="1">
      <c r="A496" s="1"/>
      <c r="B496" s="1"/>
      <c r="C496" s="1"/>
      <c r="D496" s="1"/>
      <c r="E496" s="1"/>
      <c r="F496" s="1"/>
      <c r="G496" s="1"/>
      <c r="H496" s="1"/>
      <c r="I496" s="1"/>
      <c r="J496" s="1"/>
      <c r="K496" s="1"/>
      <c r="L496" s="1"/>
      <c r="M496" s="1"/>
      <c r="N496" s="1"/>
      <c r="O496" s="1"/>
      <c r="P496" s="1"/>
      <c r="Q496" s="1"/>
      <c r="R496" s="1"/>
      <c r="S496" s="1"/>
      <c r="T496" s="1"/>
    </row>
    <row r="497" spans="1:20" ht="9.75" customHeight="1">
      <c r="A497" s="1"/>
      <c r="B497" s="1"/>
      <c r="C497" s="1"/>
      <c r="D497" s="1"/>
      <c r="E497" s="1"/>
      <c r="F497" s="1"/>
      <c r="G497" s="1"/>
      <c r="H497" s="1"/>
      <c r="I497" s="1"/>
      <c r="J497" s="1"/>
      <c r="K497" s="1"/>
      <c r="L497" s="1"/>
      <c r="M497" s="1"/>
      <c r="N497" s="1"/>
      <c r="O497" s="1"/>
      <c r="P497" s="1"/>
      <c r="Q497" s="1"/>
      <c r="R497" s="1"/>
      <c r="S497" s="1"/>
      <c r="T497" s="1"/>
    </row>
    <row r="498" spans="1:20" ht="9.75" customHeight="1">
      <c r="A498" s="1"/>
      <c r="B498" s="1"/>
      <c r="C498" s="1"/>
      <c r="D498" s="1"/>
      <c r="E498" s="1"/>
      <c r="F498" s="1"/>
      <c r="G498" s="1"/>
      <c r="H498" s="1"/>
      <c r="I498" s="1"/>
      <c r="J498" s="1"/>
      <c r="K498" s="1"/>
      <c r="L498" s="1"/>
      <c r="M498" s="1"/>
      <c r="N498" s="1"/>
      <c r="O498" s="1"/>
      <c r="P498" s="1"/>
      <c r="Q498" s="1"/>
      <c r="R498" s="1"/>
      <c r="S498" s="1"/>
      <c r="T498" s="1"/>
    </row>
    <row r="499" spans="1:20" ht="9.75" customHeight="1">
      <c r="A499" s="1"/>
      <c r="B499" s="1"/>
      <c r="C499" s="1"/>
      <c r="D499" s="1"/>
      <c r="E499" s="1"/>
      <c r="F499" s="1"/>
      <c r="G499" s="1"/>
      <c r="H499" s="1"/>
      <c r="I499" s="1"/>
      <c r="J499" s="1"/>
      <c r="K499" s="1"/>
      <c r="L499" s="1"/>
      <c r="M499" s="1"/>
      <c r="N499" s="1"/>
      <c r="O499" s="1"/>
      <c r="P499" s="1"/>
      <c r="Q499" s="1"/>
      <c r="R499" s="1"/>
      <c r="S499" s="1"/>
      <c r="T499" s="1"/>
    </row>
    <row r="500" spans="1:20" ht="9.75" customHeight="1">
      <c r="A500" s="1"/>
      <c r="B500" s="1"/>
      <c r="C500" s="1"/>
      <c r="D500" s="1"/>
      <c r="E500" s="1"/>
      <c r="F500" s="1"/>
      <c r="G500" s="1"/>
      <c r="H500" s="1"/>
      <c r="I500" s="1"/>
      <c r="J500" s="1"/>
      <c r="K500" s="1"/>
      <c r="L500" s="1"/>
      <c r="M500" s="1"/>
      <c r="N500" s="1"/>
      <c r="O500" s="1"/>
      <c r="P500" s="1"/>
      <c r="Q500" s="1"/>
      <c r="R500" s="1"/>
      <c r="S500" s="1"/>
      <c r="T500" s="1"/>
    </row>
    <row r="501" spans="1:20" ht="9.75" customHeight="1">
      <c r="A501" s="1"/>
      <c r="B501" s="1"/>
      <c r="C501" s="1"/>
      <c r="D501" s="1"/>
      <c r="E501" s="1"/>
      <c r="F501" s="1"/>
      <c r="G501" s="1"/>
      <c r="H501" s="1"/>
      <c r="I501" s="1"/>
      <c r="J501" s="1"/>
      <c r="K501" s="1"/>
      <c r="L501" s="1"/>
      <c r="M501" s="1"/>
      <c r="N501" s="1"/>
      <c r="O501" s="1"/>
      <c r="P501" s="1"/>
      <c r="Q501" s="1"/>
      <c r="R501" s="1"/>
      <c r="S501" s="1"/>
      <c r="T501" s="1"/>
    </row>
    <row r="502" spans="1:20" ht="9.75" customHeight="1">
      <c r="A502" s="1"/>
      <c r="B502" s="1"/>
      <c r="C502" s="1"/>
      <c r="D502" s="1"/>
      <c r="E502" s="1"/>
      <c r="F502" s="1"/>
      <c r="G502" s="1"/>
      <c r="H502" s="1"/>
      <c r="I502" s="1"/>
      <c r="J502" s="1"/>
      <c r="K502" s="1"/>
      <c r="L502" s="1"/>
      <c r="M502" s="1"/>
      <c r="N502" s="1"/>
      <c r="O502" s="1"/>
      <c r="P502" s="1"/>
      <c r="Q502" s="1"/>
      <c r="R502" s="1"/>
      <c r="S502" s="1"/>
      <c r="T502" s="1"/>
    </row>
    <row r="503" spans="1:20" ht="9.75" customHeight="1">
      <c r="A503" s="1"/>
      <c r="B503" s="1"/>
      <c r="C503" s="1"/>
      <c r="D503" s="1"/>
      <c r="E503" s="1"/>
      <c r="F503" s="1"/>
      <c r="G503" s="1"/>
      <c r="H503" s="1"/>
      <c r="I503" s="1"/>
      <c r="J503" s="1"/>
      <c r="K503" s="1"/>
      <c r="L503" s="1"/>
      <c r="M503" s="1"/>
      <c r="N503" s="1"/>
      <c r="O503" s="1"/>
      <c r="P503" s="1"/>
      <c r="Q503" s="1"/>
      <c r="R503" s="1"/>
      <c r="S503" s="1"/>
      <c r="T503" s="1"/>
    </row>
    <row r="504" spans="1:20" ht="9.75" customHeight="1">
      <c r="A504" s="1"/>
      <c r="B504" s="1"/>
      <c r="C504" s="1"/>
      <c r="D504" s="1"/>
      <c r="E504" s="1"/>
      <c r="F504" s="1"/>
      <c r="G504" s="1"/>
      <c r="H504" s="1"/>
      <c r="I504" s="1"/>
      <c r="J504" s="1"/>
      <c r="K504" s="1"/>
      <c r="L504" s="1"/>
      <c r="M504" s="1"/>
      <c r="N504" s="1"/>
      <c r="O504" s="1"/>
      <c r="P504" s="1"/>
      <c r="Q504" s="1"/>
      <c r="R504" s="1"/>
      <c r="S504" s="1"/>
      <c r="T504" s="1"/>
    </row>
    <row r="505" spans="1:20" ht="9.75" customHeight="1">
      <c r="A505" s="1"/>
      <c r="B505" s="1"/>
      <c r="C505" s="1"/>
      <c r="D505" s="1"/>
      <c r="E505" s="1"/>
      <c r="F505" s="1"/>
      <c r="G505" s="1"/>
      <c r="H505" s="1"/>
      <c r="I505" s="1"/>
      <c r="J505" s="1"/>
      <c r="K505" s="1"/>
      <c r="L505" s="1"/>
      <c r="M505" s="1"/>
      <c r="N505" s="1"/>
      <c r="O505" s="1"/>
      <c r="P505" s="1"/>
      <c r="Q505" s="1"/>
      <c r="R505" s="1"/>
      <c r="S505" s="1"/>
      <c r="T505" s="1"/>
    </row>
    <row r="506" spans="1:20" ht="9.75" customHeight="1">
      <c r="A506" s="1"/>
      <c r="B506" s="1"/>
      <c r="C506" s="1"/>
      <c r="D506" s="1"/>
      <c r="E506" s="1"/>
      <c r="F506" s="1"/>
      <c r="G506" s="1"/>
      <c r="H506" s="1"/>
      <c r="I506" s="1"/>
      <c r="J506" s="1"/>
      <c r="K506" s="1"/>
      <c r="L506" s="1"/>
      <c r="M506" s="1"/>
      <c r="N506" s="1"/>
      <c r="O506" s="1"/>
      <c r="P506" s="1"/>
      <c r="Q506" s="1"/>
      <c r="R506" s="1"/>
      <c r="S506" s="1"/>
      <c r="T506" s="1"/>
    </row>
    <row r="507" spans="1:20" ht="9.75" customHeight="1">
      <c r="A507" s="1"/>
      <c r="B507" s="1"/>
      <c r="C507" s="1"/>
      <c r="D507" s="1"/>
      <c r="E507" s="1"/>
      <c r="F507" s="1"/>
      <c r="G507" s="1"/>
      <c r="H507" s="1"/>
      <c r="I507" s="1"/>
      <c r="J507" s="1"/>
      <c r="K507" s="1"/>
      <c r="L507" s="1"/>
      <c r="M507" s="1"/>
      <c r="N507" s="1"/>
      <c r="O507" s="1"/>
      <c r="P507" s="1"/>
      <c r="Q507" s="1"/>
      <c r="R507" s="1"/>
      <c r="S507" s="1"/>
      <c r="T507" s="1"/>
    </row>
    <row r="508" spans="1:20" ht="9.75" customHeight="1">
      <c r="A508" s="1"/>
      <c r="B508" s="1"/>
      <c r="C508" s="1"/>
      <c r="D508" s="1"/>
      <c r="E508" s="1"/>
      <c r="F508" s="1"/>
      <c r="G508" s="1"/>
      <c r="H508" s="1"/>
      <c r="I508" s="1"/>
      <c r="J508" s="1"/>
      <c r="K508" s="1"/>
      <c r="L508" s="1"/>
      <c r="M508" s="1"/>
      <c r="N508" s="1"/>
      <c r="O508" s="1"/>
      <c r="P508" s="1"/>
      <c r="Q508" s="1"/>
      <c r="R508" s="1"/>
      <c r="S508" s="1"/>
      <c r="T508" s="1"/>
    </row>
    <row r="509" spans="1:20" ht="9.75" customHeight="1">
      <c r="A509" s="1"/>
      <c r="B509" s="1"/>
      <c r="C509" s="1"/>
      <c r="D509" s="1"/>
      <c r="E509" s="1"/>
      <c r="F509" s="1"/>
      <c r="G509" s="1"/>
      <c r="H509" s="1"/>
      <c r="I509" s="1"/>
      <c r="J509" s="1"/>
      <c r="K509" s="1"/>
      <c r="L509" s="1"/>
      <c r="M509" s="1"/>
      <c r="N509" s="1"/>
      <c r="O509" s="1"/>
      <c r="P509" s="1"/>
      <c r="Q509" s="1"/>
      <c r="R509" s="1"/>
      <c r="S509" s="1"/>
      <c r="T509" s="1"/>
    </row>
    <row r="510" spans="1:20" ht="9.75" customHeight="1">
      <c r="A510" s="1"/>
      <c r="B510" s="1"/>
      <c r="C510" s="1"/>
      <c r="D510" s="1"/>
      <c r="E510" s="1"/>
      <c r="F510" s="1"/>
      <c r="G510" s="1"/>
      <c r="H510" s="1"/>
      <c r="I510" s="1"/>
      <c r="J510" s="1"/>
      <c r="K510" s="1"/>
      <c r="L510" s="1"/>
      <c r="M510" s="1"/>
      <c r="N510" s="1"/>
      <c r="O510" s="1"/>
      <c r="P510" s="1"/>
      <c r="Q510" s="1"/>
      <c r="R510" s="1"/>
      <c r="S510" s="1"/>
      <c r="T510" s="1"/>
    </row>
    <row r="511" spans="1:20" ht="9.75" customHeight="1">
      <c r="A511" s="1"/>
      <c r="B511" s="1"/>
      <c r="C511" s="1"/>
      <c r="D511" s="1"/>
      <c r="E511" s="1"/>
      <c r="F511" s="1"/>
      <c r="G511" s="1"/>
      <c r="H511" s="1"/>
      <c r="I511" s="1"/>
      <c r="J511" s="1"/>
      <c r="K511" s="1"/>
      <c r="L511" s="1"/>
      <c r="M511" s="1"/>
      <c r="N511" s="1"/>
      <c r="O511" s="1"/>
      <c r="P511" s="1"/>
      <c r="Q511" s="1"/>
      <c r="R511" s="1"/>
      <c r="S511" s="1"/>
      <c r="T511" s="1"/>
    </row>
    <row r="512" spans="1:20" ht="9.75" customHeight="1">
      <c r="A512" s="1"/>
      <c r="B512" s="1"/>
      <c r="C512" s="1"/>
      <c r="D512" s="1"/>
      <c r="E512" s="1"/>
      <c r="F512" s="1"/>
      <c r="G512" s="1"/>
      <c r="H512" s="1"/>
      <c r="I512" s="1"/>
      <c r="J512" s="1"/>
      <c r="K512" s="1"/>
      <c r="L512" s="1"/>
      <c r="M512" s="1"/>
      <c r="N512" s="1"/>
      <c r="O512" s="1"/>
      <c r="P512" s="1"/>
      <c r="Q512" s="1"/>
      <c r="R512" s="1"/>
      <c r="S512" s="1"/>
      <c r="T512" s="1"/>
    </row>
    <row r="513" spans="1:20" ht="9.75" customHeight="1">
      <c r="A513" s="1"/>
      <c r="B513" s="1"/>
      <c r="C513" s="1"/>
      <c r="D513" s="1"/>
      <c r="E513" s="1"/>
      <c r="F513" s="1"/>
      <c r="G513" s="1"/>
      <c r="H513" s="1"/>
      <c r="I513" s="1"/>
      <c r="J513" s="1"/>
      <c r="K513" s="1"/>
      <c r="L513" s="1"/>
      <c r="M513" s="1"/>
      <c r="N513" s="1"/>
      <c r="O513" s="1"/>
      <c r="P513" s="1"/>
      <c r="Q513" s="1"/>
      <c r="R513" s="1"/>
      <c r="S513" s="1"/>
      <c r="T513" s="1"/>
    </row>
    <row r="514" spans="1:20" ht="9.75" customHeight="1">
      <c r="A514" s="1"/>
      <c r="B514" s="1"/>
      <c r="C514" s="1"/>
      <c r="D514" s="1"/>
      <c r="E514" s="1"/>
      <c r="F514" s="1"/>
      <c r="G514" s="1"/>
      <c r="H514" s="1"/>
      <c r="I514" s="1"/>
      <c r="J514" s="1"/>
      <c r="K514" s="1"/>
      <c r="L514" s="1"/>
      <c r="M514" s="1"/>
      <c r="N514" s="1"/>
      <c r="O514" s="1"/>
      <c r="P514" s="1"/>
      <c r="Q514" s="1"/>
      <c r="R514" s="1"/>
      <c r="S514" s="1"/>
      <c r="T514" s="1"/>
    </row>
    <row r="515" spans="1:20" ht="9.75" customHeight="1">
      <c r="A515" s="1"/>
      <c r="B515" s="1"/>
      <c r="C515" s="1"/>
      <c r="D515" s="1"/>
      <c r="E515" s="1"/>
      <c r="F515" s="1"/>
      <c r="G515" s="1"/>
      <c r="H515" s="1"/>
      <c r="I515" s="1"/>
      <c r="J515" s="1"/>
      <c r="K515" s="1"/>
      <c r="L515" s="1"/>
      <c r="M515" s="1"/>
      <c r="N515" s="1"/>
      <c r="O515" s="1"/>
      <c r="P515" s="1"/>
      <c r="Q515" s="1"/>
      <c r="R515" s="1"/>
      <c r="S515" s="1"/>
      <c r="T515" s="1"/>
    </row>
    <row r="516" spans="1:20" ht="9.75" customHeight="1">
      <c r="A516" s="1"/>
      <c r="B516" s="1"/>
      <c r="C516" s="1"/>
      <c r="D516" s="1"/>
      <c r="E516" s="1"/>
      <c r="F516" s="1"/>
      <c r="G516" s="1"/>
      <c r="H516" s="1"/>
      <c r="I516" s="1"/>
      <c r="J516" s="1"/>
      <c r="K516" s="1"/>
      <c r="L516" s="1"/>
      <c r="M516" s="1"/>
      <c r="N516" s="1"/>
      <c r="O516" s="1"/>
      <c r="P516" s="1"/>
      <c r="Q516" s="1"/>
      <c r="R516" s="1"/>
      <c r="S516" s="1"/>
      <c r="T516" s="1"/>
    </row>
    <row r="517" spans="1:20" ht="9.75" customHeight="1">
      <c r="A517" s="1"/>
      <c r="B517" s="1"/>
      <c r="C517" s="1"/>
      <c r="D517" s="1"/>
      <c r="E517" s="1"/>
      <c r="F517" s="1"/>
      <c r="G517" s="1"/>
      <c r="H517" s="1"/>
      <c r="I517" s="1"/>
      <c r="J517" s="1"/>
      <c r="K517" s="1"/>
      <c r="L517" s="1"/>
      <c r="M517" s="1"/>
      <c r="N517" s="1"/>
      <c r="O517" s="1"/>
      <c r="P517" s="1"/>
      <c r="Q517" s="1"/>
      <c r="R517" s="1"/>
      <c r="S517" s="1"/>
      <c r="T517" s="1"/>
    </row>
    <row r="518" spans="1:20" ht="9.75" customHeight="1">
      <c r="A518" s="1"/>
      <c r="B518" s="1"/>
      <c r="C518" s="1"/>
      <c r="D518" s="1"/>
      <c r="E518" s="1"/>
      <c r="F518" s="1"/>
      <c r="G518" s="1"/>
      <c r="H518" s="1"/>
      <c r="I518" s="1"/>
      <c r="J518" s="1"/>
      <c r="K518" s="1"/>
      <c r="L518" s="1"/>
      <c r="M518" s="1"/>
      <c r="N518" s="1"/>
      <c r="O518" s="1"/>
      <c r="P518" s="1"/>
      <c r="Q518" s="1"/>
      <c r="R518" s="1"/>
      <c r="S518" s="1"/>
      <c r="T518" s="1"/>
    </row>
    <row r="519" spans="1:20" ht="9.75" customHeight="1">
      <c r="A519" s="1"/>
      <c r="B519" s="1"/>
      <c r="C519" s="1"/>
      <c r="D519" s="1"/>
      <c r="E519" s="1"/>
      <c r="F519" s="1"/>
      <c r="G519" s="1"/>
      <c r="H519" s="1"/>
      <c r="I519" s="1"/>
      <c r="J519" s="1"/>
      <c r="K519" s="1"/>
      <c r="L519" s="1"/>
      <c r="M519" s="1"/>
      <c r="N519" s="1"/>
      <c r="O519" s="1"/>
      <c r="P519" s="1"/>
      <c r="Q519" s="1"/>
      <c r="R519" s="1"/>
      <c r="S519" s="1"/>
      <c r="T519" s="1"/>
    </row>
    <row r="520" spans="1:20" ht="9.75" customHeight="1">
      <c r="A520" s="1"/>
      <c r="B520" s="1"/>
      <c r="C520" s="1"/>
      <c r="D520" s="1"/>
      <c r="E520" s="1"/>
      <c r="F520" s="1"/>
      <c r="G520" s="1"/>
      <c r="H520" s="1"/>
      <c r="I520" s="1"/>
      <c r="J520" s="1"/>
      <c r="K520" s="1"/>
      <c r="L520" s="1"/>
      <c r="M520" s="1"/>
      <c r="N520" s="1"/>
      <c r="O520" s="1"/>
      <c r="P520" s="1"/>
      <c r="Q520" s="1"/>
      <c r="R520" s="1"/>
      <c r="S520" s="1"/>
      <c r="T520" s="1"/>
    </row>
    <row r="521" spans="1:20" ht="9.75" customHeight="1">
      <c r="A521" s="1"/>
      <c r="B521" s="1"/>
      <c r="C521" s="1"/>
      <c r="D521" s="1"/>
      <c r="E521" s="1"/>
      <c r="F521" s="1"/>
      <c r="G521" s="1"/>
      <c r="H521" s="1"/>
      <c r="I521" s="1"/>
      <c r="J521" s="1"/>
      <c r="K521" s="1"/>
      <c r="L521" s="1"/>
      <c r="M521" s="1"/>
      <c r="N521" s="1"/>
      <c r="O521" s="1"/>
      <c r="P521" s="1"/>
      <c r="Q521" s="1"/>
      <c r="R521" s="1"/>
      <c r="S521" s="1"/>
      <c r="T521" s="1"/>
    </row>
    <row r="522" spans="1:20" ht="9.75" customHeight="1">
      <c r="A522" s="1"/>
      <c r="B522" s="1"/>
      <c r="C522" s="1"/>
      <c r="D522" s="1"/>
      <c r="E522" s="1"/>
      <c r="F522" s="1"/>
      <c r="G522" s="1"/>
      <c r="H522" s="1"/>
      <c r="I522" s="1"/>
      <c r="J522" s="1"/>
      <c r="K522" s="1"/>
      <c r="L522" s="1"/>
      <c r="M522" s="1"/>
      <c r="N522" s="1"/>
      <c r="O522" s="1"/>
      <c r="P522" s="1"/>
      <c r="Q522" s="1"/>
      <c r="R522" s="1"/>
      <c r="S522" s="1"/>
      <c r="T522" s="1"/>
    </row>
    <row r="523" spans="1:20" ht="9.75" customHeight="1">
      <c r="A523" s="1"/>
      <c r="B523" s="1"/>
      <c r="C523" s="1"/>
      <c r="D523" s="1"/>
      <c r="E523" s="1"/>
      <c r="F523" s="1"/>
      <c r="G523" s="1"/>
      <c r="H523" s="1"/>
      <c r="I523" s="1"/>
      <c r="J523" s="1"/>
      <c r="K523" s="1"/>
      <c r="L523" s="1"/>
      <c r="M523" s="1"/>
      <c r="N523" s="1"/>
      <c r="O523" s="1"/>
      <c r="P523" s="1"/>
      <c r="Q523" s="1"/>
      <c r="R523" s="1"/>
      <c r="S523" s="1"/>
      <c r="T523" s="1"/>
    </row>
    <row r="524" spans="1:20" ht="9.75" customHeight="1">
      <c r="A524" s="1"/>
      <c r="B524" s="1"/>
      <c r="C524" s="1"/>
      <c r="D524" s="1"/>
      <c r="E524" s="1"/>
      <c r="F524" s="1"/>
      <c r="G524" s="1"/>
      <c r="H524" s="1"/>
      <c r="I524" s="1"/>
      <c r="J524" s="1"/>
      <c r="K524" s="1"/>
      <c r="L524" s="1"/>
      <c r="M524" s="1"/>
      <c r="N524" s="1"/>
      <c r="O524" s="1"/>
      <c r="P524" s="1"/>
      <c r="Q524" s="1"/>
      <c r="R524" s="1"/>
      <c r="S524" s="1"/>
      <c r="T524" s="1"/>
    </row>
    <row r="525" spans="1:20" ht="9.75" customHeight="1">
      <c r="A525" s="1"/>
      <c r="B525" s="1"/>
      <c r="C525" s="1"/>
      <c r="D525" s="1"/>
      <c r="E525" s="1"/>
      <c r="F525" s="1"/>
      <c r="G525" s="1"/>
      <c r="H525" s="1"/>
      <c r="I525" s="1"/>
      <c r="J525" s="1"/>
      <c r="K525" s="1"/>
      <c r="L525" s="1"/>
      <c r="M525" s="1"/>
      <c r="N525" s="1"/>
      <c r="O525" s="1"/>
      <c r="P525" s="1"/>
      <c r="Q525" s="1"/>
      <c r="R525" s="1"/>
      <c r="S525" s="1"/>
      <c r="T525" s="1"/>
    </row>
    <row r="526" spans="1:20" ht="9.75" customHeight="1">
      <c r="A526" s="1"/>
      <c r="B526" s="1"/>
      <c r="C526" s="1"/>
      <c r="D526" s="1"/>
      <c r="E526" s="1"/>
      <c r="F526" s="1"/>
      <c r="G526" s="1"/>
      <c r="H526" s="1"/>
      <c r="I526" s="1"/>
      <c r="J526" s="1"/>
      <c r="K526" s="1"/>
      <c r="L526" s="1"/>
      <c r="M526" s="1"/>
      <c r="N526" s="1"/>
      <c r="O526" s="1"/>
      <c r="P526" s="1"/>
      <c r="Q526" s="1"/>
      <c r="R526" s="1"/>
      <c r="S526" s="1"/>
      <c r="T526" s="1"/>
    </row>
    <row r="527" spans="1:20" ht="9.75" customHeight="1">
      <c r="A527" s="1"/>
      <c r="B527" s="1"/>
      <c r="C527" s="1"/>
      <c r="D527" s="1"/>
      <c r="E527" s="1"/>
      <c r="F527" s="1"/>
      <c r="G527" s="1"/>
      <c r="H527" s="1"/>
      <c r="I527" s="1"/>
      <c r="J527" s="1"/>
      <c r="K527" s="1"/>
      <c r="L527" s="1"/>
      <c r="M527" s="1"/>
      <c r="N527" s="1"/>
      <c r="O527" s="1"/>
      <c r="P527" s="1"/>
      <c r="Q527" s="1"/>
      <c r="R527" s="1"/>
      <c r="S527" s="1"/>
      <c r="T527" s="1"/>
    </row>
    <row r="528" spans="1:20" ht="9.75" customHeight="1">
      <c r="A528" s="1"/>
      <c r="B528" s="1"/>
      <c r="C528" s="1"/>
      <c r="D528" s="1"/>
      <c r="E528" s="1"/>
      <c r="F528" s="1"/>
      <c r="G528" s="1"/>
      <c r="H528" s="1"/>
      <c r="I528" s="1"/>
      <c r="J528" s="1"/>
      <c r="K528" s="1"/>
      <c r="L528" s="1"/>
      <c r="M528" s="1"/>
      <c r="N528" s="1"/>
      <c r="O528" s="1"/>
      <c r="P528" s="1"/>
      <c r="Q528" s="1"/>
      <c r="R528" s="1"/>
      <c r="S528" s="1"/>
      <c r="T528" s="1"/>
    </row>
    <row r="529" spans="1:20" ht="9.75" customHeight="1">
      <c r="A529" s="1"/>
      <c r="B529" s="1"/>
      <c r="C529" s="1"/>
      <c r="D529" s="1"/>
      <c r="E529" s="1"/>
      <c r="F529" s="1"/>
      <c r="G529" s="1"/>
      <c r="H529" s="1"/>
      <c r="I529" s="1"/>
      <c r="J529" s="1"/>
      <c r="K529" s="1"/>
      <c r="L529" s="1"/>
      <c r="M529" s="1"/>
      <c r="N529" s="1"/>
      <c r="O529" s="1"/>
      <c r="P529" s="1"/>
      <c r="Q529" s="1"/>
      <c r="R529" s="1"/>
      <c r="S529" s="1"/>
      <c r="T529" s="1"/>
    </row>
    <row r="530" spans="1:20" ht="9.75" customHeight="1">
      <c r="A530" s="1"/>
      <c r="B530" s="1"/>
      <c r="C530" s="1"/>
      <c r="D530" s="1"/>
      <c r="E530" s="1"/>
      <c r="F530" s="1"/>
      <c r="G530" s="1"/>
      <c r="H530" s="1"/>
      <c r="I530" s="1"/>
      <c r="J530" s="1"/>
      <c r="K530" s="1"/>
      <c r="L530" s="1"/>
      <c r="M530" s="1"/>
      <c r="N530" s="1"/>
      <c r="O530" s="1"/>
      <c r="P530" s="1"/>
      <c r="Q530" s="1"/>
      <c r="R530" s="1"/>
      <c r="S530" s="1"/>
      <c r="T530" s="1"/>
    </row>
    <row r="531" spans="1:20" ht="9.75" customHeight="1">
      <c r="A531" s="1"/>
      <c r="B531" s="1"/>
      <c r="C531" s="1"/>
      <c r="D531" s="1"/>
      <c r="E531" s="1"/>
      <c r="F531" s="1"/>
      <c r="G531" s="1"/>
      <c r="H531" s="1"/>
      <c r="I531" s="1"/>
      <c r="J531" s="1"/>
      <c r="K531" s="1"/>
      <c r="L531" s="1"/>
      <c r="M531" s="1"/>
      <c r="N531" s="1"/>
      <c r="O531" s="1"/>
      <c r="P531" s="1"/>
      <c r="Q531" s="1"/>
      <c r="R531" s="1"/>
      <c r="S531" s="1"/>
      <c r="T531" s="1"/>
    </row>
    <row r="532" spans="1:20" ht="9.75" customHeight="1">
      <c r="A532" s="1"/>
      <c r="B532" s="1"/>
      <c r="C532" s="1"/>
      <c r="D532" s="1"/>
      <c r="E532" s="1"/>
      <c r="F532" s="1"/>
      <c r="G532" s="1"/>
      <c r="H532" s="1"/>
      <c r="I532" s="1"/>
      <c r="J532" s="1"/>
      <c r="K532" s="1"/>
      <c r="L532" s="1"/>
      <c r="M532" s="1"/>
      <c r="N532" s="1"/>
      <c r="O532" s="1"/>
      <c r="P532" s="1"/>
      <c r="Q532" s="1"/>
      <c r="R532" s="1"/>
      <c r="S532" s="1"/>
      <c r="T532" s="1"/>
    </row>
    <row r="533" spans="1:20" ht="9.75" customHeight="1">
      <c r="A533" s="1"/>
      <c r="B533" s="1"/>
      <c r="C533" s="1"/>
      <c r="D533" s="1"/>
      <c r="E533" s="1"/>
      <c r="F533" s="1"/>
      <c r="G533" s="1"/>
      <c r="H533" s="1"/>
      <c r="I533" s="1"/>
      <c r="J533" s="1"/>
      <c r="K533" s="1"/>
      <c r="L533" s="1"/>
      <c r="M533" s="1"/>
      <c r="N533" s="1"/>
      <c r="O533" s="1"/>
      <c r="P533" s="1"/>
      <c r="Q533" s="1"/>
      <c r="R533" s="1"/>
      <c r="S533" s="1"/>
      <c r="T533" s="1"/>
    </row>
    <row r="534" spans="1:20" ht="9.75" customHeight="1">
      <c r="A534" s="1"/>
      <c r="B534" s="1"/>
      <c r="C534" s="1"/>
      <c r="D534" s="1"/>
      <c r="E534" s="1"/>
      <c r="F534" s="1"/>
      <c r="G534" s="1"/>
      <c r="H534" s="1"/>
      <c r="I534" s="1"/>
      <c r="J534" s="1"/>
      <c r="K534" s="1"/>
      <c r="L534" s="1"/>
      <c r="M534" s="1"/>
      <c r="N534" s="1"/>
      <c r="O534" s="1"/>
      <c r="P534" s="1"/>
      <c r="Q534" s="1"/>
      <c r="R534" s="1"/>
      <c r="S534" s="1"/>
      <c r="T534" s="1"/>
    </row>
    <row r="535" spans="1:20" ht="9.75" customHeight="1">
      <c r="A535" s="1"/>
      <c r="B535" s="1"/>
      <c r="C535" s="1"/>
      <c r="D535" s="1"/>
      <c r="E535" s="1"/>
      <c r="F535" s="1"/>
      <c r="G535" s="1"/>
      <c r="H535" s="1"/>
      <c r="I535" s="1"/>
      <c r="J535" s="1"/>
      <c r="K535" s="1"/>
      <c r="L535" s="1"/>
      <c r="M535" s="1"/>
      <c r="N535" s="1"/>
      <c r="O535" s="1"/>
      <c r="P535" s="1"/>
      <c r="Q535" s="1"/>
      <c r="R535" s="1"/>
      <c r="S535" s="1"/>
      <c r="T535" s="1"/>
    </row>
    <row r="536" spans="1:20" ht="9.75" customHeight="1">
      <c r="A536" s="1"/>
      <c r="B536" s="1"/>
      <c r="C536" s="1"/>
      <c r="D536" s="1"/>
      <c r="E536" s="1"/>
      <c r="F536" s="1"/>
      <c r="G536" s="1"/>
      <c r="H536" s="1"/>
      <c r="I536" s="1"/>
      <c r="J536" s="1"/>
      <c r="K536" s="1"/>
      <c r="L536" s="1"/>
      <c r="M536" s="1"/>
      <c r="N536" s="1"/>
      <c r="O536" s="1"/>
      <c r="P536" s="1"/>
      <c r="Q536" s="1"/>
      <c r="R536" s="1"/>
      <c r="S536" s="1"/>
      <c r="T536" s="1"/>
    </row>
    <row r="537" spans="1:20" ht="9.75" customHeight="1">
      <c r="A537" s="1"/>
      <c r="B537" s="1"/>
      <c r="C537" s="1"/>
      <c r="D537" s="1"/>
      <c r="E537" s="1"/>
      <c r="F537" s="1"/>
      <c r="G537" s="1"/>
      <c r="H537" s="1"/>
      <c r="I537" s="1"/>
      <c r="J537" s="1"/>
      <c r="K537" s="1"/>
      <c r="L537" s="1"/>
      <c r="M537" s="1"/>
      <c r="N537" s="1"/>
      <c r="O537" s="1"/>
      <c r="P537" s="1"/>
      <c r="Q537" s="1"/>
      <c r="R537" s="1"/>
      <c r="S537" s="1"/>
      <c r="T537" s="1"/>
    </row>
    <row r="538" spans="1:20" ht="9.75" customHeight="1">
      <c r="A538" s="1"/>
      <c r="B538" s="1"/>
      <c r="C538" s="1"/>
      <c r="D538" s="1"/>
      <c r="E538" s="1"/>
      <c r="F538" s="1"/>
      <c r="G538" s="1"/>
      <c r="H538" s="1"/>
      <c r="I538" s="1"/>
      <c r="J538" s="1"/>
      <c r="K538" s="1"/>
      <c r="L538" s="1"/>
      <c r="M538" s="1"/>
      <c r="N538" s="1"/>
      <c r="O538" s="1"/>
      <c r="P538" s="1"/>
      <c r="Q538" s="1"/>
      <c r="R538" s="1"/>
      <c r="S538" s="1"/>
      <c r="T538" s="1"/>
    </row>
    <row r="539" spans="1:20" ht="9.75" customHeight="1">
      <c r="A539" s="1"/>
      <c r="B539" s="1"/>
      <c r="C539" s="1"/>
      <c r="D539" s="1"/>
      <c r="E539" s="1"/>
      <c r="F539" s="1"/>
      <c r="G539" s="1"/>
      <c r="H539" s="1"/>
      <c r="I539" s="1"/>
      <c r="J539" s="1"/>
      <c r="K539" s="1"/>
      <c r="L539" s="1"/>
      <c r="M539" s="1"/>
      <c r="N539" s="1"/>
      <c r="O539" s="1"/>
      <c r="P539" s="1"/>
      <c r="Q539" s="1"/>
      <c r="R539" s="1"/>
      <c r="S539" s="1"/>
      <c r="T539" s="1"/>
    </row>
    <row r="540" spans="1:20" ht="9.75" customHeight="1">
      <c r="A540" s="1"/>
      <c r="B540" s="1"/>
      <c r="C540" s="1"/>
      <c r="D540" s="1"/>
      <c r="E540" s="1"/>
      <c r="F540" s="1"/>
      <c r="G540" s="1"/>
      <c r="H540" s="1"/>
      <c r="I540" s="1"/>
      <c r="J540" s="1"/>
      <c r="K540" s="1"/>
      <c r="L540" s="1"/>
      <c r="M540" s="1"/>
      <c r="N540" s="1"/>
      <c r="O540" s="1"/>
      <c r="P540" s="1"/>
      <c r="Q540" s="1"/>
      <c r="R540" s="1"/>
      <c r="S540" s="1"/>
      <c r="T540" s="1"/>
    </row>
    <row r="541" spans="1:20" ht="9.75" customHeight="1">
      <c r="A541" s="1"/>
      <c r="B541" s="1"/>
      <c r="C541" s="1"/>
      <c r="D541" s="1"/>
      <c r="E541" s="1"/>
      <c r="F541" s="1"/>
      <c r="G541" s="1"/>
      <c r="H541" s="1"/>
      <c r="I541" s="1"/>
      <c r="J541" s="1"/>
      <c r="K541" s="1"/>
      <c r="L541" s="1"/>
      <c r="M541" s="1"/>
      <c r="N541" s="1"/>
      <c r="O541" s="1"/>
      <c r="P541" s="1"/>
      <c r="Q541" s="1"/>
      <c r="R541" s="1"/>
      <c r="S541" s="1"/>
      <c r="T541" s="1"/>
    </row>
    <row r="542" spans="1:20" ht="9.75" customHeight="1">
      <c r="A542" s="1"/>
      <c r="B542" s="1"/>
      <c r="C542" s="1"/>
      <c r="D542" s="1"/>
      <c r="E542" s="1"/>
      <c r="F542" s="1"/>
      <c r="G542" s="1"/>
      <c r="H542" s="1"/>
      <c r="I542" s="1"/>
      <c r="J542" s="1"/>
      <c r="K542" s="1"/>
      <c r="L542" s="1"/>
      <c r="M542" s="1"/>
      <c r="N542" s="1"/>
      <c r="O542" s="1"/>
      <c r="P542" s="1"/>
      <c r="Q542" s="1"/>
      <c r="R542" s="1"/>
      <c r="S542" s="1"/>
      <c r="T542" s="1"/>
    </row>
    <row r="543" spans="1:20" ht="9.75" customHeight="1">
      <c r="A543" s="1"/>
      <c r="B543" s="1"/>
      <c r="C543" s="1"/>
      <c r="D543" s="1"/>
      <c r="E543" s="1"/>
      <c r="F543" s="1"/>
      <c r="G543" s="1"/>
      <c r="H543" s="1"/>
      <c r="I543" s="1"/>
      <c r="J543" s="1"/>
      <c r="K543" s="1"/>
      <c r="L543" s="1"/>
      <c r="M543" s="1"/>
      <c r="N543" s="1"/>
      <c r="O543" s="1"/>
      <c r="P543" s="1"/>
      <c r="Q543" s="1"/>
      <c r="R543" s="1"/>
      <c r="S543" s="1"/>
      <c r="T543" s="1"/>
    </row>
    <row r="544" spans="1:20" ht="9.75" customHeight="1">
      <c r="A544" s="1"/>
      <c r="B544" s="1"/>
      <c r="C544" s="1"/>
      <c r="D544" s="1"/>
      <c r="E544" s="1"/>
      <c r="F544" s="1"/>
      <c r="G544" s="1"/>
      <c r="H544" s="1"/>
      <c r="I544" s="1"/>
      <c r="J544" s="1"/>
      <c r="K544" s="1"/>
      <c r="L544" s="1"/>
      <c r="M544" s="1"/>
      <c r="N544" s="1"/>
      <c r="O544" s="1"/>
      <c r="P544" s="1"/>
      <c r="Q544" s="1"/>
      <c r="R544" s="1"/>
      <c r="S544" s="1"/>
      <c r="T544" s="1"/>
    </row>
    <row r="545" spans="1:20" ht="9.75" customHeight="1">
      <c r="A545" s="1"/>
      <c r="B545" s="1"/>
      <c r="C545" s="1"/>
      <c r="D545" s="1"/>
      <c r="E545" s="1"/>
      <c r="F545" s="1"/>
      <c r="G545" s="1"/>
      <c r="H545" s="1"/>
      <c r="I545" s="1"/>
      <c r="J545" s="1"/>
      <c r="K545" s="1"/>
      <c r="L545" s="1"/>
      <c r="M545" s="1"/>
      <c r="N545" s="1"/>
      <c r="O545" s="1"/>
      <c r="P545" s="1"/>
      <c r="Q545" s="1"/>
      <c r="R545" s="1"/>
      <c r="S545" s="1"/>
      <c r="T545" s="1"/>
    </row>
    <row r="546" spans="1:20" ht="9.75" customHeight="1">
      <c r="A546" s="1"/>
      <c r="B546" s="1"/>
      <c r="C546" s="1"/>
      <c r="D546" s="1"/>
      <c r="E546" s="1"/>
      <c r="F546" s="1"/>
      <c r="G546" s="1"/>
      <c r="H546" s="1"/>
      <c r="I546" s="1"/>
      <c r="J546" s="1"/>
      <c r="K546" s="1"/>
      <c r="L546" s="1"/>
      <c r="M546" s="1"/>
      <c r="N546" s="1"/>
      <c r="O546" s="1"/>
      <c r="P546" s="1"/>
      <c r="Q546" s="1"/>
      <c r="R546" s="1"/>
      <c r="S546" s="1"/>
      <c r="T546" s="1"/>
    </row>
    <row r="547" spans="1:20" ht="9.75" customHeight="1">
      <c r="A547" s="1"/>
      <c r="B547" s="1"/>
      <c r="C547" s="1"/>
      <c r="D547" s="1"/>
      <c r="E547" s="1"/>
      <c r="F547" s="1"/>
      <c r="G547" s="1"/>
      <c r="H547" s="1"/>
      <c r="I547" s="1"/>
      <c r="J547" s="1"/>
      <c r="K547" s="1"/>
      <c r="L547" s="1"/>
      <c r="M547" s="1"/>
      <c r="N547" s="1"/>
      <c r="O547" s="1"/>
      <c r="P547" s="1"/>
      <c r="Q547" s="1"/>
      <c r="R547" s="1"/>
      <c r="S547" s="1"/>
      <c r="T547" s="1"/>
    </row>
    <row r="548" spans="1:20" ht="9.75" customHeight="1">
      <c r="A548" s="1"/>
      <c r="B548" s="1"/>
      <c r="C548" s="1"/>
      <c r="D548" s="1"/>
      <c r="E548" s="1"/>
      <c r="F548" s="1"/>
      <c r="G548" s="1"/>
      <c r="H548" s="1"/>
      <c r="I548" s="1"/>
      <c r="J548" s="1"/>
      <c r="K548" s="1"/>
      <c r="L548" s="1"/>
      <c r="M548" s="1"/>
      <c r="N548" s="1"/>
      <c r="O548" s="1"/>
      <c r="P548" s="1"/>
      <c r="Q548" s="1"/>
      <c r="R548" s="1"/>
      <c r="S548" s="1"/>
      <c r="T548" s="1"/>
    </row>
    <row r="549" spans="1:20" ht="9.75" customHeight="1">
      <c r="A549" s="1"/>
      <c r="B549" s="1"/>
      <c r="C549" s="1"/>
      <c r="D549" s="1"/>
      <c r="E549" s="1"/>
      <c r="F549" s="1"/>
      <c r="G549" s="1"/>
      <c r="H549" s="1"/>
      <c r="I549" s="1"/>
      <c r="J549" s="1"/>
      <c r="K549" s="1"/>
      <c r="L549" s="1"/>
      <c r="M549" s="1"/>
      <c r="N549" s="1"/>
      <c r="O549" s="1"/>
      <c r="P549" s="1"/>
      <c r="Q549" s="1"/>
      <c r="R549" s="1"/>
      <c r="S549" s="1"/>
      <c r="T549" s="1"/>
    </row>
    <row r="550" spans="1:20" ht="9.75" customHeight="1">
      <c r="A550" s="1"/>
      <c r="B550" s="1"/>
      <c r="C550" s="1"/>
      <c r="D550" s="1"/>
      <c r="E550" s="1"/>
      <c r="F550" s="1"/>
      <c r="G550" s="1"/>
      <c r="H550" s="1"/>
      <c r="I550" s="1"/>
      <c r="J550" s="1"/>
      <c r="K550" s="1"/>
      <c r="L550" s="1"/>
      <c r="M550" s="1"/>
      <c r="N550" s="1"/>
      <c r="O550" s="1"/>
      <c r="P550" s="1"/>
      <c r="Q550" s="1"/>
      <c r="R550" s="1"/>
      <c r="S550" s="1"/>
      <c r="T550" s="1"/>
    </row>
    <row r="551" spans="1:20" ht="9.75" customHeight="1">
      <c r="A551" s="1"/>
      <c r="B551" s="1"/>
      <c r="C551" s="1"/>
      <c r="D551" s="1"/>
      <c r="E551" s="1"/>
      <c r="F551" s="1"/>
      <c r="G551" s="1"/>
      <c r="H551" s="1"/>
      <c r="I551" s="1"/>
      <c r="J551" s="1"/>
      <c r="K551" s="1"/>
      <c r="L551" s="1"/>
      <c r="M551" s="1"/>
      <c r="N551" s="1"/>
      <c r="O551" s="1"/>
      <c r="P551" s="1"/>
      <c r="Q551" s="1"/>
      <c r="R551" s="1"/>
      <c r="S551" s="1"/>
      <c r="T551" s="1"/>
    </row>
    <row r="552" spans="1:20" ht="9.75" customHeight="1">
      <c r="A552" s="1"/>
      <c r="B552" s="1"/>
      <c r="C552" s="1"/>
      <c r="D552" s="1"/>
      <c r="E552" s="1"/>
      <c r="F552" s="1"/>
      <c r="G552" s="1"/>
      <c r="H552" s="1"/>
      <c r="I552" s="1"/>
      <c r="J552" s="1"/>
      <c r="K552" s="1"/>
      <c r="L552" s="1"/>
      <c r="M552" s="1"/>
      <c r="N552" s="1"/>
      <c r="O552" s="1"/>
      <c r="P552" s="1"/>
      <c r="Q552" s="1"/>
      <c r="R552" s="1"/>
      <c r="S552" s="1"/>
      <c r="T552" s="1"/>
    </row>
    <row r="553" spans="1:20" ht="9.75" customHeight="1">
      <c r="A553" s="1"/>
      <c r="B553" s="1"/>
      <c r="C553" s="1"/>
      <c r="D553" s="1"/>
      <c r="E553" s="1"/>
      <c r="F553" s="1"/>
      <c r="G553" s="1"/>
      <c r="H553" s="1"/>
      <c r="I553" s="1"/>
      <c r="J553" s="1"/>
      <c r="K553" s="1"/>
      <c r="L553" s="1"/>
      <c r="M553" s="1"/>
      <c r="N553" s="1"/>
      <c r="O553" s="1"/>
      <c r="P553" s="1"/>
      <c r="Q553" s="1"/>
      <c r="R553" s="1"/>
      <c r="S553" s="1"/>
      <c r="T553" s="1"/>
    </row>
    <row r="554" spans="1:20" ht="9.75" customHeight="1">
      <c r="A554" s="1"/>
      <c r="B554" s="1"/>
      <c r="C554" s="1"/>
      <c r="D554" s="1"/>
      <c r="E554" s="1"/>
      <c r="F554" s="1"/>
      <c r="G554" s="1"/>
      <c r="H554" s="1"/>
      <c r="I554" s="1"/>
      <c r="J554" s="1"/>
      <c r="K554" s="1"/>
      <c r="L554" s="1"/>
      <c r="M554" s="1"/>
      <c r="N554" s="1"/>
      <c r="O554" s="1"/>
      <c r="P554" s="1"/>
      <c r="Q554" s="1"/>
      <c r="R554" s="1"/>
      <c r="S554" s="1"/>
      <c r="T554" s="1"/>
    </row>
    <row r="555" spans="1:20" ht="9.75" customHeight="1">
      <c r="A555" s="1"/>
      <c r="B555" s="1"/>
      <c r="C555" s="1"/>
      <c r="D555" s="1"/>
      <c r="E555" s="1"/>
      <c r="F555" s="1"/>
      <c r="G555" s="1"/>
      <c r="H555" s="1"/>
      <c r="I555" s="1"/>
      <c r="J555" s="1"/>
      <c r="K555" s="1"/>
      <c r="L555" s="1"/>
      <c r="M555" s="1"/>
      <c r="N555" s="1"/>
      <c r="O555" s="1"/>
      <c r="P555" s="1"/>
      <c r="Q555" s="1"/>
      <c r="R555" s="1"/>
      <c r="S555" s="1"/>
      <c r="T555" s="1"/>
    </row>
    <row r="556" spans="1:20" ht="9.75" customHeight="1">
      <c r="A556" s="1"/>
      <c r="B556" s="1"/>
      <c r="C556" s="1"/>
      <c r="D556" s="1"/>
      <c r="E556" s="1"/>
      <c r="F556" s="1"/>
      <c r="G556" s="1"/>
      <c r="H556" s="1"/>
      <c r="I556" s="1"/>
      <c r="J556" s="1"/>
      <c r="K556" s="1"/>
      <c r="L556" s="1"/>
      <c r="M556" s="1"/>
      <c r="N556" s="1"/>
      <c r="O556" s="1"/>
      <c r="P556" s="1"/>
      <c r="Q556" s="1"/>
      <c r="R556" s="1"/>
      <c r="S556" s="1"/>
      <c r="T556" s="1"/>
    </row>
    <row r="557" spans="1:20" ht="9.75" customHeight="1">
      <c r="A557" s="1"/>
      <c r="B557" s="1"/>
      <c r="C557" s="1"/>
      <c r="D557" s="1"/>
      <c r="E557" s="1"/>
      <c r="F557" s="1"/>
      <c r="G557" s="1"/>
      <c r="H557" s="1"/>
      <c r="I557" s="1"/>
      <c r="J557" s="1"/>
      <c r="K557" s="1"/>
      <c r="L557" s="1"/>
      <c r="M557" s="1"/>
      <c r="N557" s="1"/>
      <c r="O557" s="1"/>
      <c r="P557" s="1"/>
      <c r="Q557" s="1"/>
      <c r="R557" s="1"/>
      <c r="S557" s="1"/>
      <c r="T557" s="1"/>
    </row>
    <row r="558" spans="1:20" ht="9.75" customHeight="1">
      <c r="A558" s="1"/>
      <c r="B558" s="1"/>
      <c r="C558" s="1"/>
      <c r="D558" s="1"/>
      <c r="E558" s="1"/>
      <c r="F558" s="1"/>
      <c r="G558" s="1"/>
      <c r="H558" s="1"/>
      <c r="I558" s="1"/>
      <c r="J558" s="1"/>
      <c r="K558" s="1"/>
      <c r="L558" s="1"/>
      <c r="M558" s="1"/>
      <c r="N558" s="1"/>
      <c r="O558" s="1"/>
      <c r="P558" s="1"/>
      <c r="Q558" s="1"/>
      <c r="R558" s="1"/>
      <c r="S558" s="1"/>
      <c r="T558" s="1"/>
    </row>
    <row r="559" spans="1:20" ht="9.75" customHeight="1">
      <c r="A559" s="1"/>
      <c r="B559" s="1"/>
      <c r="C559" s="1"/>
      <c r="D559" s="1"/>
      <c r="E559" s="1"/>
      <c r="F559" s="1"/>
      <c r="G559" s="1"/>
      <c r="H559" s="1"/>
      <c r="I559" s="1"/>
      <c r="J559" s="1"/>
      <c r="K559" s="1"/>
      <c r="L559" s="1"/>
      <c r="M559" s="1"/>
      <c r="N559" s="1"/>
      <c r="O559" s="1"/>
      <c r="P559" s="1"/>
      <c r="Q559" s="1"/>
      <c r="R559" s="1"/>
      <c r="S559" s="1"/>
      <c r="T559" s="1"/>
    </row>
    <row r="560" spans="1:20" ht="9.75" customHeight="1">
      <c r="A560" s="1"/>
      <c r="B560" s="1"/>
      <c r="C560" s="1"/>
      <c r="D560" s="1"/>
      <c r="E560" s="1"/>
      <c r="F560" s="1"/>
      <c r="G560" s="1"/>
      <c r="H560" s="1"/>
      <c r="I560" s="1"/>
      <c r="J560" s="1"/>
      <c r="K560" s="1"/>
      <c r="L560" s="1"/>
      <c r="M560" s="1"/>
      <c r="N560" s="1"/>
      <c r="O560" s="1"/>
      <c r="P560" s="1"/>
      <c r="Q560" s="1"/>
      <c r="R560" s="1"/>
      <c r="S560" s="1"/>
      <c r="T560" s="1"/>
    </row>
    <row r="561" spans="1:20" ht="9.75" customHeight="1">
      <c r="A561" s="1"/>
      <c r="B561" s="1"/>
      <c r="C561" s="1"/>
      <c r="D561" s="1"/>
      <c r="E561" s="1"/>
      <c r="F561" s="1"/>
      <c r="G561" s="1"/>
      <c r="H561" s="1"/>
      <c r="I561" s="1"/>
      <c r="J561" s="1"/>
      <c r="K561" s="1"/>
      <c r="L561" s="1"/>
      <c r="M561" s="1"/>
      <c r="N561" s="1"/>
      <c r="O561" s="1"/>
      <c r="P561" s="1"/>
      <c r="Q561" s="1"/>
      <c r="R561" s="1"/>
      <c r="S561" s="1"/>
      <c r="T561" s="1"/>
    </row>
    <row r="562" spans="1:20" ht="9.75" customHeight="1">
      <c r="A562" s="1"/>
      <c r="B562" s="1"/>
      <c r="C562" s="1"/>
      <c r="D562" s="1"/>
      <c r="E562" s="1"/>
      <c r="F562" s="1"/>
      <c r="G562" s="1"/>
      <c r="H562" s="1"/>
      <c r="I562" s="1"/>
      <c r="J562" s="1"/>
      <c r="K562" s="1"/>
      <c r="L562" s="1"/>
      <c r="M562" s="1"/>
      <c r="N562" s="1"/>
      <c r="O562" s="1"/>
      <c r="P562" s="1"/>
      <c r="Q562" s="1"/>
      <c r="R562" s="1"/>
      <c r="S562" s="1"/>
      <c r="T562" s="1"/>
    </row>
    <row r="563" spans="1:20" ht="9.75" customHeight="1">
      <c r="A563" s="1"/>
      <c r="B563" s="1"/>
      <c r="C563" s="1"/>
      <c r="D563" s="1"/>
      <c r="E563" s="1"/>
      <c r="F563" s="1"/>
      <c r="G563" s="1"/>
      <c r="H563" s="1"/>
      <c r="I563" s="1"/>
      <c r="J563" s="1"/>
      <c r="K563" s="1"/>
      <c r="L563" s="1"/>
      <c r="M563" s="1"/>
      <c r="N563" s="1"/>
      <c r="O563" s="1"/>
      <c r="P563" s="1"/>
      <c r="Q563" s="1"/>
      <c r="R563" s="1"/>
      <c r="S563" s="1"/>
      <c r="T563" s="1"/>
    </row>
    <row r="564" spans="1:20" ht="9.75" customHeight="1">
      <c r="A564" s="1"/>
      <c r="B564" s="1"/>
      <c r="C564" s="1"/>
      <c r="D564" s="1"/>
      <c r="E564" s="1"/>
      <c r="F564" s="1"/>
      <c r="G564" s="1"/>
      <c r="H564" s="1"/>
      <c r="I564" s="1"/>
      <c r="J564" s="1"/>
      <c r="K564" s="1"/>
      <c r="L564" s="1"/>
      <c r="M564" s="1"/>
      <c r="N564" s="1"/>
      <c r="O564" s="1"/>
      <c r="P564" s="1"/>
      <c r="Q564" s="1"/>
      <c r="R564" s="1"/>
      <c r="S564" s="1"/>
      <c r="T564" s="1"/>
    </row>
    <row r="565" spans="1:20" ht="9.75" customHeight="1">
      <c r="A565" s="1"/>
      <c r="B565" s="1"/>
      <c r="C565" s="1"/>
      <c r="D565" s="1"/>
      <c r="E565" s="1"/>
      <c r="F565" s="1"/>
      <c r="G565" s="1"/>
      <c r="H565" s="1"/>
      <c r="I565" s="1"/>
      <c r="J565" s="1"/>
      <c r="K565" s="1"/>
      <c r="L565" s="1"/>
      <c r="M565" s="1"/>
      <c r="N565" s="1"/>
      <c r="O565" s="1"/>
      <c r="P565" s="1"/>
      <c r="Q565" s="1"/>
      <c r="R565" s="1"/>
      <c r="S565" s="1"/>
      <c r="T565" s="1"/>
    </row>
    <row r="566" spans="1:20" ht="9.75" customHeight="1">
      <c r="A566" s="1"/>
      <c r="B566" s="1"/>
      <c r="C566" s="1"/>
      <c r="D566" s="1"/>
      <c r="E566" s="1"/>
      <c r="F566" s="1"/>
      <c r="G566" s="1"/>
      <c r="H566" s="1"/>
      <c r="I566" s="1"/>
      <c r="J566" s="1"/>
      <c r="K566" s="1"/>
      <c r="L566" s="1"/>
      <c r="M566" s="1"/>
      <c r="N566" s="1"/>
      <c r="O566" s="1"/>
      <c r="P566" s="1"/>
      <c r="Q566" s="1"/>
      <c r="R566" s="1"/>
      <c r="S566" s="1"/>
      <c r="T566" s="1"/>
    </row>
    <row r="567" spans="1:20" ht="9.75" customHeight="1">
      <c r="A567" s="1"/>
      <c r="B567" s="1"/>
      <c r="C567" s="1"/>
      <c r="D567" s="1"/>
      <c r="E567" s="1"/>
      <c r="F567" s="1"/>
      <c r="G567" s="1"/>
      <c r="H567" s="1"/>
      <c r="I567" s="1"/>
      <c r="J567" s="1"/>
      <c r="K567" s="1"/>
      <c r="L567" s="1"/>
      <c r="M567" s="1"/>
      <c r="N567" s="1"/>
      <c r="O567" s="1"/>
      <c r="P567" s="1"/>
      <c r="Q567" s="1"/>
      <c r="R567" s="1"/>
      <c r="S567" s="1"/>
      <c r="T567" s="1"/>
    </row>
    <row r="568" spans="1:20" ht="9.75" customHeight="1">
      <c r="A568" s="1"/>
      <c r="B568" s="1"/>
      <c r="C568" s="1"/>
      <c r="D568" s="1"/>
      <c r="E568" s="1"/>
      <c r="F568" s="1"/>
      <c r="G568" s="1"/>
      <c r="H568" s="1"/>
      <c r="I568" s="1"/>
      <c r="J568" s="1"/>
      <c r="K568" s="1"/>
      <c r="L568" s="1"/>
      <c r="M568" s="1"/>
      <c r="N568" s="1"/>
      <c r="O568" s="1"/>
      <c r="P568" s="1"/>
      <c r="Q568" s="1"/>
      <c r="R568" s="1"/>
      <c r="S568" s="1"/>
      <c r="T568" s="1"/>
    </row>
    <row r="569" spans="1:20" ht="9.75" customHeight="1">
      <c r="A569" s="1"/>
      <c r="B569" s="1"/>
      <c r="C569" s="1"/>
      <c r="D569" s="1"/>
      <c r="E569" s="1"/>
      <c r="F569" s="1"/>
      <c r="G569" s="1"/>
      <c r="H569" s="1"/>
      <c r="I569" s="1"/>
      <c r="J569" s="1"/>
      <c r="K569" s="1"/>
      <c r="L569" s="1"/>
      <c r="M569" s="1"/>
      <c r="N569" s="1"/>
      <c r="O569" s="1"/>
      <c r="P569" s="1"/>
      <c r="Q569" s="1"/>
      <c r="R569" s="1"/>
      <c r="S569" s="1"/>
      <c r="T569" s="1"/>
    </row>
    <row r="570" spans="1:20" ht="9.75" customHeight="1">
      <c r="A570" s="1"/>
      <c r="B570" s="1"/>
      <c r="C570" s="1"/>
      <c r="D570" s="1"/>
      <c r="E570" s="1"/>
      <c r="F570" s="1"/>
      <c r="G570" s="1"/>
      <c r="H570" s="1"/>
      <c r="I570" s="1"/>
      <c r="J570" s="1"/>
      <c r="K570" s="1"/>
      <c r="L570" s="1"/>
      <c r="M570" s="1"/>
      <c r="N570" s="1"/>
      <c r="O570" s="1"/>
      <c r="P570" s="1"/>
      <c r="Q570" s="1"/>
      <c r="R570" s="1"/>
      <c r="S570" s="1"/>
      <c r="T570" s="1"/>
    </row>
    <row r="571" spans="1:20" ht="9.75" customHeight="1">
      <c r="A571" s="1"/>
      <c r="B571" s="1"/>
      <c r="C571" s="1"/>
      <c r="D571" s="1"/>
      <c r="E571" s="1"/>
      <c r="F571" s="1"/>
      <c r="G571" s="1"/>
      <c r="H571" s="1"/>
      <c r="I571" s="1"/>
      <c r="J571" s="1"/>
      <c r="K571" s="1"/>
      <c r="L571" s="1"/>
      <c r="M571" s="1"/>
      <c r="N571" s="1"/>
      <c r="O571" s="1"/>
      <c r="P571" s="1"/>
      <c r="Q571" s="1"/>
      <c r="R571" s="1"/>
      <c r="S571" s="1"/>
      <c r="T571" s="1"/>
    </row>
    <row r="572" spans="1:20" ht="9.75" customHeight="1">
      <c r="A572" s="1"/>
      <c r="B572" s="1"/>
      <c r="C572" s="1"/>
      <c r="D572" s="1"/>
      <c r="E572" s="1"/>
      <c r="F572" s="1"/>
      <c r="G572" s="1"/>
      <c r="H572" s="1"/>
      <c r="I572" s="1"/>
      <c r="J572" s="1"/>
      <c r="K572" s="1"/>
      <c r="L572" s="1"/>
      <c r="M572" s="1"/>
      <c r="N572" s="1"/>
      <c r="O572" s="1"/>
      <c r="P572" s="1"/>
      <c r="Q572" s="1"/>
      <c r="R572" s="1"/>
      <c r="S572" s="1"/>
      <c r="T572" s="1"/>
    </row>
    <row r="573" spans="1:20" ht="9.75" customHeight="1">
      <c r="A573" s="1"/>
      <c r="B573" s="1"/>
      <c r="C573" s="1"/>
      <c r="D573" s="1"/>
      <c r="E573" s="1"/>
      <c r="F573" s="1"/>
      <c r="G573" s="1"/>
      <c r="H573" s="1"/>
      <c r="I573" s="1"/>
      <c r="J573" s="1"/>
      <c r="K573" s="1"/>
      <c r="L573" s="1"/>
      <c r="M573" s="1"/>
      <c r="N573" s="1"/>
      <c r="O573" s="1"/>
      <c r="P573" s="1"/>
      <c r="Q573" s="1"/>
      <c r="R573" s="1"/>
      <c r="S573" s="1"/>
      <c r="T573" s="1"/>
    </row>
    <row r="574" spans="1:20" ht="9.75" customHeight="1">
      <c r="A574" s="1"/>
      <c r="B574" s="1"/>
      <c r="C574" s="1"/>
      <c r="D574" s="1"/>
      <c r="E574" s="1"/>
      <c r="F574" s="1"/>
      <c r="G574" s="1"/>
      <c r="H574" s="1"/>
      <c r="I574" s="1"/>
      <c r="J574" s="1"/>
      <c r="K574" s="1"/>
      <c r="L574" s="1"/>
      <c r="M574" s="1"/>
      <c r="N574" s="1"/>
      <c r="O574" s="1"/>
      <c r="P574" s="1"/>
      <c r="Q574" s="1"/>
      <c r="R574" s="1"/>
      <c r="S574" s="1"/>
      <c r="T574" s="1"/>
    </row>
    <row r="575" spans="1:20" ht="9.75" customHeight="1">
      <c r="A575" s="1"/>
      <c r="B575" s="1"/>
      <c r="C575" s="1"/>
      <c r="D575" s="1"/>
      <c r="E575" s="1"/>
      <c r="F575" s="1"/>
      <c r="G575" s="1"/>
      <c r="H575" s="1"/>
      <c r="I575" s="1"/>
      <c r="J575" s="1"/>
      <c r="K575" s="1"/>
      <c r="L575" s="1"/>
      <c r="M575" s="1"/>
      <c r="N575" s="1"/>
      <c r="O575" s="1"/>
      <c r="P575" s="1"/>
      <c r="Q575" s="1"/>
      <c r="R575" s="1"/>
      <c r="S575" s="1"/>
      <c r="T575" s="1"/>
    </row>
    <row r="576" spans="1:20" ht="9.75" customHeight="1">
      <c r="A576" s="1"/>
      <c r="B576" s="1"/>
      <c r="C576" s="1"/>
      <c r="D576" s="1"/>
      <c r="E576" s="1"/>
      <c r="F576" s="1"/>
      <c r="G576" s="1"/>
      <c r="H576" s="1"/>
      <c r="I576" s="1"/>
      <c r="J576" s="1"/>
      <c r="K576" s="1"/>
      <c r="L576" s="1"/>
      <c r="M576" s="1"/>
      <c r="N576" s="1"/>
      <c r="O576" s="1"/>
      <c r="P576" s="1"/>
      <c r="Q576" s="1"/>
      <c r="R576" s="1"/>
      <c r="S576" s="1"/>
      <c r="T576" s="1"/>
    </row>
    <row r="577" spans="1:20" ht="9.75" customHeight="1">
      <c r="A577" s="1"/>
      <c r="B577" s="1"/>
      <c r="C577" s="1"/>
      <c r="D577" s="1"/>
      <c r="E577" s="1"/>
      <c r="F577" s="1"/>
      <c r="G577" s="1"/>
      <c r="H577" s="1"/>
      <c r="I577" s="1"/>
      <c r="J577" s="1"/>
      <c r="K577" s="1"/>
      <c r="L577" s="1"/>
      <c r="M577" s="1"/>
      <c r="N577" s="1"/>
      <c r="O577" s="1"/>
      <c r="P577" s="1"/>
      <c r="Q577" s="1"/>
      <c r="R577" s="1"/>
      <c r="S577" s="1"/>
      <c r="T577" s="1"/>
    </row>
    <row r="578" spans="1:20" ht="9.75" customHeight="1">
      <c r="A578" s="1"/>
      <c r="B578" s="1"/>
      <c r="C578" s="1"/>
      <c r="D578" s="1"/>
      <c r="E578" s="1"/>
      <c r="F578" s="1"/>
      <c r="G578" s="1"/>
      <c r="H578" s="1"/>
      <c r="I578" s="1"/>
      <c r="J578" s="1"/>
      <c r="K578" s="1"/>
      <c r="L578" s="1"/>
      <c r="M578" s="1"/>
      <c r="N578" s="1"/>
      <c r="O578" s="1"/>
      <c r="P578" s="1"/>
      <c r="Q578" s="1"/>
      <c r="R578" s="1"/>
      <c r="S578" s="1"/>
      <c r="T578" s="1"/>
    </row>
    <row r="579" spans="1:20" ht="9.75" customHeight="1">
      <c r="A579" s="1"/>
      <c r="B579" s="1"/>
      <c r="C579" s="1"/>
      <c r="D579" s="1"/>
      <c r="E579" s="1"/>
      <c r="F579" s="1"/>
      <c r="G579" s="1"/>
      <c r="H579" s="1"/>
      <c r="I579" s="1"/>
      <c r="J579" s="1"/>
      <c r="K579" s="1"/>
      <c r="L579" s="1"/>
      <c r="M579" s="1"/>
      <c r="N579" s="1"/>
      <c r="O579" s="1"/>
      <c r="P579" s="1"/>
      <c r="Q579" s="1"/>
      <c r="R579" s="1"/>
      <c r="S579" s="1"/>
      <c r="T579" s="1"/>
    </row>
    <row r="580" spans="1:20" ht="9.75" customHeight="1">
      <c r="A580" s="1"/>
      <c r="B580" s="1"/>
      <c r="C580" s="1"/>
      <c r="D580" s="1"/>
      <c r="E580" s="1"/>
      <c r="F580" s="1"/>
      <c r="G580" s="1"/>
      <c r="H580" s="1"/>
      <c r="I580" s="1"/>
      <c r="J580" s="1"/>
      <c r="K580" s="1"/>
      <c r="L580" s="1"/>
      <c r="M580" s="1"/>
      <c r="N580" s="1"/>
      <c r="O580" s="1"/>
      <c r="P580" s="1"/>
      <c r="Q580" s="1"/>
      <c r="R580" s="1"/>
      <c r="S580" s="1"/>
      <c r="T580" s="1"/>
    </row>
    <row r="581" spans="1:20" ht="9.75" customHeight="1">
      <c r="A581" s="1"/>
      <c r="B581" s="1"/>
      <c r="C581" s="1"/>
      <c r="D581" s="1"/>
      <c r="E581" s="1"/>
      <c r="F581" s="1"/>
      <c r="G581" s="1"/>
      <c r="H581" s="1"/>
      <c r="I581" s="1"/>
      <c r="J581" s="1"/>
      <c r="K581" s="1"/>
      <c r="L581" s="1"/>
      <c r="M581" s="1"/>
      <c r="N581" s="1"/>
      <c r="O581" s="1"/>
      <c r="P581" s="1"/>
      <c r="Q581" s="1"/>
      <c r="R581" s="1"/>
      <c r="S581" s="1"/>
      <c r="T581" s="1"/>
    </row>
    <row r="582" spans="1:20" ht="9.75" customHeight="1">
      <c r="A582" s="1"/>
      <c r="B582" s="1"/>
      <c r="C582" s="1"/>
      <c r="D582" s="1"/>
      <c r="E582" s="1"/>
      <c r="F582" s="1"/>
      <c r="G582" s="1"/>
      <c r="H582" s="1"/>
      <c r="I582" s="1"/>
      <c r="J582" s="1"/>
      <c r="K582" s="1"/>
      <c r="L582" s="1"/>
      <c r="M582" s="1"/>
      <c r="N582" s="1"/>
      <c r="O582" s="1"/>
      <c r="P582" s="1"/>
      <c r="Q582" s="1"/>
      <c r="R582" s="1"/>
      <c r="S582" s="1"/>
      <c r="T582" s="1"/>
    </row>
    <row r="583" spans="1:20" ht="9.75" customHeight="1">
      <c r="A583" s="1"/>
      <c r="B583" s="1"/>
      <c r="C583" s="1"/>
      <c r="D583" s="1"/>
      <c r="E583" s="1"/>
      <c r="F583" s="1"/>
      <c r="G583" s="1"/>
      <c r="H583" s="1"/>
      <c r="I583" s="1"/>
      <c r="J583" s="1"/>
      <c r="K583" s="1"/>
      <c r="L583" s="1"/>
      <c r="M583" s="1"/>
      <c r="N583" s="1"/>
      <c r="O583" s="1"/>
      <c r="P583" s="1"/>
      <c r="Q583" s="1"/>
      <c r="R583" s="1"/>
      <c r="S583" s="1"/>
      <c r="T583" s="1"/>
    </row>
    <row r="584" spans="1:20" ht="9.75" customHeight="1">
      <c r="A584" s="1"/>
      <c r="B584" s="1"/>
      <c r="C584" s="1"/>
      <c r="D584" s="1"/>
      <c r="E584" s="1"/>
      <c r="F584" s="1"/>
      <c r="G584" s="1"/>
      <c r="H584" s="1"/>
      <c r="I584" s="1"/>
      <c r="J584" s="1"/>
      <c r="K584" s="1"/>
      <c r="L584" s="1"/>
      <c r="M584" s="1"/>
      <c r="N584" s="1"/>
      <c r="O584" s="1"/>
      <c r="P584" s="1"/>
      <c r="Q584" s="1"/>
      <c r="R584" s="1"/>
      <c r="S584" s="1"/>
      <c r="T584" s="1"/>
    </row>
    <row r="585" spans="1:20" ht="9.75" customHeight="1">
      <c r="A585" s="1"/>
      <c r="B585" s="1"/>
      <c r="C585" s="1"/>
      <c r="D585" s="1"/>
      <c r="E585" s="1"/>
      <c r="F585" s="1"/>
      <c r="G585" s="1"/>
      <c r="H585" s="1"/>
      <c r="I585" s="1"/>
      <c r="J585" s="1"/>
      <c r="K585" s="1"/>
      <c r="L585" s="1"/>
      <c r="M585" s="1"/>
      <c r="N585" s="1"/>
      <c r="O585" s="1"/>
      <c r="P585" s="1"/>
      <c r="Q585" s="1"/>
      <c r="R585" s="1"/>
      <c r="S585" s="1"/>
      <c r="T585" s="1"/>
    </row>
    <row r="586" spans="1:20" ht="9.75" customHeight="1">
      <c r="A586" s="1"/>
      <c r="B586" s="1"/>
      <c r="C586" s="1"/>
      <c r="D586" s="1"/>
      <c r="E586" s="1"/>
      <c r="F586" s="1"/>
      <c r="G586" s="1"/>
      <c r="H586" s="1"/>
      <c r="I586" s="1"/>
      <c r="J586" s="1"/>
      <c r="K586" s="1"/>
      <c r="L586" s="1"/>
      <c r="M586" s="1"/>
      <c r="N586" s="1"/>
      <c r="O586" s="1"/>
      <c r="P586" s="1"/>
      <c r="Q586" s="1"/>
      <c r="R586" s="1"/>
      <c r="S586" s="1"/>
      <c r="T586" s="1"/>
    </row>
    <row r="587" spans="1:20" ht="9.75" customHeight="1">
      <c r="A587" s="1"/>
      <c r="B587" s="1"/>
      <c r="C587" s="1"/>
      <c r="D587" s="1"/>
      <c r="E587" s="1"/>
      <c r="F587" s="1"/>
      <c r="G587" s="1"/>
      <c r="H587" s="1"/>
      <c r="I587" s="1"/>
      <c r="J587" s="1"/>
      <c r="K587" s="1"/>
      <c r="L587" s="1"/>
      <c r="M587" s="1"/>
      <c r="N587" s="1"/>
      <c r="O587" s="1"/>
      <c r="P587" s="1"/>
      <c r="Q587" s="1"/>
      <c r="R587" s="1"/>
      <c r="S587" s="1"/>
      <c r="T587" s="1"/>
    </row>
    <row r="588" spans="1:20" ht="9.75" customHeight="1">
      <c r="A588" s="1"/>
      <c r="B588" s="1"/>
      <c r="C588" s="1"/>
      <c r="D588" s="1"/>
      <c r="E588" s="1"/>
      <c r="F588" s="1"/>
      <c r="G588" s="1"/>
      <c r="H588" s="1"/>
      <c r="I588" s="1"/>
      <c r="J588" s="1"/>
      <c r="K588" s="1"/>
      <c r="L588" s="1"/>
      <c r="M588" s="1"/>
      <c r="N588" s="1"/>
      <c r="O588" s="1"/>
      <c r="P588" s="1"/>
      <c r="Q588" s="1"/>
      <c r="R588" s="1"/>
      <c r="S588" s="1"/>
      <c r="T588" s="1"/>
    </row>
    <row r="589" spans="1:20" ht="9.75" customHeight="1">
      <c r="A589" s="1"/>
      <c r="B589" s="1"/>
      <c r="C589" s="1"/>
      <c r="D589" s="1"/>
      <c r="E589" s="1"/>
      <c r="F589" s="1"/>
      <c r="G589" s="1"/>
      <c r="H589" s="1"/>
      <c r="I589" s="1"/>
      <c r="J589" s="1"/>
      <c r="K589" s="1"/>
      <c r="L589" s="1"/>
      <c r="M589" s="1"/>
      <c r="N589" s="1"/>
      <c r="O589" s="1"/>
      <c r="P589" s="1"/>
      <c r="Q589" s="1"/>
      <c r="R589" s="1"/>
      <c r="S589" s="1"/>
      <c r="T589" s="1"/>
    </row>
    <row r="590" spans="1:20" ht="9.75" customHeight="1">
      <c r="A590" s="1"/>
      <c r="B590" s="1"/>
      <c r="C590" s="1"/>
      <c r="D590" s="1"/>
      <c r="E590" s="1"/>
      <c r="F590" s="1"/>
      <c r="G590" s="1"/>
      <c r="H590" s="1"/>
      <c r="I590" s="1"/>
      <c r="J590" s="1"/>
      <c r="K590" s="1"/>
      <c r="L590" s="1"/>
      <c r="M590" s="1"/>
      <c r="N590" s="1"/>
      <c r="O590" s="1"/>
      <c r="P590" s="1"/>
      <c r="Q590" s="1"/>
      <c r="R590" s="1"/>
      <c r="S590" s="1"/>
      <c r="T590" s="1"/>
    </row>
    <row r="591" spans="1:20" ht="9.75" customHeight="1">
      <c r="A591" s="1"/>
      <c r="B591" s="1"/>
      <c r="C591" s="1"/>
      <c r="D591" s="1"/>
      <c r="E591" s="1"/>
      <c r="F591" s="1"/>
      <c r="G591" s="1"/>
      <c r="H591" s="1"/>
      <c r="I591" s="1"/>
      <c r="J591" s="1"/>
      <c r="K591" s="1"/>
      <c r="L591" s="1"/>
      <c r="M591" s="1"/>
      <c r="N591" s="1"/>
      <c r="O591" s="1"/>
      <c r="P591" s="1"/>
      <c r="Q591" s="1"/>
      <c r="R591" s="1"/>
      <c r="S591" s="1"/>
      <c r="T591" s="1"/>
    </row>
    <row r="592" spans="1:20" ht="9.75" customHeight="1">
      <c r="A592" s="1"/>
      <c r="B592" s="1"/>
      <c r="C592" s="1"/>
      <c r="D592" s="1"/>
      <c r="E592" s="1"/>
      <c r="F592" s="1"/>
      <c r="G592" s="1"/>
      <c r="H592" s="1"/>
      <c r="I592" s="1"/>
      <c r="J592" s="1"/>
      <c r="K592" s="1"/>
      <c r="L592" s="1"/>
      <c r="M592" s="1"/>
      <c r="N592" s="1"/>
      <c r="O592" s="1"/>
      <c r="P592" s="1"/>
      <c r="Q592" s="1"/>
      <c r="R592" s="1"/>
      <c r="S592" s="1"/>
      <c r="T592" s="1"/>
    </row>
    <row r="593" spans="1:20" ht="9.75" customHeight="1">
      <c r="A593" s="1"/>
      <c r="B593" s="1"/>
      <c r="C593" s="1"/>
      <c r="D593" s="1"/>
      <c r="E593" s="1"/>
      <c r="F593" s="1"/>
      <c r="G593" s="1"/>
      <c r="H593" s="1"/>
      <c r="I593" s="1"/>
      <c r="J593" s="1"/>
      <c r="K593" s="1"/>
      <c r="L593" s="1"/>
      <c r="M593" s="1"/>
      <c r="N593" s="1"/>
      <c r="O593" s="1"/>
      <c r="P593" s="1"/>
      <c r="Q593" s="1"/>
      <c r="R593" s="1"/>
      <c r="S593" s="1"/>
      <c r="T593" s="1"/>
    </row>
    <row r="594" spans="1:20" ht="9.75" customHeight="1">
      <c r="A594" s="1"/>
      <c r="B594" s="1"/>
      <c r="C594" s="1"/>
      <c r="D594" s="1"/>
      <c r="E594" s="1"/>
      <c r="F594" s="1"/>
      <c r="G594" s="1"/>
      <c r="H594" s="1"/>
      <c r="I594" s="1"/>
      <c r="J594" s="1"/>
      <c r="K594" s="1"/>
      <c r="L594" s="1"/>
      <c r="M594" s="1"/>
      <c r="N594" s="1"/>
      <c r="O594" s="1"/>
      <c r="P594" s="1"/>
      <c r="Q594" s="1"/>
      <c r="R594" s="1"/>
      <c r="S594" s="1"/>
      <c r="T594" s="1"/>
    </row>
    <row r="595" spans="1:20" ht="9.75" customHeight="1">
      <c r="A595" s="1"/>
      <c r="B595" s="1"/>
      <c r="C595" s="1"/>
      <c r="D595" s="1"/>
      <c r="E595" s="1"/>
      <c r="F595" s="1"/>
      <c r="G595" s="1"/>
      <c r="H595" s="1"/>
      <c r="I595" s="1"/>
      <c r="J595" s="1"/>
      <c r="K595" s="1"/>
      <c r="L595" s="1"/>
      <c r="M595" s="1"/>
      <c r="N595" s="1"/>
      <c r="O595" s="1"/>
      <c r="P595" s="1"/>
      <c r="Q595" s="1"/>
      <c r="R595" s="1"/>
      <c r="S595" s="1"/>
      <c r="T595" s="1"/>
    </row>
    <row r="596" spans="1:20" ht="9.75" customHeight="1">
      <c r="A596" s="1"/>
      <c r="B596" s="1"/>
      <c r="C596" s="1"/>
      <c r="D596" s="1"/>
      <c r="E596" s="1"/>
      <c r="F596" s="1"/>
      <c r="G596" s="1"/>
      <c r="H596" s="1"/>
      <c r="I596" s="1"/>
      <c r="J596" s="1"/>
      <c r="K596" s="1"/>
      <c r="L596" s="1"/>
      <c r="M596" s="1"/>
      <c r="N596" s="1"/>
      <c r="O596" s="1"/>
      <c r="P596" s="1"/>
      <c r="Q596" s="1"/>
      <c r="R596" s="1"/>
      <c r="S596" s="1"/>
      <c r="T596" s="1"/>
    </row>
    <row r="597" spans="1:20" ht="9.75" customHeight="1">
      <c r="A597" s="1"/>
      <c r="B597" s="1"/>
      <c r="C597" s="1"/>
      <c r="D597" s="1"/>
      <c r="E597" s="1"/>
      <c r="F597" s="1"/>
      <c r="G597" s="1"/>
      <c r="H597" s="1"/>
      <c r="I597" s="1"/>
      <c r="J597" s="1"/>
      <c r="K597" s="1"/>
      <c r="L597" s="1"/>
      <c r="M597" s="1"/>
      <c r="N597" s="1"/>
      <c r="O597" s="1"/>
      <c r="P597" s="1"/>
      <c r="Q597" s="1"/>
      <c r="R597" s="1"/>
      <c r="S597" s="1"/>
      <c r="T597" s="1"/>
    </row>
    <row r="598" spans="1:20" ht="9.75" customHeight="1">
      <c r="A598" s="1"/>
      <c r="B598" s="1"/>
      <c r="C598" s="1"/>
      <c r="D598" s="1"/>
      <c r="E598" s="1"/>
      <c r="F598" s="1"/>
      <c r="G598" s="1"/>
      <c r="H598" s="1"/>
      <c r="I598" s="1"/>
      <c r="J598" s="1"/>
      <c r="K598" s="1"/>
      <c r="L598" s="1"/>
      <c r="M598" s="1"/>
      <c r="N598" s="1"/>
      <c r="O598" s="1"/>
      <c r="P598" s="1"/>
      <c r="Q598" s="1"/>
      <c r="R598" s="1"/>
      <c r="S598" s="1"/>
      <c r="T598" s="1"/>
    </row>
    <row r="599" spans="1:20" ht="9.75" customHeight="1">
      <c r="A599" s="1"/>
      <c r="B599" s="1"/>
      <c r="C599" s="1"/>
      <c r="D599" s="1"/>
      <c r="E599" s="1"/>
      <c r="F599" s="1"/>
      <c r="G599" s="1"/>
      <c r="H599" s="1"/>
      <c r="I599" s="1"/>
      <c r="J599" s="1"/>
      <c r="K599" s="1"/>
      <c r="L599" s="1"/>
      <c r="M599" s="1"/>
      <c r="N599" s="1"/>
      <c r="O599" s="1"/>
      <c r="P599" s="1"/>
      <c r="Q599" s="1"/>
      <c r="R599" s="1"/>
      <c r="S599" s="1"/>
      <c r="T599" s="1"/>
    </row>
    <row r="600" spans="1:20" ht="9.75" customHeight="1">
      <c r="A600" s="1"/>
      <c r="B600" s="1"/>
      <c r="C600" s="1"/>
      <c r="D600" s="1"/>
      <c r="E600" s="1"/>
      <c r="F600" s="1"/>
      <c r="G600" s="1"/>
      <c r="H600" s="1"/>
      <c r="I600" s="1"/>
      <c r="J600" s="1"/>
      <c r="K600" s="1"/>
      <c r="L600" s="1"/>
      <c r="M600" s="1"/>
      <c r="N600" s="1"/>
      <c r="O600" s="1"/>
      <c r="P600" s="1"/>
      <c r="Q600" s="1"/>
      <c r="R600" s="1"/>
      <c r="S600" s="1"/>
      <c r="T600" s="1"/>
    </row>
    <row r="601" spans="1:20" ht="9.75" customHeight="1">
      <c r="A601" s="1"/>
      <c r="B601" s="1"/>
      <c r="C601" s="1"/>
      <c r="D601" s="1"/>
      <c r="E601" s="1"/>
      <c r="F601" s="1"/>
      <c r="G601" s="1"/>
      <c r="H601" s="1"/>
      <c r="I601" s="1"/>
      <c r="J601" s="1"/>
      <c r="K601" s="1"/>
      <c r="L601" s="1"/>
      <c r="M601" s="1"/>
      <c r="N601" s="1"/>
      <c r="O601" s="1"/>
      <c r="P601" s="1"/>
      <c r="Q601" s="1"/>
      <c r="R601" s="1"/>
      <c r="S601" s="1"/>
      <c r="T601" s="1"/>
    </row>
    <row r="602" spans="1:20" ht="9.75" customHeight="1">
      <c r="A602" s="1"/>
      <c r="B602" s="1"/>
      <c r="C602" s="1"/>
      <c r="D602" s="1"/>
      <c r="E602" s="1"/>
      <c r="F602" s="1"/>
      <c r="G602" s="1"/>
      <c r="H602" s="1"/>
      <c r="I602" s="1"/>
      <c r="J602" s="1"/>
      <c r="K602" s="1"/>
      <c r="L602" s="1"/>
      <c r="M602" s="1"/>
      <c r="N602" s="1"/>
      <c r="O602" s="1"/>
      <c r="P602" s="1"/>
      <c r="Q602" s="1"/>
      <c r="R602" s="1"/>
      <c r="S602" s="1"/>
      <c r="T602" s="1"/>
    </row>
    <row r="603" spans="1:20" ht="9.75" customHeight="1">
      <c r="A603" s="1"/>
      <c r="B603" s="1"/>
      <c r="C603" s="1"/>
      <c r="D603" s="1"/>
      <c r="E603" s="1"/>
      <c r="F603" s="1"/>
      <c r="G603" s="1"/>
      <c r="H603" s="1"/>
      <c r="I603" s="1"/>
      <c r="J603" s="1"/>
      <c r="K603" s="1"/>
      <c r="L603" s="1"/>
      <c r="M603" s="1"/>
      <c r="N603" s="1"/>
      <c r="O603" s="1"/>
      <c r="P603" s="1"/>
      <c r="Q603" s="1"/>
      <c r="R603" s="1"/>
      <c r="S603" s="1"/>
      <c r="T603" s="1"/>
    </row>
    <row r="604" spans="1:20" ht="9.75" customHeight="1">
      <c r="A604" s="1"/>
      <c r="B604" s="1"/>
      <c r="C604" s="1"/>
      <c r="D604" s="1"/>
      <c r="E604" s="1"/>
      <c r="F604" s="1"/>
      <c r="G604" s="1"/>
      <c r="H604" s="1"/>
      <c r="I604" s="1"/>
      <c r="J604" s="1"/>
      <c r="K604" s="1"/>
      <c r="L604" s="1"/>
      <c r="M604" s="1"/>
      <c r="N604" s="1"/>
      <c r="O604" s="1"/>
      <c r="P604" s="1"/>
      <c r="Q604" s="1"/>
      <c r="R604" s="1"/>
      <c r="S604" s="1"/>
      <c r="T604" s="1"/>
    </row>
    <row r="605" spans="1:20" ht="9.75" customHeight="1">
      <c r="A605" s="1"/>
      <c r="B605" s="1"/>
      <c r="C605" s="1"/>
      <c r="D605" s="1"/>
      <c r="E605" s="1"/>
      <c r="F605" s="1"/>
      <c r="G605" s="1"/>
      <c r="H605" s="1"/>
      <c r="I605" s="1"/>
      <c r="J605" s="1"/>
      <c r="K605" s="1"/>
      <c r="L605" s="1"/>
      <c r="M605" s="1"/>
      <c r="N605" s="1"/>
      <c r="O605" s="1"/>
      <c r="P605" s="1"/>
      <c r="Q605" s="1"/>
      <c r="R605" s="1"/>
      <c r="S605" s="1"/>
      <c r="T605" s="1"/>
    </row>
    <row r="606" spans="1:20" ht="9.75" customHeight="1">
      <c r="A606" s="1"/>
      <c r="B606" s="1"/>
      <c r="C606" s="1"/>
      <c r="D606" s="1"/>
      <c r="E606" s="1"/>
      <c r="F606" s="1"/>
      <c r="G606" s="1"/>
      <c r="H606" s="1"/>
      <c r="I606" s="1"/>
      <c r="J606" s="1"/>
      <c r="K606" s="1"/>
      <c r="L606" s="1"/>
      <c r="M606" s="1"/>
      <c r="N606" s="1"/>
      <c r="O606" s="1"/>
      <c r="P606" s="1"/>
      <c r="Q606" s="1"/>
      <c r="R606" s="1"/>
      <c r="S606" s="1"/>
      <c r="T606" s="1"/>
    </row>
    <row r="607" spans="1:20" ht="9.75" customHeight="1">
      <c r="A607" s="1"/>
      <c r="B607" s="1"/>
      <c r="C607" s="1"/>
      <c r="D607" s="1"/>
      <c r="E607" s="1"/>
      <c r="F607" s="1"/>
      <c r="G607" s="1"/>
      <c r="H607" s="1"/>
      <c r="I607" s="1"/>
      <c r="J607" s="1"/>
      <c r="K607" s="1"/>
      <c r="L607" s="1"/>
      <c r="M607" s="1"/>
      <c r="N607" s="1"/>
      <c r="O607" s="1"/>
      <c r="P607" s="1"/>
      <c r="Q607" s="1"/>
      <c r="R607" s="1"/>
      <c r="S607" s="1"/>
      <c r="T607" s="1"/>
    </row>
    <row r="608" spans="1:20" ht="9.75" customHeight="1">
      <c r="A608" s="1"/>
      <c r="B608" s="1"/>
      <c r="C608" s="1"/>
      <c r="D608" s="1"/>
      <c r="E608" s="1"/>
      <c r="F608" s="1"/>
      <c r="G608" s="1"/>
      <c r="H608" s="1"/>
      <c r="I608" s="1"/>
      <c r="J608" s="1"/>
      <c r="K608" s="1"/>
      <c r="L608" s="1"/>
      <c r="M608" s="1"/>
      <c r="N608" s="1"/>
      <c r="O608" s="1"/>
      <c r="P608" s="1"/>
      <c r="Q608" s="1"/>
      <c r="R608" s="1"/>
      <c r="S608" s="1"/>
      <c r="T608" s="1"/>
    </row>
    <row r="609" spans="1:20" ht="9.75" customHeight="1">
      <c r="A609" s="1"/>
      <c r="B609" s="1"/>
      <c r="C609" s="1"/>
      <c r="D609" s="1"/>
      <c r="E609" s="1"/>
      <c r="F609" s="1"/>
      <c r="G609" s="1"/>
      <c r="H609" s="1"/>
      <c r="I609" s="1"/>
      <c r="J609" s="1"/>
      <c r="K609" s="1"/>
      <c r="L609" s="1"/>
      <c r="M609" s="1"/>
      <c r="N609" s="1"/>
      <c r="O609" s="1"/>
      <c r="P609" s="1"/>
      <c r="Q609" s="1"/>
      <c r="R609" s="1"/>
      <c r="S609" s="1"/>
      <c r="T609" s="1"/>
    </row>
    <row r="610" spans="1:20" ht="9.75" customHeight="1">
      <c r="A610" s="1"/>
      <c r="B610" s="1"/>
      <c r="C610" s="1"/>
      <c r="D610" s="1"/>
      <c r="E610" s="1"/>
      <c r="F610" s="1"/>
      <c r="G610" s="1"/>
      <c r="H610" s="1"/>
      <c r="I610" s="1"/>
      <c r="J610" s="1"/>
      <c r="K610" s="1"/>
      <c r="L610" s="1"/>
      <c r="M610" s="1"/>
      <c r="N610" s="1"/>
      <c r="O610" s="1"/>
      <c r="P610" s="1"/>
      <c r="Q610" s="1"/>
      <c r="R610" s="1"/>
      <c r="S610" s="1"/>
      <c r="T610" s="1"/>
    </row>
    <row r="611" spans="1:20" ht="9.75" customHeight="1">
      <c r="A611" s="1"/>
      <c r="B611" s="1"/>
      <c r="C611" s="1"/>
      <c r="D611" s="1"/>
      <c r="E611" s="1"/>
      <c r="F611" s="1"/>
      <c r="G611" s="1"/>
      <c r="H611" s="1"/>
      <c r="I611" s="1"/>
      <c r="J611" s="1"/>
      <c r="K611" s="1"/>
      <c r="L611" s="1"/>
      <c r="M611" s="1"/>
      <c r="N611" s="1"/>
      <c r="O611" s="1"/>
      <c r="P611" s="1"/>
      <c r="Q611" s="1"/>
      <c r="R611" s="1"/>
      <c r="S611" s="1"/>
      <c r="T611" s="1"/>
    </row>
    <row r="612" spans="1:20" ht="9.75" customHeight="1">
      <c r="A612" s="1"/>
      <c r="B612" s="1"/>
      <c r="C612" s="1"/>
      <c r="D612" s="1"/>
      <c r="E612" s="1"/>
      <c r="F612" s="1"/>
      <c r="G612" s="1"/>
      <c r="H612" s="1"/>
      <c r="I612" s="1"/>
      <c r="J612" s="1"/>
      <c r="K612" s="1"/>
      <c r="L612" s="1"/>
      <c r="M612" s="1"/>
      <c r="N612" s="1"/>
      <c r="O612" s="1"/>
      <c r="P612" s="1"/>
      <c r="Q612" s="1"/>
      <c r="R612" s="1"/>
      <c r="S612" s="1"/>
      <c r="T612" s="1"/>
    </row>
    <row r="613" spans="1:20" ht="9.75" customHeight="1">
      <c r="A613" s="1"/>
      <c r="B613" s="1"/>
      <c r="C613" s="1"/>
      <c r="D613" s="1"/>
      <c r="E613" s="1"/>
      <c r="F613" s="1"/>
      <c r="G613" s="1"/>
      <c r="H613" s="1"/>
      <c r="I613" s="1"/>
      <c r="J613" s="1"/>
      <c r="K613" s="1"/>
      <c r="L613" s="1"/>
      <c r="M613" s="1"/>
      <c r="N613" s="1"/>
      <c r="O613" s="1"/>
      <c r="P613" s="1"/>
      <c r="Q613" s="1"/>
      <c r="R613" s="1"/>
      <c r="S613" s="1"/>
      <c r="T613" s="1"/>
    </row>
    <row r="614" spans="1:20" ht="9.75" customHeight="1">
      <c r="A614" s="1"/>
      <c r="B614" s="1"/>
      <c r="C614" s="1"/>
      <c r="D614" s="1"/>
      <c r="E614" s="1"/>
      <c r="F614" s="1"/>
      <c r="G614" s="1"/>
      <c r="H614" s="1"/>
      <c r="I614" s="1"/>
      <c r="J614" s="1"/>
      <c r="K614" s="1"/>
      <c r="L614" s="1"/>
      <c r="M614" s="1"/>
      <c r="N614" s="1"/>
      <c r="O614" s="1"/>
      <c r="P614" s="1"/>
      <c r="Q614" s="1"/>
      <c r="R614" s="1"/>
      <c r="S614" s="1"/>
      <c r="T614" s="1"/>
    </row>
    <row r="615" spans="1:20" ht="9.75" customHeight="1">
      <c r="A615" s="1"/>
      <c r="B615" s="1"/>
      <c r="C615" s="1"/>
      <c r="D615" s="1"/>
      <c r="E615" s="1"/>
      <c r="F615" s="1"/>
      <c r="G615" s="1"/>
      <c r="H615" s="1"/>
      <c r="I615" s="1"/>
      <c r="J615" s="1"/>
      <c r="K615" s="1"/>
      <c r="L615" s="1"/>
      <c r="M615" s="1"/>
      <c r="N615" s="1"/>
      <c r="O615" s="1"/>
      <c r="P615" s="1"/>
      <c r="Q615" s="1"/>
      <c r="R615" s="1"/>
      <c r="S615" s="1"/>
      <c r="T615" s="1"/>
    </row>
    <row r="616" spans="1:20" ht="9.75" customHeight="1">
      <c r="A616" s="1"/>
      <c r="B616" s="1"/>
      <c r="C616" s="1"/>
      <c r="D616" s="1"/>
      <c r="E616" s="1"/>
      <c r="F616" s="1"/>
      <c r="G616" s="1"/>
      <c r="H616" s="1"/>
      <c r="I616" s="1"/>
      <c r="J616" s="1"/>
      <c r="K616" s="1"/>
      <c r="L616" s="1"/>
      <c r="M616" s="1"/>
      <c r="N616" s="1"/>
      <c r="O616" s="1"/>
      <c r="P616" s="1"/>
      <c r="Q616" s="1"/>
      <c r="R616" s="1"/>
      <c r="S616" s="1"/>
      <c r="T616" s="1"/>
    </row>
    <row r="617" spans="1:20" ht="9.75" customHeight="1">
      <c r="A617" s="1"/>
      <c r="B617" s="1"/>
      <c r="C617" s="1"/>
      <c r="D617" s="1"/>
      <c r="E617" s="1"/>
      <c r="F617" s="1"/>
      <c r="G617" s="1"/>
      <c r="H617" s="1"/>
      <c r="I617" s="1"/>
      <c r="J617" s="1"/>
      <c r="K617" s="1"/>
      <c r="L617" s="1"/>
      <c r="M617" s="1"/>
      <c r="N617" s="1"/>
      <c r="O617" s="1"/>
      <c r="P617" s="1"/>
      <c r="Q617" s="1"/>
      <c r="R617" s="1"/>
      <c r="S617" s="1"/>
      <c r="T617" s="1"/>
    </row>
    <row r="618" spans="1:20" ht="9.75" customHeight="1">
      <c r="A618" s="1"/>
      <c r="B618" s="1"/>
      <c r="C618" s="1"/>
      <c r="D618" s="1"/>
      <c r="E618" s="1"/>
      <c r="F618" s="1"/>
      <c r="G618" s="1"/>
      <c r="H618" s="1"/>
      <c r="I618" s="1"/>
      <c r="J618" s="1"/>
      <c r="K618" s="1"/>
      <c r="L618" s="1"/>
      <c r="M618" s="1"/>
      <c r="N618" s="1"/>
      <c r="O618" s="1"/>
      <c r="P618" s="1"/>
      <c r="Q618" s="1"/>
      <c r="R618" s="1"/>
      <c r="S618" s="1"/>
      <c r="T618" s="1"/>
    </row>
    <row r="619" spans="1:20" ht="9.75" customHeight="1">
      <c r="A619" s="1"/>
      <c r="B619" s="1"/>
      <c r="C619" s="1"/>
      <c r="D619" s="1"/>
      <c r="E619" s="1"/>
      <c r="F619" s="1"/>
      <c r="G619" s="1"/>
      <c r="H619" s="1"/>
      <c r="I619" s="1"/>
      <c r="J619" s="1"/>
      <c r="K619" s="1"/>
      <c r="L619" s="1"/>
      <c r="M619" s="1"/>
      <c r="N619" s="1"/>
      <c r="O619" s="1"/>
      <c r="P619" s="1"/>
      <c r="Q619" s="1"/>
      <c r="R619" s="1"/>
      <c r="S619" s="1"/>
      <c r="T619" s="1"/>
    </row>
    <row r="620" spans="1:20" ht="9.75" customHeight="1">
      <c r="A620" s="1"/>
      <c r="B620" s="1"/>
      <c r="C620" s="1"/>
      <c r="D620" s="1"/>
      <c r="E620" s="1"/>
      <c r="F620" s="1"/>
      <c r="G620" s="1"/>
      <c r="H620" s="1"/>
      <c r="I620" s="1"/>
      <c r="J620" s="1"/>
      <c r="K620" s="1"/>
      <c r="L620" s="1"/>
      <c r="M620" s="1"/>
      <c r="N620" s="1"/>
      <c r="O620" s="1"/>
      <c r="P620" s="1"/>
      <c r="Q620" s="1"/>
      <c r="R620" s="1"/>
      <c r="S620" s="1"/>
      <c r="T620" s="1"/>
    </row>
    <row r="621" spans="1:20" ht="9.75" customHeight="1">
      <c r="A621" s="1"/>
      <c r="B621" s="1"/>
      <c r="C621" s="1"/>
      <c r="D621" s="1"/>
      <c r="E621" s="1"/>
      <c r="F621" s="1"/>
      <c r="G621" s="1"/>
      <c r="H621" s="1"/>
      <c r="I621" s="1"/>
      <c r="J621" s="1"/>
      <c r="K621" s="1"/>
      <c r="L621" s="1"/>
      <c r="M621" s="1"/>
      <c r="N621" s="1"/>
      <c r="O621" s="1"/>
      <c r="P621" s="1"/>
      <c r="Q621" s="1"/>
      <c r="R621" s="1"/>
      <c r="S621" s="1"/>
      <c r="T621" s="1"/>
    </row>
    <row r="622" spans="1:20" ht="9.75" customHeight="1">
      <c r="A622" s="1"/>
      <c r="B622" s="1"/>
      <c r="C622" s="1"/>
      <c r="D622" s="1"/>
      <c r="E622" s="1"/>
      <c r="F622" s="1"/>
      <c r="G622" s="1"/>
      <c r="H622" s="1"/>
      <c r="I622" s="1"/>
      <c r="J622" s="1"/>
      <c r="K622" s="1"/>
      <c r="L622" s="1"/>
      <c r="M622" s="1"/>
      <c r="N622" s="1"/>
      <c r="O622" s="1"/>
      <c r="P622" s="1"/>
      <c r="Q622" s="1"/>
      <c r="R622" s="1"/>
      <c r="S622" s="1"/>
      <c r="T622" s="1"/>
    </row>
    <row r="623" spans="1:20" ht="9.75" customHeight="1">
      <c r="A623" s="1"/>
      <c r="B623" s="1"/>
      <c r="C623" s="1"/>
      <c r="D623" s="1"/>
      <c r="E623" s="1"/>
      <c r="F623" s="1"/>
      <c r="G623" s="1"/>
      <c r="H623" s="1"/>
      <c r="I623" s="1"/>
      <c r="J623" s="1"/>
      <c r="K623" s="1"/>
      <c r="L623" s="1"/>
      <c r="M623" s="1"/>
      <c r="N623" s="1"/>
      <c r="O623" s="1"/>
      <c r="P623" s="1"/>
      <c r="Q623" s="1"/>
      <c r="R623" s="1"/>
      <c r="S623" s="1"/>
      <c r="T623" s="1"/>
    </row>
    <row r="624" spans="1:20" ht="9.75" customHeight="1">
      <c r="A624" s="1"/>
      <c r="B624" s="1"/>
      <c r="C624" s="1"/>
      <c r="D624" s="1"/>
      <c r="E624" s="1"/>
      <c r="F624" s="1"/>
      <c r="G624" s="1"/>
      <c r="H624" s="1"/>
      <c r="I624" s="1"/>
      <c r="J624" s="1"/>
      <c r="K624" s="1"/>
      <c r="L624" s="1"/>
      <c r="M624" s="1"/>
      <c r="N624" s="1"/>
      <c r="O624" s="1"/>
      <c r="P624" s="1"/>
      <c r="Q624" s="1"/>
      <c r="R624" s="1"/>
      <c r="S624" s="1"/>
      <c r="T624" s="1"/>
    </row>
    <row r="625" spans="1:20" ht="9.75" customHeight="1">
      <c r="A625" s="1"/>
      <c r="B625" s="1"/>
      <c r="C625" s="1"/>
      <c r="D625" s="1"/>
      <c r="E625" s="1"/>
      <c r="F625" s="1"/>
      <c r="G625" s="1"/>
      <c r="H625" s="1"/>
      <c r="I625" s="1"/>
      <c r="J625" s="1"/>
      <c r="K625" s="1"/>
      <c r="L625" s="1"/>
      <c r="M625" s="1"/>
      <c r="N625" s="1"/>
      <c r="O625" s="1"/>
      <c r="P625" s="1"/>
      <c r="Q625" s="1"/>
      <c r="R625" s="1"/>
      <c r="S625" s="1"/>
      <c r="T625" s="1"/>
    </row>
    <row r="626" spans="1:20" ht="9.75" customHeight="1">
      <c r="A626" s="1"/>
      <c r="B626" s="1"/>
      <c r="C626" s="1"/>
      <c r="D626" s="1"/>
      <c r="E626" s="1"/>
      <c r="F626" s="1"/>
      <c r="G626" s="1"/>
      <c r="H626" s="1"/>
      <c r="I626" s="1"/>
      <c r="J626" s="1"/>
      <c r="K626" s="1"/>
      <c r="L626" s="1"/>
      <c r="M626" s="1"/>
      <c r="N626" s="1"/>
      <c r="O626" s="1"/>
      <c r="P626" s="1"/>
      <c r="Q626" s="1"/>
      <c r="R626" s="1"/>
      <c r="S626" s="1"/>
      <c r="T626" s="1"/>
    </row>
    <row r="627" spans="1:20" ht="9.75" customHeight="1">
      <c r="A627" s="1"/>
      <c r="B627" s="1"/>
      <c r="C627" s="1"/>
      <c r="D627" s="1"/>
      <c r="E627" s="1"/>
      <c r="F627" s="1"/>
      <c r="G627" s="1"/>
      <c r="H627" s="1"/>
      <c r="I627" s="1"/>
      <c r="J627" s="1"/>
      <c r="K627" s="1"/>
      <c r="L627" s="1"/>
      <c r="M627" s="1"/>
      <c r="N627" s="1"/>
      <c r="O627" s="1"/>
      <c r="P627" s="1"/>
      <c r="Q627" s="1"/>
      <c r="R627" s="1"/>
      <c r="S627" s="1"/>
      <c r="T627" s="1"/>
    </row>
    <row r="628" spans="1:20" ht="9.75" customHeight="1">
      <c r="A628" s="1"/>
      <c r="B628" s="1"/>
      <c r="C628" s="1"/>
      <c r="D628" s="1"/>
      <c r="E628" s="1"/>
      <c r="F628" s="1"/>
      <c r="G628" s="1"/>
      <c r="H628" s="1"/>
      <c r="I628" s="1"/>
      <c r="J628" s="1"/>
      <c r="K628" s="1"/>
      <c r="L628" s="1"/>
      <c r="M628" s="1"/>
      <c r="N628" s="1"/>
      <c r="O628" s="1"/>
      <c r="P628" s="1"/>
      <c r="Q628" s="1"/>
      <c r="R628" s="1"/>
      <c r="S628" s="1"/>
      <c r="T628" s="1"/>
    </row>
    <row r="629" spans="1:20" ht="9.75" customHeight="1">
      <c r="A629" s="1"/>
      <c r="B629" s="1"/>
      <c r="C629" s="1"/>
      <c r="D629" s="1"/>
      <c r="E629" s="1"/>
      <c r="F629" s="1"/>
      <c r="G629" s="1"/>
      <c r="H629" s="1"/>
      <c r="I629" s="1"/>
      <c r="J629" s="1"/>
      <c r="K629" s="1"/>
      <c r="L629" s="1"/>
      <c r="M629" s="1"/>
      <c r="N629" s="1"/>
      <c r="O629" s="1"/>
      <c r="P629" s="1"/>
      <c r="Q629" s="1"/>
      <c r="R629" s="1"/>
      <c r="S629" s="1"/>
      <c r="T629" s="1"/>
    </row>
    <row r="630" spans="1:20" ht="9.75" customHeight="1">
      <c r="A630" s="1"/>
      <c r="B630" s="1"/>
      <c r="C630" s="1"/>
      <c r="D630" s="1"/>
      <c r="E630" s="1"/>
      <c r="F630" s="1"/>
      <c r="G630" s="1"/>
      <c r="H630" s="1"/>
      <c r="I630" s="1"/>
      <c r="J630" s="1"/>
      <c r="K630" s="1"/>
      <c r="L630" s="1"/>
      <c r="M630" s="1"/>
      <c r="N630" s="1"/>
      <c r="O630" s="1"/>
      <c r="P630" s="1"/>
      <c r="Q630" s="1"/>
      <c r="R630" s="1"/>
      <c r="S630" s="1"/>
      <c r="T630" s="1"/>
    </row>
    <row r="631" spans="1:20" ht="9.75" customHeight="1">
      <c r="A631" s="1"/>
      <c r="B631" s="1"/>
      <c r="C631" s="1"/>
      <c r="D631" s="1"/>
      <c r="E631" s="1"/>
      <c r="F631" s="1"/>
      <c r="G631" s="1"/>
      <c r="H631" s="1"/>
      <c r="I631" s="1"/>
      <c r="J631" s="1"/>
      <c r="K631" s="1"/>
      <c r="L631" s="1"/>
      <c r="M631" s="1"/>
      <c r="N631" s="1"/>
      <c r="O631" s="1"/>
      <c r="P631" s="1"/>
      <c r="Q631" s="1"/>
      <c r="R631" s="1"/>
      <c r="S631" s="1"/>
      <c r="T631" s="1"/>
    </row>
    <row r="632" spans="1:20" ht="9.75" customHeight="1">
      <c r="A632" s="1"/>
      <c r="B632" s="1"/>
      <c r="C632" s="1"/>
      <c r="D632" s="1"/>
      <c r="E632" s="1"/>
      <c r="F632" s="1"/>
      <c r="G632" s="1"/>
      <c r="H632" s="1"/>
      <c r="I632" s="1"/>
      <c r="J632" s="1"/>
      <c r="K632" s="1"/>
      <c r="L632" s="1"/>
      <c r="M632" s="1"/>
      <c r="N632" s="1"/>
      <c r="O632" s="1"/>
      <c r="P632" s="1"/>
      <c r="Q632" s="1"/>
      <c r="R632" s="1"/>
      <c r="S632" s="1"/>
      <c r="T632" s="1"/>
    </row>
    <row r="633" spans="1:20" ht="9.75" customHeight="1">
      <c r="A633" s="1"/>
      <c r="B633" s="1"/>
      <c r="C633" s="1"/>
      <c r="D633" s="1"/>
      <c r="E633" s="1"/>
      <c r="F633" s="1"/>
      <c r="G633" s="1"/>
      <c r="H633" s="1"/>
      <c r="I633" s="1"/>
      <c r="J633" s="1"/>
      <c r="K633" s="1"/>
      <c r="L633" s="1"/>
      <c r="M633" s="1"/>
      <c r="N633" s="1"/>
      <c r="O633" s="1"/>
      <c r="P633" s="1"/>
      <c r="Q633" s="1"/>
      <c r="R633" s="1"/>
      <c r="S633" s="1"/>
      <c r="T633" s="1"/>
    </row>
    <row r="634" spans="1:20" ht="9.75" customHeight="1">
      <c r="A634" s="1"/>
      <c r="B634" s="1"/>
      <c r="C634" s="1"/>
      <c r="D634" s="1"/>
      <c r="E634" s="1"/>
      <c r="F634" s="1"/>
      <c r="G634" s="1"/>
      <c r="H634" s="1"/>
      <c r="I634" s="1"/>
      <c r="J634" s="1"/>
      <c r="K634" s="1"/>
      <c r="L634" s="1"/>
      <c r="M634" s="1"/>
      <c r="N634" s="1"/>
      <c r="O634" s="1"/>
      <c r="P634" s="1"/>
      <c r="Q634" s="1"/>
      <c r="R634" s="1"/>
      <c r="S634" s="1"/>
      <c r="T634" s="1"/>
    </row>
    <row r="635" spans="1:20" ht="9.75" customHeight="1">
      <c r="A635" s="1"/>
      <c r="B635" s="1"/>
      <c r="C635" s="1"/>
      <c r="D635" s="1"/>
      <c r="E635" s="1"/>
      <c r="F635" s="1"/>
      <c r="G635" s="1"/>
      <c r="H635" s="1"/>
      <c r="I635" s="1"/>
      <c r="J635" s="1"/>
      <c r="K635" s="1"/>
      <c r="L635" s="1"/>
      <c r="M635" s="1"/>
      <c r="N635" s="1"/>
      <c r="O635" s="1"/>
      <c r="P635" s="1"/>
      <c r="Q635" s="1"/>
      <c r="R635" s="1"/>
      <c r="S635" s="1"/>
      <c r="T635" s="1"/>
    </row>
    <row r="636" spans="1:20" ht="9.75" customHeight="1">
      <c r="A636" s="1"/>
      <c r="B636" s="1"/>
      <c r="C636" s="1"/>
      <c r="D636" s="1"/>
      <c r="E636" s="1"/>
      <c r="F636" s="1"/>
      <c r="G636" s="1"/>
      <c r="H636" s="1"/>
      <c r="I636" s="1"/>
      <c r="J636" s="1"/>
      <c r="K636" s="1"/>
      <c r="L636" s="1"/>
      <c r="M636" s="1"/>
      <c r="N636" s="1"/>
      <c r="O636" s="1"/>
      <c r="P636" s="1"/>
      <c r="Q636" s="1"/>
      <c r="R636" s="1"/>
      <c r="S636" s="1"/>
      <c r="T636" s="1"/>
    </row>
    <row r="637" spans="1:20" ht="9.75" customHeight="1">
      <c r="A637" s="1"/>
      <c r="B637" s="1"/>
      <c r="C637" s="1"/>
      <c r="D637" s="1"/>
      <c r="E637" s="1"/>
      <c r="F637" s="1"/>
      <c r="G637" s="1"/>
      <c r="H637" s="1"/>
      <c r="I637" s="1"/>
      <c r="J637" s="1"/>
      <c r="K637" s="1"/>
      <c r="L637" s="1"/>
      <c r="M637" s="1"/>
      <c r="N637" s="1"/>
      <c r="O637" s="1"/>
      <c r="P637" s="1"/>
      <c r="Q637" s="1"/>
      <c r="R637" s="1"/>
      <c r="S637" s="1"/>
      <c r="T637" s="1"/>
    </row>
    <row r="638" spans="1:20" ht="9.75" customHeight="1">
      <c r="A638" s="1"/>
      <c r="B638" s="1"/>
      <c r="C638" s="1"/>
      <c r="D638" s="1"/>
      <c r="E638" s="1"/>
      <c r="F638" s="1"/>
      <c r="G638" s="1"/>
      <c r="H638" s="1"/>
      <c r="I638" s="1"/>
      <c r="J638" s="1"/>
      <c r="K638" s="1"/>
      <c r="L638" s="1"/>
      <c r="M638" s="1"/>
      <c r="N638" s="1"/>
      <c r="O638" s="1"/>
      <c r="P638" s="1"/>
      <c r="Q638" s="1"/>
      <c r="R638" s="1"/>
      <c r="S638" s="1"/>
      <c r="T638" s="1"/>
    </row>
    <row r="639" spans="1:20" ht="9.75" customHeight="1">
      <c r="A639" s="1"/>
      <c r="B639" s="1"/>
      <c r="C639" s="1"/>
      <c r="D639" s="1"/>
      <c r="E639" s="1"/>
      <c r="F639" s="1"/>
      <c r="G639" s="1"/>
      <c r="H639" s="1"/>
      <c r="I639" s="1"/>
      <c r="J639" s="1"/>
      <c r="K639" s="1"/>
      <c r="L639" s="1"/>
      <c r="M639" s="1"/>
      <c r="N639" s="1"/>
      <c r="O639" s="1"/>
      <c r="P639" s="1"/>
      <c r="Q639" s="1"/>
      <c r="R639" s="1"/>
      <c r="S639" s="1"/>
      <c r="T639" s="1"/>
    </row>
    <row r="640" spans="1:20" ht="9.75" customHeight="1">
      <c r="A640" s="1"/>
      <c r="B640" s="1"/>
      <c r="C640" s="1"/>
      <c r="D640" s="1"/>
      <c r="E640" s="1"/>
      <c r="F640" s="1"/>
      <c r="G640" s="1"/>
      <c r="H640" s="1"/>
      <c r="I640" s="1"/>
      <c r="J640" s="1"/>
      <c r="K640" s="1"/>
      <c r="L640" s="1"/>
      <c r="M640" s="1"/>
      <c r="N640" s="1"/>
      <c r="O640" s="1"/>
      <c r="P640" s="1"/>
      <c r="Q640" s="1"/>
      <c r="R640" s="1"/>
      <c r="S640" s="1"/>
      <c r="T640" s="1"/>
    </row>
    <row r="641" spans="1:20" ht="9.75" customHeight="1">
      <c r="A641" s="1"/>
      <c r="B641" s="1"/>
      <c r="C641" s="1"/>
      <c r="D641" s="1"/>
      <c r="E641" s="1"/>
      <c r="F641" s="1"/>
      <c r="G641" s="1"/>
      <c r="H641" s="1"/>
      <c r="I641" s="1"/>
      <c r="J641" s="1"/>
      <c r="K641" s="1"/>
      <c r="L641" s="1"/>
      <c r="M641" s="1"/>
      <c r="N641" s="1"/>
      <c r="O641" s="1"/>
      <c r="P641" s="1"/>
      <c r="Q641" s="1"/>
      <c r="R641" s="1"/>
      <c r="S641" s="1"/>
      <c r="T641" s="1"/>
    </row>
    <row r="642" spans="1:20" ht="9.75" customHeight="1">
      <c r="A642" s="1"/>
      <c r="B642" s="1"/>
      <c r="C642" s="1"/>
      <c r="D642" s="1"/>
      <c r="E642" s="1"/>
      <c r="F642" s="1"/>
      <c r="G642" s="1"/>
      <c r="H642" s="1"/>
      <c r="I642" s="1"/>
      <c r="J642" s="1"/>
      <c r="K642" s="1"/>
      <c r="L642" s="1"/>
      <c r="M642" s="1"/>
      <c r="N642" s="1"/>
      <c r="O642" s="1"/>
      <c r="P642" s="1"/>
      <c r="Q642" s="1"/>
      <c r="R642" s="1"/>
      <c r="S642" s="1"/>
      <c r="T642" s="1"/>
    </row>
    <row r="643" spans="1:20" ht="9.75" customHeight="1">
      <c r="A643" s="1"/>
      <c r="B643" s="1"/>
      <c r="C643" s="1"/>
      <c r="D643" s="1"/>
      <c r="E643" s="1"/>
      <c r="F643" s="1"/>
      <c r="G643" s="1"/>
      <c r="H643" s="1"/>
      <c r="I643" s="1"/>
      <c r="J643" s="1"/>
      <c r="K643" s="1"/>
      <c r="L643" s="1"/>
      <c r="M643" s="1"/>
      <c r="N643" s="1"/>
      <c r="O643" s="1"/>
      <c r="P643" s="1"/>
      <c r="Q643" s="1"/>
      <c r="R643" s="1"/>
      <c r="S643" s="1"/>
      <c r="T643" s="1"/>
    </row>
    <row r="644" spans="1:20" ht="9.75" customHeight="1">
      <c r="A644" s="1"/>
      <c r="B644" s="1"/>
      <c r="C644" s="1"/>
      <c r="D644" s="1"/>
      <c r="E644" s="1"/>
      <c r="F644" s="1"/>
      <c r="G644" s="1"/>
      <c r="H644" s="1"/>
      <c r="I644" s="1"/>
      <c r="J644" s="1"/>
      <c r="K644" s="1"/>
      <c r="L644" s="1"/>
      <c r="M644" s="1"/>
      <c r="N644" s="1"/>
      <c r="O644" s="1"/>
      <c r="P644" s="1"/>
      <c r="Q644" s="1"/>
      <c r="R644" s="1"/>
      <c r="S644" s="1"/>
      <c r="T644" s="1"/>
    </row>
    <row r="645" spans="1:20" ht="9.75" customHeight="1">
      <c r="A645" s="1"/>
      <c r="B645" s="1"/>
      <c r="C645" s="1"/>
      <c r="D645" s="1"/>
      <c r="E645" s="1"/>
      <c r="F645" s="1"/>
      <c r="G645" s="1"/>
      <c r="H645" s="1"/>
      <c r="I645" s="1"/>
      <c r="J645" s="1"/>
      <c r="K645" s="1"/>
      <c r="L645" s="1"/>
      <c r="M645" s="1"/>
      <c r="N645" s="1"/>
      <c r="O645" s="1"/>
      <c r="P645" s="1"/>
      <c r="Q645" s="1"/>
      <c r="R645" s="1"/>
      <c r="S645" s="1"/>
      <c r="T645" s="1"/>
    </row>
    <row r="646" spans="1:20" ht="9.75" customHeight="1">
      <c r="A646" s="1"/>
      <c r="B646" s="1"/>
      <c r="C646" s="1"/>
      <c r="D646" s="1"/>
      <c r="E646" s="1"/>
      <c r="F646" s="1"/>
      <c r="G646" s="1"/>
      <c r="H646" s="1"/>
      <c r="I646" s="1"/>
      <c r="J646" s="1"/>
      <c r="K646" s="1"/>
      <c r="L646" s="1"/>
      <c r="M646" s="1"/>
      <c r="N646" s="1"/>
      <c r="O646" s="1"/>
      <c r="P646" s="1"/>
      <c r="Q646" s="1"/>
      <c r="R646" s="1"/>
      <c r="S646" s="1"/>
      <c r="T646" s="1"/>
    </row>
    <row r="647" spans="1:20" ht="9.75" customHeight="1">
      <c r="A647" s="1"/>
      <c r="B647" s="1"/>
      <c r="C647" s="1"/>
      <c r="D647" s="1"/>
      <c r="E647" s="1"/>
      <c r="F647" s="1"/>
      <c r="G647" s="1"/>
      <c r="H647" s="1"/>
      <c r="I647" s="1"/>
      <c r="J647" s="1"/>
      <c r="K647" s="1"/>
      <c r="L647" s="1"/>
      <c r="M647" s="1"/>
      <c r="N647" s="1"/>
      <c r="O647" s="1"/>
      <c r="P647" s="1"/>
      <c r="Q647" s="1"/>
      <c r="R647" s="1"/>
      <c r="S647" s="1"/>
      <c r="T647" s="1"/>
    </row>
    <row r="648" spans="1:20" ht="9.75" customHeight="1">
      <c r="A648" s="1"/>
      <c r="B648" s="1"/>
      <c r="C648" s="1"/>
      <c r="D648" s="1"/>
      <c r="E648" s="1"/>
      <c r="F648" s="1"/>
      <c r="G648" s="1"/>
      <c r="H648" s="1"/>
      <c r="I648" s="1"/>
      <c r="J648" s="1"/>
      <c r="K648" s="1"/>
      <c r="L648" s="1"/>
      <c r="M648" s="1"/>
      <c r="N648" s="1"/>
      <c r="O648" s="1"/>
      <c r="P648" s="1"/>
      <c r="Q648" s="1"/>
      <c r="R648" s="1"/>
      <c r="S648" s="1"/>
      <c r="T648" s="1"/>
    </row>
    <row r="649" spans="1:20" ht="9.75" customHeight="1">
      <c r="A649" s="1"/>
      <c r="B649" s="1"/>
      <c r="C649" s="1"/>
      <c r="D649" s="1"/>
      <c r="E649" s="1"/>
      <c r="F649" s="1"/>
      <c r="G649" s="1"/>
      <c r="H649" s="1"/>
      <c r="I649" s="1"/>
      <c r="J649" s="1"/>
      <c r="K649" s="1"/>
      <c r="L649" s="1"/>
      <c r="M649" s="1"/>
      <c r="N649" s="1"/>
      <c r="O649" s="1"/>
      <c r="P649" s="1"/>
      <c r="Q649" s="1"/>
      <c r="R649" s="1"/>
      <c r="S649" s="1"/>
      <c r="T649" s="1"/>
    </row>
    <row r="650" spans="1:20" ht="9.75" customHeight="1">
      <c r="A650" s="1"/>
      <c r="B650" s="1"/>
      <c r="C650" s="1"/>
      <c r="D650" s="1"/>
      <c r="E650" s="1"/>
      <c r="F650" s="1"/>
      <c r="G650" s="1"/>
      <c r="H650" s="1"/>
      <c r="I650" s="1"/>
      <c r="J650" s="1"/>
      <c r="K650" s="1"/>
      <c r="L650" s="1"/>
      <c r="M650" s="1"/>
      <c r="N650" s="1"/>
      <c r="O650" s="1"/>
      <c r="P650" s="1"/>
      <c r="Q650" s="1"/>
      <c r="R650" s="1"/>
      <c r="S650" s="1"/>
      <c r="T650" s="1"/>
    </row>
    <row r="651" spans="1:20" ht="9.75" customHeight="1">
      <c r="A651" s="1"/>
      <c r="B651" s="1"/>
      <c r="C651" s="1"/>
      <c r="D651" s="1"/>
      <c r="E651" s="1"/>
      <c r="F651" s="1"/>
      <c r="G651" s="1"/>
      <c r="H651" s="1"/>
      <c r="I651" s="1"/>
      <c r="J651" s="1"/>
      <c r="K651" s="1"/>
      <c r="L651" s="1"/>
      <c r="M651" s="1"/>
      <c r="N651" s="1"/>
      <c r="O651" s="1"/>
      <c r="P651" s="1"/>
      <c r="Q651" s="1"/>
      <c r="R651" s="1"/>
      <c r="S651" s="1"/>
      <c r="T651" s="1"/>
    </row>
    <row r="652" spans="1:20" ht="9.75" customHeight="1">
      <c r="A652" s="1"/>
      <c r="B652" s="1"/>
      <c r="C652" s="1"/>
      <c r="D652" s="1"/>
      <c r="E652" s="1"/>
      <c r="F652" s="1"/>
      <c r="G652" s="1"/>
      <c r="H652" s="1"/>
      <c r="I652" s="1"/>
      <c r="J652" s="1"/>
      <c r="K652" s="1"/>
      <c r="L652" s="1"/>
      <c r="M652" s="1"/>
      <c r="N652" s="1"/>
      <c r="O652" s="1"/>
      <c r="P652" s="1"/>
      <c r="Q652" s="1"/>
      <c r="R652" s="1"/>
      <c r="S652" s="1"/>
      <c r="T652" s="1"/>
    </row>
    <row r="653" spans="1:20" ht="9.75" customHeight="1">
      <c r="A653" s="1"/>
      <c r="B653" s="1"/>
      <c r="C653" s="1"/>
      <c r="D653" s="1"/>
      <c r="E653" s="1"/>
      <c r="F653" s="1"/>
      <c r="G653" s="1"/>
      <c r="H653" s="1"/>
      <c r="I653" s="1"/>
      <c r="J653" s="1"/>
      <c r="K653" s="1"/>
      <c r="L653" s="1"/>
      <c r="M653" s="1"/>
      <c r="N653" s="1"/>
      <c r="O653" s="1"/>
      <c r="P653" s="1"/>
      <c r="Q653" s="1"/>
      <c r="R653" s="1"/>
      <c r="S653" s="1"/>
      <c r="T653" s="1"/>
    </row>
    <row r="654" spans="1:20" ht="9.75" customHeight="1">
      <c r="A654" s="1"/>
      <c r="B654" s="1"/>
      <c r="C654" s="1"/>
      <c r="D654" s="1"/>
      <c r="E654" s="1"/>
      <c r="F654" s="1"/>
      <c r="G654" s="1"/>
      <c r="H654" s="1"/>
      <c r="I654" s="1"/>
      <c r="J654" s="1"/>
      <c r="K654" s="1"/>
      <c r="L654" s="1"/>
      <c r="M654" s="1"/>
      <c r="N654" s="1"/>
      <c r="O654" s="1"/>
      <c r="P654" s="1"/>
      <c r="Q654" s="1"/>
      <c r="R654" s="1"/>
      <c r="S654" s="1"/>
      <c r="T654" s="1"/>
    </row>
    <row r="655" spans="1:20" ht="9.75" customHeight="1">
      <c r="A655" s="1"/>
      <c r="B655" s="1"/>
      <c r="C655" s="1"/>
      <c r="D655" s="1"/>
      <c r="E655" s="1"/>
      <c r="F655" s="1"/>
      <c r="G655" s="1"/>
      <c r="H655" s="1"/>
      <c r="I655" s="1"/>
      <c r="J655" s="1"/>
      <c r="K655" s="1"/>
      <c r="L655" s="1"/>
      <c r="M655" s="1"/>
      <c r="N655" s="1"/>
      <c r="O655" s="1"/>
      <c r="P655" s="1"/>
      <c r="Q655" s="1"/>
      <c r="R655" s="1"/>
      <c r="S655" s="1"/>
      <c r="T655" s="1"/>
    </row>
    <row r="656" spans="1:20" ht="9.75" customHeight="1">
      <c r="A656" s="1"/>
      <c r="B656" s="1"/>
      <c r="C656" s="1"/>
      <c r="D656" s="1"/>
      <c r="E656" s="1"/>
      <c r="F656" s="1"/>
      <c r="G656" s="1"/>
      <c r="H656" s="1"/>
      <c r="I656" s="1"/>
      <c r="J656" s="1"/>
      <c r="K656" s="1"/>
      <c r="L656" s="1"/>
      <c r="M656" s="1"/>
      <c r="N656" s="1"/>
      <c r="O656" s="1"/>
      <c r="P656" s="1"/>
      <c r="Q656" s="1"/>
      <c r="R656" s="1"/>
      <c r="S656" s="1"/>
      <c r="T656" s="1"/>
    </row>
    <row r="657" spans="1:20" ht="9.75" customHeight="1">
      <c r="A657" s="1"/>
      <c r="B657" s="1"/>
      <c r="C657" s="1"/>
      <c r="D657" s="1"/>
      <c r="E657" s="1"/>
      <c r="F657" s="1"/>
      <c r="G657" s="1"/>
      <c r="H657" s="1"/>
      <c r="I657" s="1"/>
      <c r="J657" s="1"/>
      <c r="K657" s="1"/>
      <c r="L657" s="1"/>
      <c r="M657" s="1"/>
      <c r="N657" s="1"/>
      <c r="O657" s="1"/>
      <c r="P657" s="1"/>
      <c r="Q657" s="1"/>
      <c r="R657" s="1"/>
      <c r="S657" s="1"/>
      <c r="T657" s="1"/>
    </row>
    <row r="658" spans="1:20" ht="9.75" customHeight="1">
      <c r="A658" s="1"/>
      <c r="B658" s="1"/>
      <c r="C658" s="1"/>
      <c r="D658" s="1"/>
      <c r="E658" s="1"/>
      <c r="F658" s="1"/>
      <c r="G658" s="1"/>
      <c r="H658" s="1"/>
      <c r="I658" s="1"/>
      <c r="J658" s="1"/>
      <c r="K658" s="1"/>
      <c r="L658" s="1"/>
      <c r="M658" s="1"/>
      <c r="N658" s="1"/>
      <c r="O658" s="1"/>
      <c r="P658" s="1"/>
      <c r="Q658" s="1"/>
      <c r="R658" s="1"/>
      <c r="S658" s="1"/>
      <c r="T658" s="1"/>
    </row>
    <row r="659" spans="1:20" ht="9.75" customHeight="1">
      <c r="A659" s="1"/>
      <c r="B659" s="1"/>
      <c r="C659" s="1"/>
      <c r="D659" s="1"/>
      <c r="E659" s="1"/>
      <c r="F659" s="1"/>
      <c r="G659" s="1"/>
      <c r="H659" s="1"/>
      <c r="I659" s="1"/>
      <c r="J659" s="1"/>
      <c r="K659" s="1"/>
      <c r="L659" s="1"/>
      <c r="M659" s="1"/>
      <c r="N659" s="1"/>
      <c r="O659" s="1"/>
      <c r="P659" s="1"/>
      <c r="Q659" s="1"/>
      <c r="R659" s="1"/>
      <c r="S659" s="1"/>
      <c r="T659" s="1"/>
    </row>
    <row r="660" spans="1:20" ht="9.75" customHeight="1">
      <c r="A660" s="1"/>
      <c r="B660" s="1"/>
      <c r="C660" s="1"/>
      <c r="D660" s="1"/>
      <c r="E660" s="1"/>
      <c r="F660" s="1"/>
      <c r="G660" s="1"/>
      <c r="H660" s="1"/>
      <c r="I660" s="1"/>
      <c r="J660" s="1"/>
      <c r="K660" s="1"/>
      <c r="L660" s="1"/>
      <c r="M660" s="1"/>
      <c r="N660" s="1"/>
      <c r="O660" s="1"/>
      <c r="P660" s="1"/>
      <c r="Q660" s="1"/>
      <c r="R660" s="1"/>
      <c r="S660" s="1"/>
      <c r="T660" s="1"/>
    </row>
    <row r="661" spans="1:20" ht="9.75" customHeight="1">
      <c r="A661" s="1"/>
      <c r="B661" s="1"/>
      <c r="C661" s="1"/>
      <c r="D661" s="1"/>
      <c r="E661" s="1"/>
      <c r="F661" s="1"/>
      <c r="G661" s="1"/>
      <c r="H661" s="1"/>
      <c r="I661" s="1"/>
      <c r="J661" s="1"/>
      <c r="K661" s="1"/>
      <c r="L661" s="1"/>
      <c r="M661" s="1"/>
      <c r="N661" s="1"/>
      <c r="O661" s="1"/>
      <c r="P661" s="1"/>
      <c r="Q661" s="1"/>
      <c r="R661" s="1"/>
      <c r="S661" s="1"/>
      <c r="T661" s="1"/>
    </row>
    <row r="662" spans="1:20" ht="9.75" customHeight="1">
      <c r="A662" s="1"/>
      <c r="B662" s="1"/>
      <c r="C662" s="1"/>
      <c r="D662" s="1"/>
      <c r="E662" s="1"/>
      <c r="F662" s="1"/>
      <c r="G662" s="1"/>
      <c r="H662" s="1"/>
      <c r="I662" s="1"/>
      <c r="J662" s="1"/>
      <c r="K662" s="1"/>
      <c r="L662" s="1"/>
      <c r="M662" s="1"/>
      <c r="N662" s="1"/>
      <c r="O662" s="1"/>
      <c r="P662" s="1"/>
      <c r="Q662" s="1"/>
      <c r="R662" s="1"/>
      <c r="S662" s="1"/>
      <c r="T662" s="1"/>
    </row>
    <row r="663" spans="1:20" ht="9.75" customHeight="1">
      <c r="A663" s="1"/>
      <c r="B663" s="1"/>
      <c r="C663" s="1"/>
      <c r="D663" s="1"/>
      <c r="E663" s="1"/>
      <c r="F663" s="1"/>
      <c r="G663" s="1"/>
      <c r="H663" s="1"/>
      <c r="I663" s="1"/>
      <c r="J663" s="1"/>
      <c r="K663" s="1"/>
      <c r="L663" s="1"/>
      <c r="M663" s="1"/>
      <c r="N663" s="1"/>
      <c r="O663" s="1"/>
      <c r="P663" s="1"/>
      <c r="Q663" s="1"/>
      <c r="R663" s="1"/>
      <c r="S663" s="1"/>
      <c r="T663" s="1"/>
    </row>
    <row r="664" spans="1:20" ht="9.75" customHeight="1">
      <c r="A664" s="1"/>
      <c r="B664" s="1"/>
      <c r="C664" s="1"/>
      <c r="D664" s="1"/>
      <c r="E664" s="1"/>
      <c r="F664" s="1"/>
      <c r="G664" s="1"/>
      <c r="H664" s="1"/>
      <c r="I664" s="1"/>
      <c r="J664" s="1"/>
      <c r="K664" s="1"/>
      <c r="L664" s="1"/>
      <c r="M664" s="1"/>
      <c r="N664" s="1"/>
      <c r="O664" s="1"/>
      <c r="P664" s="1"/>
      <c r="Q664" s="1"/>
      <c r="R664" s="1"/>
      <c r="S664" s="1"/>
      <c r="T664" s="1"/>
    </row>
    <row r="665" spans="1:20" ht="9.75" customHeight="1">
      <c r="A665" s="1"/>
      <c r="B665" s="1"/>
      <c r="C665" s="1"/>
      <c r="D665" s="1"/>
      <c r="E665" s="1"/>
      <c r="F665" s="1"/>
      <c r="G665" s="1"/>
      <c r="H665" s="1"/>
      <c r="I665" s="1"/>
      <c r="J665" s="1"/>
      <c r="K665" s="1"/>
      <c r="L665" s="1"/>
      <c r="M665" s="1"/>
      <c r="N665" s="1"/>
      <c r="O665" s="1"/>
      <c r="P665" s="1"/>
      <c r="Q665" s="1"/>
      <c r="R665" s="1"/>
      <c r="S665" s="1"/>
      <c r="T665" s="1"/>
    </row>
    <row r="666" spans="1:20" ht="9.75" customHeight="1">
      <c r="A666" s="1"/>
      <c r="B666" s="1"/>
      <c r="C666" s="1"/>
      <c r="D666" s="1"/>
      <c r="E666" s="1"/>
      <c r="F666" s="1"/>
      <c r="G666" s="1"/>
      <c r="H666" s="1"/>
      <c r="I666" s="1"/>
      <c r="J666" s="1"/>
      <c r="K666" s="1"/>
      <c r="L666" s="1"/>
      <c r="M666" s="1"/>
      <c r="N666" s="1"/>
      <c r="O666" s="1"/>
      <c r="P666" s="1"/>
      <c r="Q666" s="1"/>
      <c r="R666" s="1"/>
      <c r="S666" s="1"/>
      <c r="T666" s="1"/>
    </row>
    <row r="667" spans="1:20" ht="9.75" customHeight="1">
      <c r="A667" s="1"/>
      <c r="B667" s="1"/>
      <c r="C667" s="1"/>
      <c r="D667" s="1"/>
      <c r="E667" s="1"/>
      <c r="F667" s="1"/>
      <c r="G667" s="1"/>
      <c r="H667" s="1"/>
      <c r="I667" s="1"/>
      <c r="J667" s="1"/>
      <c r="K667" s="1"/>
      <c r="L667" s="1"/>
      <c r="M667" s="1"/>
      <c r="N667" s="1"/>
      <c r="O667" s="1"/>
      <c r="P667" s="1"/>
      <c r="Q667" s="1"/>
      <c r="R667" s="1"/>
      <c r="S667" s="1"/>
      <c r="T667" s="1"/>
    </row>
    <row r="668" spans="1:20" ht="9.75" customHeight="1">
      <c r="A668" s="1"/>
      <c r="B668" s="1"/>
      <c r="C668" s="1"/>
      <c r="D668" s="1"/>
      <c r="E668" s="1"/>
      <c r="F668" s="1"/>
      <c r="G668" s="1"/>
      <c r="H668" s="1"/>
      <c r="I668" s="1"/>
      <c r="J668" s="1"/>
      <c r="K668" s="1"/>
      <c r="L668" s="1"/>
      <c r="M668" s="1"/>
      <c r="N668" s="1"/>
      <c r="O668" s="1"/>
      <c r="P668" s="1"/>
      <c r="Q668" s="1"/>
      <c r="R668" s="1"/>
      <c r="S668" s="1"/>
      <c r="T668" s="1"/>
    </row>
    <row r="669" spans="1:20" ht="9.75" customHeight="1">
      <c r="A669" s="1"/>
      <c r="B669" s="1"/>
      <c r="C669" s="1"/>
      <c r="D669" s="1"/>
      <c r="E669" s="1"/>
      <c r="F669" s="1"/>
      <c r="G669" s="1"/>
      <c r="H669" s="1"/>
      <c r="I669" s="1"/>
      <c r="J669" s="1"/>
      <c r="K669" s="1"/>
      <c r="L669" s="1"/>
      <c r="M669" s="1"/>
      <c r="N669" s="1"/>
      <c r="O669" s="1"/>
      <c r="P669" s="1"/>
      <c r="Q669" s="1"/>
      <c r="R669" s="1"/>
      <c r="S669" s="1"/>
      <c r="T669" s="1"/>
    </row>
    <row r="670" spans="1:20" ht="9.75" customHeight="1">
      <c r="A670" s="1"/>
      <c r="B670" s="1"/>
      <c r="C670" s="1"/>
      <c r="D670" s="1"/>
      <c r="E670" s="1"/>
      <c r="F670" s="1"/>
      <c r="G670" s="1"/>
      <c r="H670" s="1"/>
      <c r="I670" s="1"/>
      <c r="J670" s="1"/>
      <c r="K670" s="1"/>
      <c r="L670" s="1"/>
      <c r="M670" s="1"/>
      <c r="N670" s="1"/>
      <c r="O670" s="1"/>
      <c r="P670" s="1"/>
      <c r="Q670" s="1"/>
      <c r="R670" s="1"/>
      <c r="S670" s="1"/>
      <c r="T670" s="1"/>
    </row>
    <row r="671" spans="1:20" ht="9.75" customHeight="1">
      <c r="A671" s="1"/>
      <c r="B671" s="1"/>
      <c r="C671" s="1"/>
      <c r="D671" s="1"/>
      <c r="E671" s="1"/>
      <c r="F671" s="1"/>
      <c r="G671" s="1"/>
      <c r="H671" s="1"/>
      <c r="I671" s="1"/>
      <c r="J671" s="1"/>
      <c r="K671" s="1"/>
      <c r="L671" s="1"/>
      <c r="M671" s="1"/>
      <c r="N671" s="1"/>
      <c r="O671" s="1"/>
      <c r="P671" s="1"/>
      <c r="Q671" s="1"/>
      <c r="R671" s="1"/>
      <c r="S671" s="1"/>
      <c r="T671" s="1"/>
    </row>
    <row r="672" spans="1:20" ht="9.75" customHeight="1">
      <c r="A672" s="1"/>
      <c r="B672" s="1"/>
      <c r="C672" s="1"/>
      <c r="D672" s="1"/>
      <c r="E672" s="1"/>
      <c r="F672" s="1"/>
      <c r="G672" s="1"/>
      <c r="H672" s="1"/>
      <c r="I672" s="1"/>
      <c r="J672" s="1"/>
      <c r="K672" s="1"/>
      <c r="L672" s="1"/>
      <c r="M672" s="1"/>
      <c r="N672" s="1"/>
      <c r="O672" s="1"/>
      <c r="P672" s="1"/>
      <c r="Q672" s="1"/>
      <c r="R672" s="1"/>
      <c r="S672" s="1"/>
      <c r="T672" s="1"/>
    </row>
    <row r="673" spans="1:20" ht="9.75" customHeight="1">
      <c r="A673" s="1"/>
      <c r="B673" s="1"/>
      <c r="C673" s="1"/>
      <c r="D673" s="1"/>
      <c r="E673" s="1"/>
      <c r="F673" s="1"/>
      <c r="G673" s="1"/>
      <c r="H673" s="1"/>
      <c r="I673" s="1"/>
      <c r="J673" s="1"/>
      <c r="K673" s="1"/>
      <c r="L673" s="1"/>
      <c r="M673" s="1"/>
      <c r="N673" s="1"/>
      <c r="O673" s="1"/>
      <c r="P673" s="1"/>
      <c r="Q673" s="1"/>
      <c r="R673" s="1"/>
      <c r="S673" s="1"/>
      <c r="T673" s="1"/>
    </row>
    <row r="674" spans="1:20" ht="9.75" customHeight="1">
      <c r="A674" s="1"/>
      <c r="B674" s="1"/>
      <c r="C674" s="1"/>
      <c r="D674" s="1"/>
      <c r="E674" s="1"/>
      <c r="F674" s="1"/>
      <c r="G674" s="1"/>
      <c r="H674" s="1"/>
      <c r="I674" s="1"/>
      <c r="J674" s="1"/>
      <c r="K674" s="1"/>
      <c r="L674" s="1"/>
      <c r="M674" s="1"/>
      <c r="N674" s="1"/>
      <c r="O674" s="1"/>
      <c r="P674" s="1"/>
      <c r="Q674" s="1"/>
      <c r="R674" s="1"/>
      <c r="S674" s="1"/>
      <c r="T674" s="1"/>
    </row>
    <row r="675" spans="1:20" ht="9.75" customHeight="1">
      <c r="A675" s="1"/>
      <c r="B675" s="1"/>
      <c r="C675" s="1"/>
      <c r="D675" s="1"/>
      <c r="E675" s="1"/>
      <c r="F675" s="1"/>
      <c r="G675" s="1"/>
      <c r="H675" s="1"/>
      <c r="I675" s="1"/>
      <c r="J675" s="1"/>
      <c r="K675" s="1"/>
      <c r="L675" s="1"/>
      <c r="M675" s="1"/>
      <c r="N675" s="1"/>
      <c r="O675" s="1"/>
      <c r="P675" s="1"/>
      <c r="Q675" s="1"/>
      <c r="R675" s="1"/>
      <c r="S675" s="1"/>
      <c r="T675" s="1"/>
    </row>
    <row r="676" spans="1:20" ht="9.75" customHeight="1">
      <c r="A676" s="1"/>
      <c r="B676" s="1"/>
      <c r="C676" s="1"/>
      <c r="D676" s="1"/>
      <c r="E676" s="1"/>
      <c r="F676" s="1"/>
      <c r="G676" s="1"/>
      <c r="H676" s="1"/>
      <c r="I676" s="1"/>
      <c r="J676" s="1"/>
      <c r="K676" s="1"/>
      <c r="L676" s="1"/>
      <c r="M676" s="1"/>
      <c r="N676" s="1"/>
      <c r="O676" s="1"/>
      <c r="P676" s="1"/>
      <c r="Q676" s="1"/>
      <c r="R676" s="1"/>
      <c r="S676" s="1"/>
      <c r="T676" s="1"/>
    </row>
    <row r="677" spans="1:20" ht="9.75" customHeight="1">
      <c r="A677" s="1"/>
      <c r="B677" s="1"/>
      <c r="C677" s="1"/>
      <c r="D677" s="1"/>
      <c r="E677" s="1"/>
      <c r="F677" s="1"/>
      <c r="G677" s="1"/>
      <c r="H677" s="1"/>
      <c r="I677" s="1"/>
      <c r="J677" s="1"/>
      <c r="K677" s="1"/>
      <c r="L677" s="1"/>
      <c r="M677" s="1"/>
      <c r="N677" s="1"/>
      <c r="O677" s="1"/>
      <c r="P677" s="1"/>
      <c r="Q677" s="1"/>
      <c r="R677" s="1"/>
      <c r="S677" s="1"/>
      <c r="T677" s="1"/>
    </row>
    <row r="678" spans="1:20" ht="9.75" customHeight="1">
      <c r="A678" s="1"/>
      <c r="B678" s="1"/>
      <c r="C678" s="1"/>
      <c r="D678" s="1"/>
      <c r="E678" s="1"/>
      <c r="F678" s="1"/>
      <c r="G678" s="1"/>
      <c r="H678" s="1"/>
      <c r="I678" s="1"/>
      <c r="J678" s="1"/>
      <c r="K678" s="1"/>
      <c r="L678" s="1"/>
      <c r="M678" s="1"/>
      <c r="N678" s="1"/>
      <c r="O678" s="1"/>
      <c r="P678" s="1"/>
      <c r="Q678" s="1"/>
      <c r="R678" s="1"/>
      <c r="S678" s="1"/>
      <c r="T678" s="1"/>
    </row>
    <row r="679" spans="1:20" ht="9.75" customHeight="1">
      <c r="A679" s="1"/>
      <c r="B679" s="1"/>
      <c r="C679" s="1"/>
      <c r="D679" s="1"/>
      <c r="E679" s="1"/>
      <c r="F679" s="1"/>
      <c r="G679" s="1"/>
      <c r="H679" s="1"/>
      <c r="I679" s="1"/>
      <c r="J679" s="1"/>
      <c r="K679" s="1"/>
      <c r="L679" s="1"/>
      <c r="M679" s="1"/>
      <c r="N679" s="1"/>
      <c r="O679" s="1"/>
      <c r="P679" s="1"/>
      <c r="Q679" s="1"/>
      <c r="R679" s="1"/>
      <c r="S679" s="1"/>
      <c r="T679" s="1"/>
    </row>
    <row r="680" spans="1:20" ht="9.75" customHeight="1">
      <c r="A680" s="1"/>
      <c r="B680" s="1"/>
      <c r="C680" s="1"/>
      <c r="D680" s="1"/>
      <c r="E680" s="1"/>
      <c r="F680" s="1"/>
      <c r="G680" s="1"/>
      <c r="H680" s="1"/>
      <c r="I680" s="1"/>
      <c r="J680" s="1"/>
      <c r="K680" s="1"/>
      <c r="L680" s="1"/>
      <c r="M680" s="1"/>
      <c r="N680" s="1"/>
      <c r="O680" s="1"/>
      <c r="P680" s="1"/>
      <c r="Q680" s="1"/>
      <c r="R680" s="1"/>
      <c r="S680" s="1"/>
      <c r="T680" s="1"/>
    </row>
    <row r="681" spans="1:20" ht="9.75" customHeight="1">
      <c r="A681" s="1"/>
      <c r="B681" s="1"/>
      <c r="C681" s="1"/>
      <c r="D681" s="1"/>
      <c r="E681" s="1"/>
      <c r="F681" s="1"/>
      <c r="G681" s="1"/>
      <c r="H681" s="1"/>
      <c r="I681" s="1"/>
      <c r="J681" s="1"/>
      <c r="K681" s="1"/>
      <c r="L681" s="1"/>
      <c r="M681" s="1"/>
      <c r="N681" s="1"/>
      <c r="O681" s="1"/>
      <c r="P681" s="1"/>
      <c r="Q681" s="1"/>
      <c r="R681" s="1"/>
      <c r="S681" s="1"/>
      <c r="T681" s="1"/>
    </row>
    <row r="682" spans="1:20" ht="9.75" customHeight="1">
      <c r="A682" s="1"/>
      <c r="B682" s="1"/>
      <c r="C682" s="1"/>
      <c r="D682" s="1"/>
      <c r="E682" s="1"/>
      <c r="F682" s="1"/>
      <c r="G682" s="1"/>
      <c r="H682" s="1"/>
      <c r="I682" s="1"/>
      <c r="J682" s="1"/>
      <c r="K682" s="1"/>
      <c r="L682" s="1"/>
      <c r="M682" s="1"/>
      <c r="N682" s="1"/>
      <c r="O682" s="1"/>
      <c r="P682" s="1"/>
      <c r="Q682" s="1"/>
      <c r="R682" s="1"/>
      <c r="S682" s="1"/>
      <c r="T682" s="1"/>
    </row>
    <row r="683" spans="1:20" ht="9.75" customHeight="1">
      <c r="A683" s="1"/>
      <c r="B683" s="1"/>
      <c r="C683" s="1"/>
      <c r="D683" s="1"/>
      <c r="E683" s="1"/>
      <c r="F683" s="1"/>
      <c r="G683" s="1"/>
      <c r="H683" s="1"/>
      <c r="I683" s="1"/>
      <c r="J683" s="1"/>
      <c r="K683" s="1"/>
      <c r="L683" s="1"/>
      <c r="M683" s="1"/>
      <c r="N683" s="1"/>
      <c r="O683" s="1"/>
      <c r="P683" s="1"/>
      <c r="Q683" s="1"/>
      <c r="R683" s="1"/>
      <c r="S683" s="1"/>
      <c r="T683" s="1"/>
    </row>
    <row r="684" spans="1:20" ht="9.75" customHeight="1">
      <c r="A684" s="1"/>
      <c r="B684" s="1"/>
      <c r="C684" s="1"/>
      <c r="D684" s="1"/>
      <c r="E684" s="1"/>
      <c r="F684" s="1"/>
      <c r="G684" s="1"/>
      <c r="H684" s="1"/>
      <c r="I684" s="1"/>
      <c r="J684" s="1"/>
      <c r="K684" s="1"/>
      <c r="L684" s="1"/>
      <c r="M684" s="1"/>
      <c r="N684" s="1"/>
      <c r="O684" s="1"/>
      <c r="P684" s="1"/>
      <c r="Q684" s="1"/>
      <c r="R684" s="1"/>
      <c r="S684" s="1"/>
      <c r="T684" s="1"/>
    </row>
    <row r="685" spans="1:20" ht="9.75" customHeight="1">
      <c r="A685" s="1"/>
      <c r="B685" s="1"/>
      <c r="C685" s="1"/>
      <c r="D685" s="1"/>
      <c r="E685" s="1"/>
      <c r="F685" s="1"/>
      <c r="G685" s="1"/>
      <c r="H685" s="1"/>
      <c r="I685" s="1"/>
      <c r="J685" s="1"/>
      <c r="K685" s="1"/>
      <c r="L685" s="1"/>
      <c r="M685" s="1"/>
      <c r="N685" s="1"/>
      <c r="O685" s="1"/>
      <c r="P685" s="1"/>
      <c r="Q685" s="1"/>
      <c r="R685" s="1"/>
      <c r="S685" s="1"/>
      <c r="T685" s="1"/>
    </row>
    <row r="686" spans="1:20" ht="9.75" customHeight="1">
      <c r="A686" s="1"/>
      <c r="B686" s="1"/>
      <c r="C686" s="1"/>
      <c r="D686" s="1"/>
      <c r="E686" s="1"/>
      <c r="F686" s="1"/>
      <c r="G686" s="1"/>
      <c r="H686" s="1"/>
      <c r="I686" s="1"/>
      <c r="J686" s="1"/>
      <c r="K686" s="1"/>
      <c r="L686" s="1"/>
      <c r="M686" s="1"/>
      <c r="N686" s="1"/>
      <c r="O686" s="1"/>
      <c r="P686" s="1"/>
      <c r="Q686" s="1"/>
      <c r="R686" s="1"/>
      <c r="S686" s="1"/>
      <c r="T686" s="1"/>
    </row>
    <row r="687" spans="1:20" ht="9.75" customHeight="1">
      <c r="A687" s="1"/>
      <c r="B687" s="1"/>
      <c r="C687" s="1"/>
      <c r="D687" s="1"/>
      <c r="E687" s="1"/>
      <c r="F687" s="1"/>
      <c r="G687" s="1"/>
      <c r="H687" s="1"/>
      <c r="I687" s="1"/>
      <c r="J687" s="1"/>
      <c r="K687" s="1"/>
      <c r="L687" s="1"/>
      <c r="M687" s="1"/>
      <c r="N687" s="1"/>
      <c r="O687" s="1"/>
      <c r="P687" s="1"/>
      <c r="Q687" s="1"/>
      <c r="R687" s="1"/>
      <c r="S687" s="1"/>
      <c r="T687" s="1"/>
    </row>
    <row r="688" spans="1:20" ht="9.75" customHeight="1">
      <c r="A688" s="1"/>
      <c r="B688" s="1"/>
      <c r="C688" s="1"/>
      <c r="D688" s="1"/>
      <c r="E688" s="1"/>
      <c r="F688" s="1"/>
      <c r="G688" s="1"/>
      <c r="H688" s="1"/>
      <c r="I688" s="1"/>
      <c r="J688" s="1"/>
      <c r="K688" s="1"/>
      <c r="L688" s="1"/>
      <c r="M688" s="1"/>
      <c r="N688" s="1"/>
      <c r="O688" s="1"/>
      <c r="P688" s="1"/>
      <c r="Q688" s="1"/>
      <c r="R688" s="1"/>
      <c r="S688" s="1"/>
      <c r="T688" s="1"/>
    </row>
    <row r="689" spans="1:20" ht="9.75" customHeight="1">
      <c r="A689" s="1"/>
      <c r="B689" s="1"/>
      <c r="C689" s="1"/>
      <c r="D689" s="1"/>
      <c r="E689" s="1"/>
      <c r="F689" s="1"/>
      <c r="G689" s="1"/>
      <c r="H689" s="1"/>
      <c r="I689" s="1"/>
      <c r="J689" s="1"/>
      <c r="K689" s="1"/>
      <c r="L689" s="1"/>
      <c r="M689" s="1"/>
      <c r="N689" s="1"/>
      <c r="O689" s="1"/>
      <c r="P689" s="1"/>
      <c r="Q689" s="1"/>
      <c r="R689" s="1"/>
      <c r="S689" s="1"/>
      <c r="T689" s="1"/>
    </row>
    <row r="690" spans="1:20" ht="9.75" customHeight="1">
      <c r="A690" s="1"/>
      <c r="B690" s="1"/>
      <c r="C690" s="1"/>
      <c r="D690" s="1"/>
      <c r="E690" s="1"/>
      <c r="F690" s="1"/>
      <c r="G690" s="1"/>
      <c r="H690" s="1"/>
      <c r="I690" s="1"/>
      <c r="J690" s="1"/>
      <c r="K690" s="1"/>
      <c r="L690" s="1"/>
      <c r="M690" s="1"/>
      <c r="N690" s="1"/>
      <c r="O690" s="1"/>
      <c r="P690" s="1"/>
      <c r="Q690" s="1"/>
      <c r="R690" s="1"/>
      <c r="S690" s="1"/>
      <c r="T690" s="1"/>
    </row>
    <row r="691" spans="1:20" ht="9.75" customHeight="1">
      <c r="A691" s="1"/>
      <c r="B691" s="1"/>
      <c r="C691" s="1"/>
      <c r="D691" s="1"/>
      <c r="E691" s="1"/>
      <c r="F691" s="1"/>
      <c r="G691" s="1"/>
      <c r="H691" s="1"/>
      <c r="I691" s="1"/>
      <c r="J691" s="1"/>
      <c r="K691" s="1"/>
      <c r="L691" s="1"/>
      <c r="M691" s="1"/>
      <c r="N691" s="1"/>
      <c r="O691" s="1"/>
      <c r="P691" s="1"/>
      <c r="Q691" s="1"/>
      <c r="R691" s="1"/>
      <c r="S691" s="1"/>
      <c r="T691" s="1"/>
    </row>
    <row r="692" spans="1:20" ht="9.75" customHeight="1">
      <c r="A692" s="1"/>
      <c r="B692" s="1"/>
      <c r="C692" s="1"/>
      <c r="D692" s="1"/>
      <c r="E692" s="1"/>
      <c r="F692" s="1"/>
      <c r="G692" s="1"/>
      <c r="H692" s="1"/>
      <c r="I692" s="1"/>
      <c r="J692" s="1"/>
      <c r="K692" s="1"/>
      <c r="L692" s="1"/>
      <c r="M692" s="1"/>
      <c r="N692" s="1"/>
      <c r="O692" s="1"/>
      <c r="P692" s="1"/>
      <c r="Q692" s="1"/>
      <c r="R692" s="1"/>
      <c r="S692" s="1"/>
      <c r="T692" s="1"/>
    </row>
    <row r="693" spans="1:20" ht="9.75" customHeight="1">
      <c r="A693" s="1"/>
      <c r="B693" s="1"/>
      <c r="C693" s="1"/>
      <c r="D693" s="1"/>
      <c r="E693" s="1"/>
      <c r="F693" s="1"/>
      <c r="G693" s="1"/>
      <c r="H693" s="1"/>
      <c r="I693" s="1"/>
      <c r="J693" s="1"/>
      <c r="K693" s="1"/>
      <c r="L693" s="1"/>
      <c r="M693" s="1"/>
      <c r="N693" s="1"/>
      <c r="O693" s="1"/>
      <c r="P693" s="1"/>
      <c r="Q693" s="1"/>
      <c r="R693" s="1"/>
      <c r="S693" s="1"/>
      <c r="T693" s="1"/>
    </row>
    <row r="694" spans="1:20" ht="9.75" customHeight="1">
      <c r="A694" s="1"/>
      <c r="B694" s="1"/>
      <c r="C694" s="1"/>
      <c r="D694" s="1"/>
      <c r="E694" s="1"/>
      <c r="F694" s="1"/>
      <c r="G694" s="1"/>
      <c r="H694" s="1"/>
      <c r="I694" s="1"/>
      <c r="J694" s="1"/>
      <c r="K694" s="1"/>
      <c r="L694" s="1"/>
      <c r="M694" s="1"/>
      <c r="N694" s="1"/>
      <c r="O694" s="1"/>
      <c r="P694" s="1"/>
      <c r="Q694" s="1"/>
      <c r="R694" s="1"/>
      <c r="S694" s="1"/>
      <c r="T694" s="1"/>
    </row>
    <row r="695" spans="1:20" ht="9.75" customHeight="1">
      <c r="A695" s="1"/>
      <c r="B695" s="1"/>
      <c r="C695" s="1"/>
      <c r="D695" s="1"/>
      <c r="E695" s="1"/>
      <c r="F695" s="1"/>
      <c r="G695" s="1"/>
      <c r="H695" s="1"/>
      <c r="I695" s="1"/>
      <c r="J695" s="1"/>
      <c r="K695" s="1"/>
      <c r="L695" s="1"/>
      <c r="M695" s="1"/>
      <c r="N695" s="1"/>
      <c r="O695" s="1"/>
      <c r="P695" s="1"/>
      <c r="Q695" s="1"/>
      <c r="R695" s="1"/>
      <c r="S695" s="1"/>
      <c r="T695" s="1"/>
    </row>
    <row r="696" spans="1:20" ht="9.75" customHeight="1">
      <c r="A696" s="1"/>
      <c r="B696" s="1"/>
      <c r="C696" s="1"/>
      <c r="D696" s="1"/>
      <c r="E696" s="1"/>
      <c r="F696" s="1"/>
      <c r="G696" s="1"/>
      <c r="H696" s="1"/>
      <c r="I696" s="1"/>
      <c r="J696" s="1"/>
      <c r="K696" s="1"/>
      <c r="L696" s="1"/>
      <c r="M696" s="1"/>
      <c r="N696" s="1"/>
      <c r="O696" s="1"/>
      <c r="P696" s="1"/>
      <c r="Q696" s="1"/>
      <c r="R696" s="1"/>
      <c r="S696" s="1"/>
      <c r="T696" s="1"/>
    </row>
    <row r="697" spans="1:20" ht="9.75" customHeight="1">
      <c r="A697" s="1"/>
      <c r="B697" s="1"/>
      <c r="C697" s="1"/>
      <c r="D697" s="1"/>
      <c r="E697" s="1"/>
      <c r="F697" s="1"/>
      <c r="G697" s="1"/>
      <c r="H697" s="1"/>
      <c r="I697" s="1"/>
      <c r="J697" s="1"/>
      <c r="K697" s="1"/>
      <c r="L697" s="1"/>
      <c r="M697" s="1"/>
      <c r="N697" s="1"/>
      <c r="O697" s="1"/>
      <c r="P697" s="1"/>
      <c r="Q697" s="1"/>
      <c r="R697" s="1"/>
      <c r="S697" s="1"/>
      <c r="T697" s="1"/>
    </row>
    <row r="698" spans="1:20" ht="9.75" customHeight="1">
      <c r="A698" s="1"/>
      <c r="B698" s="1"/>
      <c r="C698" s="1"/>
      <c r="D698" s="1"/>
      <c r="E698" s="1"/>
      <c r="F698" s="1"/>
      <c r="G698" s="1"/>
      <c r="H698" s="1"/>
      <c r="I698" s="1"/>
      <c r="J698" s="1"/>
      <c r="K698" s="1"/>
      <c r="L698" s="1"/>
      <c r="M698" s="1"/>
      <c r="N698" s="1"/>
      <c r="O698" s="1"/>
      <c r="P698" s="1"/>
      <c r="Q698" s="1"/>
      <c r="R698" s="1"/>
      <c r="S698" s="1"/>
      <c r="T698" s="1"/>
    </row>
    <row r="699" spans="1:20" ht="9.75" customHeight="1">
      <c r="A699" s="1"/>
      <c r="B699" s="1"/>
      <c r="C699" s="1"/>
      <c r="D699" s="1"/>
      <c r="E699" s="1"/>
      <c r="F699" s="1"/>
      <c r="G699" s="1"/>
      <c r="H699" s="1"/>
      <c r="I699" s="1"/>
      <c r="J699" s="1"/>
      <c r="K699" s="1"/>
      <c r="L699" s="1"/>
      <c r="M699" s="1"/>
      <c r="N699" s="1"/>
      <c r="O699" s="1"/>
      <c r="P699" s="1"/>
      <c r="Q699" s="1"/>
      <c r="R699" s="1"/>
      <c r="S699" s="1"/>
      <c r="T699" s="1"/>
    </row>
    <row r="700" spans="1:20" ht="9.75" customHeight="1">
      <c r="A700" s="1"/>
      <c r="B700" s="1"/>
      <c r="C700" s="1"/>
      <c r="D700" s="1"/>
      <c r="E700" s="1"/>
      <c r="F700" s="1"/>
      <c r="G700" s="1"/>
      <c r="H700" s="1"/>
      <c r="I700" s="1"/>
      <c r="J700" s="1"/>
      <c r="K700" s="1"/>
      <c r="L700" s="1"/>
      <c r="M700" s="1"/>
      <c r="N700" s="1"/>
      <c r="O700" s="1"/>
      <c r="P700" s="1"/>
      <c r="Q700" s="1"/>
      <c r="R700" s="1"/>
      <c r="S700" s="1"/>
      <c r="T700" s="1"/>
    </row>
    <row r="701" spans="1:20" ht="9.75" customHeight="1">
      <c r="A701" s="1"/>
      <c r="B701" s="1"/>
      <c r="C701" s="1"/>
      <c r="D701" s="1"/>
      <c r="E701" s="1"/>
      <c r="F701" s="1"/>
      <c r="G701" s="1"/>
      <c r="H701" s="1"/>
      <c r="I701" s="1"/>
      <c r="J701" s="1"/>
      <c r="K701" s="1"/>
      <c r="L701" s="1"/>
      <c r="M701" s="1"/>
      <c r="N701" s="1"/>
      <c r="O701" s="1"/>
      <c r="P701" s="1"/>
      <c r="Q701" s="1"/>
      <c r="R701" s="1"/>
      <c r="S701" s="1"/>
      <c r="T701" s="1"/>
    </row>
    <row r="702" spans="1:20" ht="9.75" customHeight="1">
      <c r="A702" s="1"/>
      <c r="B702" s="1"/>
      <c r="C702" s="1"/>
      <c r="D702" s="1"/>
      <c r="E702" s="1"/>
      <c r="F702" s="1"/>
      <c r="G702" s="1"/>
      <c r="H702" s="1"/>
      <c r="I702" s="1"/>
      <c r="J702" s="1"/>
      <c r="K702" s="1"/>
      <c r="L702" s="1"/>
      <c r="M702" s="1"/>
      <c r="N702" s="1"/>
      <c r="O702" s="1"/>
      <c r="P702" s="1"/>
      <c r="Q702" s="1"/>
      <c r="R702" s="1"/>
      <c r="S702" s="1"/>
      <c r="T702" s="1"/>
    </row>
    <row r="703" spans="1:20" ht="9.75" customHeight="1">
      <c r="A703" s="1"/>
      <c r="B703" s="1"/>
      <c r="C703" s="1"/>
      <c r="D703" s="1"/>
      <c r="E703" s="1"/>
      <c r="F703" s="1"/>
      <c r="G703" s="1"/>
      <c r="H703" s="1"/>
      <c r="I703" s="1"/>
      <c r="J703" s="1"/>
      <c r="K703" s="1"/>
      <c r="L703" s="1"/>
      <c r="M703" s="1"/>
      <c r="N703" s="1"/>
      <c r="O703" s="1"/>
      <c r="P703" s="1"/>
      <c r="Q703" s="1"/>
      <c r="R703" s="1"/>
      <c r="S703" s="1"/>
      <c r="T703" s="1"/>
    </row>
    <row r="704" spans="1:20" ht="9.75" customHeight="1">
      <c r="A704" s="1"/>
      <c r="B704" s="1"/>
      <c r="C704" s="1"/>
      <c r="D704" s="1"/>
      <c r="E704" s="1"/>
      <c r="F704" s="1"/>
      <c r="G704" s="1"/>
      <c r="H704" s="1"/>
      <c r="I704" s="1"/>
      <c r="J704" s="1"/>
      <c r="K704" s="1"/>
      <c r="L704" s="1"/>
      <c r="M704" s="1"/>
      <c r="N704" s="1"/>
      <c r="O704" s="1"/>
      <c r="P704" s="1"/>
      <c r="Q704" s="1"/>
      <c r="R704" s="1"/>
      <c r="S704" s="1"/>
      <c r="T704" s="1"/>
    </row>
    <row r="705" spans="1:20" ht="9.75" customHeight="1">
      <c r="A705" s="1"/>
      <c r="B705" s="1"/>
      <c r="C705" s="1"/>
      <c r="D705" s="1"/>
      <c r="E705" s="1"/>
      <c r="F705" s="1"/>
      <c r="G705" s="1"/>
      <c r="H705" s="1"/>
      <c r="I705" s="1"/>
      <c r="J705" s="1"/>
      <c r="K705" s="1"/>
      <c r="L705" s="1"/>
      <c r="M705" s="1"/>
      <c r="N705" s="1"/>
      <c r="O705" s="1"/>
      <c r="P705" s="1"/>
      <c r="Q705" s="1"/>
      <c r="R705" s="1"/>
      <c r="S705" s="1"/>
      <c r="T705" s="1"/>
    </row>
    <row r="706" spans="1:20" ht="9.75" customHeight="1">
      <c r="A706" s="1"/>
      <c r="B706" s="1"/>
      <c r="C706" s="1"/>
      <c r="D706" s="1"/>
      <c r="E706" s="1"/>
      <c r="F706" s="1"/>
      <c r="G706" s="1"/>
      <c r="H706" s="1"/>
      <c r="I706" s="1"/>
      <c r="J706" s="1"/>
      <c r="K706" s="1"/>
      <c r="L706" s="1"/>
      <c r="M706" s="1"/>
      <c r="N706" s="1"/>
      <c r="O706" s="1"/>
      <c r="P706" s="1"/>
      <c r="Q706" s="1"/>
      <c r="R706" s="1"/>
      <c r="S706" s="1"/>
      <c r="T706" s="1"/>
    </row>
    <row r="707" spans="1:20" ht="9.75" customHeight="1">
      <c r="A707" s="1"/>
      <c r="B707" s="1"/>
      <c r="C707" s="1"/>
      <c r="D707" s="1"/>
      <c r="E707" s="1"/>
      <c r="F707" s="1"/>
      <c r="G707" s="1"/>
      <c r="H707" s="1"/>
      <c r="I707" s="1"/>
      <c r="J707" s="1"/>
      <c r="K707" s="1"/>
      <c r="L707" s="1"/>
      <c r="M707" s="1"/>
      <c r="N707" s="1"/>
      <c r="O707" s="1"/>
      <c r="P707" s="1"/>
      <c r="Q707" s="1"/>
      <c r="R707" s="1"/>
      <c r="S707" s="1"/>
      <c r="T707" s="1"/>
    </row>
    <row r="708" spans="1:20" ht="9.75" customHeight="1">
      <c r="A708" s="1"/>
      <c r="B708" s="1"/>
      <c r="C708" s="1"/>
      <c r="D708" s="1"/>
      <c r="E708" s="1"/>
      <c r="F708" s="1"/>
      <c r="G708" s="1"/>
      <c r="H708" s="1"/>
      <c r="I708" s="1"/>
      <c r="J708" s="1"/>
      <c r="K708" s="1"/>
      <c r="L708" s="1"/>
      <c r="M708" s="1"/>
      <c r="N708" s="1"/>
      <c r="O708" s="1"/>
      <c r="P708" s="1"/>
      <c r="Q708" s="1"/>
      <c r="R708" s="1"/>
      <c r="S708" s="1"/>
      <c r="T708" s="1"/>
    </row>
    <row r="709" spans="1:20" ht="9.75" customHeight="1">
      <c r="A709" s="1"/>
      <c r="B709" s="1"/>
      <c r="C709" s="1"/>
      <c r="D709" s="1"/>
      <c r="E709" s="1"/>
      <c r="F709" s="1"/>
      <c r="G709" s="1"/>
      <c r="H709" s="1"/>
      <c r="I709" s="1"/>
      <c r="J709" s="1"/>
      <c r="K709" s="1"/>
      <c r="L709" s="1"/>
      <c r="M709" s="1"/>
      <c r="N709" s="1"/>
      <c r="O709" s="1"/>
      <c r="P709" s="1"/>
      <c r="Q709" s="1"/>
      <c r="R709" s="1"/>
      <c r="S709" s="1"/>
      <c r="T709" s="1"/>
    </row>
    <row r="710" spans="1:20" ht="9.75" customHeight="1">
      <c r="A710" s="1"/>
      <c r="B710" s="1"/>
      <c r="C710" s="1"/>
      <c r="D710" s="1"/>
      <c r="E710" s="1"/>
      <c r="F710" s="1"/>
      <c r="G710" s="1"/>
      <c r="H710" s="1"/>
      <c r="I710" s="1"/>
      <c r="J710" s="1"/>
      <c r="K710" s="1"/>
      <c r="L710" s="1"/>
      <c r="M710" s="1"/>
      <c r="N710" s="1"/>
      <c r="O710" s="1"/>
      <c r="P710" s="1"/>
      <c r="Q710" s="1"/>
      <c r="R710" s="1"/>
      <c r="S710" s="1"/>
      <c r="T710" s="1"/>
    </row>
    <row r="711" spans="1:20" ht="9.75" customHeight="1">
      <c r="A711" s="1"/>
      <c r="B711" s="1"/>
      <c r="C711" s="1"/>
      <c r="D711" s="1"/>
      <c r="E711" s="1"/>
      <c r="F711" s="1"/>
      <c r="G711" s="1"/>
      <c r="H711" s="1"/>
      <c r="I711" s="1"/>
      <c r="J711" s="1"/>
      <c r="K711" s="1"/>
      <c r="L711" s="1"/>
      <c r="M711" s="1"/>
      <c r="N711" s="1"/>
      <c r="O711" s="1"/>
      <c r="P711" s="1"/>
      <c r="Q711" s="1"/>
      <c r="R711" s="1"/>
      <c r="S711" s="1"/>
      <c r="T711" s="1"/>
    </row>
    <row r="712" spans="1:20" ht="9.75" customHeight="1">
      <c r="A712" s="1"/>
      <c r="B712" s="1"/>
      <c r="C712" s="1"/>
      <c r="D712" s="1"/>
      <c r="E712" s="1"/>
      <c r="F712" s="1"/>
      <c r="G712" s="1"/>
      <c r="H712" s="1"/>
      <c r="I712" s="1"/>
      <c r="J712" s="1"/>
      <c r="K712" s="1"/>
      <c r="L712" s="1"/>
      <c r="M712" s="1"/>
      <c r="N712" s="1"/>
      <c r="O712" s="1"/>
      <c r="P712" s="1"/>
      <c r="Q712" s="1"/>
      <c r="R712" s="1"/>
      <c r="S712" s="1"/>
      <c r="T712" s="1"/>
    </row>
    <row r="713" spans="1:20" ht="9.75" customHeight="1">
      <c r="A713" s="1"/>
      <c r="B713" s="1"/>
      <c r="C713" s="1"/>
      <c r="D713" s="1"/>
      <c r="E713" s="1"/>
      <c r="F713" s="1"/>
      <c r="G713" s="1"/>
      <c r="H713" s="1"/>
      <c r="I713" s="1"/>
      <c r="J713" s="1"/>
      <c r="K713" s="1"/>
      <c r="L713" s="1"/>
      <c r="M713" s="1"/>
      <c r="N713" s="1"/>
      <c r="O713" s="1"/>
      <c r="P713" s="1"/>
      <c r="Q713" s="1"/>
      <c r="R713" s="1"/>
      <c r="S713" s="1"/>
      <c r="T713" s="1"/>
    </row>
    <row r="714" spans="1:20" ht="9.75" customHeight="1">
      <c r="A714" s="1"/>
      <c r="B714" s="1"/>
      <c r="C714" s="1"/>
      <c r="D714" s="1"/>
      <c r="E714" s="1"/>
      <c r="F714" s="1"/>
      <c r="G714" s="1"/>
      <c r="H714" s="1"/>
      <c r="I714" s="1"/>
      <c r="J714" s="1"/>
      <c r="K714" s="1"/>
      <c r="L714" s="1"/>
      <c r="M714" s="1"/>
      <c r="N714" s="1"/>
      <c r="O714" s="1"/>
      <c r="P714" s="1"/>
      <c r="Q714" s="1"/>
      <c r="R714" s="1"/>
      <c r="S714" s="1"/>
      <c r="T714" s="1"/>
    </row>
    <row r="715" spans="1:20" ht="9.75" customHeight="1">
      <c r="A715" s="1"/>
      <c r="B715" s="1"/>
      <c r="C715" s="1"/>
      <c r="D715" s="1"/>
      <c r="E715" s="1"/>
      <c r="F715" s="1"/>
      <c r="G715" s="1"/>
      <c r="H715" s="1"/>
      <c r="I715" s="1"/>
      <c r="J715" s="1"/>
      <c r="K715" s="1"/>
      <c r="L715" s="1"/>
      <c r="M715" s="1"/>
      <c r="N715" s="1"/>
      <c r="O715" s="1"/>
      <c r="P715" s="1"/>
      <c r="Q715" s="1"/>
      <c r="R715" s="1"/>
      <c r="S715" s="1"/>
      <c r="T715" s="1"/>
    </row>
    <row r="716" spans="1:20" ht="9.75" customHeight="1">
      <c r="A716" s="1"/>
      <c r="B716" s="1"/>
      <c r="C716" s="1"/>
      <c r="D716" s="1"/>
      <c r="E716" s="1"/>
      <c r="F716" s="1"/>
      <c r="G716" s="1"/>
      <c r="H716" s="1"/>
      <c r="I716" s="1"/>
      <c r="J716" s="1"/>
      <c r="K716" s="1"/>
      <c r="L716" s="1"/>
      <c r="M716" s="1"/>
      <c r="N716" s="1"/>
      <c r="O716" s="1"/>
      <c r="P716" s="1"/>
      <c r="Q716" s="1"/>
      <c r="R716" s="1"/>
      <c r="S716" s="1"/>
      <c r="T716" s="1"/>
    </row>
    <row r="717" spans="1:20" ht="9.75" customHeight="1">
      <c r="A717" s="1"/>
      <c r="B717" s="1"/>
      <c r="C717" s="1"/>
      <c r="D717" s="1"/>
      <c r="E717" s="1"/>
      <c r="F717" s="1"/>
      <c r="G717" s="1"/>
      <c r="H717" s="1"/>
      <c r="I717" s="1"/>
      <c r="J717" s="1"/>
      <c r="K717" s="1"/>
      <c r="L717" s="1"/>
      <c r="M717" s="1"/>
      <c r="N717" s="1"/>
      <c r="O717" s="1"/>
      <c r="P717" s="1"/>
      <c r="Q717" s="1"/>
      <c r="R717" s="1"/>
      <c r="S717" s="1"/>
      <c r="T717" s="1"/>
    </row>
    <row r="718" spans="1:20" ht="9.75" customHeight="1">
      <c r="A718" s="1"/>
      <c r="B718" s="1"/>
      <c r="C718" s="1"/>
      <c r="D718" s="1"/>
      <c r="E718" s="1"/>
      <c r="F718" s="1"/>
      <c r="G718" s="1"/>
      <c r="H718" s="1"/>
      <c r="I718" s="1"/>
      <c r="J718" s="1"/>
      <c r="K718" s="1"/>
      <c r="L718" s="1"/>
      <c r="M718" s="1"/>
      <c r="N718" s="1"/>
      <c r="O718" s="1"/>
      <c r="P718" s="1"/>
      <c r="Q718" s="1"/>
      <c r="R718" s="1"/>
      <c r="S718" s="1"/>
      <c r="T718" s="1"/>
    </row>
    <row r="719" spans="1:20" ht="9.75" customHeight="1">
      <c r="A719" s="1"/>
      <c r="B719" s="1"/>
      <c r="C719" s="1"/>
      <c r="D719" s="1"/>
      <c r="E719" s="1"/>
      <c r="F719" s="1"/>
      <c r="G719" s="1"/>
      <c r="H719" s="1"/>
      <c r="I719" s="1"/>
      <c r="J719" s="1"/>
      <c r="K719" s="1"/>
      <c r="L719" s="1"/>
      <c r="M719" s="1"/>
      <c r="N719" s="1"/>
      <c r="O719" s="1"/>
      <c r="P719" s="1"/>
      <c r="Q719" s="1"/>
      <c r="R719" s="1"/>
      <c r="S719" s="1"/>
      <c r="T719" s="1"/>
    </row>
    <row r="720" spans="1:20" ht="9.75" customHeight="1">
      <c r="A720" s="1"/>
      <c r="B720" s="1"/>
      <c r="C720" s="1"/>
      <c r="D720" s="1"/>
      <c r="E720" s="1"/>
      <c r="F720" s="1"/>
      <c r="G720" s="1"/>
      <c r="H720" s="1"/>
      <c r="I720" s="1"/>
      <c r="J720" s="1"/>
      <c r="K720" s="1"/>
      <c r="L720" s="1"/>
      <c r="M720" s="1"/>
      <c r="N720" s="1"/>
      <c r="O720" s="1"/>
      <c r="P720" s="1"/>
      <c r="Q720" s="1"/>
      <c r="R720" s="1"/>
      <c r="S720" s="1"/>
      <c r="T720" s="1"/>
    </row>
    <row r="721" spans="1:20" ht="9.75" customHeight="1">
      <c r="A721" s="1"/>
      <c r="B721" s="1"/>
      <c r="C721" s="1"/>
      <c r="D721" s="1"/>
      <c r="E721" s="1"/>
      <c r="F721" s="1"/>
      <c r="G721" s="1"/>
      <c r="H721" s="1"/>
      <c r="I721" s="1"/>
      <c r="J721" s="1"/>
      <c r="K721" s="1"/>
      <c r="L721" s="1"/>
      <c r="M721" s="1"/>
      <c r="N721" s="1"/>
      <c r="O721" s="1"/>
      <c r="P721" s="1"/>
      <c r="Q721" s="1"/>
      <c r="R721" s="1"/>
      <c r="S721" s="1"/>
      <c r="T721" s="1"/>
    </row>
    <row r="722" spans="1:20" ht="9.75" customHeight="1">
      <c r="A722" s="1"/>
      <c r="B722" s="1"/>
      <c r="C722" s="1"/>
      <c r="D722" s="1"/>
      <c r="E722" s="1"/>
      <c r="F722" s="1"/>
      <c r="G722" s="1"/>
      <c r="H722" s="1"/>
      <c r="I722" s="1"/>
      <c r="J722" s="1"/>
      <c r="K722" s="1"/>
      <c r="L722" s="1"/>
      <c r="M722" s="1"/>
      <c r="N722" s="1"/>
      <c r="O722" s="1"/>
      <c r="P722" s="1"/>
      <c r="Q722" s="1"/>
      <c r="R722" s="1"/>
      <c r="S722" s="1"/>
      <c r="T722" s="1"/>
    </row>
    <row r="723" spans="1:20" ht="9.75" customHeight="1">
      <c r="A723" s="1"/>
      <c r="B723" s="1"/>
      <c r="C723" s="1"/>
      <c r="D723" s="1"/>
      <c r="E723" s="1"/>
      <c r="F723" s="1"/>
      <c r="G723" s="1"/>
      <c r="H723" s="1"/>
      <c r="I723" s="1"/>
      <c r="J723" s="1"/>
      <c r="K723" s="1"/>
      <c r="L723" s="1"/>
      <c r="M723" s="1"/>
      <c r="N723" s="1"/>
      <c r="O723" s="1"/>
      <c r="P723" s="1"/>
      <c r="Q723" s="1"/>
      <c r="R723" s="1"/>
      <c r="S723" s="1"/>
      <c r="T723" s="1"/>
    </row>
    <row r="724" spans="1:20" ht="9.75" customHeight="1">
      <c r="A724" s="1"/>
      <c r="B724" s="1"/>
      <c r="C724" s="1"/>
      <c r="D724" s="1"/>
      <c r="E724" s="1"/>
      <c r="F724" s="1"/>
      <c r="G724" s="1"/>
      <c r="H724" s="1"/>
      <c r="I724" s="1"/>
      <c r="J724" s="1"/>
      <c r="K724" s="1"/>
      <c r="L724" s="1"/>
      <c r="M724" s="1"/>
      <c r="N724" s="1"/>
      <c r="O724" s="1"/>
      <c r="P724" s="1"/>
      <c r="Q724" s="1"/>
      <c r="R724" s="1"/>
      <c r="S724" s="1"/>
      <c r="T724" s="1"/>
    </row>
    <row r="725" spans="1:20" ht="9.75" customHeight="1">
      <c r="A725" s="1"/>
      <c r="B725" s="1"/>
      <c r="C725" s="1"/>
      <c r="D725" s="1"/>
      <c r="E725" s="1"/>
      <c r="F725" s="1"/>
      <c r="G725" s="1"/>
      <c r="H725" s="1"/>
      <c r="I725" s="1"/>
      <c r="J725" s="1"/>
      <c r="K725" s="1"/>
      <c r="L725" s="1"/>
      <c r="M725" s="1"/>
      <c r="N725" s="1"/>
      <c r="O725" s="1"/>
      <c r="P725" s="1"/>
      <c r="Q725" s="1"/>
      <c r="R725" s="1"/>
      <c r="S725" s="1"/>
      <c r="T725" s="1"/>
    </row>
    <row r="726" spans="1:20" ht="9.75" customHeight="1">
      <c r="A726" s="1"/>
      <c r="B726" s="1"/>
      <c r="C726" s="1"/>
      <c r="D726" s="1"/>
      <c r="E726" s="1"/>
      <c r="F726" s="1"/>
      <c r="G726" s="1"/>
      <c r="H726" s="1"/>
      <c r="I726" s="1"/>
      <c r="J726" s="1"/>
      <c r="K726" s="1"/>
      <c r="L726" s="1"/>
      <c r="M726" s="1"/>
      <c r="N726" s="1"/>
      <c r="O726" s="1"/>
      <c r="P726" s="1"/>
      <c r="Q726" s="1"/>
      <c r="R726" s="1"/>
      <c r="S726" s="1"/>
      <c r="T726" s="1"/>
    </row>
    <row r="727" spans="1:20" ht="9.75" customHeight="1">
      <c r="A727" s="1"/>
      <c r="B727" s="1"/>
      <c r="C727" s="1"/>
      <c r="D727" s="1"/>
      <c r="E727" s="1"/>
      <c r="F727" s="1"/>
      <c r="G727" s="1"/>
      <c r="H727" s="1"/>
      <c r="I727" s="1"/>
      <c r="J727" s="1"/>
      <c r="K727" s="1"/>
      <c r="L727" s="1"/>
      <c r="M727" s="1"/>
      <c r="N727" s="1"/>
      <c r="O727" s="1"/>
      <c r="P727" s="1"/>
      <c r="Q727" s="1"/>
      <c r="R727" s="1"/>
      <c r="S727" s="1"/>
      <c r="T727" s="1"/>
    </row>
    <row r="728" spans="1:20" ht="9.75" customHeight="1">
      <c r="A728" s="1"/>
      <c r="B728" s="1"/>
      <c r="C728" s="1"/>
      <c r="D728" s="1"/>
      <c r="E728" s="1"/>
      <c r="F728" s="1"/>
      <c r="G728" s="1"/>
      <c r="H728" s="1"/>
      <c r="I728" s="1"/>
      <c r="J728" s="1"/>
      <c r="K728" s="1"/>
      <c r="L728" s="1"/>
      <c r="M728" s="1"/>
      <c r="N728" s="1"/>
      <c r="O728" s="1"/>
      <c r="P728" s="1"/>
      <c r="Q728" s="1"/>
      <c r="R728" s="1"/>
      <c r="S728" s="1"/>
      <c r="T728" s="1"/>
    </row>
    <row r="729" spans="1:20" ht="9.75" customHeight="1">
      <c r="A729" s="1"/>
      <c r="B729" s="1"/>
      <c r="C729" s="1"/>
      <c r="D729" s="1"/>
      <c r="E729" s="1"/>
      <c r="F729" s="1"/>
      <c r="G729" s="1"/>
      <c r="H729" s="1"/>
      <c r="I729" s="1"/>
      <c r="J729" s="1"/>
      <c r="K729" s="1"/>
      <c r="L729" s="1"/>
      <c r="M729" s="1"/>
      <c r="N729" s="1"/>
      <c r="O729" s="1"/>
      <c r="P729" s="1"/>
      <c r="Q729" s="1"/>
      <c r="R729" s="1"/>
      <c r="S729" s="1"/>
      <c r="T729" s="1"/>
    </row>
    <row r="730" spans="1:20" ht="9.75" customHeight="1">
      <c r="A730" s="1"/>
      <c r="B730" s="1"/>
      <c r="C730" s="1"/>
      <c r="D730" s="1"/>
      <c r="E730" s="1"/>
      <c r="F730" s="1"/>
      <c r="G730" s="1"/>
      <c r="H730" s="1"/>
      <c r="I730" s="1"/>
      <c r="J730" s="1"/>
      <c r="K730" s="1"/>
      <c r="L730" s="1"/>
      <c r="M730" s="1"/>
      <c r="N730" s="1"/>
      <c r="O730" s="1"/>
      <c r="P730" s="1"/>
      <c r="Q730" s="1"/>
      <c r="R730" s="1"/>
      <c r="S730" s="1"/>
      <c r="T730" s="1"/>
    </row>
    <row r="731" spans="1:20" ht="9.75" customHeight="1">
      <c r="A731" s="1"/>
      <c r="B731" s="1"/>
      <c r="C731" s="1"/>
      <c r="D731" s="1"/>
      <c r="E731" s="1"/>
      <c r="F731" s="1"/>
      <c r="G731" s="1"/>
      <c r="H731" s="1"/>
      <c r="I731" s="1"/>
      <c r="J731" s="1"/>
      <c r="K731" s="1"/>
      <c r="L731" s="1"/>
      <c r="M731" s="1"/>
      <c r="N731" s="1"/>
      <c r="O731" s="1"/>
      <c r="P731" s="1"/>
      <c r="Q731" s="1"/>
      <c r="R731" s="1"/>
      <c r="S731" s="1"/>
      <c r="T731" s="1"/>
    </row>
    <row r="732" spans="1:20" ht="9.75" customHeight="1">
      <c r="A732" s="1"/>
      <c r="B732" s="1"/>
      <c r="C732" s="1"/>
      <c r="D732" s="1"/>
      <c r="E732" s="1"/>
      <c r="F732" s="1"/>
      <c r="G732" s="1"/>
      <c r="H732" s="1"/>
      <c r="I732" s="1"/>
      <c r="J732" s="1"/>
      <c r="K732" s="1"/>
      <c r="L732" s="1"/>
      <c r="M732" s="1"/>
      <c r="N732" s="1"/>
      <c r="O732" s="1"/>
      <c r="P732" s="1"/>
      <c r="Q732" s="1"/>
      <c r="R732" s="1"/>
      <c r="S732" s="1"/>
      <c r="T732" s="1"/>
    </row>
    <row r="733" spans="1:20" ht="9.75" customHeight="1">
      <c r="A733" s="1"/>
      <c r="B733" s="1"/>
      <c r="C733" s="1"/>
      <c r="D733" s="1"/>
      <c r="E733" s="1"/>
      <c r="F733" s="1"/>
      <c r="G733" s="1"/>
      <c r="H733" s="1"/>
      <c r="I733" s="1"/>
      <c r="J733" s="1"/>
      <c r="K733" s="1"/>
      <c r="L733" s="1"/>
      <c r="M733" s="1"/>
      <c r="N733" s="1"/>
      <c r="O733" s="1"/>
      <c r="P733" s="1"/>
      <c r="Q733" s="1"/>
      <c r="R733" s="1"/>
      <c r="S733" s="1"/>
      <c r="T733" s="1"/>
    </row>
    <row r="734" spans="1:20" ht="9.75" customHeight="1">
      <c r="A734" s="1"/>
      <c r="B734" s="1"/>
      <c r="C734" s="1"/>
      <c r="D734" s="1"/>
      <c r="E734" s="1"/>
      <c r="F734" s="1"/>
      <c r="G734" s="1"/>
      <c r="H734" s="1"/>
      <c r="I734" s="1"/>
      <c r="J734" s="1"/>
      <c r="K734" s="1"/>
      <c r="L734" s="1"/>
      <c r="M734" s="1"/>
      <c r="N734" s="1"/>
      <c r="O734" s="1"/>
      <c r="P734" s="1"/>
      <c r="Q734" s="1"/>
      <c r="R734" s="1"/>
      <c r="S734" s="1"/>
      <c r="T734" s="1"/>
    </row>
    <row r="735" spans="1:20" ht="9.75" customHeight="1">
      <c r="A735" s="1"/>
      <c r="B735" s="1"/>
      <c r="C735" s="1"/>
      <c r="D735" s="1"/>
      <c r="E735" s="1"/>
      <c r="F735" s="1"/>
      <c r="G735" s="1"/>
      <c r="H735" s="1"/>
      <c r="I735" s="1"/>
      <c r="J735" s="1"/>
      <c r="K735" s="1"/>
      <c r="L735" s="1"/>
      <c r="M735" s="1"/>
      <c r="N735" s="1"/>
      <c r="O735" s="1"/>
      <c r="P735" s="1"/>
      <c r="Q735" s="1"/>
      <c r="R735" s="1"/>
      <c r="S735" s="1"/>
      <c r="T735" s="1"/>
    </row>
    <row r="736" spans="1:20" ht="9.75" customHeight="1">
      <c r="A736" s="1"/>
      <c r="B736" s="1"/>
      <c r="C736" s="1"/>
      <c r="D736" s="1"/>
      <c r="E736" s="1"/>
      <c r="F736" s="1"/>
      <c r="G736" s="1"/>
      <c r="H736" s="1"/>
      <c r="I736" s="1"/>
      <c r="J736" s="1"/>
      <c r="K736" s="1"/>
      <c r="L736" s="1"/>
      <c r="M736" s="1"/>
      <c r="N736" s="1"/>
      <c r="O736" s="1"/>
      <c r="P736" s="1"/>
      <c r="Q736" s="1"/>
      <c r="R736" s="1"/>
      <c r="S736" s="1"/>
      <c r="T736" s="1"/>
    </row>
    <row r="737" spans="1:20" ht="9.75" customHeight="1">
      <c r="A737" s="1"/>
      <c r="B737" s="1"/>
      <c r="C737" s="1"/>
      <c r="D737" s="1"/>
      <c r="E737" s="1"/>
      <c r="F737" s="1"/>
      <c r="G737" s="1"/>
      <c r="H737" s="1"/>
      <c r="I737" s="1"/>
      <c r="J737" s="1"/>
      <c r="K737" s="1"/>
      <c r="L737" s="1"/>
      <c r="M737" s="1"/>
      <c r="N737" s="1"/>
      <c r="O737" s="1"/>
      <c r="P737" s="1"/>
      <c r="Q737" s="1"/>
      <c r="R737" s="1"/>
      <c r="S737" s="1"/>
      <c r="T737" s="1"/>
    </row>
    <row r="738" spans="1:20" ht="9.75" customHeight="1">
      <c r="A738" s="1"/>
      <c r="B738" s="1"/>
      <c r="C738" s="1"/>
      <c r="D738" s="1"/>
      <c r="E738" s="1"/>
      <c r="F738" s="1"/>
      <c r="G738" s="1"/>
      <c r="H738" s="1"/>
      <c r="I738" s="1"/>
      <c r="J738" s="1"/>
      <c r="K738" s="1"/>
      <c r="L738" s="1"/>
      <c r="M738" s="1"/>
      <c r="N738" s="1"/>
      <c r="O738" s="1"/>
      <c r="P738" s="1"/>
      <c r="Q738" s="1"/>
      <c r="R738" s="1"/>
      <c r="S738" s="1"/>
      <c r="T738" s="1"/>
    </row>
    <row r="739" spans="1:20" ht="9.75" customHeight="1">
      <c r="A739" s="1"/>
      <c r="B739" s="1"/>
      <c r="C739" s="1"/>
      <c r="D739" s="1"/>
      <c r="E739" s="1"/>
      <c r="F739" s="1"/>
      <c r="G739" s="1"/>
      <c r="H739" s="1"/>
      <c r="I739" s="1"/>
      <c r="J739" s="1"/>
      <c r="K739" s="1"/>
      <c r="L739" s="1"/>
      <c r="M739" s="1"/>
      <c r="N739" s="1"/>
      <c r="O739" s="1"/>
      <c r="P739" s="1"/>
      <c r="Q739" s="1"/>
      <c r="R739" s="1"/>
      <c r="S739" s="1"/>
      <c r="T739" s="1"/>
    </row>
    <row r="740" spans="1:20" ht="9.75" customHeight="1">
      <c r="A740" s="1"/>
      <c r="B740" s="1"/>
      <c r="C740" s="1"/>
      <c r="D740" s="1"/>
      <c r="E740" s="1"/>
      <c r="F740" s="1"/>
      <c r="G740" s="1"/>
      <c r="H740" s="1"/>
      <c r="I740" s="1"/>
      <c r="J740" s="1"/>
      <c r="K740" s="1"/>
      <c r="L740" s="1"/>
      <c r="M740" s="1"/>
      <c r="N740" s="1"/>
      <c r="O740" s="1"/>
      <c r="P740" s="1"/>
      <c r="Q740" s="1"/>
      <c r="R740" s="1"/>
      <c r="S740" s="1"/>
      <c r="T740" s="1"/>
    </row>
    <row r="741" spans="1:20" ht="9.75" customHeight="1">
      <c r="A741" s="1"/>
      <c r="B741" s="1"/>
      <c r="C741" s="1"/>
      <c r="D741" s="1"/>
      <c r="E741" s="1"/>
      <c r="F741" s="1"/>
      <c r="G741" s="1"/>
      <c r="H741" s="1"/>
      <c r="I741" s="1"/>
      <c r="J741" s="1"/>
      <c r="K741" s="1"/>
      <c r="L741" s="1"/>
      <c r="M741" s="1"/>
      <c r="N741" s="1"/>
      <c r="O741" s="1"/>
      <c r="P741" s="1"/>
      <c r="Q741" s="1"/>
      <c r="R741" s="1"/>
      <c r="S741" s="1"/>
      <c r="T741" s="1"/>
    </row>
    <row r="742" spans="1:20" ht="9.75" customHeight="1">
      <c r="A742" s="1"/>
      <c r="B742" s="1"/>
      <c r="C742" s="1"/>
      <c r="D742" s="1"/>
      <c r="E742" s="1"/>
      <c r="F742" s="1"/>
      <c r="G742" s="1"/>
      <c r="H742" s="1"/>
      <c r="I742" s="1"/>
      <c r="J742" s="1"/>
      <c r="K742" s="1"/>
      <c r="L742" s="1"/>
      <c r="M742" s="1"/>
      <c r="N742" s="1"/>
      <c r="O742" s="1"/>
      <c r="P742" s="1"/>
      <c r="Q742" s="1"/>
      <c r="R742" s="1"/>
      <c r="S742" s="1"/>
      <c r="T742" s="1"/>
    </row>
    <row r="743" spans="1:20" ht="9.75" customHeight="1">
      <c r="A743" s="1"/>
      <c r="B743" s="1"/>
      <c r="C743" s="1"/>
      <c r="D743" s="1"/>
      <c r="E743" s="1"/>
      <c r="F743" s="1"/>
      <c r="G743" s="1"/>
      <c r="H743" s="1"/>
      <c r="I743" s="1"/>
      <c r="J743" s="1"/>
      <c r="K743" s="1"/>
      <c r="L743" s="1"/>
      <c r="M743" s="1"/>
      <c r="N743" s="1"/>
      <c r="O743" s="1"/>
      <c r="P743" s="1"/>
      <c r="Q743" s="1"/>
      <c r="R743" s="1"/>
      <c r="S743" s="1"/>
      <c r="T743" s="1"/>
    </row>
    <row r="744" spans="1:20" ht="9.75" customHeight="1">
      <c r="A744" s="1"/>
      <c r="B744" s="1"/>
      <c r="C744" s="1"/>
      <c r="D744" s="1"/>
      <c r="E744" s="1"/>
      <c r="F744" s="1"/>
      <c r="G744" s="1"/>
      <c r="H744" s="1"/>
      <c r="I744" s="1"/>
      <c r="J744" s="1"/>
      <c r="K744" s="1"/>
      <c r="L744" s="1"/>
      <c r="M744" s="1"/>
      <c r="N744" s="1"/>
      <c r="O744" s="1"/>
      <c r="P744" s="1"/>
      <c r="Q744" s="1"/>
      <c r="R744" s="1"/>
      <c r="S744" s="1"/>
      <c r="T744" s="1"/>
    </row>
    <row r="745" spans="1:20" ht="9.75" customHeight="1">
      <c r="A745" s="1"/>
      <c r="B745" s="1"/>
      <c r="C745" s="1"/>
      <c r="D745" s="1"/>
      <c r="E745" s="1"/>
      <c r="F745" s="1"/>
      <c r="G745" s="1"/>
      <c r="H745" s="1"/>
      <c r="I745" s="1"/>
      <c r="J745" s="1"/>
      <c r="K745" s="1"/>
      <c r="L745" s="1"/>
      <c r="M745" s="1"/>
      <c r="N745" s="1"/>
      <c r="O745" s="1"/>
      <c r="P745" s="1"/>
      <c r="Q745" s="1"/>
      <c r="R745" s="1"/>
      <c r="S745" s="1"/>
      <c r="T745" s="1"/>
    </row>
    <row r="746" spans="1:20" ht="9.75" customHeight="1">
      <c r="A746" s="1"/>
      <c r="B746" s="1"/>
      <c r="C746" s="1"/>
      <c r="D746" s="1"/>
      <c r="E746" s="1"/>
      <c r="F746" s="1"/>
      <c r="G746" s="1"/>
      <c r="H746" s="1"/>
      <c r="I746" s="1"/>
      <c r="J746" s="1"/>
      <c r="K746" s="1"/>
      <c r="L746" s="1"/>
      <c r="M746" s="1"/>
      <c r="N746" s="1"/>
      <c r="O746" s="1"/>
      <c r="P746" s="1"/>
      <c r="Q746" s="1"/>
      <c r="R746" s="1"/>
      <c r="S746" s="1"/>
      <c r="T746" s="1"/>
    </row>
    <row r="747" spans="1:20" ht="9.75" customHeight="1">
      <c r="A747" s="1"/>
      <c r="B747" s="1"/>
      <c r="C747" s="1"/>
      <c r="D747" s="1"/>
      <c r="E747" s="1"/>
      <c r="F747" s="1"/>
      <c r="G747" s="1"/>
      <c r="H747" s="1"/>
      <c r="I747" s="1"/>
      <c r="J747" s="1"/>
      <c r="K747" s="1"/>
      <c r="L747" s="1"/>
      <c r="M747" s="1"/>
      <c r="N747" s="1"/>
      <c r="O747" s="1"/>
      <c r="P747" s="1"/>
      <c r="Q747" s="1"/>
      <c r="R747" s="1"/>
      <c r="S747" s="1"/>
      <c r="T747" s="1"/>
    </row>
    <row r="748" spans="1:20" ht="9.75" customHeight="1">
      <c r="A748" s="1"/>
      <c r="B748" s="1"/>
      <c r="C748" s="1"/>
      <c r="D748" s="1"/>
      <c r="E748" s="1"/>
      <c r="F748" s="1"/>
      <c r="G748" s="1"/>
      <c r="H748" s="1"/>
      <c r="I748" s="1"/>
      <c r="J748" s="1"/>
      <c r="K748" s="1"/>
      <c r="L748" s="1"/>
      <c r="M748" s="1"/>
      <c r="N748" s="1"/>
      <c r="O748" s="1"/>
      <c r="P748" s="1"/>
      <c r="Q748" s="1"/>
      <c r="R748" s="1"/>
      <c r="S748" s="1"/>
      <c r="T748" s="1"/>
    </row>
    <row r="749" spans="1:20" ht="9.75" customHeight="1">
      <c r="A749" s="1"/>
      <c r="B749" s="1"/>
      <c r="C749" s="1"/>
      <c r="D749" s="1"/>
      <c r="E749" s="1"/>
      <c r="F749" s="1"/>
      <c r="G749" s="1"/>
      <c r="H749" s="1"/>
      <c r="I749" s="1"/>
      <c r="J749" s="1"/>
      <c r="K749" s="1"/>
      <c r="L749" s="1"/>
      <c r="M749" s="1"/>
      <c r="N749" s="1"/>
      <c r="O749" s="1"/>
      <c r="P749" s="1"/>
      <c r="Q749" s="1"/>
      <c r="R749" s="1"/>
      <c r="S749" s="1"/>
      <c r="T749" s="1"/>
    </row>
    <row r="750" spans="1:20" ht="9.75" customHeight="1">
      <c r="A750" s="1"/>
      <c r="B750" s="1"/>
      <c r="C750" s="1"/>
      <c r="D750" s="1"/>
      <c r="E750" s="1"/>
      <c r="F750" s="1"/>
      <c r="G750" s="1"/>
      <c r="H750" s="1"/>
      <c r="I750" s="1"/>
      <c r="J750" s="1"/>
      <c r="K750" s="1"/>
      <c r="L750" s="1"/>
      <c r="M750" s="1"/>
      <c r="N750" s="1"/>
      <c r="O750" s="1"/>
      <c r="P750" s="1"/>
      <c r="Q750" s="1"/>
      <c r="R750" s="1"/>
      <c r="S750" s="1"/>
      <c r="T750" s="1"/>
    </row>
    <row r="751" spans="1:20" ht="9.75" customHeight="1">
      <c r="A751" s="1"/>
      <c r="B751" s="1"/>
      <c r="C751" s="1"/>
      <c r="D751" s="1"/>
      <c r="E751" s="1"/>
      <c r="F751" s="1"/>
      <c r="G751" s="1"/>
      <c r="H751" s="1"/>
      <c r="I751" s="1"/>
      <c r="J751" s="1"/>
      <c r="K751" s="1"/>
      <c r="L751" s="1"/>
      <c r="M751" s="1"/>
      <c r="N751" s="1"/>
      <c r="O751" s="1"/>
      <c r="P751" s="1"/>
      <c r="Q751" s="1"/>
      <c r="R751" s="1"/>
      <c r="S751" s="1"/>
      <c r="T751" s="1"/>
    </row>
    <row r="752" spans="1:20" ht="9.75" customHeight="1">
      <c r="A752" s="1"/>
      <c r="B752" s="1"/>
      <c r="C752" s="1"/>
      <c r="D752" s="1"/>
      <c r="E752" s="1"/>
      <c r="F752" s="1"/>
      <c r="G752" s="1"/>
      <c r="H752" s="1"/>
      <c r="I752" s="1"/>
      <c r="J752" s="1"/>
      <c r="K752" s="1"/>
      <c r="L752" s="1"/>
      <c r="M752" s="1"/>
      <c r="N752" s="1"/>
      <c r="O752" s="1"/>
      <c r="P752" s="1"/>
      <c r="Q752" s="1"/>
      <c r="R752" s="1"/>
      <c r="S752" s="1"/>
      <c r="T752" s="1"/>
    </row>
    <row r="753" spans="1:20" ht="9.75" customHeight="1">
      <c r="A753" s="1"/>
      <c r="B753" s="1"/>
      <c r="C753" s="1"/>
      <c r="D753" s="1"/>
      <c r="E753" s="1"/>
      <c r="F753" s="1"/>
      <c r="G753" s="1"/>
      <c r="H753" s="1"/>
      <c r="I753" s="1"/>
      <c r="J753" s="1"/>
      <c r="K753" s="1"/>
      <c r="L753" s="1"/>
      <c r="M753" s="1"/>
      <c r="N753" s="1"/>
      <c r="O753" s="1"/>
      <c r="P753" s="1"/>
      <c r="Q753" s="1"/>
      <c r="R753" s="1"/>
      <c r="S753" s="1"/>
      <c r="T753" s="1"/>
    </row>
    <row r="754" spans="1:20" ht="9.75" customHeight="1">
      <c r="A754" s="1"/>
      <c r="B754" s="1"/>
      <c r="C754" s="1"/>
      <c r="D754" s="1"/>
      <c r="E754" s="1"/>
      <c r="F754" s="1"/>
      <c r="G754" s="1"/>
      <c r="H754" s="1"/>
      <c r="I754" s="1"/>
      <c r="J754" s="1"/>
      <c r="K754" s="1"/>
      <c r="L754" s="1"/>
      <c r="M754" s="1"/>
      <c r="N754" s="1"/>
      <c r="O754" s="1"/>
      <c r="P754" s="1"/>
      <c r="Q754" s="1"/>
      <c r="R754" s="1"/>
      <c r="S754" s="1"/>
      <c r="T754" s="1"/>
    </row>
    <row r="755" spans="1:20" ht="9.75" customHeight="1">
      <c r="A755" s="1"/>
      <c r="B755" s="1"/>
      <c r="C755" s="1"/>
      <c r="D755" s="1"/>
      <c r="E755" s="1"/>
      <c r="F755" s="1"/>
      <c r="G755" s="1"/>
      <c r="H755" s="1"/>
      <c r="I755" s="1"/>
      <c r="J755" s="1"/>
      <c r="K755" s="1"/>
      <c r="L755" s="1"/>
      <c r="M755" s="1"/>
      <c r="N755" s="1"/>
      <c r="O755" s="1"/>
      <c r="P755" s="1"/>
      <c r="Q755" s="1"/>
      <c r="R755" s="1"/>
      <c r="S755" s="1"/>
      <c r="T755" s="1"/>
    </row>
    <row r="756" spans="1:20" ht="9.75" customHeight="1">
      <c r="A756" s="1"/>
      <c r="B756" s="1"/>
      <c r="C756" s="1"/>
      <c r="D756" s="1"/>
      <c r="E756" s="1"/>
      <c r="F756" s="1"/>
      <c r="G756" s="1"/>
      <c r="H756" s="1"/>
      <c r="I756" s="1"/>
      <c r="J756" s="1"/>
      <c r="K756" s="1"/>
      <c r="L756" s="1"/>
      <c r="M756" s="1"/>
      <c r="N756" s="1"/>
      <c r="O756" s="1"/>
      <c r="P756" s="1"/>
      <c r="Q756" s="1"/>
      <c r="R756" s="1"/>
      <c r="S756" s="1"/>
      <c r="T756" s="1"/>
    </row>
    <row r="757" spans="1:20" ht="9.75" customHeight="1">
      <c r="A757" s="1"/>
      <c r="B757" s="1"/>
      <c r="C757" s="1"/>
      <c r="D757" s="1"/>
      <c r="E757" s="1"/>
      <c r="F757" s="1"/>
      <c r="G757" s="1"/>
      <c r="H757" s="1"/>
      <c r="I757" s="1"/>
      <c r="J757" s="1"/>
      <c r="K757" s="1"/>
      <c r="L757" s="1"/>
      <c r="M757" s="1"/>
      <c r="N757" s="1"/>
      <c r="O757" s="1"/>
      <c r="P757" s="1"/>
      <c r="Q757" s="1"/>
      <c r="R757" s="1"/>
      <c r="S757" s="1"/>
      <c r="T757" s="1"/>
    </row>
    <row r="758" spans="1:20" ht="9.75" customHeight="1">
      <c r="A758" s="1"/>
      <c r="B758" s="1"/>
      <c r="C758" s="1"/>
      <c r="D758" s="1"/>
      <c r="E758" s="1"/>
      <c r="F758" s="1"/>
      <c r="G758" s="1"/>
      <c r="H758" s="1"/>
      <c r="I758" s="1"/>
      <c r="J758" s="1"/>
      <c r="K758" s="1"/>
      <c r="L758" s="1"/>
      <c r="M758" s="1"/>
      <c r="N758" s="1"/>
      <c r="O758" s="1"/>
      <c r="P758" s="1"/>
      <c r="Q758" s="1"/>
      <c r="R758" s="1"/>
      <c r="S758" s="1"/>
      <c r="T758" s="1"/>
    </row>
    <row r="759" spans="1:20" ht="9.75" customHeight="1">
      <c r="A759" s="1"/>
      <c r="B759" s="1"/>
      <c r="C759" s="1"/>
      <c r="D759" s="1"/>
      <c r="E759" s="1"/>
      <c r="F759" s="1"/>
      <c r="G759" s="1"/>
      <c r="H759" s="1"/>
      <c r="I759" s="1"/>
      <c r="J759" s="1"/>
      <c r="K759" s="1"/>
      <c r="L759" s="1"/>
      <c r="M759" s="1"/>
      <c r="N759" s="1"/>
      <c r="O759" s="1"/>
      <c r="P759" s="1"/>
      <c r="Q759" s="1"/>
      <c r="R759" s="1"/>
      <c r="S759" s="1"/>
      <c r="T759" s="1"/>
    </row>
    <row r="760" spans="1:20" ht="9.75" customHeight="1">
      <c r="A760" s="1"/>
      <c r="B760" s="1"/>
      <c r="C760" s="1"/>
      <c r="D760" s="1"/>
      <c r="E760" s="1"/>
      <c r="F760" s="1"/>
      <c r="G760" s="1"/>
      <c r="H760" s="1"/>
      <c r="I760" s="1"/>
      <c r="J760" s="1"/>
      <c r="K760" s="1"/>
      <c r="L760" s="1"/>
      <c r="M760" s="1"/>
      <c r="N760" s="1"/>
      <c r="O760" s="1"/>
      <c r="P760" s="1"/>
      <c r="Q760" s="1"/>
      <c r="R760" s="1"/>
      <c r="S760" s="1"/>
      <c r="T760" s="1"/>
    </row>
    <row r="761" spans="1:20" ht="9.75" customHeight="1">
      <c r="A761" s="1"/>
      <c r="B761" s="1"/>
      <c r="C761" s="1"/>
      <c r="D761" s="1"/>
      <c r="E761" s="1"/>
      <c r="F761" s="1"/>
      <c r="G761" s="1"/>
      <c r="H761" s="1"/>
      <c r="I761" s="1"/>
      <c r="J761" s="1"/>
      <c r="K761" s="1"/>
      <c r="L761" s="1"/>
      <c r="M761" s="1"/>
      <c r="N761" s="1"/>
      <c r="O761" s="1"/>
      <c r="P761" s="1"/>
      <c r="Q761" s="1"/>
      <c r="R761" s="1"/>
      <c r="S761" s="1"/>
      <c r="T761" s="1"/>
    </row>
    <row r="762" spans="1:20" ht="9.75" customHeight="1">
      <c r="A762" s="1"/>
      <c r="B762" s="1"/>
      <c r="C762" s="1"/>
      <c r="D762" s="1"/>
      <c r="E762" s="1"/>
      <c r="F762" s="1"/>
      <c r="G762" s="1"/>
      <c r="H762" s="1"/>
      <c r="I762" s="1"/>
      <c r="J762" s="1"/>
      <c r="K762" s="1"/>
      <c r="L762" s="1"/>
      <c r="M762" s="1"/>
      <c r="N762" s="1"/>
      <c r="O762" s="1"/>
      <c r="P762" s="1"/>
      <c r="Q762" s="1"/>
      <c r="R762" s="1"/>
      <c r="S762" s="1"/>
      <c r="T762" s="1"/>
    </row>
    <row r="763" spans="1:20" ht="9.75" customHeight="1">
      <c r="A763" s="1"/>
      <c r="B763" s="1"/>
      <c r="C763" s="1"/>
      <c r="D763" s="1"/>
      <c r="E763" s="1"/>
      <c r="F763" s="1"/>
      <c r="G763" s="1"/>
      <c r="H763" s="1"/>
      <c r="I763" s="1"/>
      <c r="J763" s="1"/>
      <c r="K763" s="1"/>
      <c r="L763" s="1"/>
      <c r="M763" s="1"/>
      <c r="N763" s="1"/>
      <c r="O763" s="1"/>
      <c r="P763" s="1"/>
      <c r="Q763" s="1"/>
      <c r="R763" s="1"/>
      <c r="S763" s="1"/>
      <c r="T763" s="1"/>
    </row>
    <row r="764" spans="1:20" ht="9.75" customHeight="1">
      <c r="A764" s="1"/>
      <c r="B764" s="1"/>
      <c r="C764" s="1"/>
      <c r="D764" s="1"/>
      <c r="E764" s="1"/>
      <c r="F764" s="1"/>
      <c r="G764" s="1"/>
      <c r="H764" s="1"/>
      <c r="I764" s="1"/>
      <c r="J764" s="1"/>
      <c r="K764" s="1"/>
      <c r="L764" s="1"/>
      <c r="M764" s="1"/>
      <c r="N764" s="1"/>
      <c r="O764" s="1"/>
      <c r="P764" s="1"/>
      <c r="Q764" s="1"/>
      <c r="R764" s="1"/>
      <c r="S764" s="1"/>
      <c r="T764" s="1"/>
    </row>
    <row r="765" spans="1:20" ht="9.75" customHeight="1">
      <c r="A765" s="1"/>
      <c r="B765" s="1"/>
      <c r="C765" s="1"/>
      <c r="D765" s="1"/>
      <c r="E765" s="1"/>
      <c r="F765" s="1"/>
      <c r="G765" s="1"/>
      <c r="H765" s="1"/>
      <c r="I765" s="1"/>
      <c r="J765" s="1"/>
      <c r="K765" s="1"/>
      <c r="L765" s="1"/>
      <c r="M765" s="1"/>
      <c r="N765" s="1"/>
      <c r="O765" s="1"/>
      <c r="P765" s="1"/>
      <c r="Q765" s="1"/>
      <c r="R765" s="1"/>
      <c r="S765" s="1"/>
      <c r="T765" s="1"/>
    </row>
    <row r="766" spans="1:20" ht="9.75" customHeight="1">
      <c r="A766" s="1"/>
      <c r="B766" s="1"/>
      <c r="C766" s="1"/>
      <c r="D766" s="1"/>
      <c r="E766" s="1"/>
      <c r="F766" s="1"/>
      <c r="G766" s="1"/>
      <c r="H766" s="1"/>
      <c r="I766" s="1"/>
      <c r="J766" s="1"/>
      <c r="K766" s="1"/>
      <c r="L766" s="1"/>
      <c r="M766" s="1"/>
      <c r="N766" s="1"/>
      <c r="O766" s="1"/>
      <c r="P766" s="1"/>
      <c r="Q766" s="1"/>
      <c r="R766" s="1"/>
      <c r="S766" s="1"/>
      <c r="T766" s="1"/>
    </row>
    <row r="767" spans="1:20" ht="9.75" customHeight="1">
      <c r="A767" s="1"/>
      <c r="B767" s="1"/>
      <c r="C767" s="1"/>
      <c r="D767" s="1"/>
      <c r="E767" s="1"/>
      <c r="F767" s="1"/>
      <c r="G767" s="1"/>
      <c r="H767" s="1"/>
      <c r="I767" s="1"/>
      <c r="J767" s="1"/>
      <c r="K767" s="1"/>
      <c r="L767" s="1"/>
      <c r="M767" s="1"/>
      <c r="N767" s="1"/>
      <c r="O767" s="1"/>
      <c r="P767" s="1"/>
      <c r="Q767" s="1"/>
      <c r="R767" s="1"/>
      <c r="S767" s="1"/>
      <c r="T767" s="1"/>
    </row>
    <row r="768" spans="1:20" ht="9.75" customHeight="1">
      <c r="A768" s="1"/>
      <c r="B768" s="1"/>
      <c r="C768" s="1"/>
      <c r="D768" s="1"/>
      <c r="E768" s="1"/>
      <c r="F768" s="1"/>
      <c r="G768" s="1"/>
      <c r="H768" s="1"/>
      <c r="I768" s="1"/>
      <c r="J768" s="1"/>
      <c r="K768" s="1"/>
      <c r="L768" s="1"/>
      <c r="M768" s="1"/>
      <c r="N768" s="1"/>
      <c r="O768" s="1"/>
      <c r="P768" s="1"/>
      <c r="Q768" s="1"/>
      <c r="R768" s="1"/>
      <c r="S768" s="1"/>
      <c r="T768" s="1"/>
    </row>
    <row r="769" spans="1:20" ht="9.75" customHeight="1">
      <c r="A769" s="1"/>
      <c r="B769" s="1"/>
      <c r="C769" s="1"/>
      <c r="D769" s="1"/>
      <c r="E769" s="1"/>
      <c r="F769" s="1"/>
      <c r="G769" s="1"/>
      <c r="H769" s="1"/>
      <c r="I769" s="1"/>
      <c r="J769" s="1"/>
      <c r="K769" s="1"/>
      <c r="L769" s="1"/>
      <c r="M769" s="1"/>
      <c r="N769" s="1"/>
      <c r="O769" s="1"/>
      <c r="P769" s="1"/>
      <c r="Q769" s="1"/>
      <c r="R769" s="1"/>
      <c r="S769" s="1"/>
      <c r="T769" s="1"/>
    </row>
    <row r="770" spans="1:20" ht="9.75" customHeight="1">
      <c r="A770" s="1"/>
      <c r="B770" s="1"/>
      <c r="C770" s="1"/>
      <c r="D770" s="1"/>
      <c r="E770" s="1"/>
      <c r="F770" s="1"/>
      <c r="G770" s="1"/>
      <c r="H770" s="1"/>
      <c r="I770" s="1"/>
      <c r="J770" s="1"/>
      <c r="K770" s="1"/>
      <c r="L770" s="1"/>
      <c r="M770" s="1"/>
      <c r="N770" s="1"/>
      <c r="O770" s="1"/>
      <c r="P770" s="1"/>
      <c r="Q770" s="1"/>
      <c r="R770" s="1"/>
      <c r="S770" s="1"/>
      <c r="T770" s="1"/>
    </row>
    <row r="771" spans="1:20" ht="9.75" customHeight="1">
      <c r="A771" s="1"/>
      <c r="B771" s="1"/>
      <c r="C771" s="1"/>
      <c r="D771" s="1"/>
      <c r="E771" s="1"/>
      <c r="F771" s="1"/>
      <c r="G771" s="1"/>
      <c r="H771" s="1"/>
      <c r="I771" s="1"/>
      <c r="J771" s="1"/>
      <c r="K771" s="1"/>
      <c r="L771" s="1"/>
      <c r="M771" s="1"/>
      <c r="N771" s="1"/>
      <c r="O771" s="1"/>
      <c r="P771" s="1"/>
      <c r="Q771" s="1"/>
      <c r="R771" s="1"/>
      <c r="S771" s="1"/>
      <c r="T771" s="1"/>
    </row>
    <row r="772" spans="1:20" ht="9.75" customHeight="1">
      <c r="A772" s="1"/>
      <c r="B772" s="1"/>
      <c r="C772" s="1"/>
      <c r="D772" s="1"/>
      <c r="E772" s="1"/>
      <c r="F772" s="1"/>
      <c r="G772" s="1"/>
      <c r="H772" s="1"/>
      <c r="I772" s="1"/>
      <c r="J772" s="1"/>
      <c r="K772" s="1"/>
      <c r="L772" s="1"/>
      <c r="M772" s="1"/>
      <c r="N772" s="1"/>
      <c r="O772" s="1"/>
      <c r="P772" s="1"/>
      <c r="Q772" s="1"/>
      <c r="R772" s="1"/>
      <c r="S772" s="1"/>
      <c r="T772" s="1"/>
    </row>
    <row r="773" spans="1:20" ht="9.75" customHeight="1">
      <c r="A773" s="1"/>
      <c r="B773" s="1"/>
      <c r="C773" s="1"/>
      <c r="D773" s="1"/>
      <c r="E773" s="1"/>
      <c r="F773" s="1"/>
      <c r="G773" s="1"/>
      <c r="H773" s="1"/>
      <c r="I773" s="1"/>
      <c r="J773" s="1"/>
      <c r="K773" s="1"/>
      <c r="L773" s="1"/>
      <c r="M773" s="1"/>
      <c r="N773" s="1"/>
      <c r="O773" s="1"/>
      <c r="P773" s="1"/>
      <c r="Q773" s="1"/>
      <c r="R773" s="1"/>
      <c r="S773" s="1"/>
      <c r="T773" s="1"/>
    </row>
    <row r="774" spans="1:20" ht="9.75" customHeight="1">
      <c r="A774" s="1"/>
      <c r="B774" s="1"/>
      <c r="C774" s="1"/>
      <c r="D774" s="1"/>
      <c r="E774" s="1"/>
      <c r="F774" s="1"/>
      <c r="G774" s="1"/>
      <c r="H774" s="1"/>
      <c r="I774" s="1"/>
      <c r="J774" s="1"/>
      <c r="K774" s="1"/>
      <c r="L774" s="1"/>
      <c r="M774" s="1"/>
      <c r="N774" s="1"/>
      <c r="O774" s="1"/>
      <c r="P774" s="1"/>
      <c r="Q774" s="1"/>
      <c r="R774" s="1"/>
      <c r="S774" s="1"/>
      <c r="T774" s="1"/>
    </row>
    <row r="775" spans="1:20" ht="9.75" customHeight="1">
      <c r="A775" s="1"/>
      <c r="B775" s="1"/>
      <c r="C775" s="1"/>
      <c r="D775" s="1"/>
      <c r="E775" s="1"/>
      <c r="F775" s="1"/>
      <c r="G775" s="1"/>
      <c r="H775" s="1"/>
      <c r="I775" s="1"/>
      <c r="J775" s="1"/>
      <c r="K775" s="1"/>
      <c r="L775" s="1"/>
      <c r="M775" s="1"/>
      <c r="N775" s="1"/>
      <c r="O775" s="1"/>
      <c r="P775" s="1"/>
      <c r="Q775" s="1"/>
      <c r="R775" s="1"/>
      <c r="S775" s="1"/>
      <c r="T775" s="1"/>
    </row>
    <row r="776" spans="1:20" ht="9.75" customHeight="1">
      <c r="A776" s="1"/>
      <c r="B776" s="1"/>
      <c r="C776" s="1"/>
      <c r="D776" s="1"/>
      <c r="E776" s="1"/>
      <c r="F776" s="1"/>
      <c r="G776" s="1"/>
      <c r="H776" s="1"/>
      <c r="I776" s="1"/>
      <c r="J776" s="1"/>
      <c r="K776" s="1"/>
      <c r="L776" s="1"/>
      <c r="M776" s="1"/>
      <c r="N776" s="1"/>
      <c r="O776" s="1"/>
      <c r="P776" s="1"/>
      <c r="Q776" s="1"/>
      <c r="R776" s="1"/>
      <c r="S776" s="1"/>
      <c r="T776" s="1"/>
    </row>
    <row r="777" spans="1:20" ht="9.75" customHeight="1">
      <c r="A777" s="1"/>
      <c r="B777" s="1"/>
      <c r="C777" s="1"/>
      <c r="D777" s="1"/>
      <c r="E777" s="1"/>
      <c r="F777" s="1"/>
      <c r="G777" s="1"/>
      <c r="H777" s="1"/>
      <c r="I777" s="1"/>
      <c r="J777" s="1"/>
      <c r="K777" s="1"/>
      <c r="L777" s="1"/>
      <c r="M777" s="1"/>
      <c r="N777" s="1"/>
      <c r="O777" s="1"/>
      <c r="P777" s="1"/>
      <c r="Q777" s="1"/>
      <c r="R777" s="1"/>
      <c r="S777" s="1"/>
      <c r="T777" s="1"/>
    </row>
    <row r="778" spans="1:20" ht="9.75" customHeight="1">
      <c r="A778" s="1"/>
      <c r="B778" s="1"/>
      <c r="C778" s="1"/>
      <c r="D778" s="1"/>
      <c r="E778" s="1"/>
      <c r="F778" s="1"/>
      <c r="G778" s="1"/>
      <c r="H778" s="1"/>
      <c r="I778" s="1"/>
      <c r="J778" s="1"/>
      <c r="K778" s="1"/>
      <c r="L778" s="1"/>
      <c r="M778" s="1"/>
      <c r="N778" s="1"/>
      <c r="O778" s="1"/>
      <c r="P778" s="1"/>
      <c r="Q778" s="1"/>
      <c r="R778" s="1"/>
      <c r="S778" s="1"/>
      <c r="T778" s="1"/>
    </row>
    <row r="779" spans="1:20" ht="9.75" customHeight="1">
      <c r="A779" s="1"/>
      <c r="B779" s="1"/>
      <c r="C779" s="1"/>
      <c r="D779" s="1"/>
      <c r="E779" s="1"/>
      <c r="F779" s="1"/>
      <c r="G779" s="1"/>
      <c r="H779" s="1"/>
      <c r="I779" s="1"/>
      <c r="J779" s="1"/>
      <c r="K779" s="1"/>
      <c r="L779" s="1"/>
      <c r="M779" s="1"/>
      <c r="N779" s="1"/>
      <c r="O779" s="1"/>
      <c r="P779" s="1"/>
      <c r="Q779" s="1"/>
      <c r="R779" s="1"/>
      <c r="S779" s="1"/>
      <c r="T779" s="1"/>
    </row>
    <row r="780" spans="1:20" ht="9.75" customHeight="1">
      <c r="A780" s="1"/>
      <c r="B780" s="1"/>
      <c r="C780" s="1"/>
      <c r="D780" s="1"/>
      <c r="E780" s="1"/>
      <c r="F780" s="1"/>
      <c r="G780" s="1"/>
      <c r="H780" s="1"/>
      <c r="I780" s="1"/>
      <c r="J780" s="1"/>
      <c r="K780" s="1"/>
      <c r="L780" s="1"/>
      <c r="M780" s="1"/>
      <c r="N780" s="1"/>
      <c r="O780" s="1"/>
      <c r="P780" s="1"/>
      <c r="Q780" s="1"/>
      <c r="R780" s="1"/>
      <c r="S780" s="1"/>
      <c r="T780" s="1"/>
    </row>
    <row r="781" spans="1:20" ht="9.75" customHeight="1">
      <c r="A781" s="1"/>
      <c r="B781" s="1"/>
      <c r="C781" s="1"/>
      <c r="D781" s="1"/>
      <c r="E781" s="1"/>
      <c r="F781" s="1"/>
      <c r="G781" s="1"/>
      <c r="H781" s="1"/>
      <c r="I781" s="1"/>
      <c r="J781" s="1"/>
      <c r="K781" s="1"/>
      <c r="L781" s="1"/>
      <c r="M781" s="1"/>
      <c r="N781" s="1"/>
      <c r="O781" s="1"/>
      <c r="P781" s="1"/>
      <c r="Q781" s="1"/>
      <c r="R781" s="1"/>
      <c r="S781" s="1"/>
      <c r="T781" s="1"/>
    </row>
    <row r="782" spans="1:20" ht="9.75" customHeight="1">
      <c r="A782" s="1"/>
      <c r="B782" s="1"/>
      <c r="C782" s="1"/>
      <c r="D782" s="1"/>
      <c r="E782" s="1"/>
      <c r="F782" s="1"/>
      <c r="G782" s="1"/>
      <c r="H782" s="1"/>
      <c r="I782" s="1"/>
      <c r="J782" s="1"/>
      <c r="K782" s="1"/>
      <c r="L782" s="1"/>
      <c r="M782" s="1"/>
      <c r="N782" s="1"/>
      <c r="O782" s="1"/>
      <c r="P782" s="1"/>
      <c r="Q782" s="1"/>
      <c r="R782" s="1"/>
      <c r="S782" s="1"/>
      <c r="T782" s="1"/>
    </row>
    <row r="783" spans="1:20" ht="9.75" customHeight="1">
      <c r="A783" s="1"/>
      <c r="B783" s="1"/>
      <c r="C783" s="1"/>
      <c r="D783" s="1"/>
      <c r="E783" s="1"/>
      <c r="F783" s="1"/>
      <c r="G783" s="1"/>
      <c r="H783" s="1"/>
      <c r="I783" s="1"/>
      <c r="J783" s="1"/>
      <c r="K783" s="1"/>
      <c r="L783" s="1"/>
      <c r="M783" s="1"/>
      <c r="N783" s="1"/>
      <c r="O783" s="1"/>
      <c r="P783" s="1"/>
      <c r="Q783" s="1"/>
      <c r="R783" s="1"/>
      <c r="S783" s="1"/>
      <c r="T783" s="1"/>
    </row>
    <row r="784" spans="1:20" ht="9.75" customHeight="1">
      <c r="A784" s="1"/>
      <c r="B784" s="1"/>
      <c r="C784" s="1"/>
      <c r="D784" s="1"/>
      <c r="E784" s="1"/>
      <c r="F784" s="1"/>
      <c r="G784" s="1"/>
      <c r="H784" s="1"/>
      <c r="I784" s="1"/>
      <c r="J784" s="1"/>
      <c r="K784" s="1"/>
      <c r="L784" s="1"/>
      <c r="M784" s="1"/>
      <c r="N784" s="1"/>
      <c r="O784" s="1"/>
      <c r="P784" s="1"/>
      <c r="Q784" s="1"/>
      <c r="R784" s="1"/>
      <c r="S784" s="1"/>
      <c r="T784" s="1"/>
    </row>
    <row r="785" spans="1:20" ht="9.75" customHeight="1">
      <c r="A785" s="1"/>
      <c r="B785" s="1"/>
      <c r="C785" s="1"/>
      <c r="D785" s="1"/>
      <c r="E785" s="1"/>
      <c r="F785" s="1"/>
      <c r="G785" s="1"/>
      <c r="H785" s="1"/>
      <c r="I785" s="1"/>
      <c r="J785" s="1"/>
      <c r="K785" s="1"/>
      <c r="L785" s="1"/>
      <c r="M785" s="1"/>
      <c r="N785" s="1"/>
      <c r="O785" s="1"/>
      <c r="P785" s="1"/>
      <c r="Q785" s="1"/>
      <c r="R785" s="1"/>
      <c r="S785" s="1"/>
      <c r="T785" s="1"/>
    </row>
    <row r="786" spans="1:20" ht="9.75" customHeight="1">
      <c r="A786" s="1"/>
      <c r="B786" s="1"/>
      <c r="C786" s="1"/>
      <c r="D786" s="1"/>
      <c r="E786" s="1"/>
      <c r="F786" s="1"/>
      <c r="G786" s="1"/>
      <c r="H786" s="1"/>
      <c r="I786" s="1"/>
      <c r="J786" s="1"/>
      <c r="K786" s="1"/>
      <c r="L786" s="1"/>
      <c r="M786" s="1"/>
      <c r="N786" s="1"/>
      <c r="O786" s="1"/>
      <c r="P786" s="1"/>
      <c r="Q786" s="1"/>
      <c r="R786" s="1"/>
      <c r="S786" s="1"/>
      <c r="T786" s="1"/>
    </row>
    <row r="787" spans="1:20" ht="9.75" customHeight="1">
      <c r="A787" s="1"/>
      <c r="B787" s="1"/>
      <c r="C787" s="1"/>
      <c r="D787" s="1"/>
      <c r="E787" s="1"/>
      <c r="F787" s="1"/>
      <c r="G787" s="1"/>
      <c r="H787" s="1"/>
      <c r="I787" s="1"/>
      <c r="J787" s="1"/>
      <c r="K787" s="1"/>
      <c r="L787" s="1"/>
      <c r="M787" s="1"/>
      <c r="N787" s="1"/>
      <c r="O787" s="1"/>
      <c r="P787" s="1"/>
      <c r="Q787" s="1"/>
      <c r="R787" s="1"/>
      <c r="S787" s="1"/>
      <c r="T787" s="1"/>
    </row>
    <row r="788" spans="1:20" ht="9.75" customHeight="1">
      <c r="A788" s="1"/>
      <c r="B788" s="1"/>
      <c r="C788" s="1"/>
      <c r="D788" s="1"/>
      <c r="E788" s="1"/>
      <c r="F788" s="1"/>
      <c r="G788" s="1"/>
      <c r="H788" s="1"/>
      <c r="I788" s="1"/>
      <c r="J788" s="1"/>
      <c r="K788" s="1"/>
      <c r="L788" s="1"/>
      <c r="M788" s="1"/>
      <c r="N788" s="1"/>
      <c r="O788" s="1"/>
      <c r="P788" s="1"/>
      <c r="Q788" s="1"/>
      <c r="R788" s="1"/>
      <c r="S788" s="1"/>
      <c r="T788" s="1"/>
    </row>
    <row r="789" spans="1:20" ht="9.75" customHeight="1">
      <c r="A789" s="1"/>
      <c r="B789" s="1"/>
      <c r="C789" s="1"/>
      <c r="D789" s="1"/>
      <c r="E789" s="1"/>
      <c r="F789" s="1"/>
      <c r="G789" s="1"/>
      <c r="H789" s="1"/>
      <c r="I789" s="1"/>
      <c r="J789" s="1"/>
      <c r="K789" s="1"/>
      <c r="L789" s="1"/>
      <c r="M789" s="1"/>
      <c r="N789" s="1"/>
      <c r="O789" s="1"/>
      <c r="P789" s="1"/>
      <c r="Q789" s="1"/>
      <c r="R789" s="1"/>
      <c r="S789" s="1"/>
      <c r="T789" s="1"/>
    </row>
    <row r="790" spans="1:20" ht="9.75" customHeight="1">
      <c r="A790" s="1"/>
      <c r="B790" s="1"/>
      <c r="C790" s="1"/>
      <c r="D790" s="1"/>
      <c r="E790" s="1"/>
      <c r="F790" s="1"/>
      <c r="G790" s="1"/>
      <c r="H790" s="1"/>
      <c r="I790" s="1"/>
      <c r="J790" s="1"/>
      <c r="K790" s="1"/>
      <c r="L790" s="1"/>
      <c r="M790" s="1"/>
      <c r="N790" s="1"/>
      <c r="O790" s="1"/>
      <c r="P790" s="1"/>
      <c r="Q790" s="1"/>
      <c r="R790" s="1"/>
      <c r="S790" s="1"/>
      <c r="T790" s="1"/>
    </row>
    <row r="791" spans="1:20" ht="9.75" customHeight="1">
      <c r="A791" s="1"/>
      <c r="B791" s="1"/>
      <c r="C791" s="1"/>
      <c r="D791" s="1"/>
      <c r="E791" s="1"/>
      <c r="F791" s="1"/>
      <c r="G791" s="1"/>
      <c r="H791" s="1"/>
      <c r="I791" s="1"/>
      <c r="J791" s="1"/>
      <c r="K791" s="1"/>
      <c r="L791" s="1"/>
      <c r="M791" s="1"/>
      <c r="N791" s="1"/>
      <c r="O791" s="1"/>
      <c r="P791" s="1"/>
      <c r="Q791" s="1"/>
      <c r="R791" s="1"/>
      <c r="S791" s="1"/>
      <c r="T791" s="1"/>
    </row>
    <row r="792" spans="1:20" ht="9.75" customHeight="1">
      <c r="A792" s="1"/>
      <c r="B792" s="1"/>
      <c r="C792" s="1"/>
      <c r="D792" s="1"/>
      <c r="E792" s="1"/>
      <c r="F792" s="1"/>
      <c r="G792" s="1"/>
      <c r="H792" s="1"/>
      <c r="I792" s="1"/>
      <c r="J792" s="1"/>
      <c r="K792" s="1"/>
      <c r="L792" s="1"/>
      <c r="M792" s="1"/>
      <c r="N792" s="1"/>
      <c r="O792" s="1"/>
      <c r="P792" s="1"/>
      <c r="Q792" s="1"/>
      <c r="R792" s="1"/>
      <c r="S792" s="1"/>
      <c r="T792" s="1"/>
    </row>
    <row r="793" spans="1:20" ht="9.75" customHeight="1">
      <c r="A793" s="1"/>
      <c r="B793" s="1"/>
      <c r="C793" s="1"/>
      <c r="D793" s="1"/>
      <c r="E793" s="1"/>
      <c r="F793" s="1"/>
      <c r="G793" s="1"/>
      <c r="H793" s="1"/>
      <c r="I793" s="1"/>
      <c r="J793" s="1"/>
      <c r="K793" s="1"/>
      <c r="L793" s="1"/>
      <c r="M793" s="1"/>
      <c r="N793" s="1"/>
      <c r="O793" s="1"/>
      <c r="P793" s="1"/>
      <c r="Q793" s="1"/>
      <c r="R793" s="1"/>
      <c r="S793" s="1"/>
      <c r="T793" s="1"/>
    </row>
    <row r="794" spans="1:20" ht="9.75" customHeight="1">
      <c r="A794" s="1"/>
      <c r="B794" s="1"/>
      <c r="C794" s="1"/>
      <c r="D794" s="1"/>
      <c r="E794" s="1"/>
      <c r="F794" s="1"/>
      <c r="G794" s="1"/>
      <c r="H794" s="1"/>
      <c r="I794" s="1"/>
      <c r="J794" s="1"/>
      <c r="K794" s="1"/>
      <c r="L794" s="1"/>
      <c r="M794" s="1"/>
      <c r="N794" s="1"/>
      <c r="O794" s="1"/>
      <c r="P794" s="1"/>
      <c r="Q794" s="1"/>
      <c r="R794" s="1"/>
      <c r="S794" s="1"/>
      <c r="T794" s="1"/>
    </row>
    <row r="795" spans="1:20" ht="9.75" customHeight="1">
      <c r="A795" s="1"/>
      <c r="B795" s="1"/>
      <c r="C795" s="1"/>
      <c r="D795" s="1"/>
      <c r="E795" s="1"/>
      <c r="F795" s="1"/>
      <c r="G795" s="1"/>
      <c r="H795" s="1"/>
      <c r="I795" s="1"/>
      <c r="J795" s="1"/>
      <c r="K795" s="1"/>
      <c r="L795" s="1"/>
      <c r="M795" s="1"/>
      <c r="N795" s="1"/>
      <c r="O795" s="1"/>
      <c r="P795" s="1"/>
      <c r="Q795" s="1"/>
      <c r="R795" s="1"/>
      <c r="S795" s="1"/>
      <c r="T795" s="1"/>
    </row>
    <row r="796" spans="1:20" ht="9.75" customHeight="1">
      <c r="A796" s="1"/>
      <c r="B796" s="1"/>
      <c r="C796" s="1"/>
      <c r="D796" s="1"/>
      <c r="E796" s="1"/>
      <c r="F796" s="1"/>
      <c r="G796" s="1"/>
      <c r="H796" s="1"/>
      <c r="I796" s="1"/>
      <c r="J796" s="1"/>
      <c r="K796" s="1"/>
      <c r="L796" s="1"/>
      <c r="M796" s="1"/>
      <c r="N796" s="1"/>
      <c r="O796" s="1"/>
      <c r="P796" s="1"/>
      <c r="Q796" s="1"/>
      <c r="R796" s="1"/>
      <c r="S796" s="1"/>
      <c r="T796" s="1"/>
    </row>
    <row r="797" spans="1:20" ht="9.75" customHeight="1">
      <c r="A797" s="1"/>
      <c r="B797" s="1"/>
      <c r="C797" s="1"/>
      <c r="D797" s="1"/>
      <c r="E797" s="1"/>
      <c r="F797" s="1"/>
      <c r="G797" s="1"/>
      <c r="H797" s="1"/>
      <c r="I797" s="1"/>
      <c r="J797" s="1"/>
      <c r="K797" s="1"/>
      <c r="L797" s="1"/>
      <c r="M797" s="1"/>
      <c r="N797" s="1"/>
      <c r="O797" s="1"/>
      <c r="P797" s="1"/>
      <c r="Q797" s="1"/>
      <c r="R797" s="1"/>
      <c r="S797" s="1"/>
      <c r="T797" s="1"/>
    </row>
    <row r="798" spans="1:20" ht="9.75" customHeight="1">
      <c r="A798" s="1"/>
      <c r="B798" s="1"/>
      <c r="C798" s="1"/>
      <c r="D798" s="1"/>
      <c r="E798" s="1"/>
      <c r="F798" s="1"/>
      <c r="G798" s="1"/>
      <c r="H798" s="1"/>
      <c r="I798" s="1"/>
      <c r="J798" s="1"/>
      <c r="K798" s="1"/>
      <c r="L798" s="1"/>
      <c r="M798" s="1"/>
      <c r="N798" s="1"/>
      <c r="O798" s="1"/>
      <c r="P798" s="1"/>
      <c r="Q798" s="1"/>
      <c r="R798" s="1"/>
      <c r="S798" s="1"/>
      <c r="T798" s="1"/>
    </row>
    <row r="799" spans="1:20" ht="9.75" customHeight="1">
      <c r="A799" s="1"/>
      <c r="B799" s="1"/>
      <c r="C799" s="1"/>
      <c r="D799" s="1"/>
      <c r="E799" s="1"/>
      <c r="F799" s="1"/>
      <c r="G799" s="1"/>
      <c r="H799" s="1"/>
      <c r="I799" s="1"/>
      <c r="J799" s="1"/>
      <c r="K799" s="1"/>
      <c r="L799" s="1"/>
      <c r="M799" s="1"/>
      <c r="N799" s="1"/>
      <c r="O799" s="1"/>
      <c r="P799" s="1"/>
      <c r="Q799" s="1"/>
      <c r="R799" s="1"/>
      <c r="S799" s="1"/>
      <c r="T799" s="1"/>
    </row>
    <row r="800" spans="1:20" ht="9.75" customHeight="1">
      <c r="A800" s="1"/>
      <c r="B800" s="1"/>
      <c r="C800" s="1"/>
      <c r="D800" s="1"/>
      <c r="E800" s="1"/>
      <c r="F800" s="1"/>
      <c r="G800" s="1"/>
      <c r="H800" s="1"/>
      <c r="I800" s="1"/>
      <c r="J800" s="1"/>
      <c r="K800" s="1"/>
      <c r="L800" s="1"/>
      <c r="M800" s="1"/>
      <c r="N800" s="1"/>
      <c r="O800" s="1"/>
      <c r="P800" s="1"/>
      <c r="Q800" s="1"/>
      <c r="R800" s="1"/>
      <c r="S800" s="1"/>
      <c r="T800" s="1"/>
    </row>
    <row r="801" spans="1:20" ht="9.75" customHeight="1">
      <c r="A801" s="1"/>
      <c r="B801" s="1"/>
      <c r="C801" s="1"/>
      <c r="D801" s="1"/>
      <c r="E801" s="1"/>
      <c r="F801" s="1"/>
      <c r="G801" s="1"/>
      <c r="H801" s="1"/>
      <c r="I801" s="1"/>
      <c r="J801" s="1"/>
      <c r="K801" s="1"/>
      <c r="L801" s="1"/>
      <c r="M801" s="1"/>
      <c r="N801" s="1"/>
      <c r="O801" s="1"/>
      <c r="P801" s="1"/>
      <c r="Q801" s="1"/>
      <c r="R801" s="1"/>
      <c r="S801" s="1"/>
      <c r="T801" s="1"/>
    </row>
    <row r="802" spans="1:20" ht="9.75" customHeight="1">
      <c r="A802" s="1"/>
      <c r="B802" s="1"/>
      <c r="C802" s="1"/>
      <c r="D802" s="1"/>
      <c r="E802" s="1"/>
      <c r="F802" s="1"/>
      <c r="G802" s="1"/>
      <c r="H802" s="1"/>
      <c r="I802" s="1"/>
      <c r="J802" s="1"/>
      <c r="K802" s="1"/>
      <c r="L802" s="1"/>
      <c r="M802" s="1"/>
      <c r="N802" s="1"/>
      <c r="O802" s="1"/>
      <c r="P802" s="1"/>
      <c r="Q802" s="1"/>
      <c r="R802" s="1"/>
      <c r="S802" s="1"/>
      <c r="T802" s="1"/>
    </row>
    <row r="803" spans="1:20" ht="9.75" customHeight="1">
      <c r="A803" s="1"/>
      <c r="B803" s="1"/>
      <c r="C803" s="1"/>
      <c r="D803" s="1"/>
      <c r="E803" s="1"/>
      <c r="F803" s="1"/>
      <c r="G803" s="1"/>
      <c r="H803" s="1"/>
      <c r="I803" s="1"/>
      <c r="J803" s="1"/>
      <c r="K803" s="1"/>
      <c r="L803" s="1"/>
      <c r="M803" s="1"/>
      <c r="N803" s="1"/>
      <c r="O803" s="1"/>
      <c r="P803" s="1"/>
      <c r="Q803" s="1"/>
      <c r="R803" s="1"/>
      <c r="S803" s="1"/>
      <c r="T803" s="1"/>
    </row>
    <row r="804" spans="1:20" ht="9.75" customHeight="1">
      <c r="A804" s="1"/>
      <c r="B804" s="1"/>
      <c r="C804" s="1"/>
      <c r="D804" s="1"/>
      <c r="E804" s="1"/>
      <c r="F804" s="1"/>
      <c r="G804" s="1"/>
      <c r="H804" s="1"/>
      <c r="I804" s="1"/>
      <c r="J804" s="1"/>
      <c r="K804" s="1"/>
      <c r="L804" s="1"/>
      <c r="M804" s="1"/>
      <c r="N804" s="1"/>
      <c r="O804" s="1"/>
      <c r="P804" s="1"/>
      <c r="Q804" s="1"/>
      <c r="R804" s="1"/>
      <c r="S804" s="1"/>
      <c r="T804" s="1"/>
    </row>
    <row r="805" spans="1:20" ht="9.75" customHeight="1">
      <c r="A805" s="1"/>
      <c r="B805" s="1"/>
      <c r="C805" s="1"/>
      <c r="D805" s="1"/>
      <c r="E805" s="1"/>
      <c r="F805" s="1"/>
      <c r="G805" s="1"/>
      <c r="H805" s="1"/>
      <c r="I805" s="1"/>
      <c r="J805" s="1"/>
      <c r="K805" s="1"/>
      <c r="L805" s="1"/>
      <c r="M805" s="1"/>
      <c r="N805" s="1"/>
      <c r="O805" s="1"/>
      <c r="P805" s="1"/>
      <c r="Q805" s="1"/>
      <c r="R805" s="1"/>
      <c r="S805" s="1"/>
      <c r="T805" s="1"/>
    </row>
    <row r="806" spans="1:20" ht="9.75" customHeight="1">
      <c r="A806" s="1"/>
      <c r="B806" s="1"/>
      <c r="C806" s="1"/>
      <c r="D806" s="1"/>
      <c r="E806" s="1"/>
      <c r="F806" s="1"/>
      <c r="G806" s="1"/>
      <c r="H806" s="1"/>
      <c r="I806" s="1"/>
      <c r="J806" s="1"/>
      <c r="K806" s="1"/>
      <c r="L806" s="1"/>
      <c r="M806" s="1"/>
      <c r="N806" s="1"/>
      <c r="O806" s="1"/>
      <c r="P806" s="1"/>
      <c r="Q806" s="1"/>
      <c r="R806" s="1"/>
      <c r="S806" s="1"/>
      <c r="T806" s="1"/>
    </row>
    <row r="807" spans="1:20" ht="9.75" customHeight="1">
      <c r="A807" s="1"/>
      <c r="B807" s="1"/>
      <c r="C807" s="1"/>
      <c r="D807" s="1"/>
      <c r="E807" s="1"/>
      <c r="F807" s="1"/>
      <c r="G807" s="1"/>
      <c r="H807" s="1"/>
      <c r="I807" s="1"/>
      <c r="J807" s="1"/>
      <c r="K807" s="1"/>
      <c r="L807" s="1"/>
      <c r="M807" s="1"/>
      <c r="N807" s="1"/>
      <c r="O807" s="1"/>
      <c r="P807" s="1"/>
      <c r="Q807" s="1"/>
      <c r="R807" s="1"/>
      <c r="S807" s="1"/>
      <c r="T807" s="1"/>
    </row>
    <row r="808" spans="1:20" ht="9.75" customHeight="1">
      <c r="A808" s="1"/>
      <c r="B808" s="1"/>
      <c r="C808" s="1"/>
      <c r="D808" s="1"/>
      <c r="E808" s="1"/>
      <c r="F808" s="1"/>
      <c r="G808" s="1"/>
      <c r="H808" s="1"/>
      <c r="I808" s="1"/>
      <c r="J808" s="1"/>
      <c r="K808" s="1"/>
      <c r="L808" s="1"/>
      <c r="M808" s="1"/>
      <c r="N808" s="1"/>
      <c r="O808" s="1"/>
      <c r="P808" s="1"/>
      <c r="Q808" s="1"/>
      <c r="R808" s="1"/>
      <c r="S808" s="1"/>
      <c r="T808" s="1"/>
    </row>
    <row r="809" spans="1:20" ht="9.75" customHeight="1">
      <c r="A809" s="1"/>
      <c r="B809" s="1"/>
      <c r="C809" s="1"/>
      <c r="D809" s="1"/>
      <c r="E809" s="1"/>
      <c r="F809" s="1"/>
      <c r="G809" s="1"/>
      <c r="H809" s="1"/>
      <c r="I809" s="1"/>
      <c r="J809" s="1"/>
      <c r="K809" s="1"/>
      <c r="L809" s="1"/>
      <c r="M809" s="1"/>
      <c r="N809" s="1"/>
      <c r="O809" s="1"/>
      <c r="P809" s="1"/>
      <c r="Q809" s="1"/>
      <c r="R809" s="1"/>
      <c r="S809" s="1"/>
      <c r="T809" s="1"/>
    </row>
    <row r="810" spans="1:20" ht="9.75" customHeight="1">
      <c r="A810" s="1"/>
      <c r="B810" s="1"/>
      <c r="C810" s="1"/>
      <c r="D810" s="1"/>
      <c r="E810" s="1"/>
      <c r="F810" s="1"/>
      <c r="G810" s="1"/>
      <c r="H810" s="1"/>
      <c r="I810" s="1"/>
      <c r="J810" s="1"/>
      <c r="K810" s="1"/>
      <c r="L810" s="1"/>
      <c r="M810" s="1"/>
      <c r="N810" s="1"/>
      <c r="O810" s="1"/>
      <c r="P810" s="1"/>
      <c r="Q810" s="1"/>
      <c r="R810" s="1"/>
      <c r="S810" s="1"/>
      <c r="T810" s="1"/>
    </row>
    <row r="811" spans="1:20" ht="9.75" customHeight="1">
      <c r="A811" s="1"/>
      <c r="B811" s="1"/>
      <c r="C811" s="1"/>
      <c r="D811" s="1"/>
      <c r="E811" s="1"/>
      <c r="F811" s="1"/>
      <c r="G811" s="1"/>
      <c r="H811" s="1"/>
      <c r="I811" s="1"/>
      <c r="J811" s="1"/>
      <c r="K811" s="1"/>
      <c r="L811" s="1"/>
      <c r="M811" s="1"/>
      <c r="N811" s="1"/>
      <c r="O811" s="1"/>
      <c r="P811" s="1"/>
      <c r="Q811" s="1"/>
      <c r="R811" s="1"/>
      <c r="S811" s="1"/>
      <c r="T811" s="1"/>
    </row>
    <row r="812" spans="1:20" ht="9.75" customHeight="1">
      <c r="A812" s="1"/>
      <c r="B812" s="1"/>
      <c r="C812" s="1"/>
      <c r="D812" s="1"/>
      <c r="E812" s="1"/>
      <c r="F812" s="1"/>
      <c r="G812" s="1"/>
      <c r="H812" s="1"/>
      <c r="I812" s="1"/>
      <c r="J812" s="1"/>
      <c r="K812" s="1"/>
      <c r="L812" s="1"/>
      <c r="M812" s="1"/>
      <c r="N812" s="1"/>
      <c r="O812" s="1"/>
      <c r="P812" s="1"/>
      <c r="Q812" s="1"/>
      <c r="R812" s="1"/>
      <c r="S812" s="1"/>
      <c r="T812" s="1"/>
    </row>
    <row r="813" spans="1:20" ht="9.75" customHeight="1">
      <c r="A813" s="1"/>
      <c r="B813" s="1"/>
      <c r="C813" s="1"/>
      <c r="D813" s="1"/>
      <c r="E813" s="1"/>
      <c r="F813" s="1"/>
      <c r="G813" s="1"/>
      <c r="H813" s="1"/>
      <c r="I813" s="1"/>
      <c r="J813" s="1"/>
      <c r="K813" s="1"/>
      <c r="L813" s="1"/>
      <c r="M813" s="1"/>
      <c r="N813" s="1"/>
      <c r="O813" s="1"/>
      <c r="P813" s="1"/>
      <c r="Q813" s="1"/>
      <c r="R813" s="1"/>
      <c r="S813" s="1"/>
      <c r="T813" s="1"/>
    </row>
    <row r="814" spans="1:20" ht="9.75" customHeight="1">
      <c r="A814" s="1"/>
      <c r="B814" s="1"/>
      <c r="C814" s="1"/>
      <c r="D814" s="1"/>
      <c r="E814" s="1"/>
      <c r="F814" s="1"/>
      <c r="G814" s="1"/>
      <c r="H814" s="1"/>
      <c r="I814" s="1"/>
      <c r="J814" s="1"/>
      <c r="K814" s="1"/>
      <c r="L814" s="1"/>
      <c r="M814" s="1"/>
      <c r="N814" s="1"/>
      <c r="O814" s="1"/>
      <c r="P814" s="1"/>
      <c r="Q814" s="1"/>
      <c r="R814" s="1"/>
      <c r="S814" s="1"/>
      <c r="T814" s="1"/>
    </row>
    <row r="815" spans="1:20" ht="9.75" customHeight="1">
      <c r="A815" s="1"/>
      <c r="B815" s="1"/>
      <c r="C815" s="1"/>
      <c r="D815" s="1"/>
      <c r="E815" s="1"/>
      <c r="F815" s="1"/>
      <c r="G815" s="1"/>
      <c r="H815" s="1"/>
      <c r="I815" s="1"/>
      <c r="J815" s="1"/>
      <c r="K815" s="1"/>
      <c r="L815" s="1"/>
      <c r="M815" s="1"/>
      <c r="N815" s="1"/>
      <c r="O815" s="1"/>
      <c r="P815" s="1"/>
      <c r="Q815" s="1"/>
      <c r="R815" s="1"/>
      <c r="S815" s="1"/>
      <c r="T815" s="1"/>
    </row>
    <row r="816" spans="1:20" ht="9.75" customHeight="1">
      <c r="A816" s="1"/>
      <c r="B816" s="1"/>
      <c r="C816" s="1"/>
      <c r="D816" s="1"/>
      <c r="E816" s="1"/>
      <c r="F816" s="1"/>
      <c r="G816" s="1"/>
      <c r="H816" s="1"/>
      <c r="I816" s="1"/>
      <c r="J816" s="1"/>
      <c r="K816" s="1"/>
      <c r="L816" s="1"/>
      <c r="M816" s="1"/>
      <c r="N816" s="1"/>
      <c r="O816" s="1"/>
      <c r="P816" s="1"/>
      <c r="Q816" s="1"/>
      <c r="R816" s="1"/>
      <c r="S816" s="1"/>
      <c r="T816" s="1"/>
    </row>
    <row r="817" spans="1:20" ht="9.75" customHeight="1">
      <c r="A817" s="1"/>
      <c r="B817" s="1"/>
      <c r="C817" s="1"/>
      <c r="D817" s="1"/>
      <c r="E817" s="1"/>
      <c r="F817" s="1"/>
      <c r="G817" s="1"/>
      <c r="H817" s="1"/>
      <c r="I817" s="1"/>
      <c r="J817" s="1"/>
      <c r="K817" s="1"/>
      <c r="L817" s="1"/>
      <c r="M817" s="1"/>
      <c r="N817" s="1"/>
      <c r="O817" s="1"/>
      <c r="P817" s="1"/>
      <c r="Q817" s="1"/>
      <c r="R817" s="1"/>
      <c r="S817" s="1"/>
      <c r="T817" s="1"/>
    </row>
    <row r="818" spans="1:20" ht="9.75" customHeight="1">
      <c r="A818" s="1"/>
      <c r="B818" s="1"/>
      <c r="C818" s="1"/>
      <c r="D818" s="1"/>
      <c r="E818" s="1"/>
      <c r="F818" s="1"/>
      <c r="G818" s="1"/>
      <c r="H818" s="1"/>
      <c r="I818" s="1"/>
      <c r="J818" s="1"/>
      <c r="K818" s="1"/>
      <c r="L818" s="1"/>
      <c r="M818" s="1"/>
      <c r="N818" s="1"/>
      <c r="O818" s="1"/>
      <c r="P818" s="1"/>
      <c r="Q818" s="1"/>
      <c r="R818" s="1"/>
      <c r="S818" s="1"/>
      <c r="T818" s="1"/>
    </row>
    <row r="819" spans="1:20" ht="9.75" customHeight="1">
      <c r="A819" s="1"/>
      <c r="B819" s="1"/>
      <c r="C819" s="1"/>
      <c r="D819" s="1"/>
      <c r="E819" s="1"/>
      <c r="F819" s="1"/>
      <c r="G819" s="1"/>
      <c r="H819" s="1"/>
      <c r="I819" s="1"/>
      <c r="J819" s="1"/>
      <c r="K819" s="1"/>
      <c r="L819" s="1"/>
      <c r="M819" s="1"/>
      <c r="N819" s="1"/>
      <c r="O819" s="1"/>
      <c r="P819" s="1"/>
      <c r="Q819" s="1"/>
      <c r="R819" s="1"/>
      <c r="S819" s="1"/>
      <c r="T819" s="1"/>
    </row>
    <row r="820" spans="1:20" ht="9.75" customHeight="1">
      <c r="A820" s="1"/>
      <c r="B820" s="1"/>
      <c r="C820" s="1"/>
      <c r="D820" s="1"/>
      <c r="E820" s="1"/>
      <c r="F820" s="1"/>
      <c r="G820" s="1"/>
      <c r="H820" s="1"/>
      <c r="I820" s="1"/>
      <c r="J820" s="1"/>
      <c r="K820" s="1"/>
      <c r="L820" s="1"/>
      <c r="M820" s="1"/>
      <c r="N820" s="1"/>
      <c r="O820" s="1"/>
      <c r="P820" s="1"/>
      <c r="Q820" s="1"/>
      <c r="R820" s="1"/>
      <c r="S820" s="1"/>
      <c r="T820" s="1"/>
    </row>
    <row r="821" spans="1:20" ht="9.75" customHeight="1">
      <c r="A821" s="1"/>
      <c r="B821" s="1"/>
      <c r="C821" s="1"/>
      <c r="D821" s="1"/>
      <c r="E821" s="1"/>
      <c r="F821" s="1"/>
      <c r="G821" s="1"/>
      <c r="H821" s="1"/>
      <c r="I821" s="1"/>
      <c r="J821" s="1"/>
      <c r="K821" s="1"/>
      <c r="L821" s="1"/>
      <c r="M821" s="1"/>
      <c r="N821" s="1"/>
      <c r="O821" s="1"/>
      <c r="P821" s="1"/>
      <c r="Q821" s="1"/>
      <c r="R821" s="1"/>
      <c r="S821" s="1"/>
      <c r="T821" s="1"/>
    </row>
    <row r="822" spans="1:20" ht="9.75" customHeight="1">
      <c r="A822" s="1"/>
      <c r="B822" s="1"/>
      <c r="C822" s="1"/>
      <c r="D822" s="1"/>
      <c r="E822" s="1"/>
      <c r="F822" s="1"/>
      <c r="G822" s="1"/>
      <c r="H822" s="1"/>
      <c r="I822" s="1"/>
      <c r="J822" s="1"/>
      <c r="K822" s="1"/>
      <c r="L822" s="1"/>
      <c r="M822" s="1"/>
      <c r="N822" s="1"/>
      <c r="O822" s="1"/>
      <c r="P822" s="1"/>
      <c r="Q822" s="1"/>
      <c r="R822" s="1"/>
      <c r="S822" s="1"/>
      <c r="T822" s="1"/>
    </row>
    <row r="823" spans="1:20" ht="9.75" customHeight="1">
      <c r="A823" s="1"/>
      <c r="B823" s="1"/>
      <c r="C823" s="1"/>
      <c r="D823" s="1"/>
      <c r="E823" s="1"/>
      <c r="F823" s="1"/>
      <c r="G823" s="1"/>
      <c r="H823" s="1"/>
      <c r="I823" s="1"/>
      <c r="J823" s="1"/>
      <c r="K823" s="1"/>
      <c r="L823" s="1"/>
      <c r="M823" s="1"/>
      <c r="N823" s="1"/>
      <c r="O823" s="1"/>
      <c r="P823" s="1"/>
      <c r="Q823" s="1"/>
      <c r="R823" s="1"/>
      <c r="S823" s="1"/>
      <c r="T823" s="1"/>
    </row>
    <row r="824" spans="1:20" ht="9.75" customHeight="1">
      <c r="A824" s="1"/>
      <c r="B824" s="1"/>
      <c r="C824" s="1"/>
      <c r="D824" s="1"/>
      <c r="E824" s="1"/>
      <c r="F824" s="1"/>
      <c r="G824" s="1"/>
      <c r="H824" s="1"/>
      <c r="I824" s="1"/>
      <c r="J824" s="1"/>
      <c r="K824" s="1"/>
      <c r="L824" s="1"/>
      <c r="M824" s="1"/>
      <c r="N824" s="1"/>
      <c r="O824" s="1"/>
      <c r="P824" s="1"/>
      <c r="Q824" s="1"/>
      <c r="R824" s="1"/>
      <c r="S824" s="1"/>
      <c r="T824" s="1"/>
    </row>
    <row r="825" spans="1:20" ht="9.75" customHeight="1">
      <c r="A825" s="1"/>
      <c r="B825" s="1"/>
      <c r="C825" s="1"/>
      <c r="D825" s="1"/>
      <c r="E825" s="1"/>
      <c r="F825" s="1"/>
      <c r="G825" s="1"/>
      <c r="H825" s="1"/>
      <c r="I825" s="1"/>
      <c r="J825" s="1"/>
      <c r="K825" s="1"/>
      <c r="L825" s="1"/>
      <c r="M825" s="1"/>
      <c r="N825" s="1"/>
      <c r="O825" s="1"/>
      <c r="P825" s="1"/>
      <c r="Q825" s="1"/>
      <c r="R825" s="1"/>
      <c r="S825" s="1"/>
      <c r="T825" s="1"/>
    </row>
    <row r="826" spans="1:20" ht="9.75" customHeight="1">
      <c r="A826" s="1"/>
      <c r="B826" s="1"/>
      <c r="C826" s="1"/>
      <c r="D826" s="1"/>
      <c r="E826" s="1"/>
      <c r="F826" s="1"/>
      <c r="G826" s="1"/>
      <c r="H826" s="1"/>
      <c r="I826" s="1"/>
      <c r="J826" s="1"/>
      <c r="K826" s="1"/>
      <c r="L826" s="1"/>
      <c r="M826" s="1"/>
      <c r="N826" s="1"/>
      <c r="O826" s="1"/>
      <c r="P826" s="1"/>
      <c r="Q826" s="1"/>
      <c r="R826" s="1"/>
      <c r="S826" s="1"/>
      <c r="T826" s="1"/>
    </row>
    <row r="827" spans="1:20" ht="9.75" customHeight="1">
      <c r="A827" s="1"/>
      <c r="B827" s="1"/>
      <c r="C827" s="1"/>
      <c r="D827" s="1"/>
      <c r="E827" s="1"/>
      <c r="F827" s="1"/>
      <c r="G827" s="1"/>
      <c r="H827" s="1"/>
      <c r="I827" s="1"/>
      <c r="J827" s="1"/>
      <c r="K827" s="1"/>
      <c r="L827" s="1"/>
      <c r="M827" s="1"/>
      <c r="N827" s="1"/>
      <c r="O827" s="1"/>
      <c r="P827" s="1"/>
      <c r="Q827" s="1"/>
      <c r="R827" s="1"/>
      <c r="S827" s="1"/>
      <c r="T827" s="1"/>
    </row>
    <row r="828" spans="1:20" ht="9.75" customHeight="1">
      <c r="A828" s="1"/>
      <c r="B828" s="1"/>
      <c r="C828" s="1"/>
      <c r="D828" s="1"/>
      <c r="E828" s="1"/>
      <c r="F828" s="1"/>
      <c r="G828" s="1"/>
      <c r="H828" s="1"/>
      <c r="I828" s="1"/>
      <c r="J828" s="1"/>
      <c r="K828" s="1"/>
      <c r="L828" s="1"/>
      <c r="M828" s="1"/>
      <c r="N828" s="1"/>
      <c r="O828" s="1"/>
      <c r="P828" s="1"/>
      <c r="Q828" s="1"/>
      <c r="R828" s="1"/>
      <c r="S828" s="1"/>
      <c r="T828" s="1"/>
    </row>
    <row r="829" spans="1:20" ht="9.75" customHeight="1">
      <c r="A829" s="1"/>
      <c r="B829" s="1"/>
      <c r="C829" s="1"/>
      <c r="D829" s="1"/>
      <c r="E829" s="1"/>
      <c r="F829" s="1"/>
      <c r="G829" s="1"/>
      <c r="H829" s="1"/>
      <c r="I829" s="1"/>
      <c r="J829" s="1"/>
      <c r="K829" s="1"/>
      <c r="L829" s="1"/>
      <c r="M829" s="1"/>
      <c r="N829" s="1"/>
      <c r="O829" s="1"/>
      <c r="P829" s="1"/>
      <c r="Q829" s="1"/>
      <c r="R829" s="1"/>
      <c r="S829" s="1"/>
      <c r="T829" s="1"/>
    </row>
    <row r="830" spans="1:20" ht="9.75" customHeight="1">
      <c r="A830" s="1"/>
      <c r="B830" s="1"/>
      <c r="C830" s="1"/>
      <c r="D830" s="1"/>
      <c r="E830" s="1"/>
      <c r="F830" s="1"/>
      <c r="G830" s="1"/>
      <c r="H830" s="1"/>
      <c r="I830" s="1"/>
      <c r="J830" s="1"/>
      <c r="K830" s="1"/>
      <c r="L830" s="1"/>
      <c r="M830" s="1"/>
      <c r="N830" s="1"/>
      <c r="O830" s="1"/>
      <c r="P830" s="1"/>
      <c r="Q830" s="1"/>
      <c r="R830" s="1"/>
      <c r="S830" s="1"/>
      <c r="T830" s="1"/>
    </row>
    <row r="831" spans="1:20" ht="9.75" customHeight="1">
      <c r="A831" s="1"/>
      <c r="B831" s="1"/>
      <c r="C831" s="1"/>
      <c r="D831" s="1"/>
      <c r="E831" s="1"/>
      <c r="F831" s="1"/>
      <c r="G831" s="1"/>
      <c r="H831" s="1"/>
      <c r="I831" s="1"/>
      <c r="J831" s="1"/>
      <c r="K831" s="1"/>
      <c r="L831" s="1"/>
      <c r="M831" s="1"/>
      <c r="N831" s="1"/>
      <c r="O831" s="1"/>
      <c r="P831" s="1"/>
      <c r="Q831" s="1"/>
      <c r="R831" s="1"/>
      <c r="S831" s="1"/>
      <c r="T831" s="1"/>
    </row>
    <row r="832" spans="1:20" ht="9.75" customHeight="1">
      <c r="A832" s="1"/>
      <c r="B832" s="1"/>
      <c r="C832" s="1"/>
      <c r="D832" s="1"/>
      <c r="E832" s="1"/>
      <c r="F832" s="1"/>
      <c r="G832" s="1"/>
      <c r="H832" s="1"/>
      <c r="I832" s="1"/>
      <c r="J832" s="1"/>
      <c r="K832" s="1"/>
      <c r="L832" s="1"/>
      <c r="M832" s="1"/>
      <c r="N832" s="1"/>
      <c r="O832" s="1"/>
      <c r="P832" s="1"/>
      <c r="Q832" s="1"/>
      <c r="R832" s="1"/>
      <c r="S832" s="1"/>
      <c r="T832" s="1"/>
    </row>
    <row r="833" spans="1:20" ht="9.75" customHeight="1">
      <c r="A833" s="1"/>
      <c r="B833" s="1"/>
      <c r="C833" s="1"/>
      <c r="D833" s="1"/>
      <c r="E833" s="1"/>
      <c r="F833" s="1"/>
      <c r="G833" s="1"/>
      <c r="H833" s="1"/>
      <c r="I833" s="1"/>
      <c r="J833" s="1"/>
      <c r="K833" s="1"/>
      <c r="L833" s="1"/>
      <c r="M833" s="1"/>
      <c r="N833" s="1"/>
      <c r="O833" s="1"/>
      <c r="P833" s="1"/>
      <c r="Q833" s="1"/>
      <c r="R833" s="1"/>
      <c r="S833" s="1"/>
      <c r="T833" s="1"/>
    </row>
    <row r="834" spans="1:20" ht="9.75" customHeight="1">
      <c r="A834" s="1"/>
      <c r="B834" s="1"/>
      <c r="C834" s="1"/>
      <c r="D834" s="1"/>
      <c r="E834" s="1"/>
      <c r="F834" s="1"/>
      <c r="G834" s="1"/>
      <c r="H834" s="1"/>
      <c r="I834" s="1"/>
      <c r="J834" s="1"/>
      <c r="K834" s="1"/>
      <c r="L834" s="1"/>
      <c r="M834" s="1"/>
      <c r="N834" s="1"/>
      <c r="O834" s="1"/>
      <c r="P834" s="1"/>
      <c r="Q834" s="1"/>
      <c r="R834" s="1"/>
      <c r="S834" s="1"/>
      <c r="T834" s="1"/>
    </row>
    <row r="835" spans="1:20" ht="9.75" customHeight="1">
      <c r="A835" s="1"/>
      <c r="B835" s="1"/>
      <c r="C835" s="1"/>
      <c r="D835" s="1"/>
      <c r="E835" s="1"/>
      <c r="F835" s="1"/>
      <c r="G835" s="1"/>
      <c r="H835" s="1"/>
      <c r="I835" s="1"/>
      <c r="J835" s="1"/>
      <c r="K835" s="1"/>
      <c r="L835" s="1"/>
      <c r="M835" s="1"/>
      <c r="N835" s="1"/>
      <c r="O835" s="1"/>
      <c r="P835" s="1"/>
      <c r="Q835" s="1"/>
      <c r="R835" s="1"/>
      <c r="S835" s="1"/>
      <c r="T835" s="1"/>
    </row>
    <row r="836" spans="1:20" ht="9.75" customHeight="1">
      <c r="A836" s="1"/>
      <c r="B836" s="1"/>
      <c r="C836" s="1"/>
      <c r="D836" s="1"/>
      <c r="E836" s="1"/>
      <c r="F836" s="1"/>
      <c r="G836" s="1"/>
      <c r="H836" s="1"/>
      <c r="I836" s="1"/>
      <c r="J836" s="1"/>
      <c r="K836" s="1"/>
      <c r="L836" s="1"/>
      <c r="M836" s="1"/>
      <c r="N836" s="1"/>
      <c r="O836" s="1"/>
      <c r="P836" s="1"/>
      <c r="Q836" s="1"/>
      <c r="R836" s="1"/>
      <c r="S836" s="1"/>
      <c r="T836" s="1"/>
    </row>
    <row r="837" spans="1:20" ht="9.75" customHeight="1">
      <c r="A837" s="1"/>
      <c r="B837" s="1"/>
      <c r="C837" s="1"/>
      <c r="D837" s="1"/>
      <c r="E837" s="1"/>
      <c r="F837" s="1"/>
      <c r="G837" s="1"/>
      <c r="H837" s="1"/>
      <c r="I837" s="1"/>
      <c r="J837" s="1"/>
      <c r="K837" s="1"/>
      <c r="L837" s="1"/>
      <c r="M837" s="1"/>
      <c r="N837" s="1"/>
      <c r="O837" s="1"/>
      <c r="P837" s="1"/>
      <c r="Q837" s="1"/>
      <c r="R837" s="1"/>
      <c r="S837" s="1"/>
      <c r="T837" s="1"/>
    </row>
    <row r="838" spans="1:20" ht="9.75" customHeight="1">
      <c r="A838" s="1"/>
      <c r="B838" s="1"/>
      <c r="C838" s="1"/>
      <c r="D838" s="1"/>
      <c r="E838" s="1"/>
      <c r="F838" s="1"/>
      <c r="G838" s="1"/>
      <c r="H838" s="1"/>
      <c r="I838" s="1"/>
      <c r="J838" s="1"/>
      <c r="K838" s="1"/>
      <c r="L838" s="1"/>
      <c r="M838" s="1"/>
      <c r="N838" s="1"/>
      <c r="O838" s="1"/>
      <c r="P838" s="1"/>
      <c r="Q838" s="1"/>
      <c r="R838" s="1"/>
      <c r="S838" s="1"/>
      <c r="T838" s="1"/>
    </row>
    <row r="839" spans="1:20" ht="9.75" customHeight="1">
      <c r="A839" s="1"/>
      <c r="B839" s="1"/>
      <c r="C839" s="1"/>
      <c r="D839" s="1"/>
      <c r="E839" s="1"/>
      <c r="F839" s="1"/>
      <c r="G839" s="1"/>
      <c r="H839" s="1"/>
      <c r="I839" s="1"/>
      <c r="J839" s="1"/>
      <c r="K839" s="1"/>
      <c r="L839" s="1"/>
      <c r="M839" s="1"/>
      <c r="N839" s="1"/>
      <c r="O839" s="1"/>
      <c r="P839" s="1"/>
      <c r="Q839" s="1"/>
      <c r="R839" s="1"/>
      <c r="S839" s="1"/>
      <c r="T839" s="1"/>
    </row>
    <row r="840" spans="1:20" ht="9.75" customHeight="1">
      <c r="A840" s="1"/>
      <c r="B840" s="1"/>
      <c r="C840" s="1"/>
      <c r="D840" s="1"/>
      <c r="E840" s="1"/>
      <c r="F840" s="1"/>
      <c r="G840" s="1"/>
      <c r="H840" s="1"/>
      <c r="I840" s="1"/>
      <c r="J840" s="1"/>
      <c r="K840" s="1"/>
      <c r="L840" s="1"/>
      <c r="M840" s="1"/>
      <c r="N840" s="1"/>
      <c r="O840" s="1"/>
      <c r="P840" s="1"/>
      <c r="Q840" s="1"/>
      <c r="R840" s="1"/>
      <c r="S840" s="1"/>
      <c r="T840" s="1"/>
    </row>
    <row r="841" spans="1:20" ht="9.75" customHeight="1">
      <c r="A841" s="1"/>
      <c r="B841" s="1"/>
      <c r="C841" s="1"/>
      <c r="D841" s="1"/>
      <c r="E841" s="1"/>
      <c r="F841" s="1"/>
      <c r="G841" s="1"/>
      <c r="H841" s="1"/>
      <c r="I841" s="1"/>
      <c r="J841" s="1"/>
      <c r="K841" s="1"/>
      <c r="L841" s="1"/>
      <c r="M841" s="1"/>
      <c r="N841" s="1"/>
      <c r="O841" s="1"/>
      <c r="P841" s="1"/>
      <c r="Q841" s="1"/>
      <c r="R841" s="1"/>
      <c r="S841" s="1"/>
      <c r="T841" s="1"/>
    </row>
    <row r="842" spans="1:20" ht="9.75" customHeight="1">
      <c r="A842" s="1"/>
      <c r="B842" s="1"/>
      <c r="C842" s="1"/>
      <c r="D842" s="1"/>
      <c r="E842" s="1"/>
      <c r="F842" s="1"/>
      <c r="G842" s="1"/>
      <c r="H842" s="1"/>
      <c r="I842" s="1"/>
      <c r="J842" s="1"/>
      <c r="K842" s="1"/>
      <c r="L842" s="1"/>
      <c r="M842" s="1"/>
      <c r="N842" s="1"/>
      <c r="O842" s="1"/>
      <c r="P842" s="1"/>
      <c r="Q842" s="1"/>
      <c r="R842" s="1"/>
      <c r="S842" s="1"/>
      <c r="T842" s="1"/>
    </row>
    <row r="843" spans="1:20" ht="9.75" customHeight="1">
      <c r="A843" s="1"/>
      <c r="B843" s="1"/>
      <c r="C843" s="1"/>
      <c r="D843" s="1"/>
      <c r="E843" s="1"/>
      <c r="F843" s="1"/>
      <c r="G843" s="1"/>
      <c r="H843" s="1"/>
      <c r="I843" s="1"/>
      <c r="J843" s="1"/>
      <c r="K843" s="1"/>
      <c r="L843" s="1"/>
      <c r="M843" s="1"/>
      <c r="N843" s="1"/>
      <c r="O843" s="1"/>
      <c r="P843" s="1"/>
      <c r="Q843" s="1"/>
      <c r="R843" s="1"/>
      <c r="S843" s="1"/>
      <c r="T843" s="1"/>
    </row>
    <row r="844" spans="1:20" ht="9.75" customHeight="1">
      <c r="A844" s="1"/>
      <c r="B844" s="1"/>
      <c r="C844" s="1"/>
      <c r="D844" s="1"/>
      <c r="E844" s="1"/>
      <c r="F844" s="1"/>
      <c r="G844" s="1"/>
      <c r="H844" s="1"/>
      <c r="I844" s="1"/>
      <c r="J844" s="1"/>
      <c r="K844" s="1"/>
      <c r="L844" s="1"/>
      <c r="M844" s="1"/>
      <c r="N844" s="1"/>
      <c r="O844" s="1"/>
      <c r="P844" s="1"/>
      <c r="Q844" s="1"/>
      <c r="R844" s="1"/>
      <c r="S844" s="1"/>
      <c r="T844" s="1"/>
    </row>
    <row r="845" spans="1:20" ht="9.75" customHeight="1">
      <c r="A845" s="1"/>
      <c r="B845" s="1"/>
      <c r="C845" s="1"/>
      <c r="D845" s="1"/>
      <c r="E845" s="1"/>
      <c r="F845" s="1"/>
      <c r="G845" s="1"/>
      <c r="H845" s="1"/>
      <c r="I845" s="1"/>
      <c r="J845" s="1"/>
      <c r="K845" s="1"/>
      <c r="L845" s="1"/>
      <c r="M845" s="1"/>
      <c r="N845" s="1"/>
      <c r="O845" s="1"/>
      <c r="P845" s="1"/>
      <c r="Q845" s="1"/>
      <c r="R845" s="1"/>
      <c r="S845" s="1"/>
      <c r="T845" s="1"/>
    </row>
    <row r="846" spans="1:20" ht="9.75" customHeight="1">
      <c r="A846" s="1"/>
      <c r="B846" s="1"/>
      <c r="C846" s="1"/>
      <c r="D846" s="1"/>
      <c r="E846" s="1"/>
      <c r="F846" s="1"/>
      <c r="G846" s="1"/>
      <c r="H846" s="1"/>
      <c r="I846" s="1"/>
      <c r="J846" s="1"/>
      <c r="K846" s="1"/>
      <c r="L846" s="1"/>
      <c r="M846" s="1"/>
      <c r="N846" s="1"/>
      <c r="O846" s="1"/>
      <c r="P846" s="1"/>
      <c r="Q846" s="1"/>
      <c r="R846" s="1"/>
      <c r="S846" s="1"/>
      <c r="T846" s="1"/>
    </row>
    <row r="847" spans="1:20" ht="9.75" customHeight="1">
      <c r="A847" s="1"/>
      <c r="B847" s="1"/>
      <c r="C847" s="1"/>
      <c r="D847" s="1"/>
      <c r="E847" s="1"/>
      <c r="F847" s="1"/>
      <c r="G847" s="1"/>
      <c r="H847" s="1"/>
      <c r="I847" s="1"/>
      <c r="J847" s="1"/>
      <c r="K847" s="1"/>
      <c r="L847" s="1"/>
      <c r="M847" s="1"/>
      <c r="N847" s="1"/>
      <c r="O847" s="1"/>
      <c r="P847" s="1"/>
      <c r="Q847" s="1"/>
      <c r="R847" s="1"/>
      <c r="S847" s="1"/>
      <c r="T847" s="1"/>
    </row>
    <row r="848" spans="1:20" ht="9.75" customHeight="1">
      <c r="A848" s="1"/>
      <c r="B848" s="1"/>
      <c r="C848" s="1"/>
      <c r="D848" s="1"/>
      <c r="E848" s="1"/>
      <c r="F848" s="1"/>
      <c r="G848" s="1"/>
      <c r="H848" s="1"/>
      <c r="I848" s="1"/>
      <c r="J848" s="1"/>
      <c r="K848" s="1"/>
      <c r="L848" s="1"/>
      <c r="M848" s="1"/>
      <c r="N848" s="1"/>
      <c r="O848" s="1"/>
      <c r="P848" s="1"/>
      <c r="Q848" s="1"/>
      <c r="R848" s="1"/>
      <c r="S848" s="1"/>
      <c r="T848" s="1"/>
    </row>
    <row r="849" spans="1:20" ht="9.75" customHeight="1">
      <c r="A849" s="1"/>
      <c r="B849" s="1"/>
      <c r="C849" s="1"/>
      <c r="D849" s="1"/>
      <c r="E849" s="1"/>
      <c r="F849" s="1"/>
      <c r="G849" s="1"/>
      <c r="H849" s="1"/>
      <c r="I849" s="1"/>
      <c r="J849" s="1"/>
      <c r="K849" s="1"/>
      <c r="L849" s="1"/>
      <c r="M849" s="1"/>
      <c r="N849" s="1"/>
      <c r="O849" s="1"/>
      <c r="P849" s="1"/>
      <c r="Q849" s="1"/>
      <c r="R849" s="1"/>
      <c r="S849" s="1"/>
      <c r="T849" s="1"/>
    </row>
    <row r="850" spans="1:20" ht="9.75" customHeight="1">
      <c r="A850" s="1"/>
      <c r="B850" s="1"/>
      <c r="C850" s="1"/>
      <c r="D850" s="1"/>
      <c r="E850" s="1"/>
      <c r="F850" s="1"/>
      <c r="G850" s="1"/>
      <c r="H850" s="1"/>
      <c r="I850" s="1"/>
      <c r="J850" s="1"/>
      <c r="K850" s="1"/>
      <c r="L850" s="1"/>
      <c r="M850" s="1"/>
      <c r="N850" s="1"/>
      <c r="O850" s="1"/>
      <c r="P850" s="1"/>
      <c r="Q850" s="1"/>
      <c r="R850" s="1"/>
      <c r="S850" s="1"/>
      <c r="T850" s="1"/>
    </row>
    <row r="851" spans="1:20" ht="9.75" customHeight="1">
      <c r="A851" s="1"/>
      <c r="B851" s="1"/>
      <c r="C851" s="1"/>
      <c r="D851" s="1"/>
      <c r="E851" s="1"/>
      <c r="F851" s="1"/>
      <c r="G851" s="1"/>
      <c r="H851" s="1"/>
      <c r="I851" s="1"/>
      <c r="J851" s="1"/>
      <c r="K851" s="1"/>
      <c r="L851" s="1"/>
      <c r="M851" s="1"/>
      <c r="N851" s="1"/>
      <c r="O851" s="1"/>
      <c r="P851" s="1"/>
      <c r="Q851" s="1"/>
      <c r="R851" s="1"/>
      <c r="S851" s="1"/>
      <c r="T851" s="1"/>
    </row>
    <row r="852" spans="1:20" ht="9.75" customHeight="1">
      <c r="A852" s="1"/>
      <c r="B852" s="1"/>
      <c r="C852" s="1"/>
      <c r="D852" s="1"/>
      <c r="E852" s="1"/>
      <c r="F852" s="1"/>
      <c r="G852" s="1"/>
      <c r="H852" s="1"/>
      <c r="I852" s="1"/>
      <c r="J852" s="1"/>
      <c r="K852" s="1"/>
      <c r="L852" s="1"/>
      <c r="M852" s="1"/>
      <c r="N852" s="1"/>
      <c r="O852" s="1"/>
      <c r="P852" s="1"/>
      <c r="Q852" s="1"/>
      <c r="R852" s="1"/>
      <c r="S852" s="1"/>
      <c r="T852" s="1"/>
    </row>
    <row r="853" spans="1:20" ht="9.75" customHeight="1">
      <c r="A853" s="1"/>
      <c r="B853" s="1"/>
      <c r="C853" s="1"/>
      <c r="D853" s="1"/>
      <c r="E853" s="1"/>
      <c r="F853" s="1"/>
      <c r="G853" s="1"/>
      <c r="H853" s="1"/>
      <c r="I853" s="1"/>
      <c r="J853" s="1"/>
      <c r="K853" s="1"/>
      <c r="L853" s="1"/>
      <c r="M853" s="1"/>
      <c r="N853" s="1"/>
      <c r="O853" s="1"/>
      <c r="P853" s="1"/>
      <c r="Q853" s="1"/>
      <c r="R853" s="1"/>
      <c r="S853" s="1"/>
      <c r="T853" s="1"/>
    </row>
    <row r="854" spans="1:20" ht="9.75" customHeight="1">
      <c r="A854" s="1"/>
      <c r="B854" s="1"/>
      <c r="C854" s="1"/>
      <c r="D854" s="1"/>
      <c r="E854" s="1"/>
      <c r="F854" s="1"/>
      <c r="G854" s="1"/>
      <c r="H854" s="1"/>
      <c r="I854" s="1"/>
      <c r="J854" s="1"/>
      <c r="K854" s="1"/>
      <c r="L854" s="1"/>
      <c r="M854" s="1"/>
      <c r="N854" s="1"/>
      <c r="O854" s="1"/>
      <c r="P854" s="1"/>
      <c r="Q854" s="1"/>
      <c r="R854" s="1"/>
      <c r="S854" s="1"/>
      <c r="T854" s="1"/>
    </row>
    <row r="855" spans="1:20" ht="9.75" customHeight="1">
      <c r="A855" s="1"/>
      <c r="B855" s="1"/>
      <c r="C855" s="1"/>
      <c r="D855" s="1"/>
      <c r="E855" s="1"/>
      <c r="F855" s="1"/>
      <c r="G855" s="1"/>
      <c r="H855" s="1"/>
      <c r="I855" s="1"/>
      <c r="J855" s="1"/>
      <c r="K855" s="1"/>
      <c r="L855" s="1"/>
      <c r="M855" s="1"/>
      <c r="N855" s="1"/>
      <c r="O855" s="1"/>
      <c r="P855" s="1"/>
      <c r="Q855" s="1"/>
      <c r="R855" s="1"/>
      <c r="S855" s="1"/>
      <c r="T855" s="1"/>
    </row>
    <row r="856" spans="1:20" ht="9.75" customHeight="1">
      <c r="A856" s="1"/>
      <c r="B856" s="1"/>
      <c r="C856" s="1"/>
      <c r="D856" s="1"/>
      <c r="E856" s="1"/>
      <c r="F856" s="1"/>
      <c r="G856" s="1"/>
      <c r="H856" s="1"/>
      <c r="I856" s="1"/>
      <c r="J856" s="1"/>
      <c r="K856" s="1"/>
      <c r="L856" s="1"/>
      <c r="M856" s="1"/>
      <c r="N856" s="1"/>
      <c r="O856" s="1"/>
      <c r="P856" s="1"/>
      <c r="Q856" s="1"/>
      <c r="R856" s="1"/>
      <c r="S856" s="1"/>
      <c r="T856" s="1"/>
    </row>
    <row r="857" spans="1:20" ht="9.75" customHeight="1">
      <c r="A857" s="1"/>
      <c r="B857" s="1"/>
      <c r="C857" s="1"/>
      <c r="D857" s="1"/>
      <c r="E857" s="1"/>
      <c r="F857" s="1"/>
      <c r="G857" s="1"/>
      <c r="H857" s="1"/>
      <c r="I857" s="1"/>
      <c r="J857" s="1"/>
      <c r="K857" s="1"/>
      <c r="L857" s="1"/>
      <c r="M857" s="1"/>
      <c r="N857" s="1"/>
      <c r="O857" s="1"/>
      <c r="P857" s="1"/>
      <c r="Q857" s="1"/>
      <c r="R857" s="1"/>
      <c r="S857" s="1"/>
      <c r="T857" s="1"/>
    </row>
    <row r="858" spans="1:20" ht="9.75" customHeight="1">
      <c r="A858" s="1"/>
      <c r="B858" s="1"/>
      <c r="C858" s="1"/>
      <c r="D858" s="1"/>
      <c r="E858" s="1"/>
      <c r="F858" s="1"/>
      <c r="G858" s="1"/>
      <c r="H858" s="1"/>
      <c r="I858" s="1"/>
      <c r="J858" s="1"/>
      <c r="K858" s="1"/>
      <c r="L858" s="1"/>
      <c r="M858" s="1"/>
      <c r="N858" s="1"/>
      <c r="O858" s="1"/>
      <c r="P858" s="1"/>
      <c r="Q858" s="1"/>
      <c r="R858" s="1"/>
      <c r="S858" s="1"/>
      <c r="T858" s="1"/>
    </row>
    <row r="859" spans="1:20" ht="9.75" customHeight="1">
      <c r="A859" s="1"/>
      <c r="B859" s="1"/>
      <c r="C859" s="1"/>
      <c r="D859" s="1"/>
      <c r="E859" s="1"/>
      <c r="F859" s="1"/>
      <c r="G859" s="1"/>
      <c r="H859" s="1"/>
      <c r="I859" s="1"/>
      <c r="J859" s="1"/>
      <c r="K859" s="1"/>
      <c r="L859" s="1"/>
      <c r="M859" s="1"/>
      <c r="N859" s="1"/>
      <c r="O859" s="1"/>
      <c r="P859" s="1"/>
      <c r="Q859" s="1"/>
      <c r="R859" s="1"/>
      <c r="S859" s="1"/>
      <c r="T859" s="1"/>
    </row>
    <row r="860" spans="1:20" ht="9.75" customHeight="1">
      <c r="A860" s="1"/>
      <c r="B860" s="1"/>
      <c r="C860" s="1"/>
      <c r="D860" s="1"/>
      <c r="E860" s="1"/>
      <c r="F860" s="1"/>
      <c r="G860" s="1"/>
      <c r="H860" s="1"/>
      <c r="I860" s="1"/>
      <c r="J860" s="1"/>
      <c r="K860" s="1"/>
      <c r="L860" s="1"/>
      <c r="M860" s="1"/>
      <c r="N860" s="1"/>
      <c r="O860" s="1"/>
      <c r="P860" s="1"/>
      <c r="Q860" s="1"/>
      <c r="R860" s="1"/>
      <c r="S860" s="1"/>
      <c r="T860" s="1"/>
    </row>
    <row r="861" spans="1:20" ht="9.75" customHeight="1">
      <c r="A861" s="1"/>
      <c r="B861" s="1"/>
      <c r="C861" s="1"/>
      <c r="D861" s="1"/>
      <c r="E861" s="1"/>
      <c r="F861" s="1"/>
      <c r="G861" s="1"/>
      <c r="H861" s="1"/>
      <c r="I861" s="1"/>
      <c r="J861" s="1"/>
      <c r="K861" s="1"/>
      <c r="L861" s="1"/>
      <c r="M861" s="1"/>
      <c r="N861" s="1"/>
      <c r="O861" s="1"/>
      <c r="P861" s="1"/>
      <c r="Q861" s="1"/>
      <c r="R861" s="1"/>
      <c r="S861" s="1"/>
      <c r="T861" s="1"/>
    </row>
    <row r="862" spans="1:20" ht="9.75" customHeight="1">
      <c r="A862" s="1"/>
      <c r="B862" s="1"/>
      <c r="C862" s="1"/>
      <c r="D862" s="1"/>
      <c r="E862" s="1"/>
      <c r="F862" s="1"/>
      <c r="G862" s="1"/>
      <c r="H862" s="1"/>
      <c r="I862" s="1"/>
      <c r="J862" s="1"/>
      <c r="K862" s="1"/>
      <c r="L862" s="1"/>
      <c r="M862" s="1"/>
      <c r="N862" s="1"/>
      <c r="O862" s="1"/>
      <c r="P862" s="1"/>
      <c r="Q862" s="1"/>
      <c r="R862" s="1"/>
      <c r="S862" s="1"/>
      <c r="T862" s="1"/>
    </row>
    <row r="863" spans="1:20" ht="9.75" customHeight="1">
      <c r="A863" s="1"/>
      <c r="B863" s="1"/>
      <c r="C863" s="1"/>
      <c r="D863" s="1"/>
      <c r="E863" s="1"/>
      <c r="F863" s="1"/>
      <c r="G863" s="1"/>
      <c r="H863" s="1"/>
      <c r="I863" s="1"/>
      <c r="J863" s="1"/>
      <c r="K863" s="1"/>
      <c r="L863" s="1"/>
      <c r="M863" s="1"/>
      <c r="N863" s="1"/>
      <c r="O863" s="1"/>
      <c r="P863" s="1"/>
      <c r="Q863" s="1"/>
      <c r="R863" s="1"/>
      <c r="S863" s="1"/>
      <c r="T863" s="1"/>
    </row>
    <row r="864" spans="1:20" ht="9.75" customHeight="1">
      <c r="A864" s="1"/>
      <c r="B864" s="1"/>
      <c r="C864" s="1"/>
      <c r="D864" s="1"/>
      <c r="E864" s="1"/>
      <c r="F864" s="1"/>
      <c r="G864" s="1"/>
      <c r="H864" s="1"/>
      <c r="I864" s="1"/>
      <c r="J864" s="1"/>
      <c r="K864" s="1"/>
      <c r="L864" s="1"/>
      <c r="M864" s="1"/>
      <c r="N864" s="1"/>
      <c r="O864" s="1"/>
      <c r="P864" s="1"/>
      <c r="Q864" s="1"/>
      <c r="R864" s="1"/>
      <c r="S864" s="1"/>
      <c r="T864" s="1"/>
    </row>
    <row r="865" spans="1:20" ht="9.75" customHeight="1">
      <c r="A865" s="1"/>
      <c r="B865" s="1"/>
      <c r="C865" s="1"/>
      <c r="D865" s="1"/>
      <c r="E865" s="1"/>
      <c r="F865" s="1"/>
      <c r="G865" s="1"/>
      <c r="H865" s="1"/>
      <c r="I865" s="1"/>
      <c r="J865" s="1"/>
      <c r="K865" s="1"/>
      <c r="L865" s="1"/>
      <c r="M865" s="1"/>
      <c r="N865" s="1"/>
      <c r="O865" s="1"/>
      <c r="P865" s="1"/>
      <c r="Q865" s="1"/>
      <c r="R865" s="1"/>
      <c r="S865" s="1"/>
      <c r="T865" s="1"/>
    </row>
    <row r="866" spans="1:20" ht="9.75" customHeight="1">
      <c r="A866" s="1"/>
      <c r="B866" s="1"/>
      <c r="C866" s="1"/>
      <c r="D866" s="1"/>
      <c r="E866" s="1"/>
      <c r="F866" s="1"/>
      <c r="G866" s="1"/>
      <c r="H866" s="1"/>
      <c r="I866" s="1"/>
      <c r="J866" s="1"/>
      <c r="K866" s="1"/>
      <c r="L866" s="1"/>
      <c r="M866" s="1"/>
      <c r="N866" s="1"/>
      <c r="O866" s="1"/>
      <c r="P866" s="1"/>
      <c r="Q866" s="1"/>
      <c r="R866" s="1"/>
      <c r="S866" s="1"/>
      <c r="T866" s="1"/>
    </row>
    <row r="867" spans="1:20" ht="9.75" customHeight="1">
      <c r="A867" s="1"/>
      <c r="B867" s="1"/>
      <c r="C867" s="1"/>
      <c r="D867" s="1"/>
      <c r="E867" s="1"/>
      <c r="F867" s="1"/>
      <c r="G867" s="1"/>
      <c r="H867" s="1"/>
      <c r="I867" s="1"/>
      <c r="J867" s="1"/>
      <c r="K867" s="1"/>
      <c r="L867" s="1"/>
      <c r="M867" s="1"/>
      <c r="N867" s="1"/>
      <c r="O867" s="1"/>
      <c r="P867" s="1"/>
      <c r="Q867" s="1"/>
      <c r="R867" s="1"/>
      <c r="S867" s="1"/>
      <c r="T867" s="1"/>
    </row>
    <row r="868" spans="1:20" ht="9.75" customHeight="1">
      <c r="A868" s="1"/>
      <c r="B868" s="1"/>
      <c r="C868" s="1"/>
      <c r="D868" s="1"/>
      <c r="E868" s="1"/>
      <c r="F868" s="1"/>
      <c r="G868" s="1"/>
      <c r="H868" s="1"/>
      <c r="I868" s="1"/>
      <c r="J868" s="1"/>
      <c r="K868" s="1"/>
      <c r="L868" s="1"/>
      <c r="M868" s="1"/>
      <c r="N868" s="1"/>
      <c r="O868" s="1"/>
      <c r="P868" s="1"/>
      <c r="Q868" s="1"/>
      <c r="R868" s="1"/>
      <c r="S868" s="1"/>
      <c r="T868" s="1"/>
    </row>
    <row r="869" spans="1:20" ht="9.75" customHeight="1">
      <c r="A869" s="1"/>
      <c r="B869" s="1"/>
      <c r="C869" s="1"/>
      <c r="D869" s="1"/>
      <c r="E869" s="1"/>
      <c r="F869" s="1"/>
      <c r="G869" s="1"/>
      <c r="H869" s="1"/>
      <c r="I869" s="1"/>
      <c r="J869" s="1"/>
      <c r="K869" s="1"/>
      <c r="L869" s="1"/>
      <c r="M869" s="1"/>
      <c r="N869" s="1"/>
      <c r="O869" s="1"/>
      <c r="P869" s="1"/>
      <c r="Q869" s="1"/>
      <c r="R869" s="1"/>
      <c r="S869" s="1"/>
      <c r="T869" s="1"/>
    </row>
    <row r="870" spans="1:20" ht="9.75" customHeight="1">
      <c r="A870" s="1"/>
      <c r="B870" s="1"/>
      <c r="C870" s="1"/>
      <c r="D870" s="1"/>
      <c r="E870" s="1"/>
      <c r="F870" s="1"/>
      <c r="G870" s="1"/>
      <c r="H870" s="1"/>
      <c r="I870" s="1"/>
      <c r="J870" s="1"/>
      <c r="K870" s="1"/>
      <c r="L870" s="1"/>
      <c r="M870" s="1"/>
      <c r="N870" s="1"/>
      <c r="O870" s="1"/>
      <c r="P870" s="1"/>
      <c r="Q870" s="1"/>
      <c r="R870" s="1"/>
      <c r="S870" s="1"/>
      <c r="T870" s="1"/>
    </row>
    <row r="871" spans="1:20" ht="9.75" customHeight="1">
      <c r="A871" s="1"/>
      <c r="B871" s="1"/>
      <c r="C871" s="1"/>
      <c r="D871" s="1"/>
      <c r="E871" s="1"/>
      <c r="F871" s="1"/>
      <c r="G871" s="1"/>
      <c r="H871" s="1"/>
      <c r="I871" s="1"/>
      <c r="J871" s="1"/>
      <c r="K871" s="1"/>
      <c r="L871" s="1"/>
      <c r="M871" s="1"/>
      <c r="N871" s="1"/>
      <c r="O871" s="1"/>
      <c r="P871" s="1"/>
      <c r="Q871" s="1"/>
      <c r="R871" s="1"/>
      <c r="S871" s="1"/>
      <c r="T871" s="1"/>
    </row>
    <row r="872" spans="1:20" ht="9.75" customHeight="1">
      <c r="A872" s="1"/>
      <c r="B872" s="1"/>
      <c r="C872" s="1"/>
      <c r="D872" s="1"/>
      <c r="E872" s="1"/>
      <c r="F872" s="1"/>
      <c r="G872" s="1"/>
      <c r="H872" s="1"/>
      <c r="I872" s="1"/>
      <c r="J872" s="1"/>
      <c r="K872" s="1"/>
      <c r="L872" s="1"/>
      <c r="M872" s="1"/>
      <c r="N872" s="1"/>
      <c r="O872" s="1"/>
      <c r="P872" s="1"/>
      <c r="Q872" s="1"/>
      <c r="R872" s="1"/>
      <c r="S872" s="1"/>
      <c r="T872" s="1"/>
    </row>
    <row r="873" spans="1:20" ht="9.75" customHeight="1">
      <c r="A873" s="1"/>
      <c r="B873" s="1"/>
      <c r="C873" s="1"/>
      <c r="D873" s="1"/>
      <c r="E873" s="1"/>
      <c r="F873" s="1"/>
      <c r="G873" s="1"/>
      <c r="H873" s="1"/>
      <c r="I873" s="1"/>
      <c r="J873" s="1"/>
      <c r="K873" s="1"/>
      <c r="L873" s="1"/>
      <c r="M873" s="1"/>
      <c r="N873" s="1"/>
      <c r="O873" s="1"/>
      <c r="P873" s="1"/>
      <c r="Q873" s="1"/>
      <c r="R873" s="1"/>
      <c r="S873" s="1"/>
      <c r="T873" s="1"/>
    </row>
    <row r="874" spans="1:20" ht="9.75" customHeight="1">
      <c r="A874" s="1"/>
      <c r="B874" s="1"/>
      <c r="C874" s="1"/>
      <c r="D874" s="1"/>
      <c r="E874" s="1"/>
      <c r="F874" s="1"/>
      <c r="G874" s="1"/>
      <c r="H874" s="1"/>
      <c r="I874" s="1"/>
      <c r="J874" s="1"/>
      <c r="K874" s="1"/>
      <c r="L874" s="1"/>
      <c r="M874" s="1"/>
      <c r="N874" s="1"/>
      <c r="O874" s="1"/>
      <c r="P874" s="1"/>
      <c r="Q874" s="1"/>
      <c r="R874" s="1"/>
      <c r="S874" s="1"/>
      <c r="T874" s="1"/>
    </row>
    <row r="875" spans="1:20" ht="9.75" customHeight="1">
      <c r="A875" s="1"/>
      <c r="B875" s="1"/>
      <c r="C875" s="1"/>
      <c r="D875" s="1"/>
      <c r="E875" s="1"/>
      <c r="F875" s="1"/>
      <c r="G875" s="1"/>
      <c r="H875" s="1"/>
      <c r="I875" s="1"/>
      <c r="J875" s="1"/>
      <c r="K875" s="1"/>
      <c r="L875" s="1"/>
      <c r="M875" s="1"/>
      <c r="N875" s="1"/>
      <c r="O875" s="1"/>
      <c r="P875" s="1"/>
      <c r="Q875" s="1"/>
      <c r="R875" s="1"/>
      <c r="S875" s="1"/>
      <c r="T875" s="1"/>
    </row>
    <row r="876" spans="1:20" ht="9.75" customHeight="1">
      <c r="A876" s="1"/>
      <c r="B876" s="1"/>
      <c r="C876" s="1"/>
      <c r="D876" s="1"/>
      <c r="E876" s="1"/>
      <c r="F876" s="1"/>
      <c r="G876" s="1"/>
      <c r="H876" s="1"/>
      <c r="I876" s="1"/>
      <c r="J876" s="1"/>
      <c r="K876" s="1"/>
      <c r="L876" s="1"/>
      <c r="M876" s="1"/>
      <c r="N876" s="1"/>
      <c r="O876" s="1"/>
      <c r="P876" s="1"/>
      <c r="Q876" s="1"/>
      <c r="R876" s="1"/>
      <c r="S876" s="1"/>
      <c r="T876" s="1"/>
    </row>
    <row r="877" spans="1:20" ht="9.75" customHeight="1">
      <c r="A877" s="1"/>
      <c r="B877" s="1"/>
      <c r="C877" s="1"/>
      <c r="D877" s="1"/>
      <c r="E877" s="1"/>
      <c r="F877" s="1"/>
      <c r="G877" s="1"/>
      <c r="H877" s="1"/>
      <c r="I877" s="1"/>
      <c r="J877" s="1"/>
      <c r="K877" s="1"/>
      <c r="L877" s="1"/>
      <c r="M877" s="1"/>
      <c r="N877" s="1"/>
      <c r="O877" s="1"/>
      <c r="P877" s="1"/>
      <c r="Q877" s="1"/>
      <c r="R877" s="1"/>
      <c r="S877" s="1"/>
      <c r="T877" s="1"/>
    </row>
    <row r="878" spans="1:20" ht="9.75" customHeight="1">
      <c r="A878" s="1"/>
      <c r="B878" s="1"/>
      <c r="C878" s="1"/>
      <c r="D878" s="1"/>
      <c r="E878" s="1"/>
      <c r="F878" s="1"/>
      <c r="G878" s="1"/>
      <c r="H878" s="1"/>
      <c r="I878" s="1"/>
      <c r="J878" s="1"/>
      <c r="K878" s="1"/>
      <c r="L878" s="1"/>
      <c r="M878" s="1"/>
      <c r="N878" s="1"/>
      <c r="O878" s="1"/>
      <c r="P878" s="1"/>
      <c r="Q878" s="1"/>
      <c r="R878" s="1"/>
      <c r="S878" s="1"/>
      <c r="T878" s="1"/>
    </row>
    <row r="879" spans="1:20" ht="9.75" customHeight="1">
      <c r="A879" s="1"/>
      <c r="B879" s="1"/>
      <c r="C879" s="1"/>
      <c r="D879" s="1"/>
      <c r="E879" s="1"/>
      <c r="F879" s="1"/>
      <c r="G879" s="1"/>
      <c r="H879" s="1"/>
      <c r="I879" s="1"/>
      <c r="J879" s="1"/>
      <c r="K879" s="1"/>
      <c r="L879" s="1"/>
      <c r="M879" s="1"/>
      <c r="N879" s="1"/>
      <c r="O879" s="1"/>
      <c r="P879" s="1"/>
      <c r="Q879" s="1"/>
      <c r="R879" s="1"/>
      <c r="S879" s="1"/>
      <c r="T879" s="1"/>
    </row>
    <row r="880" spans="1:20" ht="9.75" customHeight="1">
      <c r="A880" s="1"/>
      <c r="B880" s="1"/>
      <c r="C880" s="1"/>
      <c r="D880" s="1"/>
      <c r="E880" s="1"/>
      <c r="F880" s="1"/>
      <c r="G880" s="1"/>
      <c r="H880" s="1"/>
      <c r="I880" s="1"/>
      <c r="J880" s="1"/>
      <c r="K880" s="1"/>
      <c r="L880" s="1"/>
      <c r="M880" s="1"/>
      <c r="N880" s="1"/>
      <c r="O880" s="1"/>
      <c r="P880" s="1"/>
      <c r="Q880" s="1"/>
      <c r="R880" s="1"/>
      <c r="S880" s="1"/>
      <c r="T880" s="1"/>
    </row>
    <row r="881" spans="1:20" ht="9.75" customHeight="1">
      <c r="A881" s="1"/>
      <c r="B881" s="1"/>
      <c r="C881" s="1"/>
      <c r="D881" s="1"/>
      <c r="E881" s="1"/>
      <c r="F881" s="1"/>
      <c r="G881" s="1"/>
      <c r="H881" s="1"/>
      <c r="I881" s="1"/>
      <c r="J881" s="1"/>
      <c r="K881" s="1"/>
      <c r="L881" s="1"/>
      <c r="M881" s="1"/>
      <c r="N881" s="1"/>
      <c r="O881" s="1"/>
      <c r="P881" s="1"/>
      <c r="Q881" s="1"/>
      <c r="R881" s="1"/>
      <c r="S881" s="1"/>
      <c r="T881" s="1"/>
    </row>
    <row r="882" spans="1:20" ht="9.75" customHeight="1">
      <c r="A882" s="1"/>
      <c r="B882" s="1"/>
      <c r="C882" s="1"/>
      <c r="D882" s="1"/>
      <c r="E882" s="1"/>
      <c r="F882" s="1"/>
      <c r="G882" s="1"/>
      <c r="H882" s="1"/>
      <c r="I882" s="1"/>
      <c r="J882" s="1"/>
      <c r="K882" s="1"/>
      <c r="L882" s="1"/>
      <c r="M882" s="1"/>
      <c r="N882" s="1"/>
      <c r="O882" s="1"/>
      <c r="P882" s="1"/>
      <c r="Q882" s="1"/>
      <c r="R882" s="1"/>
      <c r="S882" s="1"/>
      <c r="T882" s="1"/>
    </row>
    <row r="883" spans="1:20" ht="9.75" customHeight="1">
      <c r="A883" s="1"/>
      <c r="B883" s="1"/>
      <c r="C883" s="1"/>
      <c r="D883" s="1"/>
      <c r="E883" s="1"/>
      <c r="F883" s="1"/>
      <c r="G883" s="1"/>
      <c r="H883" s="1"/>
      <c r="I883" s="1"/>
      <c r="J883" s="1"/>
      <c r="K883" s="1"/>
      <c r="L883" s="1"/>
      <c r="M883" s="1"/>
      <c r="N883" s="1"/>
      <c r="O883" s="1"/>
      <c r="P883" s="1"/>
      <c r="Q883" s="1"/>
      <c r="R883" s="1"/>
      <c r="S883" s="1"/>
      <c r="T883" s="1"/>
    </row>
    <row r="884" spans="1:20" ht="9.75" customHeight="1">
      <c r="A884" s="1"/>
      <c r="B884" s="1"/>
      <c r="C884" s="1"/>
      <c r="D884" s="1"/>
      <c r="E884" s="1"/>
      <c r="F884" s="1"/>
      <c r="G884" s="1"/>
      <c r="H884" s="1"/>
      <c r="I884" s="1"/>
      <c r="J884" s="1"/>
      <c r="K884" s="1"/>
      <c r="L884" s="1"/>
      <c r="M884" s="1"/>
      <c r="N884" s="1"/>
      <c r="O884" s="1"/>
      <c r="P884" s="1"/>
      <c r="Q884" s="1"/>
      <c r="R884" s="1"/>
      <c r="S884" s="1"/>
      <c r="T884" s="1"/>
    </row>
    <row r="885" spans="1:20" ht="9.75" customHeight="1">
      <c r="A885" s="1"/>
      <c r="B885" s="1"/>
      <c r="C885" s="1"/>
      <c r="D885" s="1"/>
      <c r="E885" s="1"/>
      <c r="F885" s="1"/>
      <c r="G885" s="1"/>
      <c r="H885" s="1"/>
      <c r="I885" s="1"/>
      <c r="J885" s="1"/>
      <c r="K885" s="1"/>
      <c r="L885" s="1"/>
      <c r="M885" s="1"/>
      <c r="N885" s="1"/>
      <c r="O885" s="1"/>
      <c r="P885" s="1"/>
      <c r="Q885" s="1"/>
      <c r="R885" s="1"/>
      <c r="S885" s="1"/>
      <c r="T885" s="1"/>
    </row>
    <row r="886" spans="1:20" ht="9.75" customHeight="1">
      <c r="A886" s="1"/>
      <c r="B886" s="1"/>
      <c r="C886" s="1"/>
      <c r="D886" s="1"/>
      <c r="E886" s="1"/>
      <c r="F886" s="1"/>
      <c r="G886" s="1"/>
      <c r="H886" s="1"/>
      <c r="I886" s="1"/>
      <c r="J886" s="1"/>
      <c r="K886" s="1"/>
      <c r="L886" s="1"/>
      <c r="M886" s="1"/>
      <c r="N886" s="1"/>
      <c r="O886" s="1"/>
      <c r="P886" s="1"/>
      <c r="Q886" s="1"/>
      <c r="R886" s="1"/>
      <c r="S886" s="1"/>
      <c r="T886" s="1"/>
    </row>
    <row r="887" spans="1:20" ht="9.75" customHeight="1">
      <c r="A887" s="1"/>
      <c r="B887" s="1"/>
      <c r="C887" s="1"/>
      <c r="D887" s="1"/>
      <c r="E887" s="1"/>
      <c r="F887" s="1"/>
      <c r="G887" s="1"/>
      <c r="H887" s="1"/>
      <c r="I887" s="1"/>
      <c r="J887" s="1"/>
      <c r="K887" s="1"/>
      <c r="L887" s="1"/>
      <c r="M887" s="1"/>
      <c r="N887" s="1"/>
      <c r="O887" s="1"/>
      <c r="P887" s="1"/>
      <c r="Q887" s="1"/>
      <c r="R887" s="1"/>
      <c r="S887" s="1"/>
      <c r="T887" s="1"/>
    </row>
    <row r="888" spans="1:20" ht="9.75" customHeight="1">
      <c r="A888" s="1"/>
      <c r="B888" s="1"/>
      <c r="C888" s="1"/>
      <c r="D888" s="1"/>
      <c r="E888" s="1"/>
      <c r="F888" s="1"/>
      <c r="G888" s="1"/>
      <c r="H888" s="1"/>
      <c r="I888" s="1"/>
      <c r="J888" s="1"/>
      <c r="K888" s="1"/>
      <c r="L888" s="1"/>
      <c r="M888" s="1"/>
      <c r="N888" s="1"/>
      <c r="O888" s="1"/>
      <c r="P888" s="1"/>
      <c r="Q888" s="1"/>
      <c r="R888" s="1"/>
      <c r="S888" s="1"/>
      <c r="T888" s="1"/>
    </row>
    <row r="889" spans="1:20" ht="9.75" customHeight="1">
      <c r="A889" s="1"/>
      <c r="B889" s="1"/>
      <c r="C889" s="1"/>
      <c r="D889" s="1"/>
      <c r="E889" s="1"/>
      <c r="F889" s="1"/>
      <c r="G889" s="1"/>
      <c r="H889" s="1"/>
      <c r="I889" s="1"/>
      <c r="J889" s="1"/>
      <c r="K889" s="1"/>
      <c r="L889" s="1"/>
      <c r="M889" s="1"/>
      <c r="N889" s="1"/>
      <c r="O889" s="1"/>
      <c r="P889" s="1"/>
      <c r="Q889" s="1"/>
      <c r="R889" s="1"/>
      <c r="S889" s="1"/>
      <c r="T889" s="1"/>
    </row>
    <row r="890" spans="1:20" ht="9.75" customHeight="1">
      <c r="A890" s="1"/>
      <c r="B890" s="1"/>
      <c r="C890" s="1"/>
      <c r="D890" s="1"/>
      <c r="E890" s="1"/>
      <c r="F890" s="1"/>
      <c r="G890" s="1"/>
      <c r="H890" s="1"/>
      <c r="I890" s="1"/>
      <c r="J890" s="1"/>
      <c r="K890" s="1"/>
      <c r="L890" s="1"/>
      <c r="M890" s="1"/>
      <c r="N890" s="1"/>
      <c r="O890" s="1"/>
      <c r="P890" s="1"/>
      <c r="Q890" s="1"/>
      <c r="R890" s="1"/>
      <c r="S890" s="1"/>
      <c r="T890" s="1"/>
    </row>
    <row r="891" spans="1:20" ht="9.75" customHeight="1">
      <c r="A891" s="1"/>
      <c r="B891" s="1"/>
      <c r="C891" s="1"/>
      <c r="D891" s="1"/>
      <c r="E891" s="1"/>
      <c r="F891" s="1"/>
      <c r="G891" s="1"/>
      <c r="H891" s="1"/>
      <c r="I891" s="1"/>
      <c r="J891" s="1"/>
      <c r="K891" s="1"/>
      <c r="L891" s="1"/>
      <c r="M891" s="1"/>
      <c r="N891" s="1"/>
      <c r="O891" s="1"/>
      <c r="P891" s="1"/>
      <c r="Q891" s="1"/>
      <c r="R891" s="1"/>
      <c r="S891" s="1"/>
      <c r="T891" s="1"/>
    </row>
    <row r="892" spans="1:20" ht="9.75" customHeight="1">
      <c r="A892" s="1"/>
      <c r="B892" s="1"/>
      <c r="C892" s="1"/>
      <c r="D892" s="1"/>
      <c r="E892" s="1"/>
      <c r="F892" s="1"/>
      <c r="G892" s="1"/>
      <c r="H892" s="1"/>
      <c r="I892" s="1"/>
      <c r="J892" s="1"/>
      <c r="K892" s="1"/>
      <c r="L892" s="1"/>
      <c r="M892" s="1"/>
      <c r="N892" s="1"/>
      <c r="O892" s="1"/>
      <c r="P892" s="1"/>
      <c r="Q892" s="1"/>
      <c r="R892" s="1"/>
      <c r="S892" s="1"/>
      <c r="T892" s="1"/>
    </row>
    <row r="893" spans="1:20" ht="9.75" customHeight="1">
      <c r="A893" s="1"/>
      <c r="B893" s="1"/>
      <c r="C893" s="1"/>
      <c r="D893" s="1"/>
      <c r="E893" s="1"/>
      <c r="F893" s="1"/>
      <c r="G893" s="1"/>
      <c r="H893" s="1"/>
      <c r="I893" s="1"/>
      <c r="J893" s="1"/>
      <c r="K893" s="1"/>
      <c r="L893" s="1"/>
      <c r="M893" s="1"/>
      <c r="N893" s="1"/>
      <c r="O893" s="1"/>
      <c r="P893" s="1"/>
      <c r="Q893" s="1"/>
      <c r="R893" s="1"/>
      <c r="S893" s="1"/>
      <c r="T893" s="1"/>
    </row>
    <row r="894" spans="1:20" ht="9.75" customHeight="1">
      <c r="A894" s="1"/>
      <c r="B894" s="1"/>
      <c r="C894" s="1"/>
      <c r="D894" s="1"/>
      <c r="E894" s="1"/>
      <c r="F894" s="1"/>
      <c r="G894" s="1"/>
      <c r="H894" s="1"/>
      <c r="I894" s="1"/>
      <c r="J894" s="1"/>
      <c r="K894" s="1"/>
      <c r="L894" s="1"/>
      <c r="M894" s="1"/>
      <c r="N894" s="1"/>
      <c r="O894" s="1"/>
      <c r="P894" s="1"/>
      <c r="Q894" s="1"/>
      <c r="R894" s="1"/>
      <c r="S894" s="1"/>
      <c r="T894" s="1"/>
    </row>
    <row r="895" spans="1:20" ht="9.75" customHeight="1">
      <c r="A895" s="1"/>
      <c r="B895" s="1"/>
      <c r="C895" s="1"/>
      <c r="D895" s="1"/>
      <c r="E895" s="1"/>
      <c r="F895" s="1"/>
      <c r="G895" s="1"/>
      <c r="H895" s="1"/>
      <c r="I895" s="1"/>
      <c r="J895" s="1"/>
      <c r="K895" s="1"/>
      <c r="L895" s="1"/>
      <c r="M895" s="1"/>
      <c r="N895" s="1"/>
      <c r="O895" s="1"/>
      <c r="P895" s="1"/>
      <c r="Q895" s="1"/>
      <c r="R895" s="1"/>
      <c r="S895" s="1"/>
      <c r="T895" s="1"/>
    </row>
    <row r="896" spans="1:20" ht="9.75" customHeight="1">
      <c r="A896" s="1"/>
      <c r="B896" s="1"/>
      <c r="C896" s="1"/>
      <c r="D896" s="1"/>
      <c r="E896" s="1"/>
      <c r="F896" s="1"/>
      <c r="G896" s="1"/>
      <c r="H896" s="1"/>
      <c r="I896" s="1"/>
      <c r="J896" s="1"/>
      <c r="K896" s="1"/>
      <c r="L896" s="1"/>
      <c r="M896" s="1"/>
      <c r="N896" s="1"/>
      <c r="O896" s="1"/>
      <c r="P896" s="1"/>
      <c r="Q896" s="1"/>
      <c r="R896" s="1"/>
      <c r="S896" s="1"/>
      <c r="T896" s="1"/>
    </row>
    <row r="897" spans="1:20" ht="9.75" customHeight="1">
      <c r="A897" s="1"/>
      <c r="B897" s="1"/>
      <c r="C897" s="1"/>
      <c r="D897" s="1"/>
      <c r="E897" s="1"/>
      <c r="F897" s="1"/>
      <c r="G897" s="1"/>
      <c r="H897" s="1"/>
      <c r="I897" s="1"/>
      <c r="J897" s="1"/>
      <c r="K897" s="1"/>
      <c r="L897" s="1"/>
      <c r="M897" s="1"/>
      <c r="N897" s="1"/>
      <c r="O897" s="1"/>
      <c r="P897" s="1"/>
      <c r="Q897" s="1"/>
      <c r="R897" s="1"/>
      <c r="S897" s="1"/>
      <c r="T897" s="1"/>
    </row>
    <row r="898" spans="1:20" ht="9.75" customHeight="1">
      <c r="A898" s="1"/>
      <c r="B898" s="1"/>
      <c r="C898" s="1"/>
      <c r="D898" s="1"/>
      <c r="E898" s="1"/>
      <c r="F898" s="1"/>
      <c r="G898" s="1"/>
      <c r="H898" s="1"/>
      <c r="I898" s="1"/>
      <c r="J898" s="1"/>
      <c r="K898" s="1"/>
      <c r="L898" s="1"/>
      <c r="M898" s="1"/>
      <c r="N898" s="1"/>
      <c r="O898" s="1"/>
      <c r="P898" s="1"/>
      <c r="Q898" s="1"/>
      <c r="R898" s="1"/>
      <c r="S898" s="1"/>
      <c r="T898" s="1"/>
    </row>
    <row r="899" spans="1:20" ht="9.75" customHeight="1">
      <c r="A899" s="1"/>
      <c r="B899" s="1"/>
      <c r="C899" s="1"/>
      <c r="D899" s="1"/>
      <c r="E899" s="1"/>
      <c r="F899" s="1"/>
      <c r="G899" s="1"/>
      <c r="H899" s="1"/>
      <c r="I899" s="1"/>
      <c r="J899" s="1"/>
      <c r="K899" s="1"/>
      <c r="L899" s="1"/>
      <c r="M899" s="1"/>
      <c r="N899" s="1"/>
      <c r="O899" s="1"/>
      <c r="P899" s="1"/>
      <c r="Q899" s="1"/>
      <c r="R899" s="1"/>
      <c r="S899" s="1"/>
      <c r="T899" s="1"/>
    </row>
    <row r="900" spans="1:20" ht="9.75" customHeight="1">
      <c r="A900" s="1"/>
      <c r="B900" s="1"/>
      <c r="C900" s="1"/>
      <c r="D900" s="1"/>
      <c r="E900" s="1"/>
      <c r="F900" s="1"/>
      <c r="G900" s="1"/>
      <c r="H900" s="1"/>
      <c r="I900" s="1"/>
      <c r="J900" s="1"/>
      <c r="K900" s="1"/>
      <c r="L900" s="1"/>
      <c r="M900" s="1"/>
      <c r="N900" s="1"/>
      <c r="O900" s="1"/>
      <c r="P900" s="1"/>
      <c r="Q900" s="1"/>
      <c r="R900" s="1"/>
      <c r="S900" s="1"/>
      <c r="T900" s="1"/>
    </row>
    <row r="901" spans="1:20" ht="9.75" customHeight="1">
      <c r="A901" s="1"/>
      <c r="B901" s="1"/>
      <c r="C901" s="1"/>
      <c r="D901" s="1"/>
      <c r="E901" s="1"/>
      <c r="F901" s="1"/>
      <c r="G901" s="1"/>
      <c r="H901" s="1"/>
      <c r="I901" s="1"/>
      <c r="J901" s="1"/>
      <c r="K901" s="1"/>
      <c r="L901" s="1"/>
      <c r="M901" s="1"/>
      <c r="N901" s="1"/>
      <c r="O901" s="1"/>
      <c r="P901" s="1"/>
      <c r="Q901" s="1"/>
      <c r="R901" s="1"/>
      <c r="S901" s="1"/>
      <c r="T901" s="1"/>
    </row>
    <row r="902" spans="1:20" ht="9.75" customHeight="1">
      <c r="A902" s="1"/>
      <c r="B902" s="1"/>
      <c r="C902" s="1"/>
      <c r="D902" s="1"/>
      <c r="E902" s="1"/>
      <c r="F902" s="1"/>
      <c r="G902" s="1"/>
      <c r="H902" s="1"/>
      <c r="I902" s="1"/>
      <c r="J902" s="1"/>
      <c r="K902" s="1"/>
      <c r="L902" s="1"/>
      <c r="M902" s="1"/>
      <c r="N902" s="1"/>
      <c r="O902" s="1"/>
      <c r="P902" s="1"/>
      <c r="Q902" s="1"/>
      <c r="R902" s="1"/>
      <c r="S902" s="1"/>
      <c r="T902" s="1"/>
    </row>
    <row r="903" spans="1:20" ht="9.75" customHeight="1">
      <c r="A903" s="1"/>
      <c r="B903" s="1"/>
      <c r="C903" s="1"/>
      <c r="D903" s="1"/>
      <c r="E903" s="1"/>
      <c r="F903" s="1"/>
      <c r="G903" s="1"/>
      <c r="H903" s="1"/>
      <c r="I903" s="1"/>
      <c r="J903" s="1"/>
      <c r="K903" s="1"/>
      <c r="L903" s="1"/>
      <c r="M903" s="1"/>
      <c r="N903" s="1"/>
      <c r="O903" s="1"/>
      <c r="P903" s="1"/>
      <c r="Q903" s="1"/>
      <c r="R903" s="1"/>
      <c r="S903" s="1"/>
      <c r="T903" s="1"/>
    </row>
    <row r="904" spans="1:20" ht="9.75" customHeight="1">
      <c r="A904" s="1"/>
      <c r="B904" s="1"/>
      <c r="C904" s="1"/>
      <c r="D904" s="1"/>
      <c r="E904" s="1"/>
      <c r="F904" s="1"/>
      <c r="G904" s="1"/>
      <c r="H904" s="1"/>
      <c r="I904" s="1"/>
      <c r="J904" s="1"/>
      <c r="K904" s="1"/>
      <c r="L904" s="1"/>
      <c r="M904" s="1"/>
      <c r="N904" s="1"/>
      <c r="O904" s="1"/>
      <c r="P904" s="1"/>
      <c r="Q904" s="1"/>
      <c r="R904" s="1"/>
      <c r="S904" s="1"/>
      <c r="T904" s="1"/>
    </row>
    <row r="905" spans="1:20" ht="9.75" customHeight="1">
      <c r="A905" s="1"/>
      <c r="B905" s="1"/>
      <c r="C905" s="1"/>
      <c r="D905" s="1"/>
      <c r="E905" s="1"/>
      <c r="F905" s="1"/>
      <c r="G905" s="1"/>
      <c r="H905" s="1"/>
      <c r="I905" s="1"/>
      <c r="J905" s="1"/>
      <c r="K905" s="1"/>
      <c r="L905" s="1"/>
      <c r="M905" s="1"/>
      <c r="N905" s="1"/>
      <c r="O905" s="1"/>
      <c r="P905" s="1"/>
      <c r="Q905" s="1"/>
      <c r="R905" s="1"/>
      <c r="S905" s="1"/>
      <c r="T905" s="1"/>
    </row>
    <row r="906" spans="1:20" ht="9.75" customHeight="1">
      <c r="A906" s="1"/>
      <c r="B906" s="1"/>
      <c r="C906" s="1"/>
      <c r="D906" s="1"/>
      <c r="E906" s="1"/>
      <c r="F906" s="1"/>
      <c r="G906" s="1"/>
      <c r="H906" s="1"/>
      <c r="I906" s="1"/>
      <c r="J906" s="1"/>
      <c r="K906" s="1"/>
      <c r="L906" s="1"/>
      <c r="M906" s="1"/>
      <c r="N906" s="1"/>
      <c r="O906" s="1"/>
      <c r="P906" s="1"/>
      <c r="Q906" s="1"/>
      <c r="R906" s="1"/>
      <c r="S906" s="1"/>
      <c r="T906" s="1"/>
    </row>
    <row r="907" spans="1:20" ht="9.75" customHeight="1">
      <c r="A907" s="1"/>
      <c r="B907" s="1"/>
      <c r="C907" s="1"/>
      <c r="D907" s="1"/>
      <c r="E907" s="1"/>
      <c r="F907" s="1"/>
      <c r="G907" s="1"/>
      <c r="H907" s="1"/>
      <c r="I907" s="1"/>
      <c r="J907" s="1"/>
      <c r="K907" s="1"/>
      <c r="L907" s="1"/>
      <c r="M907" s="1"/>
      <c r="N907" s="1"/>
      <c r="O907" s="1"/>
      <c r="P907" s="1"/>
      <c r="Q907" s="1"/>
      <c r="R907" s="1"/>
      <c r="S907" s="1"/>
      <c r="T907" s="1"/>
    </row>
    <row r="908" spans="1:20" ht="9.75" customHeight="1">
      <c r="A908" s="1"/>
      <c r="B908" s="1"/>
      <c r="C908" s="1"/>
      <c r="D908" s="1"/>
      <c r="E908" s="1"/>
      <c r="F908" s="1"/>
      <c r="G908" s="1"/>
      <c r="H908" s="1"/>
      <c r="I908" s="1"/>
      <c r="J908" s="1"/>
      <c r="K908" s="1"/>
      <c r="L908" s="1"/>
      <c r="M908" s="1"/>
      <c r="N908" s="1"/>
      <c r="O908" s="1"/>
      <c r="P908" s="1"/>
      <c r="Q908" s="1"/>
      <c r="R908" s="1"/>
      <c r="S908" s="1"/>
      <c r="T908" s="1"/>
    </row>
    <row r="909" spans="1:20" ht="9.75" customHeight="1">
      <c r="A909" s="1"/>
      <c r="B909" s="1"/>
      <c r="C909" s="1"/>
      <c r="D909" s="1"/>
      <c r="E909" s="1"/>
      <c r="F909" s="1"/>
      <c r="G909" s="1"/>
      <c r="H909" s="1"/>
      <c r="I909" s="1"/>
      <c r="J909" s="1"/>
      <c r="K909" s="1"/>
      <c r="L909" s="1"/>
      <c r="M909" s="1"/>
      <c r="N909" s="1"/>
      <c r="O909" s="1"/>
      <c r="P909" s="1"/>
      <c r="Q909" s="1"/>
      <c r="R909" s="1"/>
      <c r="S909" s="1"/>
      <c r="T909" s="1"/>
    </row>
    <row r="910" spans="1:20" ht="9.75" customHeight="1">
      <c r="A910" s="1"/>
      <c r="B910" s="1"/>
      <c r="C910" s="1"/>
      <c r="D910" s="1"/>
      <c r="E910" s="1"/>
      <c r="F910" s="1"/>
      <c r="G910" s="1"/>
      <c r="H910" s="1"/>
      <c r="I910" s="1"/>
      <c r="J910" s="1"/>
      <c r="K910" s="1"/>
      <c r="L910" s="1"/>
      <c r="M910" s="1"/>
      <c r="N910" s="1"/>
      <c r="O910" s="1"/>
      <c r="P910" s="1"/>
      <c r="Q910" s="1"/>
      <c r="R910" s="1"/>
      <c r="S910" s="1"/>
      <c r="T910" s="1"/>
    </row>
    <row r="911" spans="1:20" ht="9.75" customHeight="1">
      <c r="A911" s="1"/>
      <c r="B911" s="1"/>
      <c r="C911" s="1"/>
      <c r="D911" s="1"/>
      <c r="E911" s="1"/>
      <c r="F911" s="1"/>
      <c r="G911" s="1"/>
      <c r="H911" s="1"/>
      <c r="I911" s="1"/>
      <c r="J911" s="1"/>
      <c r="K911" s="1"/>
      <c r="L911" s="1"/>
      <c r="M911" s="1"/>
      <c r="N911" s="1"/>
      <c r="O911" s="1"/>
      <c r="P911" s="1"/>
      <c r="Q911" s="1"/>
      <c r="R911" s="1"/>
      <c r="S911" s="1"/>
      <c r="T911" s="1"/>
    </row>
    <row r="912" spans="1:20" ht="9.75" customHeight="1">
      <c r="A912" s="1"/>
      <c r="B912" s="1"/>
      <c r="C912" s="1"/>
      <c r="D912" s="1"/>
      <c r="E912" s="1"/>
      <c r="F912" s="1"/>
      <c r="G912" s="1"/>
      <c r="H912" s="1"/>
      <c r="I912" s="1"/>
      <c r="J912" s="1"/>
      <c r="K912" s="1"/>
      <c r="L912" s="1"/>
      <c r="M912" s="1"/>
      <c r="N912" s="1"/>
      <c r="O912" s="1"/>
      <c r="P912" s="1"/>
      <c r="Q912" s="1"/>
      <c r="R912" s="1"/>
      <c r="S912" s="1"/>
      <c r="T912" s="1"/>
    </row>
    <row r="913" spans="1:20" ht="9.75" customHeight="1">
      <c r="A913" s="1"/>
      <c r="B913" s="1"/>
      <c r="C913" s="1"/>
      <c r="D913" s="1"/>
      <c r="E913" s="1"/>
      <c r="F913" s="1"/>
      <c r="G913" s="1"/>
      <c r="H913" s="1"/>
      <c r="I913" s="1"/>
      <c r="J913" s="1"/>
      <c r="K913" s="1"/>
      <c r="L913" s="1"/>
      <c r="M913" s="1"/>
      <c r="N913" s="1"/>
      <c r="O913" s="1"/>
      <c r="P913" s="1"/>
      <c r="Q913" s="1"/>
      <c r="R913" s="1"/>
      <c r="S913" s="1"/>
      <c r="T913" s="1"/>
    </row>
    <row r="914" spans="1:20" ht="9.75" customHeight="1">
      <c r="A914" s="1"/>
      <c r="B914" s="1"/>
      <c r="C914" s="1"/>
      <c r="D914" s="1"/>
      <c r="E914" s="1"/>
      <c r="F914" s="1"/>
      <c r="G914" s="1"/>
      <c r="H914" s="1"/>
      <c r="I914" s="1"/>
      <c r="J914" s="1"/>
      <c r="K914" s="1"/>
      <c r="L914" s="1"/>
      <c r="M914" s="1"/>
      <c r="N914" s="1"/>
      <c r="O914" s="1"/>
      <c r="P914" s="1"/>
      <c r="Q914" s="1"/>
      <c r="R914" s="1"/>
      <c r="S914" s="1"/>
      <c r="T914" s="1"/>
    </row>
    <row r="915" spans="1:20" ht="9.75" customHeight="1">
      <c r="A915" s="1"/>
      <c r="B915" s="1"/>
      <c r="C915" s="1"/>
      <c r="D915" s="1"/>
      <c r="E915" s="1"/>
      <c r="F915" s="1"/>
      <c r="G915" s="1"/>
      <c r="H915" s="1"/>
      <c r="I915" s="1"/>
      <c r="J915" s="1"/>
      <c r="K915" s="1"/>
      <c r="L915" s="1"/>
      <c r="M915" s="1"/>
      <c r="N915" s="1"/>
      <c r="O915" s="1"/>
      <c r="P915" s="1"/>
      <c r="Q915" s="1"/>
      <c r="R915" s="1"/>
      <c r="S915" s="1"/>
      <c r="T915" s="1"/>
    </row>
    <row r="916" spans="1:20" ht="9.75" customHeight="1">
      <c r="A916" s="1"/>
      <c r="B916" s="1"/>
      <c r="C916" s="1"/>
      <c r="D916" s="1"/>
      <c r="E916" s="1"/>
      <c r="F916" s="1"/>
      <c r="G916" s="1"/>
      <c r="H916" s="1"/>
      <c r="I916" s="1"/>
      <c r="J916" s="1"/>
      <c r="K916" s="1"/>
      <c r="L916" s="1"/>
      <c r="M916" s="1"/>
      <c r="N916" s="1"/>
      <c r="O916" s="1"/>
      <c r="P916" s="1"/>
      <c r="Q916" s="1"/>
      <c r="R916" s="1"/>
      <c r="S916" s="1"/>
      <c r="T916" s="1"/>
    </row>
    <row r="917" spans="1:20" ht="9.75" customHeight="1">
      <c r="A917" s="1"/>
      <c r="B917" s="1"/>
      <c r="C917" s="1"/>
      <c r="D917" s="1"/>
      <c r="E917" s="1"/>
      <c r="F917" s="1"/>
      <c r="G917" s="1"/>
      <c r="H917" s="1"/>
      <c r="I917" s="1"/>
      <c r="J917" s="1"/>
      <c r="K917" s="1"/>
      <c r="L917" s="1"/>
      <c r="M917" s="1"/>
      <c r="N917" s="1"/>
      <c r="O917" s="1"/>
      <c r="P917" s="1"/>
      <c r="Q917" s="1"/>
      <c r="R917" s="1"/>
      <c r="S917" s="1"/>
      <c r="T917" s="1"/>
    </row>
    <row r="918" spans="1:20" ht="9.75" customHeight="1">
      <c r="A918" s="1"/>
      <c r="B918" s="1"/>
      <c r="C918" s="1"/>
      <c r="D918" s="1"/>
      <c r="E918" s="1"/>
      <c r="F918" s="1"/>
      <c r="G918" s="1"/>
      <c r="H918" s="1"/>
      <c r="I918" s="1"/>
      <c r="J918" s="1"/>
      <c r="K918" s="1"/>
      <c r="L918" s="1"/>
      <c r="M918" s="1"/>
      <c r="N918" s="1"/>
      <c r="O918" s="1"/>
      <c r="P918" s="1"/>
      <c r="Q918" s="1"/>
      <c r="R918" s="1"/>
      <c r="S918" s="1"/>
      <c r="T918" s="1"/>
    </row>
    <row r="919" spans="1:20" ht="9.75" customHeight="1">
      <c r="A919" s="1"/>
      <c r="B919" s="1"/>
      <c r="C919" s="1"/>
      <c r="D919" s="1"/>
      <c r="E919" s="1"/>
      <c r="F919" s="1"/>
      <c r="G919" s="1"/>
      <c r="H919" s="1"/>
      <c r="I919" s="1"/>
      <c r="J919" s="1"/>
      <c r="K919" s="1"/>
      <c r="L919" s="1"/>
      <c r="M919" s="1"/>
      <c r="N919" s="1"/>
      <c r="O919" s="1"/>
      <c r="P919" s="1"/>
      <c r="Q919" s="1"/>
      <c r="R919" s="1"/>
      <c r="S919" s="1"/>
      <c r="T919" s="1"/>
    </row>
    <row r="920" spans="1:20" ht="9.75" customHeight="1">
      <c r="A920" s="1"/>
      <c r="B920" s="1"/>
      <c r="C920" s="1"/>
      <c r="D920" s="1"/>
      <c r="E920" s="1"/>
      <c r="F920" s="1"/>
      <c r="G920" s="1"/>
      <c r="H920" s="1"/>
      <c r="I920" s="1"/>
      <c r="J920" s="1"/>
      <c r="K920" s="1"/>
      <c r="L920" s="1"/>
      <c r="M920" s="1"/>
      <c r="N920" s="1"/>
      <c r="O920" s="1"/>
      <c r="P920" s="1"/>
      <c r="Q920" s="1"/>
      <c r="R920" s="1"/>
      <c r="S920" s="1"/>
      <c r="T920" s="1"/>
    </row>
    <row r="921" spans="1:20" ht="9.75" customHeight="1">
      <c r="A921" s="1"/>
      <c r="B921" s="1"/>
      <c r="C921" s="1"/>
      <c r="D921" s="1"/>
      <c r="E921" s="1"/>
      <c r="F921" s="1"/>
      <c r="G921" s="1"/>
      <c r="H921" s="1"/>
      <c r="I921" s="1"/>
      <c r="J921" s="1"/>
      <c r="K921" s="1"/>
      <c r="L921" s="1"/>
      <c r="M921" s="1"/>
      <c r="N921" s="1"/>
      <c r="O921" s="1"/>
      <c r="P921" s="1"/>
      <c r="Q921" s="1"/>
      <c r="R921" s="1"/>
      <c r="S921" s="1"/>
      <c r="T921" s="1"/>
    </row>
    <row r="922" spans="1:20" ht="9.75" customHeight="1">
      <c r="A922" s="1"/>
      <c r="B922" s="1"/>
      <c r="C922" s="1"/>
      <c r="D922" s="1"/>
      <c r="E922" s="1"/>
      <c r="F922" s="1"/>
      <c r="G922" s="1"/>
      <c r="H922" s="1"/>
      <c r="I922" s="1"/>
      <c r="J922" s="1"/>
      <c r="K922" s="1"/>
      <c r="L922" s="1"/>
      <c r="M922" s="1"/>
      <c r="N922" s="1"/>
      <c r="O922" s="1"/>
      <c r="P922" s="1"/>
      <c r="Q922" s="1"/>
      <c r="R922" s="1"/>
      <c r="S922" s="1"/>
      <c r="T922" s="1"/>
    </row>
    <row r="923" spans="1:20" ht="9.75" customHeight="1">
      <c r="A923" s="1"/>
      <c r="B923" s="1"/>
      <c r="C923" s="1"/>
      <c r="D923" s="1"/>
      <c r="E923" s="1"/>
      <c r="F923" s="1"/>
      <c r="G923" s="1"/>
      <c r="H923" s="1"/>
      <c r="I923" s="1"/>
      <c r="J923" s="1"/>
      <c r="K923" s="1"/>
      <c r="L923" s="1"/>
      <c r="M923" s="1"/>
      <c r="N923" s="1"/>
      <c r="O923" s="1"/>
      <c r="P923" s="1"/>
      <c r="Q923" s="1"/>
      <c r="R923" s="1"/>
      <c r="S923" s="1"/>
      <c r="T923" s="1"/>
    </row>
    <row r="924" spans="1:20" ht="9.75" customHeight="1">
      <c r="A924" s="1"/>
      <c r="B924" s="1"/>
      <c r="C924" s="1"/>
      <c r="D924" s="1"/>
      <c r="E924" s="1"/>
      <c r="F924" s="1"/>
      <c r="G924" s="1"/>
      <c r="H924" s="1"/>
      <c r="I924" s="1"/>
      <c r="J924" s="1"/>
      <c r="K924" s="1"/>
      <c r="L924" s="1"/>
      <c r="M924" s="1"/>
      <c r="N924" s="1"/>
      <c r="O924" s="1"/>
      <c r="P924" s="1"/>
      <c r="Q924" s="1"/>
      <c r="R924" s="1"/>
      <c r="S924" s="1"/>
      <c r="T924" s="1"/>
    </row>
    <row r="925" spans="1:20" ht="9.75" customHeight="1">
      <c r="A925" s="1"/>
      <c r="B925" s="1"/>
      <c r="C925" s="1"/>
      <c r="D925" s="1"/>
      <c r="E925" s="1"/>
      <c r="F925" s="1"/>
      <c r="G925" s="1"/>
      <c r="H925" s="1"/>
      <c r="I925" s="1"/>
      <c r="J925" s="1"/>
      <c r="K925" s="1"/>
      <c r="L925" s="1"/>
      <c r="M925" s="1"/>
      <c r="N925" s="1"/>
      <c r="O925" s="1"/>
      <c r="P925" s="1"/>
      <c r="Q925" s="1"/>
      <c r="R925" s="1"/>
      <c r="S925" s="1"/>
      <c r="T925" s="1"/>
    </row>
    <row r="926" spans="1:20" ht="9.75" customHeight="1">
      <c r="A926" s="1"/>
      <c r="B926" s="1"/>
      <c r="C926" s="1"/>
      <c r="D926" s="1"/>
      <c r="E926" s="1"/>
      <c r="F926" s="1"/>
      <c r="G926" s="1"/>
      <c r="H926" s="1"/>
      <c r="I926" s="1"/>
      <c r="J926" s="1"/>
      <c r="K926" s="1"/>
      <c r="L926" s="1"/>
      <c r="M926" s="1"/>
      <c r="N926" s="1"/>
      <c r="O926" s="1"/>
      <c r="P926" s="1"/>
      <c r="Q926" s="1"/>
      <c r="R926" s="1"/>
      <c r="S926" s="1"/>
      <c r="T926" s="1"/>
    </row>
    <row r="927" spans="1:20" ht="9.75" customHeight="1">
      <c r="A927" s="1"/>
      <c r="B927" s="1"/>
      <c r="C927" s="1"/>
      <c r="D927" s="1"/>
      <c r="E927" s="1"/>
      <c r="F927" s="1"/>
      <c r="G927" s="1"/>
      <c r="H927" s="1"/>
      <c r="I927" s="1"/>
      <c r="J927" s="1"/>
      <c r="K927" s="1"/>
      <c r="L927" s="1"/>
      <c r="M927" s="1"/>
      <c r="N927" s="1"/>
      <c r="O927" s="1"/>
      <c r="P927" s="1"/>
      <c r="Q927" s="1"/>
      <c r="R927" s="1"/>
      <c r="S927" s="1"/>
      <c r="T927" s="1"/>
    </row>
    <row r="928" spans="1:20" ht="9.75" customHeight="1">
      <c r="A928" s="1"/>
      <c r="B928" s="1"/>
      <c r="C928" s="1"/>
      <c r="D928" s="1"/>
      <c r="E928" s="1"/>
      <c r="F928" s="1"/>
      <c r="G928" s="1"/>
      <c r="H928" s="1"/>
      <c r="I928" s="1"/>
      <c r="J928" s="1"/>
      <c r="K928" s="1"/>
      <c r="L928" s="1"/>
      <c r="M928" s="1"/>
      <c r="N928" s="1"/>
      <c r="O928" s="1"/>
      <c r="P928" s="1"/>
      <c r="Q928" s="1"/>
      <c r="R928" s="1"/>
      <c r="S928" s="1"/>
      <c r="T928" s="1"/>
    </row>
    <row r="929" spans="1:20" ht="9.75" customHeight="1">
      <c r="A929" s="1"/>
      <c r="B929" s="1"/>
      <c r="C929" s="1"/>
      <c r="D929" s="1"/>
      <c r="E929" s="1"/>
      <c r="F929" s="1"/>
      <c r="G929" s="1"/>
      <c r="H929" s="1"/>
      <c r="I929" s="1"/>
      <c r="J929" s="1"/>
      <c r="K929" s="1"/>
      <c r="L929" s="1"/>
      <c r="M929" s="1"/>
      <c r="N929" s="1"/>
      <c r="O929" s="1"/>
      <c r="P929" s="1"/>
      <c r="Q929" s="1"/>
      <c r="R929" s="1"/>
      <c r="S929" s="1"/>
      <c r="T929" s="1"/>
    </row>
    <row r="930" spans="1:20" ht="9.75" customHeight="1">
      <c r="A930" s="1"/>
      <c r="B930" s="1"/>
      <c r="C930" s="1"/>
      <c r="D930" s="1"/>
      <c r="E930" s="1"/>
      <c r="F930" s="1"/>
      <c r="G930" s="1"/>
      <c r="H930" s="1"/>
      <c r="I930" s="1"/>
      <c r="J930" s="1"/>
      <c r="K930" s="1"/>
      <c r="L930" s="1"/>
      <c r="M930" s="1"/>
      <c r="N930" s="1"/>
      <c r="O930" s="1"/>
      <c r="P930" s="1"/>
      <c r="Q930" s="1"/>
      <c r="R930" s="1"/>
      <c r="S930" s="1"/>
      <c r="T930" s="1"/>
    </row>
    <row r="931" spans="1:20" ht="9.75" customHeight="1">
      <c r="A931" s="1"/>
      <c r="B931" s="1"/>
      <c r="C931" s="1"/>
      <c r="D931" s="1"/>
      <c r="E931" s="1"/>
      <c r="F931" s="1"/>
      <c r="G931" s="1"/>
      <c r="H931" s="1"/>
      <c r="I931" s="1"/>
      <c r="J931" s="1"/>
      <c r="K931" s="1"/>
      <c r="L931" s="1"/>
      <c r="M931" s="1"/>
      <c r="N931" s="1"/>
      <c r="O931" s="1"/>
      <c r="P931" s="1"/>
      <c r="Q931" s="1"/>
      <c r="R931" s="1"/>
      <c r="S931" s="1"/>
      <c r="T931" s="1"/>
    </row>
    <row r="932" spans="1:20" ht="9.75" customHeight="1">
      <c r="A932" s="1"/>
      <c r="B932" s="1"/>
      <c r="C932" s="1"/>
      <c r="D932" s="1"/>
      <c r="E932" s="1"/>
      <c r="F932" s="1"/>
      <c r="G932" s="1"/>
      <c r="H932" s="1"/>
      <c r="I932" s="1"/>
      <c r="J932" s="1"/>
      <c r="K932" s="1"/>
      <c r="L932" s="1"/>
      <c r="M932" s="1"/>
      <c r="N932" s="1"/>
      <c r="O932" s="1"/>
      <c r="P932" s="1"/>
      <c r="Q932" s="1"/>
      <c r="R932" s="1"/>
      <c r="S932" s="1"/>
      <c r="T932" s="1"/>
    </row>
    <row r="933" spans="1:20" ht="9.75" customHeight="1">
      <c r="A933" s="1"/>
      <c r="B933" s="1"/>
      <c r="C933" s="1"/>
      <c r="D933" s="1"/>
      <c r="E933" s="1"/>
      <c r="F933" s="1"/>
      <c r="G933" s="1"/>
      <c r="H933" s="1"/>
      <c r="I933" s="1"/>
      <c r="J933" s="1"/>
      <c r="K933" s="1"/>
      <c r="L933" s="1"/>
      <c r="M933" s="1"/>
      <c r="N933" s="1"/>
      <c r="O933" s="1"/>
      <c r="P933" s="1"/>
      <c r="Q933" s="1"/>
      <c r="R933" s="1"/>
      <c r="S933" s="1"/>
      <c r="T933" s="1"/>
    </row>
    <row r="934" spans="1:20" ht="9.75" customHeight="1">
      <c r="A934" s="1"/>
      <c r="B934" s="1"/>
      <c r="C934" s="1"/>
      <c r="D934" s="1"/>
      <c r="E934" s="1"/>
      <c r="F934" s="1"/>
      <c r="G934" s="1"/>
      <c r="H934" s="1"/>
      <c r="I934" s="1"/>
      <c r="J934" s="1"/>
      <c r="K934" s="1"/>
      <c r="L934" s="1"/>
      <c r="M934" s="1"/>
      <c r="N934" s="1"/>
      <c r="O934" s="1"/>
      <c r="P934" s="1"/>
      <c r="Q934" s="1"/>
      <c r="R934" s="1"/>
      <c r="S934" s="1"/>
      <c r="T934" s="1"/>
    </row>
    <row r="935" spans="1:20" ht="9.75" customHeight="1">
      <c r="A935" s="1"/>
      <c r="B935" s="1"/>
      <c r="C935" s="1"/>
      <c r="D935" s="1"/>
      <c r="E935" s="1"/>
      <c r="F935" s="1"/>
      <c r="G935" s="1"/>
      <c r="H935" s="1"/>
      <c r="I935" s="1"/>
      <c r="J935" s="1"/>
      <c r="K935" s="1"/>
      <c r="L935" s="1"/>
      <c r="M935" s="1"/>
      <c r="N935" s="1"/>
      <c r="O935" s="1"/>
      <c r="P935" s="1"/>
      <c r="Q935" s="1"/>
      <c r="R935" s="1"/>
      <c r="S935" s="1"/>
      <c r="T935" s="1"/>
    </row>
    <row r="936" spans="1:20" ht="9.75" customHeight="1">
      <c r="A936" s="1"/>
      <c r="B936" s="1"/>
      <c r="C936" s="1"/>
      <c r="D936" s="1"/>
      <c r="E936" s="1"/>
      <c r="F936" s="1"/>
      <c r="G936" s="1"/>
      <c r="H936" s="1"/>
      <c r="I936" s="1"/>
      <c r="J936" s="1"/>
      <c r="K936" s="1"/>
      <c r="L936" s="1"/>
      <c r="M936" s="1"/>
      <c r="N936" s="1"/>
      <c r="O936" s="1"/>
      <c r="P936" s="1"/>
      <c r="Q936" s="1"/>
      <c r="R936" s="1"/>
      <c r="S936" s="1"/>
      <c r="T936" s="1"/>
    </row>
    <row r="937" spans="1:20" ht="9.75" customHeight="1">
      <c r="A937" s="1"/>
      <c r="B937" s="1"/>
      <c r="C937" s="1"/>
      <c r="D937" s="1"/>
      <c r="E937" s="1"/>
      <c r="F937" s="1"/>
      <c r="G937" s="1"/>
      <c r="H937" s="1"/>
      <c r="I937" s="1"/>
      <c r="J937" s="1"/>
      <c r="K937" s="1"/>
      <c r="L937" s="1"/>
      <c r="M937" s="1"/>
      <c r="N937" s="1"/>
      <c r="O937" s="1"/>
      <c r="P937" s="1"/>
      <c r="Q937" s="1"/>
      <c r="R937" s="1"/>
      <c r="S937" s="1"/>
      <c r="T937" s="1"/>
    </row>
    <row r="938" spans="1:20" ht="9.75" customHeight="1">
      <c r="A938" s="1"/>
      <c r="B938" s="1"/>
      <c r="C938" s="1"/>
      <c r="D938" s="1"/>
      <c r="E938" s="1"/>
      <c r="F938" s="1"/>
      <c r="G938" s="1"/>
      <c r="H938" s="1"/>
      <c r="I938" s="1"/>
      <c r="J938" s="1"/>
      <c r="K938" s="1"/>
      <c r="L938" s="1"/>
      <c r="M938" s="1"/>
      <c r="N938" s="1"/>
      <c r="O938" s="1"/>
      <c r="P938" s="1"/>
      <c r="Q938" s="1"/>
      <c r="R938" s="1"/>
      <c r="S938" s="1"/>
      <c r="T938" s="1"/>
    </row>
    <row r="939" spans="1:20" ht="9.75" customHeight="1">
      <c r="A939" s="1"/>
      <c r="B939" s="1"/>
      <c r="C939" s="1"/>
      <c r="D939" s="1"/>
      <c r="E939" s="1"/>
      <c r="F939" s="1"/>
      <c r="G939" s="1"/>
      <c r="H939" s="1"/>
      <c r="I939" s="1"/>
      <c r="J939" s="1"/>
      <c r="K939" s="1"/>
      <c r="L939" s="1"/>
      <c r="M939" s="1"/>
      <c r="N939" s="1"/>
      <c r="O939" s="1"/>
      <c r="P939" s="1"/>
      <c r="Q939" s="1"/>
      <c r="R939" s="1"/>
      <c r="S939" s="1"/>
      <c r="T939" s="1"/>
    </row>
    <row r="940" spans="1:20" ht="9.75" customHeight="1">
      <c r="A940" s="1"/>
      <c r="B940" s="1"/>
      <c r="C940" s="1"/>
      <c r="D940" s="1"/>
      <c r="E940" s="1"/>
      <c r="F940" s="1"/>
      <c r="G940" s="1"/>
      <c r="H940" s="1"/>
      <c r="I940" s="1"/>
      <c r="J940" s="1"/>
      <c r="K940" s="1"/>
      <c r="L940" s="1"/>
      <c r="M940" s="1"/>
      <c r="N940" s="1"/>
      <c r="O940" s="1"/>
      <c r="P940" s="1"/>
      <c r="Q940" s="1"/>
      <c r="R940" s="1"/>
      <c r="S940" s="1"/>
      <c r="T940" s="1"/>
    </row>
    <row r="941" spans="1:20" ht="9.75" customHeight="1">
      <c r="A941" s="1"/>
      <c r="B941" s="1"/>
      <c r="C941" s="1"/>
      <c r="D941" s="1"/>
      <c r="E941" s="1"/>
      <c r="F941" s="1"/>
      <c r="G941" s="1"/>
      <c r="H941" s="1"/>
      <c r="I941" s="1"/>
      <c r="J941" s="1"/>
      <c r="K941" s="1"/>
      <c r="L941" s="1"/>
      <c r="M941" s="1"/>
      <c r="N941" s="1"/>
      <c r="O941" s="1"/>
      <c r="P941" s="1"/>
      <c r="Q941" s="1"/>
      <c r="R941" s="1"/>
      <c r="S941" s="1"/>
      <c r="T941" s="1"/>
    </row>
    <row r="942" spans="1:20" ht="9.75" customHeight="1">
      <c r="A942" s="1"/>
      <c r="B942" s="1"/>
      <c r="C942" s="1"/>
      <c r="D942" s="1"/>
      <c r="E942" s="1"/>
      <c r="F942" s="1"/>
      <c r="G942" s="1"/>
      <c r="H942" s="1"/>
      <c r="I942" s="1"/>
      <c r="J942" s="1"/>
      <c r="K942" s="1"/>
      <c r="L942" s="1"/>
      <c r="M942" s="1"/>
      <c r="N942" s="1"/>
      <c r="O942" s="1"/>
      <c r="P942" s="1"/>
      <c r="Q942" s="1"/>
      <c r="R942" s="1"/>
      <c r="S942" s="1"/>
      <c r="T942" s="1"/>
    </row>
    <row r="943" spans="1:20" ht="9.75" customHeight="1">
      <c r="A943" s="1"/>
      <c r="B943" s="1"/>
      <c r="C943" s="1"/>
      <c r="D943" s="1"/>
      <c r="E943" s="1"/>
      <c r="F943" s="1"/>
      <c r="G943" s="1"/>
      <c r="H943" s="1"/>
      <c r="I943" s="1"/>
      <c r="J943" s="1"/>
      <c r="K943" s="1"/>
      <c r="L943" s="1"/>
      <c r="M943" s="1"/>
      <c r="N943" s="1"/>
      <c r="O943" s="1"/>
      <c r="P943" s="1"/>
      <c r="Q943" s="1"/>
      <c r="R943" s="1"/>
      <c r="S943" s="1"/>
      <c r="T943" s="1"/>
    </row>
    <row r="944" spans="1:20" ht="9.75" customHeight="1">
      <c r="A944" s="1"/>
      <c r="B944" s="1"/>
      <c r="C944" s="1"/>
      <c r="D944" s="1"/>
      <c r="E944" s="1"/>
      <c r="F944" s="1"/>
      <c r="G944" s="1"/>
      <c r="H944" s="1"/>
      <c r="I944" s="1"/>
      <c r="J944" s="1"/>
      <c r="K944" s="1"/>
      <c r="L944" s="1"/>
      <c r="M944" s="1"/>
      <c r="N944" s="1"/>
      <c r="O944" s="1"/>
      <c r="P944" s="1"/>
      <c r="Q944" s="1"/>
      <c r="R944" s="1"/>
      <c r="S944" s="1"/>
      <c r="T944" s="1"/>
    </row>
    <row r="945" spans="1:20" ht="9.75" customHeight="1">
      <c r="A945" s="1"/>
      <c r="B945" s="1"/>
      <c r="C945" s="1"/>
      <c r="D945" s="1"/>
      <c r="E945" s="1"/>
      <c r="F945" s="1"/>
      <c r="G945" s="1"/>
      <c r="H945" s="1"/>
      <c r="I945" s="1"/>
      <c r="J945" s="1"/>
      <c r="K945" s="1"/>
      <c r="L945" s="1"/>
      <c r="M945" s="1"/>
      <c r="N945" s="1"/>
      <c r="O945" s="1"/>
      <c r="P945" s="1"/>
      <c r="Q945" s="1"/>
      <c r="R945" s="1"/>
      <c r="S945" s="1"/>
      <c r="T945" s="1"/>
    </row>
    <row r="946" spans="1:20" ht="9.75" customHeight="1">
      <c r="A946" s="1"/>
      <c r="B946" s="1"/>
      <c r="C946" s="1"/>
      <c r="D946" s="1"/>
      <c r="E946" s="1"/>
      <c r="F946" s="1"/>
      <c r="G946" s="1"/>
      <c r="H946" s="1"/>
      <c r="I946" s="1"/>
      <c r="J946" s="1"/>
      <c r="K946" s="1"/>
      <c r="L946" s="1"/>
      <c r="M946" s="1"/>
      <c r="N946" s="1"/>
      <c r="O946" s="1"/>
      <c r="P946" s="1"/>
      <c r="Q946" s="1"/>
      <c r="R946" s="1"/>
      <c r="S946" s="1"/>
      <c r="T946" s="1"/>
    </row>
    <row r="947" spans="1:20" ht="9.75" customHeight="1">
      <c r="A947" s="1"/>
      <c r="B947" s="1"/>
      <c r="C947" s="1"/>
      <c r="D947" s="1"/>
      <c r="E947" s="1"/>
      <c r="F947" s="1"/>
      <c r="G947" s="1"/>
      <c r="H947" s="1"/>
      <c r="I947" s="1"/>
      <c r="J947" s="1"/>
      <c r="K947" s="1"/>
      <c r="L947" s="1"/>
      <c r="M947" s="1"/>
      <c r="N947" s="1"/>
      <c r="O947" s="1"/>
      <c r="P947" s="1"/>
      <c r="Q947" s="1"/>
      <c r="R947" s="1"/>
      <c r="S947" s="1"/>
      <c r="T947" s="1"/>
    </row>
    <row r="948" spans="1:20" ht="9.75" customHeight="1">
      <c r="A948" s="1"/>
      <c r="B948" s="1"/>
      <c r="C948" s="1"/>
      <c r="D948" s="1"/>
      <c r="E948" s="1"/>
      <c r="F948" s="1"/>
      <c r="G948" s="1"/>
      <c r="H948" s="1"/>
      <c r="I948" s="1"/>
      <c r="J948" s="1"/>
      <c r="K948" s="1"/>
      <c r="L948" s="1"/>
      <c r="M948" s="1"/>
      <c r="N948" s="1"/>
      <c r="O948" s="1"/>
      <c r="P948" s="1"/>
      <c r="Q948" s="1"/>
      <c r="R948" s="1"/>
      <c r="S948" s="1"/>
      <c r="T948" s="1"/>
    </row>
    <row r="949" spans="1:20" ht="9.75" customHeight="1">
      <c r="A949" s="1"/>
      <c r="B949" s="1"/>
      <c r="C949" s="1"/>
      <c r="D949" s="1"/>
      <c r="E949" s="1"/>
      <c r="F949" s="1"/>
      <c r="G949" s="1"/>
      <c r="H949" s="1"/>
      <c r="I949" s="1"/>
      <c r="J949" s="1"/>
      <c r="K949" s="1"/>
      <c r="L949" s="1"/>
      <c r="M949" s="1"/>
      <c r="N949" s="1"/>
      <c r="O949" s="1"/>
      <c r="P949" s="1"/>
      <c r="Q949" s="1"/>
      <c r="R949" s="1"/>
      <c r="S949" s="1"/>
      <c r="T949" s="1"/>
    </row>
    <row r="950" spans="1:20" ht="9.75" customHeight="1">
      <c r="A950" s="1"/>
      <c r="B950" s="1"/>
      <c r="C950" s="1"/>
      <c r="D950" s="1"/>
      <c r="E950" s="1"/>
      <c r="F950" s="1"/>
      <c r="G950" s="1"/>
      <c r="H950" s="1"/>
      <c r="I950" s="1"/>
      <c r="J950" s="1"/>
      <c r="K950" s="1"/>
      <c r="L950" s="1"/>
      <c r="M950" s="1"/>
      <c r="N950" s="1"/>
      <c r="O950" s="1"/>
      <c r="P950" s="1"/>
      <c r="Q950" s="1"/>
      <c r="R950" s="1"/>
      <c r="S950" s="1"/>
      <c r="T950" s="1"/>
    </row>
    <row r="951" spans="1:20" ht="9.75" customHeight="1">
      <c r="A951" s="1"/>
      <c r="B951" s="1"/>
      <c r="C951" s="1"/>
      <c r="D951" s="1"/>
      <c r="E951" s="1"/>
      <c r="F951" s="1"/>
      <c r="G951" s="1"/>
      <c r="H951" s="1"/>
      <c r="I951" s="1"/>
      <c r="J951" s="1"/>
      <c r="K951" s="1"/>
      <c r="L951" s="1"/>
      <c r="M951" s="1"/>
      <c r="N951" s="1"/>
      <c r="O951" s="1"/>
      <c r="P951" s="1"/>
      <c r="Q951" s="1"/>
      <c r="R951" s="1"/>
      <c r="S951" s="1"/>
      <c r="T951" s="1"/>
    </row>
    <row r="952" spans="1:20" ht="9.75" customHeight="1">
      <c r="A952" s="1"/>
      <c r="B952" s="1"/>
      <c r="C952" s="1"/>
      <c r="D952" s="1"/>
      <c r="E952" s="1"/>
      <c r="F952" s="1"/>
      <c r="G952" s="1"/>
      <c r="H952" s="1"/>
      <c r="I952" s="1"/>
      <c r="J952" s="1"/>
      <c r="K952" s="1"/>
      <c r="L952" s="1"/>
      <c r="M952" s="1"/>
      <c r="N952" s="1"/>
      <c r="O952" s="1"/>
      <c r="P952" s="1"/>
      <c r="Q952" s="1"/>
      <c r="R952" s="1"/>
      <c r="S952" s="1"/>
      <c r="T952" s="1"/>
    </row>
    <row r="953" spans="1:20" ht="9.75" customHeight="1">
      <c r="A953" s="1"/>
      <c r="B953" s="1"/>
      <c r="C953" s="1"/>
      <c r="D953" s="1"/>
      <c r="E953" s="1"/>
      <c r="F953" s="1"/>
      <c r="G953" s="1"/>
      <c r="H953" s="1"/>
      <c r="I953" s="1"/>
      <c r="J953" s="1"/>
      <c r="K953" s="1"/>
      <c r="L953" s="1"/>
      <c r="M953" s="1"/>
      <c r="N953" s="1"/>
      <c r="O953" s="1"/>
      <c r="P953" s="1"/>
      <c r="Q953" s="1"/>
      <c r="R953" s="1"/>
      <c r="S953" s="1"/>
      <c r="T953" s="1"/>
    </row>
    <row r="954" spans="1:20" ht="9.75" customHeight="1">
      <c r="A954" s="1"/>
      <c r="B954" s="1"/>
      <c r="C954" s="1"/>
      <c r="D954" s="1"/>
      <c r="E954" s="1"/>
      <c r="F954" s="1"/>
      <c r="G954" s="1"/>
      <c r="H954" s="1"/>
      <c r="I954" s="1"/>
      <c r="J954" s="1"/>
      <c r="K954" s="1"/>
      <c r="L954" s="1"/>
      <c r="M954" s="1"/>
      <c r="N954" s="1"/>
      <c r="O954" s="1"/>
      <c r="P954" s="1"/>
      <c r="Q954" s="1"/>
      <c r="R954" s="1"/>
      <c r="S954" s="1"/>
      <c r="T954" s="1"/>
    </row>
    <row r="955" spans="1:20" ht="9.75" customHeight="1">
      <c r="A955" s="1"/>
      <c r="B955" s="1"/>
      <c r="C955" s="1"/>
      <c r="D955" s="1"/>
      <c r="E955" s="1"/>
      <c r="F955" s="1"/>
      <c r="G955" s="1"/>
      <c r="H955" s="1"/>
      <c r="I955" s="1"/>
      <c r="J955" s="1"/>
      <c r="K955" s="1"/>
      <c r="L955" s="1"/>
      <c r="M955" s="1"/>
      <c r="N955" s="1"/>
      <c r="O955" s="1"/>
      <c r="P955" s="1"/>
      <c r="Q955" s="1"/>
      <c r="R955" s="1"/>
      <c r="S955" s="1"/>
      <c r="T955" s="1"/>
    </row>
    <row r="956" spans="1:20" ht="9.75" customHeight="1">
      <c r="A956" s="1"/>
      <c r="B956" s="1"/>
      <c r="C956" s="1"/>
      <c r="D956" s="1"/>
      <c r="E956" s="1"/>
      <c r="F956" s="1"/>
      <c r="G956" s="1"/>
      <c r="H956" s="1"/>
      <c r="I956" s="1"/>
      <c r="J956" s="1"/>
      <c r="K956" s="1"/>
      <c r="L956" s="1"/>
      <c r="M956" s="1"/>
      <c r="N956" s="1"/>
      <c r="O956" s="1"/>
      <c r="P956" s="1"/>
      <c r="Q956" s="1"/>
      <c r="R956" s="1"/>
      <c r="S956" s="1"/>
      <c r="T956" s="1"/>
    </row>
    <row r="957" spans="1:20" ht="9.75" customHeight="1">
      <c r="A957" s="1"/>
      <c r="B957" s="1"/>
      <c r="C957" s="1"/>
      <c r="D957" s="1"/>
      <c r="E957" s="1"/>
      <c r="F957" s="1"/>
      <c r="G957" s="1"/>
      <c r="H957" s="1"/>
      <c r="I957" s="1"/>
      <c r="J957" s="1"/>
      <c r="K957" s="1"/>
      <c r="L957" s="1"/>
      <c r="M957" s="1"/>
      <c r="N957" s="1"/>
      <c r="O957" s="1"/>
      <c r="P957" s="1"/>
      <c r="Q957" s="1"/>
      <c r="R957" s="1"/>
      <c r="S957" s="1"/>
      <c r="T957" s="1"/>
    </row>
    <row r="958" spans="1:20" ht="9.75" customHeight="1">
      <c r="A958" s="1"/>
      <c r="B958" s="1"/>
      <c r="C958" s="1"/>
      <c r="D958" s="1"/>
      <c r="E958" s="1"/>
      <c r="F958" s="1"/>
      <c r="G958" s="1"/>
      <c r="H958" s="1"/>
      <c r="I958" s="1"/>
      <c r="J958" s="1"/>
      <c r="K958" s="1"/>
      <c r="L958" s="1"/>
      <c r="M958" s="1"/>
      <c r="N958" s="1"/>
      <c r="O958" s="1"/>
      <c r="P958" s="1"/>
      <c r="Q958" s="1"/>
      <c r="R958" s="1"/>
      <c r="S958" s="1"/>
      <c r="T958" s="1"/>
    </row>
    <row r="959" spans="1:20" ht="9.75" customHeight="1">
      <c r="A959" s="1"/>
      <c r="B959" s="1"/>
      <c r="C959" s="1"/>
      <c r="D959" s="1"/>
      <c r="E959" s="1"/>
      <c r="F959" s="1"/>
      <c r="G959" s="1"/>
      <c r="H959" s="1"/>
      <c r="I959" s="1"/>
      <c r="J959" s="1"/>
      <c r="K959" s="1"/>
      <c r="L959" s="1"/>
      <c r="M959" s="1"/>
      <c r="N959" s="1"/>
      <c r="O959" s="1"/>
      <c r="P959" s="1"/>
      <c r="Q959" s="1"/>
      <c r="R959" s="1"/>
      <c r="S959" s="1"/>
      <c r="T959" s="1"/>
    </row>
    <row r="960" spans="1:20" ht="9.75" customHeight="1">
      <c r="A960" s="1"/>
      <c r="B960" s="1"/>
      <c r="C960" s="1"/>
      <c r="D960" s="1"/>
      <c r="E960" s="1"/>
      <c r="F960" s="1"/>
      <c r="G960" s="1"/>
      <c r="H960" s="1"/>
      <c r="I960" s="1"/>
      <c r="J960" s="1"/>
      <c r="K960" s="1"/>
      <c r="L960" s="1"/>
      <c r="M960" s="1"/>
      <c r="N960" s="1"/>
      <c r="O960" s="1"/>
      <c r="P960" s="1"/>
      <c r="Q960" s="1"/>
      <c r="R960" s="1"/>
      <c r="S960" s="1"/>
      <c r="T960" s="1"/>
    </row>
    <row r="961" spans="1:20" ht="9.75" customHeight="1">
      <c r="A961" s="1"/>
      <c r="B961" s="1"/>
      <c r="C961" s="1"/>
      <c r="D961" s="1"/>
      <c r="E961" s="1"/>
      <c r="F961" s="1"/>
      <c r="G961" s="1"/>
      <c r="H961" s="1"/>
      <c r="I961" s="1"/>
      <c r="J961" s="1"/>
      <c r="K961" s="1"/>
      <c r="L961" s="1"/>
      <c r="M961" s="1"/>
      <c r="N961" s="1"/>
      <c r="O961" s="1"/>
      <c r="P961" s="1"/>
      <c r="Q961" s="1"/>
      <c r="R961" s="1"/>
      <c r="S961" s="1"/>
      <c r="T961" s="1"/>
    </row>
    <row r="962" spans="1:20" ht="9.75" customHeight="1">
      <c r="A962" s="1"/>
      <c r="B962" s="1"/>
      <c r="C962" s="1"/>
      <c r="D962" s="1"/>
      <c r="E962" s="1"/>
      <c r="F962" s="1"/>
      <c r="G962" s="1"/>
      <c r="H962" s="1"/>
      <c r="I962" s="1"/>
      <c r="J962" s="1"/>
      <c r="K962" s="1"/>
      <c r="L962" s="1"/>
      <c r="M962" s="1"/>
      <c r="N962" s="1"/>
      <c r="O962" s="1"/>
      <c r="P962" s="1"/>
      <c r="Q962" s="1"/>
      <c r="R962" s="1"/>
      <c r="S962" s="1"/>
      <c r="T962" s="1"/>
    </row>
    <row r="963" spans="1:20" ht="9.75" customHeight="1">
      <c r="A963" s="1"/>
      <c r="B963" s="1"/>
      <c r="C963" s="1"/>
      <c r="D963" s="1"/>
      <c r="E963" s="1"/>
      <c r="F963" s="1"/>
      <c r="G963" s="1"/>
      <c r="H963" s="1"/>
      <c r="I963" s="1"/>
      <c r="J963" s="1"/>
      <c r="K963" s="1"/>
      <c r="L963" s="1"/>
      <c r="M963" s="1"/>
      <c r="N963" s="1"/>
      <c r="O963" s="1"/>
      <c r="P963" s="1"/>
      <c r="Q963" s="1"/>
      <c r="R963" s="1"/>
      <c r="S963" s="1"/>
      <c r="T963" s="1"/>
    </row>
    <row r="964" spans="1:20" ht="9.75" customHeight="1">
      <c r="A964" s="1"/>
      <c r="B964" s="1"/>
      <c r="C964" s="1"/>
      <c r="D964" s="1"/>
      <c r="E964" s="1"/>
      <c r="F964" s="1"/>
      <c r="G964" s="1"/>
      <c r="H964" s="1"/>
      <c r="I964" s="1"/>
      <c r="J964" s="1"/>
      <c r="K964" s="1"/>
      <c r="L964" s="1"/>
      <c r="M964" s="1"/>
      <c r="N964" s="1"/>
      <c r="O964" s="1"/>
      <c r="P964" s="1"/>
      <c r="Q964" s="1"/>
      <c r="R964" s="1"/>
      <c r="S964" s="1"/>
      <c r="T964" s="1"/>
    </row>
    <row r="965" spans="1:20" ht="9.75" customHeight="1">
      <c r="A965" s="1"/>
      <c r="B965" s="1"/>
      <c r="C965" s="1"/>
      <c r="D965" s="1"/>
      <c r="E965" s="1"/>
      <c r="F965" s="1"/>
      <c r="G965" s="1"/>
      <c r="H965" s="1"/>
      <c r="I965" s="1"/>
      <c r="J965" s="1"/>
      <c r="K965" s="1"/>
      <c r="L965" s="1"/>
      <c r="M965" s="1"/>
      <c r="N965" s="1"/>
      <c r="O965" s="1"/>
      <c r="P965" s="1"/>
      <c r="Q965" s="1"/>
      <c r="R965" s="1"/>
      <c r="S965" s="1"/>
      <c r="T965" s="1"/>
    </row>
    <row r="966" spans="1:20" ht="9.75" customHeight="1">
      <c r="A966" s="1"/>
      <c r="B966" s="1"/>
      <c r="C966" s="1"/>
      <c r="D966" s="1"/>
      <c r="E966" s="1"/>
      <c r="F966" s="1"/>
      <c r="G966" s="1"/>
      <c r="H966" s="1"/>
      <c r="I966" s="1"/>
      <c r="J966" s="1"/>
      <c r="K966" s="1"/>
      <c r="L966" s="1"/>
      <c r="M966" s="1"/>
      <c r="N966" s="1"/>
      <c r="O966" s="1"/>
      <c r="P966" s="1"/>
      <c r="Q966" s="1"/>
      <c r="R966" s="1"/>
      <c r="S966" s="1"/>
      <c r="T966" s="1"/>
    </row>
    <row r="967" spans="1:20" ht="9.75" customHeight="1">
      <c r="A967" s="1"/>
      <c r="B967" s="1"/>
      <c r="C967" s="1"/>
      <c r="D967" s="1"/>
      <c r="E967" s="1"/>
      <c r="F967" s="1"/>
      <c r="G967" s="1"/>
      <c r="H967" s="1"/>
      <c r="I967" s="1"/>
      <c r="J967" s="1"/>
      <c r="K967" s="1"/>
      <c r="L967" s="1"/>
      <c r="M967" s="1"/>
      <c r="N967" s="1"/>
      <c r="O967" s="1"/>
      <c r="P967" s="1"/>
      <c r="Q967" s="1"/>
      <c r="R967" s="1"/>
      <c r="S967" s="1"/>
      <c r="T967" s="1"/>
    </row>
    <row r="968" spans="1:20" ht="9.75" customHeight="1">
      <c r="A968" s="1"/>
      <c r="B968" s="1"/>
      <c r="C968" s="1"/>
      <c r="D968" s="1"/>
      <c r="E968" s="1"/>
      <c r="F968" s="1"/>
      <c r="G968" s="1"/>
      <c r="H968" s="1"/>
      <c r="I968" s="1"/>
      <c r="J968" s="1"/>
      <c r="K968" s="1"/>
      <c r="L968" s="1"/>
      <c r="M968" s="1"/>
      <c r="N968" s="1"/>
      <c r="O968" s="1"/>
      <c r="P968" s="1"/>
      <c r="Q968" s="1"/>
      <c r="R968" s="1"/>
      <c r="S968" s="1"/>
      <c r="T968" s="1"/>
    </row>
    <row r="969" spans="1:20" ht="9.75" customHeight="1">
      <c r="A969" s="1"/>
      <c r="B969" s="1"/>
      <c r="C969" s="1"/>
      <c r="D969" s="1"/>
      <c r="E969" s="1"/>
      <c r="F969" s="1"/>
      <c r="G969" s="1"/>
      <c r="H969" s="1"/>
      <c r="I969" s="1"/>
      <c r="J969" s="1"/>
      <c r="K969" s="1"/>
      <c r="L969" s="1"/>
      <c r="M969" s="1"/>
      <c r="N969" s="1"/>
      <c r="O969" s="1"/>
      <c r="P969" s="1"/>
      <c r="Q969" s="1"/>
      <c r="R969" s="1"/>
      <c r="S969" s="1"/>
      <c r="T969" s="1"/>
    </row>
    <row r="970" spans="1:20" ht="9.75" customHeight="1">
      <c r="A970" s="1"/>
      <c r="B970" s="1"/>
      <c r="C970" s="1"/>
      <c r="D970" s="1"/>
      <c r="E970" s="1"/>
      <c r="F970" s="1"/>
      <c r="G970" s="1"/>
      <c r="H970" s="1"/>
      <c r="I970" s="1"/>
      <c r="J970" s="1"/>
      <c r="K970" s="1"/>
      <c r="L970" s="1"/>
      <c r="M970" s="1"/>
      <c r="N970" s="1"/>
      <c r="O970" s="1"/>
      <c r="P970" s="1"/>
      <c r="Q970" s="1"/>
      <c r="R970" s="1"/>
      <c r="S970" s="1"/>
      <c r="T970" s="1"/>
    </row>
    <row r="971" spans="1:20" ht="9.75" customHeight="1">
      <c r="A971" s="1"/>
      <c r="B971" s="1"/>
      <c r="C971" s="1"/>
      <c r="D971" s="1"/>
      <c r="E971" s="1"/>
      <c r="F971" s="1"/>
      <c r="G971" s="1"/>
      <c r="H971" s="1"/>
      <c r="I971" s="1"/>
      <c r="J971" s="1"/>
      <c r="K971" s="1"/>
      <c r="L971" s="1"/>
      <c r="M971" s="1"/>
      <c r="N971" s="1"/>
      <c r="O971" s="1"/>
      <c r="P971" s="1"/>
      <c r="Q971" s="1"/>
      <c r="R971" s="1"/>
      <c r="S971" s="1"/>
      <c r="T971" s="1"/>
    </row>
    <row r="972" spans="1:20" ht="9.75" customHeight="1">
      <c r="A972" s="1"/>
      <c r="B972" s="1"/>
      <c r="C972" s="1"/>
      <c r="D972" s="1"/>
      <c r="E972" s="1"/>
      <c r="F972" s="1"/>
      <c r="G972" s="1"/>
      <c r="H972" s="1"/>
      <c r="I972" s="1"/>
      <c r="J972" s="1"/>
      <c r="K972" s="1"/>
      <c r="L972" s="1"/>
      <c r="M972" s="1"/>
      <c r="N972" s="1"/>
      <c r="O972" s="1"/>
      <c r="P972" s="1"/>
      <c r="Q972" s="1"/>
      <c r="R972" s="1"/>
      <c r="S972" s="1"/>
      <c r="T972" s="1"/>
    </row>
    <row r="973" spans="1:20" ht="9.75" customHeight="1">
      <c r="A973" s="1"/>
      <c r="B973" s="1"/>
      <c r="C973" s="1"/>
      <c r="D973" s="1"/>
      <c r="E973" s="1"/>
      <c r="F973" s="1"/>
      <c r="G973" s="1"/>
      <c r="H973" s="1"/>
      <c r="I973" s="1"/>
      <c r="J973" s="1"/>
      <c r="K973" s="1"/>
      <c r="L973" s="1"/>
      <c r="M973" s="1"/>
      <c r="N973" s="1"/>
      <c r="O973" s="1"/>
      <c r="P973" s="1"/>
      <c r="Q973" s="1"/>
      <c r="R973" s="1"/>
      <c r="S973" s="1"/>
      <c r="T973" s="1"/>
    </row>
    <row r="974" spans="1:20" ht="9.75" customHeight="1">
      <c r="A974" s="1"/>
      <c r="B974" s="1"/>
      <c r="C974" s="1"/>
      <c r="D974" s="1"/>
      <c r="E974" s="1"/>
      <c r="F974" s="1"/>
      <c r="G974" s="1"/>
      <c r="H974" s="1"/>
      <c r="I974" s="1"/>
      <c r="J974" s="1"/>
      <c r="K974" s="1"/>
      <c r="L974" s="1"/>
      <c r="M974" s="1"/>
      <c r="N974" s="1"/>
      <c r="O974" s="1"/>
      <c r="P974" s="1"/>
      <c r="Q974" s="1"/>
      <c r="R974" s="1"/>
      <c r="S974" s="1"/>
      <c r="T974" s="1"/>
    </row>
    <row r="975" spans="1:20" ht="9.75" customHeight="1">
      <c r="A975" s="1"/>
      <c r="B975" s="1"/>
      <c r="C975" s="1"/>
      <c r="D975" s="1"/>
      <c r="E975" s="1"/>
      <c r="F975" s="1"/>
      <c r="G975" s="1"/>
      <c r="H975" s="1"/>
      <c r="I975" s="1"/>
      <c r="J975" s="1"/>
      <c r="K975" s="1"/>
      <c r="L975" s="1"/>
      <c r="M975" s="1"/>
      <c r="N975" s="1"/>
      <c r="O975" s="1"/>
      <c r="P975" s="1"/>
      <c r="Q975" s="1"/>
      <c r="R975" s="1"/>
      <c r="S975" s="1"/>
      <c r="T975" s="1"/>
    </row>
    <row r="976" spans="1:20" ht="9.75" customHeight="1">
      <c r="A976" s="1"/>
      <c r="B976" s="1"/>
      <c r="C976" s="1"/>
      <c r="D976" s="1"/>
      <c r="E976" s="1"/>
      <c r="F976" s="1"/>
      <c r="G976" s="1"/>
      <c r="H976" s="1"/>
      <c r="I976" s="1"/>
      <c r="J976" s="1"/>
      <c r="K976" s="1"/>
      <c r="L976" s="1"/>
      <c r="M976" s="1"/>
      <c r="N976" s="1"/>
      <c r="O976" s="1"/>
      <c r="P976" s="1"/>
      <c r="Q976" s="1"/>
      <c r="R976" s="1"/>
      <c r="S976" s="1"/>
      <c r="T976" s="1"/>
    </row>
    <row r="977" spans="1:20" ht="9.75" customHeight="1">
      <c r="A977" s="1"/>
      <c r="B977" s="1"/>
      <c r="C977" s="1"/>
      <c r="D977" s="1"/>
      <c r="E977" s="1"/>
      <c r="F977" s="1"/>
      <c r="G977" s="1"/>
      <c r="H977" s="1"/>
      <c r="I977" s="1"/>
      <c r="J977" s="1"/>
      <c r="K977" s="1"/>
      <c r="L977" s="1"/>
      <c r="M977" s="1"/>
      <c r="N977" s="1"/>
      <c r="O977" s="1"/>
      <c r="P977" s="1"/>
      <c r="Q977" s="1"/>
      <c r="R977" s="1"/>
      <c r="S977" s="1"/>
      <c r="T977" s="1"/>
    </row>
    <row r="978" spans="1:20" ht="9.75" customHeight="1">
      <c r="A978" s="1"/>
      <c r="B978" s="1"/>
      <c r="C978" s="1"/>
      <c r="D978" s="1"/>
      <c r="E978" s="1"/>
      <c r="F978" s="1"/>
      <c r="G978" s="1"/>
      <c r="H978" s="1"/>
      <c r="I978" s="1"/>
      <c r="J978" s="1"/>
      <c r="K978" s="1"/>
      <c r="L978" s="1"/>
      <c r="M978" s="1"/>
      <c r="N978" s="1"/>
      <c r="O978" s="1"/>
      <c r="P978" s="1"/>
      <c r="Q978" s="1"/>
      <c r="R978" s="1"/>
      <c r="S978" s="1"/>
      <c r="T978" s="1"/>
    </row>
    <row r="979" spans="1:20" ht="9.75" customHeight="1">
      <c r="A979" s="1"/>
      <c r="B979" s="1"/>
      <c r="C979" s="1"/>
      <c r="D979" s="1"/>
      <c r="E979" s="1"/>
      <c r="F979" s="1"/>
      <c r="G979" s="1"/>
      <c r="H979" s="1"/>
      <c r="I979" s="1"/>
      <c r="J979" s="1"/>
      <c r="K979" s="1"/>
      <c r="L979" s="1"/>
      <c r="M979" s="1"/>
      <c r="N979" s="1"/>
      <c r="O979" s="1"/>
      <c r="P979" s="1"/>
      <c r="Q979" s="1"/>
      <c r="R979" s="1"/>
      <c r="S979" s="1"/>
      <c r="T979" s="1"/>
    </row>
    <row r="980" spans="1:20" ht="9.75" customHeight="1">
      <c r="A980" s="1"/>
      <c r="B980" s="1"/>
      <c r="C980" s="1"/>
      <c r="D980" s="1"/>
      <c r="E980" s="1"/>
      <c r="F980" s="1"/>
      <c r="G980" s="1"/>
      <c r="H980" s="1"/>
      <c r="I980" s="1"/>
      <c r="J980" s="1"/>
      <c r="K980" s="1"/>
      <c r="L980" s="1"/>
      <c r="M980" s="1"/>
      <c r="N980" s="1"/>
      <c r="O980" s="1"/>
      <c r="P980" s="1"/>
      <c r="Q980" s="1"/>
      <c r="R980" s="1"/>
      <c r="S980" s="1"/>
      <c r="T980" s="1"/>
    </row>
    <row r="981" spans="1:20" ht="9.75" customHeight="1">
      <c r="A981" s="1"/>
      <c r="B981" s="1"/>
      <c r="C981" s="1"/>
      <c r="D981" s="1"/>
      <c r="E981" s="1"/>
      <c r="F981" s="1"/>
      <c r="G981" s="1"/>
      <c r="H981" s="1"/>
      <c r="I981" s="1"/>
      <c r="J981" s="1"/>
      <c r="K981" s="1"/>
      <c r="L981" s="1"/>
      <c r="M981" s="1"/>
      <c r="N981" s="1"/>
      <c r="O981" s="1"/>
      <c r="P981" s="1"/>
      <c r="Q981" s="1"/>
      <c r="R981" s="1"/>
      <c r="S981" s="1"/>
      <c r="T981" s="1"/>
    </row>
    <row r="982" spans="1:20" ht="9.75" customHeight="1">
      <c r="A982" s="1"/>
      <c r="B982" s="1"/>
      <c r="C982" s="1"/>
      <c r="D982" s="1"/>
      <c r="E982" s="1"/>
      <c r="F982" s="1"/>
      <c r="G982" s="1"/>
      <c r="H982" s="1"/>
      <c r="I982" s="1"/>
      <c r="J982" s="1"/>
      <c r="K982" s="1"/>
      <c r="L982" s="1"/>
      <c r="M982" s="1"/>
      <c r="N982" s="1"/>
      <c r="O982" s="1"/>
      <c r="P982" s="1"/>
      <c r="Q982" s="1"/>
      <c r="R982" s="1"/>
      <c r="S982" s="1"/>
      <c r="T982" s="1"/>
    </row>
    <row r="983" spans="1:20" ht="9.75" customHeight="1">
      <c r="A983" s="1"/>
      <c r="B983" s="1"/>
      <c r="C983" s="1"/>
      <c r="D983" s="1"/>
      <c r="E983" s="1"/>
      <c r="F983" s="1"/>
      <c r="G983" s="1"/>
      <c r="H983" s="1"/>
      <c r="I983" s="1"/>
      <c r="J983" s="1"/>
      <c r="K983" s="1"/>
      <c r="L983" s="1"/>
      <c r="M983" s="1"/>
      <c r="N983" s="1"/>
      <c r="O983" s="1"/>
      <c r="P983" s="1"/>
      <c r="Q983" s="1"/>
      <c r="R983" s="1"/>
      <c r="S983" s="1"/>
      <c r="T983" s="1"/>
    </row>
    <row r="984" spans="1:20" ht="9.75" customHeight="1">
      <c r="A984" s="1"/>
      <c r="B984" s="1"/>
      <c r="C984" s="1"/>
      <c r="D984" s="1"/>
      <c r="E984" s="1"/>
      <c r="F984" s="1"/>
      <c r="G984" s="1"/>
      <c r="H984" s="1"/>
      <c r="I984" s="1"/>
      <c r="J984" s="1"/>
      <c r="K984" s="1"/>
      <c r="L984" s="1"/>
      <c r="M984" s="1"/>
      <c r="N984" s="1"/>
      <c r="O984" s="1"/>
      <c r="P984" s="1"/>
      <c r="Q984" s="1"/>
      <c r="R984" s="1"/>
      <c r="S984" s="1"/>
      <c r="T984" s="1"/>
    </row>
    <row r="985" spans="1:20" ht="9.75" customHeight="1">
      <c r="A985" s="1"/>
      <c r="B985" s="1"/>
      <c r="C985" s="1"/>
      <c r="D985" s="1"/>
      <c r="E985" s="1"/>
      <c r="F985" s="1"/>
      <c r="G985" s="1"/>
      <c r="H985" s="1"/>
      <c r="I985" s="1"/>
      <c r="J985" s="1"/>
      <c r="K985" s="1"/>
      <c r="L985" s="1"/>
      <c r="M985" s="1"/>
      <c r="N985" s="1"/>
      <c r="O985" s="1"/>
      <c r="P985" s="1"/>
      <c r="Q985" s="1"/>
      <c r="R985" s="1"/>
      <c r="S985" s="1"/>
      <c r="T985" s="1"/>
    </row>
    <row r="986" spans="1:20" ht="9.75" customHeight="1">
      <c r="A986" s="1"/>
      <c r="B986" s="1"/>
      <c r="C986" s="1"/>
      <c r="D986" s="1"/>
      <c r="E986" s="1"/>
      <c r="F986" s="1"/>
      <c r="G986" s="1"/>
      <c r="H986" s="1"/>
      <c r="I986" s="1"/>
      <c r="J986" s="1"/>
      <c r="K986" s="1"/>
      <c r="L986" s="1"/>
      <c r="M986" s="1"/>
      <c r="N986" s="1"/>
      <c r="O986" s="1"/>
      <c r="P986" s="1"/>
      <c r="Q986" s="1"/>
      <c r="R986" s="1"/>
      <c r="S986" s="1"/>
      <c r="T986" s="1"/>
    </row>
    <row r="987" spans="1:20" ht="9.75" customHeight="1">
      <c r="A987" s="1"/>
      <c r="B987" s="1"/>
      <c r="C987" s="1"/>
      <c r="D987" s="1"/>
      <c r="E987" s="1"/>
      <c r="F987" s="1"/>
      <c r="G987" s="1"/>
      <c r="H987" s="1"/>
      <c r="I987" s="1"/>
      <c r="J987" s="1"/>
      <c r="K987" s="1"/>
      <c r="L987" s="1"/>
      <c r="M987" s="1"/>
      <c r="N987" s="1"/>
      <c r="O987" s="1"/>
      <c r="P987" s="1"/>
      <c r="Q987" s="1"/>
      <c r="R987" s="1"/>
      <c r="S987" s="1"/>
      <c r="T987" s="1"/>
    </row>
    <row r="988" spans="1:20" ht="9.75" customHeight="1">
      <c r="A988" s="1"/>
      <c r="B988" s="1"/>
      <c r="C988" s="1"/>
      <c r="D988" s="1"/>
      <c r="E988" s="1"/>
      <c r="F988" s="1"/>
      <c r="G988" s="1"/>
      <c r="H988" s="1"/>
      <c r="I988" s="1"/>
      <c r="J988" s="1"/>
      <c r="K988" s="1"/>
      <c r="L988" s="1"/>
      <c r="M988" s="1"/>
      <c r="N988" s="1"/>
      <c r="O988" s="1"/>
      <c r="P988" s="1"/>
      <c r="Q988" s="1"/>
      <c r="R988" s="1"/>
      <c r="S988" s="1"/>
      <c r="T988" s="1"/>
    </row>
    <row r="989" spans="1:20" ht="9.75" customHeight="1">
      <c r="A989" s="1"/>
      <c r="B989" s="1"/>
      <c r="C989" s="1"/>
      <c r="D989" s="1"/>
      <c r="E989" s="1"/>
      <c r="F989" s="1"/>
      <c r="G989" s="1"/>
      <c r="H989" s="1"/>
      <c r="I989" s="1"/>
      <c r="J989" s="1"/>
      <c r="K989" s="1"/>
      <c r="L989" s="1"/>
      <c r="M989" s="1"/>
      <c r="N989" s="1"/>
      <c r="O989" s="1"/>
      <c r="P989" s="1"/>
      <c r="Q989" s="1"/>
      <c r="R989" s="1"/>
      <c r="S989" s="1"/>
      <c r="T989" s="1"/>
    </row>
    <row r="990" spans="1:20" ht="9.75" customHeight="1">
      <c r="A990" s="1"/>
      <c r="B990" s="1"/>
      <c r="C990" s="1"/>
      <c r="D990" s="1"/>
      <c r="E990" s="1"/>
      <c r="F990" s="1"/>
      <c r="G990" s="1"/>
      <c r="H990" s="1"/>
      <c r="I990" s="1"/>
      <c r="J990" s="1"/>
      <c r="K990" s="1"/>
      <c r="L990" s="1"/>
      <c r="M990" s="1"/>
      <c r="N990" s="1"/>
      <c r="O990" s="1"/>
      <c r="P990" s="1"/>
      <c r="Q990" s="1"/>
      <c r="R990" s="1"/>
      <c r="S990" s="1"/>
      <c r="T990" s="1"/>
    </row>
    <row r="991" spans="1:20" ht="9.75" customHeight="1">
      <c r="A991" s="1"/>
      <c r="B991" s="1"/>
      <c r="C991" s="1"/>
      <c r="D991" s="1"/>
      <c r="E991" s="1"/>
      <c r="F991" s="1"/>
      <c r="G991" s="1"/>
      <c r="H991" s="1"/>
      <c r="I991" s="1"/>
      <c r="J991" s="1"/>
      <c r="K991" s="1"/>
      <c r="L991" s="1"/>
      <c r="M991" s="1"/>
      <c r="N991" s="1"/>
      <c r="O991" s="1"/>
      <c r="P991" s="1"/>
      <c r="Q991" s="1"/>
      <c r="R991" s="1"/>
      <c r="S991" s="1"/>
      <c r="T991" s="1"/>
    </row>
    <row r="992" spans="1:20" ht="9.75" customHeight="1">
      <c r="A992" s="1"/>
      <c r="B992" s="1"/>
      <c r="C992" s="1"/>
      <c r="D992" s="1"/>
      <c r="E992" s="1"/>
      <c r="F992" s="1"/>
      <c r="G992" s="1"/>
      <c r="H992" s="1"/>
      <c r="I992" s="1"/>
      <c r="J992" s="1"/>
      <c r="K992" s="1"/>
      <c r="L992" s="1"/>
      <c r="M992" s="1"/>
      <c r="N992" s="1"/>
      <c r="O992" s="1"/>
      <c r="P992" s="1"/>
      <c r="Q992" s="1"/>
      <c r="R992" s="1"/>
      <c r="S992" s="1"/>
      <c r="T992" s="1"/>
    </row>
    <row r="993" spans="1:20" ht="9.75" customHeight="1">
      <c r="A993" s="1"/>
      <c r="B993" s="1"/>
      <c r="C993" s="1"/>
      <c r="D993" s="1"/>
      <c r="E993" s="1"/>
      <c r="F993" s="1"/>
      <c r="G993" s="1"/>
      <c r="H993" s="1"/>
      <c r="I993" s="1"/>
      <c r="J993" s="1"/>
      <c r="K993" s="1"/>
      <c r="L993" s="1"/>
      <c r="M993" s="1"/>
      <c r="N993" s="1"/>
      <c r="O993" s="1"/>
      <c r="P993" s="1"/>
      <c r="Q993" s="1"/>
      <c r="R993" s="1"/>
      <c r="S993" s="1"/>
      <c r="T993" s="1"/>
    </row>
    <row r="994" spans="1:20" ht="9.75" customHeight="1">
      <c r="A994" s="1"/>
      <c r="B994" s="1"/>
      <c r="C994" s="1"/>
      <c r="D994" s="1"/>
      <c r="E994" s="1"/>
      <c r="F994" s="1"/>
      <c r="G994" s="1"/>
      <c r="H994" s="1"/>
      <c r="I994" s="1"/>
      <c r="J994" s="1"/>
      <c r="K994" s="1"/>
      <c r="L994" s="1"/>
      <c r="M994" s="1"/>
      <c r="N994" s="1"/>
      <c r="O994" s="1"/>
      <c r="P994" s="1"/>
      <c r="Q994" s="1"/>
      <c r="R994" s="1"/>
      <c r="S994" s="1"/>
      <c r="T994" s="1"/>
    </row>
    <row r="995" spans="1:20" ht="9.75" customHeight="1">
      <c r="A995" s="1"/>
      <c r="B995" s="1"/>
      <c r="C995" s="1"/>
      <c r="D995" s="1"/>
      <c r="E995" s="1"/>
      <c r="F995" s="1"/>
      <c r="G995" s="1"/>
      <c r="H995" s="1"/>
      <c r="I995" s="1"/>
      <c r="J995" s="1"/>
      <c r="K995" s="1"/>
      <c r="L995" s="1"/>
      <c r="M995" s="1"/>
      <c r="N995" s="1"/>
      <c r="O995" s="1"/>
      <c r="P995" s="1"/>
      <c r="Q995" s="1"/>
      <c r="R995" s="1"/>
      <c r="S995" s="1"/>
      <c r="T995" s="1"/>
    </row>
    <row r="996" spans="1:20" ht="9.75" customHeight="1">
      <c r="A996" s="1"/>
      <c r="B996" s="1"/>
      <c r="C996" s="1"/>
      <c r="D996" s="1"/>
      <c r="E996" s="1"/>
      <c r="F996" s="1"/>
      <c r="G996" s="1"/>
      <c r="H996" s="1"/>
      <c r="I996" s="1"/>
      <c r="J996" s="1"/>
      <c r="K996" s="1"/>
      <c r="L996" s="1"/>
      <c r="M996" s="1"/>
      <c r="N996" s="1"/>
      <c r="O996" s="1"/>
      <c r="P996" s="1"/>
      <c r="Q996" s="1"/>
      <c r="R996" s="1"/>
      <c r="S996" s="1"/>
      <c r="T996" s="1"/>
    </row>
    <row r="997" spans="1:20" ht="9.75" customHeight="1">
      <c r="A997" s="1"/>
      <c r="B997" s="1"/>
      <c r="C997" s="1"/>
      <c r="D997" s="1"/>
      <c r="E997" s="1"/>
      <c r="F997" s="1"/>
      <c r="G997" s="1"/>
      <c r="H997" s="1"/>
      <c r="I997" s="1"/>
      <c r="J997" s="1"/>
      <c r="K997" s="1"/>
      <c r="L997" s="1"/>
      <c r="M997" s="1"/>
      <c r="N997" s="1"/>
      <c r="O997" s="1"/>
      <c r="P997" s="1"/>
      <c r="Q997" s="1"/>
      <c r="R997" s="1"/>
      <c r="S997" s="1"/>
      <c r="T997" s="1"/>
    </row>
    <row r="998" spans="1:20" ht="9.75" customHeight="1">
      <c r="A998" s="1"/>
      <c r="B998" s="1"/>
      <c r="C998" s="1"/>
      <c r="D998" s="1"/>
      <c r="E998" s="1"/>
      <c r="F998" s="1"/>
      <c r="G998" s="1"/>
      <c r="H998" s="1"/>
      <c r="I998" s="1"/>
      <c r="J998" s="1"/>
      <c r="K998" s="1"/>
      <c r="L998" s="1"/>
      <c r="M998" s="1"/>
      <c r="N998" s="1"/>
      <c r="O998" s="1"/>
      <c r="P998" s="1"/>
      <c r="Q998" s="1"/>
      <c r="R998" s="1"/>
      <c r="S998" s="1"/>
      <c r="T998" s="1"/>
    </row>
    <row r="999" spans="1:20" ht="9.75" customHeight="1">
      <c r="A999" s="1"/>
      <c r="B999" s="1"/>
      <c r="C999" s="1"/>
      <c r="D999" s="1"/>
      <c r="E999" s="1"/>
      <c r="F999" s="1"/>
      <c r="G999" s="1"/>
      <c r="H999" s="1"/>
      <c r="I999" s="1"/>
      <c r="J999" s="1"/>
      <c r="K999" s="1"/>
      <c r="L999" s="1"/>
      <c r="M999" s="1"/>
      <c r="N999" s="1"/>
      <c r="O999" s="1"/>
      <c r="P999" s="1"/>
      <c r="Q999" s="1"/>
      <c r="R999" s="1"/>
      <c r="S999" s="1"/>
      <c r="T999" s="1"/>
    </row>
    <row r="1000" spans="1:20" ht="9.75" customHeight="1">
      <c r="A1000" s="1"/>
      <c r="B1000" s="1"/>
      <c r="C1000" s="1"/>
      <c r="D1000" s="1"/>
      <c r="E1000" s="1"/>
      <c r="F1000" s="1"/>
      <c r="G1000" s="1"/>
      <c r="H1000" s="1"/>
      <c r="I1000" s="1"/>
      <c r="J1000" s="1"/>
      <c r="K1000" s="1"/>
      <c r="L1000" s="1"/>
      <c r="M1000" s="1"/>
      <c r="N1000" s="1"/>
      <c r="O1000" s="1"/>
      <c r="P1000" s="1"/>
      <c r="Q1000" s="1"/>
      <c r="R1000" s="1"/>
      <c r="S1000" s="1"/>
      <c r="T1000" s="1"/>
    </row>
    <row r="1001" spans="1:20" ht="9.75" customHeight="1">
      <c r="A1001" s="1"/>
      <c r="B1001" s="1"/>
      <c r="C1001" s="1"/>
      <c r="D1001" s="1"/>
      <c r="E1001" s="1"/>
      <c r="F1001" s="1"/>
      <c r="G1001" s="1"/>
      <c r="H1001" s="1"/>
      <c r="I1001" s="1"/>
      <c r="J1001" s="1"/>
      <c r="K1001" s="1"/>
      <c r="L1001" s="1"/>
      <c r="M1001" s="1"/>
      <c r="N1001" s="1"/>
      <c r="O1001" s="1"/>
      <c r="P1001" s="1"/>
      <c r="Q1001" s="1"/>
      <c r="R1001" s="1"/>
      <c r="S1001" s="1"/>
      <c r="T1001" s="1"/>
    </row>
    <row r="1002" spans="1:20" ht="9.75" customHeight="1">
      <c r="A1002" s="1"/>
      <c r="B1002" s="1"/>
      <c r="C1002" s="1"/>
      <c r="D1002" s="1"/>
      <c r="E1002" s="1"/>
      <c r="F1002" s="1"/>
      <c r="G1002" s="1"/>
      <c r="H1002" s="1"/>
      <c r="I1002" s="1"/>
      <c r="J1002" s="1"/>
      <c r="K1002" s="1"/>
      <c r="L1002" s="1"/>
      <c r="M1002" s="1"/>
      <c r="N1002" s="1"/>
      <c r="O1002" s="1"/>
      <c r="P1002" s="1"/>
      <c r="Q1002" s="1"/>
      <c r="R1002" s="1"/>
      <c r="S1002" s="1"/>
      <c r="T1002" s="1"/>
    </row>
    <row r="1003" spans="1:20" ht="9.75" customHeight="1">
      <c r="A1003" s="1"/>
      <c r="B1003" s="1"/>
      <c r="C1003" s="1"/>
      <c r="D1003" s="1"/>
      <c r="E1003" s="1"/>
      <c r="F1003" s="1"/>
      <c r="G1003" s="1"/>
      <c r="H1003" s="1"/>
      <c r="I1003" s="1"/>
      <c r="J1003" s="1"/>
      <c r="K1003" s="1"/>
      <c r="L1003" s="1"/>
      <c r="M1003" s="1"/>
      <c r="N1003" s="1"/>
      <c r="O1003" s="1"/>
      <c r="P1003" s="1"/>
      <c r="Q1003" s="1"/>
      <c r="R1003" s="1"/>
      <c r="S1003" s="1"/>
      <c r="T1003" s="1"/>
    </row>
    <row r="1004" spans="1:20" ht="9.75" customHeight="1">
      <c r="A1004" s="1"/>
      <c r="B1004" s="1"/>
      <c r="C1004" s="1"/>
      <c r="D1004" s="1"/>
      <c r="E1004" s="1"/>
      <c r="F1004" s="1"/>
      <c r="G1004" s="1"/>
      <c r="H1004" s="1"/>
      <c r="I1004" s="1"/>
      <c r="J1004" s="1"/>
      <c r="K1004" s="1"/>
      <c r="L1004" s="1"/>
      <c r="M1004" s="1"/>
      <c r="N1004" s="1"/>
      <c r="O1004" s="1"/>
      <c r="P1004" s="1"/>
      <c r="Q1004" s="1"/>
      <c r="R1004" s="1"/>
      <c r="S1004" s="1"/>
      <c r="T1004" s="1"/>
    </row>
    <row r="1005" spans="1:20" ht="9.75" customHeight="1">
      <c r="A1005" s="1"/>
      <c r="B1005" s="1"/>
      <c r="C1005" s="1"/>
      <c r="D1005" s="1"/>
      <c r="E1005" s="1"/>
      <c r="F1005" s="1"/>
      <c r="G1005" s="1"/>
      <c r="H1005" s="1"/>
      <c r="I1005" s="1"/>
      <c r="J1005" s="1"/>
      <c r="K1005" s="1"/>
      <c r="L1005" s="1"/>
      <c r="M1005" s="1"/>
      <c r="N1005" s="1"/>
      <c r="O1005" s="1"/>
      <c r="P1005" s="1"/>
      <c r="Q1005" s="1"/>
      <c r="R1005" s="1"/>
      <c r="S1005" s="1"/>
      <c r="T1005" s="1"/>
    </row>
    <row r="1006" spans="1:20" ht="9.75" customHeight="1">
      <c r="A1006" s="1"/>
      <c r="B1006" s="1"/>
      <c r="C1006" s="1"/>
      <c r="D1006" s="1"/>
      <c r="E1006" s="1"/>
      <c r="F1006" s="1"/>
      <c r="G1006" s="1"/>
      <c r="H1006" s="1"/>
      <c r="I1006" s="1"/>
      <c r="J1006" s="1"/>
      <c r="K1006" s="1"/>
      <c r="L1006" s="1"/>
      <c r="M1006" s="1"/>
      <c r="N1006" s="1"/>
      <c r="O1006" s="1"/>
      <c r="P1006" s="1"/>
      <c r="Q1006" s="1"/>
      <c r="R1006" s="1"/>
      <c r="S1006" s="1"/>
      <c r="T1006" s="1"/>
    </row>
    <row r="1007" spans="1:20" ht="9.75" customHeight="1">
      <c r="A1007" s="1"/>
      <c r="B1007" s="1"/>
      <c r="C1007" s="1"/>
      <c r="D1007" s="1"/>
      <c r="E1007" s="1"/>
      <c r="F1007" s="1"/>
      <c r="G1007" s="1"/>
      <c r="H1007" s="1"/>
      <c r="I1007" s="1"/>
      <c r="J1007" s="1"/>
      <c r="K1007" s="1"/>
      <c r="L1007" s="1"/>
      <c r="M1007" s="1"/>
      <c r="N1007" s="1"/>
      <c r="O1007" s="1"/>
      <c r="P1007" s="1"/>
      <c r="Q1007" s="1"/>
      <c r="R1007" s="1"/>
      <c r="S1007" s="1"/>
      <c r="T1007" s="1"/>
    </row>
    <row r="1008" spans="1:20" ht="9.75" customHeight="1">
      <c r="A1008" s="1"/>
      <c r="B1008" s="1"/>
      <c r="C1008" s="1"/>
      <c r="D1008" s="1"/>
      <c r="E1008" s="1"/>
      <c r="F1008" s="1"/>
      <c r="G1008" s="1"/>
      <c r="H1008" s="1"/>
      <c r="I1008" s="1"/>
      <c r="J1008" s="1"/>
      <c r="K1008" s="1"/>
      <c r="L1008" s="1"/>
      <c r="M1008" s="1"/>
      <c r="N1008" s="1"/>
      <c r="O1008" s="1"/>
      <c r="P1008" s="1"/>
      <c r="Q1008" s="1"/>
      <c r="R1008" s="1"/>
      <c r="S1008" s="1"/>
      <c r="T1008" s="1"/>
    </row>
    <row r="1009" spans="1:20" ht="9.75" customHeight="1">
      <c r="A1009" s="1"/>
      <c r="B1009" s="1"/>
      <c r="C1009" s="1"/>
      <c r="D1009" s="1"/>
      <c r="E1009" s="1"/>
      <c r="F1009" s="1"/>
      <c r="G1009" s="1"/>
      <c r="H1009" s="1"/>
      <c r="I1009" s="1"/>
      <c r="J1009" s="1"/>
      <c r="K1009" s="1"/>
      <c r="L1009" s="1"/>
      <c r="M1009" s="1"/>
      <c r="N1009" s="1"/>
      <c r="O1009" s="1"/>
      <c r="P1009" s="1"/>
      <c r="Q1009" s="1"/>
      <c r="R1009" s="1"/>
      <c r="S1009" s="1"/>
      <c r="T1009" s="1"/>
    </row>
    <row r="1010" spans="1:20" ht="9.75" customHeight="1">
      <c r="A1010" s="1"/>
      <c r="B1010" s="1"/>
      <c r="C1010" s="1"/>
      <c r="D1010" s="1"/>
      <c r="E1010" s="1"/>
      <c r="F1010" s="1"/>
      <c r="G1010" s="1"/>
      <c r="H1010" s="1"/>
      <c r="I1010" s="1"/>
      <c r="J1010" s="1"/>
      <c r="K1010" s="1"/>
      <c r="L1010" s="1"/>
      <c r="M1010" s="1"/>
      <c r="N1010" s="1"/>
      <c r="O1010" s="1"/>
      <c r="P1010" s="1"/>
      <c r="Q1010" s="1"/>
      <c r="R1010" s="1"/>
      <c r="S1010" s="1"/>
      <c r="T1010" s="1"/>
    </row>
    <row r="1011" spans="1:20" ht="9.75" customHeight="1">
      <c r="A1011" s="1"/>
      <c r="B1011" s="1"/>
      <c r="C1011" s="1"/>
      <c r="D1011" s="1"/>
      <c r="E1011" s="1"/>
      <c r="F1011" s="1"/>
      <c r="G1011" s="1"/>
      <c r="H1011" s="1"/>
      <c r="I1011" s="1"/>
      <c r="J1011" s="1"/>
      <c r="K1011" s="1"/>
      <c r="L1011" s="1"/>
      <c r="M1011" s="1"/>
      <c r="N1011" s="1"/>
      <c r="O1011" s="1"/>
      <c r="P1011" s="1"/>
      <c r="Q1011" s="1"/>
      <c r="R1011" s="1"/>
      <c r="S1011" s="1"/>
      <c r="T1011" s="1"/>
    </row>
    <row r="1012" spans="1:20" ht="9.75" customHeight="1">
      <c r="A1012" s="1"/>
      <c r="B1012" s="1"/>
      <c r="C1012" s="1"/>
      <c r="D1012" s="1"/>
      <c r="E1012" s="1"/>
      <c r="F1012" s="1"/>
      <c r="G1012" s="1"/>
      <c r="H1012" s="1"/>
      <c r="I1012" s="1"/>
      <c r="J1012" s="1"/>
      <c r="K1012" s="1"/>
      <c r="L1012" s="1"/>
      <c r="M1012" s="1"/>
      <c r="N1012" s="1"/>
      <c r="O1012" s="1"/>
      <c r="P1012" s="1"/>
      <c r="Q1012" s="1"/>
      <c r="R1012" s="1"/>
      <c r="S1012" s="1"/>
      <c r="T1012" s="1"/>
    </row>
    <row r="1013" spans="1:20" ht="9.75" customHeight="1">
      <c r="A1013" s="1"/>
      <c r="B1013" s="1"/>
      <c r="C1013" s="1"/>
      <c r="D1013" s="1"/>
      <c r="E1013" s="1"/>
      <c r="F1013" s="1"/>
      <c r="G1013" s="1"/>
      <c r="H1013" s="1"/>
      <c r="I1013" s="1"/>
      <c r="J1013" s="1"/>
      <c r="K1013" s="1"/>
      <c r="L1013" s="1"/>
      <c r="M1013" s="1"/>
      <c r="N1013" s="1"/>
      <c r="O1013" s="1"/>
      <c r="P1013" s="1"/>
      <c r="Q1013" s="1"/>
      <c r="R1013" s="1"/>
      <c r="S1013" s="1"/>
      <c r="T1013" s="1"/>
    </row>
    <row r="1014" spans="1:20" ht="9.75" customHeight="1">
      <c r="A1014" s="1"/>
      <c r="B1014" s="1"/>
      <c r="C1014" s="1"/>
      <c r="D1014" s="1"/>
      <c r="E1014" s="1"/>
      <c r="F1014" s="1"/>
      <c r="G1014" s="1"/>
      <c r="H1014" s="1"/>
      <c r="I1014" s="1"/>
      <c r="J1014" s="1"/>
      <c r="K1014" s="1"/>
      <c r="L1014" s="1"/>
      <c r="M1014" s="1"/>
      <c r="N1014" s="1"/>
      <c r="O1014" s="1"/>
      <c r="P1014" s="1"/>
      <c r="Q1014" s="1"/>
      <c r="R1014" s="1"/>
      <c r="S1014" s="1"/>
      <c r="T1014" s="1"/>
    </row>
    <row r="1015" spans="1:20" ht="9.75" customHeight="1">
      <c r="A1015" s="1"/>
      <c r="B1015" s="1"/>
      <c r="C1015" s="1"/>
      <c r="D1015" s="1"/>
      <c r="E1015" s="1"/>
      <c r="F1015" s="1"/>
      <c r="G1015" s="1"/>
      <c r="H1015" s="1"/>
      <c r="I1015" s="1"/>
      <c r="J1015" s="1"/>
      <c r="K1015" s="1"/>
      <c r="L1015" s="1"/>
      <c r="M1015" s="1"/>
      <c r="N1015" s="1"/>
      <c r="O1015" s="1"/>
      <c r="P1015" s="1"/>
      <c r="Q1015" s="1"/>
      <c r="R1015" s="1"/>
      <c r="S1015" s="1"/>
      <c r="T1015" s="1"/>
    </row>
    <row r="1016" spans="1:20" ht="9.75" customHeight="1">
      <c r="A1016" s="1"/>
      <c r="B1016" s="1"/>
      <c r="C1016" s="1"/>
      <c r="D1016" s="1"/>
      <c r="E1016" s="1"/>
      <c r="F1016" s="1"/>
      <c r="G1016" s="1"/>
      <c r="H1016" s="1"/>
      <c r="I1016" s="1"/>
      <c r="J1016" s="1"/>
      <c r="K1016" s="1"/>
      <c r="L1016" s="1"/>
      <c r="M1016" s="1"/>
      <c r="N1016" s="1"/>
      <c r="O1016" s="1"/>
      <c r="P1016" s="1"/>
      <c r="Q1016" s="1"/>
      <c r="R1016" s="1"/>
      <c r="S1016" s="1"/>
      <c r="T1016" s="1"/>
    </row>
    <row r="1017" spans="1:20" ht="9.75" customHeight="1">
      <c r="A1017" s="1"/>
      <c r="B1017" s="1"/>
      <c r="C1017" s="1"/>
      <c r="D1017" s="1"/>
      <c r="E1017" s="1"/>
      <c r="F1017" s="1"/>
      <c r="G1017" s="1"/>
      <c r="H1017" s="1"/>
      <c r="I1017" s="1"/>
      <c r="J1017" s="1"/>
      <c r="K1017" s="1"/>
      <c r="L1017" s="1"/>
      <c r="M1017" s="1"/>
      <c r="N1017" s="1"/>
      <c r="O1017" s="1"/>
      <c r="P1017" s="1"/>
      <c r="Q1017" s="1"/>
      <c r="R1017" s="1"/>
      <c r="S1017" s="1"/>
      <c r="T1017" s="1"/>
    </row>
    <row r="1018" spans="1:20" ht="9.75" customHeight="1">
      <c r="A1018" s="1"/>
      <c r="B1018" s="1"/>
      <c r="C1018" s="1"/>
      <c r="D1018" s="1"/>
      <c r="E1018" s="1"/>
      <c r="F1018" s="1"/>
      <c r="G1018" s="1"/>
      <c r="H1018" s="1"/>
      <c r="I1018" s="1"/>
      <c r="J1018" s="1"/>
      <c r="K1018" s="1"/>
      <c r="L1018" s="1"/>
      <c r="M1018" s="1"/>
      <c r="N1018" s="1"/>
      <c r="O1018" s="1"/>
      <c r="P1018" s="1"/>
      <c r="Q1018" s="1"/>
      <c r="R1018" s="1"/>
      <c r="S1018" s="1"/>
      <c r="T1018" s="1"/>
    </row>
    <row r="1019" spans="1:20" ht="9.75" customHeight="1">
      <c r="A1019" s="1"/>
      <c r="B1019" s="1"/>
      <c r="C1019" s="1"/>
      <c r="D1019" s="1"/>
      <c r="E1019" s="1"/>
      <c r="F1019" s="1"/>
      <c r="G1019" s="1"/>
      <c r="H1019" s="1"/>
      <c r="I1019" s="1"/>
      <c r="J1019" s="1"/>
      <c r="K1019" s="1"/>
      <c r="L1019" s="1"/>
      <c r="M1019" s="1"/>
      <c r="N1019" s="1"/>
      <c r="O1019" s="1"/>
      <c r="P1019" s="1"/>
      <c r="Q1019" s="1"/>
      <c r="R1019" s="1"/>
      <c r="S1019" s="1"/>
      <c r="T1019" s="1"/>
    </row>
    <row r="1020" spans="1:20" ht="9.75" customHeight="1">
      <c r="A1020" s="1"/>
      <c r="B1020" s="1"/>
      <c r="C1020" s="1"/>
      <c r="D1020" s="1"/>
      <c r="E1020" s="1"/>
      <c r="F1020" s="1"/>
      <c r="G1020" s="1"/>
      <c r="H1020" s="1"/>
      <c r="I1020" s="1"/>
      <c r="J1020" s="1"/>
      <c r="K1020" s="1"/>
      <c r="L1020" s="1"/>
      <c r="M1020" s="1"/>
      <c r="N1020" s="1"/>
      <c r="O1020" s="1"/>
      <c r="P1020" s="1"/>
      <c r="Q1020" s="1"/>
      <c r="R1020" s="1"/>
      <c r="S1020" s="1"/>
      <c r="T1020" s="1"/>
    </row>
    <row r="1021" spans="1:20" ht="9.75" customHeight="1">
      <c r="A1021" s="1"/>
      <c r="B1021" s="1"/>
      <c r="C1021" s="1"/>
      <c r="D1021" s="1"/>
      <c r="E1021" s="1"/>
      <c r="F1021" s="1"/>
      <c r="G1021" s="1"/>
      <c r="H1021" s="1"/>
      <c r="I1021" s="1"/>
      <c r="J1021" s="1"/>
      <c r="K1021" s="1"/>
      <c r="L1021" s="1"/>
      <c r="M1021" s="1"/>
      <c r="N1021" s="1"/>
      <c r="O1021" s="1"/>
      <c r="P1021" s="1"/>
      <c r="Q1021" s="1"/>
      <c r="R1021" s="1"/>
      <c r="S1021" s="1"/>
      <c r="T1021" s="1"/>
    </row>
    <row r="1022" spans="1:20" ht="9.75" customHeight="1">
      <c r="A1022" s="1"/>
      <c r="B1022" s="1"/>
      <c r="C1022" s="1"/>
      <c r="D1022" s="1"/>
      <c r="E1022" s="1"/>
      <c r="F1022" s="1"/>
      <c r="G1022" s="1"/>
      <c r="H1022" s="1"/>
      <c r="I1022" s="1"/>
      <c r="J1022" s="1"/>
      <c r="K1022" s="1"/>
      <c r="L1022" s="1"/>
      <c r="M1022" s="1"/>
      <c r="N1022" s="1"/>
      <c r="O1022" s="1"/>
      <c r="P1022" s="1"/>
      <c r="Q1022" s="1"/>
      <c r="R1022" s="1"/>
      <c r="S1022" s="1"/>
      <c r="T1022" s="1"/>
    </row>
    <row r="1023" spans="1:20" ht="9.75" customHeight="1">
      <c r="A1023" s="1"/>
      <c r="B1023" s="1"/>
      <c r="C1023" s="1"/>
      <c r="D1023" s="1"/>
      <c r="E1023" s="1"/>
      <c r="F1023" s="1"/>
      <c r="G1023" s="1"/>
      <c r="H1023" s="1"/>
      <c r="I1023" s="1"/>
      <c r="J1023" s="1"/>
      <c r="K1023" s="1"/>
      <c r="L1023" s="1"/>
      <c r="M1023" s="1"/>
      <c r="N1023" s="1"/>
      <c r="O1023" s="1"/>
      <c r="P1023" s="1"/>
      <c r="Q1023" s="1"/>
      <c r="R1023" s="1"/>
      <c r="S1023" s="1"/>
      <c r="T1023" s="1"/>
    </row>
    <row r="1024" spans="1:20" ht="9.75" customHeight="1">
      <c r="A1024" s="1"/>
      <c r="B1024" s="1"/>
      <c r="C1024" s="1"/>
      <c r="D1024" s="1"/>
      <c r="E1024" s="1"/>
      <c r="F1024" s="1"/>
      <c r="G1024" s="1"/>
      <c r="H1024" s="1"/>
      <c r="I1024" s="1"/>
      <c r="J1024" s="1"/>
      <c r="K1024" s="1"/>
      <c r="L1024" s="1"/>
      <c r="M1024" s="1"/>
      <c r="N1024" s="1"/>
      <c r="O1024" s="1"/>
      <c r="P1024" s="1"/>
      <c r="Q1024" s="1"/>
      <c r="R1024" s="1"/>
      <c r="S1024" s="1"/>
      <c r="T1024" s="1"/>
    </row>
    <row r="1025" spans="1:20" ht="9.75" customHeight="1">
      <c r="A1025" s="1"/>
      <c r="B1025" s="1"/>
      <c r="C1025" s="1"/>
      <c r="D1025" s="1"/>
      <c r="E1025" s="1"/>
      <c r="F1025" s="1"/>
      <c r="G1025" s="1"/>
      <c r="H1025" s="1"/>
      <c r="I1025" s="1"/>
      <c r="J1025" s="1"/>
      <c r="K1025" s="1"/>
      <c r="L1025" s="1"/>
      <c r="M1025" s="1"/>
      <c r="N1025" s="1"/>
      <c r="O1025" s="1"/>
      <c r="P1025" s="1"/>
      <c r="Q1025" s="1"/>
      <c r="R1025" s="1"/>
      <c r="S1025" s="1"/>
      <c r="T1025" s="1"/>
    </row>
    <row r="1026" spans="1:20" ht="9.75" customHeight="1">
      <c r="A1026" s="1"/>
      <c r="B1026" s="1"/>
      <c r="C1026" s="1"/>
      <c r="D1026" s="1"/>
      <c r="E1026" s="1"/>
      <c r="F1026" s="1"/>
      <c r="G1026" s="1"/>
      <c r="H1026" s="1"/>
      <c r="I1026" s="1"/>
      <c r="J1026" s="1"/>
      <c r="K1026" s="1"/>
      <c r="L1026" s="1"/>
      <c r="M1026" s="1"/>
      <c r="N1026" s="1"/>
      <c r="O1026" s="1"/>
      <c r="P1026" s="1"/>
      <c r="Q1026" s="1"/>
      <c r="R1026" s="1"/>
      <c r="S1026" s="1"/>
      <c r="T1026" s="1"/>
    </row>
    <row r="1027" spans="1:20" ht="9.75" customHeight="1">
      <c r="A1027" s="1"/>
      <c r="B1027" s="1"/>
      <c r="C1027" s="1"/>
      <c r="D1027" s="1"/>
      <c r="E1027" s="1"/>
      <c r="F1027" s="1"/>
      <c r="G1027" s="1"/>
      <c r="H1027" s="1"/>
      <c r="I1027" s="1"/>
      <c r="J1027" s="1"/>
      <c r="K1027" s="1"/>
      <c r="L1027" s="1"/>
      <c r="M1027" s="1"/>
      <c r="N1027" s="1"/>
      <c r="O1027" s="1"/>
      <c r="P1027" s="1"/>
      <c r="Q1027" s="1"/>
      <c r="R1027" s="1"/>
      <c r="S1027" s="1"/>
      <c r="T1027" s="1"/>
    </row>
    <row r="1028" spans="1:20" ht="9.75" customHeight="1">
      <c r="A1028" s="1"/>
      <c r="B1028" s="1"/>
      <c r="C1028" s="1"/>
      <c r="D1028" s="1"/>
      <c r="E1028" s="1"/>
      <c r="F1028" s="1"/>
      <c r="G1028" s="1"/>
      <c r="H1028" s="1"/>
      <c r="I1028" s="1"/>
      <c r="J1028" s="1"/>
      <c r="K1028" s="1"/>
      <c r="L1028" s="1"/>
      <c r="M1028" s="1"/>
      <c r="N1028" s="1"/>
      <c r="O1028" s="1"/>
      <c r="P1028" s="1"/>
      <c r="Q1028" s="1"/>
      <c r="R1028" s="1"/>
      <c r="S1028" s="1"/>
      <c r="T1028" s="1"/>
    </row>
    <row r="1029" spans="1:20" ht="9.75" customHeight="1">
      <c r="A1029" s="1"/>
      <c r="B1029" s="1"/>
      <c r="C1029" s="1"/>
      <c r="D1029" s="1"/>
      <c r="E1029" s="1"/>
      <c r="F1029" s="1"/>
      <c r="G1029" s="1"/>
      <c r="H1029" s="1"/>
      <c r="I1029" s="1"/>
      <c r="J1029" s="1"/>
      <c r="K1029" s="1"/>
      <c r="L1029" s="1"/>
      <c r="M1029" s="1"/>
      <c r="N1029" s="1"/>
      <c r="O1029" s="1"/>
      <c r="P1029" s="1"/>
      <c r="Q1029" s="1"/>
      <c r="R1029" s="1"/>
      <c r="S1029" s="1"/>
      <c r="T1029" s="1"/>
    </row>
    <row r="1030" spans="1:20" ht="9.75" customHeight="1">
      <c r="A1030" s="1"/>
      <c r="B1030" s="1"/>
      <c r="C1030" s="1"/>
      <c r="D1030" s="1"/>
      <c r="E1030" s="1"/>
      <c r="F1030" s="1"/>
      <c r="G1030" s="1"/>
      <c r="H1030" s="1"/>
      <c r="I1030" s="1"/>
      <c r="J1030" s="1"/>
      <c r="K1030" s="1"/>
      <c r="L1030" s="1"/>
      <c r="M1030" s="1"/>
      <c r="N1030" s="1"/>
      <c r="O1030" s="1"/>
      <c r="P1030" s="1"/>
      <c r="Q1030" s="1"/>
      <c r="R1030" s="1"/>
      <c r="S1030" s="1"/>
      <c r="T1030" s="1"/>
    </row>
    <row r="1031" spans="1:20" ht="9.75" customHeight="1">
      <c r="A1031" s="1"/>
      <c r="B1031" s="1"/>
      <c r="C1031" s="1"/>
      <c r="D1031" s="1"/>
      <c r="E1031" s="1"/>
      <c r="F1031" s="1"/>
      <c r="G1031" s="1"/>
      <c r="H1031" s="1"/>
      <c r="I1031" s="1"/>
      <c r="J1031" s="1"/>
      <c r="K1031" s="1"/>
      <c r="L1031" s="1"/>
      <c r="M1031" s="1"/>
      <c r="N1031" s="1"/>
      <c r="O1031" s="1"/>
      <c r="P1031" s="1"/>
      <c r="Q1031" s="1"/>
      <c r="R1031" s="1"/>
      <c r="S1031" s="1"/>
      <c r="T1031" s="1"/>
    </row>
    <row r="1032" spans="1:20" ht="9.75" customHeight="1">
      <c r="A1032" s="1"/>
      <c r="B1032" s="1"/>
      <c r="C1032" s="1"/>
      <c r="D1032" s="1"/>
      <c r="E1032" s="1"/>
      <c r="F1032" s="1"/>
      <c r="G1032" s="1"/>
      <c r="H1032" s="1"/>
      <c r="I1032" s="1"/>
      <c r="J1032" s="1"/>
      <c r="K1032" s="1"/>
      <c r="L1032" s="1"/>
      <c r="M1032" s="1"/>
      <c r="N1032" s="1"/>
      <c r="O1032" s="1"/>
      <c r="P1032" s="1"/>
      <c r="Q1032" s="1"/>
      <c r="R1032" s="1"/>
      <c r="S1032" s="1"/>
      <c r="T1032" s="1"/>
    </row>
    <row r="1033" spans="1:20" ht="9.75" customHeight="1">
      <c r="A1033" s="1"/>
      <c r="B1033" s="1"/>
      <c r="C1033" s="1"/>
      <c r="D1033" s="1"/>
      <c r="E1033" s="1"/>
      <c r="F1033" s="1"/>
      <c r="G1033" s="1"/>
      <c r="H1033" s="1"/>
      <c r="I1033" s="1"/>
      <c r="J1033" s="1"/>
      <c r="K1033" s="1"/>
      <c r="L1033" s="1"/>
      <c r="M1033" s="1"/>
      <c r="N1033" s="1"/>
      <c r="O1033" s="1"/>
      <c r="P1033" s="1"/>
      <c r="Q1033" s="1"/>
      <c r="R1033" s="1"/>
      <c r="S1033" s="1"/>
      <c r="T1033" s="1"/>
    </row>
    <row r="1034" spans="1:20" ht="9.75" customHeight="1">
      <c r="A1034" s="1"/>
      <c r="B1034" s="1"/>
      <c r="C1034" s="1"/>
      <c r="D1034" s="1"/>
      <c r="E1034" s="1"/>
      <c r="F1034" s="1"/>
      <c r="G1034" s="1"/>
      <c r="H1034" s="1"/>
      <c r="I1034" s="1"/>
      <c r="J1034" s="1"/>
      <c r="K1034" s="1"/>
      <c r="L1034" s="1"/>
      <c r="M1034" s="1"/>
      <c r="N1034" s="1"/>
      <c r="O1034" s="1"/>
      <c r="P1034" s="1"/>
      <c r="Q1034" s="1"/>
      <c r="R1034" s="1"/>
      <c r="S1034" s="1"/>
      <c r="T1034" s="1"/>
    </row>
    <row r="1035" spans="1:20" ht="9.75" customHeight="1">
      <c r="A1035" s="1"/>
      <c r="B1035" s="1"/>
      <c r="C1035" s="1"/>
      <c r="D1035" s="1"/>
      <c r="E1035" s="1"/>
      <c r="F1035" s="1"/>
      <c r="G1035" s="1"/>
      <c r="H1035" s="1"/>
      <c r="I1035" s="1"/>
      <c r="J1035" s="1"/>
      <c r="K1035" s="1"/>
      <c r="L1035" s="1"/>
      <c r="M1035" s="1"/>
      <c r="N1035" s="1"/>
      <c r="O1035" s="1"/>
      <c r="P1035" s="1"/>
      <c r="Q1035" s="1"/>
      <c r="R1035" s="1"/>
      <c r="S1035" s="1"/>
      <c r="T1035" s="1"/>
    </row>
    <row r="1036" spans="1:20" ht="9.75" customHeight="1">
      <c r="A1036" s="1"/>
      <c r="B1036" s="1"/>
      <c r="C1036" s="1"/>
      <c r="D1036" s="1"/>
      <c r="E1036" s="1"/>
      <c r="F1036" s="1"/>
      <c r="G1036" s="1"/>
      <c r="H1036" s="1"/>
      <c r="I1036" s="1"/>
      <c r="J1036" s="1"/>
      <c r="K1036" s="1"/>
      <c r="L1036" s="1"/>
      <c r="M1036" s="1"/>
      <c r="N1036" s="1"/>
      <c r="O1036" s="1"/>
      <c r="P1036" s="1"/>
      <c r="Q1036" s="1"/>
      <c r="R1036" s="1"/>
      <c r="S1036" s="1"/>
      <c r="T1036" s="1"/>
    </row>
    <row r="1037" spans="1:20" ht="9.75" customHeight="1">
      <c r="A1037" s="1"/>
      <c r="B1037" s="1"/>
      <c r="C1037" s="1"/>
      <c r="D1037" s="1"/>
      <c r="E1037" s="1"/>
      <c r="F1037" s="1"/>
      <c r="G1037" s="1"/>
      <c r="H1037" s="1"/>
      <c r="I1037" s="1"/>
      <c r="J1037" s="1"/>
      <c r="K1037" s="1"/>
      <c r="L1037" s="1"/>
      <c r="M1037" s="1"/>
      <c r="N1037" s="1"/>
      <c r="O1037" s="1"/>
      <c r="P1037" s="1"/>
      <c r="Q1037" s="1"/>
      <c r="R1037" s="1"/>
      <c r="S1037" s="1"/>
      <c r="T1037" s="1"/>
    </row>
    <row r="1038" spans="1:20" ht="9.75" customHeight="1">
      <c r="A1038" s="1"/>
      <c r="B1038" s="1"/>
      <c r="C1038" s="1"/>
      <c r="D1038" s="1"/>
      <c r="E1038" s="1"/>
      <c r="F1038" s="1"/>
      <c r="G1038" s="1"/>
      <c r="H1038" s="1"/>
      <c r="I1038" s="1"/>
      <c r="J1038" s="1"/>
      <c r="K1038" s="1"/>
      <c r="L1038" s="1"/>
      <c r="M1038" s="1"/>
      <c r="N1038" s="1"/>
      <c r="O1038" s="1"/>
      <c r="P1038" s="1"/>
      <c r="Q1038" s="1"/>
      <c r="R1038" s="1"/>
      <c r="S1038" s="1"/>
      <c r="T1038" s="1"/>
    </row>
    <row r="1039" spans="1:20" ht="9.75" customHeight="1">
      <c r="A1039" s="1"/>
      <c r="B1039" s="1"/>
      <c r="C1039" s="1"/>
      <c r="D1039" s="1"/>
      <c r="E1039" s="1"/>
      <c r="F1039" s="1"/>
      <c r="G1039" s="1"/>
      <c r="H1039" s="1"/>
      <c r="I1039" s="1"/>
      <c r="J1039" s="1"/>
      <c r="K1039" s="1"/>
      <c r="L1039" s="1"/>
      <c r="M1039" s="1"/>
      <c r="N1039" s="1"/>
      <c r="O1039" s="1"/>
      <c r="P1039" s="1"/>
      <c r="Q1039" s="1"/>
      <c r="R1039" s="1"/>
      <c r="S1039" s="1"/>
      <c r="T1039" s="1"/>
    </row>
    <row r="1040" spans="1:20" ht="9.75" customHeight="1">
      <c r="A1040" s="1"/>
      <c r="B1040" s="1"/>
      <c r="C1040" s="1"/>
      <c r="D1040" s="1"/>
      <c r="E1040" s="1"/>
      <c r="F1040" s="1"/>
      <c r="G1040" s="1"/>
      <c r="H1040" s="1"/>
      <c r="I1040" s="1"/>
      <c r="J1040" s="1"/>
      <c r="K1040" s="1"/>
      <c r="L1040" s="1"/>
      <c r="M1040" s="1"/>
      <c r="N1040" s="1"/>
      <c r="O1040" s="1"/>
      <c r="P1040" s="1"/>
      <c r="Q1040" s="1"/>
      <c r="R1040" s="1"/>
      <c r="S1040" s="1"/>
      <c r="T1040" s="1"/>
    </row>
    <row r="1041" spans="1:20" ht="9.75" customHeight="1">
      <c r="A1041" s="1"/>
      <c r="B1041" s="1"/>
      <c r="C1041" s="1"/>
      <c r="D1041" s="1"/>
      <c r="E1041" s="1"/>
      <c r="F1041" s="1"/>
      <c r="G1041" s="1"/>
      <c r="H1041" s="1"/>
      <c r="I1041" s="1"/>
      <c r="J1041" s="1"/>
      <c r="K1041" s="1"/>
      <c r="L1041" s="1"/>
      <c r="M1041" s="1"/>
      <c r="N1041" s="1"/>
      <c r="O1041" s="1"/>
      <c r="P1041" s="1"/>
      <c r="Q1041" s="1"/>
      <c r="R1041" s="1"/>
      <c r="S1041" s="1"/>
      <c r="T1041" s="1"/>
    </row>
    <row r="1042" spans="1:20" ht="9.75" customHeight="1">
      <c r="A1042" s="1"/>
      <c r="B1042" s="1"/>
      <c r="C1042" s="1"/>
      <c r="D1042" s="1"/>
      <c r="E1042" s="1"/>
      <c r="F1042" s="1"/>
      <c r="G1042" s="1"/>
      <c r="H1042" s="1"/>
      <c r="I1042" s="1"/>
      <c r="J1042" s="1"/>
      <c r="K1042" s="1"/>
      <c r="L1042" s="1"/>
      <c r="M1042" s="1"/>
      <c r="N1042" s="1"/>
      <c r="O1042" s="1"/>
      <c r="P1042" s="1"/>
      <c r="Q1042" s="1"/>
      <c r="R1042" s="1"/>
      <c r="S1042" s="1"/>
      <c r="T1042" s="1"/>
    </row>
    <row r="1043" spans="1:20" ht="9.75" customHeight="1">
      <c r="A1043" s="1"/>
      <c r="B1043" s="1"/>
      <c r="C1043" s="1"/>
      <c r="D1043" s="1"/>
      <c r="E1043" s="1"/>
      <c r="F1043" s="1"/>
      <c r="G1043" s="1"/>
      <c r="H1043" s="1"/>
      <c r="I1043" s="1"/>
      <c r="J1043" s="1"/>
      <c r="K1043" s="1"/>
      <c r="L1043" s="1"/>
      <c r="M1043" s="1"/>
      <c r="N1043" s="1"/>
      <c r="O1043" s="1"/>
      <c r="P1043" s="1"/>
      <c r="Q1043" s="1"/>
      <c r="R1043" s="1"/>
      <c r="S1043" s="1"/>
      <c r="T1043" s="1"/>
    </row>
    <row r="1044" spans="1:20" ht="9.75" customHeight="1">
      <c r="A1044" s="1"/>
      <c r="B1044" s="1"/>
      <c r="C1044" s="1"/>
      <c r="D1044" s="1"/>
      <c r="E1044" s="1"/>
      <c r="F1044" s="1"/>
      <c r="G1044" s="1"/>
      <c r="H1044" s="1"/>
      <c r="I1044" s="1"/>
      <c r="J1044" s="1"/>
      <c r="K1044" s="1"/>
      <c r="L1044" s="1"/>
      <c r="M1044" s="1"/>
      <c r="N1044" s="1"/>
      <c r="O1044" s="1"/>
      <c r="P1044" s="1"/>
      <c r="Q1044" s="1"/>
      <c r="R1044" s="1"/>
      <c r="S1044" s="1"/>
      <c r="T1044" s="1"/>
    </row>
    <row r="1045" spans="1:20" ht="9.75" customHeight="1">
      <c r="A1045" s="1"/>
      <c r="B1045" s="1"/>
      <c r="C1045" s="1"/>
      <c r="D1045" s="1"/>
      <c r="E1045" s="1"/>
      <c r="F1045" s="1"/>
      <c r="G1045" s="1"/>
      <c r="H1045" s="1"/>
      <c r="I1045" s="1"/>
      <c r="J1045" s="1"/>
      <c r="K1045" s="1"/>
      <c r="L1045" s="1"/>
      <c r="M1045" s="1"/>
      <c r="N1045" s="1"/>
      <c r="O1045" s="1"/>
      <c r="P1045" s="1"/>
      <c r="Q1045" s="1"/>
      <c r="R1045" s="1"/>
      <c r="S1045" s="1"/>
      <c r="T1045" s="1"/>
    </row>
    <row r="1046" spans="1:20" ht="9.75" customHeight="1">
      <c r="A1046" s="1"/>
      <c r="B1046" s="1"/>
      <c r="C1046" s="1"/>
      <c r="D1046" s="1"/>
      <c r="E1046" s="1"/>
      <c r="F1046" s="1"/>
      <c r="G1046" s="1"/>
      <c r="H1046" s="1"/>
      <c r="I1046" s="1"/>
      <c r="J1046" s="1"/>
      <c r="K1046" s="1"/>
      <c r="L1046" s="1"/>
      <c r="M1046" s="1"/>
      <c r="N1046" s="1"/>
      <c r="O1046" s="1"/>
      <c r="P1046" s="1"/>
      <c r="Q1046" s="1"/>
      <c r="R1046" s="1"/>
      <c r="S1046" s="1"/>
      <c r="T1046" s="1"/>
    </row>
    <row r="1047" spans="1:20" ht="9.75" customHeight="1">
      <c r="A1047" s="1"/>
      <c r="B1047" s="1"/>
      <c r="C1047" s="1"/>
      <c r="D1047" s="1"/>
      <c r="E1047" s="1"/>
      <c r="F1047" s="1"/>
      <c r="G1047" s="1"/>
      <c r="H1047" s="1"/>
      <c r="I1047" s="1"/>
      <c r="J1047" s="1"/>
      <c r="K1047" s="1"/>
      <c r="L1047" s="1"/>
      <c r="M1047" s="1"/>
      <c r="N1047" s="1"/>
      <c r="O1047" s="1"/>
      <c r="P1047" s="1"/>
      <c r="Q1047" s="1"/>
      <c r="R1047" s="1"/>
      <c r="S1047" s="1"/>
      <c r="T1047" s="1"/>
    </row>
    <row r="1048" spans="1:20" ht="9.75" customHeight="1">
      <c r="A1048" s="1"/>
      <c r="B1048" s="1"/>
      <c r="C1048" s="1"/>
      <c r="D1048" s="1"/>
      <c r="E1048" s="1"/>
      <c r="F1048" s="1"/>
      <c r="G1048" s="1"/>
      <c r="H1048" s="1"/>
      <c r="I1048" s="1"/>
      <c r="J1048" s="1"/>
      <c r="K1048" s="1"/>
      <c r="L1048" s="1"/>
      <c r="M1048" s="1"/>
      <c r="N1048" s="1"/>
      <c r="O1048" s="1"/>
      <c r="P1048" s="1"/>
      <c r="Q1048" s="1"/>
      <c r="R1048" s="1"/>
      <c r="S1048" s="1"/>
      <c r="T1048" s="1"/>
    </row>
    <row r="1049" spans="1:20" ht="9.75" customHeight="1">
      <c r="A1049" s="1"/>
      <c r="B1049" s="1"/>
      <c r="C1049" s="1"/>
      <c r="D1049" s="1"/>
      <c r="E1049" s="1"/>
      <c r="F1049" s="1"/>
      <c r="G1049" s="1"/>
      <c r="H1049" s="1"/>
      <c r="I1049" s="1"/>
      <c r="J1049" s="1"/>
      <c r="K1049" s="1"/>
      <c r="L1049" s="1"/>
      <c r="M1049" s="1"/>
      <c r="N1049" s="1"/>
      <c r="O1049" s="1"/>
      <c r="P1049" s="1"/>
      <c r="Q1049" s="1"/>
      <c r="R1049" s="1"/>
      <c r="S1049" s="1"/>
      <c r="T1049" s="1"/>
    </row>
    <row r="1050" spans="1:20" ht="9.75" customHeight="1">
      <c r="A1050" s="1"/>
      <c r="B1050" s="1"/>
      <c r="C1050" s="1"/>
      <c r="D1050" s="1"/>
      <c r="E1050" s="1"/>
      <c r="F1050" s="1"/>
      <c r="G1050" s="1"/>
      <c r="H1050" s="1"/>
      <c r="I1050" s="1"/>
      <c r="J1050" s="1"/>
      <c r="K1050" s="1"/>
      <c r="L1050" s="1"/>
      <c r="M1050" s="1"/>
      <c r="N1050" s="1"/>
      <c r="O1050" s="1"/>
      <c r="P1050" s="1"/>
      <c r="Q1050" s="1"/>
      <c r="R1050" s="1"/>
      <c r="S1050" s="1"/>
      <c r="T1050" s="1"/>
    </row>
    <row r="1051" spans="1:20" ht="9.75" customHeight="1">
      <c r="A1051" s="1"/>
      <c r="B1051" s="1"/>
      <c r="C1051" s="1"/>
      <c r="D1051" s="1"/>
      <c r="E1051" s="1"/>
      <c r="F1051" s="1"/>
      <c r="G1051" s="1"/>
      <c r="H1051" s="1"/>
      <c r="I1051" s="1"/>
      <c r="J1051" s="1"/>
      <c r="K1051" s="1"/>
      <c r="L1051" s="1"/>
      <c r="M1051" s="1"/>
      <c r="N1051" s="1"/>
      <c r="O1051" s="1"/>
      <c r="P1051" s="1"/>
      <c r="Q1051" s="1"/>
      <c r="R1051" s="1"/>
      <c r="S1051" s="1"/>
      <c r="T1051" s="1"/>
    </row>
    <row r="1052" spans="1:20" ht="9.75" customHeight="1">
      <c r="A1052" s="1"/>
      <c r="B1052" s="1"/>
      <c r="C1052" s="1"/>
      <c r="D1052" s="1"/>
      <c r="E1052" s="1"/>
      <c r="F1052" s="1"/>
      <c r="G1052" s="1"/>
      <c r="H1052" s="1"/>
      <c r="I1052" s="1"/>
      <c r="J1052" s="1"/>
      <c r="K1052" s="1"/>
      <c r="L1052" s="1"/>
      <c r="M1052" s="1"/>
      <c r="N1052" s="1"/>
      <c r="O1052" s="1"/>
      <c r="P1052" s="1"/>
      <c r="Q1052" s="1"/>
      <c r="R1052" s="1"/>
      <c r="S1052" s="1"/>
      <c r="T1052" s="1"/>
    </row>
    <row r="1053" spans="1:20" ht="9.75" customHeight="1">
      <c r="A1053" s="1"/>
      <c r="B1053" s="1"/>
      <c r="C1053" s="1"/>
      <c r="D1053" s="1"/>
      <c r="E1053" s="1"/>
      <c r="F1053" s="1"/>
      <c r="G1053" s="1"/>
      <c r="H1053" s="1"/>
      <c r="I1053" s="1"/>
      <c r="J1053" s="1"/>
      <c r="K1053" s="1"/>
      <c r="L1053" s="1"/>
      <c r="M1053" s="1"/>
      <c r="N1053" s="1"/>
      <c r="O1053" s="1"/>
      <c r="P1053" s="1"/>
      <c r="Q1053" s="1"/>
      <c r="R1053" s="1"/>
      <c r="S1053" s="1"/>
      <c r="T1053" s="1"/>
    </row>
    <row r="1054" spans="1:20" ht="9.75" customHeight="1">
      <c r="A1054" s="1"/>
      <c r="B1054" s="1"/>
      <c r="C1054" s="1"/>
      <c r="D1054" s="1"/>
      <c r="E1054" s="1"/>
      <c r="F1054" s="1"/>
      <c r="G1054" s="1"/>
      <c r="H1054" s="1"/>
      <c r="I1054" s="1"/>
      <c r="J1054" s="1"/>
      <c r="K1054" s="1"/>
      <c r="L1054" s="1"/>
      <c r="M1054" s="1"/>
      <c r="N1054" s="1"/>
      <c r="O1054" s="1"/>
      <c r="P1054" s="1"/>
      <c r="Q1054" s="1"/>
      <c r="R1054" s="1"/>
      <c r="S1054" s="1"/>
      <c r="T1054" s="1"/>
    </row>
    <row r="1055" spans="1:20" ht="9.75" customHeight="1">
      <c r="A1055" s="1"/>
      <c r="B1055" s="1"/>
      <c r="C1055" s="1"/>
      <c r="D1055" s="1"/>
      <c r="E1055" s="1"/>
      <c r="F1055" s="1"/>
      <c r="G1055" s="1"/>
      <c r="H1055" s="1"/>
      <c r="I1055" s="1"/>
      <c r="J1055" s="1"/>
      <c r="K1055" s="1"/>
      <c r="L1055" s="1"/>
      <c r="M1055" s="1"/>
      <c r="N1055" s="1"/>
      <c r="O1055" s="1"/>
      <c r="P1055" s="1"/>
      <c r="Q1055" s="1"/>
      <c r="R1055" s="1"/>
      <c r="S1055" s="1"/>
      <c r="T1055" s="1"/>
    </row>
    <row r="1056" spans="1:20" ht="9.75" customHeight="1">
      <c r="A1056" s="1"/>
      <c r="B1056" s="1"/>
      <c r="C1056" s="1"/>
      <c r="D1056" s="1"/>
      <c r="E1056" s="1"/>
      <c r="F1056" s="1"/>
      <c r="G1056" s="1"/>
      <c r="H1056" s="1"/>
      <c r="I1056" s="1"/>
      <c r="J1056" s="1"/>
      <c r="K1056" s="1"/>
      <c r="L1056" s="1"/>
      <c r="M1056" s="1"/>
      <c r="N1056" s="1"/>
      <c r="O1056" s="1"/>
      <c r="P1056" s="1"/>
      <c r="Q1056" s="1"/>
      <c r="R1056" s="1"/>
      <c r="S1056" s="1"/>
      <c r="T1056" s="1"/>
    </row>
    <row r="1057" spans="1:20" ht="9.75" customHeight="1">
      <c r="A1057" s="1"/>
      <c r="B1057" s="1"/>
      <c r="C1057" s="1"/>
      <c r="D1057" s="1"/>
      <c r="E1057" s="1"/>
      <c r="F1057" s="1"/>
      <c r="G1057" s="1"/>
      <c r="H1057" s="1"/>
      <c r="I1057" s="1"/>
      <c r="J1057" s="1"/>
      <c r="K1057" s="1"/>
      <c r="L1057" s="1"/>
      <c r="M1057" s="1"/>
      <c r="N1057" s="1"/>
      <c r="O1057" s="1"/>
      <c r="P1057" s="1"/>
      <c r="Q1057" s="1"/>
      <c r="R1057" s="1"/>
      <c r="S1057" s="1"/>
      <c r="T1057" s="1"/>
    </row>
    <row r="1058" spans="1:20" ht="9.75" customHeight="1">
      <c r="A1058" s="1"/>
      <c r="B1058" s="1"/>
      <c r="C1058" s="1"/>
      <c r="D1058" s="1"/>
      <c r="E1058" s="1"/>
      <c r="F1058" s="1"/>
      <c r="G1058" s="1"/>
      <c r="H1058" s="1"/>
      <c r="I1058" s="1"/>
      <c r="J1058" s="1"/>
      <c r="K1058" s="1"/>
      <c r="L1058" s="1"/>
      <c r="M1058" s="1"/>
      <c r="N1058" s="1"/>
      <c r="O1058" s="1"/>
      <c r="P1058" s="1"/>
      <c r="Q1058" s="1"/>
      <c r="R1058" s="1"/>
      <c r="S1058" s="1"/>
      <c r="T1058" s="1"/>
    </row>
    <row r="1059" spans="1:20" ht="9.75" customHeight="1">
      <c r="A1059" s="1"/>
      <c r="B1059" s="1"/>
      <c r="C1059" s="1"/>
      <c r="D1059" s="1"/>
      <c r="E1059" s="1"/>
      <c r="F1059" s="1"/>
      <c r="G1059" s="1"/>
      <c r="H1059" s="1"/>
      <c r="I1059" s="1"/>
      <c r="J1059" s="1"/>
      <c r="K1059" s="1"/>
      <c r="L1059" s="1"/>
      <c r="M1059" s="1"/>
      <c r="N1059" s="1"/>
      <c r="O1059" s="1"/>
      <c r="P1059" s="1"/>
      <c r="Q1059" s="1"/>
      <c r="R1059" s="1"/>
      <c r="S1059" s="1"/>
      <c r="T1059" s="1"/>
    </row>
    <row r="1060" spans="1:20" ht="9.75" customHeight="1">
      <c r="A1060" s="1"/>
      <c r="B1060" s="1"/>
      <c r="C1060" s="1"/>
      <c r="D1060" s="1"/>
      <c r="E1060" s="1"/>
      <c r="F1060" s="1"/>
      <c r="G1060" s="1"/>
      <c r="H1060" s="1"/>
      <c r="I1060" s="1"/>
      <c r="J1060" s="1"/>
      <c r="K1060" s="1"/>
      <c r="L1060" s="1"/>
      <c r="M1060" s="1"/>
      <c r="N1060" s="1"/>
      <c r="O1060" s="1"/>
      <c r="P1060" s="1"/>
      <c r="Q1060" s="1"/>
      <c r="R1060" s="1"/>
      <c r="S1060" s="1"/>
      <c r="T1060" s="1"/>
    </row>
    <row r="1061" spans="1:20" ht="9.75" customHeight="1">
      <c r="A1061" s="1"/>
      <c r="B1061" s="1"/>
      <c r="C1061" s="1"/>
      <c r="D1061" s="1"/>
      <c r="E1061" s="1"/>
      <c r="F1061" s="1"/>
      <c r="G1061" s="1"/>
      <c r="H1061" s="1"/>
      <c r="I1061" s="1"/>
      <c r="J1061" s="1"/>
      <c r="K1061" s="1"/>
      <c r="L1061" s="1"/>
      <c r="M1061" s="1"/>
      <c r="N1061" s="1"/>
      <c r="O1061" s="1"/>
      <c r="P1061" s="1"/>
      <c r="Q1061" s="1"/>
      <c r="R1061" s="1"/>
      <c r="S1061" s="1"/>
      <c r="T1061" s="1"/>
    </row>
    <row r="1062" spans="1:20" ht="9.75" customHeight="1">
      <c r="A1062" s="1"/>
      <c r="B1062" s="1"/>
      <c r="C1062" s="1"/>
      <c r="D1062" s="1"/>
      <c r="E1062" s="1"/>
      <c r="F1062" s="1"/>
      <c r="G1062" s="1"/>
      <c r="H1062" s="1"/>
      <c r="I1062" s="1"/>
      <c r="J1062" s="1"/>
      <c r="K1062" s="1"/>
      <c r="L1062" s="1"/>
      <c r="M1062" s="1"/>
      <c r="N1062" s="1"/>
      <c r="O1062" s="1"/>
      <c r="P1062" s="1"/>
      <c r="Q1062" s="1"/>
      <c r="R1062" s="1"/>
      <c r="S1062" s="1"/>
      <c r="T1062" s="1"/>
    </row>
    <row r="1063" spans="1:20" ht="9.75" customHeight="1">
      <c r="A1063" s="1"/>
      <c r="B1063" s="1"/>
      <c r="C1063" s="1"/>
      <c r="D1063" s="1"/>
      <c r="E1063" s="1"/>
      <c r="F1063" s="1"/>
      <c r="G1063" s="1"/>
      <c r="H1063" s="1"/>
      <c r="I1063" s="1"/>
      <c r="J1063" s="1"/>
      <c r="K1063" s="1"/>
      <c r="L1063" s="1"/>
      <c r="M1063" s="1"/>
      <c r="N1063" s="1"/>
      <c r="O1063" s="1"/>
      <c r="P1063" s="1"/>
      <c r="Q1063" s="1"/>
      <c r="R1063" s="1"/>
      <c r="S1063" s="1"/>
      <c r="T1063" s="1"/>
    </row>
    <row r="1064" spans="1:20" ht="9.75" customHeight="1">
      <c r="A1064" s="1"/>
      <c r="B1064" s="1"/>
      <c r="C1064" s="1"/>
      <c r="D1064" s="1"/>
      <c r="E1064" s="1"/>
      <c r="F1064" s="1"/>
      <c r="G1064" s="1"/>
      <c r="H1064" s="1"/>
      <c r="I1064" s="1"/>
      <c r="J1064" s="1"/>
      <c r="K1064" s="1"/>
      <c r="L1064" s="1"/>
      <c r="M1064" s="1"/>
      <c r="N1064" s="1"/>
      <c r="O1064" s="1"/>
      <c r="P1064" s="1"/>
      <c r="Q1064" s="1"/>
      <c r="R1064" s="1"/>
      <c r="S1064" s="1"/>
      <c r="T1064" s="1"/>
    </row>
    <row r="1065" spans="1:20" ht="9.75" customHeight="1">
      <c r="A1065" s="1"/>
      <c r="B1065" s="1"/>
      <c r="C1065" s="1"/>
      <c r="D1065" s="1"/>
      <c r="E1065" s="1"/>
      <c r="F1065" s="1"/>
      <c r="G1065" s="1"/>
      <c r="H1065" s="1"/>
      <c r="I1065" s="1"/>
      <c r="J1065" s="1"/>
      <c r="K1065" s="1"/>
      <c r="L1065" s="1"/>
      <c r="M1065" s="1"/>
      <c r="N1065" s="1"/>
      <c r="O1065" s="1"/>
      <c r="P1065" s="1"/>
      <c r="Q1065" s="1"/>
      <c r="R1065" s="1"/>
      <c r="S1065" s="1"/>
      <c r="T1065" s="1"/>
    </row>
    <row r="1066" spans="1:20" ht="9.75" customHeight="1">
      <c r="A1066" s="1"/>
      <c r="B1066" s="1"/>
      <c r="C1066" s="1"/>
      <c r="D1066" s="1"/>
      <c r="E1066" s="1"/>
      <c r="F1066" s="1"/>
      <c r="G1066" s="1"/>
      <c r="H1066" s="1"/>
      <c r="I1066" s="1"/>
      <c r="J1066" s="1"/>
      <c r="K1066" s="1"/>
      <c r="L1066" s="1"/>
      <c r="M1066" s="1"/>
      <c r="N1066" s="1"/>
      <c r="O1066" s="1"/>
      <c r="P1066" s="1"/>
      <c r="Q1066" s="1"/>
      <c r="R1066" s="1"/>
      <c r="S1066" s="1"/>
      <c r="T1066" s="1"/>
    </row>
    <row r="1067" spans="1:20" ht="9.75" customHeight="1">
      <c r="A1067" s="1"/>
      <c r="B1067" s="1"/>
      <c r="C1067" s="1"/>
      <c r="D1067" s="1"/>
      <c r="E1067" s="1"/>
      <c r="F1067" s="1"/>
      <c r="G1067" s="1"/>
      <c r="H1067" s="1"/>
      <c r="I1067" s="1"/>
      <c r="J1067" s="1"/>
      <c r="K1067" s="1"/>
      <c r="L1067" s="1"/>
      <c r="M1067" s="1"/>
      <c r="N1067" s="1"/>
      <c r="O1067" s="1"/>
      <c r="P1067" s="1"/>
      <c r="Q1067" s="1"/>
      <c r="R1067" s="1"/>
      <c r="S1067" s="1"/>
      <c r="T1067" s="1"/>
    </row>
    <row r="1068" spans="1:20" ht="9.75" customHeight="1">
      <c r="A1068" s="1"/>
      <c r="B1068" s="1"/>
      <c r="C1068" s="1"/>
      <c r="D1068" s="1"/>
      <c r="E1068" s="1"/>
      <c r="F1068" s="1"/>
      <c r="G1068" s="1"/>
      <c r="H1068" s="1"/>
      <c r="I1068" s="1"/>
      <c r="J1068" s="1"/>
      <c r="K1068" s="1"/>
      <c r="L1068" s="1"/>
      <c r="M1068" s="1"/>
      <c r="N1068" s="1"/>
      <c r="O1068" s="1"/>
      <c r="P1068" s="1"/>
      <c r="Q1068" s="1"/>
      <c r="R1068" s="1"/>
      <c r="S1068" s="1"/>
      <c r="T1068" s="1"/>
    </row>
    <row r="1069" spans="1:20" ht="9.75" customHeight="1">
      <c r="A1069" s="1"/>
      <c r="B1069" s="1"/>
      <c r="C1069" s="1"/>
      <c r="D1069" s="1"/>
      <c r="E1069" s="1"/>
      <c r="F1069" s="1"/>
      <c r="G1069" s="1"/>
      <c r="H1069" s="1"/>
      <c r="I1069" s="1"/>
      <c r="J1069" s="1"/>
      <c r="K1069" s="1"/>
      <c r="L1069" s="1"/>
      <c r="M1069" s="1"/>
      <c r="N1069" s="1"/>
      <c r="O1069" s="1"/>
      <c r="P1069" s="1"/>
      <c r="Q1069" s="1"/>
      <c r="R1069" s="1"/>
      <c r="S1069" s="1"/>
      <c r="T1069" s="1"/>
    </row>
    <row r="1070" spans="1:20" ht="9.75" customHeight="1">
      <c r="A1070" s="1"/>
      <c r="B1070" s="1"/>
      <c r="C1070" s="1"/>
      <c r="D1070" s="1"/>
      <c r="E1070" s="1"/>
      <c r="F1070" s="1"/>
      <c r="G1070" s="1"/>
      <c r="H1070" s="1"/>
      <c r="I1070" s="1"/>
      <c r="J1070" s="1"/>
      <c r="K1070" s="1"/>
      <c r="L1070" s="1"/>
      <c r="M1070" s="1"/>
      <c r="N1070" s="1"/>
      <c r="O1070" s="1"/>
      <c r="P1070" s="1"/>
      <c r="Q1070" s="1"/>
      <c r="R1070" s="1"/>
      <c r="S1070" s="1"/>
      <c r="T1070" s="1"/>
    </row>
    <row r="1071" spans="1:20" ht="9.75" customHeight="1">
      <c r="A1071" s="1"/>
      <c r="B1071" s="1"/>
      <c r="C1071" s="1"/>
      <c r="D1071" s="1"/>
      <c r="E1071" s="1"/>
      <c r="F1071" s="1"/>
      <c r="G1071" s="1"/>
      <c r="H1071" s="1"/>
      <c r="I1071" s="1"/>
      <c r="J1071" s="1"/>
      <c r="K1071" s="1"/>
      <c r="L1071" s="1"/>
      <c r="M1071" s="1"/>
      <c r="N1071" s="1"/>
      <c r="O1071" s="1"/>
      <c r="P1071" s="1"/>
      <c r="Q1071" s="1"/>
      <c r="R1071" s="1"/>
      <c r="S1071" s="1"/>
      <c r="T1071" s="1"/>
    </row>
    <row r="1072" spans="1:20" ht="9.75" customHeight="1">
      <c r="A1072" s="1"/>
      <c r="B1072" s="1"/>
      <c r="C1072" s="1"/>
      <c r="D1072" s="1"/>
      <c r="E1072" s="1"/>
      <c r="F1072" s="1"/>
      <c r="G1072" s="1"/>
      <c r="H1072" s="1"/>
      <c r="I1072" s="1"/>
      <c r="J1072" s="1"/>
      <c r="K1072" s="1"/>
      <c r="L1072" s="1"/>
      <c r="M1072" s="1"/>
      <c r="N1072" s="1"/>
      <c r="O1072" s="1"/>
      <c r="P1072" s="1"/>
      <c r="Q1072" s="1"/>
      <c r="R1072" s="1"/>
      <c r="S1072" s="1"/>
      <c r="T1072" s="1"/>
    </row>
    <row r="1073" spans="1:20" ht="9.75" customHeight="1">
      <c r="A1073" s="1"/>
      <c r="B1073" s="1"/>
      <c r="C1073" s="1"/>
      <c r="D1073" s="1"/>
      <c r="E1073" s="1"/>
      <c r="F1073" s="1"/>
      <c r="G1073" s="1"/>
      <c r="H1073" s="1"/>
      <c r="I1073" s="1"/>
      <c r="J1073" s="1"/>
      <c r="K1073" s="1"/>
      <c r="L1073" s="1"/>
      <c r="M1073" s="1"/>
      <c r="N1073" s="1"/>
      <c r="O1073" s="1"/>
      <c r="P1073" s="1"/>
      <c r="Q1073" s="1"/>
      <c r="R1073" s="1"/>
      <c r="S1073" s="1"/>
      <c r="T1073" s="1"/>
    </row>
    <row r="1074" spans="1:20" ht="9.75" customHeight="1">
      <c r="A1074" s="1"/>
      <c r="B1074" s="1"/>
      <c r="C1074" s="1"/>
      <c r="D1074" s="1"/>
      <c r="E1074" s="1"/>
      <c r="F1074" s="1"/>
      <c r="G1074" s="1"/>
      <c r="H1074" s="1"/>
      <c r="I1074" s="1"/>
      <c r="J1074" s="1"/>
      <c r="K1074" s="1"/>
      <c r="L1074" s="1"/>
      <c r="M1074" s="1"/>
      <c r="N1074" s="1"/>
      <c r="O1074" s="1"/>
      <c r="P1074" s="1"/>
      <c r="Q1074" s="1"/>
      <c r="R1074" s="1"/>
      <c r="S1074" s="1"/>
      <c r="T1074" s="1"/>
    </row>
    <row r="1075" spans="1:20" ht="9.75" customHeight="1">
      <c r="A1075" s="1"/>
      <c r="B1075" s="1"/>
      <c r="C1075" s="1"/>
      <c r="D1075" s="1"/>
      <c r="E1075" s="1"/>
      <c r="F1075" s="1"/>
      <c r="G1075" s="1"/>
      <c r="H1075" s="1"/>
      <c r="I1075" s="1"/>
      <c r="J1075" s="1"/>
      <c r="K1075" s="1"/>
      <c r="L1075" s="1"/>
      <c r="M1075" s="1"/>
      <c r="N1075" s="1"/>
      <c r="O1075" s="1"/>
      <c r="P1075" s="1"/>
      <c r="Q1075" s="1"/>
      <c r="R1075" s="1"/>
      <c r="S1075" s="1"/>
      <c r="T1075" s="1"/>
    </row>
    <row r="1076" spans="1:20" ht="9.75" customHeight="1">
      <c r="A1076" s="1"/>
      <c r="B1076" s="1"/>
      <c r="C1076" s="1"/>
      <c r="D1076" s="1"/>
      <c r="E1076" s="1"/>
      <c r="F1076" s="1"/>
      <c r="G1076" s="1"/>
      <c r="H1076" s="1"/>
      <c r="I1076" s="1"/>
      <c r="J1076" s="1"/>
      <c r="K1076" s="1"/>
      <c r="L1076" s="1"/>
      <c r="M1076" s="1"/>
      <c r="N1076" s="1"/>
      <c r="O1076" s="1"/>
      <c r="P1076" s="1"/>
      <c r="Q1076" s="1"/>
      <c r="R1076" s="1"/>
      <c r="S1076" s="1"/>
      <c r="T1076" s="1"/>
    </row>
    <row r="1077" spans="1:20" ht="9.75" customHeight="1">
      <c r="A1077" s="1"/>
      <c r="B1077" s="1"/>
      <c r="C1077" s="1"/>
      <c r="D1077" s="1"/>
      <c r="E1077" s="1"/>
      <c r="F1077" s="1"/>
      <c r="G1077" s="1"/>
      <c r="H1077" s="1"/>
      <c r="I1077" s="1"/>
      <c r="J1077" s="1"/>
      <c r="K1077" s="1"/>
      <c r="L1077" s="1"/>
      <c r="M1077" s="1"/>
      <c r="N1077" s="1"/>
      <c r="O1077" s="1"/>
      <c r="P1077" s="1"/>
      <c r="Q1077" s="1"/>
      <c r="R1077" s="1"/>
      <c r="S1077" s="1"/>
      <c r="T1077" s="1"/>
    </row>
    <row r="1078" spans="1:20" ht="9.75" customHeight="1">
      <c r="A1078" s="1"/>
      <c r="B1078" s="1"/>
      <c r="C1078" s="1"/>
      <c r="D1078" s="1"/>
      <c r="E1078" s="1"/>
      <c r="F1078" s="1"/>
      <c r="G1078" s="1"/>
      <c r="H1078" s="1"/>
      <c r="I1078" s="1"/>
      <c r="J1078" s="1"/>
      <c r="K1078" s="1"/>
      <c r="L1078" s="1"/>
      <c r="M1078" s="1"/>
      <c r="N1078" s="1"/>
      <c r="O1078" s="1"/>
      <c r="P1078" s="1"/>
      <c r="Q1078" s="1"/>
      <c r="R1078" s="1"/>
      <c r="S1078" s="1"/>
      <c r="T1078" s="1"/>
    </row>
    <row r="1079" spans="1:20" ht="9.75" customHeight="1">
      <c r="A1079" s="1"/>
      <c r="B1079" s="1"/>
      <c r="C1079" s="1"/>
      <c r="D1079" s="1"/>
      <c r="E1079" s="1"/>
      <c r="F1079" s="1"/>
      <c r="G1079" s="1"/>
      <c r="H1079" s="1"/>
      <c r="I1079" s="1"/>
      <c r="J1079" s="1"/>
      <c r="K1079" s="1"/>
      <c r="L1079" s="1"/>
      <c r="M1079" s="1"/>
      <c r="N1079" s="1"/>
      <c r="O1079" s="1"/>
      <c r="P1079" s="1"/>
      <c r="Q1079" s="1"/>
      <c r="R1079" s="1"/>
      <c r="S1079" s="1"/>
      <c r="T1079" s="1"/>
    </row>
    <row r="1080" spans="1:20" ht="9.75" customHeight="1">
      <c r="A1080" s="1"/>
      <c r="B1080" s="1"/>
      <c r="C1080" s="1"/>
      <c r="D1080" s="1"/>
      <c r="E1080" s="1"/>
      <c r="F1080" s="1"/>
      <c r="G1080" s="1"/>
      <c r="H1080" s="1"/>
      <c r="I1080" s="1"/>
      <c r="J1080" s="1"/>
      <c r="K1080" s="1"/>
      <c r="L1080" s="1"/>
      <c r="M1080" s="1"/>
      <c r="N1080" s="1"/>
      <c r="O1080" s="1"/>
      <c r="P1080" s="1"/>
      <c r="Q1080" s="1"/>
      <c r="R1080" s="1"/>
      <c r="S1080" s="1"/>
      <c r="T1080" s="1"/>
    </row>
    <row r="1081" spans="1:20" ht="9.75" customHeight="1">
      <c r="A1081" s="1"/>
      <c r="B1081" s="1"/>
      <c r="C1081" s="1"/>
      <c r="D1081" s="1"/>
      <c r="E1081" s="1"/>
      <c r="F1081" s="1"/>
      <c r="G1081" s="1"/>
      <c r="H1081" s="1"/>
      <c r="I1081" s="1"/>
      <c r="J1081" s="1"/>
      <c r="K1081" s="1"/>
      <c r="L1081" s="1"/>
      <c r="M1081" s="1"/>
      <c r="N1081" s="1"/>
      <c r="O1081" s="1"/>
      <c r="P1081" s="1"/>
      <c r="Q1081" s="1"/>
      <c r="R1081" s="1"/>
      <c r="S1081" s="1"/>
      <c r="T1081" s="1"/>
    </row>
    <row r="1082" spans="1:20" ht="9.75" customHeight="1">
      <c r="A1082" s="1"/>
      <c r="B1082" s="1"/>
      <c r="C1082" s="1"/>
      <c r="D1082" s="1"/>
      <c r="E1082" s="1"/>
      <c r="F1082" s="1"/>
      <c r="G1082" s="1"/>
      <c r="H1082" s="1"/>
      <c r="I1082" s="1"/>
      <c r="J1082" s="1"/>
      <c r="K1082" s="1"/>
      <c r="L1082" s="1"/>
      <c r="M1082" s="1"/>
      <c r="N1082" s="1"/>
      <c r="O1082" s="1"/>
      <c r="P1082" s="1"/>
      <c r="Q1082" s="1"/>
      <c r="R1082" s="1"/>
      <c r="S1082" s="1"/>
      <c r="T1082" s="1"/>
    </row>
    <row r="1083" spans="1:20" ht="9.75" customHeight="1">
      <c r="A1083" s="1"/>
      <c r="B1083" s="1"/>
      <c r="C1083" s="1"/>
      <c r="D1083" s="1"/>
      <c r="E1083" s="1"/>
      <c r="F1083" s="1"/>
      <c r="G1083" s="1"/>
      <c r="H1083" s="1"/>
      <c r="I1083" s="1"/>
      <c r="J1083" s="1"/>
      <c r="K1083" s="1"/>
      <c r="L1083" s="1"/>
      <c r="M1083" s="1"/>
      <c r="N1083" s="1"/>
      <c r="O1083" s="1"/>
      <c r="P1083" s="1"/>
      <c r="Q1083" s="1"/>
      <c r="R1083" s="1"/>
      <c r="S1083" s="1"/>
      <c r="T1083" s="1"/>
    </row>
    <row r="1084" spans="1:20" ht="9.75" customHeight="1">
      <c r="A1084" s="1"/>
      <c r="B1084" s="1"/>
      <c r="C1084" s="1"/>
      <c r="D1084" s="1"/>
      <c r="E1084" s="1"/>
      <c r="F1084" s="1"/>
      <c r="G1084" s="1"/>
      <c r="H1084" s="1"/>
      <c r="I1084" s="1"/>
      <c r="J1084" s="1"/>
      <c r="K1084" s="1"/>
      <c r="L1084" s="1"/>
      <c r="M1084" s="1"/>
      <c r="N1084" s="1"/>
      <c r="O1084" s="1"/>
      <c r="P1084" s="1"/>
      <c r="Q1084" s="1"/>
      <c r="R1084" s="1"/>
      <c r="S1084" s="1"/>
      <c r="T1084" s="1"/>
    </row>
    <row r="1085" spans="1:20" ht="9.75" customHeight="1">
      <c r="A1085" s="1"/>
      <c r="B1085" s="1"/>
      <c r="C1085" s="1"/>
      <c r="D1085" s="1"/>
      <c r="E1085" s="1"/>
      <c r="F1085" s="1"/>
      <c r="G1085" s="1"/>
      <c r="H1085" s="1"/>
      <c r="I1085" s="1"/>
      <c r="J1085" s="1"/>
      <c r="K1085" s="1"/>
      <c r="L1085" s="1"/>
      <c r="M1085" s="1"/>
      <c r="N1085" s="1"/>
      <c r="O1085" s="1"/>
      <c r="P1085" s="1"/>
      <c r="Q1085" s="1"/>
      <c r="R1085" s="1"/>
      <c r="S1085" s="1"/>
      <c r="T1085" s="1"/>
    </row>
    <row r="1086" spans="1:20" ht="9.75" customHeight="1">
      <c r="A1086" s="1"/>
      <c r="B1086" s="1"/>
      <c r="C1086" s="1"/>
      <c r="D1086" s="1"/>
      <c r="E1086" s="1"/>
      <c r="F1086" s="1"/>
      <c r="G1086" s="1"/>
      <c r="H1086" s="1"/>
      <c r="I1086" s="1"/>
      <c r="J1086" s="1"/>
      <c r="K1086" s="1"/>
      <c r="L1086" s="1"/>
      <c r="M1086" s="1"/>
      <c r="N1086" s="1"/>
      <c r="O1086" s="1"/>
      <c r="P1086" s="1"/>
      <c r="Q1086" s="1"/>
      <c r="R1086" s="1"/>
      <c r="S1086" s="1"/>
      <c r="T1086" s="1"/>
    </row>
    <row r="1087" spans="1:20" ht="9.75" customHeight="1">
      <c r="A1087" s="1"/>
      <c r="B1087" s="1"/>
      <c r="C1087" s="1"/>
      <c r="D1087" s="1"/>
      <c r="E1087" s="1"/>
      <c r="F1087" s="1"/>
      <c r="G1087" s="1"/>
      <c r="H1087" s="1"/>
      <c r="I1087" s="1"/>
      <c r="J1087" s="1"/>
      <c r="K1087" s="1"/>
      <c r="L1087" s="1"/>
      <c r="M1087" s="1"/>
      <c r="N1087" s="1"/>
      <c r="O1087" s="1"/>
      <c r="P1087" s="1"/>
      <c r="Q1087" s="1"/>
      <c r="R1087" s="1"/>
      <c r="S1087" s="1"/>
      <c r="T1087" s="1"/>
    </row>
    <row r="1088" spans="1:20" ht="9.75" customHeight="1">
      <c r="A1088" s="1"/>
      <c r="B1088" s="1"/>
      <c r="C1088" s="1"/>
      <c r="D1088" s="1"/>
      <c r="E1088" s="1"/>
      <c r="F1088" s="1"/>
      <c r="G1088" s="1"/>
      <c r="H1088" s="1"/>
      <c r="I1088" s="1"/>
      <c r="J1088" s="1"/>
      <c r="K1088" s="1"/>
      <c r="L1088" s="1"/>
      <c r="M1088" s="1"/>
      <c r="N1088" s="1"/>
      <c r="O1088" s="1"/>
      <c r="P1088" s="1"/>
      <c r="Q1088" s="1"/>
      <c r="R1088" s="1"/>
      <c r="S1088" s="1"/>
      <c r="T1088" s="1"/>
    </row>
    <row r="1089" spans="1:20" ht="9.75" customHeight="1">
      <c r="A1089" s="1"/>
      <c r="B1089" s="1"/>
      <c r="C1089" s="1"/>
      <c r="D1089" s="1"/>
      <c r="E1089" s="1"/>
      <c r="F1089" s="1"/>
      <c r="G1089" s="1"/>
      <c r="H1089" s="1"/>
      <c r="I1089" s="1"/>
      <c r="J1089" s="1"/>
      <c r="K1089" s="1"/>
      <c r="L1089" s="1"/>
      <c r="M1089" s="1"/>
      <c r="N1089" s="1"/>
      <c r="O1089" s="1"/>
      <c r="P1089" s="1"/>
      <c r="Q1089" s="1"/>
      <c r="R1089" s="1"/>
      <c r="S1089" s="1"/>
      <c r="T1089" s="1"/>
    </row>
    <row r="1090" spans="1:20" ht="9.75" customHeight="1">
      <c r="A1090" s="1"/>
      <c r="B1090" s="1"/>
      <c r="C1090" s="1"/>
      <c r="D1090" s="1"/>
      <c r="E1090" s="1"/>
      <c r="F1090" s="1"/>
      <c r="G1090" s="1"/>
      <c r="H1090" s="1"/>
      <c r="I1090" s="1"/>
      <c r="J1090" s="1"/>
      <c r="K1090" s="1"/>
      <c r="L1090" s="1"/>
      <c r="M1090" s="1"/>
      <c r="N1090" s="1"/>
      <c r="O1090" s="1"/>
      <c r="P1090" s="1"/>
      <c r="Q1090" s="1"/>
      <c r="R1090" s="1"/>
      <c r="S1090" s="1"/>
      <c r="T1090" s="1"/>
    </row>
    <row r="1091" spans="1:20" ht="9.75" customHeight="1">
      <c r="A1091" s="1"/>
      <c r="B1091" s="1"/>
      <c r="C1091" s="1"/>
      <c r="D1091" s="1"/>
      <c r="E1091" s="1"/>
      <c r="F1091" s="1"/>
      <c r="G1091" s="1"/>
      <c r="H1091" s="1"/>
      <c r="I1091" s="1"/>
      <c r="J1091" s="1"/>
      <c r="K1091" s="1"/>
      <c r="L1091" s="1"/>
      <c r="M1091" s="1"/>
      <c r="N1091" s="1"/>
      <c r="O1091" s="1"/>
      <c r="P1091" s="1"/>
      <c r="Q1091" s="1"/>
      <c r="R1091" s="1"/>
      <c r="S1091" s="1"/>
      <c r="T1091" s="1"/>
    </row>
    <row r="1092" spans="1:20" ht="9.75" customHeight="1">
      <c r="A1092" s="1"/>
      <c r="B1092" s="1"/>
      <c r="C1092" s="1"/>
      <c r="D1092" s="1"/>
      <c r="E1092" s="1"/>
      <c r="F1092" s="1"/>
      <c r="G1092" s="1"/>
      <c r="H1092" s="1"/>
      <c r="I1092" s="1"/>
      <c r="J1092" s="1"/>
      <c r="K1092" s="1"/>
      <c r="L1092" s="1"/>
      <c r="M1092" s="1"/>
      <c r="N1092" s="1"/>
      <c r="O1092" s="1"/>
      <c r="P1092" s="1"/>
      <c r="Q1092" s="1"/>
      <c r="R1092" s="1"/>
      <c r="S1092" s="1"/>
      <c r="T1092" s="1"/>
    </row>
    <row r="1093" spans="1:20" ht="9.75" customHeight="1">
      <c r="A1093" s="1"/>
      <c r="B1093" s="1"/>
      <c r="C1093" s="1"/>
      <c r="D1093" s="1"/>
      <c r="E1093" s="1"/>
      <c r="F1093" s="1"/>
      <c r="G1093" s="1"/>
      <c r="H1093" s="1"/>
      <c r="I1093" s="1"/>
      <c r="J1093" s="1"/>
      <c r="K1093" s="1"/>
      <c r="L1093" s="1"/>
      <c r="M1093" s="1"/>
      <c r="N1093" s="1"/>
      <c r="O1093" s="1"/>
      <c r="P1093" s="1"/>
      <c r="Q1093" s="1"/>
      <c r="R1093" s="1"/>
      <c r="S1093" s="1"/>
      <c r="T1093" s="1"/>
    </row>
    <row r="1094" spans="1:20" ht="9.75" customHeight="1">
      <c r="A1094" s="1"/>
      <c r="B1094" s="1"/>
      <c r="C1094" s="1"/>
      <c r="D1094" s="1"/>
      <c r="E1094" s="1"/>
      <c r="F1094" s="1"/>
      <c r="G1094" s="1"/>
      <c r="H1094" s="1"/>
      <c r="I1094" s="1"/>
      <c r="J1094" s="1"/>
      <c r="K1094" s="1"/>
      <c r="L1094" s="1"/>
      <c r="M1094" s="1"/>
      <c r="N1094" s="1"/>
      <c r="O1094" s="1"/>
      <c r="P1094" s="1"/>
      <c r="Q1094" s="1"/>
      <c r="R1094" s="1"/>
      <c r="S1094" s="1"/>
      <c r="T1094" s="1"/>
    </row>
    <row r="1095" spans="1:20" ht="9.75" customHeight="1">
      <c r="A1095" s="1"/>
      <c r="B1095" s="1"/>
      <c r="C1095" s="1"/>
      <c r="D1095" s="1"/>
      <c r="E1095" s="1"/>
      <c r="F1095" s="1"/>
      <c r="G1095" s="1"/>
      <c r="H1095" s="1"/>
      <c r="I1095" s="1"/>
      <c r="J1095" s="1"/>
      <c r="K1095" s="1"/>
      <c r="L1095" s="1"/>
      <c r="M1095" s="1"/>
      <c r="N1095" s="1"/>
      <c r="O1095" s="1"/>
      <c r="P1095" s="1"/>
      <c r="Q1095" s="1"/>
      <c r="R1095" s="1"/>
      <c r="S1095" s="1"/>
      <c r="T1095" s="1"/>
    </row>
    <row r="1096" spans="1:20" ht="9.75" customHeight="1">
      <c r="A1096" s="1"/>
      <c r="B1096" s="1"/>
      <c r="C1096" s="1"/>
      <c r="D1096" s="1"/>
      <c r="E1096" s="1"/>
      <c r="F1096" s="1"/>
      <c r="G1096" s="1"/>
      <c r="H1096" s="1"/>
      <c r="I1096" s="1"/>
      <c r="J1096" s="1"/>
      <c r="K1096" s="1"/>
      <c r="L1096" s="1"/>
      <c r="M1096" s="1"/>
      <c r="N1096" s="1"/>
      <c r="O1096" s="1"/>
      <c r="P1096" s="1"/>
      <c r="Q1096" s="1"/>
      <c r="R1096" s="1"/>
      <c r="S1096" s="1"/>
      <c r="T1096" s="1"/>
    </row>
    <row r="1097" spans="1:20" ht="9.75" customHeight="1">
      <c r="A1097" s="1"/>
      <c r="B1097" s="1"/>
      <c r="C1097" s="1"/>
      <c r="D1097" s="1"/>
      <c r="E1097" s="1"/>
      <c r="F1097" s="1"/>
      <c r="G1097" s="1"/>
      <c r="H1097" s="1"/>
      <c r="I1097" s="1"/>
      <c r="J1097" s="1"/>
      <c r="K1097" s="1"/>
      <c r="L1097" s="1"/>
      <c r="M1097" s="1"/>
      <c r="N1097" s="1"/>
      <c r="O1097" s="1"/>
      <c r="P1097" s="1"/>
      <c r="Q1097" s="1"/>
      <c r="R1097" s="1"/>
      <c r="S1097" s="1"/>
      <c r="T1097" s="1"/>
    </row>
    <row r="1098" spans="1:20" ht="9.75" customHeight="1">
      <c r="A1098" s="1"/>
      <c r="B1098" s="1"/>
      <c r="C1098" s="1"/>
      <c r="D1098" s="1"/>
      <c r="E1098" s="1"/>
      <c r="F1098" s="1"/>
      <c r="G1098" s="1"/>
      <c r="H1098" s="1"/>
      <c r="I1098" s="1"/>
      <c r="J1098" s="1"/>
      <c r="K1098" s="1"/>
      <c r="L1098" s="1"/>
      <c r="M1098" s="1"/>
      <c r="N1098" s="1"/>
      <c r="O1098" s="1"/>
      <c r="P1098" s="1"/>
      <c r="Q1098" s="1"/>
      <c r="R1098" s="1"/>
      <c r="S1098" s="1"/>
      <c r="T1098" s="1"/>
    </row>
    <row r="1099" spans="1:20" ht="9.75" customHeight="1">
      <c r="A1099" s="1"/>
      <c r="B1099" s="1"/>
      <c r="C1099" s="1"/>
      <c r="D1099" s="1"/>
      <c r="E1099" s="1"/>
      <c r="F1099" s="1"/>
      <c r="G1099" s="1"/>
      <c r="H1099" s="1"/>
      <c r="I1099" s="1"/>
      <c r="J1099" s="1"/>
      <c r="K1099" s="1"/>
      <c r="L1099" s="1"/>
      <c r="M1099" s="1"/>
      <c r="N1099" s="1"/>
      <c r="O1099" s="1"/>
      <c r="P1099" s="1"/>
      <c r="Q1099" s="1"/>
      <c r="R1099" s="1"/>
      <c r="S1099" s="1"/>
      <c r="T1099" s="1"/>
    </row>
    <row r="1100" spans="1:20" ht="9.75" customHeight="1">
      <c r="A1100" s="1"/>
      <c r="B1100" s="1"/>
      <c r="C1100" s="1"/>
      <c r="D1100" s="1"/>
      <c r="E1100" s="1"/>
      <c r="F1100" s="1"/>
      <c r="G1100" s="1"/>
      <c r="H1100" s="1"/>
      <c r="I1100" s="1"/>
      <c r="J1100" s="1"/>
      <c r="K1100" s="1"/>
      <c r="L1100" s="1"/>
      <c r="M1100" s="1"/>
      <c r="N1100" s="1"/>
      <c r="O1100" s="1"/>
      <c r="P1100" s="1"/>
      <c r="Q1100" s="1"/>
      <c r="R1100" s="1"/>
      <c r="S1100" s="1"/>
      <c r="T1100" s="1"/>
    </row>
    <row r="1101" spans="1:20" ht="9.75" customHeight="1">
      <c r="A1101" s="1"/>
      <c r="B1101" s="1"/>
      <c r="C1101" s="1"/>
      <c r="D1101" s="1"/>
      <c r="E1101" s="1"/>
      <c r="F1101" s="1"/>
      <c r="G1101" s="1"/>
      <c r="H1101" s="1"/>
      <c r="I1101" s="1"/>
      <c r="J1101" s="1"/>
      <c r="K1101" s="1"/>
      <c r="L1101" s="1"/>
      <c r="M1101" s="1"/>
      <c r="N1101" s="1"/>
      <c r="O1101" s="1"/>
      <c r="P1101" s="1"/>
      <c r="Q1101" s="1"/>
      <c r="R1101" s="1"/>
      <c r="S1101" s="1"/>
      <c r="T1101" s="1"/>
    </row>
    <row r="1102" spans="1:20" ht="9.75" customHeight="1">
      <c r="A1102" s="1"/>
      <c r="B1102" s="1"/>
      <c r="C1102" s="1"/>
      <c r="D1102" s="1"/>
      <c r="E1102" s="1"/>
      <c r="F1102" s="1"/>
      <c r="G1102" s="1"/>
      <c r="H1102" s="1"/>
      <c r="I1102" s="1"/>
      <c r="J1102" s="1"/>
      <c r="K1102" s="1"/>
      <c r="L1102" s="1"/>
      <c r="M1102" s="1"/>
      <c r="N1102" s="1"/>
      <c r="O1102" s="1"/>
      <c r="P1102" s="1"/>
      <c r="Q1102" s="1"/>
      <c r="R1102" s="1"/>
      <c r="S1102" s="1"/>
      <c r="T1102" s="1"/>
    </row>
    <row r="1103" spans="1:20" ht="9.75" customHeight="1">
      <c r="A1103" s="1"/>
      <c r="B1103" s="1"/>
      <c r="C1103" s="1"/>
      <c r="D1103" s="1"/>
      <c r="E1103" s="1"/>
      <c r="F1103" s="1"/>
      <c r="G1103" s="1"/>
      <c r="H1103" s="1"/>
      <c r="I1103" s="1"/>
      <c r="J1103" s="1"/>
      <c r="K1103" s="1"/>
      <c r="L1103" s="1"/>
      <c r="M1103" s="1"/>
      <c r="N1103" s="1"/>
      <c r="O1103" s="1"/>
      <c r="P1103" s="1"/>
      <c r="Q1103" s="1"/>
      <c r="R1103" s="1"/>
      <c r="S1103" s="1"/>
      <c r="T1103" s="1"/>
    </row>
    <row r="1104" spans="1:20" ht="9.75" customHeight="1">
      <c r="A1104" s="1"/>
      <c r="B1104" s="1"/>
      <c r="C1104" s="1"/>
      <c r="D1104" s="1"/>
      <c r="E1104" s="1"/>
      <c r="F1104" s="1"/>
      <c r="G1104" s="1"/>
      <c r="H1104" s="1"/>
      <c r="I1104" s="1"/>
      <c r="J1104" s="1"/>
      <c r="K1104" s="1"/>
      <c r="L1104" s="1"/>
      <c r="M1104" s="1"/>
      <c r="N1104" s="1"/>
      <c r="O1104" s="1"/>
      <c r="P1104" s="1"/>
      <c r="Q1104" s="1"/>
      <c r="R1104" s="1"/>
      <c r="S1104" s="1"/>
      <c r="T1104" s="1"/>
    </row>
    <row r="1105" spans="1:20" ht="9.75" customHeight="1">
      <c r="A1105" s="1"/>
      <c r="B1105" s="1"/>
      <c r="C1105" s="1"/>
      <c r="D1105" s="1"/>
      <c r="E1105" s="1"/>
      <c r="F1105" s="1"/>
      <c r="G1105" s="1"/>
      <c r="H1105" s="1"/>
      <c r="I1105" s="1"/>
      <c r="J1105" s="1"/>
      <c r="K1105" s="1"/>
      <c r="L1105" s="1"/>
      <c r="M1105" s="1"/>
      <c r="N1105" s="1"/>
      <c r="O1105" s="1"/>
      <c r="P1105" s="1"/>
      <c r="Q1105" s="1"/>
      <c r="R1105" s="1"/>
      <c r="S1105" s="1"/>
      <c r="T1105" s="1"/>
    </row>
    <row r="1106" spans="1:20" ht="9.75" customHeight="1">
      <c r="A1106" s="1"/>
      <c r="B1106" s="1"/>
      <c r="C1106" s="1"/>
      <c r="D1106" s="1"/>
      <c r="E1106" s="1"/>
      <c r="F1106" s="1"/>
      <c r="G1106" s="1"/>
      <c r="H1106" s="1"/>
      <c r="I1106" s="1"/>
      <c r="J1106" s="1"/>
      <c r="K1106" s="1"/>
      <c r="L1106" s="1"/>
      <c r="M1106" s="1"/>
      <c r="N1106" s="1"/>
      <c r="O1106" s="1"/>
      <c r="P1106" s="1"/>
      <c r="Q1106" s="1"/>
      <c r="R1106" s="1"/>
      <c r="S1106" s="1"/>
      <c r="T1106" s="1"/>
    </row>
    <row r="1107" spans="1:20" ht="9.75" customHeight="1">
      <c r="A1107" s="1"/>
      <c r="B1107" s="1"/>
      <c r="C1107" s="1"/>
      <c r="D1107" s="1"/>
      <c r="E1107" s="1"/>
      <c r="F1107" s="1"/>
      <c r="G1107" s="1"/>
      <c r="H1107" s="1"/>
      <c r="I1107" s="1"/>
      <c r="J1107" s="1"/>
      <c r="K1107" s="1"/>
      <c r="L1107" s="1"/>
      <c r="M1107" s="1"/>
      <c r="N1107" s="1"/>
      <c r="O1107" s="1"/>
      <c r="P1107" s="1"/>
      <c r="Q1107" s="1"/>
      <c r="R1107" s="1"/>
      <c r="S1107" s="1"/>
      <c r="T1107" s="1"/>
    </row>
    <row r="1108" spans="1:20" ht="9.75" customHeight="1">
      <c r="A1108" s="1"/>
      <c r="B1108" s="1"/>
      <c r="C1108" s="1"/>
      <c r="D1108" s="1"/>
      <c r="E1108" s="1"/>
      <c r="F1108" s="1"/>
      <c r="G1108" s="1"/>
      <c r="H1108" s="1"/>
      <c r="I1108" s="1"/>
      <c r="J1108" s="1"/>
      <c r="K1108" s="1"/>
      <c r="L1108" s="1"/>
      <c r="M1108" s="1"/>
      <c r="N1108" s="1"/>
      <c r="O1108" s="1"/>
      <c r="P1108" s="1"/>
      <c r="Q1108" s="1"/>
      <c r="R1108" s="1"/>
      <c r="S1108" s="1"/>
      <c r="T1108" s="1"/>
    </row>
    <row r="1109" spans="1:20" ht="9.75" customHeight="1">
      <c r="A1109" s="1"/>
      <c r="B1109" s="1"/>
      <c r="C1109" s="1"/>
      <c r="D1109" s="1"/>
      <c r="E1109" s="1"/>
      <c r="F1109" s="1"/>
      <c r="G1109" s="1"/>
      <c r="H1109" s="1"/>
      <c r="I1109" s="1"/>
      <c r="J1109" s="1"/>
      <c r="K1109" s="1"/>
      <c r="L1109" s="1"/>
      <c r="M1109" s="1"/>
      <c r="N1109" s="1"/>
      <c r="O1109" s="1"/>
      <c r="P1109" s="1"/>
      <c r="Q1109" s="1"/>
      <c r="R1109" s="1"/>
      <c r="S1109" s="1"/>
      <c r="T1109" s="1"/>
    </row>
    <row r="1110" spans="1:20" ht="9.75" customHeight="1">
      <c r="A1110" s="1"/>
      <c r="B1110" s="1"/>
      <c r="C1110" s="1"/>
      <c r="D1110" s="1"/>
      <c r="E1110" s="1"/>
      <c r="F1110" s="1"/>
      <c r="G1110" s="1"/>
      <c r="H1110" s="1"/>
      <c r="I1110" s="1"/>
      <c r="J1110" s="1"/>
      <c r="K1110" s="1"/>
      <c r="L1110" s="1"/>
      <c r="M1110" s="1"/>
      <c r="N1110" s="1"/>
      <c r="O1110" s="1"/>
      <c r="P1110" s="1"/>
      <c r="Q1110" s="1"/>
      <c r="R1110" s="1"/>
      <c r="S1110" s="1"/>
      <c r="T1110" s="1"/>
    </row>
    <row r="1111" spans="1:20" ht="9.75" customHeight="1">
      <c r="A1111" s="1"/>
      <c r="B1111" s="1"/>
      <c r="C1111" s="1"/>
      <c r="D1111" s="1"/>
      <c r="E1111" s="1"/>
      <c r="F1111" s="1"/>
      <c r="G1111" s="1"/>
      <c r="H1111" s="1"/>
      <c r="I1111" s="1"/>
      <c r="J1111" s="1"/>
      <c r="K1111" s="1"/>
      <c r="L1111" s="1"/>
      <c r="M1111" s="1"/>
      <c r="N1111" s="1"/>
      <c r="O1111" s="1"/>
      <c r="P1111" s="1"/>
      <c r="Q1111" s="1"/>
      <c r="R1111" s="1"/>
      <c r="S1111" s="1"/>
      <c r="T1111" s="1"/>
    </row>
    <row r="1112" spans="1:20" ht="9.75" customHeight="1">
      <c r="A1112" s="1"/>
      <c r="B1112" s="1"/>
      <c r="C1112" s="1"/>
      <c r="D1112" s="1"/>
      <c r="E1112" s="1"/>
      <c r="F1112" s="1"/>
      <c r="G1112" s="1"/>
      <c r="H1112" s="1"/>
      <c r="I1112" s="1"/>
      <c r="J1112" s="1"/>
      <c r="K1112" s="1"/>
      <c r="L1112" s="1"/>
      <c r="M1112" s="1"/>
      <c r="N1112" s="1"/>
      <c r="O1112" s="1"/>
      <c r="P1112" s="1"/>
      <c r="Q1112" s="1"/>
      <c r="R1112" s="1"/>
      <c r="S1112" s="1"/>
      <c r="T1112" s="1"/>
    </row>
    <row r="1113" spans="1:20" ht="9.75" customHeight="1">
      <c r="A1113" s="1"/>
      <c r="B1113" s="1"/>
      <c r="C1113" s="1"/>
      <c r="D1113" s="1"/>
      <c r="E1113" s="1"/>
      <c r="F1113" s="1"/>
      <c r="G1113" s="1"/>
      <c r="H1113" s="1"/>
      <c r="I1113" s="1"/>
      <c r="J1113" s="1"/>
      <c r="K1113" s="1"/>
      <c r="L1113" s="1"/>
      <c r="M1113" s="1"/>
      <c r="N1113" s="1"/>
      <c r="O1113" s="1"/>
      <c r="P1113" s="1"/>
      <c r="Q1113" s="1"/>
      <c r="R1113" s="1"/>
      <c r="S1113" s="1"/>
      <c r="T1113" s="1"/>
    </row>
    <row r="1114" spans="1:20" ht="9.75" customHeight="1">
      <c r="A1114" s="1"/>
      <c r="B1114" s="1"/>
      <c r="C1114" s="1"/>
      <c r="D1114" s="1"/>
      <c r="E1114" s="1"/>
      <c r="F1114" s="1"/>
      <c r="G1114" s="1"/>
      <c r="H1114" s="1"/>
      <c r="I1114" s="1"/>
      <c r="J1114" s="1"/>
      <c r="K1114" s="1"/>
      <c r="L1114" s="1"/>
      <c r="M1114" s="1"/>
      <c r="N1114" s="1"/>
      <c r="O1114" s="1"/>
      <c r="P1114" s="1"/>
      <c r="Q1114" s="1"/>
      <c r="R1114" s="1"/>
      <c r="S1114" s="1"/>
      <c r="T1114" s="1"/>
    </row>
    <row r="1115" spans="1:20" ht="9.75" customHeight="1">
      <c r="A1115" s="1"/>
      <c r="B1115" s="1"/>
      <c r="C1115" s="1"/>
      <c r="D1115" s="1"/>
      <c r="E1115" s="1"/>
      <c r="F1115" s="1"/>
      <c r="G1115" s="1"/>
      <c r="H1115" s="1"/>
      <c r="I1115" s="1"/>
      <c r="J1115" s="1"/>
      <c r="K1115" s="1"/>
      <c r="L1115" s="1"/>
      <c r="M1115" s="1"/>
      <c r="N1115" s="1"/>
      <c r="O1115" s="1"/>
      <c r="P1115" s="1"/>
      <c r="Q1115" s="1"/>
      <c r="R1115" s="1"/>
      <c r="S1115" s="1"/>
      <c r="T1115" s="1"/>
    </row>
    <row r="1116" spans="1:20" ht="9.75" customHeight="1">
      <c r="A1116" s="1"/>
      <c r="B1116" s="1"/>
      <c r="C1116" s="1"/>
      <c r="D1116" s="1"/>
      <c r="E1116" s="1"/>
      <c r="F1116" s="1"/>
      <c r="G1116" s="1"/>
      <c r="H1116" s="1"/>
      <c r="I1116" s="1"/>
      <c r="J1116" s="1"/>
      <c r="K1116" s="1"/>
      <c r="L1116" s="1"/>
      <c r="M1116" s="1"/>
      <c r="N1116" s="1"/>
      <c r="O1116" s="1"/>
      <c r="P1116" s="1"/>
      <c r="Q1116" s="1"/>
      <c r="R1116" s="1"/>
      <c r="S1116" s="1"/>
      <c r="T1116" s="1"/>
    </row>
    <row r="1117" spans="1:20" ht="9.75" customHeight="1">
      <c r="A1117" s="1"/>
      <c r="B1117" s="1"/>
      <c r="C1117" s="1"/>
      <c r="D1117" s="1"/>
      <c r="E1117" s="1"/>
      <c r="F1117" s="1"/>
      <c r="G1117" s="1"/>
      <c r="H1117" s="1"/>
      <c r="I1117" s="1"/>
      <c r="J1117" s="1"/>
      <c r="K1117" s="1"/>
      <c r="L1117" s="1"/>
      <c r="M1117" s="1"/>
      <c r="N1117" s="1"/>
      <c r="O1117" s="1"/>
      <c r="P1117" s="1"/>
      <c r="Q1117" s="1"/>
      <c r="R1117" s="1"/>
      <c r="S1117" s="1"/>
      <c r="T1117" s="1"/>
    </row>
    <row r="1118" spans="1:20" ht="9.75" customHeight="1">
      <c r="A1118" s="1"/>
      <c r="B1118" s="1"/>
      <c r="C1118" s="1"/>
      <c r="D1118" s="1"/>
      <c r="E1118" s="1"/>
      <c r="F1118" s="1"/>
      <c r="G1118" s="1"/>
      <c r="H1118" s="1"/>
      <c r="I1118" s="1"/>
      <c r="J1118" s="1"/>
      <c r="K1118" s="1"/>
      <c r="L1118" s="1"/>
      <c r="M1118" s="1"/>
      <c r="N1118" s="1"/>
      <c r="O1118" s="1"/>
      <c r="P1118" s="1"/>
      <c r="Q1118" s="1"/>
      <c r="R1118" s="1"/>
      <c r="S1118" s="1"/>
      <c r="T1118" s="1"/>
    </row>
    <row r="1119" spans="1:20" ht="9.75" customHeight="1">
      <c r="A1119" s="1"/>
      <c r="B1119" s="1"/>
      <c r="C1119" s="1"/>
      <c r="D1119" s="1"/>
      <c r="E1119" s="1"/>
      <c r="F1119" s="1"/>
      <c r="G1119" s="1"/>
      <c r="H1119" s="1"/>
      <c r="I1119" s="1"/>
      <c r="J1119" s="1"/>
      <c r="K1119" s="1"/>
      <c r="L1119" s="1"/>
      <c r="M1119" s="1"/>
      <c r="N1119" s="1"/>
      <c r="O1119" s="1"/>
      <c r="P1119" s="1"/>
      <c r="Q1119" s="1"/>
      <c r="R1119" s="1"/>
      <c r="S1119" s="1"/>
      <c r="T1119" s="1"/>
    </row>
    <row r="1120" spans="1:20" ht="9.75" customHeight="1">
      <c r="A1120" s="1"/>
      <c r="B1120" s="1"/>
      <c r="C1120" s="1"/>
      <c r="D1120" s="1"/>
      <c r="E1120" s="1"/>
      <c r="F1120" s="1"/>
      <c r="G1120" s="1"/>
      <c r="H1120" s="1"/>
      <c r="I1120" s="1"/>
      <c r="J1120" s="1"/>
      <c r="K1120" s="1"/>
      <c r="L1120" s="1"/>
      <c r="M1120" s="1"/>
      <c r="N1120" s="1"/>
      <c r="O1120" s="1"/>
      <c r="P1120" s="1"/>
      <c r="Q1120" s="1"/>
      <c r="R1120" s="1"/>
      <c r="S1120" s="1"/>
      <c r="T1120" s="1"/>
    </row>
    <row r="1121" spans="1:20" ht="9.75" customHeight="1">
      <c r="A1121" s="1"/>
      <c r="B1121" s="1"/>
      <c r="C1121" s="1"/>
      <c r="D1121" s="1"/>
      <c r="E1121" s="1"/>
      <c r="F1121" s="1"/>
      <c r="G1121" s="1"/>
      <c r="H1121" s="1"/>
      <c r="I1121" s="1"/>
      <c r="J1121" s="1"/>
      <c r="K1121" s="1"/>
      <c r="L1121" s="1"/>
      <c r="M1121" s="1"/>
      <c r="N1121" s="1"/>
      <c r="O1121" s="1"/>
      <c r="P1121" s="1"/>
      <c r="Q1121" s="1"/>
      <c r="R1121" s="1"/>
      <c r="S1121" s="1"/>
      <c r="T1121" s="1"/>
    </row>
    <row r="1122" spans="1:20" ht="9.75" customHeight="1">
      <c r="A1122" s="1"/>
      <c r="B1122" s="1"/>
      <c r="C1122" s="1"/>
      <c r="D1122" s="1"/>
      <c r="E1122" s="1"/>
      <c r="F1122" s="1"/>
      <c r="G1122" s="1"/>
      <c r="H1122" s="1"/>
      <c r="I1122" s="1"/>
      <c r="J1122" s="1"/>
      <c r="K1122" s="1"/>
      <c r="L1122" s="1"/>
      <c r="M1122" s="1"/>
      <c r="N1122" s="1"/>
      <c r="O1122" s="1"/>
      <c r="P1122" s="1"/>
      <c r="Q1122" s="1"/>
      <c r="R1122" s="1"/>
      <c r="S1122" s="1"/>
      <c r="T1122" s="1"/>
    </row>
    <row r="1123" spans="1:20" ht="9.75" customHeight="1">
      <c r="A1123" s="1"/>
      <c r="B1123" s="1"/>
      <c r="C1123" s="1"/>
      <c r="D1123" s="1"/>
      <c r="E1123" s="1"/>
      <c r="F1123" s="1"/>
      <c r="G1123" s="1"/>
      <c r="H1123" s="1"/>
      <c r="I1123" s="1"/>
      <c r="J1123" s="1"/>
      <c r="K1123" s="1"/>
      <c r="L1123" s="1"/>
      <c r="M1123" s="1"/>
      <c r="N1123" s="1"/>
      <c r="O1123" s="1"/>
      <c r="P1123" s="1"/>
      <c r="Q1123" s="1"/>
      <c r="R1123" s="1"/>
      <c r="S1123" s="1"/>
      <c r="T1123" s="1"/>
    </row>
    <row r="1124" spans="1:20" ht="9.75" customHeight="1">
      <c r="A1124" s="1"/>
      <c r="B1124" s="1"/>
      <c r="C1124" s="1"/>
      <c r="D1124" s="1"/>
      <c r="E1124" s="1"/>
      <c r="F1124" s="1"/>
      <c r="G1124" s="1"/>
      <c r="H1124" s="1"/>
      <c r="I1124" s="1"/>
      <c r="J1124" s="1"/>
      <c r="K1124" s="1"/>
      <c r="L1124" s="1"/>
      <c r="M1124" s="1"/>
      <c r="N1124" s="1"/>
      <c r="O1124" s="1"/>
      <c r="P1124" s="1"/>
      <c r="Q1124" s="1"/>
      <c r="R1124" s="1"/>
      <c r="S1124" s="1"/>
      <c r="T1124" s="1"/>
    </row>
    <row r="1125" spans="1:20" ht="9.75" customHeight="1">
      <c r="A1125" s="1"/>
      <c r="B1125" s="1"/>
      <c r="C1125" s="1"/>
      <c r="D1125" s="1"/>
      <c r="E1125" s="1"/>
      <c r="F1125" s="1"/>
      <c r="G1125" s="1"/>
      <c r="H1125" s="1"/>
      <c r="I1125" s="1"/>
      <c r="J1125" s="1"/>
      <c r="K1125" s="1"/>
      <c r="L1125" s="1"/>
      <c r="M1125" s="1"/>
      <c r="N1125" s="1"/>
      <c r="O1125" s="1"/>
      <c r="P1125" s="1"/>
      <c r="Q1125" s="1"/>
      <c r="R1125" s="1"/>
      <c r="S1125" s="1"/>
      <c r="T1125" s="1"/>
    </row>
    <row r="1126" spans="1:20" ht="9.75" customHeight="1">
      <c r="A1126" s="1"/>
      <c r="B1126" s="1"/>
      <c r="C1126" s="1"/>
      <c r="D1126" s="1"/>
      <c r="E1126" s="1"/>
      <c r="F1126" s="1"/>
      <c r="G1126" s="1"/>
      <c r="H1126" s="1"/>
      <c r="I1126" s="1"/>
      <c r="J1126" s="1"/>
      <c r="K1126" s="1"/>
      <c r="L1126" s="1"/>
      <c r="M1126" s="1"/>
      <c r="N1126" s="1"/>
      <c r="O1126" s="1"/>
      <c r="P1126" s="1"/>
      <c r="Q1126" s="1"/>
      <c r="R1126" s="1"/>
      <c r="S1126" s="1"/>
      <c r="T1126" s="1"/>
    </row>
    <row r="1127" spans="1:20" ht="9.75" customHeight="1">
      <c r="A1127" s="1"/>
      <c r="B1127" s="1"/>
      <c r="C1127" s="1"/>
      <c r="D1127" s="1"/>
      <c r="E1127" s="1"/>
      <c r="F1127" s="1"/>
      <c r="G1127" s="1"/>
      <c r="H1127" s="1"/>
      <c r="I1127" s="1"/>
      <c r="J1127" s="1"/>
      <c r="K1127" s="1"/>
      <c r="L1127" s="1"/>
      <c r="M1127" s="1"/>
      <c r="N1127" s="1"/>
      <c r="O1127" s="1"/>
      <c r="P1127" s="1"/>
      <c r="Q1127" s="1"/>
      <c r="R1127" s="1"/>
      <c r="S1127" s="1"/>
      <c r="T1127" s="1"/>
    </row>
    <row r="1128" spans="1:20" ht="9.75" customHeight="1">
      <c r="A1128" s="1"/>
      <c r="B1128" s="1"/>
      <c r="C1128" s="1"/>
      <c r="D1128" s="1"/>
      <c r="E1128" s="1"/>
      <c r="F1128" s="1"/>
      <c r="G1128" s="1"/>
      <c r="H1128" s="1"/>
      <c r="I1128" s="1"/>
      <c r="J1128" s="1"/>
      <c r="K1128" s="1"/>
      <c r="L1128" s="1"/>
      <c r="M1128" s="1"/>
      <c r="N1128" s="1"/>
      <c r="O1128" s="1"/>
      <c r="P1128" s="1"/>
      <c r="Q1128" s="1"/>
      <c r="R1128" s="1"/>
      <c r="S1128" s="1"/>
      <c r="T1128" s="1"/>
    </row>
    <row r="1129" spans="1:20" ht="9.75" customHeight="1">
      <c r="A1129" s="1"/>
      <c r="B1129" s="1"/>
      <c r="C1129" s="1"/>
      <c r="D1129" s="1"/>
      <c r="E1129" s="1"/>
      <c r="F1129" s="1"/>
      <c r="G1129" s="1"/>
      <c r="H1129" s="1"/>
      <c r="I1129" s="1"/>
      <c r="J1129" s="1"/>
      <c r="K1129" s="1"/>
      <c r="L1129" s="1"/>
      <c r="M1129" s="1"/>
      <c r="N1129" s="1"/>
      <c r="O1129" s="1"/>
      <c r="P1129" s="1"/>
      <c r="Q1129" s="1"/>
      <c r="R1129" s="1"/>
      <c r="S1129" s="1"/>
      <c r="T1129" s="1"/>
    </row>
    <row r="1130" spans="1:20" ht="9.75" customHeight="1">
      <c r="A1130" s="1"/>
      <c r="B1130" s="1"/>
      <c r="C1130" s="1"/>
      <c r="D1130" s="1"/>
      <c r="E1130" s="1"/>
      <c r="F1130" s="1"/>
      <c r="G1130" s="1"/>
      <c r="H1130" s="1"/>
      <c r="I1130" s="1"/>
      <c r="J1130" s="1"/>
      <c r="K1130" s="1"/>
      <c r="L1130" s="1"/>
      <c r="M1130" s="1"/>
      <c r="N1130" s="1"/>
      <c r="O1130" s="1"/>
      <c r="P1130" s="1"/>
      <c r="Q1130" s="1"/>
      <c r="R1130" s="1"/>
      <c r="S1130" s="1"/>
      <c r="T1130" s="1"/>
    </row>
    <row r="1131" spans="1:20" ht="9.75" customHeight="1">
      <c r="A1131" s="1"/>
      <c r="B1131" s="1"/>
      <c r="C1131" s="1"/>
      <c r="D1131" s="1"/>
      <c r="E1131" s="1"/>
      <c r="F1131" s="1"/>
      <c r="G1131" s="1"/>
      <c r="H1131" s="1"/>
      <c r="I1131" s="1"/>
      <c r="J1131" s="1"/>
      <c r="K1131" s="1"/>
      <c r="L1131" s="1"/>
      <c r="M1131" s="1"/>
      <c r="N1131" s="1"/>
      <c r="O1131" s="1"/>
      <c r="P1131" s="1"/>
      <c r="Q1131" s="1"/>
      <c r="R1131" s="1"/>
      <c r="S1131" s="1"/>
      <c r="T1131" s="1"/>
    </row>
    <row r="1132" spans="1:20" ht="9.75" customHeight="1">
      <c r="A1132" s="1"/>
      <c r="B1132" s="1"/>
      <c r="C1132" s="1"/>
      <c r="D1132" s="1"/>
      <c r="E1132" s="1"/>
      <c r="F1132" s="1"/>
      <c r="G1132" s="1"/>
      <c r="H1132" s="1"/>
      <c r="I1132" s="1"/>
      <c r="J1132" s="1"/>
      <c r="K1132" s="1"/>
      <c r="L1132" s="1"/>
      <c r="M1132" s="1"/>
      <c r="N1132" s="1"/>
      <c r="O1132" s="1"/>
      <c r="P1132" s="1"/>
      <c r="Q1132" s="1"/>
      <c r="R1132" s="1"/>
      <c r="S1132" s="1"/>
      <c r="T1132" s="1"/>
    </row>
    <row r="1133" spans="1:20" ht="9.75" customHeight="1">
      <c r="A1133" s="1"/>
      <c r="B1133" s="1"/>
      <c r="C1133" s="1"/>
      <c r="D1133" s="1"/>
      <c r="E1133" s="1"/>
      <c r="F1133" s="1"/>
      <c r="G1133" s="1"/>
      <c r="H1133" s="1"/>
      <c r="I1133" s="1"/>
      <c r="J1133" s="1"/>
      <c r="K1133" s="1"/>
      <c r="L1133" s="1"/>
      <c r="M1133" s="1"/>
      <c r="N1133" s="1"/>
      <c r="O1133" s="1"/>
      <c r="P1133" s="1"/>
      <c r="Q1133" s="1"/>
      <c r="R1133" s="1"/>
      <c r="S1133" s="1"/>
      <c r="T1133" s="1"/>
    </row>
    <row r="1134" spans="1:20" ht="9.75" customHeight="1">
      <c r="A1134" s="1"/>
      <c r="B1134" s="1"/>
      <c r="C1134" s="1"/>
      <c r="D1134" s="1"/>
      <c r="E1134" s="1"/>
      <c r="F1134" s="1"/>
      <c r="G1134" s="1"/>
      <c r="H1134" s="1"/>
      <c r="I1134" s="1"/>
      <c r="J1134" s="1"/>
      <c r="K1134" s="1"/>
      <c r="L1134" s="1"/>
      <c r="M1134" s="1"/>
      <c r="N1134" s="1"/>
      <c r="O1134" s="1"/>
      <c r="P1134" s="1"/>
      <c r="Q1134" s="1"/>
      <c r="R1134" s="1"/>
      <c r="S1134" s="1"/>
      <c r="T1134" s="1"/>
    </row>
    <row r="1135" spans="1:20" ht="9.75" customHeight="1">
      <c r="A1135" s="1"/>
      <c r="B1135" s="1"/>
      <c r="C1135" s="1"/>
      <c r="D1135" s="1"/>
      <c r="E1135" s="1"/>
      <c r="F1135" s="1"/>
      <c r="G1135" s="1"/>
      <c r="H1135" s="1"/>
      <c r="I1135" s="1"/>
      <c r="J1135" s="1"/>
      <c r="K1135" s="1"/>
      <c r="L1135" s="1"/>
      <c r="M1135" s="1"/>
      <c r="N1135" s="1"/>
      <c r="O1135" s="1"/>
      <c r="P1135" s="1"/>
      <c r="Q1135" s="1"/>
      <c r="R1135" s="1"/>
      <c r="S1135" s="1"/>
      <c r="T1135" s="1"/>
    </row>
    <row r="1136" spans="1:20" ht="9.75" customHeight="1">
      <c r="A1136" s="1"/>
      <c r="B1136" s="1"/>
      <c r="C1136" s="1"/>
      <c r="D1136" s="1"/>
      <c r="E1136" s="1"/>
      <c r="F1136" s="1"/>
      <c r="G1136" s="1"/>
      <c r="H1136" s="1"/>
      <c r="I1136" s="1"/>
      <c r="J1136" s="1"/>
      <c r="K1136" s="1"/>
      <c r="L1136" s="1"/>
      <c r="M1136" s="1"/>
      <c r="N1136" s="1"/>
      <c r="O1136" s="1"/>
      <c r="P1136" s="1"/>
      <c r="Q1136" s="1"/>
      <c r="R1136" s="1"/>
      <c r="S1136" s="1"/>
      <c r="T1136" s="1"/>
    </row>
    <row r="1137" spans="1:20" ht="9.75" customHeight="1">
      <c r="A1137" s="1"/>
      <c r="B1137" s="1"/>
      <c r="C1137" s="1"/>
      <c r="D1137" s="1"/>
      <c r="E1137" s="1"/>
      <c r="F1137" s="1"/>
      <c r="G1137" s="1"/>
      <c r="H1137" s="1"/>
      <c r="I1137" s="1"/>
      <c r="J1137" s="1"/>
      <c r="K1137" s="1"/>
      <c r="L1137" s="1"/>
      <c r="M1137" s="1"/>
      <c r="N1137" s="1"/>
      <c r="O1137" s="1"/>
      <c r="P1137" s="1"/>
      <c r="Q1137" s="1"/>
      <c r="R1137" s="1"/>
      <c r="S1137" s="1"/>
      <c r="T1137" s="1"/>
    </row>
    <row r="1138" spans="1:20" ht="9.75" customHeight="1">
      <c r="A1138" s="1"/>
      <c r="B1138" s="1"/>
      <c r="C1138" s="1"/>
      <c r="D1138" s="1"/>
      <c r="E1138" s="1"/>
      <c r="F1138" s="1"/>
      <c r="G1138" s="1"/>
      <c r="H1138" s="1"/>
      <c r="I1138" s="1"/>
      <c r="J1138" s="1"/>
      <c r="K1138" s="1"/>
      <c r="L1138" s="1"/>
      <c r="M1138" s="1"/>
      <c r="N1138" s="1"/>
      <c r="O1138" s="1"/>
      <c r="P1138" s="1"/>
      <c r="Q1138" s="1"/>
      <c r="R1138" s="1"/>
      <c r="S1138" s="1"/>
      <c r="T1138" s="1"/>
    </row>
    <row r="1139" spans="1:20" ht="9.75" customHeight="1">
      <c r="A1139" s="1"/>
      <c r="B1139" s="1"/>
      <c r="C1139" s="1"/>
      <c r="D1139" s="1"/>
      <c r="E1139" s="1"/>
      <c r="F1139" s="1"/>
      <c r="G1139" s="1"/>
      <c r="H1139" s="1"/>
      <c r="I1139" s="1"/>
      <c r="J1139" s="1"/>
      <c r="K1139" s="1"/>
      <c r="L1139" s="1"/>
      <c r="M1139" s="1"/>
      <c r="N1139" s="1"/>
      <c r="O1139" s="1"/>
      <c r="P1139" s="1"/>
      <c r="Q1139" s="1"/>
      <c r="R1139" s="1"/>
      <c r="S1139" s="1"/>
      <c r="T1139" s="1"/>
    </row>
    <row r="1140" spans="1:20" ht="9.75" customHeight="1">
      <c r="A1140" s="1"/>
      <c r="B1140" s="1"/>
      <c r="C1140" s="1"/>
      <c r="D1140" s="1"/>
      <c r="E1140" s="1"/>
      <c r="F1140" s="1"/>
      <c r="G1140" s="1"/>
      <c r="H1140" s="1"/>
      <c r="I1140" s="1"/>
      <c r="J1140" s="1"/>
      <c r="K1140" s="1"/>
      <c r="L1140" s="1"/>
      <c r="M1140" s="1"/>
      <c r="N1140" s="1"/>
      <c r="O1140" s="1"/>
      <c r="P1140" s="1"/>
      <c r="Q1140" s="1"/>
      <c r="R1140" s="1"/>
      <c r="S1140" s="1"/>
      <c r="T1140" s="1"/>
    </row>
    <row r="1141" spans="1:20" ht="9.75" customHeight="1">
      <c r="A1141" s="1"/>
      <c r="B1141" s="1"/>
      <c r="C1141" s="1"/>
      <c r="D1141" s="1"/>
      <c r="E1141" s="1"/>
      <c r="F1141" s="1"/>
      <c r="G1141" s="1"/>
      <c r="H1141" s="1"/>
      <c r="I1141" s="1"/>
      <c r="J1141" s="1"/>
      <c r="K1141" s="1"/>
      <c r="L1141" s="1"/>
      <c r="M1141" s="1"/>
      <c r="N1141" s="1"/>
      <c r="O1141" s="1"/>
      <c r="P1141" s="1"/>
      <c r="Q1141" s="1"/>
      <c r="R1141" s="1"/>
      <c r="S1141" s="1"/>
      <c r="T1141" s="1"/>
    </row>
    <row r="1142" spans="1:20" ht="9.75" customHeight="1">
      <c r="A1142" s="1"/>
      <c r="B1142" s="1"/>
      <c r="C1142" s="1"/>
      <c r="D1142" s="1"/>
      <c r="E1142" s="1"/>
      <c r="F1142" s="1"/>
      <c r="G1142" s="1"/>
      <c r="H1142" s="1"/>
      <c r="I1142" s="1"/>
      <c r="J1142" s="1"/>
      <c r="K1142" s="1"/>
      <c r="L1142" s="1"/>
      <c r="M1142" s="1"/>
      <c r="N1142" s="1"/>
      <c r="O1142" s="1"/>
      <c r="P1142" s="1"/>
      <c r="Q1142" s="1"/>
      <c r="R1142" s="1"/>
      <c r="S1142" s="1"/>
      <c r="T1142" s="1"/>
    </row>
    <row r="1143" spans="1:20" ht="9.75" customHeight="1">
      <c r="A1143" s="1"/>
      <c r="B1143" s="1"/>
      <c r="C1143" s="1"/>
      <c r="D1143" s="1"/>
      <c r="E1143" s="1"/>
      <c r="F1143" s="1"/>
      <c r="G1143" s="1"/>
      <c r="H1143" s="1"/>
      <c r="I1143" s="1"/>
      <c r="J1143" s="1"/>
      <c r="K1143" s="1"/>
      <c r="L1143" s="1"/>
      <c r="M1143" s="1"/>
      <c r="N1143" s="1"/>
      <c r="O1143" s="1"/>
      <c r="P1143" s="1"/>
      <c r="Q1143" s="1"/>
      <c r="R1143" s="1"/>
      <c r="S1143" s="1"/>
      <c r="T1143" s="1"/>
    </row>
    <row r="1144" spans="1:20" ht="9.75" customHeight="1">
      <c r="A1144" s="1"/>
      <c r="B1144" s="1"/>
      <c r="C1144" s="1"/>
      <c r="D1144" s="1"/>
      <c r="E1144" s="1"/>
      <c r="F1144" s="1"/>
      <c r="G1144" s="1"/>
      <c r="H1144" s="1"/>
      <c r="I1144" s="1"/>
      <c r="J1144" s="1"/>
      <c r="K1144" s="1"/>
      <c r="L1144" s="1"/>
      <c r="M1144" s="1"/>
      <c r="N1144" s="1"/>
      <c r="O1144" s="1"/>
      <c r="P1144" s="1"/>
      <c r="Q1144" s="1"/>
      <c r="R1144" s="1"/>
      <c r="S1144" s="1"/>
      <c r="T1144" s="1"/>
    </row>
    <row r="1145" spans="1:20" ht="9.75" customHeight="1">
      <c r="A1145" s="1"/>
      <c r="B1145" s="1"/>
      <c r="C1145" s="1"/>
      <c r="D1145" s="1"/>
      <c r="E1145" s="1"/>
      <c r="F1145" s="1"/>
      <c r="G1145" s="1"/>
      <c r="H1145" s="1"/>
      <c r="I1145" s="1"/>
      <c r="J1145" s="1"/>
      <c r="K1145" s="1"/>
      <c r="L1145" s="1"/>
      <c r="M1145" s="1"/>
      <c r="N1145" s="1"/>
      <c r="O1145" s="1"/>
      <c r="P1145" s="1"/>
      <c r="Q1145" s="1"/>
      <c r="R1145" s="1"/>
      <c r="S1145" s="1"/>
      <c r="T1145" s="1"/>
    </row>
    <row r="1146" spans="1:20" ht="9.75" customHeight="1">
      <c r="A1146" s="1"/>
      <c r="B1146" s="1"/>
      <c r="C1146" s="1"/>
      <c r="D1146" s="1"/>
      <c r="E1146" s="1"/>
      <c r="F1146" s="1"/>
      <c r="G1146" s="1"/>
      <c r="H1146" s="1"/>
      <c r="I1146" s="1"/>
      <c r="J1146" s="1"/>
      <c r="K1146" s="1"/>
      <c r="L1146" s="1"/>
      <c r="M1146" s="1"/>
      <c r="N1146" s="1"/>
      <c r="O1146" s="1"/>
      <c r="P1146" s="1"/>
      <c r="Q1146" s="1"/>
      <c r="R1146" s="1"/>
      <c r="S1146" s="1"/>
      <c r="T1146" s="1"/>
    </row>
    <row r="1147" spans="1:20" ht="9.75" customHeight="1">
      <c r="A1147" s="1"/>
      <c r="B1147" s="1"/>
      <c r="C1147" s="1"/>
      <c r="D1147" s="1"/>
      <c r="E1147" s="1"/>
      <c r="F1147" s="1"/>
      <c r="G1147" s="1"/>
      <c r="H1147" s="1"/>
      <c r="I1147" s="1"/>
      <c r="J1147" s="1"/>
      <c r="K1147" s="1"/>
      <c r="L1147" s="1"/>
      <c r="M1147" s="1"/>
      <c r="N1147" s="1"/>
      <c r="O1147" s="1"/>
      <c r="P1147" s="1"/>
      <c r="Q1147" s="1"/>
      <c r="R1147" s="1"/>
      <c r="S1147" s="1"/>
      <c r="T1147" s="1"/>
    </row>
    <row r="1148" spans="1:20" ht="9.75" customHeight="1">
      <c r="A1148" s="1"/>
      <c r="B1148" s="1"/>
      <c r="C1148" s="1"/>
      <c r="D1148" s="1"/>
      <c r="E1148" s="1"/>
      <c r="F1148" s="1"/>
      <c r="G1148" s="1"/>
      <c r="H1148" s="1"/>
      <c r="I1148" s="1"/>
      <c r="J1148" s="1"/>
      <c r="K1148" s="1"/>
      <c r="L1148" s="1"/>
      <c r="M1148" s="1"/>
      <c r="N1148" s="1"/>
      <c r="O1148" s="1"/>
      <c r="P1148" s="1"/>
      <c r="Q1148" s="1"/>
      <c r="R1148" s="1"/>
      <c r="S1148" s="1"/>
      <c r="T1148" s="1"/>
    </row>
    <row r="1149" spans="1:20" ht="9.75" customHeight="1">
      <c r="A1149" s="1"/>
      <c r="B1149" s="1"/>
      <c r="C1149" s="1"/>
      <c r="D1149" s="1"/>
      <c r="E1149" s="1"/>
      <c r="F1149" s="1"/>
      <c r="G1149" s="1"/>
      <c r="H1149" s="1"/>
      <c r="I1149" s="1"/>
      <c r="J1149" s="1"/>
      <c r="K1149" s="1"/>
      <c r="L1149" s="1"/>
      <c r="M1149" s="1"/>
      <c r="N1149" s="1"/>
      <c r="O1149" s="1"/>
      <c r="P1149" s="1"/>
      <c r="Q1149" s="1"/>
      <c r="R1149" s="1"/>
      <c r="S1149" s="1"/>
      <c r="T1149" s="1"/>
    </row>
    <row r="1150" spans="1:20" ht="9.75" customHeight="1">
      <c r="A1150" s="1"/>
      <c r="B1150" s="1"/>
      <c r="C1150" s="1"/>
      <c r="D1150" s="1"/>
      <c r="E1150" s="1"/>
      <c r="F1150" s="1"/>
      <c r="G1150" s="1"/>
      <c r="H1150" s="1"/>
      <c r="I1150" s="1"/>
      <c r="J1150" s="1"/>
      <c r="K1150" s="1"/>
      <c r="L1150" s="1"/>
      <c r="M1150" s="1"/>
      <c r="N1150" s="1"/>
      <c r="O1150" s="1"/>
      <c r="P1150" s="1"/>
      <c r="Q1150" s="1"/>
      <c r="R1150" s="1"/>
      <c r="S1150" s="1"/>
      <c r="T1150" s="1"/>
    </row>
    <row r="1151" spans="1:20" ht="9.75" customHeight="1">
      <c r="A1151" s="1"/>
      <c r="B1151" s="1"/>
      <c r="C1151" s="1"/>
      <c r="D1151" s="1"/>
      <c r="E1151" s="1"/>
      <c r="F1151" s="1"/>
      <c r="G1151" s="1"/>
      <c r="H1151" s="1"/>
      <c r="I1151" s="1"/>
      <c r="J1151" s="1"/>
      <c r="K1151" s="1"/>
      <c r="L1151" s="1"/>
      <c r="M1151" s="1"/>
      <c r="N1151" s="1"/>
      <c r="O1151" s="1"/>
      <c r="P1151" s="1"/>
      <c r="Q1151" s="1"/>
      <c r="R1151" s="1"/>
      <c r="S1151" s="1"/>
      <c r="T1151" s="1"/>
    </row>
    <row r="1152" spans="1:20" ht="9.75" customHeight="1">
      <c r="A1152" s="1"/>
      <c r="B1152" s="1"/>
      <c r="C1152" s="1"/>
      <c r="D1152" s="1"/>
      <c r="E1152" s="1"/>
      <c r="F1152" s="1"/>
      <c r="G1152" s="1"/>
      <c r="H1152" s="1"/>
      <c r="I1152" s="1"/>
      <c r="J1152" s="1"/>
      <c r="K1152" s="1"/>
      <c r="L1152" s="1"/>
      <c r="M1152" s="1"/>
      <c r="N1152" s="1"/>
      <c r="O1152" s="1"/>
      <c r="P1152" s="1"/>
      <c r="Q1152" s="1"/>
      <c r="R1152" s="1"/>
      <c r="S1152" s="1"/>
      <c r="T1152" s="1"/>
    </row>
    <row r="1153" spans="1:20" ht="9.75" customHeight="1">
      <c r="A1153" s="1"/>
      <c r="B1153" s="1"/>
      <c r="C1153" s="1"/>
      <c r="D1153" s="1"/>
      <c r="E1153" s="1"/>
      <c r="F1153" s="1"/>
      <c r="G1153" s="1"/>
      <c r="H1153" s="1"/>
      <c r="I1153" s="1"/>
      <c r="J1153" s="1"/>
      <c r="K1153" s="1"/>
      <c r="L1153" s="1"/>
      <c r="M1153" s="1"/>
      <c r="N1153" s="1"/>
      <c r="O1153" s="1"/>
      <c r="P1153" s="1"/>
      <c r="Q1153" s="1"/>
      <c r="R1153" s="1"/>
      <c r="S1153" s="1"/>
      <c r="T1153" s="1"/>
    </row>
    <row r="1154" spans="1:20" ht="9.75" customHeight="1">
      <c r="A1154" s="1"/>
      <c r="B1154" s="1"/>
      <c r="C1154" s="1"/>
      <c r="D1154" s="1"/>
      <c r="E1154" s="1"/>
      <c r="F1154" s="1"/>
      <c r="G1154" s="1"/>
      <c r="H1154" s="1"/>
      <c r="I1154" s="1"/>
      <c r="J1154" s="1"/>
      <c r="K1154" s="1"/>
      <c r="L1154" s="1"/>
      <c r="M1154" s="1"/>
      <c r="N1154" s="1"/>
      <c r="O1154" s="1"/>
      <c r="P1154" s="1"/>
      <c r="Q1154" s="1"/>
      <c r="R1154" s="1"/>
      <c r="S1154" s="1"/>
      <c r="T1154" s="1"/>
    </row>
    <row r="1155" spans="1:20" ht="9.75" customHeight="1">
      <c r="A1155" s="1"/>
      <c r="B1155" s="1"/>
      <c r="C1155" s="1"/>
      <c r="D1155" s="1"/>
      <c r="E1155" s="1"/>
      <c r="F1155" s="1"/>
      <c r="G1155" s="1"/>
      <c r="H1155" s="1"/>
      <c r="I1155" s="1"/>
      <c r="J1155" s="1"/>
      <c r="K1155" s="1"/>
      <c r="L1155" s="1"/>
      <c r="M1155" s="1"/>
      <c r="N1155" s="1"/>
      <c r="O1155" s="1"/>
      <c r="P1155" s="1"/>
      <c r="Q1155" s="1"/>
      <c r="R1155" s="1"/>
      <c r="S1155" s="1"/>
      <c r="T1155" s="1"/>
    </row>
    <row r="1156" spans="1:20" ht="9.75" customHeight="1">
      <c r="A1156" s="1"/>
      <c r="B1156" s="1"/>
      <c r="C1156" s="1"/>
      <c r="D1156" s="1"/>
      <c r="E1156" s="1"/>
      <c r="F1156" s="1"/>
      <c r="G1156" s="1"/>
      <c r="H1156" s="1"/>
      <c r="I1156" s="1"/>
      <c r="J1156" s="1"/>
      <c r="K1156" s="1"/>
      <c r="L1156" s="1"/>
      <c r="M1156" s="1"/>
      <c r="N1156" s="1"/>
      <c r="O1156" s="1"/>
      <c r="P1156" s="1"/>
      <c r="Q1156" s="1"/>
      <c r="R1156" s="1"/>
      <c r="S1156" s="1"/>
      <c r="T1156" s="1"/>
    </row>
    <row r="1157" spans="1:20" ht="9.75" customHeight="1">
      <c r="A1157" s="1"/>
      <c r="B1157" s="1"/>
      <c r="C1157" s="1"/>
      <c r="D1157" s="1"/>
      <c r="E1157" s="1"/>
      <c r="F1157" s="1"/>
      <c r="G1157" s="1"/>
      <c r="H1157" s="1"/>
      <c r="I1157" s="1"/>
      <c r="J1157" s="1"/>
      <c r="K1157" s="1"/>
      <c r="L1157" s="1"/>
      <c r="M1157" s="1"/>
      <c r="N1157" s="1"/>
      <c r="O1157" s="1"/>
      <c r="P1157" s="1"/>
      <c r="Q1157" s="1"/>
      <c r="R1157" s="1"/>
      <c r="S1157" s="1"/>
      <c r="T1157" s="1"/>
    </row>
    <row r="1158" spans="1:20" ht="9.75" customHeight="1">
      <c r="A1158" s="1"/>
      <c r="B1158" s="1"/>
      <c r="C1158" s="1"/>
      <c r="D1158" s="1"/>
      <c r="E1158" s="1"/>
      <c r="F1158" s="1"/>
      <c r="G1158" s="1"/>
      <c r="H1158" s="1"/>
      <c r="I1158" s="1"/>
      <c r="J1158" s="1"/>
      <c r="K1158" s="1"/>
      <c r="L1158" s="1"/>
      <c r="M1158" s="1"/>
      <c r="N1158" s="1"/>
      <c r="O1158" s="1"/>
      <c r="P1158" s="1"/>
      <c r="Q1158" s="1"/>
      <c r="R1158" s="1"/>
      <c r="S1158" s="1"/>
      <c r="T1158" s="1"/>
    </row>
    <row r="1159" spans="1:20" ht="9.75" customHeight="1">
      <c r="A1159" s="1"/>
      <c r="B1159" s="1"/>
      <c r="C1159" s="1"/>
      <c r="D1159" s="1"/>
      <c r="E1159" s="1"/>
      <c r="F1159" s="1"/>
      <c r="G1159" s="1"/>
      <c r="H1159" s="1"/>
      <c r="I1159" s="1"/>
      <c r="J1159" s="1"/>
      <c r="K1159" s="1"/>
      <c r="L1159" s="1"/>
      <c r="M1159" s="1"/>
      <c r="N1159" s="1"/>
      <c r="O1159" s="1"/>
      <c r="P1159" s="1"/>
      <c r="Q1159" s="1"/>
      <c r="R1159" s="1"/>
      <c r="S1159" s="1"/>
      <c r="T1159" s="1"/>
    </row>
    <row r="1160" spans="1:20" ht="9.75" customHeight="1">
      <c r="A1160" s="1"/>
      <c r="B1160" s="1"/>
      <c r="C1160" s="1"/>
      <c r="D1160" s="1"/>
      <c r="E1160" s="1"/>
      <c r="F1160" s="1"/>
      <c r="G1160" s="1"/>
      <c r="H1160" s="1"/>
      <c r="I1160" s="1"/>
      <c r="J1160" s="1"/>
      <c r="K1160" s="1"/>
      <c r="L1160" s="1"/>
      <c r="M1160" s="1"/>
      <c r="N1160" s="1"/>
      <c r="O1160" s="1"/>
      <c r="P1160" s="1"/>
      <c r="Q1160" s="1"/>
      <c r="R1160" s="1"/>
      <c r="S1160" s="1"/>
      <c r="T1160" s="1"/>
    </row>
    <row r="1161" spans="1:20" ht="9.75" customHeight="1">
      <c r="A1161" s="1"/>
      <c r="B1161" s="1"/>
      <c r="C1161" s="1"/>
      <c r="D1161" s="1"/>
      <c r="E1161" s="1"/>
      <c r="F1161" s="1"/>
      <c r="G1161" s="1"/>
      <c r="H1161" s="1"/>
      <c r="I1161" s="1"/>
      <c r="J1161" s="1"/>
      <c r="K1161" s="1"/>
      <c r="L1161" s="1"/>
      <c r="M1161" s="1"/>
      <c r="N1161" s="1"/>
      <c r="O1161" s="1"/>
      <c r="P1161" s="1"/>
      <c r="Q1161" s="1"/>
      <c r="R1161" s="1"/>
      <c r="S1161" s="1"/>
      <c r="T1161" s="1"/>
    </row>
    <row r="1162" spans="1:20" ht="9.75" customHeight="1">
      <c r="A1162" s="1"/>
      <c r="B1162" s="1"/>
      <c r="C1162" s="1"/>
      <c r="D1162" s="1"/>
      <c r="E1162" s="1"/>
      <c r="F1162" s="1"/>
      <c r="G1162" s="1"/>
      <c r="H1162" s="1"/>
      <c r="I1162" s="1"/>
      <c r="J1162" s="1"/>
      <c r="K1162" s="1"/>
      <c r="L1162" s="1"/>
      <c r="M1162" s="1"/>
      <c r="N1162" s="1"/>
      <c r="O1162" s="1"/>
      <c r="P1162" s="1"/>
      <c r="Q1162" s="1"/>
      <c r="R1162" s="1"/>
      <c r="S1162" s="1"/>
      <c r="T1162" s="1"/>
    </row>
    <row r="1163" spans="1:20" ht="9.75" customHeight="1">
      <c r="A1163" s="1"/>
      <c r="B1163" s="1"/>
      <c r="C1163" s="1"/>
      <c r="D1163" s="1"/>
      <c r="E1163" s="1"/>
      <c r="F1163" s="1"/>
      <c r="G1163" s="1"/>
      <c r="H1163" s="1"/>
      <c r="I1163" s="1"/>
      <c r="J1163" s="1"/>
      <c r="K1163" s="1"/>
      <c r="L1163" s="1"/>
      <c r="M1163" s="1"/>
      <c r="N1163" s="1"/>
      <c r="O1163" s="1"/>
      <c r="P1163" s="1"/>
      <c r="Q1163" s="1"/>
      <c r="R1163" s="1"/>
      <c r="S1163" s="1"/>
      <c r="T1163" s="1"/>
    </row>
    <row r="1164" spans="1:20" ht="9.75" customHeight="1">
      <c r="A1164" s="1"/>
      <c r="B1164" s="1"/>
      <c r="C1164" s="1"/>
      <c r="D1164" s="1"/>
      <c r="E1164" s="1"/>
      <c r="F1164" s="1"/>
      <c r="G1164" s="1"/>
      <c r="H1164" s="1"/>
      <c r="I1164" s="1"/>
      <c r="J1164" s="1"/>
      <c r="K1164" s="1"/>
      <c r="L1164" s="1"/>
      <c r="M1164" s="1"/>
      <c r="N1164" s="1"/>
      <c r="O1164" s="1"/>
      <c r="P1164" s="1"/>
      <c r="Q1164" s="1"/>
      <c r="R1164" s="1"/>
      <c r="S1164" s="1"/>
      <c r="T1164" s="1"/>
    </row>
    <row r="1165" spans="1:20" ht="9.75" customHeight="1">
      <c r="A1165" s="1"/>
      <c r="B1165" s="1"/>
      <c r="C1165" s="1"/>
      <c r="D1165" s="1"/>
      <c r="E1165" s="1"/>
      <c r="F1165" s="1"/>
      <c r="G1165" s="1"/>
      <c r="H1165" s="1"/>
      <c r="I1165" s="1"/>
      <c r="J1165" s="1"/>
      <c r="K1165" s="1"/>
      <c r="L1165" s="1"/>
      <c r="M1165" s="1"/>
      <c r="N1165" s="1"/>
      <c r="O1165" s="1"/>
      <c r="P1165" s="1"/>
      <c r="Q1165" s="1"/>
      <c r="R1165" s="1"/>
      <c r="S1165" s="1"/>
      <c r="T1165" s="1"/>
    </row>
    <row r="1166" spans="1:20" ht="9.75" customHeight="1">
      <c r="A1166" s="1"/>
      <c r="B1166" s="1"/>
      <c r="C1166" s="1"/>
      <c r="D1166" s="1"/>
      <c r="E1166" s="1"/>
      <c r="F1166" s="1"/>
      <c r="G1166" s="1"/>
      <c r="H1166" s="1"/>
      <c r="I1166" s="1"/>
      <c r="J1166" s="1"/>
      <c r="K1166" s="1"/>
      <c r="L1166" s="1"/>
      <c r="M1166" s="1"/>
      <c r="N1166" s="1"/>
      <c r="O1166" s="1"/>
      <c r="P1166" s="1"/>
      <c r="Q1166" s="1"/>
      <c r="R1166" s="1"/>
      <c r="S1166" s="1"/>
      <c r="T1166" s="1"/>
    </row>
    <row r="1167" spans="1:20" ht="9.75" customHeight="1">
      <c r="A1167" s="1"/>
      <c r="B1167" s="1"/>
      <c r="C1167" s="1"/>
      <c r="D1167" s="1"/>
      <c r="E1167" s="1"/>
      <c r="F1167" s="1"/>
      <c r="G1167" s="1"/>
      <c r="H1167" s="1"/>
      <c r="I1167" s="1"/>
      <c r="J1167" s="1"/>
      <c r="K1167" s="1"/>
      <c r="L1167" s="1"/>
      <c r="M1167" s="1"/>
      <c r="N1167" s="1"/>
      <c r="O1167" s="1"/>
      <c r="P1167" s="1"/>
      <c r="Q1167" s="1"/>
      <c r="R1167" s="1"/>
      <c r="S1167" s="1"/>
      <c r="T1167" s="1"/>
    </row>
    <row r="1168" spans="1:20" ht="9.75" customHeight="1">
      <c r="A1168" s="1"/>
      <c r="B1168" s="1"/>
      <c r="C1168" s="1"/>
      <c r="D1168" s="1"/>
      <c r="E1168" s="1"/>
      <c r="F1168" s="1"/>
      <c r="G1168" s="1"/>
      <c r="H1168" s="1"/>
      <c r="I1168" s="1"/>
      <c r="J1168" s="1"/>
      <c r="K1168" s="1"/>
      <c r="L1168" s="1"/>
      <c r="M1168" s="1"/>
      <c r="N1168" s="1"/>
      <c r="O1168" s="1"/>
      <c r="P1168" s="1"/>
      <c r="Q1168" s="1"/>
      <c r="R1168" s="1"/>
      <c r="S1168" s="1"/>
      <c r="T1168" s="1"/>
    </row>
    <row r="1169" spans="1:20" ht="9.75" customHeight="1">
      <c r="A1169" s="1"/>
      <c r="B1169" s="1"/>
      <c r="C1169" s="1"/>
      <c r="D1169" s="1"/>
      <c r="E1169" s="1"/>
      <c r="F1169" s="1"/>
      <c r="G1169" s="1"/>
      <c r="H1169" s="1"/>
      <c r="I1169" s="1"/>
      <c r="J1169" s="1"/>
      <c r="K1169" s="1"/>
      <c r="L1169" s="1"/>
      <c r="M1169" s="1"/>
      <c r="N1169" s="1"/>
      <c r="O1169" s="1"/>
      <c r="P1169" s="1"/>
      <c r="Q1169" s="1"/>
      <c r="R1169" s="1"/>
      <c r="S1169" s="1"/>
      <c r="T1169" s="1"/>
    </row>
    <row r="1170" spans="1:20" ht="9.75" customHeight="1">
      <c r="A1170" s="1"/>
      <c r="B1170" s="1"/>
      <c r="C1170" s="1"/>
      <c r="D1170" s="1"/>
      <c r="E1170" s="1"/>
      <c r="F1170" s="1"/>
      <c r="G1170" s="1"/>
      <c r="H1170" s="1"/>
      <c r="I1170" s="1"/>
      <c r="J1170" s="1"/>
      <c r="K1170" s="1"/>
      <c r="L1170" s="1"/>
      <c r="M1170" s="1"/>
      <c r="N1170" s="1"/>
      <c r="O1170" s="1"/>
      <c r="P1170" s="1"/>
      <c r="Q1170" s="1"/>
      <c r="R1170" s="1"/>
      <c r="S1170" s="1"/>
      <c r="T1170" s="1"/>
    </row>
    <row r="1171" spans="1:20" ht="9.75" customHeight="1">
      <c r="A1171" s="1"/>
      <c r="B1171" s="1"/>
      <c r="C1171" s="1"/>
      <c r="D1171" s="1"/>
      <c r="E1171" s="1"/>
      <c r="F1171" s="1"/>
      <c r="G1171" s="1"/>
      <c r="H1171" s="1"/>
      <c r="I1171" s="1"/>
      <c r="J1171" s="1"/>
      <c r="K1171" s="1"/>
      <c r="L1171" s="1"/>
      <c r="M1171" s="1"/>
      <c r="N1171" s="1"/>
      <c r="O1171" s="1"/>
      <c r="P1171" s="1"/>
      <c r="Q1171" s="1"/>
      <c r="R1171" s="1"/>
      <c r="S1171" s="1"/>
      <c r="T1171" s="1"/>
    </row>
    <row r="1172" spans="1:20" ht="9.75" customHeight="1">
      <c r="A1172" s="1"/>
      <c r="B1172" s="1"/>
      <c r="C1172" s="1"/>
      <c r="D1172" s="1"/>
      <c r="E1172" s="1"/>
      <c r="F1172" s="1"/>
      <c r="G1172" s="1"/>
      <c r="H1172" s="1"/>
      <c r="I1172" s="1"/>
      <c r="J1172" s="1"/>
      <c r="K1172" s="1"/>
      <c r="L1172" s="1"/>
      <c r="M1172" s="1"/>
      <c r="N1172" s="1"/>
      <c r="O1172" s="1"/>
      <c r="P1172" s="1"/>
      <c r="Q1172" s="1"/>
      <c r="R1172" s="1"/>
      <c r="S1172" s="1"/>
      <c r="T1172" s="1"/>
    </row>
    <row r="1173" spans="1:20" ht="9.75" customHeight="1">
      <c r="A1173" s="1"/>
      <c r="B1173" s="1"/>
      <c r="C1173" s="1"/>
      <c r="D1173" s="1"/>
      <c r="E1173" s="1"/>
      <c r="F1173" s="1"/>
      <c r="G1173" s="1"/>
      <c r="H1173" s="1"/>
      <c r="I1173" s="1"/>
      <c r="J1173" s="1"/>
      <c r="K1173" s="1"/>
      <c r="L1173" s="1"/>
      <c r="M1173" s="1"/>
      <c r="N1173" s="1"/>
      <c r="O1173" s="1"/>
      <c r="P1173" s="1"/>
      <c r="Q1173" s="1"/>
      <c r="R1173" s="1"/>
      <c r="S1173" s="1"/>
      <c r="T1173" s="1"/>
    </row>
    <row r="1174" spans="1:20" ht="9.75" customHeight="1">
      <c r="A1174" s="1"/>
      <c r="B1174" s="1"/>
      <c r="C1174" s="1"/>
      <c r="D1174" s="1"/>
      <c r="E1174" s="1"/>
      <c r="F1174" s="1"/>
      <c r="G1174" s="1"/>
      <c r="H1174" s="1"/>
      <c r="I1174" s="1"/>
      <c r="J1174" s="1"/>
      <c r="K1174" s="1"/>
      <c r="L1174" s="1"/>
      <c r="M1174" s="1"/>
      <c r="N1174" s="1"/>
      <c r="O1174" s="1"/>
      <c r="P1174" s="1"/>
      <c r="Q1174" s="1"/>
      <c r="R1174" s="1"/>
      <c r="S1174" s="1"/>
      <c r="T1174" s="1"/>
    </row>
    <row r="1175" spans="1:20" ht="9.75" customHeight="1">
      <c r="A1175" s="1"/>
      <c r="B1175" s="1"/>
      <c r="C1175" s="1"/>
      <c r="D1175" s="1"/>
      <c r="E1175" s="1"/>
      <c r="F1175" s="1"/>
      <c r="G1175" s="1"/>
      <c r="H1175" s="1"/>
      <c r="I1175" s="1"/>
      <c r="J1175" s="1"/>
      <c r="K1175" s="1"/>
      <c r="L1175" s="1"/>
      <c r="M1175" s="1"/>
      <c r="N1175" s="1"/>
      <c r="O1175" s="1"/>
      <c r="P1175" s="1"/>
      <c r="Q1175" s="1"/>
      <c r="R1175" s="1"/>
      <c r="S1175" s="1"/>
      <c r="T1175" s="1"/>
    </row>
    <row r="1176" spans="1:20" ht="9.75" customHeight="1">
      <c r="A1176" s="1"/>
      <c r="B1176" s="1"/>
      <c r="C1176" s="1"/>
      <c r="D1176" s="1"/>
      <c r="E1176" s="1"/>
      <c r="F1176" s="1"/>
      <c r="G1176" s="1"/>
      <c r="H1176" s="1"/>
      <c r="I1176" s="1"/>
      <c r="J1176" s="1"/>
      <c r="K1176" s="1"/>
      <c r="L1176" s="1"/>
      <c r="M1176" s="1"/>
      <c r="N1176" s="1"/>
      <c r="O1176" s="1"/>
      <c r="P1176" s="1"/>
      <c r="Q1176" s="1"/>
      <c r="R1176" s="1"/>
      <c r="S1176" s="1"/>
      <c r="T1176" s="1"/>
    </row>
    <row r="1177" spans="1:20" ht="9.75" customHeight="1">
      <c r="A1177" s="1"/>
      <c r="B1177" s="1"/>
      <c r="C1177" s="1"/>
      <c r="D1177" s="1"/>
      <c r="E1177" s="1"/>
      <c r="F1177" s="1"/>
      <c r="G1177" s="1"/>
      <c r="H1177" s="1"/>
      <c r="I1177" s="1"/>
      <c r="J1177" s="1"/>
      <c r="K1177" s="1"/>
      <c r="L1177" s="1"/>
      <c r="M1177" s="1"/>
      <c r="N1177" s="1"/>
      <c r="O1177" s="1"/>
      <c r="P1177" s="1"/>
      <c r="Q1177" s="1"/>
      <c r="R1177" s="1"/>
      <c r="S1177" s="1"/>
      <c r="T1177" s="1"/>
    </row>
    <row r="1178" spans="1:20" ht="9.75" customHeight="1">
      <c r="A1178" s="1"/>
      <c r="B1178" s="1"/>
      <c r="C1178" s="1"/>
      <c r="D1178" s="1"/>
      <c r="E1178" s="1"/>
      <c r="F1178" s="1"/>
      <c r="G1178" s="1"/>
      <c r="H1178" s="1"/>
      <c r="I1178" s="1"/>
      <c r="J1178" s="1"/>
      <c r="K1178" s="1"/>
      <c r="L1178" s="1"/>
      <c r="M1178" s="1"/>
      <c r="N1178" s="1"/>
      <c r="O1178" s="1"/>
      <c r="P1178" s="1"/>
      <c r="Q1178" s="1"/>
      <c r="R1178" s="1"/>
      <c r="S1178" s="1"/>
      <c r="T1178" s="1"/>
    </row>
    <row r="1179" spans="1:20" ht="9.75" customHeight="1">
      <c r="A1179" s="1"/>
      <c r="B1179" s="1"/>
      <c r="C1179" s="1"/>
      <c r="D1179" s="1"/>
      <c r="E1179" s="1"/>
      <c r="F1179" s="1"/>
      <c r="G1179" s="1"/>
      <c r="H1179" s="1"/>
      <c r="I1179" s="1"/>
      <c r="J1179" s="1"/>
      <c r="K1179" s="1"/>
      <c r="L1179" s="1"/>
      <c r="M1179" s="1"/>
      <c r="N1179" s="1"/>
      <c r="O1179" s="1"/>
      <c r="P1179" s="1"/>
      <c r="Q1179" s="1"/>
      <c r="R1179" s="1"/>
      <c r="S1179" s="1"/>
      <c r="T1179" s="1"/>
    </row>
    <row r="1180" spans="1:20" ht="9.75" customHeight="1">
      <c r="A1180" s="1"/>
      <c r="B1180" s="1"/>
      <c r="C1180" s="1"/>
      <c r="D1180" s="1"/>
      <c r="E1180" s="1"/>
      <c r="F1180" s="1"/>
      <c r="G1180" s="1"/>
      <c r="H1180" s="1"/>
      <c r="I1180" s="1"/>
      <c r="J1180" s="1"/>
      <c r="K1180" s="1"/>
      <c r="L1180" s="1"/>
      <c r="M1180" s="1"/>
      <c r="N1180" s="1"/>
      <c r="O1180" s="1"/>
      <c r="P1180" s="1"/>
      <c r="Q1180" s="1"/>
      <c r="R1180" s="1"/>
      <c r="S1180" s="1"/>
      <c r="T1180" s="1"/>
    </row>
    <row r="1181" spans="1:20" ht="9.75" customHeight="1">
      <c r="A1181" s="1"/>
      <c r="B1181" s="1"/>
      <c r="C1181" s="1"/>
      <c r="D1181" s="1"/>
      <c r="E1181" s="1"/>
      <c r="F1181" s="1"/>
      <c r="G1181" s="1"/>
      <c r="H1181" s="1"/>
      <c r="I1181" s="1"/>
      <c r="J1181" s="1"/>
      <c r="K1181" s="1"/>
      <c r="L1181" s="1"/>
      <c r="M1181" s="1"/>
      <c r="N1181" s="1"/>
      <c r="O1181" s="1"/>
      <c r="P1181" s="1"/>
      <c r="Q1181" s="1"/>
      <c r="R1181" s="1"/>
      <c r="S1181" s="1"/>
      <c r="T1181" s="1"/>
    </row>
    <row r="1182" spans="1:20" ht="9.75" customHeight="1">
      <c r="A1182" s="1"/>
      <c r="B1182" s="1"/>
      <c r="C1182" s="1"/>
      <c r="D1182" s="1"/>
      <c r="E1182" s="1"/>
      <c r="F1182" s="1"/>
      <c r="G1182" s="1"/>
      <c r="H1182" s="1"/>
      <c r="I1182" s="1"/>
      <c r="J1182" s="1"/>
      <c r="K1182" s="1"/>
      <c r="L1182" s="1"/>
      <c r="M1182" s="1"/>
      <c r="N1182" s="1"/>
      <c r="O1182" s="1"/>
      <c r="P1182" s="1"/>
      <c r="Q1182" s="1"/>
      <c r="R1182" s="1"/>
      <c r="S1182" s="1"/>
      <c r="T1182" s="1"/>
    </row>
    <row r="1183" spans="1:20" ht="9.75" customHeight="1">
      <c r="A1183" s="1"/>
      <c r="B1183" s="1"/>
      <c r="C1183" s="1"/>
      <c r="D1183" s="1"/>
      <c r="E1183" s="1"/>
      <c r="F1183" s="1"/>
      <c r="G1183" s="1"/>
      <c r="H1183" s="1"/>
      <c r="I1183" s="1"/>
      <c r="J1183" s="1"/>
      <c r="K1183" s="1"/>
      <c r="L1183" s="1"/>
      <c r="M1183" s="1"/>
      <c r="N1183" s="1"/>
      <c r="O1183" s="1"/>
      <c r="P1183" s="1"/>
      <c r="Q1183" s="1"/>
      <c r="R1183" s="1"/>
      <c r="S1183" s="1"/>
      <c r="T1183" s="1"/>
    </row>
    <row r="1184" spans="1:20" ht="9.75" customHeight="1">
      <c r="A1184" s="1"/>
      <c r="B1184" s="1"/>
      <c r="C1184" s="1"/>
      <c r="D1184" s="1"/>
      <c r="E1184" s="1"/>
      <c r="F1184" s="1"/>
      <c r="G1184" s="1"/>
      <c r="H1184" s="1"/>
      <c r="I1184" s="1"/>
      <c r="J1184" s="1"/>
      <c r="K1184" s="1"/>
      <c r="L1184" s="1"/>
      <c r="M1184" s="1"/>
      <c r="N1184" s="1"/>
      <c r="O1184" s="1"/>
      <c r="P1184" s="1"/>
      <c r="Q1184" s="1"/>
      <c r="R1184" s="1"/>
      <c r="S1184" s="1"/>
      <c r="T1184" s="1"/>
    </row>
    <row r="1185" spans="1:20" ht="9.75" customHeight="1">
      <c r="A1185" s="1"/>
      <c r="B1185" s="1"/>
      <c r="C1185" s="1"/>
      <c r="D1185" s="1"/>
      <c r="E1185" s="1"/>
      <c r="F1185" s="1"/>
      <c r="G1185" s="1"/>
      <c r="H1185" s="1"/>
      <c r="I1185" s="1"/>
      <c r="J1185" s="1"/>
      <c r="K1185" s="1"/>
      <c r="L1185" s="1"/>
      <c r="M1185" s="1"/>
      <c r="N1185" s="1"/>
      <c r="O1185" s="1"/>
      <c r="P1185" s="1"/>
      <c r="Q1185" s="1"/>
      <c r="R1185" s="1"/>
      <c r="S1185" s="1"/>
      <c r="T1185" s="1"/>
    </row>
    <row r="1186" spans="1:20" ht="9.75" customHeight="1">
      <c r="A1186" s="1"/>
      <c r="B1186" s="1"/>
      <c r="C1186" s="1"/>
      <c r="D1186" s="1"/>
      <c r="E1186" s="1"/>
      <c r="F1186" s="1"/>
      <c r="G1186" s="1"/>
      <c r="H1186" s="1"/>
      <c r="I1186" s="1"/>
      <c r="J1186" s="1"/>
      <c r="K1186" s="1"/>
      <c r="L1186" s="1"/>
      <c r="M1186" s="1"/>
      <c r="N1186" s="1"/>
      <c r="O1186" s="1"/>
      <c r="P1186" s="1"/>
      <c r="Q1186" s="1"/>
      <c r="R1186" s="1"/>
      <c r="S1186" s="1"/>
      <c r="T1186" s="1"/>
    </row>
    <row r="1187" spans="1:20" ht="9.75" customHeight="1">
      <c r="A1187" s="1"/>
      <c r="B1187" s="1"/>
      <c r="C1187" s="1"/>
      <c r="D1187" s="1"/>
      <c r="E1187" s="1"/>
      <c r="F1187" s="1"/>
      <c r="G1187" s="1"/>
      <c r="H1187" s="1"/>
      <c r="I1187" s="1"/>
      <c r="J1187" s="1"/>
      <c r="K1187" s="1"/>
      <c r="L1187" s="1"/>
      <c r="M1187" s="1"/>
      <c r="N1187" s="1"/>
      <c r="O1187" s="1"/>
      <c r="P1187" s="1"/>
      <c r="Q1187" s="1"/>
      <c r="R1187" s="1"/>
      <c r="S1187" s="1"/>
      <c r="T1187" s="1"/>
    </row>
    <row r="1188" spans="1:20" ht="9.75" customHeight="1">
      <c r="A1188" s="1"/>
      <c r="B1188" s="1"/>
      <c r="C1188" s="1"/>
      <c r="D1188" s="1"/>
      <c r="E1188" s="1"/>
      <c r="F1188" s="1"/>
      <c r="G1188" s="1"/>
      <c r="H1188" s="1"/>
      <c r="I1188" s="1"/>
      <c r="J1188" s="1"/>
      <c r="K1188" s="1"/>
      <c r="L1188" s="1"/>
      <c r="M1188" s="1"/>
      <c r="N1188" s="1"/>
      <c r="O1188" s="1"/>
      <c r="P1188" s="1"/>
      <c r="Q1188" s="1"/>
      <c r="R1188" s="1"/>
      <c r="S1188" s="1"/>
      <c r="T1188" s="1"/>
    </row>
    <row r="1189" spans="1:20" ht="9.75" customHeight="1">
      <c r="A1189" s="1"/>
      <c r="B1189" s="1"/>
      <c r="C1189" s="1"/>
      <c r="D1189" s="1"/>
      <c r="E1189" s="1"/>
      <c r="F1189" s="1"/>
      <c r="G1189" s="1"/>
      <c r="H1189" s="1"/>
      <c r="I1189" s="1"/>
      <c r="J1189" s="1"/>
      <c r="K1189" s="1"/>
      <c r="L1189" s="1"/>
      <c r="M1189" s="1"/>
      <c r="N1189" s="1"/>
      <c r="O1189" s="1"/>
      <c r="P1189" s="1"/>
      <c r="Q1189" s="1"/>
      <c r="R1189" s="1"/>
      <c r="S1189" s="1"/>
      <c r="T1189" s="1"/>
    </row>
    <row r="1190" spans="1:20" ht="9.75" customHeight="1">
      <c r="A1190" s="1"/>
      <c r="B1190" s="1"/>
      <c r="C1190" s="1"/>
      <c r="D1190" s="1"/>
      <c r="E1190" s="1"/>
      <c r="F1190" s="1"/>
      <c r="G1190" s="1"/>
      <c r="H1190" s="1"/>
      <c r="I1190" s="1"/>
      <c r="J1190" s="1"/>
      <c r="K1190" s="1"/>
      <c r="L1190" s="1"/>
      <c r="M1190" s="1"/>
      <c r="N1190" s="1"/>
      <c r="O1190" s="1"/>
      <c r="P1190" s="1"/>
      <c r="Q1190" s="1"/>
      <c r="R1190" s="1"/>
      <c r="S1190" s="1"/>
      <c r="T1190" s="1"/>
    </row>
    <row r="1191" spans="1:20" ht="9.75" customHeight="1">
      <c r="A1191" s="1"/>
      <c r="B1191" s="1"/>
      <c r="C1191" s="1"/>
      <c r="D1191" s="1"/>
      <c r="E1191" s="1"/>
      <c r="F1191" s="1"/>
      <c r="G1191" s="1"/>
      <c r="H1191" s="1"/>
      <c r="I1191" s="1"/>
      <c r="J1191" s="1"/>
      <c r="K1191" s="1"/>
      <c r="L1191" s="1"/>
      <c r="M1191" s="1"/>
      <c r="N1191" s="1"/>
      <c r="O1191" s="1"/>
      <c r="P1191" s="1"/>
      <c r="Q1191" s="1"/>
      <c r="R1191" s="1"/>
      <c r="S1191" s="1"/>
      <c r="T1191" s="1"/>
    </row>
    <row r="1192" spans="1:20" ht="9.75" customHeight="1">
      <c r="A1192" s="1"/>
      <c r="B1192" s="1"/>
      <c r="C1192" s="1"/>
      <c r="D1192" s="1"/>
      <c r="E1192" s="1"/>
      <c r="F1192" s="1"/>
      <c r="G1192" s="1"/>
      <c r="H1192" s="1"/>
      <c r="I1192" s="1"/>
      <c r="J1192" s="1"/>
      <c r="K1192" s="1"/>
      <c r="L1192" s="1"/>
      <c r="M1192" s="1"/>
      <c r="N1192" s="1"/>
      <c r="O1192" s="1"/>
      <c r="P1192" s="1"/>
      <c r="Q1192" s="1"/>
      <c r="R1192" s="1"/>
      <c r="S1192" s="1"/>
      <c r="T1192" s="1"/>
    </row>
    <row r="1193" spans="1:20" ht="9.75" customHeight="1">
      <c r="A1193" s="1"/>
      <c r="B1193" s="1"/>
      <c r="C1193" s="1"/>
      <c r="D1193" s="1"/>
      <c r="E1193" s="1"/>
      <c r="F1193" s="1"/>
      <c r="G1193" s="1"/>
      <c r="H1193" s="1"/>
      <c r="I1193" s="1"/>
      <c r="J1193" s="1"/>
      <c r="K1193" s="1"/>
      <c r="L1193" s="1"/>
      <c r="M1193" s="1"/>
      <c r="N1193" s="1"/>
      <c r="O1193" s="1"/>
      <c r="P1193" s="1"/>
      <c r="Q1193" s="1"/>
      <c r="R1193" s="1"/>
      <c r="S1193" s="1"/>
      <c r="T1193" s="1"/>
    </row>
    <row r="1194" spans="1:20" ht="9.75" customHeight="1">
      <c r="A1194" s="1"/>
      <c r="B1194" s="1"/>
      <c r="C1194" s="1"/>
      <c r="D1194" s="1"/>
      <c r="E1194" s="1"/>
      <c r="F1194" s="1"/>
      <c r="G1194" s="1"/>
      <c r="H1194" s="1"/>
      <c r="I1194" s="1"/>
      <c r="J1194" s="1"/>
      <c r="K1194" s="1"/>
      <c r="L1194" s="1"/>
      <c r="M1194" s="1"/>
      <c r="N1194" s="1"/>
      <c r="O1194" s="1"/>
      <c r="P1194" s="1"/>
      <c r="Q1194" s="1"/>
      <c r="R1194" s="1"/>
      <c r="S1194" s="1"/>
      <c r="T1194" s="1"/>
    </row>
    <row r="1195" spans="1:20" ht="9.75" customHeight="1">
      <c r="A1195" s="1"/>
      <c r="B1195" s="1"/>
      <c r="C1195" s="1"/>
      <c r="D1195" s="1"/>
      <c r="E1195" s="1"/>
      <c r="F1195" s="1"/>
      <c r="G1195" s="1"/>
      <c r="H1195" s="1"/>
      <c r="I1195" s="1"/>
      <c r="J1195" s="1"/>
      <c r="K1195" s="1"/>
      <c r="L1195" s="1"/>
      <c r="M1195" s="1"/>
      <c r="N1195" s="1"/>
      <c r="O1195" s="1"/>
      <c r="P1195" s="1"/>
      <c r="Q1195" s="1"/>
      <c r="R1195" s="1"/>
      <c r="S1195" s="1"/>
      <c r="T1195" s="1"/>
    </row>
    <row r="1196" spans="1:20" ht="9.75" customHeight="1">
      <c r="A1196" s="1"/>
      <c r="B1196" s="1"/>
      <c r="C1196" s="1"/>
      <c r="D1196" s="1"/>
      <c r="E1196" s="1"/>
      <c r="F1196" s="1"/>
      <c r="G1196" s="1"/>
      <c r="H1196" s="1"/>
      <c r="I1196" s="1"/>
      <c r="J1196" s="1"/>
      <c r="K1196" s="1"/>
      <c r="L1196" s="1"/>
      <c r="M1196" s="1"/>
      <c r="N1196" s="1"/>
      <c r="O1196" s="1"/>
      <c r="P1196" s="1"/>
      <c r="Q1196" s="1"/>
      <c r="R1196" s="1"/>
      <c r="S1196" s="1"/>
      <c r="T1196" s="1"/>
    </row>
    <row r="1197" spans="1:20" ht="9.75" customHeight="1">
      <c r="A1197" s="1"/>
      <c r="B1197" s="1"/>
      <c r="C1197" s="1"/>
      <c r="D1197" s="1"/>
      <c r="E1197" s="1"/>
      <c r="F1197" s="1"/>
      <c r="G1197" s="1"/>
      <c r="H1197" s="1"/>
      <c r="I1197" s="1"/>
      <c r="J1197" s="1"/>
      <c r="K1197" s="1"/>
      <c r="L1197" s="1"/>
      <c r="M1197" s="1"/>
      <c r="N1197" s="1"/>
      <c r="O1197" s="1"/>
      <c r="P1197" s="1"/>
      <c r="Q1197" s="1"/>
      <c r="R1197" s="1"/>
      <c r="S1197" s="1"/>
      <c r="T1197" s="1"/>
    </row>
    <row r="1198" spans="1:20" ht="9.75" customHeight="1">
      <c r="A1198" s="1"/>
      <c r="B1198" s="1"/>
      <c r="C1198" s="1"/>
      <c r="D1198" s="1"/>
      <c r="E1198" s="1"/>
      <c r="F1198" s="1"/>
      <c r="G1198" s="1"/>
      <c r="H1198" s="1"/>
      <c r="I1198" s="1"/>
      <c r="J1198" s="1"/>
      <c r="K1198" s="1"/>
      <c r="L1198" s="1"/>
      <c r="M1198" s="1"/>
      <c r="N1198" s="1"/>
      <c r="O1198" s="1"/>
      <c r="P1198" s="1"/>
      <c r="Q1198" s="1"/>
      <c r="R1198" s="1"/>
      <c r="S1198" s="1"/>
      <c r="T1198" s="1"/>
    </row>
    <row r="1199" spans="1:20" ht="9.75" customHeight="1">
      <c r="A1199" s="1"/>
      <c r="B1199" s="1"/>
      <c r="C1199" s="1"/>
      <c r="D1199" s="1"/>
      <c r="E1199" s="1"/>
      <c r="F1199" s="1"/>
      <c r="G1199" s="1"/>
      <c r="H1199" s="1"/>
      <c r="I1199" s="1"/>
      <c r="J1199" s="1"/>
      <c r="K1199" s="1"/>
      <c r="L1199" s="1"/>
      <c r="M1199" s="1"/>
      <c r="N1199" s="1"/>
      <c r="O1199" s="1"/>
      <c r="P1199" s="1"/>
      <c r="Q1199" s="1"/>
      <c r="R1199" s="1"/>
      <c r="S1199" s="1"/>
      <c r="T1199" s="1"/>
    </row>
    <row r="1200" spans="1:20" ht="9.75" customHeight="1">
      <c r="A1200" s="1"/>
      <c r="B1200" s="1"/>
      <c r="C1200" s="1"/>
      <c r="D1200" s="1"/>
      <c r="E1200" s="1"/>
      <c r="F1200" s="1"/>
      <c r="G1200" s="1"/>
      <c r="H1200" s="1"/>
      <c r="I1200" s="1"/>
      <c r="J1200" s="1"/>
      <c r="K1200" s="1"/>
      <c r="L1200" s="1"/>
      <c r="M1200" s="1"/>
      <c r="N1200" s="1"/>
      <c r="O1200" s="1"/>
      <c r="P1200" s="1"/>
      <c r="Q1200" s="1"/>
      <c r="R1200" s="1"/>
      <c r="S1200" s="1"/>
      <c r="T1200" s="1"/>
    </row>
    <row r="1201" spans="1:20" ht="9.75" customHeight="1">
      <c r="A1201" s="1"/>
      <c r="B1201" s="1"/>
      <c r="C1201" s="1"/>
      <c r="D1201" s="1"/>
      <c r="E1201" s="1"/>
      <c r="F1201" s="1"/>
      <c r="G1201" s="1"/>
      <c r="H1201" s="1"/>
      <c r="I1201" s="1"/>
      <c r="J1201" s="1"/>
      <c r="K1201" s="1"/>
      <c r="L1201" s="1"/>
      <c r="M1201" s="1"/>
      <c r="N1201" s="1"/>
      <c r="O1201" s="1"/>
      <c r="P1201" s="1"/>
      <c r="Q1201" s="1"/>
      <c r="R1201" s="1"/>
      <c r="S1201" s="1"/>
      <c r="T1201" s="1"/>
    </row>
    <row r="1202" spans="1:20" ht="9.75" customHeight="1">
      <c r="A1202" s="1"/>
      <c r="B1202" s="1"/>
      <c r="C1202" s="1"/>
      <c r="D1202" s="1"/>
      <c r="E1202" s="1"/>
      <c r="F1202" s="1"/>
      <c r="G1202" s="1"/>
      <c r="H1202" s="1"/>
      <c r="I1202" s="1"/>
      <c r="J1202" s="1"/>
      <c r="K1202" s="1"/>
      <c r="L1202" s="1"/>
      <c r="M1202" s="1"/>
      <c r="N1202" s="1"/>
      <c r="O1202" s="1"/>
      <c r="P1202" s="1"/>
      <c r="Q1202" s="1"/>
      <c r="R1202" s="1"/>
      <c r="S1202" s="1"/>
      <c r="T1202" s="1"/>
    </row>
    <row r="1203" spans="1:20" ht="9.75" customHeight="1">
      <c r="A1203" s="1"/>
      <c r="B1203" s="1"/>
      <c r="C1203" s="1"/>
      <c r="D1203" s="1"/>
      <c r="E1203" s="1"/>
      <c r="F1203" s="1"/>
      <c r="G1203" s="1"/>
      <c r="H1203" s="1"/>
      <c r="I1203" s="1"/>
      <c r="J1203" s="1"/>
      <c r="K1203" s="1"/>
      <c r="L1203" s="1"/>
      <c r="M1203" s="1"/>
      <c r="N1203" s="1"/>
      <c r="O1203" s="1"/>
      <c r="P1203" s="1"/>
      <c r="Q1203" s="1"/>
      <c r="R1203" s="1"/>
      <c r="S1203" s="1"/>
      <c r="T1203" s="1"/>
    </row>
    <row r="1204" spans="1:20" ht="9.75" customHeight="1">
      <c r="A1204" s="1"/>
      <c r="B1204" s="1"/>
      <c r="C1204" s="1"/>
      <c r="D1204" s="1"/>
      <c r="E1204" s="1"/>
      <c r="F1204" s="1"/>
      <c r="G1204" s="1"/>
      <c r="H1204" s="1"/>
      <c r="I1204" s="1"/>
      <c r="J1204" s="1"/>
      <c r="K1204" s="1"/>
      <c r="L1204" s="1"/>
      <c r="M1204" s="1"/>
      <c r="N1204" s="1"/>
      <c r="O1204" s="1"/>
      <c r="P1204" s="1"/>
      <c r="Q1204" s="1"/>
      <c r="R1204" s="1"/>
      <c r="S1204" s="1"/>
      <c r="T1204" s="1"/>
    </row>
    <row r="1205" spans="1:20" ht="9.75" customHeight="1">
      <c r="A1205" s="1"/>
      <c r="B1205" s="1"/>
      <c r="C1205" s="1"/>
      <c r="D1205" s="1"/>
      <c r="E1205" s="1"/>
      <c r="F1205" s="1"/>
      <c r="G1205" s="1"/>
      <c r="H1205" s="1"/>
      <c r="I1205" s="1"/>
      <c r="J1205" s="1"/>
      <c r="K1205" s="1"/>
      <c r="L1205" s="1"/>
      <c r="M1205" s="1"/>
      <c r="N1205" s="1"/>
      <c r="O1205" s="1"/>
      <c r="P1205" s="1"/>
      <c r="Q1205" s="1"/>
      <c r="R1205" s="1"/>
      <c r="S1205" s="1"/>
      <c r="T1205" s="1"/>
    </row>
    <row r="1206" spans="1:20" ht="9.75" customHeight="1">
      <c r="A1206" s="1"/>
      <c r="B1206" s="1"/>
      <c r="C1206" s="1"/>
      <c r="D1206" s="1"/>
      <c r="E1206" s="1"/>
      <c r="F1206" s="1"/>
      <c r="G1206" s="1"/>
      <c r="H1206" s="1"/>
      <c r="I1206" s="1"/>
      <c r="J1206" s="1"/>
      <c r="K1206" s="1"/>
      <c r="L1206" s="1"/>
      <c r="M1206" s="1"/>
      <c r="N1206" s="1"/>
      <c r="O1206" s="1"/>
      <c r="P1206" s="1"/>
      <c r="Q1206" s="1"/>
      <c r="R1206" s="1"/>
      <c r="S1206" s="1"/>
      <c r="T1206" s="1"/>
    </row>
    <row r="1207" spans="1:20" ht="9.75" customHeight="1">
      <c r="A1207" s="1"/>
      <c r="B1207" s="1"/>
      <c r="C1207" s="1"/>
      <c r="D1207" s="1"/>
      <c r="E1207" s="1"/>
      <c r="F1207" s="1"/>
      <c r="G1207" s="1"/>
      <c r="H1207" s="1"/>
      <c r="I1207" s="1"/>
      <c r="J1207" s="1"/>
      <c r="K1207" s="1"/>
      <c r="L1207" s="1"/>
      <c r="M1207" s="1"/>
      <c r="N1207" s="1"/>
      <c r="O1207" s="1"/>
      <c r="P1207" s="1"/>
      <c r="Q1207" s="1"/>
      <c r="R1207" s="1"/>
      <c r="S1207" s="1"/>
      <c r="T1207" s="1"/>
    </row>
    <row r="1208" spans="1:20" ht="9.75" customHeight="1">
      <c r="A1208" s="1"/>
      <c r="B1208" s="1"/>
      <c r="C1208" s="1"/>
      <c r="D1208" s="1"/>
      <c r="E1208" s="1"/>
      <c r="F1208" s="1"/>
      <c r="G1208" s="1"/>
      <c r="H1208" s="1"/>
      <c r="I1208" s="1"/>
      <c r="J1208" s="1"/>
      <c r="K1208" s="1"/>
      <c r="L1208" s="1"/>
      <c r="M1208" s="1"/>
      <c r="N1208" s="1"/>
      <c r="O1208" s="1"/>
      <c r="P1208" s="1"/>
      <c r="Q1208" s="1"/>
      <c r="R1208" s="1"/>
      <c r="S1208" s="1"/>
      <c r="T1208" s="1"/>
    </row>
    <row r="1209" spans="1:20" ht="9.75" customHeight="1">
      <c r="A1209" s="1"/>
      <c r="B1209" s="1"/>
      <c r="C1209" s="1"/>
      <c r="D1209" s="1"/>
      <c r="E1209" s="1"/>
      <c r="F1209" s="1"/>
      <c r="G1209" s="1"/>
      <c r="H1209" s="1"/>
      <c r="I1209" s="1"/>
      <c r="J1209" s="1"/>
      <c r="K1209" s="1"/>
      <c r="L1209" s="1"/>
      <c r="M1209" s="1"/>
      <c r="N1209" s="1"/>
      <c r="O1209" s="1"/>
      <c r="P1209" s="1"/>
      <c r="Q1209" s="1"/>
      <c r="R1209" s="1"/>
      <c r="S1209" s="1"/>
      <c r="T1209" s="1"/>
    </row>
    <row r="1210" spans="1:20" ht="9.75" customHeight="1">
      <c r="A1210" s="1"/>
      <c r="B1210" s="1"/>
      <c r="C1210" s="1"/>
      <c r="D1210" s="1"/>
      <c r="E1210" s="1"/>
      <c r="F1210" s="1"/>
      <c r="G1210" s="1"/>
      <c r="H1210" s="1"/>
      <c r="I1210" s="1"/>
      <c r="J1210" s="1"/>
      <c r="K1210" s="1"/>
      <c r="L1210" s="1"/>
      <c r="M1210" s="1"/>
      <c r="N1210" s="1"/>
      <c r="O1210" s="1"/>
      <c r="P1210" s="1"/>
      <c r="Q1210" s="1"/>
      <c r="R1210" s="1"/>
      <c r="S1210" s="1"/>
      <c r="T1210" s="1"/>
    </row>
    <row r="1211" spans="1:20" ht="9.75" customHeight="1">
      <c r="A1211" s="1"/>
      <c r="B1211" s="1"/>
      <c r="C1211" s="1"/>
      <c r="D1211" s="1"/>
      <c r="E1211" s="1"/>
      <c r="F1211" s="1"/>
      <c r="G1211" s="1"/>
      <c r="H1211" s="1"/>
      <c r="I1211" s="1"/>
      <c r="J1211" s="1"/>
      <c r="K1211" s="1"/>
      <c r="L1211" s="1"/>
      <c r="M1211" s="1"/>
      <c r="N1211" s="1"/>
      <c r="O1211" s="1"/>
      <c r="P1211" s="1"/>
      <c r="Q1211" s="1"/>
      <c r="R1211" s="1"/>
      <c r="S1211" s="1"/>
      <c r="T1211" s="1"/>
    </row>
    <row r="1212" spans="1:20" ht="9.75" customHeight="1">
      <c r="A1212" s="1"/>
      <c r="B1212" s="1"/>
      <c r="C1212" s="1"/>
      <c r="D1212" s="1"/>
      <c r="E1212" s="1"/>
      <c r="F1212" s="1"/>
      <c r="G1212" s="1"/>
      <c r="H1212" s="1"/>
      <c r="I1212" s="1"/>
      <c r="J1212" s="1"/>
      <c r="K1212" s="1"/>
      <c r="L1212" s="1"/>
      <c r="M1212" s="1"/>
      <c r="N1212" s="1"/>
      <c r="O1212" s="1"/>
      <c r="P1212" s="1"/>
      <c r="Q1212" s="1"/>
      <c r="R1212" s="1"/>
      <c r="S1212" s="1"/>
      <c r="T1212" s="1"/>
    </row>
    <row r="1213" spans="1:20" ht="9.75" customHeight="1">
      <c r="A1213" s="1"/>
      <c r="B1213" s="1"/>
      <c r="C1213" s="1"/>
      <c r="D1213" s="1"/>
      <c r="E1213" s="1"/>
      <c r="F1213" s="1"/>
      <c r="G1213" s="1"/>
      <c r="H1213" s="1"/>
      <c r="I1213" s="1"/>
      <c r="J1213" s="1"/>
      <c r="K1213" s="1"/>
      <c r="L1213" s="1"/>
      <c r="M1213" s="1"/>
      <c r="N1213" s="1"/>
      <c r="O1213" s="1"/>
      <c r="P1213" s="1"/>
      <c r="Q1213" s="1"/>
      <c r="R1213" s="1"/>
      <c r="S1213" s="1"/>
      <c r="T1213" s="1"/>
    </row>
    <row r="1214" spans="1:20" ht="9.75" customHeight="1">
      <c r="A1214" s="1"/>
      <c r="B1214" s="1"/>
      <c r="C1214" s="1"/>
      <c r="D1214" s="1"/>
      <c r="E1214" s="1"/>
      <c r="F1214" s="1"/>
      <c r="G1214" s="1"/>
      <c r="H1214" s="1"/>
      <c r="I1214" s="1"/>
      <c r="J1214" s="1"/>
      <c r="K1214" s="1"/>
      <c r="L1214" s="1"/>
      <c r="M1214" s="1"/>
      <c r="N1214" s="1"/>
      <c r="O1214" s="1"/>
      <c r="P1214" s="1"/>
      <c r="Q1214" s="1"/>
      <c r="R1214" s="1"/>
      <c r="S1214" s="1"/>
      <c r="T1214" s="1"/>
    </row>
    <row r="1215" spans="1:20" ht="9.75" customHeight="1">
      <c r="A1215" s="1"/>
      <c r="B1215" s="1"/>
      <c r="C1215" s="1"/>
      <c r="D1215" s="1"/>
      <c r="E1215" s="1"/>
      <c r="F1215" s="1"/>
      <c r="G1215" s="1"/>
      <c r="H1215" s="1"/>
      <c r="I1215" s="1"/>
      <c r="J1215" s="1"/>
      <c r="K1215" s="1"/>
      <c r="L1215" s="1"/>
      <c r="M1215" s="1"/>
      <c r="N1215" s="1"/>
      <c r="O1215" s="1"/>
      <c r="P1215" s="1"/>
      <c r="Q1215" s="1"/>
      <c r="R1215" s="1"/>
      <c r="S1215" s="1"/>
      <c r="T1215" s="1"/>
    </row>
    <row r="1216" spans="1:20" ht="9.75" customHeight="1">
      <c r="A1216" s="1"/>
      <c r="B1216" s="1"/>
      <c r="C1216" s="1"/>
      <c r="D1216" s="1"/>
      <c r="E1216" s="1"/>
      <c r="F1216" s="1"/>
      <c r="G1216" s="1"/>
      <c r="H1216" s="1"/>
      <c r="I1216" s="1"/>
      <c r="J1216" s="1"/>
      <c r="K1216" s="1"/>
      <c r="L1216" s="1"/>
      <c r="M1216" s="1"/>
      <c r="N1216" s="1"/>
      <c r="O1216" s="1"/>
      <c r="P1216" s="1"/>
      <c r="Q1216" s="1"/>
      <c r="R1216" s="1"/>
      <c r="S1216" s="1"/>
      <c r="T1216" s="1"/>
    </row>
    <row r="1217" spans="1:20" ht="9.75" customHeight="1">
      <c r="A1217" s="1"/>
      <c r="B1217" s="1"/>
      <c r="C1217" s="1"/>
      <c r="D1217" s="1"/>
      <c r="E1217" s="1"/>
      <c r="F1217" s="1"/>
      <c r="G1217" s="1"/>
      <c r="H1217" s="1"/>
      <c r="I1217" s="1"/>
      <c r="J1217" s="1"/>
      <c r="K1217" s="1"/>
      <c r="L1217" s="1"/>
      <c r="M1217" s="1"/>
      <c r="N1217" s="1"/>
      <c r="O1217" s="1"/>
      <c r="P1217" s="1"/>
      <c r="Q1217" s="1"/>
      <c r="R1217" s="1"/>
      <c r="S1217" s="1"/>
      <c r="T1217" s="1"/>
    </row>
    <row r="1218" spans="1:20" ht="9.75" customHeight="1">
      <c r="A1218" s="1"/>
      <c r="B1218" s="1"/>
      <c r="C1218" s="1"/>
      <c r="D1218" s="1"/>
      <c r="E1218" s="1"/>
      <c r="F1218" s="1"/>
      <c r="G1218" s="1"/>
      <c r="H1218" s="1"/>
      <c r="I1218" s="1"/>
      <c r="J1218" s="1"/>
      <c r="K1218" s="1"/>
      <c r="L1218" s="1"/>
      <c r="M1218" s="1"/>
      <c r="N1218" s="1"/>
      <c r="O1218" s="1"/>
      <c r="P1218" s="1"/>
      <c r="Q1218" s="1"/>
      <c r="R1218" s="1"/>
      <c r="S1218" s="1"/>
      <c r="T1218" s="1"/>
    </row>
    <row r="1219" spans="1:20" ht="9.75" customHeight="1">
      <c r="A1219" s="1"/>
      <c r="B1219" s="1"/>
      <c r="C1219" s="1"/>
      <c r="D1219" s="1"/>
      <c r="E1219" s="1"/>
      <c r="F1219" s="1"/>
      <c r="G1219" s="1"/>
      <c r="H1219" s="1"/>
      <c r="I1219" s="1"/>
      <c r="J1219" s="1"/>
      <c r="K1219" s="1"/>
      <c r="L1219" s="1"/>
      <c r="M1219" s="1"/>
      <c r="N1219" s="1"/>
      <c r="O1219" s="1"/>
      <c r="P1219" s="1"/>
      <c r="Q1219" s="1"/>
      <c r="R1219" s="1"/>
      <c r="S1219" s="1"/>
      <c r="T1219" s="1"/>
    </row>
    <row r="1220" spans="1:20" ht="9.75" customHeight="1">
      <c r="A1220" s="1"/>
      <c r="B1220" s="1"/>
      <c r="C1220" s="1"/>
      <c r="D1220" s="1"/>
      <c r="E1220" s="1"/>
      <c r="F1220" s="1"/>
      <c r="G1220" s="1"/>
      <c r="H1220" s="1"/>
      <c r="I1220" s="1"/>
      <c r="J1220" s="1"/>
      <c r="K1220" s="1"/>
      <c r="L1220" s="1"/>
      <c r="M1220" s="1"/>
      <c r="N1220" s="1"/>
      <c r="O1220" s="1"/>
      <c r="P1220" s="1"/>
      <c r="Q1220" s="1"/>
      <c r="R1220" s="1"/>
      <c r="S1220" s="1"/>
      <c r="T1220" s="1"/>
    </row>
    <row r="1221" spans="1:20" ht="9.75" customHeight="1">
      <c r="A1221" s="1"/>
      <c r="B1221" s="1"/>
      <c r="C1221" s="1"/>
      <c r="D1221" s="1"/>
      <c r="E1221" s="1"/>
      <c r="F1221" s="1"/>
      <c r="G1221" s="1"/>
      <c r="H1221" s="1"/>
      <c r="I1221" s="1"/>
      <c r="J1221" s="1"/>
      <c r="K1221" s="1"/>
      <c r="L1221" s="1"/>
      <c r="M1221" s="1"/>
      <c r="N1221" s="1"/>
      <c r="O1221" s="1"/>
      <c r="P1221" s="1"/>
      <c r="Q1221" s="1"/>
      <c r="R1221" s="1"/>
      <c r="S1221" s="1"/>
      <c r="T1221" s="1"/>
    </row>
    <row r="1222" spans="1:20" ht="9.75" customHeight="1">
      <c r="A1222" s="1"/>
      <c r="B1222" s="1"/>
      <c r="C1222" s="1"/>
      <c r="D1222" s="1"/>
      <c r="E1222" s="1"/>
      <c r="F1222" s="1"/>
      <c r="G1222" s="1"/>
      <c r="H1222" s="1"/>
      <c r="I1222" s="1"/>
      <c r="J1222" s="1"/>
      <c r="K1222" s="1"/>
      <c r="L1222" s="1"/>
      <c r="M1222" s="1"/>
      <c r="N1222" s="1"/>
      <c r="O1222" s="1"/>
      <c r="P1222" s="1"/>
      <c r="Q1222" s="1"/>
      <c r="R1222" s="1"/>
      <c r="S1222" s="1"/>
      <c r="T1222" s="1"/>
    </row>
    <row r="1223" spans="1:20" ht="9.75" customHeight="1">
      <c r="A1223" s="1"/>
      <c r="B1223" s="1"/>
      <c r="C1223" s="1"/>
      <c r="D1223" s="1"/>
      <c r="E1223" s="1"/>
      <c r="F1223" s="1"/>
      <c r="G1223" s="1"/>
      <c r="H1223" s="1"/>
      <c r="I1223" s="1"/>
      <c r="J1223" s="1"/>
      <c r="K1223" s="1"/>
      <c r="L1223" s="1"/>
      <c r="M1223" s="1"/>
      <c r="N1223" s="1"/>
      <c r="O1223" s="1"/>
      <c r="P1223" s="1"/>
      <c r="Q1223" s="1"/>
      <c r="R1223" s="1"/>
      <c r="S1223" s="1"/>
      <c r="T1223" s="1"/>
    </row>
    <row r="1224" spans="1:20" ht="9.75" customHeight="1">
      <c r="A1224" s="1"/>
      <c r="B1224" s="1"/>
      <c r="C1224" s="1"/>
      <c r="D1224" s="1"/>
      <c r="E1224" s="1"/>
      <c r="F1224" s="1"/>
      <c r="G1224" s="1"/>
      <c r="H1224" s="1"/>
      <c r="I1224" s="1"/>
      <c r="J1224" s="1"/>
      <c r="K1224" s="1"/>
      <c r="L1224" s="1"/>
      <c r="M1224" s="1"/>
      <c r="N1224" s="1"/>
      <c r="O1224" s="1"/>
      <c r="P1224" s="1"/>
      <c r="Q1224" s="1"/>
      <c r="R1224" s="1"/>
      <c r="S1224" s="1"/>
      <c r="T1224" s="1"/>
    </row>
    <row r="1225" spans="1:20" ht="9.75" customHeight="1">
      <c r="A1225" s="1"/>
      <c r="B1225" s="1"/>
      <c r="C1225" s="1"/>
      <c r="D1225" s="1"/>
      <c r="E1225" s="1"/>
      <c r="F1225" s="1"/>
      <c r="G1225" s="1"/>
      <c r="H1225" s="1"/>
      <c r="I1225" s="1"/>
      <c r="J1225" s="1"/>
      <c r="K1225" s="1"/>
      <c r="L1225" s="1"/>
      <c r="M1225" s="1"/>
      <c r="N1225" s="1"/>
      <c r="O1225" s="1"/>
      <c r="P1225" s="1"/>
      <c r="Q1225" s="1"/>
      <c r="R1225" s="1"/>
      <c r="S1225" s="1"/>
      <c r="T1225" s="1"/>
    </row>
    <row r="1226" spans="1:20" ht="9.75" customHeight="1">
      <c r="A1226" s="1"/>
      <c r="B1226" s="1"/>
      <c r="C1226" s="1"/>
      <c r="D1226" s="1"/>
      <c r="E1226" s="1"/>
      <c r="F1226" s="1"/>
      <c r="G1226" s="1"/>
      <c r="H1226" s="1"/>
      <c r="I1226" s="1"/>
      <c r="J1226" s="1"/>
      <c r="K1226" s="1"/>
      <c r="L1226" s="1"/>
      <c r="M1226" s="1"/>
      <c r="N1226" s="1"/>
      <c r="O1226" s="1"/>
      <c r="P1226" s="1"/>
      <c r="Q1226" s="1"/>
      <c r="R1226" s="1"/>
      <c r="S1226" s="1"/>
      <c r="T1226" s="1"/>
    </row>
    <row r="1227" spans="1:20" ht="9.75" customHeight="1">
      <c r="A1227" s="1"/>
      <c r="B1227" s="1"/>
      <c r="C1227" s="1"/>
      <c r="D1227" s="1"/>
      <c r="E1227" s="1"/>
      <c r="F1227" s="1"/>
      <c r="G1227" s="1"/>
      <c r="H1227" s="1"/>
      <c r="I1227" s="1"/>
      <c r="J1227" s="1"/>
      <c r="K1227" s="1"/>
      <c r="L1227" s="1"/>
      <c r="M1227" s="1"/>
      <c r="N1227" s="1"/>
      <c r="O1227" s="1"/>
      <c r="P1227" s="1"/>
      <c r="Q1227" s="1"/>
      <c r="R1227" s="1"/>
      <c r="S1227" s="1"/>
      <c r="T1227" s="1"/>
    </row>
    <row r="1228" spans="1:20" ht="9.75" customHeight="1">
      <c r="A1228" s="1"/>
      <c r="B1228" s="1"/>
      <c r="C1228" s="1"/>
      <c r="D1228" s="1"/>
      <c r="E1228" s="1"/>
      <c r="F1228" s="1"/>
      <c r="G1228" s="1"/>
      <c r="H1228" s="1"/>
      <c r="I1228" s="1"/>
      <c r="J1228" s="1"/>
      <c r="K1228" s="1"/>
      <c r="L1228" s="1"/>
      <c r="M1228" s="1"/>
      <c r="N1228" s="1"/>
      <c r="O1228" s="1"/>
      <c r="P1228" s="1"/>
      <c r="Q1228" s="1"/>
      <c r="R1228" s="1"/>
      <c r="S1228" s="1"/>
      <c r="T1228" s="1"/>
    </row>
    <row r="1229" spans="1:20" ht="9.75" customHeight="1">
      <c r="A1229" s="1"/>
      <c r="B1229" s="1"/>
      <c r="C1229" s="1"/>
      <c r="D1229" s="1"/>
      <c r="E1229" s="1"/>
      <c r="F1229" s="1"/>
      <c r="G1229" s="1"/>
      <c r="H1229" s="1"/>
      <c r="I1229" s="1"/>
      <c r="J1229" s="1"/>
      <c r="K1229" s="1"/>
      <c r="L1229" s="1"/>
      <c r="M1229" s="1"/>
      <c r="N1229" s="1"/>
      <c r="O1229" s="1"/>
      <c r="P1229" s="1"/>
      <c r="Q1229" s="1"/>
      <c r="R1229" s="1"/>
      <c r="S1229" s="1"/>
      <c r="T1229" s="1"/>
    </row>
    <row r="1230" spans="1:20" ht="9.75" customHeight="1">
      <c r="A1230" s="1"/>
      <c r="B1230" s="1"/>
      <c r="C1230" s="1"/>
      <c r="D1230" s="1"/>
      <c r="E1230" s="1"/>
      <c r="F1230" s="1"/>
      <c r="G1230" s="1"/>
      <c r="H1230" s="1"/>
      <c r="I1230" s="1"/>
      <c r="J1230" s="1"/>
      <c r="K1230" s="1"/>
      <c r="L1230" s="1"/>
      <c r="M1230" s="1"/>
      <c r="N1230" s="1"/>
      <c r="O1230" s="1"/>
      <c r="P1230" s="1"/>
      <c r="Q1230" s="1"/>
      <c r="R1230" s="1"/>
      <c r="S1230" s="1"/>
      <c r="T1230" s="1"/>
    </row>
    <row r="1231" spans="1:20" ht="9.75" customHeight="1">
      <c r="A1231" s="1"/>
      <c r="B1231" s="1"/>
      <c r="C1231" s="1"/>
      <c r="D1231" s="1"/>
      <c r="E1231" s="1"/>
      <c r="F1231" s="1"/>
      <c r="G1231" s="1"/>
      <c r="H1231" s="1"/>
      <c r="I1231" s="1"/>
      <c r="J1231" s="1"/>
      <c r="K1231" s="1"/>
      <c r="L1231" s="1"/>
      <c r="M1231" s="1"/>
      <c r="N1231" s="1"/>
      <c r="O1231" s="1"/>
      <c r="P1231" s="1"/>
      <c r="Q1231" s="1"/>
      <c r="R1231" s="1"/>
      <c r="S1231" s="1"/>
      <c r="T1231" s="1"/>
    </row>
    <row r="1232" spans="1:20" ht="9.75" customHeight="1">
      <c r="A1232" s="1"/>
      <c r="B1232" s="1"/>
      <c r="C1232" s="1"/>
      <c r="D1232" s="1"/>
      <c r="E1232" s="1"/>
      <c r="F1232" s="1"/>
      <c r="G1232" s="1"/>
      <c r="H1232" s="1"/>
      <c r="I1232" s="1"/>
      <c r="J1232" s="1"/>
      <c r="K1232" s="1"/>
      <c r="L1232" s="1"/>
      <c r="M1232" s="1"/>
      <c r="N1232" s="1"/>
      <c r="O1232" s="1"/>
      <c r="P1232" s="1"/>
      <c r="Q1232" s="1"/>
      <c r="R1232" s="1"/>
      <c r="S1232" s="1"/>
      <c r="T1232" s="1"/>
    </row>
    <row r="1233" spans="1:20" ht="9.75" customHeight="1">
      <c r="A1233" s="1"/>
      <c r="B1233" s="1"/>
      <c r="C1233" s="1"/>
      <c r="D1233" s="1"/>
      <c r="E1233" s="1"/>
      <c r="F1233" s="1"/>
      <c r="G1233" s="1"/>
      <c r="H1233" s="1"/>
      <c r="I1233" s="1"/>
      <c r="J1233" s="1"/>
      <c r="K1233" s="1"/>
      <c r="L1233" s="1"/>
      <c r="M1233" s="1"/>
      <c r="N1233" s="1"/>
      <c r="O1233" s="1"/>
      <c r="P1233" s="1"/>
      <c r="Q1233" s="1"/>
      <c r="R1233" s="1"/>
      <c r="S1233" s="1"/>
      <c r="T1233" s="1"/>
    </row>
    <row r="1234" spans="1:20" ht="9.75" customHeight="1">
      <c r="A1234" s="1"/>
      <c r="B1234" s="1"/>
      <c r="C1234" s="1"/>
      <c r="D1234" s="1"/>
      <c r="E1234" s="1"/>
      <c r="F1234" s="1"/>
      <c r="G1234" s="1"/>
      <c r="H1234" s="1"/>
      <c r="I1234" s="1"/>
      <c r="J1234" s="1"/>
      <c r="K1234" s="1"/>
      <c r="L1234" s="1"/>
      <c r="M1234" s="1"/>
      <c r="N1234" s="1"/>
      <c r="O1234" s="1"/>
      <c r="P1234" s="1"/>
      <c r="Q1234" s="1"/>
      <c r="R1234" s="1"/>
      <c r="S1234" s="1"/>
      <c r="T1234" s="1"/>
    </row>
    <row r="1235" spans="1:20" ht="9.75" customHeight="1">
      <c r="A1235" s="1"/>
      <c r="B1235" s="1"/>
      <c r="C1235" s="1"/>
      <c r="D1235" s="1"/>
      <c r="E1235" s="1"/>
      <c r="F1235" s="1"/>
      <c r="G1235" s="1"/>
      <c r="H1235" s="1"/>
      <c r="I1235" s="1"/>
      <c r="J1235" s="1"/>
      <c r="K1235" s="1"/>
      <c r="L1235" s="1"/>
      <c r="M1235" s="1"/>
      <c r="N1235" s="1"/>
      <c r="O1235" s="1"/>
      <c r="P1235" s="1"/>
      <c r="Q1235" s="1"/>
      <c r="R1235" s="1"/>
      <c r="S1235" s="1"/>
      <c r="T1235" s="1"/>
    </row>
    <row r="1236" spans="1:20" ht="9.75" customHeight="1">
      <c r="A1236" s="1"/>
      <c r="B1236" s="1"/>
      <c r="C1236" s="1"/>
      <c r="D1236" s="1"/>
      <c r="E1236" s="1"/>
      <c r="F1236" s="1"/>
      <c r="G1236" s="1"/>
      <c r="H1236" s="1"/>
      <c r="I1236" s="1"/>
      <c r="J1236" s="1"/>
      <c r="K1236" s="1"/>
      <c r="L1236" s="1"/>
      <c r="M1236" s="1"/>
      <c r="N1236" s="1"/>
      <c r="O1236" s="1"/>
      <c r="P1236" s="1"/>
      <c r="Q1236" s="1"/>
      <c r="R1236" s="1"/>
      <c r="S1236" s="1"/>
      <c r="T1236" s="1"/>
    </row>
    <row r="1237" spans="1:20" ht="9.75" customHeight="1">
      <c r="A1237" s="1"/>
      <c r="B1237" s="1"/>
      <c r="C1237" s="1"/>
      <c r="D1237" s="1"/>
      <c r="E1237" s="1"/>
      <c r="F1237" s="1"/>
      <c r="G1237" s="1"/>
      <c r="H1237" s="1"/>
      <c r="I1237" s="1"/>
      <c r="J1237" s="1"/>
      <c r="K1237" s="1"/>
      <c r="L1237" s="1"/>
      <c r="M1237" s="1"/>
      <c r="N1237" s="1"/>
      <c r="O1237" s="1"/>
      <c r="P1237" s="1"/>
      <c r="Q1237" s="1"/>
      <c r="R1237" s="1"/>
      <c r="S1237" s="1"/>
      <c r="T1237" s="1"/>
    </row>
    <row r="1238" spans="1:20" ht="9.75" customHeight="1">
      <c r="A1238" s="1"/>
      <c r="B1238" s="1"/>
      <c r="C1238" s="1"/>
      <c r="D1238" s="1"/>
      <c r="E1238" s="1"/>
      <c r="F1238" s="1"/>
      <c r="G1238" s="1"/>
      <c r="H1238" s="1"/>
      <c r="I1238" s="1"/>
      <c r="J1238" s="1"/>
      <c r="K1238" s="1"/>
      <c r="L1238" s="1"/>
      <c r="M1238" s="1"/>
      <c r="N1238" s="1"/>
      <c r="O1238" s="1"/>
      <c r="P1238" s="1"/>
      <c r="Q1238" s="1"/>
      <c r="R1238" s="1"/>
      <c r="S1238" s="1"/>
      <c r="T1238" s="1"/>
    </row>
    <row r="1239" spans="1:20" ht="9.75" customHeight="1">
      <c r="A1239" s="1"/>
      <c r="B1239" s="1"/>
      <c r="C1239" s="1"/>
      <c r="D1239" s="1"/>
      <c r="E1239" s="1"/>
      <c r="F1239" s="1"/>
      <c r="G1239" s="1"/>
      <c r="H1239" s="1"/>
      <c r="I1239" s="1"/>
      <c r="J1239" s="1"/>
      <c r="K1239" s="1"/>
      <c r="L1239" s="1"/>
      <c r="M1239" s="1"/>
      <c r="N1239" s="1"/>
      <c r="O1239" s="1"/>
      <c r="P1239" s="1"/>
      <c r="Q1239" s="1"/>
      <c r="R1239" s="1"/>
      <c r="S1239" s="1"/>
      <c r="T1239" s="1"/>
    </row>
    <row r="1240" spans="1:20" ht="9.75" customHeight="1">
      <c r="A1240" s="1"/>
      <c r="B1240" s="1"/>
      <c r="C1240" s="1"/>
      <c r="D1240" s="1"/>
      <c r="E1240" s="1"/>
      <c r="F1240" s="1"/>
      <c r="G1240" s="1"/>
      <c r="H1240" s="1"/>
      <c r="I1240" s="1"/>
      <c r="J1240" s="1"/>
      <c r="K1240" s="1"/>
      <c r="L1240" s="1"/>
      <c r="M1240" s="1"/>
      <c r="N1240" s="1"/>
      <c r="O1240" s="1"/>
      <c r="P1240" s="1"/>
      <c r="Q1240" s="1"/>
      <c r="R1240" s="1"/>
      <c r="S1240" s="1"/>
      <c r="T1240" s="1"/>
    </row>
    <row r="1241" spans="1:20" ht="9.75" customHeight="1">
      <c r="A1241" s="1"/>
      <c r="B1241" s="1"/>
      <c r="C1241" s="1"/>
      <c r="D1241" s="1"/>
      <c r="E1241" s="1"/>
      <c r="F1241" s="1"/>
      <c r="G1241" s="1"/>
      <c r="H1241" s="1"/>
      <c r="I1241" s="1"/>
      <c r="J1241" s="1"/>
      <c r="K1241" s="1"/>
      <c r="L1241" s="1"/>
      <c r="M1241" s="1"/>
      <c r="N1241" s="1"/>
      <c r="O1241" s="1"/>
      <c r="P1241" s="1"/>
      <c r="Q1241" s="1"/>
      <c r="R1241" s="1"/>
      <c r="S1241" s="1"/>
      <c r="T1241" s="1"/>
    </row>
    <row r="1242" spans="1:20" ht="9.75" customHeight="1">
      <c r="A1242" s="1"/>
      <c r="B1242" s="1"/>
      <c r="C1242" s="1"/>
      <c r="D1242" s="1"/>
      <c r="E1242" s="1"/>
      <c r="F1242" s="1"/>
      <c r="G1242" s="1"/>
      <c r="H1242" s="1"/>
      <c r="I1242" s="1"/>
      <c r="J1242" s="1"/>
      <c r="K1242" s="1"/>
      <c r="L1242" s="1"/>
      <c r="M1242" s="1"/>
      <c r="N1242" s="1"/>
      <c r="O1242" s="1"/>
      <c r="P1242" s="1"/>
      <c r="Q1242" s="1"/>
      <c r="R1242" s="1"/>
      <c r="S1242" s="1"/>
      <c r="T1242" s="1"/>
    </row>
    <row r="1243" spans="1:20" ht="9.75" customHeight="1">
      <c r="A1243" s="1"/>
      <c r="B1243" s="1"/>
      <c r="C1243" s="1"/>
      <c r="D1243" s="1"/>
      <c r="E1243" s="1"/>
      <c r="F1243" s="1"/>
      <c r="G1243" s="1"/>
      <c r="H1243" s="1"/>
      <c r="I1243" s="1"/>
      <c r="J1243" s="1"/>
      <c r="K1243" s="1"/>
      <c r="L1243" s="1"/>
      <c r="M1243" s="1"/>
      <c r="N1243" s="1"/>
      <c r="O1243" s="1"/>
      <c r="P1243" s="1"/>
      <c r="Q1243" s="1"/>
      <c r="R1243" s="1"/>
      <c r="S1243" s="1"/>
      <c r="T1243" s="1"/>
    </row>
    <row r="1244" spans="1:20" ht="9.75" customHeight="1">
      <c r="A1244" s="1"/>
      <c r="B1244" s="1"/>
      <c r="C1244" s="1"/>
      <c r="D1244" s="1"/>
      <c r="E1244" s="1"/>
      <c r="F1244" s="1"/>
      <c r="G1244" s="1"/>
      <c r="H1244" s="1"/>
      <c r="I1244" s="1"/>
      <c r="J1244" s="1"/>
      <c r="K1244" s="1"/>
      <c r="L1244" s="1"/>
      <c r="M1244" s="1"/>
      <c r="N1244" s="1"/>
      <c r="O1244" s="1"/>
      <c r="P1244" s="1"/>
      <c r="Q1244" s="1"/>
      <c r="R1244" s="1"/>
      <c r="S1244" s="1"/>
      <c r="T1244" s="1"/>
    </row>
    <row r="1245" spans="1:20" ht="9.75" customHeight="1">
      <c r="A1245" s="1"/>
      <c r="B1245" s="1"/>
      <c r="C1245" s="1"/>
      <c r="D1245" s="1"/>
      <c r="E1245" s="1"/>
      <c r="F1245" s="1"/>
      <c r="G1245" s="1"/>
      <c r="H1245" s="1"/>
      <c r="I1245" s="1"/>
      <c r="J1245" s="1"/>
      <c r="K1245" s="1"/>
      <c r="L1245" s="1"/>
      <c r="M1245" s="1"/>
      <c r="N1245" s="1"/>
      <c r="O1245" s="1"/>
      <c r="P1245" s="1"/>
      <c r="Q1245" s="1"/>
      <c r="R1245" s="1"/>
      <c r="S1245" s="1"/>
      <c r="T1245" s="1"/>
    </row>
    <row r="1246" spans="1:20" ht="9.75" customHeight="1">
      <c r="A1246" s="1"/>
      <c r="B1246" s="1"/>
      <c r="C1246" s="1"/>
      <c r="D1246" s="1"/>
      <c r="E1246" s="1"/>
      <c r="F1246" s="1"/>
      <c r="G1246" s="1"/>
      <c r="H1246" s="1"/>
      <c r="I1246" s="1"/>
      <c r="J1246" s="1"/>
      <c r="K1246" s="1"/>
      <c r="L1246" s="1"/>
      <c r="M1246" s="1"/>
      <c r="N1246" s="1"/>
      <c r="O1246" s="1"/>
      <c r="P1246" s="1"/>
      <c r="Q1246" s="1"/>
      <c r="R1246" s="1"/>
      <c r="S1246" s="1"/>
      <c r="T1246" s="1"/>
    </row>
    <row r="1247" spans="1:20" ht="9.75" customHeight="1">
      <c r="A1247" s="1"/>
      <c r="B1247" s="1"/>
      <c r="C1247" s="1"/>
      <c r="D1247" s="1"/>
      <c r="E1247" s="1"/>
      <c r="F1247" s="1"/>
      <c r="G1247" s="1"/>
      <c r="H1247" s="1"/>
      <c r="I1247" s="1"/>
      <c r="J1247" s="1"/>
      <c r="K1247" s="1"/>
      <c r="L1247" s="1"/>
      <c r="M1247" s="1"/>
      <c r="N1247" s="1"/>
      <c r="O1247" s="1"/>
      <c r="P1247" s="1"/>
      <c r="Q1247" s="1"/>
      <c r="R1247" s="1"/>
      <c r="S1247" s="1"/>
      <c r="T1247" s="1"/>
    </row>
    <row r="1248" spans="1:20" ht="9.75" customHeight="1">
      <c r="A1248" s="1"/>
      <c r="B1248" s="1"/>
      <c r="C1248" s="1"/>
      <c r="D1248" s="1"/>
      <c r="E1248" s="1"/>
      <c r="F1248" s="1"/>
      <c r="G1248" s="1"/>
      <c r="H1248" s="1"/>
      <c r="I1248" s="1"/>
      <c r="J1248" s="1"/>
      <c r="K1248" s="1"/>
      <c r="L1248" s="1"/>
      <c r="M1248" s="1"/>
      <c r="N1248" s="1"/>
      <c r="O1248" s="1"/>
      <c r="P1248" s="1"/>
      <c r="Q1248" s="1"/>
      <c r="R1248" s="1"/>
      <c r="S1248" s="1"/>
      <c r="T1248" s="1"/>
    </row>
    <row r="1249" spans="1:20" ht="9.75" customHeight="1">
      <c r="A1249" s="1"/>
      <c r="B1249" s="1"/>
      <c r="C1249" s="1"/>
      <c r="D1249" s="1"/>
      <c r="E1249" s="1"/>
      <c r="F1249" s="1"/>
      <c r="G1249" s="1"/>
      <c r="H1249" s="1"/>
      <c r="I1249" s="1"/>
      <c r="J1249" s="1"/>
      <c r="K1249" s="1"/>
      <c r="L1249" s="1"/>
      <c r="M1249" s="1"/>
      <c r="N1249" s="1"/>
      <c r="O1249" s="1"/>
      <c r="P1249" s="1"/>
      <c r="Q1249" s="1"/>
      <c r="R1249" s="1"/>
      <c r="S1249" s="1"/>
      <c r="T1249" s="1"/>
    </row>
    <row r="1250" spans="1:20" ht="9.75" customHeight="1">
      <c r="A1250" s="1"/>
      <c r="B1250" s="1"/>
      <c r="C1250" s="1"/>
      <c r="D1250" s="1"/>
      <c r="E1250" s="1"/>
      <c r="F1250" s="1"/>
      <c r="G1250" s="1"/>
      <c r="H1250" s="1"/>
      <c r="I1250" s="1"/>
      <c r="J1250" s="1"/>
      <c r="K1250" s="1"/>
      <c r="L1250" s="1"/>
      <c r="M1250" s="1"/>
      <c r="N1250" s="1"/>
      <c r="O1250" s="1"/>
      <c r="P1250" s="1"/>
      <c r="Q1250" s="1"/>
      <c r="R1250" s="1"/>
      <c r="S1250" s="1"/>
      <c r="T1250" s="1"/>
    </row>
    <row r="1251" spans="1:20" ht="9.75" customHeight="1">
      <c r="A1251" s="1"/>
      <c r="B1251" s="1"/>
      <c r="C1251" s="1"/>
      <c r="D1251" s="1"/>
      <c r="E1251" s="1"/>
      <c r="F1251" s="1"/>
      <c r="G1251" s="1"/>
      <c r="H1251" s="1"/>
      <c r="I1251" s="1"/>
      <c r="J1251" s="1"/>
      <c r="K1251" s="1"/>
      <c r="L1251" s="1"/>
      <c r="M1251" s="1"/>
      <c r="N1251" s="1"/>
      <c r="O1251" s="1"/>
      <c r="P1251" s="1"/>
      <c r="Q1251" s="1"/>
      <c r="R1251" s="1"/>
      <c r="S1251" s="1"/>
      <c r="T1251" s="1"/>
    </row>
    <row r="1252" spans="1:20" ht="9.75" customHeight="1">
      <c r="A1252" s="1"/>
      <c r="B1252" s="1"/>
      <c r="C1252" s="1"/>
      <c r="D1252" s="1"/>
      <c r="E1252" s="1"/>
      <c r="F1252" s="1"/>
      <c r="G1252" s="1"/>
      <c r="H1252" s="1"/>
      <c r="I1252" s="1"/>
      <c r="J1252" s="1"/>
      <c r="K1252" s="1"/>
      <c r="L1252" s="1"/>
      <c r="M1252" s="1"/>
      <c r="N1252" s="1"/>
      <c r="O1252" s="1"/>
      <c r="P1252" s="1"/>
      <c r="Q1252" s="1"/>
      <c r="R1252" s="1"/>
      <c r="S1252" s="1"/>
      <c r="T1252" s="1"/>
    </row>
    <row r="1253" spans="1:20" ht="9.75" customHeight="1">
      <c r="A1253" s="1"/>
      <c r="B1253" s="1"/>
      <c r="C1253" s="1"/>
      <c r="D1253" s="1"/>
      <c r="E1253" s="1"/>
      <c r="F1253" s="1"/>
      <c r="G1253" s="1"/>
      <c r="H1253" s="1"/>
      <c r="I1253" s="1"/>
      <c r="J1253" s="1"/>
      <c r="K1253" s="1"/>
      <c r="L1253" s="1"/>
      <c r="M1253" s="1"/>
      <c r="N1253" s="1"/>
      <c r="O1253" s="1"/>
      <c r="P1253" s="1"/>
      <c r="Q1253" s="1"/>
      <c r="R1253" s="1"/>
      <c r="S1253" s="1"/>
      <c r="T1253" s="1"/>
    </row>
    <row r="1254" spans="1:20" ht="9.75" customHeight="1">
      <c r="A1254" s="1"/>
      <c r="B1254" s="1"/>
      <c r="C1254" s="1"/>
      <c r="D1254" s="1"/>
      <c r="E1254" s="1"/>
      <c r="F1254" s="1"/>
      <c r="G1254" s="1"/>
      <c r="H1254" s="1"/>
      <c r="I1254" s="1"/>
      <c r="J1254" s="1"/>
      <c r="K1254" s="1"/>
      <c r="L1254" s="1"/>
      <c r="M1254" s="1"/>
      <c r="N1254" s="1"/>
      <c r="O1254" s="1"/>
      <c r="P1254" s="1"/>
      <c r="Q1254" s="1"/>
      <c r="R1254" s="1"/>
      <c r="S1254" s="1"/>
      <c r="T1254" s="1"/>
    </row>
    <row r="1255" spans="1:20" ht="9.75" customHeight="1">
      <c r="A1255" s="1"/>
      <c r="B1255" s="1"/>
      <c r="C1255" s="1"/>
      <c r="D1255" s="1"/>
      <c r="E1255" s="1"/>
      <c r="F1255" s="1"/>
      <c r="G1255" s="1"/>
      <c r="H1255" s="1"/>
      <c r="I1255" s="1"/>
      <c r="J1255" s="1"/>
      <c r="K1255" s="1"/>
      <c r="L1255" s="1"/>
      <c r="M1255" s="1"/>
      <c r="N1255" s="1"/>
      <c r="O1255" s="1"/>
      <c r="P1255" s="1"/>
      <c r="Q1255" s="1"/>
      <c r="R1255" s="1"/>
      <c r="S1255" s="1"/>
      <c r="T1255" s="1"/>
    </row>
    <row r="1256" spans="1:20" ht="9.75" customHeight="1">
      <c r="A1256" s="1"/>
      <c r="B1256" s="1"/>
      <c r="C1256" s="1"/>
      <c r="D1256" s="1"/>
      <c r="E1256" s="1"/>
      <c r="F1256" s="1"/>
      <c r="G1256" s="1"/>
      <c r="H1256" s="1"/>
      <c r="I1256" s="1"/>
      <c r="J1256" s="1"/>
      <c r="K1256" s="1"/>
      <c r="L1256" s="1"/>
      <c r="M1256" s="1"/>
      <c r="N1256" s="1"/>
      <c r="O1256" s="1"/>
      <c r="P1256" s="1"/>
      <c r="Q1256" s="1"/>
      <c r="R1256" s="1"/>
      <c r="S1256" s="1"/>
      <c r="T1256" s="1"/>
    </row>
    <row r="1257" spans="1:20" ht="9.75" customHeight="1">
      <c r="A1257" s="1"/>
      <c r="B1257" s="1"/>
      <c r="C1257" s="1"/>
      <c r="D1257" s="1"/>
      <c r="E1257" s="1"/>
      <c r="F1257" s="1"/>
      <c r="G1257" s="1"/>
      <c r="H1257" s="1"/>
      <c r="I1257" s="1"/>
      <c r="J1257" s="1"/>
      <c r="K1257" s="1"/>
      <c r="L1257" s="1"/>
      <c r="M1257" s="1"/>
      <c r="N1257" s="1"/>
      <c r="O1257" s="1"/>
      <c r="P1257" s="1"/>
      <c r="Q1257" s="1"/>
      <c r="R1257" s="1"/>
      <c r="S1257" s="1"/>
      <c r="T1257" s="1"/>
    </row>
    <row r="1258" spans="1:20" ht="9.75" customHeight="1">
      <c r="A1258" s="1"/>
      <c r="B1258" s="1"/>
      <c r="C1258" s="1"/>
      <c r="D1258" s="1"/>
      <c r="E1258" s="1"/>
      <c r="F1258" s="1"/>
      <c r="G1258" s="1"/>
      <c r="H1258" s="1"/>
      <c r="I1258" s="1"/>
      <c r="J1258" s="1"/>
      <c r="K1258" s="1"/>
      <c r="L1258" s="1"/>
      <c r="M1258" s="1"/>
      <c r="N1258" s="1"/>
      <c r="O1258" s="1"/>
      <c r="P1258" s="1"/>
      <c r="Q1258" s="1"/>
      <c r="R1258" s="1"/>
      <c r="S1258" s="1"/>
      <c r="T1258" s="1"/>
    </row>
    <row r="1259" spans="1:20" ht="9.75" customHeight="1">
      <c r="A1259" s="1"/>
      <c r="B1259" s="1"/>
      <c r="C1259" s="1"/>
      <c r="D1259" s="1"/>
      <c r="E1259" s="1"/>
      <c r="F1259" s="1"/>
      <c r="G1259" s="1"/>
      <c r="H1259" s="1"/>
      <c r="I1259" s="1"/>
      <c r="J1259" s="1"/>
      <c r="K1259" s="1"/>
      <c r="L1259" s="1"/>
      <c r="M1259" s="1"/>
      <c r="N1259" s="1"/>
      <c r="O1259" s="1"/>
      <c r="P1259" s="1"/>
      <c r="Q1259" s="1"/>
      <c r="R1259" s="1"/>
      <c r="S1259" s="1"/>
      <c r="T1259" s="1"/>
    </row>
    <row r="1260" spans="1:20" ht="9.75" customHeight="1">
      <c r="A1260" s="1"/>
      <c r="B1260" s="1"/>
      <c r="C1260" s="1"/>
      <c r="D1260" s="1"/>
      <c r="E1260" s="1"/>
      <c r="F1260" s="1"/>
      <c r="G1260" s="1"/>
      <c r="H1260" s="1"/>
      <c r="I1260" s="1"/>
      <c r="J1260" s="1"/>
      <c r="K1260" s="1"/>
      <c r="L1260" s="1"/>
      <c r="M1260" s="1"/>
      <c r="N1260" s="1"/>
      <c r="O1260" s="1"/>
      <c r="P1260" s="1"/>
      <c r="Q1260" s="1"/>
      <c r="R1260" s="1"/>
      <c r="S1260" s="1"/>
      <c r="T1260" s="1"/>
    </row>
    <row r="1261" spans="1:20" ht="9.75" customHeight="1">
      <c r="A1261" s="1"/>
      <c r="B1261" s="1"/>
      <c r="C1261" s="1"/>
      <c r="D1261" s="1"/>
      <c r="E1261" s="1"/>
      <c r="F1261" s="1"/>
      <c r="G1261" s="1"/>
      <c r="H1261" s="1"/>
      <c r="I1261" s="1"/>
      <c r="J1261" s="1"/>
      <c r="K1261" s="1"/>
      <c r="L1261" s="1"/>
      <c r="M1261" s="1"/>
      <c r="N1261" s="1"/>
      <c r="O1261" s="1"/>
      <c r="P1261" s="1"/>
      <c r="Q1261" s="1"/>
      <c r="R1261" s="1"/>
      <c r="S1261" s="1"/>
      <c r="T1261" s="1"/>
    </row>
    <row r="1262" spans="1:20" ht="9.75" customHeight="1">
      <c r="A1262" s="1"/>
      <c r="B1262" s="1"/>
      <c r="C1262" s="1"/>
      <c r="D1262" s="1"/>
      <c r="E1262" s="1"/>
      <c r="F1262" s="1"/>
      <c r="G1262" s="1"/>
      <c r="H1262" s="1"/>
      <c r="I1262" s="1"/>
      <c r="J1262" s="1"/>
      <c r="K1262" s="1"/>
      <c r="L1262" s="1"/>
      <c r="M1262" s="1"/>
      <c r="N1262" s="1"/>
      <c r="O1262" s="1"/>
      <c r="P1262" s="1"/>
      <c r="Q1262" s="1"/>
      <c r="R1262" s="1"/>
      <c r="S1262" s="1"/>
      <c r="T1262" s="1"/>
    </row>
    <row r="1263" spans="1:20" ht="9.75" customHeight="1">
      <c r="A1263" s="1"/>
      <c r="B1263" s="1"/>
      <c r="C1263" s="1"/>
      <c r="D1263" s="1"/>
      <c r="E1263" s="1"/>
      <c r="F1263" s="1"/>
      <c r="G1263" s="1"/>
      <c r="H1263" s="1"/>
      <c r="I1263" s="1"/>
      <c r="J1263" s="1"/>
      <c r="K1263" s="1"/>
      <c r="L1263" s="1"/>
      <c r="M1263" s="1"/>
      <c r="N1263" s="1"/>
      <c r="O1263" s="1"/>
      <c r="P1263" s="1"/>
      <c r="Q1263" s="1"/>
      <c r="R1263" s="1"/>
      <c r="S1263" s="1"/>
      <c r="T1263" s="1"/>
    </row>
    <row r="1264" spans="1:20" ht="9.75" customHeight="1">
      <c r="A1264" s="1"/>
      <c r="B1264" s="1"/>
      <c r="C1264" s="1"/>
      <c r="D1264" s="1"/>
      <c r="E1264" s="1"/>
      <c r="F1264" s="1"/>
      <c r="G1264" s="1"/>
      <c r="H1264" s="1"/>
      <c r="I1264" s="1"/>
      <c r="J1264" s="1"/>
      <c r="K1264" s="1"/>
      <c r="L1264" s="1"/>
      <c r="M1264" s="1"/>
      <c r="N1264" s="1"/>
      <c r="O1264" s="1"/>
      <c r="P1264" s="1"/>
      <c r="Q1264" s="1"/>
      <c r="R1264" s="1"/>
      <c r="S1264" s="1"/>
      <c r="T1264" s="1"/>
    </row>
    <row r="1265" spans="1:20" ht="9.75" customHeight="1">
      <c r="A1265" s="1"/>
      <c r="B1265" s="1"/>
      <c r="C1265" s="1"/>
      <c r="D1265" s="1"/>
      <c r="E1265" s="1"/>
      <c r="F1265" s="1"/>
      <c r="G1265" s="1"/>
      <c r="H1265" s="1"/>
      <c r="I1265" s="1"/>
      <c r="J1265" s="1"/>
      <c r="K1265" s="1"/>
      <c r="L1265" s="1"/>
      <c r="M1265" s="1"/>
      <c r="N1265" s="1"/>
      <c r="O1265" s="1"/>
      <c r="P1265" s="1"/>
      <c r="Q1265" s="1"/>
      <c r="R1265" s="1"/>
      <c r="S1265" s="1"/>
      <c r="T1265" s="1"/>
    </row>
    <row r="1266" spans="1:20" ht="9.75" customHeight="1">
      <c r="A1266" s="1"/>
      <c r="B1266" s="1"/>
      <c r="C1266" s="1"/>
      <c r="D1266" s="1"/>
      <c r="E1266" s="1"/>
      <c r="F1266" s="1"/>
      <c r="G1266" s="1"/>
      <c r="H1266" s="1"/>
      <c r="I1266" s="1"/>
      <c r="J1266" s="1"/>
      <c r="K1266" s="1"/>
      <c r="L1266" s="1"/>
      <c r="M1266" s="1"/>
      <c r="N1266" s="1"/>
      <c r="O1266" s="1"/>
      <c r="P1266" s="1"/>
      <c r="Q1266" s="1"/>
      <c r="R1266" s="1"/>
      <c r="S1266" s="1"/>
      <c r="T1266" s="1"/>
    </row>
    <row r="1267" spans="1:20" ht="9.75" customHeight="1">
      <c r="A1267" s="1"/>
      <c r="B1267" s="1"/>
      <c r="C1267" s="1"/>
      <c r="D1267" s="1"/>
      <c r="E1267" s="1"/>
      <c r="F1267" s="1"/>
      <c r="G1267" s="1"/>
      <c r="H1267" s="1"/>
      <c r="I1267" s="1"/>
      <c r="J1267" s="1"/>
      <c r="K1267" s="1"/>
      <c r="L1267" s="1"/>
      <c r="M1267" s="1"/>
      <c r="N1267" s="1"/>
      <c r="O1267" s="1"/>
      <c r="P1267" s="1"/>
      <c r="Q1267" s="1"/>
      <c r="R1267" s="1"/>
      <c r="S1267" s="1"/>
      <c r="T1267" s="1"/>
    </row>
    <row r="1268" spans="1:20" ht="9.75" customHeight="1">
      <c r="A1268" s="1"/>
      <c r="B1268" s="1"/>
      <c r="C1268" s="1"/>
      <c r="D1268" s="1"/>
      <c r="E1268" s="1"/>
      <c r="F1268" s="1"/>
      <c r="G1268" s="1"/>
      <c r="H1268" s="1"/>
      <c r="I1268" s="1"/>
      <c r="J1268" s="1"/>
      <c r="K1268" s="1"/>
      <c r="L1268" s="1"/>
      <c r="M1268" s="1"/>
      <c r="N1268" s="1"/>
      <c r="O1268" s="1"/>
      <c r="P1268" s="1"/>
      <c r="Q1268" s="1"/>
      <c r="R1268" s="1"/>
      <c r="S1268" s="1"/>
      <c r="T1268" s="1"/>
    </row>
    <row r="1269" spans="1:20" ht="9.75" customHeight="1">
      <c r="A1269" s="1"/>
      <c r="B1269" s="1"/>
      <c r="C1269" s="1"/>
      <c r="D1269" s="1"/>
      <c r="E1269" s="1"/>
      <c r="F1269" s="1"/>
      <c r="G1269" s="1"/>
      <c r="H1269" s="1"/>
      <c r="I1269" s="1"/>
      <c r="J1269" s="1"/>
      <c r="K1269" s="1"/>
      <c r="L1269" s="1"/>
      <c r="M1269" s="1"/>
      <c r="N1269" s="1"/>
      <c r="O1269" s="1"/>
      <c r="P1269" s="1"/>
      <c r="Q1269" s="1"/>
      <c r="R1269" s="1"/>
      <c r="S1269" s="1"/>
      <c r="T1269" s="1"/>
    </row>
    <row r="1270" spans="1:20" ht="9.75" customHeight="1">
      <c r="A1270" s="1"/>
      <c r="B1270" s="1"/>
      <c r="C1270" s="1"/>
      <c r="D1270" s="1"/>
      <c r="E1270" s="1"/>
      <c r="F1270" s="1"/>
      <c r="G1270" s="1"/>
      <c r="H1270" s="1"/>
      <c r="I1270" s="1"/>
      <c r="J1270" s="1"/>
      <c r="K1270" s="1"/>
      <c r="L1270" s="1"/>
      <c r="M1270" s="1"/>
      <c r="N1270" s="1"/>
      <c r="O1270" s="1"/>
      <c r="P1270" s="1"/>
      <c r="Q1270" s="1"/>
      <c r="R1270" s="1"/>
      <c r="S1270" s="1"/>
      <c r="T1270" s="1"/>
    </row>
    <row r="1271" spans="1:20" ht="9.75" customHeight="1">
      <c r="A1271" s="1"/>
      <c r="B1271" s="1"/>
      <c r="C1271" s="1"/>
      <c r="D1271" s="1"/>
      <c r="E1271" s="1"/>
      <c r="F1271" s="1"/>
      <c r="G1271" s="1"/>
      <c r="H1271" s="1"/>
      <c r="I1271" s="1"/>
      <c r="J1271" s="1"/>
      <c r="K1271" s="1"/>
      <c r="L1271" s="1"/>
      <c r="M1271" s="1"/>
      <c r="N1271" s="1"/>
      <c r="O1271" s="1"/>
      <c r="P1271" s="1"/>
      <c r="Q1271" s="1"/>
      <c r="R1271" s="1"/>
      <c r="S1271" s="1"/>
      <c r="T1271" s="1"/>
    </row>
    <row r="1272" spans="1:20" ht="9.75" customHeight="1">
      <c r="A1272" s="1"/>
      <c r="B1272" s="1"/>
      <c r="C1272" s="1"/>
      <c r="D1272" s="1"/>
      <c r="E1272" s="1"/>
      <c r="F1272" s="1"/>
      <c r="G1272" s="1"/>
      <c r="H1272" s="1"/>
      <c r="I1272" s="1"/>
      <c r="J1272" s="1"/>
      <c r="K1272" s="1"/>
      <c r="L1272" s="1"/>
      <c r="M1272" s="1"/>
      <c r="N1272" s="1"/>
      <c r="O1272" s="1"/>
      <c r="P1272" s="1"/>
      <c r="Q1272" s="1"/>
      <c r="R1272" s="1"/>
      <c r="S1272" s="1"/>
      <c r="T1272" s="1"/>
    </row>
    <row r="1273" spans="1:20" ht="9.75" customHeight="1">
      <c r="A1273" s="1"/>
      <c r="B1273" s="1"/>
      <c r="C1273" s="1"/>
      <c r="D1273" s="1"/>
      <c r="E1273" s="1"/>
      <c r="F1273" s="1"/>
      <c r="G1273" s="1"/>
      <c r="H1273" s="1"/>
      <c r="I1273" s="1"/>
      <c r="J1273" s="1"/>
      <c r="K1273" s="1"/>
      <c r="L1273" s="1"/>
      <c r="M1273" s="1"/>
      <c r="N1273" s="1"/>
      <c r="O1273" s="1"/>
      <c r="P1273" s="1"/>
      <c r="Q1273" s="1"/>
      <c r="R1273" s="1"/>
      <c r="S1273" s="1"/>
      <c r="T1273" s="1"/>
    </row>
    <row r="1274" spans="1:20" ht="9.75" customHeight="1">
      <c r="A1274" s="1"/>
      <c r="B1274" s="1"/>
      <c r="C1274" s="1"/>
      <c r="D1274" s="1"/>
      <c r="E1274" s="1"/>
      <c r="F1274" s="1"/>
      <c r="G1274" s="1"/>
      <c r="H1274" s="1"/>
      <c r="I1274" s="1"/>
      <c r="J1274" s="1"/>
      <c r="K1274" s="1"/>
      <c r="L1274" s="1"/>
      <c r="M1274" s="1"/>
      <c r="N1274" s="1"/>
      <c r="O1274" s="1"/>
      <c r="P1274" s="1"/>
      <c r="Q1274" s="1"/>
      <c r="R1274" s="1"/>
      <c r="S1274" s="1"/>
      <c r="T1274" s="1"/>
    </row>
    <row r="1275" spans="1:20" ht="9.75" customHeight="1">
      <c r="A1275" s="1"/>
      <c r="B1275" s="1"/>
      <c r="C1275" s="1"/>
      <c r="D1275" s="1"/>
      <c r="E1275" s="1"/>
      <c r="F1275" s="1"/>
      <c r="G1275" s="1"/>
      <c r="H1275" s="1"/>
      <c r="I1275" s="1"/>
      <c r="J1275" s="1"/>
      <c r="K1275" s="1"/>
      <c r="L1275" s="1"/>
      <c r="M1275" s="1"/>
      <c r="N1275" s="1"/>
      <c r="O1275" s="1"/>
      <c r="P1275" s="1"/>
      <c r="Q1275" s="1"/>
      <c r="R1275" s="1"/>
      <c r="S1275" s="1"/>
      <c r="T1275" s="1"/>
    </row>
    <row r="1276" spans="1:20" ht="9.75" customHeight="1">
      <c r="A1276" s="1"/>
      <c r="B1276" s="1"/>
      <c r="C1276" s="1"/>
      <c r="D1276" s="1"/>
      <c r="E1276" s="1"/>
      <c r="F1276" s="1"/>
      <c r="G1276" s="1"/>
      <c r="H1276" s="1"/>
      <c r="I1276" s="1"/>
      <c r="J1276" s="1"/>
      <c r="K1276" s="1"/>
      <c r="L1276" s="1"/>
      <c r="M1276" s="1"/>
      <c r="N1276" s="1"/>
      <c r="O1276" s="1"/>
      <c r="P1276" s="1"/>
      <c r="Q1276" s="1"/>
      <c r="R1276" s="1"/>
      <c r="S1276" s="1"/>
      <c r="T1276" s="1"/>
    </row>
    <row r="1277" spans="1:20" ht="9.75" customHeight="1">
      <c r="A1277" s="1"/>
      <c r="B1277" s="1"/>
      <c r="C1277" s="1"/>
      <c r="D1277" s="1"/>
      <c r="E1277" s="1"/>
      <c r="F1277" s="1"/>
      <c r="G1277" s="1"/>
      <c r="H1277" s="1"/>
      <c r="I1277" s="1"/>
      <c r="J1277" s="1"/>
      <c r="K1277" s="1"/>
      <c r="L1277" s="1"/>
      <c r="M1277" s="1"/>
      <c r="N1277" s="1"/>
      <c r="O1277" s="1"/>
      <c r="P1277" s="1"/>
      <c r="Q1277" s="1"/>
      <c r="R1277" s="1"/>
      <c r="S1277" s="1"/>
      <c r="T1277" s="1"/>
    </row>
    <row r="1278" spans="1:20" ht="9.75" customHeight="1">
      <c r="A1278" s="1"/>
      <c r="B1278" s="1"/>
      <c r="C1278" s="1"/>
      <c r="D1278" s="1"/>
      <c r="E1278" s="1"/>
      <c r="F1278" s="1"/>
      <c r="G1278" s="1"/>
      <c r="H1278" s="1"/>
      <c r="I1278" s="1"/>
      <c r="J1278" s="1"/>
      <c r="K1278" s="1"/>
      <c r="L1278" s="1"/>
      <c r="M1278" s="1"/>
      <c r="N1278" s="1"/>
      <c r="O1278" s="1"/>
      <c r="P1278" s="1"/>
      <c r="Q1278" s="1"/>
      <c r="R1278" s="1"/>
      <c r="S1278" s="1"/>
      <c r="T1278" s="1"/>
    </row>
    <row r="1279" spans="1:20" ht="9.75" customHeight="1">
      <c r="A1279" s="1"/>
      <c r="B1279" s="1"/>
      <c r="C1279" s="1"/>
      <c r="D1279" s="1"/>
      <c r="E1279" s="1"/>
      <c r="F1279" s="1"/>
      <c r="G1279" s="1"/>
      <c r="H1279" s="1"/>
      <c r="I1279" s="1"/>
      <c r="J1279" s="1"/>
      <c r="K1279" s="1"/>
      <c r="L1279" s="1"/>
      <c r="M1279" s="1"/>
      <c r="N1279" s="1"/>
      <c r="O1279" s="1"/>
      <c r="P1279" s="1"/>
      <c r="Q1279" s="1"/>
      <c r="R1279" s="1"/>
      <c r="S1279" s="1"/>
      <c r="T1279" s="1"/>
    </row>
    <row r="1280" spans="1:20" ht="9.75" customHeight="1">
      <c r="A1280" s="1"/>
      <c r="B1280" s="1"/>
      <c r="C1280" s="1"/>
      <c r="D1280" s="1"/>
      <c r="E1280" s="1"/>
      <c r="F1280" s="1"/>
      <c r="G1280" s="1"/>
      <c r="H1280" s="1"/>
      <c r="I1280" s="1"/>
      <c r="J1280" s="1"/>
      <c r="K1280" s="1"/>
      <c r="L1280" s="1"/>
      <c r="M1280" s="1"/>
      <c r="N1280" s="1"/>
      <c r="O1280" s="1"/>
      <c r="P1280" s="1"/>
      <c r="Q1280" s="1"/>
      <c r="R1280" s="1"/>
      <c r="S1280" s="1"/>
      <c r="T1280" s="1"/>
    </row>
    <row r="1281" spans="1:20" ht="9.75" customHeight="1">
      <c r="A1281" s="1"/>
      <c r="B1281" s="1"/>
      <c r="C1281" s="1"/>
      <c r="D1281" s="1"/>
      <c r="E1281" s="1"/>
      <c r="F1281" s="1"/>
      <c r="G1281" s="1"/>
      <c r="H1281" s="1"/>
      <c r="I1281" s="1"/>
      <c r="J1281" s="1"/>
      <c r="K1281" s="1"/>
      <c r="L1281" s="1"/>
      <c r="M1281" s="1"/>
      <c r="N1281" s="1"/>
      <c r="O1281" s="1"/>
      <c r="P1281" s="1"/>
      <c r="Q1281" s="1"/>
      <c r="R1281" s="1"/>
      <c r="S1281" s="1"/>
      <c r="T1281" s="1"/>
    </row>
    <row r="1282" spans="1:20" ht="9.75" customHeight="1">
      <c r="A1282" s="1"/>
      <c r="B1282" s="1"/>
      <c r="C1282" s="1"/>
      <c r="D1282" s="1"/>
      <c r="E1282" s="1"/>
      <c r="F1282" s="1"/>
      <c r="G1282" s="1"/>
      <c r="H1282" s="1"/>
      <c r="I1282" s="1"/>
      <c r="J1282" s="1"/>
      <c r="K1282" s="1"/>
      <c r="L1282" s="1"/>
      <c r="M1282" s="1"/>
      <c r="N1282" s="1"/>
      <c r="O1282" s="1"/>
      <c r="P1282" s="1"/>
      <c r="Q1282" s="1"/>
      <c r="R1282" s="1"/>
      <c r="S1282" s="1"/>
      <c r="T1282" s="1"/>
    </row>
    <row r="1283" spans="1:20" ht="9.75" customHeight="1">
      <c r="A1283" s="1"/>
      <c r="B1283" s="1"/>
      <c r="C1283" s="1"/>
      <c r="D1283" s="1"/>
      <c r="E1283" s="1"/>
      <c r="F1283" s="1"/>
      <c r="G1283" s="1"/>
      <c r="H1283" s="1"/>
      <c r="I1283" s="1"/>
      <c r="J1283" s="1"/>
      <c r="K1283" s="1"/>
      <c r="L1283" s="1"/>
      <c r="M1283" s="1"/>
      <c r="N1283" s="1"/>
      <c r="O1283" s="1"/>
      <c r="P1283" s="1"/>
      <c r="Q1283" s="1"/>
      <c r="R1283" s="1"/>
      <c r="S1283" s="1"/>
      <c r="T1283" s="1"/>
    </row>
    <row r="1284" spans="1:20" ht="9.75" customHeight="1">
      <c r="A1284" s="1"/>
      <c r="B1284" s="1"/>
      <c r="C1284" s="1"/>
      <c r="D1284" s="1"/>
      <c r="E1284" s="1"/>
      <c r="F1284" s="1"/>
      <c r="G1284" s="1"/>
      <c r="H1284" s="1"/>
      <c r="I1284" s="1"/>
      <c r="J1284" s="1"/>
      <c r="K1284" s="1"/>
      <c r="L1284" s="1"/>
      <c r="M1284" s="1"/>
      <c r="N1284" s="1"/>
      <c r="O1284" s="1"/>
      <c r="P1284" s="1"/>
      <c r="Q1284" s="1"/>
      <c r="R1284" s="1"/>
      <c r="S1284" s="1"/>
      <c r="T1284" s="1"/>
    </row>
    <row r="1285" spans="1:20" ht="9.75" customHeight="1">
      <c r="A1285" s="1"/>
      <c r="B1285" s="1"/>
      <c r="C1285" s="1"/>
      <c r="D1285" s="1"/>
      <c r="E1285" s="1"/>
      <c r="F1285" s="1"/>
      <c r="G1285" s="1"/>
      <c r="H1285" s="1"/>
      <c r="I1285" s="1"/>
      <c r="J1285" s="1"/>
      <c r="K1285" s="1"/>
      <c r="L1285" s="1"/>
      <c r="M1285" s="1"/>
      <c r="N1285" s="1"/>
      <c r="O1285" s="1"/>
      <c r="P1285" s="1"/>
      <c r="Q1285" s="1"/>
      <c r="R1285" s="1"/>
      <c r="S1285" s="1"/>
      <c r="T1285" s="1"/>
    </row>
    <row r="1286" spans="1:20" ht="9.75" customHeight="1">
      <c r="A1286" s="1"/>
      <c r="B1286" s="1"/>
      <c r="C1286" s="1"/>
      <c r="D1286" s="1"/>
      <c r="E1286" s="1"/>
      <c r="F1286" s="1"/>
      <c r="G1286" s="1"/>
      <c r="H1286" s="1"/>
      <c r="I1286" s="1"/>
      <c r="J1286" s="1"/>
      <c r="K1286" s="1"/>
      <c r="L1286" s="1"/>
      <c r="M1286" s="1"/>
      <c r="N1286" s="1"/>
      <c r="O1286" s="1"/>
      <c r="P1286" s="1"/>
      <c r="Q1286" s="1"/>
      <c r="R1286" s="1"/>
      <c r="S1286" s="1"/>
      <c r="T1286" s="1"/>
    </row>
    <row r="1287" spans="1:20" ht="9.75" customHeight="1">
      <c r="A1287" s="1"/>
      <c r="B1287" s="1"/>
      <c r="C1287" s="1"/>
      <c r="D1287" s="1"/>
      <c r="E1287" s="1"/>
      <c r="F1287" s="1"/>
      <c r="G1287" s="1"/>
      <c r="H1287" s="1"/>
      <c r="I1287" s="1"/>
      <c r="J1287" s="1"/>
      <c r="K1287" s="1"/>
      <c r="L1287" s="1"/>
      <c r="M1287" s="1"/>
      <c r="N1287" s="1"/>
      <c r="O1287" s="1"/>
      <c r="P1287" s="1"/>
      <c r="Q1287" s="1"/>
      <c r="R1287" s="1"/>
      <c r="S1287" s="1"/>
      <c r="T1287" s="1"/>
    </row>
    <row r="1288" spans="1:20" ht="9.75" customHeight="1">
      <c r="A1288" s="1"/>
      <c r="B1288" s="1"/>
      <c r="C1288" s="1"/>
      <c r="D1288" s="1"/>
      <c r="E1288" s="1"/>
      <c r="F1288" s="1"/>
      <c r="G1288" s="1"/>
      <c r="H1288" s="1"/>
      <c r="I1288" s="1"/>
      <c r="J1288" s="1"/>
      <c r="K1288" s="1"/>
      <c r="L1288" s="1"/>
      <c r="M1288" s="1"/>
      <c r="N1288" s="1"/>
      <c r="O1288" s="1"/>
      <c r="P1288" s="1"/>
      <c r="Q1288" s="1"/>
      <c r="R1288" s="1"/>
      <c r="S1288" s="1"/>
      <c r="T1288" s="1"/>
    </row>
    <row r="1289" spans="1:20" ht="9.75" customHeight="1">
      <c r="A1289" s="1"/>
      <c r="B1289" s="1"/>
      <c r="C1289" s="1"/>
      <c r="D1289" s="1"/>
      <c r="E1289" s="1"/>
      <c r="F1289" s="1"/>
      <c r="G1289" s="1"/>
      <c r="H1289" s="1"/>
      <c r="I1289" s="1"/>
      <c r="J1289" s="1"/>
      <c r="K1289" s="1"/>
      <c r="L1289" s="1"/>
      <c r="M1289" s="1"/>
      <c r="N1289" s="1"/>
      <c r="O1289" s="1"/>
      <c r="P1289" s="1"/>
      <c r="Q1289" s="1"/>
      <c r="R1289" s="1"/>
      <c r="S1289" s="1"/>
      <c r="T1289" s="1"/>
    </row>
    <row r="1290" spans="1:20" ht="9.75" customHeight="1">
      <c r="A1290" s="1"/>
      <c r="B1290" s="1"/>
      <c r="C1290" s="1"/>
      <c r="D1290" s="1"/>
      <c r="E1290" s="1"/>
      <c r="F1290" s="1"/>
      <c r="G1290" s="1"/>
      <c r="H1290" s="1"/>
      <c r="I1290" s="1"/>
      <c r="J1290" s="1"/>
      <c r="K1290" s="1"/>
      <c r="L1290" s="1"/>
      <c r="M1290" s="1"/>
      <c r="N1290" s="1"/>
      <c r="O1290" s="1"/>
      <c r="P1290" s="1"/>
      <c r="Q1290" s="1"/>
      <c r="R1290" s="1"/>
      <c r="S1290" s="1"/>
      <c r="T1290" s="1"/>
    </row>
    <row r="1291" spans="1:20" ht="9.75" customHeight="1">
      <c r="A1291" s="1"/>
      <c r="B1291" s="1"/>
      <c r="C1291" s="1"/>
      <c r="D1291" s="1"/>
      <c r="E1291" s="1"/>
      <c r="F1291" s="1"/>
      <c r="G1291" s="1"/>
      <c r="H1291" s="1"/>
      <c r="I1291" s="1"/>
      <c r="J1291" s="1"/>
      <c r="K1291" s="1"/>
      <c r="L1291" s="1"/>
      <c r="M1291" s="1"/>
      <c r="N1291" s="1"/>
      <c r="O1291" s="1"/>
      <c r="P1291" s="1"/>
      <c r="Q1291" s="1"/>
      <c r="R1291" s="1"/>
      <c r="S1291" s="1"/>
      <c r="T1291" s="1"/>
    </row>
    <row r="1292" spans="1:20" ht="9.75" customHeight="1">
      <c r="A1292" s="1"/>
      <c r="B1292" s="1"/>
      <c r="C1292" s="1"/>
      <c r="D1292" s="1"/>
      <c r="E1292" s="1"/>
      <c r="F1292" s="1"/>
      <c r="G1292" s="1"/>
      <c r="H1292" s="1"/>
      <c r="I1292" s="1"/>
      <c r="J1292" s="1"/>
      <c r="K1292" s="1"/>
      <c r="L1292" s="1"/>
      <c r="M1292" s="1"/>
      <c r="N1292" s="1"/>
      <c r="O1292" s="1"/>
      <c r="P1292" s="1"/>
      <c r="Q1292" s="1"/>
      <c r="R1292" s="1"/>
      <c r="S1292" s="1"/>
      <c r="T1292" s="1"/>
    </row>
    <row r="1293" spans="1:20" ht="9.75" customHeight="1">
      <c r="A1293" s="1"/>
      <c r="B1293" s="1"/>
      <c r="C1293" s="1"/>
      <c r="D1293" s="1"/>
      <c r="E1293" s="1"/>
      <c r="F1293" s="1"/>
      <c r="G1293" s="1"/>
      <c r="H1293" s="1"/>
      <c r="I1293" s="1"/>
      <c r="J1293" s="1"/>
      <c r="K1293" s="1"/>
      <c r="L1293" s="1"/>
      <c r="M1293" s="1"/>
      <c r="N1293" s="1"/>
      <c r="O1293" s="1"/>
      <c r="P1293" s="1"/>
      <c r="Q1293" s="1"/>
      <c r="R1293" s="1"/>
      <c r="S1293" s="1"/>
      <c r="T1293" s="1"/>
    </row>
    <row r="1294" spans="1:20" ht="9.75" customHeight="1">
      <c r="A1294" s="1"/>
      <c r="B1294" s="1"/>
      <c r="C1294" s="1"/>
      <c r="D1294" s="1"/>
      <c r="E1294" s="1"/>
      <c r="F1294" s="1"/>
      <c r="G1294" s="1"/>
      <c r="H1294" s="1"/>
      <c r="I1294" s="1"/>
      <c r="J1294" s="1"/>
      <c r="K1294" s="1"/>
      <c r="L1294" s="1"/>
      <c r="M1294" s="1"/>
      <c r="N1294" s="1"/>
      <c r="O1294" s="1"/>
      <c r="P1294" s="1"/>
      <c r="Q1294" s="1"/>
      <c r="R1294" s="1"/>
      <c r="S1294" s="1"/>
      <c r="T1294" s="1"/>
    </row>
    <row r="1295" spans="1:20" ht="9.75" customHeight="1">
      <c r="A1295" s="1"/>
      <c r="B1295" s="1"/>
      <c r="C1295" s="1"/>
      <c r="D1295" s="1"/>
      <c r="E1295" s="1"/>
      <c r="F1295" s="1"/>
      <c r="G1295" s="1"/>
      <c r="H1295" s="1"/>
      <c r="I1295" s="1"/>
      <c r="J1295" s="1"/>
      <c r="K1295" s="1"/>
      <c r="L1295" s="1"/>
      <c r="M1295" s="1"/>
      <c r="N1295" s="1"/>
      <c r="O1295" s="1"/>
      <c r="P1295" s="1"/>
      <c r="Q1295" s="1"/>
      <c r="R1295" s="1"/>
      <c r="S1295" s="1"/>
      <c r="T1295" s="1"/>
    </row>
    <row r="1296" spans="1:20" ht="9.75" customHeight="1">
      <c r="A1296" s="1"/>
      <c r="B1296" s="1"/>
      <c r="C1296" s="1"/>
      <c r="D1296" s="1"/>
      <c r="E1296" s="1"/>
      <c r="F1296" s="1"/>
      <c r="G1296" s="1"/>
      <c r="H1296" s="1"/>
      <c r="I1296" s="1"/>
      <c r="J1296" s="1"/>
      <c r="K1296" s="1"/>
      <c r="L1296" s="1"/>
      <c r="M1296" s="1"/>
      <c r="N1296" s="1"/>
      <c r="O1296" s="1"/>
      <c r="P1296" s="1"/>
      <c r="Q1296" s="1"/>
      <c r="R1296" s="1"/>
      <c r="S1296" s="1"/>
      <c r="T1296" s="1"/>
    </row>
    <row r="1297" spans="1:20" ht="9.75" customHeight="1">
      <c r="A1297" s="1"/>
      <c r="B1297" s="1"/>
      <c r="C1297" s="1"/>
      <c r="D1297" s="1"/>
      <c r="E1297" s="1"/>
      <c r="F1297" s="1"/>
      <c r="G1297" s="1"/>
      <c r="H1297" s="1"/>
      <c r="I1297" s="1"/>
      <c r="J1297" s="1"/>
      <c r="K1297" s="1"/>
      <c r="L1297" s="1"/>
      <c r="M1297" s="1"/>
      <c r="N1297" s="1"/>
      <c r="O1297" s="1"/>
      <c r="P1297" s="1"/>
      <c r="Q1297" s="1"/>
      <c r="R1297" s="1"/>
      <c r="S1297" s="1"/>
      <c r="T1297" s="1"/>
    </row>
    <row r="1298" spans="1:20" ht="9.75" customHeight="1">
      <c r="A1298" s="1"/>
      <c r="B1298" s="1"/>
      <c r="C1298" s="1"/>
      <c r="D1298" s="1"/>
      <c r="E1298" s="1"/>
      <c r="F1298" s="1"/>
      <c r="G1298" s="1"/>
      <c r="H1298" s="1"/>
      <c r="I1298" s="1"/>
      <c r="J1298" s="1"/>
      <c r="K1298" s="1"/>
      <c r="L1298" s="1"/>
      <c r="M1298" s="1"/>
      <c r="N1298" s="1"/>
      <c r="O1298" s="1"/>
      <c r="P1298" s="1"/>
      <c r="Q1298" s="1"/>
      <c r="R1298" s="1"/>
      <c r="S1298" s="1"/>
      <c r="T1298" s="1"/>
    </row>
    <row r="1299" spans="1:20" ht="9.75" customHeight="1">
      <c r="A1299" s="1"/>
      <c r="B1299" s="1"/>
      <c r="C1299" s="1"/>
      <c r="D1299" s="1"/>
      <c r="E1299" s="1"/>
      <c r="F1299" s="1"/>
      <c r="G1299" s="1"/>
      <c r="H1299" s="1"/>
      <c r="I1299" s="1"/>
      <c r="J1299" s="1"/>
      <c r="K1299" s="1"/>
      <c r="L1299" s="1"/>
      <c r="M1299" s="1"/>
      <c r="N1299" s="1"/>
      <c r="O1299" s="1"/>
      <c r="P1299" s="1"/>
      <c r="Q1299" s="1"/>
      <c r="R1299" s="1"/>
      <c r="S1299" s="1"/>
      <c r="T1299" s="1"/>
    </row>
    <row r="1300" spans="1:20" ht="9.75" customHeight="1">
      <c r="A1300" s="1"/>
      <c r="B1300" s="1"/>
      <c r="C1300" s="1"/>
      <c r="D1300" s="1"/>
      <c r="E1300" s="1"/>
      <c r="F1300" s="1"/>
      <c r="G1300" s="1"/>
      <c r="H1300" s="1"/>
      <c r="I1300" s="1"/>
      <c r="J1300" s="1"/>
      <c r="K1300" s="1"/>
      <c r="L1300" s="1"/>
      <c r="M1300" s="1"/>
      <c r="N1300" s="1"/>
      <c r="O1300" s="1"/>
      <c r="P1300" s="1"/>
      <c r="Q1300" s="1"/>
      <c r="R1300" s="1"/>
      <c r="S1300" s="1"/>
      <c r="T1300" s="1"/>
    </row>
    <row r="1301" spans="1:20" ht="9.75" customHeight="1">
      <c r="A1301" s="1"/>
      <c r="B1301" s="1"/>
      <c r="C1301" s="1"/>
      <c r="D1301" s="1"/>
      <c r="E1301" s="1"/>
      <c r="F1301" s="1"/>
      <c r="G1301" s="1"/>
      <c r="H1301" s="1"/>
      <c r="I1301" s="1"/>
      <c r="J1301" s="1"/>
      <c r="K1301" s="1"/>
      <c r="L1301" s="1"/>
      <c r="M1301" s="1"/>
      <c r="N1301" s="1"/>
      <c r="O1301" s="1"/>
      <c r="P1301" s="1"/>
      <c r="Q1301" s="1"/>
      <c r="R1301" s="1"/>
      <c r="S1301" s="1"/>
      <c r="T1301" s="1"/>
    </row>
    <row r="1302" spans="1:20" ht="9.75" customHeight="1">
      <c r="A1302" s="1"/>
      <c r="B1302" s="1"/>
      <c r="C1302" s="1"/>
      <c r="D1302" s="1"/>
      <c r="E1302" s="1"/>
      <c r="F1302" s="1"/>
      <c r="G1302" s="1"/>
      <c r="H1302" s="1"/>
      <c r="I1302" s="1"/>
      <c r="J1302" s="1"/>
      <c r="K1302" s="1"/>
      <c r="L1302" s="1"/>
      <c r="M1302" s="1"/>
      <c r="N1302" s="1"/>
      <c r="O1302" s="1"/>
      <c r="P1302" s="1"/>
      <c r="Q1302" s="1"/>
      <c r="R1302" s="1"/>
      <c r="S1302" s="1"/>
      <c r="T1302" s="1"/>
    </row>
    <row r="1303" spans="1:20" ht="9.75" customHeight="1">
      <c r="A1303" s="1"/>
      <c r="B1303" s="1"/>
      <c r="C1303" s="1"/>
      <c r="D1303" s="1"/>
      <c r="E1303" s="1"/>
      <c r="F1303" s="1"/>
      <c r="G1303" s="1"/>
      <c r="H1303" s="1"/>
      <c r="I1303" s="1"/>
      <c r="J1303" s="1"/>
      <c r="K1303" s="1"/>
      <c r="L1303" s="1"/>
      <c r="M1303" s="1"/>
      <c r="N1303" s="1"/>
      <c r="O1303" s="1"/>
      <c r="P1303" s="1"/>
      <c r="Q1303" s="1"/>
      <c r="R1303" s="1"/>
      <c r="S1303" s="1"/>
      <c r="T1303" s="1"/>
    </row>
    <row r="1304" spans="1:20" ht="9.75" customHeight="1">
      <c r="A1304" s="1"/>
      <c r="B1304" s="1"/>
      <c r="C1304" s="1"/>
      <c r="D1304" s="1"/>
      <c r="E1304" s="1"/>
      <c r="F1304" s="1"/>
      <c r="G1304" s="1"/>
      <c r="H1304" s="1"/>
      <c r="I1304" s="1"/>
      <c r="J1304" s="1"/>
      <c r="K1304" s="1"/>
      <c r="L1304" s="1"/>
      <c r="M1304" s="1"/>
      <c r="N1304" s="1"/>
      <c r="O1304" s="1"/>
      <c r="P1304" s="1"/>
      <c r="Q1304" s="1"/>
      <c r="R1304" s="1"/>
      <c r="S1304" s="1"/>
      <c r="T1304" s="1"/>
    </row>
    <row r="1305" spans="1:20" ht="9.75" customHeight="1">
      <c r="A1305" s="1"/>
      <c r="B1305" s="1"/>
      <c r="C1305" s="1"/>
      <c r="D1305" s="1"/>
      <c r="E1305" s="1"/>
      <c r="F1305" s="1"/>
      <c r="G1305" s="1"/>
      <c r="H1305" s="1"/>
      <c r="I1305" s="1"/>
      <c r="J1305" s="1"/>
      <c r="K1305" s="1"/>
      <c r="L1305" s="1"/>
      <c r="M1305" s="1"/>
      <c r="N1305" s="1"/>
      <c r="O1305" s="1"/>
      <c r="P1305" s="1"/>
      <c r="Q1305" s="1"/>
      <c r="R1305" s="1"/>
      <c r="S1305" s="1"/>
      <c r="T1305" s="1"/>
    </row>
    <row r="1306" spans="1:20" ht="9.75" customHeight="1">
      <c r="A1306" s="1"/>
      <c r="B1306" s="1"/>
      <c r="C1306" s="1"/>
      <c r="D1306" s="1"/>
      <c r="E1306" s="1"/>
      <c r="F1306" s="1"/>
      <c r="G1306" s="1"/>
      <c r="H1306" s="1"/>
      <c r="I1306" s="1"/>
      <c r="J1306" s="1"/>
      <c r="K1306" s="1"/>
      <c r="L1306" s="1"/>
      <c r="M1306" s="1"/>
      <c r="N1306" s="1"/>
      <c r="O1306" s="1"/>
      <c r="P1306" s="1"/>
      <c r="Q1306" s="1"/>
      <c r="R1306" s="1"/>
      <c r="S1306" s="1"/>
      <c r="T1306" s="1"/>
    </row>
    <row r="1307" spans="1:20" ht="9.75" customHeight="1">
      <c r="A1307" s="1"/>
      <c r="B1307" s="1"/>
      <c r="C1307" s="1"/>
      <c r="D1307" s="1"/>
      <c r="E1307" s="1"/>
      <c r="F1307" s="1"/>
      <c r="G1307" s="1"/>
      <c r="H1307" s="1"/>
      <c r="I1307" s="1"/>
      <c r="J1307" s="1"/>
      <c r="K1307" s="1"/>
      <c r="L1307" s="1"/>
      <c r="M1307" s="1"/>
      <c r="N1307" s="1"/>
      <c r="O1307" s="1"/>
      <c r="P1307" s="1"/>
      <c r="Q1307" s="1"/>
      <c r="R1307" s="1"/>
      <c r="S1307" s="1"/>
      <c r="T1307" s="1"/>
    </row>
    <row r="1308" spans="1:20" ht="9.75" customHeight="1">
      <c r="A1308" s="1"/>
      <c r="B1308" s="1"/>
      <c r="C1308" s="1"/>
      <c r="D1308" s="1"/>
      <c r="E1308" s="1"/>
      <c r="F1308" s="1"/>
      <c r="G1308" s="1"/>
      <c r="H1308" s="1"/>
      <c r="I1308" s="1"/>
      <c r="J1308" s="1"/>
      <c r="K1308" s="1"/>
      <c r="L1308" s="1"/>
      <c r="M1308" s="1"/>
      <c r="N1308" s="1"/>
      <c r="O1308" s="1"/>
      <c r="P1308" s="1"/>
      <c r="Q1308" s="1"/>
      <c r="R1308" s="1"/>
      <c r="S1308" s="1"/>
      <c r="T1308" s="1"/>
    </row>
    <row r="1309" spans="1:20" ht="9.75" customHeight="1">
      <c r="A1309" s="1"/>
      <c r="B1309" s="1"/>
      <c r="C1309" s="1"/>
      <c r="D1309" s="1"/>
      <c r="E1309" s="1"/>
      <c r="F1309" s="1"/>
      <c r="G1309" s="1"/>
      <c r="H1309" s="1"/>
      <c r="I1309" s="1"/>
      <c r="J1309" s="1"/>
      <c r="K1309" s="1"/>
      <c r="L1309" s="1"/>
      <c r="M1309" s="1"/>
      <c r="N1309" s="1"/>
      <c r="O1309" s="1"/>
      <c r="P1309" s="1"/>
      <c r="Q1309" s="1"/>
      <c r="R1309" s="1"/>
      <c r="S1309" s="1"/>
      <c r="T1309" s="1"/>
    </row>
    <row r="1310" spans="1:20" ht="9.75" customHeight="1">
      <c r="A1310" s="1"/>
      <c r="B1310" s="1"/>
      <c r="C1310" s="1"/>
      <c r="D1310" s="1"/>
      <c r="E1310" s="1"/>
      <c r="F1310" s="1"/>
      <c r="G1310" s="1"/>
      <c r="H1310" s="1"/>
      <c r="I1310" s="1"/>
      <c r="J1310" s="1"/>
      <c r="K1310" s="1"/>
      <c r="L1310" s="1"/>
      <c r="M1310" s="1"/>
      <c r="N1310" s="1"/>
      <c r="O1310" s="1"/>
      <c r="P1310" s="1"/>
      <c r="Q1310" s="1"/>
      <c r="R1310" s="1"/>
      <c r="S1310" s="1"/>
      <c r="T1310" s="1"/>
    </row>
    <row r="1311" spans="1:20" ht="9.75" customHeight="1">
      <c r="A1311" s="1"/>
      <c r="B1311" s="1"/>
      <c r="C1311" s="1"/>
      <c r="D1311" s="1"/>
      <c r="E1311" s="1"/>
      <c r="F1311" s="1"/>
      <c r="G1311" s="1"/>
      <c r="H1311" s="1"/>
      <c r="I1311" s="1"/>
      <c r="J1311" s="1"/>
      <c r="K1311" s="1"/>
      <c r="L1311" s="1"/>
      <c r="M1311" s="1"/>
      <c r="N1311" s="1"/>
      <c r="O1311" s="1"/>
      <c r="P1311" s="1"/>
      <c r="Q1311" s="1"/>
      <c r="R1311" s="1"/>
      <c r="S1311" s="1"/>
      <c r="T1311" s="1"/>
    </row>
    <row r="1312" spans="1:20" ht="9.75" customHeight="1">
      <c r="A1312" s="1"/>
      <c r="B1312" s="1"/>
      <c r="C1312" s="1"/>
      <c r="D1312" s="1"/>
      <c r="E1312" s="1"/>
      <c r="F1312" s="1"/>
      <c r="G1312" s="1"/>
      <c r="H1312" s="1"/>
      <c r="I1312" s="1"/>
      <c r="J1312" s="1"/>
      <c r="K1312" s="1"/>
      <c r="L1312" s="1"/>
      <c r="M1312" s="1"/>
      <c r="N1312" s="1"/>
      <c r="O1312" s="1"/>
      <c r="P1312" s="1"/>
      <c r="Q1312" s="1"/>
      <c r="R1312" s="1"/>
      <c r="S1312" s="1"/>
      <c r="T1312" s="1"/>
    </row>
    <row r="1313" spans="1:20" ht="9.75" customHeight="1">
      <c r="A1313" s="1"/>
      <c r="B1313" s="1"/>
      <c r="C1313" s="1"/>
      <c r="D1313" s="1"/>
      <c r="E1313" s="1"/>
      <c r="F1313" s="1"/>
      <c r="G1313" s="1"/>
      <c r="H1313" s="1"/>
      <c r="I1313" s="1"/>
      <c r="J1313" s="1"/>
      <c r="K1313" s="1"/>
      <c r="L1313" s="1"/>
      <c r="M1313" s="1"/>
      <c r="N1313" s="1"/>
      <c r="O1313" s="1"/>
      <c r="P1313" s="1"/>
      <c r="Q1313" s="1"/>
      <c r="R1313" s="1"/>
      <c r="S1313" s="1"/>
      <c r="T1313" s="1"/>
    </row>
    <row r="1314" spans="1:20" ht="9.75" customHeight="1">
      <c r="A1314" s="1"/>
      <c r="B1314" s="1"/>
      <c r="C1314" s="1"/>
      <c r="D1314" s="1"/>
      <c r="E1314" s="1"/>
      <c r="F1314" s="1"/>
      <c r="G1314" s="1"/>
      <c r="H1314" s="1"/>
      <c r="I1314" s="1"/>
      <c r="J1314" s="1"/>
      <c r="K1314" s="1"/>
      <c r="L1314" s="1"/>
      <c r="M1314" s="1"/>
      <c r="N1314" s="1"/>
      <c r="O1314" s="1"/>
      <c r="P1314" s="1"/>
      <c r="Q1314" s="1"/>
      <c r="R1314" s="1"/>
      <c r="S1314" s="1"/>
      <c r="T1314" s="1"/>
    </row>
    <row r="1315" spans="1:20" ht="9.75" customHeight="1">
      <c r="A1315" s="1"/>
      <c r="B1315" s="1"/>
      <c r="C1315" s="1"/>
      <c r="D1315" s="1"/>
      <c r="E1315" s="1"/>
      <c r="F1315" s="1"/>
      <c r="G1315" s="1"/>
      <c r="H1315" s="1"/>
      <c r="I1315" s="1"/>
      <c r="J1315" s="1"/>
      <c r="K1315" s="1"/>
      <c r="L1315" s="1"/>
      <c r="M1315" s="1"/>
      <c r="N1315" s="1"/>
      <c r="O1315" s="1"/>
      <c r="P1315" s="1"/>
      <c r="Q1315" s="1"/>
      <c r="R1315" s="1"/>
      <c r="S1315" s="1"/>
      <c r="T1315" s="1"/>
    </row>
    <row r="1316" spans="1:20" ht="9.75" customHeight="1">
      <c r="A1316" s="1"/>
      <c r="B1316" s="1"/>
      <c r="C1316" s="1"/>
      <c r="D1316" s="1"/>
      <c r="E1316" s="1"/>
      <c r="F1316" s="1"/>
      <c r="G1316" s="1"/>
      <c r="H1316" s="1"/>
      <c r="I1316" s="1"/>
      <c r="J1316" s="1"/>
      <c r="K1316" s="1"/>
      <c r="L1316" s="1"/>
      <c r="M1316" s="1"/>
      <c r="N1316" s="1"/>
      <c r="O1316" s="1"/>
      <c r="P1316" s="1"/>
      <c r="Q1316" s="1"/>
      <c r="R1316" s="1"/>
      <c r="S1316" s="1"/>
      <c r="T1316" s="1"/>
    </row>
    <row r="1317" spans="1:20" ht="9.75" customHeight="1">
      <c r="A1317" s="1"/>
      <c r="B1317" s="1"/>
      <c r="C1317" s="1"/>
      <c r="D1317" s="1"/>
      <c r="E1317" s="1"/>
      <c r="F1317" s="1"/>
      <c r="G1317" s="1"/>
      <c r="H1317" s="1"/>
      <c r="I1317" s="1"/>
      <c r="J1317" s="1"/>
      <c r="K1317" s="1"/>
      <c r="L1317" s="1"/>
      <c r="M1317" s="1"/>
      <c r="N1317" s="1"/>
      <c r="O1317" s="1"/>
      <c r="P1317" s="1"/>
      <c r="Q1317" s="1"/>
      <c r="R1317" s="1"/>
      <c r="S1317" s="1"/>
      <c r="T1317" s="1"/>
    </row>
    <row r="1318" spans="1:20" ht="9.75" customHeight="1">
      <c r="A1318" s="1"/>
      <c r="B1318" s="1"/>
      <c r="C1318" s="1"/>
      <c r="D1318" s="1"/>
      <c r="E1318" s="1"/>
      <c r="F1318" s="1"/>
      <c r="G1318" s="1"/>
      <c r="H1318" s="1"/>
      <c r="I1318" s="1"/>
      <c r="J1318" s="1"/>
      <c r="K1318" s="1"/>
      <c r="L1318" s="1"/>
      <c r="M1318" s="1"/>
      <c r="N1318" s="1"/>
      <c r="O1318" s="1"/>
      <c r="P1318" s="1"/>
      <c r="Q1318" s="1"/>
      <c r="R1318" s="1"/>
      <c r="S1318" s="1"/>
      <c r="T1318" s="1"/>
    </row>
    <row r="1319" spans="1:20" ht="9.75" customHeight="1">
      <c r="A1319" s="1"/>
      <c r="B1319" s="1"/>
      <c r="C1319" s="1"/>
      <c r="D1319" s="1"/>
      <c r="E1319" s="1"/>
      <c r="F1319" s="1"/>
      <c r="G1319" s="1"/>
      <c r="H1319" s="1"/>
      <c r="I1319" s="1"/>
      <c r="J1319" s="1"/>
      <c r="K1319" s="1"/>
      <c r="L1319" s="1"/>
      <c r="M1319" s="1"/>
      <c r="N1319" s="1"/>
      <c r="O1319" s="1"/>
      <c r="P1319" s="1"/>
      <c r="Q1319" s="1"/>
      <c r="R1319" s="1"/>
      <c r="S1319" s="1"/>
      <c r="T1319" s="1"/>
    </row>
    <row r="1320" spans="1:20" ht="9.75" customHeight="1">
      <c r="A1320" s="1"/>
      <c r="B1320" s="1"/>
      <c r="C1320" s="1"/>
      <c r="D1320" s="1"/>
      <c r="E1320" s="1"/>
      <c r="F1320" s="1"/>
      <c r="G1320" s="1"/>
      <c r="H1320" s="1"/>
      <c r="I1320" s="1"/>
      <c r="J1320" s="1"/>
      <c r="K1320" s="1"/>
      <c r="L1320" s="1"/>
      <c r="M1320" s="1"/>
      <c r="N1320" s="1"/>
      <c r="O1320" s="1"/>
      <c r="P1320" s="1"/>
      <c r="Q1320" s="1"/>
      <c r="R1320" s="1"/>
      <c r="S1320" s="1"/>
      <c r="T1320" s="1"/>
    </row>
    <row r="1321" spans="1:20" ht="9.75" customHeight="1">
      <c r="A1321" s="1"/>
      <c r="B1321" s="1"/>
      <c r="C1321" s="1"/>
      <c r="D1321" s="1"/>
      <c r="E1321" s="1"/>
      <c r="F1321" s="1"/>
      <c r="G1321" s="1"/>
      <c r="H1321" s="1"/>
      <c r="I1321" s="1"/>
      <c r="J1321" s="1"/>
      <c r="K1321" s="1"/>
      <c r="L1321" s="1"/>
      <c r="M1321" s="1"/>
      <c r="N1321" s="1"/>
      <c r="O1321" s="1"/>
      <c r="P1321" s="1"/>
      <c r="Q1321" s="1"/>
      <c r="R1321" s="1"/>
      <c r="S1321" s="1"/>
      <c r="T1321" s="1"/>
    </row>
    <row r="1322" spans="1:20" ht="9.75" customHeight="1">
      <c r="A1322" s="1"/>
      <c r="B1322" s="1"/>
      <c r="C1322" s="1"/>
      <c r="D1322" s="1"/>
      <c r="E1322" s="1"/>
      <c r="F1322" s="1"/>
      <c r="G1322" s="1"/>
      <c r="H1322" s="1"/>
      <c r="I1322" s="1"/>
      <c r="J1322" s="1"/>
      <c r="K1322" s="1"/>
      <c r="L1322" s="1"/>
      <c r="M1322" s="1"/>
      <c r="N1322" s="1"/>
      <c r="O1322" s="1"/>
      <c r="P1322" s="1"/>
      <c r="Q1322" s="1"/>
      <c r="R1322" s="1"/>
      <c r="S1322" s="1"/>
      <c r="T1322" s="1"/>
    </row>
    <row r="1323" spans="1:20" ht="9.75" customHeight="1">
      <c r="A1323" s="1"/>
      <c r="B1323" s="1"/>
      <c r="C1323" s="1"/>
      <c r="D1323" s="1"/>
      <c r="E1323" s="1"/>
      <c r="F1323" s="1"/>
      <c r="G1323" s="1"/>
      <c r="H1323" s="1"/>
      <c r="I1323" s="1"/>
      <c r="J1323" s="1"/>
      <c r="K1323" s="1"/>
      <c r="L1323" s="1"/>
      <c r="M1323" s="1"/>
      <c r="N1323" s="1"/>
      <c r="O1323" s="1"/>
      <c r="P1323" s="1"/>
      <c r="Q1323" s="1"/>
      <c r="R1323" s="1"/>
      <c r="S1323" s="1"/>
      <c r="T1323" s="1"/>
    </row>
    <row r="1324" spans="1:20" ht="9.75" customHeight="1">
      <c r="A1324" s="1"/>
      <c r="B1324" s="1"/>
      <c r="C1324" s="1"/>
      <c r="D1324" s="1"/>
      <c r="E1324" s="1"/>
      <c r="F1324" s="1"/>
      <c r="G1324" s="1"/>
      <c r="H1324" s="1"/>
      <c r="I1324" s="1"/>
      <c r="J1324" s="1"/>
      <c r="K1324" s="1"/>
      <c r="L1324" s="1"/>
      <c r="M1324" s="1"/>
      <c r="N1324" s="1"/>
      <c r="O1324" s="1"/>
      <c r="P1324" s="1"/>
      <c r="Q1324" s="1"/>
      <c r="R1324" s="1"/>
      <c r="S1324" s="1"/>
      <c r="T1324" s="1"/>
    </row>
    <row r="1325" spans="1:20" ht="9.75" customHeight="1">
      <c r="A1325" s="1"/>
      <c r="B1325" s="1"/>
      <c r="C1325" s="1"/>
      <c r="D1325" s="1"/>
      <c r="E1325" s="1"/>
      <c r="F1325" s="1"/>
      <c r="G1325" s="1"/>
      <c r="H1325" s="1"/>
      <c r="I1325" s="1"/>
      <c r="J1325" s="1"/>
      <c r="K1325" s="1"/>
      <c r="L1325" s="1"/>
      <c r="M1325" s="1"/>
      <c r="N1325" s="1"/>
      <c r="O1325" s="1"/>
      <c r="P1325" s="1"/>
      <c r="Q1325" s="1"/>
      <c r="R1325" s="1"/>
      <c r="S1325" s="1"/>
      <c r="T1325" s="1"/>
    </row>
    <row r="1326" spans="1:20" ht="9.75" customHeight="1">
      <c r="A1326" s="1"/>
      <c r="B1326" s="1"/>
      <c r="C1326" s="1"/>
      <c r="D1326" s="1"/>
      <c r="E1326" s="1"/>
      <c r="F1326" s="1"/>
      <c r="G1326" s="1"/>
      <c r="H1326" s="1"/>
      <c r="I1326" s="1"/>
      <c r="J1326" s="1"/>
      <c r="K1326" s="1"/>
      <c r="L1326" s="1"/>
      <c r="M1326" s="1"/>
      <c r="N1326" s="1"/>
      <c r="O1326" s="1"/>
      <c r="P1326" s="1"/>
      <c r="Q1326" s="1"/>
      <c r="R1326" s="1"/>
      <c r="S1326" s="1"/>
      <c r="T1326" s="1"/>
    </row>
    <row r="1327" spans="1:20" ht="9.75" customHeight="1">
      <c r="A1327" s="1"/>
      <c r="B1327" s="1"/>
      <c r="C1327" s="1"/>
      <c r="D1327" s="1"/>
      <c r="E1327" s="1"/>
      <c r="F1327" s="1"/>
      <c r="G1327" s="1"/>
      <c r="H1327" s="1"/>
      <c r="I1327" s="1"/>
      <c r="J1327" s="1"/>
      <c r="K1327" s="1"/>
      <c r="L1327" s="1"/>
      <c r="M1327" s="1"/>
      <c r="N1327" s="1"/>
      <c r="O1327" s="1"/>
      <c r="P1327" s="1"/>
      <c r="Q1327" s="1"/>
      <c r="R1327" s="1"/>
      <c r="S1327" s="1"/>
      <c r="T1327" s="1"/>
    </row>
    <row r="1328" spans="1:20" ht="9.75" customHeight="1">
      <c r="A1328" s="1"/>
      <c r="B1328" s="1"/>
      <c r="C1328" s="1"/>
      <c r="D1328" s="1"/>
      <c r="E1328" s="1"/>
      <c r="F1328" s="1"/>
      <c r="G1328" s="1"/>
      <c r="H1328" s="1"/>
      <c r="I1328" s="1"/>
      <c r="J1328" s="1"/>
      <c r="K1328" s="1"/>
      <c r="L1328" s="1"/>
      <c r="M1328" s="1"/>
      <c r="N1328" s="1"/>
      <c r="O1328" s="1"/>
      <c r="P1328" s="1"/>
      <c r="Q1328" s="1"/>
      <c r="R1328" s="1"/>
      <c r="S1328" s="1"/>
      <c r="T1328" s="1"/>
    </row>
    <row r="1329" spans="1:20" ht="9.75" customHeight="1">
      <c r="A1329" s="1"/>
      <c r="B1329" s="1"/>
      <c r="C1329" s="1"/>
      <c r="D1329" s="1"/>
      <c r="E1329" s="1"/>
      <c r="F1329" s="1"/>
      <c r="G1329" s="1"/>
      <c r="H1329" s="1"/>
      <c r="I1329" s="1"/>
      <c r="J1329" s="1"/>
      <c r="K1329" s="1"/>
      <c r="L1329" s="1"/>
      <c r="M1329" s="1"/>
      <c r="N1329" s="1"/>
      <c r="O1329" s="1"/>
      <c r="P1329" s="1"/>
      <c r="Q1329" s="1"/>
      <c r="R1329" s="1"/>
      <c r="S1329" s="1"/>
      <c r="T1329" s="1"/>
    </row>
    <row r="1330" spans="1:20" ht="9.75" customHeight="1">
      <c r="A1330" s="1"/>
      <c r="B1330" s="1"/>
      <c r="C1330" s="1"/>
      <c r="D1330" s="1"/>
      <c r="E1330" s="1"/>
      <c r="F1330" s="1"/>
      <c r="G1330" s="1"/>
      <c r="H1330" s="1"/>
      <c r="I1330" s="1"/>
      <c r="J1330" s="1"/>
      <c r="K1330" s="1"/>
      <c r="L1330" s="1"/>
      <c r="M1330" s="1"/>
      <c r="N1330" s="1"/>
      <c r="O1330" s="1"/>
      <c r="P1330" s="1"/>
      <c r="Q1330" s="1"/>
      <c r="R1330" s="1"/>
      <c r="S1330" s="1"/>
      <c r="T1330" s="1"/>
    </row>
    <row r="1331" spans="1:20" ht="9.75" customHeight="1">
      <c r="A1331" s="1"/>
      <c r="B1331" s="1"/>
      <c r="C1331" s="1"/>
      <c r="D1331" s="1"/>
      <c r="E1331" s="1"/>
      <c r="F1331" s="1"/>
      <c r="G1331" s="1"/>
      <c r="H1331" s="1"/>
      <c r="I1331" s="1"/>
      <c r="J1331" s="1"/>
      <c r="K1331" s="1"/>
      <c r="L1331" s="1"/>
      <c r="M1331" s="1"/>
      <c r="N1331" s="1"/>
      <c r="O1331" s="1"/>
      <c r="P1331" s="1"/>
      <c r="Q1331" s="1"/>
      <c r="R1331" s="1"/>
      <c r="S1331" s="1"/>
      <c r="T1331" s="1"/>
    </row>
    <row r="1332" spans="1:20" ht="9.75" customHeight="1">
      <c r="A1332" s="1"/>
      <c r="B1332" s="1"/>
      <c r="C1332" s="1"/>
      <c r="D1332" s="1"/>
      <c r="E1332" s="1"/>
      <c r="F1332" s="1"/>
      <c r="G1332" s="1"/>
      <c r="H1332" s="1"/>
      <c r="I1332" s="1"/>
      <c r="J1332" s="1"/>
      <c r="K1332" s="1"/>
      <c r="L1332" s="1"/>
      <c r="M1332" s="1"/>
      <c r="N1332" s="1"/>
      <c r="O1332" s="1"/>
      <c r="P1332" s="1"/>
      <c r="Q1332" s="1"/>
      <c r="R1332" s="1"/>
      <c r="S1332" s="1"/>
      <c r="T1332" s="1"/>
    </row>
    <row r="1333" spans="1:20" ht="9.75" customHeight="1">
      <c r="A1333" s="1"/>
      <c r="B1333" s="1"/>
      <c r="C1333" s="1"/>
      <c r="D1333" s="1"/>
      <c r="E1333" s="1"/>
      <c r="F1333" s="1"/>
      <c r="G1333" s="1"/>
      <c r="H1333" s="1"/>
      <c r="I1333" s="1"/>
      <c r="J1333" s="1"/>
      <c r="K1333" s="1"/>
      <c r="L1333" s="1"/>
      <c r="M1333" s="1"/>
      <c r="N1333" s="1"/>
      <c r="O1333" s="1"/>
      <c r="P1333" s="1"/>
      <c r="Q1333" s="1"/>
      <c r="R1333" s="1"/>
      <c r="S1333" s="1"/>
      <c r="T1333" s="1"/>
    </row>
    <row r="1334" spans="1:20" ht="9.75" customHeight="1">
      <c r="A1334" s="1"/>
      <c r="B1334" s="1"/>
      <c r="C1334" s="1"/>
      <c r="D1334" s="1"/>
      <c r="E1334" s="1"/>
      <c r="F1334" s="1"/>
      <c r="G1334" s="1"/>
      <c r="H1334" s="1"/>
      <c r="I1334" s="1"/>
      <c r="J1334" s="1"/>
      <c r="K1334" s="1"/>
      <c r="L1334" s="1"/>
      <c r="M1334" s="1"/>
      <c r="N1334" s="1"/>
      <c r="O1334" s="1"/>
      <c r="P1334" s="1"/>
      <c r="Q1334" s="1"/>
      <c r="R1334" s="1"/>
      <c r="S1334" s="1"/>
      <c r="T1334" s="1"/>
    </row>
    <row r="1335" spans="1:20" ht="9.75" customHeight="1">
      <c r="A1335" s="1"/>
      <c r="B1335" s="1"/>
      <c r="C1335" s="1"/>
      <c r="D1335" s="1"/>
      <c r="E1335" s="1"/>
      <c r="F1335" s="1"/>
      <c r="G1335" s="1"/>
      <c r="H1335" s="1"/>
      <c r="I1335" s="1"/>
      <c r="J1335" s="1"/>
      <c r="K1335" s="1"/>
      <c r="L1335" s="1"/>
      <c r="M1335" s="1"/>
      <c r="N1335" s="1"/>
      <c r="O1335" s="1"/>
      <c r="P1335" s="1"/>
      <c r="Q1335" s="1"/>
      <c r="R1335" s="1"/>
      <c r="S1335" s="1"/>
      <c r="T1335" s="1"/>
    </row>
    <row r="1336" spans="1:20" ht="9.75" customHeight="1">
      <c r="A1336" s="1"/>
      <c r="B1336" s="1"/>
      <c r="C1336" s="1"/>
      <c r="D1336" s="1"/>
      <c r="E1336" s="1"/>
      <c r="F1336" s="1"/>
      <c r="G1336" s="1"/>
      <c r="H1336" s="1"/>
      <c r="I1336" s="1"/>
      <c r="J1336" s="1"/>
      <c r="K1336" s="1"/>
      <c r="L1336" s="1"/>
      <c r="M1336" s="1"/>
      <c r="N1336" s="1"/>
      <c r="O1336" s="1"/>
      <c r="P1336" s="1"/>
      <c r="Q1336" s="1"/>
      <c r="R1336" s="1"/>
      <c r="S1336" s="1"/>
      <c r="T1336" s="1"/>
    </row>
    <row r="1337" spans="1:20" ht="9.75" customHeight="1">
      <c r="A1337" s="1"/>
      <c r="B1337" s="1"/>
      <c r="C1337" s="1"/>
      <c r="D1337" s="1"/>
      <c r="E1337" s="1"/>
      <c r="F1337" s="1"/>
      <c r="G1337" s="1"/>
      <c r="H1337" s="1"/>
      <c r="I1337" s="1"/>
      <c r="J1337" s="1"/>
      <c r="K1337" s="1"/>
      <c r="L1337" s="1"/>
      <c r="M1337" s="1"/>
      <c r="N1337" s="1"/>
      <c r="O1337" s="1"/>
      <c r="P1337" s="1"/>
      <c r="Q1337" s="1"/>
      <c r="R1337" s="1"/>
      <c r="S1337" s="1"/>
      <c r="T1337" s="1"/>
    </row>
    <row r="1338" spans="1:20" ht="9.75" customHeight="1">
      <c r="A1338" s="1"/>
      <c r="B1338" s="1"/>
      <c r="C1338" s="1"/>
      <c r="D1338" s="1"/>
      <c r="E1338" s="1"/>
      <c r="F1338" s="1"/>
      <c r="G1338" s="1"/>
      <c r="H1338" s="1"/>
      <c r="I1338" s="1"/>
      <c r="J1338" s="1"/>
      <c r="K1338" s="1"/>
      <c r="L1338" s="1"/>
      <c r="M1338" s="1"/>
      <c r="N1338" s="1"/>
      <c r="O1338" s="1"/>
      <c r="P1338" s="1"/>
      <c r="Q1338" s="1"/>
      <c r="R1338" s="1"/>
      <c r="S1338" s="1"/>
      <c r="T1338" s="1"/>
    </row>
    <row r="1339" spans="1:20" ht="9.75" customHeight="1">
      <c r="A1339" s="1"/>
      <c r="B1339" s="1"/>
      <c r="C1339" s="1"/>
      <c r="D1339" s="1"/>
      <c r="E1339" s="1"/>
      <c r="F1339" s="1"/>
      <c r="G1339" s="1"/>
      <c r="H1339" s="1"/>
      <c r="I1339" s="1"/>
      <c r="J1339" s="1"/>
      <c r="K1339" s="1"/>
      <c r="L1339" s="1"/>
      <c r="M1339" s="1"/>
      <c r="N1339" s="1"/>
      <c r="O1339" s="1"/>
      <c r="P1339" s="1"/>
      <c r="Q1339" s="1"/>
      <c r="R1339" s="1"/>
      <c r="S1339" s="1"/>
      <c r="T1339" s="1"/>
    </row>
    <row r="1340" spans="1:20" ht="9.75" customHeight="1">
      <c r="A1340" s="1"/>
      <c r="B1340" s="1"/>
      <c r="C1340" s="1"/>
      <c r="D1340" s="1"/>
      <c r="E1340" s="1"/>
      <c r="F1340" s="1"/>
      <c r="G1340" s="1"/>
      <c r="H1340" s="1"/>
      <c r="I1340" s="1"/>
      <c r="J1340" s="1"/>
      <c r="K1340" s="1"/>
      <c r="L1340" s="1"/>
      <c r="M1340" s="1"/>
      <c r="N1340" s="1"/>
      <c r="O1340" s="1"/>
      <c r="P1340" s="1"/>
      <c r="Q1340" s="1"/>
      <c r="R1340" s="1"/>
      <c r="S1340" s="1"/>
      <c r="T1340" s="1"/>
    </row>
    <row r="1341" spans="1:20" ht="9.75" customHeight="1">
      <c r="A1341" s="1"/>
      <c r="B1341" s="1"/>
      <c r="C1341" s="1"/>
      <c r="D1341" s="1"/>
      <c r="E1341" s="1"/>
      <c r="F1341" s="1"/>
      <c r="G1341" s="1"/>
      <c r="H1341" s="1"/>
      <c r="I1341" s="1"/>
      <c r="J1341" s="1"/>
      <c r="K1341" s="1"/>
      <c r="L1341" s="1"/>
      <c r="M1341" s="1"/>
      <c r="N1341" s="1"/>
      <c r="O1341" s="1"/>
      <c r="P1341" s="1"/>
      <c r="Q1341" s="1"/>
      <c r="R1341" s="1"/>
      <c r="S1341" s="1"/>
      <c r="T1341" s="1"/>
    </row>
    <row r="1342" spans="1:20" ht="9.75" customHeight="1">
      <c r="A1342" s="1"/>
      <c r="B1342" s="1"/>
      <c r="C1342" s="1"/>
      <c r="D1342" s="1"/>
      <c r="E1342" s="1"/>
      <c r="F1342" s="1"/>
      <c r="G1342" s="1"/>
      <c r="H1342" s="1"/>
      <c r="I1342" s="1"/>
      <c r="J1342" s="1"/>
      <c r="K1342" s="1"/>
      <c r="L1342" s="1"/>
      <c r="M1342" s="1"/>
      <c r="N1342" s="1"/>
      <c r="O1342" s="1"/>
      <c r="P1342" s="1"/>
      <c r="Q1342" s="1"/>
      <c r="R1342" s="1"/>
      <c r="S1342" s="1"/>
      <c r="T1342" s="1"/>
    </row>
    <row r="1343" spans="1:20" ht="9.75" customHeight="1">
      <c r="A1343" s="1"/>
      <c r="B1343" s="1"/>
      <c r="C1343" s="1"/>
      <c r="D1343" s="1"/>
      <c r="E1343" s="1"/>
      <c r="F1343" s="1"/>
      <c r="G1343" s="1"/>
      <c r="H1343" s="1"/>
      <c r="I1343" s="1"/>
      <c r="J1343" s="1"/>
      <c r="K1343" s="1"/>
      <c r="L1343" s="1"/>
      <c r="M1343" s="1"/>
      <c r="N1343" s="1"/>
      <c r="O1343" s="1"/>
      <c r="P1343" s="1"/>
      <c r="Q1343" s="1"/>
      <c r="R1343" s="1"/>
      <c r="S1343" s="1"/>
      <c r="T1343" s="1"/>
    </row>
    <row r="1344" spans="1:20" ht="9.75" customHeight="1">
      <c r="A1344" s="1"/>
      <c r="B1344" s="1"/>
      <c r="C1344" s="1"/>
      <c r="D1344" s="1"/>
      <c r="E1344" s="1"/>
      <c r="F1344" s="1"/>
      <c r="G1344" s="1"/>
      <c r="H1344" s="1"/>
      <c r="I1344" s="1"/>
      <c r="J1344" s="1"/>
      <c r="K1344" s="1"/>
      <c r="L1344" s="1"/>
      <c r="M1344" s="1"/>
      <c r="N1344" s="1"/>
      <c r="O1344" s="1"/>
      <c r="P1344" s="1"/>
      <c r="Q1344" s="1"/>
      <c r="R1344" s="1"/>
      <c r="S1344" s="1"/>
      <c r="T1344" s="1"/>
    </row>
    <row r="1345" spans="1:20" ht="9.75" customHeight="1">
      <c r="A1345" s="1"/>
      <c r="B1345" s="1"/>
      <c r="C1345" s="1"/>
      <c r="D1345" s="1"/>
      <c r="E1345" s="1"/>
      <c r="F1345" s="1"/>
      <c r="G1345" s="1"/>
      <c r="H1345" s="1"/>
      <c r="I1345" s="1"/>
      <c r="J1345" s="1"/>
      <c r="K1345" s="1"/>
      <c r="L1345" s="1"/>
      <c r="M1345" s="1"/>
      <c r="N1345" s="1"/>
      <c r="O1345" s="1"/>
      <c r="P1345" s="1"/>
      <c r="Q1345" s="1"/>
      <c r="R1345" s="1"/>
      <c r="S1345" s="1"/>
      <c r="T1345" s="1"/>
    </row>
    <row r="1346" spans="1:20" ht="9.75" customHeight="1">
      <c r="A1346" s="1"/>
      <c r="B1346" s="1"/>
      <c r="C1346" s="1"/>
      <c r="D1346" s="1"/>
      <c r="E1346" s="1"/>
      <c r="F1346" s="1"/>
      <c r="G1346" s="1"/>
      <c r="H1346" s="1"/>
      <c r="I1346" s="1"/>
      <c r="J1346" s="1"/>
      <c r="K1346" s="1"/>
      <c r="L1346" s="1"/>
      <c r="M1346" s="1"/>
      <c r="N1346" s="1"/>
      <c r="O1346" s="1"/>
      <c r="P1346" s="1"/>
      <c r="Q1346" s="1"/>
      <c r="R1346" s="1"/>
      <c r="S1346" s="1"/>
      <c r="T1346" s="1"/>
    </row>
    <row r="1347" spans="1:20" ht="9.75" customHeight="1">
      <c r="A1347" s="1"/>
      <c r="B1347" s="1"/>
      <c r="C1347" s="1"/>
      <c r="D1347" s="1"/>
      <c r="E1347" s="1"/>
      <c r="F1347" s="1"/>
      <c r="G1347" s="1"/>
      <c r="H1347" s="1"/>
      <c r="I1347" s="1"/>
      <c r="J1347" s="1"/>
      <c r="K1347" s="1"/>
      <c r="L1347" s="1"/>
      <c r="M1347" s="1"/>
      <c r="N1347" s="1"/>
      <c r="O1347" s="1"/>
      <c r="P1347" s="1"/>
      <c r="Q1347" s="1"/>
      <c r="R1347" s="1"/>
      <c r="S1347" s="1"/>
      <c r="T1347" s="1"/>
    </row>
    <row r="1348" spans="1:20" ht="9.75" customHeight="1">
      <c r="A1348" s="1"/>
      <c r="B1348" s="1"/>
      <c r="C1348" s="1"/>
      <c r="D1348" s="1"/>
      <c r="E1348" s="1"/>
      <c r="F1348" s="1"/>
      <c r="G1348" s="1"/>
      <c r="H1348" s="1"/>
      <c r="I1348" s="1"/>
      <c r="J1348" s="1"/>
      <c r="K1348" s="1"/>
      <c r="L1348" s="1"/>
      <c r="M1348" s="1"/>
      <c r="N1348" s="1"/>
      <c r="O1348" s="1"/>
      <c r="P1348" s="1"/>
      <c r="Q1348" s="1"/>
      <c r="R1348" s="1"/>
      <c r="S1348" s="1"/>
      <c r="T1348" s="1"/>
    </row>
    <row r="1349" spans="1:20" ht="9.75" customHeight="1">
      <c r="A1349" s="1"/>
      <c r="B1349" s="1"/>
      <c r="C1349" s="1"/>
      <c r="D1349" s="1"/>
      <c r="E1349" s="1"/>
      <c r="F1349" s="1"/>
      <c r="G1349" s="1"/>
      <c r="H1349" s="1"/>
      <c r="I1349" s="1"/>
      <c r="J1349" s="1"/>
      <c r="K1349" s="1"/>
      <c r="L1349" s="1"/>
      <c r="M1349" s="1"/>
      <c r="N1349" s="1"/>
      <c r="O1349" s="1"/>
      <c r="P1349" s="1"/>
      <c r="Q1349" s="1"/>
      <c r="R1349" s="1"/>
      <c r="S1349" s="1"/>
      <c r="T1349" s="1"/>
    </row>
    <row r="1350" spans="1:20" ht="9.75" customHeight="1">
      <c r="A1350" s="1"/>
      <c r="B1350" s="1"/>
      <c r="C1350" s="1"/>
      <c r="D1350" s="1"/>
      <c r="E1350" s="1"/>
      <c r="F1350" s="1"/>
      <c r="G1350" s="1"/>
      <c r="H1350" s="1"/>
      <c r="I1350" s="1"/>
      <c r="J1350" s="1"/>
      <c r="K1350" s="1"/>
      <c r="L1350" s="1"/>
      <c r="M1350" s="1"/>
      <c r="N1350" s="1"/>
      <c r="O1350" s="1"/>
      <c r="P1350" s="1"/>
      <c r="Q1350" s="1"/>
      <c r="R1350" s="1"/>
      <c r="S1350" s="1"/>
      <c r="T1350" s="1"/>
    </row>
    <row r="1351" spans="1:20" ht="9.75" customHeight="1">
      <c r="A1351" s="1"/>
      <c r="B1351" s="1"/>
      <c r="C1351" s="1"/>
      <c r="D1351" s="1"/>
      <c r="E1351" s="1"/>
      <c r="F1351" s="1"/>
      <c r="G1351" s="1"/>
      <c r="H1351" s="1"/>
      <c r="I1351" s="1"/>
      <c r="J1351" s="1"/>
      <c r="K1351" s="1"/>
      <c r="L1351" s="1"/>
      <c r="M1351" s="1"/>
      <c r="N1351" s="1"/>
      <c r="O1351" s="1"/>
      <c r="P1351" s="1"/>
      <c r="Q1351" s="1"/>
      <c r="R1351" s="1"/>
      <c r="S1351" s="1"/>
      <c r="T1351" s="1"/>
    </row>
    <row r="1352" spans="1:20" ht="9.75" customHeight="1">
      <c r="A1352" s="1"/>
      <c r="B1352" s="1"/>
      <c r="C1352" s="1"/>
      <c r="D1352" s="1"/>
      <c r="E1352" s="1"/>
      <c r="F1352" s="1"/>
      <c r="G1352" s="1"/>
      <c r="H1352" s="1"/>
      <c r="I1352" s="1"/>
      <c r="J1352" s="1"/>
      <c r="K1352" s="1"/>
      <c r="L1352" s="1"/>
      <c r="M1352" s="1"/>
      <c r="N1352" s="1"/>
      <c r="O1352" s="1"/>
      <c r="P1352" s="1"/>
      <c r="Q1352" s="1"/>
      <c r="R1352" s="1"/>
      <c r="S1352" s="1"/>
      <c r="T1352" s="1"/>
    </row>
    <row r="1353" spans="1:20" ht="9.75" customHeight="1">
      <c r="A1353" s="1"/>
      <c r="B1353" s="1"/>
      <c r="C1353" s="1"/>
      <c r="D1353" s="1"/>
      <c r="E1353" s="1"/>
      <c r="F1353" s="1"/>
      <c r="G1353" s="1"/>
      <c r="H1353" s="1"/>
      <c r="I1353" s="1"/>
      <c r="J1353" s="1"/>
      <c r="K1353" s="1"/>
      <c r="L1353" s="1"/>
      <c r="M1353" s="1"/>
      <c r="N1353" s="1"/>
      <c r="O1353" s="1"/>
      <c r="P1353" s="1"/>
      <c r="Q1353" s="1"/>
      <c r="R1353" s="1"/>
      <c r="S1353" s="1"/>
      <c r="T1353" s="1"/>
    </row>
    <row r="1354" spans="1:20" ht="9.75" customHeight="1">
      <c r="A1354" s="1"/>
      <c r="B1354" s="1"/>
      <c r="C1354" s="1"/>
      <c r="D1354" s="1"/>
      <c r="E1354" s="1"/>
      <c r="F1354" s="1"/>
      <c r="G1354" s="1"/>
      <c r="H1354" s="1"/>
      <c r="I1354" s="1"/>
      <c r="J1354" s="1"/>
      <c r="K1354" s="1"/>
      <c r="L1354" s="1"/>
      <c r="M1354" s="1"/>
      <c r="N1354" s="1"/>
      <c r="O1354" s="1"/>
      <c r="P1354" s="1"/>
      <c r="Q1354" s="1"/>
      <c r="R1354" s="1"/>
      <c r="S1354" s="1"/>
      <c r="T1354" s="1"/>
    </row>
    <row r="1355" spans="1:20" ht="9.75" customHeight="1">
      <c r="A1355" s="1"/>
      <c r="B1355" s="1"/>
      <c r="C1355" s="1"/>
      <c r="D1355" s="1"/>
      <c r="E1355" s="1"/>
      <c r="F1355" s="1"/>
      <c r="G1355" s="1"/>
      <c r="H1355" s="1"/>
      <c r="I1355" s="1"/>
      <c r="J1355" s="1"/>
      <c r="K1355" s="1"/>
      <c r="L1355" s="1"/>
      <c r="M1355" s="1"/>
      <c r="N1355" s="1"/>
      <c r="O1355" s="1"/>
      <c r="P1355" s="1"/>
      <c r="Q1355" s="1"/>
      <c r="R1355" s="1"/>
      <c r="S1355" s="1"/>
      <c r="T1355" s="1"/>
    </row>
    <row r="1356" spans="1:20" ht="9.75" customHeight="1">
      <c r="A1356" s="1"/>
      <c r="B1356" s="1"/>
      <c r="C1356" s="1"/>
      <c r="D1356" s="1"/>
      <c r="E1356" s="1"/>
      <c r="F1356" s="1"/>
      <c r="G1356" s="1"/>
      <c r="H1356" s="1"/>
      <c r="I1356" s="1"/>
      <c r="J1356" s="1"/>
      <c r="K1356" s="1"/>
      <c r="L1356" s="1"/>
      <c r="M1356" s="1"/>
      <c r="N1356" s="1"/>
      <c r="O1356" s="1"/>
      <c r="P1356" s="1"/>
      <c r="Q1356" s="1"/>
      <c r="R1356" s="1"/>
      <c r="S1356" s="1"/>
      <c r="T1356" s="1"/>
    </row>
    <row r="1357" spans="1:20" ht="9.75" customHeight="1">
      <c r="A1357" s="1"/>
      <c r="B1357" s="1"/>
      <c r="C1357" s="1"/>
      <c r="D1357" s="1"/>
      <c r="E1357" s="1"/>
      <c r="F1357" s="1"/>
      <c r="G1357" s="1"/>
      <c r="H1357" s="1"/>
      <c r="I1357" s="1"/>
      <c r="J1357" s="1"/>
      <c r="K1357" s="1"/>
      <c r="L1357" s="1"/>
      <c r="M1357" s="1"/>
      <c r="N1357" s="1"/>
      <c r="O1357" s="1"/>
      <c r="P1357" s="1"/>
      <c r="Q1357" s="1"/>
      <c r="R1357" s="1"/>
      <c r="S1357" s="1"/>
      <c r="T1357" s="1"/>
    </row>
    <row r="1358" spans="1:20" ht="9.75" customHeight="1">
      <c r="A1358" s="1"/>
      <c r="B1358" s="1"/>
      <c r="C1358" s="1"/>
      <c r="D1358" s="1"/>
      <c r="E1358" s="1"/>
      <c r="F1358" s="1"/>
      <c r="G1358" s="1"/>
      <c r="H1358" s="1"/>
      <c r="I1358" s="1"/>
      <c r="J1358" s="1"/>
      <c r="K1358" s="1"/>
      <c r="L1358" s="1"/>
      <c r="M1358" s="1"/>
      <c r="N1358" s="1"/>
      <c r="O1358" s="1"/>
      <c r="P1358" s="1"/>
      <c r="Q1358" s="1"/>
      <c r="R1358" s="1"/>
      <c r="S1358" s="1"/>
      <c r="T1358" s="1"/>
    </row>
    <row r="1359" spans="1:20" ht="9.75" customHeight="1">
      <c r="A1359" s="1"/>
      <c r="B1359" s="1"/>
      <c r="C1359" s="1"/>
      <c r="D1359" s="1"/>
      <c r="E1359" s="1"/>
      <c r="F1359" s="1"/>
      <c r="G1359" s="1"/>
      <c r="H1359" s="1"/>
      <c r="I1359" s="1"/>
      <c r="J1359" s="1"/>
      <c r="K1359" s="1"/>
      <c r="L1359" s="1"/>
      <c r="M1359" s="1"/>
      <c r="N1359" s="1"/>
      <c r="O1359" s="1"/>
      <c r="P1359" s="1"/>
      <c r="Q1359" s="1"/>
      <c r="R1359" s="1"/>
      <c r="S1359" s="1"/>
      <c r="T1359" s="1"/>
    </row>
    <row r="1360" spans="1:20" ht="9.75" customHeight="1">
      <c r="A1360" s="1"/>
      <c r="B1360" s="1"/>
      <c r="C1360" s="1"/>
      <c r="D1360" s="1"/>
      <c r="E1360" s="1"/>
      <c r="F1360" s="1"/>
      <c r="G1360" s="1"/>
      <c r="H1360" s="1"/>
      <c r="I1360" s="1"/>
      <c r="J1360" s="1"/>
      <c r="K1360" s="1"/>
      <c r="L1360" s="1"/>
      <c r="M1360" s="1"/>
      <c r="N1360" s="1"/>
      <c r="O1360" s="1"/>
      <c r="P1360" s="1"/>
      <c r="Q1360" s="1"/>
      <c r="R1360" s="1"/>
      <c r="S1360" s="1"/>
      <c r="T1360" s="1"/>
    </row>
    <row r="1361" spans="1:20" ht="9.75" customHeight="1">
      <c r="A1361" s="1"/>
      <c r="B1361" s="1"/>
      <c r="C1361" s="1"/>
      <c r="D1361" s="1"/>
      <c r="E1361" s="1"/>
      <c r="F1361" s="1"/>
      <c r="G1361" s="1"/>
      <c r="H1361" s="1"/>
      <c r="I1361" s="1"/>
      <c r="J1361" s="1"/>
      <c r="K1361" s="1"/>
      <c r="L1361" s="1"/>
      <c r="M1361" s="1"/>
      <c r="N1361" s="1"/>
      <c r="O1361" s="1"/>
      <c r="P1361" s="1"/>
      <c r="Q1361" s="1"/>
      <c r="R1361" s="1"/>
      <c r="S1361" s="1"/>
      <c r="T1361" s="1"/>
    </row>
    <row r="1362" spans="1:20" ht="9.75" customHeight="1">
      <c r="A1362" s="1"/>
      <c r="B1362" s="1"/>
      <c r="C1362" s="1"/>
      <c r="D1362" s="1"/>
      <c r="E1362" s="1"/>
      <c r="F1362" s="1"/>
      <c r="G1362" s="1"/>
      <c r="H1362" s="1"/>
      <c r="I1362" s="1"/>
      <c r="J1362" s="1"/>
      <c r="K1362" s="1"/>
      <c r="L1362" s="1"/>
      <c r="M1362" s="1"/>
      <c r="N1362" s="1"/>
      <c r="O1362" s="1"/>
      <c r="P1362" s="1"/>
      <c r="Q1362" s="1"/>
      <c r="R1362" s="1"/>
      <c r="S1362" s="1"/>
      <c r="T1362" s="1"/>
    </row>
    <row r="1363" spans="1:20" ht="9.75" customHeight="1">
      <c r="A1363" s="1"/>
      <c r="B1363" s="1"/>
      <c r="C1363" s="1"/>
      <c r="D1363" s="1"/>
      <c r="E1363" s="1"/>
      <c r="F1363" s="1"/>
      <c r="G1363" s="1"/>
      <c r="H1363" s="1"/>
      <c r="I1363" s="1"/>
      <c r="J1363" s="1"/>
      <c r="K1363" s="1"/>
      <c r="L1363" s="1"/>
      <c r="M1363" s="1"/>
      <c r="N1363" s="1"/>
      <c r="O1363" s="1"/>
      <c r="P1363" s="1"/>
      <c r="Q1363" s="1"/>
      <c r="R1363" s="1"/>
      <c r="S1363" s="1"/>
      <c r="T1363" s="1"/>
    </row>
    <row r="1364" spans="1:20" ht="9.75" customHeight="1">
      <c r="A1364" s="1"/>
      <c r="B1364" s="1"/>
      <c r="C1364" s="1"/>
      <c r="D1364" s="1"/>
      <c r="E1364" s="1"/>
      <c r="F1364" s="1"/>
      <c r="G1364" s="1"/>
      <c r="H1364" s="1"/>
      <c r="I1364" s="1"/>
      <c r="J1364" s="1"/>
      <c r="K1364" s="1"/>
      <c r="L1364" s="1"/>
      <c r="M1364" s="1"/>
      <c r="N1364" s="1"/>
      <c r="O1364" s="1"/>
      <c r="P1364" s="1"/>
      <c r="Q1364" s="1"/>
      <c r="R1364" s="1"/>
      <c r="S1364" s="1"/>
      <c r="T1364" s="1"/>
    </row>
    <row r="1365" spans="1:20" ht="9.75" customHeight="1">
      <c r="A1365" s="1"/>
      <c r="B1365" s="1"/>
      <c r="C1365" s="1"/>
      <c r="D1365" s="1"/>
      <c r="E1365" s="1"/>
      <c r="F1365" s="1"/>
      <c r="G1365" s="1"/>
      <c r="H1365" s="1"/>
      <c r="I1365" s="1"/>
      <c r="J1365" s="1"/>
      <c r="K1365" s="1"/>
      <c r="L1365" s="1"/>
      <c r="M1365" s="1"/>
      <c r="N1365" s="1"/>
      <c r="O1365" s="1"/>
      <c r="P1365" s="1"/>
      <c r="Q1365" s="1"/>
      <c r="R1365" s="1"/>
      <c r="S1365" s="1"/>
      <c r="T1365" s="1"/>
    </row>
    <row r="1366" spans="1:20" ht="9.75" customHeight="1">
      <c r="A1366" s="1"/>
      <c r="B1366" s="1"/>
      <c r="C1366" s="1"/>
      <c r="D1366" s="1"/>
      <c r="E1366" s="1"/>
      <c r="F1366" s="1"/>
      <c r="G1366" s="1"/>
      <c r="H1366" s="1"/>
      <c r="I1366" s="1"/>
      <c r="J1366" s="1"/>
      <c r="K1366" s="1"/>
      <c r="L1366" s="1"/>
      <c r="M1366" s="1"/>
      <c r="N1366" s="1"/>
      <c r="O1366" s="1"/>
      <c r="P1366" s="1"/>
      <c r="Q1366" s="1"/>
      <c r="R1366" s="1"/>
      <c r="S1366" s="1"/>
      <c r="T1366" s="1"/>
    </row>
    <row r="1367" spans="1:20" ht="9.75" customHeight="1">
      <c r="A1367" s="1"/>
      <c r="B1367" s="1"/>
      <c r="C1367" s="1"/>
      <c r="D1367" s="1"/>
      <c r="E1367" s="1"/>
      <c r="F1367" s="1"/>
      <c r="G1367" s="1"/>
      <c r="H1367" s="1"/>
      <c r="I1367" s="1"/>
      <c r="J1367" s="1"/>
      <c r="K1367" s="1"/>
      <c r="L1367" s="1"/>
      <c r="M1367" s="1"/>
      <c r="N1367" s="1"/>
      <c r="O1367" s="1"/>
      <c r="P1367" s="1"/>
      <c r="Q1367" s="1"/>
      <c r="R1367" s="1"/>
      <c r="S1367" s="1"/>
      <c r="T1367" s="1"/>
    </row>
    <row r="1368" spans="1:20" ht="9.75" customHeight="1">
      <c r="A1368" s="1"/>
      <c r="B1368" s="1"/>
      <c r="C1368" s="1"/>
      <c r="D1368" s="1"/>
      <c r="E1368" s="1"/>
      <c r="F1368" s="1"/>
      <c r="G1368" s="1"/>
      <c r="H1368" s="1"/>
      <c r="I1368" s="1"/>
      <c r="J1368" s="1"/>
      <c r="K1368" s="1"/>
      <c r="L1368" s="1"/>
      <c r="M1368" s="1"/>
      <c r="N1368" s="1"/>
      <c r="O1368" s="1"/>
      <c r="P1368" s="1"/>
      <c r="Q1368" s="1"/>
      <c r="R1368" s="1"/>
      <c r="S1368" s="1"/>
      <c r="T1368" s="1"/>
    </row>
    <row r="1369" spans="1:20" ht="9.75" customHeight="1">
      <c r="A1369" s="1"/>
      <c r="B1369" s="1"/>
      <c r="C1369" s="1"/>
      <c r="D1369" s="1"/>
      <c r="E1369" s="1"/>
      <c r="F1369" s="1"/>
      <c r="G1369" s="1"/>
      <c r="H1369" s="1"/>
      <c r="I1369" s="1"/>
      <c r="J1369" s="1"/>
      <c r="K1369" s="1"/>
      <c r="L1369" s="1"/>
      <c r="M1369" s="1"/>
      <c r="N1369" s="1"/>
      <c r="O1369" s="1"/>
      <c r="P1369" s="1"/>
      <c r="Q1369" s="1"/>
      <c r="R1369" s="1"/>
      <c r="S1369" s="1"/>
      <c r="T1369" s="1"/>
    </row>
    <row r="1370" spans="1:20" ht="9.75" customHeight="1">
      <c r="A1370" s="1"/>
      <c r="B1370" s="1"/>
      <c r="C1370" s="1"/>
      <c r="D1370" s="1"/>
      <c r="E1370" s="1"/>
      <c r="F1370" s="1"/>
      <c r="G1370" s="1"/>
      <c r="H1370" s="1"/>
      <c r="I1370" s="1"/>
      <c r="J1370" s="1"/>
      <c r="K1370" s="1"/>
      <c r="L1370" s="1"/>
      <c r="M1370" s="1"/>
      <c r="N1370" s="1"/>
      <c r="O1370" s="1"/>
      <c r="P1370" s="1"/>
      <c r="Q1370" s="1"/>
      <c r="R1370" s="1"/>
      <c r="S1370" s="1"/>
      <c r="T1370" s="1"/>
    </row>
    <row r="1371" spans="1:20" ht="9.75" customHeight="1">
      <c r="A1371" s="1"/>
      <c r="B1371" s="1"/>
      <c r="C1371" s="1"/>
      <c r="D1371" s="1"/>
      <c r="E1371" s="1"/>
      <c r="F1371" s="1"/>
      <c r="G1371" s="1"/>
      <c r="H1371" s="1"/>
      <c r="I1371" s="1"/>
      <c r="J1371" s="1"/>
      <c r="K1371" s="1"/>
      <c r="L1371" s="1"/>
      <c r="M1371" s="1"/>
      <c r="N1371" s="1"/>
      <c r="O1371" s="1"/>
      <c r="P1371" s="1"/>
      <c r="Q1371" s="1"/>
      <c r="R1371" s="1"/>
      <c r="S1371" s="1"/>
      <c r="T1371" s="1"/>
    </row>
    <row r="1372" spans="1:20" ht="9.75" customHeight="1">
      <c r="A1372" s="1"/>
      <c r="B1372" s="1"/>
      <c r="C1372" s="1"/>
      <c r="D1372" s="1"/>
      <c r="E1372" s="1"/>
      <c r="F1372" s="1"/>
      <c r="G1372" s="1"/>
      <c r="H1372" s="1"/>
      <c r="I1372" s="1"/>
      <c r="J1372" s="1"/>
      <c r="K1372" s="1"/>
      <c r="L1372" s="1"/>
      <c r="M1372" s="1"/>
      <c r="N1372" s="1"/>
      <c r="O1372" s="1"/>
      <c r="P1372" s="1"/>
      <c r="Q1372" s="1"/>
      <c r="R1372" s="1"/>
      <c r="S1372" s="1"/>
      <c r="T1372" s="1"/>
    </row>
    <row r="1373" spans="1:20" ht="9.75" customHeight="1">
      <c r="A1373" s="1"/>
      <c r="B1373" s="1"/>
      <c r="C1373" s="1"/>
      <c r="D1373" s="1"/>
      <c r="E1373" s="1"/>
      <c r="F1373" s="1"/>
      <c r="G1373" s="1"/>
      <c r="H1373" s="1"/>
      <c r="I1373" s="1"/>
      <c r="J1373" s="1"/>
      <c r="K1373" s="1"/>
      <c r="L1373" s="1"/>
      <c r="M1373" s="1"/>
      <c r="N1373" s="1"/>
      <c r="O1373" s="1"/>
      <c r="P1373" s="1"/>
      <c r="Q1373" s="1"/>
      <c r="R1373" s="1"/>
      <c r="S1373" s="1"/>
      <c r="T1373" s="1"/>
    </row>
    <row r="1374" spans="1:20" ht="9.75" customHeight="1">
      <c r="A1374" s="1"/>
      <c r="B1374" s="1"/>
      <c r="C1374" s="1"/>
      <c r="D1374" s="1"/>
      <c r="E1374" s="1"/>
      <c r="F1374" s="1"/>
      <c r="G1374" s="1"/>
      <c r="H1374" s="1"/>
      <c r="I1374" s="1"/>
      <c r="J1374" s="1"/>
      <c r="K1374" s="1"/>
      <c r="L1374" s="1"/>
      <c r="M1374" s="1"/>
      <c r="N1374" s="1"/>
      <c r="O1374" s="1"/>
      <c r="P1374" s="1"/>
      <c r="Q1374" s="1"/>
      <c r="R1374" s="1"/>
      <c r="S1374" s="1"/>
      <c r="T1374" s="1"/>
    </row>
    <row r="1375" spans="1:20" ht="9.75" customHeight="1">
      <c r="A1375" s="1"/>
      <c r="B1375" s="1"/>
      <c r="C1375" s="1"/>
      <c r="D1375" s="1"/>
      <c r="E1375" s="1"/>
      <c r="F1375" s="1"/>
      <c r="G1375" s="1"/>
      <c r="H1375" s="1"/>
      <c r="I1375" s="1"/>
      <c r="J1375" s="1"/>
      <c r="K1375" s="1"/>
      <c r="L1375" s="1"/>
      <c r="M1375" s="1"/>
      <c r="N1375" s="1"/>
      <c r="O1375" s="1"/>
      <c r="P1375" s="1"/>
      <c r="Q1375" s="1"/>
      <c r="R1375" s="1"/>
      <c r="S1375" s="1"/>
      <c r="T1375" s="1"/>
    </row>
    <row r="1376" spans="1:20" ht="9.75" customHeight="1">
      <c r="A1376" s="1"/>
      <c r="B1376" s="1"/>
      <c r="C1376" s="1"/>
      <c r="D1376" s="1"/>
      <c r="E1376" s="1"/>
      <c r="F1376" s="1"/>
      <c r="G1376" s="1"/>
      <c r="H1376" s="1"/>
      <c r="I1376" s="1"/>
      <c r="J1376" s="1"/>
      <c r="K1376" s="1"/>
      <c r="L1376" s="1"/>
      <c r="M1376" s="1"/>
      <c r="N1376" s="1"/>
      <c r="O1376" s="1"/>
      <c r="P1376" s="1"/>
      <c r="Q1376" s="1"/>
      <c r="R1376" s="1"/>
      <c r="S1376" s="1"/>
      <c r="T1376" s="1"/>
    </row>
    <row r="1377" spans="1:20" ht="9.75" customHeight="1">
      <c r="A1377" s="1"/>
      <c r="B1377" s="1"/>
      <c r="C1377" s="1"/>
      <c r="D1377" s="1"/>
      <c r="E1377" s="1"/>
      <c r="F1377" s="1"/>
      <c r="G1377" s="1"/>
      <c r="H1377" s="1"/>
      <c r="I1377" s="1"/>
      <c r="J1377" s="1"/>
      <c r="K1377" s="1"/>
      <c r="L1377" s="1"/>
      <c r="M1377" s="1"/>
      <c r="N1377" s="1"/>
      <c r="O1377" s="1"/>
      <c r="P1377" s="1"/>
      <c r="Q1377" s="1"/>
      <c r="R1377" s="1"/>
      <c r="S1377" s="1"/>
      <c r="T1377" s="1"/>
    </row>
    <row r="1378" spans="1:20" ht="9.75" customHeight="1">
      <c r="A1378" s="1"/>
      <c r="B1378" s="1"/>
      <c r="C1378" s="1"/>
      <c r="D1378" s="1"/>
      <c r="E1378" s="1"/>
      <c r="F1378" s="1"/>
      <c r="G1378" s="1"/>
      <c r="H1378" s="1"/>
      <c r="I1378" s="1"/>
      <c r="J1378" s="1"/>
      <c r="K1378" s="1"/>
      <c r="L1378" s="1"/>
      <c r="M1378" s="1"/>
      <c r="N1378" s="1"/>
      <c r="O1378" s="1"/>
      <c r="P1378" s="1"/>
      <c r="Q1378" s="1"/>
      <c r="R1378" s="1"/>
      <c r="S1378" s="1"/>
      <c r="T1378" s="1"/>
    </row>
    <row r="1379" spans="1:20" ht="9.75" customHeight="1">
      <c r="A1379" s="1"/>
      <c r="B1379" s="1"/>
      <c r="C1379" s="1"/>
      <c r="D1379" s="1"/>
      <c r="E1379" s="1"/>
      <c r="F1379" s="1"/>
      <c r="G1379" s="1"/>
      <c r="H1379" s="1"/>
      <c r="I1379" s="1"/>
      <c r="J1379" s="1"/>
      <c r="K1379" s="1"/>
      <c r="L1379" s="1"/>
      <c r="M1379" s="1"/>
      <c r="N1379" s="1"/>
      <c r="O1379" s="1"/>
      <c r="P1379" s="1"/>
      <c r="Q1379" s="1"/>
      <c r="R1379" s="1"/>
      <c r="S1379" s="1"/>
      <c r="T1379" s="1"/>
    </row>
    <row r="1380" spans="1:20" ht="9.75" customHeight="1">
      <c r="A1380" s="1"/>
      <c r="B1380" s="1"/>
      <c r="C1380" s="1"/>
      <c r="D1380" s="1"/>
      <c r="E1380" s="1"/>
      <c r="F1380" s="1"/>
      <c r="G1380" s="1"/>
      <c r="H1380" s="1"/>
      <c r="I1380" s="1"/>
      <c r="J1380" s="1"/>
      <c r="K1380" s="1"/>
      <c r="L1380" s="1"/>
      <c r="M1380" s="1"/>
      <c r="N1380" s="1"/>
      <c r="O1380" s="1"/>
      <c r="P1380" s="1"/>
      <c r="Q1380" s="1"/>
      <c r="R1380" s="1"/>
      <c r="S1380" s="1"/>
      <c r="T1380" s="1"/>
    </row>
    <row r="1381" spans="1:20" ht="9.75" customHeight="1">
      <c r="A1381" s="1"/>
      <c r="B1381" s="1"/>
      <c r="C1381" s="1"/>
      <c r="D1381" s="1"/>
      <c r="E1381" s="1"/>
      <c r="F1381" s="1"/>
      <c r="G1381" s="1"/>
      <c r="H1381" s="1"/>
      <c r="I1381" s="1"/>
      <c r="J1381" s="1"/>
      <c r="K1381" s="1"/>
      <c r="L1381" s="1"/>
      <c r="M1381" s="1"/>
      <c r="N1381" s="1"/>
      <c r="O1381" s="1"/>
      <c r="P1381" s="1"/>
      <c r="Q1381" s="1"/>
      <c r="R1381" s="1"/>
      <c r="S1381" s="1"/>
      <c r="T1381" s="1"/>
    </row>
    <row r="1382" spans="1:20" ht="9.75" customHeight="1">
      <c r="A1382" s="1"/>
      <c r="B1382" s="1"/>
      <c r="C1382" s="1"/>
      <c r="D1382" s="1"/>
      <c r="E1382" s="1"/>
      <c r="F1382" s="1"/>
      <c r="G1382" s="1"/>
      <c r="H1382" s="1"/>
      <c r="I1382" s="1"/>
      <c r="J1382" s="1"/>
      <c r="K1382" s="1"/>
      <c r="L1382" s="1"/>
      <c r="M1382" s="1"/>
      <c r="N1382" s="1"/>
      <c r="O1382" s="1"/>
      <c r="P1382" s="1"/>
      <c r="Q1382" s="1"/>
      <c r="R1382" s="1"/>
      <c r="S1382" s="1"/>
      <c r="T1382" s="1"/>
    </row>
    <row r="1383" spans="1:20" ht="9.75" customHeight="1">
      <c r="A1383" s="1"/>
      <c r="B1383" s="1"/>
      <c r="C1383" s="1"/>
      <c r="D1383" s="1"/>
      <c r="E1383" s="1"/>
      <c r="F1383" s="1"/>
      <c r="G1383" s="1"/>
      <c r="H1383" s="1"/>
      <c r="I1383" s="1"/>
      <c r="J1383" s="1"/>
      <c r="K1383" s="1"/>
      <c r="L1383" s="1"/>
      <c r="M1383" s="1"/>
      <c r="N1383" s="1"/>
      <c r="O1383" s="1"/>
      <c r="P1383" s="1"/>
      <c r="Q1383" s="1"/>
      <c r="R1383" s="1"/>
      <c r="S1383" s="1"/>
      <c r="T1383" s="1"/>
    </row>
    <row r="1384" spans="1:20" ht="9.75" customHeight="1">
      <c r="A1384" s="1"/>
      <c r="B1384" s="1"/>
      <c r="C1384" s="1"/>
      <c r="D1384" s="1"/>
      <c r="E1384" s="1"/>
      <c r="F1384" s="1"/>
      <c r="G1384" s="1"/>
      <c r="H1384" s="1"/>
      <c r="I1384" s="1"/>
      <c r="J1384" s="1"/>
      <c r="K1384" s="1"/>
      <c r="L1384" s="1"/>
      <c r="M1384" s="1"/>
      <c r="N1384" s="1"/>
      <c r="O1384" s="1"/>
      <c r="P1384" s="1"/>
      <c r="Q1384" s="1"/>
      <c r="R1384" s="1"/>
      <c r="S1384" s="1"/>
      <c r="T1384" s="1"/>
    </row>
    <row r="1385" spans="1:20" ht="9.75" customHeight="1">
      <c r="A1385" s="1"/>
      <c r="B1385" s="1"/>
      <c r="C1385" s="1"/>
      <c r="D1385" s="1"/>
      <c r="E1385" s="1"/>
      <c r="F1385" s="1"/>
      <c r="G1385" s="1"/>
      <c r="H1385" s="1"/>
      <c r="I1385" s="1"/>
      <c r="J1385" s="1"/>
      <c r="K1385" s="1"/>
      <c r="L1385" s="1"/>
      <c r="M1385" s="1"/>
      <c r="N1385" s="1"/>
      <c r="O1385" s="1"/>
      <c r="P1385" s="1"/>
      <c r="Q1385" s="1"/>
      <c r="R1385" s="1"/>
      <c r="S1385" s="1"/>
      <c r="T1385" s="1"/>
    </row>
    <row r="1386" spans="1:20" ht="9.75" customHeight="1">
      <c r="A1386" s="1"/>
      <c r="B1386" s="1"/>
      <c r="C1386" s="1"/>
      <c r="D1386" s="1"/>
      <c r="E1386" s="1"/>
      <c r="F1386" s="1"/>
      <c r="G1386" s="1"/>
      <c r="H1386" s="1"/>
      <c r="I1386" s="1"/>
      <c r="J1386" s="1"/>
      <c r="K1386" s="1"/>
      <c r="L1386" s="1"/>
      <c r="M1386" s="1"/>
      <c r="N1386" s="1"/>
      <c r="O1386" s="1"/>
      <c r="P1386" s="1"/>
      <c r="Q1386" s="1"/>
      <c r="R1386" s="1"/>
      <c r="S1386" s="1"/>
      <c r="T1386" s="1"/>
    </row>
    <row r="1387" spans="1:20" ht="9.75" customHeight="1">
      <c r="A1387" s="1"/>
      <c r="B1387" s="1"/>
      <c r="C1387" s="1"/>
      <c r="D1387" s="1"/>
      <c r="E1387" s="1"/>
      <c r="F1387" s="1"/>
      <c r="G1387" s="1"/>
      <c r="H1387" s="1"/>
      <c r="I1387" s="1"/>
      <c r="J1387" s="1"/>
      <c r="K1387" s="1"/>
      <c r="L1387" s="1"/>
      <c r="M1387" s="1"/>
      <c r="N1387" s="1"/>
      <c r="O1387" s="1"/>
      <c r="P1387" s="1"/>
      <c r="Q1387" s="1"/>
      <c r="R1387" s="1"/>
      <c r="S1387" s="1"/>
      <c r="T1387" s="1"/>
    </row>
    <row r="1388" spans="1:20" ht="9.75" customHeight="1">
      <c r="A1388" s="1"/>
      <c r="B1388" s="1"/>
      <c r="C1388" s="1"/>
      <c r="D1388" s="1"/>
      <c r="E1388" s="1"/>
      <c r="F1388" s="1"/>
      <c r="G1388" s="1"/>
      <c r="H1388" s="1"/>
      <c r="I1388" s="1"/>
      <c r="J1388" s="1"/>
      <c r="K1388" s="1"/>
      <c r="L1388" s="1"/>
      <c r="M1388" s="1"/>
      <c r="N1388" s="1"/>
      <c r="O1388" s="1"/>
      <c r="P1388" s="1"/>
      <c r="Q1388" s="1"/>
      <c r="R1388" s="1"/>
      <c r="S1388" s="1"/>
      <c r="T1388" s="1"/>
    </row>
    <row r="1389" spans="1:20" ht="9.75" customHeight="1">
      <c r="A1389" s="1"/>
      <c r="B1389" s="1"/>
      <c r="C1389" s="1"/>
      <c r="D1389" s="1"/>
      <c r="E1389" s="1"/>
      <c r="F1389" s="1"/>
      <c r="G1389" s="1"/>
      <c r="H1389" s="1"/>
      <c r="I1389" s="1"/>
      <c r="J1389" s="1"/>
      <c r="K1389" s="1"/>
      <c r="L1389" s="1"/>
      <c r="M1389" s="1"/>
      <c r="N1389" s="1"/>
      <c r="O1389" s="1"/>
      <c r="P1389" s="1"/>
      <c r="Q1389" s="1"/>
      <c r="R1389" s="1"/>
      <c r="S1389" s="1"/>
      <c r="T1389" s="1"/>
    </row>
    <row r="1390" spans="1:20" ht="9.75" customHeight="1">
      <c r="A1390" s="1"/>
      <c r="B1390" s="1"/>
      <c r="C1390" s="1"/>
      <c r="D1390" s="1"/>
      <c r="E1390" s="1"/>
      <c r="F1390" s="1"/>
      <c r="G1390" s="1"/>
      <c r="H1390" s="1"/>
      <c r="I1390" s="1"/>
      <c r="J1390" s="1"/>
      <c r="K1390" s="1"/>
      <c r="L1390" s="1"/>
      <c r="M1390" s="1"/>
      <c r="N1390" s="1"/>
      <c r="O1390" s="1"/>
      <c r="P1390" s="1"/>
      <c r="Q1390" s="1"/>
      <c r="R1390" s="1"/>
      <c r="S1390" s="1"/>
      <c r="T1390" s="1"/>
    </row>
    <row r="1391" spans="1:20" ht="9.75" customHeight="1">
      <c r="A1391" s="1"/>
      <c r="B1391" s="1"/>
      <c r="C1391" s="1"/>
      <c r="D1391" s="1"/>
      <c r="E1391" s="1"/>
      <c r="F1391" s="1"/>
      <c r="G1391" s="1"/>
      <c r="H1391" s="1"/>
      <c r="I1391" s="1"/>
      <c r="J1391" s="1"/>
      <c r="K1391" s="1"/>
      <c r="L1391" s="1"/>
      <c r="M1391" s="1"/>
      <c r="N1391" s="1"/>
      <c r="O1391" s="1"/>
      <c r="P1391" s="1"/>
      <c r="Q1391" s="1"/>
      <c r="R1391" s="1"/>
      <c r="S1391" s="1"/>
      <c r="T1391" s="1"/>
    </row>
    <row r="1392" spans="1:20" ht="9.75" customHeight="1">
      <c r="A1392" s="1"/>
      <c r="B1392" s="1"/>
      <c r="C1392" s="1"/>
      <c r="D1392" s="1"/>
      <c r="E1392" s="1"/>
      <c r="F1392" s="1"/>
      <c r="G1392" s="1"/>
      <c r="H1392" s="1"/>
      <c r="I1392" s="1"/>
      <c r="J1392" s="1"/>
      <c r="K1392" s="1"/>
      <c r="L1392" s="1"/>
      <c r="M1392" s="1"/>
      <c r="N1392" s="1"/>
      <c r="O1392" s="1"/>
      <c r="P1392" s="1"/>
      <c r="Q1392" s="1"/>
      <c r="R1392" s="1"/>
      <c r="S1392" s="1"/>
      <c r="T1392" s="1"/>
    </row>
    <row r="1393" spans="1:20" ht="9.75" customHeight="1">
      <c r="A1393" s="1"/>
      <c r="B1393" s="1"/>
      <c r="C1393" s="1"/>
      <c r="D1393" s="1"/>
      <c r="E1393" s="1"/>
      <c r="F1393" s="1"/>
      <c r="G1393" s="1"/>
      <c r="H1393" s="1"/>
      <c r="I1393" s="1"/>
      <c r="J1393" s="1"/>
      <c r="K1393" s="1"/>
      <c r="L1393" s="1"/>
      <c r="M1393" s="1"/>
      <c r="N1393" s="1"/>
      <c r="O1393" s="1"/>
      <c r="P1393" s="1"/>
      <c r="Q1393" s="1"/>
      <c r="R1393" s="1"/>
      <c r="S1393" s="1"/>
      <c r="T1393" s="1"/>
    </row>
    <row r="1394" spans="1:20" ht="9.75" customHeight="1">
      <c r="A1394" s="1"/>
      <c r="B1394" s="1"/>
      <c r="C1394" s="1"/>
      <c r="D1394" s="1"/>
      <c r="E1394" s="1"/>
      <c r="F1394" s="1"/>
      <c r="G1394" s="1"/>
      <c r="H1394" s="1"/>
      <c r="I1394" s="1"/>
      <c r="J1394" s="1"/>
      <c r="K1394" s="1"/>
      <c r="L1394" s="1"/>
      <c r="M1394" s="1"/>
      <c r="N1394" s="1"/>
      <c r="O1394" s="1"/>
      <c r="P1394" s="1"/>
      <c r="Q1394" s="1"/>
      <c r="R1394" s="1"/>
      <c r="S1394" s="1"/>
      <c r="T1394" s="1"/>
    </row>
    <row r="1395" spans="1:20" ht="9.75" customHeight="1">
      <c r="A1395" s="1"/>
      <c r="B1395" s="1"/>
      <c r="C1395" s="1"/>
      <c r="D1395" s="1"/>
      <c r="E1395" s="1"/>
      <c r="F1395" s="1"/>
      <c r="G1395" s="1"/>
      <c r="H1395" s="1"/>
      <c r="I1395" s="1"/>
      <c r="J1395" s="1"/>
      <c r="K1395" s="1"/>
      <c r="L1395" s="1"/>
      <c r="M1395" s="1"/>
      <c r="N1395" s="1"/>
      <c r="O1395" s="1"/>
      <c r="P1395" s="1"/>
      <c r="Q1395" s="1"/>
      <c r="R1395" s="1"/>
      <c r="S1395" s="1"/>
      <c r="T1395" s="1"/>
    </row>
    <row r="1396" spans="1:20" ht="9.75" customHeight="1">
      <c r="A1396" s="1"/>
      <c r="B1396" s="1"/>
      <c r="C1396" s="1"/>
      <c r="D1396" s="1"/>
      <c r="E1396" s="1"/>
      <c r="F1396" s="1"/>
      <c r="G1396" s="1"/>
      <c r="H1396" s="1"/>
      <c r="I1396" s="1"/>
      <c r="J1396" s="1"/>
      <c r="K1396" s="1"/>
      <c r="L1396" s="1"/>
      <c r="M1396" s="1"/>
      <c r="N1396" s="1"/>
      <c r="O1396" s="1"/>
      <c r="P1396" s="1"/>
      <c r="Q1396" s="1"/>
      <c r="R1396" s="1"/>
      <c r="S1396" s="1"/>
      <c r="T1396" s="1"/>
    </row>
    <row r="1397" spans="1:20" ht="9.75" customHeight="1">
      <c r="A1397" s="1"/>
      <c r="B1397" s="1"/>
      <c r="C1397" s="1"/>
      <c r="D1397" s="1"/>
      <c r="E1397" s="1"/>
      <c r="F1397" s="1"/>
      <c r="G1397" s="1"/>
      <c r="H1397" s="1"/>
      <c r="I1397" s="1"/>
      <c r="J1397" s="1"/>
      <c r="K1397" s="1"/>
      <c r="L1397" s="1"/>
      <c r="M1397" s="1"/>
      <c r="N1397" s="1"/>
      <c r="O1397" s="1"/>
      <c r="P1397" s="1"/>
      <c r="Q1397" s="1"/>
      <c r="R1397" s="1"/>
      <c r="S1397" s="1"/>
      <c r="T1397" s="1"/>
    </row>
    <row r="1398" spans="1:20" ht="9.75" customHeight="1">
      <c r="A1398" s="1"/>
      <c r="B1398" s="1"/>
      <c r="C1398" s="1"/>
      <c r="D1398" s="1"/>
      <c r="E1398" s="1"/>
      <c r="F1398" s="1"/>
      <c r="G1398" s="1"/>
      <c r="H1398" s="1"/>
      <c r="I1398" s="1"/>
      <c r="J1398" s="1"/>
      <c r="K1398" s="1"/>
      <c r="L1398" s="1"/>
      <c r="M1398" s="1"/>
      <c r="N1398" s="1"/>
      <c r="O1398" s="1"/>
      <c r="P1398" s="1"/>
      <c r="Q1398" s="1"/>
      <c r="R1398" s="1"/>
      <c r="S1398" s="1"/>
      <c r="T1398" s="1"/>
    </row>
    <row r="1399" spans="1:20" ht="9.75" customHeight="1">
      <c r="A1399" s="1"/>
      <c r="B1399" s="1"/>
      <c r="C1399" s="1"/>
      <c r="D1399" s="1"/>
      <c r="E1399" s="1"/>
      <c r="F1399" s="1"/>
      <c r="G1399" s="1"/>
      <c r="H1399" s="1"/>
      <c r="I1399" s="1"/>
      <c r="J1399" s="1"/>
      <c r="K1399" s="1"/>
      <c r="L1399" s="1"/>
      <c r="M1399" s="1"/>
      <c r="N1399" s="1"/>
      <c r="O1399" s="1"/>
      <c r="P1399" s="1"/>
      <c r="Q1399" s="1"/>
      <c r="R1399" s="1"/>
      <c r="S1399" s="1"/>
      <c r="T1399" s="1"/>
    </row>
    <row r="1400" spans="1:20" ht="9.75" customHeight="1">
      <c r="A1400" s="1"/>
      <c r="B1400" s="1"/>
      <c r="C1400" s="1"/>
      <c r="D1400" s="1"/>
      <c r="E1400" s="1"/>
      <c r="F1400" s="1"/>
      <c r="G1400" s="1"/>
      <c r="H1400" s="1"/>
      <c r="I1400" s="1"/>
      <c r="J1400" s="1"/>
      <c r="K1400" s="1"/>
      <c r="L1400" s="1"/>
      <c r="M1400" s="1"/>
      <c r="N1400" s="1"/>
      <c r="O1400" s="1"/>
      <c r="P1400" s="1"/>
      <c r="Q1400" s="1"/>
      <c r="R1400" s="1"/>
      <c r="S1400" s="1"/>
      <c r="T1400" s="1"/>
    </row>
    <row r="1401" spans="1:20" ht="9.75" customHeight="1">
      <c r="A1401" s="1"/>
      <c r="B1401" s="1"/>
      <c r="C1401" s="1"/>
      <c r="D1401" s="1"/>
      <c r="E1401" s="1"/>
      <c r="F1401" s="1"/>
      <c r="G1401" s="1"/>
      <c r="H1401" s="1"/>
      <c r="I1401" s="1"/>
      <c r="J1401" s="1"/>
      <c r="K1401" s="1"/>
      <c r="L1401" s="1"/>
      <c r="M1401" s="1"/>
      <c r="N1401" s="1"/>
      <c r="O1401" s="1"/>
      <c r="P1401" s="1"/>
      <c r="Q1401" s="1"/>
      <c r="R1401" s="1"/>
      <c r="S1401" s="1"/>
      <c r="T1401" s="1"/>
    </row>
    <row r="1402" spans="1:20" ht="9.75" customHeight="1">
      <c r="A1402" s="1"/>
      <c r="B1402" s="1"/>
      <c r="C1402" s="1"/>
      <c r="D1402" s="1"/>
      <c r="E1402" s="1"/>
      <c r="F1402" s="1"/>
      <c r="G1402" s="1"/>
      <c r="H1402" s="1"/>
      <c r="I1402" s="1"/>
      <c r="J1402" s="1"/>
      <c r="K1402" s="1"/>
      <c r="L1402" s="1"/>
      <c r="M1402" s="1"/>
      <c r="N1402" s="1"/>
      <c r="O1402" s="1"/>
      <c r="P1402" s="1"/>
      <c r="Q1402" s="1"/>
      <c r="R1402" s="1"/>
      <c r="S1402" s="1"/>
      <c r="T1402" s="1"/>
    </row>
    <row r="1403" spans="1:20" ht="9.75" customHeight="1">
      <c r="A1403" s="1"/>
      <c r="B1403" s="1"/>
      <c r="C1403" s="1"/>
      <c r="D1403" s="1"/>
      <c r="E1403" s="1"/>
      <c r="F1403" s="1"/>
      <c r="G1403" s="1"/>
      <c r="H1403" s="1"/>
      <c r="I1403" s="1"/>
      <c r="J1403" s="1"/>
      <c r="K1403" s="1"/>
      <c r="L1403" s="1"/>
      <c r="M1403" s="1"/>
      <c r="N1403" s="1"/>
      <c r="O1403" s="1"/>
      <c r="P1403" s="1"/>
      <c r="Q1403" s="1"/>
      <c r="R1403" s="1"/>
      <c r="S1403" s="1"/>
      <c r="T1403" s="1"/>
    </row>
    <row r="1404" spans="1:20" ht="9.75" customHeight="1">
      <c r="A1404" s="1"/>
      <c r="B1404" s="1"/>
      <c r="C1404" s="1"/>
      <c r="D1404" s="1"/>
      <c r="E1404" s="1"/>
      <c r="F1404" s="1"/>
      <c r="G1404" s="1"/>
      <c r="H1404" s="1"/>
      <c r="I1404" s="1"/>
      <c r="J1404" s="1"/>
      <c r="K1404" s="1"/>
      <c r="L1404" s="1"/>
      <c r="M1404" s="1"/>
      <c r="N1404" s="1"/>
      <c r="O1404" s="1"/>
      <c r="P1404" s="1"/>
      <c r="Q1404" s="1"/>
      <c r="R1404" s="1"/>
      <c r="S1404" s="1"/>
      <c r="T1404" s="1"/>
    </row>
    <row r="1405" spans="1:20" ht="9.75" customHeight="1">
      <c r="A1405" s="1"/>
      <c r="B1405" s="1"/>
      <c r="C1405" s="1"/>
      <c r="D1405" s="1"/>
      <c r="E1405" s="1"/>
      <c r="F1405" s="1"/>
      <c r="G1405" s="1"/>
      <c r="H1405" s="1"/>
      <c r="I1405" s="1"/>
      <c r="J1405" s="1"/>
      <c r="K1405" s="1"/>
      <c r="L1405" s="1"/>
      <c r="M1405" s="1"/>
      <c r="N1405" s="1"/>
      <c r="O1405" s="1"/>
      <c r="P1405" s="1"/>
      <c r="Q1405" s="1"/>
      <c r="R1405" s="1"/>
      <c r="S1405" s="1"/>
      <c r="T1405" s="1"/>
    </row>
    <row r="1406" spans="1:20" ht="9.75" customHeight="1">
      <c r="A1406" s="1"/>
      <c r="B1406" s="1"/>
      <c r="C1406" s="1"/>
      <c r="D1406" s="1"/>
      <c r="E1406" s="1"/>
      <c r="F1406" s="1"/>
      <c r="G1406" s="1"/>
      <c r="H1406" s="1"/>
      <c r="I1406" s="1"/>
      <c r="J1406" s="1"/>
      <c r="K1406" s="1"/>
      <c r="L1406" s="1"/>
      <c r="M1406" s="1"/>
      <c r="N1406" s="1"/>
      <c r="O1406" s="1"/>
      <c r="P1406" s="1"/>
      <c r="Q1406" s="1"/>
      <c r="R1406" s="1"/>
      <c r="S1406" s="1"/>
      <c r="T1406" s="1"/>
    </row>
    <row r="1407" spans="1:20" ht="9.75" customHeight="1">
      <c r="A1407" s="1"/>
      <c r="B1407" s="1"/>
      <c r="C1407" s="1"/>
      <c r="D1407" s="1"/>
      <c r="E1407" s="1"/>
      <c r="F1407" s="1"/>
      <c r="G1407" s="1"/>
      <c r="H1407" s="1"/>
      <c r="I1407" s="1"/>
      <c r="J1407" s="1"/>
      <c r="K1407" s="1"/>
      <c r="L1407" s="1"/>
      <c r="M1407" s="1"/>
      <c r="N1407" s="1"/>
      <c r="O1407" s="1"/>
      <c r="P1407" s="1"/>
      <c r="Q1407" s="1"/>
      <c r="R1407" s="1"/>
      <c r="S1407" s="1"/>
      <c r="T1407" s="1"/>
    </row>
    <row r="1408" spans="1:20" ht="9.75" customHeight="1">
      <c r="A1408" s="1"/>
      <c r="B1408" s="1"/>
      <c r="C1408" s="1"/>
      <c r="D1408" s="1"/>
      <c r="E1408" s="1"/>
      <c r="F1408" s="1"/>
      <c r="G1408" s="1"/>
      <c r="H1408" s="1"/>
      <c r="I1408" s="1"/>
      <c r="J1408" s="1"/>
      <c r="K1408" s="1"/>
      <c r="L1408" s="1"/>
      <c r="M1408" s="1"/>
      <c r="N1408" s="1"/>
      <c r="O1408" s="1"/>
      <c r="P1408" s="1"/>
      <c r="Q1408" s="1"/>
      <c r="R1408" s="1"/>
      <c r="S1408" s="1"/>
      <c r="T1408" s="1"/>
    </row>
    <row r="1409" spans="1:20" ht="9.75" customHeight="1">
      <c r="A1409" s="1"/>
      <c r="B1409" s="1"/>
      <c r="C1409" s="1"/>
      <c r="D1409" s="1"/>
      <c r="E1409" s="1"/>
      <c r="F1409" s="1"/>
      <c r="G1409" s="1"/>
      <c r="H1409" s="1"/>
      <c r="I1409" s="1"/>
      <c r="J1409" s="1"/>
      <c r="K1409" s="1"/>
      <c r="L1409" s="1"/>
      <c r="M1409" s="1"/>
      <c r="N1409" s="1"/>
      <c r="O1409" s="1"/>
      <c r="P1409" s="1"/>
      <c r="Q1409" s="1"/>
      <c r="R1409" s="1"/>
      <c r="S1409" s="1"/>
      <c r="T1409" s="1"/>
    </row>
    <row r="1410" spans="1:20" ht="9.75" customHeight="1">
      <c r="A1410" s="1"/>
      <c r="B1410" s="1"/>
      <c r="C1410" s="1"/>
      <c r="D1410" s="1"/>
      <c r="E1410" s="1"/>
      <c r="F1410" s="1"/>
      <c r="G1410" s="1"/>
      <c r="H1410" s="1"/>
      <c r="I1410" s="1"/>
      <c r="J1410" s="1"/>
      <c r="K1410" s="1"/>
      <c r="L1410" s="1"/>
      <c r="M1410" s="1"/>
      <c r="N1410" s="1"/>
      <c r="O1410" s="1"/>
      <c r="P1410" s="1"/>
      <c r="Q1410" s="1"/>
      <c r="R1410" s="1"/>
      <c r="S1410" s="1"/>
      <c r="T1410" s="1"/>
    </row>
    <row r="1411" spans="1:20" ht="9.75" customHeight="1">
      <c r="A1411" s="1"/>
      <c r="B1411" s="1"/>
      <c r="C1411" s="1"/>
      <c r="D1411" s="1"/>
      <c r="E1411" s="1"/>
      <c r="F1411" s="1"/>
      <c r="G1411" s="1"/>
      <c r="H1411" s="1"/>
      <c r="I1411" s="1"/>
      <c r="J1411" s="1"/>
      <c r="K1411" s="1"/>
      <c r="L1411" s="1"/>
      <c r="M1411" s="1"/>
      <c r="N1411" s="1"/>
      <c r="O1411" s="1"/>
      <c r="P1411" s="1"/>
      <c r="Q1411" s="1"/>
      <c r="R1411" s="1"/>
      <c r="S1411" s="1"/>
      <c r="T1411" s="1"/>
    </row>
    <row r="1412" spans="1:20" ht="9.75" customHeight="1">
      <c r="A1412" s="1"/>
      <c r="B1412" s="1"/>
      <c r="C1412" s="1"/>
      <c r="D1412" s="1"/>
      <c r="E1412" s="1"/>
      <c r="F1412" s="1"/>
      <c r="G1412" s="1"/>
      <c r="H1412" s="1"/>
      <c r="I1412" s="1"/>
      <c r="J1412" s="1"/>
      <c r="K1412" s="1"/>
      <c r="L1412" s="1"/>
      <c r="M1412" s="1"/>
      <c r="N1412" s="1"/>
      <c r="O1412" s="1"/>
      <c r="P1412" s="1"/>
      <c r="Q1412" s="1"/>
      <c r="R1412" s="1"/>
      <c r="S1412" s="1"/>
      <c r="T1412" s="1"/>
    </row>
    <row r="1413" spans="1:20" ht="9.75" customHeight="1">
      <c r="A1413" s="1"/>
      <c r="B1413" s="1"/>
      <c r="C1413" s="1"/>
      <c r="D1413" s="1"/>
      <c r="E1413" s="1"/>
      <c r="F1413" s="1"/>
      <c r="G1413" s="1"/>
      <c r="H1413" s="1"/>
      <c r="I1413" s="1"/>
      <c r="J1413" s="1"/>
      <c r="K1413" s="1"/>
      <c r="L1413" s="1"/>
      <c r="M1413" s="1"/>
      <c r="N1413" s="1"/>
      <c r="O1413" s="1"/>
      <c r="P1413" s="1"/>
      <c r="Q1413" s="1"/>
      <c r="R1413" s="1"/>
      <c r="S1413" s="1"/>
      <c r="T1413" s="1"/>
    </row>
    <row r="1414" spans="1:20">
      <c r="A1414" s="1"/>
      <c r="B1414" s="1"/>
      <c r="C1414" s="1"/>
      <c r="D1414" s="1"/>
      <c r="E1414" s="1"/>
      <c r="F1414" s="1"/>
      <c r="G1414" s="1"/>
      <c r="H1414" s="1"/>
      <c r="I1414" s="1"/>
      <c r="J1414" s="1"/>
      <c r="K1414" s="1"/>
      <c r="L1414" s="1"/>
      <c r="M1414" s="1"/>
      <c r="N1414" s="1"/>
      <c r="O1414" s="1"/>
      <c r="P1414" s="1"/>
      <c r="Q1414" s="1"/>
      <c r="R1414" s="1"/>
      <c r="S1414" s="1"/>
      <c r="T1414" s="1"/>
    </row>
    <row r="1415" spans="1:20">
      <c r="A1415" s="1"/>
      <c r="B1415" s="1"/>
      <c r="C1415" s="1"/>
      <c r="D1415" s="1"/>
      <c r="E1415" s="1"/>
      <c r="F1415" s="1"/>
      <c r="G1415" s="1"/>
      <c r="H1415" s="1"/>
      <c r="I1415" s="1"/>
      <c r="J1415" s="1"/>
      <c r="K1415" s="1"/>
      <c r="L1415" s="1"/>
      <c r="M1415" s="1"/>
      <c r="N1415" s="1"/>
      <c r="O1415" s="1"/>
      <c r="P1415" s="1"/>
      <c r="Q1415" s="1"/>
      <c r="R1415" s="1"/>
      <c r="S1415" s="1"/>
      <c r="T1415" s="1"/>
    </row>
    <row r="1416" spans="1:20">
      <c r="A1416" s="1"/>
      <c r="B1416" s="1"/>
      <c r="C1416" s="1"/>
      <c r="D1416" s="1"/>
      <c r="E1416" s="1"/>
      <c r="F1416" s="1"/>
      <c r="G1416" s="1"/>
      <c r="H1416" s="1"/>
      <c r="I1416" s="1"/>
      <c r="J1416" s="1"/>
      <c r="K1416" s="1"/>
      <c r="L1416" s="1"/>
      <c r="M1416" s="1"/>
      <c r="N1416" s="1"/>
      <c r="O1416" s="1"/>
      <c r="P1416" s="1"/>
      <c r="Q1416" s="1"/>
      <c r="R1416" s="1"/>
      <c r="S1416" s="1"/>
      <c r="T1416" s="1"/>
    </row>
    <row r="1417" spans="1:20">
      <c r="A1417" s="1"/>
      <c r="B1417" s="1"/>
      <c r="C1417" s="1"/>
      <c r="D1417" s="1"/>
      <c r="E1417" s="1"/>
      <c r="F1417" s="1"/>
      <c r="G1417" s="1"/>
      <c r="H1417" s="1"/>
      <c r="I1417" s="1"/>
      <c r="J1417" s="1"/>
      <c r="K1417" s="1"/>
      <c r="L1417" s="1"/>
      <c r="M1417" s="1"/>
      <c r="N1417" s="1"/>
      <c r="O1417" s="1"/>
      <c r="P1417" s="1"/>
      <c r="Q1417" s="1"/>
      <c r="R1417" s="1"/>
      <c r="S1417" s="1"/>
      <c r="T1417" s="1"/>
    </row>
    <row r="1418" spans="1:20">
      <c r="A1418" s="1"/>
      <c r="B1418" s="1"/>
      <c r="C1418" s="1"/>
      <c r="D1418" s="1"/>
      <c r="E1418" s="1"/>
      <c r="F1418" s="1"/>
      <c r="G1418" s="1"/>
      <c r="H1418" s="1"/>
      <c r="I1418" s="1"/>
      <c r="J1418" s="1"/>
      <c r="K1418" s="1"/>
      <c r="L1418" s="1"/>
      <c r="M1418" s="1"/>
      <c r="N1418" s="1"/>
      <c r="O1418" s="1"/>
      <c r="P1418" s="1"/>
      <c r="Q1418" s="1"/>
      <c r="R1418" s="1"/>
      <c r="S1418" s="1"/>
      <c r="T1418" s="1"/>
    </row>
    <row r="1419" spans="1:20">
      <c r="A1419" s="1"/>
      <c r="B1419" s="1"/>
      <c r="C1419" s="1"/>
      <c r="D1419" s="1"/>
      <c r="E1419" s="1"/>
      <c r="F1419" s="1"/>
      <c r="G1419" s="1"/>
      <c r="H1419" s="1"/>
      <c r="I1419" s="1"/>
      <c r="J1419" s="1"/>
      <c r="K1419" s="1"/>
      <c r="L1419" s="1"/>
      <c r="M1419" s="1"/>
      <c r="N1419" s="1"/>
      <c r="O1419" s="1"/>
      <c r="P1419" s="1"/>
      <c r="Q1419" s="1"/>
      <c r="R1419" s="1"/>
      <c r="S1419" s="1"/>
      <c r="T1419" s="1"/>
    </row>
    <row r="1420" spans="1:20">
      <c r="A1420" s="1"/>
      <c r="B1420" s="1"/>
      <c r="C1420" s="1"/>
      <c r="D1420" s="1"/>
      <c r="E1420" s="1"/>
      <c r="F1420" s="1"/>
      <c r="G1420" s="1"/>
      <c r="H1420" s="1"/>
      <c r="I1420" s="1"/>
      <c r="J1420" s="1"/>
      <c r="K1420" s="1"/>
      <c r="L1420" s="1"/>
      <c r="M1420" s="1"/>
      <c r="N1420" s="1"/>
      <c r="O1420" s="1"/>
      <c r="P1420" s="1"/>
      <c r="Q1420" s="1"/>
      <c r="R1420" s="1"/>
      <c r="S1420" s="1"/>
      <c r="T1420" s="1"/>
    </row>
    <row r="1421" spans="1:20">
      <c r="A1421" s="1"/>
      <c r="B1421" s="1"/>
      <c r="C1421" s="1"/>
      <c r="D1421" s="1"/>
      <c r="E1421" s="1"/>
      <c r="F1421" s="1"/>
      <c r="G1421" s="1"/>
      <c r="H1421" s="1"/>
      <c r="I1421" s="1"/>
      <c r="J1421" s="1"/>
      <c r="K1421" s="1"/>
      <c r="L1421" s="1"/>
      <c r="M1421" s="1"/>
      <c r="N1421" s="1"/>
      <c r="O1421" s="1"/>
      <c r="P1421" s="1"/>
      <c r="Q1421" s="1"/>
      <c r="R1421" s="1"/>
      <c r="S1421" s="1"/>
      <c r="T1421" s="1"/>
    </row>
    <row r="1422" spans="1:20">
      <c r="A1422" s="1"/>
      <c r="B1422" s="1"/>
      <c r="C1422" s="1"/>
      <c r="D1422" s="1"/>
      <c r="E1422" s="1"/>
      <c r="F1422" s="1"/>
      <c r="G1422" s="1"/>
      <c r="H1422" s="1"/>
      <c r="I1422" s="1"/>
      <c r="J1422" s="1"/>
      <c r="K1422" s="1"/>
      <c r="L1422" s="1"/>
      <c r="M1422" s="1"/>
      <c r="N1422" s="1"/>
      <c r="O1422" s="1"/>
      <c r="P1422" s="1"/>
      <c r="Q1422" s="1"/>
      <c r="R1422" s="1"/>
      <c r="S1422" s="1"/>
      <c r="T1422" s="1"/>
    </row>
    <row r="1423" spans="1:20">
      <c r="A1423" s="1"/>
      <c r="B1423" s="1"/>
      <c r="C1423" s="1"/>
      <c r="D1423" s="1"/>
      <c r="E1423" s="1"/>
      <c r="F1423" s="1"/>
      <c r="G1423" s="1"/>
      <c r="H1423" s="1"/>
      <c r="I1423" s="1"/>
      <c r="J1423" s="1"/>
      <c r="K1423" s="1"/>
      <c r="L1423" s="1"/>
      <c r="M1423" s="1"/>
      <c r="N1423" s="1"/>
      <c r="O1423" s="1"/>
      <c r="P1423" s="1"/>
      <c r="Q1423" s="1"/>
      <c r="R1423" s="1"/>
      <c r="S1423" s="1"/>
      <c r="T1423" s="1"/>
    </row>
    <row r="1424" spans="1:20">
      <c r="A1424" s="1"/>
      <c r="B1424" s="1"/>
      <c r="C1424" s="1"/>
      <c r="D1424" s="1"/>
      <c r="E1424" s="1"/>
      <c r="F1424" s="1"/>
      <c r="G1424" s="1"/>
      <c r="H1424" s="1"/>
      <c r="I1424" s="1"/>
      <c r="J1424" s="1"/>
      <c r="K1424" s="1"/>
      <c r="L1424" s="1"/>
      <c r="M1424" s="1"/>
      <c r="N1424" s="1"/>
      <c r="O1424" s="1"/>
      <c r="P1424" s="1"/>
      <c r="Q1424" s="1"/>
      <c r="R1424" s="1"/>
      <c r="S1424" s="1"/>
      <c r="T1424" s="1"/>
    </row>
    <row r="1425" spans="1:20">
      <c r="A1425" s="1"/>
      <c r="B1425" s="1"/>
      <c r="C1425" s="1"/>
      <c r="D1425" s="1"/>
      <c r="E1425" s="1"/>
      <c r="F1425" s="1"/>
      <c r="G1425" s="1"/>
      <c r="H1425" s="1"/>
      <c r="I1425" s="1"/>
      <c r="J1425" s="1"/>
      <c r="K1425" s="1"/>
      <c r="L1425" s="1"/>
      <c r="M1425" s="1"/>
      <c r="N1425" s="1"/>
      <c r="O1425" s="1"/>
      <c r="P1425" s="1"/>
      <c r="Q1425" s="1"/>
      <c r="R1425" s="1"/>
      <c r="S1425" s="1"/>
      <c r="T1425" s="1"/>
    </row>
    <row r="1426" spans="1:20">
      <c r="A1426" s="1"/>
      <c r="B1426" s="1"/>
      <c r="C1426" s="1"/>
      <c r="D1426" s="1"/>
      <c r="E1426" s="1"/>
      <c r="F1426" s="1"/>
      <c r="G1426" s="1"/>
      <c r="H1426" s="1"/>
      <c r="I1426" s="1"/>
      <c r="J1426" s="1"/>
      <c r="K1426" s="1"/>
      <c r="L1426" s="1"/>
      <c r="M1426" s="1"/>
      <c r="N1426" s="1"/>
      <c r="O1426" s="1"/>
      <c r="P1426" s="1"/>
      <c r="Q1426" s="1"/>
      <c r="R1426" s="1"/>
      <c r="S1426" s="1"/>
      <c r="T1426" s="1"/>
    </row>
    <row r="1427" spans="1:20">
      <c r="A1427" s="1"/>
      <c r="B1427" s="1"/>
      <c r="C1427" s="1"/>
      <c r="D1427" s="1"/>
      <c r="E1427" s="1"/>
      <c r="F1427" s="1"/>
      <c r="G1427" s="1"/>
      <c r="H1427" s="1"/>
      <c r="I1427" s="1"/>
      <c r="J1427" s="1"/>
      <c r="K1427" s="1"/>
      <c r="L1427" s="1"/>
      <c r="M1427" s="1"/>
      <c r="N1427" s="1"/>
      <c r="O1427" s="1"/>
      <c r="P1427" s="1"/>
      <c r="Q1427" s="1"/>
      <c r="R1427" s="1"/>
      <c r="S1427" s="1"/>
      <c r="T1427" s="1"/>
    </row>
    <row r="1428" spans="1:20">
      <c r="A1428" s="1"/>
      <c r="B1428" s="1"/>
      <c r="C1428" s="1"/>
      <c r="D1428" s="1"/>
      <c r="E1428" s="1"/>
      <c r="F1428" s="1"/>
      <c r="G1428" s="1"/>
      <c r="H1428" s="1"/>
      <c r="I1428" s="1"/>
      <c r="J1428" s="1"/>
      <c r="K1428" s="1"/>
      <c r="L1428" s="1"/>
      <c r="M1428" s="1"/>
      <c r="N1428" s="1"/>
      <c r="O1428" s="1"/>
      <c r="P1428" s="1"/>
      <c r="Q1428" s="1"/>
      <c r="R1428" s="1"/>
      <c r="S1428" s="1"/>
      <c r="T1428" s="1"/>
    </row>
    <row r="1429" spans="1:20">
      <c r="A1429" s="1"/>
      <c r="B1429" s="1"/>
      <c r="C1429" s="1"/>
      <c r="D1429" s="1"/>
      <c r="E1429" s="1"/>
      <c r="F1429" s="1"/>
      <c r="G1429" s="1"/>
      <c r="H1429" s="1"/>
      <c r="I1429" s="1"/>
      <c r="J1429" s="1"/>
      <c r="K1429" s="1"/>
      <c r="L1429" s="1"/>
      <c r="M1429" s="1"/>
      <c r="N1429" s="1"/>
      <c r="O1429" s="1"/>
      <c r="P1429" s="1"/>
      <c r="Q1429" s="1"/>
      <c r="R1429" s="1"/>
      <c r="S1429" s="1"/>
      <c r="T1429" s="1"/>
    </row>
    <row r="1430" spans="1:20">
      <c r="A1430" s="1"/>
      <c r="B1430" s="1"/>
      <c r="C1430" s="1"/>
      <c r="D1430" s="1"/>
      <c r="E1430" s="1"/>
      <c r="F1430" s="1"/>
      <c r="G1430" s="1"/>
      <c r="H1430" s="1"/>
      <c r="I1430" s="1"/>
      <c r="J1430" s="1"/>
      <c r="K1430" s="1"/>
      <c r="L1430" s="1"/>
      <c r="M1430" s="1"/>
      <c r="N1430" s="1"/>
      <c r="O1430" s="1"/>
      <c r="P1430" s="1"/>
      <c r="Q1430" s="1"/>
      <c r="R1430" s="1"/>
      <c r="S1430" s="1"/>
      <c r="T1430" s="1"/>
    </row>
    <row r="1431" spans="1:20">
      <c r="A1431" s="1"/>
      <c r="B1431" s="1"/>
      <c r="C1431" s="1"/>
      <c r="D1431" s="1"/>
      <c r="E1431" s="1"/>
      <c r="F1431" s="1"/>
      <c r="G1431" s="1"/>
      <c r="H1431" s="1"/>
      <c r="I1431" s="1"/>
      <c r="J1431" s="1"/>
      <c r="K1431" s="1"/>
      <c r="L1431" s="1"/>
      <c r="M1431" s="1"/>
      <c r="N1431" s="1"/>
      <c r="O1431" s="1"/>
      <c r="P1431" s="1"/>
      <c r="Q1431" s="1"/>
      <c r="R1431" s="1"/>
      <c r="S1431" s="1"/>
      <c r="T1431" s="1"/>
    </row>
    <row r="1432" spans="1:20">
      <c r="A1432" s="1"/>
      <c r="B1432" s="1"/>
      <c r="C1432" s="1"/>
      <c r="D1432" s="1"/>
      <c r="E1432" s="1"/>
      <c r="F1432" s="1"/>
      <c r="G1432" s="1"/>
      <c r="H1432" s="1"/>
      <c r="I1432" s="1"/>
      <c r="J1432" s="1"/>
      <c r="K1432" s="1"/>
      <c r="L1432" s="1"/>
      <c r="M1432" s="1"/>
      <c r="N1432" s="1"/>
      <c r="O1432" s="1"/>
      <c r="P1432" s="1"/>
      <c r="Q1432" s="1"/>
      <c r="R1432" s="1"/>
      <c r="S1432" s="1"/>
      <c r="T1432" s="1"/>
    </row>
    <row r="1433" spans="1:20">
      <c r="A1433" s="1"/>
      <c r="B1433" s="1"/>
      <c r="C1433" s="1"/>
      <c r="D1433" s="1"/>
      <c r="E1433" s="1"/>
      <c r="F1433" s="1"/>
      <c r="G1433" s="1"/>
      <c r="H1433" s="1"/>
      <c r="I1433" s="1"/>
      <c r="J1433" s="1"/>
      <c r="K1433" s="1"/>
      <c r="L1433" s="1"/>
      <c r="M1433" s="1"/>
      <c r="N1433" s="1"/>
      <c r="O1433" s="1"/>
      <c r="P1433" s="1"/>
      <c r="Q1433" s="1"/>
      <c r="R1433" s="1"/>
      <c r="S1433" s="1"/>
      <c r="T1433" s="1"/>
    </row>
    <row r="1434" spans="1:20">
      <c r="A1434" s="1"/>
      <c r="B1434" s="1"/>
      <c r="C1434" s="1"/>
      <c r="D1434" s="1"/>
      <c r="E1434" s="1"/>
      <c r="F1434" s="1"/>
      <c r="G1434" s="1"/>
      <c r="H1434" s="1"/>
      <c r="I1434" s="1"/>
      <c r="J1434" s="1"/>
      <c r="K1434" s="1"/>
      <c r="L1434" s="1"/>
      <c r="M1434" s="1"/>
      <c r="N1434" s="1"/>
      <c r="O1434" s="1"/>
      <c r="P1434" s="1"/>
      <c r="Q1434" s="1"/>
      <c r="R1434" s="1"/>
      <c r="S1434" s="1"/>
      <c r="T1434" s="1"/>
    </row>
    <row r="1435" spans="1:20">
      <c r="A1435" s="1"/>
      <c r="B1435" s="1"/>
      <c r="C1435" s="1"/>
      <c r="D1435" s="1"/>
      <c r="E1435" s="1"/>
      <c r="F1435" s="1"/>
      <c r="G1435" s="1"/>
      <c r="H1435" s="1"/>
      <c r="I1435" s="1"/>
      <c r="J1435" s="1"/>
      <c r="K1435" s="1"/>
      <c r="L1435" s="1"/>
      <c r="M1435" s="1"/>
      <c r="N1435" s="1"/>
      <c r="O1435" s="1"/>
      <c r="P1435" s="1"/>
      <c r="Q1435" s="1"/>
      <c r="R1435" s="1"/>
      <c r="S1435" s="1"/>
      <c r="T1435" s="1"/>
    </row>
    <row r="1436" spans="1:20">
      <c r="A1436" s="1"/>
      <c r="B1436" s="1"/>
      <c r="C1436" s="1"/>
      <c r="D1436" s="1"/>
      <c r="E1436" s="1"/>
      <c r="F1436" s="1"/>
      <c r="G1436" s="1"/>
      <c r="H1436" s="1"/>
      <c r="I1436" s="1"/>
      <c r="J1436" s="1"/>
      <c r="K1436" s="1"/>
      <c r="L1436" s="1"/>
      <c r="M1436" s="1"/>
      <c r="N1436" s="1"/>
      <c r="O1436" s="1"/>
      <c r="P1436" s="1"/>
      <c r="Q1436" s="1"/>
      <c r="R1436" s="1"/>
      <c r="S1436" s="1"/>
      <c r="T1436" s="1"/>
    </row>
    <row r="1437" spans="1:20">
      <c r="A1437" s="1"/>
      <c r="B1437" s="1"/>
      <c r="C1437" s="1"/>
      <c r="D1437" s="1"/>
      <c r="E1437" s="1"/>
      <c r="F1437" s="1"/>
      <c r="G1437" s="1"/>
      <c r="H1437" s="1"/>
      <c r="I1437" s="1"/>
      <c r="J1437" s="1"/>
      <c r="K1437" s="1"/>
      <c r="L1437" s="1"/>
      <c r="M1437" s="1"/>
      <c r="N1437" s="1"/>
      <c r="O1437" s="1"/>
      <c r="P1437" s="1"/>
      <c r="Q1437" s="1"/>
      <c r="R1437" s="1"/>
      <c r="S1437" s="1"/>
      <c r="T1437" s="1"/>
    </row>
    <row r="1438" spans="1:20">
      <c r="A1438" s="1"/>
      <c r="B1438" s="1"/>
      <c r="C1438" s="1"/>
      <c r="D1438" s="1"/>
      <c r="E1438" s="1"/>
      <c r="F1438" s="1"/>
      <c r="G1438" s="1"/>
      <c r="H1438" s="1"/>
      <c r="I1438" s="1"/>
      <c r="J1438" s="1"/>
      <c r="K1438" s="1"/>
      <c r="L1438" s="1"/>
      <c r="M1438" s="1"/>
      <c r="N1438" s="1"/>
      <c r="O1438" s="1"/>
      <c r="P1438" s="1"/>
      <c r="Q1438" s="1"/>
      <c r="R1438" s="1"/>
      <c r="S1438" s="1"/>
      <c r="T1438" s="1"/>
    </row>
    <row r="1439" spans="1:20">
      <c r="A1439" s="1"/>
      <c r="B1439" s="1"/>
      <c r="C1439" s="1"/>
      <c r="D1439" s="1"/>
      <c r="E1439" s="1"/>
      <c r="F1439" s="1"/>
      <c r="G1439" s="1"/>
      <c r="H1439" s="1"/>
      <c r="I1439" s="1"/>
      <c r="J1439" s="1"/>
      <c r="K1439" s="1"/>
      <c r="L1439" s="1"/>
      <c r="M1439" s="1"/>
      <c r="N1439" s="1"/>
      <c r="O1439" s="1"/>
      <c r="P1439" s="1"/>
      <c r="Q1439" s="1"/>
      <c r="R1439" s="1"/>
      <c r="S1439" s="1"/>
      <c r="T1439" s="1"/>
    </row>
    <row r="1440" spans="1:20">
      <c r="A1440" s="1"/>
      <c r="B1440" s="1"/>
      <c r="C1440" s="1"/>
      <c r="D1440" s="1"/>
      <c r="E1440" s="1"/>
      <c r="F1440" s="1"/>
      <c r="G1440" s="1"/>
      <c r="H1440" s="1"/>
      <c r="I1440" s="1"/>
      <c r="J1440" s="1"/>
      <c r="K1440" s="1"/>
      <c r="L1440" s="1"/>
      <c r="M1440" s="1"/>
      <c r="N1440" s="1"/>
      <c r="O1440" s="1"/>
      <c r="P1440" s="1"/>
      <c r="Q1440" s="1"/>
      <c r="R1440" s="1"/>
      <c r="S1440" s="1"/>
      <c r="T1440" s="1"/>
    </row>
    <row r="1441" spans="1:20">
      <c r="A1441" s="1"/>
      <c r="B1441" s="1"/>
      <c r="C1441" s="1"/>
      <c r="D1441" s="1"/>
      <c r="E1441" s="1"/>
      <c r="F1441" s="1"/>
      <c r="G1441" s="1"/>
      <c r="H1441" s="1"/>
      <c r="I1441" s="1"/>
      <c r="J1441" s="1"/>
      <c r="K1441" s="1"/>
      <c r="L1441" s="1"/>
      <c r="M1441" s="1"/>
      <c r="N1441" s="1"/>
      <c r="O1441" s="1"/>
      <c r="P1441" s="1"/>
      <c r="Q1441" s="1"/>
      <c r="R1441" s="1"/>
      <c r="S1441" s="1"/>
      <c r="T1441" s="1"/>
    </row>
    <row r="1442" spans="1:20">
      <c r="A1442" s="1"/>
      <c r="B1442" s="1"/>
      <c r="C1442" s="1"/>
      <c r="D1442" s="1"/>
      <c r="E1442" s="1"/>
      <c r="F1442" s="1"/>
      <c r="G1442" s="1"/>
      <c r="H1442" s="1"/>
      <c r="I1442" s="1"/>
      <c r="J1442" s="1"/>
      <c r="K1442" s="1"/>
      <c r="L1442" s="1"/>
      <c r="M1442" s="1"/>
      <c r="N1442" s="1"/>
      <c r="O1442" s="1"/>
      <c r="P1442" s="1"/>
      <c r="Q1442" s="1"/>
      <c r="R1442" s="1"/>
      <c r="S1442" s="1"/>
      <c r="T1442" s="1"/>
    </row>
    <row r="1443" spans="1:20">
      <c r="A1443" s="1"/>
      <c r="B1443" s="1"/>
      <c r="C1443" s="1"/>
      <c r="D1443" s="1"/>
      <c r="E1443" s="1"/>
      <c r="F1443" s="1"/>
      <c r="G1443" s="1"/>
      <c r="H1443" s="1"/>
      <c r="I1443" s="1"/>
      <c r="J1443" s="1"/>
      <c r="K1443" s="1"/>
      <c r="L1443" s="1"/>
      <c r="M1443" s="1"/>
      <c r="N1443" s="1"/>
      <c r="O1443" s="1"/>
      <c r="P1443" s="1"/>
      <c r="Q1443" s="1"/>
      <c r="R1443" s="1"/>
      <c r="S1443" s="1"/>
      <c r="T1443" s="1"/>
    </row>
    <row r="1444" spans="1:20">
      <c r="A1444" s="1"/>
      <c r="B1444" s="1"/>
      <c r="C1444" s="1"/>
      <c r="D1444" s="1"/>
      <c r="E1444" s="1"/>
      <c r="F1444" s="1"/>
      <c r="G1444" s="1"/>
      <c r="H1444" s="1"/>
      <c r="I1444" s="1"/>
      <c r="J1444" s="1"/>
      <c r="K1444" s="1"/>
      <c r="L1444" s="1"/>
      <c r="M1444" s="1"/>
      <c r="N1444" s="1"/>
      <c r="O1444" s="1"/>
      <c r="P1444" s="1"/>
      <c r="Q1444" s="1"/>
      <c r="R1444" s="1"/>
      <c r="S1444" s="1"/>
      <c r="T1444" s="1"/>
    </row>
    <row r="1445" spans="1:20">
      <c r="A1445" s="1"/>
      <c r="B1445" s="1"/>
      <c r="C1445" s="1"/>
      <c r="D1445" s="1"/>
      <c r="E1445" s="1"/>
      <c r="F1445" s="1"/>
      <c r="G1445" s="1"/>
      <c r="H1445" s="1"/>
      <c r="I1445" s="1"/>
      <c r="J1445" s="1"/>
      <c r="K1445" s="1"/>
      <c r="L1445" s="1"/>
      <c r="M1445" s="1"/>
      <c r="N1445" s="1"/>
      <c r="O1445" s="1"/>
      <c r="P1445" s="1"/>
      <c r="Q1445" s="1"/>
      <c r="R1445" s="1"/>
      <c r="S1445" s="1"/>
      <c r="T1445" s="1"/>
    </row>
    <row r="1446" spans="1:20">
      <c r="A1446" s="1"/>
      <c r="B1446" s="1"/>
      <c r="C1446" s="1"/>
      <c r="D1446" s="1"/>
      <c r="E1446" s="1"/>
      <c r="F1446" s="1"/>
      <c r="G1446" s="1"/>
      <c r="H1446" s="1"/>
      <c r="I1446" s="1"/>
      <c r="J1446" s="1"/>
      <c r="K1446" s="1"/>
      <c r="L1446" s="1"/>
      <c r="M1446" s="1"/>
      <c r="N1446" s="1"/>
      <c r="O1446" s="1"/>
      <c r="P1446" s="1"/>
      <c r="Q1446" s="1"/>
      <c r="R1446" s="1"/>
      <c r="S1446" s="1"/>
      <c r="T1446" s="1"/>
    </row>
    <row r="1447" spans="1:20">
      <c r="A1447" s="1"/>
      <c r="B1447" s="1"/>
      <c r="C1447" s="1"/>
      <c r="D1447" s="1"/>
      <c r="E1447" s="1"/>
      <c r="F1447" s="1"/>
      <c r="G1447" s="1"/>
      <c r="H1447" s="1"/>
      <c r="I1447" s="1"/>
      <c r="J1447" s="1"/>
      <c r="K1447" s="1"/>
      <c r="L1447" s="1"/>
      <c r="M1447" s="1"/>
      <c r="N1447" s="1"/>
      <c r="O1447" s="1"/>
      <c r="P1447" s="1"/>
      <c r="Q1447" s="1"/>
      <c r="R1447" s="1"/>
      <c r="S1447" s="1"/>
      <c r="T1447" s="1"/>
    </row>
    <row r="1448" spans="1:20">
      <c r="A1448" s="1"/>
      <c r="B1448" s="1"/>
      <c r="C1448" s="1"/>
      <c r="D1448" s="1"/>
      <c r="E1448" s="1"/>
      <c r="F1448" s="1"/>
      <c r="G1448" s="1"/>
      <c r="H1448" s="1"/>
      <c r="I1448" s="1"/>
      <c r="J1448" s="1"/>
      <c r="K1448" s="1"/>
      <c r="L1448" s="1"/>
      <c r="M1448" s="1"/>
      <c r="N1448" s="1"/>
      <c r="O1448" s="1"/>
      <c r="P1448" s="1"/>
      <c r="Q1448" s="1"/>
      <c r="R1448" s="1"/>
      <c r="S1448" s="1"/>
      <c r="T1448" s="1"/>
    </row>
    <row r="1449" spans="1:20">
      <c r="A1449" s="1"/>
      <c r="B1449" s="1"/>
      <c r="C1449" s="1"/>
      <c r="D1449" s="1"/>
      <c r="E1449" s="1"/>
      <c r="F1449" s="1"/>
      <c r="G1449" s="1"/>
      <c r="H1449" s="1"/>
      <c r="I1449" s="1"/>
      <c r="J1449" s="1"/>
      <c r="K1449" s="1"/>
      <c r="L1449" s="1"/>
      <c r="M1449" s="1"/>
      <c r="N1449" s="1"/>
      <c r="O1449" s="1"/>
      <c r="P1449" s="1"/>
      <c r="Q1449" s="1"/>
      <c r="R1449" s="1"/>
      <c r="S1449" s="1"/>
      <c r="T1449" s="1"/>
    </row>
    <row r="1450" spans="1:20">
      <c r="A1450" s="1"/>
      <c r="B1450" s="1"/>
      <c r="C1450" s="1"/>
      <c r="D1450" s="1"/>
      <c r="E1450" s="1"/>
      <c r="F1450" s="1"/>
      <c r="G1450" s="1"/>
      <c r="H1450" s="1"/>
      <c r="I1450" s="1"/>
      <c r="J1450" s="1"/>
      <c r="K1450" s="1"/>
      <c r="L1450" s="1"/>
      <c r="M1450" s="1"/>
      <c r="N1450" s="1"/>
      <c r="O1450" s="1"/>
      <c r="P1450" s="1"/>
      <c r="Q1450" s="1"/>
      <c r="R1450" s="1"/>
      <c r="S1450" s="1"/>
      <c r="T1450" s="1"/>
    </row>
    <row r="1451" spans="1:20">
      <c r="A1451" s="1"/>
      <c r="B1451" s="1"/>
      <c r="C1451" s="1"/>
      <c r="D1451" s="1"/>
      <c r="E1451" s="1"/>
      <c r="F1451" s="1"/>
      <c r="G1451" s="1"/>
      <c r="H1451" s="1"/>
      <c r="I1451" s="1"/>
      <c r="J1451" s="1"/>
      <c r="K1451" s="1"/>
      <c r="L1451" s="1"/>
      <c r="M1451" s="1"/>
      <c r="N1451" s="1"/>
      <c r="O1451" s="1"/>
      <c r="P1451" s="1"/>
      <c r="Q1451" s="1"/>
      <c r="R1451" s="1"/>
      <c r="S1451" s="1"/>
      <c r="T1451" s="1"/>
    </row>
    <row r="1452" spans="1:20">
      <c r="A1452" s="1"/>
      <c r="B1452" s="1"/>
      <c r="C1452" s="1"/>
      <c r="D1452" s="1"/>
      <c r="E1452" s="1"/>
      <c r="F1452" s="1"/>
      <c r="G1452" s="1"/>
      <c r="H1452" s="1"/>
      <c r="I1452" s="1"/>
      <c r="J1452" s="1"/>
      <c r="K1452" s="1"/>
      <c r="L1452" s="1"/>
      <c r="M1452" s="1"/>
      <c r="N1452" s="1"/>
      <c r="O1452" s="1"/>
      <c r="P1452" s="1"/>
      <c r="Q1452" s="1"/>
      <c r="R1452" s="1"/>
      <c r="S1452" s="1"/>
      <c r="T1452" s="1"/>
    </row>
    <row r="1453" spans="1:20">
      <c r="A1453" s="1"/>
      <c r="B1453" s="1"/>
      <c r="C1453" s="1"/>
      <c r="D1453" s="1"/>
      <c r="E1453" s="1"/>
      <c r="F1453" s="1"/>
      <c r="G1453" s="1"/>
      <c r="H1453" s="1"/>
      <c r="I1453" s="1"/>
      <c r="J1453" s="1"/>
      <c r="K1453" s="1"/>
      <c r="L1453" s="1"/>
      <c r="M1453" s="1"/>
      <c r="N1453" s="1"/>
      <c r="O1453" s="1"/>
      <c r="P1453" s="1"/>
      <c r="Q1453" s="1"/>
      <c r="R1453" s="1"/>
      <c r="S1453" s="1"/>
      <c r="T1453" s="1"/>
    </row>
    <row r="1454" spans="1:20">
      <c r="A1454" s="1"/>
      <c r="B1454" s="1"/>
      <c r="C1454" s="1"/>
      <c r="D1454" s="1"/>
      <c r="E1454" s="1"/>
      <c r="F1454" s="1"/>
      <c r="G1454" s="1"/>
      <c r="H1454" s="1"/>
      <c r="I1454" s="1"/>
      <c r="J1454" s="1"/>
      <c r="K1454" s="1"/>
      <c r="L1454" s="1"/>
      <c r="M1454" s="1"/>
      <c r="N1454" s="1"/>
      <c r="O1454" s="1"/>
      <c r="P1454" s="1"/>
      <c r="Q1454" s="1"/>
      <c r="R1454" s="1"/>
      <c r="S1454" s="1"/>
      <c r="T1454" s="1"/>
    </row>
    <row r="1455" spans="1:20">
      <c r="A1455" s="1"/>
      <c r="B1455" s="1"/>
      <c r="C1455" s="1"/>
      <c r="D1455" s="1"/>
      <c r="E1455" s="1"/>
      <c r="F1455" s="1"/>
      <c r="G1455" s="1"/>
      <c r="H1455" s="1"/>
      <c r="I1455" s="1"/>
      <c r="J1455" s="1"/>
      <c r="K1455" s="1"/>
      <c r="L1455" s="1"/>
      <c r="M1455" s="1"/>
      <c r="N1455" s="1"/>
      <c r="O1455" s="1"/>
      <c r="P1455" s="1"/>
      <c r="Q1455" s="1"/>
      <c r="R1455" s="1"/>
      <c r="S1455" s="1"/>
      <c r="T1455" s="1"/>
    </row>
    <row r="1456" spans="1:20">
      <c r="A1456" s="1"/>
      <c r="B1456" s="1"/>
      <c r="C1456" s="1"/>
      <c r="D1456" s="1"/>
      <c r="E1456" s="1"/>
      <c r="F1456" s="1"/>
      <c r="G1456" s="1"/>
      <c r="H1456" s="1"/>
      <c r="I1456" s="1"/>
      <c r="J1456" s="1"/>
      <c r="K1456" s="1"/>
      <c r="L1456" s="1"/>
      <c r="M1456" s="1"/>
      <c r="N1456" s="1"/>
      <c r="O1456" s="1"/>
      <c r="P1456" s="1"/>
      <c r="Q1456" s="1"/>
      <c r="R1456" s="1"/>
      <c r="S1456" s="1"/>
      <c r="T1456" s="1"/>
    </row>
    <row r="1457" spans="1:20">
      <c r="A1457" s="1"/>
      <c r="B1457" s="1"/>
      <c r="C1457" s="1"/>
      <c r="D1457" s="1"/>
      <c r="E1457" s="1"/>
      <c r="F1457" s="1"/>
      <c r="G1457" s="1"/>
      <c r="H1457" s="1"/>
      <c r="I1457" s="1"/>
      <c r="J1457" s="1"/>
      <c r="K1457" s="1"/>
      <c r="L1457" s="1"/>
      <c r="M1457" s="1"/>
      <c r="N1457" s="1"/>
      <c r="O1457" s="1"/>
      <c r="P1457" s="1"/>
      <c r="Q1457" s="1"/>
      <c r="R1457" s="1"/>
      <c r="S1457" s="1"/>
      <c r="T1457" s="1"/>
    </row>
    <row r="1458" spans="1:20">
      <c r="A1458" s="1"/>
      <c r="B1458" s="1"/>
      <c r="C1458" s="1"/>
      <c r="D1458" s="1"/>
      <c r="E1458" s="1"/>
      <c r="F1458" s="1"/>
      <c r="G1458" s="1"/>
      <c r="H1458" s="1"/>
      <c r="I1458" s="1"/>
      <c r="J1458" s="1"/>
      <c r="K1458" s="1"/>
      <c r="L1458" s="1"/>
      <c r="M1458" s="1"/>
      <c r="N1458" s="1"/>
      <c r="O1458" s="1"/>
      <c r="P1458" s="1"/>
      <c r="Q1458" s="1"/>
      <c r="R1458" s="1"/>
      <c r="S1458" s="1"/>
      <c r="T1458" s="1"/>
    </row>
    <row r="1459" spans="1:20">
      <c r="A1459" s="1"/>
      <c r="B1459" s="1"/>
      <c r="C1459" s="1"/>
      <c r="D1459" s="1"/>
      <c r="E1459" s="1"/>
      <c r="F1459" s="1"/>
      <c r="G1459" s="1"/>
      <c r="H1459" s="1"/>
      <c r="I1459" s="1"/>
      <c r="J1459" s="1"/>
      <c r="K1459" s="1"/>
      <c r="L1459" s="1"/>
      <c r="M1459" s="1"/>
      <c r="N1459" s="1"/>
      <c r="O1459" s="1"/>
      <c r="P1459" s="1"/>
      <c r="Q1459" s="1"/>
      <c r="R1459" s="1"/>
      <c r="S1459" s="1"/>
      <c r="T1459" s="1"/>
    </row>
    <row r="1460" spans="1:20">
      <c r="A1460" s="1"/>
      <c r="B1460" s="1"/>
      <c r="C1460" s="1"/>
      <c r="D1460" s="1"/>
      <c r="E1460" s="1"/>
      <c r="F1460" s="1"/>
      <c r="G1460" s="1"/>
      <c r="H1460" s="1"/>
      <c r="I1460" s="1"/>
      <c r="J1460" s="1"/>
      <c r="K1460" s="1"/>
      <c r="L1460" s="1"/>
      <c r="M1460" s="1"/>
      <c r="N1460" s="1"/>
      <c r="O1460" s="1"/>
      <c r="P1460" s="1"/>
      <c r="Q1460" s="1"/>
      <c r="R1460" s="1"/>
      <c r="S1460" s="1"/>
      <c r="T1460" s="1"/>
    </row>
    <row r="1461" spans="1:20">
      <c r="A1461" s="1"/>
      <c r="B1461" s="1"/>
      <c r="C1461" s="1"/>
      <c r="D1461" s="1"/>
      <c r="E1461" s="1"/>
      <c r="F1461" s="1"/>
      <c r="G1461" s="1"/>
      <c r="H1461" s="1"/>
      <c r="I1461" s="1"/>
      <c r="J1461" s="1"/>
      <c r="K1461" s="1"/>
      <c r="L1461" s="1"/>
      <c r="M1461" s="1"/>
      <c r="N1461" s="1"/>
      <c r="O1461" s="1"/>
      <c r="P1461" s="1"/>
      <c r="Q1461" s="1"/>
      <c r="R1461" s="1"/>
      <c r="S1461" s="1"/>
      <c r="T1461" s="1"/>
    </row>
    <row r="1462" spans="1:20">
      <c r="A1462" s="1"/>
      <c r="B1462" s="1"/>
      <c r="C1462" s="1"/>
      <c r="D1462" s="1"/>
      <c r="E1462" s="1"/>
      <c r="F1462" s="1"/>
      <c r="G1462" s="1"/>
      <c r="H1462" s="1"/>
      <c r="I1462" s="1"/>
      <c r="J1462" s="1"/>
      <c r="K1462" s="1"/>
      <c r="L1462" s="1"/>
      <c r="M1462" s="1"/>
      <c r="N1462" s="1"/>
      <c r="O1462" s="1"/>
      <c r="P1462" s="1"/>
      <c r="Q1462" s="1"/>
      <c r="R1462" s="1"/>
      <c r="S1462" s="1"/>
      <c r="T1462" s="1"/>
    </row>
    <row r="1463" spans="1:20">
      <c r="A1463" s="1"/>
      <c r="B1463" s="1"/>
      <c r="C1463" s="1"/>
      <c r="D1463" s="1"/>
      <c r="E1463" s="1"/>
      <c r="F1463" s="1"/>
      <c r="G1463" s="1"/>
      <c r="H1463" s="1"/>
      <c r="I1463" s="1"/>
      <c r="J1463" s="1"/>
      <c r="K1463" s="1"/>
      <c r="L1463" s="1"/>
      <c r="M1463" s="1"/>
      <c r="N1463" s="1"/>
      <c r="O1463" s="1"/>
      <c r="P1463" s="1"/>
      <c r="Q1463" s="1"/>
      <c r="R1463" s="1"/>
      <c r="S1463" s="1"/>
      <c r="T1463" s="1"/>
    </row>
    <row r="1464" spans="1:20">
      <c r="A1464" s="1"/>
      <c r="B1464" s="1"/>
      <c r="C1464" s="1"/>
      <c r="D1464" s="1"/>
      <c r="E1464" s="1"/>
      <c r="F1464" s="1"/>
      <c r="G1464" s="1"/>
      <c r="H1464" s="1"/>
      <c r="I1464" s="1"/>
      <c r="J1464" s="1"/>
      <c r="K1464" s="1"/>
      <c r="L1464" s="1"/>
      <c r="M1464" s="1"/>
      <c r="N1464" s="1"/>
      <c r="O1464" s="1"/>
      <c r="P1464" s="1"/>
      <c r="Q1464" s="1"/>
      <c r="R1464" s="1"/>
      <c r="S1464" s="1"/>
      <c r="T1464" s="1"/>
    </row>
    <row r="1465" spans="1:20">
      <c r="A1465" s="1"/>
      <c r="B1465" s="1"/>
      <c r="C1465" s="1"/>
      <c r="D1465" s="1"/>
      <c r="E1465" s="1"/>
      <c r="F1465" s="1"/>
      <c r="G1465" s="1"/>
      <c r="H1465" s="1"/>
      <c r="I1465" s="1"/>
      <c r="J1465" s="1"/>
      <c r="K1465" s="1"/>
      <c r="L1465" s="1"/>
      <c r="M1465" s="1"/>
      <c r="N1465" s="1"/>
      <c r="O1465" s="1"/>
      <c r="P1465" s="1"/>
      <c r="Q1465" s="1"/>
      <c r="R1465" s="1"/>
      <c r="S1465" s="1"/>
      <c r="T1465" s="1"/>
    </row>
    <row r="1466" spans="1:20">
      <c r="A1466" s="1"/>
      <c r="B1466" s="1"/>
      <c r="C1466" s="1"/>
      <c r="D1466" s="1"/>
      <c r="E1466" s="1"/>
      <c r="F1466" s="1"/>
      <c r="G1466" s="1"/>
      <c r="H1466" s="1"/>
      <c r="I1466" s="1"/>
      <c r="J1466" s="1"/>
      <c r="K1466" s="1"/>
      <c r="L1466" s="1"/>
      <c r="M1466" s="1"/>
      <c r="N1466" s="1"/>
      <c r="O1466" s="1"/>
      <c r="P1466" s="1"/>
      <c r="Q1466" s="1"/>
      <c r="R1466" s="1"/>
      <c r="S1466" s="1"/>
      <c r="T1466" s="1"/>
    </row>
    <row r="1467" spans="1:20">
      <c r="A1467" s="1"/>
      <c r="B1467" s="1"/>
      <c r="C1467" s="1"/>
      <c r="D1467" s="1"/>
      <c r="E1467" s="1"/>
      <c r="F1467" s="1"/>
      <c r="G1467" s="1"/>
      <c r="H1467" s="1"/>
      <c r="I1467" s="1"/>
      <c r="J1467" s="1"/>
      <c r="K1467" s="1"/>
      <c r="L1467" s="1"/>
      <c r="M1467" s="1"/>
      <c r="N1467" s="1"/>
      <c r="O1467" s="1"/>
      <c r="P1467" s="1"/>
      <c r="Q1467" s="1"/>
      <c r="R1467" s="1"/>
      <c r="S1467" s="1"/>
      <c r="T1467" s="1"/>
    </row>
    <row r="1468" spans="1:20">
      <c r="A1468" s="1"/>
      <c r="B1468" s="1"/>
      <c r="C1468" s="1"/>
      <c r="D1468" s="1"/>
      <c r="E1468" s="1"/>
      <c r="F1468" s="1"/>
      <c r="G1468" s="1"/>
      <c r="H1468" s="1"/>
      <c r="I1468" s="1"/>
      <c r="J1468" s="1"/>
      <c r="K1468" s="1"/>
      <c r="L1468" s="1"/>
      <c r="M1468" s="1"/>
      <c r="N1468" s="1"/>
      <c r="O1468" s="1"/>
      <c r="P1468" s="1"/>
      <c r="Q1468" s="1"/>
      <c r="R1468" s="1"/>
      <c r="S1468" s="1"/>
      <c r="T1468" s="1"/>
    </row>
    <row r="1469" spans="1:20">
      <c r="A1469" s="1"/>
      <c r="B1469" s="1"/>
      <c r="C1469" s="1"/>
      <c r="D1469" s="1"/>
      <c r="E1469" s="1"/>
      <c r="F1469" s="1"/>
      <c r="G1469" s="1"/>
      <c r="H1469" s="1"/>
      <c r="I1469" s="1"/>
      <c r="J1469" s="1"/>
      <c r="K1469" s="1"/>
      <c r="L1469" s="1"/>
      <c r="M1469" s="1"/>
      <c r="N1469" s="1"/>
      <c r="O1469" s="1"/>
      <c r="P1469" s="1"/>
      <c r="Q1469" s="1"/>
      <c r="R1469" s="1"/>
      <c r="S1469" s="1"/>
      <c r="T1469" s="1"/>
    </row>
    <row r="1470" spans="1:20">
      <c r="A1470" s="1"/>
      <c r="B1470" s="1"/>
      <c r="C1470" s="1"/>
      <c r="D1470" s="1"/>
      <c r="E1470" s="1"/>
      <c r="F1470" s="1"/>
      <c r="G1470" s="1"/>
      <c r="H1470" s="1"/>
      <c r="I1470" s="1"/>
      <c r="J1470" s="1"/>
      <c r="K1470" s="1"/>
      <c r="L1470" s="1"/>
      <c r="M1470" s="1"/>
      <c r="N1470" s="1"/>
      <c r="O1470" s="1"/>
      <c r="P1470" s="1"/>
      <c r="Q1470" s="1"/>
      <c r="R1470" s="1"/>
      <c r="S1470" s="1"/>
      <c r="T1470" s="1"/>
    </row>
    <row r="1471" spans="1:20">
      <c r="A1471" s="1"/>
      <c r="B1471" s="1"/>
      <c r="C1471" s="1"/>
      <c r="D1471" s="1"/>
      <c r="E1471" s="1"/>
      <c r="F1471" s="1"/>
      <c r="G1471" s="1"/>
      <c r="H1471" s="1"/>
      <c r="I1471" s="1"/>
      <c r="J1471" s="1"/>
      <c r="K1471" s="1"/>
      <c r="L1471" s="1"/>
      <c r="M1471" s="1"/>
      <c r="N1471" s="1"/>
      <c r="O1471" s="1"/>
      <c r="P1471" s="1"/>
      <c r="Q1471" s="1"/>
      <c r="R1471" s="1"/>
      <c r="S1471" s="1"/>
      <c r="T1471" s="1"/>
    </row>
    <row r="1472" spans="1:20">
      <c r="A1472" s="1"/>
      <c r="B1472" s="1"/>
      <c r="C1472" s="1"/>
      <c r="D1472" s="1"/>
      <c r="E1472" s="1"/>
      <c r="F1472" s="1"/>
      <c r="G1472" s="1"/>
      <c r="H1472" s="1"/>
      <c r="I1472" s="1"/>
      <c r="J1472" s="1"/>
      <c r="K1472" s="1"/>
      <c r="L1472" s="1"/>
      <c r="M1472" s="1"/>
      <c r="N1472" s="1"/>
      <c r="O1472" s="1"/>
      <c r="P1472" s="1"/>
      <c r="Q1472" s="1"/>
      <c r="R1472" s="1"/>
      <c r="S1472" s="1"/>
      <c r="T1472" s="1"/>
    </row>
    <row r="1473" spans="1:20">
      <c r="A1473" s="1"/>
      <c r="B1473" s="1"/>
      <c r="C1473" s="1"/>
      <c r="D1473" s="1"/>
      <c r="E1473" s="1"/>
      <c r="F1473" s="1"/>
      <c r="G1473" s="1"/>
      <c r="H1473" s="1"/>
      <c r="I1473" s="1"/>
      <c r="J1473" s="1"/>
      <c r="K1473" s="1"/>
      <c r="L1473" s="1"/>
      <c r="M1473" s="1"/>
      <c r="N1473" s="1"/>
      <c r="O1473" s="1"/>
      <c r="P1473" s="1"/>
      <c r="Q1473" s="1"/>
      <c r="R1473" s="1"/>
      <c r="S1473" s="1"/>
      <c r="T1473" s="1"/>
    </row>
    <row r="1474" spans="1:20">
      <c r="A1474" s="1"/>
      <c r="B1474" s="1"/>
      <c r="C1474" s="1"/>
      <c r="D1474" s="1"/>
      <c r="E1474" s="1"/>
      <c r="F1474" s="1"/>
      <c r="G1474" s="1"/>
      <c r="H1474" s="1"/>
      <c r="I1474" s="1"/>
      <c r="J1474" s="1"/>
      <c r="K1474" s="1"/>
      <c r="L1474" s="1"/>
      <c r="M1474" s="1"/>
      <c r="N1474" s="1"/>
      <c r="O1474" s="1"/>
      <c r="P1474" s="1"/>
      <c r="Q1474" s="1"/>
      <c r="R1474" s="1"/>
      <c r="S1474" s="1"/>
      <c r="T1474" s="1"/>
    </row>
    <row r="1475" spans="1:20">
      <c r="A1475" s="1"/>
      <c r="B1475" s="1"/>
      <c r="C1475" s="1"/>
      <c r="D1475" s="1"/>
      <c r="E1475" s="1"/>
      <c r="F1475" s="1"/>
      <c r="G1475" s="1"/>
      <c r="H1475" s="1"/>
      <c r="I1475" s="1"/>
      <c r="J1475" s="1"/>
      <c r="K1475" s="1"/>
      <c r="L1475" s="1"/>
      <c r="M1475" s="1"/>
      <c r="N1475" s="1"/>
      <c r="O1475" s="1"/>
      <c r="P1475" s="1"/>
      <c r="Q1475" s="1"/>
      <c r="R1475" s="1"/>
      <c r="S1475" s="1"/>
      <c r="T1475" s="1"/>
    </row>
    <row r="1476" spans="1:20">
      <c r="A1476" s="1"/>
      <c r="B1476" s="1"/>
      <c r="C1476" s="1"/>
      <c r="D1476" s="1"/>
      <c r="E1476" s="1"/>
      <c r="F1476" s="1"/>
      <c r="G1476" s="1"/>
      <c r="H1476" s="1"/>
      <c r="I1476" s="1"/>
      <c r="J1476" s="1"/>
      <c r="K1476" s="1"/>
      <c r="L1476" s="1"/>
      <c r="M1476" s="1"/>
      <c r="N1476" s="1"/>
      <c r="O1476" s="1"/>
      <c r="P1476" s="1"/>
      <c r="Q1476" s="1"/>
      <c r="R1476" s="1"/>
      <c r="S1476" s="1"/>
      <c r="T1476" s="1"/>
    </row>
    <row r="1477" spans="1:20">
      <c r="A1477" s="1"/>
      <c r="B1477" s="1"/>
      <c r="C1477" s="1"/>
      <c r="D1477" s="1"/>
      <c r="E1477" s="1"/>
      <c r="F1477" s="1"/>
      <c r="G1477" s="1"/>
      <c r="H1477" s="1"/>
      <c r="I1477" s="1"/>
      <c r="J1477" s="1"/>
      <c r="K1477" s="1"/>
      <c r="L1477" s="1"/>
      <c r="M1477" s="1"/>
      <c r="N1477" s="1"/>
      <c r="O1477" s="1"/>
      <c r="P1477" s="1"/>
      <c r="Q1477" s="1"/>
      <c r="R1477" s="1"/>
      <c r="S1477" s="1"/>
      <c r="T1477" s="1"/>
    </row>
    <row r="1478" spans="1:20">
      <c r="A1478" s="1"/>
      <c r="B1478" s="1"/>
      <c r="C1478" s="1"/>
      <c r="D1478" s="1"/>
      <c r="E1478" s="1"/>
      <c r="F1478" s="1"/>
      <c r="G1478" s="1"/>
      <c r="H1478" s="1"/>
      <c r="I1478" s="1"/>
      <c r="J1478" s="1"/>
      <c r="K1478" s="1"/>
      <c r="L1478" s="1"/>
      <c r="M1478" s="1"/>
      <c r="N1478" s="1"/>
      <c r="O1478" s="1"/>
      <c r="P1478" s="1"/>
      <c r="Q1478" s="1"/>
      <c r="R1478" s="1"/>
      <c r="S1478" s="1"/>
      <c r="T1478" s="1"/>
    </row>
    <row r="1479" spans="1:20">
      <c r="A1479" s="1"/>
      <c r="B1479" s="1"/>
      <c r="C1479" s="1"/>
      <c r="D1479" s="1"/>
      <c r="E1479" s="1"/>
      <c r="F1479" s="1"/>
      <c r="G1479" s="1"/>
      <c r="H1479" s="1"/>
      <c r="I1479" s="1"/>
      <c r="J1479" s="1"/>
      <c r="K1479" s="1"/>
      <c r="L1479" s="1"/>
      <c r="M1479" s="1"/>
      <c r="N1479" s="1"/>
      <c r="O1479" s="1"/>
      <c r="P1479" s="1"/>
      <c r="Q1479" s="1"/>
      <c r="R1479" s="1"/>
      <c r="S1479" s="1"/>
      <c r="T1479" s="1"/>
    </row>
    <row r="1480" spans="1:20">
      <c r="A1480" s="1"/>
      <c r="B1480" s="1"/>
      <c r="C1480" s="1"/>
      <c r="D1480" s="1"/>
      <c r="E1480" s="1"/>
      <c r="F1480" s="1"/>
      <c r="G1480" s="1"/>
      <c r="H1480" s="1"/>
      <c r="I1480" s="1"/>
      <c r="J1480" s="1"/>
      <c r="K1480" s="1"/>
      <c r="L1480" s="1"/>
      <c r="M1480" s="1"/>
      <c r="N1480" s="1"/>
      <c r="O1480" s="1"/>
      <c r="P1480" s="1"/>
      <c r="Q1480" s="1"/>
      <c r="R1480" s="1"/>
      <c r="S1480" s="1"/>
      <c r="T1480" s="1"/>
    </row>
    <row r="1481" spans="1:20">
      <c r="A1481" s="1"/>
      <c r="B1481" s="1"/>
      <c r="C1481" s="1"/>
      <c r="D1481" s="1"/>
      <c r="E1481" s="1"/>
      <c r="F1481" s="1"/>
      <c r="G1481" s="1"/>
      <c r="H1481" s="1"/>
      <c r="I1481" s="1"/>
      <c r="J1481" s="1"/>
      <c r="K1481" s="1"/>
      <c r="L1481" s="1"/>
      <c r="M1481" s="1"/>
      <c r="N1481" s="1"/>
      <c r="O1481" s="1"/>
      <c r="P1481" s="1"/>
      <c r="Q1481" s="1"/>
      <c r="R1481" s="1"/>
      <c r="S1481" s="1"/>
      <c r="T1481" s="1"/>
    </row>
    <row r="1482" spans="1:20">
      <c r="A1482" s="1"/>
      <c r="B1482" s="1"/>
      <c r="C1482" s="1"/>
      <c r="D1482" s="1"/>
      <c r="E1482" s="1"/>
      <c r="F1482" s="1"/>
      <c r="G1482" s="1"/>
      <c r="H1482" s="1"/>
      <c r="I1482" s="1"/>
      <c r="J1482" s="1"/>
      <c r="K1482" s="1"/>
      <c r="L1482" s="1"/>
      <c r="M1482" s="1"/>
      <c r="N1482" s="1"/>
      <c r="O1482" s="1"/>
      <c r="P1482" s="1"/>
      <c r="Q1482" s="1"/>
      <c r="R1482" s="1"/>
      <c r="S1482" s="1"/>
      <c r="T1482" s="1"/>
    </row>
    <row r="1483" spans="1:20">
      <c r="A1483" s="1"/>
      <c r="B1483" s="1"/>
      <c r="C1483" s="1"/>
      <c r="D1483" s="1"/>
      <c r="E1483" s="1"/>
      <c r="F1483" s="1"/>
      <c r="G1483" s="1"/>
      <c r="H1483" s="1"/>
      <c r="I1483" s="1"/>
      <c r="J1483" s="1"/>
      <c r="K1483" s="1"/>
      <c r="L1483" s="1"/>
      <c r="M1483" s="1"/>
      <c r="N1483" s="1"/>
      <c r="O1483" s="1"/>
      <c r="P1483" s="1"/>
      <c r="Q1483" s="1"/>
      <c r="R1483" s="1"/>
      <c r="S1483" s="1"/>
      <c r="T1483" s="1"/>
    </row>
    <row r="1484" spans="1:20">
      <c r="A1484" s="1"/>
      <c r="B1484" s="1"/>
      <c r="C1484" s="1"/>
      <c r="D1484" s="1"/>
      <c r="E1484" s="1"/>
      <c r="F1484" s="1"/>
      <c r="G1484" s="1"/>
      <c r="H1484" s="1"/>
      <c r="I1484" s="1"/>
      <c r="J1484" s="1"/>
      <c r="K1484" s="1"/>
      <c r="L1484" s="1"/>
      <c r="M1484" s="1"/>
      <c r="N1484" s="1"/>
      <c r="O1484" s="1"/>
      <c r="P1484" s="1"/>
      <c r="Q1484" s="1"/>
      <c r="R1484" s="1"/>
      <c r="S1484" s="1"/>
      <c r="T1484" s="1"/>
    </row>
    <row r="1485" spans="1:20">
      <c r="A1485" s="1"/>
      <c r="B1485" s="1"/>
      <c r="C1485" s="1"/>
      <c r="D1485" s="1"/>
      <c r="E1485" s="1"/>
      <c r="F1485" s="1"/>
      <c r="G1485" s="1"/>
      <c r="H1485" s="1"/>
      <c r="I1485" s="1"/>
      <c r="J1485" s="1"/>
      <c r="K1485" s="1"/>
      <c r="L1485" s="1"/>
      <c r="M1485" s="1"/>
      <c r="N1485" s="1"/>
      <c r="O1485" s="1"/>
      <c r="P1485" s="1"/>
      <c r="Q1485" s="1"/>
      <c r="R1485" s="1"/>
      <c r="S1485" s="1"/>
      <c r="T1485" s="1"/>
    </row>
    <row r="1486" spans="1:20">
      <c r="A1486" s="1"/>
      <c r="B1486" s="1"/>
      <c r="C1486" s="1"/>
      <c r="D1486" s="1"/>
      <c r="E1486" s="1"/>
      <c r="F1486" s="1"/>
      <c r="G1486" s="1"/>
      <c r="H1486" s="1"/>
      <c r="I1486" s="1"/>
      <c r="J1486" s="1"/>
      <c r="K1486" s="1"/>
      <c r="L1486" s="1"/>
      <c r="M1486" s="1"/>
      <c r="N1486" s="1"/>
      <c r="O1486" s="1"/>
      <c r="P1486" s="1"/>
      <c r="Q1486" s="1"/>
      <c r="R1486" s="1"/>
      <c r="S1486" s="1"/>
      <c r="T1486" s="1"/>
    </row>
    <row r="1487" spans="1:20">
      <c r="A1487" s="1"/>
      <c r="B1487" s="1"/>
      <c r="C1487" s="1"/>
      <c r="D1487" s="1"/>
      <c r="E1487" s="1"/>
      <c r="F1487" s="1"/>
      <c r="G1487" s="1"/>
      <c r="H1487" s="1"/>
      <c r="I1487" s="1"/>
      <c r="J1487" s="1"/>
      <c r="K1487" s="1"/>
      <c r="L1487" s="1"/>
      <c r="M1487" s="1"/>
      <c r="N1487" s="1"/>
      <c r="O1487" s="1"/>
      <c r="P1487" s="1"/>
      <c r="Q1487" s="1"/>
      <c r="R1487" s="1"/>
      <c r="S1487" s="1"/>
      <c r="T1487" s="1"/>
    </row>
    <row r="1488" spans="1:20">
      <c r="A1488" s="1"/>
      <c r="B1488" s="1"/>
      <c r="C1488" s="1"/>
      <c r="D1488" s="1"/>
      <c r="E1488" s="1"/>
      <c r="F1488" s="1"/>
      <c r="G1488" s="1"/>
      <c r="H1488" s="1"/>
      <c r="I1488" s="1"/>
      <c r="J1488" s="1"/>
      <c r="K1488" s="1"/>
      <c r="L1488" s="1"/>
      <c r="M1488" s="1"/>
      <c r="N1488" s="1"/>
      <c r="O1488" s="1"/>
      <c r="P1488" s="1"/>
      <c r="Q1488" s="1"/>
      <c r="R1488" s="1"/>
      <c r="S1488" s="1"/>
      <c r="T1488" s="1"/>
    </row>
    <row r="1489" spans="1:20">
      <c r="A1489" s="1"/>
      <c r="B1489" s="1"/>
      <c r="C1489" s="1"/>
      <c r="D1489" s="1"/>
      <c r="E1489" s="1"/>
      <c r="F1489" s="1"/>
      <c r="G1489" s="1"/>
      <c r="H1489" s="1"/>
      <c r="I1489" s="1"/>
      <c r="J1489" s="1"/>
      <c r="K1489" s="1"/>
      <c r="L1489" s="1"/>
      <c r="M1489" s="1"/>
      <c r="N1489" s="1"/>
      <c r="O1489" s="1"/>
      <c r="P1489" s="1"/>
      <c r="Q1489" s="1"/>
      <c r="R1489" s="1"/>
      <c r="S1489" s="1"/>
      <c r="T1489" s="1"/>
    </row>
    <row r="1490" spans="1:20">
      <c r="A1490" s="1"/>
      <c r="B1490" s="1"/>
      <c r="C1490" s="1"/>
      <c r="D1490" s="1"/>
      <c r="E1490" s="1"/>
      <c r="F1490" s="1"/>
      <c r="G1490" s="1"/>
      <c r="H1490" s="1"/>
      <c r="I1490" s="1"/>
      <c r="J1490" s="1"/>
      <c r="K1490" s="1"/>
      <c r="L1490" s="1"/>
      <c r="M1490" s="1"/>
      <c r="N1490" s="1"/>
      <c r="O1490" s="1"/>
      <c r="P1490" s="1"/>
      <c r="Q1490" s="1"/>
      <c r="R1490" s="1"/>
      <c r="S1490" s="1"/>
      <c r="T1490" s="1"/>
    </row>
    <row r="1491" spans="1:20">
      <c r="A1491" s="1"/>
      <c r="B1491" s="1"/>
      <c r="C1491" s="1"/>
      <c r="D1491" s="1"/>
      <c r="E1491" s="1"/>
      <c r="F1491" s="1"/>
      <c r="G1491" s="1"/>
      <c r="H1491" s="1"/>
      <c r="I1491" s="1"/>
      <c r="J1491" s="1"/>
      <c r="K1491" s="1"/>
      <c r="L1491" s="1"/>
      <c r="M1491" s="1"/>
      <c r="N1491" s="1"/>
      <c r="O1491" s="1"/>
      <c r="P1491" s="1"/>
      <c r="Q1491" s="1"/>
      <c r="R1491" s="1"/>
      <c r="S1491" s="1"/>
      <c r="T1491" s="1"/>
    </row>
    <row r="1492" spans="1:20">
      <c r="A1492" s="1"/>
      <c r="B1492" s="1"/>
      <c r="C1492" s="1"/>
      <c r="D1492" s="1"/>
      <c r="E1492" s="1"/>
      <c r="F1492" s="1"/>
      <c r="G1492" s="1"/>
      <c r="H1492" s="1"/>
      <c r="I1492" s="1"/>
      <c r="J1492" s="1"/>
      <c r="K1492" s="1"/>
      <c r="L1492" s="1"/>
      <c r="M1492" s="1"/>
      <c r="N1492" s="1"/>
      <c r="O1492" s="1"/>
      <c r="P1492" s="1"/>
      <c r="Q1492" s="1"/>
      <c r="R1492" s="1"/>
      <c r="S1492" s="1"/>
      <c r="T1492" s="1"/>
    </row>
    <row r="1493" spans="1:20">
      <c r="A1493" s="1"/>
      <c r="B1493" s="1"/>
      <c r="C1493" s="1"/>
      <c r="D1493" s="1"/>
      <c r="E1493" s="1"/>
      <c r="F1493" s="1"/>
      <c r="G1493" s="1"/>
      <c r="H1493" s="1"/>
      <c r="I1493" s="1"/>
      <c r="J1493" s="1"/>
      <c r="K1493" s="1"/>
      <c r="L1493" s="1"/>
      <c r="M1493" s="1"/>
      <c r="N1493" s="1"/>
      <c r="O1493" s="1"/>
      <c r="P1493" s="1"/>
      <c r="Q1493" s="1"/>
      <c r="R1493" s="1"/>
      <c r="S1493" s="1"/>
      <c r="T1493" s="1"/>
    </row>
    <row r="1494" spans="1:20">
      <c r="A1494" s="1"/>
      <c r="B1494" s="1"/>
      <c r="C1494" s="1"/>
      <c r="D1494" s="1"/>
      <c r="E1494" s="1"/>
      <c r="F1494" s="1"/>
      <c r="G1494" s="1"/>
      <c r="H1494" s="1"/>
      <c r="I1494" s="1"/>
      <c r="J1494" s="1"/>
      <c r="K1494" s="1"/>
      <c r="L1494" s="1"/>
      <c r="M1494" s="1"/>
      <c r="N1494" s="1"/>
      <c r="O1494" s="1"/>
      <c r="P1494" s="1"/>
      <c r="Q1494" s="1"/>
      <c r="R1494" s="1"/>
      <c r="S1494" s="1"/>
      <c r="T1494" s="1"/>
    </row>
    <row r="1495" spans="1:20">
      <c r="A1495" s="1"/>
      <c r="B1495" s="1"/>
      <c r="C1495" s="1"/>
      <c r="D1495" s="1"/>
      <c r="E1495" s="1"/>
      <c r="F1495" s="1"/>
      <c r="G1495" s="1"/>
      <c r="H1495" s="1"/>
      <c r="I1495" s="1"/>
      <c r="J1495" s="1"/>
      <c r="K1495" s="1"/>
      <c r="L1495" s="1"/>
      <c r="M1495" s="1"/>
      <c r="N1495" s="1"/>
      <c r="O1495" s="1"/>
      <c r="P1495" s="1"/>
      <c r="Q1495" s="1"/>
      <c r="R1495" s="1"/>
      <c r="S1495" s="1"/>
      <c r="T1495" s="1"/>
    </row>
    <row r="1496" spans="1:20">
      <c r="A1496" s="1"/>
      <c r="B1496" s="1"/>
      <c r="C1496" s="1"/>
      <c r="D1496" s="1"/>
      <c r="E1496" s="1"/>
      <c r="F1496" s="1"/>
      <c r="G1496" s="1"/>
      <c r="H1496" s="1"/>
      <c r="I1496" s="1"/>
      <c r="J1496" s="1"/>
      <c r="K1496" s="1"/>
      <c r="L1496" s="1"/>
      <c r="M1496" s="1"/>
      <c r="N1496" s="1"/>
      <c r="O1496" s="1"/>
      <c r="P1496" s="1"/>
      <c r="Q1496" s="1"/>
      <c r="R1496" s="1"/>
      <c r="S1496" s="1"/>
      <c r="T1496" s="1"/>
    </row>
    <row r="1497" spans="1:20">
      <c r="A1497" s="1"/>
      <c r="B1497" s="1"/>
      <c r="C1497" s="1"/>
      <c r="D1497" s="1"/>
      <c r="E1497" s="1"/>
      <c r="F1497" s="1"/>
      <c r="G1497" s="1"/>
      <c r="H1497" s="1"/>
      <c r="I1497" s="1"/>
      <c r="J1497" s="1"/>
      <c r="K1497" s="1"/>
      <c r="L1497" s="1"/>
      <c r="M1497" s="1"/>
      <c r="N1497" s="1"/>
      <c r="O1497" s="1"/>
      <c r="P1497" s="1"/>
      <c r="Q1497" s="1"/>
      <c r="R1497" s="1"/>
      <c r="S1497" s="1"/>
      <c r="T1497" s="1"/>
    </row>
    <row r="1498" spans="1:20">
      <c r="A1498" s="1"/>
      <c r="B1498" s="1"/>
      <c r="C1498" s="1"/>
      <c r="D1498" s="1"/>
      <c r="E1498" s="1"/>
      <c r="F1498" s="1"/>
      <c r="G1498" s="1"/>
      <c r="H1498" s="1"/>
      <c r="I1498" s="1"/>
      <c r="J1498" s="1"/>
      <c r="K1498" s="1"/>
      <c r="L1498" s="1"/>
      <c r="M1498" s="1"/>
      <c r="N1498" s="1"/>
      <c r="O1498" s="1"/>
      <c r="P1498" s="1"/>
      <c r="Q1498" s="1"/>
      <c r="R1498" s="1"/>
      <c r="S1498" s="1"/>
      <c r="T1498" s="1"/>
    </row>
    <row r="1499" spans="1:20">
      <c r="A1499" s="1"/>
      <c r="B1499" s="1"/>
      <c r="C1499" s="1"/>
      <c r="D1499" s="1"/>
      <c r="E1499" s="1"/>
      <c r="F1499" s="1"/>
      <c r="G1499" s="1"/>
      <c r="H1499" s="1"/>
      <c r="I1499" s="1"/>
      <c r="J1499" s="1"/>
      <c r="K1499" s="1"/>
      <c r="L1499" s="1"/>
      <c r="M1499" s="1"/>
      <c r="N1499" s="1"/>
      <c r="O1499" s="1"/>
      <c r="P1499" s="1"/>
      <c r="Q1499" s="1"/>
      <c r="R1499" s="1"/>
      <c r="S1499" s="1"/>
      <c r="T1499" s="1"/>
    </row>
    <row r="1500" spans="1:20">
      <c r="A1500" s="1"/>
      <c r="B1500" s="1"/>
      <c r="C1500" s="1"/>
      <c r="D1500" s="1"/>
      <c r="E1500" s="1"/>
      <c r="F1500" s="1"/>
      <c r="G1500" s="1"/>
      <c r="H1500" s="1"/>
      <c r="I1500" s="1"/>
      <c r="J1500" s="1"/>
      <c r="K1500" s="1"/>
      <c r="L1500" s="1"/>
      <c r="M1500" s="1"/>
      <c r="N1500" s="1"/>
      <c r="O1500" s="1"/>
      <c r="P1500" s="1"/>
      <c r="Q1500" s="1"/>
      <c r="R1500" s="1"/>
      <c r="S1500" s="1"/>
      <c r="T1500" s="1"/>
    </row>
    <row r="1501" spans="1:20">
      <c r="A1501" s="1"/>
      <c r="B1501" s="1"/>
      <c r="C1501" s="1"/>
      <c r="D1501" s="1"/>
      <c r="E1501" s="1"/>
      <c r="F1501" s="1"/>
      <c r="G1501" s="1"/>
      <c r="H1501" s="1"/>
      <c r="I1501" s="1"/>
      <c r="J1501" s="1"/>
      <c r="K1501" s="1"/>
      <c r="L1501" s="1"/>
      <c r="M1501" s="1"/>
      <c r="N1501" s="1"/>
      <c r="O1501" s="1"/>
      <c r="P1501" s="1"/>
      <c r="Q1501" s="1"/>
      <c r="R1501" s="1"/>
      <c r="S1501" s="1"/>
      <c r="T1501" s="1"/>
    </row>
    <row r="1502" spans="1:20">
      <c r="A1502" s="1"/>
      <c r="B1502" s="1"/>
      <c r="C1502" s="1"/>
      <c r="D1502" s="1"/>
      <c r="E1502" s="1"/>
      <c r="F1502" s="1"/>
      <c r="G1502" s="1"/>
      <c r="H1502" s="1"/>
      <c r="I1502" s="1"/>
      <c r="J1502" s="1"/>
      <c r="K1502" s="1"/>
      <c r="L1502" s="1"/>
      <c r="M1502" s="1"/>
      <c r="N1502" s="1"/>
      <c r="O1502" s="1"/>
      <c r="P1502" s="1"/>
      <c r="Q1502" s="1"/>
      <c r="R1502" s="1"/>
      <c r="S1502" s="1"/>
      <c r="T1502" s="1"/>
    </row>
    <row r="1503" spans="1:20">
      <c r="A1503" s="1"/>
      <c r="B1503" s="1"/>
      <c r="C1503" s="1"/>
      <c r="D1503" s="1"/>
      <c r="E1503" s="1"/>
      <c r="F1503" s="1"/>
      <c r="G1503" s="1"/>
      <c r="H1503" s="1"/>
      <c r="I1503" s="1"/>
      <c r="J1503" s="1"/>
      <c r="K1503" s="1"/>
      <c r="L1503" s="1"/>
      <c r="M1503" s="1"/>
      <c r="N1503" s="1"/>
      <c r="O1503" s="1"/>
      <c r="P1503" s="1"/>
      <c r="Q1503" s="1"/>
      <c r="R1503" s="1"/>
      <c r="S1503" s="1"/>
      <c r="T1503" s="1"/>
    </row>
    <row r="1504" spans="1:20">
      <c r="A1504" s="1"/>
      <c r="B1504" s="1"/>
      <c r="C1504" s="1"/>
      <c r="D1504" s="1"/>
      <c r="E1504" s="1"/>
      <c r="F1504" s="1"/>
      <c r="G1504" s="1"/>
      <c r="H1504" s="1"/>
      <c r="I1504" s="1"/>
      <c r="J1504" s="1"/>
      <c r="K1504" s="1"/>
      <c r="L1504" s="1"/>
      <c r="M1504" s="1"/>
      <c r="N1504" s="1"/>
      <c r="O1504" s="1"/>
      <c r="P1504" s="1"/>
      <c r="Q1504" s="1"/>
      <c r="R1504" s="1"/>
      <c r="S1504" s="1"/>
      <c r="T1504" s="1"/>
    </row>
    <row r="1505" spans="1:20">
      <c r="A1505" s="1"/>
      <c r="B1505" s="1"/>
      <c r="C1505" s="1"/>
      <c r="D1505" s="1"/>
      <c r="E1505" s="1"/>
      <c r="F1505" s="1"/>
      <c r="G1505" s="1"/>
      <c r="H1505" s="1"/>
      <c r="I1505" s="1"/>
      <c r="J1505" s="1"/>
      <c r="K1505" s="1"/>
      <c r="L1505" s="1"/>
      <c r="M1505" s="1"/>
      <c r="N1505" s="1"/>
      <c r="O1505" s="1"/>
      <c r="P1505" s="1"/>
      <c r="Q1505" s="1"/>
      <c r="R1505" s="1"/>
      <c r="S1505" s="1"/>
      <c r="T1505" s="1"/>
    </row>
    <row r="1506" spans="1:20">
      <c r="A1506" s="1"/>
      <c r="B1506" s="1"/>
      <c r="C1506" s="1"/>
      <c r="D1506" s="1"/>
      <c r="E1506" s="1"/>
      <c r="F1506" s="1"/>
      <c r="G1506" s="1"/>
      <c r="H1506" s="1"/>
      <c r="I1506" s="1"/>
      <c r="J1506" s="1"/>
      <c r="K1506" s="1"/>
      <c r="L1506" s="1"/>
      <c r="M1506" s="1"/>
      <c r="N1506" s="1"/>
      <c r="O1506" s="1"/>
      <c r="P1506" s="1"/>
      <c r="Q1506" s="1"/>
      <c r="R1506" s="1"/>
      <c r="S1506" s="1"/>
      <c r="T1506" s="1"/>
    </row>
    <row r="1507" spans="1:20">
      <c r="A1507" s="1"/>
      <c r="B1507" s="1"/>
      <c r="C1507" s="1"/>
      <c r="D1507" s="1"/>
      <c r="E1507" s="1"/>
      <c r="F1507" s="1"/>
      <c r="G1507" s="1"/>
      <c r="H1507" s="1"/>
      <c r="I1507" s="1"/>
      <c r="J1507" s="1"/>
      <c r="K1507" s="1"/>
      <c r="L1507" s="1"/>
      <c r="M1507" s="1"/>
      <c r="N1507" s="1"/>
      <c r="O1507" s="1"/>
      <c r="P1507" s="1"/>
      <c r="Q1507" s="1"/>
      <c r="R1507" s="1"/>
      <c r="S1507" s="1"/>
      <c r="T1507" s="1"/>
    </row>
    <row r="1508" spans="1:20">
      <c r="A1508" s="1"/>
      <c r="B1508" s="1"/>
      <c r="C1508" s="1"/>
      <c r="D1508" s="1"/>
      <c r="E1508" s="1"/>
      <c r="F1508" s="1"/>
      <c r="G1508" s="1"/>
      <c r="H1508" s="1"/>
      <c r="I1508" s="1"/>
      <c r="J1508" s="1"/>
      <c r="K1508" s="1"/>
      <c r="L1508" s="1"/>
      <c r="M1508" s="1"/>
      <c r="N1508" s="1"/>
      <c r="O1508" s="1"/>
      <c r="P1508" s="1"/>
      <c r="Q1508" s="1"/>
      <c r="R1508" s="1"/>
      <c r="S1508" s="1"/>
      <c r="T1508" s="1"/>
    </row>
    <row r="1509" spans="1:20">
      <c r="A1509" s="1"/>
      <c r="B1509" s="1"/>
      <c r="C1509" s="1"/>
      <c r="D1509" s="1"/>
      <c r="E1509" s="1"/>
      <c r="F1509" s="1"/>
      <c r="G1509" s="1"/>
      <c r="H1509" s="1"/>
      <c r="I1509" s="1"/>
      <c r="J1509" s="1"/>
      <c r="K1509" s="1"/>
      <c r="L1509" s="1"/>
      <c r="M1509" s="1"/>
      <c r="N1509" s="1"/>
      <c r="O1509" s="1"/>
      <c r="P1509" s="1"/>
      <c r="Q1509" s="1"/>
      <c r="R1509" s="1"/>
      <c r="S1509" s="1"/>
      <c r="T1509" s="1"/>
    </row>
    <row r="1510" spans="1:20">
      <c r="A1510" s="1"/>
      <c r="B1510" s="1"/>
      <c r="C1510" s="1"/>
      <c r="D1510" s="1"/>
      <c r="E1510" s="1"/>
      <c r="F1510" s="1"/>
      <c r="G1510" s="1"/>
      <c r="H1510" s="1"/>
      <c r="I1510" s="1"/>
      <c r="J1510" s="1"/>
      <c r="K1510" s="1"/>
      <c r="L1510" s="1"/>
      <c r="M1510" s="1"/>
      <c r="N1510" s="1"/>
      <c r="O1510" s="1"/>
      <c r="P1510" s="1"/>
      <c r="Q1510" s="1"/>
      <c r="R1510" s="1"/>
      <c r="S1510" s="1"/>
      <c r="T1510" s="1"/>
    </row>
    <row r="1511" spans="1:20">
      <c r="A1511" s="1"/>
      <c r="B1511" s="1"/>
      <c r="C1511" s="1"/>
      <c r="D1511" s="1"/>
      <c r="E1511" s="1"/>
      <c r="F1511" s="1"/>
      <c r="G1511" s="1"/>
      <c r="H1511" s="1"/>
      <c r="I1511" s="1"/>
      <c r="J1511" s="1"/>
      <c r="K1511" s="1"/>
      <c r="L1511" s="1"/>
      <c r="M1511" s="1"/>
      <c r="N1511" s="1"/>
      <c r="O1511" s="1"/>
      <c r="P1511" s="1"/>
      <c r="Q1511" s="1"/>
      <c r="R1511" s="1"/>
      <c r="S1511" s="1"/>
      <c r="T1511" s="1"/>
    </row>
    <row r="1512" spans="1:20">
      <c r="A1512" s="1"/>
      <c r="B1512" s="1"/>
      <c r="C1512" s="1"/>
      <c r="D1512" s="1"/>
      <c r="E1512" s="1"/>
      <c r="F1512" s="1"/>
      <c r="G1512" s="1"/>
      <c r="H1512" s="1"/>
      <c r="I1512" s="1"/>
      <c r="J1512" s="1"/>
      <c r="K1512" s="1"/>
      <c r="L1512" s="1"/>
      <c r="M1512" s="1"/>
      <c r="N1512" s="1"/>
      <c r="O1512" s="1"/>
      <c r="P1512" s="1"/>
      <c r="Q1512" s="1"/>
      <c r="R1512" s="1"/>
      <c r="S1512" s="1"/>
      <c r="T1512" s="1"/>
    </row>
    <row r="1513" spans="1:20">
      <c r="A1513" s="1"/>
      <c r="B1513" s="1"/>
      <c r="C1513" s="1"/>
      <c r="D1513" s="1"/>
      <c r="E1513" s="1"/>
      <c r="F1513" s="1"/>
      <c r="G1513" s="1"/>
      <c r="H1513" s="1"/>
      <c r="I1513" s="1"/>
      <c r="J1513" s="1"/>
      <c r="K1513" s="1"/>
      <c r="L1513" s="1"/>
      <c r="M1513" s="1"/>
      <c r="N1513" s="1"/>
      <c r="O1513" s="1"/>
      <c r="P1513" s="1"/>
      <c r="Q1513" s="1"/>
      <c r="R1513" s="1"/>
      <c r="S1513" s="1"/>
      <c r="T1513" s="1"/>
    </row>
    <row r="1514" spans="1:20">
      <c r="A1514" s="1"/>
      <c r="B1514" s="1"/>
      <c r="C1514" s="1"/>
      <c r="D1514" s="1"/>
      <c r="E1514" s="1"/>
      <c r="F1514" s="1"/>
      <c r="G1514" s="1"/>
      <c r="H1514" s="1"/>
      <c r="I1514" s="1"/>
      <c r="J1514" s="1"/>
      <c r="K1514" s="1"/>
      <c r="L1514" s="1"/>
      <c r="M1514" s="1"/>
      <c r="N1514" s="1"/>
      <c r="O1514" s="1"/>
      <c r="P1514" s="1"/>
      <c r="Q1514" s="1"/>
      <c r="R1514" s="1"/>
      <c r="S1514" s="1"/>
      <c r="T1514" s="1"/>
    </row>
    <row r="1515" spans="1:20">
      <c r="A1515" s="1"/>
      <c r="B1515" s="1"/>
      <c r="C1515" s="1"/>
      <c r="D1515" s="1"/>
      <c r="E1515" s="1"/>
      <c r="F1515" s="1"/>
      <c r="G1515" s="1"/>
      <c r="H1515" s="1"/>
      <c r="I1515" s="1"/>
      <c r="J1515" s="1"/>
      <c r="K1515" s="1"/>
      <c r="L1515" s="1"/>
      <c r="M1515" s="1"/>
      <c r="N1515" s="1"/>
      <c r="O1515" s="1"/>
      <c r="P1515" s="1"/>
      <c r="Q1515" s="1"/>
      <c r="R1515" s="1"/>
      <c r="S1515" s="1"/>
      <c r="T1515" s="1"/>
    </row>
    <row r="1516" spans="1:20">
      <c r="A1516" s="1"/>
      <c r="B1516" s="1"/>
      <c r="C1516" s="1"/>
      <c r="D1516" s="1"/>
      <c r="E1516" s="1"/>
      <c r="F1516" s="1"/>
      <c r="G1516" s="1"/>
      <c r="H1516" s="1"/>
      <c r="I1516" s="1"/>
      <c r="J1516" s="1"/>
      <c r="K1516" s="1"/>
      <c r="L1516" s="1"/>
      <c r="M1516" s="1"/>
      <c r="N1516" s="1"/>
      <c r="O1516" s="1"/>
      <c r="P1516" s="1"/>
      <c r="Q1516" s="1"/>
      <c r="R1516" s="1"/>
      <c r="S1516" s="1"/>
      <c r="T1516" s="1"/>
    </row>
    <row r="1517" spans="1:20">
      <c r="A1517" s="1"/>
      <c r="B1517" s="1"/>
      <c r="C1517" s="1"/>
      <c r="D1517" s="1"/>
      <c r="E1517" s="1"/>
      <c r="F1517" s="1"/>
      <c r="G1517" s="1"/>
      <c r="H1517" s="1"/>
      <c r="I1517" s="1"/>
      <c r="J1517" s="1"/>
      <c r="K1517" s="1"/>
      <c r="L1517" s="1"/>
      <c r="M1517" s="1"/>
      <c r="N1517" s="1"/>
      <c r="O1517" s="1"/>
      <c r="P1517" s="1"/>
      <c r="Q1517" s="1"/>
      <c r="R1517" s="1"/>
      <c r="S1517" s="1"/>
      <c r="T1517" s="1"/>
    </row>
    <row r="1518" spans="1:20">
      <c r="A1518" s="1"/>
      <c r="B1518" s="1"/>
      <c r="C1518" s="1"/>
      <c r="D1518" s="1"/>
      <c r="E1518" s="1"/>
      <c r="F1518" s="1"/>
      <c r="G1518" s="1"/>
      <c r="H1518" s="1"/>
      <c r="I1518" s="1"/>
      <c r="J1518" s="1"/>
      <c r="K1518" s="1"/>
      <c r="L1518" s="1"/>
      <c r="M1518" s="1"/>
      <c r="N1518" s="1"/>
      <c r="O1518" s="1"/>
      <c r="P1518" s="1"/>
      <c r="Q1518" s="1"/>
      <c r="R1518" s="1"/>
      <c r="S1518" s="1"/>
      <c r="T1518" s="1"/>
    </row>
    <row r="1519" spans="1:20">
      <c r="A1519" s="1"/>
      <c r="B1519" s="1"/>
      <c r="C1519" s="1"/>
      <c r="D1519" s="1"/>
      <c r="E1519" s="1"/>
      <c r="F1519" s="1"/>
      <c r="G1519" s="1"/>
      <c r="H1519" s="1"/>
      <c r="I1519" s="1"/>
      <c r="J1519" s="1"/>
      <c r="K1519" s="1"/>
      <c r="L1519" s="1"/>
      <c r="M1519" s="1"/>
      <c r="N1519" s="1"/>
      <c r="O1519" s="1"/>
      <c r="P1519" s="1"/>
      <c r="Q1519" s="1"/>
      <c r="R1519" s="1"/>
      <c r="S1519" s="1"/>
      <c r="T1519" s="1"/>
    </row>
    <row r="1520" spans="1:20">
      <c r="A1520" s="1"/>
      <c r="B1520" s="1"/>
      <c r="C1520" s="1"/>
      <c r="D1520" s="1"/>
      <c r="E1520" s="1"/>
      <c r="F1520" s="1"/>
      <c r="G1520" s="1"/>
      <c r="H1520" s="1"/>
      <c r="I1520" s="1"/>
      <c r="J1520" s="1"/>
      <c r="K1520" s="1"/>
      <c r="L1520" s="1"/>
      <c r="M1520" s="1"/>
      <c r="N1520" s="1"/>
      <c r="O1520" s="1"/>
      <c r="P1520" s="1"/>
      <c r="Q1520" s="1"/>
      <c r="R1520" s="1"/>
      <c r="S1520" s="1"/>
      <c r="T1520" s="1"/>
    </row>
    <row r="1521" spans="1:20">
      <c r="A1521" s="1"/>
      <c r="B1521" s="1"/>
      <c r="C1521" s="1"/>
      <c r="D1521" s="1"/>
      <c r="E1521" s="1"/>
      <c r="F1521" s="1"/>
      <c r="G1521" s="1"/>
      <c r="H1521" s="1"/>
      <c r="I1521" s="1"/>
      <c r="J1521" s="1"/>
      <c r="K1521" s="1"/>
      <c r="L1521" s="1"/>
      <c r="M1521" s="1"/>
      <c r="N1521" s="1"/>
      <c r="O1521" s="1"/>
      <c r="P1521" s="1"/>
      <c r="Q1521" s="1"/>
      <c r="R1521" s="1"/>
      <c r="S1521" s="1"/>
      <c r="T1521" s="1"/>
    </row>
    <row r="1522" spans="1:20">
      <c r="A1522" s="1"/>
      <c r="B1522" s="1"/>
      <c r="C1522" s="1"/>
      <c r="D1522" s="1"/>
      <c r="E1522" s="1"/>
      <c r="F1522" s="1"/>
      <c r="G1522" s="1"/>
      <c r="H1522" s="1"/>
      <c r="I1522" s="1"/>
      <c r="J1522" s="1"/>
      <c r="K1522" s="1"/>
      <c r="L1522" s="1"/>
      <c r="M1522" s="1"/>
      <c r="N1522" s="1"/>
      <c r="O1522" s="1"/>
      <c r="P1522" s="1"/>
      <c r="Q1522" s="1"/>
      <c r="R1522" s="1"/>
      <c r="S1522" s="1"/>
      <c r="T1522" s="1"/>
    </row>
    <row r="1523" spans="1:20">
      <c r="A1523" s="1"/>
      <c r="B1523" s="1"/>
      <c r="C1523" s="1"/>
      <c r="D1523" s="1"/>
      <c r="E1523" s="1"/>
      <c r="F1523" s="1"/>
      <c r="G1523" s="1"/>
      <c r="H1523" s="1"/>
      <c r="I1523" s="1"/>
      <c r="J1523" s="1"/>
      <c r="K1523" s="1"/>
      <c r="L1523" s="1"/>
      <c r="M1523" s="1"/>
      <c r="N1523" s="1"/>
      <c r="O1523" s="1"/>
      <c r="P1523" s="1"/>
      <c r="Q1523" s="1"/>
      <c r="R1523" s="1"/>
      <c r="S1523" s="1"/>
      <c r="T1523" s="1"/>
    </row>
    <row r="1524" spans="1:20">
      <c r="A1524" s="1"/>
      <c r="B1524" s="1"/>
      <c r="C1524" s="1"/>
      <c r="D1524" s="1"/>
      <c r="E1524" s="1"/>
      <c r="F1524" s="1"/>
      <c r="G1524" s="1"/>
      <c r="H1524" s="1"/>
      <c r="I1524" s="1"/>
      <c r="J1524" s="1"/>
      <c r="K1524" s="1"/>
      <c r="L1524" s="1"/>
      <c r="M1524" s="1"/>
      <c r="N1524" s="1"/>
      <c r="O1524" s="1"/>
      <c r="P1524" s="1"/>
      <c r="Q1524" s="1"/>
      <c r="R1524" s="1"/>
      <c r="S1524" s="1"/>
      <c r="T1524" s="1"/>
    </row>
    <row r="1525" spans="1:20">
      <c r="A1525" s="1"/>
      <c r="B1525" s="1"/>
      <c r="C1525" s="1"/>
      <c r="D1525" s="1"/>
      <c r="E1525" s="1"/>
      <c r="F1525" s="1"/>
      <c r="G1525" s="1"/>
      <c r="H1525" s="1"/>
      <c r="I1525" s="1"/>
      <c r="J1525" s="1"/>
      <c r="K1525" s="1"/>
      <c r="L1525" s="1"/>
      <c r="M1525" s="1"/>
      <c r="N1525" s="1"/>
      <c r="O1525" s="1"/>
      <c r="P1525" s="1"/>
      <c r="Q1525" s="1"/>
      <c r="R1525" s="1"/>
      <c r="S1525" s="1"/>
      <c r="T1525" s="1"/>
    </row>
    <row r="1526" spans="1:20">
      <c r="A1526" s="1"/>
      <c r="B1526" s="1"/>
      <c r="C1526" s="1"/>
      <c r="D1526" s="1"/>
      <c r="E1526" s="1"/>
      <c r="F1526" s="1"/>
      <c r="G1526" s="1"/>
      <c r="H1526" s="1"/>
      <c r="I1526" s="1"/>
      <c r="J1526" s="1"/>
      <c r="K1526" s="1"/>
      <c r="L1526" s="1"/>
      <c r="M1526" s="1"/>
      <c r="N1526" s="1"/>
      <c r="O1526" s="1"/>
      <c r="P1526" s="1"/>
      <c r="Q1526" s="1"/>
      <c r="R1526" s="1"/>
      <c r="S1526" s="1"/>
      <c r="T1526" s="1"/>
    </row>
    <row r="1527" spans="1:20">
      <c r="A1527" s="1"/>
      <c r="B1527" s="1"/>
      <c r="C1527" s="1"/>
      <c r="D1527" s="1"/>
      <c r="E1527" s="1"/>
      <c r="F1527" s="1"/>
      <c r="G1527" s="1"/>
      <c r="H1527" s="1"/>
      <c r="I1527" s="1"/>
      <c r="J1527" s="1"/>
      <c r="K1527" s="1"/>
      <c r="L1527" s="1"/>
      <c r="M1527" s="1"/>
      <c r="N1527" s="1"/>
      <c r="O1527" s="1"/>
      <c r="P1527" s="1"/>
      <c r="Q1527" s="1"/>
      <c r="R1527" s="1"/>
      <c r="S1527" s="1"/>
      <c r="T1527" s="1"/>
    </row>
    <row r="1528" spans="1:20">
      <c r="A1528" s="1"/>
      <c r="B1528" s="1"/>
      <c r="C1528" s="1"/>
      <c r="D1528" s="1"/>
      <c r="E1528" s="1"/>
      <c r="F1528" s="1"/>
      <c r="G1528" s="1"/>
      <c r="H1528" s="1"/>
      <c r="I1528" s="1"/>
      <c r="J1528" s="1"/>
      <c r="K1528" s="1"/>
      <c r="L1528" s="1"/>
      <c r="M1528" s="1"/>
      <c r="N1528" s="1"/>
      <c r="O1528" s="1"/>
      <c r="P1528" s="1"/>
      <c r="Q1528" s="1"/>
      <c r="R1528" s="1"/>
      <c r="S1528" s="1"/>
      <c r="T1528" s="1"/>
    </row>
    <row r="1529" spans="1:20">
      <c r="A1529" s="1"/>
      <c r="B1529" s="1"/>
      <c r="C1529" s="1"/>
      <c r="D1529" s="1"/>
      <c r="E1529" s="1"/>
      <c r="F1529" s="1"/>
      <c r="G1529" s="1"/>
      <c r="H1529" s="1"/>
      <c r="I1529" s="1"/>
      <c r="J1529" s="1"/>
      <c r="K1529" s="1"/>
      <c r="L1529" s="1"/>
      <c r="M1529" s="1"/>
      <c r="N1529" s="1"/>
      <c r="O1529" s="1"/>
      <c r="P1529" s="1"/>
      <c r="Q1529" s="1"/>
      <c r="R1529" s="1"/>
      <c r="S1529" s="1"/>
      <c r="T1529" s="1"/>
    </row>
    <row r="1530" spans="1:20">
      <c r="A1530" s="1"/>
      <c r="B1530" s="1"/>
      <c r="C1530" s="1"/>
      <c r="D1530" s="1"/>
      <c r="E1530" s="1"/>
      <c r="F1530" s="1"/>
      <c r="G1530" s="1"/>
      <c r="H1530" s="1"/>
      <c r="I1530" s="1"/>
      <c r="J1530" s="1"/>
      <c r="K1530" s="1"/>
      <c r="L1530" s="1"/>
      <c r="M1530" s="1"/>
      <c r="N1530" s="1"/>
      <c r="O1530" s="1"/>
      <c r="P1530" s="1"/>
      <c r="Q1530" s="1"/>
      <c r="R1530" s="1"/>
      <c r="S1530" s="1"/>
      <c r="T1530" s="1"/>
    </row>
    <row r="1531" spans="1:20">
      <c r="A1531" s="1"/>
      <c r="B1531" s="1"/>
      <c r="C1531" s="1"/>
      <c r="D1531" s="1"/>
      <c r="E1531" s="1"/>
      <c r="F1531" s="1"/>
      <c r="G1531" s="1"/>
      <c r="H1531" s="1"/>
      <c r="I1531" s="1"/>
      <c r="J1531" s="1"/>
      <c r="K1531" s="1"/>
      <c r="L1531" s="1"/>
      <c r="M1531" s="1"/>
      <c r="N1531" s="1"/>
      <c r="O1531" s="1"/>
      <c r="P1531" s="1"/>
      <c r="Q1531" s="1"/>
      <c r="R1531" s="1"/>
      <c r="S1531" s="1"/>
      <c r="T1531" s="1"/>
    </row>
    <row r="1532" spans="1:20">
      <c r="A1532" s="1"/>
      <c r="B1532" s="1"/>
      <c r="C1532" s="1"/>
      <c r="D1532" s="1"/>
      <c r="E1532" s="1"/>
      <c r="F1532" s="1"/>
      <c r="G1532" s="1"/>
      <c r="H1532" s="1"/>
      <c r="I1532" s="1"/>
      <c r="J1532" s="1"/>
      <c r="K1532" s="1"/>
      <c r="L1532" s="1"/>
      <c r="M1532" s="1"/>
      <c r="N1532" s="1"/>
      <c r="O1532" s="1"/>
      <c r="P1532" s="1"/>
      <c r="Q1532" s="1"/>
      <c r="R1532" s="1"/>
      <c r="S1532" s="1"/>
      <c r="T1532" s="1"/>
    </row>
    <row r="1533" spans="1:20">
      <c r="A1533" s="1"/>
      <c r="B1533" s="1"/>
      <c r="C1533" s="1"/>
      <c r="D1533" s="1"/>
      <c r="E1533" s="1"/>
      <c r="F1533" s="1"/>
      <c r="G1533" s="1"/>
      <c r="H1533" s="1"/>
      <c r="I1533" s="1"/>
      <c r="J1533" s="1"/>
      <c r="K1533" s="1"/>
      <c r="L1533" s="1"/>
      <c r="M1533" s="1"/>
      <c r="N1533" s="1"/>
      <c r="O1533" s="1"/>
      <c r="P1533" s="1"/>
      <c r="Q1533" s="1"/>
      <c r="R1533" s="1"/>
      <c r="S1533" s="1"/>
      <c r="T1533" s="1"/>
    </row>
    <row r="1534" spans="1:20">
      <c r="A1534" s="1"/>
      <c r="B1534" s="1"/>
      <c r="C1534" s="1"/>
      <c r="D1534" s="1"/>
      <c r="E1534" s="1"/>
      <c r="F1534" s="1"/>
      <c r="G1534" s="1"/>
      <c r="H1534" s="1"/>
      <c r="I1534" s="1"/>
      <c r="J1534" s="1"/>
      <c r="K1534" s="1"/>
      <c r="L1534" s="1"/>
      <c r="M1534" s="1"/>
      <c r="N1534" s="1"/>
      <c r="O1534" s="1"/>
      <c r="P1534" s="1"/>
      <c r="Q1534" s="1"/>
      <c r="R1534" s="1"/>
      <c r="S1534" s="1"/>
      <c r="T1534" s="1"/>
    </row>
    <row r="1535" spans="1:20">
      <c r="A1535" s="1"/>
      <c r="B1535" s="1"/>
      <c r="C1535" s="1"/>
      <c r="D1535" s="1"/>
      <c r="E1535" s="1"/>
      <c r="F1535" s="1"/>
      <c r="G1535" s="1"/>
      <c r="H1535" s="1"/>
      <c r="I1535" s="1"/>
      <c r="J1535" s="1"/>
      <c r="K1535" s="1"/>
      <c r="L1535" s="1"/>
      <c r="M1535" s="1"/>
      <c r="N1535" s="1"/>
      <c r="O1535" s="1"/>
      <c r="P1535" s="1"/>
      <c r="Q1535" s="1"/>
      <c r="R1535" s="1"/>
      <c r="S1535" s="1"/>
      <c r="T1535" s="1"/>
    </row>
    <row r="1536" spans="1:20">
      <c r="A1536" s="1"/>
      <c r="B1536" s="1"/>
      <c r="C1536" s="1"/>
      <c r="D1536" s="1"/>
      <c r="E1536" s="1"/>
      <c r="F1536" s="1"/>
      <c r="G1536" s="1"/>
      <c r="H1536" s="1"/>
      <c r="I1536" s="1"/>
      <c r="J1536" s="1"/>
      <c r="K1536" s="1"/>
      <c r="L1536" s="1"/>
      <c r="M1536" s="1"/>
      <c r="N1536" s="1"/>
      <c r="O1536" s="1"/>
      <c r="P1536" s="1"/>
      <c r="Q1536" s="1"/>
      <c r="R1536" s="1"/>
      <c r="S1536" s="1"/>
      <c r="T1536" s="1"/>
    </row>
    <row r="1537" spans="1:20">
      <c r="A1537" s="1"/>
      <c r="B1537" s="1"/>
      <c r="C1537" s="1"/>
      <c r="D1537" s="1"/>
      <c r="E1537" s="1"/>
      <c r="F1537" s="1"/>
      <c r="G1537" s="1"/>
      <c r="H1537" s="1"/>
      <c r="I1537" s="1"/>
      <c r="J1537" s="1"/>
      <c r="K1537" s="1"/>
      <c r="L1537" s="1"/>
      <c r="M1537" s="1"/>
      <c r="N1537" s="1"/>
      <c r="O1537" s="1"/>
      <c r="P1537" s="1"/>
      <c r="Q1537" s="1"/>
      <c r="R1537" s="1"/>
      <c r="S1537" s="1"/>
      <c r="T1537" s="1"/>
    </row>
    <row r="1538" spans="1:20">
      <c r="A1538" s="1"/>
      <c r="B1538" s="1"/>
      <c r="C1538" s="1"/>
      <c r="D1538" s="1"/>
      <c r="E1538" s="1"/>
      <c r="F1538" s="1"/>
      <c r="G1538" s="1"/>
      <c r="H1538" s="1"/>
      <c r="I1538" s="1"/>
      <c r="J1538" s="1"/>
      <c r="K1538" s="1"/>
      <c r="L1538" s="1"/>
      <c r="M1538" s="1"/>
      <c r="N1538" s="1"/>
      <c r="O1538" s="1"/>
      <c r="P1538" s="1"/>
      <c r="Q1538" s="1"/>
      <c r="R1538" s="1"/>
      <c r="S1538" s="1"/>
      <c r="T1538" s="1"/>
    </row>
    <row r="1539" spans="1:20">
      <c r="A1539" s="1"/>
      <c r="B1539" s="1"/>
      <c r="C1539" s="1"/>
      <c r="D1539" s="1"/>
      <c r="E1539" s="1"/>
      <c r="F1539" s="1"/>
      <c r="G1539" s="1"/>
      <c r="H1539" s="1"/>
      <c r="I1539" s="1"/>
      <c r="J1539" s="1"/>
      <c r="K1539" s="1"/>
      <c r="L1539" s="1"/>
      <c r="M1539" s="1"/>
      <c r="N1539" s="1"/>
      <c r="O1539" s="1"/>
      <c r="P1539" s="1"/>
      <c r="Q1539" s="1"/>
      <c r="R1539" s="1"/>
      <c r="S1539" s="1"/>
      <c r="T1539" s="1"/>
    </row>
    <row r="1540" spans="1:20">
      <c r="A1540" s="1"/>
      <c r="B1540" s="1"/>
      <c r="C1540" s="1"/>
      <c r="D1540" s="1"/>
      <c r="E1540" s="1"/>
      <c r="F1540" s="1"/>
      <c r="G1540" s="1"/>
      <c r="H1540" s="1"/>
      <c r="I1540" s="1"/>
      <c r="J1540" s="1"/>
      <c r="K1540" s="1"/>
      <c r="L1540" s="1"/>
      <c r="M1540" s="1"/>
      <c r="N1540" s="1"/>
      <c r="O1540" s="1"/>
      <c r="P1540" s="1"/>
      <c r="Q1540" s="1"/>
      <c r="R1540" s="1"/>
      <c r="S1540" s="1"/>
      <c r="T1540" s="1"/>
    </row>
    <row r="1541" spans="1:20">
      <c r="A1541" s="1"/>
      <c r="B1541" s="1"/>
      <c r="C1541" s="1"/>
      <c r="D1541" s="1"/>
      <c r="E1541" s="1"/>
      <c r="F1541" s="1"/>
      <c r="G1541" s="1"/>
      <c r="H1541" s="1"/>
      <c r="I1541" s="1"/>
      <c r="J1541" s="1"/>
      <c r="K1541" s="1"/>
      <c r="L1541" s="1"/>
      <c r="M1541" s="1"/>
      <c r="N1541" s="1"/>
      <c r="O1541" s="1"/>
      <c r="P1541" s="1"/>
      <c r="Q1541" s="1"/>
      <c r="R1541" s="1"/>
      <c r="S1541" s="1"/>
      <c r="T1541" s="1"/>
    </row>
    <row r="1542" spans="1:20">
      <c r="A1542" s="1"/>
      <c r="B1542" s="1"/>
      <c r="C1542" s="1"/>
      <c r="D1542" s="1"/>
      <c r="E1542" s="1"/>
      <c r="F1542" s="1"/>
      <c r="G1542" s="1"/>
      <c r="H1542" s="1"/>
      <c r="I1542" s="1"/>
      <c r="J1542" s="1"/>
      <c r="K1542" s="1"/>
      <c r="L1542" s="1"/>
      <c r="M1542" s="1"/>
      <c r="N1542" s="1"/>
      <c r="O1542" s="1"/>
      <c r="P1542" s="1"/>
      <c r="Q1542" s="1"/>
      <c r="R1542" s="1"/>
      <c r="S1542" s="1"/>
      <c r="T1542" s="1"/>
    </row>
    <row r="1543" spans="1:20">
      <c r="A1543" s="1"/>
      <c r="B1543" s="1"/>
      <c r="C1543" s="1"/>
      <c r="D1543" s="1"/>
      <c r="E1543" s="1"/>
      <c r="F1543" s="1"/>
      <c r="G1543" s="1"/>
      <c r="H1543" s="1"/>
      <c r="I1543" s="1"/>
      <c r="J1543" s="1"/>
      <c r="K1543" s="1"/>
      <c r="L1543" s="1"/>
      <c r="M1543" s="1"/>
      <c r="N1543" s="1"/>
      <c r="O1543" s="1"/>
      <c r="P1543" s="1"/>
      <c r="Q1543" s="1"/>
      <c r="R1543" s="1"/>
      <c r="S1543" s="1"/>
      <c r="T1543" s="1"/>
    </row>
    <row r="1544" spans="1:20">
      <c r="A1544" s="1"/>
      <c r="B1544" s="1"/>
      <c r="C1544" s="1"/>
      <c r="D1544" s="1"/>
      <c r="E1544" s="1"/>
      <c r="F1544" s="1"/>
      <c r="G1544" s="1"/>
      <c r="H1544" s="1"/>
      <c r="I1544" s="1"/>
      <c r="J1544" s="1"/>
      <c r="K1544" s="1"/>
      <c r="L1544" s="1"/>
      <c r="M1544" s="1"/>
      <c r="N1544" s="1"/>
      <c r="O1544" s="1"/>
      <c r="P1544" s="1"/>
      <c r="Q1544" s="1"/>
      <c r="R1544" s="1"/>
      <c r="S1544" s="1"/>
      <c r="T1544" s="1"/>
    </row>
    <row r="1545" spans="1:20">
      <c r="A1545" s="1"/>
      <c r="B1545" s="1"/>
      <c r="C1545" s="1"/>
      <c r="D1545" s="1"/>
      <c r="E1545" s="1"/>
      <c r="F1545" s="1"/>
      <c r="G1545" s="1"/>
      <c r="H1545" s="1"/>
      <c r="I1545" s="1"/>
      <c r="J1545" s="1"/>
      <c r="K1545" s="1"/>
      <c r="L1545" s="1"/>
      <c r="M1545" s="1"/>
      <c r="N1545" s="1"/>
      <c r="O1545" s="1"/>
      <c r="P1545" s="1"/>
      <c r="Q1545" s="1"/>
      <c r="R1545" s="1"/>
      <c r="S1545" s="1"/>
      <c r="T1545" s="1"/>
    </row>
    <row r="1546" spans="1:20">
      <c r="A1546" s="1"/>
      <c r="B1546" s="1"/>
      <c r="C1546" s="1"/>
      <c r="D1546" s="1"/>
      <c r="E1546" s="1"/>
      <c r="F1546" s="1"/>
      <c r="G1546" s="1"/>
      <c r="H1546" s="1"/>
      <c r="I1546" s="1"/>
      <c r="J1546" s="1"/>
      <c r="K1546" s="1"/>
      <c r="L1546" s="1"/>
      <c r="M1546" s="1"/>
      <c r="N1546" s="1"/>
      <c r="O1546" s="1"/>
      <c r="P1546" s="1"/>
      <c r="Q1546" s="1"/>
      <c r="R1546" s="1"/>
      <c r="S1546" s="1"/>
      <c r="T1546" s="1"/>
    </row>
    <row r="1547" spans="1:20">
      <c r="A1547" s="1"/>
      <c r="B1547" s="1"/>
      <c r="C1547" s="1"/>
      <c r="D1547" s="1"/>
      <c r="E1547" s="1"/>
      <c r="F1547" s="1"/>
      <c r="G1547" s="1"/>
      <c r="H1547" s="1"/>
      <c r="I1547" s="1"/>
      <c r="J1547" s="1"/>
      <c r="K1547" s="1"/>
      <c r="L1547" s="1"/>
      <c r="M1547" s="1"/>
      <c r="N1547" s="1"/>
      <c r="O1547" s="1"/>
      <c r="P1547" s="1"/>
      <c r="Q1547" s="1"/>
      <c r="R1547" s="1"/>
      <c r="S1547" s="1"/>
      <c r="T1547" s="1"/>
    </row>
    <row r="1548" spans="1:20">
      <c r="A1548" s="1"/>
      <c r="B1548" s="1"/>
      <c r="C1548" s="1"/>
      <c r="D1548" s="1"/>
      <c r="E1548" s="1"/>
      <c r="F1548" s="1"/>
      <c r="G1548" s="1"/>
      <c r="H1548" s="1"/>
      <c r="I1548" s="1"/>
      <c r="J1548" s="1"/>
      <c r="K1548" s="1"/>
      <c r="L1548" s="1"/>
      <c r="M1548" s="1"/>
      <c r="N1548" s="1"/>
      <c r="O1548" s="1"/>
      <c r="P1548" s="1"/>
      <c r="Q1548" s="1"/>
      <c r="R1548" s="1"/>
      <c r="S1548" s="1"/>
      <c r="T1548" s="1"/>
    </row>
    <row r="1549" spans="1:20">
      <c r="A1549" s="1"/>
      <c r="B1549" s="1"/>
      <c r="C1549" s="1"/>
      <c r="D1549" s="1"/>
      <c r="E1549" s="1"/>
      <c r="F1549" s="1"/>
      <c r="G1549" s="1"/>
      <c r="H1549" s="1"/>
      <c r="I1549" s="1"/>
      <c r="J1549" s="1"/>
      <c r="K1549" s="1"/>
      <c r="L1549" s="1"/>
      <c r="M1549" s="1"/>
      <c r="N1549" s="1"/>
      <c r="O1549" s="1"/>
      <c r="P1549" s="1"/>
      <c r="Q1549" s="1"/>
      <c r="R1549" s="1"/>
      <c r="S1549" s="1"/>
      <c r="T1549" s="1"/>
    </row>
    <row r="1550" spans="1:20">
      <c r="A1550" s="1"/>
      <c r="B1550" s="1"/>
      <c r="C1550" s="1"/>
      <c r="D1550" s="1"/>
      <c r="E1550" s="1"/>
      <c r="F1550" s="1"/>
      <c r="G1550" s="1"/>
      <c r="H1550" s="1"/>
      <c r="I1550" s="1"/>
      <c r="J1550" s="1"/>
      <c r="K1550" s="1"/>
      <c r="L1550" s="1"/>
      <c r="M1550" s="1"/>
      <c r="N1550" s="1"/>
      <c r="O1550" s="1"/>
      <c r="P1550" s="1"/>
      <c r="Q1550" s="1"/>
      <c r="R1550" s="1"/>
      <c r="S1550" s="1"/>
      <c r="T1550" s="1"/>
    </row>
    <row r="1551" spans="1:20">
      <c r="A1551" s="1"/>
      <c r="B1551" s="1"/>
      <c r="C1551" s="1"/>
      <c r="D1551" s="1"/>
      <c r="E1551" s="1"/>
      <c r="F1551" s="1"/>
      <c r="G1551" s="1"/>
      <c r="H1551" s="1"/>
      <c r="I1551" s="1"/>
      <c r="J1551" s="1"/>
      <c r="K1551" s="1"/>
      <c r="L1551" s="1"/>
      <c r="M1551" s="1"/>
      <c r="N1551" s="1"/>
      <c r="O1551" s="1"/>
      <c r="P1551" s="1"/>
      <c r="Q1551" s="1"/>
      <c r="R1551" s="1"/>
      <c r="S1551" s="1"/>
      <c r="T1551" s="1"/>
    </row>
    <row r="1552" spans="1:20">
      <c r="A1552" s="1"/>
      <c r="B1552" s="1"/>
      <c r="C1552" s="1"/>
      <c r="D1552" s="1"/>
      <c r="E1552" s="1"/>
      <c r="F1552" s="1"/>
      <c r="G1552" s="1"/>
      <c r="H1552" s="1"/>
      <c r="I1552" s="1"/>
      <c r="J1552" s="1"/>
      <c r="K1552" s="1"/>
      <c r="L1552" s="1"/>
      <c r="M1552" s="1"/>
      <c r="N1552" s="1"/>
      <c r="O1552" s="1"/>
      <c r="P1552" s="1"/>
      <c r="Q1552" s="1"/>
      <c r="R1552" s="1"/>
      <c r="S1552" s="1"/>
      <c r="T1552" s="1"/>
    </row>
    <row r="1553" spans="1:20">
      <c r="A1553" s="1"/>
      <c r="B1553" s="1"/>
      <c r="C1553" s="1"/>
      <c r="D1553" s="1"/>
      <c r="E1553" s="1"/>
      <c r="F1553" s="1"/>
      <c r="G1553" s="1"/>
      <c r="H1553" s="1"/>
      <c r="I1553" s="1"/>
      <c r="J1553" s="1"/>
      <c r="K1553" s="1"/>
      <c r="L1553" s="1"/>
      <c r="M1553" s="1"/>
      <c r="N1553" s="1"/>
      <c r="O1553" s="1"/>
      <c r="P1553" s="1"/>
      <c r="Q1553" s="1"/>
      <c r="R1553" s="1"/>
      <c r="S1553" s="1"/>
      <c r="T1553" s="1"/>
    </row>
    <row r="1554" spans="1:20">
      <c r="A1554" s="1"/>
      <c r="B1554" s="1"/>
      <c r="C1554" s="1"/>
      <c r="D1554" s="1"/>
      <c r="E1554" s="1"/>
      <c r="F1554" s="1"/>
      <c r="G1554" s="1"/>
      <c r="H1554" s="1"/>
      <c r="I1554" s="1"/>
      <c r="J1554" s="1"/>
      <c r="K1554" s="1"/>
      <c r="L1554" s="1"/>
      <c r="M1554" s="1"/>
      <c r="N1554" s="1"/>
      <c r="O1554" s="1"/>
      <c r="P1554" s="1"/>
      <c r="Q1554" s="1"/>
      <c r="R1554" s="1"/>
      <c r="S1554" s="1"/>
      <c r="T1554" s="1"/>
    </row>
    <row r="1555" spans="1:20">
      <c r="A1555" s="1"/>
      <c r="B1555" s="1"/>
      <c r="C1555" s="1"/>
      <c r="D1555" s="1"/>
      <c r="E1555" s="1"/>
      <c r="F1555" s="1"/>
      <c r="G1555" s="1"/>
      <c r="H1555" s="1"/>
      <c r="I1555" s="1"/>
      <c r="J1555" s="1"/>
      <c r="K1555" s="1"/>
      <c r="L1555" s="1"/>
      <c r="M1555" s="1"/>
      <c r="N1555" s="1"/>
      <c r="O1555" s="1"/>
      <c r="P1555" s="1"/>
      <c r="Q1555" s="1"/>
      <c r="R1555" s="1"/>
      <c r="S1555" s="1"/>
      <c r="T1555" s="1"/>
    </row>
    <row r="1556" spans="1:20">
      <c r="A1556" s="1"/>
      <c r="B1556" s="1"/>
      <c r="C1556" s="1"/>
      <c r="D1556" s="1"/>
      <c r="E1556" s="1"/>
      <c r="F1556" s="1"/>
      <c r="G1556" s="1"/>
      <c r="H1556" s="1"/>
      <c r="I1556" s="1"/>
      <c r="J1556" s="1"/>
      <c r="K1556" s="1"/>
      <c r="L1556" s="1"/>
      <c r="M1556" s="1"/>
      <c r="N1556" s="1"/>
      <c r="O1556" s="1"/>
      <c r="P1556" s="1"/>
      <c r="Q1556" s="1"/>
      <c r="R1556" s="1"/>
      <c r="S1556" s="1"/>
      <c r="T1556" s="1"/>
    </row>
    <row r="1557" spans="1:20">
      <c r="A1557" s="1"/>
      <c r="B1557" s="1"/>
      <c r="C1557" s="1"/>
      <c r="D1557" s="1"/>
      <c r="E1557" s="1"/>
      <c r="F1557" s="1"/>
      <c r="G1557" s="1"/>
      <c r="H1557" s="1"/>
      <c r="I1557" s="1"/>
      <c r="J1557" s="1"/>
      <c r="K1557" s="1"/>
      <c r="L1557" s="1"/>
      <c r="M1557" s="1"/>
      <c r="N1557" s="1"/>
      <c r="O1557" s="1"/>
      <c r="P1557" s="1"/>
      <c r="Q1557" s="1"/>
      <c r="R1557" s="1"/>
      <c r="S1557" s="1"/>
      <c r="T1557" s="1"/>
    </row>
    <row r="1558" spans="1:20">
      <c r="A1558" s="1"/>
      <c r="B1558" s="1"/>
      <c r="C1558" s="1"/>
      <c r="D1558" s="1"/>
      <c r="E1558" s="1"/>
      <c r="F1558" s="1"/>
      <c r="G1558" s="1"/>
      <c r="H1558" s="1"/>
      <c r="I1558" s="1"/>
      <c r="J1558" s="1"/>
      <c r="K1558" s="1"/>
      <c r="L1558" s="1"/>
      <c r="M1558" s="1"/>
      <c r="N1558" s="1"/>
      <c r="O1558" s="1"/>
      <c r="P1558" s="1"/>
      <c r="Q1558" s="1"/>
      <c r="R1558" s="1"/>
      <c r="S1558" s="1"/>
      <c r="T1558" s="1"/>
    </row>
    <row r="1559" spans="1:20">
      <c r="A1559" s="1"/>
      <c r="B1559" s="1"/>
      <c r="C1559" s="1"/>
      <c r="D1559" s="1"/>
      <c r="E1559" s="1"/>
      <c r="F1559" s="1"/>
      <c r="G1559" s="1"/>
      <c r="H1559" s="1"/>
      <c r="I1559" s="1"/>
      <c r="J1559" s="1"/>
      <c r="K1559" s="1"/>
      <c r="L1559" s="1"/>
      <c r="M1559" s="1"/>
      <c r="N1559" s="1"/>
      <c r="O1559" s="1"/>
      <c r="P1559" s="1"/>
      <c r="Q1559" s="1"/>
      <c r="R1559" s="1"/>
      <c r="S1559" s="1"/>
      <c r="T1559" s="1"/>
    </row>
    <row r="1560" spans="1:20">
      <c r="A1560" s="1"/>
      <c r="B1560" s="1"/>
      <c r="C1560" s="1"/>
      <c r="D1560" s="1"/>
      <c r="E1560" s="1"/>
      <c r="F1560" s="1"/>
      <c r="G1560" s="1"/>
      <c r="H1560" s="1"/>
      <c r="I1560" s="1"/>
      <c r="J1560" s="1"/>
      <c r="K1560" s="1"/>
      <c r="L1560" s="1"/>
      <c r="M1560" s="1"/>
      <c r="N1560" s="1"/>
      <c r="O1560" s="1"/>
      <c r="P1560" s="1"/>
      <c r="Q1560" s="1"/>
      <c r="R1560" s="1"/>
      <c r="S1560" s="1"/>
      <c r="T1560" s="1"/>
    </row>
    <row r="1561" spans="1:20">
      <c r="A1561" s="1"/>
      <c r="B1561" s="1"/>
      <c r="C1561" s="1"/>
      <c r="D1561" s="1"/>
      <c r="E1561" s="1"/>
      <c r="F1561" s="1"/>
      <c r="G1561" s="1"/>
      <c r="H1561" s="1"/>
      <c r="I1561" s="1"/>
      <c r="J1561" s="1"/>
      <c r="K1561" s="1"/>
      <c r="L1561" s="1"/>
      <c r="M1561" s="1"/>
      <c r="N1561" s="1"/>
      <c r="O1561" s="1"/>
      <c r="P1561" s="1"/>
      <c r="Q1561" s="1"/>
      <c r="R1561" s="1"/>
      <c r="S1561" s="1"/>
      <c r="T1561" s="1"/>
    </row>
    <row r="1562" spans="1:20">
      <c r="A1562" s="1"/>
      <c r="B1562" s="1"/>
      <c r="C1562" s="1"/>
      <c r="D1562" s="1"/>
      <c r="E1562" s="1"/>
      <c r="F1562" s="1"/>
      <c r="G1562" s="1"/>
      <c r="H1562" s="1"/>
      <c r="I1562" s="1"/>
      <c r="J1562" s="1"/>
      <c r="K1562" s="1"/>
      <c r="L1562" s="1"/>
      <c r="M1562" s="1"/>
      <c r="N1562" s="1"/>
      <c r="O1562" s="1"/>
      <c r="P1562" s="1"/>
      <c r="Q1562" s="1"/>
      <c r="R1562" s="1"/>
      <c r="S1562" s="1"/>
      <c r="T1562" s="1"/>
    </row>
    <row r="1563" spans="1:20">
      <c r="A1563" s="1"/>
      <c r="B1563" s="1"/>
      <c r="C1563" s="1"/>
      <c r="D1563" s="1"/>
      <c r="E1563" s="1"/>
      <c r="F1563" s="1"/>
      <c r="G1563" s="1"/>
      <c r="H1563" s="1"/>
      <c r="I1563" s="1"/>
      <c r="J1563" s="1"/>
      <c r="K1563" s="1"/>
      <c r="L1563" s="1"/>
      <c r="M1563" s="1"/>
      <c r="N1563" s="1"/>
      <c r="O1563" s="1"/>
      <c r="P1563" s="1"/>
      <c r="Q1563" s="1"/>
      <c r="R1563" s="1"/>
      <c r="S1563" s="1"/>
      <c r="T1563" s="1"/>
    </row>
    <row r="1564" spans="1:20">
      <c r="A1564" s="1"/>
      <c r="B1564" s="1"/>
      <c r="C1564" s="1"/>
      <c r="D1564" s="1"/>
      <c r="E1564" s="1"/>
      <c r="F1564" s="1"/>
      <c r="G1564" s="1"/>
      <c r="H1564" s="1"/>
      <c r="I1564" s="1"/>
      <c r="J1564" s="1"/>
      <c r="K1564" s="1"/>
      <c r="L1564" s="1"/>
      <c r="M1564" s="1"/>
      <c r="N1564" s="1"/>
      <c r="O1564" s="1"/>
      <c r="P1564" s="1"/>
      <c r="Q1564" s="1"/>
      <c r="R1564" s="1"/>
      <c r="S1564" s="1"/>
      <c r="T1564" s="1"/>
    </row>
    <row r="1565" spans="1:20">
      <c r="A1565" s="1"/>
      <c r="B1565" s="1"/>
      <c r="C1565" s="1"/>
      <c r="D1565" s="1"/>
      <c r="E1565" s="1"/>
      <c r="F1565" s="1"/>
      <c r="G1565" s="1"/>
      <c r="H1565" s="1"/>
      <c r="I1565" s="1"/>
      <c r="J1565" s="1"/>
      <c r="K1565" s="1"/>
      <c r="L1565" s="1"/>
      <c r="M1565" s="1"/>
      <c r="N1565" s="1"/>
      <c r="O1565" s="1"/>
      <c r="P1565" s="1"/>
      <c r="Q1565" s="1"/>
      <c r="R1565" s="1"/>
      <c r="S1565" s="1"/>
      <c r="T1565" s="1"/>
    </row>
    <row r="1566" spans="1:20">
      <c r="A1566" s="1"/>
      <c r="B1566" s="1"/>
      <c r="C1566" s="1"/>
      <c r="D1566" s="1"/>
      <c r="E1566" s="1"/>
      <c r="F1566" s="1"/>
      <c r="G1566" s="1"/>
      <c r="H1566" s="1"/>
      <c r="I1566" s="1"/>
      <c r="J1566" s="1"/>
      <c r="K1566" s="1"/>
      <c r="L1566" s="1"/>
      <c r="M1566" s="1"/>
      <c r="N1566" s="1"/>
      <c r="O1566" s="1"/>
      <c r="P1566" s="1"/>
      <c r="Q1566" s="1"/>
      <c r="R1566" s="1"/>
      <c r="S1566" s="1"/>
      <c r="T1566" s="1"/>
    </row>
    <row r="1567" spans="1:20">
      <c r="A1567" s="1"/>
      <c r="B1567" s="1"/>
      <c r="C1567" s="1"/>
      <c r="D1567" s="1"/>
      <c r="E1567" s="1"/>
      <c r="F1567" s="1"/>
      <c r="G1567" s="1"/>
      <c r="H1567" s="1"/>
      <c r="I1567" s="1"/>
      <c r="J1567" s="1"/>
      <c r="K1567" s="1"/>
      <c r="L1567" s="1"/>
      <c r="M1567" s="1"/>
      <c r="N1567" s="1"/>
      <c r="O1567" s="1"/>
      <c r="P1567" s="1"/>
      <c r="Q1567" s="1"/>
      <c r="R1567" s="1"/>
      <c r="S1567" s="1"/>
      <c r="T1567" s="1"/>
    </row>
    <row r="1568" spans="1:20">
      <c r="A1568" s="1"/>
      <c r="B1568" s="1"/>
      <c r="C1568" s="1"/>
      <c r="D1568" s="1"/>
      <c r="E1568" s="1"/>
      <c r="F1568" s="1"/>
      <c r="G1568" s="1"/>
      <c r="H1568" s="1"/>
      <c r="I1568" s="1"/>
      <c r="J1568" s="1"/>
      <c r="K1568" s="1"/>
      <c r="L1568" s="1"/>
      <c r="M1568" s="1"/>
      <c r="N1568" s="1"/>
      <c r="O1568" s="1"/>
      <c r="P1568" s="1"/>
      <c r="Q1568" s="1"/>
      <c r="R1568" s="1"/>
      <c r="S1568" s="1"/>
      <c r="T1568" s="1"/>
    </row>
    <row r="1569" spans="1:20">
      <c r="A1569" s="1"/>
      <c r="B1569" s="1"/>
      <c r="C1569" s="1"/>
      <c r="D1569" s="1"/>
      <c r="E1569" s="1"/>
      <c r="F1569" s="1"/>
      <c r="G1569" s="1"/>
      <c r="H1569" s="1"/>
      <c r="I1569" s="1"/>
      <c r="J1569" s="1"/>
      <c r="K1569" s="1"/>
      <c r="L1569" s="1"/>
      <c r="M1569" s="1"/>
      <c r="N1569" s="1"/>
      <c r="O1569" s="1"/>
      <c r="P1569" s="1"/>
      <c r="Q1569" s="1"/>
      <c r="R1569" s="1"/>
      <c r="S1569" s="1"/>
      <c r="T1569" s="1"/>
    </row>
    <row r="1570" spans="1:20">
      <c r="A1570" s="1"/>
      <c r="B1570" s="1"/>
      <c r="C1570" s="1"/>
      <c r="D1570" s="1"/>
      <c r="E1570" s="1"/>
      <c r="F1570" s="1"/>
      <c r="G1570" s="1"/>
      <c r="H1570" s="1"/>
      <c r="I1570" s="1"/>
      <c r="J1570" s="1"/>
      <c r="K1570" s="1"/>
      <c r="L1570" s="1"/>
      <c r="M1570" s="1"/>
      <c r="N1570" s="1"/>
      <c r="O1570" s="1"/>
      <c r="P1570" s="1"/>
      <c r="Q1570" s="1"/>
      <c r="R1570" s="1"/>
      <c r="S1570" s="1"/>
      <c r="T1570" s="1"/>
    </row>
    <row r="1571" spans="1:20">
      <c r="A1571" s="1"/>
      <c r="B1571" s="1"/>
      <c r="C1571" s="1"/>
      <c r="D1571" s="1"/>
      <c r="E1571" s="1"/>
      <c r="F1571" s="1"/>
      <c r="G1571" s="1"/>
      <c r="H1571" s="1"/>
      <c r="I1571" s="1"/>
      <c r="J1571" s="1"/>
      <c r="K1571" s="1"/>
      <c r="L1571" s="1"/>
      <c r="M1571" s="1"/>
      <c r="N1571" s="1"/>
      <c r="O1571" s="1"/>
      <c r="P1571" s="1"/>
      <c r="Q1571" s="1"/>
      <c r="R1571" s="1"/>
      <c r="S1571" s="1"/>
      <c r="T1571" s="1"/>
    </row>
    <row r="1572" spans="1:20">
      <c r="A1572" s="1"/>
      <c r="B1572" s="1"/>
      <c r="C1572" s="1"/>
      <c r="D1572" s="1"/>
      <c r="E1572" s="1"/>
      <c r="F1572" s="1"/>
      <c r="G1572" s="1"/>
      <c r="H1572" s="1"/>
      <c r="I1572" s="1"/>
      <c r="J1572" s="1"/>
      <c r="K1572" s="1"/>
      <c r="L1572" s="1"/>
      <c r="M1572" s="1"/>
      <c r="N1572" s="1"/>
      <c r="O1572" s="1"/>
      <c r="P1572" s="1"/>
      <c r="Q1572" s="1"/>
      <c r="R1572" s="1"/>
      <c r="S1572" s="1"/>
      <c r="T1572" s="1"/>
    </row>
    <row r="1573" spans="1:20">
      <c r="A1573" s="1"/>
      <c r="B1573" s="1"/>
      <c r="C1573" s="1"/>
      <c r="D1573" s="1"/>
      <c r="E1573" s="1"/>
      <c r="F1573" s="1"/>
      <c r="G1573" s="1"/>
      <c r="H1573" s="1"/>
      <c r="I1573" s="1"/>
      <c r="J1573" s="1"/>
      <c r="K1573" s="1"/>
      <c r="L1573" s="1"/>
      <c r="M1573" s="1"/>
      <c r="N1573" s="1"/>
      <c r="O1573" s="1"/>
      <c r="P1573" s="1"/>
      <c r="Q1573" s="1"/>
      <c r="R1573" s="1"/>
      <c r="S1573" s="1"/>
      <c r="T1573" s="1"/>
    </row>
    <row r="1574" spans="1:20">
      <c r="A1574" s="1"/>
      <c r="B1574" s="1"/>
      <c r="C1574" s="1"/>
      <c r="D1574" s="1"/>
      <c r="E1574" s="1"/>
      <c r="F1574" s="1"/>
      <c r="G1574" s="1"/>
      <c r="H1574" s="1"/>
      <c r="I1574" s="1"/>
      <c r="J1574" s="1"/>
      <c r="K1574" s="1"/>
      <c r="L1574" s="1"/>
      <c r="M1574" s="1"/>
      <c r="N1574" s="1"/>
      <c r="O1574" s="1"/>
      <c r="P1574" s="1"/>
      <c r="Q1574" s="1"/>
      <c r="R1574" s="1"/>
      <c r="S1574" s="1"/>
      <c r="T1574" s="1"/>
    </row>
    <row r="1575" spans="1:20">
      <c r="A1575" s="1"/>
      <c r="B1575" s="1"/>
      <c r="C1575" s="1"/>
      <c r="D1575" s="1"/>
      <c r="E1575" s="1"/>
      <c r="F1575" s="1"/>
      <c r="G1575" s="1"/>
      <c r="H1575" s="1"/>
      <c r="I1575" s="1"/>
      <c r="J1575" s="1"/>
      <c r="K1575" s="1"/>
      <c r="L1575" s="1"/>
      <c r="M1575" s="1"/>
      <c r="N1575" s="1"/>
      <c r="O1575" s="1"/>
      <c r="P1575" s="1"/>
      <c r="Q1575" s="1"/>
      <c r="R1575" s="1"/>
      <c r="S1575" s="1"/>
      <c r="T1575" s="1"/>
    </row>
    <row r="1576" spans="1:20">
      <c r="A1576" s="1"/>
      <c r="B1576" s="1"/>
      <c r="C1576" s="1"/>
      <c r="D1576" s="1"/>
      <c r="E1576" s="1"/>
      <c r="F1576" s="1"/>
      <c r="G1576" s="1"/>
      <c r="H1576" s="1"/>
      <c r="I1576" s="1"/>
      <c r="J1576" s="1"/>
      <c r="K1576" s="1"/>
      <c r="L1576" s="1"/>
      <c r="M1576" s="1"/>
      <c r="N1576" s="1"/>
      <c r="O1576" s="1"/>
      <c r="P1576" s="1"/>
      <c r="Q1576" s="1"/>
      <c r="R1576" s="1"/>
      <c r="S1576" s="1"/>
      <c r="T1576" s="1"/>
    </row>
    <row r="1577" spans="1:20">
      <c r="A1577" s="1"/>
      <c r="B1577" s="1"/>
      <c r="C1577" s="1"/>
      <c r="D1577" s="1"/>
      <c r="E1577" s="1"/>
      <c r="F1577" s="1"/>
      <c r="G1577" s="1"/>
      <c r="H1577" s="1"/>
      <c r="I1577" s="1"/>
      <c r="J1577" s="1"/>
      <c r="K1577" s="1"/>
      <c r="L1577" s="1"/>
      <c r="M1577" s="1"/>
      <c r="N1577" s="1"/>
      <c r="O1577" s="1"/>
      <c r="P1577" s="1"/>
      <c r="Q1577" s="1"/>
      <c r="R1577" s="1"/>
      <c r="S1577" s="1"/>
      <c r="T1577" s="1"/>
    </row>
    <row r="1578" spans="1:20">
      <c r="A1578" s="1"/>
      <c r="B1578" s="1"/>
      <c r="C1578" s="1"/>
      <c r="D1578" s="1"/>
      <c r="E1578" s="1"/>
      <c r="F1578" s="1"/>
      <c r="G1578" s="1"/>
      <c r="H1578" s="1"/>
      <c r="I1578" s="1"/>
      <c r="J1578" s="1"/>
      <c r="K1578" s="1"/>
      <c r="L1578" s="1"/>
      <c r="M1578" s="1"/>
      <c r="N1578" s="1"/>
      <c r="O1578" s="1"/>
      <c r="P1578" s="1"/>
      <c r="Q1578" s="1"/>
      <c r="R1578" s="1"/>
      <c r="S1578" s="1"/>
      <c r="T1578" s="1"/>
    </row>
    <row r="1579" spans="1:20">
      <c r="A1579" s="1"/>
      <c r="B1579" s="1"/>
      <c r="C1579" s="1"/>
      <c r="D1579" s="1"/>
      <c r="E1579" s="1"/>
      <c r="F1579" s="1"/>
      <c r="G1579" s="1"/>
      <c r="H1579" s="1"/>
      <c r="I1579" s="1"/>
      <c r="J1579" s="1"/>
      <c r="K1579" s="1"/>
      <c r="L1579" s="1"/>
      <c r="M1579" s="1"/>
      <c r="N1579" s="1"/>
      <c r="O1579" s="1"/>
      <c r="P1579" s="1"/>
      <c r="Q1579" s="1"/>
      <c r="R1579" s="1"/>
      <c r="S1579" s="1"/>
      <c r="T1579" s="1"/>
    </row>
    <row r="1580" spans="1:20">
      <c r="A1580" s="1"/>
      <c r="B1580" s="1"/>
      <c r="C1580" s="1"/>
      <c r="D1580" s="1"/>
      <c r="E1580" s="1"/>
      <c r="F1580" s="1"/>
      <c r="G1580" s="1"/>
      <c r="H1580" s="1"/>
      <c r="I1580" s="1"/>
      <c r="J1580" s="1"/>
      <c r="K1580" s="1"/>
      <c r="L1580" s="1"/>
      <c r="M1580" s="1"/>
      <c r="N1580" s="1"/>
      <c r="O1580" s="1"/>
      <c r="P1580" s="1"/>
      <c r="Q1580" s="1"/>
      <c r="R1580" s="1"/>
      <c r="S1580" s="1"/>
      <c r="T1580" s="1"/>
    </row>
    <row r="1581" spans="1:20">
      <c r="A1581" s="1"/>
      <c r="B1581" s="1"/>
      <c r="C1581" s="1"/>
      <c r="D1581" s="1"/>
      <c r="E1581" s="1"/>
      <c r="F1581" s="1"/>
      <c r="G1581" s="1"/>
      <c r="H1581" s="1"/>
      <c r="I1581" s="1"/>
      <c r="J1581" s="1"/>
      <c r="K1581" s="1"/>
      <c r="L1581" s="1"/>
      <c r="M1581" s="1"/>
      <c r="N1581" s="1"/>
      <c r="O1581" s="1"/>
      <c r="P1581" s="1"/>
      <c r="Q1581" s="1"/>
      <c r="R1581" s="1"/>
      <c r="S1581" s="1"/>
      <c r="T1581" s="1"/>
    </row>
    <row r="1582" spans="1:20">
      <c r="A1582" s="1"/>
      <c r="B1582" s="1"/>
      <c r="C1582" s="1"/>
      <c r="D1582" s="1"/>
      <c r="E1582" s="1"/>
      <c r="F1582" s="1"/>
      <c r="G1582" s="1"/>
      <c r="H1582" s="1"/>
      <c r="I1582" s="1"/>
      <c r="J1582" s="1"/>
      <c r="K1582" s="1"/>
      <c r="L1582" s="1"/>
      <c r="M1582" s="1"/>
      <c r="N1582" s="1"/>
      <c r="O1582" s="1"/>
      <c r="P1582" s="1"/>
      <c r="Q1582" s="1"/>
      <c r="R1582" s="1"/>
      <c r="S1582" s="1"/>
      <c r="T1582" s="1"/>
    </row>
    <row r="1583" spans="1:20">
      <c r="A1583" s="1"/>
      <c r="B1583" s="1"/>
      <c r="C1583" s="1"/>
      <c r="D1583" s="1"/>
      <c r="E1583" s="1"/>
      <c r="F1583" s="1"/>
      <c r="G1583" s="1"/>
      <c r="H1583" s="1"/>
      <c r="I1583" s="1"/>
      <c r="J1583" s="1"/>
      <c r="K1583" s="1"/>
      <c r="L1583" s="1"/>
      <c r="M1583" s="1"/>
      <c r="N1583" s="1"/>
      <c r="O1583" s="1"/>
      <c r="P1583" s="1"/>
      <c r="Q1583" s="1"/>
      <c r="R1583" s="1"/>
      <c r="S1583" s="1"/>
      <c r="T1583" s="1"/>
    </row>
    <row r="1584" spans="1:20">
      <c r="A1584" s="1"/>
      <c r="B1584" s="1"/>
      <c r="C1584" s="1"/>
      <c r="D1584" s="1"/>
      <c r="E1584" s="1"/>
      <c r="F1584" s="1"/>
      <c r="G1584" s="1"/>
      <c r="H1584" s="1"/>
      <c r="I1584" s="1"/>
      <c r="J1584" s="1"/>
      <c r="K1584" s="1"/>
      <c r="L1584" s="1"/>
      <c r="M1584" s="1"/>
      <c r="N1584" s="1"/>
      <c r="O1584" s="1"/>
      <c r="P1584" s="1"/>
      <c r="Q1584" s="1"/>
      <c r="R1584" s="1"/>
      <c r="S1584" s="1"/>
      <c r="T1584" s="1"/>
    </row>
    <row r="1585" spans="1:20">
      <c r="A1585" s="1"/>
      <c r="B1585" s="1"/>
      <c r="C1585" s="1"/>
      <c r="D1585" s="1"/>
      <c r="E1585" s="1"/>
      <c r="F1585" s="1"/>
      <c r="G1585" s="1"/>
      <c r="H1585" s="1"/>
      <c r="I1585" s="1"/>
      <c r="J1585" s="1"/>
      <c r="K1585" s="1"/>
      <c r="L1585" s="1"/>
      <c r="M1585" s="1"/>
      <c r="N1585" s="1"/>
      <c r="O1585" s="1"/>
      <c r="P1585" s="1"/>
      <c r="Q1585" s="1"/>
      <c r="R1585" s="1"/>
      <c r="S1585" s="1"/>
      <c r="T1585" s="1"/>
    </row>
    <row r="1586" spans="1:20">
      <c r="A1586" s="1"/>
      <c r="B1586" s="1"/>
      <c r="C1586" s="1"/>
      <c r="D1586" s="1"/>
      <c r="E1586" s="1"/>
      <c r="F1586" s="1"/>
      <c r="G1586" s="1"/>
      <c r="H1586" s="1"/>
      <c r="I1586" s="1"/>
      <c r="J1586" s="1"/>
      <c r="K1586" s="1"/>
      <c r="L1586" s="1"/>
      <c r="M1586" s="1"/>
      <c r="N1586" s="1"/>
      <c r="O1586" s="1"/>
      <c r="P1586" s="1"/>
      <c r="Q1586" s="1"/>
      <c r="R1586" s="1"/>
      <c r="S1586" s="1"/>
      <c r="T1586" s="1"/>
    </row>
    <row r="1587" spans="1:20">
      <c r="A1587" s="1"/>
      <c r="B1587" s="1"/>
      <c r="C1587" s="1"/>
      <c r="D1587" s="1"/>
      <c r="E1587" s="1"/>
      <c r="F1587" s="1"/>
      <c r="G1587" s="1"/>
      <c r="H1587" s="1"/>
      <c r="I1587" s="1"/>
      <c r="J1587" s="1"/>
      <c r="K1587" s="1"/>
      <c r="L1587" s="1"/>
      <c r="M1587" s="1"/>
      <c r="N1587" s="1"/>
      <c r="O1587" s="1"/>
      <c r="P1587" s="1"/>
      <c r="Q1587" s="1"/>
      <c r="R1587" s="1"/>
      <c r="S1587" s="1"/>
      <c r="T1587" s="1"/>
    </row>
    <row r="1588" spans="1:20">
      <c r="A1588" s="1"/>
      <c r="B1588" s="1"/>
      <c r="C1588" s="1"/>
      <c r="D1588" s="1"/>
      <c r="E1588" s="1"/>
      <c r="F1588" s="1"/>
      <c r="G1588" s="1"/>
      <c r="H1588" s="1"/>
      <c r="I1588" s="1"/>
      <c r="J1588" s="1"/>
      <c r="K1588" s="1"/>
      <c r="L1588" s="1"/>
      <c r="M1588" s="1"/>
      <c r="N1588" s="1"/>
      <c r="O1588" s="1"/>
      <c r="P1588" s="1"/>
      <c r="Q1588" s="1"/>
      <c r="R1588" s="1"/>
      <c r="S1588" s="1"/>
      <c r="T1588" s="1"/>
    </row>
    <row r="1589" spans="1:20">
      <c r="A1589" s="1"/>
      <c r="B1589" s="1"/>
      <c r="C1589" s="1"/>
      <c r="D1589" s="1"/>
      <c r="E1589" s="1"/>
      <c r="F1589" s="1"/>
      <c r="G1589" s="1"/>
      <c r="H1589" s="1"/>
      <c r="I1589" s="1"/>
      <c r="J1589" s="1"/>
      <c r="K1589" s="1"/>
      <c r="L1589" s="1"/>
      <c r="M1589" s="1"/>
      <c r="N1589" s="1"/>
      <c r="O1589" s="1"/>
      <c r="P1589" s="1"/>
      <c r="Q1589" s="1"/>
      <c r="R1589" s="1"/>
      <c r="S1589" s="1"/>
      <c r="T1589" s="1"/>
    </row>
    <row r="1590" spans="1:20">
      <c r="A1590" s="1"/>
      <c r="B1590" s="1"/>
      <c r="C1590" s="1"/>
      <c r="D1590" s="1"/>
      <c r="E1590" s="1"/>
      <c r="F1590" s="1"/>
      <c r="G1590" s="1"/>
      <c r="H1590" s="1"/>
      <c r="I1590" s="1"/>
      <c r="J1590" s="1"/>
      <c r="K1590" s="1"/>
      <c r="L1590" s="1"/>
      <c r="M1590" s="1"/>
      <c r="N1590" s="1"/>
      <c r="O1590" s="1"/>
      <c r="P1590" s="1"/>
      <c r="Q1590" s="1"/>
      <c r="R1590" s="1"/>
      <c r="S1590" s="1"/>
      <c r="T1590" s="1"/>
    </row>
    <row r="1591" spans="1:20">
      <c r="A1591" s="1"/>
      <c r="B1591" s="1"/>
      <c r="C1591" s="1"/>
      <c r="D1591" s="1"/>
      <c r="E1591" s="1"/>
      <c r="F1591" s="1"/>
      <c r="G1591" s="1"/>
      <c r="H1591" s="1"/>
      <c r="I1591" s="1"/>
      <c r="J1591" s="1"/>
      <c r="K1591" s="1"/>
      <c r="L1591" s="1"/>
      <c r="M1591" s="1"/>
      <c r="N1591" s="1"/>
      <c r="O1591" s="1"/>
      <c r="P1591" s="1"/>
      <c r="Q1591" s="1"/>
      <c r="R1591" s="1"/>
      <c r="S1591" s="1"/>
      <c r="T1591" s="1"/>
    </row>
    <row r="1592" spans="1:20">
      <c r="A1592" s="1"/>
      <c r="B1592" s="1"/>
      <c r="C1592" s="1"/>
      <c r="D1592" s="1"/>
      <c r="E1592" s="1"/>
      <c r="F1592" s="1"/>
      <c r="G1592" s="1"/>
      <c r="H1592" s="1"/>
      <c r="I1592" s="1"/>
      <c r="J1592" s="1"/>
      <c r="K1592" s="1"/>
      <c r="L1592" s="1"/>
      <c r="M1592" s="1"/>
      <c r="N1592" s="1"/>
      <c r="O1592" s="1"/>
      <c r="P1592" s="1"/>
      <c r="Q1592" s="1"/>
      <c r="R1592" s="1"/>
      <c r="S1592" s="1"/>
      <c r="T1592" s="1"/>
    </row>
    <row r="1593" spans="1:20">
      <c r="A1593" s="1"/>
      <c r="B1593" s="1"/>
      <c r="C1593" s="1"/>
      <c r="D1593" s="1"/>
      <c r="E1593" s="1"/>
      <c r="F1593" s="1"/>
      <c r="G1593" s="1"/>
      <c r="H1593" s="1"/>
      <c r="I1593" s="1"/>
      <c r="J1593" s="1"/>
      <c r="K1593" s="1"/>
      <c r="L1593" s="1"/>
      <c r="M1593" s="1"/>
      <c r="N1593" s="1"/>
      <c r="O1593" s="1"/>
      <c r="P1593" s="1"/>
      <c r="Q1593" s="1"/>
      <c r="R1593" s="1"/>
      <c r="S1593" s="1"/>
      <c r="T1593" s="1"/>
    </row>
    <row r="1594" spans="1:20">
      <c r="A1594" s="1"/>
      <c r="B1594" s="1"/>
      <c r="C1594" s="1"/>
      <c r="D1594" s="1"/>
      <c r="E1594" s="1"/>
      <c r="F1594" s="1"/>
      <c r="G1594" s="1"/>
      <c r="H1594" s="1"/>
      <c r="I1594" s="1"/>
      <c r="J1594" s="1"/>
      <c r="K1594" s="1"/>
      <c r="L1594" s="1"/>
      <c r="M1594" s="1"/>
      <c r="N1594" s="1"/>
      <c r="O1594" s="1"/>
      <c r="P1594" s="1"/>
      <c r="Q1594" s="1"/>
      <c r="R1594" s="1"/>
      <c r="S1594" s="1"/>
      <c r="T1594" s="1"/>
    </row>
    <row r="1595" spans="1:20">
      <c r="A1595" s="1"/>
      <c r="B1595" s="1"/>
      <c r="C1595" s="1"/>
      <c r="D1595" s="1"/>
      <c r="E1595" s="1"/>
      <c r="F1595" s="1"/>
      <c r="G1595" s="1"/>
      <c r="H1595" s="1"/>
      <c r="I1595" s="1"/>
      <c r="J1595" s="1"/>
      <c r="K1595" s="1"/>
      <c r="L1595" s="1"/>
      <c r="M1595" s="1"/>
      <c r="N1595" s="1"/>
      <c r="O1595" s="1"/>
      <c r="P1595" s="1"/>
      <c r="Q1595" s="1"/>
      <c r="R1595" s="1"/>
      <c r="S1595" s="1"/>
      <c r="T1595" s="1"/>
    </row>
    <row r="1596" spans="1:20">
      <c r="A1596" s="1"/>
      <c r="B1596" s="1"/>
      <c r="C1596" s="1"/>
      <c r="D1596" s="1"/>
      <c r="E1596" s="1"/>
      <c r="F1596" s="1"/>
      <c r="G1596" s="1"/>
      <c r="H1596" s="1"/>
      <c r="I1596" s="1"/>
      <c r="J1596" s="1"/>
      <c r="K1596" s="1"/>
      <c r="L1596" s="1"/>
      <c r="M1596" s="1"/>
      <c r="N1596" s="1"/>
      <c r="O1596" s="1"/>
      <c r="P1596" s="1"/>
      <c r="Q1596" s="1"/>
      <c r="R1596" s="1"/>
      <c r="S1596" s="1"/>
      <c r="T1596" s="1"/>
    </row>
    <row r="1597" spans="1:20">
      <c r="A1597" s="1"/>
      <c r="B1597" s="1"/>
      <c r="C1597" s="1"/>
      <c r="D1597" s="1"/>
      <c r="E1597" s="1"/>
      <c r="F1597" s="1"/>
      <c r="G1597" s="1"/>
      <c r="H1597" s="1"/>
      <c r="I1597" s="1"/>
      <c r="J1597" s="1"/>
      <c r="K1597" s="1"/>
      <c r="L1597" s="1"/>
      <c r="M1597" s="1"/>
      <c r="N1597" s="1"/>
      <c r="O1597" s="1"/>
      <c r="P1597" s="1"/>
      <c r="Q1597" s="1"/>
      <c r="R1597" s="1"/>
      <c r="S1597" s="1"/>
      <c r="T1597" s="1"/>
    </row>
    <row r="1598" spans="1:20">
      <c r="A1598" s="1"/>
      <c r="B1598" s="1"/>
      <c r="C1598" s="1"/>
      <c r="D1598" s="1"/>
      <c r="E1598" s="1"/>
      <c r="F1598" s="1"/>
      <c r="G1598" s="1"/>
      <c r="H1598" s="1"/>
      <c r="I1598" s="1"/>
      <c r="J1598" s="1"/>
      <c r="K1598" s="1"/>
      <c r="L1598" s="1"/>
      <c r="M1598" s="1"/>
      <c r="N1598" s="1"/>
      <c r="O1598" s="1"/>
      <c r="P1598" s="1"/>
      <c r="Q1598" s="1"/>
      <c r="R1598" s="1"/>
      <c r="S1598" s="1"/>
      <c r="T1598" s="1"/>
    </row>
    <row r="1599" spans="1:20">
      <c r="A1599" s="1"/>
      <c r="B1599" s="1"/>
      <c r="C1599" s="1"/>
      <c r="D1599" s="1"/>
      <c r="E1599" s="1"/>
      <c r="F1599" s="1"/>
      <c r="G1599" s="1"/>
      <c r="H1599" s="1"/>
      <c r="I1599" s="1"/>
      <c r="J1599" s="1"/>
      <c r="K1599" s="1"/>
      <c r="L1599" s="1"/>
      <c r="M1599" s="1"/>
      <c r="N1599" s="1"/>
      <c r="O1599" s="1"/>
      <c r="P1599" s="1"/>
      <c r="Q1599" s="1"/>
      <c r="R1599" s="1"/>
      <c r="S1599" s="1"/>
      <c r="T1599" s="1"/>
    </row>
    <row r="1600" spans="1:20">
      <c r="A1600" s="1"/>
      <c r="B1600" s="1"/>
      <c r="C1600" s="1"/>
      <c r="D1600" s="1"/>
      <c r="E1600" s="1"/>
      <c r="F1600" s="1"/>
      <c r="G1600" s="1"/>
      <c r="H1600" s="1"/>
      <c r="I1600" s="1"/>
      <c r="J1600" s="1"/>
      <c r="K1600" s="1"/>
      <c r="L1600" s="1"/>
      <c r="M1600" s="1"/>
      <c r="N1600" s="1"/>
      <c r="O1600" s="1"/>
      <c r="P1600" s="1"/>
      <c r="Q1600" s="1"/>
      <c r="R1600" s="1"/>
      <c r="S1600" s="1"/>
      <c r="T1600" s="1"/>
    </row>
    <row r="1601" spans="1:20">
      <c r="A1601" s="1"/>
      <c r="B1601" s="1"/>
      <c r="C1601" s="1"/>
      <c r="D1601" s="1"/>
      <c r="E1601" s="1"/>
      <c r="F1601" s="1"/>
      <c r="G1601" s="1"/>
      <c r="H1601" s="1"/>
      <c r="I1601" s="1"/>
      <c r="J1601" s="1"/>
      <c r="K1601" s="1"/>
      <c r="L1601" s="1"/>
      <c r="M1601" s="1"/>
      <c r="N1601" s="1"/>
      <c r="O1601" s="1"/>
      <c r="P1601" s="1"/>
      <c r="Q1601" s="1"/>
      <c r="R1601" s="1"/>
      <c r="S1601" s="1"/>
      <c r="T1601" s="1"/>
    </row>
    <row r="1602" spans="1:20">
      <c r="A1602" s="1"/>
      <c r="B1602" s="1"/>
      <c r="C1602" s="1"/>
      <c r="D1602" s="1"/>
      <c r="E1602" s="1"/>
      <c r="F1602" s="1"/>
      <c r="G1602" s="1"/>
      <c r="H1602" s="1"/>
      <c r="I1602" s="1"/>
      <c r="J1602" s="1"/>
      <c r="K1602" s="1"/>
      <c r="L1602" s="1"/>
      <c r="M1602" s="1"/>
      <c r="N1602" s="1"/>
      <c r="O1602" s="1"/>
      <c r="P1602" s="1"/>
      <c r="Q1602" s="1"/>
      <c r="R1602" s="1"/>
      <c r="S1602" s="1"/>
      <c r="T1602" s="1"/>
    </row>
    <row r="1603" spans="1:20">
      <c r="A1603" s="1"/>
      <c r="B1603" s="1"/>
      <c r="C1603" s="1"/>
      <c r="D1603" s="1"/>
      <c r="E1603" s="1"/>
      <c r="F1603" s="1"/>
      <c r="G1603" s="1"/>
      <c r="H1603" s="1"/>
      <c r="I1603" s="1"/>
      <c r="J1603" s="1"/>
      <c r="K1603" s="1"/>
      <c r="L1603" s="1"/>
      <c r="M1603" s="1"/>
      <c r="N1603" s="1"/>
      <c r="O1603" s="1"/>
      <c r="P1603" s="1"/>
      <c r="Q1603" s="1"/>
      <c r="R1603" s="1"/>
      <c r="S1603" s="1"/>
      <c r="T1603" s="1"/>
    </row>
    <row r="1604" spans="1:20">
      <c r="A1604" s="1"/>
      <c r="B1604" s="1"/>
      <c r="C1604" s="1"/>
      <c r="D1604" s="1"/>
      <c r="E1604" s="1"/>
      <c r="F1604" s="1"/>
      <c r="G1604" s="1"/>
      <c r="H1604" s="1"/>
      <c r="I1604" s="1"/>
      <c r="J1604" s="1"/>
      <c r="K1604" s="1"/>
      <c r="L1604" s="1"/>
      <c r="M1604" s="1"/>
      <c r="N1604" s="1"/>
      <c r="O1604" s="1"/>
      <c r="P1604" s="1"/>
      <c r="Q1604" s="1"/>
      <c r="R1604" s="1"/>
      <c r="S1604" s="1"/>
      <c r="T1604" s="1"/>
    </row>
    <row r="1605" spans="1:20">
      <c r="A1605" s="1"/>
      <c r="B1605" s="1"/>
      <c r="C1605" s="1"/>
      <c r="D1605" s="1"/>
      <c r="E1605" s="1"/>
      <c r="F1605" s="1"/>
      <c r="G1605" s="1"/>
      <c r="H1605" s="1"/>
      <c r="I1605" s="1"/>
      <c r="J1605" s="1"/>
      <c r="K1605" s="1"/>
      <c r="L1605" s="1"/>
      <c r="M1605" s="1"/>
      <c r="N1605" s="1"/>
      <c r="O1605" s="1"/>
      <c r="P1605" s="1"/>
      <c r="Q1605" s="1"/>
      <c r="R1605" s="1"/>
      <c r="S1605" s="1"/>
      <c r="T1605" s="1"/>
    </row>
    <row r="1606" spans="1:20">
      <c r="A1606" s="1"/>
      <c r="B1606" s="1"/>
      <c r="C1606" s="1"/>
      <c r="D1606" s="1"/>
      <c r="E1606" s="1"/>
      <c r="F1606" s="1"/>
      <c r="G1606" s="1"/>
      <c r="H1606" s="1"/>
      <c r="I1606" s="1"/>
      <c r="J1606" s="1"/>
      <c r="K1606" s="1"/>
      <c r="L1606" s="1"/>
      <c r="M1606" s="1"/>
      <c r="N1606" s="1"/>
      <c r="O1606" s="1"/>
      <c r="P1606" s="1"/>
      <c r="Q1606" s="1"/>
      <c r="R1606" s="1"/>
      <c r="S1606" s="1"/>
      <c r="T1606" s="1"/>
    </row>
    <row r="1607" spans="1:20">
      <c r="A1607" s="1"/>
      <c r="B1607" s="1"/>
      <c r="C1607" s="1"/>
      <c r="D1607" s="1"/>
      <c r="E1607" s="1"/>
      <c r="F1607" s="1"/>
      <c r="G1607" s="1"/>
      <c r="H1607" s="1"/>
      <c r="I1607" s="1"/>
      <c r="J1607" s="1"/>
      <c r="K1607" s="1"/>
      <c r="L1607" s="1"/>
      <c r="M1607" s="1"/>
      <c r="N1607" s="1"/>
      <c r="O1607" s="1"/>
      <c r="P1607" s="1"/>
      <c r="Q1607" s="1"/>
      <c r="R1607" s="1"/>
      <c r="S1607" s="1"/>
      <c r="T1607" s="1"/>
    </row>
    <row r="1608" spans="1:20">
      <c r="A1608" s="1"/>
      <c r="B1608" s="1"/>
      <c r="C1608" s="1"/>
      <c r="D1608" s="1"/>
      <c r="E1608" s="1"/>
      <c r="F1608" s="1"/>
      <c r="G1608" s="1"/>
      <c r="H1608" s="1"/>
      <c r="I1608" s="1"/>
      <c r="J1608" s="1"/>
      <c r="K1608" s="1"/>
      <c r="L1608" s="1"/>
      <c r="M1608" s="1"/>
      <c r="N1608" s="1"/>
      <c r="O1608" s="1"/>
      <c r="P1608" s="1"/>
      <c r="Q1608" s="1"/>
      <c r="R1608" s="1"/>
      <c r="S1608" s="1"/>
      <c r="T1608" s="1"/>
    </row>
    <row r="1609" spans="1:20">
      <c r="A1609" s="1"/>
      <c r="B1609" s="1"/>
      <c r="C1609" s="1"/>
      <c r="D1609" s="1"/>
      <c r="E1609" s="1"/>
      <c r="F1609" s="1"/>
      <c r="G1609" s="1"/>
      <c r="H1609" s="1"/>
      <c r="I1609" s="1"/>
      <c r="J1609" s="1"/>
      <c r="K1609" s="1"/>
      <c r="L1609" s="1"/>
      <c r="M1609" s="1"/>
      <c r="N1609" s="1"/>
      <c r="O1609" s="1"/>
      <c r="P1609" s="1"/>
      <c r="Q1609" s="1"/>
      <c r="R1609" s="1"/>
      <c r="S1609" s="1"/>
      <c r="T1609" s="1"/>
    </row>
    <row r="1610" spans="1:20">
      <c r="A1610" s="1"/>
      <c r="B1610" s="1"/>
      <c r="C1610" s="1"/>
      <c r="D1610" s="1"/>
      <c r="E1610" s="1"/>
      <c r="F1610" s="1"/>
      <c r="G1610" s="1"/>
      <c r="H1610" s="1"/>
      <c r="I1610" s="1"/>
      <c r="J1610" s="1"/>
      <c r="K1610" s="1"/>
      <c r="L1610" s="1"/>
      <c r="M1610" s="1"/>
      <c r="N1610" s="1"/>
      <c r="O1610" s="1"/>
      <c r="P1610" s="1"/>
      <c r="Q1610" s="1"/>
      <c r="R1610" s="1"/>
      <c r="S1610" s="1"/>
      <c r="T1610" s="1"/>
    </row>
    <row r="1611" spans="1:20">
      <c r="A1611" s="1"/>
      <c r="B1611" s="1"/>
      <c r="C1611" s="1"/>
      <c r="D1611" s="1"/>
      <c r="E1611" s="1"/>
      <c r="F1611" s="1"/>
      <c r="G1611" s="1"/>
      <c r="H1611" s="1"/>
      <c r="I1611" s="1"/>
      <c r="J1611" s="1"/>
      <c r="K1611" s="1"/>
      <c r="L1611" s="1"/>
      <c r="M1611" s="1"/>
      <c r="N1611" s="1"/>
      <c r="O1611" s="1"/>
      <c r="P1611" s="1"/>
      <c r="Q1611" s="1"/>
      <c r="R1611" s="1"/>
      <c r="S1611" s="1"/>
      <c r="T1611" s="1"/>
    </row>
    <row r="1612" spans="1:20">
      <c r="A1612" s="1"/>
      <c r="B1612" s="1"/>
      <c r="C1612" s="1"/>
      <c r="D1612" s="1"/>
      <c r="E1612" s="1"/>
      <c r="F1612" s="1"/>
      <c r="G1612" s="1"/>
      <c r="H1612" s="1"/>
      <c r="I1612" s="1"/>
      <c r="J1612" s="1"/>
      <c r="K1612" s="1"/>
      <c r="L1612" s="1"/>
      <c r="M1612" s="1"/>
      <c r="N1612" s="1"/>
      <c r="O1612" s="1"/>
      <c r="P1612" s="1"/>
      <c r="Q1612" s="1"/>
      <c r="R1612" s="1"/>
      <c r="S1612" s="1"/>
      <c r="T1612" s="1"/>
    </row>
    <row r="1613" spans="1:20">
      <c r="A1613" s="1"/>
      <c r="B1613" s="1"/>
      <c r="C1613" s="1"/>
      <c r="D1613" s="1"/>
      <c r="E1613" s="1"/>
      <c r="F1613" s="1"/>
      <c r="G1613" s="1"/>
      <c r="H1613" s="1"/>
      <c r="I1613" s="1"/>
      <c r="J1613" s="1"/>
      <c r="K1613" s="1"/>
      <c r="L1613" s="1"/>
      <c r="M1613" s="1"/>
      <c r="N1613" s="1"/>
      <c r="O1613" s="1"/>
      <c r="P1613" s="1"/>
      <c r="Q1613" s="1"/>
      <c r="R1613" s="1"/>
      <c r="S1613" s="1"/>
      <c r="T1613" s="1"/>
    </row>
    <row r="1614" spans="1:20">
      <c r="A1614" s="1"/>
      <c r="B1614" s="1"/>
      <c r="C1614" s="1"/>
      <c r="D1614" s="1"/>
      <c r="E1614" s="1"/>
      <c r="F1614" s="1"/>
      <c r="G1614" s="1"/>
      <c r="H1614" s="1"/>
      <c r="I1614" s="1"/>
      <c r="J1614" s="1"/>
      <c r="K1614" s="1"/>
      <c r="L1614" s="1"/>
      <c r="M1614" s="1"/>
      <c r="N1614" s="1"/>
      <c r="O1614" s="1"/>
      <c r="P1614" s="1"/>
      <c r="Q1614" s="1"/>
      <c r="R1614" s="1"/>
      <c r="S1614" s="1"/>
      <c r="T1614" s="1"/>
    </row>
    <row r="1615" spans="1:20">
      <c r="A1615" s="1"/>
      <c r="B1615" s="1"/>
      <c r="C1615" s="1"/>
      <c r="D1615" s="1"/>
      <c r="E1615" s="1"/>
      <c r="F1615" s="1"/>
      <c r="G1615" s="1"/>
      <c r="H1615" s="1"/>
      <c r="I1615" s="1"/>
      <c r="J1615" s="1"/>
      <c r="K1615" s="1"/>
      <c r="L1615" s="1"/>
      <c r="M1615" s="1"/>
      <c r="N1615" s="1"/>
      <c r="O1615" s="1"/>
      <c r="P1615" s="1"/>
      <c r="Q1615" s="1"/>
      <c r="R1615" s="1"/>
      <c r="S1615" s="1"/>
      <c r="T1615" s="1"/>
    </row>
    <row r="1616" spans="1:20">
      <c r="A1616" s="1"/>
      <c r="B1616" s="1"/>
      <c r="C1616" s="1"/>
      <c r="D1616" s="1"/>
      <c r="E1616" s="1"/>
      <c r="F1616" s="1"/>
      <c r="G1616" s="1"/>
      <c r="H1616" s="1"/>
      <c r="I1616" s="1"/>
      <c r="J1616" s="1"/>
      <c r="K1616" s="1"/>
      <c r="L1616" s="1"/>
      <c r="M1616" s="1"/>
      <c r="N1616" s="1"/>
      <c r="O1616" s="1"/>
      <c r="P1616" s="1"/>
      <c r="Q1616" s="1"/>
      <c r="R1616" s="1"/>
      <c r="S1616" s="1"/>
      <c r="T1616" s="1"/>
    </row>
    <row r="1617" spans="1:20">
      <c r="A1617" s="1"/>
      <c r="B1617" s="1"/>
      <c r="C1617" s="1"/>
      <c r="D1617" s="1"/>
      <c r="E1617" s="1"/>
      <c r="F1617" s="1"/>
      <c r="G1617" s="1"/>
      <c r="H1617" s="1"/>
      <c r="I1617" s="1"/>
      <c r="J1617" s="1"/>
      <c r="K1617" s="1"/>
      <c r="L1617" s="1"/>
      <c r="M1617" s="1"/>
      <c r="N1617" s="1"/>
      <c r="O1617" s="1"/>
      <c r="P1617" s="1"/>
      <c r="Q1617" s="1"/>
      <c r="R1617" s="1"/>
      <c r="S1617" s="1"/>
      <c r="T1617" s="1"/>
    </row>
    <row r="1618" spans="1:20">
      <c r="A1618" s="1"/>
      <c r="B1618" s="1"/>
      <c r="C1618" s="1"/>
      <c r="D1618" s="1"/>
      <c r="E1618" s="1"/>
      <c r="F1618" s="1"/>
      <c r="G1618" s="1"/>
      <c r="H1618" s="1"/>
      <c r="I1618" s="1"/>
      <c r="J1618" s="1"/>
      <c r="K1618" s="1"/>
      <c r="L1618" s="1"/>
      <c r="M1618" s="1"/>
      <c r="N1618" s="1"/>
      <c r="O1618" s="1"/>
      <c r="P1618" s="1"/>
      <c r="Q1618" s="1"/>
      <c r="R1618" s="1"/>
      <c r="S1618" s="1"/>
      <c r="T1618" s="1"/>
    </row>
    <row r="1619" spans="1:20">
      <c r="A1619" s="1"/>
      <c r="B1619" s="1"/>
      <c r="C1619" s="1"/>
      <c r="D1619" s="1"/>
      <c r="E1619" s="1"/>
      <c r="F1619" s="1"/>
      <c r="G1619" s="1"/>
      <c r="H1619" s="1"/>
      <c r="I1619" s="1"/>
      <c r="J1619" s="1"/>
      <c r="K1619" s="1"/>
      <c r="L1619" s="1"/>
      <c r="M1619" s="1"/>
      <c r="N1619" s="1"/>
      <c r="O1619" s="1"/>
      <c r="P1619" s="1"/>
      <c r="Q1619" s="1"/>
      <c r="R1619" s="1"/>
      <c r="S1619" s="1"/>
      <c r="T1619" s="1"/>
    </row>
    <row r="1620" spans="1:20">
      <c r="A1620" s="1"/>
      <c r="B1620" s="1"/>
      <c r="C1620" s="1"/>
      <c r="D1620" s="1"/>
      <c r="E1620" s="1"/>
      <c r="F1620" s="1"/>
      <c r="G1620" s="1"/>
      <c r="H1620" s="1"/>
      <c r="I1620" s="1"/>
      <c r="J1620" s="1"/>
      <c r="K1620" s="1"/>
      <c r="L1620" s="1"/>
      <c r="M1620" s="1"/>
      <c r="N1620" s="1"/>
      <c r="O1620" s="1"/>
      <c r="P1620" s="1"/>
      <c r="Q1620" s="1"/>
      <c r="R1620" s="1"/>
      <c r="S1620" s="1"/>
      <c r="T1620" s="1"/>
    </row>
    <row r="1621" spans="1:20">
      <c r="A1621" s="1"/>
      <c r="B1621" s="1"/>
      <c r="C1621" s="1"/>
      <c r="D1621" s="1"/>
      <c r="E1621" s="1"/>
      <c r="F1621" s="1"/>
      <c r="G1621" s="1"/>
      <c r="H1621" s="1"/>
      <c r="I1621" s="1"/>
      <c r="J1621" s="1"/>
      <c r="K1621" s="1"/>
      <c r="L1621" s="1"/>
      <c r="M1621" s="1"/>
      <c r="N1621" s="1"/>
      <c r="O1621" s="1"/>
      <c r="P1621" s="1"/>
      <c r="Q1621" s="1"/>
      <c r="R1621" s="1"/>
      <c r="S1621" s="1"/>
      <c r="T1621" s="1"/>
    </row>
    <row r="1622" spans="1:20">
      <c r="A1622" s="1"/>
      <c r="B1622" s="1"/>
      <c r="C1622" s="1"/>
      <c r="D1622" s="1"/>
      <c r="E1622" s="1"/>
      <c r="F1622" s="1"/>
      <c r="G1622" s="1"/>
      <c r="H1622" s="1"/>
      <c r="I1622" s="1"/>
      <c r="J1622" s="1"/>
      <c r="K1622" s="1"/>
      <c r="L1622" s="1"/>
      <c r="M1622" s="1"/>
      <c r="N1622" s="1"/>
      <c r="O1622" s="1"/>
      <c r="P1622" s="1"/>
      <c r="Q1622" s="1"/>
      <c r="R1622" s="1"/>
      <c r="S1622" s="1"/>
      <c r="T1622" s="1"/>
    </row>
    <row r="1623" spans="1:20">
      <c r="A1623" s="1"/>
      <c r="B1623" s="1"/>
      <c r="C1623" s="1"/>
      <c r="D1623" s="1"/>
      <c r="E1623" s="1"/>
      <c r="F1623" s="1"/>
      <c r="G1623" s="1"/>
      <c r="H1623" s="1"/>
      <c r="I1623" s="1"/>
      <c r="J1623" s="1"/>
      <c r="K1623" s="1"/>
      <c r="L1623" s="1"/>
      <c r="M1623" s="1"/>
      <c r="N1623" s="1"/>
      <c r="O1623" s="1"/>
      <c r="P1623" s="1"/>
      <c r="Q1623" s="1"/>
      <c r="R1623" s="1"/>
      <c r="S1623" s="1"/>
      <c r="T1623" s="1"/>
    </row>
    <row r="1624" spans="1:20">
      <c r="A1624" s="1"/>
      <c r="B1624" s="1"/>
      <c r="C1624" s="1"/>
      <c r="D1624" s="1"/>
      <c r="E1624" s="1"/>
      <c r="F1624" s="1"/>
      <c r="G1624" s="1"/>
      <c r="H1624" s="1"/>
      <c r="I1624" s="1"/>
      <c r="J1624" s="1"/>
      <c r="K1624" s="1"/>
      <c r="L1624" s="1"/>
      <c r="M1624" s="1"/>
      <c r="N1624" s="1"/>
      <c r="O1624" s="1"/>
      <c r="P1624" s="1"/>
      <c r="Q1624" s="1"/>
      <c r="R1624" s="1"/>
      <c r="S1624" s="1"/>
      <c r="T1624" s="1"/>
    </row>
    <row r="1625" spans="1:20">
      <c r="A1625" s="1"/>
      <c r="B1625" s="1"/>
      <c r="C1625" s="1"/>
      <c r="D1625" s="1"/>
      <c r="E1625" s="1"/>
      <c r="F1625" s="1"/>
      <c r="G1625" s="1"/>
      <c r="H1625" s="1"/>
      <c r="I1625" s="1"/>
      <c r="J1625" s="1"/>
      <c r="K1625" s="1"/>
      <c r="L1625" s="1"/>
      <c r="M1625" s="1"/>
      <c r="N1625" s="1"/>
      <c r="O1625" s="1"/>
      <c r="P1625" s="1"/>
      <c r="Q1625" s="1"/>
      <c r="R1625" s="1"/>
      <c r="S1625" s="1"/>
      <c r="T1625" s="1"/>
    </row>
    <row r="1626" spans="1:20">
      <c r="A1626" s="1"/>
      <c r="B1626" s="1"/>
      <c r="C1626" s="1"/>
      <c r="D1626" s="1"/>
      <c r="E1626" s="1"/>
      <c r="F1626" s="1"/>
      <c r="G1626" s="1"/>
      <c r="H1626" s="1"/>
      <c r="I1626" s="1"/>
      <c r="J1626" s="1"/>
      <c r="K1626" s="1"/>
      <c r="L1626" s="1"/>
      <c r="M1626" s="1"/>
      <c r="N1626" s="1"/>
      <c r="O1626" s="1"/>
      <c r="P1626" s="1"/>
      <c r="Q1626" s="1"/>
      <c r="R1626" s="1"/>
      <c r="S1626" s="1"/>
      <c r="T1626" s="1"/>
    </row>
    <row r="1627" spans="1:20">
      <c r="A1627" s="1"/>
      <c r="B1627" s="1"/>
      <c r="C1627" s="1"/>
      <c r="D1627" s="1"/>
      <c r="E1627" s="1"/>
      <c r="F1627" s="1"/>
      <c r="G1627" s="1"/>
      <c r="H1627" s="1"/>
      <c r="I1627" s="1"/>
      <c r="J1627" s="1"/>
      <c r="K1627" s="1"/>
      <c r="L1627" s="1"/>
      <c r="M1627" s="1"/>
      <c r="N1627" s="1"/>
      <c r="O1627" s="1"/>
      <c r="P1627" s="1"/>
      <c r="Q1627" s="1"/>
      <c r="R1627" s="1"/>
      <c r="S1627" s="1"/>
      <c r="T1627" s="1"/>
    </row>
    <row r="1628" spans="1:20">
      <c r="A1628" s="1"/>
      <c r="B1628" s="1"/>
      <c r="C1628" s="1"/>
      <c r="D1628" s="1"/>
      <c r="E1628" s="1"/>
      <c r="F1628" s="1"/>
      <c r="G1628" s="1"/>
      <c r="H1628" s="1"/>
      <c r="I1628" s="1"/>
      <c r="J1628" s="1"/>
      <c r="K1628" s="1"/>
      <c r="L1628" s="1"/>
      <c r="M1628" s="1"/>
      <c r="N1628" s="1"/>
      <c r="O1628" s="1"/>
      <c r="P1628" s="1"/>
      <c r="Q1628" s="1"/>
      <c r="R1628" s="1"/>
      <c r="S1628" s="1"/>
      <c r="T1628" s="1"/>
    </row>
    <row r="1629" spans="1:20">
      <c r="A1629" s="1"/>
      <c r="B1629" s="1"/>
      <c r="C1629" s="1"/>
      <c r="D1629" s="1"/>
      <c r="E1629" s="1"/>
      <c r="F1629" s="1"/>
      <c r="G1629" s="1"/>
      <c r="H1629" s="1"/>
      <c r="I1629" s="1"/>
      <c r="J1629" s="1"/>
      <c r="K1629" s="1"/>
      <c r="L1629" s="1"/>
      <c r="M1629" s="1"/>
      <c r="N1629" s="1"/>
      <c r="O1629" s="1"/>
      <c r="P1629" s="1"/>
      <c r="Q1629" s="1"/>
      <c r="R1629" s="1"/>
      <c r="S1629" s="1"/>
      <c r="T1629" s="1"/>
    </row>
    <row r="1630" spans="1:20">
      <c r="A1630" s="1"/>
      <c r="B1630" s="1"/>
      <c r="C1630" s="1"/>
      <c r="D1630" s="1"/>
      <c r="E1630" s="1"/>
      <c r="F1630" s="1"/>
      <c r="G1630" s="1"/>
      <c r="H1630" s="1"/>
      <c r="I1630" s="1"/>
      <c r="J1630" s="1"/>
      <c r="K1630" s="1"/>
      <c r="L1630" s="1"/>
      <c r="M1630" s="1"/>
      <c r="N1630" s="1"/>
      <c r="O1630" s="1"/>
      <c r="P1630" s="1"/>
      <c r="Q1630" s="1"/>
      <c r="R1630" s="1"/>
      <c r="S1630" s="1"/>
      <c r="T1630" s="1"/>
    </row>
    <row r="1631" spans="1:20">
      <c r="A1631" s="1"/>
      <c r="B1631" s="1"/>
      <c r="C1631" s="1"/>
      <c r="D1631" s="1"/>
      <c r="E1631" s="1"/>
      <c r="F1631" s="1"/>
      <c r="G1631" s="1"/>
      <c r="H1631" s="1"/>
      <c r="I1631" s="1"/>
      <c r="J1631" s="1"/>
      <c r="K1631" s="1"/>
      <c r="L1631" s="1"/>
      <c r="M1631" s="1"/>
      <c r="N1631" s="1"/>
      <c r="O1631" s="1"/>
      <c r="P1631" s="1"/>
      <c r="Q1631" s="1"/>
      <c r="R1631" s="1"/>
      <c r="S1631" s="1"/>
      <c r="T1631" s="1"/>
    </row>
    <row r="1632" spans="1:20">
      <c r="A1632" s="1"/>
      <c r="B1632" s="1"/>
      <c r="C1632" s="1"/>
      <c r="D1632" s="1"/>
      <c r="E1632" s="1"/>
      <c r="F1632" s="1"/>
      <c r="G1632" s="1"/>
      <c r="H1632" s="1"/>
      <c r="I1632" s="1"/>
      <c r="J1632" s="1"/>
      <c r="K1632" s="1"/>
      <c r="L1632" s="1"/>
      <c r="M1632" s="1"/>
      <c r="N1632" s="1"/>
      <c r="O1632" s="1"/>
      <c r="P1632" s="1"/>
      <c r="Q1632" s="1"/>
      <c r="R1632" s="1"/>
      <c r="S1632" s="1"/>
      <c r="T1632" s="1"/>
    </row>
    <row r="1633" spans="1:20">
      <c r="A1633" s="1"/>
      <c r="B1633" s="1"/>
      <c r="C1633" s="1"/>
      <c r="D1633" s="1"/>
      <c r="E1633" s="1"/>
      <c r="F1633" s="1"/>
      <c r="G1633" s="1"/>
      <c r="H1633" s="1"/>
      <c r="I1633" s="1"/>
      <c r="J1633" s="1"/>
      <c r="K1633" s="1"/>
      <c r="L1633" s="1"/>
      <c r="M1633" s="1"/>
      <c r="N1633" s="1"/>
      <c r="O1633" s="1"/>
      <c r="P1633" s="1"/>
      <c r="Q1633" s="1"/>
      <c r="R1633" s="1"/>
      <c r="S1633" s="1"/>
      <c r="T1633" s="1"/>
    </row>
    <row r="1634" spans="1:20">
      <c r="A1634" s="1"/>
      <c r="B1634" s="1"/>
      <c r="C1634" s="1"/>
      <c r="D1634" s="1"/>
      <c r="E1634" s="1"/>
      <c r="F1634" s="1"/>
      <c r="G1634" s="1"/>
      <c r="H1634" s="1"/>
      <c r="I1634" s="1"/>
      <c r="J1634" s="1"/>
      <c r="K1634" s="1"/>
      <c r="L1634" s="1"/>
      <c r="M1634" s="1"/>
      <c r="N1634" s="1"/>
      <c r="O1634" s="1"/>
      <c r="P1634" s="1"/>
      <c r="Q1634" s="1"/>
      <c r="R1634" s="1"/>
      <c r="S1634" s="1"/>
      <c r="T1634" s="1"/>
    </row>
    <row r="1635" spans="1:20">
      <c r="A1635" s="1"/>
      <c r="B1635" s="1"/>
      <c r="C1635" s="1"/>
      <c r="D1635" s="1"/>
      <c r="E1635" s="1"/>
      <c r="F1635" s="1"/>
      <c r="G1635" s="1"/>
      <c r="H1635" s="1"/>
      <c r="I1635" s="1"/>
      <c r="J1635" s="1"/>
      <c r="K1635" s="1"/>
      <c r="L1635" s="1"/>
      <c r="M1635" s="1"/>
      <c r="N1635" s="1"/>
      <c r="O1635" s="1"/>
      <c r="P1635" s="1"/>
      <c r="Q1635" s="1"/>
      <c r="R1635" s="1"/>
      <c r="S1635" s="1"/>
      <c r="T1635" s="1"/>
    </row>
    <row r="1636" spans="1:20">
      <c r="A1636" s="1"/>
      <c r="B1636" s="1"/>
      <c r="C1636" s="1"/>
      <c r="D1636" s="1"/>
      <c r="E1636" s="1"/>
      <c r="F1636" s="1"/>
      <c r="G1636" s="1"/>
      <c r="H1636" s="1"/>
      <c r="I1636" s="1"/>
      <c r="J1636" s="1"/>
      <c r="K1636" s="1"/>
      <c r="L1636" s="1"/>
      <c r="M1636" s="1"/>
      <c r="N1636" s="1"/>
      <c r="O1636" s="1"/>
      <c r="P1636" s="1"/>
      <c r="Q1636" s="1"/>
      <c r="R1636" s="1"/>
      <c r="S1636" s="1"/>
      <c r="T1636" s="1"/>
    </row>
    <row r="1637" spans="1:20">
      <c r="A1637" s="1"/>
      <c r="B1637" s="1"/>
      <c r="C1637" s="1"/>
      <c r="D1637" s="1"/>
      <c r="E1637" s="1"/>
      <c r="F1637" s="1"/>
      <c r="G1637" s="1"/>
      <c r="H1637" s="1"/>
      <c r="I1637" s="1"/>
      <c r="J1637" s="1"/>
      <c r="K1637" s="1"/>
      <c r="L1637" s="1"/>
      <c r="M1637" s="1"/>
      <c r="N1637" s="1"/>
      <c r="O1637" s="1"/>
      <c r="P1637" s="1"/>
      <c r="Q1637" s="1"/>
      <c r="R1637" s="1"/>
      <c r="S1637" s="1"/>
      <c r="T1637" s="1"/>
    </row>
    <row r="1638" spans="1:20">
      <c r="A1638" s="1"/>
      <c r="B1638" s="1"/>
      <c r="C1638" s="1"/>
      <c r="D1638" s="1"/>
      <c r="E1638" s="1"/>
      <c r="F1638" s="1"/>
      <c r="G1638" s="1"/>
      <c r="H1638" s="1"/>
      <c r="I1638" s="1"/>
      <c r="J1638" s="1"/>
      <c r="K1638" s="1"/>
      <c r="L1638" s="1"/>
      <c r="M1638" s="1"/>
      <c r="N1638" s="1"/>
      <c r="O1638" s="1"/>
      <c r="P1638" s="1"/>
      <c r="Q1638" s="1"/>
      <c r="R1638" s="1"/>
      <c r="S1638" s="1"/>
      <c r="T1638" s="1"/>
    </row>
    <row r="1639" spans="1:20">
      <c r="A1639" s="1"/>
      <c r="B1639" s="1"/>
      <c r="C1639" s="1"/>
      <c r="D1639" s="1"/>
      <c r="E1639" s="1"/>
      <c r="F1639" s="1"/>
      <c r="G1639" s="1"/>
      <c r="H1639" s="1"/>
      <c r="I1639" s="1"/>
      <c r="J1639" s="1"/>
      <c r="K1639" s="1"/>
      <c r="L1639" s="1"/>
      <c r="M1639" s="1"/>
      <c r="N1639" s="1"/>
      <c r="O1639" s="1"/>
      <c r="P1639" s="1"/>
      <c r="Q1639" s="1"/>
      <c r="R1639" s="1"/>
      <c r="S1639" s="1"/>
      <c r="T1639" s="1"/>
    </row>
    <row r="1640" spans="1:20">
      <c r="A1640" s="1"/>
      <c r="B1640" s="1"/>
      <c r="C1640" s="1"/>
      <c r="D1640" s="1"/>
      <c r="E1640" s="1"/>
      <c r="F1640" s="1"/>
      <c r="G1640" s="1"/>
      <c r="H1640" s="1"/>
      <c r="I1640" s="1"/>
      <c r="J1640" s="1"/>
      <c r="K1640" s="1"/>
      <c r="L1640" s="1"/>
      <c r="M1640" s="1"/>
      <c r="N1640" s="1"/>
      <c r="O1640" s="1"/>
      <c r="P1640" s="1"/>
      <c r="Q1640" s="1"/>
      <c r="R1640" s="1"/>
      <c r="S1640" s="1"/>
      <c r="T1640" s="1"/>
    </row>
    <row r="1641" spans="1:20">
      <c r="A1641" s="1"/>
      <c r="B1641" s="1"/>
      <c r="C1641" s="1"/>
      <c r="D1641" s="1"/>
      <c r="E1641" s="1"/>
      <c r="F1641" s="1"/>
      <c r="G1641" s="1"/>
      <c r="H1641" s="1"/>
      <c r="I1641" s="1"/>
      <c r="J1641" s="1"/>
      <c r="K1641" s="1"/>
      <c r="L1641" s="1"/>
      <c r="M1641" s="1"/>
      <c r="N1641" s="1"/>
      <c r="O1641" s="1"/>
      <c r="P1641" s="1"/>
      <c r="Q1641" s="1"/>
      <c r="R1641" s="1"/>
      <c r="S1641" s="1"/>
      <c r="T1641" s="1"/>
    </row>
    <row r="1642" spans="1:20">
      <c r="A1642" s="1"/>
      <c r="B1642" s="1"/>
      <c r="C1642" s="1"/>
      <c r="D1642" s="1"/>
      <c r="E1642" s="1"/>
      <c r="F1642" s="1"/>
      <c r="G1642" s="1"/>
      <c r="H1642" s="1"/>
      <c r="I1642" s="1"/>
      <c r="J1642" s="1"/>
      <c r="K1642" s="1"/>
      <c r="L1642" s="1"/>
      <c r="M1642" s="1"/>
      <c r="N1642" s="1"/>
      <c r="O1642" s="1"/>
      <c r="P1642" s="1"/>
      <c r="Q1642" s="1"/>
      <c r="R1642" s="1"/>
      <c r="S1642" s="1"/>
      <c r="T1642" s="1"/>
    </row>
    <row r="1643" spans="1:20">
      <c r="A1643" s="1"/>
      <c r="B1643" s="1"/>
      <c r="C1643" s="1"/>
      <c r="D1643" s="1"/>
      <c r="E1643" s="1"/>
      <c r="F1643" s="1"/>
      <c r="G1643" s="1"/>
      <c r="H1643" s="1"/>
      <c r="I1643" s="1"/>
      <c r="J1643" s="1"/>
      <c r="K1643" s="1"/>
      <c r="L1643" s="1"/>
      <c r="M1643" s="1"/>
      <c r="N1643" s="1"/>
      <c r="O1643" s="1"/>
      <c r="P1643" s="1"/>
      <c r="Q1643" s="1"/>
      <c r="R1643" s="1"/>
      <c r="S1643" s="1"/>
      <c r="T1643" s="1"/>
    </row>
    <row r="1644" spans="1:20">
      <c r="A1644" s="1"/>
      <c r="B1644" s="1"/>
      <c r="C1644" s="1"/>
      <c r="D1644" s="1"/>
      <c r="E1644" s="1"/>
      <c r="F1644" s="1"/>
      <c r="G1644" s="1"/>
      <c r="H1644" s="1"/>
      <c r="I1644" s="1"/>
      <c r="J1644" s="1"/>
      <c r="K1644" s="1"/>
      <c r="L1644" s="1"/>
      <c r="M1644" s="1"/>
      <c r="N1644" s="1"/>
      <c r="O1644" s="1"/>
      <c r="P1644" s="1"/>
      <c r="Q1644" s="1"/>
      <c r="R1644" s="1"/>
      <c r="S1644" s="1"/>
      <c r="T1644" s="1"/>
    </row>
    <row r="1645" spans="1:20">
      <c r="A1645" s="1"/>
      <c r="B1645" s="1"/>
      <c r="C1645" s="1"/>
      <c r="D1645" s="1"/>
      <c r="E1645" s="1"/>
      <c r="F1645" s="1"/>
      <c r="G1645" s="1"/>
      <c r="H1645" s="1"/>
      <c r="I1645" s="1"/>
      <c r="J1645" s="1"/>
      <c r="K1645" s="1"/>
      <c r="L1645" s="1"/>
      <c r="M1645" s="1"/>
      <c r="N1645" s="1"/>
      <c r="O1645" s="1"/>
      <c r="P1645" s="1"/>
      <c r="Q1645" s="1"/>
      <c r="R1645" s="1"/>
      <c r="S1645" s="1"/>
      <c r="T1645" s="1"/>
    </row>
    <row r="1646" spans="1:20">
      <c r="A1646" s="1"/>
      <c r="B1646" s="1"/>
      <c r="C1646" s="1"/>
      <c r="D1646" s="1"/>
      <c r="E1646" s="1"/>
      <c r="F1646" s="1"/>
      <c r="G1646" s="1"/>
      <c r="H1646" s="1"/>
      <c r="I1646" s="1"/>
      <c r="J1646" s="1"/>
      <c r="K1646" s="1"/>
      <c r="L1646" s="1"/>
      <c r="M1646" s="1"/>
      <c r="N1646" s="1"/>
      <c r="O1646" s="1"/>
      <c r="P1646" s="1"/>
      <c r="Q1646" s="1"/>
      <c r="R1646" s="1"/>
      <c r="S1646" s="1"/>
      <c r="T1646" s="1"/>
    </row>
    <row r="1647" spans="1:20">
      <c r="A1647" s="1"/>
      <c r="B1647" s="1"/>
      <c r="C1647" s="1"/>
      <c r="D1647" s="1"/>
      <c r="E1647" s="1"/>
      <c r="F1647" s="1"/>
      <c r="G1647" s="1"/>
      <c r="H1647" s="1"/>
      <c r="I1647" s="1"/>
      <c r="J1647" s="1"/>
      <c r="K1647" s="1"/>
      <c r="L1647" s="1"/>
      <c r="M1647" s="1"/>
      <c r="N1647" s="1"/>
      <c r="O1647" s="1"/>
      <c r="P1647" s="1"/>
      <c r="Q1647" s="1"/>
      <c r="R1647" s="1"/>
      <c r="S1647" s="1"/>
      <c r="T1647" s="1"/>
    </row>
    <row r="1648" spans="1:20">
      <c r="A1648" s="1"/>
      <c r="B1648" s="1"/>
      <c r="C1648" s="1"/>
      <c r="D1648" s="1"/>
      <c r="E1648" s="1"/>
      <c r="F1648" s="1"/>
      <c r="G1648" s="1"/>
      <c r="H1648" s="1"/>
      <c r="I1648" s="1"/>
      <c r="J1648" s="1"/>
      <c r="K1648" s="1"/>
      <c r="L1648" s="1"/>
      <c r="M1648" s="1"/>
      <c r="N1648" s="1"/>
      <c r="O1648" s="1"/>
      <c r="P1648" s="1"/>
      <c r="Q1648" s="1"/>
      <c r="R1648" s="1"/>
      <c r="S1648" s="1"/>
      <c r="T1648" s="1"/>
    </row>
    <row r="1649" spans="1:20">
      <c r="A1649" s="1"/>
      <c r="B1649" s="1"/>
      <c r="C1649" s="1"/>
      <c r="D1649" s="1"/>
      <c r="E1649" s="1"/>
      <c r="F1649" s="1"/>
      <c r="G1649" s="1"/>
      <c r="H1649" s="1"/>
      <c r="I1649" s="1"/>
      <c r="J1649" s="1"/>
      <c r="K1649" s="1"/>
      <c r="L1649" s="1"/>
      <c r="M1649" s="1"/>
      <c r="N1649" s="1"/>
      <c r="O1649" s="1"/>
      <c r="P1649" s="1"/>
      <c r="Q1649" s="1"/>
      <c r="R1649" s="1"/>
      <c r="S1649" s="1"/>
      <c r="T1649" s="1"/>
    </row>
    <row r="1650" spans="1:20">
      <c r="A1650" s="1"/>
      <c r="B1650" s="1"/>
      <c r="C1650" s="1"/>
      <c r="D1650" s="1"/>
      <c r="E1650" s="1"/>
      <c r="F1650" s="1"/>
      <c r="G1650" s="1"/>
      <c r="H1650" s="1"/>
      <c r="I1650" s="1"/>
      <c r="J1650" s="1"/>
      <c r="K1650" s="1"/>
      <c r="L1650" s="1"/>
      <c r="M1650" s="1"/>
      <c r="N1650" s="1"/>
      <c r="O1650" s="1"/>
      <c r="P1650" s="1"/>
      <c r="Q1650" s="1"/>
      <c r="R1650" s="1"/>
      <c r="S1650" s="1"/>
      <c r="T1650" s="1"/>
    </row>
    <row r="1651" spans="1:20">
      <c r="A1651" s="1"/>
      <c r="B1651" s="1"/>
      <c r="C1651" s="1"/>
      <c r="D1651" s="1"/>
      <c r="E1651" s="1"/>
      <c r="F1651" s="1"/>
      <c r="G1651" s="1"/>
      <c r="H1651" s="1"/>
      <c r="I1651" s="1"/>
      <c r="J1651" s="1"/>
      <c r="K1651" s="1"/>
      <c r="L1651" s="1"/>
      <c r="M1651" s="1"/>
      <c r="N1651" s="1"/>
      <c r="O1651" s="1"/>
      <c r="P1651" s="1"/>
      <c r="Q1651" s="1"/>
      <c r="R1651" s="1"/>
      <c r="S1651" s="1"/>
      <c r="T1651" s="1"/>
    </row>
    <row r="1652" spans="1:20">
      <c r="A1652" s="1"/>
      <c r="B1652" s="1"/>
      <c r="C1652" s="1"/>
      <c r="D1652" s="1"/>
      <c r="E1652" s="1"/>
      <c r="F1652" s="1"/>
      <c r="G1652" s="1"/>
      <c r="H1652" s="1"/>
      <c r="I1652" s="1"/>
      <c r="J1652" s="1"/>
      <c r="K1652" s="1"/>
      <c r="L1652" s="1"/>
      <c r="M1652" s="1"/>
      <c r="N1652" s="1"/>
      <c r="O1652" s="1"/>
      <c r="P1652" s="1"/>
      <c r="Q1652" s="1"/>
      <c r="R1652" s="1"/>
      <c r="S1652" s="1"/>
      <c r="T1652" s="1"/>
    </row>
    <row r="1653" spans="1:20">
      <c r="A1653" s="1"/>
      <c r="B1653" s="1"/>
      <c r="C1653" s="1"/>
      <c r="D1653" s="1"/>
      <c r="E1653" s="1"/>
      <c r="F1653" s="1"/>
      <c r="G1653" s="1"/>
      <c r="H1653" s="1"/>
      <c r="I1653" s="1"/>
      <c r="J1653" s="1"/>
      <c r="K1653" s="1"/>
      <c r="L1653" s="1"/>
      <c r="M1653" s="1"/>
      <c r="N1653" s="1"/>
      <c r="O1653" s="1"/>
      <c r="P1653" s="1"/>
      <c r="Q1653" s="1"/>
      <c r="R1653" s="1"/>
      <c r="S1653" s="1"/>
      <c r="T1653" s="1"/>
    </row>
    <row r="1654" spans="1:20">
      <c r="A1654" s="1"/>
      <c r="B1654" s="1"/>
      <c r="C1654" s="1"/>
      <c r="D1654" s="1"/>
      <c r="E1654" s="1"/>
      <c r="F1654" s="1"/>
      <c r="G1654" s="1"/>
      <c r="H1654" s="1"/>
      <c r="I1654" s="1"/>
      <c r="J1654" s="1"/>
      <c r="K1654" s="1"/>
      <c r="L1654" s="1"/>
      <c r="M1654" s="1"/>
      <c r="N1654" s="1"/>
      <c r="O1654" s="1"/>
      <c r="P1654" s="1"/>
      <c r="Q1654" s="1"/>
      <c r="R1654" s="1"/>
      <c r="S1654" s="1"/>
      <c r="T1654" s="1"/>
    </row>
    <row r="1655" spans="1:20">
      <c r="A1655" s="1"/>
      <c r="B1655" s="1"/>
      <c r="C1655" s="1"/>
      <c r="D1655" s="1"/>
      <c r="E1655" s="1"/>
      <c r="F1655" s="1"/>
      <c r="G1655" s="1"/>
      <c r="H1655" s="1"/>
      <c r="I1655" s="1"/>
      <c r="J1655" s="1"/>
      <c r="K1655" s="1"/>
      <c r="L1655" s="1"/>
      <c r="M1655" s="1"/>
      <c r="N1655" s="1"/>
      <c r="O1655" s="1"/>
      <c r="P1655" s="1"/>
      <c r="Q1655" s="1"/>
      <c r="R1655" s="1"/>
      <c r="S1655" s="1"/>
      <c r="T1655" s="1"/>
    </row>
    <row r="1656" spans="1:20">
      <c r="A1656" s="1"/>
      <c r="B1656" s="1"/>
      <c r="C1656" s="1"/>
      <c r="D1656" s="1"/>
      <c r="E1656" s="1"/>
      <c r="F1656" s="1"/>
      <c r="G1656" s="1"/>
      <c r="H1656" s="1"/>
      <c r="I1656" s="1"/>
      <c r="J1656" s="1"/>
      <c r="K1656" s="1"/>
      <c r="L1656" s="1"/>
      <c r="M1656" s="1"/>
      <c r="N1656" s="1"/>
      <c r="O1656" s="1"/>
      <c r="P1656" s="1"/>
      <c r="Q1656" s="1"/>
      <c r="R1656" s="1"/>
      <c r="S1656" s="1"/>
      <c r="T1656" s="1"/>
    </row>
    <row r="1657" spans="1:20">
      <c r="A1657" s="1"/>
      <c r="B1657" s="1"/>
      <c r="C1657" s="1"/>
      <c r="D1657" s="1"/>
      <c r="E1657" s="1"/>
      <c r="F1657" s="1"/>
      <c r="G1657" s="1"/>
      <c r="H1657" s="1"/>
      <c r="I1657" s="1"/>
      <c r="J1657" s="1"/>
      <c r="K1657" s="1"/>
      <c r="L1657" s="1"/>
      <c r="M1657" s="1"/>
      <c r="N1657" s="1"/>
      <c r="O1657" s="1"/>
      <c r="P1657" s="1"/>
      <c r="Q1657" s="1"/>
      <c r="R1657" s="1"/>
      <c r="S1657" s="1"/>
      <c r="T1657" s="1"/>
    </row>
    <row r="1658" spans="1:20">
      <c r="A1658" s="1"/>
      <c r="B1658" s="1"/>
      <c r="C1658" s="1"/>
      <c r="D1658" s="1"/>
      <c r="E1658" s="1"/>
      <c r="F1658" s="1"/>
      <c r="G1658" s="1"/>
      <c r="H1658" s="1"/>
      <c r="I1658" s="1"/>
      <c r="J1658" s="1"/>
      <c r="K1658" s="1"/>
      <c r="L1658" s="1"/>
      <c r="M1658" s="1"/>
      <c r="N1658" s="1"/>
      <c r="O1658" s="1"/>
      <c r="P1658" s="1"/>
      <c r="Q1658" s="1"/>
      <c r="R1658" s="1"/>
      <c r="S1658" s="1"/>
      <c r="T1658" s="1"/>
    </row>
    <row r="1659" spans="1:20">
      <c r="A1659" s="1"/>
      <c r="B1659" s="1"/>
      <c r="C1659" s="1"/>
      <c r="D1659" s="1"/>
      <c r="E1659" s="1"/>
      <c r="F1659" s="1"/>
      <c r="G1659" s="1"/>
      <c r="H1659" s="1"/>
      <c r="I1659" s="1"/>
      <c r="J1659" s="1"/>
      <c r="K1659" s="1"/>
      <c r="L1659" s="1"/>
      <c r="M1659" s="1"/>
      <c r="N1659" s="1"/>
      <c r="O1659" s="1"/>
      <c r="P1659" s="1"/>
      <c r="Q1659" s="1"/>
      <c r="R1659" s="1"/>
      <c r="S1659" s="1"/>
      <c r="T1659" s="1"/>
    </row>
    <row r="1660" spans="1:20">
      <c r="A1660" s="1"/>
      <c r="B1660" s="1"/>
      <c r="C1660" s="1"/>
      <c r="D1660" s="1"/>
      <c r="E1660" s="1"/>
      <c r="F1660" s="1"/>
      <c r="G1660" s="1"/>
      <c r="H1660" s="1"/>
      <c r="I1660" s="1"/>
      <c r="J1660" s="1"/>
      <c r="K1660" s="1"/>
      <c r="L1660" s="1"/>
      <c r="M1660" s="1"/>
      <c r="N1660" s="1"/>
      <c r="O1660" s="1"/>
      <c r="P1660" s="1"/>
      <c r="Q1660" s="1"/>
      <c r="R1660" s="1"/>
      <c r="S1660" s="1"/>
      <c r="T1660" s="1"/>
    </row>
    <row r="1661" spans="1:20">
      <c r="A1661" s="1"/>
      <c r="B1661" s="1"/>
      <c r="C1661" s="1"/>
      <c r="D1661" s="1"/>
      <c r="E1661" s="1"/>
      <c r="F1661" s="1"/>
      <c r="G1661" s="1"/>
      <c r="H1661" s="1"/>
      <c r="I1661" s="1"/>
      <c r="J1661" s="1"/>
      <c r="K1661" s="1"/>
      <c r="L1661" s="1"/>
      <c r="M1661" s="1"/>
      <c r="N1661" s="1"/>
      <c r="O1661" s="1"/>
      <c r="P1661" s="1"/>
      <c r="Q1661" s="1"/>
      <c r="R1661" s="1"/>
      <c r="S1661" s="1"/>
      <c r="T1661" s="1"/>
    </row>
    <row r="1662" spans="1:20">
      <c r="A1662" s="1"/>
      <c r="B1662" s="1"/>
      <c r="C1662" s="1"/>
      <c r="D1662" s="1"/>
      <c r="E1662" s="1"/>
      <c r="F1662" s="1"/>
      <c r="G1662" s="1"/>
      <c r="H1662" s="1"/>
      <c r="I1662" s="1"/>
      <c r="J1662" s="1"/>
      <c r="K1662" s="1"/>
      <c r="L1662" s="1"/>
      <c r="M1662" s="1"/>
      <c r="N1662" s="1"/>
      <c r="O1662" s="1"/>
      <c r="P1662" s="1"/>
      <c r="Q1662" s="1"/>
      <c r="R1662" s="1"/>
      <c r="S1662" s="1"/>
      <c r="T1662" s="1"/>
    </row>
    <row r="1663" spans="1:20">
      <c r="A1663" s="1"/>
      <c r="B1663" s="1"/>
      <c r="C1663" s="1"/>
      <c r="D1663" s="1"/>
      <c r="E1663" s="1"/>
      <c r="F1663" s="1"/>
      <c r="G1663" s="1"/>
      <c r="H1663" s="1"/>
      <c r="I1663" s="1"/>
      <c r="J1663" s="1"/>
      <c r="K1663" s="1"/>
      <c r="L1663" s="1"/>
      <c r="M1663" s="1"/>
      <c r="N1663" s="1"/>
      <c r="O1663" s="1"/>
      <c r="P1663" s="1"/>
      <c r="Q1663" s="1"/>
      <c r="R1663" s="1"/>
      <c r="S1663" s="1"/>
      <c r="T1663" s="1"/>
    </row>
    <row r="1664" spans="1:20">
      <c r="A1664" s="1"/>
      <c r="B1664" s="1"/>
      <c r="C1664" s="1"/>
      <c r="D1664" s="1"/>
      <c r="E1664" s="1"/>
      <c r="F1664" s="1"/>
      <c r="G1664" s="1"/>
      <c r="H1664" s="1"/>
      <c r="I1664" s="1"/>
      <c r="J1664" s="1"/>
      <c r="K1664" s="1"/>
      <c r="L1664" s="1"/>
      <c r="M1664" s="1"/>
      <c r="N1664" s="1"/>
      <c r="O1664" s="1"/>
      <c r="P1664" s="1"/>
      <c r="Q1664" s="1"/>
      <c r="R1664" s="1"/>
      <c r="S1664" s="1"/>
      <c r="T1664" s="1"/>
    </row>
    <row r="1665" spans="1:20">
      <c r="A1665" s="1"/>
      <c r="B1665" s="1"/>
      <c r="C1665" s="1"/>
      <c r="D1665" s="1"/>
      <c r="E1665" s="1"/>
      <c r="F1665" s="1"/>
      <c r="G1665" s="1"/>
      <c r="H1665" s="1"/>
      <c r="I1665" s="1"/>
      <c r="J1665" s="1"/>
      <c r="K1665" s="1"/>
      <c r="L1665" s="1"/>
      <c r="M1665" s="1"/>
      <c r="N1665" s="1"/>
      <c r="O1665" s="1"/>
      <c r="P1665" s="1"/>
      <c r="Q1665" s="1"/>
      <c r="R1665" s="1"/>
      <c r="S1665" s="1"/>
      <c r="T1665" s="1"/>
    </row>
    <row r="1666" spans="1:20">
      <c r="A1666" s="1"/>
      <c r="B1666" s="1"/>
      <c r="C1666" s="1"/>
      <c r="D1666" s="1"/>
      <c r="E1666" s="1"/>
      <c r="F1666" s="1"/>
      <c r="G1666" s="1"/>
      <c r="H1666" s="1"/>
      <c r="I1666" s="1"/>
      <c r="J1666" s="1"/>
      <c r="K1666" s="1"/>
      <c r="L1666" s="1"/>
      <c r="M1666" s="1"/>
      <c r="N1666" s="1"/>
      <c r="O1666" s="1"/>
      <c r="P1666" s="1"/>
      <c r="Q1666" s="1"/>
      <c r="R1666" s="1"/>
      <c r="S1666" s="1"/>
      <c r="T1666" s="1"/>
    </row>
    <row r="1667" spans="1:20">
      <c r="A1667" s="1"/>
      <c r="B1667" s="1"/>
      <c r="C1667" s="1"/>
      <c r="D1667" s="1"/>
      <c r="E1667" s="1"/>
      <c r="F1667" s="1"/>
      <c r="G1667" s="1"/>
      <c r="H1667" s="1"/>
      <c r="I1667" s="1"/>
      <c r="J1667" s="1"/>
      <c r="K1667" s="1"/>
      <c r="L1667" s="1"/>
      <c r="M1667" s="1"/>
      <c r="N1667" s="1"/>
      <c r="O1667" s="1"/>
      <c r="P1667" s="1"/>
      <c r="Q1667" s="1"/>
      <c r="R1667" s="1"/>
      <c r="S1667" s="1"/>
      <c r="T1667" s="1"/>
    </row>
    <row r="1668" spans="1:20">
      <c r="A1668" s="1"/>
      <c r="B1668" s="1"/>
      <c r="C1668" s="1"/>
      <c r="D1668" s="1"/>
      <c r="E1668" s="1"/>
      <c r="F1668" s="1"/>
      <c r="G1668" s="1"/>
      <c r="H1668" s="1"/>
      <c r="I1668" s="1"/>
      <c r="J1668" s="1"/>
      <c r="K1668" s="1"/>
      <c r="L1668" s="1"/>
      <c r="M1668" s="1"/>
      <c r="N1668" s="1"/>
      <c r="O1668" s="1"/>
      <c r="P1668" s="1"/>
      <c r="Q1668" s="1"/>
      <c r="R1668" s="1"/>
      <c r="S1668" s="1"/>
      <c r="T1668" s="1"/>
    </row>
    <row r="1669" spans="1:20">
      <c r="A1669" s="1"/>
      <c r="B1669" s="1"/>
      <c r="C1669" s="1"/>
      <c r="D1669" s="1"/>
      <c r="E1669" s="1"/>
      <c r="F1669" s="1"/>
      <c r="G1669" s="1"/>
      <c r="H1669" s="1"/>
      <c r="I1669" s="1"/>
      <c r="J1669" s="1"/>
      <c r="K1669" s="1"/>
      <c r="L1669" s="1"/>
      <c r="M1669" s="1"/>
      <c r="N1669" s="1"/>
      <c r="O1669" s="1"/>
      <c r="P1669" s="1"/>
      <c r="Q1669" s="1"/>
      <c r="R1669" s="1"/>
      <c r="S1669" s="1"/>
      <c r="T1669" s="1"/>
    </row>
    <row r="1670" spans="1:20">
      <c r="A1670" s="1"/>
      <c r="B1670" s="1"/>
      <c r="C1670" s="1"/>
      <c r="D1670" s="1"/>
      <c r="E1670" s="1"/>
      <c r="F1670" s="1"/>
      <c r="G1670" s="1"/>
      <c r="H1670" s="1"/>
      <c r="I1670" s="1"/>
      <c r="J1670" s="1"/>
      <c r="K1670" s="1"/>
      <c r="L1670" s="1"/>
      <c r="M1670" s="1"/>
      <c r="N1670" s="1"/>
      <c r="O1670" s="1"/>
      <c r="P1670" s="1"/>
      <c r="Q1670" s="1"/>
      <c r="R1670" s="1"/>
      <c r="S1670" s="1"/>
      <c r="T1670" s="1"/>
    </row>
    <row r="1671" spans="1:20">
      <c r="A1671" s="1"/>
      <c r="B1671" s="1"/>
      <c r="C1671" s="1"/>
      <c r="D1671" s="1"/>
      <c r="E1671" s="1"/>
      <c r="F1671" s="1"/>
      <c r="G1671" s="1"/>
      <c r="H1671" s="1"/>
      <c r="I1671" s="1"/>
      <c r="J1671" s="1"/>
      <c r="K1671" s="1"/>
      <c r="L1671" s="1"/>
      <c r="M1671" s="1"/>
      <c r="N1671" s="1"/>
      <c r="O1671" s="1"/>
      <c r="P1671" s="1"/>
      <c r="Q1671" s="1"/>
      <c r="R1671" s="1"/>
      <c r="S1671" s="1"/>
      <c r="T1671" s="1"/>
    </row>
    <row r="1672" spans="1:20">
      <c r="A1672" s="1"/>
      <c r="B1672" s="1"/>
      <c r="C1672" s="1"/>
      <c r="D1672" s="1"/>
      <c r="E1672" s="1"/>
      <c r="F1672" s="1"/>
      <c r="G1672" s="1"/>
      <c r="H1672" s="1"/>
      <c r="I1672" s="1"/>
      <c r="J1672" s="1"/>
      <c r="K1672" s="1"/>
      <c r="L1672" s="1"/>
      <c r="M1672" s="1"/>
      <c r="N1672" s="1"/>
      <c r="O1672" s="1"/>
      <c r="P1672" s="1"/>
      <c r="Q1672" s="1"/>
      <c r="R1672" s="1"/>
      <c r="S1672" s="1"/>
      <c r="T1672" s="1"/>
    </row>
    <row r="1673" spans="1:20">
      <c r="A1673" s="1"/>
      <c r="B1673" s="1"/>
      <c r="C1673" s="1"/>
      <c r="D1673" s="1"/>
      <c r="E1673" s="1"/>
      <c r="F1673" s="1"/>
      <c r="G1673" s="1"/>
      <c r="H1673" s="1"/>
      <c r="I1673" s="1"/>
      <c r="J1673" s="1"/>
      <c r="K1673" s="1"/>
      <c r="L1673" s="1"/>
      <c r="M1673" s="1"/>
      <c r="N1673" s="1"/>
      <c r="O1673" s="1"/>
      <c r="P1673" s="1"/>
      <c r="Q1673" s="1"/>
      <c r="R1673" s="1"/>
      <c r="S1673" s="1"/>
      <c r="T1673" s="1"/>
    </row>
    <row r="1674" spans="1:20">
      <c r="A1674" s="1"/>
      <c r="B1674" s="1"/>
      <c r="C1674" s="1"/>
      <c r="D1674" s="1"/>
      <c r="E1674" s="1"/>
      <c r="F1674" s="1"/>
      <c r="G1674" s="1"/>
      <c r="H1674" s="1"/>
      <c r="I1674" s="1"/>
      <c r="J1674" s="1"/>
      <c r="K1674" s="1"/>
      <c r="L1674" s="1"/>
      <c r="M1674" s="1"/>
      <c r="N1674" s="1"/>
      <c r="O1674" s="1"/>
      <c r="P1674" s="1"/>
      <c r="Q1674" s="1"/>
      <c r="R1674" s="1"/>
      <c r="S1674" s="1"/>
      <c r="T1674" s="1"/>
    </row>
    <row r="1675" spans="1:20">
      <c r="A1675" s="1"/>
      <c r="B1675" s="1"/>
      <c r="C1675" s="1"/>
      <c r="D1675" s="1"/>
      <c r="E1675" s="1"/>
      <c r="F1675" s="1"/>
      <c r="G1675" s="1"/>
      <c r="H1675" s="1"/>
      <c r="I1675" s="1"/>
      <c r="J1675" s="1"/>
      <c r="K1675" s="1"/>
      <c r="L1675" s="1"/>
      <c r="M1675" s="1"/>
      <c r="N1675" s="1"/>
      <c r="O1675" s="1"/>
      <c r="P1675" s="1"/>
      <c r="Q1675" s="1"/>
      <c r="R1675" s="1"/>
      <c r="S1675" s="1"/>
      <c r="T1675" s="1"/>
    </row>
    <row r="1676" spans="1:20">
      <c r="A1676" s="1"/>
      <c r="B1676" s="1"/>
      <c r="C1676" s="1"/>
      <c r="D1676" s="1"/>
      <c r="E1676" s="1"/>
      <c r="F1676" s="1"/>
      <c r="G1676" s="1"/>
      <c r="H1676" s="1"/>
      <c r="I1676" s="1"/>
      <c r="J1676" s="1"/>
      <c r="K1676" s="1"/>
      <c r="L1676" s="1"/>
      <c r="M1676" s="1"/>
      <c r="N1676" s="1"/>
      <c r="O1676" s="1"/>
      <c r="P1676" s="1"/>
      <c r="Q1676" s="1"/>
      <c r="R1676" s="1"/>
      <c r="S1676" s="1"/>
      <c r="T1676" s="1"/>
    </row>
    <row r="1677" spans="1:20">
      <c r="A1677" s="1"/>
      <c r="B1677" s="1"/>
      <c r="C1677" s="1"/>
      <c r="D1677" s="1"/>
      <c r="E1677" s="1"/>
      <c r="F1677" s="1"/>
      <c r="G1677" s="1"/>
      <c r="H1677" s="1"/>
      <c r="I1677" s="1"/>
      <c r="J1677" s="1"/>
      <c r="K1677" s="1"/>
      <c r="L1677" s="1"/>
      <c r="M1677" s="1"/>
      <c r="N1677" s="1"/>
      <c r="O1677" s="1"/>
      <c r="P1677" s="1"/>
      <c r="Q1677" s="1"/>
      <c r="R1677" s="1"/>
      <c r="S1677" s="1"/>
      <c r="T1677" s="1"/>
    </row>
    <row r="1678" spans="1:20">
      <c r="A1678" s="1"/>
      <c r="B1678" s="1"/>
      <c r="C1678" s="1"/>
      <c r="D1678" s="1"/>
      <c r="E1678" s="1"/>
      <c r="F1678" s="1"/>
      <c r="G1678" s="1"/>
      <c r="H1678" s="1"/>
      <c r="I1678" s="1"/>
      <c r="J1678" s="1"/>
      <c r="K1678" s="1"/>
      <c r="L1678" s="1"/>
      <c r="M1678" s="1"/>
      <c r="N1678" s="1"/>
      <c r="O1678" s="1"/>
      <c r="P1678" s="1"/>
      <c r="Q1678" s="1"/>
      <c r="R1678" s="1"/>
      <c r="S1678" s="1"/>
      <c r="T1678" s="1"/>
    </row>
    <row r="1679" spans="1:20">
      <c r="A1679" s="1"/>
      <c r="B1679" s="1"/>
      <c r="C1679" s="1"/>
      <c r="D1679" s="1"/>
      <c r="E1679" s="1"/>
      <c r="F1679" s="1"/>
      <c r="G1679" s="1"/>
      <c r="H1679" s="1"/>
      <c r="I1679" s="1"/>
      <c r="J1679" s="1"/>
      <c r="K1679" s="1"/>
      <c r="L1679" s="1"/>
      <c r="M1679" s="1"/>
      <c r="N1679" s="1"/>
      <c r="O1679" s="1"/>
      <c r="P1679" s="1"/>
      <c r="Q1679" s="1"/>
      <c r="R1679" s="1"/>
      <c r="S1679" s="1"/>
      <c r="T1679" s="1"/>
    </row>
    <row r="1680" spans="1:20">
      <c r="A1680" s="1"/>
      <c r="B1680" s="1"/>
      <c r="C1680" s="1"/>
      <c r="D1680" s="1"/>
      <c r="E1680" s="1"/>
      <c r="F1680" s="1"/>
      <c r="G1680" s="1"/>
      <c r="H1680" s="1"/>
      <c r="I1680" s="1"/>
      <c r="J1680" s="1"/>
      <c r="K1680" s="1"/>
      <c r="L1680" s="1"/>
      <c r="M1680" s="1"/>
      <c r="N1680" s="1"/>
      <c r="O1680" s="1"/>
      <c r="P1680" s="1"/>
      <c r="Q1680" s="1"/>
      <c r="R1680" s="1"/>
      <c r="S1680" s="1"/>
      <c r="T1680" s="1"/>
    </row>
    <row r="1681" spans="1:20">
      <c r="A1681" s="1"/>
      <c r="B1681" s="1"/>
      <c r="C1681" s="1"/>
      <c r="D1681" s="1"/>
      <c r="E1681" s="1"/>
      <c r="F1681" s="1"/>
      <c r="G1681" s="1"/>
      <c r="H1681" s="1"/>
      <c r="I1681" s="1"/>
      <c r="J1681" s="1"/>
      <c r="K1681" s="1"/>
      <c r="L1681" s="1"/>
      <c r="M1681" s="1"/>
      <c r="N1681" s="1"/>
      <c r="O1681" s="1"/>
      <c r="P1681" s="1"/>
      <c r="Q1681" s="1"/>
      <c r="R1681" s="1"/>
      <c r="S1681" s="1"/>
      <c r="T1681" s="1"/>
    </row>
    <row r="1682" spans="1:20">
      <c r="A1682" s="1"/>
      <c r="B1682" s="1"/>
      <c r="C1682" s="1"/>
      <c r="D1682" s="1"/>
      <c r="E1682" s="1"/>
      <c r="F1682" s="1"/>
      <c r="G1682" s="1"/>
      <c r="H1682" s="1"/>
      <c r="I1682" s="1"/>
      <c r="J1682" s="1"/>
      <c r="K1682" s="1"/>
      <c r="L1682" s="1"/>
      <c r="M1682" s="1"/>
      <c r="N1682" s="1"/>
      <c r="O1682" s="1"/>
      <c r="P1682" s="1"/>
      <c r="Q1682" s="1"/>
      <c r="R1682" s="1"/>
      <c r="S1682" s="1"/>
      <c r="T1682" s="1"/>
    </row>
    <row r="1683" spans="1:20">
      <c r="A1683" s="1"/>
      <c r="B1683" s="1"/>
      <c r="C1683" s="1"/>
      <c r="D1683" s="1"/>
      <c r="E1683" s="1"/>
      <c r="F1683" s="1"/>
      <c r="G1683" s="1"/>
      <c r="H1683" s="1"/>
      <c r="I1683" s="1"/>
      <c r="J1683" s="1"/>
      <c r="K1683" s="1"/>
      <c r="L1683" s="1"/>
      <c r="M1683" s="1"/>
      <c r="N1683" s="1"/>
      <c r="O1683" s="1"/>
      <c r="P1683" s="1"/>
      <c r="Q1683" s="1"/>
      <c r="R1683" s="1"/>
      <c r="S1683" s="1"/>
      <c r="T1683" s="1"/>
    </row>
    <row r="1684" spans="1:20">
      <c r="A1684" s="1"/>
      <c r="B1684" s="1"/>
      <c r="C1684" s="1"/>
      <c r="D1684" s="1"/>
      <c r="E1684" s="1"/>
      <c r="F1684" s="1"/>
      <c r="G1684" s="1"/>
      <c r="H1684" s="1"/>
      <c r="I1684" s="1"/>
      <c r="J1684" s="1"/>
      <c r="K1684" s="1"/>
      <c r="L1684" s="1"/>
      <c r="M1684" s="1"/>
      <c r="N1684" s="1"/>
      <c r="O1684" s="1"/>
      <c r="P1684" s="1"/>
      <c r="Q1684" s="1"/>
      <c r="R1684" s="1"/>
      <c r="S1684" s="1"/>
      <c r="T1684" s="1"/>
    </row>
    <row r="1685" spans="1:20">
      <c r="A1685" s="1"/>
      <c r="B1685" s="1"/>
      <c r="C1685" s="1"/>
      <c r="D1685" s="1"/>
      <c r="E1685" s="1"/>
      <c r="F1685" s="1"/>
      <c r="G1685" s="1"/>
      <c r="H1685" s="1"/>
      <c r="I1685" s="1"/>
      <c r="J1685" s="1"/>
      <c r="K1685" s="1"/>
      <c r="L1685" s="1"/>
      <c r="M1685" s="1"/>
      <c r="N1685" s="1"/>
      <c r="O1685" s="1"/>
      <c r="P1685" s="1"/>
      <c r="Q1685" s="1"/>
      <c r="R1685" s="1"/>
      <c r="S1685" s="1"/>
      <c r="T1685" s="1"/>
    </row>
    <row r="1686" spans="1:20">
      <c r="A1686" s="1"/>
      <c r="B1686" s="1"/>
      <c r="C1686" s="1"/>
      <c r="D1686" s="1"/>
      <c r="E1686" s="1"/>
      <c r="F1686" s="1"/>
      <c r="G1686" s="1"/>
      <c r="H1686" s="1"/>
      <c r="I1686" s="1"/>
      <c r="J1686" s="1"/>
      <c r="K1686" s="1"/>
      <c r="L1686" s="1"/>
      <c r="M1686" s="1"/>
      <c r="N1686" s="1"/>
      <c r="O1686" s="1"/>
      <c r="P1686" s="1"/>
      <c r="Q1686" s="1"/>
      <c r="R1686" s="1"/>
      <c r="S1686" s="1"/>
      <c r="T1686" s="1"/>
    </row>
    <row r="1687" spans="1:20">
      <c r="A1687" s="1"/>
      <c r="B1687" s="1"/>
      <c r="C1687" s="1"/>
      <c r="D1687" s="1"/>
      <c r="E1687" s="1"/>
      <c r="F1687" s="1"/>
      <c r="G1687" s="1"/>
      <c r="H1687" s="1"/>
      <c r="I1687" s="1"/>
      <c r="J1687" s="1"/>
      <c r="K1687" s="1"/>
      <c r="L1687" s="1"/>
      <c r="M1687" s="1"/>
      <c r="N1687" s="1"/>
      <c r="O1687" s="1"/>
      <c r="P1687" s="1"/>
      <c r="Q1687" s="1"/>
      <c r="R1687" s="1"/>
      <c r="S1687" s="1"/>
      <c r="T1687" s="1"/>
    </row>
    <row r="1688" spans="1:20">
      <c r="A1688" s="1"/>
      <c r="B1688" s="1"/>
      <c r="C1688" s="1"/>
      <c r="D1688" s="1"/>
      <c r="E1688" s="1"/>
      <c r="F1688" s="1"/>
      <c r="G1688" s="1"/>
      <c r="H1688" s="1"/>
      <c r="I1688" s="1"/>
      <c r="J1688" s="1"/>
      <c r="K1688" s="1"/>
      <c r="L1688" s="1"/>
      <c r="M1688" s="1"/>
      <c r="N1688" s="1"/>
      <c r="O1688" s="1"/>
      <c r="P1688" s="1"/>
      <c r="Q1688" s="1"/>
      <c r="R1688" s="1"/>
      <c r="S1688" s="1"/>
      <c r="T1688" s="1"/>
    </row>
    <row r="1689" spans="1:20">
      <c r="A1689" s="1"/>
      <c r="B1689" s="1"/>
      <c r="C1689" s="1"/>
      <c r="D1689" s="1"/>
      <c r="E1689" s="1"/>
      <c r="F1689" s="1"/>
      <c r="G1689" s="1"/>
      <c r="H1689" s="1"/>
      <c r="I1689" s="1"/>
      <c r="J1689" s="1"/>
      <c r="K1689" s="1"/>
      <c r="L1689" s="1"/>
      <c r="M1689" s="1"/>
      <c r="N1689" s="1"/>
      <c r="O1689" s="1"/>
      <c r="P1689" s="1"/>
      <c r="Q1689" s="1"/>
      <c r="R1689" s="1"/>
      <c r="S1689" s="1"/>
      <c r="T1689" s="1"/>
    </row>
    <row r="1690" spans="1:20">
      <c r="A1690" s="1"/>
      <c r="B1690" s="1"/>
      <c r="C1690" s="1"/>
      <c r="D1690" s="1"/>
      <c r="E1690" s="1"/>
      <c r="F1690" s="1"/>
      <c r="G1690" s="1"/>
      <c r="H1690" s="1"/>
      <c r="I1690" s="1"/>
      <c r="J1690" s="1"/>
      <c r="K1690" s="1"/>
      <c r="L1690" s="1"/>
      <c r="M1690" s="1"/>
      <c r="N1690" s="1"/>
      <c r="O1690" s="1"/>
      <c r="P1690" s="1"/>
      <c r="Q1690" s="1"/>
      <c r="R1690" s="1"/>
      <c r="S1690" s="1"/>
      <c r="T1690" s="1"/>
    </row>
    <row r="1691" spans="1:20">
      <c r="A1691" s="1"/>
      <c r="B1691" s="1"/>
      <c r="C1691" s="1"/>
      <c r="D1691" s="1"/>
      <c r="E1691" s="1"/>
      <c r="F1691" s="1"/>
      <c r="G1691" s="1"/>
      <c r="H1691" s="1"/>
      <c r="I1691" s="1"/>
      <c r="J1691" s="1"/>
      <c r="K1691" s="1"/>
      <c r="L1691" s="1"/>
      <c r="M1691" s="1"/>
      <c r="N1691" s="1"/>
      <c r="O1691" s="1"/>
      <c r="P1691" s="1"/>
      <c r="Q1691" s="1"/>
      <c r="R1691" s="1"/>
      <c r="S1691" s="1"/>
      <c r="T1691" s="1"/>
    </row>
    <row r="1692" spans="1:20">
      <c r="A1692" s="1"/>
      <c r="B1692" s="1"/>
      <c r="C1692" s="1"/>
      <c r="D1692" s="1"/>
      <c r="E1692" s="1"/>
      <c r="F1692" s="1"/>
      <c r="G1692" s="1"/>
      <c r="H1692" s="1"/>
      <c r="I1692" s="1"/>
      <c r="J1692" s="1"/>
      <c r="K1692" s="1"/>
      <c r="L1692" s="1"/>
      <c r="M1692" s="1"/>
      <c r="N1692" s="1"/>
      <c r="O1692" s="1"/>
      <c r="P1692" s="1"/>
      <c r="Q1692" s="1"/>
      <c r="R1692" s="1"/>
      <c r="S1692" s="1"/>
      <c r="T1692" s="1"/>
    </row>
    <row r="1693" spans="1:20">
      <c r="A1693" s="1"/>
      <c r="B1693" s="1"/>
      <c r="C1693" s="1"/>
      <c r="D1693" s="1"/>
      <c r="E1693" s="1"/>
      <c r="F1693" s="1"/>
      <c r="G1693" s="1"/>
      <c r="H1693" s="1"/>
      <c r="I1693" s="1"/>
      <c r="J1693" s="1"/>
      <c r="K1693" s="1"/>
      <c r="L1693" s="1"/>
      <c r="M1693" s="1"/>
      <c r="N1693" s="1"/>
      <c r="O1693" s="1"/>
      <c r="P1693" s="1"/>
      <c r="Q1693" s="1"/>
      <c r="R1693" s="1"/>
      <c r="S1693" s="1"/>
      <c r="T1693" s="1"/>
    </row>
    <row r="1694" spans="1:20">
      <c r="A1694" s="1"/>
      <c r="B1694" s="1"/>
      <c r="C1694" s="1"/>
      <c r="D1694" s="1"/>
      <c r="E1694" s="1"/>
      <c r="F1694" s="1"/>
      <c r="G1694" s="1"/>
      <c r="H1694" s="1"/>
      <c r="I1694" s="1"/>
      <c r="J1694" s="1"/>
      <c r="K1694" s="1"/>
      <c r="L1694" s="1"/>
      <c r="M1694" s="1"/>
      <c r="N1694" s="1"/>
      <c r="O1694" s="1"/>
      <c r="P1694" s="1"/>
      <c r="Q1694" s="1"/>
      <c r="R1694" s="1"/>
      <c r="S1694" s="1"/>
      <c r="T1694" s="1"/>
    </row>
    <row r="1695" spans="1:20">
      <c r="A1695" s="1"/>
      <c r="B1695" s="1"/>
      <c r="C1695" s="1"/>
      <c r="D1695" s="1"/>
      <c r="E1695" s="1"/>
      <c r="F1695" s="1"/>
      <c r="G1695" s="1"/>
      <c r="H1695" s="1"/>
      <c r="I1695" s="1"/>
      <c r="J1695" s="1"/>
      <c r="K1695" s="1"/>
      <c r="L1695" s="1"/>
      <c r="M1695" s="1"/>
      <c r="N1695" s="1"/>
      <c r="O1695" s="1"/>
      <c r="P1695" s="1"/>
      <c r="Q1695" s="1"/>
      <c r="R1695" s="1"/>
      <c r="S1695" s="1"/>
      <c r="T1695" s="1"/>
    </row>
    <row r="1696" spans="1:20">
      <c r="A1696" s="1"/>
      <c r="B1696" s="1"/>
      <c r="C1696" s="1"/>
      <c r="D1696" s="1"/>
      <c r="E1696" s="1"/>
      <c r="F1696" s="1"/>
      <c r="G1696" s="1"/>
      <c r="H1696" s="1"/>
      <c r="I1696" s="1"/>
      <c r="J1696" s="1"/>
      <c r="K1696" s="1"/>
      <c r="L1696" s="1"/>
      <c r="M1696" s="1"/>
      <c r="N1696" s="1"/>
      <c r="O1696" s="1"/>
      <c r="P1696" s="1"/>
      <c r="Q1696" s="1"/>
      <c r="R1696" s="1"/>
      <c r="S1696" s="1"/>
      <c r="T1696" s="1"/>
    </row>
    <row r="1697" spans="1:20">
      <c r="A1697" s="1"/>
      <c r="B1697" s="1"/>
      <c r="C1697" s="1"/>
      <c r="D1697" s="1"/>
      <c r="E1697" s="1"/>
      <c r="F1697" s="1"/>
      <c r="G1697" s="1"/>
      <c r="H1697" s="1"/>
      <c r="I1697" s="1"/>
      <c r="J1697" s="1"/>
      <c r="K1697" s="1"/>
      <c r="L1697" s="1"/>
      <c r="M1697" s="1"/>
      <c r="N1697" s="1"/>
      <c r="O1697" s="1"/>
      <c r="P1697" s="1"/>
      <c r="Q1697" s="1"/>
      <c r="R1697" s="1"/>
      <c r="S1697" s="1"/>
      <c r="T1697" s="1"/>
    </row>
    <row r="1698" spans="1:20">
      <c r="A1698" s="1"/>
      <c r="B1698" s="1"/>
      <c r="C1698" s="1"/>
      <c r="D1698" s="1"/>
      <c r="E1698" s="1"/>
      <c r="F1698" s="1"/>
      <c r="G1698" s="1"/>
      <c r="H1698" s="1"/>
      <c r="I1698" s="1"/>
      <c r="J1698" s="1"/>
      <c r="K1698" s="1"/>
      <c r="L1698" s="1"/>
      <c r="M1698" s="1"/>
      <c r="N1698" s="1"/>
      <c r="O1698" s="1"/>
      <c r="P1698" s="1"/>
      <c r="Q1698" s="1"/>
      <c r="R1698" s="1"/>
      <c r="S1698" s="1"/>
      <c r="T1698" s="1"/>
    </row>
    <row r="1699" spans="1:20">
      <c r="A1699" s="1"/>
      <c r="B1699" s="1"/>
      <c r="C1699" s="1"/>
      <c r="D1699" s="1"/>
      <c r="E1699" s="1"/>
      <c r="F1699" s="1"/>
      <c r="G1699" s="1"/>
      <c r="H1699" s="1"/>
      <c r="I1699" s="1"/>
      <c r="J1699" s="1"/>
      <c r="K1699" s="1"/>
      <c r="L1699" s="1"/>
      <c r="M1699" s="1"/>
      <c r="N1699" s="1"/>
      <c r="O1699" s="1"/>
      <c r="P1699" s="1"/>
      <c r="Q1699" s="1"/>
      <c r="R1699" s="1"/>
      <c r="S1699" s="1"/>
      <c r="T1699" s="1"/>
    </row>
    <row r="1700" spans="1:20">
      <c r="A1700" s="1"/>
      <c r="B1700" s="1"/>
      <c r="C1700" s="1"/>
      <c r="D1700" s="1"/>
      <c r="E1700" s="1"/>
      <c r="F1700" s="1"/>
      <c r="G1700" s="1"/>
      <c r="H1700" s="1"/>
      <c r="I1700" s="1"/>
      <c r="J1700" s="1"/>
      <c r="K1700" s="1"/>
      <c r="L1700" s="1"/>
      <c r="M1700" s="1"/>
      <c r="N1700" s="1"/>
      <c r="O1700" s="1"/>
      <c r="P1700" s="1"/>
      <c r="Q1700" s="1"/>
      <c r="R1700" s="1"/>
      <c r="S1700" s="1"/>
      <c r="T1700" s="1"/>
    </row>
    <row r="1701" spans="1:20">
      <c r="A1701" s="1"/>
      <c r="B1701" s="1"/>
      <c r="C1701" s="1"/>
      <c r="D1701" s="1"/>
      <c r="E1701" s="1"/>
      <c r="F1701" s="1"/>
      <c r="G1701" s="1"/>
      <c r="H1701" s="1"/>
      <c r="I1701" s="1"/>
      <c r="J1701" s="1"/>
      <c r="K1701" s="1"/>
      <c r="L1701" s="1"/>
      <c r="M1701" s="1"/>
      <c r="N1701" s="1"/>
      <c r="O1701" s="1"/>
      <c r="P1701" s="1"/>
      <c r="Q1701" s="1"/>
      <c r="R1701" s="1"/>
      <c r="S1701" s="1"/>
      <c r="T1701" s="1"/>
    </row>
    <row r="1702" spans="1:20">
      <c r="A1702" s="1"/>
      <c r="B1702" s="1"/>
      <c r="C1702" s="1"/>
      <c r="D1702" s="1"/>
      <c r="E1702" s="1"/>
      <c r="F1702" s="1"/>
      <c r="G1702" s="1"/>
      <c r="H1702" s="1"/>
      <c r="I1702" s="1"/>
      <c r="J1702" s="1"/>
      <c r="K1702" s="1"/>
      <c r="L1702" s="1"/>
      <c r="M1702" s="1"/>
      <c r="N1702" s="1"/>
      <c r="O1702" s="1"/>
      <c r="P1702" s="1"/>
      <c r="Q1702" s="1"/>
      <c r="R1702" s="1"/>
      <c r="S1702" s="1"/>
      <c r="T1702" s="1"/>
    </row>
    <row r="1703" spans="1:20">
      <c r="A1703" s="1"/>
      <c r="B1703" s="1"/>
      <c r="C1703" s="1"/>
      <c r="D1703" s="1"/>
      <c r="E1703" s="1"/>
      <c r="F1703" s="1"/>
      <c r="G1703" s="1"/>
      <c r="H1703" s="1"/>
      <c r="I1703" s="1"/>
      <c r="J1703" s="1"/>
      <c r="K1703" s="1"/>
      <c r="L1703" s="1"/>
      <c r="M1703" s="1"/>
      <c r="N1703" s="1"/>
      <c r="O1703" s="1"/>
      <c r="P1703" s="1"/>
      <c r="Q1703" s="1"/>
      <c r="R1703" s="1"/>
      <c r="S1703" s="1"/>
      <c r="T1703" s="1"/>
    </row>
    <row r="1704" spans="1:20">
      <c r="A1704" s="1"/>
      <c r="B1704" s="1"/>
      <c r="C1704" s="1"/>
      <c r="D1704" s="1"/>
      <c r="E1704" s="1"/>
      <c r="F1704" s="1"/>
      <c r="G1704" s="1"/>
      <c r="H1704" s="1"/>
      <c r="I1704" s="1"/>
      <c r="J1704" s="1"/>
      <c r="K1704" s="1"/>
      <c r="L1704" s="1"/>
      <c r="M1704" s="1"/>
      <c r="N1704" s="1"/>
      <c r="O1704" s="1"/>
      <c r="P1704" s="1"/>
      <c r="Q1704" s="1"/>
      <c r="R1704" s="1"/>
      <c r="S1704" s="1"/>
      <c r="T1704" s="1"/>
    </row>
    <row r="1705" spans="1:20">
      <c r="A1705" s="1"/>
      <c r="B1705" s="1"/>
      <c r="C1705" s="1"/>
      <c r="D1705" s="1"/>
      <c r="E1705" s="1"/>
      <c r="F1705" s="1"/>
      <c r="G1705" s="1"/>
      <c r="H1705" s="1"/>
      <c r="I1705" s="1"/>
      <c r="J1705" s="1"/>
      <c r="K1705" s="1"/>
      <c r="L1705" s="1"/>
      <c r="M1705" s="1"/>
      <c r="N1705" s="1"/>
      <c r="O1705" s="1"/>
      <c r="P1705" s="1"/>
      <c r="Q1705" s="1"/>
      <c r="R1705" s="1"/>
      <c r="S1705" s="1"/>
      <c r="T1705" s="1"/>
    </row>
    <row r="1706" spans="1:20">
      <c r="A1706" s="1"/>
      <c r="B1706" s="1"/>
      <c r="C1706" s="1"/>
      <c r="D1706" s="1"/>
      <c r="E1706" s="1"/>
      <c r="F1706" s="1"/>
      <c r="G1706" s="1"/>
      <c r="H1706" s="1"/>
      <c r="I1706" s="1"/>
      <c r="J1706" s="1"/>
      <c r="K1706" s="1"/>
      <c r="L1706" s="1"/>
      <c r="M1706" s="1"/>
      <c r="N1706" s="1"/>
      <c r="O1706" s="1"/>
      <c r="P1706" s="1"/>
      <c r="Q1706" s="1"/>
      <c r="R1706" s="1"/>
      <c r="S1706" s="1"/>
      <c r="T1706" s="1"/>
    </row>
    <row r="1707" spans="1:20">
      <c r="A1707" s="1"/>
      <c r="B1707" s="1"/>
      <c r="C1707" s="1"/>
      <c r="D1707" s="1"/>
      <c r="E1707" s="1"/>
      <c r="F1707" s="1"/>
      <c r="G1707" s="1"/>
      <c r="H1707" s="1"/>
      <c r="I1707" s="1"/>
      <c r="J1707" s="1"/>
      <c r="K1707" s="1"/>
      <c r="L1707" s="1"/>
      <c r="M1707" s="1"/>
      <c r="N1707" s="1"/>
      <c r="O1707" s="1"/>
      <c r="P1707" s="1"/>
      <c r="Q1707" s="1"/>
      <c r="R1707" s="1"/>
      <c r="S1707" s="1"/>
      <c r="T1707" s="1"/>
    </row>
    <row r="1708" spans="1:20">
      <c r="A1708" s="1"/>
      <c r="B1708" s="1"/>
      <c r="C1708" s="1"/>
      <c r="D1708" s="1"/>
      <c r="E1708" s="1"/>
      <c r="F1708" s="1"/>
      <c r="G1708" s="1"/>
      <c r="H1708" s="1"/>
      <c r="I1708" s="1"/>
      <c r="J1708" s="1"/>
      <c r="K1708" s="1"/>
      <c r="L1708" s="1"/>
      <c r="M1708" s="1"/>
      <c r="N1708" s="1"/>
      <c r="O1708" s="1"/>
      <c r="P1708" s="1"/>
      <c r="Q1708" s="1"/>
      <c r="R1708" s="1"/>
      <c r="S1708" s="1"/>
      <c r="T1708" s="1"/>
    </row>
    <row r="1709" spans="1:20">
      <c r="A1709" s="1"/>
      <c r="B1709" s="1"/>
      <c r="C1709" s="1"/>
      <c r="D1709" s="1"/>
      <c r="E1709" s="1"/>
      <c r="F1709" s="1"/>
      <c r="G1709" s="1"/>
      <c r="H1709" s="1"/>
      <c r="I1709" s="1"/>
      <c r="J1709" s="1"/>
      <c r="K1709" s="1"/>
      <c r="L1709" s="1"/>
      <c r="M1709" s="1"/>
      <c r="N1709" s="1"/>
      <c r="O1709" s="1"/>
      <c r="P1709" s="1"/>
      <c r="Q1709" s="1"/>
      <c r="R1709" s="1"/>
      <c r="S1709" s="1"/>
      <c r="T1709" s="1"/>
    </row>
    <row r="1710" spans="1:20">
      <c r="A1710" s="1"/>
      <c r="B1710" s="1"/>
      <c r="C1710" s="1"/>
      <c r="D1710" s="1"/>
      <c r="E1710" s="1"/>
      <c r="F1710" s="1"/>
      <c r="G1710" s="1"/>
      <c r="H1710" s="1"/>
      <c r="I1710" s="1"/>
      <c r="J1710" s="1"/>
      <c r="K1710" s="1"/>
      <c r="L1710" s="1"/>
      <c r="M1710" s="1"/>
      <c r="N1710" s="1"/>
      <c r="O1710" s="1"/>
      <c r="P1710" s="1"/>
      <c r="Q1710" s="1"/>
      <c r="R1710" s="1"/>
      <c r="S1710" s="1"/>
      <c r="T1710" s="1"/>
    </row>
    <row r="1711" spans="1:20">
      <c r="A1711" s="1"/>
      <c r="B1711" s="1"/>
      <c r="C1711" s="1"/>
      <c r="D1711" s="1"/>
      <c r="E1711" s="1"/>
      <c r="F1711" s="1"/>
      <c r="G1711" s="1"/>
      <c r="H1711" s="1"/>
      <c r="I1711" s="1"/>
      <c r="J1711" s="1"/>
      <c r="K1711" s="1"/>
      <c r="L1711" s="1"/>
      <c r="M1711" s="1"/>
      <c r="N1711" s="1"/>
      <c r="O1711" s="1"/>
      <c r="P1711" s="1"/>
      <c r="Q1711" s="1"/>
      <c r="R1711" s="1"/>
      <c r="S1711" s="1"/>
      <c r="T1711" s="1"/>
    </row>
    <row r="1712" spans="1:20">
      <c r="A1712" s="1"/>
      <c r="B1712" s="1"/>
      <c r="C1712" s="1"/>
      <c r="D1712" s="1"/>
      <c r="E1712" s="1"/>
      <c r="F1712" s="1"/>
      <c r="G1712" s="1"/>
      <c r="H1712" s="1"/>
      <c r="I1712" s="1"/>
      <c r="J1712" s="1"/>
      <c r="K1712" s="1"/>
      <c r="L1712" s="1"/>
      <c r="M1712" s="1"/>
      <c r="N1712" s="1"/>
      <c r="O1712" s="1"/>
      <c r="P1712" s="1"/>
      <c r="Q1712" s="1"/>
      <c r="R1712" s="1"/>
      <c r="S1712" s="1"/>
      <c r="T1712" s="1"/>
    </row>
    <row r="1713" spans="1:20">
      <c r="A1713" s="1"/>
      <c r="B1713" s="1"/>
      <c r="C1713" s="1"/>
      <c r="D1713" s="1"/>
      <c r="E1713" s="1"/>
      <c r="F1713" s="1"/>
      <c r="G1713" s="1"/>
      <c r="H1713" s="1"/>
      <c r="I1713" s="1"/>
      <c r="J1713" s="1"/>
      <c r="K1713" s="1"/>
      <c r="L1713" s="1"/>
      <c r="M1713" s="1"/>
      <c r="N1713" s="1"/>
      <c r="O1713" s="1"/>
      <c r="P1713" s="1"/>
      <c r="Q1713" s="1"/>
      <c r="R1713" s="1"/>
      <c r="S1713" s="1"/>
      <c r="T1713" s="1"/>
    </row>
    <row r="1714" spans="1:20">
      <c r="A1714" s="1"/>
      <c r="B1714" s="1"/>
      <c r="C1714" s="1"/>
      <c r="D1714" s="1"/>
      <c r="E1714" s="1"/>
      <c r="F1714" s="1"/>
      <c r="G1714" s="1"/>
      <c r="H1714" s="1"/>
      <c r="I1714" s="1"/>
      <c r="J1714" s="1"/>
      <c r="K1714" s="1"/>
      <c r="L1714" s="1"/>
      <c r="M1714" s="1"/>
      <c r="N1714" s="1"/>
      <c r="O1714" s="1"/>
      <c r="P1714" s="1"/>
      <c r="Q1714" s="1"/>
      <c r="R1714" s="1"/>
      <c r="S1714" s="1"/>
      <c r="T1714" s="1"/>
    </row>
    <row r="1715" spans="1:20">
      <c r="A1715" s="1"/>
      <c r="B1715" s="1"/>
      <c r="C1715" s="1"/>
      <c r="D1715" s="1"/>
      <c r="E1715" s="1"/>
      <c r="F1715" s="1"/>
      <c r="G1715" s="1"/>
      <c r="H1715" s="1"/>
      <c r="I1715" s="1"/>
      <c r="J1715" s="1"/>
      <c r="K1715" s="1"/>
      <c r="L1715" s="1"/>
      <c r="M1715" s="1"/>
      <c r="N1715" s="1"/>
      <c r="O1715" s="1"/>
      <c r="P1715" s="1"/>
      <c r="Q1715" s="1"/>
      <c r="R1715" s="1"/>
      <c r="S1715" s="1"/>
      <c r="T1715" s="1"/>
    </row>
    <row r="1716" spans="1:20">
      <c r="A1716" s="1"/>
      <c r="B1716" s="1"/>
      <c r="C1716" s="1"/>
      <c r="D1716" s="1"/>
      <c r="E1716" s="1"/>
      <c r="F1716" s="1"/>
      <c r="G1716" s="1"/>
      <c r="H1716" s="1"/>
      <c r="I1716" s="1"/>
      <c r="J1716" s="1"/>
      <c r="K1716" s="1"/>
      <c r="L1716" s="1"/>
      <c r="M1716" s="1"/>
      <c r="N1716" s="1"/>
      <c r="O1716" s="1"/>
      <c r="P1716" s="1"/>
      <c r="Q1716" s="1"/>
      <c r="R1716" s="1"/>
      <c r="S1716" s="1"/>
      <c r="T1716" s="1"/>
    </row>
    <row r="1717" spans="1:20">
      <c r="A1717" s="1"/>
      <c r="B1717" s="1"/>
      <c r="C1717" s="1"/>
      <c r="D1717" s="1"/>
      <c r="E1717" s="1"/>
      <c r="F1717" s="1"/>
      <c r="G1717" s="1"/>
      <c r="H1717" s="1"/>
      <c r="I1717" s="1"/>
      <c r="J1717" s="1"/>
      <c r="K1717" s="1"/>
      <c r="L1717" s="1"/>
      <c r="M1717" s="1"/>
      <c r="N1717" s="1"/>
      <c r="O1717" s="1"/>
      <c r="P1717" s="1"/>
      <c r="Q1717" s="1"/>
      <c r="R1717" s="1"/>
      <c r="S1717" s="1"/>
      <c r="T1717" s="1"/>
    </row>
    <row r="1718" spans="1:20">
      <c r="A1718" s="1"/>
      <c r="B1718" s="1"/>
      <c r="C1718" s="1"/>
      <c r="D1718" s="1"/>
      <c r="E1718" s="1"/>
      <c r="F1718" s="1"/>
      <c r="G1718" s="1"/>
      <c r="H1718" s="1"/>
      <c r="I1718" s="1"/>
      <c r="J1718" s="1"/>
      <c r="K1718" s="1"/>
      <c r="L1718" s="1"/>
      <c r="M1718" s="1"/>
      <c r="N1718" s="1"/>
      <c r="O1718" s="1"/>
      <c r="P1718" s="1"/>
      <c r="Q1718" s="1"/>
      <c r="R1718" s="1"/>
      <c r="S1718" s="1"/>
      <c r="T1718" s="1"/>
    </row>
    <row r="1719" spans="1:20">
      <c r="A1719" s="1"/>
      <c r="B1719" s="1"/>
      <c r="C1719" s="1"/>
      <c r="D1719" s="1"/>
      <c r="E1719" s="1"/>
      <c r="F1719" s="1"/>
      <c r="G1719" s="1"/>
      <c r="H1719" s="1"/>
      <c r="I1719" s="1"/>
      <c r="J1719" s="1"/>
      <c r="K1719" s="1"/>
      <c r="L1719" s="1"/>
      <c r="M1719" s="1"/>
      <c r="N1719" s="1"/>
      <c r="O1719" s="1"/>
      <c r="P1719" s="1"/>
      <c r="Q1719" s="1"/>
      <c r="R1719" s="1"/>
      <c r="S1719" s="1"/>
      <c r="T1719" s="1"/>
    </row>
    <row r="1720" spans="1:20">
      <c r="A1720" s="1"/>
      <c r="B1720" s="1"/>
      <c r="C1720" s="1"/>
      <c r="D1720" s="1"/>
      <c r="E1720" s="1"/>
      <c r="F1720" s="1"/>
      <c r="G1720" s="1"/>
      <c r="H1720" s="1"/>
      <c r="I1720" s="1"/>
      <c r="J1720" s="1"/>
      <c r="K1720" s="1"/>
      <c r="L1720" s="1"/>
      <c r="M1720" s="1"/>
      <c r="N1720" s="1"/>
      <c r="O1720" s="1"/>
      <c r="P1720" s="1"/>
      <c r="Q1720" s="1"/>
      <c r="R1720" s="1"/>
      <c r="S1720" s="1"/>
      <c r="T1720" s="1"/>
    </row>
    <row r="1721" spans="1:20">
      <c r="A1721" s="1"/>
      <c r="B1721" s="1"/>
      <c r="C1721" s="1"/>
      <c r="D1721" s="1"/>
      <c r="E1721" s="1"/>
      <c r="F1721" s="1"/>
      <c r="G1721" s="1"/>
      <c r="H1721" s="1"/>
      <c r="I1721" s="1"/>
      <c r="J1721" s="1"/>
      <c r="K1721" s="1"/>
      <c r="L1721" s="1"/>
      <c r="M1721" s="1"/>
      <c r="N1721" s="1"/>
      <c r="O1721" s="1"/>
      <c r="P1721" s="1"/>
      <c r="Q1721" s="1"/>
      <c r="R1721" s="1"/>
      <c r="S1721" s="1"/>
      <c r="T1721" s="1"/>
    </row>
    <row r="1722" spans="1:20">
      <c r="A1722" s="1"/>
      <c r="B1722" s="1"/>
      <c r="C1722" s="1"/>
      <c r="D1722" s="1"/>
      <c r="E1722" s="1"/>
      <c r="F1722" s="1"/>
      <c r="G1722" s="1"/>
      <c r="H1722" s="1"/>
      <c r="I1722" s="1"/>
      <c r="J1722" s="1"/>
      <c r="K1722" s="1"/>
      <c r="L1722" s="1"/>
      <c r="M1722" s="1"/>
      <c r="N1722" s="1"/>
      <c r="O1722" s="1"/>
      <c r="P1722" s="1"/>
      <c r="Q1722" s="1"/>
      <c r="R1722" s="1"/>
      <c r="S1722" s="1"/>
      <c r="T1722" s="1"/>
    </row>
    <row r="1723" spans="1:20">
      <c r="A1723" s="1"/>
      <c r="B1723" s="1"/>
      <c r="C1723" s="1"/>
      <c r="D1723" s="1"/>
      <c r="E1723" s="1"/>
      <c r="F1723" s="1"/>
      <c r="G1723" s="1"/>
      <c r="H1723" s="1"/>
      <c r="I1723" s="1"/>
      <c r="J1723" s="1"/>
      <c r="K1723" s="1"/>
      <c r="L1723" s="1"/>
      <c r="M1723" s="1"/>
      <c r="N1723" s="1"/>
      <c r="O1723" s="1"/>
      <c r="P1723" s="1"/>
      <c r="Q1723" s="1"/>
      <c r="R1723" s="1"/>
      <c r="S1723" s="1"/>
      <c r="T1723" s="1"/>
    </row>
    <row r="1724" spans="1:20">
      <c r="A1724" s="1"/>
      <c r="B1724" s="1"/>
      <c r="C1724" s="1"/>
      <c r="D1724" s="1"/>
      <c r="E1724" s="1"/>
      <c r="F1724" s="1"/>
      <c r="G1724" s="1"/>
      <c r="H1724" s="1"/>
      <c r="I1724" s="1"/>
      <c r="J1724" s="1"/>
      <c r="K1724" s="1"/>
      <c r="L1724" s="1"/>
      <c r="M1724" s="1"/>
      <c r="N1724" s="1"/>
      <c r="O1724" s="1"/>
      <c r="P1724" s="1"/>
      <c r="Q1724" s="1"/>
      <c r="R1724" s="1"/>
      <c r="S1724" s="1"/>
      <c r="T1724" s="1"/>
    </row>
    <row r="1725" spans="1:20">
      <c r="A1725" s="1"/>
      <c r="B1725" s="1"/>
      <c r="C1725" s="1"/>
      <c r="D1725" s="1"/>
      <c r="E1725" s="1"/>
      <c r="F1725" s="1"/>
      <c r="G1725" s="1"/>
      <c r="H1725" s="1"/>
      <c r="I1725" s="1"/>
      <c r="J1725" s="1"/>
      <c r="K1725" s="1"/>
      <c r="L1725" s="1"/>
      <c r="M1725" s="1"/>
      <c r="N1725" s="1"/>
      <c r="O1725" s="1"/>
      <c r="P1725" s="1"/>
      <c r="Q1725" s="1"/>
      <c r="R1725" s="1"/>
      <c r="S1725" s="1"/>
      <c r="T1725" s="1"/>
    </row>
    <row r="1726" spans="1:20">
      <c r="A1726" s="1"/>
      <c r="B1726" s="1"/>
      <c r="C1726" s="1"/>
      <c r="D1726" s="1"/>
      <c r="E1726" s="1"/>
      <c r="F1726" s="1"/>
      <c r="G1726" s="1"/>
      <c r="H1726" s="1"/>
      <c r="I1726" s="1"/>
      <c r="J1726" s="1"/>
      <c r="K1726" s="1"/>
      <c r="L1726" s="1"/>
      <c r="M1726" s="1"/>
      <c r="N1726" s="1"/>
      <c r="O1726" s="1"/>
      <c r="P1726" s="1"/>
      <c r="Q1726" s="1"/>
      <c r="R1726" s="1"/>
      <c r="S1726" s="1"/>
      <c r="T1726" s="1"/>
    </row>
    <row r="1727" spans="1:20">
      <c r="A1727" s="1"/>
      <c r="B1727" s="1"/>
      <c r="C1727" s="1"/>
      <c r="D1727" s="1"/>
      <c r="E1727" s="1"/>
      <c r="F1727" s="1"/>
      <c r="G1727" s="1"/>
      <c r="H1727" s="1"/>
      <c r="I1727" s="1"/>
      <c r="J1727" s="1"/>
      <c r="K1727" s="1"/>
      <c r="L1727" s="1"/>
      <c r="M1727" s="1"/>
      <c r="N1727" s="1"/>
      <c r="O1727" s="1"/>
      <c r="P1727" s="1"/>
      <c r="Q1727" s="1"/>
      <c r="R1727" s="1"/>
      <c r="S1727" s="1"/>
      <c r="T1727" s="1"/>
    </row>
    <row r="1728" spans="1:20">
      <c r="A1728" s="1"/>
      <c r="B1728" s="1"/>
      <c r="C1728" s="1"/>
      <c r="D1728" s="1"/>
      <c r="E1728" s="1"/>
      <c r="F1728" s="1"/>
      <c r="G1728" s="1"/>
      <c r="H1728" s="1"/>
      <c r="I1728" s="1"/>
      <c r="J1728" s="1"/>
      <c r="K1728" s="1"/>
      <c r="L1728" s="1"/>
      <c r="M1728" s="1"/>
      <c r="N1728" s="1"/>
      <c r="O1728" s="1"/>
      <c r="P1728" s="1"/>
      <c r="Q1728" s="1"/>
      <c r="R1728" s="1"/>
      <c r="S1728" s="1"/>
      <c r="T1728" s="1"/>
    </row>
    <row r="1729" spans="1:20">
      <c r="A1729" s="1"/>
      <c r="B1729" s="1"/>
      <c r="C1729" s="1"/>
      <c r="D1729" s="1"/>
      <c r="E1729" s="1"/>
      <c r="F1729" s="1"/>
      <c r="G1729" s="1"/>
      <c r="H1729" s="1"/>
      <c r="I1729" s="1"/>
      <c r="J1729" s="1"/>
      <c r="K1729" s="1"/>
      <c r="L1729" s="1"/>
      <c r="M1729" s="1"/>
      <c r="N1729" s="1"/>
      <c r="O1729" s="1"/>
      <c r="P1729" s="1"/>
      <c r="Q1729" s="1"/>
      <c r="R1729" s="1"/>
      <c r="S1729" s="1"/>
      <c r="T1729" s="1"/>
    </row>
    <row r="1730" spans="1:20">
      <c r="A1730" s="1"/>
      <c r="B1730" s="1"/>
      <c r="C1730" s="1"/>
      <c r="D1730" s="1"/>
      <c r="E1730" s="1"/>
      <c r="F1730" s="1"/>
      <c r="G1730" s="1"/>
      <c r="H1730" s="1"/>
      <c r="I1730" s="1"/>
      <c r="J1730" s="1"/>
      <c r="K1730" s="1"/>
      <c r="L1730" s="1"/>
      <c r="M1730" s="1"/>
      <c r="N1730" s="1"/>
      <c r="O1730" s="1"/>
      <c r="P1730" s="1"/>
      <c r="Q1730" s="1"/>
      <c r="R1730" s="1"/>
      <c r="S1730" s="1"/>
      <c r="T1730" s="1"/>
    </row>
    <row r="1731" spans="1:20">
      <c r="A1731" s="1"/>
      <c r="B1731" s="1"/>
      <c r="C1731" s="1"/>
      <c r="D1731" s="1"/>
      <c r="E1731" s="1"/>
      <c r="F1731" s="1"/>
      <c r="G1731" s="1"/>
      <c r="H1731" s="1"/>
      <c r="I1731" s="1"/>
      <c r="J1731" s="1"/>
      <c r="K1731" s="1"/>
      <c r="L1731" s="1"/>
      <c r="M1731" s="1"/>
      <c r="N1731" s="1"/>
      <c r="O1731" s="1"/>
      <c r="P1731" s="1"/>
      <c r="Q1731" s="1"/>
      <c r="R1731" s="1"/>
      <c r="S1731" s="1"/>
      <c r="T1731" s="1"/>
    </row>
    <row r="1732" spans="1:20">
      <c r="A1732" s="1"/>
      <c r="B1732" s="1"/>
      <c r="C1732" s="1"/>
      <c r="D1732" s="1"/>
      <c r="E1732" s="1"/>
      <c r="F1732" s="1"/>
      <c r="G1732" s="1"/>
      <c r="H1732" s="1"/>
      <c r="I1732" s="1"/>
      <c r="J1732" s="1"/>
      <c r="K1732" s="1"/>
      <c r="L1732" s="1"/>
      <c r="M1732" s="1"/>
      <c r="N1732" s="1"/>
      <c r="O1732" s="1"/>
      <c r="P1732" s="1"/>
      <c r="Q1732" s="1"/>
      <c r="R1732" s="1"/>
      <c r="S1732" s="1"/>
      <c r="T1732" s="1"/>
    </row>
    <row r="1733" spans="1:20">
      <c r="A1733" s="1"/>
      <c r="B1733" s="1"/>
      <c r="C1733" s="1"/>
      <c r="D1733" s="1"/>
      <c r="E1733" s="1"/>
      <c r="F1733" s="1"/>
      <c r="G1733" s="1"/>
      <c r="H1733" s="1"/>
      <c r="I1733" s="1"/>
      <c r="J1733" s="1"/>
      <c r="K1733" s="1"/>
      <c r="L1733" s="1"/>
      <c r="M1733" s="1"/>
      <c r="N1733" s="1"/>
      <c r="O1733" s="1"/>
      <c r="P1733" s="1"/>
      <c r="Q1733" s="1"/>
      <c r="R1733" s="1"/>
      <c r="S1733" s="1"/>
      <c r="T1733" s="1"/>
    </row>
    <row r="1734" spans="1:20">
      <c r="A1734" s="1"/>
      <c r="B1734" s="1"/>
      <c r="C1734" s="1"/>
      <c r="D1734" s="1"/>
      <c r="E1734" s="1"/>
      <c r="F1734" s="1"/>
      <c r="G1734" s="1"/>
      <c r="H1734" s="1"/>
      <c r="I1734" s="1"/>
      <c r="J1734" s="1"/>
      <c r="K1734" s="1"/>
      <c r="L1734" s="1"/>
      <c r="M1734" s="1"/>
      <c r="N1734" s="1"/>
      <c r="O1734" s="1"/>
      <c r="P1734" s="1"/>
      <c r="Q1734" s="1"/>
      <c r="R1734" s="1"/>
      <c r="S1734" s="1"/>
      <c r="T1734" s="1"/>
    </row>
    <row r="1735" spans="1:20">
      <c r="A1735" s="1"/>
      <c r="B1735" s="1"/>
      <c r="C1735" s="1"/>
      <c r="D1735" s="1"/>
      <c r="E1735" s="1"/>
      <c r="F1735" s="1"/>
      <c r="G1735" s="1"/>
      <c r="H1735" s="1"/>
      <c r="I1735" s="1"/>
      <c r="J1735" s="1"/>
      <c r="K1735" s="1"/>
      <c r="L1735" s="1"/>
      <c r="M1735" s="1"/>
      <c r="N1735" s="1"/>
      <c r="O1735" s="1"/>
      <c r="P1735" s="1"/>
      <c r="Q1735" s="1"/>
      <c r="R1735" s="1"/>
      <c r="S1735" s="1"/>
      <c r="T1735" s="1"/>
    </row>
    <row r="1736" spans="1:20">
      <c r="A1736" s="1"/>
      <c r="B1736" s="1"/>
      <c r="C1736" s="1"/>
      <c r="D1736" s="1"/>
      <c r="E1736" s="1"/>
      <c r="F1736" s="1"/>
      <c r="G1736" s="1"/>
      <c r="H1736" s="1"/>
      <c r="I1736" s="1"/>
      <c r="J1736" s="1"/>
      <c r="K1736" s="1"/>
      <c r="L1736" s="1"/>
      <c r="M1736" s="1"/>
      <c r="N1736" s="1"/>
      <c r="O1736" s="1"/>
      <c r="P1736" s="1"/>
      <c r="Q1736" s="1"/>
      <c r="R1736" s="1"/>
      <c r="S1736" s="1"/>
      <c r="T1736" s="1"/>
    </row>
    <row r="1737" spans="1:20">
      <c r="A1737" s="1"/>
      <c r="B1737" s="1"/>
      <c r="C1737" s="1"/>
      <c r="D1737" s="1"/>
      <c r="E1737" s="1"/>
      <c r="F1737" s="1"/>
      <c r="G1737" s="1"/>
      <c r="H1737" s="1"/>
      <c r="I1737" s="1"/>
      <c r="J1737" s="1"/>
      <c r="K1737" s="1"/>
      <c r="L1737" s="1"/>
      <c r="M1737" s="1"/>
      <c r="N1737" s="1"/>
      <c r="O1737" s="1"/>
      <c r="P1737" s="1"/>
      <c r="Q1737" s="1"/>
      <c r="R1737" s="1"/>
      <c r="S1737" s="1"/>
      <c r="T1737" s="1"/>
    </row>
    <row r="1738" spans="1:20">
      <c r="A1738" s="1"/>
      <c r="B1738" s="1"/>
      <c r="C1738" s="1"/>
      <c r="D1738" s="1"/>
      <c r="E1738" s="1"/>
      <c r="F1738" s="1"/>
      <c r="G1738" s="1"/>
      <c r="H1738" s="1"/>
      <c r="I1738" s="1"/>
      <c r="J1738" s="1"/>
      <c r="K1738" s="1"/>
      <c r="L1738" s="1"/>
      <c r="M1738" s="1"/>
      <c r="N1738" s="1"/>
      <c r="O1738" s="1"/>
      <c r="P1738" s="1"/>
      <c r="Q1738" s="1"/>
      <c r="R1738" s="1"/>
      <c r="S1738" s="1"/>
      <c r="T1738" s="1"/>
    </row>
    <row r="1739" spans="1:20">
      <c r="A1739" s="1"/>
      <c r="B1739" s="1"/>
      <c r="C1739" s="1"/>
      <c r="D1739" s="1"/>
      <c r="E1739" s="1"/>
      <c r="F1739" s="1"/>
      <c r="G1739" s="1"/>
      <c r="H1739" s="1"/>
      <c r="I1739" s="1"/>
      <c r="J1739" s="1"/>
      <c r="K1739" s="1"/>
      <c r="L1739" s="1"/>
      <c r="M1739" s="1"/>
      <c r="N1739" s="1"/>
      <c r="O1739" s="1"/>
      <c r="P1739" s="1"/>
      <c r="Q1739" s="1"/>
      <c r="R1739" s="1"/>
      <c r="S1739" s="1"/>
      <c r="T1739" s="1"/>
    </row>
    <row r="1740" spans="1:20">
      <c r="A1740" s="1"/>
      <c r="B1740" s="1"/>
      <c r="C1740" s="1"/>
      <c r="D1740" s="1"/>
      <c r="E1740" s="1"/>
      <c r="F1740" s="1"/>
      <c r="G1740" s="1"/>
      <c r="H1740" s="1"/>
      <c r="I1740" s="1"/>
      <c r="J1740" s="1"/>
      <c r="K1740" s="1"/>
      <c r="L1740" s="1"/>
      <c r="M1740" s="1"/>
      <c r="N1740" s="1"/>
      <c r="O1740" s="1"/>
      <c r="P1740" s="1"/>
      <c r="Q1740" s="1"/>
      <c r="R1740" s="1"/>
      <c r="S1740" s="1"/>
      <c r="T1740" s="1"/>
    </row>
    <row r="1741" spans="1:20">
      <c r="A1741" s="1"/>
      <c r="B1741" s="1"/>
      <c r="C1741" s="1"/>
      <c r="D1741" s="1"/>
      <c r="E1741" s="1"/>
      <c r="F1741" s="1"/>
      <c r="G1741" s="1"/>
      <c r="H1741" s="1"/>
      <c r="I1741" s="1"/>
      <c r="J1741" s="1"/>
      <c r="K1741" s="1"/>
      <c r="L1741" s="1"/>
      <c r="M1741" s="1"/>
      <c r="N1741" s="1"/>
      <c r="O1741" s="1"/>
      <c r="P1741" s="1"/>
      <c r="Q1741" s="1"/>
      <c r="R1741" s="1"/>
      <c r="S1741" s="1"/>
      <c r="T1741" s="1"/>
    </row>
    <row r="1742" spans="1:20">
      <c r="A1742" s="1"/>
      <c r="B1742" s="1"/>
      <c r="C1742" s="1"/>
      <c r="D1742" s="1"/>
      <c r="E1742" s="1"/>
      <c r="F1742" s="1"/>
      <c r="G1742" s="1"/>
      <c r="H1742" s="1"/>
      <c r="I1742" s="1"/>
      <c r="J1742" s="1"/>
      <c r="K1742" s="1"/>
      <c r="L1742" s="1"/>
      <c r="M1742" s="1"/>
      <c r="N1742" s="1"/>
      <c r="O1742" s="1"/>
      <c r="P1742" s="1"/>
      <c r="Q1742" s="1"/>
      <c r="R1742" s="1"/>
      <c r="S1742" s="1"/>
      <c r="T1742" s="1"/>
    </row>
    <row r="1743" spans="1:20">
      <c r="A1743" s="1"/>
      <c r="B1743" s="1"/>
      <c r="C1743" s="1"/>
      <c r="D1743" s="1"/>
      <c r="E1743" s="1"/>
      <c r="F1743" s="1"/>
      <c r="G1743" s="1"/>
      <c r="H1743" s="1"/>
      <c r="I1743" s="1"/>
      <c r="J1743" s="1"/>
      <c r="K1743" s="1"/>
      <c r="L1743" s="1"/>
      <c r="M1743" s="1"/>
      <c r="N1743" s="1"/>
      <c r="O1743" s="1"/>
      <c r="P1743" s="1"/>
      <c r="Q1743" s="1"/>
      <c r="R1743" s="1"/>
      <c r="S1743" s="1"/>
      <c r="T1743" s="1"/>
    </row>
    <row r="1744" spans="1:20">
      <c r="A1744" s="1"/>
      <c r="B1744" s="1"/>
      <c r="C1744" s="1"/>
      <c r="D1744" s="1"/>
      <c r="E1744" s="1"/>
      <c r="F1744" s="1"/>
      <c r="G1744" s="1"/>
      <c r="H1744" s="1"/>
      <c r="I1744" s="1"/>
      <c r="J1744" s="1"/>
      <c r="K1744" s="1"/>
      <c r="L1744" s="1"/>
      <c r="M1744" s="1"/>
      <c r="N1744" s="1"/>
      <c r="O1744" s="1"/>
      <c r="P1744" s="1"/>
      <c r="Q1744" s="1"/>
      <c r="R1744" s="1"/>
      <c r="S1744" s="1"/>
      <c r="T1744" s="1"/>
    </row>
    <row r="1745" spans="1:20">
      <c r="A1745" s="1"/>
      <c r="B1745" s="1"/>
      <c r="C1745" s="1"/>
      <c r="D1745" s="1"/>
      <c r="E1745" s="1"/>
      <c r="F1745" s="1"/>
      <c r="G1745" s="1"/>
      <c r="H1745" s="1"/>
      <c r="I1745" s="1"/>
      <c r="J1745" s="1"/>
      <c r="K1745" s="1"/>
      <c r="L1745" s="1"/>
      <c r="M1745" s="1"/>
      <c r="N1745" s="1"/>
      <c r="O1745" s="1"/>
      <c r="P1745" s="1"/>
      <c r="Q1745" s="1"/>
      <c r="R1745" s="1"/>
      <c r="S1745" s="1"/>
      <c r="T1745" s="1"/>
    </row>
  </sheetData>
  <phoneticPr fontId="0" type="noConversion"/>
  <printOptions horizontalCentered="1" verticalCentered="1"/>
  <pageMargins left="0.78740157480314965" right="0.78740157480314965" top="0.98425196850393704" bottom="0.98425196850393704" header="0.51181102362204722" footer="0.51181102362204722"/>
  <pageSetup scale="62" orientation="portrait"/>
  <headerFooter alignWithMargins="0">
    <oddFooter>&amp;C&amp;D&amp;T</oddFooter>
  </headerFooter>
</worksheet>
</file>

<file path=xl/worksheets/sheet57.xml><?xml version="1.0" encoding="utf-8"?>
<worksheet xmlns="http://schemas.openxmlformats.org/spreadsheetml/2006/main" xmlns:r="http://schemas.openxmlformats.org/officeDocument/2006/relationships">
  <sheetPr>
    <pageSetUpPr fitToPage="1"/>
  </sheetPr>
  <dimension ref="A34:F42"/>
  <sheetViews>
    <sheetView topLeftCell="A4" zoomScale="75" workbookViewId="0">
      <selection activeCell="N16" sqref="N16"/>
    </sheetView>
  </sheetViews>
  <sheetFormatPr defaultColWidth="8.6640625" defaultRowHeight="15"/>
  <sheetData>
    <row r="34" spans="1:6" ht="23.25">
      <c r="A34" s="48"/>
      <c r="F34" s="49" t="s">
        <v>222</v>
      </c>
    </row>
    <row r="35" spans="1:6" ht="23.25">
      <c r="F35" s="52" t="s">
        <v>427</v>
      </c>
    </row>
    <row r="37" spans="1:6">
      <c r="A37" s="57" t="s">
        <v>206</v>
      </c>
    </row>
    <row r="38" spans="1:6">
      <c r="A38" s="57" t="s">
        <v>342</v>
      </c>
    </row>
    <row r="39" spans="1:6">
      <c r="A39" s="57" t="s">
        <v>120</v>
      </c>
    </row>
    <row r="40" spans="1:6">
      <c r="A40" s="57" t="s">
        <v>344</v>
      </c>
    </row>
    <row r="41" spans="1:6">
      <c r="A41" s="57" t="s">
        <v>110</v>
      </c>
    </row>
    <row r="42" spans="1:6">
      <c r="A42" s="57" t="s">
        <v>119</v>
      </c>
    </row>
  </sheetData>
  <phoneticPr fontId="0" type="noConversion"/>
  <pageMargins left="0.75" right="0.75" top="1" bottom="1" header="0.5" footer="0.5"/>
  <pageSetup scale="70" orientation="portrait" verticalDpi="96"/>
  <headerFooter alignWithMargins="0"/>
  <drawing r:id="rId1"/>
</worksheet>
</file>

<file path=xl/worksheets/sheet58.xml><?xml version="1.0" encoding="utf-8"?>
<worksheet xmlns="http://schemas.openxmlformats.org/spreadsheetml/2006/main" xmlns:r="http://schemas.openxmlformats.org/officeDocument/2006/relationships">
  <sheetPr>
    <pageSetUpPr fitToPage="1"/>
  </sheetPr>
  <dimension ref="A1:Y1733"/>
  <sheetViews>
    <sheetView topLeftCell="A58" workbookViewId="0">
      <selection activeCell="A99" sqref="A99:C99"/>
    </sheetView>
  </sheetViews>
  <sheetFormatPr defaultColWidth="8.88671875" defaultRowHeight="12.75"/>
  <cols>
    <col min="1" max="1" width="5.33203125" style="2" customWidth="1"/>
    <col min="2" max="2" width="7.109375" style="82" customWidth="1"/>
    <col min="3" max="4" width="6" style="146" customWidth="1"/>
    <col min="5" max="91" width="5.33203125" style="2" customWidth="1"/>
    <col min="92" max="16384" width="8.88671875" style="2"/>
  </cols>
  <sheetData>
    <row r="1" spans="1:25" ht="9.75" customHeight="1">
      <c r="A1" s="1"/>
      <c r="B1" s="79"/>
      <c r="C1" s="145"/>
      <c r="D1" s="145"/>
      <c r="E1" s="1"/>
      <c r="F1" s="1"/>
      <c r="G1" s="1"/>
      <c r="H1" s="1"/>
      <c r="I1" s="1"/>
      <c r="J1" s="1"/>
      <c r="K1" s="1"/>
      <c r="L1" s="1"/>
      <c r="M1" s="1"/>
      <c r="N1" s="1"/>
      <c r="O1" s="1"/>
      <c r="P1" s="1"/>
      <c r="Q1" s="1"/>
      <c r="R1" s="1"/>
      <c r="S1" s="1"/>
      <c r="T1" s="1"/>
      <c r="U1" s="1"/>
      <c r="V1" s="1"/>
      <c r="W1" s="1"/>
      <c r="X1" s="1"/>
      <c r="Y1" s="1"/>
    </row>
    <row r="2" spans="1:25" ht="9.75" customHeight="1">
      <c r="A2" s="1"/>
      <c r="B2" s="79"/>
      <c r="C2" s="145"/>
      <c r="D2" s="145"/>
      <c r="E2" s="1"/>
      <c r="F2" s="1"/>
      <c r="G2" s="1"/>
      <c r="H2" s="1"/>
      <c r="I2" s="1"/>
      <c r="J2" s="1"/>
      <c r="K2" s="1"/>
      <c r="L2" s="1"/>
      <c r="M2" s="1"/>
      <c r="N2" s="1"/>
      <c r="O2" s="1"/>
      <c r="P2" s="1"/>
      <c r="Q2" s="1"/>
      <c r="R2" s="1"/>
      <c r="S2" s="1"/>
      <c r="T2" s="1"/>
      <c r="U2" s="1"/>
      <c r="V2" s="1"/>
      <c r="W2" s="1"/>
      <c r="X2" s="1"/>
      <c r="Y2" s="1"/>
    </row>
    <row r="3" spans="1:25" ht="9.75" customHeight="1">
      <c r="A3" s="1"/>
      <c r="B3" s="79" t="s">
        <v>104</v>
      </c>
      <c r="C3" s="145" t="s">
        <v>185</v>
      </c>
      <c r="D3" s="145"/>
      <c r="E3" s="1"/>
      <c r="F3" s="1"/>
      <c r="G3" s="1"/>
      <c r="H3" s="1"/>
      <c r="I3" s="1"/>
      <c r="J3" s="1"/>
      <c r="K3" s="1"/>
      <c r="L3" s="1"/>
      <c r="M3" s="1"/>
      <c r="N3" s="1"/>
      <c r="O3" s="1"/>
      <c r="P3" s="1"/>
      <c r="Q3" s="1"/>
      <c r="R3" s="1"/>
      <c r="S3" s="1"/>
      <c r="T3" s="1"/>
      <c r="U3" s="1"/>
      <c r="V3" s="1"/>
      <c r="W3" s="1"/>
      <c r="X3" s="1"/>
      <c r="Y3" s="1"/>
    </row>
    <row r="4" spans="1:25" ht="9.75" customHeight="1">
      <c r="A4" s="1">
        <v>1913</v>
      </c>
      <c r="B4" s="79">
        <f>'Table A0'!G6</f>
        <v>14601.784048465048</v>
      </c>
      <c r="C4" s="145">
        <f>100/'Table A0'!L6</f>
        <v>5.0192543972812613</v>
      </c>
      <c r="D4" s="145"/>
      <c r="E4" s="1"/>
      <c r="F4" s="1"/>
      <c r="G4" s="1"/>
      <c r="H4" s="1"/>
      <c r="I4" s="1"/>
      <c r="J4" s="1"/>
      <c r="K4" s="1"/>
      <c r="L4" s="1"/>
      <c r="M4" s="1"/>
      <c r="N4" s="1"/>
      <c r="O4" s="1"/>
      <c r="P4" s="1"/>
      <c r="Q4" s="1"/>
      <c r="R4" s="1"/>
      <c r="S4" s="1"/>
      <c r="T4" s="1"/>
      <c r="U4" s="1"/>
      <c r="V4" s="1"/>
      <c r="W4" s="1"/>
      <c r="X4" s="1"/>
      <c r="Y4" s="1"/>
    </row>
    <row r="5" spans="1:25" ht="9.75" customHeight="1">
      <c r="A5" s="1">
        <v>1914</v>
      </c>
      <c r="B5" s="79">
        <f>'Table A0'!G7</f>
        <v>14265.703872905933</v>
      </c>
      <c r="C5" s="145">
        <f>100/'Table A0'!L7</f>
        <v>5.0868537831032317</v>
      </c>
      <c r="D5" s="145"/>
      <c r="E5" s="1"/>
      <c r="F5" s="1"/>
      <c r="G5" s="1"/>
      <c r="H5" s="1"/>
      <c r="I5" s="1"/>
      <c r="J5" s="1"/>
      <c r="K5" s="1"/>
      <c r="L5" s="1"/>
      <c r="M5" s="1"/>
      <c r="N5" s="1"/>
      <c r="O5" s="1"/>
      <c r="P5" s="1"/>
      <c r="Q5" s="1"/>
      <c r="R5" s="1"/>
      <c r="S5" s="1"/>
      <c r="T5" s="1"/>
      <c r="U5" s="1"/>
      <c r="V5" s="1"/>
      <c r="W5" s="1"/>
      <c r="X5" s="1"/>
      <c r="Y5" s="1"/>
    </row>
    <row r="6" spans="1:25" ht="9.75" customHeight="1">
      <c r="A6" s="1">
        <v>1915</v>
      </c>
      <c r="B6" s="79">
        <f>'Table A0'!G8</f>
        <v>14403.548915427462</v>
      </c>
      <c r="C6" s="145">
        <f>100/'Table A0'!L8</f>
        <v>5.1375533224697083</v>
      </c>
      <c r="D6" s="145"/>
      <c r="E6" s="1"/>
      <c r="F6" s="1"/>
      <c r="G6" s="1"/>
      <c r="H6" s="1"/>
      <c r="I6" s="1"/>
      <c r="J6" s="1"/>
      <c r="K6" s="1"/>
      <c r="L6" s="1"/>
      <c r="M6" s="1"/>
      <c r="N6" s="1"/>
      <c r="O6" s="1"/>
      <c r="P6" s="1"/>
      <c r="Q6" s="1"/>
      <c r="R6" s="1"/>
      <c r="S6" s="1"/>
      <c r="T6" s="1"/>
      <c r="U6" s="1"/>
      <c r="V6" s="1"/>
      <c r="W6" s="1"/>
      <c r="X6" s="1"/>
      <c r="Y6" s="1"/>
    </row>
    <row r="7" spans="1:25" ht="9.75" customHeight="1">
      <c r="A7" s="1">
        <v>1916</v>
      </c>
      <c r="B7" s="79">
        <f>'Table A0'!G9</f>
        <v>15669.662646833865</v>
      </c>
      <c r="C7" s="145">
        <f>100/'Table A0'!L9</f>
        <v>5.5262497909460366</v>
      </c>
      <c r="D7" s="145"/>
      <c r="E7" s="1"/>
      <c r="F7" s="1"/>
      <c r="G7" s="1"/>
      <c r="H7" s="1"/>
      <c r="I7" s="1"/>
      <c r="J7" s="1"/>
      <c r="K7" s="1"/>
      <c r="L7" s="1"/>
      <c r="M7" s="1"/>
      <c r="N7" s="1"/>
      <c r="O7" s="1"/>
      <c r="P7" s="1"/>
      <c r="Q7" s="1"/>
      <c r="R7" s="1"/>
      <c r="S7" s="1"/>
      <c r="T7" s="1"/>
      <c r="U7" s="1"/>
      <c r="V7" s="1"/>
      <c r="W7" s="1"/>
      <c r="X7" s="1"/>
      <c r="Y7" s="1"/>
    </row>
    <row r="8" spans="1:25" ht="9.75" customHeight="1">
      <c r="A8" s="1">
        <v>1917</v>
      </c>
      <c r="B8" s="79">
        <f>'Table A0'!G10</f>
        <v>15958.868398813172</v>
      </c>
      <c r="C8" s="145">
        <f>100/'Table A0'!L10</f>
        <v>6.4895410389091062</v>
      </c>
      <c r="D8" s="145"/>
      <c r="E8" s="1"/>
      <c r="F8" s="1"/>
      <c r="G8" s="1"/>
      <c r="H8" s="1"/>
      <c r="I8" s="1"/>
      <c r="J8" s="1"/>
      <c r="K8" s="1"/>
      <c r="L8" s="1"/>
      <c r="M8" s="1"/>
      <c r="N8" s="1"/>
      <c r="O8" s="1"/>
      <c r="P8" s="1"/>
      <c r="Q8" s="1"/>
      <c r="R8" s="1"/>
      <c r="S8" s="1"/>
      <c r="T8" s="1"/>
      <c r="U8" s="1"/>
      <c r="V8" s="1"/>
      <c r="W8" s="1"/>
      <c r="X8" s="1"/>
      <c r="Y8" s="1"/>
    </row>
    <row r="9" spans="1:25" ht="9.75" customHeight="1">
      <c r="A9" s="1">
        <v>1918</v>
      </c>
      <c r="B9" s="79">
        <f>'Table A0'!G11</f>
        <v>15104.368936278544</v>
      </c>
      <c r="C9" s="145">
        <f>100/'Table A0'!L11</f>
        <v>7.6218307514271002</v>
      </c>
      <c r="D9" s="145"/>
      <c r="E9" s="1"/>
      <c r="F9" s="1"/>
      <c r="G9" s="1"/>
      <c r="H9" s="1"/>
      <c r="I9" s="1"/>
      <c r="J9" s="1"/>
      <c r="K9" s="1"/>
      <c r="L9" s="1"/>
      <c r="M9" s="1"/>
      <c r="N9" s="1"/>
      <c r="O9" s="1"/>
      <c r="P9" s="1"/>
      <c r="Q9" s="1"/>
      <c r="R9" s="1"/>
      <c r="S9" s="1"/>
      <c r="T9" s="1"/>
      <c r="U9" s="1"/>
      <c r="V9" s="1"/>
      <c r="W9" s="1"/>
      <c r="X9" s="1"/>
      <c r="Y9" s="1"/>
    </row>
    <row r="10" spans="1:25" ht="9.75" customHeight="1">
      <c r="A10" s="1">
        <v>1919</v>
      </c>
      <c r="B10" s="79">
        <f>'Table A0'!G12</f>
        <v>14793.270624255325</v>
      </c>
      <c r="C10" s="145">
        <f>100/'Table A0'!L12</f>
        <v>8.754120463945096</v>
      </c>
      <c r="D10" s="145"/>
      <c r="E10" s="1"/>
      <c r="F10" s="1"/>
      <c r="G10" s="1"/>
      <c r="H10" s="1"/>
      <c r="I10" s="1"/>
      <c r="J10" s="1"/>
      <c r="K10" s="1"/>
      <c r="L10" s="1"/>
      <c r="M10" s="1"/>
      <c r="N10" s="1"/>
      <c r="O10" s="1"/>
      <c r="P10" s="1"/>
      <c r="Q10" s="1"/>
      <c r="R10" s="1"/>
      <c r="S10" s="1"/>
      <c r="T10" s="1"/>
      <c r="U10" s="1"/>
      <c r="V10" s="1"/>
      <c r="W10" s="1"/>
      <c r="X10" s="1"/>
      <c r="Y10" s="1"/>
    </row>
    <row r="11" spans="1:25" ht="9.75" customHeight="1">
      <c r="A11" s="1">
        <v>1920</v>
      </c>
      <c r="B11" s="79">
        <f>'Table A0'!G13</f>
        <v>13192.516954515604</v>
      </c>
      <c r="C11" s="145">
        <f>100/'Table A0'!L13</f>
        <v>10.139907873295479</v>
      </c>
      <c r="D11" s="145"/>
      <c r="E11" s="1"/>
      <c r="F11" s="1"/>
      <c r="G11" s="1"/>
      <c r="H11" s="1"/>
      <c r="I11" s="1"/>
      <c r="J11" s="1"/>
      <c r="K11" s="1"/>
      <c r="L11" s="1"/>
      <c r="M11" s="1"/>
      <c r="N11" s="1"/>
      <c r="O11" s="1"/>
      <c r="P11" s="1"/>
      <c r="Q11" s="1"/>
      <c r="R11" s="1"/>
      <c r="S11" s="1"/>
      <c r="T11" s="1"/>
      <c r="U11" s="1"/>
      <c r="V11" s="1"/>
      <c r="W11" s="1"/>
      <c r="X11" s="1"/>
      <c r="Y11" s="1"/>
    </row>
    <row r="12" spans="1:25" ht="9.75" customHeight="1">
      <c r="A12" s="1">
        <v>1921</v>
      </c>
      <c r="B12" s="79">
        <f>'Table A0'!G14</f>
        <v>11639.217605920821</v>
      </c>
      <c r="C12" s="145">
        <f>100/'Table A0'!L14</f>
        <v>9.058317700143963</v>
      </c>
      <c r="D12" s="145"/>
      <c r="E12" s="1"/>
      <c r="F12" s="1"/>
      <c r="G12" s="1"/>
      <c r="H12" s="1"/>
      <c r="I12" s="1"/>
      <c r="J12" s="1"/>
      <c r="K12" s="1"/>
      <c r="L12" s="1"/>
      <c r="M12" s="1"/>
      <c r="N12" s="1"/>
      <c r="O12" s="1"/>
      <c r="P12" s="1"/>
      <c r="Q12" s="1"/>
      <c r="R12" s="1"/>
      <c r="S12" s="1"/>
      <c r="T12" s="1"/>
      <c r="U12" s="1"/>
      <c r="V12" s="1"/>
      <c r="W12" s="1"/>
      <c r="X12" s="1"/>
      <c r="Y12" s="1"/>
    </row>
    <row r="13" spans="1:25" ht="9.75" customHeight="1">
      <c r="A13" s="1">
        <v>1922</v>
      </c>
      <c r="B13" s="79">
        <f>'Table A0'!G15</f>
        <v>13141.841439181682</v>
      </c>
      <c r="C13" s="145">
        <f>100/'Table A0'!L15</f>
        <v>8.4837229206572182</v>
      </c>
      <c r="D13" s="145"/>
      <c r="E13" s="1"/>
      <c r="F13" s="1"/>
      <c r="G13" s="1"/>
      <c r="H13" s="1"/>
      <c r="I13" s="1"/>
      <c r="J13" s="1"/>
      <c r="K13" s="1"/>
      <c r="L13" s="1"/>
      <c r="M13" s="1"/>
      <c r="N13" s="1"/>
      <c r="O13" s="1"/>
      <c r="P13" s="1"/>
      <c r="Q13" s="1"/>
      <c r="R13" s="1"/>
      <c r="S13" s="1"/>
      <c r="T13" s="1"/>
      <c r="U13" s="1"/>
      <c r="V13" s="1"/>
      <c r="W13" s="1"/>
      <c r="X13" s="1"/>
      <c r="Y13" s="1"/>
    </row>
    <row r="14" spans="1:25" ht="9.75" customHeight="1">
      <c r="A14" s="1">
        <v>1923</v>
      </c>
      <c r="B14" s="79">
        <f>'Table A0'!G16</f>
        <v>14618.150093370003</v>
      </c>
      <c r="C14" s="145">
        <f>100/'Table A0'!L16</f>
        <v>8.6358215387566499</v>
      </c>
      <c r="D14" s="145"/>
      <c r="E14" s="1"/>
      <c r="F14" s="1"/>
      <c r="G14" s="1"/>
      <c r="H14" s="1"/>
      <c r="I14" s="1"/>
      <c r="J14" s="1"/>
      <c r="K14" s="1"/>
      <c r="L14" s="1"/>
      <c r="M14" s="1"/>
      <c r="N14" s="1"/>
      <c r="O14" s="1"/>
      <c r="P14" s="1"/>
      <c r="Q14" s="1"/>
      <c r="R14" s="1"/>
      <c r="S14" s="1"/>
      <c r="T14" s="1"/>
      <c r="U14" s="1"/>
      <c r="V14" s="1"/>
      <c r="W14" s="1"/>
      <c r="X14" s="1"/>
      <c r="Y14" s="1"/>
    </row>
    <row r="15" spans="1:25" ht="9.75" customHeight="1">
      <c r="A15" s="1">
        <v>1924</v>
      </c>
      <c r="B15" s="79">
        <f>'Table A0'!G17</f>
        <v>14442.906747830581</v>
      </c>
      <c r="C15" s="145">
        <f>100/'Table A0'!L17</f>
        <v>8.6527213852121427</v>
      </c>
      <c r="D15" s="145"/>
      <c r="E15" s="1"/>
      <c r="F15" s="1"/>
      <c r="G15" s="1"/>
      <c r="H15" s="1"/>
      <c r="I15" s="1"/>
      <c r="J15" s="1"/>
      <c r="K15" s="1"/>
      <c r="L15" s="1"/>
      <c r="M15" s="1"/>
      <c r="N15" s="1"/>
      <c r="O15" s="1"/>
      <c r="P15" s="1"/>
      <c r="Q15" s="1"/>
      <c r="R15" s="1"/>
      <c r="S15" s="1"/>
      <c r="T15" s="1"/>
      <c r="U15" s="1"/>
      <c r="V15" s="1"/>
      <c r="W15" s="1"/>
      <c r="X15" s="1"/>
      <c r="Y15" s="1"/>
    </row>
    <row r="16" spans="1:25" ht="9.75" customHeight="1">
      <c r="A16" s="1">
        <v>1925</v>
      </c>
      <c r="B16" s="79">
        <f>'Table A0'!G18</f>
        <v>14585.42451092904</v>
      </c>
      <c r="C16" s="145">
        <f>100/'Table A0'!L18</f>
        <v>8.8724193891335457</v>
      </c>
      <c r="D16" s="145"/>
      <c r="E16" s="1"/>
      <c r="F16" s="1"/>
      <c r="G16" s="1"/>
      <c r="H16" s="1"/>
      <c r="I16" s="1"/>
      <c r="J16" s="1"/>
      <c r="K16" s="1"/>
      <c r="L16" s="1"/>
      <c r="M16" s="1"/>
      <c r="N16" s="1"/>
      <c r="O16" s="1"/>
      <c r="P16" s="1"/>
      <c r="Q16" s="1"/>
      <c r="R16" s="1"/>
      <c r="S16" s="1"/>
      <c r="T16" s="1"/>
      <c r="U16" s="1"/>
      <c r="V16" s="1"/>
      <c r="W16" s="1"/>
      <c r="X16" s="1"/>
      <c r="Y16" s="1"/>
    </row>
    <row r="17" spans="1:25" ht="9.75" customHeight="1">
      <c r="A17" s="1">
        <v>1926</v>
      </c>
      <c r="B17" s="79">
        <f>'Table A0'!G19</f>
        <v>14744.740962669412</v>
      </c>
      <c r="C17" s="145">
        <f>100/'Table A0'!L19</f>
        <v>8.9569186214110061</v>
      </c>
      <c r="D17" s="145"/>
      <c r="E17" s="1"/>
      <c r="F17" s="1"/>
      <c r="G17" s="1"/>
      <c r="H17" s="1"/>
      <c r="I17" s="1"/>
      <c r="J17" s="1"/>
      <c r="K17" s="1"/>
      <c r="L17" s="1"/>
      <c r="M17" s="1"/>
      <c r="N17" s="1"/>
      <c r="O17" s="1"/>
      <c r="P17" s="1"/>
      <c r="Q17" s="1"/>
      <c r="R17" s="1"/>
      <c r="S17" s="1"/>
      <c r="T17" s="1"/>
      <c r="U17" s="1"/>
      <c r="V17" s="1"/>
      <c r="W17" s="1"/>
      <c r="X17" s="1"/>
      <c r="Y17" s="1"/>
    </row>
    <row r="18" spans="1:25" ht="9.75" customHeight="1">
      <c r="A18" s="1">
        <v>1927</v>
      </c>
      <c r="B18" s="79">
        <f>'Table A0'!G20</f>
        <v>14853.261667860239</v>
      </c>
      <c r="C18" s="145">
        <f>100/'Table A0'!L20</f>
        <v>8.7879201568560816</v>
      </c>
      <c r="D18" s="145"/>
      <c r="E18" s="1"/>
      <c r="F18" s="1"/>
      <c r="G18" s="1"/>
      <c r="H18" s="1"/>
      <c r="I18" s="1"/>
      <c r="J18" s="1"/>
      <c r="K18" s="1"/>
      <c r="L18" s="1"/>
      <c r="M18" s="1"/>
      <c r="N18" s="1"/>
      <c r="O18" s="1"/>
      <c r="P18" s="1"/>
      <c r="Q18" s="1"/>
      <c r="R18" s="1"/>
      <c r="S18" s="1"/>
      <c r="T18" s="1"/>
      <c r="U18" s="1"/>
      <c r="V18" s="1"/>
      <c r="W18" s="1"/>
      <c r="X18" s="1"/>
      <c r="Y18" s="1"/>
    </row>
    <row r="19" spans="1:25" ht="9.75" customHeight="1">
      <c r="A19" s="1">
        <v>1928</v>
      </c>
      <c r="B19" s="79">
        <f>'Table A0'!G21</f>
        <v>15164.648989258847</v>
      </c>
      <c r="C19" s="145">
        <f>100/'Table A0'!L21</f>
        <v>8.6696212316676338</v>
      </c>
      <c r="D19" s="145"/>
      <c r="E19" s="1"/>
      <c r="F19" s="1"/>
      <c r="G19" s="1"/>
      <c r="H19" s="1"/>
      <c r="I19" s="1"/>
      <c r="J19" s="1"/>
      <c r="K19" s="1"/>
      <c r="L19" s="1"/>
      <c r="M19" s="1"/>
      <c r="N19" s="1"/>
      <c r="O19" s="1"/>
      <c r="P19" s="1"/>
      <c r="Q19" s="1"/>
      <c r="R19" s="1"/>
      <c r="S19" s="1"/>
      <c r="T19" s="1"/>
      <c r="U19" s="1"/>
      <c r="V19" s="1"/>
      <c r="W19" s="1"/>
      <c r="X19" s="1"/>
      <c r="Y19" s="1"/>
    </row>
    <row r="20" spans="1:25" ht="9.75" customHeight="1">
      <c r="A20" s="1">
        <v>1929</v>
      </c>
      <c r="B20" s="79">
        <f>'Table A0'!G22</f>
        <v>15810.257236461699</v>
      </c>
      <c r="C20" s="145">
        <f>100/'Table A0'!L22</f>
        <v>8.6696212316676338</v>
      </c>
      <c r="D20" s="145"/>
      <c r="E20" s="1"/>
      <c r="F20" s="1"/>
      <c r="G20" s="1"/>
      <c r="H20" s="1"/>
      <c r="I20" s="1"/>
      <c r="J20" s="1"/>
      <c r="K20" s="1"/>
      <c r="L20" s="1"/>
      <c r="M20" s="1"/>
      <c r="N20" s="1"/>
      <c r="O20" s="1"/>
      <c r="P20" s="1"/>
      <c r="Q20" s="1"/>
      <c r="R20" s="1"/>
      <c r="S20" s="1"/>
      <c r="T20" s="1"/>
      <c r="U20" s="1"/>
      <c r="V20" s="1"/>
      <c r="W20" s="1"/>
      <c r="X20" s="1"/>
      <c r="Y20" s="1"/>
    </row>
    <row r="21" spans="1:25" ht="9.75" customHeight="1">
      <c r="A21" s="1">
        <v>1930</v>
      </c>
      <c r="B21" s="79">
        <f>'Table A0'!G23</f>
        <v>14329.766540136286</v>
      </c>
      <c r="C21" s="145">
        <f>100/'Table A0'!L23</f>
        <v>8.4499232277462344</v>
      </c>
      <c r="D21" s="145"/>
      <c r="E21" s="1"/>
      <c r="F21" s="1"/>
      <c r="G21" s="1"/>
      <c r="H21" s="1"/>
      <c r="I21" s="1"/>
      <c r="J21" s="1"/>
      <c r="K21" s="1"/>
      <c r="L21" s="1"/>
      <c r="M21" s="1"/>
      <c r="N21" s="1"/>
      <c r="O21" s="1"/>
      <c r="P21" s="1"/>
      <c r="Q21" s="1"/>
      <c r="R21" s="1"/>
      <c r="S21" s="1"/>
      <c r="T21" s="1"/>
      <c r="U21" s="1"/>
      <c r="V21" s="1"/>
      <c r="W21" s="1"/>
      <c r="X21" s="1"/>
      <c r="Y21" s="1"/>
    </row>
    <row r="22" spans="1:25" ht="9.75" customHeight="1">
      <c r="A22" s="1">
        <v>1931</v>
      </c>
      <c r="B22" s="79">
        <f>'Table A0'!G24</f>
        <v>13001.632356154389</v>
      </c>
      <c r="C22" s="145">
        <f>100/'Table A0'!L24</f>
        <v>7.7063299837045642</v>
      </c>
      <c r="D22" s="145"/>
      <c r="E22" s="1"/>
      <c r="F22" s="1"/>
      <c r="G22" s="1"/>
      <c r="H22" s="1"/>
      <c r="I22" s="1"/>
      <c r="J22" s="1"/>
      <c r="K22" s="1"/>
      <c r="L22" s="1"/>
      <c r="M22" s="1"/>
      <c r="N22" s="1"/>
      <c r="O22" s="1"/>
      <c r="P22" s="1"/>
      <c r="Q22" s="1"/>
      <c r="R22" s="1"/>
      <c r="S22" s="1"/>
      <c r="T22" s="1"/>
      <c r="U22" s="1"/>
      <c r="V22" s="1"/>
      <c r="W22" s="1"/>
      <c r="X22" s="1"/>
      <c r="Y22" s="1"/>
    </row>
    <row r="23" spans="1:25" ht="9.75" customHeight="1">
      <c r="A23" s="1">
        <v>1932</v>
      </c>
      <c r="B23" s="79">
        <f>'Table A0'!G25</f>
        <v>10936.106119674219</v>
      </c>
      <c r="C23" s="145">
        <f>100/'Table A0'!L25</f>
        <v>6.9120372002964166</v>
      </c>
      <c r="D23" s="145"/>
      <c r="E23" s="1"/>
      <c r="F23" s="1"/>
      <c r="G23" s="1"/>
      <c r="H23" s="1"/>
      <c r="I23" s="1"/>
      <c r="J23" s="1"/>
      <c r="K23" s="1"/>
      <c r="L23" s="1"/>
      <c r="M23" s="1"/>
      <c r="N23" s="1"/>
      <c r="O23" s="1"/>
      <c r="P23" s="1"/>
      <c r="Q23" s="1"/>
      <c r="R23" s="1"/>
      <c r="S23" s="1"/>
      <c r="T23" s="1"/>
      <c r="U23" s="1"/>
      <c r="V23" s="1"/>
      <c r="W23" s="1"/>
      <c r="X23" s="1"/>
      <c r="Y23" s="1"/>
    </row>
    <row r="24" spans="1:25" ht="9.75" customHeight="1">
      <c r="A24" s="1">
        <v>1933</v>
      </c>
      <c r="B24" s="79">
        <f>'Table A0'!G26</f>
        <v>10654.780796837304</v>
      </c>
      <c r="C24" s="145">
        <f>100/'Table A0'!L26</f>
        <v>6.5571404247310756</v>
      </c>
      <c r="D24" s="145"/>
      <c r="E24" s="1"/>
      <c r="F24" s="1"/>
      <c r="G24" s="1"/>
      <c r="H24" s="1"/>
      <c r="I24" s="1"/>
      <c r="J24" s="1"/>
      <c r="K24" s="1"/>
      <c r="L24" s="1"/>
      <c r="M24" s="1"/>
      <c r="N24" s="1"/>
      <c r="O24" s="1"/>
      <c r="P24" s="1"/>
      <c r="Q24" s="1"/>
      <c r="R24" s="1"/>
      <c r="S24" s="1"/>
      <c r="T24" s="1"/>
      <c r="U24" s="1"/>
      <c r="V24" s="1"/>
      <c r="W24" s="1"/>
      <c r="X24" s="1"/>
      <c r="Y24" s="1"/>
    </row>
    <row r="25" spans="1:25" ht="9.75" customHeight="1">
      <c r="A25" s="1">
        <v>1934</v>
      </c>
      <c r="B25" s="79">
        <f>'Table A0'!G27</f>
        <v>11708.111609310083</v>
      </c>
      <c r="C25" s="145">
        <f>100/'Table A0'!L27</f>
        <v>6.7768384286524794</v>
      </c>
      <c r="D25" s="145"/>
      <c r="E25" s="1"/>
      <c r="F25" s="1"/>
      <c r="G25" s="1"/>
      <c r="H25" s="1"/>
      <c r="I25" s="1"/>
      <c r="J25" s="1"/>
      <c r="K25" s="1"/>
      <c r="L25" s="1"/>
      <c r="M25" s="1"/>
      <c r="N25" s="1"/>
      <c r="O25" s="1"/>
      <c r="P25" s="1"/>
      <c r="Q25" s="1"/>
      <c r="R25" s="1"/>
      <c r="S25" s="1"/>
      <c r="T25" s="1"/>
      <c r="U25" s="1"/>
      <c r="V25" s="1"/>
      <c r="W25" s="1"/>
      <c r="X25" s="1"/>
      <c r="Y25" s="1"/>
    </row>
    <row r="26" spans="1:25" ht="9.75" customHeight="1">
      <c r="A26" s="1">
        <v>1935</v>
      </c>
      <c r="B26" s="79">
        <f>'Table A0'!G28</f>
        <v>12677.73640244661</v>
      </c>
      <c r="C26" s="145">
        <f>100/'Table A0'!L28</f>
        <v>6.9458368932074039</v>
      </c>
      <c r="D26" s="145"/>
      <c r="E26" s="1"/>
      <c r="F26" s="1"/>
      <c r="G26" s="1"/>
      <c r="H26" s="1"/>
      <c r="I26" s="1"/>
      <c r="J26" s="1"/>
      <c r="K26" s="1"/>
      <c r="L26" s="1"/>
      <c r="M26" s="1"/>
      <c r="N26" s="1"/>
      <c r="O26" s="1"/>
      <c r="P26" s="1"/>
      <c r="Q26" s="1"/>
      <c r="R26" s="1"/>
      <c r="S26" s="1"/>
      <c r="T26" s="1"/>
      <c r="U26" s="1"/>
      <c r="V26" s="1"/>
      <c r="W26" s="1"/>
      <c r="X26" s="1"/>
      <c r="Y26" s="1"/>
    </row>
    <row r="27" spans="1:25" ht="9.75" customHeight="1">
      <c r="A27" s="1">
        <v>1936</v>
      </c>
      <c r="B27" s="79">
        <f>'Table A0'!G29</f>
        <v>13918.250880521471</v>
      </c>
      <c r="C27" s="145">
        <f>100/'Table A0'!L29</f>
        <v>7.0134362790293725</v>
      </c>
      <c r="D27" s="145"/>
      <c r="E27" s="1"/>
      <c r="F27" s="1"/>
      <c r="G27" s="1"/>
      <c r="H27" s="1"/>
      <c r="I27" s="1"/>
      <c r="J27" s="1"/>
      <c r="K27" s="1"/>
      <c r="L27" s="1"/>
      <c r="M27" s="1"/>
      <c r="N27" s="1"/>
      <c r="O27" s="1"/>
      <c r="P27" s="1"/>
      <c r="Q27" s="1"/>
      <c r="R27" s="1"/>
      <c r="S27" s="1"/>
      <c r="T27" s="1"/>
      <c r="U27" s="1"/>
      <c r="V27" s="1"/>
      <c r="W27" s="1"/>
      <c r="X27" s="1"/>
      <c r="Y27" s="1"/>
    </row>
    <row r="28" spans="1:25" ht="9.75" customHeight="1">
      <c r="A28" s="1">
        <v>1937</v>
      </c>
      <c r="B28" s="79">
        <f>'Table A0'!G30</f>
        <v>14593.822730566524</v>
      </c>
      <c r="C28" s="145">
        <f>100/'Table A0'!L30</f>
        <v>7.266933975861761</v>
      </c>
      <c r="D28" s="145"/>
      <c r="E28" s="1"/>
      <c r="F28" s="1"/>
      <c r="G28" s="1"/>
      <c r="H28" s="1"/>
      <c r="I28" s="1"/>
      <c r="J28" s="1"/>
      <c r="K28" s="1"/>
      <c r="L28" s="1"/>
      <c r="M28" s="1"/>
      <c r="N28" s="1"/>
      <c r="O28" s="1"/>
      <c r="P28" s="1"/>
      <c r="Q28" s="1"/>
      <c r="R28" s="1"/>
      <c r="S28" s="1"/>
      <c r="T28" s="1"/>
      <c r="U28" s="1"/>
      <c r="V28" s="1"/>
      <c r="W28" s="1"/>
      <c r="X28" s="1"/>
      <c r="Y28" s="1"/>
    </row>
    <row r="29" spans="1:25" ht="9.75" customHeight="1">
      <c r="A29" s="1">
        <v>1938</v>
      </c>
      <c r="B29" s="79">
        <f>'Table A0'!G31</f>
        <v>13418.261520101305</v>
      </c>
      <c r="C29" s="145">
        <f>100/'Table A0'!L31</f>
        <v>7.1317352042178195</v>
      </c>
      <c r="D29" s="145"/>
      <c r="E29" s="1"/>
      <c r="F29" s="1"/>
      <c r="G29" s="1"/>
      <c r="H29" s="1"/>
      <c r="I29" s="1"/>
      <c r="J29" s="1"/>
      <c r="K29" s="1"/>
      <c r="L29" s="1"/>
      <c r="M29" s="1"/>
      <c r="N29" s="1"/>
      <c r="O29" s="1"/>
      <c r="P29" s="1"/>
      <c r="Q29" s="1"/>
      <c r="R29" s="1"/>
      <c r="S29" s="1"/>
      <c r="T29" s="1"/>
      <c r="U29" s="1"/>
      <c r="V29" s="1"/>
      <c r="W29" s="1"/>
      <c r="X29" s="1"/>
      <c r="Y29" s="1"/>
    </row>
    <row r="30" spans="1:25" ht="9.75" customHeight="1">
      <c r="A30" s="1">
        <v>1939</v>
      </c>
      <c r="B30" s="79">
        <f>'Table A0'!G32</f>
        <v>14299.680598096385</v>
      </c>
      <c r="C30" s="145">
        <f>100/'Table A0'!L32</f>
        <v>7.0303361254848644</v>
      </c>
      <c r="D30" s="145"/>
      <c r="E30" s="1"/>
      <c r="F30" s="1"/>
      <c r="G30" s="1"/>
      <c r="H30" s="1"/>
      <c r="I30" s="1"/>
      <c r="J30" s="1"/>
      <c r="K30" s="1"/>
      <c r="L30" s="1"/>
      <c r="M30" s="1"/>
      <c r="N30" s="1"/>
      <c r="O30" s="1"/>
      <c r="P30" s="1"/>
      <c r="Q30" s="1"/>
      <c r="R30" s="1"/>
      <c r="S30" s="1"/>
      <c r="T30" s="1"/>
      <c r="U30" s="1"/>
      <c r="V30" s="1"/>
      <c r="W30" s="1"/>
      <c r="X30" s="1"/>
      <c r="Y30" s="1"/>
    </row>
    <row r="31" spans="1:25" ht="9.75" customHeight="1">
      <c r="A31" s="1">
        <v>1940</v>
      </c>
      <c r="B31" s="79">
        <f>'Table A0'!G33</f>
        <v>14977.851918535753</v>
      </c>
      <c r="C31" s="145">
        <f>100/'Table A0'!L33</f>
        <v>7.0979355113068356</v>
      </c>
      <c r="D31" s="145"/>
      <c r="E31" s="1"/>
      <c r="F31" s="1"/>
      <c r="G31" s="1"/>
      <c r="H31" s="1"/>
      <c r="I31" s="1"/>
      <c r="J31" s="1"/>
      <c r="K31" s="1"/>
      <c r="L31" s="1"/>
      <c r="M31" s="1"/>
      <c r="N31" s="1"/>
      <c r="O31" s="1"/>
      <c r="P31" s="1"/>
      <c r="Q31" s="1"/>
      <c r="R31" s="1"/>
      <c r="S31" s="1"/>
      <c r="T31" s="1"/>
      <c r="U31" s="1"/>
      <c r="V31" s="1"/>
      <c r="W31" s="1"/>
      <c r="X31" s="1"/>
      <c r="Y31" s="1"/>
    </row>
    <row r="32" spans="1:25" ht="9.75" customHeight="1">
      <c r="A32" s="1">
        <v>1941</v>
      </c>
      <c r="B32" s="79">
        <f>'Table A0'!G34</f>
        <v>17506.102320840502</v>
      </c>
      <c r="C32" s="145">
        <f>100/'Table A0'!L34</f>
        <v>7.4528322868721766</v>
      </c>
      <c r="D32" s="145"/>
      <c r="E32" s="1"/>
      <c r="F32" s="1"/>
      <c r="G32" s="1"/>
      <c r="H32" s="1"/>
      <c r="I32" s="1"/>
      <c r="J32" s="1"/>
      <c r="K32" s="1"/>
      <c r="L32" s="1"/>
      <c r="M32" s="1"/>
      <c r="N32" s="1"/>
      <c r="O32" s="1"/>
      <c r="P32" s="1"/>
      <c r="Q32" s="1"/>
      <c r="R32" s="1"/>
      <c r="S32" s="1"/>
      <c r="T32" s="1"/>
      <c r="U32" s="1"/>
      <c r="V32" s="1"/>
      <c r="W32" s="1"/>
      <c r="X32" s="1"/>
      <c r="Y32" s="1"/>
    </row>
    <row r="33" spans="1:25" ht="9.75" customHeight="1">
      <c r="A33" s="1">
        <v>1942</v>
      </c>
      <c r="B33" s="79">
        <f>'Table A0'!G35</f>
        <v>20346.193462233387</v>
      </c>
      <c r="C33" s="145">
        <f>100/'Table A0'!L35</f>
        <v>8.2471250702803207</v>
      </c>
      <c r="D33" s="145"/>
      <c r="E33" s="1"/>
      <c r="F33" s="1"/>
      <c r="G33" s="1"/>
      <c r="H33" s="1"/>
      <c r="I33" s="1"/>
      <c r="J33" s="1"/>
      <c r="K33" s="1"/>
      <c r="L33" s="1"/>
      <c r="M33" s="1"/>
      <c r="N33" s="1"/>
      <c r="O33" s="1"/>
      <c r="P33" s="1"/>
      <c r="Q33" s="1"/>
      <c r="R33" s="1"/>
      <c r="S33" s="1"/>
      <c r="T33" s="1"/>
      <c r="U33" s="1"/>
      <c r="V33" s="1"/>
      <c r="W33" s="1"/>
      <c r="X33" s="1"/>
      <c r="Y33" s="1"/>
    </row>
    <row r="34" spans="1:25" ht="9.75" customHeight="1">
      <c r="A34" s="1">
        <v>1943</v>
      </c>
      <c r="B34" s="79">
        <f>'Table A0'!G36</f>
        <v>23517.263192093502</v>
      </c>
      <c r="C34" s="145">
        <f>100/'Table A0'!L36</f>
        <v>8.754120463945096</v>
      </c>
      <c r="D34" s="145"/>
      <c r="E34" s="1"/>
      <c r="F34" s="1"/>
      <c r="G34" s="1"/>
      <c r="H34" s="1"/>
      <c r="I34" s="1"/>
      <c r="J34" s="1"/>
      <c r="K34" s="1"/>
      <c r="L34" s="1"/>
      <c r="M34" s="1"/>
      <c r="N34" s="1"/>
      <c r="O34" s="1"/>
      <c r="P34" s="1"/>
      <c r="Q34" s="1"/>
      <c r="R34" s="1"/>
      <c r="S34" s="1"/>
      <c r="T34" s="1"/>
      <c r="U34" s="1"/>
      <c r="V34" s="1"/>
      <c r="W34" s="1"/>
      <c r="X34" s="1"/>
      <c r="Y34" s="1"/>
    </row>
    <row r="35" spans="1:25" ht="9.75" customHeight="1">
      <c r="A35" s="1">
        <v>1944</v>
      </c>
      <c r="B35" s="79">
        <f>'Table A0'!G37</f>
        <v>23237.441642789534</v>
      </c>
      <c r="C35" s="145">
        <f>100/'Table A0'!L37</f>
        <v>8.9062190820445313</v>
      </c>
      <c r="D35" s="145"/>
      <c r="E35" s="1"/>
      <c r="F35" s="1"/>
      <c r="G35" s="1"/>
      <c r="H35" s="1"/>
      <c r="I35" s="1"/>
      <c r="J35" s="1"/>
      <c r="K35" s="1"/>
      <c r="L35" s="1"/>
      <c r="M35" s="1"/>
      <c r="N35" s="1"/>
      <c r="O35" s="1"/>
      <c r="P35" s="1"/>
      <c r="Q35" s="1"/>
      <c r="R35" s="1"/>
      <c r="S35" s="1"/>
      <c r="T35" s="1"/>
      <c r="U35" s="1"/>
      <c r="V35" s="1"/>
      <c r="W35" s="1"/>
      <c r="X35" s="1"/>
      <c r="Y35" s="1"/>
    </row>
    <row r="36" spans="1:25" ht="9.75" customHeight="1">
      <c r="A36" s="1">
        <v>1945</v>
      </c>
      <c r="B36" s="79">
        <f>'Table A0'!G38</f>
        <v>22745.560558965866</v>
      </c>
      <c r="C36" s="145">
        <f>100/'Table A0'!L38</f>
        <v>9.1090172395104361</v>
      </c>
      <c r="D36" s="145"/>
      <c r="E36" s="1"/>
      <c r="F36" s="1"/>
      <c r="G36" s="1"/>
      <c r="H36" s="1"/>
      <c r="I36" s="1"/>
      <c r="J36" s="1"/>
      <c r="K36" s="1"/>
      <c r="L36" s="1"/>
      <c r="M36" s="1"/>
      <c r="N36" s="1"/>
      <c r="O36" s="1"/>
      <c r="P36" s="1"/>
      <c r="Q36" s="1"/>
      <c r="R36" s="1"/>
      <c r="S36" s="1"/>
      <c r="T36" s="1"/>
      <c r="U36" s="1"/>
      <c r="V36" s="1"/>
      <c r="W36" s="1"/>
      <c r="X36" s="1"/>
      <c r="Y36" s="1"/>
    </row>
    <row r="37" spans="1:25" ht="9.75" customHeight="1">
      <c r="A37" s="1">
        <v>1946</v>
      </c>
      <c r="B37" s="79">
        <f>'Table A0'!G39</f>
        <v>22891.598852225725</v>
      </c>
      <c r="C37" s="145">
        <f>100/'Table A0'!L39</f>
        <v>9.8864101764630909</v>
      </c>
      <c r="D37" s="145"/>
      <c r="E37" s="1"/>
      <c r="F37" s="1"/>
      <c r="G37" s="1"/>
      <c r="H37" s="1"/>
      <c r="I37" s="1"/>
      <c r="J37" s="1"/>
      <c r="K37" s="1"/>
      <c r="L37" s="1"/>
      <c r="M37" s="1"/>
      <c r="N37" s="1"/>
      <c r="O37" s="1"/>
      <c r="P37" s="1"/>
      <c r="Q37" s="1"/>
      <c r="R37" s="1"/>
      <c r="S37" s="1"/>
      <c r="T37" s="1"/>
      <c r="U37" s="1"/>
      <c r="V37" s="1"/>
      <c r="W37" s="1"/>
      <c r="X37" s="1"/>
      <c r="Y37" s="1"/>
    </row>
    <row r="38" spans="1:25" ht="9.75" customHeight="1">
      <c r="A38" s="1">
        <v>1947</v>
      </c>
      <c r="B38" s="79">
        <f>'Table A0'!G40</f>
        <v>22107.0975726012</v>
      </c>
      <c r="C38" s="145">
        <f>100/'Table A0'!L40</f>
        <v>11.30599727872446</v>
      </c>
      <c r="D38" s="145"/>
      <c r="E38" s="1"/>
      <c r="F38" s="1"/>
      <c r="G38" s="1"/>
      <c r="H38" s="1"/>
      <c r="I38" s="1"/>
      <c r="J38" s="1"/>
      <c r="K38" s="1"/>
      <c r="L38" s="1"/>
      <c r="M38" s="1"/>
      <c r="N38" s="1"/>
      <c r="O38" s="1"/>
      <c r="P38" s="1"/>
      <c r="Q38" s="1"/>
      <c r="R38" s="1"/>
      <c r="S38" s="1"/>
      <c r="T38" s="1"/>
      <c r="U38" s="1"/>
      <c r="V38" s="1"/>
      <c r="W38" s="1"/>
      <c r="X38" s="1"/>
      <c r="Y38" s="1"/>
    </row>
    <row r="39" spans="1:25" ht="9.75" customHeight="1">
      <c r="A39" s="1">
        <v>1948</v>
      </c>
      <c r="B39" s="79">
        <f>'Table A0'!G41</f>
        <v>22502.845408539513</v>
      </c>
      <c r="C39" s="145">
        <f>100/'Table A0'!L41</f>
        <v>12.184789294410065</v>
      </c>
      <c r="D39" s="145"/>
      <c r="E39" s="1"/>
      <c r="F39" s="1"/>
      <c r="G39" s="1"/>
      <c r="H39" s="1"/>
      <c r="I39" s="1"/>
      <c r="J39" s="1"/>
      <c r="K39" s="1"/>
      <c r="L39" s="1"/>
      <c r="M39" s="1"/>
      <c r="N39" s="1"/>
      <c r="O39" s="1"/>
      <c r="P39" s="1"/>
      <c r="Q39" s="1"/>
      <c r="R39" s="1"/>
      <c r="S39" s="1"/>
      <c r="T39" s="1"/>
      <c r="U39" s="1"/>
      <c r="V39" s="1"/>
      <c r="W39" s="1"/>
      <c r="X39" s="1"/>
      <c r="Y39" s="1"/>
    </row>
    <row r="40" spans="1:25" ht="9.75" customHeight="1">
      <c r="A40" s="1">
        <v>1949</v>
      </c>
      <c r="B40" s="79">
        <f>'Table A0'!G42</f>
        <v>22222.021013709891</v>
      </c>
      <c r="C40" s="145">
        <f>100/'Table A0'!L42</f>
        <v>12.066490369221619</v>
      </c>
      <c r="D40" s="145"/>
      <c r="E40" s="1"/>
      <c r="F40" s="1"/>
      <c r="G40" s="1"/>
      <c r="H40" s="1"/>
      <c r="I40" s="1"/>
      <c r="J40" s="1"/>
      <c r="K40" s="1"/>
      <c r="L40" s="1"/>
      <c r="M40" s="1"/>
      <c r="N40" s="1"/>
      <c r="O40" s="1"/>
      <c r="P40" s="1"/>
      <c r="Q40" s="1"/>
      <c r="R40" s="1"/>
      <c r="S40" s="1"/>
      <c r="T40" s="1"/>
      <c r="U40" s="1"/>
      <c r="V40" s="1"/>
      <c r="W40" s="1"/>
      <c r="X40" s="1"/>
      <c r="Y40" s="1"/>
    </row>
    <row r="41" spans="1:25" ht="9.75" customHeight="1">
      <c r="A41" s="1">
        <v>1950</v>
      </c>
      <c r="B41" s="79">
        <f>'Table A0'!G43</f>
        <v>23990.199855513496</v>
      </c>
      <c r="C41" s="145">
        <f>100/'Table A0'!L43</f>
        <v>12.184789294410065</v>
      </c>
      <c r="D41" s="145"/>
      <c r="E41" s="1"/>
      <c r="F41" s="1"/>
      <c r="G41" s="1"/>
      <c r="H41" s="1"/>
      <c r="I41" s="1"/>
      <c r="J41" s="1"/>
      <c r="K41" s="1"/>
      <c r="L41" s="1"/>
      <c r="M41" s="1"/>
      <c r="N41" s="1"/>
      <c r="O41" s="1"/>
      <c r="P41" s="1"/>
      <c r="Q41" s="1"/>
      <c r="R41" s="1"/>
      <c r="S41" s="1"/>
      <c r="T41" s="1"/>
      <c r="U41" s="1"/>
      <c r="V41" s="1"/>
      <c r="W41" s="1"/>
      <c r="X41" s="1"/>
      <c r="Y41" s="1"/>
    </row>
    <row r="42" spans="1:25" ht="9.75" customHeight="1">
      <c r="A42" s="1">
        <v>1951</v>
      </c>
      <c r="B42" s="79">
        <f>'Table A0'!G44</f>
        <v>24716.793757772553</v>
      </c>
      <c r="C42" s="145">
        <f>100/'Table A0'!L44</f>
        <v>13.148080542373133</v>
      </c>
      <c r="D42" s="145"/>
      <c r="E42" s="1"/>
      <c r="F42" s="1"/>
      <c r="G42" s="1"/>
      <c r="H42" s="1"/>
      <c r="I42" s="1"/>
      <c r="J42" s="1"/>
      <c r="K42" s="1"/>
      <c r="L42" s="1"/>
      <c r="M42" s="1"/>
      <c r="N42" s="1"/>
      <c r="O42" s="1"/>
      <c r="P42" s="1"/>
      <c r="Q42" s="1"/>
      <c r="R42" s="1"/>
      <c r="S42" s="1"/>
      <c r="T42" s="1"/>
      <c r="U42" s="1"/>
      <c r="V42" s="1"/>
      <c r="W42" s="1"/>
      <c r="X42" s="1"/>
      <c r="Y42" s="1"/>
    </row>
    <row r="43" spans="1:25" ht="9.75" customHeight="1">
      <c r="A43" s="1">
        <v>1952</v>
      </c>
      <c r="B43" s="79">
        <f>'Table A0'!G45</f>
        <v>25505.698414759212</v>
      </c>
      <c r="C43" s="145">
        <f>100/'Table A0'!L45</f>
        <v>13.435377932116507</v>
      </c>
      <c r="D43" s="145"/>
      <c r="E43" s="1"/>
      <c r="F43" s="1"/>
      <c r="G43" s="1"/>
      <c r="H43" s="1"/>
      <c r="I43" s="1"/>
      <c r="J43" s="1"/>
      <c r="K43" s="1"/>
      <c r="L43" s="1"/>
      <c r="M43" s="1"/>
      <c r="N43" s="1"/>
      <c r="O43" s="1"/>
      <c r="P43" s="1"/>
      <c r="Q43" s="1"/>
      <c r="R43" s="1"/>
      <c r="S43" s="1"/>
      <c r="T43" s="1"/>
      <c r="U43" s="1"/>
      <c r="V43" s="1"/>
      <c r="W43" s="1"/>
      <c r="X43" s="1"/>
      <c r="Y43" s="1"/>
    </row>
    <row r="44" spans="1:25" ht="9.75" customHeight="1">
      <c r="A44" s="1">
        <v>1953</v>
      </c>
      <c r="B44" s="79">
        <f>'Table A0'!G46</f>
        <v>26641.966949091053</v>
      </c>
      <c r="C44" s="145">
        <f>100/'Table A0'!L46</f>
        <v>13.536777010849466</v>
      </c>
      <c r="D44" s="145"/>
      <c r="E44" s="1"/>
      <c r="F44" s="1"/>
      <c r="G44" s="1"/>
      <c r="H44" s="1"/>
      <c r="I44" s="1"/>
      <c r="J44" s="1"/>
      <c r="K44" s="1"/>
      <c r="L44" s="1"/>
      <c r="M44" s="1"/>
      <c r="N44" s="1"/>
      <c r="O44" s="1"/>
      <c r="P44" s="1"/>
      <c r="Q44" s="1"/>
      <c r="R44" s="1"/>
      <c r="S44" s="1"/>
      <c r="T44" s="1"/>
      <c r="U44" s="1"/>
      <c r="V44" s="1"/>
      <c r="W44" s="1"/>
      <c r="X44" s="1"/>
      <c r="Y44" s="1"/>
    </row>
    <row r="45" spans="1:25" ht="9.75" customHeight="1">
      <c r="A45" s="1">
        <v>1954</v>
      </c>
      <c r="B45" s="79">
        <f>'Table A0'!G47</f>
        <v>26318.715894369143</v>
      </c>
      <c r="C45" s="145">
        <f>100/'Table A0'!L47</f>
        <v>13.604376396671436</v>
      </c>
      <c r="D45" s="145"/>
      <c r="E45" s="1"/>
      <c r="F45" s="1"/>
      <c r="G45" s="1"/>
      <c r="H45" s="1"/>
      <c r="I45" s="1"/>
      <c r="J45" s="1"/>
      <c r="K45" s="1"/>
      <c r="L45" s="1"/>
      <c r="M45" s="1"/>
      <c r="N45" s="1"/>
      <c r="O45" s="1"/>
      <c r="P45" s="1"/>
      <c r="Q45" s="1"/>
      <c r="R45" s="1"/>
      <c r="S45" s="1"/>
      <c r="T45" s="1"/>
      <c r="U45" s="1"/>
      <c r="V45" s="1"/>
      <c r="W45" s="1"/>
      <c r="X45" s="1"/>
      <c r="Y45" s="1"/>
    </row>
    <row r="46" spans="1:25" ht="9.75" customHeight="1">
      <c r="A46" s="1">
        <v>1955</v>
      </c>
      <c r="B46" s="79">
        <f>'Table A0'!G48</f>
        <v>28127.490678572485</v>
      </c>
      <c r="C46" s="145">
        <f>100/'Table A0'!L48</f>
        <v>13.553676857304959</v>
      </c>
      <c r="D46" s="145"/>
      <c r="E46" s="1"/>
      <c r="F46" s="1"/>
      <c r="G46" s="1"/>
      <c r="H46" s="1"/>
      <c r="I46" s="1"/>
      <c r="J46" s="1"/>
      <c r="K46" s="1"/>
      <c r="L46" s="1"/>
      <c r="M46" s="1"/>
      <c r="N46" s="1"/>
      <c r="O46" s="1"/>
      <c r="P46" s="1"/>
      <c r="Q46" s="1"/>
      <c r="R46" s="1"/>
      <c r="S46" s="1"/>
      <c r="T46" s="1"/>
      <c r="U46" s="1"/>
      <c r="V46" s="1"/>
      <c r="W46" s="1"/>
      <c r="X46" s="1"/>
      <c r="Y46" s="1"/>
    </row>
    <row r="47" spans="1:25" ht="9.75" customHeight="1">
      <c r="A47" s="1">
        <v>1956</v>
      </c>
      <c r="B47" s="79">
        <f>'Table A0'!G49</f>
        <v>29588.957226445804</v>
      </c>
      <c r="C47" s="145">
        <f>100/'Table A0'!L49</f>
        <v>13.756475014770865</v>
      </c>
      <c r="D47" s="145"/>
      <c r="E47" s="1"/>
      <c r="F47" s="1"/>
      <c r="G47" s="1"/>
      <c r="H47" s="1"/>
      <c r="I47" s="1"/>
      <c r="J47" s="1"/>
      <c r="K47" s="1"/>
      <c r="L47" s="1"/>
      <c r="M47" s="1"/>
      <c r="N47" s="1"/>
      <c r="O47" s="1"/>
      <c r="P47" s="1"/>
      <c r="Q47" s="1"/>
      <c r="R47" s="1"/>
      <c r="S47" s="1"/>
      <c r="T47" s="1"/>
      <c r="U47" s="1"/>
      <c r="V47" s="1"/>
      <c r="W47" s="1"/>
      <c r="X47" s="1"/>
      <c r="Y47" s="1"/>
    </row>
    <row r="48" spans="1:25" ht="9.75" customHeight="1">
      <c r="A48" s="1">
        <v>1957</v>
      </c>
      <c r="B48" s="79">
        <f>'Table A0'!G50</f>
        <v>29724.14398463917</v>
      </c>
      <c r="C48" s="145">
        <f>100/'Table A0'!L50</f>
        <v>14.246570561980146</v>
      </c>
      <c r="D48" s="145"/>
      <c r="E48" s="1"/>
      <c r="F48" s="1"/>
      <c r="G48" s="1"/>
      <c r="H48" s="1"/>
      <c r="I48" s="1"/>
      <c r="J48" s="1"/>
      <c r="K48" s="1"/>
      <c r="L48" s="1"/>
      <c r="M48" s="1"/>
      <c r="N48" s="1"/>
      <c r="O48" s="1"/>
      <c r="P48" s="1"/>
      <c r="Q48" s="1"/>
      <c r="R48" s="1"/>
      <c r="S48" s="1"/>
      <c r="T48" s="1"/>
      <c r="U48" s="1"/>
      <c r="V48" s="1"/>
      <c r="W48" s="1"/>
      <c r="X48" s="1"/>
      <c r="Y48" s="1"/>
    </row>
    <row r="49" spans="1:25" ht="9.75" customHeight="1">
      <c r="A49" s="1">
        <v>1958</v>
      </c>
      <c r="B49" s="79">
        <f>'Table A0'!G51</f>
        <v>28813.566935259296</v>
      </c>
      <c r="C49" s="145">
        <f>100/'Table A0'!L51</f>
        <v>14.635267030456472</v>
      </c>
      <c r="D49" s="145"/>
      <c r="E49" s="1"/>
      <c r="F49" s="1"/>
      <c r="G49" s="1"/>
      <c r="H49" s="1"/>
      <c r="I49" s="1"/>
      <c r="J49" s="1"/>
      <c r="K49" s="1"/>
      <c r="L49" s="1"/>
      <c r="M49" s="1"/>
      <c r="N49" s="1"/>
      <c r="O49" s="1"/>
      <c r="P49" s="1"/>
      <c r="Q49" s="1"/>
      <c r="R49" s="1"/>
      <c r="S49" s="1"/>
      <c r="T49" s="1"/>
      <c r="U49" s="1"/>
      <c r="V49" s="1"/>
      <c r="W49" s="1"/>
      <c r="X49" s="1"/>
      <c r="Y49" s="1"/>
    </row>
    <row r="50" spans="1:25" ht="9.75" customHeight="1">
      <c r="A50" s="1">
        <v>1959</v>
      </c>
      <c r="B50" s="79">
        <f>'Table A0'!G52</f>
        <v>30546.002242181723</v>
      </c>
      <c r="C50" s="145">
        <f>100/'Table A0'!L52</f>
        <v>14.736549155234721</v>
      </c>
      <c r="D50" s="145"/>
      <c r="E50" s="1"/>
      <c r="F50" s="1"/>
      <c r="G50" s="1"/>
      <c r="H50" s="1"/>
      <c r="I50" s="1"/>
      <c r="J50" s="1"/>
      <c r="K50" s="1"/>
      <c r="L50" s="1"/>
      <c r="M50" s="1"/>
      <c r="N50" s="1"/>
      <c r="O50" s="1"/>
      <c r="P50" s="1"/>
      <c r="Q50" s="1"/>
      <c r="R50" s="1"/>
      <c r="S50" s="1"/>
      <c r="T50" s="1"/>
      <c r="U50" s="1"/>
      <c r="V50" s="1"/>
      <c r="W50" s="1"/>
      <c r="X50" s="1"/>
      <c r="Y50" s="1"/>
    </row>
    <row r="51" spans="1:25" ht="9.75" customHeight="1">
      <c r="A51" s="1">
        <v>1960</v>
      </c>
      <c r="B51" s="79">
        <f>'Table A0'!G53</f>
        <v>30891.36826394383</v>
      </c>
      <c r="C51" s="145">
        <f>100/'Table A0'!L53</f>
        <v>14.989754467180331</v>
      </c>
      <c r="D51" s="145"/>
      <c r="E51" s="1"/>
      <c r="F51" s="1"/>
      <c r="G51" s="1"/>
      <c r="H51" s="1"/>
      <c r="I51" s="1"/>
      <c r="J51" s="1"/>
      <c r="K51" s="1"/>
      <c r="L51" s="1"/>
      <c r="M51" s="1"/>
      <c r="N51" s="1"/>
      <c r="O51" s="1"/>
      <c r="P51" s="1"/>
      <c r="Q51" s="1"/>
      <c r="R51" s="1"/>
      <c r="S51" s="1"/>
      <c r="T51" s="1"/>
      <c r="U51" s="1"/>
      <c r="V51" s="1"/>
      <c r="W51" s="1"/>
      <c r="X51" s="1"/>
      <c r="Y51" s="1"/>
    </row>
    <row r="52" spans="1:25" ht="9.75" customHeight="1">
      <c r="A52" s="1">
        <v>1961</v>
      </c>
      <c r="B52" s="79">
        <f>'Table A0'!G54</f>
        <v>31252.64043060983</v>
      </c>
      <c r="C52" s="145">
        <f>100/'Table A0'!L54</f>
        <v>15.141677654347697</v>
      </c>
      <c r="D52" s="145"/>
      <c r="E52" s="1"/>
      <c r="F52" s="1"/>
      <c r="G52" s="1"/>
      <c r="H52" s="1"/>
      <c r="I52" s="1"/>
      <c r="J52" s="1"/>
      <c r="K52" s="1"/>
      <c r="L52" s="1"/>
      <c r="M52" s="1"/>
      <c r="N52" s="1"/>
      <c r="O52" s="1"/>
      <c r="P52" s="1"/>
      <c r="Q52" s="1"/>
      <c r="R52" s="1"/>
      <c r="S52" s="1"/>
      <c r="T52" s="1"/>
      <c r="U52" s="1"/>
      <c r="V52" s="1"/>
      <c r="W52" s="1"/>
      <c r="X52" s="1"/>
      <c r="Y52" s="1"/>
    </row>
    <row r="53" spans="1:25" ht="9.75" customHeight="1">
      <c r="A53" s="1">
        <v>1962</v>
      </c>
      <c r="B53" s="79">
        <f>'Table A0'!G55</f>
        <v>32393.531831270313</v>
      </c>
      <c r="C53" s="145">
        <f>100/'Table A0'!L55</f>
        <v>15.293600841515069</v>
      </c>
      <c r="D53" s="145"/>
      <c r="E53" s="1"/>
      <c r="F53" s="1"/>
      <c r="G53" s="1"/>
      <c r="H53" s="1"/>
      <c r="I53" s="1"/>
      <c r="J53" s="1"/>
      <c r="K53" s="1"/>
      <c r="L53" s="1"/>
      <c r="M53" s="1"/>
      <c r="N53" s="1"/>
      <c r="O53" s="1"/>
      <c r="P53" s="1"/>
      <c r="Q53" s="1"/>
      <c r="R53" s="1"/>
      <c r="S53" s="1"/>
      <c r="T53" s="1"/>
      <c r="U53" s="1"/>
      <c r="V53" s="1"/>
      <c r="W53" s="1"/>
      <c r="X53" s="1"/>
      <c r="Y53" s="1"/>
    </row>
    <row r="54" spans="1:25" ht="9.75" customHeight="1">
      <c r="A54" s="1">
        <v>1963</v>
      </c>
      <c r="B54" s="79">
        <f>'Table A0'!G56</f>
        <v>33206.29977244397</v>
      </c>
      <c r="C54" s="145">
        <f>100/'Table A0'!L56</f>
        <v>15.496165091071559</v>
      </c>
      <c r="D54" s="145"/>
      <c r="E54" s="1"/>
      <c r="F54" s="1"/>
      <c r="G54" s="1"/>
      <c r="H54" s="1"/>
      <c r="I54" s="1"/>
      <c r="J54" s="1"/>
      <c r="K54" s="1"/>
      <c r="L54" s="1"/>
      <c r="M54" s="1"/>
      <c r="N54" s="1"/>
      <c r="O54" s="1"/>
      <c r="P54" s="1"/>
      <c r="Q54" s="1"/>
      <c r="R54" s="1"/>
      <c r="S54" s="1"/>
      <c r="T54" s="1"/>
      <c r="U54" s="1"/>
      <c r="V54" s="1"/>
      <c r="W54" s="1"/>
      <c r="X54" s="1"/>
      <c r="Y54" s="1"/>
    </row>
    <row r="55" spans="1:25" ht="9.75" customHeight="1">
      <c r="A55" s="1">
        <v>1964</v>
      </c>
      <c r="B55" s="79">
        <f>'Table A0'!G57</f>
        <v>34806.686513880457</v>
      </c>
      <c r="C55" s="145">
        <f>100/'Table A0'!L57</f>
        <v>15.69872934062805</v>
      </c>
      <c r="D55" s="145"/>
      <c r="E55" s="1"/>
      <c r="F55" s="1"/>
      <c r="G55" s="1"/>
      <c r="H55" s="1"/>
      <c r="I55" s="1"/>
      <c r="J55" s="1"/>
      <c r="K55" s="1"/>
      <c r="L55" s="1"/>
      <c r="M55" s="1"/>
      <c r="N55" s="1"/>
      <c r="O55" s="1"/>
      <c r="P55" s="1"/>
      <c r="Q55" s="1"/>
      <c r="R55" s="1"/>
      <c r="S55" s="1"/>
      <c r="T55" s="1"/>
      <c r="U55" s="1"/>
      <c r="V55" s="1"/>
      <c r="W55" s="1"/>
      <c r="X55" s="1"/>
      <c r="Y55" s="1"/>
    </row>
    <row r="56" spans="1:25" ht="9.75" customHeight="1">
      <c r="A56" s="1">
        <v>1965</v>
      </c>
      <c r="B56" s="79">
        <f>'Table A0'!G58</f>
        <v>36233.425685563481</v>
      </c>
      <c r="C56" s="145">
        <f>100/'Table A0'!L58</f>
        <v>15.951934652573666</v>
      </c>
      <c r="D56" s="145"/>
      <c r="E56" s="1"/>
      <c r="F56" s="1"/>
      <c r="G56" s="1"/>
      <c r="H56" s="1"/>
      <c r="I56" s="1"/>
      <c r="J56" s="1"/>
      <c r="K56" s="1"/>
      <c r="L56" s="1"/>
      <c r="M56" s="1"/>
      <c r="N56" s="1"/>
      <c r="O56" s="1"/>
      <c r="P56" s="1"/>
      <c r="Q56" s="1"/>
      <c r="R56" s="1"/>
      <c r="S56" s="1"/>
      <c r="T56" s="1"/>
      <c r="U56" s="1"/>
      <c r="V56" s="1"/>
      <c r="W56" s="1"/>
      <c r="X56" s="1"/>
      <c r="Y56" s="1"/>
    </row>
    <row r="57" spans="1:25" ht="9.75" customHeight="1">
      <c r="A57" s="1">
        <v>1966</v>
      </c>
      <c r="B57" s="79">
        <f>'Table A0'!G59</f>
        <v>37837.011283946907</v>
      </c>
      <c r="C57" s="145">
        <f>100/'Table A0'!L59</f>
        <v>16.407704214075771</v>
      </c>
      <c r="D57" s="145"/>
      <c r="E57" s="1"/>
      <c r="F57" s="1"/>
      <c r="G57" s="1"/>
      <c r="H57" s="1"/>
      <c r="I57" s="1"/>
      <c r="J57" s="1"/>
      <c r="K57" s="1"/>
      <c r="L57" s="1"/>
      <c r="M57" s="1"/>
      <c r="N57" s="1"/>
      <c r="O57" s="1"/>
      <c r="P57" s="1"/>
      <c r="Q57" s="1"/>
      <c r="R57" s="1"/>
      <c r="S57" s="1"/>
      <c r="T57" s="1"/>
      <c r="U57" s="1"/>
      <c r="V57" s="1"/>
      <c r="W57" s="1"/>
      <c r="X57" s="1"/>
      <c r="Y57" s="1"/>
    </row>
    <row r="58" spans="1:25" ht="9.75" customHeight="1">
      <c r="A58" s="1">
        <v>1967</v>
      </c>
      <c r="B58" s="79">
        <f>'Table A0'!G60</f>
        <v>38755.813067015253</v>
      </c>
      <c r="C58" s="145">
        <f>100/'Table A0'!L60</f>
        <v>16.914114837966999</v>
      </c>
      <c r="D58" s="145"/>
      <c r="E58" s="1"/>
      <c r="F58" s="1"/>
      <c r="G58" s="1"/>
      <c r="H58" s="1"/>
      <c r="I58" s="1"/>
      <c r="J58" s="1"/>
      <c r="K58" s="1"/>
      <c r="L58" s="1"/>
      <c r="M58" s="1"/>
      <c r="N58" s="1"/>
      <c r="O58" s="1"/>
      <c r="P58" s="1"/>
      <c r="Q58" s="1"/>
      <c r="R58" s="1"/>
      <c r="S58" s="1"/>
      <c r="T58" s="1"/>
      <c r="U58" s="1"/>
      <c r="V58" s="1"/>
      <c r="W58" s="1"/>
      <c r="X58" s="1"/>
      <c r="Y58" s="1"/>
    </row>
    <row r="59" spans="1:25" ht="9.75" customHeight="1">
      <c r="A59" s="1">
        <v>1968</v>
      </c>
      <c r="B59" s="79">
        <f>'Table A0'!G61</f>
        <v>40025.96377955161</v>
      </c>
      <c r="C59" s="145">
        <f>100/'Table A0'!L61</f>
        <v>17.623089711414714</v>
      </c>
      <c r="D59" s="145"/>
      <c r="E59" s="1"/>
      <c r="F59" s="1"/>
      <c r="G59" s="1"/>
      <c r="H59" s="1"/>
      <c r="I59" s="1"/>
      <c r="J59" s="1"/>
      <c r="K59" s="1"/>
      <c r="L59" s="1"/>
      <c r="M59" s="1"/>
      <c r="N59" s="1"/>
      <c r="O59" s="1"/>
      <c r="P59" s="1"/>
      <c r="Q59" s="1"/>
      <c r="R59" s="1"/>
      <c r="S59" s="1"/>
      <c r="T59" s="1"/>
      <c r="U59" s="1"/>
      <c r="V59" s="1"/>
      <c r="W59" s="1"/>
      <c r="X59" s="1"/>
      <c r="Y59" s="1"/>
    </row>
    <row r="60" spans="1:25" ht="9.75" customHeight="1">
      <c r="A60" s="1">
        <v>1969</v>
      </c>
      <c r="B60" s="79">
        <f>'Table A0'!G62</f>
        <v>40610.979241155568</v>
      </c>
      <c r="C60" s="145">
        <f>100/'Table A0'!L62</f>
        <v>18.58526989680805</v>
      </c>
      <c r="D60" s="145"/>
      <c r="E60" s="1"/>
      <c r="F60" s="1"/>
      <c r="G60" s="1"/>
      <c r="H60" s="1"/>
      <c r="I60" s="1"/>
      <c r="J60" s="1"/>
      <c r="K60" s="1"/>
      <c r="L60" s="1"/>
      <c r="M60" s="1"/>
      <c r="N60" s="1"/>
      <c r="O60" s="1"/>
      <c r="P60" s="1"/>
      <c r="Q60" s="1"/>
      <c r="R60" s="1"/>
      <c r="S60" s="1"/>
      <c r="T60" s="1"/>
      <c r="U60" s="1"/>
      <c r="V60" s="1"/>
      <c r="W60" s="1"/>
      <c r="X60" s="1"/>
      <c r="Y60" s="1"/>
    </row>
    <row r="61" spans="1:25" ht="9.75" customHeight="1">
      <c r="A61" s="1">
        <v>1970</v>
      </c>
      <c r="B61" s="79">
        <f>'Table A0'!G63</f>
        <v>40833.558755518832</v>
      </c>
      <c r="C61" s="145">
        <f>100/'Table A0'!L63</f>
        <v>19.648732206979627</v>
      </c>
      <c r="D61" s="145"/>
      <c r="E61" s="1"/>
      <c r="F61" s="1"/>
      <c r="G61" s="1"/>
      <c r="H61" s="1"/>
      <c r="I61" s="1"/>
      <c r="J61" s="1"/>
      <c r="K61" s="1"/>
      <c r="L61" s="1"/>
      <c r="M61" s="1"/>
      <c r="N61" s="1"/>
      <c r="O61" s="1"/>
      <c r="P61" s="1"/>
      <c r="Q61" s="1"/>
      <c r="R61" s="1"/>
      <c r="S61" s="1"/>
      <c r="T61" s="1"/>
      <c r="U61" s="1"/>
      <c r="V61" s="1"/>
      <c r="W61" s="1"/>
      <c r="X61" s="1"/>
      <c r="Y61" s="1"/>
    </row>
    <row r="62" spans="1:25" ht="9.75" customHeight="1">
      <c r="A62" s="1">
        <v>1971</v>
      </c>
      <c r="B62" s="79">
        <f>'Table A0'!G64</f>
        <v>40722.351417380865</v>
      </c>
      <c r="C62" s="145">
        <f>100/'Table A0'!L64</f>
        <v>20.509630267594709</v>
      </c>
      <c r="D62" s="145"/>
      <c r="E62" s="1"/>
      <c r="F62" s="1"/>
      <c r="G62" s="1"/>
      <c r="H62" s="1"/>
      <c r="I62" s="1"/>
      <c r="J62" s="1"/>
      <c r="K62" s="1"/>
      <c r="L62" s="1"/>
      <c r="M62" s="1"/>
      <c r="N62" s="1"/>
      <c r="O62" s="1"/>
      <c r="P62" s="1"/>
      <c r="Q62" s="1"/>
      <c r="R62" s="1"/>
      <c r="S62" s="1"/>
      <c r="T62" s="1"/>
      <c r="U62" s="1"/>
      <c r="V62" s="1"/>
      <c r="W62" s="1"/>
      <c r="X62" s="1"/>
      <c r="Y62" s="1"/>
    </row>
    <row r="63" spans="1:25" ht="9.75" customHeight="1">
      <c r="A63" s="1">
        <v>1972</v>
      </c>
      <c r="B63" s="79">
        <f>'Table A0'!G65</f>
        <v>42411.036254825864</v>
      </c>
      <c r="C63" s="145">
        <f>100/'Table A0'!L65</f>
        <v>21.167964078653306</v>
      </c>
      <c r="D63" s="145"/>
      <c r="E63" s="1"/>
      <c r="F63" s="1"/>
      <c r="G63" s="1"/>
      <c r="H63" s="1"/>
      <c r="I63" s="1"/>
      <c r="J63" s="1"/>
      <c r="K63" s="1"/>
      <c r="L63" s="1"/>
      <c r="M63" s="1"/>
      <c r="N63" s="1"/>
      <c r="O63" s="1"/>
      <c r="P63" s="1"/>
      <c r="Q63" s="1"/>
      <c r="R63" s="1"/>
      <c r="S63" s="1"/>
      <c r="T63" s="1"/>
      <c r="U63" s="1"/>
      <c r="V63" s="1"/>
      <c r="W63" s="1"/>
      <c r="X63" s="1"/>
      <c r="Y63" s="1"/>
    </row>
    <row r="64" spans="1:25" ht="9.75" customHeight="1">
      <c r="A64" s="1">
        <v>1973</v>
      </c>
      <c r="B64" s="79">
        <f>'Table A0'!G66</f>
        <v>43292.192658208907</v>
      </c>
      <c r="C64" s="145">
        <f>100/'Table A0'!L66</f>
        <v>22.484631700770496</v>
      </c>
      <c r="D64" s="145"/>
      <c r="E64" s="1"/>
      <c r="F64" s="1"/>
      <c r="G64" s="1"/>
      <c r="H64" s="1"/>
      <c r="I64" s="1"/>
      <c r="J64" s="1"/>
      <c r="K64" s="1"/>
      <c r="L64" s="1"/>
      <c r="M64" s="1"/>
      <c r="N64" s="1"/>
      <c r="O64" s="1"/>
      <c r="P64" s="1"/>
      <c r="Q64" s="1"/>
      <c r="R64" s="1"/>
      <c r="S64" s="1"/>
      <c r="T64" s="1"/>
      <c r="U64" s="1"/>
      <c r="V64" s="1"/>
      <c r="W64" s="1"/>
      <c r="X64" s="1"/>
      <c r="Y64" s="1"/>
    </row>
    <row r="65" spans="1:25" ht="9.75" customHeight="1">
      <c r="A65" s="1">
        <v>1974</v>
      </c>
      <c r="B65" s="79">
        <f>'Table A0'!G67</f>
        <v>41995.525550998012</v>
      </c>
      <c r="C65" s="145">
        <f>100/'Table A0'!L67</f>
        <v>24.966043757837511</v>
      </c>
      <c r="D65" s="145"/>
      <c r="E65" s="1"/>
      <c r="F65" s="1"/>
      <c r="G65" s="1"/>
      <c r="H65" s="1"/>
      <c r="I65" s="1"/>
      <c r="J65" s="1"/>
      <c r="K65" s="1"/>
      <c r="L65" s="1"/>
      <c r="M65" s="1"/>
      <c r="N65" s="1"/>
      <c r="O65" s="1"/>
      <c r="P65" s="1"/>
      <c r="Q65" s="1"/>
      <c r="R65" s="1"/>
      <c r="S65" s="1"/>
      <c r="T65" s="1"/>
      <c r="U65" s="1"/>
      <c r="V65" s="1"/>
      <c r="W65" s="1"/>
      <c r="X65" s="1"/>
      <c r="Y65" s="1"/>
    </row>
    <row r="66" spans="1:25" ht="9.75" customHeight="1">
      <c r="A66" s="1">
        <v>1975</v>
      </c>
      <c r="B66" s="79">
        <f>'Table A0'!G68</f>
        <v>39781.083223312155</v>
      </c>
      <c r="C66" s="145">
        <f>100/'Table A0'!L68</f>
        <v>27.244891565348041</v>
      </c>
      <c r="D66" s="145"/>
      <c r="E66" s="1"/>
      <c r="F66" s="1"/>
      <c r="G66" s="1"/>
      <c r="H66" s="1"/>
      <c r="I66" s="1"/>
      <c r="J66" s="1"/>
      <c r="K66" s="1"/>
      <c r="L66" s="1"/>
      <c r="M66" s="1"/>
      <c r="N66" s="1"/>
      <c r="O66" s="1"/>
      <c r="P66" s="1"/>
      <c r="Q66" s="1"/>
      <c r="R66" s="1"/>
      <c r="S66" s="1"/>
      <c r="T66" s="1"/>
      <c r="U66" s="1"/>
      <c r="V66" s="1"/>
      <c r="W66" s="1"/>
      <c r="X66" s="1"/>
      <c r="Y66" s="1"/>
    </row>
    <row r="67" spans="1:25" ht="9.75" customHeight="1">
      <c r="A67" s="1">
        <v>1976</v>
      </c>
      <c r="B67" s="79">
        <f>'Table A0'!G69</f>
        <v>40737.502383834973</v>
      </c>
      <c r="C67" s="145">
        <f>100/'Table A0'!L69</f>
        <v>28.814764499410842</v>
      </c>
      <c r="D67" s="145"/>
      <c r="E67" s="1"/>
      <c r="F67" s="1"/>
      <c r="G67" s="1"/>
      <c r="H67" s="1"/>
      <c r="I67" s="1"/>
      <c r="J67" s="1"/>
      <c r="K67" s="1"/>
      <c r="L67" s="1"/>
      <c r="M67" s="1"/>
      <c r="N67" s="1"/>
      <c r="O67" s="1"/>
      <c r="P67" s="1"/>
      <c r="Q67" s="1"/>
      <c r="R67" s="1"/>
      <c r="S67" s="1"/>
      <c r="T67" s="1"/>
      <c r="U67" s="1"/>
      <c r="V67" s="1"/>
      <c r="W67" s="1"/>
      <c r="X67" s="1"/>
      <c r="Y67" s="1"/>
    </row>
    <row r="68" spans="1:25" ht="9.75" customHeight="1">
      <c r="A68" s="1">
        <v>1977</v>
      </c>
      <c r="B68" s="79">
        <f>'Table A0'!G70</f>
        <v>41141.229301564097</v>
      </c>
      <c r="C68" s="145">
        <f>100/'Table A0'!L70</f>
        <v>30.688483807808382</v>
      </c>
      <c r="D68" s="145"/>
      <c r="E68" s="1"/>
      <c r="F68" s="1"/>
      <c r="G68" s="1"/>
      <c r="H68" s="1"/>
      <c r="I68" s="1"/>
      <c r="J68" s="1"/>
      <c r="K68" s="1"/>
      <c r="L68" s="1"/>
      <c r="M68" s="1"/>
      <c r="N68" s="1"/>
      <c r="O68" s="1"/>
      <c r="P68" s="1"/>
      <c r="Q68" s="1"/>
      <c r="R68" s="1"/>
      <c r="S68" s="1"/>
      <c r="T68" s="1"/>
      <c r="U68" s="1"/>
      <c r="V68" s="1"/>
      <c r="W68" s="1"/>
      <c r="X68" s="1"/>
      <c r="Y68" s="1"/>
    </row>
    <row r="69" spans="1:25" ht="9.75" customHeight="1">
      <c r="A69" s="1">
        <v>1978</v>
      </c>
      <c r="B69" s="79">
        <f>'Table A0'!G71</f>
        <v>41911.009847804715</v>
      </c>
      <c r="C69" s="145">
        <f>100/'Table A0'!L71</f>
        <v>33.01797267770803</v>
      </c>
      <c r="D69" s="145"/>
      <c r="E69" s="1"/>
      <c r="F69" s="1"/>
      <c r="G69" s="1"/>
      <c r="H69" s="1"/>
      <c r="I69" s="1"/>
      <c r="J69" s="1"/>
      <c r="K69" s="1"/>
      <c r="L69" s="1"/>
      <c r="M69" s="1"/>
      <c r="N69" s="1"/>
      <c r="O69" s="1"/>
      <c r="P69" s="1"/>
      <c r="Q69" s="1"/>
      <c r="R69" s="1"/>
      <c r="S69" s="1"/>
      <c r="T69" s="1"/>
      <c r="U69" s="1"/>
      <c r="V69" s="1"/>
      <c r="W69" s="1"/>
      <c r="X69" s="1"/>
      <c r="Y69" s="1"/>
    </row>
    <row r="70" spans="1:25" ht="9.75" customHeight="1">
      <c r="A70" s="1">
        <v>1979</v>
      </c>
      <c r="B70" s="79">
        <f>'Table A0'!G72</f>
        <v>41869.27752962269</v>
      </c>
      <c r="C70" s="145">
        <f>100/'Table A0'!L72</f>
        <v>36.180613738791173</v>
      </c>
      <c r="D70" s="145"/>
      <c r="E70" s="1"/>
      <c r="F70" s="1"/>
      <c r="G70" s="1"/>
      <c r="H70" s="1"/>
      <c r="I70" s="1"/>
      <c r="J70" s="1"/>
      <c r="K70" s="1"/>
      <c r="L70" s="1"/>
      <c r="M70" s="1"/>
      <c r="N70" s="1"/>
      <c r="O70" s="1"/>
      <c r="P70" s="1"/>
      <c r="Q70" s="1"/>
      <c r="R70" s="1"/>
      <c r="S70" s="1"/>
      <c r="T70" s="1"/>
      <c r="U70" s="1"/>
      <c r="V70" s="1"/>
      <c r="W70" s="1"/>
      <c r="X70" s="1"/>
      <c r="Y70" s="1"/>
    </row>
    <row r="71" spans="1:25" ht="9.75" customHeight="1">
      <c r="A71" s="1">
        <v>1980</v>
      </c>
      <c r="B71" s="79">
        <f>'Table A0'!G73</f>
        <v>40747.496812102327</v>
      </c>
      <c r="C71" s="145">
        <f>100/'Table A0'!L73</f>
        <v>40.197167886366763</v>
      </c>
      <c r="D71" s="145"/>
      <c r="E71" s="1"/>
      <c r="F71" s="1"/>
      <c r="G71" s="1"/>
      <c r="H71" s="1"/>
      <c r="I71" s="1"/>
      <c r="J71" s="1"/>
      <c r="K71" s="1"/>
      <c r="L71" s="1"/>
      <c r="M71" s="1"/>
      <c r="N71" s="1"/>
      <c r="O71" s="1"/>
      <c r="P71" s="1"/>
      <c r="Q71" s="1"/>
      <c r="R71" s="1"/>
      <c r="S71" s="1"/>
      <c r="T71" s="1"/>
      <c r="U71" s="1"/>
      <c r="V71" s="1"/>
      <c r="W71" s="1"/>
      <c r="X71" s="1"/>
      <c r="Y71" s="1"/>
    </row>
    <row r="72" spans="1:25" ht="9.75" customHeight="1">
      <c r="A72" s="1">
        <v>1981</v>
      </c>
      <c r="B72" s="79">
        <f>'Table A0'!G74</f>
        <v>40395.611411133614</v>
      </c>
      <c r="C72" s="145">
        <f>100/'Table A0'!L74</f>
        <v>44.023963570277374</v>
      </c>
      <c r="D72" s="145"/>
      <c r="E72" s="1"/>
      <c r="F72" s="1"/>
      <c r="G72" s="1"/>
      <c r="H72" s="1"/>
      <c r="I72" s="1"/>
      <c r="J72" s="1"/>
      <c r="K72" s="1"/>
      <c r="L72" s="1"/>
      <c r="M72" s="1"/>
      <c r="N72" s="1"/>
      <c r="O72" s="1"/>
      <c r="P72" s="1"/>
      <c r="Q72" s="1"/>
      <c r="R72" s="1"/>
      <c r="S72" s="1"/>
      <c r="T72" s="1"/>
      <c r="U72" s="1"/>
      <c r="V72" s="1"/>
      <c r="W72" s="1"/>
      <c r="X72" s="1"/>
      <c r="Y72" s="1"/>
    </row>
    <row r="73" spans="1:25" ht="9.75" customHeight="1">
      <c r="A73" s="1">
        <v>1982</v>
      </c>
      <c r="B73" s="79">
        <f>'Table A0'!G75</f>
        <v>39586.249974728962</v>
      </c>
      <c r="C73" s="145">
        <f>100/'Table A0'!L75</f>
        <v>46.680582061587224</v>
      </c>
      <c r="D73" s="145"/>
      <c r="E73" s="1"/>
      <c r="F73" s="1"/>
      <c r="G73" s="1"/>
      <c r="H73" s="1"/>
      <c r="I73" s="1"/>
      <c r="J73" s="1"/>
      <c r="K73" s="1"/>
      <c r="L73" s="1"/>
      <c r="M73" s="1"/>
      <c r="N73" s="1"/>
      <c r="O73" s="1"/>
      <c r="P73" s="1"/>
      <c r="Q73" s="1"/>
      <c r="R73" s="1"/>
      <c r="S73" s="1"/>
      <c r="T73" s="1"/>
      <c r="U73" s="1"/>
      <c r="V73" s="1"/>
      <c r="W73" s="1"/>
      <c r="X73" s="1"/>
      <c r="Y73" s="1"/>
    </row>
    <row r="74" spans="1:25" ht="9.75" customHeight="1">
      <c r="A74" s="1">
        <v>1983</v>
      </c>
      <c r="B74" s="79">
        <f>'Table A0'!G76</f>
        <v>39194.94768273877</v>
      </c>
      <c r="C74" s="145">
        <f>100/'Table A0'!L76</f>
        <v>48.673045930069591</v>
      </c>
      <c r="D74" s="145"/>
      <c r="E74" s="1"/>
      <c r="F74" s="1"/>
      <c r="G74" s="1"/>
      <c r="H74" s="1"/>
      <c r="I74" s="1"/>
      <c r="J74" s="1"/>
      <c r="K74" s="1"/>
      <c r="L74" s="1"/>
      <c r="M74" s="1"/>
      <c r="N74" s="1"/>
      <c r="O74" s="1"/>
      <c r="P74" s="1"/>
      <c r="Q74" s="1"/>
      <c r="R74" s="1"/>
      <c r="S74" s="1"/>
      <c r="T74" s="1"/>
      <c r="U74" s="1"/>
      <c r="V74" s="1"/>
      <c r="W74" s="1"/>
      <c r="X74" s="1"/>
      <c r="Y74" s="1"/>
    </row>
    <row r="75" spans="1:25" ht="9.75" customHeight="1">
      <c r="A75" s="1">
        <v>1984</v>
      </c>
      <c r="B75" s="79">
        <f>'Table A0'!G77</f>
        <v>40513.977786433759</v>
      </c>
      <c r="C75" s="145">
        <f>100/'Table A0'!L77</f>
        <v>50.66550979855198</v>
      </c>
      <c r="D75" s="145"/>
      <c r="E75" s="1"/>
      <c r="F75" s="1"/>
      <c r="G75" s="1"/>
      <c r="H75" s="1"/>
      <c r="I75" s="1"/>
      <c r="J75" s="1"/>
      <c r="K75" s="1"/>
      <c r="L75" s="1"/>
      <c r="M75" s="1"/>
      <c r="N75" s="1"/>
      <c r="O75" s="1"/>
      <c r="P75" s="1"/>
      <c r="Q75" s="1"/>
      <c r="R75" s="1"/>
      <c r="S75" s="1"/>
      <c r="T75" s="1"/>
      <c r="U75" s="1"/>
      <c r="V75" s="1"/>
      <c r="W75" s="1"/>
      <c r="X75" s="1"/>
      <c r="Y75" s="1"/>
    </row>
    <row r="76" spans="1:25" ht="9.75" customHeight="1">
      <c r="A76" s="1">
        <v>1985</v>
      </c>
      <c r="B76" s="79">
        <f>'Table A0'!G78</f>
        <v>41231.437968405313</v>
      </c>
      <c r="C76" s="145">
        <f>100/'Table A0'!L78</f>
        <v>52.404962382147716</v>
      </c>
      <c r="D76" s="145"/>
      <c r="E76" s="1"/>
      <c r="F76" s="1"/>
      <c r="G76" s="1"/>
      <c r="H76" s="1"/>
      <c r="I76" s="1"/>
      <c r="J76" s="1"/>
      <c r="K76" s="1"/>
      <c r="L76" s="1"/>
      <c r="M76" s="1"/>
      <c r="N76" s="1"/>
      <c r="O76" s="1"/>
      <c r="P76" s="1"/>
      <c r="Q76" s="1"/>
      <c r="R76" s="1"/>
      <c r="S76" s="1"/>
      <c r="T76" s="1"/>
      <c r="U76" s="1"/>
      <c r="V76" s="1"/>
      <c r="W76" s="1"/>
      <c r="X76" s="1"/>
      <c r="Y76" s="1"/>
    </row>
    <row r="77" spans="1:25" ht="9.75" customHeight="1">
      <c r="A77" s="1">
        <v>1986</v>
      </c>
      <c r="B77" s="79">
        <f>'Table A0'!G79</f>
        <v>41783.418039985438</v>
      </c>
      <c r="C77" s="145">
        <f>100/'Table A0'!L79</f>
        <v>53.353754700472642</v>
      </c>
      <c r="D77" s="145"/>
      <c r="E77" s="1"/>
      <c r="F77" s="1"/>
      <c r="G77" s="1"/>
      <c r="H77" s="1"/>
      <c r="I77" s="1"/>
      <c r="J77" s="1"/>
      <c r="K77" s="1"/>
      <c r="L77" s="1"/>
      <c r="M77" s="1"/>
      <c r="N77" s="1"/>
      <c r="O77" s="1"/>
      <c r="P77" s="1"/>
      <c r="Q77" s="1"/>
      <c r="R77" s="1"/>
      <c r="S77" s="1"/>
      <c r="T77" s="1"/>
      <c r="U77" s="1"/>
      <c r="V77" s="1"/>
      <c r="W77" s="1"/>
      <c r="X77" s="1"/>
      <c r="Y77" s="1"/>
    </row>
    <row r="78" spans="1:25" ht="9.75" customHeight="1">
      <c r="A78" s="1">
        <v>1987</v>
      </c>
      <c r="B78" s="79">
        <f>'Table A0'!G80</f>
        <v>42958.581539565654</v>
      </c>
      <c r="C78" s="145">
        <f>100/'Table A0'!L80</f>
        <v>55.156460105290044</v>
      </c>
      <c r="D78" s="145"/>
      <c r="E78" s="1"/>
      <c r="F78" s="1"/>
      <c r="G78" s="1"/>
      <c r="H78" s="1"/>
      <c r="I78" s="1"/>
      <c r="J78" s="1"/>
      <c r="K78" s="1"/>
      <c r="L78" s="1"/>
      <c r="M78" s="1"/>
      <c r="N78" s="1"/>
      <c r="O78" s="1"/>
      <c r="P78" s="1"/>
      <c r="Q78" s="1"/>
      <c r="R78" s="1"/>
      <c r="S78" s="1"/>
      <c r="T78" s="1"/>
      <c r="U78" s="1"/>
      <c r="V78" s="1"/>
      <c r="W78" s="1"/>
      <c r="X78" s="1"/>
      <c r="Y78" s="1"/>
    </row>
    <row r="79" spans="1:25" ht="9.75" customHeight="1">
      <c r="A79" s="1">
        <v>1988</v>
      </c>
      <c r="B79" s="79">
        <f>'Table A0'!G81</f>
        <v>45088.312062915742</v>
      </c>
      <c r="C79" s="145">
        <f>100/'Table A0'!L81</f>
        <v>57.180550384383253</v>
      </c>
      <c r="D79" s="145"/>
      <c r="E79" s="1"/>
      <c r="F79" s="1"/>
      <c r="G79" s="1"/>
      <c r="H79" s="1"/>
      <c r="I79" s="1"/>
      <c r="J79" s="1"/>
      <c r="K79" s="1"/>
      <c r="L79" s="1"/>
      <c r="M79" s="1"/>
      <c r="N79" s="1"/>
      <c r="O79" s="1"/>
      <c r="P79" s="1"/>
      <c r="Q79" s="1"/>
      <c r="R79" s="1"/>
      <c r="S79" s="1"/>
      <c r="T79" s="1"/>
      <c r="U79" s="1"/>
      <c r="V79" s="1"/>
      <c r="W79" s="1"/>
      <c r="X79" s="1"/>
      <c r="Y79" s="1"/>
    </row>
    <row r="80" spans="1:25" ht="9.75" customHeight="1">
      <c r="A80" s="1">
        <v>1989</v>
      </c>
      <c r="B80" s="79">
        <f>'Table A0'!G82</f>
        <v>44948.44831656239</v>
      </c>
      <c r="C80" s="145">
        <f>100/'Table A0'!L82</f>
        <v>59.647410412028108</v>
      </c>
      <c r="D80" s="145"/>
      <c r="E80" s="1"/>
      <c r="F80" s="1"/>
      <c r="G80" s="1"/>
      <c r="H80" s="1"/>
      <c r="I80" s="1"/>
      <c r="J80" s="1"/>
      <c r="K80" s="1"/>
      <c r="L80" s="1"/>
      <c r="M80" s="1"/>
      <c r="N80" s="1"/>
      <c r="O80" s="1"/>
      <c r="P80" s="1"/>
      <c r="Q80" s="1"/>
      <c r="R80" s="1"/>
      <c r="S80" s="1"/>
      <c r="T80" s="1"/>
      <c r="U80" s="1"/>
      <c r="V80" s="1"/>
      <c r="W80" s="1"/>
      <c r="X80" s="1"/>
      <c r="Y80" s="1"/>
    </row>
    <row r="81" spans="1:25" ht="9.75" customHeight="1">
      <c r="A81" s="1">
        <v>1990</v>
      </c>
      <c r="B81" s="79">
        <f>'Table A0'!G83</f>
        <v>44632.302236975251</v>
      </c>
      <c r="C81" s="145">
        <f>100/'Table A0'!L83</f>
        <v>62.620293009446257</v>
      </c>
      <c r="D81" s="145"/>
      <c r="E81" s="1"/>
      <c r="F81" s="1"/>
      <c r="G81" s="1"/>
      <c r="H81" s="1"/>
      <c r="I81" s="1"/>
      <c r="J81" s="1"/>
      <c r="K81" s="1"/>
      <c r="L81" s="1"/>
      <c r="M81" s="1"/>
      <c r="N81" s="1"/>
      <c r="O81" s="1"/>
      <c r="P81" s="1"/>
      <c r="Q81" s="1"/>
      <c r="R81" s="1"/>
      <c r="S81" s="1"/>
      <c r="T81" s="1"/>
      <c r="U81" s="1"/>
      <c r="V81" s="1"/>
      <c r="W81" s="1"/>
      <c r="X81" s="1"/>
      <c r="Y81" s="1"/>
    </row>
    <row r="82" spans="1:25" ht="9.75" customHeight="1">
      <c r="A82" s="1">
        <v>1991</v>
      </c>
      <c r="B82" s="79">
        <f>'Table A0'!G84</f>
        <v>43355.193350269779</v>
      </c>
      <c r="C82" s="145">
        <f>100/'Table A0'!L84</f>
        <v>64.8657681628153</v>
      </c>
      <c r="D82" s="145"/>
      <c r="E82" s="1"/>
      <c r="F82" s="1"/>
      <c r="G82" s="1"/>
      <c r="H82" s="1"/>
      <c r="I82" s="1"/>
      <c r="J82" s="1"/>
      <c r="K82" s="1"/>
      <c r="L82" s="1"/>
      <c r="M82" s="1"/>
      <c r="N82" s="1"/>
      <c r="O82" s="1"/>
      <c r="P82" s="1"/>
      <c r="Q82" s="1"/>
      <c r="R82" s="1"/>
      <c r="S82" s="1"/>
      <c r="T82" s="1"/>
      <c r="U82" s="1"/>
      <c r="V82" s="1"/>
      <c r="W82" s="1"/>
      <c r="X82" s="1"/>
      <c r="Y82" s="1"/>
    </row>
    <row r="83" spans="1:25" ht="9.75" customHeight="1">
      <c r="A83" s="1">
        <v>1992</v>
      </c>
      <c r="B83" s="79">
        <f>'Table A0'!G85</f>
        <v>43718.259536786092</v>
      </c>
      <c r="C83" s="145">
        <f>100/'Table A0'!L85</f>
        <v>66.510341514578528</v>
      </c>
      <c r="D83" s="145"/>
      <c r="E83" s="1"/>
      <c r="F83" s="1"/>
      <c r="G83" s="1"/>
      <c r="H83" s="1"/>
      <c r="I83" s="1"/>
      <c r="J83" s="1"/>
      <c r="K83" s="1"/>
      <c r="L83" s="1"/>
      <c r="M83" s="1"/>
      <c r="N83" s="1"/>
      <c r="O83" s="1"/>
      <c r="P83" s="1"/>
      <c r="Q83" s="1"/>
      <c r="R83" s="1"/>
      <c r="S83" s="1"/>
      <c r="T83" s="1"/>
      <c r="U83" s="1"/>
      <c r="V83" s="1"/>
      <c r="W83" s="1"/>
      <c r="X83" s="1"/>
      <c r="Y83" s="1"/>
    </row>
    <row r="84" spans="1:25" ht="9.75" customHeight="1">
      <c r="A84" s="1">
        <v>1993</v>
      </c>
      <c r="B84" s="79">
        <f>'Table A0'!G86</f>
        <v>43073.916752828984</v>
      </c>
      <c r="C84" s="145">
        <f>100/'Table A0'!L86</f>
        <v>68.15491486634177</v>
      </c>
      <c r="D84" s="145"/>
      <c r="E84" s="1"/>
      <c r="F84" s="1"/>
      <c r="G84" s="1"/>
      <c r="H84" s="1"/>
      <c r="I84" s="1"/>
      <c r="J84" s="1"/>
      <c r="K84" s="1"/>
      <c r="L84" s="1"/>
      <c r="M84" s="1"/>
      <c r="N84" s="1"/>
      <c r="O84" s="1"/>
      <c r="P84" s="1"/>
      <c r="Q84" s="1"/>
      <c r="R84" s="1"/>
      <c r="S84" s="1"/>
      <c r="T84" s="1"/>
      <c r="U84" s="1"/>
      <c r="V84" s="1"/>
      <c r="W84" s="1"/>
      <c r="X84" s="1"/>
      <c r="Y84" s="1"/>
    </row>
    <row r="85" spans="1:25" ht="9.75" customHeight="1">
      <c r="A85" s="1">
        <v>1994</v>
      </c>
      <c r="B85" s="79">
        <f>'Table A0'!G87</f>
        <v>43832.859923512056</v>
      </c>
      <c r="C85" s="145">
        <f>100/'Table A0'!L87</f>
        <v>69.609729754440011</v>
      </c>
      <c r="D85" s="6"/>
      <c r="E85" s="1"/>
      <c r="F85" s="1"/>
      <c r="G85" s="1"/>
      <c r="H85" s="1"/>
      <c r="I85" s="1"/>
      <c r="J85" s="1"/>
      <c r="K85" s="1"/>
      <c r="L85" s="1"/>
      <c r="M85" s="1"/>
      <c r="N85" s="1"/>
      <c r="O85" s="1"/>
      <c r="P85" s="1"/>
      <c r="Q85" s="1"/>
      <c r="R85" s="1"/>
      <c r="S85" s="1"/>
      <c r="T85" s="1"/>
      <c r="U85" s="1"/>
      <c r="V85" s="1"/>
      <c r="W85" s="1"/>
      <c r="X85" s="1"/>
      <c r="Y85" s="1"/>
    </row>
    <row r="86" spans="1:25" ht="9.75" customHeight="1">
      <c r="A86" s="1">
        <v>1995</v>
      </c>
      <c r="B86" s="79">
        <f>'Table A0'!G88</f>
        <v>45091.026829767266</v>
      </c>
      <c r="C86" s="145">
        <f>100/'Table A0'!L88</f>
        <v>71.285929516814079</v>
      </c>
      <c r="D86" s="6"/>
      <c r="E86" s="1"/>
      <c r="F86" s="1"/>
      <c r="G86" s="1"/>
      <c r="H86" s="1"/>
      <c r="I86" s="1"/>
      <c r="J86" s="1"/>
      <c r="K86" s="1"/>
      <c r="L86" s="1"/>
      <c r="M86" s="1"/>
      <c r="N86" s="1"/>
      <c r="O86" s="1"/>
      <c r="P86" s="1"/>
      <c r="Q86" s="1"/>
      <c r="R86" s="1"/>
      <c r="S86" s="1"/>
      <c r="T86" s="1"/>
      <c r="U86" s="1"/>
      <c r="V86" s="1"/>
      <c r="W86" s="1"/>
      <c r="X86" s="1"/>
      <c r="Y86" s="1"/>
    </row>
    <row r="87" spans="1:25" ht="9.75" customHeight="1">
      <c r="A87" s="1">
        <v>1996</v>
      </c>
      <c r="B87" s="79">
        <f>'Table A0'!G89</f>
        <v>46137.099681033556</v>
      </c>
      <c r="C87" s="145">
        <f>100/'Table A0'!L89</f>
        <v>73.183514153463975</v>
      </c>
      <c r="D87" s="6"/>
      <c r="E87" s="1"/>
      <c r="F87" s="1"/>
      <c r="G87" s="1"/>
      <c r="H87" s="1"/>
      <c r="I87" s="1"/>
      <c r="J87" s="1"/>
      <c r="K87" s="1"/>
      <c r="L87" s="1"/>
      <c r="M87" s="1"/>
      <c r="N87" s="1"/>
      <c r="O87" s="1"/>
      <c r="P87" s="1"/>
      <c r="Q87" s="1"/>
      <c r="R87" s="1"/>
      <c r="S87" s="1"/>
      <c r="T87" s="1"/>
      <c r="U87" s="1"/>
      <c r="V87" s="1"/>
      <c r="W87" s="1"/>
      <c r="X87" s="1"/>
      <c r="Y87" s="1"/>
    </row>
    <row r="88" spans="1:25" ht="9.75" customHeight="1">
      <c r="A88" s="1">
        <v>1997</v>
      </c>
      <c r="B88" s="79">
        <f>'Table A0'!G90</f>
        <v>47963.659943280516</v>
      </c>
      <c r="C88" s="145">
        <f>100/'Table A0'!L90</f>
        <v>74.764834684005535</v>
      </c>
      <c r="D88" s="6"/>
      <c r="E88" s="1"/>
      <c r="F88" s="1"/>
      <c r="G88" s="1"/>
      <c r="H88" s="1"/>
      <c r="I88" s="1"/>
      <c r="J88" s="1"/>
      <c r="K88" s="1"/>
      <c r="L88" s="1"/>
      <c r="M88" s="1"/>
      <c r="N88" s="1"/>
      <c r="O88" s="1"/>
      <c r="P88" s="1"/>
      <c r="Q88" s="1"/>
      <c r="R88" s="1"/>
      <c r="S88" s="1"/>
      <c r="T88" s="1"/>
      <c r="U88" s="1"/>
      <c r="V88" s="1"/>
      <c r="W88" s="1"/>
      <c r="X88" s="1"/>
      <c r="Y88" s="1"/>
    </row>
    <row r="89" spans="1:25" ht="9.75" customHeight="1">
      <c r="A89" s="1">
        <v>1998</v>
      </c>
      <c r="B89" s="79">
        <f>'Table A0'!G91</f>
        <v>50295.896777400441</v>
      </c>
      <c r="C89" s="145">
        <f>100/'Table A0'!L91</f>
        <v>75.808506234162977</v>
      </c>
      <c r="D89" s="6"/>
      <c r="E89" s="1"/>
      <c r="F89" s="1"/>
      <c r="G89" s="1"/>
      <c r="H89" s="1"/>
      <c r="I89" s="1"/>
      <c r="J89" s="1"/>
      <c r="K89" s="1"/>
      <c r="L89" s="1"/>
      <c r="M89" s="1"/>
      <c r="N89" s="1"/>
      <c r="O89" s="1"/>
      <c r="P89" s="1"/>
      <c r="Q89" s="1"/>
      <c r="R89" s="1"/>
      <c r="S89" s="1"/>
      <c r="T89" s="1"/>
      <c r="U89" s="1"/>
      <c r="V89" s="1"/>
      <c r="W89" s="1"/>
      <c r="X89" s="1"/>
      <c r="Y89" s="1"/>
    </row>
    <row r="90" spans="1:25" ht="9.75" customHeight="1">
      <c r="A90" s="1">
        <v>1999</v>
      </c>
      <c r="B90" s="79">
        <f>'Table A0'!G92</f>
        <v>52273.61482377012</v>
      </c>
      <c r="C90" s="145">
        <f>100/'Table A0'!L92</f>
        <v>77.389826764704551</v>
      </c>
      <c r="D90" s="6"/>
      <c r="E90" s="1"/>
      <c r="F90" s="1"/>
      <c r="G90" s="1"/>
      <c r="H90" s="1"/>
      <c r="I90" s="1"/>
      <c r="J90" s="1"/>
      <c r="K90" s="1"/>
      <c r="L90" s="1"/>
      <c r="M90" s="1"/>
      <c r="N90" s="1"/>
      <c r="O90" s="1"/>
      <c r="P90" s="1"/>
      <c r="Q90" s="1"/>
      <c r="R90" s="1"/>
      <c r="S90" s="1"/>
      <c r="T90" s="1"/>
      <c r="U90" s="1"/>
      <c r="V90" s="1"/>
      <c r="W90" s="1"/>
      <c r="X90" s="1"/>
      <c r="Y90" s="1"/>
    </row>
    <row r="91" spans="1:25" ht="9.75" customHeight="1">
      <c r="A91" s="1">
        <v>2000</v>
      </c>
      <c r="B91" s="79">
        <f>'Table A0'!G93</f>
        <v>53109.572777355221</v>
      </c>
      <c r="C91" s="145">
        <f>100/'Table A0'!L93</f>
        <v>79.983192434792727</v>
      </c>
      <c r="D91" s="6"/>
      <c r="E91" s="1"/>
      <c r="F91" s="1"/>
      <c r="G91" s="1"/>
      <c r="H91" s="1"/>
      <c r="I91" s="1"/>
      <c r="J91" s="1"/>
      <c r="K91" s="1"/>
      <c r="L91" s="1"/>
      <c r="M91" s="1"/>
      <c r="N91" s="1"/>
      <c r="O91" s="1"/>
      <c r="P91" s="1"/>
      <c r="Q91" s="1"/>
      <c r="R91" s="1"/>
      <c r="S91" s="1"/>
      <c r="T91" s="1"/>
      <c r="U91" s="1"/>
      <c r="V91" s="1"/>
      <c r="W91" s="1"/>
      <c r="X91" s="1"/>
      <c r="Y91" s="1"/>
    </row>
    <row r="92" spans="1:25" ht="9.75" customHeight="1">
      <c r="A92" s="1">
        <v>2001</v>
      </c>
      <c r="B92" s="79">
        <f>'Table A0'!G94</f>
        <v>51862.715079644178</v>
      </c>
      <c r="C92" s="145">
        <f>100/'Table A0'!L94</f>
        <v>82.228667588161741</v>
      </c>
      <c r="D92" s="6"/>
      <c r="E92" s="1"/>
      <c r="F92" s="1"/>
      <c r="G92" s="1"/>
      <c r="H92" s="1"/>
      <c r="I92" s="1"/>
      <c r="J92" s="1"/>
      <c r="K92" s="1"/>
      <c r="L92" s="1"/>
      <c r="M92" s="1"/>
      <c r="N92" s="1"/>
      <c r="O92" s="1"/>
      <c r="P92" s="1"/>
      <c r="Q92" s="1"/>
      <c r="R92" s="1"/>
      <c r="S92" s="1"/>
      <c r="T92" s="1"/>
      <c r="U92" s="1"/>
      <c r="V92" s="1"/>
      <c r="W92" s="1"/>
      <c r="X92" s="1"/>
      <c r="Y92" s="1"/>
    </row>
    <row r="93" spans="1:25" ht="9.75" customHeight="1">
      <c r="A93" s="1">
        <v>2002</v>
      </c>
      <c r="B93" s="79">
        <f>'Table A0'!G95</f>
        <v>49884.991315815663</v>
      </c>
      <c r="C93" s="145">
        <f>100/'Table A0'!L95</f>
        <v>83.556976833816677</v>
      </c>
      <c r="D93" s="6"/>
      <c r="E93" s="1"/>
      <c r="F93" s="1"/>
      <c r="G93" s="1"/>
      <c r="H93" s="1"/>
      <c r="I93" s="1"/>
      <c r="J93" s="1"/>
      <c r="K93" s="1"/>
      <c r="L93" s="1"/>
      <c r="M93" s="1"/>
      <c r="N93" s="1"/>
      <c r="O93" s="1"/>
      <c r="P93" s="1"/>
      <c r="Q93" s="1"/>
      <c r="R93" s="1"/>
      <c r="S93" s="1"/>
      <c r="T93" s="1"/>
      <c r="U93" s="1"/>
      <c r="V93" s="1"/>
      <c r="W93" s="1"/>
      <c r="X93" s="1"/>
      <c r="Y93" s="1"/>
    </row>
    <row r="94" spans="1:25" ht="9.75" customHeight="1">
      <c r="A94" s="1">
        <v>2003</v>
      </c>
      <c r="B94" s="79">
        <f>'Table A0'!G96</f>
        <v>49200.731654632669</v>
      </c>
      <c r="C94" s="145">
        <f>100/'Table A0'!L96</f>
        <v>85.422935059855746</v>
      </c>
      <c r="D94" s="6"/>
      <c r="E94" s="1"/>
      <c r="F94" s="1"/>
      <c r="G94" s="1"/>
      <c r="H94" s="1"/>
      <c r="I94" s="1"/>
      <c r="J94" s="1"/>
      <c r="K94" s="1"/>
      <c r="L94" s="1"/>
      <c r="M94" s="1"/>
      <c r="N94" s="1"/>
      <c r="O94" s="1"/>
      <c r="P94" s="1"/>
      <c r="Q94" s="1"/>
      <c r="R94" s="1"/>
      <c r="S94" s="1"/>
      <c r="T94" s="1"/>
      <c r="U94" s="1"/>
      <c r="V94" s="1"/>
      <c r="W94" s="1"/>
      <c r="X94" s="1"/>
      <c r="Y94" s="1"/>
    </row>
    <row r="95" spans="1:25" ht="9.75" customHeight="1">
      <c r="A95" s="1">
        <v>2004</v>
      </c>
      <c r="B95" s="79">
        <f>'Table A0'!G97</f>
        <v>50533.292539479364</v>
      </c>
      <c r="C95" s="145">
        <f>100/'Table A0'!L97</f>
        <v>87.731663034446427</v>
      </c>
      <c r="D95" s="6"/>
      <c r="E95" s="1"/>
      <c r="F95" s="1"/>
      <c r="G95" s="1"/>
      <c r="H95" s="1"/>
      <c r="I95" s="1"/>
      <c r="J95" s="1"/>
      <c r="K95" s="1"/>
      <c r="L95" s="1"/>
      <c r="M95" s="1"/>
      <c r="N95" s="1"/>
      <c r="O95" s="1"/>
      <c r="P95" s="1"/>
      <c r="Q95" s="1"/>
      <c r="R95" s="1"/>
      <c r="S95" s="1"/>
      <c r="T95" s="1"/>
      <c r="U95" s="1"/>
      <c r="V95" s="1"/>
      <c r="W95" s="1"/>
      <c r="X95" s="1"/>
      <c r="Y95" s="1"/>
    </row>
    <row r="96" spans="1:25" ht="9.75" customHeight="1">
      <c r="A96" s="1">
        <v>2005</v>
      </c>
      <c r="B96" s="79">
        <f>'Table A0'!G98</f>
        <v>51636.618057412408</v>
      </c>
      <c r="C96" s="145">
        <f>100/'Table A0'!L98</f>
        <v>90.672919221253778</v>
      </c>
      <c r="D96" s="145"/>
      <c r="E96" s="1"/>
      <c r="F96" s="1"/>
      <c r="G96" s="1"/>
      <c r="H96" s="1"/>
      <c r="I96" s="1"/>
      <c r="J96" s="1"/>
      <c r="K96" s="1"/>
      <c r="L96" s="1"/>
      <c r="M96" s="1"/>
      <c r="N96" s="1"/>
      <c r="O96" s="1"/>
      <c r="P96" s="1"/>
      <c r="Q96" s="1"/>
      <c r="R96" s="1"/>
      <c r="S96" s="1"/>
      <c r="T96" s="1"/>
      <c r="U96" s="1"/>
      <c r="V96" s="1"/>
      <c r="W96" s="1"/>
      <c r="X96" s="1"/>
      <c r="Y96" s="1"/>
    </row>
    <row r="97" spans="1:25" ht="9.75" customHeight="1">
      <c r="A97" s="1">
        <f>A96+1</f>
        <v>2006</v>
      </c>
      <c r="B97" s="79">
        <f>'Table A0'!G99</f>
        <v>52589.411599792729</v>
      </c>
      <c r="C97" s="145">
        <f>100/'Table A0'!L99</f>
        <v>93.645801818671927</v>
      </c>
      <c r="D97" s="145"/>
      <c r="E97" s="1"/>
      <c r="F97" s="1"/>
      <c r="G97" s="1"/>
      <c r="H97" s="1"/>
      <c r="I97" s="1"/>
      <c r="J97" s="1"/>
      <c r="K97" s="1"/>
      <c r="L97" s="1"/>
      <c r="M97" s="1"/>
      <c r="N97" s="1"/>
      <c r="O97" s="1"/>
      <c r="P97" s="1"/>
      <c r="Q97" s="1"/>
      <c r="R97" s="1"/>
      <c r="S97" s="1"/>
      <c r="T97" s="1"/>
      <c r="U97" s="1"/>
      <c r="V97" s="1"/>
      <c r="W97" s="1"/>
      <c r="X97" s="1"/>
      <c r="Y97" s="1"/>
    </row>
    <row r="98" spans="1:25" ht="9.75" customHeight="1">
      <c r="A98" s="1">
        <f>A97+1</f>
        <v>2007</v>
      </c>
      <c r="B98" s="79">
        <f>'Table A0'!G100</f>
        <v>54079.670902759011</v>
      </c>
      <c r="C98" s="145">
        <f>100/'Table A0'!L100</f>
        <v>96.302420309981756</v>
      </c>
      <c r="D98" s="145"/>
      <c r="E98" s="1"/>
      <c r="F98" s="1"/>
      <c r="G98" s="1"/>
      <c r="H98" s="1"/>
      <c r="I98" s="1"/>
      <c r="J98" s="1"/>
      <c r="K98" s="1"/>
      <c r="L98" s="1"/>
      <c r="M98" s="1"/>
      <c r="N98" s="1"/>
      <c r="O98" s="1"/>
      <c r="P98" s="1"/>
      <c r="Q98" s="1"/>
      <c r="R98" s="1"/>
      <c r="S98" s="1"/>
      <c r="T98" s="1"/>
      <c r="U98" s="1"/>
      <c r="V98" s="1"/>
      <c r="W98" s="1"/>
      <c r="X98" s="1"/>
      <c r="Y98" s="1"/>
    </row>
    <row r="99" spans="1:25" ht="9.75" customHeight="1">
      <c r="A99" s="1">
        <f>A98+1</f>
        <v>2008</v>
      </c>
      <c r="B99" s="79">
        <f>'Table A0'!G101</f>
        <v>51254.784370487941</v>
      </c>
      <c r="C99" s="145">
        <f>100/'Table A0'!L101</f>
        <v>100</v>
      </c>
      <c r="D99" s="145"/>
      <c r="E99" s="1"/>
      <c r="F99" s="1"/>
      <c r="G99" s="1"/>
      <c r="H99" s="1"/>
      <c r="I99" s="1"/>
      <c r="J99" s="1"/>
      <c r="K99" s="1"/>
      <c r="L99" s="1"/>
      <c r="M99" s="1"/>
      <c r="N99" s="1"/>
      <c r="O99" s="1"/>
      <c r="P99" s="1"/>
      <c r="Q99" s="1"/>
      <c r="R99" s="1"/>
      <c r="S99" s="1"/>
      <c r="T99" s="1"/>
      <c r="U99" s="1"/>
      <c r="V99" s="1"/>
      <c r="W99" s="1"/>
      <c r="X99" s="1"/>
      <c r="Y99" s="1"/>
    </row>
    <row r="100" spans="1:25" ht="9.75" customHeight="1">
      <c r="A100" s="1"/>
      <c r="B100" s="79"/>
      <c r="C100" s="145"/>
      <c r="D100" s="145"/>
      <c r="E100" s="1"/>
      <c r="F100" s="1"/>
      <c r="G100" s="1"/>
      <c r="H100" s="1"/>
      <c r="I100" s="1"/>
      <c r="J100" s="1"/>
      <c r="K100" s="1"/>
      <c r="L100" s="1"/>
      <c r="M100" s="1"/>
      <c r="N100" s="1"/>
      <c r="O100" s="1"/>
      <c r="P100" s="1"/>
      <c r="Q100" s="1"/>
      <c r="R100" s="1"/>
      <c r="S100" s="1"/>
      <c r="T100" s="1"/>
      <c r="U100" s="1"/>
      <c r="V100" s="1"/>
      <c r="W100" s="1"/>
      <c r="X100" s="1"/>
      <c r="Y100" s="1"/>
    </row>
    <row r="101" spans="1:25" ht="9.75" customHeight="1">
      <c r="A101" s="1"/>
      <c r="B101" s="79"/>
      <c r="C101" s="145"/>
      <c r="D101" s="145"/>
      <c r="E101" s="1"/>
      <c r="F101" s="1"/>
      <c r="G101" s="1"/>
      <c r="H101" s="1"/>
      <c r="I101" s="1"/>
      <c r="J101" s="1"/>
      <c r="K101" s="1"/>
      <c r="L101" s="1"/>
      <c r="M101" s="1"/>
      <c r="N101" s="1"/>
      <c r="O101" s="1"/>
      <c r="P101" s="1"/>
      <c r="Q101" s="1"/>
      <c r="R101" s="1"/>
      <c r="S101" s="1"/>
      <c r="T101" s="1"/>
      <c r="U101" s="1"/>
      <c r="V101" s="1"/>
      <c r="W101" s="1"/>
      <c r="X101" s="1"/>
      <c r="Y101" s="1"/>
    </row>
    <row r="102" spans="1:25" ht="9.75" customHeight="1">
      <c r="A102" s="1"/>
      <c r="B102" s="79"/>
      <c r="C102" s="145"/>
      <c r="D102" s="145"/>
      <c r="E102" s="1"/>
      <c r="F102" s="1"/>
      <c r="G102" s="1"/>
      <c r="H102" s="1"/>
      <c r="I102" s="1"/>
      <c r="J102" s="1"/>
      <c r="K102" s="1"/>
      <c r="L102" s="1"/>
      <c r="M102" s="1"/>
      <c r="N102" s="1"/>
      <c r="O102" s="1"/>
      <c r="P102" s="1"/>
      <c r="Q102" s="1"/>
      <c r="R102" s="1"/>
      <c r="S102" s="1"/>
      <c r="T102" s="1"/>
      <c r="U102" s="1"/>
      <c r="V102" s="1"/>
      <c r="W102" s="1"/>
      <c r="X102" s="1"/>
      <c r="Y102" s="1"/>
    </row>
    <row r="103" spans="1:25" ht="9.75" customHeight="1">
      <c r="A103" s="1"/>
      <c r="B103" s="79"/>
      <c r="C103" s="145"/>
      <c r="D103" s="145"/>
      <c r="E103" s="1"/>
      <c r="F103" s="1"/>
      <c r="G103" s="1"/>
      <c r="H103" s="1"/>
      <c r="I103" s="1"/>
      <c r="J103" s="1"/>
      <c r="K103" s="1"/>
      <c r="L103" s="1"/>
      <c r="M103" s="1"/>
      <c r="N103" s="1"/>
      <c r="O103" s="1"/>
      <c r="P103" s="1"/>
      <c r="Q103" s="1"/>
      <c r="R103" s="1"/>
      <c r="S103" s="1"/>
      <c r="T103" s="1"/>
      <c r="U103" s="1"/>
      <c r="V103" s="1"/>
      <c r="W103" s="1"/>
      <c r="X103" s="1"/>
      <c r="Y103" s="1"/>
    </row>
    <row r="104" spans="1:25" ht="9.75" customHeight="1">
      <c r="A104" s="1"/>
      <c r="B104" s="79"/>
      <c r="C104" s="145"/>
      <c r="D104" s="145"/>
      <c r="E104" s="1"/>
      <c r="F104" s="1"/>
      <c r="G104" s="1"/>
      <c r="H104" s="1"/>
      <c r="I104" s="1"/>
      <c r="J104" s="1"/>
      <c r="K104" s="1"/>
      <c r="L104" s="1"/>
      <c r="M104" s="1"/>
      <c r="N104" s="1"/>
      <c r="O104" s="1"/>
      <c r="P104" s="1"/>
      <c r="Q104" s="1"/>
      <c r="R104" s="1"/>
      <c r="S104" s="1"/>
      <c r="T104" s="1"/>
      <c r="U104" s="1"/>
      <c r="V104" s="1"/>
      <c r="W104" s="1"/>
      <c r="X104" s="1"/>
      <c r="Y104" s="1"/>
    </row>
    <row r="105" spans="1:25" ht="9.75" customHeight="1">
      <c r="A105" s="1"/>
      <c r="B105" s="79"/>
      <c r="C105" s="145"/>
      <c r="D105" s="145"/>
      <c r="E105" s="1"/>
      <c r="F105" s="1"/>
      <c r="G105" s="1"/>
      <c r="H105" s="1"/>
      <c r="I105" s="1"/>
      <c r="J105" s="1"/>
      <c r="K105" s="1"/>
      <c r="L105" s="1"/>
      <c r="M105" s="1"/>
      <c r="N105" s="1"/>
      <c r="O105" s="1"/>
      <c r="P105" s="1"/>
      <c r="Q105" s="1"/>
      <c r="R105" s="1"/>
      <c r="S105" s="1"/>
      <c r="T105" s="1"/>
      <c r="U105" s="1"/>
      <c r="V105" s="1"/>
      <c r="W105" s="1"/>
      <c r="X105" s="1"/>
      <c r="Y105" s="1"/>
    </row>
    <row r="106" spans="1:25" ht="9.75" customHeight="1">
      <c r="A106" s="1"/>
      <c r="B106" s="79"/>
      <c r="C106" s="145"/>
      <c r="D106" s="145"/>
      <c r="E106" s="1"/>
      <c r="F106" s="1"/>
      <c r="G106" s="1"/>
      <c r="H106" s="1"/>
      <c r="I106" s="1"/>
      <c r="J106" s="1"/>
      <c r="K106" s="1"/>
      <c r="L106" s="1"/>
      <c r="M106" s="1"/>
      <c r="N106" s="1"/>
      <c r="O106" s="1"/>
      <c r="P106" s="1"/>
      <c r="Q106" s="1"/>
      <c r="R106" s="1"/>
      <c r="S106" s="1"/>
      <c r="T106" s="1"/>
      <c r="U106" s="1"/>
      <c r="V106" s="1"/>
      <c r="W106" s="1"/>
      <c r="X106" s="1"/>
      <c r="Y106" s="1"/>
    </row>
    <row r="107" spans="1:25" ht="9.75" customHeight="1">
      <c r="A107" s="1"/>
      <c r="B107" s="79"/>
      <c r="C107" s="145"/>
      <c r="D107" s="145"/>
      <c r="E107" s="1"/>
      <c r="F107" s="1"/>
      <c r="G107" s="1"/>
      <c r="H107" s="1"/>
      <c r="I107" s="1"/>
      <c r="J107" s="1"/>
      <c r="K107" s="1"/>
      <c r="L107" s="1"/>
      <c r="M107" s="1"/>
      <c r="N107" s="1"/>
      <c r="O107" s="1"/>
      <c r="P107" s="1"/>
      <c r="Q107" s="1"/>
      <c r="R107" s="1"/>
      <c r="S107" s="1"/>
      <c r="T107" s="1"/>
      <c r="U107" s="1"/>
      <c r="V107" s="1"/>
      <c r="W107" s="1"/>
      <c r="X107" s="1"/>
      <c r="Y107" s="1"/>
    </row>
    <row r="108" spans="1:25" ht="9.75" customHeight="1">
      <c r="A108" s="1"/>
      <c r="B108" s="79"/>
      <c r="C108" s="145"/>
      <c r="D108" s="145"/>
      <c r="E108" s="1"/>
      <c r="F108" s="1"/>
      <c r="G108" s="1"/>
      <c r="H108" s="1"/>
      <c r="I108" s="1"/>
      <c r="J108" s="1"/>
      <c r="K108" s="1"/>
      <c r="L108" s="1"/>
      <c r="M108" s="1"/>
      <c r="N108" s="1"/>
      <c r="O108" s="1"/>
      <c r="P108" s="1"/>
      <c r="Q108" s="1"/>
      <c r="R108" s="1"/>
      <c r="S108" s="1"/>
      <c r="T108" s="1"/>
      <c r="U108" s="1"/>
      <c r="V108" s="1"/>
      <c r="W108" s="1"/>
      <c r="X108" s="1"/>
      <c r="Y108" s="1"/>
    </row>
    <row r="109" spans="1:25" ht="9.75" customHeight="1">
      <c r="A109" s="1"/>
      <c r="B109" s="79"/>
      <c r="C109" s="145"/>
      <c r="D109" s="145"/>
      <c r="E109" s="1"/>
      <c r="F109" s="1"/>
      <c r="G109" s="1"/>
      <c r="H109" s="1"/>
      <c r="I109" s="1"/>
      <c r="J109" s="1"/>
      <c r="K109" s="1"/>
      <c r="L109" s="1"/>
      <c r="M109" s="1"/>
      <c r="N109" s="1"/>
      <c r="O109" s="1"/>
      <c r="P109" s="1"/>
      <c r="Q109" s="1"/>
      <c r="R109" s="1"/>
      <c r="S109" s="1"/>
      <c r="T109" s="1"/>
      <c r="U109" s="1"/>
      <c r="V109" s="1"/>
      <c r="W109" s="1"/>
      <c r="X109" s="1"/>
      <c r="Y109" s="1"/>
    </row>
    <row r="110" spans="1:25" ht="9.75" customHeight="1">
      <c r="A110" s="1"/>
      <c r="B110" s="79"/>
      <c r="C110" s="145"/>
      <c r="D110" s="145"/>
      <c r="E110" s="1"/>
      <c r="F110" s="1"/>
      <c r="G110" s="1"/>
      <c r="H110" s="1"/>
      <c r="I110" s="1"/>
      <c r="J110" s="1"/>
      <c r="K110" s="1"/>
      <c r="L110" s="1"/>
      <c r="M110" s="1"/>
      <c r="N110" s="1"/>
      <c r="O110" s="1"/>
      <c r="P110" s="1"/>
      <c r="Q110" s="1"/>
      <c r="R110" s="1"/>
      <c r="S110" s="1"/>
      <c r="T110" s="1"/>
      <c r="U110" s="1"/>
      <c r="V110" s="1"/>
      <c r="W110" s="1"/>
      <c r="X110" s="1"/>
      <c r="Y110" s="1"/>
    </row>
    <row r="111" spans="1:25" ht="9.75" customHeight="1">
      <c r="A111" s="1"/>
      <c r="B111" s="79"/>
      <c r="C111" s="145"/>
      <c r="D111" s="145"/>
      <c r="E111" s="1"/>
      <c r="F111" s="1"/>
      <c r="G111" s="1"/>
      <c r="H111" s="1"/>
      <c r="I111" s="1"/>
      <c r="J111" s="1"/>
      <c r="K111" s="1"/>
      <c r="L111" s="1"/>
      <c r="M111" s="1"/>
      <c r="N111" s="1"/>
      <c r="O111" s="1"/>
      <c r="P111" s="1"/>
      <c r="Q111" s="1"/>
      <c r="R111" s="1"/>
      <c r="S111" s="1"/>
      <c r="T111" s="1"/>
      <c r="U111" s="1"/>
      <c r="V111" s="1"/>
      <c r="W111" s="1"/>
      <c r="X111" s="1"/>
      <c r="Y111" s="1"/>
    </row>
    <row r="112" spans="1:25" ht="9.75" customHeight="1">
      <c r="A112" s="1"/>
      <c r="B112" s="79"/>
      <c r="C112" s="145"/>
      <c r="D112" s="145"/>
      <c r="E112" s="1"/>
      <c r="F112" s="1"/>
      <c r="G112" s="1"/>
      <c r="H112" s="1"/>
      <c r="I112" s="1"/>
      <c r="J112" s="1"/>
      <c r="K112" s="1"/>
      <c r="L112" s="1"/>
      <c r="M112" s="1"/>
      <c r="N112" s="1"/>
      <c r="O112" s="1"/>
      <c r="P112" s="1"/>
      <c r="Q112" s="1"/>
      <c r="R112" s="1"/>
      <c r="S112" s="1"/>
      <c r="T112" s="1"/>
      <c r="U112" s="1"/>
      <c r="V112" s="1"/>
      <c r="W112" s="1"/>
      <c r="X112" s="1"/>
      <c r="Y112" s="1"/>
    </row>
    <row r="113" spans="1:25" ht="9.75" customHeight="1">
      <c r="A113" s="1"/>
      <c r="B113" s="79"/>
      <c r="C113" s="145"/>
      <c r="D113" s="145"/>
      <c r="E113" s="1"/>
      <c r="F113" s="1"/>
      <c r="G113" s="1"/>
      <c r="H113" s="1"/>
      <c r="I113" s="1"/>
      <c r="J113" s="1"/>
      <c r="K113" s="1"/>
      <c r="L113" s="1"/>
      <c r="M113" s="1"/>
      <c r="N113" s="1"/>
      <c r="O113" s="1"/>
      <c r="P113" s="1"/>
      <c r="Q113" s="1"/>
      <c r="R113" s="1"/>
      <c r="S113" s="1"/>
      <c r="T113" s="1"/>
      <c r="U113" s="1"/>
      <c r="V113" s="1"/>
      <c r="W113" s="1"/>
      <c r="X113" s="1"/>
      <c r="Y113" s="1"/>
    </row>
    <row r="114" spans="1:25" ht="9.75" customHeight="1">
      <c r="A114" s="1"/>
      <c r="B114" s="79"/>
      <c r="C114" s="145"/>
      <c r="D114" s="145"/>
      <c r="E114" s="1"/>
      <c r="F114" s="1"/>
      <c r="G114" s="1"/>
      <c r="H114" s="1"/>
      <c r="I114" s="1"/>
      <c r="J114" s="1"/>
      <c r="K114" s="1"/>
      <c r="L114" s="1"/>
      <c r="M114" s="1"/>
      <c r="N114" s="1"/>
      <c r="O114" s="1"/>
      <c r="P114" s="1"/>
      <c r="Q114" s="1"/>
      <c r="R114" s="1"/>
      <c r="S114" s="1"/>
      <c r="T114" s="1"/>
      <c r="U114" s="1"/>
      <c r="V114" s="1"/>
      <c r="W114" s="1"/>
      <c r="X114" s="1"/>
      <c r="Y114" s="1"/>
    </row>
    <row r="115" spans="1:25" ht="9.75" customHeight="1">
      <c r="A115" s="1"/>
      <c r="B115" s="79"/>
      <c r="C115" s="145"/>
      <c r="D115" s="145"/>
      <c r="E115" s="1"/>
      <c r="F115" s="1"/>
      <c r="G115" s="1"/>
      <c r="H115" s="1"/>
      <c r="I115" s="1"/>
      <c r="J115" s="1"/>
      <c r="K115" s="1"/>
      <c r="L115" s="1"/>
      <c r="M115" s="1"/>
      <c r="N115" s="1"/>
      <c r="O115" s="1"/>
      <c r="P115" s="1"/>
      <c r="Q115" s="1"/>
      <c r="R115" s="1"/>
      <c r="S115" s="1"/>
      <c r="T115" s="1"/>
      <c r="U115" s="1"/>
      <c r="V115" s="1"/>
      <c r="W115" s="1"/>
      <c r="X115" s="1"/>
      <c r="Y115" s="1"/>
    </row>
    <row r="116" spans="1:25" ht="9.75" customHeight="1">
      <c r="A116" s="1"/>
      <c r="B116" s="79"/>
      <c r="C116" s="145"/>
      <c r="D116" s="145"/>
      <c r="E116" s="1"/>
      <c r="F116" s="1"/>
      <c r="G116" s="1"/>
      <c r="H116" s="1"/>
      <c r="I116" s="1"/>
      <c r="J116" s="1"/>
      <c r="K116" s="1"/>
      <c r="L116" s="1"/>
      <c r="M116" s="1"/>
      <c r="N116" s="1"/>
      <c r="O116" s="1"/>
      <c r="P116" s="1"/>
      <c r="Q116" s="1"/>
      <c r="R116" s="1"/>
      <c r="S116" s="1"/>
      <c r="T116" s="1"/>
      <c r="U116" s="1"/>
      <c r="V116" s="1"/>
      <c r="W116" s="1"/>
      <c r="X116" s="1"/>
      <c r="Y116" s="1"/>
    </row>
    <row r="117" spans="1:25" ht="9.75" customHeight="1">
      <c r="A117" s="1"/>
      <c r="B117" s="79"/>
      <c r="C117" s="145"/>
      <c r="D117" s="145"/>
      <c r="E117" s="1"/>
      <c r="F117" s="1"/>
      <c r="G117" s="1"/>
      <c r="H117" s="1"/>
      <c r="I117" s="1"/>
      <c r="J117" s="1"/>
      <c r="K117" s="1"/>
      <c r="L117" s="1"/>
      <c r="M117" s="1"/>
      <c r="N117" s="1"/>
      <c r="O117" s="1"/>
      <c r="P117" s="1"/>
      <c r="Q117" s="1"/>
      <c r="R117" s="1"/>
      <c r="S117" s="1"/>
      <c r="T117" s="1"/>
      <c r="U117" s="1"/>
      <c r="V117" s="1"/>
      <c r="W117" s="1"/>
      <c r="X117" s="1"/>
      <c r="Y117" s="1"/>
    </row>
    <row r="118" spans="1:25" ht="9.75" customHeight="1">
      <c r="A118" s="1"/>
      <c r="B118" s="79"/>
      <c r="C118" s="145"/>
      <c r="D118" s="145"/>
      <c r="E118" s="1"/>
      <c r="F118" s="1"/>
      <c r="G118" s="1"/>
      <c r="H118" s="1"/>
      <c r="I118" s="1"/>
      <c r="J118" s="1"/>
      <c r="K118" s="1"/>
      <c r="L118" s="1"/>
      <c r="M118" s="1"/>
      <c r="N118" s="1"/>
      <c r="O118" s="1"/>
      <c r="P118" s="1"/>
      <c r="Q118" s="1"/>
      <c r="R118" s="1"/>
      <c r="S118" s="1"/>
      <c r="T118" s="1"/>
      <c r="U118" s="1"/>
      <c r="V118" s="1"/>
      <c r="W118" s="1"/>
      <c r="X118" s="1"/>
      <c r="Y118" s="1"/>
    </row>
    <row r="119" spans="1:25" ht="9.75" customHeight="1">
      <c r="A119" s="1"/>
      <c r="B119" s="79"/>
      <c r="C119" s="145"/>
      <c r="D119" s="145"/>
      <c r="E119" s="1"/>
      <c r="F119" s="1"/>
      <c r="G119" s="1"/>
      <c r="H119" s="1"/>
      <c r="I119" s="1"/>
      <c r="J119" s="1"/>
      <c r="K119" s="1"/>
      <c r="L119" s="1"/>
      <c r="M119" s="1"/>
      <c r="N119" s="1"/>
      <c r="O119" s="1"/>
      <c r="P119" s="1"/>
      <c r="Q119" s="1"/>
      <c r="R119" s="1"/>
      <c r="S119" s="1"/>
      <c r="T119" s="1"/>
      <c r="U119" s="1"/>
      <c r="V119" s="1"/>
      <c r="W119" s="1"/>
      <c r="X119" s="1"/>
      <c r="Y119" s="1"/>
    </row>
    <row r="120" spans="1:25" ht="9.75" customHeight="1">
      <c r="A120" s="1"/>
      <c r="B120" s="79"/>
      <c r="C120" s="145"/>
      <c r="D120" s="145"/>
      <c r="E120" s="1"/>
      <c r="F120" s="1"/>
      <c r="G120" s="1"/>
      <c r="H120" s="1"/>
      <c r="I120" s="1"/>
      <c r="J120" s="1"/>
      <c r="K120" s="1"/>
      <c r="L120" s="1"/>
      <c r="M120" s="1"/>
      <c r="N120" s="1"/>
      <c r="O120" s="1"/>
      <c r="P120" s="1"/>
      <c r="Q120" s="1"/>
      <c r="R120" s="1"/>
      <c r="S120" s="1"/>
      <c r="T120" s="1"/>
      <c r="U120" s="1"/>
      <c r="V120" s="1"/>
      <c r="W120" s="1"/>
      <c r="X120" s="1"/>
      <c r="Y120" s="1"/>
    </row>
    <row r="121" spans="1:25" ht="9.75" customHeight="1">
      <c r="A121" s="1"/>
      <c r="B121" s="79"/>
      <c r="C121" s="145"/>
      <c r="D121" s="145"/>
      <c r="E121" s="1"/>
      <c r="F121" s="1"/>
      <c r="G121" s="1"/>
      <c r="H121" s="1"/>
      <c r="I121" s="1"/>
      <c r="J121" s="1"/>
      <c r="K121" s="1"/>
      <c r="L121" s="1"/>
      <c r="M121" s="1"/>
      <c r="N121" s="1"/>
      <c r="O121" s="1"/>
      <c r="P121" s="1"/>
      <c r="Q121" s="1"/>
      <c r="R121" s="1"/>
      <c r="S121" s="1"/>
      <c r="T121" s="1"/>
      <c r="U121" s="1"/>
      <c r="V121" s="1"/>
      <c r="W121" s="1"/>
      <c r="X121" s="1"/>
      <c r="Y121" s="1"/>
    </row>
    <row r="122" spans="1:25" ht="9.75" customHeight="1">
      <c r="A122" s="1"/>
      <c r="B122" s="79"/>
      <c r="C122" s="145"/>
      <c r="D122" s="145"/>
      <c r="E122" s="1"/>
      <c r="F122" s="1"/>
      <c r="G122" s="1"/>
      <c r="H122" s="1"/>
      <c r="I122" s="1"/>
      <c r="J122" s="1"/>
      <c r="K122" s="1"/>
      <c r="L122" s="1"/>
      <c r="M122" s="1"/>
      <c r="N122" s="1"/>
      <c r="O122" s="1"/>
      <c r="P122" s="1"/>
      <c r="Q122" s="1"/>
      <c r="R122" s="1"/>
      <c r="S122" s="1"/>
      <c r="T122" s="1"/>
      <c r="U122" s="1"/>
      <c r="V122" s="1"/>
      <c r="W122" s="1"/>
      <c r="X122" s="1"/>
      <c r="Y122" s="1"/>
    </row>
    <row r="123" spans="1:25" ht="9.75" customHeight="1">
      <c r="A123" s="1"/>
      <c r="B123" s="79"/>
      <c r="C123" s="145"/>
      <c r="D123" s="145"/>
      <c r="E123" s="1"/>
      <c r="F123" s="1"/>
      <c r="G123" s="1"/>
      <c r="H123" s="1"/>
      <c r="I123" s="1"/>
      <c r="J123" s="1"/>
      <c r="K123" s="1"/>
      <c r="L123" s="1"/>
      <c r="M123" s="1"/>
      <c r="N123" s="1"/>
      <c r="O123" s="1"/>
      <c r="P123" s="1"/>
      <c r="Q123" s="1"/>
      <c r="R123" s="1"/>
      <c r="S123" s="1"/>
      <c r="T123" s="1"/>
      <c r="U123" s="1"/>
      <c r="V123" s="1"/>
      <c r="W123" s="1"/>
      <c r="X123" s="1"/>
      <c r="Y123" s="1"/>
    </row>
    <row r="124" spans="1:25" ht="9.75" customHeight="1">
      <c r="A124" s="1"/>
      <c r="B124" s="79"/>
      <c r="C124" s="145"/>
      <c r="D124" s="145"/>
      <c r="E124" s="1"/>
      <c r="F124" s="1"/>
      <c r="G124" s="1"/>
      <c r="H124" s="1"/>
      <c r="I124" s="1"/>
      <c r="J124" s="1"/>
      <c r="K124" s="1"/>
      <c r="L124" s="1"/>
      <c r="M124" s="1"/>
      <c r="N124" s="1"/>
      <c r="O124" s="1"/>
      <c r="P124" s="1"/>
      <c r="Q124" s="1"/>
      <c r="R124" s="1"/>
      <c r="S124" s="1"/>
      <c r="T124" s="1"/>
      <c r="U124" s="1"/>
      <c r="V124" s="1"/>
      <c r="W124" s="1"/>
      <c r="X124" s="1"/>
      <c r="Y124" s="1"/>
    </row>
    <row r="125" spans="1:25" ht="9.75" customHeight="1">
      <c r="A125" s="1"/>
      <c r="B125" s="79"/>
      <c r="C125" s="145"/>
      <c r="D125" s="145"/>
      <c r="E125" s="1"/>
      <c r="F125" s="1"/>
      <c r="G125" s="1"/>
      <c r="H125" s="1"/>
      <c r="I125" s="1"/>
      <c r="J125" s="1"/>
      <c r="K125" s="1"/>
      <c r="L125" s="1"/>
      <c r="M125" s="1"/>
      <c r="N125" s="1"/>
      <c r="O125" s="1"/>
      <c r="P125" s="1"/>
      <c r="Q125" s="1"/>
      <c r="R125" s="1"/>
      <c r="S125" s="1"/>
      <c r="T125" s="1"/>
      <c r="U125" s="1"/>
      <c r="V125" s="1"/>
      <c r="W125" s="1"/>
      <c r="X125" s="1"/>
      <c r="Y125" s="1"/>
    </row>
    <row r="126" spans="1:25" ht="9.75" customHeight="1">
      <c r="A126" s="1"/>
      <c r="B126" s="79"/>
      <c r="C126" s="145"/>
      <c r="D126" s="145"/>
      <c r="E126" s="1"/>
      <c r="F126" s="1"/>
      <c r="G126" s="1"/>
      <c r="H126" s="1"/>
      <c r="I126" s="1"/>
      <c r="J126" s="1"/>
      <c r="K126" s="1"/>
      <c r="L126" s="1"/>
      <c r="M126" s="1"/>
      <c r="N126" s="1"/>
      <c r="O126" s="1"/>
      <c r="P126" s="1"/>
      <c r="Q126" s="1"/>
      <c r="R126" s="1"/>
      <c r="S126" s="1"/>
      <c r="T126" s="1"/>
      <c r="U126" s="1"/>
      <c r="V126" s="1"/>
      <c r="W126" s="1"/>
      <c r="X126" s="1"/>
      <c r="Y126" s="1"/>
    </row>
    <row r="127" spans="1:25" ht="9.75" customHeight="1">
      <c r="A127" s="1"/>
      <c r="B127" s="79"/>
      <c r="C127" s="145"/>
      <c r="D127" s="145"/>
      <c r="E127" s="1"/>
      <c r="F127" s="1"/>
      <c r="G127" s="1"/>
      <c r="H127" s="1"/>
      <c r="I127" s="1"/>
      <c r="J127" s="1"/>
      <c r="K127" s="1"/>
      <c r="L127" s="1"/>
      <c r="M127" s="1"/>
      <c r="N127" s="1"/>
      <c r="O127" s="1"/>
      <c r="P127" s="1"/>
      <c r="Q127" s="1"/>
      <c r="R127" s="1"/>
      <c r="S127" s="1"/>
      <c r="T127" s="1"/>
      <c r="U127" s="1"/>
      <c r="V127" s="1"/>
      <c r="W127" s="1"/>
      <c r="X127" s="1"/>
      <c r="Y127" s="1"/>
    </row>
    <row r="128" spans="1:25" ht="9.75" customHeight="1">
      <c r="A128" s="1"/>
      <c r="B128" s="79"/>
      <c r="C128" s="145"/>
      <c r="D128" s="145"/>
      <c r="E128" s="1"/>
      <c r="F128" s="1"/>
      <c r="G128" s="1"/>
      <c r="H128" s="1"/>
      <c r="I128" s="1"/>
      <c r="J128" s="1"/>
      <c r="K128" s="1"/>
      <c r="L128" s="1"/>
      <c r="M128" s="1"/>
      <c r="N128" s="1"/>
      <c r="O128" s="1"/>
      <c r="P128" s="1"/>
      <c r="Q128" s="1"/>
      <c r="R128" s="1"/>
      <c r="S128" s="1"/>
      <c r="T128" s="1"/>
      <c r="U128" s="1"/>
      <c r="V128" s="1"/>
      <c r="W128" s="1"/>
      <c r="X128" s="1"/>
      <c r="Y128" s="1"/>
    </row>
    <row r="129" spans="1:25" ht="9.75" customHeight="1">
      <c r="A129" s="1"/>
      <c r="B129" s="79"/>
      <c r="C129" s="145"/>
      <c r="D129" s="145"/>
      <c r="E129" s="1"/>
      <c r="F129" s="1"/>
      <c r="G129" s="1"/>
      <c r="H129" s="1"/>
      <c r="I129" s="1"/>
      <c r="J129" s="1"/>
      <c r="K129" s="1"/>
      <c r="L129" s="1"/>
      <c r="M129" s="1"/>
      <c r="N129" s="1"/>
      <c r="O129" s="1"/>
      <c r="P129" s="1"/>
      <c r="Q129" s="1"/>
      <c r="R129" s="1"/>
      <c r="S129" s="1"/>
      <c r="T129" s="1"/>
      <c r="U129" s="1"/>
      <c r="V129" s="1"/>
      <c r="W129" s="1"/>
      <c r="X129" s="1"/>
      <c r="Y129" s="1"/>
    </row>
    <row r="130" spans="1:25" ht="9.75" customHeight="1">
      <c r="A130" s="1"/>
      <c r="B130" s="79"/>
      <c r="C130" s="145"/>
      <c r="D130" s="145"/>
      <c r="E130" s="1"/>
      <c r="F130" s="1"/>
      <c r="G130" s="1"/>
      <c r="H130" s="1"/>
      <c r="I130" s="1"/>
      <c r="J130" s="1"/>
      <c r="K130" s="1"/>
      <c r="L130" s="1"/>
      <c r="M130" s="1"/>
      <c r="N130" s="1"/>
      <c r="O130" s="1"/>
      <c r="P130" s="1"/>
      <c r="Q130" s="1"/>
      <c r="R130" s="1"/>
      <c r="S130" s="1"/>
      <c r="T130" s="1"/>
      <c r="U130" s="1"/>
      <c r="V130" s="1"/>
      <c r="W130" s="1"/>
      <c r="X130" s="1"/>
      <c r="Y130" s="1"/>
    </row>
    <row r="131" spans="1:25" ht="9.75" customHeight="1">
      <c r="A131" s="1"/>
      <c r="B131" s="79"/>
      <c r="C131" s="145"/>
      <c r="D131" s="145"/>
      <c r="E131" s="1"/>
      <c r="F131" s="1"/>
      <c r="G131" s="1"/>
      <c r="H131" s="1"/>
      <c r="I131" s="1"/>
      <c r="J131" s="1"/>
      <c r="K131" s="1"/>
      <c r="L131" s="1"/>
      <c r="M131" s="1"/>
      <c r="N131" s="1"/>
      <c r="O131" s="1"/>
      <c r="P131" s="1"/>
      <c r="Q131" s="1"/>
      <c r="R131" s="1"/>
      <c r="S131" s="1"/>
      <c r="T131" s="1"/>
      <c r="U131" s="1"/>
      <c r="V131" s="1"/>
      <c r="W131" s="1"/>
      <c r="X131" s="1"/>
      <c r="Y131" s="1"/>
    </row>
    <row r="132" spans="1:25" ht="9.75" customHeight="1">
      <c r="A132" s="1"/>
      <c r="B132" s="79"/>
      <c r="C132" s="145"/>
      <c r="D132" s="145"/>
      <c r="E132" s="1"/>
      <c r="F132" s="1"/>
      <c r="G132" s="1"/>
      <c r="H132" s="1"/>
      <c r="I132" s="1"/>
      <c r="J132" s="1"/>
      <c r="K132" s="1"/>
      <c r="L132" s="1"/>
      <c r="M132" s="1"/>
      <c r="N132" s="1"/>
      <c r="O132" s="1"/>
      <c r="P132" s="1"/>
      <c r="Q132" s="1"/>
      <c r="R132" s="1"/>
      <c r="S132" s="1"/>
      <c r="T132" s="1"/>
      <c r="U132" s="1"/>
      <c r="V132" s="1"/>
      <c r="W132" s="1"/>
      <c r="X132" s="1"/>
      <c r="Y132" s="1"/>
    </row>
    <row r="133" spans="1:25" ht="9.75" customHeight="1">
      <c r="A133" s="1"/>
      <c r="B133" s="79"/>
      <c r="C133" s="145"/>
      <c r="D133" s="145"/>
      <c r="E133" s="1"/>
      <c r="F133" s="1"/>
      <c r="G133" s="1"/>
      <c r="H133" s="1"/>
      <c r="I133" s="1"/>
      <c r="J133" s="1"/>
      <c r="K133" s="1"/>
      <c r="L133" s="1"/>
      <c r="M133" s="1"/>
      <c r="N133" s="1"/>
      <c r="O133" s="1"/>
      <c r="P133" s="1"/>
      <c r="Q133" s="1"/>
      <c r="R133" s="1"/>
      <c r="S133" s="1"/>
      <c r="T133" s="1"/>
      <c r="U133" s="1"/>
      <c r="V133" s="1"/>
      <c r="W133" s="1"/>
      <c r="X133" s="1"/>
      <c r="Y133" s="1"/>
    </row>
    <row r="134" spans="1:25" ht="9.75" customHeight="1">
      <c r="A134" s="1"/>
      <c r="B134" s="79"/>
      <c r="C134" s="145"/>
      <c r="D134" s="145"/>
      <c r="E134" s="1"/>
      <c r="F134" s="1"/>
      <c r="G134" s="1"/>
      <c r="H134" s="1"/>
      <c r="I134" s="1"/>
      <c r="J134" s="1"/>
      <c r="K134" s="1"/>
      <c r="L134" s="1"/>
      <c r="M134" s="1"/>
      <c r="N134" s="1"/>
      <c r="O134" s="1"/>
      <c r="P134" s="1"/>
      <c r="Q134" s="1"/>
      <c r="R134" s="1"/>
      <c r="S134" s="1"/>
      <c r="T134" s="1"/>
      <c r="U134" s="1"/>
      <c r="V134" s="1"/>
      <c r="W134" s="1"/>
      <c r="X134" s="1"/>
      <c r="Y134" s="1"/>
    </row>
    <row r="135" spans="1:25" ht="9.75" customHeight="1">
      <c r="A135" s="1"/>
      <c r="B135" s="79"/>
      <c r="C135" s="145"/>
      <c r="D135" s="145"/>
      <c r="E135" s="1"/>
      <c r="F135" s="1"/>
      <c r="G135" s="1"/>
      <c r="H135" s="1"/>
      <c r="I135" s="1"/>
      <c r="J135" s="1"/>
      <c r="K135" s="1"/>
      <c r="L135" s="1"/>
      <c r="M135" s="1"/>
      <c r="N135" s="1"/>
      <c r="O135" s="1"/>
      <c r="P135" s="1"/>
      <c r="Q135" s="1"/>
      <c r="R135" s="1"/>
      <c r="S135" s="1"/>
      <c r="T135" s="1"/>
      <c r="U135" s="1"/>
      <c r="V135" s="1"/>
      <c r="W135" s="1"/>
      <c r="X135" s="1"/>
      <c r="Y135" s="1"/>
    </row>
    <row r="136" spans="1:25" ht="9.75" customHeight="1">
      <c r="A136" s="1"/>
      <c r="B136" s="79"/>
      <c r="C136" s="145"/>
      <c r="D136" s="145"/>
      <c r="E136" s="1"/>
      <c r="F136" s="1"/>
      <c r="G136" s="1"/>
      <c r="H136" s="1"/>
      <c r="I136" s="1"/>
      <c r="J136" s="1"/>
      <c r="K136" s="1"/>
      <c r="L136" s="1"/>
      <c r="M136" s="1"/>
      <c r="N136" s="1"/>
      <c r="O136" s="1"/>
      <c r="P136" s="1"/>
      <c r="Q136" s="1"/>
      <c r="R136" s="1"/>
      <c r="S136" s="1"/>
      <c r="T136" s="1"/>
      <c r="U136" s="1"/>
      <c r="V136" s="1"/>
      <c r="W136" s="1"/>
      <c r="X136" s="1"/>
      <c r="Y136" s="1"/>
    </row>
    <row r="137" spans="1:25" ht="9.75" customHeight="1">
      <c r="A137" s="1"/>
      <c r="B137" s="79"/>
      <c r="C137" s="145"/>
      <c r="D137" s="145"/>
      <c r="E137" s="1"/>
      <c r="F137" s="1"/>
      <c r="G137" s="1"/>
      <c r="H137" s="1"/>
      <c r="I137" s="1"/>
      <c r="J137" s="1"/>
      <c r="K137" s="1"/>
      <c r="L137" s="1"/>
      <c r="M137" s="1"/>
      <c r="N137" s="1"/>
      <c r="O137" s="1"/>
      <c r="P137" s="1"/>
      <c r="Q137" s="1"/>
      <c r="R137" s="1"/>
      <c r="S137" s="1"/>
      <c r="T137" s="1"/>
      <c r="U137" s="1"/>
      <c r="V137" s="1"/>
      <c r="W137" s="1"/>
      <c r="X137" s="1"/>
      <c r="Y137" s="1"/>
    </row>
    <row r="138" spans="1:25" ht="9.75" customHeight="1">
      <c r="A138" s="1"/>
      <c r="B138" s="79"/>
      <c r="C138" s="145"/>
      <c r="D138" s="145"/>
      <c r="E138" s="1"/>
      <c r="F138" s="1"/>
      <c r="G138" s="1"/>
      <c r="H138" s="1"/>
      <c r="I138" s="1"/>
      <c r="J138" s="1"/>
      <c r="K138" s="1"/>
      <c r="L138" s="1"/>
      <c r="M138" s="1"/>
      <c r="N138" s="1"/>
      <c r="O138" s="1"/>
      <c r="P138" s="1"/>
      <c r="Q138" s="1"/>
      <c r="R138" s="1"/>
      <c r="S138" s="1"/>
      <c r="T138" s="1"/>
      <c r="U138" s="1"/>
      <c r="V138" s="1"/>
      <c r="W138" s="1"/>
      <c r="X138" s="1"/>
      <c r="Y138" s="1"/>
    </row>
    <row r="139" spans="1:25" ht="9.75" customHeight="1">
      <c r="A139" s="1"/>
      <c r="B139" s="79"/>
      <c r="C139" s="145"/>
      <c r="D139" s="145"/>
      <c r="E139" s="1"/>
      <c r="F139" s="1"/>
      <c r="G139" s="1"/>
      <c r="H139" s="1"/>
      <c r="I139" s="1"/>
      <c r="J139" s="1"/>
      <c r="K139" s="1"/>
      <c r="L139" s="1"/>
      <c r="M139" s="1"/>
      <c r="N139" s="1"/>
      <c r="O139" s="1"/>
      <c r="P139" s="1"/>
      <c r="Q139" s="1"/>
      <c r="R139" s="1"/>
      <c r="S139" s="1"/>
      <c r="T139" s="1"/>
      <c r="U139" s="1"/>
      <c r="V139" s="1"/>
      <c r="W139" s="1"/>
      <c r="X139" s="1"/>
      <c r="Y139" s="1"/>
    </row>
    <row r="140" spans="1:25" ht="9.75" customHeight="1">
      <c r="A140" s="1"/>
      <c r="B140" s="79"/>
      <c r="C140" s="145"/>
      <c r="D140" s="145"/>
      <c r="E140" s="1"/>
      <c r="F140" s="1"/>
      <c r="G140" s="1"/>
      <c r="H140" s="1"/>
      <c r="I140" s="1"/>
      <c r="J140" s="1"/>
      <c r="K140" s="1"/>
      <c r="L140" s="1"/>
      <c r="M140" s="1"/>
      <c r="N140" s="1"/>
      <c r="O140" s="1"/>
      <c r="P140" s="1"/>
      <c r="Q140" s="1"/>
      <c r="R140" s="1"/>
      <c r="S140" s="1"/>
      <c r="T140" s="1"/>
      <c r="U140" s="1"/>
      <c r="V140" s="1"/>
      <c r="W140" s="1"/>
      <c r="X140" s="1"/>
      <c r="Y140" s="1"/>
    </row>
    <row r="141" spans="1:25" ht="9.75" customHeight="1">
      <c r="A141" s="1"/>
      <c r="B141" s="79"/>
      <c r="C141" s="145"/>
      <c r="D141" s="145"/>
      <c r="E141" s="1"/>
      <c r="F141" s="1"/>
      <c r="G141" s="1"/>
      <c r="H141" s="1"/>
      <c r="I141" s="1"/>
      <c r="J141" s="1"/>
      <c r="K141" s="1"/>
      <c r="L141" s="1"/>
      <c r="M141" s="1"/>
      <c r="N141" s="1"/>
      <c r="O141" s="1"/>
      <c r="P141" s="1"/>
      <c r="Q141" s="1"/>
      <c r="R141" s="1"/>
      <c r="S141" s="1"/>
      <c r="T141" s="1"/>
      <c r="U141" s="1"/>
      <c r="V141" s="1"/>
      <c r="W141" s="1"/>
      <c r="X141" s="1"/>
      <c r="Y141" s="1"/>
    </row>
    <row r="142" spans="1:25" ht="9.75" customHeight="1">
      <c r="A142" s="1"/>
      <c r="B142" s="79"/>
      <c r="C142" s="145"/>
      <c r="D142" s="145"/>
      <c r="E142" s="1"/>
      <c r="F142" s="1"/>
      <c r="G142" s="1"/>
      <c r="H142" s="1"/>
      <c r="I142" s="1"/>
      <c r="J142" s="1"/>
      <c r="K142" s="1"/>
      <c r="L142" s="1"/>
      <c r="M142" s="1"/>
      <c r="N142" s="1"/>
      <c r="O142" s="1"/>
      <c r="P142" s="1"/>
      <c r="Q142" s="1"/>
      <c r="R142" s="1"/>
      <c r="S142" s="1"/>
      <c r="T142" s="1"/>
      <c r="U142" s="1"/>
      <c r="V142" s="1"/>
      <c r="W142" s="1"/>
      <c r="X142" s="1"/>
      <c r="Y142" s="1"/>
    </row>
    <row r="143" spans="1:25" ht="9.75" customHeight="1">
      <c r="A143" s="1"/>
      <c r="B143" s="79"/>
      <c r="C143" s="145"/>
      <c r="D143" s="145"/>
      <c r="E143" s="1"/>
      <c r="F143" s="1"/>
      <c r="G143" s="1"/>
      <c r="H143" s="1"/>
      <c r="I143" s="1"/>
      <c r="J143" s="1"/>
      <c r="K143" s="1"/>
      <c r="L143" s="1"/>
      <c r="M143" s="1"/>
      <c r="N143" s="1"/>
      <c r="O143" s="1"/>
      <c r="P143" s="1"/>
      <c r="Q143" s="1"/>
      <c r="R143" s="1"/>
      <c r="S143" s="1"/>
      <c r="T143" s="1"/>
      <c r="U143" s="1"/>
      <c r="V143" s="1"/>
      <c r="W143" s="1"/>
      <c r="X143" s="1"/>
      <c r="Y143" s="1"/>
    </row>
    <row r="144" spans="1:25" ht="9.75" customHeight="1">
      <c r="A144" s="1"/>
      <c r="B144" s="79"/>
      <c r="C144" s="145"/>
      <c r="D144" s="145"/>
      <c r="E144" s="1"/>
      <c r="F144" s="1"/>
      <c r="G144" s="1"/>
      <c r="H144" s="1"/>
      <c r="I144" s="1"/>
      <c r="J144" s="1"/>
      <c r="K144" s="1"/>
      <c r="L144" s="1"/>
      <c r="M144" s="1"/>
      <c r="N144" s="1"/>
      <c r="O144" s="1"/>
      <c r="P144" s="1"/>
      <c r="Q144" s="1"/>
      <c r="R144" s="1"/>
      <c r="S144" s="1"/>
      <c r="T144" s="1"/>
      <c r="U144" s="1"/>
      <c r="V144" s="1"/>
      <c r="W144" s="1"/>
      <c r="X144" s="1"/>
      <c r="Y144" s="1"/>
    </row>
    <row r="145" spans="1:25" ht="9.75" customHeight="1">
      <c r="A145" s="1"/>
      <c r="B145" s="79"/>
      <c r="C145" s="145"/>
      <c r="D145" s="145"/>
      <c r="E145" s="1"/>
      <c r="F145" s="1"/>
      <c r="G145" s="1"/>
      <c r="H145" s="1"/>
      <c r="I145" s="1"/>
      <c r="J145" s="1"/>
      <c r="K145" s="1"/>
      <c r="L145" s="1"/>
      <c r="M145" s="1"/>
      <c r="N145" s="1"/>
      <c r="O145" s="1"/>
      <c r="P145" s="1"/>
      <c r="Q145" s="1"/>
      <c r="R145" s="1"/>
      <c r="S145" s="1"/>
      <c r="T145" s="1"/>
      <c r="U145" s="1"/>
      <c r="V145" s="1"/>
      <c r="W145" s="1"/>
      <c r="X145" s="1"/>
      <c r="Y145" s="1"/>
    </row>
    <row r="146" spans="1:25" ht="9.75" customHeight="1">
      <c r="A146" s="1"/>
      <c r="B146" s="79"/>
      <c r="C146" s="145"/>
      <c r="D146" s="145"/>
      <c r="E146" s="1"/>
      <c r="F146" s="1"/>
      <c r="G146" s="1"/>
      <c r="H146" s="1"/>
      <c r="I146" s="1"/>
      <c r="J146" s="1"/>
      <c r="K146" s="1"/>
      <c r="L146" s="1"/>
      <c r="M146" s="1"/>
      <c r="N146" s="1"/>
      <c r="O146" s="1"/>
      <c r="P146" s="1"/>
      <c r="Q146" s="1"/>
      <c r="R146" s="1"/>
      <c r="S146" s="1"/>
      <c r="T146" s="1"/>
      <c r="U146" s="1"/>
      <c r="V146" s="1"/>
      <c r="W146" s="1"/>
      <c r="X146" s="1"/>
      <c r="Y146" s="1"/>
    </row>
    <row r="147" spans="1:25" ht="9.75" customHeight="1">
      <c r="A147" s="1"/>
      <c r="B147" s="79"/>
      <c r="C147" s="145"/>
      <c r="D147" s="145"/>
      <c r="E147" s="1"/>
      <c r="F147" s="1"/>
      <c r="G147" s="1"/>
      <c r="H147" s="1"/>
      <c r="I147" s="1"/>
      <c r="J147" s="1"/>
      <c r="K147" s="1"/>
      <c r="L147" s="1"/>
      <c r="M147" s="1"/>
      <c r="N147" s="1"/>
      <c r="O147" s="1"/>
      <c r="P147" s="1"/>
      <c r="Q147" s="1"/>
      <c r="R147" s="1"/>
      <c r="S147" s="1"/>
      <c r="T147" s="1"/>
      <c r="U147" s="1"/>
      <c r="V147" s="1"/>
      <c r="W147" s="1"/>
      <c r="X147" s="1"/>
      <c r="Y147" s="1"/>
    </row>
    <row r="148" spans="1:25" ht="9.75" customHeight="1">
      <c r="A148" s="1"/>
      <c r="B148" s="79"/>
      <c r="C148" s="145"/>
      <c r="D148" s="145"/>
      <c r="E148" s="1"/>
      <c r="F148" s="1"/>
      <c r="G148" s="1"/>
      <c r="H148" s="1"/>
      <c r="I148" s="1"/>
      <c r="J148" s="1"/>
      <c r="K148" s="1"/>
      <c r="L148" s="1"/>
      <c r="M148" s="1"/>
      <c r="N148" s="1"/>
      <c r="O148" s="1"/>
      <c r="P148" s="1"/>
      <c r="Q148" s="1"/>
      <c r="R148" s="1"/>
      <c r="S148" s="1"/>
      <c r="T148" s="1"/>
      <c r="U148" s="1"/>
      <c r="V148" s="1"/>
      <c r="W148" s="1"/>
      <c r="X148" s="1"/>
      <c r="Y148" s="1"/>
    </row>
    <row r="149" spans="1:25" ht="9.75" customHeight="1">
      <c r="A149" s="1"/>
      <c r="B149" s="79"/>
      <c r="C149" s="145"/>
      <c r="D149" s="145"/>
      <c r="E149" s="1"/>
      <c r="F149" s="1"/>
      <c r="G149" s="1"/>
      <c r="H149" s="1"/>
      <c r="I149" s="1"/>
      <c r="J149" s="1"/>
      <c r="K149" s="1"/>
      <c r="L149" s="1"/>
      <c r="M149" s="1"/>
      <c r="N149" s="1"/>
      <c r="O149" s="1"/>
      <c r="P149" s="1"/>
      <c r="Q149" s="1"/>
      <c r="R149" s="1"/>
      <c r="S149" s="1"/>
      <c r="T149" s="1"/>
      <c r="U149" s="1"/>
      <c r="V149" s="1"/>
      <c r="W149" s="1"/>
      <c r="X149" s="1"/>
      <c r="Y149" s="1"/>
    </row>
    <row r="150" spans="1:25" ht="9.75" customHeight="1">
      <c r="A150" s="1"/>
      <c r="B150" s="79"/>
      <c r="C150" s="145"/>
      <c r="D150" s="145"/>
      <c r="E150" s="1"/>
      <c r="F150" s="1"/>
      <c r="G150" s="1"/>
      <c r="H150" s="1"/>
      <c r="I150" s="1"/>
      <c r="J150" s="1"/>
      <c r="K150" s="1"/>
      <c r="L150" s="1"/>
      <c r="M150" s="1"/>
      <c r="N150" s="1"/>
      <c r="O150" s="1"/>
      <c r="P150" s="1"/>
      <c r="Q150" s="1"/>
      <c r="R150" s="1"/>
      <c r="S150" s="1"/>
      <c r="T150" s="1"/>
      <c r="U150" s="1"/>
      <c r="V150" s="1"/>
      <c r="W150" s="1"/>
      <c r="X150" s="1"/>
      <c r="Y150" s="1"/>
    </row>
    <row r="151" spans="1:25" ht="9.75" customHeight="1">
      <c r="A151" s="1"/>
      <c r="B151" s="79"/>
      <c r="C151" s="145"/>
      <c r="D151" s="145"/>
      <c r="E151" s="1"/>
      <c r="F151" s="1"/>
      <c r="G151" s="1"/>
      <c r="H151" s="1"/>
      <c r="I151" s="1"/>
      <c r="J151" s="1"/>
      <c r="K151" s="1"/>
      <c r="L151" s="1"/>
      <c r="M151" s="1"/>
      <c r="N151" s="1"/>
      <c r="O151" s="1"/>
      <c r="P151" s="1"/>
      <c r="Q151" s="1"/>
      <c r="R151" s="1"/>
      <c r="S151" s="1"/>
      <c r="T151" s="1"/>
      <c r="U151" s="1"/>
      <c r="V151" s="1"/>
      <c r="W151" s="1"/>
      <c r="X151" s="1"/>
      <c r="Y151" s="1"/>
    </row>
    <row r="152" spans="1:25" ht="9.75" customHeight="1">
      <c r="A152" s="1"/>
      <c r="B152" s="79"/>
      <c r="C152" s="145"/>
      <c r="D152" s="145"/>
      <c r="E152" s="1"/>
      <c r="F152" s="1"/>
      <c r="G152" s="1"/>
      <c r="H152" s="1"/>
      <c r="I152" s="1"/>
      <c r="J152" s="1"/>
      <c r="K152" s="1"/>
      <c r="L152" s="1"/>
      <c r="M152" s="1"/>
      <c r="N152" s="1"/>
      <c r="O152" s="1"/>
      <c r="P152" s="1"/>
      <c r="Q152" s="1"/>
      <c r="R152" s="1"/>
      <c r="S152" s="1"/>
      <c r="T152" s="1"/>
      <c r="U152" s="1"/>
      <c r="V152" s="1"/>
      <c r="W152" s="1"/>
      <c r="X152" s="1"/>
      <c r="Y152" s="1"/>
    </row>
    <row r="153" spans="1:25" ht="9.75" customHeight="1">
      <c r="A153" s="1"/>
      <c r="B153" s="79"/>
      <c r="C153" s="145"/>
      <c r="D153" s="145"/>
      <c r="E153" s="1"/>
      <c r="F153" s="1"/>
      <c r="G153" s="1"/>
      <c r="H153" s="1"/>
      <c r="I153" s="1"/>
      <c r="J153" s="1"/>
      <c r="K153" s="1"/>
      <c r="L153" s="1"/>
      <c r="M153" s="1"/>
      <c r="N153" s="1"/>
      <c r="O153" s="1"/>
      <c r="P153" s="1"/>
      <c r="Q153" s="1"/>
      <c r="R153" s="1"/>
      <c r="S153" s="1"/>
      <c r="T153" s="1"/>
      <c r="U153" s="1"/>
      <c r="V153" s="1"/>
      <c r="W153" s="1"/>
      <c r="X153" s="1"/>
      <c r="Y153" s="1"/>
    </row>
    <row r="154" spans="1:25" ht="9.75" customHeight="1">
      <c r="A154" s="1"/>
      <c r="B154" s="79"/>
      <c r="C154" s="145"/>
      <c r="D154" s="145"/>
      <c r="E154" s="1"/>
      <c r="F154" s="1"/>
      <c r="G154" s="1"/>
      <c r="H154" s="1"/>
      <c r="I154" s="1"/>
      <c r="J154" s="1"/>
      <c r="K154" s="1"/>
      <c r="L154" s="1"/>
      <c r="M154" s="1"/>
      <c r="N154" s="1"/>
      <c r="O154" s="1"/>
      <c r="P154" s="1"/>
      <c r="Q154" s="1"/>
      <c r="R154" s="1"/>
      <c r="S154" s="1"/>
      <c r="T154" s="1"/>
      <c r="U154" s="1"/>
      <c r="V154" s="1"/>
      <c r="W154" s="1"/>
      <c r="X154" s="1"/>
      <c r="Y154" s="1"/>
    </row>
    <row r="155" spans="1:25" ht="9.75" customHeight="1">
      <c r="A155" s="1"/>
      <c r="B155" s="79"/>
      <c r="C155" s="145"/>
      <c r="D155" s="145"/>
      <c r="E155" s="1"/>
      <c r="F155" s="1"/>
      <c r="G155" s="1"/>
      <c r="H155" s="1"/>
      <c r="I155" s="1"/>
      <c r="J155" s="1"/>
      <c r="K155" s="1"/>
      <c r="L155" s="1"/>
      <c r="M155" s="1"/>
      <c r="N155" s="1"/>
      <c r="O155" s="1"/>
      <c r="P155" s="1"/>
      <c r="Q155" s="1"/>
      <c r="R155" s="1"/>
      <c r="S155" s="1"/>
      <c r="T155" s="1"/>
      <c r="U155" s="1"/>
      <c r="V155" s="1"/>
      <c r="W155" s="1"/>
      <c r="X155" s="1"/>
      <c r="Y155" s="1"/>
    </row>
    <row r="156" spans="1:25" ht="9.75" customHeight="1">
      <c r="A156" s="1"/>
      <c r="B156" s="79"/>
      <c r="C156" s="145"/>
      <c r="D156" s="145"/>
      <c r="E156" s="1"/>
      <c r="F156" s="1"/>
      <c r="G156" s="1"/>
      <c r="H156" s="1"/>
      <c r="I156" s="1"/>
      <c r="J156" s="1"/>
      <c r="K156" s="1"/>
      <c r="L156" s="1"/>
      <c r="M156" s="1"/>
      <c r="N156" s="1"/>
      <c r="O156" s="1"/>
      <c r="P156" s="1"/>
      <c r="Q156" s="1"/>
      <c r="R156" s="1"/>
      <c r="S156" s="1"/>
      <c r="T156" s="1"/>
      <c r="U156" s="1"/>
      <c r="V156" s="1"/>
      <c r="W156" s="1"/>
      <c r="X156" s="1"/>
      <c r="Y156" s="1"/>
    </row>
    <row r="157" spans="1:25" ht="9.75" customHeight="1">
      <c r="A157" s="1"/>
      <c r="B157" s="79"/>
      <c r="C157" s="145"/>
      <c r="D157" s="145"/>
      <c r="E157" s="1"/>
      <c r="F157" s="1"/>
      <c r="G157" s="1"/>
      <c r="H157" s="1"/>
      <c r="I157" s="1"/>
      <c r="J157" s="1"/>
      <c r="K157" s="1"/>
      <c r="L157" s="1"/>
      <c r="M157" s="1"/>
      <c r="N157" s="1"/>
      <c r="O157" s="1"/>
      <c r="P157" s="1"/>
      <c r="Q157" s="1"/>
      <c r="R157" s="1"/>
      <c r="S157" s="1"/>
      <c r="T157" s="1"/>
      <c r="U157" s="1"/>
      <c r="V157" s="1"/>
      <c r="W157" s="1"/>
      <c r="X157" s="1"/>
      <c r="Y157" s="1"/>
    </row>
    <row r="158" spans="1:25" ht="9.75" customHeight="1">
      <c r="A158" s="1"/>
      <c r="B158" s="79"/>
      <c r="C158" s="145"/>
      <c r="D158" s="145"/>
      <c r="E158" s="1"/>
      <c r="F158" s="1"/>
      <c r="G158" s="1"/>
      <c r="H158" s="1"/>
      <c r="I158" s="1"/>
      <c r="J158" s="1"/>
      <c r="K158" s="1"/>
      <c r="L158" s="1"/>
      <c r="M158" s="1"/>
      <c r="N158" s="1"/>
      <c r="O158" s="1"/>
      <c r="P158" s="1"/>
      <c r="Q158" s="1"/>
      <c r="R158" s="1"/>
      <c r="S158" s="1"/>
      <c r="T158" s="1"/>
      <c r="U158" s="1"/>
      <c r="V158" s="1"/>
      <c r="W158" s="1"/>
      <c r="X158" s="1"/>
      <c r="Y158" s="1"/>
    </row>
    <row r="159" spans="1:25" ht="9.75" customHeight="1">
      <c r="A159" s="1"/>
      <c r="B159" s="79"/>
      <c r="C159" s="145"/>
      <c r="D159" s="145"/>
      <c r="E159" s="1"/>
      <c r="F159" s="1"/>
      <c r="G159" s="1"/>
      <c r="H159" s="1"/>
      <c r="I159" s="1"/>
      <c r="J159" s="1"/>
      <c r="K159" s="1"/>
      <c r="L159" s="1"/>
      <c r="M159" s="1"/>
      <c r="N159" s="1"/>
      <c r="O159" s="1"/>
      <c r="P159" s="1"/>
      <c r="Q159" s="1"/>
      <c r="R159" s="1"/>
      <c r="S159" s="1"/>
      <c r="T159" s="1"/>
      <c r="U159" s="1"/>
      <c r="V159" s="1"/>
      <c r="W159" s="1"/>
      <c r="X159" s="1"/>
      <c r="Y159" s="1"/>
    </row>
    <row r="160" spans="1:25" ht="9.75" customHeight="1">
      <c r="A160" s="1"/>
      <c r="B160" s="79"/>
      <c r="C160" s="145"/>
      <c r="D160" s="145"/>
      <c r="E160" s="1"/>
      <c r="F160" s="1"/>
      <c r="G160" s="1"/>
      <c r="H160" s="1"/>
      <c r="I160" s="1"/>
      <c r="J160" s="1"/>
      <c r="K160" s="1"/>
      <c r="L160" s="1"/>
      <c r="M160" s="1"/>
      <c r="N160" s="1"/>
      <c r="O160" s="1"/>
      <c r="P160" s="1"/>
      <c r="Q160" s="1"/>
      <c r="R160" s="1"/>
      <c r="S160" s="1"/>
      <c r="T160" s="1"/>
      <c r="U160" s="1"/>
      <c r="V160" s="1"/>
      <c r="W160" s="1"/>
      <c r="X160" s="1"/>
      <c r="Y160" s="1"/>
    </row>
    <row r="161" spans="1:25" ht="9.75" customHeight="1">
      <c r="A161" s="1"/>
      <c r="B161" s="79"/>
      <c r="C161" s="145"/>
      <c r="D161" s="145"/>
      <c r="E161" s="1"/>
      <c r="F161" s="1"/>
      <c r="G161" s="1"/>
      <c r="H161" s="1"/>
      <c r="I161" s="1"/>
      <c r="J161" s="1"/>
      <c r="K161" s="1"/>
      <c r="L161" s="1"/>
      <c r="M161" s="1"/>
      <c r="N161" s="1"/>
      <c r="O161" s="1"/>
      <c r="P161" s="1"/>
      <c r="Q161" s="1"/>
      <c r="R161" s="1"/>
      <c r="S161" s="1"/>
      <c r="T161" s="1"/>
      <c r="U161" s="1"/>
      <c r="V161" s="1"/>
      <c r="W161" s="1"/>
      <c r="X161" s="1"/>
      <c r="Y161" s="1"/>
    </row>
    <row r="162" spans="1:25" ht="9.75" customHeight="1">
      <c r="A162" s="1"/>
      <c r="B162" s="79"/>
      <c r="C162" s="145"/>
      <c r="D162" s="145"/>
      <c r="E162" s="1"/>
      <c r="F162" s="1"/>
      <c r="G162" s="1"/>
      <c r="H162" s="1"/>
      <c r="I162" s="1"/>
      <c r="J162" s="1"/>
      <c r="K162" s="1"/>
      <c r="L162" s="1"/>
      <c r="M162" s="1"/>
      <c r="N162" s="1"/>
      <c r="O162" s="1"/>
      <c r="P162" s="1"/>
      <c r="Q162" s="1"/>
      <c r="R162" s="1"/>
      <c r="S162" s="1"/>
      <c r="T162" s="1"/>
      <c r="U162" s="1"/>
      <c r="V162" s="1"/>
      <c r="W162" s="1"/>
      <c r="X162" s="1"/>
      <c r="Y162" s="1"/>
    </row>
    <row r="163" spans="1:25" ht="9.75" customHeight="1">
      <c r="A163" s="1"/>
      <c r="B163" s="79"/>
      <c r="C163" s="145"/>
      <c r="D163" s="145"/>
      <c r="E163" s="1"/>
      <c r="F163" s="1"/>
      <c r="G163" s="1"/>
      <c r="H163" s="1"/>
      <c r="I163" s="1"/>
      <c r="J163" s="1"/>
      <c r="K163" s="1"/>
      <c r="L163" s="1"/>
      <c r="M163" s="1"/>
      <c r="N163" s="1"/>
      <c r="O163" s="1"/>
      <c r="P163" s="1"/>
      <c r="Q163" s="1"/>
      <c r="R163" s="1"/>
      <c r="S163" s="1"/>
      <c r="T163" s="1"/>
      <c r="U163" s="1"/>
      <c r="V163" s="1"/>
      <c r="W163" s="1"/>
      <c r="X163" s="1"/>
      <c r="Y163" s="1"/>
    </row>
    <row r="164" spans="1:25" ht="9.75" customHeight="1">
      <c r="A164" s="1"/>
      <c r="B164" s="79"/>
      <c r="C164" s="145"/>
      <c r="D164" s="145"/>
      <c r="E164" s="1"/>
      <c r="F164" s="1"/>
      <c r="G164" s="1"/>
      <c r="H164" s="1"/>
      <c r="I164" s="1"/>
      <c r="J164" s="1"/>
      <c r="K164" s="1"/>
      <c r="L164" s="1"/>
      <c r="M164" s="1"/>
      <c r="N164" s="1"/>
      <c r="O164" s="1"/>
      <c r="P164" s="1"/>
      <c r="Q164" s="1"/>
      <c r="R164" s="1"/>
      <c r="S164" s="1"/>
      <c r="T164" s="1"/>
      <c r="U164" s="1"/>
      <c r="V164" s="1"/>
      <c r="W164" s="1"/>
      <c r="X164" s="1"/>
      <c r="Y164" s="1"/>
    </row>
    <row r="165" spans="1:25" ht="9.75" customHeight="1">
      <c r="A165" s="1"/>
      <c r="B165" s="79"/>
      <c r="C165" s="145"/>
      <c r="D165" s="145"/>
      <c r="E165" s="1"/>
      <c r="F165" s="1"/>
      <c r="G165" s="1"/>
      <c r="H165" s="1"/>
      <c r="I165" s="1"/>
      <c r="J165" s="1"/>
      <c r="K165" s="1"/>
      <c r="L165" s="1"/>
      <c r="M165" s="1"/>
      <c r="N165" s="1"/>
      <c r="O165" s="1"/>
      <c r="P165" s="1"/>
      <c r="Q165" s="1"/>
      <c r="R165" s="1"/>
      <c r="S165" s="1"/>
      <c r="T165" s="1"/>
      <c r="U165" s="1"/>
      <c r="V165" s="1"/>
      <c r="W165" s="1"/>
      <c r="X165" s="1"/>
      <c r="Y165" s="1"/>
    </row>
    <row r="166" spans="1:25" ht="9.75" customHeight="1">
      <c r="A166" s="1"/>
      <c r="B166" s="79"/>
      <c r="C166" s="145"/>
      <c r="D166" s="145"/>
      <c r="E166" s="1"/>
      <c r="F166" s="1"/>
      <c r="G166" s="1"/>
      <c r="H166" s="1"/>
      <c r="I166" s="1"/>
      <c r="J166" s="1"/>
      <c r="K166" s="1"/>
      <c r="L166" s="1"/>
      <c r="M166" s="1"/>
      <c r="N166" s="1"/>
      <c r="O166" s="1"/>
      <c r="P166" s="1"/>
      <c r="Q166" s="1"/>
      <c r="R166" s="1"/>
      <c r="S166" s="1"/>
      <c r="T166" s="1"/>
      <c r="U166" s="1"/>
      <c r="V166" s="1"/>
      <c r="W166" s="1"/>
      <c r="X166" s="1"/>
      <c r="Y166" s="1"/>
    </row>
    <row r="167" spans="1:25" ht="9.75" customHeight="1">
      <c r="A167" s="1"/>
      <c r="B167" s="79"/>
      <c r="C167" s="145"/>
      <c r="D167" s="145"/>
      <c r="E167" s="1"/>
      <c r="F167" s="1"/>
      <c r="G167" s="1"/>
      <c r="H167" s="1"/>
      <c r="I167" s="1"/>
      <c r="J167" s="1"/>
      <c r="K167" s="1"/>
      <c r="L167" s="1"/>
      <c r="M167" s="1"/>
      <c r="N167" s="1"/>
      <c r="O167" s="1"/>
      <c r="P167" s="1"/>
      <c r="Q167" s="1"/>
      <c r="R167" s="1"/>
      <c r="S167" s="1"/>
      <c r="T167" s="1"/>
      <c r="U167" s="1"/>
      <c r="V167" s="1"/>
      <c r="W167" s="1"/>
      <c r="X167" s="1"/>
      <c r="Y167" s="1"/>
    </row>
    <row r="168" spans="1:25" ht="9.75" customHeight="1">
      <c r="A168" s="1"/>
      <c r="B168" s="79"/>
      <c r="C168" s="145"/>
      <c r="D168" s="145"/>
      <c r="E168" s="1"/>
      <c r="F168" s="1"/>
      <c r="G168" s="1"/>
      <c r="H168" s="1"/>
      <c r="I168" s="1"/>
      <c r="J168" s="1"/>
      <c r="K168" s="1"/>
      <c r="L168" s="1"/>
      <c r="M168" s="1"/>
      <c r="N168" s="1"/>
      <c r="O168" s="1"/>
      <c r="P168" s="1"/>
      <c r="Q168" s="1"/>
      <c r="R168" s="1"/>
      <c r="S168" s="1"/>
      <c r="T168" s="1"/>
      <c r="U168" s="1"/>
      <c r="V168" s="1"/>
      <c r="W168" s="1"/>
      <c r="X168" s="1"/>
      <c r="Y168" s="1"/>
    </row>
    <row r="169" spans="1:25" ht="9.75" customHeight="1">
      <c r="A169" s="1"/>
      <c r="B169" s="79"/>
      <c r="C169" s="145"/>
      <c r="D169" s="145"/>
      <c r="E169" s="1"/>
      <c r="F169" s="1"/>
      <c r="G169" s="1"/>
      <c r="H169" s="1"/>
      <c r="I169" s="1"/>
      <c r="J169" s="1"/>
      <c r="K169" s="1"/>
      <c r="L169" s="1"/>
      <c r="M169" s="1"/>
      <c r="N169" s="1"/>
      <c r="O169" s="1"/>
      <c r="P169" s="1"/>
      <c r="Q169" s="1"/>
      <c r="R169" s="1"/>
      <c r="S169" s="1"/>
      <c r="T169" s="1"/>
      <c r="U169" s="1"/>
      <c r="V169" s="1"/>
      <c r="W169" s="1"/>
      <c r="X169" s="1"/>
      <c r="Y169" s="1"/>
    </row>
    <row r="170" spans="1:25" ht="9.75" customHeight="1">
      <c r="A170" s="1"/>
      <c r="B170" s="79"/>
      <c r="C170" s="145"/>
      <c r="D170" s="145"/>
      <c r="E170" s="1"/>
      <c r="F170" s="1"/>
      <c r="G170" s="1"/>
      <c r="H170" s="1"/>
      <c r="I170" s="1"/>
      <c r="J170" s="1"/>
      <c r="K170" s="1"/>
      <c r="L170" s="1"/>
      <c r="M170" s="1"/>
      <c r="N170" s="1"/>
      <c r="O170" s="1"/>
      <c r="P170" s="1"/>
      <c r="Q170" s="1"/>
      <c r="R170" s="1"/>
      <c r="S170" s="1"/>
      <c r="T170" s="1"/>
      <c r="U170" s="1"/>
      <c r="V170" s="1"/>
      <c r="W170" s="1"/>
      <c r="X170" s="1"/>
      <c r="Y170" s="1"/>
    </row>
    <row r="171" spans="1:25" ht="9.75" customHeight="1">
      <c r="A171" s="1"/>
      <c r="B171" s="79"/>
      <c r="C171" s="145"/>
      <c r="D171" s="145"/>
      <c r="E171" s="1"/>
      <c r="F171" s="1"/>
      <c r="G171" s="1"/>
      <c r="H171" s="1"/>
      <c r="I171" s="1"/>
      <c r="J171" s="1"/>
      <c r="K171" s="1"/>
      <c r="L171" s="1"/>
      <c r="M171" s="1"/>
      <c r="N171" s="1"/>
      <c r="O171" s="1"/>
      <c r="P171" s="1"/>
      <c r="Q171" s="1"/>
      <c r="R171" s="1"/>
      <c r="S171" s="1"/>
      <c r="T171" s="1"/>
      <c r="U171" s="1"/>
      <c r="V171" s="1"/>
      <c r="W171" s="1"/>
      <c r="X171" s="1"/>
      <c r="Y171" s="1"/>
    </row>
    <row r="172" spans="1:25" ht="9.75" customHeight="1">
      <c r="A172" s="1"/>
      <c r="B172" s="79"/>
      <c r="C172" s="145"/>
      <c r="D172" s="145"/>
      <c r="E172" s="1"/>
      <c r="F172" s="1"/>
      <c r="G172" s="1"/>
      <c r="H172" s="1"/>
      <c r="I172" s="1"/>
      <c r="J172" s="1"/>
      <c r="K172" s="1"/>
      <c r="L172" s="1"/>
      <c r="M172" s="1"/>
      <c r="N172" s="1"/>
      <c r="O172" s="1"/>
      <c r="P172" s="1"/>
      <c r="Q172" s="1"/>
      <c r="R172" s="1"/>
      <c r="S172" s="1"/>
      <c r="T172" s="1"/>
      <c r="U172" s="1"/>
      <c r="V172" s="1"/>
      <c r="W172" s="1"/>
      <c r="X172" s="1"/>
      <c r="Y172" s="1"/>
    </row>
    <row r="173" spans="1:25" ht="9.75" customHeight="1">
      <c r="A173" s="1"/>
      <c r="B173" s="79"/>
      <c r="C173" s="145"/>
      <c r="D173" s="145"/>
      <c r="E173" s="1"/>
      <c r="F173" s="1"/>
      <c r="G173" s="1"/>
      <c r="H173" s="1"/>
      <c r="I173" s="1"/>
      <c r="J173" s="1"/>
      <c r="K173" s="1"/>
      <c r="L173" s="1"/>
      <c r="M173" s="1"/>
      <c r="N173" s="1"/>
      <c r="O173" s="1"/>
      <c r="P173" s="1"/>
      <c r="Q173" s="1"/>
      <c r="R173" s="1"/>
      <c r="S173" s="1"/>
      <c r="T173" s="1"/>
      <c r="U173" s="1"/>
      <c r="V173" s="1"/>
      <c r="W173" s="1"/>
      <c r="X173" s="1"/>
      <c r="Y173" s="1"/>
    </row>
    <row r="174" spans="1:25" ht="9.75" customHeight="1">
      <c r="A174" s="1"/>
      <c r="B174" s="79"/>
      <c r="C174" s="145"/>
      <c r="D174" s="145"/>
      <c r="E174" s="1"/>
      <c r="F174" s="1"/>
      <c r="G174" s="1"/>
      <c r="H174" s="1"/>
      <c r="I174" s="1"/>
      <c r="J174" s="1"/>
      <c r="K174" s="1"/>
      <c r="L174" s="1"/>
      <c r="M174" s="1"/>
      <c r="N174" s="1"/>
      <c r="O174" s="1"/>
      <c r="P174" s="1"/>
      <c r="Q174" s="1"/>
      <c r="R174" s="1"/>
      <c r="S174" s="1"/>
      <c r="T174" s="1"/>
      <c r="U174" s="1"/>
      <c r="V174" s="1"/>
      <c r="W174" s="1"/>
      <c r="X174" s="1"/>
      <c r="Y174" s="1"/>
    </row>
    <row r="175" spans="1:25" ht="9.75" customHeight="1">
      <c r="A175" s="1"/>
      <c r="B175" s="79"/>
      <c r="C175" s="145"/>
      <c r="D175" s="145"/>
      <c r="E175" s="1"/>
      <c r="F175" s="1"/>
      <c r="G175" s="1"/>
      <c r="H175" s="1"/>
      <c r="I175" s="1"/>
      <c r="J175" s="1"/>
      <c r="K175" s="1"/>
      <c r="L175" s="1"/>
      <c r="M175" s="1"/>
      <c r="N175" s="1"/>
      <c r="O175" s="1"/>
      <c r="P175" s="1"/>
      <c r="Q175" s="1"/>
      <c r="R175" s="1"/>
      <c r="S175" s="1"/>
      <c r="T175" s="1"/>
      <c r="U175" s="1"/>
      <c r="V175" s="1"/>
      <c r="W175" s="1"/>
      <c r="X175" s="1"/>
      <c r="Y175" s="1"/>
    </row>
    <row r="176" spans="1:25" ht="9.75" customHeight="1">
      <c r="A176" s="1"/>
      <c r="B176" s="79"/>
      <c r="C176" s="145"/>
      <c r="D176" s="145"/>
      <c r="E176" s="1"/>
      <c r="F176" s="1"/>
      <c r="G176" s="1"/>
      <c r="H176" s="1"/>
      <c r="I176" s="1"/>
      <c r="J176" s="1"/>
      <c r="K176" s="1"/>
      <c r="L176" s="1"/>
      <c r="M176" s="1"/>
      <c r="N176" s="1"/>
      <c r="O176" s="1"/>
      <c r="P176" s="1"/>
      <c r="Q176" s="1"/>
      <c r="R176" s="1"/>
      <c r="S176" s="1"/>
      <c r="T176" s="1"/>
      <c r="U176" s="1"/>
      <c r="V176" s="1"/>
      <c r="W176" s="1"/>
      <c r="X176" s="1"/>
      <c r="Y176" s="1"/>
    </row>
    <row r="177" spans="1:25" ht="9.75" customHeight="1">
      <c r="A177" s="1"/>
      <c r="B177" s="79"/>
      <c r="C177" s="145"/>
      <c r="D177" s="145"/>
      <c r="E177" s="1"/>
      <c r="F177" s="1"/>
      <c r="G177" s="1"/>
      <c r="H177" s="1"/>
      <c r="I177" s="1"/>
      <c r="J177" s="1"/>
      <c r="K177" s="1"/>
      <c r="L177" s="1"/>
      <c r="M177" s="1"/>
      <c r="N177" s="1"/>
      <c r="O177" s="1"/>
      <c r="P177" s="1"/>
      <c r="Q177" s="1"/>
      <c r="R177" s="1"/>
      <c r="S177" s="1"/>
      <c r="T177" s="1"/>
      <c r="U177" s="1"/>
      <c r="V177" s="1"/>
      <c r="W177" s="1"/>
      <c r="X177" s="1"/>
      <c r="Y177" s="1"/>
    </row>
    <row r="178" spans="1:25" ht="9.75" customHeight="1">
      <c r="A178" s="1"/>
      <c r="B178" s="79"/>
      <c r="C178" s="145"/>
      <c r="D178" s="145"/>
      <c r="E178" s="1"/>
      <c r="F178" s="1"/>
      <c r="G178" s="1"/>
      <c r="H178" s="1"/>
      <c r="I178" s="1"/>
      <c r="J178" s="1"/>
      <c r="K178" s="1"/>
      <c r="L178" s="1"/>
      <c r="M178" s="1"/>
      <c r="N178" s="1"/>
      <c r="O178" s="1"/>
      <c r="P178" s="1"/>
      <c r="Q178" s="1"/>
      <c r="R178" s="1"/>
      <c r="S178" s="1"/>
      <c r="T178" s="1"/>
      <c r="U178" s="1"/>
      <c r="V178" s="1"/>
      <c r="W178" s="1"/>
      <c r="X178" s="1"/>
      <c r="Y178" s="1"/>
    </row>
    <row r="179" spans="1:25" ht="9.75" customHeight="1">
      <c r="A179" s="1"/>
      <c r="B179" s="79"/>
      <c r="C179" s="145"/>
      <c r="D179" s="145"/>
      <c r="E179" s="1"/>
      <c r="F179" s="1"/>
      <c r="G179" s="1"/>
      <c r="H179" s="1"/>
      <c r="I179" s="1"/>
      <c r="J179" s="1"/>
      <c r="K179" s="1"/>
      <c r="L179" s="1"/>
      <c r="M179" s="1"/>
      <c r="N179" s="1"/>
      <c r="O179" s="1"/>
      <c r="P179" s="1"/>
      <c r="Q179" s="1"/>
      <c r="R179" s="1"/>
      <c r="S179" s="1"/>
      <c r="T179" s="1"/>
      <c r="U179" s="1"/>
      <c r="V179" s="1"/>
      <c r="W179" s="1"/>
      <c r="X179" s="1"/>
      <c r="Y179" s="1"/>
    </row>
    <row r="180" spans="1:25" ht="9.75" customHeight="1">
      <c r="A180" s="1"/>
      <c r="B180" s="79"/>
      <c r="C180" s="145"/>
      <c r="D180" s="145"/>
      <c r="E180" s="1"/>
      <c r="F180" s="1"/>
      <c r="G180" s="1"/>
      <c r="H180" s="1"/>
      <c r="I180" s="1"/>
      <c r="J180" s="1"/>
      <c r="K180" s="1"/>
      <c r="L180" s="1"/>
      <c r="M180" s="1"/>
      <c r="N180" s="1"/>
      <c r="O180" s="1"/>
      <c r="P180" s="1"/>
      <c r="Q180" s="1"/>
      <c r="R180" s="1"/>
      <c r="S180" s="1"/>
      <c r="T180" s="1"/>
      <c r="U180" s="1"/>
      <c r="V180" s="1"/>
      <c r="W180" s="1"/>
      <c r="X180" s="1"/>
      <c r="Y180" s="1"/>
    </row>
    <row r="181" spans="1:25" ht="9.75" customHeight="1">
      <c r="A181" s="1"/>
      <c r="B181" s="79"/>
      <c r="C181" s="145"/>
      <c r="D181" s="145"/>
      <c r="E181" s="1"/>
      <c r="F181" s="1"/>
      <c r="G181" s="1"/>
      <c r="H181" s="1"/>
      <c r="I181" s="1"/>
      <c r="J181" s="1"/>
      <c r="K181" s="1"/>
      <c r="L181" s="1"/>
      <c r="M181" s="1"/>
      <c r="N181" s="1"/>
      <c r="O181" s="1"/>
      <c r="P181" s="1"/>
      <c r="Q181" s="1"/>
      <c r="R181" s="1"/>
      <c r="S181" s="1"/>
      <c r="T181" s="1"/>
      <c r="U181" s="1"/>
      <c r="V181" s="1"/>
      <c r="W181" s="1"/>
      <c r="X181" s="1"/>
      <c r="Y181" s="1"/>
    </row>
    <row r="182" spans="1:25" ht="9.75" customHeight="1">
      <c r="A182" s="1"/>
      <c r="B182" s="79"/>
      <c r="C182" s="145"/>
      <c r="D182" s="145"/>
      <c r="E182" s="1"/>
      <c r="F182" s="1"/>
      <c r="G182" s="1"/>
      <c r="H182" s="1"/>
      <c r="I182" s="1"/>
      <c r="J182" s="1"/>
      <c r="K182" s="1"/>
      <c r="L182" s="1"/>
      <c r="M182" s="1"/>
      <c r="N182" s="1"/>
      <c r="O182" s="1"/>
      <c r="P182" s="1"/>
      <c r="Q182" s="1"/>
      <c r="R182" s="1"/>
      <c r="S182" s="1"/>
      <c r="T182" s="1"/>
      <c r="U182" s="1"/>
      <c r="V182" s="1"/>
      <c r="W182" s="1"/>
      <c r="X182" s="1"/>
      <c r="Y182" s="1"/>
    </row>
    <row r="183" spans="1:25" ht="9.75" customHeight="1">
      <c r="A183" s="1"/>
      <c r="B183" s="79"/>
      <c r="C183" s="145"/>
      <c r="D183" s="145"/>
      <c r="E183" s="1"/>
      <c r="F183" s="1"/>
      <c r="G183" s="1"/>
      <c r="H183" s="1"/>
      <c r="I183" s="1"/>
      <c r="J183" s="1"/>
      <c r="K183" s="1"/>
      <c r="L183" s="1"/>
      <c r="M183" s="1"/>
      <c r="N183" s="1"/>
      <c r="O183" s="1"/>
      <c r="P183" s="1"/>
      <c r="Q183" s="1"/>
      <c r="R183" s="1"/>
      <c r="S183" s="1"/>
      <c r="T183" s="1"/>
      <c r="U183" s="1"/>
      <c r="V183" s="1"/>
      <c r="W183" s="1"/>
      <c r="X183" s="1"/>
      <c r="Y183" s="1"/>
    </row>
    <row r="184" spans="1:25" ht="9.75" customHeight="1">
      <c r="A184" s="1"/>
      <c r="B184" s="79"/>
      <c r="C184" s="145"/>
      <c r="D184" s="145"/>
      <c r="E184" s="1"/>
      <c r="F184" s="1"/>
      <c r="G184" s="1"/>
      <c r="H184" s="1"/>
      <c r="I184" s="1"/>
      <c r="J184" s="1"/>
      <c r="K184" s="1"/>
      <c r="L184" s="1"/>
      <c r="M184" s="1"/>
      <c r="N184" s="1"/>
      <c r="O184" s="1"/>
      <c r="P184" s="1"/>
      <c r="Q184" s="1"/>
      <c r="R184" s="1"/>
      <c r="S184" s="1"/>
      <c r="T184" s="1"/>
      <c r="U184" s="1"/>
      <c r="V184" s="1"/>
      <c r="W184" s="1"/>
      <c r="X184" s="1"/>
      <c r="Y184" s="1"/>
    </row>
    <row r="185" spans="1:25" ht="9.75" customHeight="1">
      <c r="A185" s="1"/>
      <c r="B185" s="79"/>
      <c r="C185" s="145"/>
      <c r="D185" s="145"/>
      <c r="E185" s="1"/>
      <c r="F185" s="1"/>
      <c r="G185" s="1"/>
      <c r="H185" s="1"/>
      <c r="I185" s="1"/>
      <c r="J185" s="1"/>
      <c r="K185" s="1"/>
      <c r="L185" s="1"/>
      <c r="M185" s="1"/>
      <c r="N185" s="1"/>
      <c r="O185" s="1"/>
      <c r="P185" s="1"/>
      <c r="Q185" s="1"/>
      <c r="R185" s="1"/>
      <c r="S185" s="1"/>
      <c r="T185" s="1"/>
      <c r="U185" s="1"/>
      <c r="V185" s="1"/>
      <c r="W185" s="1"/>
      <c r="X185" s="1"/>
      <c r="Y185" s="1"/>
    </row>
    <row r="186" spans="1:25" ht="9.75" customHeight="1">
      <c r="A186" s="1"/>
      <c r="B186" s="79"/>
      <c r="C186" s="145"/>
      <c r="D186" s="145"/>
      <c r="E186" s="1"/>
      <c r="F186" s="1"/>
      <c r="G186" s="1"/>
      <c r="H186" s="1"/>
      <c r="I186" s="1"/>
      <c r="J186" s="1"/>
      <c r="K186" s="1"/>
      <c r="L186" s="1"/>
      <c r="M186" s="1"/>
      <c r="N186" s="1"/>
      <c r="O186" s="1"/>
      <c r="P186" s="1"/>
      <c r="Q186" s="1"/>
      <c r="R186" s="1"/>
      <c r="S186" s="1"/>
      <c r="T186" s="1"/>
      <c r="U186" s="1"/>
      <c r="V186" s="1"/>
      <c r="W186" s="1"/>
      <c r="X186" s="1"/>
      <c r="Y186" s="1"/>
    </row>
    <row r="187" spans="1:25" ht="9.75" customHeight="1">
      <c r="A187" s="1"/>
      <c r="B187" s="79"/>
      <c r="C187" s="145"/>
      <c r="D187" s="145"/>
      <c r="E187" s="1"/>
      <c r="F187" s="1"/>
      <c r="G187" s="1"/>
      <c r="H187" s="1"/>
      <c r="I187" s="1"/>
      <c r="J187" s="1"/>
      <c r="K187" s="1"/>
      <c r="L187" s="1"/>
      <c r="M187" s="1"/>
      <c r="N187" s="1"/>
      <c r="O187" s="1"/>
      <c r="P187" s="1"/>
      <c r="Q187" s="1"/>
      <c r="R187" s="1"/>
      <c r="S187" s="1"/>
      <c r="T187" s="1"/>
      <c r="U187" s="1"/>
      <c r="V187" s="1"/>
      <c r="W187" s="1"/>
      <c r="X187" s="1"/>
      <c r="Y187" s="1"/>
    </row>
    <row r="188" spans="1:25" ht="9.75" customHeight="1">
      <c r="A188" s="1"/>
      <c r="B188" s="79"/>
      <c r="C188" s="145"/>
      <c r="D188" s="145"/>
      <c r="E188" s="1"/>
      <c r="F188" s="1"/>
      <c r="G188" s="1"/>
      <c r="H188" s="1"/>
      <c r="I188" s="1"/>
      <c r="J188" s="1"/>
      <c r="K188" s="1"/>
      <c r="L188" s="1"/>
      <c r="M188" s="1"/>
      <c r="N188" s="1"/>
      <c r="O188" s="1"/>
      <c r="P188" s="1"/>
      <c r="Q188" s="1"/>
      <c r="R188" s="1"/>
      <c r="S188" s="1"/>
      <c r="T188" s="1"/>
      <c r="U188" s="1"/>
      <c r="V188" s="1"/>
      <c r="W188" s="1"/>
      <c r="X188" s="1"/>
      <c r="Y188" s="1"/>
    </row>
    <row r="189" spans="1:25" ht="9.75" customHeight="1">
      <c r="A189" s="1"/>
      <c r="B189" s="79"/>
      <c r="C189" s="145"/>
      <c r="D189" s="145"/>
      <c r="E189" s="1"/>
      <c r="F189" s="1"/>
      <c r="G189" s="1"/>
      <c r="H189" s="1"/>
      <c r="I189" s="1"/>
      <c r="J189" s="1"/>
      <c r="K189" s="1"/>
      <c r="L189" s="1"/>
      <c r="M189" s="1"/>
      <c r="N189" s="1"/>
      <c r="O189" s="1"/>
      <c r="P189" s="1"/>
      <c r="Q189" s="1"/>
      <c r="R189" s="1"/>
      <c r="S189" s="1"/>
      <c r="T189" s="1"/>
      <c r="U189" s="1"/>
      <c r="V189" s="1"/>
      <c r="W189" s="1"/>
      <c r="X189" s="1"/>
      <c r="Y189" s="1"/>
    </row>
    <row r="190" spans="1:25" ht="9.75" customHeight="1">
      <c r="A190" s="1"/>
      <c r="B190" s="79"/>
      <c r="C190" s="145"/>
      <c r="D190" s="145"/>
      <c r="E190" s="1"/>
      <c r="F190" s="1"/>
      <c r="G190" s="1"/>
      <c r="H190" s="1"/>
      <c r="I190" s="1"/>
      <c r="J190" s="1"/>
      <c r="K190" s="1"/>
      <c r="L190" s="1"/>
      <c r="M190" s="1"/>
      <c r="N190" s="1"/>
      <c r="O190" s="1"/>
      <c r="P190" s="1"/>
      <c r="Q190" s="1"/>
      <c r="R190" s="1"/>
      <c r="S190" s="1"/>
      <c r="T190" s="1"/>
      <c r="U190" s="1"/>
      <c r="V190" s="1"/>
      <c r="W190" s="1"/>
      <c r="X190" s="1"/>
      <c r="Y190" s="1"/>
    </row>
    <row r="191" spans="1:25" ht="9.75" customHeight="1">
      <c r="A191" s="1"/>
      <c r="B191" s="79"/>
      <c r="C191" s="145"/>
      <c r="D191" s="145"/>
      <c r="E191" s="1"/>
      <c r="F191" s="1"/>
      <c r="G191" s="1"/>
      <c r="H191" s="1"/>
      <c r="I191" s="1"/>
      <c r="J191" s="1"/>
      <c r="K191" s="1"/>
      <c r="L191" s="1"/>
      <c r="M191" s="1"/>
      <c r="N191" s="1"/>
      <c r="O191" s="1"/>
      <c r="P191" s="1"/>
      <c r="Q191" s="1"/>
      <c r="R191" s="1"/>
      <c r="S191" s="1"/>
      <c r="T191" s="1"/>
      <c r="U191" s="1"/>
      <c r="V191" s="1"/>
      <c r="W191" s="1"/>
      <c r="X191" s="1"/>
      <c r="Y191" s="1"/>
    </row>
    <row r="192" spans="1:25" ht="9.75" customHeight="1">
      <c r="A192" s="1"/>
      <c r="B192" s="79"/>
      <c r="C192" s="145"/>
      <c r="D192" s="145"/>
      <c r="E192" s="1"/>
      <c r="F192" s="1"/>
      <c r="G192" s="1"/>
      <c r="H192" s="1"/>
      <c r="I192" s="1"/>
      <c r="J192" s="1"/>
      <c r="K192" s="1"/>
      <c r="L192" s="1"/>
      <c r="M192" s="1"/>
      <c r="N192" s="1"/>
      <c r="O192" s="1"/>
      <c r="P192" s="1"/>
      <c r="Q192" s="1"/>
      <c r="R192" s="1"/>
      <c r="S192" s="1"/>
      <c r="T192" s="1"/>
      <c r="U192" s="1"/>
      <c r="V192" s="1"/>
      <c r="W192" s="1"/>
      <c r="X192" s="1"/>
      <c r="Y192" s="1"/>
    </row>
    <row r="193" spans="1:25" ht="9.75" customHeight="1">
      <c r="A193" s="1"/>
      <c r="B193" s="79"/>
      <c r="C193" s="145"/>
      <c r="D193" s="145"/>
      <c r="E193" s="1"/>
      <c r="F193" s="1"/>
      <c r="G193" s="1"/>
      <c r="H193" s="1"/>
      <c r="I193" s="1"/>
      <c r="J193" s="1"/>
      <c r="K193" s="1"/>
      <c r="L193" s="1"/>
      <c r="M193" s="1"/>
      <c r="N193" s="1"/>
      <c r="O193" s="1"/>
      <c r="P193" s="1"/>
      <c r="Q193" s="1"/>
      <c r="R193" s="1"/>
      <c r="S193" s="1"/>
      <c r="T193" s="1"/>
      <c r="U193" s="1"/>
      <c r="V193" s="1"/>
      <c r="W193" s="1"/>
      <c r="X193" s="1"/>
      <c r="Y193" s="1"/>
    </row>
    <row r="194" spans="1:25" ht="9.75" customHeight="1">
      <c r="A194" s="1"/>
      <c r="B194" s="79"/>
      <c r="C194" s="145"/>
      <c r="D194" s="145"/>
      <c r="E194" s="1"/>
      <c r="F194" s="1"/>
      <c r="G194" s="1"/>
      <c r="H194" s="1"/>
      <c r="I194" s="1"/>
      <c r="J194" s="1"/>
      <c r="K194" s="1"/>
      <c r="L194" s="1"/>
      <c r="M194" s="1"/>
      <c r="N194" s="1"/>
      <c r="O194" s="1"/>
      <c r="P194" s="1"/>
      <c r="Q194" s="1"/>
      <c r="R194" s="1"/>
      <c r="S194" s="1"/>
      <c r="T194" s="1"/>
      <c r="U194" s="1"/>
      <c r="V194" s="1"/>
      <c r="W194" s="1"/>
      <c r="X194" s="1"/>
      <c r="Y194" s="1"/>
    </row>
    <row r="195" spans="1:25" ht="9.75" customHeight="1">
      <c r="A195" s="1"/>
      <c r="B195" s="79"/>
      <c r="C195" s="145"/>
      <c r="D195" s="145"/>
      <c r="E195" s="1"/>
      <c r="F195" s="1"/>
      <c r="G195" s="1"/>
      <c r="H195" s="1"/>
      <c r="I195" s="1"/>
      <c r="J195" s="1"/>
      <c r="K195" s="1"/>
      <c r="L195" s="1"/>
      <c r="M195" s="1"/>
      <c r="N195" s="1"/>
      <c r="O195" s="1"/>
      <c r="P195" s="1"/>
      <c r="Q195" s="1"/>
      <c r="R195" s="1"/>
      <c r="S195" s="1"/>
      <c r="T195" s="1"/>
      <c r="U195" s="1"/>
      <c r="V195" s="1"/>
      <c r="W195" s="1"/>
      <c r="X195" s="1"/>
      <c r="Y195" s="1"/>
    </row>
    <row r="196" spans="1:25" ht="9.75" customHeight="1">
      <c r="A196" s="1"/>
      <c r="B196" s="79"/>
      <c r="C196" s="145"/>
      <c r="D196" s="145"/>
      <c r="E196" s="1"/>
      <c r="F196" s="1"/>
      <c r="G196" s="1"/>
      <c r="H196" s="1"/>
      <c r="I196" s="1"/>
      <c r="J196" s="1"/>
      <c r="K196" s="1"/>
      <c r="L196" s="1"/>
      <c r="M196" s="1"/>
      <c r="N196" s="1"/>
      <c r="O196" s="1"/>
      <c r="P196" s="1"/>
      <c r="Q196" s="1"/>
      <c r="R196" s="1"/>
      <c r="S196" s="1"/>
      <c r="T196" s="1"/>
      <c r="U196" s="1"/>
      <c r="V196" s="1"/>
      <c r="W196" s="1"/>
      <c r="X196" s="1"/>
      <c r="Y196" s="1"/>
    </row>
    <row r="197" spans="1:25" ht="9.75" customHeight="1">
      <c r="A197" s="1"/>
      <c r="B197" s="79"/>
      <c r="C197" s="145"/>
      <c r="D197" s="145"/>
      <c r="E197" s="1"/>
      <c r="F197" s="1"/>
      <c r="G197" s="1"/>
      <c r="H197" s="1"/>
      <c r="I197" s="1"/>
      <c r="J197" s="1"/>
      <c r="K197" s="1"/>
      <c r="L197" s="1"/>
      <c r="M197" s="1"/>
      <c r="N197" s="1"/>
      <c r="O197" s="1"/>
      <c r="P197" s="1"/>
      <c r="Q197" s="1"/>
      <c r="R197" s="1"/>
      <c r="S197" s="1"/>
      <c r="T197" s="1"/>
      <c r="U197" s="1"/>
      <c r="V197" s="1"/>
      <c r="W197" s="1"/>
      <c r="X197" s="1"/>
      <c r="Y197" s="1"/>
    </row>
    <row r="198" spans="1:25" ht="9.75" customHeight="1">
      <c r="A198" s="1"/>
      <c r="B198" s="79"/>
      <c r="C198" s="145"/>
      <c r="D198" s="145"/>
      <c r="E198" s="1"/>
      <c r="F198" s="1"/>
      <c r="G198" s="1"/>
      <c r="H198" s="1"/>
      <c r="I198" s="1"/>
      <c r="J198" s="1"/>
      <c r="K198" s="1"/>
      <c r="L198" s="1"/>
      <c r="M198" s="1"/>
      <c r="N198" s="1"/>
      <c r="O198" s="1"/>
      <c r="P198" s="1"/>
      <c r="Q198" s="1"/>
      <c r="R198" s="1"/>
      <c r="S198" s="1"/>
      <c r="T198" s="1"/>
      <c r="U198" s="1"/>
      <c r="V198" s="1"/>
      <c r="W198" s="1"/>
      <c r="X198" s="1"/>
      <c r="Y198" s="1"/>
    </row>
    <row r="199" spans="1:25" ht="9.75" customHeight="1">
      <c r="A199" s="1"/>
      <c r="B199" s="79"/>
      <c r="C199" s="145"/>
      <c r="D199" s="145"/>
      <c r="E199" s="1"/>
      <c r="F199" s="1"/>
      <c r="G199" s="1"/>
      <c r="H199" s="1"/>
      <c r="I199" s="1"/>
      <c r="J199" s="1"/>
      <c r="K199" s="1"/>
      <c r="L199" s="1"/>
      <c r="M199" s="1"/>
      <c r="N199" s="1"/>
      <c r="O199" s="1"/>
      <c r="P199" s="1"/>
      <c r="Q199" s="1"/>
      <c r="R199" s="1"/>
      <c r="S199" s="1"/>
      <c r="T199" s="1"/>
      <c r="U199" s="1"/>
      <c r="V199" s="1"/>
      <c r="W199" s="1"/>
      <c r="X199" s="1"/>
      <c r="Y199" s="1"/>
    </row>
    <row r="200" spans="1:25" ht="9.75" customHeight="1">
      <c r="A200" s="1"/>
      <c r="B200" s="79"/>
      <c r="C200" s="145"/>
      <c r="D200" s="145"/>
      <c r="E200" s="1"/>
      <c r="F200" s="1"/>
      <c r="G200" s="1"/>
      <c r="H200" s="1"/>
      <c r="I200" s="1"/>
      <c r="J200" s="1"/>
      <c r="K200" s="1"/>
      <c r="L200" s="1"/>
      <c r="M200" s="1"/>
      <c r="N200" s="1"/>
      <c r="O200" s="1"/>
      <c r="P200" s="1"/>
      <c r="Q200" s="1"/>
      <c r="R200" s="1"/>
      <c r="S200" s="1"/>
      <c r="T200" s="1"/>
      <c r="U200" s="1"/>
      <c r="V200" s="1"/>
      <c r="W200" s="1"/>
      <c r="X200" s="1"/>
      <c r="Y200" s="1"/>
    </row>
    <row r="201" spans="1:25" ht="9.75" customHeight="1">
      <c r="A201" s="1"/>
      <c r="B201" s="79"/>
      <c r="C201" s="145"/>
      <c r="D201" s="145"/>
      <c r="E201" s="1"/>
      <c r="F201" s="1"/>
      <c r="G201" s="1"/>
      <c r="H201" s="1"/>
      <c r="I201" s="1"/>
      <c r="J201" s="1"/>
      <c r="K201" s="1"/>
      <c r="L201" s="1"/>
      <c r="M201" s="1"/>
      <c r="N201" s="1"/>
      <c r="O201" s="1"/>
      <c r="P201" s="1"/>
      <c r="Q201" s="1"/>
      <c r="R201" s="1"/>
      <c r="S201" s="1"/>
      <c r="T201" s="1"/>
      <c r="U201" s="1"/>
      <c r="V201" s="1"/>
      <c r="W201" s="1"/>
      <c r="X201" s="1"/>
      <c r="Y201" s="1"/>
    </row>
    <row r="202" spans="1:25" ht="9.75" customHeight="1">
      <c r="A202" s="1"/>
      <c r="B202" s="79"/>
      <c r="C202" s="145"/>
      <c r="D202" s="145"/>
      <c r="E202" s="1"/>
      <c r="F202" s="1"/>
      <c r="G202" s="1"/>
      <c r="H202" s="1"/>
      <c r="I202" s="1"/>
      <c r="J202" s="1"/>
      <c r="K202" s="1"/>
      <c r="L202" s="1"/>
      <c r="M202" s="1"/>
      <c r="N202" s="1"/>
      <c r="O202" s="1"/>
      <c r="P202" s="1"/>
      <c r="Q202" s="1"/>
      <c r="R202" s="1"/>
      <c r="S202" s="1"/>
      <c r="T202" s="1"/>
      <c r="U202" s="1"/>
      <c r="V202" s="1"/>
      <c r="W202" s="1"/>
      <c r="X202" s="1"/>
      <c r="Y202" s="1"/>
    </row>
    <row r="203" spans="1:25" ht="9.75" customHeight="1">
      <c r="A203" s="1"/>
      <c r="B203" s="79"/>
      <c r="C203" s="145"/>
      <c r="D203" s="145"/>
      <c r="E203" s="1"/>
      <c r="F203" s="1"/>
      <c r="G203" s="1"/>
      <c r="H203" s="1"/>
      <c r="I203" s="1"/>
      <c r="J203" s="1"/>
      <c r="K203" s="1"/>
      <c r="L203" s="1"/>
      <c r="M203" s="1"/>
      <c r="N203" s="1"/>
      <c r="O203" s="1"/>
      <c r="P203" s="1"/>
      <c r="Q203" s="1"/>
      <c r="R203" s="1"/>
      <c r="S203" s="1"/>
      <c r="T203" s="1"/>
      <c r="U203" s="1"/>
      <c r="V203" s="1"/>
      <c r="W203" s="1"/>
      <c r="X203" s="1"/>
      <c r="Y203" s="1"/>
    </row>
    <row r="204" spans="1:25" ht="9.75" customHeight="1">
      <c r="A204" s="1"/>
      <c r="B204" s="79"/>
      <c r="C204" s="145"/>
      <c r="D204" s="145"/>
      <c r="E204" s="1"/>
      <c r="F204" s="1"/>
      <c r="G204" s="1"/>
      <c r="H204" s="1"/>
      <c r="I204" s="1"/>
      <c r="J204" s="1"/>
      <c r="K204" s="1"/>
      <c r="L204" s="1"/>
      <c r="M204" s="1"/>
      <c r="N204" s="1"/>
      <c r="O204" s="1"/>
      <c r="P204" s="1"/>
      <c r="Q204" s="1"/>
      <c r="R204" s="1"/>
      <c r="S204" s="1"/>
      <c r="T204" s="1"/>
      <c r="U204" s="1"/>
      <c r="V204" s="1"/>
      <c r="W204" s="1"/>
      <c r="X204" s="1"/>
      <c r="Y204" s="1"/>
    </row>
    <row r="205" spans="1:25" ht="9.75" customHeight="1">
      <c r="A205" s="1"/>
      <c r="B205" s="79"/>
      <c r="C205" s="145"/>
      <c r="D205" s="145"/>
      <c r="E205" s="1"/>
      <c r="F205" s="1"/>
      <c r="G205" s="1"/>
      <c r="H205" s="1"/>
      <c r="I205" s="1"/>
      <c r="J205" s="1"/>
      <c r="K205" s="1"/>
      <c r="L205" s="1"/>
      <c r="M205" s="1"/>
      <c r="N205" s="1"/>
      <c r="O205" s="1"/>
      <c r="P205" s="1"/>
      <c r="Q205" s="1"/>
      <c r="R205" s="1"/>
      <c r="S205" s="1"/>
      <c r="T205" s="1"/>
      <c r="U205" s="1"/>
      <c r="V205" s="1"/>
      <c r="W205" s="1"/>
      <c r="X205" s="1"/>
      <c r="Y205" s="1"/>
    </row>
    <row r="206" spans="1:25" ht="9.75" customHeight="1">
      <c r="A206" s="1"/>
      <c r="B206" s="79"/>
      <c r="C206" s="145"/>
      <c r="D206" s="145"/>
      <c r="E206" s="1"/>
      <c r="F206" s="1"/>
      <c r="G206" s="1"/>
      <c r="H206" s="1"/>
      <c r="I206" s="1"/>
      <c r="J206" s="1"/>
      <c r="K206" s="1"/>
      <c r="L206" s="1"/>
      <c r="M206" s="1"/>
      <c r="N206" s="1"/>
      <c r="O206" s="1"/>
      <c r="P206" s="1"/>
      <c r="Q206" s="1"/>
      <c r="R206" s="1"/>
      <c r="S206" s="1"/>
      <c r="T206" s="1"/>
      <c r="U206" s="1"/>
      <c r="V206" s="1"/>
      <c r="W206" s="1"/>
      <c r="X206" s="1"/>
      <c r="Y206" s="1"/>
    </row>
    <row r="207" spans="1:25" ht="9.75" customHeight="1">
      <c r="A207" s="1"/>
      <c r="B207" s="79"/>
      <c r="C207" s="145"/>
      <c r="D207" s="145"/>
      <c r="E207" s="1"/>
      <c r="F207" s="1"/>
      <c r="G207" s="1"/>
      <c r="H207" s="1"/>
      <c r="I207" s="1"/>
      <c r="J207" s="1"/>
      <c r="K207" s="1"/>
      <c r="L207" s="1"/>
      <c r="M207" s="1"/>
      <c r="N207" s="1"/>
      <c r="O207" s="1"/>
      <c r="P207" s="1"/>
      <c r="Q207" s="1"/>
      <c r="R207" s="1"/>
      <c r="S207" s="1"/>
      <c r="T207" s="1"/>
      <c r="U207" s="1"/>
      <c r="V207" s="1"/>
      <c r="W207" s="1"/>
      <c r="X207" s="1"/>
      <c r="Y207" s="1"/>
    </row>
    <row r="208" spans="1:25" ht="9.75" customHeight="1">
      <c r="A208" s="1"/>
      <c r="B208" s="79"/>
      <c r="C208" s="145"/>
      <c r="D208" s="145"/>
      <c r="E208" s="1"/>
      <c r="F208" s="1"/>
      <c r="G208" s="1"/>
      <c r="H208" s="1"/>
      <c r="I208" s="1"/>
      <c r="J208" s="1"/>
      <c r="K208" s="1"/>
      <c r="L208" s="1"/>
      <c r="M208" s="1"/>
      <c r="N208" s="1"/>
      <c r="O208" s="1"/>
      <c r="P208" s="1"/>
      <c r="Q208" s="1"/>
      <c r="R208" s="1"/>
      <c r="S208" s="1"/>
      <c r="T208" s="1"/>
      <c r="U208" s="1"/>
      <c r="V208" s="1"/>
      <c r="W208" s="1"/>
      <c r="X208" s="1"/>
      <c r="Y208" s="1"/>
    </row>
    <row r="209" spans="1:25" ht="9.75" customHeight="1">
      <c r="A209" s="1"/>
      <c r="B209" s="79"/>
      <c r="C209" s="145"/>
      <c r="D209" s="145"/>
      <c r="E209" s="1"/>
      <c r="F209" s="1"/>
      <c r="G209" s="1"/>
      <c r="H209" s="1"/>
      <c r="I209" s="1"/>
      <c r="J209" s="1"/>
      <c r="K209" s="1"/>
      <c r="L209" s="1"/>
      <c r="M209" s="1"/>
      <c r="N209" s="1"/>
      <c r="O209" s="1"/>
      <c r="P209" s="1"/>
      <c r="Q209" s="1"/>
      <c r="R209" s="1"/>
      <c r="S209" s="1"/>
      <c r="T209" s="1"/>
      <c r="U209" s="1"/>
      <c r="V209" s="1"/>
      <c r="W209" s="1"/>
      <c r="X209" s="1"/>
      <c r="Y209" s="1"/>
    </row>
    <row r="210" spans="1:25" ht="9.75" customHeight="1">
      <c r="A210" s="1"/>
      <c r="B210" s="79"/>
      <c r="C210" s="145"/>
      <c r="D210" s="145"/>
      <c r="E210" s="1"/>
      <c r="F210" s="1"/>
      <c r="G210" s="1"/>
      <c r="H210" s="1"/>
      <c r="I210" s="1"/>
      <c r="J210" s="1"/>
      <c r="K210" s="1"/>
      <c r="L210" s="1"/>
      <c r="M210" s="1"/>
      <c r="N210" s="1"/>
      <c r="O210" s="1"/>
      <c r="P210" s="1"/>
      <c r="Q210" s="1"/>
      <c r="R210" s="1"/>
      <c r="S210" s="1"/>
      <c r="T210" s="1"/>
      <c r="U210" s="1"/>
      <c r="V210" s="1"/>
      <c r="W210" s="1"/>
      <c r="X210" s="1"/>
      <c r="Y210" s="1"/>
    </row>
    <row r="211" spans="1:25" ht="9.75" customHeight="1">
      <c r="A211" s="1"/>
      <c r="B211" s="79"/>
      <c r="C211" s="145"/>
      <c r="D211" s="145"/>
      <c r="E211" s="1"/>
      <c r="F211" s="1"/>
      <c r="G211" s="1"/>
      <c r="H211" s="1"/>
      <c r="I211" s="1"/>
      <c r="J211" s="1"/>
      <c r="K211" s="1"/>
      <c r="L211" s="1"/>
      <c r="M211" s="1"/>
      <c r="N211" s="1"/>
      <c r="O211" s="1"/>
      <c r="P211" s="1"/>
      <c r="Q211" s="1"/>
      <c r="R211" s="1"/>
      <c r="S211" s="1"/>
      <c r="T211" s="1"/>
      <c r="U211" s="1"/>
      <c r="V211" s="1"/>
      <c r="W211" s="1"/>
      <c r="X211" s="1"/>
      <c r="Y211" s="1"/>
    </row>
    <row r="212" spans="1:25" ht="9.75" customHeight="1">
      <c r="A212" s="1"/>
      <c r="B212" s="79"/>
      <c r="C212" s="145"/>
      <c r="D212" s="145"/>
      <c r="E212" s="1"/>
      <c r="F212" s="1"/>
      <c r="G212" s="1"/>
      <c r="H212" s="1"/>
      <c r="I212" s="1"/>
      <c r="J212" s="1"/>
      <c r="K212" s="1"/>
      <c r="L212" s="1"/>
      <c r="M212" s="1"/>
      <c r="N212" s="1"/>
      <c r="O212" s="1"/>
      <c r="P212" s="1"/>
      <c r="Q212" s="1"/>
      <c r="R212" s="1"/>
      <c r="S212" s="1"/>
      <c r="T212" s="1"/>
      <c r="U212" s="1"/>
      <c r="V212" s="1"/>
      <c r="W212" s="1"/>
      <c r="X212" s="1"/>
      <c r="Y212" s="1"/>
    </row>
    <row r="213" spans="1:25" ht="9.75" customHeight="1">
      <c r="A213" s="1"/>
      <c r="B213" s="79"/>
      <c r="C213" s="145"/>
      <c r="D213" s="145"/>
      <c r="E213" s="1"/>
      <c r="F213" s="1"/>
      <c r="G213" s="1"/>
      <c r="H213" s="1"/>
      <c r="I213" s="1"/>
      <c r="J213" s="1"/>
      <c r="K213" s="1"/>
      <c r="L213" s="1"/>
      <c r="M213" s="1"/>
      <c r="N213" s="1"/>
      <c r="O213" s="1"/>
      <c r="P213" s="1"/>
      <c r="Q213" s="1"/>
      <c r="R213" s="1"/>
      <c r="S213" s="1"/>
      <c r="T213" s="1"/>
      <c r="U213" s="1"/>
      <c r="V213" s="1"/>
      <c r="W213" s="1"/>
      <c r="X213" s="1"/>
      <c r="Y213" s="1"/>
    </row>
    <row r="214" spans="1:25" ht="9.75" customHeight="1">
      <c r="A214" s="1"/>
      <c r="B214" s="79"/>
      <c r="C214" s="145"/>
      <c r="D214" s="145"/>
      <c r="E214" s="1"/>
      <c r="F214" s="1"/>
      <c r="G214" s="1"/>
      <c r="H214" s="1"/>
      <c r="I214" s="1"/>
      <c r="J214" s="1"/>
      <c r="K214" s="1"/>
      <c r="L214" s="1"/>
      <c r="M214" s="1"/>
      <c r="N214" s="1"/>
      <c r="O214" s="1"/>
      <c r="P214" s="1"/>
      <c r="Q214" s="1"/>
      <c r="R214" s="1"/>
      <c r="S214" s="1"/>
      <c r="T214" s="1"/>
      <c r="U214" s="1"/>
      <c r="V214" s="1"/>
      <c r="W214" s="1"/>
      <c r="X214" s="1"/>
      <c r="Y214" s="1"/>
    </row>
    <row r="215" spans="1:25" ht="9.75" customHeight="1">
      <c r="A215" s="1"/>
      <c r="B215" s="79"/>
      <c r="C215" s="145"/>
      <c r="D215" s="145"/>
      <c r="E215" s="1"/>
      <c r="F215" s="1"/>
      <c r="G215" s="1"/>
      <c r="H215" s="1"/>
      <c r="I215" s="1"/>
      <c r="J215" s="1"/>
      <c r="K215" s="1"/>
      <c r="L215" s="1"/>
      <c r="M215" s="1"/>
      <c r="N215" s="1"/>
      <c r="O215" s="1"/>
      <c r="P215" s="1"/>
      <c r="Q215" s="1"/>
      <c r="R215" s="1"/>
      <c r="S215" s="1"/>
      <c r="T215" s="1"/>
      <c r="U215" s="1"/>
      <c r="V215" s="1"/>
      <c r="W215" s="1"/>
      <c r="X215" s="1"/>
      <c r="Y215" s="1"/>
    </row>
    <row r="216" spans="1:25" ht="9.75" customHeight="1">
      <c r="A216" s="1"/>
      <c r="B216" s="79"/>
      <c r="C216" s="145"/>
      <c r="D216" s="145"/>
      <c r="E216" s="1"/>
      <c r="F216" s="1"/>
      <c r="G216" s="1"/>
      <c r="H216" s="1"/>
      <c r="I216" s="1"/>
      <c r="J216" s="1"/>
      <c r="K216" s="1"/>
      <c r="L216" s="1"/>
      <c r="M216" s="1"/>
      <c r="N216" s="1"/>
      <c r="O216" s="1"/>
      <c r="P216" s="1"/>
      <c r="Q216" s="1"/>
      <c r="R216" s="1"/>
      <c r="S216" s="1"/>
      <c r="T216" s="1"/>
      <c r="U216" s="1"/>
      <c r="V216" s="1"/>
      <c r="W216" s="1"/>
      <c r="X216" s="1"/>
      <c r="Y216" s="1"/>
    </row>
    <row r="217" spans="1:25" ht="9.75" customHeight="1">
      <c r="A217" s="1"/>
      <c r="B217" s="79"/>
      <c r="C217" s="145"/>
      <c r="D217" s="145"/>
      <c r="E217" s="1"/>
      <c r="F217" s="1"/>
      <c r="G217" s="1"/>
      <c r="H217" s="1"/>
      <c r="I217" s="1"/>
      <c r="J217" s="1"/>
      <c r="K217" s="1"/>
      <c r="L217" s="1"/>
      <c r="M217" s="1"/>
      <c r="N217" s="1"/>
      <c r="O217" s="1"/>
      <c r="P217" s="1"/>
      <c r="Q217" s="1"/>
      <c r="R217" s="1"/>
      <c r="S217" s="1"/>
      <c r="T217" s="1"/>
      <c r="U217" s="1"/>
      <c r="V217" s="1"/>
      <c r="W217" s="1"/>
      <c r="X217" s="1"/>
      <c r="Y217" s="1"/>
    </row>
    <row r="218" spans="1:25" ht="9.75" customHeight="1">
      <c r="A218" s="1"/>
      <c r="B218" s="79"/>
      <c r="C218" s="145"/>
      <c r="D218" s="145"/>
      <c r="E218" s="1"/>
      <c r="F218" s="1"/>
      <c r="G218" s="1"/>
      <c r="H218" s="1"/>
      <c r="I218" s="1"/>
      <c r="J218" s="1"/>
      <c r="K218" s="1"/>
      <c r="L218" s="1"/>
      <c r="M218" s="1"/>
      <c r="N218" s="1"/>
      <c r="O218" s="1"/>
      <c r="P218" s="1"/>
      <c r="Q218" s="1"/>
      <c r="R218" s="1"/>
      <c r="S218" s="1"/>
      <c r="T218" s="1"/>
      <c r="U218" s="1"/>
      <c r="V218" s="1"/>
      <c r="W218" s="1"/>
      <c r="X218" s="1"/>
      <c r="Y218" s="1"/>
    </row>
    <row r="219" spans="1:25" ht="9.75" customHeight="1">
      <c r="A219" s="1"/>
      <c r="B219" s="79"/>
      <c r="C219" s="145"/>
      <c r="D219" s="145"/>
      <c r="E219" s="1"/>
      <c r="F219" s="1"/>
      <c r="G219" s="1"/>
      <c r="H219" s="1"/>
      <c r="I219" s="1"/>
      <c r="J219" s="1"/>
      <c r="K219" s="1"/>
      <c r="L219" s="1"/>
      <c r="M219" s="1"/>
      <c r="N219" s="1"/>
      <c r="O219" s="1"/>
      <c r="P219" s="1"/>
      <c r="Q219" s="1"/>
      <c r="R219" s="1"/>
      <c r="S219" s="1"/>
      <c r="T219" s="1"/>
      <c r="U219" s="1"/>
      <c r="V219" s="1"/>
      <c r="W219" s="1"/>
      <c r="X219" s="1"/>
      <c r="Y219" s="1"/>
    </row>
    <row r="220" spans="1:25" ht="9.75" customHeight="1">
      <c r="A220" s="1"/>
      <c r="B220" s="79"/>
      <c r="C220" s="145"/>
      <c r="D220" s="145"/>
      <c r="E220" s="1"/>
      <c r="F220" s="1"/>
      <c r="G220" s="1"/>
      <c r="H220" s="1"/>
      <c r="I220" s="1"/>
      <c r="J220" s="1"/>
      <c r="K220" s="1"/>
      <c r="L220" s="1"/>
      <c r="M220" s="1"/>
      <c r="N220" s="1"/>
      <c r="O220" s="1"/>
      <c r="P220" s="1"/>
      <c r="Q220" s="1"/>
      <c r="R220" s="1"/>
      <c r="S220" s="1"/>
      <c r="T220" s="1"/>
      <c r="U220" s="1"/>
      <c r="V220" s="1"/>
      <c r="W220" s="1"/>
      <c r="X220" s="1"/>
      <c r="Y220" s="1"/>
    </row>
    <row r="221" spans="1:25" ht="9.75" customHeight="1">
      <c r="A221" s="1"/>
      <c r="B221" s="79"/>
      <c r="C221" s="145"/>
      <c r="D221" s="145"/>
      <c r="E221" s="1"/>
      <c r="F221" s="1"/>
      <c r="G221" s="1"/>
      <c r="H221" s="1"/>
      <c r="I221" s="1"/>
      <c r="J221" s="1"/>
      <c r="K221" s="1"/>
      <c r="L221" s="1"/>
      <c r="M221" s="1"/>
      <c r="N221" s="1"/>
      <c r="O221" s="1"/>
      <c r="P221" s="1"/>
      <c r="Q221" s="1"/>
      <c r="R221" s="1"/>
      <c r="S221" s="1"/>
      <c r="T221" s="1"/>
      <c r="U221" s="1"/>
      <c r="V221" s="1"/>
      <c r="W221" s="1"/>
      <c r="X221" s="1"/>
      <c r="Y221" s="1"/>
    </row>
    <row r="222" spans="1:25" ht="9.75" customHeight="1">
      <c r="A222" s="1"/>
      <c r="B222" s="79"/>
      <c r="C222" s="145"/>
      <c r="D222" s="145"/>
      <c r="E222" s="1"/>
      <c r="F222" s="1"/>
      <c r="G222" s="1"/>
      <c r="H222" s="1"/>
      <c r="I222" s="1"/>
      <c r="J222" s="1"/>
      <c r="K222" s="1"/>
      <c r="L222" s="1"/>
      <c r="M222" s="1"/>
      <c r="N222" s="1"/>
      <c r="O222" s="1"/>
      <c r="P222" s="1"/>
      <c r="Q222" s="1"/>
      <c r="R222" s="1"/>
      <c r="S222" s="1"/>
      <c r="T222" s="1"/>
      <c r="U222" s="1"/>
      <c r="V222" s="1"/>
      <c r="W222" s="1"/>
      <c r="X222" s="1"/>
      <c r="Y222" s="1"/>
    </row>
    <row r="223" spans="1:25" ht="9.75" customHeight="1">
      <c r="A223" s="1"/>
      <c r="B223" s="79"/>
      <c r="C223" s="145"/>
      <c r="D223" s="145"/>
      <c r="E223" s="1"/>
      <c r="F223" s="1"/>
      <c r="G223" s="1"/>
      <c r="H223" s="1"/>
      <c r="I223" s="1"/>
      <c r="J223" s="1"/>
      <c r="K223" s="1"/>
      <c r="L223" s="1"/>
      <c r="M223" s="1"/>
      <c r="N223" s="1"/>
      <c r="O223" s="1"/>
      <c r="P223" s="1"/>
      <c r="Q223" s="1"/>
      <c r="R223" s="1"/>
      <c r="S223" s="1"/>
      <c r="T223" s="1"/>
      <c r="U223" s="1"/>
      <c r="V223" s="1"/>
      <c r="W223" s="1"/>
      <c r="X223" s="1"/>
      <c r="Y223" s="1"/>
    </row>
    <row r="224" spans="1:25" ht="9.75" customHeight="1">
      <c r="A224" s="1"/>
      <c r="B224" s="79"/>
      <c r="C224" s="145"/>
      <c r="D224" s="145"/>
      <c r="E224" s="1"/>
      <c r="F224" s="1"/>
      <c r="G224" s="1"/>
      <c r="H224" s="1"/>
      <c r="I224" s="1"/>
      <c r="J224" s="1"/>
      <c r="K224" s="1"/>
      <c r="L224" s="1"/>
      <c r="M224" s="1"/>
      <c r="N224" s="1"/>
      <c r="O224" s="1"/>
      <c r="P224" s="1"/>
      <c r="Q224" s="1"/>
      <c r="R224" s="1"/>
      <c r="S224" s="1"/>
      <c r="T224" s="1"/>
      <c r="U224" s="1"/>
      <c r="V224" s="1"/>
      <c r="W224" s="1"/>
      <c r="X224" s="1"/>
      <c r="Y224" s="1"/>
    </row>
    <row r="225" spans="1:25" ht="9.75" customHeight="1">
      <c r="A225" s="1"/>
      <c r="B225" s="79"/>
      <c r="C225" s="145"/>
      <c r="D225" s="145"/>
      <c r="E225" s="1"/>
      <c r="F225" s="1"/>
      <c r="G225" s="1"/>
      <c r="H225" s="1"/>
      <c r="I225" s="1"/>
      <c r="J225" s="1"/>
      <c r="K225" s="1"/>
      <c r="L225" s="1"/>
      <c r="M225" s="1"/>
      <c r="N225" s="1"/>
      <c r="O225" s="1"/>
      <c r="P225" s="1"/>
      <c r="Q225" s="1"/>
      <c r="R225" s="1"/>
      <c r="S225" s="1"/>
      <c r="T225" s="1"/>
      <c r="U225" s="1"/>
      <c r="V225" s="1"/>
      <c r="W225" s="1"/>
      <c r="X225" s="1"/>
      <c r="Y225" s="1"/>
    </row>
    <row r="226" spans="1:25" ht="9.75" customHeight="1">
      <c r="A226" s="1"/>
      <c r="B226" s="79"/>
      <c r="C226" s="145"/>
      <c r="D226" s="145"/>
      <c r="E226" s="1"/>
      <c r="F226" s="1"/>
      <c r="G226" s="1"/>
      <c r="H226" s="1"/>
      <c r="I226" s="1"/>
      <c r="J226" s="1"/>
      <c r="K226" s="1"/>
      <c r="L226" s="1"/>
      <c r="M226" s="1"/>
      <c r="N226" s="1"/>
      <c r="O226" s="1"/>
      <c r="P226" s="1"/>
      <c r="Q226" s="1"/>
      <c r="R226" s="1"/>
      <c r="S226" s="1"/>
      <c r="T226" s="1"/>
      <c r="U226" s="1"/>
      <c r="V226" s="1"/>
      <c r="W226" s="1"/>
      <c r="X226" s="1"/>
      <c r="Y226" s="1"/>
    </row>
    <row r="227" spans="1:25" ht="9.75" customHeight="1">
      <c r="A227" s="1"/>
      <c r="B227" s="79"/>
      <c r="C227" s="145"/>
      <c r="D227" s="145"/>
      <c r="E227" s="1"/>
      <c r="F227" s="1"/>
      <c r="G227" s="1"/>
      <c r="H227" s="1"/>
      <c r="I227" s="1"/>
      <c r="J227" s="1"/>
      <c r="K227" s="1"/>
      <c r="L227" s="1"/>
      <c r="M227" s="1"/>
      <c r="N227" s="1"/>
      <c r="O227" s="1"/>
      <c r="P227" s="1"/>
      <c r="Q227" s="1"/>
      <c r="R227" s="1"/>
      <c r="S227" s="1"/>
      <c r="T227" s="1"/>
      <c r="U227" s="1"/>
      <c r="V227" s="1"/>
      <c r="W227" s="1"/>
      <c r="X227" s="1"/>
      <c r="Y227" s="1"/>
    </row>
    <row r="228" spans="1:25" ht="9.75" customHeight="1">
      <c r="A228" s="1"/>
      <c r="B228" s="79"/>
      <c r="C228" s="145"/>
      <c r="D228" s="145"/>
      <c r="E228" s="1"/>
      <c r="F228" s="1"/>
      <c r="G228" s="1"/>
      <c r="H228" s="1"/>
      <c r="I228" s="1"/>
      <c r="J228" s="1"/>
      <c r="K228" s="1"/>
      <c r="L228" s="1"/>
      <c r="M228" s="1"/>
      <c r="N228" s="1"/>
      <c r="O228" s="1"/>
      <c r="P228" s="1"/>
      <c r="Q228" s="1"/>
      <c r="R228" s="1"/>
      <c r="S228" s="1"/>
      <c r="T228" s="1"/>
      <c r="U228" s="1"/>
      <c r="V228" s="1"/>
      <c r="W228" s="1"/>
      <c r="X228" s="1"/>
      <c r="Y228" s="1"/>
    </row>
    <row r="229" spans="1:25" ht="9.75" customHeight="1">
      <c r="A229" s="1"/>
      <c r="B229" s="79"/>
      <c r="C229" s="145"/>
      <c r="D229" s="145"/>
      <c r="E229" s="1"/>
      <c r="F229" s="1"/>
      <c r="G229" s="1"/>
      <c r="H229" s="1"/>
      <c r="I229" s="1"/>
      <c r="J229" s="1"/>
      <c r="K229" s="1"/>
      <c r="L229" s="1"/>
      <c r="M229" s="1"/>
      <c r="N229" s="1"/>
      <c r="O229" s="1"/>
      <c r="P229" s="1"/>
      <c r="Q229" s="1"/>
      <c r="R229" s="1"/>
      <c r="S229" s="1"/>
      <c r="T229" s="1"/>
      <c r="U229" s="1"/>
      <c r="V229" s="1"/>
      <c r="W229" s="1"/>
      <c r="X229" s="1"/>
      <c r="Y229" s="1"/>
    </row>
    <row r="230" spans="1:25" ht="9.75" customHeight="1">
      <c r="A230" s="1"/>
      <c r="B230" s="79"/>
      <c r="C230" s="145"/>
      <c r="D230" s="145"/>
      <c r="E230" s="1"/>
      <c r="F230" s="1"/>
      <c r="G230" s="1"/>
      <c r="H230" s="1"/>
      <c r="I230" s="1"/>
      <c r="J230" s="1"/>
      <c r="K230" s="1"/>
      <c r="L230" s="1"/>
      <c r="M230" s="1"/>
      <c r="N230" s="1"/>
      <c r="O230" s="1"/>
      <c r="P230" s="1"/>
      <c r="Q230" s="1"/>
      <c r="R230" s="1"/>
      <c r="S230" s="1"/>
      <c r="T230" s="1"/>
      <c r="U230" s="1"/>
      <c r="V230" s="1"/>
      <c r="W230" s="1"/>
      <c r="X230" s="1"/>
      <c r="Y230" s="1"/>
    </row>
    <row r="231" spans="1:25" ht="9.75" customHeight="1">
      <c r="A231" s="1"/>
      <c r="B231" s="79"/>
      <c r="C231" s="145"/>
      <c r="D231" s="145"/>
      <c r="E231" s="1"/>
      <c r="F231" s="1"/>
      <c r="G231" s="1"/>
      <c r="H231" s="1"/>
      <c r="I231" s="1"/>
      <c r="J231" s="1"/>
      <c r="K231" s="1"/>
      <c r="L231" s="1"/>
      <c r="M231" s="1"/>
      <c r="N231" s="1"/>
      <c r="O231" s="1"/>
      <c r="P231" s="1"/>
      <c r="Q231" s="1"/>
      <c r="R231" s="1"/>
      <c r="S231" s="1"/>
      <c r="T231" s="1"/>
      <c r="U231" s="1"/>
      <c r="V231" s="1"/>
      <c r="W231" s="1"/>
      <c r="X231" s="1"/>
      <c r="Y231" s="1"/>
    </row>
    <row r="232" spans="1:25" ht="9.75" customHeight="1">
      <c r="A232" s="1"/>
      <c r="B232" s="79"/>
      <c r="C232" s="145"/>
      <c r="D232" s="145"/>
      <c r="E232" s="1"/>
      <c r="F232" s="1"/>
      <c r="G232" s="1"/>
      <c r="H232" s="1"/>
      <c r="I232" s="1"/>
      <c r="J232" s="1"/>
      <c r="K232" s="1"/>
      <c r="L232" s="1"/>
      <c r="M232" s="1"/>
      <c r="N232" s="1"/>
      <c r="O232" s="1"/>
      <c r="P232" s="1"/>
      <c r="Q232" s="1"/>
      <c r="R232" s="1"/>
      <c r="S232" s="1"/>
      <c r="T232" s="1"/>
      <c r="U232" s="1"/>
      <c r="V232" s="1"/>
      <c r="W232" s="1"/>
      <c r="X232" s="1"/>
      <c r="Y232" s="1"/>
    </row>
    <row r="233" spans="1:25" ht="9.75" customHeight="1">
      <c r="A233" s="1"/>
      <c r="B233" s="79"/>
      <c r="C233" s="145"/>
      <c r="D233" s="145"/>
      <c r="E233" s="1"/>
      <c r="F233" s="1"/>
      <c r="G233" s="1"/>
      <c r="H233" s="1"/>
      <c r="I233" s="1"/>
      <c r="J233" s="1"/>
      <c r="K233" s="1"/>
      <c r="L233" s="1"/>
      <c r="M233" s="1"/>
      <c r="N233" s="1"/>
      <c r="O233" s="1"/>
      <c r="P233" s="1"/>
      <c r="Q233" s="1"/>
      <c r="R233" s="1"/>
      <c r="S233" s="1"/>
      <c r="T233" s="1"/>
      <c r="U233" s="1"/>
      <c r="V233" s="1"/>
      <c r="W233" s="1"/>
      <c r="X233" s="1"/>
      <c r="Y233" s="1"/>
    </row>
    <row r="234" spans="1:25" ht="9.75" customHeight="1">
      <c r="A234" s="1"/>
      <c r="B234" s="79"/>
      <c r="C234" s="145"/>
      <c r="D234" s="145"/>
      <c r="E234" s="1"/>
      <c r="F234" s="1"/>
      <c r="G234" s="1"/>
      <c r="H234" s="1"/>
      <c r="I234" s="1"/>
      <c r="J234" s="1"/>
      <c r="K234" s="1"/>
      <c r="L234" s="1"/>
      <c r="M234" s="1"/>
      <c r="N234" s="1"/>
      <c r="O234" s="1"/>
      <c r="P234" s="1"/>
      <c r="Q234" s="1"/>
      <c r="R234" s="1"/>
      <c r="S234" s="1"/>
      <c r="T234" s="1"/>
      <c r="U234" s="1"/>
      <c r="V234" s="1"/>
      <c r="W234" s="1"/>
      <c r="X234" s="1"/>
      <c r="Y234" s="1"/>
    </row>
    <row r="235" spans="1:25" ht="9.75" customHeight="1">
      <c r="A235" s="1"/>
      <c r="B235" s="79"/>
      <c r="C235" s="145"/>
      <c r="D235" s="145"/>
      <c r="E235" s="1"/>
      <c r="F235" s="1"/>
      <c r="G235" s="1"/>
      <c r="H235" s="1"/>
      <c r="I235" s="1"/>
      <c r="J235" s="1"/>
      <c r="K235" s="1"/>
      <c r="L235" s="1"/>
      <c r="M235" s="1"/>
      <c r="N235" s="1"/>
      <c r="O235" s="1"/>
      <c r="P235" s="1"/>
      <c r="Q235" s="1"/>
      <c r="R235" s="1"/>
      <c r="S235" s="1"/>
      <c r="T235" s="1"/>
      <c r="U235" s="1"/>
      <c r="V235" s="1"/>
      <c r="W235" s="1"/>
      <c r="X235" s="1"/>
      <c r="Y235" s="1"/>
    </row>
    <row r="236" spans="1:25" ht="9.75" customHeight="1">
      <c r="A236" s="1"/>
      <c r="B236" s="79"/>
      <c r="C236" s="145"/>
      <c r="D236" s="145"/>
      <c r="E236" s="1"/>
      <c r="F236" s="1"/>
      <c r="G236" s="1"/>
      <c r="H236" s="1"/>
      <c r="I236" s="1"/>
      <c r="J236" s="1"/>
      <c r="K236" s="1"/>
      <c r="L236" s="1"/>
      <c r="M236" s="1"/>
      <c r="N236" s="1"/>
      <c r="O236" s="1"/>
      <c r="P236" s="1"/>
      <c r="Q236" s="1"/>
      <c r="R236" s="1"/>
      <c r="S236" s="1"/>
      <c r="T236" s="1"/>
      <c r="U236" s="1"/>
      <c r="V236" s="1"/>
      <c r="W236" s="1"/>
      <c r="X236" s="1"/>
      <c r="Y236" s="1"/>
    </row>
    <row r="237" spans="1:25" ht="9.75" customHeight="1">
      <c r="A237" s="1"/>
      <c r="B237" s="79"/>
      <c r="C237" s="145"/>
      <c r="D237" s="145"/>
      <c r="E237" s="1"/>
      <c r="F237" s="1"/>
      <c r="G237" s="1"/>
      <c r="H237" s="1"/>
      <c r="I237" s="1"/>
      <c r="J237" s="1"/>
      <c r="K237" s="1"/>
      <c r="L237" s="1"/>
      <c r="M237" s="1"/>
      <c r="N237" s="1"/>
      <c r="O237" s="1"/>
      <c r="P237" s="1"/>
      <c r="Q237" s="1"/>
      <c r="R237" s="1"/>
      <c r="S237" s="1"/>
      <c r="T237" s="1"/>
      <c r="U237" s="1"/>
      <c r="V237" s="1"/>
      <c r="W237" s="1"/>
      <c r="X237" s="1"/>
      <c r="Y237" s="1"/>
    </row>
    <row r="238" spans="1:25" ht="9.75" customHeight="1">
      <c r="A238" s="1"/>
      <c r="B238" s="79"/>
      <c r="C238" s="145"/>
      <c r="D238" s="145"/>
      <c r="E238" s="1"/>
      <c r="F238" s="1"/>
      <c r="G238" s="1"/>
      <c r="H238" s="1"/>
      <c r="I238" s="1"/>
      <c r="J238" s="1"/>
      <c r="K238" s="1"/>
      <c r="L238" s="1"/>
      <c r="M238" s="1"/>
      <c r="N238" s="1"/>
      <c r="O238" s="1"/>
      <c r="P238" s="1"/>
      <c r="Q238" s="1"/>
      <c r="R238" s="1"/>
      <c r="S238" s="1"/>
      <c r="T238" s="1"/>
      <c r="U238" s="1"/>
      <c r="V238" s="1"/>
      <c r="W238" s="1"/>
      <c r="X238" s="1"/>
      <c r="Y238" s="1"/>
    </row>
    <row r="239" spans="1:25" ht="9.75" customHeight="1">
      <c r="A239" s="1"/>
      <c r="B239" s="79"/>
      <c r="C239" s="145"/>
      <c r="D239" s="145"/>
      <c r="E239" s="1"/>
      <c r="F239" s="1"/>
      <c r="G239" s="1"/>
      <c r="H239" s="1"/>
      <c r="I239" s="1"/>
      <c r="J239" s="1"/>
      <c r="K239" s="1"/>
      <c r="L239" s="1"/>
      <c r="M239" s="1"/>
      <c r="N239" s="1"/>
      <c r="O239" s="1"/>
      <c r="P239" s="1"/>
      <c r="Q239" s="1"/>
      <c r="R239" s="1"/>
      <c r="S239" s="1"/>
      <c r="T239" s="1"/>
      <c r="U239" s="1"/>
      <c r="V239" s="1"/>
      <c r="W239" s="1"/>
      <c r="X239" s="1"/>
      <c r="Y239" s="1"/>
    </row>
    <row r="240" spans="1:25" ht="9.75" customHeight="1">
      <c r="A240" s="1"/>
      <c r="B240" s="79"/>
      <c r="C240" s="145"/>
      <c r="D240" s="145"/>
      <c r="E240" s="1"/>
      <c r="F240" s="1"/>
      <c r="G240" s="1"/>
      <c r="H240" s="1"/>
      <c r="I240" s="1"/>
      <c r="J240" s="1"/>
      <c r="K240" s="1"/>
      <c r="L240" s="1"/>
      <c r="M240" s="1"/>
      <c r="N240" s="1"/>
      <c r="O240" s="1"/>
      <c r="P240" s="1"/>
      <c r="Q240" s="1"/>
      <c r="R240" s="1"/>
      <c r="S240" s="1"/>
      <c r="T240" s="1"/>
      <c r="U240" s="1"/>
      <c r="V240" s="1"/>
      <c r="W240" s="1"/>
      <c r="X240" s="1"/>
      <c r="Y240" s="1"/>
    </row>
    <row r="241" spans="1:25" ht="9.75" customHeight="1">
      <c r="A241" s="1"/>
      <c r="B241" s="79"/>
      <c r="C241" s="145"/>
      <c r="D241" s="145"/>
      <c r="E241" s="1"/>
      <c r="F241" s="1"/>
      <c r="G241" s="1"/>
      <c r="H241" s="1"/>
      <c r="I241" s="1"/>
      <c r="J241" s="1"/>
      <c r="K241" s="1"/>
      <c r="L241" s="1"/>
      <c r="M241" s="1"/>
      <c r="N241" s="1"/>
      <c r="O241" s="1"/>
      <c r="P241" s="1"/>
      <c r="Q241" s="1"/>
      <c r="R241" s="1"/>
      <c r="S241" s="1"/>
      <c r="T241" s="1"/>
      <c r="U241" s="1"/>
      <c r="V241" s="1"/>
      <c r="W241" s="1"/>
      <c r="X241" s="1"/>
      <c r="Y241" s="1"/>
    </row>
    <row r="242" spans="1:25" ht="9.75" customHeight="1">
      <c r="A242" s="1"/>
      <c r="B242" s="79"/>
      <c r="C242" s="145"/>
      <c r="D242" s="145"/>
      <c r="E242" s="1"/>
      <c r="F242" s="1"/>
      <c r="G242" s="1"/>
      <c r="H242" s="1"/>
      <c r="I242" s="1"/>
      <c r="J242" s="1"/>
      <c r="K242" s="1"/>
      <c r="L242" s="1"/>
      <c r="M242" s="1"/>
      <c r="N242" s="1"/>
      <c r="O242" s="1"/>
      <c r="P242" s="1"/>
      <c r="Q242" s="1"/>
      <c r="R242" s="1"/>
      <c r="S242" s="1"/>
      <c r="T242" s="1"/>
      <c r="U242" s="1"/>
      <c r="V242" s="1"/>
      <c r="W242" s="1"/>
      <c r="X242" s="1"/>
      <c r="Y242" s="1"/>
    </row>
    <row r="243" spans="1:25" ht="9.75" customHeight="1">
      <c r="A243" s="1"/>
      <c r="B243" s="79"/>
      <c r="C243" s="145"/>
      <c r="D243" s="145"/>
      <c r="E243" s="1"/>
      <c r="F243" s="1"/>
      <c r="G243" s="1"/>
      <c r="H243" s="1"/>
      <c r="I243" s="1"/>
      <c r="J243" s="1"/>
      <c r="K243" s="1"/>
      <c r="L243" s="1"/>
      <c r="M243" s="1"/>
      <c r="N243" s="1"/>
      <c r="O243" s="1"/>
      <c r="P243" s="1"/>
      <c r="Q243" s="1"/>
      <c r="R243" s="1"/>
      <c r="S243" s="1"/>
      <c r="T243" s="1"/>
      <c r="U243" s="1"/>
      <c r="V243" s="1"/>
      <c r="W243" s="1"/>
      <c r="X243" s="1"/>
      <c r="Y243" s="1"/>
    </row>
    <row r="244" spans="1:25" ht="9.75" customHeight="1">
      <c r="A244" s="1"/>
      <c r="B244" s="79"/>
      <c r="C244" s="145"/>
      <c r="D244" s="145"/>
      <c r="E244" s="1"/>
      <c r="F244" s="1"/>
      <c r="G244" s="1"/>
      <c r="H244" s="1"/>
      <c r="I244" s="1"/>
      <c r="J244" s="1"/>
      <c r="K244" s="1"/>
      <c r="L244" s="1"/>
      <c r="M244" s="1"/>
      <c r="N244" s="1"/>
      <c r="O244" s="1"/>
      <c r="P244" s="1"/>
      <c r="Q244" s="1"/>
      <c r="R244" s="1"/>
      <c r="S244" s="1"/>
      <c r="T244" s="1"/>
      <c r="U244" s="1"/>
      <c r="V244" s="1"/>
      <c r="W244" s="1"/>
      <c r="X244" s="1"/>
      <c r="Y244" s="1"/>
    </row>
    <row r="245" spans="1:25" ht="9.75" customHeight="1">
      <c r="A245" s="1"/>
      <c r="B245" s="79"/>
      <c r="C245" s="145"/>
      <c r="D245" s="145"/>
      <c r="E245" s="1"/>
      <c r="F245" s="1"/>
      <c r="G245" s="1"/>
      <c r="H245" s="1"/>
      <c r="I245" s="1"/>
      <c r="J245" s="1"/>
      <c r="K245" s="1"/>
      <c r="L245" s="1"/>
      <c r="M245" s="1"/>
      <c r="N245" s="1"/>
      <c r="O245" s="1"/>
      <c r="P245" s="1"/>
      <c r="Q245" s="1"/>
      <c r="R245" s="1"/>
      <c r="S245" s="1"/>
      <c r="T245" s="1"/>
      <c r="U245" s="1"/>
      <c r="V245" s="1"/>
      <c r="W245" s="1"/>
      <c r="X245" s="1"/>
      <c r="Y245" s="1"/>
    </row>
    <row r="246" spans="1:25" ht="9.75" customHeight="1">
      <c r="A246" s="1"/>
      <c r="B246" s="79"/>
      <c r="C246" s="145"/>
      <c r="D246" s="145"/>
      <c r="E246" s="1"/>
      <c r="F246" s="1"/>
      <c r="G246" s="1"/>
      <c r="H246" s="1"/>
      <c r="I246" s="1"/>
      <c r="J246" s="1"/>
      <c r="K246" s="1"/>
      <c r="L246" s="1"/>
      <c r="M246" s="1"/>
      <c r="N246" s="1"/>
      <c r="O246" s="1"/>
      <c r="P246" s="1"/>
      <c r="Q246" s="1"/>
      <c r="R246" s="1"/>
      <c r="S246" s="1"/>
      <c r="T246" s="1"/>
      <c r="U246" s="1"/>
      <c r="V246" s="1"/>
      <c r="W246" s="1"/>
      <c r="X246" s="1"/>
      <c r="Y246" s="1"/>
    </row>
    <row r="247" spans="1:25" ht="9.75" customHeight="1">
      <c r="A247" s="1"/>
      <c r="B247" s="79"/>
      <c r="C247" s="145"/>
      <c r="D247" s="145"/>
      <c r="E247" s="1"/>
      <c r="F247" s="1"/>
      <c r="G247" s="1"/>
      <c r="H247" s="1"/>
      <c r="I247" s="1"/>
      <c r="J247" s="1"/>
      <c r="K247" s="1"/>
      <c r="L247" s="1"/>
      <c r="M247" s="1"/>
      <c r="N247" s="1"/>
      <c r="O247" s="1"/>
      <c r="P247" s="1"/>
      <c r="Q247" s="1"/>
      <c r="R247" s="1"/>
      <c r="S247" s="1"/>
      <c r="T247" s="1"/>
      <c r="U247" s="1"/>
      <c r="V247" s="1"/>
      <c r="W247" s="1"/>
      <c r="X247" s="1"/>
      <c r="Y247" s="1"/>
    </row>
    <row r="248" spans="1:25" ht="9.75" customHeight="1">
      <c r="A248" s="1"/>
      <c r="B248" s="79"/>
      <c r="C248" s="145"/>
      <c r="D248" s="145"/>
      <c r="E248" s="1"/>
      <c r="F248" s="1"/>
      <c r="G248" s="1"/>
      <c r="H248" s="1"/>
      <c r="I248" s="1"/>
      <c r="J248" s="1"/>
      <c r="K248" s="1"/>
      <c r="L248" s="1"/>
      <c r="M248" s="1"/>
      <c r="N248" s="1"/>
      <c r="O248" s="1"/>
      <c r="P248" s="1"/>
      <c r="Q248" s="1"/>
      <c r="R248" s="1"/>
      <c r="S248" s="1"/>
      <c r="T248" s="1"/>
      <c r="U248" s="1"/>
      <c r="V248" s="1"/>
      <c r="W248" s="1"/>
      <c r="X248" s="1"/>
      <c r="Y248" s="1"/>
    </row>
    <row r="249" spans="1:25" ht="9.75" customHeight="1">
      <c r="A249" s="1"/>
      <c r="B249" s="79"/>
      <c r="C249" s="145"/>
      <c r="D249" s="145"/>
      <c r="E249" s="1"/>
      <c r="F249" s="1"/>
      <c r="G249" s="1"/>
      <c r="H249" s="1"/>
      <c r="I249" s="1"/>
      <c r="J249" s="1"/>
      <c r="K249" s="1"/>
      <c r="L249" s="1"/>
      <c r="M249" s="1"/>
      <c r="N249" s="1"/>
      <c r="O249" s="1"/>
      <c r="P249" s="1"/>
      <c r="Q249" s="1"/>
      <c r="R249" s="1"/>
      <c r="S249" s="1"/>
      <c r="T249" s="1"/>
      <c r="U249" s="1"/>
      <c r="V249" s="1"/>
      <c r="W249" s="1"/>
      <c r="X249" s="1"/>
      <c r="Y249" s="1"/>
    </row>
    <row r="250" spans="1:25" ht="9.75" customHeight="1">
      <c r="A250" s="1"/>
      <c r="B250" s="79"/>
      <c r="C250" s="145"/>
      <c r="D250" s="145"/>
      <c r="E250" s="1"/>
      <c r="F250" s="1"/>
      <c r="G250" s="1"/>
      <c r="H250" s="1"/>
      <c r="I250" s="1"/>
      <c r="J250" s="1"/>
      <c r="K250" s="1"/>
      <c r="L250" s="1"/>
      <c r="M250" s="1"/>
      <c r="N250" s="1"/>
      <c r="O250" s="1"/>
      <c r="P250" s="1"/>
      <c r="Q250" s="1"/>
      <c r="R250" s="1"/>
      <c r="S250" s="1"/>
      <c r="T250" s="1"/>
      <c r="U250" s="1"/>
      <c r="V250" s="1"/>
      <c r="W250" s="1"/>
      <c r="X250" s="1"/>
      <c r="Y250" s="1"/>
    </row>
    <row r="251" spans="1:25" ht="9.75" customHeight="1">
      <c r="A251" s="1"/>
      <c r="B251" s="79"/>
      <c r="C251" s="145"/>
      <c r="D251" s="145"/>
      <c r="E251" s="1"/>
      <c r="F251" s="1"/>
      <c r="G251" s="1"/>
      <c r="H251" s="1"/>
      <c r="I251" s="1"/>
      <c r="J251" s="1"/>
      <c r="K251" s="1"/>
      <c r="L251" s="1"/>
      <c r="M251" s="1"/>
      <c r="N251" s="1"/>
      <c r="O251" s="1"/>
      <c r="P251" s="1"/>
      <c r="Q251" s="1"/>
      <c r="R251" s="1"/>
      <c r="S251" s="1"/>
      <c r="T251" s="1"/>
      <c r="U251" s="1"/>
      <c r="V251" s="1"/>
      <c r="W251" s="1"/>
      <c r="X251" s="1"/>
      <c r="Y251" s="1"/>
    </row>
    <row r="252" spans="1:25" ht="9.75" customHeight="1">
      <c r="A252" s="1"/>
      <c r="B252" s="79"/>
      <c r="C252" s="145"/>
      <c r="D252" s="145"/>
      <c r="E252" s="1"/>
      <c r="F252" s="1"/>
      <c r="G252" s="1"/>
      <c r="H252" s="1"/>
      <c r="I252" s="1"/>
      <c r="J252" s="1"/>
      <c r="K252" s="1"/>
      <c r="L252" s="1"/>
      <c r="M252" s="1"/>
      <c r="N252" s="1"/>
      <c r="O252" s="1"/>
      <c r="P252" s="1"/>
      <c r="Q252" s="1"/>
      <c r="R252" s="1"/>
      <c r="S252" s="1"/>
      <c r="T252" s="1"/>
      <c r="U252" s="1"/>
      <c r="V252" s="1"/>
      <c r="W252" s="1"/>
      <c r="X252" s="1"/>
      <c r="Y252" s="1"/>
    </row>
    <row r="253" spans="1:25" ht="9.75" customHeight="1">
      <c r="A253" s="1"/>
      <c r="B253" s="79"/>
      <c r="C253" s="145"/>
      <c r="D253" s="145"/>
      <c r="E253" s="1"/>
      <c r="F253" s="1"/>
      <c r="G253" s="1"/>
      <c r="H253" s="1"/>
      <c r="I253" s="1"/>
      <c r="J253" s="1"/>
      <c r="K253" s="1"/>
      <c r="L253" s="1"/>
      <c r="M253" s="1"/>
      <c r="N253" s="1"/>
      <c r="O253" s="1"/>
      <c r="P253" s="1"/>
      <c r="Q253" s="1"/>
      <c r="R253" s="1"/>
      <c r="S253" s="1"/>
      <c r="T253" s="1"/>
      <c r="U253" s="1"/>
      <c r="V253" s="1"/>
      <c r="W253" s="1"/>
      <c r="X253" s="1"/>
      <c r="Y253" s="1"/>
    </row>
    <row r="254" spans="1:25" ht="9.75" customHeight="1">
      <c r="A254" s="1"/>
      <c r="B254" s="79"/>
      <c r="C254" s="145"/>
      <c r="D254" s="145"/>
      <c r="E254" s="1"/>
      <c r="F254" s="1"/>
      <c r="G254" s="1"/>
      <c r="H254" s="1"/>
      <c r="I254" s="1"/>
      <c r="J254" s="1"/>
      <c r="K254" s="1"/>
      <c r="L254" s="1"/>
      <c r="M254" s="1"/>
      <c r="N254" s="1"/>
      <c r="O254" s="1"/>
      <c r="P254" s="1"/>
      <c r="Q254" s="1"/>
      <c r="R254" s="1"/>
      <c r="S254" s="1"/>
      <c r="T254" s="1"/>
      <c r="U254" s="1"/>
      <c r="V254" s="1"/>
      <c r="W254" s="1"/>
      <c r="X254" s="1"/>
      <c r="Y254" s="1"/>
    </row>
    <row r="255" spans="1:25" ht="9.75" customHeight="1">
      <c r="A255" s="1"/>
      <c r="B255" s="79"/>
      <c r="C255" s="145"/>
      <c r="D255" s="145"/>
      <c r="E255" s="1"/>
      <c r="F255" s="1"/>
      <c r="G255" s="1"/>
      <c r="H255" s="1"/>
      <c r="I255" s="1"/>
      <c r="J255" s="1"/>
      <c r="K255" s="1"/>
      <c r="L255" s="1"/>
      <c r="M255" s="1"/>
      <c r="N255" s="1"/>
      <c r="O255" s="1"/>
      <c r="P255" s="1"/>
      <c r="Q255" s="1"/>
      <c r="R255" s="1"/>
      <c r="S255" s="1"/>
      <c r="T255" s="1"/>
      <c r="U255" s="1"/>
      <c r="V255" s="1"/>
      <c r="W255" s="1"/>
      <c r="X255" s="1"/>
      <c r="Y255" s="1"/>
    </row>
    <row r="256" spans="1:25" ht="9.75" customHeight="1">
      <c r="A256" s="1"/>
      <c r="B256" s="79"/>
      <c r="C256" s="145"/>
      <c r="D256" s="145"/>
      <c r="E256" s="1"/>
      <c r="F256" s="1"/>
      <c r="G256" s="1"/>
      <c r="H256" s="1"/>
      <c r="I256" s="1"/>
      <c r="J256" s="1"/>
      <c r="K256" s="1"/>
      <c r="L256" s="1"/>
      <c r="M256" s="1"/>
      <c r="N256" s="1"/>
      <c r="O256" s="1"/>
      <c r="P256" s="1"/>
      <c r="Q256" s="1"/>
      <c r="R256" s="1"/>
      <c r="S256" s="1"/>
      <c r="T256" s="1"/>
      <c r="U256" s="1"/>
      <c r="V256" s="1"/>
      <c r="W256" s="1"/>
      <c r="X256" s="1"/>
      <c r="Y256" s="1"/>
    </row>
    <row r="257" spans="1:25" ht="9.75" customHeight="1">
      <c r="A257" s="1"/>
      <c r="B257" s="79"/>
      <c r="C257" s="145"/>
      <c r="D257" s="145"/>
      <c r="E257" s="1"/>
      <c r="F257" s="1"/>
      <c r="G257" s="1"/>
      <c r="H257" s="1"/>
      <c r="I257" s="1"/>
      <c r="J257" s="1"/>
      <c r="K257" s="1"/>
      <c r="L257" s="1"/>
      <c r="M257" s="1"/>
      <c r="N257" s="1"/>
      <c r="O257" s="1"/>
      <c r="P257" s="1"/>
      <c r="Q257" s="1"/>
      <c r="R257" s="1"/>
      <c r="S257" s="1"/>
      <c r="T257" s="1"/>
      <c r="U257" s="1"/>
      <c r="V257" s="1"/>
      <c r="W257" s="1"/>
      <c r="X257" s="1"/>
      <c r="Y257" s="1"/>
    </row>
    <row r="258" spans="1:25" ht="9.75" customHeight="1">
      <c r="A258" s="1"/>
      <c r="B258" s="79"/>
      <c r="C258" s="145"/>
      <c r="D258" s="145"/>
      <c r="E258" s="1"/>
      <c r="F258" s="1"/>
      <c r="G258" s="1"/>
      <c r="H258" s="1"/>
      <c r="I258" s="1"/>
      <c r="J258" s="1"/>
      <c r="K258" s="1"/>
      <c r="L258" s="1"/>
      <c r="M258" s="1"/>
      <c r="N258" s="1"/>
      <c r="O258" s="1"/>
      <c r="P258" s="1"/>
      <c r="Q258" s="1"/>
      <c r="R258" s="1"/>
      <c r="S258" s="1"/>
      <c r="T258" s="1"/>
      <c r="U258" s="1"/>
      <c r="V258" s="1"/>
      <c r="W258" s="1"/>
      <c r="X258" s="1"/>
      <c r="Y258" s="1"/>
    </row>
    <row r="259" spans="1:25" ht="9.75" customHeight="1">
      <c r="A259" s="1"/>
      <c r="B259" s="79"/>
      <c r="C259" s="145"/>
      <c r="D259" s="145"/>
      <c r="E259" s="1"/>
      <c r="F259" s="1"/>
      <c r="G259" s="1"/>
      <c r="H259" s="1"/>
      <c r="I259" s="1"/>
      <c r="J259" s="1"/>
      <c r="K259" s="1"/>
      <c r="L259" s="1"/>
      <c r="M259" s="1"/>
      <c r="N259" s="1"/>
      <c r="O259" s="1"/>
      <c r="P259" s="1"/>
      <c r="Q259" s="1"/>
      <c r="R259" s="1"/>
      <c r="S259" s="1"/>
      <c r="T259" s="1"/>
      <c r="U259" s="1"/>
      <c r="V259" s="1"/>
      <c r="W259" s="1"/>
      <c r="X259" s="1"/>
      <c r="Y259" s="1"/>
    </row>
    <row r="260" spans="1:25" ht="9.75" customHeight="1">
      <c r="A260" s="1"/>
      <c r="B260" s="79"/>
      <c r="C260" s="145"/>
      <c r="D260" s="145"/>
      <c r="E260" s="1"/>
      <c r="F260" s="1"/>
      <c r="G260" s="1"/>
      <c r="H260" s="1"/>
      <c r="I260" s="1"/>
      <c r="J260" s="1"/>
      <c r="K260" s="1"/>
      <c r="L260" s="1"/>
      <c r="M260" s="1"/>
      <c r="N260" s="1"/>
      <c r="O260" s="1"/>
      <c r="P260" s="1"/>
      <c r="Q260" s="1"/>
      <c r="R260" s="1"/>
      <c r="S260" s="1"/>
      <c r="T260" s="1"/>
      <c r="U260" s="1"/>
      <c r="V260" s="1"/>
      <c r="W260" s="1"/>
      <c r="X260" s="1"/>
      <c r="Y260" s="1"/>
    </row>
    <row r="261" spans="1:25" ht="9.75" customHeight="1">
      <c r="A261" s="1"/>
      <c r="B261" s="79"/>
      <c r="C261" s="145"/>
      <c r="D261" s="145"/>
      <c r="E261" s="1"/>
      <c r="F261" s="1"/>
      <c r="G261" s="1"/>
      <c r="H261" s="1"/>
      <c r="I261" s="1"/>
      <c r="J261" s="1"/>
      <c r="K261" s="1"/>
      <c r="L261" s="1"/>
      <c r="M261" s="1"/>
      <c r="N261" s="1"/>
      <c r="O261" s="1"/>
      <c r="P261" s="1"/>
      <c r="Q261" s="1"/>
      <c r="R261" s="1"/>
      <c r="S261" s="1"/>
      <c r="T261" s="1"/>
      <c r="U261" s="1"/>
      <c r="V261" s="1"/>
      <c r="W261" s="1"/>
      <c r="X261" s="1"/>
      <c r="Y261" s="1"/>
    </row>
    <row r="262" spans="1:25" ht="9.75" customHeight="1">
      <c r="A262" s="1"/>
      <c r="B262" s="79"/>
      <c r="C262" s="145"/>
      <c r="D262" s="145"/>
      <c r="E262" s="1"/>
      <c r="F262" s="1"/>
      <c r="G262" s="1"/>
      <c r="H262" s="1"/>
      <c r="I262" s="1"/>
      <c r="J262" s="1"/>
      <c r="K262" s="1"/>
      <c r="L262" s="1"/>
      <c r="M262" s="1"/>
      <c r="N262" s="1"/>
      <c r="O262" s="1"/>
      <c r="P262" s="1"/>
      <c r="Q262" s="1"/>
      <c r="R262" s="1"/>
      <c r="S262" s="1"/>
      <c r="T262" s="1"/>
      <c r="U262" s="1"/>
      <c r="V262" s="1"/>
      <c r="W262" s="1"/>
      <c r="X262" s="1"/>
      <c r="Y262" s="1"/>
    </row>
    <row r="263" spans="1:25" ht="9.75" customHeight="1">
      <c r="A263" s="1"/>
      <c r="B263" s="79"/>
      <c r="C263" s="145"/>
      <c r="D263" s="145"/>
      <c r="E263" s="1"/>
      <c r="F263" s="1"/>
      <c r="G263" s="1"/>
      <c r="H263" s="1"/>
      <c r="I263" s="1"/>
      <c r="J263" s="1"/>
      <c r="K263" s="1"/>
      <c r="L263" s="1"/>
      <c r="M263" s="1"/>
      <c r="N263" s="1"/>
      <c r="O263" s="1"/>
      <c r="P263" s="1"/>
      <c r="Q263" s="1"/>
      <c r="R263" s="1"/>
      <c r="S263" s="1"/>
      <c r="T263" s="1"/>
      <c r="U263" s="1"/>
      <c r="V263" s="1"/>
      <c r="W263" s="1"/>
      <c r="X263" s="1"/>
      <c r="Y263" s="1"/>
    </row>
    <row r="264" spans="1:25" ht="9.75" customHeight="1">
      <c r="A264" s="1"/>
      <c r="B264" s="79"/>
      <c r="C264" s="145"/>
      <c r="D264" s="145"/>
      <c r="E264" s="1"/>
      <c r="F264" s="1"/>
      <c r="G264" s="1"/>
      <c r="H264" s="1"/>
      <c r="I264" s="1"/>
      <c r="J264" s="1"/>
      <c r="K264" s="1"/>
      <c r="L264" s="1"/>
      <c r="M264" s="1"/>
      <c r="N264" s="1"/>
      <c r="O264" s="1"/>
      <c r="P264" s="1"/>
      <c r="Q264" s="1"/>
      <c r="R264" s="1"/>
      <c r="S264" s="1"/>
      <c r="T264" s="1"/>
      <c r="U264" s="1"/>
      <c r="V264" s="1"/>
      <c r="W264" s="1"/>
      <c r="X264" s="1"/>
      <c r="Y264" s="1"/>
    </row>
    <row r="265" spans="1:25" ht="9.75" customHeight="1">
      <c r="A265" s="1"/>
      <c r="B265" s="79"/>
      <c r="C265" s="145"/>
      <c r="D265" s="145"/>
      <c r="E265" s="1"/>
      <c r="F265" s="1"/>
      <c r="G265" s="1"/>
      <c r="H265" s="1"/>
      <c r="I265" s="1"/>
      <c r="J265" s="1"/>
      <c r="K265" s="1"/>
      <c r="L265" s="1"/>
      <c r="M265" s="1"/>
      <c r="N265" s="1"/>
      <c r="O265" s="1"/>
      <c r="P265" s="1"/>
      <c r="Q265" s="1"/>
      <c r="R265" s="1"/>
      <c r="S265" s="1"/>
      <c r="T265" s="1"/>
      <c r="U265" s="1"/>
      <c r="V265" s="1"/>
      <c r="W265" s="1"/>
      <c r="X265" s="1"/>
      <c r="Y265" s="1"/>
    </row>
    <row r="266" spans="1:25" ht="9.75" customHeight="1">
      <c r="A266" s="1"/>
      <c r="B266" s="79"/>
      <c r="C266" s="145"/>
      <c r="D266" s="145"/>
      <c r="E266" s="1"/>
      <c r="F266" s="1"/>
      <c r="G266" s="1"/>
      <c r="H266" s="1"/>
      <c r="I266" s="1"/>
      <c r="J266" s="1"/>
      <c r="K266" s="1"/>
      <c r="L266" s="1"/>
      <c r="M266" s="1"/>
      <c r="N266" s="1"/>
      <c r="O266" s="1"/>
      <c r="P266" s="1"/>
      <c r="Q266" s="1"/>
      <c r="R266" s="1"/>
      <c r="S266" s="1"/>
      <c r="T266" s="1"/>
      <c r="U266" s="1"/>
      <c r="V266" s="1"/>
      <c r="W266" s="1"/>
      <c r="X266" s="1"/>
      <c r="Y266" s="1"/>
    </row>
    <row r="267" spans="1:25" ht="9.75" customHeight="1">
      <c r="A267" s="1"/>
      <c r="B267" s="79"/>
      <c r="C267" s="145"/>
      <c r="D267" s="145"/>
      <c r="E267" s="1"/>
      <c r="F267" s="1"/>
      <c r="G267" s="1"/>
      <c r="H267" s="1"/>
      <c r="I267" s="1"/>
      <c r="J267" s="1"/>
      <c r="K267" s="1"/>
      <c r="L267" s="1"/>
      <c r="M267" s="1"/>
      <c r="N267" s="1"/>
      <c r="O267" s="1"/>
      <c r="P267" s="1"/>
      <c r="Q267" s="1"/>
      <c r="R267" s="1"/>
      <c r="S267" s="1"/>
      <c r="T267" s="1"/>
      <c r="U267" s="1"/>
      <c r="V267" s="1"/>
      <c r="W267" s="1"/>
      <c r="X267" s="1"/>
      <c r="Y267" s="1"/>
    </row>
    <row r="268" spans="1:25" ht="9.75" customHeight="1">
      <c r="A268" s="1"/>
      <c r="B268" s="79"/>
      <c r="C268" s="145"/>
      <c r="D268" s="145"/>
      <c r="E268" s="1"/>
      <c r="F268" s="1"/>
      <c r="G268" s="1"/>
      <c r="H268" s="1"/>
      <c r="I268" s="1"/>
      <c r="J268" s="1"/>
      <c r="K268" s="1"/>
      <c r="L268" s="1"/>
      <c r="M268" s="1"/>
      <c r="N268" s="1"/>
      <c r="O268" s="1"/>
      <c r="P268" s="1"/>
      <c r="Q268" s="1"/>
      <c r="R268" s="1"/>
      <c r="S268" s="1"/>
      <c r="T268" s="1"/>
      <c r="U268" s="1"/>
      <c r="V268" s="1"/>
      <c r="W268" s="1"/>
      <c r="X268" s="1"/>
      <c r="Y268" s="1"/>
    </row>
    <row r="269" spans="1:25" ht="9.75" customHeight="1">
      <c r="A269" s="1"/>
      <c r="B269" s="79"/>
      <c r="C269" s="145"/>
      <c r="D269" s="145"/>
      <c r="E269" s="1"/>
      <c r="F269" s="1"/>
      <c r="G269" s="1"/>
      <c r="H269" s="1"/>
      <c r="I269" s="1"/>
      <c r="J269" s="1"/>
      <c r="K269" s="1"/>
      <c r="L269" s="1"/>
      <c r="M269" s="1"/>
      <c r="N269" s="1"/>
      <c r="O269" s="1"/>
      <c r="P269" s="1"/>
      <c r="Q269" s="1"/>
      <c r="R269" s="1"/>
      <c r="S269" s="1"/>
      <c r="T269" s="1"/>
      <c r="U269" s="1"/>
      <c r="V269" s="1"/>
      <c r="W269" s="1"/>
      <c r="X269" s="1"/>
      <c r="Y269" s="1"/>
    </row>
    <row r="270" spans="1:25" ht="9.75" customHeight="1">
      <c r="A270" s="1"/>
      <c r="B270" s="79"/>
      <c r="C270" s="145"/>
      <c r="D270" s="145"/>
      <c r="E270" s="1"/>
      <c r="F270" s="1"/>
      <c r="G270" s="1"/>
      <c r="H270" s="1"/>
      <c r="I270" s="1"/>
      <c r="J270" s="1"/>
      <c r="K270" s="1"/>
      <c r="L270" s="1"/>
      <c r="M270" s="1"/>
      <c r="N270" s="1"/>
      <c r="O270" s="1"/>
      <c r="P270" s="1"/>
      <c r="Q270" s="1"/>
      <c r="R270" s="1"/>
      <c r="S270" s="1"/>
      <c r="T270" s="1"/>
      <c r="U270" s="1"/>
      <c r="V270" s="1"/>
      <c r="W270" s="1"/>
      <c r="X270" s="1"/>
      <c r="Y270" s="1"/>
    </row>
    <row r="271" spans="1:25" ht="9.75" customHeight="1">
      <c r="A271" s="1"/>
      <c r="B271" s="79"/>
      <c r="C271" s="145"/>
      <c r="D271" s="145"/>
      <c r="E271" s="1"/>
      <c r="F271" s="1"/>
      <c r="G271" s="1"/>
      <c r="H271" s="1"/>
      <c r="I271" s="1"/>
      <c r="J271" s="1"/>
      <c r="K271" s="1"/>
      <c r="L271" s="1"/>
      <c r="M271" s="1"/>
      <c r="N271" s="1"/>
      <c r="O271" s="1"/>
      <c r="P271" s="1"/>
      <c r="Q271" s="1"/>
      <c r="R271" s="1"/>
      <c r="S271" s="1"/>
      <c r="T271" s="1"/>
      <c r="U271" s="1"/>
      <c r="V271" s="1"/>
      <c r="W271" s="1"/>
      <c r="X271" s="1"/>
      <c r="Y271" s="1"/>
    </row>
    <row r="272" spans="1:25" ht="9.75" customHeight="1">
      <c r="A272" s="1"/>
      <c r="B272" s="79"/>
      <c r="C272" s="145"/>
      <c r="D272" s="145"/>
      <c r="E272" s="1"/>
      <c r="F272" s="1"/>
      <c r="G272" s="1"/>
      <c r="H272" s="1"/>
      <c r="I272" s="1"/>
      <c r="J272" s="1"/>
      <c r="K272" s="1"/>
      <c r="L272" s="1"/>
      <c r="M272" s="1"/>
      <c r="N272" s="1"/>
      <c r="O272" s="1"/>
      <c r="P272" s="1"/>
      <c r="Q272" s="1"/>
      <c r="R272" s="1"/>
      <c r="S272" s="1"/>
      <c r="T272" s="1"/>
      <c r="U272" s="1"/>
      <c r="V272" s="1"/>
      <c r="W272" s="1"/>
      <c r="X272" s="1"/>
      <c r="Y272" s="1"/>
    </row>
    <row r="273" spans="1:25" ht="9.75" customHeight="1">
      <c r="A273" s="1"/>
      <c r="B273" s="79"/>
      <c r="C273" s="145"/>
      <c r="D273" s="145"/>
      <c r="E273" s="1"/>
      <c r="F273" s="1"/>
      <c r="G273" s="1"/>
      <c r="H273" s="1"/>
      <c r="I273" s="1"/>
      <c r="J273" s="1"/>
      <c r="K273" s="1"/>
      <c r="L273" s="1"/>
      <c r="M273" s="1"/>
      <c r="N273" s="1"/>
      <c r="O273" s="1"/>
      <c r="P273" s="1"/>
      <c r="Q273" s="1"/>
      <c r="R273" s="1"/>
      <c r="S273" s="1"/>
      <c r="T273" s="1"/>
      <c r="U273" s="1"/>
      <c r="V273" s="1"/>
      <c r="W273" s="1"/>
      <c r="X273" s="1"/>
      <c r="Y273" s="1"/>
    </row>
    <row r="274" spans="1:25" ht="9.75" customHeight="1">
      <c r="A274" s="1"/>
      <c r="B274" s="79"/>
      <c r="C274" s="145"/>
      <c r="D274" s="145"/>
      <c r="E274" s="1"/>
      <c r="F274" s="1"/>
      <c r="G274" s="1"/>
      <c r="H274" s="1"/>
      <c r="I274" s="1"/>
      <c r="J274" s="1"/>
      <c r="K274" s="1"/>
      <c r="L274" s="1"/>
      <c r="M274" s="1"/>
      <c r="N274" s="1"/>
      <c r="O274" s="1"/>
      <c r="P274" s="1"/>
      <c r="Q274" s="1"/>
      <c r="R274" s="1"/>
      <c r="S274" s="1"/>
      <c r="T274" s="1"/>
      <c r="U274" s="1"/>
      <c r="V274" s="1"/>
      <c r="W274" s="1"/>
      <c r="X274" s="1"/>
      <c r="Y274" s="1"/>
    </row>
    <row r="275" spans="1:25" ht="9.75" customHeight="1">
      <c r="A275" s="1"/>
      <c r="B275" s="79"/>
      <c r="C275" s="145"/>
      <c r="D275" s="145"/>
      <c r="E275" s="1"/>
      <c r="F275" s="1"/>
      <c r="G275" s="1"/>
      <c r="H275" s="1"/>
      <c r="I275" s="1"/>
      <c r="J275" s="1"/>
      <c r="K275" s="1"/>
      <c r="L275" s="1"/>
      <c r="M275" s="1"/>
      <c r="N275" s="1"/>
      <c r="O275" s="1"/>
      <c r="P275" s="1"/>
      <c r="Q275" s="1"/>
      <c r="R275" s="1"/>
      <c r="S275" s="1"/>
      <c r="T275" s="1"/>
      <c r="U275" s="1"/>
      <c r="V275" s="1"/>
      <c r="W275" s="1"/>
      <c r="X275" s="1"/>
      <c r="Y275" s="1"/>
    </row>
    <row r="276" spans="1:25" ht="9.75" customHeight="1">
      <c r="A276" s="1"/>
      <c r="B276" s="79"/>
      <c r="C276" s="145"/>
      <c r="D276" s="145"/>
      <c r="E276" s="1"/>
      <c r="F276" s="1"/>
      <c r="G276" s="1"/>
      <c r="H276" s="1"/>
      <c r="I276" s="1"/>
      <c r="J276" s="1"/>
      <c r="K276" s="1"/>
      <c r="L276" s="1"/>
      <c r="M276" s="1"/>
      <c r="N276" s="1"/>
      <c r="O276" s="1"/>
      <c r="P276" s="1"/>
      <c r="Q276" s="1"/>
      <c r="R276" s="1"/>
      <c r="S276" s="1"/>
      <c r="T276" s="1"/>
      <c r="U276" s="1"/>
      <c r="V276" s="1"/>
      <c r="W276" s="1"/>
      <c r="X276" s="1"/>
      <c r="Y276" s="1"/>
    </row>
    <row r="277" spans="1:25" ht="9.75" customHeight="1">
      <c r="A277" s="1"/>
      <c r="B277" s="79"/>
      <c r="C277" s="145"/>
      <c r="D277" s="145"/>
      <c r="E277" s="1"/>
      <c r="F277" s="1"/>
      <c r="G277" s="1"/>
      <c r="H277" s="1"/>
      <c r="I277" s="1"/>
      <c r="J277" s="1"/>
      <c r="K277" s="1"/>
      <c r="L277" s="1"/>
      <c r="M277" s="1"/>
      <c r="N277" s="1"/>
      <c r="O277" s="1"/>
      <c r="P277" s="1"/>
      <c r="Q277" s="1"/>
      <c r="R277" s="1"/>
      <c r="S277" s="1"/>
      <c r="T277" s="1"/>
      <c r="U277" s="1"/>
      <c r="V277" s="1"/>
      <c r="W277" s="1"/>
      <c r="X277" s="1"/>
      <c r="Y277" s="1"/>
    </row>
    <row r="278" spans="1:25" ht="9.75" customHeight="1">
      <c r="A278" s="1"/>
      <c r="B278" s="79"/>
      <c r="C278" s="145"/>
      <c r="D278" s="145"/>
      <c r="E278" s="1"/>
      <c r="F278" s="1"/>
      <c r="G278" s="1"/>
      <c r="H278" s="1"/>
      <c r="I278" s="1"/>
      <c r="J278" s="1"/>
      <c r="K278" s="1"/>
      <c r="L278" s="1"/>
      <c r="M278" s="1"/>
      <c r="N278" s="1"/>
      <c r="O278" s="1"/>
      <c r="P278" s="1"/>
      <c r="Q278" s="1"/>
      <c r="R278" s="1"/>
      <c r="S278" s="1"/>
      <c r="T278" s="1"/>
      <c r="U278" s="1"/>
      <c r="V278" s="1"/>
      <c r="W278" s="1"/>
      <c r="X278" s="1"/>
      <c r="Y278" s="1"/>
    </row>
    <row r="279" spans="1:25" ht="9.75" customHeight="1">
      <c r="A279" s="1"/>
      <c r="B279" s="79"/>
      <c r="C279" s="145"/>
      <c r="D279" s="145"/>
      <c r="E279" s="1"/>
      <c r="F279" s="1"/>
      <c r="G279" s="1"/>
      <c r="H279" s="1"/>
      <c r="I279" s="1"/>
      <c r="J279" s="1"/>
      <c r="K279" s="1"/>
      <c r="L279" s="1"/>
      <c r="M279" s="1"/>
      <c r="N279" s="1"/>
      <c r="O279" s="1"/>
      <c r="P279" s="1"/>
      <c r="Q279" s="1"/>
      <c r="R279" s="1"/>
      <c r="S279" s="1"/>
      <c r="T279" s="1"/>
      <c r="U279" s="1"/>
      <c r="V279" s="1"/>
      <c r="W279" s="1"/>
      <c r="X279" s="1"/>
      <c r="Y279" s="1"/>
    </row>
    <row r="280" spans="1:25" ht="9.75" customHeight="1">
      <c r="A280" s="1"/>
      <c r="B280" s="79"/>
      <c r="C280" s="145"/>
      <c r="D280" s="145"/>
      <c r="E280" s="1"/>
      <c r="F280" s="1"/>
      <c r="G280" s="1"/>
      <c r="H280" s="1"/>
      <c r="I280" s="1"/>
      <c r="J280" s="1"/>
      <c r="K280" s="1"/>
      <c r="L280" s="1"/>
      <c r="M280" s="1"/>
      <c r="N280" s="1"/>
      <c r="O280" s="1"/>
      <c r="P280" s="1"/>
      <c r="Q280" s="1"/>
      <c r="R280" s="1"/>
      <c r="S280" s="1"/>
      <c r="T280" s="1"/>
      <c r="U280" s="1"/>
      <c r="V280" s="1"/>
      <c r="W280" s="1"/>
      <c r="X280" s="1"/>
      <c r="Y280" s="1"/>
    </row>
    <row r="281" spans="1:25" ht="9.75" customHeight="1">
      <c r="A281" s="1"/>
      <c r="B281" s="79"/>
      <c r="C281" s="145"/>
      <c r="D281" s="145"/>
      <c r="E281" s="1"/>
      <c r="F281" s="1"/>
      <c r="G281" s="1"/>
      <c r="H281" s="1"/>
      <c r="I281" s="1"/>
      <c r="J281" s="1"/>
      <c r="K281" s="1"/>
      <c r="L281" s="1"/>
      <c r="M281" s="1"/>
      <c r="N281" s="1"/>
      <c r="O281" s="1"/>
      <c r="P281" s="1"/>
      <c r="Q281" s="1"/>
      <c r="R281" s="1"/>
      <c r="S281" s="1"/>
      <c r="T281" s="1"/>
      <c r="U281" s="1"/>
      <c r="V281" s="1"/>
      <c r="W281" s="1"/>
      <c r="X281" s="1"/>
      <c r="Y281" s="1"/>
    </row>
    <row r="282" spans="1:25" ht="9.75" customHeight="1">
      <c r="A282" s="1"/>
      <c r="B282" s="79"/>
      <c r="C282" s="145"/>
      <c r="D282" s="145"/>
      <c r="E282" s="1"/>
      <c r="F282" s="1"/>
      <c r="G282" s="1"/>
      <c r="H282" s="1"/>
      <c r="I282" s="1"/>
      <c r="J282" s="1"/>
      <c r="K282" s="1"/>
      <c r="L282" s="1"/>
      <c r="M282" s="1"/>
      <c r="N282" s="1"/>
      <c r="O282" s="1"/>
      <c r="P282" s="1"/>
      <c r="Q282" s="1"/>
      <c r="R282" s="1"/>
      <c r="S282" s="1"/>
      <c r="T282" s="1"/>
      <c r="U282" s="1"/>
      <c r="V282" s="1"/>
      <c r="W282" s="1"/>
      <c r="X282" s="1"/>
      <c r="Y282" s="1"/>
    </row>
    <row r="283" spans="1:25" ht="9.75" customHeight="1">
      <c r="A283" s="1"/>
      <c r="B283" s="79"/>
      <c r="C283" s="145"/>
      <c r="D283" s="145"/>
      <c r="E283" s="1"/>
      <c r="F283" s="1"/>
      <c r="G283" s="1"/>
      <c r="H283" s="1"/>
      <c r="I283" s="1"/>
      <c r="J283" s="1"/>
      <c r="K283" s="1"/>
      <c r="L283" s="1"/>
      <c r="M283" s="1"/>
      <c r="N283" s="1"/>
      <c r="O283" s="1"/>
      <c r="P283" s="1"/>
      <c r="Q283" s="1"/>
      <c r="R283" s="1"/>
      <c r="S283" s="1"/>
      <c r="T283" s="1"/>
      <c r="U283" s="1"/>
      <c r="V283" s="1"/>
      <c r="W283" s="1"/>
      <c r="X283" s="1"/>
      <c r="Y283" s="1"/>
    </row>
    <row r="284" spans="1:25" ht="9.75" customHeight="1">
      <c r="A284" s="1"/>
      <c r="B284" s="79"/>
      <c r="C284" s="145"/>
      <c r="D284" s="145"/>
      <c r="E284" s="1"/>
      <c r="F284" s="1"/>
      <c r="G284" s="1"/>
      <c r="H284" s="1"/>
      <c r="I284" s="1"/>
      <c r="J284" s="1"/>
      <c r="K284" s="1"/>
      <c r="L284" s="1"/>
      <c r="M284" s="1"/>
      <c r="N284" s="1"/>
      <c r="O284" s="1"/>
      <c r="P284" s="1"/>
      <c r="Q284" s="1"/>
      <c r="R284" s="1"/>
      <c r="S284" s="1"/>
      <c r="T284" s="1"/>
      <c r="U284" s="1"/>
      <c r="V284" s="1"/>
      <c r="W284" s="1"/>
      <c r="X284" s="1"/>
      <c r="Y284" s="1"/>
    </row>
    <row r="285" spans="1:25" ht="9.75" customHeight="1">
      <c r="A285" s="1"/>
      <c r="B285" s="79"/>
      <c r="C285" s="145"/>
      <c r="D285" s="145"/>
      <c r="E285" s="1"/>
      <c r="F285" s="1"/>
      <c r="G285" s="1"/>
      <c r="H285" s="1"/>
      <c r="I285" s="1"/>
      <c r="J285" s="1"/>
      <c r="K285" s="1"/>
      <c r="L285" s="1"/>
      <c r="M285" s="1"/>
      <c r="N285" s="1"/>
      <c r="O285" s="1"/>
      <c r="P285" s="1"/>
      <c r="Q285" s="1"/>
      <c r="R285" s="1"/>
      <c r="S285" s="1"/>
      <c r="T285" s="1"/>
      <c r="U285" s="1"/>
      <c r="V285" s="1"/>
      <c r="W285" s="1"/>
      <c r="X285" s="1"/>
      <c r="Y285" s="1"/>
    </row>
    <row r="286" spans="1:25" ht="9.75" customHeight="1">
      <c r="A286" s="1"/>
      <c r="B286" s="79"/>
      <c r="C286" s="145"/>
      <c r="D286" s="145"/>
      <c r="E286" s="1"/>
      <c r="F286" s="1"/>
      <c r="G286" s="1"/>
      <c r="H286" s="1"/>
      <c r="I286" s="1"/>
      <c r="J286" s="1"/>
      <c r="K286" s="1"/>
      <c r="L286" s="1"/>
      <c r="M286" s="1"/>
      <c r="N286" s="1"/>
      <c r="O286" s="1"/>
      <c r="P286" s="1"/>
      <c r="Q286" s="1"/>
      <c r="R286" s="1"/>
      <c r="S286" s="1"/>
      <c r="T286" s="1"/>
      <c r="U286" s="1"/>
      <c r="V286" s="1"/>
      <c r="W286" s="1"/>
      <c r="X286" s="1"/>
      <c r="Y286" s="1"/>
    </row>
    <row r="287" spans="1:25" ht="9.75" customHeight="1">
      <c r="A287" s="1"/>
      <c r="B287" s="79"/>
      <c r="C287" s="145"/>
      <c r="D287" s="145"/>
      <c r="E287" s="1"/>
      <c r="F287" s="1"/>
      <c r="G287" s="1"/>
      <c r="H287" s="1"/>
      <c r="I287" s="1"/>
      <c r="J287" s="1"/>
      <c r="K287" s="1"/>
      <c r="L287" s="1"/>
      <c r="M287" s="1"/>
      <c r="N287" s="1"/>
      <c r="O287" s="1"/>
      <c r="P287" s="1"/>
      <c r="Q287" s="1"/>
      <c r="R287" s="1"/>
      <c r="S287" s="1"/>
      <c r="T287" s="1"/>
      <c r="U287" s="1"/>
      <c r="V287" s="1"/>
      <c r="W287" s="1"/>
      <c r="X287" s="1"/>
      <c r="Y287" s="1"/>
    </row>
    <row r="288" spans="1:25" ht="9.75" customHeight="1">
      <c r="A288" s="1"/>
      <c r="B288" s="79"/>
      <c r="C288" s="145"/>
      <c r="D288" s="145"/>
      <c r="E288" s="1"/>
      <c r="F288" s="1"/>
      <c r="G288" s="1"/>
      <c r="H288" s="1"/>
      <c r="I288" s="1"/>
      <c r="J288" s="1"/>
      <c r="K288" s="1"/>
      <c r="L288" s="1"/>
      <c r="M288" s="1"/>
      <c r="N288" s="1"/>
      <c r="O288" s="1"/>
      <c r="P288" s="1"/>
      <c r="Q288" s="1"/>
      <c r="R288" s="1"/>
      <c r="S288" s="1"/>
      <c r="T288" s="1"/>
      <c r="U288" s="1"/>
      <c r="V288" s="1"/>
      <c r="W288" s="1"/>
      <c r="X288" s="1"/>
      <c r="Y288" s="1"/>
    </row>
    <row r="289" spans="1:25" ht="9.75" customHeight="1">
      <c r="A289" s="1"/>
      <c r="B289" s="79"/>
      <c r="C289" s="145"/>
      <c r="D289" s="145"/>
      <c r="E289" s="1"/>
      <c r="F289" s="1"/>
      <c r="G289" s="1"/>
      <c r="H289" s="1"/>
      <c r="I289" s="1"/>
      <c r="J289" s="1"/>
      <c r="K289" s="1"/>
      <c r="L289" s="1"/>
      <c r="M289" s="1"/>
      <c r="N289" s="1"/>
      <c r="O289" s="1"/>
      <c r="P289" s="1"/>
      <c r="Q289" s="1"/>
      <c r="R289" s="1"/>
      <c r="S289" s="1"/>
      <c r="T289" s="1"/>
      <c r="U289" s="1"/>
      <c r="V289" s="1"/>
      <c r="W289" s="1"/>
      <c r="X289" s="1"/>
      <c r="Y289" s="1"/>
    </row>
    <row r="290" spans="1:25" ht="9.75" customHeight="1">
      <c r="A290" s="1"/>
      <c r="B290" s="79"/>
      <c r="C290" s="145"/>
      <c r="D290" s="145"/>
      <c r="E290" s="1"/>
      <c r="F290" s="1"/>
      <c r="G290" s="1"/>
      <c r="H290" s="1"/>
      <c r="I290" s="1"/>
      <c r="J290" s="1"/>
      <c r="K290" s="1"/>
      <c r="L290" s="1"/>
      <c r="M290" s="1"/>
      <c r="N290" s="1"/>
      <c r="O290" s="1"/>
      <c r="P290" s="1"/>
      <c r="Q290" s="1"/>
      <c r="R290" s="1"/>
      <c r="S290" s="1"/>
      <c r="T290" s="1"/>
      <c r="U290" s="1"/>
      <c r="V290" s="1"/>
      <c r="W290" s="1"/>
      <c r="X290" s="1"/>
      <c r="Y290" s="1"/>
    </row>
    <row r="291" spans="1:25" ht="9.75" customHeight="1">
      <c r="A291" s="1"/>
      <c r="B291" s="79"/>
      <c r="C291" s="145"/>
      <c r="D291" s="145"/>
      <c r="E291" s="1"/>
      <c r="F291" s="1"/>
      <c r="G291" s="1"/>
      <c r="H291" s="1"/>
      <c r="I291" s="1"/>
      <c r="J291" s="1"/>
      <c r="K291" s="1"/>
      <c r="L291" s="1"/>
      <c r="M291" s="1"/>
      <c r="N291" s="1"/>
      <c r="O291" s="1"/>
      <c r="P291" s="1"/>
      <c r="Q291" s="1"/>
      <c r="R291" s="1"/>
      <c r="S291" s="1"/>
      <c r="T291" s="1"/>
      <c r="U291" s="1"/>
      <c r="V291" s="1"/>
      <c r="W291" s="1"/>
      <c r="X291" s="1"/>
      <c r="Y291" s="1"/>
    </row>
    <row r="292" spans="1:25" ht="9.75" customHeight="1">
      <c r="A292" s="1"/>
      <c r="B292" s="79"/>
      <c r="C292" s="145"/>
      <c r="D292" s="145"/>
      <c r="E292" s="1"/>
      <c r="F292" s="1"/>
      <c r="G292" s="1"/>
      <c r="H292" s="1"/>
      <c r="I292" s="1"/>
      <c r="J292" s="1"/>
      <c r="K292" s="1"/>
      <c r="L292" s="1"/>
      <c r="M292" s="1"/>
      <c r="N292" s="1"/>
      <c r="O292" s="1"/>
      <c r="P292" s="1"/>
      <c r="Q292" s="1"/>
      <c r="R292" s="1"/>
      <c r="S292" s="1"/>
      <c r="T292" s="1"/>
      <c r="U292" s="1"/>
      <c r="V292" s="1"/>
      <c r="W292" s="1"/>
      <c r="X292" s="1"/>
      <c r="Y292" s="1"/>
    </row>
    <row r="293" spans="1:25" ht="9.75" customHeight="1">
      <c r="A293" s="1"/>
      <c r="B293" s="79"/>
      <c r="C293" s="145"/>
      <c r="D293" s="145"/>
      <c r="E293" s="1"/>
      <c r="F293" s="1"/>
      <c r="G293" s="1"/>
      <c r="H293" s="1"/>
      <c r="I293" s="1"/>
      <c r="J293" s="1"/>
      <c r="K293" s="1"/>
      <c r="L293" s="1"/>
      <c r="M293" s="1"/>
      <c r="N293" s="1"/>
      <c r="O293" s="1"/>
      <c r="P293" s="1"/>
      <c r="Q293" s="1"/>
      <c r="R293" s="1"/>
      <c r="S293" s="1"/>
      <c r="T293" s="1"/>
      <c r="U293" s="1"/>
      <c r="V293" s="1"/>
      <c r="W293" s="1"/>
      <c r="X293" s="1"/>
      <c r="Y293" s="1"/>
    </row>
    <row r="294" spans="1:25" ht="9.75" customHeight="1">
      <c r="A294" s="1"/>
      <c r="B294" s="79"/>
      <c r="C294" s="145"/>
      <c r="D294" s="145"/>
      <c r="E294" s="1"/>
      <c r="F294" s="1"/>
      <c r="G294" s="1"/>
      <c r="H294" s="1"/>
      <c r="I294" s="1"/>
      <c r="J294" s="1"/>
      <c r="K294" s="1"/>
      <c r="L294" s="1"/>
      <c r="M294" s="1"/>
      <c r="N294" s="1"/>
      <c r="O294" s="1"/>
      <c r="P294" s="1"/>
      <c r="Q294" s="1"/>
      <c r="R294" s="1"/>
      <c r="S294" s="1"/>
      <c r="T294" s="1"/>
      <c r="U294" s="1"/>
      <c r="V294" s="1"/>
      <c r="W294" s="1"/>
      <c r="X294" s="1"/>
      <c r="Y294" s="1"/>
    </row>
    <row r="295" spans="1:25" ht="9.75" customHeight="1">
      <c r="A295" s="1"/>
      <c r="B295" s="79"/>
      <c r="C295" s="145"/>
      <c r="D295" s="145"/>
      <c r="E295" s="1"/>
      <c r="F295" s="1"/>
      <c r="G295" s="1"/>
      <c r="H295" s="1"/>
      <c r="I295" s="1"/>
      <c r="J295" s="1"/>
      <c r="K295" s="1"/>
      <c r="L295" s="1"/>
      <c r="M295" s="1"/>
      <c r="N295" s="1"/>
      <c r="O295" s="1"/>
      <c r="P295" s="1"/>
      <c r="Q295" s="1"/>
      <c r="R295" s="1"/>
      <c r="S295" s="1"/>
      <c r="T295" s="1"/>
      <c r="U295" s="1"/>
      <c r="V295" s="1"/>
      <c r="W295" s="1"/>
      <c r="X295" s="1"/>
      <c r="Y295" s="1"/>
    </row>
    <row r="296" spans="1:25" ht="9.75" customHeight="1">
      <c r="A296" s="1"/>
      <c r="B296" s="79"/>
      <c r="C296" s="145"/>
      <c r="D296" s="145"/>
      <c r="E296" s="1"/>
      <c r="F296" s="1"/>
      <c r="G296" s="1"/>
      <c r="H296" s="1"/>
      <c r="I296" s="1"/>
      <c r="J296" s="1"/>
      <c r="K296" s="1"/>
      <c r="L296" s="1"/>
      <c r="M296" s="1"/>
      <c r="N296" s="1"/>
      <c r="O296" s="1"/>
      <c r="P296" s="1"/>
      <c r="Q296" s="1"/>
      <c r="R296" s="1"/>
      <c r="S296" s="1"/>
      <c r="T296" s="1"/>
      <c r="U296" s="1"/>
      <c r="V296" s="1"/>
      <c r="W296" s="1"/>
      <c r="X296" s="1"/>
      <c r="Y296" s="1"/>
    </row>
    <row r="297" spans="1:25" ht="9.75" customHeight="1">
      <c r="A297" s="1"/>
      <c r="B297" s="79"/>
      <c r="C297" s="145"/>
      <c r="D297" s="145"/>
      <c r="E297" s="1"/>
      <c r="F297" s="1"/>
      <c r="G297" s="1"/>
      <c r="H297" s="1"/>
      <c r="I297" s="1"/>
      <c r="J297" s="1"/>
      <c r="K297" s="1"/>
      <c r="L297" s="1"/>
      <c r="M297" s="1"/>
      <c r="N297" s="1"/>
      <c r="O297" s="1"/>
      <c r="P297" s="1"/>
      <c r="Q297" s="1"/>
      <c r="R297" s="1"/>
      <c r="S297" s="1"/>
      <c r="T297" s="1"/>
      <c r="U297" s="1"/>
      <c r="V297" s="1"/>
      <c r="W297" s="1"/>
      <c r="X297" s="1"/>
      <c r="Y297" s="1"/>
    </row>
    <row r="298" spans="1:25" ht="9.75" customHeight="1">
      <c r="A298" s="1"/>
      <c r="B298" s="79"/>
      <c r="C298" s="145"/>
      <c r="D298" s="145"/>
      <c r="E298" s="1"/>
      <c r="F298" s="1"/>
      <c r="G298" s="1"/>
      <c r="H298" s="1"/>
      <c r="I298" s="1"/>
      <c r="J298" s="1"/>
      <c r="K298" s="1"/>
      <c r="L298" s="1"/>
      <c r="M298" s="1"/>
      <c r="N298" s="1"/>
      <c r="O298" s="1"/>
      <c r="P298" s="1"/>
      <c r="Q298" s="1"/>
      <c r="R298" s="1"/>
      <c r="S298" s="1"/>
      <c r="T298" s="1"/>
      <c r="U298" s="1"/>
      <c r="V298" s="1"/>
      <c r="W298" s="1"/>
      <c r="X298" s="1"/>
      <c r="Y298" s="1"/>
    </row>
    <row r="299" spans="1:25" ht="9.75" customHeight="1">
      <c r="A299" s="1"/>
      <c r="B299" s="79"/>
      <c r="C299" s="145"/>
      <c r="D299" s="145"/>
      <c r="E299" s="1"/>
      <c r="F299" s="1"/>
      <c r="G299" s="1"/>
      <c r="H299" s="1"/>
      <c r="I299" s="1"/>
      <c r="J299" s="1"/>
      <c r="K299" s="1"/>
      <c r="L299" s="1"/>
      <c r="M299" s="1"/>
      <c r="N299" s="1"/>
      <c r="O299" s="1"/>
      <c r="P299" s="1"/>
      <c r="Q299" s="1"/>
      <c r="R299" s="1"/>
      <c r="S299" s="1"/>
      <c r="T299" s="1"/>
      <c r="U299" s="1"/>
      <c r="V299" s="1"/>
      <c r="W299" s="1"/>
      <c r="X299" s="1"/>
      <c r="Y299" s="1"/>
    </row>
    <row r="300" spans="1:25" ht="9.75" customHeight="1">
      <c r="A300" s="1"/>
      <c r="B300" s="79"/>
      <c r="C300" s="145"/>
      <c r="D300" s="145"/>
      <c r="E300" s="1"/>
      <c r="F300" s="1"/>
      <c r="G300" s="1"/>
      <c r="H300" s="1"/>
      <c r="I300" s="1"/>
      <c r="J300" s="1"/>
      <c r="K300" s="1"/>
      <c r="L300" s="1"/>
      <c r="M300" s="1"/>
      <c r="N300" s="1"/>
      <c r="O300" s="1"/>
      <c r="P300" s="1"/>
      <c r="Q300" s="1"/>
      <c r="R300" s="1"/>
      <c r="S300" s="1"/>
      <c r="T300" s="1"/>
      <c r="U300" s="1"/>
      <c r="V300" s="1"/>
      <c r="W300" s="1"/>
      <c r="X300" s="1"/>
      <c r="Y300" s="1"/>
    </row>
    <row r="301" spans="1:25" ht="9.75" customHeight="1">
      <c r="A301" s="1"/>
      <c r="B301" s="79"/>
      <c r="C301" s="145"/>
      <c r="D301" s="145"/>
      <c r="E301" s="1"/>
      <c r="F301" s="1"/>
      <c r="G301" s="1"/>
      <c r="H301" s="1"/>
      <c r="I301" s="1"/>
      <c r="J301" s="1"/>
      <c r="K301" s="1"/>
      <c r="L301" s="1"/>
      <c r="M301" s="1"/>
      <c r="N301" s="1"/>
      <c r="O301" s="1"/>
      <c r="P301" s="1"/>
      <c r="Q301" s="1"/>
      <c r="R301" s="1"/>
      <c r="S301" s="1"/>
      <c r="T301" s="1"/>
      <c r="U301" s="1"/>
      <c r="V301" s="1"/>
      <c r="W301" s="1"/>
      <c r="X301" s="1"/>
      <c r="Y301" s="1"/>
    </row>
    <row r="302" spans="1:25" ht="9.75" customHeight="1">
      <c r="A302" s="1"/>
      <c r="B302" s="79"/>
      <c r="C302" s="145"/>
      <c r="D302" s="145"/>
      <c r="E302" s="1"/>
      <c r="F302" s="1"/>
      <c r="G302" s="1"/>
      <c r="H302" s="1"/>
      <c r="I302" s="1"/>
      <c r="J302" s="1"/>
      <c r="K302" s="1"/>
      <c r="L302" s="1"/>
      <c r="M302" s="1"/>
      <c r="N302" s="1"/>
      <c r="O302" s="1"/>
      <c r="P302" s="1"/>
      <c r="Q302" s="1"/>
      <c r="R302" s="1"/>
      <c r="S302" s="1"/>
      <c r="T302" s="1"/>
      <c r="U302" s="1"/>
      <c r="V302" s="1"/>
      <c r="W302" s="1"/>
      <c r="X302" s="1"/>
      <c r="Y302" s="1"/>
    </row>
    <row r="303" spans="1:25" ht="9.75" customHeight="1">
      <c r="A303" s="1"/>
      <c r="B303" s="79"/>
      <c r="C303" s="145"/>
      <c r="D303" s="145"/>
      <c r="E303" s="1"/>
      <c r="F303" s="1"/>
      <c r="G303" s="1"/>
      <c r="H303" s="1"/>
      <c r="I303" s="1"/>
      <c r="J303" s="1"/>
      <c r="K303" s="1"/>
      <c r="L303" s="1"/>
      <c r="M303" s="1"/>
      <c r="N303" s="1"/>
      <c r="O303" s="1"/>
      <c r="P303" s="1"/>
      <c r="Q303" s="1"/>
      <c r="R303" s="1"/>
      <c r="S303" s="1"/>
      <c r="T303" s="1"/>
      <c r="U303" s="1"/>
      <c r="V303" s="1"/>
      <c r="W303" s="1"/>
      <c r="X303" s="1"/>
      <c r="Y303" s="1"/>
    </row>
    <row r="304" spans="1:25" ht="9.75" customHeight="1">
      <c r="A304" s="1"/>
      <c r="B304" s="79"/>
      <c r="C304" s="145"/>
      <c r="D304" s="145"/>
      <c r="E304" s="1"/>
      <c r="F304" s="1"/>
      <c r="G304" s="1"/>
      <c r="H304" s="1"/>
      <c r="I304" s="1"/>
      <c r="J304" s="1"/>
      <c r="K304" s="1"/>
      <c r="L304" s="1"/>
      <c r="M304" s="1"/>
      <c r="N304" s="1"/>
      <c r="O304" s="1"/>
      <c r="P304" s="1"/>
      <c r="Q304" s="1"/>
      <c r="R304" s="1"/>
      <c r="S304" s="1"/>
      <c r="T304" s="1"/>
      <c r="U304" s="1"/>
      <c r="V304" s="1"/>
      <c r="W304" s="1"/>
      <c r="X304" s="1"/>
      <c r="Y304" s="1"/>
    </row>
    <row r="305" spans="1:25" ht="9.75" customHeight="1">
      <c r="A305" s="1"/>
      <c r="B305" s="79"/>
      <c r="C305" s="145"/>
      <c r="D305" s="145"/>
      <c r="E305" s="1"/>
      <c r="F305" s="1"/>
      <c r="G305" s="1"/>
      <c r="H305" s="1"/>
      <c r="I305" s="1"/>
      <c r="J305" s="1"/>
      <c r="K305" s="1"/>
      <c r="L305" s="1"/>
      <c r="M305" s="1"/>
      <c r="N305" s="1"/>
      <c r="O305" s="1"/>
      <c r="P305" s="1"/>
      <c r="Q305" s="1"/>
      <c r="R305" s="1"/>
      <c r="S305" s="1"/>
      <c r="T305" s="1"/>
      <c r="U305" s="1"/>
      <c r="V305" s="1"/>
      <c r="W305" s="1"/>
      <c r="X305" s="1"/>
      <c r="Y305" s="1"/>
    </row>
    <row r="306" spans="1:25" ht="9.75" customHeight="1">
      <c r="A306" s="1"/>
      <c r="B306" s="79"/>
      <c r="C306" s="145"/>
      <c r="D306" s="145"/>
      <c r="E306" s="1"/>
      <c r="F306" s="1"/>
      <c r="G306" s="1"/>
      <c r="H306" s="1"/>
      <c r="I306" s="1"/>
      <c r="J306" s="1"/>
      <c r="K306" s="1"/>
      <c r="L306" s="1"/>
      <c r="M306" s="1"/>
      <c r="N306" s="1"/>
      <c r="O306" s="1"/>
      <c r="P306" s="1"/>
      <c r="Q306" s="1"/>
      <c r="R306" s="1"/>
      <c r="S306" s="1"/>
      <c r="T306" s="1"/>
      <c r="U306" s="1"/>
      <c r="V306" s="1"/>
      <c r="W306" s="1"/>
      <c r="X306" s="1"/>
      <c r="Y306" s="1"/>
    </row>
    <row r="307" spans="1:25" ht="9.75" customHeight="1">
      <c r="A307" s="1"/>
      <c r="B307" s="79"/>
      <c r="C307" s="145"/>
      <c r="D307" s="145"/>
      <c r="E307" s="1"/>
      <c r="F307" s="1"/>
      <c r="G307" s="1"/>
      <c r="H307" s="1"/>
      <c r="I307" s="1"/>
      <c r="J307" s="1"/>
      <c r="K307" s="1"/>
      <c r="L307" s="1"/>
      <c r="M307" s="1"/>
      <c r="N307" s="1"/>
      <c r="O307" s="1"/>
      <c r="P307" s="1"/>
      <c r="Q307" s="1"/>
      <c r="R307" s="1"/>
      <c r="S307" s="1"/>
      <c r="T307" s="1"/>
      <c r="U307" s="1"/>
      <c r="V307" s="1"/>
      <c r="W307" s="1"/>
      <c r="X307" s="1"/>
      <c r="Y307" s="1"/>
    </row>
    <row r="308" spans="1:25" ht="9.75" customHeight="1">
      <c r="A308" s="1"/>
      <c r="B308" s="79"/>
      <c r="C308" s="145"/>
      <c r="D308" s="145"/>
      <c r="E308" s="1"/>
      <c r="F308" s="1"/>
      <c r="G308" s="1"/>
      <c r="H308" s="1"/>
      <c r="I308" s="1"/>
      <c r="J308" s="1"/>
      <c r="K308" s="1"/>
      <c r="L308" s="1"/>
      <c r="M308" s="1"/>
      <c r="N308" s="1"/>
      <c r="O308" s="1"/>
      <c r="P308" s="1"/>
      <c r="Q308" s="1"/>
      <c r="R308" s="1"/>
      <c r="S308" s="1"/>
      <c r="T308" s="1"/>
      <c r="U308" s="1"/>
      <c r="V308" s="1"/>
      <c r="W308" s="1"/>
      <c r="X308" s="1"/>
      <c r="Y308" s="1"/>
    </row>
    <row r="309" spans="1:25" ht="9.75" customHeight="1">
      <c r="A309" s="1"/>
      <c r="B309" s="79"/>
      <c r="C309" s="145"/>
      <c r="D309" s="145"/>
      <c r="E309" s="1"/>
      <c r="F309" s="1"/>
      <c r="G309" s="1"/>
      <c r="H309" s="1"/>
      <c r="I309" s="1"/>
      <c r="J309" s="1"/>
      <c r="K309" s="1"/>
      <c r="L309" s="1"/>
      <c r="M309" s="1"/>
      <c r="N309" s="1"/>
      <c r="O309" s="1"/>
      <c r="P309" s="1"/>
      <c r="Q309" s="1"/>
      <c r="R309" s="1"/>
      <c r="S309" s="1"/>
      <c r="T309" s="1"/>
      <c r="U309" s="1"/>
      <c r="V309" s="1"/>
      <c r="W309" s="1"/>
      <c r="X309" s="1"/>
      <c r="Y309" s="1"/>
    </row>
    <row r="310" spans="1:25" ht="9.75" customHeight="1">
      <c r="A310" s="1"/>
      <c r="B310" s="79"/>
      <c r="C310" s="145"/>
      <c r="D310" s="145"/>
      <c r="E310" s="1"/>
      <c r="F310" s="1"/>
      <c r="G310" s="1"/>
      <c r="H310" s="1"/>
      <c r="I310" s="1"/>
      <c r="J310" s="1"/>
      <c r="K310" s="1"/>
      <c r="L310" s="1"/>
      <c r="M310" s="1"/>
      <c r="N310" s="1"/>
      <c r="O310" s="1"/>
      <c r="P310" s="1"/>
      <c r="Q310" s="1"/>
      <c r="R310" s="1"/>
      <c r="S310" s="1"/>
      <c r="T310" s="1"/>
      <c r="U310" s="1"/>
      <c r="V310" s="1"/>
      <c r="W310" s="1"/>
      <c r="X310" s="1"/>
      <c r="Y310" s="1"/>
    </row>
    <row r="311" spans="1:25" ht="9.75" customHeight="1">
      <c r="A311" s="1"/>
      <c r="B311" s="79"/>
      <c r="C311" s="145"/>
      <c r="D311" s="145"/>
      <c r="E311" s="1"/>
      <c r="F311" s="1"/>
      <c r="G311" s="1"/>
      <c r="H311" s="1"/>
      <c r="I311" s="1"/>
      <c r="J311" s="1"/>
      <c r="K311" s="1"/>
      <c r="L311" s="1"/>
      <c r="M311" s="1"/>
      <c r="N311" s="1"/>
      <c r="O311" s="1"/>
      <c r="P311" s="1"/>
      <c r="Q311" s="1"/>
      <c r="R311" s="1"/>
      <c r="S311" s="1"/>
      <c r="T311" s="1"/>
      <c r="U311" s="1"/>
      <c r="V311" s="1"/>
      <c r="W311" s="1"/>
      <c r="X311" s="1"/>
      <c r="Y311" s="1"/>
    </row>
    <row r="312" spans="1:25" ht="9.75" customHeight="1">
      <c r="A312" s="1"/>
      <c r="B312" s="79"/>
      <c r="C312" s="145"/>
      <c r="D312" s="145"/>
      <c r="E312" s="1"/>
      <c r="F312" s="1"/>
      <c r="G312" s="1"/>
      <c r="H312" s="1"/>
      <c r="I312" s="1"/>
      <c r="J312" s="1"/>
      <c r="K312" s="1"/>
      <c r="L312" s="1"/>
      <c r="M312" s="1"/>
      <c r="N312" s="1"/>
      <c r="O312" s="1"/>
      <c r="P312" s="1"/>
      <c r="Q312" s="1"/>
      <c r="R312" s="1"/>
      <c r="S312" s="1"/>
      <c r="T312" s="1"/>
      <c r="U312" s="1"/>
      <c r="V312" s="1"/>
      <c r="W312" s="1"/>
      <c r="X312" s="1"/>
      <c r="Y312" s="1"/>
    </row>
    <row r="313" spans="1:25" ht="9.75" customHeight="1">
      <c r="A313" s="1"/>
      <c r="B313" s="79"/>
      <c r="C313" s="145"/>
      <c r="D313" s="145"/>
      <c r="E313" s="1"/>
      <c r="F313" s="1"/>
      <c r="G313" s="1"/>
      <c r="H313" s="1"/>
      <c r="I313" s="1"/>
      <c r="J313" s="1"/>
      <c r="K313" s="1"/>
      <c r="L313" s="1"/>
      <c r="M313" s="1"/>
      <c r="N313" s="1"/>
      <c r="O313" s="1"/>
      <c r="P313" s="1"/>
      <c r="Q313" s="1"/>
      <c r="R313" s="1"/>
      <c r="S313" s="1"/>
      <c r="T313" s="1"/>
      <c r="U313" s="1"/>
      <c r="V313" s="1"/>
      <c r="W313" s="1"/>
      <c r="X313" s="1"/>
      <c r="Y313" s="1"/>
    </row>
    <row r="314" spans="1:25" ht="9.75" customHeight="1">
      <c r="A314" s="1"/>
      <c r="B314" s="79"/>
      <c r="C314" s="145"/>
      <c r="D314" s="145"/>
      <c r="E314" s="1"/>
      <c r="F314" s="1"/>
      <c r="G314" s="1"/>
      <c r="H314" s="1"/>
      <c r="I314" s="1"/>
      <c r="J314" s="1"/>
      <c r="K314" s="1"/>
      <c r="L314" s="1"/>
      <c r="M314" s="1"/>
      <c r="N314" s="1"/>
      <c r="O314" s="1"/>
      <c r="P314" s="1"/>
      <c r="Q314" s="1"/>
      <c r="R314" s="1"/>
      <c r="S314" s="1"/>
      <c r="T314" s="1"/>
      <c r="U314" s="1"/>
      <c r="V314" s="1"/>
      <c r="W314" s="1"/>
      <c r="X314" s="1"/>
      <c r="Y314" s="1"/>
    </row>
    <row r="315" spans="1:25" ht="9.75" customHeight="1">
      <c r="A315" s="1"/>
      <c r="B315" s="79"/>
      <c r="C315" s="145"/>
      <c r="D315" s="145"/>
      <c r="E315" s="1"/>
      <c r="F315" s="1"/>
      <c r="G315" s="1"/>
      <c r="H315" s="1"/>
      <c r="I315" s="1"/>
      <c r="J315" s="1"/>
      <c r="K315" s="1"/>
      <c r="L315" s="1"/>
      <c r="M315" s="1"/>
      <c r="N315" s="1"/>
      <c r="O315" s="1"/>
      <c r="P315" s="1"/>
      <c r="Q315" s="1"/>
      <c r="R315" s="1"/>
      <c r="S315" s="1"/>
      <c r="T315" s="1"/>
      <c r="U315" s="1"/>
      <c r="V315" s="1"/>
      <c r="W315" s="1"/>
      <c r="X315" s="1"/>
      <c r="Y315" s="1"/>
    </row>
    <row r="316" spans="1:25" ht="9.75" customHeight="1">
      <c r="A316" s="1"/>
      <c r="B316" s="79"/>
      <c r="C316" s="145"/>
      <c r="D316" s="145"/>
      <c r="E316" s="1"/>
      <c r="F316" s="1"/>
      <c r="G316" s="1"/>
      <c r="H316" s="1"/>
      <c r="I316" s="1"/>
      <c r="J316" s="1"/>
      <c r="K316" s="1"/>
      <c r="L316" s="1"/>
      <c r="M316" s="1"/>
      <c r="N316" s="1"/>
      <c r="O316" s="1"/>
      <c r="P316" s="1"/>
      <c r="Q316" s="1"/>
      <c r="R316" s="1"/>
      <c r="S316" s="1"/>
      <c r="T316" s="1"/>
      <c r="U316" s="1"/>
      <c r="V316" s="1"/>
      <c r="W316" s="1"/>
      <c r="X316" s="1"/>
      <c r="Y316" s="1"/>
    </row>
    <row r="317" spans="1:25" ht="9.75" customHeight="1">
      <c r="A317" s="1"/>
      <c r="B317" s="79"/>
      <c r="C317" s="145"/>
      <c r="D317" s="145"/>
      <c r="E317" s="1"/>
      <c r="F317" s="1"/>
      <c r="G317" s="1"/>
      <c r="H317" s="1"/>
      <c r="I317" s="1"/>
      <c r="J317" s="1"/>
      <c r="K317" s="1"/>
      <c r="L317" s="1"/>
      <c r="M317" s="1"/>
      <c r="N317" s="1"/>
      <c r="O317" s="1"/>
      <c r="P317" s="1"/>
      <c r="Q317" s="1"/>
      <c r="R317" s="1"/>
      <c r="S317" s="1"/>
      <c r="T317" s="1"/>
      <c r="U317" s="1"/>
      <c r="V317" s="1"/>
      <c r="W317" s="1"/>
      <c r="X317" s="1"/>
      <c r="Y317" s="1"/>
    </row>
    <row r="318" spans="1:25" ht="9.75" customHeight="1">
      <c r="A318" s="1"/>
      <c r="B318" s="79"/>
      <c r="C318" s="145"/>
      <c r="D318" s="145"/>
      <c r="E318" s="1"/>
      <c r="F318" s="1"/>
      <c r="G318" s="1"/>
      <c r="H318" s="1"/>
      <c r="I318" s="1"/>
      <c r="J318" s="1"/>
      <c r="K318" s="1"/>
      <c r="L318" s="1"/>
      <c r="M318" s="1"/>
      <c r="N318" s="1"/>
      <c r="O318" s="1"/>
      <c r="P318" s="1"/>
      <c r="Q318" s="1"/>
      <c r="R318" s="1"/>
      <c r="S318" s="1"/>
      <c r="T318" s="1"/>
      <c r="U318" s="1"/>
      <c r="V318" s="1"/>
      <c r="W318" s="1"/>
      <c r="X318" s="1"/>
      <c r="Y318" s="1"/>
    </row>
    <row r="319" spans="1:25" ht="9.75" customHeight="1">
      <c r="A319" s="1"/>
      <c r="B319" s="79"/>
      <c r="C319" s="145"/>
      <c r="D319" s="145"/>
      <c r="E319" s="1"/>
      <c r="F319" s="1"/>
      <c r="G319" s="1"/>
      <c r="H319" s="1"/>
      <c r="I319" s="1"/>
      <c r="J319" s="1"/>
      <c r="K319" s="1"/>
      <c r="L319" s="1"/>
      <c r="M319" s="1"/>
      <c r="N319" s="1"/>
      <c r="O319" s="1"/>
      <c r="P319" s="1"/>
      <c r="Q319" s="1"/>
      <c r="R319" s="1"/>
      <c r="S319" s="1"/>
      <c r="T319" s="1"/>
      <c r="U319" s="1"/>
      <c r="V319" s="1"/>
      <c r="W319" s="1"/>
      <c r="X319" s="1"/>
      <c r="Y319" s="1"/>
    </row>
    <row r="320" spans="1:25" ht="9.75" customHeight="1">
      <c r="A320" s="1"/>
      <c r="B320" s="79"/>
      <c r="C320" s="145"/>
      <c r="D320" s="145"/>
      <c r="E320" s="1"/>
      <c r="F320" s="1"/>
      <c r="G320" s="1"/>
      <c r="H320" s="1"/>
      <c r="I320" s="1"/>
      <c r="J320" s="1"/>
      <c r="K320" s="1"/>
      <c r="L320" s="1"/>
      <c r="M320" s="1"/>
      <c r="N320" s="1"/>
      <c r="O320" s="1"/>
      <c r="P320" s="1"/>
      <c r="Q320" s="1"/>
      <c r="R320" s="1"/>
      <c r="S320" s="1"/>
      <c r="T320" s="1"/>
      <c r="U320" s="1"/>
      <c r="V320" s="1"/>
      <c r="W320" s="1"/>
      <c r="X320" s="1"/>
      <c r="Y320" s="1"/>
    </row>
    <row r="321" spans="1:25" ht="9.75" customHeight="1">
      <c r="A321" s="1"/>
      <c r="B321" s="79"/>
      <c r="C321" s="145"/>
      <c r="D321" s="145"/>
      <c r="E321" s="1"/>
      <c r="F321" s="1"/>
      <c r="G321" s="1"/>
      <c r="H321" s="1"/>
      <c r="I321" s="1"/>
      <c r="J321" s="1"/>
      <c r="K321" s="1"/>
      <c r="L321" s="1"/>
      <c r="M321" s="1"/>
      <c r="N321" s="1"/>
      <c r="O321" s="1"/>
      <c r="P321" s="1"/>
      <c r="Q321" s="1"/>
      <c r="R321" s="1"/>
      <c r="S321" s="1"/>
      <c r="T321" s="1"/>
      <c r="U321" s="1"/>
      <c r="V321" s="1"/>
      <c r="W321" s="1"/>
      <c r="X321" s="1"/>
      <c r="Y321" s="1"/>
    </row>
    <row r="322" spans="1:25" ht="9.75" customHeight="1">
      <c r="A322" s="1"/>
      <c r="B322" s="79"/>
      <c r="C322" s="145"/>
      <c r="D322" s="145"/>
      <c r="E322" s="1"/>
      <c r="F322" s="1"/>
      <c r="G322" s="1"/>
      <c r="H322" s="1"/>
      <c r="I322" s="1"/>
      <c r="J322" s="1"/>
      <c r="K322" s="1"/>
      <c r="L322" s="1"/>
      <c r="M322" s="1"/>
      <c r="N322" s="1"/>
      <c r="O322" s="1"/>
      <c r="P322" s="1"/>
      <c r="Q322" s="1"/>
      <c r="R322" s="1"/>
      <c r="S322" s="1"/>
      <c r="T322" s="1"/>
      <c r="U322" s="1"/>
      <c r="V322" s="1"/>
      <c r="W322" s="1"/>
      <c r="X322" s="1"/>
      <c r="Y322" s="1"/>
    </row>
    <row r="323" spans="1:25" ht="9.75" customHeight="1">
      <c r="A323" s="1"/>
      <c r="B323" s="79"/>
      <c r="C323" s="145"/>
      <c r="D323" s="145"/>
      <c r="E323" s="1"/>
      <c r="F323" s="1"/>
      <c r="G323" s="1"/>
      <c r="H323" s="1"/>
      <c r="I323" s="1"/>
      <c r="J323" s="1"/>
      <c r="K323" s="1"/>
      <c r="L323" s="1"/>
      <c r="M323" s="1"/>
      <c r="N323" s="1"/>
      <c r="O323" s="1"/>
      <c r="P323" s="1"/>
      <c r="Q323" s="1"/>
      <c r="R323" s="1"/>
      <c r="S323" s="1"/>
      <c r="T323" s="1"/>
      <c r="U323" s="1"/>
      <c r="V323" s="1"/>
      <c r="W323" s="1"/>
      <c r="X323" s="1"/>
      <c r="Y323" s="1"/>
    </row>
    <row r="324" spans="1:25" ht="9.75" customHeight="1">
      <c r="A324" s="1"/>
      <c r="B324" s="79"/>
      <c r="C324" s="145"/>
      <c r="D324" s="145"/>
      <c r="E324" s="1"/>
      <c r="F324" s="1"/>
      <c r="G324" s="1"/>
      <c r="H324" s="1"/>
      <c r="I324" s="1"/>
      <c r="J324" s="1"/>
      <c r="K324" s="1"/>
      <c r="L324" s="1"/>
      <c r="M324" s="1"/>
      <c r="N324" s="1"/>
      <c r="O324" s="1"/>
      <c r="P324" s="1"/>
      <c r="Q324" s="1"/>
      <c r="R324" s="1"/>
      <c r="S324" s="1"/>
      <c r="T324" s="1"/>
      <c r="U324" s="1"/>
      <c r="V324" s="1"/>
      <c r="W324" s="1"/>
      <c r="X324" s="1"/>
      <c r="Y324" s="1"/>
    </row>
    <row r="325" spans="1:25" ht="9.75" customHeight="1">
      <c r="A325" s="1"/>
      <c r="B325" s="79"/>
      <c r="C325" s="145"/>
      <c r="D325" s="145"/>
      <c r="E325" s="1"/>
      <c r="F325" s="1"/>
      <c r="G325" s="1"/>
      <c r="H325" s="1"/>
      <c r="I325" s="1"/>
      <c r="J325" s="1"/>
      <c r="K325" s="1"/>
      <c r="L325" s="1"/>
      <c r="M325" s="1"/>
      <c r="N325" s="1"/>
      <c r="O325" s="1"/>
      <c r="P325" s="1"/>
      <c r="Q325" s="1"/>
      <c r="R325" s="1"/>
      <c r="S325" s="1"/>
      <c r="T325" s="1"/>
      <c r="U325" s="1"/>
      <c r="V325" s="1"/>
      <c r="W325" s="1"/>
      <c r="X325" s="1"/>
      <c r="Y325" s="1"/>
    </row>
    <row r="326" spans="1:25" ht="9.75" customHeight="1">
      <c r="A326" s="1"/>
      <c r="B326" s="79"/>
      <c r="C326" s="145"/>
      <c r="D326" s="145"/>
      <c r="E326" s="1"/>
      <c r="F326" s="1"/>
      <c r="G326" s="1"/>
      <c r="H326" s="1"/>
      <c r="I326" s="1"/>
      <c r="J326" s="1"/>
      <c r="K326" s="1"/>
      <c r="L326" s="1"/>
      <c r="M326" s="1"/>
      <c r="N326" s="1"/>
      <c r="O326" s="1"/>
      <c r="P326" s="1"/>
      <c r="Q326" s="1"/>
      <c r="R326" s="1"/>
      <c r="S326" s="1"/>
      <c r="T326" s="1"/>
      <c r="U326" s="1"/>
      <c r="V326" s="1"/>
      <c r="W326" s="1"/>
      <c r="X326" s="1"/>
      <c r="Y326" s="1"/>
    </row>
    <row r="327" spans="1:25" ht="9.75" customHeight="1">
      <c r="A327" s="1"/>
      <c r="B327" s="79"/>
      <c r="C327" s="145"/>
      <c r="D327" s="145"/>
      <c r="E327" s="1"/>
      <c r="F327" s="1"/>
      <c r="G327" s="1"/>
      <c r="H327" s="1"/>
      <c r="I327" s="1"/>
      <c r="J327" s="1"/>
      <c r="K327" s="1"/>
      <c r="L327" s="1"/>
      <c r="M327" s="1"/>
      <c r="N327" s="1"/>
      <c r="O327" s="1"/>
      <c r="P327" s="1"/>
      <c r="Q327" s="1"/>
      <c r="R327" s="1"/>
      <c r="S327" s="1"/>
      <c r="T327" s="1"/>
      <c r="U327" s="1"/>
      <c r="V327" s="1"/>
      <c r="W327" s="1"/>
      <c r="X327" s="1"/>
      <c r="Y327" s="1"/>
    </row>
    <row r="328" spans="1:25" ht="9.75" customHeight="1">
      <c r="A328" s="1"/>
      <c r="B328" s="79"/>
      <c r="C328" s="145"/>
      <c r="D328" s="145"/>
      <c r="E328" s="1"/>
      <c r="F328" s="1"/>
      <c r="G328" s="1"/>
      <c r="H328" s="1"/>
      <c r="I328" s="1"/>
      <c r="J328" s="1"/>
      <c r="K328" s="1"/>
      <c r="L328" s="1"/>
      <c r="M328" s="1"/>
      <c r="N328" s="1"/>
      <c r="O328" s="1"/>
      <c r="P328" s="1"/>
      <c r="Q328" s="1"/>
      <c r="R328" s="1"/>
      <c r="S328" s="1"/>
      <c r="T328" s="1"/>
      <c r="U328" s="1"/>
      <c r="V328" s="1"/>
      <c r="W328" s="1"/>
      <c r="X328" s="1"/>
      <c r="Y328" s="1"/>
    </row>
    <row r="329" spans="1:25" ht="9.75" customHeight="1">
      <c r="A329" s="1"/>
      <c r="B329" s="79"/>
      <c r="C329" s="145"/>
      <c r="D329" s="145"/>
      <c r="E329" s="1"/>
      <c r="F329" s="1"/>
      <c r="G329" s="1"/>
      <c r="H329" s="1"/>
      <c r="I329" s="1"/>
      <c r="J329" s="1"/>
      <c r="K329" s="1"/>
      <c r="L329" s="1"/>
      <c r="M329" s="1"/>
      <c r="N329" s="1"/>
      <c r="O329" s="1"/>
      <c r="P329" s="1"/>
      <c r="Q329" s="1"/>
      <c r="R329" s="1"/>
      <c r="S329" s="1"/>
      <c r="T329" s="1"/>
      <c r="U329" s="1"/>
      <c r="V329" s="1"/>
      <c r="W329" s="1"/>
      <c r="X329" s="1"/>
      <c r="Y329" s="1"/>
    </row>
    <row r="330" spans="1:25" ht="9.75" customHeight="1">
      <c r="A330" s="1"/>
      <c r="B330" s="79"/>
      <c r="C330" s="145"/>
      <c r="D330" s="145"/>
      <c r="E330" s="1"/>
      <c r="F330" s="1"/>
      <c r="G330" s="1"/>
      <c r="H330" s="1"/>
      <c r="I330" s="1"/>
      <c r="J330" s="1"/>
      <c r="K330" s="1"/>
      <c r="L330" s="1"/>
      <c r="M330" s="1"/>
      <c r="N330" s="1"/>
      <c r="O330" s="1"/>
      <c r="P330" s="1"/>
      <c r="Q330" s="1"/>
      <c r="R330" s="1"/>
      <c r="S330" s="1"/>
      <c r="T330" s="1"/>
      <c r="U330" s="1"/>
      <c r="V330" s="1"/>
      <c r="W330" s="1"/>
      <c r="X330" s="1"/>
      <c r="Y330" s="1"/>
    </row>
    <row r="331" spans="1:25" ht="9.75" customHeight="1">
      <c r="A331" s="1"/>
      <c r="B331" s="79"/>
      <c r="C331" s="145"/>
      <c r="D331" s="145"/>
      <c r="E331" s="1"/>
      <c r="F331" s="1"/>
      <c r="G331" s="1"/>
      <c r="H331" s="1"/>
      <c r="I331" s="1"/>
      <c r="J331" s="1"/>
      <c r="K331" s="1"/>
      <c r="L331" s="1"/>
      <c r="M331" s="1"/>
      <c r="N331" s="1"/>
      <c r="O331" s="1"/>
      <c r="P331" s="1"/>
      <c r="Q331" s="1"/>
      <c r="R331" s="1"/>
      <c r="S331" s="1"/>
      <c r="T331" s="1"/>
      <c r="U331" s="1"/>
      <c r="V331" s="1"/>
      <c r="W331" s="1"/>
      <c r="X331" s="1"/>
      <c r="Y331" s="1"/>
    </row>
    <row r="332" spans="1:25" ht="9.75" customHeight="1">
      <c r="A332" s="1"/>
      <c r="B332" s="79"/>
      <c r="C332" s="145"/>
      <c r="D332" s="145"/>
      <c r="E332" s="1"/>
      <c r="F332" s="1"/>
      <c r="G332" s="1"/>
      <c r="H332" s="1"/>
      <c r="I332" s="1"/>
      <c r="J332" s="1"/>
      <c r="K332" s="1"/>
      <c r="L332" s="1"/>
      <c r="M332" s="1"/>
      <c r="N332" s="1"/>
      <c r="O332" s="1"/>
      <c r="P332" s="1"/>
      <c r="Q332" s="1"/>
      <c r="R332" s="1"/>
      <c r="S332" s="1"/>
      <c r="T332" s="1"/>
      <c r="U332" s="1"/>
      <c r="V332" s="1"/>
      <c r="W332" s="1"/>
      <c r="X332" s="1"/>
      <c r="Y332" s="1"/>
    </row>
    <row r="333" spans="1:25" ht="9.75" customHeight="1">
      <c r="A333" s="1"/>
      <c r="B333" s="79"/>
      <c r="C333" s="145"/>
      <c r="D333" s="145"/>
      <c r="E333" s="1"/>
      <c r="F333" s="1"/>
      <c r="G333" s="1"/>
      <c r="H333" s="1"/>
      <c r="I333" s="1"/>
      <c r="J333" s="1"/>
      <c r="K333" s="1"/>
      <c r="L333" s="1"/>
      <c r="M333" s="1"/>
      <c r="N333" s="1"/>
      <c r="O333" s="1"/>
      <c r="P333" s="1"/>
      <c r="Q333" s="1"/>
      <c r="R333" s="1"/>
      <c r="S333" s="1"/>
      <c r="T333" s="1"/>
      <c r="U333" s="1"/>
      <c r="V333" s="1"/>
      <c r="W333" s="1"/>
      <c r="X333" s="1"/>
      <c r="Y333" s="1"/>
    </row>
    <row r="334" spans="1:25" ht="9.75" customHeight="1">
      <c r="A334" s="1"/>
      <c r="B334" s="79"/>
      <c r="C334" s="145"/>
      <c r="D334" s="145"/>
      <c r="E334" s="1"/>
      <c r="F334" s="1"/>
      <c r="G334" s="1"/>
      <c r="H334" s="1"/>
      <c r="I334" s="1"/>
      <c r="J334" s="1"/>
      <c r="K334" s="1"/>
      <c r="L334" s="1"/>
      <c r="M334" s="1"/>
      <c r="N334" s="1"/>
      <c r="O334" s="1"/>
      <c r="P334" s="1"/>
      <c r="Q334" s="1"/>
      <c r="R334" s="1"/>
      <c r="S334" s="1"/>
      <c r="T334" s="1"/>
      <c r="U334" s="1"/>
      <c r="V334" s="1"/>
      <c r="W334" s="1"/>
      <c r="X334" s="1"/>
      <c r="Y334" s="1"/>
    </row>
    <row r="335" spans="1:25" ht="9.75" customHeight="1">
      <c r="A335" s="1"/>
      <c r="B335" s="79"/>
      <c r="C335" s="145"/>
      <c r="D335" s="145"/>
      <c r="E335" s="1"/>
      <c r="F335" s="1"/>
      <c r="G335" s="1"/>
      <c r="H335" s="1"/>
      <c r="I335" s="1"/>
      <c r="J335" s="1"/>
      <c r="K335" s="1"/>
      <c r="L335" s="1"/>
      <c r="M335" s="1"/>
      <c r="N335" s="1"/>
      <c r="O335" s="1"/>
      <c r="P335" s="1"/>
      <c r="Q335" s="1"/>
      <c r="R335" s="1"/>
      <c r="S335" s="1"/>
      <c r="T335" s="1"/>
      <c r="U335" s="1"/>
      <c r="V335" s="1"/>
      <c r="W335" s="1"/>
      <c r="X335" s="1"/>
      <c r="Y335" s="1"/>
    </row>
    <row r="336" spans="1:25" ht="9.75" customHeight="1">
      <c r="A336" s="1"/>
      <c r="B336" s="79"/>
      <c r="C336" s="145"/>
      <c r="D336" s="145"/>
      <c r="E336" s="1"/>
      <c r="F336" s="1"/>
      <c r="G336" s="1"/>
      <c r="H336" s="1"/>
      <c r="I336" s="1"/>
      <c r="J336" s="1"/>
      <c r="K336" s="1"/>
      <c r="L336" s="1"/>
      <c r="M336" s="1"/>
      <c r="N336" s="1"/>
      <c r="O336" s="1"/>
      <c r="P336" s="1"/>
      <c r="Q336" s="1"/>
      <c r="R336" s="1"/>
      <c r="S336" s="1"/>
      <c r="T336" s="1"/>
      <c r="U336" s="1"/>
      <c r="V336" s="1"/>
      <c r="W336" s="1"/>
      <c r="X336" s="1"/>
      <c r="Y336" s="1"/>
    </row>
    <row r="337" spans="1:25" ht="9.75" customHeight="1">
      <c r="A337" s="1"/>
      <c r="B337" s="79"/>
      <c r="C337" s="145"/>
      <c r="D337" s="145"/>
      <c r="E337" s="1"/>
      <c r="F337" s="1"/>
      <c r="G337" s="1"/>
      <c r="H337" s="1"/>
      <c r="I337" s="1"/>
      <c r="J337" s="1"/>
      <c r="K337" s="1"/>
      <c r="L337" s="1"/>
      <c r="M337" s="1"/>
      <c r="N337" s="1"/>
      <c r="O337" s="1"/>
      <c r="P337" s="1"/>
      <c r="Q337" s="1"/>
      <c r="R337" s="1"/>
      <c r="S337" s="1"/>
      <c r="T337" s="1"/>
      <c r="U337" s="1"/>
      <c r="V337" s="1"/>
      <c r="W337" s="1"/>
      <c r="X337" s="1"/>
      <c r="Y337" s="1"/>
    </row>
    <row r="338" spans="1:25" ht="9.75" customHeight="1">
      <c r="A338" s="1"/>
      <c r="B338" s="79"/>
      <c r="C338" s="145"/>
      <c r="D338" s="145"/>
      <c r="E338" s="1"/>
      <c r="F338" s="1"/>
      <c r="G338" s="1"/>
      <c r="H338" s="1"/>
      <c r="I338" s="1"/>
      <c r="J338" s="1"/>
      <c r="K338" s="1"/>
      <c r="L338" s="1"/>
      <c r="M338" s="1"/>
      <c r="N338" s="1"/>
      <c r="O338" s="1"/>
      <c r="P338" s="1"/>
      <c r="Q338" s="1"/>
      <c r="R338" s="1"/>
      <c r="S338" s="1"/>
      <c r="T338" s="1"/>
      <c r="U338" s="1"/>
      <c r="V338" s="1"/>
      <c r="W338" s="1"/>
      <c r="X338" s="1"/>
      <c r="Y338" s="1"/>
    </row>
    <row r="339" spans="1:25" ht="9.75" customHeight="1">
      <c r="A339" s="1"/>
      <c r="B339" s="79"/>
      <c r="C339" s="145"/>
      <c r="D339" s="145"/>
      <c r="E339" s="1"/>
      <c r="F339" s="1"/>
      <c r="G339" s="1"/>
      <c r="H339" s="1"/>
      <c r="I339" s="1"/>
      <c r="J339" s="1"/>
      <c r="K339" s="1"/>
      <c r="L339" s="1"/>
      <c r="M339" s="1"/>
      <c r="N339" s="1"/>
      <c r="O339" s="1"/>
      <c r="P339" s="1"/>
      <c r="Q339" s="1"/>
      <c r="R339" s="1"/>
      <c r="S339" s="1"/>
      <c r="T339" s="1"/>
      <c r="U339" s="1"/>
      <c r="V339" s="1"/>
      <c r="W339" s="1"/>
      <c r="X339" s="1"/>
      <c r="Y339" s="1"/>
    </row>
    <row r="340" spans="1:25" ht="9.75" customHeight="1">
      <c r="A340" s="1"/>
      <c r="B340" s="79"/>
      <c r="C340" s="145"/>
      <c r="D340" s="145"/>
      <c r="E340" s="1"/>
      <c r="F340" s="1"/>
      <c r="G340" s="1"/>
      <c r="H340" s="1"/>
      <c r="I340" s="1"/>
      <c r="J340" s="1"/>
      <c r="K340" s="1"/>
      <c r="L340" s="1"/>
      <c r="M340" s="1"/>
      <c r="N340" s="1"/>
      <c r="O340" s="1"/>
      <c r="P340" s="1"/>
      <c r="Q340" s="1"/>
      <c r="R340" s="1"/>
      <c r="S340" s="1"/>
      <c r="T340" s="1"/>
      <c r="U340" s="1"/>
      <c r="V340" s="1"/>
      <c r="W340" s="1"/>
      <c r="X340" s="1"/>
      <c r="Y340" s="1"/>
    </row>
    <row r="341" spans="1:25" ht="9.75" customHeight="1">
      <c r="A341" s="1"/>
      <c r="B341" s="79"/>
      <c r="C341" s="145"/>
      <c r="D341" s="145"/>
      <c r="E341" s="1"/>
      <c r="F341" s="1"/>
      <c r="G341" s="1"/>
      <c r="H341" s="1"/>
      <c r="I341" s="1"/>
      <c r="J341" s="1"/>
      <c r="K341" s="1"/>
      <c r="L341" s="1"/>
      <c r="M341" s="1"/>
      <c r="N341" s="1"/>
      <c r="O341" s="1"/>
      <c r="P341" s="1"/>
      <c r="Q341" s="1"/>
      <c r="R341" s="1"/>
      <c r="S341" s="1"/>
      <c r="T341" s="1"/>
      <c r="U341" s="1"/>
      <c r="V341" s="1"/>
      <c r="W341" s="1"/>
      <c r="X341" s="1"/>
      <c r="Y341" s="1"/>
    </row>
    <row r="342" spans="1:25" ht="9.75" customHeight="1">
      <c r="A342" s="1"/>
      <c r="B342" s="79"/>
      <c r="C342" s="145"/>
      <c r="D342" s="145"/>
      <c r="E342" s="1"/>
      <c r="F342" s="1"/>
      <c r="G342" s="1"/>
      <c r="H342" s="1"/>
      <c r="I342" s="1"/>
      <c r="J342" s="1"/>
      <c r="K342" s="1"/>
      <c r="L342" s="1"/>
      <c r="M342" s="1"/>
      <c r="N342" s="1"/>
      <c r="O342" s="1"/>
      <c r="P342" s="1"/>
      <c r="Q342" s="1"/>
      <c r="R342" s="1"/>
      <c r="S342" s="1"/>
      <c r="T342" s="1"/>
      <c r="U342" s="1"/>
      <c r="V342" s="1"/>
      <c r="W342" s="1"/>
      <c r="X342" s="1"/>
      <c r="Y342" s="1"/>
    </row>
    <row r="343" spans="1:25" ht="9.75" customHeight="1">
      <c r="A343" s="1"/>
      <c r="B343" s="79"/>
      <c r="C343" s="145"/>
      <c r="D343" s="145"/>
      <c r="E343" s="1"/>
      <c r="F343" s="1"/>
      <c r="G343" s="1"/>
      <c r="H343" s="1"/>
      <c r="I343" s="1"/>
      <c r="J343" s="1"/>
      <c r="K343" s="1"/>
      <c r="L343" s="1"/>
      <c r="M343" s="1"/>
      <c r="N343" s="1"/>
      <c r="O343" s="1"/>
      <c r="P343" s="1"/>
      <c r="Q343" s="1"/>
      <c r="R343" s="1"/>
      <c r="S343" s="1"/>
      <c r="T343" s="1"/>
      <c r="U343" s="1"/>
      <c r="V343" s="1"/>
      <c r="W343" s="1"/>
      <c r="X343" s="1"/>
      <c r="Y343" s="1"/>
    </row>
    <row r="344" spans="1:25" ht="9.75" customHeight="1">
      <c r="A344" s="1"/>
      <c r="B344" s="79"/>
      <c r="C344" s="145"/>
      <c r="D344" s="145"/>
      <c r="E344" s="1"/>
      <c r="F344" s="1"/>
      <c r="G344" s="1"/>
      <c r="H344" s="1"/>
      <c r="I344" s="1"/>
      <c r="J344" s="1"/>
      <c r="K344" s="1"/>
      <c r="L344" s="1"/>
      <c r="M344" s="1"/>
      <c r="N344" s="1"/>
      <c r="O344" s="1"/>
      <c r="P344" s="1"/>
      <c r="Q344" s="1"/>
      <c r="R344" s="1"/>
      <c r="S344" s="1"/>
      <c r="T344" s="1"/>
      <c r="U344" s="1"/>
      <c r="V344" s="1"/>
      <c r="W344" s="1"/>
      <c r="X344" s="1"/>
      <c r="Y344" s="1"/>
    </row>
    <row r="345" spans="1:25" ht="9.75" customHeight="1">
      <c r="A345" s="1"/>
      <c r="B345" s="79"/>
      <c r="C345" s="145"/>
      <c r="D345" s="145"/>
      <c r="E345" s="1"/>
      <c r="F345" s="1"/>
      <c r="G345" s="1"/>
      <c r="H345" s="1"/>
      <c r="I345" s="1"/>
      <c r="J345" s="1"/>
      <c r="K345" s="1"/>
      <c r="L345" s="1"/>
      <c r="M345" s="1"/>
      <c r="N345" s="1"/>
      <c r="O345" s="1"/>
      <c r="P345" s="1"/>
      <c r="Q345" s="1"/>
      <c r="R345" s="1"/>
      <c r="S345" s="1"/>
      <c r="T345" s="1"/>
      <c r="U345" s="1"/>
      <c r="V345" s="1"/>
      <c r="W345" s="1"/>
      <c r="X345" s="1"/>
      <c r="Y345" s="1"/>
    </row>
    <row r="346" spans="1:25" ht="9.75" customHeight="1">
      <c r="A346" s="1"/>
      <c r="B346" s="79"/>
      <c r="C346" s="145"/>
      <c r="D346" s="145"/>
      <c r="E346" s="1"/>
      <c r="F346" s="1"/>
      <c r="G346" s="1"/>
      <c r="H346" s="1"/>
      <c r="I346" s="1"/>
      <c r="J346" s="1"/>
      <c r="K346" s="1"/>
      <c r="L346" s="1"/>
      <c r="M346" s="1"/>
      <c r="N346" s="1"/>
      <c r="O346" s="1"/>
      <c r="P346" s="1"/>
      <c r="Q346" s="1"/>
      <c r="R346" s="1"/>
      <c r="S346" s="1"/>
      <c r="T346" s="1"/>
      <c r="U346" s="1"/>
      <c r="V346" s="1"/>
      <c r="W346" s="1"/>
      <c r="X346" s="1"/>
      <c r="Y346" s="1"/>
    </row>
    <row r="347" spans="1:25" ht="9.75" customHeight="1">
      <c r="A347" s="1"/>
      <c r="B347" s="79"/>
      <c r="C347" s="145"/>
      <c r="D347" s="145"/>
      <c r="E347" s="1"/>
      <c r="F347" s="1"/>
      <c r="G347" s="1"/>
      <c r="H347" s="1"/>
      <c r="I347" s="1"/>
      <c r="J347" s="1"/>
      <c r="K347" s="1"/>
      <c r="L347" s="1"/>
      <c r="M347" s="1"/>
      <c r="N347" s="1"/>
      <c r="O347" s="1"/>
      <c r="P347" s="1"/>
      <c r="Q347" s="1"/>
      <c r="R347" s="1"/>
      <c r="S347" s="1"/>
      <c r="T347" s="1"/>
      <c r="U347" s="1"/>
      <c r="V347" s="1"/>
      <c r="W347" s="1"/>
      <c r="X347" s="1"/>
      <c r="Y347" s="1"/>
    </row>
    <row r="348" spans="1:25" ht="9.75" customHeight="1">
      <c r="A348" s="1"/>
      <c r="B348" s="79"/>
      <c r="C348" s="145"/>
      <c r="D348" s="145"/>
      <c r="E348" s="1"/>
      <c r="F348" s="1"/>
      <c r="G348" s="1"/>
      <c r="H348" s="1"/>
      <c r="I348" s="1"/>
      <c r="J348" s="1"/>
      <c r="K348" s="1"/>
      <c r="L348" s="1"/>
      <c r="M348" s="1"/>
      <c r="N348" s="1"/>
      <c r="O348" s="1"/>
      <c r="P348" s="1"/>
      <c r="Q348" s="1"/>
      <c r="R348" s="1"/>
      <c r="S348" s="1"/>
      <c r="T348" s="1"/>
      <c r="U348" s="1"/>
      <c r="V348" s="1"/>
      <c r="W348" s="1"/>
      <c r="X348" s="1"/>
      <c r="Y348" s="1"/>
    </row>
    <row r="349" spans="1:25" ht="9.75" customHeight="1">
      <c r="A349" s="1"/>
      <c r="B349" s="79"/>
      <c r="C349" s="145"/>
      <c r="D349" s="145"/>
      <c r="E349" s="1"/>
      <c r="F349" s="1"/>
      <c r="G349" s="1"/>
      <c r="H349" s="1"/>
      <c r="I349" s="1"/>
      <c r="J349" s="1"/>
      <c r="K349" s="1"/>
      <c r="L349" s="1"/>
      <c r="M349" s="1"/>
      <c r="N349" s="1"/>
      <c r="O349" s="1"/>
      <c r="P349" s="1"/>
      <c r="Q349" s="1"/>
      <c r="R349" s="1"/>
      <c r="S349" s="1"/>
      <c r="T349" s="1"/>
      <c r="U349" s="1"/>
      <c r="V349" s="1"/>
      <c r="W349" s="1"/>
      <c r="X349" s="1"/>
      <c r="Y349" s="1"/>
    </row>
    <row r="350" spans="1:25" ht="9.75" customHeight="1">
      <c r="A350" s="1"/>
      <c r="B350" s="79"/>
      <c r="C350" s="145"/>
      <c r="D350" s="145"/>
      <c r="E350" s="1"/>
      <c r="F350" s="1"/>
      <c r="G350" s="1"/>
      <c r="H350" s="1"/>
      <c r="I350" s="1"/>
      <c r="J350" s="1"/>
      <c r="K350" s="1"/>
      <c r="L350" s="1"/>
      <c r="M350" s="1"/>
      <c r="N350" s="1"/>
      <c r="O350" s="1"/>
      <c r="P350" s="1"/>
      <c r="Q350" s="1"/>
      <c r="R350" s="1"/>
      <c r="S350" s="1"/>
      <c r="T350" s="1"/>
      <c r="U350" s="1"/>
      <c r="V350" s="1"/>
      <c r="W350" s="1"/>
      <c r="X350" s="1"/>
      <c r="Y350" s="1"/>
    </row>
    <row r="351" spans="1:25" ht="9.75" customHeight="1">
      <c r="A351" s="1"/>
      <c r="B351" s="79"/>
      <c r="C351" s="145"/>
      <c r="D351" s="145"/>
      <c r="E351" s="1"/>
      <c r="F351" s="1"/>
      <c r="G351" s="1"/>
      <c r="H351" s="1"/>
      <c r="I351" s="1"/>
      <c r="J351" s="1"/>
      <c r="K351" s="1"/>
      <c r="L351" s="1"/>
      <c r="M351" s="1"/>
      <c r="N351" s="1"/>
      <c r="O351" s="1"/>
      <c r="P351" s="1"/>
      <c r="Q351" s="1"/>
      <c r="R351" s="1"/>
      <c r="S351" s="1"/>
      <c r="T351" s="1"/>
      <c r="U351" s="1"/>
      <c r="V351" s="1"/>
      <c r="W351" s="1"/>
      <c r="X351" s="1"/>
      <c r="Y351" s="1"/>
    </row>
    <row r="352" spans="1:25" ht="9.75" customHeight="1">
      <c r="A352" s="1"/>
      <c r="B352" s="79"/>
      <c r="C352" s="145"/>
      <c r="D352" s="145"/>
      <c r="E352" s="1"/>
      <c r="F352" s="1"/>
      <c r="G352" s="1"/>
      <c r="H352" s="1"/>
      <c r="I352" s="1"/>
      <c r="J352" s="1"/>
      <c r="K352" s="1"/>
      <c r="L352" s="1"/>
      <c r="M352" s="1"/>
      <c r="N352" s="1"/>
      <c r="O352" s="1"/>
      <c r="P352" s="1"/>
      <c r="Q352" s="1"/>
      <c r="R352" s="1"/>
      <c r="S352" s="1"/>
      <c r="T352" s="1"/>
      <c r="U352" s="1"/>
      <c r="V352" s="1"/>
      <c r="W352" s="1"/>
      <c r="X352" s="1"/>
      <c r="Y352" s="1"/>
    </row>
    <row r="353" spans="1:25" ht="9.75" customHeight="1">
      <c r="A353" s="1"/>
      <c r="B353" s="79"/>
      <c r="C353" s="145"/>
      <c r="D353" s="145"/>
      <c r="E353" s="1"/>
      <c r="F353" s="1"/>
      <c r="G353" s="1"/>
      <c r="H353" s="1"/>
      <c r="I353" s="1"/>
      <c r="J353" s="1"/>
      <c r="K353" s="1"/>
      <c r="L353" s="1"/>
      <c r="M353" s="1"/>
      <c r="N353" s="1"/>
      <c r="O353" s="1"/>
      <c r="P353" s="1"/>
      <c r="Q353" s="1"/>
      <c r="R353" s="1"/>
      <c r="S353" s="1"/>
      <c r="T353" s="1"/>
      <c r="U353" s="1"/>
      <c r="V353" s="1"/>
      <c r="W353" s="1"/>
      <c r="X353" s="1"/>
      <c r="Y353" s="1"/>
    </row>
    <row r="354" spans="1:25" ht="9.75" customHeight="1">
      <c r="A354" s="1"/>
      <c r="B354" s="79"/>
      <c r="C354" s="145"/>
      <c r="D354" s="145"/>
      <c r="E354" s="1"/>
      <c r="F354" s="1"/>
      <c r="G354" s="1"/>
      <c r="H354" s="1"/>
      <c r="I354" s="1"/>
      <c r="J354" s="1"/>
      <c r="K354" s="1"/>
      <c r="L354" s="1"/>
      <c r="M354" s="1"/>
      <c r="N354" s="1"/>
      <c r="O354" s="1"/>
      <c r="P354" s="1"/>
      <c r="Q354" s="1"/>
      <c r="R354" s="1"/>
      <c r="S354" s="1"/>
      <c r="T354" s="1"/>
      <c r="U354" s="1"/>
      <c r="V354" s="1"/>
      <c r="W354" s="1"/>
      <c r="X354" s="1"/>
      <c r="Y354" s="1"/>
    </row>
    <row r="355" spans="1:25" ht="9.75" customHeight="1">
      <c r="A355" s="1"/>
      <c r="B355" s="79"/>
      <c r="C355" s="145"/>
      <c r="D355" s="145"/>
      <c r="E355" s="1"/>
      <c r="F355" s="1"/>
      <c r="G355" s="1"/>
      <c r="H355" s="1"/>
      <c r="I355" s="1"/>
      <c r="J355" s="1"/>
      <c r="K355" s="1"/>
      <c r="L355" s="1"/>
      <c r="M355" s="1"/>
      <c r="N355" s="1"/>
      <c r="O355" s="1"/>
      <c r="P355" s="1"/>
      <c r="Q355" s="1"/>
      <c r="R355" s="1"/>
      <c r="S355" s="1"/>
      <c r="T355" s="1"/>
      <c r="U355" s="1"/>
      <c r="V355" s="1"/>
      <c r="W355" s="1"/>
      <c r="X355" s="1"/>
      <c r="Y355" s="1"/>
    </row>
    <row r="356" spans="1:25" ht="9.75" customHeight="1">
      <c r="A356" s="1"/>
      <c r="B356" s="79"/>
      <c r="C356" s="145"/>
      <c r="D356" s="145"/>
      <c r="E356" s="1"/>
      <c r="F356" s="1"/>
      <c r="G356" s="1"/>
      <c r="H356" s="1"/>
      <c r="I356" s="1"/>
      <c r="J356" s="1"/>
      <c r="K356" s="1"/>
      <c r="L356" s="1"/>
      <c r="M356" s="1"/>
      <c r="N356" s="1"/>
      <c r="O356" s="1"/>
      <c r="P356" s="1"/>
      <c r="Q356" s="1"/>
      <c r="R356" s="1"/>
      <c r="S356" s="1"/>
      <c r="T356" s="1"/>
      <c r="U356" s="1"/>
      <c r="V356" s="1"/>
      <c r="W356" s="1"/>
      <c r="X356" s="1"/>
      <c r="Y356" s="1"/>
    </row>
    <row r="357" spans="1:25" ht="9.75" customHeight="1">
      <c r="A357" s="1"/>
      <c r="B357" s="79"/>
      <c r="C357" s="145"/>
      <c r="D357" s="145"/>
      <c r="E357" s="1"/>
      <c r="F357" s="1"/>
      <c r="G357" s="1"/>
      <c r="H357" s="1"/>
      <c r="I357" s="1"/>
      <c r="J357" s="1"/>
      <c r="K357" s="1"/>
      <c r="L357" s="1"/>
      <c r="M357" s="1"/>
      <c r="N357" s="1"/>
      <c r="O357" s="1"/>
      <c r="P357" s="1"/>
      <c r="Q357" s="1"/>
      <c r="R357" s="1"/>
      <c r="S357" s="1"/>
      <c r="T357" s="1"/>
      <c r="U357" s="1"/>
      <c r="V357" s="1"/>
      <c r="W357" s="1"/>
      <c r="X357" s="1"/>
      <c r="Y357" s="1"/>
    </row>
    <row r="358" spans="1:25" ht="9.75" customHeight="1">
      <c r="A358" s="1"/>
      <c r="B358" s="79"/>
      <c r="C358" s="145"/>
      <c r="D358" s="145"/>
      <c r="E358" s="1"/>
      <c r="F358" s="1"/>
      <c r="G358" s="1"/>
      <c r="H358" s="1"/>
      <c r="I358" s="1"/>
      <c r="J358" s="1"/>
      <c r="K358" s="1"/>
      <c r="L358" s="1"/>
      <c r="M358" s="1"/>
      <c r="N358" s="1"/>
      <c r="O358" s="1"/>
      <c r="P358" s="1"/>
      <c r="Q358" s="1"/>
      <c r="R358" s="1"/>
      <c r="S358" s="1"/>
      <c r="T358" s="1"/>
      <c r="U358" s="1"/>
      <c r="V358" s="1"/>
      <c r="W358" s="1"/>
      <c r="X358" s="1"/>
      <c r="Y358" s="1"/>
    </row>
    <row r="359" spans="1:25" ht="9.75" customHeight="1">
      <c r="A359" s="1"/>
      <c r="B359" s="79"/>
      <c r="C359" s="145"/>
      <c r="D359" s="145"/>
      <c r="E359" s="1"/>
      <c r="F359" s="1"/>
      <c r="G359" s="1"/>
      <c r="H359" s="1"/>
      <c r="I359" s="1"/>
      <c r="J359" s="1"/>
      <c r="K359" s="1"/>
      <c r="L359" s="1"/>
      <c r="M359" s="1"/>
      <c r="N359" s="1"/>
      <c r="O359" s="1"/>
      <c r="P359" s="1"/>
      <c r="Q359" s="1"/>
      <c r="R359" s="1"/>
      <c r="S359" s="1"/>
      <c r="T359" s="1"/>
      <c r="U359" s="1"/>
      <c r="V359" s="1"/>
      <c r="W359" s="1"/>
      <c r="X359" s="1"/>
      <c r="Y359" s="1"/>
    </row>
    <row r="360" spans="1:25" ht="9.75" customHeight="1">
      <c r="A360" s="1"/>
      <c r="B360" s="79"/>
      <c r="C360" s="145"/>
      <c r="D360" s="145"/>
      <c r="E360" s="1"/>
      <c r="F360" s="1"/>
      <c r="G360" s="1"/>
      <c r="H360" s="1"/>
      <c r="I360" s="1"/>
      <c r="J360" s="1"/>
      <c r="K360" s="1"/>
      <c r="L360" s="1"/>
      <c r="M360" s="1"/>
      <c r="N360" s="1"/>
      <c r="O360" s="1"/>
      <c r="P360" s="1"/>
      <c r="Q360" s="1"/>
      <c r="R360" s="1"/>
      <c r="S360" s="1"/>
      <c r="T360" s="1"/>
      <c r="U360" s="1"/>
      <c r="V360" s="1"/>
      <c r="W360" s="1"/>
      <c r="X360" s="1"/>
      <c r="Y360" s="1"/>
    </row>
    <row r="361" spans="1:25" ht="9.75" customHeight="1">
      <c r="A361" s="1"/>
      <c r="B361" s="79"/>
      <c r="C361" s="145"/>
      <c r="D361" s="145"/>
      <c r="E361" s="1"/>
      <c r="F361" s="1"/>
      <c r="G361" s="1"/>
      <c r="H361" s="1"/>
      <c r="I361" s="1"/>
      <c r="J361" s="1"/>
      <c r="K361" s="1"/>
      <c r="L361" s="1"/>
      <c r="M361" s="1"/>
      <c r="N361" s="1"/>
      <c r="O361" s="1"/>
      <c r="P361" s="1"/>
      <c r="Q361" s="1"/>
      <c r="R361" s="1"/>
      <c r="S361" s="1"/>
      <c r="T361" s="1"/>
      <c r="U361" s="1"/>
      <c r="V361" s="1"/>
      <c r="W361" s="1"/>
      <c r="X361" s="1"/>
      <c r="Y361" s="1"/>
    </row>
    <row r="362" spans="1:25" ht="9.75" customHeight="1">
      <c r="A362" s="1"/>
      <c r="B362" s="79"/>
      <c r="C362" s="145"/>
      <c r="D362" s="145"/>
      <c r="E362" s="1"/>
      <c r="F362" s="1"/>
      <c r="G362" s="1"/>
      <c r="H362" s="1"/>
      <c r="I362" s="1"/>
      <c r="J362" s="1"/>
      <c r="K362" s="1"/>
      <c r="L362" s="1"/>
      <c r="M362" s="1"/>
      <c r="N362" s="1"/>
      <c r="O362" s="1"/>
      <c r="P362" s="1"/>
      <c r="Q362" s="1"/>
      <c r="R362" s="1"/>
      <c r="S362" s="1"/>
      <c r="T362" s="1"/>
      <c r="U362" s="1"/>
      <c r="V362" s="1"/>
      <c r="W362" s="1"/>
      <c r="X362" s="1"/>
      <c r="Y362" s="1"/>
    </row>
    <row r="363" spans="1:25" ht="9.75" customHeight="1">
      <c r="A363" s="1"/>
      <c r="B363" s="79"/>
      <c r="C363" s="145"/>
      <c r="D363" s="145"/>
      <c r="E363" s="1"/>
      <c r="F363" s="1"/>
      <c r="G363" s="1"/>
      <c r="H363" s="1"/>
      <c r="I363" s="1"/>
      <c r="J363" s="1"/>
      <c r="K363" s="1"/>
      <c r="L363" s="1"/>
      <c r="M363" s="1"/>
      <c r="N363" s="1"/>
      <c r="O363" s="1"/>
      <c r="P363" s="1"/>
      <c r="Q363" s="1"/>
      <c r="R363" s="1"/>
      <c r="S363" s="1"/>
      <c r="T363" s="1"/>
      <c r="U363" s="1"/>
      <c r="V363" s="1"/>
      <c r="W363" s="1"/>
      <c r="X363" s="1"/>
      <c r="Y363" s="1"/>
    </row>
    <row r="364" spans="1:25" ht="9.75" customHeight="1">
      <c r="A364" s="1"/>
      <c r="B364" s="79"/>
      <c r="C364" s="145"/>
      <c r="D364" s="145"/>
      <c r="E364" s="1"/>
      <c r="F364" s="1"/>
      <c r="G364" s="1"/>
      <c r="H364" s="1"/>
      <c r="I364" s="1"/>
      <c r="J364" s="1"/>
      <c r="K364" s="1"/>
      <c r="L364" s="1"/>
      <c r="M364" s="1"/>
      <c r="N364" s="1"/>
      <c r="O364" s="1"/>
      <c r="P364" s="1"/>
      <c r="Q364" s="1"/>
      <c r="R364" s="1"/>
      <c r="S364" s="1"/>
      <c r="T364" s="1"/>
      <c r="U364" s="1"/>
      <c r="V364" s="1"/>
      <c r="W364" s="1"/>
      <c r="X364" s="1"/>
      <c r="Y364" s="1"/>
    </row>
    <row r="365" spans="1:25" ht="9.75" customHeight="1">
      <c r="A365" s="1"/>
      <c r="B365" s="79"/>
      <c r="C365" s="145"/>
      <c r="D365" s="145"/>
      <c r="E365" s="1"/>
      <c r="F365" s="1"/>
      <c r="G365" s="1"/>
      <c r="H365" s="1"/>
      <c r="I365" s="1"/>
      <c r="J365" s="1"/>
      <c r="K365" s="1"/>
      <c r="L365" s="1"/>
      <c r="M365" s="1"/>
      <c r="N365" s="1"/>
      <c r="O365" s="1"/>
      <c r="P365" s="1"/>
      <c r="Q365" s="1"/>
      <c r="R365" s="1"/>
      <c r="S365" s="1"/>
      <c r="T365" s="1"/>
      <c r="U365" s="1"/>
      <c r="V365" s="1"/>
      <c r="W365" s="1"/>
      <c r="X365" s="1"/>
      <c r="Y365" s="1"/>
    </row>
    <row r="366" spans="1:25" ht="9.75" customHeight="1">
      <c r="A366" s="1"/>
      <c r="B366" s="79"/>
      <c r="C366" s="145"/>
      <c r="D366" s="145"/>
      <c r="E366" s="1"/>
      <c r="F366" s="1"/>
      <c r="G366" s="1"/>
      <c r="H366" s="1"/>
      <c r="I366" s="1"/>
      <c r="J366" s="1"/>
      <c r="K366" s="1"/>
      <c r="L366" s="1"/>
      <c r="M366" s="1"/>
      <c r="N366" s="1"/>
      <c r="O366" s="1"/>
      <c r="P366" s="1"/>
      <c r="Q366" s="1"/>
      <c r="R366" s="1"/>
      <c r="S366" s="1"/>
      <c r="T366" s="1"/>
      <c r="U366" s="1"/>
      <c r="V366" s="1"/>
      <c r="W366" s="1"/>
      <c r="X366" s="1"/>
      <c r="Y366" s="1"/>
    </row>
    <row r="367" spans="1:25" ht="9.75" customHeight="1">
      <c r="A367" s="1"/>
      <c r="B367" s="79"/>
      <c r="C367" s="145"/>
      <c r="D367" s="145"/>
      <c r="E367" s="1"/>
      <c r="F367" s="1"/>
      <c r="G367" s="1"/>
      <c r="H367" s="1"/>
      <c r="I367" s="1"/>
      <c r="J367" s="1"/>
      <c r="K367" s="1"/>
      <c r="L367" s="1"/>
      <c r="M367" s="1"/>
      <c r="N367" s="1"/>
      <c r="O367" s="1"/>
      <c r="P367" s="1"/>
      <c r="Q367" s="1"/>
      <c r="R367" s="1"/>
      <c r="S367" s="1"/>
      <c r="T367" s="1"/>
      <c r="U367" s="1"/>
      <c r="V367" s="1"/>
      <c r="W367" s="1"/>
      <c r="X367" s="1"/>
      <c r="Y367" s="1"/>
    </row>
    <row r="368" spans="1:25" ht="9.75" customHeight="1">
      <c r="A368" s="1"/>
      <c r="B368" s="79"/>
      <c r="C368" s="145"/>
      <c r="D368" s="145"/>
      <c r="E368" s="1"/>
      <c r="F368" s="1"/>
      <c r="G368" s="1"/>
      <c r="H368" s="1"/>
      <c r="I368" s="1"/>
      <c r="J368" s="1"/>
      <c r="K368" s="1"/>
      <c r="L368" s="1"/>
      <c r="M368" s="1"/>
      <c r="N368" s="1"/>
      <c r="O368" s="1"/>
      <c r="P368" s="1"/>
      <c r="Q368" s="1"/>
      <c r="R368" s="1"/>
      <c r="S368" s="1"/>
      <c r="T368" s="1"/>
      <c r="U368" s="1"/>
      <c r="V368" s="1"/>
      <c r="W368" s="1"/>
      <c r="X368" s="1"/>
      <c r="Y368" s="1"/>
    </row>
    <row r="369" spans="1:25" ht="9.75" customHeight="1">
      <c r="A369" s="1"/>
      <c r="B369" s="79"/>
      <c r="C369" s="145"/>
      <c r="D369" s="145"/>
      <c r="E369" s="1"/>
      <c r="F369" s="1"/>
      <c r="G369" s="1"/>
      <c r="H369" s="1"/>
      <c r="I369" s="1"/>
      <c r="J369" s="1"/>
      <c r="K369" s="1"/>
      <c r="L369" s="1"/>
      <c r="M369" s="1"/>
      <c r="N369" s="1"/>
      <c r="O369" s="1"/>
      <c r="P369" s="1"/>
      <c r="Q369" s="1"/>
      <c r="R369" s="1"/>
      <c r="S369" s="1"/>
      <c r="T369" s="1"/>
      <c r="U369" s="1"/>
      <c r="V369" s="1"/>
      <c r="W369" s="1"/>
      <c r="X369" s="1"/>
      <c r="Y369" s="1"/>
    </row>
    <row r="370" spans="1:25" ht="9.75" customHeight="1">
      <c r="A370" s="1"/>
      <c r="B370" s="79"/>
      <c r="C370" s="145"/>
      <c r="D370" s="145"/>
      <c r="E370" s="1"/>
      <c r="F370" s="1"/>
      <c r="G370" s="1"/>
      <c r="H370" s="1"/>
      <c r="I370" s="1"/>
      <c r="J370" s="1"/>
      <c r="K370" s="1"/>
      <c r="L370" s="1"/>
      <c r="M370" s="1"/>
      <c r="N370" s="1"/>
      <c r="O370" s="1"/>
      <c r="P370" s="1"/>
      <c r="Q370" s="1"/>
      <c r="R370" s="1"/>
      <c r="S370" s="1"/>
      <c r="T370" s="1"/>
      <c r="U370" s="1"/>
      <c r="V370" s="1"/>
      <c r="W370" s="1"/>
      <c r="X370" s="1"/>
      <c r="Y370" s="1"/>
    </row>
    <row r="371" spans="1:25" ht="9.75" customHeight="1">
      <c r="A371" s="1"/>
      <c r="B371" s="79"/>
      <c r="C371" s="145"/>
      <c r="D371" s="145"/>
      <c r="E371" s="1"/>
      <c r="F371" s="1"/>
      <c r="G371" s="1"/>
      <c r="H371" s="1"/>
      <c r="I371" s="1"/>
      <c r="J371" s="1"/>
      <c r="K371" s="1"/>
      <c r="L371" s="1"/>
      <c r="M371" s="1"/>
      <c r="N371" s="1"/>
      <c r="O371" s="1"/>
      <c r="P371" s="1"/>
      <c r="Q371" s="1"/>
      <c r="R371" s="1"/>
      <c r="S371" s="1"/>
      <c r="T371" s="1"/>
      <c r="U371" s="1"/>
      <c r="V371" s="1"/>
      <c r="W371" s="1"/>
      <c r="X371" s="1"/>
      <c r="Y371" s="1"/>
    </row>
    <row r="372" spans="1:25" ht="9.75" customHeight="1">
      <c r="A372" s="1"/>
      <c r="B372" s="79"/>
      <c r="C372" s="145"/>
      <c r="D372" s="145"/>
      <c r="E372" s="1"/>
      <c r="F372" s="1"/>
      <c r="G372" s="1"/>
      <c r="H372" s="1"/>
      <c r="I372" s="1"/>
      <c r="J372" s="1"/>
      <c r="K372" s="1"/>
      <c r="L372" s="1"/>
      <c r="M372" s="1"/>
      <c r="N372" s="1"/>
      <c r="O372" s="1"/>
      <c r="P372" s="1"/>
      <c r="Q372" s="1"/>
      <c r="R372" s="1"/>
      <c r="S372" s="1"/>
      <c r="T372" s="1"/>
      <c r="U372" s="1"/>
      <c r="V372" s="1"/>
      <c r="W372" s="1"/>
      <c r="X372" s="1"/>
      <c r="Y372" s="1"/>
    </row>
    <row r="373" spans="1:25" ht="9.75" customHeight="1">
      <c r="A373" s="1"/>
      <c r="B373" s="79"/>
      <c r="C373" s="145"/>
      <c r="D373" s="145"/>
      <c r="E373" s="1"/>
      <c r="F373" s="1"/>
      <c r="G373" s="1"/>
      <c r="H373" s="1"/>
      <c r="I373" s="1"/>
      <c r="J373" s="1"/>
      <c r="K373" s="1"/>
      <c r="L373" s="1"/>
      <c r="M373" s="1"/>
      <c r="N373" s="1"/>
      <c r="O373" s="1"/>
      <c r="P373" s="1"/>
      <c r="Q373" s="1"/>
      <c r="R373" s="1"/>
      <c r="S373" s="1"/>
      <c r="T373" s="1"/>
      <c r="U373" s="1"/>
      <c r="V373" s="1"/>
      <c r="W373" s="1"/>
      <c r="X373" s="1"/>
      <c r="Y373" s="1"/>
    </row>
    <row r="374" spans="1:25" ht="9.75" customHeight="1">
      <c r="A374" s="1"/>
      <c r="B374" s="79"/>
      <c r="C374" s="145"/>
      <c r="D374" s="145"/>
      <c r="E374" s="1"/>
      <c r="F374" s="1"/>
      <c r="G374" s="1"/>
      <c r="H374" s="1"/>
      <c r="I374" s="1"/>
      <c r="J374" s="1"/>
      <c r="K374" s="1"/>
      <c r="L374" s="1"/>
      <c r="M374" s="1"/>
      <c r="N374" s="1"/>
      <c r="O374" s="1"/>
      <c r="P374" s="1"/>
      <c r="Q374" s="1"/>
      <c r="R374" s="1"/>
      <c r="S374" s="1"/>
      <c r="T374" s="1"/>
      <c r="U374" s="1"/>
      <c r="V374" s="1"/>
      <c r="W374" s="1"/>
      <c r="X374" s="1"/>
      <c r="Y374" s="1"/>
    </row>
    <row r="375" spans="1:25" ht="9.75" customHeight="1">
      <c r="A375" s="1"/>
      <c r="B375" s="79"/>
      <c r="C375" s="145"/>
      <c r="D375" s="145"/>
      <c r="E375" s="1"/>
      <c r="F375" s="1"/>
      <c r="G375" s="1"/>
      <c r="H375" s="1"/>
      <c r="I375" s="1"/>
      <c r="J375" s="1"/>
      <c r="K375" s="1"/>
      <c r="L375" s="1"/>
      <c r="M375" s="1"/>
      <c r="N375" s="1"/>
      <c r="O375" s="1"/>
      <c r="P375" s="1"/>
      <c r="Q375" s="1"/>
      <c r="R375" s="1"/>
      <c r="S375" s="1"/>
      <c r="T375" s="1"/>
      <c r="U375" s="1"/>
      <c r="V375" s="1"/>
      <c r="W375" s="1"/>
      <c r="X375" s="1"/>
      <c r="Y375" s="1"/>
    </row>
    <row r="376" spans="1:25" ht="9.75" customHeight="1">
      <c r="A376" s="1"/>
      <c r="B376" s="79"/>
      <c r="C376" s="145"/>
      <c r="D376" s="145"/>
      <c r="E376" s="1"/>
      <c r="F376" s="1"/>
      <c r="G376" s="1"/>
      <c r="H376" s="1"/>
      <c r="I376" s="1"/>
      <c r="J376" s="1"/>
      <c r="K376" s="1"/>
      <c r="L376" s="1"/>
      <c r="M376" s="1"/>
      <c r="N376" s="1"/>
      <c r="O376" s="1"/>
      <c r="P376" s="1"/>
      <c r="Q376" s="1"/>
      <c r="R376" s="1"/>
      <c r="S376" s="1"/>
      <c r="T376" s="1"/>
      <c r="U376" s="1"/>
      <c r="V376" s="1"/>
      <c r="W376" s="1"/>
      <c r="X376" s="1"/>
      <c r="Y376" s="1"/>
    </row>
    <row r="377" spans="1:25" ht="9.75" customHeight="1">
      <c r="A377" s="1"/>
      <c r="B377" s="79"/>
      <c r="C377" s="145"/>
      <c r="D377" s="145"/>
      <c r="E377" s="1"/>
      <c r="F377" s="1"/>
      <c r="G377" s="1"/>
      <c r="H377" s="1"/>
      <c r="I377" s="1"/>
      <c r="J377" s="1"/>
      <c r="K377" s="1"/>
      <c r="L377" s="1"/>
      <c r="M377" s="1"/>
      <c r="N377" s="1"/>
      <c r="O377" s="1"/>
      <c r="P377" s="1"/>
      <c r="Q377" s="1"/>
      <c r="R377" s="1"/>
      <c r="S377" s="1"/>
      <c r="T377" s="1"/>
      <c r="U377" s="1"/>
      <c r="V377" s="1"/>
      <c r="W377" s="1"/>
      <c r="X377" s="1"/>
      <c r="Y377" s="1"/>
    </row>
    <row r="378" spans="1:25" ht="9.75" customHeight="1">
      <c r="A378" s="1"/>
      <c r="B378" s="79"/>
      <c r="C378" s="145"/>
      <c r="D378" s="145"/>
      <c r="E378" s="1"/>
      <c r="F378" s="1"/>
      <c r="G378" s="1"/>
      <c r="H378" s="1"/>
      <c r="I378" s="1"/>
      <c r="J378" s="1"/>
      <c r="K378" s="1"/>
      <c r="L378" s="1"/>
      <c r="M378" s="1"/>
      <c r="N378" s="1"/>
      <c r="O378" s="1"/>
      <c r="P378" s="1"/>
      <c r="Q378" s="1"/>
      <c r="R378" s="1"/>
      <c r="S378" s="1"/>
      <c r="T378" s="1"/>
      <c r="U378" s="1"/>
      <c r="V378" s="1"/>
      <c r="W378" s="1"/>
      <c r="X378" s="1"/>
      <c r="Y378" s="1"/>
    </row>
    <row r="379" spans="1:25" ht="9.75" customHeight="1">
      <c r="A379" s="1"/>
      <c r="B379" s="79"/>
      <c r="C379" s="145"/>
      <c r="D379" s="145"/>
      <c r="E379" s="1"/>
      <c r="F379" s="1"/>
      <c r="G379" s="1"/>
      <c r="H379" s="1"/>
      <c r="I379" s="1"/>
      <c r="J379" s="1"/>
      <c r="K379" s="1"/>
      <c r="L379" s="1"/>
      <c r="M379" s="1"/>
      <c r="N379" s="1"/>
      <c r="O379" s="1"/>
      <c r="P379" s="1"/>
      <c r="Q379" s="1"/>
      <c r="R379" s="1"/>
      <c r="S379" s="1"/>
      <c r="T379" s="1"/>
      <c r="U379" s="1"/>
      <c r="V379" s="1"/>
      <c r="W379" s="1"/>
      <c r="X379" s="1"/>
      <c r="Y379" s="1"/>
    </row>
    <row r="380" spans="1:25" ht="9.75" customHeight="1">
      <c r="A380" s="1"/>
      <c r="B380" s="79"/>
      <c r="C380" s="145"/>
      <c r="D380" s="145"/>
      <c r="E380" s="1"/>
      <c r="F380" s="1"/>
      <c r="G380" s="1"/>
      <c r="H380" s="1"/>
      <c r="I380" s="1"/>
      <c r="J380" s="1"/>
      <c r="K380" s="1"/>
      <c r="L380" s="1"/>
      <c r="M380" s="1"/>
      <c r="N380" s="1"/>
      <c r="O380" s="1"/>
      <c r="P380" s="1"/>
      <c r="Q380" s="1"/>
      <c r="R380" s="1"/>
      <c r="S380" s="1"/>
      <c r="T380" s="1"/>
      <c r="U380" s="1"/>
      <c r="V380" s="1"/>
      <c r="W380" s="1"/>
      <c r="X380" s="1"/>
      <c r="Y380" s="1"/>
    </row>
    <row r="381" spans="1:25" ht="9.75" customHeight="1">
      <c r="A381" s="1"/>
      <c r="B381" s="79"/>
      <c r="C381" s="145"/>
      <c r="D381" s="145"/>
      <c r="E381" s="1"/>
      <c r="F381" s="1"/>
      <c r="G381" s="1"/>
      <c r="H381" s="1"/>
      <c r="I381" s="1"/>
      <c r="J381" s="1"/>
      <c r="K381" s="1"/>
      <c r="L381" s="1"/>
      <c r="M381" s="1"/>
      <c r="N381" s="1"/>
      <c r="O381" s="1"/>
      <c r="P381" s="1"/>
      <c r="Q381" s="1"/>
      <c r="R381" s="1"/>
      <c r="S381" s="1"/>
      <c r="T381" s="1"/>
      <c r="U381" s="1"/>
      <c r="V381" s="1"/>
      <c r="W381" s="1"/>
      <c r="X381" s="1"/>
      <c r="Y381" s="1"/>
    </row>
    <row r="382" spans="1:25" ht="9.75" customHeight="1">
      <c r="A382" s="1"/>
      <c r="B382" s="79"/>
      <c r="C382" s="145"/>
      <c r="D382" s="145"/>
      <c r="E382" s="1"/>
      <c r="F382" s="1"/>
      <c r="G382" s="1"/>
      <c r="H382" s="1"/>
      <c r="I382" s="1"/>
      <c r="J382" s="1"/>
      <c r="K382" s="1"/>
      <c r="L382" s="1"/>
      <c r="M382" s="1"/>
      <c r="N382" s="1"/>
      <c r="O382" s="1"/>
      <c r="P382" s="1"/>
      <c r="Q382" s="1"/>
      <c r="R382" s="1"/>
      <c r="S382" s="1"/>
      <c r="T382" s="1"/>
      <c r="U382" s="1"/>
      <c r="V382" s="1"/>
      <c r="W382" s="1"/>
      <c r="X382" s="1"/>
      <c r="Y382" s="1"/>
    </row>
    <row r="383" spans="1:25" ht="9.75" customHeight="1">
      <c r="A383" s="1"/>
      <c r="B383" s="79"/>
      <c r="C383" s="145"/>
      <c r="D383" s="145"/>
      <c r="E383" s="1"/>
      <c r="F383" s="1"/>
      <c r="G383" s="1"/>
      <c r="H383" s="1"/>
      <c r="I383" s="1"/>
      <c r="J383" s="1"/>
      <c r="K383" s="1"/>
      <c r="L383" s="1"/>
      <c r="M383" s="1"/>
      <c r="N383" s="1"/>
      <c r="O383" s="1"/>
      <c r="P383" s="1"/>
      <c r="Q383" s="1"/>
      <c r="R383" s="1"/>
      <c r="S383" s="1"/>
      <c r="T383" s="1"/>
      <c r="U383" s="1"/>
      <c r="V383" s="1"/>
      <c r="W383" s="1"/>
      <c r="X383" s="1"/>
      <c r="Y383" s="1"/>
    </row>
    <row r="384" spans="1:25" ht="9.75" customHeight="1">
      <c r="A384" s="1"/>
      <c r="B384" s="79"/>
      <c r="C384" s="145"/>
      <c r="D384" s="145"/>
      <c r="E384" s="1"/>
      <c r="F384" s="1"/>
      <c r="G384" s="1"/>
      <c r="H384" s="1"/>
      <c r="I384" s="1"/>
      <c r="J384" s="1"/>
      <c r="K384" s="1"/>
      <c r="L384" s="1"/>
      <c r="M384" s="1"/>
      <c r="N384" s="1"/>
      <c r="O384" s="1"/>
      <c r="P384" s="1"/>
      <c r="Q384" s="1"/>
      <c r="R384" s="1"/>
      <c r="S384" s="1"/>
      <c r="T384" s="1"/>
      <c r="U384" s="1"/>
      <c r="V384" s="1"/>
      <c r="W384" s="1"/>
      <c r="X384" s="1"/>
      <c r="Y384" s="1"/>
    </row>
    <row r="385" spans="1:25" ht="9.75" customHeight="1">
      <c r="A385" s="1"/>
      <c r="B385" s="79"/>
      <c r="C385" s="145"/>
      <c r="D385" s="145"/>
      <c r="E385" s="1"/>
      <c r="F385" s="1"/>
      <c r="G385" s="1"/>
      <c r="H385" s="1"/>
      <c r="I385" s="1"/>
      <c r="J385" s="1"/>
      <c r="K385" s="1"/>
      <c r="L385" s="1"/>
      <c r="M385" s="1"/>
      <c r="N385" s="1"/>
      <c r="O385" s="1"/>
      <c r="P385" s="1"/>
      <c r="Q385" s="1"/>
      <c r="R385" s="1"/>
      <c r="S385" s="1"/>
      <c r="T385" s="1"/>
      <c r="U385" s="1"/>
      <c r="V385" s="1"/>
      <c r="W385" s="1"/>
      <c r="X385" s="1"/>
      <c r="Y385" s="1"/>
    </row>
    <row r="386" spans="1:25" ht="9.75" customHeight="1">
      <c r="A386" s="1"/>
      <c r="B386" s="79"/>
      <c r="C386" s="145"/>
      <c r="D386" s="145"/>
      <c r="E386" s="1"/>
      <c r="F386" s="1"/>
      <c r="G386" s="1"/>
      <c r="H386" s="1"/>
      <c r="I386" s="1"/>
      <c r="J386" s="1"/>
      <c r="K386" s="1"/>
      <c r="L386" s="1"/>
      <c r="M386" s="1"/>
      <c r="N386" s="1"/>
      <c r="O386" s="1"/>
      <c r="P386" s="1"/>
      <c r="Q386" s="1"/>
      <c r="R386" s="1"/>
      <c r="S386" s="1"/>
      <c r="T386" s="1"/>
      <c r="U386" s="1"/>
      <c r="V386" s="1"/>
      <c r="W386" s="1"/>
      <c r="X386" s="1"/>
      <c r="Y386" s="1"/>
    </row>
    <row r="387" spans="1:25" ht="9.75" customHeight="1">
      <c r="A387" s="1"/>
      <c r="B387" s="79"/>
      <c r="C387" s="145"/>
      <c r="D387" s="145"/>
      <c r="E387" s="1"/>
      <c r="F387" s="1"/>
      <c r="G387" s="1"/>
      <c r="H387" s="1"/>
      <c r="I387" s="1"/>
      <c r="J387" s="1"/>
      <c r="K387" s="1"/>
      <c r="L387" s="1"/>
      <c r="M387" s="1"/>
      <c r="N387" s="1"/>
      <c r="O387" s="1"/>
      <c r="P387" s="1"/>
      <c r="Q387" s="1"/>
      <c r="R387" s="1"/>
      <c r="S387" s="1"/>
      <c r="T387" s="1"/>
      <c r="U387" s="1"/>
      <c r="V387" s="1"/>
      <c r="W387" s="1"/>
      <c r="X387" s="1"/>
      <c r="Y387" s="1"/>
    </row>
    <row r="388" spans="1:25" ht="9.75" customHeight="1">
      <c r="A388" s="1"/>
      <c r="B388" s="79"/>
      <c r="C388" s="145"/>
      <c r="D388" s="145"/>
      <c r="E388" s="1"/>
      <c r="F388" s="1"/>
      <c r="G388" s="1"/>
      <c r="H388" s="1"/>
      <c r="I388" s="1"/>
      <c r="J388" s="1"/>
      <c r="K388" s="1"/>
      <c r="L388" s="1"/>
      <c r="M388" s="1"/>
      <c r="N388" s="1"/>
      <c r="O388" s="1"/>
      <c r="P388" s="1"/>
      <c r="Q388" s="1"/>
      <c r="R388" s="1"/>
      <c r="S388" s="1"/>
      <c r="T388" s="1"/>
      <c r="U388" s="1"/>
      <c r="V388" s="1"/>
      <c r="W388" s="1"/>
      <c r="X388" s="1"/>
      <c r="Y388" s="1"/>
    </row>
    <row r="389" spans="1:25" ht="9.75" customHeight="1">
      <c r="A389" s="1"/>
      <c r="B389" s="79"/>
      <c r="C389" s="145"/>
      <c r="D389" s="145"/>
      <c r="E389" s="1"/>
      <c r="F389" s="1"/>
      <c r="G389" s="1"/>
      <c r="H389" s="1"/>
      <c r="I389" s="1"/>
      <c r="J389" s="1"/>
      <c r="K389" s="1"/>
      <c r="L389" s="1"/>
      <c r="M389" s="1"/>
      <c r="N389" s="1"/>
      <c r="O389" s="1"/>
      <c r="P389" s="1"/>
      <c r="Q389" s="1"/>
      <c r="R389" s="1"/>
      <c r="S389" s="1"/>
      <c r="T389" s="1"/>
      <c r="U389" s="1"/>
      <c r="V389" s="1"/>
      <c r="W389" s="1"/>
      <c r="X389" s="1"/>
      <c r="Y389" s="1"/>
    </row>
    <row r="390" spans="1:25" ht="9.75" customHeight="1">
      <c r="A390" s="1"/>
      <c r="B390" s="79"/>
      <c r="C390" s="145"/>
      <c r="D390" s="145"/>
      <c r="E390" s="1"/>
      <c r="F390" s="1"/>
      <c r="G390" s="1"/>
      <c r="H390" s="1"/>
      <c r="I390" s="1"/>
      <c r="J390" s="1"/>
      <c r="K390" s="1"/>
      <c r="L390" s="1"/>
      <c r="M390" s="1"/>
      <c r="N390" s="1"/>
      <c r="O390" s="1"/>
      <c r="P390" s="1"/>
      <c r="Q390" s="1"/>
      <c r="R390" s="1"/>
      <c r="S390" s="1"/>
      <c r="T390" s="1"/>
      <c r="U390" s="1"/>
      <c r="V390" s="1"/>
      <c r="W390" s="1"/>
      <c r="X390" s="1"/>
      <c r="Y390" s="1"/>
    </row>
    <row r="391" spans="1:25" ht="9.75" customHeight="1">
      <c r="A391" s="1"/>
      <c r="B391" s="79"/>
      <c r="C391" s="145"/>
      <c r="D391" s="145"/>
      <c r="E391" s="1"/>
      <c r="F391" s="1"/>
      <c r="G391" s="1"/>
      <c r="H391" s="1"/>
      <c r="I391" s="1"/>
      <c r="J391" s="1"/>
      <c r="K391" s="1"/>
      <c r="L391" s="1"/>
      <c r="M391" s="1"/>
      <c r="N391" s="1"/>
      <c r="O391" s="1"/>
      <c r="P391" s="1"/>
      <c r="Q391" s="1"/>
      <c r="R391" s="1"/>
      <c r="S391" s="1"/>
      <c r="T391" s="1"/>
      <c r="U391" s="1"/>
      <c r="V391" s="1"/>
      <c r="W391" s="1"/>
      <c r="X391" s="1"/>
      <c r="Y391" s="1"/>
    </row>
    <row r="392" spans="1:25" ht="9.75" customHeight="1">
      <c r="A392" s="1"/>
      <c r="B392" s="79"/>
      <c r="C392" s="145"/>
      <c r="D392" s="145"/>
      <c r="E392" s="1"/>
      <c r="F392" s="1"/>
      <c r="G392" s="1"/>
      <c r="H392" s="1"/>
      <c r="I392" s="1"/>
      <c r="J392" s="1"/>
      <c r="K392" s="1"/>
      <c r="L392" s="1"/>
      <c r="M392" s="1"/>
      <c r="N392" s="1"/>
      <c r="O392" s="1"/>
      <c r="P392" s="1"/>
      <c r="Q392" s="1"/>
      <c r="R392" s="1"/>
      <c r="S392" s="1"/>
      <c r="T392" s="1"/>
      <c r="U392" s="1"/>
      <c r="V392" s="1"/>
      <c r="W392" s="1"/>
      <c r="X392" s="1"/>
      <c r="Y392" s="1"/>
    </row>
    <row r="393" spans="1:25" ht="9.75" customHeight="1">
      <c r="A393" s="1"/>
      <c r="B393" s="79"/>
      <c r="C393" s="145"/>
      <c r="D393" s="145"/>
      <c r="E393" s="1"/>
      <c r="F393" s="1"/>
      <c r="G393" s="1"/>
      <c r="H393" s="1"/>
      <c r="I393" s="1"/>
      <c r="J393" s="1"/>
      <c r="K393" s="1"/>
      <c r="L393" s="1"/>
      <c r="M393" s="1"/>
      <c r="N393" s="1"/>
      <c r="O393" s="1"/>
      <c r="P393" s="1"/>
      <c r="Q393" s="1"/>
      <c r="R393" s="1"/>
      <c r="S393" s="1"/>
      <c r="T393" s="1"/>
      <c r="U393" s="1"/>
      <c r="V393" s="1"/>
      <c r="W393" s="1"/>
      <c r="X393" s="1"/>
      <c r="Y393" s="1"/>
    </row>
    <row r="394" spans="1:25" ht="9.75" customHeight="1">
      <c r="A394" s="1"/>
      <c r="B394" s="79"/>
      <c r="C394" s="145"/>
      <c r="D394" s="145"/>
      <c r="E394" s="1"/>
      <c r="F394" s="1"/>
      <c r="G394" s="1"/>
      <c r="H394" s="1"/>
      <c r="I394" s="1"/>
      <c r="J394" s="1"/>
      <c r="K394" s="1"/>
      <c r="L394" s="1"/>
      <c r="M394" s="1"/>
      <c r="N394" s="1"/>
      <c r="O394" s="1"/>
      <c r="P394" s="1"/>
      <c r="Q394" s="1"/>
      <c r="R394" s="1"/>
      <c r="S394" s="1"/>
      <c r="T394" s="1"/>
      <c r="U394" s="1"/>
      <c r="V394" s="1"/>
      <c r="W394" s="1"/>
      <c r="X394" s="1"/>
      <c r="Y394" s="1"/>
    </row>
    <row r="395" spans="1:25" ht="9.75" customHeight="1">
      <c r="A395" s="1"/>
      <c r="B395" s="79"/>
      <c r="C395" s="145"/>
      <c r="D395" s="145"/>
      <c r="E395" s="1"/>
      <c r="F395" s="1"/>
      <c r="G395" s="1"/>
      <c r="H395" s="1"/>
      <c r="I395" s="1"/>
      <c r="J395" s="1"/>
      <c r="K395" s="1"/>
      <c r="L395" s="1"/>
      <c r="M395" s="1"/>
      <c r="N395" s="1"/>
      <c r="O395" s="1"/>
      <c r="P395" s="1"/>
      <c r="Q395" s="1"/>
      <c r="R395" s="1"/>
      <c r="S395" s="1"/>
      <c r="T395" s="1"/>
      <c r="U395" s="1"/>
      <c r="V395" s="1"/>
      <c r="W395" s="1"/>
      <c r="X395" s="1"/>
      <c r="Y395" s="1"/>
    </row>
    <row r="396" spans="1:25" ht="9.75" customHeight="1">
      <c r="A396" s="1"/>
      <c r="B396" s="79"/>
      <c r="C396" s="145"/>
      <c r="D396" s="145"/>
      <c r="E396" s="1"/>
      <c r="F396" s="1"/>
      <c r="G396" s="1"/>
      <c r="H396" s="1"/>
      <c r="I396" s="1"/>
      <c r="J396" s="1"/>
      <c r="K396" s="1"/>
      <c r="L396" s="1"/>
      <c r="M396" s="1"/>
      <c r="N396" s="1"/>
      <c r="O396" s="1"/>
      <c r="P396" s="1"/>
      <c r="Q396" s="1"/>
      <c r="R396" s="1"/>
      <c r="S396" s="1"/>
      <c r="T396" s="1"/>
      <c r="U396" s="1"/>
      <c r="V396" s="1"/>
      <c r="W396" s="1"/>
      <c r="X396" s="1"/>
      <c r="Y396" s="1"/>
    </row>
    <row r="397" spans="1:25" ht="9.75" customHeight="1">
      <c r="A397" s="1"/>
      <c r="B397" s="79"/>
      <c r="C397" s="145"/>
      <c r="D397" s="145"/>
      <c r="E397" s="1"/>
      <c r="F397" s="1"/>
      <c r="G397" s="1"/>
      <c r="H397" s="1"/>
      <c r="I397" s="1"/>
      <c r="J397" s="1"/>
      <c r="K397" s="1"/>
      <c r="L397" s="1"/>
      <c r="M397" s="1"/>
      <c r="N397" s="1"/>
      <c r="O397" s="1"/>
      <c r="P397" s="1"/>
      <c r="Q397" s="1"/>
      <c r="R397" s="1"/>
      <c r="S397" s="1"/>
      <c r="T397" s="1"/>
      <c r="U397" s="1"/>
      <c r="V397" s="1"/>
      <c r="W397" s="1"/>
      <c r="X397" s="1"/>
      <c r="Y397" s="1"/>
    </row>
    <row r="398" spans="1:25" ht="9.75" customHeight="1">
      <c r="A398" s="1"/>
      <c r="B398" s="79"/>
      <c r="C398" s="145"/>
      <c r="D398" s="145"/>
      <c r="E398" s="1"/>
      <c r="F398" s="1"/>
      <c r="G398" s="1"/>
      <c r="H398" s="1"/>
      <c r="I398" s="1"/>
      <c r="J398" s="1"/>
      <c r="K398" s="1"/>
      <c r="L398" s="1"/>
      <c r="M398" s="1"/>
      <c r="N398" s="1"/>
      <c r="O398" s="1"/>
      <c r="P398" s="1"/>
      <c r="Q398" s="1"/>
      <c r="R398" s="1"/>
      <c r="S398" s="1"/>
      <c r="T398" s="1"/>
      <c r="U398" s="1"/>
      <c r="V398" s="1"/>
      <c r="W398" s="1"/>
      <c r="X398" s="1"/>
      <c r="Y398" s="1"/>
    </row>
    <row r="399" spans="1:25" ht="9.75" customHeight="1">
      <c r="A399" s="1"/>
      <c r="B399" s="79"/>
      <c r="C399" s="145"/>
      <c r="D399" s="145"/>
      <c r="E399" s="1"/>
      <c r="F399" s="1"/>
      <c r="G399" s="1"/>
      <c r="H399" s="1"/>
      <c r="I399" s="1"/>
      <c r="J399" s="1"/>
      <c r="K399" s="1"/>
      <c r="L399" s="1"/>
      <c r="M399" s="1"/>
      <c r="N399" s="1"/>
      <c r="O399" s="1"/>
      <c r="P399" s="1"/>
      <c r="Q399" s="1"/>
      <c r="R399" s="1"/>
      <c r="S399" s="1"/>
      <c r="T399" s="1"/>
      <c r="U399" s="1"/>
      <c r="V399" s="1"/>
      <c r="W399" s="1"/>
      <c r="X399" s="1"/>
      <c r="Y399" s="1"/>
    </row>
    <row r="400" spans="1:25" ht="9.75" customHeight="1">
      <c r="A400" s="1"/>
      <c r="B400" s="79"/>
      <c r="C400" s="145"/>
      <c r="D400" s="145"/>
      <c r="E400" s="1"/>
      <c r="F400" s="1"/>
      <c r="G400" s="1"/>
      <c r="H400" s="1"/>
      <c r="I400" s="1"/>
      <c r="J400" s="1"/>
      <c r="K400" s="1"/>
      <c r="L400" s="1"/>
      <c r="M400" s="1"/>
      <c r="N400" s="1"/>
      <c r="O400" s="1"/>
      <c r="P400" s="1"/>
      <c r="Q400" s="1"/>
      <c r="R400" s="1"/>
      <c r="S400" s="1"/>
      <c r="T400" s="1"/>
      <c r="U400" s="1"/>
      <c r="V400" s="1"/>
      <c r="W400" s="1"/>
      <c r="X400" s="1"/>
      <c r="Y400" s="1"/>
    </row>
    <row r="401" spans="1:25" ht="9.75" customHeight="1">
      <c r="A401" s="1"/>
      <c r="B401" s="79"/>
      <c r="C401" s="145"/>
      <c r="D401" s="145"/>
      <c r="E401" s="1"/>
      <c r="F401" s="1"/>
      <c r="G401" s="1"/>
      <c r="H401" s="1"/>
      <c r="I401" s="1"/>
      <c r="J401" s="1"/>
      <c r="K401" s="1"/>
      <c r="L401" s="1"/>
      <c r="M401" s="1"/>
      <c r="N401" s="1"/>
      <c r="O401" s="1"/>
      <c r="P401" s="1"/>
      <c r="Q401" s="1"/>
      <c r="R401" s="1"/>
      <c r="S401" s="1"/>
      <c r="T401" s="1"/>
      <c r="U401" s="1"/>
      <c r="V401" s="1"/>
      <c r="W401" s="1"/>
      <c r="X401" s="1"/>
      <c r="Y401" s="1"/>
    </row>
    <row r="402" spans="1:25" ht="9.75" customHeight="1">
      <c r="A402" s="1"/>
      <c r="B402" s="79"/>
      <c r="C402" s="145"/>
      <c r="D402" s="145"/>
      <c r="E402" s="1"/>
      <c r="F402" s="1"/>
      <c r="G402" s="1"/>
      <c r="H402" s="1"/>
      <c r="I402" s="1"/>
      <c r="J402" s="1"/>
      <c r="K402" s="1"/>
      <c r="L402" s="1"/>
      <c r="M402" s="1"/>
      <c r="N402" s="1"/>
      <c r="O402" s="1"/>
      <c r="P402" s="1"/>
      <c r="Q402" s="1"/>
      <c r="R402" s="1"/>
      <c r="S402" s="1"/>
      <c r="T402" s="1"/>
      <c r="U402" s="1"/>
      <c r="V402" s="1"/>
      <c r="W402" s="1"/>
      <c r="X402" s="1"/>
      <c r="Y402" s="1"/>
    </row>
    <row r="403" spans="1:25" ht="9.75" customHeight="1">
      <c r="A403" s="1"/>
      <c r="B403" s="79"/>
      <c r="C403" s="145"/>
      <c r="D403" s="145"/>
      <c r="E403" s="1"/>
      <c r="F403" s="1"/>
      <c r="G403" s="1"/>
      <c r="H403" s="1"/>
      <c r="I403" s="1"/>
      <c r="J403" s="1"/>
      <c r="K403" s="1"/>
      <c r="L403" s="1"/>
      <c r="M403" s="1"/>
      <c r="N403" s="1"/>
      <c r="O403" s="1"/>
      <c r="P403" s="1"/>
      <c r="Q403" s="1"/>
      <c r="R403" s="1"/>
      <c r="S403" s="1"/>
      <c r="T403" s="1"/>
      <c r="U403" s="1"/>
      <c r="V403" s="1"/>
      <c r="W403" s="1"/>
      <c r="X403" s="1"/>
      <c r="Y403" s="1"/>
    </row>
    <row r="404" spans="1:25" ht="9.75" customHeight="1">
      <c r="A404" s="1"/>
      <c r="B404" s="79"/>
      <c r="C404" s="145"/>
      <c r="D404" s="145"/>
      <c r="E404" s="1"/>
      <c r="F404" s="1"/>
      <c r="G404" s="1"/>
      <c r="H404" s="1"/>
      <c r="I404" s="1"/>
      <c r="J404" s="1"/>
      <c r="K404" s="1"/>
      <c r="L404" s="1"/>
      <c r="M404" s="1"/>
      <c r="N404" s="1"/>
      <c r="O404" s="1"/>
      <c r="P404" s="1"/>
      <c r="Q404" s="1"/>
      <c r="R404" s="1"/>
      <c r="S404" s="1"/>
      <c r="T404" s="1"/>
      <c r="U404" s="1"/>
      <c r="V404" s="1"/>
      <c r="W404" s="1"/>
      <c r="X404" s="1"/>
      <c r="Y404" s="1"/>
    </row>
    <row r="405" spans="1:25" ht="9.75" customHeight="1">
      <c r="A405" s="1"/>
      <c r="B405" s="79"/>
      <c r="C405" s="145"/>
      <c r="D405" s="145"/>
      <c r="E405" s="1"/>
      <c r="F405" s="1"/>
      <c r="G405" s="1"/>
      <c r="H405" s="1"/>
      <c r="I405" s="1"/>
      <c r="J405" s="1"/>
      <c r="K405" s="1"/>
      <c r="L405" s="1"/>
      <c r="M405" s="1"/>
      <c r="N405" s="1"/>
      <c r="O405" s="1"/>
      <c r="P405" s="1"/>
      <c r="Q405" s="1"/>
      <c r="R405" s="1"/>
      <c r="S405" s="1"/>
      <c r="T405" s="1"/>
      <c r="U405" s="1"/>
      <c r="V405" s="1"/>
      <c r="W405" s="1"/>
      <c r="X405" s="1"/>
      <c r="Y405" s="1"/>
    </row>
    <row r="406" spans="1:25" ht="9.75" customHeight="1">
      <c r="A406" s="1"/>
      <c r="B406" s="79"/>
      <c r="C406" s="145"/>
      <c r="D406" s="145"/>
      <c r="E406" s="1"/>
      <c r="F406" s="1"/>
      <c r="G406" s="1"/>
      <c r="H406" s="1"/>
      <c r="I406" s="1"/>
      <c r="J406" s="1"/>
      <c r="K406" s="1"/>
      <c r="L406" s="1"/>
      <c r="M406" s="1"/>
      <c r="N406" s="1"/>
      <c r="O406" s="1"/>
      <c r="P406" s="1"/>
      <c r="Q406" s="1"/>
      <c r="R406" s="1"/>
      <c r="S406" s="1"/>
      <c r="T406" s="1"/>
      <c r="U406" s="1"/>
      <c r="V406" s="1"/>
      <c r="W406" s="1"/>
      <c r="X406" s="1"/>
      <c r="Y406" s="1"/>
    </row>
    <row r="407" spans="1:25" ht="9.75" customHeight="1">
      <c r="A407" s="1"/>
      <c r="B407" s="79"/>
      <c r="C407" s="145"/>
      <c r="D407" s="145"/>
      <c r="E407" s="1"/>
      <c r="F407" s="1"/>
      <c r="G407" s="1"/>
      <c r="H407" s="1"/>
      <c r="I407" s="1"/>
      <c r="J407" s="1"/>
      <c r="K407" s="1"/>
      <c r="L407" s="1"/>
      <c r="M407" s="1"/>
      <c r="N407" s="1"/>
      <c r="O407" s="1"/>
      <c r="P407" s="1"/>
      <c r="Q407" s="1"/>
      <c r="R407" s="1"/>
      <c r="S407" s="1"/>
      <c r="T407" s="1"/>
      <c r="U407" s="1"/>
      <c r="V407" s="1"/>
      <c r="W407" s="1"/>
      <c r="X407" s="1"/>
      <c r="Y407" s="1"/>
    </row>
    <row r="408" spans="1:25" ht="9.75" customHeight="1">
      <c r="A408" s="1"/>
      <c r="B408" s="79"/>
      <c r="C408" s="145"/>
      <c r="D408" s="145"/>
      <c r="E408" s="1"/>
      <c r="F408" s="1"/>
      <c r="G408" s="1"/>
      <c r="H408" s="1"/>
      <c r="I408" s="1"/>
      <c r="J408" s="1"/>
      <c r="K408" s="1"/>
      <c r="L408" s="1"/>
      <c r="M408" s="1"/>
      <c r="N408" s="1"/>
      <c r="O408" s="1"/>
      <c r="P408" s="1"/>
      <c r="Q408" s="1"/>
      <c r="R408" s="1"/>
      <c r="S408" s="1"/>
      <c r="T408" s="1"/>
      <c r="U408" s="1"/>
      <c r="V408" s="1"/>
      <c r="W408" s="1"/>
      <c r="X408" s="1"/>
      <c r="Y408" s="1"/>
    </row>
    <row r="409" spans="1:25" ht="9.75" customHeight="1">
      <c r="A409" s="1"/>
      <c r="B409" s="79"/>
      <c r="C409" s="145"/>
      <c r="D409" s="145"/>
      <c r="E409" s="1"/>
      <c r="F409" s="1"/>
      <c r="G409" s="1"/>
      <c r="H409" s="1"/>
      <c r="I409" s="1"/>
      <c r="J409" s="1"/>
      <c r="K409" s="1"/>
      <c r="L409" s="1"/>
      <c r="M409" s="1"/>
      <c r="N409" s="1"/>
      <c r="O409" s="1"/>
      <c r="P409" s="1"/>
      <c r="Q409" s="1"/>
      <c r="R409" s="1"/>
      <c r="S409" s="1"/>
      <c r="T409" s="1"/>
      <c r="U409" s="1"/>
      <c r="V409" s="1"/>
      <c r="W409" s="1"/>
      <c r="X409" s="1"/>
      <c r="Y409" s="1"/>
    </row>
    <row r="410" spans="1:25" ht="9.75" customHeight="1">
      <c r="A410" s="1"/>
      <c r="B410" s="79"/>
      <c r="C410" s="145"/>
      <c r="D410" s="145"/>
      <c r="E410" s="1"/>
      <c r="F410" s="1"/>
      <c r="G410" s="1"/>
      <c r="H410" s="1"/>
      <c r="I410" s="1"/>
      <c r="J410" s="1"/>
      <c r="K410" s="1"/>
      <c r="L410" s="1"/>
      <c r="M410" s="1"/>
      <c r="N410" s="1"/>
      <c r="O410" s="1"/>
      <c r="P410" s="1"/>
      <c r="Q410" s="1"/>
      <c r="R410" s="1"/>
      <c r="S410" s="1"/>
      <c r="T410" s="1"/>
      <c r="U410" s="1"/>
      <c r="V410" s="1"/>
      <c r="W410" s="1"/>
      <c r="X410" s="1"/>
      <c r="Y410" s="1"/>
    </row>
    <row r="411" spans="1:25" ht="9.75" customHeight="1">
      <c r="A411" s="1"/>
      <c r="B411" s="79"/>
      <c r="C411" s="145"/>
      <c r="D411" s="145"/>
      <c r="E411" s="1"/>
      <c r="F411" s="1"/>
      <c r="G411" s="1"/>
      <c r="H411" s="1"/>
      <c r="I411" s="1"/>
      <c r="J411" s="1"/>
      <c r="K411" s="1"/>
      <c r="L411" s="1"/>
      <c r="M411" s="1"/>
      <c r="N411" s="1"/>
      <c r="O411" s="1"/>
      <c r="P411" s="1"/>
      <c r="Q411" s="1"/>
      <c r="R411" s="1"/>
      <c r="S411" s="1"/>
      <c r="T411" s="1"/>
      <c r="U411" s="1"/>
      <c r="V411" s="1"/>
      <c r="W411" s="1"/>
      <c r="X411" s="1"/>
      <c r="Y411" s="1"/>
    </row>
    <row r="412" spans="1:25" ht="9.75" customHeight="1">
      <c r="A412" s="1"/>
      <c r="B412" s="79"/>
      <c r="C412" s="145"/>
      <c r="D412" s="145"/>
      <c r="E412" s="1"/>
      <c r="F412" s="1"/>
      <c r="G412" s="1"/>
      <c r="H412" s="1"/>
      <c r="I412" s="1"/>
      <c r="J412" s="1"/>
      <c r="K412" s="1"/>
      <c r="L412" s="1"/>
      <c r="M412" s="1"/>
      <c r="N412" s="1"/>
      <c r="O412" s="1"/>
      <c r="P412" s="1"/>
      <c r="Q412" s="1"/>
      <c r="R412" s="1"/>
      <c r="S412" s="1"/>
      <c r="T412" s="1"/>
      <c r="U412" s="1"/>
      <c r="V412" s="1"/>
      <c r="W412" s="1"/>
      <c r="X412" s="1"/>
      <c r="Y412" s="1"/>
    </row>
    <row r="413" spans="1:25" ht="9.75" customHeight="1">
      <c r="A413" s="1"/>
      <c r="B413" s="79"/>
      <c r="C413" s="145"/>
      <c r="D413" s="145"/>
      <c r="E413" s="1"/>
      <c r="F413" s="1"/>
      <c r="G413" s="1"/>
      <c r="H413" s="1"/>
      <c r="I413" s="1"/>
      <c r="J413" s="1"/>
      <c r="K413" s="1"/>
      <c r="L413" s="1"/>
      <c r="M413" s="1"/>
      <c r="N413" s="1"/>
      <c r="O413" s="1"/>
      <c r="P413" s="1"/>
      <c r="Q413" s="1"/>
      <c r="R413" s="1"/>
      <c r="S413" s="1"/>
      <c r="T413" s="1"/>
      <c r="U413" s="1"/>
      <c r="V413" s="1"/>
      <c r="W413" s="1"/>
      <c r="X413" s="1"/>
      <c r="Y413" s="1"/>
    </row>
    <row r="414" spans="1:25" ht="9.75" customHeight="1">
      <c r="A414" s="1"/>
      <c r="B414" s="79"/>
      <c r="C414" s="145"/>
      <c r="D414" s="145"/>
      <c r="E414" s="1"/>
      <c r="F414" s="1"/>
      <c r="G414" s="1"/>
      <c r="H414" s="1"/>
      <c r="I414" s="1"/>
      <c r="J414" s="1"/>
      <c r="K414" s="1"/>
      <c r="L414" s="1"/>
      <c r="M414" s="1"/>
      <c r="N414" s="1"/>
      <c r="O414" s="1"/>
      <c r="P414" s="1"/>
      <c r="Q414" s="1"/>
      <c r="R414" s="1"/>
      <c r="S414" s="1"/>
      <c r="T414" s="1"/>
      <c r="U414" s="1"/>
      <c r="V414" s="1"/>
      <c r="W414" s="1"/>
      <c r="X414" s="1"/>
      <c r="Y414" s="1"/>
    </row>
    <row r="415" spans="1:25" ht="9.75" customHeight="1">
      <c r="A415" s="1"/>
      <c r="B415" s="79"/>
      <c r="C415" s="145"/>
      <c r="D415" s="145"/>
      <c r="E415" s="1"/>
      <c r="F415" s="1"/>
      <c r="G415" s="1"/>
      <c r="H415" s="1"/>
      <c r="I415" s="1"/>
      <c r="J415" s="1"/>
      <c r="K415" s="1"/>
      <c r="L415" s="1"/>
      <c r="M415" s="1"/>
      <c r="N415" s="1"/>
      <c r="O415" s="1"/>
      <c r="P415" s="1"/>
      <c r="Q415" s="1"/>
      <c r="R415" s="1"/>
      <c r="S415" s="1"/>
      <c r="T415" s="1"/>
      <c r="U415" s="1"/>
      <c r="V415" s="1"/>
      <c r="W415" s="1"/>
      <c r="X415" s="1"/>
      <c r="Y415" s="1"/>
    </row>
    <row r="416" spans="1:25" ht="9.75" customHeight="1">
      <c r="A416" s="1"/>
      <c r="B416" s="79"/>
      <c r="C416" s="145"/>
      <c r="D416" s="145"/>
      <c r="E416" s="1"/>
      <c r="F416" s="1"/>
      <c r="G416" s="1"/>
      <c r="H416" s="1"/>
      <c r="I416" s="1"/>
      <c r="J416" s="1"/>
      <c r="K416" s="1"/>
      <c r="L416" s="1"/>
      <c r="M416" s="1"/>
      <c r="N416" s="1"/>
      <c r="O416" s="1"/>
      <c r="P416" s="1"/>
      <c r="Q416" s="1"/>
      <c r="R416" s="1"/>
      <c r="S416" s="1"/>
      <c r="T416" s="1"/>
      <c r="U416" s="1"/>
      <c r="V416" s="1"/>
      <c r="W416" s="1"/>
      <c r="X416" s="1"/>
      <c r="Y416" s="1"/>
    </row>
    <row r="417" spans="1:25" ht="9.75" customHeight="1">
      <c r="A417" s="1"/>
      <c r="B417" s="79"/>
      <c r="C417" s="145"/>
      <c r="D417" s="145"/>
      <c r="E417" s="1"/>
      <c r="F417" s="1"/>
      <c r="G417" s="1"/>
      <c r="H417" s="1"/>
      <c r="I417" s="1"/>
      <c r="J417" s="1"/>
      <c r="K417" s="1"/>
      <c r="L417" s="1"/>
      <c r="M417" s="1"/>
      <c r="N417" s="1"/>
      <c r="O417" s="1"/>
      <c r="P417" s="1"/>
      <c r="Q417" s="1"/>
      <c r="R417" s="1"/>
      <c r="S417" s="1"/>
      <c r="T417" s="1"/>
      <c r="U417" s="1"/>
      <c r="V417" s="1"/>
      <c r="W417" s="1"/>
      <c r="X417" s="1"/>
      <c r="Y417" s="1"/>
    </row>
    <row r="418" spans="1:25" ht="9.75" customHeight="1">
      <c r="A418" s="1"/>
      <c r="B418" s="79"/>
      <c r="C418" s="145"/>
      <c r="D418" s="145"/>
      <c r="E418" s="1"/>
      <c r="F418" s="1"/>
      <c r="G418" s="1"/>
      <c r="H418" s="1"/>
      <c r="I418" s="1"/>
      <c r="J418" s="1"/>
      <c r="K418" s="1"/>
      <c r="L418" s="1"/>
      <c r="M418" s="1"/>
      <c r="N418" s="1"/>
      <c r="O418" s="1"/>
      <c r="P418" s="1"/>
      <c r="Q418" s="1"/>
      <c r="R418" s="1"/>
      <c r="S418" s="1"/>
      <c r="T418" s="1"/>
      <c r="U418" s="1"/>
      <c r="V418" s="1"/>
      <c r="W418" s="1"/>
      <c r="X418" s="1"/>
      <c r="Y418" s="1"/>
    </row>
    <row r="419" spans="1:25" ht="9.75" customHeight="1">
      <c r="A419" s="1"/>
      <c r="B419" s="79"/>
      <c r="C419" s="145"/>
      <c r="D419" s="145"/>
      <c r="E419" s="1"/>
      <c r="F419" s="1"/>
      <c r="G419" s="1"/>
      <c r="H419" s="1"/>
      <c r="I419" s="1"/>
      <c r="J419" s="1"/>
      <c r="K419" s="1"/>
      <c r="L419" s="1"/>
      <c r="M419" s="1"/>
      <c r="N419" s="1"/>
      <c r="O419" s="1"/>
      <c r="P419" s="1"/>
      <c r="Q419" s="1"/>
      <c r="R419" s="1"/>
      <c r="S419" s="1"/>
      <c r="T419" s="1"/>
      <c r="U419" s="1"/>
      <c r="V419" s="1"/>
      <c r="W419" s="1"/>
      <c r="X419" s="1"/>
      <c r="Y419" s="1"/>
    </row>
    <row r="420" spans="1:25" ht="9.75" customHeight="1">
      <c r="A420" s="1"/>
      <c r="B420" s="79"/>
      <c r="C420" s="145"/>
      <c r="D420" s="145"/>
      <c r="E420" s="1"/>
      <c r="F420" s="1"/>
      <c r="G420" s="1"/>
      <c r="H420" s="1"/>
      <c r="I420" s="1"/>
      <c r="J420" s="1"/>
      <c r="K420" s="1"/>
      <c r="L420" s="1"/>
      <c r="M420" s="1"/>
      <c r="N420" s="1"/>
      <c r="O420" s="1"/>
      <c r="P420" s="1"/>
      <c r="Q420" s="1"/>
      <c r="R420" s="1"/>
      <c r="S420" s="1"/>
      <c r="T420" s="1"/>
      <c r="U420" s="1"/>
      <c r="V420" s="1"/>
      <c r="W420" s="1"/>
      <c r="X420" s="1"/>
      <c r="Y420" s="1"/>
    </row>
    <row r="421" spans="1:25" ht="9.75" customHeight="1">
      <c r="A421" s="1"/>
      <c r="B421" s="79"/>
      <c r="C421" s="145"/>
      <c r="D421" s="145"/>
      <c r="E421" s="1"/>
      <c r="F421" s="1"/>
      <c r="G421" s="1"/>
      <c r="H421" s="1"/>
      <c r="I421" s="1"/>
      <c r="J421" s="1"/>
      <c r="K421" s="1"/>
      <c r="L421" s="1"/>
      <c r="M421" s="1"/>
      <c r="N421" s="1"/>
      <c r="O421" s="1"/>
      <c r="P421" s="1"/>
      <c r="Q421" s="1"/>
      <c r="R421" s="1"/>
      <c r="S421" s="1"/>
      <c r="T421" s="1"/>
      <c r="U421" s="1"/>
      <c r="V421" s="1"/>
      <c r="W421" s="1"/>
      <c r="X421" s="1"/>
      <c r="Y421" s="1"/>
    </row>
    <row r="422" spans="1:25" ht="9.75" customHeight="1">
      <c r="A422" s="1"/>
      <c r="B422" s="79"/>
      <c r="C422" s="145"/>
      <c r="D422" s="145"/>
      <c r="E422" s="1"/>
      <c r="F422" s="1"/>
      <c r="G422" s="1"/>
      <c r="H422" s="1"/>
      <c r="I422" s="1"/>
      <c r="J422" s="1"/>
      <c r="K422" s="1"/>
      <c r="L422" s="1"/>
      <c r="M422" s="1"/>
      <c r="N422" s="1"/>
      <c r="O422" s="1"/>
      <c r="P422" s="1"/>
      <c r="Q422" s="1"/>
      <c r="R422" s="1"/>
      <c r="S422" s="1"/>
      <c r="T422" s="1"/>
      <c r="U422" s="1"/>
      <c r="V422" s="1"/>
      <c r="W422" s="1"/>
      <c r="X422" s="1"/>
      <c r="Y422" s="1"/>
    </row>
    <row r="423" spans="1:25" ht="9.75" customHeight="1">
      <c r="A423" s="1"/>
      <c r="B423" s="79"/>
      <c r="C423" s="145"/>
      <c r="D423" s="145"/>
      <c r="E423" s="1"/>
      <c r="F423" s="1"/>
      <c r="G423" s="1"/>
      <c r="H423" s="1"/>
      <c r="I423" s="1"/>
      <c r="J423" s="1"/>
      <c r="K423" s="1"/>
      <c r="L423" s="1"/>
      <c r="M423" s="1"/>
      <c r="N423" s="1"/>
      <c r="O423" s="1"/>
      <c r="P423" s="1"/>
      <c r="Q423" s="1"/>
      <c r="R423" s="1"/>
      <c r="S423" s="1"/>
      <c r="T423" s="1"/>
      <c r="U423" s="1"/>
      <c r="V423" s="1"/>
      <c r="W423" s="1"/>
      <c r="X423" s="1"/>
      <c r="Y423" s="1"/>
    </row>
    <row r="424" spans="1:25" ht="9.75" customHeight="1">
      <c r="A424" s="1"/>
      <c r="B424" s="79"/>
      <c r="C424" s="145"/>
      <c r="D424" s="145"/>
      <c r="E424" s="1"/>
      <c r="F424" s="1"/>
      <c r="G424" s="1"/>
      <c r="H424" s="1"/>
      <c r="I424" s="1"/>
      <c r="J424" s="1"/>
      <c r="K424" s="1"/>
      <c r="L424" s="1"/>
      <c r="M424" s="1"/>
      <c r="N424" s="1"/>
      <c r="O424" s="1"/>
      <c r="P424" s="1"/>
      <c r="Q424" s="1"/>
      <c r="R424" s="1"/>
      <c r="S424" s="1"/>
      <c r="T424" s="1"/>
      <c r="U424" s="1"/>
      <c r="V424" s="1"/>
      <c r="W424" s="1"/>
      <c r="X424" s="1"/>
      <c r="Y424" s="1"/>
    </row>
    <row r="425" spans="1:25" ht="9.75" customHeight="1">
      <c r="A425" s="1"/>
      <c r="B425" s="79"/>
      <c r="C425" s="145"/>
      <c r="D425" s="145"/>
      <c r="E425" s="1"/>
      <c r="F425" s="1"/>
      <c r="G425" s="1"/>
      <c r="H425" s="1"/>
      <c r="I425" s="1"/>
      <c r="J425" s="1"/>
      <c r="K425" s="1"/>
      <c r="L425" s="1"/>
      <c r="M425" s="1"/>
      <c r="N425" s="1"/>
      <c r="O425" s="1"/>
      <c r="P425" s="1"/>
      <c r="Q425" s="1"/>
      <c r="R425" s="1"/>
      <c r="S425" s="1"/>
      <c r="T425" s="1"/>
      <c r="U425" s="1"/>
      <c r="V425" s="1"/>
      <c r="W425" s="1"/>
      <c r="X425" s="1"/>
      <c r="Y425" s="1"/>
    </row>
    <row r="426" spans="1:25" ht="9.75" customHeight="1">
      <c r="A426" s="1"/>
      <c r="B426" s="79"/>
      <c r="C426" s="145"/>
      <c r="D426" s="145"/>
      <c r="E426" s="1"/>
      <c r="F426" s="1"/>
      <c r="G426" s="1"/>
      <c r="H426" s="1"/>
      <c r="I426" s="1"/>
      <c r="J426" s="1"/>
      <c r="K426" s="1"/>
      <c r="L426" s="1"/>
      <c r="M426" s="1"/>
      <c r="N426" s="1"/>
      <c r="O426" s="1"/>
      <c r="P426" s="1"/>
      <c r="Q426" s="1"/>
      <c r="R426" s="1"/>
      <c r="S426" s="1"/>
      <c r="T426" s="1"/>
      <c r="U426" s="1"/>
      <c r="V426" s="1"/>
      <c r="W426" s="1"/>
      <c r="X426" s="1"/>
      <c r="Y426" s="1"/>
    </row>
    <row r="427" spans="1:25" ht="9.75" customHeight="1">
      <c r="A427" s="1"/>
      <c r="B427" s="79"/>
      <c r="C427" s="145"/>
      <c r="D427" s="145"/>
      <c r="E427" s="1"/>
      <c r="F427" s="1"/>
      <c r="G427" s="1"/>
      <c r="H427" s="1"/>
      <c r="I427" s="1"/>
      <c r="J427" s="1"/>
      <c r="K427" s="1"/>
      <c r="L427" s="1"/>
      <c r="M427" s="1"/>
      <c r="N427" s="1"/>
      <c r="O427" s="1"/>
      <c r="P427" s="1"/>
      <c r="Q427" s="1"/>
      <c r="R427" s="1"/>
      <c r="S427" s="1"/>
      <c r="T427" s="1"/>
      <c r="U427" s="1"/>
      <c r="V427" s="1"/>
      <c r="W427" s="1"/>
      <c r="X427" s="1"/>
      <c r="Y427" s="1"/>
    </row>
    <row r="428" spans="1:25" ht="9.75" customHeight="1">
      <c r="A428" s="1"/>
      <c r="B428" s="79"/>
      <c r="C428" s="145"/>
      <c r="D428" s="145"/>
      <c r="E428" s="1"/>
      <c r="F428" s="1"/>
      <c r="G428" s="1"/>
      <c r="H428" s="1"/>
      <c r="I428" s="1"/>
      <c r="J428" s="1"/>
      <c r="K428" s="1"/>
      <c r="L428" s="1"/>
      <c r="M428" s="1"/>
      <c r="N428" s="1"/>
      <c r="O428" s="1"/>
      <c r="P428" s="1"/>
      <c r="Q428" s="1"/>
      <c r="R428" s="1"/>
      <c r="S428" s="1"/>
      <c r="T428" s="1"/>
      <c r="U428" s="1"/>
      <c r="V428" s="1"/>
      <c r="W428" s="1"/>
      <c r="X428" s="1"/>
      <c r="Y428" s="1"/>
    </row>
    <row r="429" spans="1:25" ht="9.75" customHeight="1">
      <c r="A429" s="1"/>
      <c r="B429" s="79"/>
      <c r="C429" s="145"/>
      <c r="D429" s="145"/>
      <c r="E429" s="1"/>
      <c r="F429" s="1"/>
      <c r="G429" s="1"/>
      <c r="H429" s="1"/>
      <c r="I429" s="1"/>
      <c r="J429" s="1"/>
      <c r="K429" s="1"/>
      <c r="L429" s="1"/>
      <c r="M429" s="1"/>
      <c r="N429" s="1"/>
      <c r="O429" s="1"/>
      <c r="P429" s="1"/>
      <c r="Q429" s="1"/>
      <c r="R429" s="1"/>
      <c r="S429" s="1"/>
      <c r="T429" s="1"/>
      <c r="U429" s="1"/>
      <c r="V429" s="1"/>
      <c r="W429" s="1"/>
      <c r="X429" s="1"/>
      <c r="Y429" s="1"/>
    </row>
    <row r="430" spans="1:25" ht="9.75" customHeight="1">
      <c r="A430" s="1"/>
      <c r="B430" s="79"/>
      <c r="C430" s="145"/>
      <c r="D430" s="145"/>
      <c r="E430" s="1"/>
      <c r="F430" s="1"/>
      <c r="G430" s="1"/>
      <c r="H430" s="1"/>
      <c r="I430" s="1"/>
      <c r="J430" s="1"/>
      <c r="K430" s="1"/>
      <c r="L430" s="1"/>
      <c r="M430" s="1"/>
      <c r="N430" s="1"/>
      <c r="O430" s="1"/>
      <c r="P430" s="1"/>
      <c r="Q430" s="1"/>
      <c r="R430" s="1"/>
      <c r="S430" s="1"/>
      <c r="T430" s="1"/>
      <c r="U430" s="1"/>
      <c r="V430" s="1"/>
      <c r="W430" s="1"/>
      <c r="X430" s="1"/>
      <c r="Y430" s="1"/>
    </row>
    <row r="431" spans="1:25" ht="9.75" customHeight="1">
      <c r="A431" s="1"/>
      <c r="B431" s="79"/>
      <c r="C431" s="145"/>
      <c r="D431" s="145"/>
      <c r="E431" s="1"/>
      <c r="F431" s="1"/>
      <c r="G431" s="1"/>
      <c r="H431" s="1"/>
      <c r="I431" s="1"/>
      <c r="J431" s="1"/>
      <c r="K431" s="1"/>
      <c r="L431" s="1"/>
      <c r="M431" s="1"/>
      <c r="N431" s="1"/>
      <c r="O431" s="1"/>
      <c r="P431" s="1"/>
      <c r="Q431" s="1"/>
      <c r="R431" s="1"/>
      <c r="S431" s="1"/>
      <c r="T431" s="1"/>
      <c r="U431" s="1"/>
      <c r="V431" s="1"/>
      <c r="W431" s="1"/>
      <c r="X431" s="1"/>
      <c r="Y431" s="1"/>
    </row>
    <row r="432" spans="1:25" ht="9.75" customHeight="1">
      <c r="A432" s="1"/>
      <c r="B432" s="79"/>
      <c r="C432" s="145"/>
      <c r="D432" s="145"/>
      <c r="E432" s="1"/>
      <c r="F432" s="1"/>
      <c r="G432" s="1"/>
      <c r="H432" s="1"/>
      <c r="I432" s="1"/>
      <c r="J432" s="1"/>
      <c r="K432" s="1"/>
      <c r="L432" s="1"/>
      <c r="M432" s="1"/>
      <c r="N432" s="1"/>
      <c r="O432" s="1"/>
      <c r="P432" s="1"/>
      <c r="Q432" s="1"/>
      <c r="R432" s="1"/>
      <c r="S432" s="1"/>
      <c r="T432" s="1"/>
      <c r="U432" s="1"/>
      <c r="V432" s="1"/>
      <c r="W432" s="1"/>
      <c r="X432" s="1"/>
      <c r="Y432" s="1"/>
    </row>
    <row r="433" spans="1:25" ht="9.75" customHeight="1">
      <c r="A433" s="1"/>
      <c r="B433" s="79"/>
      <c r="C433" s="145"/>
      <c r="D433" s="145"/>
      <c r="E433" s="1"/>
      <c r="F433" s="1"/>
      <c r="G433" s="1"/>
      <c r="H433" s="1"/>
      <c r="I433" s="1"/>
      <c r="J433" s="1"/>
      <c r="K433" s="1"/>
      <c r="L433" s="1"/>
      <c r="M433" s="1"/>
      <c r="N433" s="1"/>
      <c r="O433" s="1"/>
      <c r="P433" s="1"/>
      <c r="Q433" s="1"/>
      <c r="R433" s="1"/>
      <c r="S433" s="1"/>
      <c r="T433" s="1"/>
      <c r="U433" s="1"/>
      <c r="V433" s="1"/>
      <c r="W433" s="1"/>
      <c r="X433" s="1"/>
      <c r="Y433" s="1"/>
    </row>
    <row r="434" spans="1:25" ht="9.75" customHeight="1">
      <c r="A434" s="1"/>
      <c r="B434" s="79"/>
      <c r="C434" s="145"/>
      <c r="D434" s="145"/>
      <c r="E434" s="1"/>
      <c r="F434" s="1"/>
      <c r="G434" s="1"/>
      <c r="H434" s="1"/>
      <c r="I434" s="1"/>
      <c r="J434" s="1"/>
      <c r="K434" s="1"/>
      <c r="L434" s="1"/>
      <c r="M434" s="1"/>
      <c r="N434" s="1"/>
      <c r="O434" s="1"/>
      <c r="P434" s="1"/>
      <c r="Q434" s="1"/>
      <c r="R434" s="1"/>
      <c r="S434" s="1"/>
      <c r="T434" s="1"/>
      <c r="U434" s="1"/>
      <c r="V434" s="1"/>
      <c r="W434" s="1"/>
      <c r="X434" s="1"/>
      <c r="Y434" s="1"/>
    </row>
    <row r="435" spans="1:25" ht="9.75" customHeight="1">
      <c r="A435" s="1"/>
      <c r="B435" s="79"/>
      <c r="C435" s="145"/>
      <c r="D435" s="145"/>
      <c r="E435" s="1"/>
      <c r="F435" s="1"/>
      <c r="G435" s="1"/>
      <c r="H435" s="1"/>
      <c r="I435" s="1"/>
      <c r="J435" s="1"/>
      <c r="K435" s="1"/>
      <c r="L435" s="1"/>
      <c r="M435" s="1"/>
      <c r="N435" s="1"/>
      <c r="O435" s="1"/>
      <c r="P435" s="1"/>
      <c r="Q435" s="1"/>
      <c r="R435" s="1"/>
      <c r="S435" s="1"/>
      <c r="T435" s="1"/>
      <c r="U435" s="1"/>
      <c r="V435" s="1"/>
      <c r="W435" s="1"/>
      <c r="X435" s="1"/>
      <c r="Y435" s="1"/>
    </row>
    <row r="436" spans="1:25" ht="9.75" customHeight="1">
      <c r="A436" s="1"/>
      <c r="B436" s="79"/>
      <c r="C436" s="145"/>
      <c r="D436" s="145"/>
      <c r="E436" s="1"/>
      <c r="F436" s="1"/>
      <c r="G436" s="1"/>
      <c r="H436" s="1"/>
      <c r="I436" s="1"/>
      <c r="J436" s="1"/>
      <c r="K436" s="1"/>
      <c r="L436" s="1"/>
      <c r="M436" s="1"/>
      <c r="N436" s="1"/>
      <c r="O436" s="1"/>
      <c r="P436" s="1"/>
      <c r="Q436" s="1"/>
      <c r="R436" s="1"/>
      <c r="S436" s="1"/>
      <c r="T436" s="1"/>
      <c r="U436" s="1"/>
      <c r="V436" s="1"/>
      <c r="W436" s="1"/>
      <c r="X436" s="1"/>
      <c r="Y436" s="1"/>
    </row>
    <row r="437" spans="1:25" ht="9.75" customHeight="1">
      <c r="A437" s="1"/>
      <c r="B437" s="79"/>
      <c r="C437" s="145"/>
      <c r="D437" s="145"/>
      <c r="E437" s="1"/>
      <c r="F437" s="1"/>
      <c r="G437" s="1"/>
      <c r="H437" s="1"/>
      <c r="I437" s="1"/>
      <c r="J437" s="1"/>
      <c r="K437" s="1"/>
      <c r="L437" s="1"/>
      <c r="M437" s="1"/>
      <c r="N437" s="1"/>
      <c r="O437" s="1"/>
      <c r="P437" s="1"/>
      <c r="Q437" s="1"/>
      <c r="R437" s="1"/>
      <c r="S437" s="1"/>
      <c r="T437" s="1"/>
      <c r="U437" s="1"/>
      <c r="V437" s="1"/>
      <c r="W437" s="1"/>
      <c r="X437" s="1"/>
      <c r="Y437" s="1"/>
    </row>
    <row r="438" spans="1:25" ht="9.75" customHeight="1">
      <c r="A438" s="1"/>
      <c r="B438" s="79"/>
      <c r="C438" s="145"/>
      <c r="D438" s="145"/>
      <c r="E438" s="1"/>
      <c r="F438" s="1"/>
      <c r="G438" s="1"/>
      <c r="H438" s="1"/>
      <c r="I438" s="1"/>
      <c r="J438" s="1"/>
      <c r="K438" s="1"/>
      <c r="L438" s="1"/>
      <c r="M438" s="1"/>
      <c r="N438" s="1"/>
      <c r="O438" s="1"/>
      <c r="P438" s="1"/>
      <c r="Q438" s="1"/>
      <c r="R438" s="1"/>
      <c r="S438" s="1"/>
      <c r="T438" s="1"/>
      <c r="U438" s="1"/>
      <c r="V438" s="1"/>
      <c r="W438" s="1"/>
      <c r="X438" s="1"/>
      <c r="Y438" s="1"/>
    </row>
    <row r="439" spans="1:25" ht="9.75" customHeight="1">
      <c r="A439" s="1"/>
      <c r="B439" s="79"/>
      <c r="C439" s="145"/>
      <c r="D439" s="145"/>
      <c r="E439" s="1"/>
      <c r="F439" s="1"/>
      <c r="G439" s="1"/>
      <c r="H439" s="1"/>
      <c r="I439" s="1"/>
      <c r="J439" s="1"/>
      <c r="K439" s="1"/>
      <c r="L439" s="1"/>
      <c r="M439" s="1"/>
      <c r="N439" s="1"/>
      <c r="O439" s="1"/>
      <c r="P439" s="1"/>
      <c r="Q439" s="1"/>
      <c r="R439" s="1"/>
      <c r="S439" s="1"/>
      <c r="T439" s="1"/>
      <c r="U439" s="1"/>
      <c r="V439" s="1"/>
      <c r="W439" s="1"/>
      <c r="X439" s="1"/>
      <c r="Y439" s="1"/>
    </row>
    <row r="440" spans="1:25" ht="9.75" customHeight="1">
      <c r="A440" s="1"/>
      <c r="B440" s="79"/>
      <c r="C440" s="145"/>
      <c r="D440" s="145"/>
      <c r="E440" s="1"/>
      <c r="F440" s="1"/>
      <c r="G440" s="1"/>
      <c r="H440" s="1"/>
      <c r="I440" s="1"/>
      <c r="J440" s="1"/>
      <c r="K440" s="1"/>
      <c r="L440" s="1"/>
      <c r="M440" s="1"/>
      <c r="N440" s="1"/>
      <c r="O440" s="1"/>
      <c r="P440" s="1"/>
      <c r="Q440" s="1"/>
      <c r="R440" s="1"/>
      <c r="S440" s="1"/>
      <c r="T440" s="1"/>
      <c r="U440" s="1"/>
      <c r="V440" s="1"/>
      <c r="W440" s="1"/>
      <c r="X440" s="1"/>
      <c r="Y440" s="1"/>
    </row>
    <row r="441" spans="1:25" ht="9.75" customHeight="1">
      <c r="A441" s="1"/>
      <c r="B441" s="79"/>
      <c r="C441" s="145"/>
      <c r="D441" s="145"/>
      <c r="E441" s="1"/>
      <c r="F441" s="1"/>
      <c r="G441" s="1"/>
      <c r="H441" s="1"/>
      <c r="I441" s="1"/>
      <c r="J441" s="1"/>
      <c r="K441" s="1"/>
      <c r="L441" s="1"/>
      <c r="M441" s="1"/>
      <c r="N441" s="1"/>
      <c r="O441" s="1"/>
      <c r="P441" s="1"/>
      <c r="Q441" s="1"/>
      <c r="R441" s="1"/>
      <c r="S441" s="1"/>
      <c r="T441" s="1"/>
      <c r="U441" s="1"/>
      <c r="V441" s="1"/>
      <c r="W441" s="1"/>
      <c r="X441" s="1"/>
      <c r="Y441" s="1"/>
    </row>
    <row r="442" spans="1:25" ht="9.75" customHeight="1">
      <c r="A442" s="1"/>
      <c r="B442" s="79"/>
      <c r="C442" s="145"/>
      <c r="D442" s="145"/>
      <c r="E442" s="1"/>
      <c r="F442" s="1"/>
      <c r="G442" s="1"/>
      <c r="H442" s="1"/>
      <c r="I442" s="1"/>
      <c r="J442" s="1"/>
      <c r="K442" s="1"/>
      <c r="L442" s="1"/>
      <c r="M442" s="1"/>
      <c r="N442" s="1"/>
      <c r="O442" s="1"/>
      <c r="P442" s="1"/>
      <c r="Q442" s="1"/>
      <c r="R442" s="1"/>
      <c r="S442" s="1"/>
      <c r="T442" s="1"/>
      <c r="U442" s="1"/>
      <c r="V442" s="1"/>
      <c r="W442" s="1"/>
      <c r="X442" s="1"/>
      <c r="Y442" s="1"/>
    </row>
    <row r="443" spans="1:25" ht="9.75" customHeight="1">
      <c r="A443" s="1"/>
      <c r="B443" s="79"/>
      <c r="C443" s="145"/>
      <c r="D443" s="145"/>
      <c r="E443" s="1"/>
      <c r="F443" s="1"/>
      <c r="G443" s="1"/>
      <c r="H443" s="1"/>
      <c r="I443" s="1"/>
      <c r="J443" s="1"/>
      <c r="K443" s="1"/>
      <c r="L443" s="1"/>
      <c r="M443" s="1"/>
      <c r="N443" s="1"/>
      <c r="O443" s="1"/>
      <c r="P443" s="1"/>
      <c r="Q443" s="1"/>
      <c r="R443" s="1"/>
      <c r="S443" s="1"/>
      <c r="T443" s="1"/>
      <c r="U443" s="1"/>
      <c r="V443" s="1"/>
      <c r="W443" s="1"/>
      <c r="X443" s="1"/>
      <c r="Y443" s="1"/>
    </row>
    <row r="444" spans="1:25" ht="9.75" customHeight="1">
      <c r="A444" s="1"/>
      <c r="B444" s="79"/>
      <c r="C444" s="145"/>
      <c r="D444" s="145"/>
      <c r="E444" s="1"/>
      <c r="F444" s="1"/>
      <c r="G444" s="1"/>
      <c r="H444" s="1"/>
      <c r="I444" s="1"/>
      <c r="J444" s="1"/>
      <c r="K444" s="1"/>
      <c r="L444" s="1"/>
      <c r="M444" s="1"/>
      <c r="N444" s="1"/>
      <c r="O444" s="1"/>
      <c r="P444" s="1"/>
      <c r="Q444" s="1"/>
      <c r="R444" s="1"/>
      <c r="S444" s="1"/>
      <c r="T444" s="1"/>
      <c r="U444" s="1"/>
      <c r="V444" s="1"/>
      <c r="W444" s="1"/>
      <c r="X444" s="1"/>
      <c r="Y444" s="1"/>
    </row>
    <row r="445" spans="1:25" ht="9.75" customHeight="1">
      <c r="A445" s="1"/>
      <c r="B445" s="79"/>
      <c r="C445" s="145"/>
      <c r="D445" s="145"/>
      <c r="E445" s="1"/>
      <c r="F445" s="1"/>
      <c r="G445" s="1"/>
      <c r="H445" s="1"/>
      <c r="I445" s="1"/>
      <c r="J445" s="1"/>
      <c r="K445" s="1"/>
      <c r="L445" s="1"/>
      <c r="M445" s="1"/>
      <c r="N445" s="1"/>
      <c r="O445" s="1"/>
      <c r="P445" s="1"/>
      <c r="Q445" s="1"/>
      <c r="R445" s="1"/>
      <c r="S445" s="1"/>
      <c r="T445" s="1"/>
      <c r="U445" s="1"/>
      <c r="V445" s="1"/>
      <c r="W445" s="1"/>
      <c r="X445" s="1"/>
      <c r="Y445" s="1"/>
    </row>
    <row r="446" spans="1:25" ht="9.75" customHeight="1">
      <c r="A446" s="1"/>
      <c r="B446" s="79"/>
      <c r="C446" s="145"/>
      <c r="D446" s="145"/>
      <c r="E446" s="1"/>
      <c r="F446" s="1"/>
      <c r="G446" s="1"/>
      <c r="H446" s="1"/>
      <c r="I446" s="1"/>
      <c r="J446" s="1"/>
      <c r="K446" s="1"/>
      <c r="L446" s="1"/>
      <c r="M446" s="1"/>
      <c r="N446" s="1"/>
      <c r="O446" s="1"/>
      <c r="P446" s="1"/>
      <c r="Q446" s="1"/>
      <c r="R446" s="1"/>
      <c r="S446" s="1"/>
      <c r="T446" s="1"/>
      <c r="U446" s="1"/>
      <c r="V446" s="1"/>
      <c r="W446" s="1"/>
      <c r="X446" s="1"/>
      <c r="Y446" s="1"/>
    </row>
    <row r="447" spans="1:25" ht="9.75" customHeight="1">
      <c r="A447" s="1"/>
      <c r="B447" s="79"/>
      <c r="C447" s="145"/>
      <c r="D447" s="145"/>
      <c r="E447" s="1"/>
      <c r="F447" s="1"/>
      <c r="G447" s="1"/>
      <c r="H447" s="1"/>
      <c r="I447" s="1"/>
      <c r="J447" s="1"/>
      <c r="K447" s="1"/>
      <c r="L447" s="1"/>
      <c r="M447" s="1"/>
      <c r="N447" s="1"/>
      <c r="O447" s="1"/>
      <c r="P447" s="1"/>
      <c r="Q447" s="1"/>
      <c r="R447" s="1"/>
      <c r="S447" s="1"/>
      <c r="T447" s="1"/>
      <c r="U447" s="1"/>
      <c r="V447" s="1"/>
      <c r="W447" s="1"/>
      <c r="X447" s="1"/>
      <c r="Y447" s="1"/>
    </row>
    <row r="448" spans="1:25" ht="9.75" customHeight="1">
      <c r="A448" s="1"/>
      <c r="B448" s="79"/>
      <c r="C448" s="145"/>
      <c r="D448" s="145"/>
      <c r="E448" s="1"/>
      <c r="F448" s="1"/>
      <c r="G448" s="1"/>
      <c r="H448" s="1"/>
      <c r="I448" s="1"/>
      <c r="J448" s="1"/>
      <c r="K448" s="1"/>
      <c r="L448" s="1"/>
      <c r="M448" s="1"/>
      <c r="N448" s="1"/>
      <c r="O448" s="1"/>
      <c r="P448" s="1"/>
      <c r="Q448" s="1"/>
      <c r="R448" s="1"/>
      <c r="S448" s="1"/>
      <c r="T448" s="1"/>
      <c r="U448" s="1"/>
      <c r="V448" s="1"/>
      <c r="W448" s="1"/>
      <c r="X448" s="1"/>
      <c r="Y448" s="1"/>
    </row>
    <row r="449" spans="1:25" ht="9.75" customHeight="1">
      <c r="A449" s="1"/>
      <c r="B449" s="79"/>
      <c r="C449" s="145"/>
      <c r="D449" s="145"/>
      <c r="E449" s="1"/>
      <c r="F449" s="1"/>
      <c r="G449" s="1"/>
      <c r="H449" s="1"/>
      <c r="I449" s="1"/>
      <c r="J449" s="1"/>
      <c r="K449" s="1"/>
      <c r="L449" s="1"/>
      <c r="M449" s="1"/>
      <c r="N449" s="1"/>
      <c r="O449" s="1"/>
      <c r="P449" s="1"/>
      <c r="Q449" s="1"/>
      <c r="R449" s="1"/>
      <c r="S449" s="1"/>
      <c r="T449" s="1"/>
      <c r="U449" s="1"/>
      <c r="V449" s="1"/>
      <c r="W449" s="1"/>
      <c r="X449" s="1"/>
      <c r="Y449" s="1"/>
    </row>
    <row r="450" spans="1:25" ht="9.75" customHeight="1">
      <c r="A450" s="1"/>
      <c r="B450" s="79"/>
      <c r="C450" s="145"/>
      <c r="D450" s="145"/>
      <c r="E450" s="1"/>
      <c r="F450" s="1"/>
      <c r="G450" s="1"/>
      <c r="H450" s="1"/>
      <c r="I450" s="1"/>
      <c r="J450" s="1"/>
      <c r="K450" s="1"/>
      <c r="L450" s="1"/>
      <c r="M450" s="1"/>
      <c r="N450" s="1"/>
      <c r="O450" s="1"/>
      <c r="P450" s="1"/>
      <c r="Q450" s="1"/>
      <c r="R450" s="1"/>
      <c r="S450" s="1"/>
      <c r="T450" s="1"/>
      <c r="U450" s="1"/>
      <c r="V450" s="1"/>
      <c r="W450" s="1"/>
      <c r="X450" s="1"/>
      <c r="Y450" s="1"/>
    </row>
    <row r="451" spans="1:25" ht="9.75" customHeight="1">
      <c r="A451" s="1"/>
      <c r="B451" s="79"/>
      <c r="C451" s="145"/>
      <c r="D451" s="145"/>
      <c r="E451" s="1"/>
      <c r="F451" s="1"/>
      <c r="G451" s="1"/>
      <c r="H451" s="1"/>
      <c r="I451" s="1"/>
      <c r="J451" s="1"/>
      <c r="K451" s="1"/>
      <c r="L451" s="1"/>
      <c r="M451" s="1"/>
      <c r="N451" s="1"/>
      <c r="O451" s="1"/>
      <c r="P451" s="1"/>
      <c r="Q451" s="1"/>
      <c r="R451" s="1"/>
      <c r="S451" s="1"/>
      <c r="T451" s="1"/>
      <c r="U451" s="1"/>
      <c r="V451" s="1"/>
      <c r="W451" s="1"/>
      <c r="X451" s="1"/>
      <c r="Y451" s="1"/>
    </row>
    <row r="452" spans="1:25" ht="9.75" customHeight="1">
      <c r="A452" s="1"/>
      <c r="B452" s="79"/>
      <c r="C452" s="145"/>
      <c r="D452" s="145"/>
      <c r="E452" s="1"/>
      <c r="F452" s="1"/>
      <c r="G452" s="1"/>
      <c r="H452" s="1"/>
      <c r="I452" s="1"/>
      <c r="J452" s="1"/>
      <c r="K452" s="1"/>
      <c r="L452" s="1"/>
      <c r="M452" s="1"/>
      <c r="N452" s="1"/>
      <c r="O452" s="1"/>
      <c r="P452" s="1"/>
      <c r="Q452" s="1"/>
      <c r="R452" s="1"/>
      <c r="S452" s="1"/>
      <c r="T452" s="1"/>
      <c r="U452" s="1"/>
      <c r="V452" s="1"/>
      <c r="W452" s="1"/>
      <c r="X452" s="1"/>
      <c r="Y452" s="1"/>
    </row>
    <row r="453" spans="1:25" ht="9.75" customHeight="1">
      <c r="A453" s="1"/>
      <c r="B453" s="79"/>
      <c r="C453" s="145"/>
      <c r="D453" s="145"/>
      <c r="E453" s="1"/>
      <c r="F453" s="1"/>
      <c r="G453" s="1"/>
      <c r="H453" s="1"/>
      <c r="I453" s="1"/>
      <c r="J453" s="1"/>
      <c r="K453" s="1"/>
      <c r="L453" s="1"/>
      <c r="M453" s="1"/>
      <c r="N453" s="1"/>
      <c r="O453" s="1"/>
      <c r="P453" s="1"/>
      <c r="Q453" s="1"/>
      <c r="R453" s="1"/>
      <c r="S453" s="1"/>
      <c r="T453" s="1"/>
      <c r="U453" s="1"/>
      <c r="V453" s="1"/>
      <c r="W453" s="1"/>
      <c r="X453" s="1"/>
      <c r="Y453" s="1"/>
    </row>
    <row r="454" spans="1:25" ht="9.75" customHeight="1">
      <c r="A454" s="1"/>
      <c r="B454" s="79"/>
      <c r="C454" s="145"/>
      <c r="D454" s="145"/>
      <c r="E454" s="1"/>
      <c r="F454" s="1"/>
      <c r="G454" s="1"/>
      <c r="H454" s="1"/>
      <c r="I454" s="1"/>
      <c r="J454" s="1"/>
      <c r="K454" s="1"/>
      <c r="L454" s="1"/>
      <c r="M454" s="1"/>
      <c r="N454" s="1"/>
      <c r="O454" s="1"/>
      <c r="P454" s="1"/>
      <c r="Q454" s="1"/>
      <c r="R454" s="1"/>
      <c r="S454" s="1"/>
      <c r="T454" s="1"/>
      <c r="U454" s="1"/>
      <c r="V454" s="1"/>
      <c r="W454" s="1"/>
      <c r="X454" s="1"/>
      <c r="Y454" s="1"/>
    </row>
    <row r="455" spans="1:25" ht="9.75" customHeight="1">
      <c r="A455" s="1"/>
      <c r="B455" s="79"/>
      <c r="C455" s="145"/>
      <c r="D455" s="145"/>
      <c r="E455" s="1"/>
      <c r="F455" s="1"/>
      <c r="G455" s="1"/>
      <c r="H455" s="1"/>
      <c r="I455" s="1"/>
      <c r="J455" s="1"/>
      <c r="K455" s="1"/>
      <c r="L455" s="1"/>
      <c r="M455" s="1"/>
      <c r="N455" s="1"/>
      <c r="O455" s="1"/>
      <c r="P455" s="1"/>
      <c r="Q455" s="1"/>
      <c r="R455" s="1"/>
      <c r="S455" s="1"/>
      <c r="T455" s="1"/>
      <c r="U455" s="1"/>
      <c r="V455" s="1"/>
      <c r="W455" s="1"/>
      <c r="X455" s="1"/>
      <c r="Y455" s="1"/>
    </row>
    <row r="456" spans="1:25" ht="9.75" customHeight="1">
      <c r="A456" s="1"/>
      <c r="B456" s="79"/>
      <c r="C456" s="145"/>
      <c r="D456" s="145"/>
      <c r="E456" s="1"/>
      <c r="F456" s="1"/>
      <c r="G456" s="1"/>
      <c r="H456" s="1"/>
      <c r="I456" s="1"/>
      <c r="J456" s="1"/>
      <c r="K456" s="1"/>
      <c r="L456" s="1"/>
      <c r="M456" s="1"/>
      <c r="N456" s="1"/>
      <c r="O456" s="1"/>
      <c r="P456" s="1"/>
      <c r="Q456" s="1"/>
      <c r="R456" s="1"/>
      <c r="S456" s="1"/>
      <c r="T456" s="1"/>
      <c r="U456" s="1"/>
      <c r="V456" s="1"/>
      <c r="W456" s="1"/>
      <c r="X456" s="1"/>
      <c r="Y456" s="1"/>
    </row>
    <row r="457" spans="1:25" ht="9.75" customHeight="1">
      <c r="A457" s="1"/>
      <c r="B457" s="79"/>
      <c r="C457" s="145"/>
      <c r="D457" s="145"/>
      <c r="E457" s="1"/>
      <c r="F457" s="1"/>
      <c r="G457" s="1"/>
      <c r="H457" s="1"/>
      <c r="I457" s="1"/>
      <c r="J457" s="1"/>
      <c r="K457" s="1"/>
      <c r="L457" s="1"/>
      <c r="M457" s="1"/>
      <c r="N457" s="1"/>
      <c r="O457" s="1"/>
      <c r="P457" s="1"/>
      <c r="Q457" s="1"/>
      <c r="R457" s="1"/>
      <c r="S457" s="1"/>
      <c r="T457" s="1"/>
      <c r="U457" s="1"/>
      <c r="V457" s="1"/>
      <c r="W457" s="1"/>
      <c r="X457" s="1"/>
      <c r="Y457" s="1"/>
    </row>
    <row r="458" spans="1:25" ht="9.75" customHeight="1">
      <c r="A458" s="1"/>
      <c r="B458" s="79"/>
      <c r="C458" s="145"/>
      <c r="D458" s="145"/>
      <c r="E458" s="1"/>
      <c r="F458" s="1"/>
      <c r="G458" s="1"/>
      <c r="H458" s="1"/>
      <c r="I458" s="1"/>
      <c r="J458" s="1"/>
      <c r="K458" s="1"/>
      <c r="L458" s="1"/>
      <c r="M458" s="1"/>
      <c r="N458" s="1"/>
      <c r="O458" s="1"/>
      <c r="P458" s="1"/>
      <c r="Q458" s="1"/>
      <c r="R458" s="1"/>
      <c r="S458" s="1"/>
      <c r="T458" s="1"/>
      <c r="U458" s="1"/>
      <c r="V458" s="1"/>
      <c r="W458" s="1"/>
      <c r="X458" s="1"/>
      <c r="Y458" s="1"/>
    </row>
    <row r="459" spans="1:25" ht="9.75" customHeight="1">
      <c r="A459" s="1"/>
      <c r="B459" s="79"/>
      <c r="C459" s="145"/>
      <c r="D459" s="145"/>
      <c r="E459" s="1"/>
      <c r="F459" s="1"/>
      <c r="G459" s="1"/>
      <c r="H459" s="1"/>
      <c r="I459" s="1"/>
      <c r="J459" s="1"/>
      <c r="K459" s="1"/>
      <c r="L459" s="1"/>
      <c r="M459" s="1"/>
      <c r="N459" s="1"/>
      <c r="O459" s="1"/>
      <c r="P459" s="1"/>
      <c r="Q459" s="1"/>
      <c r="R459" s="1"/>
      <c r="S459" s="1"/>
      <c r="T459" s="1"/>
      <c r="U459" s="1"/>
      <c r="V459" s="1"/>
      <c r="W459" s="1"/>
      <c r="X459" s="1"/>
      <c r="Y459" s="1"/>
    </row>
    <row r="460" spans="1:25" ht="9.75" customHeight="1">
      <c r="A460" s="1"/>
      <c r="B460" s="79"/>
      <c r="C460" s="145"/>
      <c r="D460" s="145"/>
      <c r="E460" s="1"/>
      <c r="F460" s="1"/>
      <c r="G460" s="1"/>
      <c r="H460" s="1"/>
      <c r="I460" s="1"/>
      <c r="J460" s="1"/>
      <c r="K460" s="1"/>
      <c r="L460" s="1"/>
      <c r="M460" s="1"/>
      <c r="N460" s="1"/>
      <c r="O460" s="1"/>
      <c r="P460" s="1"/>
      <c r="Q460" s="1"/>
      <c r="R460" s="1"/>
      <c r="S460" s="1"/>
      <c r="T460" s="1"/>
      <c r="U460" s="1"/>
      <c r="V460" s="1"/>
      <c r="W460" s="1"/>
      <c r="X460" s="1"/>
      <c r="Y460" s="1"/>
    </row>
    <row r="461" spans="1:25" ht="9.75" customHeight="1">
      <c r="A461" s="1"/>
      <c r="B461" s="79"/>
      <c r="C461" s="145"/>
      <c r="D461" s="145"/>
      <c r="E461" s="1"/>
      <c r="F461" s="1"/>
      <c r="G461" s="1"/>
      <c r="H461" s="1"/>
      <c r="I461" s="1"/>
      <c r="J461" s="1"/>
      <c r="K461" s="1"/>
      <c r="L461" s="1"/>
      <c r="M461" s="1"/>
      <c r="N461" s="1"/>
      <c r="O461" s="1"/>
      <c r="P461" s="1"/>
      <c r="Q461" s="1"/>
      <c r="R461" s="1"/>
      <c r="S461" s="1"/>
      <c r="T461" s="1"/>
      <c r="U461" s="1"/>
      <c r="V461" s="1"/>
      <c r="W461" s="1"/>
      <c r="X461" s="1"/>
      <c r="Y461" s="1"/>
    </row>
    <row r="462" spans="1:25" ht="9.75" customHeight="1">
      <c r="A462" s="1"/>
      <c r="B462" s="79"/>
      <c r="C462" s="145"/>
      <c r="D462" s="145"/>
      <c r="E462" s="1"/>
      <c r="F462" s="1"/>
      <c r="G462" s="1"/>
      <c r="H462" s="1"/>
      <c r="I462" s="1"/>
      <c r="J462" s="1"/>
      <c r="K462" s="1"/>
      <c r="L462" s="1"/>
      <c r="M462" s="1"/>
      <c r="N462" s="1"/>
      <c r="O462" s="1"/>
      <c r="P462" s="1"/>
      <c r="Q462" s="1"/>
      <c r="R462" s="1"/>
      <c r="S462" s="1"/>
      <c r="T462" s="1"/>
      <c r="U462" s="1"/>
      <c r="V462" s="1"/>
      <c r="W462" s="1"/>
      <c r="X462" s="1"/>
      <c r="Y462" s="1"/>
    </row>
    <row r="463" spans="1:25" ht="9.75" customHeight="1">
      <c r="A463" s="1"/>
      <c r="B463" s="79"/>
      <c r="C463" s="145"/>
      <c r="D463" s="145"/>
      <c r="E463" s="1"/>
      <c r="F463" s="1"/>
      <c r="G463" s="1"/>
      <c r="H463" s="1"/>
      <c r="I463" s="1"/>
      <c r="J463" s="1"/>
      <c r="K463" s="1"/>
      <c r="L463" s="1"/>
      <c r="M463" s="1"/>
      <c r="N463" s="1"/>
      <c r="O463" s="1"/>
      <c r="P463" s="1"/>
      <c r="Q463" s="1"/>
      <c r="R463" s="1"/>
      <c r="S463" s="1"/>
      <c r="T463" s="1"/>
      <c r="U463" s="1"/>
      <c r="V463" s="1"/>
      <c r="W463" s="1"/>
      <c r="X463" s="1"/>
      <c r="Y463" s="1"/>
    </row>
    <row r="464" spans="1:25" ht="9.75" customHeight="1">
      <c r="A464" s="1"/>
      <c r="B464" s="79"/>
      <c r="C464" s="145"/>
      <c r="D464" s="145"/>
      <c r="E464" s="1"/>
      <c r="F464" s="1"/>
      <c r="G464" s="1"/>
      <c r="H464" s="1"/>
      <c r="I464" s="1"/>
      <c r="J464" s="1"/>
      <c r="K464" s="1"/>
      <c r="L464" s="1"/>
      <c r="M464" s="1"/>
      <c r="N464" s="1"/>
      <c r="O464" s="1"/>
      <c r="P464" s="1"/>
      <c r="Q464" s="1"/>
      <c r="R464" s="1"/>
      <c r="S464" s="1"/>
      <c r="T464" s="1"/>
      <c r="U464" s="1"/>
      <c r="V464" s="1"/>
      <c r="W464" s="1"/>
      <c r="X464" s="1"/>
      <c r="Y464" s="1"/>
    </row>
    <row r="465" spans="1:25" ht="9.75" customHeight="1">
      <c r="A465" s="1"/>
      <c r="B465" s="79"/>
      <c r="C465" s="145"/>
      <c r="D465" s="145"/>
      <c r="E465" s="1"/>
      <c r="F465" s="1"/>
      <c r="G465" s="1"/>
      <c r="H465" s="1"/>
      <c r="I465" s="1"/>
      <c r="J465" s="1"/>
      <c r="K465" s="1"/>
      <c r="L465" s="1"/>
      <c r="M465" s="1"/>
      <c r="N465" s="1"/>
      <c r="O465" s="1"/>
      <c r="P465" s="1"/>
      <c r="Q465" s="1"/>
      <c r="R465" s="1"/>
      <c r="S465" s="1"/>
      <c r="T465" s="1"/>
      <c r="U465" s="1"/>
      <c r="V465" s="1"/>
      <c r="W465" s="1"/>
      <c r="X465" s="1"/>
      <c r="Y465" s="1"/>
    </row>
    <row r="466" spans="1:25" ht="9.75" customHeight="1">
      <c r="A466" s="1"/>
      <c r="B466" s="79"/>
      <c r="C466" s="145"/>
      <c r="D466" s="145"/>
      <c r="E466" s="1"/>
      <c r="F466" s="1"/>
      <c r="G466" s="1"/>
      <c r="H466" s="1"/>
      <c r="I466" s="1"/>
      <c r="J466" s="1"/>
      <c r="K466" s="1"/>
      <c r="L466" s="1"/>
      <c r="M466" s="1"/>
      <c r="N466" s="1"/>
      <c r="O466" s="1"/>
      <c r="P466" s="1"/>
      <c r="Q466" s="1"/>
      <c r="R466" s="1"/>
      <c r="S466" s="1"/>
      <c r="T466" s="1"/>
      <c r="U466" s="1"/>
      <c r="V466" s="1"/>
      <c r="W466" s="1"/>
      <c r="X466" s="1"/>
      <c r="Y466" s="1"/>
    </row>
    <row r="467" spans="1:25" ht="9.75" customHeight="1">
      <c r="A467" s="1"/>
      <c r="B467" s="79"/>
      <c r="C467" s="145"/>
      <c r="D467" s="145"/>
      <c r="E467" s="1"/>
      <c r="F467" s="1"/>
      <c r="G467" s="1"/>
      <c r="H467" s="1"/>
      <c r="I467" s="1"/>
      <c r="J467" s="1"/>
      <c r="K467" s="1"/>
      <c r="L467" s="1"/>
      <c r="M467" s="1"/>
      <c r="N467" s="1"/>
      <c r="O467" s="1"/>
      <c r="P467" s="1"/>
      <c r="Q467" s="1"/>
      <c r="R467" s="1"/>
      <c r="S467" s="1"/>
      <c r="T467" s="1"/>
      <c r="U467" s="1"/>
      <c r="V467" s="1"/>
      <c r="W467" s="1"/>
      <c r="X467" s="1"/>
      <c r="Y467" s="1"/>
    </row>
    <row r="468" spans="1:25" ht="9.75" customHeight="1">
      <c r="A468" s="1"/>
      <c r="B468" s="79"/>
      <c r="C468" s="145"/>
      <c r="D468" s="145"/>
      <c r="E468" s="1"/>
      <c r="F468" s="1"/>
      <c r="G468" s="1"/>
      <c r="H468" s="1"/>
      <c r="I468" s="1"/>
      <c r="J468" s="1"/>
      <c r="K468" s="1"/>
      <c r="L468" s="1"/>
      <c r="M468" s="1"/>
      <c r="N468" s="1"/>
      <c r="O468" s="1"/>
      <c r="P468" s="1"/>
      <c r="Q468" s="1"/>
      <c r="R468" s="1"/>
      <c r="S468" s="1"/>
      <c r="T468" s="1"/>
      <c r="U468" s="1"/>
      <c r="V468" s="1"/>
      <c r="W468" s="1"/>
      <c r="X468" s="1"/>
      <c r="Y468" s="1"/>
    </row>
    <row r="469" spans="1:25" ht="9.75" customHeight="1">
      <c r="A469" s="1"/>
      <c r="B469" s="79"/>
      <c r="C469" s="145"/>
      <c r="D469" s="145"/>
      <c r="E469" s="1"/>
      <c r="F469" s="1"/>
      <c r="G469" s="1"/>
      <c r="H469" s="1"/>
      <c r="I469" s="1"/>
      <c r="J469" s="1"/>
      <c r="K469" s="1"/>
      <c r="L469" s="1"/>
      <c r="M469" s="1"/>
      <c r="N469" s="1"/>
      <c r="O469" s="1"/>
      <c r="P469" s="1"/>
      <c r="Q469" s="1"/>
      <c r="R469" s="1"/>
      <c r="S469" s="1"/>
      <c r="T469" s="1"/>
      <c r="U469" s="1"/>
      <c r="V469" s="1"/>
      <c r="W469" s="1"/>
      <c r="X469" s="1"/>
      <c r="Y469" s="1"/>
    </row>
    <row r="470" spans="1:25" ht="9.75" customHeight="1">
      <c r="A470" s="1"/>
      <c r="B470" s="79"/>
      <c r="C470" s="145"/>
      <c r="D470" s="145"/>
      <c r="E470" s="1"/>
      <c r="F470" s="1"/>
      <c r="G470" s="1"/>
      <c r="H470" s="1"/>
      <c r="I470" s="1"/>
      <c r="J470" s="1"/>
      <c r="K470" s="1"/>
      <c r="L470" s="1"/>
      <c r="M470" s="1"/>
      <c r="N470" s="1"/>
      <c r="O470" s="1"/>
      <c r="P470" s="1"/>
      <c r="Q470" s="1"/>
      <c r="R470" s="1"/>
      <c r="S470" s="1"/>
      <c r="T470" s="1"/>
      <c r="U470" s="1"/>
      <c r="V470" s="1"/>
      <c r="W470" s="1"/>
      <c r="X470" s="1"/>
      <c r="Y470" s="1"/>
    </row>
    <row r="471" spans="1:25" ht="9.75" customHeight="1">
      <c r="A471" s="1"/>
      <c r="B471" s="79"/>
      <c r="C471" s="145"/>
      <c r="D471" s="145"/>
      <c r="E471" s="1"/>
      <c r="F471" s="1"/>
      <c r="G471" s="1"/>
      <c r="H471" s="1"/>
      <c r="I471" s="1"/>
      <c r="J471" s="1"/>
      <c r="K471" s="1"/>
      <c r="L471" s="1"/>
      <c r="M471" s="1"/>
      <c r="N471" s="1"/>
      <c r="O471" s="1"/>
      <c r="P471" s="1"/>
      <c r="Q471" s="1"/>
      <c r="R471" s="1"/>
      <c r="S471" s="1"/>
      <c r="T471" s="1"/>
      <c r="U471" s="1"/>
      <c r="V471" s="1"/>
      <c r="W471" s="1"/>
      <c r="X471" s="1"/>
      <c r="Y471" s="1"/>
    </row>
    <row r="472" spans="1:25" ht="9.75" customHeight="1">
      <c r="A472" s="1"/>
      <c r="B472" s="79"/>
      <c r="C472" s="145"/>
      <c r="D472" s="145"/>
      <c r="E472" s="1"/>
      <c r="F472" s="1"/>
      <c r="G472" s="1"/>
      <c r="H472" s="1"/>
      <c r="I472" s="1"/>
      <c r="J472" s="1"/>
      <c r="K472" s="1"/>
      <c r="L472" s="1"/>
      <c r="M472" s="1"/>
      <c r="N472" s="1"/>
      <c r="O472" s="1"/>
      <c r="P472" s="1"/>
      <c r="Q472" s="1"/>
      <c r="R472" s="1"/>
      <c r="S472" s="1"/>
      <c r="T472" s="1"/>
      <c r="U472" s="1"/>
      <c r="V472" s="1"/>
      <c r="W472" s="1"/>
      <c r="X472" s="1"/>
      <c r="Y472" s="1"/>
    </row>
    <row r="473" spans="1:25" ht="9.75" customHeight="1">
      <c r="A473" s="1"/>
      <c r="B473" s="79"/>
      <c r="C473" s="145"/>
      <c r="D473" s="145"/>
      <c r="E473" s="1"/>
      <c r="F473" s="1"/>
      <c r="G473" s="1"/>
      <c r="H473" s="1"/>
      <c r="I473" s="1"/>
      <c r="J473" s="1"/>
      <c r="K473" s="1"/>
      <c r="L473" s="1"/>
      <c r="M473" s="1"/>
      <c r="N473" s="1"/>
      <c r="O473" s="1"/>
      <c r="P473" s="1"/>
      <c r="Q473" s="1"/>
      <c r="R473" s="1"/>
      <c r="S473" s="1"/>
      <c r="T473" s="1"/>
      <c r="U473" s="1"/>
      <c r="V473" s="1"/>
      <c r="W473" s="1"/>
      <c r="X473" s="1"/>
      <c r="Y473" s="1"/>
    </row>
    <row r="474" spans="1:25" ht="9.75" customHeight="1">
      <c r="A474" s="1"/>
      <c r="B474" s="79"/>
      <c r="C474" s="145"/>
      <c r="D474" s="145"/>
      <c r="E474" s="1"/>
      <c r="F474" s="1"/>
      <c r="G474" s="1"/>
      <c r="H474" s="1"/>
      <c r="I474" s="1"/>
      <c r="J474" s="1"/>
      <c r="K474" s="1"/>
      <c r="L474" s="1"/>
      <c r="M474" s="1"/>
      <c r="N474" s="1"/>
      <c r="O474" s="1"/>
      <c r="P474" s="1"/>
      <c r="Q474" s="1"/>
      <c r="R474" s="1"/>
      <c r="S474" s="1"/>
      <c r="T474" s="1"/>
      <c r="U474" s="1"/>
      <c r="V474" s="1"/>
      <c r="W474" s="1"/>
      <c r="X474" s="1"/>
      <c r="Y474" s="1"/>
    </row>
    <row r="475" spans="1:25" ht="9.75" customHeight="1">
      <c r="A475" s="1"/>
      <c r="B475" s="79"/>
      <c r="C475" s="145"/>
      <c r="D475" s="145"/>
      <c r="E475" s="1"/>
      <c r="F475" s="1"/>
      <c r="G475" s="1"/>
      <c r="H475" s="1"/>
      <c r="I475" s="1"/>
      <c r="J475" s="1"/>
      <c r="K475" s="1"/>
      <c r="L475" s="1"/>
      <c r="M475" s="1"/>
      <c r="N475" s="1"/>
      <c r="O475" s="1"/>
      <c r="P475" s="1"/>
      <c r="Q475" s="1"/>
      <c r="R475" s="1"/>
      <c r="S475" s="1"/>
      <c r="T475" s="1"/>
      <c r="U475" s="1"/>
      <c r="V475" s="1"/>
      <c r="W475" s="1"/>
      <c r="X475" s="1"/>
      <c r="Y475" s="1"/>
    </row>
    <row r="476" spans="1:25" ht="9.75" customHeight="1">
      <c r="A476" s="1"/>
      <c r="B476" s="79"/>
      <c r="C476" s="145"/>
      <c r="D476" s="145"/>
      <c r="E476" s="1"/>
      <c r="F476" s="1"/>
      <c r="G476" s="1"/>
      <c r="H476" s="1"/>
      <c r="I476" s="1"/>
      <c r="J476" s="1"/>
      <c r="K476" s="1"/>
      <c r="L476" s="1"/>
      <c r="M476" s="1"/>
      <c r="N476" s="1"/>
      <c r="O476" s="1"/>
      <c r="P476" s="1"/>
      <c r="Q476" s="1"/>
      <c r="R476" s="1"/>
      <c r="S476" s="1"/>
      <c r="T476" s="1"/>
      <c r="U476" s="1"/>
      <c r="V476" s="1"/>
      <c r="W476" s="1"/>
      <c r="X476" s="1"/>
      <c r="Y476" s="1"/>
    </row>
    <row r="477" spans="1:25" ht="9.75" customHeight="1">
      <c r="A477" s="1"/>
      <c r="B477" s="79"/>
      <c r="C477" s="145"/>
      <c r="D477" s="145"/>
      <c r="E477" s="1"/>
      <c r="F477" s="1"/>
      <c r="G477" s="1"/>
      <c r="H477" s="1"/>
      <c r="I477" s="1"/>
      <c r="J477" s="1"/>
      <c r="K477" s="1"/>
      <c r="L477" s="1"/>
      <c r="M477" s="1"/>
      <c r="N477" s="1"/>
      <c r="O477" s="1"/>
      <c r="P477" s="1"/>
      <c r="Q477" s="1"/>
      <c r="R477" s="1"/>
      <c r="S477" s="1"/>
      <c r="T477" s="1"/>
      <c r="U477" s="1"/>
      <c r="V477" s="1"/>
      <c r="W477" s="1"/>
      <c r="X477" s="1"/>
      <c r="Y477" s="1"/>
    </row>
    <row r="478" spans="1:25" ht="9.75" customHeight="1">
      <c r="A478" s="1"/>
      <c r="B478" s="79"/>
      <c r="C478" s="145"/>
      <c r="D478" s="145"/>
      <c r="E478" s="1"/>
      <c r="F478" s="1"/>
      <c r="G478" s="1"/>
      <c r="H478" s="1"/>
      <c r="I478" s="1"/>
      <c r="J478" s="1"/>
      <c r="K478" s="1"/>
      <c r="L478" s="1"/>
      <c r="M478" s="1"/>
      <c r="N478" s="1"/>
      <c r="O478" s="1"/>
      <c r="P478" s="1"/>
      <c r="Q478" s="1"/>
      <c r="R478" s="1"/>
      <c r="S478" s="1"/>
      <c r="T478" s="1"/>
      <c r="U478" s="1"/>
      <c r="V478" s="1"/>
      <c r="W478" s="1"/>
      <c r="X478" s="1"/>
      <c r="Y478" s="1"/>
    </row>
    <row r="479" spans="1:25" ht="9.75" customHeight="1">
      <c r="A479" s="1"/>
      <c r="B479" s="79"/>
      <c r="C479" s="145"/>
      <c r="D479" s="145"/>
      <c r="E479" s="1"/>
      <c r="F479" s="1"/>
      <c r="G479" s="1"/>
      <c r="H479" s="1"/>
      <c r="I479" s="1"/>
      <c r="J479" s="1"/>
      <c r="K479" s="1"/>
      <c r="L479" s="1"/>
      <c r="M479" s="1"/>
      <c r="N479" s="1"/>
      <c r="O479" s="1"/>
      <c r="P479" s="1"/>
      <c r="Q479" s="1"/>
      <c r="R479" s="1"/>
      <c r="S479" s="1"/>
      <c r="T479" s="1"/>
      <c r="U479" s="1"/>
      <c r="V479" s="1"/>
      <c r="W479" s="1"/>
      <c r="X479" s="1"/>
      <c r="Y479" s="1"/>
    </row>
    <row r="480" spans="1:25" ht="9.75" customHeight="1">
      <c r="A480" s="1"/>
      <c r="B480" s="79"/>
      <c r="C480" s="145"/>
      <c r="D480" s="145"/>
      <c r="E480" s="1"/>
      <c r="F480" s="1"/>
      <c r="G480" s="1"/>
      <c r="H480" s="1"/>
      <c r="I480" s="1"/>
      <c r="J480" s="1"/>
      <c r="K480" s="1"/>
      <c r="L480" s="1"/>
      <c r="M480" s="1"/>
      <c r="N480" s="1"/>
      <c r="O480" s="1"/>
      <c r="P480" s="1"/>
      <c r="Q480" s="1"/>
      <c r="R480" s="1"/>
      <c r="S480" s="1"/>
      <c r="T480" s="1"/>
      <c r="U480" s="1"/>
      <c r="V480" s="1"/>
      <c r="W480" s="1"/>
      <c r="X480" s="1"/>
      <c r="Y480" s="1"/>
    </row>
    <row r="481" spans="1:25" ht="9.75" customHeight="1">
      <c r="A481" s="1"/>
      <c r="B481" s="79"/>
      <c r="C481" s="145"/>
      <c r="D481" s="145"/>
      <c r="E481" s="1"/>
      <c r="F481" s="1"/>
      <c r="G481" s="1"/>
      <c r="H481" s="1"/>
      <c r="I481" s="1"/>
      <c r="J481" s="1"/>
      <c r="K481" s="1"/>
      <c r="L481" s="1"/>
      <c r="M481" s="1"/>
      <c r="N481" s="1"/>
      <c r="O481" s="1"/>
      <c r="P481" s="1"/>
      <c r="Q481" s="1"/>
      <c r="R481" s="1"/>
      <c r="S481" s="1"/>
      <c r="T481" s="1"/>
      <c r="U481" s="1"/>
      <c r="V481" s="1"/>
      <c r="W481" s="1"/>
      <c r="X481" s="1"/>
      <c r="Y481" s="1"/>
    </row>
    <row r="482" spans="1:25" ht="9.75" customHeight="1">
      <c r="A482" s="1"/>
      <c r="B482" s="79"/>
      <c r="C482" s="145"/>
      <c r="D482" s="145"/>
      <c r="E482" s="1"/>
      <c r="F482" s="1"/>
      <c r="G482" s="1"/>
      <c r="H482" s="1"/>
      <c r="I482" s="1"/>
      <c r="J482" s="1"/>
      <c r="K482" s="1"/>
      <c r="L482" s="1"/>
      <c r="M482" s="1"/>
      <c r="N482" s="1"/>
      <c r="O482" s="1"/>
      <c r="P482" s="1"/>
      <c r="Q482" s="1"/>
      <c r="R482" s="1"/>
      <c r="S482" s="1"/>
      <c r="T482" s="1"/>
      <c r="U482" s="1"/>
      <c r="V482" s="1"/>
      <c r="W482" s="1"/>
      <c r="X482" s="1"/>
      <c r="Y482" s="1"/>
    </row>
    <row r="483" spans="1:25" ht="9.75" customHeight="1">
      <c r="A483" s="1"/>
      <c r="B483" s="79"/>
      <c r="C483" s="145"/>
      <c r="D483" s="145"/>
      <c r="E483" s="1"/>
      <c r="F483" s="1"/>
      <c r="G483" s="1"/>
      <c r="H483" s="1"/>
      <c r="I483" s="1"/>
      <c r="J483" s="1"/>
      <c r="K483" s="1"/>
      <c r="L483" s="1"/>
      <c r="M483" s="1"/>
      <c r="N483" s="1"/>
      <c r="O483" s="1"/>
      <c r="P483" s="1"/>
      <c r="Q483" s="1"/>
      <c r="R483" s="1"/>
      <c r="S483" s="1"/>
      <c r="T483" s="1"/>
      <c r="U483" s="1"/>
      <c r="V483" s="1"/>
      <c r="W483" s="1"/>
      <c r="X483" s="1"/>
      <c r="Y483" s="1"/>
    </row>
    <row r="484" spans="1:25" ht="9.75" customHeight="1">
      <c r="A484" s="1"/>
      <c r="B484" s="79"/>
      <c r="C484" s="145"/>
      <c r="D484" s="145"/>
      <c r="E484" s="1"/>
      <c r="F484" s="1"/>
      <c r="G484" s="1"/>
      <c r="H484" s="1"/>
      <c r="I484" s="1"/>
      <c r="J484" s="1"/>
      <c r="K484" s="1"/>
      <c r="L484" s="1"/>
      <c r="M484" s="1"/>
      <c r="N484" s="1"/>
      <c r="O484" s="1"/>
      <c r="P484" s="1"/>
      <c r="Q484" s="1"/>
      <c r="R484" s="1"/>
      <c r="S484" s="1"/>
      <c r="T484" s="1"/>
      <c r="U484" s="1"/>
      <c r="V484" s="1"/>
      <c r="W484" s="1"/>
      <c r="X484" s="1"/>
      <c r="Y484" s="1"/>
    </row>
    <row r="485" spans="1:25" ht="9.75" customHeight="1">
      <c r="A485" s="1"/>
      <c r="B485" s="79"/>
      <c r="C485" s="145"/>
      <c r="D485" s="145"/>
      <c r="E485" s="1"/>
      <c r="F485" s="1"/>
      <c r="G485" s="1"/>
      <c r="H485" s="1"/>
      <c r="I485" s="1"/>
      <c r="J485" s="1"/>
      <c r="K485" s="1"/>
      <c r="L485" s="1"/>
      <c r="M485" s="1"/>
      <c r="N485" s="1"/>
      <c r="O485" s="1"/>
      <c r="P485" s="1"/>
      <c r="Q485" s="1"/>
      <c r="R485" s="1"/>
      <c r="S485" s="1"/>
      <c r="T485" s="1"/>
      <c r="U485" s="1"/>
      <c r="V485" s="1"/>
      <c r="W485" s="1"/>
      <c r="X485" s="1"/>
      <c r="Y485" s="1"/>
    </row>
    <row r="486" spans="1:25" ht="9.75" customHeight="1">
      <c r="A486" s="1"/>
      <c r="B486" s="79"/>
      <c r="C486" s="145"/>
      <c r="D486" s="145"/>
      <c r="E486" s="1"/>
      <c r="F486" s="1"/>
      <c r="G486" s="1"/>
      <c r="H486" s="1"/>
      <c r="I486" s="1"/>
      <c r="J486" s="1"/>
      <c r="K486" s="1"/>
      <c r="L486" s="1"/>
      <c r="M486" s="1"/>
      <c r="N486" s="1"/>
      <c r="O486" s="1"/>
      <c r="P486" s="1"/>
      <c r="Q486" s="1"/>
      <c r="R486" s="1"/>
      <c r="S486" s="1"/>
      <c r="T486" s="1"/>
      <c r="U486" s="1"/>
      <c r="V486" s="1"/>
      <c r="W486" s="1"/>
      <c r="X486" s="1"/>
      <c r="Y486" s="1"/>
    </row>
    <row r="487" spans="1:25" ht="9.75" customHeight="1">
      <c r="A487" s="1"/>
      <c r="B487" s="79"/>
      <c r="C487" s="145"/>
      <c r="D487" s="145"/>
      <c r="E487" s="1"/>
      <c r="F487" s="1"/>
      <c r="G487" s="1"/>
      <c r="H487" s="1"/>
      <c r="I487" s="1"/>
      <c r="J487" s="1"/>
      <c r="K487" s="1"/>
      <c r="L487" s="1"/>
      <c r="M487" s="1"/>
      <c r="N487" s="1"/>
      <c r="O487" s="1"/>
      <c r="P487" s="1"/>
      <c r="Q487" s="1"/>
      <c r="R487" s="1"/>
      <c r="S487" s="1"/>
      <c r="T487" s="1"/>
      <c r="U487" s="1"/>
      <c r="V487" s="1"/>
      <c r="W487" s="1"/>
      <c r="X487" s="1"/>
      <c r="Y487" s="1"/>
    </row>
    <row r="488" spans="1:25" ht="9.75" customHeight="1">
      <c r="A488" s="1"/>
      <c r="B488" s="79"/>
      <c r="C488" s="145"/>
      <c r="D488" s="145"/>
      <c r="E488" s="1"/>
      <c r="F488" s="1"/>
      <c r="G488" s="1"/>
      <c r="H488" s="1"/>
      <c r="I488" s="1"/>
      <c r="J488" s="1"/>
      <c r="K488" s="1"/>
      <c r="L488" s="1"/>
      <c r="M488" s="1"/>
      <c r="N488" s="1"/>
      <c r="O488" s="1"/>
      <c r="P488" s="1"/>
      <c r="Q488" s="1"/>
      <c r="R488" s="1"/>
      <c r="S488" s="1"/>
      <c r="T488" s="1"/>
      <c r="U488" s="1"/>
      <c r="V488" s="1"/>
      <c r="W488" s="1"/>
      <c r="X488" s="1"/>
      <c r="Y488" s="1"/>
    </row>
    <row r="489" spans="1:25" ht="9.75" customHeight="1">
      <c r="A489" s="1"/>
      <c r="B489" s="79"/>
      <c r="C489" s="145"/>
      <c r="D489" s="145"/>
      <c r="E489" s="1"/>
      <c r="F489" s="1"/>
      <c r="G489" s="1"/>
      <c r="H489" s="1"/>
      <c r="I489" s="1"/>
      <c r="J489" s="1"/>
      <c r="K489" s="1"/>
      <c r="L489" s="1"/>
      <c r="M489" s="1"/>
      <c r="N489" s="1"/>
      <c r="O489" s="1"/>
      <c r="P489" s="1"/>
      <c r="Q489" s="1"/>
      <c r="R489" s="1"/>
      <c r="S489" s="1"/>
      <c r="T489" s="1"/>
      <c r="U489" s="1"/>
      <c r="V489" s="1"/>
      <c r="W489" s="1"/>
      <c r="X489" s="1"/>
      <c r="Y489" s="1"/>
    </row>
    <row r="490" spans="1:25" ht="9.75" customHeight="1">
      <c r="A490" s="1"/>
      <c r="B490" s="79"/>
      <c r="C490" s="145"/>
      <c r="D490" s="145"/>
      <c r="E490" s="1"/>
      <c r="F490" s="1"/>
      <c r="G490" s="1"/>
      <c r="H490" s="1"/>
      <c r="I490" s="1"/>
      <c r="J490" s="1"/>
      <c r="K490" s="1"/>
      <c r="L490" s="1"/>
      <c r="M490" s="1"/>
      <c r="N490" s="1"/>
      <c r="O490" s="1"/>
      <c r="P490" s="1"/>
      <c r="Q490" s="1"/>
      <c r="R490" s="1"/>
      <c r="S490" s="1"/>
      <c r="T490" s="1"/>
      <c r="U490" s="1"/>
      <c r="V490" s="1"/>
      <c r="W490" s="1"/>
      <c r="X490" s="1"/>
      <c r="Y490" s="1"/>
    </row>
    <row r="491" spans="1:25" ht="9.75" customHeight="1">
      <c r="A491" s="1"/>
      <c r="B491" s="79"/>
      <c r="C491" s="145"/>
      <c r="D491" s="145"/>
      <c r="E491" s="1"/>
      <c r="F491" s="1"/>
      <c r="G491" s="1"/>
      <c r="H491" s="1"/>
      <c r="I491" s="1"/>
      <c r="J491" s="1"/>
      <c r="K491" s="1"/>
      <c r="L491" s="1"/>
      <c r="M491" s="1"/>
      <c r="N491" s="1"/>
      <c r="O491" s="1"/>
      <c r="P491" s="1"/>
      <c r="Q491" s="1"/>
      <c r="R491" s="1"/>
      <c r="S491" s="1"/>
      <c r="T491" s="1"/>
      <c r="U491" s="1"/>
      <c r="V491" s="1"/>
      <c r="W491" s="1"/>
      <c r="X491" s="1"/>
      <c r="Y491" s="1"/>
    </row>
    <row r="492" spans="1:25" ht="9.75" customHeight="1">
      <c r="A492" s="1"/>
      <c r="B492" s="79"/>
      <c r="C492" s="145"/>
      <c r="D492" s="145"/>
      <c r="E492" s="1"/>
      <c r="F492" s="1"/>
      <c r="G492" s="1"/>
      <c r="H492" s="1"/>
      <c r="I492" s="1"/>
      <c r="J492" s="1"/>
      <c r="K492" s="1"/>
      <c r="L492" s="1"/>
      <c r="M492" s="1"/>
      <c r="N492" s="1"/>
      <c r="O492" s="1"/>
      <c r="P492" s="1"/>
      <c r="Q492" s="1"/>
      <c r="R492" s="1"/>
      <c r="S492" s="1"/>
      <c r="T492" s="1"/>
      <c r="U492" s="1"/>
      <c r="V492" s="1"/>
      <c r="W492" s="1"/>
      <c r="X492" s="1"/>
      <c r="Y492" s="1"/>
    </row>
    <row r="493" spans="1:25" ht="9.75" customHeight="1">
      <c r="A493" s="1"/>
      <c r="B493" s="79"/>
      <c r="C493" s="145"/>
      <c r="D493" s="145"/>
      <c r="E493" s="1"/>
      <c r="F493" s="1"/>
      <c r="G493" s="1"/>
      <c r="H493" s="1"/>
      <c r="I493" s="1"/>
      <c r="J493" s="1"/>
      <c r="K493" s="1"/>
      <c r="L493" s="1"/>
      <c r="M493" s="1"/>
      <c r="N493" s="1"/>
      <c r="O493" s="1"/>
      <c r="P493" s="1"/>
      <c r="Q493" s="1"/>
      <c r="R493" s="1"/>
      <c r="S493" s="1"/>
      <c r="T493" s="1"/>
      <c r="U493" s="1"/>
      <c r="V493" s="1"/>
      <c r="W493" s="1"/>
      <c r="X493" s="1"/>
      <c r="Y493" s="1"/>
    </row>
    <row r="494" spans="1:25" ht="9.75" customHeight="1">
      <c r="A494" s="1"/>
      <c r="B494" s="79"/>
      <c r="C494" s="145"/>
      <c r="D494" s="145"/>
      <c r="E494" s="1"/>
      <c r="F494" s="1"/>
      <c r="G494" s="1"/>
      <c r="H494" s="1"/>
      <c r="I494" s="1"/>
      <c r="J494" s="1"/>
      <c r="K494" s="1"/>
      <c r="L494" s="1"/>
      <c r="M494" s="1"/>
      <c r="N494" s="1"/>
      <c r="O494" s="1"/>
      <c r="P494" s="1"/>
      <c r="Q494" s="1"/>
      <c r="R494" s="1"/>
      <c r="S494" s="1"/>
      <c r="T494" s="1"/>
      <c r="U494" s="1"/>
      <c r="V494" s="1"/>
      <c r="W494" s="1"/>
      <c r="X494" s="1"/>
      <c r="Y494" s="1"/>
    </row>
    <row r="495" spans="1:25" ht="9.75" customHeight="1">
      <c r="A495" s="1"/>
      <c r="B495" s="79"/>
      <c r="C495" s="145"/>
      <c r="D495" s="145"/>
      <c r="E495" s="1"/>
      <c r="F495" s="1"/>
      <c r="G495" s="1"/>
      <c r="H495" s="1"/>
      <c r="I495" s="1"/>
      <c r="J495" s="1"/>
      <c r="K495" s="1"/>
      <c r="L495" s="1"/>
      <c r="M495" s="1"/>
      <c r="N495" s="1"/>
      <c r="O495" s="1"/>
      <c r="P495" s="1"/>
      <c r="Q495" s="1"/>
      <c r="R495" s="1"/>
      <c r="S495" s="1"/>
      <c r="T495" s="1"/>
      <c r="U495" s="1"/>
      <c r="V495" s="1"/>
      <c r="W495" s="1"/>
      <c r="X495" s="1"/>
      <c r="Y495" s="1"/>
    </row>
    <row r="496" spans="1:25" ht="9.75" customHeight="1">
      <c r="A496" s="1"/>
      <c r="B496" s="79"/>
      <c r="C496" s="145"/>
      <c r="D496" s="145"/>
      <c r="E496" s="1"/>
      <c r="F496" s="1"/>
      <c r="G496" s="1"/>
      <c r="H496" s="1"/>
      <c r="I496" s="1"/>
      <c r="J496" s="1"/>
      <c r="K496" s="1"/>
      <c r="L496" s="1"/>
      <c r="M496" s="1"/>
      <c r="N496" s="1"/>
      <c r="O496" s="1"/>
      <c r="P496" s="1"/>
      <c r="Q496" s="1"/>
      <c r="R496" s="1"/>
      <c r="S496" s="1"/>
      <c r="T496" s="1"/>
      <c r="U496" s="1"/>
      <c r="V496" s="1"/>
      <c r="W496" s="1"/>
      <c r="X496" s="1"/>
      <c r="Y496" s="1"/>
    </row>
    <row r="497" spans="1:25" ht="9.75" customHeight="1">
      <c r="A497" s="1"/>
      <c r="B497" s="79"/>
      <c r="C497" s="145"/>
      <c r="D497" s="145"/>
      <c r="E497" s="1"/>
      <c r="F497" s="1"/>
      <c r="G497" s="1"/>
      <c r="H497" s="1"/>
      <c r="I497" s="1"/>
      <c r="J497" s="1"/>
      <c r="K497" s="1"/>
      <c r="L497" s="1"/>
      <c r="M497" s="1"/>
      <c r="N497" s="1"/>
      <c r="O497" s="1"/>
      <c r="P497" s="1"/>
      <c r="Q497" s="1"/>
      <c r="R497" s="1"/>
      <c r="S497" s="1"/>
      <c r="T497" s="1"/>
      <c r="U497" s="1"/>
      <c r="V497" s="1"/>
      <c r="W497" s="1"/>
      <c r="X497" s="1"/>
      <c r="Y497" s="1"/>
    </row>
    <row r="498" spans="1:25" ht="9.75" customHeight="1">
      <c r="A498" s="1"/>
      <c r="B498" s="79"/>
      <c r="C498" s="145"/>
      <c r="D498" s="145"/>
      <c r="E498" s="1"/>
      <c r="F498" s="1"/>
      <c r="G498" s="1"/>
      <c r="H498" s="1"/>
      <c r="I498" s="1"/>
      <c r="J498" s="1"/>
      <c r="K498" s="1"/>
      <c r="L498" s="1"/>
      <c r="M498" s="1"/>
      <c r="N498" s="1"/>
      <c r="O498" s="1"/>
      <c r="P498" s="1"/>
      <c r="Q498" s="1"/>
      <c r="R498" s="1"/>
      <c r="S498" s="1"/>
      <c r="T498" s="1"/>
      <c r="U498" s="1"/>
      <c r="V498" s="1"/>
      <c r="W498" s="1"/>
      <c r="X498" s="1"/>
      <c r="Y498" s="1"/>
    </row>
    <row r="499" spans="1:25" ht="9.75" customHeight="1">
      <c r="A499" s="1"/>
      <c r="B499" s="79"/>
      <c r="C499" s="145"/>
      <c r="D499" s="145"/>
      <c r="E499" s="1"/>
      <c r="F499" s="1"/>
      <c r="G499" s="1"/>
      <c r="H499" s="1"/>
      <c r="I499" s="1"/>
      <c r="J499" s="1"/>
      <c r="K499" s="1"/>
      <c r="L499" s="1"/>
      <c r="M499" s="1"/>
      <c r="N499" s="1"/>
      <c r="O499" s="1"/>
      <c r="P499" s="1"/>
      <c r="Q499" s="1"/>
      <c r="R499" s="1"/>
      <c r="S499" s="1"/>
      <c r="T499" s="1"/>
      <c r="U499" s="1"/>
      <c r="V499" s="1"/>
      <c r="W499" s="1"/>
      <c r="X499" s="1"/>
      <c r="Y499" s="1"/>
    </row>
    <row r="500" spans="1:25" ht="9.75" customHeight="1">
      <c r="A500" s="1"/>
      <c r="B500" s="79"/>
      <c r="C500" s="145"/>
      <c r="D500" s="145"/>
      <c r="E500" s="1"/>
      <c r="F500" s="1"/>
      <c r="G500" s="1"/>
      <c r="H500" s="1"/>
      <c r="I500" s="1"/>
      <c r="J500" s="1"/>
      <c r="K500" s="1"/>
      <c r="L500" s="1"/>
      <c r="M500" s="1"/>
      <c r="N500" s="1"/>
      <c r="O500" s="1"/>
      <c r="P500" s="1"/>
      <c r="Q500" s="1"/>
      <c r="R500" s="1"/>
      <c r="S500" s="1"/>
      <c r="T500" s="1"/>
      <c r="U500" s="1"/>
      <c r="V500" s="1"/>
      <c r="W500" s="1"/>
      <c r="X500" s="1"/>
      <c r="Y500" s="1"/>
    </row>
    <row r="501" spans="1:25" ht="9.75" customHeight="1">
      <c r="A501" s="1"/>
      <c r="B501" s="79"/>
      <c r="C501" s="145"/>
      <c r="D501" s="145"/>
      <c r="E501" s="1"/>
      <c r="F501" s="1"/>
      <c r="G501" s="1"/>
      <c r="H501" s="1"/>
      <c r="I501" s="1"/>
      <c r="J501" s="1"/>
      <c r="K501" s="1"/>
      <c r="L501" s="1"/>
      <c r="M501" s="1"/>
      <c r="N501" s="1"/>
      <c r="O501" s="1"/>
      <c r="P501" s="1"/>
      <c r="Q501" s="1"/>
      <c r="R501" s="1"/>
      <c r="S501" s="1"/>
      <c r="T501" s="1"/>
      <c r="U501" s="1"/>
      <c r="V501" s="1"/>
      <c r="W501" s="1"/>
      <c r="X501" s="1"/>
      <c r="Y501" s="1"/>
    </row>
    <row r="502" spans="1:25" ht="9.75" customHeight="1">
      <c r="A502" s="1"/>
      <c r="B502" s="79"/>
      <c r="C502" s="145"/>
      <c r="D502" s="145"/>
      <c r="E502" s="1"/>
      <c r="F502" s="1"/>
      <c r="G502" s="1"/>
      <c r="H502" s="1"/>
      <c r="I502" s="1"/>
      <c r="J502" s="1"/>
      <c r="K502" s="1"/>
      <c r="L502" s="1"/>
      <c r="M502" s="1"/>
      <c r="N502" s="1"/>
      <c r="O502" s="1"/>
      <c r="P502" s="1"/>
      <c r="Q502" s="1"/>
      <c r="R502" s="1"/>
      <c r="S502" s="1"/>
      <c r="T502" s="1"/>
      <c r="U502" s="1"/>
      <c r="V502" s="1"/>
      <c r="W502" s="1"/>
      <c r="X502" s="1"/>
      <c r="Y502" s="1"/>
    </row>
    <row r="503" spans="1:25" ht="9.75" customHeight="1">
      <c r="A503" s="1"/>
      <c r="B503" s="79"/>
      <c r="C503" s="145"/>
      <c r="D503" s="145"/>
      <c r="E503" s="1"/>
      <c r="F503" s="1"/>
      <c r="G503" s="1"/>
      <c r="H503" s="1"/>
      <c r="I503" s="1"/>
      <c r="J503" s="1"/>
      <c r="K503" s="1"/>
      <c r="L503" s="1"/>
      <c r="M503" s="1"/>
      <c r="N503" s="1"/>
      <c r="O503" s="1"/>
      <c r="P503" s="1"/>
      <c r="Q503" s="1"/>
      <c r="R503" s="1"/>
      <c r="S503" s="1"/>
      <c r="T503" s="1"/>
      <c r="U503" s="1"/>
      <c r="V503" s="1"/>
      <c r="W503" s="1"/>
      <c r="X503" s="1"/>
      <c r="Y503" s="1"/>
    </row>
    <row r="504" spans="1:25" ht="9.75" customHeight="1">
      <c r="A504" s="1"/>
      <c r="B504" s="79"/>
      <c r="C504" s="145"/>
      <c r="D504" s="145"/>
      <c r="E504" s="1"/>
      <c r="F504" s="1"/>
      <c r="G504" s="1"/>
      <c r="H504" s="1"/>
      <c r="I504" s="1"/>
      <c r="J504" s="1"/>
      <c r="K504" s="1"/>
      <c r="L504" s="1"/>
      <c r="M504" s="1"/>
      <c r="N504" s="1"/>
      <c r="O504" s="1"/>
      <c r="P504" s="1"/>
      <c r="Q504" s="1"/>
      <c r="R504" s="1"/>
      <c r="S504" s="1"/>
      <c r="T504" s="1"/>
      <c r="U504" s="1"/>
      <c r="V504" s="1"/>
      <c r="W504" s="1"/>
      <c r="X504" s="1"/>
      <c r="Y504" s="1"/>
    </row>
    <row r="505" spans="1:25" ht="9.75" customHeight="1">
      <c r="A505" s="1"/>
      <c r="B505" s="79"/>
      <c r="C505" s="145"/>
      <c r="D505" s="145"/>
      <c r="E505" s="1"/>
      <c r="F505" s="1"/>
      <c r="G505" s="1"/>
      <c r="H505" s="1"/>
      <c r="I505" s="1"/>
      <c r="J505" s="1"/>
      <c r="K505" s="1"/>
      <c r="L505" s="1"/>
      <c r="M505" s="1"/>
      <c r="N505" s="1"/>
      <c r="O505" s="1"/>
      <c r="P505" s="1"/>
      <c r="Q505" s="1"/>
      <c r="R505" s="1"/>
      <c r="S505" s="1"/>
      <c r="T505" s="1"/>
      <c r="U505" s="1"/>
      <c r="V505" s="1"/>
      <c r="W505" s="1"/>
      <c r="X505" s="1"/>
      <c r="Y505" s="1"/>
    </row>
    <row r="506" spans="1:25" ht="9.75" customHeight="1">
      <c r="A506" s="1"/>
      <c r="B506" s="79"/>
      <c r="C506" s="145"/>
      <c r="D506" s="145"/>
      <c r="E506" s="1"/>
      <c r="F506" s="1"/>
      <c r="G506" s="1"/>
      <c r="H506" s="1"/>
      <c r="I506" s="1"/>
      <c r="J506" s="1"/>
      <c r="K506" s="1"/>
      <c r="L506" s="1"/>
      <c r="M506" s="1"/>
      <c r="N506" s="1"/>
      <c r="O506" s="1"/>
      <c r="P506" s="1"/>
      <c r="Q506" s="1"/>
      <c r="R506" s="1"/>
      <c r="S506" s="1"/>
      <c r="T506" s="1"/>
      <c r="U506" s="1"/>
      <c r="V506" s="1"/>
      <c r="W506" s="1"/>
      <c r="X506" s="1"/>
      <c r="Y506" s="1"/>
    </row>
    <row r="507" spans="1:25" ht="9.75" customHeight="1">
      <c r="A507" s="1"/>
      <c r="B507" s="79"/>
      <c r="C507" s="145"/>
      <c r="D507" s="145"/>
      <c r="E507" s="1"/>
      <c r="F507" s="1"/>
      <c r="G507" s="1"/>
      <c r="H507" s="1"/>
      <c r="I507" s="1"/>
      <c r="J507" s="1"/>
      <c r="K507" s="1"/>
      <c r="L507" s="1"/>
      <c r="M507" s="1"/>
      <c r="N507" s="1"/>
      <c r="O507" s="1"/>
      <c r="P507" s="1"/>
      <c r="Q507" s="1"/>
      <c r="R507" s="1"/>
      <c r="S507" s="1"/>
      <c r="T507" s="1"/>
      <c r="U507" s="1"/>
      <c r="V507" s="1"/>
      <c r="W507" s="1"/>
      <c r="X507" s="1"/>
      <c r="Y507" s="1"/>
    </row>
    <row r="508" spans="1:25" ht="9.75" customHeight="1">
      <c r="A508" s="1"/>
      <c r="B508" s="79"/>
      <c r="C508" s="145"/>
      <c r="D508" s="145"/>
      <c r="E508" s="1"/>
      <c r="F508" s="1"/>
      <c r="G508" s="1"/>
      <c r="H508" s="1"/>
      <c r="I508" s="1"/>
      <c r="J508" s="1"/>
      <c r="K508" s="1"/>
      <c r="L508" s="1"/>
      <c r="M508" s="1"/>
      <c r="N508" s="1"/>
      <c r="O508" s="1"/>
      <c r="P508" s="1"/>
      <c r="Q508" s="1"/>
      <c r="R508" s="1"/>
      <c r="S508" s="1"/>
      <c r="T508" s="1"/>
      <c r="U508" s="1"/>
      <c r="V508" s="1"/>
      <c r="W508" s="1"/>
      <c r="X508" s="1"/>
      <c r="Y508" s="1"/>
    </row>
    <row r="509" spans="1:25" ht="9.75" customHeight="1">
      <c r="A509" s="1"/>
      <c r="B509" s="79"/>
      <c r="C509" s="145"/>
      <c r="D509" s="145"/>
      <c r="E509" s="1"/>
      <c r="F509" s="1"/>
      <c r="G509" s="1"/>
      <c r="H509" s="1"/>
      <c r="I509" s="1"/>
      <c r="J509" s="1"/>
      <c r="K509" s="1"/>
      <c r="L509" s="1"/>
      <c r="M509" s="1"/>
      <c r="N509" s="1"/>
      <c r="O509" s="1"/>
      <c r="P509" s="1"/>
      <c r="Q509" s="1"/>
      <c r="R509" s="1"/>
      <c r="S509" s="1"/>
      <c r="T509" s="1"/>
      <c r="U509" s="1"/>
      <c r="V509" s="1"/>
      <c r="W509" s="1"/>
      <c r="X509" s="1"/>
      <c r="Y509" s="1"/>
    </row>
    <row r="510" spans="1:25" ht="9.75" customHeight="1">
      <c r="A510" s="1"/>
      <c r="B510" s="79"/>
      <c r="C510" s="145"/>
      <c r="D510" s="145"/>
      <c r="E510" s="1"/>
      <c r="F510" s="1"/>
      <c r="G510" s="1"/>
      <c r="H510" s="1"/>
      <c r="I510" s="1"/>
      <c r="J510" s="1"/>
      <c r="K510" s="1"/>
      <c r="L510" s="1"/>
      <c r="M510" s="1"/>
      <c r="N510" s="1"/>
      <c r="O510" s="1"/>
      <c r="P510" s="1"/>
      <c r="Q510" s="1"/>
      <c r="R510" s="1"/>
      <c r="S510" s="1"/>
      <c r="T510" s="1"/>
      <c r="U510" s="1"/>
      <c r="V510" s="1"/>
      <c r="W510" s="1"/>
      <c r="X510" s="1"/>
      <c r="Y510" s="1"/>
    </row>
    <row r="511" spans="1:25" ht="9.75" customHeight="1">
      <c r="A511" s="1"/>
      <c r="B511" s="79"/>
      <c r="C511" s="145"/>
      <c r="D511" s="145"/>
      <c r="E511" s="1"/>
      <c r="F511" s="1"/>
      <c r="G511" s="1"/>
      <c r="H511" s="1"/>
      <c r="I511" s="1"/>
      <c r="J511" s="1"/>
      <c r="K511" s="1"/>
      <c r="L511" s="1"/>
      <c r="M511" s="1"/>
      <c r="N511" s="1"/>
      <c r="O511" s="1"/>
      <c r="P511" s="1"/>
      <c r="Q511" s="1"/>
      <c r="R511" s="1"/>
      <c r="S511" s="1"/>
      <c r="T511" s="1"/>
      <c r="U511" s="1"/>
      <c r="V511" s="1"/>
      <c r="W511" s="1"/>
      <c r="X511" s="1"/>
      <c r="Y511" s="1"/>
    </row>
    <row r="512" spans="1:25" ht="9.75" customHeight="1">
      <c r="A512" s="1"/>
      <c r="B512" s="79"/>
      <c r="C512" s="145"/>
      <c r="D512" s="145"/>
      <c r="E512" s="1"/>
      <c r="F512" s="1"/>
      <c r="G512" s="1"/>
      <c r="H512" s="1"/>
      <c r="I512" s="1"/>
      <c r="J512" s="1"/>
      <c r="K512" s="1"/>
      <c r="L512" s="1"/>
      <c r="M512" s="1"/>
      <c r="N512" s="1"/>
      <c r="O512" s="1"/>
      <c r="P512" s="1"/>
      <c r="Q512" s="1"/>
      <c r="R512" s="1"/>
      <c r="S512" s="1"/>
      <c r="T512" s="1"/>
      <c r="U512" s="1"/>
      <c r="V512" s="1"/>
      <c r="W512" s="1"/>
      <c r="X512" s="1"/>
      <c r="Y512" s="1"/>
    </row>
    <row r="513" spans="1:25" ht="9.75" customHeight="1">
      <c r="A513" s="1"/>
      <c r="B513" s="79"/>
      <c r="C513" s="145"/>
      <c r="D513" s="145"/>
      <c r="E513" s="1"/>
      <c r="F513" s="1"/>
      <c r="G513" s="1"/>
      <c r="H513" s="1"/>
      <c r="I513" s="1"/>
      <c r="J513" s="1"/>
      <c r="K513" s="1"/>
      <c r="L513" s="1"/>
      <c r="M513" s="1"/>
      <c r="N513" s="1"/>
      <c r="O513" s="1"/>
      <c r="P513" s="1"/>
      <c r="Q513" s="1"/>
      <c r="R513" s="1"/>
      <c r="S513" s="1"/>
      <c r="T513" s="1"/>
      <c r="U513" s="1"/>
      <c r="V513" s="1"/>
      <c r="W513" s="1"/>
      <c r="X513" s="1"/>
      <c r="Y513" s="1"/>
    </row>
    <row r="514" spans="1:25" ht="9.75" customHeight="1">
      <c r="A514" s="1"/>
      <c r="B514" s="79"/>
      <c r="C514" s="145"/>
      <c r="D514" s="145"/>
      <c r="E514" s="1"/>
      <c r="F514" s="1"/>
      <c r="G514" s="1"/>
      <c r="H514" s="1"/>
      <c r="I514" s="1"/>
      <c r="J514" s="1"/>
      <c r="K514" s="1"/>
      <c r="L514" s="1"/>
      <c r="M514" s="1"/>
      <c r="N514" s="1"/>
      <c r="O514" s="1"/>
      <c r="P514" s="1"/>
      <c r="Q514" s="1"/>
      <c r="R514" s="1"/>
      <c r="S514" s="1"/>
      <c r="T514" s="1"/>
      <c r="U514" s="1"/>
      <c r="V514" s="1"/>
      <c r="W514" s="1"/>
      <c r="X514" s="1"/>
      <c r="Y514" s="1"/>
    </row>
    <row r="515" spans="1:25" ht="9.75" customHeight="1">
      <c r="A515" s="1"/>
      <c r="B515" s="79"/>
      <c r="C515" s="145"/>
      <c r="D515" s="145"/>
      <c r="E515" s="1"/>
      <c r="F515" s="1"/>
      <c r="G515" s="1"/>
      <c r="H515" s="1"/>
      <c r="I515" s="1"/>
      <c r="J515" s="1"/>
      <c r="K515" s="1"/>
      <c r="L515" s="1"/>
      <c r="M515" s="1"/>
      <c r="N515" s="1"/>
      <c r="O515" s="1"/>
      <c r="P515" s="1"/>
      <c r="Q515" s="1"/>
      <c r="R515" s="1"/>
      <c r="S515" s="1"/>
      <c r="T515" s="1"/>
      <c r="U515" s="1"/>
      <c r="V515" s="1"/>
      <c r="W515" s="1"/>
      <c r="X515" s="1"/>
      <c r="Y515" s="1"/>
    </row>
    <row r="516" spans="1:25" ht="9.75" customHeight="1">
      <c r="A516" s="1"/>
      <c r="B516" s="79"/>
      <c r="C516" s="145"/>
      <c r="D516" s="145"/>
      <c r="E516" s="1"/>
      <c r="F516" s="1"/>
      <c r="G516" s="1"/>
      <c r="H516" s="1"/>
      <c r="I516" s="1"/>
      <c r="J516" s="1"/>
      <c r="K516" s="1"/>
      <c r="L516" s="1"/>
      <c r="M516" s="1"/>
      <c r="N516" s="1"/>
      <c r="O516" s="1"/>
      <c r="P516" s="1"/>
      <c r="Q516" s="1"/>
      <c r="R516" s="1"/>
      <c r="S516" s="1"/>
      <c r="T516" s="1"/>
      <c r="U516" s="1"/>
      <c r="V516" s="1"/>
      <c r="W516" s="1"/>
      <c r="X516" s="1"/>
      <c r="Y516" s="1"/>
    </row>
    <row r="517" spans="1:25" ht="9.75" customHeight="1">
      <c r="A517" s="1"/>
      <c r="B517" s="79"/>
      <c r="C517" s="145"/>
      <c r="D517" s="145"/>
      <c r="E517" s="1"/>
      <c r="F517" s="1"/>
      <c r="G517" s="1"/>
      <c r="H517" s="1"/>
      <c r="I517" s="1"/>
      <c r="J517" s="1"/>
      <c r="K517" s="1"/>
      <c r="L517" s="1"/>
      <c r="M517" s="1"/>
      <c r="N517" s="1"/>
      <c r="O517" s="1"/>
      <c r="P517" s="1"/>
      <c r="Q517" s="1"/>
      <c r="R517" s="1"/>
      <c r="S517" s="1"/>
      <c r="T517" s="1"/>
      <c r="U517" s="1"/>
      <c r="V517" s="1"/>
      <c r="W517" s="1"/>
      <c r="X517" s="1"/>
      <c r="Y517" s="1"/>
    </row>
    <row r="518" spans="1:25" ht="9.75" customHeight="1">
      <c r="A518" s="1"/>
      <c r="B518" s="79"/>
      <c r="C518" s="145"/>
      <c r="D518" s="145"/>
      <c r="E518" s="1"/>
      <c r="F518" s="1"/>
      <c r="G518" s="1"/>
      <c r="H518" s="1"/>
      <c r="I518" s="1"/>
      <c r="J518" s="1"/>
      <c r="K518" s="1"/>
      <c r="L518" s="1"/>
      <c r="M518" s="1"/>
      <c r="N518" s="1"/>
      <c r="O518" s="1"/>
      <c r="P518" s="1"/>
      <c r="Q518" s="1"/>
      <c r="R518" s="1"/>
      <c r="S518" s="1"/>
      <c r="T518" s="1"/>
      <c r="U518" s="1"/>
      <c r="V518" s="1"/>
      <c r="W518" s="1"/>
      <c r="X518" s="1"/>
      <c r="Y518" s="1"/>
    </row>
    <row r="519" spans="1:25" ht="9.75" customHeight="1">
      <c r="A519" s="1"/>
      <c r="B519" s="79"/>
      <c r="C519" s="145"/>
      <c r="D519" s="145"/>
      <c r="E519" s="1"/>
      <c r="F519" s="1"/>
      <c r="G519" s="1"/>
      <c r="H519" s="1"/>
      <c r="I519" s="1"/>
      <c r="J519" s="1"/>
      <c r="K519" s="1"/>
      <c r="L519" s="1"/>
      <c r="M519" s="1"/>
      <c r="N519" s="1"/>
      <c r="O519" s="1"/>
      <c r="P519" s="1"/>
      <c r="Q519" s="1"/>
      <c r="R519" s="1"/>
      <c r="S519" s="1"/>
      <c r="T519" s="1"/>
      <c r="U519" s="1"/>
      <c r="V519" s="1"/>
      <c r="W519" s="1"/>
      <c r="X519" s="1"/>
      <c r="Y519" s="1"/>
    </row>
    <row r="520" spans="1:25" ht="9.75" customHeight="1">
      <c r="A520" s="1"/>
      <c r="B520" s="79"/>
      <c r="C520" s="145"/>
      <c r="D520" s="145"/>
      <c r="E520" s="1"/>
      <c r="F520" s="1"/>
      <c r="G520" s="1"/>
      <c r="H520" s="1"/>
      <c r="I520" s="1"/>
      <c r="J520" s="1"/>
      <c r="K520" s="1"/>
      <c r="L520" s="1"/>
      <c r="M520" s="1"/>
      <c r="N520" s="1"/>
      <c r="O520" s="1"/>
      <c r="P520" s="1"/>
      <c r="Q520" s="1"/>
      <c r="R520" s="1"/>
      <c r="S520" s="1"/>
      <c r="T520" s="1"/>
      <c r="U520" s="1"/>
      <c r="V520" s="1"/>
      <c r="W520" s="1"/>
      <c r="X520" s="1"/>
      <c r="Y520" s="1"/>
    </row>
    <row r="521" spans="1:25" ht="9.75" customHeight="1">
      <c r="A521" s="1"/>
      <c r="B521" s="79"/>
      <c r="C521" s="145"/>
      <c r="D521" s="145"/>
      <c r="E521" s="1"/>
      <c r="F521" s="1"/>
      <c r="G521" s="1"/>
      <c r="H521" s="1"/>
      <c r="I521" s="1"/>
      <c r="J521" s="1"/>
      <c r="K521" s="1"/>
      <c r="L521" s="1"/>
      <c r="M521" s="1"/>
      <c r="N521" s="1"/>
      <c r="O521" s="1"/>
      <c r="P521" s="1"/>
      <c r="Q521" s="1"/>
      <c r="R521" s="1"/>
      <c r="S521" s="1"/>
      <c r="T521" s="1"/>
      <c r="U521" s="1"/>
      <c r="V521" s="1"/>
      <c r="W521" s="1"/>
      <c r="X521" s="1"/>
      <c r="Y521" s="1"/>
    </row>
    <row r="522" spans="1:25" ht="9.75" customHeight="1">
      <c r="A522" s="1"/>
      <c r="B522" s="79"/>
      <c r="C522" s="145"/>
      <c r="D522" s="145"/>
      <c r="E522" s="1"/>
      <c r="F522" s="1"/>
      <c r="G522" s="1"/>
      <c r="H522" s="1"/>
      <c r="I522" s="1"/>
      <c r="J522" s="1"/>
      <c r="K522" s="1"/>
      <c r="L522" s="1"/>
      <c r="M522" s="1"/>
      <c r="N522" s="1"/>
      <c r="O522" s="1"/>
      <c r="P522" s="1"/>
      <c r="Q522" s="1"/>
      <c r="R522" s="1"/>
      <c r="S522" s="1"/>
      <c r="T522" s="1"/>
      <c r="U522" s="1"/>
      <c r="V522" s="1"/>
      <c r="W522" s="1"/>
      <c r="X522" s="1"/>
      <c r="Y522" s="1"/>
    </row>
    <row r="523" spans="1:25" ht="9.75" customHeight="1">
      <c r="A523" s="1"/>
      <c r="B523" s="79"/>
      <c r="C523" s="145"/>
      <c r="D523" s="145"/>
      <c r="E523" s="1"/>
      <c r="F523" s="1"/>
      <c r="G523" s="1"/>
      <c r="H523" s="1"/>
      <c r="I523" s="1"/>
      <c r="J523" s="1"/>
      <c r="K523" s="1"/>
      <c r="L523" s="1"/>
      <c r="M523" s="1"/>
      <c r="N523" s="1"/>
      <c r="O523" s="1"/>
      <c r="P523" s="1"/>
      <c r="Q523" s="1"/>
      <c r="R523" s="1"/>
      <c r="S523" s="1"/>
      <c r="T523" s="1"/>
      <c r="U523" s="1"/>
      <c r="V523" s="1"/>
      <c r="W523" s="1"/>
      <c r="X523" s="1"/>
      <c r="Y523" s="1"/>
    </row>
    <row r="524" spans="1:25" ht="9.75" customHeight="1">
      <c r="A524" s="1"/>
      <c r="B524" s="79"/>
      <c r="C524" s="145"/>
      <c r="D524" s="145"/>
      <c r="E524" s="1"/>
      <c r="F524" s="1"/>
      <c r="G524" s="1"/>
      <c r="H524" s="1"/>
      <c r="I524" s="1"/>
      <c r="J524" s="1"/>
      <c r="K524" s="1"/>
      <c r="L524" s="1"/>
      <c r="M524" s="1"/>
      <c r="N524" s="1"/>
      <c r="O524" s="1"/>
      <c r="P524" s="1"/>
      <c r="Q524" s="1"/>
      <c r="R524" s="1"/>
      <c r="S524" s="1"/>
      <c r="T524" s="1"/>
      <c r="U524" s="1"/>
      <c r="V524" s="1"/>
      <c r="W524" s="1"/>
      <c r="X524" s="1"/>
      <c r="Y524" s="1"/>
    </row>
    <row r="525" spans="1:25" ht="9.75" customHeight="1">
      <c r="A525" s="1"/>
      <c r="B525" s="79"/>
      <c r="C525" s="145"/>
      <c r="D525" s="145"/>
      <c r="E525" s="1"/>
      <c r="F525" s="1"/>
      <c r="G525" s="1"/>
      <c r="H525" s="1"/>
      <c r="I525" s="1"/>
      <c r="J525" s="1"/>
      <c r="K525" s="1"/>
      <c r="L525" s="1"/>
      <c r="M525" s="1"/>
      <c r="N525" s="1"/>
      <c r="O525" s="1"/>
      <c r="P525" s="1"/>
      <c r="Q525" s="1"/>
      <c r="R525" s="1"/>
      <c r="S525" s="1"/>
      <c r="T525" s="1"/>
      <c r="U525" s="1"/>
      <c r="V525" s="1"/>
      <c r="W525" s="1"/>
      <c r="X525" s="1"/>
      <c r="Y525" s="1"/>
    </row>
    <row r="526" spans="1:25" ht="9.75" customHeight="1">
      <c r="A526" s="1"/>
      <c r="B526" s="79"/>
      <c r="C526" s="145"/>
      <c r="D526" s="145"/>
      <c r="E526" s="1"/>
      <c r="F526" s="1"/>
      <c r="G526" s="1"/>
      <c r="H526" s="1"/>
      <c r="I526" s="1"/>
      <c r="J526" s="1"/>
      <c r="K526" s="1"/>
      <c r="L526" s="1"/>
      <c r="M526" s="1"/>
      <c r="N526" s="1"/>
      <c r="O526" s="1"/>
      <c r="P526" s="1"/>
      <c r="Q526" s="1"/>
      <c r="R526" s="1"/>
      <c r="S526" s="1"/>
      <c r="T526" s="1"/>
      <c r="U526" s="1"/>
      <c r="V526" s="1"/>
      <c r="W526" s="1"/>
      <c r="X526" s="1"/>
      <c r="Y526" s="1"/>
    </row>
    <row r="527" spans="1:25" ht="9.75" customHeight="1">
      <c r="A527" s="1"/>
      <c r="B527" s="79"/>
      <c r="C527" s="145"/>
      <c r="D527" s="145"/>
      <c r="E527" s="1"/>
      <c r="F527" s="1"/>
      <c r="G527" s="1"/>
      <c r="H527" s="1"/>
      <c r="I527" s="1"/>
      <c r="J527" s="1"/>
      <c r="K527" s="1"/>
      <c r="L527" s="1"/>
      <c r="M527" s="1"/>
      <c r="N527" s="1"/>
      <c r="O527" s="1"/>
      <c r="P527" s="1"/>
      <c r="Q527" s="1"/>
      <c r="R527" s="1"/>
      <c r="S527" s="1"/>
      <c r="T527" s="1"/>
      <c r="U527" s="1"/>
      <c r="V527" s="1"/>
      <c r="W527" s="1"/>
      <c r="X527" s="1"/>
      <c r="Y527" s="1"/>
    </row>
    <row r="528" spans="1:25" ht="9.75" customHeight="1">
      <c r="A528" s="1"/>
      <c r="B528" s="79"/>
      <c r="C528" s="145"/>
      <c r="D528" s="145"/>
      <c r="E528" s="1"/>
      <c r="F528" s="1"/>
      <c r="G528" s="1"/>
      <c r="H528" s="1"/>
      <c r="I528" s="1"/>
      <c r="J528" s="1"/>
      <c r="K528" s="1"/>
      <c r="L528" s="1"/>
      <c r="M528" s="1"/>
      <c r="N528" s="1"/>
      <c r="O528" s="1"/>
      <c r="P528" s="1"/>
      <c r="Q528" s="1"/>
      <c r="R528" s="1"/>
      <c r="S528" s="1"/>
      <c r="T528" s="1"/>
      <c r="U528" s="1"/>
      <c r="V528" s="1"/>
      <c r="W528" s="1"/>
      <c r="X528" s="1"/>
      <c r="Y528" s="1"/>
    </row>
    <row r="529" spans="1:25" ht="9.75" customHeight="1">
      <c r="A529" s="1"/>
      <c r="B529" s="79"/>
      <c r="C529" s="145"/>
      <c r="D529" s="145"/>
      <c r="E529" s="1"/>
      <c r="F529" s="1"/>
      <c r="G529" s="1"/>
      <c r="H529" s="1"/>
      <c r="I529" s="1"/>
      <c r="J529" s="1"/>
      <c r="K529" s="1"/>
      <c r="L529" s="1"/>
      <c r="M529" s="1"/>
      <c r="N529" s="1"/>
      <c r="O529" s="1"/>
      <c r="P529" s="1"/>
      <c r="Q529" s="1"/>
      <c r="R529" s="1"/>
      <c r="S529" s="1"/>
      <c r="T529" s="1"/>
      <c r="U529" s="1"/>
      <c r="V529" s="1"/>
      <c r="W529" s="1"/>
      <c r="X529" s="1"/>
      <c r="Y529" s="1"/>
    </row>
    <row r="530" spans="1:25" ht="9.75" customHeight="1">
      <c r="A530" s="1"/>
      <c r="B530" s="79"/>
      <c r="C530" s="145"/>
      <c r="D530" s="145"/>
      <c r="E530" s="1"/>
      <c r="F530" s="1"/>
      <c r="G530" s="1"/>
      <c r="H530" s="1"/>
      <c r="I530" s="1"/>
      <c r="J530" s="1"/>
      <c r="K530" s="1"/>
      <c r="L530" s="1"/>
      <c r="M530" s="1"/>
      <c r="N530" s="1"/>
      <c r="O530" s="1"/>
      <c r="P530" s="1"/>
      <c r="Q530" s="1"/>
      <c r="R530" s="1"/>
      <c r="S530" s="1"/>
      <c r="T530" s="1"/>
      <c r="U530" s="1"/>
      <c r="V530" s="1"/>
      <c r="W530" s="1"/>
      <c r="X530" s="1"/>
      <c r="Y530" s="1"/>
    </row>
    <row r="531" spans="1:25" ht="9.75" customHeight="1">
      <c r="A531" s="1"/>
      <c r="B531" s="79"/>
      <c r="C531" s="145"/>
      <c r="D531" s="145"/>
      <c r="E531" s="1"/>
      <c r="F531" s="1"/>
      <c r="G531" s="1"/>
      <c r="H531" s="1"/>
      <c r="I531" s="1"/>
      <c r="J531" s="1"/>
      <c r="K531" s="1"/>
      <c r="L531" s="1"/>
      <c r="M531" s="1"/>
      <c r="N531" s="1"/>
      <c r="O531" s="1"/>
      <c r="P531" s="1"/>
      <c r="Q531" s="1"/>
      <c r="R531" s="1"/>
      <c r="S531" s="1"/>
      <c r="T531" s="1"/>
      <c r="U531" s="1"/>
      <c r="V531" s="1"/>
      <c r="W531" s="1"/>
      <c r="X531" s="1"/>
      <c r="Y531" s="1"/>
    </row>
    <row r="532" spans="1:25" ht="9.75" customHeight="1">
      <c r="A532" s="1"/>
      <c r="B532" s="79"/>
      <c r="C532" s="145"/>
      <c r="D532" s="145"/>
      <c r="E532" s="1"/>
      <c r="F532" s="1"/>
      <c r="G532" s="1"/>
      <c r="H532" s="1"/>
      <c r="I532" s="1"/>
      <c r="J532" s="1"/>
      <c r="K532" s="1"/>
      <c r="L532" s="1"/>
      <c r="M532" s="1"/>
      <c r="N532" s="1"/>
      <c r="O532" s="1"/>
      <c r="P532" s="1"/>
      <c r="Q532" s="1"/>
      <c r="R532" s="1"/>
      <c r="S532" s="1"/>
      <c r="T532" s="1"/>
      <c r="U532" s="1"/>
      <c r="V532" s="1"/>
      <c r="W532" s="1"/>
      <c r="X532" s="1"/>
      <c r="Y532" s="1"/>
    </row>
    <row r="533" spans="1:25" ht="9.75" customHeight="1">
      <c r="A533" s="1"/>
      <c r="B533" s="79"/>
      <c r="C533" s="145"/>
      <c r="D533" s="145"/>
      <c r="E533" s="1"/>
      <c r="F533" s="1"/>
      <c r="G533" s="1"/>
      <c r="H533" s="1"/>
      <c r="I533" s="1"/>
      <c r="J533" s="1"/>
      <c r="K533" s="1"/>
      <c r="L533" s="1"/>
      <c r="M533" s="1"/>
      <c r="N533" s="1"/>
      <c r="O533" s="1"/>
      <c r="P533" s="1"/>
      <c r="Q533" s="1"/>
      <c r="R533" s="1"/>
      <c r="S533" s="1"/>
      <c r="T533" s="1"/>
      <c r="U533" s="1"/>
      <c r="V533" s="1"/>
      <c r="W533" s="1"/>
      <c r="X533" s="1"/>
      <c r="Y533" s="1"/>
    </row>
    <row r="534" spans="1:25" ht="9.75" customHeight="1">
      <c r="A534" s="1"/>
      <c r="B534" s="79"/>
      <c r="C534" s="145"/>
      <c r="D534" s="145"/>
      <c r="E534" s="1"/>
      <c r="F534" s="1"/>
      <c r="G534" s="1"/>
      <c r="H534" s="1"/>
      <c r="I534" s="1"/>
      <c r="J534" s="1"/>
      <c r="K534" s="1"/>
      <c r="L534" s="1"/>
      <c r="M534" s="1"/>
      <c r="N534" s="1"/>
      <c r="O534" s="1"/>
      <c r="P534" s="1"/>
      <c r="Q534" s="1"/>
      <c r="R534" s="1"/>
      <c r="S534" s="1"/>
      <c r="T534" s="1"/>
      <c r="U534" s="1"/>
      <c r="V534" s="1"/>
      <c r="W534" s="1"/>
      <c r="X534" s="1"/>
      <c r="Y534" s="1"/>
    </row>
    <row r="535" spans="1:25" ht="9.75" customHeight="1">
      <c r="A535" s="1"/>
      <c r="B535" s="79"/>
      <c r="C535" s="145"/>
      <c r="D535" s="145"/>
      <c r="E535" s="1"/>
      <c r="F535" s="1"/>
      <c r="G535" s="1"/>
      <c r="H535" s="1"/>
      <c r="I535" s="1"/>
      <c r="J535" s="1"/>
      <c r="K535" s="1"/>
      <c r="L535" s="1"/>
      <c r="M535" s="1"/>
      <c r="N535" s="1"/>
      <c r="O535" s="1"/>
      <c r="P535" s="1"/>
      <c r="Q535" s="1"/>
      <c r="R535" s="1"/>
      <c r="S535" s="1"/>
      <c r="T535" s="1"/>
      <c r="U535" s="1"/>
      <c r="V535" s="1"/>
      <c r="W535" s="1"/>
      <c r="X535" s="1"/>
      <c r="Y535" s="1"/>
    </row>
    <row r="536" spans="1:25" ht="9.75" customHeight="1">
      <c r="A536" s="1"/>
      <c r="B536" s="79"/>
      <c r="C536" s="145"/>
      <c r="D536" s="145"/>
      <c r="E536" s="1"/>
      <c r="F536" s="1"/>
      <c r="G536" s="1"/>
      <c r="H536" s="1"/>
      <c r="I536" s="1"/>
      <c r="J536" s="1"/>
      <c r="K536" s="1"/>
      <c r="L536" s="1"/>
      <c r="M536" s="1"/>
      <c r="N536" s="1"/>
      <c r="O536" s="1"/>
      <c r="P536" s="1"/>
      <c r="Q536" s="1"/>
      <c r="R536" s="1"/>
      <c r="S536" s="1"/>
      <c r="T536" s="1"/>
      <c r="U536" s="1"/>
      <c r="V536" s="1"/>
      <c r="W536" s="1"/>
      <c r="X536" s="1"/>
      <c r="Y536" s="1"/>
    </row>
    <row r="537" spans="1:25" ht="9.75" customHeight="1">
      <c r="A537" s="1"/>
      <c r="B537" s="79"/>
      <c r="C537" s="145"/>
      <c r="D537" s="145"/>
      <c r="E537" s="1"/>
      <c r="F537" s="1"/>
      <c r="G537" s="1"/>
      <c r="H537" s="1"/>
      <c r="I537" s="1"/>
      <c r="J537" s="1"/>
      <c r="K537" s="1"/>
      <c r="L537" s="1"/>
      <c r="M537" s="1"/>
      <c r="N537" s="1"/>
      <c r="O537" s="1"/>
      <c r="P537" s="1"/>
      <c r="Q537" s="1"/>
      <c r="R537" s="1"/>
      <c r="S537" s="1"/>
      <c r="T537" s="1"/>
      <c r="U537" s="1"/>
      <c r="V537" s="1"/>
      <c r="W537" s="1"/>
      <c r="X537" s="1"/>
      <c r="Y537" s="1"/>
    </row>
    <row r="538" spans="1:25" ht="9.75" customHeight="1">
      <c r="A538" s="1"/>
      <c r="B538" s="79"/>
      <c r="C538" s="145"/>
      <c r="D538" s="145"/>
      <c r="E538" s="1"/>
      <c r="F538" s="1"/>
      <c r="G538" s="1"/>
      <c r="H538" s="1"/>
      <c r="I538" s="1"/>
      <c r="J538" s="1"/>
      <c r="K538" s="1"/>
      <c r="L538" s="1"/>
      <c r="M538" s="1"/>
      <c r="N538" s="1"/>
      <c r="O538" s="1"/>
      <c r="P538" s="1"/>
      <c r="Q538" s="1"/>
      <c r="R538" s="1"/>
      <c r="S538" s="1"/>
      <c r="T538" s="1"/>
      <c r="U538" s="1"/>
      <c r="V538" s="1"/>
      <c r="W538" s="1"/>
      <c r="X538" s="1"/>
      <c r="Y538" s="1"/>
    </row>
    <row r="539" spans="1:25" ht="9.75" customHeight="1">
      <c r="A539" s="1"/>
      <c r="B539" s="79"/>
      <c r="C539" s="145"/>
      <c r="D539" s="145"/>
      <c r="E539" s="1"/>
      <c r="F539" s="1"/>
      <c r="G539" s="1"/>
      <c r="H539" s="1"/>
      <c r="I539" s="1"/>
      <c r="J539" s="1"/>
      <c r="K539" s="1"/>
      <c r="L539" s="1"/>
      <c r="M539" s="1"/>
      <c r="N539" s="1"/>
      <c r="O539" s="1"/>
      <c r="P539" s="1"/>
      <c r="Q539" s="1"/>
      <c r="R539" s="1"/>
      <c r="S539" s="1"/>
      <c r="T539" s="1"/>
      <c r="U539" s="1"/>
      <c r="V539" s="1"/>
      <c r="W539" s="1"/>
      <c r="X539" s="1"/>
      <c r="Y539" s="1"/>
    </row>
    <row r="540" spans="1:25" ht="9.75" customHeight="1">
      <c r="A540" s="1"/>
      <c r="B540" s="79"/>
      <c r="C540" s="145"/>
      <c r="D540" s="145"/>
      <c r="E540" s="1"/>
      <c r="F540" s="1"/>
      <c r="G540" s="1"/>
      <c r="H540" s="1"/>
      <c r="I540" s="1"/>
      <c r="J540" s="1"/>
      <c r="K540" s="1"/>
      <c r="L540" s="1"/>
      <c r="M540" s="1"/>
      <c r="N540" s="1"/>
      <c r="O540" s="1"/>
      <c r="P540" s="1"/>
      <c r="Q540" s="1"/>
      <c r="R540" s="1"/>
      <c r="S540" s="1"/>
      <c r="T540" s="1"/>
      <c r="U540" s="1"/>
      <c r="V540" s="1"/>
      <c r="W540" s="1"/>
      <c r="X540" s="1"/>
      <c r="Y540" s="1"/>
    </row>
    <row r="541" spans="1:25" ht="9.75" customHeight="1">
      <c r="A541" s="1"/>
      <c r="B541" s="79"/>
      <c r="C541" s="145"/>
      <c r="D541" s="145"/>
      <c r="E541" s="1"/>
      <c r="F541" s="1"/>
      <c r="G541" s="1"/>
      <c r="H541" s="1"/>
      <c r="I541" s="1"/>
      <c r="J541" s="1"/>
      <c r="K541" s="1"/>
      <c r="L541" s="1"/>
      <c r="M541" s="1"/>
      <c r="N541" s="1"/>
      <c r="O541" s="1"/>
      <c r="P541" s="1"/>
      <c r="Q541" s="1"/>
      <c r="R541" s="1"/>
      <c r="S541" s="1"/>
      <c r="T541" s="1"/>
      <c r="U541" s="1"/>
      <c r="V541" s="1"/>
      <c r="W541" s="1"/>
      <c r="X541" s="1"/>
      <c r="Y541" s="1"/>
    </row>
    <row r="542" spans="1:25" ht="9.75" customHeight="1">
      <c r="A542" s="1"/>
      <c r="B542" s="79"/>
      <c r="C542" s="145"/>
      <c r="D542" s="145"/>
      <c r="E542" s="1"/>
      <c r="F542" s="1"/>
      <c r="G542" s="1"/>
      <c r="H542" s="1"/>
      <c r="I542" s="1"/>
      <c r="J542" s="1"/>
      <c r="K542" s="1"/>
      <c r="L542" s="1"/>
      <c r="M542" s="1"/>
      <c r="N542" s="1"/>
      <c r="O542" s="1"/>
      <c r="P542" s="1"/>
      <c r="Q542" s="1"/>
      <c r="R542" s="1"/>
      <c r="S542" s="1"/>
      <c r="T542" s="1"/>
      <c r="U542" s="1"/>
      <c r="V542" s="1"/>
      <c r="W542" s="1"/>
      <c r="X542" s="1"/>
      <c r="Y542" s="1"/>
    </row>
    <row r="543" spans="1:25" ht="9.75" customHeight="1">
      <c r="A543" s="1"/>
      <c r="B543" s="79"/>
      <c r="C543" s="145"/>
      <c r="D543" s="145"/>
      <c r="E543" s="1"/>
      <c r="F543" s="1"/>
      <c r="G543" s="1"/>
      <c r="H543" s="1"/>
      <c r="I543" s="1"/>
      <c r="J543" s="1"/>
      <c r="K543" s="1"/>
      <c r="L543" s="1"/>
      <c r="M543" s="1"/>
      <c r="N543" s="1"/>
      <c r="O543" s="1"/>
      <c r="P543" s="1"/>
      <c r="Q543" s="1"/>
      <c r="R543" s="1"/>
      <c r="S543" s="1"/>
      <c r="T543" s="1"/>
      <c r="U543" s="1"/>
      <c r="V543" s="1"/>
      <c r="W543" s="1"/>
      <c r="X543" s="1"/>
      <c r="Y543" s="1"/>
    </row>
    <row r="544" spans="1:25" ht="9.75" customHeight="1">
      <c r="A544" s="1"/>
      <c r="B544" s="79"/>
      <c r="C544" s="145"/>
      <c r="D544" s="145"/>
      <c r="E544" s="1"/>
      <c r="F544" s="1"/>
      <c r="G544" s="1"/>
      <c r="H544" s="1"/>
      <c r="I544" s="1"/>
      <c r="J544" s="1"/>
      <c r="K544" s="1"/>
      <c r="L544" s="1"/>
      <c r="M544" s="1"/>
      <c r="N544" s="1"/>
      <c r="O544" s="1"/>
      <c r="P544" s="1"/>
      <c r="Q544" s="1"/>
      <c r="R544" s="1"/>
      <c r="S544" s="1"/>
      <c r="T544" s="1"/>
      <c r="U544" s="1"/>
      <c r="V544" s="1"/>
      <c r="W544" s="1"/>
      <c r="X544" s="1"/>
      <c r="Y544" s="1"/>
    </row>
    <row r="545" spans="1:25" ht="9.75" customHeight="1">
      <c r="A545" s="1"/>
      <c r="B545" s="79"/>
      <c r="C545" s="145"/>
      <c r="D545" s="145"/>
      <c r="E545" s="1"/>
      <c r="F545" s="1"/>
      <c r="G545" s="1"/>
      <c r="H545" s="1"/>
      <c r="I545" s="1"/>
      <c r="J545" s="1"/>
      <c r="K545" s="1"/>
      <c r="L545" s="1"/>
      <c r="M545" s="1"/>
      <c r="N545" s="1"/>
      <c r="O545" s="1"/>
      <c r="P545" s="1"/>
      <c r="Q545" s="1"/>
      <c r="R545" s="1"/>
      <c r="S545" s="1"/>
      <c r="T545" s="1"/>
      <c r="U545" s="1"/>
      <c r="V545" s="1"/>
      <c r="W545" s="1"/>
      <c r="X545" s="1"/>
      <c r="Y545" s="1"/>
    </row>
    <row r="546" spans="1:25" ht="9.75" customHeight="1">
      <c r="A546" s="1"/>
      <c r="B546" s="79"/>
      <c r="C546" s="145"/>
      <c r="D546" s="145"/>
      <c r="E546" s="1"/>
      <c r="F546" s="1"/>
      <c r="G546" s="1"/>
      <c r="H546" s="1"/>
      <c r="I546" s="1"/>
      <c r="J546" s="1"/>
      <c r="K546" s="1"/>
      <c r="L546" s="1"/>
      <c r="M546" s="1"/>
      <c r="N546" s="1"/>
      <c r="O546" s="1"/>
      <c r="P546" s="1"/>
      <c r="Q546" s="1"/>
      <c r="R546" s="1"/>
      <c r="S546" s="1"/>
      <c r="T546" s="1"/>
      <c r="U546" s="1"/>
      <c r="V546" s="1"/>
      <c r="W546" s="1"/>
      <c r="X546" s="1"/>
      <c r="Y546" s="1"/>
    </row>
    <row r="547" spans="1:25" ht="9.75" customHeight="1">
      <c r="A547" s="1"/>
      <c r="B547" s="79"/>
      <c r="C547" s="145"/>
      <c r="D547" s="145"/>
      <c r="E547" s="1"/>
      <c r="F547" s="1"/>
      <c r="G547" s="1"/>
      <c r="H547" s="1"/>
      <c r="I547" s="1"/>
      <c r="J547" s="1"/>
      <c r="K547" s="1"/>
      <c r="L547" s="1"/>
      <c r="M547" s="1"/>
      <c r="N547" s="1"/>
      <c r="O547" s="1"/>
      <c r="P547" s="1"/>
      <c r="Q547" s="1"/>
      <c r="R547" s="1"/>
      <c r="S547" s="1"/>
      <c r="T547" s="1"/>
      <c r="U547" s="1"/>
      <c r="V547" s="1"/>
      <c r="W547" s="1"/>
      <c r="X547" s="1"/>
      <c r="Y547" s="1"/>
    </row>
    <row r="548" spans="1:25" ht="9.75" customHeight="1">
      <c r="A548" s="1"/>
      <c r="B548" s="79"/>
      <c r="C548" s="145"/>
      <c r="D548" s="145"/>
      <c r="E548" s="1"/>
      <c r="F548" s="1"/>
      <c r="G548" s="1"/>
      <c r="H548" s="1"/>
      <c r="I548" s="1"/>
      <c r="J548" s="1"/>
      <c r="K548" s="1"/>
      <c r="L548" s="1"/>
      <c r="M548" s="1"/>
      <c r="N548" s="1"/>
      <c r="O548" s="1"/>
      <c r="P548" s="1"/>
      <c r="Q548" s="1"/>
      <c r="R548" s="1"/>
      <c r="S548" s="1"/>
      <c r="T548" s="1"/>
      <c r="U548" s="1"/>
      <c r="V548" s="1"/>
      <c r="W548" s="1"/>
      <c r="X548" s="1"/>
      <c r="Y548" s="1"/>
    </row>
    <row r="549" spans="1:25" ht="9.75" customHeight="1">
      <c r="A549" s="1"/>
      <c r="B549" s="79"/>
      <c r="C549" s="145"/>
      <c r="D549" s="145"/>
      <c r="E549" s="1"/>
      <c r="F549" s="1"/>
      <c r="G549" s="1"/>
      <c r="H549" s="1"/>
      <c r="I549" s="1"/>
      <c r="J549" s="1"/>
      <c r="K549" s="1"/>
      <c r="L549" s="1"/>
      <c r="M549" s="1"/>
      <c r="N549" s="1"/>
      <c r="O549" s="1"/>
      <c r="P549" s="1"/>
      <c r="Q549" s="1"/>
      <c r="R549" s="1"/>
      <c r="S549" s="1"/>
      <c r="T549" s="1"/>
      <c r="U549" s="1"/>
      <c r="V549" s="1"/>
      <c r="W549" s="1"/>
      <c r="X549" s="1"/>
      <c r="Y549" s="1"/>
    </row>
    <row r="550" spans="1:25" ht="9.75" customHeight="1">
      <c r="A550" s="1"/>
      <c r="B550" s="79"/>
      <c r="C550" s="145"/>
      <c r="D550" s="145"/>
      <c r="E550" s="1"/>
      <c r="F550" s="1"/>
      <c r="G550" s="1"/>
      <c r="H550" s="1"/>
      <c r="I550" s="1"/>
      <c r="J550" s="1"/>
      <c r="K550" s="1"/>
      <c r="L550" s="1"/>
      <c r="M550" s="1"/>
      <c r="N550" s="1"/>
      <c r="O550" s="1"/>
      <c r="P550" s="1"/>
      <c r="Q550" s="1"/>
      <c r="R550" s="1"/>
      <c r="S550" s="1"/>
      <c r="T550" s="1"/>
      <c r="U550" s="1"/>
      <c r="V550" s="1"/>
      <c r="W550" s="1"/>
      <c r="X550" s="1"/>
      <c r="Y550" s="1"/>
    </row>
    <row r="551" spans="1:25" ht="9.75" customHeight="1">
      <c r="A551" s="1"/>
      <c r="B551" s="79"/>
      <c r="C551" s="145"/>
      <c r="D551" s="145"/>
      <c r="E551" s="1"/>
      <c r="F551" s="1"/>
      <c r="G551" s="1"/>
      <c r="H551" s="1"/>
      <c r="I551" s="1"/>
      <c r="J551" s="1"/>
      <c r="K551" s="1"/>
      <c r="L551" s="1"/>
      <c r="M551" s="1"/>
      <c r="N551" s="1"/>
      <c r="O551" s="1"/>
      <c r="P551" s="1"/>
      <c r="Q551" s="1"/>
      <c r="R551" s="1"/>
      <c r="S551" s="1"/>
      <c r="T551" s="1"/>
      <c r="U551" s="1"/>
      <c r="V551" s="1"/>
      <c r="W551" s="1"/>
      <c r="X551" s="1"/>
      <c r="Y551" s="1"/>
    </row>
    <row r="552" spans="1:25" ht="9.75" customHeight="1">
      <c r="A552" s="1"/>
      <c r="B552" s="79"/>
      <c r="C552" s="145"/>
      <c r="D552" s="145"/>
      <c r="E552" s="1"/>
      <c r="F552" s="1"/>
      <c r="G552" s="1"/>
      <c r="H552" s="1"/>
      <c r="I552" s="1"/>
      <c r="J552" s="1"/>
      <c r="K552" s="1"/>
      <c r="L552" s="1"/>
      <c r="M552" s="1"/>
      <c r="N552" s="1"/>
      <c r="O552" s="1"/>
      <c r="P552" s="1"/>
      <c r="Q552" s="1"/>
      <c r="R552" s="1"/>
      <c r="S552" s="1"/>
      <c r="T552" s="1"/>
      <c r="U552" s="1"/>
      <c r="V552" s="1"/>
      <c r="W552" s="1"/>
      <c r="X552" s="1"/>
      <c r="Y552" s="1"/>
    </row>
    <row r="553" spans="1:25" ht="9.75" customHeight="1">
      <c r="A553" s="1"/>
      <c r="B553" s="79"/>
      <c r="C553" s="145"/>
      <c r="D553" s="145"/>
      <c r="E553" s="1"/>
      <c r="F553" s="1"/>
      <c r="G553" s="1"/>
      <c r="H553" s="1"/>
      <c r="I553" s="1"/>
      <c r="J553" s="1"/>
      <c r="K553" s="1"/>
      <c r="L553" s="1"/>
      <c r="M553" s="1"/>
      <c r="N553" s="1"/>
      <c r="O553" s="1"/>
      <c r="P553" s="1"/>
      <c r="Q553" s="1"/>
      <c r="R553" s="1"/>
      <c r="S553" s="1"/>
      <c r="T553" s="1"/>
      <c r="U553" s="1"/>
      <c r="V553" s="1"/>
      <c r="W553" s="1"/>
      <c r="X553" s="1"/>
      <c r="Y553" s="1"/>
    </row>
    <row r="554" spans="1:25" ht="9.75" customHeight="1">
      <c r="A554" s="1"/>
      <c r="B554" s="79"/>
      <c r="C554" s="145"/>
      <c r="D554" s="145"/>
      <c r="E554" s="1"/>
      <c r="F554" s="1"/>
      <c r="G554" s="1"/>
      <c r="H554" s="1"/>
      <c r="I554" s="1"/>
      <c r="J554" s="1"/>
      <c r="K554" s="1"/>
      <c r="L554" s="1"/>
      <c r="M554" s="1"/>
      <c r="N554" s="1"/>
      <c r="O554" s="1"/>
      <c r="P554" s="1"/>
      <c r="Q554" s="1"/>
      <c r="R554" s="1"/>
      <c r="S554" s="1"/>
      <c r="T554" s="1"/>
      <c r="U554" s="1"/>
      <c r="V554" s="1"/>
      <c r="W554" s="1"/>
      <c r="X554" s="1"/>
      <c r="Y554" s="1"/>
    </row>
    <row r="555" spans="1:25" ht="9.75" customHeight="1">
      <c r="A555" s="1"/>
      <c r="B555" s="79"/>
      <c r="C555" s="145"/>
      <c r="D555" s="145"/>
      <c r="E555" s="1"/>
      <c r="F555" s="1"/>
      <c r="G555" s="1"/>
      <c r="H555" s="1"/>
      <c r="I555" s="1"/>
      <c r="J555" s="1"/>
      <c r="K555" s="1"/>
      <c r="L555" s="1"/>
      <c r="M555" s="1"/>
      <c r="N555" s="1"/>
      <c r="O555" s="1"/>
      <c r="P555" s="1"/>
      <c r="Q555" s="1"/>
      <c r="R555" s="1"/>
      <c r="S555" s="1"/>
      <c r="T555" s="1"/>
      <c r="U555" s="1"/>
      <c r="V555" s="1"/>
      <c r="W555" s="1"/>
      <c r="X555" s="1"/>
      <c r="Y555" s="1"/>
    </row>
    <row r="556" spans="1:25" ht="9.75" customHeight="1">
      <c r="A556" s="1"/>
      <c r="B556" s="79"/>
      <c r="C556" s="145"/>
      <c r="D556" s="145"/>
      <c r="E556" s="1"/>
      <c r="F556" s="1"/>
      <c r="G556" s="1"/>
      <c r="H556" s="1"/>
      <c r="I556" s="1"/>
      <c r="J556" s="1"/>
      <c r="K556" s="1"/>
      <c r="L556" s="1"/>
      <c r="M556" s="1"/>
      <c r="N556" s="1"/>
      <c r="O556" s="1"/>
      <c r="P556" s="1"/>
      <c r="Q556" s="1"/>
      <c r="R556" s="1"/>
      <c r="S556" s="1"/>
      <c r="T556" s="1"/>
      <c r="U556" s="1"/>
      <c r="V556" s="1"/>
      <c r="W556" s="1"/>
      <c r="X556" s="1"/>
      <c r="Y556" s="1"/>
    </row>
    <row r="557" spans="1:25" ht="9.75" customHeight="1">
      <c r="A557" s="1"/>
      <c r="B557" s="79"/>
      <c r="C557" s="145"/>
      <c r="D557" s="145"/>
      <c r="E557" s="1"/>
      <c r="F557" s="1"/>
      <c r="G557" s="1"/>
      <c r="H557" s="1"/>
      <c r="I557" s="1"/>
      <c r="J557" s="1"/>
      <c r="K557" s="1"/>
      <c r="L557" s="1"/>
      <c r="M557" s="1"/>
      <c r="N557" s="1"/>
      <c r="O557" s="1"/>
      <c r="P557" s="1"/>
      <c r="Q557" s="1"/>
      <c r="R557" s="1"/>
      <c r="S557" s="1"/>
      <c r="T557" s="1"/>
      <c r="U557" s="1"/>
      <c r="V557" s="1"/>
      <c r="W557" s="1"/>
      <c r="X557" s="1"/>
      <c r="Y557" s="1"/>
    </row>
    <row r="558" spans="1:25" ht="9.75" customHeight="1">
      <c r="A558" s="1"/>
      <c r="B558" s="79"/>
      <c r="C558" s="145"/>
      <c r="D558" s="145"/>
      <c r="E558" s="1"/>
      <c r="F558" s="1"/>
      <c r="G558" s="1"/>
      <c r="H558" s="1"/>
      <c r="I558" s="1"/>
      <c r="J558" s="1"/>
      <c r="K558" s="1"/>
      <c r="L558" s="1"/>
      <c r="M558" s="1"/>
      <c r="N558" s="1"/>
      <c r="O558" s="1"/>
      <c r="P558" s="1"/>
      <c r="Q558" s="1"/>
      <c r="R558" s="1"/>
      <c r="S558" s="1"/>
      <c r="T558" s="1"/>
      <c r="U558" s="1"/>
      <c r="V558" s="1"/>
      <c r="W558" s="1"/>
      <c r="X558" s="1"/>
      <c r="Y558" s="1"/>
    </row>
    <row r="559" spans="1:25" ht="9.75" customHeight="1">
      <c r="A559" s="1"/>
      <c r="B559" s="79"/>
      <c r="C559" s="145"/>
      <c r="D559" s="145"/>
      <c r="E559" s="1"/>
      <c r="F559" s="1"/>
      <c r="G559" s="1"/>
      <c r="H559" s="1"/>
      <c r="I559" s="1"/>
      <c r="J559" s="1"/>
      <c r="K559" s="1"/>
      <c r="L559" s="1"/>
      <c r="M559" s="1"/>
      <c r="N559" s="1"/>
      <c r="O559" s="1"/>
      <c r="P559" s="1"/>
      <c r="Q559" s="1"/>
      <c r="R559" s="1"/>
      <c r="S559" s="1"/>
      <c r="T559" s="1"/>
      <c r="U559" s="1"/>
      <c r="V559" s="1"/>
      <c r="W559" s="1"/>
      <c r="X559" s="1"/>
      <c r="Y559" s="1"/>
    </row>
    <row r="560" spans="1:25" ht="9.75" customHeight="1">
      <c r="A560" s="1"/>
      <c r="B560" s="79"/>
      <c r="C560" s="145"/>
      <c r="D560" s="145"/>
      <c r="E560" s="1"/>
      <c r="F560" s="1"/>
      <c r="G560" s="1"/>
      <c r="H560" s="1"/>
      <c r="I560" s="1"/>
      <c r="J560" s="1"/>
      <c r="K560" s="1"/>
      <c r="L560" s="1"/>
      <c r="M560" s="1"/>
      <c r="N560" s="1"/>
      <c r="O560" s="1"/>
      <c r="P560" s="1"/>
      <c r="Q560" s="1"/>
      <c r="R560" s="1"/>
      <c r="S560" s="1"/>
      <c r="T560" s="1"/>
      <c r="U560" s="1"/>
      <c r="V560" s="1"/>
      <c r="W560" s="1"/>
      <c r="X560" s="1"/>
      <c r="Y560" s="1"/>
    </row>
    <row r="561" spans="1:25" ht="9.75" customHeight="1">
      <c r="A561" s="1"/>
      <c r="B561" s="79"/>
      <c r="C561" s="145"/>
      <c r="D561" s="145"/>
      <c r="E561" s="1"/>
      <c r="F561" s="1"/>
      <c r="G561" s="1"/>
      <c r="H561" s="1"/>
      <c r="I561" s="1"/>
      <c r="J561" s="1"/>
      <c r="K561" s="1"/>
      <c r="L561" s="1"/>
      <c r="M561" s="1"/>
      <c r="N561" s="1"/>
      <c r="O561" s="1"/>
      <c r="P561" s="1"/>
      <c r="Q561" s="1"/>
      <c r="R561" s="1"/>
      <c r="S561" s="1"/>
      <c r="T561" s="1"/>
      <c r="U561" s="1"/>
      <c r="V561" s="1"/>
      <c r="W561" s="1"/>
      <c r="X561" s="1"/>
      <c r="Y561" s="1"/>
    </row>
    <row r="562" spans="1:25" ht="9.75" customHeight="1">
      <c r="A562" s="1"/>
      <c r="B562" s="79"/>
      <c r="C562" s="145"/>
      <c r="D562" s="145"/>
      <c r="E562" s="1"/>
      <c r="F562" s="1"/>
      <c r="G562" s="1"/>
      <c r="H562" s="1"/>
      <c r="I562" s="1"/>
      <c r="J562" s="1"/>
      <c r="K562" s="1"/>
      <c r="L562" s="1"/>
      <c r="M562" s="1"/>
      <c r="N562" s="1"/>
      <c r="O562" s="1"/>
      <c r="P562" s="1"/>
      <c r="Q562" s="1"/>
      <c r="R562" s="1"/>
      <c r="S562" s="1"/>
      <c r="T562" s="1"/>
      <c r="U562" s="1"/>
      <c r="V562" s="1"/>
      <c r="W562" s="1"/>
      <c r="X562" s="1"/>
      <c r="Y562" s="1"/>
    </row>
    <row r="563" spans="1:25" ht="9.75" customHeight="1">
      <c r="A563" s="1"/>
      <c r="B563" s="79"/>
      <c r="C563" s="145"/>
      <c r="D563" s="145"/>
      <c r="E563" s="1"/>
      <c r="F563" s="1"/>
      <c r="G563" s="1"/>
      <c r="H563" s="1"/>
      <c r="I563" s="1"/>
      <c r="J563" s="1"/>
      <c r="K563" s="1"/>
      <c r="L563" s="1"/>
      <c r="M563" s="1"/>
      <c r="N563" s="1"/>
      <c r="O563" s="1"/>
      <c r="P563" s="1"/>
      <c r="Q563" s="1"/>
      <c r="R563" s="1"/>
      <c r="S563" s="1"/>
      <c r="T563" s="1"/>
      <c r="U563" s="1"/>
      <c r="V563" s="1"/>
      <c r="W563" s="1"/>
      <c r="X563" s="1"/>
      <c r="Y563" s="1"/>
    </row>
    <row r="564" spans="1:25" ht="9.75" customHeight="1">
      <c r="A564" s="1"/>
      <c r="B564" s="79"/>
      <c r="C564" s="145"/>
      <c r="D564" s="145"/>
      <c r="E564" s="1"/>
      <c r="F564" s="1"/>
      <c r="G564" s="1"/>
      <c r="H564" s="1"/>
      <c r="I564" s="1"/>
      <c r="J564" s="1"/>
      <c r="K564" s="1"/>
      <c r="L564" s="1"/>
      <c r="M564" s="1"/>
      <c r="N564" s="1"/>
      <c r="O564" s="1"/>
      <c r="P564" s="1"/>
      <c r="Q564" s="1"/>
      <c r="R564" s="1"/>
      <c r="S564" s="1"/>
      <c r="T564" s="1"/>
      <c r="U564" s="1"/>
      <c r="V564" s="1"/>
      <c r="W564" s="1"/>
      <c r="X564" s="1"/>
      <c r="Y564" s="1"/>
    </row>
    <row r="565" spans="1:25" ht="9.75" customHeight="1">
      <c r="A565" s="1"/>
      <c r="B565" s="79"/>
      <c r="C565" s="145"/>
      <c r="D565" s="145"/>
      <c r="E565" s="1"/>
      <c r="F565" s="1"/>
      <c r="G565" s="1"/>
      <c r="H565" s="1"/>
      <c r="I565" s="1"/>
      <c r="J565" s="1"/>
      <c r="K565" s="1"/>
      <c r="L565" s="1"/>
      <c r="M565" s="1"/>
      <c r="N565" s="1"/>
      <c r="O565" s="1"/>
      <c r="P565" s="1"/>
      <c r="Q565" s="1"/>
      <c r="R565" s="1"/>
      <c r="S565" s="1"/>
      <c r="T565" s="1"/>
      <c r="U565" s="1"/>
      <c r="V565" s="1"/>
      <c r="W565" s="1"/>
      <c r="X565" s="1"/>
      <c r="Y565" s="1"/>
    </row>
    <row r="566" spans="1:25" ht="9.75" customHeight="1">
      <c r="A566" s="1"/>
      <c r="B566" s="79"/>
      <c r="C566" s="145"/>
      <c r="D566" s="145"/>
      <c r="E566" s="1"/>
      <c r="F566" s="1"/>
      <c r="G566" s="1"/>
      <c r="H566" s="1"/>
      <c r="I566" s="1"/>
      <c r="J566" s="1"/>
      <c r="K566" s="1"/>
      <c r="L566" s="1"/>
      <c r="M566" s="1"/>
      <c r="N566" s="1"/>
      <c r="O566" s="1"/>
      <c r="P566" s="1"/>
      <c r="Q566" s="1"/>
      <c r="R566" s="1"/>
      <c r="S566" s="1"/>
      <c r="T566" s="1"/>
      <c r="U566" s="1"/>
      <c r="V566" s="1"/>
      <c r="W566" s="1"/>
      <c r="X566" s="1"/>
      <c r="Y566" s="1"/>
    </row>
    <row r="567" spans="1:25" ht="9.75" customHeight="1">
      <c r="A567" s="1"/>
      <c r="B567" s="79"/>
      <c r="C567" s="145"/>
      <c r="D567" s="145"/>
      <c r="E567" s="1"/>
      <c r="F567" s="1"/>
      <c r="G567" s="1"/>
      <c r="H567" s="1"/>
      <c r="I567" s="1"/>
      <c r="J567" s="1"/>
      <c r="K567" s="1"/>
      <c r="L567" s="1"/>
      <c r="M567" s="1"/>
      <c r="N567" s="1"/>
      <c r="O567" s="1"/>
      <c r="P567" s="1"/>
      <c r="Q567" s="1"/>
      <c r="R567" s="1"/>
      <c r="S567" s="1"/>
      <c r="T567" s="1"/>
      <c r="U567" s="1"/>
      <c r="V567" s="1"/>
      <c r="W567" s="1"/>
      <c r="X567" s="1"/>
      <c r="Y567" s="1"/>
    </row>
    <row r="568" spans="1:25" ht="9.75" customHeight="1">
      <c r="A568" s="1"/>
      <c r="B568" s="79"/>
      <c r="C568" s="145"/>
      <c r="D568" s="145"/>
      <c r="E568" s="1"/>
      <c r="F568" s="1"/>
      <c r="G568" s="1"/>
      <c r="H568" s="1"/>
      <c r="I568" s="1"/>
      <c r="J568" s="1"/>
      <c r="K568" s="1"/>
      <c r="L568" s="1"/>
      <c r="M568" s="1"/>
      <c r="N568" s="1"/>
      <c r="O568" s="1"/>
      <c r="P568" s="1"/>
      <c r="Q568" s="1"/>
      <c r="R568" s="1"/>
      <c r="S568" s="1"/>
      <c r="T568" s="1"/>
      <c r="U568" s="1"/>
      <c r="V568" s="1"/>
      <c r="W568" s="1"/>
      <c r="X568" s="1"/>
      <c r="Y568" s="1"/>
    </row>
    <row r="569" spans="1:25" ht="9.75" customHeight="1">
      <c r="A569" s="1"/>
      <c r="B569" s="79"/>
      <c r="C569" s="145"/>
      <c r="D569" s="145"/>
      <c r="E569" s="1"/>
      <c r="F569" s="1"/>
      <c r="G569" s="1"/>
      <c r="H569" s="1"/>
      <c r="I569" s="1"/>
      <c r="J569" s="1"/>
      <c r="K569" s="1"/>
      <c r="L569" s="1"/>
      <c r="M569" s="1"/>
      <c r="N569" s="1"/>
      <c r="O569" s="1"/>
      <c r="P569" s="1"/>
      <c r="Q569" s="1"/>
      <c r="R569" s="1"/>
      <c r="S569" s="1"/>
      <c r="T569" s="1"/>
      <c r="U569" s="1"/>
      <c r="V569" s="1"/>
      <c r="W569" s="1"/>
      <c r="X569" s="1"/>
      <c r="Y569" s="1"/>
    </row>
    <row r="570" spans="1:25" ht="9.75" customHeight="1">
      <c r="A570" s="1"/>
      <c r="B570" s="79"/>
      <c r="C570" s="145"/>
      <c r="D570" s="145"/>
      <c r="E570" s="1"/>
      <c r="F570" s="1"/>
      <c r="G570" s="1"/>
      <c r="H570" s="1"/>
      <c r="I570" s="1"/>
      <c r="J570" s="1"/>
      <c r="K570" s="1"/>
      <c r="L570" s="1"/>
      <c r="M570" s="1"/>
      <c r="N570" s="1"/>
      <c r="O570" s="1"/>
      <c r="P570" s="1"/>
      <c r="Q570" s="1"/>
      <c r="R570" s="1"/>
      <c r="S570" s="1"/>
      <c r="T570" s="1"/>
      <c r="U570" s="1"/>
      <c r="V570" s="1"/>
      <c r="W570" s="1"/>
      <c r="X570" s="1"/>
      <c r="Y570" s="1"/>
    </row>
    <row r="571" spans="1:25" ht="9.75" customHeight="1">
      <c r="A571" s="1"/>
      <c r="B571" s="79"/>
      <c r="C571" s="145"/>
      <c r="D571" s="145"/>
      <c r="E571" s="1"/>
      <c r="F571" s="1"/>
      <c r="G571" s="1"/>
      <c r="H571" s="1"/>
      <c r="I571" s="1"/>
      <c r="J571" s="1"/>
      <c r="K571" s="1"/>
      <c r="L571" s="1"/>
      <c r="M571" s="1"/>
      <c r="N571" s="1"/>
      <c r="O571" s="1"/>
      <c r="P571" s="1"/>
      <c r="Q571" s="1"/>
      <c r="R571" s="1"/>
      <c r="S571" s="1"/>
      <c r="T571" s="1"/>
      <c r="U571" s="1"/>
      <c r="V571" s="1"/>
      <c r="W571" s="1"/>
      <c r="X571" s="1"/>
      <c r="Y571" s="1"/>
    </row>
    <row r="572" spans="1:25" ht="9.75" customHeight="1">
      <c r="A572" s="1"/>
      <c r="B572" s="79"/>
      <c r="C572" s="145"/>
      <c r="D572" s="145"/>
      <c r="E572" s="1"/>
      <c r="F572" s="1"/>
      <c r="G572" s="1"/>
      <c r="H572" s="1"/>
      <c r="I572" s="1"/>
      <c r="J572" s="1"/>
      <c r="K572" s="1"/>
      <c r="L572" s="1"/>
      <c r="M572" s="1"/>
      <c r="N572" s="1"/>
      <c r="O572" s="1"/>
      <c r="P572" s="1"/>
      <c r="Q572" s="1"/>
      <c r="R572" s="1"/>
      <c r="S572" s="1"/>
      <c r="T572" s="1"/>
      <c r="U572" s="1"/>
      <c r="V572" s="1"/>
      <c r="W572" s="1"/>
      <c r="X572" s="1"/>
      <c r="Y572" s="1"/>
    </row>
    <row r="573" spans="1:25" ht="9.75" customHeight="1">
      <c r="A573" s="1"/>
      <c r="B573" s="79"/>
      <c r="C573" s="145"/>
      <c r="D573" s="145"/>
      <c r="E573" s="1"/>
      <c r="F573" s="1"/>
      <c r="G573" s="1"/>
      <c r="H573" s="1"/>
      <c r="I573" s="1"/>
      <c r="J573" s="1"/>
      <c r="K573" s="1"/>
      <c r="L573" s="1"/>
      <c r="M573" s="1"/>
      <c r="N573" s="1"/>
      <c r="O573" s="1"/>
      <c r="P573" s="1"/>
      <c r="Q573" s="1"/>
      <c r="R573" s="1"/>
      <c r="S573" s="1"/>
      <c r="T573" s="1"/>
      <c r="U573" s="1"/>
      <c r="V573" s="1"/>
      <c r="W573" s="1"/>
      <c r="X573" s="1"/>
      <c r="Y573" s="1"/>
    </row>
    <row r="574" spans="1:25" ht="9.75" customHeight="1">
      <c r="A574" s="1"/>
      <c r="B574" s="79"/>
      <c r="C574" s="145"/>
      <c r="D574" s="145"/>
      <c r="E574" s="1"/>
      <c r="F574" s="1"/>
      <c r="G574" s="1"/>
      <c r="H574" s="1"/>
      <c r="I574" s="1"/>
      <c r="J574" s="1"/>
      <c r="K574" s="1"/>
      <c r="L574" s="1"/>
      <c r="M574" s="1"/>
      <c r="N574" s="1"/>
      <c r="O574" s="1"/>
      <c r="P574" s="1"/>
      <c r="Q574" s="1"/>
      <c r="R574" s="1"/>
      <c r="S574" s="1"/>
      <c r="T574" s="1"/>
      <c r="U574" s="1"/>
      <c r="V574" s="1"/>
      <c r="W574" s="1"/>
      <c r="X574" s="1"/>
      <c r="Y574" s="1"/>
    </row>
    <row r="575" spans="1:25" ht="9.75" customHeight="1">
      <c r="A575" s="1"/>
      <c r="B575" s="79"/>
      <c r="C575" s="145"/>
      <c r="D575" s="145"/>
      <c r="E575" s="1"/>
      <c r="F575" s="1"/>
      <c r="G575" s="1"/>
      <c r="H575" s="1"/>
      <c r="I575" s="1"/>
      <c r="J575" s="1"/>
      <c r="K575" s="1"/>
      <c r="L575" s="1"/>
      <c r="M575" s="1"/>
      <c r="N575" s="1"/>
      <c r="O575" s="1"/>
      <c r="P575" s="1"/>
      <c r="Q575" s="1"/>
      <c r="R575" s="1"/>
      <c r="S575" s="1"/>
      <c r="T575" s="1"/>
      <c r="U575" s="1"/>
      <c r="V575" s="1"/>
      <c r="W575" s="1"/>
      <c r="X575" s="1"/>
      <c r="Y575" s="1"/>
    </row>
    <row r="576" spans="1:25" ht="9.75" customHeight="1">
      <c r="A576" s="1"/>
      <c r="B576" s="79"/>
      <c r="C576" s="145"/>
      <c r="D576" s="145"/>
      <c r="E576" s="1"/>
      <c r="F576" s="1"/>
      <c r="G576" s="1"/>
      <c r="H576" s="1"/>
      <c r="I576" s="1"/>
      <c r="J576" s="1"/>
      <c r="K576" s="1"/>
      <c r="L576" s="1"/>
      <c r="M576" s="1"/>
      <c r="N576" s="1"/>
      <c r="O576" s="1"/>
      <c r="P576" s="1"/>
      <c r="Q576" s="1"/>
      <c r="R576" s="1"/>
      <c r="S576" s="1"/>
      <c r="T576" s="1"/>
      <c r="U576" s="1"/>
      <c r="V576" s="1"/>
      <c r="W576" s="1"/>
      <c r="X576" s="1"/>
      <c r="Y576" s="1"/>
    </row>
    <row r="577" spans="1:25" ht="9.75" customHeight="1">
      <c r="A577" s="1"/>
      <c r="B577" s="79"/>
      <c r="C577" s="145"/>
      <c r="D577" s="145"/>
      <c r="E577" s="1"/>
      <c r="F577" s="1"/>
      <c r="G577" s="1"/>
      <c r="H577" s="1"/>
      <c r="I577" s="1"/>
      <c r="J577" s="1"/>
      <c r="K577" s="1"/>
      <c r="L577" s="1"/>
      <c r="M577" s="1"/>
      <c r="N577" s="1"/>
      <c r="O577" s="1"/>
      <c r="P577" s="1"/>
      <c r="Q577" s="1"/>
      <c r="R577" s="1"/>
      <c r="S577" s="1"/>
      <c r="T577" s="1"/>
      <c r="U577" s="1"/>
      <c r="V577" s="1"/>
      <c r="W577" s="1"/>
      <c r="X577" s="1"/>
      <c r="Y577" s="1"/>
    </row>
    <row r="578" spans="1:25" ht="9.75" customHeight="1">
      <c r="A578" s="1"/>
      <c r="B578" s="79"/>
      <c r="C578" s="145"/>
      <c r="D578" s="145"/>
      <c r="E578" s="1"/>
      <c r="F578" s="1"/>
      <c r="G578" s="1"/>
      <c r="H578" s="1"/>
      <c r="I578" s="1"/>
      <c r="J578" s="1"/>
      <c r="K578" s="1"/>
      <c r="L578" s="1"/>
      <c r="M578" s="1"/>
      <c r="N578" s="1"/>
      <c r="O578" s="1"/>
      <c r="P578" s="1"/>
      <c r="Q578" s="1"/>
      <c r="R578" s="1"/>
      <c r="S578" s="1"/>
      <c r="T578" s="1"/>
      <c r="U578" s="1"/>
      <c r="V578" s="1"/>
      <c r="W578" s="1"/>
      <c r="X578" s="1"/>
      <c r="Y578" s="1"/>
    </row>
    <row r="579" spans="1:25" ht="9.75" customHeight="1">
      <c r="A579" s="1"/>
      <c r="B579" s="79"/>
      <c r="C579" s="145"/>
      <c r="D579" s="145"/>
      <c r="E579" s="1"/>
      <c r="F579" s="1"/>
      <c r="G579" s="1"/>
      <c r="H579" s="1"/>
      <c r="I579" s="1"/>
      <c r="J579" s="1"/>
      <c r="K579" s="1"/>
      <c r="L579" s="1"/>
      <c r="M579" s="1"/>
      <c r="N579" s="1"/>
      <c r="O579" s="1"/>
      <c r="P579" s="1"/>
      <c r="Q579" s="1"/>
      <c r="R579" s="1"/>
      <c r="S579" s="1"/>
      <c r="T579" s="1"/>
      <c r="U579" s="1"/>
      <c r="V579" s="1"/>
      <c r="W579" s="1"/>
      <c r="X579" s="1"/>
      <c r="Y579" s="1"/>
    </row>
    <row r="580" spans="1:25" ht="9.75" customHeight="1">
      <c r="A580" s="1"/>
      <c r="B580" s="79"/>
      <c r="C580" s="145"/>
      <c r="D580" s="145"/>
      <c r="E580" s="1"/>
      <c r="F580" s="1"/>
      <c r="G580" s="1"/>
      <c r="H580" s="1"/>
      <c r="I580" s="1"/>
      <c r="J580" s="1"/>
      <c r="K580" s="1"/>
      <c r="L580" s="1"/>
      <c r="M580" s="1"/>
      <c r="N580" s="1"/>
      <c r="O580" s="1"/>
      <c r="P580" s="1"/>
      <c r="Q580" s="1"/>
      <c r="R580" s="1"/>
      <c r="S580" s="1"/>
      <c r="T580" s="1"/>
      <c r="U580" s="1"/>
      <c r="V580" s="1"/>
      <c r="W580" s="1"/>
      <c r="X580" s="1"/>
      <c r="Y580" s="1"/>
    </row>
    <row r="581" spans="1:25" ht="9.75" customHeight="1">
      <c r="A581" s="1"/>
      <c r="B581" s="79"/>
      <c r="C581" s="145"/>
      <c r="D581" s="145"/>
      <c r="E581" s="1"/>
      <c r="F581" s="1"/>
      <c r="G581" s="1"/>
      <c r="H581" s="1"/>
      <c r="I581" s="1"/>
      <c r="J581" s="1"/>
      <c r="K581" s="1"/>
      <c r="L581" s="1"/>
      <c r="M581" s="1"/>
      <c r="N581" s="1"/>
      <c r="O581" s="1"/>
      <c r="P581" s="1"/>
      <c r="Q581" s="1"/>
      <c r="R581" s="1"/>
      <c r="S581" s="1"/>
      <c r="T581" s="1"/>
      <c r="U581" s="1"/>
      <c r="V581" s="1"/>
      <c r="W581" s="1"/>
      <c r="X581" s="1"/>
      <c r="Y581" s="1"/>
    </row>
    <row r="582" spans="1:25" ht="9.75" customHeight="1">
      <c r="A582" s="1"/>
      <c r="B582" s="79"/>
      <c r="C582" s="145"/>
      <c r="D582" s="145"/>
      <c r="E582" s="1"/>
      <c r="F582" s="1"/>
      <c r="G582" s="1"/>
      <c r="H582" s="1"/>
      <c r="I582" s="1"/>
      <c r="J582" s="1"/>
      <c r="K582" s="1"/>
      <c r="L582" s="1"/>
      <c r="M582" s="1"/>
      <c r="N582" s="1"/>
      <c r="O582" s="1"/>
      <c r="P582" s="1"/>
      <c r="Q582" s="1"/>
      <c r="R582" s="1"/>
      <c r="S582" s="1"/>
      <c r="T582" s="1"/>
      <c r="U582" s="1"/>
      <c r="V582" s="1"/>
      <c r="W582" s="1"/>
      <c r="X582" s="1"/>
      <c r="Y582" s="1"/>
    </row>
    <row r="583" spans="1:25" ht="9.75" customHeight="1">
      <c r="A583" s="1"/>
      <c r="B583" s="79"/>
      <c r="C583" s="145"/>
      <c r="D583" s="145"/>
      <c r="E583" s="1"/>
      <c r="F583" s="1"/>
      <c r="G583" s="1"/>
      <c r="H583" s="1"/>
      <c r="I583" s="1"/>
      <c r="J583" s="1"/>
      <c r="K583" s="1"/>
      <c r="L583" s="1"/>
      <c r="M583" s="1"/>
      <c r="N583" s="1"/>
      <c r="O583" s="1"/>
      <c r="P583" s="1"/>
      <c r="Q583" s="1"/>
      <c r="R583" s="1"/>
      <c r="S583" s="1"/>
      <c r="T583" s="1"/>
      <c r="U583" s="1"/>
      <c r="V583" s="1"/>
      <c r="W583" s="1"/>
      <c r="X583" s="1"/>
      <c r="Y583" s="1"/>
    </row>
    <row r="584" spans="1:25" ht="9.75" customHeight="1">
      <c r="A584" s="1"/>
      <c r="B584" s="79"/>
      <c r="C584" s="145"/>
      <c r="D584" s="145"/>
      <c r="E584" s="1"/>
      <c r="F584" s="1"/>
      <c r="G584" s="1"/>
      <c r="H584" s="1"/>
      <c r="I584" s="1"/>
      <c r="J584" s="1"/>
      <c r="K584" s="1"/>
      <c r="L584" s="1"/>
      <c r="M584" s="1"/>
      <c r="N584" s="1"/>
      <c r="O584" s="1"/>
      <c r="P584" s="1"/>
      <c r="Q584" s="1"/>
      <c r="R584" s="1"/>
      <c r="S584" s="1"/>
      <c r="T584" s="1"/>
      <c r="U584" s="1"/>
      <c r="V584" s="1"/>
      <c r="W584" s="1"/>
      <c r="X584" s="1"/>
      <c r="Y584" s="1"/>
    </row>
    <row r="585" spans="1:25" ht="9.75" customHeight="1">
      <c r="A585" s="1"/>
      <c r="B585" s="79"/>
      <c r="C585" s="145"/>
      <c r="D585" s="145"/>
      <c r="E585" s="1"/>
      <c r="F585" s="1"/>
      <c r="G585" s="1"/>
      <c r="H585" s="1"/>
      <c r="I585" s="1"/>
      <c r="J585" s="1"/>
      <c r="K585" s="1"/>
      <c r="L585" s="1"/>
      <c r="M585" s="1"/>
      <c r="N585" s="1"/>
      <c r="O585" s="1"/>
      <c r="P585" s="1"/>
      <c r="Q585" s="1"/>
      <c r="R585" s="1"/>
      <c r="S585" s="1"/>
      <c r="T585" s="1"/>
      <c r="U585" s="1"/>
      <c r="V585" s="1"/>
      <c r="W585" s="1"/>
      <c r="X585" s="1"/>
      <c r="Y585" s="1"/>
    </row>
    <row r="586" spans="1:25" ht="9.75" customHeight="1">
      <c r="A586" s="1"/>
      <c r="B586" s="79"/>
      <c r="C586" s="145"/>
      <c r="D586" s="145"/>
      <c r="E586" s="1"/>
      <c r="F586" s="1"/>
      <c r="G586" s="1"/>
      <c r="H586" s="1"/>
      <c r="I586" s="1"/>
      <c r="J586" s="1"/>
      <c r="K586" s="1"/>
      <c r="L586" s="1"/>
      <c r="M586" s="1"/>
      <c r="N586" s="1"/>
      <c r="O586" s="1"/>
      <c r="P586" s="1"/>
      <c r="Q586" s="1"/>
      <c r="R586" s="1"/>
      <c r="S586" s="1"/>
      <c r="T586" s="1"/>
      <c r="U586" s="1"/>
      <c r="V586" s="1"/>
      <c r="W586" s="1"/>
      <c r="X586" s="1"/>
      <c r="Y586" s="1"/>
    </row>
    <row r="587" spans="1:25" ht="9.75" customHeight="1">
      <c r="A587" s="1"/>
      <c r="B587" s="79"/>
      <c r="C587" s="145"/>
      <c r="D587" s="145"/>
      <c r="E587" s="1"/>
      <c r="F587" s="1"/>
      <c r="G587" s="1"/>
      <c r="H587" s="1"/>
      <c r="I587" s="1"/>
      <c r="J587" s="1"/>
      <c r="K587" s="1"/>
      <c r="L587" s="1"/>
      <c r="M587" s="1"/>
      <c r="N587" s="1"/>
      <c r="O587" s="1"/>
      <c r="P587" s="1"/>
      <c r="Q587" s="1"/>
      <c r="R587" s="1"/>
      <c r="S587" s="1"/>
      <c r="T587" s="1"/>
      <c r="U587" s="1"/>
      <c r="V587" s="1"/>
      <c r="W587" s="1"/>
      <c r="X587" s="1"/>
      <c r="Y587" s="1"/>
    </row>
    <row r="588" spans="1:25" ht="9.75" customHeight="1">
      <c r="A588" s="1"/>
      <c r="B588" s="79"/>
      <c r="C588" s="145"/>
      <c r="D588" s="145"/>
      <c r="E588" s="1"/>
      <c r="F588" s="1"/>
      <c r="G588" s="1"/>
      <c r="H588" s="1"/>
      <c r="I588" s="1"/>
      <c r="J588" s="1"/>
      <c r="K588" s="1"/>
      <c r="L588" s="1"/>
      <c r="M588" s="1"/>
      <c r="N588" s="1"/>
      <c r="O588" s="1"/>
      <c r="P588" s="1"/>
      <c r="Q588" s="1"/>
      <c r="R588" s="1"/>
      <c r="S588" s="1"/>
      <c r="T588" s="1"/>
      <c r="U588" s="1"/>
      <c r="V588" s="1"/>
      <c r="W588" s="1"/>
      <c r="X588" s="1"/>
      <c r="Y588" s="1"/>
    </row>
    <row r="589" spans="1:25" ht="9.75" customHeight="1">
      <c r="A589" s="1"/>
      <c r="B589" s="79"/>
      <c r="C589" s="145"/>
      <c r="D589" s="145"/>
      <c r="E589" s="1"/>
      <c r="F589" s="1"/>
      <c r="G589" s="1"/>
      <c r="H589" s="1"/>
      <c r="I589" s="1"/>
      <c r="J589" s="1"/>
      <c r="K589" s="1"/>
      <c r="L589" s="1"/>
      <c r="M589" s="1"/>
      <c r="N589" s="1"/>
      <c r="O589" s="1"/>
      <c r="P589" s="1"/>
      <c r="Q589" s="1"/>
      <c r="R589" s="1"/>
      <c r="S589" s="1"/>
      <c r="T589" s="1"/>
      <c r="U589" s="1"/>
      <c r="V589" s="1"/>
      <c r="W589" s="1"/>
      <c r="X589" s="1"/>
      <c r="Y589" s="1"/>
    </row>
    <row r="590" spans="1:25" ht="9.75" customHeight="1">
      <c r="A590" s="1"/>
      <c r="B590" s="79"/>
      <c r="C590" s="145"/>
      <c r="D590" s="145"/>
      <c r="E590" s="1"/>
      <c r="F590" s="1"/>
      <c r="G590" s="1"/>
      <c r="H590" s="1"/>
      <c r="I590" s="1"/>
      <c r="J590" s="1"/>
      <c r="K590" s="1"/>
      <c r="L590" s="1"/>
      <c r="M590" s="1"/>
      <c r="N590" s="1"/>
      <c r="O590" s="1"/>
      <c r="P590" s="1"/>
      <c r="Q590" s="1"/>
      <c r="R590" s="1"/>
      <c r="S590" s="1"/>
      <c r="T590" s="1"/>
      <c r="U590" s="1"/>
      <c r="V590" s="1"/>
      <c r="W590" s="1"/>
      <c r="X590" s="1"/>
      <c r="Y590" s="1"/>
    </row>
    <row r="591" spans="1:25" ht="9.75" customHeight="1">
      <c r="A591" s="1"/>
      <c r="B591" s="79"/>
      <c r="C591" s="145"/>
      <c r="D591" s="145"/>
      <c r="E591" s="1"/>
      <c r="F591" s="1"/>
      <c r="G591" s="1"/>
      <c r="H591" s="1"/>
      <c r="I591" s="1"/>
      <c r="J591" s="1"/>
      <c r="K591" s="1"/>
      <c r="L591" s="1"/>
      <c r="M591" s="1"/>
      <c r="N591" s="1"/>
      <c r="O591" s="1"/>
      <c r="P591" s="1"/>
      <c r="Q591" s="1"/>
      <c r="R591" s="1"/>
      <c r="S591" s="1"/>
      <c r="T591" s="1"/>
      <c r="U591" s="1"/>
      <c r="V591" s="1"/>
      <c r="W591" s="1"/>
      <c r="X591" s="1"/>
      <c r="Y591" s="1"/>
    </row>
    <row r="592" spans="1:25" ht="9.75" customHeight="1">
      <c r="A592" s="1"/>
      <c r="B592" s="79"/>
      <c r="C592" s="145"/>
      <c r="D592" s="145"/>
      <c r="E592" s="1"/>
      <c r="F592" s="1"/>
      <c r="G592" s="1"/>
      <c r="H592" s="1"/>
      <c r="I592" s="1"/>
      <c r="J592" s="1"/>
      <c r="K592" s="1"/>
      <c r="L592" s="1"/>
      <c r="M592" s="1"/>
      <c r="N592" s="1"/>
      <c r="O592" s="1"/>
      <c r="P592" s="1"/>
      <c r="Q592" s="1"/>
      <c r="R592" s="1"/>
      <c r="S592" s="1"/>
      <c r="T592" s="1"/>
      <c r="U592" s="1"/>
      <c r="V592" s="1"/>
      <c r="W592" s="1"/>
      <c r="X592" s="1"/>
      <c r="Y592" s="1"/>
    </row>
    <row r="593" spans="1:25" ht="9.75" customHeight="1">
      <c r="A593" s="1"/>
      <c r="B593" s="79"/>
      <c r="C593" s="145"/>
      <c r="D593" s="145"/>
      <c r="E593" s="1"/>
      <c r="F593" s="1"/>
      <c r="G593" s="1"/>
      <c r="H593" s="1"/>
      <c r="I593" s="1"/>
      <c r="J593" s="1"/>
      <c r="K593" s="1"/>
      <c r="L593" s="1"/>
      <c r="M593" s="1"/>
      <c r="N593" s="1"/>
      <c r="O593" s="1"/>
      <c r="P593" s="1"/>
      <c r="Q593" s="1"/>
      <c r="R593" s="1"/>
      <c r="S593" s="1"/>
      <c r="T593" s="1"/>
      <c r="U593" s="1"/>
      <c r="V593" s="1"/>
      <c r="W593" s="1"/>
      <c r="X593" s="1"/>
      <c r="Y593" s="1"/>
    </row>
    <row r="594" spans="1:25" ht="9.75" customHeight="1">
      <c r="A594" s="1"/>
      <c r="B594" s="79"/>
      <c r="C594" s="145"/>
      <c r="D594" s="145"/>
      <c r="E594" s="1"/>
      <c r="F594" s="1"/>
      <c r="G594" s="1"/>
      <c r="H594" s="1"/>
      <c r="I594" s="1"/>
      <c r="J594" s="1"/>
      <c r="K594" s="1"/>
      <c r="L594" s="1"/>
      <c r="M594" s="1"/>
      <c r="N594" s="1"/>
      <c r="O594" s="1"/>
      <c r="P594" s="1"/>
      <c r="Q594" s="1"/>
      <c r="R594" s="1"/>
      <c r="S594" s="1"/>
      <c r="T594" s="1"/>
      <c r="U594" s="1"/>
      <c r="V594" s="1"/>
      <c r="W594" s="1"/>
      <c r="X594" s="1"/>
      <c r="Y594" s="1"/>
    </row>
    <row r="595" spans="1:25" ht="9.75" customHeight="1">
      <c r="A595" s="1"/>
      <c r="B595" s="79"/>
      <c r="C595" s="145"/>
      <c r="D595" s="145"/>
      <c r="E595" s="1"/>
      <c r="F595" s="1"/>
      <c r="G595" s="1"/>
      <c r="H595" s="1"/>
      <c r="I595" s="1"/>
      <c r="J595" s="1"/>
      <c r="K595" s="1"/>
      <c r="L595" s="1"/>
      <c r="M595" s="1"/>
      <c r="N595" s="1"/>
      <c r="O595" s="1"/>
      <c r="P595" s="1"/>
      <c r="Q595" s="1"/>
      <c r="R595" s="1"/>
      <c r="S595" s="1"/>
      <c r="T595" s="1"/>
      <c r="U595" s="1"/>
      <c r="V595" s="1"/>
      <c r="W595" s="1"/>
      <c r="X595" s="1"/>
      <c r="Y595" s="1"/>
    </row>
    <row r="596" spans="1:25" ht="9.75" customHeight="1">
      <c r="A596" s="1"/>
      <c r="B596" s="79"/>
      <c r="C596" s="145"/>
      <c r="D596" s="145"/>
      <c r="E596" s="1"/>
      <c r="F596" s="1"/>
      <c r="G596" s="1"/>
      <c r="H596" s="1"/>
      <c r="I596" s="1"/>
      <c r="J596" s="1"/>
      <c r="K596" s="1"/>
      <c r="L596" s="1"/>
      <c r="M596" s="1"/>
      <c r="N596" s="1"/>
      <c r="O596" s="1"/>
      <c r="P596" s="1"/>
      <c r="Q596" s="1"/>
      <c r="R596" s="1"/>
      <c r="S596" s="1"/>
      <c r="T596" s="1"/>
      <c r="U596" s="1"/>
      <c r="V596" s="1"/>
      <c r="W596" s="1"/>
      <c r="X596" s="1"/>
      <c r="Y596" s="1"/>
    </row>
    <row r="597" spans="1:25" ht="9.75" customHeight="1">
      <c r="A597" s="1"/>
      <c r="B597" s="79"/>
      <c r="C597" s="145"/>
      <c r="D597" s="145"/>
      <c r="E597" s="1"/>
      <c r="F597" s="1"/>
      <c r="G597" s="1"/>
      <c r="H597" s="1"/>
      <c r="I597" s="1"/>
      <c r="J597" s="1"/>
      <c r="K597" s="1"/>
      <c r="L597" s="1"/>
      <c r="M597" s="1"/>
      <c r="N597" s="1"/>
      <c r="O597" s="1"/>
      <c r="P597" s="1"/>
      <c r="Q597" s="1"/>
      <c r="R597" s="1"/>
      <c r="S597" s="1"/>
      <c r="T597" s="1"/>
      <c r="U597" s="1"/>
      <c r="V597" s="1"/>
      <c r="W597" s="1"/>
      <c r="X597" s="1"/>
      <c r="Y597" s="1"/>
    </row>
    <row r="598" spans="1:25" ht="9.75" customHeight="1">
      <c r="A598" s="1"/>
      <c r="B598" s="79"/>
      <c r="C598" s="145"/>
      <c r="D598" s="145"/>
      <c r="E598" s="1"/>
      <c r="F598" s="1"/>
      <c r="G598" s="1"/>
      <c r="H598" s="1"/>
      <c r="I598" s="1"/>
      <c r="J598" s="1"/>
      <c r="K598" s="1"/>
      <c r="L598" s="1"/>
      <c r="M598" s="1"/>
      <c r="N598" s="1"/>
      <c r="O598" s="1"/>
      <c r="P598" s="1"/>
      <c r="Q598" s="1"/>
      <c r="R598" s="1"/>
      <c r="S598" s="1"/>
      <c r="T598" s="1"/>
      <c r="U598" s="1"/>
      <c r="V598" s="1"/>
      <c r="W598" s="1"/>
      <c r="X598" s="1"/>
      <c r="Y598" s="1"/>
    </row>
    <row r="599" spans="1:25" ht="9.75" customHeight="1">
      <c r="A599" s="1"/>
      <c r="B599" s="79"/>
      <c r="C599" s="145"/>
      <c r="D599" s="145"/>
      <c r="E599" s="1"/>
      <c r="F599" s="1"/>
      <c r="G599" s="1"/>
      <c r="H599" s="1"/>
      <c r="I599" s="1"/>
      <c r="J599" s="1"/>
      <c r="K599" s="1"/>
      <c r="L599" s="1"/>
      <c r="M599" s="1"/>
      <c r="N599" s="1"/>
      <c r="O599" s="1"/>
      <c r="P599" s="1"/>
      <c r="Q599" s="1"/>
      <c r="R599" s="1"/>
      <c r="S599" s="1"/>
      <c r="T599" s="1"/>
      <c r="U599" s="1"/>
      <c r="V599" s="1"/>
      <c r="W599" s="1"/>
      <c r="X599" s="1"/>
      <c r="Y599" s="1"/>
    </row>
    <row r="600" spans="1:25" ht="9.75" customHeight="1">
      <c r="A600" s="1"/>
      <c r="B600" s="79"/>
      <c r="C600" s="145"/>
      <c r="D600" s="145"/>
      <c r="E600" s="1"/>
      <c r="F600" s="1"/>
      <c r="G600" s="1"/>
      <c r="H600" s="1"/>
      <c r="I600" s="1"/>
      <c r="J600" s="1"/>
      <c r="K600" s="1"/>
      <c r="L600" s="1"/>
      <c r="M600" s="1"/>
      <c r="N600" s="1"/>
      <c r="O600" s="1"/>
      <c r="P600" s="1"/>
      <c r="Q600" s="1"/>
      <c r="R600" s="1"/>
      <c r="S600" s="1"/>
      <c r="T600" s="1"/>
      <c r="U600" s="1"/>
      <c r="V600" s="1"/>
      <c r="W600" s="1"/>
      <c r="X600" s="1"/>
      <c r="Y600" s="1"/>
    </row>
    <row r="601" spans="1:25" ht="9.75" customHeight="1">
      <c r="A601" s="1"/>
      <c r="B601" s="79"/>
      <c r="C601" s="145"/>
      <c r="D601" s="145"/>
      <c r="E601" s="1"/>
      <c r="F601" s="1"/>
      <c r="G601" s="1"/>
      <c r="H601" s="1"/>
      <c r="I601" s="1"/>
      <c r="J601" s="1"/>
      <c r="K601" s="1"/>
      <c r="L601" s="1"/>
      <c r="M601" s="1"/>
      <c r="N601" s="1"/>
      <c r="O601" s="1"/>
      <c r="P601" s="1"/>
      <c r="Q601" s="1"/>
      <c r="R601" s="1"/>
      <c r="S601" s="1"/>
      <c r="T601" s="1"/>
      <c r="U601" s="1"/>
      <c r="V601" s="1"/>
      <c r="W601" s="1"/>
      <c r="X601" s="1"/>
      <c r="Y601" s="1"/>
    </row>
    <row r="602" spans="1:25" ht="9.75" customHeight="1">
      <c r="A602" s="1"/>
      <c r="B602" s="79"/>
      <c r="C602" s="145"/>
      <c r="D602" s="145"/>
      <c r="E602" s="1"/>
      <c r="F602" s="1"/>
      <c r="G602" s="1"/>
      <c r="H602" s="1"/>
      <c r="I602" s="1"/>
      <c r="J602" s="1"/>
      <c r="K602" s="1"/>
      <c r="L602" s="1"/>
      <c r="M602" s="1"/>
      <c r="N602" s="1"/>
      <c r="O602" s="1"/>
      <c r="P602" s="1"/>
      <c r="Q602" s="1"/>
      <c r="R602" s="1"/>
      <c r="S602" s="1"/>
      <c r="T602" s="1"/>
      <c r="U602" s="1"/>
      <c r="V602" s="1"/>
      <c r="W602" s="1"/>
      <c r="X602" s="1"/>
      <c r="Y602" s="1"/>
    </row>
    <row r="603" spans="1:25" ht="9.75" customHeight="1">
      <c r="A603" s="1"/>
      <c r="B603" s="79"/>
      <c r="C603" s="145"/>
      <c r="D603" s="145"/>
      <c r="E603" s="1"/>
      <c r="F603" s="1"/>
      <c r="G603" s="1"/>
      <c r="H603" s="1"/>
      <c r="I603" s="1"/>
      <c r="J603" s="1"/>
      <c r="K603" s="1"/>
      <c r="L603" s="1"/>
      <c r="M603" s="1"/>
      <c r="N603" s="1"/>
      <c r="O603" s="1"/>
      <c r="P603" s="1"/>
      <c r="Q603" s="1"/>
      <c r="R603" s="1"/>
      <c r="S603" s="1"/>
      <c r="T603" s="1"/>
      <c r="U603" s="1"/>
      <c r="V603" s="1"/>
      <c r="W603" s="1"/>
      <c r="X603" s="1"/>
      <c r="Y603" s="1"/>
    </row>
    <row r="604" spans="1:25" ht="9.75" customHeight="1">
      <c r="A604" s="1"/>
      <c r="B604" s="79"/>
      <c r="C604" s="145"/>
      <c r="D604" s="145"/>
      <c r="E604" s="1"/>
      <c r="F604" s="1"/>
      <c r="G604" s="1"/>
      <c r="H604" s="1"/>
      <c r="I604" s="1"/>
      <c r="J604" s="1"/>
      <c r="K604" s="1"/>
      <c r="L604" s="1"/>
      <c r="M604" s="1"/>
      <c r="N604" s="1"/>
      <c r="O604" s="1"/>
      <c r="P604" s="1"/>
      <c r="Q604" s="1"/>
      <c r="R604" s="1"/>
      <c r="S604" s="1"/>
      <c r="T604" s="1"/>
      <c r="U604" s="1"/>
      <c r="V604" s="1"/>
      <c r="W604" s="1"/>
      <c r="X604" s="1"/>
      <c r="Y604" s="1"/>
    </row>
    <row r="605" spans="1:25" ht="9.75" customHeight="1">
      <c r="A605" s="1"/>
      <c r="B605" s="79"/>
      <c r="C605" s="145"/>
      <c r="D605" s="145"/>
      <c r="E605" s="1"/>
      <c r="F605" s="1"/>
      <c r="G605" s="1"/>
      <c r="H605" s="1"/>
      <c r="I605" s="1"/>
      <c r="J605" s="1"/>
      <c r="K605" s="1"/>
      <c r="L605" s="1"/>
      <c r="M605" s="1"/>
      <c r="N605" s="1"/>
      <c r="O605" s="1"/>
      <c r="P605" s="1"/>
      <c r="Q605" s="1"/>
      <c r="R605" s="1"/>
      <c r="S605" s="1"/>
      <c r="T605" s="1"/>
      <c r="U605" s="1"/>
      <c r="V605" s="1"/>
      <c r="W605" s="1"/>
      <c r="X605" s="1"/>
      <c r="Y605" s="1"/>
    </row>
    <row r="606" spans="1:25" ht="9.75" customHeight="1">
      <c r="A606" s="1"/>
      <c r="B606" s="79"/>
      <c r="C606" s="145"/>
      <c r="D606" s="145"/>
      <c r="E606" s="1"/>
      <c r="F606" s="1"/>
      <c r="G606" s="1"/>
      <c r="H606" s="1"/>
      <c r="I606" s="1"/>
      <c r="J606" s="1"/>
      <c r="K606" s="1"/>
      <c r="L606" s="1"/>
      <c r="M606" s="1"/>
      <c r="N606" s="1"/>
      <c r="O606" s="1"/>
      <c r="P606" s="1"/>
      <c r="Q606" s="1"/>
      <c r="R606" s="1"/>
      <c r="S606" s="1"/>
      <c r="T606" s="1"/>
      <c r="U606" s="1"/>
      <c r="V606" s="1"/>
      <c r="W606" s="1"/>
      <c r="X606" s="1"/>
      <c r="Y606" s="1"/>
    </row>
    <row r="607" spans="1:25" ht="9.75" customHeight="1">
      <c r="A607" s="1"/>
      <c r="B607" s="79"/>
      <c r="C607" s="145"/>
      <c r="D607" s="145"/>
      <c r="E607" s="1"/>
      <c r="F607" s="1"/>
      <c r="G607" s="1"/>
      <c r="H607" s="1"/>
      <c r="I607" s="1"/>
      <c r="J607" s="1"/>
      <c r="K607" s="1"/>
      <c r="L607" s="1"/>
      <c r="M607" s="1"/>
      <c r="N607" s="1"/>
      <c r="O607" s="1"/>
      <c r="P607" s="1"/>
      <c r="Q607" s="1"/>
      <c r="R607" s="1"/>
      <c r="S607" s="1"/>
      <c r="T607" s="1"/>
      <c r="U607" s="1"/>
      <c r="V607" s="1"/>
      <c r="W607" s="1"/>
      <c r="X607" s="1"/>
      <c r="Y607" s="1"/>
    </row>
    <row r="608" spans="1:25" ht="9.75" customHeight="1">
      <c r="A608" s="1"/>
      <c r="B608" s="79"/>
      <c r="C608" s="145"/>
      <c r="D608" s="145"/>
      <c r="E608" s="1"/>
      <c r="F608" s="1"/>
      <c r="G608" s="1"/>
      <c r="H608" s="1"/>
      <c r="I608" s="1"/>
      <c r="J608" s="1"/>
      <c r="K608" s="1"/>
      <c r="L608" s="1"/>
      <c r="M608" s="1"/>
      <c r="N608" s="1"/>
      <c r="O608" s="1"/>
      <c r="P608" s="1"/>
      <c r="Q608" s="1"/>
      <c r="R608" s="1"/>
      <c r="S608" s="1"/>
      <c r="T608" s="1"/>
      <c r="U608" s="1"/>
      <c r="V608" s="1"/>
      <c r="W608" s="1"/>
      <c r="X608" s="1"/>
      <c r="Y608" s="1"/>
    </row>
    <row r="609" spans="1:25" ht="9.75" customHeight="1">
      <c r="A609" s="1"/>
      <c r="B609" s="79"/>
      <c r="C609" s="145"/>
      <c r="D609" s="145"/>
      <c r="E609" s="1"/>
      <c r="F609" s="1"/>
      <c r="G609" s="1"/>
      <c r="H609" s="1"/>
      <c r="I609" s="1"/>
      <c r="J609" s="1"/>
      <c r="K609" s="1"/>
      <c r="L609" s="1"/>
      <c r="M609" s="1"/>
      <c r="N609" s="1"/>
      <c r="O609" s="1"/>
      <c r="P609" s="1"/>
      <c r="Q609" s="1"/>
      <c r="R609" s="1"/>
      <c r="S609" s="1"/>
      <c r="T609" s="1"/>
      <c r="U609" s="1"/>
      <c r="V609" s="1"/>
      <c r="W609" s="1"/>
      <c r="X609" s="1"/>
      <c r="Y609" s="1"/>
    </row>
    <row r="610" spans="1:25" ht="9.75" customHeight="1">
      <c r="A610" s="1"/>
      <c r="B610" s="79"/>
      <c r="C610" s="145"/>
      <c r="D610" s="145"/>
      <c r="E610" s="1"/>
      <c r="F610" s="1"/>
      <c r="G610" s="1"/>
      <c r="H610" s="1"/>
      <c r="I610" s="1"/>
      <c r="J610" s="1"/>
      <c r="K610" s="1"/>
      <c r="L610" s="1"/>
      <c r="M610" s="1"/>
      <c r="N610" s="1"/>
      <c r="O610" s="1"/>
      <c r="P610" s="1"/>
      <c r="Q610" s="1"/>
      <c r="R610" s="1"/>
      <c r="S610" s="1"/>
      <c r="T610" s="1"/>
      <c r="U610" s="1"/>
      <c r="V610" s="1"/>
      <c r="W610" s="1"/>
      <c r="X610" s="1"/>
      <c r="Y610" s="1"/>
    </row>
    <row r="611" spans="1:25" ht="9.75" customHeight="1">
      <c r="A611" s="1"/>
      <c r="B611" s="79"/>
      <c r="C611" s="145"/>
      <c r="D611" s="145"/>
      <c r="E611" s="1"/>
      <c r="F611" s="1"/>
      <c r="G611" s="1"/>
      <c r="H611" s="1"/>
      <c r="I611" s="1"/>
      <c r="J611" s="1"/>
      <c r="K611" s="1"/>
      <c r="L611" s="1"/>
      <c r="M611" s="1"/>
      <c r="N611" s="1"/>
      <c r="O611" s="1"/>
      <c r="P611" s="1"/>
      <c r="Q611" s="1"/>
      <c r="R611" s="1"/>
      <c r="S611" s="1"/>
      <c r="T611" s="1"/>
      <c r="U611" s="1"/>
      <c r="V611" s="1"/>
      <c r="W611" s="1"/>
      <c r="X611" s="1"/>
      <c r="Y611" s="1"/>
    </row>
    <row r="612" spans="1:25" ht="9.75" customHeight="1">
      <c r="A612" s="1"/>
      <c r="B612" s="79"/>
      <c r="C612" s="145"/>
      <c r="D612" s="145"/>
      <c r="E612" s="1"/>
      <c r="F612" s="1"/>
      <c r="G612" s="1"/>
      <c r="H612" s="1"/>
      <c r="I612" s="1"/>
      <c r="J612" s="1"/>
      <c r="K612" s="1"/>
      <c r="L612" s="1"/>
      <c r="M612" s="1"/>
      <c r="N612" s="1"/>
      <c r="O612" s="1"/>
      <c r="P612" s="1"/>
      <c r="Q612" s="1"/>
      <c r="R612" s="1"/>
      <c r="S612" s="1"/>
      <c r="T612" s="1"/>
      <c r="U612" s="1"/>
      <c r="V612" s="1"/>
      <c r="W612" s="1"/>
      <c r="X612" s="1"/>
      <c r="Y612" s="1"/>
    </row>
    <row r="613" spans="1:25" ht="9.75" customHeight="1">
      <c r="A613" s="1"/>
      <c r="B613" s="79"/>
      <c r="C613" s="145"/>
      <c r="D613" s="145"/>
      <c r="E613" s="1"/>
      <c r="F613" s="1"/>
      <c r="G613" s="1"/>
      <c r="H613" s="1"/>
      <c r="I613" s="1"/>
      <c r="J613" s="1"/>
      <c r="K613" s="1"/>
      <c r="L613" s="1"/>
      <c r="M613" s="1"/>
      <c r="N613" s="1"/>
      <c r="O613" s="1"/>
      <c r="P613" s="1"/>
      <c r="Q613" s="1"/>
      <c r="R613" s="1"/>
      <c r="S613" s="1"/>
      <c r="T613" s="1"/>
      <c r="U613" s="1"/>
      <c r="V613" s="1"/>
      <c r="W613" s="1"/>
      <c r="X613" s="1"/>
      <c r="Y613" s="1"/>
    </row>
    <row r="614" spans="1:25" ht="9.75" customHeight="1">
      <c r="A614" s="1"/>
      <c r="B614" s="79"/>
      <c r="C614" s="145"/>
      <c r="D614" s="145"/>
      <c r="E614" s="1"/>
      <c r="F614" s="1"/>
      <c r="G614" s="1"/>
      <c r="H614" s="1"/>
      <c r="I614" s="1"/>
      <c r="J614" s="1"/>
      <c r="K614" s="1"/>
      <c r="L614" s="1"/>
      <c r="M614" s="1"/>
      <c r="N614" s="1"/>
      <c r="O614" s="1"/>
      <c r="P614" s="1"/>
      <c r="Q614" s="1"/>
      <c r="R614" s="1"/>
      <c r="S614" s="1"/>
      <c r="T614" s="1"/>
      <c r="U614" s="1"/>
      <c r="V614" s="1"/>
      <c r="W614" s="1"/>
      <c r="X614" s="1"/>
      <c r="Y614" s="1"/>
    </row>
    <row r="615" spans="1:25" ht="9.75" customHeight="1">
      <c r="A615" s="1"/>
      <c r="B615" s="79"/>
      <c r="C615" s="145"/>
      <c r="D615" s="145"/>
      <c r="E615" s="1"/>
      <c r="F615" s="1"/>
      <c r="G615" s="1"/>
      <c r="H615" s="1"/>
      <c r="I615" s="1"/>
      <c r="J615" s="1"/>
      <c r="K615" s="1"/>
      <c r="L615" s="1"/>
      <c r="M615" s="1"/>
      <c r="N615" s="1"/>
      <c r="O615" s="1"/>
      <c r="P615" s="1"/>
      <c r="Q615" s="1"/>
      <c r="R615" s="1"/>
      <c r="S615" s="1"/>
      <c r="T615" s="1"/>
      <c r="U615" s="1"/>
      <c r="V615" s="1"/>
      <c r="W615" s="1"/>
      <c r="X615" s="1"/>
      <c r="Y615" s="1"/>
    </row>
    <row r="616" spans="1:25" ht="9.75" customHeight="1">
      <c r="A616" s="1"/>
      <c r="B616" s="79"/>
      <c r="C616" s="145"/>
      <c r="D616" s="145"/>
      <c r="E616" s="1"/>
      <c r="F616" s="1"/>
      <c r="G616" s="1"/>
      <c r="H616" s="1"/>
      <c r="I616" s="1"/>
      <c r="J616" s="1"/>
      <c r="K616" s="1"/>
      <c r="L616" s="1"/>
      <c r="M616" s="1"/>
      <c r="N616" s="1"/>
      <c r="O616" s="1"/>
      <c r="P616" s="1"/>
      <c r="Q616" s="1"/>
      <c r="R616" s="1"/>
      <c r="S616" s="1"/>
      <c r="T616" s="1"/>
      <c r="U616" s="1"/>
      <c r="V616" s="1"/>
      <c r="W616" s="1"/>
      <c r="X616" s="1"/>
      <c r="Y616" s="1"/>
    </row>
    <row r="617" spans="1:25" ht="9.75" customHeight="1">
      <c r="A617" s="1"/>
      <c r="B617" s="79"/>
      <c r="C617" s="145"/>
      <c r="D617" s="145"/>
      <c r="E617" s="1"/>
      <c r="F617" s="1"/>
      <c r="G617" s="1"/>
      <c r="H617" s="1"/>
      <c r="I617" s="1"/>
      <c r="J617" s="1"/>
      <c r="K617" s="1"/>
      <c r="L617" s="1"/>
      <c r="M617" s="1"/>
      <c r="N617" s="1"/>
      <c r="O617" s="1"/>
      <c r="P617" s="1"/>
      <c r="Q617" s="1"/>
      <c r="R617" s="1"/>
      <c r="S617" s="1"/>
      <c r="T617" s="1"/>
      <c r="U617" s="1"/>
      <c r="V617" s="1"/>
      <c r="W617" s="1"/>
      <c r="X617" s="1"/>
      <c r="Y617" s="1"/>
    </row>
    <row r="618" spans="1:25" ht="9.75" customHeight="1">
      <c r="A618" s="1"/>
      <c r="B618" s="79"/>
      <c r="C618" s="145"/>
      <c r="D618" s="145"/>
      <c r="E618" s="1"/>
      <c r="F618" s="1"/>
      <c r="G618" s="1"/>
      <c r="H618" s="1"/>
      <c r="I618" s="1"/>
      <c r="J618" s="1"/>
      <c r="K618" s="1"/>
      <c r="L618" s="1"/>
      <c r="M618" s="1"/>
      <c r="N618" s="1"/>
      <c r="O618" s="1"/>
      <c r="P618" s="1"/>
      <c r="Q618" s="1"/>
      <c r="R618" s="1"/>
      <c r="S618" s="1"/>
      <c r="T618" s="1"/>
      <c r="U618" s="1"/>
      <c r="V618" s="1"/>
      <c r="W618" s="1"/>
      <c r="X618" s="1"/>
      <c r="Y618" s="1"/>
    </row>
    <row r="619" spans="1:25" ht="9.75" customHeight="1">
      <c r="A619" s="1"/>
      <c r="B619" s="79"/>
      <c r="C619" s="145"/>
      <c r="D619" s="145"/>
      <c r="E619" s="1"/>
      <c r="F619" s="1"/>
      <c r="G619" s="1"/>
      <c r="H619" s="1"/>
      <c r="I619" s="1"/>
      <c r="J619" s="1"/>
      <c r="K619" s="1"/>
      <c r="L619" s="1"/>
      <c r="M619" s="1"/>
      <c r="N619" s="1"/>
      <c r="O619" s="1"/>
      <c r="P619" s="1"/>
      <c r="Q619" s="1"/>
      <c r="R619" s="1"/>
      <c r="S619" s="1"/>
      <c r="T619" s="1"/>
      <c r="U619" s="1"/>
      <c r="V619" s="1"/>
      <c r="W619" s="1"/>
      <c r="X619" s="1"/>
      <c r="Y619" s="1"/>
    </row>
    <row r="620" spans="1:25" ht="9.75" customHeight="1">
      <c r="A620" s="1"/>
      <c r="B620" s="79"/>
      <c r="C620" s="145"/>
      <c r="D620" s="145"/>
      <c r="E620" s="1"/>
      <c r="F620" s="1"/>
      <c r="G620" s="1"/>
      <c r="H620" s="1"/>
      <c r="I620" s="1"/>
      <c r="J620" s="1"/>
      <c r="K620" s="1"/>
      <c r="L620" s="1"/>
      <c r="M620" s="1"/>
      <c r="N620" s="1"/>
      <c r="O620" s="1"/>
      <c r="P620" s="1"/>
      <c r="Q620" s="1"/>
      <c r="R620" s="1"/>
      <c r="S620" s="1"/>
      <c r="T620" s="1"/>
      <c r="U620" s="1"/>
      <c r="V620" s="1"/>
      <c r="W620" s="1"/>
      <c r="X620" s="1"/>
      <c r="Y620" s="1"/>
    </row>
    <row r="621" spans="1:25" ht="9.75" customHeight="1">
      <c r="A621" s="1"/>
      <c r="B621" s="79"/>
      <c r="C621" s="145"/>
      <c r="D621" s="145"/>
      <c r="E621" s="1"/>
      <c r="F621" s="1"/>
      <c r="G621" s="1"/>
      <c r="H621" s="1"/>
      <c r="I621" s="1"/>
      <c r="J621" s="1"/>
      <c r="K621" s="1"/>
      <c r="L621" s="1"/>
      <c r="M621" s="1"/>
      <c r="N621" s="1"/>
      <c r="O621" s="1"/>
      <c r="P621" s="1"/>
      <c r="Q621" s="1"/>
      <c r="R621" s="1"/>
      <c r="S621" s="1"/>
      <c r="T621" s="1"/>
      <c r="U621" s="1"/>
      <c r="V621" s="1"/>
      <c r="W621" s="1"/>
      <c r="X621" s="1"/>
      <c r="Y621" s="1"/>
    </row>
    <row r="622" spans="1:25" ht="9.75" customHeight="1">
      <c r="A622" s="1"/>
      <c r="B622" s="79"/>
      <c r="C622" s="145"/>
      <c r="D622" s="145"/>
      <c r="E622" s="1"/>
      <c r="F622" s="1"/>
      <c r="G622" s="1"/>
      <c r="H622" s="1"/>
      <c r="I622" s="1"/>
      <c r="J622" s="1"/>
      <c r="K622" s="1"/>
      <c r="L622" s="1"/>
      <c r="M622" s="1"/>
      <c r="N622" s="1"/>
      <c r="O622" s="1"/>
      <c r="P622" s="1"/>
      <c r="Q622" s="1"/>
      <c r="R622" s="1"/>
      <c r="S622" s="1"/>
      <c r="T622" s="1"/>
      <c r="U622" s="1"/>
      <c r="V622" s="1"/>
      <c r="W622" s="1"/>
      <c r="X622" s="1"/>
      <c r="Y622" s="1"/>
    </row>
    <row r="623" spans="1:25" ht="9.75" customHeight="1">
      <c r="A623" s="1"/>
      <c r="B623" s="79"/>
      <c r="C623" s="145"/>
      <c r="D623" s="145"/>
      <c r="E623" s="1"/>
      <c r="F623" s="1"/>
      <c r="G623" s="1"/>
      <c r="H623" s="1"/>
      <c r="I623" s="1"/>
      <c r="J623" s="1"/>
      <c r="K623" s="1"/>
      <c r="L623" s="1"/>
      <c r="M623" s="1"/>
      <c r="N623" s="1"/>
      <c r="O623" s="1"/>
      <c r="P623" s="1"/>
      <c r="Q623" s="1"/>
      <c r="R623" s="1"/>
      <c r="S623" s="1"/>
      <c r="T623" s="1"/>
      <c r="U623" s="1"/>
      <c r="V623" s="1"/>
      <c r="W623" s="1"/>
      <c r="X623" s="1"/>
      <c r="Y623" s="1"/>
    </row>
    <row r="624" spans="1:25" ht="9.75" customHeight="1">
      <c r="A624" s="1"/>
      <c r="B624" s="79"/>
      <c r="C624" s="145"/>
      <c r="D624" s="145"/>
      <c r="E624" s="1"/>
      <c r="F624" s="1"/>
      <c r="G624" s="1"/>
      <c r="H624" s="1"/>
      <c r="I624" s="1"/>
      <c r="J624" s="1"/>
      <c r="K624" s="1"/>
      <c r="L624" s="1"/>
      <c r="M624" s="1"/>
      <c r="N624" s="1"/>
      <c r="O624" s="1"/>
      <c r="P624" s="1"/>
      <c r="Q624" s="1"/>
      <c r="R624" s="1"/>
      <c r="S624" s="1"/>
      <c r="T624" s="1"/>
      <c r="U624" s="1"/>
      <c r="V624" s="1"/>
      <c r="W624" s="1"/>
      <c r="X624" s="1"/>
      <c r="Y624" s="1"/>
    </row>
    <row r="625" spans="1:25" ht="9.75" customHeight="1">
      <c r="A625" s="1"/>
      <c r="B625" s="79"/>
      <c r="C625" s="145"/>
      <c r="D625" s="145"/>
      <c r="E625" s="1"/>
      <c r="F625" s="1"/>
      <c r="G625" s="1"/>
      <c r="H625" s="1"/>
      <c r="I625" s="1"/>
      <c r="J625" s="1"/>
      <c r="K625" s="1"/>
      <c r="L625" s="1"/>
      <c r="M625" s="1"/>
      <c r="N625" s="1"/>
      <c r="O625" s="1"/>
      <c r="P625" s="1"/>
      <c r="Q625" s="1"/>
      <c r="R625" s="1"/>
      <c r="S625" s="1"/>
      <c r="T625" s="1"/>
      <c r="U625" s="1"/>
      <c r="V625" s="1"/>
      <c r="W625" s="1"/>
      <c r="X625" s="1"/>
      <c r="Y625" s="1"/>
    </row>
    <row r="626" spans="1:25" ht="9.75" customHeight="1">
      <c r="A626" s="1"/>
      <c r="B626" s="79"/>
      <c r="C626" s="145"/>
      <c r="D626" s="145"/>
      <c r="E626" s="1"/>
      <c r="F626" s="1"/>
      <c r="G626" s="1"/>
      <c r="H626" s="1"/>
      <c r="I626" s="1"/>
      <c r="J626" s="1"/>
      <c r="K626" s="1"/>
      <c r="L626" s="1"/>
      <c r="M626" s="1"/>
      <c r="N626" s="1"/>
      <c r="O626" s="1"/>
      <c r="P626" s="1"/>
      <c r="Q626" s="1"/>
      <c r="R626" s="1"/>
      <c r="S626" s="1"/>
      <c r="T626" s="1"/>
      <c r="U626" s="1"/>
      <c r="V626" s="1"/>
      <c r="W626" s="1"/>
      <c r="X626" s="1"/>
      <c r="Y626" s="1"/>
    </row>
    <row r="627" spans="1:25" ht="9.75" customHeight="1">
      <c r="A627" s="1"/>
      <c r="B627" s="79"/>
      <c r="C627" s="145"/>
      <c r="D627" s="145"/>
      <c r="E627" s="1"/>
      <c r="F627" s="1"/>
      <c r="G627" s="1"/>
      <c r="H627" s="1"/>
      <c r="I627" s="1"/>
      <c r="J627" s="1"/>
      <c r="K627" s="1"/>
      <c r="L627" s="1"/>
      <c r="M627" s="1"/>
      <c r="N627" s="1"/>
      <c r="O627" s="1"/>
      <c r="P627" s="1"/>
      <c r="Q627" s="1"/>
      <c r="R627" s="1"/>
      <c r="S627" s="1"/>
      <c r="T627" s="1"/>
      <c r="U627" s="1"/>
      <c r="V627" s="1"/>
      <c r="W627" s="1"/>
      <c r="X627" s="1"/>
      <c r="Y627" s="1"/>
    </row>
    <row r="628" spans="1:25" ht="9.75" customHeight="1">
      <c r="A628" s="1"/>
      <c r="B628" s="79"/>
      <c r="C628" s="145"/>
      <c r="D628" s="145"/>
      <c r="E628" s="1"/>
      <c r="F628" s="1"/>
      <c r="G628" s="1"/>
      <c r="H628" s="1"/>
      <c r="I628" s="1"/>
      <c r="J628" s="1"/>
      <c r="K628" s="1"/>
      <c r="L628" s="1"/>
      <c r="M628" s="1"/>
      <c r="N628" s="1"/>
      <c r="O628" s="1"/>
      <c r="P628" s="1"/>
      <c r="Q628" s="1"/>
      <c r="R628" s="1"/>
      <c r="S628" s="1"/>
      <c r="T628" s="1"/>
      <c r="U628" s="1"/>
      <c r="V628" s="1"/>
      <c r="W628" s="1"/>
      <c r="X628" s="1"/>
      <c r="Y628" s="1"/>
    </row>
    <row r="629" spans="1:25" ht="9.75" customHeight="1">
      <c r="A629" s="1"/>
      <c r="B629" s="79"/>
      <c r="C629" s="145"/>
      <c r="D629" s="145"/>
      <c r="E629" s="1"/>
      <c r="F629" s="1"/>
      <c r="G629" s="1"/>
      <c r="H629" s="1"/>
      <c r="I629" s="1"/>
      <c r="J629" s="1"/>
      <c r="K629" s="1"/>
      <c r="L629" s="1"/>
      <c r="M629" s="1"/>
      <c r="N629" s="1"/>
      <c r="O629" s="1"/>
      <c r="P629" s="1"/>
      <c r="Q629" s="1"/>
      <c r="R629" s="1"/>
      <c r="S629" s="1"/>
      <c r="T629" s="1"/>
      <c r="U629" s="1"/>
      <c r="V629" s="1"/>
      <c r="W629" s="1"/>
      <c r="X629" s="1"/>
      <c r="Y629" s="1"/>
    </row>
    <row r="630" spans="1:25" ht="9.75" customHeight="1">
      <c r="A630" s="1"/>
      <c r="B630" s="79"/>
      <c r="C630" s="145"/>
      <c r="D630" s="145"/>
      <c r="E630" s="1"/>
      <c r="F630" s="1"/>
      <c r="G630" s="1"/>
      <c r="H630" s="1"/>
      <c r="I630" s="1"/>
      <c r="J630" s="1"/>
      <c r="K630" s="1"/>
      <c r="L630" s="1"/>
      <c r="M630" s="1"/>
      <c r="N630" s="1"/>
      <c r="O630" s="1"/>
      <c r="P630" s="1"/>
      <c r="Q630" s="1"/>
      <c r="R630" s="1"/>
      <c r="S630" s="1"/>
      <c r="T630" s="1"/>
      <c r="U630" s="1"/>
      <c r="V630" s="1"/>
      <c r="W630" s="1"/>
      <c r="X630" s="1"/>
      <c r="Y630" s="1"/>
    </row>
    <row r="631" spans="1:25" ht="9.75" customHeight="1">
      <c r="A631" s="1"/>
      <c r="B631" s="79"/>
      <c r="C631" s="145"/>
      <c r="D631" s="145"/>
      <c r="E631" s="1"/>
      <c r="F631" s="1"/>
      <c r="G631" s="1"/>
      <c r="H631" s="1"/>
      <c r="I631" s="1"/>
      <c r="J631" s="1"/>
      <c r="K631" s="1"/>
      <c r="L631" s="1"/>
      <c r="M631" s="1"/>
      <c r="N631" s="1"/>
      <c r="O631" s="1"/>
      <c r="P631" s="1"/>
      <c r="Q631" s="1"/>
      <c r="R631" s="1"/>
      <c r="S631" s="1"/>
      <c r="T631" s="1"/>
      <c r="U631" s="1"/>
      <c r="V631" s="1"/>
      <c r="W631" s="1"/>
      <c r="X631" s="1"/>
      <c r="Y631" s="1"/>
    </row>
    <row r="632" spans="1:25" ht="9.75" customHeight="1">
      <c r="A632" s="1"/>
      <c r="B632" s="79"/>
      <c r="C632" s="145"/>
      <c r="D632" s="145"/>
      <c r="E632" s="1"/>
      <c r="F632" s="1"/>
      <c r="G632" s="1"/>
      <c r="H632" s="1"/>
      <c r="I632" s="1"/>
      <c r="J632" s="1"/>
      <c r="K632" s="1"/>
      <c r="L632" s="1"/>
      <c r="M632" s="1"/>
      <c r="N632" s="1"/>
      <c r="O632" s="1"/>
      <c r="P632" s="1"/>
      <c r="Q632" s="1"/>
      <c r="R632" s="1"/>
      <c r="S632" s="1"/>
      <c r="T632" s="1"/>
      <c r="U632" s="1"/>
      <c r="V632" s="1"/>
      <c r="W632" s="1"/>
      <c r="X632" s="1"/>
      <c r="Y632" s="1"/>
    </row>
    <row r="633" spans="1:25" ht="9.75" customHeight="1">
      <c r="A633" s="1"/>
      <c r="B633" s="79"/>
      <c r="C633" s="145"/>
      <c r="D633" s="145"/>
      <c r="E633" s="1"/>
      <c r="F633" s="1"/>
      <c r="G633" s="1"/>
      <c r="H633" s="1"/>
      <c r="I633" s="1"/>
      <c r="J633" s="1"/>
      <c r="K633" s="1"/>
      <c r="L633" s="1"/>
      <c r="M633" s="1"/>
      <c r="N633" s="1"/>
      <c r="O633" s="1"/>
      <c r="P633" s="1"/>
      <c r="Q633" s="1"/>
      <c r="R633" s="1"/>
      <c r="S633" s="1"/>
      <c r="T633" s="1"/>
      <c r="U633" s="1"/>
      <c r="V633" s="1"/>
      <c r="W633" s="1"/>
      <c r="X633" s="1"/>
      <c r="Y633" s="1"/>
    </row>
    <row r="634" spans="1:25" ht="9.75" customHeight="1">
      <c r="A634" s="1"/>
      <c r="B634" s="79"/>
      <c r="C634" s="145"/>
      <c r="D634" s="145"/>
      <c r="E634" s="1"/>
      <c r="F634" s="1"/>
      <c r="G634" s="1"/>
      <c r="H634" s="1"/>
      <c r="I634" s="1"/>
      <c r="J634" s="1"/>
      <c r="K634" s="1"/>
      <c r="L634" s="1"/>
      <c r="M634" s="1"/>
      <c r="N634" s="1"/>
      <c r="O634" s="1"/>
      <c r="P634" s="1"/>
      <c r="Q634" s="1"/>
      <c r="R634" s="1"/>
      <c r="S634" s="1"/>
      <c r="T634" s="1"/>
      <c r="U634" s="1"/>
      <c r="V634" s="1"/>
      <c r="W634" s="1"/>
      <c r="X634" s="1"/>
      <c r="Y634" s="1"/>
    </row>
    <row r="635" spans="1:25" ht="9.75" customHeight="1">
      <c r="A635" s="1"/>
      <c r="B635" s="79"/>
      <c r="C635" s="145"/>
      <c r="D635" s="145"/>
      <c r="E635" s="1"/>
      <c r="F635" s="1"/>
      <c r="G635" s="1"/>
      <c r="H635" s="1"/>
      <c r="I635" s="1"/>
      <c r="J635" s="1"/>
      <c r="K635" s="1"/>
      <c r="L635" s="1"/>
      <c r="M635" s="1"/>
      <c r="N635" s="1"/>
      <c r="O635" s="1"/>
      <c r="P635" s="1"/>
      <c r="Q635" s="1"/>
      <c r="R635" s="1"/>
      <c r="S635" s="1"/>
      <c r="T635" s="1"/>
      <c r="U635" s="1"/>
      <c r="V635" s="1"/>
      <c r="W635" s="1"/>
      <c r="X635" s="1"/>
      <c r="Y635" s="1"/>
    </row>
    <row r="636" spans="1:25" ht="9.75" customHeight="1">
      <c r="A636" s="1"/>
      <c r="B636" s="79"/>
      <c r="C636" s="145"/>
      <c r="D636" s="145"/>
      <c r="E636" s="1"/>
      <c r="F636" s="1"/>
      <c r="G636" s="1"/>
      <c r="H636" s="1"/>
      <c r="I636" s="1"/>
      <c r="J636" s="1"/>
      <c r="K636" s="1"/>
      <c r="L636" s="1"/>
      <c r="M636" s="1"/>
      <c r="N636" s="1"/>
      <c r="O636" s="1"/>
      <c r="P636" s="1"/>
      <c r="Q636" s="1"/>
      <c r="R636" s="1"/>
      <c r="S636" s="1"/>
      <c r="T636" s="1"/>
      <c r="U636" s="1"/>
      <c r="V636" s="1"/>
      <c r="W636" s="1"/>
      <c r="X636" s="1"/>
      <c r="Y636" s="1"/>
    </row>
    <row r="637" spans="1:25" ht="9.75" customHeight="1">
      <c r="A637" s="1"/>
      <c r="B637" s="79"/>
      <c r="C637" s="145"/>
      <c r="D637" s="145"/>
      <c r="E637" s="1"/>
      <c r="F637" s="1"/>
      <c r="G637" s="1"/>
      <c r="H637" s="1"/>
      <c r="I637" s="1"/>
      <c r="J637" s="1"/>
      <c r="K637" s="1"/>
      <c r="L637" s="1"/>
      <c r="M637" s="1"/>
      <c r="N637" s="1"/>
      <c r="O637" s="1"/>
      <c r="P637" s="1"/>
      <c r="Q637" s="1"/>
      <c r="R637" s="1"/>
      <c r="S637" s="1"/>
      <c r="T637" s="1"/>
      <c r="U637" s="1"/>
      <c r="V637" s="1"/>
      <c r="W637" s="1"/>
      <c r="X637" s="1"/>
      <c r="Y637" s="1"/>
    </row>
    <row r="638" spans="1:25" ht="9.75" customHeight="1">
      <c r="A638" s="1"/>
      <c r="B638" s="79"/>
      <c r="C638" s="145"/>
      <c r="D638" s="145"/>
      <c r="E638" s="1"/>
      <c r="F638" s="1"/>
      <c r="G638" s="1"/>
      <c r="H638" s="1"/>
      <c r="I638" s="1"/>
      <c r="J638" s="1"/>
      <c r="K638" s="1"/>
      <c r="L638" s="1"/>
      <c r="M638" s="1"/>
      <c r="N638" s="1"/>
      <c r="O638" s="1"/>
      <c r="P638" s="1"/>
      <c r="Q638" s="1"/>
      <c r="R638" s="1"/>
      <c r="S638" s="1"/>
      <c r="T638" s="1"/>
      <c r="U638" s="1"/>
      <c r="V638" s="1"/>
      <c r="W638" s="1"/>
      <c r="X638" s="1"/>
      <c r="Y638" s="1"/>
    </row>
    <row r="639" spans="1:25" ht="9.75" customHeight="1">
      <c r="A639" s="1"/>
      <c r="B639" s="79"/>
      <c r="C639" s="145"/>
      <c r="D639" s="145"/>
      <c r="E639" s="1"/>
      <c r="F639" s="1"/>
      <c r="G639" s="1"/>
      <c r="H639" s="1"/>
      <c r="I639" s="1"/>
      <c r="J639" s="1"/>
      <c r="K639" s="1"/>
      <c r="L639" s="1"/>
      <c r="M639" s="1"/>
      <c r="N639" s="1"/>
      <c r="O639" s="1"/>
      <c r="P639" s="1"/>
      <c r="Q639" s="1"/>
      <c r="R639" s="1"/>
      <c r="S639" s="1"/>
      <c r="T639" s="1"/>
      <c r="U639" s="1"/>
      <c r="V639" s="1"/>
      <c r="W639" s="1"/>
      <c r="X639" s="1"/>
      <c r="Y639" s="1"/>
    </row>
    <row r="640" spans="1:25" ht="9.75" customHeight="1">
      <c r="A640" s="1"/>
      <c r="B640" s="79"/>
      <c r="C640" s="145"/>
      <c r="D640" s="145"/>
      <c r="E640" s="1"/>
      <c r="F640" s="1"/>
      <c r="G640" s="1"/>
      <c r="H640" s="1"/>
      <c r="I640" s="1"/>
      <c r="J640" s="1"/>
      <c r="K640" s="1"/>
      <c r="L640" s="1"/>
      <c r="M640" s="1"/>
      <c r="N640" s="1"/>
      <c r="O640" s="1"/>
      <c r="P640" s="1"/>
      <c r="Q640" s="1"/>
      <c r="R640" s="1"/>
      <c r="S640" s="1"/>
      <c r="T640" s="1"/>
      <c r="U640" s="1"/>
      <c r="V640" s="1"/>
      <c r="W640" s="1"/>
      <c r="X640" s="1"/>
      <c r="Y640" s="1"/>
    </row>
    <row r="641" spans="1:25" ht="9.75" customHeight="1">
      <c r="A641" s="1"/>
      <c r="B641" s="79"/>
      <c r="C641" s="145"/>
      <c r="D641" s="145"/>
      <c r="E641" s="1"/>
      <c r="F641" s="1"/>
      <c r="G641" s="1"/>
      <c r="H641" s="1"/>
      <c r="I641" s="1"/>
      <c r="J641" s="1"/>
      <c r="K641" s="1"/>
      <c r="L641" s="1"/>
      <c r="M641" s="1"/>
      <c r="N641" s="1"/>
      <c r="O641" s="1"/>
      <c r="P641" s="1"/>
      <c r="Q641" s="1"/>
      <c r="R641" s="1"/>
      <c r="S641" s="1"/>
      <c r="T641" s="1"/>
      <c r="U641" s="1"/>
      <c r="V641" s="1"/>
      <c r="W641" s="1"/>
      <c r="X641" s="1"/>
      <c r="Y641" s="1"/>
    </row>
    <row r="642" spans="1:25" ht="9.75" customHeight="1">
      <c r="A642" s="1"/>
      <c r="B642" s="79"/>
      <c r="C642" s="145"/>
      <c r="D642" s="145"/>
      <c r="E642" s="1"/>
      <c r="F642" s="1"/>
      <c r="G642" s="1"/>
      <c r="H642" s="1"/>
      <c r="I642" s="1"/>
      <c r="J642" s="1"/>
      <c r="K642" s="1"/>
      <c r="L642" s="1"/>
      <c r="M642" s="1"/>
      <c r="N642" s="1"/>
      <c r="O642" s="1"/>
      <c r="P642" s="1"/>
      <c r="Q642" s="1"/>
      <c r="R642" s="1"/>
      <c r="S642" s="1"/>
      <c r="T642" s="1"/>
      <c r="U642" s="1"/>
      <c r="V642" s="1"/>
      <c r="W642" s="1"/>
      <c r="X642" s="1"/>
      <c r="Y642" s="1"/>
    </row>
    <row r="643" spans="1:25" ht="9.75" customHeight="1">
      <c r="A643" s="1"/>
      <c r="B643" s="79"/>
      <c r="C643" s="145"/>
      <c r="D643" s="145"/>
      <c r="E643" s="1"/>
      <c r="F643" s="1"/>
      <c r="G643" s="1"/>
      <c r="H643" s="1"/>
      <c r="I643" s="1"/>
      <c r="J643" s="1"/>
      <c r="K643" s="1"/>
      <c r="L643" s="1"/>
      <c r="M643" s="1"/>
      <c r="N643" s="1"/>
      <c r="O643" s="1"/>
      <c r="P643" s="1"/>
      <c r="Q643" s="1"/>
      <c r="R643" s="1"/>
      <c r="S643" s="1"/>
      <c r="T643" s="1"/>
      <c r="U643" s="1"/>
      <c r="V643" s="1"/>
      <c r="W643" s="1"/>
      <c r="X643" s="1"/>
      <c r="Y643" s="1"/>
    </row>
    <row r="644" spans="1:25" ht="9.75" customHeight="1">
      <c r="A644" s="1"/>
      <c r="B644" s="79"/>
      <c r="C644" s="145"/>
      <c r="D644" s="145"/>
      <c r="E644" s="1"/>
      <c r="F644" s="1"/>
      <c r="G644" s="1"/>
      <c r="H644" s="1"/>
      <c r="I644" s="1"/>
      <c r="J644" s="1"/>
      <c r="K644" s="1"/>
      <c r="L644" s="1"/>
      <c r="M644" s="1"/>
      <c r="N644" s="1"/>
      <c r="O644" s="1"/>
      <c r="P644" s="1"/>
      <c r="Q644" s="1"/>
      <c r="R644" s="1"/>
      <c r="S644" s="1"/>
      <c r="T644" s="1"/>
      <c r="U644" s="1"/>
      <c r="V644" s="1"/>
      <c r="W644" s="1"/>
      <c r="X644" s="1"/>
      <c r="Y644" s="1"/>
    </row>
    <row r="645" spans="1:25" ht="9.75" customHeight="1">
      <c r="A645" s="1"/>
      <c r="B645" s="79"/>
      <c r="C645" s="145"/>
      <c r="D645" s="145"/>
      <c r="E645" s="1"/>
      <c r="F645" s="1"/>
      <c r="G645" s="1"/>
      <c r="H645" s="1"/>
      <c r="I645" s="1"/>
      <c r="J645" s="1"/>
      <c r="K645" s="1"/>
      <c r="L645" s="1"/>
      <c r="M645" s="1"/>
      <c r="N645" s="1"/>
      <c r="O645" s="1"/>
      <c r="P645" s="1"/>
      <c r="Q645" s="1"/>
      <c r="R645" s="1"/>
      <c r="S645" s="1"/>
      <c r="T645" s="1"/>
      <c r="U645" s="1"/>
      <c r="V645" s="1"/>
      <c r="W645" s="1"/>
      <c r="X645" s="1"/>
      <c r="Y645" s="1"/>
    </row>
    <row r="646" spans="1:25" ht="9.75" customHeight="1">
      <c r="A646" s="1"/>
      <c r="B646" s="79"/>
      <c r="C646" s="145"/>
      <c r="D646" s="145"/>
      <c r="E646" s="1"/>
      <c r="F646" s="1"/>
      <c r="G646" s="1"/>
      <c r="H646" s="1"/>
      <c r="I646" s="1"/>
      <c r="J646" s="1"/>
      <c r="K646" s="1"/>
      <c r="L646" s="1"/>
      <c r="M646" s="1"/>
      <c r="N646" s="1"/>
      <c r="O646" s="1"/>
      <c r="P646" s="1"/>
      <c r="Q646" s="1"/>
      <c r="R646" s="1"/>
      <c r="S646" s="1"/>
      <c r="T646" s="1"/>
      <c r="U646" s="1"/>
      <c r="V646" s="1"/>
      <c r="W646" s="1"/>
      <c r="X646" s="1"/>
      <c r="Y646" s="1"/>
    </row>
    <row r="647" spans="1:25" ht="9.75" customHeight="1">
      <c r="A647" s="1"/>
      <c r="B647" s="79"/>
      <c r="C647" s="145"/>
      <c r="D647" s="145"/>
      <c r="E647" s="1"/>
      <c r="F647" s="1"/>
      <c r="G647" s="1"/>
      <c r="H647" s="1"/>
      <c r="I647" s="1"/>
      <c r="J647" s="1"/>
      <c r="K647" s="1"/>
      <c r="L647" s="1"/>
      <c r="M647" s="1"/>
      <c r="N647" s="1"/>
      <c r="O647" s="1"/>
      <c r="P647" s="1"/>
      <c r="Q647" s="1"/>
      <c r="R647" s="1"/>
      <c r="S647" s="1"/>
      <c r="T647" s="1"/>
      <c r="U647" s="1"/>
      <c r="V647" s="1"/>
      <c r="W647" s="1"/>
      <c r="X647" s="1"/>
      <c r="Y647" s="1"/>
    </row>
    <row r="648" spans="1:25" ht="9.75" customHeight="1">
      <c r="A648" s="1"/>
      <c r="B648" s="79"/>
      <c r="C648" s="145"/>
      <c r="D648" s="145"/>
      <c r="E648" s="1"/>
      <c r="F648" s="1"/>
      <c r="G648" s="1"/>
      <c r="H648" s="1"/>
      <c r="I648" s="1"/>
      <c r="J648" s="1"/>
      <c r="K648" s="1"/>
      <c r="L648" s="1"/>
      <c r="M648" s="1"/>
      <c r="N648" s="1"/>
      <c r="O648" s="1"/>
      <c r="P648" s="1"/>
      <c r="Q648" s="1"/>
      <c r="R648" s="1"/>
      <c r="S648" s="1"/>
      <c r="T648" s="1"/>
      <c r="U648" s="1"/>
      <c r="V648" s="1"/>
      <c r="W648" s="1"/>
      <c r="X648" s="1"/>
      <c r="Y648" s="1"/>
    </row>
    <row r="649" spans="1:25" ht="9.75" customHeight="1">
      <c r="A649" s="1"/>
      <c r="B649" s="79"/>
      <c r="C649" s="145"/>
      <c r="D649" s="145"/>
      <c r="E649" s="1"/>
      <c r="F649" s="1"/>
      <c r="G649" s="1"/>
      <c r="H649" s="1"/>
      <c r="I649" s="1"/>
      <c r="J649" s="1"/>
      <c r="K649" s="1"/>
      <c r="L649" s="1"/>
      <c r="M649" s="1"/>
      <c r="N649" s="1"/>
      <c r="O649" s="1"/>
      <c r="P649" s="1"/>
      <c r="Q649" s="1"/>
      <c r="R649" s="1"/>
      <c r="S649" s="1"/>
      <c r="T649" s="1"/>
      <c r="U649" s="1"/>
      <c r="V649" s="1"/>
      <c r="W649" s="1"/>
      <c r="X649" s="1"/>
      <c r="Y649" s="1"/>
    </row>
    <row r="650" spans="1:25" ht="9.75" customHeight="1">
      <c r="A650" s="1"/>
      <c r="B650" s="79"/>
      <c r="C650" s="145"/>
      <c r="D650" s="145"/>
      <c r="E650" s="1"/>
      <c r="F650" s="1"/>
      <c r="G650" s="1"/>
      <c r="H650" s="1"/>
      <c r="I650" s="1"/>
      <c r="J650" s="1"/>
      <c r="K650" s="1"/>
      <c r="L650" s="1"/>
      <c r="M650" s="1"/>
      <c r="N650" s="1"/>
      <c r="O650" s="1"/>
      <c r="P650" s="1"/>
      <c r="Q650" s="1"/>
      <c r="R650" s="1"/>
      <c r="S650" s="1"/>
      <c r="T650" s="1"/>
      <c r="U650" s="1"/>
      <c r="V650" s="1"/>
      <c r="W650" s="1"/>
      <c r="X650" s="1"/>
      <c r="Y650" s="1"/>
    </row>
    <row r="651" spans="1:25" ht="9.75" customHeight="1">
      <c r="A651" s="1"/>
      <c r="B651" s="79"/>
      <c r="C651" s="145"/>
      <c r="D651" s="145"/>
      <c r="E651" s="1"/>
      <c r="F651" s="1"/>
      <c r="G651" s="1"/>
      <c r="H651" s="1"/>
      <c r="I651" s="1"/>
      <c r="J651" s="1"/>
      <c r="K651" s="1"/>
      <c r="L651" s="1"/>
      <c r="M651" s="1"/>
      <c r="N651" s="1"/>
      <c r="O651" s="1"/>
      <c r="P651" s="1"/>
      <c r="Q651" s="1"/>
      <c r="R651" s="1"/>
      <c r="S651" s="1"/>
      <c r="T651" s="1"/>
      <c r="U651" s="1"/>
      <c r="V651" s="1"/>
      <c r="W651" s="1"/>
      <c r="X651" s="1"/>
      <c r="Y651" s="1"/>
    </row>
    <row r="652" spans="1:25" ht="9.75" customHeight="1">
      <c r="A652" s="1"/>
      <c r="B652" s="79"/>
      <c r="C652" s="145"/>
      <c r="D652" s="145"/>
      <c r="E652" s="1"/>
      <c r="F652" s="1"/>
      <c r="G652" s="1"/>
      <c r="H652" s="1"/>
      <c r="I652" s="1"/>
      <c r="J652" s="1"/>
      <c r="K652" s="1"/>
      <c r="L652" s="1"/>
      <c r="M652" s="1"/>
      <c r="N652" s="1"/>
      <c r="O652" s="1"/>
      <c r="P652" s="1"/>
      <c r="Q652" s="1"/>
      <c r="R652" s="1"/>
      <c r="S652" s="1"/>
      <c r="T652" s="1"/>
      <c r="U652" s="1"/>
      <c r="V652" s="1"/>
      <c r="W652" s="1"/>
      <c r="X652" s="1"/>
      <c r="Y652" s="1"/>
    </row>
    <row r="653" spans="1:25" ht="9.75" customHeight="1">
      <c r="A653" s="1"/>
      <c r="B653" s="79"/>
      <c r="C653" s="145"/>
      <c r="D653" s="145"/>
      <c r="E653" s="1"/>
      <c r="F653" s="1"/>
      <c r="G653" s="1"/>
      <c r="H653" s="1"/>
      <c r="I653" s="1"/>
      <c r="J653" s="1"/>
      <c r="K653" s="1"/>
      <c r="L653" s="1"/>
      <c r="M653" s="1"/>
      <c r="N653" s="1"/>
      <c r="O653" s="1"/>
      <c r="P653" s="1"/>
      <c r="Q653" s="1"/>
      <c r="R653" s="1"/>
      <c r="S653" s="1"/>
      <c r="T653" s="1"/>
      <c r="U653" s="1"/>
      <c r="V653" s="1"/>
      <c r="W653" s="1"/>
      <c r="X653" s="1"/>
      <c r="Y653" s="1"/>
    </row>
    <row r="654" spans="1:25" ht="9.75" customHeight="1">
      <c r="A654" s="1"/>
      <c r="B654" s="79"/>
      <c r="C654" s="145"/>
      <c r="D654" s="145"/>
      <c r="E654" s="1"/>
      <c r="F654" s="1"/>
      <c r="G654" s="1"/>
      <c r="H654" s="1"/>
      <c r="I654" s="1"/>
      <c r="J654" s="1"/>
      <c r="K654" s="1"/>
      <c r="L654" s="1"/>
      <c r="M654" s="1"/>
      <c r="N654" s="1"/>
      <c r="O654" s="1"/>
      <c r="P654" s="1"/>
      <c r="Q654" s="1"/>
      <c r="R654" s="1"/>
      <c r="S654" s="1"/>
      <c r="T654" s="1"/>
      <c r="U654" s="1"/>
      <c r="V654" s="1"/>
      <c r="W654" s="1"/>
      <c r="X654" s="1"/>
      <c r="Y654" s="1"/>
    </row>
    <row r="655" spans="1:25" ht="9.75" customHeight="1">
      <c r="A655" s="1"/>
      <c r="B655" s="79"/>
      <c r="C655" s="145"/>
      <c r="D655" s="145"/>
      <c r="E655" s="1"/>
      <c r="F655" s="1"/>
      <c r="G655" s="1"/>
      <c r="H655" s="1"/>
      <c r="I655" s="1"/>
      <c r="J655" s="1"/>
      <c r="K655" s="1"/>
      <c r="L655" s="1"/>
      <c r="M655" s="1"/>
      <c r="N655" s="1"/>
      <c r="O655" s="1"/>
      <c r="P655" s="1"/>
      <c r="Q655" s="1"/>
      <c r="R655" s="1"/>
      <c r="S655" s="1"/>
      <c r="T655" s="1"/>
      <c r="U655" s="1"/>
      <c r="V655" s="1"/>
      <c r="W655" s="1"/>
      <c r="X655" s="1"/>
      <c r="Y655" s="1"/>
    </row>
    <row r="656" spans="1:25" ht="9.75" customHeight="1">
      <c r="A656" s="1"/>
      <c r="B656" s="79"/>
      <c r="C656" s="145"/>
      <c r="D656" s="145"/>
      <c r="E656" s="1"/>
      <c r="F656" s="1"/>
      <c r="G656" s="1"/>
      <c r="H656" s="1"/>
      <c r="I656" s="1"/>
      <c r="J656" s="1"/>
      <c r="K656" s="1"/>
      <c r="L656" s="1"/>
      <c r="M656" s="1"/>
      <c r="N656" s="1"/>
      <c r="O656" s="1"/>
      <c r="P656" s="1"/>
      <c r="Q656" s="1"/>
      <c r="R656" s="1"/>
      <c r="S656" s="1"/>
      <c r="T656" s="1"/>
      <c r="U656" s="1"/>
      <c r="V656" s="1"/>
      <c r="W656" s="1"/>
      <c r="X656" s="1"/>
      <c r="Y656" s="1"/>
    </row>
    <row r="657" spans="1:25" ht="9.75" customHeight="1">
      <c r="A657" s="1"/>
      <c r="B657" s="79"/>
      <c r="C657" s="145"/>
      <c r="D657" s="145"/>
      <c r="E657" s="1"/>
      <c r="F657" s="1"/>
      <c r="G657" s="1"/>
      <c r="H657" s="1"/>
      <c r="I657" s="1"/>
      <c r="J657" s="1"/>
      <c r="K657" s="1"/>
      <c r="L657" s="1"/>
      <c r="M657" s="1"/>
      <c r="N657" s="1"/>
      <c r="O657" s="1"/>
      <c r="P657" s="1"/>
      <c r="Q657" s="1"/>
      <c r="R657" s="1"/>
      <c r="S657" s="1"/>
      <c r="T657" s="1"/>
      <c r="U657" s="1"/>
      <c r="V657" s="1"/>
      <c r="W657" s="1"/>
      <c r="X657" s="1"/>
      <c r="Y657" s="1"/>
    </row>
    <row r="658" spans="1:25" ht="9.75" customHeight="1">
      <c r="A658" s="1"/>
      <c r="B658" s="79"/>
      <c r="C658" s="145"/>
      <c r="D658" s="145"/>
      <c r="E658" s="1"/>
      <c r="F658" s="1"/>
      <c r="G658" s="1"/>
      <c r="H658" s="1"/>
      <c r="I658" s="1"/>
      <c r="J658" s="1"/>
      <c r="K658" s="1"/>
      <c r="L658" s="1"/>
      <c r="M658" s="1"/>
      <c r="N658" s="1"/>
      <c r="O658" s="1"/>
      <c r="P658" s="1"/>
      <c r="Q658" s="1"/>
      <c r="R658" s="1"/>
      <c r="S658" s="1"/>
      <c r="T658" s="1"/>
      <c r="U658" s="1"/>
      <c r="V658" s="1"/>
      <c r="W658" s="1"/>
      <c r="X658" s="1"/>
      <c r="Y658" s="1"/>
    </row>
    <row r="659" spans="1:25" ht="9.75" customHeight="1">
      <c r="A659" s="1"/>
      <c r="B659" s="79"/>
      <c r="C659" s="145"/>
      <c r="D659" s="145"/>
      <c r="E659" s="1"/>
      <c r="F659" s="1"/>
      <c r="G659" s="1"/>
      <c r="H659" s="1"/>
      <c r="I659" s="1"/>
      <c r="J659" s="1"/>
      <c r="K659" s="1"/>
      <c r="L659" s="1"/>
      <c r="M659" s="1"/>
      <c r="N659" s="1"/>
      <c r="O659" s="1"/>
      <c r="P659" s="1"/>
      <c r="Q659" s="1"/>
      <c r="R659" s="1"/>
      <c r="S659" s="1"/>
      <c r="T659" s="1"/>
      <c r="U659" s="1"/>
      <c r="V659" s="1"/>
      <c r="W659" s="1"/>
      <c r="X659" s="1"/>
      <c r="Y659" s="1"/>
    </row>
    <row r="660" spans="1:25" ht="9.75" customHeight="1">
      <c r="A660" s="1"/>
      <c r="B660" s="79"/>
      <c r="C660" s="145"/>
      <c r="D660" s="145"/>
      <c r="E660" s="1"/>
      <c r="F660" s="1"/>
      <c r="G660" s="1"/>
      <c r="H660" s="1"/>
      <c r="I660" s="1"/>
      <c r="J660" s="1"/>
      <c r="K660" s="1"/>
      <c r="L660" s="1"/>
      <c r="M660" s="1"/>
      <c r="N660" s="1"/>
      <c r="O660" s="1"/>
      <c r="P660" s="1"/>
      <c r="Q660" s="1"/>
      <c r="R660" s="1"/>
      <c r="S660" s="1"/>
      <c r="T660" s="1"/>
      <c r="U660" s="1"/>
      <c r="V660" s="1"/>
      <c r="W660" s="1"/>
      <c r="X660" s="1"/>
      <c r="Y660" s="1"/>
    </row>
    <row r="661" spans="1:25" ht="9.75" customHeight="1">
      <c r="A661" s="1"/>
      <c r="B661" s="79"/>
      <c r="C661" s="145"/>
      <c r="D661" s="145"/>
      <c r="E661" s="1"/>
      <c r="F661" s="1"/>
      <c r="G661" s="1"/>
      <c r="H661" s="1"/>
      <c r="I661" s="1"/>
      <c r="J661" s="1"/>
      <c r="K661" s="1"/>
      <c r="L661" s="1"/>
      <c r="M661" s="1"/>
      <c r="N661" s="1"/>
      <c r="O661" s="1"/>
      <c r="P661" s="1"/>
      <c r="Q661" s="1"/>
      <c r="R661" s="1"/>
      <c r="S661" s="1"/>
      <c r="T661" s="1"/>
      <c r="U661" s="1"/>
      <c r="V661" s="1"/>
      <c r="W661" s="1"/>
      <c r="X661" s="1"/>
      <c r="Y661" s="1"/>
    </row>
    <row r="662" spans="1:25" ht="9.75" customHeight="1">
      <c r="A662" s="1"/>
      <c r="B662" s="79"/>
      <c r="C662" s="145"/>
      <c r="D662" s="145"/>
      <c r="E662" s="1"/>
      <c r="F662" s="1"/>
      <c r="G662" s="1"/>
      <c r="H662" s="1"/>
      <c r="I662" s="1"/>
      <c r="J662" s="1"/>
      <c r="K662" s="1"/>
      <c r="L662" s="1"/>
      <c r="M662" s="1"/>
      <c r="N662" s="1"/>
      <c r="O662" s="1"/>
      <c r="P662" s="1"/>
      <c r="Q662" s="1"/>
      <c r="R662" s="1"/>
      <c r="S662" s="1"/>
      <c r="T662" s="1"/>
      <c r="U662" s="1"/>
      <c r="V662" s="1"/>
      <c r="W662" s="1"/>
      <c r="X662" s="1"/>
      <c r="Y662" s="1"/>
    </row>
    <row r="663" spans="1:25" ht="9.75" customHeight="1">
      <c r="A663" s="1"/>
      <c r="B663" s="79"/>
      <c r="C663" s="145"/>
      <c r="D663" s="145"/>
      <c r="E663" s="1"/>
      <c r="F663" s="1"/>
      <c r="G663" s="1"/>
      <c r="H663" s="1"/>
      <c r="I663" s="1"/>
      <c r="J663" s="1"/>
      <c r="K663" s="1"/>
      <c r="L663" s="1"/>
      <c r="M663" s="1"/>
      <c r="N663" s="1"/>
      <c r="O663" s="1"/>
      <c r="P663" s="1"/>
      <c r="Q663" s="1"/>
      <c r="R663" s="1"/>
      <c r="S663" s="1"/>
      <c r="T663" s="1"/>
      <c r="U663" s="1"/>
      <c r="V663" s="1"/>
      <c r="W663" s="1"/>
      <c r="X663" s="1"/>
      <c r="Y663" s="1"/>
    </row>
    <row r="664" spans="1:25" ht="9.75" customHeight="1">
      <c r="A664" s="1"/>
      <c r="B664" s="79"/>
      <c r="C664" s="145"/>
      <c r="D664" s="145"/>
      <c r="E664" s="1"/>
      <c r="F664" s="1"/>
      <c r="G664" s="1"/>
      <c r="H664" s="1"/>
      <c r="I664" s="1"/>
      <c r="J664" s="1"/>
      <c r="K664" s="1"/>
      <c r="L664" s="1"/>
      <c r="M664" s="1"/>
      <c r="N664" s="1"/>
      <c r="O664" s="1"/>
      <c r="P664" s="1"/>
      <c r="Q664" s="1"/>
      <c r="R664" s="1"/>
      <c r="S664" s="1"/>
      <c r="T664" s="1"/>
      <c r="U664" s="1"/>
      <c r="V664" s="1"/>
      <c r="W664" s="1"/>
      <c r="X664" s="1"/>
      <c r="Y664" s="1"/>
    </row>
    <row r="665" spans="1:25" ht="9.75" customHeight="1">
      <c r="A665" s="1"/>
      <c r="B665" s="79"/>
      <c r="C665" s="145"/>
      <c r="D665" s="145"/>
      <c r="E665" s="1"/>
      <c r="F665" s="1"/>
      <c r="G665" s="1"/>
      <c r="H665" s="1"/>
      <c r="I665" s="1"/>
      <c r="J665" s="1"/>
      <c r="K665" s="1"/>
      <c r="L665" s="1"/>
      <c r="M665" s="1"/>
      <c r="N665" s="1"/>
      <c r="O665" s="1"/>
      <c r="P665" s="1"/>
      <c r="Q665" s="1"/>
      <c r="R665" s="1"/>
      <c r="S665" s="1"/>
      <c r="T665" s="1"/>
      <c r="U665" s="1"/>
      <c r="V665" s="1"/>
      <c r="W665" s="1"/>
      <c r="X665" s="1"/>
      <c r="Y665" s="1"/>
    </row>
    <row r="666" spans="1:25" ht="9.75" customHeight="1">
      <c r="A666" s="1"/>
      <c r="B666" s="79"/>
      <c r="C666" s="145"/>
      <c r="D666" s="145"/>
      <c r="E666" s="1"/>
      <c r="F666" s="1"/>
      <c r="G666" s="1"/>
      <c r="H666" s="1"/>
      <c r="I666" s="1"/>
      <c r="J666" s="1"/>
      <c r="K666" s="1"/>
      <c r="L666" s="1"/>
      <c r="M666" s="1"/>
      <c r="N666" s="1"/>
      <c r="O666" s="1"/>
      <c r="P666" s="1"/>
      <c r="Q666" s="1"/>
      <c r="R666" s="1"/>
      <c r="S666" s="1"/>
      <c r="T666" s="1"/>
      <c r="U666" s="1"/>
      <c r="V666" s="1"/>
      <c r="W666" s="1"/>
      <c r="X666" s="1"/>
      <c r="Y666" s="1"/>
    </row>
    <row r="667" spans="1:25" ht="9.75" customHeight="1">
      <c r="A667" s="1"/>
      <c r="B667" s="79"/>
      <c r="C667" s="145"/>
      <c r="D667" s="145"/>
      <c r="E667" s="1"/>
      <c r="F667" s="1"/>
      <c r="G667" s="1"/>
      <c r="H667" s="1"/>
      <c r="I667" s="1"/>
      <c r="J667" s="1"/>
      <c r="K667" s="1"/>
      <c r="L667" s="1"/>
      <c r="M667" s="1"/>
      <c r="N667" s="1"/>
      <c r="O667" s="1"/>
      <c r="P667" s="1"/>
      <c r="Q667" s="1"/>
      <c r="R667" s="1"/>
      <c r="S667" s="1"/>
      <c r="T667" s="1"/>
      <c r="U667" s="1"/>
      <c r="V667" s="1"/>
      <c r="W667" s="1"/>
      <c r="X667" s="1"/>
      <c r="Y667" s="1"/>
    </row>
    <row r="668" spans="1:25" ht="9.75" customHeight="1">
      <c r="A668" s="1"/>
      <c r="B668" s="79"/>
      <c r="C668" s="145"/>
      <c r="D668" s="145"/>
      <c r="E668" s="1"/>
      <c r="F668" s="1"/>
      <c r="G668" s="1"/>
      <c r="H668" s="1"/>
      <c r="I668" s="1"/>
      <c r="J668" s="1"/>
      <c r="K668" s="1"/>
      <c r="L668" s="1"/>
      <c r="M668" s="1"/>
      <c r="N668" s="1"/>
      <c r="O668" s="1"/>
      <c r="P668" s="1"/>
      <c r="Q668" s="1"/>
      <c r="R668" s="1"/>
      <c r="S668" s="1"/>
      <c r="T668" s="1"/>
      <c r="U668" s="1"/>
      <c r="V668" s="1"/>
      <c r="W668" s="1"/>
      <c r="X668" s="1"/>
      <c r="Y668" s="1"/>
    </row>
    <row r="669" spans="1:25" ht="9.75" customHeight="1">
      <c r="A669" s="1"/>
      <c r="B669" s="79"/>
      <c r="C669" s="145"/>
      <c r="D669" s="145"/>
      <c r="E669" s="1"/>
      <c r="F669" s="1"/>
      <c r="G669" s="1"/>
      <c r="H669" s="1"/>
      <c r="I669" s="1"/>
      <c r="J669" s="1"/>
      <c r="K669" s="1"/>
      <c r="L669" s="1"/>
      <c r="M669" s="1"/>
      <c r="N669" s="1"/>
      <c r="O669" s="1"/>
      <c r="P669" s="1"/>
      <c r="Q669" s="1"/>
      <c r="R669" s="1"/>
      <c r="S669" s="1"/>
      <c r="T669" s="1"/>
      <c r="U669" s="1"/>
      <c r="V669" s="1"/>
      <c r="W669" s="1"/>
      <c r="X669" s="1"/>
      <c r="Y669" s="1"/>
    </row>
    <row r="670" spans="1:25" ht="9.75" customHeight="1">
      <c r="A670" s="1"/>
      <c r="B670" s="79"/>
      <c r="C670" s="145"/>
      <c r="D670" s="145"/>
      <c r="E670" s="1"/>
      <c r="F670" s="1"/>
      <c r="G670" s="1"/>
      <c r="H670" s="1"/>
      <c r="I670" s="1"/>
      <c r="J670" s="1"/>
      <c r="K670" s="1"/>
      <c r="L670" s="1"/>
      <c r="M670" s="1"/>
      <c r="N670" s="1"/>
      <c r="O670" s="1"/>
      <c r="P670" s="1"/>
      <c r="Q670" s="1"/>
      <c r="R670" s="1"/>
      <c r="S670" s="1"/>
      <c r="T670" s="1"/>
      <c r="U670" s="1"/>
      <c r="V670" s="1"/>
      <c r="W670" s="1"/>
      <c r="X670" s="1"/>
      <c r="Y670" s="1"/>
    </row>
    <row r="671" spans="1:25" ht="9.75" customHeight="1">
      <c r="A671" s="1"/>
      <c r="B671" s="79"/>
      <c r="C671" s="145"/>
      <c r="D671" s="145"/>
      <c r="E671" s="1"/>
      <c r="F671" s="1"/>
      <c r="G671" s="1"/>
      <c r="H671" s="1"/>
      <c r="I671" s="1"/>
      <c r="J671" s="1"/>
      <c r="K671" s="1"/>
      <c r="L671" s="1"/>
      <c r="M671" s="1"/>
      <c r="N671" s="1"/>
      <c r="O671" s="1"/>
      <c r="P671" s="1"/>
      <c r="Q671" s="1"/>
      <c r="R671" s="1"/>
      <c r="S671" s="1"/>
      <c r="T671" s="1"/>
      <c r="U671" s="1"/>
      <c r="V671" s="1"/>
      <c r="W671" s="1"/>
      <c r="X671" s="1"/>
      <c r="Y671" s="1"/>
    </row>
    <row r="672" spans="1:25" ht="9.75" customHeight="1">
      <c r="A672" s="1"/>
      <c r="B672" s="79"/>
      <c r="C672" s="145"/>
      <c r="D672" s="145"/>
      <c r="E672" s="1"/>
      <c r="F672" s="1"/>
      <c r="G672" s="1"/>
      <c r="H672" s="1"/>
      <c r="I672" s="1"/>
      <c r="J672" s="1"/>
      <c r="K672" s="1"/>
      <c r="L672" s="1"/>
      <c r="M672" s="1"/>
      <c r="N672" s="1"/>
      <c r="O672" s="1"/>
      <c r="P672" s="1"/>
      <c r="Q672" s="1"/>
      <c r="R672" s="1"/>
      <c r="S672" s="1"/>
      <c r="T672" s="1"/>
      <c r="U672" s="1"/>
      <c r="V672" s="1"/>
      <c r="W672" s="1"/>
      <c r="X672" s="1"/>
      <c r="Y672" s="1"/>
    </row>
    <row r="673" spans="1:25" ht="9.75" customHeight="1">
      <c r="A673" s="1"/>
      <c r="B673" s="79"/>
      <c r="C673" s="145"/>
      <c r="D673" s="145"/>
      <c r="E673" s="1"/>
      <c r="F673" s="1"/>
      <c r="G673" s="1"/>
      <c r="H673" s="1"/>
      <c r="I673" s="1"/>
      <c r="J673" s="1"/>
      <c r="K673" s="1"/>
      <c r="L673" s="1"/>
      <c r="M673" s="1"/>
      <c r="N673" s="1"/>
      <c r="O673" s="1"/>
      <c r="P673" s="1"/>
      <c r="Q673" s="1"/>
      <c r="R673" s="1"/>
      <c r="S673" s="1"/>
      <c r="T673" s="1"/>
      <c r="U673" s="1"/>
      <c r="V673" s="1"/>
      <c r="W673" s="1"/>
      <c r="X673" s="1"/>
      <c r="Y673" s="1"/>
    </row>
    <row r="674" spans="1:25" ht="9.75" customHeight="1">
      <c r="A674" s="1"/>
      <c r="B674" s="79"/>
      <c r="C674" s="145"/>
      <c r="D674" s="145"/>
      <c r="E674" s="1"/>
      <c r="F674" s="1"/>
      <c r="G674" s="1"/>
      <c r="H674" s="1"/>
      <c r="I674" s="1"/>
      <c r="J674" s="1"/>
      <c r="K674" s="1"/>
      <c r="L674" s="1"/>
      <c r="M674" s="1"/>
      <c r="N674" s="1"/>
      <c r="O674" s="1"/>
      <c r="P674" s="1"/>
      <c r="Q674" s="1"/>
      <c r="R674" s="1"/>
      <c r="S674" s="1"/>
      <c r="T674" s="1"/>
      <c r="U674" s="1"/>
      <c r="V674" s="1"/>
      <c r="W674" s="1"/>
      <c r="X674" s="1"/>
      <c r="Y674" s="1"/>
    </row>
    <row r="675" spans="1:25" ht="9.75" customHeight="1">
      <c r="A675" s="1"/>
      <c r="B675" s="79"/>
      <c r="C675" s="145"/>
      <c r="D675" s="145"/>
      <c r="E675" s="1"/>
      <c r="F675" s="1"/>
      <c r="G675" s="1"/>
      <c r="H675" s="1"/>
      <c r="I675" s="1"/>
      <c r="J675" s="1"/>
      <c r="K675" s="1"/>
      <c r="L675" s="1"/>
      <c r="M675" s="1"/>
      <c r="N675" s="1"/>
      <c r="O675" s="1"/>
      <c r="P675" s="1"/>
      <c r="Q675" s="1"/>
      <c r="R675" s="1"/>
      <c r="S675" s="1"/>
      <c r="T675" s="1"/>
      <c r="U675" s="1"/>
      <c r="V675" s="1"/>
      <c r="W675" s="1"/>
      <c r="X675" s="1"/>
      <c r="Y675" s="1"/>
    </row>
    <row r="676" spans="1:25" ht="9.75" customHeight="1">
      <c r="A676" s="1"/>
      <c r="B676" s="79"/>
      <c r="C676" s="145"/>
      <c r="D676" s="145"/>
      <c r="E676" s="1"/>
      <c r="F676" s="1"/>
      <c r="G676" s="1"/>
      <c r="H676" s="1"/>
      <c r="I676" s="1"/>
      <c r="J676" s="1"/>
      <c r="K676" s="1"/>
      <c r="L676" s="1"/>
      <c r="M676" s="1"/>
      <c r="N676" s="1"/>
      <c r="O676" s="1"/>
      <c r="P676" s="1"/>
      <c r="Q676" s="1"/>
      <c r="R676" s="1"/>
      <c r="S676" s="1"/>
      <c r="T676" s="1"/>
      <c r="U676" s="1"/>
      <c r="V676" s="1"/>
      <c r="W676" s="1"/>
      <c r="X676" s="1"/>
      <c r="Y676" s="1"/>
    </row>
    <row r="677" spans="1:25" ht="9.75" customHeight="1">
      <c r="A677" s="1"/>
      <c r="B677" s="79"/>
      <c r="C677" s="145"/>
      <c r="D677" s="145"/>
      <c r="E677" s="1"/>
      <c r="F677" s="1"/>
      <c r="G677" s="1"/>
      <c r="H677" s="1"/>
      <c r="I677" s="1"/>
      <c r="J677" s="1"/>
      <c r="K677" s="1"/>
      <c r="L677" s="1"/>
      <c r="M677" s="1"/>
      <c r="N677" s="1"/>
      <c r="O677" s="1"/>
      <c r="P677" s="1"/>
      <c r="Q677" s="1"/>
      <c r="R677" s="1"/>
      <c r="S677" s="1"/>
      <c r="T677" s="1"/>
      <c r="U677" s="1"/>
      <c r="V677" s="1"/>
      <c r="W677" s="1"/>
      <c r="X677" s="1"/>
      <c r="Y677" s="1"/>
    </row>
    <row r="678" spans="1:25" ht="9.75" customHeight="1">
      <c r="A678" s="1"/>
      <c r="B678" s="79"/>
      <c r="C678" s="145"/>
      <c r="D678" s="145"/>
      <c r="E678" s="1"/>
      <c r="F678" s="1"/>
      <c r="G678" s="1"/>
      <c r="H678" s="1"/>
      <c r="I678" s="1"/>
      <c r="J678" s="1"/>
      <c r="K678" s="1"/>
      <c r="L678" s="1"/>
      <c r="M678" s="1"/>
      <c r="N678" s="1"/>
      <c r="O678" s="1"/>
      <c r="P678" s="1"/>
      <c r="Q678" s="1"/>
      <c r="R678" s="1"/>
      <c r="S678" s="1"/>
      <c r="T678" s="1"/>
      <c r="U678" s="1"/>
      <c r="V678" s="1"/>
      <c r="W678" s="1"/>
      <c r="X678" s="1"/>
      <c r="Y678" s="1"/>
    </row>
    <row r="679" spans="1:25" ht="9.75" customHeight="1">
      <c r="A679" s="1"/>
      <c r="B679" s="79"/>
      <c r="C679" s="145"/>
      <c r="D679" s="145"/>
      <c r="E679" s="1"/>
      <c r="F679" s="1"/>
      <c r="G679" s="1"/>
      <c r="H679" s="1"/>
      <c r="I679" s="1"/>
      <c r="J679" s="1"/>
      <c r="K679" s="1"/>
      <c r="L679" s="1"/>
      <c r="M679" s="1"/>
      <c r="N679" s="1"/>
      <c r="O679" s="1"/>
      <c r="P679" s="1"/>
      <c r="Q679" s="1"/>
      <c r="R679" s="1"/>
      <c r="S679" s="1"/>
      <c r="T679" s="1"/>
      <c r="U679" s="1"/>
      <c r="V679" s="1"/>
      <c r="W679" s="1"/>
      <c r="X679" s="1"/>
      <c r="Y679" s="1"/>
    </row>
    <row r="680" spans="1:25" ht="9.75" customHeight="1">
      <c r="A680" s="1"/>
      <c r="B680" s="79"/>
      <c r="C680" s="145"/>
      <c r="D680" s="145"/>
      <c r="E680" s="1"/>
      <c r="F680" s="1"/>
      <c r="G680" s="1"/>
      <c r="H680" s="1"/>
      <c r="I680" s="1"/>
      <c r="J680" s="1"/>
      <c r="K680" s="1"/>
      <c r="L680" s="1"/>
      <c r="M680" s="1"/>
      <c r="N680" s="1"/>
      <c r="O680" s="1"/>
      <c r="P680" s="1"/>
      <c r="Q680" s="1"/>
      <c r="R680" s="1"/>
      <c r="S680" s="1"/>
      <c r="T680" s="1"/>
      <c r="U680" s="1"/>
      <c r="V680" s="1"/>
      <c r="W680" s="1"/>
      <c r="X680" s="1"/>
      <c r="Y680" s="1"/>
    </row>
    <row r="681" spans="1:25" ht="9.75" customHeight="1">
      <c r="A681" s="1"/>
      <c r="B681" s="79"/>
      <c r="C681" s="145"/>
      <c r="D681" s="145"/>
      <c r="E681" s="1"/>
      <c r="F681" s="1"/>
      <c r="G681" s="1"/>
      <c r="H681" s="1"/>
      <c r="I681" s="1"/>
      <c r="J681" s="1"/>
      <c r="K681" s="1"/>
      <c r="L681" s="1"/>
      <c r="M681" s="1"/>
      <c r="N681" s="1"/>
      <c r="O681" s="1"/>
      <c r="P681" s="1"/>
      <c r="Q681" s="1"/>
      <c r="R681" s="1"/>
      <c r="S681" s="1"/>
      <c r="T681" s="1"/>
      <c r="U681" s="1"/>
      <c r="V681" s="1"/>
      <c r="W681" s="1"/>
      <c r="X681" s="1"/>
      <c r="Y681" s="1"/>
    </row>
    <row r="682" spans="1:25" ht="9.75" customHeight="1">
      <c r="A682" s="1"/>
      <c r="B682" s="79"/>
      <c r="C682" s="145"/>
      <c r="D682" s="145"/>
      <c r="E682" s="1"/>
      <c r="F682" s="1"/>
      <c r="G682" s="1"/>
      <c r="H682" s="1"/>
      <c r="I682" s="1"/>
      <c r="J682" s="1"/>
      <c r="K682" s="1"/>
      <c r="L682" s="1"/>
      <c r="M682" s="1"/>
      <c r="N682" s="1"/>
      <c r="O682" s="1"/>
      <c r="P682" s="1"/>
      <c r="Q682" s="1"/>
      <c r="R682" s="1"/>
      <c r="S682" s="1"/>
      <c r="T682" s="1"/>
      <c r="U682" s="1"/>
      <c r="V682" s="1"/>
      <c r="W682" s="1"/>
      <c r="X682" s="1"/>
      <c r="Y682" s="1"/>
    </row>
    <row r="683" spans="1:25" ht="9.75" customHeight="1">
      <c r="A683" s="1"/>
      <c r="B683" s="79"/>
      <c r="C683" s="145"/>
      <c r="D683" s="145"/>
      <c r="E683" s="1"/>
      <c r="F683" s="1"/>
      <c r="G683" s="1"/>
      <c r="H683" s="1"/>
      <c r="I683" s="1"/>
      <c r="J683" s="1"/>
      <c r="K683" s="1"/>
      <c r="L683" s="1"/>
      <c r="M683" s="1"/>
      <c r="N683" s="1"/>
      <c r="O683" s="1"/>
      <c r="P683" s="1"/>
      <c r="Q683" s="1"/>
      <c r="R683" s="1"/>
      <c r="S683" s="1"/>
      <c r="T683" s="1"/>
      <c r="U683" s="1"/>
      <c r="V683" s="1"/>
      <c r="W683" s="1"/>
      <c r="X683" s="1"/>
      <c r="Y683" s="1"/>
    </row>
    <row r="684" spans="1:25" ht="9.75" customHeight="1">
      <c r="A684" s="1"/>
      <c r="B684" s="79"/>
      <c r="C684" s="145"/>
      <c r="D684" s="145"/>
      <c r="E684" s="1"/>
      <c r="F684" s="1"/>
      <c r="G684" s="1"/>
      <c r="H684" s="1"/>
      <c r="I684" s="1"/>
      <c r="J684" s="1"/>
      <c r="K684" s="1"/>
      <c r="L684" s="1"/>
      <c r="M684" s="1"/>
      <c r="N684" s="1"/>
      <c r="O684" s="1"/>
      <c r="P684" s="1"/>
      <c r="Q684" s="1"/>
      <c r="R684" s="1"/>
      <c r="S684" s="1"/>
      <c r="T684" s="1"/>
      <c r="U684" s="1"/>
      <c r="V684" s="1"/>
      <c r="W684" s="1"/>
      <c r="X684" s="1"/>
      <c r="Y684" s="1"/>
    </row>
    <row r="685" spans="1:25" ht="9.75" customHeight="1">
      <c r="A685" s="1"/>
      <c r="B685" s="79"/>
      <c r="C685" s="145"/>
      <c r="D685" s="145"/>
      <c r="E685" s="1"/>
      <c r="F685" s="1"/>
      <c r="G685" s="1"/>
      <c r="H685" s="1"/>
      <c r="I685" s="1"/>
      <c r="J685" s="1"/>
      <c r="K685" s="1"/>
      <c r="L685" s="1"/>
      <c r="M685" s="1"/>
      <c r="N685" s="1"/>
      <c r="O685" s="1"/>
      <c r="P685" s="1"/>
      <c r="Q685" s="1"/>
      <c r="R685" s="1"/>
      <c r="S685" s="1"/>
      <c r="T685" s="1"/>
      <c r="U685" s="1"/>
      <c r="V685" s="1"/>
      <c r="W685" s="1"/>
      <c r="X685" s="1"/>
      <c r="Y685" s="1"/>
    </row>
    <row r="686" spans="1:25" ht="9.75" customHeight="1">
      <c r="A686" s="1"/>
      <c r="B686" s="79"/>
      <c r="C686" s="145"/>
      <c r="D686" s="145"/>
      <c r="E686" s="1"/>
      <c r="F686" s="1"/>
      <c r="G686" s="1"/>
      <c r="H686" s="1"/>
      <c r="I686" s="1"/>
      <c r="J686" s="1"/>
      <c r="K686" s="1"/>
      <c r="L686" s="1"/>
      <c r="M686" s="1"/>
      <c r="N686" s="1"/>
      <c r="O686" s="1"/>
      <c r="P686" s="1"/>
      <c r="Q686" s="1"/>
      <c r="R686" s="1"/>
      <c r="S686" s="1"/>
      <c r="T686" s="1"/>
      <c r="U686" s="1"/>
      <c r="V686" s="1"/>
      <c r="W686" s="1"/>
      <c r="X686" s="1"/>
      <c r="Y686" s="1"/>
    </row>
    <row r="687" spans="1:25" ht="9.75" customHeight="1">
      <c r="A687" s="1"/>
      <c r="B687" s="79"/>
      <c r="C687" s="145"/>
      <c r="D687" s="145"/>
      <c r="E687" s="1"/>
      <c r="F687" s="1"/>
      <c r="G687" s="1"/>
      <c r="H687" s="1"/>
      <c r="I687" s="1"/>
      <c r="J687" s="1"/>
      <c r="K687" s="1"/>
      <c r="L687" s="1"/>
      <c r="M687" s="1"/>
      <c r="N687" s="1"/>
      <c r="O687" s="1"/>
      <c r="P687" s="1"/>
      <c r="Q687" s="1"/>
      <c r="R687" s="1"/>
      <c r="S687" s="1"/>
      <c r="T687" s="1"/>
      <c r="U687" s="1"/>
      <c r="V687" s="1"/>
      <c r="W687" s="1"/>
      <c r="X687" s="1"/>
      <c r="Y687" s="1"/>
    </row>
    <row r="688" spans="1:25" ht="9.75" customHeight="1">
      <c r="A688" s="1"/>
      <c r="B688" s="79"/>
      <c r="C688" s="145"/>
      <c r="D688" s="145"/>
      <c r="E688" s="1"/>
      <c r="F688" s="1"/>
      <c r="G688" s="1"/>
      <c r="H688" s="1"/>
      <c r="I688" s="1"/>
      <c r="J688" s="1"/>
      <c r="K688" s="1"/>
      <c r="L688" s="1"/>
      <c r="M688" s="1"/>
      <c r="N688" s="1"/>
      <c r="O688" s="1"/>
      <c r="P688" s="1"/>
      <c r="Q688" s="1"/>
      <c r="R688" s="1"/>
      <c r="S688" s="1"/>
      <c r="T688" s="1"/>
      <c r="U688" s="1"/>
      <c r="V688" s="1"/>
      <c r="W688" s="1"/>
      <c r="X688" s="1"/>
      <c r="Y688" s="1"/>
    </row>
    <row r="689" spans="1:25" ht="9.75" customHeight="1">
      <c r="A689" s="1"/>
      <c r="B689" s="79"/>
      <c r="C689" s="145"/>
      <c r="D689" s="145"/>
      <c r="E689" s="1"/>
      <c r="F689" s="1"/>
      <c r="G689" s="1"/>
      <c r="H689" s="1"/>
      <c r="I689" s="1"/>
      <c r="J689" s="1"/>
      <c r="K689" s="1"/>
      <c r="L689" s="1"/>
      <c r="M689" s="1"/>
      <c r="N689" s="1"/>
      <c r="O689" s="1"/>
      <c r="P689" s="1"/>
      <c r="Q689" s="1"/>
      <c r="R689" s="1"/>
      <c r="S689" s="1"/>
      <c r="T689" s="1"/>
      <c r="U689" s="1"/>
      <c r="V689" s="1"/>
      <c r="W689" s="1"/>
      <c r="X689" s="1"/>
      <c r="Y689" s="1"/>
    </row>
    <row r="690" spans="1:25" ht="9.75" customHeight="1">
      <c r="A690" s="1"/>
      <c r="B690" s="79"/>
      <c r="C690" s="145"/>
      <c r="D690" s="145"/>
      <c r="E690" s="1"/>
      <c r="F690" s="1"/>
      <c r="G690" s="1"/>
      <c r="H690" s="1"/>
      <c r="I690" s="1"/>
      <c r="J690" s="1"/>
      <c r="K690" s="1"/>
      <c r="L690" s="1"/>
      <c r="M690" s="1"/>
      <c r="N690" s="1"/>
      <c r="O690" s="1"/>
      <c r="P690" s="1"/>
      <c r="Q690" s="1"/>
      <c r="R690" s="1"/>
      <c r="S690" s="1"/>
      <c r="T690" s="1"/>
      <c r="U690" s="1"/>
      <c r="V690" s="1"/>
      <c r="W690" s="1"/>
      <c r="X690" s="1"/>
      <c r="Y690" s="1"/>
    </row>
    <row r="691" spans="1:25" ht="9.75" customHeight="1">
      <c r="A691" s="1"/>
      <c r="B691" s="79"/>
      <c r="C691" s="145"/>
      <c r="D691" s="145"/>
      <c r="E691" s="1"/>
      <c r="F691" s="1"/>
      <c r="G691" s="1"/>
      <c r="H691" s="1"/>
      <c r="I691" s="1"/>
      <c r="J691" s="1"/>
      <c r="K691" s="1"/>
      <c r="L691" s="1"/>
      <c r="M691" s="1"/>
      <c r="N691" s="1"/>
      <c r="O691" s="1"/>
      <c r="P691" s="1"/>
      <c r="Q691" s="1"/>
      <c r="R691" s="1"/>
      <c r="S691" s="1"/>
      <c r="T691" s="1"/>
      <c r="U691" s="1"/>
      <c r="V691" s="1"/>
      <c r="W691" s="1"/>
      <c r="X691" s="1"/>
      <c r="Y691" s="1"/>
    </row>
    <row r="692" spans="1:25" ht="9.75" customHeight="1">
      <c r="A692" s="1"/>
      <c r="B692" s="79"/>
      <c r="C692" s="145"/>
      <c r="D692" s="145"/>
      <c r="E692" s="1"/>
      <c r="F692" s="1"/>
      <c r="G692" s="1"/>
      <c r="H692" s="1"/>
      <c r="I692" s="1"/>
      <c r="J692" s="1"/>
      <c r="K692" s="1"/>
      <c r="L692" s="1"/>
      <c r="M692" s="1"/>
      <c r="N692" s="1"/>
      <c r="O692" s="1"/>
      <c r="P692" s="1"/>
      <c r="Q692" s="1"/>
      <c r="R692" s="1"/>
      <c r="S692" s="1"/>
      <c r="T692" s="1"/>
      <c r="U692" s="1"/>
      <c r="V692" s="1"/>
      <c r="W692" s="1"/>
      <c r="X692" s="1"/>
      <c r="Y692" s="1"/>
    </row>
    <row r="693" spans="1:25" ht="9.75" customHeight="1">
      <c r="A693" s="1"/>
      <c r="B693" s="79"/>
      <c r="C693" s="145"/>
      <c r="D693" s="145"/>
      <c r="E693" s="1"/>
      <c r="F693" s="1"/>
      <c r="G693" s="1"/>
      <c r="H693" s="1"/>
      <c r="I693" s="1"/>
      <c r="J693" s="1"/>
      <c r="K693" s="1"/>
      <c r="L693" s="1"/>
      <c r="M693" s="1"/>
      <c r="N693" s="1"/>
      <c r="O693" s="1"/>
      <c r="P693" s="1"/>
      <c r="Q693" s="1"/>
      <c r="R693" s="1"/>
      <c r="S693" s="1"/>
      <c r="T693" s="1"/>
      <c r="U693" s="1"/>
      <c r="V693" s="1"/>
      <c r="W693" s="1"/>
      <c r="X693" s="1"/>
      <c r="Y693" s="1"/>
    </row>
    <row r="694" spans="1:25" ht="9.75" customHeight="1">
      <c r="A694" s="1"/>
      <c r="B694" s="79"/>
      <c r="C694" s="145"/>
      <c r="D694" s="145"/>
      <c r="E694" s="1"/>
      <c r="F694" s="1"/>
      <c r="G694" s="1"/>
      <c r="H694" s="1"/>
      <c r="I694" s="1"/>
      <c r="J694" s="1"/>
      <c r="K694" s="1"/>
      <c r="L694" s="1"/>
      <c r="M694" s="1"/>
      <c r="N694" s="1"/>
      <c r="O694" s="1"/>
      <c r="P694" s="1"/>
      <c r="Q694" s="1"/>
      <c r="R694" s="1"/>
      <c r="S694" s="1"/>
      <c r="T694" s="1"/>
      <c r="U694" s="1"/>
      <c r="V694" s="1"/>
      <c r="W694" s="1"/>
      <c r="X694" s="1"/>
      <c r="Y694" s="1"/>
    </row>
    <row r="695" spans="1:25" ht="9.75" customHeight="1">
      <c r="A695" s="1"/>
      <c r="B695" s="79"/>
      <c r="C695" s="145"/>
      <c r="D695" s="145"/>
      <c r="E695" s="1"/>
      <c r="F695" s="1"/>
      <c r="G695" s="1"/>
      <c r="H695" s="1"/>
      <c r="I695" s="1"/>
      <c r="J695" s="1"/>
      <c r="K695" s="1"/>
      <c r="L695" s="1"/>
      <c r="M695" s="1"/>
      <c r="N695" s="1"/>
      <c r="O695" s="1"/>
      <c r="P695" s="1"/>
      <c r="Q695" s="1"/>
      <c r="R695" s="1"/>
      <c r="S695" s="1"/>
      <c r="T695" s="1"/>
      <c r="U695" s="1"/>
      <c r="V695" s="1"/>
      <c r="W695" s="1"/>
      <c r="X695" s="1"/>
      <c r="Y695" s="1"/>
    </row>
    <row r="696" spans="1:25" ht="9.75" customHeight="1">
      <c r="A696" s="1"/>
      <c r="B696" s="79"/>
      <c r="C696" s="145"/>
      <c r="D696" s="145"/>
      <c r="E696" s="1"/>
      <c r="F696" s="1"/>
      <c r="G696" s="1"/>
      <c r="H696" s="1"/>
      <c r="I696" s="1"/>
      <c r="J696" s="1"/>
      <c r="K696" s="1"/>
      <c r="L696" s="1"/>
      <c r="M696" s="1"/>
      <c r="N696" s="1"/>
      <c r="O696" s="1"/>
      <c r="P696" s="1"/>
      <c r="Q696" s="1"/>
      <c r="R696" s="1"/>
      <c r="S696" s="1"/>
      <c r="T696" s="1"/>
      <c r="U696" s="1"/>
      <c r="V696" s="1"/>
      <c r="W696" s="1"/>
      <c r="X696" s="1"/>
      <c r="Y696" s="1"/>
    </row>
    <row r="697" spans="1:25" ht="9.75" customHeight="1">
      <c r="A697" s="1"/>
      <c r="B697" s="79"/>
      <c r="C697" s="145"/>
      <c r="D697" s="145"/>
      <c r="E697" s="1"/>
      <c r="F697" s="1"/>
      <c r="G697" s="1"/>
      <c r="H697" s="1"/>
      <c r="I697" s="1"/>
      <c r="J697" s="1"/>
      <c r="K697" s="1"/>
      <c r="L697" s="1"/>
      <c r="M697" s="1"/>
      <c r="N697" s="1"/>
      <c r="O697" s="1"/>
      <c r="P697" s="1"/>
      <c r="Q697" s="1"/>
      <c r="R697" s="1"/>
      <c r="S697" s="1"/>
      <c r="T697" s="1"/>
      <c r="U697" s="1"/>
      <c r="V697" s="1"/>
      <c r="W697" s="1"/>
      <c r="X697" s="1"/>
      <c r="Y697" s="1"/>
    </row>
    <row r="698" spans="1:25" ht="9.75" customHeight="1">
      <c r="A698" s="1"/>
      <c r="B698" s="79"/>
      <c r="C698" s="145"/>
      <c r="D698" s="145"/>
      <c r="E698" s="1"/>
      <c r="F698" s="1"/>
      <c r="G698" s="1"/>
      <c r="H698" s="1"/>
      <c r="I698" s="1"/>
      <c r="J698" s="1"/>
      <c r="K698" s="1"/>
      <c r="L698" s="1"/>
      <c r="M698" s="1"/>
      <c r="N698" s="1"/>
      <c r="O698" s="1"/>
      <c r="P698" s="1"/>
      <c r="Q698" s="1"/>
      <c r="R698" s="1"/>
      <c r="S698" s="1"/>
      <c r="T698" s="1"/>
      <c r="U698" s="1"/>
      <c r="V698" s="1"/>
      <c r="W698" s="1"/>
      <c r="X698" s="1"/>
      <c r="Y698" s="1"/>
    </row>
    <row r="699" spans="1:25" ht="9.75" customHeight="1">
      <c r="A699" s="1"/>
      <c r="B699" s="79"/>
      <c r="C699" s="145"/>
      <c r="D699" s="145"/>
      <c r="E699" s="1"/>
      <c r="F699" s="1"/>
      <c r="G699" s="1"/>
      <c r="H699" s="1"/>
      <c r="I699" s="1"/>
      <c r="J699" s="1"/>
      <c r="K699" s="1"/>
      <c r="L699" s="1"/>
      <c r="M699" s="1"/>
      <c r="N699" s="1"/>
      <c r="O699" s="1"/>
      <c r="P699" s="1"/>
      <c r="Q699" s="1"/>
      <c r="R699" s="1"/>
      <c r="S699" s="1"/>
      <c r="T699" s="1"/>
      <c r="U699" s="1"/>
      <c r="V699" s="1"/>
      <c r="W699" s="1"/>
      <c r="X699" s="1"/>
      <c r="Y699" s="1"/>
    </row>
    <row r="700" spans="1:25" ht="9.75" customHeight="1">
      <c r="A700" s="1"/>
      <c r="B700" s="79"/>
      <c r="C700" s="145"/>
      <c r="D700" s="145"/>
      <c r="E700" s="1"/>
      <c r="F700" s="1"/>
      <c r="G700" s="1"/>
      <c r="H700" s="1"/>
      <c r="I700" s="1"/>
      <c r="J700" s="1"/>
      <c r="K700" s="1"/>
      <c r="L700" s="1"/>
      <c r="M700" s="1"/>
      <c r="N700" s="1"/>
      <c r="O700" s="1"/>
      <c r="P700" s="1"/>
      <c r="Q700" s="1"/>
      <c r="R700" s="1"/>
      <c r="S700" s="1"/>
      <c r="T700" s="1"/>
      <c r="U700" s="1"/>
      <c r="V700" s="1"/>
      <c r="W700" s="1"/>
      <c r="X700" s="1"/>
      <c r="Y700" s="1"/>
    </row>
    <row r="701" spans="1:25" ht="9.75" customHeight="1">
      <c r="A701" s="1"/>
      <c r="B701" s="79"/>
      <c r="C701" s="145"/>
      <c r="D701" s="145"/>
      <c r="E701" s="1"/>
      <c r="F701" s="1"/>
      <c r="G701" s="1"/>
      <c r="H701" s="1"/>
      <c r="I701" s="1"/>
      <c r="J701" s="1"/>
      <c r="K701" s="1"/>
      <c r="L701" s="1"/>
      <c r="M701" s="1"/>
      <c r="N701" s="1"/>
      <c r="O701" s="1"/>
      <c r="P701" s="1"/>
      <c r="Q701" s="1"/>
      <c r="R701" s="1"/>
      <c r="S701" s="1"/>
      <c r="T701" s="1"/>
      <c r="U701" s="1"/>
      <c r="V701" s="1"/>
      <c r="W701" s="1"/>
      <c r="X701" s="1"/>
      <c r="Y701" s="1"/>
    </row>
    <row r="702" spans="1:25" ht="9.75" customHeight="1">
      <c r="A702" s="1"/>
      <c r="B702" s="79"/>
      <c r="C702" s="145"/>
      <c r="D702" s="145"/>
      <c r="E702" s="1"/>
      <c r="F702" s="1"/>
      <c r="G702" s="1"/>
      <c r="H702" s="1"/>
      <c r="I702" s="1"/>
      <c r="J702" s="1"/>
      <c r="K702" s="1"/>
      <c r="L702" s="1"/>
      <c r="M702" s="1"/>
      <c r="N702" s="1"/>
      <c r="O702" s="1"/>
      <c r="P702" s="1"/>
      <c r="Q702" s="1"/>
      <c r="R702" s="1"/>
      <c r="S702" s="1"/>
      <c r="T702" s="1"/>
      <c r="U702" s="1"/>
      <c r="V702" s="1"/>
      <c r="W702" s="1"/>
      <c r="X702" s="1"/>
      <c r="Y702" s="1"/>
    </row>
    <row r="703" spans="1:25" ht="9.75" customHeight="1">
      <c r="A703" s="1"/>
      <c r="B703" s="79"/>
      <c r="C703" s="145"/>
      <c r="D703" s="145"/>
      <c r="E703" s="1"/>
      <c r="F703" s="1"/>
      <c r="G703" s="1"/>
      <c r="H703" s="1"/>
      <c r="I703" s="1"/>
      <c r="J703" s="1"/>
      <c r="K703" s="1"/>
      <c r="L703" s="1"/>
      <c r="M703" s="1"/>
      <c r="N703" s="1"/>
      <c r="O703" s="1"/>
      <c r="P703" s="1"/>
      <c r="Q703" s="1"/>
      <c r="R703" s="1"/>
      <c r="S703" s="1"/>
      <c r="T703" s="1"/>
      <c r="U703" s="1"/>
      <c r="V703" s="1"/>
      <c r="W703" s="1"/>
      <c r="X703" s="1"/>
      <c r="Y703" s="1"/>
    </row>
    <row r="704" spans="1:25" ht="9.75" customHeight="1">
      <c r="A704" s="1"/>
      <c r="B704" s="79"/>
      <c r="C704" s="145"/>
      <c r="D704" s="145"/>
      <c r="E704" s="1"/>
      <c r="F704" s="1"/>
      <c r="G704" s="1"/>
      <c r="H704" s="1"/>
      <c r="I704" s="1"/>
      <c r="J704" s="1"/>
      <c r="K704" s="1"/>
      <c r="L704" s="1"/>
      <c r="M704" s="1"/>
      <c r="N704" s="1"/>
      <c r="O704" s="1"/>
      <c r="P704" s="1"/>
      <c r="Q704" s="1"/>
      <c r="R704" s="1"/>
      <c r="S704" s="1"/>
      <c r="T704" s="1"/>
      <c r="U704" s="1"/>
      <c r="V704" s="1"/>
      <c r="W704" s="1"/>
      <c r="X704" s="1"/>
      <c r="Y704" s="1"/>
    </row>
    <row r="705" spans="1:25" ht="9.75" customHeight="1">
      <c r="A705" s="1"/>
      <c r="B705" s="79"/>
      <c r="C705" s="145"/>
      <c r="D705" s="145"/>
      <c r="E705" s="1"/>
      <c r="F705" s="1"/>
      <c r="G705" s="1"/>
      <c r="H705" s="1"/>
      <c r="I705" s="1"/>
      <c r="J705" s="1"/>
      <c r="K705" s="1"/>
      <c r="L705" s="1"/>
      <c r="M705" s="1"/>
      <c r="N705" s="1"/>
      <c r="O705" s="1"/>
      <c r="P705" s="1"/>
      <c r="Q705" s="1"/>
      <c r="R705" s="1"/>
      <c r="S705" s="1"/>
      <c r="T705" s="1"/>
      <c r="U705" s="1"/>
      <c r="V705" s="1"/>
      <c r="W705" s="1"/>
      <c r="X705" s="1"/>
      <c r="Y705" s="1"/>
    </row>
    <row r="706" spans="1:25" ht="9.75" customHeight="1">
      <c r="A706" s="1"/>
      <c r="B706" s="79"/>
      <c r="C706" s="145"/>
      <c r="D706" s="145"/>
      <c r="E706" s="1"/>
      <c r="F706" s="1"/>
      <c r="G706" s="1"/>
      <c r="H706" s="1"/>
      <c r="I706" s="1"/>
      <c r="J706" s="1"/>
      <c r="K706" s="1"/>
      <c r="L706" s="1"/>
      <c r="M706" s="1"/>
      <c r="N706" s="1"/>
      <c r="O706" s="1"/>
      <c r="P706" s="1"/>
      <c r="Q706" s="1"/>
      <c r="R706" s="1"/>
      <c r="S706" s="1"/>
      <c r="T706" s="1"/>
      <c r="U706" s="1"/>
      <c r="V706" s="1"/>
      <c r="W706" s="1"/>
      <c r="X706" s="1"/>
      <c r="Y706" s="1"/>
    </row>
    <row r="707" spans="1:25" ht="9.75" customHeight="1">
      <c r="A707" s="1"/>
      <c r="B707" s="79"/>
      <c r="C707" s="145"/>
      <c r="D707" s="145"/>
      <c r="E707" s="1"/>
      <c r="F707" s="1"/>
      <c r="G707" s="1"/>
      <c r="H707" s="1"/>
      <c r="I707" s="1"/>
      <c r="J707" s="1"/>
      <c r="K707" s="1"/>
      <c r="L707" s="1"/>
      <c r="M707" s="1"/>
      <c r="N707" s="1"/>
      <c r="O707" s="1"/>
      <c r="P707" s="1"/>
      <c r="Q707" s="1"/>
      <c r="R707" s="1"/>
      <c r="S707" s="1"/>
      <c r="T707" s="1"/>
      <c r="U707" s="1"/>
      <c r="V707" s="1"/>
      <c r="W707" s="1"/>
      <c r="X707" s="1"/>
      <c r="Y707" s="1"/>
    </row>
    <row r="708" spans="1:25" ht="9.75" customHeight="1">
      <c r="A708" s="1"/>
      <c r="B708" s="79"/>
      <c r="C708" s="145"/>
      <c r="D708" s="145"/>
      <c r="E708" s="1"/>
      <c r="F708" s="1"/>
      <c r="G708" s="1"/>
      <c r="H708" s="1"/>
      <c r="I708" s="1"/>
      <c r="J708" s="1"/>
      <c r="K708" s="1"/>
      <c r="L708" s="1"/>
      <c r="M708" s="1"/>
      <c r="N708" s="1"/>
      <c r="O708" s="1"/>
      <c r="P708" s="1"/>
      <c r="Q708" s="1"/>
      <c r="R708" s="1"/>
      <c r="S708" s="1"/>
      <c r="T708" s="1"/>
      <c r="U708" s="1"/>
      <c r="V708" s="1"/>
      <c r="W708" s="1"/>
      <c r="X708" s="1"/>
      <c r="Y708" s="1"/>
    </row>
    <row r="709" spans="1:25" ht="9.75" customHeight="1">
      <c r="A709" s="1"/>
      <c r="B709" s="79"/>
      <c r="C709" s="145"/>
      <c r="D709" s="145"/>
      <c r="E709" s="1"/>
      <c r="F709" s="1"/>
      <c r="G709" s="1"/>
      <c r="H709" s="1"/>
      <c r="I709" s="1"/>
      <c r="J709" s="1"/>
      <c r="K709" s="1"/>
      <c r="L709" s="1"/>
      <c r="M709" s="1"/>
      <c r="N709" s="1"/>
      <c r="O709" s="1"/>
      <c r="P709" s="1"/>
      <c r="Q709" s="1"/>
      <c r="R709" s="1"/>
      <c r="S709" s="1"/>
      <c r="T709" s="1"/>
      <c r="U709" s="1"/>
      <c r="V709" s="1"/>
      <c r="W709" s="1"/>
      <c r="X709" s="1"/>
      <c r="Y709" s="1"/>
    </row>
    <row r="710" spans="1:25" ht="9.75" customHeight="1">
      <c r="A710" s="1"/>
      <c r="B710" s="79"/>
      <c r="C710" s="145"/>
      <c r="D710" s="145"/>
      <c r="E710" s="1"/>
      <c r="F710" s="1"/>
      <c r="G710" s="1"/>
      <c r="H710" s="1"/>
      <c r="I710" s="1"/>
      <c r="J710" s="1"/>
      <c r="K710" s="1"/>
      <c r="L710" s="1"/>
      <c r="M710" s="1"/>
      <c r="N710" s="1"/>
      <c r="O710" s="1"/>
      <c r="P710" s="1"/>
      <c r="Q710" s="1"/>
      <c r="R710" s="1"/>
      <c r="S710" s="1"/>
      <c r="T710" s="1"/>
      <c r="U710" s="1"/>
      <c r="V710" s="1"/>
      <c r="W710" s="1"/>
      <c r="X710" s="1"/>
      <c r="Y710" s="1"/>
    </row>
    <row r="711" spans="1:25" ht="9.75" customHeight="1">
      <c r="A711" s="1"/>
      <c r="B711" s="79"/>
      <c r="C711" s="145"/>
      <c r="D711" s="145"/>
      <c r="E711" s="1"/>
      <c r="F711" s="1"/>
      <c r="G711" s="1"/>
      <c r="H711" s="1"/>
      <c r="I711" s="1"/>
      <c r="J711" s="1"/>
      <c r="K711" s="1"/>
      <c r="L711" s="1"/>
      <c r="M711" s="1"/>
      <c r="N711" s="1"/>
      <c r="O711" s="1"/>
      <c r="P711" s="1"/>
      <c r="Q711" s="1"/>
      <c r="R711" s="1"/>
      <c r="S711" s="1"/>
      <c r="T711" s="1"/>
      <c r="U711" s="1"/>
      <c r="V711" s="1"/>
      <c r="W711" s="1"/>
      <c r="X711" s="1"/>
      <c r="Y711" s="1"/>
    </row>
    <row r="712" spans="1:25" ht="9.75" customHeight="1">
      <c r="A712" s="1"/>
      <c r="B712" s="79"/>
      <c r="C712" s="145"/>
      <c r="D712" s="145"/>
      <c r="E712" s="1"/>
      <c r="F712" s="1"/>
      <c r="G712" s="1"/>
      <c r="H712" s="1"/>
      <c r="I712" s="1"/>
      <c r="J712" s="1"/>
      <c r="K712" s="1"/>
      <c r="L712" s="1"/>
      <c r="M712" s="1"/>
      <c r="N712" s="1"/>
      <c r="O712" s="1"/>
      <c r="P712" s="1"/>
      <c r="Q712" s="1"/>
      <c r="R712" s="1"/>
      <c r="S712" s="1"/>
      <c r="T712" s="1"/>
      <c r="U712" s="1"/>
      <c r="V712" s="1"/>
      <c r="W712" s="1"/>
      <c r="X712" s="1"/>
      <c r="Y712" s="1"/>
    </row>
    <row r="713" spans="1:25" ht="9.75" customHeight="1">
      <c r="A713" s="1"/>
      <c r="B713" s="79"/>
      <c r="C713" s="145"/>
      <c r="D713" s="145"/>
      <c r="E713" s="1"/>
      <c r="F713" s="1"/>
      <c r="G713" s="1"/>
      <c r="H713" s="1"/>
      <c r="I713" s="1"/>
      <c r="J713" s="1"/>
      <c r="K713" s="1"/>
      <c r="L713" s="1"/>
      <c r="M713" s="1"/>
      <c r="N713" s="1"/>
      <c r="O713" s="1"/>
      <c r="P713" s="1"/>
      <c r="Q713" s="1"/>
      <c r="R713" s="1"/>
      <c r="S713" s="1"/>
      <c r="T713" s="1"/>
      <c r="U713" s="1"/>
      <c r="V713" s="1"/>
      <c r="W713" s="1"/>
      <c r="X713" s="1"/>
      <c r="Y713" s="1"/>
    </row>
    <row r="714" spans="1:25" ht="9.75" customHeight="1">
      <c r="A714" s="1"/>
      <c r="B714" s="79"/>
      <c r="C714" s="145"/>
      <c r="D714" s="145"/>
      <c r="E714" s="1"/>
      <c r="F714" s="1"/>
      <c r="G714" s="1"/>
      <c r="H714" s="1"/>
      <c r="I714" s="1"/>
      <c r="J714" s="1"/>
      <c r="K714" s="1"/>
      <c r="L714" s="1"/>
      <c r="M714" s="1"/>
      <c r="N714" s="1"/>
      <c r="O714" s="1"/>
      <c r="P714" s="1"/>
      <c r="Q714" s="1"/>
      <c r="R714" s="1"/>
      <c r="S714" s="1"/>
      <c r="T714" s="1"/>
      <c r="U714" s="1"/>
      <c r="V714" s="1"/>
      <c r="W714" s="1"/>
      <c r="X714" s="1"/>
      <c r="Y714" s="1"/>
    </row>
    <row r="715" spans="1:25" ht="9.75" customHeight="1">
      <c r="A715" s="1"/>
      <c r="B715" s="79"/>
      <c r="C715" s="145"/>
      <c r="D715" s="145"/>
      <c r="E715" s="1"/>
      <c r="F715" s="1"/>
      <c r="G715" s="1"/>
      <c r="H715" s="1"/>
      <c r="I715" s="1"/>
      <c r="J715" s="1"/>
      <c r="K715" s="1"/>
      <c r="L715" s="1"/>
      <c r="M715" s="1"/>
      <c r="N715" s="1"/>
      <c r="O715" s="1"/>
      <c r="P715" s="1"/>
      <c r="Q715" s="1"/>
      <c r="R715" s="1"/>
      <c r="S715" s="1"/>
      <c r="T715" s="1"/>
      <c r="U715" s="1"/>
      <c r="V715" s="1"/>
      <c r="W715" s="1"/>
      <c r="X715" s="1"/>
      <c r="Y715" s="1"/>
    </row>
    <row r="716" spans="1:25" ht="9.75" customHeight="1">
      <c r="A716" s="1"/>
      <c r="B716" s="79"/>
      <c r="C716" s="145"/>
      <c r="D716" s="145"/>
      <c r="E716" s="1"/>
      <c r="F716" s="1"/>
      <c r="G716" s="1"/>
      <c r="H716" s="1"/>
      <c r="I716" s="1"/>
      <c r="J716" s="1"/>
      <c r="K716" s="1"/>
      <c r="L716" s="1"/>
      <c r="M716" s="1"/>
      <c r="N716" s="1"/>
      <c r="O716" s="1"/>
      <c r="P716" s="1"/>
      <c r="Q716" s="1"/>
      <c r="R716" s="1"/>
      <c r="S716" s="1"/>
      <c r="T716" s="1"/>
      <c r="U716" s="1"/>
      <c r="V716" s="1"/>
      <c r="W716" s="1"/>
      <c r="X716" s="1"/>
      <c r="Y716" s="1"/>
    </row>
    <row r="717" spans="1:25" ht="9.75" customHeight="1">
      <c r="A717" s="1"/>
      <c r="B717" s="79"/>
      <c r="C717" s="145"/>
      <c r="D717" s="145"/>
      <c r="E717" s="1"/>
      <c r="F717" s="1"/>
      <c r="G717" s="1"/>
      <c r="H717" s="1"/>
      <c r="I717" s="1"/>
      <c r="J717" s="1"/>
      <c r="K717" s="1"/>
      <c r="L717" s="1"/>
      <c r="M717" s="1"/>
      <c r="N717" s="1"/>
      <c r="O717" s="1"/>
      <c r="P717" s="1"/>
      <c r="Q717" s="1"/>
      <c r="R717" s="1"/>
      <c r="S717" s="1"/>
      <c r="T717" s="1"/>
      <c r="U717" s="1"/>
      <c r="V717" s="1"/>
      <c r="W717" s="1"/>
      <c r="X717" s="1"/>
      <c r="Y717" s="1"/>
    </row>
    <row r="718" spans="1:25" ht="9.75" customHeight="1">
      <c r="A718" s="1"/>
      <c r="B718" s="79"/>
      <c r="C718" s="145"/>
      <c r="D718" s="145"/>
      <c r="E718" s="1"/>
      <c r="F718" s="1"/>
      <c r="G718" s="1"/>
      <c r="H718" s="1"/>
      <c r="I718" s="1"/>
      <c r="J718" s="1"/>
      <c r="K718" s="1"/>
      <c r="L718" s="1"/>
      <c r="M718" s="1"/>
      <c r="N718" s="1"/>
      <c r="O718" s="1"/>
      <c r="P718" s="1"/>
      <c r="Q718" s="1"/>
      <c r="R718" s="1"/>
      <c r="S718" s="1"/>
      <c r="T718" s="1"/>
      <c r="U718" s="1"/>
      <c r="V718" s="1"/>
      <c r="W718" s="1"/>
      <c r="X718" s="1"/>
      <c r="Y718" s="1"/>
    </row>
    <row r="719" spans="1:25" ht="9.75" customHeight="1">
      <c r="A719" s="1"/>
      <c r="B719" s="79"/>
      <c r="C719" s="145"/>
      <c r="D719" s="145"/>
      <c r="E719" s="1"/>
      <c r="F719" s="1"/>
      <c r="G719" s="1"/>
      <c r="H719" s="1"/>
      <c r="I719" s="1"/>
      <c r="J719" s="1"/>
      <c r="K719" s="1"/>
      <c r="L719" s="1"/>
      <c r="M719" s="1"/>
      <c r="N719" s="1"/>
      <c r="O719" s="1"/>
      <c r="P719" s="1"/>
      <c r="Q719" s="1"/>
      <c r="R719" s="1"/>
      <c r="S719" s="1"/>
      <c r="T719" s="1"/>
      <c r="U719" s="1"/>
      <c r="V719" s="1"/>
      <c r="W719" s="1"/>
      <c r="X719" s="1"/>
      <c r="Y719" s="1"/>
    </row>
    <row r="720" spans="1:25" ht="9.75" customHeight="1">
      <c r="A720" s="1"/>
      <c r="B720" s="79"/>
      <c r="C720" s="145"/>
      <c r="D720" s="145"/>
      <c r="E720" s="1"/>
      <c r="F720" s="1"/>
      <c r="G720" s="1"/>
      <c r="H720" s="1"/>
      <c r="I720" s="1"/>
      <c r="J720" s="1"/>
      <c r="K720" s="1"/>
      <c r="L720" s="1"/>
      <c r="M720" s="1"/>
      <c r="N720" s="1"/>
      <c r="O720" s="1"/>
      <c r="P720" s="1"/>
      <c r="Q720" s="1"/>
      <c r="R720" s="1"/>
      <c r="S720" s="1"/>
      <c r="T720" s="1"/>
      <c r="U720" s="1"/>
      <c r="V720" s="1"/>
      <c r="W720" s="1"/>
      <c r="X720" s="1"/>
      <c r="Y720" s="1"/>
    </row>
    <row r="721" spans="1:25" ht="9.75" customHeight="1">
      <c r="A721" s="1"/>
      <c r="B721" s="79"/>
      <c r="C721" s="145"/>
      <c r="D721" s="145"/>
      <c r="E721" s="1"/>
      <c r="F721" s="1"/>
      <c r="G721" s="1"/>
      <c r="H721" s="1"/>
      <c r="I721" s="1"/>
      <c r="J721" s="1"/>
      <c r="K721" s="1"/>
      <c r="L721" s="1"/>
      <c r="M721" s="1"/>
      <c r="N721" s="1"/>
      <c r="O721" s="1"/>
      <c r="P721" s="1"/>
      <c r="Q721" s="1"/>
      <c r="R721" s="1"/>
      <c r="S721" s="1"/>
      <c r="T721" s="1"/>
      <c r="U721" s="1"/>
      <c r="V721" s="1"/>
      <c r="W721" s="1"/>
      <c r="X721" s="1"/>
      <c r="Y721" s="1"/>
    </row>
    <row r="722" spans="1:25" ht="9.75" customHeight="1">
      <c r="A722" s="1"/>
      <c r="B722" s="79"/>
      <c r="C722" s="145"/>
      <c r="D722" s="145"/>
      <c r="E722" s="1"/>
      <c r="F722" s="1"/>
      <c r="G722" s="1"/>
      <c r="H722" s="1"/>
      <c r="I722" s="1"/>
      <c r="J722" s="1"/>
      <c r="K722" s="1"/>
      <c r="L722" s="1"/>
      <c r="M722" s="1"/>
      <c r="N722" s="1"/>
      <c r="O722" s="1"/>
      <c r="P722" s="1"/>
      <c r="Q722" s="1"/>
      <c r="R722" s="1"/>
      <c r="S722" s="1"/>
      <c r="T722" s="1"/>
      <c r="U722" s="1"/>
      <c r="V722" s="1"/>
      <c r="W722" s="1"/>
      <c r="X722" s="1"/>
      <c r="Y722" s="1"/>
    </row>
    <row r="723" spans="1:25" ht="9.75" customHeight="1">
      <c r="A723" s="1"/>
      <c r="B723" s="79"/>
      <c r="C723" s="145"/>
      <c r="D723" s="145"/>
      <c r="E723" s="1"/>
      <c r="F723" s="1"/>
      <c r="G723" s="1"/>
      <c r="H723" s="1"/>
      <c r="I723" s="1"/>
      <c r="J723" s="1"/>
      <c r="K723" s="1"/>
      <c r="L723" s="1"/>
      <c r="M723" s="1"/>
      <c r="N723" s="1"/>
      <c r="O723" s="1"/>
      <c r="P723" s="1"/>
      <c r="Q723" s="1"/>
      <c r="R723" s="1"/>
      <c r="S723" s="1"/>
      <c r="T723" s="1"/>
      <c r="U723" s="1"/>
      <c r="V723" s="1"/>
      <c r="W723" s="1"/>
      <c r="X723" s="1"/>
      <c r="Y723" s="1"/>
    </row>
    <row r="724" spans="1:25" ht="9.75" customHeight="1">
      <c r="A724" s="1"/>
      <c r="B724" s="79"/>
      <c r="C724" s="145"/>
      <c r="D724" s="145"/>
      <c r="E724" s="1"/>
      <c r="F724" s="1"/>
      <c r="G724" s="1"/>
      <c r="H724" s="1"/>
      <c r="I724" s="1"/>
      <c r="J724" s="1"/>
      <c r="K724" s="1"/>
      <c r="L724" s="1"/>
      <c r="M724" s="1"/>
      <c r="N724" s="1"/>
      <c r="O724" s="1"/>
      <c r="P724" s="1"/>
      <c r="Q724" s="1"/>
      <c r="R724" s="1"/>
      <c r="S724" s="1"/>
      <c r="T724" s="1"/>
      <c r="U724" s="1"/>
      <c r="V724" s="1"/>
      <c r="W724" s="1"/>
      <c r="X724" s="1"/>
      <c r="Y724" s="1"/>
    </row>
    <row r="725" spans="1:25" ht="9.75" customHeight="1">
      <c r="A725" s="1"/>
      <c r="B725" s="79"/>
      <c r="C725" s="145"/>
      <c r="D725" s="145"/>
      <c r="E725" s="1"/>
      <c r="F725" s="1"/>
      <c r="G725" s="1"/>
      <c r="H725" s="1"/>
      <c r="I725" s="1"/>
      <c r="J725" s="1"/>
      <c r="K725" s="1"/>
      <c r="L725" s="1"/>
      <c r="M725" s="1"/>
      <c r="N725" s="1"/>
      <c r="O725" s="1"/>
      <c r="P725" s="1"/>
      <c r="Q725" s="1"/>
      <c r="R725" s="1"/>
      <c r="S725" s="1"/>
      <c r="T725" s="1"/>
      <c r="U725" s="1"/>
      <c r="V725" s="1"/>
      <c r="W725" s="1"/>
      <c r="X725" s="1"/>
      <c r="Y725" s="1"/>
    </row>
    <row r="726" spans="1:25" ht="9.75" customHeight="1">
      <c r="A726" s="1"/>
      <c r="B726" s="79"/>
      <c r="C726" s="145"/>
      <c r="D726" s="145"/>
      <c r="E726" s="1"/>
      <c r="F726" s="1"/>
      <c r="G726" s="1"/>
      <c r="H726" s="1"/>
      <c r="I726" s="1"/>
      <c r="J726" s="1"/>
      <c r="K726" s="1"/>
      <c r="L726" s="1"/>
      <c r="M726" s="1"/>
      <c r="N726" s="1"/>
      <c r="O726" s="1"/>
      <c r="P726" s="1"/>
      <c r="Q726" s="1"/>
      <c r="R726" s="1"/>
      <c r="S726" s="1"/>
      <c r="T726" s="1"/>
      <c r="U726" s="1"/>
      <c r="V726" s="1"/>
      <c r="W726" s="1"/>
      <c r="X726" s="1"/>
      <c r="Y726" s="1"/>
    </row>
    <row r="727" spans="1:25" ht="9.75" customHeight="1">
      <c r="A727" s="1"/>
      <c r="B727" s="79"/>
      <c r="C727" s="145"/>
      <c r="D727" s="145"/>
      <c r="E727" s="1"/>
      <c r="F727" s="1"/>
      <c r="G727" s="1"/>
      <c r="H727" s="1"/>
      <c r="I727" s="1"/>
      <c r="J727" s="1"/>
      <c r="K727" s="1"/>
      <c r="L727" s="1"/>
      <c r="M727" s="1"/>
      <c r="N727" s="1"/>
      <c r="O727" s="1"/>
      <c r="P727" s="1"/>
      <c r="Q727" s="1"/>
      <c r="R727" s="1"/>
      <c r="S727" s="1"/>
      <c r="T727" s="1"/>
      <c r="U727" s="1"/>
      <c r="V727" s="1"/>
      <c r="W727" s="1"/>
      <c r="X727" s="1"/>
      <c r="Y727" s="1"/>
    </row>
    <row r="728" spans="1:25" ht="9.75" customHeight="1">
      <c r="A728" s="1"/>
      <c r="B728" s="79"/>
      <c r="C728" s="145"/>
      <c r="D728" s="145"/>
      <c r="E728" s="1"/>
      <c r="F728" s="1"/>
      <c r="G728" s="1"/>
      <c r="H728" s="1"/>
      <c r="I728" s="1"/>
      <c r="J728" s="1"/>
      <c r="K728" s="1"/>
      <c r="L728" s="1"/>
      <c r="M728" s="1"/>
      <c r="N728" s="1"/>
      <c r="O728" s="1"/>
      <c r="P728" s="1"/>
      <c r="Q728" s="1"/>
      <c r="R728" s="1"/>
      <c r="S728" s="1"/>
      <c r="T728" s="1"/>
      <c r="U728" s="1"/>
      <c r="V728" s="1"/>
      <c r="W728" s="1"/>
      <c r="X728" s="1"/>
      <c r="Y728" s="1"/>
    </row>
    <row r="729" spans="1:25" ht="9.75" customHeight="1">
      <c r="A729" s="1"/>
      <c r="B729" s="79"/>
      <c r="C729" s="145"/>
      <c r="D729" s="145"/>
      <c r="E729" s="1"/>
      <c r="F729" s="1"/>
      <c r="G729" s="1"/>
      <c r="H729" s="1"/>
      <c r="I729" s="1"/>
      <c r="J729" s="1"/>
      <c r="K729" s="1"/>
      <c r="L729" s="1"/>
      <c r="M729" s="1"/>
      <c r="N729" s="1"/>
      <c r="O729" s="1"/>
      <c r="P729" s="1"/>
      <c r="Q729" s="1"/>
      <c r="R729" s="1"/>
      <c r="S729" s="1"/>
      <c r="T729" s="1"/>
      <c r="U729" s="1"/>
      <c r="V729" s="1"/>
      <c r="W729" s="1"/>
      <c r="X729" s="1"/>
      <c r="Y729" s="1"/>
    </row>
    <row r="730" spans="1:25" ht="9.75" customHeight="1">
      <c r="A730" s="1"/>
      <c r="B730" s="79"/>
      <c r="C730" s="145"/>
      <c r="D730" s="145"/>
      <c r="E730" s="1"/>
      <c r="F730" s="1"/>
      <c r="G730" s="1"/>
      <c r="H730" s="1"/>
      <c r="I730" s="1"/>
      <c r="J730" s="1"/>
      <c r="K730" s="1"/>
      <c r="L730" s="1"/>
      <c r="M730" s="1"/>
      <c r="N730" s="1"/>
      <c r="O730" s="1"/>
      <c r="P730" s="1"/>
      <c r="Q730" s="1"/>
      <c r="R730" s="1"/>
      <c r="S730" s="1"/>
      <c r="T730" s="1"/>
      <c r="U730" s="1"/>
      <c r="V730" s="1"/>
      <c r="W730" s="1"/>
      <c r="X730" s="1"/>
      <c r="Y730" s="1"/>
    </row>
    <row r="731" spans="1:25" ht="9.75" customHeight="1">
      <c r="A731" s="1"/>
      <c r="B731" s="79"/>
      <c r="C731" s="145"/>
      <c r="D731" s="145"/>
      <c r="E731" s="1"/>
      <c r="F731" s="1"/>
      <c r="G731" s="1"/>
      <c r="H731" s="1"/>
      <c r="I731" s="1"/>
      <c r="J731" s="1"/>
      <c r="K731" s="1"/>
      <c r="L731" s="1"/>
      <c r="M731" s="1"/>
      <c r="N731" s="1"/>
      <c r="O731" s="1"/>
      <c r="P731" s="1"/>
      <c r="Q731" s="1"/>
      <c r="R731" s="1"/>
      <c r="S731" s="1"/>
      <c r="T731" s="1"/>
      <c r="U731" s="1"/>
      <c r="V731" s="1"/>
      <c r="W731" s="1"/>
      <c r="X731" s="1"/>
      <c r="Y731" s="1"/>
    </row>
    <row r="732" spans="1:25" ht="9.75" customHeight="1">
      <c r="A732" s="1"/>
      <c r="B732" s="79"/>
      <c r="C732" s="145"/>
      <c r="D732" s="145"/>
      <c r="E732" s="1"/>
      <c r="F732" s="1"/>
      <c r="G732" s="1"/>
      <c r="H732" s="1"/>
      <c r="I732" s="1"/>
      <c r="J732" s="1"/>
      <c r="K732" s="1"/>
      <c r="L732" s="1"/>
      <c r="M732" s="1"/>
      <c r="N732" s="1"/>
      <c r="O732" s="1"/>
      <c r="P732" s="1"/>
      <c r="Q732" s="1"/>
      <c r="R732" s="1"/>
      <c r="S732" s="1"/>
      <c r="T732" s="1"/>
      <c r="U732" s="1"/>
      <c r="V732" s="1"/>
      <c r="W732" s="1"/>
      <c r="X732" s="1"/>
      <c r="Y732" s="1"/>
    </row>
    <row r="733" spans="1:25" ht="9.75" customHeight="1">
      <c r="A733" s="1"/>
      <c r="B733" s="79"/>
      <c r="C733" s="145"/>
      <c r="D733" s="145"/>
      <c r="E733" s="1"/>
      <c r="F733" s="1"/>
      <c r="G733" s="1"/>
      <c r="H733" s="1"/>
      <c r="I733" s="1"/>
      <c r="J733" s="1"/>
      <c r="K733" s="1"/>
      <c r="L733" s="1"/>
      <c r="M733" s="1"/>
      <c r="N733" s="1"/>
      <c r="O733" s="1"/>
      <c r="P733" s="1"/>
      <c r="Q733" s="1"/>
      <c r="R733" s="1"/>
      <c r="S733" s="1"/>
      <c r="T733" s="1"/>
      <c r="U733" s="1"/>
      <c r="V733" s="1"/>
      <c r="W733" s="1"/>
      <c r="X733" s="1"/>
      <c r="Y733" s="1"/>
    </row>
    <row r="734" spans="1:25" ht="9.75" customHeight="1">
      <c r="A734" s="1"/>
      <c r="B734" s="79"/>
      <c r="C734" s="145"/>
      <c r="D734" s="145"/>
      <c r="E734" s="1"/>
      <c r="F734" s="1"/>
      <c r="G734" s="1"/>
      <c r="H734" s="1"/>
      <c r="I734" s="1"/>
      <c r="J734" s="1"/>
      <c r="K734" s="1"/>
      <c r="L734" s="1"/>
      <c r="M734" s="1"/>
      <c r="N734" s="1"/>
      <c r="O734" s="1"/>
      <c r="P734" s="1"/>
      <c r="Q734" s="1"/>
      <c r="R734" s="1"/>
      <c r="S734" s="1"/>
      <c r="T734" s="1"/>
      <c r="U734" s="1"/>
      <c r="V734" s="1"/>
      <c r="W734" s="1"/>
      <c r="X734" s="1"/>
      <c r="Y734" s="1"/>
    </row>
    <row r="735" spans="1:25" ht="9.75" customHeight="1">
      <c r="A735" s="1"/>
      <c r="B735" s="79"/>
      <c r="C735" s="145"/>
      <c r="D735" s="145"/>
      <c r="E735" s="1"/>
      <c r="F735" s="1"/>
      <c r="G735" s="1"/>
      <c r="H735" s="1"/>
      <c r="I735" s="1"/>
      <c r="J735" s="1"/>
      <c r="K735" s="1"/>
      <c r="L735" s="1"/>
      <c r="M735" s="1"/>
      <c r="N735" s="1"/>
      <c r="O735" s="1"/>
      <c r="P735" s="1"/>
      <c r="Q735" s="1"/>
      <c r="R735" s="1"/>
      <c r="S735" s="1"/>
      <c r="T735" s="1"/>
      <c r="U735" s="1"/>
      <c r="V735" s="1"/>
      <c r="W735" s="1"/>
      <c r="X735" s="1"/>
      <c r="Y735" s="1"/>
    </row>
    <row r="736" spans="1:25" ht="9.75" customHeight="1">
      <c r="A736" s="1"/>
      <c r="B736" s="79"/>
      <c r="C736" s="145"/>
      <c r="D736" s="145"/>
      <c r="E736" s="1"/>
      <c r="F736" s="1"/>
      <c r="G736" s="1"/>
      <c r="H736" s="1"/>
      <c r="I736" s="1"/>
      <c r="J736" s="1"/>
      <c r="K736" s="1"/>
      <c r="L736" s="1"/>
      <c r="M736" s="1"/>
      <c r="N736" s="1"/>
      <c r="O736" s="1"/>
      <c r="P736" s="1"/>
      <c r="Q736" s="1"/>
      <c r="R736" s="1"/>
      <c r="S736" s="1"/>
      <c r="T736" s="1"/>
      <c r="U736" s="1"/>
      <c r="V736" s="1"/>
      <c r="W736" s="1"/>
      <c r="X736" s="1"/>
      <c r="Y736" s="1"/>
    </row>
    <row r="737" spans="1:25" ht="9.75" customHeight="1">
      <c r="A737" s="1"/>
      <c r="B737" s="79"/>
      <c r="C737" s="145"/>
      <c r="D737" s="145"/>
      <c r="E737" s="1"/>
      <c r="F737" s="1"/>
      <c r="G737" s="1"/>
      <c r="H737" s="1"/>
      <c r="I737" s="1"/>
      <c r="J737" s="1"/>
      <c r="K737" s="1"/>
      <c r="L737" s="1"/>
      <c r="M737" s="1"/>
      <c r="N737" s="1"/>
      <c r="O737" s="1"/>
      <c r="P737" s="1"/>
      <c r="Q737" s="1"/>
      <c r="R737" s="1"/>
      <c r="S737" s="1"/>
      <c r="T737" s="1"/>
      <c r="U737" s="1"/>
      <c r="V737" s="1"/>
      <c r="W737" s="1"/>
      <c r="X737" s="1"/>
      <c r="Y737" s="1"/>
    </row>
    <row r="738" spans="1:25" ht="9.75" customHeight="1">
      <c r="A738" s="1"/>
      <c r="B738" s="79"/>
      <c r="C738" s="145"/>
      <c r="D738" s="145"/>
      <c r="E738" s="1"/>
      <c r="F738" s="1"/>
      <c r="G738" s="1"/>
      <c r="H738" s="1"/>
      <c r="I738" s="1"/>
      <c r="J738" s="1"/>
      <c r="K738" s="1"/>
      <c r="L738" s="1"/>
      <c r="M738" s="1"/>
      <c r="N738" s="1"/>
      <c r="O738" s="1"/>
      <c r="P738" s="1"/>
      <c r="Q738" s="1"/>
      <c r="R738" s="1"/>
      <c r="S738" s="1"/>
      <c r="T738" s="1"/>
      <c r="U738" s="1"/>
      <c r="V738" s="1"/>
      <c r="W738" s="1"/>
      <c r="X738" s="1"/>
      <c r="Y738" s="1"/>
    </row>
    <row r="739" spans="1:25" ht="9.75" customHeight="1">
      <c r="A739" s="1"/>
      <c r="B739" s="79"/>
      <c r="C739" s="145"/>
      <c r="D739" s="145"/>
      <c r="E739" s="1"/>
      <c r="F739" s="1"/>
      <c r="G739" s="1"/>
      <c r="H739" s="1"/>
      <c r="I739" s="1"/>
      <c r="J739" s="1"/>
      <c r="K739" s="1"/>
      <c r="L739" s="1"/>
      <c r="M739" s="1"/>
      <c r="N739" s="1"/>
      <c r="O739" s="1"/>
      <c r="P739" s="1"/>
      <c r="Q739" s="1"/>
      <c r="R739" s="1"/>
      <c r="S739" s="1"/>
      <c r="T739" s="1"/>
      <c r="U739" s="1"/>
      <c r="V739" s="1"/>
      <c r="W739" s="1"/>
      <c r="X739" s="1"/>
      <c r="Y739" s="1"/>
    </row>
    <row r="740" spans="1:25" ht="9.75" customHeight="1">
      <c r="A740" s="1"/>
      <c r="B740" s="79"/>
      <c r="C740" s="145"/>
      <c r="D740" s="145"/>
      <c r="E740" s="1"/>
      <c r="F740" s="1"/>
      <c r="G740" s="1"/>
      <c r="H740" s="1"/>
      <c r="I740" s="1"/>
      <c r="J740" s="1"/>
      <c r="K740" s="1"/>
      <c r="L740" s="1"/>
      <c r="M740" s="1"/>
      <c r="N740" s="1"/>
      <c r="O740" s="1"/>
      <c r="P740" s="1"/>
      <c r="Q740" s="1"/>
      <c r="R740" s="1"/>
      <c r="S740" s="1"/>
      <c r="T740" s="1"/>
      <c r="U740" s="1"/>
      <c r="V740" s="1"/>
      <c r="W740" s="1"/>
      <c r="X740" s="1"/>
      <c r="Y740" s="1"/>
    </row>
    <row r="741" spans="1:25" ht="9.75" customHeight="1">
      <c r="A741" s="1"/>
      <c r="B741" s="79"/>
      <c r="C741" s="145"/>
      <c r="D741" s="145"/>
      <c r="E741" s="1"/>
      <c r="F741" s="1"/>
      <c r="G741" s="1"/>
      <c r="H741" s="1"/>
      <c r="I741" s="1"/>
      <c r="J741" s="1"/>
      <c r="K741" s="1"/>
      <c r="L741" s="1"/>
      <c r="M741" s="1"/>
      <c r="N741" s="1"/>
      <c r="O741" s="1"/>
      <c r="P741" s="1"/>
      <c r="Q741" s="1"/>
      <c r="R741" s="1"/>
      <c r="S741" s="1"/>
      <c r="T741" s="1"/>
      <c r="U741" s="1"/>
      <c r="V741" s="1"/>
      <c r="W741" s="1"/>
      <c r="X741" s="1"/>
      <c r="Y741" s="1"/>
    </row>
    <row r="742" spans="1:25" ht="9.75" customHeight="1">
      <c r="A742" s="1"/>
      <c r="B742" s="79"/>
      <c r="C742" s="145"/>
      <c r="D742" s="145"/>
      <c r="E742" s="1"/>
      <c r="F742" s="1"/>
      <c r="G742" s="1"/>
      <c r="H742" s="1"/>
      <c r="I742" s="1"/>
      <c r="J742" s="1"/>
      <c r="K742" s="1"/>
      <c r="L742" s="1"/>
      <c r="M742" s="1"/>
      <c r="N742" s="1"/>
      <c r="O742" s="1"/>
      <c r="P742" s="1"/>
      <c r="Q742" s="1"/>
      <c r="R742" s="1"/>
      <c r="S742" s="1"/>
      <c r="T742" s="1"/>
      <c r="U742" s="1"/>
      <c r="V742" s="1"/>
      <c r="W742" s="1"/>
      <c r="X742" s="1"/>
      <c r="Y742" s="1"/>
    </row>
    <row r="743" spans="1:25" ht="9.75" customHeight="1">
      <c r="A743" s="1"/>
      <c r="B743" s="79"/>
      <c r="C743" s="145"/>
      <c r="D743" s="145"/>
      <c r="E743" s="1"/>
      <c r="F743" s="1"/>
      <c r="G743" s="1"/>
      <c r="H743" s="1"/>
      <c r="I743" s="1"/>
      <c r="J743" s="1"/>
      <c r="K743" s="1"/>
      <c r="L743" s="1"/>
      <c r="M743" s="1"/>
      <c r="N743" s="1"/>
      <c r="O743" s="1"/>
      <c r="P743" s="1"/>
      <c r="Q743" s="1"/>
      <c r="R743" s="1"/>
      <c r="S743" s="1"/>
      <c r="T743" s="1"/>
      <c r="U743" s="1"/>
      <c r="V743" s="1"/>
      <c r="W743" s="1"/>
      <c r="X743" s="1"/>
      <c r="Y743" s="1"/>
    </row>
    <row r="744" spans="1:25" ht="9.75" customHeight="1">
      <c r="A744" s="1"/>
      <c r="B744" s="79"/>
      <c r="C744" s="145"/>
      <c r="D744" s="145"/>
      <c r="E744" s="1"/>
      <c r="F744" s="1"/>
      <c r="G744" s="1"/>
      <c r="H744" s="1"/>
      <c r="I744" s="1"/>
      <c r="J744" s="1"/>
      <c r="K744" s="1"/>
      <c r="L744" s="1"/>
      <c r="M744" s="1"/>
      <c r="N744" s="1"/>
      <c r="O744" s="1"/>
      <c r="P744" s="1"/>
      <c r="Q744" s="1"/>
      <c r="R744" s="1"/>
      <c r="S744" s="1"/>
      <c r="T744" s="1"/>
      <c r="U744" s="1"/>
      <c r="V744" s="1"/>
      <c r="W744" s="1"/>
      <c r="X744" s="1"/>
      <c r="Y744" s="1"/>
    </row>
    <row r="745" spans="1:25" ht="9.75" customHeight="1">
      <c r="A745" s="1"/>
      <c r="B745" s="79"/>
      <c r="C745" s="145"/>
      <c r="D745" s="145"/>
      <c r="E745" s="1"/>
      <c r="F745" s="1"/>
      <c r="G745" s="1"/>
      <c r="H745" s="1"/>
      <c r="I745" s="1"/>
      <c r="J745" s="1"/>
      <c r="K745" s="1"/>
      <c r="L745" s="1"/>
      <c r="M745" s="1"/>
      <c r="N745" s="1"/>
      <c r="O745" s="1"/>
      <c r="P745" s="1"/>
      <c r="Q745" s="1"/>
      <c r="R745" s="1"/>
      <c r="S745" s="1"/>
      <c r="T745" s="1"/>
      <c r="U745" s="1"/>
      <c r="V745" s="1"/>
      <c r="W745" s="1"/>
      <c r="X745" s="1"/>
      <c r="Y745" s="1"/>
    </row>
    <row r="746" spans="1:25" ht="9.75" customHeight="1">
      <c r="A746" s="1"/>
      <c r="B746" s="79"/>
      <c r="C746" s="145"/>
      <c r="D746" s="145"/>
      <c r="E746" s="1"/>
      <c r="F746" s="1"/>
      <c r="G746" s="1"/>
      <c r="H746" s="1"/>
      <c r="I746" s="1"/>
      <c r="J746" s="1"/>
      <c r="K746" s="1"/>
      <c r="L746" s="1"/>
      <c r="M746" s="1"/>
      <c r="N746" s="1"/>
      <c r="O746" s="1"/>
      <c r="P746" s="1"/>
      <c r="Q746" s="1"/>
      <c r="R746" s="1"/>
      <c r="S746" s="1"/>
      <c r="T746" s="1"/>
      <c r="U746" s="1"/>
      <c r="V746" s="1"/>
      <c r="W746" s="1"/>
      <c r="X746" s="1"/>
      <c r="Y746" s="1"/>
    </row>
    <row r="747" spans="1:25" ht="9.75" customHeight="1">
      <c r="A747" s="1"/>
      <c r="B747" s="79"/>
      <c r="C747" s="145"/>
      <c r="D747" s="145"/>
      <c r="E747" s="1"/>
      <c r="F747" s="1"/>
      <c r="G747" s="1"/>
      <c r="H747" s="1"/>
      <c r="I747" s="1"/>
      <c r="J747" s="1"/>
      <c r="K747" s="1"/>
      <c r="L747" s="1"/>
      <c r="M747" s="1"/>
      <c r="N747" s="1"/>
      <c r="O747" s="1"/>
      <c r="P747" s="1"/>
      <c r="Q747" s="1"/>
      <c r="R747" s="1"/>
      <c r="S747" s="1"/>
      <c r="T747" s="1"/>
      <c r="U747" s="1"/>
      <c r="V747" s="1"/>
      <c r="W747" s="1"/>
      <c r="X747" s="1"/>
      <c r="Y747" s="1"/>
    </row>
    <row r="748" spans="1:25" ht="9.75" customHeight="1">
      <c r="A748" s="1"/>
      <c r="B748" s="79"/>
      <c r="C748" s="145"/>
      <c r="D748" s="145"/>
      <c r="E748" s="1"/>
      <c r="F748" s="1"/>
      <c r="G748" s="1"/>
      <c r="H748" s="1"/>
      <c r="I748" s="1"/>
      <c r="J748" s="1"/>
      <c r="K748" s="1"/>
      <c r="L748" s="1"/>
      <c r="M748" s="1"/>
      <c r="N748" s="1"/>
      <c r="O748" s="1"/>
      <c r="P748" s="1"/>
      <c r="Q748" s="1"/>
      <c r="R748" s="1"/>
      <c r="S748" s="1"/>
      <c r="T748" s="1"/>
      <c r="U748" s="1"/>
      <c r="V748" s="1"/>
      <c r="W748" s="1"/>
      <c r="X748" s="1"/>
      <c r="Y748" s="1"/>
    </row>
    <row r="749" spans="1:25" ht="9.75" customHeight="1">
      <c r="A749" s="1"/>
      <c r="B749" s="79"/>
      <c r="C749" s="145"/>
      <c r="D749" s="145"/>
      <c r="E749" s="1"/>
      <c r="F749" s="1"/>
      <c r="G749" s="1"/>
      <c r="H749" s="1"/>
      <c r="I749" s="1"/>
      <c r="J749" s="1"/>
      <c r="K749" s="1"/>
      <c r="L749" s="1"/>
      <c r="M749" s="1"/>
      <c r="N749" s="1"/>
      <c r="O749" s="1"/>
      <c r="P749" s="1"/>
      <c r="Q749" s="1"/>
      <c r="R749" s="1"/>
      <c r="S749" s="1"/>
      <c r="T749" s="1"/>
      <c r="U749" s="1"/>
      <c r="V749" s="1"/>
      <c r="W749" s="1"/>
      <c r="X749" s="1"/>
      <c r="Y749" s="1"/>
    </row>
    <row r="750" spans="1:25" ht="9.75" customHeight="1">
      <c r="A750" s="1"/>
      <c r="B750" s="79"/>
      <c r="C750" s="145"/>
      <c r="D750" s="145"/>
      <c r="E750" s="1"/>
      <c r="F750" s="1"/>
      <c r="G750" s="1"/>
      <c r="H750" s="1"/>
      <c r="I750" s="1"/>
      <c r="J750" s="1"/>
      <c r="K750" s="1"/>
      <c r="L750" s="1"/>
      <c r="M750" s="1"/>
      <c r="N750" s="1"/>
      <c r="O750" s="1"/>
      <c r="P750" s="1"/>
      <c r="Q750" s="1"/>
      <c r="R750" s="1"/>
      <c r="S750" s="1"/>
      <c r="T750" s="1"/>
      <c r="U750" s="1"/>
      <c r="V750" s="1"/>
      <c r="W750" s="1"/>
      <c r="X750" s="1"/>
      <c r="Y750" s="1"/>
    </row>
    <row r="751" spans="1:25" ht="9.75" customHeight="1">
      <c r="A751" s="1"/>
      <c r="B751" s="79"/>
      <c r="C751" s="145"/>
      <c r="D751" s="145"/>
      <c r="E751" s="1"/>
      <c r="F751" s="1"/>
      <c r="G751" s="1"/>
      <c r="H751" s="1"/>
      <c r="I751" s="1"/>
      <c r="J751" s="1"/>
      <c r="K751" s="1"/>
      <c r="L751" s="1"/>
      <c r="M751" s="1"/>
      <c r="N751" s="1"/>
      <c r="O751" s="1"/>
      <c r="P751" s="1"/>
      <c r="Q751" s="1"/>
      <c r="R751" s="1"/>
      <c r="S751" s="1"/>
      <c r="T751" s="1"/>
      <c r="U751" s="1"/>
      <c r="V751" s="1"/>
      <c r="W751" s="1"/>
      <c r="X751" s="1"/>
      <c r="Y751" s="1"/>
    </row>
    <row r="752" spans="1:25" ht="9.75" customHeight="1">
      <c r="A752" s="1"/>
      <c r="B752" s="79"/>
      <c r="C752" s="145"/>
      <c r="D752" s="145"/>
      <c r="E752" s="1"/>
      <c r="F752" s="1"/>
      <c r="G752" s="1"/>
      <c r="H752" s="1"/>
      <c r="I752" s="1"/>
      <c r="J752" s="1"/>
      <c r="K752" s="1"/>
      <c r="L752" s="1"/>
      <c r="M752" s="1"/>
      <c r="N752" s="1"/>
      <c r="O752" s="1"/>
      <c r="P752" s="1"/>
      <c r="Q752" s="1"/>
      <c r="R752" s="1"/>
      <c r="S752" s="1"/>
      <c r="T752" s="1"/>
      <c r="U752" s="1"/>
      <c r="V752" s="1"/>
      <c r="W752" s="1"/>
      <c r="X752" s="1"/>
      <c r="Y752" s="1"/>
    </row>
    <row r="753" spans="1:25" ht="9.75" customHeight="1">
      <c r="A753" s="1"/>
      <c r="B753" s="79"/>
      <c r="C753" s="145"/>
      <c r="D753" s="145"/>
      <c r="E753" s="1"/>
      <c r="F753" s="1"/>
      <c r="G753" s="1"/>
      <c r="H753" s="1"/>
      <c r="I753" s="1"/>
      <c r="J753" s="1"/>
      <c r="K753" s="1"/>
      <c r="L753" s="1"/>
      <c r="M753" s="1"/>
      <c r="N753" s="1"/>
      <c r="O753" s="1"/>
      <c r="P753" s="1"/>
      <c r="Q753" s="1"/>
      <c r="R753" s="1"/>
      <c r="S753" s="1"/>
      <c r="T753" s="1"/>
      <c r="U753" s="1"/>
      <c r="V753" s="1"/>
      <c r="W753" s="1"/>
      <c r="X753" s="1"/>
      <c r="Y753" s="1"/>
    </row>
    <row r="754" spans="1:25" ht="9.75" customHeight="1">
      <c r="A754" s="1"/>
      <c r="B754" s="79"/>
      <c r="C754" s="145"/>
      <c r="D754" s="145"/>
      <c r="E754" s="1"/>
      <c r="F754" s="1"/>
      <c r="G754" s="1"/>
      <c r="H754" s="1"/>
      <c r="I754" s="1"/>
      <c r="J754" s="1"/>
      <c r="K754" s="1"/>
      <c r="L754" s="1"/>
      <c r="M754" s="1"/>
      <c r="N754" s="1"/>
      <c r="O754" s="1"/>
      <c r="P754" s="1"/>
      <c r="Q754" s="1"/>
      <c r="R754" s="1"/>
      <c r="S754" s="1"/>
      <c r="T754" s="1"/>
      <c r="U754" s="1"/>
      <c r="V754" s="1"/>
      <c r="W754" s="1"/>
      <c r="X754" s="1"/>
      <c r="Y754" s="1"/>
    </row>
    <row r="755" spans="1:25" ht="9.75" customHeight="1">
      <c r="A755" s="1"/>
      <c r="B755" s="79"/>
      <c r="C755" s="145"/>
      <c r="D755" s="145"/>
      <c r="E755" s="1"/>
      <c r="F755" s="1"/>
      <c r="G755" s="1"/>
      <c r="H755" s="1"/>
      <c r="I755" s="1"/>
      <c r="J755" s="1"/>
      <c r="K755" s="1"/>
      <c r="L755" s="1"/>
      <c r="M755" s="1"/>
      <c r="N755" s="1"/>
      <c r="O755" s="1"/>
      <c r="P755" s="1"/>
      <c r="Q755" s="1"/>
      <c r="R755" s="1"/>
      <c r="S755" s="1"/>
      <c r="T755" s="1"/>
      <c r="U755" s="1"/>
      <c r="V755" s="1"/>
      <c r="W755" s="1"/>
      <c r="X755" s="1"/>
      <c r="Y755" s="1"/>
    </row>
    <row r="756" spans="1:25" ht="9.75" customHeight="1">
      <c r="A756" s="1"/>
      <c r="B756" s="79"/>
      <c r="C756" s="145"/>
      <c r="D756" s="145"/>
      <c r="E756" s="1"/>
      <c r="F756" s="1"/>
      <c r="G756" s="1"/>
      <c r="H756" s="1"/>
      <c r="I756" s="1"/>
      <c r="J756" s="1"/>
      <c r="K756" s="1"/>
      <c r="L756" s="1"/>
      <c r="M756" s="1"/>
      <c r="N756" s="1"/>
      <c r="O756" s="1"/>
      <c r="P756" s="1"/>
      <c r="Q756" s="1"/>
      <c r="R756" s="1"/>
      <c r="S756" s="1"/>
      <c r="T756" s="1"/>
      <c r="U756" s="1"/>
      <c r="V756" s="1"/>
      <c r="W756" s="1"/>
      <c r="X756" s="1"/>
      <c r="Y756" s="1"/>
    </row>
    <row r="757" spans="1:25" ht="9.75" customHeight="1">
      <c r="A757" s="1"/>
      <c r="B757" s="79"/>
      <c r="C757" s="145"/>
      <c r="D757" s="145"/>
      <c r="E757" s="1"/>
      <c r="F757" s="1"/>
      <c r="G757" s="1"/>
      <c r="H757" s="1"/>
      <c r="I757" s="1"/>
      <c r="J757" s="1"/>
      <c r="K757" s="1"/>
      <c r="L757" s="1"/>
      <c r="M757" s="1"/>
      <c r="N757" s="1"/>
      <c r="O757" s="1"/>
      <c r="P757" s="1"/>
      <c r="Q757" s="1"/>
      <c r="R757" s="1"/>
      <c r="S757" s="1"/>
      <c r="T757" s="1"/>
      <c r="U757" s="1"/>
      <c r="V757" s="1"/>
      <c r="W757" s="1"/>
      <c r="X757" s="1"/>
      <c r="Y757" s="1"/>
    </row>
    <row r="758" spans="1:25" ht="9.75" customHeight="1">
      <c r="A758" s="1"/>
      <c r="B758" s="79"/>
      <c r="C758" s="145"/>
      <c r="D758" s="145"/>
      <c r="E758" s="1"/>
      <c r="F758" s="1"/>
      <c r="G758" s="1"/>
      <c r="H758" s="1"/>
      <c r="I758" s="1"/>
      <c r="J758" s="1"/>
      <c r="K758" s="1"/>
      <c r="L758" s="1"/>
      <c r="M758" s="1"/>
      <c r="N758" s="1"/>
      <c r="O758" s="1"/>
      <c r="P758" s="1"/>
      <c r="Q758" s="1"/>
      <c r="R758" s="1"/>
      <c r="S758" s="1"/>
      <c r="T758" s="1"/>
      <c r="U758" s="1"/>
      <c r="V758" s="1"/>
      <c r="W758" s="1"/>
      <c r="X758" s="1"/>
      <c r="Y758" s="1"/>
    </row>
    <row r="759" spans="1:25" ht="9.75" customHeight="1">
      <c r="A759" s="1"/>
      <c r="B759" s="79"/>
      <c r="C759" s="145"/>
      <c r="D759" s="145"/>
      <c r="E759" s="1"/>
      <c r="F759" s="1"/>
      <c r="G759" s="1"/>
      <c r="H759" s="1"/>
      <c r="I759" s="1"/>
      <c r="J759" s="1"/>
      <c r="K759" s="1"/>
      <c r="L759" s="1"/>
      <c r="M759" s="1"/>
      <c r="N759" s="1"/>
      <c r="O759" s="1"/>
      <c r="P759" s="1"/>
      <c r="Q759" s="1"/>
      <c r="R759" s="1"/>
      <c r="S759" s="1"/>
      <c r="T759" s="1"/>
      <c r="U759" s="1"/>
      <c r="V759" s="1"/>
      <c r="W759" s="1"/>
      <c r="X759" s="1"/>
      <c r="Y759" s="1"/>
    </row>
    <row r="760" spans="1:25" ht="9.75" customHeight="1">
      <c r="A760" s="1"/>
      <c r="B760" s="79"/>
      <c r="C760" s="145"/>
      <c r="D760" s="145"/>
      <c r="E760" s="1"/>
      <c r="F760" s="1"/>
      <c r="G760" s="1"/>
      <c r="H760" s="1"/>
      <c r="I760" s="1"/>
      <c r="J760" s="1"/>
      <c r="K760" s="1"/>
      <c r="L760" s="1"/>
      <c r="M760" s="1"/>
      <c r="N760" s="1"/>
      <c r="O760" s="1"/>
      <c r="P760" s="1"/>
      <c r="Q760" s="1"/>
      <c r="R760" s="1"/>
      <c r="S760" s="1"/>
      <c r="T760" s="1"/>
      <c r="U760" s="1"/>
      <c r="V760" s="1"/>
      <c r="W760" s="1"/>
      <c r="X760" s="1"/>
      <c r="Y760" s="1"/>
    </row>
    <row r="761" spans="1:25" ht="9.75" customHeight="1">
      <c r="A761" s="1"/>
      <c r="B761" s="79"/>
      <c r="C761" s="145"/>
      <c r="D761" s="145"/>
      <c r="E761" s="1"/>
      <c r="F761" s="1"/>
      <c r="G761" s="1"/>
      <c r="H761" s="1"/>
      <c r="I761" s="1"/>
      <c r="J761" s="1"/>
      <c r="K761" s="1"/>
      <c r="L761" s="1"/>
      <c r="M761" s="1"/>
      <c r="N761" s="1"/>
      <c r="O761" s="1"/>
      <c r="P761" s="1"/>
      <c r="Q761" s="1"/>
      <c r="R761" s="1"/>
      <c r="S761" s="1"/>
      <c r="T761" s="1"/>
      <c r="U761" s="1"/>
      <c r="V761" s="1"/>
      <c r="W761" s="1"/>
      <c r="X761" s="1"/>
      <c r="Y761" s="1"/>
    </row>
    <row r="762" spans="1:25" ht="9.75" customHeight="1">
      <c r="A762" s="1"/>
      <c r="B762" s="79"/>
      <c r="C762" s="145"/>
      <c r="D762" s="145"/>
      <c r="E762" s="1"/>
      <c r="F762" s="1"/>
      <c r="G762" s="1"/>
      <c r="H762" s="1"/>
      <c r="I762" s="1"/>
      <c r="J762" s="1"/>
      <c r="K762" s="1"/>
      <c r="L762" s="1"/>
      <c r="M762" s="1"/>
      <c r="N762" s="1"/>
      <c r="O762" s="1"/>
      <c r="P762" s="1"/>
      <c r="Q762" s="1"/>
      <c r="R762" s="1"/>
      <c r="S762" s="1"/>
      <c r="T762" s="1"/>
      <c r="U762" s="1"/>
      <c r="V762" s="1"/>
      <c r="W762" s="1"/>
      <c r="X762" s="1"/>
      <c r="Y762" s="1"/>
    </row>
    <row r="763" spans="1:25" ht="9.75" customHeight="1">
      <c r="A763" s="1"/>
      <c r="B763" s="79"/>
      <c r="C763" s="145"/>
      <c r="D763" s="145"/>
      <c r="E763" s="1"/>
      <c r="F763" s="1"/>
      <c r="G763" s="1"/>
      <c r="H763" s="1"/>
      <c r="I763" s="1"/>
      <c r="J763" s="1"/>
      <c r="K763" s="1"/>
      <c r="L763" s="1"/>
      <c r="M763" s="1"/>
      <c r="N763" s="1"/>
      <c r="O763" s="1"/>
      <c r="P763" s="1"/>
      <c r="Q763" s="1"/>
      <c r="R763" s="1"/>
      <c r="S763" s="1"/>
      <c r="T763" s="1"/>
      <c r="U763" s="1"/>
      <c r="V763" s="1"/>
      <c r="W763" s="1"/>
      <c r="X763" s="1"/>
      <c r="Y763" s="1"/>
    </row>
    <row r="764" spans="1:25" ht="9.75" customHeight="1">
      <c r="A764" s="1"/>
      <c r="B764" s="79"/>
      <c r="C764" s="145"/>
      <c r="D764" s="145"/>
      <c r="E764" s="1"/>
      <c r="F764" s="1"/>
      <c r="G764" s="1"/>
      <c r="H764" s="1"/>
      <c r="I764" s="1"/>
      <c r="J764" s="1"/>
      <c r="K764" s="1"/>
      <c r="L764" s="1"/>
      <c r="M764" s="1"/>
      <c r="N764" s="1"/>
      <c r="O764" s="1"/>
      <c r="P764" s="1"/>
      <c r="Q764" s="1"/>
      <c r="R764" s="1"/>
      <c r="S764" s="1"/>
      <c r="T764" s="1"/>
      <c r="U764" s="1"/>
      <c r="V764" s="1"/>
      <c r="W764" s="1"/>
      <c r="X764" s="1"/>
      <c r="Y764" s="1"/>
    </row>
    <row r="765" spans="1:25" ht="9.75" customHeight="1">
      <c r="A765" s="1"/>
      <c r="B765" s="79"/>
      <c r="C765" s="145"/>
      <c r="D765" s="145"/>
      <c r="E765" s="1"/>
      <c r="F765" s="1"/>
      <c r="G765" s="1"/>
      <c r="H765" s="1"/>
      <c r="I765" s="1"/>
      <c r="J765" s="1"/>
      <c r="K765" s="1"/>
      <c r="L765" s="1"/>
      <c r="M765" s="1"/>
      <c r="N765" s="1"/>
      <c r="O765" s="1"/>
      <c r="P765" s="1"/>
      <c r="Q765" s="1"/>
      <c r="R765" s="1"/>
      <c r="S765" s="1"/>
      <c r="T765" s="1"/>
      <c r="U765" s="1"/>
      <c r="V765" s="1"/>
      <c r="W765" s="1"/>
      <c r="X765" s="1"/>
      <c r="Y765" s="1"/>
    </row>
    <row r="766" spans="1:25" ht="9.75" customHeight="1">
      <c r="A766" s="1"/>
      <c r="B766" s="79"/>
      <c r="C766" s="145"/>
      <c r="D766" s="145"/>
      <c r="E766" s="1"/>
      <c r="F766" s="1"/>
      <c r="G766" s="1"/>
      <c r="H766" s="1"/>
      <c r="I766" s="1"/>
      <c r="J766" s="1"/>
      <c r="K766" s="1"/>
      <c r="L766" s="1"/>
      <c r="M766" s="1"/>
      <c r="N766" s="1"/>
      <c r="O766" s="1"/>
      <c r="P766" s="1"/>
      <c r="Q766" s="1"/>
      <c r="R766" s="1"/>
      <c r="S766" s="1"/>
      <c r="T766" s="1"/>
      <c r="U766" s="1"/>
      <c r="V766" s="1"/>
      <c r="W766" s="1"/>
      <c r="X766" s="1"/>
      <c r="Y766" s="1"/>
    </row>
    <row r="767" spans="1:25" ht="9.75" customHeight="1">
      <c r="A767" s="1"/>
      <c r="B767" s="79"/>
      <c r="C767" s="145"/>
      <c r="D767" s="145"/>
      <c r="E767" s="1"/>
      <c r="F767" s="1"/>
      <c r="G767" s="1"/>
      <c r="H767" s="1"/>
      <c r="I767" s="1"/>
      <c r="J767" s="1"/>
      <c r="K767" s="1"/>
      <c r="L767" s="1"/>
      <c r="M767" s="1"/>
      <c r="N767" s="1"/>
      <c r="O767" s="1"/>
      <c r="P767" s="1"/>
      <c r="Q767" s="1"/>
      <c r="R767" s="1"/>
      <c r="S767" s="1"/>
      <c r="T767" s="1"/>
      <c r="U767" s="1"/>
      <c r="V767" s="1"/>
      <c r="W767" s="1"/>
      <c r="X767" s="1"/>
      <c r="Y767" s="1"/>
    </row>
    <row r="768" spans="1:25" ht="9.75" customHeight="1">
      <c r="A768" s="1"/>
      <c r="B768" s="79"/>
      <c r="C768" s="145"/>
      <c r="D768" s="145"/>
      <c r="E768" s="1"/>
      <c r="F768" s="1"/>
      <c r="G768" s="1"/>
      <c r="H768" s="1"/>
      <c r="I768" s="1"/>
      <c r="J768" s="1"/>
      <c r="K768" s="1"/>
      <c r="L768" s="1"/>
      <c r="M768" s="1"/>
      <c r="N768" s="1"/>
      <c r="O768" s="1"/>
      <c r="P768" s="1"/>
      <c r="Q768" s="1"/>
      <c r="R768" s="1"/>
      <c r="S768" s="1"/>
      <c r="T768" s="1"/>
      <c r="U768" s="1"/>
      <c r="V768" s="1"/>
      <c r="W768" s="1"/>
      <c r="X768" s="1"/>
      <c r="Y768" s="1"/>
    </row>
    <row r="769" spans="1:25" ht="9.75" customHeight="1">
      <c r="A769" s="1"/>
      <c r="B769" s="79"/>
      <c r="C769" s="145"/>
      <c r="D769" s="145"/>
      <c r="E769" s="1"/>
      <c r="F769" s="1"/>
      <c r="G769" s="1"/>
      <c r="H769" s="1"/>
      <c r="I769" s="1"/>
      <c r="J769" s="1"/>
      <c r="K769" s="1"/>
      <c r="L769" s="1"/>
      <c r="M769" s="1"/>
      <c r="N769" s="1"/>
      <c r="O769" s="1"/>
      <c r="P769" s="1"/>
      <c r="Q769" s="1"/>
      <c r="R769" s="1"/>
      <c r="S769" s="1"/>
      <c r="T769" s="1"/>
      <c r="U769" s="1"/>
      <c r="V769" s="1"/>
      <c r="W769" s="1"/>
      <c r="X769" s="1"/>
      <c r="Y769" s="1"/>
    </row>
    <row r="770" spans="1:25" ht="9.75" customHeight="1">
      <c r="A770" s="1"/>
      <c r="B770" s="79"/>
      <c r="C770" s="145"/>
      <c r="D770" s="145"/>
      <c r="E770" s="1"/>
      <c r="F770" s="1"/>
      <c r="G770" s="1"/>
      <c r="H770" s="1"/>
      <c r="I770" s="1"/>
      <c r="J770" s="1"/>
      <c r="K770" s="1"/>
      <c r="L770" s="1"/>
      <c r="M770" s="1"/>
      <c r="N770" s="1"/>
      <c r="O770" s="1"/>
      <c r="P770" s="1"/>
      <c r="Q770" s="1"/>
      <c r="R770" s="1"/>
      <c r="S770" s="1"/>
      <c r="T770" s="1"/>
      <c r="U770" s="1"/>
      <c r="V770" s="1"/>
      <c r="W770" s="1"/>
      <c r="X770" s="1"/>
      <c r="Y770" s="1"/>
    </row>
    <row r="771" spans="1:25" ht="9.75" customHeight="1">
      <c r="A771" s="1"/>
      <c r="B771" s="79"/>
      <c r="C771" s="145"/>
      <c r="D771" s="145"/>
      <c r="E771" s="1"/>
      <c r="F771" s="1"/>
      <c r="G771" s="1"/>
      <c r="H771" s="1"/>
      <c r="I771" s="1"/>
      <c r="J771" s="1"/>
      <c r="K771" s="1"/>
      <c r="L771" s="1"/>
      <c r="M771" s="1"/>
      <c r="N771" s="1"/>
      <c r="O771" s="1"/>
      <c r="P771" s="1"/>
      <c r="Q771" s="1"/>
      <c r="R771" s="1"/>
      <c r="S771" s="1"/>
      <c r="T771" s="1"/>
      <c r="U771" s="1"/>
      <c r="V771" s="1"/>
      <c r="W771" s="1"/>
      <c r="X771" s="1"/>
      <c r="Y771" s="1"/>
    </row>
    <row r="772" spans="1:25" ht="9.75" customHeight="1">
      <c r="A772" s="1"/>
      <c r="B772" s="79"/>
      <c r="C772" s="145"/>
      <c r="D772" s="145"/>
      <c r="E772" s="1"/>
      <c r="F772" s="1"/>
      <c r="G772" s="1"/>
      <c r="H772" s="1"/>
      <c r="I772" s="1"/>
      <c r="J772" s="1"/>
      <c r="K772" s="1"/>
      <c r="L772" s="1"/>
      <c r="M772" s="1"/>
      <c r="N772" s="1"/>
      <c r="O772" s="1"/>
      <c r="P772" s="1"/>
      <c r="Q772" s="1"/>
      <c r="R772" s="1"/>
      <c r="S772" s="1"/>
      <c r="T772" s="1"/>
      <c r="U772" s="1"/>
      <c r="V772" s="1"/>
      <c r="W772" s="1"/>
      <c r="X772" s="1"/>
      <c r="Y772" s="1"/>
    </row>
    <row r="773" spans="1:25" ht="9.75" customHeight="1">
      <c r="A773" s="1"/>
      <c r="B773" s="79"/>
      <c r="C773" s="145"/>
      <c r="D773" s="145"/>
      <c r="E773" s="1"/>
      <c r="F773" s="1"/>
      <c r="G773" s="1"/>
      <c r="H773" s="1"/>
      <c r="I773" s="1"/>
      <c r="J773" s="1"/>
      <c r="K773" s="1"/>
      <c r="L773" s="1"/>
      <c r="M773" s="1"/>
      <c r="N773" s="1"/>
      <c r="O773" s="1"/>
      <c r="P773" s="1"/>
      <c r="Q773" s="1"/>
      <c r="R773" s="1"/>
      <c r="S773" s="1"/>
      <c r="T773" s="1"/>
      <c r="U773" s="1"/>
      <c r="V773" s="1"/>
      <c r="W773" s="1"/>
      <c r="X773" s="1"/>
      <c r="Y773" s="1"/>
    </row>
    <row r="774" spans="1:25" ht="9.75" customHeight="1">
      <c r="A774" s="1"/>
      <c r="B774" s="79"/>
      <c r="C774" s="145"/>
      <c r="D774" s="145"/>
      <c r="E774" s="1"/>
      <c r="F774" s="1"/>
      <c r="G774" s="1"/>
      <c r="H774" s="1"/>
      <c r="I774" s="1"/>
      <c r="J774" s="1"/>
      <c r="K774" s="1"/>
      <c r="L774" s="1"/>
      <c r="M774" s="1"/>
      <c r="N774" s="1"/>
      <c r="O774" s="1"/>
      <c r="P774" s="1"/>
      <c r="Q774" s="1"/>
      <c r="R774" s="1"/>
      <c r="S774" s="1"/>
      <c r="T774" s="1"/>
      <c r="U774" s="1"/>
      <c r="V774" s="1"/>
      <c r="W774" s="1"/>
      <c r="X774" s="1"/>
      <c r="Y774" s="1"/>
    </row>
    <row r="775" spans="1:25" ht="9.75" customHeight="1">
      <c r="A775" s="1"/>
      <c r="B775" s="79"/>
      <c r="C775" s="145"/>
      <c r="D775" s="145"/>
      <c r="E775" s="1"/>
      <c r="F775" s="1"/>
      <c r="G775" s="1"/>
      <c r="H775" s="1"/>
      <c r="I775" s="1"/>
      <c r="J775" s="1"/>
      <c r="K775" s="1"/>
      <c r="L775" s="1"/>
      <c r="M775" s="1"/>
      <c r="N775" s="1"/>
      <c r="O775" s="1"/>
      <c r="P775" s="1"/>
      <c r="Q775" s="1"/>
      <c r="R775" s="1"/>
      <c r="S775" s="1"/>
      <c r="T775" s="1"/>
      <c r="U775" s="1"/>
      <c r="V775" s="1"/>
      <c r="W775" s="1"/>
      <c r="X775" s="1"/>
      <c r="Y775" s="1"/>
    </row>
    <row r="776" spans="1:25" ht="9.75" customHeight="1">
      <c r="A776" s="1"/>
      <c r="B776" s="79"/>
      <c r="C776" s="145"/>
      <c r="D776" s="145"/>
      <c r="E776" s="1"/>
      <c r="F776" s="1"/>
      <c r="G776" s="1"/>
      <c r="H776" s="1"/>
      <c r="I776" s="1"/>
      <c r="J776" s="1"/>
      <c r="K776" s="1"/>
      <c r="L776" s="1"/>
      <c r="M776" s="1"/>
      <c r="N776" s="1"/>
      <c r="O776" s="1"/>
      <c r="P776" s="1"/>
      <c r="Q776" s="1"/>
      <c r="R776" s="1"/>
      <c r="S776" s="1"/>
      <c r="T776" s="1"/>
      <c r="U776" s="1"/>
      <c r="V776" s="1"/>
      <c r="W776" s="1"/>
      <c r="X776" s="1"/>
      <c r="Y776" s="1"/>
    </row>
    <row r="777" spans="1:25" ht="9.75" customHeight="1">
      <c r="A777" s="1"/>
      <c r="B777" s="79"/>
      <c r="C777" s="145"/>
      <c r="D777" s="145"/>
      <c r="E777" s="1"/>
      <c r="F777" s="1"/>
      <c r="G777" s="1"/>
      <c r="H777" s="1"/>
      <c r="I777" s="1"/>
      <c r="J777" s="1"/>
      <c r="K777" s="1"/>
      <c r="L777" s="1"/>
      <c r="M777" s="1"/>
      <c r="N777" s="1"/>
      <c r="O777" s="1"/>
      <c r="P777" s="1"/>
      <c r="Q777" s="1"/>
      <c r="R777" s="1"/>
      <c r="S777" s="1"/>
      <c r="T777" s="1"/>
      <c r="U777" s="1"/>
      <c r="V777" s="1"/>
      <c r="W777" s="1"/>
      <c r="X777" s="1"/>
      <c r="Y777" s="1"/>
    </row>
    <row r="778" spans="1:25" ht="9.75" customHeight="1">
      <c r="A778" s="1"/>
      <c r="B778" s="79"/>
      <c r="C778" s="145"/>
      <c r="D778" s="145"/>
      <c r="E778" s="1"/>
      <c r="F778" s="1"/>
      <c r="G778" s="1"/>
      <c r="H778" s="1"/>
      <c r="I778" s="1"/>
      <c r="J778" s="1"/>
      <c r="K778" s="1"/>
      <c r="L778" s="1"/>
      <c r="M778" s="1"/>
      <c r="N778" s="1"/>
      <c r="O778" s="1"/>
      <c r="P778" s="1"/>
      <c r="Q778" s="1"/>
      <c r="R778" s="1"/>
      <c r="S778" s="1"/>
      <c r="T778" s="1"/>
      <c r="U778" s="1"/>
      <c r="V778" s="1"/>
      <c r="W778" s="1"/>
      <c r="X778" s="1"/>
      <c r="Y778" s="1"/>
    </row>
    <row r="779" spans="1:25" ht="9.75" customHeight="1">
      <c r="A779" s="1"/>
      <c r="B779" s="79"/>
      <c r="C779" s="145"/>
      <c r="D779" s="145"/>
      <c r="E779" s="1"/>
      <c r="F779" s="1"/>
      <c r="G779" s="1"/>
      <c r="H779" s="1"/>
      <c r="I779" s="1"/>
      <c r="J779" s="1"/>
      <c r="K779" s="1"/>
      <c r="L779" s="1"/>
      <c r="M779" s="1"/>
      <c r="N779" s="1"/>
      <c r="O779" s="1"/>
      <c r="P779" s="1"/>
      <c r="Q779" s="1"/>
      <c r="R779" s="1"/>
      <c r="S779" s="1"/>
      <c r="T779" s="1"/>
      <c r="U779" s="1"/>
      <c r="V779" s="1"/>
      <c r="W779" s="1"/>
      <c r="X779" s="1"/>
      <c r="Y779" s="1"/>
    </row>
    <row r="780" spans="1:25" ht="9.75" customHeight="1">
      <c r="A780" s="1"/>
      <c r="B780" s="79"/>
      <c r="C780" s="145"/>
      <c r="D780" s="145"/>
      <c r="E780" s="1"/>
      <c r="F780" s="1"/>
      <c r="G780" s="1"/>
      <c r="H780" s="1"/>
      <c r="I780" s="1"/>
      <c r="J780" s="1"/>
      <c r="K780" s="1"/>
      <c r="L780" s="1"/>
      <c r="M780" s="1"/>
      <c r="N780" s="1"/>
      <c r="O780" s="1"/>
      <c r="P780" s="1"/>
      <c r="Q780" s="1"/>
      <c r="R780" s="1"/>
      <c r="S780" s="1"/>
      <c r="T780" s="1"/>
      <c r="U780" s="1"/>
      <c r="V780" s="1"/>
      <c r="W780" s="1"/>
      <c r="X780" s="1"/>
      <c r="Y780" s="1"/>
    </row>
    <row r="781" spans="1:25" ht="9.75" customHeight="1">
      <c r="A781" s="1"/>
      <c r="B781" s="79"/>
      <c r="C781" s="145"/>
      <c r="D781" s="145"/>
      <c r="E781" s="1"/>
      <c r="F781" s="1"/>
      <c r="G781" s="1"/>
      <c r="H781" s="1"/>
      <c r="I781" s="1"/>
      <c r="J781" s="1"/>
      <c r="K781" s="1"/>
      <c r="L781" s="1"/>
      <c r="M781" s="1"/>
      <c r="N781" s="1"/>
      <c r="O781" s="1"/>
      <c r="P781" s="1"/>
      <c r="Q781" s="1"/>
      <c r="R781" s="1"/>
      <c r="S781" s="1"/>
      <c r="T781" s="1"/>
      <c r="U781" s="1"/>
      <c r="V781" s="1"/>
      <c r="W781" s="1"/>
      <c r="X781" s="1"/>
      <c r="Y781" s="1"/>
    </row>
    <row r="782" spans="1:25" ht="9.75" customHeight="1">
      <c r="A782" s="1"/>
      <c r="B782" s="79"/>
      <c r="C782" s="145"/>
      <c r="D782" s="145"/>
      <c r="E782" s="1"/>
      <c r="F782" s="1"/>
      <c r="G782" s="1"/>
      <c r="H782" s="1"/>
      <c r="I782" s="1"/>
      <c r="J782" s="1"/>
      <c r="K782" s="1"/>
      <c r="L782" s="1"/>
      <c r="M782" s="1"/>
      <c r="N782" s="1"/>
      <c r="O782" s="1"/>
      <c r="P782" s="1"/>
      <c r="Q782" s="1"/>
      <c r="R782" s="1"/>
      <c r="S782" s="1"/>
      <c r="T782" s="1"/>
      <c r="U782" s="1"/>
      <c r="V782" s="1"/>
      <c r="W782" s="1"/>
      <c r="X782" s="1"/>
      <c r="Y782" s="1"/>
    </row>
    <row r="783" spans="1:25" ht="9.75" customHeight="1">
      <c r="A783" s="1"/>
      <c r="B783" s="79"/>
      <c r="C783" s="145"/>
      <c r="D783" s="145"/>
      <c r="E783" s="1"/>
      <c r="F783" s="1"/>
      <c r="G783" s="1"/>
      <c r="H783" s="1"/>
      <c r="I783" s="1"/>
      <c r="J783" s="1"/>
      <c r="K783" s="1"/>
      <c r="L783" s="1"/>
      <c r="M783" s="1"/>
      <c r="N783" s="1"/>
      <c r="O783" s="1"/>
      <c r="P783" s="1"/>
      <c r="Q783" s="1"/>
      <c r="R783" s="1"/>
      <c r="S783" s="1"/>
      <c r="T783" s="1"/>
      <c r="U783" s="1"/>
      <c r="V783" s="1"/>
      <c r="W783" s="1"/>
      <c r="X783" s="1"/>
      <c r="Y783" s="1"/>
    </row>
    <row r="784" spans="1:25" ht="9.75" customHeight="1">
      <c r="A784" s="1"/>
      <c r="B784" s="79"/>
      <c r="C784" s="145"/>
      <c r="D784" s="145"/>
      <c r="E784" s="1"/>
      <c r="F784" s="1"/>
      <c r="G784" s="1"/>
      <c r="H784" s="1"/>
      <c r="I784" s="1"/>
      <c r="J784" s="1"/>
      <c r="K784" s="1"/>
      <c r="L784" s="1"/>
      <c r="M784" s="1"/>
      <c r="N784" s="1"/>
      <c r="O784" s="1"/>
      <c r="P784" s="1"/>
      <c r="Q784" s="1"/>
      <c r="R784" s="1"/>
      <c r="S784" s="1"/>
      <c r="T784" s="1"/>
      <c r="U784" s="1"/>
      <c r="V784" s="1"/>
      <c r="W784" s="1"/>
      <c r="X784" s="1"/>
      <c r="Y784" s="1"/>
    </row>
    <row r="785" spans="1:25" ht="9.75" customHeight="1">
      <c r="A785" s="1"/>
      <c r="B785" s="79"/>
      <c r="C785" s="145"/>
      <c r="D785" s="145"/>
      <c r="E785" s="1"/>
      <c r="F785" s="1"/>
      <c r="G785" s="1"/>
      <c r="H785" s="1"/>
      <c r="I785" s="1"/>
      <c r="J785" s="1"/>
      <c r="K785" s="1"/>
      <c r="L785" s="1"/>
      <c r="M785" s="1"/>
      <c r="N785" s="1"/>
      <c r="O785" s="1"/>
      <c r="P785" s="1"/>
      <c r="Q785" s="1"/>
      <c r="R785" s="1"/>
      <c r="S785" s="1"/>
      <c r="T785" s="1"/>
      <c r="U785" s="1"/>
      <c r="V785" s="1"/>
      <c r="W785" s="1"/>
      <c r="X785" s="1"/>
      <c r="Y785" s="1"/>
    </row>
    <row r="786" spans="1:25" ht="9.75" customHeight="1">
      <c r="A786" s="1"/>
      <c r="B786" s="79"/>
      <c r="C786" s="145"/>
      <c r="D786" s="145"/>
      <c r="E786" s="1"/>
      <c r="F786" s="1"/>
      <c r="G786" s="1"/>
      <c r="H786" s="1"/>
      <c r="I786" s="1"/>
      <c r="J786" s="1"/>
      <c r="K786" s="1"/>
      <c r="L786" s="1"/>
      <c r="M786" s="1"/>
      <c r="N786" s="1"/>
      <c r="O786" s="1"/>
      <c r="P786" s="1"/>
      <c r="Q786" s="1"/>
      <c r="R786" s="1"/>
      <c r="S786" s="1"/>
      <c r="T786" s="1"/>
      <c r="U786" s="1"/>
      <c r="V786" s="1"/>
      <c r="W786" s="1"/>
      <c r="X786" s="1"/>
      <c r="Y786" s="1"/>
    </row>
    <row r="787" spans="1:25" ht="9.75" customHeight="1">
      <c r="A787" s="1"/>
      <c r="B787" s="79"/>
      <c r="C787" s="145"/>
      <c r="D787" s="145"/>
      <c r="E787" s="1"/>
      <c r="F787" s="1"/>
      <c r="G787" s="1"/>
      <c r="H787" s="1"/>
      <c r="I787" s="1"/>
      <c r="J787" s="1"/>
      <c r="K787" s="1"/>
      <c r="L787" s="1"/>
      <c r="M787" s="1"/>
      <c r="N787" s="1"/>
      <c r="O787" s="1"/>
      <c r="P787" s="1"/>
      <c r="Q787" s="1"/>
      <c r="R787" s="1"/>
      <c r="S787" s="1"/>
      <c r="T787" s="1"/>
      <c r="U787" s="1"/>
      <c r="V787" s="1"/>
      <c r="W787" s="1"/>
      <c r="X787" s="1"/>
      <c r="Y787" s="1"/>
    </row>
    <row r="788" spans="1:25" ht="9.75" customHeight="1">
      <c r="A788" s="1"/>
      <c r="B788" s="79"/>
      <c r="C788" s="145"/>
      <c r="D788" s="145"/>
      <c r="E788" s="1"/>
      <c r="F788" s="1"/>
      <c r="G788" s="1"/>
      <c r="H788" s="1"/>
      <c r="I788" s="1"/>
      <c r="J788" s="1"/>
      <c r="K788" s="1"/>
      <c r="L788" s="1"/>
      <c r="M788" s="1"/>
      <c r="N788" s="1"/>
      <c r="O788" s="1"/>
      <c r="P788" s="1"/>
      <c r="Q788" s="1"/>
      <c r="R788" s="1"/>
      <c r="S788" s="1"/>
      <c r="T788" s="1"/>
      <c r="U788" s="1"/>
      <c r="V788" s="1"/>
      <c r="W788" s="1"/>
      <c r="X788" s="1"/>
      <c r="Y788" s="1"/>
    </row>
    <row r="789" spans="1:25" ht="9.75" customHeight="1">
      <c r="A789" s="1"/>
      <c r="B789" s="79"/>
      <c r="C789" s="145"/>
      <c r="D789" s="145"/>
      <c r="E789" s="1"/>
      <c r="F789" s="1"/>
      <c r="G789" s="1"/>
      <c r="H789" s="1"/>
      <c r="I789" s="1"/>
      <c r="J789" s="1"/>
      <c r="K789" s="1"/>
      <c r="L789" s="1"/>
      <c r="M789" s="1"/>
      <c r="N789" s="1"/>
      <c r="O789" s="1"/>
      <c r="P789" s="1"/>
      <c r="Q789" s="1"/>
      <c r="R789" s="1"/>
      <c r="S789" s="1"/>
      <c r="T789" s="1"/>
      <c r="U789" s="1"/>
      <c r="V789" s="1"/>
      <c r="W789" s="1"/>
      <c r="X789" s="1"/>
      <c r="Y789" s="1"/>
    </row>
    <row r="790" spans="1:25" ht="9.75" customHeight="1">
      <c r="A790" s="1"/>
      <c r="B790" s="79"/>
      <c r="C790" s="145"/>
      <c r="D790" s="145"/>
      <c r="E790" s="1"/>
      <c r="F790" s="1"/>
      <c r="G790" s="1"/>
      <c r="H790" s="1"/>
      <c r="I790" s="1"/>
      <c r="J790" s="1"/>
      <c r="K790" s="1"/>
      <c r="L790" s="1"/>
      <c r="M790" s="1"/>
      <c r="N790" s="1"/>
      <c r="O790" s="1"/>
      <c r="P790" s="1"/>
      <c r="Q790" s="1"/>
      <c r="R790" s="1"/>
      <c r="S790" s="1"/>
      <c r="T790" s="1"/>
      <c r="U790" s="1"/>
      <c r="V790" s="1"/>
      <c r="W790" s="1"/>
      <c r="X790" s="1"/>
      <c r="Y790" s="1"/>
    </row>
    <row r="791" spans="1:25" ht="9.75" customHeight="1">
      <c r="A791" s="1"/>
      <c r="B791" s="79"/>
      <c r="C791" s="145"/>
      <c r="D791" s="145"/>
      <c r="E791" s="1"/>
      <c r="F791" s="1"/>
      <c r="G791" s="1"/>
      <c r="H791" s="1"/>
      <c r="I791" s="1"/>
      <c r="J791" s="1"/>
      <c r="K791" s="1"/>
      <c r="L791" s="1"/>
      <c r="M791" s="1"/>
      <c r="N791" s="1"/>
      <c r="O791" s="1"/>
      <c r="P791" s="1"/>
      <c r="Q791" s="1"/>
      <c r="R791" s="1"/>
      <c r="S791" s="1"/>
      <c r="T791" s="1"/>
      <c r="U791" s="1"/>
      <c r="V791" s="1"/>
      <c r="W791" s="1"/>
      <c r="X791" s="1"/>
      <c r="Y791" s="1"/>
    </row>
    <row r="792" spans="1:25" ht="9.75" customHeight="1">
      <c r="A792" s="1"/>
      <c r="B792" s="79"/>
      <c r="C792" s="145"/>
      <c r="D792" s="145"/>
      <c r="E792" s="1"/>
      <c r="F792" s="1"/>
      <c r="G792" s="1"/>
      <c r="H792" s="1"/>
      <c r="I792" s="1"/>
      <c r="J792" s="1"/>
      <c r="K792" s="1"/>
      <c r="L792" s="1"/>
      <c r="M792" s="1"/>
      <c r="N792" s="1"/>
      <c r="O792" s="1"/>
      <c r="P792" s="1"/>
      <c r="Q792" s="1"/>
      <c r="R792" s="1"/>
      <c r="S792" s="1"/>
      <c r="T792" s="1"/>
      <c r="U792" s="1"/>
      <c r="V792" s="1"/>
      <c r="W792" s="1"/>
      <c r="X792" s="1"/>
      <c r="Y792" s="1"/>
    </row>
    <row r="793" spans="1:25" ht="9.75" customHeight="1">
      <c r="A793" s="1"/>
      <c r="B793" s="79"/>
      <c r="C793" s="145"/>
      <c r="D793" s="145"/>
      <c r="E793" s="1"/>
      <c r="F793" s="1"/>
      <c r="G793" s="1"/>
      <c r="H793" s="1"/>
      <c r="I793" s="1"/>
      <c r="J793" s="1"/>
      <c r="K793" s="1"/>
      <c r="L793" s="1"/>
      <c r="M793" s="1"/>
      <c r="N793" s="1"/>
      <c r="O793" s="1"/>
      <c r="P793" s="1"/>
      <c r="Q793" s="1"/>
      <c r="R793" s="1"/>
      <c r="S793" s="1"/>
      <c r="T793" s="1"/>
      <c r="U793" s="1"/>
      <c r="V793" s="1"/>
      <c r="W793" s="1"/>
      <c r="X793" s="1"/>
      <c r="Y793" s="1"/>
    </row>
    <row r="794" spans="1:25" ht="9.75" customHeight="1">
      <c r="A794" s="1"/>
      <c r="B794" s="79"/>
      <c r="C794" s="145"/>
      <c r="D794" s="145"/>
      <c r="E794" s="1"/>
      <c r="F794" s="1"/>
      <c r="G794" s="1"/>
      <c r="H794" s="1"/>
      <c r="I794" s="1"/>
      <c r="J794" s="1"/>
      <c r="K794" s="1"/>
      <c r="L794" s="1"/>
      <c r="M794" s="1"/>
      <c r="N794" s="1"/>
      <c r="O794" s="1"/>
      <c r="P794" s="1"/>
      <c r="Q794" s="1"/>
      <c r="R794" s="1"/>
      <c r="S794" s="1"/>
      <c r="T794" s="1"/>
      <c r="U794" s="1"/>
      <c r="V794" s="1"/>
      <c r="W794" s="1"/>
      <c r="X794" s="1"/>
      <c r="Y794" s="1"/>
    </row>
    <row r="795" spans="1:25" ht="9.75" customHeight="1">
      <c r="A795" s="1"/>
      <c r="B795" s="79"/>
      <c r="C795" s="145"/>
      <c r="D795" s="145"/>
      <c r="E795" s="1"/>
      <c r="F795" s="1"/>
      <c r="G795" s="1"/>
      <c r="H795" s="1"/>
      <c r="I795" s="1"/>
      <c r="J795" s="1"/>
      <c r="K795" s="1"/>
      <c r="L795" s="1"/>
      <c r="M795" s="1"/>
      <c r="N795" s="1"/>
      <c r="O795" s="1"/>
      <c r="P795" s="1"/>
      <c r="Q795" s="1"/>
      <c r="R795" s="1"/>
      <c r="S795" s="1"/>
      <c r="T795" s="1"/>
      <c r="U795" s="1"/>
      <c r="V795" s="1"/>
      <c r="W795" s="1"/>
      <c r="X795" s="1"/>
      <c r="Y795" s="1"/>
    </row>
    <row r="796" spans="1:25" ht="9.75" customHeight="1">
      <c r="A796" s="1"/>
      <c r="B796" s="79"/>
      <c r="C796" s="145"/>
      <c r="D796" s="145"/>
      <c r="E796" s="1"/>
      <c r="F796" s="1"/>
      <c r="G796" s="1"/>
      <c r="H796" s="1"/>
      <c r="I796" s="1"/>
      <c r="J796" s="1"/>
      <c r="K796" s="1"/>
      <c r="L796" s="1"/>
      <c r="M796" s="1"/>
      <c r="N796" s="1"/>
      <c r="O796" s="1"/>
      <c r="P796" s="1"/>
      <c r="Q796" s="1"/>
      <c r="R796" s="1"/>
      <c r="S796" s="1"/>
      <c r="T796" s="1"/>
      <c r="U796" s="1"/>
      <c r="V796" s="1"/>
      <c r="W796" s="1"/>
      <c r="X796" s="1"/>
      <c r="Y796" s="1"/>
    </row>
    <row r="797" spans="1:25" ht="9.75" customHeight="1">
      <c r="A797" s="1"/>
      <c r="B797" s="79"/>
      <c r="C797" s="145"/>
      <c r="D797" s="145"/>
      <c r="E797" s="1"/>
      <c r="F797" s="1"/>
      <c r="G797" s="1"/>
      <c r="H797" s="1"/>
      <c r="I797" s="1"/>
      <c r="J797" s="1"/>
      <c r="K797" s="1"/>
      <c r="L797" s="1"/>
      <c r="M797" s="1"/>
      <c r="N797" s="1"/>
      <c r="O797" s="1"/>
      <c r="P797" s="1"/>
      <c r="Q797" s="1"/>
      <c r="R797" s="1"/>
      <c r="S797" s="1"/>
      <c r="T797" s="1"/>
      <c r="U797" s="1"/>
      <c r="V797" s="1"/>
      <c r="W797" s="1"/>
      <c r="X797" s="1"/>
      <c r="Y797" s="1"/>
    </row>
    <row r="798" spans="1:25" ht="9.75" customHeight="1">
      <c r="A798" s="1"/>
      <c r="B798" s="79"/>
      <c r="C798" s="145"/>
      <c r="D798" s="145"/>
      <c r="E798" s="1"/>
      <c r="F798" s="1"/>
      <c r="G798" s="1"/>
      <c r="H798" s="1"/>
      <c r="I798" s="1"/>
      <c r="J798" s="1"/>
      <c r="K798" s="1"/>
      <c r="L798" s="1"/>
      <c r="M798" s="1"/>
      <c r="N798" s="1"/>
      <c r="O798" s="1"/>
      <c r="P798" s="1"/>
      <c r="Q798" s="1"/>
      <c r="R798" s="1"/>
      <c r="S798" s="1"/>
      <c r="T798" s="1"/>
      <c r="U798" s="1"/>
      <c r="V798" s="1"/>
      <c r="W798" s="1"/>
      <c r="X798" s="1"/>
      <c r="Y798" s="1"/>
    </row>
    <row r="799" spans="1:25" ht="9.75" customHeight="1">
      <c r="A799" s="1"/>
      <c r="B799" s="79"/>
      <c r="C799" s="145"/>
      <c r="D799" s="145"/>
      <c r="E799" s="1"/>
      <c r="F799" s="1"/>
      <c r="G799" s="1"/>
      <c r="H799" s="1"/>
      <c r="I799" s="1"/>
      <c r="J799" s="1"/>
      <c r="K799" s="1"/>
      <c r="L799" s="1"/>
      <c r="M799" s="1"/>
      <c r="N799" s="1"/>
      <c r="O799" s="1"/>
      <c r="P799" s="1"/>
      <c r="Q799" s="1"/>
      <c r="R799" s="1"/>
      <c r="S799" s="1"/>
      <c r="T799" s="1"/>
      <c r="U799" s="1"/>
      <c r="V799" s="1"/>
      <c r="W799" s="1"/>
      <c r="X799" s="1"/>
      <c r="Y799" s="1"/>
    </row>
    <row r="800" spans="1:25" ht="9.75" customHeight="1">
      <c r="A800" s="1"/>
      <c r="B800" s="79"/>
      <c r="C800" s="145"/>
      <c r="D800" s="145"/>
      <c r="E800" s="1"/>
      <c r="F800" s="1"/>
      <c r="G800" s="1"/>
      <c r="H800" s="1"/>
      <c r="I800" s="1"/>
      <c r="J800" s="1"/>
      <c r="K800" s="1"/>
      <c r="L800" s="1"/>
      <c r="M800" s="1"/>
      <c r="N800" s="1"/>
      <c r="O800" s="1"/>
      <c r="P800" s="1"/>
      <c r="Q800" s="1"/>
      <c r="R800" s="1"/>
      <c r="S800" s="1"/>
      <c r="T800" s="1"/>
      <c r="U800" s="1"/>
      <c r="V800" s="1"/>
      <c r="W800" s="1"/>
      <c r="X800" s="1"/>
      <c r="Y800" s="1"/>
    </row>
    <row r="801" spans="1:25" ht="9.75" customHeight="1">
      <c r="A801" s="1"/>
      <c r="B801" s="79"/>
      <c r="C801" s="145"/>
      <c r="D801" s="145"/>
      <c r="E801" s="1"/>
      <c r="F801" s="1"/>
      <c r="G801" s="1"/>
      <c r="H801" s="1"/>
      <c r="I801" s="1"/>
      <c r="J801" s="1"/>
      <c r="K801" s="1"/>
      <c r="L801" s="1"/>
      <c r="M801" s="1"/>
      <c r="N801" s="1"/>
      <c r="O801" s="1"/>
      <c r="P801" s="1"/>
      <c r="Q801" s="1"/>
      <c r="R801" s="1"/>
      <c r="S801" s="1"/>
      <c r="T801" s="1"/>
      <c r="U801" s="1"/>
      <c r="V801" s="1"/>
      <c r="W801" s="1"/>
      <c r="X801" s="1"/>
      <c r="Y801" s="1"/>
    </row>
    <row r="802" spans="1:25" ht="9.75" customHeight="1">
      <c r="A802" s="1"/>
      <c r="B802" s="79"/>
      <c r="C802" s="145"/>
      <c r="D802" s="145"/>
      <c r="E802" s="1"/>
      <c r="F802" s="1"/>
      <c r="G802" s="1"/>
      <c r="H802" s="1"/>
      <c r="I802" s="1"/>
      <c r="J802" s="1"/>
      <c r="K802" s="1"/>
      <c r="L802" s="1"/>
      <c r="M802" s="1"/>
      <c r="N802" s="1"/>
      <c r="O802" s="1"/>
      <c r="P802" s="1"/>
      <c r="Q802" s="1"/>
      <c r="R802" s="1"/>
      <c r="S802" s="1"/>
      <c r="T802" s="1"/>
      <c r="U802" s="1"/>
      <c r="V802" s="1"/>
      <c r="W802" s="1"/>
      <c r="X802" s="1"/>
      <c r="Y802" s="1"/>
    </row>
    <row r="803" spans="1:25" ht="9.75" customHeight="1">
      <c r="A803" s="1"/>
      <c r="B803" s="79"/>
      <c r="C803" s="145"/>
      <c r="D803" s="145"/>
      <c r="E803" s="1"/>
      <c r="F803" s="1"/>
      <c r="G803" s="1"/>
      <c r="H803" s="1"/>
      <c r="I803" s="1"/>
      <c r="J803" s="1"/>
      <c r="K803" s="1"/>
      <c r="L803" s="1"/>
      <c r="M803" s="1"/>
      <c r="N803" s="1"/>
      <c r="O803" s="1"/>
      <c r="P803" s="1"/>
      <c r="Q803" s="1"/>
      <c r="R803" s="1"/>
      <c r="S803" s="1"/>
      <c r="T803" s="1"/>
      <c r="U803" s="1"/>
      <c r="V803" s="1"/>
      <c r="W803" s="1"/>
      <c r="X803" s="1"/>
      <c r="Y803" s="1"/>
    </row>
    <row r="804" spans="1:25" ht="9.75" customHeight="1">
      <c r="A804" s="1"/>
      <c r="B804" s="79"/>
      <c r="C804" s="145"/>
      <c r="D804" s="145"/>
      <c r="E804" s="1"/>
      <c r="F804" s="1"/>
      <c r="G804" s="1"/>
      <c r="H804" s="1"/>
      <c r="I804" s="1"/>
      <c r="J804" s="1"/>
      <c r="K804" s="1"/>
      <c r="L804" s="1"/>
      <c r="M804" s="1"/>
      <c r="N804" s="1"/>
      <c r="O804" s="1"/>
      <c r="P804" s="1"/>
      <c r="Q804" s="1"/>
      <c r="R804" s="1"/>
      <c r="S804" s="1"/>
      <c r="T804" s="1"/>
      <c r="U804" s="1"/>
      <c r="V804" s="1"/>
      <c r="W804" s="1"/>
      <c r="X804" s="1"/>
      <c r="Y804" s="1"/>
    </row>
    <row r="805" spans="1:25" ht="9.75" customHeight="1">
      <c r="A805" s="1"/>
      <c r="B805" s="79"/>
      <c r="C805" s="145"/>
      <c r="D805" s="145"/>
      <c r="E805" s="1"/>
      <c r="F805" s="1"/>
      <c r="G805" s="1"/>
      <c r="H805" s="1"/>
      <c r="I805" s="1"/>
      <c r="J805" s="1"/>
      <c r="K805" s="1"/>
      <c r="L805" s="1"/>
      <c r="M805" s="1"/>
      <c r="N805" s="1"/>
      <c r="O805" s="1"/>
      <c r="P805" s="1"/>
      <c r="Q805" s="1"/>
      <c r="R805" s="1"/>
      <c r="S805" s="1"/>
      <c r="T805" s="1"/>
      <c r="U805" s="1"/>
      <c r="V805" s="1"/>
      <c r="W805" s="1"/>
      <c r="X805" s="1"/>
      <c r="Y805" s="1"/>
    </row>
    <row r="806" spans="1:25" ht="9.75" customHeight="1">
      <c r="A806" s="1"/>
      <c r="B806" s="79"/>
      <c r="C806" s="145"/>
      <c r="D806" s="145"/>
      <c r="E806" s="1"/>
      <c r="F806" s="1"/>
      <c r="G806" s="1"/>
      <c r="H806" s="1"/>
      <c r="I806" s="1"/>
      <c r="J806" s="1"/>
      <c r="K806" s="1"/>
      <c r="L806" s="1"/>
      <c r="M806" s="1"/>
      <c r="N806" s="1"/>
      <c r="O806" s="1"/>
      <c r="P806" s="1"/>
      <c r="Q806" s="1"/>
      <c r="R806" s="1"/>
      <c r="S806" s="1"/>
      <c r="T806" s="1"/>
      <c r="U806" s="1"/>
      <c r="V806" s="1"/>
      <c r="W806" s="1"/>
      <c r="X806" s="1"/>
      <c r="Y806" s="1"/>
    </row>
    <row r="807" spans="1:25" ht="9.75" customHeight="1">
      <c r="A807" s="1"/>
      <c r="B807" s="79"/>
      <c r="C807" s="145"/>
      <c r="D807" s="145"/>
      <c r="E807" s="1"/>
      <c r="F807" s="1"/>
      <c r="G807" s="1"/>
      <c r="H807" s="1"/>
      <c r="I807" s="1"/>
      <c r="J807" s="1"/>
      <c r="K807" s="1"/>
      <c r="L807" s="1"/>
      <c r="M807" s="1"/>
      <c r="N807" s="1"/>
      <c r="O807" s="1"/>
      <c r="P807" s="1"/>
      <c r="Q807" s="1"/>
      <c r="R807" s="1"/>
      <c r="S807" s="1"/>
      <c r="T807" s="1"/>
      <c r="U807" s="1"/>
      <c r="V807" s="1"/>
      <c r="W807" s="1"/>
      <c r="X807" s="1"/>
      <c r="Y807" s="1"/>
    </row>
    <row r="808" spans="1:25" ht="9.75" customHeight="1">
      <c r="A808" s="1"/>
      <c r="B808" s="79"/>
      <c r="C808" s="145"/>
      <c r="D808" s="145"/>
      <c r="E808" s="1"/>
      <c r="F808" s="1"/>
      <c r="G808" s="1"/>
      <c r="H808" s="1"/>
      <c r="I808" s="1"/>
      <c r="J808" s="1"/>
      <c r="K808" s="1"/>
      <c r="L808" s="1"/>
      <c r="M808" s="1"/>
      <c r="N808" s="1"/>
      <c r="O808" s="1"/>
      <c r="P808" s="1"/>
      <c r="Q808" s="1"/>
      <c r="R808" s="1"/>
      <c r="S808" s="1"/>
      <c r="T808" s="1"/>
      <c r="U808" s="1"/>
      <c r="V808" s="1"/>
      <c r="W808" s="1"/>
      <c r="X808" s="1"/>
      <c r="Y808" s="1"/>
    </row>
    <row r="809" spans="1:25" ht="9.75" customHeight="1">
      <c r="A809" s="1"/>
      <c r="B809" s="79"/>
      <c r="C809" s="145"/>
      <c r="D809" s="145"/>
      <c r="E809" s="1"/>
      <c r="F809" s="1"/>
      <c r="G809" s="1"/>
      <c r="H809" s="1"/>
      <c r="I809" s="1"/>
      <c r="J809" s="1"/>
      <c r="K809" s="1"/>
      <c r="L809" s="1"/>
      <c r="M809" s="1"/>
      <c r="N809" s="1"/>
      <c r="O809" s="1"/>
      <c r="P809" s="1"/>
      <c r="Q809" s="1"/>
      <c r="R809" s="1"/>
      <c r="S809" s="1"/>
      <c r="T809" s="1"/>
      <c r="U809" s="1"/>
      <c r="V809" s="1"/>
      <c r="W809" s="1"/>
      <c r="X809" s="1"/>
      <c r="Y809" s="1"/>
    </row>
    <row r="810" spans="1:25" ht="9.75" customHeight="1">
      <c r="A810" s="1"/>
      <c r="B810" s="79"/>
      <c r="C810" s="145"/>
      <c r="D810" s="145"/>
      <c r="E810" s="1"/>
      <c r="F810" s="1"/>
      <c r="G810" s="1"/>
      <c r="H810" s="1"/>
      <c r="I810" s="1"/>
      <c r="J810" s="1"/>
      <c r="K810" s="1"/>
      <c r="L810" s="1"/>
      <c r="M810" s="1"/>
      <c r="N810" s="1"/>
      <c r="O810" s="1"/>
      <c r="P810" s="1"/>
      <c r="Q810" s="1"/>
      <c r="R810" s="1"/>
      <c r="S810" s="1"/>
      <c r="T810" s="1"/>
      <c r="U810" s="1"/>
      <c r="V810" s="1"/>
      <c r="W810" s="1"/>
      <c r="X810" s="1"/>
      <c r="Y810" s="1"/>
    </row>
    <row r="811" spans="1:25" ht="9.75" customHeight="1">
      <c r="A811" s="1"/>
      <c r="B811" s="79"/>
      <c r="C811" s="145"/>
      <c r="D811" s="145"/>
      <c r="E811" s="1"/>
      <c r="F811" s="1"/>
      <c r="G811" s="1"/>
      <c r="H811" s="1"/>
      <c r="I811" s="1"/>
      <c r="J811" s="1"/>
      <c r="K811" s="1"/>
      <c r="L811" s="1"/>
      <c r="M811" s="1"/>
      <c r="N811" s="1"/>
      <c r="O811" s="1"/>
      <c r="P811" s="1"/>
      <c r="Q811" s="1"/>
      <c r="R811" s="1"/>
      <c r="S811" s="1"/>
      <c r="T811" s="1"/>
      <c r="U811" s="1"/>
      <c r="V811" s="1"/>
      <c r="W811" s="1"/>
      <c r="X811" s="1"/>
      <c r="Y811" s="1"/>
    </row>
    <row r="812" spans="1:25" ht="9.75" customHeight="1">
      <c r="A812" s="1"/>
      <c r="B812" s="79"/>
      <c r="C812" s="145"/>
      <c r="D812" s="145"/>
      <c r="E812" s="1"/>
      <c r="F812" s="1"/>
      <c r="G812" s="1"/>
      <c r="H812" s="1"/>
      <c r="I812" s="1"/>
      <c r="J812" s="1"/>
      <c r="K812" s="1"/>
      <c r="L812" s="1"/>
      <c r="M812" s="1"/>
      <c r="N812" s="1"/>
      <c r="O812" s="1"/>
      <c r="P812" s="1"/>
      <c r="Q812" s="1"/>
      <c r="R812" s="1"/>
      <c r="S812" s="1"/>
      <c r="T812" s="1"/>
      <c r="U812" s="1"/>
      <c r="V812" s="1"/>
      <c r="W812" s="1"/>
      <c r="X812" s="1"/>
      <c r="Y812" s="1"/>
    </row>
    <row r="813" spans="1:25" ht="9.75" customHeight="1">
      <c r="A813" s="1"/>
      <c r="B813" s="79"/>
      <c r="C813" s="145"/>
      <c r="D813" s="145"/>
      <c r="E813" s="1"/>
      <c r="F813" s="1"/>
      <c r="G813" s="1"/>
      <c r="H813" s="1"/>
      <c r="I813" s="1"/>
      <c r="J813" s="1"/>
      <c r="K813" s="1"/>
      <c r="L813" s="1"/>
      <c r="M813" s="1"/>
      <c r="N813" s="1"/>
      <c r="O813" s="1"/>
      <c r="P813" s="1"/>
      <c r="Q813" s="1"/>
      <c r="R813" s="1"/>
      <c r="S813" s="1"/>
      <c r="T813" s="1"/>
      <c r="U813" s="1"/>
      <c r="V813" s="1"/>
      <c r="W813" s="1"/>
      <c r="X813" s="1"/>
      <c r="Y813" s="1"/>
    </row>
    <row r="814" spans="1:25" ht="9.75" customHeight="1">
      <c r="A814" s="1"/>
      <c r="B814" s="79"/>
      <c r="C814" s="145"/>
      <c r="D814" s="145"/>
      <c r="E814" s="1"/>
      <c r="F814" s="1"/>
      <c r="G814" s="1"/>
      <c r="H814" s="1"/>
      <c r="I814" s="1"/>
      <c r="J814" s="1"/>
      <c r="K814" s="1"/>
      <c r="L814" s="1"/>
      <c r="M814" s="1"/>
      <c r="N814" s="1"/>
      <c r="O814" s="1"/>
      <c r="P814" s="1"/>
      <c r="Q814" s="1"/>
      <c r="R814" s="1"/>
      <c r="S814" s="1"/>
      <c r="T814" s="1"/>
      <c r="U814" s="1"/>
      <c r="V814" s="1"/>
      <c r="W814" s="1"/>
      <c r="X814" s="1"/>
      <c r="Y814" s="1"/>
    </row>
    <row r="815" spans="1:25" ht="9.75" customHeight="1">
      <c r="A815" s="1"/>
      <c r="B815" s="79"/>
      <c r="C815" s="145"/>
      <c r="D815" s="145"/>
      <c r="E815" s="1"/>
      <c r="F815" s="1"/>
      <c r="G815" s="1"/>
      <c r="H815" s="1"/>
      <c r="I815" s="1"/>
      <c r="J815" s="1"/>
      <c r="K815" s="1"/>
      <c r="L815" s="1"/>
      <c r="M815" s="1"/>
      <c r="N815" s="1"/>
      <c r="O815" s="1"/>
      <c r="P815" s="1"/>
      <c r="Q815" s="1"/>
      <c r="R815" s="1"/>
      <c r="S815" s="1"/>
      <c r="T815" s="1"/>
      <c r="U815" s="1"/>
      <c r="V815" s="1"/>
      <c r="W815" s="1"/>
      <c r="X815" s="1"/>
      <c r="Y815" s="1"/>
    </row>
    <row r="816" spans="1:25" ht="9.75" customHeight="1">
      <c r="A816" s="1"/>
      <c r="B816" s="79"/>
      <c r="C816" s="145"/>
      <c r="D816" s="145"/>
      <c r="E816" s="1"/>
      <c r="F816" s="1"/>
      <c r="G816" s="1"/>
      <c r="H816" s="1"/>
      <c r="I816" s="1"/>
      <c r="J816" s="1"/>
      <c r="K816" s="1"/>
      <c r="L816" s="1"/>
      <c r="M816" s="1"/>
      <c r="N816" s="1"/>
      <c r="O816" s="1"/>
      <c r="P816" s="1"/>
      <c r="Q816" s="1"/>
      <c r="R816" s="1"/>
      <c r="S816" s="1"/>
      <c r="T816" s="1"/>
      <c r="U816" s="1"/>
      <c r="V816" s="1"/>
      <c r="W816" s="1"/>
      <c r="X816" s="1"/>
      <c r="Y816" s="1"/>
    </row>
    <row r="817" spans="1:25" ht="9.75" customHeight="1">
      <c r="A817" s="1"/>
      <c r="B817" s="79"/>
      <c r="C817" s="145"/>
      <c r="D817" s="145"/>
      <c r="E817" s="1"/>
      <c r="F817" s="1"/>
      <c r="G817" s="1"/>
      <c r="H817" s="1"/>
      <c r="I817" s="1"/>
      <c r="J817" s="1"/>
      <c r="K817" s="1"/>
      <c r="L817" s="1"/>
      <c r="M817" s="1"/>
      <c r="N817" s="1"/>
      <c r="O817" s="1"/>
      <c r="P817" s="1"/>
      <c r="Q817" s="1"/>
      <c r="R817" s="1"/>
      <c r="S817" s="1"/>
      <c r="T817" s="1"/>
      <c r="U817" s="1"/>
      <c r="V817" s="1"/>
      <c r="W817" s="1"/>
      <c r="X817" s="1"/>
      <c r="Y817" s="1"/>
    </row>
    <row r="818" spans="1:25" ht="9.75" customHeight="1">
      <c r="A818" s="1"/>
      <c r="B818" s="79"/>
      <c r="C818" s="145"/>
      <c r="D818" s="145"/>
      <c r="E818" s="1"/>
      <c r="F818" s="1"/>
      <c r="G818" s="1"/>
      <c r="H818" s="1"/>
      <c r="I818" s="1"/>
      <c r="J818" s="1"/>
      <c r="K818" s="1"/>
      <c r="L818" s="1"/>
      <c r="M818" s="1"/>
      <c r="N818" s="1"/>
      <c r="O818" s="1"/>
      <c r="P818" s="1"/>
      <c r="Q818" s="1"/>
      <c r="R818" s="1"/>
      <c r="S818" s="1"/>
      <c r="T818" s="1"/>
      <c r="U818" s="1"/>
      <c r="V818" s="1"/>
      <c r="W818" s="1"/>
      <c r="X818" s="1"/>
      <c r="Y818" s="1"/>
    </row>
    <row r="819" spans="1:25" ht="9.75" customHeight="1">
      <c r="A819" s="1"/>
      <c r="B819" s="79"/>
      <c r="C819" s="145"/>
      <c r="D819" s="145"/>
      <c r="E819" s="1"/>
      <c r="F819" s="1"/>
      <c r="G819" s="1"/>
      <c r="H819" s="1"/>
      <c r="I819" s="1"/>
      <c r="J819" s="1"/>
      <c r="K819" s="1"/>
      <c r="L819" s="1"/>
      <c r="M819" s="1"/>
      <c r="N819" s="1"/>
      <c r="O819" s="1"/>
      <c r="P819" s="1"/>
      <c r="Q819" s="1"/>
      <c r="R819" s="1"/>
      <c r="S819" s="1"/>
      <c r="T819" s="1"/>
      <c r="U819" s="1"/>
      <c r="V819" s="1"/>
      <c r="W819" s="1"/>
      <c r="X819" s="1"/>
      <c r="Y819" s="1"/>
    </row>
    <row r="820" spans="1:25" ht="9.75" customHeight="1">
      <c r="A820" s="1"/>
      <c r="B820" s="79"/>
      <c r="C820" s="145"/>
      <c r="D820" s="145"/>
      <c r="E820" s="1"/>
      <c r="F820" s="1"/>
      <c r="G820" s="1"/>
      <c r="H820" s="1"/>
      <c r="I820" s="1"/>
      <c r="J820" s="1"/>
      <c r="K820" s="1"/>
      <c r="L820" s="1"/>
      <c r="M820" s="1"/>
      <c r="N820" s="1"/>
      <c r="O820" s="1"/>
      <c r="P820" s="1"/>
      <c r="Q820" s="1"/>
      <c r="R820" s="1"/>
      <c r="S820" s="1"/>
      <c r="T820" s="1"/>
      <c r="U820" s="1"/>
      <c r="V820" s="1"/>
      <c r="W820" s="1"/>
      <c r="X820" s="1"/>
      <c r="Y820" s="1"/>
    </row>
    <row r="821" spans="1:25" ht="9.75" customHeight="1">
      <c r="A821" s="1"/>
      <c r="B821" s="79"/>
      <c r="C821" s="145"/>
      <c r="D821" s="145"/>
      <c r="E821" s="1"/>
      <c r="F821" s="1"/>
      <c r="G821" s="1"/>
      <c r="H821" s="1"/>
      <c r="I821" s="1"/>
      <c r="J821" s="1"/>
      <c r="K821" s="1"/>
      <c r="L821" s="1"/>
      <c r="M821" s="1"/>
      <c r="N821" s="1"/>
      <c r="O821" s="1"/>
      <c r="P821" s="1"/>
      <c r="Q821" s="1"/>
      <c r="R821" s="1"/>
      <c r="S821" s="1"/>
      <c r="T821" s="1"/>
      <c r="U821" s="1"/>
      <c r="V821" s="1"/>
      <c r="W821" s="1"/>
      <c r="X821" s="1"/>
      <c r="Y821" s="1"/>
    </row>
    <row r="822" spans="1:25" ht="9.75" customHeight="1">
      <c r="A822" s="1"/>
      <c r="B822" s="79"/>
      <c r="C822" s="145"/>
      <c r="D822" s="145"/>
      <c r="E822" s="1"/>
      <c r="F822" s="1"/>
      <c r="G822" s="1"/>
      <c r="H822" s="1"/>
      <c r="I822" s="1"/>
      <c r="J822" s="1"/>
      <c r="K822" s="1"/>
      <c r="L822" s="1"/>
      <c r="M822" s="1"/>
      <c r="N822" s="1"/>
      <c r="O822" s="1"/>
      <c r="P822" s="1"/>
      <c r="Q822" s="1"/>
      <c r="R822" s="1"/>
      <c r="S822" s="1"/>
      <c r="T822" s="1"/>
      <c r="U822" s="1"/>
      <c r="V822" s="1"/>
      <c r="W822" s="1"/>
      <c r="X822" s="1"/>
      <c r="Y822" s="1"/>
    </row>
    <row r="823" spans="1:25" ht="9.75" customHeight="1">
      <c r="A823" s="1"/>
      <c r="B823" s="79"/>
      <c r="C823" s="145"/>
      <c r="D823" s="145"/>
      <c r="E823" s="1"/>
      <c r="F823" s="1"/>
      <c r="G823" s="1"/>
      <c r="H823" s="1"/>
      <c r="I823" s="1"/>
      <c r="J823" s="1"/>
      <c r="K823" s="1"/>
      <c r="L823" s="1"/>
      <c r="M823" s="1"/>
      <c r="N823" s="1"/>
      <c r="O823" s="1"/>
      <c r="P823" s="1"/>
      <c r="Q823" s="1"/>
      <c r="R823" s="1"/>
      <c r="S823" s="1"/>
      <c r="T823" s="1"/>
      <c r="U823" s="1"/>
      <c r="V823" s="1"/>
      <c r="W823" s="1"/>
      <c r="X823" s="1"/>
      <c r="Y823" s="1"/>
    </row>
    <row r="824" spans="1:25" ht="9.75" customHeight="1">
      <c r="A824" s="1"/>
      <c r="B824" s="79"/>
      <c r="C824" s="145"/>
      <c r="D824" s="145"/>
      <c r="E824" s="1"/>
      <c r="F824" s="1"/>
      <c r="G824" s="1"/>
      <c r="H824" s="1"/>
      <c r="I824" s="1"/>
      <c r="J824" s="1"/>
      <c r="K824" s="1"/>
      <c r="L824" s="1"/>
      <c r="M824" s="1"/>
      <c r="N824" s="1"/>
      <c r="O824" s="1"/>
      <c r="P824" s="1"/>
      <c r="Q824" s="1"/>
      <c r="R824" s="1"/>
      <c r="S824" s="1"/>
      <c r="T824" s="1"/>
      <c r="U824" s="1"/>
      <c r="V824" s="1"/>
      <c r="W824" s="1"/>
      <c r="X824" s="1"/>
      <c r="Y824" s="1"/>
    </row>
    <row r="825" spans="1:25" ht="9.75" customHeight="1">
      <c r="A825" s="1"/>
      <c r="B825" s="79"/>
      <c r="C825" s="145"/>
      <c r="D825" s="145"/>
      <c r="E825" s="1"/>
      <c r="F825" s="1"/>
      <c r="G825" s="1"/>
      <c r="H825" s="1"/>
      <c r="I825" s="1"/>
      <c r="J825" s="1"/>
      <c r="K825" s="1"/>
      <c r="L825" s="1"/>
      <c r="M825" s="1"/>
      <c r="N825" s="1"/>
      <c r="O825" s="1"/>
      <c r="P825" s="1"/>
      <c r="Q825" s="1"/>
      <c r="R825" s="1"/>
      <c r="S825" s="1"/>
      <c r="T825" s="1"/>
      <c r="U825" s="1"/>
      <c r="V825" s="1"/>
      <c r="W825" s="1"/>
      <c r="X825" s="1"/>
      <c r="Y825" s="1"/>
    </row>
    <row r="826" spans="1:25" ht="9.75" customHeight="1">
      <c r="A826" s="1"/>
      <c r="B826" s="79"/>
      <c r="C826" s="145"/>
      <c r="D826" s="145"/>
      <c r="E826" s="1"/>
      <c r="F826" s="1"/>
      <c r="G826" s="1"/>
      <c r="H826" s="1"/>
      <c r="I826" s="1"/>
      <c r="J826" s="1"/>
      <c r="K826" s="1"/>
      <c r="L826" s="1"/>
      <c r="M826" s="1"/>
      <c r="N826" s="1"/>
      <c r="O826" s="1"/>
      <c r="P826" s="1"/>
      <c r="Q826" s="1"/>
      <c r="R826" s="1"/>
      <c r="S826" s="1"/>
      <c r="T826" s="1"/>
      <c r="U826" s="1"/>
      <c r="V826" s="1"/>
      <c r="W826" s="1"/>
      <c r="X826" s="1"/>
      <c r="Y826" s="1"/>
    </row>
    <row r="827" spans="1:25" ht="9.75" customHeight="1">
      <c r="A827" s="1"/>
      <c r="B827" s="79"/>
      <c r="C827" s="145"/>
      <c r="D827" s="145"/>
      <c r="E827" s="1"/>
      <c r="F827" s="1"/>
      <c r="G827" s="1"/>
      <c r="H827" s="1"/>
      <c r="I827" s="1"/>
      <c r="J827" s="1"/>
      <c r="K827" s="1"/>
      <c r="L827" s="1"/>
      <c r="M827" s="1"/>
      <c r="N827" s="1"/>
      <c r="O827" s="1"/>
      <c r="P827" s="1"/>
      <c r="Q827" s="1"/>
      <c r="R827" s="1"/>
      <c r="S827" s="1"/>
      <c r="T827" s="1"/>
      <c r="U827" s="1"/>
      <c r="V827" s="1"/>
      <c r="W827" s="1"/>
      <c r="X827" s="1"/>
      <c r="Y827" s="1"/>
    </row>
    <row r="828" spans="1:25" ht="9.75" customHeight="1">
      <c r="A828" s="1"/>
      <c r="B828" s="79"/>
      <c r="C828" s="145"/>
      <c r="D828" s="145"/>
      <c r="E828" s="1"/>
      <c r="F828" s="1"/>
      <c r="G828" s="1"/>
      <c r="H828" s="1"/>
      <c r="I828" s="1"/>
      <c r="J828" s="1"/>
      <c r="K828" s="1"/>
      <c r="L828" s="1"/>
      <c r="M828" s="1"/>
      <c r="N828" s="1"/>
      <c r="O828" s="1"/>
      <c r="P828" s="1"/>
      <c r="Q828" s="1"/>
      <c r="R828" s="1"/>
      <c r="S828" s="1"/>
      <c r="T828" s="1"/>
      <c r="U828" s="1"/>
      <c r="V828" s="1"/>
      <c r="W828" s="1"/>
      <c r="X828" s="1"/>
      <c r="Y828" s="1"/>
    </row>
    <row r="829" spans="1:25" ht="9.75" customHeight="1">
      <c r="A829" s="1"/>
      <c r="B829" s="79"/>
      <c r="C829" s="145"/>
      <c r="D829" s="145"/>
      <c r="E829" s="1"/>
      <c r="F829" s="1"/>
      <c r="G829" s="1"/>
      <c r="H829" s="1"/>
      <c r="I829" s="1"/>
      <c r="J829" s="1"/>
      <c r="K829" s="1"/>
      <c r="L829" s="1"/>
      <c r="M829" s="1"/>
      <c r="N829" s="1"/>
      <c r="O829" s="1"/>
      <c r="P829" s="1"/>
      <c r="Q829" s="1"/>
      <c r="R829" s="1"/>
      <c r="S829" s="1"/>
      <c r="T829" s="1"/>
      <c r="U829" s="1"/>
      <c r="V829" s="1"/>
      <c r="W829" s="1"/>
      <c r="X829" s="1"/>
      <c r="Y829" s="1"/>
    </row>
    <row r="830" spans="1:25" ht="9.75" customHeight="1">
      <c r="A830" s="1"/>
      <c r="B830" s="79"/>
      <c r="C830" s="145"/>
      <c r="D830" s="145"/>
      <c r="E830" s="1"/>
      <c r="F830" s="1"/>
      <c r="G830" s="1"/>
      <c r="H830" s="1"/>
      <c r="I830" s="1"/>
      <c r="J830" s="1"/>
      <c r="K830" s="1"/>
      <c r="L830" s="1"/>
      <c r="M830" s="1"/>
      <c r="N830" s="1"/>
      <c r="O830" s="1"/>
      <c r="P830" s="1"/>
      <c r="Q830" s="1"/>
      <c r="R830" s="1"/>
      <c r="S830" s="1"/>
      <c r="T830" s="1"/>
      <c r="U830" s="1"/>
      <c r="V830" s="1"/>
      <c r="W830" s="1"/>
      <c r="X830" s="1"/>
      <c r="Y830" s="1"/>
    </row>
    <row r="831" spans="1:25" ht="9.75" customHeight="1">
      <c r="A831" s="1"/>
      <c r="B831" s="79"/>
      <c r="C831" s="145"/>
      <c r="D831" s="145"/>
      <c r="E831" s="1"/>
      <c r="F831" s="1"/>
      <c r="G831" s="1"/>
      <c r="H831" s="1"/>
      <c r="I831" s="1"/>
      <c r="J831" s="1"/>
      <c r="K831" s="1"/>
      <c r="L831" s="1"/>
      <c r="M831" s="1"/>
      <c r="N831" s="1"/>
      <c r="O831" s="1"/>
      <c r="P831" s="1"/>
      <c r="Q831" s="1"/>
      <c r="R831" s="1"/>
      <c r="S831" s="1"/>
      <c r="T831" s="1"/>
      <c r="U831" s="1"/>
      <c r="V831" s="1"/>
      <c r="W831" s="1"/>
      <c r="X831" s="1"/>
      <c r="Y831" s="1"/>
    </row>
    <row r="832" spans="1:25" ht="9.75" customHeight="1">
      <c r="A832" s="1"/>
      <c r="B832" s="79"/>
      <c r="C832" s="145"/>
      <c r="D832" s="145"/>
      <c r="E832" s="1"/>
      <c r="F832" s="1"/>
      <c r="G832" s="1"/>
      <c r="H832" s="1"/>
      <c r="I832" s="1"/>
      <c r="J832" s="1"/>
      <c r="K832" s="1"/>
      <c r="L832" s="1"/>
      <c r="M832" s="1"/>
      <c r="N832" s="1"/>
      <c r="O832" s="1"/>
      <c r="P832" s="1"/>
      <c r="Q832" s="1"/>
      <c r="R832" s="1"/>
      <c r="S832" s="1"/>
      <c r="T832" s="1"/>
      <c r="U832" s="1"/>
      <c r="V832" s="1"/>
      <c r="W832" s="1"/>
      <c r="X832" s="1"/>
      <c r="Y832" s="1"/>
    </row>
    <row r="833" spans="1:25" ht="9.75" customHeight="1">
      <c r="A833" s="1"/>
      <c r="B833" s="79"/>
      <c r="C833" s="145"/>
      <c r="D833" s="145"/>
      <c r="E833" s="1"/>
      <c r="F833" s="1"/>
      <c r="G833" s="1"/>
      <c r="H833" s="1"/>
      <c r="I833" s="1"/>
      <c r="J833" s="1"/>
      <c r="K833" s="1"/>
      <c r="L833" s="1"/>
      <c r="M833" s="1"/>
      <c r="N833" s="1"/>
      <c r="O833" s="1"/>
      <c r="P833" s="1"/>
      <c r="Q833" s="1"/>
      <c r="R833" s="1"/>
      <c r="S833" s="1"/>
      <c r="T833" s="1"/>
      <c r="U833" s="1"/>
      <c r="V833" s="1"/>
      <c r="W833" s="1"/>
      <c r="X833" s="1"/>
      <c r="Y833" s="1"/>
    </row>
    <row r="834" spans="1:25" ht="9.75" customHeight="1">
      <c r="A834" s="1"/>
      <c r="B834" s="79"/>
      <c r="C834" s="145"/>
      <c r="D834" s="145"/>
      <c r="E834" s="1"/>
      <c r="F834" s="1"/>
      <c r="G834" s="1"/>
      <c r="H834" s="1"/>
      <c r="I834" s="1"/>
      <c r="J834" s="1"/>
      <c r="K834" s="1"/>
      <c r="L834" s="1"/>
      <c r="M834" s="1"/>
      <c r="N834" s="1"/>
      <c r="O834" s="1"/>
      <c r="P834" s="1"/>
      <c r="Q834" s="1"/>
      <c r="R834" s="1"/>
      <c r="S834" s="1"/>
      <c r="T834" s="1"/>
      <c r="U834" s="1"/>
      <c r="V834" s="1"/>
      <c r="W834" s="1"/>
      <c r="X834" s="1"/>
      <c r="Y834" s="1"/>
    </row>
    <row r="835" spans="1:25" ht="9.75" customHeight="1">
      <c r="A835" s="1"/>
      <c r="B835" s="79"/>
      <c r="C835" s="145"/>
      <c r="D835" s="145"/>
      <c r="E835" s="1"/>
      <c r="F835" s="1"/>
      <c r="G835" s="1"/>
      <c r="H835" s="1"/>
      <c r="I835" s="1"/>
      <c r="J835" s="1"/>
      <c r="K835" s="1"/>
      <c r="L835" s="1"/>
      <c r="M835" s="1"/>
      <c r="N835" s="1"/>
      <c r="O835" s="1"/>
      <c r="P835" s="1"/>
      <c r="Q835" s="1"/>
      <c r="R835" s="1"/>
      <c r="S835" s="1"/>
      <c r="T835" s="1"/>
      <c r="U835" s="1"/>
      <c r="V835" s="1"/>
      <c r="W835" s="1"/>
      <c r="X835" s="1"/>
      <c r="Y835" s="1"/>
    </row>
    <row r="836" spans="1:25" ht="9.75" customHeight="1">
      <c r="A836" s="1"/>
      <c r="B836" s="79"/>
      <c r="C836" s="145"/>
      <c r="D836" s="145"/>
      <c r="E836" s="1"/>
      <c r="F836" s="1"/>
      <c r="G836" s="1"/>
      <c r="H836" s="1"/>
      <c r="I836" s="1"/>
      <c r="J836" s="1"/>
      <c r="K836" s="1"/>
      <c r="L836" s="1"/>
      <c r="M836" s="1"/>
      <c r="N836" s="1"/>
      <c r="O836" s="1"/>
      <c r="P836" s="1"/>
      <c r="Q836" s="1"/>
      <c r="R836" s="1"/>
      <c r="S836" s="1"/>
      <c r="T836" s="1"/>
      <c r="U836" s="1"/>
      <c r="V836" s="1"/>
      <c r="W836" s="1"/>
      <c r="X836" s="1"/>
      <c r="Y836" s="1"/>
    </row>
    <row r="837" spans="1:25" ht="9.75" customHeight="1">
      <c r="A837" s="1"/>
      <c r="B837" s="79"/>
      <c r="C837" s="145"/>
      <c r="D837" s="145"/>
      <c r="E837" s="1"/>
      <c r="F837" s="1"/>
      <c r="G837" s="1"/>
      <c r="H837" s="1"/>
      <c r="I837" s="1"/>
      <c r="J837" s="1"/>
      <c r="K837" s="1"/>
      <c r="L837" s="1"/>
      <c r="M837" s="1"/>
      <c r="N837" s="1"/>
      <c r="O837" s="1"/>
      <c r="P837" s="1"/>
      <c r="Q837" s="1"/>
      <c r="R837" s="1"/>
      <c r="S837" s="1"/>
      <c r="T837" s="1"/>
      <c r="U837" s="1"/>
      <c r="V837" s="1"/>
      <c r="W837" s="1"/>
      <c r="X837" s="1"/>
      <c r="Y837" s="1"/>
    </row>
    <row r="838" spans="1:25" ht="9.75" customHeight="1">
      <c r="A838" s="1"/>
      <c r="B838" s="79"/>
      <c r="C838" s="145"/>
      <c r="D838" s="145"/>
      <c r="E838" s="1"/>
      <c r="F838" s="1"/>
      <c r="G838" s="1"/>
      <c r="H838" s="1"/>
      <c r="I838" s="1"/>
      <c r="J838" s="1"/>
      <c r="K838" s="1"/>
      <c r="L838" s="1"/>
      <c r="M838" s="1"/>
      <c r="N838" s="1"/>
      <c r="O838" s="1"/>
      <c r="P838" s="1"/>
      <c r="Q838" s="1"/>
      <c r="R838" s="1"/>
      <c r="S838" s="1"/>
      <c r="T838" s="1"/>
      <c r="U838" s="1"/>
      <c r="V838" s="1"/>
      <c r="W838" s="1"/>
      <c r="X838" s="1"/>
      <c r="Y838" s="1"/>
    </row>
    <row r="839" spans="1:25" ht="9.75" customHeight="1">
      <c r="A839" s="1"/>
      <c r="B839" s="79"/>
      <c r="C839" s="145"/>
      <c r="D839" s="145"/>
      <c r="E839" s="1"/>
      <c r="F839" s="1"/>
      <c r="G839" s="1"/>
      <c r="H839" s="1"/>
      <c r="I839" s="1"/>
      <c r="J839" s="1"/>
      <c r="K839" s="1"/>
      <c r="L839" s="1"/>
      <c r="M839" s="1"/>
      <c r="N839" s="1"/>
      <c r="O839" s="1"/>
      <c r="P839" s="1"/>
      <c r="Q839" s="1"/>
      <c r="R839" s="1"/>
      <c r="S839" s="1"/>
      <c r="T839" s="1"/>
      <c r="U839" s="1"/>
      <c r="V839" s="1"/>
      <c r="W839" s="1"/>
      <c r="X839" s="1"/>
      <c r="Y839" s="1"/>
    </row>
    <row r="840" spans="1:25" ht="9.75" customHeight="1">
      <c r="A840" s="1"/>
      <c r="B840" s="79"/>
      <c r="C840" s="145"/>
      <c r="D840" s="145"/>
      <c r="E840" s="1"/>
      <c r="F840" s="1"/>
      <c r="G840" s="1"/>
      <c r="H840" s="1"/>
      <c r="I840" s="1"/>
      <c r="J840" s="1"/>
      <c r="K840" s="1"/>
      <c r="L840" s="1"/>
      <c r="M840" s="1"/>
      <c r="N840" s="1"/>
      <c r="O840" s="1"/>
      <c r="P840" s="1"/>
      <c r="Q840" s="1"/>
      <c r="R840" s="1"/>
      <c r="S840" s="1"/>
      <c r="T840" s="1"/>
      <c r="U840" s="1"/>
      <c r="V840" s="1"/>
      <c r="W840" s="1"/>
      <c r="X840" s="1"/>
      <c r="Y840" s="1"/>
    </row>
    <row r="841" spans="1:25" ht="9.75" customHeight="1">
      <c r="A841" s="1"/>
      <c r="B841" s="79"/>
      <c r="C841" s="145"/>
      <c r="D841" s="145"/>
      <c r="E841" s="1"/>
      <c r="F841" s="1"/>
      <c r="G841" s="1"/>
      <c r="H841" s="1"/>
      <c r="I841" s="1"/>
      <c r="J841" s="1"/>
      <c r="K841" s="1"/>
      <c r="L841" s="1"/>
      <c r="M841" s="1"/>
      <c r="N841" s="1"/>
      <c r="O841" s="1"/>
      <c r="P841" s="1"/>
      <c r="Q841" s="1"/>
      <c r="R841" s="1"/>
      <c r="S841" s="1"/>
      <c r="T841" s="1"/>
      <c r="U841" s="1"/>
      <c r="V841" s="1"/>
      <c r="W841" s="1"/>
      <c r="X841" s="1"/>
      <c r="Y841" s="1"/>
    </row>
    <row r="842" spans="1:25" ht="9.75" customHeight="1">
      <c r="A842" s="1"/>
      <c r="B842" s="79"/>
      <c r="C842" s="145"/>
      <c r="D842" s="145"/>
      <c r="E842" s="1"/>
      <c r="F842" s="1"/>
      <c r="G842" s="1"/>
      <c r="H842" s="1"/>
      <c r="I842" s="1"/>
      <c r="J842" s="1"/>
      <c r="K842" s="1"/>
      <c r="L842" s="1"/>
      <c r="M842" s="1"/>
      <c r="N842" s="1"/>
      <c r="O842" s="1"/>
      <c r="P842" s="1"/>
      <c r="Q842" s="1"/>
      <c r="R842" s="1"/>
      <c r="S842" s="1"/>
      <c r="T842" s="1"/>
      <c r="U842" s="1"/>
      <c r="V842" s="1"/>
      <c r="W842" s="1"/>
      <c r="X842" s="1"/>
      <c r="Y842" s="1"/>
    </row>
    <row r="843" spans="1:25" ht="9.75" customHeight="1">
      <c r="A843" s="1"/>
      <c r="B843" s="79"/>
      <c r="C843" s="145"/>
      <c r="D843" s="145"/>
      <c r="E843" s="1"/>
      <c r="F843" s="1"/>
      <c r="G843" s="1"/>
      <c r="H843" s="1"/>
      <c r="I843" s="1"/>
      <c r="J843" s="1"/>
      <c r="K843" s="1"/>
      <c r="L843" s="1"/>
      <c r="M843" s="1"/>
      <c r="N843" s="1"/>
      <c r="O843" s="1"/>
      <c r="P843" s="1"/>
      <c r="Q843" s="1"/>
      <c r="R843" s="1"/>
      <c r="S843" s="1"/>
      <c r="T843" s="1"/>
      <c r="U843" s="1"/>
      <c r="V843" s="1"/>
      <c r="W843" s="1"/>
      <c r="X843" s="1"/>
      <c r="Y843" s="1"/>
    </row>
    <row r="844" spans="1:25" ht="9.75" customHeight="1">
      <c r="A844" s="1"/>
      <c r="B844" s="79"/>
      <c r="C844" s="145"/>
      <c r="D844" s="145"/>
      <c r="E844" s="1"/>
      <c r="F844" s="1"/>
      <c r="G844" s="1"/>
      <c r="H844" s="1"/>
      <c r="I844" s="1"/>
      <c r="J844" s="1"/>
      <c r="K844" s="1"/>
      <c r="L844" s="1"/>
      <c r="M844" s="1"/>
      <c r="N844" s="1"/>
      <c r="O844" s="1"/>
      <c r="P844" s="1"/>
      <c r="Q844" s="1"/>
      <c r="R844" s="1"/>
      <c r="S844" s="1"/>
      <c r="T844" s="1"/>
      <c r="U844" s="1"/>
      <c r="V844" s="1"/>
      <c r="W844" s="1"/>
      <c r="X844" s="1"/>
      <c r="Y844" s="1"/>
    </row>
    <row r="845" spans="1:25" ht="9.75" customHeight="1">
      <c r="A845" s="1"/>
      <c r="B845" s="79"/>
      <c r="C845" s="145"/>
      <c r="D845" s="145"/>
      <c r="E845" s="1"/>
      <c r="F845" s="1"/>
      <c r="G845" s="1"/>
      <c r="H845" s="1"/>
      <c r="I845" s="1"/>
      <c r="J845" s="1"/>
      <c r="K845" s="1"/>
      <c r="L845" s="1"/>
      <c r="M845" s="1"/>
      <c r="N845" s="1"/>
      <c r="O845" s="1"/>
      <c r="P845" s="1"/>
      <c r="Q845" s="1"/>
      <c r="R845" s="1"/>
      <c r="S845" s="1"/>
      <c r="T845" s="1"/>
      <c r="U845" s="1"/>
      <c r="V845" s="1"/>
      <c r="W845" s="1"/>
      <c r="X845" s="1"/>
      <c r="Y845" s="1"/>
    </row>
    <row r="846" spans="1:25" ht="9.75" customHeight="1">
      <c r="A846" s="1"/>
      <c r="B846" s="79"/>
      <c r="C846" s="145"/>
      <c r="D846" s="145"/>
      <c r="E846" s="1"/>
      <c r="F846" s="1"/>
      <c r="G846" s="1"/>
      <c r="H846" s="1"/>
      <c r="I846" s="1"/>
      <c r="J846" s="1"/>
      <c r="K846" s="1"/>
      <c r="L846" s="1"/>
      <c r="M846" s="1"/>
      <c r="N846" s="1"/>
      <c r="O846" s="1"/>
      <c r="P846" s="1"/>
      <c r="Q846" s="1"/>
      <c r="R846" s="1"/>
      <c r="S846" s="1"/>
      <c r="T846" s="1"/>
      <c r="U846" s="1"/>
      <c r="V846" s="1"/>
      <c r="W846" s="1"/>
      <c r="X846" s="1"/>
      <c r="Y846" s="1"/>
    </row>
    <row r="847" spans="1:25" ht="9.75" customHeight="1">
      <c r="A847" s="1"/>
      <c r="B847" s="79"/>
      <c r="C847" s="145"/>
      <c r="D847" s="145"/>
      <c r="E847" s="1"/>
      <c r="F847" s="1"/>
      <c r="G847" s="1"/>
      <c r="H847" s="1"/>
      <c r="I847" s="1"/>
      <c r="J847" s="1"/>
      <c r="K847" s="1"/>
      <c r="L847" s="1"/>
      <c r="M847" s="1"/>
      <c r="N847" s="1"/>
      <c r="O847" s="1"/>
      <c r="P847" s="1"/>
      <c r="Q847" s="1"/>
      <c r="R847" s="1"/>
      <c r="S847" s="1"/>
      <c r="T847" s="1"/>
      <c r="U847" s="1"/>
      <c r="V847" s="1"/>
      <c r="W847" s="1"/>
      <c r="X847" s="1"/>
      <c r="Y847" s="1"/>
    </row>
    <row r="848" spans="1:25" ht="9.75" customHeight="1">
      <c r="A848" s="1"/>
      <c r="B848" s="79"/>
      <c r="C848" s="145"/>
      <c r="D848" s="145"/>
      <c r="E848" s="1"/>
      <c r="F848" s="1"/>
      <c r="G848" s="1"/>
      <c r="H848" s="1"/>
      <c r="I848" s="1"/>
      <c r="J848" s="1"/>
      <c r="K848" s="1"/>
      <c r="L848" s="1"/>
      <c r="M848" s="1"/>
      <c r="N848" s="1"/>
      <c r="O848" s="1"/>
      <c r="P848" s="1"/>
      <c r="Q848" s="1"/>
      <c r="R848" s="1"/>
      <c r="S848" s="1"/>
      <c r="T848" s="1"/>
      <c r="U848" s="1"/>
      <c r="V848" s="1"/>
      <c r="W848" s="1"/>
      <c r="X848" s="1"/>
      <c r="Y848" s="1"/>
    </row>
    <row r="849" spans="1:25" ht="9.75" customHeight="1">
      <c r="A849" s="1"/>
      <c r="B849" s="79"/>
      <c r="C849" s="145"/>
      <c r="D849" s="145"/>
      <c r="E849" s="1"/>
      <c r="F849" s="1"/>
      <c r="G849" s="1"/>
      <c r="H849" s="1"/>
      <c r="I849" s="1"/>
      <c r="J849" s="1"/>
      <c r="K849" s="1"/>
      <c r="L849" s="1"/>
      <c r="M849" s="1"/>
      <c r="N849" s="1"/>
      <c r="O849" s="1"/>
      <c r="P849" s="1"/>
      <c r="Q849" s="1"/>
      <c r="R849" s="1"/>
      <c r="S849" s="1"/>
      <c r="T849" s="1"/>
      <c r="U849" s="1"/>
      <c r="V849" s="1"/>
      <c r="W849" s="1"/>
      <c r="X849" s="1"/>
      <c r="Y849" s="1"/>
    </row>
    <row r="850" spans="1:25" ht="9.75" customHeight="1">
      <c r="A850" s="1"/>
      <c r="B850" s="79"/>
      <c r="C850" s="145"/>
      <c r="D850" s="145"/>
      <c r="E850" s="1"/>
      <c r="F850" s="1"/>
      <c r="G850" s="1"/>
      <c r="H850" s="1"/>
      <c r="I850" s="1"/>
      <c r="J850" s="1"/>
      <c r="K850" s="1"/>
      <c r="L850" s="1"/>
      <c r="M850" s="1"/>
      <c r="N850" s="1"/>
      <c r="O850" s="1"/>
      <c r="P850" s="1"/>
      <c r="Q850" s="1"/>
      <c r="R850" s="1"/>
      <c r="S850" s="1"/>
      <c r="T850" s="1"/>
      <c r="U850" s="1"/>
      <c r="V850" s="1"/>
      <c r="W850" s="1"/>
      <c r="X850" s="1"/>
      <c r="Y850" s="1"/>
    </row>
    <row r="851" spans="1:25" ht="9.75" customHeight="1">
      <c r="A851" s="1"/>
      <c r="B851" s="79"/>
      <c r="C851" s="145"/>
      <c r="D851" s="145"/>
      <c r="E851" s="1"/>
      <c r="F851" s="1"/>
      <c r="G851" s="1"/>
      <c r="H851" s="1"/>
      <c r="I851" s="1"/>
      <c r="J851" s="1"/>
      <c r="K851" s="1"/>
      <c r="L851" s="1"/>
      <c r="M851" s="1"/>
      <c r="N851" s="1"/>
      <c r="O851" s="1"/>
      <c r="P851" s="1"/>
      <c r="Q851" s="1"/>
      <c r="R851" s="1"/>
      <c r="S851" s="1"/>
      <c r="T851" s="1"/>
      <c r="U851" s="1"/>
      <c r="V851" s="1"/>
      <c r="W851" s="1"/>
      <c r="X851" s="1"/>
      <c r="Y851" s="1"/>
    </row>
    <row r="852" spans="1:25" ht="9.75" customHeight="1">
      <c r="A852" s="1"/>
      <c r="B852" s="79"/>
      <c r="C852" s="145"/>
      <c r="D852" s="145"/>
      <c r="E852" s="1"/>
      <c r="F852" s="1"/>
      <c r="G852" s="1"/>
      <c r="H852" s="1"/>
      <c r="I852" s="1"/>
      <c r="J852" s="1"/>
      <c r="K852" s="1"/>
      <c r="L852" s="1"/>
      <c r="M852" s="1"/>
      <c r="N852" s="1"/>
      <c r="O852" s="1"/>
      <c r="P852" s="1"/>
      <c r="Q852" s="1"/>
      <c r="R852" s="1"/>
      <c r="S852" s="1"/>
      <c r="T852" s="1"/>
      <c r="U852" s="1"/>
      <c r="V852" s="1"/>
      <c r="W852" s="1"/>
      <c r="X852" s="1"/>
      <c r="Y852" s="1"/>
    </row>
    <row r="853" spans="1:25" ht="9.75" customHeight="1">
      <c r="A853" s="1"/>
      <c r="B853" s="79"/>
      <c r="C853" s="145"/>
      <c r="D853" s="145"/>
      <c r="E853" s="1"/>
      <c r="F853" s="1"/>
      <c r="G853" s="1"/>
      <c r="H853" s="1"/>
      <c r="I853" s="1"/>
      <c r="J853" s="1"/>
      <c r="K853" s="1"/>
      <c r="L853" s="1"/>
      <c r="M853" s="1"/>
      <c r="N853" s="1"/>
      <c r="O853" s="1"/>
      <c r="P853" s="1"/>
      <c r="Q853" s="1"/>
      <c r="R853" s="1"/>
      <c r="S853" s="1"/>
      <c r="T853" s="1"/>
      <c r="U853" s="1"/>
      <c r="V853" s="1"/>
      <c r="W853" s="1"/>
      <c r="X853" s="1"/>
      <c r="Y853" s="1"/>
    </row>
    <row r="854" spans="1:25" ht="9.75" customHeight="1">
      <c r="A854" s="1"/>
      <c r="B854" s="79"/>
      <c r="C854" s="145"/>
      <c r="D854" s="145"/>
      <c r="E854" s="1"/>
      <c r="F854" s="1"/>
      <c r="G854" s="1"/>
      <c r="H854" s="1"/>
      <c r="I854" s="1"/>
      <c r="J854" s="1"/>
      <c r="K854" s="1"/>
      <c r="L854" s="1"/>
      <c r="M854" s="1"/>
      <c r="N854" s="1"/>
      <c r="O854" s="1"/>
      <c r="P854" s="1"/>
      <c r="Q854" s="1"/>
      <c r="R854" s="1"/>
      <c r="S854" s="1"/>
      <c r="T854" s="1"/>
      <c r="U854" s="1"/>
      <c r="V854" s="1"/>
      <c r="W854" s="1"/>
      <c r="X854" s="1"/>
      <c r="Y854" s="1"/>
    </row>
    <row r="855" spans="1:25" ht="9.75" customHeight="1">
      <c r="A855" s="1"/>
      <c r="B855" s="79"/>
      <c r="C855" s="145"/>
      <c r="D855" s="145"/>
      <c r="E855" s="1"/>
      <c r="F855" s="1"/>
      <c r="G855" s="1"/>
      <c r="H855" s="1"/>
      <c r="I855" s="1"/>
      <c r="J855" s="1"/>
      <c r="K855" s="1"/>
      <c r="L855" s="1"/>
      <c r="M855" s="1"/>
      <c r="N855" s="1"/>
      <c r="O855" s="1"/>
      <c r="P855" s="1"/>
      <c r="Q855" s="1"/>
      <c r="R855" s="1"/>
      <c r="S855" s="1"/>
      <c r="T855" s="1"/>
      <c r="U855" s="1"/>
      <c r="V855" s="1"/>
      <c r="W855" s="1"/>
      <c r="X855" s="1"/>
      <c r="Y855" s="1"/>
    </row>
    <row r="856" spans="1:25" ht="9.75" customHeight="1">
      <c r="A856" s="1"/>
      <c r="B856" s="79"/>
      <c r="C856" s="145"/>
      <c r="D856" s="145"/>
      <c r="E856" s="1"/>
      <c r="F856" s="1"/>
      <c r="G856" s="1"/>
      <c r="H856" s="1"/>
      <c r="I856" s="1"/>
      <c r="J856" s="1"/>
      <c r="K856" s="1"/>
      <c r="L856" s="1"/>
      <c r="M856" s="1"/>
      <c r="N856" s="1"/>
      <c r="O856" s="1"/>
      <c r="P856" s="1"/>
      <c r="Q856" s="1"/>
      <c r="R856" s="1"/>
      <c r="S856" s="1"/>
      <c r="T856" s="1"/>
      <c r="U856" s="1"/>
      <c r="V856" s="1"/>
      <c r="W856" s="1"/>
      <c r="X856" s="1"/>
      <c r="Y856" s="1"/>
    </row>
    <row r="857" spans="1:25" ht="9.75" customHeight="1">
      <c r="A857" s="1"/>
      <c r="B857" s="79"/>
      <c r="C857" s="145"/>
      <c r="D857" s="145"/>
      <c r="E857" s="1"/>
      <c r="F857" s="1"/>
      <c r="G857" s="1"/>
      <c r="H857" s="1"/>
      <c r="I857" s="1"/>
      <c r="J857" s="1"/>
      <c r="K857" s="1"/>
      <c r="L857" s="1"/>
      <c r="M857" s="1"/>
      <c r="N857" s="1"/>
      <c r="O857" s="1"/>
      <c r="P857" s="1"/>
      <c r="Q857" s="1"/>
      <c r="R857" s="1"/>
      <c r="S857" s="1"/>
      <c r="T857" s="1"/>
      <c r="U857" s="1"/>
      <c r="V857" s="1"/>
      <c r="W857" s="1"/>
      <c r="X857" s="1"/>
      <c r="Y857" s="1"/>
    </row>
    <row r="858" spans="1:25" ht="9.75" customHeight="1">
      <c r="A858" s="1"/>
      <c r="B858" s="79"/>
      <c r="C858" s="145"/>
      <c r="D858" s="145"/>
      <c r="E858" s="1"/>
      <c r="F858" s="1"/>
      <c r="G858" s="1"/>
      <c r="H858" s="1"/>
      <c r="I858" s="1"/>
      <c r="J858" s="1"/>
      <c r="K858" s="1"/>
      <c r="L858" s="1"/>
      <c r="M858" s="1"/>
      <c r="N858" s="1"/>
      <c r="O858" s="1"/>
      <c r="P858" s="1"/>
      <c r="Q858" s="1"/>
      <c r="R858" s="1"/>
      <c r="S858" s="1"/>
      <c r="T858" s="1"/>
      <c r="U858" s="1"/>
      <c r="V858" s="1"/>
      <c r="W858" s="1"/>
      <c r="X858" s="1"/>
      <c r="Y858" s="1"/>
    </row>
    <row r="859" spans="1:25" ht="9.75" customHeight="1">
      <c r="A859" s="1"/>
      <c r="B859" s="79"/>
      <c r="C859" s="145"/>
      <c r="D859" s="145"/>
      <c r="E859" s="1"/>
      <c r="F859" s="1"/>
      <c r="G859" s="1"/>
      <c r="H859" s="1"/>
      <c r="I859" s="1"/>
      <c r="J859" s="1"/>
      <c r="K859" s="1"/>
      <c r="L859" s="1"/>
      <c r="M859" s="1"/>
      <c r="N859" s="1"/>
      <c r="O859" s="1"/>
      <c r="P859" s="1"/>
      <c r="Q859" s="1"/>
      <c r="R859" s="1"/>
      <c r="S859" s="1"/>
      <c r="T859" s="1"/>
      <c r="U859" s="1"/>
      <c r="V859" s="1"/>
      <c r="W859" s="1"/>
      <c r="X859" s="1"/>
      <c r="Y859" s="1"/>
    </row>
    <row r="860" spans="1:25" ht="9.75" customHeight="1">
      <c r="A860" s="1"/>
      <c r="B860" s="79"/>
      <c r="C860" s="145"/>
      <c r="D860" s="145"/>
      <c r="E860" s="1"/>
      <c r="F860" s="1"/>
      <c r="G860" s="1"/>
      <c r="H860" s="1"/>
      <c r="I860" s="1"/>
      <c r="J860" s="1"/>
      <c r="K860" s="1"/>
      <c r="L860" s="1"/>
      <c r="M860" s="1"/>
      <c r="N860" s="1"/>
      <c r="O860" s="1"/>
      <c r="P860" s="1"/>
      <c r="Q860" s="1"/>
      <c r="R860" s="1"/>
      <c r="S860" s="1"/>
      <c r="T860" s="1"/>
      <c r="U860" s="1"/>
      <c r="V860" s="1"/>
      <c r="W860" s="1"/>
      <c r="X860" s="1"/>
      <c r="Y860" s="1"/>
    </row>
    <row r="861" spans="1:25" ht="9.75" customHeight="1">
      <c r="A861" s="1"/>
      <c r="B861" s="79"/>
      <c r="C861" s="145"/>
      <c r="D861" s="145"/>
      <c r="E861" s="1"/>
      <c r="F861" s="1"/>
      <c r="G861" s="1"/>
      <c r="H861" s="1"/>
      <c r="I861" s="1"/>
      <c r="J861" s="1"/>
      <c r="K861" s="1"/>
      <c r="L861" s="1"/>
      <c r="M861" s="1"/>
      <c r="N861" s="1"/>
      <c r="O861" s="1"/>
      <c r="P861" s="1"/>
      <c r="Q861" s="1"/>
      <c r="R861" s="1"/>
      <c r="S861" s="1"/>
      <c r="T861" s="1"/>
      <c r="U861" s="1"/>
      <c r="V861" s="1"/>
      <c r="W861" s="1"/>
      <c r="X861" s="1"/>
      <c r="Y861" s="1"/>
    </row>
    <row r="862" spans="1:25" ht="9.75" customHeight="1">
      <c r="A862" s="1"/>
      <c r="B862" s="79"/>
      <c r="C862" s="145"/>
      <c r="D862" s="145"/>
      <c r="E862" s="1"/>
      <c r="F862" s="1"/>
      <c r="G862" s="1"/>
      <c r="H862" s="1"/>
      <c r="I862" s="1"/>
      <c r="J862" s="1"/>
      <c r="K862" s="1"/>
      <c r="L862" s="1"/>
      <c r="M862" s="1"/>
      <c r="N862" s="1"/>
      <c r="O862" s="1"/>
      <c r="P862" s="1"/>
      <c r="Q862" s="1"/>
      <c r="R862" s="1"/>
      <c r="S862" s="1"/>
      <c r="T862" s="1"/>
      <c r="U862" s="1"/>
      <c r="V862" s="1"/>
      <c r="W862" s="1"/>
      <c r="X862" s="1"/>
      <c r="Y862" s="1"/>
    </row>
    <row r="863" spans="1:25" ht="9.75" customHeight="1">
      <c r="A863" s="1"/>
      <c r="B863" s="79"/>
      <c r="C863" s="145"/>
      <c r="D863" s="145"/>
      <c r="E863" s="1"/>
      <c r="F863" s="1"/>
      <c r="G863" s="1"/>
      <c r="H863" s="1"/>
      <c r="I863" s="1"/>
      <c r="J863" s="1"/>
      <c r="K863" s="1"/>
      <c r="L863" s="1"/>
      <c r="M863" s="1"/>
      <c r="N863" s="1"/>
      <c r="O863" s="1"/>
      <c r="P863" s="1"/>
      <c r="Q863" s="1"/>
      <c r="R863" s="1"/>
      <c r="S863" s="1"/>
      <c r="T863" s="1"/>
      <c r="U863" s="1"/>
      <c r="V863" s="1"/>
      <c r="W863" s="1"/>
      <c r="X863" s="1"/>
      <c r="Y863" s="1"/>
    </row>
    <row r="864" spans="1:25" ht="9.75" customHeight="1">
      <c r="A864" s="1"/>
      <c r="B864" s="79"/>
      <c r="C864" s="145"/>
      <c r="D864" s="145"/>
      <c r="E864" s="1"/>
      <c r="F864" s="1"/>
      <c r="G864" s="1"/>
      <c r="H864" s="1"/>
      <c r="I864" s="1"/>
      <c r="J864" s="1"/>
      <c r="K864" s="1"/>
      <c r="L864" s="1"/>
      <c r="M864" s="1"/>
      <c r="N864" s="1"/>
      <c r="O864" s="1"/>
      <c r="P864" s="1"/>
      <c r="Q864" s="1"/>
      <c r="R864" s="1"/>
      <c r="S864" s="1"/>
      <c r="T864" s="1"/>
      <c r="U864" s="1"/>
      <c r="V864" s="1"/>
      <c r="W864" s="1"/>
      <c r="X864" s="1"/>
      <c r="Y864" s="1"/>
    </row>
    <row r="865" spans="1:25" ht="9.75" customHeight="1">
      <c r="A865" s="1"/>
      <c r="B865" s="79"/>
      <c r="C865" s="145"/>
      <c r="D865" s="145"/>
      <c r="E865" s="1"/>
      <c r="F865" s="1"/>
      <c r="G865" s="1"/>
      <c r="H865" s="1"/>
      <c r="I865" s="1"/>
      <c r="J865" s="1"/>
      <c r="K865" s="1"/>
      <c r="L865" s="1"/>
      <c r="M865" s="1"/>
      <c r="N865" s="1"/>
      <c r="O865" s="1"/>
      <c r="P865" s="1"/>
      <c r="Q865" s="1"/>
      <c r="R865" s="1"/>
      <c r="S865" s="1"/>
      <c r="T865" s="1"/>
      <c r="U865" s="1"/>
      <c r="V865" s="1"/>
      <c r="W865" s="1"/>
      <c r="X865" s="1"/>
      <c r="Y865" s="1"/>
    </row>
    <row r="866" spans="1:25" ht="9.75" customHeight="1">
      <c r="A866" s="1"/>
      <c r="B866" s="79"/>
      <c r="C866" s="145"/>
      <c r="D866" s="145"/>
      <c r="E866" s="1"/>
      <c r="F866" s="1"/>
      <c r="G866" s="1"/>
      <c r="H866" s="1"/>
      <c r="I866" s="1"/>
      <c r="J866" s="1"/>
      <c r="K866" s="1"/>
      <c r="L866" s="1"/>
      <c r="M866" s="1"/>
      <c r="N866" s="1"/>
      <c r="O866" s="1"/>
      <c r="P866" s="1"/>
      <c r="Q866" s="1"/>
      <c r="R866" s="1"/>
      <c r="S866" s="1"/>
      <c r="T866" s="1"/>
      <c r="U866" s="1"/>
      <c r="V866" s="1"/>
      <c r="W866" s="1"/>
      <c r="X866" s="1"/>
      <c r="Y866" s="1"/>
    </row>
    <row r="867" spans="1:25" ht="9.75" customHeight="1">
      <c r="A867" s="1"/>
      <c r="B867" s="79"/>
      <c r="C867" s="145"/>
      <c r="D867" s="145"/>
      <c r="E867" s="1"/>
      <c r="F867" s="1"/>
      <c r="G867" s="1"/>
      <c r="H867" s="1"/>
      <c r="I867" s="1"/>
      <c r="J867" s="1"/>
      <c r="K867" s="1"/>
      <c r="L867" s="1"/>
      <c r="M867" s="1"/>
      <c r="N867" s="1"/>
      <c r="O867" s="1"/>
      <c r="P867" s="1"/>
      <c r="Q867" s="1"/>
      <c r="R867" s="1"/>
      <c r="S867" s="1"/>
      <c r="T867" s="1"/>
      <c r="U867" s="1"/>
      <c r="V867" s="1"/>
      <c r="W867" s="1"/>
      <c r="X867" s="1"/>
      <c r="Y867" s="1"/>
    </row>
    <row r="868" spans="1:25" ht="9.75" customHeight="1">
      <c r="A868" s="1"/>
      <c r="B868" s="79"/>
      <c r="C868" s="145"/>
      <c r="D868" s="145"/>
      <c r="E868" s="1"/>
      <c r="F868" s="1"/>
      <c r="G868" s="1"/>
      <c r="H868" s="1"/>
      <c r="I868" s="1"/>
      <c r="J868" s="1"/>
      <c r="K868" s="1"/>
      <c r="L868" s="1"/>
      <c r="M868" s="1"/>
      <c r="N868" s="1"/>
      <c r="O868" s="1"/>
      <c r="P868" s="1"/>
      <c r="Q868" s="1"/>
      <c r="R868" s="1"/>
      <c r="S868" s="1"/>
      <c r="T868" s="1"/>
      <c r="U868" s="1"/>
      <c r="V868" s="1"/>
      <c r="W868" s="1"/>
      <c r="X868" s="1"/>
      <c r="Y868" s="1"/>
    </row>
    <row r="869" spans="1:25" ht="9.75" customHeight="1">
      <c r="A869" s="1"/>
      <c r="B869" s="79"/>
      <c r="C869" s="145"/>
      <c r="D869" s="145"/>
      <c r="E869" s="1"/>
      <c r="F869" s="1"/>
      <c r="G869" s="1"/>
      <c r="H869" s="1"/>
      <c r="I869" s="1"/>
      <c r="J869" s="1"/>
      <c r="K869" s="1"/>
      <c r="L869" s="1"/>
      <c r="M869" s="1"/>
      <c r="N869" s="1"/>
      <c r="O869" s="1"/>
      <c r="P869" s="1"/>
      <c r="Q869" s="1"/>
      <c r="R869" s="1"/>
      <c r="S869" s="1"/>
      <c r="T869" s="1"/>
      <c r="U869" s="1"/>
      <c r="V869" s="1"/>
      <c r="W869" s="1"/>
      <c r="X869" s="1"/>
      <c r="Y869" s="1"/>
    </row>
    <row r="870" spans="1:25" ht="9.75" customHeight="1">
      <c r="A870" s="1"/>
      <c r="B870" s="79"/>
      <c r="C870" s="145"/>
      <c r="D870" s="145"/>
      <c r="E870" s="1"/>
      <c r="F870" s="1"/>
      <c r="G870" s="1"/>
      <c r="H870" s="1"/>
      <c r="I870" s="1"/>
      <c r="J870" s="1"/>
      <c r="K870" s="1"/>
      <c r="L870" s="1"/>
      <c r="M870" s="1"/>
      <c r="N870" s="1"/>
      <c r="O870" s="1"/>
      <c r="P870" s="1"/>
      <c r="Q870" s="1"/>
      <c r="R870" s="1"/>
      <c r="S870" s="1"/>
      <c r="T870" s="1"/>
      <c r="U870" s="1"/>
      <c r="V870" s="1"/>
      <c r="W870" s="1"/>
      <c r="X870" s="1"/>
      <c r="Y870" s="1"/>
    </row>
    <row r="871" spans="1:25" ht="9.75" customHeight="1">
      <c r="A871" s="1"/>
      <c r="B871" s="79"/>
      <c r="C871" s="145"/>
      <c r="D871" s="145"/>
      <c r="E871" s="1"/>
      <c r="F871" s="1"/>
      <c r="G871" s="1"/>
      <c r="H871" s="1"/>
      <c r="I871" s="1"/>
      <c r="J871" s="1"/>
      <c r="K871" s="1"/>
      <c r="L871" s="1"/>
      <c r="M871" s="1"/>
      <c r="N871" s="1"/>
      <c r="O871" s="1"/>
      <c r="P871" s="1"/>
      <c r="Q871" s="1"/>
      <c r="R871" s="1"/>
      <c r="S871" s="1"/>
      <c r="T871" s="1"/>
      <c r="U871" s="1"/>
      <c r="V871" s="1"/>
      <c r="W871" s="1"/>
      <c r="X871" s="1"/>
      <c r="Y871" s="1"/>
    </row>
    <row r="872" spans="1:25" ht="9.75" customHeight="1">
      <c r="A872" s="1"/>
      <c r="B872" s="79"/>
      <c r="C872" s="145"/>
      <c r="D872" s="145"/>
      <c r="E872" s="1"/>
      <c r="F872" s="1"/>
      <c r="G872" s="1"/>
      <c r="H872" s="1"/>
      <c r="I872" s="1"/>
      <c r="J872" s="1"/>
      <c r="K872" s="1"/>
      <c r="L872" s="1"/>
      <c r="M872" s="1"/>
      <c r="N872" s="1"/>
      <c r="O872" s="1"/>
      <c r="P872" s="1"/>
      <c r="Q872" s="1"/>
      <c r="R872" s="1"/>
      <c r="S872" s="1"/>
      <c r="T872" s="1"/>
      <c r="U872" s="1"/>
      <c r="V872" s="1"/>
      <c r="W872" s="1"/>
      <c r="X872" s="1"/>
      <c r="Y872" s="1"/>
    </row>
    <row r="873" spans="1:25" ht="9.75" customHeight="1">
      <c r="A873" s="1"/>
      <c r="B873" s="79"/>
      <c r="C873" s="145"/>
      <c r="D873" s="145"/>
      <c r="E873" s="1"/>
      <c r="F873" s="1"/>
      <c r="G873" s="1"/>
      <c r="H873" s="1"/>
      <c r="I873" s="1"/>
      <c r="J873" s="1"/>
      <c r="K873" s="1"/>
      <c r="L873" s="1"/>
      <c r="M873" s="1"/>
      <c r="N873" s="1"/>
      <c r="O873" s="1"/>
      <c r="P873" s="1"/>
      <c r="Q873" s="1"/>
      <c r="R873" s="1"/>
      <c r="S873" s="1"/>
      <c r="T873" s="1"/>
      <c r="U873" s="1"/>
      <c r="V873" s="1"/>
      <c r="W873" s="1"/>
      <c r="X873" s="1"/>
      <c r="Y873" s="1"/>
    </row>
    <row r="874" spans="1:25" ht="9.75" customHeight="1">
      <c r="A874" s="1"/>
      <c r="B874" s="79"/>
      <c r="C874" s="145"/>
      <c r="D874" s="145"/>
      <c r="E874" s="1"/>
      <c r="F874" s="1"/>
      <c r="G874" s="1"/>
      <c r="H874" s="1"/>
      <c r="I874" s="1"/>
      <c r="J874" s="1"/>
      <c r="K874" s="1"/>
      <c r="L874" s="1"/>
      <c r="M874" s="1"/>
      <c r="N874" s="1"/>
      <c r="O874" s="1"/>
      <c r="P874" s="1"/>
      <c r="Q874" s="1"/>
      <c r="R874" s="1"/>
      <c r="S874" s="1"/>
      <c r="T874" s="1"/>
      <c r="U874" s="1"/>
      <c r="V874" s="1"/>
      <c r="W874" s="1"/>
      <c r="X874" s="1"/>
      <c r="Y874" s="1"/>
    </row>
    <row r="875" spans="1:25" ht="9.75" customHeight="1">
      <c r="A875" s="1"/>
      <c r="B875" s="79"/>
      <c r="C875" s="145"/>
      <c r="D875" s="145"/>
      <c r="E875" s="1"/>
      <c r="F875" s="1"/>
      <c r="G875" s="1"/>
      <c r="H875" s="1"/>
      <c r="I875" s="1"/>
      <c r="J875" s="1"/>
      <c r="K875" s="1"/>
      <c r="L875" s="1"/>
      <c r="M875" s="1"/>
      <c r="N875" s="1"/>
      <c r="O875" s="1"/>
      <c r="P875" s="1"/>
      <c r="Q875" s="1"/>
      <c r="R875" s="1"/>
      <c r="S875" s="1"/>
      <c r="T875" s="1"/>
      <c r="U875" s="1"/>
      <c r="V875" s="1"/>
      <c r="W875" s="1"/>
      <c r="X875" s="1"/>
      <c r="Y875" s="1"/>
    </row>
    <row r="876" spans="1:25" ht="9.75" customHeight="1">
      <c r="A876" s="1"/>
      <c r="B876" s="79"/>
      <c r="C876" s="145"/>
      <c r="D876" s="145"/>
      <c r="E876" s="1"/>
      <c r="F876" s="1"/>
      <c r="G876" s="1"/>
      <c r="H876" s="1"/>
      <c r="I876" s="1"/>
      <c r="J876" s="1"/>
      <c r="K876" s="1"/>
      <c r="L876" s="1"/>
      <c r="M876" s="1"/>
      <c r="N876" s="1"/>
      <c r="O876" s="1"/>
      <c r="P876" s="1"/>
      <c r="Q876" s="1"/>
      <c r="R876" s="1"/>
      <c r="S876" s="1"/>
      <c r="T876" s="1"/>
      <c r="U876" s="1"/>
      <c r="V876" s="1"/>
      <c r="W876" s="1"/>
      <c r="X876" s="1"/>
      <c r="Y876" s="1"/>
    </row>
    <row r="877" spans="1:25" ht="9.75" customHeight="1">
      <c r="A877" s="1"/>
      <c r="B877" s="79"/>
      <c r="C877" s="145"/>
      <c r="D877" s="145"/>
      <c r="E877" s="1"/>
      <c r="F877" s="1"/>
      <c r="G877" s="1"/>
      <c r="H877" s="1"/>
      <c r="I877" s="1"/>
      <c r="J877" s="1"/>
      <c r="K877" s="1"/>
      <c r="L877" s="1"/>
      <c r="M877" s="1"/>
      <c r="N877" s="1"/>
      <c r="O877" s="1"/>
      <c r="P877" s="1"/>
      <c r="Q877" s="1"/>
      <c r="R877" s="1"/>
      <c r="S877" s="1"/>
      <c r="T877" s="1"/>
      <c r="U877" s="1"/>
      <c r="V877" s="1"/>
      <c r="W877" s="1"/>
      <c r="X877" s="1"/>
      <c r="Y877" s="1"/>
    </row>
    <row r="878" spans="1:25" ht="9.75" customHeight="1">
      <c r="A878" s="1"/>
      <c r="B878" s="79"/>
      <c r="C878" s="145"/>
      <c r="D878" s="145"/>
      <c r="E878" s="1"/>
      <c r="F878" s="1"/>
      <c r="G878" s="1"/>
      <c r="H878" s="1"/>
      <c r="I878" s="1"/>
      <c r="J878" s="1"/>
      <c r="K878" s="1"/>
      <c r="L878" s="1"/>
      <c r="M878" s="1"/>
      <c r="N878" s="1"/>
      <c r="O878" s="1"/>
      <c r="P878" s="1"/>
      <c r="Q878" s="1"/>
      <c r="R878" s="1"/>
      <c r="S878" s="1"/>
      <c r="T878" s="1"/>
      <c r="U878" s="1"/>
      <c r="V878" s="1"/>
      <c r="W878" s="1"/>
      <c r="X878" s="1"/>
      <c r="Y878" s="1"/>
    </row>
    <row r="879" spans="1:25" ht="9.75" customHeight="1">
      <c r="A879" s="1"/>
      <c r="B879" s="79"/>
      <c r="C879" s="145"/>
      <c r="D879" s="145"/>
      <c r="E879" s="1"/>
      <c r="F879" s="1"/>
      <c r="G879" s="1"/>
      <c r="H879" s="1"/>
      <c r="I879" s="1"/>
      <c r="J879" s="1"/>
      <c r="K879" s="1"/>
      <c r="L879" s="1"/>
      <c r="M879" s="1"/>
      <c r="N879" s="1"/>
      <c r="O879" s="1"/>
      <c r="P879" s="1"/>
      <c r="Q879" s="1"/>
      <c r="R879" s="1"/>
      <c r="S879" s="1"/>
      <c r="T879" s="1"/>
      <c r="U879" s="1"/>
      <c r="V879" s="1"/>
      <c r="W879" s="1"/>
      <c r="X879" s="1"/>
      <c r="Y879" s="1"/>
    </row>
    <row r="880" spans="1:25" ht="9.75" customHeight="1">
      <c r="A880" s="1"/>
      <c r="B880" s="79"/>
      <c r="C880" s="145"/>
      <c r="D880" s="145"/>
      <c r="E880" s="1"/>
      <c r="F880" s="1"/>
      <c r="G880" s="1"/>
      <c r="H880" s="1"/>
      <c r="I880" s="1"/>
      <c r="J880" s="1"/>
      <c r="K880" s="1"/>
      <c r="L880" s="1"/>
      <c r="M880" s="1"/>
      <c r="N880" s="1"/>
      <c r="O880" s="1"/>
      <c r="P880" s="1"/>
      <c r="Q880" s="1"/>
      <c r="R880" s="1"/>
      <c r="S880" s="1"/>
      <c r="T880" s="1"/>
      <c r="U880" s="1"/>
      <c r="V880" s="1"/>
      <c r="W880" s="1"/>
      <c r="X880" s="1"/>
      <c r="Y880" s="1"/>
    </row>
    <row r="881" spans="1:25" ht="9.75" customHeight="1">
      <c r="A881" s="1"/>
      <c r="B881" s="79"/>
      <c r="C881" s="145"/>
      <c r="D881" s="145"/>
      <c r="E881" s="1"/>
      <c r="F881" s="1"/>
      <c r="G881" s="1"/>
      <c r="H881" s="1"/>
      <c r="I881" s="1"/>
      <c r="J881" s="1"/>
      <c r="K881" s="1"/>
      <c r="L881" s="1"/>
      <c r="M881" s="1"/>
      <c r="N881" s="1"/>
      <c r="O881" s="1"/>
      <c r="P881" s="1"/>
      <c r="Q881" s="1"/>
      <c r="R881" s="1"/>
      <c r="S881" s="1"/>
      <c r="T881" s="1"/>
      <c r="U881" s="1"/>
      <c r="V881" s="1"/>
      <c r="W881" s="1"/>
      <c r="X881" s="1"/>
      <c r="Y881" s="1"/>
    </row>
    <row r="882" spans="1:25" ht="9.75" customHeight="1">
      <c r="A882" s="1"/>
      <c r="B882" s="79"/>
      <c r="C882" s="145"/>
      <c r="D882" s="145"/>
      <c r="E882" s="1"/>
      <c r="F882" s="1"/>
      <c r="G882" s="1"/>
      <c r="H882" s="1"/>
      <c r="I882" s="1"/>
      <c r="J882" s="1"/>
      <c r="K882" s="1"/>
      <c r="L882" s="1"/>
      <c r="M882" s="1"/>
      <c r="N882" s="1"/>
      <c r="O882" s="1"/>
      <c r="P882" s="1"/>
      <c r="Q882" s="1"/>
      <c r="R882" s="1"/>
      <c r="S882" s="1"/>
      <c r="T882" s="1"/>
      <c r="U882" s="1"/>
      <c r="V882" s="1"/>
      <c r="W882" s="1"/>
      <c r="X882" s="1"/>
      <c r="Y882" s="1"/>
    </row>
    <row r="883" spans="1:25" ht="9.75" customHeight="1">
      <c r="A883" s="1"/>
      <c r="B883" s="79"/>
      <c r="C883" s="145"/>
      <c r="D883" s="145"/>
      <c r="E883" s="1"/>
      <c r="F883" s="1"/>
      <c r="G883" s="1"/>
      <c r="H883" s="1"/>
      <c r="I883" s="1"/>
      <c r="J883" s="1"/>
      <c r="K883" s="1"/>
      <c r="L883" s="1"/>
      <c r="M883" s="1"/>
      <c r="N883" s="1"/>
      <c r="O883" s="1"/>
      <c r="P883" s="1"/>
      <c r="Q883" s="1"/>
      <c r="R883" s="1"/>
      <c r="S883" s="1"/>
      <c r="T883" s="1"/>
      <c r="U883" s="1"/>
      <c r="V883" s="1"/>
      <c r="W883" s="1"/>
      <c r="X883" s="1"/>
      <c r="Y883" s="1"/>
    </row>
    <row r="884" spans="1:25" ht="9.75" customHeight="1">
      <c r="A884" s="1"/>
      <c r="B884" s="79"/>
      <c r="C884" s="145"/>
      <c r="D884" s="145"/>
      <c r="E884" s="1"/>
      <c r="F884" s="1"/>
      <c r="G884" s="1"/>
      <c r="H884" s="1"/>
      <c r="I884" s="1"/>
      <c r="J884" s="1"/>
      <c r="K884" s="1"/>
      <c r="L884" s="1"/>
      <c r="M884" s="1"/>
      <c r="N884" s="1"/>
      <c r="O884" s="1"/>
      <c r="P884" s="1"/>
      <c r="Q884" s="1"/>
      <c r="R884" s="1"/>
      <c r="S884" s="1"/>
      <c r="T884" s="1"/>
      <c r="U884" s="1"/>
      <c r="V884" s="1"/>
      <c r="W884" s="1"/>
      <c r="X884" s="1"/>
      <c r="Y884" s="1"/>
    </row>
    <row r="885" spans="1:25" ht="9.75" customHeight="1">
      <c r="A885" s="1"/>
      <c r="B885" s="79"/>
      <c r="C885" s="145"/>
      <c r="D885" s="145"/>
      <c r="E885" s="1"/>
      <c r="F885" s="1"/>
      <c r="G885" s="1"/>
      <c r="H885" s="1"/>
      <c r="I885" s="1"/>
      <c r="J885" s="1"/>
      <c r="K885" s="1"/>
      <c r="L885" s="1"/>
      <c r="M885" s="1"/>
      <c r="N885" s="1"/>
      <c r="O885" s="1"/>
      <c r="P885" s="1"/>
      <c r="Q885" s="1"/>
      <c r="R885" s="1"/>
      <c r="S885" s="1"/>
      <c r="T885" s="1"/>
      <c r="U885" s="1"/>
      <c r="V885" s="1"/>
      <c r="W885" s="1"/>
      <c r="X885" s="1"/>
      <c r="Y885" s="1"/>
    </row>
    <row r="886" spans="1:25" ht="9.75" customHeight="1">
      <c r="A886" s="1"/>
      <c r="B886" s="79"/>
      <c r="C886" s="145"/>
      <c r="D886" s="145"/>
      <c r="E886" s="1"/>
      <c r="F886" s="1"/>
      <c r="G886" s="1"/>
      <c r="H886" s="1"/>
      <c r="I886" s="1"/>
      <c r="J886" s="1"/>
      <c r="K886" s="1"/>
      <c r="L886" s="1"/>
      <c r="M886" s="1"/>
      <c r="N886" s="1"/>
      <c r="O886" s="1"/>
      <c r="P886" s="1"/>
      <c r="Q886" s="1"/>
      <c r="R886" s="1"/>
      <c r="S886" s="1"/>
      <c r="T886" s="1"/>
      <c r="U886" s="1"/>
      <c r="V886" s="1"/>
      <c r="W886" s="1"/>
      <c r="X886" s="1"/>
      <c r="Y886" s="1"/>
    </row>
    <row r="887" spans="1:25" ht="9.75" customHeight="1">
      <c r="A887" s="1"/>
      <c r="B887" s="79"/>
      <c r="C887" s="145"/>
      <c r="D887" s="145"/>
      <c r="E887" s="1"/>
      <c r="F887" s="1"/>
      <c r="G887" s="1"/>
      <c r="H887" s="1"/>
      <c r="I887" s="1"/>
      <c r="J887" s="1"/>
      <c r="K887" s="1"/>
      <c r="L887" s="1"/>
      <c r="M887" s="1"/>
      <c r="N887" s="1"/>
      <c r="O887" s="1"/>
      <c r="P887" s="1"/>
      <c r="Q887" s="1"/>
      <c r="R887" s="1"/>
      <c r="S887" s="1"/>
      <c r="T887" s="1"/>
      <c r="U887" s="1"/>
      <c r="V887" s="1"/>
      <c r="W887" s="1"/>
      <c r="X887" s="1"/>
      <c r="Y887" s="1"/>
    </row>
    <row r="888" spans="1:25" ht="9.75" customHeight="1">
      <c r="A888" s="1"/>
      <c r="B888" s="79"/>
      <c r="C888" s="145"/>
      <c r="D888" s="145"/>
      <c r="E888" s="1"/>
      <c r="F888" s="1"/>
      <c r="G888" s="1"/>
      <c r="H888" s="1"/>
      <c r="I888" s="1"/>
      <c r="J888" s="1"/>
      <c r="K888" s="1"/>
      <c r="L888" s="1"/>
      <c r="M888" s="1"/>
      <c r="N888" s="1"/>
      <c r="O888" s="1"/>
      <c r="P888" s="1"/>
      <c r="Q888" s="1"/>
      <c r="R888" s="1"/>
      <c r="S888" s="1"/>
      <c r="T888" s="1"/>
      <c r="U888" s="1"/>
      <c r="V888" s="1"/>
      <c r="W888" s="1"/>
      <c r="X888" s="1"/>
      <c r="Y888" s="1"/>
    </row>
    <row r="889" spans="1:25" ht="9.75" customHeight="1">
      <c r="A889" s="1"/>
      <c r="B889" s="79"/>
      <c r="C889" s="145"/>
      <c r="D889" s="145"/>
      <c r="E889" s="1"/>
      <c r="F889" s="1"/>
      <c r="G889" s="1"/>
      <c r="H889" s="1"/>
      <c r="I889" s="1"/>
      <c r="J889" s="1"/>
      <c r="K889" s="1"/>
      <c r="L889" s="1"/>
      <c r="M889" s="1"/>
      <c r="N889" s="1"/>
      <c r="O889" s="1"/>
      <c r="P889" s="1"/>
      <c r="Q889" s="1"/>
      <c r="R889" s="1"/>
      <c r="S889" s="1"/>
      <c r="T889" s="1"/>
      <c r="U889" s="1"/>
      <c r="V889" s="1"/>
      <c r="W889" s="1"/>
      <c r="X889" s="1"/>
      <c r="Y889" s="1"/>
    </row>
    <row r="890" spans="1:25" ht="9.75" customHeight="1">
      <c r="A890" s="1"/>
      <c r="B890" s="79"/>
      <c r="C890" s="145"/>
      <c r="D890" s="145"/>
      <c r="E890" s="1"/>
      <c r="F890" s="1"/>
      <c r="G890" s="1"/>
      <c r="H890" s="1"/>
      <c r="I890" s="1"/>
      <c r="J890" s="1"/>
      <c r="K890" s="1"/>
      <c r="L890" s="1"/>
      <c r="M890" s="1"/>
      <c r="N890" s="1"/>
      <c r="O890" s="1"/>
      <c r="P890" s="1"/>
      <c r="Q890" s="1"/>
      <c r="R890" s="1"/>
      <c r="S890" s="1"/>
      <c r="T890" s="1"/>
      <c r="U890" s="1"/>
      <c r="V890" s="1"/>
      <c r="W890" s="1"/>
      <c r="X890" s="1"/>
      <c r="Y890" s="1"/>
    </row>
    <row r="891" spans="1:25" ht="9.75" customHeight="1">
      <c r="A891" s="1"/>
      <c r="B891" s="79"/>
      <c r="C891" s="145"/>
      <c r="D891" s="145"/>
      <c r="E891" s="1"/>
      <c r="F891" s="1"/>
      <c r="G891" s="1"/>
      <c r="H891" s="1"/>
      <c r="I891" s="1"/>
      <c r="J891" s="1"/>
      <c r="K891" s="1"/>
      <c r="L891" s="1"/>
      <c r="M891" s="1"/>
      <c r="N891" s="1"/>
      <c r="O891" s="1"/>
      <c r="P891" s="1"/>
      <c r="Q891" s="1"/>
      <c r="R891" s="1"/>
      <c r="S891" s="1"/>
      <c r="T891" s="1"/>
      <c r="U891" s="1"/>
      <c r="V891" s="1"/>
      <c r="W891" s="1"/>
      <c r="X891" s="1"/>
      <c r="Y891" s="1"/>
    </row>
    <row r="892" spans="1:25" ht="9.75" customHeight="1">
      <c r="A892" s="1"/>
      <c r="B892" s="79"/>
      <c r="C892" s="145"/>
      <c r="D892" s="145"/>
      <c r="E892" s="1"/>
      <c r="F892" s="1"/>
      <c r="G892" s="1"/>
      <c r="H892" s="1"/>
      <c r="I892" s="1"/>
      <c r="J892" s="1"/>
      <c r="K892" s="1"/>
      <c r="L892" s="1"/>
      <c r="M892" s="1"/>
      <c r="N892" s="1"/>
      <c r="O892" s="1"/>
      <c r="P892" s="1"/>
      <c r="Q892" s="1"/>
      <c r="R892" s="1"/>
      <c r="S892" s="1"/>
      <c r="T892" s="1"/>
      <c r="U892" s="1"/>
      <c r="V892" s="1"/>
      <c r="W892" s="1"/>
      <c r="X892" s="1"/>
      <c r="Y892" s="1"/>
    </row>
    <row r="893" spans="1:25" ht="9.75" customHeight="1">
      <c r="A893" s="1"/>
      <c r="B893" s="79"/>
      <c r="C893" s="145"/>
      <c r="D893" s="145"/>
      <c r="E893" s="1"/>
      <c r="F893" s="1"/>
      <c r="G893" s="1"/>
      <c r="H893" s="1"/>
      <c r="I893" s="1"/>
      <c r="J893" s="1"/>
      <c r="K893" s="1"/>
      <c r="L893" s="1"/>
      <c r="M893" s="1"/>
      <c r="N893" s="1"/>
      <c r="O893" s="1"/>
      <c r="P893" s="1"/>
      <c r="Q893" s="1"/>
      <c r="R893" s="1"/>
      <c r="S893" s="1"/>
      <c r="T893" s="1"/>
      <c r="U893" s="1"/>
      <c r="V893" s="1"/>
      <c r="W893" s="1"/>
      <c r="X893" s="1"/>
      <c r="Y893" s="1"/>
    </row>
    <row r="894" spans="1:25" ht="9.75" customHeight="1">
      <c r="A894" s="1"/>
      <c r="B894" s="79"/>
      <c r="C894" s="145"/>
      <c r="D894" s="145"/>
      <c r="E894" s="1"/>
      <c r="F894" s="1"/>
      <c r="G894" s="1"/>
      <c r="H894" s="1"/>
      <c r="I894" s="1"/>
      <c r="J894" s="1"/>
      <c r="K894" s="1"/>
      <c r="L894" s="1"/>
      <c r="M894" s="1"/>
      <c r="N894" s="1"/>
      <c r="O894" s="1"/>
      <c r="P894" s="1"/>
      <c r="Q894" s="1"/>
      <c r="R894" s="1"/>
      <c r="S894" s="1"/>
      <c r="T894" s="1"/>
      <c r="U894" s="1"/>
      <c r="V894" s="1"/>
      <c r="W894" s="1"/>
      <c r="X894" s="1"/>
      <c r="Y894" s="1"/>
    </row>
    <row r="895" spans="1:25" ht="9.75" customHeight="1">
      <c r="A895" s="1"/>
      <c r="B895" s="79"/>
      <c r="C895" s="145"/>
      <c r="D895" s="145"/>
      <c r="E895" s="1"/>
      <c r="F895" s="1"/>
      <c r="G895" s="1"/>
      <c r="H895" s="1"/>
      <c r="I895" s="1"/>
      <c r="J895" s="1"/>
      <c r="K895" s="1"/>
      <c r="L895" s="1"/>
      <c r="M895" s="1"/>
      <c r="N895" s="1"/>
      <c r="O895" s="1"/>
      <c r="P895" s="1"/>
      <c r="Q895" s="1"/>
      <c r="R895" s="1"/>
      <c r="S895" s="1"/>
      <c r="T895" s="1"/>
      <c r="U895" s="1"/>
      <c r="V895" s="1"/>
      <c r="W895" s="1"/>
      <c r="X895" s="1"/>
      <c r="Y895" s="1"/>
    </row>
    <row r="896" spans="1:25" ht="9.75" customHeight="1">
      <c r="A896" s="1"/>
      <c r="B896" s="79"/>
      <c r="C896" s="145"/>
      <c r="D896" s="145"/>
      <c r="E896" s="1"/>
      <c r="F896" s="1"/>
      <c r="G896" s="1"/>
      <c r="H896" s="1"/>
      <c r="I896" s="1"/>
      <c r="J896" s="1"/>
      <c r="K896" s="1"/>
      <c r="L896" s="1"/>
      <c r="M896" s="1"/>
      <c r="N896" s="1"/>
      <c r="O896" s="1"/>
      <c r="P896" s="1"/>
      <c r="Q896" s="1"/>
      <c r="R896" s="1"/>
      <c r="S896" s="1"/>
      <c r="T896" s="1"/>
      <c r="U896" s="1"/>
      <c r="V896" s="1"/>
      <c r="W896" s="1"/>
      <c r="X896" s="1"/>
      <c r="Y896" s="1"/>
    </row>
    <row r="897" spans="1:25" ht="9.75" customHeight="1">
      <c r="A897" s="1"/>
      <c r="B897" s="79"/>
      <c r="C897" s="145"/>
      <c r="D897" s="145"/>
      <c r="E897" s="1"/>
      <c r="F897" s="1"/>
      <c r="G897" s="1"/>
      <c r="H897" s="1"/>
      <c r="I897" s="1"/>
      <c r="J897" s="1"/>
      <c r="K897" s="1"/>
      <c r="L897" s="1"/>
      <c r="M897" s="1"/>
      <c r="N897" s="1"/>
      <c r="O897" s="1"/>
      <c r="P897" s="1"/>
      <c r="Q897" s="1"/>
      <c r="R897" s="1"/>
      <c r="S897" s="1"/>
      <c r="T897" s="1"/>
      <c r="U897" s="1"/>
      <c r="V897" s="1"/>
      <c r="W897" s="1"/>
      <c r="X897" s="1"/>
      <c r="Y897" s="1"/>
    </row>
    <row r="898" spans="1:25" ht="9.75" customHeight="1">
      <c r="A898" s="1"/>
      <c r="B898" s="79"/>
      <c r="C898" s="145"/>
      <c r="D898" s="145"/>
      <c r="E898" s="1"/>
      <c r="F898" s="1"/>
      <c r="G898" s="1"/>
      <c r="H898" s="1"/>
      <c r="I898" s="1"/>
      <c r="J898" s="1"/>
      <c r="K898" s="1"/>
      <c r="L898" s="1"/>
      <c r="M898" s="1"/>
      <c r="N898" s="1"/>
      <c r="O898" s="1"/>
      <c r="P898" s="1"/>
      <c r="Q898" s="1"/>
      <c r="R898" s="1"/>
      <c r="S898" s="1"/>
      <c r="T898" s="1"/>
      <c r="U898" s="1"/>
      <c r="V898" s="1"/>
      <c r="W898" s="1"/>
      <c r="X898" s="1"/>
      <c r="Y898" s="1"/>
    </row>
    <row r="899" spans="1:25" ht="9.75" customHeight="1">
      <c r="A899" s="1"/>
      <c r="B899" s="79"/>
      <c r="C899" s="145"/>
      <c r="D899" s="145"/>
      <c r="E899" s="1"/>
      <c r="F899" s="1"/>
      <c r="G899" s="1"/>
      <c r="H899" s="1"/>
      <c r="I899" s="1"/>
      <c r="J899" s="1"/>
      <c r="K899" s="1"/>
      <c r="L899" s="1"/>
      <c r="M899" s="1"/>
      <c r="N899" s="1"/>
      <c r="O899" s="1"/>
      <c r="P899" s="1"/>
      <c r="Q899" s="1"/>
      <c r="R899" s="1"/>
      <c r="S899" s="1"/>
      <c r="T899" s="1"/>
      <c r="U899" s="1"/>
      <c r="V899" s="1"/>
      <c r="W899" s="1"/>
      <c r="X899" s="1"/>
      <c r="Y899" s="1"/>
    </row>
    <row r="900" spans="1:25" ht="9.75" customHeight="1">
      <c r="A900" s="1"/>
      <c r="B900" s="79"/>
      <c r="C900" s="145"/>
      <c r="D900" s="145"/>
      <c r="E900" s="1"/>
      <c r="F900" s="1"/>
      <c r="G900" s="1"/>
      <c r="H900" s="1"/>
      <c r="I900" s="1"/>
      <c r="J900" s="1"/>
      <c r="K900" s="1"/>
      <c r="L900" s="1"/>
      <c r="M900" s="1"/>
      <c r="N900" s="1"/>
      <c r="O900" s="1"/>
      <c r="P900" s="1"/>
      <c r="Q900" s="1"/>
      <c r="R900" s="1"/>
      <c r="S900" s="1"/>
      <c r="T900" s="1"/>
      <c r="U900" s="1"/>
      <c r="V900" s="1"/>
      <c r="W900" s="1"/>
      <c r="X900" s="1"/>
      <c r="Y900" s="1"/>
    </row>
    <row r="901" spans="1:25" ht="9.75" customHeight="1">
      <c r="A901" s="1"/>
      <c r="B901" s="79"/>
      <c r="C901" s="145"/>
      <c r="D901" s="145"/>
      <c r="E901" s="1"/>
      <c r="F901" s="1"/>
      <c r="G901" s="1"/>
      <c r="H901" s="1"/>
      <c r="I901" s="1"/>
      <c r="J901" s="1"/>
      <c r="K901" s="1"/>
      <c r="L901" s="1"/>
      <c r="M901" s="1"/>
      <c r="N901" s="1"/>
      <c r="O901" s="1"/>
      <c r="P901" s="1"/>
      <c r="Q901" s="1"/>
      <c r="R901" s="1"/>
      <c r="S901" s="1"/>
      <c r="T901" s="1"/>
      <c r="U901" s="1"/>
      <c r="V901" s="1"/>
      <c r="W901" s="1"/>
      <c r="X901" s="1"/>
      <c r="Y901" s="1"/>
    </row>
    <row r="902" spans="1:25" ht="9.75" customHeight="1">
      <c r="A902" s="1"/>
      <c r="B902" s="79"/>
      <c r="C902" s="145"/>
      <c r="D902" s="145"/>
      <c r="E902" s="1"/>
      <c r="F902" s="1"/>
      <c r="G902" s="1"/>
      <c r="H902" s="1"/>
      <c r="I902" s="1"/>
      <c r="J902" s="1"/>
      <c r="K902" s="1"/>
      <c r="L902" s="1"/>
      <c r="M902" s="1"/>
      <c r="N902" s="1"/>
      <c r="O902" s="1"/>
      <c r="P902" s="1"/>
      <c r="Q902" s="1"/>
      <c r="R902" s="1"/>
      <c r="S902" s="1"/>
      <c r="T902" s="1"/>
      <c r="U902" s="1"/>
      <c r="V902" s="1"/>
      <c r="W902" s="1"/>
      <c r="X902" s="1"/>
      <c r="Y902" s="1"/>
    </row>
    <row r="903" spans="1:25" ht="9.75" customHeight="1">
      <c r="A903" s="1"/>
      <c r="B903" s="79"/>
      <c r="C903" s="145"/>
      <c r="D903" s="145"/>
      <c r="E903" s="1"/>
      <c r="F903" s="1"/>
      <c r="G903" s="1"/>
      <c r="H903" s="1"/>
      <c r="I903" s="1"/>
      <c r="J903" s="1"/>
      <c r="K903" s="1"/>
      <c r="L903" s="1"/>
      <c r="M903" s="1"/>
      <c r="N903" s="1"/>
      <c r="O903" s="1"/>
      <c r="P903" s="1"/>
      <c r="Q903" s="1"/>
      <c r="R903" s="1"/>
      <c r="S903" s="1"/>
      <c r="T903" s="1"/>
      <c r="U903" s="1"/>
      <c r="V903" s="1"/>
      <c r="W903" s="1"/>
      <c r="X903" s="1"/>
      <c r="Y903" s="1"/>
    </row>
    <row r="904" spans="1:25" ht="9.75" customHeight="1">
      <c r="A904" s="1"/>
      <c r="B904" s="79"/>
      <c r="C904" s="145"/>
      <c r="D904" s="145"/>
      <c r="E904" s="1"/>
      <c r="F904" s="1"/>
      <c r="G904" s="1"/>
      <c r="H904" s="1"/>
      <c r="I904" s="1"/>
      <c r="J904" s="1"/>
      <c r="K904" s="1"/>
      <c r="L904" s="1"/>
      <c r="M904" s="1"/>
      <c r="N904" s="1"/>
      <c r="O904" s="1"/>
      <c r="P904" s="1"/>
      <c r="Q904" s="1"/>
      <c r="R904" s="1"/>
      <c r="S904" s="1"/>
      <c r="T904" s="1"/>
      <c r="U904" s="1"/>
      <c r="V904" s="1"/>
      <c r="W904" s="1"/>
      <c r="X904" s="1"/>
      <c r="Y904" s="1"/>
    </row>
    <row r="905" spans="1:25" ht="9.75" customHeight="1">
      <c r="A905" s="1"/>
      <c r="B905" s="79"/>
      <c r="C905" s="145"/>
      <c r="D905" s="145"/>
      <c r="E905" s="1"/>
      <c r="F905" s="1"/>
      <c r="G905" s="1"/>
      <c r="H905" s="1"/>
      <c r="I905" s="1"/>
      <c r="J905" s="1"/>
      <c r="K905" s="1"/>
      <c r="L905" s="1"/>
      <c r="M905" s="1"/>
      <c r="N905" s="1"/>
      <c r="O905" s="1"/>
      <c r="P905" s="1"/>
      <c r="Q905" s="1"/>
      <c r="R905" s="1"/>
      <c r="S905" s="1"/>
      <c r="T905" s="1"/>
      <c r="U905" s="1"/>
      <c r="V905" s="1"/>
      <c r="W905" s="1"/>
      <c r="X905" s="1"/>
      <c r="Y905" s="1"/>
    </row>
    <row r="906" spans="1:25" ht="9.75" customHeight="1">
      <c r="A906" s="1"/>
      <c r="B906" s="79"/>
      <c r="C906" s="145"/>
      <c r="D906" s="145"/>
      <c r="E906" s="1"/>
      <c r="F906" s="1"/>
      <c r="G906" s="1"/>
      <c r="H906" s="1"/>
      <c r="I906" s="1"/>
      <c r="J906" s="1"/>
      <c r="K906" s="1"/>
      <c r="L906" s="1"/>
      <c r="M906" s="1"/>
      <c r="N906" s="1"/>
      <c r="O906" s="1"/>
      <c r="P906" s="1"/>
      <c r="Q906" s="1"/>
      <c r="R906" s="1"/>
      <c r="S906" s="1"/>
      <c r="T906" s="1"/>
      <c r="U906" s="1"/>
      <c r="V906" s="1"/>
      <c r="W906" s="1"/>
      <c r="X906" s="1"/>
      <c r="Y906" s="1"/>
    </row>
    <row r="907" spans="1:25" ht="9.75" customHeight="1">
      <c r="A907" s="1"/>
      <c r="B907" s="79"/>
      <c r="C907" s="145"/>
      <c r="D907" s="145"/>
      <c r="E907" s="1"/>
      <c r="F907" s="1"/>
      <c r="G907" s="1"/>
      <c r="H907" s="1"/>
      <c r="I907" s="1"/>
      <c r="J907" s="1"/>
      <c r="K907" s="1"/>
      <c r="L907" s="1"/>
      <c r="M907" s="1"/>
      <c r="N907" s="1"/>
      <c r="O907" s="1"/>
      <c r="P907" s="1"/>
      <c r="Q907" s="1"/>
      <c r="R907" s="1"/>
      <c r="S907" s="1"/>
      <c r="T907" s="1"/>
      <c r="U907" s="1"/>
      <c r="V907" s="1"/>
      <c r="W907" s="1"/>
      <c r="X907" s="1"/>
      <c r="Y907" s="1"/>
    </row>
    <row r="908" spans="1:25" ht="9.75" customHeight="1">
      <c r="A908" s="1"/>
      <c r="B908" s="79"/>
      <c r="C908" s="145"/>
      <c r="D908" s="145"/>
      <c r="E908" s="1"/>
      <c r="F908" s="1"/>
      <c r="G908" s="1"/>
      <c r="H908" s="1"/>
      <c r="I908" s="1"/>
      <c r="J908" s="1"/>
      <c r="K908" s="1"/>
      <c r="L908" s="1"/>
      <c r="M908" s="1"/>
      <c r="N908" s="1"/>
      <c r="O908" s="1"/>
      <c r="P908" s="1"/>
      <c r="Q908" s="1"/>
      <c r="R908" s="1"/>
      <c r="S908" s="1"/>
      <c r="T908" s="1"/>
      <c r="U908" s="1"/>
      <c r="V908" s="1"/>
      <c r="W908" s="1"/>
      <c r="X908" s="1"/>
      <c r="Y908" s="1"/>
    </row>
    <row r="909" spans="1:25" ht="9.75" customHeight="1">
      <c r="A909" s="1"/>
      <c r="B909" s="79"/>
      <c r="C909" s="145"/>
      <c r="D909" s="145"/>
      <c r="E909" s="1"/>
      <c r="F909" s="1"/>
      <c r="G909" s="1"/>
      <c r="H909" s="1"/>
      <c r="I909" s="1"/>
      <c r="J909" s="1"/>
      <c r="K909" s="1"/>
      <c r="L909" s="1"/>
      <c r="M909" s="1"/>
      <c r="N909" s="1"/>
      <c r="O909" s="1"/>
      <c r="P909" s="1"/>
      <c r="Q909" s="1"/>
      <c r="R909" s="1"/>
      <c r="S909" s="1"/>
      <c r="T909" s="1"/>
      <c r="U909" s="1"/>
      <c r="V909" s="1"/>
      <c r="W909" s="1"/>
      <c r="X909" s="1"/>
      <c r="Y909" s="1"/>
    </row>
    <row r="910" spans="1:25" ht="9.75" customHeight="1">
      <c r="A910" s="1"/>
      <c r="B910" s="79"/>
      <c r="C910" s="145"/>
      <c r="D910" s="145"/>
      <c r="E910" s="1"/>
      <c r="F910" s="1"/>
      <c r="G910" s="1"/>
      <c r="H910" s="1"/>
      <c r="I910" s="1"/>
      <c r="J910" s="1"/>
      <c r="K910" s="1"/>
      <c r="L910" s="1"/>
      <c r="M910" s="1"/>
      <c r="N910" s="1"/>
      <c r="O910" s="1"/>
      <c r="P910" s="1"/>
      <c r="Q910" s="1"/>
      <c r="R910" s="1"/>
      <c r="S910" s="1"/>
      <c r="T910" s="1"/>
      <c r="U910" s="1"/>
      <c r="V910" s="1"/>
      <c r="W910" s="1"/>
      <c r="X910" s="1"/>
      <c r="Y910" s="1"/>
    </row>
    <row r="911" spans="1:25" ht="9.75" customHeight="1">
      <c r="A911" s="1"/>
      <c r="B911" s="79"/>
      <c r="C911" s="145"/>
      <c r="D911" s="145"/>
      <c r="E911" s="1"/>
      <c r="F911" s="1"/>
      <c r="G911" s="1"/>
      <c r="H911" s="1"/>
      <c r="I911" s="1"/>
      <c r="J911" s="1"/>
      <c r="K911" s="1"/>
      <c r="L911" s="1"/>
      <c r="M911" s="1"/>
      <c r="N911" s="1"/>
      <c r="O911" s="1"/>
      <c r="P911" s="1"/>
      <c r="Q911" s="1"/>
      <c r="R911" s="1"/>
      <c r="S911" s="1"/>
      <c r="T911" s="1"/>
      <c r="U911" s="1"/>
      <c r="V911" s="1"/>
      <c r="W911" s="1"/>
      <c r="X911" s="1"/>
      <c r="Y911" s="1"/>
    </row>
    <row r="912" spans="1:25" ht="9.75" customHeight="1">
      <c r="A912" s="1"/>
      <c r="B912" s="79"/>
      <c r="C912" s="145"/>
      <c r="D912" s="145"/>
      <c r="E912" s="1"/>
      <c r="F912" s="1"/>
      <c r="G912" s="1"/>
      <c r="H912" s="1"/>
      <c r="I912" s="1"/>
      <c r="J912" s="1"/>
      <c r="K912" s="1"/>
      <c r="L912" s="1"/>
      <c r="M912" s="1"/>
      <c r="N912" s="1"/>
      <c r="O912" s="1"/>
      <c r="P912" s="1"/>
      <c r="Q912" s="1"/>
      <c r="R912" s="1"/>
      <c r="S912" s="1"/>
      <c r="T912" s="1"/>
      <c r="U912" s="1"/>
      <c r="V912" s="1"/>
      <c r="W912" s="1"/>
      <c r="X912" s="1"/>
      <c r="Y912" s="1"/>
    </row>
    <row r="913" spans="1:25" ht="9.75" customHeight="1">
      <c r="A913" s="1"/>
      <c r="B913" s="79"/>
      <c r="C913" s="145"/>
      <c r="D913" s="145"/>
      <c r="E913" s="1"/>
      <c r="F913" s="1"/>
      <c r="G913" s="1"/>
      <c r="H913" s="1"/>
      <c r="I913" s="1"/>
      <c r="J913" s="1"/>
      <c r="K913" s="1"/>
      <c r="L913" s="1"/>
      <c r="M913" s="1"/>
      <c r="N913" s="1"/>
      <c r="O913" s="1"/>
      <c r="P913" s="1"/>
      <c r="Q913" s="1"/>
      <c r="R913" s="1"/>
      <c r="S913" s="1"/>
      <c r="T913" s="1"/>
      <c r="U913" s="1"/>
      <c r="V913" s="1"/>
      <c r="W913" s="1"/>
      <c r="X913" s="1"/>
      <c r="Y913" s="1"/>
    </row>
    <row r="914" spans="1:25" ht="9.75" customHeight="1">
      <c r="A914" s="1"/>
      <c r="B914" s="79"/>
      <c r="C914" s="145"/>
      <c r="D914" s="145"/>
      <c r="E914" s="1"/>
      <c r="F914" s="1"/>
      <c r="G914" s="1"/>
      <c r="H914" s="1"/>
      <c r="I914" s="1"/>
      <c r="J914" s="1"/>
      <c r="K914" s="1"/>
      <c r="L914" s="1"/>
      <c r="M914" s="1"/>
      <c r="N914" s="1"/>
      <c r="O914" s="1"/>
      <c r="P914" s="1"/>
      <c r="Q914" s="1"/>
      <c r="R914" s="1"/>
      <c r="S914" s="1"/>
      <c r="T914" s="1"/>
      <c r="U914" s="1"/>
      <c r="V914" s="1"/>
      <c r="W914" s="1"/>
      <c r="X914" s="1"/>
      <c r="Y914" s="1"/>
    </row>
    <row r="915" spans="1:25" ht="9.75" customHeight="1">
      <c r="A915" s="1"/>
      <c r="B915" s="79"/>
      <c r="C915" s="145"/>
      <c r="D915" s="145"/>
      <c r="E915" s="1"/>
      <c r="F915" s="1"/>
      <c r="G915" s="1"/>
      <c r="H915" s="1"/>
      <c r="I915" s="1"/>
      <c r="J915" s="1"/>
      <c r="K915" s="1"/>
      <c r="L915" s="1"/>
      <c r="M915" s="1"/>
      <c r="N915" s="1"/>
      <c r="O915" s="1"/>
      <c r="P915" s="1"/>
      <c r="Q915" s="1"/>
      <c r="R915" s="1"/>
      <c r="S915" s="1"/>
      <c r="T915" s="1"/>
      <c r="U915" s="1"/>
      <c r="V915" s="1"/>
      <c r="W915" s="1"/>
      <c r="X915" s="1"/>
      <c r="Y915" s="1"/>
    </row>
    <row r="916" spans="1:25" ht="9.75" customHeight="1">
      <c r="A916" s="1"/>
      <c r="B916" s="79"/>
      <c r="C916" s="145"/>
      <c r="D916" s="145"/>
      <c r="E916" s="1"/>
      <c r="F916" s="1"/>
      <c r="G916" s="1"/>
      <c r="H916" s="1"/>
      <c r="I916" s="1"/>
      <c r="J916" s="1"/>
      <c r="K916" s="1"/>
      <c r="L916" s="1"/>
      <c r="M916" s="1"/>
      <c r="N916" s="1"/>
      <c r="O916" s="1"/>
      <c r="P916" s="1"/>
      <c r="Q916" s="1"/>
      <c r="R916" s="1"/>
      <c r="S916" s="1"/>
      <c r="T916" s="1"/>
      <c r="U916" s="1"/>
      <c r="V916" s="1"/>
      <c r="W916" s="1"/>
      <c r="X916" s="1"/>
      <c r="Y916" s="1"/>
    </row>
    <row r="917" spans="1:25" ht="9.75" customHeight="1">
      <c r="A917" s="1"/>
      <c r="B917" s="79"/>
      <c r="C917" s="145"/>
      <c r="D917" s="145"/>
      <c r="E917" s="1"/>
      <c r="F917" s="1"/>
      <c r="G917" s="1"/>
      <c r="H917" s="1"/>
      <c r="I917" s="1"/>
      <c r="J917" s="1"/>
      <c r="K917" s="1"/>
      <c r="L917" s="1"/>
      <c r="M917" s="1"/>
      <c r="N917" s="1"/>
      <c r="O917" s="1"/>
      <c r="P917" s="1"/>
      <c r="Q917" s="1"/>
      <c r="R917" s="1"/>
      <c r="S917" s="1"/>
      <c r="T917" s="1"/>
      <c r="U917" s="1"/>
      <c r="V917" s="1"/>
      <c r="W917" s="1"/>
      <c r="X917" s="1"/>
      <c r="Y917" s="1"/>
    </row>
    <row r="918" spans="1:25" ht="9.75" customHeight="1">
      <c r="A918" s="1"/>
      <c r="B918" s="79"/>
      <c r="C918" s="145"/>
      <c r="D918" s="145"/>
      <c r="E918" s="1"/>
      <c r="F918" s="1"/>
      <c r="G918" s="1"/>
      <c r="H918" s="1"/>
      <c r="I918" s="1"/>
      <c r="J918" s="1"/>
      <c r="K918" s="1"/>
      <c r="L918" s="1"/>
      <c r="M918" s="1"/>
      <c r="N918" s="1"/>
      <c r="O918" s="1"/>
      <c r="P918" s="1"/>
      <c r="Q918" s="1"/>
      <c r="R918" s="1"/>
      <c r="S918" s="1"/>
      <c r="T918" s="1"/>
      <c r="U918" s="1"/>
      <c r="V918" s="1"/>
      <c r="W918" s="1"/>
      <c r="X918" s="1"/>
      <c r="Y918" s="1"/>
    </row>
    <row r="919" spans="1:25" ht="9.75" customHeight="1">
      <c r="A919" s="1"/>
      <c r="B919" s="79"/>
      <c r="C919" s="145"/>
      <c r="D919" s="145"/>
      <c r="E919" s="1"/>
      <c r="F919" s="1"/>
      <c r="G919" s="1"/>
      <c r="H919" s="1"/>
      <c r="I919" s="1"/>
      <c r="J919" s="1"/>
      <c r="K919" s="1"/>
      <c r="L919" s="1"/>
      <c r="M919" s="1"/>
      <c r="N919" s="1"/>
      <c r="O919" s="1"/>
      <c r="P919" s="1"/>
      <c r="Q919" s="1"/>
      <c r="R919" s="1"/>
      <c r="S919" s="1"/>
      <c r="T919" s="1"/>
      <c r="U919" s="1"/>
      <c r="V919" s="1"/>
      <c r="W919" s="1"/>
      <c r="X919" s="1"/>
      <c r="Y919" s="1"/>
    </row>
    <row r="920" spans="1:25" ht="9.75" customHeight="1">
      <c r="A920" s="1"/>
      <c r="B920" s="79"/>
      <c r="C920" s="145"/>
      <c r="D920" s="145"/>
      <c r="E920" s="1"/>
      <c r="F920" s="1"/>
      <c r="G920" s="1"/>
      <c r="H920" s="1"/>
      <c r="I920" s="1"/>
      <c r="J920" s="1"/>
      <c r="K920" s="1"/>
      <c r="L920" s="1"/>
      <c r="M920" s="1"/>
      <c r="N920" s="1"/>
      <c r="O920" s="1"/>
      <c r="P920" s="1"/>
      <c r="Q920" s="1"/>
      <c r="R920" s="1"/>
      <c r="S920" s="1"/>
      <c r="T920" s="1"/>
      <c r="U920" s="1"/>
      <c r="V920" s="1"/>
      <c r="W920" s="1"/>
      <c r="X920" s="1"/>
      <c r="Y920" s="1"/>
    </row>
    <row r="921" spans="1:25" ht="9.75" customHeight="1">
      <c r="A921" s="1"/>
      <c r="B921" s="79"/>
      <c r="C921" s="145"/>
      <c r="D921" s="145"/>
      <c r="E921" s="1"/>
      <c r="F921" s="1"/>
      <c r="G921" s="1"/>
      <c r="H921" s="1"/>
      <c r="I921" s="1"/>
      <c r="J921" s="1"/>
      <c r="K921" s="1"/>
      <c r="L921" s="1"/>
      <c r="M921" s="1"/>
      <c r="N921" s="1"/>
      <c r="O921" s="1"/>
      <c r="P921" s="1"/>
      <c r="Q921" s="1"/>
      <c r="R921" s="1"/>
      <c r="S921" s="1"/>
      <c r="T921" s="1"/>
      <c r="U921" s="1"/>
      <c r="V921" s="1"/>
      <c r="W921" s="1"/>
      <c r="X921" s="1"/>
      <c r="Y921" s="1"/>
    </row>
    <row r="922" spans="1:25" ht="9.75" customHeight="1">
      <c r="A922" s="1"/>
      <c r="B922" s="79"/>
      <c r="C922" s="145"/>
      <c r="D922" s="145"/>
      <c r="E922" s="1"/>
      <c r="F922" s="1"/>
      <c r="G922" s="1"/>
      <c r="H922" s="1"/>
      <c r="I922" s="1"/>
      <c r="J922" s="1"/>
      <c r="K922" s="1"/>
      <c r="L922" s="1"/>
      <c r="M922" s="1"/>
      <c r="N922" s="1"/>
      <c r="O922" s="1"/>
      <c r="P922" s="1"/>
      <c r="Q922" s="1"/>
      <c r="R922" s="1"/>
      <c r="S922" s="1"/>
      <c r="T922" s="1"/>
      <c r="U922" s="1"/>
      <c r="V922" s="1"/>
      <c r="W922" s="1"/>
      <c r="X922" s="1"/>
      <c r="Y922" s="1"/>
    </row>
    <row r="923" spans="1:25" ht="9.75" customHeight="1">
      <c r="A923" s="1"/>
      <c r="B923" s="79"/>
      <c r="C923" s="145"/>
      <c r="D923" s="145"/>
      <c r="E923" s="1"/>
      <c r="F923" s="1"/>
      <c r="G923" s="1"/>
      <c r="H923" s="1"/>
      <c r="I923" s="1"/>
      <c r="J923" s="1"/>
      <c r="K923" s="1"/>
      <c r="L923" s="1"/>
      <c r="M923" s="1"/>
      <c r="N923" s="1"/>
      <c r="O923" s="1"/>
      <c r="P923" s="1"/>
      <c r="Q923" s="1"/>
      <c r="R923" s="1"/>
      <c r="S923" s="1"/>
      <c r="T923" s="1"/>
      <c r="U923" s="1"/>
      <c r="V923" s="1"/>
      <c r="W923" s="1"/>
      <c r="X923" s="1"/>
      <c r="Y923" s="1"/>
    </row>
    <row r="924" spans="1:25" ht="9.75" customHeight="1">
      <c r="A924" s="1"/>
      <c r="B924" s="79"/>
      <c r="C924" s="145"/>
      <c r="D924" s="145"/>
      <c r="E924" s="1"/>
      <c r="F924" s="1"/>
      <c r="G924" s="1"/>
      <c r="H924" s="1"/>
      <c r="I924" s="1"/>
      <c r="J924" s="1"/>
      <c r="K924" s="1"/>
      <c r="L924" s="1"/>
      <c r="M924" s="1"/>
      <c r="N924" s="1"/>
      <c r="O924" s="1"/>
      <c r="P924" s="1"/>
      <c r="Q924" s="1"/>
      <c r="R924" s="1"/>
      <c r="S924" s="1"/>
      <c r="T924" s="1"/>
      <c r="U924" s="1"/>
      <c r="V924" s="1"/>
      <c r="W924" s="1"/>
      <c r="X924" s="1"/>
      <c r="Y924" s="1"/>
    </row>
    <row r="925" spans="1:25" ht="9.75" customHeight="1">
      <c r="A925" s="1"/>
      <c r="B925" s="79"/>
      <c r="C925" s="145"/>
      <c r="D925" s="145"/>
      <c r="E925" s="1"/>
      <c r="F925" s="1"/>
      <c r="G925" s="1"/>
      <c r="H925" s="1"/>
      <c r="I925" s="1"/>
      <c r="J925" s="1"/>
      <c r="K925" s="1"/>
      <c r="L925" s="1"/>
      <c r="M925" s="1"/>
      <c r="N925" s="1"/>
      <c r="O925" s="1"/>
      <c r="P925" s="1"/>
      <c r="Q925" s="1"/>
      <c r="R925" s="1"/>
      <c r="S925" s="1"/>
      <c r="T925" s="1"/>
      <c r="U925" s="1"/>
      <c r="V925" s="1"/>
      <c r="W925" s="1"/>
      <c r="X925" s="1"/>
      <c r="Y925" s="1"/>
    </row>
    <row r="926" spans="1:25" ht="9.75" customHeight="1">
      <c r="A926" s="1"/>
      <c r="B926" s="79"/>
      <c r="C926" s="145"/>
      <c r="D926" s="145"/>
      <c r="E926" s="1"/>
      <c r="F926" s="1"/>
      <c r="G926" s="1"/>
      <c r="H926" s="1"/>
      <c r="I926" s="1"/>
      <c r="J926" s="1"/>
      <c r="K926" s="1"/>
      <c r="L926" s="1"/>
      <c r="M926" s="1"/>
      <c r="N926" s="1"/>
      <c r="O926" s="1"/>
      <c r="P926" s="1"/>
      <c r="Q926" s="1"/>
      <c r="R926" s="1"/>
      <c r="S926" s="1"/>
      <c r="T926" s="1"/>
      <c r="U926" s="1"/>
      <c r="V926" s="1"/>
      <c r="W926" s="1"/>
      <c r="X926" s="1"/>
      <c r="Y926" s="1"/>
    </row>
    <row r="927" spans="1:25" ht="9.75" customHeight="1">
      <c r="A927" s="1"/>
      <c r="B927" s="79"/>
      <c r="C927" s="145"/>
      <c r="D927" s="145"/>
      <c r="E927" s="1"/>
      <c r="F927" s="1"/>
      <c r="G927" s="1"/>
      <c r="H927" s="1"/>
      <c r="I927" s="1"/>
      <c r="J927" s="1"/>
      <c r="K927" s="1"/>
      <c r="L927" s="1"/>
      <c r="M927" s="1"/>
      <c r="N927" s="1"/>
      <c r="O927" s="1"/>
      <c r="P927" s="1"/>
      <c r="Q927" s="1"/>
      <c r="R927" s="1"/>
      <c r="S927" s="1"/>
      <c r="T927" s="1"/>
      <c r="U927" s="1"/>
      <c r="V927" s="1"/>
      <c r="W927" s="1"/>
      <c r="X927" s="1"/>
      <c r="Y927" s="1"/>
    </row>
    <row r="928" spans="1:25" ht="9.75" customHeight="1">
      <c r="A928" s="1"/>
      <c r="B928" s="79"/>
      <c r="C928" s="145"/>
      <c r="D928" s="145"/>
      <c r="E928" s="1"/>
      <c r="F928" s="1"/>
      <c r="G928" s="1"/>
      <c r="H928" s="1"/>
      <c r="I928" s="1"/>
      <c r="J928" s="1"/>
      <c r="K928" s="1"/>
      <c r="L928" s="1"/>
      <c r="M928" s="1"/>
      <c r="N928" s="1"/>
      <c r="O928" s="1"/>
      <c r="P928" s="1"/>
      <c r="Q928" s="1"/>
      <c r="R928" s="1"/>
      <c r="S928" s="1"/>
      <c r="T928" s="1"/>
      <c r="U928" s="1"/>
      <c r="V928" s="1"/>
      <c r="W928" s="1"/>
      <c r="X928" s="1"/>
      <c r="Y928" s="1"/>
    </row>
    <row r="929" spans="1:25" ht="9.75" customHeight="1">
      <c r="A929" s="1"/>
      <c r="B929" s="79"/>
      <c r="C929" s="145"/>
      <c r="D929" s="145"/>
      <c r="E929" s="1"/>
      <c r="F929" s="1"/>
      <c r="G929" s="1"/>
      <c r="H929" s="1"/>
      <c r="I929" s="1"/>
      <c r="J929" s="1"/>
      <c r="K929" s="1"/>
      <c r="L929" s="1"/>
      <c r="M929" s="1"/>
      <c r="N929" s="1"/>
      <c r="O929" s="1"/>
      <c r="P929" s="1"/>
      <c r="Q929" s="1"/>
      <c r="R929" s="1"/>
      <c r="S929" s="1"/>
      <c r="T929" s="1"/>
      <c r="U929" s="1"/>
      <c r="V929" s="1"/>
      <c r="W929" s="1"/>
      <c r="X929" s="1"/>
      <c r="Y929" s="1"/>
    </row>
    <row r="930" spans="1:25" ht="9.75" customHeight="1">
      <c r="A930" s="1"/>
      <c r="B930" s="79"/>
      <c r="C930" s="145"/>
      <c r="D930" s="145"/>
      <c r="E930" s="1"/>
      <c r="F930" s="1"/>
      <c r="G930" s="1"/>
      <c r="H930" s="1"/>
      <c r="I930" s="1"/>
      <c r="J930" s="1"/>
      <c r="K930" s="1"/>
      <c r="L930" s="1"/>
      <c r="M930" s="1"/>
      <c r="N930" s="1"/>
      <c r="O930" s="1"/>
      <c r="P930" s="1"/>
      <c r="Q930" s="1"/>
      <c r="R930" s="1"/>
      <c r="S930" s="1"/>
      <c r="T930" s="1"/>
      <c r="U930" s="1"/>
      <c r="V930" s="1"/>
      <c r="W930" s="1"/>
      <c r="X930" s="1"/>
      <c r="Y930" s="1"/>
    </row>
    <row r="931" spans="1:25" ht="9.75" customHeight="1">
      <c r="A931" s="1"/>
      <c r="B931" s="79"/>
      <c r="C931" s="145"/>
      <c r="D931" s="145"/>
      <c r="E931" s="1"/>
      <c r="F931" s="1"/>
      <c r="G931" s="1"/>
      <c r="H931" s="1"/>
      <c r="I931" s="1"/>
      <c r="J931" s="1"/>
      <c r="K931" s="1"/>
      <c r="L931" s="1"/>
      <c r="M931" s="1"/>
      <c r="N931" s="1"/>
      <c r="O931" s="1"/>
      <c r="P931" s="1"/>
      <c r="Q931" s="1"/>
      <c r="R931" s="1"/>
      <c r="S931" s="1"/>
      <c r="T931" s="1"/>
      <c r="U931" s="1"/>
      <c r="V931" s="1"/>
      <c r="W931" s="1"/>
      <c r="X931" s="1"/>
      <c r="Y931" s="1"/>
    </row>
    <row r="932" spans="1:25" ht="9.75" customHeight="1">
      <c r="A932" s="1"/>
      <c r="B932" s="79"/>
      <c r="C932" s="145"/>
      <c r="D932" s="145"/>
      <c r="E932" s="1"/>
      <c r="F932" s="1"/>
      <c r="G932" s="1"/>
      <c r="H932" s="1"/>
      <c r="I932" s="1"/>
      <c r="J932" s="1"/>
      <c r="K932" s="1"/>
      <c r="L932" s="1"/>
      <c r="M932" s="1"/>
      <c r="N932" s="1"/>
      <c r="O932" s="1"/>
      <c r="P932" s="1"/>
      <c r="Q932" s="1"/>
      <c r="R932" s="1"/>
      <c r="S932" s="1"/>
      <c r="T932" s="1"/>
      <c r="U932" s="1"/>
      <c r="V932" s="1"/>
      <c r="W932" s="1"/>
      <c r="X932" s="1"/>
      <c r="Y932" s="1"/>
    </row>
    <row r="933" spans="1:25" ht="9.75" customHeight="1">
      <c r="A933" s="1"/>
      <c r="B933" s="79"/>
      <c r="C933" s="145"/>
      <c r="D933" s="145"/>
      <c r="E933" s="1"/>
      <c r="F933" s="1"/>
      <c r="G933" s="1"/>
      <c r="H933" s="1"/>
      <c r="I933" s="1"/>
      <c r="J933" s="1"/>
      <c r="K933" s="1"/>
      <c r="L933" s="1"/>
      <c r="M933" s="1"/>
      <c r="N933" s="1"/>
      <c r="O933" s="1"/>
      <c r="P933" s="1"/>
      <c r="Q933" s="1"/>
      <c r="R933" s="1"/>
      <c r="S933" s="1"/>
      <c r="T933" s="1"/>
      <c r="U933" s="1"/>
      <c r="V933" s="1"/>
      <c r="W933" s="1"/>
      <c r="X933" s="1"/>
      <c r="Y933" s="1"/>
    </row>
    <row r="934" spans="1:25" ht="9.75" customHeight="1">
      <c r="A934" s="1"/>
      <c r="B934" s="79"/>
      <c r="C934" s="145"/>
      <c r="D934" s="145"/>
      <c r="E934" s="1"/>
      <c r="F934" s="1"/>
      <c r="G934" s="1"/>
      <c r="H934" s="1"/>
      <c r="I934" s="1"/>
      <c r="J934" s="1"/>
      <c r="K934" s="1"/>
      <c r="L934" s="1"/>
      <c r="M934" s="1"/>
      <c r="N934" s="1"/>
      <c r="O934" s="1"/>
      <c r="P934" s="1"/>
      <c r="Q934" s="1"/>
      <c r="R934" s="1"/>
      <c r="S934" s="1"/>
      <c r="T934" s="1"/>
      <c r="U934" s="1"/>
      <c r="V934" s="1"/>
      <c r="W934" s="1"/>
      <c r="X934" s="1"/>
      <c r="Y934" s="1"/>
    </row>
    <row r="935" spans="1:25" ht="9.75" customHeight="1">
      <c r="A935" s="1"/>
      <c r="B935" s="79"/>
      <c r="C935" s="145"/>
      <c r="D935" s="145"/>
      <c r="E935" s="1"/>
      <c r="F935" s="1"/>
      <c r="G935" s="1"/>
      <c r="H935" s="1"/>
      <c r="I935" s="1"/>
      <c r="J935" s="1"/>
      <c r="K935" s="1"/>
      <c r="L935" s="1"/>
      <c r="M935" s="1"/>
      <c r="N935" s="1"/>
      <c r="O935" s="1"/>
      <c r="P935" s="1"/>
      <c r="Q935" s="1"/>
      <c r="R935" s="1"/>
      <c r="S935" s="1"/>
      <c r="T935" s="1"/>
      <c r="U935" s="1"/>
      <c r="V935" s="1"/>
      <c r="W935" s="1"/>
      <c r="X935" s="1"/>
      <c r="Y935" s="1"/>
    </row>
    <row r="936" spans="1:25" ht="9.75" customHeight="1">
      <c r="A936" s="1"/>
      <c r="B936" s="79"/>
      <c r="C936" s="145"/>
      <c r="D936" s="145"/>
      <c r="E936" s="1"/>
      <c r="F936" s="1"/>
      <c r="G936" s="1"/>
      <c r="H936" s="1"/>
      <c r="I936" s="1"/>
      <c r="J936" s="1"/>
      <c r="K936" s="1"/>
      <c r="L936" s="1"/>
      <c r="M936" s="1"/>
      <c r="N936" s="1"/>
      <c r="O936" s="1"/>
      <c r="P936" s="1"/>
      <c r="Q936" s="1"/>
      <c r="R936" s="1"/>
      <c r="S936" s="1"/>
      <c r="T936" s="1"/>
      <c r="U936" s="1"/>
      <c r="V936" s="1"/>
      <c r="W936" s="1"/>
      <c r="X936" s="1"/>
      <c r="Y936" s="1"/>
    </row>
    <row r="937" spans="1:25" ht="9.75" customHeight="1">
      <c r="A937" s="1"/>
      <c r="B937" s="79"/>
      <c r="C937" s="145"/>
      <c r="D937" s="145"/>
      <c r="E937" s="1"/>
      <c r="F937" s="1"/>
      <c r="G937" s="1"/>
      <c r="H937" s="1"/>
      <c r="I937" s="1"/>
      <c r="J937" s="1"/>
      <c r="K937" s="1"/>
      <c r="L937" s="1"/>
      <c r="M937" s="1"/>
      <c r="N937" s="1"/>
      <c r="O937" s="1"/>
      <c r="P937" s="1"/>
      <c r="Q937" s="1"/>
      <c r="R937" s="1"/>
      <c r="S937" s="1"/>
      <c r="T937" s="1"/>
      <c r="U937" s="1"/>
      <c r="V937" s="1"/>
      <c r="W937" s="1"/>
      <c r="X937" s="1"/>
      <c r="Y937" s="1"/>
    </row>
    <row r="938" spans="1:25" ht="9.75" customHeight="1">
      <c r="A938" s="1"/>
      <c r="B938" s="79"/>
      <c r="C938" s="145"/>
      <c r="D938" s="145"/>
      <c r="E938" s="1"/>
      <c r="F938" s="1"/>
      <c r="G938" s="1"/>
      <c r="H938" s="1"/>
      <c r="I938" s="1"/>
      <c r="J938" s="1"/>
      <c r="K938" s="1"/>
      <c r="L938" s="1"/>
      <c r="M938" s="1"/>
      <c r="N938" s="1"/>
      <c r="O938" s="1"/>
      <c r="P938" s="1"/>
      <c r="Q938" s="1"/>
      <c r="R938" s="1"/>
      <c r="S938" s="1"/>
      <c r="T938" s="1"/>
      <c r="U938" s="1"/>
      <c r="V938" s="1"/>
      <c r="W938" s="1"/>
      <c r="X938" s="1"/>
      <c r="Y938" s="1"/>
    </row>
    <row r="939" spans="1:25" ht="9.75" customHeight="1">
      <c r="A939" s="1"/>
      <c r="B939" s="79"/>
      <c r="C939" s="145"/>
      <c r="D939" s="145"/>
      <c r="E939" s="1"/>
      <c r="F939" s="1"/>
      <c r="G939" s="1"/>
      <c r="H939" s="1"/>
      <c r="I939" s="1"/>
      <c r="J939" s="1"/>
      <c r="K939" s="1"/>
      <c r="L939" s="1"/>
      <c r="M939" s="1"/>
      <c r="N939" s="1"/>
      <c r="O939" s="1"/>
      <c r="P939" s="1"/>
      <c r="Q939" s="1"/>
      <c r="R939" s="1"/>
      <c r="S939" s="1"/>
      <c r="T939" s="1"/>
      <c r="U939" s="1"/>
      <c r="V939" s="1"/>
      <c r="W939" s="1"/>
      <c r="X939" s="1"/>
      <c r="Y939" s="1"/>
    </row>
    <row r="940" spans="1:25" ht="9.75" customHeight="1">
      <c r="A940" s="1"/>
      <c r="B940" s="79"/>
      <c r="C940" s="145"/>
      <c r="D940" s="145"/>
      <c r="E940" s="1"/>
      <c r="F940" s="1"/>
      <c r="G940" s="1"/>
      <c r="H940" s="1"/>
      <c r="I940" s="1"/>
      <c r="J940" s="1"/>
      <c r="K940" s="1"/>
      <c r="L940" s="1"/>
      <c r="M940" s="1"/>
      <c r="N940" s="1"/>
      <c r="O940" s="1"/>
      <c r="P940" s="1"/>
      <c r="Q940" s="1"/>
      <c r="R940" s="1"/>
      <c r="S940" s="1"/>
      <c r="T940" s="1"/>
      <c r="U940" s="1"/>
      <c r="V940" s="1"/>
      <c r="W940" s="1"/>
      <c r="X940" s="1"/>
      <c r="Y940" s="1"/>
    </row>
    <row r="941" spans="1:25" ht="9.75" customHeight="1">
      <c r="A941" s="1"/>
      <c r="B941" s="79"/>
      <c r="C941" s="145"/>
      <c r="D941" s="145"/>
      <c r="E941" s="1"/>
      <c r="F941" s="1"/>
      <c r="G941" s="1"/>
      <c r="H941" s="1"/>
      <c r="I941" s="1"/>
      <c r="J941" s="1"/>
      <c r="K941" s="1"/>
      <c r="L941" s="1"/>
      <c r="M941" s="1"/>
      <c r="N941" s="1"/>
      <c r="O941" s="1"/>
      <c r="P941" s="1"/>
      <c r="Q941" s="1"/>
      <c r="R941" s="1"/>
      <c r="S941" s="1"/>
      <c r="T941" s="1"/>
      <c r="U941" s="1"/>
      <c r="V941" s="1"/>
      <c r="W941" s="1"/>
      <c r="X941" s="1"/>
      <c r="Y941" s="1"/>
    </row>
    <row r="942" spans="1:25" ht="9.75" customHeight="1">
      <c r="A942" s="1"/>
      <c r="B942" s="79"/>
      <c r="C942" s="145"/>
      <c r="D942" s="145"/>
      <c r="E942" s="1"/>
      <c r="F942" s="1"/>
      <c r="G942" s="1"/>
      <c r="H942" s="1"/>
      <c r="I942" s="1"/>
      <c r="J942" s="1"/>
      <c r="K942" s="1"/>
      <c r="L942" s="1"/>
      <c r="M942" s="1"/>
      <c r="N942" s="1"/>
      <c r="O942" s="1"/>
      <c r="P942" s="1"/>
      <c r="Q942" s="1"/>
      <c r="R942" s="1"/>
      <c r="S942" s="1"/>
      <c r="T942" s="1"/>
      <c r="U942" s="1"/>
      <c r="V942" s="1"/>
      <c r="W942" s="1"/>
      <c r="X942" s="1"/>
      <c r="Y942" s="1"/>
    </row>
    <row r="943" spans="1:25" ht="9.75" customHeight="1">
      <c r="A943" s="1"/>
      <c r="B943" s="79"/>
      <c r="C943" s="145"/>
      <c r="D943" s="145"/>
      <c r="E943" s="1"/>
      <c r="F943" s="1"/>
      <c r="G943" s="1"/>
      <c r="H943" s="1"/>
      <c r="I943" s="1"/>
      <c r="J943" s="1"/>
      <c r="K943" s="1"/>
      <c r="L943" s="1"/>
      <c r="M943" s="1"/>
      <c r="N943" s="1"/>
      <c r="O943" s="1"/>
      <c r="P943" s="1"/>
      <c r="Q943" s="1"/>
      <c r="R943" s="1"/>
      <c r="S943" s="1"/>
      <c r="T943" s="1"/>
      <c r="U943" s="1"/>
      <c r="V943" s="1"/>
      <c r="W943" s="1"/>
      <c r="X943" s="1"/>
      <c r="Y943" s="1"/>
    </row>
    <row r="944" spans="1:25" ht="9.75" customHeight="1">
      <c r="A944" s="1"/>
      <c r="B944" s="79"/>
      <c r="C944" s="145"/>
      <c r="D944" s="145"/>
      <c r="E944" s="1"/>
      <c r="F944" s="1"/>
      <c r="G944" s="1"/>
      <c r="H944" s="1"/>
      <c r="I944" s="1"/>
      <c r="J944" s="1"/>
      <c r="K944" s="1"/>
      <c r="L944" s="1"/>
      <c r="M944" s="1"/>
      <c r="N944" s="1"/>
      <c r="O944" s="1"/>
      <c r="P944" s="1"/>
      <c r="Q944" s="1"/>
      <c r="R944" s="1"/>
      <c r="S944" s="1"/>
      <c r="T944" s="1"/>
      <c r="U944" s="1"/>
      <c r="V944" s="1"/>
      <c r="W944" s="1"/>
      <c r="X944" s="1"/>
      <c r="Y944" s="1"/>
    </row>
    <row r="945" spans="1:25" ht="9.75" customHeight="1">
      <c r="A945" s="1"/>
      <c r="B945" s="79"/>
      <c r="C945" s="145"/>
      <c r="D945" s="145"/>
      <c r="E945" s="1"/>
      <c r="F945" s="1"/>
      <c r="G945" s="1"/>
      <c r="H945" s="1"/>
      <c r="I945" s="1"/>
      <c r="J945" s="1"/>
      <c r="K945" s="1"/>
      <c r="L945" s="1"/>
      <c r="M945" s="1"/>
      <c r="N945" s="1"/>
      <c r="O945" s="1"/>
      <c r="P945" s="1"/>
      <c r="Q945" s="1"/>
      <c r="R945" s="1"/>
      <c r="S945" s="1"/>
      <c r="T945" s="1"/>
      <c r="U945" s="1"/>
      <c r="V945" s="1"/>
      <c r="W945" s="1"/>
      <c r="X945" s="1"/>
      <c r="Y945" s="1"/>
    </row>
    <row r="946" spans="1:25" ht="9.75" customHeight="1">
      <c r="A946" s="1"/>
      <c r="B946" s="79"/>
      <c r="C946" s="145"/>
      <c r="D946" s="145"/>
      <c r="E946" s="1"/>
      <c r="F946" s="1"/>
      <c r="G946" s="1"/>
      <c r="H946" s="1"/>
      <c r="I946" s="1"/>
      <c r="J946" s="1"/>
      <c r="K946" s="1"/>
      <c r="L946" s="1"/>
      <c r="M946" s="1"/>
      <c r="N946" s="1"/>
      <c r="O946" s="1"/>
      <c r="P946" s="1"/>
      <c r="Q946" s="1"/>
      <c r="R946" s="1"/>
      <c r="S946" s="1"/>
      <c r="T946" s="1"/>
      <c r="U946" s="1"/>
      <c r="V946" s="1"/>
      <c r="W946" s="1"/>
      <c r="X946" s="1"/>
      <c r="Y946" s="1"/>
    </row>
    <row r="947" spans="1:25" ht="9.75" customHeight="1">
      <c r="A947" s="1"/>
      <c r="B947" s="79"/>
      <c r="C947" s="145"/>
      <c r="D947" s="145"/>
      <c r="E947" s="1"/>
      <c r="F947" s="1"/>
      <c r="G947" s="1"/>
      <c r="H947" s="1"/>
      <c r="I947" s="1"/>
      <c r="J947" s="1"/>
      <c r="K947" s="1"/>
      <c r="L947" s="1"/>
      <c r="M947" s="1"/>
      <c r="N947" s="1"/>
      <c r="O947" s="1"/>
      <c r="P947" s="1"/>
      <c r="Q947" s="1"/>
      <c r="R947" s="1"/>
      <c r="S947" s="1"/>
      <c r="T947" s="1"/>
      <c r="U947" s="1"/>
      <c r="V947" s="1"/>
      <c r="W947" s="1"/>
      <c r="X947" s="1"/>
      <c r="Y947" s="1"/>
    </row>
    <row r="948" spans="1:25" ht="9.75" customHeight="1">
      <c r="A948" s="1"/>
      <c r="B948" s="79"/>
      <c r="C948" s="145"/>
      <c r="D948" s="145"/>
      <c r="E948" s="1"/>
      <c r="F948" s="1"/>
      <c r="G948" s="1"/>
      <c r="H948" s="1"/>
      <c r="I948" s="1"/>
      <c r="J948" s="1"/>
      <c r="K948" s="1"/>
      <c r="L948" s="1"/>
      <c r="M948" s="1"/>
      <c r="N948" s="1"/>
      <c r="O948" s="1"/>
      <c r="P948" s="1"/>
      <c r="Q948" s="1"/>
      <c r="R948" s="1"/>
      <c r="S948" s="1"/>
      <c r="T948" s="1"/>
      <c r="U948" s="1"/>
      <c r="V948" s="1"/>
      <c r="W948" s="1"/>
      <c r="X948" s="1"/>
      <c r="Y948" s="1"/>
    </row>
    <row r="949" spans="1:25" ht="9.75" customHeight="1">
      <c r="A949" s="1"/>
      <c r="B949" s="79"/>
      <c r="C949" s="145"/>
      <c r="D949" s="145"/>
      <c r="E949" s="1"/>
      <c r="F949" s="1"/>
      <c r="G949" s="1"/>
      <c r="H949" s="1"/>
      <c r="I949" s="1"/>
      <c r="J949" s="1"/>
      <c r="K949" s="1"/>
      <c r="L949" s="1"/>
      <c r="M949" s="1"/>
      <c r="N949" s="1"/>
      <c r="O949" s="1"/>
      <c r="P949" s="1"/>
      <c r="Q949" s="1"/>
      <c r="R949" s="1"/>
      <c r="S949" s="1"/>
      <c r="T949" s="1"/>
      <c r="U949" s="1"/>
      <c r="V949" s="1"/>
      <c r="W949" s="1"/>
      <c r="X949" s="1"/>
      <c r="Y949" s="1"/>
    </row>
    <row r="950" spans="1:25" ht="9.75" customHeight="1">
      <c r="A950" s="1"/>
      <c r="B950" s="79"/>
      <c r="C950" s="145"/>
      <c r="D950" s="145"/>
      <c r="E950" s="1"/>
      <c r="F950" s="1"/>
      <c r="G950" s="1"/>
      <c r="H950" s="1"/>
      <c r="I950" s="1"/>
      <c r="J950" s="1"/>
      <c r="K950" s="1"/>
      <c r="L950" s="1"/>
      <c r="M950" s="1"/>
      <c r="N950" s="1"/>
      <c r="O950" s="1"/>
      <c r="P950" s="1"/>
      <c r="Q950" s="1"/>
      <c r="R950" s="1"/>
      <c r="S950" s="1"/>
      <c r="T950" s="1"/>
      <c r="U950" s="1"/>
      <c r="V950" s="1"/>
      <c r="W950" s="1"/>
      <c r="X950" s="1"/>
      <c r="Y950" s="1"/>
    </row>
    <row r="951" spans="1:25" ht="9.75" customHeight="1">
      <c r="A951" s="1"/>
      <c r="B951" s="79"/>
      <c r="C951" s="145"/>
      <c r="D951" s="145"/>
      <c r="E951" s="1"/>
      <c r="F951" s="1"/>
      <c r="G951" s="1"/>
      <c r="H951" s="1"/>
      <c r="I951" s="1"/>
      <c r="J951" s="1"/>
      <c r="K951" s="1"/>
      <c r="L951" s="1"/>
      <c r="M951" s="1"/>
      <c r="N951" s="1"/>
      <c r="O951" s="1"/>
      <c r="P951" s="1"/>
      <c r="Q951" s="1"/>
      <c r="R951" s="1"/>
      <c r="S951" s="1"/>
      <c r="T951" s="1"/>
      <c r="U951" s="1"/>
      <c r="V951" s="1"/>
      <c r="W951" s="1"/>
      <c r="X951" s="1"/>
      <c r="Y951" s="1"/>
    </row>
    <row r="952" spans="1:25" ht="9.75" customHeight="1">
      <c r="A952" s="1"/>
      <c r="B952" s="79"/>
      <c r="C952" s="145"/>
      <c r="D952" s="145"/>
      <c r="E952" s="1"/>
      <c r="F952" s="1"/>
      <c r="G952" s="1"/>
      <c r="H952" s="1"/>
      <c r="I952" s="1"/>
      <c r="J952" s="1"/>
      <c r="K952" s="1"/>
      <c r="L952" s="1"/>
      <c r="M952" s="1"/>
      <c r="N952" s="1"/>
      <c r="O952" s="1"/>
      <c r="P952" s="1"/>
      <c r="Q952" s="1"/>
      <c r="R952" s="1"/>
      <c r="S952" s="1"/>
      <c r="T952" s="1"/>
      <c r="U952" s="1"/>
      <c r="V952" s="1"/>
      <c r="W952" s="1"/>
      <c r="X952" s="1"/>
      <c r="Y952" s="1"/>
    </row>
    <row r="953" spans="1:25" ht="9.75" customHeight="1">
      <c r="A953" s="1"/>
      <c r="B953" s="79"/>
      <c r="C953" s="145"/>
      <c r="D953" s="145"/>
      <c r="E953" s="1"/>
      <c r="F953" s="1"/>
      <c r="G953" s="1"/>
      <c r="H953" s="1"/>
      <c r="I953" s="1"/>
      <c r="J953" s="1"/>
      <c r="K953" s="1"/>
      <c r="L953" s="1"/>
      <c r="M953" s="1"/>
      <c r="N953" s="1"/>
      <c r="O953" s="1"/>
      <c r="P953" s="1"/>
      <c r="Q953" s="1"/>
      <c r="R953" s="1"/>
      <c r="S953" s="1"/>
      <c r="T953" s="1"/>
      <c r="U953" s="1"/>
      <c r="V953" s="1"/>
      <c r="W953" s="1"/>
      <c r="X953" s="1"/>
      <c r="Y953" s="1"/>
    </row>
    <row r="954" spans="1:25" ht="9.75" customHeight="1">
      <c r="A954" s="1"/>
      <c r="B954" s="79"/>
      <c r="C954" s="145"/>
      <c r="D954" s="145"/>
      <c r="E954" s="1"/>
      <c r="F954" s="1"/>
      <c r="G954" s="1"/>
      <c r="H954" s="1"/>
      <c r="I954" s="1"/>
      <c r="J954" s="1"/>
      <c r="K954" s="1"/>
      <c r="L954" s="1"/>
      <c r="M954" s="1"/>
      <c r="N954" s="1"/>
      <c r="O954" s="1"/>
      <c r="P954" s="1"/>
      <c r="Q954" s="1"/>
      <c r="R954" s="1"/>
      <c r="S954" s="1"/>
      <c r="T954" s="1"/>
      <c r="U954" s="1"/>
      <c r="V954" s="1"/>
      <c r="W954" s="1"/>
      <c r="X954" s="1"/>
      <c r="Y954" s="1"/>
    </row>
    <row r="955" spans="1:25" ht="9.75" customHeight="1">
      <c r="A955" s="1"/>
      <c r="B955" s="79"/>
      <c r="C955" s="145"/>
      <c r="D955" s="145"/>
      <c r="E955" s="1"/>
      <c r="F955" s="1"/>
      <c r="G955" s="1"/>
      <c r="H955" s="1"/>
      <c r="I955" s="1"/>
      <c r="J955" s="1"/>
      <c r="K955" s="1"/>
      <c r="L955" s="1"/>
      <c r="M955" s="1"/>
      <c r="N955" s="1"/>
      <c r="O955" s="1"/>
      <c r="P955" s="1"/>
      <c r="Q955" s="1"/>
      <c r="R955" s="1"/>
      <c r="S955" s="1"/>
      <c r="T955" s="1"/>
      <c r="U955" s="1"/>
      <c r="V955" s="1"/>
      <c r="W955" s="1"/>
      <c r="X955" s="1"/>
      <c r="Y955" s="1"/>
    </row>
    <row r="956" spans="1:25" ht="9.75" customHeight="1">
      <c r="A956" s="1"/>
      <c r="B956" s="79"/>
      <c r="C956" s="145"/>
      <c r="D956" s="145"/>
      <c r="E956" s="1"/>
      <c r="F956" s="1"/>
      <c r="G956" s="1"/>
      <c r="H956" s="1"/>
      <c r="I956" s="1"/>
      <c r="J956" s="1"/>
      <c r="K956" s="1"/>
      <c r="L956" s="1"/>
      <c r="M956" s="1"/>
      <c r="N956" s="1"/>
      <c r="O956" s="1"/>
      <c r="P956" s="1"/>
      <c r="Q956" s="1"/>
      <c r="R956" s="1"/>
      <c r="S956" s="1"/>
      <c r="T956" s="1"/>
      <c r="U956" s="1"/>
      <c r="V956" s="1"/>
      <c r="W956" s="1"/>
      <c r="X956" s="1"/>
      <c r="Y956" s="1"/>
    </row>
    <row r="957" spans="1:25" ht="9.75" customHeight="1">
      <c r="A957" s="1"/>
      <c r="B957" s="79"/>
      <c r="C957" s="145"/>
      <c r="D957" s="145"/>
      <c r="E957" s="1"/>
      <c r="F957" s="1"/>
      <c r="G957" s="1"/>
      <c r="H957" s="1"/>
      <c r="I957" s="1"/>
      <c r="J957" s="1"/>
      <c r="K957" s="1"/>
      <c r="L957" s="1"/>
      <c r="M957" s="1"/>
      <c r="N957" s="1"/>
      <c r="O957" s="1"/>
      <c r="P957" s="1"/>
      <c r="Q957" s="1"/>
      <c r="R957" s="1"/>
      <c r="S957" s="1"/>
      <c r="T957" s="1"/>
      <c r="U957" s="1"/>
      <c r="V957" s="1"/>
      <c r="W957" s="1"/>
      <c r="X957" s="1"/>
      <c r="Y957" s="1"/>
    </row>
    <row r="958" spans="1:25" ht="9.75" customHeight="1">
      <c r="A958" s="1"/>
      <c r="B958" s="79"/>
      <c r="C958" s="145"/>
      <c r="D958" s="145"/>
      <c r="E958" s="1"/>
      <c r="F958" s="1"/>
      <c r="G958" s="1"/>
      <c r="H958" s="1"/>
      <c r="I958" s="1"/>
      <c r="J958" s="1"/>
      <c r="K958" s="1"/>
      <c r="L958" s="1"/>
      <c r="M958" s="1"/>
      <c r="N958" s="1"/>
      <c r="O958" s="1"/>
      <c r="P958" s="1"/>
      <c r="Q958" s="1"/>
      <c r="R958" s="1"/>
      <c r="S958" s="1"/>
      <c r="T958" s="1"/>
      <c r="U958" s="1"/>
      <c r="V958" s="1"/>
      <c r="W958" s="1"/>
      <c r="X958" s="1"/>
      <c r="Y958" s="1"/>
    </row>
    <row r="959" spans="1:25" ht="9.75" customHeight="1">
      <c r="A959" s="1"/>
      <c r="B959" s="79"/>
      <c r="C959" s="145"/>
      <c r="D959" s="145"/>
      <c r="E959" s="1"/>
      <c r="F959" s="1"/>
      <c r="G959" s="1"/>
      <c r="H959" s="1"/>
      <c r="I959" s="1"/>
      <c r="J959" s="1"/>
      <c r="K959" s="1"/>
      <c r="L959" s="1"/>
      <c r="M959" s="1"/>
      <c r="N959" s="1"/>
      <c r="O959" s="1"/>
      <c r="P959" s="1"/>
      <c r="Q959" s="1"/>
      <c r="R959" s="1"/>
      <c r="S959" s="1"/>
      <c r="T959" s="1"/>
      <c r="U959" s="1"/>
      <c r="V959" s="1"/>
      <c r="W959" s="1"/>
      <c r="X959" s="1"/>
      <c r="Y959" s="1"/>
    </row>
    <row r="960" spans="1:25" ht="9.75" customHeight="1">
      <c r="A960" s="1"/>
      <c r="B960" s="79"/>
      <c r="C960" s="145"/>
      <c r="D960" s="145"/>
      <c r="E960" s="1"/>
      <c r="F960" s="1"/>
      <c r="G960" s="1"/>
      <c r="H960" s="1"/>
      <c r="I960" s="1"/>
      <c r="J960" s="1"/>
      <c r="K960" s="1"/>
      <c r="L960" s="1"/>
      <c r="M960" s="1"/>
      <c r="N960" s="1"/>
      <c r="O960" s="1"/>
      <c r="P960" s="1"/>
      <c r="Q960" s="1"/>
      <c r="R960" s="1"/>
      <c r="S960" s="1"/>
      <c r="T960" s="1"/>
      <c r="U960" s="1"/>
      <c r="V960" s="1"/>
      <c r="W960" s="1"/>
      <c r="X960" s="1"/>
      <c r="Y960" s="1"/>
    </row>
    <row r="961" spans="1:25" ht="9.75" customHeight="1">
      <c r="A961" s="1"/>
      <c r="B961" s="79"/>
      <c r="C961" s="145"/>
      <c r="D961" s="145"/>
      <c r="E961" s="1"/>
      <c r="F961" s="1"/>
      <c r="G961" s="1"/>
      <c r="H961" s="1"/>
      <c r="I961" s="1"/>
      <c r="J961" s="1"/>
      <c r="K961" s="1"/>
      <c r="L961" s="1"/>
      <c r="M961" s="1"/>
      <c r="N961" s="1"/>
      <c r="O961" s="1"/>
      <c r="P961" s="1"/>
      <c r="Q961" s="1"/>
      <c r="R961" s="1"/>
      <c r="S961" s="1"/>
      <c r="T961" s="1"/>
      <c r="U961" s="1"/>
      <c r="V961" s="1"/>
      <c r="W961" s="1"/>
      <c r="X961" s="1"/>
      <c r="Y961" s="1"/>
    </row>
    <row r="962" spans="1:25" ht="9.75" customHeight="1">
      <c r="A962" s="1"/>
      <c r="B962" s="79"/>
      <c r="C962" s="145"/>
      <c r="D962" s="145"/>
      <c r="E962" s="1"/>
      <c r="F962" s="1"/>
      <c r="G962" s="1"/>
      <c r="H962" s="1"/>
      <c r="I962" s="1"/>
      <c r="J962" s="1"/>
      <c r="K962" s="1"/>
      <c r="L962" s="1"/>
      <c r="M962" s="1"/>
      <c r="N962" s="1"/>
      <c r="O962" s="1"/>
      <c r="P962" s="1"/>
      <c r="Q962" s="1"/>
      <c r="R962" s="1"/>
      <c r="S962" s="1"/>
      <c r="T962" s="1"/>
      <c r="U962" s="1"/>
      <c r="V962" s="1"/>
      <c r="W962" s="1"/>
      <c r="X962" s="1"/>
      <c r="Y962" s="1"/>
    </row>
    <row r="963" spans="1:25" ht="9.75" customHeight="1">
      <c r="A963" s="1"/>
      <c r="B963" s="79"/>
      <c r="C963" s="145"/>
      <c r="D963" s="145"/>
      <c r="E963" s="1"/>
      <c r="F963" s="1"/>
      <c r="G963" s="1"/>
      <c r="H963" s="1"/>
      <c r="I963" s="1"/>
      <c r="J963" s="1"/>
      <c r="K963" s="1"/>
      <c r="L963" s="1"/>
      <c r="M963" s="1"/>
      <c r="N963" s="1"/>
      <c r="O963" s="1"/>
      <c r="P963" s="1"/>
      <c r="Q963" s="1"/>
      <c r="R963" s="1"/>
      <c r="S963" s="1"/>
      <c r="T963" s="1"/>
      <c r="U963" s="1"/>
      <c r="V963" s="1"/>
      <c r="W963" s="1"/>
      <c r="X963" s="1"/>
      <c r="Y963" s="1"/>
    </row>
    <row r="964" spans="1:25" ht="9.75" customHeight="1">
      <c r="A964" s="1"/>
      <c r="B964" s="79"/>
      <c r="C964" s="145"/>
      <c r="D964" s="145"/>
      <c r="E964" s="1"/>
      <c r="F964" s="1"/>
      <c r="G964" s="1"/>
      <c r="H964" s="1"/>
      <c r="I964" s="1"/>
      <c r="J964" s="1"/>
      <c r="K964" s="1"/>
      <c r="L964" s="1"/>
      <c r="M964" s="1"/>
      <c r="N964" s="1"/>
      <c r="O964" s="1"/>
      <c r="P964" s="1"/>
      <c r="Q964" s="1"/>
      <c r="R964" s="1"/>
      <c r="S964" s="1"/>
      <c r="T964" s="1"/>
      <c r="U964" s="1"/>
      <c r="V964" s="1"/>
      <c r="W964" s="1"/>
      <c r="X964" s="1"/>
      <c r="Y964" s="1"/>
    </row>
    <row r="965" spans="1:25" ht="9.75" customHeight="1">
      <c r="A965" s="1"/>
      <c r="B965" s="79"/>
      <c r="C965" s="145"/>
      <c r="D965" s="145"/>
      <c r="E965" s="1"/>
      <c r="F965" s="1"/>
      <c r="G965" s="1"/>
      <c r="H965" s="1"/>
      <c r="I965" s="1"/>
      <c r="J965" s="1"/>
      <c r="K965" s="1"/>
      <c r="L965" s="1"/>
      <c r="M965" s="1"/>
      <c r="N965" s="1"/>
      <c r="O965" s="1"/>
      <c r="P965" s="1"/>
      <c r="Q965" s="1"/>
      <c r="R965" s="1"/>
      <c r="S965" s="1"/>
      <c r="T965" s="1"/>
      <c r="U965" s="1"/>
      <c r="V965" s="1"/>
      <c r="W965" s="1"/>
      <c r="X965" s="1"/>
      <c r="Y965" s="1"/>
    </row>
    <row r="966" spans="1:25" ht="9.75" customHeight="1">
      <c r="A966" s="1"/>
      <c r="B966" s="79"/>
      <c r="C966" s="145"/>
      <c r="D966" s="145"/>
      <c r="E966" s="1"/>
      <c r="F966" s="1"/>
      <c r="G966" s="1"/>
      <c r="H966" s="1"/>
      <c r="I966" s="1"/>
      <c r="J966" s="1"/>
      <c r="K966" s="1"/>
      <c r="L966" s="1"/>
      <c r="M966" s="1"/>
      <c r="N966" s="1"/>
      <c r="O966" s="1"/>
      <c r="P966" s="1"/>
      <c r="Q966" s="1"/>
      <c r="R966" s="1"/>
      <c r="S966" s="1"/>
      <c r="T966" s="1"/>
      <c r="U966" s="1"/>
      <c r="V966" s="1"/>
      <c r="W966" s="1"/>
      <c r="X966" s="1"/>
      <c r="Y966" s="1"/>
    </row>
    <row r="967" spans="1:25" ht="9.75" customHeight="1">
      <c r="A967" s="1"/>
      <c r="B967" s="79"/>
      <c r="C967" s="145"/>
      <c r="D967" s="145"/>
      <c r="E967" s="1"/>
      <c r="F967" s="1"/>
      <c r="G967" s="1"/>
      <c r="H967" s="1"/>
      <c r="I967" s="1"/>
      <c r="J967" s="1"/>
      <c r="K967" s="1"/>
      <c r="L967" s="1"/>
      <c r="M967" s="1"/>
      <c r="N967" s="1"/>
      <c r="O967" s="1"/>
      <c r="P967" s="1"/>
      <c r="Q967" s="1"/>
      <c r="R967" s="1"/>
      <c r="S967" s="1"/>
      <c r="T967" s="1"/>
      <c r="U967" s="1"/>
      <c r="V967" s="1"/>
      <c r="W967" s="1"/>
      <c r="X967" s="1"/>
      <c r="Y967" s="1"/>
    </row>
    <row r="968" spans="1:25" ht="9.75" customHeight="1">
      <c r="A968" s="1"/>
      <c r="B968" s="79"/>
      <c r="C968" s="145"/>
      <c r="D968" s="145"/>
      <c r="E968" s="1"/>
      <c r="F968" s="1"/>
      <c r="G968" s="1"/>
      <c r="H968" s="1"/>
      <c r="I968" s="1"/>
      <c r="J968" s="1"/>
      <c r="K968" s="1"/>
      <c r="L968" s="1"/>
      <c r="M968" s="1"/>
      <c r="N968" s="1"/>
      <c r="O968" s="1"/>
      <c r="P968" s="1"/>
      <c r="Q968" s="1"/>
      <c r="R968" s="1"/>
      <c r="S968" s="1"/>
      <c r="T968" s="1"/>
      <c r="U968" s="1"/>
      <c r="V968" s="1"/>
      <c r="W968" s="1"/>
      <c r="X968" s="1"/>
      <c r="Y968" s="1"/>
    </row>
    <row r="969" spans="1:25" ht="9.75" customHeight="1">
      <c r="A969" s="1"/>
      <c r="B969" s="79"/>
      <c r="C969" s="145"/>
      <c r="D969" s="145"/>
      <c r="E969" s="1"/>
      <c r="F969" s="1"/>
      <c r="G969" s="1"/>
      <c r="H969" s="1"/>
      <c r="I969" s="1"/>
      <c r="J969" s="1"/>
      <c r="K969" s="1"/>
      <c r="L969" s="1"/>
      <c r="M969" s="1"/>
      <c r="N969" s="1"/>
      <c r="O969" s="1"/>
      <c r="P969" s="1"/>
      <c r="Q969" s="1"/>
      <c r="R969" s="1"/>
      <c r="S969" s="1"/>
      <c r="T969" s="1"/>
      <c r="U969" s="1"/>
      <c r="V969" s="1"/>
      <c r="W969" s="1"/>
      <c r="X969" s="1"/>
      <c r="Y969" s="1"/>
    </row>
    <row r="970" spans="1:25" ht="9.75" customHeight="1">
      <c r="A970" s="1"/>
      <c r="B970" s="79"/>
      <c r="C970" s="145"/>
      <c r="D970" s="145"/>
      <c r="E970" s="1"/>
      <c r="F970" s="1"/>
      <c r="G970" s="1"/>
      <c r="H970" s="1"/>
      <c r="I970" s="1"/>
      <c r="J970" s="1"/>
      <c r="K970" s="1"/>
      <c r="L970" s="1"/>
      <c r="M970" s="1"/>
      <c r="N970" s="1"/>
      <c r="O970" s="1"/>
      <c r="P970" s="1"/>
      <c r="Q970" s="1"/>
      <c r="R970" s="1"/>
      <c r="S970" s="1"/>
      <c r="T970" s="1"/>
      <c r="U970" s="1"/>
      <c r="V970" s="1"/>
      <c r="W970" s="1"/>
      <c r="X970" s="1"/>
      <c r="Y970" s="1"/>
    </row>
    <row r="971" spans="1:25" ht="9.75" customHeight="1">
      <c r="A971" s="1"/>
      <c r="B971" s="79"/>
      <c r="C971" s="145"/>
      <c r="D971" s="145"/>
      <c r="E971" s="1"/>
      <c r="F971" s="1"/>
      <c r="G971" s="1"/>
      <c r="H971" s="1"/>
      <c r="I971" s="1"/>
      <c r="J971" s="1"/>
      <c r="K971" s="1"/>
      <c r="L971" s="1"/>
      <c r="M971" s="1"/>
      <c r="N971" s="1"/>
      <c r="O971" s="1"/>
      <c r="P971" s="1"/>
      <c r="Q971" s="1"/>
      <c r="R971" s="1"/>
      <c r="S971" s="1"/>
      <c r="T971" s="1"/>
      <c r="U971" s="1"/>
      <c r="V971" s="1"/>
      <c r="W971" s="1"/>
      <c r="X971" s="1"/>
      <c r="Y971" s="1"/>
    </row>
    <row r="972" spans="1:25" ht="9.75" customHeight="1">
      <c r="A972" s="1"/>
      <c r="B972" s="79"/>
      <c r="C972" s="145"/>
      <c r="D972" s="145"/>
      <c r="E972" s="1"/>
      <c r="F972" s="1"/>
      <c r="G972" s="1"/>
      <c r="H972" s="1"/>
      <c r="I972" s="1"/>
      <c r="J972" s="1"/>
      <c r="K972" s="1"/>
      <c r="L972" s="1"/>
      <c r="M972" s="1"/>
      <c r="N972" s="1"/>
      <c r="O972" s="1"/>
      <c r="P972" s="1"/>
      <c r="Q972" s="1"/>
      <c r="R972" s="1"/>
      <c r="S972" s="1"/>
      <c r="T972" s="1"/>
      <c r="U972" s="1"/>
      <c r="V972" s="1"/>
      <c r="W972" s="1"/>
      <c r="X972" s="1"/>
      <c r="Y972" s="1"/>
    </row>
    <row r="973" spans="1:25" ht="9.75" customHeight="1">
      <c r="A973" s="1"/>
      <c r="B973" s="79"/>
      <c r="C973" s="145"/>
      <c r="D973" s="145"/>
      <c r="E973" s="1"/>
      <c r="F973" s="1"/>
      <c r="G973" s="1"/>
      <c r="H973" s="1"/>
      <c r="I973" s="1"/>
      <c r="J973" s="1"/>
      <c r="K973" s="1"/>
      <c r="L973" s="1"/>
      <c r="M973" s="1"/>
      <c r="N973" s="1"/>
      <c r="O973" s="1"/>
      <c r="P973" s="1"/>
      <c r="Q973" s="1"/>
      <c r="R973" s="1"/>
      <c r="S973" s="1"/>
      <c r="T973" s="1"/>
      <c r="U973" s="1"/>
      <c r="V973" s="1"/>
      <c r="W973" s="1"/>
      <c r="X973" s="1"/>
      <c r="Y973" s="1"/>
    </row>
    <row r="974" spans="1:25" ht="9.75" customHeight="1">
      <c r="A974" s="1"/>
      <c r="B974" s="79"/>
      <c r="C974" s="145"/>
      <c r="D974" s="145"/>
      <c r="E974" s="1"/>
      <c r="F974" s="1"/>
      <c r="G974" s="1"/>
      <c r="H974" s="1"/>
      <c r="I974" s="1"/>
      <c r="J974" s="1"/>
      <c r="K974" s="1"/>
      <c r="L974" s="1"/>
      <c r="M974" s="1"/>
      <c r="N974" s="1"/>
      <c r="O974" s="1"/>
      <c r="P974" s="1"/>
      <c r="Q974" s="1"/>
      <c r="R974" s="1"/>
      <c r="S974" s="1"/>
      <c r="T974" s="1"/>
      <c r="U974" s="1"/>
      <c r="V974" s="1"/>
      <c r="W974" s="1"/>
      <c r="X974" s="1"/>
      <c r="Y974" s="1"/>
    </row>
    <row r="975" spans="1:25" ht="9.75" customHeight="1">
      <c r="A975" s="1"/>
      <c r="B975" s="79"/>
      <c r="C975" s="145"/>
      <c r="D975" s="145"/>
      <c r="E975" s="1"/>
      <c r="F975" s="1"/>
      <c r="G975" s="1"/>
      <c r="H975" s="1"/>
      <c r="I975" s="1"/>
      <c r="J975" s="1"/>
      <c r="K975" s="1"/>
      <c r="L975" s="1"/>
      <c r="M975" s="1"/>
      <c r="N975" s="1"/>
      <c r="O975" s="1"/>
      <c r="P975" s="1"/>
      <c r="Q975" s="1"/>
      <c r="R975" s="1"/>
      <c r="S975" s="1"/>
      <c r="T975" s="1"/>
      <c r="U975" s="1"/>
      <c r="V975" s="1"/>
      <c r="W975" s="1"/>
      <c r="X975" s="1"/>
      <c r="Y975" s="1"/>
    </row>
    <row r="976" spans="1:25" ht="9.75" customHeight="1">
      <c r="A976" s="1"/>
      <c r="B976" s="79"/>
      <c r="C976" s="145"/>
      <c r="D976" s="145"/>
      <c r="E976" s="1"/>
      <c r="F976" s="1"/>
      <c r="G976" s="1"/>
      <c r="H976" s="1"/>
      <c r="I976" s="1"/>
      <c r="J976" s="1"/>
      <c r="K976" s="1"/>
      <c r="L976" s="1"/>
      <c r="M976" s="1"/>
      <c r="N976" s="1"/>
      <c r="O976" s="1"/>
      <c r="P976" s="1"/>
      <c r="Q976" s="1"/>
      <c r="R976" s="1"/>
      <c r="S976" s="1"/>
      <c r="T976" s="1"/>
      <c r="U976" s="1"/>
      <c r="V976" s="1"/>
      <c r="W976" s="1"/>
      <c r="X976" s="1"/>
      <c r="Y976" s="1"/>
    </row>
    <row r="977" spans="1:25" ht="9.75" customHeight="1">
      <c r="A977" s="1"/>
      <c r="B977" s="79"/>
      <c r="C977" s="145"/>
      <c r="D977" s="145"/>
      <c r="E977" s="1"/>
      <c r="F977" s="1"/>
      <c r="G977" s="1"/>
      <c r="H977" s="1"/>
      <c r="I977" s="1"/>
      <c r="J977" s="1"/>
      <c r="K977" s="1"/>
      <c r="L977" s="1"/>
      <c r="M977" s="1"/>
      <c r="N977" s="1"/>
      <c r="O977" s="1"/>
      <c r="P977" s="1"/>
      <c r="Q977" s="1"/>
      <c r="R977" s="1"/>
      <c r="S977" s="1"/>
      <c r="T977" s="1"/>
      <c r="U977" s="1"/>
      <c r="V977" s="1"/>
      <c r="W977" s="1"/>
      <c r="X977" s="1"/>
      <c r="Y977" s="1"/>
    </row>
    <row r="978" spans="1:25" ht="9.75" customHeight="1">
      <c r="A978" s="1"/>
      <c r="B978" s="79"/>
      <c r="C978" s="145"/>
      <c r="D978" s="145"/>
      <c r="E978" s="1"/>
      <c r="F978" s="1"/>
      <c r="G978" s="1"/>
      <c r="H978" s="1"/>
      <c r="I978" s="1"/>
      <c r="J978" s="1"/>
      <c r="K978" s="1"/>
      <c r="L978" s="1"/>
      <c r="M978" s="1"/>
      <c r="N978" s="1"/>
      <c r="O978" s="1"/>
      <c r="P978" s="1"/>
      <c r="Q978" s="1"/>
      <c r="R978" s="1"/>
      <c r="S978" s="1"/>
      <c r="T978" s="1"/>
      <c r="U978" s="1"/>
      <c r="V978" s="1"/>
      <c r="W978" s="1"/>
      <c r="X978" s="1"/>
      <c r="Y978" s="1"/>
    </row>
    <row r="979" spans="1:25" ht="9.75" customHeight="1">
      <c r="A979" s="1"/>
      <c r="B979" s="79"/>
      <c r="C979" s="145"/>
      <c r="D979" s="145"/>
      <c r="E979" s="1"/>
      <c r="F979" s="1"/>
      <c r="G979" s="1"/>
      <c r="H979" s="1"/>
      <c r="I979" s="1"/>
      <c r="J979" s="1"/>
      <c r="K979" s="1"/>
      <c r="L979" s="1"/>
      <c r="M979" s="1"/>
      <c r="N979" s="1"/>
      <c r="O979" s="1"/>
      <c r="P979" s="1"/>
      <c r="Q979" s="1"/>
      <c r="R979" s="1"/>
      <c r="S979" s="1"/>
      <c r="T979" s="1"/>
      <c r="U979" s="1"/>
      <c r="V979" s="1"/>
      <c r="W979" s="1"/>
      <c r="X979" s="1"/>
      <c r="Y979" s="1"/>
    </row>
    <row r="980" spans="1:25" ht="9.75" customHeight="1">
      <c r="A980" s="1"/>
      <c r="B980" s="79"/>
      <c r="C980" s="145"/>
      <c r="D980" s="145"/>
      <c r="E980" s="1"/>
      <c r="F980" s="1"/>
      <c r="G980" s="1"/>
      <c r="H980" s="1"/>
      <c r="I980" s="1"/>
      <c r="J980" s="1"/>
      <c r="K980" s="1"/>
      <c r="L980" s="1"/>
      <c r="M980" s="1"/>
      <c r="N980" s="1"/>
      <c r="O980" s="1"/>
      <c r="P980" s="1"/>
      <c r="Q980" s="1"/>
      <c r="R980" s="1"/>
      <c r="S980" s="1"/>
      <c r="T980" s="1"/>
      <c r="U980" s="1"/>
      <c r="V980" s="1"/>
      <c r="W980" s="1"/>
      <c r="X980" s="1"/>
      <c r="Y980" s="1"/>
    </row>
    <row r="981" spans="1:25" ht="9.75" customHeight="1">
      <c r="A981" s="1"/>
      <c r="B981" s="79"/>
      <c r="C981" s="145"/>
      <c r="D981" s="145"/>
      <c r="E981" s="1"/>
      <c r="F981" s="1"/>
      <c r="G981" s="1"/>
      <c r="H981" s="1"/>
      <c r="I981" s="1"/>
      <c r="J981" s="1"/>
      <c r="K981" s="1"/>
      <c r="L981" s="1"/>
      <c r="M981" s="1"/>
      <c r="N981" s="1"/>
      <c r="O981" s="1"/>
      <c r="P981" s="1"/>
      <c r="Q981" s="1"/>
      <c r="R981" s="1"/>
      <c r="S981" s="1"/>
      <c r="T981" s="1"/>
      <c r="U981" s="1"/>
      <c r="V981" s="1"/>
      <c r="W981" s="1"/>
      <c r="X981" s="1"/>
      <c r="Y981" s="1"/>
    </row>
    <row r="982" spans="1:25" ht="9.75" customHeight="1">
      <c r="A982" s="1"/>
      <c r="B982" s="79"/>
      <c r="C982" s="145"/>
      <c r="D982" s="145"/>
      <c r="E982" s="1"/>
      <c r="F982" s="1"/>
      <c r="G982" s="1"/>
      <c r="H982" s="1"/>
      <c r="I982" s="1"/>
      <c r="J982" s="1"/>
      <c r="K982" s="1"/>
      <c r="L982" s="1"/>
      <c r="M982" s="1"/>
      <c r="N982" s="1"/>
      <c r="O982" s="1"/>
      <c r="P982" s="1"/>
      <c r="Q982" s="1"/>
      <c r="R982" s="1"/>
      <c r="S982" s="1"/>
      <c r="T982" s="1"/>
      <c r="U982" s="1"/>
      <c r="V982" s="1"/>
      <c r="W982" s="1"/>
      <c r="X982" s="1"/>
      <c r="Y982" s="1"/>
    </row>
    <row r="983" spans="1:25" ht="9.75" customHeight="1">
      <c r="A983" s="1"/>
      <c r="B983" s="79"/>
      <c r="C983" s="145"/>
      <c r="D983" s="145"/>
      <c r="E983" s="1"/>
      <c r="F983" s="1"/>
      <c r="G983" s="1"/>
      <c r="H983" s="1"/>
      <c r="I983" s="1"/>
      <c r="J983" s="1"/>
      <c r="K983" s="1"/>
      <c r="L983" s="1"/>
      <c r="M983" s="1"/>
      <c r="N983" s="1"/>
      <c r="O983" s="1"/>
      <c r="P983" s="1"/>
      <c r="Q983" s="1"/>
      <c r="R983" s="1"/>
      <c r="S983" s="1"/>
      <c r="T983" s="1"/>
      <c r="U983" s="1"/>
      <c r="V983" s="1"/>
      <c r="W983" s="1"/>
      <c r="X983" s="1"/>
      <c r="Y983" s="1"/>
    </row>
    <row r="984" spans="1:25" ht="9.75" customHeight="1">
      <c r="A984" s="1"/>
      <c r="B984" s="79"/>
      <c r="C984" s="145"/>
      <c r="D984" s="145"/>
      <c r="E984" s="1"/>
      <c r="F984" s="1"/>
      <c r="G984" s="1"/>
      <c r="H984" s="1"/>
      <c r="I984" s="1"/>
      <c r="J984" s="1"/>
      <c r="K984" s="1"/>
      <c r="L984" s="1"/>
      <c r="M984" s="1"/>
      <c r="N984" s="1"/>
      <c r="O984" s="1"/>
      <c r="P984" s="1"/>
      <c r="Q984" s="1"/>
      <c r="R984" s="1"/>
      <c r="S984" s="1"/>
      <c r="T984" s="1"/>
      <c r="U984" s="1"/>
      <c r="V984" s="1"/>
      <c r="W984" s="1"/>
      <c r="X984" s="1"/>
      <c r="Y984" s="1"/>
    </row>
    <row r="985" spans="1:25" ht="9.75" customHeight="1">
      <c r="A985" s="1"/>
      <c r="B985" s="79"/>
      <c r="C985" s="145"/>
      <c r="D985" s="145"/>
      <c r="E985" s="1"/>
      <c r="F985" s="1"/>
      <c r="G985" s="1"/>
      <c r="H985" s="1"/>
      <c r="I985" s="1"/>
      <c r="J985" s="1"/>
      <c r="K985" s="1"/>
      <c r="L985" s="1"/>
      <c r="M985" s="1"/>
      <c r="N985" s="1"/>
      <c r="O985" s="1"/>
      <c r="P985" s="1"/>
      <c r="Q985" s="1"/>
      <c r="R985" s="1"/>
      <c r="S985" s="1"/>
      <c r="T985" s="1"/>
      <c r="U985" s="1"/>
      <c r="V985" s="1"/>
      <c r="W985" s="1"/>
      <c r="X985" s="1"/>
      <c r="Y985" s="1"/>
    </row>
    <row r="986" spans="1:25" ht="9.75" customHeight="1">
      <c r="A986" s="1"/>
      <c r="B986" s="79"/>
      <c r="C986" s="145"/>
      <c r="D986" s="145"/>
      <c r="E986" s="1"/>
      <c r="F986" s="1"/>
      <c r="G986" s="1"/>
      <c r="H986" s="1"/>
      <c r="I986" s="1"/>
      <c r="J986" s="1"/>
      <c r="K986" s="1"/>
      <c r="L986" s="1"/>
      <c r="M986" s="1"/>
      <c r="N986" s="1"/>
      <c r="O986" s="1"/>
      <c r="P986" s="1"/>
      <c r="Q986" s="1"/>
      <c r="R986" s="1"/>
      <c r="S986" s="1"/>
      <c r="T986" s="1"/>
      <c r="U986" s="1"/>
      <c r="V986" s="1"/>
      <c r="W986" s="1"/>
      <c r="X986" s="1"/>
      <c r="Y986" s="1"/>
    </row>
    <row r="987" spans="1:25" ht="9.75" customHeight="1">
      <c r="A987" s="1"/>
      <c r="B987" s="79"/>
      <c r="C987" s="145"/>
      <c r="D987" s="145"/>
      <c r="E987" s="1"/>
      <c r="F987" s="1"/>
      <c r="G987" s="1"/>
      <c r="H987" s="1"/>
      <c r="I987" s="1"/>
      <c r="J987" s="1"/>
      <c r="K987" s="1"/>
      <c r="L987" s="1"/>
      <c r="M987" s="1"/>
      <c r="N987" s="1"/>
      <c r="O987" s="1"/>
      <c r="P987" s="1"/>
      <c r="Q987" s="1"/>
      <c r="R987" s="1"/>
      <c r="S987" s="1"/>
      <c r="T987" s="1"/>
      <c r="U987" s="1"/>
      <c r="V987" s="1"/>
      <c r="W987" s="1"/>
      <c r="X987" s="1"/>
      <c r="Y987" s="1"/>
    </row>
    <row r="988" spans="1:25" ht="9.75" customHeight="1">
      <c r="A988" s="1"/>
      <c r="B988" s="79"/>
      <c r="C988" s="145"/>
      <c r="D988" s="145"/>
      <c r="E988" s="1"/>
      <c r="F988" s="1"/>
      <c r="G988" s="1"/>
      <c r="H988" s="1"/>
      <c r="I988" s="1"/>
      <c r="J988" s="1"/>
      <c r="K988" s="1"/>
      <c r="L988" s="1"/>
      <c r="M988" s="1"/>
      <c r="N988" s="1"/>
      <c r="O988" s="1"/>
      <c r="P988" s="1"/>
      <c r="Q988" s="1"/>
      <c r="R988" s="1"/>
      <c r="S988" s="1"/>
      <c r="T988" s="1"/>
      <c r="U988" s="1"/>
      <c r="V988" s="1"/>
      <c r="W988" s="1"/>
      <c r="X988" s="1"/>
      <c r="Y988" s="1"/>
    </row>
    <row r="989" spans="1:25" ht="9.75" customHeight="1">
      <c r="A989" s="1"/>
      <c r="B989" s="79"/>
      <c r="C989" s="145"/>
      <c r="D989" s="145"/>
      <c r="E989" s="1"/>
      <c r="F989" s="1"/>
      <c r="G989" s="1"/>
      <c r="H989" s="1"/>
      <c r="I989" s="1"/>
      <c r="J989" s="1"/>
      <c r="K989" s="1"/>
      <c r="L989" s="1"/>
      <c r="M989" s="1"/>
      <c r="N989" s="1"/>
      <c r="O989" s="1"/>
      <c r="P989" s="1"/>
      <c r="Q989" s="1"/>
      <c r="R989" s="1"/>
      <c r="S989" s="1"/>
      <c r="T989" s="1"/>
      <c r="U989" s="1"/>
      <c r="V989" s="1"/>
      <c r="W989" s="1"/>
      <c r="X989" s="1"/>
      <c r="Y989" s="1"/>
    </row>
    <row r="990" spans="1:25" ht="9.75" customHeight="1">
      <c r="A990" s="1"/>
      <c r="B990" s="79"/>
      <c r="C990" s="145"/>
      <c r="D990" s="145"/>
      <c r="E990" s="1"/>
      <c r="F990" s="1"/>
      <c r="G990" s="1"/>
      <c r="H990" s="1"/>
      <c r="I990" s="1"/>
      <c r="J990" s="1"/>
      <c r="K990" s="1"/>
      <c r="L990" s="1"/>
      <c r="M990" s="1"/>
      <c r="N990" s="1"/>
      <c r="O990" s="1"/>
      <c r="P990" s="1"/>
      <c r="Q990" s="1"/>
      <c r="R990" s="1"/>
      <c r="S990" s="1"/>
      <c r="T990" s="1"/>
      <c r="U990" s="1"/>
      <c r="V990" s="1"/>
      <c r="W990" s="1"/>
      <c r="X990" s="1"/>
      <c r="Y990" s="1"/>
    </row>
    <row r="991" spans="1:25" ht="9.75" customHeight="1">
      <c r="A991" s="1"/>
      <c r="B991" s="79"/>
      <c r="C991" s="145"/>
      <c r="D991" s="145"/>
      <c r="E991" s="1"/>
      <c r="F991" s="1"/>
      <c r="G991" s="1"/>
      <c r="H991" s="1"/>
      <c r="I991" s="1"/>
      <c r="J991" s="1"/>
      <c r="K991" s="1"/>
      <c r="L991" s="1"/>
      <c r="M991" s="1"/>
      <c r="N991" s="1"/>
      <c r="O991" s="1"/>
      <c r="P991" s="1"/>
      <c r="Q991" s="1"/>
      <c r="R991" s="1"/>
      <c r="S991" s="1"/>
      <c r="T991" s="1"/>
      <c r="U991" s="1"/>
      <c r="V991" s="1"/>
      <c r="W991" s="1"/>
      <c r="X991" s="1"/>
      <c r="Y991" s="1"/>
    </row>
    <row r="992" spans="1:25" ht="9.75" customHeight="1">
      <c r="A992" s="1"/>
      <c r="B992" s="79"/>
      <c r="C992" s="145"/>
      <c r="D992" s="145"/>
      <c r="E992" s="1"/>
      <c r="F992" s="1"/>
      <c r="G992" s="1"/>
      <c r="H992" s="1"/>
      <c r="I992" s="1"/>
      <c r="J992" s="1"/>
      <c r="K992" s="1"/>
      <c r="L992" s="1"/>
      <c r="M992" s="1"/>
      <c r="N992" s="1"/>
      <c r="O992" s="1"/>
      <c r="P992" s="1"/>
      <c r="Q992" s="1"/>
      <c r="R992" s="1"/>
      <c r="S992" s="1"/>
      <c r="T992" s="1"/>
      <c r="U992" s="1"/>
      <c r="V992" s="1"/>
      <c r="W992" s="1"/>
      <c r="X992" s="1"/>
      <c r="Y992" s="1"/>
    </row>
    <row r="993" spans="1:25" ht="9.75" customHeight="1">
      <c r="A993" s="1"/>
      <c r="B993" s="79"/>
      <c r="C993" s="145"/>
      <c r="D993" s="145"/>
      <c r="E993" s="1"/>
      <c r="F993" s="1"/>
      <c r="G993" s="1"/>
      <c r="H993" s="1"/>
      <c r="I993" s="1"/>
      <c r="J993" s="1"/>
      <c r="K993" s="1"/>
      <c r="L993" s="1"/>
      <c r="M993" s="1"/>
      <c r="N993" s="1"/>
      <c r="O993" s="1"/>
      <c r="P993" s="1"/>
      <c r="Q993" s="1"/>
      <c r="R993" s="1"/>
      <c r="S993" s="1"/>
      <c r="T993" s="1"/>
      <c r="U993" s="1"/>
      <c r="V993" s="1"/>
      <c r="W993" s="1"/>
      <c r="X993" s="1"/>
      <c r="Y993" s="1"/>
    </row>
    <row r="994" spans="1:25" ht="9.75" customHeight="1">
      <c r="A994" s="1"/>
      <c r="B994" s="79"/>
      <c r="C994" s="145"/>
      <c r="D994" s="145"/>
      <c r="E994" s="1"/>
      <c r="F994" s="1"/>
      <c r="G994" s="1"/>
      <c r="H994" s="1"/>
      <c r="I994" s="1"/>
      <c r="J994" s="1"/>
      <c r="K994" s="1"/>
      <c r="L994" s="1"/>
      <c r="M994" s="1"/>
      <c r="N994" s="1"/>
      <c r="O994" s="1"/>
      <c r="P994" s="1"/>
      <c r="Q994" s="1"/>
      <c r="R994" s="1"/>
      <c r="S994" s="1"/>
      <c r="T994" s="1"/>
      <c r="U994" s="1"/>
      <c r="V994" s="1"/>
      <c r="W994" s="1"/>
      <c r="X994" s="1"/>
      <c r="Y994" s="1"/>
    </row>
    <row r="995" spans="1:25" ht="9.75" customHeight="1">
      <c r="A995" s="1"/>
      <c r="B995" s="79"/>
      <c r="C995" s="145"/>
      <c r="D995" s="145"/>
      <c r="E995" s="1"/>
      <c r="F995" s="1"/>
      <c r="G995" s="1"/>
      <c r="H995" s="1"/>
      <c r="I995" s="1"/>
      <c r="J995" s="1"/>
      <c r="K995" s="1"/>
      <c r="L995" s="1"/>
      <c r="M995" s="1"/>
      <c r="N995" s="1"/>
      <c r="O995" s="1"/>
      <c r="P995" s="1"/>
      <c r="Q995" s="1"/>
      <c r="R995" s="1"/>
      <c r="S995" s="1"/>
      <c r="T995" s="1"/>
      <c r="U995" s="1"/>
      <c r="V995" s="1"/>
      <c r="W995" s="1"/>
      <c r="X995" s="1"/>
      <c r="Y995" s="1"/>
    </row>
    <row r="996" spans="1:25" ht="9.75" customHeight="1">
      <c r="A996" s="1"/>
      <c r="B996" s="79"/>
      <c r="C996" s="145"/>
      <c r="D996" s="145"/>
      <c r="E996" s="1"/>
      <c r="F996" s="1"/>
      <c r="G996" s="1"/>
      <c r="H996" s="1"/>
      <c r="I996" s="1"/>
      <c r="J996" s="1"/>
      <c r="K996" s="1"/>
      <c r="L996" s="1"/>
      <c r="M996" s="1"/>
      <c r="N996" s="1"/>
      <c r="O996" s="1"/>
      <c r="P996" s="1"/>
      <c r="Q996" s="1"/>
      <c r="R996" s="1"/>
      <c r="S996" s="1"/>
      <c r="T996" s="1"/>
      <c r="U996" s="1"/>
      <c r="V996" s="1"/>
      <c r="W996" s="1"/>
      <c r="X996" s="1"/>
      <c r="Y996" s="1"/>
    </row>
    <row r="997" spans="1:25" ht="9.75" customHeight="1">
      <c r="A997" s="1"/>
      <c r="B997" s="79"/>
      <c r="C997" s="145"/>
      <c r="D997" s="145"/>
      <c r="E997" s="1"/>
      <c r="F997" s="1"/>
      <c r="G997" s="1"/>
      <c r="H997" s="1"/>
      <c r="I997" s="1"/>
      <c r="J997" s="1"/>
      <c r="K997" s="1"/>
      <c r="L997" s="1"/>
      <c r="M997" s="1"/>
      <c r="N997" s="1"/>
      <c r="O997" s="1"/>
      <c r="P997" s="1"/>
      <c r="Q997" s="1"/>
      <c r="R997" s="1"/>
      <c r="S997" s="1"/>
      <c r="T997" s="1"/>
      <c r="U997" s="1"/>
      <c r="V997" s="1"/>
      <c r="W997" s="1"/>
      <c r="X997" s="1"/>
      <c r="Y997" s="1"/>
    </row>
    <row r="998" spans="1:25" ht="9.75" customHeight="1">
      <c r="A998" s="1"/>
      <c r="B998" s="79"/>
      <c r="C998" s="145"/>
      <c r="D998" s="145"/>
      <c r="E998" s="1"/>
      <c r="F998" s="1"/>
      <c r="G998" s="1"/>
      <c r="H998" s="1"/>
      <c r="I998" s="1"/>
      <c r="J998" s="1"/>
      <c r="K998" s="1"/>
      <c r="L998" s="1"/>
      <c r="M998" s="1"/>
      <c r="N998" s="1"/>
      <c r="O998" s="1"/>
      <c r="P998" s="1"/>
      <c r="Q998" s="1"/>
      <c r="R998" s="1"/>
      <c r="S998" s="1"/>
      <c r="T998" s="1"/>
      <c r="U998" s="1"/>
      <c r="V998" s="1"/>
      <c r="W998" s="1"/>
      <c r="X998" s="1"/>
      <c r="Y998" s="1"/>
    </row>
    <row r="999" spans="1:25" ht="9.75" customHeight="1">
      <c r="A999" s="1"/>
      <c r="B999" s="79"/>
      <c r="C999" s="145"/>
      <c r="D999" s="145"/>
      <c r="E999" s="1"/>
      <c r="F999" s="1"/>
      <c r="G999" s="1"/>
      <c r="H999" s="1"/>
      <c r="I999" s="1"/>
      <c r="J999" s="1"/>
      <c r="K999" s="1"/>
      <c r="L999" s="1"/>
      <c r="M999" s="1"/>
      <c r="N999" s="1"/>
      <c r="O999" s="1"/>
      <c r="P999" s="1"/>
      <c r="Q999" s="1"/>
      <c r="R999" s="1"/>
      <c r="S999" s="1"/>
      <c r="T999" s="1"/>
      <c r="U999" s="1"/>
      <c r="V999" s="1"/>
      <c r="W999" s="1"/>
      <c r="X999" s="1"/>
      <c r="Y999" s="1"/>
    </row>
    <row r="1000" spans="1:25" ht="9.75" customHeight="1">
      <c r="A1000" s="1"/>
      <c r="B1000" s="79"/>
      <c r="C1000" s="145"/>
      <c r="D1000" s="145"/>
      <c r="E1000" s="1"/>
      <c r="F1000" s="1"/>
      <c r="G1000" s="1"/>
      <c r="H1000" s="1"/>
      <c r="I1000" s="1"/>
      <c r="J1000" s="1"/>
      <c r="K1000" s="1"/>
      <c r="L1000" s="1"/>
      <c r="M1000" s="1"/>
      <c r="N1000" s="1"/>
      <c r="O1000" s="1"/>
      <c r="P1000" s="1"/>
      <c r="Q1000" s="1"/>
      <c r="R1000" s="1"/>
      <c r="S1000" s="1"/>
      <c r="T1000" s="1"/>
      <c r="U1000" s="1"/>
      <c r="V1000" s="1"/>
      <c r="W1000" s="1"/>
      <c r="X1000" s="1"/>
      <c r="Y1000" s="1"/>
    </row>
    <row r="1001" spans="1:25" ht="9.75" customHeight="1">
      <c r="A1001" s="1"/>
      <c r="B1001" s="79"/>
      <c r="C1001" s="145"/>
      <c r="D1001" s="145"/>
      <c r="E1001" s="1"/>
      <c r="F1001" s="1"/>
      <c r="G1001" s="1"/>
      <c r="H1001" s="1"/>
      <c r="I1001" s="1"/>
      <c r="J1001" s="1"/>
      <c r="K1001" s="1"/>
      <c r="L1001" s="1"/>
      <c r="M1001" s="1"/>
      <c r="N1001" s="1"/>
      <c r="O1001" s="1"/>
      <c r="P1001" s="1"/>
      <c r="Q1001" s="1"/>
      <c r="R1001" s="1"/>
      <c r="S1001" s="1"/>
      <c r="T1001" s="1"/>
      <c r="U1001" s="1"/>
      <c r="V1001" s="1"/>
      <c r="W1001" s="1"/>
      <c r="X1001" s="1"/>
      <c r="Y1001" s="1"/>
    </row>
    <row r="1002" spans="1:25" ht="9.75" customHeight="1">
      <c r="A1002" s="1"/>
      <c r="B1002" s="79"/>
      <c r="C1002" s="145"/>
      <c r="D1002" s="145"/>
      <c r="E1002" s="1"/>
      <c r="F1002" s="1"/>
      <c r="G1002" s="1"/>
      <c r="H1002" s="1"/>
      <c r="I1002" s="1"/>
      <c r="J1002" s="1"/>
      <c r="K1002" s="1"/>
      <c r="L1002" s="1"/>
      <c r="M1002" s="1"/>
      <c r="N1002" s="1"/>
      <c r="O1002" s="1"/>
      <c r="P1002" s="1"/>
      <c r="Q1002" s="1"/>
      <c r="R1002" s="1"/>
      <c r="S1002" s="1"/>
      <c r="T1002" s="1"/>
      <c r="U1002" s="1"/>
      <c r="V1002" s="1"/>
      <c r="W1002" s="1"/>
      <c r="X1002" s="1"/>
      <c r="Y1002" s="1"/>
    </row>
    <row r="1003" spans="1:25" ht="9.75" customHeight="1">
      <c r="A1003" s="1"/>
      <c r="B1003" s="79"/>
      <c r="C1003" s="145"/>
      <c r="D1003" s="145"/>
      <c r="E1003" s="1"/>
      <c r="F1003" s="1"/>
      <c r="G1003" s="1"/>
      <c r="H1003" s="1"/>
      <c r="I1003" s="1"/>
      <c r="J1003" s="1"/>
      <c r="K1003" s="1"/>
      <c r="L1003" s="1"/>
      <c r="M1003" s="1"/>
      <c r="N1003" s="1"/>
      <c r="O1003" s="1"/>
      <c r="P1003" s="1"/>
      <c r="Q1003" s="1"/>
      <c r="R1003" s="1"/>
      <c r="S1003" s="1"/>
      <c r="T1003" s="1"/>
      <c r="U1003" s="1"/>
      <c r="V1003" s="1"/>
      <c r="W1003" s="1"/>
      <c r="X1003" s="1"/>
      <c r="Y1003" s="1"/>
    </row>
    <row r="1004" spans="1:25" ht="9.75" customHeight="1">
      <c r="A1004" s="1"/>
      <c r="B1004" s="79"/>
      <c r="C1004" s="145"/>
      <c r="D1004" s="145"/>
      <c r="E1004" s="1"/>
      <c r="F1004" s="1"/>
      <c r="G1004" s="1"/>
      <c r="H1004" s="1"/>
      <c r="I1004" s="1"/>
      <c r="J1004" s="1"/>
      <c r="K1004" s="1"/>
      <c r="L1004" s="1"/>
      <c r="M1004" s="1"/>
      <c r="N1004" s="1"/>
      <c r="O1004" s="1"/>
      <c r="P1004" s="1"/>
      <c r="Q1004" s="1"/>
      <c r="R1004" s="1"/>
      <c r="S1004" s="1"/>
      <c r="T1004" s="1"/>
      <c r="U1004" s="1"/>
      <c r="V1004" s="1"/>
      <c r="W1004" s="1"/>
      <c r="X1004" s="1"/>
      <c r="Y1004" s="1"/>
    </row>
    <row r="1005" spans="1:25" ht="9.75" customHeight="1">
      <c r="A1005" s="1"/>
      <c r="B1005" s="79"/>
      <c r="C1005" s="145"/>
      <c r="D1005" s="145"/>
      <c r="E1005" s="1"/>
      <c r="F1005" s="1"/>
      <c r="G1005" s="1"/>
      <c r="H1005" s="1"/>
      <c r="I1005" s="1"/>
      <c r="J1005" s="1"/>
      <c r="K1005" s="1"/>
      <c r="L1005" s="1"/>
      <c r="M1005" s="1"/>
      <c r="N1005" s="1"/>
      <c r="O1005" s="1"/>
      <c r="P1005" s="1"/>
      <c r="Q1005" s="1"/>
      <c r="R1005" s="1"/>
      <c r="S1005" s="1"/>
      <c r="T1005" s="1"/>
      <c r="U1005" s="1"/>
      <c r="V1005" s="1"/>
      <c r="W1005" s="1"/>
      <c r="X1005" s="1"/>
      <c r="Y1005" s="1"/>
    </row>
    <row r="1006" spans="1:25" ht="9.75" customHeight="1">
      <c r="A1006" s="1"/>
      <c r="B1006" s="79"/>
      <c r="C1006" s="145"/>
      <c r="D1006" s="145"/>
      <c r="E1006" s="1"/>
      <c r="F1006" s="1"/>
      <c r="G1006" s="1"/>
      <c r="H1006" s="1"/>
      <c r="I1006" s="1"/>
      <c r="J1006" s="1"/>
      <c r="K1006" s="1"/>
      <c r="L1006" s="1"/>
      <c r="M1006" s="1"/>
      <c r="N1006" s="1"/>
      <c r="O1006" s="1"/>
      <c r="P1006" s="1"/>
      <c r="Q1006" s="1"/>
      <c r="R1006" s="1"/>
      <c r="S1006" s="1"/>
      <c r="T1006" s="1"/>
      <c r="U1006" s="1"/>
      <c r="V1006" s="1"/>
      <c r="W1006" s="1"/>
      <c r="X1006" s="1"/>
      <c r="Y1006" s="1"/>
    </row>
    <row r="1007" spans="1:25" ht="9.75" customHeight="1">
      <c r="A1007" s="1"/>
      <c r="B1007" s="79"/>
      <c r="C1007" s="145"/>
      <c r="D1007" s="145"/>
      <c r="E1007" s="1"/>
      <c r="F1007" s="1"/>
      <c r="G1007" s="1"/>
      <c r="H1007" s="1"/>
      <c r="I1007" s="1"/>
      <c r="J1007" s="1"/>
      <c r="K1007" s="1"/>
      <c r="L1007" s="1"/>
      <c r="M1007" s="1"/>
      <c r="N1007" s="1"/>
      <c r="O1007" s="1"/>
      <c r="P1007" s="1"/>
      <c r="Q1007" s="1"/>
      <c r="R1007" s="1"/>
      <c r="S1007" s="1"/>
      <c r="T1007" s="1"/>
      <c r="U1007" s="1"/>
      <c r="V1007" s="1"/>
      <c r="W1007" s="1"/>
      <c r="X1007" s="1"/>
      <c r="Y1007" s="1"/>
    </row>
    <row r="1008" spans="1:25" ht="9.75" customHeight="1">
      <c r="A1008" s="1"/>
      <c r="B1008" s="79"/>
      <c r="C1008" s="145"/>
      <c r="D1008" s="145"/>
      <c r="E1008" s="1"/>
      <c r="F1008" s="1"/>
      <c r="G1008" s="1"/>
      <c r="H1008" s="1"/>
      <c r="I1008" s="1"/>
      <c r="J1008" s="1"/>
      <c r="K1008" s="1"/>
      <c r="L1008" s="1"/>
      <c r="M1008" s="1"/>
      <c r="N1008" s="1"/>
      <c r="O1008" s="1"/>
      <c r="P1008" s="1"/>
      <c r="Q1008" s="1"/>
      <c r="R1008" s="1"/>
      <c r="S1008" s="1"/>
      <c r="T1008" s="1"/>
      <c r="U1008" s="1"/>
      <c r="V1008" s="1"/>
      <c r="W1008" s="1"/>
      <c r="X1008" s="1"/>
      <c r="Y1008" s="1"/>
    </row>
    <row r="1009" spans="1:25" ht="9.75" customHeight="1">
      <c r="A1009" s="1"/>
      <c r="B1009" s="79"/>
      <c r="C1009" s="145"/>
      <c r="D1009" s="145"/>
      <c r="E1009" s="1"/>
      <c r="F1009" s="1"/>
      <c r="G1009" s="1"/>
      <c r="H1009" s="1"/>
      <c r="I1009" s="1"/>
      <c r="J1009" s="1"/>
      <c r="K1009" s="1"/>
      <c r="L1009" s="1"/>
      <c r="M1009" s="1"/>
      <c r="N1009" s="1"/>
      <c r="O1009" s="1"/>
      <c r="P1009" s="1"/>
      <c r="Q1009" s="1"/>
      <c r="R1009" s="1"/>
      <c r="S1009" s="1"/>
      <c r="T1009" s="1"/>
      <c r="U1009" s="1"/>
      <c r="V1009" s="1"/>
      <c r="W1009" s="1"/>
      <c r="X1009" s="1"/>
      <c r="Y1009" s="1"/>
    </row>
    <row r="1010" spans="1:25" ht="9.75" customHeight="1">
      <c r="A1010" s="1"/>
      <c r="B1010" s="79"/>
      <c r="C1010" s="145"/>
      <c r="D1010" s="145"/>
      <c r="E1010" s="1"/>
      <c r="F1010" s="1"/>
      <c r="G1010" s="1"/>
      <c r="H1010" s="1"/>
      <c r="I1010" s="1"/>
      <c r="J1010" s="1"/>
      <c r="K1010" s="1"/>
      <c r="L1010" s="1"/>
      <c r="M1010" s="1"/>
      <c r="N1010" s="1"/>
      <c r="O1010" s="1"/>
      <c r="P1010" s="1"/>
      <c r="Q1010" s="1"/>
      <c r="R1010" s="1"/>
      <c r="S1010" s="1"/>
      <c r="T1010" s="1"/>
      <c r="U1010" s="1"/>
      <c r="V1010" s="1"/>
      <c r="W1010" s="1"/>
      <c r="X1010" s="1"/>
      <c r="Y1010" s="1"/>
    </row>
    <row r="1011" spans="1:25" ht="9.75" customHeight="1">
      <c r="A1011" s="1"/>
      <c r="B1011" s="79"/>
      <c r="C1011" s="145"/>
      <c r="D1011" s="145"/>
      <c r="E1011" s="1"/>
      <c r="F1011" s="1"/>
      <c r="G1011" s="1"/>
      <c r="H1011" s="1"/>
      <c r="I1011" s="1"/>
      <c r="J1011" s="1"/>
      <c r="K1011" s="1"/>
      <c r="L1011" s="1"/>
      <c r="M1011" s="1"/>
      <c r="N1011" s="1"/>
      <c r="O1011" s="1"/>
      <c r="P1011" s="1"/>
      <c r="Q1011" s="1"/>
      <c r="R1011" s="1"/>
      <c r="S1011" s="1"/>
      <c r="T1011" s="1"/>
      <c r="U1011" s="1"/>
      <c r="V1011" s="1"/>
      <c r="W1011" s="1"/>
      <c r="X1011" s="1"/>
      <c r="Y1011" s="1"/>
    </row>
    <row r="1012" spans="1:25" ht="9.75" customHeight="1">
      <c r="A1012" s="1"/>
      <c r="B1012" s="79"/>
      <c r="C1012" s="145"/>
      <c r="D1012" s="145"/>
      <c r="E1012" s="1"/>
      <c r="F1012" s="1"/>
      <c r="G1012" s="1"/>
      <c r="H1012" s="1"/>
      <c r="I1012" s="1"/>
      <c r="J1012" s="1"/>
      <c r="K1012" s="1"/>
      <c r="L1012" s="1"/>
      <c r="M1012" s="1"/>
      <c r="N1012" s="1"/>
      <c r="O1012" s="1"/>
      <c r="P1012" s="1"/>
      <c r="Q1012" s="1"/>
      <c r="R1012" s="1"/>
      <c r="S1012" s="1"/>
      <c r="T1012" s="1"/>
      <c r="U1012" s="1"/>
      <c r="V1012" s="1"/>
      <c r="W1012" s="1"/>
      <c r="X1012" s="1"/>
      <c r="Y1012" s="1"/>
    </row>
    <row r="1013" spans="1:25" ht="9.75" customHeight="1">
      <c r="A1013" s="1"/>
      <c r="B1013" s="79"/>
      <c r="C1013" s="145"/>
      <c r="D1013" s="145"/>
      <c r="E1013" s="1"/>
      <c r="F1013" s="1"/>
      <c r="G1013" s="1"/>
      <c r="H1013" s="1"/>
      <c r="I1013" s="1"/>
      <c r="J1013" s="1"/>
      <c r="K1013" s="1"/>
      <c r="L1013" s="1"/>
      <c r="M1013" s="1"/>
      <c r="N1013" s="1"/>
      <c r="O1013" s="1"/>
      <c r="P1013" s="1"/>
      <c r="Q1013" s="1"/>
      <c r="R1013" s="1"/>
      <c r="S1013" s="1"/>
      <c r="T1013" s="1"/>
      <c r="U1013" s="1"/>
      <c r="V1013" s="1"/>
      <c r="W1013" s="1"/>
      <c r="X1013" s="1"/>
      <c r="Y1013" s="1"/>
    </row>
    <row r="1014" spans="1:25" ht="9.75" customHeight="1">
      <c r="A1014" s="1"/>
      <c r="B1014" s="79"/>
      <c r="C1014" s="145"/>
      <c r="D1014" s="145"/>
      <c r="E1014" s="1"/>
      <c r="F1014" s="1"/>
      <c r="G1014" s="1"/>
      <c r="H1014" s="1"/>
      <c r="I1014" s="1"/>
      <c r="J1014" s="1"/>
      <c r="K1014" s="1"/>
      <c r="L1014" s="1"/>
      <c r="M1014" s="1"/>
      <c r="N1014" s="1"/>
      <c r="O1014" s="1"/>
      <c r="P1014" s="1"/>
      <c r="Q1014" s="1"/>
      <c r="R1014" s="1"/>
      <c r="S1014" s="1"/>
      <c r="T1014" s="1"/>
      <c r="U1014" s="1"/>
      <c r="V1014" s="1"/>
      <c r="W1014" s="1"/>
      <c r="X1014" s="1"/>
      <c r="Y1014" s="1"/>
    </row>
    <row r="1015" spans="1:25" ht="9.75" customHeight="1">
      <c r="A1015" s="1"/>
      <c r="B1015" s="79"/>
      <c r="C1015" s="145"/>
      <c r="D1015" s="145"/>
      <c r="E1015" s="1"/>
      <c r="F1015" s="1"/>
      <c r="G1015" s="1"/>
      <c r="H1015" s="1"/>
      <c r="I1015" s="1"/>
      <c r="J1015" s="1"/>
      <c r="K1015" s="1"/>
      <c r="L1015" s="1"/>
      <c r="M1015" s="1"/>
      <c r="N1015" s="1"/>
      <c r="O1015" s="1"/>
      <c r="P1015" s="1"/>
      <c r="Q1015" s="1"/>
      <c r="R1015" s="1"/>
      <c r="S1015" s="1"/>
      <c r="T1015" s="1"/>
      <c r="U1015" s="1"/>
      <c r="V1015" s="1"/>
      <c r="W1015" s="1"/>
      <c r="X1015" s="1"/>
      <c r="Y1015" s="1"/>
    </row>
    <row r="1016" spans="1:25" ht="9.75" customHeight="1">
      <c r="A1016" s="1"/>
      <c r="B1016" s="79"/>
      <c r="C1016" s="145"/>
      <c r="D1016" s="145"/>
      <c r="E1016" s="1"/>
      <c r="F1016" s="1"/>
      <c r="G1016" s="1"/>
      <c r="H1016" s="1"/>
      <c r="I1016" s="1"/>
      <c r="J1016" s="1"/>
      <c r="K1016" s="1"/>
      <c r="L1016" s="1"/>
      <c r="M1016" s="1"/>
      <c r="N1016" s="1"/>
      <c r="O1016" s="1"/>
      <c r="P1016" s="1"/>
      <c r="Q1016" s="1"/>
      <c r="R1016" s="1"/>
      <c r="S1016" s="1"/>
      <c r="T1016" s="1"/>
      <c r="U1016" s="1"/>
      <c r="V1016" s="1"/>
      <c r="W1016" s="1"/>
      <c r="X1016" s="1"/>
      <c r="Y1016" s="1"/>
    </row>
    <row r="1017" spans="1:25" ht="9.75" customHeight="1">
      <c r="A1017" s="1"/>
      <c r="B1017" s="79"/>
      <c r="C1017" s="145"/>
      <c r="D1017" s="145"/>
      <c r="E1017" s="1"/>
      <c r="F1017" s="1"/>
      <c r="G1017" s="1"/>
      <c r="H1017" s="1"/>
      <c r="I1017" s="1"/>
      <c r="J1017" s="1"/>
      <c r="K1017" s="1"/>
      <c r="L1017" s="1"/>
      <c r="M1017" s="1"/>
      <c r="N1017" s="1"/>
      <c r="O1017" s="1"/>
      <c r="P1017" s="1"/>
      <c r="Q1017" s="1"/>
      <c r="R1017" s="1"/>
      <c r="S1017" s="1"/>
      <c r="T1017" s="1"/>
      <c r="U1017" s="1"/>
      <c r="V1017" s="1"/>
      <c r="W1017" s="1"/>
      <c r="X1017" s="1"/>
      <c r="Y1017" s="1"/>
    </row>
    <row r="1018" spans="1:25" ht="9.75" customHeight="1">
      <c r="A1018" s="1"/>
      <c r="B1018" s="79"/>
      <c r="C1018" s="145"/>
      <c r="D1018" s="145"/>
      <c r="E1018" s="1"/>
      <c r="F1018" s="1"/>
      <c r="G1018" s="1"/>
      <c r="H1018" s="1"/>
      <c r="I1018" s="1"/>
      <c r="J1018" s="1"/>
      <c r="K1018" s="1"/>
      <c r="L1018" s="1"/>
      <c r="M1018" s="1"/>
      <c r="N1018" s="1"/>
      <c r="O1018" s="1"/>
      <c r="P1018" s="1"/>
      <c r="Q1018" s="1"/>
      <c r="R1018" s="1"/>
      <c r="S1018" s="1"/>
      <c r="T1018" s="1"/>
      <c r="U1018" s="1"/>
      <c r="V1018" s="1"/>
      <c r="W1018" s="1"/>
      <c r="X1018" s="1"/>
      <c r="Y1018" s="1"/>
    </row>
    <row r="1019" spans="1:25" ht="9.75" customHeight="1">
      <c r="A1019" s="1"/>
      <c r="B1019" s="79"/>
      <c r="C1019" s="145"/>
      <c r="D1019" s="145"/>
      <c r="E1019" s="1"/>
      <c r="F1019" s="1"/>
      <c r="G1019" s="1"/>
      <c r="H1019" s="1"/>
      <c r="I1019" s="1"/>
      <c r="J1019" s="1"/>
      <c r="K1019" s="1"/>
      <c r="L1019" s="1"/>
      <c r="M1019" s="1"/>
      <c r="N1019" s="1"/>
      <c r="O1019" s="1"/>
      <c r="P1019" s="1"/>
      <c r="Q1019" s="1"/>
      <c r="R1019" s="1"/>
      <c r="S1019" s="1"/>
      <c r="T1019" s="1"/>
      <c r="U1019" s="1"/>
      <c r="V1019" s="1"/>
      <c r="W1019" s="1"/>
      <c r="X1019" s="1"/>
      <c r="Y1019" s="1"/>
    </row>
    <row r="1020" spans="1:25" ht="9.75" customHeight="1">
      <c r="A1020" s="1"/>
      <c r="B1020" s="79"/>
      <c r="C1020" s="145"/>
      <c r="D1020" s="145"/>
      <c r="E1020" s="1"/>
      <c r="F1020" s="1"/>
      <c r="G1020" s="1"/>
      <c r="H1020" s="1"/>
      <c r="I1020" s="1"/>
      <c r="J1020" s="1"/>
      <c r="K1020" s="1"/>
      <c r="L1020" s="1"/>
      <c r="M1020" s="1"/>
      <c r="N1020" s="1"/>
      <c r="O1020" s="1"/>
      <c r="P1020" s="1"/>
      <c r="Q1020" s="1"/>
      <c r="R1020" s="1"/>
      <c r="S1020" s="1"/>
      <c r="T1020" s="1"/>
      <c r="U1020" s="1"/>
      <c r="V1020" s="1"/>
      <c r="W1020" s="1"/>
      <c r="X1020" s="1"/>
      <c r="Y1020" s="1"/>
    </row>
    <row r="1021" spans="1:25" ht="9.75" customHeight="1">
      <c r="A1021" s="1"/>
      <c r="B1021" s="79"/>
      <c r="C1021" s="145"/>
      <c r="D1021" s="145"/>
      <c r="E1021" s="1"/>
      <c r="F1021" s="1"/>
      <c r="G1021" s="1"/>
      <c r="H1021" s="1"/>
      <c r="I1021" s="1"/>
      <c r="J1021" s="1"/>
      <c r="K1021" s="1"/>
      <c r="L1021" s="1"/>
      <c r="M1021" s="1"/>
      <c r="N1021" s="1"/>
      <c r="O1021" s="1"/>
      <c r="P1021" s="1"/>
      <c r="Q1021" s="1"/>
      <c r="R1021" s="1"/>
      <c r="S1021" s="1"/>
      <c r="T1021" s="1"/>
      <c r="U1021" s="1"/>
      <c r="V1021" s="1"/>
      <c r="W1021" s="1"/>
      <c r="X1021" s="1"/>
      <c r="Y1021" s="1"/>
    </row>
    <row r="1022" spans="1:25" ht="9.75" customHeight="1">
      <c r="A1022" s="1"/>
      <c r="B1022" s="79"/>
      <c r="C1022" s="145"/>
      <c r="D1022" s="145"/>
      <c r="E1022" s="1"/>
      <c r="F1022" s="1"/>
      <c r="G1022" s="1"/>
      <c r="H1022" s="1"/>
      <c r="I1022" s="1"/>
      <c r="J1022" s="1"/>
      <c r="K1022" s="1"/>
      <c r="L1022" s="1"/>
      <c r="M1022" s="1"/>
      <c r="N1022" s="1"/>
      <c r="O1022" s="1"/>
      <c r="P1022" s="1"/>
      <c r="Q1022" s="1"/>
      <c r="R1022" s="1"/>
      <c r="S1022" s="1"/>
      <c r="T1022" s="1"/>
      <c r="U1022" s="1"/>
      <c r="V1022" s="1"/>
      <c r="W1022" s="1"/>
      <c r="X1022" s="1"/>
      <c r="Y1022" s="1"/>
    </row>
    <row r="1023" spans="1:25" ht="9.75" customHeight="1">
      <c r="A1023" s="1"/>
      <c r="B1023" s="79"/>
      <c r="C1023" s="145"/>
      <c r="D1023" s="145"/>
      <c r="E1023" s="1"/>
      <c r="F1023" s="1"/>
      <c r="G1023" s="1"/>
      <c r="H1023" s="1"/>
      <c r="I1023" s="1"/>
      <c r="J1023" s="1"/>
      <c r="K1023" s="1"/>
      <c r="L1023" s="1"/>
      <c r="M1023" s="1"/>
      <c r="N1023" s="1"/>
      <c r="O1023" s="1"/>
      <c r="P1023" s="1"/>
      <c r="Q1023" s="1"/>
      <c r="R1023" s="1"/>
      <c r="S1023" s="1"/>
      <c r="T1023" s="1"/>
      <c r="U1023" s="1"/>
      <c r="V1023" s="1"/>
      <c r="W1023" s="1"/>
      <c r="X1023" s="1"/>
      <c r="Y1023" s="1"/>
    </row>
    <row r="1024" spans="1:25" ht="9.75" customHeight="1">
      <c r="A1024" s="1"/>
      <c r="B1024" s="79"/>
      <c r="C1024" s="145"/>
      <c r="D1024" s="145"/>
      <c r="E1024" s="1"/>
      <c r="F1024" s="1"/>
      <c r="G1024" s="1"/>
      <c r="H1024" s="1"/>
      <c r="I1024" s="1"/>
      <c r="J1024" s="1"/>
      <c r="K1024" s="1"/>
      <c r="L1024" s="1"/>
      <c r="M1024" s="1"/>
      <c r="N1024" s="1"/>
      <c r="O1024" s="1"/>
      <c r="P1024" s="1"/>
      <c r="Q1024" s="1"/>
      <c r="R1024" s="1"/>
      <c r="S1024" s="1"/>
      <c r="T1024" s="1"/>
      <c r="U1024" s="1"/>
      <c r="V1024" s="1"/>
      <c r="W1024" s="1"/>
      <c r="X1024" s="1"/>
      <c r="Y1024" s="1"/>
    </row>
    <row r="1025" spans="1:25" ht="9.75" customHeight="1">
      <c r="A1025" s="1"/>
      <c r="B1025" s="79"/>
      <c r="C1025" s="145"/>
      <c r="D1025" s="145"/>
      <c r="E1025" s="1"/>
      <c r="F1025" s="1"/>
      <c r="G1025" s="1"/>
      <c r="H1025" s="1"/>
      <c r="I1025" s="1"/>
      <c r="J1025" s="1"/>
      <c r="K1025" s="1"/>
      <c r="L1025" s="1"/>
      <c r="M1025" s="1"/>
      <c r="N1025" s="1"/>
      <c r="O1025" s="1"/>
      <c r="P1025" s="1"/>
      <c r="Q1025" s="1"/>
      <c r="R1025" s="1"/>
      <c r="S1025" s="1"/>
      <c r="T1025" s="1"/>
      <c r="U1025" s="1"/>
      <c r="V1025" s="1"/>
      <c r="W1025" s="1"/>
      <c r="X1025" s="1"/>
      <c r="Y1025" s="1"/>
    </row>
    <row r="1026" spans="1:25" ht="9.75" customHeight="1">
      <c r="A1026" s="1"/>
      <c r="B1026" s="79"/>
      <c r="C1026" s="145"/>
      <c r="D1026" s="145"/>
      <c r="E1026" s="1"/>
      <c r="F1026" s="1"/>
      <c r="G1026" s="1"/>
      <c r="H1026" s="1"/>
      <c r="I1026" s="1"/>
      <c r="J1026" s="1"/>
      <c r="K1026" s="1"/>
      <c r="L1026" s="1"/>
      <c r="M1026" s="1"/>
      <c r="N1026" s="1"/>
      <c r="O1026" s="1"/>
      <c r="P1026" s="1"/>
      <c r="Q1026" s="1"/>
      <c r="R1026" s="1"/>
      <c r="S1026" s="1"/>
      <c r="T1026" s="1"/>
      <c r="U1026" s="1"/>
      <c r="V1026" s="1"/>
      <c r="W1026" s="1"/>
      <c r="X1026" s="1"/>
      <c r="Y1026" s="1"/>
    </row>
    <row r="1027" spans="1:25" ht="9.75" customHeight="1">
      <c r="A1027" s="1"/>
      <c r="B1027" s="79"/>
      <c r="C1027" s="145"/>
      <c r="D1027" s="145"/>
      <c r="E1027" s="1"/>
      <c r="F1027" s="1"/>
      <c r="G1027" s="1"/>
      <c r="H1027" s="1"/>
      <c r="I1027" s="1"/>
      <c r="J1027" s="1"/>
      <c r="K1027" s="1"/>
      <c r="L1027" s="1"/>
      <c r="M1027" s="1"/>
      <c r="N1027" s="1"/>
      <c r="O1027" s="1"/>
      <c r="P1027" s="1"/>
      <c r="Q1027" s="1"/>
      <c r="R1027" s="1"/>
      <c r="S1027" s="1"/>
      <c r="T1027" s="1"/>
      <c r="U1027" s="1"/>
      <c r="V1027" s="1"/>
      <c r="W1027" s="1"/>
      <c r="X1027" s="1"/>
      <c r="Y1027" s="1"/>
    </row>
    <row r="1028" spans="1:25" ht="9.75" customHeight="1">
      <c r="A1028" s="1"/>
      <c r="B1028" s="79"/>
      <c r="C1028" s="145"/>
      <c r="D1028" s="145"/>
      <c r="E1028" s="1"/>
      <c r="F1028" s="1"/>
      <c r="G1028" s="1"/>
      <c r="H1028" s="1"/>
      <c r="I1028" s="1"/>
      <c r="J1028" s="1"/>
      <c r="K1028" s="1"/>
      <c r="L1028" s="1"/>
      <c r="M1028" s="1"/>
      <c r="N1028" s="1"/>
      <c r="O1028" s="1"/>
      <c r="P1028" s="1"/>
      <c r="Q1028" s="1"/>
      <c r="R1028" s="1"/>
      <c r="S1028" s="1"/>
      <c r="T1028" s="1"/>
      <c r="U1028" s="1"/>
      <c r="V1028" s="1"/>
      <c r="W1028" s="1"/>
      <c r="X1028" s="1"/>
      <c r="Y1028" s="1"/>
    </row>
    <row r="1029" spans="1:25" ht="9.75" customHeight="1">
      <c r="A1029" s="1"/>
      <c r="B1029" s="79"/>
      <c r="C1029" s="145"/>
      <c r="D1029" s="145"/>
      <c r="E1029" s="1"/>
      <c r="F1029" s="1"/>
      <c r="G1029" s="1"/>
      <c r="H1029" s="1"/>
      <c r="I1029" s="1"/>
      <c r="J1029" s="1"/>
      <c r="K1029" s="1"/>
      <c r="L1029" s="1"/>
      <c r="M1029" s="1"/>
      <c r="N1029" s="1"/>
      <c r="O1029" s="1"/>
      <c r="P1029" s="1"/>
      <c r="Q1029" s="1"/>
      <c r="R1029" s="1"/>
      <c r="S1029" s="1"/>
      <c r="T1029" s="1"/>
      <c r="U1029" s="1"/>
      <c r="V1029" s="1"/>
      <c r="W1029" s="1"/>
      <c r="X1029" s="1"/>
      <c r="Y1029" s="1"/>
    </row>
    <row r="1030" spans="1:25" ht="9.75" customHeight="1">
      <c r="A1030" s="1"/>
      <c r="B1030" s="79"/>
      <c r="C1030" s="145"/>
      <c r="D1030" s="145"/>
      <c r="E1030" s="1"/>
      <c r="F1030" s="1"/>
      <c r="G1030" s="1"/>
      <c r="H1030" s="1"/>
      <c r="I1030" s="1"/>
      <c r="J1030" s="1"/>
      <c r="K1030" s="1"/>
      <c r="L1030" s="1"/>
      <c r="M1030" s="1"/>
      <c r="N1030" s="1"/>
      <c r="O1030" s="1"/>
      <c r="P1030" s="1"/>
      <c r="Q1030" s="1"/>
      <c r="R1030" s="1"/>
      <c r="S1030" s="1"/>
      <c r="T1030" s="1"/>
      <c r="U1030" s="1"/>
      <c r="V1030" s="1"/>
      <c r="W1030" s="1"/>
      <c r="X1030" s="1"/>
      <c r="Y1030" s="1"/>
    </row>
    <row r="1031" spans="1:25" ht="9.75" customHeight="1">
      <c r="A1031" s="1"/>
      <c r="B1031" s="79"/>
      <c r="C1031" s="145"/>
      <c r="D1031" s="145"/>
      <c r="E1031" s="1"/>
      <c r="F1031" s="1"/>
      <c r="G1031" s="1"/>
      <c r="H1031" s="1"/>
      <c r="I1031" s="1"/>
      <c r="J1031" s="1"/>
      <c r="K1031" s="1"/>
      <c r="L1031" s="1"/>
      <c r="M1031" s="1"/>
      <c r="N1031" s="1"/>
      <c r="O1031" s="1"/>
      <c r="P1031" s="1"/>
      <c r="Q1031" s="1"/>
      <c r="R1031" s="1"/>
      <c r="S1031" s="1"/>
      <c r="T1031" s="1"/>
      <c r="U1031" s="1"/>
      <c r="V1031" s="1"/>
      <c r="W1031" s="1"/>
      <c r="X1031" s="1"/>
      <c r="Y1031" s="1"/>
    </row>
    <row r="1032" spans="1:25" ht="9.75" customHeight="1">
      <c r="A1032" s="1"/>
      <c r="B1032" s="79"/>
      <c r="C1032" s="145"/>
      <c r="D1032" s="145"/>
      <c r="E1032" s="1"/>
      <c r="F1032" s="1"/>
      <c r="G1032" s="1"/>
      <c r="H1032" s="1"/>
      <c r="I1032" s="1"/>
      <c r="J1032" s="1"/>
      <c r="K1032" s="1"/>
      <c r="L1032" s="1"/>
      <c r="M1032" s="1"/>
      <c r="N1032" s="1"/>
      <c r="O1032" s="1"/>
      <c r="P1032" s="1"/>
      <c r="Q1032" s="1"/>
      <c r="R1032" s="1"/>
      <c r="S1032" s="1"/>
      <c r="T1032" s="1"/>
      <c r="U1032" s="1"/>
      <c r="V1032" s="1"/>
      <c r="W1032" s="1"/>
      <c r="X1032" s="1"/>
      <c r="Y1032" s="1"/>
    </row>
    <row r="1033" spans="1:25" ht="9.75" customHeight="1">
      <c r="A1033" s="1"/>
      <c r="B1033" s="79"/>
      <c r="C1033" s="145"/>
      <c r="D1033" s="145"/>
      <c r="E1033" s="1"/>
      <c r="F1033" s="1"/>
      <c r="G1033" s="1"/>
      <c r="H1033" s="1"/>
      <c r="I1033" s="1"/>
      <c r="J1033" s="1"/>
      <c r="K1033" s="1"/>
      <c r="L1033" s="1"/>
      <c r="M1033" s="1"/>
      <c r="N1033" s="1"/>
      <c r="O1033" s="1"/>
      <c r="P1033" s="1"/>
      <c r="Q1033" s="1"/>
      <c r="R1033" s="1"/>
      <c r="S1033" s="1"/>
      <c r="T1033" s="1"/>
      <c r="U1033" s="1"/>
      <c r="V1033" s="1"/>
      <c r="W1033" s="1"/>
      <c r="X1033" s="1"/>
      <c r="Y1033" s="1"/>
    </row>
    <row r="1034" spans="1:25" ht="9.75" customHeight="1">
      <c r="A1034" s="1"/>
      <c r="B1034" s="79"/>
      <c r="C1034" s="145"/>
      <c r="D1034" s="145"/>
      <c r="E1034" s="1"/>
      <c r="F1034" s="1"/>
      <c r="G1034" s="1"/>
      <c r="H1034" s="1"/>
      <c r="I1034" s="1"/>
      <c r="J1034" s="1"/>
      <c r="K1034" s="1"/>
      <c r="L1034" s="1"/>
      <c r="M1034" s="1"/>
      <c r="N1034" s="1"/>
      <c r="O1034" s="1"/>
      <c r="P1034" s="1"/>
      <c r="Q1034" s="1"/>
      <c r="R1034" s="1"/>
      <c r="S1034" s="1"/>
      <c r="T1034" s="1"/>
      <c r="U1034" s="1"/>
      <c r="V1034" s="1"/>
      <c r="W1034" s="1"/>
      <c r="X1034" s="1"/>
      <c r="Y1034" s="1"/>
    </row>
    <row r="1035" spans="1:25" ht="9.75" customHeight="1">
      <c r="A1035" s="1"/>
      <c r="B1035" s="79"/>
      <c r="C1035" s="145"/>
      <c r="D1035" s="145"/>
      <c r="E1035" s="1"/>
      <c r="F1035" s="1"/>
      <c r="G1035" s="1"/>
      <c r="H1035" s="1"/>
      <c r="I1035" s="1"/>
      <c r="J1035" s="1"/>
      <c r="K1035" s="1"/>
      <c r="L1035" s="1"/>
      <c r="M1035" s="1"/>
      <c r="N1035" s="1"/>
      <c r="O1035" s="1"/>
      <c r="P1035" s="1"/>
      <c r="Q1035" s="1"/>
      <c r="R1035" s="1"/>
      <c r="S1035" s="1"/>
      <c r="T1035" s="1"/>
      <c r="U1035" s="1"/>
      <c r="V1035" s="1"/>
      <c r="W1035" s="1"/>
      <c r="X1035" s="1"/>
      <c r="Y1035" s="1"/>
    </row>
    <row r="1036" spans="1:25" ht="9.75" customHeight="1">
      <c r="A1036" s="1"/>
      <c r="B1036" s="79"/>
      <c r="C1036" s="145"/>
      <c r="D1036" s="145"/>
      <c r="E1036" s="1"/>
      <c r="F1036" s="1"/>
      <c r="G1036" s="1"/>
      <c r="H1036" s="1"/>
      <c r="I1036" s="1"/>
      <c r="J1036" s="1"/>
      <c r="K1036" s="1"/>
      <c r="L1036" s="1"/>
      <c r="M1036" s="1"/>
      <c r="N1036" s="1"/>
      <c r="O1036" s="1"/>
      <c r="P1036" s="1"/>
      <c r="Q1036" s="1"/>
      <c r="R1036" s="1"/>
      <c r="S1036" s="1"/>
      <c r="T1036" s="1"/>
      <c r="U1036" s="1"/>
      <c r="V1036" s="1"/>
      <c r="W1036" s="1"/>
      <c r="X1036" s="1"/>
      <c r="Y1036" s="1"/>
    </row>
    <row r="1037" spans="1:25" ht="9.75" customHeight="1">
      <c r="A1037" s="1"/>
      <c r="B1037" s="79"/>
      <c r="C1037" s="145"/>
      <c r="D1037" s="145"/>
      <c r="E1037" s="1"/>
      <c r="F1037" s="1"/>
      <c r="G1037" s="1"/>
      <c r="H1037" s="1"/>
      <c r="I1037" s="1"/>
      <c r="J1037" s="1"/>
      <c r="K1037" s="1"/>
      <c r="L1037" s="1"/>
      <c r="M1037" s="1"/>
      <c r="N1037" s="1"/>
      <c r="O1037" s="1"/>
      <c r="P1037" s="1"/>
      <c r="Q1037" s="1"/>
      <c r="R1037" s="1"/>
      <c r="S1037" s="1"/>
      <c r="T1037" s="1"/>
      <c r="U1037" s="1"/>
      <c r="V1037" s="1"/>
      <c r="W1037" s="1"/>
      <c r="X1037" s="1"/>
      <c r="Y1037" s="1"/>
    </row>
    <row r="1038" spans="1:25" ht="9.75" customHeight="1">
      <c r="A1038" s="1"/>
      <c r="B1038" s="79"/>
      <c r="C1038" s="145"/>
      <c r="D1038" s="145"/>
      <c r="E1038" s="1"/>
      <c r="F1038" s="1"/>
      <c r="G1038" s="1"/>
      <c r="H1038" s="1"/>
      <c r="I1038" s="1"/>
      <c r="J1038" s="1"/>
      <c r="K1038" s="1"/>
      <c r="L1038" s="1"/>
      <c r="M1038" s="1"/>
      <c r="N1038" s="1"/>
      <c r="O1038" s="1"/>
      <c r="P1038" s="1"/>
      <c r="Q1038" s="1"/>
      <c r="R1038" s="1"/>
      <c r="S1038" s="1"/>
      <c r="T1038" s="1"/>
      <c r="U1038" s="1"/>
      <c r="V1038" s="1"/>
      <c r="W1038" s="1"/>
      <c r="X1038" s="1"/>
      <c r="Y1038" s="1"/>
    </row>
    <row r="1039" spans="1:25" ht="9.75" customHeight="1">
      <c r="A1039" s="1"/>
      <c r="B1039" s="79"/>
      <c r="C1039" s="145"/>
      <c r="D1039" s="145"/>
      <c r="E1039" s="1"/>
      <c r="F1039" s="1"/>
      <c r="G1039" s="1"/>
      <c r="H1039" s="1"/>
      <c r="I1039" s="1"/>
      <c r="J1039" s="1"/>
      <c r="K1039" s="1"/>
      <c r="L1039" s="1"/>
      <c r="M1039" s="1"/>
      <c r="N1039" s="1"/>
      <c r="O1039" s="1"/>
      <c r="P1039" s="1"/>
      <c r="Q1039" s="1"/>
      <c r="R1039" s="1"/>
      <c r="S1039" s="1"/>
      <c r="T1039" s="1"/>
      <c r="U1039" s="1"/>
      <c r="V1039" s="1"/>
      <c r="W1039" s="1"/>
      <c r="X1039" s="1"/>
      <c r="Y1039" s="1"/>
    </row>
    <row r="1040" spans="1:25" ht="9.75" customHeight="1">
      <c r="A1040" s="1"/>
      <c r="B1040" s="79"/>
      <c r="C1040" s="145"/>
      <c r="D1040" s="145"/>
      <c r="E1040" s="1"/>
      <c r="F1040" s="1"/>
      <c r="G1040" s="1"/>
      <c r="H1040" s="1"/>
      <c r="I1040" s="1"/>
      <c r="J1040" s="1"/>
      <c r="K1040" s="1"/>
      <c r="L1040" s="1"/>
      <c r="M1040" s="1"/>
      <c r="N1040" s="1"/>
      <c r="O1040" s="1"/>
      <c r="P1040" s="1"/>
      <c r="Q1040" s="1"/>
      <c r="R1040" s="1"/>
      <c r="S1040" s="1"/>
      <c r="T1040" s="1"/>
      <c r="U1040" s="1"/>
      <c r="V1040" s="1"/>
      <c r="W1040" s="1"/>
      <c r="X1040" s="1"/>
      <c r="Y1040" s="1"/>
    </row>
    <row r="1041" spans="1:25" ht="9.75" customHeight="1">
      <c r="A1041" s="1"/>
      <c r="B1041" s="79"/>
      <c r="C1041" s="145"/>
      <c r="D1041" s="145"/>
      <c r="E1041" s="1"/>
      <c r="F1041" s="1"/>
      <c r="G1041" s="1"/>
      <c r="H1041" s="1"/>
      <c r="I1041" s="1"/>
      <c r="J1041" s="1"/>
      <c r="K1041" s="1"/>
      <c r="L1041" s="1"/>
      <c r="M1041" s="1"/>
      <c r="N1041" s="1"/>
      <c r="O1041" s="1"/>
      <c r="P1041" s="1"/>
      <c r="Q1041" s="1"/>
      <c r="R1041" s="1"/>
      <c r="S1041" s="1"/>
      <c r="T1041" s="1"/>
      <c r="U1041" s="1"/>
      <c r="V1041" s="1"/>
      <c r="W1041" s="1"/>
      <c r="X1041" s="1"/>
      <c r="Y1041" s="1"/>
    </row>
    <row r="1042" spans="1:25" ht="9.75" customHeight="1">
      <c r="A1042" s="1"/>
      <c r="B1042" s="79"/>
      <c r="C1042" s="145"/>
      <c r="D1042" s="145"/>
      <c r="E1042" s="1"/>
      <c r="F1042" s="1"/>
      <c r="G1042" s="1"/>
      <c r="H1042" s="1"/>
      <c r="I1042" s="1"/>
      <c r="J1042" s="1"/>
      <c r="K1042" s="1"/>
      <c r="L1042" s="1"/>
      <c r="M1042" s="1"/>
      <c r="N1042" s="1"/>
      <c r="O1042" s="1"/>
      <c r="P1042" s="1"/>
      <c r="Q1042" s="1"/>
      <c r="R1042" s="1"/>
      <c r="S1042" s="1"/>
      <c r="T1042" s="1"/>
      <c r="U1042" s="1"/>
      <c r="V1042" s="1"/>
      <c r="W1042" s="1"/>
      <c r="X1042" s="1"/>
      <c r="Y1042" s="1"/>
    </row>
    <row r="1043" spans="1:25" ht="9.75" customHeight="1">
      <c r="A1043" s="1"/>
      <c r="B1043" s="79"/>
      <c r="C1043" s="145"/>
      <c r="D1043" s="145"/>
      <c r="E1043" s="1"/>
      <c r="F1043" s="1"/>
      <c r="G1043" s="1"/>
      <c r="H1043" s="1"/>
      <c r="I1043" s="1"/>
      <c r="J1043" s="1"/>
      <c r="K1043" s="1"/>
      <c r="L1043" s="1"/>
      <c r="M1043" s="1"/>
      <c r="N1043" s="1"/>
      <c r="O1043" s="1"/>
      <c r="P1043" s="1"/>
      <c r="Q1043" s="1"/>
      <c r="R1043" s="1"/>
      <c r="S1043" s="1"/>
      <c r="T1043" s="1"/>
      <c r="U1043" s="1"/>
      <c r="V1043" s="1"/>
      <c r="W1043" s="1"/>
      <c r="X1043" s="1"/>
      <c r="Y1043" s="1"/>
    </row>
    <row r="1044" spans="1:25" ht="9.75" customHeight="1">
      <c r="A1044" s="1"/>
      <c r="B1044" s="79"/>
      <c r="C1044" s="145"/>
      <c r="D1044" s="145"/>
      <c r="E1044" s="1"/>
      <c r="F1044" s="1"/>
      <c r="G1044" s="1"/>
      <c r="H1044" s="1"/>
      <c r="I1044" s="1"/>
      <c r="J1044" s="1"/>
      <c r="K1044" s="1"/>
      <c r="L1044" s="1"/>
      <c r="M1044" s="1"/>
      <c r="N1044" s="1"/>
      <c r="O1044" s="1"/>
      <c r="P1044" s="1"/>
      <c r="Q1044" s="1"/>
      <c r="R1044" s="1"/>
      <c r="S1044" s="1"/>
      <c r="T1044" s="1"/>
      <c r="U1044" s="1"/>
      <c r="V1044" s="1"/>
      <c r="W1044" s="1"/>
      <c r="X1044" s="1"/>
      <c r="Y1044" s="1"/>
    </row>
    <row r="1045" spans="1:25" ht="9.75" customHeight="1">
      <c r="A1045" s="1"/>
      <c r="B1045" s="79"/>
      <c r="C1045" s="145"/>
      <c r="D1045" s="145"/>
      <c r="E1045" s="1"/>
      <c r="F1045" s="1"/>
      <c r="G1045" s="1"/>
      <c r="H1045" s="1"/>
      <c r="I1045" s="1"/>
      <c r="J1045" s="1"/>
      <c r="K1045" s="1"/>
      <c r="L1045" s="1"/>
      <c r="M1045" s="1"/>
      <c r="N1045" s="1"/>
      <c r="O1045" s="1"/>
      <c r="P1045" s="1"/>
      <c r="Q1045" s="1"/>
      <c r="R1045" s="1"/>
      <c r="S1045" s="1"/>
      <c r="T1045" s="1"/>
      <c r="U1045" s="1"/>
      <c r="V1045" s="1"/>
      <c r="W1045" s="1"/>
      <c r="X1045" s="1"/>
      <c r="Y1045" s="1"/>
    </row>
    <row r="1046" spans="1:25" ht="9.75" customHeight="1">
      <c r="A1046" s="1"/>
      <c r="B1046" s="79"/>
      <c r="C1046" s="145"/>
      <c r="D1046" s="145"/>
      <c r="E1046" s="1"/>
      <c r="F1046" s="1"/>
      <c r="G1046" s="1"/>
      <c r="H1046" s="1"/>
      <c r="I1046" s="1"/>
      <c r="J1046" s="1"/>
      <c r="K1046" s="1"/>
      <c r="L1046" s="1"/>
      <c r="M1046" s="1"/>
      <c r="N1046" s="1"/>
      <c r="O1046" s="1"/>
      <c r="P1046" s="1"/>
      <c r="Q1046" s="1"/>
      <c r="R1046" s="1"/>
      <c r="S1046" s="1"/>
      <c r="T1046" s="1"/>
      <c r="U1046" s="1"/>
      <c r="V1046" s="1"/>
      <c r="W1046" s="1"/>
      <c r="X1046" s="1"/>
      <c r="Y1046" s="1"/>
    </row>
    <row r="1047" spans="1:25" ht="9.75" customHeight="1">
      <c r="A1047" s="1"/>
      <c r="B1047" s="79"/>
      <c r="C1047" s="145"/>
      <c r="D1047" s="145"/>
      <c r="E1047" s="1"/>
      <c r="F1047" s="1"/>
      <c r="G1047" s="1"/>
      <c r="H1047" s="1"/>
      <c r="I1047" s="1"/>
      <c r="J1047" s="1"/>
      <c r="K1047" s="1"/>
      <c r="L1047" s="1"/>
      <c r="M1047" s="1"/>
      <c r="N1047" s="1"/>
      <c r="O1047" s="1"/>
      <c r="P1047" s="1"/>
      <c r="Q1047" s="1"/>
      <c r="R1047" s="1"/>
      <c r="S1047" s="1"/>
      <c r="T1047" s="1"/>
      <c r="U1047" s="1"/>
      <c r="V1047" s="1"/>
      <c r="W1047" s="1"/>
      <c r="X1047" s="1"/>
      <c r="Y1047" s="1"/>
    </row>
    <row r="1048" spans="1:25" ht="9.75" customHeight="1">
      <c r="A1048" s="1"/>
      <c r="B1048" s="79"/>
      <c r="C1048" s="145"/>
      <c r="D1048" s="145"/>
      <c r="E1048" s="1"/>
      <c r="F1048" s="1"/>
      <c r="G1048" s="1"/>
      <c r="H1048" s="1"/>
      <c r="I1048" s="1"/>
      <c r="J1048" s="1"/>
      <c r="K1048" s="1"/>
      <c r="L1048" s="1"/>
      <c r="M1048" s="1"/>
      <c r="N1048" s="1"/>
      <c r="O1048" s="1"/>
      <c r="P1048" s="1"/>
      <c r="Q1048" s="1"/>
      <c r="R1048" s="1"/>
      <c r="S1048" s="1"/>
      <c r="T1048" s="1"/>
      <c r="U1048" s="1"/>
      <c r="V1048" s="1"/>
      <c r="W1048" s="1"/>
      <c r="X1048" s="1"/>
      <c r="Y1048" s="1"/>
    </row>
    <row r="1049" spans="1:25" ht="9.75" customHeight="1">
      <c r="A1049" s="1"/>
      <c r="B1049" s="79"/>
      <c r="C1049" s="145"/>
      <c r="D1049" s="145"/>
      <c r="E1049" s="1"/>
      <c r="F1049" s="1"/>
      <c r="G1049" s="1"/>
      <c r="H1049" s="1"/>
      <c r="I1049" s="1"/>
      <c r="J1049" s="1"/>
      <c r="K1049" s="1"/>
      <c r="L1049" s="1"/>
      <c r="M1049" s="1"/>
      <c r="N1049" s="1"/>
      <c r="O1049" s="1"/>
      <c r="P1049" s="1"/>
      <c r="Q1049" s="1"/>
      <c r="R1049" s="1"/>
      <c r="S1049" s="1"/>
      <c r="T1049" s="1"/>
      <c r="U1049" s="1"/>
      <c r="V1049" s="1"/>
      <c r="W1049" s="1"/>
      <c r="X1049" s="1"/>
      <c r="Y1049" s="1"/>
    </row>
    <row r="1050" spans="1:25" ht="9.75" customHeight="1">
      <c r="A1050" s="1"/>
      <c r="B1050" s="79"/>
      <c r="C1050" s="145"/>
      <c r="D1050" s="145"/>
      <c r="E1050" s="1"/>
      <c r="F1050" s="1"/>
      <c r="G1050" s="1"/>
      <c r="H1050" s="1"/>
      <c r="I1050" s="1"/>
      <c r="J1050" s="1"/>
      <c r="K1050" s="1"/>
      <c r="L1050" s="1"/>
      <c r="M1050" s="1"/>
      <c r="N1050" s="1"/>
      <c r="O1050" s="1"/>
      <c r="P1050" s="1"/>
      <c r="Q1050" s="1"/>
      <c r="R1050" s="1"/>
      <c r="S1050" s="1"/>
      <c r="T1050" s="1"/>
      <c r="U1050" s="1"/>
      <c r="V1050" s="1"/>
      <c r="W1050" s="1"/>
      <c r="X1050" s="1"/>
      <c r="Y1050" s="1"/>
    </row>
    <row r="1051" spans="1:25" ht="9.75" customHeight="1">
      <c r="A1051" s="1"/>
      <c r="B1051" s="79"/>
      <c r="C1051" s="145"/>
      <c r="D1051" s="145"/>
      <c r="E1051" s="1"/>
      <c r="F1051" s="1"/>
      <c r="G1051" s="1"/>
      <c r="H1051" s="1"/>
      <c r="I1051" s="1"/>
      <c r="J1051" s="1"/>
      <c r="K1051" s="1"/>
      <c r="L1051" s="1"/>
      <c r="M1051" s="1"/>
      <c r="N1051" s="1"/>
      <c r="O1051" s="1"/>
      <c r="P1051" s="1"/>
      <c r="Q1051" s="1"/>
      <c r="R1051" s="1"/>
      <c r="S1051" s="1"/>
      <c r="T1051" s="1"/>
      <c r="U1051" s="1"/>
      <c r="V1051" s="1"/>
      <c r="W1051" s="1"/>
      <c r="X1051" s="1"/>
      <c r="Y1051" s="1"/>
    </row>
    <row r="1052" spans="1:25" ht="9.75" customHeight="1">
      <c r="A1052" s="1"/>
      <c r="B1052" s="79"/>
      <c r="C1052" s="145"/>
      <c r="D1052" s="145"/>
      <c r="E1052" s="1"/>
      <c r="F1052" s="1"/>
      <c r="G1052" s="1"/>
      <c r="H1052" s="1"/>
      <c r="I1052" s="1"/>
      <c r="J1052" s="1"/>
      <c r="K1052" s="1"/>
      <c r="L1052" s="1"/>
      <c r="M1052" s="1"/>
      <c r="N1052" s="1"/>
      <c r="O1052" s="1"/>
      <c r="P1052" s="1"/>
      <c r="Q1052" s="1"/>
      <c r="R1052" s="1"/>
      <c r="S1052" s="1"/>
      <c r="T1052" s="1"/>
      <c r="U1052" s="1"/>
      <c r="V1052" s="1"/>
      <c r="W1052" s="1"/>
      <c r="X1052" s="1"/>
      <c r="Y1052" s="1"/>
    </row>
    <row r="1053" spans="1:25" ht="9.75" customHeight="1">
      <c r="A1053" s="1"/>
      <c r="B1053" s="79"/>
      <c r="C1053" s="145"/>
      <c r="D1053" s="145"/>
      <c r="E1053" s="1"/>
      <c r="F1053" s="1"/>
      <c r="G1053" s="1"/>
      <c r="H1053" s="1"/>
      <c r="I1053" s="1"/>
      <c r="J1053" s="1"/>
      <c r="K1053" s="1"/>
      <c r="L1053" s="1"/>
      <c r="M1053" s="1"/>
      <c r="N1053" s="1"/>
      <c r="O1053" s="1"/>
      <c r="P1053" s="1"/>
      <c r="Q1053" s="1"/>
      <c r="R1053" s="1"/>
      <c r="S1053" s="1"/>
      <c r="T1053" s="1"/>
      <c r="U1053" s="1"/>
      <c r="V1053" s="1"/>
      <c r="W1053" s="1"/>
      <c r="X1053" s="1"/>
      <c r="Y1053" s="1"/>
    </row>
    <row r="1054" spans="1:25" ht="9.75" customHeight="1">
      <c r="A1054" s="1"/>
      <c r="B1054" s="79"/>
      <c r="C1054" s="145"/>
      <c r="D1054" s="145"/>
      <c r="E1054" s="1"/>
      <c r="F1054" s="1"/>
      <c r="G1054" s="1"/>
      <c r="H1054" s="1"/>
      <c r="I1054" s="1"/>
      <c r="J1054" s="1"/>
      <c r="K1054" s="1"/>
      <c r="L1054" s="1"/>
      <c r="M1054" s="1"/>
      <c r="N1054" s="1"/>
      <c r="O1054" s="1"/>
      <c r="P1054" s="1"/>
      <c r="Q1054" s="1"/>
      <c r="R1054" s="1"/>
      <c r="S1054" s="1"/>
      <c r="T1054" s="1"/>
      <c r="U1054" s="1"/>
      <c r="V1054" s="1"/>
      <c r="W1054" s="1"/>
      <c r="X1054" s="1"/>
      <c r="Y1054" s="1"/>
    </row>
    <row r="1055" spans="1:25" ht="9.75" customHeight="1">
      <c r="A1055" s="1"/>
      <c r="B1055" s="79"/>
      <c r="C1055" s="145"/>
      <c r="D1055" s="145"/>
      <c r="E1055" s="1"/>
      <c r="F1055" s="1"/>
      <c r="G1055" s="1"/>
      <c r="H1055" s="1"/>
      <c r="I1055" s="1"/>
      <c r="J1055" s="1"/>
      <c r="K1055" s="1"/>
      <c r="L1055" s="1"/>
      <c r="M1055" s="1"/>
      <c r="N1055" s="1"/>
      <c r="O1055" s="1"/>
      <c r="P1055" s="1"/>
      <c r="Q1055" s="1"/>
      <c r="R1055" s="1"/>
      <c r="S1055" s="1"/>
      <c r="T1055" s="1"/>
      <c r="U1055" s="1"/>
      <c r="V1055" s="1"/>
      <c r="W1055" s="1"/>
      <c r="X1055" s="1"/>
      <c r="Y1055" s="1"/>
    </row>
    <row r="1056" spans="1:25" ht="9.75" customHeight="1">
      <c r="A1056" s="1"/>
      <c r="B1056" s="79"/>
      <c r="C1056" s="145"/>
      <c r="D1056" s="145"/>
      <c r="E1056" s="1"/>
      <c r="F1056" s="1"/>
      <c r="G1056" s="1"/>
      <c r="H1056" s="1"/>
      <c r="I1056" s="1"/>
      <c r="J1056" s="1"/>
      <c r="K1056" s="1"/>
      <c r="L1056" s="1"/>
      <c r="M1056" s="1"/>
      <c r="N1056" s="1"/>
      <c r="O1056" s="1"/>
      <c r="P1056" s="1"/>
      <c r="Q1056" s="1"/>
      <c r="R1056" s="1"/>
      <c r="S1056" s="1"/>
      <c r="T1056" s="1"/>
      <c r="U1056" s="1"/>
      <c r="V1056" s="1"/>
      <c r="W1056" s="1"/>
      <c r="X1056" s="1"/>
      <c r="Y1056" s="1"/>
    </row>
    <row r="1057" spans="1:25" ht="9.75" customHeight="1">
      <c r="A1057" s="1"/>
      <c r="B1057" s="79"/>
      <c r="C1057" s="145"/>
      <c r="D1057" s="145"/>
      <c r="E1057" s="1"/>
      <c r="F1057" s="1"/>
      <c r="G1057" s="1"/>
      <c r="H1057" s="1"/>
      <c r="I1057" s="1"/>
      <c r="J1057" s="1"/>
      <c r="K1057" s="1"/>
      <c r="L1057" s="1"/>
      <c r="M1057" s="1"/>
      <c r="N1057" s="1"/>
      <c r="O1057" s="1"/>
      <c r="P1057" s="1"/>
      <c r="Q1057" s="1"/>
      <c r="R1057" s="1"/>
      <c r="S1057" s="1"/>
      <c r="T1057" s="1"/>
      <c r="U1057" s="1"/>
      <c r="V1057" s="1"/>
      <c r="W1057" s="1"/>
      <c r="X1057" s="1"/>
      <c r="Y1057" s="1"/>
    </row>
    <row r="1058" spans="1:25" ht="9.75" customHeight="1">
      <c r="A1058" s="1"/>
      <c r="B1058" s="79"/>
      <c r="C1058" s="145"/>
      <c r="D1058" s="145"/>
      <c r="E1058" s="1"/>
      <c r="F1058" s="1"/>
      <c r="G1058" s="1"/>
      <c r="H1058" s="1"/>
      <c r="I1058" s="1"/>
      <c r="J1058" s="1"/>
      <c r="K1058" s="1"/>
      <c r="L1058" s="1"/>
      <c r="M1058" s="1"/>
      <c r="N1058" s="1"/>
      <c r="O1058" s="1"/>
      <c r="P1058" s="1"/>
      <c r="Q1058" s="1"/>
      <c r="R1058" s="1"/>
      <c r="S1058" s="1"/>
      <c r="T1058" s="1"/>
      <c r="U1058" s="1"/>
      <c r="V1058" s="1"/>
      <c r="W1058" s="1"/>
      <c r="X1058" s="1"/>
      <c r="Y1058" s="1"/>
    </row>
    <row r="1059" spans="1:25" ht="9.75" customHeight="1">
      <c r="A1059" s="1"/>
      <c r="B1059" s="79"/>
      <c r="C1059" s="145"/>
      <c r="D1059" s="145"/>
      <c r="E1059" s="1"/>
      <c r="F1059" s="1"/>
      <c r="G1059" s="1"/>
      <c r="H1059" s="1"/>
      <c r="I1059" s="1"/>
      <c r="J1059" s="1"/>
      <c r="K1059" s="1"/>
      <c r="L1059" s="1"/>
      <c r="M1059" s="1"/>
      <c r="N1059" s="1"/>
      <c r="O1059" s="1"/>
      <c r="P1059" s="1"/>
      <c r="Q1059" s="1"/>
      <c r="R1059" s="1"/>
      <c r="S1059" s="1"/>
      <c r="T1059" s="1"/>
      <c r="U1059" s="1"/>
      <c r="V1059" s="1"/>
      <c r="W1059" s="1"/>
      <c r="X1059" s="1"/>
      <c r="Y1059" s="1"/>
    </row>
    <row r="1060" spans="1:25" ht="9.75" customHeight="1">
      <c r="A1060" s="1"/>
      <c r="B1060" s="79"/>
      <c r="C1060" s="145"/>
      <c r="D1060" s="145"/>
      <c r="E1060" s="1"/>
      <c r="F1060" s="1"/>
      <c r="G1060" s="1"/>
      <c r="H1060" s="1"/>
      <c r="I1060" s="1"/>
      <c r="J1060" s="1"/>
      <c r="K1060" s="1"/>
      <c r="L1060" s="1"/>
      <c r="M1060" s="1"/>
      <c r="N1060" s="1"/>
      <c r="O1060" s="1"/>
      <c r="P1060" s="1"/>
      <c r="Q1060" s="1"/>
      <c r="R1060" s="1"/>
      <c r="S1060" s="1"/>
      <c r="T1060" s="1"/>
      <c r="U1060" s="1"/>
      <c r="V1060" s="1"/>
      <c r="W1060" s="1"/>
      <c r="X1060" s="1"/>
      <c r="Y1060" s="1"/>
    </row>
    <row r="1061" spans="1:25" ht="9.75" customHeight="1">
      <c r="A1061" s="1"/>
      <c r="B1061" s="79"/>
      <c r="C1061" s="145"/>
      <c r="D1061" s="145"/>
      <c r="E1061" s="1"/>
      <c r="F1061" s="1"/>
      <c r="G1061" s="1"/>
      <c r="H1061" s="1"/>
      <c r="I1061" s="1"/>
      <c r="J1061" s="1"/>
      <c r="K1061" s="1"/>
      <c r="L1061" s="1"/>
      <c r="M1061" s="1"/>
      <c r="N1061" s="1"/>
      <c r="O1061" s="1"/>
      <c r="P1061" s="1"/>
      <c r="Q1061" s="1"/>
      <c r="R1061" s="1"/>
      <c r="S1061" s="1"/>
      <c r="T1061" s="1"/>
      <c r="U1061" s="1"/>
      <c r="V1061" s="1"/>
      <c r="W1061" s="1"/>
      <c r="X1061" s="1"/>
      <c r="Y1061" s="1"/>
    </row>
    <row r="1062" spans="1:25" ht="9.75" customHeight="1">
      <c r="A1062" s="1"/>
      <c r="B1062" s="79"/>
      <c r="C1062" s="145"/>
      <c r="D1062" s="145"/>
      <c r="E1062" s="1"/>
      <c r="F1062" s="1"/>
      <c r="G1062" s="1"/>
      <c r="H1062" s="1"/>
      <c r="I1062" s="1"/>
      <c r="J1062" s="1"/>
      <c r="K1062" s="1"/>
      <c r="L1062" s="1"/>
      <c r="M1062" s="1"/>
      <c r="N1062" s="1"/>
      <c r="O1062" s="1"/>
      <c r="P1062" s="1"/>
      <c r="Q1062" s="1"/>
      <c r="R1062" s="1"/>
      <c r="S1062" s="1"/>
      <c r="T1062" s="1"/>
      <c r="U1062" s="1"/>
      <c r="V1062" s="1"/>
      <c r="W1062" s="1"/>
      <c r="X1062" s="1"/>
      <c r="Y1062" s="1"/>
    </row>
    <row r="1063" spans="1:25" ht="9.75" customHeight="1">
      <c r="A1063" s="1"/>
      <c r="B1063" s="79"/>
      <c r="C1063" s="145"/>
      <c r="D1063" s="145"/>
      <c r="E1063" s="1"/>
      <c r="F1063" s="1"/>
      <c r="G1063" s="1"/>
      <c r="H1063" s="1"/>
      <c r="I1063" s="1"/>
      <c r="J1063" s="1"/>
      <c r="K1063" s="1"/>
      <c r="L1063" s="1"/>
      <c r="M1063" s="1"/>
      <c r="N1063" s="1"/>
      <c r="O1063" s="1"/>
      <c r="P1063" s="1"/>
      <c r="Q1063" s="1"/>
      <c r="R1063" s="1"/>
      <c r="S1063" s="1"/>
      <c r="T1063" s="1"/>
      <c r="U1063" s="1"/>
      <c r="V1063" s="1"/>
      <c r="W1063" s="1"/>
      <c r="X1063" s="1"/>
      <c r="Y1063" s="1"/>
    </row>
    <row r="1064" spans="1:25" ht="9.75" customHeight="1">
      <c r="A1064" s="1"/>
      <c r="B1064" s="79"/>
      <c r="C1064" s="145"/>
      <c r="D1064" s="145"/>
      <c r="E1064" s="1"/>
      <c r="F1064" s="1"/>
      <c r="G1064" s="1"/>
      <c r="H1064" s="1"/>
      <c r="I1064" s="1"/>
      <c r="J1064" s="1"/>
      <c r="K1064" s="1"/>
      <c r="L1064" s="1"/>
      <c r="M1064" s="1"/>
      <c r="N1064" s="1"/>
      <c r="O1064" s="1"/>
      <c r="P1064" s="1"/>
      <c r="Q1064" s="1"/>
      <c r="R1064" s="1"/>
      <c r="S1064" s="1"/>
      <c r="T1064" s="1"/>
      <c r="U1064" s="1"/>
      <c r="V1064" s="1"/>
      <c r="W1064" s="1"/>
      <c r="X1064" s="1"/>
      <c r="Y1064" s="1"/>
    </row>
    <row r="1065" spans="1:25" ht="9.75" customHeight="1">
      <c r="A1065" s="1"/>
      <c r="B1065" s="79"/>
      <c r="C1065" s="145"/>
      <c r="D1065" s="145"/>
      <c r="E1065" s="1"/>
      <c r="F1065" s="1"/>
      <c r="G1065" s="1"/>
      <c r="H1065" s="1"/>
      <c r="I1065" s="1"/>
      <c r="J1065" s="1"/>
      <c r="K1065" s="1"/>
      <c r="L1065" s="1"/>
      <c r="M1065" s="1"/>
      <c r="N1065" s="1"/>
      <c r="O1065" s="1"/>
      <c r="P1065" s="1"/>
      <c r="Q1065" s="1"/>
      <c r="R1065" s="1"/>
      <c r="S1065" s="1"/>
      <c r="T1065" s="1"/>
      <c r="U1065" s="1"/>
      <c r="V1065" s="1"/>
      <c r="W1065" s="1"/>
      <c r="X1065" s="1"/>
      <c r="Y1065" s="1"/>
    </row>
    <row r="1066" spans="1:25" ht="9.75" customHeight="1">
      <c r="A1066" s="1"/>
      <c r="B1066" s="79"/>
      <c r="C1066" s="145"/>
      <c r="D1066" s="145"/>
      <c r="E1066" s="1"/>
      <c r="F1066" s="1"/>
      <c r="G1066" s="1"/>
      <c r="H1066" s="1"/>
      <c r="I1066" s="1"/>
      <c r="J1066" s="1"/>
      <c r="K1066" s="1"/>
      <c r="L1066" s="1"/>
      <c r="M1066" s="1"/>
      <c r="N1066" s="1"/>
      <c r="O1066" s="1"/>
      <c r="P1066" s="1"/>
      <c r="Q1066" s="1"/>
      <c r="R1066" s="1"/>
      <c r="S1066" s="1"/>
      <c r="T1066" s="1"/>
      <c r="U1066" s="1"/>
      <c r="V1066" s="1"/>
      <c r="W1066" s="1"/>
      <c r="X1066" s="1"/>
      <c r="Y1066" s="1"/>
    </row>
    <row r="1067" spans="1:25" ht="9.75" customHeight="1">
      <c r="A1067" s="1"/>
      <c r="B1067" s="79"/>
      <c r="C1067" s="145"/>
      <c r="D1067" s="145"/>
      <c r="E1067" s="1"/>
      <c r="F1067" s="1"/>
      <c r="G1067" s="1"/>
      <c r="H1067" s="1"/>
      <c r="I1067" s="1"/>
      <c r="J1067" s="1"/>
      <c r="K1067" s="1"/>
      <c r="L1067" s="1"/>
      <c r="M1067" s="1"/>
      <c r="N1067" s="1"/>
      <c r="O1067" s="1"/>
      <c r="P1067" s="1"/>
      <c r="Q1067" s="1"/>
      <c r="R1067" s="1"/>
      <c r="S1067" s="1"/>
      <c r="T1067" s="1"/>
      <c r="U1067" s="1"/>
      <c r="V1067" s="1"/>
      <c r="W1067" s="1"/>
      <c r="X1067" s="1"/>
      <c r="Y1067" s="1"/>
    </row>
    <row r="1068" spans="1:25" ht="9.75" customHeight="1">
      <c r="A1068" s="1"/>
      <c r="B1068" s="79"/>
      <c r="C1068" s="145"/>
      <c r="D1068" s="145"/>
      <c r="E1068" s="1"/>
      <c r="F1068" s="1"/>
      <c r="G1068" s="1"/>
      <c r="H1068" s="1"/>
      <c r="I1068" s="1"/>
      <c r="J1068" s="1"/>
      <c r="K1068" s="1"/>
      <c r="L1068" s="1"/>
      <c r="M1068" s="1"/>
      <c r="N1068" s="1"/>
      <c r="O1068" s="1"/>
      <c r="P1068" s="1"/>
      <c r="Q1068" s="1"/>
      <c r="R1068" s="1"/>
      <c r="S1068" s="1"/>
      <c r="T1068" s="1"/>
      <c r="U1068" s="1"/>
      <c r="V1068" s="1"/>
      <c r="W1068" s="1"/>
      <c r="X1068" s="1"/>
      <c r="Y1068" s="1"/>
    </row>
    <row r="1069" spans="1:25" ht="9.75" customHeight="1">
      <c r="A1069" s="1"/>
      <c r="B1069" s="79"/>
      <c r="C1069" s="145"/>
      <c r="D1069" s="145"/>
      <c r="E1069" s="1"/>
      <c r="F1069" s="1"/>
      <c r="G1069" s="1"/>
      <c r="H1069" s="1"/>
      <c r="I1069" s="1"/>
      <c r="J1069" s="1"/>
      <c r="K1069" s="1"/>
      <c r="L1069" s="1"/>
      <c r="M1069" s="1"/>
      <c r="N1069" s="1"/>
      <c r="O1069" s="1"/>
      <c r="P1069" s="1"/>
      <c r="Q1069" s="1"/>
      <c r="R1069" s="1"/>
      <c r="S1069" s="1"/>
      <c r="T1069" s="1"/>
      <c r="U1069" s="1"/>
      <c r="V1069" s="1"/>
      <c r="W1069" s="1"/>
      <c r="X1069" s="1"/>
      <c r="Y1069" s="1"/>
    </row>
    <row r="1070" spans="1:25" ht="9.75" customHeight="1">
      <c r="A1070" s="1"/>
      <c r="B1070" s="79"/>
      <c r="C1070" s="145"/>
      <c r="D1070" s="145"/>
      <c r="E1070" s="1"/>
      <c r="F1070" s="1"/>
      <c r="G1070" s="1"/>
      <c r="H1070" s="1"/>
      <c r="I1070" s="1"/>
      <c r="J1070" s="1"/>
      <c r="K1070" s="1"/>
      <c r="L1070" s="1"/>
      <c r="M1070" s="1"/>
      <c r="N1070" s="1"/>
      <c r="O1070" s="1"/>
      <c r="P1070" s="1"/>
      <c r="Q1070" s="1"/>
      <c r="R1070" s="1"/>
      <c r="S1070" s="1"/>
      <c r="T1070" s="1"/>
      <c r="U1070" s="1"/>
      <c r="V1070" s="1"/>
      <c r="W1070" s="1"/>
      <c r="X1070" s="1"/>
      <c r="Y1070" s="1"/>
    </row>
    <row r="1071" spans="1:25" ht="9.75" customHeight="1">
      <c r="A1071" s="1"/>
      <c r="B1071" s="79"/>
      <c r="C1071" s="145"/>
      <c r="D1071" s="145"/>
      <c r="E1071" s="1"/>
      <c r="F1071" s="1"/>
      <c r="G1071" s="1"/>
      <c r="H1071" s="1"/>
      <c r="I1071" s="1"/>
      <c r="J1071" s="1"/>
      <c r="K1071" s="1"/>
      <c r="L1071" s="1"/>
      <c r="M1071" s="1"/>
      <c r="N1071" s="1"/>
      <c r="O1071" s="1"/>
      <c r="P1071" s="1"/>
      <c r="Q1071" s="1"/>
      <c r="R1071" s="1"/>
      <c r="S1071" s="1"/>
      <c r="T1071" s="1"/>
      <c r="U1071" s="1"/>
      <c r="V1071" s="1"/>
      <c r="W1071" s="1"/>
      <c r="X1071" s="1"/>
      <c r="Y1071" s="1"/>
    </row>
    <row r="1072" spans="1:25" ht="9.75" customHeight="1">
      <c r="A1072" s="1"/>
      <c r="B1072" s="79"/>
      <c r="C1072" s="145"/>
      <c r="D1072" s="145"/>
      <c r="E1072" s="1"/>
      <c r="F1072" s="1"/>
      <c r="G1072" s="1"/>
      <c r="H1072" s="1"/>
      <c r="I1072" s="1"/>
      <c r="J1072" s="1"/>
      <c r="K1072" s="1"/>
      <c r="L1072" s="1"/>
      <c r="M1072" s="1"/>
      <c r="N1072" s="1"/>
      <c r="O1072" s="1"/>
      <c r="P1072" s="1"/>
      <c r="Q1072" s="1"/>
      <c r="R1072" s="1"/>
      <c r="S1072" s="1"/>
      <c r="T1072" s="1"/>
      <c r="U1072" s="1"/>
      <c r="V1072" s="1"/>
      <c r="W1072" s="1"/>
      <c r="X1072" s="1"/>
      <c r="Y1072" s="1"/>
    </row>
    <row r="1073" spans="1:25" ht="9.75" customHeight="1">
      <c r="A1073" s="1"/>
      <c r="B1073" s="79"/>
      <c r="C1073" s="145"/>
      <c r="D1073" s="145"/>
      <c r="E1073" s="1"/>
      <c r="F1073" s="1"/>
      <c r="G1073" s="1"/>
      <c r="H1073" s="1"/>
      <c r="I1073" s="1"/>
      <c r="J1073" s="1"/>
      <c r="K1073" s="1"/>
      <c r="L1073" s="1"/>
      <c r="M1073" s="1"/>
      <c r="N1073" s="1"/>
      <c r="O1073" s="1"/>
      <c r="P1073" s="1"/>
      <c r="Q1073" s="1"/>
      <c r="R1073" s="1"/>
      <c r="S1073" s="1"/>
      <c r="T1073" s="1"/>
      <c r="U1073" s="1"/>
      <c r="V1073" s="1"/>
      <c r="W1073" s="1"/>
      <c r="X1073" s="1"/>
      <c r="Y1073" s="1"/>
    </row>
    <row r="1074" spans="1:25" ht="9.75" customHeight="1">
      <c r="A1074" s="1"/>
      <c r="B1074" s="79"/>
      <c r="C1074" s="145"/>
      <c r="D1074" s="145"/>
      <c r="E1074" s="1"/>
      <c r="F1074" s="1"/>
      <c r="G1074" s="1"/>
      <c r="H1074" s="1"/>
      <c r="I1074" s="1"/>
      <c r="J1074" s="1"/>
      <c r="K1074" s="1"/>
      <c r="L1074" s="1"/>
      <c r="M1074" s="1"/>
      <c r="N1074" s="1"/>
      <c r="O1074" s="1"/>
      <c r="P1074" s="1"/>
      <c r="Q1074" s="1"/>
      <c r="R1074" s="1"/>
      <c r="S1074" s="1"/>
      <c r="T1074" s="1"/>
      <c r="U1074" s="1"/>
      <c r="V1074" s="1"/>
      <c r="W1074" s="1"/>
      <c r="X1074" s="1"/>
      <c r="Y1074" s="1"/>
    </row>
    <row r="1075" spans="1:25" ht="9.75" customHeight="1">
      <c r="A1075" s="1"/>
      <c r="B1075" s="79"/>
      <c r="C1075" s="145"/>
      <c r="D1075" s="145"/>
      <c r="E1075" s="1"/>
      <c r="F1075" s="1"/>
      <c r="G1075" s="1"/>
      <c r="H1075" s="1"/>
      <c r="I1075" s="1"/>
      <c r="J1075" s="1"/>
      <c r="K1075" s="1"/>
      <c r="L1075" s="1"/>
      <c r="M1075" s="1"/>
      <c r="N1075" s="1"/>
      <c r="O1075" s="1"/>
      <c r="P1075" s="1"/>
      <c r="Q1075" s="1"/>
      <c r="R1075" s="1"/>
      <c r="S1075" s="1"/>
      <c r="T1075" s="1"/>
      <c r="U1075" s="1"/>
      <c r="V1075" s="1"/>
      <c r="W1075" s="1"/>
      <c r="X1075" s="1"/>
      <c r="Y1075" s="1"/>
    </row>
    <row r="1076" spans="1:25" ht="9.75" customHeight="1">
      <c r="A1076" s="1"/>
      <c r="B1076" s="79"/>
      <c r="C1076" s="145"/>
      <c r="D1076" s="145"/>
      <c r="E1076" s="1"/>
      <c r="F1076" s="1"/>
      <c r="G1076" s="1"/>
      <c r="H1076" s="1"/>
      <c r="I1076" s="1"/>
      <c r="J1076" s="1"/>
      <c r="K1076" s="1"/>
      <c r="L1076" s="1"/>
      <c r="M1076" s="1"/>
      <c r="N1076" s="1"/>
      <c r="O1076" s="1"/>
      <c r="P1076" s="1"/>
      <c r="Q1076" s="1"/>
      <c r="R1076" s="1"/>
      <c r="S1076" s="1"/>
      <c r="T1076" s="1"/>
      <c r="U1076" s="1"/>
      <c r="V1076" s="1"/>
      <c r="W1076" s="1"/>
      <c r="X1076" s="1"/>
      <c r="Y1076" s="1"/>
    </row>
    <row r="1077" spans="1:25" ht="9.75" customHeight="1">
      <c r="A1077" s="1"/>
      <c r="B1077" s="79"/>
      <c r="C1077" s="145"/>
      <c r="D1077" s="145"/>
      <c r="E1077" s="1"/>
      <c r="F1077" s="1"/>
      <c r="G1077" s="1"/>
      <c r="H1077" s="1"/>
      <c r="I1077" s="1"/>
      <c r="J1077" s="1"/>
      <c r="K1077" s="1"/>
      <c r="L1077" s="1"/>
      <c r="M1077" s="1"/>
      <c r="N1077" s="1"/>
      <c r="O1077" s="1"/>
      <c r="P1077" s="1"/>
      <c r="Q1077" s="1"/>
      <c r="R1077" s="1"/>
      <c r="S1077" s="1"/>
      <c r="T1077" s="1"/>
      <c r="U1077" s="1"/>
      <c r="V1077" s="1"/>
      <c r="W1077" s="1"/>
      <c r="X1077" s="1"/>
      <c r="Y1077" s="1"/>
    </row>
    <row r="1078" spans="1:25" ht="9.75" customHeight="1">
      <c r="A1078" s="1"/>
      <c r="B1078" s="79"/>
      <c r="C1078" s="145"/>
      <c r="D1078" s="145"/>
      <c r="E1078" s="1"/>
      <c r="F1078" s="1"/>
      <c r="G1078" s="1"/>
      <c r="H1078" s="1"/>
      <c r="I1078" s="1"/>
      <c r="J1078" s="1"/>
      <c r="K1078" s="1"/>
      <c r="L1078" s="1"/>
      <c r="M1078" s="1"/>
      <c r="N1078" s="1"/>
      <c r="O1078" s="1"/>
      <c r="P1078" s="1"/>
      <c r="Q1078" s="1"/>
      <c r="R1078" s="1"/>
      <c r="S1078" s="1"/>
      <c r="T1078" s="1"/>
      <c r="U1078" s="1"/>
      <c r="V1078" s="1"/>
      <c r="W1078" s="1"/>
      <c r="X1078" s="1"/>
      <c r="Y1078" s="1"/>
    </row>
    <row r="1079" spans="1:25" ht="9.75" customHeight="1">
      <c r="A1079" s="1"/>
      <c r="B1079" s="79"/>
      <c r="C1079" s="145"/>
      <c r="D1079" s="145"/>
      <c r="E1079" s="1"/>
      <c r="F1079" s="1"/>
      <c r="G1079" s="1"/>
      <c r="H1079" s="1"/>
      <c r="I1079" s="1"/>
      <c r="J1079" s="1"/>
      <c r="K1079" s="1"/>
      <c r="L1079" s="1"/>
      <c r="M1079" s="1"/>
      <c r="N1079" s="1"/>
      <c r="O1079" s="1"/>
      <c r="P1079" s="1"/>
      <c r="Q1079" s="1"/>
      <c r="R1079" s="1"/>
      <c r="S1079" s="1"/>
      <c r="T1079" s="1"/>
      <c r="U1079" s="1"/>
      <c r="V1079" s="1"/>
      <c r="W1079" s="1"/>
      <c r="X1079" s="1"/>
      <c r="Y1079" s="1"/>
    </row>
    <row r="1080" spans="1:25" ht="9.75" customHeight="1">
      <c r="A1080" s="1"/>
      <c r="B1080" s="79"/>
      <c r="C1080" s="145"/>
      <c r="D1080" s="145"/>
      <c r="E1080" s="1"/>
      <c r="F1080" s="1"/>
      <c r="G1080" s="1"/>
      <c r="H1080" s="1"/>
      <c r="I1080" s="1"/>
      <c r="J1080" s="1"/>
      <c r="K1080" s="1"/>
      <c r="L1080" s="1"/>
      <c r="M1080" s="1"/>
      <c r="N1080" s="1"/>
      <c r="O1080" s="1"/>
      <c r="P1080" s="1"/>
      <c r="Q1080" s="1"/>
      <c r="R1080" s="1"/>
      <c r="S1080" s="1"/>
      <c r="T1080" s="1"/>
      <c r="U1080" s="1"/>
      <c r="V1080" s="1"/>
      <c r="W1080" s="1"/>
      <c r="X1080" s="1"/>
      <c r="Y1080" s="1"/>
    </row>
    <row r="1081" spans="1:25" ht="9.75" customHeight="1">
      <c r="A1081" s="1"/>
      <c r="B1081" s="79"/>
      <c r="C1081" s="145"/>
      <c r="D1081" s="145"/>
      <c r="E1081" s="1"/>
      <c r="F1081" s="1"/>
      <c r="G1081" s="1"/>
      <c r="H1081" s="1"/>
      <c r="I1081" s="1"/>
      <c r="J1081" s="1"/>
      <c r="K1081" s="1"/>
      <c r="L1081" s="1"/>
      <c r="M1081" s="1"/>
      <c r="N1081" s="1"/>
      <c r="O1081" s="1"/>
      <c r="P1081" s="1"/>
      <c r="Q1081" s="1"/>
      <c r="R1081" s="1"/>
      <c r="S1081" s="1"/>
      <c r="T1081" s="1"/>
      <c r="U1081" s="1"/>
      <c r="V1081" s="1"/>
      <c r="W1081" s="1"/>
      <c r="X1081" s="1"/>
      <c r="Y1081" s="1"/>
    </row>
    <row r="1082" spans="1:25" ht="9.75" customHeight="1">
      <c r="A1082" s="1"/>
      <c r="B1082" s="79"/>
      <c r="C1082" s="145"/>
      <c r="D1082" s="145"/>
      <c r="E1082" s="1"/>
      <c r="F1082" s="1"/>
      <c r="G1082" s="1"/>
      <c r="H1082" s="1"/>
      <c r="I1082" s="1"/>
      <c r="J1082" s="1"/>
      <c r="K1082" s="1"/>
      <c r="L1082" s="1"/>
      <c r="M1082" s="1"/>
      <c r="N1082" s="1"/>
      <c r="O1082" s="1"/>
      <c r="P1082" s="1"/>
      <c r="Q1082" s="1"/>
      <c r="R1082" s="1"/>
      <c r="S1082" s="1"/>
      <c r="T1082" s="1"/>
      <c r="U1082" s="1"/>
      <c r="V1082" s="1"/>
      <c r="W1082" s="1"/>
      <c r="X1082" s="1"/>
      <c r="Y1082" s="1"/>
    </row>
    <row r="1083" spans="1:25" ht="9.75" customHeight="1">
      <c r="A1083" s="1"/>
      <c r="B1083" s="79"/>
      <c r="C1083" s="145"/>
      <c r="D1083" s="145"/>
      <c r="E1083" s="1"/>
      <c r="F1083" s="1"/>
      <c r="G1083" s="1"/>
      <c r="H1083" s="1"/>
      <c r="I1083" s="1"/>
      <c r="J1083" s="1"/>
      <c r="K1083" s="1"/>
      <c r="L1083" s="1"/>
      <c r="M1083" s="1"/>
      <c r="N1083" s="1"/>
      <c r="O1083" s="1"/>
      <c r="P1083" s="1"/>
      <c r="Q1083" s="1"/>
      <c r="R1083" s="1"/>
      <c r="S1083" s="1"/>
      <c r="T1083" s="1"/>
      <c r="U1083" s="1"/>
      <c r="V1083" s="1"/>
      <c r="W1083" s="1"/>
      <c r="X1083" s="1"/>
      <c r="Y1083" s="1"/>
    </row>
    <row r="1084" spans="1:25" ht="9.75" customHeight="1">
      <c r="A1084" s="1"/>
      <c r="B1084" s="79"/>
      <c r="C1084" s="145"/>
      <c r="D1084" s="145"/>
      <c r="E1084" s="1"/>
      <c r="F1084" s="1"/>
      <c r="G1084" s="1"/>
      <c r="H1084" s="1"/>
      <c r="I1084" s="1"/>
      <c r="J1084" s="1"/>
      <c r="K1084" s="1"/>
      <c r="L1084" s="1"/>
      <c r="M1084" s="1"/>
      <c r="N1084" s="1"/>
      <c r="O1084" s="1"/>
      <c r="P1084" s="1"/>
      <c r="Q1084" s="1"/>
      <c r="R1084" s="1"/>
      <c r="S1084" s="1"/>
      <c r="T1084" s="1"/>
      <c r="U1084" s="1"/>
      <c r="V1084" s="1"/>
      <c r="W1084" s="1"/>
      <c r="X1084" s="1"/>
      <c r="Y1084" s="1"/>
    </row>
    <row r="1085" spans="1:25" ht="9.75" customHeight="1">
      <c r="A1085" s="1"/>
      <c r="B1085" s="79"/>
      <c r="C1085" s="145"/>
      <c r="D1085" s="145"/>
      <c r="E1085" s="1"/>
      <c r="F1085" s="1"/>
      <c r="G1085" s="1"/>
      <c r="H1085" s="1"/>
      <c r="I1085" s="1"/>
      <c r="J1085" s="1"/>
      <c r="K1085" s="1"/>
      <c r="L1085" s="1"/>
      <c r="M1085" s="1"/>
      <c r="N1085" s="1"/>
      <c r="O1085" s="1"/>
      <c r="P1085" s="1"/>
      <c r="Q1085" s="1"/>
      <c r="R1085" s="1"/>
      <c r="S1085" s="1"/>
      <c r="T1085" s="1"/>
      <c r="U1085" s="1"/>
      <c r="V1085" s="1"/>
      <c r="W1085" s="1"/>
      <c r="X1085" s="1"/>
      <c r="Y1085" s="1"/>
    </row>
    <row r="1086" spans="1:25" ht="9.75" customHeight="1">
      <c r="A1086" s="1"/>
      <c r="B1086" s="79"/>
      <c r="C1086" s="145"/>
      <c r="D1086" s="145"/>
      <c r="E1086" s="1"/>
      <c r="F1086" s="1"/>
      <c r="G1086" s="1"/>
      <c r="H1086" s="1"/>
      <c r="I1086" s="1"/>
      <c r="J1086" s="1"/>
      <c r="K1086" s="1"/>
      <c r="L1086" s="1"/>
      <c r="M1086" s="1"/>
      <c r="N1086" s="1"/>
      <c r="O1086" s="1"/>
      <c r="P1086" s="1"/>
      <c r="Q1086" s="1"/>
      <c r="R1086" s="1"/>
      <c r="S1086" s="1"/>
      <c r="T1086" s="1"/>
      <c r="U1086" s="1"/>
      <c r="V1086" s="1"/>
      <c r="W1086" s="1"/>
      <c r="X1086" s="1"/>
      <c r="Y1086" s="1"/>
    </row>
    <row r="1087" spans="1:25" ht="9.75" customHeight="1">
      <c r="A1087" s="1"/>
      <c r="B1087" s="79"/>
      <c r="C1087" s="145"/>
      <c r="D1087" s="145"/>
      <c r="E1087" s="1"/>
      <c r="F1087" s="1"/>
      <c r="G1087" s="1"/>
      <c r="H1087" s="1"/>
      <c r="I1087" s="1"/>
      <c r="J1087" s="1"/>
      <c r="K1087" s="1"/>
      <c r="L1087" s="1"/>
      <c r="M1087" s="1"/>
      <c r="N1087" s="1"/>
      <c r="O1087" s="1"/>
      <c r="P1087" s="1"/>
      <c r="Q1087" s="1"/>
      <c r="R1087" s="1"/>
      <c r="S1087" s="1"/>
      <c r="T1087" s="1"/>
      <c r="U1087" s="1"/>
      <c r="V1087" s="1"/>
      <c r="W1087" s="1"/>
      <c r="X1087" s="1"/>
      <c r="Y1087" s="1"/>
    </row>
    <row r="1088" spans="1:25" ht="9.75" customHeight="1">
      <c r="A1088" s="1"/>
      <c r="B1088" s="79"/>
      <c r="C1088" s="145"/>
      <c r="D1088" s="145"/>
      <c r="E1088" s="1"/>
      <c r="F1088" s="1"/>
      <c r="G1088" s="1"/>
      <c r="H1088" s="1"/>
      <c r="I1088" s="1"/>
      <c r="J1088" s="1"/>
      <c r="K1088" s="1"/>
      <c r="L1088" s="1"/>
      <c r="M1088" s="1"/>
      <c r="N1088" s="1"/>
      <c r="O1088" s="1"/>
      <c r="P1088" s="1"/>
      <c r="Q1088" s="1"/>
      <c r="R1088" s="1"/>
      <c r="S1088" s="1"/>
      <c r="T1088" s="1"/>
      <c r="U1088" s="1"/>
      <c r="V1088" s="1"/>
      <c r="W1088" s="1"/>
      <c r="X1088" s="1"/>
      <c r="Y1088" s="1"/>
    </row>
    <row r="1089" spans="1:25" ht="9.75" customHeight="1">
      <c r="A1089" s="1"/>
      <c r="B1089" s="79"/>
      <c r="C1089" s="145"/>
      <c r="D1089" s="145"/>
      <c r="E1089" s="1"/>
      <c r="F1089" s="1"/>
      <c r="G1089" s="1"/>
      <c r="H1089" s="1"/>
      <c r="I1089" s="1"/>
      <c r="J1089" s="1"/>
      <c r="K1089" s="1"/>
      <c r="L1089" s="1"/>
      <c r="M1089" s="1"/>
      <c r="N1089" s="1"/>
      <c r="O1089" s="1"/>
      <c r="P1089" s="1"/>
      <c r="Q1089" s="1"/>
      <c r="R1089" s="1"/>
      <c r="S1089" s="1"/>
      <c r="T1089" s="1"/>
      <c r="U1089" s="1"/>
      <c r="V1089" s="1"/>
      <c r="W1089" s="1"/>
      <c r="X1089" s="1"/>
      <c r="Y1089" s="1"/>
    </row>
    <row r="1090" spans="1:25" ht="9.75" customHeight="1">
      <c r="A1090" s="1"/>
      <c r="B1090" s="79"/>
      <c r="C1090" s="145"/>
      <c r="D1090" s="145"/>
      <c r="E1090" s="1"/>
      <c r="F1090" s="1"/>
      <c r="G1090" s="1"/>
      <c r="H1090" s="1"/>
      <c r="I1090" s="1"/>
      <c r="J1090" s="1"/>
      <c r="K1090" s="1"/>
      <c r="L1090" s="1"/>
      <c r="M1090" s="1"/>
      <c r="N1090" s="1"/>
      <c r="O1090" s="1"/>
      <c r="P1090" s="1"/>
      <c r="Q1090" s="1"/>
      <c r="R1090" s="1"/>
      <c r="S1090" s="1"/>
      <c r="T1090" s="1"/>
      <c r="U1090" s="1"/>
      <c r="V1090" s="1"/>
      <c r="W1090" s="1"/>
      <c r="X1090" s="1"/>
      <c r="Y1090" s="1"/>
    </row>
    <row r="1091" spans="1:25" ht="9.75" customHeight="1">
      <c r="A1091" s="1"/>
      <c r="B1091" s="79"/>
      <c r="C1091" s="145"/>
      <c r="D1091" s="145"/>
      <c r="E1091" s="1"/>
      <c r="F1091" s="1"/>
      <c r="G1091" s="1"/>
      <c r="H1091" s="1"/>
      <c r="I1091" s="1"/>
      <c r="J1091" s="1"/>
      <c r="K1091" s="1"/>
      <c r="L1091" s="1"/>
      <c r="M1091" s="1"/>
      <c r="N1091" s="1"/>
      <c r="O1091" s="1"/>
      <c r="P1091" s="1"/>
      <c r="Q1091" s="1"/>
      <c r="R1091" s="1"/>
      <c r="S1091" s="1"/>
      <c r="T1091" s="1"/>
      <c r="U1091" s="1"/>
      <c r="V1091" s="1"/>
      <c r="W1091" s="1"/>
      <c r="X1091" s="1"/>
      <c r="Y1091" s="1"/>
    </row>
    <row r="1092" spans="1:25" ht="9.75" customHeight="1">
      <c r="A1092" s="1"/>
      <c r="B1092" s="79"/>
      <c r="C1092" s="145"/>
      <c r="D1092" s="145"/>
      <c r="E1092" s="1"/>
      <c r="F1092" s="1"/>
      <c r="G1092" s="1"/>
      <c r="H1092" s="1"/>
      <c r="I1092" s="1"/>
      <c r="J1092" s="1"/>
      <c r="K1092" s="1"/>
      <c r="L1092" s="1"/>
      <c r="M1092" s="1"/>
      <c r="N1092" s="1"/>
      <c r="O1092" s="1"/>
      <c r="P1092" s="1"/>
      <c r="Q1092" s="1"/>
      <c r="R1092" s="1"/>
      <c r="S1092" s="1"/>
      <c r="T1092" s="1"/>
      <c r="U1092" s="1"/>
      <c r="V1092" s="1"/>
      <c r="W1092" s="1"/>
      <c r="X1092" s="1"/>
      <c r="Y1092" s="1"/>
    </row>
    <row r="1093" spans="1:25" ht="9.75" customHeight="1">
      <c r="A1093" s="1"/>
      <c r="B1093" s="79"/>
      <c r="C1093" s="145"/>
      <c r="D1093" s="145"/>
      <c r="E1093" s="1"/>
      <c r="F1093" s="1"/>
      <c r="G1093" s="1"/>
      <c r="H1093" s="1"/>
      <c r="I1093" s="1"/>
      <c r="J1093" s="1"/>
      <c r="K1093" s="1"/>
      <c r="L1093" s="1"/>
      <c r="M1093" s="1"/>
      <c r="N1093" s="1"/>
      <c r="O1093" s="1"/>
      <c r="P1093" s="1"/>
      <c r="Q1093" s="1"/>
      <c r="R1093" s="1"/>
      <c r="S1093" s="1"/>
      <c r="T1093" s="1"/>
      <c r="U1093" s="1"/>
      <c r="V1093" s="1"/>
      <c r="W1093" s="1"/>
      <c r="X1093" s="1"/>
      <c r="Y1093" s="1"/>
    </row>
    <row r="1094" spans="1:25" ht="9.75" customHeight="1">
      <c r="A1094" s="1"/>
      <c r="B1094" s="79"/>
      <c r="C1094" s="145"/>
      <c r="D1094" s="145"/>
      <c r="E1094" s="1"/>
      <c r="F1094" s="1"/>
      <c r="G1094" s="1"/>
      <c r="H1094" s="1"/>
      <c r="I1094" s="1"/>
      <c r="J1094" s="1"/>
      <c r="K1094" s="1"/>
      <c r="L1094" s="1"/>
      <c r="M1094" s="1"/>
      <c r="N1094" s="1"/>
      <c r="O1094" s="1"/>
      <c r="P1094" s="1"/>
      <c r="Q1094" s="1"/>
      <c r="R1094" s="1"/>
      <c r="S1094" s="1"/>
      <c r="T1094" s="1"/>
      <c r="U1094" s="1"/>
      <c r="V1094" s="1"/>
      <c r="W1094" s="1"/>
      <c r="X1094" s="1"/>
      <c r="Y1094" s="1"/>
    </row>
    <row r="1095" spans="1:25" ht="9.75" customHeight="1">
      <c r="A1095" s="1"/>
      <c r="B1095" s="79"/>
      <c r="C1095" s="145"/>
      <c r="D1095" s="145"/>
      <c r="E1095" s="1"/>
      <c r="F1095" s="1"/>
      <c r="G1095" s="1"/>
      <c r="H1095" s="1"/>
      <c r="I1095" s="1"/>
      <c r="J1095" s="1"/>
      <c r="K1095" s="1"/>
      <c r="L1095" s="1"/>
      <c r="M1095" s="1"/>
      <c r="N1095" s="1"/>
      <c r="O1095" s="1"/>
      <c r="P1095" s="1"/>
      <c r="Q1095" s="1"/>
      <c r="R1095" s="1"/>
      <c r="S1095" s="1"/>
      <c r="T1095" s="1"/>
      <c r="U1095" s="1"/>
      <c r="V1095" s="1"/>
      <c r="W1095" s="1"/>
      <c r="X1095" s="1"/>
      <c r="Y1095" s="1"/>
    </row>
    <row r="1096" spans="1:25" ht="9.75" customHeight="1">
      <c r="A1096" s="1"/>
      <c r="B1096" s="79"/>
      <c r="C1096" s="145"/>
      <c r="D1096" s="145"/>
      <c r="E1096" s="1"/>
      <c r="F1096" s="1"/>
      <c r="G1096" s="1"/>
      <c r="H1096" s="1"/>
      <c r="I1096" s="1"/>
      <c r="J1096" s="1"/>
      <c r="K1096" s="1"/>
      <c r="L1096" s="1"/>
      <c r="M1096" s="1"/>
      <c r="N1096" s="1"/>
      <c r="O1096" s="1"/>
      <c r="P1096" s="1"/>
      <c r="Q1096" s="1"/>
      <c r="R1096" s="1"/>
      <c r="S1096" s="1"/>
      <c r="T1096" s="1"/>
      <c r="U1096" s="1"/>
      <c r="V1096" s="1"/>
      <c r="W1096" s="1"/>
      <c r="X1096" s="1"/>
      <c r="Y1096" s="1"/>
    </row>
    <row r="1097" spans="1:25" ht="9.75" customHeight="1">
      <c r="A1097" s="1"/>
      <c r="B1097" s="79"/>
      <c r="C1097" s="145"/>
      <c r="D1097" s="145"/>
      <c r="E1097" s="1"/>
      <c r="F1097" s="1"/>
      <c r="G1097" s="1"/>
      <c r="H1097" s="1"/>
      <c r="I1097" s="1"/>
      <c r="J1097" s="1"/>
      <c r="K1097" s="1"/>
      <c r="L1097" s="1"/>
      <c r="M1097" s="1"/>
      <c r="N1097" s="1"/>
      <c r="O1097" s="1"/>
      <c r="P1097" s="1"/>
      <c r="Q1097" s="1"/>
      <c r="R1097" s="1"/>
      <c r="S1097" s="1"/>
      <c r="T1097" s="1"/>
      <c r="U1097" s="1"/>
      <c r="V1097" s="1"/>
      <c r="W1097" s="1"/>
      <c r="X1097" s="1"/>
      <c r="Y1097" s="1"/>
    </row>
    <row r="1098" spans="1:25" ht="9.75" customHeight="1">
      <c r="A1098" s="1"/>
      <c r="B1098" s="79"/>
      <c r="C1098" s="145"/>
      <c r="D1098" s="145"/>
      <c r="E1098" s="1"/>
      <c r="F1098" s="1"/>
      <c r="G1098" s="1"/>
      <c r="H1098" s="1"/>
      <c r="I1098" s="1"/>
      <c r="J1098" s="1"/>
      <c r="K1098" s="1"/>
      <c r="L1098" s="1"/>
      <c r="M1098" s="1"/>
      <c r="N1098" s="1"/>
      <c r="O1098" s="1"/>
      <c r="P1098" s="1"/>
      <c r="Q1098" s="1"/>
      <c r="R1098" s="1"/>
      <c r="S1098" s="1"/>
      <c r="T1098" s="1"/>
      <c r="U1098" s="1"/>
      <c r="V1098" s="1"/>
      <c r="W1098" s="1"/>
      <c r="X1098" s="1"/>
      <c r="Y1098" s="1"/>
    </row>
    <row r="1099" spans="1:25" ht="9.75" customHeight="1">
      <c r="A1099" s="1"/>
      <c r="B1099" s="79"/>
      <c r="C1099" s="145"/>
      <c r="D1099" s="145"/>
      <c r="E1099" s="1"/>
      <c r="F1099" s="1"/>
      <c r="G1099" s="1"/>
      <c r="H1099" s="1"/>
      <c r="I1099" s="1"/>
      <c r="J1099" s="1"/>
      <c r="K1099" s="1"/>
      <c r="L1099" s="1"/>
      <c r="M1099" s="1"/>
      <c r="N1099" s="1"/>
      <c r="O1099" s="1"/>
      <c r="P1099" s="1"/>
      <c r="Q1099" s="1"/>
      <c r="R1099" s="1"/>
      <c r="S1099" s="1"/>
      <c r="T1099" s="1"/>
      <c r="U1099" s="1"/>
      <c r="V1099" s="1"/>
      <c r="W1099" s="1"/>
      <c r="X1099" s="1"/>
      <c r="Y1099" s="1"/>
    </row>
    <row r="1100" spans="1:25" ht="9.75" customHeight="1">
      <c r="A1100" s="1"/>
      <c r="B1100" s="79"/>
      <c r="C1100" s="145"/>
      <c r="D1100" s="145"/>
      <c r="E1100" s="1"/>
      <c r="F1100" s="1"/>
      <c r="G1100" s="1"/>
      <c r="H1100" s="1"/>
      <c r="I1100" s="1"/>
      <c r="J1100" s="1"/>
      <c r="K1100" s="1"/>
      <c r="L1100" s="1"/>
      <c r="M1100" s="1"/>
      <c r="N1100" s="1"/>
      <c r="O1100" s="1"/>
      <c r="P1100" s="1"/>
      <c r="Q1100" s="1"/>
      <c r="R1100" s="1"/>
      <c r="S1100" s="1"/>
      <c r="T1100" s="1"/>
      <c r="U1100" s="1"/>
      <c r="V1100" s="1"/>
      <c r="W1100" s="1"/>
      <c r="X1100" s="1"/>
      <c r="Y1100" s="1"/>
    </row>
    <row r="1101" spans="1:25" ht="9.75" customHeight="1">
      <c r="A1101" s="1"/>
      <c r="B1101" s="79"/>
      <c r="C1101" s="145"/>
      <c r="D1101" s="145"/>
      <c r="E1101" s="1"/>
      <c r="F1101" s="1"/>
      <c r="G1101" s="1"/>
      <c r="H1101" s="1"/>
      <c r="I1101" s="1"/>
      <c r="J1101" s="1"/>
      <c r="K1101" s="1"/>
      <c r="L1101" s="1"/>
      <c r="M1101" s="1"/>
      <c r="N1101" s="1"/>
      <c r="O1101" s="1"/>
      <c r="P1101" s="1"/>
      <c r="Q1101" s="1"/>
      <c r="R1101" s="1"/>
      <c r="S1101" s="1"/>
      <c r="T1101" s="1"/>
      <c r="U1101" s="1"/>
      <c r="V1101" s="1"/>
      <c r="W1101" s="1"/>
      <c r="X1101" s="1"/>
      <c r="Y1101" s="1"/>
    </row>
    <row r="1102" spans="1:25" ht="9.75" customHeight="1">
      <c r="A1102" s="1"/>
      <c r="B1102" s="79"/>
      <c r="C1102" s="145"/>
      <c r="D1102" s="145"/>
      <c r="E1102" s="1"/>
      <c r="F1102" s="1"/>
      <c r="G1102" s="1"/>
      <c r="H1102" s="1"/>
      <c r="I1102" s="1"/>
      <c r="J1102" s="1"/>
      <c r="K1102" s="1"/>
      <c r="L1102" s="1"/>
      <c r="M1102" s="1"/>
      <c r="N1102" s="1"/>
      <c r="O1102" s="1"/>
      <c r="P1102" s="1"/>
      <c r="Q1102" s="1"/>
      <c r="R1102" s="1"/>
      <c r="S1102" s="1"/>
      <c r="T1102" s="1"/>
      <c r="U1102" s="1"/>
      <c r="V1102" s="1"/>
      <c r="W1102" s="1"/>
      <c r="X1102" s="1"/>
      <c r="Y1102" s="1"/>
    </row>
    <row r="1103" spans="1:25" ht="9.75" customHeight="1">
      <c r="A1103" s="1"/>
      <c r="B1103" s="79"/>
      <c r="C1103" s="145"/>
      <c r="D1103" s="145"/>
      <c r="E1103" s="1"/>
      <c r="F1103" s="1"/>
      <c r="G1103" s="1"/>
      <c r="H1103" s="1"/>
      <c r="I1103" s="1"/>
      <c r="J1103" s="1"/>
      <c r="K1103" s="1"/>
      <c r="L1103" s="1"/>
      <c r="M1103" s="1"/>
      <c r="N1103" s="1"/>
      <c r="O1103" s="1"/>
      <c r="P1103" s="1"/>
      <c r="Q1103" s="1"/>
      <c r="R1103" s="1"/>
      <c r="S1103" s="1"/>
      <c r="T1103" s="1"/>
      <c r="U1103" s="1"/>
      <c r="V1103" s="1"/>
      <c r="W1103" s="1"/>
      <c r="X1103" s="1"/>
      <c r="Y1103" s="1"/>
    </row>
    <row r="1104" spans="1:25" ht="9.75" customHeight="1">
      <c r="A1104" s="1"/>
      <c r="B1104" s="79"/>
      <c r="C1104" s="145"/>
      <c r="D1104" s="145"/>
      <c r="E1104" s="1"/>
      <c r="F1104" s="1"/>
      <c r="G1104" s="1"/>
      <c r="H1104" s="1"/>
      <c r="I1104" s="1"/>
      <c r="J1104" s="1"/>
      <c r="K1104" s="1"/>
      <c r="L1104" s="1"/>
      <c r="M1104" s="1"/>
      <c r="N1104" s="1"/>
      <c r="O1104" s="1"/>
      <c r="P1104" s="1"/>
      <c r="Q1104" s="1"/>
      <c r="R1104" s="1"/>
      <c r="S1104" s="1"/>
      <c r="T1104" s="1"/>
      <c r="U1104" s="1"/>
      <c r="V1104" s="1"/>
      <c r="W1104" s="1"/>
      <c r="X1104" s="1"/>
      <c r="Y1104" s="1"/>
    </row>
    <row r="1105" spans="1:25" ht="9.75" customHeight="1">
      <c r="A1105" s="1"/>
      <c r="B1105" s="79"/>
      <c r="C1105" s="145"/>
      <c r="D1105" s="145"/>
      <c r="E1105" s="1"/>
      <c r="F1105" s="1"/>
      <c r="G1105" s="1"/>
      <c r="H1105" s="1"/>
      <c r="I1105" s="1"/>
      <c r="J1105" s="1"/>
      <c r="K1105" s="1"/>
      <c r="L1105" s="1"/>
      <c r="M1105" s="1"/>
      <c r="N1105" s="1"/>
      <c r="O1105" s="1"/>
      <c r="P1105" s="1"/>
      <c r="Q1105" s="1"/>
      <c r="R1105" s="1"/>
      <c r="S1105" s="1"/>
      <c r="T1105" s="1"/>
      <c r="U1105" s="1"/>
      <c r="V1105" s="1"/>
      <c r="W1105" s="1"/>
      <c r="X1105" s="1"/>
      <c r="Y1105" s="1"/>
    </row>
    <row r="1106" spans="1:25" ht="9.75" customHeight="1">
      <c r="A1106" s="1"/>
      <c r="B1106" s="79"/>
      <c r="C1106" s="145"/>
      <c r="D1106" s="145"/>
      <c r="E1106" s="1"/>
      <c r="F1106" s="1"/>
      <c r="G1106" s="1"/>
      <c r="H1106" s="1"/>
      <c r="I1106" s="1"/>
      <c r="J1106" s="1"/>
      <c r="K1106" s="1"/>
      <c r="L1106" s="1"/>
      <c r="M1106" s="1"/>
      <c r="N1106" s="1"/>
      <c r="O1106" s="1"/>
      <c r="P1106" s="1"/>
      <c r="Q1106" s="1"/>
      <c r="R1106" s="1"/>
      <c r="S1106" s="1"/>
      <c r="T1106" s="1"/>
      <c r="U1106" s="1"/>
      <c r="V1106" s="1"/>
      <c r="W1106" s="1"/>
      <c r="X1106" s="1"/>
      <c r="Y1106" s="1"/>
    </row>
    <row r="1107" spans="1:25" ht="9.75" customHeight="1">
      <c r="A1107" s="1"/>
      <c r="B1107" s="79"/>
      <c r="C1107" s="145"/>
      <c r="D1107" s="145"/>
      <c r="E1107" s="1"/>
      <c r="F1107" s="1"/>
      <c r="G1107" s="1"/>
      <c r="H1107" s="1"/>
      <c r="I1107" s="1"/>
      <c r="J1107" s="1"/>
      <c r="K1107" s="1"/>
      <c r="L1107" s="1"/>
      <c r="M1107" s="1"/>
      <c r="N1107" s="1"/>
      <c r="O1107" s="1"/>
      <c r="P1107" s="1"/>
      <c r="Q1107" s="1"/>
      <c r="R1107" s="1"/>
      <c r="S1107" s="1"/>
      <c r="T1107" s="1"/>
      <c r="U1107" s="1"/>
      <c r="V1107" s="1"/>
      <c r="W1107" s="1"/>
      <c r="X1107" s="1"/>
      <c r="Y1107" s="1"/>
    </row>
    <row r="1108" spans="1:25" ht="9.75" customHeight="1">
      <c r="A1108" s="1"/>
      <c r="B1108" s="79"/>
      <c r="C1108" s="145"/>
      <c r="D1108" s="145"/>
      <c r="E1108" s="1"/>
      <c r="F1108" s="1"/>
      <c r="G1108" s="1"/>
      <c r="H1108" s="1"/>
      <c r="I1108" s="1"/>
      <c r="J1108" s="1"/>
      <c r="K1108" s="1"/>
      <c r="L1108" s="1"/>
      <c r="M1108" s="1"/>
      <c r="N1108" s="1"/>
      <c r="O1108" s="1"/>
      <c r="P1108" s="1"/>
      <c r="Q1108" s="1"/>
      <c r="R1108" s="1"/>
      <c r="S1108" s="1"/>
      <c r="T1108" s="1"/>
      <c r="U1108" s="1"/>
      <c r="V1108" s="1"/>
      <c r="W1108" s="1"/>
      <c r="X1108" s="1"/>
      <c r="Y1108" s="1"/>
    </row>
    <row r="1109" spans="1:25" ht="9.75" customHeight="1">
      <c r="A1109" s="1"/>
      <c r="B1109" s="79"/>
      <c r="C1109" s="145"/>
      <c r="D1109" s="145"/>
      <c r="E1109" s="1"/>
      <c r="F1109" s="1"/>
      <c r="G1109" s="1"/>
      <c r="H1109" s="1"/>
      <c r="I1109" s="1"/>
      <c r="J1109" s="1"/>
      <c r="K1109" s="1"/>
      <c r="L1109" s="1"/>
      <c r="M1109" s="1"/>
      <c r="N1109" s="1"/>
      <c r="O1109" s="1"/>
      <c r="P1109" s="1"/>
      <c r="Q1109" s="1"/>
      <c r="R1109" s="1"/>
      <c r="S1109" s="1"/>
      <c r="T1109" s="1"/>
      <c r="U1109" s="1"/>
      <c r="V1109" s="1"/>
      <c r="W1109" s="1"/>
      <c r="X1109" s="1"/>
      <c r="Y1109" s="1"/>
    </row>
    <row r="1110" spans="1:25" ht="9.75" customHeight="1">
      <c r="A1110" s="1"/>
      <c r="B1110" s="79"/>
      <c r="C1110" s="145"/>
      <c r="D1110" s="145"/>
      <c r="E1110" s="1"/>
      <c r="F1110" s="1"/>
      <c r="G1110" s="1"/>
      <c r="H1110" s="1"/>
      <c r="I1110" s="1"/>
      <c r="J1110" s="1"/>
      <c r="K1110" s="1"/>
      <c r="L1110" s="1"/>
      <c r="M1110" s="1"/>
      <c r="N1110" s="1"/>
      <c r="O1110" s="1"/>
      <c r="P1110" s="1"/>
      <c r="Q1110" s="1"/>
      <c r="R1110" s="1"/>
      <c r="S1110" s="1"/>
      <c r="T1110" s="1"/>
      <c r="U1110" s="1"/>
      <c r="V1110" s="1"/>
      <c r="W1110" s="1"/>
      <c r="X1110" s="1"/>
      <c r="Y1110" s="1"/>
    </row>
    <row r="1111" spans="1:25" ht="9.75" customHeight="1">
      <c r="A1111" s="1"/>
      <c r="B1111" s="79"/>
      <c r="C1111" s="145"/>
      <c r="D1111" s="145"/>
      <c r="E1111" s="1"/>
      <c r="F1111" s="1"/>
      <c r="G1111" s="1"/>
      <c r="H1111" s="1"/>
      <c r="I1111" s="1"/>
      <c r="J1111" s="1"/>
      <c r="K1111" s="1"/>
      <c r="L1111" s="1"/>
      <c r="M1111" s="1"/>
      <c r="N1111" s="1"/>
      <c r="O1111" s="1"/>
      <c r="P1111" s="1"/>
      <c r="Q1111" s="1"/>
      <c r="R1111" s="1"/>
      <c r="S1111" s="1"/>
      <c r="T1111" s="1"/>
      <c r="U1111" s="1"/>
      <c r="V1111" s="1"/>
      <c r="W1111" s="1"/>
      <c r="X1111" s="1"/>
      <c r="Y1111" s="1"/>
    </row>
    <row r="1112" spans="1:25" ht="9.75" customHeight="1">
      <c r="A1112" s="1"/>
      <c r="B1112" s="79"/>
      <c r="C1112" s="145"/>
      <c r="D1112" s="145"/>
      <c r="E1112" s="1"/>
      <c r="F1112" s="1"/>
      <c r="G1112" s="1"/>
      <c r="H1112" s="1"/>
      <c r="I1112" s="1"/>
      <c r="J1112" s="1"/>
      <c r="K1112" s="1"/>
      <c r="L1112" s="1"/>
      <c r="M1112" s="1"/>
      <c r="N1112" s="1"/>
      <c r="O1112" s="1"/>
      <c r="P1112" s="1"/>
      <c r="Q1112" s="1"/>
      <c r="R1112" s="1"/>
      <c r="S1112" s="1"/>
      <c r="T1112" s="1"/>
      <c r="U1112" s="1"/>
      <c r="V1112" s="1"/>
      <c r="W1112" s="1"/>
      <c r="X1112" s="1"/>
      <c r="Y1112" s="1"/>
    </row>
    <row r="1113" spans="1:25" ht="9.75" customHeight="1">
      <c r="A1113" s="1"/>
      <c r="B1113" s="79"/>
      <c r="C1113" s="145"/>
      <c r="D1113" s="145"/>
      <c r="E1113" s="1"/>
      <c r="F1113" s="1"/>
      <c r="G1113" s="1"/>
      <c r="H1113" s="1"/>
      <c r="I1113" s="1"/>
      <c r="J1113" s="1"/>
      <c r="K1113" s="1"/>
      <c r="L1113" s="1"/>
      <c r="M1113" s="1"/>
      <c r="N1113" s="1"/>
      <c r="O1113" s="1"/>
      <c r="P1113" s="1"/>
      <c r="Q1113" s="1"/>
      <c r="R1113" s="1"/>
      <c r="S1113" s="1"/>
      <c r="T1113" s="1"/>
      <c r="U1113" s="1"/>
      <c r="V1113" s="1"/>
      <c r="W1113" s="1"/>
      <c r="X1113" s="1"/>
      <c r="Y1113" s="1"/>
    </row>
    <row r="1114" spans="1:25" ht="9.75" customHeight="1">
      <c r="A1114" s="1"/>
      <c r="B1114" s="79"/>
      <c r="C1114" s="145"/>
      <c r="D1114" s="145"/>
      <c r="E1114" s="1"/>
      <c r="F1114" s="1"/>
      <c r="G1114" s="1"/>
      <c r="H1114" s="1"/>
      <c r="I1114" s="1"/>
      <c r="J1114" s="1"/>
      <c r="K1114" s="1"/>
      <c r="L1114" s="1"/>
      <c r="M1114" s="1"/>
      <c r="N1114" s="1"/>
      <c r="O1114" s="1"/>
      <c r="P1114" s="1"/>
      <c r="Q1114" s="1"/>
      <c r="R1114" s="1"/>
      <c r="S1114" s="1"/>
      <c r="T1114" s="1"/>
      <c r="U1114" s="1"/>
      <c r="V1114" s="1"/>
      <c r="W1114" s="1"/>
      <c r="X1114" s="1"/>
      <c r="Y1114" s="1"/>
    </row>
    <row r="1115" spans="1:25" ht="9.75" customHeight="1">
      <c r="A1115" s="1"/>
      <c r="B1115" s="79"/>
      <c r="C1115" s="145"/>
      <c r="D1115" s="145"/>
      <c r="E1115" s="1"/>
      <c r="F1115" s="1"/>
      <c r="G1115" s="1"/>
      <c r="H1115" s="1"/>
      <c r="I1115" s="1"/>
      <c r="J1115" s="1"/>
      <c r="K1115" s="1"/>
      <c r="L1115" s="1"/>
      <c r="M1115" s="1"/>
      <c r="N1115" s="1"/>
      <c r="O1115" s="1"/>
      <c r="P1115" s="1"/>
      <c r="Q1115" s="1"/>
      <c r="R1115" s="1"/>
      <c r="S1115" s="1"/>
      <c r="T1115" s="1"/>
      <c r="U1115" s="1"/>
      <c r="V1115" s="1"/>
      <c r="W1115" s="1"/>
      <c r="X1115" s="1"/>
      <c r="Y1115" s="1"/>
    </row>
    <row r="1116" spans="1:25" ht="9.75" customHeight="1">
      <c r="A1116" s="1"/>
      <c r="B1116" s="79"/>
      <c r="C1116" s="145"/>
      <c r="D1116" s="145"/>
      <c r="E1116" s="1"/>
      <c r="F1116" s="1"/>
      <c r="G1116" s="1"/>
      <c r="H1116" s="1"/>
      <c r="I1116" s="1"/>
      <c r="J1116" s="1"/>
      <c r="K1116" s="1"/>
      <c r="L1116" s="1"/>
      <c r="M1116" s="1"/>
      <c r="N1116" s="1"/>
      <c r="O1116" s="1"/>
      <c r="P1116" s="1"/>
      <c r="Q1116" s="1"/>
      <c r="R1116" s="1"/>
      <c r="S1116" s="1"/>
      <c r="T1116" s="1"/>
      <c r="U1116" s="1"/>
      <c r="V1116" s="1"/>
      <c r="W1116" s="1"/>
      <c r="X1116" s="1"/>
      <c r="Y1116" s="1"/>
    </row>
    <row r="1117" spans="1:25" ht="9.75" customHeight="1">
      <c r="A1117" s="1"/>
      <c r="B1117" s="79"/>
      <c r="C1117" s="145"/>
      <c r="D1117" s="145"/>
      <c r="E1117" s="1"/>
      <c r="F1117" s="1"/>
      <c r="G1117" s="1"/>
      <c r="H1117" s="1"/>
      <c r="I1117" s="1"/>
      <c r="J1117" s="1"/>
      <c r="K1117" s="1"/>
      <c r="L1117" s="1"/>
      <c r="M1117" s="1"/>
      <c r="N1117" s="1"/>
      <c r="O1117" s="1"/>
      <c r="P1117" s="1"/>
      <c r="Q1117" s="1"/>
      <c r="R1117" s="1"/>
      <c r="S1117" s="1"/>
      <c r="T1117" s="1"/>
      <c r="U1117" s="1"/>
      <c r="V1117" s="1"/>
      <c r="W1117" s="1"/>
      <c r="X1117" s="1"/>
      <c r="Y1117" s="1"/>
    </row>
    <row r="1118" spans="1:25" ht="9.75" customHeight="1">
      <c r="A1118" s="1"/>
      <c r="B1118" s="79"/>
      <c r="C1118" s="145"/>
      <c r="D1118" s="145"/>
      <c r="E1118" s="1"/>
      <c r="F1118" s="1"/>
      <c r="G1118" s="1"/>
      <c r="H1118" s="1"/>
      <c r="I1118" s="1"/>
      <c r="J1118" s="1"/>
      <c r="K1118" s="1"/>
      <c r="L1118" s="1"/>
      <c r="M1118" s="1"/>
      <c r="N1118" s="1"/>
      <c r="O1118" s="1"/>
      <c r="P1118" s="1"/>
      <c r="Q1118" s="1"/>
      <c r="R1118" s="1"/>
      <c r="S1118" s="1"/>
      <c r="T1118" s="1"/>
      <c r="U1118" s="1"/>
      <c r="V1118" s="1"/>
      <c r="W1118" s="1"/>
      <c r="X1118" s="1"/>
      <c r="Y1118" s="1"/>
    </row>
    <row r="1119" spans="1:25" ht="9.75" customHeight="1">
      <c r="A1119" s="1"/>
      <c r="B1119" s="79"/>
      <c r="C1119" s="145"/>
      <c r="D1119" s="145"/>
      <c r="E1119" s="1"/>
      <c r="F1119" s="1"/>
      <c r="G1119" s="1"/>
      <c r="H1119" s="1"/>
      <c r="I1119" s="1"/>
      <c r="J1119" s="1"/>
      <c r="K1119" s="1"/>
      <c r="L1119" s="1"/>
      <c r="M1119" s="1"/>
      <c r="N1119" s="1"/>
      <c r="O1119" s="1"/>
      <c r="P1119" s="1"/>
      <c r="Q1119" s="1"/>
      <c r="R1119" s="1"/>
      <c r="S1119" s="1"/>
      <c r="T1119" s="1"/>
      <c r="U1119" s="1"/>
      <c r="V1119" s="1"/>
      <c r="W1119" s="1"/>
      <c r="X1119" s="1"/>
      <c r="Y1119" s="1"/>
    </row>
    <row r="1120" spans="1:25" ht="9.75" customHeight="1">
      <c r="A1120" s="1"/>
      <c r="B1120" s="79"/>
      <c r="C1120" s="145"/>
      <c r="D1120" s="145"/>
      <c r="E1120" s="1"/>
      <c r="F1120" s="1"/>
      <c r="G1120" s="1"/>
      <c r="H1120" s="1"/>
      <c r="I1120" s="1"/>
      <c r="J1120" s="1"/>
      <c r="K1120" s="1"/>
      <c r="L1120" s="1"/>
      <c r="M1120" s="1"/>
      <c r="N1120" s="1"/>
      <c r="O1120" s="1"/>
      <c r="P1120" s="1"/>
      <c r="Q1120" s="1"/>
      <c r="R1120" s="1"/>
      <c r="S1120" s="1"/>
      <c r="T1120" s="1"/>
      <c r="U1120" s="1"/>
      <c r="V1120" s="1"/>
      <c r="W1120" s="1"/>
      <c r="X1120" s="1"/>
      <c r="Y1120" s="1"/>
    </row>
    <row r="1121" spans="1:25" ht="9.75" customHeight="1">
      <c r="A1121" s="1"/>
      <c r="B1121" s="79"/>
      <c r="C1121" s="145"/>
      <c r="D1121" s="145"/>
      <c r="E1121" s="1"/>
      <c r="F1121" s="1"/>
      <c r="G1121" s="1"/>
      <c r="H1121" s="1"/>
      <c r="I1121" s="1"/>
      <c r="J1121" s="1"/>
      <c r="K1121" s="1"/>
      <c r="L1121" s="1"/>
      <c r="M1121" s="1"/>
      <c r="N1121" s="1"/>
      <c r="O1121" s="1"/>
      <c r="P1121" s="1"/>
      <c r="Q1121" s="1"/>
      <c r="R1121" s="1"/>
      <c r="S1121" s="1"/>
      <c r="T1121" s="1"/>
      <c r="U1121" s="1"/>
      <c r="V1121" s="1"/>
      <c r="W1121" s="1"/>
      <c r="X1121" s="1"/>
      <c r="Y1121" s="1"/>
    </row>
    <row r="1122" spans="1:25" ht="9.75" customHeight="1">
      <c r="A1122" s="1"/>
      <c r="B1122" s="79"/>
      <c r="C1122" s="145"/>
      <c r="D1122" s="145"/>
      <c r="E1122" s="1"/>
      <c r="F1122" s="1"/>
      <c r="G1122" s="1"/>
      <c r="H1122" s="1"/>
      <c r="I1122" s="1"/>
      <c r="J1122" s="1"/>
      <c r="K1122" s="1"/>
      <c r="L1122" s="1"/>
      <c r="M1122" s="1"/>
      <c r="N1122" s="1"/>
      <c r="O1122" s="1"/>
      <c r="P1122" s="1"/>
      <c r="Q1122" s="1"/>
      <c r="R1122" s="1"/>
      <c r="S1122" s="1"/>
      <c r="T1122" s="1"/>
      <c r="U1122" s="1"/>
      <c r="V1122" s="1"/>
      <c r="W1122" s="1"/>
      <c r="X1122" s="1"/>
      <c r="Y1122" s="1"/>
    </row>
    <row r="1123" spans="1:25" ht="9.75" customHeight="1">
      <c r="A1123" s="1"/>
      <c r="B1123" s="79"/>
      <c r="C1123" s="145"/>
      <c r="D1123" s="145"/>
      <c r="E1123" s="1"/>
      <c r="F1123" s="1"/>
      <c r="G1123" s="1"/>
      <c r="H1123" s="1"/>
      <c r="I1123" s="1"/>
      <c r="J1123" s="1"/>
      <c r="K1123" s="1"/>
      <c r="L1123" s="1"/>
      <c r="M1123" s="1"/>
      <c r="N1123" s="1"/>
      <c r="O1123" s="1"/>
      <c r="P1123" s="1"/>
      <c r="Q1123" s="1"/>
      <c r="R1123" s="1"/>
      <c r="S1123" s="1"/>
      <c r="T1123" s="1"/>
      <c r="U1123" s="1"/>
      <c r="V1123" s="1"/>
      <c r="W1123" s="1"/>
      <c r="X1123" s="1"/>
      <c r="Y1123" s="1"/>
    </row>
    <row r="1124" spans="1:25" ht="9.75" customHeight="1">
      <c r="A1124" s="1"/>
      <c r="B1124" s="79"/>
      <c r="C1124" s="145"/>
      <c r="D1124" s="145"/>
      <c r="E1124" s="1"/>
      <c r="F1124" s="1"/>
      <c r="G1124" s="1"/>
      <c r="H1124" s="1"/>
      <c r="I1124" s="1"/>
      <c r="J1124" s="1"/>
      <c r="K1124" s="1"/>
      <c r="L1124" s="1"/>
      <c r="M1124" s="1"/>
      <c r="N1124" s="1"/>
      <c r="O1124" s="1"/>
      <c r="P1124" s="1"/>
      <c r="Q1124" s="1"/>
      <c r="R1124" s="1"/>
      <c r="S1124" s="1"/>
      <c r="T1124" s="1"/>
      <c r="U1124" s="1"/>
      <c r="V1124" s="1"/>
      <c r="W1124" s="1"/>
      <c r="X1124" s="1"/>
      <c r="Y1124" s="1"/>
    </row>
    <row r="1125" spans="1:25" ht="9.75" customHeight="1">
      <c r="A1125" s="1"/>
      <c r="B1125" s="79"/>
      <c r="C1125" s="145"/>
      <c r="D1125" s="145"/>
      <c r="E1125" s="1"/>
      <c r="F1125" s="1"/>
      <c r="G1125" s="1"/>
      <c r="H1125" s="1"/>
      <c r="I1125" s="1"/>
      <c r="J1125" s="1"/>
      <c r="K1125" s="1"/>
      <c r="L1125" s="1"/>
      <c r="M1125" s="1"/>
      <c r="N1125" s="1"/>
      <c r="O1125" s="1"/>
      <c r="P1125" s="1"/>
      <c r="Q1125" s="1"/>
      <c r="R1125" s="1"/>
      <c r="S1125" s="1"/>
      <c r="T1125" s="1"/>
      <c r="U1125" s="1"/>
      <c r="V1125" s="1"/>
      <c r="W1125" s="1"/>
      <c r="X1125" s="1"/>
      <c r="Y1125" s="1"/>
    </row>
    <row r="1126" spans="1:25" ht="9.75" customHeight="1">
      <c r="A1126" s="1"/>
      <c r="B1126" s="79"/>
      <c r="C1126" s="145"/>
      <c r="D1126" s="145"/>
      <c r="E1126" s="1"/>
      <c r="F1126" s="1"/>
      <c r="G1126" s="1"/>
      <c r="H1126" s="1"/>
      <c r="I1126" s="1"/>
      <c r="J1126" s="1"/>
      <c r="K1126" s="1"/>
      <c r="L1126" s="1"/>
      <c r="M1126" s="1"/>
      <c r="N1126" s="1"/>
      <c r="O1126" s="1"/>
      <c r="P1126" s="1"/>
      <c r="Q1126" s="1"/>
      <c r="R1126" s="1"/>
      <c r="S1126" s="1"/>
      <c r="T1126" s="1"/>
      <c r="U1126" s="1"/>
      <c r="V1126" s="1"/>
      <c r="W1126" s="1"/>
      <c r="X1126" s="1"/>
      <c r="Y1126" s="1"/>
    </row>
    <row r="1127" spans="1:25" ht="9.75" customHeight="1">
      <c r="A1127" s="1"/>
      <c r="B1127" s="79"/>
      <c r="C1127" s="145"/>
      <c r="D1127" s="145"/>
      <c r="E1127" s="1"/>
      <c r="F1127" s="1"/>
      <c r="G1127" s="1"/>
      <c r="H1127" s="1"/>
      <c r="I1127" s="1"/>
      <c r="J1127" s="1"/>
      <c r="K1127" s="1"/>
      <c r="L1127" s="1"/>
      <c r="M1127" s="1"/>
      <c r="N1127" s="1"/>
      <c r="O1127" s="1"/>
      <c r="P1127" s="1"/>
      <c r="Q1127" s="1"/>
      <c r="R1127" s="1"/>
      <c r="S1127" s="1"/>
      <c r="T1127" s="1"/>
      <c r="U1127" s="1"/>
      <c r="V1127" s="1"/>
      <c r="W1127" s="1"/>
      <c r="X1127" s="1"/>
      <c r="Y1127" s="1"/>
    </row>
    <row r="1128" spans="1:25" ht="9.75" customHeight="1">
      <c r="A1128" s="1"/>
      <c r="B1128" s="79"/>
      <c r="C1128" s="145"/>
      <c r="D1128" s="145"/>
      <c r="E1128" s="1"/>
      <c r="F1128" s="1"/>
      <c r="G1128" s="1"/>
      <c r="H1128" s="1"/>
      <c r="I1128" s="1"/>
      <c r="J1128" s="1"/>
      <c r="K1128" s="1"/>
      <c r="L1128" s="1"/>
      <c r="M1128" s="1"/>
      <c r="N1128" s="1"/>
      <c r="O1128" s="1"/>
      <c r="P1128" s="1"/>
      <c r="Q1128" s="1"/>
      <c r="R1128" s="1"/>
      <c r="S1128" s="1"/>
      <c r="T1128" s="1"/>
      <c r="U1128" s="1"/>
      <c r="V1128" s="1"/>
      <c r="W1128" s="1"/>
      <c r="X1128" s="1"/>
      <c r="Y1128" s="1"/>
    </row>
    <row r="1129" spans="1:25" ht="9.75" customHeight="1">
      <c r="A1129" s="1"/>
      <c r="B1129" s="79"/>
      <c r="C1129" s="145"/>
      <c r="D1129" s="145"/>
      <c r="E1129" s="1"/>
      <c r="F1129" s="1"/>
      <c r="G1129" s="1"/>
      <c r="H1129" s="1"/>
      <c r="I1129" s="1"/>
      <c r="J1129" s="1"/>
      <c r="K1129" s="1"/>
      <c r="L1129" s="1"/>
      <c r="M1129" s="1"/>
      <c r="N1129" s="1"/>
      <c r="O1129" s="1"/>
      <c r="P1129" s="1"/>
      <c r="Q1129" s="1"/>
      <c r="R1129" s="1"/>
      <c r="S1129" s="1"/>
      <c r="T1129" s="1"/>
      <c r="U1129" s="1"/>
      <c r="V1129" s="1"/>
      <c r="W1129" s="1"/>
      <c r="X1129" s="1"/>
      <c r="Y1129" s="1"/>
    </row>
    <row r="1130" spans="1:25" ht="9.75" customHeight="1">
      <c r="A1130" s="1"/>
      <c r="B1130" s="79"/>
      <c r="C1130" s="145"/>
      <c r="D1130" s="145"/>
      <c r="E1130" s="1"/>
      <c r="F1130" s="1"/>
      <c r="G1130" s="1"/>
      <c r="H1130" s="1"/>
      <c r="I1130" s="1"/>
      <c r="J1130" s="1"/>
      <c r="K1130" s="1"/>
      <c r="L1130" s="1"/>
      <c r="M1130" s="1"/>
      <c r="N1130" s="1"/>
      <c r="O1130" s="1"/>
      <c r="P1130" s="1"/>
      <c r="Q1130" s="1"/>
      <c r="R1130" s="1"/>
      <c r="S1130" s="1"/>
      <c r="T1130" s="1"/>
      <c r="U1130" s="1"/>
      <c r="V1130" s="1"/>
      <c r="W1130" s="1"/>
      <c r="X1130" s="1"/>
      <c r="Y1130" s="1"/>
    </row>
    <row r="1131" spans="1:25" ht="9.75" customHeight="1">
      <c r="A1131" s="1"/>
      <c r="B1131" s="79"/>
      <c r="C1131" s="145"/>
      <c r="D1131" s="145"/>
      <c r="E1131" s="1"/>
      <c r="F1131" s="1"/>
      <c r="G1131" s="1"/>
      <c r="H1131" s="1"/>
      <c r="I1131" s="1"/>
      <c r="J1131" s="1"/>
      <c r="K1131" s="1"/>
      <c r="L1131" s="1"/>
      <c r="M1131" s="1"/>
      <c r="N1131" s="1"/>
      <c r="O1131" s="1"/>
      <c r="P1131" s="1"/>
      <c r="Q1131" s="1"/>
      <c r="R1131" s="1"/>
      <c r="S1131" s="1"/>
      <c r="T1131" s="1"/>
      <c r="U1131" s="1"/>
      <c r="V1131" s="1"/>
      <c r="W1131" s="1"/>
      <c r="X1131" s="1"/>
      <c r="Y1131" s="1"/>
    </row>
    <row r="1132" spans="1:25" ht="9.75" customHeight="1">
      <c r="A1132" s="1"/>
      <c r="B1132" s="79"/>
      <c r="C1132" s="145"/>
      <c r="D1132" s="145"/>
      <c r="E1132" s="1"/>
      <c r="F1132" s="1"/>
      <c r="G1132" s="1"/>
      <c r="H1132" s="1"/>
      <c r="I1132" s="1"/>
      <c r="J1132" s="1"/>
      <c r="K1132" s="1"/>
      <c r="L1132" s="1"/>
      <c r="M1132" s="1"/>
      <c r="N1132" s="1"/>
      <c r="O1132" s="1"/>
      <c r="P1132" s="1"/>
      <c r="Q1132" s="1"/>
      <c r="R1132" s="1"/>
      <c r="S1132" s="1"/>
      <c r="T1132" s="1"/>
      <c r="U1132" s="1"/>
      <c r="V1132" s="1"/>
      <c r="W1132" s="1"/>
      <c r="X1132" s="1"/>
      <c r="Y1132" s="1"/>
    </row>
    <row r="1133" spans="1:25" ht="9.75" customHeight="1">
      <c r="A1133" s="1"/>
      <c r="B1133" s="79"/>
      <c r="C1133" s="145"/>
      <c r="D1133" s="145"/>
      <c r="E1133" s="1"/>
      <c r="F1133" s="1"/>
      <c r="G1133" s="1"/>
      <c r="H1133" s="1"/>
      <c r="I1133" s="1"/>
      <c r="J1133" s="1"/>
      <c r="K1133" s="1"/>
      <c r="L1133" s="1"/>
      <c r="M1133" s="1"/>
      <c r="N1133" s="1"/>
      <c r="O1133" s="1"/>
      <c r="P1133" s="1"/>
      <c r="Q1133" s="1"/>
      <c r="R1133" s="1"/>
      <c r="S1133" s="1"/>
      <c r="T1133" s="1"/>
      <c r="U1133" s="1"/>
      <c r="V1133" s="1"/>
      <c r="W1133" s="1"/>
      <c r="X1133" s="1"/>
      <c r="Y1133" s="1"/>
    </row>
    <row r="1134" spans="1:25" ht="9.75" customHeight="1">
      <c r="A1134" s="1"/>
      <c r="B1134" s="79"/>
      <c r="C1134" s="145"/>
      <c r="D1134" s="145"/>
      <c r="E1134" s="1"/>
      <c r="F1134" s="1"/>
      <c r="G1134" s="1"/>
      <c r="H1134" s="1"/>
      <c r="I1134" s="1"/>
      <c r="J1134" s="1"/>
      <c r="K1134" s="1"/>
      <c r="L1134" s="1"/>
      <c r="M1134" s="1"/>
      <c r="N1134" s="1"/>
      <c r="O1134" s="1"/>
      <c r="P1134" s="1"/>
      <c r="Q1134" s="1"/>
      <c r="R1134" s="1"/>
      <c r="S1134" s="1"/>
      <c r="T1134" s="1"/>
      <c r="U1134" s="1"/>
      <c r="V1134" s="1"/>
      <c r="W1134" s="1"/>
      <c r="X1134" s="1"/>
      <c r="Y1134" s="1"/>
    </row>
    <row r="1135" spans="1:25" ht="9.75" customHeight="1">
      <c r="A1135" s="1"/>
      <c r="B1135" s="79"/>
      <c r="C1135" s="145"/>
      <c r="D1135" s="145"/>
      <c r="E1135" s="1"/>
      <c r="F1135" s="1"/>
      <c r="G1135" s="1"/>
      <c r="H1135" s="1"/>
      <c r="I1135" s="1"/>
      <c r="J1135" s="1"/>
      <c r="K1135" s="1"/>
      <c r="L1135" s="1"/>
      <c r="M1135" s="1"/>
      <c r="N1135" s="1"/>
      <c r="O1135" s="1"/>
      <c r="P1135" s="1"/>
      <c r="Q1135" s="1"/>
      <c r="R1135" s="1"/>
      <c r="S1135" s="1"/>
      <c r="T1135" s="1"/>
      <c r="U1135" s="1"/>
      <c r="V1135" s="1"/>
      <c r="W1135" s="1"/>
      <c r="X1135" s="1"/>
      <c r="Y1135" s="1"/>
    </row>
    <row r="1136" spans="1:25" ht="9.75" customHeight="1">
      <c r="A1136" s="1"/>
      <c r="B1136" s="79"/>
      <c r="C1136" s="145"/>
      <c r="D1136" s="145"/>
      <c r="E1136" s="1"/>
      <c r="F1136" s="1"/>
      <c r="G1136" s="1"/>
      <c r="H1136" s="1"/>
      <c r="I1136" s="1"/>
      <c r="J1136" s="1"/>
      <c r="K1136" s="1"/>
      <c r="L1136" s="1"/>
      <c r="M1136" s="1"/>
      <c r="N1136" s="1"/>
      <c r="O1136" s="1"/>
      <c r="P1136" s="1"/>
      <c r="Q1136" s="1"/>
      <c r="R1136" s="1"/>
      <c r="S1136" s="1"/>
      <c r="T1136" s="1"/>
      <c r="U1136" s="1"/>
      <c r="V1136" s="1"/>
      <c r="W1136" s="1"/>
      <c r="X1136" s="1"/>
      <c r="Y1136" s="1"/>
    </row>
    <row r="1137" spans="1:25" ht="9.75" customHeight="1">
      <c r="A1137" s="1"/>
      <c r="B1137" s="79"/>
      <c r="C1137" s="145"/>
      <c r="D1137" s="145"/>
      <c r="E1137" s="1"/>
      <c r="F1137" s="1"/>
      <c r="G1137" s="1"/>
      <c r="H1137" s="1"/>
      <c r="I1137" s="1"/>
      <c r="J1137" s="1"/>
      <c r="K1137" s="1"/>
      <c r="L1137" s="1"/>
      <c r="M1137" s="1"/>
      <c r="N1137" s="1"/>
      <c r="O1137" s="1"/>
      <c r="P1137" s="1"/>
      <c r="Q1137" s="1"/>
      <c r="R1137" s="1"/>
      <c r="S1137" s="1"/>
      <c r="T1137" s="1"/>
      <c r="U1137" s="1"/>
      <c r="V1137" s="1"/>
      <c r="W1137" s="1"/>
      <c r="X1137" s="1"/>
      <c r="Y1137" s="1"/>
    </row>
    <row r="1138" spans="1:25" ht="9.75" customHeight="1">
      <c r="A1138" s="1"/>
      <c r="B1138" s="79"/>
      <c r="C1138" s="145"/>
      <c r="D1138" s="145"/>
      <c r="E1138" s="1"/>
      <c r="F1138" s="1"/>
      <c r="G1138" s="1"/>
      <c r="H1138" s="1"/>
      <c r="I1138" s="1"/>
      <c r="J1138" s="1"/>
      <c r="K1138" s="1"/>
      <c r="L1138" s="1"/>
      <c r="M1138" s="1"/>
      <c r="N1138" s="1"/>
      <c r="O1138" s="1"/>
      <c r="P1138" s="1"/>
      <c r="Q1138" s="1"/>
      <c r="R1138" s="1"/>
      <c r="S1138" s="1"/>
      <c r="T1138" s="1"/>
      <c r="U1138" s="1"/>
      <c r="V1138" s="1"/>
      <c r="W1138" s="1"/>
      <c r="X1138" s="1"/>
      <c r="Y1138" s="1"/>
    </row>
    <row r="1139" spans="1:25" ht="9.75" customHeight="1">
      <c r="A1139" s="1"/>
      <c r="B1139" s="79"/>
      <c r="C1139" s="145"/>
      <c r="D1139" s="145"/>
      <c r="E1139" s="1"/>
      <c r="F1139" s="1"/>
      <c r="G1139" s="1"/>
      <c r="H1139" s="1"/>
      <c r="I1139" s="1"/>
      <c r="J1139" s="1"/>
      <c r="K1139" s="1"/>
      <c r="L1139" s="1"/>
      <c r="M1139" s="1"/>
      <c r="N1139" s="1"/>
      <c r="O1139" s="1"/>
      <c r="P1139" s="1"/>
      <c r="Q1139" s="1"/>
      <c r="R1139" s="1"/>
      <c r="S1139" s="1"/>
      <c r="T1139" s="1"/>
      <c r="U1139" s="1"/>
      <c r="V1139" s="1"/>
      <c r="W1139" s="1"/>
      <c r="X1139" s="1"/>
      <c r="Y1139" s="1"/>
    </row>
    <row r="1140" spans="1:25" ht="9.75" customHeight="1">
      <c r="A1140" s="1"/>
      <c r="B1140" s="79"/>
      <c r="C1140" s="145"/>
      <c r="D1140" s="145"/>
      <c r="E1140" s="1"/>
      <c r="F1140" s="1"/>
      <c r="G1140" s="1"/>
      <c r="H1140" s="1"/>
      <c r="I1140" s="1"/>
      <c r="J1140" s="1"/>
      <c r="K1140" s="1"/>
      <c r="L1140" s="1"/>
      <c r="M1140" s="1"/>
      <c r="N1140" s="1"/>
      <c r="O1140" s="1"/>
      <c r="P1140" s="1"/>
      <c r="Q1140" s="1"/>
      <c r="R1140" s="1"/>
      <c r="S1140" s="1"/>
      <c r="T1140" s="1"/>
      <c r="U1140" s="1"/>
      <c r="V1140" s="1"/>
      <c r="W1140" s="1"/>
      <c r="X1140" s="1"/>
      <c r="Y1140" s="1"/>
    </row>
    <row r="1141" spans="1:25" ht="9.75" customHeight="1">
      <c r="A1141" s="1"/>
      <c r="B1141" s="79"/>
      <c r="C1141" s="145"/>
      <c r="D1141" s="145"/>
      <c r="E1141" s="1"/>
      <c r="F1141" s="1"/>
      <c r="G1141" s="1"/>
      <c r="H1141" s="1"/>
      <c r="I1141" s="1"/>
      <c r="J1141" s="1"/>
      <c r="K1141" s="1"/>
      <c r="L1141" s="1"/>
      <c r="M1141" s="1"/>
      <c r="N1141" s="1"/>
      <c r="O1141" s="1"/>
      <c r="P1141" s="1"/>
      <c r="Q1141" s="1"/>
      <c r="R1141" s="1"/>
      <c r="S1141" s="1"/>
      <c r="T1141" s="1"/>
      <c r="U1141" s="1"/>
      <c r="V1141" s="1"/>
      <c r="W1141" s="1"/>
      <c r="X1141" s="1"/>
      <c r="Y1141" s="1"/>
    </row>
    <row r="1142" spans="1:25" ht="9.75" customHeight="1">
      <c r="A1142" s="1"/>
      <c r="B1142" s="79"/>
      <c r="C1142" s="145"/>
      <c r="D1142" s="145"/>
      <c r="E1142" s="1"/>
      <c r="F1142" s="1"/>
      <c r="G1142" s="1"/>
      <c r="H1142" s="1"/>
      <c r="I1142" s="1"/>
      <c r="J1142" s="1"/>
      <c r="K1142" s="1"/>
      <c r="L1142" s="1"/>
      <c r="M1142" s="1"/>
      <c r="N1142" s="1"/>
      <c r="O1142" s="1"/>
      <c r="P1142" s="1"/>
      <c r="Q1142" s="1"/>
      <c r="R1142" s="1"/>
      <c r="S1142" s="1"/>
      <c r="T1142" s="1"/>
      <c r="U1142" s="1"/>
      <c r="V1142" s="1"/>
      <c r="W1142" s="1"/>
      <c r="X1142" s="1"/>
      <c r="Y1142" s="1"/>
    </row>
    <row r="1143" spans="1:25" ht="9.75" customHeight="1">
      <c r="A1143" s="1"/>
      <c r="B1143" s="79"/>
      <c r="C1143" s="145"/>
      <c r="D1143" s="145"/>
      <c r="E1143" s="1"/>
      <c r="F1143" s="1"/>
      <c r="G1143" s="1"/>
      <c r="H1143" s="1"/>
      <c r="I1143" s="1"/>
      <c r="J1143" s="1"/>
      <c r="K1143" s="1"/>
      <c r="L1143" s="1"/>
      <c r="M1143" s="1"/>
      <c r="N1143" s="1"/>
      <c r="O1143" s="1"/>
      <c r="P1143" s="1"/>
      <c r="Q1143" s="1"/>
      <c r="R1143" s="1"/>
      <c r="S1143" s="1"/>
      <c r="T1143" s="1"/>
      <c r="U1143" s="1"/>
      <c r="V1143" s="1"/>
      <c r="W1143" s="1"/>
      <c r="X1143" s="1"/>
      <c r="Y1143" s="1"/>
    </row>
    <row r="1144" spans="1:25" ht="9.75" customHeight="1">
      <c r="A1144" s="1"/>
      <c r="B1144" s="79"/>
      <c r="C1144" s="145"/>
      <c r="D1144" s="145"/>
      <c r="E1144" s="1"/>
      <c r="F1144" s="1"/>
      <c r="G1144" s="1"/>
      <c r="H1144" s="1"/>
      <c r="I1144" s="1"/>
      <c r="J1144" s="1"/>
      <c r="K1144" s="1"/>
      <c r="L1144" s="1"/>
      <c r="M1144" s="1"/>
      <c r="N1144" s="1"/>
      <c r="O1144" s="1"/>
      <c r="P1144" s="1"/>
      <c r="Q1144" s="1"/>
      <c r="R1144" s="1"/>
      <c r="S1144" s="1"/>
      <c r="T1144" s="1"/>
      <c r="U1144" s="1"/>
      <c r="V1144" s="1"/>
      <c r="W1144" s="1"/>
      <c r="X1144" s="1"/>
      <c r="Y1144" s="1"/>
    </row>
    <row r="1145" spans="1:25" ht="9.75" customHeight="1">
      <c r="A1145" s="1"/>
      <c r="B1145" s="79"/>
      <c r="C1145" s="145"/>
      <c r="D1145" s="145"/>
      <c r="E1145" s="1"/>
      <c r="F1145" s="1"/>
      <c r="G1145" s="1"/>
      <c r="H1145" s="1"/>
      <c r="I1145" s="1"/>
      <c r="J1145" s="1"/>
      <c r="K1145" s="1"/>
      <c r="L1145" s="1"/>
      <c r="M1145" s="1"/>
      <c r="N1145" s="1"/>
      <c r="O1145" s="1"/>
      <c r="P1145" s="1"/>
      <c r="Q1145" s="1"/>
      <c r="R1145" s="1"/>
      <c r="S1145" s="1"/>
      <c r="T1145" s="1"/>
      <c r="U1145" s="1"/>
      <c r="V1145" s="1"/>
      <c r="W1145" s="1"/>
      <c r="X1145" s="1"/>
      <c r="Y1145" s="1"/>
    </row>
    <row r="1146" spans="1:25" ht="9.75" customHeight="1">
      <c r="A1146" s="1"/>
      <c r="B1146" s="79"/>
      <c r="C1146" s="145"/>
      <c r="D1146" s="145"/>
      <c r="E1146" s="1"/>
      <c r="F1146" s="1"/>
      <c r="G1146" s="1"/>
      <c r="H1146" s="1"/>
      <c r="I1146" s="1"/>
      <c r="J1146" s="1"/>
      <c r="K1146" s="1"/>
      <c r="L1146" s="1"/>
      <c r="M1146" s="1"/>
      <c r="N1146" s="1"/>
      <c r="O1146" s="1"/>
      <c r="P1146" s="1"/>
      <c r="Q1146" s="1"/>
      <c r="R1146" s="1"/>
      <c r="S1146" s="1"/>
      <c r="T1146" s="1"/>
      <c r="U1146" s="1"/>
      <c r="V1146" s="1"/>
      <c r="W1146" s="1"/>
      <c r="X1146" s="1"/>
      <c r="Y1146" s="1"/>
    </row>
    <row r="1147" spans="1:25" ht="9.75" customHeight="1">
      <c r="A1147" s="1"/>
      <c r="B1147" s="79"/>
      <c r="C1147" s="145"/>
      <c r="D1147" s="145"/>
      <c r="E1147" s="1"/>
      <c r="F1147" s="1"/>
      <c r="G1147" s="1"/>
      <c r="H1147" s="1"/>
      <c r="I1147" s="1"/>
      <c r="J1147" s="1"/>
      <c r="K1147" s="1"/>
      <c r="L1147" s="1"/>
      <c r="M1147" s="1"/>
      <c r="N1147" s="1"/>
      <c r="O1147" s="1"/>
      <c r="P1147" s="1"/>
      <c r="Q1147" s="1"/>
      <c r="R1147" s="1"/>
      <c r="S1147" s="1"/>
      <c r="T1147" s="1"/>
      <c r="U1147" s="1"/>
      <c r="V1147" s="1"/>
      <c r="W1147" s="1"/>
      <c r="X1147" s="1"/>
      <c r="Y1147" s="1"/>
    </row>
    <row r="1148" spans="1:25" ht="9.75" customHeight="1">
      <c r="A1148" s="1"/>
      <c r="B1148" s="79"/>
      <c r="C1148" s="145"/>
      <c r="D1148" s="145"/>
      <c r="E1148" s="1"/>
      <c r="F1148" s="1"/>
      <c r="G1148" s="1"/>
      <c r="H1148" s="1"/>
      <c r="I1148" s="1"/>
      <c r="J1148" s="1"/>
      <c r="K1148" s="1"/>
      <c r="L1148" s="1"/>
      <c r="M1148" s="1"/>
      <c r="N1148" s="1"/>
      <c r="O1148" s="1"/>
      <c r="P1148" s="1"/>
      <c r="Q1148" s="1"/>
      <c r="R1148" s="1"/>
      <c r="S1148" s="1"/>
      <c r="T1148" s="1"/>
      <c r="U1148" s="1"/>
      <c r="V1148" s="1"/>
      <c r="W1148" s="1"/>
      <c r="X1148" s="1"/>
      <c r="Y1148" s="1"/>
    </row>
    <row r="1149" spans="1:25" ht="9.75" customHeight="1">
      <c r="A1149" s="1"/>
      <c r="B1149" s="79"/>
      <c r="C1149" s="145"/>
      <c r="D1149" s="145"/>
      <c r="E1149" s="1"/>
      <c r="F1149" s="1"/>
      <c r="G1149" s="1"/>
      <c r="H1149" s="1"/>
      <c r="I1149" s="1"/>
      <c r="J1149" s="1"/>
      <c r="K1149" s="1"/>
      <c r="L1149" s="1"/>
      <c r="M1149" s="1"/>
      <c r="N1149" s="1"/>
      <c r="O1149" s="1"/>
      <c r="P1149" s="1"/>
      <c r="Q1149" s="1"/>
      <c r="R1149" s="1"/>
      <c r="S1149" s="1"/>
      <c r="T1149" s="1"/>
      <c r="U1149" s="1"/>
      <c r="V1149" s="1"/>
      <c r="W1149" s="1"/>
      <c r="X1149" s="1"/>
      <c r="Y1149" s="1"/>
    </row>
    <row r="1150" spans="1:25" ht="9.75" customHeight="1">
      <c r="A1150" s="1"/>
      <c r="B1150" s="79"/>
      <c r="C1150" s="145"/>
      <c r="D1150" s="145"/>
      <c r="E1150" s="1"/>
      <c r="F1150" s="1"/>
      <c r="G1150" s="1"/>
      <c r="H1150" s="1"/>
      <c r="I1150" s="1"/>
      <c r="J1150" s="1"/>
      <c r="K1150" s="1"/>
      <c r="L1150" s="1"/>
      <c r="M1150" s="1"/>
      <c r="N1150" s="1"/>
      <c r="O1150" s="1"/>
      <c r="P1150" s="1"/>
      <c r="Q1150" s="1"/>
      <c r="R1150" s="1"/>
      <c r="S1150" s="1"/>
      <c r="T1150" s="1"/>
      <c r="U1150" s="1"/>
      <c r="V1150" s="1"/>
      <c r="W1150" s="1"/>
      <c r="X1150" s="1"/>
      <c r="Y1150" s="1"/>
    </row>
    <row r="1151" spans="1:25" ht="9.75" customHeight="1">
      <c r="A1151" s="1"/>
      <c r="B1151" s="79"/>
      <c r="C1151" s="145"/>
      <c r="D1151" s="145"/>
      <c r="E1151" s="1"/>
      <c r="F1151" s="1"/>
      <c r="G1151" s="1"/>
      <c r="H1151" s="1"/>
      <c r="I1151" s="1"/>
      <c r="J1151" s="1"/>
      <c r="K1151" s="1"/>
      <c r="L1151" s="1"/>
      <c r="M1151" s="1"/>
      <c r="N1151" s="1"/>
      <c r="O1151" s="1"/>
      <c r="P1151" s="1"/>
      <c r="Q1151" s="1"/>
      <c r="R1151" s="1"/>
      <c r="S1151" s="1"/>
      <c r="T1151" s="1"/>
      <c r="U1151" s="1"/>
      <c r="V1151" s="1"/>
      <c r="W1151" s="1"/>
      <c r="X1151" s="1"/>
      <c r="Y1151" s="1"/>
    </row>
    <row r="1152" spans="1:25" ht="9.75" customHeight="1">
      <c r="A1152" s="1"/>
      <c r="B1152" s="79"/>
      <c r="C1152" s="145"/>
      <c r="D1152" s="145"/>
      <c r="E1152" s="1"/>
      <c r="F1152" s="1"/>
      <c r="G1152" s="1"/>
      <c r="H1152" s="1"/>
      <c r="I1152" s="1"/>
      <c r="J1152" s="1"/>
      <c r="K1152" s="1"/>
      <c r="L1152" s="1"/>
      <c r="M1152" s="1"/>
      <c r="N1152" s="1"/>
      <c r="O1152" s="1"/>
      <c r="P1152" s="1"/>
      <c r="Q1152" s="1"/>
      <c r="R1152" s="1"/>
      <c r="S1152" s="1"/>
      <c r="T1152" s="1"/>
      <c r="U1152" s="1"/>
      <c r="V1152" s="1"/>
      <c r="W1152" s="1"/>
      <c r="X1152" s="1"/>
      <c r="Y1152" s="1"/>
    </row>
    <row r="1153" spans="1:25" ht="9.75" customHeight="1">
      <c r="A1153" s="1"/>
      <c r="B1153" s="79"/>
      <c r="C1153" s="145"/>
      <c r="D1153" s="145"/>
      <c r="E1153" s="1"/>
      <c r="F1153" s="1"/>
      <c r="G1153" s="1"/>
      <c r="H1153" s="1"/>
      <c r="I1153" s="1"/>
      <c r="J1153" s="1"/>
      <c r="K1153" s="1"/>
      <c r="L1153" s="1"/>
      <c r="M1153" s="1"/>
      <c r="N1153" s="1"/>
      <c r="O1153" s="1"/>
      <c r="P1153" s="1"/>
      <c r="Q1153" s="1"/>
      <c r="R1153" s="1"/>
      <c r="S1153" s="1"/>
      <c r="T1153" s="1"/>
      <c r="U1153" s="1"/>
      <c r="V1153" s="1"/>
      <c r="W1153" s="1"/>
      <c r="X1153" s="1"/>
      <c r="Y1153" s="1"/>
    </row>
    <row r="1154" spans="1:25" ht="9.75" customHeight="1">
      <c r="A1154" s="1"/>
      <c r="B1154" s="79"/>
      <c r="C1154" s="145"/>
      <c r="D1154" s="145"/>
      <c r="E1154" s="1"/>
      <c r="F1154" s="1"/>
      <c r="G1154" s="1"/>
      <c r="H1154" s="1"/>
      <c r="I1154" s="1"/>
      <c r="J1154" s="1"/>
      <c r="K1154" s="1"/>
      <c r="L1154" s="1"/>
      <c r="M1154" s="1"/>
      <c r="N1154" s="1"/>
      <c r="O1154" s="1"/>
      <c r="P1154" s="1"/>
      <c r="Q1154" s="1"/>
      <c r="R1154" s="1"/>
      <c r="S1154" s="1"/>
      <c r="T1154" s="1"/>
      <c r="U1154" s="1"/>
      <c r="V1154" s="1"/>
      <c r="W1154" s="1"/>
      <c r="X1154" s="1"/>
      <c r="Y1154" s="1"/>
    </row>
    <row r="1155" spans="1:25" ht="9.75" customHeight="1">
      <c r="A1155" s="1"/>
      <c r="B1155" s="79"/>
      <c r="C1155" s="145"/>
      <c r="D1155" s="145"/>
      <c r="E1155" s="1"/>
      <c r="F1155" s="1"/>
      <c r="G1155" s="1"/>
      <c r="H1155" s="1"/>
      <c r="I1155" s="1"/>
      <c r="J1155" s="1"/>
      <c r="K1155" s="1"/>
      <c r="L1155" s="1"/>
      <c r="M1155" s="1"/>
      <c r="N1155" s="1"/>
      <c r="O1155" s="1"/>
      <c r="P1155" s="1"/>
      <c r="Q1155" s="1"/>
      <c r="R1155" s="1"/>
      <c r="S1155" s="1"/>
      <c r="T1155" s="1"/>
      <c r="U1155" s="1"/>
      <c r="V1155" s="1"/>
      <c r="W1155" s="1"/>
      <c r="X1155" s="1"/>
      <c r="Y1155" s="1"/>
    </row>
    <row r="1156" spans="1:25" ht="9.75" customHeight="1">
      <c r="A1156" s="1"/>
      <c r="B1156" s="79"/>
      <c r="C1156" s="145"/>
      <c r="D1156" s="145"/>
      <c r="E1156" s="1"/>
      <c r="F1156" s="1"/>
      <c r="G1156" s="1"/>
      <c r="H1156" s="1"/>
      <c r="I1156" s="1"/>
      <c r="J1156" s="1"/>
      <c r="K1156" s="1"/>
      <c r="L1156" s="1"/>
      <c r="M1156" s="1"/>
      <c r="N1156" s="1"/>
      <c r="O1156" s="1"/>
      <c r="P1156" s="1"/>
      <c r="Q1156" s="1"/>
      <c r="R1156" s="1"/>
      <c r="S1156" s="1"/>
      <c r="T1156" s="1"/>
      <c r="U1156" s="1"/>
      <c r="V1156" s="1"/>
      <c r="W1156" s="1"/>
      <c r="X1156" s="1"/>
      <c r="Y1156" s="1"/>
    </row>
    <row r="1157" spans="1:25" ht="9.75" customHeight="1">
      <c r="A1157" s="1"/>
      <c r="B1157" s="79"/>
      <c r="C1157" s="145"/>
      <c r="D1157" s="145"/>
      <c r="E1157" s="1"/>
      <c r="F1157" s="1"/>
      <c r="G1157" s="1"/>
      <c r="H1157" s="1"/>
      <c r="I1157" s="1"/>
      <c r="J1157" s="1"/>
      <c r="K1157" s="1"/>
      <c r="L1157" s="1"/>
      <c r="M1157" s="1"/>
      <c r="N1157" s="1"/>
      <c r="O1157" s="1"/>
      <c r="P1157" s="1"/>
      <c r="Q1157" s="1"/>
      <c r="R1157" s="1"/>
      <c r="S1157" s="1"/>
      <c r="T1157" s="1"/>
      <c r="U1157" s="1"/>
      <c r="V1157" s="1"/>
      <c r="W1157" s="1"/>
      <c r="X1157" s="1"/>
      <c r="Y1157" s="1"/>
    </row>
    <row r="1158" spans="1:25" ht="9.75" customHeight="1">
      <c r="A1158" s="1"/>
      <c r="B1158" s="79"/>
      <c r="C1158" s="145"/>
      <c r="D1158" s="145"/>
      <c r="E1158" s="1"/>
      <c r="F1158" s="1"/>
      <c r="G1158" s="1"/>
      <c r="H1158" s="1"/>
      <c r="I1158" s="1"/>
      <c r="J1158" s="1"/>
      <c r="K1158" s="1"/>
      <c r="L1158" s="1"/>
      <c r="M1158" s="1"/>
      <c r="N1158" s="1"/>
      <c r="O1158" s="1"/>
      <c r="P1158" s="1"/>
      <c r="Q1158" s="1"/>
      <c r="R1158" s="1"/>
      <c r="S1158" s="1"/>
      <c r="T1158" s="1"/>
      <c r="U1158" s="1"/>
      <c r="V1158" s="1"/>
      <c r="W1158" s="1"/>
      <c r="X1158" s="1"/>
      <c r="Y1158" s="1"/>
    </row>
    <row r="1159" spans="1:25" ht="9.75" customHeight="1">
      <c r="A1159" s="1"/>
      <c r="B1159" s="79"/>
      <c r="C1159" s="145"/>
      <c r="D1159" s="145"/>
      <c r="E1159" s="1"/>
      <c r="F1159" s="1"/>
      <c r="G1159" s="1"/>
      <c r="H1159" s="1"/>
      <c r="I1159" s="1"/>
      <c r="J1159" s="1"/>
      <c r="K1159" s="1"/>
      <c r="L1159" s="1"/>
      <c r="M1159" s="1"/>
      <c r="N1159" s="1"/>
      <c r="O1159" s="1"/>
      <c r="P1159" s="1"/>
      <c r="Q1159" s="1"/>
      <c r="R1159" s="1"/>
      <c r="S1159" s="1"/>
      <c r="T1159" s="1"/>
      <c r="U1159" s="1"/>
      <c r="V1159" s="1"/>
      <c r="W1159" s="1"/>
      <c r="X1159" s="1"/>
      <c r="Y1159" s="1"/>
    </row>
    <row r="1160" spans="1:25" ht="9.75" customHeight="1">
      <c r="A1160" s="1"/>
      <c r="B1160" s="79"/>
      <c r="C1160" s="145"/>
      <c r="D1160" s="145"/>
      <c r="E1160" s="1"/>
      <c r="F1160" s="1"/>
      <c r="G1160" s="1"/>
      <c r="H1160" s="1"/>
      <c r="I1160" s="1"/>
      <c r="J1160" s="1"/>
      <c r="K1160" s="1"/>
      <c r="L1160" s="1"/>
      <c r="M1160" s="1"/>
      <c r="N1160" s="1"/>
      <c r="O1160" s="1"/>
      <c r="P1160" s="1"/>
      <c r="Q1160" s="1"/>
      <c r="R1160" s="1"/>
      <c r="S1160" s="1"/>
      <c r="T1160" s="1"/>
      <c r="U1160" s="1"/>
      <c r="V1160" s="1"/>
      <c r="W1160" s="1"/>
      <c r="X1160" s="1"/>
      <c r="Y1160" s="1"/>
    </row>
    <row r="1161" spans="1:25" ht="9.75" customHeight="1">
      <c r="A1161" s="1"/>
      <c r="B1161" s="79"/>
      <c r="C1161" s="145"/>
      <c r="D1161" s="145"/>
      <c r="E1161" s="1"/>
      <c r="F1161" s="1"/>
      <c r="G1161" s="1"/>
      <c r="H1161" s="1"/>
      <c r="I1161" s="1"/>
      <c r="J1161" s="1"/>
      <c r="K1161" s="1"/>
      <c r="L1161" s="1"/>
      <c r="M1161" s="1"/>
      <c r="N1161" s="1"/>
      <c r="O1161" s="1"/>
      <c r="P1161" s="1"/>
      <c r="Q1161" s="1"/>
      <c r="R1161" s="1"/>
      <c r="S1161" s="1"/>
      <c r="T1161" s="1"/>
      <c r="U1161" s="1"/>
      <c r="V1161" s="1"/>
      <c r="W1161" s="1"/>
      <c r="X1161" s="1"/>
      <c r="Y1161" s="1"/>
    </row>
    <row r="1162" spans="1:25" ht="9.75" customHeight="1">
      <c r="A1162" s="1"/>
      <c r="B1162" s="79"/>
      <c r="C1162" s="145"/>
      <c r="D1162" s="145"/>
      <c r="E1162" s="1"/>
      <c r="F1162" s="1"/>
      <c r="G1162" s="1"/>
      <c r="H1162" s="1"/>
      <c r="I1162" s="1"/>
      <c r="J1162" s="1"/>
      <c r="K1162" s="1"/>
      <c r="L1162" s="1"/>
      <c r="M1162" s="1"/>
      <c r="N1162" s="1"/>
      <c r="O1162" s="1"/>
      <c r="P1162" s="1"/>
      <c r="Q1162" s="1"/>
      <c r="R1162" s="1"/>
      <c r="S1162" s="1"/>
      <c r="T1162" s="1"/>
      <c r="U1162" s="1"/>
      <c r="V1162" s="1"/>
      <c r="W1162" s="1"/>
      <c r="X1162" s="1"/>
      <c r="Y1162" s="1"/>
    </row>
    <row r="1163" spans="1:25" ht="9.75" customHeight="1">
      <c r="A1163" s="1"/>
      <c r="B1163" s="79"/>
      <c r="C1163" s="145"/>
      <c r="D1163" s="145"/>
      <c r="E1163" s="1"/>
      <c r="F1163" s="1"/>
      <c r="G1163" s="1"/>
      <c r="H1163" s="1"/>
      <c r="I1163" s="1"/>
      <c r="J1163" s="1"/>
      <c r="K1163" s="1"/>
      <c r="L1163" s="1"/>
      <c r="M1163" s="1"/>
      <c r="N1163" s="1"/>
      <c r="O1163" s="1"/>
      <c r="P1163" s="1"/>
      <c r="Q1163" s="1"/>
      <c r="R1163" s="1"/>
      <c r="S1163" s="1"/>
      <c r="T1163" s="1"/>
      <c r="U1163" s="1"/>
      <c r="V1163" s="1"/>
      <c r="W1163" s="1"/>
      <c r="X1163" s="1"/>
      <c r="Y1163" s="1"/>
    </row>
    <row r="1164" spans="1:25" ht="9.75" customHeight="1">
      <c r="A1164" s="1"/>
      <c r="B1164" s="79"/>
      <c r="C1164" s="145"/>
      <c r="D1164" s="145"/>
      <c r="E1164" s="1"/>
      <c r="F1164" s="1"/>
      <c r="G1164" s="1"/>
      <c r="H1164" s="1"/>
      <c r="I1164" s="1"/>
      <c r="J1164" s="1"/>
      <c r="K1164" s="1"/>
      <c r="L1164" s="1"/>
      <c r="M1164" s="1"/>
      <c r="N1164" s="1"/>
      <c r="O1164" s="1"/>
      <c r="P1164" s="1"/>
      <c r="Q1164" s="1"/>
      <c r="R1164" s="1"/>
      <c r="S1164" s="1"/>
      <c r="T1164" s="1"/>
      <c r="U1164" s="1"/>
      <c r="V1164" s="1"/>
      <c r="W1164" s="1"/>
      <c r="X1164" s="1"/>
      <c r="Y1164" s="1"/>
    </row>
    <row r="1165" spans="1:25" ht="9.75" customHeight="1">
      <c r="A1165" s="1"/>
      <c r="B1165" s="79"/>
      <c r="C1165" s="145"/>
      <c r="D1165" s="145"/>
      <c r="E1165" s="1"/>
      <c r="F1165" s="1"/>
      <c r="G1165" s="1"/>
      <c r="H1165" s="1"/>
      <c r="I1165" s="1"/>
      <c r="J1165" s="1"/>
      <c r="K1165" s="1"/>
      <c r="L1165" s="1"/>
      <c r="M1165" s="1"/>
      <c r="N1165" s="1"/>
      <c r="O1165" s="1"/>
      <c r="P1165" s="1"/>
      <c r="Q1165" s="1"/>
      <c r="R1165" s="1"/>
      <c r="S1165" s="1"/>
      <c r="T1165" s="1"/>
      <c r="U1165" s="1"/>
      <c r="V1165" s="1"/>
      <c r="W1165" s="1"/>
      <c r="X1165" s="1"/>
      <c r="Y1165" s="1"/>
    </row>
    <row r="1166" spans="1:25" ht="9.75" customHeight="1">
      <c r="A1166" s="1"/>
      <c r="B1166" s="79"/>
      <c r="C1166" s="145"/>
      <c r="D1166" s="145"/>
      <c r="E1166" s="1"/>
      <c r="F1166" s="1"/>
      <c r="G1166" s="1"/>
      <c r="H1166" s="1"/>
      <c r="I1166" s="1"/>
      <c r="J1166" s="1"/>
      <c r="K1166" s="1"/>
      <c r="L1166" s="1"/>
      <c r="M1166" s="1"/>
      <c r="N1166" s="1"/>
      <c r="O1166" s="1"/>
      <c r="P1166" s="1"/>
      <c r="Q1166" s="1"/>
      <c r="R1166" s="1"/>
      <c r="S1166" s="1"/>
      <c r="T1166" s="1"/>
      <c r="U1166" s="1"/>
      <c r="V1166" s="1"/>
      <c r="W1166" s="1"/>
      <c r="X1166" s="1"/>
      <c r="Y1166" s="1"/>
    </row>
    <row r="1167" spans="1:25" ht="9.75" customHeight="1">
      <c r="A1167" s="1"/>
      <c r="B1167" s="79"/>
      <c r="C1167" s="145"/>
      <c r="D1167" s="145"/>
      <c r="E1167" s="1"/>
      <c r="F1167" s="1"/>
      <c r="G1167" s="1"/>
      <c r="H1167" s="1"/>
      <c r="I1167" s="1"/>
      <c r="J1167" s="1"/>
      <c r="K1167" s="1"/>
      <c r="L1167" s="1"/>
      <c r="M1167" s="1"/>
      <c r="N1167" s="1"/>
      <c r="O1167" s="1"/>
      <c r="P1167" s="1"/>
      <c r="Q1167" s="1"/>
      <c r="R1167" s="1"/>
      <c r="S1167" s="1"/>
      <c r="T1167" s="1"/>
      <c r="U1167" s="1"/>
      <c r="V1167" s="1"/>
      <c r="W1167" s="1"/>
      <c r="X1167" s="1"/>
      <c r="Y1167" s="1"/>
    </row>
    <row r="1168" spans="1:25" ht="9.75" customHeight="1">
      <c r="A1168" s="1"/>
      <c r="B1168" s="79"/>
      <c r="C1168" s="145"/>
      <c r="D1168" s="145"/>
      <c r="E1168" s="1"/>
      <c r="F1168" s="1"/>
      <c r="G1168" s="1"/>
      <c r="H1168" s="1"/>
      <c r="I1168" s="1"/>
      <c r="J1168" s="1"/>
      <c r="K1168" s="1"/>
      <c r="L1168" s="1"/>
      <c r="M1168" s="1"/>
      <c r="N1168" s="1"/>
      <c r="O1168" s="1"/>
      <c r="P1168" s="1"/>
      <c r="Q1168" s="1"/>
      <c r="R1168" s="1"/>
      <c r="S1168" s="1"/>
      <c r="T1168" s="1"/>
      <c r="U1168" s="1"/>
      <c r="V1168" s="1"/>
      <c r="W1168" s="1"/>
      <c r="X1168" s="1"/>
      <c r="Y1168" s="1"/>
    </row>
    <row r="1169" spans="1:25" ht="9.75" customHeight="1">
      <c r="A1169" s="1"/>
      <c r="B1169" s="79"/>
      <c r="C1169" s="145"/>
      <c r="D1169" s="145"/>
      <c r="E1169" s="1"/>
      <c r="F1169" s="1"/>
      <c r="G1169" s="1"/>
      <c r="H1169" s="1"/>
      <c r="I1169" s="1"/>
      <c r="J1169" s="1"/>
      <c r="K1169" s="1"/>
      <c r="L1169" s="1"/>
      <c r="M1169" s="1"/>
      <c r="N1169" s="1"/>
      <c r="O1169" s="1"/>
      <c r="P1169" s="1"/>
      <c r="Q1169" s="1"/>
      <c r="R1169" s="1"/>
      <c r="S1169" s="1"/>
      <c r="T1169" s="1"/>
      <c r="U1169" s="1"/>
      <c r="V1169" s="1"/>
      <c r="W1169" s="1"/>
      <c r="X1169" s="1"/>
      <c r="Y1169" s="1"/>
    </row>
    <row r="1170" spans="1:25" ht="9.75" customHeight="1">
      <c r="A1170" s="1"/>
      <c r="B1170" s="79"/>
      <c r="C1170" s="145"/>
      <c r="D1170" s="145"/>
      <c r="E1170" s="1"/>
      <c r="F1170" s="1"/>
      <c r="G1170" s="1"/>
      <c r="H1170" s="1"/>
      <c r="I1170" s="1"/>
      <c r="J1170" s="1"/>
      <c r="K1170" s="1"/>
      <c r="L1170" s="1"/>
      <c r="M1170" s="1"/>
      <c r="N1170" s="1"/>
      <c r="O1170" s="1"/>
      <c r="P1170" s="1"/>
      <c r="Q1170" s="1"/>
      <c r="R1170" s="1"/>
      <c r="S1170" s="1"/>
      <c r="T1170" s="1"/>
      <c r="U1170" s="1"/>
      <c r="V1170" s="1"/>
      <c r="W1170" s="1"/>
      <c r="X1170" s="1"/>
      <c r="Y1170" s="1"/>
    </row>
    <row r="1171" spans="1:25" ht="9.75" customHeight="1">
      <c r="A1171" s="1"/>
      <c r="B1171" s="79"/>
      <c r="C1171" s="145"/>
      <c r="D1171" s="145"/>
      <c r="E1171" s="1"/>
      <c r="F1171" s="1"/>
      <c r="G1171" s="1"/>
      <c r="H1171" s="1"/>
      <c r="I1171" s="1"/>
      <c r="J1171" s="1"/>
      <c r="K1171" s="1"/>
      <c r="L1171" s="1"/>
      <c r="M1171" s="1"/>
      <c r="N1171" s="1"/>
      <c r="O1171" s="1"/>
      <c r="P1171" s="1"/>
      <c r="Q1171" s="1"/>
      <c r="R1171" s="1"/>
      <c r="S1171" s="1"/>
      <c r="T1171" s="1"/>
      <c r="U1171" s="1"/>
      <c r="V1171" s="1"/>
      <c r="W1171" s="1"/>
      <c r="X1171" s="1"/>
      <c r="Y1171" s="1"/>
    </row>
    <row r="1172" spans="1:25" ht="9.75" customHeight="1">
      <c r="A1172" s="1"/>
      <c r="B1172" s="79"/>
      <c r="C1172" s="145"/>
      <c r="D1172" s="145"/>
      <c r="E1172" s="1"/>
      <c r="F1172" s="1"/>
      <c r="G1172" s="1"/>
      <c r="H1172" s="1"/>
      <c r="I1172" s="1"/>
      <c r="J1172" s="1"/>
      <c r="K1172" s="1"/>
      <c r="L1172" s="1"/>
      <c r="M1172" s="1"/>
      <c r="N1172" s="1"/>
      <c r="O1172" s="1"/>
      <c r="P1172" s="1"/>
      <c r="Q1172" s="1"/>
      <c r="R1172" s="1"/>
      <c r="S1172" s="1"/>
      <c r="T1172" s="1"/>
      <c r="U1172" s="1"/>
      <c r="V1172" s="1"/>
      <c r="W1172" s="1"/>
      <c r="X1172" s="1"/>
      <c r="Y1172" s="1"/>
    </row>
    <row r="1173" spans="1:25" ht="9.75" customHeight="1">
      <c r="A1173" s="1"/>
      <c r="B1173" s="79"/>
      <c r="C1173" s="145"/>
      <c r="D1173" s="145"/>
      <c r="E1173" s="1"/>
      <c r="F1173" s="1"/>
      <c r="G1173" s="1"/>
      <c r="H1173" s="1"/>
      <c r="I1173" s="1"/>
      <c r="J1173" s="1"/>
      <c r="K1173" s="1"/>
      <c r="L1173" s="1"/>
      <c r="M1173" s="1"/>
      <c r="N1173" s="1"/>
      <c r="O1173" s="1"/>
      <c r="P1173" s="1"/>
      <c r="Q1173" s="1"/>
      <c r="R1173" s="1"/>
      <c r="S1173" s="1"/>
      <c r="T1173" s="1"/>
      <c r="U1173" s="1"/>
      <c r="V1173" s="1"/>
      <c r="W1173" s="1"/>
      <c r="X1173" s="1"/>
      <c r="Y1173" s="1"/>
    </row>
    <row r="1174" spans="1:25" ht="9.75" customHeight="1">
      <c r="A1174" s="1"/>
      <c r="B1174" s="79"/>
      <c r="C1174" s="145"/>
      <c r="D1174" s="145"/>
      <c r="E1174" s="1"/>
      <c r="F1174" s="1"/>
      <c r="G1174" s="1"/>
      <c r="H1174" s="1"/>
      <c r="I1174" s="1"/>
      <c r="J1174" s="1"/>
      <c r="K1174" s="1"/>
      <c r="L1174" s="1"/>
      <c r="M1174" s="1"/>
      <c r="N1174" s="1"/>
      <c r="O1174" s="1"/>
      <c r="P1174" s="1"/>
      <c r="Q1174" s="1"/>
      <c r="R1174" s="1"/>
      <c r="S1174" s="1"/>
      <c r="T1174" s="1"/>
      <c r="U1174" s="1"/>
      <c r="V1174" s="1"/>
      <c r="W1174" s="1"/>
      <c r="X1174" s="1"/>
      <c r="Y1174" s="1"/>
    </row>
    <row r="1175" spans="1:25" ht="9.75" customHeight="1">
      <c r="A1175" s="1"/>
      <c r="B1175" s="79"/>
      <c r="C1175" s="145"/>
      <c r="D1175" s="145"/>
      <c r="E1175" s="1"/>
      <c r="F1175" s="1"/>
      <c r="G1175" s="1"/>
      <c r="H1175" s="1"/>
      <c r="I1175" s="1"/>
      <c r="J1175" s="1"/>
      <c r="K1175" s="1"/>
      <c r="L1175" s="1"/>
      <c r="M1175" s="1"/>
      <c r="N1175" s="1"/>
      <c r="O1175" s="1"/>
      <c r="P1175" s="1"/>
      <c r="Q1175" s="1"/>
      <c r="R1175" s="1"/>
      <c r="S1175" s="1"/>
      <c r="T1175" s="1"/>
      <c r="U1175" s="1"/>
      <c r="V1175" s="1"/>
      <c r="W1175" s="1"/>
      <c r="X1175" s="1"/>
      <c r="Y1175" s="1"/>
    </row>
    <row r="1176" spans="1:25" ht="9.75" customHeight="1">
      <c r="A1176" s="1"/>
      <c r="B1176" s="79"/>
      <c r="C1176" s="145"/>
      <c r="D1176" s="145"/>
      <c r="E1176" s="1"/>
      <c r="F1176" s="1"/>
      <c r="G1176" s="1"/>
      <c r="H1176" s="1"/>
      <c r="I1176" s="1"/>
      <c r="J1176" s="1"/>
      <c r="K1176" s="1"/>
      <c r="L1176" s="1"/>
      <c r="M1176" s="1"/>
      <c r="N1176" s="1"/>
      <c r="O1176" s="1"/>
      <c r="P1176" s="1"/>
      <c r="Q1176" s="1"/>
      <c r="R1176" s="1"/>
      <c r="S1176" s="1"/>
      <c r="T1176" s="1"/>
      <c r="U1176" s="1"/>
      <c r="V1176" s="1"/>
      <c r="W1176" s="1"/>
      <c r="X1176" s="1"/>
      <c r="Y1176" s="1"/>
    </row>
    <row r="1177" spans="1:25" ht="9.75" customHeight="1">
      <c r="A1177" s="1"/>
      <c r="B1177" s="79"/>
      <c r="C1177" s="145"/>
      <c r="D1177" s="145"/>
      <c r="E1177" s="1"/>
      <c r="F1177" s="1"/>
      <c r="G1177" s="1"/>
      <c r="H1177" s="1"/>
      <c r="I1177" s="1"/>
      <c r="J1177" s="1"/>
      <c r="K1177" s="1"/>
      <c r="L1177" s="1"/>
      <c r="M1177" s="1"/>
      <c r="N1177" s="1"/>
      <c r="O1177" s="1"/>
      <c r="P1177" s="1"/>
      <c r="Q1177" s="1"/>
      <c r="R1177" s="1"/>
      <c r="S1177" s="1"/>
      <c r="T1177" s="1"/>
      <c r="U1177" s="1"/>
      <c r="V1177" s="1"/>
      <c r="W1177" s="1"/>
      <c r="X1177" s="1"/>
      <c r="Y1177" s="1"/>
    </row>
    <row r="1178" spans="1:25" ht="9.75" customHeight="1">
      <c r="A1178" s="1"/>
      <c r="B1178" s="79"/>
      <c r="C1178" s="145"/>
      <c r="D1178" s="145"/>
      <c r="E1178" s="1"/>
      <c r="F1178" s="1"/>
      <c r="G1178" s="1"/>
      <c r="H1178" s="1"/>
      <c r="I1178" s="1"/>
      <c r="J1178" s="1"/>
      <c r="K1178" s="1"/>
      <c r="L1178" s="1"/>
      <c r="M1178" s="1"/>
      <c r="N1178" s="1"/>
      <c r="O1178" s="1"/>
      <c r="P1178" s="1"/>
      <c r="Q1178" s="1"/>
      <c r="R1178" s="1"/>
      <c r="S1178" s="1"/>
      <c r="T1178" s="1"/>
      <c r="U1178" s="1"/>
      <c r="V1178" s="1"/>
      <c r="W1178" s="1"/>
      <c r="X1178" s="1"/>
      <c r="Y1178" s="1"/>
    </row>
    <row r="1179" spans="1:25" ht="9.75" customHeight="1">
      <c r="A1179" s="1"/>
      <c r="B1179" s="79"/>
      <c r="C1179" s="145"/>
      <c r="D1179" s="145"/>
      <c r="E1179" s="1"/>
      <c r="F1179" s="1"/>
      <c r="G1179" s="1"/>
      <c r="H1179" s="1"/>
      <c r="I1179" s="1"/>
      <c r="J1179" s="1"/>
      <c r="K1179" s="1"/>
      <c r="L1179" s="1"/>
      <c r="M1179" s="1"/>
      <c r="N1179" s="1"/>
      <c r="O1179" s="1"/>
      <c r="P1179" s="1"/>
      <c r="Q1179" s="1"/>
      <c r="R1179" s="1"/>
      <c r="S1179" s="1"/>
      <c r="T1179" s="1"/>
      <c r="U1179" s="1"/>
      <c r="V1179" s="1"/>
      <c r="W1179" s="1"/>
      <c r="X1179" s="1"/>
      <c r="Y1179" s="1"/>
    </row>
    <row r="1180" spans="1:25" ht="9.75" customHeight="1">
      <c r="A1180" s="1"/>
      <c r="B1180" s="79"/>
      <c r="C1180" s="145"/>
      <c r="D1180" s="145"/>
      <c r="E1180" s="1"/>
      <c r="F1180" s="1"/>
      <c r="G1180" s="1"/>
      <c r="H1180" s="1"/>
      <c r="I1180" s="1"/>
      <c r="J1180" s="1"/>
      <c r="K1180" s="1"/>
      <c r="L1180" s="1"/>
      <c r="M1180" s="1"/>
      <c r="N1180" s="1"/>
      <c r="O1180" s="1"/>
      <c r="P1180" s="1"/>
      <c r="Q1180" s="1"/>
      <c r="R1180" s="1"/>
      <c r="S1180" s="1"/>
      <c r="T1180" s="1"/>
      <c r="U1180" s="1"/>
      <c r="V1180" s="1"/>
      <c r="W1180" s="1"/>
      <c r="X1180" s="1"/>
      <c r="Y1180" s="1"/>
    </row>
    <row r="1181" spans="1:25" ht="9.75" customHeight="1">
      <c r="A1181" s="1"/>
      <c r="B1181" s="79"/>
      <c r="C1181" s="145"/>
      <c r="D1181" s="145"/>
      <c r="E1181" s="1"/>
      <c r="F1181" s="1"/>
      <c r="G1181" s="1"/>
      <c r="H1181" s="1"/>
      <c r="I1181" s="1"/>
      <c r="J1181" s="1"/>
      <c r="K1181" s="1"/>
      <c r="L1181" s="1"/>
      <c r="M1181" s="1"/>
      <c r="N1181" s="1"/>
      <c r="O1181" s="1"/>
      <c r="P1181" s="1"/>
      <c r="Q1181" s="1"/>
      <c r="R1181" s="1"/>
      <c r="S1181" s="1"/>
      <c r="T1181" s="1"/>
      <c r="U1181" s="1"/>
      <c r="V1181" s="1"/>
      <c r="W1181" s="1"/>
      <c r="X1181" s="1"/>
      <c r="Y1181" s="1"/>
    </row>
    <row r="1182" spans="1:25" ht="9.75" customHeight="1">
      <c r="A1182" s="1"/>
      <c r="B1182" s="79"/>
      <c r="C1182" s="145"/>
      <c r="D1182" s="145"/>
      <c r="E1182" s="1"/>
      <c r="F1182" s="1"/>
      <c r="G1182" s="1"/>
      <c r="H1182" s="1"/>
      <c r="I1182" s="1"/>
      <c r="J1182" s="1"/>
      <c r="K1182" s="1"/>
      <c r="L1182" s="1"/>
      <c r="M1182" s="1"/>
      <c r="N1182" s="1"/>
      <c r="O1182" s="1"/>
      <c r="P1182" s="1"/>
      <c r="Q1182" s="1"/>
      <c r="R1182" s="1"/>
      <c r="S1182" s="1"/>
      <c r="T1182" s="1"/>
      <c r="U1182" s="1"/>
      <c r="V1182" s="1"/>
      <c r="W1182" s="1"/>
      <c r="X1182" s="1"/>
      <c r="Y1182" s="1"/>
    </row>
    <row r="1183" spans="1:25" ht="9.75" customHeight="1">
      <c r="A1183" s="1"/>
      <c r="B1183" s="79"/>
      <c r="C1183" s="145"/>
      <c r="D1183" s="145"/>
      <c r="E1183" s="1"/>
      <c r="F1183" s="1"/>
      <c r="G1183" s="1"/>
      <c r="H1183" s="1"/>
      <c r="I1183" s="1"/>
      <c r="J1183" s="1"/>
      <c r="K1183" s="1"/>
      <c r="L1183" s="1"/>
      <c r="M1183" s="1"/>
      <c r="N1183" s="1"/>
      <c r="O1183" s="1"/>
      <c r="P1183" s="1"/>
      <c r="Q1183" s="1"/>
      <c r="R1183" s="1"/>
      <c r="S1183" s="1"/>
      <c r="T1183" s="1"/>
      <c r="U1183" s="1"/>
      <c r="V1183" s="1"/>
      <c r="W1183" s="1"/>
      <c r="X1183" s="1"/>
      <c r="Y1183" s="1"/>
    </row>
    <row r="1184" spans="1:25" ht="9.75" customHeight="1">
      <c r="A1184" s="1"/>
      <c r="B1184" s="79"/>
      <c r="C1184" s="145"/>
      <c r="D1184" s="145"/>
      <c r="E1184" s="1"/>
      <c r="F1184" s="1"/>
      <c r="G1184" s="1"/>
      <c r="H1184" s="1"/>
      <c r="I1184" s="1"/>
      <c r="J1184" s="1"/>
      <c r="K1184" s="1"/>
      <c r="L1184" s="1"/>
      <c r="M1184" s="1"/>
      <c r="N1184" s="1"/>
      <c r="O1184" s="1"/>
      <c r="P1184" s="1"/>
      <c r="Q1184" s="1"/>
      <c r="R1184" s="1"/>
      <c r="S1184" s="1"/>
      <c r="T1184" s="1"/>
      <c r="U1184" s="1"/>
      <c r="V1184" s="1"/>
      <c r="W1184" s="1"/>
      <c r="X1184" s="1"/>
      <c r="Y1184" s="1"/>
    </row>
    <row r="1185" spans="1:25" ht="9.75" customHeight="1">
      <c r="A1185" s="1"/>
      <c r="B1185" s="79"/>
      <c r="C1185" s="145"/>
      <c r="D1185" s="145"/>
      <c r="E1185" s="1"/>
      <c r="F1185" s="1"/>
      <c r="G1185" s="1"/>
      <c r="H1185" s="1"/>
      <c r="I1185" s="1"/>
      <c r="J1185" s="1"/>
      <c r="K1185" s="1"/>
      <c r="L1185" s="1"/>
      <c r="M1185" s="1"/>
      <c r="N1185" s="1"/>
      <c r="O1185" s="1"/>
      <c r="P1185" s="1"/>
      <c r="Q1185" s="1"/>
      <c r="R1185" s="1"/>
      <c r="S1185" s="1"/>
      <c r="T1185" s="1"/>
      <c r="U1185" s="1"/>
      <c r="V1185" s="1"/>
      <c r="W1185" s="1"/>
      <c r="X1185" s="1"/>
      <c r="Y1185" s="1"/>
    </row>
    <row r="1186" spans="1:25" ht="9.75" customHeight="1">
      <c r="A1186" s="1"/>
      <c r="B1186" s="79"/>
      <c r="C1186" s="145"/>
      <c r="D1186" s="145"/>
      <c r="E1186" s="1"/>
      <c r="F1186" s="1"/>
      <c r="G1186" s="1"/>
      <c r="H1186" s="1"/>
      <c r="I1186" s="1"/>
      <c r="J1186" s="1"/>
      <c r="K1186" s="1"/>
      <c r="L1186" s="1"/>
      <c r="M1186" s="1"/>
      <c r="N1186" s="1"/>
      <c r="O1186" s="1"/>
      <c r="P1186" s="1"/>
      <c r="Q1186" s="1"/>
      <c r="R1186" s="1"/>
      <c r="S1186" s="1"/>
      <c r="T1186" s="1"/>
      <c r="U1186" s="1"/>
      <c r="V1186" s="1"/>
      <c r="W1186" s="1"/>
      <c r="X1186" s="1"/>
      <c r="Y1186" s="1"/>
    </row>
    <row r="1187" spans="1:25" ht="9.75" customHeight="1">
      <c r="A1187" s="1"/>
      <c r="B1187" s="79"/>
      <c r="C1187" s="145"/>
      <c r="D1187" s="145"/>
      <c r="E1187" s="1"/>
      <c r="F1187" s="1"/>
      <c r="G1187" s="1"/>
      <c r="H1187" s="1"/>
      <c r="I1187" s="1"/>
      <c r="J1187" s="1"/>
      <c r="K1187" s="1"/>
      <c r="L1187" s="1"/>
      <c r="M1187" s="1"/>
      <c r="N1187" s="1"/>
      <c r="O1187" s="1"/>
      <c r="P1187" s="1"/>
      <c r="Q1187" s="1"/>
      <c r="R1187" s="1"/>
      <c r="S1187" s="1"/>
      <c r="T1187" s="1"/>
      <c r="U1187" s="1"/>
      <c r="V1187" s="1"/>
      <c r="W1187" s="1"/>
      <c r="X1187" s="1"/>
      <c r="Y1187" s="1"/>
    </row>
    <row r="1188" spans="1:25" ht="9.75" customHeight="1">
      <c r="A1188" s="1"/>
      <c r="B1188" s="79"/>
      <c r="C1188" s="145"/>
      <c r="D1188" s="145"/>
      <c r="E1188" s="1"/>
      <c r="F1188" s="1"/>
      <c r="G1188" s="1"/>
      <c r="H1188" s="1"/>
      <c r="I1188" s="1"/>
      <c r="J1188" s="1"/>
      <c r="K1188" s="1"/>
      <c r="L1188" s="1"/>
      <c r="M1188" s="1"/>
      <c r="N1188" s="1"/>
      <c r="O1188" s="1"/>
      <c r="P1188" s="1"/>
      <c r="Q1188" s="1"/>
      <c r="R1188" s="1"/>
      <c r="S1188" s="1"/>
      <c r="T1188" s="1"/>
      <c r="U1188" s="1"/>
      <c r="V1188" s="1"/>
      <c r="W1188" s="1"/>
      <c r="X1188" s="1"/>
      <c r="Y1188" s="1"/>
    </row>
    <row r="1189" spans="1:25" ht="9.75" customHeight="1">
      <c r="A1189" s="1"/>
      <c r="B1189" s="79"/>
      <c r="C1189" s="145"/>
      <c r="D1189" s="145"/>
      <c r="E1189" s="1"/>
      <c r="F1189" s="1"/>
      <c r="G1189" s="1"/>
      <c r="H1189" s="1"/>
      <c r="I1189" s="1"/>
      <c r="J1189" s="1"/>
      <c r="K1189" s="1"/>
      <c r="L1189" s="1"/>
      <c r="M1189" s="1"/>
      <c r="N1189" s="1"/>
      <c r="O1189" s="1"/>
      <c r="P1189" s="1"/>
      <c r="Q1189" s="1"/>
      <c r="R1189" s="1"/>
      <c r="S1189" s="1"/>
      <c r="T1189" s="1"/>
      <c r="U1189" s="1"/>
      <c r="V1189" s="1"/>
      <c r="W1189" s="1"/>
      <c r="X1189" s="1"/>
      <c r="Y1189" s="1"/>
    </row>
    <row r="1190" spans="1:25" ht="9.75" customHeight="1">
      <c r="A1190" s="1"/>
      <c r="B1190" s="79"/>
      <c r="C1190" s="145"/>
      <c r="D1190" s="145"/>
      <c r="E1190" s="1"/>
      <c r="F1190" s="1"/>
      <c r="G1190" s="1"/>
      <c r="H1190" s="1"/>
      <c r="I1190" s="1"/>
      <c r="J1190" s="1"/>
      <c r="K1190" s="1"/>
      <c r="L1190" s="1"/>
      <c r="M1190" s="1"/>
      <c r="N1190" s="1"/>
      <c r="O1190" s="1"/>
      <c r="P1190" s="1"/>
      <c r="Q1190" s="1"/>
      <c r="R1190" s="1"/>
      <c r="S1190" s="1"/>
      <c r="T1190" s="1"/>
      <c r="U1190" s="1"/>
      <c r="V1190" s="1"/>
      <c r="W1190" s="1"/>
      <c r="X1190" s="1"/>
      <c r="Y1190" s="1"/>
    </row>
    <row r="1191" spans="1:25" ht="9.75" customHeight="1">
      <c r="A1191" s="1"/>
      <c r="B1191" s="79"/>
      <c r="C1191" s="145"/>
      <c r="D1191" s="145"/>
      <c r="E1191" s="1"/>
      <c r="F1191" s="1"/>
      <c r="G1191" s="1"/>
      <c r="H1191" s="1"/>
      <c r="I1191" s="1"/>
      <c r="J1191" s="1"/>
      <c r="K1191" s="1"/>
      <c r="L1191" s="1"/>
      <c r="M1191" s="1"/>
      <c r="N1191" s="1"/>
      <c r="O1191" s="1"/>
      <c r="P1191" s="1"/>
      <c r="Q1191" s="1"/>
      <c r="R1191" s="1"/>
      <c r="S1191" s="1"/>
      <c r="T1191" s="1"/>
      <c r="U1191" s="1"/>
      <c r="V1191" s="1"/>
      <c r="W1191" s="1"/>
      <c r="X1191" s="1"/>
      <c r="Y1191" s="1"/>
    </row>
    <row r="1192" spans="1:25" ht="9.75" customHeight="1">
      <c r="A1192" s="1"/>
      <c r="B1192" s="79"/>
      <c r="C1192" s="145"/>
      <c r="D1192" s="145"/>
      <c r="E1192" s="1"/>
      <c r="F1192" s="1"/>
      <c r="G1192" s="1"/>
      <c r="H1192" s="1"/>
      <c r="I1192" s="1"/>
      <c r="J1192" s="1"/>
      <c r="K1192" s="1"/>
      <c r="L1192" s="1"/>
      <c r="M1192" s="1"/>
      <c r="N1192" s="1"/>
      <c r="O1192" s="1"/>
      <c r="P1192" s="1"/>
      <c r="Q1192" s="1"/>
      <c r="R1192" s="1"/>
      <c r="S1192" s="1"/>
      <c r="T1192" s="1"/>
      <c r="U1192" s="1"/>
      <c r="V1192" s="1"/>
      <c r="W1192" s="1"/>
      <c r="X1192" s="1"/>
      <c r="Y1192" s="1"/>
    </row>
    <row r="1193" spans="1:25" ht="9.75" customHeight="1">
      <c r="A1193" s="1"/>
      <c r="B1193" s="79"/>
      <c r="C1193" s="145"/>
      <c r="D1193" s="145"/>
      <c r="E1193" s="1"/>
      <c r="F1193" s="1"/>
      <c r="G1193" s="1"/>
      <c r="H1193" s="1"/>
      <c r="I1193" s="1"/>
      <c r="J1193" s="1"/>
      <c r="K1193" s="1"/>
      <c r="L1193" s="1"/>
      <c r="M1193" s="1"/>
      <c r="N1193" s="1"/>
      <c r="O1193" s="1"/>
      <c r="P1193" s="1"/>
      <c r="Q1193" s="1"/>
      <c r="R1193" s="1"/>
      <c r="S1193" s="1"/>
      <c r="T1193" s="1"/>
      <c r="U1193" s="1"/>
      <c r="V1193" s="1"/>
      <c r="W1193" s="1"/>
      <c r="X1193" s="1"/>
      <c r="Y1193" s="1"/>
    </row>
    <row r="1194" spans="1:25" ht="9.75" customHeight="1">
      <c r="A1194" s="1"/>
      <c r="B1194" s="79"/>
      <c r="C1194" s="145"/>
      <c r="D1194" s="145"/>
      <c r="E1194" s="1"/>
      <c r="F1194" s="1"/>
      <c r="G1194" s="1"/>
      <c r="H1194" s="1"/>
      <c r="I1194" s="1"/>
      <c r="J1194" s="1"/>
      <c r="K1194" s="1"/>
      <c r="L1194" s="1"/>
      <c r="M1194" s="1"/>
      <c r="N1194" s="1"/>
      <c r="O1194" s="1"/>
      <c r="P1194" s="1"/>
      <c r="Q1194" s="1"/>
      <c r="R1194" s="1"/>
      <c r="S1194" s="1"/>
      <c r="T1194" s="1"/>
      <c r="U1194" s="1"/>
      <c r="V1194" s="1"/>
      <c r="W1194" s="1"/>
      <c r="X1194" s="1"/>
      <c r="Y1194" s="1"/>
    </row>
    <row r="1195" spans="1:25" ht="9.75" customHeight="1">
      <c r="A1195" s="1"/>
      <c r="B1195" s="79"/>
      <c r="C1195" s="145"/>
      <c r="D1195" s="145"/>
      <c r="E1195" s="1"/>
      <c r="F1195" s="1"/>
      <c r="G1195" s="1"/>
      <c r="H1195" s="1"/>
      <c r="I1195" s="1"/>
      <c r="J1195" s="1"/>
      <c r="K1195" s="1"/>
      <c r="L1195" s="1"/>
      <c r="M1195" s="1"/>
      <c r="N1195" s="1"/>
      <c r="O1195" s="1"/>
      <c r="P1195" s="1"/>
      <c r="Q1195" s="1"/>
      <c r="R1195" s="1"/>
      <c r="S1195" s="1"/>
      <c r="T1195" s="1"/>
      <c r="U1195" s="1"/>
      <c r="V1195" s="1"/>
      <c r="W1195" s="1"/>
      <c r="X1195" s="1"/>
      <c r="Y1195" s="1"/>
    </row>
    <row r="1196" spans="1:25" ht="9.75" customHeight="1">
      <c r="A1196" s="1"/>
      <c r="B1196" s="79"/>
      <c r="C1196" s="145"/>
      <c r="D1196" s="145"/>
      <c r="E1196" s="1"/>
      <c r="F1196" s="1"/>
      <c r="G1196" s="1"/>
      <c r="H1196" s="1"/>
      <c r="I1196" s="1"/>
      <c r="J1196" s="1"/>
      <c r="K1196" s="1"/>
      <c r="L1196" s="1"/>
      <c r="M1196" s="1"/>
      <c r="N1196" s="1"/>
      <c r="O1196" s="1"/>
      <c r="P1196" s="1"/>
      <c r="Q1196" s="1"/>
      <c r="R1196" s="1"/>
      <c r="S1196" s="1"/>
      <c r="T1196" s="1"/>
      <c r="U1196" s="1"/>
      <c r="V1196" s="1"/>
      <c r="W1196" s="1"/>
      <c r="X1196" s="1"/>
      <c r="Y1196" s="1"/>
    </row>
    <row r="1197" spans="1:25" ht="9.75" customHeight="1">
      <c r="A1197" s="1"/>
      <c r="B1197" s="79"/>
      <c r="C1197" s="145"/>
      <c r="D1197" s="145"/>
      <c r="E1197" s="1"/>
      <c r="F1197" s="1"/>
      <c r="G1197" s="1"/>
      <c r="H1197" s="1"/>
      <c r="I1197" s="1"/>
      <c r="J1197" s="1"/>
      <c r="K1197" s="1"/>
      <c r="L1197" s="1"/>
      <c r="M1197" s="1"/>
      <c r="N1197" s="1"/>
      <c r="O1197" s="1"/>
      <c r="P1197" s="1"/>
      <c r="Q1197" s="1"/>
      <c r="R1197" s="1"/>
      <c r="S1197" s="1"/>
      <c r="T1197" s="1"/>
      <c r="U1197" s="1"/>
      <c r="V1197" s="1"/>
      <c r="W1197" s="1"/>
      <c r="X1197" s="1"/>
      <c r="Y1197" s="1"/>
    </row>
    <row r="1198" spans="1:25" ht="9.75" customHeight="1">
      <c r="A1198" s="1"/>
      <c r="B1198" s="79"/>
      <c r="C1198" s="145"/>
      <c r="D1198" s="145"/>
      <c r="E1198" s="1"/>
      <c r="F1198" s="1"/>
      <c r="G1198" s="1"/>
      <c r="H1198" s="1"/>
      <c r="I1198" s="1"/>
      <c r="J1198" s="1"/>
      <c r="K1198" s="1"/>
      <c r="L1198" s="1"/>
      <c r="M1198" s="1"/>
      <c r="N1198" s="1"/>
      <c r="O1198" s="1"/>
      <c r="P1198" s="1"/>
      <c r="Q1198" s="1"/>
      <c r="R1198" s="1"/>
      <c r="S1198" s="1"/>
      <c r="T1198" s="1"/>
      <c r="U1198" s="1"/>
      <c r="V1198" s="1"/>
      <c r="W1198" s="1"/>
      <c r="X1198" s="1"/>
      <c r="Y1198" s="1"/>
    </row>
    <row r="1199" spans="1:25" ht="9.75" customHeight="1">
      <c r="A1199" s="1"/>
      <c r="B1199" s="79"/>
      <c r="C1199" s="145"/>
      <c r="D1199" s="145"/>
      <c r="E1199" s="1"/>
      <c r="F1199" s="1"/>
      <c r="G1199" s="1"/>
      <c r="H1199" s="1"/>
      <c r="I1199" s="1"/>
      <c r="J1199" s="1"/>
      <c r="K1199" s="1"/>
      <c r="L1199" s="1"/>
      <c r="M1199" s="1"/>
      <c r="N1199" s="1"/>
      <c r="O1199" s="1"/>
      <c r="P1199" s="1"/>
      <c r="Q1199" s="1"/>
      <c r="R1199" s="1"/>
      <c r="S1199" s="1"/>
      <c r="T1199" s="1"/>
      <c r="U1199" s="1"/>
      <c r="V1199" s="1"/>
      <c r="W1199" s="1"/>
      <c r="X1199" s="1"/>
      <c r="Y1199" s="1"/>
    </row>
    <row r="1200" spans="1:25" ht="9.75" customHeight="1">
      <c r="A1200" s="1"/>
      <c r="B1200" s="79"/>
      <c r="C1200" s="145"/>
      <c r="D1200" s="145"/>
      <c r="E1200" s="1"/>
      <c r="F1200" s="1"/>
      <c r="G1200" s="1"/>
      <c r="H1200" s="1"/>
      <c r="I1200" s="1"/>
      <c r="J1200" s="1"/>
      <c r="K1200" s="1"/>
      <c r="L1200" s="1"/>
      <c r="M1200" s="1"/>
      <c r="N1200" s="1"/>
      <c r="O1200" s="1"/>
      <c r="P1200" s="1"/>
      <c r="Q1200" s="1"/>
      <c r="R1200" s="1"/>
      <c r="S1200" s="1"/>
      <c r="T1200" s="1"/>
      <c r="U1200" s="1"/>
      <c r="V1200" s="1"/>
      <c r="W1200" s="1"/>
      <c r="X1200" s="1"/>
      <c r="Y1200" s="1"/>
    </row>
    <row r="1201" spans="1:25" ht="9.75" customHeight="1">
      <c r="A1201" s="1"/>
      <c r="B1201" s="79"/>
      <c r="C1201" s="145"/>
      <c r="D1201" s="145"/>
      <c r="E1201" s="1"/>
      <c r="F1201" s="1"/>
      <c r="G1201" s="1"/>
      <c r="H1201" s="1"/>
      <c r="I1201" s="1"/>
      <c r="J1201" s="1"/>
      <c r="K1201" s="1"/>
      <c r="L1201" s="1"/>
      <c r="M1201" s="1"/>
      <c r="N1201" s="1"/>
      <c r="O1201" s="1"/>
      <c r="P1201" s="1"/>
      <c r="Q1201" s="1"/>
      <c r="R1201" s="1"/>
      <c r="S1201" s="1"/>
      <c r="T1201" s="1"/>
      <c r="U1201" s="1"/>
      <c r="V1201" s="1"/>
      <c r="W1201" s="1"/>
      <c r="X1201" s="1"/>
      <c r="Y1201" s="1"/>
    </row>
    <row r="1202" spans="1:25" ht="9.75" customHeight="1">
      <c r="A1202" s="1"/>
      <c r="B1202" s="79"/>
      <c r="C1202" s="145"/>
      <c r="D1202" s="145"/>
      <c r="E1202" s="1"/>
      <c r="F1202" s="1"/>
      <c r="G1202" s="1"/>
      <c r="H1202" s="1"/>
      <c r="I1202" s="1"/>
      <c r="J1202" s="1"/>
      <c r="K1202" s="1"/>
      <c r="L1202" s="1"/>
      <c r="M1202" s="1"/>
      <c r="N1202" s="1"/>
      <c r="O1202" s="1"/>
      <c r="P1202" s="1"/>
      <c r="Q1202" s="1"/>
      <c r="R1202" s="1"/>
      <c r="S1202" s="1"/>
      <c r="T1202" s="1"/>
      <c r="U1202" s="1"/>
      <c r="V1202" s="1"/>
      <c r="W1202" s="1"/>
      <c r="X1202" s="1"/>
      <c r="Y1202" s="1"/>
    </row>
    <row r="1203" spans="1:25" ht="9.75" customHeight="1">
      <c r="A1203" s="1"/>
      <c r="B1203" s="79"/>
      <c r="C1203" s="145"/>
      <c r="D1203" s="145"/>
      <c r="E1203" s="1"/>
      <c r="F1203" s="1"/>
      <c r="G1203" s="1"/>
      <c r="H1203" s="1"/>
      <c r="I1203" s="1"/>
      <c r="J1203" s="1"/>
      <c r="K1203" s="1"/>
      <c r="L1203" s="1"/>
      <c r="M1203" s="1"/>
      <c r="N1203" s="1"/>
      <c r="O1203" s="1"/>
      <c r="P1203" s="1"/>
      <c r="Q1203" s="1"/>
      <c r="R1203" s="1"/>
      <c r="S1203" s="1"/>
      <c r="T1203" s="1"/>
      <c r="U1203" s="1"/>
      <c r="V1203" s="1"/>
      <c r="W1203" s="1"/>
      <c r="X1203" s="1"/>
      <c r="Y1203" s="1"/>
    </row>
    <row r="1204" spans="1:25" ht="9.75" customHeight="1">
      <c r="A1204" s="1"/>
      <c r="B1204" s="79"/>
      <c r="C1204" s="145"/>
      <c r="D1204" s="145"/>
      <c r="E1204" s="1"/>
      <c r="F1204" s="1"/>
      <c r="G1204" s="1"/>
      <c r="H1204" s="1"/>
      <c r="I1204" s="1"/>
      <c r="J1204" s="1"/>
      <c r="K1204" s="1"/>
      <c r="L1204" s="1"/>
      <c r="M1204" s="1"/>
      <c r="N1204" s="1"/>
      <c r="O1204" s="1"/>
      <c r="P1204" s="1"/>
      <c r="Q1204" s="1"/>
      <c r="R1204" s="1"/>
      <c r="S1204" s="1"/>
      <c r="T1204" s="1"/>
      <c r="U1204" s="1"/>
      <c r="V1204" s="1"/>
      <c r="W1204" s="1"/>
      <c r="X1204" s="1"/>
      <c r="Y1204" s="1"/>
    </row>
    <row r="1205" spans="1:25" ht="9.75" customHeight="1">
      <c r="A1205" s="1"/>
      <c r="B1205" s="79"/>
      <c r="C1205" s="145"/>
      <c r="D1205" s="145"/>
      <c r="E1205" s="1"/>
      <c r="F1205" s="1"/>
      <c r="G1205" s="1"/>
      <c r="H1205" s="1"/>
      <c r="I1205" s="1"/>
      <c r="J1205" s="1"/>
      <c r="K1205" s="1"/>
      <c r="L1205" s="1"/>
      <c r="M1205" s="1"/>
      <c r="N1205" s="1"/>
      <c r="O1205" s="1"/>
      <c r="P1205" s="1"/>
      <c r="Q1205" s="1"/>
      <c r="R1205" s="1"/>
      <c r="S1205" s="1"/>
      <c r="T1205" s="1"/>
      <c r="U1205" s="1"/>
      <c r="V1205" s="1"/>
      <c r="W1205" s="1"/>
      <c r="X1205" s="1"/>
      <c r="Y1205" s="1"/>
    </row>
    <row r="1206" spans="1:25" ht="9.75" customHeight="1">
      <c r="A1206" s="1"/>
      <c r="B1206" s="79"/>
      <c r="C1206" s="145"/>
      <c r="D1206" s="145"/>
      <c r="E1206" s="1"/>
      <c r="F1206" s="1"/>
      <c r="G1206" s="1"/>
      <c r="H1206" s="1"/>
      <c r="I1206" s="1"/>
      <c r="J1206" s="1"/>
      <c r="K1206" s="1"/>
      <c r="L1206" s="1"/>
      <c r="M1206" s="1"/>
      <c r="N1206" s="1"/>
      <c r="O1206" s="1"/>
      <c r="P1206" s="1"/>
      <c r="Q1206" s="1"/>
      <c r="R1206" s="1"/>
      <c r="S1206" s="1"/>
      <c r="T1206" s="1"/>
      <c r="U1206" s="1"/>
      <c r="V1206" s="1"/>
      <c r="W1206" s="1"/>
      <c r="X1206" s="1"/>
      <c r="Y1206" s="1"/>
    </row>
    <row r="1207" spans="1:25" ht="9.75" customHeight="1">
      <c r="A1207" s="1"/>
      <c r="B1207" s="79"/>
      <c r="C1207" s="145"/>
      <c r="D1207" s="145"/>
      <c r="E1207" s="1"/>
      <c r="F1207" s="1"/>
      <c r="G1207" s="1"/>
      <c r="H1207" s="1"/>
      <c r="I1207" s="1"/>
      <c r="J1207" s="1"/>
      <c r="K1207" s="1"/>
      <c r="L1207" s="1"/>
      <c r="M1207" s="1"/>
      <c r="N1207" s="1"/>
      <c r="O1207" s="1"/>
      <c r="P1207" s="1"/>
      <c r="Q1207" s="1"/>
      <c r="R1207" s="1"/>
      <c r="S1207" s="1"/>
      <c r="T1207" s="1"/>
      <c r="U1207" s="1"/>
      <c r="V1207" s="1"/>
      <c r="W1207" s="1"/>
      <c r="X1207" s="1"/>
      <c r="Y1207" s="1"/>
    </row>
    <row r="1208" spans="1:25" ht="9.75" customHeight="1">
      <c r="A1208" s="1"/>
      <c r="B1208" s="79"/>
      <c r="C1208" s="145"/>
      <c r="D1208" s="145"/>
      <c r="E1208" s="1"/>
      <c r="F1208" s="1"/>
      <c r="G1208" s="1"/>
      <c r="H1208" s="1"/>
      <c r="I1208" s="1"/>
      <c r="J1208" s="1"/>
      <c r="K1208" s="1"/>
      <c r="L1208" s="1"/>
      <c r="M1208" s="1"/>
      <c r="N1208" s="1"/>
      <c r="O1208" s="1"/>
      <c r="P1208" s="1"/>
      <c r="Q1208" s="1"/>
      <c r="R1208" s="1"/>
      <c r="S1208" s="1"/>
      <c r="T1208" s="1"/>
      <c r="U1208" s="1"/>
      <c r="V1208" s="1"/>
      <c r="W1208" s="1"/>
      <c r="X1208" s="1"/>
      <c r="Y1208" s="1"/>
    </row>
    <row r="1209" spans="1:25" ht="9.75" customHeight="1">
      <c r="A1209" s="1"/>
      <c r="B1209" s="79"/>
      <c r="C1209" s="145"/>
      <c r="D1209" s="145"/>
      <c r="E1209" s="1"/>
      <c r="F1209" s="1"/>
      <c r="G1209" s="1"/>
      <c r="H1209" s="1"/>
      <c r="I1209" s="1"/>
      <c r="J1209" s="1"/>
      <c r="K1209" s="1"/>
      <c r="L1209" s="1"/>
      <c r="M1209" s="1"/>
      <c r="N1209" s="1"/>
      <c r="O1209" s="1"/>
      <c r="P1209" s="1"/>
      <c r="Q1209" s="1"/>
      <c r="R1209" s="1"/>
      <c r="S1209" s="1"/>
      <c r="T1209" s="1"/>
      <c r="U1209" s="1"/>
      <c r="V1209" s="1"/>
      <c r="W1209" s="1"/>
      <c r="X1209" s="1"/>
      <c r="Y1209" s="1"/>
    </row>
    <row r="1210" spans="1:25" ht="9.75" customHeight="1">
      <c r="A1210" s="1"/>
      <c r="B1210" s="79"/>
      <c r="C1210" s="145"/>
      <c r="D1210" s="145"/>
      <c r="E1210" s="1"/>
      <c r="F1210" s="1"/>
      <c r="G1210" s="1"/>
      <c r="H1210" s="1"/>
      <c r="I1210" s="1"/>
      <c r="J1210" s="1"/>
      <c r="K1210" s="1"/>
      <c r="L1210" s="1"/>
      <c r="M1210" s="1"/>
      <c r="N1210" s="1"/>
      <c r="O1210" s="1"/>
      <c r="P1210" s="1"/>
      <c r="Q1210" s="1"/>
      <c r="R1210" s="1"/>
      <c r="S1210" s="1"/>
      <c r="T1210" s="1"/>
      <c r="U1210" s="1"/>
      <c r="V1210" s="1"/>
      <c r="W1210" s="1"/>
      <c r="X1210" s="1"/>
      <c r="Y1210" s="1"/>
    </row>
    <row r="1211" spans="1:25" ht="9.75" customHeight="1">
      <c r="A1211" s="1"/>
      <c r="B1211" s="79"/>
      <c r="C1211" s="145"/>
      <c r="D1211" s="145"/>
      <c r="E1211" s="1"/>
      <c r="F1211" s="1"/>
      <c r="G1211" s="1"/>
      <c r="H1211" s="1"/>
      <c r="I1211" s="1"/>
      <c r="J1211" s="1"/>
      <c r="K1211" s="1"/>
      <c r="L1211" s="1"/>
      <c r="M1211" s="1"/>
      <c r="N1211" s="1"/>
      <c r="O1211" s="1"/>
      <c r="P1211" s="1"/>
      <c r="Q1211" s="1"/>
      <c r="R1211" s="1"/>
      <c r="S1211" s="1"/>
      <c r="T1211" s="1"/>
      <c r="U1211" s="1"/>
      <c r="V1211" s="1"/>
      <c r="W1211" s="1"/>
      <c r="X1211" s="1"/>
      <c r="Y1211" s="1"/>
    </row>
    <row r="1212" spans="1:25" ht="9.75" customHeight="1">
      <c r="A1212" s="1"/>
      <c r="B1212" s="79"/>
      <c r="C1212" s="145"/>
      <c r="D1212" s="145"/>
      <c r="E1212" s="1"/>
      <c r="F1212" s="1"/>
      <c r="G1212" s="1"/>
      <c r="H1212" s="1"/>
      <c r="I1212" s="1"/>
      <c r="J1212" s="1"/>
      <c r="K1212" s="1"/>
      <c r="L1212" s="1"/>
      <c r="M1212" s="1"/>
      <c r="N1212" s="1"/>
      <c r="O1212" s="1"/>
      <c r="P1212" s="1"/>
      <c r="Q1212" s="1"/>
      <c r="R1212" s="1"/>
      <c r="S1212" s="1"/>
      <c r="T1212" s="1"/>
      <c r="U1212" s="1"/>
      <c r="V1212" s="1"/>
      <c r="W1212" s="1"/>
      <c r="X1212" s="1"/>
      <c r="Y1212" s="1"/>
    </row>
    <row r="1213" spans="1:25" ht="9.75" customHeight="1">
      <c r="A1213" s="1"/>
      <c r="B1213" s="79"/>
      <c r="C1213" s="145"/>
      <c r="D1213" s="145"/>
      <c r="E1213" s="1"/>
      <c r="F1213" s="1"/>
      <c r="G1213" s="1"/>
      <c r="H1213" s="1"/>
      <c r="I1213" s="1"/>
      <c r="J1213" s="1"/>
      <c r="K1213" s="1"/>
      <c r="L1213" s="1"/>
      <c r="M1213" s="1"/>
      <c r="N1213" s="1"/>
      <c r="O1213" s="1"/>
      <c r="P1213" s="1"/>
      <c r="Q1213" s="1"/>
      <c r="R1213" s="1"/>
      <c r="S1213" s="1"/>
      <c r="T1213" s="1"/>
      <c r="U1213" s="1"/>
      <c r="V1213" s="1"/>
      <c r="W1213" s="1"/>
      <c r="X1213" s="1"/>
      <c r="Y1213" s="1"/>
    </row>
    <row r="1214" spans="1:25" ht="9.75" customHeight="1">
      <c r="A1214" s="1"/>
      <c r="B1214" s="79"/>
      <c r="C1214" s="145"/>
      <c r="D1214" s="145"/>
      <c r="E1214" s="1"/>
      <c r="F1214" s="1"/>
      <c r="G1214" s="1"/>
      <c r="H1214" s="1"/>
      <c r="I1214" s="1"/>
      <c r="J1214" s="1"/>
      <c r="K1214" s="1"/>
      <c r="L1214" s="1"/>
      <c r="M1214" s="1"/>
      <c r="N1214" s="1"/>
      <c r="O1214" s="1"/>
      <c r="P1214" s="1"/>
      <c r="Q1214" s="1"/>
      <c r="R1214" s="1"/>
      <c r="S1214" s="1"/>
      <c r="T1214" s="1"/>
      <c r="U1214" s="1"/>
      <c r="V1214" s="1"/>
      <c r="W1214" s="1"/>
      <c r="X1214" s="1"/>
      <c r="Y1214" s="1"/>
    </row>
    <row r="1215" spans="1:25" ht="9.75" customHeight="1">
      <c r="A1215" s="1"/>
      <c r="B1215" s="79"/>
      <c r="C1215" s="145"/>
      <c r="D1215" s="145"/>
      <c r="E1215" s="1"/>
      <c r="F1215" s="1"/>
      <c r="G1215" s="1"/>
      <c r="H1215" s="1"/>
      <c r="I1215" s="1"/>
      <c r="J1215" s="1"/>
      <c r="K1215" s="1"/>
      <c r="L1215" s="1"/>
      <c r="M1215" s="1"/>
      <c r="N1215" s="1"/>
      <c r="O1215" s="1"/>
      <c r="P1215" s="1"/>
      <c r="Q1215" s="1"/>
      <c r="R1215" s="1"/>
      <c r="S1215" s="1"/>
      <c r="T1215" s="1"/>
      <c r="U1215" s="1"/>
      <c r="V1215" s="1"/>
      <c r="W1215" s="1"/>
      <c r="X1215" s="1"/>
      <c r="Y1215" s="1"/>
    </row>
    <row r="1216" spans="1:25" ht="9.75" customHeight="1">
      <c r="A1216" s="1"/>
      <c r="B1216" s="79"/>
      <c r="C1216" s="145"/>
      <c r="D1216" s="145"/>
      <c r="E1216" s="1"/>
      <c r="F1216" s="1"/>
      <c r="G1216" s="1"/>
      <c r="H1216" s="1"/>
      <c r="I1216" s="1"/>
      <c r="J1216" s="1"/>
      <c r="K1216" s="1"/>
      <c r="L1216" s="1"/>
      <c r="M1216" s="1"/>
      <c r="N1216" s="1"/>
      <c r="O1216" s="1"/>
      <c r="P1216" s="1"/>
      <c r="Q1216" s="1"/>
      <c r="R1216" s="1"/>
      <c r="S1216" s="1"/>
      <c r="T1216" s="1"/>
      <c r="U1216" s="1"/>
      <c r="V1216" s="1"/>
      <c r="W1216" s="1"/>
      <c r="X1216" s="1"/>
      <c r="Y1216" s="1"/>
    </row>
    <row r="1217" spans="1:25" ht="9.75" customHeight="1">
      <c r="A1217" s="1"/>
      <c r="B1217" s="79"/>
      <c r="C1217" s="145"/>
      <c r="D1217" s="145"/>
      <c r="E1217" s="1"/>
      <c r="F1217" s="1"/>
      <c r="G1217" s="1"/>
      <c r="H1217" s="1"/>
      <c r="I1217" s="1"/>
      <c r="J1217" s="1"/>
      <c r="K1217" s="1"/>
      <c r="L1217" s="1"/>
      <c r="M1217" s="1"/>
      <c r="N1217" s="1"/>
      <c r="O1217" s="1"/>
      <c r="P1217" s="1"/>
      <c r="Q1217" s="1"/>
      <c r="R1217" s="1"/>
      <c r="S1217" s="1"/>
      <c r="T1217" s="1"/>
      <c r="U1217" s="1"/>
      <c r="V1217" s="1"/>
      <c r="W1217" s="1"/>
      <c r="X1217" s="1"/>
      <c r="Y1217" s="1"/>
    </row>
    <row r="1218" spans="1:25" ht="9.75" customHeight="1">
      <c r="A1218" s="1"/>
      <c r="B1218" s="79"/>
      <c r="C1218" s="145"/>
      <c r="D1218" s="145"/>
      <c r="E1218" s="1"/>
      <c r="F1218" s="1"/>
      <c r="G1218" s="1"/>
      <c r="H1218" s="1"/>
      <c r="I1218" s="1"/>
      <c r="J1218" s="1"/>
      <c r="K1218" s="1"/>
      <c r="L1218" s="1"/>
      <c r="M1218" s="1"/>
      <c r="N1218" s="1"/>
      <c r="O1218" s="1"/>
      <c r="P1218" s="1"/>
      <c r="Q1218" s="1"/>
      <c r="R1218" s="1"/>
      <c r="S1218" s="1"/>
      <c r="T1218" s="1"/>
      <c r="U1218" s="1"/>
      <c r="V1218" s="1"/>
      <c r="W1218" s="1"/>
      <c r="X1218" s="1"/>
      <c r="Y1218" s="1"/>
    </row>
    <row r="1219" spans="1:25" ht="9.75" customHeight="1">
      <c r="A1219" s="1"/>
      <c r="B1219" s="79"/>
      <c r="C1219" s="145"/>
      <c r="D1219" s="145"/>
      <c r="E1219" s="1"/>
      <c r="F1219" s="1"/>
      <c r="G1219" s="1"/>
      <c r="H1219" s="1"/>
      <c r="I1219" s="1"/>
      <c r="J1219" s="1"/>
      <c r="K1219" s="1"/>
      <c r="L1219" s="1"/>
      <c r="M1219" s="1"/>
      <c r="N1219" s="1"/>
      <c r="O1219" s="1"/>
      <c r="P1219" s="1"/>
      <c r="Q1219" s="1"/>
      <c r="R1219" s="1"/>
      <c r="S1219" s="1"/>
      <c r="T1219" s="1"/>
      <c r="U1219" s="1"/>
      <c r="V1219" s="1"/>
      <c r="W1219" s="1"/>
      <c r="X1219" s="1"/>
      <c r="Y1219" s="1"/>
    </row>
    <row r="1220" spans="1:25" ht="9.75" customHeight="1">
      <c r="A1220" s="1"/>
      <c r="B1220" s="79"/>
      <c r="C1220" s="145"/>
      <c r="D1220" s="145"/>
      <c r="E1220" s="1"/>
      <c r="F1220" s="1"/>
      <c r="G1220" s="1"/>
      <c r="H1220" s="1"/>
      <c r="I1220" s="1"/>
      <c r="J1220" s="1"/>
      <c r="K1220" s="1"/>
      <c r="L1220" s="1"/>
      <c r="M1220" s="1"/>
      <c r="N1220" s="1"/>
      <c r="O1220" s="1"/>
      <c r="P1220" s="1"/>
      <c r="Q1220" s="1"/>
      <c r="R1220" s="1"/>
      <c r="S1220" s="1"/>
      <c r="T1220" s="1"/>
      <c r="U1220" s="1"/>
      <c r="V1220" s="1"/>
      <c r="W1220" s="1"/>
      <c r="X1220" s="1"/>
      <c r="Y1220" s="1"/>
    </row>
    <row r="1221" spans="1:25" ht="9.75" customHeight="1">
      <c r="A1221" s="1"/>
      <c r="B1221" s="79"/>
      <c r="C1221" s="145"/>
      <c r="D1221" s="145"/>
      <c r="E1221" s="1"/>
      <c r="F1221" s="1"/>
      <c r="G1221" s="1"/>
      <c r="H1221" s="1"/>
      <c r="I1221" s="1"/>
      <c r="J1221" s="1"/>
      <c r="K1221" s="1"/>
      <c r="L1221" s="1"/>
      <c r="M1221" s="1"/>
      <c r="N1221" s="1"/>
      <c r="O1221" s="1"/>
      <c r="P1221" s="1"/>
      <c r="Q1221" s="1"/>
      <c r="R1221" s="1"/>
      <c r="S1221" s="1"/>
      <c r="T1221" s="1"/>
      <c r="U1221" s="1"/>
      <c r="V1221" s="1"/>
      <c r="W1221" s="1"/>
      <c r="X1221" s="1"/>
      <c r="Y1221" s="1"/>
    </row>
    <row r="1222" spans="1:25" ht="9.75" customHeight="1">
      <c r="A1222" s="1"/>
      <c r="B1222" s="79"/>
      <c r="C1222" s="145"/>
      <c r="D1222" s="145"/>
      <c r="E1222" s="1"/>
      <c r="F1222" s="1"/>
      <c r="G1222" s="1"/>
      <c r="H1222" s="1"/>
      <c r="I1222" s="1"/>
      <c r="J1222" s="1"/>
      <c r="K1222" s="1"/>
      <c r="L1222" s="1"/>
      <c r="M1222" s="1"/>
      <c r="N1222" s="1"/>
      <c r="O1222" s="1"/>
      <c r="P1222" s="1"/>
      <c r="Q1222" s="1"/>
      <c r="R1222" s="1"/>
      <c r="S1222" s="1"/>
      <c r="T1222" s="1"/>
      <c r="U1222" s="1"/>
      <c r="V1222" s="1"/>
      <c r="W1222" s="1"/>
      <c r="X1222" s="1"/>
      <c r="Y1222" s="1"/>
    </row>
    <row r="1223" spans="1:25" ht="9.75" customHeight="1">
      <c r="A1223" s="1"/>
      <c r="B1223" s="79"/>
      <c r="C1223" s="145"/>
      <c r="D1223" s="145"/>
      <c r="E1223" s="1"/>
      <c r="F1223" s="1"/>
      <c r="G1223" s="1"/>
      <c r="H1223" s="1"/>
      <c r="I1223" s="1"/>
      <c r="J1223" s="1"/>
      <c r="K1223" s="1"/>
      <c r="L1223" s="1"/>
      <c r="M1223" s="1"/>
      <c r="N1223" s="1"/>
      <c r="O1223" s="1"/>
      <c r="P1223" s="1"/>
      <c r="Q1223" s="1"/>
      <c r="R1223" s="1"/>
      <c r="S1223" s="1"/>
      <c r="T1223" s="1"/>
      <c r="U1223" s="1"/>
      <c r="V1223" s="1"/>
      <c r="W1223" s="1"/>
      <c r="X1223" s="1"/>
      <c r="Y1223" s="1"/>
    </row>
    <row r="1224" spans="1:25" ht="9.75" customHeight="1">
      <c r="A1224" s="1"/>
      <c r="B1224" s="79"/>
      <c r="C1224" s="145"/>
      <c r="D1224" s="145"/>
      <c r="E1224" s="1"/>
      <c r="F1224" s="1"/>
      <c r="G1224" s="1"/>
      <c r="H1224" s="1"/>
      <c r="I1224" s="1"/>
      <c r="J1224" s="1"/>
      <c r="K1224" s="1"/>
      <c r="L1224" s="1"/>
      <c r="M1224" s="1"/>
      <c r="N1224" s="1"/>
      <c r="O1224" s="1"/>
      <c r="P1224" s="1"/>
      <c r="Q1224" s="1"/>
      <c r="R1224" s="1"/>
      <c r="S1224" s="1"/>
      <c r="T1224" s="1"/>
      <c r="U1224" s="1"/>
      <c r="V1224" s="1"/>
      <c r="W1224" s="1"/>
      <c r="X1224" s="1"/>
      <c r="Y1224" s="1"/>
    </row>
    <row r="1225" spans="1:25" ht="9.75" customHeight="1">
      <c r="A1225" s="1"/>
      <c r="B1225" s="79"/>
      <c r="C1225" s="145"/>
      <c r="D1225" s="145"/>
      <c r="E1225" s="1"/>
      <c r="F1225" s="1"/>
      <c r="G1225" s="1"/>
      <c r="H1225" s="1"/>
      <c r="I1225" s="1"/>
      <c r="J1225" s="1"/>
      <c r="K1225" s="1"/>
      <c r="L1225" s="1"/>
      <c r="M1225" s="1"/>
      <c r="N1225" s="1"/>
      <c r="O1225" s="1"/>
      <c r="P1225" s="1"/>
      <c r="Q1225" s="1"/>
      <c r="R1225" s="1"/>
      <c r="S1225" s="1"/>
      <c r="T1225" s="1"/>
      <c r="U1225" s="1"/>
      <c r="V1225" s="1"/>
      <c r="W1225" s="1"/>
      <c r="X1225" s="1"/>
      <c r="Y1225" s="1"/>
    </row>
    <row r="1226" spans="1:25" ht="9.75" customHeight="1">
      <c r="A1226" s="1"/>
      <c r="B1226" s="79"/>
      <c r="C1226" s="145"/>
      <c r="D1226" s="145"/>
      <c r="E1226" s="1"/>
      <c r="F1226" s="1"/>
      <c r="G1226" s="1"/>
      <c r="H1226" s="1"/>
      <c r="I1226" s="1"/>
      <c r="J1226" s="1"/>
      <c r="K1226" s="1"/>
      <c r="L1226" s="1"/>
      <c r="M1226" s="1"/>
      <c r="N1226" s="1"/>
      <c r="O1226" s="1"/>
      <c r="P1226" s="1"/>
      <c r="Q1226" s="1"/>
      <c r="R1226" s="1"/>
      <c r="S1226" s="1"/>
      <c r="T1226" s="1"/>
      <c r="U1226" s="1"/>
      <c r="V1226" s="1"/>
      <c r="W1226" s="1"/>
      <c r="X1226" s="1"/>
      <c r="Y1226" s="1"/>
    </row>
    <row r="1227" spans="1:25" ht="9.75" customHeight="1">
      <c r="A1227" s="1"/>
      <c r="B1227" s="79"/>
      <c r="C1227" s="145"/>
      <c r="D1227" s="145"/>
      <c r="E1227" s="1"/>
      <c r="F1227" s="1"/>
      <c r="G1227" s="1"/>
      <c r="H1227" s="1"/>
      <c r="I1227" s="1"/>
      <c r="J1227" s="1"/>
      <c r="K1227" s="1"/>
      <c r="L1227" s="1"/>
      <c r="M1227" s="1"/>
      <c r="N1227" s="1"/>
      <c r="O1227" s="1"/>
      <c r="P1227" s="1"/>
      <c r="Q1227" s="1"/>
      <c r="R1227" s="1"/>
      <c r="S1227" s="1"/>
      <c r="T1227" s="1"/>
      <c r="U1227" s="1"/>
      <c r="V1227" s="1"/>
      <c r="W1227" s="1"/>
      <c r="X1227" s="1"/>
      <c r="Y1227" s="1"/>
    </row>
    <row r="1228" spans="1:25" ht="9.75" customHeight="1">
      <c r="A1228" s="1"/>
      <c r="B1228" s="79"/>
      <c r="C1228" s="145"/>
      <c r="D1228" s="145"/>
      <c r="E1228" s="1"/>
      <c r="F1228" s="1"/>
      <c r="G1228" s="1"/>
      <c r="H1228" s="1"/>
      <c r="I1228" s="1"/>
      <c r="J1228" s="1"/>
      <c r="K1228" s="1"/>
      <c r="L1228" s="1"/>
      <c r="M1228" s="1"/>
      <c r="N1228" s="1"/>
      <c r="O1228" s="1"/>
      <c r="P1228" s="1"/>
      <c r="Q1228" s="1"/>
      <c r="R1228" s="1"/>
      <c r="S1228" s="1"/>
      <c r="T1228" s="1"/>
      <c r="U1228" s="1"/>
      <c r="V1228" s="1"/>
      <c r="W1228" s="1"/>
      <c r="X1228" s="1"/>
      <c r="Y1228" s="1"/>
    </row>
    <row r="1229" spans="1:25" ht="9.75" customHeight="1">
      <c r="A1229" s="1"/>
      <c r="B1229" s="79"/>
      <c r="C1229" s="145"/>
      <c r="D1229" s="145"/>
      <c r="E1229" s="1"/>
      <c r="F1229" s="1"/>
      <c r="G1229" s="1"/>
      <c r="H1229" s="1"/>
      <c r="I1229" s="1"/>
      <c r="J1229" s="1"/>
      <c r="K1229" s="1"/>
      <c r="L1229" s="1"/>
      <c r="M1229" s="1"/>
      <c r="N1229" s="1"/>
      <c r="O1229" s="1"/>
      <c r="P1229" s="1"/>
      <c r="Q1229" s="1"/>
      <c r="R1229" s="1"/>
      <c r="S1229" s="1"/>
      <c r="T1229" s="1"/>
      <c r="U1229" s="1"/>
      <c r="V1229" s="1"/>
      <c r="W1229" s="1"/>
      <c r="X1229" s="1"/>
      <c r="Y1229" s="1"/>
    </row>
    <row r="1230" spans="1:25" ht="9.75" customHeight="1">
      <c r="A1230" s="1"/>
      <c r="B1230" s="79"/>
      <c r="C1230" s="145"/>
      <c r="D1230" s="145"/>
      <c r="E1230" s="1"/>
      <c r="F1230" s="1"/>
      <c r="G1230" s="1"/>
      <c r="H1230" s="1"/>
      <c r="I1230" s="1"/>
      <c r="J1230" s="1"/>
      <c r="K1230" s="1"/>
      <c r="L1230" s="1"/>
      <c r="M1230" s="1"/>
      <c r="N1230" s="1"/>
      <c r="O1230" s="1"/>
      <c r="P1230" s="1"/>
      <c r="Q1230" s="1"/>
      <c r="R1230" s="1"/>
      <c r="S1230" s="1"/>
      <c r="T1230" s="1"/>
      <c r="U1230" s="1"/>
      <c r="V1230" s="1"/>
      <c r="W1230" s="1"/>
      <c r="X1230" s="1"/>
      <c r="Y1230" s="1"/>
    </row>
    <row r="1231" spans="1:25" ht="9.75" customHeight="1">
      <c r="A1231" s="1"/>
      <c r="B1231" s="79"/>
      <c r="C1231" s="145"/>
      <c r="D1231" s="145"/>
      <c r="E1231" s="1"/>
      <c r="F1231" s="1"/>
      <c r="G1231" s="1"/>
      <c r="H1231" s="1"/>
      <c r="I1231" s="1"/>
      <c r="J1231" s="1"/>
      <c r="K1231" s="1"/>
      <c r="L1231" s="1"/>
      <c r="M1231" s="1"/>
      <c r="N1231" s="1"/>
      <c r="O1231" s="1"/>
      <c r="P1231" s="1"/>
      <c r="Q1231" s="1"/>
      <c r="R1231" s="1"/>
      <c r="S1231" s="1"/>
      <c r="T1231" s="1"/>
      <c r="U1231" s="1"/>
      <c r="V1231" s="1"/>
      <c r="W1231" s="1"/>
      <c r="X1231" s="1"/>
      <c r="Y1231" s="1"/>
    </row>
    <row r="1232" spans="1:25" ht="9.75" customHeight="1">
      <c r="A1232" s="1"/>
      <c r="B1232" s="79"/>
      <c r="C1232" s="145"/>
      <c r="D1232" s="145"/>
      <c r="E1232" s="1"/>
      <c r="F1232" s="1"/>
      <c r="G1232" s="1"/>
      <c r="H1232" s="1"/>
      <c r="I1232" s="1"/>
      <c r="J1232" s="1"/>
      <c r="K1232" s="1"/>
      <c r="L1232" s="1"/>
      <c r="M1232" s="1"/>
      <c r="N1232" s="1"/>
      <c r="O1232" s="1"/>
      <c r="P1232" s="1"/>
      <c r="Q1232" s="1"/>
      <c r="R1232" s="1"/>
      <c r="S1232" s="1"/>
      <c r="T1232" s="1"/>
      <c r="U1232" s="1"/>
      <c r="V1232" s="1"/>
      <c r="W1232" s="1"/>
      <c r="X1232" s="1"/>
      <c r="Y1232" s="1"/>
    </row>
    <row r="1233" spans="1:25" ht="9.75" customHeight="1">
      <c r="A1233" s="1"/>
      <c r="B1233" s="79"/>
      <c r="C1233" s="145"/>
      <c r="D1233" s="145"/>
      <c r="E1233" s="1"/>
      <c r="F1233" s="1"/>
      <c r="G1233" s="1"/>
      <c r="H1233" s="1"/>
      <c r="I1233" s="1"/>
      <c r="J1233" s="1"/>
      <c r="K1233" s="1"/>
      <c r="L1233" s="1"/>
      <c r="M1233" s="1"/>
      <c r="N1233" s="1"/>
      <c r="O1233" s="1"/>
      <c r="P1233" s="1"/>
      <c r="Q1233" s="1"/>
      <c r="R1233" s="1"/>
      <c r="S1233" s="1"/>
      <c r="T1233" s="1"/>
      <c r="U1233" s="1"/>
      <c r="V1233" s="1"/>
      <c r="W1233" s="1"/>
      <c r="X1233" s="1"/>
      <c r="Y1233" s="1"/>
    </row>
    <row r="1234" spans="1:25" ht="9.75" customHeight="1">
      <c r="A1234" s="1"/>
      <c r="B1234" s="79"/>
      <c r="C1234" s="145"/>
      <c r="D1234" s="145"/>
      <c r="E1234" s="1"/>
      <c r="F1234" s="1"/>
      <c r="G1234" s="1"/>
      <c r="H1234" s="1"/>
      <c r="I1234" s="1"/>
      <c r="J1234" s="1"/>
      <c r="K1234" s="1"/>
      <c r="L1234" s="1"/>
      <c r="M1234" s="1"/>
      <c r="N1234" s="1"/>
      <c r="O1234" s="1"/>
      <c r="P1234" s="1"/>
      <c r="Q1234" s="1"/>
      <c r="R1234" s="1"/>
      <c r="S1234" s="1"/>
      <c r="T1234" s="1"/>
      <c r="U1234" s="1"/>
      <c r="V1234" s="1"/>
      <c r="W1234" s="1"/>
      <c r="X1234" s="1"/>
      <c r="Y1234" s="1"/>
    </row>
    <row r="1235" spans="1:25" ht="9.75" customHeight="1">
      <c r="A1235" s="1"/>
      <c r="B1235" s="79"/>
      <c r="C1235" s="145"/>
      <c r="D1235" s="145"/>
      <c r="E1235" s="1"/>
      <c r="F1235" s="1"/>
      <c r="G1235" s="1"/>
      <c r="H1235" s="1"/>
      <c r="I1235" s="1"/>
      <c r="J1235" s="1"/>
      <c r="K1235" s="1"/>
      <c r="L1235" s="1"/>
      <c r="M1235" s="1"/>
      <c r="N1235" s="1"/>
      <c r="O1235" s="1"/>
      <c r="P1235" s="1"/>
      <c r="Q1235" s="1"/>
      <c r="R1235" s="1"/>
      <c r="S1235" s="1"/>
      <c r="T1235" s="1"/>
      <c r="U1235" s="1"/>
      <c r="V1235" s="1"/>
      <c r="W1235" s="1"/>
      <c r="X1235" s="1"/>
      <c r="Y1235" s="1"/>
    </row>
    <row r="1236" spans="1:25" ht="9.75" customHeight="1">
      <c r="A1236" s="1"/>
      <c r="B1236" s="79"/>
      <c r="C1236" s="145"/>
      <c r="D1236" s="145"/>
      <c r="E1236" s="1"/>
      <c r="F1236" s="1"/>
      <c r="G1236" s="1"/>
      <c r="H1236" s="1"/>
      <c r="I1236" s="1"/>
      <c r="J1236" s="1"/>
      <c r="K1236" s="1"/>
      <c r="L1236" s="1"/>
      <c r="M1236" s="1"/>
      <c r="N1236" s="1"/>
      <c r="O1236" s="1"/>
      <c r="P1236" s="1"/>
      <c r="Q1236" s="1"/>
      <c r="R1236" s="1"/>
      <c r="S1236" s="1"/>
      <c r="T1236" s="1"/>
      <c r="U1236" s="1"/>
      <c r="V1236" s="1"/>
      <c r="W1236" s="1"/>
      <c r="X1236" s="1"/>
      <c r="Y1236" s="1"/>
    </row>
    <row r="1237" spans="1:25" ht="9.75" customHeight="1">
      <c r="A1237" s="1"/>
      <c r="B1237" s="79"/>
      <c r="C1237" s="145"/>
      <c r="D1237" s="145"/>
      <c r="E1237" s="1"/>
      <c r="F1237" s="1"/>
      <c r="G1237" s="1"/>
      <c r="H1237" s="1"/>
      <c r="I1237" s="1"/>
      <c r="J1237" s="1"/>
      <c r="K1237" s="1"/>
      <c r="L1237" s="1"/>
      <c r="M1237" s="1"/>
      <c r="N1237" s="1"/>
      <c r="O1237" s="1"/>
      <c r="P1237" s="1"/>
      <c r="Q1237" s="1"/>
      <c r="R1237" s="1"/>
      <c r="S1237" s="1"/>
      <c r="T1237" s="1"/>
      <c r="U1237" s="1"/>
      <c r="V1237" s="1"/>
      <c r="W1237" s="1"/>
      <c r="X1237" s="1"/>
      <c r="Y1237" s="1"/>
    </row>
    <row r="1238" spans="1:25" ht="9.75" customHeight="1">
      <c r="A1238" s="1"/>
      <c r="B1238" s="79"/>
      <c r="C1238" s="145"/>
      <c r="D1238" s="145"/>
      <c r="E1238" s="1"/>
      <c r="F1238" s="1"/>
      <c r="G1238" s="1"/>
      <c r="H1238" s="1"/>
      <c r="I1238" s="1"/>
      <c r="J1238" s="1"/>
      <c r="K1238" s="1"/>
      <c r="L1238" s="1"/>
      <c r="M1238" s="1"/>
      <c r="N1238" s="1"/>
      <c r="O1238" s="1"/>
      <c r="P1238" s="1"/>
      <c r="Q1238" s="1"/>
      <c r="R1238" s="1"/>
      <c r="S1238" s="1"/>
      <c r="T1238" s="1"/>
      <c r="U1238" s="1"/>
      <c r="V1238" s="1"/>
      <c r="W1238" s="1"/>
      <c r="X1238" s="1"/>
      <c r="Y1238" s="1"/>
    </row>
    <row r="1239" spans="1:25" ht="9.75" customHeight="1">
      <c r="A1239" s="1"/>
      <c r="B1239" s="79"/>
      <c r="C1239" s="145"/>
      <c r="D1239" s="145"/>
      <c r="E1239" s="1"/>
      <c r="F1239" s="1"/>
      <c r="G1239" s="1"/>
      <c r="H1239" s="1"/>
      <c r="I1239" s="1"/>
      <c r="J1239" s="1"/>
      <c r="K1239" s="1"/>
      <c r="L1239" s="1"/>
      <c r="M1239" s="1"/>
      <c r="N1239" s="1"/>
      <c r="O1239" s="1"/>
      <c r="P1239" s="1"/>
      <c r="Q1239" s="1"/>
      <c r="R1239" s="1"/>
      <c r="S1239" s="1"/>
      <c r="T1239" s="1"/>
      <c r="U1239" s="1"/>
      <c r="V1239" s="1"/>
      <c r="W1239" s="1"/>
      <c r="X1239" s="1"/>
      <c r="Y1239" s="1"/>
    </row>
    <row r="1240" spans="1:25" ht="9.75" customHeight="1">
      <c r="A1240" s="1"/>
      <c r="B1240" s="79"/>
      <c r="C1240" s="145"/>
      <c r="D1240" s="145"/>
      <c r="E1240" s="1"/>
      <c r="F1240" s="1"/>
      <c r="G1240" s="1"/>
      <c r="H1240" s="1"/>
      <c r="I1240" s="1"/>
      <c r="J1240" s="1"/>
      <c r="K1240" s="1"/>
      <c r="L1240" s="1"/>
      <c r="M1240" s="1"/>
      <c r="N1240" s="1"/>
      <c r="O1240" s="1"/>
      <c r="P1240" s="1"/>
      <c r="Q1240" s="1"/>
      <c r="R1240" s="1"/>
      <c r="S1240" s="1"/>
      <c r="T1240" s="1"/>
      <c r="U1240" s="1"/>
      <c r="V1240" s="1"/>
      <c r="W1240" s="1"/>
      <c r="X1240" s="1"/>
      <c r="Y1240" s="1"/>
    </row>
    <row r="1241" spans="1:25" ht="9.75" customHeight="1">
      <c r="A1241" s="1"/>
      <c r="B1241" s="79"/>
      <c r="C1241" s="145"/>
      <c r="D1241" s="145"/>
      <c r="E1241" s="1"/>
      <c r="F1241" s="1"/>
      <c r="G1241" s="1"/>
      <c r="H1241" s="1"/>
      <c r="I1241" s="1"/>
      <c r="J1241" s="1"/>
      <c r="K1241" s="1"/>
      <c r="L1241" s="1"/>
      <c r="M1241" s="1"/>
      <c r="N1241" s="1"/>
      <c r="O1241" s="1"/>
      <c r="P1241" s="1"/>
      <c r="Q1241" s="1"/>
      <c r="R1241" s="1"/>
      <c r="S1241" s="1"/>
      <c r="T1241" s="1"/>
      <c r="U1241" s="1"/>
      <c r="V1241" s="1"/>
      <c r="W1241" s="1"/>
      <c r="X1241" s="1"/>
      <c r="Y1241" s="1"/>
    </row>
    <row r="1242" spans="1:25" ht="9.75" customHeight="1">
      <c r="A1242" s="1"/>
      <c r="B1242" s="79"/>
      <c r="C1242" s="145"/>
      <c r="D1242" s="145"/>
      <c r="E1242" s="1"/>
      <c r="F1242" s="1"/>
      <c r="G1242" s="1"/>
      <c r="H1242" s="1"/>
      <c r="I1242" s="1"/>
      <c r="J1242" s="1"/>
      <c r="K1242" s="1"/>
      <c r="L1242" s="1"/>
      <c r="M1242" s="1"/>
      <c r="N1242" s="1"/>
      <c r="O1242" s="1"/>
      <c r="P1242" s="1"/>
      <c r="Q1242" s="1"/>
      <c r="R1242" s="1"/>
      <c r="S1242" s="1"/>
      <c r="T1242" s="1"/>
      <c r="U1242" s="1"/>
      <c r="V1242" s="1"/>
      <c r="W1242" s="1"/>
      <c r="X1242" s="1"/>
      <c r="Y1242" s="1"/>
    </row>
    <row r="1243" spans="1:25" ht="9.75" customHeight="1">
      <c r="A1243" s="1"/>
      <c r="B1243" s="79"/>
      <c r="C1243" s="145"/>
      <c r="D1243" s="145"/>
      <c r="E1243" s="1"/>
      <c r="F1243" s="1"/>
      <c r="G1243" s="1"/>
      <c r="H1243" s="1"/>
      <c r="I1243" s="1"/>
      <c r="J1243" s="1"/>
      <c r="K1243" s="1"/>
      <c r="L1243" s="1"/>
      <c r="M1243" s="1"/>
      <c r="N1243" s="1"/>
      <c r="O1243" s="1"/>
      <c r="P1243" s="1"/>
      <c r="Q1243" s="1"/>
      <c r="R1243" s="1"/>
      <c r="S1243" s="1"/>
      <c r="T1243" s="1"/>
      <c r="U1243" s="1"/>
      <c r="V1243" s="1"/>
      <c r="W1243" s="1"/>
      <c r="X1243" s="1"/>
      <c r="Y1243" s="1"/>
    </row>
    <row r="1244" spans="1:25" ht="9.75" customHeight="1">
      <c r="A1244" s="1"/>
      <c r="B1244" s="79"/>
      <c r="C1244" s="145"/>
      <c r="D1244" s="145"/>
      <c r="E1244" s="1"/>
      <c r="F1244" s="1"/>
      <c r="G1244" s="1"/>
      <c r="H1244" s="1"/>
      <c r="I1244" s="1"/>
      <c r="J1244" s="1"/>
      <c r="K1244" s="1"/>
      <c r="L1244" s="1"/>
      <c r="M1244" s="1"/>
      <c r="N1244" s="1"/>
      <c r="O1244" s="1"/>
      <c r="P1244" s="1"/>
      <c r="Q1244" s="1"/>
      <c r="R1244" s="1"/>
      <c r="S1244" s="1"/>
      <c r="T1244" s="1"/>
      <c r="U1244" s="1"/>
      <c r="V1244" s="1"/>
      <c r="W1244" s="1"/>
      <c r="X1244" s="1"/>
      <c r="Y1244" s="1"/>
    </row>
    <row r="1245" spans="1:25" ht="9.75" customHeight="1">
      <c r="A1245" s="1"/>
      <c r="B1245" s="79"/>
      <c r="C1245" s="145"/>
      <c r="D1245" s="145"/>
      <c r="E1245" s="1"/>
      <c r="F1245" s="1"/>
      <c r="G1245" s="1"/>
      <c r="H1245" s="1"/>
      <c r="I1245" s="1"/>
      <c r="J1245" s="1"/>
      <c r="K1245" s="1"/>
      <c r="L1245" s="1"/>
      <c r="M1245" s="1"/>
      <c r="N1245" s="1"/>
      <c r="O1245" s="1"/>
      <c r="P1245" s="1"/>
      <c r="Q1245" s="1"/>
      <c r="R1245" s="1"/>
      <c r="S1245" s="1"/>
      <c r="T1245" s="1"/>
      <c r="U1245" s="1"/>
      <c r="V1245" s="1"/>
      <c r="W1245" s="1"/>
      <c r="X1245" s="1"/>
      <c r="Y1245" s="1"/>
    </row>
    <row r="1246" spans="1:25" ht="9.75" customHeight="1">
      <c r="A1246" s="1"/>
      <c r="B1246" s="79"/>
      <c r="C1246" s="145"/>
      <c r="D1246" s="145"/>
      <c r="E1246" s="1"/>
      <c r="F1246" s="1"/>
      <c r="G1246" s="1"/>
      <c r="H1246" s="1"/>
      <c r="I1246" s="1"/>
      <c r="J1246" s="1"/>
      <c r="K1246" s="1"/>
      <c r="L1246" s="1"/>
      <c r="M1246" s="1"/>
      <c r="N1246" s="1"/>
      <c r="O1246" s="1"/>
      <c r="P1246" s="1"/>
      <c r="Q1246" s="1"/>
      <c r="R1246" s="1"/>
      <c r="S1246" s="1"/>
      <c r="T1246" s="1"/>
      <c r="U1246" s="1"/>
      <c r="V1246" s="1"/>
      <c r="W1246" s="1"/>
      <c r="X1246" s="1"/>
      <c r="Y1246" s="1"/>
    </row>
    <row r="1247" spans="1:25" ht="9.75" customHeight="1">
      <c r="A1247" s="1"/>
      <c r="B1247" s="79"/>
      <c r="C1247" s="145"/>
      <c r="D1247" s="145"/>
      <c r="E1247" s="1"/>
      <c r="F1247" s="1"/>
      <c r="G1247" s="1"/>
      <c r="H1247" s="1"/>
      <c r="I1247" s="1"/>
      <c r="J1247" s="1"/>
      <c r="K1247" s="1"/>
      <c r="L1247" s="1"/>
      <c r="M1247" s="1"/>
      <c r="N1247" s="1"/>
      <c r="O1247" s="1"/>
      <c r="P1247" s="1"/>
      <c r="Q1247" s="1"/>
      <c r="R1247" s="1"/>
      <c r="S1247" s="1"/>
      <c r="T1247" s="1"/>
      <c r="U1247" s="1"/>
      <c r="V1247" s="1"/>
      <c r="W1247" s="1"/>
      <c r="X1247" s="1"/>
      <c r="Y1247" s="1"/>
    </row>
    <row r="1248" spans="1:25" ht="9.75" customHeight="1">
      <c r="A1248" s="1"/>
      <c r="B1248" s="79"/>
      <c r="C1248" s="145"/>
      <c r="D1248" s="145"/>
      <c r="E1248" s="1"/>
      <c r="F1248" s="1"/>
      <c r="G1248" s="1"/>
      <c r="H1248" s="1"/>
      <c r="I1248" s="1"/>
      <c r="J1248" s="1"/>
      <c r="K1248" s="1"/>
      <c r="L1248" s="1"/>
      <c r="M1248" s="1"/>
      <c r="N1248" s="1"/>
      <c r="O1248" s="1"/>
      <c r="P1248" s="1"/>
      <c r="Q1248" s="1"/>
      <c r="R1248" s="1"/>
      <c r="S1248" s="1"/>
      <c r="T1248" s="1"/>
      <c r="U1248" s="1"/>
      <c r="V1248" s="1"/>
      <c r="W1248" s="1"/>
      <c r="X1248" s="1"/>
      <c r="Y1248" s="1"/>
    </row>
    <row r="1249" spans="1:25" ht="9.75" customHeight="1">
      <c r="A1249" s="1"/>
      <c r="B1249" s="79"/>
      <c r="C1249" s="145"/>
      <c r="D1249" s="145"/>
      <c r="E1249" s="1"/>
      <c r="F1249" s="1"/>
      <c r="G1249" s="1"/>
      <c r="H1249" s="1"/>
      <c r="I1249" s="1"/>
      <c r="J1249" s="1"/>
      <c r="K1249" s="1"/>
      <c r="L1249" s="1"/>
      <c r="M1249" s="1"/>
      <c r="N1249" s="1"/>
      <c r="O1249" s="1"/>
      <c r="P1249" s="1"/>
      <c r="Q1249" s="1"/>
      <c r="R1249" s="1"/>
      <c r="S1249" s="1"/>
      <c r="T1249" s="1"/>
      <c r="U1249" s="1"/>
      <c r="V1249" s="1"/>
      <c r="W1249" s="1"/>
      <c r="X1249" s="1"/>
      <c r="Y1249" s="1"/>
    </row>
    <row r="1250" spans="1:25" ht="9.75" customHeight="1">
      <c r="A1250" s="1"/>
      <c r="B1250" s="79"/>
      <c r="C1250" s="145"/>
      <c r="D1250" s="145"/>
      <c r="E1250" s="1"/>
      <c r="F1250" s="1"/>
      <c r="G1250" s="1"/>
      <c r="H1250" s="1"/>
      <c r="I1250" s="1"/>
      <c r="J1250" s="1"/>
      <c r="K1250" s="1"/>
      <c r="L1250" s="1"/>
      <c r="M1250" s="1"/>
      <c r="N1250" s="1"/>
      <c r="O1250" s="1"/>
      <c r="P1250" s="1"/>
      <c r="Q1250" s="1"/>
      <c r="R1250" s="1"/>
      <c r="S1250" s="1"/>
      <c r="T1250" s="1"/>
      <c r="U1250" s="1"/>
      <c r="V1250" s="1"/>
      <c r="W1250" s="1"/>
      <c r="X1250" s="1"/>
      <c r="Y1250" s="1"/>
    </row>
    <row r="1251" spans="1:25" ht="9.75" customHeight="1">
      <c r="A1251" s="1"/>
      <c r="B1251" s="79"/>
      <c r="C1251" s="145"/>
      <c r="D1251" s="145"/>
      <c r="E1251" s="1"/>
      <c r="F1251" s="1"/>
      <c r="G1251" s="1"/>
      <c r="H1251" s="1"/>
      <c r="I1251" s="1"/>
      <c r="J1251" s="1"/>
      <c r="K1251" s="1"/>
      <c r="L1251" s="1"/>
      <c r="M1251" s="1"/>
      <c r="N1251" s="1"/>
      <c r="O1251" s="1"/>
      <c r="P1251" s="1"/>
      <c r="Q1251" s="1"/>
      <c r="R1251" s="1"/>
      <c r="S1251" s="1"/>
      <c r="T1251" s="1"/>
      <c r="U1251" s="1"/>
      <c r="V1251" s="1"/>
      <c r="W1251" s="1"/>
      <c r="X1251" s="1"/>
      <c r="Y1251" s="1"/>
    </row>
    <row r="1252" spans="1:25" ht="9.75" customHeight="1">
      <c r="A1252" s="1"/>
      <c r="B1252" s="79"/>
      <c r="C1252" s="145"/>
      <c r="D1252" s="145"/>
      <c r="E1252" s="1"/>
      <c r="F1252" s="1"/>
      <c r="G1252" s="1"/>
      <c r="H1252" s="1"/>
      <c r="I1252" s="1"/>
      <c r="J1252" s="1"/>
      <c r="K1252" s="1"/>
      <c r="L1252" s="1"/>
      <c r="M1252" s="1"/>
      <c r="N1252" s="1"/>
      <c r="O1252" s="1"/>
      <c r="P1252" s="1"/>
      <c r="Q1252" s="1"/>
      <c r="R1252" s="1"/>
      <c r="S1252" s="1"/>
      <c r="T1252" s="1"/>
      <c r="U1252" s="1"/>
      <c r="V1252" s="1"/>
      <c r="W1252" s="1"/>
      <c r="X1252" s="1"/>
      <c r="Y1252" s="1"/>
    </row>
    <row r="1253" spans="1:25" ht="9.75" customHeight="1">
      <c r="A1253" s="1"/>
      <c r="B1253" s="79"/>
      <c r="C1253" s="145"/>
      <c r="D1253" s="145"/>
      <c r="E1253" s="1"/>
      <c r="F1253" s="1"/>
      <c r="G1253" s="1"/>
      <c r="H1253" s="1"/>
      <c r="I1253" s="1"/>
      <c r="J1253" s="1"/>
      <c r="K1253" s="1"/>
      <c r="L1253" s="1"/>
      <c r="M1253" s="1"/>
      <c r="N1253" s="1"/>
      <c r="O1253" s="1"/>
      <c r="P1253" s="1"/>
      <c r="Q1253" s="1"/>
      <c r="R1253" s="1"/>
      <c r="S1253" s="1"/>
      <c r="T1253" s="1"/>
      <c r="U1253" s="1"/>
      <c r="V1253" s="1"/>
      <c r="W1253" s="1"/>
      <c r="X1253" s="1"/>
      <c r="Y1253" s="1"/>
    </row>
    <row r="1254" spans="1:25" ht="9.75" customHeight="1">
      <c r="A1254" s="1"/>
      <c r="B1254" s="79"/>
      <c r="C1254" s="145"/>
      <c r="D1254" s="145"/>
      <c r="E1254" s="1"/>
      <c r="F1254" s="1"/>
      <c r="G1254" s="1"/>
      <c r="H1254" s="1"/>
      <c r="I1254" s="1"/>
      <c r="J1254" s="1"/>
      <c r="K1254" s="1"/>
      <c r="L1254" s="1"/>
      <c r="M1254" s="1"/>
      <c r="N1254" s="1"/>
      <c r="O1254" s="1"/>
      <c r="P1254" s="1"/>
      <c r="Q1254" s="1"/>
      <c r="R1254" s="1"/>
      <c r="S1254" s="1"/>
      <c r="T1254" s="1"/>
      <c r="U1254" s="1"/>
      <c r="V1254" s="1"/>
      <c r="W1254" s="1"/>
      <c r="X1254" s="1"/>
      <c r="Y1254" s="1"/>
    </row>
    <row r="1255" spans="1:25" ht="9.75" customHeight="1">
      <c r="A1255" s="1"/>
      <c r="B1255" s="79"/>
      <c r="C1255" s="145"/>
      <c r="D1255" s="145"/>
      <c r="E1255" s="1"/>
      <c r="F1255" s="1"/>
      <c r="G1255" s="1"/>
      <c r="H1255" s="1"/>
      <c r="I1255" s="1"/>
      <c r="J1255" s="1"/>
      <c r="K1255" s="1"/>
      <c r="L1255" s="1"/>
      <c r="M1255" s="1"/>
      <c r="N1255" s="1"/>
      <c r="O1255" s="1"/>
      <c r="P1255" s="1"/>
      <c r="Q1255" s="1"/>
      <c r="R1255" s="1"/>
      <c r="S1255" s="1"/>
      <c r="T1255" s="1"/>
      <c r="U1255" s="1"/>
      <c r="V1255" s="1"/>
      <c r="W1255" s="1"/>
      <c r="X1255" s="1"/>
      <c r="Y1255" s="1"/>
    </row>
    <row r="1256" spans="1:25" ht="9.75" customHeight="1">
      <c r="A1256" s="1"/>
      <c r="B1256" s="79"/>
      <c r="C1256" s="145"/>
      <c r="D1256" s="145"/>
      <c r="E1256" s="1"/>
      <c r="F1256" s="1"/>
      <c r="G1256" s="1"/>
      <c r="H1256" s="1"/>
      <c r="I1256" s="1"/>
      <c r="J1256" s="1"/>
      <c r="K1256" s="1"/>
      <c r="L1256" s="1"/>
      <c r="M1256" s="1"/>
      <c r="N1256" s="1"/>
      <c r="O1256" s="1"/>
      <c r="P1256" s="1"/>
      <c r="Q1256" s="1"/>
      <c r="R1256" s="1"/>
      <c r="S1256" s="1"/>
      <c r="T1256" s="1"/>
      <c r="U1256" s="1"/>
      <c r="V1256" s="1"/>
      <c r="W1256" s="1"/>
      <c r="X1256" s="1"/>
      <c r="Y1256" s="1"/>
    </row>
    <row r="1257" spans="1:25" ht="9.75" customHeight="1">
      <c r="A1257" s="1"/>
      <c r="B1257" s="79"/>
      <c r="C1257" s="145"/>
      <c r="D1257" s="145"/>
      <c r="E1257" s="1"/>
      <c r="F1257" s="1"/>
      <c r="G1257" s="1"/>
      <c r="H1257" s="1"/>
      <c r="I1257" s="1"/>
      <c r="J1257" s="1"/>
      <c r="K1257" s="1"/>
      <c r="L1257" s="1"/>
      <c r="M1257" s="1"/>
      <c r="N1257" s="1"/>
      <c r="O1257" s="1"/>
      <c r="P1257" s="1"/>
      <c r="Q1257" s="1"/>
      <c r="R1257" s="1"/>
      <c r="S1257" s="1"/>
      <c r="T1257" s="1"/>
      <c r="U1257" s="1"/>
      <c r="V1257" s="1"/>
      <c r="W1257" s="1"/>
      <c r="X1257" s="1"/>
      <c r="Y1257" s="1"/>
    </row>
    <row r="1258" spans="1:25" ht="9.75" customHeight="1">
      <c r="A1258" s="1"/>
      <c r="B1258" s="79"/>
      <c r="C1258" s="145"/>
      <c r="D1258" s="145"/>
      <c r="E1258" s="1"/>
      <c r="F1258" s="1"/>
      <c r="G1258" s="1"/>
      <c r="H1258" s="1"/>
      <c r="I1258" s="1"/>
      <c r="J1258" s="1"/>
      <c r="K1258" s="1"/>
      <c r="L1258" s="1"/>
      <c r="M1258" s="1"/>
      <c r="N1258" s="1"/>
      <c r="O1258" s="1"/>
      <c r="P1258" s="1"/>
      <c r="Q1258" s="1"/>
      <c r="R1258" s="1"/>
      <c r="S1258" s="1"/>
      <c r="T1258" s="1"/>
      <c r="U1258" s="1"/>
      <c r="V1258" s="1"/>
      <c r="W1258" s="1"/>
      <c r="X1258" s="1"/>
      <c r="Y1258" s="1"/>
    </row>
    <row r="1259" spans="1:25" ht="9.75" customHeight="1">
      <c r="A1259" s="1"/>
      <c r="B1259" s="79"/>
      <c r="C1259" s="145"/>
      <c r="D1259" s="145"/>
      <c r="E1259" s="1"/>
      <c r="F1259" s="1"/>
      <c r="G1259" s="1"/>
      <c r="H1259" s="1"/>
      <c r="I1259" s="1"/>
      <c r="J1259" s="1"/>
      <c r="K1259" s="1"/>
      <c r="L1259" s="1"/>
      <c r="M1259" s="1"/>
      <c r="N1259" s="1"/>
      <c r="O1259" s="1"/>
      <c r="P1259" s="1"/>
      <c r="Q1259" s="1"/>
      <c r="R1259" s="1"/>
      <c r="S1259" s="1"/>
      <c r="T1259" s="1"/>
      <c r="U1259" s="1"/>
      <c r="V1259" s="1"/>
      <c r="W1259" s="1"/>
      <c r="X1259" s="1"/>
      <c r="Y1259" s="1"/>
    </row>
    <row r="1260" spans="1:25" ht="9.75" customHeight="1">
      <c r="A1260" s="1"/>
      <c r="B1260" s="79"/>
      <c r="C1260" s="145"/>
      <c r="D1260" s="145"/>
      <c r="E1260" s="1"/>
      <c r="F1260" s="1"/>
      <c r="G1260" s="1"/>
      <c r="H1260" s="1"/>
      <c r="I1260" s="1"/>
      <c r="J1260" s="1"/>
      <c r="K1260" s="1"/>
      <c r="L1260" s="1"/>
      <c r="M1260" s="1"/>
      <c r="N1260" s="1"/>
      <c r="O1260" s="1"/>
      <c r="P1260" s="1"/>
      <c r="Q1260" s="1"/>
      <c r="R1260" s="1"/>
      <c r="S1260" s="1"/>
      <c r="T1260" s="1"/>
      <c r="U1260" s="1"/>
      <c r="V1260" s="1"/>
      <c r="W1260" s="1"/>
      <c r="X1260" s="1"/>
      <c r="Y1260" s="1"/>
    </row>
    <row r="1261" spans="1:25" ht="9.75" customHeight="1">
      <c r="A1261" s="1"/>
      <c r="B1261" s="79"/>
      <c r="C1261" s="145"/>
      <c r="D1261" s="145"/>
      <c r="E1261" s="1"/>
      <c r="F1261" s="1"/>
      <c r="G1261" s="1"/>
      <c r="H1261" s="1"/>
      <c r="I1261" s="1"/>
      <c r="J1261" s="1"/>
      <c r="K1261" s="1"/>
      <c r="L1261" s="1"/>
      <c r="M1261" s="1"/>
      <c r="N1261" s="1"/>
      <c r="O1261" s="1"/>
      <c r="P1261" s="1"/>
      <c r="Q1261" s="1"/>
      <c r="R1261" s="1"/>
      <c r="S1261" s="1"/>
      <c r="T1261" s="1"/>
      <c r="U1261" s="1"/>
      <c r="V1261" s="1"/>
      <c r="W1261" s="1"/>
      <c r="X1261" s="1"/>
      <c r="Y1261" s="1"/>
    </row>
    <row r="1262" spans="1:25" ht="9.75" customHeight="1">
      <c r="A1262" s="1"/>
      <c r="B1262" s="79"/>
      <c r="C1262" s="145"/>
      <c r="D1262" s="145"/>
      <c r="E1262" s="1"/>
      <c r="F1262" s="1"/>
      <c r="G1262" s="1"/>
      <c r="H1262" s="1"/>
      <c r="I1262" s="1"/>
      <c r="J1262" s="1"/>
      <c r="K1262" s="1"/>
      <c r="L1262" s="1"/>
      <c r="M1262" s="1"/>
      <c r="N1262" s="1"/>
      <c r="O1262" s="1"/>
      <c r="P1262" s="1"/>
      <c r="Q1262" s="1"/>
      <c r="R1262" s="1"/>
      <c r="S1262" s="1"/>
      <c r="T1262" s="1"/>
      <c r="U1262" s="1"/>
      <c r="V1262" s="1"/>
      <c r="W1262" s="1"/>
      <c r="X1262" s="1"/>
      <c r="Y1262" s="1"/>
    </row>
    <row r="1263" spans="1:25" ht="9.75" customHeight="1">
      <c r="A1263" s="1"/>
      <c r="B1263" s="79"/>
      <c r="C1263" s="145"/>
      <c r="D1263" s="145"/>
      <c r="E1263" s="1"/>
      <c r="F1263" s="1"/>
      <c r="G1263" s="1"/>
      <c r="H1263" s="1"/>
      <c r="I1263" s="1"/>
      <c r="J1263" s="1"/>
      <c r="K1263" s="1"/>
      <c r="L1263" s="1"/>
      <c r="M1263" s="1"/>
      <c r="N1263" s="1"/>
      <c r="O1263" s="1"/>
      <c r="P1263" s="1"/>
      <c r="Q1263" s="1"/>
      <c r="R1263" s="1"/>
      <c r="S1263" s="1"/>
      <c r="T1263" s="1"/>
      <c r="U1263" s="1"/>
      <c r="V1263" s="1"/>
      <c r="W1263" s="1"/>
      <c r="X1263" s="1"/>
      <c r="Y1263" s="1"/>
    </row>
    <row r="1264" spans="1:25" ht="9.75" customHeight="1">
      <c r="A1264" s="1"/>
      <c r="B1264" s="79"/>
      <c r="C1264" s="145"/>
      <c r="D1264" s="145"/>
      <c r="E1264" s="1"/>
      <c r="F1264" s="1"/>
      <c r="G1264" s="1"/>
      <c r="H1264" s="1"/>
      <c r="I1264" s="1"/>
      <c r="J1264" s="1"/>
      <c r="K1264" s="1"/>
      <c r="L1264" s="1"/>
      <c r="M1264" s="1"/>
      <c r="N1264" s="1"/>
      <c r="O1264" s="1"/>
      <c r="P1264" s="1"/>
      <c r="Q1264" s="1"/>
      <c r="R1264" s="1"/>
      <c r="S1264" s="1"/>
      <c r="T1264" s="1"/>
      <c r="U1264" s="1"/>
      <c r="V1264" s="1"/>
      <c r="W1264" s="1"/>
      <c r="X1264" s="1"/>
      <c r="Y1264" s="1"/>
    </row>
    <row r="1265" spans="1:25" ht="9.75" customHeight="1">
      <c r="A1265" s="1"/>
      <c r="B1265" s="79"/>
      <c r="C1265" s="145"/>
      <c r="D1265" s="145"/>
      <c r="E1265" s="1"/>
      <c r="F1265" s="1"/>
      <c r="G1265" s="1"/>
      <c r="H1265" s="1"/>
      <c r="I1265" s="1"/>
      <c r="J1265" s="1"/>
      <c r="K1265" s="1"/>
      <c r="L1265" s="1"/>
      <c r="M1265" s="1"/>
      <c r="N1265" s="1"/>
      <c r="O1265" s="1"/>
      <c r="P1265" s="1"/>
      <c r="Q1265" s="1"/>
      <c r="R1265" s="1"/>
      <c r="S1265" s="1"/>
      <c r="T1265" s="1"/>
      <c r="U1265" s="1"/>
      <c r="V1265" s="1"/>
      <c r="W1265" s="1"/>
      <c r="X1265" s="1"/>
      <c r="Y1265" s="1"/>
    </row>
    <row r="1266" spans="1:25" ht="9.75" customHeight="1">
      <c r="A1266" s="1"/>
      <c r="B1266" s="79"/>
      <c r="C1266" s="145"/>
      <c r="D1266" s="145"/>
      <c r="E1266" s="1"/>
      <c r="F1266" s="1"/>
      <c r="G1266" s="1"/>
      <c r="H1266" s="1"/>
      <c r="I1266" s="1"/>
      <c r="J1266" s="1"/>
      <c r="K1266" s="1"/>
      <c r="L1266" s="1"/>
      <c r="M1266" s="1"/>
      <c r="N1266" s="1"/>
      <c r="O1266" s="1"/>
      <c r="P1266" s="1"/>
      <c r="Q1266" s="1"/>
      <c r="R1266" s="1"/>
      <c r="S1266" s="1"/>
      <c r="T1266" s="1"/>
      <c r="U1266" s="1"/>
      <c r="V1266" s="1"/>
      <c r="W1266" s="1"/>
      <c r="X1266" s="1"/>
      <c r="Y1266" s="1"/>
    </row>
    <row r="1267" spans="1:25" ht="9.75" customHeight="1">
      <c r="A1267" s="1"/>
      <c r="B1267" s="79"/>
      <c r="C1267" s="145"/>
      <c r="D1267" s="145"/>
      <c r="E1267" s="1"/>
      <c r="F1267" s="1"/>
      <c r="G1267" s="1"/>
      <c r="H1267" s="1"/>
      <c r="I1267" s="1"/>
      <c r="J1267" s="1"/>
      <c r="K1267" s="1"/>
      <c r="L1267" s="1"/>
      <c r="M1267" s="1"/>
      <c r="N1267" s="1"/>
      <c r="O1267" s="1"/>
      <c r="P1267" s="1"/>
      <c r="Q1267" s="1"/>
      <c r="R1267" s="1"/>
      <c r="S1267" s="1"/>
      <c r="T1267" s="1"/>
      <c r="U1267" s="1"/>
      <c r="V1267" s="1"/>
      <c r="W1267" s="1"/>
      <c r="X1267" s="1"/>
      <c r="Y1267" s="1"/>
    </row>
    <row r="1268" spans="1:25" ht="9.75" customHeight="1">
      <c r="A1268" s="1"/>
      <c r="B1268" s="79"/>
      <c r="C1268" s="145"/>
      <c r="D1268" s="145"/>
      <c r="E1268" s="1"/>
      <c r="F1268" s="1"/>
      <c r="G1268" s="1"/>
      <c r="H1268" s="1"/>
      <c r="I1268" s="1"/>
      <c r="J1268" s="1"/>
      <c r="K1268" s="1"/>
      <c r="L1268" s="1"/>
      <c r="M1268" s="1"/>
      <c r="N1268" s="1"/>
      <c r="O1268" s="1"/>
      <c r="P1268" s="1"/>
      <c r="Q1268" s="1"/>
      <c r="R1268" s="1"/>
      <c r="S1268" s="1"/>
      <c r="T1268" s="1"/>
      <c r="U1268" s="1"/>
      <c r="V1268" s="1"/>
      <c r="W1268" s="1"/>
      <c r="X1268" s="1"/>
      <c r="Y1268" s="1"/>
    </row>
    <row r="1269" spans="1:25" ht="9.75" customHeight="1">
      <c r="A1269" s="1"/>
      <c r="B1269" s="79"/>
      <c r="C1269" s="145"/>
      <c r="D1269" s="145"/>
      <c r="E1269" s="1"/>
      <c r="F1269" s="1"/>
      <c r="G1269" s="1"/>
      <c r="H1269" s="1"/>
      <c r="I1269" s="1"/>
      <c r="J1269" s="1"/>
      <c r="K1269" s="1"/>
      <c r="L1269" s="1"/>
      <c r="M1269" s="1"/>
      <c r="N1269" s="1"/>
      <c r="O1269" s="1"/>
      <c r="P1269" s="1"/>
      <c r="Q1269" s="1"/>
      <c r="R1269" s="1"/>
      <c r="S1269" s="1"/>
      <c r="T1269" s="1"/>
      <c r="U1269" s="1"/>
      <c r="V1269" s="1"/>
      <c r="W1269" s="1"/>
      <c r="X1269" s="1"/>
      <c r="Y1269" s="1"/>
    </row>
    <row r="1270" spans="1:25" ht="9.75" customHeight="1">
      <c r="A1270" s="1"/>
      <c r="B1270" s="79"/>
      <c r="C1270" s="145"/>
      <c r="D1270" s="145"/>
      <c r="E1270" s="1"/>
      <c r="F1270" s="1"/>
      <c r="G1270" s="1"/>
      <c r="H1270" s="1"/>
      <c r="I1270" s="1"/>
      <c r="J1270" s="1"/>
      <c r="K1270" s="1"/>
      <c r="L1270" s="1"/>
      <c r="M1270" s="1"/>
      <c r="N1270" s="1"/>
      <c r="O1270" s="1"/>
      <c r="P1270" s="1"/>
      <c r="Q1270" s="1"/>
      <c r="R1270" s="1"/>
      <c r="S1270" s="1"/>
      <c r="T1270" s="1"/>
      <c r="U1270" s="1"/>
      <c r="V1270" s="1"/>
      <c r="W1270" s="1"/>
      <c r="X1270" s="1"/>
      <c r="Y1270" s="1"/>
    </row>
    <row r="1271" spans="1:25" ht="9.75" customHeight="1">
      <c r="A1271" s="1"/>
      <c r="B1271" s="79"/>
      <c r="C1271" s="145"/>
      <c r="D1271" s="145"/>
      <c r="E1271" s="1"/>
      <c r="F1271" s="1"/>
      <c r="G1271" s="1"/>
      <c r="H1271" s="1"/>
      <c r="I1271" s="1"/>
      <c r="J1271" s="1"/>
      <c r="K1271" s="1"/>
      <c r="L1271" s="1"/>
      <c r="M1271" s="1"/>
      <c r="N1271" s="1"/>
      <c r="O1271" s="1"/>
      <c r="P1271" s="1"/>
      <c r="Q1271" s="1"/>
      <c r="R1271" s="1"/>
      <c r="S1271" s="1"/>
      <c r="T1271" s="1"/>
      <c r="U1271" s="1"/>
      <c r="V1271" s="1"/>
      <c r="W1271" s="1"/>
      <c r="X1271" s="1"/>
      <c r="Y1271" s="1"/>
    </row>
    <row r="1272" spans="1:25" ht="9.75" customHeight="1">
      <c r="A1272" s="1"/>
      <c r="B1272" s="79"/>
      <c r="C1272" s="145"/>
      <c r="D1272" s="145"/>
      <c r="E1272" s="1"/>
      <c r="F1272" s="1"/>
      <c r="G1272" s="1"/>
      <c r="H1272" s="1"/>
      <c r="I1272" s="1"/>
      <c r="J1272" s="1"/>
      <c r="K1272" s="1"/>
      <c r="L1272" s="1"/>
      <c r="M1272" s="1"/>
      <c r="N1272" s="1"/>
      <c r="O1272" s="1"/>
      <c r="P1272" s="1"/>
      <c r="Q1272" s="1"/>
      <c r="R1272" s="1"/>
      <c r="S1272" s="1"/>
      <c r="T1272" s="1"/>
      <c r="U1272" s="1"/>
      <c r="V1272" s="1"/>
      <c r="W1272" s="1"/>
      <c r="X1272" s="1"/>
      <c r="Y1272" s="1"/>
    </row>
    <row r="1273" spans="1:25" ht="9.75" customHeight="1">
      <c r="A1273" s="1"/>
      <c r="B1273" s="79"/>
      <c r="C1273" s="145"/>
      <c r="D1273" s="145"/>
      <c r="E1273" s="1"/>
      <c r="F1273" s="1"/>
      <c r="G1273" s="1"/>
      <c r="H1273" s="1"/>
      <c r="I1273" s="1"/>
      <c r="J1273" s="1"/>
      <c r="K1273" s="1"/>
      <c r="L1273" s="1"/>
      <c r="M1273" s="1"/>
      <c r="N1273" s="1"/>
      <c r="O1273" s="1"/>
      <c r="P1273" s="1"/>
      <c r="Q1273" s="1"/>
      <c r="R1273" s="1"/>
      <c r="S1273" s="1"/>
      <c r="T1273" s="1"/>
      <c r="U1273" s="1"/>
      <c r="V1273" s="1"/>
      <c r="W1273" s="1"/>
      <c r="X1273" s="1"/>
      <c r="Y1273" s="1"/>
    </row>
    <row r="1274" spans="1:25" ht="9.75" customHeight="1">
      <c r="A1274" s="1"/>
      <c r="B1274" s="79"/>
      <c r="C1274" s="145"/>
      <c r="D1274" s="145"/>
      <c r="E1274" s="1"/>
      <c r="F1274" s="1"/>
      <c r="G1274" s="1"/>
      <c r="H1274" s="1"/>
      <c r="I1274" s="1"/>
      <c r="J1274" s="1"/>
      <c r="K1274" s="1"/>
      <c r="L1274" s="1"/>
      <c r="M1274" s="1"/>
      <c r="N1274" s="1"/>
      <c r="O1274" s="1"/>
      <c r="P1274" s="1"/>
      <c r="Q1274" s="1"/>
      <c r="R1274" s="1"/>
      <c r="S1274" s="1"/>
      <c r="T1274" s="1"/>
      <c r="U1274" s="1"/>
      <c r="V1274" s="1"/>
      <c r="W1274" s="1"/>
      <c r="X1274" s="1"/>
      <c r="Y1274" s="1"/>
    </row>
    <row r="1275" spans="1:25" ht="9.75" customHeight="1">
      <c r="A1275" s="1"/>
      <c r="B1275" s="79"/>
      <c r="C1275" s="145"/>
      <c r="D1275" s="145"/>
      <c r="E1275" s="1"/>
      <c r="F1275" s="1"/>
      <c r="G1275" s="1"/>
      <c r="H1275" s="1"/>
      <c r="I1275" s="1"/>
      <c r="J1275" s="1"/>
      <c r="K1275" s="1"/>
      <c r="L1275" s="1"/>
      <c r="M1275" s="1"/>
      <c r="N1275" s="1"/>
      <c r="O1275" s="1"/>
      <c r="P1275" s="1"/>
      <c r="Q1275" s="1"/>
      <c r="R1275" s="1"/>
      <c r="S1275" s="1"/>
      <c r="T1275" s="1"/>
      <c r="U1275" s="1"/>
      <c r="V1275" s="1"/>
      <c r="W1275" s="1"/>
      <c r="X1275" s="1"/>
      <c r="Y1275" s="1"/>
    </row>
    <row r="1276" spans="1:25" ht="9.75" customHeight="1">
      <c r="A1276" s="1"/>
      <c r="B1276" s="79"/>
      <c r="C1276" s="145"/>
      <c r="D1276" s="145"/>
      <c r="E1276" s="1"/>
      <c r="F1276" s="1"/>
      <c r="G1276" s="1"/>
      <c r="H1276" s="1"/>
      <c r="I1276" s="1"/>
      <c r="J1276" s="1"/>
      <c r="K1276" s="1"/>
      <c r="L1276" s="1"/>
      <c r="M1276" s="1"/>
      <c r="N1276" s="1"/>
      <c r="O1276" s="1"/>
      <c r="P1276" s="1"/>
      <c r="Q1276" s="1"/>
      <c r="R1276" s="1"/>
      <c r="S1276" s="1"/>
      <c r="T1276" s="1"/>
      <c r="U1276" s="1"/>
      <c r="V1276" s="1"/>
      <c r="W1276" s="1"/>
      <c r="X1276" s="1"/>
      <c r="Y1276" s="1"/>
    </row>
    <row r="1277" spans="1:25" ht="9.75" customHeight="1">
      <c r="A1277" s="1"/>
      <c r="B1277" s="79"/>
      <c r="C1277" s="145"/>
      <c r="D1277" s="145"/>
      <c r="E1277" s="1"/>
      <c r="F1277" s="1"/>
      <c r="G1277" s="1"/>
      <c r="H1277" s="1"/>
      <c r="I1277" s="1"/>
      <c r="J1277" s="1"/>
      <c r="K1277" s="1"/>
      <c r="L1277" s="1"/>
      <c r="M1277" s="1"/>
      <c r="N1277" s="1"/>
      <c r="O1277" s="1"/>
      <c r="P1277" s="1"/>
      <c r="Q1277" s="1"/>
      <c r="R1277" s="1"/>
      <c r="S1277" s="1"/>
      <c r="T1277" s="1"/>
      <c r="U1277" s="1"/>
      <c r="V1277" s="1"/>
      <c r="W1277" s="1"/>
      <c r="X1277" s="1"/>
      <c r="Y1277" s="1"/>
    </row>
    <row r="1278" spans="1:25" ht="9.75" customHeight="1">
      <c r="A1278" s="1"/>
      <c r="B1278" s="79"/>
      <c r="C1278" s="145"/>
      <c r="D1278" s="145"/>
      <c r="E1278" s="1"/>
      <c r="F1278" s="1"/>
      <c r="G1278" s="1"/>
      <c r="H1278" s="1"/>
      <c r="I1278" s="1"/>
      <c r="J1278" s="1"/>
      <c r="K1278" s="1"/>
      <c r="L1278" s="1"/>
      <c r="M1278" s="1"/>
      <c r="N1278" s="1"/>
      <c r="O1278" s="1"/>
      <c r="P1278" s="1"/>
      <c r="Q1278" s="1"/>
      <c r="R1278" s="1"/>
      <c r="S1278" s="1"/>
      <c r="T1278" s="1"/>
      <c r="U1278" s="1"/>
      <c r="V1278" s="1"/>
      <c r="W1278" s="1"/>
      <c r="X1278" s="1"/>
      <c r="Y1278" s="1"/>
    </row>
    <row r="1279" spans="1:25" ht="9.75" customHeight="1">
      <c r="A1279" s="1"/>
      <c r="B1279" s="79"/>
      <c r="C1279" s="145"/>
      <c r="D1279" s="145"/>
      <c r="E1279" s="1"/>
      <c r="F1279" s="1"/>
      <c r="G1279" s="1"/>
      <c r="H1279" s="1"/>
      <c r="I1279" s="1"/>
      <c r="J1279" s="1"/>
      <c r="K1279" s="1"/>
      <c r="L1279" s="1"/>
      <c r="M1279" s="1"/>
      <c r="N1279" s="1"/>
      <c r="O1279" s="1"/>
      <c r="P1279" s="1"/>
      <c r="Q1279" s="1"/>
      <c r="R1279" s="1"/>
      <c r="S1279" s="1"/>
      <c r="T1279" s="1"/>
      <c r="U1279" s="1"/>
      <c r="V1279" s="1"/>
      <c r="W1279" s="1"/>
      <c r="X1279" s="1"/>
      <c r="Y1279" s="1"/>
    </row>
    <row r="1280" spans="1:25" ht="9.75" customHeight="1">
      <c r="A1280" s="1"/>
      <c r="B1280" s="79"/>
      <c r="C1280" s="145"/>
      <c r="D1280" s="145"/>
      <c r="E1280" s="1"/>
      <c r="F1280" s="1"/>
      <c r="G1280" s="1"/>
      <c r="H1280" s="1"/>
      <c r="I1280" s="1"/>
      <c r="J1280" s="1"/>
      <c r="K1280" s="1"/>
      <c r="L1280" s="1"/>
      <c r="M1280" s="1"/>
      <c r="N1280" s="1"/>
      <c r="O1280" s="1"/>
      <c r="P1280" s="1"/>
      <c r="Q1280" s="1"/>
      <c r="R1280" s="1"/>
      <c r="S1280" s="1"/>
      <c r="T1280" s="1"/>
      <c r="U1280" s="1"/>
      <c r="V1280" s="1"/>
      <c r="W1280" s="1"/>
      <c r="X1280" s="1"/>
      <c r="Y1280" s="1"/>
    </row>
    <row r="1281" spans="1:25" ht="9.75" customHeight="1">
      <c r="A1281" s="1"/>
      <c r="B1281" s="79"/>
      <c r="C1281" s="145"/>
      <c r="D1281" s="145"/>
      <c r="E1281" s="1"/>
      <c r="F1281" s="1"/>
      <c r="G1281" s="1"/>
      <c r="H1281" s="1"/>
      <c r="I1281" s="1"/>
      <c r="J1281" s="1"/>
      <c r="K1281" s="1"/>
      <c r="L1281" s="1"/>
      <c r="M1281" s="1"/>
      <c r="N1281" s="1"/>
      <c r="O1281" s="1"/>
      <c r="P1281" s="1"/>
      <c r="Q1281" s="1"/>
      <c r="R1281" s="1"/>
      <c r="S1281" s="1"/>
      <c r="T1281" s="1"/>
      <c r="U1281" s="1"/>
      <c r="V1281" s="1"/>
      <c r="W1281" s="1"/>
      <c r="X1281" s="1"/>
      <c r="Y1281" s="1"/>
    </row>
    <row r="1282" spans="1:25" ht="9.75" customHeight="1">
      <c r="A1282" s="1"/>
      <c r="B1282" s="79"/>
      <c r="C1282" s="145"/>
      <c r="D1282" s="145"/>
      <c r="E1282" s="1"/>
      <c r="F1282" s="1"/>
      <c r="G1282" s="1"/>
      <c r="H1282" s="1"/>
      <c r="I1282" s="1"/>
      <c r="J1282" s="1"/>
      <c r="K1282" s="1"/>
      <c r="L1282" s="1"/>
      <c r="M1282" s="1"/>
      <c r="N1282" s="1"/>
      <c r="O1282" s="1"/>
      <c r="P1282" s="1"/>
      <c r="Q1282" s="1"/>
      <c r="R1282" s="1"/>
      <c r="S1282" s="1"/>
      <c r="T1282" s="1"/>
      <c r="U1282" s="1"/>
      <c r="V1282" s="1"/>
      <c r="W1282" s="1"/>
      <c r="X1282" s="1"/>
      <c r="Y1282" s="1"/>
    </row>
    <row r="1283" spans="1:25" ht="9.75" customHeight="1">
      <c r="A1283" s="1"/>
      <c r="B1283" s="79"/>
      <c r="C1283" s="145"/>
      <c r="D1283" s="145"/>
      <c r="E1283" s="1"/>
      <c r="F1283" s="1"/>
      <c r="G1283" s="1"/>
      <c r="H1283" s="1"/>
      <c r="I1283" s="1"/>
      <c r="J1283" s="1"/>
      <c r="K1283" s="1"/>
      <c r="L1283" s="1"/>
      <c r="M1283" s="1"/>
      <c r="N1283" s="1"/>
      <c r="O1283" s="1"/>
      <c r="P1283" s="1"/>
      <c r="Q1283" s="1"/>
      <c r="R1283" s="1"/>
      <c r="S1283" s="1"/>
      <c r="T1283" s="1"/>
      <c r="U1283" s="1"/>
      <c r="V1283" s="1"/>
      <c r="W1283" s="1"/>
      <c r="X1283" s="1"/>
      <c r="Y1283" s="1"/>
    </row>
    <row r="1284" spans="1:25" ht="9.75" customHeight="1">
      <c r="A1284" s="1"/>
      <c r="B1284" s="79"/>
      <c r="C1284" s="145"/>
      <c r="D1284" s="145"/>
      <c r="E1284" s="1"/>
      <c r="F1284" s="1"/>
      <c r="G1284" s="1"/>
      <c r="H1284" s="1"/>
      <c r="I1284" s="1"/>
      <c r="J1284" s="1"/>
      <c r="K1284" s="1"/>
      <c r="L1284" s="1"/>
      <c r="M1284" s="1"/>
      <c r="N1284" s="1"/>
      <c r="O1284" s="1"/>
      <c r="P1284" s="1"/>
      <c r="Q1284" s="1"/>
      <c r="R1284" s="1"/>
      <c r="S1284" s="1"/>
      <c r="T1284" s="1"/>
      <c r="U1284" s="1"/>
      <c r="V1284" s="1"/>
      <c r="W1284" s="1"/>
      <c r="X1284" s="1"/>
      <c r="Y1284" s="1"/>
    </row>
    <row r="1285" spans="1:25" ht="9.75" customHeight="1">
      <c r="A1285" s="1"/>
      <c r="B1285" s="79"/>
      <c r="C1285" s="145"/>
      <c r="D1285" s="145"/>
      <c r="E1285" s="1"/>
      <c r="F1285" s="1"/>
      <c r="G1285" s="1"/>
      <c r="H1285" s="1"/>
      <c r="I1285" s="1"/>
      <c r="J1285" s="1"/>
      <c r="K1285" s="1"/>
      <c r="L1285" s="1"/>
      <c r="M1285" s="1"/>
      <c r="N1285" s="1"/>
      <c r="O1285" s="1"/>
      <c r="P1285" s="1"/>
      <c r="Q1285" s="1"/>
      <c r="R1285" s="1"/>
      <c r="S1285" s="1"/>
      <c r="T1285" s="1"/>
      <c r="U1285" s="1"/>
      <c r="V1285" s="1"/>
      <c r="W1285" s="1"/>
      <c r="X1285" s="1"/>
      <c r="Y1285" s="1"/>
    </row>
    <row r="1286" spans="1:25" ht="9.75" customHeight="1">
      <c r="A1286" s="1"/>
      <c r="B1286" s="79"/>
      <c r="C1286" s="145"/>
      <c r="D1286" s="145"/>
      <c r="E1286" s="1"/>
      <c r="F1286" s="1"/>
      <c r="G1286" s="1"/>
      <c r="H1286" s="1"/>
      <c r="I1286" s="1"/>
      <c r="J1286" s="1"/>
      <c r="K1286" s="1"/>
      <c r="L1286" s="1"/>
      <c r="M1286" s="1"/>
      <c r="N1286" s="1"/>
      <c r="O1286" s="1"/>
      <c r="P1286" s="1"/>
      <c r="Q1286" s="1"/>
      <c r="R1286" s="1"/>
      <c r="S1286" s="1"/>
      <c r="T1286" s="1"/>
      <c r="U1286" s="1"/>
      <c r="V1286" s="1"/>
      <c r="W1286" s="1"/>
      <c r="X1286" s="1"/>
      <c r="Y1286" s="1"/>
    </row>
    <row r="1287" spans="1:25" ht="9.75" customHeight="1">
      <c r="A1287" s="1"/>
      <c r="B1287" s="79"/>
      <c r="C1287" s="145"/>
      <c r="D1287" s="145"/>
      <c r="E1287" s="1"/>
      <c r="F1287" s="1"/>
      <c r="G1287" s="1"/>
      <c r="H1287" s="1"/>
      <c r="I1287" s="1"/>
      <c r="J1287" s="1"/>
      <c r="K1287" s="1"/>
      <c r="L1287" s="1"/>
      <c r="M1287" s="1"/>
      <c r="N1287" s="1"/>
      <c r="O1287" s="1"/>
      <c r="P1287" s="1"/>
      <c r="Q1287" s="1"/>
      <c r="R1287" s="1"/>
      <c r="S1287" s="1"/>
      <c r="T1287" s="1"/>
      <c r="U1287" s="1"/>
      <c r="V1287" s="1"/>
      <c r="W1287" s="1"/>
      <c r="X1287" s="1"/>
      <c r="Y1287" s="1"/>
    </row>
    <row r="1288" spans="1:25" ht="9.75" customHeight="1">
      <c r="A1288" s="1"/>
      <c r="B1288" s="79"/>
      <c r="C1288" s="145"/>
      <c r="D1288" s="145"/>
      <c r="E1288" s="1"/>
      <c r="F1288" s="1"/>
      <c r="G1288" s="1"/>
      <c r="H1288" s="1"/>
      <c r="I1288" s="1"/>
      <c r="J1288" s="1"/>
      <c r="K1288" s="1"/>
      <c r="L1288" s="1"/>
      <c r="M1288" s="1"/>
      <c r="N1288" s="1"/>
      <c r="O1288" s="1"/>
      <c r="P1288" s="1"/>
      <c r="Q1288" s="1"/>
      <c r="R1288" s="1"/>
      <c r="S1288" s="1"/>
      <c r="T1288" s="1"/>
      <c r="U1288" s="1"/>
      <c r="V1288" s="1"/>
      <c r="W1288" s="1"/>
      <c r="X1288" s="1"/>
      <c r="Y1288" s="1"/>
    </row>
    <row r="1289" spans="1:25" ht="9.75" customHeight="1">
      <c r="A1289" s="1"/>
      <c r="B1289" s="79"/>
      <c r="C1289" s="145"/>
      <c r="D1289" s="145"/>
      <c r="E1289" s="1"/>
      <c r="F1289" s="1"/>
      <c r="G1289" s="1"/>
      <c r="H1289" s="1"/>
      <c r="I1289" s="1"/>
      <c r="J1289" s="1"/>
      <c r="K1289" s="1"/>
      <c r="L1289" s="1"/>
      <c r="M1289" s="1"/>
      <c r="N1289" s="1"/>
      <c r="O1289" s="1"/>
      <c r="P1289" s="1"/>
      <c r="Q1289" s="1"/>
      <c r="R1289" s="1"/>
      <c r="S1289" s="1"/>
      <c r="T1289" s="1"/>
      <c r="U1289" s="1"/>
      <c r="V1289" s="1"/>
      <c r="W1289" s="1"/>
      <c r="X1289" s="1"/>
      <c r="Y1289" s="1"/>
    </row>
    <row r="1290" spans="1:25" ht="9.75" customHeight="1">
      <c r="A1290" s="1"/>
      <c r="B1290" s="79"/>
      <c r="C1290" s="145"/>
      <c r="D1290" s="145"/>
      <c r="E1290" s="1"/>
      <c r="F1290" s="1"/>
      <c r="G1290" s="1"/>
      <c r="H1290" s="1"/>
      <c r="I1290" s="1"/>
      <c r="J1290" s="1"/>
      <c r="K1290" s="1"/>
      <c r="L1290" s="1"/>
      <c r="M1290" s="1"/>
      <c r="N1290" s="1"/>
      <c r="O1290" s="1"/>
      <c r="P1290" s="1"/>
      <c r="Q1290" s="1"/>
      <c r="R1290" s="1"/>
      <c r="S1290" s="1"/>
      <c r="T1290" s="1"/>
      <c r="U1290" s="1"/>
      <c r="V1290" s="1"/>
      <c r="W1290" s="1"/>
      <c r="X1290" s="1"/>
      <c r="Y1290" s="1"/>
    </row>
    <row r="1291" spans="1:25" ht="9.75" customHeight="1">
      <c r="A1291" s="1"/>
      <c r="B1291" s="79"/>
      <c r="C1291" s="145"/>
      <c r="D1291" s="145"/>
      <c r="E1291" s="1"/>
      <c r="F1291" s="1"/>
      <c r="G1291" s="1"/>
      <c r="H1291" s="1"/>
      <c r="I1291" s="1"/>
      <c r="J1291" s="1"/>
      <c r="K1291" s="1"/>
      <c r="L1291" s="1"/>
      <c r="M1291" s="1"/>
      <c r="N1291" s="1"/>
      <c r="O1291" s="1"/>
      <c r="P1291" s="1"/>
      <c r="Q1291" s="1"/>
      <c r="R1291" s="1"/>
      <c r="S1291" s="1"/>
      <c r="T1291" s="1"/>
      <c r="U1291" s="1"/>
      <c r="V1291" s="1"/>
      <c r="W1291" s="1"/>
      <c r="X1291" s="1"/>
      <c r="Y1291" s="1"/>
    </row>
    <row r="1292" spans="1:25" ht="9.75" customHeight="1">
      <c r="A1292" s="1"/>
      <c r="B1292" s="79"/>
      <c r="C1292" s="145"/>
      <c r="D1292" s="145"/>
      <c r="E1292" s="1"/>
      <c r="F1292" s="1"/>
      <c r="G1292" s="1"/>
      <c r="H1292" s="1"/>
      <c r="I1292" s="1"/>
      <c r="J1292" s="1"/>
      <c r="K1292" s="1"/>
      <c r="L1292" s="1"/>
      <c r="M1292" s="1"/>
      <c r="N1292" s="1"/>
      <c r="O1292" s="1"/>
      <c r="P1292" s="1"/>
      <c r="Q1292" s="1"/>
      <c r="R1292" s="1"/>
      <c r="S1292" s="1"/>
      <c r="T1292" s="1"/>
      <c r="U1292" s="1"/>
      <c r="V1292" s="1"/>
      <c r="W1292" s="1"/>
      <c r="X1292" s="1"/>
      <c r="Y1292" s="1"/>
    </row>
    <row r="1293" spans="1:25" ht="9.75" customHeight="1">
      <c r="A1293" s="1"/>
      <c r="B1293" s="79"/>
      <c r="C1293" s="145"/>
      <c r="D1293" s="145"/>
      <c r="E1293" s="1"/>
      <c r="F1293" s="1"/>
      <c r="G1293" s="1"/>
      <c r="H1293" s="1"/>
      <c r="I1293" s="1"/>
      <c r="J1293" s="1"/>
      <c r="K1293" s="1"/>
      <c r="L1293" s="1"/>
      <c r="M1293" s="1"/>
      <c r="N1293" s="1"/>
      <c r="O1293" s="1"/>
      <c r="P1293" s="1"/>
      <c r="Q1293" s="1"/>
      <c r="R1293" s="1"/>
      <c r="S1293" s="1"/>
      <c r="T1293" s="1"/>
      <c r="U1293" s="1"/>
      <c r="V1293" s="1"/>
      <c r="W1293" s="1"/>
      <c r="X1293" s="1"/>
      <c r="Y1293" s="1"/>
    </row>
    <row r="1294" spans="1:25" ht="9.75" customHeight="1">
      <c r="A1294" s="1"/>
      <c r="B1294" s="79"/>
      <c r="C1294" s="145"/>
      <c r="D1294" s="145"/>
      <c r="E1294" s="1"/>
      <c r="F1294" s="1"/>
      <c r="G1294" s="1"/>
      <c r="H1294" s="1"/>
      <c r="I1294" s="1"/>
      <c r="J1294" s="1"/>
      <c r="K1294" s="1"/>
      <c r="L1294" s="1"/>
      <c r="M1294" s="1"/>
      <c r="N1294" s="1"/>
      <c r="O1294" s="1"/>
      <c r="P1294" s="1"/>
      <c r="Q1294" s="1"/>
      <c r="R1294" s="1"/>
      <c r="S1294" s="1"/>
      <c r="T1294" s="1"/>
      <c r="U1294" s="1"/>
      <c r="V1294" s="1"/>
      <c r="W1294" s="1"/>
      <c r="X1294" s="1"/>
      <c r="Y1294" s="1"/>
    </row>
    <row r="1295" spans="1:25" ht="9.75" customHeight="1">
      <c r="A1295" s="1"/>
      <c r="B1295" s="79"/>
      <c r="C1295" s="145"/>
      <c r="D1295" s="145"/>
      <c r="E1295" s="1"/>
      <c r="F1295" s="1"/>
      <c r="G1295" s="1"/>
      <c r="H1295" s="1"/>
      <c r="I1295" s="1"/>
      <c r="J1295" s="1"/>
      <c r="K1295" s="1"/>
      <c r="L1295" s="1"/>
      <c r="M1295" s="1"/>
      <c r="N1295" s="1"/>
      <c r="O1295" s="1"/>
      <c r="P1295" s="1"/>
      <c r="Q1295" s="1"/>
      <c r="R1295" s="1"/>
      <c r="S1295" s="1"/>
      <c r="T1295" s="1"/>
      <c r="U1295" s="1"/>
      <c r="V1295" s="1"/>
      <c r="W1295" s="1"/>
      <c r="X1295" s="1"/>
      <c r="Y1295" s="1"/>
    </row>
    <row r="1296" spans="1:25" ht="9.75" customHeight="1">
      <c r="A1296" s="1"/>
      <c r="B1296" s="79"/>
      <c r="C1296" s="145"/>
      <c r="D1296" s="145"/>
      <c r="E1296" s="1"/>
      <c r="F1296" s="1"/>
      <c r="G1296" s="1"/>
      <c r="H1296" s="1"/>
      <c r="I1296" s="1"/>
      <c r="J1296" s="1"/>
      <c r="K1296" s="1"/>
      <c r="L1296" s="1"/>
      <c r="M1296" s="1"/>
      <c r="N1296" s="1"/>
      <c r="O1296" s="1"/>
      <c r="P1296" s="1"/>
      <c r="Q1296" s="1"/>
      <c r="R1296" s="1"/>
      <c r="S1296" s="1"/>
      <c r="T1296" s="1"/>
      <c r="U1296" s="1"/>
      <c r="V1296" s="1"/>
      <c r="W1296" s="1"/>
      <c r="X1296" s="1"/>
      <c r="Y1296" s="1"/>
    </row>
    <row r="1297" spans="1:25" ht="9.75" customHeight="1">
      <c r="A1297" s="1"/>
      <c r="B1297" s="79"/>
      <c r="C1297" s="145"/>
      <c r="D1297" s="145"/>
      <c r="E1297" s="1"/>
      <c r="F1297" s="1"/>
      <c r="G1297" s="1"/>
      <c r="H1297" s="1"/>
      <c r="I1297" s="1"/>
      <c r="J1297" s="1"/>
      <c r="K1297" s="1"/>
      <c r="L1297" s="1"/>
      <c r="M1297" s="1"/>
      <c r="N1297" s="1"/>
      <c r="O1297" s="1"/>
      <c r="P1297" s="1"/>
      <c r="Q1297" s="1"/>
      <c r="R1297" s="1"/>
      <c r="S1297" s="1"/>
      <c r="T1297" s="1"/>
      <c r="U1297" s="1"/>
      <c r="V1297" s="1"/>
      <c r="W1297" s="1"/>
      <c r="X1297" s="1"/>
      <c r="Y1297" s="1"/>
    </row>
    <row r="1298" spans="1:25" ht="9.75" customHeight="1">
      <c r="A1298" s="1"/>
      <c r="B1298" s="79"/>
      <c r="C1298" s="145"/>
      <c r="D1298" s="145"/>
      <c r="E1298" s="1"/>
      <c r="F1298" s="1"/>
      <c r="G1298" s="1"/>
      <c r="H1298" s="1"/>
      <c r="I1298" s="1"/>
      <c r="J1298" s="1"/>
      <c r="K1298" s="1"/>
      <c r="L1298" s="1"/>
      <c r="M1298" s="1"/>
      <c r="N1298" s="1"/>
      <c r="O1298" s="1"/>
      <c r="P1298" s="1"/>
      <c r="Q1298" s="1"/>
      <c r="R1298" s="1"/>
      <c r="S1298" s="1"/>
      <c r="T1298" s="1"/>
      <c r="U1298" s="1"/>
      <c r="V1298" s="1"/>
      <c r="W1298" s="1"/>
      <c r="X1298" s="1"/>
      <c r="Y1298" s="1"/>
    </row>
    <row r="1299" spans="1:25" ht="9.75" customHeight="1">
      <c r="A1299" s="1"/>
      <c r="B1299" s="79"/>
      <c r="C1299" s="145"/>
      <c r="D1299" s="145"/>
      <c r="E1299" s="1"/>
      <c r="F1299" s="1"/>
      <c r="G1299" s="1"/>
      <c r="H1299" s="1"/>
      <c r="I1299" s="1"/>
      <c r="J1299" s="1"/>
      <c r="K1299" s="1"/>
      <c r="L1299" s="1"/>
      <c r="M1299" s="1"/>
      <c r="N1299" s="1"/>
      <c r="O1299" s="1"/>
      <c r="P1299" s="1"/>
      <c r="Q1299" s="1"/>
      <c r="R1299" s="1"/>
      <c r="S1299" s="1"/>
      <c r="T1299" s="1"/>
      <c r="U1299" s="1"/>
      <c r="V1299" s="1"/>
      <c r="W1299" s="1"/>
      <c r="X1299" s="1"/>
      <c r="Y1299" s="1"/>
    </row>
    <row r="1300" spans="1:25" ht="9.75" customHeight="1">
      <c r="A1300" s="1"/>
      <c r="B1300" s="79"/>
      <c r="C1300" s="145"/>
      <c r="D1300" s="145"/>
      <c r="E1300" s="1"/>
      <c r="F1300" s="1"/>
      <c r="G1300" s="1"/>
      <c r="H1300" s="1"/>
      <c r="I1300" s="1"/>
      <c r="J1300" s="1"/>
      <c r="K1300" s="1"/>
      <c r="L1300" s="1"/>
      <c r="M1300" s="1"/>
      <c r="N1300" s="1"/>
      <c r="O1300" s="1"/>
      <c r="P1300" s="1"/>
      <c r="Q1300" s="1"/>
      <c r="R1300" s="1"/>
      <c r="S1300" s="1"/>
      <c r="T1300" s="1"/>
      <c r="U1300" s="1"/>
      <c r="V1300" s="1"/>
      <c r="W1300" s="1"/>
      <c r="X1300" s="1"/>
      <c r="Y1300" s="1"/>
    </row>
    <row r="1301" spans="1:25" ht="9.75" customHeight="1">
      <c r="A1301" s="1"/>
      <c r="B1301" s="79"/>
      <c r="C1301" s="145"/>
      <c r="D1301" s="145"/>
      <c r="E1301" s="1"/>
      <c r="F1301" s="1"/>
      <c r="G1301" s="1"/>
      <c r="H1301" s="1"/>
      <c r="I1301" s="1"/>
      <c r="J1301" s="1"/>
      <c r="K1301" s="1"/>
      <c r="L1301" s="1"/>
      <c r="M1301" s="1"/>
      <c r="N1301" s="1"/>
      <c r="O1301" s="1"/>
      <c r="P1301" s="1"/>
      <c r="Q1301" s="1"/>
      <c r="R1301" s="1"/>
      <c r="S1301" s="1"/>
      <c r="T1301" s="1"/>
      <c r="U1301" s="1"/>
      <c r="V1301" s="1"/>
      <c r="W1301" s="1"/>
      <c r="X1301" s="1"/>
      <c r="Y1301" s="1"/>
    </row>
    <row r="1302" spans="1:25" ht="9.75" customHeight="1">
      <c r="A1302" s="1"/>
      <c r="B1302" s="79"/>
      <c r="C1302" s="145"/>
      <c r="D1302" s="145"/>
      <c r="E1302" s="1"/>
      <c r="F1302" s="1"/>
      <c r="G1302" s="1"/>
      <c r="H1302" s="1"/>
      <c r="I1302" s="1"/>
      <c r="J1302" s="1"/>
      <c r="K1302" s="1"/>
      <c r="L1302" s="1"/>
      <c r="M1302" s="1"/>
      <c r="N1302" s="1"/>
      <c r="O1302" s="1"/>
      <c r="P1302" s="1"/>
      <c r="Q1302" s="1"/>
      <c r="R1302" s="1"/>
      <c r="S1302" s="1"/>
      <c r="T1302" s="1"/>
      <c r="U1302" s="1"/>
      <c r="V1302" s="1"/>
      <c r="W1302" s="1"/>
      <c r="X1302" s="1"/>
      <c r="Y1302" s="1"/>
    </row>
    <row r="1303" spans="1:25" ht="9.75" customHeight="1">
      <c r="A1303" s="1"/>
      <c r="B1303" s="79"/>
      <c r="C1303" s="145"/>
      <c r="D1303" s="145"/>
      <c r="E1303" s="1"/>
      <c r="F1303" s="1"/>
      <c r="G1303" s="1"/>
      <c r="H1303" s="1"/>
      <c r="I1303" s="1"/>
      <c r="J1303" s="1"/>
      <c r="K1303" s="1"/>
      <c r="L1303" s="1"/>
      <c r="M1303" s="1"/>
      <c r="N1303" s="1"/>
      <c r="O1303" s="1"/>
      <c r="P1303" s="1"/>
      <c r="Q1303" s="1"/>
      <c r="R1303" s="1"/>
      <c r="S1303" s="1"/>
      <c r="T1303" s="1"/>
      <c r="U1303" s="1"/>
      <c r="V1303" s="1"/>
      <c r="W1303" s="1"/>
      <c r="X1303" s="1"/>
      <c r="Y1303" s="1"/>
    </row>
    <row r="1304" spans="1:25" ht="9.75" customHeight="1">
      <c r="A1304" s="1"/>
      <c r="B1304" s="79"/>
      <c r="C1304" s="145"/>
      <c r="D1304" s="145"/>
      <c r="E1304" s="1"/>
      <c r="F1304" s="1"/>
      <c r="G1304" s="1"/>
      <c r="H1304" s="1"/>
      <c r="I1304" s="1"/>
      <c r="J1304" s="1"/>
      <c r="K1304" s="1"/>
      <c r="L1304" s="1"/>
      <c r="M1304" s="1"/>
      <c r="N1304" s="1"/>
      <c r="O1304" s="1"/>
      <c r="P1304" s="1"/>
      <c r="Q1304" s="1"/>
      <c r="R1304" s="1"/>
      <c r="S1304" s="1"/>
      <c r="T1304" s="1"/>
      <c r="U1304" s="1"/>
      <c r="V1304" s="1"/>
      <c r="W1304" s="1"/>
      <c r="X1304" s="1"/>
      <c r="Y1304" s="1"/>
    </row>
    <row r="1305" spans="1:25" ht="9.75" customHeight="1">
      <c r="A1305" s="1"/>
      <c r="B1305" s="79"/>
      <c r="C1305" s="145"/>
      <c r="D1305" s="145"/>
      <c r="E1305" s="1"/>
      <c r="F1305" s="1"/>
      <c r="G1305" s="1"/>
      <c r="H1305" s="1"/>
      <c r="I1305" s="1"/>
      <c r="J1305" s="1"/>
      <c r="K1305" s="1"/>
      <c r="L1305" s="1"/>
      <c r="M1305" s="1"/>
      <c r="N1305" s="1"/>
      <c r="O1305" s="1"/>
      <c r="P1305" s="1"/>
      <c r="Q1305" s="1"/>
      <c r="R1305" s="1"/>
      <c r="S1305" s="1"/>
      <c r="T1305" s="1"/>
      <c r="U1305" s="1"/>
      <c r="V1305" s="1"/>
      <c r="W1305" s="1"/>
      <c r="X1305" s="1"/>
      <c r="Y1305" s="1"/>
    </row>
    <row r="1306" spans="1:25" ht="9.75" customHeight="1">
      <c r="A1306" s="1"/>
      <c r="B1306" s="79"/>
      <c r="C1306" s="145"/>
      <c r="D1306" s="145"/>
      <c r="E1306" s="1"/>
      <c r="F1306" s="1"/>
      <c r="G1306" s="1"/>
      <c r="H1306" s="1"/>
      <c r="I1306" s="1"/>
      <c r="J1306" s="1"/>
      <c r="K1306" s="1"/>
      <c r="L1306" s="1"/>
      <c r="M1306" s="1"/>
      <c r="N1306" s="1"/>
      <c r="O1306" s="1"/>
      <c r="P1306" s="1"/>
      <c r="Q1306" s="1"/>
      <c r="R1306" s="1"/>
      <c r="S1306" s="1"/>
      <c r="T1306" s="1"/>
      <c r="U1306" s="1"/>
      <c r="V1306" s="1"/>
      <c r="W1306" s="1"/>
      <c r="X1306" s="1"/>
      <c r="Y1306" s="1"/>
    </row>
    <row r="1307" spans="1:25" ht="9.75" customHeight="1">
      <c r="A1307" s="1"/>
      <c r="B1307" s="79"/>
      <c r="C1307" s="145"/>
      <c r="D1307" s="145"/>
      <c r="E1307" s="1"/>
      <c r="F1307" s="1"/>
      <c r="G1307" s="1"/>
      <c r="H1307" s="1"/>
      <c r="I1307" s="1"/>
      <c r="J1307" s="1"/>
      <c r="K1307" s="1"/>
      <c r="L1307" s="1"/>
      <c r="M1307" s="1"/>
      <c r="N1307" s="1"/>
      <c r="O1307" s="1"/>
      <c r="P1307" s="1"/>
      <c r="Q1307" s="1"/>
      <c r="R1307" s="1"/>
      <c r="S1307" s="1"/>
      <c r="T1307" s="1"/>
      <c r="U1307" s="1"/>
      <c r="V1307" s="1"/>
      <c r="W1307" s="1"/>
      <c r="X1307" s="1"/>
      <c r="Y1307" s="1"/>
    </row>
    <row r="1308" spans="1:25" ht="9.75" customHeight="1">
      <c r="A1308" s="1"/>
      <c r="B1308" s="79"/>
      <c r="C1308" s="145"/>
      <c r="D1308" s="145"/>
      <c r="E1308" s="1"/>
      <c r="F1308" s="1"/>
      <c r="G1308" s="1"/>
      <c r="H1308" s="1"/>
      <c r="I1308" s="1"/>
      <c r="J1308" s="1"/>
      <c r="K1308" s="1"/>
      <c r="L1308" s="1"/>
      <c r="M1308" s="1"/>
      <c r="N1308" s="1"/>
      <c r="O1308" s="1"/>
      <c r="P1308" s="1"/>
      <c r="Q1308" s="1"/>
      <c r="R1308" s="1"/>
      <c r="S1308" s="1"/>
      <c r="T1308" s="1"/>
      <c r="U1308" s="1"/>
      <c r="V1308" s="1"/>
      <c r="W1308" s="1"/>
      <c r="X1308" s="1"/>
      <c r="Y1308" s="1"/>
    </row>
    <row r="1309" spans="1:25" ht="9.75" customHeight="1">
      <c r="A1309" s="1"/>
      <c r="B1309" s="79"/>
      <c r="C1309" s="145"/>
      <c r="D1309" s="145"/>
      <c r="E1309" s="1"/>
      <c r="F1309" s="1"/>
      <c r="G1309" s="1"/>
      <c r="H1309" s="1"/>
      <c r="I1309" s="1"/>
      <c r="J1309" s="1"/>
      <c r="K1309" s="1"/>
      <c r="L1309" s="1"/>
      <c r="M1309" s="1"/>
      <c r="N1309" s="1"/>
      <c r="O1309" s="1"/>
      <c r="P1309" s="1"/>
      <c r="Q1309" s="1"/>
      <c r="R1309" s="1"/>
      <c r="S1309" s="1"/>
      <c r="T1309" s="1"/>
      <c r="U1309" s="1"/>
      <c r="V1309" s="1"/>
      <c r="W1309" s="1"/>
      <c r="X1309" s="1"/>
      <c r="Y1309" s="1"/>
    </row>
    <row r="1310" spans="1:25" ht="9.75" customHeight="1">
      <c r="A1310" s="1"/>
      <c r="B1310" s="79"/>
      <c r="C1310" s="145"/>
      <c r="D1310" s="145"/>
      <c r="E1310" s="1"/>
      <c r="F1310" s="1"/>
      <c r="G1310" s="1"/>
      <c r="H1310" s="1"/>
      <c r="I1310" s="1"/>
      <c r="J1310" s="1"/>
      <c r="K1310" s="1"/>
      <c r="L1310" s="1"/>
      <c r="M1310" s="1"/>
      <c r="N1310" s="1"/>
      <c r="O1310" s="1"/>
      <c r="P1310" s="1"/>
      <c r="Q1310" s="1"/>
      <c r="R1310" s="1"/>
      <c r="S1310" s="1"/>
      <c r="T1310" s="1"/>
      <c r="U1310" s="1"/>
      <c r="V1310" s="1"/>
      <c r="W1310" s="1"/>
      <c r="X1310" s="1"/>
      <c r="Y1310" s="1"/>
    </row>
    <row r="1311" spans="1:25" ht="9.75" customHeight="1">
      <c r="A1311" s="1"/>
      <c r="B1311" s="79"/>
      <c r="C1311" s="145"/>
      <c r="D1311" s="145"/>
      <c r="E1311" s="1"/>
      <c r="F1311" s="1"/>
      <c r="G1311" s="1"/>
      <c r="H1311" s="1"/>
      <c r="I1311" s="1"/>
      <c r="J1311" s="1"/>
      <c r="K1311" s="1"/>
      <c r="L1311" s="1"/>
      <c r="M1311" s="1"/>
      <c r="N1311" s="1"/>
      <c r="O1311" s="1"/>
      <c r="P1311" s="1"/>
      <c r="Q1311" s="1"/>
      <c r="R1311" s="1"/>
      <c r="S1311" s="1"/>
      <c r="T1311" s="1"/>
      <c r="U1311" s="1"/>
      <c r="V1311" s="1"/>
      <c r="W1311" s="1"/>
      <c r="X1311" s="1"/>
      <c r="Y1311" s="1"/>
    </row>
    <row r="1312" spans="1:25" ht="9.75" customHeight="1">
      <c r="A1312" s="1"/>
      <c r="B1312" s="79"/>
      <c r="C1312" s="145"/>
      <c r="D1312" s="145"/>
      <c r="E1312" s="1"/>
      <c r="F1312" s="1"/>
      <c r="G1312" s="1"/>
      <c r="H1312" s="1"/>
      <c r="I1312" s="1"/>
      <c r="J1312" s="1"/>
      <c r="K1312" s="1"/>
      <c r="L1312" s="1"/>
      <c r="M1312" s="1"/>
      <c r="N1312" s="1"/>
      <c r="O1312" s="1"/>
      <c r="P1312" s="1"/>
      <c r="Q1312" s="1"/>
      <c r="R1312" s="1"/>
      <c r="S1312" s="1"/>
      <c r="T1312" s="1"/>
      <c r="U1312" s="1"/>
      <c r="V1312" s="1"/>
      <c r="W1312" s="1"/>
      <c r="X1312" s="1"/>
      <c r="Y1312" s="1"/>
    </row>
    <row r="1313" spans="1:25" ht="9.75" customHeight="1">
      <c r="A1313" s="1"/>
      <c r="B1313" s="79"/>
      <c r="C1313" s="145"/>
      <c r="D1313" s="145"/>
      <c r="E1313" s="1"/>
      <c r="F1313" s="1"/>
      <c r="G1313" s="1"/>
      <c r="H1313" s="1"/>
      <c r="I1313" s="1"/>
      <c r="J1313" s="1"/>
      <c r="K1313" s="1"/>
      <c r="L1313" s="1"/>
      <c r="M1313" s="1"/>
      <c r="N1313" s="1"/>
      <c r="O1313" s="1"/>
      <c r="P1313" s="1"/>
      <c r="Q1313" s="1"/>
      <c r="R1313" s="1"/>
      <c r="S1313" s="1"/>
      <c r="T1313" s="1"/>
      <c r="U1313" s="1"/>
      <c r="V1313" s="1"/>
      <c r="W1313" s="1"/>
      <c r="X1313" s="1"/>
      <c r="Y1313" s="1"/>
    </row>
    <row r="1314" spans="1:25" ht="9.75" customHeight="1">
      <c r="A1314" s="1"/>
      <c r="B1314" s="79"/>
      <c r="C1314" s="145"/>
      <c r="D1314" s="145"/>
      <c r="E1314" s="1"/>
      <c r="F1314" s="1"/>
      <c r="G1314" s="1"/>
      <c r="H1314" s="1"/>
      <c r="I1314" s="1"/>
      <c r="J1314" s="1"/>
      <c r="K1314" s="1"/>
      <c r="L1314" s="1"/>
      <c r="M1314" s="1"/>
      <c r="N1314" s="1"/>
      <c r="O1314" s="1"/>
      <c r="P1314" s="1"/>
      <c r="Q1314" s="1"/>
      <c r="R1314" s="1"/>
      <c r="S1314" s="1"/>
      <c r="T1314" s="1"/>
      <c r="U1314" s="1"/>
      <c r="V1314" s="1"/>
      <c r="W1314" s="1"/>
      <c r="X1314" s="1"/>
      <c r="Y1314" s="1"/>
    </row>
    <row r="1315" spans="1:25" ht="9.75" customHeight="1">
      <c r="A1315" s="1"/>
      <c r="B1315" s="79"/>
      <c r="C1315" s="145"/>
      <c r="D1315" s="145"/>
      <c r="E1315" s="1"/>
      <c r="F1315" s="1"/>
      <c r="G1315" s="1"/>
      <c r="H1315" s="1"/>
      <c r="I1315" s="1"/>
      <c r="J1315" s="1"/>
      <c r="K1315" s="1"/>
      <c r="L1315" s="1"/>
      <c r="M1315" s="1"/>
      <c r="N1315" s="1"/>
      <c r="O1315" s="1"/>
      <c r="P1315" s="1"/>
      <c r="Q1315" s="1"/>
      <c r="R1315" s="1"/>
      <c r="S1315" s="1"/>
      <c r="T1315" s="1"/>
      <c r="U1315" s="1"/>
      <c r="V1315" s="1"/>
      <c r="W1315" s="1"/>
      <c r="X1315" s="1"/>
      <c r="Y1315" s="1"/>
    </row>
    <row r="1316" spans="1:25" ht="9.75" customHeight="1">
      <c r="A1316" s="1"/>
      <c r="B1316" s="79"/>
      <c r="C1316" s="145"/>
      <c r="D1316" s="145"/>
      <c r="E1316" s="1"/>
      <c r="F1316" s="1"/>
      <c r="G1316" s="1"/>
      <c r="H1316" s="1"/>
      <c r="I1316" s="1"/>
      <c r="J1316" s="1"/>
      <c r="K1316" s="1"/>
      <c r="L1316" s="1"/>
      <c r="M1316" s="1"/>
      <c r="N1316" s="1"/>
      <c r="O1316" s="1"/>
      <c r="P1316" s="1"/>
      <c r="Q1316" s="1"/>
      <c r="R1316" s="1"/>
      <c r="S1316" s="1"/>
      <c r="T1316" s="1"/>
      <c r="U1316" s="1"/>
      <c r="V1316" s="1"/>
      <c r="W1316" s="1"/>
      <c r="X1316" s="1"/>
      <c r="Y1316" s="1"/>
    </row>
    <row r="1317" spans="1:25" ht="9.75" customHeight="1">
      <c r="A1317" s="1"/>
      <c r="B1317" s="79"/>
      <c r="C1317" s="145"/>
      <c r="D1317" s="145"/>
      <c r="E1317" s="1"/>
      <c r="F1317" s="1"/>
      <c r="G1317" s="1"/>
      <c r="H1317" s="1"/>
      <c r="I1317" s="1"/>
      <c r="J1317" s="1"/>
      <c r="K1317" s="1"/>
      <c r="L1317" s="1"/>
      <c r="M1317" s="1"/>
      <c r="N1317" s="1"/>
      <c r="O1317" s="1"/>
      <c r="P1317" s="1"/>
      <c r="Q1317" s="1"/>
      <c r="R1317" s="1"/>
      <c r="S1317" s="1"/>
      <c r="T1317" s="1"/>
      <c r="U1317" s="1"/>
      <c r="V1317" s="1"/>
      <c r="W1317" s="1"/>
      <c r="X1317" s="1"/>
      <c r="Y1317" s="1"/>
    </row>
    <row r="1318" spans="1:25" ht="9.75" customHeight="1">
      <c r="A1318" s="1"/>
      <c r="B1318" s="79"/>
      <c r="C1318" s="145"/>
      <c r="D1318" s="145"/>
      <c r="E1318" s="1"/>
      <c r="F1318" s="1"/>
      <c r="G1318" s="1"/>
      <c r="H1318" s="1"/>
      <c r="I1318" s="1"/>
      <c r="J1318" s="1"/>
      <c r="K1318" s="1"/>
      <c r="L1318" s="1"/>
      <c r="M1318" s="1"/>
      <c r="N1318" s="1"/>
      <c r="O1318" s="1"/>
      <c r="P1318" s="1"/>
      <c r="Q1318" s="1"/>
      <c r="R1318" s="1"/>
      <c r="S1318" s="1"/>
      <c r="T1318" s="1"/>
      <c r="U1318" s="1"/>
      <c r="V1318" s="1"/>
      <c r="W1318" s="1"/>
      <c r="X1318" s="1"/>
      <c r="Y1318" s="1"/>
    </row>
    <row r="1319" spans="1:25" ht="9.75" customHeight="1">
      <c r="A1319" s="1"/>
      <c r="B1319" s="79"/>
      <c r="C1319" s="145"/>
      <c r="D1319" s="145"/>
      <c r="E1319" s="1"/>
      <c r="F1319" s="1"/>
      <c r="G1319" s="1"/>
      <c r="H1319" s="1"/>
      <c r="I1319" s="1"/>
      <c r="J1319" s="1"/>
      <c r="K1319" s="1"/>
      <c r="L1319" s="1"/>
      <c r="M1319" s="1"/>
      <c r="N1319" s="1"/>
      <c r="O1319" s="1"/>
      <c r="P1319" s="1"/>
      <c r="Q1319" s="1"/>
      <c r="R1319" s="1"/>
      <c r="S1319" s="1"/>
      <c r="T1319" s="1"/>
      <c r="U1319" s="1"/>
      <c r="V1319" s="1"/>
      <c r="W1319" s="1"/>
      <c r="X1319" s="1"/>
      <c r="Y1319" s="1"/>
    </row>
    <row r="1320" spans="1:25" ht="9.75" customHeight="1">
      <c r="A1320" s="1"/>
      <c r="B1320" s="79"/>
      <c r="C1320" s="145"/>
      <c r="D1320" s="145"/>
      <c r="E1320" s="1"/>
      <c r="F1320" s="1"/>
      <c r="G1320" s="1"/>
      <c r="H1320" s="1"/>
      <c r="I1320" s="1"/>
      <c r="J1320" s="1"/>
      <c r="K1320" s="1"/>
      <c r="L1320" s="1"/>
      <c r="M1320" s="1"/>
      <c r="N1320" s="1"/>
      <c r="O1320" s="1"/>
      <c r="P1320" s="1"/>
      <c r="Q1320" s="1"/>
      <c r="R1320" s="1"/>
      <c r="S1320" s="1"/>
      <c r="T1320" s="1"/>
      <c r="U1320" s="1"/>
      <c r="V1320" s="1"/>
      <c r="W1320" s="1"/>
      <c r="X1320" s="1"/>
      <c r="Y1320" s="1"/>
    </row>
    <row r="1321" spans="1:25" ht="9.75" customHeight="1">
      <c r="A1321" s="1"/>
      <c r="B1321" s="79"/>
      <c r="C1321" s="145"/>
      <c r="D1321" s="145"/>
      <c r="E1321" s="1"/>
      <c r="F1321" s="1"/>
      <c r="G1321" s="1"/>
      <c r="H1321" s="1"/>
      <c r="I1321" s="1"/>
      <c r="J1321" s="1"/>
      <c r="K1321" s="1"/>
      <c r="L1321" s="1"/>
      <c r="M1321" s="1"/>
      <c r="N1321" s="1"/>
      <c r="O1321" s="1"/>
      <c r="P1321" s="1"/>
      <c r="Q1321" s="1"/>
      <c r="R1321" s="1"/>
      <c r="S1321" s="1"/>
      <c r="T1321" s="1"/>
      <c r="U1321" s="1"/>
      <c r="V1321" s="1"/>
      <c r="W1321" s="1"/>
      <c r="X1321" s="1"/>
      <c r="Y1321" s="1"/>
    </row>
    <row r="1322" spans="1:25" ht="9.75" customHeight="1">
      <c r="A1322" s="1"/>
      <c r="B1322" s="79"/>
      <c r="C1322" s="145"/>
      <c r="D1322" s="145"/>
      <c r="E1322" s="1"/>
      <c r="F1322" s="1"/>
      <c r="G1322" s="1"/>
      <c r="H1322" s="1"/>
      <c r="I1322" s="1"/>
      <c r="J1322" s="1"/>
      <c r="K1322" s="1"/>
      <c r="L1322" s="1"/>
      <c r="M1322" s="1"/>
      <c r="N1322" s="1"/>
      <c r="O1322" s="1"/>
      <c r="P1322" s="1"/>
      <c r="Q1322" s="1"/>
      <c r="R1322" s="1"/>
      <c r="S1322" s="1"/>
      <c r="T1322" s="1"/>
      <c r="U1322" s="1"/>
      <c r="V1322" s="1"/>
      <c r="W1322" s="1"/>
      <c r="X1322" s="1"/>
      <c r="Y1322" s="1"/>
    </row>
    <row r="1323" spans="1:25" ht="9.75" customHeight="1">
      <c r="A1323" s="1"/>
      <c r="B1323" s="79"/>
      <c r="C1323" s="145"/>
      <c r="D1323" s="145"/>
      <c r="E1323" s="1"/>
      <c r="F1323" s="1"/>
      <c r="G1323" s="1"/>
      <c r="H1323" s="1"/>
      <c r="I1323" s="1"/>
      <c r="J1323" s="1"/>
      <c r="K1323" s="1"/>
      <c r="L1323" s="1"/>
      <c r="M1323" s="1"/>
      <c r="N1323" s="1"/>
      <c r="O1323" s="1"/>
      <c r="P1323" s="1"/>
      <c r="Q1323" s="1"/>
      <c r="R1323" s="1"/>
      <c r="S1323" s="1"/>
      <c r="T1323" s="1"/>
      <c r="U1323" s="1"/>
      <c r="V1323" s="1"/>
      <c r="W1323" s="1"/>
      <c r="X1323" s="1"/>
      <c r="Y1323" s="1"/>
    </row>
    <row r="1324" spans="1:25" ht="9.75" customHeight="1">
      <c r="A1324" s="1"/>
      <c r="B1324" s="79"/>
      <c r="C1324" s="145"/>
      <c r="D1324" s="145"/>
      <c r="E1324" s="1"/>
      <c r="F1324" s="1"/>
      <c r="G1324" s="1"/>
      <c r="H1324" s="1"/>
      <c r="I1324" s="1"/>
      <c r="J1324" s="1"/>
      <c r="K1324" s="1"/>
      <c r="L1324" s="1"/>
      <c r="M1324" s="1"/>
      <c r="N1324" s="1"/>
      <c r="O1324" s="1"/>
      <c r="P1324" s="1"/>
      <c r="Q1324" s="1"/>
      <c r="R1324" s="1"/>
      <c r="S1324" s="1"/>
      <c r="T1324" s="1"/>
      <c r="U1324" s="1"/>
      <c r="V1324" s="1"/>
      <c r="W1324" s="1"/>
      <c r="X1324" s="1"/>
      <c r="Y1324" s="1"/>
    </row>
    <row r="1325" spans="1:25" ht="9.75" customHeight="1">
      <c r="A1325" s="1"/>
      <c r="B1325" s="79"/>
      <c r="C1325" s="145"/>
      <c r="D1325" s="145"/>
      <c r="E1325" s="1"/>
      <c r="F1325" s="1"/>
      <c r="G1325" s="1"/>
      <c r="H1325" s="1"/>
      <c r="I1325" s="1"/>
      <c r="J1325" s="1"/>
      <c r="K1325" s="1"/>
      <c r="L1325" s="1"/>
      <c r="M1325" s="1"/>
      <c r="N1325" s="1"/>
      <c r="O1325" s="1"/>
      <c r="P1325" s="1"/>
      <c r="Q1325" s="1"/>
      <c r="R1325" s="1"/>
      <c r="S1325" s="1"/>
      <c r="T1325" s="1"/>
      <c r="U1325" s="1"/>
      <c r="V1325" s="1"/>
      <c r="W1325" s="1"/>
      <c r="X1325" s="1"/>
      <c r="Y1325" s="1"/>
    </row>
    <row r="1326" spans="1:25" ht="9.75" customHeight="1">
      <c r="A1326" s="1"/>
      <c r="B1326" s="79"/>
      <c r="C1326" s="145"/>
      <c r="D1326" s="145"/>
      <c r="E1326" s="1"/>
      <c r="F1326" s="1"/>
      <c r="G1326" s="1"/>
      <c r="H1326" s="1"/>
      <c r="I1326" s="1"/>
      <c r="J1326" s="1"/>
      <c r="K1326" s="1"/>
      <c r="L1326" s="1"/>
      <c r="M1326" s="1"/>
      <c r="N1326" s="1"/>
      <c r="O1326" s="1"/>
      <c r="P1326" s="1"/>
      <c r="Q1326" s="1"/>
      <c r="R1326" s="1"/>
      <c r="S1326" s="1"/>
      <c r="T1326" s="1"/>
      <c r="U1326" s="1"/>
      <c r="V1326" s="1"/>
      <c r="W1326" s="1"/>
      <c r="X1326" s="1"/>
      <c r="Y1326" s="1"/>
    </row>
    <row r="1327" spans="1:25" ht="9.75" customHeight="1">
      <c r="A1327" s="1"/>
      <c r="B1327" s="79"/>
      <c r="C1327" s="145"/>
      <c r="D1327" s="145"/>
      <c r="E1327" s="1"/>
      <c r="F1327" s="1"/>
      <c r="G1327" s="1"/>
      <c r="H1327" s="1"/>
      <c r="I1327" s="1"/>
      <c r="J1327" s="1"/>
      <c r="K1327" s="1"/>
      <c r="L1327" s="1"/>
      <c r="M1327" s="1"/>
      <c r="N1327" s="1"/>
      <c r="O1327" s="1"/>
      <c r="P1327" s="1"/>
      <c r="Q1327" s="1"/>
      <c r="R1327" s="1"/>
      <c r="S1327" s="1"/>
      <c r="T1327" s="1"/>
      <c r="U1327" s="1"/>
      <c r="V1327" s="1"/>
      <c r="W1327" s="1"/>
      <c r="X1327" s="1"/>
      <c r="Y1327" s="1"/>
    </row>
    <row r="1328" spans="1:25" ht="9.75" customHeight="1">
      <c r="A1328" s="1"/>
      <c r="B1328" s="79"/>
      <c r="C1328" s="145"/>
      <c r="D1328" s="145"/>
      <c r="E1328" s="1"/>
      <c r="F1328" s="1"/>
      <c r="G1328" s="1"/>
      <c r="H1328" s="1"/>
      <c r="I1328" s="1"/>
      <c r="J1328" s="1"/>
      <c r="K1328" s="1"/>
      <c r="L1328" s="1"/>
      <c r="M1328" s="1"/>
      <c r="N1328" s="1"/>
      <c r="O1328" s="1"/>
      <c r="P1328" s="1"/>
      <c r="Q1328" s="1"/>
      <c r="R1328" s="1"/>
      <c r="S1328" s="1"/>
      <c r="T1328" s="1"/>
      <c r="U1328" s="1"/>
      <c r="V1328" s="1"/>
      <c r="W1328" s="1"/>
      <c r="X1328" s="1"/>
      <c r="Y1328" s="1"/>
    </row>
    <row r="1329" spans="1:25" ht="9.75" customHeight="1">
      <c r="A1329" s="1"/>
      <c r="B1329" s="79"/>
      <c r="C1329" s="145"/>
      <c r="D1329" s="145"/>
      <c r="E1329" s="1"/>
      <c r="F1329" s="1"/>
      <c r="G1329" s="1"/>
      <c r="H1329" s="1"/>
      <c r="I1329" s="1"/>
      <c r="J1329" s="1"/>
      <c r="K1329" s="1"/>
      <c r="L1329" s="1"/>
      <c r="M1329" s="1"/>
      <c r="N1329" s="1"/>
      <c r="O1329" s="1"/>
      <c r="P1329" s="1"/>
      <c r="Q1329" s="1"/>
      <c r="R1329" s="1"/>
      <c r="S1329" s="1"/>
      <c r="T1329" s="1"/>
      <c r="U1329" s="1"/>
      <c r="V1329" s="1"/>
      <c r="W1329" s="1"/>
      <c r="X1329" s="1"/>
      <c r="Y1329" s="1"/>
    </row>
    <row r="1330" spans="1:25" ht="9.75" customHeight="1">
      <c r="A1330" s="1"/>
      <c r="B1330" s="79"/>
      <c r="C1330" s="145"/>
      <c r="D1330" s="145"/>
      <c r="E1330" s="1"/>
      <c r="F1330" s="1"/>
      <c r="G1330" s="1"/>
      <c r="H1330" s="1"/>
      <c r="I1330" s="1"/>
      <c r="J1330" s="1"/>
      <c r="K1330" s="1"/>
      <c r="L1330" s="1"/>
      <c r="M1330" s="1"/>
      <c r="N1330" s="1"/>
      <c r="O1330" s="1"/>
      <c r="P1330" s="1"/>
      <c r="Q1330" s="1"/>
      <c r="R1330" s="1"/>
      <c r="S1330" s="1"/>
      <c r="T1330" s="1"/>
      <c r="U1330" s="1"/>
      <c r="V1330" s="1"/>
      <c r="W1330" s="1"/>
      <c r="X1330" s="1"/>
      <c r="Y1330" s="1"/>
    </row>
    <row r="1331" spans="1:25" ht="9.75" customHeight="1">
      <c r="A1331" s="1"/>
      <c r="B1331" s="79"/>
      <c r="C1331" s="145"/>
      <c r="D1331" s="145"/>
      <c r="E1331" s="1"/>
      <c r="F1331" s="1"/>
      <c r="G1331" s="1"/>
      <c r="H1331" s="1"/>
      <c r="I1331" s="1"/>
      <c r="J1331" s="1"/>
      <c r="K1331" s="1"/>
      <c r="L1331" s="1"/>
      <c r="M1331" s="1"/>
      <c r="N1331" s="1"/>
      <c r="O1331" s="1"/>
      <c r="P1331" s="1"/>
      <c r="Q1331" s="1"/>
      <c r="R1331" s="1"/>
      <c r="S1331" s="1"/>
      <c r="T1331" s="1"/>
      <c r="U1331" s="1"/>
      <c r="V1331" s="1"/>
      <c r="W1331" s="1"/>
      <c r="X1331" s="1"/>
      <c r="Y1331" s="1"/>
    </row>
    <row r="1332" spans="1:25" ht="9.75" customHeight="1">
      <c r="A1332" s="1"/>
      <c r="B1332" s="79"/>
      <c r="C1332" s="145"/>
      <c r="D1332" s="145"/>
      <c r="E1332" s="1"/>
      <c r="F1332" s="1"/>
      <c r="G1332" s="1"/>
      <c r="H1332" s="1"/>
      <c r="I1332" s="1"/>
      <c r="J1332" s="1"/>
      <c r="K1332" s="1"/>
      <c r="L1332" s="1"/>
      <c r="M1332" s="1"/>
      <c r="N1332" s="1"/>
      <c r="O1332" s="1"/>
      <c r="P1332" s="1"/>
      <c r="Q1332" s="1"/>
      <c r="R1332" s="1"/>
      <c r="S1332" s="1"/>
      <c r="T1332" s="1"/>
      <c r="U1332" s="1"/>
      <c r="V1332" s="1"/>
      <c r="W1332" s="1"/>
      <c r="X1332" s="1"/>
      <c r="Y1332" s="1"/>
    </row>
    <row r="1333" spans="1:25" ht="9.75" customHeight="1">
      <c r="A1333" s="1"/>
      <c r="B1333" s="79"/>
      <c r="C1333" s="145"/>
      <c r="D1333" s="145"/>
      <c r="E1333" s="1"/>
      <c r="F1333" s="1"/>
      <c r="G1333" s="1"/>
      <c r="H1333" s="1"/>
      <c r="I1333" s="1"/>
      <c r="J1333" s="1"/>
      <c r="K1333" s="1"/>
      <c r="L1333" s="1"/>
      <c r="M1333" s="1"/>
      <c r="N1333" s="1"/>
      <c r="O1333" s="1"/>
      <c r="P1333" s="1"/>
      <c r="Q1333" s="1"/>
      <c r="R1333" s="1"/>
      <c r="S1333" s="1"/>
      <c r="T1333" s="1"/>
      <c r="U1333" s="1"/>
      <c r="V1333" s="1"/>
      <c r="W1333" s="1"/>
      <c r="X1333" s="1"/>
      <c r="Y1333" s="1"/>
    </row>
    <row r="1334" spans="1:25" ht="9.75" customHeight="1">
      <c r="A1334" s="1"/>
      <c r="B1334" s="79"/>
      <c r="C1334" s="145"/>
      <c r="D1334" s="145"/>
      <c r="E1334" s="1"/>
      <c r="F1334" s="1"/>
      <c r="G1334" s="1"/>
      <c r="H1334" s="1"/>
      <c r="I1334" s="1"/>
      <c r="J1334" s="1"/>
      <c r="K1334" s="1"/>
      <c r="L1334" s="1"/>
      <c r="M1334" s="1"/>
      <c r="N1334" s="1"/>
      <c r="O1334" s="1"/>
      <c r="P1334" s="1"/>
      <c r="Q1334" s="1"/>
      <c r="R1334" s="1"/>
      <c r="S1334" s="1"/>
      <c r="T1334" s="1"/>
      <c r="U1334" s="1"/>
      <c r="V1334" s="1"/>
      <c r="W1334" s="1"/>
      <c r="X1334" s="1"/>
      <c r="Y1334" s="1"/>
    </row>
    <row r="1335" spans="1:25" ht="9.75" customHeight="1">
      <c r="A1335" s="1"/>
      <c r="B1335" s="79"/>
      <c r="C1335" s="145"/>
      <c r="D1335" s="145"/>
      <c r="E1335" s="1"/>
      <c r="F1335" s="1"/>
      <c r="G1335" s="1"/>
      <c r="H1335" s="1"/>
      <c r="I1335" s="1"/>
      <c r="J1335" s="1"/>
      <c r="K1335" s="1"/>
      <c r="L1335" s="1"/>
      <c r="M1335" s="1"/>
      <c r="N1335" s="1"/>
      <c r="O1335" s="1"/>
      <c r="P1335" s="1"/>
      <c r="Q1335" s="1"/>
      <c r="R1335" s="1"/>
      <c r="S1335" s="1"/>
      <c r="T1335" s="1"/>
      <c r="U1335" s="1"/>
      <c r="V1335" s="1"/>
      <c r="W1335" s="1"/>
      <c r="X1335" s="1"/>
      <c r="Y1335" s="1"/>
    </row>
    <row r="1336" spans="1:25" ht="9.75" customHeight="1">
      <c r="A1336" s="1"/>
      <c r="B1336" s="79"/>
      <c r="C1336" s="145"/>
      <c r="D1336" s="145"/>
      <c r="E1336" s="1"/>
      <c r="F1336" s="1"/>
      <c r="G1336" s="1"/>
      <c r="H1336" s="1"/>
      <c r="I1336" s="1"/>
      <c r="J1336" s="1"/>
      <c r="K1336" s="1"/>
      <c r="L1336" s="1"/>
      <c r="M1336" s="1"/>
      <c r="N1336" s="1"/>
      <c r="O1336" s="1"/>
      <c r="P1336" s="1"/>
      <c r="Q1336" s="1"/>
      <c r="R1336" s="1"/>
      <c r="S1336" s="1"/>
      <c r="T1336" s="1"/>
      <c r="U1336" s="1"/>
      <c r="V1336" s="1"/>
      <c r="W1336" s="1"/>
      <c r="X1336" s="1"/>
      <c r="Y1336" s="1"/>
    </row>
    <row r="1337" spans="1:25" ht="9.75" customHeight="1">
      <c r="A1337" s="1"/>
      <c r="B1337" s="79"/>
      <c r="C1337" s="145"/>
      <c r="D1337" s="145"/>
      <c r="E1337" s="1"/>
      <c r="F1337" s="1"/>
      <c r="G1337" s="1"/>
      <c r="H1337" s="1"/>
      <c r="I1337" s="1"/>
      <c r="J1337" s="1"/>
      <c r="K1337" s="1"/>
      <c r="L1337" s="1"/>
      <c r="M1337" s="1"/>
      <c r="N1337" s="1"/>
      <c r="O1337" s="1"/>
      <c r="P1337" s="1"/>
      <c r="Q1337" s="1"/>
      <c r="R1337" s="1"/>
      <c r="S1337" s="1"/>
      <c r="T1337" s="1"/>
      <c r="U1337" s="1"/>
      <c r="V1337" s="1"/>
      <c r="W1337" s="1"/>
      <c r="X1337" s="1"/>
      <c r="Y1337" s="1"/>
    </row>
    <row r="1338" spans="1:25" ht="9.75" customHeight="1">
      <c r="A1338" s="1"/>
      <c r="B1338" s="79"/>
      <c r="C1338" s="145"/>
      <c r="D1338" s="145"/>
      <c r="E1338" s="1"/>
      <c r="F1338" s="1"/>
      <c r="G1338" s="1"/>
      <c r="H1338" s="1"/>
      <c r="I1338" s="1"/>
      <c r="J1338" s="1"/>
      <c r="K1338" s="1"/>
      <c r="L1338" s="1"/>
      <c r="M1338" s="1"/>
      <c r="N1338" s="1"/>
      <c r="O1338" s="1"/>
      <c r="P1338" s="1"/>
      <c r="Q1338" s="1"/>
      <c r="R1338" s="1"/>
      <c r="S1338" s="1"/>
      <c r="T1338" s="1"/>
      <c r="U1338" s="1"/>
      <c r="V1338" s="1"/>
      <c r="W1338" s="1"/>
      <c r="X1338" s="1"/>
      <c r="Y1338" s="1"/>
    </row>
    <row r="1339" spans="1:25" ht="9.75" customHeight="1">
      <c r="A1339" s="1"/>
      <c r="B1339" s="79"/>
      <c r="C1339" s="145"/>
      <c r="D1339" s="145"/>
      <c r="E1339" s="1"/>
      <c r="F1339" s="1"/>
      <c r="G1339" s="1"/>
      <c r="H1339" s="1"/>
      <c r="I1339" s="1"/>
      <c r="J1339" s="1"/>
      <c r="K1339" s="1"/>
      <c r="L1339" s="1"/>
      <c r="M1339" s="1"/>
      <c r="N1339" s="1"/>
      <c r="O1339" s="1"/>
      <c r="P1339" s="1"/>
      <c r="Q1339" s="1"/>
      <c r="R1339" s="1"/>
      <c r="S1339" s="1"/>
      <c r="T1339" s="1"/>
      <c r="U1339" s="1"/>
      <c r="V1339" s="1"/>
      <c r="W1339" s="1"/>
      <c r="X1339" s="1"/>
      <c r="Y1339" s="1"/>
    </row>
    <row r="1340" spans="1:25" ht="9.75" customHeight="1">
      <c r="A1340" s="1"/>
      <c r="B1340" s="79"/>
      <c r="C1340" s="145"/>
      <c r="D1340" s="145"/>
      <c r="E1340" s="1"/>
      <c r="F1340" s="1"/>
      <c r="G1340" s="1"/>
      <c r="H1340" s="1"/>
      <c r="I1340" s="1"/>
      <c r="J1340" s="1"/>
      <c r="K1340" s="1"/>
      <c r="L1340" s="1"/>
      <c r="M1340" s="1"/>
      <c r="N1340" s="1"/>
      <c r="O1340" s="1"/>
      <c r="P1340" s="1"/>
      <c r="Q1340" s="1"/>
      <c r="R1340" s="1"/>
      <c r="S1340" s="1"/>
      <c r="T1340" s="1"/>
      <c r="U1340" s="1"/>
      <c r="V1340" s="1"/>
      <c r="W1340" s="1"/>
      <c r="X1340" s="1"/>
      <c r="Y1340" s="1"/>
    </row>
    <row r="1341" spans="1:25" ht="9.75" customHeight="1">
      <c r="A1341" s="1"/>
      <c r="B1341" s="79"/>
      <c r="C1341" s="145"/>
      <c r="D1341" s="145"/>
      <c r="E1341" s="1"/>
      <c r="F1341" s="1"/>
      <c r="G1341" s="1"/>
      <c r="H1341" s="1"/>
      <c r="I1341" s="1"/>
      <c r="J1341" s="1"/>
      <c r="K1341" s="1"/>
      <c r="L1341" s="1"/>
      <c r="M1341" s="1"/>
      <c r="N1341" s="1"/>
      <c r="O1341" s="1"/>
      <c r="P1341" s="1"/>
      <c r="Q1341" s="1"/>
      <c r="R1341" s="1"/>
      <c r="S1341" s="1"/>
      <c r="T1341" s="1"/>
      <c r="U1341" s="1"/>
      <c r="V1341" s="1"/>
      <c r="W1341" s="1"/>
      <c r="X1341" s="1"/>
      <c r="Y1341" s="1"/>
    </row>
    <row r="1342" spans="1:25" ht="9.75" customHeight="1">
      <c r="A1342" s="1"/>
      <c r="B1342" s="79"/>
      <c r="C1342" s="145"/>
      <c r="D1342" s="145"/>
      <c r="E1342" s="1"/>
      <c r="F1342" s="1"/>
      <c r="G1342" s="1"/>
      <c r="H1342" s="1"/>
      <c r="I1342" s="1"/>
      <c r="J1342" s="1"/>
      <c r="K1342" s="1"/>
      <c r="L1342" s="1"/>
      <c r="M1342" s="1"/>
      <c r="N1342" s="1"/>
      <c r="O1342" s="1"/>
      <c r="P1342" s="1"/>
      <c r="Q1342" s="1"/>
      <c r="R1342" s="1"/>
      <c r="S1342" s="1"/>
      <c r="T1342" s="1"/>
      <c r="U1342" s="1"/>
      <c r="V1342" s="1"/>
      <c r="W1342" s="1"/>
      <c r="X1342" s="1"/>
      <c r="Y1342" s="1"/>
    </row>
    <row r="1343" spans="1:25" ht="9.75" customHeight="1">
      <c r="A1343" s="1"/>
      <c r="B1343" s="79"/>
      <c r="C1343" s="145"/>
      <c r="D1343" s="145"/>
      <c r="E1343" s="1"/>
      <c r="F1343" s="1"/>
      <c r="G1343" s="1"/>
      <c r="H1343" s="1"/>
      <c r="I1343" s="1"/>
      <c r="J1343" s="1"/>
      <c r="K1343" s="1"/>
      <c r="L1343" s="1"/>
      <c r="M1343" s="1"/>
      <c r="N1343" s="1"/>
      <c r="O1343" s="1"/>
      <c r="P1343" s="1"/>
      <c r="Q1343" s="1"/>
      <c r="R1343" s="1"/>
      <c r="S1343" s="1"/>
      <c r="T1343" s="1"/>
      <c r="U1343" s="1"/>
      <c r="V1343" s="1"/>
      <c r="W1343" s="1"/>
      <c r="X1343" s="1"/>
      <c r="Y1343" s="1"/>
    </row>
    <row r="1344" spans="1:25" ht="9.75" customHeight="1">
      <c r="A1344" s="1"/>
      <c r="B1344" s="79"/>
      <c r="C1344" s="145"/>
      <c r="D1344" s="145"/>
      <c r="E1344" s="1"/>
      <c r="F1344" s="1"/>
      <c r="G1344" s="1"/>
      <c r="H1344" s="1"/>
      <c r="I1344" s="1"/>
      <c r="J1344" s="1"/>
      <c r="K1344" s="1"/>
      <c r="L1344" s="1"/>
      <c r="M1344" s="1"/>
      <c r="N1344" s="1"/>
      <c r="O1344" s="1"/>
      <c r="P1344" s="1"/>
      <c r="Q1344" s="1"/>
      <c r="R1344" s="1"/>
      <c r="S1344" s="1"/>
      <c r="T1344" s="1"/>
      <c r="U1344" s="1"/>
      <c r="V1344" s="1"/>
      <c r="W1344" s="1"/>
      <c r="X1344" s="1"/>
      <c r="Y1344" s="1"/>
    </row>
    <row r="1345" spans="1:25" ht="9.75" customHeight="1">
      <c r="A1345" s="1"/>
      <c r="B1345" s="79"/>
      <c r="C1345" s="145"/>
      <c r="D1345" s="145"/>
      <c r="E1345" s="1"/>
      <c r="F1345" s="1"/>
      <c r="G1345" s="1"/>
      <c r="H1345" s="1"/>
      <c r="I1345" s="1"/>
      <c r="J1345" s="1"/>
      <c r="K1345" s="1"/>
      <c r="L1345" s="1"/>
      <c r="M1345" s="1"/>
      <c r="N1345" s="1"/>
      <c r="O1345" s="1"/>
      <c r="P1345" s="1"/>
      <c r="Q1345" s="1"/>
      <c r="R1345" s="1"/>
      <c r="S1345" s="1"/>
      <c r="T1345" s="1"/>
      <c r="U1345" s="1"/>
      <c r="V1345" s="1"/>
      <c r="W1345" s="1"/>
      <c r="X1345" s="1"/>
      <c r="Y1345" s="1"/>
    </row>
    <row r="1346" spans="1:25" ht="9.75" customHeight="1">
      <c r="A1346" s="1"/>
      <c r="B1346" s="79"/>
      <c r="C1346" s="145"/>
      <c r="D1346" s="145"/>
      <c r="E1346" s="1"/>
      <c r="F1346" s="1"/>
      <c r="G1346" s="1"/>
      <c r="H1346" s="1"/>
      <c r="I1346" s="1"/>
      <c r="J1346" s="1"/>
      <c r="K1346" s="1"/>
      <c r="L1346" s="1"/>
      <c r="M1346" s="1"/>
      <c r="N1346" s="1"/>
      <c r="O1346" s="1"/>
      <c r="P1346" s="1"/>
      <c r="Q1346" s="1"/>
      <c r="R1346" s="1"/>
      <c r="S1346" s="1"/>
      <c r="T1346" s="1"/>
      <c r="U1346" s="1"/>
      <c r="V1346" s="1"/>
      <c r="W1346" s="1"/>
      <c r="X1346" s="1"/>
      <c r="Y1346" s="1"/>
    </row>
    <row r="1347" spans="1:25" ht="9.75" customHeight="1">
      <c r="A1347" s="1"/>
      <c r="B1347" s="79"/>
      <c r="C1347" s="145"/>
      <c r="D1347" s="145"/>
      <c r="E1347" s="1"/>
      <c r="F1347" s="1"/>
      <c r="G1347" s="1"/>
      <c r="H1347" s="1"/>
      <c r="I1347" s="1"/>
      <c r="J1347" s="1"/>
      <c r="K1347" s="1"/>
      <c r="L1347" s="1"/>
      <c r="M1347" s="1"/>
      <c r="N1347" s="1"/>
      <c r="O1347" s="1"/>
      <c r="P1347" s="1"/>
      <c r="Q1347" s="1"/>
      <c r="R1347" s="1"/>
      <c r="S1347" s="1"/>
      <c r="T1347" s="1"/>
      <c r="U1347" s="1"/>
      <c r="V1347" s="1"/>
      <c r="W1347" s="1"/>
      <c r="X1347" s="1"/>
      <c r="Y1347" s="1"/>
    </row>
    <row r="1348" spans="1:25" ht="9.75" customHeight="1">
      <c r="A1348" s="1"/>
      <c r="B1348" s="79"/>
      <c r="C1348" s="145"/>
      <c r="D1348" s="145"/>
      <c r="E1348" s="1"/>
      <c r="F1348" s="1"/>
      <c r="G1348" s="1"/>
      <c r="H1348" s="1"/>
      <c r="I1348" s="1"/>
      <c r="J1348" s="1"/>
      <c r="K1348" s="1"/>
      <c r="L1348" s="1"/>
      <c r="M1348" s="1"/>
      <c r="N1348" s="1"/>
      <c r="O1348" s="1"/>
      <c r="P1348" s="1"/>
      <c r="Q1348" s="1"/>
      <c r="R1348" s="1"/>
      <c r="S1348" s="1"/>
      <c r="T1348" s="1"/>
      <c r="U1348" s="1"/>
      <c r="V1348" s="1"/>
      <c r="W1348" s="1"/>
      <c r="X1348" s="1"/>
      <c r="Y1348" s="1"/>
    </row>
    <row r="1349" spans="1:25" ht="9.75" customHeight="1">
      <c r="A1349" s="1"/>
      <c r="B1349" s="79"/>
      <c r="C1349" s="145"/>
      <c r="D1349" s="145"/>
      <c r="E1349" s="1"/>
      <c r="F1349" s="1"/>
      <c r="G1349" s="1"/>
      <c r="H1349" s="1"/>
      <c r="I1349" s="1"/>
      <c r="J1349" s="1"/>
      <c r="K1349" s="1"/>
      <c r="L1349" s="1"/>
      <c r="M1349" s="1"/>
      <c r="N1349" s="1"/>
      <c r="O1349" s="1"/>
      <c r="P1349" s="1"/>
      <c r="Q1349" s="1"/>
      <c r="R1349" s="1"/>
      <c r="S1349" s="1"/>
      <c r="T1349" s="1"/>
      <c r="U1349" s="1"/>
      <c r="V1349" s="1"/>
      <c r="W1349" s="1"/>
      <c r="X1349" s="1"/>
      <c r="Y1349" s="1"/>
    </row>
    <row r="1350" spans="1:25" ht="9.75" customHeight="1">
      <c r="A1350" s="1"/>
      <c r="B1350" s="79"/>
      <c r="C1350" s="145"/>
      <c r="D1350" s="145"/>
      <c r="E1350" s="1"/>
      <c r="F1350" s="1"/>
      <c r="G1350" s="1"/>
      <c r="H1350" s="1"/>
      <c r="I1350" s="1"/>
      <c r="J1350" s="1"/>
      <c r="K1350" s="1"/>
      <c r="L1350" s="1"/>
      <c r="M1350" s="1"/>
      <c r="N1350" s="1"/>
      <c r="O1350" s="1"/>
      <c r="P1350" s="1"/>
      <c r="Q1350" s="1"/>
      <c r="R1350" s="1"/>
      <c r="S1350" s="1"/>
      <c r="T1350" s="1"/>
      <c r="U1350" s="1"/>
      <c r="V1350" s="1"/>
      <c r="W1350" s="1"/>
      <c r="X1350" s="1"/>
      <c r="Y1350" s="1"/>
    </row>
    <row r="1351" spans="1:25" ht="9.75" customHeight="1">
      <c r="A1351" s="1"/>
      <c r="B1351" s="79"/>
      <c r="C1351" s="145"/>
      <c r="D1351" s="145"/>
      <c r="E1351" s="1"/>
      <c r="F1351" s="1"/>
      <c r="G1351" s="1"/>
      <c r="H1351" s="1"/>
      <c r="I1351" s="1"/>
      <c r="J1351" s="1"/>
      <c r="K1351" s="1"/>
      <c r="L1351" s="1"/>
      <c r="M1351" s="1"/>
      <c r="N1351" s="1"/>
      <c r="O1351" s="1"/>
      <c r="P1351" s="1"/>
      <c r="Q1351" s="1"/>
      <c r="R1351" s="1"/>
      <c r="S1351" s="1"/>
      <c r="T1351" s="1"/>
      <c r="U1351" s="1"/>
      <c r="V1351" s="1"/>
      <c r="W1351" s="1"/>
      <c r="X1351" s="1"/>
      <c r="Y1351" s="1"/>
    </row>
    <row r="1352" spans="1:25" ht="9.75" customHeight="1">
      <c r="A1352" s="1"/>
      <c r="B1352" s="79"/>
      <c r="C1352" s="145"/>
      <c r="D1352" s="145"/>
      <c r="E1352" s="1"/>
      <c r="F1352" s="1"/>
      <c r="G1352" s="1"/>
      <c r="H1352" s="1"/>
      <c r="I1352" s="1"/>
      <c r="J1352" s="1"/>
      <c r="K1352" s="1"/>
      <c r="L1352" s="1"/>
      <c r="M1352" s="1"/>
      <c r="N1352" s="1"/>
      <c r="O1352" s="1"/>
      <c r="P1352" s="1"/>
      <c r="Q1352" s="1"/>
      <c r="R1352" s="1"/>
      <c r="S1352" s="1"/>
      <c r="T1352" s="1"/>
      <c r="U1352" s="1"/>
      <c r="V1352" s="1"/>
      <c r="W1352" s="1"/>
      <c r="X1352" s="1"/>
      <c r="Y1352" s="1"/>
    </row>
    <row r="1353" spans="1:25" ht="9.75" customHeight="1">
      <c r="A1353" s="1"/>
      <c r="B1353" s="79"/>
      <c r="C1353" s="145"/>
      <c r="D1353" s="145"/>
      <c r="E1353" s="1"/>
      <c r="F1353" s="1"/>
      <c r="G1353" s="1"/>
      <c r="H1353" s="1"/>
      <c r="I1353" s="1"/>
      <c r="J1353" s="1"/>
      <c r="K1353" s="1"/>
      <c r="L1353" s="1"/>
      <c r="M1353" s="1"/>
      <c r="N1353" s="1"/>
      <c r="O1353" s="1"/>
      <c r="P1353" s="1"/>
      <c r="Q1353" s="1"/>
      <c r="R1353" s="1"/>
      <c r="S1353" s="1"/>
      <c r="T1353" s="1"/>
      <c r="U1353" s="1"/>
      <c r="V1353" s="1"/>
      <c r="W1353" s="1"/>
      <c r="X1353" s="1"/>
      <c r="Y1353" s="1"/>
    </row>
    <row r="1354" spans="1:25" ht="9.75" customHeight="1">
      <c r="A1354" s="1"/>
      <c r="B1354" s="79"/>
      <c r="C1354" s="145"/>
      <c r="D1354" s="145"/>
      <c r="E1354" s="1"/>
      <c r="F1354" s="1"/>
      <c r="G1354" s="1"/>
      <c r="H1354" s="1"/>
      <c r="I1354" s="1"/>
      <c r="J1354" s="1"/>
      <c r="K1354" s="1"/>
      <c r="L1354" s="1"/>
      <c r="M1354" s="1"/>
      <c r="N1354" s="1"/>
      <c r="O1354" s="1"/>
      <c r="P1354" s="1"/>
      <c r="Q1354" s="1"/>
      <c r="R1354" s="1"/>
      <c r="S1354" s="1"/>
      <c r="T1354" s="1"/>
      <c r="U1354" s="1"/>
      <c r="V1354" s="1"/>
      <c r="W1354" s="1"/>
      <c r="X1354" s="1"/>
      <c r="Y1354" s="1"/>
    </row>
    <row r="1355" spans="1:25" ht="9.75" customHeight="1">
      <c r="A1355" s="1"/>
      <c r="B1355" s="79"/>
      <c r="C1355" s="145"/>
      <c r="D1355" s="145"/>
      <c r="E1355" s="1"/>
      <c r="F1355" s="1"/>
      <c r="G1355" s="1"/>
      <c r="H1355" s="1"/>
      <c r="I1355" s="1"/>
      <c r="J1355" s="1"/>
      <c r="K1355" s="1"/>
      <c r="L1355" s="1"/>
      <c r="M1355" s="1"/>
      <c r="N1355" s="1"/>
      <c r="O1355" s="1"/>
      <c r="P1355" s="1"/>
      <c r="Q1355" s="1"/>
      <c r="R1355" s="1"/>
      <c r="S1355" s="1"/>
      <c r="T1355" s="1"/>
      <c r="U1355" s="1"/>
      <c r="V1355" s="1"/>
      <c r="W1355" s="1"/>
      <c r="X1355" s="1"/>
      <c r="Y1355" s="1"/>
    </row>
    <row r="1356" spans="1:25" ht="9.75" customHeight="1">
      <c r="A1356" s="1"/>
      <c r="B1356" s="79"/>
      <c r="C1356" s="145"/>
      <c r="D1356" s="145"/>
      <c r="E1356" s="1"/>
      <c r="F1356" s="1"/>
      <c r="G1356" s="1"/>
      <c r="H1356" s="1"/>
      <c r="I1356" s="1"/>
      <c r="J1356" s="1"/>
      <c r="K1356" s="1"/>
      <c r="L1356" s="1"/>
      <c r="M1356" s="1"/>
      <c r="N1356" s="1"/>
      <c r="O1356" s="1"/>
      <c r="P1356" s="1"/>
      <c r="Q1356" s="1"/>
      <c r="R1356" s="1"/>
      <c r="S1356" s="1"/>
      <c r="T1356" s="1"/>
      <c r="U1356" s="1"/>
      <c r="V1356" s="1"/>
      <c r="W1356" s="1"/>
      <c r="X1356" s="1"/>
      <c r="Y1356" s="1"/>
    </row>
    <row r="1357" spans="1:25" ht="9.75" customHeight="1">
      <c r="A1357" s="1"/>
      <c r="B1357" s="79"/>
      <c r="C1357" s="145"/>
      <c r="D1357" s="145"/>
      <c r="E1357" s="1"/>
      <c r="F1357" s="1"/>
      <c r="G1357" s="1"/>
      <c r="H1357" s="1"/>
      <c r="I1357" s="1"/>
      <c r="J1357" s="1"/>
      <c r="K1357" s="1"/>
      <c r="L1357" s="1"/>
      <c r="M1357" s="1"/>
      <c r="N1357" s="1"/>
      <c r="O1357" s="1"/>
      <c r="P1357" s="1"/>
      <c r="Q1357" s="1"/>
      <c r="R1357" s="1"/>
      <c r="S1357" s="1"/>
      <c r="T1357" s="1"/>
      <c r="U1357" s="1"/>
      <c r="V1357" s="1"/>
      <c r="W1357" s="1"/>
      <c r="X1357" s="1"/>
      <c r="Y1357" s="1"/>
    </row>
    <row r="1358" spans="1:25" ht="9.75" customHeight="1">
      <c r="A1358" s="1"/>
      <c r="B1358" s="79"/>
      <c r="C1358" s="145"/>
      <c r="D1358" s="145"/>
      <c r="E1358" s="1"/>
      <c r="F1358" s="1"/>
      <c r="G1358" s="1"/>
      <c r="H1358" s="1"/>
      <c r="I1358" s="1"/>
      <c r="J1358" s="1"/>
      <c r="K1358" s="1"/>
      <c r="L1358" s="1"/>
      <c r="M1358" s="1"/>
      <c r="N1358" s="1"/>
      <c r="O1358" s="1"/>
      <c r="P1358" s="1"/>
      <c r="Q1358" s="1"/>
      <c r="R1358" s="1"/>
      <c r="S1358" s="1"/>
      <c r="T1358" s="1"/>
      <c r="U1358" s="1"/>
      <c r="V1358" s="1"/>
      <c r="W1358" s="1"/>
      <c r="X1358" s="1"/>
      <c r="Y1358" s="1"/>
    </row>
    <row r="1359" spans="1:25" ht="9.75" customHeight="1">
      <c r="A1359" s="1"/>
      <c r="B1359" s="79"/>
      <c r="C1359" s="145"/>
      <c r="D1359" s="145"/>
      <c r="E1359" s="1"/>
      <c r="F1359" s="1"/>
      <c r="G1359" s="1"/>
      <c r="H1359" s="1"/>
      <c r="I1359" s="1"/>
      <c r="J1359" s="1"/>
      <c r="K1359" s="1"/>
      <c r="L1359" s="1"/>
      <c r="M1359" s="1"/>
      <c r="N1359" s="1"/>
      <c r="O1359" s="1"/>
      <c r="P1359" s="1"/>
      <c r="Q1359" s="1"/>
      <c r="R1359" s="1"/>
      <c r="S1359" s="1"/>
      <c r="T1359" s="1"/>
      <c r="U1359" s="1"/>
      <c r="V1359" s="1"/>
      <c r="W1359" s="1"/>
      <c r="X1359" s="1"/>
      <c r="Y1359" s="1"/>
    </row>
    <row r="1360" spans="1:25" ht="9.75" customHeight="1">
      <c r="A1360" s="1"/>
      <c r="B1360" s="79"/>
      <c r="C1360" s="145"/>
      <c r="D1360" s="145"/>
      <c r="E1360" s="1"/>
      <c r="F1360" s="1"/>
      <c r="G1360" s="1"/>
      <c r="H1360" s="1"/>
      <c r="I1360" s="1"/>
      <c r="J1360" s="1"/>
      <c r="K1360" s="1"/>
      <c r="L1360" s="1"/>
      <c r="M1360" s="1"/>
      <c r="N1360" s="1"/>
      <c r="O1360" s="1"/>
      <c r="P1360" s="1"/>
      <c r="Q1360" s="1"/>
      <c r="R1360" s="1"/>
      <c r="S1360" s="1"/>
      <c r="T1360" s="1"/>
      <c r="U1360" s="1"/>
      <c r="V1360" s="1"/>
      <c r="W1360" s="1"/>
      <c r="X1360" s="1"/>
      <c r="Y1360" s="1"/>
    </row>
    <row r="1361" spans="1:25" ht="9.75" customHeight="1">
      <c r="A1361" s="1"/>
      <c r="B1361" s="79"/>
      <c r="C1361" s="145"/>
      <c r="D1361" s="145"/>
      <c r="E1361" s="1"/>
      <c r="F1361" s="1"/>
      <c r="G1361" s="1"/>
      <c r="H1361" s="1"/>
      <c r="I1361" s="1"/>
      <c r="J1361" s="1"/>
      <c r="K1361" s="1"/>
      <c r="L1361" s="1"/>
      <c r="M1361" s="1"/>
      <c r="N1361" s="1"/>
      <c r="O1361" s="1"/>
      <c r="P1361" s="1"/>
      <c r="Q1361" s="1"/>
      <c r="R1361" s="1"/>
      <c r="S1361" s="1"/>
      <c r="T1361" s="1"/>
      <c r="U1361" s="1"/>
      <c r="V1361" s="1"/>
      <c r="W1361" s="1"/>
      <c r="X1361" s="1"/>
      <c r="Y1361" s="1"/>
    </row>
    <row r="1362" spans="1:25" ht="9.75" customHeight="1">
      <c r="A1362" s="1"/>
      <c r="B1362" s="79"/>
      <c r="C1362" s="145"/>
      <c r="D1362" s="145"/>
      <c r="E1362" s="1"/>
      <c r="F1362" s="1"/>
      <c r="G1362" s="1"/>
      <c r="H1362" s="1"/>
      <c r="I1362" s="1"/>
      <c r="J1362" s="1"/>
      <c r="K1362" s="1"/>
      <c r="L1362" s="1"/>
      <c r="M1362" s="1"/>
      <c r="N1362" s="1"/>
      <c r="O1362" s="1"/>
      <c r="P1362" s="1"/>
      <c r="Q1362" s="1"/>
      <c r="R1362" s="1"/>
      <c r="S1362" s="1"/>
      <c r="T1362" s="1"/>
      <c r="U1362" s="1"/>
      <c r="V1362" s="1"/>
      <c r="W1362" s="1"/>
      <c r="X1362" s="1"/>
      <c r="Y1362" s="1"/>
    </row>
    <row r="1363" spans="1:25" ht="9.75" customHeight="1">
      <c r="A1363" s="1"/>
      <c r="B1363" s="79"/>
      <c r="C1363" s="145"/>
      <c r="D1363" s="145"/>
      <c r="E1363" s="1"/>
      <c r="F1363" s="1"/>
      <c r="G1363" s="1"/>
      <c r="H1363" s="1"/>
      <c r="I1363" s="1"/>
      <c r="J1363" s="1"/>
      <c r="K1363" s="1"/>
      <c r="L1363" s="1"/>
      <c r="M1363" s="1"/>
      <c r="N1363" s="1"/>
      <c r="O1363" s="1"/>
      <c r="P1363" s="1"/>
      <c r="Q1363" s="1"/>
      <c r="R1363" s="1"/>
      <c r="S1363" s="1"/>
      <c r="T1363" s="1"/>
      <c r="U1363" s="1"/>
      <c r="V1363" s="1"/>
      <c r="W1363" s="1"/>
      <c r="X1363" s="1"/>
      <c r="Y1363" s="1"/>
    </row>
    <row r="1364" spans="1:25" ht="9.75" customHeight="1">
      <c r="A1364" s="1"/>
      <c r="B1364" s="79"/>
      <c r="C1364" s="145"/>
      <c r="D1364" s="145"/>
      <c r="E1364" s="1"/>
      <c r="F1364" s="1"/>
      <c r="G1364" s="1"/>
      <c r="H1364" s="1"/>
      <c r="I1364" s="1"/>
      <c r="J1364" s="1"/>
      <c r="K1364" s="1"/>
      <c r="L1364" s="1"/>
      <c r="M1364" s="1"/>
      <c r="N1364" s="1"/>
      <c r="O1364" s="1"/>
      <c r="P1364" s="1"/>
      <c r="Q1364" s="1"/>
      <c r="R1364" s="1"/>
      <c r="S1364" s="1"/>
      <c r="T1364" s="1"/>
      <c r="U1364" s="1"/>
      <c r="V1364" s="1"/>
      <c r="W1364" s="1"/>
      <c r="X1364" s="1"/>
      <c r="Y1364" s="1"/>
    </row>
    <row r="1365" spans="1:25" ht="9.75" customHeight="1">
      <c r="A1365" s="1"/>
      <c r="B1365" s="79"/>
      <c r="C1365" s="145"/>
      <c r="D1365" s="145"/>
      <c r="E1365" s="1"/>
      <c r="F1365" s="1"/>
      <c r="G1365" s="1"/>
      <c r="H1365" s="1"/>
      <c r="I1365" s="1"/>
      <c r="J1365" s="1"/>
      <c r="K1365" s="1"/>
      <c r="L1365" s="1"/>
      <c r="M1365" s="1"/>
      <c r="N1365" s="1"/>
      <c r="O1365" s="1"/>
      <c r="P1365" s="1"/>
      <c r="Q1365" s="1"/>
      <c r="R1365" s="1"/>
      <c r="S1365" s="1"/>
      <c r="T1365" s="1"/>
      <c r="U1365" s="1"/>
      <c r="V1365" s="1"/>
      <c r="W1365" s="1"/>
      <c r="X1365" s="1"/>
      <c r="Y1365" s="1"/>
    </row>
    <row r="1366" spans="1:25" ht="9.75" customHeight="1">
      <c r="A1366" s="1"/>
      <c r="B1366" s="79"/>
      <c r="C1366" s="145"/>
      <c r="D1366" s="145"/>
      <c r="E1366" s="1"/>
      <c r="F1366" s="1"/>
      <c r="G1366" s="1"/>
      <c r="H1366" s="1"/>
      <c r="I1366" s="1"/>
      <c r="J1366" s="1"/>
      <c r="K1366" s="1"/>
      <c r="L1366" s="1"/>
      <c r="M1366" s="1"/>
      <c r="N1366" s="1"/>
      <c r="O1366" s="1"/>
      <c r="P1366" s="1"/>
      <c r="Q1366" s="1"/>
      <c r="R1366" s="1"/>
      <c r="S1366" s="1"/>
      <c r="T1366" s="1"/>
      <c r="U1366" s="1"/>
      <c r="V1366" s="1"/>
      <c r="W1366" s="1"/>
      <c r="X1366" s="1"/>
      <c r="Y1366" s="1"/>
    </row>
    <row r="1367" spans="1:25" ht="9.75" customHeight="1">
      <c r="A1367" s="1"/>
      <c r="B1367" s="79"/>
      <c r="C1367" s="145"/>
      <c r="D1367" s="145"/>
      <c r="E1367" s="1"/>
      <c r="F1367" s="1"/>
      <c r="G1367" s="1"/>
      <c r="H1367" s="1"/>
      <c r="I1367" s="1"/>
      <c r="J1367" s="1"/>
      <c r="K1367" s="1"/>
      <c r="L1367" s="1"/>
      <c r="M1367" s="1"/>
      <c r="N1367" s="1"/>
      <c r="O1367" s="1"/>
      <c r="P1367" s="1"/>
      <c r="Q1367" s="1"/>
      <c r="R1367" s="1"/>
      <c r="S1367" s="1"/>
      <c r="T1367" s="1"/>
      <c r="U1367" s="1"/>
      <c r="V1367" s="1"/>
      <c r="W1367" s="1"/>
      <c r="X1367" s="1"/>
      <c r="Y1367" s="1"/>
    </row>
    <row r="1368" spans="1:25" ht="9.75" customHeight="1">
      <c r="A1368" s="1"/>
      <c r="B1368" s="79"/>
      <c r="C1368" s="145"/>
      <c r="D1368" s="145"/>
      <c r="E1368" s="1"/>
      <c r="F1368" s="1"/>
      <c r="G1368" s="1"/>
      <c r="H1368" s="1"/>
      <c r="I1368" s="1"/>
      <c r="J1368" s="1"/>
      <c r="K1368" s="1"/>
      <c r="L1368" s="1"/>
      <c r="M1368" s="1"/>
      <c r="N1368" s="1"/>
      <c r="O1368" s="1"/>
      <c r="P1368" s="1"/>
      <c r="Q1368" s="1"/>
      <c r="R1368" s="1"/>
      <c r="S1368" s="1"/>
      <c r="T1368" s="1"/>
      <c r="U1368" s="1"/>
      <c r="V1368" s="1"/>
      <c r="W1368" s="1"/>
      <c r="X1368" s="1"/>
      <c r="Y1368" s="1"/>
    </row>
    <row r="1369" spans="1:25" ht="9.75" customHeight="1">
      <c r="A1369" s="1"/>
      <c r="B1369" s="79"/>
      <c r="C1369" s="145"/>
      <c r="D1369" s="145"/>
      <c r="E1369" s="1"/>
      <c r="F1369" s="1"/>
      <c r="G1369" s="1"/>
      <c r="H1369" s="1"/>
      <c r="I1369" s="1"/>
      <c r="J1369" s="1"/>
      <c r="K1369" s="1"/>
      <c r="L1369" s="1"/>
      <c r="M1369" s="1"/>
      <c r="N1369" s="1"/>
      <c r="O1369" s="1"/>
      <c r="P1369" s="1"/>
      <c r="Q1369" s="1"/>
      <c r="R1369" s="1"/>
      <c r="S1369" s="1"/>
      <c r="T1369" s="1"/>
      <c r="U1369" s="1"/>
      <c r="V1369" s="1"/>
      <c r="W1369" s="1"/>
      <c r="X1369" s="1"/>
      <c r="Y1369" s="1"/>
    </row>
    <row r="1370" spans="1:25" ht="9.75" customHeight="1">
      <c r="A1370" s="1"/>
      <c r="B1370" s="79"/>
      <c r="C1370" s="145"/>
      <c r="D1370" s="145"/>
      <c r="E1370" s="1"/>
      <c r="F1370" s="1"/>
      <c r="G1370" s="1"/>
      <c r="H1370" s="1"/>
      <c r="I1370" s="1"/>
      <c r="J1370" s="1"/>
      <c r="K1370" s="1"/>
      <c r="L1370" s="1"/>
      <c r="M1370" s="1"/>
      <c r="N1370" s="1"/>
      <c r="O1370" s="1"/>
      <c r="P1370" s="1"/>
      <c r="Q1370" s="1"/>
      <c r="R1370" s="1"/>
      <c r="S1370" s="1"/>
      <c r="T1370" s="1"/>
      <c r="U1370" s="1"/>
      <c r="V1370" s="1"/>
      <c r="W1370" s="1"/>
      <c r="X1370" s="1"/>
      <c r="Y1370" s="1"/>
    </row>
    <row r="1371" spans="1:25" ht="9.75" customHeight="1">
      <c r="A1371" s="1"/>
      <c r="B1371" s="79"/>
      <c r="C1371" s="145"/>
      <c r="D1371" s="145"/>
      <c r="E1371" s="1"/>
      <c r="F1371" s="1"/>
      <c r="G1371" s="1"/>
      <c r="H1371" s="1"/>
      <c r="I1371" s="1"/>
      <c r="J1371" s="1"/>
      <c r="K1371" s="1"/>
      <c r="L1371" s="1"/>
      <c r="M1371" s="1"/>
      <c r="N1371" s="1"/>
      <c r="O1371" s="1"/>
      <c r="P1371" s="1"/>
      <c r="Q1371" s="1"/>
      <c r="R1371" s="1"/>
      <c r="S1371" s="1"/>
      <c r="T1371" s="1"/>
      <c r="U1371" s="1"/>
      <c r="V1371" s="1"/>
      <c r="W1371" s="1"/>
      <c r="X1371" s="1"/>
      <c r="Y1371" s="1"/>
    </row>
    <row r="1372" spans="1:25" ht="9.75" customHeight="1">
      <c r="A1372" s="1"/>
      <c r="B1372" s="79"/>
      <c r="C1372" s="145"/>
      <c r="D1372" s="145"/>
      <c r="E1372" s="1"/>
      <c r="F1372" s="1"/>
      <c r="G1372" s="1"/>
      <c r="H1372" s="1"/>
      <c r="I1372" s="1"/>
      <c r="J1372" s="1"/>
      <c r="K1372" s="1"/>
      <c r="L1372" s="1"/>
      <c r="M1372" s="1"/>
      <c r="N1372" s="1"/>
      <c r="O1372" s="1"/>
      <c r="P1372" s="1"/>
      <c r="Q1372" s="1"/>
      <c r="R1372" s="1"/>
      <c r="S1372" s="1"/>
      <c r="T1372" s="1"/>
      <c r="U1372" s="1"/>
      <c r="V1372" s="1"/>
      <c r="W1372" s="1"/>
      <c r="X1372" s="1"/>
      <c r="Y1372" s="1"/>
    </row>
    <row r="1373" spans="1:25" ht="9.75" customHeight="1">
      <c r="A1373" s="1"/>
      <c r="B1373" s="79"/>
      <c r="C1373" s="145"/>
      <c r="D1373" s="145"/>
      <c r="E1373" s="1"/>
      <c r="F1373" s="1"/>
      <c r="G1373" s="1"/>
      <c r="H1373" s="1"/>
      <c r="I1373" s="1"/>
      <c r="J1373" s="1"/>
      <c r="K1373" s="1"/>
      <c r="L1373" s="1"/>
      <c r="M1373" s="1"/>
      <c r="N1373" s="1"/>
      <c r="O1373" s="1"/>
      <c r="P1373" s="1"/>
      <c r="Q1373" s="1"/>
      <c r="R1373" s="1"/>
      <c r="S1373" s="1"/>
      <c r="T1373" s="1"/>
      <c r="U1373" s="1"/>
      <c r="V1373" s="1"/>
      <c r="W1373" s="1"/>
      <c r="X1373" s="1"/>
      <c r="Y1373" s="1"/>
    </row>
    <row r="1374" spans="1:25" ht="9.75" customHeight="1">
      <c r="A1374" s="1"/>
      <c r="B1374" s="79"/>
      <c r="C1374" s="145"/>
      <c r="D1374" s="145"/>
      <c r="E1374" s="1"/>
      <c r="F1374" s="1"/>
      <c r="G1374" s="1"/>
      <c r="H1374" s="1"/>
      <c r="I1374" s="1"/>
      <c r="J1374" s="1"/>
      <c r="K1374" s="1"/>
      <c r="L1374" s="1"/>
      <c r="M1374" s="1"/>
      <c r="N1374" s="1"/>
      <c r="O1374" s="1"/>
      <c r="P1374" s="1"/>
      <c r="Q1374" s="1"/>
      <c r="R1374" s="1"/>
      <c r="S1374" s="1"/>
      <c r="T1374" s="1"/>
      <c r="U1374" s="1"/>
      <c r="V1374" s="1"/>
      <c r="W1374" s="1"/>
      <c r="X1374" s="1"/>
      <c r="Y1374" s="1"/>
    </row>
    <row r="1375" spans="1:25" ht="9.75" customHeight="1">
      <c r="A1375" s="1"/>
      <c r="B1375" s="79"/>
      <c r="C1375" s="145"/>
      <c r="D1375" s="145"/>
      <c r="E1375" s="1"/>
      <c r="F1375" s="1"/>
      <c r="G1375" s="1"/>
      <c r="H1375" s="1"/>
      <c r="I1375" s="1"/>
      <c r="J1375" s="1"/>
      <c r="K1375" s="1"/>
      <c r="L1375" s="1"/>
      <c r="M1375" s="1"/>
      <c r="N1375" s="1"/>
      <c r="O1375" s="1"/>
      <c r="P1375" s="1"/>
      <c r="Q1375" s="1"/>
      <c r="R1375" s="1"/>
      <c r="S1375" s="1"/>
      <c r="T1375" s="1"/>
      <c r="U1375" s="1"/>
      <c r="V1375" s="1"/>
      <c r="W1375" s="1"/>
      <c r="X1375" s="1"/>
      <c r="Y1375" s="1"/>
    </row>
    <row r="1376" spans="1:25" ht="9.75" customHeight="1">
      <c r="A1376" s="1"/>
      <c r="B1376" s="79"/>
      <c r="C1376" s="145"/>
      <c r="D1376" s="145"/>
      <c r="E1376" s="1"/>
      <c r="F1376" s="1"/>
      <c r="G1376" s="1"/>
      <c r="H1376" s="1"/>
      <c r="I1376" s="1"/>
      <c r="J1376" s="1"/>
      <c r="K1376" s="1"/>
      <c r="L1376" s="1"/>
      <c r="M1376" s="1"/>
      <c r="N1376" s="1"/>
      <c r="O1376" s="1"/>
      <c r="P1376" s="1"/>
      <c r="Q1376" s="1"/>
      <c r="R1376" s="1"/>
      <c r="S1376" s="1"/>
      <c r="T1376" s="1"/>
      <c r="U1376" s="1"/>
      <c r="V1376" s="1"/>
      <c r="W1376" s="1"/>
      <c r="X1376" s="1"/>
      <c r="Y1376" s="1"/>
    </row>
    <row r="1377" spans="1:25" ht="9.75" customHeight="1">
      <c r="A1377" s="1"/>
      <c r="B1377" s="79"/>
      <c r="C1377" s="145"/>
      <c r="D1377" s="145"/>
      <c r="E1377" s="1"/>
      <c r="F1377" s="1"/>
      <c r="G1377" s="1"/>
      <c r="H1377" s="1"/>
      <c r="I1377" s="1"/>
      <c r="J1377" s="1"/>
      <c r="K1377" s="1"/>
      <c r="L1377" s="1"/>
      <c r="M1377" s="1"/>
      <c r="N1377" s="1"/>
      <c r="O1377" s="1"/>
      <c r="P1377" s="1"/>
      <c r="Q1377" s="1"/>
      <c r="R1377" s="1"/>
      <c r="S1377" s="1"/>
      <c r="T1377" s="1"/>
      <c r="U1377" s="1"/>
      <c r="V1377" s="1"/>
      <c r="W1377" s="1"/>
      <c r="X1377" s="1"/>
      <c r="Y1377" s="1"/>
    </row>
    <row r="1378" spans="1:25" ht="9.75" customHeight="1">
      <c r="A1378" s="1"/>
      <c r="B1378" s="79"/>
      <c r="C1378" s="145"/>
      <c r="D1378" s="145"/>
      <c r="E1378" s="1"/>
      <c r="F1378" s="1"/>
      <c r="G1378" s="1"/>
      <c r="H1378" s="1"/>
      <c r="I1378" s="1"/>
      <c r="J1378" s="1"/>
      <c r="K1378" s="1"/>
      <c r="L1378" s="1"/>
      <c r="M1378" s="1"/>
      <c r="N1378" s="1"/>
      <c r="O1378" s="1"/>
      <c r="P1378" s="1"/>
      <c r="Q1378" s="1"/>
      <c r="R1378" s="1"/>
      <c r="S1378" s="1"/>
      <c r="T1378" s="1"/>
      <c r="U1378" s="1"/>
      <c r="V1378" s="1"/>
      <c r="W1378" s="1"/>
      <c r="X1378" s="1"/>
      <c r="Y1378" s="1"/>
    </row>
    <row r="1379" spans="1:25" ht="9.75" customHeight="1">
      <c r="A1379" s="1"/>
      <c r="B1379" s="79"/>
      <c r="C1379" s="145"/>
      <c r="D1379" s="145"/>
      <c r="E1379" s="1"/>
      <c r="F1379" s="1"/>
      <c r="G1379" s="1"/>
      <c r="H1379" s="1"/>
      <c r="I1379" s="1"/>
      <c r="J1379" s="1"/>
      <c r="K1379" s="1"/>
      <c r="L1379" s="1"/>
      <c r="M1379" s="1"/>
      <c r="N1379" s="1"/>
      <c r="O1379" s="1"/>
      <c r="P1379" s="1"/>
      <c r="Q1379" s="1"/>
      <c r="R1379" s="1"/>
      <c r="S1379" s="1"/>
      <c r="T1379" s="1"/>
      <c r="U1379" s="1"/>
      <c r="V1379" s="1"/>
      <c r="W1379" s="1"/>
      <c r="X1379" s="1"/>
      <c r="Y1379" s="1"/>
    </row>
    <row r="1380" spans="1:25" ht="9.75" customHeight="1">
      <c r="A1380" s="1"/>
      <c r="B1380" s="79"/>
      <c r="C1380" s="145"/>
      <c r="D1380" s="145"/>
      <c r="E1380" s="1"/>
      <c r="F1380" s="1"/>
      <c r="G1380" s="1"/>
      <c r="H1380" s="1"/>
      <c r="I1380" s="1"/>
      <c r="J1380" s="1"/>
      <c r="K1380" s="1"/>
      <c r="L1380" s="1"/>
      <c r="M1380" s="1"/>
      <c r="N1380" s="1"/>
      <c r="O1380" s="1"/>
      <c r="P1380" s="1"/>
      <c r="Q1380" s="1"/>
      <c r="R1380" s="1"/>
      <c r="S1380" s="1"/>
      <c r="T1380" s="1"/>
      <c r="U1380" s="1"/>
      <c r="V1380" s="1"/>
      <c r="W1380" s="1"/>
      <c r="X1380" s="1"/>
      <c r="Y1380" s="1"/>
    </row>
    <row r="1381" spans="1:25" ht="9.75" customHeight="1">
      <c r="A1381" s="1"/>
      <c r="B1381" s="79"/>
      <c r="C1381" s="145"/>
      <c r="D1381" s="145"/>
      <c r="E1381" s="1"/>
      <c r="F1381" s="1"/>
      <c r="G1381" s="1"/>
      <c r="H1381" s="1"/>
      <c r="I1381" s="1"/>
      <c r="J1381" s="1"/>
      <c r="K1381" s="1"/>
      <c r="L1381" s="1"/>
      <c r="M1381" s="1"/>
      <c r="N1381" s="1"/>
      <c r="O1381" s="1"/>
      <c r="P1381" s="1"/>
      <c r="Q1381" s="1"/>
      <c r="R1381" s="1"/>
      <c r="S1381" s="1"/>
      <c r="T1381" s="1"/>
      <c r="U1381" s="1"/>
      <c r="V1381" s="1"/>
      <c r="W1381" s="1"/>
      <c r="X1381" s="1"/>
      <c r="Y1381" s="1"/>
    </row>
    <row r="1382" spans="1:25" ht="9.75" customHeight="1">
      <c r="A1382" s="1"/>
      <c r="B1382" s="79"/>
      <c r="C1382" s="145"/>
      <c r="D1382" s="145"/>
      <c r="E1382" s="1"/>
      <c r="F1382" s="1"/>
      <c r="G1382" s="1"/>
      <c r="H1382" s="1"/>
      <c r="I1382" s="1"/>
      <c r="J1382" s="1"/>
      <c r="K1382" s="1"/>
      <c r="L1382" s="1"/>
      <c r="M1382" s="1"/>
      <c r="N1382" s="1"/>
      <c r="O1382" s="1"/>
      <c r="P1382" s="1"/>
      <c r="Q1382" s="1"/>
      <c r="R1382" s="1"/>
      <c r="S1382" s="1"/>
      <c r="T1382" s="1"/>
      <c r="U1382" s="1"/>
      <c r="V1382" s="1"/>
      <c r="W1382" s="1"/>
      <c r="X1382" s="1"/>
      <c r="Y1382" s="1"/>
    </row>
    <row r="1383" spans="1:25" ht="9.75" customHeight="1">
      <c r="A1383" s="1"/>
      <c r="B1383" s="79"/>
      <c r="C1383" s="145"/>
      <c r="D1383" s="145"/>
      <c r="E1383" s="1"/>
      <c r="F1383" s="1"/>
      <c r="G1383" s="1"/>
      <c r="H1383" s="1"/>
      <c r="I1383" s="1"/>
      <c r="J1383" s="1"/>
      <c r="K1383" s="1"/>
      <c r="L1383" s="1"/>
      <c r="M1383" s="1"/>
      <c r="N1383" s="1"/>
      <c r="O1383" s="1"/>
      <c r="P1383" s="1"/>
      <c r="Q1383" s="1"/>
      <c r="R1383" s="1"/>
      <c r="S1383" s="1"/>
      <c r="T1383" s="1"/>
      <c r="U1383" s="1"/>
      <c r="V1383" s="1"/>
      <c r="W1383" s="1"/>
      <c r="X1383" s="1"/>
      <c r="Y1383" s="1"/>
    </row>
    <row r="1384" spans="1:25" ht="9.75" customHeight="1">
      <c r="A1384" s="1"/>
      <c r="B1384" s="79"/>
      <c r="C1384" s="145"/>
      <c r="D1384" s="145"/>
      <c r="E1384" s="1"/>
      <c r="F1384" s="1"/>
      <c r="G1384" s="1"/>
      <c r="H1384" s="1"/>
      <c r="I1384" s="1"/>
      <c r="J1384" s="1"/>
      <c r="K1384" s="1"/>
      <c r="L1384" s="1"/>
      <c r="M1384" s="1"/>
      <c r="N1384" s="1"/>
      <c r="O1384" s="1"/>
      <c r="P1384" s="1"/>
      <c r="Q1384" s="1"/>
      <c r="R1384" s="1"/>
      <c r="S1384" s="1"/>
      <c r="T1384" s="1"/>
      <c r="U1384" s="1"/>
      <c r="V1384" s="1"/>
      <c r="W1384" s="1"/>
      <c r="X1384" s="1"/>
      <c r="Y1384" s="1"/>
    </row>
    <row r="1385" spans="1:25" ht="9.75" customHeight="1">
      <c r="A1385" s="1"/>
      <c r="B1385" s="79"/>
      <c r="C1385" s="145"/>
      <c r="D1385" s="145"/>
      <c r="E1385" s="1"/>
      <c r="F1385" s="1"/>
      <c r="G1385" s="1"/>
      <c r="H1385" s="1"/>
      <c r="I1385" s="1"/>
      <c r="J1385" s="1"/>
      <c r="K1385" s="1"/>
      <c r="L1385" s="1"/>
      <c r="M1385" s="1"/>
      <c r="N1385" s="1"/>
      <c r="O1385" s="1"/>
      <c r="P1385" s="1"/>
      <c r="Q1385" s="1"/>
      <c r="R1385" s="1"/>
      <c r="S1385" s="1"/>
      <c r="T1385" s="1"/>
      <c r="U1385" s="1"/>
      <c r="V1385" s="1"/>
      <c r="W1385" s="1"/>
      <c r="X1385" s="1"/>
      <c r="Y1385" s="1"/>
    </row>
    <row r="1386" spans="1:25" ht="9.75" customHeight="1">
      <c r="A1386" s="1"/>
      <c r="B1386" s="79"/>
      <c r="C1386" s="145"/>
      <c r="D1386" s="145"/>
      <c r="E1386" s="1"/>
      <c r="F1386" s="1"/>
      <c r="G1386" s="1"/>
      <c r="H1386" s="1"/>
      <c r="I1386" s="1"/>
      <c r="J1386" s="1"/>
      <c r="K1386" s="1"/>
      <c r="L1386" s="1"/>
      <c r="M1386" s="1"/>
      <c r="N1386" s="1"/>
      <c r="O1386" s="1"/>
      <c r="P1386" s="1"/>
      <c r="Q1386" s="1"/>
      <c r="R1386" s="1"/>
      <c r="S1386" s="1"/>
      <c r="T1386" s="1"/>
      <c r="U1386" s="1"/>
      <c r="V1386" s="1"/>
      <c r="W1386" s="1"/>
      <c r="X1386" s="1"/>
      <c r="Y1386" s="1"/>
    </row>
    <row r="1387" spans="1:25" ht="9.75" customHeight="1">
      <c r="A1387" s="1"/>
      <c r="B1387" s="79"/>
      <c r="C1387" s="145"/>
      <c r="D1387" s="145"/>
      <c r="E1387" s="1"/>
      <c r="F1387" s="1"/>
      <c r="G1387" s="1"/>
      <c r="H1387" s="1"/>
      <c r="I1387" s="1"/>
      <c r="J1387" s="1"/>
      <c r="K1387" s="1"/>
      <c r="L1387" s="1"/>
      <c r="M1387" s="1"/>
      <c r="N1387" s="1"/>
      <c r="O1387" s="1"/>
      <c r="P1387" s="1"/>
      <c r="Q1387" s="1"/>
      <c r="R1387" s="1"/>
      <c r="S1387" s="1"/>
      <c r="T1387" s="1"/>
      <c r="U1387" s="1"/>
      <c r="V1387" s="1"/>
      <c r="W1387" s="1"/>
      <c r="X1387" s="1"/>
      <c r="Y1387" s="1"/>
    </row>
    <row r="1388" spans="1:25" ht="9.75" customHeight="1">
      <c r="A1388" s="1"/>
      <c r="B1388" s="79"/>
      <c r="C1388" s="145"/>
      <c r="D1388" s="145"/>
      <c r="E1388" s="1"/>
      <c r="F1388" s="1"/>
      <c r="G1388" s="1"/>
      <c r="H1388" s="1"/>
      <c r="I1388" s="1"/>
      <c r="J1388" s="1"/>
      <c r="K1388" s="1"/>
      <c r="L1388" s="1"/>
      <c r="M1388" s="1"/>
      <c r="N1388" s="1"/>
      <c r="O1388" s="1"/>
      <c r="P1388" s="1"/>
      <c r="Q1388" s="1"/>
      <c r="R1388" s="1"/>
      <c r="S1388" s="1"/>
      <c r="T1388" s="1"/>
      <c r="U1388" s="1"/>
      <c r="V1388" s="1"/>
      <c r="W1388" s="1"/>
      <c r="X1388" s="1"/>
      <c r="Y1388" s="1"/>
    </row>
    <row r="1389" spans="1:25" ht="9.75" customHeight="1">
      <c r="A1389" s="1"/>
      <c r="B1389" s="79"/>
      <c r="C1389" s="145"/>
      <c r="D1389" s="145"/>
      <c r="E1389" s="1"/>
      <c r="F1389" s="1"/>
      <c r="G1389" s="1"/>
      <c r="H1389" s="1"/>
      <c r="I1389" s="1"/>
      <c r="J1389" s="1"/>
      <c r="K1389" s="1"/>
      <c r="L1389" s="1"/>
      <c r="M1389" s="1"/>
      <c r="N1389" s="1"/>
      <c r="O1389" s="1"/>
      <c r="P1389" s="1"/>
      <c r="Q1389" s="1"/>
      <c r="R1389" s="1"/>
      <c r="S1389" s="1"/>
      <c r="T1389" s="1"/>
      <c r="U1389" s="1"/>
      <c r="V1389" s="1"/>
      <c r="W1389" s="1"/>
      <c r="X1389" s="1"/>
      <c r="Y1389" s="1"/>
    </row>
    <row r="1390" spans="1:25" ht="9.75" customHeight="1">
      <c r="A1390" s="1"/>
      <c r="B1390" s="79"/>
      <c r="C1390" s="145"/>
      <c r="D1390" s="145"/>
      <c r="E1390" s="1"/>
      <c r="F1390" s="1"/>
      <c r="G1390" s="1"/>
      <c r="H1390" s="1"/>
      <c r="I1390" s="1"/>
      <c r="J1390" s="1"/>
      <c r="K1390" s="1"/>
      <c r="L1390" s="1"/>
      <c r="M1390" s="1"/>
      <c r="N1390" s="1"/>
      <c r="O1390" s="1"/>
      <c r="P1390" s="1"/>
      <c r="Q1390" s="1"/>
      <c r="R1390" s="1"/>
      <c r="S1390" s="1"/>
      <c r="T1390" s="1"/>
      <c r="U1390" s="1"/>
      <c r="V1390" s="1"/>
      <c r="W1390" s="1"/>
      <c r="X1390" s="1"/>
      <c r="Y1390" s="1"/>
    </row>
    <row r="1391" spans="1:25" ht="9.75" customHeight="1">
      <c r="A1391" s="1"/>
      <c r="B1391" s="79"/>
      <c r="C1391" s="145"/>
      <c r="D1391" s="145"/>
      <c r="E1391" s="1"/>
      <c r="F1391" s="1"/>
      <c r="G1391" s="1"/>
      <c r="H1391" s="1"/>
      <c r="I1391" s="1"/>
      <c r="J1391" s="1"/>
      <c r="K1391" s="1"/>
      <c r="L1391" s="1"/>
      <c r="M1391" s="1"/>
      <c r="N1391" s="1"/>
      <c r="O1391" s="1"/>
      <c r="P1391" s="1"/>
      <c r="Q1391" s="1"/>
      <c r="R1391" s="1"/>
      <c r="S1391" s="1"/>
      <c r="T1391" s="1"/>
      <c r="U1391" s="1"/>
      <c r="V1391" s="1"/>
      <c r="W1391" s="1"/>
      <c r="X1391" s="1"/>
      <c r="Y1391" s="1"/>
    </row>
    <row r="1392" spans="1:25" ht="9.75" customHeight="1">
      <c r="A1392" s="1"/>
      <c r="B1392" s="79"/>
      <c r="C1392" s="145"/>
      <c r="D1392" s="145"/>
      <c r="E1392" s="1"/>
      <c r="F1392" s="1"/>
      <c r="G1392" s="1"/>
      <c r="H1392" s="1"/>
      <c r="I1392" s="1"/>
      <c r="J1392" s="1"/>
      <c r="K1392" s="1"/>
      <c r="L1392" s="1"/>
      <c r="M1392" s="1"/>
      <c r="N1392" s="1"/>
      <c r="O1392" s="1"/>
      <c r="P1392" s="1"/>
      <c r="Q1392" s="1"/>
      <c r="R1392" s="1"/>
      <c r="S1392" s="1"/>
      <c r="T1392" s="1"/>
      <c r="U1392" s="1"/>
      <c r="V1392" s="1"/>
      <c r="W1392" s="1"/>
      <c r="X1392" s="1"/>
      <c r="Y1392" s="1"/>
    </row>
    <row r="1393" spans="1:25" ht="9.75" customHeight="1">
      <c r="A1393" s="1"/>
      <c r="B1393" s="79"/>
      <c r="C1393" s="145"/>
      <c r="D1393" s="145"/>
      <c r="E1393" s="1"/>
      <c r="F1393" s="1"/>
      <c r="G1393" s="1"/>
      <c r="H1393" s="1"/>
      <c r="I1393" s="1"/>
      <c r="J1393" s="1"/>
      <c r="K1393" s="1"/>
      <c r="L1393" s="1"/>
      <c r="M1393" s="1"/>
      <c r="N1393" s="1"/>
      <c r="O1393" s="1"/>
      <c r="P1393" s="1"/>
      <c r="Q1393" s="1"/>
      <c r="R1393" s="1"/>
      <c r="S1393" s="1"/>
      <c r="T1393" s="1"/>
      <c r="U1393" s="1"/>
      <c r="V1393" s="1"/>
      <c r="W1393" s="1"/>
      <c r="X1393" s="1"/>
      <c r="Y1393" s="1"/>
    </row>
    <row r="1394" spans="1:25" ht="9.75" customHeight="1">
      <c r="A1394" s="1"/>
      <c r="B1394" s="79"/>
      <c r="C1394" s="145"/>
      <c r="D1394" s="145"/>
      <c r="E1394" s="1"/>
      <c r="F1394" s="1"/>
      <c r="G1394" s="1"/>
      <c r="H1394" s="1"/>
      <c r="I1394" s="1"/>
      <c r="J1394" s="1"/>
      <c r="K1394" s="1"/>
      <c r="L1394" s="1"/>
      <c r="M1394" s="1"/>
      <c r="N1394" s="1"/>
      <c r="O1394" s="1"/>
      <c r="P1394" s="1"/>
      <c r="Q1394" s="1"/>
      <c r="R1394" s="1"/>
      <c r="S1394" s="1"/>
      <c r="T1394" s="1"/>
      <c r="U1394" s="1"/>
      <c r="V1394" s="1"/>
      <c r="W1394" s="1"/>
      <c r="X1394" s="1"/>
      <c r="Y1394" s="1"/>
    </row>
    <row r="1395" spans="1:25" ht="9.75" customHeight="1">
      <c r="A1395" s="1"/>
      <c r="B1395" s="79"/>
      <c r="C1395" s="145"/>
      <c r="D1395" s="145"/>
      <c r="E1395" s="1"/>
      <c r="F1395" s="1"/>
      <c r="G1395" s="1"/>
      <c r="H1395" s="1"/>
      <c r="I1395" s="1"/>
      <c r="J1395" s="1"/>
      <c r="K1395" s="1"/>
      <c r="L1395" s="1"/>
      <c r="M1395" s="1"/>
      <c r="N1395" s="1"/>
      <c r="O1395" s="1"/>
      <c r="P1395" s="1"/>
      <c r="Q1395" s="1"/>
      <c r="R1395" s="1"/>
      <c r="S1395" s="1"/>
      <c r="T1395" s="1"/>
      <c r="U1395" s="1"/>
      <c r="V1395" s="1"/>
      <c r="W1395" s="1"/>
      <c r="X1395" s="1"/>
      <c r="Y1395" s="1"/>
    </row>
    <row r="1396" spans="1:25" ht="9.75" customHeight="1">
      <c r="A1396" s="1"/>
      <c r="B1396" s="79"/>
      <c r="C1396" s="145"/>
      <c r="D1396" s="145"/>
      <c r="E1396" s="1"/>
      <c r="F1396" s="1"/>
      <c r="G1396" s="1"/>
      <c r="H1396" s="1"/>
      <c r="I1396" s="1"/>
      <c r="J1396" s="1"/>
      <c r="K1396" s="1"/>
      <c r="L1396" s="1"/>
      <c r="M1396" s="1"/>
      <c r="N1396" s="1"/>
      <c r="O1396" s="1"/>
      <c r="P1396" s="1"/>
      <c r="Q1396" s="1"/>
      <c r="R1396" s="1"/>
      <c r="S1396" s="1"/>
      <c r="T1396" s="1"/>
      <c r="U1396" s="1"/>
      <c r="V1396" s="1"/>
      <c r="W1396" s="1"/>
      <c r="X1396" s="1"/>
      <c r="Y1396" s="1"/>
    </row>
    <row r="1397" spans="1:25" ht="9.75" customHeight="1">
      <c r="A1397" s="1"/>
      <c r="B1397" s="79"/>
      <c r="C1397" s="145"/>
      <c r="D1397" s="145"/>
      <c r="E1397" s="1"/>
      <c r="F1397" s="1"/>
      <c r="G1397" s="1"/>
      <c r="H1397" s="1"/>
      <c r="I1397" s="1"/>
      <c r="J1397" s="1"/>
      <c r="K1397" s="1"/>
      <c r="L1397" s="1"/>
      <c r="M1397" s="1"/>
      <c r="N1397" s="1"/>
      <c r="O1397" s="1"/>
      <c r="P1397" s="1"/>
      <c r="Q1397" s="1"/>
      <c r="R1397" s="1"/>
      <c r="S1397" s="1"/>
      <c r="T1397" s="1"/>
      <c r="U1397" s="1"/>
      <c r="V1397" s="1"/>
      <c r="W1397" s="1"/>
      <c r="X1397" s="1"/>
      <c r="Y1397" s="1"/>
    </row>
    <row r="1398" spans="1:25" ht="9.75" customHeight="1">
      <c r="A1398" s="1"/>
      <c r="B1398" s="79"/>
      <c r="C1398" s="145"/>
      <c r="D1398" s="145"/>
      <c r="E1398" s="1"/>
      <c r="F1398" s="1"/>
      <c r="G1398" s="1"/>
      <c r="H1398" s="1"/>
      <c r="I1398" s="1"/>
      <c r="J1398" s="1"/>
      <c r="K1398" s="1"/>
      <c r="L1398" s="1"/>
      <c r="M1398" s="1"/>
      <c r="N1398" s="1"/>
      <c r="O1398" s="1"/>
      <c r="P1398" s="1"/>
      <c r="Q1398" s="1"/>
      <c r="R1398" s="1"/>
      <c r="S1398" s="1"/>
      <c r="T1398" s="1"/>
      <c r="U1398" s="1"/>
      <c r="V1398" s="1"/>
      <c r="W1398" s="1"/>
      <c r="X1398" s="1"/>
      <c r="Y1398" s="1"/>
    </row>
    <row r="1399" spans="1:25" ht="9.75" customHeight="1">
      <c r="A1399" s="1"/>
      <c r="B1399" s="79"/>
      <c r="C1399" s="145"/>
      <c r="D1399" s="145"/>
      <c r="E1399" s="1"/>
      <c r="F1399" s="1"/>
      <c r="G1399" s="1"/>
      <c r="H1399" s="1"/>
      <c r="I1399" s="1"/>
      <c r="J1399" s="1"/>
      <c r="K1399" s="1"/>
      <c r="L1399" s="1"/>
      <c r="M1399" s="1"/>
      <c r="N1399" s="1"/>
      <c r="O1399" s="1"/>
      <c r="P1399" s="1"/>
      <c r="Q1399" s="1"/>
      <c r="R1399" s="1"/>
      <c r="S1399" s="1"/>
      <c r="T1399" s="1"/>
      <c r="U1399" s="1"/>
      <c r="V1399" s="1"/>
      <c r="W1399" s="1"/>
      <c r="X1399" s="1"/>
      <c r="Y1399" s="1"/>
    </row>
    <row r="1400" spans="1:25" ht="9.75" customHeight="1">
      <c r="A1400" s="1"/>
      <c r="B1400" s="79"/>
      <c r="C1400" s="145"/>
      <c r="D1400" s="145"/>
      <c r="E1400" s="1"/>
      <c r="F1400" s="1"/>
      <c r="G1400" s="1"/>
      <c r="H1400" s="1"/>
      <c r="I1400" s="1"/>
      <c r="J1400" s="1"/>
      <c r="K1400" s="1"/>
      <c r="L1400" s="1"/>
      <c r="M1400" s="1"/>
      <c r="N1400" s="1"/>
      <c r="O1400" s="1"/>
      <c r="P1400" s="1"/>
      <c r="Q1400" s="1"/>
      <c r="R1400" s="1"/>
      <c r="S1400" s="1"/>
      <c r="T1400" s="1"/>
      <c r="U1400" s="1"/>
      <c r="V1400" s="1"/>
      <c r="W1400" s="1"/>
      <c r="X1400" s="1"/>
      <c r="Y1400" s="1"/>
    </row>
    <row r="1401" spans="1:25" ht="9.75" customHeight="1">
      <c r="A1401" s="1"/>
      <c r="B1401" s="79"/>
      <c r="C1401" s="145"/>
      <c r="D1401" s="145"/>
      <c r="E1401" s="1"/>
      <c r="F1401" s="1"/>
      <c r="G1401" s="1"/>
      <c r="H1401" s="1"/>
      <c r="I1401" s="1"/>
      <c r="J1401" s="1"/>
      <c r="K1401" s="1"/>
      <c r="L1401" s="1"/>
      <c r="M1401" s="1"/>
      <c r="N1401" s="1"/>
      <c r="O1401" s="1"/>
      <c r="P1401" s="1"/>
      <c r="Q1401" s="1"/>
      <c r="R1401" s="1"/>
      <c r="S1401" s="1"/>
      <c r="T1401" s="1"/>
      <c r="U1401" s="1"/>
      <c r="V1401" s="1"/>
      <c r="W1401" s="1"/>
      <c r="X1401" s="1"/>
      <c r="Y1401" s="1"/>
    </row>
    <row r="1402" spans="1:25">
      <c r="A1402" s="1"/>
      <c r="B1402" s="79"/>
      <c r="C1402" s="145"/>
      <c r="D1402" s="145"/>
      <c r="E1402" s="1"/>
      <c r="F1402" s="1"/>
      <c r="G1402" s="1"/>
      <c r="H1402" s="1"/>
      <c r="I1402" s="1"/>
      <c r="J1402" s="1"/>
      <c r="K1402" s="1"/>
      <c r="L1402" s="1"/>
      <c r="M1402" s="1"/>
      <c r="N1402" s="1"/>
      <c r="O1402" s="1"/>
      <c r="P1402" s="1"/>
      <c r="Q1402" s="1"/>
      <c r="R1402" s="1"/>
      <c r="S1402" s="1"/>
      <c r="T1402" s="1"/>
      <c r="U1402" s="1"/>
      <c r="V1402" s="1"/>
      <c r="W1402" s="1"/>
      <c r="X1402" s="1"/>
      <c r="Y1402" s="1"/>
    </row>
    <row r="1403" spans="1:25">
      <c r="A1403" s="1"/>
      <c r="B1403" s="79"/>
      <c r="C1403" s="145"/>
      <c r="D1403" s="145"/>
      <c r="E1403" s="1"/>
      <c r="F1403" s="1"/>
      <c r="G1403" s="1"/>
      <c r="H1403" s="1"/>
      <c r="I1403" s="1"/>
      <c r="J1403" s="1"/>
      <c r="K1403" s="1"/>
      <c r="L1403" s="1"/>
      <c r="M1403" s="1"/>
      <c r="N1403" s="1"/>
      <c r="O1403" s="1"/>
      <c r="P1403" s="1"/>
      <c r="Q1403" s="1"/>
      <c r="R1403" s="1"/>
      <c r="S1403" s="1"/>
      <c r="T1403" s="1"/>
      <c r="U1403" s="1"/>
      <c r="V1403" s="1"/>
      <c r="W1403" s="1"/>
      <c r="X1403" s="1"/>
      <c r="Y1403" s="1"/>
    </row>
    <row r="1404" spans="1:25">
      <c r="A1404" s="1"/>
      <c r="B1404" s="79"/>
      <c r="C1404" s="145"/>
      <c r="D1404" s="145"/>
      <c r="E1404" s="1"/>
      <c r="F1404" s="1"/>
      <c r="G1404" s="1"/>
      <c r="H1404" s="1"/>
      <c r="I1404" s="1"/>
      <c r="J1404" s="1"/>
      <c r="K1404" s="1"/>
      <c r="L1404" s="1"/>
      <c r="M1404" s="1"/>
      <c r="N1404" s="1"/>
      <c r="O1404" s="1"/>
      <c r="P1404" s="1"/>
      <c r="Q1404" s="1"/>
      <c r="R1404" s="1"/>
      <c r="S1404" s="1"/>
      <c r="T1404" s="1"/>
      <c r="U1404" s="1"/>
      <c r="V1404" s="1"/>
      <c r="W1404" s="1"/>
      <c r="X1404" s="1"/>
      <c r="Y1404" s="1"/>
    </row>
    <row r="1405" spans="1:25">
      <c r="A1405" s="1"/>
      <c r="B1405" s="79"/>
      <c r="C1405" s="145"/>
      <c r="D1405" s="145"/>
      <c r="E1405" s="1"/>
      <c r="F1405" s="1"/>
      <c r="G1405" s="1"/>
      <c r="H1405" s="1"/>
      <c r="I1405" s="1"/>
      <c r="J1405" s="1"/>
      <c r="K1405" s="1"/>
      <c r="L1405" s="1"/>
      <c r="M1405" s="1"/>
      <c r="N1405" s="1"/>
      <c r="O1405" s="1"/>
      <c r="P1405" s="1"/>
      <c r="Q1405" s="1"/>
      <c r="R1405" s="1"/>
      <c r="S1405" s="1"/>
      <c r="T1405" s="1"/>
      <c r="U1405" s="1"/>
      <c r="V1405" s="1"/>
      <c r="W1405" s="1"/>
      <c r="X1405" s="1"/>
      <c r="Y1405" s="1"/>
    </row>
    <row r="1406" spans="1:25">
      <c r="A1406" s="1"/>
      <c r="B1406" s="79"/>
      <c r="C1406" s="145"/>
      <c r="D1406" s="145"/>
      <c r="E1406" s="1"/>
      <c r="F1406" s="1"/>
      <c r="G1406" s="1"/>
      <c r="H1406" s="1"/>
      <c r="I1406" s="1"/>
      <c r="J1406" s="1"/>
      <c r="K1406" s="1"/>
      <c r="L1406" s="1"/>
      <c r="M1406" s="1"/>
      <c r="N1406" s="1"/>
      <c r="O1406" s="1"/>
      <c r="P1406" s="1"/>
      <c r="Q1406" s="1"/>
      <c r="R1406" s="1"/>
      <c r="S1406" s="1"/>
      <c r="T1406" s="1"/>
      <c r="U1406" s="1"/>
      <c r="V1406" s="1"/>
      <c r="W1406" s="1"/>
      <c r="X1406" s="1"/>
      <c r="Y1406" s="1"/>
    </row>
    <row r="1407" spans="1:25">
      <c r="A1407" s="1"/>
      <c r="B1407" s="79"/>
      <c r="C1407" s="145"/>
      <c r="D1407" s="145"/>
      <c r="E1407" s="1"/>
      <c r="F1407" s="1"/>
      <c r="G1407" s="1"/>
      <c r="H1407" s="1"/>
      <c r="I1407" s="1"/>
      <c r="J1407" s="1"/>
      <c r="K1407" s="1"/>
      <c r="L1407" s="1"/>
      <c r="M1407" s="1"/>
      <c r="N1407" s="1"/>
      <c r="O1407" s="1"/>
      <c r="P1407" s="1"/>
      <c r="Q1407" s="1"/>
      <c r="R1407" s="1"/>
      <c r="S1407" s="1"/>
      <c r="T1407" s="1"/>
      <c r="U1407" s="1"/>
      <c r="V1407" s="1"/>
      <c r="W1407" s="1"/>
      <c r="X1407" s="1"/>
      <c r="Y1407" s="1"/>
    </row>
    <row r="1408" spans="1:25">
      <c r="A1408" s="1"/>
      <c r="B1408" s="79"/>
      <c r="C1408" s="145"/>
      <c r="D1408" s="145"/>
      <c r="E1408" s="1"/>
      <c r="F1408" s="1"/>
      <c r="G1408" s="1"/>
      <c r="H1408" s="1"/>
      <c r="I1408" s="1"/>
      <c r="J1408" s="1"/>
      <c r="K1408" s="1"/>
      <c r="L1408" s="1"/>
      <c r="M1408" s="1"/>
      <c r="N1408" s="1"/>
      <c r="O1408" s="1"/>
      <c r="P1408" s="1"/>
      <c r="Q1408" s="1"/>
      <c r="R1408" s="1"/>
      <c r="S1408" s="1"/>
      <c r="T1408" s="1"/>
      <c r="U1408" s="1"/>
      <c r="V1408" s="1"/>
      <c r="W1408" s="1"/>
      <c r="X1408" s="1"/>
      <c r="Y1408" s="1"/>
    </row>
    <row r="1409" spans="1:25">
      <c r="A1409" s="1"/>
      <c r="B1409" s="79"/>
      <c r="C1409" s="145"/>
      <c r="D1409" s="145"/>
      <c r="E1409" s="1"/>
      <c r="F1409" s="1"/>
      <c r="G1409" s="1"/>
      <c r="H1409" s="1"/>
      <c r="I1409" s="1"/>
      <c r="J1409" s="1"/>
      <c r="K1409" s="1"/>
      <c r="L1409" s="1"/>
      <c r="M1409" s="1"/>
      <c r="N1409" s="1"/>
      <c r="O1409" s="1"/>
      <c r="P1409" s="1"/>
      <c r="Q1409" s="1"/>
      <c r="R1409" s="1"/>
      <c r="S1409" s="1"/>
      <c r="T1409" s="1"/>
      <c r="U1409" s="1"/>
      <c r="V1409" s="1"/>
      <c r="W1409" s="1"/>
      <c r="X1409" s="1"/>
      <c r="Y1409" s="1"/>
    </row>
    <row r="1410" spans="1:25">
      <c r="A1410" s="1"/>
      <c r="B1410" s="79"/>
      <c r="C1410" s="145"/>
      <c r="D1410" s="145"/>
      <c r="E1410" s="1"/>
      <c r="F1410" s="1"/>
      <c r="G1410" s="1"/>
      <c r="H1410" s="1"/>
      <c r="I1410" s="1"/>
      <c r="J1410" s="1"/>
      <c r="K1410" s="1"/>
      <c r="L1410" s="1"/>
      <c r="M1410" s="1"/>
      <c r="N1410" s="1"/>
      <c r="O1410" s="1"/>
      <c r="P1410" s="1"/>
      <c r="Q1410" s="1"/>
      <c r="R1410" s="1"/>
      <c r="S1410" s="1"/>
      <c r="T1410" s="1"/>
      <c r="U1410" s="1"/>
      <c r="V1410" s="1"/>
      <c r="W1410" s="1"/>
      <c r="X1410" s="1"/>
      <c r="Y1410" s="1"/>
    </row>
    <row r="1411" spans="1:25">
      <c r="A1411" s="1"/>
      <c r="B1411" s="79"/>
      <c r="C1411" s="145"/>
      <c r="D1411" s="145"/>
      <c r="E1411" s="1"/>
      <c r="F1411" s="1"/>
      <c r="G1411" s="1"/>
      <c r="H1411" s="1"/>
      <c r="I1411" s="1"/>
      <c r="J1411" s="1"/>
      <c r="K1411" s="1"/>
      <c r="L1411" s="1"/>
      <c r="M1411" s="1"/>
      <c r="N1411" s="1"/>
      <c r="O1411" s="1"/>
      <c r="P1411" s="1"/>
      <c r="Q1411" s="1"/>
      <c r="R1411" s="1"/>
      <c r="S1411" s="1"/>
      <c r="T1411" s="1"/>
      <c r="U1411" s="1"/>
      <c r="V1411" s="1"/>
      <c r="W1411" s="1"/>
      <c r="X1411" s="1"/>
      <c r="Y1411" s="1"/>
    </row>
    <row r="1412" spans="1:25">
      <c r="A1412" s="1"/>
      <c r="B1412" s="79"/>
      <c r="C1412" s="145"/>
      <c r="D1412" s="145"/>
      <c r="E1412" s="1"/>
      <c r="F1412" s="1"/>
      <c r="G1412" s="1"/>
      <c r="H1412" s="1"/>
      <c r="I1412" s="1"/>
      <c r="J1412" s="1"/>
      <c r="K1412" s="1"/>
      <c r="L1412" s="1"/>
      <c r="M1412" s="1"/>
      <c r="N1412" s="1"/>
      <c r="O1412" s="1"/>
      <c r="P1412" s="1"/>
      <c r="Q1412" s="1"/>
      <c r="R1412" s="1"/>
      <c r="S1412" s="1"/>
      <c r="T1412" s="1"/>
      <c r="U1412" s="1"/>
      <c r="V1412" s="1"/>
      <c r="W1412" s="1"/>
      <c r="X1412" s="1"/>
      <c r="Y1412" s="1"/>
    </row>
    <row r="1413" spans="1:25">
      <c r="A1413" s="1"/>
      <c r="B1413" s="79"/>
      <c r="C1413" s="145"/>
      <c r="D1413" s="145"/>
      <c r="E1413" s="1"/>
      <c r="F1413" s="1"/>
      <c r="G1413" s="1"/>
      <c r="H1413" s="1"/>
      <c r="I1413" s="1"/>
      <c r="J1413" s="1"/>
      <c r="K1413" s="1"/>
      <c r="L1413" s="1"/>
      <c r="M1413" s="1"/>
      <c r="N1413" s="1"/>
      <c r="O1413" s="1"/>
      <c r="P1413" s="1"/>
      <c r="Q1413" s="1"/>
      <c r="R1413" s="1"/>
      <c r="S1413" s="1"/>
      <c r="T1413" s="1"/>
      <c r="U1413" s="1"/>
      <c r="V1413" s="1"/>
      <c r="W1413" s="1"/>
      <c r="X1413" s="1"/>
      <c r="Y1413" s="1"/>
    </row>
    <row r="1414" spans="1:25">
      <c r="A1414" s="1"/>
      <c r="B1414" s="79"/>
      <c r="C1414" s="145"/>
      <c r="D1414" s="145"/>
      <c r="E1414" s="1"/>
      <c r="F1414" s="1"/>
      <c r="G1414" s="1"/>
      <c r="H1414" s="1"/>
      <c r="I1414" s="1"/>
      <c r="J1414" s="1"/>
      <c r="K1414" s="1"/>
      <c r="L1414" s="1"/>
      <c r="M1414" s="1"/>
      <c r="N1414" s="1"/>
      <c r="O1414" s="1"/>
      <c r="P1414" s="1"/>
      <c r="Q1414" s="1"/>
      <c r="R1414" s="1"/>
      <c r="S1414" s="1"/>
      <c r="T1414" s="1"/>
      <c r="U1414" s="1"/>
      <c r="V1414" s="1"/>
      <c r="W1414" s="1"/>
      <c r="X1414" s="1"/>
      <c r="Y1414" s="1"/>
    </row>
    <row r="1415" spans="1:25">
      <c r="A1415" s="1"/>
      <c r="B1415" s="79"/>
      <c r="C1415" s="145"/>
      <c r="D1415" s="145"/>
      <c r="E1415" s="1"/>
      <c r="F1415" s="1"/>
      <c r="G1415" s="1"/>
      <c r="H1415" s="1"/>
      <c r="I1415" s="1"/>
      <c r="J1415" s="1"/>
      <c r="K1415" s="1"/>
      <c r="L1415" s="1"/>
      <c r="M1415" s="1"/>
      <c r="N1415" s="1"/>
      <c r="O1415" s="1"/>
      <c r="P1415" s="1"/>
      <c r="Q1415" s="1"/>
      <c r="R1415" s="1"/>
      <c r="S1415" s="1"/>
      <c r="T1415" s="1"/>
      <c r="U1415" s="1"/>
      <c r="V1415" s="1"/>
      <c r="W1415" s="1"/>
      <c r="X1415" s="1"/>
      <c r="Y1415" s="1"/>
    </row>
    <row r="1416" spans="1:25">
      <c r="A1416" s="1"/>
      <c r="B1416" s="79"/>
      <c r="C1416" s="145"/>
      <c r="D1416" s="145"/>
      <c r="E1416" s="1"/>
      <c r="F1416" s="1"/>
      <c r="G1416" s="1"/>
      <c r="H1416" s="1"/>
      <c r="I1416" s="1"/>
      <c r="J1416" s="1"/>
      <c r="K1416" s="1"/>
      <c r="L1416" s="1"/>
      <c r="M1416" s="1"/>
      <c r="N1416" s="1"/>
      <c r="O1416" s="1"/>
      <c r="P1416" s="1"/>
      <c r="Q1416" s="1"/>
      <c r="R1416" s="1"/>
      <c r="S1416" s="1"/>
      <c r="T1416" s="1"/>
      <c r="U1416" s="1"/>
      <c r="V1416" s="1"/>
      <c r="W1416" s="1"/>
      <c r="X1416" s="1"/>
      <c r="Y1416" s="1"/>
    </row>
    <row r="1417" spans="1:25">
      <c r="A1417" s="1"/>
      <c r="B1417" s="79"/>
      <c r="C1417" s="145"/>
      <c r="D1417" s="145"/>
      <c r="E1417" s="1"/>
      <c r="F1417" s="1"/>
      <c r="G1417" s="1"/>
      <c r="H1417" s="1"/>
      <c r="I1417" s="1"/>
      <c r="J1417" s="1"/>
      <c r="K1417" s="1"/>
      <c r="L1417" s="1"/>
      <c r="M1417" s="1"/>
      <c r="N1417" s="1"/>
      <c r="O1417" s="1"/>
      <c r="P1417" s="1"/>
      <c r="Q1417" s="1"/>
      <c r="R1417" s="1"/>
      <c r="S1417" s="1"/>
      <c r="T1417" s="1"/>
      <c r="U1417" s="1"/>
      <c r="V1417" s="1"/>
      <c r="W1417" s="1"/>
      <c r="X1417" s="1"/>
      <c r="Y1417" s="1"/>
    </row>
    <row r="1418" spans="1:25">
      <c r="A1418" s="1"/>
      <c r="B1418" s="79"/>
      <c r="C1418" s="145"/>
      <c r="D1418" s="145"/>
      <c r="E1418" s="1"/>
      <c r="F1418" s="1"/>
      <c r="G1418" s="1"/>
      <c r="H1418" s="1"/>
      <c r="I1418" s="1"/>
      <c r="J1418" s="1"/>
      <c r="K1418" s="1"/>
      <c r="L1418" s="1"/>
      <c r="M1418" s="1"/>
      <c r="N1418" s="1"/>
      <c r="O1418" s="1"/>
      <c r="P1418" s="1"/>
      <c r="Q1418" s="1"/>
      <c r="R1418" s="1"/>
      <c r="S1418" s="1"/>
      <c r="T1418" s="1"/>
      <c r="U1418" s="1"/>
      <c r="V1418" s="1"/>
      <c r="W1418" s="1"/>
      <c r="X1418" s="1"/>
      <c r="Y1418" s="1"/>
    </row>
    <row r="1419" spans="1:25">
      <c r="A1419" s="1"/>
      <c r="B1419" s="79"/>
      <c r="C1419" s="145"/>
      <c r="D1419" s="145"/>
      <c r="E1419" s="1"/>
      <c r="F1419" s="1"/>
      <c r="G1419" s="1"/>
      <c r="H1419" s="1"/>
      <c r="I1419" s="1"/>
      <c r="J1419" s="1"/>
      <c r="K1419" s="1"/>
      <c r="L1419" s="1"/>
      <c r="M1419" s="1"/>
      <c r="N1419" s="1"/>
      <c r="O1419" s="1"/>
      <c r="P1419" s="1"/>
      <c r="Q1419" s="1"/>
      <c r="R1419" s="1"/>
      <c r="S1419" s="1"/>
      <c r="T1419" s="1"/>
      <c r="U1419" s="1"/>
      <c r="V1419" s="1"/>
      <c r="W1419" s="1"/>
      <c r="X1419" s="1"/>
      <c r="Y1419" s="1"/>
    </row>
    <row r="1420" spans="1:25">
      <c r="A1420" s="1"/>
      <c r="B1420" s="79"/>
      <c r="C1420" s="145"/>
      <c r="D1420" s="145"/>
      <c r="E1420" s="1"/>
      <c r="F1420" s="1"/>
      <c r="G1420" s="1"/>
      <c r="H1420" s="1"/>
      <c r="I1420" s="1"/>
      <c r="J1420" s="1"/>
      <c r="K1420" s="1"/>
      <c r="L1420" s="1"/>
      <c r="M1420" s="1"/>
      <c r="N1420" s="1"/>
      <c r="O1420" s="1"/>
      <c r="P1420" s="1"/>
      <c r="Q1420" s="1"/>
      <c r="R1420" s="1"/>
      <c r="S1420" s="1"/>
      <c r="T1420" s="1"/>
      <c r="U1420" s="1"/>
      <c r="V1420" s="1"/>
      <c r="W1420" s="1"/>
      <c r="X1420" s="1"/>
      <c r="Y1420" s="1"/>
    </row>
    <row r="1421" spans="1:25">
      <c r="A1421" s="1"/>
      <c r="B1421" s="79"/>
      <c r="C1421" s="145"/>
      <c r="D1421" s="145"/>
      <c r="E1421" s="1"/>
      <c r="F1421" s="1"/>
      <c r="G1421" s="1"/>
      <c r="H1421" s="1"/>
      <c r="I1421" s="1"/>
      <c r="J1421" s="1"/>
      <c r="K1421" s="1"/>
      <c r="L1421" s="1"/>
      <c r="M1421" s="1"/>
      <c r="N1421" s="1"/>
      <c r="O1421" s="1"/>
      <c r="P1421" s="1"/>
      <c r="Q1421" s="1"/>
      <c r="R1421" s="1"/>
      <c r="S1421" s="1"/>
      <c r="T1421" s="1"/>
      <c r="U1421" s="1"/>
      <c r="V1421" s="1"/>
      <c r="W1421" s="1"/>
      <c r="X1421" s="1"/>
      <c r="Y1421" s="1"/>
    </row>
    <row r="1422" spans="1:25">
      <c r="A1422" s="1"/>
      <c r="B1422" s="79"/>
      <c r="C1422" s="145"/>
      <c r="D1422" s="145"/>
      <c r="E1422" s="1"/>
      <c r="F1422" s="1"/>
      <c r="G1422" s="1"/>
      <c r="H1422" s="1"/>
      <c r="I1422" s="1"/>
      <c r="J1422" s="1"/>
      <c r="K1422" s="1"/>
      <c r="L1422" s="1"/>
      <c r="M1422" s="1"/>
      <c r="N1422" s="1"/>
      <c r="O1422" s="1"/>
      <c r="P1422" s="1"/>
      <c r="Q1422" s="1"/>
      <c r="R1422" s="1"/>
      <c r="S1422" s="1"/>
      <c r="T1422" s="1"/>
      <c r="U1422" s="1"/>
      <c r="V1422" s="1"/>
      <c r="W1422" s="1"/>
      <c r="X1422" s="1"/>
      <c r="Y1422" s="1"/>
    </row>
    <row r="1423" spans="1:25">
      <c r="A1423" s="1"/>
      <c r="B1423" s="79"/>
      <c r="C1423" s="145"/>
      <c r="D1423" s="145"/>
      <c r="E1423" s="1"/>
      <c r="F1423" s="1"/>
      <c r="G1423" s="1"/>
      <c r="H1423" s="1"/>
      <c r="I1423" s="1"/>
      <c r="J1423" s="1"/>
      <c r="K1423" s="1"/>
      <c r="L1423" s="1"/>
      <c r="M1423" s="1"/>
      <c r="N1423" s="1"/>
      <c r="O1423" s="1"/>
      <c r="P1423" s="1"/>
      <c r="Q1423" s="1"/>
      <c r="R1423" s="1"/>
      <c r="S1423" s="1"/>
      <c r="T1423" s="1"/>
      <c r="U1423" s="1"/>
      <c r="V1423" s="1"/>
      <c r="W1423" s="1"/>
      <c r="X1423" s="1"/>
      <c r="Y1423" s="1"/>
    </row>
    <row r="1424" spans="1:25">
      <c r="A1424" s="1"/>
      <c r="B1424" s="79"/>
      <c r="C1424" s="145"/>
      <c r="D1424" s="145"/>
      <c r="E1424" s="1"/>
      <c r="F1424" s="1"/>
      <c r="G1424" s="1"/>
      <c r="H1424" s="1"/>
      <c r="I1424" s="1"/>
      <c r="J1424" s="1"/>
      <c r="K1424" s="1"/>
      <c r="L1424" s="1"/>
      <c r="M1424" s="1"/>
      <c r="N1424" s="1"/>
      <c r="O1424" s="1"/>
      <c r="P1424" s="1"/>
      <c r="Q1424" s="1"/>
      <c r="R1424" s="1"/>
      <c r="S1424" s="1"/>
      <c r="T1424" s="1"/>
      <c r="U1424" s="1"/>
      <c r="V1424" s="1"/>
      <c r="W1424" s="1"/>
      <c r="X1424" s="1"/>
      <c r="Y1424" s="1"/>
    </row>
    <row r="1425" spans="1:25">
      <c r="A1425" s="1"/>
      <c r="B1425" s="79"/>
      <c r="C1425" s="145"/>
      <c r="D1425" s="145"/>
      <c r="E1425" s="1"/>
      <c r="F1425" s="1"/>
      <c r="G1425" s="1"/>
      <c r="H1425" s="1"/>
      <c r="I1425" s="1"/>
      <c r="J1425" s="1"/>
      <c r="K1425" s="1"/>
      <c r="L1425" s="1"/>
      <c r="M1425" s="1"/>
      <c r="N1425" s="1"/>
      <c r="O1425" s="1"/>
      <c r="P1425" s="1"/>
      <c r="Q1425" s="1"/>
      <c r="R1425" s="1"/>
      <c r="S1425" s="1"/>
      <c r="T1425" s="1"/>
      <c r="U1425" s="1"/>
      <c r="V1425" s="1"/>
      <c r="W1425" s="1"/>
      <c r="X1425" s="1"/>
      <c r="Y1425" s="1"/>
    </row>
    <row r="1426" spans="1:25">
      <c r="A1426" s="1"/>
      <c r="B1426" s="79"/>
      <c r="C1426" s="145"/>
      <c r="D1426" s="145"/>
      <c r="E1426" s="1"/>
      <c r="F1426" s="1"/>
      <c r="G1426" s="1"/>
      <c r="H1426" s="1"/>
      <c r="I1426" s="1"/>
      <c r="J1426" s="1"/>
      <c r="K1426" s="1"/>
      <c r="L1426" s="1"/>
      <c r="M1426" s="1"/>
      <c r="N1426" s="1"/>
      <c r="O1426" s="1"/>
      <c r="P1426" s="1"/>
      <c r="Q1426" s="1"/>
      <c r="R1426" s="1"/>
      <c r="S1426" s="1"/>
      <c r="T1426" s="1"/>
      <c r="U1426" s="1"/>
      <c r="V1426" s="1"/>
      <c r="W1426" s="1"/>
      <c r="X1426" s="1"/>
      <c r="Y1426" s="1"/>
    </row>
    <row r="1427" spans="1:25">
      <c r="A1427" s="1"/>
      <c r="B1427" s="79"/>
      <c r="C1427" s="145"/>
      <c r="D1427" s="145"/>
      <c r="E1427" s="1"/>
      <c r="F1427" s="1"/>
      <c r="G1427" s="1"/>
      <c r="H1427" s="1"/>
      <c r="I1427" s="1"/>
      <c r="J1427" s="1"/>
      <c r="K1427" s="1"/>
      <c r="L1427" s="1"/>
      <c r="M1427" s="1"/>
      <c r="N1427" s="1"/>
      <c r="O1427" s="1"/>
      <c r="P1427" s="1"/>
      <c r="Q1427" s="1"/>
      <c r="R1427" s="1"/>
      <c r="S1427" s="1"/>
      <c r="T1427" s="1"/>
      <c r="U1427" s="1"/>
      <c r="V1427" s="1"/>
      <c r="W1427" s="1"/>
      <c r="X1427" s="1"/>
      <c r="Y1427" s="1"/>
    </row>
    <row r="1428" spans="1:25">
      <c r="A1428" s="1"/>
      <c r="B1428" s="79"/>
      <c r="C1428" s="145"/>
      <c r="D1428" s="145"/>
      <c r="E1428" s="1"/>
      <c r="F1428" s="1"/>
      <c r="G1428" s="1"/>
      <c r="H1428" s="1"/>
      <c r="I1428" s="1"/>
      <c r="J1428" s="1"/>
      <c r="K1428" s="1"/>
      <c r="L1428" s="1"/>
      <c r="M1428" s="1"/>
      <c r="N1428" s="1"/>
      <c r="O1428" s="1"/>
      <c r="P1428" s="1"/>
      <c r="Q1428" s="1"/>
      <c r="R1428" s="1"/>
      <c r="S1428" s="1"/>
      <c r="T1428" s="1"/>
      <c r="U1428" s="1"/>
      <c r="V1428" s="1"/>
      <c r="W1428" s="1"/>
      <c r="X1428" s="1"/>
      <c r="Y1428" s="1"/>
    </row>
    <row r="1429" spans="1:25">
      <c r="A1429" s="1"/>
      <c r="B1429" s="79"/>
      <c r="C1429" s="145"/>
      <c r="D1429" s="145"/>
      <c r="E1429" s="1"/>
      <c r="F1429" s="1"/>
      <c r="G1429" s="1"/>
      <c r="H1429" s="1"/>
      <c r="I1429" s="1"/>
      <c r="J1429" s="1"/>
      <c r="K1429" s="1"/>
      <c r="L1429" s="1"/>
      <c r="M1429" s="1"/>
      <c r="N1429" s="1"/>
      <c r="O1429" s="1"/>
      <c r="P1429" s="1"/>
      <c r="Q1429" s="1"/>
      <c r="R1429" s="1"/>
      <c r="S1429" s="1"/>
      <c r="T1429" s="1"/>
      <c r="U1429" s="1"/>
      <c r="V1429" s="1"/>
      <c r="W1429" s="1"/>
      <c r="X1429" s="1"/>
      <c r="Y1429" s="1"/>
    </row>
    <row r="1430" spans="1:25">
      <c r="A1430" s="1"/>
      <c r="B1430" s="79"/>
      <c r="C1430" s="145"/>
      <c r="D1430" s="145"/>
      <c r="E1430" s="1"/>
      <c r="F1430" s="1"/>
      <c r="G1430" s="1"/>
      <c r="H1430" s="1"/>
      <c r="I1430" s="1"/>
      <c r="J1430" s="1"/>
      <c r="K1430" s="1"/>
      <c r="L1430" s="1"/>
      <c r="M1430" s="1"/>
      <c r="N1430" s="1"/>
      <c r="O1430" s="1"/>
      <c r="P1430" s="1"/>
      <c r="Q1430" s="1"/>
      <c r="R1430" s="1"/>
      <c r="S1430" s="1"/>
      <c r="T1430" s="1"/>
      <c r="U1430" s="1"/>
      <c r="V1430" s="1"/>
      <c r="W1430" s="1"/>
      <c r="X1430" s="1"/>
      <c r="Y1430" s="1"/>
    </row>
    <row r="1431" spans="1:25">
      <c r="A1431" s="1"/>
      <c r="B1431" s="79"/>
      <c r="C1431" s="145"/>
      <c r="D1431" s="145"/>
      <c r="E1431" s="1"/>
      <c r="F1431" s="1"/>
      <c r="G1431" s="1"/>
      <c r="H1431" s="1"/>
      <c r="I1431" s="1"/>
      <c r="J1431" s="1"/>
      <c r="K1431" s="1"/>
      <c r="L1431" s="1"/>
      <c r="M1431" s="1"/>
      <c r="N1431" s="1"/>
      <c r="O1431" s="1"/>
      <c r="P1431" s="1"/>
      <c r="Q1431" s="1"/>
      <c r="R1431" s="1"/>
      <c r="S1431" s="1"/>
      <c r="T1431" s="1"/>
      <c r="U1431" s="1"/>
      <c r="V1431" s="1"/>
      <c r="W1431" s="1"/>
      <c r="X1431" s="1"/>
      <c r="Y1431" s="1"/>
    </row>
    <row r="1432" spans="1:25">
      <c r="A1432" s="1"/>
      <c r="B1432" s="79"/>
      <c r="C1432" s="145"/>
      <c r="D1432" s="145"/>
      <c r="E1432" s="1"/>
      <c r="F1432" s="1"/>
      <c r="G1432" s="1"/>
      <c r="H1432" s="1"/>
      <c r="I1432" s="1"/>
      <c r="J1432" s="1"/>
      <c r="K1432" s="1"/>
      <c r="L1432" s="1"/>
      <c r="M1432" s="1"/>
      <c r="N1432" s="1"/>
      <c r="O1432" s="1"/>
      <c r="P1432" s="1"/>
      <c r="Q1432" s="1"/>
      <c r="R1432" s="1"/>
      <c r="S1432" s="1"/>
      <c r="T1432" s="1"/>
      <c r="U1432" s="1"/>
      <c r="V1432" s="1"/>
      <c r="W1432" s="1"/>
      <c r="X1432" s="1"/>
      <c r="Y1432" s="1"/>
    </row>
    <row r="1433" spans="1:25">
      <c r="A1433" s="1"/>
      <c r="B1433" s="79"/>
      <c r="C1433" s="145"/>
      <c r="D1433" s="145"/>
      <c r="E1433" s="1"/>
      <c r="F1433" s="1"/>
      <c r="G1433" s="1"/>
      <c r="H1433" s="1"/>
      <c r="I1433" s="1"/>
      <c r="J1433" s="1"/>
      <c r="K1433" s="1"/>
      <c r="L1433" s="1"/>
      <c r="M1433" s="1"/>
      <c r="N1433" s="1"/>
      <c r="O1433" s="1"/>
      <c r="P1433" s="1"/>
      <c r="Q1433" s="1"/>
      <c r="R1433" s="1"/>
      <c r="S1433" s="1"/>
      <c r="T1433" s="1"/>
      <c r="U1433" s="1"/>
      <c r="V1433" s="1"/>
      <c r="W1433" s="1"/>
      <c r="X1433" s="1"/>
      <c r="Y1433" s="1"/>
    </row>
    <row r="1434" spans="1:25">
      <c r="A1434" s="1"/>
      <c r="B1434" s="79"/>
      <c r="C1434" s="145"/>
      <c r="D1434" s="145"/>
      <c r="E1434" s="1"/>
      <c r="F1434" s="1"/>
      <c r="G1434" s="1"/>
      <c r="H1434" s="1"/>
      <c r="I1434" s="1"/>
      <c r="J1434" s="1"/>
      <c r="K1434" s="1"/>
      <c r="L1434" s="1"/>
      <c r="M1434" s="1"/>
      <c r="N1434" s="1"/>
      <c r="O1434" s="1"/>
      <c r="P1434" s="1"/>
      <c r="Q1434" s="1"/>
      <c r="R1434" s="1"/>
      <c r="S1434" s="1"/>
      <c r="T1434" s="1"/>
      <c r="U1434" s="1"/>
      <c r="V1434" s="1"/>
      <c r="W1434" s="1"/>
      <c r="X1434" s="1"/>
      <c r="Y1434" s="1"/>
    </row>
    <row r="1435" spans="1:25">
      <c r="A1435" s="1"/>
      <c r="B1435" s="79"/>
      <c r="C1435" s="145"/>
      <c r="D1435" s="145"/>
      <c r="E1435" s="1"/>
      <c r="F1435" s="1"/>
      <c r="G1435" s="1"/>
      <c r="H1435" s="1"/>
      <c r="I1435" s="1"/>
      <c r="J1435" s="1"/>
      <c r="K1435" s="1"/>
      <c r="L1435" s="1"/>
      <c r="M1435" s="1"/>
      <c r="N1435" s="1"/>
      <c r="O1435" s="1"/>
      <c r="P1435" s="1"/>
      <c r="Q1435" s="1"/>
      <c r="R1435" s="1"/>
      <c r="S1435" s="1"/>
      <c r="T1435" s="1"/>
      <c r="U1435" s="1"/>
      <c r="V1435" s="1"/>
      <c r="W1435" s="1"/>
      <c r="X1435" s="1"/>
      <c r="Y1435" s="1"/>
    </row>
    <row r="1436" spans="1:25">
      <c r="A1436" s="1"/>
      <c r="B1436" s="79"/>
      <c r="C1436" s="145"/>
      <c r="D1436" s="145"/>
      <c r="E1436" s="1"/>
      <c r="F1436" s="1"/>
      <c r="G1436" s="1"/>
      <c r="H1436" s="1"/>
      <c r="I1436" s="1"/>
      <c r="J1436" s="1"/>
      <c r="K1436" s="1"/>
      <c r="L1436" s="1"/>
      <c r="M1436" s="1"/>
      <c r="N1436" s="1"/>
      <c r="O1436" s="1"/>
      <c r="P1436" s="1"/>
      <c r="Q1436" s="1"/>
      <c r="R1436" s="1"/>
      <c r="S1436" s="1"/>
      <c r="T1436" s="1"/>
      <c r="U1436" s="1"/>
      <c r="V1436" s="1"/>
      <c r="W1436" s="1"/>
      <c r="X1436" s="1"/>
      <c r="Y1436" s="1"/>
    </row>
    <row r="1437" spans="1:25">
      <c r="A1437" s="1"/>
      <c r="B1437" s="79"/>
      <c r="C1437" s="145"/>
      <c r="D1437" s="145"/>
      <c r="E1437" s="1"/>
      <c r="F1437" s="1"/>
      <c r="G1437" s="1"/>
      <c r="H1437" s="1"/>
      <c r="I1437" s="1"/>
      <c r="J1437" s="1"/>
      <c r="K1437" s="1"/>
      <c r="L1437" s="1"/>
      <c r="M1437" s="1"/>
      <c r="N1437" s="1"/>
      <c r="O1437" s="1"/>
      <c r="P1437" s="1"/>
      <c r="Q1437" s="1"/>
      <c r="R1437" s="1"/>
      <c r="S1437" s="1"/>
      <c r="T1437" s="1"/>
      <c r="U1437" s="1"/>
      <c r="V1437" s="1"/>
      <c r="W1437" s="1"/>
      <c r="X1437" s="1"/>
      <c r="Y1437" s="1"/>
    </row>
    <row r="1438" spans="1:25">
      <c r="A1438" s="1"/>
      <c r="B1438" s="79"/>
      <c r="C1438" s="145"/>
      <c r="D1438" s="145"/>
      <c r="E1438" s="1"/>
      <c r="F1438" s="1"/>
      <c r="G1438" s="1"/>
      <c r="H1438" s="1"/>
      <c r="I1438" s="1"/>
      <c r="J1438" s="1"/>
      <c r="K1438" s="1"/>
      <c r="L1438" s="1"/>
      <c r="M1438" s="1"/>
      <c r="N1438" s="1"/>
      <c r="O1438" s="1"/>
      <c r="P1438" s="1"/>
      <c r="Q1438" s="1"/>
      <c r="R1438" s="1"/>
      <c r="S1438" s="1"/>
      <c r="T1438" s="1"/>
      <c r="U1438" s="1"/>
      <c r="V1438" s="1"/>
      <c r="W1438" s="1"/>
      <c r="X1438" s="1"/>
      <c r="Y1438" s="1"/>
    </row>
    <row r="1439" spans="1:25">
      <c r="A1439" s="1"/>
      <c r="B1439" s="79"/>
      <c r="C1439" s="145"/>
      <c r="D1439" s="145"/>
      <c r="E1439" s="1"/>
      <c r="F1439" s="1"/>
      <c r="G1439" s="1"/>
      <c r="H1439" s="1"/>
      <c r="I1439" s="1"/>
      <c r="J1439" s="1"/>
      <c r="K1439" s="1"/>
      <c r="L1439" s="1"/>
      <c r="M1439" s="1"/>
      <c r="N1439" s="1"/>
      <c r="O1439" s="1"/>
      <c r="P1439" s="1"/>
      <c r="Q1439" s="1"/>
      <c r="R1439" s="1"/>
      <c r="S1439" s="1"/>
      <c r="T1439" s="1"/>
      <c r="U1439" s="1"/>
      <c r="V1439" s="1"/>
      <c r="W1439" s="1"/>
      <c r="X1439" s="1"/>
      <c r="Y1439" s="1"/>
    </row>
    <row r="1440" spans="1:25">
      <c r="A1440" s="1"/>
      <c r="B1440" s="79"/>
      <c r="C1440" s="145"/>
      <c r="D1440" s="145"/>
      <c r="E1440" s="1"/>
      <c r="F1440" s="1"/>
      <c r="G1440" s="1"/>
      <c r="H1440" s="1"/>
      <c r="I1440" s="1"/>
      <c r="J1440" s="1"/>
      <c r="K1440" s="1"/>
      <c r="L1440" s="1"/>
      <c r="M1440" s="1"/>
      <c r="N1440" s="1"/>
      <c r="O1440" s="1"/>
      <c r="P1440" s="1"/>
      <c r="Q1440" s="1"/>
      <c r="R1440" s="1"/>
      <c r="S1440" s="1"/>
      <c r="T1440" s="1"/>
      <c r="U1440" s="1"/>
      <c r="V1440" s="1"/>
      <c r="W1440" s="1"/>
      <c r="X1440" s="1"/>
      <c r="Y1440" s="1"/>
    </row>
    <row r="1441" spans="1:25">
      <c r="A1441" s="1"/>
      <c r="B1441" s="79"/>
      <c r="C1441" s="145"/>
      <c r="D1441" s="145"/>
      <c r="E1441" s="1"/>
      <c r="F1441" s="1"/>
      <c r="G1441" s="1"/>
      <c r="H1441" s="1"/>
      <c r="I1441" s="1"/>
      <c r="J1441" s="1"/>
      <c r="K1441" s="1"/>
      <c r="L1441" s="1"/>
      <c r="M1441" s="1"/>
      <c r="N1441" s="1"/>
      <c r="O1441" s="1"/>
      <c r="P1441" s="1"/>
      <c r="Q1441" s="1"/>
      <c r="R1441" s="1"/>
      <c r="S1441" s="1"/>
      <c r="T1441" s="1"/>
      <c r="U1441" s="1"/>
      <c r="V1441" s="1"/>
      <c r="W1441" s="1"/>
      <c r="X1441" s="1"/>
      <c r="Y1441" s="1"/>
    </row>
    <row r="1442" spans="1:25">
      <c r="A1442" s="1"/>
      <c r="B1442" s="79"/>
      <c r="C1442" s="145"/>
      <c r="D1442" s="145"/>
      <c r="E1442" s="1"/>
      <c r="F1442" s="1"/>
      <c r="G1442" s="1"/>
      <c r="H1442" s="1"/>
      <c r="I1442" s="1"/>
      <c r="J1442" s="1"/>
      <c r="K1442" s="1"/>
      <c r="L1442" s="1"/>
      <c r="M1442" s="1"/>
      <c r="N1442" s="1"/>
      <c r="O1442" s="1"/>
      <c r="P1442" s="1"/>
      <c r="Q1442" s="1"/>
      <c r="R1442" s="1"/>
      <c r="S1442" s="1"/>
      <c r="T1442" s="1"/>
      <c r="U1442" s="1"/>
      <c r="V1442" s="1"/>
      <c r="W1442" s="1"/>
      <c r="X1442" s="1"/>
      <c r="Y1442" s="1"/>
    </row>
    <row r="1443" spans="1:25">
      <c r="A1443" s="1"/>
      <c r="B1443" s="79"/>
      <c r="C1443" s="145"/>
      <c r="D1443" s="145"/>
      <c r="E1443" s="1"/>
      <c r="F1443" s="1"/>
      <c r="G1443" s="1"/>
      <c r="H1443" s="1"/>
      <c r="I1443" s="1"/>
      <c r="J1443" s="1"/>
      <c r="K1443" s="1"/>
      <c r="L1443" s="1"/>
      <c r="M1443" s="1"/>
      <c r="N1443" s="1"/>
      <c r="O1443" s="1"/>
      <c r="P1443" s="1"/>
      <c r="Q1443" s="1"/>
      <c r="R1443" s="1"/>
      <c r="S1443" s="1"/>
      <c r="T1443" s="1"/>
      <c r="U1443" s="1"/>
      <c r="V1443" s="1"/>
      <c r="W1443" s="1"/>
      <c r="X1443" s="1"/>
      <c r="Y1443" s="1"/>
    </row>
    <row r="1444" spans="1:25">
      <c r="A1444" s="1"/>
      <c r="B1444" s="79"/>
      <c r="C1444" s="145"/>
      <c r="D1444" s="145"/>
      <c r="E1444" s="1"/>
      <c r="F1444" s="1"/>
      <c r="G1444" s="1"/>
      <c r="H1444" s="1"/>
      <c r="I1444" s="1"/>
      <c r="J1444" s="1"/>
      <c r="K1444" s="1"/>
      <c r="L1444" s="1"/>
      <c r="M1444" s="1"/>
      <c r="N1444" s="1"/>
      <c r="O1444" s="1"/>
      <c r="P1444" s="1"/>
      <c r="Q1444" s="1"/>
      <c r="R1444" s="1"/>
      <c r="S1444" s="1"/>
      <c r="T1444" s="1"/>
      <c r="U1444" s="1"/>
      <c r="V1444" s="1"/>
      <c r="W1444" s="1"/>
      <c r="X1444" s="1"/>
      <c r="Y1444" s="1"/>
    </row>
    <row r="1445" spans="1:25">
      <c r="A1445" s="1"/>
      <c r="B1445" s="79"/>
      <c r="C1445" s="145"/>
      <c r="D1445" s="145"/>
      <c r="E1445" s="1"/>
      <c r="F1445" s="1"/>
      <c r="G1445" s="1"/>
      <c r="H1445" s="1"/>
      <c r="I1445" s="1"/>
      <c r="J1445" s="1"/>
      <c r="K1445" s="1"/>
      <c r="L1445" s="1"/>
      <c r="M1445" s="1"/>
      <c r="N1445" s="1"/>
      <c r="O1445" s="1"/>
      <c r="P1445" s="1"/>
      <c r="Q1445" s="1"/>
      <c r="R1445" s="1"/>
      <c r="S1445" s="1"/>
      <c r="T1445" s="1"/>
      <c r="U1445" s="1"/>
      <c r="V1445" s="1"/>
      <c r="W1445" s="1"/>
      <c r="X1445" s="1"/>
      <c r="Y1445" s="1"/>
    </row>
    <row r="1446" spans="1:25">
      <c r="A1446" s="1"/>
      <c r="B1446" s="79"/>
      <c r="C1446" s="145"/>
      <c r="D1446" s="145"/>
      <c r="E1446" s="1"/>
      <c r="F1446" s="1"/>
      <c r="G1446" s="1"/>
      <c r="H1446" s="1"/>
      <c r="I1446" s="1"/>
      <c r="J1446" s="1"/>
      <c r="K1446" s="1"/>
      <c r="L1446" s="1"/>
      <c r="M1446" s="1"/>
      <c r="N1446" s="1"/>
      <c r="O1446" s="1"/>
      <c r="P1446" s="1"/>
      <c r="Q1446" s="1"/>
      <c r="R1446" s="1"/>
      <c r="S1446" s="1"/>
      <c r="T1446" s="1"/>
      <c r="U1446" s="1"/>
      <c r="V1446" s="1"/>
      <c r="W1446" s="1"/>
      <c r="X1446" s="1"/>
      <c r="Y1446" s="1"/>
    </row>
    <row r="1447" spans="1:25">
      <c r="A1447" s="1"/>
      <c r="B1447" s="79"/>
      <c r="C1447" s="145"/>
      <c r="D1447" s="145"/>
      <c r="E1447" s="1"/>
      <c r="F1447" s="1"/>
      <c r="G1447" s="1"/>
      <c r="H1447" s="1"/>
      <c r="I1447" s="1"/>
      <c r="J1447" s="1"/>
      <c r="K1447" s="1"/>
      <c r="L1447" s="1"/>
      <c r="M1447" s="1"/>
      <c r="N1447" s="1"/>
      <c r="O1447" s="1"/>
      <c r="P1447" s="1"/>
      <c r="Q1447" s="1"/>
      <c r="R1447" s="1"/>
      <c r="S1447" s="1"/>
      <c r="T1447" s="1"/>
      <c r="U1447" s="1"/>
      <c r="V1447" s="1"/>
      <c r="W1447" s="1"/>
      <c r="X1447" s="1"/>
      <c r="Y1447" s="1"/>
    </row>
    <row r="1448" spans="1:25">
      <c r="A1448" s="1"/>
      <c r="B1448" s="79"/>
      <c r="C1448" s="145"/>
      <c r="D1448" s="145"/>
      <c r="E1448" s="1"/>
      <c r="F1448" s="1"/>
      <c r="G1448" s="1"/>
      <c r="H1448" s="1"/>
      <c r="I1448" s="1"/>
      <c r="J1448" s="1"/>
      <c r="K1448" s="1"/>
      <c r="L1448" s="1"/>
      <c r="M1448" s="1"/>
      <c r="N1448" s="1"/>
      <c r="O1448" s="1"/>
      <c r="P1448" s="1"/>
      <c r="Q1448" s="1"/>
      <c r="R1448" s="1"/>
      <c r="S1448" s="1"/>
      <c r="T1448" s="1"/>
      <c r="U1448" s="1"/>
      <c r="V1448" s="1"/>
      <c r="W1448" s="1"/>
      <c r="X1448" s="1"/>
      <c r="Y1448" s="1"/>
    </row>
    <row r="1449" spans="1:25">
      <c r="A1449" s="1"/>
      <c r="B1449" s="79"/>
      <c r="C1449" s="145"/>
      <c r="D1449" s="145"/>
      <c r="E1449" s="1"/>
      <c r="F1449" s="1"/>
      <c r="G1449" s="1"/>
      <c r="H1449" s="1"/>
      <c r="I1449" s="1"/>
      <c r="J1449" s="1"/>
      <c r="K1449" s="1"/>
      <c r="L1449" s="1"/>
      <c r="M1449" s="1"/>
      <c r="N1449" s="1"/>
      <c r="O1449" s="1"/>
      <c r="P1449" s="1"/>
      <c r="Q1449" s="1"/>
      <c r="R1449" s="1"/>
      <c r="S1449" s="1"/>
      <c r="T1449" s="1"/>
      <c r="U1449" s="1"/>
      <c r="V1449" s="1"/>
      <c r="W1449" s="1"/>
      <c r="X1449" s="1"/>
      <c r="Y1449" s="1"/>
    </row>
    <row r="1450" spans="1:25">
      <c r="A1450" s="1"/>
      <c r="B1450" s="79"/>
      <c r="C1450" s="145"/>
      <c r="D1450" s="145"/>
      <c r="E1450" s="1"/>
      <c r="F1450" s="1"/>
      <c r="G1450" s="1"/>
      <c r="H1450" s="1"/>
      <c r="I1450" s="1"/>
      <c r="J1450" s="1"/>
      <c r="K1450" s="1"/>
      <c r="L1450" s="1"/>
      <c r="M1450" s="1"/>
      <c r="N1450" s="1"/>
      <c r="O1450" s="1"/>
      <c r="P1450" s="1"/>
      <c r="Q1450" s="1"/>
      <c r="R1450" s="1"/>
      <c r="S1450" s="1"/>
      <c r="T1450" s="1"/>
      <c r="U1450" s="1"/>
      <c r="V1450" s="1"/>
      <c r="W1450" s="1"/>
      <c r="X1450" s="1"/>
      <c r="Y1450" s="1"/>
    </row>
    <row r="1451" spans="1:25">
      <c r="A1451" s="1"/>
      <c r="B1451" s="79"/>
      <c r="C1451" s="145"/>
      <c r="D1451" s="145"/>
      <c r="E1451" s="1"/>
      <c r="F1451" s="1"/>
      <c r="G1451" s="1"/>
      <c r="H1451" s="1"/>
      <c r="I1451" s="1"/>
      <c r="J1451" s="1"/>
      <c r="K1451" s="1"/>
      <c r="L1451" s="1"/>
      <c r="M1451" s="1"/>
      <c r="N1451" s="1"/>
      <c r="O1451" s="1"/>
      <c r="P1451" s="1"/>
      <c r="Q1451" s="1"/>
      <c r="R1451" s="1"/>
      <c r="S1451" s="1"/>
      <c r="T1451" s="1"/>
      <c r="U1451" s="1"/>
      <c r="V1451" s="1"/>
      <c r="W1451" s="1"/>
      <c r="X1451" s="1"/>
      <c r="Y1451" s="1"/>
    </row>
    <row r="1452" spans="1:25">
      <c r="A1452" s="1"/>
      <c r="B1452" s="79"/>
      <c r="C1452" s="145"/>
      <c r="D1452" s="145"/>
      <c r="E1452" s="1"/>
      <c r="F1452" s="1"/>
      <c r="G1452" s="1"/>
      <c r="H1452" s="1"/>
      <c r="I1452" s="1"/>
      <c r="J1452" s="1"/>
      <c r="K1452" s="1"/>
      <c r="L1452" s="1"/>
      <c r="M1452" s="1"/>
      <c r="N1452" s="1"/>
      <c r="O1452" s="1"/>
      <c r="P1452" s="1"/>
      <c r="Q1452" s="1"/>
      <c r="R1452" s="1"/>
      <c r="S1452" s="1"/>
      <c r="T1452" s="1"/>
      <c r="U1452" s="1"/>
      <c r="V1452" s="1"/>
      <c r="W1452" s="1"/>
      <c r="X1452" s="1"/>
      <c r="Y1452" s="1"/>
    </row>
    <row r="1453" spans="1:25">
      <c r="A1453" s="1"/>
      <c r="B1453" s="79"/>
      <c r="C1453" s="145"/>
      <c r="D1453" s="145"/>
      <c r="E1453" s="1"/>
      <c r="F1453" s="1"/>
      <c r="G1453" s="1"/>
      <c r="H1453" s="1"/>
      <c r="I1453" s="1"/>
      <c r="J1453" s="1"/>
      <c r="K1453" s="1"/>
      <c r="L1453" s="1"/>
      <c r="M1453" s="1"/>
      <c r="N1453" s="1"/>
      <c r="O1453" s="1"/>
      <c r="P1453" s="1"/>
      <c r="Q1453" s="1"/>
      <c r="R1453" s="1"/>
      <c r="S1453" s="1"/>
      <c r="T1453" s="1"/>
      <c r="U1453" s="1"/>
      <c r="V1453" s="1"/>
      <c r="W1453" s="1"/>
      <c r="X1453" s="1"/>
      <c r="Y1453" s="1"/>
    </row>
    <row r="1454" spans="1:25">
      <c r="A1454" s="1"/>
      <c r="B1454" s="79"/>
      <c r="C1454" s="145"/>
      <c r="D1454" s="145"/>
      <c r="E1454" s="1"/>
      <c r="F1454" s="1"/>
      <c r="G1454" s="1"/>
      <c r="H1454" s="1"/>
      <c r="I1454" s="1"/>
      <c r="J1454" s="1"/>
      <c r="K1454" s="1"/>
      <c r="L1454" s="1"/>
      <c r="M1454" s="1"/>
      <c r="N1454" s="1"/>
      <c r="O1454" s="1"/>
      <c r="P1454" s="1"/>
      <c r="Q1454" s="1"/>
      <c r="R1454" s="1"/>
      <c r="S1454" s="1"/>
      <c r="T1454" s="1"/>
      <c r="U1454" s="1"/>
      <c r="V1454" s="1"/>
      <c r="W1454" s="1"/>
      <c r="X1454" s="1"/>
      <c r="Y1454" s="1"/>
    </row>
    <row r="1455" spans="1:25">
      <c r="A1455" s="1"/>
      <c r="B1455" s="79"/>
      <c r="C1455" s="145"/>
      <c r="D1455" s="145"/>
      <c r="E1455" s="1"/>
      <c r="F1455" s="1"/>
      <c r="G1455" s="1"/>
      <c r="H1455" s="1"/>
      <c r="I1455" s="1"/>
      <c r="J1455" s="1"/>
      <c r="K1455" s="1"/>
      <c r="L1455" s="1"/>
      <c r="M1455" s="1"/>
      <c r="N1455" s="1"/>
      <c r="O1455" s="1"/>
      <c r="P1455" s="1"/>
      <c r="Q1455" s="1"/>
      <c r="R1455" s="1"/>
      <c r="S1455" s="1"/>
      <c r="T1455" s="1"/>
      <c r="U1455" s="1"/>
      <c r="V1455" s="1"/>
      <c r="W1455" s="1"/>
      <c r="X1455" s="1"/>
      <c r="Y1455" s="1"/>
    </row>
    <row r="1456" spans="1:25">
      <c r="A1456" s="1"/>
      <c r="B1456" s="79"/>
      <c r="C1456" s="145"/>
      <c r="D1456" s="145"/>
      <c r="E1456" s="1"/>
      <c r="F1456" s="1"/>
      <c r="G1456" s="1"/>
      <c r="H1456" s="1"/>
      <c r="I1456" s="1"/>
      <c r="J1456" s="1"/>
      <c r="K1456" s="1"/>
      <c r="L1456" s="1"/>
      <c r="M1456" s="1"/>
      <c r="N1456" s="1"/>
      <c r="O1456" s="1"/>
      <c r="P1456" s="1"/>
      <c r="Q1456" s="1"/>
      <c r="R1456" s="1"/>
      <c r="S1456" s="1"/>
      <c r="T1456" s="1"/>
      <c r="U1456" s="1"/>
      <c r="V1456" s="1"/>
      <c r="W1456" s="1"/>
      <c r="X1456" s="1"/>
      <c r="Y1456" s="1"/>
    </row>
    <row r="1457" spans="1:25">
      <c r="A1457" s="1"/>
      <c r="B1457" s="79"/>
      <c r="C1457" s="145"/>
      <c r="D1457" s="145"/>
      <c r="E1457" s="1"/>
      <c r="F1457" s="1"/>
      <c r="G1457" s="1"/>
      <c r="H1457" s="1"/>
      <c r="I1457" s="1"/>
      <c r="J1457" s="1"/>
      <c r="K1457" s="1"/>
      <c r="L1457" s="1"/>
      <c r="M1457" s="1"/>
      <c r="N1457" s="1"/>
      <c r="O1457" s="1"/>
      <c r="P1457" s="1"/>
      <c r="Q1457" s="1"/>
      <c r="R1457" s="1"/>
      <c r="S1457" s="1"/>
      <c r="T1457" s="1"/>
      <c r="U1457" s="1"/>
      <c r="V1457" s="1"/>
      <c r="W1457" s="1"/>
      <c r="X1457" s="1"/>
      <c r="Y1457" s="1"/>
    </row>
    <row r="1458" spans="1:25">
      <c r="A1458" s="1"/>
      <c r="B1458" s="79"/>
      <c r="C1458" s="145"/>
      <c r="D1458" s="145"/>
      <c r="E1458" s="1"/>
      <c r="F1458" s="1"/>
      <c r="G1458" s="1"/>
      <c r="H1458" s="1"/>
      <c r="I1458" s="1"/>
      <c r="J1458" s="1"/>
      <c r="K1458" s="1"/>
      <c r="L1458" s="1"/>
      <c r="M1458" s="1"/>
      <c r="N1458" s="1"/>
      <c r="O1458" s="1"/>
      <c r="P1458" s="1"/>
      <c r="Q1458" s="1"/>
      <c r="R1458" s="1"/>
      <c r="S1458" s="1"/>
      <c r="T1458" s="1"/>
      <c r="U1458" s="1"/>
      <c r="V1458" s="1"/>
      <c r="W1458" s="1"/>
      <c r="X1458" s="1"/>
      <c r="Y1458" s="1"/>
    </row>
    <row r="1459" spans="1:25">
      <c r="A1459" s="1"/>
      <c r="B1459" s="79"/>
      <c r="C1459" s="145"/>
      <c r="D1459" s="145"/>
      <c r="E1459" s="1"/>
      <c r="F1459" s="1"/>
      <c r="G1459" s="1"/>
      <c r="H1459" s="1"/>
      <c r="I1459" s="1"/>
      <c r="J1459" s="1"/>
      <c r="K1459" s="1"/>
      <c r="L1459" s="1"/>
      <c r="M1459" s="1"/>
      <c r="N1459" s="1"/>
      <c r="O1459" s="1"/>
      <c r="P1459" s="1"/>
      <c r="Q1459" s="1"/>
      <c r="R1459" s="1"/>
      <c r="S1459" s="1"/>
      <c r="T1459" s="1"/>
      <c r="U1459" s="1"/>
      <c r="V1459" s="1"/>
      <c r="W1459" s="1"/>
      <c r="X1459" s="1"/>
      <c r="Y1459" s="1"/>
    </row>
    <row r="1460" spans="1:25">
      <c r="A1460" s="1"/>
      <c r="B1460" s="79"/>
      <c r="C1460" s="145"/>
      <c r="D1460" s="145"/>
      <c r="E1460" s="1"/>
      <c r="F1460" s="1"/>
      <c r="G1460" s="1"/>
      <c r="H1460" s="1"/>
      <c r="I1460" s="1"/>
      <c r="J1460" s="1"/>
      <c r="K1460" s="1"/>
      <c r="L1460" s="1"/>
      <c r="M1460" s="1"/>
      <c r="N1460" s="1"/>
      <c r="O1460" s="1"/>
      <c r="P1460" s="1"/>
      <c r="Q1460" s="1"/>
      <c r="R1460" s="1"/>
      <c r="S1460" s="1"/>
      <c r="T1460" s="1"/>
      <c r="U1460" s="1"/>
      <c r="V1460" s="1"/>
      <c r="W1460" s="1"/>
      <c r="X1460" s="1"/>
      <c r="Y1460" s="1"/>
    </row>
    <row r="1461" spans="1:25">
      <c r="A1461" s="1"/>
      <c r="B1461" s="79"/>
      <c r="C1461" s="145"/>
      <c r="D1461" s="145"/>
      <c r="E1461" s="1"/>
      <c r="F1461" s="1"/>
      <c r="G1461" s="1"/>
      <c r="H1461" s="1"/>
      <c r="I1461" s="1"/>
      <c r="J1461" s="1"/>
      <c r="K1461" s="1"/>
      <c r="L1461" s="1"/>
      <c r="M1461" s="1"/>
      <c r="N1461" s="1"/>
      <c r="O1461" s="1"/>
      <c r="P1461" s="1"/>
      <c r="Q1461" s="1"/>
      <c r="R1461" s="1"/>
      <c r="S1461" s="1"/>
      <c r="T1461" s="1"/>
      <c r="U1461" s="1"/>
      <c r="V1461" s="1"/>
      <c r="W1461" s="1"/>
      <c r="X1461" s="1"/>
      <c r="Y1461" s="1"/>
    </row>
    <row r="1462" spans="1:25">
      <c r="A1462" s="1"/>
      <c r="B1462" s="79"/>
      <c r="C1462" s="145"/>
      <c r="D1462" s="145"/>
      <c r="E1462" s="1"/>
      <c r="F1462" s="1"/>
      <c r="G1462" s="1"/>
      <c r="H1462" s="1"/>
      <c r="I1462" s="1"/>
      <c r="J1462" s="1"/>
      <c r="K1462" s="1"/>
      <c r="L1462" s="1"/>
      <c r="M1462" s="1"/>
      <c r="N1462" s="1"/>
      <c r="O1462" s="1"/>
      <c r="P1462" s="1"/>
      <c r="Q1462" s="1"/>
      <c r="R1462" s="1"/>
      <c r="S1462" s="1"/>
      <c r="T1462" s="1"/>
      <c r="U1462" s="1"/>
      <c r="V1462" s="1"/>
      <c r="W1462" s="1"/>
      <c r="X1462" s="1"/>
      <c r="Y1462" s="1"/>
    </row>
    <row r="1463" spans="1:25">
      <c r="A1463" s="1"/>
      <c r="B1463" s="79"/>
      <c r="C1463" s="145"/>
      <c r="D1463" s="145"/>
      <c r="E1463" s="1"/>
      <c r="F1463" s="1"/>
      <c r="G1463" s="1"/>
      <c r="H1463" s="1"/>
      <c r="I1463" s="1"/>
      <c r="J1463" s="1"/>
      <c r="K1463" s="1"/>
      <c r="L1463" s="1"/>
      <c r="M1463" s="1"/>
      <c r="N1463" s="1"/>
      <c r="O1463" s="1"/>
      <c r="P1463" s="1"/>
      <c r="Q1463" s="1"/>
      <c r="R1463" s="1"/>
      <c r="S1463" s="1"/>
      <c r="T1463" s="1"/>
      <c r="U1463" s="1"/>
      <c r="V1463" s="1"/>
      <c r="W1463" s="1"/>
      <c r="X1463" s="1"/>
      <c r="Y1463" s="1"/>
    </row>
    <row r="1464" spans="1:25">
      <c r="A1464" s="1"/>
      <c r="B1464" s="79"/>
      <c r="C1464" s="145"/>
      <c r="D1464" s="145"/>
      <c r="E1464" s="1"/>
      <c r="F1464" s="1"/>
      <c r="G1464" s="1"/>
      <c r="H1464" s="1"/>
      <c r="I1464" s="1"/>
      <c r="J1464" s="1"/>
      <c r="K1464" s="1"/>
      <c r="L1464" s="1"/>
      <c r="M1464" s="1"/>
      <c r="N1464" s="1"/>
      <c r="O1464" s="1"/>
      <c r="P1464" s="1"/>
      <c r="Q1464" s="1"/>
      <c r="R1464" s="1"/>
      <c r="S1464" s="1"/>
      <c r="T1464" s="1"/>
      <c r="U1464" s="1"/>
      <c r="V1464" s="1"/>
      <c r="W1464" s="1"/>
      <c r="X1464" s="1"/>
      <c r="Y1464" s="1"/>
    </row>
    <row r="1465" spans="1:25">
      <c r="A1465" s="1"/>
      <c r="B1465" s="79"/>
      <c r="C1465" s="145"/>
      <c r="D1465" s="145"/>
      <c r="E1465" s="1"/>
      <c r="F1465" s="1"/>
      <c r="G1465" s="1"/>
      <c r="H1465" s="1"/>
      <c r="I1465" s="1"/>
      <c r="J1465" s="1"/>
      <c r="K1465" s="1"/>
      <c r="L1465" s="1"/>
      <c r="M1465" s="1"/>
      <c r="N1465" s="1"/>
      <c r="O1465" s="1"/>
      <c r="P1465" s="1"/>
      <c r="Q1465" s="1"/>
      <c r="R1465" s="1"/>
      <c r="S1465" s="1"/>
      <c r="T1465" s="1"/>
      <c r="U1465" s="1"/>
      <c r="V1465" s="1"/>
      <c r="W1465" s="1"/>
      <c r="X1465" s="1"/>
      <c r="Y1465" s="1"/>
    </row>
    <row r="1466" spans="1:25">
      <c r="A1466" s="1"/>
      <c r="B1466" s="79"/>
      <c r="C1466" s="145"/>
      <c r="D1466" s="145"/>
      <c r="E1466" s="1"/>
      <c r="F1466" s="1"/>
      <c r="G1466" s="1"/>
      <c r="H1466" s="1"/>
      <c r="I1466" s="1"/>
      <c r="J1466" s="1"/>
      <c r="K1466" s="1"/>
      <c r="L1466" s="1"/>
      <c r="M1466" s="1"/>
      <c r="N1466" s="1"/>
      <c r="O1466" s="1"/>
      <c r="P1466" s="1"/>
      <c r="Q1466" s="1"/>
      <c r="R1466" s="1"/>
      <c r="S1466" s="1"/>
      <c r="T1466" s="1"/>
      <c r="U1466" s="1"/>
      <c r="V1466" s="1"/>
      <c r="W1466" s="1"/>
      <c r="X1466" s="1"/>
      <c r="Y1466" s="1"/>
    </row>
    <row r="1467" spans="1:25">
      <c r="A1467" s="1"/>
      <c r="B1467" s="79"/>
      <c r="C1467" s="145"/>
      <c r="D1467" s="145"/>
      <c r="E1467" s="1"/>
      <c r="F1467" s="1"/>
      <c r="G1467" s="1"/>
      <c r="H1467" s="1"/>
      <c r="I1467" s="1"/>
      <c r="J1467" s="1"/>
      <c r="K1467" s="1"/>
      <c r="L1467" s="1"/>
      <c r="M1467" s="1"/>
      <c r="N1467" s="1"/>
      <c r="O1467" s="1"/>
      <c r="P1467" s="1"/>
      <c r="Q1467" s="1"/>
      <c r="R1467" s="1"/>
      <c r="S1467" s="1"/>
      <c r="T1467" s="1"/>
      <c r="U1467" s="1"/>
      <c r="V1467" s="1"/>
      <c r="W1467" s="1"/>
      <c r="X1467" s="1"/>
      <c r="Y1467" s="1"/>
    </row>
    <row r="1468" spans="1:25">
      <c r="A1468" s="1"/>
      <c r="B1468" s="79"/>
      <c r="C1468" s="145"/>
      <c r="D1468" s="145"/>
      <c r="E1468" s="1"/>
      <c r="F1468" s="1"/>
      <c r="G1468" s="1"/>
      <c r="H1468" s="1"/>
      <c r="I1468" s="1"/>
      <c r="J1468" s="1"/>
      <c r="K1468" s="1"/>
      <c r="L1468" s="1"/>
      <c r="M1468" s="1"/>
      <c r="N1468" s="1"/>
      <c r="O1468" s="1"/>
      <c r="P1468" s="1"/>
      <c r="Q1468" s="1"/>
      <c r="R1468" s="1"/>
      <c r="S1468" s="1"/>
      <c r="T1468" s="1"/>
      <c r="U1468" s="1"/>
      <c r="V1468" s="1"/>
      <c r="W1468" s="1"/>
      <c r="X1468" s="1"/>
      <c r="Y1468" s="1"/>
    </row>
    <row r="1469" spans="1:25">
      <c r="A1469" s="1"/>
      <c r="B1469" s="79"/>
      <c r="C1469" s="145"/>
      <c r="D1469" s="145"/>
      <c r="E1469" s="1"/>
      <c r="F1469" s="1"/>
      <c r="G1469" s="1"/>
      <c r="H1469" s="1"/>
      <c r="I1469" s="1"/>
      <c r="J1469" s="1"/>
      <c r="K1469" s="1"/>
      <c r="L1469" s="1"/>
      <c r="M1469" s="1"/>
      <c r="N1469" s="1"/>
      <c r="O1469" s="1"/>
      <c r="P1469" s="1"/>
      <c r="Q1469" s="1"/>
      <c r="R1469" s="1"/>
      <c r="S1469" s="1"/>
      <c r="T1469" s="1"/>
      <c r="U1469" s="1"/>
      <c r="V1469" s="1"/>
      <c r="W1469" s="1"/>
      <c r="X1469" s="1"/>
      <c r="Y1469" s="1"/>
    </row>
    <row r="1470" spans="1:25">
      <c r="A1470" s="1"/>
      <c r="B1470" s="79"/>
      <c r="C1470" s="145"/>
      <c r="D1470" s="145"/>
      <c r="E1470" s="1"/>
      <c r="F1470" s="1"/>
      <c r="G1470" s="1"/>
      <c r="H1470" s="1"/>
      <c r="I1470" s="1"/>
      <c r="J1470" s="1"/>
      <c r="K1470" s="1"/>
      <c r="L1470" s="1"/>
      <c r="M1470" s="1"/>
      <c r="N1470" s="1"/>
      <c r="O1470" s="1"/>
      <c r="P1470" s="1"/>
      <c r="Q1470" s="1"/>
      <c r="R1470" s="1"/>
      <c r="S1470" s="1"/>
      <c r="T1470" s="1"/>
      <c r="U1470" s="1"/>
      <c r="V1470" s="1"/>
      <c r="W1470" s="1"/>
      <c r="X1470" s="1"/>
      <c r="Y1470" s="1"/>
    </row>
    <row r="1471" spans="1:25">
      <c r="A1471" s="1"/>
      <c r="B1471" s="79"/>
      <c r="C1471" s="145"/>
      <c r="D1471" s="145"/>
      <c r="E1471" s="1"/>
      <c r="F1471" s="1"/>
      <c r="G1471" s="1"/>
      <c r="H1471" s="1"/>
      <c r="I1471" s="1"/>
      <c r="J1471" s="1"/>
      <c r="K1471" s="1"/>
      <c r="L1471" s="1"/>
      <c r="M1471" s="1"/>
      <c r="N1471" s="1"/>
      <c r="O1471" s="1"/>
      <c r="P1471" s="1"/>
      <c r="Q1471" s="1"/>
      <c r="R1471" s="1"/>
      <c r="S1471" s="1"/>
      <c r="T1471" s="1"/>
      <c r="U1471" s="1"/>
      <c r="V1471" s="1"/>
      <c r="W1471" s="1"/>
      <c r="X1471" s="1"/>
      <c r="Y1471" s="1"/>
    </row>
    <row r="1472" spans="1:25">
      <c r="A1472" s="1"/>
      <c r="B1472" s="79"/>
      <c r="C1472" s="145"/>
      <c r="D1472" s="145"/>
      <c r="E1472" s="1"/>
      <c r="F1472" s="1"/>
      <c r="G1472" s="1"/>
      <c r="H1472" s="1"/>
      <c r="I1472" s="1"/>
      <c r="J1472" s="1"/>
      <c r="K1472" s="1"/>
      <c r="L1472" s="1"/>
      <c r="M1472" s="1"/>
      <c r="N1472" s="1"/>
      <c r="O1472" s="1"/>
      <c r="P1472" s="1"/>
      <c r="Q1472" s="1"/>
      <c r="R1472" s="1"/>
      <c r="S1472" s="1"/>
      <c r="T1472" s="1"/>
      <c r="U1472" s="1"/>
      <c r="V1472" s="1"/>
      <c r="W1472" s="1"/>
      <c r="X1472" s="1"/>
      <c r="Y1472" s="1"/>
    </row>
    <row r="1473" spans="1:25">
      <c r="A1473" s="1"/>
      <c r="B1473" s="79"/>
      <c r="C1473" s="145"/>
      <c r="D1473" s="145"/>
      <c r="E1473" s="1"/>
      <c r="F1473" s="1"/>
      <c r="G1473" s="1"/>
      <c r="H1473" s="1"/>
      <c r="I1473" s="1"/>
      <c r="J1473" s="1"/>
      <c r="K1473" s="1"/>
      <c r="L1473" s="1"/>
      <c r="M1473" s="1"/>
      <c r="N1473" s="1"/>
      <c r="O1473" s="1"/>
      <c r="P1473" s="1"/>
      <c r="Q1473" s="1"/>
      <c r="R1473" s="1"/>
      <c r="S1473" s="1"/>
      <c r="T1473" s="1"/>
      <c r="U1473" s="1"/>
      <c r="V1473" s="1"/>
      <c r="W1473" s="1"/>
      <c r="X1473" s="1"/>
      <c r="Y1473" s="1"/>
    </row>
    <row r="1474" spans="1:25">
      <c r="A1474" s="1"/>
      <c r="B1474" s="79"/>
      <c r="C1474" s="145"/>
      <c r="D1474" s="145"/>
      <c r="E1474" s="1"/>
      <c r="F1474" s="1"/>
      <c r="G1474" s="1"/>
      <c r="H1474" s="1"/>
      <c r="I1474" s="1"/>
      <c r="J1474" s="1"/>
      <c r="K1474" s="1"/>
      <c r="L1474" s="1"/>
      <c r="M1474" s="1"/>
      <c r="N1474" s="1"/>
      <c r="O1474" s="1"/>
      <c r="P1474" s="1"/>
      <c r="Q1474" s="1"/>
      <c r="R1474" s="1"/>
      <c r="S1474" s="1"/>
      <c r="T1474" s="1"/>
      <c r="U1474" s="1"/>
      <c r="V1474" s="1"/>
      <c r="W1474" s="1"/>
      <c r="X1474" s="1"/>
      <c r="Y1474" s="1"/>
    </row>
    <row r="1475" spans="1:25">
      <c r="A1475" s="1"/>
      <c r="B1475" s="79"/>
      <c r="C1475" s="145"/>
      <c r="D1475" s="145"/>
      <c r="E1475" s="1"/>
      <c r="F1475" s="1"/>
      <c r="G1475" s="1"/>
      <c r="H1475" s="1"/>
      <c r="I1475" s="1"/>
      <c r="J1475" s="1"/>
      <c r="K1475" s="1"/>
      <c r="L1475" s="1"/>
      <c r="M1475" s="1"/>
      <c r="N1475" s="1"/>
      <c r="O1475" s="1"/>
      <c r="P1475" s="1"/>
      <c r="Q1475" s="1"/>
      <c r="R1475" s="1"/>
      <c r="S1475" s="1"/>
      <c r="T1475" s="1"/>
      <c r="U1475" s="1"/>
      <c r="V1475" s="1"/>
      <c r="W1475" s="1"/>
      <c r="X1475" s="1"/>
      <c r="Y1475" s="1"/>
    </row>
    <row r="1476" spans="1:25">
      <c r="A1476" s="1"/>
      <c r="B1476" s="79"/>
      <c r="C1476" s="145"/>
      <c r="D1476" s="145"/>
      <c r="E1476" s="1"/>
      <c r="F1476" s="1"/>
      <c r="G1476" s="1"/>
      <c r="H1476" s="1"/>
      <c r="I1476" s="1"/>
      <c r="J1476" s="1"/>
      <c r="K1476" s="1"/>
      <c r="L1476" s="1"/>
      <c r="M1476" s="1"/>
      <c r="N1476" s="1"/>
      <c r="O1476" s="1"/>
      <c r="P1476" s="1"/>
      <c r="Q1476" s="1"/>
      <c r="R1476" s="1"/>
      <c r="S1476" s="1"/>
      <c r="T1476" s="1"/>
      <c r="U1476" s="1"/>
      <c r="V1476" s="1"/>
      <c r="W1476" s="1"/>
      <c r="X1476" s="1"/>
      <c r="Y1476" s="1"/>
    </row>
    <row r="1477" spans="1:25">
      <c r="A1477" s="1"/>
      <c r="B1477" s="79"/>
      <c r="C1477" s="145"/>
      <c r="D1477" s="145"/>
      <c r="E1477" s="1"/>
      <c r="F1477" s="1"/>
      <c r="G1477" s="1"/>
      <c r="H1477" s="1"/>
      <c r="I1477" s="1"/>
      <c r="J1477" s="1"/>
      <c r="K1477" s="1"/>
      <c r="L1477" s="1"/>
      <c r="M1477" s="1"/>
      <c r="N1477" s="1"/>
      <c r="O1477" s="1"/>
      <c r="P1477" s="1"/>
      <c r="Q1477" s="1"/>
      <c r="R1477" s="1"/>
      <c r="S1477" s="1"/>
      <c r="T1477" s="1"/>
      <c r="U1477" s="1"/>
      <c r="V1477" s="1"/>
      <c r="W1477" s="1"/>
      <c r="X1477" s="1"/>
      <c r="Y1477" s="1"/>
    </row>
    <row r="1478" spans="1:25">
      <c r="A1478" s="1"/>
      <c r="B1478" s="79"/>
      <c r="C1478" s="145"/>
      <c r="D1478" s="145"/>
      <c r="E1478" s="1"/>
      <c r="F1478" s="1"/>
      <c r="G1478" s="1"/>
      <c r="H1478" s="1"/>
      <c r="I1478" s="1"/>
      <c r="J1478" s="1"/>
      <c r="K1478" s="1"/>
      <c r="L1478" s="1"/>
      <c r="M1478" s="1"/>
      <c r="N1478" s="1"/>
      <c r="O1478" s="1"/>
      <c r="P1478" s="1"/>
      <c r="Q1478" s="1"/>
      <c r="R1478" s="1"/>
      <c r="S1478" s="1"/>
      <c r="T1478" s="1"/>
      <c r="U1478" s="1"/>
      <c r="V1478" s="1"/>
      <c r="W1478" s="1"/>
      <c r="X1478" s="1"/>
      <c r="Y1478" s="1"/>
    </row>
    <row r="1479" spans="1:25">
      <c r="A1479" s="1"/>
      <c r="B1479" s="79"/>
      <c r="C1479" s="145"/>
      <c r="D1479" s="145"/>
      <c r="E1479" s="1"/>
      <c r="F1479" s="1"/>
      <c r="G1479" s="1"/>
      <c r="H1479" s="1"/>
      <c r="I1479" s="1"/>
      <c r="J1479" s="1"/>
      <c r="K1479" s="1"/>
      <c r="L1479" s="1"/>
      <c r="M1479" s="1"/>
      <c r="N1479" s="1"/>
      <c r="O1479" s="1"/>
      <c r="P1479" s="1"/>
      <c r="Q1479" s="1"/>
      <c r="R1479" s="1"/>
      <c r="S1479" s="1"/>
      <c r="T1479" s="1"/>
      <c r="U1479" s="1"/>
      <c r="V1479" s="1"/>
      <c r="W1479" s="1"/>
      <c r="X1479" s="1"/>
      <c r="Y1479" s="1"/>
    </row>
    <row r="1480" spans="1:25">
      <c r="A1480" s="1"/>
      <c r="B1480" s="79"/>
      <c r="C1480" s="145"/>
      <c r="D1480" s="145"/>
      <c r="E1480" s="1"/>
      <c r="F1480" s="1"/>
      <c r="G1480" s="1"/>
      <c r="H1480" s="1"/>
      <c r="I1480" s="1"/>
      <c r="J1480" s="1"/>
      <c r="K1480" s="1"/>
      <c r="L1480" s="1"/>
      <c r="M1480" s="1"/>
      <c r="N1480" s="1"/>
      <c r="O1480" s="1"/>
      <c r="P1480" s="1"/>
      <c r="Q1480" s="1"/>
      <c r="R1480" s="1"/>
      <c r="S1480" s="1"/>
      <c r="T1480" s="1"/>
      <c r="U1480" s="1"/>
      <c r="V1480" s="1"/>
      <c r="W1480" s="1"/>
      <c r="X1480" s="1"/>
      <c r="Y1480" s="1"/>
    </row>
    <row r="1481" spans="1:25">
      <c r="A1481" s="1"/>
      <c r="B1481" s="79"/>
      <c r="C1481" s="145"/>
      <c r="D1481" s="145"/>
      <c r="E1481" s="1"/>
      <c r="F1481" s="1"/>
      <c r="G1481" s="1"/>
      <c r="H1481" s="1"/>
      <c r="I1481" s="1"/>
      <c r="J1481" s="1"/>
      <c r="K1481" s="1"/>
      <c r="L1481" s="1"/>
      <c r="M1481" s="1"/>
      <c r="N1481" s="1"/>
      <c r="O1481" s="1"/>
      <c r="P1481" s="1"/>
      <c r="Q1481" s="1"/>
      <c r="R1481" s="1"/>
      <c r="S1481" s="1"/>
      <c r="T1481" s="1"/>
      <c r="U1481" s="1"/>
      <c r="V1481" s="1"/>
      <c r="W1481" s="1"/>
      <c r="X1481" s="1"/>
      <c r="Y1481" s="1"/>
    </row>
    <row r="1482" spans="1:25">
      <c r="A1482" s="1"/>
      <c r="B1482" s="79"/>
      <c r="C1482" s="145"/>
      <c r="D1482" s="145"/>
      <c r="E1482" s="1"/>
      <c r="F1482" s="1"/>
      <c r="G1482" s="1"/>
      <c r="H1482" s="1"/>
      <c r="I1482" s="1"/>
      <c r="J1482" s="1"/>
      <c r="K1482" s="1"/>
      <c r="L1482" s="1"/>
      <c r="M1482" s="1"/>
      <c r="N1482" s="1"/>
      <c r="O1482" s="1"/>
      <c r="P1482" s="1"/>
      <c r="Q1482" s="1"/>
      <c r="R1482" s="1"/>
      <c r="S1482" s="1"/>
      <c r="T1482" s="1"/>
      <c r="U1482" s="1"/>
      <c r="V1482" s="1"/>
      <c r="W1482" s="1"/>
      <c r="X1482" s="1"/>
      <c r="Y1482" s="1"/>
    </row>
    <row r="1483" spans="1:25">
      <c r="A1483" s="1"/>
      <c r="B1483" s="79"/>
      <c r="C1483" s="145"/>
      <c r="D1483" s="145"/>
      <c r="E1483" s="1"/>
      <c r="F1483" s="1"/>
      <c r="G1483" s="1"/>
      <c r="H1483" s="1"/>
      <c r="I1483" s="1"/>
      <c r="J1483" s="1"/>
      <c r="K1483" s="1"/>
      <c r="L1483" s="1"/>
      <c r="M1483" s="1"/>
      <c r="N1483" s="1"/>
      <c r="O1483" s="1"/>
      <c r="P1483" s="1"/>
      <c r="Q1483" s="1"/>
      <c r="R1483" s="1"/>
      <c r="S1483" s="1"/>
      <c r="T1483" s="1"/>
      <c r="U1483" s="1"/>
      <c r="V1483" s="1"/>
      <c r="W1483" s="1"/>
      <c r="X1483" s="1"/>
      <c r="Y1483" s="1"/>
    </row>
    <row r="1484" spans="1:25">
      <c r="A1484" s="1"/>
      <c r="B1484" s="79"/>
      <c r="C1484" s="145"/>
      <c r="D1484" s="145"/>
      <c r="E1484" s="1"/>
      <c r="F1484" s="1"/>
      <c r="G1484" s="1"/>
      <c r="H1484" s="1"/>
      <c r="I1484" s="1"/>
      <c r="J1484" s="1"/>
      <c r="K1484" s="1"/>
      <c r="L1484" s="1"/>
      <c r="M1484" s="1"/>
      <c r="N1484" s="1"/>
      <c r="O1484" s="1"/>
      <c r="P1484" s="1"/>
      <c r="Q1484" s="1"/>
      <c r="R1484" s="1"/>
      <c r="S1484" s="1"/>
      <c r="T1484" s="1"/>
      <c r="U1484" s="1"/>
      <c r="V1484" s="1"/>
      <c r="W1484" s="1"/>
      <c r="X1484" s="1"/>
      <c r="Y1484" s="1"/>
    </row>
    <row r="1485" spans="1:25">
      <c r="A1485" s="1"/>
      <c r="B1485" s="79"/>
      <c r="C1485" s="145"/>
      <c r="D1485" s="145"/>
      <c r="E1485" s="1"/>
      <c r="F1485" s="1"/>
      <c r="G1485" s="1"/>
      <c r="H1485" s="1"/>
      <c r="I1485" s="1"/>
      <c r="J1485" s="1"/>
      <c r="K1485" s="1"/>
      <c r="L1485" s="1"/>
      <c r="M1485" s="1"/>
      <c r="N1485" s="1"/>
      <c r="O1485" s="1"/>
      <c r="P1485" s="1"/>
      <c r="Q1485" s="1"/>
      <c r="R1485" s="1"/>
      <c r="S1485" s="1"/>
      <c r="T1485" s="1"/>
      <c r="U1485" s="1"/>
      <c r="V1485" s="1"/>
      <c r="W1485" s="1"/>
      <c r="X1485" s="1"/>
      <c r="Y1485" s="1"/>
    </row>
    <row r="1486" spans="1:25">
      <c r="A1486" s="1"/>
      <c r="B1486" s="79"/>
      <c r="C1486" s="145"/>
      <c r="D1486" s="145"/>
      <c r="E1486" s="1"/>
      <c r="F1486" s="1"/>
      <c r="G1486" s="1"/>
      <c r="H1486" s="1"/>
      <c r="I1486" s="1"/>
      <c r="J1486" s="1"/>
      <c r="K1486" s="1"/>
      <c r="L1486" s="1"/>
      <c r="M1486" s="1"/>
      <c r="N1486" s="1"/>
      <c r="O1486" s="1"/>
      <c r="P1486" s="1"/>
      <c r="Q1486" s="1"/>
      <c r="R1486" s="1"/>
      <c r="S1486" s="1"/>
      <c r="T1486" s="1"/>
      <c r="U1486" s="1"/>
      <c r="V1486" s="1"/>
      <c r="W1486" s="1"/>
      <c r="X1486" s="1"/>
      <c r="Y1486" s="1"/>
    </row>
    <row r="1487" spans="1:25">
      <c r="A1487" s="1"/>
      <c r="B1487" s="79"/>
      <c r="C1487" s="145"/>
      <c r="D1487" s="145"/>
      <c r="E1487" s="1"/>
      <c r="F1487" s="1"/>
      <c r="G1487" s="1"/>
      <c r="H1487" s="1"/>
      <c r="I1487" s="1"/>
      <c r="J1487" s="1"/>
      <c r="K1487" s="1"/>
      <c r="L1487" s="1"/>
      <c r="M1487" s="1"/>
      <c r="N1487" s="1"/>
      <c r="O1487" s="1"/>
      <c r="P1487" s="1"/>
      <c r="Q1487" s="1"/>
      <c r="R1487" s="1"/>
      <c r="S1487" s="1"/>
      <c r="T1487" s="1"/>
      <c r="U1487" s="1"/>
      <c r="V1487" s="1"/>
      <c r="W1487" s="1"/>
      <c r="X1487" s="1"/>
      <c r="Y1487" s="1"/>
    </row>
    <row r="1488" spans="1:25">
      <c r="A1488" s="1"/>
      <c r="B1488" s="79"/>
      <c r="C1488" s="145"/>
      <c r="D1488" s="145"/>
      <c r="E1488" s="1"/>
      <c r="F1488" s="1"/>
      <c r="G1488" s="1"/>
      <c r="H1488" s="1"/>
      <c r="I1488" s="1"/>
      <c r="J1488" s="1"/>
      <c r="K1488" s="1"/>
      <c r="L1488" s="1"/>
      <c r="M1488" s="1"/>
      <c r="N1488" s="1"/>
      <c r="O1488" s="1"/>
      <c r="P1488" s="1"/>
      <c r="Q1488" s="1"/>
      <c r="R1488" s="1"/>
      <c r="S1488" s="1"/>
      <c r="T1488" s="1"/>
      <c r="U1488" s="1"/>
      <c r="V1488" s="1"/>
      <c r="W1488" s="1"/>
      <c r="X1488" s="1"/>
      <c r="Y1488" s="1"/>
    </row>
    <row r="1489" spans="1:25">
      <c r="A1489" s="1"/>
      <c r="B1489" s="79"/>
      <c r="C1489" s="145"/>
      <c r="D1489" s="145"/>
      <c r="E1489" s="1"/>
      <c r="F1489" s="1"/>
      <c r="G1489" s="1"/>
      <c r="H1489" s="1"/>
      <c r="I1489" s="1"/>
      <c r="J1489" s="1"/>
      <c r="K1489" s="1"/>
      <c r="L1489" s="1"/>
      <c r="M1489" s="1"/>
      <c r="N1489" s="1"/>
      <c r="O1489" s="1"/>
      <c r="P1489" s="1"/>
      <c r="Q1489" s="1"/>
      <c r="R1489" s="1"/>
      <c r="S1489" s="1"/>
      <c r="T1489" s="1"/>
      <c r="U1489" s="1"/>
      <c r="V1489" s="1"/>
      <c r="W1489" s="1"/>
      <c r="X1489" s="1"/>
      <c r="Y1489" s="1"/>
    </row>
    <row r="1490" spans="1:25">
      <c r="A1490" s="1"/>
      <c r="B1490" s="79"/>
      <c r="C1490" s="145"/>
      <c r="D1490" s="145"/>
      <c r="E1490" s="1"/>
      <c r="F1490" s="1"/>
      <c r="G1490" s="1"/>
      <c r="H1490" s="1"/>
      <c r="I1490" s="1"/>
      <c r="J1490" s="1"/>
      <c r="K1490" s="1"/>
      <c r="L1490" s="1"/>
      <c r="M1490" s="1"/>
      <c r="N1490" s="1"/>
      <c r="O1490" s="1"/>
      <c r="P1490" s="1"/>
      <c r="Q1490" s="1"/>
      <c r="R1490" s="1"/>
      <c r="S1490" s="1"/>
      <c r="T1490" s="1"/>
      <c r="U1490" s="1"/>
      <c r="V1490" s="1"/>
      <c r="W1490" s="1"/>
      <c r="X1490" s="1"/>
      <c r="Y1490" s="1"/>
    </row>
    <row r="1491" spans="1:25">
      <c r="A1491" s="1"/>
      <c r="B1491" s="79"/>
      <c r="C1491" s="145"/>
      <c r="D1491" s="145"/>
      <c r="E1491" s="1"/>
      <c r="F1491" s="1"/>
      <c r="G1491" s="1"/>
      <c r="H1491" s="1"/>
      <c r="I1491" s="1"/>
      <c r="J1491" s="1"/>
      <c r="K1491" s="1"/>
      <c r="L1491" s="1"/>
      <c r="M1491" s="1"/>
      <c r="N1491" s="1"/>
      <c r="O1491" s="1"/>
      <c r="P1491" s="1"/>
      <c r="Q1491" s="1"/>
      <c r="R1491" s="1"/>
      <c r="S1491" s="1"/>
      <c r="T1491" s="1"/>
      <c r="U1491" s="1"/>
      <c r="V1491" s="1"/>
      <c r="W1491" s="1"/>
      <c r="X1491" s="1"/>
      <c r="Y1491" s="1"/>
    </row>
    <row r="1492" spans="1:25">
      <c r="A1492" s="1"/>
      <c r="B1492" s="79"/>
      <c r="C1492" s="145"/>
      <c r="D1492" s="145"/>
      <c r="E1492" s="1"/>
      <c r="F1492" s="1"/>
      <c r="G1492" s="1"/>
      <c r="H1492" s="1"/>
      <c r="I1492" s="1"/>
      <c r="J1492" s="1"/>
      <c r="K1492" s="1"/>
      <c r="L1492" s="1"/>
      <c r="M1492" s="1"/>
      <c r="N1492" s="1"/>
      <c r="O1492" s="1"/>
      <c r="P1492" s="1"/>
      <c r="Q1492" s="1"/>
      <c r="R1492" s="1"/>
      <c r="S1492" s="1"/>
      <c r="T1492" s="1"/>
      <c r="U1492" s="1"/>
      <c r="V1492" s="1"/>
      <c r="W1492" s="1"/>
      <c r="X1492" s="1"/>
      <c r="Y1492" s="1"/>
    </row>
    <row r="1493" spans="1:25">
      <c r="A1493" s="1"/>
      <c r="B1493" s="79"/>
      <c r="C1493" s="145"/>
      <c r="D1493" s="145"/>
      <c r="E1493" s="1"/>
      <c r="F1493" s="1"/>
      <c r="G1493" s="1"/>
      <c r="H1493" s="1"/>
      <c r="I1493" s="1"/>
      <c r="J1493" s="1"/>
      <c r="K1493" s="1"/>
      <c r="L1493" s="1"/>
      <c r="M1493" s="1"/>
      <c r="N1493" s="1"/>
      <c r="O1493" s="1"/>
      <c r="P1493" s="1"/>
      <c r="Q1493" s="1"/>
      <c r="R1493" s="1"/>
      <c r="S1493" s="1"/>
      <c r="T1493" s="1"/>
      <c r="U1493" s="1"/>
      <c r="V1493" s="1"/>
      <c r="W1493" s="1"/>
      <c r="X1493" s="1"/>
      <c r="Y1493" s="1"/>
    </row>
    <row r="1494" spans="1:25">
      <c r="A1494" s="1"/>
      <c r="B1494" s="79"/>
      <c r="C1494" s="145"/>
      <c r="D1494" s="145"/>
      <c r="E1494" s="1"/>
      <c r="F1494" s="1"/>
      <c r="G1494" s="1"/>
      <c r="H1494" s="1"/>
      <c r="I1494" s="1"/>
      <c r="J1494" s="1"/>
      <c r="K1494" s="1"/>
      <c r="L1494" s="1"/>
      <c r="M1494" s="1"/>
      <c r="N1494" s="1"/>
      <c r="O1494" s="1"/>
      <c r="P1494" s="1"/>
      <c r="Q1494" s="1"/>
      <c r="R1494" s="1"/>
      <c r="S1494" s="1"/>
      <c r="T1494" s="1"/>
      <c r="U1494" s="1"/>
      <c r="V1494" s="1"/>
      <c r="W1494" s="1"/>
      <c r="X1494" s="1"/>
      <c r="Y1494" s="1"/>
    </row>
    <row r="1495" spans="1:25">
      <c r="A1495" s="1"/>
      <c r="B1495" s="79"/>
      <c r="C1495" s="145"/>
      <c r="D1495" s="145"/>
      <c r="E1495" s="1"/>
      <c r="F1495" s="1"/>
      <c r="G1495" s="1"/>
      <c r="H1495" s="1"/>
      <c r="I1495" s="1"/>
      <c r="J1495" s="1"/>
      <c r="K1495" s="1"/>
      <c r="L1495" s="1"/>
      <c r="M1495" s="1"/>
      <c r="N1495" s="1"/>
      <c r="O1495" s="1"/>
      <c r="P1495" s="1"/>
      <c r="Q1495" s="1"/>
      <c r="R1495" s="1"/>
      <c r="S1495" s="1"/>
      <c r="T1495" s="1"/>
      <c r="U1495" s="1"/>
      <c r="V1495" s="1"/>
      <c r="W1495" s="1"/>
      <c r="X1495" s="1"/>
      <c r="Y1495" s="1"/>
    </row>
    <row r="1496" spans="1:25">
      <c r="A1496" s="1"/>
      <c r="B1496" s="79"/>
      <c r="C1496" s="145"/>
      <c r="D1496" s="145"/>
      <c r="E1496" s="1"/>
      <c r="F1496" s="1"/>
      <c r="G1496" s="1"/>
      <c r="H1496" s="1"/>
      <c r="I1496" s="1"/>
      <c r="J1496" s="1"/>
      <c r="K1496" s="1"/>
      <c r="L1496" s="1"/>
      <c r="M1496" s="1"/>
      <c r="N1496" s="1"/>
      <c r="O1496" s="1"/>
      <c r="P1496" s="1"/>
      <c r="Q1496" s="1"/>
      <c r="R1496" s="1"/>
      <c r="S1496" s="1"/>
      <c r="T1496" s="1"/>
      <c r="U1496" s="1"/>
      <c r="V1496" s="1"/>
      <c r="W1496" s="1"/>
      <c r="X1496" s="1"/>
      <c r="Y1496" s="1"/>
    </row>
    <row r="1497" spans="1:25">
      <c r="A1497" s="1"/>
      <c r="B1497" s="79"/>
      <c r="C1497" s="145"/>
      <c r="D1497" s="145"/>
      <c r="E1497" s="1"/>
      <c r="F1497" s="1"/>
      <c r="G1497" s="1"/>
      <c r="H1497" s="1"/>
      <c r="I1497" s="1"/>
      <c r="J1497" s="1"/>
      <c r="K1497" s="1"/>
      <c r="L1497" s="1"/>
      <c r="M1497" s="1"/>
      <c r="N1497" s="1"/>
      <c r="O1497" s="1"/>
      <c r="P1497" s="1"/>
      <c r="Q1497" s="1"/>
      <c r="R1497" s="1"/>
      <c r="S1497" s="1"/>
      <c r="T1497" s="1"/>
      <c r="U1497" s="1"/>
      <c r="V1497" s="1"/>
      <c r="W1497" s="1"/>
      <c r="X1497" s="1"/>
      <c r="Y1497" s="1"/>
    </row>
    <row r="1498" spans="1:25">
      <c r="A1498" s="1"/>
      <c r="B1498" s="79"/>
      <c r="C1498" s="145"/>
      <c r="D1498" s="145"/>
      <c r="E1498" s="1"/>
      <c r="F1498" s="1"/>
      <c r="G1498" s="1"/>
      <c r="H1498" s="1"/>
      <c r="I1498" s="1"/>
      <c r="J1498" s="1"/>
      <c r="K1498" s="1"/>
      <c r="L1498" s="1"/>
      <c r="M1498" s="1"/>
      <c r="N1498" s="1"/>
      <c r="O1498" s="1"/>
      <c r="P1498" s="1"/>
      <c r="Q1498" s="1"/>
      <c r="R1498" s="1"/>
      <c r="S1498" s="1"/>
      <c r="T1498" s="1"/>
      <c r="U1498" s="1"/>
      <c r="V1498" s="1"/>
      <c r="W1498" s="1"/>
      <c r="X1498" s="1"/>
      <c r="Y1498" s="1"/>
    </row>
    <row r="1499" spans="1:25">
      <c r="A1499" s="1"/>
      <c r="B1499" s="79"/>
      <c r="C1499" s="145"/>
      <c r="D1499" s="145"/>
      <c r="E1499" s="1"/>
      <c r="F1499" s="1"/>
      <c r="G1499" s="1"/>
      <c r="H1499" s="1"/>
      <c r="I1499" s="1"/>
      <c r="J1499" s="1"/>
      <c r="K1499" s="1"/>
      <c r="L1499" s="1"/>
      <c r="M1499" s="1"/>
      <c r="N1499" s="1"/>
      <c r="O1499" s="1"/>
      <c r="P1499" s="1"/>
      <c r="Q1499" s="1"/>
      <c r="R1499" s="1"/>
      <c r="S1499" s="1"/>
      <c r="T1499" s="1"/>
      <c r="U1499" s="1"/>
      <c r="V1499" s="1"/>
      <c r="W1499" s="1"/>
      <c r="X1499" s="1"/>
      <c r="Y1499" s="1"/>
    </row>
    <row r="1500" spans="1:25">
      <c r="A1500" s="1"/>
      <c r="B1500" s="79"/>
      <c r="C1500" s="145"/>
      <c r="D1500" s="145"/>
      <c r="E1500" s="1"/>
      <c r="F1500" s="1"/>
      <c r="G1500" s="1"/>
      <c r="H1500" s="1"/>
      <c r="I1500" s="1"/>
      <c r="J1500" s="1"/>
      <c r="K1500" s="1"/>
      <c r="L1500" s="1"/>
      <c r="M1500" s="1"/>
      <c r="N1500" s="1"/>
      <c r="O1500" s="1"/>
      <c r="P1500" s="1"/>
      <c r="Q1500" s="1"/>
      <c r="R1500" s="1"/>
      <c r="S1500" s="1"/>
      <c r="T1500" s="1"/>
      <c r="U1500" s="1"/>
      <c r="V1500" s="1"/>
      <c r="W1500" s="1"/>
      <c r="X1500" s="1"/>
      <c r="Y1500" s="1"/>
    </row>
    <row r="1501" spans="1:25">
      <c r="A1501" s="1"/>
      <c r="B1501" s="79"/>
      <c r="C1501" s="145"/>
      <c r="D1501" s="145"/>
      <c r="E1501" s="1"/>
      <c r="F1501" s="1"/>
      <c r="G1501" s="1"/>
      <c r="H1501" s="1"/>
      <c r="I1501" s="1"/>
      <c r="J1501" s="1"/>
      <c r="K1501" s="1"/>
      <c r="L1501" s="1"/>
      <c r="M1501" s="1"/>
      <c r="N1501" s="1"/>
      <c r="O1501" s="1"/>
      <c r="P1501" s="1"/>
      <c r="Q1501" s="1"/>
      <c r="R1501" s="1"/>
      <c r="S1501" s="1"/>
      <c r="T1501" s="1"/>
      <c r="U1501" s="1"/>
      <c r="V1501" s="1"/>
      <c r="W1501" s="1"/>
      <c r="X1501" s="1"/>
      <c r="Y1501" s="1"/>
    </row>
    <row r="1502" spans="1:25">
      <c r="A1502" s="1"/>
      <c r="B1502" s="79"/>
      <c r="C1502" s="145"/>
      <c r="D1502" s="145"/>
      <c r="E1502" s="1"/>
      <c r="F1502" s="1"/>
      <c r="G1502" s="1"/>
      <c r="H1502" s="1"/>
      <c r="I1502" s="1"/>
      <c r="J1502" s="1"/>
      <c r="K1502" s="1"/>
      <c r="L1502" s="1"/>
      <c r="M1502" s="1"/>
      <c r="N1502" s="1"/>
      <c r="O1502" s="1"/>
      <c r="P1502" s="1"/>
      <c r="Q1502" s="1"/>
      <c r="R1502" s="1"/>
      <c r="S1502" s="1"/>
      <c r="T1502" s="1"/>
      <c r="U1502" s="1"/>
      <c r="V1502" s="1"/>
      <c r="W1502" s="1"/>
      <c r="X1502" s="1"/>
      <c r="Y1502" s="1"/>
    </row>
    <row r="1503" spans="1:25">
      <c r="A1503" s="1"/>
      <c r="B1503" s="79"/>
      <c r="C1503" s="145"/>
      <c r="D1503" s="145"/>
      <c r="E1503" s="1"/>
      <c r="F1503" s="1"/>
      <c r="G1503" s="1"/>
      <c r="H1503" s="1"/>
      <c r="I1503" s="1"/>
      <c r="J1503" s="1"/>
      <c r="K1503" s="1"/>
      <c r="L1503" s="1"/>
      <c r="M1503" s="1"/>
      <c r="N1503" s="1"/>
      <c r="O1503" s="1"/>
      <c r="P1503" s="1"/>
      <c r="Q1503" s="1"/>
      <c r="R1503" s="1"/>
      <c r="S1503" s="1"/>
      <c r="T1503" s="1"/>
      <c r="U1503" s="1"/>
      <c r="V1503" s="1"/>
      <c r="W1503" s="1"/>
      <c r="X1503" s="1"/>
      <c r="Y1503" s="1"/>
    </row>
    <row r="1504" spans="1:25">
      <c r="A1504" s="1"/>
      <c r="B1504" s="79"/>
      <c r="C1504" s="145"/>
      <c r="D1504" s="145"/>
      <c r="E1504" s="1"/>
      <c r="F1504" s="1"/>
      <c r="G1504" s="1"/>
      <c r="H1504" s="1"/>
      <c r="I1504" s="1"/>
      <c r="J1504" s="1"/>
      <c r="K1504" s="1"/>
      <c r="L1504" s="1"/>
      <c r="M1504" s="1"/>
      <c r="N1504" s="1"/>
      <c r="O1504" s="1"/>
      <c r="P1504" s="1"/>
      <c r="Q1504" s="1"/>
      <c r="R1504" s="1"/>
      <c r="S1504" s="1"/>
      <c r="T1504" s="1"/>
      <c r="U1504" s="1"/>
      <c r="V1504" s="1"/>
      <c r="W1504" s="1"/>
      <c r="X1504" s="1"/>
      <c r="Y1504" s="1"/>
    </row>
    <row r="1505" spans="1:25">
      <c r="A1505" s="1"/>
      <c r="B1505" s="79"/>
      <c r="C1505" s="145"/>
      <c r="D1505" s="145"/>
      <c r="E1505" s="1"/>
      <c r="F1505" s="1"/>
      <c r="G1505" s="1"/>
      <c r="H1505" s="1"/>
      <c r="I1505" s="1"/>
      <c r="J1505" s="1"/>
      <c r="K1505" s="1"/>
      <c r="L1505" s="1"/>
      <c r="M1505" s="1"/>
      <c r="N1505" s="1"/>
      <c r="O1505" s="1"/>
      <c r="P1505" s="1"/>
      <c r="Q1505" s="1"/>
      <c r="R1505" s="1"/>
      <c r="S1505" s="1"/>
      <c r="T1505" s="1"/>
      <c r="U1505" s="1"/>
      <c r="V1505" s="1"/>
      <c r="W1505" s="1"/>
      <c r="X1505" s="1"/>
      <c r="Y1505" s="1"/>
    </row>
    <row r="1506" spans="1:25">
      <c r="A1506" s="1"/>
      <c r="B1506" s="79"/>
      <c r="C1506" s="145"/>
      <c r="D1506" s="145"/>
      <c r="E1506" s="1"/>
      <c r="F1506" s="1"/>
      <c r="G1506" s="1"/>
      <c r="H1506" s="1"/>
      <c r="I1506" s="1"/>
      <c r="J1506" s="1"/>
      <c r="K1506" s="1"/>
      <c r="L1506" s="1"/>
      <c r="M1506" s="1"/>
      <c r="N1506" s="1"/>
      <c r="O1506" s="1"/>
      <c r="P1506" s="1"/>
      <c r="Q1506" s="1"/>
      <c r="R1506" s="1"/>
      <c r="S1506" s="1"/>
      <c r="T1506" s="1"/>
      <c r="U1506" s="1"/>
      <c r="V1506" s="1"/>
      <c r="W1506" s="1"/>
      <c r="X1506" s="1"/>
      <c r="Y1506" s="1"/>
    </row>
    <row r="1507" spans="1:25">
      <c r="A1507" s="1"/>
      <c r="B1507" s="79"/>
      <c r="C1507" s="145"/>
      <c r="D1507" s="145"/>
      <c r="E1507" s="1"/>
      <c r="F1507" s="1"/>
      <c r="G1507" s="1"/>
      <c r="H1507" s="1"/>
      <c r="I1507" s="1"/>
      <c r="J1507" s="1"/>
      <c r="K1507" s="1"/>
      <c r="L1507" s="1"/>
      <c r="M1507" s="1"/>
      <c r="N1507" s="1"/>
      <c r="O1507" s="1"/>
      <c r="P1507" s="1"/>
      <c r="Q1507" s="1"/>
      <c r="R1507" s="1"/>
      <c r="S1507" s="1"/>
      <c r="T1507" s="1"/>
      <c r="U1507" s="1"/>
      <c r="V1507" s="1"/>
      <c r="W1507" s="1"/>
      <c r="X1507" s="1"/>
      <c r="Y1507" s="1"/>
    </row>
    <row r="1508" spans="1:25">
      <c r="A1508" s="1"/>
      <c r="B1508" s="79"/>
      <c r="C1508" s="145"/>
      <c r="D1508" s="145"/>
      <c r="E1508" s="1"/>
      <c r="F1508" s="1"/>
      <c r="G1508" s="1"/>
      <c r="H1508" s="1"/>
      <c r="I1508" s="1"/>
      <c r="J1508" s="1"/>
      <c r="K1508" s="1"/>
      <c r="L1508" s="1"/>
      <c r="M1508" s="1"/>
      <c r="N1508" s="1"/>
      <c r="O1508" s="1"/>
      <c r="P1508" s="1"/>
      <c r="Q1508" s="1"/>
      <c r="R1508" s="1"/>
      <c r="S1508" s="1"/>
      <c r="T1508" s="1"/>
      <c r="U1508" s="1"/>
      <c r="V1508" s="1"/>
      <c r="W1508" s="1"/>
      <c r="X1508" s="1"/>
      <c r="Y1508" s="1"/>
    </row>
    <row r="1509" spans="1:25">
      <c r="A1509" s="1"/>
      <c r="B1509" s="79"/>
      <c r="C1509" s="145"/>
      <c r="D1509" s="145"/>
      <c r="E1509" s="1"/>
      <c r="F1509" s="1"/>
      <c r="G1509" s="1"/>
      <c r="H1509" s="1"/>
      <c r="I1509" s="1"/>
      <c r="J1509" s="1"/>
      <c r="K1509" s="1"/>
      <c r="L1509" s="1"/>
      <c r="M1509" s="1"/>
      <c r="N1509" s="1"/>
      <c r="O1509" s="1"/>
      <c r="P1509" s="1"/>
      <c r="Q1509" s="1"/>
      <c r="R1509" s="1"/>
      <c r="S1509" s="1"/>
      <c r="T1509" s="1"/>
      <c r="U1509" s="1"/>
      <c r="V1509" s="1"/>
      <c r="W1509" s="1"/>
      <c r="X1509" s="1"/>
      <c r="Y1509" s="1"/>
    </row>
    <row r="1510" spans="1:25">
      <c r="A1510" s="1"/>
      <c r="B1510" s="79"/>
      <c r="C1510" s="145"/>
      <c r="D1510" s="145"/>
      <c r="E1510" s="1"/>
      <c r="F1510" s="1"/>
      <c r="G1510" s="1"/>
      <c r="H1510" s="1"/>
      <c r="I1510" s="1"/>
      <c r="J1510" s="1"/>
      <c r="K1510" s="1"/>
      <c r="L1510" s="1"/>
      <c r="M1510" s="1"/>
      <c r="N1510" s="1"/>
      <c r="O1510" s="1"/>
      <c r="P1510" s="1"/>
      <c r="Q1510" s="1"/>
      <c r="R1510" s="1"/>
      <c r="S1510" s="1"/>
      <c r="T1510" s="1"/>
      <c r="U1510" s="1"/>
      <c r="V1510" s="1"/>
      <c r="W1510" s="1"/>
      <c r="X1510" s="1"/>
      <c r="Y1510" s="1"/>
    </row>
    <row r="1511" spans="1:25">
      <c r="A1511" s="1"/>
      <c r="B1511" s="79"/>
      <c r="C1511" s="145"/>
      <c r="D1511" s="145"/>
      <c r="E1511" s="1"/>
      <c r="F1511" s="1"/>
      <c r="G1511" s="1"/>
      <c r="H1511" s="1"/>
      <c r="I1511" s="1"/>
      <c r="J1511" s="1"/>
      <c r="K1511" s="1"/>
      <c r="L1511" s="1"/>
      <c r="M1511" s="1"/>
      <c r="N1511" s="1"/>
      <c r="O1511" s="1"/>
      <c r="P1511" s="1"/>
      <c r="Q1511" s="1"/>
      <c r="R1511" s="1"/>
      <c r="S1511" s="1"/>
      <c r="T1511" s="1"/>
      <c r="U1511" s="1"/>
      <c r="V1511" s="1"/>
      <c r="W1511" s="1"/>
      <c r="X1511" s="1"/>
      <c r="Y1511" s="1"/>
    </row>
    <row r="1512" spans="1:25">
      <c r="A1512" s="1"/>
      <c r="B1512" s="79"/>
      <c r="C1512" s="145"/>
      <c r="D1512" s="145"/>
      <c r="E1512" s="1"/>
      <c r="F1512" s="1"/>
      <c r="G1512" s="1"/>
      <c r="H1512" s="1"/>
      <c r="I1512" s="1"/>
      <c r="J1512" s="1"/>
      <c r="K1512" s="1"/>
      <c r="L1512" s="1"/>
      <c r="M1512" s="1"/>
      <c r="N1512" s="1"/>
      <c r="O1512" s="1"/>
      <c r="P1512" s="1"/>
      <c r="Q1512" s="1"/>
      <c r="R1512" s="1"/>
      <c r="S1512" s="1"/>
      <c r="T1512" s="1"/>
      <c r="U1512" s="1"/>
      <c r="V1512" s="1"/>
      <c r="W1512" s="1"/>
      <c r="X1512" s="1"/>
      <c r="Y1512" s="1"/>
    </row>
    <row r="1513" spans="1:25">
      <c r="A1513" s="1"/>
      <c r="B1513" s="79"/>
      <c r="C1513" s="145"/>
      <c r="D1513" s="145"/>
      <c r="E1513" s="1"/>
      <c r="F1513" s="1"/>
      <c r="G1513" s="1"/>
      <c r="H1513" s="1"/>
      <c r="I1513" s="1"/>
      <c r="J1513" s="1"/>
      <c r="K1513" s="1"/>
      <c r="L1513" s="1"/>
      <c r="M1513" s="1"/>
      <c r="N1513" s="1"/>
      <c r="O1513" s="1"/>
      <c r="P1513" s="1"/>
      <c r="Q1513" s="1"/>
      <c r="R1513" s="1"/>
      <c r="S1513" s="1"/>
      <c r="T1513" s="1"/>
      <c r="U1513" s="1"/>
      <c r="V1513" s="1"/>
      <c r="W1513" s="1"/>
      <c r="X1513" s="1"/>
      <c r="Y1513" s="1"/>
    </row>
    <row r="1514" spans="1:25">
      <c r="A1514" s="1"/>
      <c r="B1514" s="79"/>
      <c r="C1514" s="145"/>
      <c r="D1514" s="145"/>
      <c r="E1514" s="1"/>
      <c r="F1514" s="1"/>
      <c r="G1514" s="1"/>
      <c r="H1514" s="1"/>
      <c r="I1514" s="1"/>
      <c r="J1514" s="1"/>
      <c r="K1514" s="1"/>
      <c r="L1514" s="1"/>
      <c r="M1514" s="1"/>
      <c r="N1514" s="1"/>
      <c r="O1514" s="1"/>
      <c r="P1514" s="1"/>
      <c r="Q1514" s="1"/>
      <c r="R1514" s="1"/>
      <c r="S1514" s="1"/>
      <c r="T1514" s="1"/>
      <c r="U1514" s="1"/>
      <c r="V1514" s="1"/>
      <c r="W1514" s="1"/>
      <c r="X1514" s="1"/>
      <c r="Y1514" s="1"/>
    </row>
    <row r="1515" spans="1:25">
      <c r="A1515" s="1"/>
      <c r="B1515" s="79"/>
      <c r="C1515" s="145"/>
      <c r="D1515" s="145"/>
      <c r="E1515" s="1"/>
      <c r="F1515" s="1"/>
      <c r="G1515" s="1"/>
      <c r="H1515" s="1"/>
      <c r="I1515" s="1"/>
      <c r="J1515" s="1"/>
      <c r="K1515" s="1"/>
      <c r="L1515" s="1"/>
      <c r="M1515" s="1"/>
      <c r="N1515" s="1"/>
      <c r="O1515" s="1"/>
      <c r="P1515" s="1"/>
      <c r="Q1515" s="1"/>
      <c r="R1515" s="1"/>
      <c r="S1515" s="1"/>
      <c r="T1515" s="1"/>
      <c r="U1515" s="1"/>
      <c r="V1515" s="1"/>
      <c r="W1515" s="1"/>
      <c r="X1515" s="1"/>
      <c r="Y1515" s="1"/>
    </row>
    <row r="1516" spans="1:25">
      <c r="A1516" s="1"/>
      <c r="B1516" s="79"/>
      <c r="C1516" s="145"/>
      <c r="D1516" s="145"/>
      <c r="E1516" s="1"/>
      <c r="F1516" s="1"/>
      <c r="G1516" s="1"/>
      <c r="H1516" s="1"/>
      <c r="I1516" s="1"/>
      <c r="J1516" s="1"/>
      <c r="K1516" s="1"/>
      <c r="L1516" s="1"/>
      <c r="M1516" s="1"/>
      <c r="N1516" s="1"/>
      <c r="O1516" s="1"/>
      <c r="P1516" s="1"/>
      <c r="Q1516" s="1"/>
      <c r="R1516" s="1"/>
      <c r="S1516" s="1"/>
      <c r="T1516" s="1"/>
      <c r="U1516" s="1"/>
      <c r="V1516" s="1"/>
      <c r="W1516" s="1"/>
      <c r="X1516" s="1"/>
      <c r="Y1516" s="1"/>
    </row>
    <row r="1517" spans="1:25">
      <c r="A1517" s="1"/>
      <c r="B1517" s="79"/>
      <c r="C1517" s="145"/>
      <c r="D1517" s="145"/>
      <c r="E1517" s="1"/>
      <c r="F1517" s="1"/>
      <c r="G1517" s="1"/>
      <c r="H1517" s="1"/>
      <c r="I1517" s="1"/>
      <c r="J1517" s="1"/>
      <c r="K1517" s="1"/>
      <c r="L1517" s="1"/>
      <c r="M1517" s="1"/>
      <c r="N1517" s="1"/>
      <c r="O1517" s="1"/>
      <c r="P1517" s="1"/>
      <c r="Q1517" s="1"/>
      <c r="R1517" s="1"/>
      <c r="S1517" s="1"/>
      <c r="T1517" s="1"/>
      <c r="U1517" s="1"/>
      <c r="V1517" s="1"/>
      <c r="W1517" s="1"/>
      <c r="X1517" s="1"/>
      <c r="Y1517" s="1"/>
    </row>
    <row r="1518" spans="1:25">
      <c r="A1518" s="1"/>
      <c r="B1518" s="79"/>
      <c r="C1518" s="145"/>
      <c r="D1518" s="145"/>
      <c r="E1518" s="1"/>
      <c r="F1518" s="1"/>
      <c r="G1518" s="1"/>
      <c r="H1518" s="1"/>
      <c r="I1518" s="1"/>
      <c r="J1518" s="1"/>
      <c r="K1518" s="1"/>
      <c r="L1518" s="1"/>
      <c r="M1518" s="1"/>
      <c r="N1518" s="1"/>
      <c r="O1518" s="1"/>
      <c r="P1518" s="1"/>
      <c r="Q1518" s="1"/>
      <c r="R1518" s="1"/>
      <c r="S1518" s="1"/>
      <c r="T1518" s="1"/>
      <c r="U1518" s="1"/>
      <c r="V1518" s="1"/>
      <c r="W1518" s="1"/>
      <c r="X1518" s="1"/>
      <c r="Y1518" s="1"/>
    </row>
    <row r="1519" spans="1:25">
      <c r="A1519" s="1"/>
      <c r="B1519" s="79"/>
      <c r="C1519" s="145"/>
      <c r="D1519" s="145"/>
      <c r="E1519" s="1"/>
      <c r="F1519" s="1"/>
      <c r="G1519" s="1"/>
      <c r="H1519" s="1"/>
      <c r="I1519" s="1"/>
      <c r="J1519" s="1"/>
      <c r="K1519" s="1"/>
      <c r="L1519" s="1"/>
      <c r="M1519" s="1"/>
      <c r="N1519" s="1"/>
      <c r="O1519" s="1"/>
      <c r="P1519" s="1"/>
      <c r="Q1519" s="1"/>
      <c r="R1519" s="1"/>
      <c r="S1519" s="1"/>
      <c r="T1519" s="1"/>
      <c r="U1519" s="1"/>
      <c r="V1519" s="1"/>
      <c r="W1519" s="1"/>
      <c r="X1519" s="1"/>
      <c r="Y1519" s="1"/>
    </row>
    <row r="1520" spans="1:25">
      <c r="A1520" s="1"/>
      <c r="B1520" s="79"/>
      <c r="C1520" s="145"/>
      <c r="D1520" s="145"/>
      <c r="E1520" s="1"/>
      <c r="F1520" s="1"/>
      <c r="G1520" s="1"/>
      <c r="H1520" s="1"/>
      <c r="I1520" s="1"/>
      <c r="J1520" s="1"/>
      <c r="K1520" s="1"/>
      <c r="L1520" s="1"/>
      <c r="M1520" s="1"/>
      <c r="N1520" s="1"/>
      <c r="O1520" s="1"/>
      <c r="P1520" s="1"/>
      <c r="Q1520" s="1"/>
      <c r="R1520" s="1"/>
      <c r="S1520" s="1"/>
      <c r="T1520" s="1"/>
      <c r="U1520" s="1"/>
      <c r="V1520" s="1"/>
      <c r="W1520" s="1"/>
      <c r="X1520" s="1"/>
      <c r="Y1520" s="1"/>
    </row>
    <row r="1521" spans="1:25">
      <c r="A1521" s="1"/>
      <c r="B1521" s="79"/>
      <c r="C1521" s="145"/>
      <c r="D1521" s="145"/>
      <c r="E1521" s="1"/>
      <c r="F1521" s="1"/>
      <c r="G1521" s="1"/>
      <c r="H1521" s="1"/>
      <c r="I1521" s="1"/>
      <c r="J1521" s="1"/>
      <c r="K1521" s="1"/>
      <c r="L1521" s="1"/>
      <c r="M1521" s="1"/>
      <c r="N1521" s="1"/>
      <c r="O1521" s="1"/>
      <c r="P1521" s="1"/>
      <c r="Q1521" s="1"/>
      <c r="R1521" s="1"/>
      <c r="S1521" s="1"/>
      <c r="T1521" s="1"/>
      <c r="U1521" s="1"/>
      <c r="V1521" s="1"/>
      <c r="W1521" s="1"/>
      <c r="X1521" s="1"/>
      <c r="Y1521" s="1"/>
    </row>
    <row r="1522" spans="1:25">
      <c r="A1522" s="1"/>
      <c r="B1522" s="79"/>
      <c r="C1522" s="145"/>
      <c r="D1522" s="145"/>
      <c r="E1522" s="1"/>
      <c r="F1522" s="1"/>
      <c r="G1522" s="1"/>
      <c r="H1522" s="1"/>
      <c r="I1522" s="1"/>
      <c r="J1522" s="1"/>
      <c r="K1522" s="1"/>
      <c r="L1522" s="1"/>
      <c r="M1522" s="1"/>
      <c r="N1522" s="1"/>
      <c r="O1522" s="1"/>
      <c r="P1522" s="1"/>
      <c r="Q1522" s="1"/>
      <c r="R1522" s="1"/>
      <c r="S1522" s="1"/>
      <c r="T1522" s="1"/>
      <c r="U1522" s="1"/>
      <c r="V1522" s="1"/>
      <c r="W1522" s="1"/>
      <c r="X1522" s="1"/>
      <c r="Y1522" s="1"/>
    </row>
    <row r="1523" spans="1:25">
      <c r="A1523" s="1"/>
      <c r="B1523" s="79"/>
      <c r="C1523" s="145"/>
      <c r="D1523" s="145"/>
      <c r="E1523" s="1"/>
      <c r="F1523" s="1"/>
      <c r="G1523" s="1"/>
      <c r="H1523" s="1"/>
      <c r="I1523" s="1"/>
      <c r="J1523" s="1"/>
      <c r="K1523" s="1"/>
      <c r="L1523" s="1"/>
      <c r="M1523" s="1"/>
      <c r="N1523" s="1"/>
      <c r="O1523" s="1"/>
      <c r="P1523" s="1"/>
      <c r="Q1523" s="1"/>
      <c r="R1523" s="1"/>
      <c r="S1523" s="1"/>
      <c r="T1523" s="1"/>
      <c r="U1523" s="1"/>
      <c r="V1523" s="1"/>
      <c r="W1523" s="1"/>
      <c r="X1523" s="1"/>
      <c r="Y1523" s="1"/>
    </row>
    <row r="1524" spans="1:25">
      <c r="A1524" s="1"/>
      <c r="B1524" s="79"/>
      <c r="C1524" s="145"/>
      <c r="D1524" s="145"/>
      <c r="E1524" s="1"/>
      <c r="F1524" s="1"/>
      <c r="G1524" s="1"/>
      <c r="H1524" s="1"/>
      <c r="I1524" s="1"/>
      <c r="J1524" s="1"/>
      <c r="K1524" s="1"/>
      <c r="L1524" s="1"/>
      <c r="M1524" s="1"/>
      <c r="N1524" s="1"/>
      <c r="O1524" s="1"/>
      <c r="P1524" s="1"/>
      <c r="Q1524" s="1"/>
      <c r="R1524" s="1"/>
      <c r="S1524" s="1"/>
      <c r="T1524" s="1"/>
      <c r="U1524" s="1"/>
      <c r="V1524" s="1"/>
      <c r="W1524" s="1"/>
      <c r="X1524" s="1"/>
      <c r="Y1524" s="1"/>
    </row>
    <row r="1525" spans="1:25">
      <c r="A1525" s="1"/>
      <c r="B1525" s="79"/>
      <c r="C1525" s="145"/>
      <c r="D1525" s="145"/>
      <c r="E1525" s="1"/>
      <c r="F1525" s="1"/>
      <c r="G1525" s="1"/>
      <c r="H1525" s="1"/>
      <c r="I1525" s="1"/>
      <c r="J1525" s="1"/>
      <c r="K1525" s="1"/>
      <c r="L1525" s="1"/>
      <c r="M1525" s="1"/>
      <c r="N1525" s="1"/>
      <c r="O1525" s="1"/>
      <c r="P1525" s="1"/>
      <c r="Q1525" s="1"/>
      <c r="R1525" s="1"/>
      <c r="S1525" s="1"/>
      <c r="T1525" s="1"/>
      <c r="U1525" s="1"/>
      <c r="V1525" s="1"/>
      <c r="W1525" s="1"/>
      <c r="X1525" s="1"/>
      <c r="Y1525" s="1"/>
    </row>
    <row r="1526" spans="1:25">
      <c r="A1526" s="1"/>
      <c r="B1526" s="79"/>
      <c r="C1526" s="145"/>
      <c r="D1526" s="145"/>
      <c r="E1526" s="1"/>
      <c r="F1526" s="1"/>
      <c r="G1526" s="1"/>
      <c r="H1526" s="1"/>
      <c r="I1526" s="1"/>
      <c r="J1526" s="1"/>
      <c r="K1526" s="1"/>
      <c r="L1526" s="1"/>
      <c r="M1526" s="1"/>
      <c r="N1526" s="1"/>
      <c r="O1526" s="1"/>
      <c r="P1526" s="1"/>
      <c r="Q1526" s="1"/>
      <c r="R1526" s="1"/>
      <c r="S1526" s="1"/>
      <c r="T1526" s="1"/>
      <c r="U1526" s="1"/>
      <c r="V1526" s="1"/>
      <c r="W1526" s="1"/>
      <c r="X1526" s="1"/>
      <c r="Y1526" s="1"/>
    </row>
    <row r="1527" spans="1:25">
      <c r="A1527" s="1"/>
      <c r="B1527" s="79"/>
      <c r="C1527" s="145"/>
      <c r="D1527" s="145"/>
      <c r="E1527" s="1"/>
      <c r="F1527" s="1"/>
      <c r="G1527" s="1"/>
      <c r="H1527" s="1"/>
      <c r="I1527" s="1"/>
      <c r="J1527" s="1"/>
      <c r="K1527" s="1"/>
      <c r="L1527" s="1"/>
      <c r="M1527" s="1"/>
      <c r="N1527" s="1"/>
      <c r="O1527" s="1"/>
      <c r="P1527" s="1"/>
      <c r="Q1527" s="1"/>
      <c r="R1527" s="1"/>
      <c r="S1527" s="1"/>
      <c r="T1527" s="1"/>
      <c r="U1527" s="1"/>
      <c r="V1527" s="1"/>
      <c r="W1527" s="1"/>
      <c r="X1527" s="1"/>
      <c r="Y1527" s="1"/>
    </row>
    <row r="1528" spans="1:25">
      <c r="A1528" s="1"/>
      <c r="B1528" s="79"/>
      <c r="C1528" s="145"/>
      <c r="D1528" s="145"/>
      <c r="E1528" s="1"/>
      <c r="F1528" s="1"/>
      <c r="G1528" s="1"/>
      <c r="H1528" s="1"/>
      <c r="I1528" s="1"/>
      <c r="J1528" s="1"/>
      <c r="K1528" s="1"/>
      <c r="L1528" s="1"/>
      <c r="M1528" s="1"/>
      <c r="N1528" s="1"/>
      <c r="O1528" s="1"/>
      <c r="P1528" s="1"/>
      <c r="Q1528" s="1"/>
      <c r="R1528" s="1"/>
      <c r="S1528" s="1"/>
      <c r="T1528" s="1"/>
      <c r="U1528" s="1"/>
      <c r="V1528" s="1"/>
      <c r="W1528" s="1"/>
      <c r="X1528" s="1"/>
      <c r="Y1528" s="1"/>
    </row>
    <row r="1529" spans="1:25">
      <c r="A1529" s="1"/>
      <c r="B1529" s="79"/>
      <c r="C1529" s="145"/>
      <c r="D1529" s="145"/>
      <c r="E1529" s="1"/>
      <c r="F1529" s="1"/>
      <c r="G1529" s="1"/>
      <c r="H1529" s="1"/>
      <c r="I1529" s="1"/>
      <c r="J1529" s="1"/>
      <c r="K1529" s="1"/>
      <c r="L1529" s="1"/>
      <c r="M1529" s="1"/>
      <c r="N1529" s="1"/>
      <c r="O1529" s="1"/>
      <c r="P1529" s="1"/>
      <c r="Q1529" s="1"/>
      <c r="R1529" s="1"/>
      <c r="S1529" s="1"/>
      <c r="T1529" s="1"/>
      <c r="U1529" s="1"/>
      <c r="V1529" s="1"/>
      <c r="W1529" s="1"/>
      <c r="X1529" s="1"/>
      <c r="Y1529" s="1"/>
    </row>
    <row r="1530" spans="1:25">
      <c r="A1530" s="1"/>
      <c r="B1530" s="79"/>
      <c r="C1530" s="145"/>
      <c r="D1530" s="145"/>
      <c r="E1530" s="1"/>
      <c r="F1530" s="1"/>
      <c r="G1530" s="1"/>
      <c r="H1530" s="1"/>
      <c r="I1530" s="1"/>
      <c r="J1530" s="1"/>
      <c r="K1530" s="1"/>
      <c r="L1530" s="1"/>
      <c r="M1530" s="1"/>
      <c r="N1530" s="1"/>
      <c r="O1530" s="1"/>
      <c r="P1530" s="1"/>
      <c r="Q1530" s="1"/>
      <c r="R1530" s="1"/>
      <c r="S1530" s="1"/>
      <c r="T1530" s="1"/>
      <c r="U1530" s="1"/>
      <c r="V1530" s="1"/>
      <c r="W1530" s="1"/>
      <c r="X1530" s="1"/>
      <c r="Y1530" s="1"/>
    </row>
    <row r="1531" spans="1:25">
      <c r="A1531" s="1"/>
      <c r="B1531" s="79"/>
      <c r="C1531" s="145"/>
      <c r="D1531" s="145"/>
      <c r="E1531" s="1"/>
      <c r="F1531" s="1"/>
      <c r="G1531" s="1"/>
      <c r="H1531" s="1"/>
      <c r="I1531" s="1"/>
      <c r="J1531" s="1"/>
      <c r="K1531" s="1"/>
      <c r="L1531" s="1"/>
      <c r="M1531" s="1"/>
      <c r="N1531" s="1"/>
      <c r="O1531" s="1"/>
      <c r="P1531" s="1"/>
      <c r="Q1531" s="1"/>
      <c r="R1531" s="1"/>
      <c r="S1531" s="1"/>
      <c r="T1531" s="1"/>
      <c r="U1531" s="1"/>
      <c r="V1531" s="1"/>
      <c r="W1531" s="1"/>
      <c r="X1531" s="1"/>
      <c r="Y1531" s="1"/>
    </row>
    <row r="1532" spans="1:25">
      <c r="A1532" s="1"/>
      <c r="B1532" s="79"/>
      <c r="C1532" s="145"/>
      <c r="D1532" s="145"/>
      <c r="E1532" s="1"/>
      <c r="F1532" s="1"/>
      <c r="G1532" s="1"/>
      <c r="H1532" s="1"/>
      <c r="I1532" s="1"/>
      <c r="J1532" s="1"/>
      <c r="K1532" s="1"/>
      <c r="L1532" s="1"/>
      <c r="M1532" s="1"/>
      <c r="N1532" s="1"/>
      <c r="O1532" s="1"/>
      <c r="P1532" s="1"/>
      <c r="Q1532" s="1"/>
      <c r="R1532" s="1"/>
      <c r="S1532" s="1"/>
      <c r="T1532" s="1"/>
      <c r="U1532" s="1"/>
      <c r="V1532" s="1"/>
      <c r="W1532" s="1"/>
      <c r="X1532" s="1"/>
      <c r="Y1532" s="1"/>
    </row>
    <row r="1533" spans="1:25">
      <c r="A1533" s="1"/>
      <c r="B1533" s="79"/>
      <c r="C1533" s="145"/>
      <c r="D1533" s="145"/>
      <c r="E1533" s="1"/>
      <c r="F1533" s="1"/>
      <c r="G1533" s="1"/>
      <c r="H1533" s="1"/>
      <c r="I1533" s="1"/>
      <c r="J1533" s="1"/>
      <c r="K1533" s="1"/>
      <c r="L1533" s="1"/>
      <c r="M1533" s="1"/>
      <c r="N1533" s="1"/>
      <c r="O1533" s="1"/>
      <c r="P1533" s="1"/>
      <c r="Q1533" s="1"/>
      <c r="R1533" s="1"/>
      <c r="S1533" s="1"/>
      <c r="T1533" s="1"/>
      <c r="U1533" s="1"/>
      <c r="V1533" s="1"/>
      <c r="W1533" s="1"/>
      <c r="X1533" s="1"/>
      <c r="Y1533" s="1"/>
    </row>
    <row r="1534" spans="1:25">
      <c r="A1534" s="1"/>
      <c r="B1534" s="79"/>
      <c r="C1534" s="145"/>
      <c r="D1534" s="145"/>
      <c r="E1534" s="1"/>
      <c r="F1534" s="1"/>
      <c r="G1534" s="1"/>
      <c r="H1534" s="1"/>
      <c r="I1534" s="1"/>
      <c r="J1534" s="1"/>
      <c r="K1534" s="1"/>
      <c r="L1534" s="1"/>
      <c r="M1534" s="1"/>
      <c r="N1534" s="1"/>
      <c r="O1534" s="1"/>
      <c r="P1534" s="1"/>
      <c r="Q1534" s="1"/>
      <c r="R1534" s="1"/>
      <c r="S1534" s="1"/>
      <c r="T1534" s="1"/>
      <c r="U1534" s="1"/>
      <c r="V1534" s="1"/>
      <c r="W1534" s="1"/>
      <c r="X1534" s="1"/>
      <c r="Y1534" s="1"/>
    </row>
    <row r="1535" spans="1:25">
      <c r="A1535" s="1"/>
      <c r="B1535" s="79"/>
      <c r="C1535" s="145"/>
      <c r="D1535" s="145"/>
      <c r="E1535" s="1"/>
      <c r="F1535" s="1"/>
      <c r="G1535" s="1"/>
      <c r="H1535" s="1"/>
      <c r="I1535" s="1"/>
      <c r="J1535" s="1"/>
      <c r="K1535" s="1"/>
      <c r="L1535" s="1"/>
      <c r="M1535" s="1"/>
      <c r="N1535" s="1"/>
      <c r="O1535" s="1"/>
      <c r="P1535" s="1"/>
      <c r="Q1535" s="1"/>
      <c r="R1535" s="1"/>
      <c r="S1535" s="1"/>
      <c r="T1535" s="1"/>
      <c r="U1535" s="1"/>
      <c r="V1535" s="1"/>
      <c r="W1535" s="1"/>
      <c r="X1535" s="1"/>
      <c r="Y1535" s="1"/>
    </row>
    <row r="1536" spans="1:25">
      <c r="A1536" s="1"/>
      <c r="B1536" s="79"/>
      <c r="C1536" s="145"/>
      <c r="D1536" s="145"/>
      <c r="E1536" s="1"/>
      <c r="F1536" s="1"/>
      <c r="G1536" s="1"/>
      <c r="H1536" s="1"/>
      <c r="I1536" s="1"/>
      <c r="J1536" s="1"/>
      <c r="K1536" s="1"/>
      <c r="L1536" s="1"/>
      <c r="M1536" s="1"/>
      <c r="N1536" s="1"/>
      <c r="O1536" s="1"/>
      <c r="P1536" s="1"/>
      <c r="Q1536" s="1"/>
      <c r="R1536" s="1"/>
      <c r="S1536" s="1"/>
      <c r="T1536" s="1"/>
      <c r="U1536" s="1"/>
      <c r="V1536" s="1"/>
      <c r="W1536" s="1"/>
      <c r="X1536" s="1"/>
      <c r="Y1536" s="1"/>
    </row>
    <row r="1537" spans="1:25">
      <c r="A1537" s="1"/>
      <c r="B1537" s="79"/>
      <c r="C1537" s="145"/>
      <c r="D1537" s="145"/>
      <c r="E1537" s="1"/>
      <c r="F1537" s="1"/>
      <c r="G1537" s="1"/>
      <c r="H1537" s="1"/>
      <c r="I1537" s="1"/>
      <c r="J1537" s="1"/>
      <c r="K1537" s="1"/>
      <c r="L1537" s="1"/>
      <c r="M1537" s="1"/>
      <c r="N1537" s="1"/>
      <c r="O1537" s="1"/>
      <c r="P1537" s="1"/>
      <c r="Q1537" s="1"/>
      <c r="R1537" s="1"/>
      <c r="S1537" s="1"/>
      <c r="T1537" s="1"/>
      <c r="U1537" s="1"/>
      <c r="V1537" s="1"/>
      <c r="W1537" s="1"/>
      <c r="X1537" s="1"/>
      <c r="Y1537" s="1"/>
    </row>
    <row r="1538" spans="1:25">
      <c r="A1538" s="1"/>
      <c r="B1538" s="79"/>
      <c r="C1538" s="145"/>
      <c r="D1538" s="145"/>
      <c r="E1538" s="1"/>
      <c r="F1538" s="1"/>
      <c r="G1538" s="1"/>
      <c r="H1538" s="1"/>
      <c r="I1538" s="1"/>
      <c r="J1538" s="1"/>
      <c r="K1538" s="1"/>
      <c r="L1538" s="1"/>
      <c r="M1538" s="1"/>
      <c r="N1538" s="1"/>
      <c r="O1538" s="1"/>
      <c r="P1538" s="1"/>
      <c r="Q1538" s="1"/>
      <c r="R1538" s="1"/>
      <c r="S1538" s="1"/>
      <c r="T1538" s="1"/>
      <c r="U1538" s="1"/>
      <c r="V1538" s="1"/>
      <c r="W1538" s="1"/>
      <c r="X1538" s="1"/>
      <c r="Y1538" s="1"/>
    </row>
    <row r="1539" spans="1:25">
      <c r="A1539" s="1"/>
      <c r="B1539" s="79"/>
      <c r="C1539" s="145"/>
      <c r="D1539" s="145"/>
      <c r="E1539" s="1"/>
      <c r="F1539" s="1"/>
      <c r="G1539" s="1"/>
      <c r="H1539" s="1"/>
      <c r="I1539" s="1"/>
      <c r="J1539" s="1"/>
      <c r="K1539" s="1"/>
      <c r="L1539" s="1"/>
      <c r="M1539" s="1"/>
      <c r="N1539" s="1"/>
      <c r="O1539" s="1"/>
      <c r="P1539" s="1"/>
      <c r="Q1539" s="1"/>
      <c r="R1539" s="1"/>
      <c r="S1539" s="1"/>
      <c r="T1539" s="1"/>
      <c r="U1539" s="1"/>
      <c r="V1539" s="1"/>
      <c r="W1539" s="1"/>
      <c r="X1539" s="1"/>
      <c r="Y1539" s="1"/>
    </row>
    <row r="1540" spans="1:25">
      <c r="A1540" s="1"/>
      <c r="B1540" s="79"/>
      <c r="C1540" s="145"/>
      <c r="D1540" s="145"/>
      <c r="E1540" s="1"/>
      <c r="F1540" s="1"/>
      <c r="G1540" s="1"/>
      <c r="H1540" s="1"/>
      <c r="I1540" s="1"/>
      <c r="J1540" s="1"/>
      <c r="K1540" s="1"/>
      <c r="L1540" s="1"/>
      <c r="M1540" s="1"/>
      <c r="N1540" s="1"/>
      <c r="O1540" s="1"/>
      <c r="P1540" s="1"/>
      <c r="Q1540" s="1"/>
      <c r="R1540" s="1"/>
      <c r="S1540" s="1"/>
      <c r="T1540" s="1"/>
      <c r="U1540" s="1"/>
      <c r="V1540" s="1"/>
      <c r="W1540" s="1"/>
      <c r="X1540" s="1"/>
      <c r="Y1540" s="1"/>
    </row>
    <row r="1541" spans="1:25">
      <c r="A1541" s="1"/>
      <c r="B1541" s="79"/>
      <c r="C1541" s="145"/>
      <c r="D1541" s="145"/>
      <c r="E1541" s="1"/>
      <c r="F1541" s="1"/>
      <c r="G1541" s="1"/>
      <c r="H1541" s="1"/>
      <c r="I1541" s="1"/>
      <c r="J1541" s="1"/>
      <c r="K1541" s="1"/>
      <c r="L1541" s="1"/>
      <c r="M1541" s="1"/>
      <c r="N1541" s="1"/>
      <c r="O1541" s="1"/>
      <c r="P1541" s="1"/>
      <c r="Q1541" s="1"/>
      <c r="R1541" s="1"/>
      <c r="S1541" s="1"/>
      <c r="T1541" s="1"/>
      <c r="U1541" s="1"/>
      <c r="V1541" s="1"/>
      <c r="W1541" s="1"/>
      <c r="X1541" s="1"/>
      <c r="Y1541" s="1"/>
    </row>
    <row r="1542" spans="1:25">
      <c r="A1542" s="1"/>
      <c r="B1542" s="79"/>
      <c r="C1542" s="145"/>
      <c r="D1542" s="145"/>
      <c r="E1542" s="1"/>
      <c r="F1542" s="1"/>
      <c r="G1542" s="1"/>
      <c r="H1542" s="1"/>
      <c r="I1542" s="1"/>
      <c r="J1542" s="1"/>
      <c r="K1542" s="1"/>
      <c r="L1542" s="1"/>
      <c r="M1542" s="1"/>
      <c r="N1542" s="1"/>
      <c r="O1542" s="1"/>
      <c r="P1542" s="1"/>
      <c r="Q1542" s="1"/>
      <c r="R1542" s="1"/>
      <c r="S1542" s="1"/>
      <c r="T1542" s="1"/>
      <c r="U1542" s="1"/>
      <c r="V1542" s="1"/>
      <c r="W1542" s="1"/>
      <c r="X1542" s="1"/>
      <c r="Y1542" s="1"/>
    </row>
    <row r="1543" spans="1:25">
      <c r="A1543" s="1"/>
      <c r="B1543" s="79"/>
      <c r="C1543" s="145"/>
      <c r="D1543" s="145"/>
      <c r="E1543" s="1"/>
      <c r="F1543" s="1"/>
      <c r="G1543" s="1"/>
      <c r="H1543" s="1"/>
      <c r="I1543" s="1"/>
      <c r="J1543" s="1"/>
      <c r="K1543" s="1"/>
      <c r="L1543" s="1"/>
      <c r="M1543" s="1"/>
      <c r="N1543" s="1"/>
      <c r="O1543" s="1"/>
      <c r="P1543" s="1"/>
      <c r="Q1543" s="1"/>
      <c r="R1543" s="1"/>
      <c r="S1543" s="1"/>
      <c r="T1543" s="1"/>
      <c r="U1543" s="1"/>
      <c r="V1543" s="1"/>
      <c r="W1543" s="1"/>
      <c r="X1543" s="1"/>
      <c r="Y1543" s="1"/>
    </row>
    <row r="1544" spans="1:25">
      <c r="A1544" s="1"/>
      <c r="B1544" s="79"/>
      <c r="C1544" s="145"/>
      <c r="D1544" s="145"/>
      <c r="E1544" s="1"/>
      <c r="F1544" s="1"/>
      <c r="G1544" s="1"/>
      <c r="H1544" s="1"/>
      <c r="I1544" s="1"/>
      <c r="J1544" s="1"/>
      <c r="K1544" s="1"/>
      <c r="L1544" s="1"/>
      <c r="M1544" s="1"/>
      <c r="N1544" s="1"/>
      <c r="O1544" s="1"/>
      <c r="P1544" s="1"/>
      <c r="Q1544" s="1"/>
      <c r="R1544" s="1"/>
      <c r="S1544" s="1"/>
      <c r="T1544" s="1"/>
      <c r="U1544" s="1"/>
      <c r="V1544" s="1"/>
      <c r="W1544" s="1"/>
      <c r="X1544" s="1"/>
      <c r="Y1544" s="1"/>
    </row>
    <row r="1545" spans="1:25">
      <c r="A1545" s="1"/>
      <c r="B1545" s="79"/>
      <c r="C1545" s="145"/>
      <c r="D1545" s="145"/>
      <c r="E1545" s="1"/>
      <c r="F1545" s="1"/>
      <c r="G1545" s="1"/>
      <c r="H1545" s="1"/>
      <c r="I1545" s="1"/>
      <c r="J1545" s="1"/>
      <c r="K1545" s="1"/>
      <c r="L1545" s="1"/>
      <c r="M1545" s="1"/>
      <c r="N1545" s="1"/>
      <c r="O1545" s="1"/>
      <c r="P1545" s="1"/>
      <c r="Q1545" s="1"/>
      <c r="R1545" s="1"/>
      <c r="S1545" s="1"/>
      <c r="T1545" s="1"/>
      <c r="U1545" s="1"/>
      <c r="V1545" s="1"/>
      <c r="W1545" s="1"/>
      <c r="X1545" s="1"/>
      <c r="Y1545" s="1"/>
    </row>
    <row r="1546" spans="1:25">
      <c r="A1546" s="1"/>
      <c r="B1546" s="79"/>
      <c r="C1546" s="145"/>
      <c r="D1546" s="145"/>
      <c r="E1546" s="1"/>
      <c r="F1546" s="1"/>
      <c r="G1546" s="1"/>
      <c r="H1546" s="1"/>
      <c r="I1546" s="1"/>
      <c r="J1546" s="1"/>
      <c r="K1546" s="1"/>
      <c r="L1546" s="1"/>
      <c r="M1546" s="1"/>
      <c r="N1546" s="1"/>
      <c r="O1546" s="1"/>
      <c r="P1546" s="1"/>
      <c r="Q1546" s="1"/>
      <c r="R1546" s="1"/>
      <c r="S1546" s="1"/>
      <c r="T1546" s="1"/>
      <c r="U1546" s="1"/>
      <c r="V1546" s="1"/>
      <c r="W1546" s="1"/>
      <c r="X1546" s="1"/>
      <c r="Y1546" s="1"/>
    </row>
    <row r="1547" spans="1:25">
      <c r="A1547" s="1"/>
      <c r="B1547" s="79"/>
      <c r="C1547" s="145"/>
      <c r="D1547" s="145"/>
      <c r="E1547" s="1"/>
      <c r="F1547" s="1"/>
      <c r="G1547" s="1"/>
      <c r="H1547" s="1"/>
      <c r="I1547" s="1"/>
      <c r="J1547" s="1"/>
      <c r="K1547" s="1"/>
      <c r="L1547" s="1"/>
      <c r="M1547" s="1"/>
      <c r="N1547" s="1"/>
      <c r="O1547" s="1"/>
      <c r="P1547" s="1"/>
      <c r="Q1547" s="1"/>
      <c r="R1547" s="1"/>
      <c r="S1547" s="1"/>
      <c r="T1547" s="1"/>
      <c r="U1547" s="1"/>
      <c r="V1547" s="1"/>
      <c r="W1547" s="1"/>
      <c r="X1547" s="1"/>
      <c r="Y1547" s="1"/>
    </row>
    <row r="1548" spans="1:25">
      <c r="A1548" s="1"/>
      <c r="B1548" s="79"/>
      <c r="C1548" s="145"/>
      <c r="D1548" s="145"/>
      <c r="E1548" s="1"/>
      <c r="F1548" s="1"/>
      <c r="G1548" s="1"/>
      <c r="H1548" s="1"/>
      <c r="I1548" s="1"/>
      <c r="J1548" s="1"/>
      <c r="K1548" s="1"/>
      <c r="L1548" s="1"/>
      <c r="M1548" s="1"/>
      <c r="N1548" s="1"/>
      <c r="O1548" s="1"/>
      <c r="P1548" s="1"/>
      <c r="Q1548" s="1"/>
      <c r="R1548" s="1"/>
      <c r="S1548" s="1"/>
      <c r="T1548" s="1"/>
      <c r="U1548" s="1"/>
      <c r="V1548" s="1"/>
      <c r="W1548" s="1"/>
      <c r="X1548" s="1"/>
      <c r="Y1548" s="1"/>
    </row>
    <row r="1549" spans="1:25">
      <c r="A1549" s="1"/>
      <c r="B1549" s="79"/>
      <c r="C1549" s="145"/>
      <c r="D1549" s="145"/>
      <c r="E1549" s="1"/>
      <c r="F1549" s="1"/>
      <c r="G1549" s="1"/>
      <c r="H1549" s="1"/>
      <c r="I1549" s="1"/>
      <c r="J1549" s="1"/>
      <c r="K1549" s="1"/>
      <c r="L1549" s="1"/>
      <c r="M1549" s="1"/>
      <c r="N1549" s="1"/>
      <c r="O1549" s="1"/>
      <c r="P1549" s="1"/>
      <c r="Q1549" s="1"/>
      <c r="R1549" s="1"/>
      <c r="S1549" s="1"/>
      <c r="T1549" s="1"/>
      <c r="U1549" s="1"/>
      <c r="V1549" s="1"/>
      <c r="W1549" s="1"/>
      <c r="X1549" s="1"/>
      <c r="Y1549" s="1"/>
    </row>
    <row r="1550" spans="1:25">
      <c r="A1550" s="1"/>
      <c r="B1550" s="79"/>
      <c r="C1550" s="145"/>
      <c r="D1550" s="145"/>
      <c r="E1550" s="1"/>
      <c r="F1550" s="1"/>
      <c r="G1550" s="1"/>
      <c r="H1550" s="1"/>
      <c r="I1550" s="1"/>
      <c r="J1550" s="1"/>
      <c r="K1550" s="1"/>
      <c r="L1550" s="1"/>
      <c r="M1550" s="1"/>
      <c r="N1550" s="1"/>
      <c r="O1550" s="1"/>
      <c r="P1550" s="1"/>
      <c r="Q1550" s="1"/>
      <c r="R1550" s="1"/>
      <c r="S1550" s="1"/>
      <c r="T1550" s="1"/>
      <c r="U1550" s="1"/>
      <c r="V1550" s="1"/>
      <c r="W1550" s="1"/>
      <c r="X1550" s="1"/>
      <c r="Y1550" s="1"/>
    </row>
    <row r="1551" spans="1:25">
      <c r="A1551" s="1"/>
      <c r="B1551" s="79"/>
      <c r="C1551" s="145"/>
      <c r="D1551" s="145"/>
      <c r="E1551" s="1"/>
      <c r="F1551" s="1"/>
      <c r="G1551" s="1"/>
      <c r="H1551" s="1"/>
      <c r="I1551" s="1"/>
      <c r="J1551" s="1"/>
      <c r="K1551" s="1"/>
      <c r="L1551" s="1"/>
      <c r="M1551" s="1"/>
      <c r="N1551" s="1"/>
      <c r="O1551" s="1"/>
      <c r="P1551" s="1"/>
      <c r="Q1551" s="1"/>
      <c r="R1551" s="1"/>
      <c r="S1551" s="1"/>
      <c r="T1551" s="1"/>
      <c r="U1551" s="1"/>
      <c r="V1551" s="1"/>
      <c r="W1551" s="1"/>
      <c r="X1551" s="1"/>
      <c r="Y1551" s="1"/>
    </row>
    <row r="1552" spans="1:25">
      <c r="A1552" s="1"/>
      <c r="B1552" s="79"/>
      <c r="C1552" s="145"/>
      <c r="D1552" s="145"/>
      <c r="E1552" s="1"/>
      <c r="F1552" s="1"/>
      <c r="G1552" s="1"/>
      <c r="H1552" s="1"/>
      <c r="I1552" s="1"/>
      <c r="J1552" s="1"/>
      <c r="K1552" s="1"/>
      <c r="L1552" s="1"/>
      <c r="M1552" s="1"/>
      <c r="N1552" s="1"/>
      <c r="O1552" s="1"/>
      <c r="P1552" s="1"/>
      <c r="Q1552" s="1"/>
      <c r="R1552" s="1"/>
      <c r="S1552" s="1"/>
      <c r="T1552" s="1"/>
      <c r="U1552" s="1"/>
      <c r="V1552" s="1"/>
      <c r="W1552" s="1"/>
      <c r="X1552" s="1"/>
      <c r="Y1552" s="1"/>
    </row>
    <row r="1553" spans="1:25">
      <c r="A1553" s="1"/>
      <c r="B1553" s="79"/>
      <c r="C1553" s="145"/>
      <c r="D1553" s="145"/>
      <c r="E1553" s="1"/>
      <c r="F1553" s="1"/>
      <c r="G1553" s="1"/>
      <c r="H1553" s="1"/>
      <c r="I1553" s="1"/>
      <c r="J1553" s="1"/>
      <c r="K1553" s="1"/>
      <c r="L1553" s="1"/>
      <c r="M1553" s="1"/>
      <c r="N1553" s="1"/>
      <c r="O1553" s="1"/>
      <c r="P1553" s="1"/>
      <c r="Q1553" s="1"/>
      <c r="R1553" s="1"/>
      <c r="S1553" s="1"/>
      <c r="T1553" s="1"/>
      <c r="U1553" s="1"/>
      <c r="V1553" s="1"/>
      <c r="W1553" s="1"/>
      <c r="X1553" s="1"/>
      <c r="Y1553" s="1"/>
    </row>
    <row r="1554" spans="1:25">
      <c r="A1554" s="1"/>
      <c r="B1554" s="79"/>
      <c r="C1554" s="145"/>
      <c r="D1554" s="145"/>
      <c r="E1554" s="1"/>
      <c r="F1554" s="1"/>
      <c r="G1554" s="1"/>
      <c r="H1554" s="1"/>
      <c r="I1554" s="1"/>
      <c r="J1554" s="1"/>
      <c r="K1554" s="1"/>
      <c r="L1554" s="1"/>
      <c r="M1554" s="1"/>
      <c r="N1554" s="1"/>
      <c r="O1554" s="1"/>
      <c r="P1554" s="1"/>
      <c r="Q1554" s="1"/>
      <c r="R1554" s="1"/>
      <c r="S1554" s="1"/>
      <c r="T1554" s="1"/>
      <c r="U1554" s="1"/>
      <c r="V1554" s="1"/>
      <c r="W1554" s="1"/>
      <c r="X1554" s="1"/>
      <c r="Y1554" s="1"/>
    </row>
    <row r="1555" spans="1:25">
      <c r="A1555" s="1"/>
      <c r="B1555" s="79"/>
      <c r="C1555" s="145"/>
      <c r="D1555" s="145"/>
      <c r="E1555" s="1"/>
      <c r="F1555" s="1"/>
      <c r="G1555" s="1"/>
      <c r="H1555" s="1"/>
      <c r="I1555" s="1"/>
      <c r="J1555" s="1"/>
      <c r="K1555" s="1"/>
      <c r="L1555" s="1"/>
      <c r="M1555" s="1"/>
      <c r="N1555" s="1"/>
      <c r="O1555" s="1"/>
      <c r="P1555" s="1"/>
      <c r="Q1555" s="1"/>
      <c r="R1555" s="1"/>
      <c r="S1555" s="1"/>
      <c r="T1555" s="1"/>
      <c r="U1555" s="1"/>
      <c r="V1555" s="1"/>
      <c r="W1555" s="1"/>
      <c r="X1555" s="1"/>
      <c r="Y1555" s="1"/>
    </row>
    <row r="1556" spans="1:25">
      <c r="A1556" s="1"/>
      <c r="B1556" s="79"/>
      <c r="C1556" s="145"/>
      <c r="D1556" s="145"/>
      <c r="E1556" s="1"/>
      <c r="F1556" s="1"/>
      <c r="G1556" s="1"/>
      <c r="H1556" s="1"/>
      <c r="I1556" s="1"/>
      <c r="J1556" s="1"/>
      <c r="K1556" s="1"/>
      <c r="L1556" s="1"/>
      <c r="M1556" s="1"/>
      <c r="N1556" s="1"/>
      <c r="O1556" s="1"/>
      <c r="P1556" s="1"/>
      <c r="Q1556" s="1"/>
      <c r="R1556" s="1"/>
      <c r="S1556" s="1"/>
      <c r="T1556" s="1"/>
      <c r="U1556" s="1"/>
      <c r="V1556" s="1"/>
      <c r="W1556" s="1"/>
      <c r="X1556" s="1"/>
      <c r="Y1556" s="1"/>
    </row>
    <row r="1557" spans="1:25">
      <c r="A1557" s="1"/>
      <c r="B1557" s="79"/>
      <c r="C1557" s="145"/>
      <c r="D1557" s="145"/>
      <c r="E1557" s="1"/>
      <c r="F1557" s="1"/>
      <c r="G1557" s="1"/>
      <c r="H1557" s="1"/>
      <c r="I1557" s="1"/>
      <c r="J1557" s="1"/>
      <c r="K1557" s="1"/>
      <c r="L1557" s="1"/>
      <c r="M1557" s="1"/>
      <c r="N1557" s="1"/>
      <c r="O1557" s="1"/>
      <c r="P1557" s="1"/>
      <c r="Q1557" s="1"/>
      <c r="R1557" s="1"/>
      <c r="S1557" s="1"/>
      <c r="T1557" s="1"/>
      <c r="U1557" s="1"/>
      <c r="V1557" s="1"/>
      <c r="W1557" s="1"/>
      <c r="X1557" s="1"/>
      <c r="Y1557" s="1"/>
    </row>
    <row r="1558" spans="1:25">
      <c r="A1558" s="1"/>
      <c r="B1558" s="79"/>
      <c r="C1558" s="145"/>
      <c r="D1558" s="145"/>
      <c r="E1558" s="1"/>
      <c r="F1558" s="1"/>
      <c r="G1558" s="1"/>
      <c r="H1558" s="1"/>
      <c r="I1558" s="1"/>
      <c r="J1558" s="1"/>
      <c r="K1558" s="1"/>
      <c r="L1558" s="1"/>
      <c r="M1558" s="1"/>
      <c r="N1558" s="1"/>
      <c r="O1558" s="1"/>
      <c r="P1558" s="1"/>
      <c r="Q1558" s="1"/>
      <c r="R1558" s="1"/>
      <c r="S1558" s="1"/>
      <c r="T1558" s="1"/>
      <c r="U1558" s="1"/>
      <c r="V1558" s="1"/>
      <c r="W1558" s="1"/>
      <c r="X1558" s="1"/>
      <c r="Y1558" s="1"/>
    </row>
    <row r="1559" spans="1:25">
      <c r="A1559" s="1"/>
      <c r="B1559" s="79"/>
      <c r="C1559" s="145"/>
      <c r="D1559" s="145"/>
      <c r="E1559" s="1"/>
      <c r="F1559" s="1"/>
      <c r="G1559" s="1"/>
      <c r="H1559" s="1"/>
      <c r="I1559" s="1"/>
      <c r="J1559" s="1"/>
      <c r="K1559" s="1"/>
      <c r="L1559" s="1"/>
      <c r="M1559" s="1"/>
      <c r="N1559" s="1"/>
      <c r="O1559" s="1"/>
      <c r="P1559" s="1"/>
      <c r="Q1559" s="1"/>
      <c r="R1559" s="1"/>
      <c r="S1559" s="1"/>
      <c r="T1559" s="1"/>
      <c r="U1559" s="1"/>
      <c r="V1559" s="1"/>
      <c r="W1559" s="1"/>
      <c r="X1559" s="1"/>
      <c r="Y1559" s="1"/>
    </row>
    <row r="1560" spans="1:25">
      <c r="A1560" s="1"/>
      <c r="B1560" s="79"/>
      <c r="C1560" s="145"/>
      <c r="D1560" s="145"/>
      <c r="E1560" s="1"/>
      <c r="F1560" s="1"/>
      <c r="G1560" s="1"/>
      <c r="H1560" s="1"/>
      <c r="I1560" s="1"/>
      <c r="J1560" s="1"/>
      <c r="K1560" s="1"/>
      <c r="L1560" s="1"/>
      <c r="M1560" s="1"/>
      <c r="N1560" s="1"/>
      <c r="O1560" s="1"/>
      <c r="P1560" s="1"/>
      <c r="Q1560" s="1"/>
      <c r="R1560" s="1"/>
      <c r="S1560" s="1"/>
      <c r="T1560" s="1"/>
      <c r="U1560" s="1"/>
      <c r="V1560" s="1"/>
      <c r="W1560" s="1"/>
      <c r="X1560" s="1"/>
      <c r="Y1560" s="1"/>
    </row>
    <row r="1561" spans="1:25">
      <c r="A1561" s="1"/>
      <c r="B1561" s="79"/>
      <c r="C1561" s="145"/>
      <c r="D1561" s="145"/>
      <c r="E1561" s="1"/>
      <c r="F1561" s="1"/>
      <c r="G1561" s="1"/>
      <c r="H1561" s="1"/>
      <c r="I1561" s="1"/>
      <c r="J1561" s="1"/>
      <c r="K1561" s="1"/>
      <c r="L1561" s="1"/>
      <c r="M1561" s="1"/>
      <c r="N1561" s="1"/>
      <c r="O1561" s="1"/>
      <c r="P1561" s="1"/>
      <c r="Q1561" s="1"/>
      <c r="R1561" s="1"/>
      <c r="S1561" s="1"/>
      <c r="T1561" s="1"/>
      <c r="U1561" s="1"/>
      <c r="V1561" s="1"/>
      <c r="W1561" s="1"/>
      <c r="X1561" s="1"/>
      <c r="Y1561" s="1"/>
    </row>
    <row r="1562" spans="1:25">
      <c r="A1562" s="1"/>
      <c r="B1562" s="79"/>
      <c r="C1562" s="145"/>
      <c r="D1562" s="145"/>
      <c r="E1562" s="1"/>
      <c r="F1562" s="1"/>
      <c r="G1562" s="1"/>
      <c r="H1562" s="1"/>
      <c r="I1562" s="1"/>
      <c r="J1562" s="1"/>
      <c r="K1562" s="1"/>
      <c r="L1562" s="1"/>
      <c r="M1562" s="1"/>
      <c r="N1562" s="1"/>
      <c r="O1562" s="1"/>
      <c r="P1562" s="1"/>
      <c r="Q1562" s="1"/>
      <c r="R1562" s="1"/>
      <c r="S1562" s="1"/>
      <c r="T1562" s="1"/>
      <c r="U1562" s="1"/>
      <c r="V1562" s="1"/>
      <c r="W1562" s="1"/>
      <c r="X1562" s="1"/>
      <c r="Y1562" s="1"/>
    </row>
    <row r="1563" spans="1:25">
      <c r="A1563" s="1"/>
      <c r="B1563" s="79"/>
      <c r="C1563" s="145"/>
      <c r="D1563" s="145"/>
      <c r="E1563" s="1"/>
      <c r="F1563" s="1"/>
      <c r="G1563" s="1"/>
      <c r="H1563" s="1"/>
      <c r="I1563" s="1"/>
      <c r="J1563" s="1"/>
      <c r="K1563" s="1"/>
      <c r="L1563" s="1"/>
      <c r="M1563" s="1"/>
      <c r="N1563" s="1"/>
      <c r="O1563" s="1"/>
      <c r="P1563" s="1"/>
      <c r="Q1563" s="1"/>
      <c r="R1563" s="1"/>
      <c r="S1563" s="1"/>
      <c r="T1563" s="1"/>
      <c r="U1563" s="1"/>
      <c r="V1563" s="1"/>
      <c r="W1563" s="1"/>
      <c r="X1563" s="1"/>
      <c r="Y1563" s="1"/>
    </row>
    <row r="1564" spans="1:25">
      <c r="A1564" s="1"/>
      <c r="B1564" s="79"/>
      <c r="C1564" s="145"/>
      <c r="D1564" s="145"/>
      <c r="E1564" s="1"/>
      <c r="F1564" s="1"/>
      <c r="G1564" s="1"/>
      <c r="H1564" s="1"/>
      <c r="I1564" s="1"/>
      <c r="J1564" s="1"/>
      <c r="K1564" s="1"/>
      <c r="L1564" s="1"/>
      <c r="M1564" s="1"/>
      <c r="N1564" s="1"/>
      <c r="O1564" s="1"/>
      <c r="P1564" s="1"/>
      <c r="Q1564" s="1"/>
      <c r="R1564" s="1"/>
      <c r="S1564" s="1"/>
      <c r="T1564" s="1"/>
      <c r="U1564" s="1"/>
      <c r="V1564" s="1"/>
      <c r="W1564" s="1"/>
      <c r="X1564" s="1"/>
      <c r="Y1564" s="1"/>
    </row>
    <row r="1565" spans="1:25">
      <c r="A1565" s="1"/>
      <c r="B1565" s="79"/>
      <c r="C1565" s="145"/>
      <c r="D1565" s="145"/>
      <c r="E1565" s="1"/>
      <c r="F1565" s="1"/>
      <c r="G1565" s="1"/>
      <c r="H1565" s="1"/>
      <c r="I1565" s="1"/>
      <c r="J1565" s="1"/>
      <c r="K1565" s="1"/>
      <c r="L1565" s="1"/>
      <c r="M1565" s="1"/>
      <c r="N1565" s="1"/>
      <c r="O1565" s="1"/>
      <c r="P1565" s="1"/>
      <c r="Q1565" s="1"/>
      <c r="R1565" s="1"/>
      <c r="S1565" s="1"/>
      <c r="T1565" s="1"/>
      <c r="U1565" s="1"/>
      <c r="V1565" s="1"/>
      <c r="W1565" s="1"/>
      <c r="X1565" s="1"/>
      <c r="Y1565" s="1"/>
    </row>
    <row r="1566" spans="1:25">
      <c r="A1566" s="1"/>
      <c r="B1566" s="79"/>
      <c r="C1566" s="145"/>
      <c r="D1566" s="145"/>
      <c r="E1566" s="1"/>
      <c r="F1566" s="1"/>
      <c r="G1566" s="1"/>
      <c r="H1566" s="1"/>
      <c r="I1566" s="1"/>
      <c r="J1566" s="1"/>
      <c r="K1566" s="1"/>
      <c r="L1566" s="1"/>
      <c r="M1566" s="1"/>
      <c r="N1566" s="1"/>
      <c r="O1566" s="1"/>
      <c r="P1566" s="1"/>
      <c r="Q1566" s="1"/>
      <c r="R1566" s="1"/>
      <c r="S1566" s="1"/>
      <c r="T1566" s="1"/>
      <c r="U1566" s="1"/>
      <c r="V1566" s="1"/>
      <c r="W1566" s="1"/>
      <c r="X1566" s="1"/>
      <c r="Y1566" s="1"/>
    </row>
    <row r="1567" spans="1:25">
      <c r="A1567" s="1"/>
      <c r="B1567" s="79"/>
      <c r="C1567" s="145"/>
      <c r="D1567" s="145"/>
      <c r="E1567" s="1"/>
      <c r="F1567" s="1"/>
      <c r="G1567" s="1"/>
      <c r="H1567" s="1"/>
      <c r="I1567" s="1"/>
      <c r="J1567" s="1"/>
      <c r="K1567" s="1"/>
      <c r="L1567" s="1"/>
      <c r="M1567" s="1"/>
      <c r="N1567" s="1"/>
      <c r="O1567" s="1"/>
      <c r="P1567" s="1"/>
      <c r="Q1567" s="1"/>
      <c r="R1567" s="1"/>
      <c r="S1567" s="1"/>
      <c r="T1567" s="1"/>
      <c r="U1567" s="1"/>
      <c r="V1567" s="1"/>
      <c r="W1567" s="1"/>
      <c r="X1567" s="1"/>
      <c r="Y1567" s="1"/>
    </row>
    <row r="1568" spans="1:25">
      <c r="A1568" s="1"/>
      <c r="B1568" s="79"/>
      <c r="C1568" s="145"/>
      <c r="D1568" s="145"/>
      <c r="E1568" s="1"/>
      <c r="F1568" s="1"/>
      <c r="G1568" s="1"/>
      <c r="H1568" s="1"/>
      <c r="I1568" s="1"/>
      <c r="J1568" s="1"/>
      <c r="K1568" s="1"/>
      <c r="L1568" s="1"/>
      <c r="M1568" s="1"/>
      <c r="N1568" s="1"/>
      <c r="O1568" s="1"/>
      <c r="P1568" s="1"/>
      <c r="Q1568" s="1"/>
      <c r="R1568" s="1"/>
      <c r="S1568" s="1"/>
      <c r="T1568" s="1"/>
      <c r="U1568" s="1"/>
      <c r="V1568" s="1"/>
      <c r="W1568" s="1"/>
      <c r="X1568" s="1"/>
      <c r="Y1568" s="1"/>
    </row>
    <row r="1569" spans="1:25">
      <c r="A1569" s="1"/>
      <c r="B1569" s="79"/>
      <c r="C1569" s="145"/>
      <c r="D1569" s="145"/>
      <c r="E1569" s="1"/>
      <c r="F1569" s="1"/>
      <c r="G1569" s="1"/>
      <c r="H1569" s="1"/>
      <c r="I1569" s="1"/>
      <c r="J1569" s="1"/>
      <c r="K1569" s="1"/>
      <c r="L1569" s="1"/>
      <c r="M1569" s="1"/>
      <c r="N1569" s="1"/>
      <c r="O1569" s="1"/>
      <c r="P1569" s="1"/>
      <c r="Q1569" s="1"/>
      <c r="R1569" s="1"/>
      <c r="S1569" s="1"/>
      <c r="T1569" s="1"/>
      <c r="U1569" s="1"/>
      <c r="V1569" s="1"/>
      <c r="W1569" s="1"/>
      <c r="X1569" s="1"/>
      <c r="Y1569" s="1"/>
    </row>
    <row r="1570" spans="1:25">
      <c r="A1570" s="1"/>
      <c r="B1570" s="79"/>
      <c r="C1570" s="145"/>
      <c r="D1570" s="145"/>
      <c r="E1570" s="1"/>
      <c r="F1570" s="1"/>
      <c r="G1570" s="1"/>
      <c r="H1570" s="1"/>
      <c r="I1570" s="1"/>
      <c r="J1570" s="1"/>
      <c r="K1570" s="1"/>
      <c r="L1570" s="1"/>
      <c r="M1570" s="1"/>
      <c r="N1570" s="1"/>
      <c r="O1570" s="1"/>
      <c r="P1570" s="1"/>
      <c r="Q1570" s="1"/>
      <c r="R1570" s="1"/>
      <c r="S1570" s="1"/>
      <c r="T1570" s="1"/>
      <c r="U1570" s="1"/>
      <c r="V1570" s="1"/>
      <c r="W1570" s="1"/>
      <c r="X1570" s="1"/>
      <c r="Y1570" s="1"/>
    </row>
    <row r="1571" spans="1:25">
      <c r="A1571" s="1"/>
      <c r="B1571" s="79"/>
      <c r="C1571" s="145"/>
      <c r="D1571" s="145"/>
      <c r="E1571" s="1"/>
      <c r="F1571" s="1"/>
      <c r="G1571" s="1"/>
      <c r="H1571" s="1"/>
      <c r="I1571" s="1"/>
      <c r="J1571" s="1"/>
      <c r="K1571" s="1"/>
      <c r="L1571" s="1"/>
      <c r="M1571" s="1"/>
      <c r="N1571" s="1"/>
      <c r="O1571" s="1"/>
      <c r="P1571" s="1"/>
      <c r="Q1571" s="1"/>
      <c r="R1571" s="1"/>
      <c r="S1571" s="1"/>
      <c r="T1571" s="1"/>
      <c r="U1571" s="1"/>
      <c r="V1571" s="1"/>
      <c r="W1571" s="1"/>
      <c r="X1571" s="1"/>
      <c r="Y1571" s="1"/>
    </row>
    <row r="1572" spans="1:25">
      <c r="A1572" s="1"/>
      <c r="B1572" s="79"/>
      <c r="C1572" s="145"/>
      <c r="D1572" s="145"/>
      <c r="E1572" s="1"/>
      <c r="F1572" s="1"/>
      <c r="G1572" s="1"/>
      <c r="H1572" s="1"/>
      <c r="I1572" s="1"/>
      <c r="J1572" s="1"/>
      <c r="K1572" s="1"/>
      <c r="L1572" s="1"/>
      <c r="M1572" s="1"/>
      <c r="N1572" s="1"/>
      <c r="O1572" s="1"/>
      <c r="P1572" s="1"/>
      <c r="Q1572" s="1"/>
      <c r="R1572" s="1"/>
      <c r="S1572" s="1"/>
      <c r="T1572" s="1"/>
      <c r="U1572" s="1"/>
      <c r="V1572" s="1"/>
      <c r="W1572" s="1"/>
      <c r="X1572" s="1"/>
      <c r="Y1572" s="1"/>
    </row>
    <row r="1573" spans="1:25">
      <c r="A1573" s="1"/>
      <c r="B1573" s="79"/>
      <c r="C1573" s="145"/>
      <c r="D1573" s="145"/>
      <c r="E1573" s="1"/>
      <c r="F1573" s="1"/>
      <c r="G1573" s="1"/>
      <c r="H1573" s="1"/>
      <c r="I1573" s="1"/>
      <c r="J1573" s="1"/>
      <c r="K1573" s="1"/>
      <c r="L1573" s="1"/>
      <c r="M1573" s="1"/>
      <c r="N1573" s="1"/>
      <c r="O1573" s="1"/>
      <c r="P1573" s="1"/>
      <c r="Q1573" s="1"/>
      <c r="R1573" s="1"/>
      <c r="S1573" s="1"/>
      <c r="T1573" s="1"/>
      <c r="U1573" s="1"/>
      <c r="V1573" s="1"/>
      <c r="W1573" s="1"/>
      <c r="X1573" s="1"/>
      <c r="Y1573" s="1"/>
    </row>
    <row r="1574" spans="1:25">
      <c r="A1574" s="1"/>
      <c r="B1574" s="79"/>
      <c r="C1574" s="145"/>
      <c r="D1574" s="145"/>
      <c r="E1574" s="1"/>
      <c r="F1574" s="1"/>
      <c r="G1574" s="1"/>
      <c r="H1574" s="1"/>
      <c r="I1574" s="1"/>
      <c r="J1574" s="1"/>
      <c r="K1574" s="1"/>
      <c r="L1574" s="1"/>
      <c r="M1574" s="1"/>
      <c r="N1574" s="1"/>
      <c r="O1574" s="1"/>
      <c r="P1574" s="1"/>
      <c r="Q1574" s="1"/>
      <c r="R1574" s="1"/>
      <c r="S1574" s="1"/>
      <c r="T1574" s="1"/>
      <c r="U1574" s="1"/>
      <c r="V1574" s="1"/>
      <c r="W1574" s="1"/>
      <c r="X1574" s="1"/>
      <c r="Y1574" s="1"/>
    </row>
    <row r="1575" spans="1:25">
      <c r="A1575" s="1"/>
      <c r="B1575" s="79"/>
      <c r="C1575" s="145"/>
      <c r="D1575" s="145"/>
      <c r="E1575" s="1"/>
      <c r="F1575" s="1"/>
      <c r="G1575" s="1"/>
      <c r="H1575" s="1"/>
      <c r="I1575" s="1"/>
      <c r="J1575" s="1"/>
      <c r="K1575" s="1"/>
      <c r="L1575" s="1"/>
      <c r="M1575" s="1"/>
      <c r="N1575" s="1"/>
      <c r="O1575" s="1"/>
      <c r="P1575" s="1"/>
      <c r="Q1575" s="1"/>
      <c r="R1575" s="1"/>
      <c r="S1575" s="1"/>
      <c r="T1575" s="1"/>
      <c r="U1575" s="1"/>
      <c r="V1575" s="1"/>
      <c r="W1575" s="1"/>
      <c r="X1575" s="1"/>
      <c r="Y1575" s="1"/>
    </row>
    <row r="1576" spans="1:25">
      <c r="A1576" s="1"/>
      <c r="B1576" s="79"/>
      <c r="C1576" s="145"/>
      <c r="D1576" s="145"/>
      <c r="E1576" s="1"/>
      <c r="F1576" s="1"/>
      <c r="G1576" s="1"/>
      <c r="H1576" s="1"/>
      <c r="I1576" s="1"/>
      <c r="J1576" s="1"/>
      <c r="K1576" s="1"/>
      <c r="L1576" s="1"/>
      <c r="M1576" s="1"/>
      <c r="N1576" s="1"/>
      <c r="O1576" s="1"/>
      <c r="P1576" s="1"/>
      <c r="Q1576" s="1"/>
      <c r="R1576" s="1"/>
      <c r="S1576" s="1"/>
      <c r="T1576" s="1"/>
      <c r="U1576" s="1"/>
      <c r="V1576" s="1"/>
      <c r="W1576" s="1"/>
      <c r="X1576" s="1"/>
      <c r="Y1576" s="1"/>
    </row>
    <row r="1577" spans="1:25">
      <c r="A1577" s="1"/>
      <c r="B1577" s="79"/>
      <c r="C1577" s="145"/>
      <c r="D1577" s="145"/>
      <c r="E1577" s="1"/>
      <c r="F1577" s="1"/>
      <c r="G1577" s="1"/>
      <c r="H1577" s="1"/>
      <c r="I1577" s="1"/>
      <c r="J1577" s="1"/>
      <c r="K1577" s="1"/>
      <c r="L1577" s="1"/>
      <c r="M1577" s="1"/>
      <c r="N1577" s="1"/>
      <c r="O1577" s="1"/>
      <c r="P1577" s="1"/>
      <c r="Q1577" s="1"/>
      <c r="R1577" s="1"/>
      <c r="S1577" s="1"/>
      <c r="T1577" s="1"/>
      <c r="U1577" s="1"/>
      <c r="V1577" s="1"/>
      <c r="W1577" s="1"/>
      <c r="X1577" s="1"/>
      <c r="Y1577" s="1"/>
    </row>
    <row r="1578" spans="1:25">
      <c r="A1578" s="1"/>
      <c r="B1578" s="79"/>
      <c r="C1578" s="145"/>
      <c r="D1578" s="145"/>
      <c r="E1578" s="1"/>
      <c r="F1578" s="1"/>
      <c r="G1578" s="1"/>
      <c r="H1578" s="1"/>
      <c r="I1578" s="1"/>
      <c r="J1578" s="1"/>
      <c r="K1578" s="1"/>
      <c r="L1578" s="1"/>
      <c r="M1578" s="1"/>
      <c r="N1578" s="1"/>
      <c r="O1578" s="1"/>
      <c r="P1578" s="1"/>
      <c r="Q1578" s="1"/>
      <c r="R1578" s="1"/>
      <c r="S1578" s="1"/>
      <c r="T1578" s="1"/>
      <c r="U1578" s="1"/>
      <c r="V1578" s="1"/>
      <c r="W1578" s="1"/>
      <c r="X1578" s="1"/>
      <c r="Y1578" s="1"/>
    </row>
    <row r="1579" spans="1:25">
      <c r="A1579" s="1"/>
      <c r="B1579" s="79"/>
      <c r="C1579" s="145"/>
      <c r="D1579" s="145"/>
      <c r="E1579" s="1"/>
      <c r="F1579" s="1"/>
      <c r="G1579" s="1"/>
      <c r="H1579" s="1"/>
      <c r="I1579" s="1"/>
      <c r="J1579" s="1"/>
      <c r="K1579" s="1"/>
      <c r="L1579" s="1"/>
      <c r="M1579" s="1"/>
      <c r="N1579" s="1"/>
      <c r="O1579" s="1"/>
      <c r="P1579" s="1"/>
      <c r="Q1579" s="1"/>
      <c r="R1579" s="1"/>
      <c r="S1579" s="1"/>
      <c r="T1579" s="1"/>
      <c r="U1579" s="1"/>
      <c r="V1579" s="1"/>
      <c r="W1579" s="1"/>
      <c r="X1579" s="1"/>
      <c r="Y1579" s="1"/>
    </row>
    <row r="1580" spans="1:25">
      <c r="A1580" s="1"/>
      <c r="B1580" s="79"/>
      <c r="C1580" s="145"/>
      <c r="D1580" s="145"/>
      <c r="E1580" s="1"/>
      <c r="F1580" s="1"/>
      <c r="G1580" s="1"/>
      <c r="H1580" s="1"/>
      <c r="I1580" s="1"/>
      <c r="J1580" s="1"/>
      <c r="K1580" s="1"/>
      <c r="L1580" s="1"/>
      <c r="M1580" s="1"/>
      <c r="N1580" s="1"/>
      <c r="O1580" s="1"/>
      <c r="P1580" s="1"/>
      <c r="Q1580" s="1"/>
      <c r="R1580" s="1"/>
      <c r="S1580" s="1"/>
      <c r="T1580" s="1"/>
      <c r="U1580" s="1"/>
      <c r="V1580" s="1"/>
      <c r="W1580" s="1"/>
      <c r="X1580" s="1"/>
      <c r="Y1580" s="1"/>
    </row>
    <row r="1581" spans="1:25">
      <c r="A1581" s="1"/>
      <c r="B1581" s="79"/>
      <c r="C1581" s="145"/>
      <c r="D1581" s="145"/>
      <c r="E1581" s="1"/>
      <c r="F1581" s="1"/>
      <c r="G1581" s="1"/>
      <c r="H1581" s="1"/>
      <c r="I1581" s="1"/>
      <c r="J1581" s="1"/>
      <c r="K1581" s="1"/>
      <c r="L1581" s="1"/>
      <c r="M1581" s="1"/>
      <c r="N1581" s="1"/>
      <c r="O1581" s="1"/>
      <c r="P1581" s="1"/>
      <c r="Q1581" s="1"/>
      <c r="R1581" s="1"/>
      <c r="S1581" s="1"/>
      <c r="T1581" s="1"/>
      <c r="U1581" s="1"/>
      <c r="V1581" s="1"/>
      <c r="W1581" s="1"/>
      <c r="X1581" s="1"/>
      <c r="Y1581" s="1"/>
    </row>
    <row r="1582" spans="1:25">
      <c r="A1582" s="1"/>
      <c r="B1582" s="79"/>
      <c r="C1582" s="145"/>
      <c r="D1582" s="145"/>
      <c r="E1582" s="1"/>
      <c r="F1582" s="1"/>
      <c r="G1582" s="1"/>
      <c r="H1582" s="1"/>
      <c r="I1582" s="1"/>
      <c r="J1582" s="1"/>
      <c r="K1582" s="1"/>
      <c r="L1582" s="1"/>
      <c r="M1582" s="1"/>
      <c r="N1582" s="1"/>
      <c r="O1582" s="1"/>
      <c r="P1582" s="1"/>
      <c r="Q1582" s="1"/>
      <c r="R1582" s="1"/>
      <c r="S1582" s="1"/>
      <c r="T1582" s="1"/>
      <c r="U1582" s="1"/>
      <c r="V1582" s="1"/>
      <c r="W1582" s="1"/>
      <c r="X1582" s="1"/>
      <c r="Y1582" s="1"/>
    </row>
    <row r="1583" spans="1:25">
      <c r="A1583" s="1"/>
      <c r="B1583" s="79"/>
      <c r="C1583" s="145"/>
      <c r="D1583" s="145"/>
      <c r="E1583" s="1"/>
      <c r="F1583" s="1"/>
      <c r="G1583" s="1"/>
      <c r="H1583" s="1"/>
      <c r="I1583" s="1"/>
      <c r="J1583" s="1"/>
      <c r="K1583" s="1"/>
      <c r="L1583" s="1"/>
      <c r="M1583" s="1"/>
      <c r="N1583" s="1"/>
      <c r="O1583" s="1"/>
      <c r="P1583" s="1"/>
      <c r="Q1583" s="1"/>
      <c r="R1583" s="1"/>
      <c r="S1583" s="1"/>
      <c r="T1583" s="1"/>
      <c r="U1583" s="1"/>
      <c r="V1583" s="1"/>
      <c r="W1583" s="1"/>
      <c r="X1583" s="1"/>
      <c r="Y1583" s="1"/>
    </row>
    <row r="1584" spans="1:25">
      <c r="A1584" s="1"/>
      <c r="B1584" s="79"/>
      <c r="C1584" s="145"/>
      <c r="D1584" s="145"/>
      <c r="E1584" s="1"/>
      <c r="F1584" s="1"/>
      <c r="G1584" s="1"/>
      <c r="H1584" s="1"/>
      <c r="I1584" s="1"/>
      <c r="J1584" s="1"/>
      <c r="K1584" s="1"/>
      <c r="L1584" s="1"/>
      <c r="M1584" s="1"/>
      <c r="N1584" s="1"/>
      <c r="O1584" s="1"/>
      <c r="P1584" s="1"/>
      <c r="Q1584" s="1"/>
      <c r="R1584" s="1"/>
      <c r="S1584" s="1"/>
      <c r="T1584" s="1"/>
      <c r="U1584" s="1"/>
      <c r="V1584" s="1"/>
      <c r="W1584" s="1"/>
      <c r="X1584" s="1"/>
      <c r="Y1584" s="1"/>
    </row>
    <row r="1585" spans="1:25">
      <c r="A1585" s="1"/>
      <c r="B1585" s="79"/>
      <c r="C1585" s="145"/>
      <c r="D1585" s="145"/>
      <c r="E1585" s="1"/>
      <c r="F1585" s="1"/>
      <c r="G1585" s="1"/>
      <c r="H1585" s="1"/>
      <c r="I1585" s="1"/>
      <c r="J1585" s="1"/>
      <c r="K1585" s="1"/>
      <c r="L1585" s="1"/>
      <c r="M1585" s="1"/>
      <c r="N1585" s="1"/>
      <c r="O1585" s="1"/>
      <c r="P1585" s="1"/>
      <c r="Q1585" s="1"/>
      <c r="R1585" s="1"/>
      <c r="S1585" s="1"/>
      <c r="T1585" s="1"/>
      <c r="U1585" s="1"/>
      <c r="V1585" s="1"/>
      <c r="W1585" s="1"/>
      <c r="X1585" s="1"/>
      <c r="Y1585" s="1"/>
    </row>
    <row r="1586" spans="1:25">
      <c r="A1586" s="1"/>
      <c r="B1586" s="79"/>
      <c r="C1586" s="145"/>
      <c r="D1586" s="145"/>
      <c r="E1586" s="1"/>
      <c r="F1586" s="1"/>
      <c r="G1586" s="1"/>
      <c r="H1586" s="1"/>
      <c r="I1586" s="1"/>
      <c r="J1586" s="1"/>
      <c r="K1586" s="1"/>
      <c r="L1586" s="1"/>
      <c r="M1586" s="1"/>
      <c r="N1586" s="1"/>
      <c r="O1586" s="1"/>
      <c r="P1586" s="1"/>
      <c r="Q1586" s="1"/>
      <c r="R1586" s="1"/>
      <c r="S1586" s="1"/>
      <c r="T1586" s="1"/>
      <c r="U1586" s="1"/>
      <c r="V1586" s="1"/>
      <c r="W1586" s="1"/>
      <c r="X1586" s="1"/>
      <c r="Y1586" s="1"/>
    </row>
    <row r="1587" spans="1:25">
      <c r="A1587" s="1"/>
      <c r="B1587" s="79"/>
      <c r="C1587" s="145"/>
      <c r="D1587" s="145"/>
      <c r="E1587" s="1"/>
      <c r="F1587" s="1"/>
      <c r="G1587" s="1"/>
      <c r="H1587" s="1"/>
      <c r="I1587" s="1"/>
      <c r="J1587" s="1"/>
      <c r="K1587" s="1"/>
      <c r="L1587" s="1"/>
      <c r="M1587" s="1"/>
      <c r="N1587" s="1"/>
      <c r="O1587" s="1"/>
      <c r="P1587" s="1"/>
      <c r="Q1587" s="1"/>
      <c r="R1587" s="1"/>
      <c r="S1587" s="1"/>
      <c r="T1587" s="1"/>
      <c r="U1587" s="1"/>
      <c r="V1587" s="1"/>
      <c r="W1587" s="1"/>
      <c r="X1587" s="1"/>
      <c r="Y1587" s="1"/>
    </row>
    <row r="1588" spans="1:25">
      <c r="A1588" s="1"/>
      <c r="B1588" s="79"/>
      <c r="C1588" s="145"/>
      <c r="D1588" s="145"/>
      <c r="E1588" s="1"/>
      <c r="F1588" s="1"/>
      <c r="G1588" s="1"/>
      <c r="H1588" s="1"/>
      <c r="I1588" s="1"/>
      <c r="J1588" s="1"/>
      <c r="K1588" s="1"/>
      <c r="L1588" s="1"/>
      <c r="M1588" s="1"/>
      <c r="N1588" s="1"/>
      <c r="O1588" s="1"/>
      <c r="P1588" s="1"/>
      <c r="Q1588" s="1"/>
      <c r="R1588" s="1"/>
      <c r="S1588" s="1"/>
      <c r="T1588" s="1"/>
      <c r="U1588" s="1"/>
      <c r="V1588" s="1"/>
      <c r="W1588" s="1"/>
      <c r="X1588" s="1"/>
      <c r="Y1588" s="1"/>
    </row>
    <row r="1589" spans="1:25">
      <c r="A1589" s="1"/>
      <c r="B1589" s="79"/>
      <c r="C1589" s="145"/>
      <c r="D1589" s="145"/>
      <c r="E1589" s="1"/>
      <c r="F1589" s="1"/>
      <c r="G1589" s="1"/>
      <c r="H1589" s="1"/>
      <c r="I1589" s="1"/>
      <c r="J1589" s="1"/>
      <c r="K1589" s="1"/>
      <c r="L1589" s="1"/>
      <c r="M1589" s="1"/>
      <c r="N1589" s="1"/>
      <c r="O1589" s="1"/>
      <c r="P1589" s="1"/>
      <c r="Q1589" s="1"/>
      <c r="R1589" s="1"/>
      <c r="S1589" s="1"/>
      <c r="T1589" s="1"/>
      <c r="U1589" s="1"/>
      <c r="V1589" s="1"/>
      <c r="W1589" s="1"/>
      <c r="X1589" s="1"/>
      <c r="Y1589" s="1"/>
    </row>
    <row r="1590" spans="1:25">
      <c r="A1590" s="1"/>
      <c r="B1590" s="79"/>
      <c r="C1590" s="145"/>
      <c r="D1590" s="145"/>
      <c r="E1590" s="1"/>
      <c r="F1590" s="1"/>
      <c r="G1590" s="1"/>
      <c r="H1590" s="1"/>
      <c r="I1590" s="1"/>
      <c r="J1590" s="1"/>
      <c r="K1590" s="1"/>
      <c r="L1590" s="1"/>
      <c r="M1590" s="1"/>
      <c r="N1590" s="1"/>
      <c r="O1590" s="1"/>
      <c r="P1590" s="1"/>
      <c r="Q1590" s="1"/>
      <c r="R1590" s="1"/>
      <c r="S1590" s="1"/>
      <c r="T1590" s="1"/>
      <c r="U1590" s="1"/>
      <c r="V1590" s="1"/>
      <c r="W1590" s="1"/>
      <c r="X1590" s="1"/>
      <c r="Y1590" s="1"/>
    </row>
    <row r="1591" spans="1:25">
      <c r="A1591" s="1"/>
      <c r="B1591" s="79"/>
      <c r="C1591" s="145"/>
      <c r="D1591" s="145"/>
      <c r="E1591" s="1"/>
      <c r="F1591" s="1"/>
      <c r="G1591" s="1"/>
      <c r="H1591" s="1"/>
      <c r="I1591" s="1"/>
      <c r="J1591" s="1"/>
      <c r="K1591" s="1"/>
      <c r="L1591" s="1"/>
      <c r="M1591" s="1"/>
      <c r="N1591" s="1"/>
      <c r="O1591" s="1"/>
      <c r="P1591" s="1"/>
      <c r="Q1591" s="1"/>
      <c r="R1591" s="1"/>
      <c r="S1591" s="1"/>
      <c r="T1591" s="1"/>
      <c r="U1591" s="1"/>
      <c r="V1591" s="1"/>
      <c r="W1591" s="1"/>
      <c r="X1591" s="1"/>
      <c r="Y1591" s="1"/>
    </row>
    <row r="1592" spans="1:25">
      <c r="A1592" s="1"/>
      <c r="B1592" s="79"/>
      <c r="C1592" s="145"/>
      <c r="D1592" s="145"/>
      <c r="E1592" s="1"/>
      <c r="F1592" s="1"/>
      <c r="G1592" s="1"/>
      <c r="H1592" s="1"/>
      <c r="I1592" s="1"/>
      <c r="J1592" s="1"/>
      <c r="K1592" s="1"/>
      <c r="L1592" s="1"/>
      <c r="M1592" s="1"/>
      <c r="N1592" s="1"/>
      <c r="O1592" s="1"/>
      <c r="P1592" s="1"/>
      <c r="Q1592" s="1"/>
      <c r="R1592" s="1"/>
      <c r="S1592" s="1"/>
      <c r="T1592" s="1"/>
      <c r="U1592" s="1"/>
      <c r="V1592" s="1"/>
      <c r="W1592" s="1"/>
      <c r="X1592" s="1"/>
      <c r="Y1592" s="1"/>
    </row>
    <row r="1593" spans="1:25">
      <c r="A1593" s="1"/>
      <c r="B1593" s="79"/>
      <c r="C1593" s="145"/>
      <c r="D1593" s="145"/>
      <c r="E1593" s="1"/>
      <c r="F1593" s="1"/>
      <c r="G1593" s="1"/>
      <c r="H1593" s="1"/>
      <c r="I1593" s="1"/>
      <c r="J1593" s="1"/>
      <c r="K1593" s="1"/>
      <c r="L1593" s="1"/>
      <c r="M1593" s="1"/>
      <c r="N1593" s="1"/>
      <c r="O1593" s="1"/>
      <c r="P1593" s="1"/>
      <c r="Q1593" s="1"/>
      <c r="R1593" s="1"/>
      <c r="S1593" s="1"/>
      <c r="T1593" s="1"/>
      <c r="U1593" s="1"/>
      <c r="V1593" s="1"/>
      <c r="W1593" s="1"/>
      <c r="X1593" s="1"/>
      <c r="Y1593" s="1"/>
    </row>
    <row r="1594" spans="1:25">
      <c r="A1594" s="1"/>
      <c r="B1594" s="79"/>
      <c r="C1594" s="145"/>
      <c r="D1594" s="145"/>
      <c r="E1594" s="1"/>
      <c r="F1594" s="1"/>
      <c r="G1594" s="1"/>
      <c r="H1594" s="1"/>
      <c r="I1594" s="1"/>
      <c r="J1594" s="1"/>
      <c r="K1594" s="1"/>
      <c r="L1594" s="1"/>
      <c r="M1594" s="1"/>
      <c r="N1594" s="1"/>
      <c r="O1594" s="1"/>
      <c r="P1594" s="1"/>
      <c r="Q1594" s="1"/>
      <c r="R1594" s="1"/>
      <c r="S1594" s="1"/>
      <c r="T1594" s="1"/>
      <c r="U1594" s="1"/>
      <c r="V1594" s="1"/>
      <c r="W1594" s="1"/>
      <c r="X1594" s="1"/>
      <c r="Y1594" s="1"/>
    </row>
    <row r="1595" spans="1:25">
      <c r="A1595" s="1"/>
      <c r="B1595" s="79"/>
      <c r="C1595" s="145"/>
      <c r="D1595" s="145"/>
      <c r="E1595" s="1"/>
      <c r="F1595" s="1"/>
      <c r="G1595" s="1"/>
      <c r="H1595" s="1"/>
      <c r="I1595" s="1"/>
      <c r="J1595" s="1"/>
      <c r="K1595" s="1"/>
      <c r="L1595" s="1"/>
      <c r="M1595" s="1"/>
      <c r="N1595" s="1"/>
      <c r="O1595" s="1"/>
      <c r="P1595" s="1"/>
      <c r="Q1595" s="1"/>
      <c r="R1595" s="1"/>
      <c r="S1595" s="1"/>
      <c r="T1595" s="1"/>
      <c r="U1595" s="1"/>
      <c r="V1595" s="1"/>
      <c r="W1595" s="1"/>
      <c r="X1595" s="1"/>
      <c r="Y1595" s="1"/>
    </row>
    <row r="1596" spans="1:25">
      <c r="A1596" s="1"/>
      <c r="B1596" s="79"/>
      <c r="C1596" s="145"/>
      <c r="D1596" s="145"/>
      <c r="E1596" s="1"/>
      <c r="F1596" s="1"/>
      <c r="G1596" s="1"/>
      <c r="H1596" s="1"/>
      <c r="I1596" s="1"/>
      <c r="J1596" s="1"/>
      <c r="K1596" s="1"/>
      <c r="L1596" s="1"/>
      <c r="M1596" s="1"/>
      <c r="N1596" s="1"/>
      <c r="O1596" s="1"/>
      <c r="P1596" s="1"/>
      <c r="Q1596" s="1"/>
      <c r="R1596" s="1"/>
      <c r="S1596" s="1"/>
      <c r="T1596" s="1"/>
      <c r="U1596" s="1"/>
      <c r="V1596" s="1"/>
      <c r="W1596" s="1"/>
      <c r="X1596" s="1"/>
      <c r="Y1596" s="1"/>
    </row>
    <row r="1597" spans="1:25">
      <c r="A1597" s="1"/>
      <c r="B1597" s="79"/>
      <c r="C1597" s="145"/>
      <c r="D1597" s="145"/>
      <c r="E1597" s="1"/>
      <c r="F1597" s="1"/>
      <c r="G1597" s="1"/>
      <c r="H1597" s="1"/>
      <c r="I1597" s="1"/>
      <c r="J1597" s="1"/>
      <c r="K1597" s="1"/>
      <c r="L1597" s="1"/>
      <c r="M1597" s="1"/>
      <c r="N1597" s="1"/>
      <c r="O1597" s="1"/>
      <c r="P1597" s="1"/>
      <c r="Q1597" s="1"/>
      <c r="R1597" s="1"/>
      <c r="S1597" s="1"/>
      <c r="T1597" s="1"/>
      <c r="U1597" s="1"/>
      <c r="V1597" s="1"/>
      <c r="W1597" s="1"/>
      <c r="X1597" s="1"/>
      <c r="Y1597" s="1"/>
    </row>
    <row r="1598" spans="1:25">
      <c r="A1598" s="1"/>
      <c r="B1598" s="79"/>
      <c r="C1598" s="145"/>
      <c r="D1598" s="145"/>
      <c r="E1598" s="1"/>
      <c r="F1598" s="1"/>
      <c r="G1598" s="1"/>
      <c r="H1598" s="1"/>
      <c r="I1598" s="1"/>
      <c r="J1598" s="1"/>
      <c r="K1598" s="1"/>
      <c r="L1598" s="1"/>
      <c r="M1598" s="1"/>
      <c r="N1598" s="1"/>
      <c r="O1598" s="1"/>
      <c r="P1598" s="1"/>
      <c r="Q1598" s="1"/>
      <c r="R1598" s="1"/>
      <c r="S1598" s="1"/>
      <c r="T1598" s="1"/>
      <c r="U1598" s="1"/>
      <c r="V1598" s="1"/>
      <c r="W1598" s="1"/>
      <c r="X1598" s="1"/>
      <c r="Y1598" s="1"/>
    </row>
    <row r="1599" spans="1:25">
      <c r="A1599" s="1"/>
      <c r="B1599" s="79"/>
      <c r="C1599" s="145"/>
      <c r="D1599" s="145"/>
      <c r="E1599" s="1"/>
      <c r="F1599" s="1"/>
      <c r="G1599" s="1"/>
      <c r="H1599" s="1"/>
      <c r="I1599" s="1"/>
      <c r="J1599" s="1"/>
      <c r="K1599" s="1"/>
      <c r="L1599" s="1"/>
      <c r="M1599" s="1"/>
      <c r="N1599" s="1"/>
      <c r="O1599" s="1"/>
      <c r="P1599" s="1"/>
      <c r="Q1599" s="1"/>
      <c r="R1599" s="1"/>
      <c r="S1599" s="1"/>
      <c r="T1599" s="1"/>
      <c r="U1599" s="1"/>
      <c r="V1599" s="1"/>
      <c r="W1599" s="1"/>
      <c r="X1599" s="1"/>
      <c r="Y1599" s="1"/>
    </row>
    <row r="1600" spans="1:25">
      <c r="A1600" s="1"/>
      <c r="B1600" s="79"/>
      <c r="C1600" s="145"/>
      <c r="D1600" s="145"/>
      <c r="E1600" s="1"/>
      <c r="F1600" s="1"/>
      <c r="G1600" s="1"/>
      <c r="H1600" s="1"/>
      <c r="I1600" s="1"/>
      <c r="J1600" s="1"/>
      <c r="K1600" s="1"/>
      <c r="L1600" s="1"/>
      <c r="M1600" s="1"/>
      <c r="N1600" s="1"/>
      <c r="O1600" s="1"/>
      <c r="P1600" s="1"/>
      <c r="Q1600" s="1"/>
      <c r="R1600" s="1"/>
      <c r="S1600" s="1"/>
      <c r="T1600" s="1"/>
      <c r="U1600" s="1"/>
      <c r="V1600" s="1"/>
      <c r="W1600" s="1"/>
      <c r="X1600" s="1"/>
      <c r="Y1600" s="1"/>
    </row>
    <row r="1601" spans="1:25">
      <c r="A1601" s="1"/>
      <c r="B1601" s="79"/>
      <c r="C1601" s="145"/>
      <c r="D1601" s="145"/>
      <c r="E1601" s="1"/>
      <c r="F1601" s="1"/>
      <c r="G1601" s="1"/>
      <c r="H1601" s="1"/>
      <c r="I1601" s="1"/>
      <c r="J1601" s="1"/>
      <c r="K1601" s="1"/>
      <c r="L1601" s="1"/>
      <c r="M1601" s="1"/>
      <c r="N1601" s="1"/>
      <c r="O1601" s="1"/>
      <c r="P1601" s="1"/>
      <c r="Q1601" s="1"/>
      <c r="R1601" s="1"/>
      <c r="S1601" s="1"/>
      <c r="T1601" s="1"/>
      <c r="U1601" s="1"/>
      <c r="V1601" s="1"/>
      <c r="W1601" s="1"/>
      <c r="X1601" s="1"/>
      <c r="Y1601" s="1"/>
    </row>
    <row r="1602" spans="1:25">
      <c r="A1602" s="1"/>
      <c r="B1602" s="79"/>
      <c r="C1602" s="145"/>
      <c r="D1602" s="145"/>
      <c r="E1602" s="1"/>
      <c r="F1602" s="1"/>
      <c r="G1602" s="1"/>
      <c r="H1602" s="1"/>
      <c r="I1602" s="1"/>
      <c r="J1602" s="1"/>
      <c r="K1602" s="1"/>
      <c r="L1602" s="1"/>
      <c r="M1602" s="1"/>
      <c r="N1602" s="1"/>
      <c r="O1602" s="1"/>
      <c r="P1602" s="1"/>
      <c r="Q1602" s="1"/>
      <c r="R1602" s="1"/>
      <c r="S1602" s="1"/>
      <c r="T1602" s="1"/>
      <c r="U1602" s="1"/>
      <c r="V1602" s="1"/>
      <c r="W1602" s="1"/>
      <c r="X1602" s="1"/>
      <c r="Y1602" s="1"/>
    </row>
    <row r="1603" spans="1:25">
      <c r="A1603" s="1"/>
      <c r="B1603" s="79"/>
      <c r="C1603" s="145"/>
      <c r="D1603" s="145"/>
      <c r="E1603" s="1"/>
      <c r="F1603" s="1"/>
      <c r="G1603" s="1"/>
      <c r="H1603" s="1"/>
      <c r="I1603" s="1"/>
      <c r="J1603" s="1"/>
      <c r="K1603" s="1"/>
      <c r="L1603" s="1"/>
      <c r="M1603" s="1"/>
      <c r="N1603" s="1"/>
      <c r="O1603" s="1"/>
      <c r="P1603" s="1"/>
      <c r="Q1603" s="1"/>
      <c r="R1603" s="1"/>
      <c r="S1603" s="1"/>
      <c r="T1603" s="1"/>
      <c r="U1603" s="1"/>
      <c r="V1603" s="1"/>
      <c r="W1603" s="1"/>
      <c r="X1603" s="1"/>
      <c r="Y1603" s="1"/>
    </row>
    <row r="1604" spans="1:25">
      <c r="A1604" s="1"/>
      <c r="B1604" s="79"/>
      <c r="C1604" s="145"/>
      <c r="D1604" s="145"/>
      <c r="E1604" s="1"/>
      <c r="F1604" s="1"/>
      <c r="G1604" s="1"/>
      <c r="H1604" s="1"/>
      <c r="I1604" s="1"/>
      <c r="J1604" s="1"/>
      <c r="K1604" s="1"/>
      <c r="L1604" s="1"/>
      <c r="M1604" s="1"/>
      <c r="N1604" s="1"/>
      <c r="O1604" s="1"/>
      <c r="P1604" s="1"/>
      <c r="Q1604" s="1"/>
      <c r="R1604" s="1"/>
      <c r="S1604" s="1"/>
      <c r="T1604" s="1"/>
      <c r="U1604" s="1"/>
      <c r="V1604" s="1"/>
      <c r="W1604" s="1"/>
      <c r="X1604" s="1"/>
      <c r="Y1604" s="1"/>
    </row>
    <row r="1605" spans="1:25">
      <c r="A1605" s="1"/>
      <c r="B1605" s="79"/>
      <c r="C1605" s="145"/>
      <c r="D1605" s="145"/>
      <c r="E1605" s="1"/>
      <c r="F1605" s="1"/>
      <c r="G1605" s="1"/>
      <c r="H1605" s="1"/>
      <c r="I1605" s="1"/>
      <c r="J1605" s="1"/>
      <c r="K1605" s="1"/>
      <c r="L1605" s="1"/>
      <c r="M1605" s="1"/>
      <c r="N1605" s="1"/>
      <c r="O1605" s="1"/>
      <c r="P1605" s="1"/>
      <c r="Q1605" s="1"/>
      <c r="R1605" s="1"/>
      <c r="S1605" s="1"/>
      <c r="T1605" s="1"/>
      <c r="U1605" s="1"/>
      <c r="V1605" s="1"/>
      <c r="W1605" s="1"/>
      <c r="X1605" s="1"/>
      <c r="Y1605" s="1"/>
    </row>
    <row r="1606" spans="1:25">
      <c r="A1606" s="1"/>
      <c r="B1606" s="79"/>
      <c r="C1606" s="145"/>
      <c r="D1606" s="145"/>
      <c r="E1606" s="1"/>
      <c r="F1606" s="1"/>
      <c r="G1606" s="1"/>
      <c r="H1606" s="1"/>
      <c r="I1606" s="1"/>
      <c r="J1606" s="1"/>
      <c r="K1606" s="1"/>
      <c r="L1606" s="1"/>
      <c r="M1606" s="1"/>
      <c r="N1606" s="1"/>
      <c r="O1606" s="1"/>
      <c r="P1606" s="1"/>
      <c r="Q1606" s="1"/>
      <c r="R1606" s="1"/>
      <c r="S1606" s="1"/>
      <c r="T1606" s="1"/>
      <c r="U1606" s="1"/>
      <c r="V1606" s="1"/>
      <c r="W1606" s="1"/>
      <c r="X1606" s="1"/>
      <c r="Y1606" s="1"/>
    </row>
    <row r="1607" spans="1:25">
      <c r="A1607" s="1"/>
      <c r="B1607" s="79"/>
      <c r="C1607" s="145"/>
      <c r="D1607" s="145"/>
      <c r="E1607" s="1"/>
      <c r="F1607" s="1"/>
      <c r="G1607" s="1"/>
      <c r="H1607" s="1"/>
      <c r="I1607" s="1"/>
      <c r="J1607" s="1"/>
      <c r="K1607" s="1"/>
      <c r="L1607" s="1"/>
      <c r="M1607" s="1"/>
      <c r="N1607" s="1"/>
      <c r="O1607" s="1"/>
      <c r="P1607" s="1"/>
      <c r="Q1607" s="1"/>
      <c r="R1607" s="1"/>
      <c r="S1607" s="1"/>
      <c r="T1607" s="1"/>
      <c r="U1607" s="1"/>
      <c r="V1607" s="1"/>
      <c r="W1607" s="1"/>
      <c r="X1607" s="1"/>
      <c r="Y1607" s="1"/>
    </row>
    <row r="1608" spans="1:25">
      <c r="A1608" s="1"/>
      <c r="B1608" s="79"/>
      <c r="C1608" s="145"/>
      <c r="D1608" s="145"/>
      <c r="E1608" s="1"/>
      <c r="F1608" s="1"/>
      <c r="G1608" s="1"/>
      <c r="H1608" s="1"/>
      <c r="I1608" s="1"/>
      <c r="J1608" s="1"/>
      <c r="K1608" s="1"/>
      <c r="L1608" s="1"/>
      <c r="M1608" s="1"/>
      <c r="N1608" s="1"/>
      <c r="O1608" s="1"/>
      <c r="P1608" s="1"/>
      <c r="Q1608" s="1"/>
      <c r="R1608" s="1"/>
      <c r="S1608" s="1"/>
      <c r="T1608" s="1"/>
      <c r="U1608" s="1"/>
      <c r="V1608" s="1"/>
      <c r="W1608" s="1"/>
      <c r="X1608" s="1"/>
      <c r="Y1608" s="1"/>
    </row>
    <row r="1609" spans="1:25">
      <c r="A1609" s="1"/>
      <c r="B1609" s="79"/>
      <c r="C1609" s="145"/>
      <c r="D1609" s="145"/>
      <c r="E1609" s="1"/>
      <c r="F1609" s="1"/>
      <c r="G1609" s="1"/>
      <c r="H1609" s="1"/>
      <c r="I1609" s="1"/>
      <c r="J1609" s="1"/>
      <c r="K1609" s="1"/>
      <c r="L1609" s="1"/>
      <c r="M1609" s="1"/>
      <c r="N1609" s="1"/>
      <c r="O1609" s="1"/>
      <c r="P1609" s="1"/>
      <c r="Q1609" s="1"/>
      <c r="R1609" s="1"/>
      <c r="S1609" s="1"/>
      <c r="T1609" s="1"/>
      <c r="U1609" s="1"/>
      <c r="V1609" s="1"/>
      <c r="W1609" s="1"/>
      <c r="X1609" s="1"/>
      <c r="Y1609" s="1"/>
    </row>
    <row r="1610" spans="1:25">
      <c r="A1610" s="1"/>
      <c r="B1610" s="79"/>
      <c r="C1610" s="145"/>
      <c r="D1610" s="145"/>
      <c r="E1610" s="1"/>
      <c r="F1610" s="1"/>
      <c r="G1610" s="1"/>
      <c r="H1610" s="1"/>
      <c r="I1610" s="1"/>
      <c r="J1610" s="1"/>
      <c r="K1610" s="1"/>
      <c r="L1610" s="1"/>
      <c r="M1610" s="1"/>
      <c r="N1610" s="1"/>
      <c r="O1610" s="1"/>
      <c r="P1610" s="1"/>
      <c r="Q1610" s="1"/>
      <c r="R1610" s="1"/>
      <c r="S1610" s="1"/>
      <c r="T1610" s="1"/>
      <c r="U1610" s="1"/>
      <c r="V1610" s="1"/>
      <c r="W1610" s="1"/>
      <c r="X1610" s="1"/>
      <c r="Y1610" s="1"/>
    </row>
    <row r="1611" spans="1:25">
      <c r="A1611" s="1"/>
      <c r="B1611" s="79"/>
      <c r="C1611" s="145"/>
      <c r="D1611" s="145"/>
      <c r="E1611" s="1"/>
      <c r="F1611" s="1"/>
      <c r="G1611" s="1"/>
      <c r="H1611" s="1"/>
      <c r="I1611" s="1"/>
      <c r="J1611" s="1"/>
      <c r="K1611" s="1"/>
      <c r="L1611" s="1"/>
      <c r="M1611" s="1"/>
      <c r="N1611" s="1"/>
      <c r="O1611" s="1"/>
      <c r="P1611" s="1"/>
      <c r="Q1611" s="1"/>
      <c r="R1611" s="1"/>
      <c r="S1611" s="1"/>
      <c r="T1611" s="1"/>
      <c r="U1611" s="1"/>
      <c r="V1611" s="1"/>
      <c r="W1611" s="1"/>
      <c r="X1611" s="1"/>
      <c r="Y1611" s="1"/>
    </row>
    <row r="1612" spans="1:25">
      <c r="A1612" s="1"/>
      <c r="B1612" s="79"/>
      <c r="C1612" s="145"/>
      <c r="D1612" s="145"/>
      <c r="E1612" s="1"/>
      <c r="F1612" s="1"/>
      <c r="G1612" s="1"/>
      <c r="H1612" s="1"/>
      <c r="I1612" s="1"/>
      <c r="J1612" s="1"/>
      <c r="K1612" s="1"/>
      <c r="L1612" s="1"/>
      <c r="M1612" s="1"/>
      <c r="N1612" s="1"/>
      <c r="O1612" s="1"/>
      <c r="P1612" s="1"/>
      <c r="Q1612" s="1"/>
      <c r="R1612" s="1"/>
      <c r="S1612" s="1"/>
      <c r="T1612" s="1"/>
      <c r="U1612" s="1"/>
      <c r="V1612" s="1"/>
      <c r="W1612" s="1"/>
      <c r="X1612" s="1"/>
      <c r="Y1612" s="1"/>
    </row>
    <row r="1613" spans="1:25">
      <c r="A1613" s="1"/>
      <c r="B1613" s="79"/>
      <c r="C1613" s="145"/>
      <c r="D1613" s="145"/>
      <c r="E1613" s="1"/>
      <c r="F1613" s="1"/>
      <c r="G1613" s="1"/>
      <c r="H1613" s="1"/>
      <c r="I1613" s="1"/>
      <c r="J1613" s="1"/>
      <c r="K1613" s="1"/>
      <c r="L1613" s="1"/>
      <c r="M1613" s="1"/>
      <c r="N1613" s="1"/>
      <c r="O1613" s="1"/>
      <c r="P1613" s="1"/>
      <c r="Q1613" s="1"/>
      <c r="R1613" s="1"/>
      <c r="S1613" s="1"/>
      <c r="T1613" s="1"/>
      <c r="U1613" s="1"/>
      <c r="V1613" s="1"/>
      <c r="W1613" s="1"/>
      <c r="X1613" s="1"/>
      <c r="Y1613" s="1"/>
    </row>
    <row r="1614" spans="1:25">
      <c r="A1614" s="1"/>
      <c r="B1614" s="79"/>
      <c r="C1614" s="145"/>
      <c r="D1614" s="145"/>
      <c r="E1614" s="1"/>
      <c r="F1614" s="1"/>
      <c r="G1614" s="1"/>
      <c r="H1614" s="1"/>
      <c r="I1614" s="1"/>
      <c r="J1614" s="1"/>
      <c r="K1614" s="1"/>
      <c r="L1614" s="1"/>
      <c r="M1614" s="1"/>
      <c r="N1614" s="1"/>
      <c r="O1614" s="1"/>
      <c r="P1614" s="1"/>
      <c r="Q1614" s="1"/>
      <c r="R1614" s="1"/>
      <c r="S1614" s="1"/>
      <c r="T1614" s="1"/>
      <c r="U1614" s="1"/>
      <c r="V1614" s="1"/>
      <c r="W1614" s="1"/>
      <c r="X1614" s="1"/>
      <c r="Y1614" s="1"/>
    </row>
    <row r="1615" spans="1:25">
      <c r="A1615" s="1"/>
      <c r="B1615" s="79"/>
      <c r="C1615" s="145"/>
      <c r="D1615" s="145"/>
      <c r="E1615" s="1"/>
      <c r="F1615" s="1"/>
      <c r="G1615" s="1"/>
      <c r="H1615" s="1"/>
      <c r="I1615" s="1"/>
      <c r="J1615" s="1"/>
      <c r="K1615" s="1"/>
      <c r="L1615" s="1"/>
      <c r="M1615" s="1"/>
      <c r="N1615" s="1"/>
      <c r="O1615" s="1"/>
      <c r="P1615" s="1"/>
      <c r="Q1615" s="1"/>
      <c r="R1615" s="1"/>
      <c r="S1615" s="1"/>
      <c r="T1615" s="1"/>
      <c r="U1615" s="1"/>
      <c r="V1615" s="1"/>
      <c r="W1615" s="1"/>
      <c r="X1615" s="1"/>
      <c r="Y1615" s="1"/>
    </row>
    <row r="1616" spans="1:25">
      <c r="A1616" s="1"/>
      <c r="B1616" s="79"/>
      <c r="C1616" s="145"/>
      <c r="D1616" s="145"/>
      <c r="E1616" s="1"/>
      <c r="F1616" s="1"/>
      <c r="G1616" s="1"/>
      <c r="H1616" s="1"/>
      <c r="I1616" s="1"/>
      <c r="J1616" s="1"/>
      <c r="K1616" s="1"/>
      <c r="L1616" s="1"/>
      <c r="M1616" s="1"/>
      <c r="N1616" s="1"/>
      <c r="O1616" s="1"/>
      <c r="P1616" s="1"/>
      <c r="Q1616" s="1"/>
      <c r="R1616" s="1"/>
      <c r="S1616" s="1"/>
      <c r="T1616" s="1"/>
      <c r="U1616" s="1"/>
      <c r="V1616" s="1"/>
      <c r="W1616" s="1"/>
      <c r="X1616" s="1"/>
      <c r="Y1616" s="1"/>
    </row>
    <row r="1617" spans="1:25">
      <c r="A1617" s="1"/>
      <c r="B1617" s="79"/>
      <c r="C1617" s="145"/>
      <c r="D1617" s="145"/>
      <c r="E1617" s="1"/>
      <c r="F1617" s="1"/>
      <c r="G1617" s="1"/>
      <c r="H1617" s="1"/>
      <c r="I1617" s="1"/>
      <c r="J1617" s="1"/>
      <c r="K1617" s="1"/>
      <c r="L1617" s="1"/>
      <c r="M1617" s="1"/>
      <c r="N1617" s="1"/>
      <c r="O1617" s="1"/>
      <c r="P1617" s="1"/>
      <c r="Q1617" s="1"/>
      <c r="R1617" s="1"/>
      <c r="S1617" s="1"/>
      <c r="T1617" s="1"/>
      <c r="U1617" s="1"/>
      <c r="V1617" s="1"/>
      <c r="W1617" s="1"/>
      <c r="X1617" s="1"/>
      <c r="Y1617" s="1"/>
    </row>
    <row r="1618" spans="1:25">
      <c r="A1618" s="1"/>
      <c r="B1618" s="79"/>
      <c r="C1618" s="145"/>
      <c r="D1618" s="145"/>
      <c r="E1618" s="1"/>
      <c r="F1618" s="1"/>
      <c r="G1618" s="1"/>
      <c r="H1618" s="1"/>
      <c r="I1618" s="1"/>
      <c r="J1618" s="1"/>
      <c r="K1618" s="1"/>
      <c r="L1618" s="1"/>
      <c r="M1618" s="1"/>
      <c r="N1618" s="1"/>
      <c r="O1618" s="1"/>
      <c r="P1618" s="1"/>
      <c r="Q1618" s="1"/>
      <c r="R1618" s="1"/>
      <c r="S1618" s="1"/>
      <c r="T1618" s="1"/>
      <c r="U1618" s="1"/>
      <c r="V1618" s="1"/>
      <c r="W1618" s="1"/>
      <c r="X1618" s="1"/>
      <c r="Y1618" s="1"/>
    </row>
    <row r="1619" spans="1:25">
      <c r="A1619" s="1"/>
      <c r="B1619" s="79"/>
      <c r="C1619" s="145"/>
      <c r="D1619" s="145"/>
      <c r="E1619" s="1"/>
      <c r="F1619" s="1"/>
      <c r="G1619" s="1"/>
      <c r="H1619" s="1"/>
      <c r="I1619" s="1"/>
      <c r="J1619" s="1"/>
      <c r="K1619" s="1"/>
      <c r="L1619" s="1"/>
      <c r="M1619" s="1"/>
      <c r="N1619" s="1"/>
      <c r="O1619" s="1"/>
      <c r="P1619" s="1"/>
      <c r="Q1619" s="1"/>
      <c r="R1619" s="1"/>
      <c r="S1619" s="1"/>
      <c r="T1619" s="1"/>
      <c r="U1619" s="1"/>
      <c r="V1619" s="1"/>
      <c r="W1619" s="1"/>
      <c r="X1619" s="1"/>
      <c r="Y1619" s="1"/>
    </row>
    <row r="1620" spans="1:25">
      <c r="A1620" s="1"/>
      <c r="B1620" s="79"/>
      <c r="C1620" s="145"/>
      <c r="D1620" s="145"/>
      <c r="E1620" s="1"/>
      <c r="F1620" s="1"/>
      <c r="G1620" s="1"/>
      <c r="H1620" s="1"/>
      <c r="I1620" s="1"/>
      <c r="J1620" s="1"/>
      <c r="K1620" s="1"/>
      <c r="L1620" s="1"/>
      <c r="M1620" s="1"/>
      <c r="N1620" s="1"/>
      <c r="O1620" s="1"/>
      <c r="P1620" s="1"/>
      <c r="Q1620" s="1"/>
      <c r="R1620" s="1"/>
      <c r="S1620" s="1"/>
      <c r="T1620" s="1"/>
      <c r="U1620" s="1"/>
      <c r="V1620" s="1"/>
      <c r="W1620" s="1"/>
      <c r="X1620" s="1"/>
      <c r="Y1620" s="1"/>
    </row>
    <row r="1621" spans="1:25">
      <c r="A1621" s="1"/>
      <c r="B1621" s="79"/>
      <c r="C1621" s="145"/>
      <c r="D1621" s="145"/>
      <c r="E1621" s="1"/>
      <c r="F1621" s="1"/>
      <c r="G1621" s="1"/>
      <c r="H1621" s="1"/>
      <c r="I1621" s="1"/>
      <c r="J1621" s="1"/>
      <c r="K1621" s="1"/>
      <c r="L1621" s="1"/>
      <c r="M1621" s="1"/>
      <c r="N1621" s="1"/>
      <c r="O1621" s="1"/>
      <c r="P1621" s="1"/>
      <c r="Q1621" s="1"/>
      <c r="R1621" s="1"/>
      <c r="S1621" s="1"/>
      <c r="T1621" s="1"/>
      <c r="U1621" s="1"/>
      <c r="V1621" s="1"/>
      <c r="W1621" s="1"/>
      <c r="X1621" s="1"/>
      <c r="Y1621" s="1"/>
    </row>
    <row r="1622" spans="1:25">
      <c r="A1622" s="1"/>
      <c r="B1622" s="79"/>
      <c r="C1622" s="145"/>
      <c r="D1622" s="145"/>
      <c r="E1622" s="1"/>
      <c r="F1622" s="1"/>
      <c r="G1622" s="1"/>
      <c r="H1622" s="1"/>
      <c r="I1622" s="1"/>
      <c r="J1622" s="1"/>
      <c r="K1622" s="1"/>
      <c r="L1622" s="1"/>
      <c r="M1622" s="1"/>
      <c r="N1622" s="1"/>
      <c r="O1622" s="1"/>
      <c r="P1622" s="1"/>
      <c r="Q1622" s="1"/>
      <c r="R1622" s="1"/>
      <c r="S1622" s="1"/>
      <c r="T1622" s="1"/>
      <c r="U1622" s="1"/>
      <c r="V1622" s="1"/>
      <c r="W1622" s="1"/>
      <c r="X1622" s="1"/>
      <c r="Y1622" s="1"/>
    </row>
    <row r="1623" spans="1:25">
      <c r="A1623" s="1"/>
      <c r="B1623" s="79"/>
      <c r="C1623" s="145"/>
      <c r="D1623" s="145"/>
      <c r="E1623" s="1"/>
      <c r="F1623" s="1"/>
      <c r="G1623" s="1"/>
      <c r="H1623" s="1"/>
      <c r="I1623" s="1"/>
      <c r="J1623" s="1"/>
      <c r="K1623" s="1"/>
      <c r="L1623" s="1"/>
      <c r="M1623" s="1"/>
      <c r="N1623" s="1"/>
      <c r="O1623" s="1"/>
      <c r="P1623" s="1"/>
      <c r="Q1623" s="1"/>
      <c r="R1623" s="1"/>
      <c r="S1623" s="1"/>
      <c r="T1623" s="1"/>
      <c r="U1623" s="1"/>
      <c r="V1623" s="1"/>
      <c r="W1623" s="1"/>
      <c r="X1623" s="1"/>
      <c r="Y1623" s="1"/>
    </row>
    <row r="1624" spans="1:25">
      <c r="A1624" s="1"/>
      <c r="B1624" s="79"/>
      <c r="C1624" s="145"/>
      <c r="D1624" s="145"/>
      <c r="E1624" s="1"/>
      <c r="F1624" s="1"/>
      <c r="G1624" s="1"/>
      <c r="H1624" s="1"/>
      <c r="I1624" s="1"/>
      <c r="J1624" s="1"/>
      <c r="K1624" s="1"/>
      <c r="L1624" s="1"/>
      <c r="M1624" s="1"/>
      <c r="N1624" s="1"/>
      <c r="O1624" s="1"/>
      <c r="P1624" s="1"/>
      <c r="Q1624" s="1"/>
      <c r="R1624" s="1"/>
      <c r="S1624" s="1"/>
      <c r="T1624" s="1"/>
      <c r="U1624" s="1"/>
      <c r="V1624" s="1"/>
      <c r="W1624" s="1"/>
      <c r="X1624" s="1"/>
      <c r="Y1624" s="1"/>
    </row>
    <row r="1625" spans="1:25">
      <c r="A1625" s="1"/>
      <c r="B1625" s="79"/>
      <c r="C1625" s="145"/>
      <c r="D1625" s="145"/>
      <c r="E1625" s="1"/>
      <c r="F1625" s="1"/>
      <c r="G1625" s="1"/>
      <c r="H1625" s="1"/>
      <c r="I1625" s="1"/>
      <c r="J1625" s="1"/>
      <c r="K1625" s="1"/>
      <c r="L1625" s="1"/>
      <c r="M1625" s="1"/>
      <c r="N1625" s="1"/>
      <c r="O1625" s="1"/>
      <c r="P1625" s="1"/>
      <c r="Q1625" s="1"/>
      <c r="R1625" s="1"/>
      <c r="S1625" s="1"/>
      <c r="T1625" s="1"/>
      <c r="U1625" s="1"/>
      <c r="V1625" s="1"/>
      <c r="W1625" s="1"/>
      <c r="X1625" s="1"/>
      <c r="Y1625" s="1"/>
    </row>
    <row r="1626" spans="1:25">
      <c r="A1626" s="1"/>
      <c r="B1626" s="79"/>
      <c r="C1626" s="145"/>
      <c r="D1626" s="145"/>
      <c r="E1626" s="1"/>
      <c r="F1626" s="1"/>
      <c r="G1626" s="1"/>
      <c r="H1626" s="1"/>
      <c r="I1626" s="1"/>
      <c r="J1626" s="1"/>
      <c r="K1626" s="1"/>
      <c r="L1626" s="1"/>
      <c r="M1626" s="1"/>
      <c r="N1626" s="1"/>
      <c r="O1626" s="1"/>
      <c r="P1626" s="1"/>
      <c r="Q1626" s="1"/>
      <c r="R1626" s="1"/>
      <c r="S1626" s="1"/>
      <c r="T1626" s="1"/>
      <c r="U1626" s="1"/>
      <c r="V1626" s="1"/>
      <c r="W1626" s="1"/>
      <c r="X1626" s="1"/>
      <c r="Y1626" s="1"/>
    </row>
    <row r="1627" spans="1:25">
      <c r="A1627" s="1"/>
      <c r="B1627" s="79"/>
      <c r="C1627" s="145"/>
      <c r="D1627" s="145"/>
      <c r="E1627" s="1"/>
      <c r="F1627" s="1"/>
      <c r="G1627" s="1"/>
      <c r="H1627" s="1"/>
      <c r="I1627" s="1"/>
      <c r="J1627" s="1"/>
      <c r="K1627" s="1"/>
      <c r="L1627" s="1"/>
      <c r="M1627" s="1"/>
      <c r="N1627" s="1"/>
      <c r="O1627" s="1"/>
      <c r="P1627" s="1"/>
      <c r="Q1627" s="1"/>
      <c r="R1627" s="1"/>
      <c r="S1627" s="1"/>
      <c r="T1627" s="1"/>
      <c r="U1627" s="1"/>
      <c r="V1627" s="1"/>
      <c r="W1627" s="1"/>
      <c r="X1627" s="1"/>
      <c r="Y1627" s="1"/>
    </row>
    <row r="1628" spans="1:25">
      <c r="A1628" s="1"/>
      <c r="B1628" s="79"/>
      <c r="C1628" s="145"/>
      <c r="D1628" s="145"/>
      <c r="E1628" s="1"/>
      <c r="F1628" s="1"/>
      <c r="G1628" s="1"/>
      <c r="H1628" s="1"/>
      <c r="I1628" s="1"/>
      <c r="J1628" s="1"/>
      <c r="K1628" s="1"/>
      <c r="L1628" s="1"/>
      <c r="M1628" s="1"/>
      <c r="N1628" s="1"/>
      <c r="O1628" s="1"/>
      <c r="P1628" s="1"/>
      <c r="Q1628" s="1"/>
      <c r="R1628" s="1"/>
      <c r="S1628" s="1"/>
      <c r="T1628" s="1"/>
      <c r="U1628" s="1"/>
      <c r="V1628" s="1"/>
      <c r="W1628" s="1"/>
      <c r="X1628" s="1"/>
      <c r="Y1628" s="1"/>
    </row>
    <row r="1629" spans="1:25">
      <c r="A1629" s="1"/>
      <c r="B1629" s="79"/>
      <c r="C1629" s="145"/>
      <c r="D1629" s="145"/>
      <c r="E1629" s="1"/>
      <c r="F1629" s="1"/>
      <c r="G1629" s="1"/>
      <c r="H1629" s="1"/>
      <c r="I1629" s="1"/>
      <c r="J1629" s="1"/>
      <c r="K1629" s="1"/>
      <c r="L1629" s="1"/>
      <c r="M1629" s="1"/>
      <c r="N1629" s="1"/>
      <c r="O1629" s="1"/>
      <c r="P1629" s="1"/>
      <c r="Q1629" s="1"/>
      <c r="R1629" s="1"/>
      <c r="S1629" s="1"/>
      <c r="T1629" s="1"/>
      <c r="U1629" s="1"/>
      <c r="V1629" s="1"/>
      <c r="W1629" s="1"/>
      <c r="X1629" s="1"/>
      <c r="Y1629" s="1"/>
    </row>
    <row r="1630" spans="1:25">
      <c r="A1630" s="1"/>
      <c r="B1630" s="79"/>
      <c r="C1630" s="145"/>
      <c r="D1630" s="145"/>
      <c r="E1630" s="1"/>
      <c r="F1630" s="1"/>
      <c r="G1630" s="1"/>
      <c r="H1630" s="1"/>
      <c r="I1630" s="1"/>
      <c r="J1630" s="1"/>
      <c r="K1630" s="1"/>
      <c r="L1630" s="1"/>
      <c r="M1630" s="1"/>
      <c r="N1630" s="1"/>
      <c r="O1630" s="1"/>
      <c r="P1630" s="1"/>
      <c r="Q1630" s="1"/>
      <c r="R1630" s="1"/>
      <c r="S1630" s="1"/>
      <c r="T1630" s="1"/>
      <c r="U1630" s="1"/>
      <c r="V1630" s="1"/>
      <c r="W1630" s="1"/>
      <c r="X1630" s="1"/>
      <c r="Y1630" s="1"/>
    </row>
    <row r="1631" spans="1:25">
      <c r="A1631" s="1"/>
      <c r="B1631" s="79"/>
      <c r="C1631" s="145"/>
      <c r="D1631" s="145"/>
      <c r="E1631" s="1"/>
      <c r="F1631" s="1"/>
      <c r="G1631" s="1"/>
      <c r="H1631" s="1"/>
      <c r="I1631" s="1"/>
      <c r="J1631" s="1"/>
      <c r="K1631" s="1"/>
      <c r="L1631" s="1"/>
      <c r="M1631" s="1"/>
      <c r="N1631" s="1"/>
      <c r="O1631" s="1"/>
      <c r="P1631" s="1"/>
      <c r="Q1631" s="1"/>
      <c r="R1631" s="1"/>
      <c r="S1631" s="1"/>
      <c r="T1631" s="1"/>
      <c r="U1631" s="1"/>
      <c r="V1631" s="1"/>
      <c r="W1631" s="1"/>
      <c r="X1631" s="1"/>
      <c r="Y1631" s="1"/>
    </row>
    <row r="1632" spans="1:25">
      <c r="A1632" s="1"/>
      <c r="B1632" s="79"/>
      <c r="C1632" s="145"/>
      <c r="D1632" s="145"/>
      <c r="E1632" s="1"/>
      <c r="F1632" s="1"/>
      <c r="G1632" s="1"/>
      <c r="H1632" s="1"/>
      <c r="I1632" s="1"/>
      <c r="J1632" s="1"/>
      <c r="K1632" s="1"/>
      <c r="L1632" s="1"/>
      <c r="M1632" s="1"/>
      <c r="N1632" s="1"/>
      <c r="O1632" s="1"/>
      <c r="P1632" s="1"/>
      <c r="Q1632" s="1"/>
      <c r="R1632" s="1"/>
      <c r="S1632" s="1"/>
      <c r="T1632" s="1"/>
      <c r="U1632" s="1"/>
      <c r="V1632" s="1"/>
      <c r="W1632" s="1"/>
      <c r="X1632" s="1"/>
      <c r="Y1632" s="1"/>
    </row>
    <row r="1633" spans="1:25">
      <c r="A1633" s="1"/>
      <c r="B1633" s="79"/>
      <c r="C1633" s="145"/>
      <c r="D1633" s="145"/>
      <c r="E1633" s="1"/>
      <c r="F1633" s="1"/>
      <c r="G1633" s="1"/>
      <c r="H1633" s="1"/>
      <c r="I1633" s="1"/>
      <c r="J1633" s="1"/>
      <c r="K1633" s="1"/>
      <c r="L1633" s="1"/>
      <c r="M1633" s="1"/>
      <c r="N1633" s="1"/>
      <c r="O1633" s="1"/>
      <c r="P1633" s="1"/>
      <c r="Q1633" s="1"/>
      <c r="R1633" s="1"/>
      <c r="S1633" s="1"/>
      <c r="T1633" s="1"/>
      <c r="U1633" s="1"/>
      <c r="V1633" s="1"/>
      <c r="W1633" s="1"/>
      <c r="X1633" s="1"/>
      <c r="Y1633" s="1"/>
    </row>
    <row r="1634" spans="1:25">
      <c r="A1634" s="1"/>
      <c r="B1634" s="79"/>
      <c r="C1634" s="145"/>
      <c r="D1634" s="145"/>
      <c r="E1634" s="1"/>
      <c r="F1634" s="1"/>
      <c r="G1634" s="1"/>
      <c r="H1634" s="1"/>
      <c r="I1634" s="1"/>
      <c r="J1634" s="1"/>
      <c r="K1634" s="1"/>
      <c r="L1634" s="1"/>
      <c r="M1634" s="1"/>
      <c r="N1634" s="1"/>
      <c r="O1634" s="1"/>
      <c r="P1634" s="1"/>
      <c r="Q1634" s="1"/>
      <c r="R1634" s="1"/>
      <c r="S1634" s="1"/>
      <c r="T1634" s="1"/>
      <c r="U1634" s="1"/>
      <c r="V1634" s="1"/>
      <c r="W1634" s="1"/>
      <c r="X1634" s="1"/>
      <c r="Y1634" s="1"/>
    </row>
    <row r="1635" spans="1:25">
      <c r="A1635" s="1"/>
      <c r="B1635" s="79"/>
      <c r="C1635" s="145"/>
      <c r="D1635" s="145"/>
      <c r="E1635" s="1"/>
      <c r="F1635" s="1"/>
      <c r="G1635" s="1"/>
      <c r="H1635" s="1"/>
      <c r="I1635" s="1"/>
      <c r="J1635" s="1"/>
      <c r="K1635" s="1"/>
      <c r="L1635" s="1"/>
      <c r="M1635" s="1"/>
      <c r="N1635" s="1"/>
      <c r="O1635" s="1"/>
      <c r="P1635" s="1"/>
      <c r="Q1635" s="1"/>
      <c r="R1635" s="1"/>
      <c r="S1635" s="1"/>
      <c r="T1635" s="1"/>
      <c r="U1635" s="1"/>
      <c r="V1635" s="1"/>
      <c r="W1635" s="1"/>
      <c r="X1635" s="1"/>
      <c r="Y1635" s="1"/>
    </row>
    <row r="1636" spans="1:25">
      <c r="A1636" s="1"/>
      <c r="B1636" s="79"/>
      <c r="C1636" s="145"/>
      <c r="D1636" s="145"/>
      <c r="E1636" s="1"/>
      <c r="F1636" s="1"/>
      <c r="G1636" s="1"/>
      <c r="H1636" s="1"/>
      <c r="I1636" s="1"/>
      <c r="J1636" s="1"/>
      <c r="K1636" s="1"/>
      <c r="L1636" s="1"/>
      <c r="M1636" s="1"/>
      <c r="N1636" s="1"/>
      <c r="O1636" s="1"/>
      <c r="P1636" s="1"/>
      <c r="Q1636" s="1"/>
      <c r="R1636" s="1"/>
      <c r="S1636" s="1"/>
      <c r="T1636" s="1"/>
      <c r="U1636" s="1"/>
      <c r="V1636" s="1"/>
      <c r="W1636" s="1"/>
      <c r="X1636" s="1"/>
      <c r="Y1636" s="1"/>
    </row>
    <row r="1637" spans="1:25">
      <c r="A1637" s="1"/>
      <c r="B1637" s="79"/>
      <c r="C1637" s="145"/>
      <c r="D1637" s="145"/>
      <c r="E1637" s="1"/>
      <c r="F1637" s="1"/>
      <c r="G1637" s="1"/>
      <c r="H1637" s="1"/>
      <c r="I1637" s="1"/>
      <c r="J1637" s="1"/>
      <c r="K1637" s="1"/>
      <c r="L1637" s="1"/>
      <c r="M1637" s="1"/>
      <c r="N1637" s="1"/>
      <c r="O1637" s="1"/>
      <c r="P1637" s="1"/>
      <c r="Q1637" s="1"/>
      <c r="R1637" s="1"/>
      <c r="S1637" s="1"/>
      <c r="T1637" s="1"/>
      <c r="U1637" s="1"/>
      <c r="V1637" s="1"/>
      <c r="W1637" s="1"/>
      <c r="X1637" s="1"/>
      <c r="Y1637" s="1"/>
    </row>
    <row r="1638" spans="1:25">
      <c r="A1638" s="1"/>
      <c r="B1638" s="79"/>
      <c r="C1638" s="145"/>
      <c r="D1638" s="145"/>
      <c r="E1638" s="1"/>
      <c r="F1638" s="1"/>
      <c r="G1638" s="1"/>
      <c r="H1638" s="1"/>
      <c r="I1638" s="1"/>
      <c r="J1638" s="1"/>
      <c r="K1638" s="1"/>
      <c r="L1638" s="1"/>
      <c r="M1638" s="1"/>
      <c r="N1638" s="1"/>
      <c r="O1638" s="1"/>
      <c r="P1638" s="1"/>
      <c r="Q1638" s="1"/>
      <c r="R1638" s="1"/>
      <c r="S1638" s="1"/>
      <c r="T1638" s="1"/>
      <c r="U1638" s="1"/>
      <c r="V1638" s="1"/>
      <c r="W1638" s="1"/>
      <c r="X1638" s="1"/>
      <c r="Y1638" s="1"/>
    </row>
    <row r="1639" spans="1:25">
      <c r="A1639" s="1"/>
      <c r="B1639" s="79"/>
      <c r="C1639" s="145"/>
      <c r="D1639" s="145"/>
      <c r="E1639" s="1"/>
      <c r="F1639" s="1"/>
      <c r="G1639" s="1"/>
      <c r="H1639" s="1"/>
      <c r="I1639" s="1"/>
      <c r="J1639" s="1"/>
      <c r="K1639" s="1"/>
      <c r="L1639" s="1"/>
      <c r="M1639" s="1"/>
      <c r="N1639" s="1"/>
      <c r="O1639" s="1"/>
      <c r="P1639" s="1"/>
      <c r="Q1639" s="1"/>
      <c r="R1639" s="1"/>
      <c r="S1639" s="1"/>
      <c r="T1639" s="1"/>
      <c r="U1639" s="1"/>
      <c r="V1639" s="1"/>
      <c r="W1639" s="1"/>
      <c r="X1639" s="1"/>
      <c r="Y1639" s="1"/>
    </row>
    <row r="1640" spans="1:25">
      <c r="A1640" s="1"/>
      <c r="B1640" s="79"/>
      <c r="C1640" s="145"/>
      <c r="D1640" s="145"/>
      <c r="E1640" s="1"/>
      <c r="F1640" s="1"/>
      <c r="G1640" s="1"/>
      <c r="H1640" s="1"/>
      <c r="I1640" s="1"/>
      <c r="J1640" s="1"/>
      <c r="K1640" s="1"/>
      <c r="L1640" s="1"/>
      <c r="M1640" s="1"/>
      <c r="N1640" s="1"/>
      <c r="O1640" s="1"/>
      <c r="P1640" s="1"/>
      <c r="Q1640" s="1"/>
      <c r="R1640" s="1"/>
      <c r="S1640" s="1"/>
      <c r="T1640" s="1"/>
      <c r="U1640" s="1"/>
      <c r="V1640" s="1"/>
      <c r="W1640" s="1"/>
      <c r="X1640" s="1"/>
      <c r="Y1640" s="1"/>
    </row>
    <row r="1641" spans="1:25">
      <c r="A1641" s="1"/>
      <c r="B1641" s="79"/>
      <c r="C1641" s="145"/>
      <c r="D1641" s="145"/>
      <c r="E1641" s="1"/>
      <c r="F1641" s="1"/>
      <c r="G1641" s="1"/>
      <c r="H1641" s="1"/>
      <c r="I1641" s="1"/>
      <c r="J1641" s="1"/>
      <c r="K1641" s="1"/>
      <c r="L1641" s="1"/>
      <c r="M1641" s="1"/>
      <c r="N1641" s="1"/>
      <c r="O1641" s="1"/>
      <c r="P1641" s="1"/>
      <c r="Q1641" s="1"/>
      <c r="R1641" s="1"/>
      <c r="S1641" s="1"/>
      <c r="T1641" s="1"/>
      <c r="U1641" s="1"/>
      <c r="V1641" s="1"/>
      <c r="W1641" s="1"/>
      <c r="X1641" s="1"/>
      <c r="Y1641" s="1"/>
    </row>
    <row r="1642" spans="1:25">
      <c r="A1642" s="1"/>
      <c r="B1642" s="79"/>
      <c r="C1642" s="145"/>
      <c r="D1642" s="145"/>
      <c r="E1642" s="1"/>
      <c r="F1642" s="1"/>
      <c r="G1642" s="1"/>
      <c r="H1642" s="1"/>
      <c r="I1642" s="1"/>
      <c r="J1642" s="1"/>
      <c r="K1642" s="1"/>
      <c r="L1642" s="1"/>
      <c r="M1642" s="1"/>
      <c r="N1642" s="1"/>
      <c r="O1642" s="1"/>
      <c r="P1642" s="1"/>
      <c r="Q1642" s="1"/>
      <c r="R1642" s="1"/>
      <c r="S1642" s="1"/>
      <c r="T1642" s="1"/>
      <c r="U1642" s="1"/>
      <c r="V1642" s="1"/>
      <c r="W1642" s="1"/>
      <c r="X1642" s="1"/>
      <c r="Y1642" s="1"/>
    </row>
    <row r="1643" spans="1:25">
      <c r="A1643" s="1"/>
      <c r="B1643" s="79"/>
      <c r="C1643" s="145"/>
      <c r="D1643" s="145"/>
      <c r="E1643" s="1"/>
      <c r="F1643" s="1"/>
      <c r="G1643" s="1"/>
      <c r="H1643" s="1"/>
      <c r="I1643" s="1"/>
      <c r="J1643" s="1"/>
      <c r="K1643" s="1"/>
      <c r="L1643" s="1"/>
      <c r="M1643" s="1"/>
      <c r="N1643" s="1"/>
      <c r="O1643" s="1"/>
      <c r="P1643" s="1"/>
      <c r="Q1643" s="1"/>
      <c r="R1643" s="1"/>
      <c r="S1643" s="1"/>
      <c r="T1643" s="1"/>
      <c r="U1643" s="1"/>
      <c r="V1643" s="1"/>
      <c r="W1643" s="1"/>
      <c r="X1643" s="1"/>
      <c r="Y1643" s="1"/>
    </row>
    <row r="1644" spans="1:25">
      <c r="A1644" s="1"/>
      <c r="B1644" s="79"/>
      <c r="C1644" s="145"/>
      <c r="D1644" s="145"/>
      <c r="E1644" s="1"/>
      <c r="F1644" s="1"/>
      <c r="G1644" s="1"/>
      <c r="H1644" s="1"/>
      <c r="I1644" s="1"/>
      <c r="J1644" s="1"/>
      <c r="K1644" s="1"/>
      <c r="L1644" s="1"/>
      <c r="M1644" s="1"/>
      <c r="N1644" s="1"/>
      <c r="O1644" s="1"/>
      <c r="P1644" s="1"/>
      <c r="Q1644" s="1"/>
      <c r="R1644" s="1"/>
      <c r="S1644" s="1"/>
      <c r="T1644" s="1"/>
      <c r="U1644" s="1"/>
      <c r="V1644" s="1"/>
      <c r="W1644" s="1"/>
      <c r="X1644" s="1"/>
      <c r="Y1644" s="1"/>
    </row>
    <row r="1645" spans="1:25">
      <c r="A1645" s="1"/>
      <c r="B1645" s="79"/>
      <c r="C1645" s="145"/>
      <c r="D1645" s="145"/>
      <c r="E1645" s="1"/>
      <c r="F1645" s="1"/>
      <c r="G1645" s="1"/>
      <c r="H1645" s="1"/>
      <c r="I1645" s="1"/>
      <c r="J1645" s="1"/>
      <c r="K1645" s="1"/>
      <c r="L1645" s="1"/>
      <c r="M1645" s="1"/>
      <c r="N1645" s="1"/>
      <c r="O1645" s="1"/>
      <c r="P1645" s="1"/>
      <c r="Q1645" s="1"/>
      <c r="R1645" s="1"/>
      <c r="S1645" s="1"/>
      <c r="T1645" s="1"/>
      <c r="U1645" s="1"/>
      <c r="V1645" s="1"/>
      <c r="W1645" s="1"/>
      <c r="X1645" s="1"/>
      <c r="Y1645" s="1"/>
    </row>
    <row r="1646" spans="1:25">
      <c r="A1646" s="1"/>
      <c r="B1646" s="79"/>
      <c r="C1646" s="145"/>
      <c r="D1646" s="145"/>
      <c r="E1646" s="1"/>
      <c r="F1646" s="1"/>
      <c r="G1646" s="1"/>
      <c r="H1646" s="1"/>
      <c r="I1646" s="1"/>
      <c r="J1646" s="1"/>
      <c r="K1646" s="1"/>
      <c r="L1646" s="1"/>
      <c r="M1646" s="1"/>
      <c r="N1646" s="1"/>
      <c r="O1646" s="1"/>
      <c r="P1646" s="1"/>
      <c r="Q1646" s="1"/>
      <c r="R1646" s="1"/>
      <c r="S1646" s="1"/>
      <c r="T1646" s="1"/>
      <c r="U1646" s="1"/>
      <c r="V1646" s="1"/>
      <c r="W1646" s="1"/>
      <c r="X1646" s="1"/>
      <c r="Y1646" s="1"/>
    </row>
    <row r="1647" spans="1:25">
      <c r="A1647" s="1"/>
      <c r="B1647" s="79"/>
      <c r="C1647" s="145"/>
      <c r="D1647" s="145"/>
      <c r="E1647" s="1"/>
      <c r="F1647" s="1"/>
      <c r="G1647" s="1"/>
      <c r="H1647" s="1"/>
      <c r="I1647" s="1"/>
      <c r="J1647" s="1"/>
      <c r="K1647" s="1"/>
      <c r="L1647" s="1"/>
      <c r="M1647" s="1"/>
      <c r="N1647" s="1"/>
      <c r="O1647" s="1"/>
      <c r="P1647" s="1"/>
      <c r="Q1647" s="1"/>
      <c r="R1647" s="1"/>
      <c r="S1647" s="1"/>
      <c r="T1647" s="1"/>
      <c r="U1647" s="1"/>
      <c r="V1647" s="1"/>
      <c r="W1647" s="1"/>
      <c r="X1647" s="1"/>
      <c r="Y1647" s="1"/>
    </row>
    <row r="1648" spans="1:25">
      <c r="A1648" s="1"/>
      <c r="B1648" s="79"/>
      <c r="C1648" s="145"/>
      <c r="D1648" s="145"/>
      <c r="E1648" s="1"/>
      <c r="F1648" s="1"/>
      <c r="G1648" s="1"/>
      <c r="H1648" s="1"/>
      <c r="I1648" s="1"/>
      <c r="J1648" s="1"/>
      <c r="K1648" s="1"/>
      <c r="L1648" s="1"/>
      <c r="M1648" s="1"/>
      <c r="N1648" s="1"/>
      <c r="O1648" s="1"/>
      <c r="P1648" s="1"/>
      <c r="Q1648" s="1"/>
      <c r="R1648" s="1"/>
      <c r="S1648" s="1"/>
      <c r="T1648" s="1"/>
      <c r="U1648" s="1"/>
      <c r="V1648" s="1"/>
      <c r="W1648" s="1"/>
      <c r="X1648" s="1"/>
      <c r="Y1648" s="1"/>
    </row>
    <row r="1649" spans="1:25">
      <c r="A1649" s="1"/>
      <c r="B1649" s="79"/>
      <c r="C1649" s="145"/>
      <c r="D1649" s="145"/>
      <c r="E1649" s="1"/>
      <c r="F1649" s="1"/>
      <c r="G1649" s="1"/>
      <c r="H1649" s="1"/>
      <c r="I1649" s="1"/>
      <c r="J1649" s="1"/>
      <c r="K1649" s="1"/>
      <c r="L1649" s="1"/>
      <c r="M1649" s="1"/>
      <c r="N1649" s="1"/>
      <c r="O1649" s="1"/>
      <c r="P1649" s="1"/>
      <c r="Q1649" s="1"/>
      <c r="R1649" s="1"/>
      <c r="S1649" s="1"/>
      <c r="T1649" s="1"/>
      <c r="U1649" s="1"/>
      <c r="V1649" s="1"/>
      <c r="W1649" s="1"/>
      <c r="X1649" s="1"/>
      <c r="Y1649" s="1"/>
    </row>
    <row r="1650" spans="1:25">
      <c r="A1650" s="1"/>
      <c r="B1650" s="79"/>
      <c r="C1650" s="145"/>
      <c r="D1650" s="145"/>
      <c r="E1650" s="1"/>
      <c r="F1650" s="1"/>
      <c r="G1650" s="1"/>
      <c r="H1650" s="1"/>
      <c r="I1650" s="1"/>
      <c r="J1650" s="1"/>
      <c r="K1650" s="1"/>
      <c r="L1650" s="1"/>
      <c r="M1650" s="1"/>
      <c r="N1650" s="1"/>
      <c r="O1650" s="1"/>
      <c r="P1650" s="1"/>
      <c r="Q1650" s="1"/>
      <c r="R1650" s="1"/>
      <c r="S1650" s="1"/>
      <c r="T1650" s="1"/>
      <c r="U1650" s="1"/>
      <c r="V1650" s="1"/>
      <c r="W1650" s="1"/>
      <c r="X1650" s="1"/>
      <c r="Y1650" s="1"/>
    </row>
    <row r="1651" spans="1:25">
      <c r="A1651" s="1"/>
      <c r="B1651" s="79"/>
      <c r="C1651" s="145"/>
      <c r="D1651" s="145"/>
      <c r="E1651" s="1"/>
      <c r="F1651" s="1"/>
      <c r="G1651" s="1"/>
      <c r="H1651" s="1"/>
      <c r="I1651" s="1"/>
      <c r="J1651" s="1"/>
      <c r="K1651" s="1"/>
      <c r="L1651" s="1"/>
      <c r="M1651" s="1"/>
      <c r="N1651" s="1"/>
      <c r="O1651" s="1"/>
      <c r="P1651" s="1"/>
      <c r="Q1651" s="1"/>
      <c r="R1651" s="1"/>
      <c r="S1651" s="1"/>
      <c r="T1651" s="1"/>
      <c r="U1651" s="1"/>
      <c r="V1651" s="1"/>
      <c r="W1651" s="1"/>
      <c r="X1651" s="1"/>
      <c r="Y1651" s="1"/>
    </row>
    <row r="1652" spans="1:25">
      <c r="A1652" s="1"/>
      <c r="B1652" s="79"/>
      <c r="C1652" s="145"/>
      <c r="D1652" s="145"/>
      <c r="E1652" s="1"/>
      <c r="F1652" s="1"/>
      <c r="G1652" s="1"/>
      <c r="H1652" s="1"/>
      <c r="I1652" s="1"/>
      <c r="J1652" s="1"/>
      <c r="K1652" s="1"/>
      <c r="L1652" s="1"/>
      <c r="M1652" s="1"/>
      <c r="N1652" s="1"/>
      <c r="O1652" s="1"/>
      <c r="P1652" s="1"/>
      <c r="Q1652" s="1"/>
      <c r="R1652" s="1"/>
      <c r="S1652" s="1"/>
      <c r="T1652" s="1"/>
      <c r="U1652" s="1"/>
      <c r="V1652" s="1"/>
      <c r="W1652" s="1"/>
      <c r="X1652" s="1"/>
      <c r="Y1652" s="1"/>
    </row>
    <row r="1653" spans="1:25">
      <c r="A1653" s="1"/>
      <c r="B1653" s="79"/>
      <c r="C1653" s="145"/>
      <c r="D1653" s="145"/>
      <c r="E1653" s="1"/>
      <c r="F1653" s="1"/>
      <c r="G1653" s="1"/>
      <c r="H1653" s="1"/>
      <c r="I1653" s="1"/>
      <c r="J1653" s="1"/>
      <c r="K1653" s="1"/>
      <c r="L1653" s="1"/>
      <c r="M1653" s="1"/>
      <c r="N1653" s="1"/>
      <c r="O1653" s="1"/>
      <c r="P1653" s="1"/>
      <c r="Q1653" s="1"/>
      <c r="R1653" s="1"/>
      <c r="S1653" s="1"/>
      <c r="T1653" s="1"/>
      <c r="U1653" s="1"/>
      <c r="V1653" s="1"/>
      <c r="W1653" s="1"/>
      <c r="X1653" s="1"/>
      <c r="Y1653" s="1"/>
    </row>
    <row r="1654" spans="1:25">
      <c r="A1654" s="1"/>
      <c r="B1654" s="79"/>
      <c r="C1654" s="145"/>
      <c r="D1654" s="145"/>
      <c r="E1654" s="1"/>
      <c r="F1654" s="1"/>
      <c r="G1654" s="1"/>
      <c r="H1654" s="1"/>
      <c r="I1654" s="1"/>
      <c r="J1654" s="1"/>
      <c r="K1654" s="1"/>
      <c r="L1654" s="1"/>
      <c r="M1654" s="1"/>
      <c r="N1654" s="1"/>
      <c r="O1654" s="1"/>
      <c r="P1654" s="1"/>
      <c r="Q1654" s="1"/>
      <c r="R1654" s="1"/>
      <c r="S1654" s="1"/>
      <c r="T1654" s="1"/>
      <c r="U1654" s="1"/>
      <c r="V1654" s="1"/>
      <c r="W1654" s="1"/>
      <c r="X1654" s="1"/>
      <c r="Y1654" s="1"/>
    </row>
    <row r="1655" spans="1:25">
      <c r="A1655" s="1"/>
      <c r="B1655" s="79"/>
      <c r="C1655" s="145"/>
      <c r="D1655" s="145"/>
      <c r="E1655" s="1"/>
      <c r="F1655" s="1"/>
      <c r="G1655" s="1"/>
      <c r="H1655" s="1"/>
      <c r="I1655" s="1"/>
      <c r="J1655" s="1"/>
      <c r="K1655" s="1"/>
      <c r="L1655" s="1"/>
      <c r="M1655" s="1"/>
      <c r="N1655" s="1"/>
      <c r="O1655" s="1"/>
      <c r="P1655" s="1"/>
      <c r="Q1655" s="1"/>
      <c r="R1655" s="1"/>
      <c r="S1655" s="1"/>
      <c r="T1655" s="1"/>
      <c r="U1655" s="1"/>
      <c r="V1655" s="1"/>
      <c r="W1655" s="1"/>
      <c r="X1655" s="1"/>
      <c r="Y1655" s="1"/>
    </row>
    <row r="1656" spans="1:25">
      <c r="A1656" s="1"/>
      <c r="B1656" s="79"/>
      <c r="C1656" s="145"/>
      <c r="D1656" s="145"/>
      <c r="E1656" s="1"/>
      <c r="F1656" s="1"/>
      <c r="G1656" s="1"/>
      <c r="H1656" s="1"/>
      <c r="I1656" s="1"/>
      <c r="J1656" s="1"/>
      <c r="K1656" s="1"/>
      <c r="L1656" s="1"/>
      <c r="M1656" s="1"/>
      <c r="N1656" s="1"/>
      <c r="O1656" s="1"/>
      <c r="P1656" s="1"/>
      <c r="Q1656" s="1"/>
      <c r="R1656" s="1"/>
      <c r="S1656" s="1"/>
      <c r="T1656" s="1"/>
      <c r="U1656" s="1"/>
      <c r="V1656" s="1"/>
      <c r="W1656" s="1"/>
      <c r="X1656" s="1"/>
      <c r="Y1656" s="1"/>
    </row>
    <row r="1657" spans="1:25">
      <c r="A1657" s="1"/>
      <c r="B1657" s="79"/>
      <c r="C1657" s="145"/>
      <c r="D1657" s="145"/>
      <c r="E1657" s="1"/>
      <c r="F1657" s="1"/>
      <c r="G1657" s="1"/>
      <c r="H1657" s="1"/>
      <c r="I1657" s="1"/>
      <c r="J1657" s="1"/>
      <c r="K1657" s="1"/>
      <c r="L1657" s="1"/>
      <c r="M1657" s="1"/>
      <c r="N1657" s="1"/>
      <c r="O1657" s="1"/>
      <c r="P1657" s="1"/>
      <c r="Q1657" s="1"/>
      <c r="R1657" s="1"/>
      <c r="S1657" s="1"/>
      <c r="T1657" s="1"/>
      <c r="U1657" s="1"/>
      <c r="V1657" s="1"/>
      <c r="W1657" s="1"/>
      <c r="X1657" s="1"/>
      <c r="Y1657" s="1"/>
    </row>
    <row r="1658" spans="1:25">
      <c r="A1658" s="1"/>
      <c r="B1658" s="79"/>
      <c r="C1658" s="145"/>
      <c r="D1658" s="145"/>
      <c r="E1658" s="1"/>
      <c r="F1658" s="1"/>
      <c r="G1658" s="1"/>
      <c r="H1658" s="1"/>
      <c r="I1658" s="1"/>
      <c r="J1658" s="1"/>
      <c r="K1658" s="1"/>
      <c r="L1658" s="1"/>
      <c r="M1658" s="1"/>
      <c r="N1658" s="1"/>
      <c r="O1658" s="1"/>
      <c r="P1658" s="1"/>
      <c r="Q1658" s="1"/>
      <c r="R1658" s="1"/>
      <c r="S1658" s="1"/>
      <c r="T1658" s="1"/>
      <c r="U1658" s="1"/>
      <c r="V1658" s="1"/>
      <c r="W1658" s="1"/>
      <c r="X1658" s="1"/>
      <c r="Y1658" s="1"/>
    </row>
    <row r="1659" spans="1:25">
      <c r="A1659" s="1"/>
      <c r="B1659" s="79"/>
      <c r="C1659" s="145"/>
      <c r="D1659" s="145"/>
      <c r="E1659" s="1"/>
      <c r="F1659" s="1"/>
      <c r="G1659" s="1"/>
      <c r="H1659" s="1"/>
      <c r="I1659" s="1"/>
      <c r="J1659" s="1"/>
      <c r="K1659" s="1"/>
      <c r="L1659" s="1"/>
      <c r="M1659" s="1"/>
      <c r="N1659" s="1"/>
      <c r="O1659" s="1"/>
      <c r="P1659" s="1"/>
      <c r="Q1659" s="1"/>
      <c r="R1659" s="1"/>
      <c r="S1659" s="1"/>
      <c r="T1659" s="1"/>
      <c r="U1659" s="1"/>
      <c r="V1659" s="1"/>
      <c r="W1659" s="1"/>
      <c r="X1659" s="1"/>
      <c r="Y1659" s="1"/>
    </row>
    <row r="1660" spans="1:25">
      <c r="A1660" s="1"/>
      <c r="B1660" s="79"/>
      <c r="C1660" s="145"/>
      <c r="D1660" s="145"/>
      <c r="E1660" s="1"/>
      <c r="F1660" s="1"/>
      <c r="G1660" s="1"/>
      <c r="H1660" s="1"/>
      <c r="I1660" s="1"/>
      <c r="J1660" s="1"/>
      <c r="K1660" s="1"/>
      <c r="L1660" s="1"/>
      <c r="M1660" s="1"/>
      <c r="N1660" s="1"/>
      <c r="O1660" s="1"/>
      <c r="P1660" s="1"/>
      <c r="Q1660" s="1"/>
      <c r="R1660" s="1"/>
      <c r="S1660" s="1"/>
      <c r="T1660" s="1"/>
      <c r="U1660" s="1"/>
      <c r="V1660" s="1"/>
      <c r="W1660" s="1"/>
      <c r="X1660" s="1"/>
      <c r="Y1660" s="1"/>
    </row>
    <row r="1661" spans="1:25">
      <c r="A1661" s="1"/>
      <c r="B1661" s="79"/>
      <c r="C1661" s="145"/>
      <c r="D1661" s="145"/>
      <c r="E1661" s="1"/>
      <c r="F1661" s="1"/>
      <c r="G1661" s="1"/>
      <c r="H1661" s="1"/>
      <c r="I1661" s="1"/>
      <c r="J1661" s="1"/>
      <c r="K1661" s="1"/>
      <c r="L1661" s="1"/>
      <c r="M1661" s="1"/>
      <c r="N1661" s="1"/>
      <c r="O1661" s="1"/>
      <c r="P1661" s="1"/>
      <c r="Q1661" s="1"/>
      <c r="R1661" s="1"/>
      <c r="S1661" s="1"/>
      <c r="T1661" s="1"/>
      <c r="U1661" s="1"/>
      <c r="V1661" s="1"/>
      <c r="W1661" s="1"/>
      <c r="X1661" s="1"/>
      <c r="Y1661" s="1"/>
    </row>
    <row r="1662" spans="1:25">
      <c r="A1662" s="1"/>
      <c r="B1662" s="79"/>
      <c r="C1662" s="145"/>
      <c r="D1662" s="145"/>
      <c r="E1662" s="1"/>
      <c r="F1662" s="1"/>
      <c r="G1662" s="1"/>
      <c r="H1662" s="1"/>
      <c r="I1662" s="1"/>
      <c r="J1662" s="1"/>
      <c r="K1662" s="1"/>
      <c r="L1662" s="1"/>
      <c r="M1662" s="1"/>
      <c r="N1662" s="1"/>
      <c r="O1662" s="1"/>
      <c r="P1662" s="1"/>
      <c r="Q1662" s="1"/>
      <c r="R1662" s="1"/>
      <c r="S1662" s="1"/>
      <c r="T1662" s="1"/>
      <c r="U1662" s="1"/>
      <c r="V1662" s="1"/>
      <c r="W1662" s="1"/>
      <c r="X1662" s="1"/>
      <c r="Y1662" s="1"/>
    </row>
    <row r="1663" spans="1:25">
      <c r="A1663" s="1"/>
      <c r="B1663" s="79"/>
      <c r="C1663" s="145"/>
      <c r="D1663" s="145"/>
      <c r="E1663" s="1"/>
      <c r="F1663" s="1"/>
      <c r="G1663" s="1"/>
      <c r="H1663" s="1"/>
      <c r="I1663" s="1"/>
      <c r="J1663" s="1"/>
      <c r="K1663" s="1"/>
      <c r="L1663" s="1"/>
      <c r="M1663" s="1"/>
      <c r="N1663" s="1"/>
      <c r="O1663" s="1"/>
      <c r="P1663" s="1"/>
      <c r="Q1663" s="1"/>
      <c r="R1663" s="1"/>
      <c r="S1663" s="1"/>
      <c r="T1663" s="1"/>
      <c r="U1663" s="1"/>
      <c r="V1663" s="1"/>
      <c r="W1663" s="1"/>
      <c r="X1663" s="1"/>
      <c r="Y1663" s="1"/>
    </row>
    <row r="1664" spans="1:25">
      <c r="A1664" s="1"/>
      <c r="B1664" s="79"/>
      <c r="C1664" s="145"/>
      <c r="D1664" s="145"/>
      <c r="E1664" s="1"/>
      <c r="F1664" s="1"/>
      <c r="G1664" s="1"/>
      <c r="H1664" s="1"/>
      <c r="I1664" s="1"/>
      <c r="J1664" s="1"/>
      <c r="K1664" s="1"/>
      <c r="L1664" s="1"/>
      <c r="M1664" s="1"/>
      <c r="N1664" s="1"/>
      <c r="O1664" s="1"/>
      <c r="P1664" s="1"/>
      <c r="Q1664" s="1"/>
      <c r="R1664" s="1"/>
      <c r="S1664" s="1"/>
      <c r="T1664" s="1"/>
      <c r="U1664" s="1"/>
      <c r="V1664" s="1"/>
      <c r="W1664" s="1"/>
      <c r="X1664" s="1"/>
      <c r="Y1664" s="1"/>
    </row>
    <row r="1665" spans="1:25">
      <c r="A1665" s="1"/>
      <c r="B1665" s="79"/>
      <c r="C1665" s="145"/>
      <c r="D1665" s="145"/>
      <c r="E1665" s="1"/>
      <c r="F1665" s="1"/>
      <c r="G1665" s="1"/>
      <c r="H1665" s="1"/>
      <c r="I1665" s="1"/>
      <c r="J1665" s="1"/>
      <c r="K1665" s="1"/>
      <c r="L1665" s="1"/>
      <c r="M1665" s="1"/>
      <c r="N1665" s="1"/>
      <c r="O1665" s="1"/>
      <c r="P1665" s="1"/>
      <c r="Q1665" s="1"/>
      <c r="R1665" s="1"/>
      <c r="S1665" s="1"/>
      <c r="T1665" s="1"/>
      <c r="U1665" s="1"/>
      <c r="V1665" s="1"/>
      <c r="W1665" s="1"/>
      <c r="X1665" s="1"/>
      <c r="Y1665" s="1"/>
    </row>
    <row r="1666" spans="1:25">
      <c r="A1666" s="1"/>
      <c r="B1666" s="79"/>
      <c r="C1666" s="145"/>
      <c r="D1666" s="145"/>
      <c r="E1666" s="1"/>
      <c r="F1666" s="1"/>
      <c r="G1666" s="1"/>
      <c r="H1666" s="1"/>
      <c r="I1666" s="1"/>
      <c r="J1666" s="1"/>
      <c r="K1666" s="1"/>
      <c r="L1666" s="1"/>
      <c r="M1666" s="1"/>
      <c r="N1666" s="1"/>
      <c r="O1666" s="1"/>
      <c r="P1666" s="1"/>
      <c r="Q1666" s="1"/>
      <c r="R1666" s="1"/>
      <c r="S1666" s="1"/>
      <c r="T1666" s="1"/>
      <c r="U1666" s="1"/>
      <c r="V1666" s="1"/>
      <c r="W1666" s="1"/>
      <c r="X1666" s="1"/>
      <c r="Y1666" s="1"/>
    </row>
    <row r="1667" spans="1:25">
      <c r="A1667" s="1"/>
      <c r="B1667" s="79"/>
      <c r="C1667" s="145"/>
      <c r="D1667" s="145"/>
      <c r="E1667" s="1"/>
      <c r="F1667" s="1"/>
      <c r="G1667" s="1"/>
      <c r="H1667" s="1"/>
      <c r="I1667" s="1"/>
      <c r="J1667" s="1"/>
      <c r="K1667" s="1"/>
      <c r="L1667" s="1"/>
      <c r="M1667" s="1"/>
      <c r="N1667" s="1"/>
      <c r="O1667" s="1"/>
      <c r="P1667" s="1"/>
      <c r="Q1667" s="1"/>
      <c r="R1667" s="1"/>
      <c r="S1667" s="1"/>
      <c r="T1667" s="1"/>
      <c r="U1667" s="1"/>
      <c r="V1667" s="1"/>
      <c r="W1667" s="1"/>
      <c r="X1667" s="1"/>
      <c r="Y1667" s="1"/>
    </row>
    <row r="1668" spans="1:25">
      <c r="A1668" s="1"/>
      <c r="B1668" s="79"/>
      <c r="C1668" s="145"/>
      <c r="D1668" s="145"/>
      <c r="E1668" s="1"/>
      <c r="F1668" s="1"/>
      <c r="G1668" s="1"/>
      <c r="H1668" s="1"/>
      <c r="I1668" s="1"/>
      <c r="J1668" s="1"/>
      <c r="K1668" s="1"/>
      <c r="L1668" s="1"/>
      <c r="M1668" s="1"/>
      <c r="N1668" s="1"/>
      <c r="O1668" s="1"/>
      <c r="P1668" s="1"/>
      <c r="Q1668" s="1"/>
      <c r="R1668" s="1"/>
      <c r="S1668" s="1"/>
      <c r="T1668" s="1"/>
      <c r="U1668" s="1"/>
      <c r="V1668" s="1"/>
      <c r="W1668" s="1"/>
      <c r="X1668" s="1"/>
      <c r="Y1668" s="1"/>
    </row>
    <row r="1669" spans="1:25">
      <c r="A1669" s="1"/>
      <c r="B1669" s="79"/>
      <c r="C1669" s="145"/>
      <c r="D1669" s="145"/>
      <c r="E1669" s="1"/>
      <c r="F1669" s="1"/>
      <c r="G1669" s="1"/>
      <c r="H1669" s="1"/>
      <c r="I1669" s="1"/>
      <c r="J1669" s="1"/>
      <c r="K1669" s="1"/>
      <c r="L1669" s="1"/>
      <c r="M1669" s="1"/>
      <c r="N1669" s="1"/>
      <c r="O1669" s="1"/>
      <c r="P1669" s="1"/>
      <c r="Q1669" s="1"/>
      <c r="R1669" s="1"/>
      <c r="S1669" s="1"/>
      <c r="T1669" s="1"/>
      <c r="U1669" s="1"/>
      <c r="V1669" s="1"/>
      <c r="W1669" s="1"/>
      <c r="X1669" s="1"/>
      <c r="Y1669" s="1"/>
    </row>
    <row r="1670" spans="1:25">
      <c r="A1670" s="1"/>
      <c r="B1670" s="79"/>
      <c r="C1670" s="145"/>
      <c r="D1670" s="145"/>
      <c r="E1670" s="1"/>
      <c r="F1670" s="1"/>
      <c r="G1670" s="1"/>
      <c r="H1670" s="1"/>
      <c r="I1670" s="1"/>
      <c r="J1670" s="1"/>
      <c r="K1670" s="1"/>
      <c r="L1670" s="1"/>
      <c r="M1670" s="1"/>
      <c r="N1670" s="1"/>
      <c r="O1670" s="1"/>
      <c r="P1670" s="1"/>
      <c r="Q1670" s="1"/>
      <c r="R1670" s="1"/>
      <c r="S1670" s="1"/>
      <c r="T1670" s="1"/>
      <c r="U1670" s="1"/>
      <c r="V1670" s="1"/>
      <c r="W1670" s="1"/>
      <c r="X1670" s="1"/>
      <c r="Y1670" s="1"/>
    </row>
    <row r="1671" spans="1:25">
      <c r="A1671" s="1"/>
      <c r="B1671" s="79"/>
      <c r="C1671" s="145"/>
      <c r="D1671" s="145"/>
      <c r="E1671" s="1"/>
      <c r="F1671" s="1"/>
      <c r="G1671" s="1"/>
      <c r="H1671" s="1"/>
      <c r="I1671" s="1"/>
      <c r="J1671" s="1"/>
      <c r="K1671" s="1"/>
      <c r="L1671" s="1"/>
      <c r="M1671" s="1"/>
      <c r="N1671" s="1"/>
      <c r="O1671" s="1"/>
      <c r="P1671" s="1"/>
      <c r="Q1671" s="1"/>
      <c r="R1671" s="1"/>
      <c r="S1671" s="1"/>
      <c r="T1671" s="1"/>
      <c r="U1671" s="1"/>
      <c r="V1671" s="1"/>
      <c r="W1671" s="1"/>
      <c r="X1671" s="1"/>
      <c r="Y1671" s="1"/>
    </row>
    <row r="1672" spans="1:25">
      <c r="A1672" s="1"/>
      <c r="B1672" s="79"/>
      <c r="C1672" s="145"/>
      <c r="D1672" s="145"/>
      <c r="E1672" s="1"/>
      <c r="F1672" s="1"/>
      <c r="G1672" s="1"/>
      <c r="H1672" s="1"/>
      <c r="I1672" s="1"/>
      <c r="J1672" s="1"/>
      <c r="K1672" s="1"/>
      <c r="L1672" s="1"/>
      <c r="M1672" s="1"/>
      <c r="N1672" s="1"/>
      <c r="O1672" s="1"/>
      <c r="P1672" s="1"/>
      <c r="Q1672" s="1"/>
      <c r="R1672" s="1"/>
      <c r="S1672" s="1"/>
      <c r="T1672" s="1"/>
      <c r="U1672" s="1"/>
      <c r="V1672" s="1"/>
      <c r="W1672" s="1"/>
      <c r="X1672" s="1"/>
      <c r="Y1672" s="1"/>
    </row>
    <row r="1673" spans="1:25">
      <c r="A1673" s="1"/>
      <c r="B1673" s="79"/>
      <c r="C1673" s="145"/>
      <c r="D1673" s="145"/>
      <c r="E1673" s="1"/>
      <c r="F1673" s="1"/>
      <c r="G1673" s="1"/>
      <c r="H1673" s="1"/>
      <c r="I1673" s="1"/>
      <c r="J1673" s="1"/>
      <c r="K1673" s="1"/>
      <c r="L1673" s="1"/>
      <c r="M1673" s="1"/>
      <c r="N1673" s="1"/>
      <c r="O1673" s="1"/>
      <c r="P1673" s="1"/>
      <c r="Q1673" s="1"/>
      <c r="R1673" s="1"/>
      <c r="S1673" s="1"/>
      <c r="T1673" s="1"/>
      <c r="U1673" s="1"/>
      <c r="V1673" s="1"/>
      <c r="W1673" s="1"/>
      <c r="X1673" s="1"/>
      <c r="Y1673" s="1"/>
    </row>
    <row r="1674" spans="1:25">
      <c r="A1674" s="1"/>
      <c r="B1674" s="79"/>
      <c r="C1674" s="145"/>
      <c r="D1674" s="145"/>
      <c r="E1674" s="1"/>
      <c r="F1674" s="1"/>
      <c r="G1674" s="1"/>
      <c r="H1674" s="1"/>
      <c r="I1674" s="1"/>
      <c r="J1674" s="1"/>
      <c r="K1674" s="1"/>
      <c r="L1674" s="1"/>
      <c r="M1674" s="1"/>
      <c r="N1674" s="1"/>
      <c r="O1674" s="1"/>
      <c r="P1674" s="1"/>
      <c r="Q1674" s="1"/>
      <c r="R1674" s="1"/>
      <c r="S1674" s="1"/>
      <c r="T1674" s="1"/>
      <c r="U1674" s="1"/>
      <c r="V1674" s="1"/>
      <c r="W1674" s="1"/>
      <c r="X1674" s="1"/>
      <c r="Y1674" s="1"/>
    </row>
    <row r="1675" spans="1:25">
      <c r="A1675" s="1"/>
      <c r="B1675" s="79"/>
      <c r="C1675" s="145"/>
      <c r="D1675" s="145"/>
      <c r="E1675" s="1"/>
      <c r="F1675" s="1"/>
      <c r="G1675" s="1"/>
      <c r="H1675" s="1"/>
      <c r="I1675" s="1"/>
      <c r="J1675" s="1"/>
      <c r="K1675" s="1"/>
      <c r="L1675" s="1"/>
      <c r="M1675" s="1"/>
      <c r="N1675" s="1"/>
      <c r="O1675" s="1"/>
      <c r="P1675" s="1"/>
      <c r="Q1675" s="1"/>
      <c r="R1675" s="1"/>
      <c r="S1675" s="1"/>
      <c r="T1675" s="1"/>
      <c r="U1675" s="1"/>
      <c r="V1675" s="1"/>
      <c r="W1675" s="1"/>
      <c r="X1675" s="1"/>
      <c r="Y1675" s="1"/>
    </row>
    <row r="1676" spans="1:25">
      <c r="A1676" s="1"/>
      <c r="B1676" s="79"/>
      <c r="C1676" s="145"/>
      <c r="D1676" s="145"/>
      <c r="E1676" s="1"/>
      <c r="F1676" s="1"/>
      <c r="G1676" s="1"/>
      <c r="H1676" s="1"/>
      <c r="I1676" s="1"/>
      <c r="J1676" s="1"/>
      <c r="K1676" s="1"/>
      <c r="L1676" s="1"/>
      <c r="M1676" s="1"/>
      <c r="N1676" s="1"/>
      <c r="O1676" s="1"/>
      <c r="P1676" s="1"/>
      <c r="Q1676" s="1"/>
      <c r="R1676" s="1"/>
      <c r="S1676" s="1"/>
      <c r="T1676" s="1"/>
      <c r="U1676" s="1"/>
      <c r="V1676" s="1"/>
      <c r="W1676" s="1"/>
      <c r="X1676" s="1"/>
      <c r="Y1676" s="1"/>
    </row>
    <row r="1677" spans="1:25">
      <c r="A1677" s="1"/>
      <c r="B1677" s="79"/>
      <c r="C1677" s="145"/>
      <c r="D1677" s="145"/>
      <c r="E1677" s="1"/>
      <c r="F1677" s="1"/>
      <c r="G1677" s="1"/>
      <c r="H1677" s="1"/>
      <c r="I1677" s="1"/>
      <c r="J1677" s="1"/>
      <c r="K1677" s="1"/>
      <c r="L1677" s="1"/>
      <c r="M1677" s="1"/>
      <c r="N1677" s="1"/>
      <c r="O1677" s="1"/>
      <c r="P1677" s="1"/>
      <c r="Q1677" s="1"/>
      <c r="R1677" s="1"/>
      <c r="S1677" s="1"/>
      <c r="T1677" s="1"/>
      <c r="U1677" s="1"/>
      <c r="V1677" s="1"/>
      <c r="W1677" s="1"/>
      <c r="X1677" s="1"/>
      <c r="Y1677" s="1"/>
    </row>
    <row r="1678" spans="1:25">
      <c r="A1678" s="1"/>
      <c r="B1678" s="79"/>
      <c r="C1678" s="145"/>
      <c r="D1678" s="145"/>
      <c r="E1678" s="1"/>
      <c r="F1678" s="1"/>
      <c r="G1678" s="1"/>
      <c r="H1678" s="1"/>
      <c r="I1678" s="1"/>
      <c r="J1678" s="1"/>
      <c r="K1678" s="1"/>
      <c r="L1678" s="1"/>
      <c r="M1678" s="1"/>
      <c r="N1678" s="1"/>
      <c r="O1678" s="1"/>
      <c r="P1678" s="1"/>
      <c r="Q1678" s="1"/>
      <c r="R1678" s="1"/>
      <c r="S1678" s="1"/>
      <c r="T1678" s="1"/>
      <c r="U1678" s="1"/>
      <c r="V1678" s="1"/>
      <c r="W1678" s="1"/>
      <c r="X1678" s="1"/>
      <c r="Y1678" s="1"/>
    </row>
    <row r="1679" spans="1:25">
      <c r="A1679" s="1"/>
      <c r="B1679" s="79"/>
      <c r="C1679" s="145"/>
      <c r="D1679" s="145"/>
      <c r="E1679" s="1"/>
      <c r="F1679" s="1"/>
      <c r="G1679" s="1"/>
      <c r="H1679" s="1"/>
      <c r="I1679" s="1"/>
      <c r="J1679" s="1"/>
      <c r="K1679" s="1"/>
      <c r="L1679" s="1"/>
      <c r="M1679" s="1"/>
      <c r="N1679" s="1"/>
      <c r="O1679" s="1"/>
      <c r="P1679" s="1"/>
      <c r="Q1679" s="1"/>
      <c r="R1679" s="1"/>
      <c r="S1679" s="1"/>
      <c r="T1679" s="1"/>
      <c r="U1679" s="1"/>
      <c r="V1679" s="1"/>
      <c r="W1679" s="1"/>
      <c r="X1679" s="1"/>
      <c r="Y1679" s="1"/>
    </row>
    <row r="1680" spans="1:25">
      <c r="A1680" s="1"/>
      <c r="B1680" s="79"/>
      <c r="C1680" s="145"/>
      <c r="D1680" s="145"/>
      <c r="E1680" s="1"/>
      <c r="F1680" s="1"/>
      <c r="G1680" s="1"/>
      <c r="H1680" s="1"/>
      <c r="I1680" s="1"/>
      <c r="J1680" s="1"/>
      <c r="K1680" s="1"/>
      <c r="L1680" s="1"/>
      <c r="M1680" s="1"/>
      <c r="N1680" s="1"/>
      <c r="O1680" s="1"/>
      <c r="P1680" s="1"/>
      <c r="Q1680" s="1"/>
      <c r="R1680" s="1"/>
      <c r="S1680" s="1"/>
      <c r="T1680" s="1"/>
      <c r="U1680" s="1"/>
      <c r="V1680" s="1"/>
      <c r="W1680" s="1"/>
      <c r="X1680" s="1"/>
      <c r="Y1680" s="1"/>
    </row>
    <row r="1681" spans="1:25">
      <c r="A1681" s="1"/>
      <c r="B1681" s="79"/>
      <c r="C1681" s="145"/>
      <c r="D1681" s="145"/>
      <c r="E1681" s="1"/>
      <c r="F1681" s="1"/>
      <c r="G1681" s="1"/>
      <c r="H1681" s="1"/>
      <c r="I1681" s="1"/>
      <c r="J1681" s="1"/>
      <c r="K1681" s="1"/>
      <c r="L1681" s="1"/>
      <c r="M1681" s="1"/>
      <c r="N1681" s="1"/>
      <c r="O1681" s="1"/>
      <c r="P1681" s="1"/>
      <c r="Q1681" s="1"/>
      <c r="R1681" s="1"/>
      <c r="S1681" s="1"/>
      <c r="T1681" s="1"/>
      <c r="U1681" s="1"/>
      <c r="V1681" s="1"/>
      <c r="W1681" s="1"/>
      <c r="X1681" s="1"/>
      <c r="Y1681" s="1"/>
    </row>
    <row r="1682" spans="1:25">
      <c r="A1682" s="1"/>
      <c r="B1682" s="79"/>
      <c r="C1682" s="145"/>
      <c r="D1682" s="145"/>
      <c r="E1682" s="1"/>
      <c r="F1682" s="1"/>
      <c r="G1682" s="1"/>
      <c r="H1682" s="1"/>
      <c r="I1682" s="1"/>
      <c r="J1682" s="1"/>
      <c r="K1682" s="1"/>
      <c r="L1682" s="1"/>
      <c r="M1682" s="1"/>
      <c r="N1682" s="1"/>
      <c r="O1682" s="1"/>
      <c r="P1682" s="1"/>
      <c r="Q1682" s="1"/>
      <c r="R1682" s="1"/>
      <c r="S1682" s="1"/>
      <c r="T1682" s="1"/>
      <c r="U1682" s="1"/>
      <c r="V1682" s="1"/>
      <c r="W1682" s="1"/>
      <c r="X1682" s="1"/>
      <c r="Y1682" s="1"/>
    </row>
    <row r="1683" spans="1:25">
      <c r="A1683" s="1"/>
      <c r="B1683" s="79"/>
      <c r="C1683" s="145"/>
      <c r="D1683" s="145"/>
      <c r="E1683" s="1"/>
      <c r="F1683" s="1"/>
      <c r="G1683" s="1"/>
      <c r="H1683" s="1"/>
      <c r="I1683" s="1"/>
      <c r="J1683" s="1"/>
      <c r="K1683" s="1"/>
      <c r="L1683" s="1"/>
      <c r="M1683" s="1"/>
      <c r="N1683" s="1"/>
      <c r="O1683" s="1"/>
      <c r="P1683" s="1"/>
      <c r="Q1683" s="1"/>
      <c r="R1683" s="1"/>
      <c r="S1683" s="1"/>
      <c r="T1683" s="1"/>
      <c r="U1683" s="1"/>
      <c r="V1683" s="1"/>
      <c r="W1683" s="1"/>
      <c r="X1683" s="1"/>
      <c r="Y1683" s="1"/>
    </row>
    <row r="1684" spans="1:25">
      <c r="A1684" s="1"/>
      <c r="B1684" s="79"/>
      <c r="C1684" s="145"/>
      <c r="D1684" s="145"/>
      <c r="E1684" s="1"/>
      <c r="F1684" s="1"/>
      <c r="G1684" s="1"/>
      <c r="H1684" s="1"/>
      <c r="I1684" s="1"/>
      <c r="J1684" s="1"/>
      <c r="K1684" s="1"/>
      <c r="L1684" s="1"/>
      <c r="M1684" s="1"/>
      <c r="N1684" s="1"/>
      <c r="O1684" s="1"/>
      <c r="P1684" s="1"/>
      <c r="Q1684" s="1"/>
      <c r="R1684" s="1"/>
      <c r="S1684" s="1"/>
      <c r="T1684" s="1"/>
      <c r="U1684" s="1"/>
      <c r="V1684" s="1"/>
      <c r="W1684" s="1"/>
      <c r="X1684" s="1"/>
      <c r="Y1684" s="1"/>
    </row>
    <row r="1685" spans="1:25">
      <c r="A1685" s="1"/>
      <c r="B1685" s="79"/>
      <c r="C1685" s="145"/>
      <c r="D1685" s="145"/>
      <c r="E1685" s="1"/>
      <c r="F1685" s="1"/>
      <c r="G1685" s="1"/>
      <c r="H1685" s="1"/>
      <c r="I1685" s="1"/>
      <c r="J1685" s="1"/>
      <c r="K1685" s="1"/>
      <c r="L1685" s="1"/>
      <c r="M1685" s="1"/>
      <c r="N1685" s="1"/>
      <c r="O1685" s="1"/>
      <c r="P1685" s="1"/>
      <c r="Q1685" s="1"/>
      <c r="R1685" s="1"/>
      <c r="S1685" s="1"/>
      <c r="T1685" s="1"/>
      <c r="U1685" s="1"/>
      <c r="V1685" s="1"/>
      <c r="W1685" s="1"/>
      <c r="X1685" s="1"/>
      <c r="Y1685" s="1"/>
    </row>
    <row r="1686" spans="1:25">
      <c r="A1686" s="1"/>
      <c r="B1686" s="79"/>
      <c r="C1686" s="145"/>
      <c r="D1686" s="145"/>
      <c r="E1686" s="1"/>
      <c r="F1686" s="1"/>
      <c r="G1686" s="1"/>
      <c r="H1686" s="1"/>
      <c r="I1686" s="1"/>
      <c r="J1686" s="1"/>
      <c r="K1686" s="1"/>
      <c r="L1686" s="1"/>
      <c r="M1686" s="1"/>
      <c r="N1686" s="1"/>
      <c r="O1686" s="1"/>
      <c r="P1686" s="1"/>
      <c r="Q1686" s="1"/>
      <c r="R1686" s="1"/>
      <c r="S1686" s="1"/>
      <c r="T1686" s="1"/>
      <c r="U1686" s="1"/>
      <c r="V1686" s="1"/>
      <c r="W1686" s="1"/>
      <c r="X1686" s="1"/>
      <c r="Y1686" s="1"/>
    </row>
    <row r="1687" spans="1:25">
      <c r="A1687" s="1"/>
      <c r="B1687" s="79"/>
      <c r="C1687" s="145"/>
      <c r="D1687" s="145"/>
      <c r="E1687" s="1"/>
      <c r="F1687" s="1"/>
      <c r="G1687" s="1"/>
      <c r="H1687" s="1"/>
      <c r="I1687" s="1"/>
      <c r="J1687" s="1"/>
      <c r="K1687" s="1"/>
      <c r="L1687" s="1"/>
      <c r="M1687" s="1"/>
      <c r="N1687" s="1"/>
      <c r="O1687" s="1"/>
      <c r="P1687" s="1"/>
      <c r="Q1687" s="1"/>
      <c r="R1687" s="1"/>
      <c r="S1687" s="1"/>
      <c r="T1687" s="1"/>
      <c r="U1687" s="1"/>
      <c r="V1687" s="1"/>
      <c r="W1687" s="1"/>
      <c r="X1687" s="1"/>
      <c r="Y1687" s="1"/>
    </row>
    <row r="1688" spans="1:25">
      <c r="A1688" s="1"/>
      <c r="B1688" s="79"/>
      <c r="C1688" s="145"/>
      <c r="D1688" s="145"/>
      <c r="E1688" s="1"/>
      <c r="F1688" s="1"/>
      <c r="G1688" s="1"/>
      <c r="H1688" s="1"/>
      <c r="I1688" s="1"/>
      <c r="J1688" s="1"/>
      <c r="K1688" s="1"/>
      <c r="L1688" s="1"/>
      <c r="M1688" s="1"/>
      <c r="N1688" s="1"/>
      <c r="O1688" s="1"/>
      <c r="P1688" s="1"/>
      <c r="Q1688" s="1"/>
      <c r="R1688" s="1"/>
      <c r="S1688" s="1"/>
      <c r="T1688" s="1"/>
      <c r="U1688" s="1"/>
      <c r="V1688" s="1"/>
      <c r="W1688" s="1"/>
      <c r="X1688" s="1"/>
      <c r="Y1688" s="1"/>
    </row>
    <row r="1689" spans="1:25">
      <c r="A1689" s="1"/>
      <c r="B1689" s="79"/>
      <c r="C1689" s="145"/>
      <c r="D1689" s="145"/>
      <c r="E1689" s="1"/>
      <c r="F1689" s="1"/>
      <c r="G1689" s="1"/>
      <c r="H1689" s="1"/>
      <c r="I1689" s="1"/>
      <c r="J1689" s="1"/>
      <c r="K1689" s="1"/>
      <c r="L1689" s="1"/>
      <c r="M1689" s="1"/>
      <c r="N1689" s="1"/>
      <c r="O1689" s="1"/>
      <c r="P1689" s="1"/>
      <c r="Q1689" s="1"/>
      <c r="R1689" s="1"/>
      <c r="S1689" s="1"/>
      <c r="T1689" s="1"/>
      <c r="U1689" s="1"/>
      <c r="V1689" s="1"/>
      <c r="W1689" s="1"/>
      <c r="X1689" s="1"/>
      <c r="Y1689" s="1"/>
    </row>
    <row r="1690" spans="1:25">
      <c r="A1690" s="1"/>
      <c r="B1690" s="79"/>
      <c r="C1690" s="145"/>
      <c r="D1690" s="145"/>
      <c r="E1690" s="1"/>
      <c r="F1690" s="1"/>
      <c r="G1690" s="1"/>
      <c r="H1690" s="1"/>
      <c r="I1690" s="1"/>
      <c r="J1690" s="1"/>
      <c r="K1690" s="1"/>
      <c r="L1690" s="1"/>
      <c r="M1690" s="1"/>
      <c r="N1690" s="1"/>
      <c r="O1690" s="1"/>
      <c r="P1690" s="1"/>
      <c r="Q1690" s="1"/>
      <c r="R1690" s="1"/>
      <c r="S1690" s="1"/>
      <c r="T1690" s="1"/>
      <c r="U1690" s="1"/>
      <c r="V1690" s="1"/>
      <c r="W1690" s="1"/>
      <c r="X1690" s="1"/>
      <c r="Y1690" s="1"/>
    </row>
    <row r="1691" spans="1:25">
      <c r="A1691" s="1"/>
      <c r="B1691" s="79"/>
      <c r="C1691" s="145"/>
      <c r="D1691" s="145"/>
      <c r="E1691" s="1"/>
      <c r="F1691" s="1"/>
      <c r="G1691" s="1"/>
      <c r="H1691" s="1"/>
      <c r="I1691" s="1"/>
      <c r="J1691" s="1"/>
      <c r="K1691" s="1"/>
      <c r="L1691" s="1"/>
      <c r="M1691" s="1"/>
      <c r="N1691" s="1"/>
      <c r="O1691" s="1"/>
      <c r="P1691" s="1"/>
      <c r="Q1691" s="1"/>
      <c r="R1691" s="1"/>
      <c r="S1691" s="1"/>
      <c r="T1691" s="1"/>
      <c r="U1691" s="1"/>
      <c r="V1691" s="1"/>
      <c r="W1691" s="1"/>
      <c r="X1691" s="1"/>
      <c r="Y1691" s="1"/>
    </row>
    <row r="1692" spans="1:25">
      <c r="A1692" s="1"/>
      <c r="B1692" s="79"/>
      <c r="C1692" s="145"/>
      <c r="D1692" s="145"/>
      <c r="E1692" s="1"/>
      <c r="F1692" s="1"/>
      <c r="G1692" s="1"/>
      <c r="H1692" s="1"/>
      <c r="I1692" s="1"/>
      <c r="J1692" s="1"/>
      <c r="K1692" s="1"/>
      <c r="L1692" s="1"/>
      <c r="M1692" s="1"/>
      <c r="N1692" s="1"/>
      <c r="O1692" s="1"/>
      <c r="P1692" s="1"/>
      <c r="Q1692" s="1"/>
      <c r="R1692" s="1"/>
      <c r="S1692" s="1"/>
      <c r="T1692" s="1"/>
      <c r="U1692" s="1"/>
      <c r="V1692" s="1"/>
      <c r="W1692" s="1"/>
      <c r="X1692" s="1"/>
      <c r="Y1692" s="1"/>
    </row>
    <row r="1693" spans="1:25">
      <c r="A1693" s="1"/>
      <c r="B1693" s="79"/>
      <c r="C1693" s="145"/>
      <c r="D1693" s="145"/>
      <c r="E1693" s="1"/>
      <c r="F1693" s="1"/>
      <c r="G1693" s="1"/>
      <c r="H1693" s="1"/>
      <c r="I1693" s="1"/>
      <c r="J1693" s="1"/>
      <c r="K1693" s="1"/>
      <c r="L1693" s="1"/>
      <c r="M1693" s="1"/>
      <c r="N1693" s="1"/>
      <c r="O1693" s="1"/>
      <c r="P1693" s="1"/>
      <c r="Q1693" s="1"/>
      <c r="R1693" s="1"/>
      <c r="S1693" s="1"/>
      <c r="T1693" s="1"/>
      <c r="U1693" s="1"/>
      <c r="V1693" s="1"/>
      <c r="W1693" s="1"/>
      <c r="X1693" s="1"/>
      <c r="Y1693" s="1"/>
    </row>
    <row r="1694" spans="1:25">
      <c r="A1694" s="1"/>
      <c r="B1694" s="79"/>
      <c r="C1694" s="145"/>
      <c r="D1694" s="145"/>
      <c r="E1694" s="1"/>
      <c r="F1694" s="1"/>
      <c r="G1694" s="1"/>
      <c r="H1694" s="1"/>
      <c r="I1694" s="1"/>
      <c r="J1694" s="1"/>
      <c r="K1694" s="1"/>
      <c r="L1694" s="1"/>
      <c r="M1694" s="1"/>
      <c r="N1694" s="1"/>
      <c r="O1694" s="1"/>
      <c r="P1694" s="1"/>
      <c r="Q1694" s="1"/>
      <c r="R1694" s="1"/>
      <c r="S1694" s="1"/>
      <c r="T1694" s="1"/>
      <c r="U1694" s="1"/>
      <c r="V1694" s="1"/>
      <c r="W1694" s="1"/>
      <c r="X1694" s="1"/>
      <c r="Y1694" s="1"/>
    </row>
    <row r="1695" spans="1:25">
      <c r="A1695" s="1"/>
      <c r="B1695" s="79"/>
      <c r="C1695" s="145"/>
      <c r="D1695" s="145"/>
      <c r="E1695" s="1"/>
      <c r="F1695" s="1"/>
      <c r="G1695" s="1"/>
      <c r="H1695" s="1"/>
      <c r="I1695" s="1"/>
      <c r="J1695" s="1"/>
      <c r="K1695" s="1"/>
      <c r="L1695" s="1"/>
      <c r="M1695" s="1"/>
      <c r="N1695" s="1"/>
      <c r="O1695" s="1"/>
      <c r="P1695" s="1"/>
      <c r="Q1695" s="1"/>
      <c r="R1695" s="1"/>
      <c r="S1695" s="1"/>
      <c r="T1695" s="1"/>
      <c r="U1695" s="1"/>
      <c r="V1695" s="1"/>
      <c r="W1695" s="1"/>
      <c r="X1695" s="1"/>
      <c r="Y1695" s="1"/>
    </row>
    <row r="1696" spans="1:25">
      <c r="A1696" s="1"/>
      <c r="B1696" s="79"/>
      <c r="C1696" s="145"/>
      <c r="D1696" s="145"/>
      <c r="E1696" s="1"/>
      <c r="F1696" s="1"/>
      <c r="G1696" s="1"/>
      <c r="H1696" s="1"/>
      <c r="I1696" s="1"/>
      <c r="J1696" s="1"/>
      <c r="K1696" s="1"/>
      <c r="L1696" s="1"/>
      <c r="M1696" s="1"/>
      <c r="N1696" s="1"/>
      <c r="O1696" s="1"/>
      <c r="P1696" s="1"/>
      <c r="Q1696" s="1"/>
      <c r="R1696" s="1"/>
      <c r="S1696" s="1"/>
      <c r="T1696" s="1"/>
      <c r="U1696" s="1"/>
      <c r="V1696" s="1"/>
      <c r="W1696" s="1"/>
      <c r="X1696" s="1"/>
      <c r="Y1696" s="1"/>
    </row>
    <row r="1697" spans="1:25">
      <c r="A1697" s="1"/>
      <c r="B1697" s="79"/>
      <c r="C1697" s="145"/>
      <c r="D1697" s="145"/>
      <c r="E1697" s="1"/>
      <c r="F1697" s="1"/>
      <c r="G1697" s="1"/>
      <c r="H1697" s="1"/>
      <c r="I1697" s="1"/>
      <c r="J1697" s="1"/>
      <c r="K1697" s="1"/>
      <c r="L1697" s="1"/>
      <c r="M1697" s="1"/>
      <c r="N1697" s="1"/>
      <c r="O1697" s="1"/>
      <c r="P1697" s="1"/>
      <c r="Q1697" s="1"/>
      <c r="R1697" s="1"/>
      <c r="S1697" s="1"/>
      <c r="T1697" s="1"/>
      <c r="U1697" s="1"/>
      <c r="V1697" s="1"/>
      <c r="W1697" s="1"/>
      <c r="X1697" s="1"/>
      <c r="Y1697" s="1"/>
    </row>
    <row r="1698" spans="1:25">
      <c r="A1698" s="1"/>
      <c r="B1698" s="79"/>
      <c r="C1698" s="145"/>
      <c r="D1698" s="145"/>
      <c r="E1698" s="1"/>
      <c r="F1698" s="1"/>
      <c r="G1698" s="1"/>
      <c r="H1698" s="1"/>
      <c r="I1698" s="1"/>
      <c r="J1698" s="1"/>
      <c r="K1698" s="1"/>
      <c r="L1698" s="1"/>
      <c r="M1698" s="1"/>
      <c r="N1698" s="1"/>
      <c r="O1698" s="1"/>
      <c r="P1698" s="1"/>
      <c r="Q1698" s="1"/>
      <c r="R1698" s="1"/>
      <c r="S1698" s="1"/>
      <c r="T1698" s="1"/>
      <c r="U1698" s="1"/>
      <c r="V1698" s="1"/>
      <c r="W1698" s="1"/>
      <c r="X1698" s="1"/>
      <c r="Y1698" s="1"/>
    </row>
    <row r="1699" spans="1:25">
      <c r="A1699" s="1"/>
      <c r="B1699" s="79"/>
      <c r="C1699" s="145"/>
      <c r="D1699" s="145"/>
      <c r="E1699" s="1"/>
      <c r="F1699" s="1"/>
      <c r="G1699" s="1"/>
      <c r="H1699" s="1"/>
      <c r="I1699" s="1"/>
      <c r="J1699" s="1"/>
      <c r="K1699" s="1"/>
      <c r="L1699" s="1"/>
      <c r="M1699" s="1"/>
      <c r="N1699" s="1"/>
      <c r="O1699" s="1"/>
      <c r="P1699" s="1"/>
      <c r="Q1699" s="1"/>
      <c r="R1699" s="1"/>
      <c r="S1699" s="1"/>
      <c r="T1699" s="1"/>
      <c r="U1699" s="1"/>
      <c r="V1699" s="1"/>
      <c r="W1699" s="1"/>
      <c r="X1699" s="1"/>
      <c r="Y1699" s="1"/>
    </row>
    <row r="1700" spans="1:25">
      <c r="A1700" s="1"/>
      <c r="B1700" s="79"/>
      <c r="C1700" s="145"/>
      <c r="D1700" s="145"/>
      <c r="E1700" s="1"/>
      <c r="F1700" s="1"/>
      <c r="G1700" s="1"/>
      <c r="H1700" s="1"/>
      <c r="I1700" s="1"/>
      <c r="J1700" s="1"/>
      <c r="K1700" s="1"/>
      <c r="L1700" s="1"/>
      <c r="M1700" s="1"/>
      <c r="N1700" s="1"/>
      <c r="O1700" s="1"/>
      <c r="P1700" s="1"/>
      <c r="Q1700" s="1"/>
      <c r="R1700" s="1"/>
      <c r="S1700" s="1"/>
      <c r="T1700" s="1"/>
      <c r="U1700" s="1"/>
      <c r="V1700" s="1"/>
      <c r="W1700" s="1"/>
      <c r="X1700" s="1"/>
      <c r="Y1700" s="1"/>
    </row>
    <row r="1701" spans="1:25">
      <c r="A1701" s="1"/>
      <c r="B1701" s="79"/>
      <c r="C1701" s="145"/>
      <c r="D1701" s="145"/>
      <c r="E1701" s="1"/>
      <c r="F1701" s="1"/>
      <c r="G1701" s="1"/>
      <c r="H1701" s="1"/>
      <c r="I1701" s="1"/>
      <c r="J1701" s="1"/>
      <c r="K1701" s="1"/>
      <c r="L1701" s="1"/>
      <c r="M1701" s="1"/>
      <c r="N1701" s="1"/>
      <c r="O1701" s="1"/>
      <c r="P1701" s="1"/>
      <c r="Q1701" s="1"/>
      <c r="R1701" s="1"/>
      <c r="S1701" s="1"/>
      <c r="T1701" s="1"/>
      <c r="U1701" s="1"/>
      <c r="V1701" s="1"/>
      <c r="W1701" s="1"/>
      <c r="X1701" s="1"/>
      <c r="Y1701" s="1"/>
    </row>
    <row r="1702" spans="1:25">
      <c r="A1702" s="1"/>
      <c r="B1702" s="79"/>
      <c r="C1702" s="145"/>
      <c r="D1702" s="145"/>
      <c r="E1702" s="1"/>
      <c r="F1702" s="1"/>
      <c r="G1702" s="1"/>
      <c r="H1702" s="1"/>
      <c r="I1702" s="1"/>
      <c r="J1702" s="1"/>
      <c r="K1702" s="1"/>
      <c r="L1702" s="1"/>
      <c r="M1702" s="1"/>
      <c r="N1702" s="1"/>
      <c r="O1702" s="1"/>
      <c r="P1702" s="1"/>
      <c r="Q1702" s="1"/>
      <c r="R1702" s="1"/>
      <c r="S1702" s="1"/>
      <c r="T1702" s="1"/>
      <c r="U1702" s="1"/>
      <c r="V1702" s="1"/>
      <c r="W1702" s="1"/>
      <c r="X1702" s="1"/>
      <c r="Y1702" s="1"/>
    </row>
    <row r="1703" spans="1:25">
      <c r="A1703" s="1"/>
      <c r="B1703" s="79"/>
      <c r="C1703" s="145"/>
      <c r="D1703" s="145"/>
      <c r="E1703" s="1"/>
      <c r="F1703" s="1"/>
      <c r="G1703" s="1"/>
      <c r="H1703" s="1"/>
      <c r="I1703" s="1"/>
      <c r="J1703" s="1"/>
      <c r="K1703" s="1"/>
      <c r="L1703" s="1"/>
      <c r="M1703" s="1"/>
      <c r="N1703" s="1"/>
      <c r="O1703" s="1"/>
      <c r="P1703" s="1"/>
      <c r="Q1703" s="1"/>
      <c r="R1703" s="1"/>
      <c r="S1703" s="1"/>
      <c r="T1703" s="1"/>
      <c r="U1703" s="1"/>
      <c r="V1703" s="1"/>
      <c r="W1703" s="1"/>
      <c r="X1703" s="1"/>
      <c r="Y1703" s="1"/>
    </row>
    <row r="1704" spans="1:25">
      <c r="A1704" s="1"/>
      <c r="B1704" s="79"/>
      <c r="C1704" s="145"/>
      <c r="D1704" s="145"/>
      <c r="E1704" s="1"/>
      <c r="F1704" s="1"/>
      <c r="G1704" s="1"/>
      <c r="H1704" s="1"/>
      <c r="I1704" s="1"/>
      <c r="J1704" s="1"/>
      <c r="K1704" s="1"/>
      <c r="L1704" s="1"/>
      <c r="M1704" s="1"/>
      <c r="N1704" s="1"/>
      <c r="O1704" s="1"/>
      <c r="P1704" s="1"/>
      <c r="Q1704" s="1"/>
      <c r="R1704" s="1"/>
      <c r="S1704" s="1"/>
      <c r="T1704" s="1"/>
      <c r="U1704" s="1"/>
      <c r="V1704" s="1"/>
      <c r="W1704" s="1"/>
      <c r="X1704" s="1"/>
      <c r="Y1704" s="1"/>
    </row>
    <row r="1705" spans="1:25">
      <c r="A1705" s="1"/>
      <c r="B1705" s="79"/>
      <c r="C1705" s="145"/>
      <c r="D1705" s="145"/>
      <c r="E1705" s="1"/>
      <c r="F1705" s="1"/>
      <c r="G1705" s="1"/>
      <c r="H1705" s="1"/>
      <c r="I1705" s="1"/>
      <c r="J1705" s="1"/>
      <c r="K1705" s="1"/>
      <c r="L1705" s="1"/>
      <c r="M1705" s="1"/>
      <c r="N1705" s="1"/>
      <c r="O1705" s="1"/>
      <c r="P1705" s="1"/>
      <c r="Q1705" s="1"/>
      <c r="R1705" s="1"/>
      <c r="S1705" s="1"/>
      <c r="T1705" s="1"/>
      <c r="U1705" s="1"/>
      <c r="V1705" s="1"/>
      <c r="W1705" s="1"/>
      <c r="X1705" s="1"/>
      <c r="Y1705" s="1"/>
    </row>
    <row r="1706" spans="1:25">
      <c r="A1706" s="1"/>
      <c r="B1706" s="79"/>
      <c r="C1706" s="145"/>
      <c r="D1706" s="145"/>
      <c r="E1706" s="1"/>
      <c r="F1706" s="1"/>
      <c r="G1706" s="1"/>
      <c r="H1706" s="1"/>
      <c r="I1706" s="1"/>
      <c r="J1706" s="1"/>
      <c r="K1706" s="1"/>
      <c r="L1706" s="1"/>
      <c r="M1706" s="1"/>
      <c r="N1706" s="1"/>
      <c r="O1706" s="1"/>
      <c r="P1706" s="1"/>
      <c r="Q1706" s="1"/>
      <c r="R1706" s="1"/>
      <c r="S1706" s="1"/>
      <c r="T1706" s="1"/>
      <c r="U1706" s="1"/>
      <c r="V1706" s="1"/>
      <c r="W1706" s="1"/>
      <c r="X1706" s="1"/>
      <c r="Y1706" s="1"/>
    </row>
    <row r="1707" spans="1:25">
      <c r="A1707" s="1"/>
      <c r="B1707" s="79"/>
      <c r="C1707" s="145"/>
      <c r="D1707" s="145"/>
      <c r="E1707" s="1"/>
      <c r="F1707" s="1"/>
      <c r="G1707" s="1"/>
      <c r="H1707" s="1"/>
      <c r="I1707" s="1"/>
      <c r="J1707" s="1"/>
      <c r="K1707" s="1"/>
      <c r="L1707" s="1"/>
      <c r="M1707" s="1"/>
      <c r="N1707" s="1"/>
      <c r="O1707" s="1"/>
      <c r="P1707" s="1"/>
      <c r="Q1707" s="1"/>
      <c r="R1707" s="1"/>
      <c r="S1707" s="1"/>
      <c r="T1707" s="1"/>
      <c r="U1707" s="1"/>
      <c r="V1707" s="1"/>
      <c r="W1707" s="1"/>
      <c r="X1707" s="1"/>
      <c r="Y1707" s="1"/>
    </row>
    <row r="1708" spans="1:25">
      <c r="A1708" s="1"/>
      <c r="B1708" s="79"/>
      <c r="C1708" s="145"/>
      <c r="D1708" s="145"/>
      <c r="E1708" s="1"/>
      <c r="F1708" s="1"/>
      <c r="G1708" s="1"/>
      <c r="H1708" s="1"/>
      <c r="I1708" s="1"/>
      <c r="J1708" s="1"/>
      <c r="K1708" s="1"/>
      <c r="L1708" s="1"/>
      <c r="M1708" s="1"/>
      <c r="N1708" s="1"/>
      <c r="O1708" s="1"/>
      <c r="P1708" s="1"/>
      <c r="Q1708" s="1"/>
      <c r="R1708" s="1"/>
      <c r="S1708" s="1"/>
      <c r="T1708" s="1"/>
      <c r="U1708" s="1"/>
      <c r="V1708" s="1"/>
      <c r="W1708" s="1"/>
      <c r="X1708" s="1"/>
      <c r="Y1708" s="1"/>
    </row>
    <row r="1709" spans="1:25">
      <c r="A1709" s="1"/>
      <c r="B1709" s="79"/>
      <c r="C1709" s="145"/>
      <c r="D1709" s="145"/>
      <c r="E1709" s="1"/>
      <c r="F1709" s="1"/>
      <c r="G1709" s="1"/>
      <c r="H1709" s="1"/>
      <c r="I1709" s="1"/>
      <c r="J1709" s="1"/>
      <c r="K1709" s="1"/>
      <c r="L1709" s="1"/>
      <c r="M1709" s="1"/>
      <c r="N1709" s="1"/>
      <c r="O1709" s="1"/>
      <c r="P1709" s="1"/>
      <c r="Q1709" s="1"/>
      <c r="R1709" s="1"/>
      <c r="S1709" s="1"/>
      <c r="T1709" s="1"/>
      <c r="U1709" s="1"/>
      <c r="V1709" s="1"/>
      <c r="W1709" s="1"/>
      <c r="X1709" s="1"/>
      <c r="Y1709" s="1"/>
    </row>
    <row r="1710" spans="1:25">
      <c r="A1710" s="1"/>
      <c r="B1710" s="79"/>
      <c r="C1710" s="145"/>
      <c r="D1710" s="145"/>
      <c r="E1710" s="1"/>
      <c r="F1710" s="1"/>
      <c r="G1710" s="1"/>
      <c r="H1710" s="1"/>
      <c r="I1710" s="1"/>
      <c r="J1710" s="1"/>
      <c r="K1710" s="1"/>
      <c r="L1710" s="1"/>
      <c r="M1710" s="1"/>
      <c r="N1710" s="1"/>
      <c r="O1710" s="1"/>
      <c r="P1710" s="1"/>
      <c r="Q1710" s="1"/>
      <c r="R1710" s="1"/>
      <c r="S1710" s="1"/>
      <c r="T1710" s="1"/>
      <c r="U1710" s="1"/>
      <c r="V1710" s="1"/>
      <c r="W1710" s="1"/>
      <c r="X1710" s="1"/>
      <c r="Y1710" s="1"/>
    </row>
    <row r="1711" spans="1:25">
      <c r="A1711" s="1"/>
      <c r="B1711" s="79"/>
      <c r="C1711" s="145"/>
      <c r="D1711" s="145"/>
      <c r="E1711" s="1"/>
      <c r="F1711" s="1"/>
      <c r="G1711" s="1"/>
      <c r="H1711" s="1"/>
      <c r="I1711" s="1"/>
      <c r="J1711" s="1"/>
      <c r="K1711" s="1"/>
      <c r="L1711" s="1"/>
      <c r="M1711" s="1"/>
      <c r="N1711" s="1"/>
      <c r="O1711" s="1"/>
      <c r="P1711" s="1"/>
      <c r="Q1711" s="1"/>
      <c r="R1711" s="1"/>
      <c r="S1711" s="1"/>
      <c r="T1711" s="1"/>
      <c r="U1711" s="1"/>
      <c r="V1711" s="1"/>
      <c r="W1711" s="1"/>
      <c r="X1711" s="1"/>
      <c r="Y1711" s="1"/>
    </row>
    <row r="1712" spans="1:25">
      <c r="A1712" s="1"/>
      <c r="B1712" s="79"/>
      <c r="C1712" s="145"/>
      <c r="D1712" s="145"/>
      <c r="E1712" s="1"/>
      <c r="F1712" s="1"/>
      <c r="G1712" s="1"/>
      <c r="H1712" s="1"/>
      <c r="I1712" s="1"/>
      <c r="J1712" s="1"/>
      <c r="K1712" s="1"/>
      <c r="L1712" s="1"/>
      <c r="M1712" s="1"/>
      <c r="N1712" s="1"/>
      <c r="O1712" s="1"/>
      <c r="P1712" s="1"/>
      <c r="Q1712" s="1"/>
      <c r="R1712" s="1"/>
      <c r="S1712" s="1"/>
      <c r="T1712" s="1"/>
      <c r="U1712" s="1"/>
      <c r="V1712" s="1"/>
      <c r="W1712" s="1"/>
      <c r="X1712" s="1"/>
      <c r="Y1712" s="1"/>
    </row>
    <row r="1713" spans="1:25">
      <c r="A1713" s="1"/>
      <c r="B1713" s="79"/>
      <c r="C1713" s="145"/>
      <c r="D1713" s="145"/>
      <c r="E1713" s="1"/>
      <c r="F1713" s="1"/>
      <c r="G1713" s="1"/>
      <c r="H1713" s="1"/>
      <c r="I1713" s="1"/>
      <c r="J1713" s="1"/>
      <c r="K1713" s="1"/>
      <c r="L1713" s="1"/>
      <c r="M1713" s="1"/>
      <c r="N1713" s="1"/>
      <c r="O1713" s="1"/>
      <c r="P1713" s="1"/>
      <c r="Q1713" s="1"/>
      <c r="R1713" s="1"/>
      <c r="S1713" s="1"/>
      <c r="T1713" s="1"/>
      <c r="U1713" s="1"/>
      <c r="V1713" s="1"/>
      <c r="W1713" s="1"/>
      <c r="X1713" s="1"/>
      <c r="Y1713" s="1"/>
    </row>
    <row r="1714" spans="1:25">
      <c r="A1714" s="1"/>
      <c r="B1714" s="79"/>
      <c r="C1714" s="145"/>
      <c r="D1714" s="145"/>
      <c r="E1714" s="1"/>
      <c r="F1714" s="1"/>
      <c r="G1714" s="1"/>
      <c r="H1714" s="1"/>
      <c r="I1714" s="1"/>
      <c r="J1714" s="1"/>
      <c r="K1714" s="1"/>
      <c r="L1714" s="1"/>
      <c r="M1714" s="1"/>
      <c r="N1714" s="1"/>
      <c r="O1714" s="1"/>
      <c r="P1714" s="1"/>
      <c r="Q1714" s="1"/>
      <c r="R1714" s="1"/>
      <c r="S1714" s="1"/>
      <c r="T1714" s="1"/>
      <c r="U1714" s="1"/>
      <c r="V1714" s="1"/>
      <c r="W1714" s="1"/>
      <c r="X1714" s="1"/>
      <c r="Y1714" s="1"/>
    </row>
    <row r="1715" spans="1:25">
      <c r="A1715" s="1"/>
      <c r="B1715" s="79"/>
      <c r="C1715" s="145"/>
      <c r="D1715" s="145"/>
      <c r="E1715" s="1"/>
      <c r="F1715" s="1"/>
      <c r="G1715" s="1"/>
      <c r="H1715" s="1"/>
      <c r="I1715" s="1"/>
      <c r="J1715" s="1"/>
      <c r="K1715" s="1"/>
      <c r="L1715" s="1"/>
      <c r="M1715" s="1"/>
      <c r="N1715" s="1"/>
      <c r="O1715" s="1"/>
      <c r="P1715" s="1"/>
      <c r="Q1715" s="1"/>
      <c r="R1715" s="1"/>
      <c r="S1715" s="1"/>
      <c r="T1715" s="1"/>
      <c r="U1715" s="1"/>
      <c r="V1715" s="1"/>
      <c r="W1715" s="1"/>
      <c r="X1715" s="1"/>
      <c r="Y1715" s="1"/>
    </row>
    <row r="1716" spans="1:25">
      <c r="A1716" s="1"/>
      <c r="B1716" s="79"/>
      <c r="C1716" s="145"/>
      <c r="D1716" s="145"/>
      <c r="E1716" s="1"/>
      <c r="F1716" s="1"/>
      <c r="G1716" s="1"/>
      <c r="H1716" s="1"/>
      <c r="I1716" s="1"/>
      <c r="J1716" s="1"/>
      <c r="K1716" s="1"/>
      <c r="L1716" s="1"/>
      <c r="M1716" s="1"/>
      <c r="N1716" s="1"/>
      <c r="O1716" s="1"/>
      <c r="P1716" s="1"/>
      <c r="Q1716" s="1"/>
      <c r="R1716" s="1"/>
      <c r="S1716" s="1"/>
      <c r="T1716" s="1"/>
      <c r="U1716" s="1"/>
      <c r="V1716" s="1"/>
      <c r="W1716" s="1"/>
      <c r="X1716" s="1"/>
      <c r="Y1716" s="1"/>
    </row>
    <row r="1717" spans="1:25">
      <c r="A1717" s="1"/>
      <c r="B1717" s="79"/>
      <c r="C1717" s="145"/>
      <c r="D1717" s="145"/>
      <c r="E1717" s="1"/>
      <c r="F1717" s="1"/>
      <c r="G1717" s="1"/>
      <c r="H1717" s="1"/>
      <c r="I1717" s="1"/>
      <c r="J1717" s="1"/>
      <c r="K1717" s="1"/>
      <c r="L1717" s="1"/>
      <c r="M1717" s="1"/>
      <c r="N1717" s="1"/>
      <c r="O1717" s="1"/>
      <c r="P1717" s="1"/>
      <c r="Q1717" s="1"/>
      <c r="R1717" s="1"/>
      <c r="S1717" s="1"/>
      <c r="T1717" s="1"/>
      <c r="U1717" s="1"/>
      <c r="V1717" s="1"/>
      <c r="W1717" s="1"/>
      <c r="X1717" s="1"/>
      <c r="Y1717" s="1"/>
    </row>
    <row r="1718" spans="1:25">
      <c r="A1718" s="1"/>
      <c r="B1718" s="79"/>
      <c r="C1718" s="145"/>
      <c r="D1718" s="145"/>
      <c r="E1718" s="1"/>
      <c r="F1718" s="1"/>
      <c r="G1718" s="1"/>
      <c r="H1718" s="1"/>
      <c r="I1718" s="1"/>
      <c r="J1718" s="1"/>
      <c r="K1718" s="1"/>
      <c r="L1718" s="1"/>
      <c r="M1718" s="1"/>
      <c r="N1718" s="1"/>
      <c r="O1718" s="1"/>
      <c r="P1718" s="1"/>
      <c r="Q1718" s="1"/>
      <c r="R1718" s="1"/>
      <c r="S1718" s="1"/>
      <c r="T1718" s="1"/>
      <c r="U1718" s="1"/>
      <c r="V1718" s="1"/>
      <c r="W1718" s="1"/>
      <c r="X1718" s="1"/>
      <c r="Y1718" s="1"/>
    </row>
    <row r="1719" spans="1:25">
      <c r="A1719" s="1"/>
      <c r="B1719" s="79"/>
      <c r="C1719" s="145"/>
      <c r="D1719" s="145"/>
      <c r="E1719" s="1"/>
      <c r="F1719" s="1"/>
      <c r="G1719" s="1"/>
      <c r="H1719" s="1"/>
      <c r="I1719" s="1"/>
      <c r="J1719" s="1"/>
      <c r="K1719" s="1"/>
      <c r="L1719" s="1"/>
      <c r="M1719" s="1"/>
      <c r="N1719" s="1"/>
      <c r="O1719" s="1"/>
      <c r="P1719" s="1"/>
      <c r="Q1719" s="1"/>
      <c r="R1719" s="1"/>
      <c r="S1719" s="1"/>
      <c r="T1719" s="1"/>
      <c r="U1719" s="1"/>
      <c r="V1719" s="1"/>
      <c r="W1719" s="1"/>
      <c r="X1719" s="1"/>
      <c r="Y1719" s="1"/>
    </row>
    <row r="1720" spans="1:25">
      <c r="A1720" s="1"/>
      <c r="B1720" s="79"/>
      <c r="C1720" s="145"/>
      <c r="D1720" s="145"/>
      <c r="E1720" s="1"/>
      <c r="F1720" s="1"/>
      <c r="G1720" s="1"/>
      <c r="H1720" s="1"/>
      <c r="I1720" s="1"/>
      <c r="J1720" s="1"/>
      <c r="K1720" s="1"/>
      <c r="L1720" s="1"/>
      <c r="M1720" s="1"/>
      <c r="N1720" s="1"/>
      <c r="O1720" s="1"/>
      <c r="P1720" s="1"/>
      <c r="Q1720" s="1"/>
      <c r="R1720" s="1"/>
      <c r="S1720" s="1"/>
      <c r="T1720" s="1"/>
      <c r="U1720" s="1"/>
      <c r="V1720" s="1"/>
      <c r="W1720" s="1"/>
      <c r="X1720" s="1"/>
      <c r="Y1720" s="1"/>
    </row>
    <row r="1721" spans="1:25">
      <c r="A1721" s="1"/>
      <c r="B1721" s="79"/>
      <c r="C1721" s="145"/>
      <c r="D1721" s="145"/>
      <c r="E1721" s="1"/>
      <c r="F1721" s="1"/>
      <c r="G1721" s="1"/>
      <c r="H1721" s="1"/>
      <c r="I1721" s="1"/>
      <c r="J1721" s="1"/>
      <c r="K1721" s="1"/>
      <c r="L1721" s="1"/>
      <c r="M1721" s="1"/>
      <c r="N1721" s="1"/>
      <c r="O1721" s="1"/>
      <c r="P1721" s="1"/>
      <c r="Q1721" s="1"/>
      <c r="R1721" s="1"/>
      <c r="S1721" s="1"/>
      <c r="T1721" s="1"/>
      <c r="U1721" s="1"/>
      <c r="V1721" s="1"/>
      <c r="W1721" s="1"/>
      <c r="X1721" s="1"/>
      <c r="Y1721" s="1"/>
    </row>
    <row r="1722" spans="1:25">
      <c r="A1722" s="1"/>
      <c r="B1722" s="79"/>
      <c r="C1722" s="145"/>
      <c r="D1722" s="145"/>
      <c r="E1722" s="1"/>
      <c r="F1722" s="1"/>
      <c r="G1722" s="1"/>
      <c r="H1722" s="1"/>
      <c r="I1722" s="1"/>
      <c r="J1722" s="1"/>
      <c r="K1722" s="1"/>
      <c r="L1722" s="1"/>
      <c r="M1722" s="1"/>
      <c r="N1722" s="1"/>
      <c r="O1722" s="1"/>
      <c r="P1722" s="1"/>
      <c r="Q1722" s="1"/>
      <c r="R1722" s="1"/>
      <c r="S1722" s="1"/>
      <c r="T1722" s="1"/>
      <c r="U1722" s="1"/>
      <c r="V1722" s="1"/>
      <c r="W1722" s="1"/>
      <c r="X1722" s="1"/>
      <c r="Y1722" s="1"/>
    </row>
    <row r="1723" spans="1:25">
      <c r="A1723" s="1"/>
      <c r="B1723" s="79"/>
      <c r="C1723" s="145"/>
      <c r="D1723" s="145"/>
      <c r="E1723" s="1"/>
      <c r="F1723" s="1"/>
      <c r="G1723" s="1"/>
      <c r="H1723" s="1"/>
      <c r="I1723" s="1"/>
      <c r="J1723" s="1"/>
      <c r="K1723" s="1"/>
      <c r="L1723" s="1"/>
      <c r="M1723" s="1"/>
      <c r="N1723" s="1"/>
      <c r="O1723" s="1"/>
      <c r="P1723" s="1"/>
      <c r="Q1723" s="1"/>
      <c r="R1723" s="1"/>
      <c r="S1723" s="1"/>
      <c r="T1723" s="1"/>
      <c r="U1723" s="1"/>
      <c r="V1723" s="1"/>
      <c r="W1723" s="1"/>
      <c r="X1723" s="1"/>
      <c r="Y1723" s="1"/>
    </row>
    <row r="1724" spans="1:25">
      <c r="A1724" s="1"/>
      <c r="B1724" s="79"/>
      <c r="C1724" s="145"/>
      <c r="D1724" s="145"/>
      <c r="E1724" s="1"/>
      <c r="F1724" s="1"/>
      <c r="G1724" s="1"/>
      <c r="H1724" s="1"/>
      <c r="I1724" s="1"/>
      <c r="J1724" s="1"/>
      <c r="K1724" s="1"/>
      <c r="L1724" s="1"/>
      <c r="M1724" s="1"/>
      <c r="N1724" s="1"/>
      <c r="O1724" s="1"/>
      <c r="P1724" s="1"/>
      <c r="Q1724" s="1"/>
      <c r="R1724" s="1"/>
      <c r="S1724" s="1"/>
      <c r="T1724" s="1"/>
      <c r="U1724" s="1"/>
      <c r="V1724" s="1"/>
      <c r="W1724" s="1"/>
      <c r="X1724" s="1"/>
      <c r="Y1724" s="1"/>
    </row>
    <row r="1725" spans="1:25">
      <c r="A1725" s="1"/>
      <c r="B1725" s="79"/>
      <c r="C1725" s="145"/>
      <c r="D1725" s="145"/>
      <c r="E1725" s="1"/>
      <c r="F1725" s="1"/>
      <c r="G1725" s="1"/>
      <c r="H1725" s="1"/>
      <c r="I1725" s="1"/>
      <c r="J1725" s="1"/>
      <c r="K1725" s="1"/>
      <c r="L1725" s="1"/>
      <c r="M1725" s="1"/>
      <c r="N1725" s="1"/>
      <c r="O1725" s="1"/>
      <c r="P1725" s="1"/>
      <c r="Q1725" s="1"/>
      <c r="R1725" s="1"/>
      <c r="S1725" s="1"/>
      <c r="T1725" s="1"/>
      <c r="U1725" s="1"/>
      <c r="V1725" s="1"/>
      <c r="W1725" s="1"/>
      <c r="X1725" s="1"/>
      <c r="Y1725" s="1"/>
    </row>
    <row r="1726" spans="1:25">
      <c r="A1726" s="1"/>
      <c r="B1726" s="79"/>
      <c r="C1726" s="145"/>
      <c r="D1726" s="145"/>
      <c r="E1726" s="1"/>
      <c r="F1726" s="1"/>
      <c r="G1726" s="1"/>
      <c r="H1726" s="1"/>
      <c r="I1726" s="1"/>
      <c r="J1726" s="1"/>
      <c r="K1726" s="1"/>
      <c r="L1726" s="1"/>
      <c r="M1726" s="1"/>
      <c r="N1726" s="1"/>
      <c r="O1726" s="1"/>
      <c r="P1726" s="1"/>
      <c r="Q1726" s="1"/>
      <c r="R1726" s="1"/>
      <c r="S1726" s="1"/>
      <c r="T1726" s="1"/>
      <c r="U1726" s="1"/>
      <c r="V1726" s="1"/>
      <c r="W1726" s="1"/>
      <c r="X1726" s="1"/>
      <c r="Y1726" s="1"/>
    </row>
    <row r="1727" spans="1:25">
      <c r="A1727" s="1"/>
      <c r="B1727" s="79"/>
      <c r="C1727" s="145"/>
      <c r="D1727" s="145"/>
      <c r="E1727" s="1"/>
      <c r="F1727" s="1"/>
      <c r="G1727" s="1"/>
      <c r="H1727" s="1"/>
      <c r="I1727" s="1"/>
      <c r="J1727" s="1"/>
      <c r="K1727" s="1"/>
      <c r="L1727" s="1"/>
      <c r="M1727" s="1"/>
      <c r="N1727" s="1"/>
      <c r="O1727" s="1"/>
      <c r="P1727" s="1"/>
      <c r="Q1727" s="1"/>
      <c r="R1727" s="1"/>
      <c r="S1727" s="1"/>
      <c r="T1727" s="1"/>
      <c r="U1727" s="1"/>
      <c r="V1727" s="1"/>
      <c r="W1727" s="1"/>
      <c r="X1727" s="1"/>
      <c r="Y1727" s="1"/>
    </row>
    <row r="1728" spans="1:25">
      <c r="A1728" s="1"/>
      <c r="B1728" s="79"/>
      <c r="C1728" s="145"/>
      <c r="D1728" s="145"/>
      <c r="E1728" s="1"/>
      <c r="F1728" s="1"/>
      <c r="G1728" s="1"/>
      <c r="H1728" s="1"/>
      <c r="I1728" s="1"/>
      <c r="J1728" s="1"/>
      <c r="K1728" s="1"/>
      <c r="L1728" s="1"/>
      <c r="M1728" s="1"/>
      <c r="N1728" s="1"/>
      <c r="O1728" s="1"/>
      <c r="P1728" s="1"/>
      <c r="Q1728" s="1"/>
      <c r="R1728" s="1"/>
      <c r="S1728" s="1"/>
      <c r="T1728" s="1"/>
      <c r="U1728" s="1"/>
      <c r="V1728" s="1"/>
      <c r="W1728" s="1"/>
      <c r="X1728" s="1"/>
      <c r="Y1728" s="1"/>
    </row>
    <row r="1729" spans="1:25">
      <c r="A1729" s="1"/>
      <c r="B1729" s="79"/>
      <c r="C1729" s="145"/>
      <c r="D1729" s="145"/>
      <c r="E1729" s="1"/>
      <c r="F1729" s="1"/>
      <c r="G1729" s="1"/>
      <c r="H1729" s="1"/>
      <c r="I1729" s="1"/>
      <c r="J1729" s="1"/>
      <c r="K1729" s="1"/>
      <c r="L1729" s="1"/>
      <c r="M1729" s="1"/>
      <c r="N1729" s="1"/>
      <c r="O1729" s="1"/>
      <c r="P1729" s="1"/>
      <c r="Q1729" s="1"/>
      <c r="R1729" s="1"/>
      <c r="S1729" s="1"/>
      <c r="T1729" s="1"/>
      <c r="U1729" s="1"/>
      <c r="V1729" s="1"/>
      <c r="W1729" s="1"/>
      <c r="X1729" s="1"/>
      <c r="Y1729" s="1"/>
    </row>
    <row r="1730" spans="1:25">
      <c r="A1730" s="1"/>
      <c r="B1730" s="79"/>
      <c r="C1730" s="145"/>
      <c r="D1730" s="145"/>
      <c r="E1730" s="1"/>
      <c r="F1730" s="1"/>
      <c r="G1730" s="1"/>
      <c r="H1730" s="1"/>
      <c r="I1730" s="1"/>
      <c r="J1730" s="1"/>
      <c r="K1730" s="1"/>
      <c r="L1730" s="1"/>
      <c r="M1730" s="1"/>
      <c r="N1730" s="1"/>
      <c r="O1730" s="1"/>
      <c r="P1730" s="1"/>
      <c r="Q1730" s="1"/>
      <c r="R1730" s="1"/>
      <c r="S1730" s="1"/>
      <c r="T1730" s="1"/>
      <c r="U1730" s="1"/>
      <c r="V1730" s="1"/>
      <c r="W1730" s="1"/>
      <c r="X1730" s="1"/>
      <c r="Y1730" s="1"/>
    </row>
    <row r="1731" spans="1:25">
      <c r="A1731" s="1"/>
      <c r="B1731" s="79"/>
      <c r="C1731" s="145"/>
      <c r="D1731" s="145"/>
      <c r="E1731" s="1"/>
      <c r="F1731" s="1"/>
      <c r="G1731" s="1"/>
      <c r="H1731" s="1"/>
      <c r="I1731" s="1"/>
      <c r="J1731" s="1"/>
      <c r="K1731" s="1"/>
      <c r="L1731" s="1"/>
      <c r="M1731" s="1"/>
      <c r="N1731" s="1"/>
      <c r="O1731" s="1"/>
      <c r="P1731" s="1"/>
      <c r="Q1731" s="1"/>
      <c r="R1731" s="1"/>
      <c r="S1731" s="1"/>
      <c r="T1731" s="1"/>
      <c r="U1731" s="1"/>
      <c r="V1731" s="1"/>
      <c r="W1731" s="1"/>
      <c r="X1731" s="1"/>
      <c r="Y1731" s="1"/>
    </row>
    <row r="1732" spans="1:25">
      <c r="A1732" s="1"/>
      <c r="B1732" s="79"/>
      <c r="C1732" s="145"/>
      <c r="D1732" s="145"/>
      <c r="E1732" s="1"/>
      <c r="F1732" s="1"/>
      <c r="G1732" s="1"/>
      <c r="H1732" s="1"/>
      <c r="I1732" s="1"/>
      <c r="J1732" s="1"/>
      <c r="K1732" s="1"/>
      <c r="L1732" s="1"/>
      <c r="M1732" s="1"/>
      <c r="N1732" s="1"/>
      <c r="O1732" s="1"/>
      <c r="P1732" s="1"/>
      <c r="Q1732" s="1"/>
      <c r="R1732" s="1"/>
      <c r="S1732" s="1"/>
      <c r="T1732" s="1"/>
      <c r="U1732" s="1"/>
      <c r="V1732" s="1"/>
      <c r="W1732" s="1"/>
      <c r="X1732" s="1"/>
      <c r="Y1732" s="1"/>
    </row>
    <row r="1733" spans="1:25">
      <c r="A1733" s="1"/>
      <c r="B1733" s="79"/>
      <c r="C1733" s="145"/>
      <c r="D1733" s="145"/>
      <c r="E1733" s="1"/>
      <c r="F1733" s="1"/>
      <c r="G1733" s="1"/>
      <c r="H1733" s="1"/>
      <c r="I1733" s="1"/>
      <c r="J1733" s="1"/>
      <c r="K1733" s="1"/>
      <c r="L1733" s="1"/>
      <c r="M1733" s="1"/>
      <c r="N1733" s="1"/>
      <c r="O1733" s="1"/>
      <c r="P1733" s="1"/>
      <c r="Q1733" s="1"/>
      <c r="R1733" s="1"/>
      <c r="S1733" s="1"/>
      <c r="T1733" s="1"/>
      <c r="U1733" s="1"/>
      <c r="V1733" s="1"/>
      <c r="W1733" s="1"/>
      <c r="X1733" s="1"/>
      <c r="Y1733" s="1"/>
    </row>
  </sheetData>
  <phoneticPr fontId="0" type="noConversion"/>
  <printOptions horizontalCentered="1" verticalCentered="1"/>
  <pageMargins left="0.78740157480314998" right="0.78740157480314998" top="0.98425196850393704" bottom="0.98425196850393704" header="0.511811023622047" footer="0.511811023622047"/>
  <pageSetup scale="67" orientation="portrait"/>
  <headerFooter alignWithMargins="0">
    <oddFooter>&amp;C&amp;D&amp;T</oddFooter>
  </headerFooter>
</worksheet>
</file>

<file path=xl/worksheets/sheet59.xml><?xml version="1.0" encoding="utf-8"?>
<worksheet xmlns="http://schemas.openxmlformats.org/spreadsheetml/2006/main" xmlns:r="http://schemas.openxmlformats.org/officeDocument/2006/relationships">
  <sheetPr>
    <pageSetUpPr fitToPage="1"/>
  </sheetPr>
  <dimension ref="A33:F38"/>
  <sheetViews>
    <sheetView zoomScale="75" workbookViewId="0">
      <selection activeCell="O14" sqref="O14"/>
    </sheetView>
  </sheetViews>
  <sheetFormatPr defaultColWidth="8.6640625" defaultRowHeight="15"/>
  <sheetData>
    <row r="33" spans="1:6" ht="23.25">
      <c r="A33" s="48"/>
      <c r="F33" s="49" t="s">
        <v>225</v>
      </c>
    </row>
    <row r="34" spans="1:6" ht="23.25">
      <c r="F34" s="52" t="s">
        <v>1</v>
      </c>
    </row>
    <row r="36" spans="1:6" ht="18">
      <c r="A36" s="51" t="s">
        <v>2</v>
      </c>
    </row>
    <row r="37" spans="1:6" ht="18">
      <c r="A37" s="51" t="s">
        <v>388</v>
      </c>
    </row>
    <row r="38" spans="1:6" ht="18">
      <c r="A38" s="51" t="s">
        <v>400</v>
      </c>
    </row>
  </sheetData>
  <phoneticPr fontId="0" type="noConversion"/>
  <pageMargins left="0.75" right="0.75" top="1" bottom="1" header="0.5" footer="0.5"/>
  <pageSetup scale="70" orientation="portrait" verticalDpi="96"/>
  <headerFooter alignWithMargins="0"/>
  <drawing r:id="rId1"/>
</worksheet>
</file>

<file path=xl/worksheets/sheet60.xml><?xml version="1.0" encoding="utf-8"?>
<worksheet xmlns="http://schemas.openxmlformats.org/spreadsheetml/2006/main" xmlns:r="http://schemas.openxmlformats.org/officeDocument/2006/relationships">
  <sheetPr>
    <pageSetUpPr fitToPage="1"/>
  </sheetPr>
  <dimension ref="A1:Y1733"/>
  <sheetViews>
    <sheetView topLeftCell="A34" workbookViewId="0">
      <selection activeCell="A104" sqref="A104"/>
    </sheetView>
  </sheetViews>
  <sheetFormatPr defaultColWidth="8.88671875" defaultRowHeight="12.75"/>
  <cols>
    <col min="1" max="1" width="5.33203125" style="2" customWidth="1"/>
    <col min="2" max="2" width="7.109375" style="82" customWidth="1"/>
    <col min="3" max="3" width="6" style="146" customWidth="1"/>
    <col min="4" max="5" width="5.33203125" style="2" customWidth="1"/>
    <col min="6" max="6" width="6" style="2" customWidth="1"/>
    <col min="7" max="91" width="5.33203125" style="2" customWidth="1"/>
    <col min="92" max="16384" width="8.88671875" style="2"/>
  </cols>
  <sheetData>
    <row r="1" spans="1:25" ht="9.75" customHeight="1">
      <c r="A1" s="1"/>
      <c r="B1" s="79"/>
      <c r="C1" s="145"/>
      <c r="D1" s="1"/>
      <c r="E1" s="1"/>
      <c r="F1" s="1"/>
      <c r="G1" s="1"/>
      <c r="H1" s="1"/>
      <c r="I1" s="1"/>
      <c r="J1" s="1"/>
      <c r="K1" s="1"/>
      <c r="L1" s="1"/>
      <c r="M1" s="1"/>
      <c r="N1" s="1"/>
      <c r="O1" s="1"/>
      <c r="P1" s="1"/>
      <c r="Q1" s="1"/>
      <c r="R1" s="1"/>
      <c r="S1" s="1"/>
      <c r="T1" s="1"/>
      <c r="U1" s="1"/>
      <c r="V1" s="1"/>
      <c r="W1" s="1"/>
      <c r="X1" s="1"/>
      <c r="Y1" s="1"/>
    </row>
    <row r="2" spans="1:25" ht="9.75" customHeight="1">
      <c r="A2" s="1"/>
      <c r="B2" s="79" t="s">
        <v>448</v>
      </c>
      <c r="C2" s="145"/>
      <c r="D2" s="1"/>
      <c r="E2" s="79" t="s">
        <v>449</v>
      </c>
      <c r="F2" s="1"/>
      <c r="G2" s="1"/>
      <c r="H2" s="1"/>
      <c r="I2" s="1"/>
      <c r="J2" s="1"/>
      <c r="K2" s="1"/>
      <c r="L2" s="1"/>
      <c r="M2" s="1"/>
      <c r="N2" s="1"/>
      <c r="O2" s="1"/>
      <c r="P2" s="1"/>
      <c r="Q2" s="1"/>
      <c r="R2" s="1"/>
      <c r="S2" s="1"/>
      <c r="T2" s="1"/>
      <c r="U2" s="1"/>
      <c r="V2" s="1"/>
      <c r="W2" s="1"/>
      <c r="X2" s="1"/>
      <c r="Y2" s="1"/>
    </row>
    <row r="3" spans="1:25" ht="9.75" customHeight="1">
      <c r="A3" s="1"/>
      <c r="B3" s="145" t="s">
        <v>390</v>
      </c>
      <c r="C3" s="145" t="s">
        <v>389</v>
      </c>
      <c r="D3" s="1"/>
      <c r="E3" s="145" t="s">
        <v>390</v>
      </c>
      <c r="F3" s="145" t="s">
        <v>389</v>
      </c>
      <c r="G3" s="1"/>
      <c r="H3" s="1"/>
      <c r="I3" s="1"/>
      <c r="J3" s="1"/>
      <c r="K3" s="1"/>
      <c r="L3" s="1"/>
      <c r="M3" s="1"/>
      <c r="N3" s="1"/>
      <c r="O3" s="1"/>
      <c r="P3" s="1"/>
      <c r="Q3" s="1"/>
      <c r="R3" s="1"/>
      <c r="S3" s="1"/>
      <c r="T3" s="1"/>
      <c r="U3" s="1"/>
      <c r="V3" s="1"/>
      <c r="W3" s="1"/>
      <c r="X3" s="1"/>
      <c r="Y3" s="1"/>
    </row>
    <row r="4" spans="1:25" ht="9.75" customHeight="1">
      <c r="A4" s="1">
        <v>1913</v>
      </c>
      <c r="B4" s="79">
        <f>(1-'Table A1'!D6/100)*'Table A0'!G6/0.99</f>
        <v>12100.300526041623</v>
      </c>
      <c r="C4" s="79">
        <f>'Table A4'!D6</f>
        <v>262248.65276838408</v>
      </c>
      <c r="D4" s="1"/>
      <c r="E4" s="79">
        <f>(1-'Table A3'!D6/100)*'Table A0'!J6/0.99</f>
        <v>12100.300526041623</v>
      </c>
      <c r="F4" s="79">
        <f>'Table A6'!D6</f>
        <v>262248.65276838402</v>
      </c>
      <c r="G4" s="1"/>
      <c r="H4" s="1"/>
      <c r="I4" s="1"/>
      <c r="J4" s="1"/>
      <c r="K4" s="1"/>
      <c r="L4" s="1"/>
      <c r="M4" s="1"/>
      <c r="N4" s="1"/>
      <c r="O4" s="1"/>
      <c r="P4" s="1"/>
      <c r="Q4" s="1"/>
      <c r="R4" s="1"/>
      <c r="S4" s="1"/>
      <c r="T4" s="1"/>
      <c r="U4" s="1"/>
      <c r="V4" s="1"/>
      <c r="W4" s="1"/>
      <c r="X4" s="1"/>
      <c r="Y4" s="1"/>
    </row>
    <row r="5" spans="1:25" ht="9.75" customHeight="1">
      <c r="A5" s="1">
        <v>1914</v>
      </c>
      <c r="B5" s="79">
        <f>(1-'Table A1'!D7/100)*'Table A0'!G7/0.99</f>
        <v>11793.278557556903</v>
      </c>
      <c r="C5" s="79">
        <f>'Table A4'!D7</f>
        <v>259035.81009245993</v>
      </c>
      <c r="D5" s="230">
        <f t="shared" ref="D5:D68" si="0">B5/B4-1</f>
        <v>-2.5373086215831009E-2</v>
      </c>
      <c r="E5" s="79">
        <f>(1-'Table A3'!D7/100)*'Table A0'!J7/0.99</f>
        <v>11793.278557556903</v>
      </c>
      <c r="F5" s="79">
        <f>'Table A6'!D7</f>
        <v>259035.81009245993</v>
      </c>
      <c r="G5" s="230">
        <f t="shared" ref="G5:G68" si="1">E5/E4-1</f>
        <v>-2.5373086215831009E-2</v>
      </c>
      <c r="H5" s="1"/>
      <c r="I5" s="1"/>
      <c r="J5" s="1"/>
      <c r="K5" s="1"/>
      <c r="L5" s="1"/>
      <c r="M5" s="1"/>
      <c r="N5" s="1"/>
      <c r="O5" s="1"/>
      <c r="P5" s="1"/>
      <c r="Q5" s="1"/>
      <c r="R5" s="1"/>
      <c r="S5" s="1"/>
      <c r="T5" s="1"/>
      <c r="U5" s="1"/>
      <c r="V5" s="1"/>
      <c r="W5" s="1"/>
      <c r="X5" s="1"/>
      <c r="Y5" s="1"/>
    </row>
    <row r="6" spans="1:25" ht="9.75" customHeight="1">
      <c r="A6" s="1">
        <v>1915</v>
      </c>
      <c r="B6" s="79">
        <f>(1-'Table A1'!D8/100)*'Table A0'!G8/0.99</f>
        <v>11991.649188720343</v>
      </c>
      <c r="C6" s="79">
        <f>'Table A4'!D8</f>
        <v>253181.6218594322</v>
      </c>
      <c r="D6" s="230">
        <f t="shared" si="0"/>
        <v>1.682065171235414E-2</v>
      </c>
      <c r="E6" s="79">
        <f>(1-'Table A3'!D8/100)*'Table A0'!J8/0.99</f>
        <v>11991.649608420114</v>
      </c>
      <c r="F6" s="79">
        <f>'Table A6'!D8</f>
        <v>253181.58030915496</v>
      </c>
      <c r="G6" s="230">
        <f t="shared" si="1"/>
        <v>1.682068730040287E-2</v>
      </c>
      <c r="H6" s="1"/>
      <c r="I6" s="1"/>
      <c r="J6" s="1"/>
      <c r="K6" s="1"/>
      <c r="L6" s="1"/>
      <c r="M6" s="1"/>
      <c r="N6" s="1"/>
      <c r="O6" s="1"/>
      <c r="P6" s="1"/>
      <c r="Q6" s="1"/>
      <c r="R6" s="1"/>
      <c r="S6" s="1"/>
      <c r="T6" s="1"/>
      <c r="U6" s="1"/>
      <c r="V6" s="1"/>
      <c r="W6" s="1"/>
      <c r="X6" s="1"/>
      <c r="Y6" s="1"/>
    </row>
    <row r="7" spans="1:25" ht="9.75" customHeight="1">
      <c r="A7" s="1">
        <v>1916</v>
      </c>
      <c r="B7" s="79">
        <f>(1-'Table A1'!D9/100)*'Table A0'!G9/0.99</f>
        <v>12888.207818137902</v>
      </c>
      <c r="C7" s="79">
        <f>'Table A4'!D9</f>
        <v>291033.6906877344</v>
      </c>
      <c r="D7" s="230">
        <f t="shared" si="0"/>
        <v>7.4765248324716316E-2</v>
      </c>
      <c r="E7" s="79">
        <f>(1-'Table A3'!D9/100)*'Table A0'!J9/0.99</f>
        <v>12975.895994894125</v>
      </c>
      <c r="F7" s="79">
        <f>'Table A6'!D9</f>
        <v>307437.02897859528</v>
      </c>
      <c r="G7" s="230">
        <f t="shared" si="1"/>
        <v>8.2077647247373653E-2</v>
      </c>
      <c r="H7" s="1"/>
      <c r="I7" s="1"/>
      <c r="J7" s="1"/>
      <c r="K7" s="1"/>
      <c r="L7" s="1"/>
      <c r="M7" s="1"/>
      <c r="N7" s="1"/>
      <c r="O7" s="1"/>
      <c r="P7" s="1"/>
      <c r="Q7" s="1"/>
      <c r="R7" s="1"/>
      <c r="S7" s="1"/>
      <c r="T7" s="1"/>
      <c r="U7" s="1"/>
      <c r="V7" s="1"/>
      <c r="W7" s="1"/>
      <c r="X7" s="1"/>
      <c r="Y7" s="1"/>
    </row>
    <row r="8" spans="1:25" ht="9.75" customHeight="1">
      <c r="A8" s="1">
        <v>1917</v>
      </c>
      <c r="B8" s="79">
        <f>('Table A4'!I10*0.9+'Table A4'!J10*0.05+'Table A4'!K10*0.04)/0.99</f>
        <v>13283.01955201431</v>
      </c>
      <c r="C8" s="79">
        <f>'Table A4'!D10</f>
        <v>280867.90423190064</v>
      </c>
      <c r="D8" s="230">
        <f t="shared" si="0"/>
        <v>3.0633563599182345E-2</v>
      </c>
      <c r="E8" s="79">
        <f>(1-'Table A3'!D10/100)*'Table A0'!J10/0.99</f>
        <v>13376.923743773816</v>
      </c>
      <c r="F8" s="79">
        <f>'Table A6'!D10</f>
        <v>285542.97276259208</v>
      </c>
      <c r="G8" s="230">
        <f t="shared" si="1"/>
        <v>3.0905592109977675E-2</v>
      </c>
      <c r="H8" s="1"/>
      <c r="I8" s="1"/>
      <c r="J8" s="1"/>
      <c r="K8" s="1"/>
      <c r="L8" s="1"/>
      <c r="M8" s="1"/>
      <c r="N8" s="1"/>
      <c r="O8" s="1"/>
      <c r="P8" s="1"/>
      <c r="Q8" s="1"/>
      <c r="R8" s="1"/>
      <c r="S8" s="1"/>
      <c r="T8" s="1"/>
      <c r="U8" s="1"/>
      <c r="V8" s="1"/>
      <c r="W8" s="1"/>
      <c r="X8" s="1"/>
      <c r="Y8" s="1"/>
    </row>
    <row r="9" spans="1:25" ht="9.75" customHeight="1">
      <c r="A9" s="1">
        <v>1918</v>
      </c>
      <c r="B9" s="79">
        <f>('Table A4'!I11*0.9+'Table A4'!J11*0.05+'Table A4'!K11*0.04)/0.99</f>
        <v>12833.645174475687</v>
      </c>
      <c r="C9" s="79">
        <f>'Table A4'!D11</f>
        <v>239906.02135476147</v>
      </c>
      <c r="D9" s="230">
        <f t="shared" si="0"/>
        <v>-3.3830739748514249E-2</v>
      </c>
      <c r="E9" s="79">
        <f>(1-'Table A3'!D11/100)*'Table A0'!J11/0.99</f>
        <v>12916.366934106376</v>
      </c>
      <c r="F9" s="79">
        <f>'Table A6'!D11</f>
        <v>242867.88666241046</v>
      </c>
      <c r="G9" s="230">
        <f t="shared" si="1"/>
        <v>-3.4429201996595271E-2</v>
      </c>
      <c r="H9" s="1"/>
      <c r="I9" s="1"/>
      <c r="J9" s="1"/>
      <c r="K9" s="1"/>
      <c r="L9" s="1"/>
      <c r="M9" s="1"/>
      <c r="N9" s="1"/>
      <c r="O9" s="1"/>
      <c r="P9" s="1"/>
      <c r="Q9" s="1"/>
      <c r="R9" s="1"/>
      <c r="S9" s="1"/>
      <c r="T9" s="1"/>
      <c r="U9" s="1"/>
      <c r="V9" s="1"/>
      <c r="W9" s="1"/>
      <c r="X9" s="1"/>
      <c r="Y9" s="1"/>
    </row>
    <row r="10" spans="1:25" ht="9.75" customHeight="1">
      <c r="A10" s="1">
        <v>1919</v>
      </c>
      <c r="B10" s="79">
        <f>('Table A4'!I12*0.9+'Table A4'!J12*0.05+'Table A4'!K12*0.04)/0.99</f>
        <v>12571.67778156818</v>
      </c>
      <c r="C10" s="79">
        <f>'Table A4'!D12</f>
        <v>234730.96205028301</v>
      </c>
      <c r="D10" s="230">
        <f t="shared" si="0"/>
        <v>-2.0412547592364771E-2</v>
      </c>
      <c r="E10" s="79">
        <f>(1-'Table A3'!D12/100)*'Table A0'!J12/0.99</f>
        <v>12742.85531192557</v>
      </c>
      <c r="F10" s="79">
        <f>'Table A6'!D12</f>
        <v>247674.24305564535</v>
      </c>
      <c r="G10" s="230">
        <f t="shared" si="1"/>
        <v>-1.3433469571279999E-2</v>
      </c>
      <c r="H10" s="1"/>
      <c r="I10" s="1"/>
      <c r="J10" s="1"/>
      <c r="K10" s="1"/>
      <c r="L10" s="1"/>
      <c r="M10" s="1"/>
      <c r="N10" s="1"/>
      <c r="O10" s="1"/>
      <c r="P10" s="1"/>
      <c r="Q10" s="1"/>
      <c r="R10" s="1"/>
      <c r="S10" s="1"/>
      <c r="T10" s="1"/>
      <c r="U10" s="1"/>
      <c r="V10" s="1"/>
      <c r="W10" s="1"/>
      <c r="X10" s="1"/>
      <c r="Y10" s="1"/>
    </row>
    <row r="11" spans="1:25" ht="9.75" customHeight="1">
      <c r="A11" s="1">
        <v>1920</v>
      </c>
      <c r="B11" s="79">
        <f>('Table A4'!I13*0.9+'Table A4'!J13*0.05+'Table A4'!K13*0.04)/0.99</f>
        <v>11398.995333223458</v>
      </c>
      <c r="C11" s="79">
        <f>'Table A4'!D13</f>
        <v>190751.15746243822</v>
      </c>
      <c r="D11" s="230">
        <f t="shared" si="0"/>
        <v>-9.3279709257585108E-2</v>
      </c>
      <c r="E11" s="79">
        <f>(1-'Table A3'!D13/100)*'Table A0'!J13/0.99</f>
        <v>11579.917874556324</v>
      </c>
      <c r="F11" s="79">
        <f>'Table A6'!D13</f>
        <v>199613.0666719478</v>
      </c>
      <c r="G11" s="230">
        <f t="shared" si="1"/>
        <v>-9.1261919632791844E-2</v>
      </c>
      <c r="H11" s="1"/>
      <c r="I11" s="1"/>
      <c r="J11" s="1"/>
      <c r="K11" s="1"/>
      <c r="L11" s="1"/>
      <c r="M11" s="1"/>
      <c r="N11" s="1"/>
      <c r="O11" s="1"/>
      <c r="P11" s="1"/>
      <c r="Q11" s="1"/>
      <c r="R11" s="1"/>
      <c r="S11" s="1"/>
      <c r="T11" s="1"/>
      <c r="U11" s="1"/>
      <c r="V11" s="1"/>
      <c r="W11" s="1"/>
      <c r="X11" s="1"/>
      <c r="Y11" s="1"/>
    </row>
    <row r="12" spans="1:25" ht="9.75" customHeight="1">
      <c r="A12" s="1">
        <v>1921</v>
      </c>
      <c r="B12" s="79">
        <f>('Table A4'!I14*0.9+'Table A4'!J14*0.05+'Table A4'!K14*0.04)/0.99</f>
        <v>9937.666277559214</v>
      </c>
      <c r="C12" s="79">
        <f>'Table A4'!D14</f>
        <v>180092.79911371993</v>
      </c>
      <c r="D12" s="230">
        <f t="shared" si="0"/>
        <v>-0.1281980571923792</v>
      </c>
      <c r="E12" s="79">
        <f>(1-'Table A3'!D14/100)*'Table A0'!J14/0.99</f>
        <v>10017.917367138782</v>
      </c>
      <c r="F12" s="79">
        <f>'Table A6'!D14</f>
        <v>183841.77828414089</v>
      </c>
      <c r="G12" s="230">
        <f t="shared" si="1"/>
        <v>-0.13488873792875578</v>
      </c>
      <c r="H12" s="1"/>
      <c r="I12" s="1"/>
      <c r="J12" s="1"/>
      <c r="K12" s="1"/>
      <c r="L12" s="1"/>
      <c r="M12" s="1"/>
      <c r="N12" s="1"/>
      <c r="O12" s="1"/>
      <c r="P12" s="1"/>
      <c r="Q12" s="1"/>
      <c r="R12" s="1"/>
      <c r="S12" s="1"/>
      <c r="T12" s="1"/>
      <c r="U12" s="1"/>
      <c r="V12" s="1"/>
      <c r="W12" s="1"/>
      <c r="X12" s="1"/>
      <c r="Y12" s="1"/>
    </row>
    <row r="13" spans="1:25" ht="9.75" customHeight="1">
      <c r="A13" s="1">
        <v>1922</v>
      </c>
      <c r="B13" s="79">
        <f>('Table A4'!I15*0.9+'Table A4'!J15*0.05+'Table A4'!K15*0.04)/0.99</f>
        <v>11111.849136347415</v>
      </c>
      <c r="C13" s="79">
        <f>'Table A4'!D15</f>
        <v>214111.07941977421</v>
      </c>
      <c r="D13" s="230">
        <f t="shared" si="0"/>
        <v>0.11815478865895179</v>
      </c>
      <c r="E13" s="79">
        <f>(1-'Table A3'!D15/100)*'Table A0'!J15/0.99</f>
        <v>11249.103261800641</v>
      </c>
      <c r="F13" s="79">
        <f>'Table A6'!D15</f>
        <v>229031.54275060681</v>
      </c>
      <c r="G13" s="230">
        <f t="shared" si="1"/>
        <v>0.12289838791248675</v>
      </c>
      <c r="H13" s="1"/>
      <c r="I13" s="1"/>
      <c r="J13" s="1"/>
      <c r="K13" s="1"/>
      <c r="L13" s="1"/>
      <c r="M13" s="1"/>
      <c r="N13" s="1"/>
      <c r="O13" s="1"/>
      <c r="P13" s="1"/>
      <c r="Q13" s="1"/>
      <c r="R13" s="1"/>
      <c r="S13" s="1"/>
      <c r="T13" s="1"/>
      <c r="U13" s="1"/>
      <c r="V13" s="1"/>
      <c r="W13" s="1"/>
      <c r="X13" s="1"/>
      <c r="Y13" s="1"/>
    </row>
    <row r="14" spans="1:25" ht="9.75" customHeight="1">
      <c r="A14" s="1">
        <v>1923</v>
      </c>
      <c r="B14" s="79">
        <f>('Table A4'!I16*0.9+'Table A4'!J16*0.05+'Table A4'!K16*0.04)/0.99</f>
        <v>12552.265180249036</v>
      </c>
      <c r="C14" s="79">
        <f>'Table A4'!D16</f>
        <v>219140.75649234559</v>
      </c>
      <c r="D14" s="230">
        <f t="shared" si="0"/>
        <v>0.12962883370958922</v>
      </c>
      <c r="E14" s="79">
        <f>(1-'Table A3'!D16/100)*'Table A0'!J16/0.99</f>
        <v>12734.662600139867</v>
      </c>
      <c r="F14" s="79">
        <f>'Table A6'!D16</f>
        <v>233778.66445341747</v>
      </c>
      <c r="G14" s="230">
        <f t="shared" si="1"/>
        <v>0.13206024549386464</v>
      </c>
      <c r="H14" s="1"/>
      <c r="I14" s="1"/>
      <c r="J14" s="1"/>
      <c r="K14" s="1"/>
      <c r="L14" s="1"/>
      <c r="M14" s="1"/>
      <c r="N14" s="1"/>
      <c r="O14" s="1"/>
      <c r="P14" s="1"/>
      <c r="Q14" s="1"/>
      <c r="R14" s="1"/>
      <c r="S14" s="1"/>
      <c r="T14" s="1"/>
      <c r="U14" s="1"/>
      <c r="V14" s="1"/>
      <c r="W14" s="1"/>
      <c r="X14" s="1"/>
      <c r="Y14" s="1"/>
    </row>
    <row r="15" spans="1:25" ht="9.75" customHeight="1">
      <c r="A15" s="1">
        <v>1924</v>
      </c>
      <c r="B15" s="79">
        <f>('Table A4'!I17*0.9+'Table A4'!J17*0.05+'Table A4'!K17*0.04)/0.99</f>
        <v>12208.500539055654</v>
      </c>
      <c r="C15" s="79">
        <f>'Table A4'!D17</f>
        <v>235649.12141654815</v>
      </c>
      <c r="D15" s="230">
        <f t="shared" si="0"/>
        <v>-2.7386661790279487E-2</v>
      </c>
      <c r="E15" s="79">
        <f>(1-'Table A3'!D17/100)*'Table A0'!J17/0.99</f>
        <v>12407.317237174288</v>
      </c>
      <c r="F15" s="79">
        <f>'Table A6'!D17</f>
        <v>259166.78411447941</v>
      </c>
      <c r="G15" s="230">
        <f t="shared" si="1"/>
        <v>-2.5705067597313835E-2</v>
      </c>
      <c r="H15" s="1"/>
      <c r="I15" s="1"/>
      <c r="J15" s="1"/>
      <c r="K15" s="1"/>
      <c r="L15" s="1"/>
      <c r="M15" s="1"/>
      <c r="N15" s="1"/>
      <c r="O15" s="1"/>
      <c r="P15" s="1"/>
      <c r="Q15" s="1"/>
      <c r="R15" s="1"/>
      <c r="S15" s="1"/>
      <c r="T15" s="1"/>
      <c r="U15" s="1"/>
      <c r="V15" s="1"/>
      <c r="W15" s="1"/>
      <c r="X15" s="1"/>
      <c r="Y15" s="1"/>
    </row>
    <row r="16" spans="1:25" ht="9.75" customHeight="1">
      <c r="A16" s="1">
        <v>1925</v>
      </c>
      <c r="B16" s="79">
        <f>('Table A4'!I18*0.9+'Table A4'!J18*0.05+'Table A4'!K18*0.04)/0.99</f>
        <v>12139.374185963357</v>
      </c>
      <c r="C16" s="79">
        <f>'Table A4'!D18</f>
        <v>256744.4066825319</v>
      </c>
      <c r="D16" s="230">
        <f t="shared" si="0"/>
        <v>-5.6621493254768174E-3</v>
      </c>
      <c r="E16" s="79">
        <f>(1-'Table A3'!D18/100)*'Table A0'!J18/0.99</f>
        <v>12441.810288274455</v>
      </c>
      <c r="F16" s="79">
        <f>'Table A6'!D18</f>
        <v>312654.95304086199</v>
      </c>
      <c r="G16" s="230">
        <f t="shared" si="1"/>
        <v>2.7800571582727862E-3</v>
      </c>
      <c r="H16" s="1"/>
      <c r="I16" s="1"/>
      <c r="J16" s="1"/>
      <c r="K16" s="1"/>
      <c r="L16" s="1"/>
      <c r="M16" s="1"/>
      <c r="N16" s="1"/>
      <c r="O16" s="1"/>
      <c r="P16" s="1"/>
      <c r="Q16" s="1"/>
      <c r="R16" s="1"/>
      <c r="S16" s="1"/>
      <c r="T16" s="1"/>
      <c r="U16" s="1"/>
      <c r="V16" s="1"/>
      <c r="W16" s="1"/>
      <c r="X16" s="1"/>
      <c r="Y16" s="1"/>
    </row>
    <row r="17" spans="1:25" ht="9.75" customHeight="1">
      <c r="A17" s="1">
        <v>1926</v>
      </c>
      <c r="B17" s="79">
        <f>('Table A4'!I19*0.9+'Table A4'!J19*0.05+'Table A4'!K19*0.04)/0.99</f>
        <v>12211.103418596362</v>
      </c>
      <c r="C17" s="79">
        <f>'Table A4'!D19</f>
        <v>265574.85782590136</v>
      </c>
      <c r="D17" s="230">
        <f t="shared" si="0"/>
        <v>5.9088081093952027E-3</v>
      </c>
      <c r="E17" s="79">
        <f>(1-'Table A3'!D19/100)*'Table A0'!J19/0.99</f>
        <v>12486.902144656337</v>
      </c>
      <c r="F17" s="79">
        <f>'Table A6'!D19</f>
        <v>307296.0890127499</v>
      </c>
      <c r="G17" s="230">
        <f t="shared" si="1"/>
        <v>3.6242198954261617E-3</v>
      </c>
      <c r="H17" s="1"/>
      <c r="I17" s="1"/>
      <c r="J17" s="1"/>
      <c r="K17" s="1"/>
      <c r="L17" s="1"/>
      <c r="M17" s="1"/>
      <c r="N17" s="1"/>
      <c r="O17" s="1"/>
      <c r="P17" s="1"/>
      <c r="Q17" s="1"/>
      <c r="R17" s="1"/>
      <c r="S17" s="1"/>
      <c r="T17" s="1"/>
      <c r="U17" s="1"/>
      <c r="V17" s="1"/>
      <c r="W17" s="1"/>
      <c r="X17" s="1"/>
      <c r="Y17" s="1"/>
    </row>
    <row r="18" spans="1:25" ht="9.75" customHeight="1">
      <c r="A18" s="1">
        <v>1927</v>
      </c>
      <c r="B18" s="79">
        <f>('Table A4'!I20*0.9+'Table A4'!J20*0.05+'Table A4'!K20*0.04)/0.99</f>
        <v>12200.846354279955</v>
      </c>
      <c r="C18" s="79">
        <f>'Table A4'!D20</f>
        <v>277442.3777123086</v>
      </c>
      <c r="D18" s="230">
        <f t="shared" si="0"/>
        <v>-8.3997849864958507E-4</v>
      </c>
      <c r="E18" s="79">
        <f>(1-'Table A3'!D20/100)*'Table A0'!J20/0.99</f>
        <v>12518.686961108133</v>
      </c>
      <c r="F18" s="79">
        <f>'Table A6'!D20</f>
        <v>329944.75607784168</v>
      </c>
      <c r="G18" s="230">
        <f t="shared" si="1"/>
        <v>2.5454525136483497E-3</v>
      </c>
      <c r="H18" s="1"/>
      <c r="I18" s="1"/>
      <c r="J18" s="1"/>
      <c r="K18" s="1"/>
      <c r="L18" s="1"/>
      <c r="M18" s="1"/>
      <c r="N18" s="1"/>
      <c r="O18" s="1"/>
      <c r="P18" s="1"/>
      <c r="Q18" s="1"/>
      <c r="R18" s="1"/>
      <c r="S18" s="1"/>
      <c r="T18" s="1"/>
      <c r="U18" s="1"/>
      <c r="V18" s="1"/>
      <c r="W18" s="1"/>
      <c r="X18" s="1"/>
      <c r="Y18" s="1"/>
    </row>
    <row r="19" spans="1:25" ht="9.75" customHeight="1">
      <c r="A19" s="1">
        <v>1928</v>
      </c>
      <c r="B19" s="79">
        <f>('Table A4'!I21*0.9+'Table A4'!J21*0.05+'Table A4'!K21*0.04)/0.99</f>
        <v>12315.729498837933</v>
      </c>
      <c r="C19" s="79">
        <f>'Table A4'!D21</f>
        <v>297207.67854092945</v>
      </c>
      <c r="D19" s="230">
        <f t="shared" si="0"/>
        <v>9.4159979744092848E-3</v>
      </c>
      <c r="E19" s="79">
        <f>(1-'Table A3'!D21/100)*'Table A0'!J21/0.99</f>
        <v>12691.957721712295</v>
      </c>
      <c r="F19" s="79">
        <f>'Table A6'!D21</f>
        <v>395491.8945538624</v>
      </c>
      <c r="G19" s="230">
        <f t="shared" si="1"/>
        <v>1.3840969196087682E-2</v>
      </c>
      <c r="H19" s="1"/>
      <c r="I19" s="1"/>
      <c r="J19" s="1"/>
      <c r="K19" s="1"/>
      <c r="L19" s="1"/>
      <c r="M19" s="1"/>
      <c r="N19" s="1"/>
      <c r="O19" s="1"/>
      <c r="P19" s="1"/>
      <c r="Q19" s="1"/>
      <c r="R19" s="1"/>
      <c r="S19" s="1"/>
      <c r="T19" s="1"/>
      <c r="U19" s="1"/>
      <c r="V19" s="1"/>
      <c r="W19" s="1"/>
      <c r="X19" s="1"/>
      <c r="Y19" s="1"/>
    </row>
    <row r="20" spans="1:25" ht="9.75" customHeight="1">
      <c r="A20" s="1">
        <v>1929</v>
      </c>
      <c r="B20" s="79">
        <f>('Table A4'!I22*0.9+'Table A4'!J22*0.05+'Table A4'!K22*0.04)/0.99</f>
        <v>13028.625445846414</v>
      </c>
      <c r="C20" s="79">
        <f>'Table A4'!D22</f>
        <v>291191.80450737488</v>
      </c>
      <c r="D20" s="230">
        <f t="shared" si="0"/>
        <v>5.7884995531588102E-2</v>
      </c>
      <c r="E20" s="79">
        <f>(1-'Table A3'!D22/100)*'Table A0'!J22/0.99</f>
        <v>13360.277899728519</v>
      </c>
      <c r="F20" s="79">
        <f>'Table A6'!D22</f>
        <v>380766.6566812165</v>
      </c>
      <c r="G20" s="230">
        <f t="shared" si="1"/>
        <v>5.2656981111189882E-2</v>
      </c>
      <c r="H20" s="1"/>
      <c r="I20" s="1"/>
      <c r="J20" s="1"/>
      <c r="K20" s="1"/>
      <c r="L20" s="1"/>
      <c r="M20" s="1"/>
      <c r="N20" s="1"/>
      <c r="O20" s="1"/>
      <c r="P20" s="1"/>
      <c r="Q20" s="1"/>
      <c r="R20" s="1"/>
      <c r="S20" s="1"/>
      <c r="T20" s="1"/>
      <c r="U20" s="1"/>
      <c r="V20" s="1"/>
      <c r="W20" s="1"/>
      <c r="X20" s="1"/>
      <c r="Y20" s="1"/>
    </row>
    <row r="21" spans="1:25" ht="9.75" customHeight="1">
      <c r="A21" s="1">
        <v>1930</v>
      </c>
      <c r="B21" s="79">
        <f>('Table A4'!I23*0.9+'Table A4'!J23*0.05+'Table A4'!K23*0.04)/0.99</f>
        <v>12097.388890655111</v>
      </c>
      <c r="C21" s="79">
        <f>'Table A4'!D23</f>
        <v>235335.15383877262</v>
      </c>
      <c r="D21" s="230">
        <f t="shared" si="0"/>
        <v>-7.1476193637002972E-2</v>
      </c>
      <c r="E21" s="79">
        <f>(1-'Table A3'!D23/100)*'Table A0'!J23/0.99</f>
        <v>12294.57162370329</v>
      </c>
      <c r="F21" s="79">
        <f>'Table A6'!D23</f>
        <v>253253.83778742299</v>
      </c>
      <c r="G21" s="230">
        <f t="shared" si="1"/>
        <v>-7.9766774615285807E-2</v>
      </c>
      <c r="H21" s="1"/>
      <c r="I21" s="1"/>
      <c r="J21" s="1"/>
      <c r="K21" s="1"/>
      <c r="L21" s="1"/>
      <c r="M21" s="1"/>
      <c r="N21" s="1"/>
      <c r="O21" s="1"/>
      <c r="P21" s="1"/>
      <c r="Q21" s="1"/>
      <c r="R21" s="1"/>
      <c r="S21" s="1"/>
      <c r="T21" s="1"/>
      <c r="U21" s="1"/>
      <c r="V21" s="1"/>
      <c r="W21" s="1"/>
      <c r="X21" s="1"/>
      <c r="Y21" s="1"/>
    </row>
    <row r="22" spans="1:25" ht="9.75" customHeight="1">
      <c r="A22" s="1">
        <v>1931</v>
      </c>
      <c r="B22" s="79">
        <f>('Table A4'!I24*0.9+'Table A4'!J24*0.05+'Table A4'!K24*0.04)/0.99</f>
        <v>11127.48066658957</v>
      </c>
      <c r="C22" s="79">
        <f>'Table A4'!D24</f>
        <v>198542.64962307154</v>
      </c>
      <c r="D22" s="230">
        <f t="shared" si="0"/>
        <v>-8.0175005766307761E-2</v>
      </c>
      <c r="E22" s="79">
        <f>(1-'Table A3'!D24/100)*'Table A0'!J24/0.99</f>
        <v>11218.988782791104</v>
      </c>
      <c r="F22" s="79">
        <f>'Table A6'!D24</f>
        <v>203710.20700886386</v>
      </c>
      <c r="G22" s="230">
        <f t="shared" si="1"/>
        <v>-8.7484369023359765E-2</v>
      </c>
      <c r="H22" s="1"/>
      <c r="I22" s="1"/>
      <c r="J22" s="1"/>
      <c r="K22" s="1"/>
      <c r="L22" s="1"/>
      <c r="M22" s="1"/>
      <c r="N22" s="1"/>
      <c r="O22" s="1"/>
      <c r="P22" s="1"/>
      <c r="Q22" s="1"/>
      <c r="R22" s="1"/>
      <c r="S22" s="1"/>
      <c r="T22" s="1"/>
      <c r="U22" s="1"/>
      <c r="V22" s="1"/>
      <c r="W22" s="1"/>
      <c r="X22" s="1"/>
      <c r="Y22" s="1"/>
    </row>
    <row r="23" spans="1:25" ht="9.75" customHeight="1">
      <c r="A23" s="1">
        <v>1932</v>
      </c>
      <c r="B23" s="79">
        <f>('Table A4'!I25*0.9+'Table A4'!J25*0.05+'Table A4'!K25*0.04)/0.99</f>
        <v>9336.7317916683096</v>
      </c>
      <c r="C23" s="79">
        <f>'Table A4'!D25</f>
        <v>169274.16459225951</v>
      </c>
      <c r="D23" s="230">
        <f t="shared" si="0"/>
        <v>-0.16093030656058671</v>
      </c>
      <c r="E23" s="79">
        <f>(1-'Table A3'!D25/100)*'Table A0'!J25/0.99</f>
        <v>9361.3965244349274</v>
      </c>
      <c r="F23" s="79">
        <f>'Table A6'!D25</f>
        <v>170727.17747272053</v>
      </c>
      <c r="G23" s="230">
        <f t="shared" si="1"/>
        <v>-0.16557573006985726</v>
      </c>
      <c r="H23" s="1"/>
      <c r="I23" s="1"/>
      <c r="J23" s="1"/>
      <c r="K23" s="1"/>
      <c r="L23" s="1"/>
      <c r="M23" s="1"/>
      <c r="N23" s="1"/>
      <c r="O23" s="1"/>
      <c r="P23" s="1"/>
      <c r="Q23" s="1"/>
      <c r="R23" s="1"/>
      <c r="S23" s="1"/>
      <c r="T23" s="1"/>
      <c r="U23" s="1"/>
      <c r="V23" s="1"/>
      <c r="W23" s="1"/>
      <c r="X23" s="1"/>
      <c r="Y23" s="1"/>
    </row>
    <row r="24" spans="1:25" ht="9.75" customHeight="1">
      <c r="A24" s="1">
        <v>1933</v>
      </c>
      <c r="B24" s="79">
        <f>('Table A4'!I26*0.9+'Table A4'!J26*0.05+'Table A4'!K26*0.04)/0.99</f>
        <v>9065.0753212975451</v>
      </c>
      <c r="C24" s="79">
        <f>'Table A4'!D26</f>
        <v>168035.62287527346</v>
      </c>
      <c r="D24" s="230">
        <f t="shared" si="0"/>
        <v>-2.9095456143784615E-2</v>
      </c>
      <c r="E24" s="79">
        <f>(1-'Table A3'!D26/100)*'Table A0'!J26/0.99</f>
        <v>9142.4850011999133</v>
      </c>
      <c r="F24" s="79">
        <f>'Table A6'!D26</f>
        <v>178335.40396798079</v>
      </c>
      <c r="G24" s="230">
        <f t="shared" si="1"/>
        <v>-2.3384494253994692E-2</v>
      </c>
      <c r="H24" s="1"/>
      <c r="I24" s="1"/>
      <c r="J24" s="1"/>
      <c r="K24" s="1"/>
      <c r="L24" s="1"/>
      <c r="M24" s="1"/>
      <c r="N24" s="1"/>
      <c r="O24" s="1"/>
      <c r="P24" s="1"/>
      <c r="Q24" s="1"/>
      <c r="R24" s="1"/>
      <c r="S24" s="1"/>
      <c r="T24" s="1"/>
      <c r="U24" s="1"/>
      <c r="V24" s="1"/>
      <c r="W24" s="1"/>
      <c r="X24" s="1"/>
      <c r="Y24" s="1"/>
    </row>
    <row r="25" spans="1:25" ht="9.75" customHeight="1">
      <c r="A25" s="1">
        <v>1934</v>
      </c>
      <c r="B25" s="79">
        <f>('Table A4'!I27*0.9+'Table A4'!J27*0.05+'Table A4'!K27*0.04)/0.99</f>
        <v>9949.7442325163884</v>
      </c>
      <c r="C25" s="79">
        <f>'Table A4'!D27</f>
        <v>185786.48191188587</v>
      </c>
      <c r="D25" s="230">
        <f t="shared" si="0"/>
        <v>9.7590905741334222E-2</v>
      </c>
      <c r="E25" s="79">
        <f>(1-'Table A3'!D27/100)*'Table A0'!J27/0.99</f>
        <v>9989.4414390712991</v>
      </c>
      <c r="F25" s="79">
        <f>'Table A6'!D27</f>
        <v>193962.86408894294</v>
      </c>
      <c r="G25" s="230">
        <f t="shared" si="1"/>
        <v>9.2639631102509501E-2</v>
      </c>
      <c r="H25" s="1"/>
      <c r="I25" s="1"/>
      <c r="J25" s="1"/>
      <c r="K25" s="1"/>
      <c r="L25" s="1"/>
      <c r="M25" s="1"/>
      <c r="N25" s="1"/>
      <c r="O25" s="1"/>
      <c r="P25" s="1"/>
      <c r="Q25" s="1"/>
      <c r="R25" s="1"/>
      <c r="S25" s="1"/>
      <c r="T25" s="1"/>
      <c r="U25" s="1"/>
      <c r="V25" s="1"/>
      <c r="W25" s="1"/>
      <c r="X25" s="1"/>
      <c r="Y25" s="1"/>
    </row>
    <row r="26" spans="1:25" ht="9.75" customHeight="1">
      <c r="A26" s="1">
        <v>1935</v>
      </c>
      <c r="B26" s="79">
        <f>('Table A4'!I28*0.9+'Table A4'!J28*0.05+'Table A4'!K28*0.04)/0.99</f>
        <v>10804.464852670559</v>
      </c>
      <c r="C26" s="79">
        <f>'Table A4'!D28</f>
        <v>198131.6198302758</v>
      </c>
      <c r="D26" s="230">
        <f t="shared" si="0"/>
        <v>8.5903778044956081E-2</v>
      </c>
      <c r="E26" s="79">
        <f>(1-'Table A3'!D28/100)*'Table A0'!J28/0.99</f>
        <v>10889.466939676191</v>
      </c>
      <c r="F26" s="79">
        <f>'Table A6'!D28</f>
        <v>215760.78041738181</v>
      </c>
      <c r="G26" s="230">
        <f t="shared" si="1"/>
        <v>9.009768024512943E-2</v>
      </c>
      <c r="H26" s="1"/>
      <c r="I26" s="1"/>
      <c r="J26" s="1"/>
      <c r="K26" s="1"/>
      <c r="L26" s="1"/>
      <c r="M26" s="1"/>
      <c r="N26" s="1"/>
      <c r="O26" s="1"/>
      <c r="P26" s="1"/>
      <c r="Q26" s="1"/>
      <c r="R26" s="1"/>
      <c r="S26" s="1"/>
      <c r="T26" s="1"/>
      <c r="U26" s="1"/>
      <c r="V26" s="1"/>
      <c r="W26" s="1"/>
      <c r="X26" s="1"/>
      <c r="Y26" s="1"/>
    </row>
    <row r="27" spans="1:25" ht="9.75" customHeight="1">
      <c r="A27" s="1">
        <v>1936</v>
      </c>
      <c r="B27" s="79">
        <f>('Table A4'!I29*0.9+'Table A4'!J29*0.05+'Table A4'!K29*0.04)/0.99</f>
        <v>11579.233684670138</v>
      </c>
      <c r="C27" s="79">
        <f>'Table A4'!D29</f>
        <v>245480.95326980346</v>
      </c>
      <c r="D27" s="230">
        <f t="shared" si="0"/>
        <v>7.1708209759975272E-2</v>
      </c>
      <c r="E27" s="79">
        <f>(1-'Table A3'!D29/100)*'Table A0'!J29/0.99</f>
        <v>11762.415624796189</v>
      </c>
      <c r="F27" s="79">
        <f>'Table A6'!D29</f>
        <v>278283.6019259718</v>
      </c>
      <c r="G27" s="230">
        <f t="shared" si="1"/>
        <v>8.0164501160233659E-2</v>
      </c>
      <c r="H27" s="1"/>
      <c r="I27" s="1"/>
      <c r="J27" s="1"/>
      <c r="K27" s="1"/>
      <c r="L27" s="1"/>
      <c r="M27" s="1"/>
      <c r="N27" s="1"/>
      <c r="O27" s="1"/>
      <c r="P27" s="1"/>
      <c r="Q27" s="1"/>
      <c r="R27" s="1"/>
      <c r="S27" s="1"/>
      <c r="T27" s="1"/>
      <c r="U27" s="1"/>
      <c r="V27" s="1"/>
      <c r="W27" s="1"/>
      <c r="X27" s="1"/>
      <c r="Y27" s="1"/>
    </row>
    <row r="28" spans="1:25" ht="9.75" customHeight="1">
      <c r="A28" s="1">
        <v>1937</v>
      </c>
      <c r="B28" s="79">
        <f>('Table A4'!I30*0.9+'Table A4'!J30*0.05+'Table A4'!K30*0.04)/0.99</f>
        <v>12316.237891256431</v>
      </c>
      <c r="C28" s="79">
        <f>'Table A4'!D30</f>
        <v>240074.72182226571</v>
      </c>
      <c r="D28" s="230">
        <f t="shared" si="0"/>
        <v>6.3648789432587449E-2</v>
      </c>
      <c r="E28" s="79">
        <f>(1-'Table A3'!D30/100)*'Table A0'!J30/0.99</f>
        <v>12361.963086420785</v>
      </c>
      <c r="F28" s="79">
        <f>'Table A6'!D30</f>
        <v>253322.70936162336</v>
      </c>
      <c r="G28" s="230">
        <f t="shared" si="1"/>
        <v>5.097145694806926E-2</v>
      </c>
      <c r="H28" s="1"/>
      <c r="I28" s="1"/>
      <c r="J28" s="1"/>
      <c r="K28" s="1"/>
      <c r="L28" s="1"/>
      <c r="M28" s="1"/>
      <c r="N28" s="1"/>
      <c r="O28" s="1"/>
      <c r="P28" s="1"/>
      <c r="Q28" s="1"/>
      <c r="R28" s="1"/>
      <c r="S28" s="1"/>
      <c r="T28" s="1"/>
      <c r="U28" s="1"/>
      <c r="V28" s="1"/>
      <c r="W28" s="1"/>
      <c r="X28" s="1"/>
      <c r="Y28" s="1"/>
    </row>
    <row r="29" spans="1:25" ht="9.75" customHeight="1">
      <c r="A29" s="1">
        <v>1938</v>
      </c>
      <c r="B29" s="79">
        <f>('Table A4'!I31*0.9+'Table A4'!J31*0.05+'Table A4'!K31*0.04)/0.99</f>
        <v>11557.408470153918</v>
      </c>
      <c r="C29" s="79">
        <f>'Table A4'!D31</f>
        <v>197642.71346489267</v>
      </c>
      <c r="D29" s="230">
        <f t="shared" si="0"/>
        <v>-6.1612111409541925E-2</v>
      </c>
      <c r="E29" s="79">
        <f>(1-'Table A3'!D31/100)*'Table A0'!J31/0.99</f>
        <v>11614.775803579239</v>
      </c>
      <c r="F29" s="79">
        <f>'Table A6'!D31</f>
        <v>215039.27395304397</v>
      </c>
      <c r="G29" s="230">
        <f t="shared" si="1"/>
        <v>-6.044244571983115E-2</v>
      </c>
      <c r="H29" s="1"/>
      <c r="I29" s="1"/>
      <c r="J29" s="1"/>
      <c r="K29" s="1"/>
      <c r="L29" s="1"/>
      <c r="M29" s="1"/>
      <c r="N29" s="1"/>
      <c r="O29" s="1"/>
      <c r="P29" s="1"/>
      <c r="Q29" s="1"/>
      <c r="R29" s="1"/>
      <c r="S29" s="1"/>
      <c r="T29" s="1"/>
      <c r="U29" s="1"/>
      <c r="V29" s="1"/>
      <c r="W29" s="1"/>
      <c r="X29" s="1"/>
      <c r="Y29" s="1"/>
    </row>
    <row r="30" spans="1:25" ht="9.75" customHeight="1">
      <c r="A30" s="1">
        <v>1939</v>
      </c>
      <c r="B30" s="79">
        <f>('Table A4'!I32*0.9+'Table A4'!J32*0.05+'Table A4'!K32*0.04)/0.99</f>
        <v>12220.732951963135</v>
      </c>
      <c r="C30" s="79">
        <f>'Table A4'!D32</f>
        <v>220115.4975652883</v>
      </c>
      <c r="D30" s="230">
        <f t="shared" si="0"/>
        <v>5.7393877141419747E-2</v>
      </c>
      <c r="E30" s="79">
        <f>(1-'Table A3'!D32/100)*'Table A0'!J32/0.99</f>
        <v>12277.683611658318</v>
      </c>
      <c r="F30" s="79">
        <f>'Table A6'!D32</f>
        <v>234550.84982713807</v>
      </c>
      <c r="G30" s="230">
        <f t="shared" si="1"/>
        <v>5.7074524664935344E-2</v>
      </c>
      <c r="H30" s="1"/>
      <c r="I30" s="1"/>
      <c r="J30" s="1"/>
      <c r="K30" s="1"/>
      <c r="L30" s="1"/>
      <c r="M30" s="1"/>
      <c r="N30" s="1"/>
      <c r="O30" s="1"/>
      <c r="P30" s="1"/>
      <c r="Q30" s="1"/>
      <c r="R30" s="1"/>
      <c r="S30" s="1"/>
      <c r="T30" s="1"/>
      <c r="U30" s="1"/>
      <c r="V30" s="1"/>
      <c r="W30" s="1"/>
      <c r="X30" s="1"/>
      <c r="Y30" s="1"/>
    </row>
    <row r="31" spans="1:25" ht="9.75" customHeight="1">
      <c r="A31" s="1">
        <v>1940</v>
      </c>
      <c r="B31" s="79">
        <f>('Table A4'!I33*0.9+'Table A4'!J33*0.05+'Table A4'!K33*0.04)/0.99</f>
        <v>12748.725741249511</v>
      </c>
      <c r="C31" s="79">
        <f>'Table A4'!D33</f>
        <v>235661.34346987368</v>
      </c>
      <c r="D31" s="230">
        <f t="shared" si="0"/>
        <v>4.3204674495531004E-2</v>
      </c>
      <c r="E31" s="79">
        <f>(1-'Table A3'!D33/100)*'Table A0'!J33/0.99</f>
        <v>12793.869573212542</v>
      </c>
      <c r="F31" s="79">
        <f>'Table A6'!D33</f>
        <v>249886.64913525808</v>
      </c>
      <c r="G31" s="230">
        <f t="shared" si="1"/>
        <v>4.2042617962892992E-2</v>
      </c>
      <c r="H31" s="1"/>
      <c r="I31" s="1"/>
      <c r="J31" s="1"/>
      <c r="K31" s="1"/>
      <c r="L31" s="1"/>
      <c r="M31" s="1"/>
      <c r="N31" s="1"/>
      <c r="O31" s="1"/>
      <c r="P31" s="1"/>
      <c r="Q31" s="1"/>
      <c r="R31" s="1"/>
      <c r="S31" s="1"/>
      <c r="T31" s="1"/>
      <c r="U31" s="1"/>
      <c r="V31" s="1"/>
      <c r="W31" s="1"/>
      <c r="X31" s="1"/>
      <c r="Y31" s="1"/>
    </row>
    <row r="32" spans="1:25" ht="9.75" customHeight="1">
      <c r="A32" s="1">
        <v>1941</v>
      </c>
      <c r="B32" s="79">
        <f>('Table A4'!I34*0.9+'Table A4'!J34*0.05+'Table A4'!K34*0.04)/0.99</f>
        <v>15029.081080503815</v>
      </c>
      <c r="C32" s="79">
        <f>'Table A4'!D34</f>
        <v>262731.20511417254</v>
      </c>
      <c r="D32" s="230">
        <f t="shared" si="0"/>
        <v>0.17886927568580702</v>
      </c>
      <c r="E32" s="79">
        <f>(1-'Table A3'!D34/100)*'Table A0'!J34/0.99</f>
        <v>15081.23569013861</v>
      </c>
      <c r="F32" s="79">
        <f>'Table A6'!D34</f>
        <v>279863.18959718989</v>
      </c>
      <c r="G32" s="230">
        <f t="shared" si="1"/>
        <v>0.17878610562947217</v>
      </c>
      <c r="H32" s="1"/>
      <c r="I32" s="1"/>
      <c r="J32" s="1"/>
      <c r="K32" s="1"/>
      <c r="L32" s="1"/>
      <c r="M32" s="1"/>
      <c r="N32" s="1"/>
      <c r="O32" s="1"/>
      <c r="P32" s="1"/>
      <c r="Q32" s="1"/>
      <c r="R32" s="1"/>
      <c r="S32" s="1"/>
      <c r="T32" s="1"/>
      <c r="U32" s="1"/>
      <c r="V32" s="1"/>
      <c r="W32" s="1"/>
      <c r="X32" s="1"/>
      <c r="Y32" s="1"/>
    </row>
    <row r="33" spans="1:25" ht="9.75" customHeight="1">
      <c r="A33" s="1">
        <v>1942</v>
      </c>
      <c r="B33" s="79">
        <f>('Table A4'!I35*0.9+'Table A4'!J35*0.05+'Table A4'!K35*0.04)/0.99</f>
        <v>17899.421673000947</v>
      </c>
      <c r="C33" s="79">
        <f>'Table A4'!D35</f>
        <v>262576.60059624526</v>
      </c>
      <c r="D33" s="230">
        <f t="shared" si="0"/>
        <v>0.19098576800018896</v>
      </c>
      <c r="E33" s="79">
        <f>(1-'Table A3'!D35/100)*'Table A0'!J35/0.99</f>
        <v>17926.168398811329</v>
      </c>
      <c r="F33" s="79">
        <f>'Table A6'!D35</f>
        <v>275284.34572146652</v>
      </c>
      <c r="G33" s="230">
        <f t="shared" si="1"/>
        <v>0.18864055751963194</v>
      </c>
      <c r="H33" s="1"/>
      <c r="I33" s="1"/>
      <c r="J33" s="1"/>
      <c r="K33" s="1"/>
      <c r="L33" s="1"/>
      <c r="M33" s="1"/>
      <c r="N33" s="1"/>
      <c r="O33" s="1"/>
      <c r="P33" s="1"/>
      <c r="Q33" s="1"/>
      <c r="R33" s="1"/>
      <c r="S33" s="1"/>
      <c r="T33" s="1"/>
      <c r="U33" s="1"/>
      <c r="V33" s="1"/>
      <c r="W33" s="1"/>
      <c r="X33" s="1"/>
      <c r="Y33" s="1"/>
    </row>
    <row r="34" spans="1:25" ht="9.75" customHeight="1">
      <c r="A34" s="1">
        <v>1943</v>
      </c>
      <c r="B34" s="79">
        <f>('Table A4'!I36*0.9+'Table A4'!J36*0.05+'Table A4'!K36*0.04)/0.99</f>
        <v>21026.653484581635</v>
      </c>
      <c r="C34" s="79">
        <f>'Table A4'!D36</f>
        <v>270087.62423576828</v>
      </c>
      <c r="D34" s="230">
        <f t="shared" si="0"/>
        <v>0.17471133250621884</v>
      </c>
      <c r="E34" s="79">
        <f>(1-'Table A3'!D36/100)*'Table A0'!J36/0.99</f>
        <v>21129.989723662162</v>
      </c>
      <c r="F34" s="79">
        <f>'Table A6'!D36</f>
        <v>293644.12182290026</v>
      </c>
      <c r="G34" s="230">
        <f t="shared" si="1"/>
        <v>0.17872315229746905</v>
      </c>
      <c r="H34" s="1"/>
      <c r="I34" s="1"/>
      <c r="J34" s="1"/>
      <c r="K34" s="1"/>
      <c r="L34" s="1"/>
      <c r="M34" s="1"/>
      <c r="N34" s="1"/>
      <c r="O34" s="1"/>
      <c r="P34" s="1"/>
      <c r="Q34" s="1"/>
      <c r="R34" s="1"/>
      <c r="S34" s="1"/>
      <c r="T34" s="1"/>
      <c r="U34" s="1"/>
      <c r="V34" s="1"/>
      <c r="W34" s="1"/>
      <c r="X34" s="1"/>
      <c r="Y34" s="1"/>
    </row>
    <row r="35" spans="1:25" ht="9.75" customHeight="1">
      <c r="A35" s="1">
        <v>1944</v>
      </c>
      <c r="B35" s="79">
        <f>('Table A4'!I37*0.9+'Table A4'!J37*0.05+'Table A4'!K37*0.04)/0.99</f>
        <v>20998.509446013566</v>
      </c>
      <c r="C35" s="79">
        <f>'Table A4'!D37</f>
        <v>244891.72912361042</v>
      </c>
      <c r="D35" s="230">
        <f t="shared" si="0"/>
        <v>-1.3384934787034064E-3</v>
      </c>
      <c r="E35" s="79">
        <f>(1-'Table A3'!D37/100)*'Table A0'!J37/0.99</f>
        <v>21128.430695298721</v>
      </c>
      <c r="F35" s="79">
        <f>'Table A6'!D37</f>
        <v>265968.71051944303</v>
      </c>
      <c r="G35" s="230">
        <f t="shared" si="1"/>
        <v>-7.3782731739524543E-5</v>
      </c>
      <c r="H35" s="1"/>
      <c r="I35" s="1"/>
      <c r="J35" s="1"/>
      <c r="K35" s="1"/>
      <c r="L35" s="1"/>
      <c r="M35" s="1"/>
      <c r="N35" s="1"/>
      <c r="O35" s="1"/>
      <c r="P35" s="1"/>
      <c r="Q35" s="1"/>
      <c r="R35" s="1"/>
      <c r="S35" s="1"/>
      <c r="T35" s="1"/>
      <c r="U35" s="1"/>
      <c r="V35" s="1"/>
      <c r="W35" s="1"/>
      <c r="X35" s="1"/>
      <c r="Y35" s="1"/>
    </row>
    <row r="36" spans="1:25" ht="9.75" customHeight="1">
      <c r="A36" s="1">
        <v>1945</v>
      </c>
      <c r="B36" s="79">
        <f>('Table A4'!I38*0.9+'Table A4'!J38*0.05+'Table A4'!K38*0.04)/0.99</f>
        <v>20431.672156301756</v>
      </c>
      <c r="C36" s="79">
        <f>'Table A4'!D38</f>
        <v>251820.5124227129</v>
      </c>
      <c r="D36" s="230">
        <f t="shared" si="0"/>
        <v>-2.6994167903637623E-2</v>
      </c>
      <c r="E36" s="79">
        <f>(1-'Table A3'!D38/100)*'Table A0'!J38/0.99</f>
        <v>20785.294851903225</v>
      </c>
      <c r="F36" s="79">
        <f>'Table A6'!D38</f>
        <v>294387.94420728582</v>
      </c>
      <c r="G36" s="230">
        <f t="shared" si="1"/>
        <v>-1.6240479396884222E-2</v>
      </c>
      <c r="H36" s="1"/>
      <c r="I36" s="1"/>
      <c r="J36" s="1"/>
      <c r="K36" s="1"/>
      <c r="L36" s="1"/>
      <c r="M36" s="1"/>
      <c r="N36" s="1"/>
      <c r="O36" s="1"/>
      <c r="P36" s="1"/>
      <c r="Q36" s="1"/>
      <c r="R36" s="1"/>
      <c r="S36" s="1"/>
      <c r="T36" s="1"/>
      <c r="U36" s="1"/>
      <c r="V36" s="1"/>
      <c r="W36" s="1"/>
      <c r="X36" s="1"/>
      <c r="Y36" s="1"/>
    </row>
    <row r="37" spans="1:25" ht="9.75" customHeight="1">
      <c r="A37" s="1">
        <v>1946</v>
      </c>
      <c r="B37" s="79">
        <f>('Table A4'!I39*0.9+'Table A4'!J39*0.05+'Table A4'!K39*0.04)/0.99</f>
        <v>20403.021747011255</v>
      </c>
      <c r="C37" s="79">
        <f>'Table A4'!D39</f>
        <v>269260.73226845835</v>
      </c>
      <c r="D37" s="230">
        <f t="shared" si="0"/>
        <v>-1.402254747987719E-3</v>
      </c>
      <c r="E37" s="79">
        <f>(1-'Table A3'!D39/100)*'Table A0'!J39/0.99</f>
        <v>20974.155370137309</v>
      </c>
      <c r="F37" s="79">
        <f>'Table A6'!D39</f>
        <v>317897.65121961146</v>
      </c>
      <c r="G37" s="230">
        <f t="shared" si="1"/>
        <v>9.0862563932687657E-3</v>
      </c>
      <c r="H37" s="1"/>
      <c r="I37" s="1"/>
      <c r="J37" s="1"/>
      <c r="K37" s="1"/>
      <c r="L37" s="1"/>
      <c r="M37" s="1"/>
      <c r="N37" s="1"/>
      <c r="O37" s="1"/>
      <c r="P37" s="1"/>
      <c r="Q37" s="1"/>
      <c r="R37" s="1"/>
      <c r="S37" s="1"/>
      <c r="T37" s="1"/>
      <c r="U37" s="1"/>
      <c r="V37" s="1"/>
      <c r="W37" s="1"/>
      <c r="X37" s="1"/>
      <c r="Y37" s="1"/>
    </row>
    <row r="38" spans="1:25" ht="9.75" customHeight="1">
      <c r="A38" s="1">
        <v>1947</v>
      </c>
      <c r="B38" s="79">
        <f>('Table A4'!I40*0.9+'Table A4'!J40*0.05+'Table A4'!K40*0.04)/0.99</f>
        <v>19884.366037341089</v>
      </c>
      <c r="C38" s="79">
        <f>'Table A4'!D40</f>
        <v>242157.51956335237</v>
      </c>
      <c r="D38" s="230">
        <f t="shared" si="0"/>
        <v>-2.542053408074918E-2</v>
      </c>
      <c r="E38" s="79">
        <f>(1-'Table A3'!D40/100)*'Table A0'!J40/0.99</f>
        <v>20225.772468088348</v>
      </c>
      <c r="F38" s="79">
        <f>'Table A6'!D40</f>
        <v>271886.392422918</v>
      </c>
      <c r="G38" s="230">
        <f t="shared" si="1"/>
        <v>-3.5681193775960018E-2</v>
      </c>
      <c r="H38" s="1"/>
      <c r="I38" s="1"/>
      <c r="J38" s="1"/>
      <c r="K38" s="1"/>
      <c r="L38" s="1"/>
      <c r="M38" s="1"/>
      <c r="N38" s="1"/>
      <c r="O38" s="1"/>
      <c r="P38" s="1"/>
      <c r="Q38" s="1"/>
      <c r="R38" s="1"/>
      <c r="S38" s="1"/>
      <c r="T38" s="1"/>
      <c r="U38" s="1"/>
      <c r="V38" s="1"/>
      <c r="W38" s="1"/>
      <c r="X38" s="1"/>
      <c r="Y38" s="1"/>
    </row>
    <row r="39" spans="1:25" ht="9.75" customHeight="1">
      <c r="A39" s="1">
        <v>1948</v>
      </c>
      <c r="B39" s="79">
        <f>('Table A4'!I41*0.9+'Table A4'!J41*0.05+'Table A4'!K41*0.04)/0.99</f>
        <v>20168.48831105389</v>
      </c>
      <c r="C39" s="79">
        <f>'Table A4'!D41</f>
        <v>253604.19805961591</v>
      </c>
      <c r="D39" s="230">
        <f t="shared" si="0"/>
        <v>1.4288726790647743E-2</v>
      </c>
      <c r="E39" s="79">
        <f>(1-'Table A3'!D41/100)*'Table A0'!J41/0.99</f>
        <v>20469.217422685258</v>
      </c>
      <c r="F39" s="79">
        <f>'Table A6'!D41</f>
        <v>282700.35028422199</v>
      </c>
      <c r="G39" s="230">
        <f t="shared" si="1"/>
        <v>1.2036373640661235E-2</v>
      </c>
      <c r="H39" s="1"/>
      <c r="I39" s="1"/>
      <c r="J39" s="1"/>
      <c r="K39" s="1"/>
      <c r="L39" s="1"/>
      <c r="M39" s="1"/>
      <c r="N39" s="1"/>
      <c r="O39" s="1"/>
      <c r="P39" s="1"/>
      <c r="Q39" s="1"/>
      <c r="R39" s="1"/>
      <c r="S39" s="1"/>
      <c r="T39" s="1"/>
      <c r="U39" s="1"/>
      <c r="V39" s="1"/>
      <c r="W39" s="1"/>
      <c r="X39" s="1"/>
      <c r="Y39" s="1"/>
    </row>
    <row r="40" spans="1:25" ht="9.75" customHeight="1">
      <c r="A40" s="1">
        <v>1949</v>
      </c>
      <c r="B40" s="79">
        <f>('Table A4'!I42*0.9+'Table A4'!J42*0.05+'Table A4'!K42*0.04)/0.99</f>
        <v>19989.479004482451</v>
      </c>
      <c r="C40" s="79">
        <f>'Table A4'!D42</f>
        <v>243243.67992722659</v>
      </c>
      <c r="D40" s="230">
        <f t="shared" si="0"/>
        <v>-8.8756928040724103E-3</v>
      </c>
      <c r="E40" s="79">
        <f>(1-'Table A3'!D42/100)*'Table A0'!J42/0.99</f>
        <v>20191.373059155238</v>
      </c>
      <c r="F40" s="79">
        <f>'Table A6'!D42</f>
        <v>265557.40211819648</v>
      </c>
      <c r="G40" s="230">
        <f t="shared" si="1"/>
        <v>-1.3573765806117022E-2</v>
      </c>
      <c r="H40" s="1"/>
      <c r="I40" s="1"/>
      <c r="J40" s="1"/>
      <c r="K40" s="1"/>
      <c r="L40" s="1"/>
      <c r="M40" s="1"/>
      <c r="N40" s="1"/>
      <c r="O40" s="1"/>
      <c r="P40" s="1"/>
      <c r="Q40" s="1"/>
      <c r="R40" s="1"/>
      <c r="S40" s="1"/>
      <c r="T40" s="1"/>
      <c r="U40" s="1"/>
      <c r="V40" s="1"/>
      <c r="W40" s="1"/>
      <c r="X40" s="1"/>
      <c r="Y40" s="1"/>
    </row>
    <row r="41" spans="1:25" ht="9.75" customHeight="1">
      <c r="A41" s="1">
        <v>1950</v>
      </c>
      <c r="B41" s="79">
        <f>('Table A4'!I43*0.9+'Table A4'!J43*0.05+'Table A4'!K43*0.04)/0.99</f>
        <v>21479.694382584017</v>
      </c>
      <c r="C41" s="79">
        <f>'Table A4'!D43</f>
        <v>272530.24167553196</v>
      </c>
      <c r="D41" s="230">
        <f t="shared" si="0"/>
        <v>7.4549985908457073E-2</v>
      </c>
      <c r="E41" s="79">
        <f>(1-'Table A3'!D43/100)*'Table A0'!J43/0.99</f>
        <v>21794.276751833408</v>
      </c>
      <c r="F41" s="79">
        <f>'Table A6'!D43</f>
        <v>317271.27134851634</v>
      </c>
      <c r="G41" s="230">
        <f t="shared" si="1"/>
        <v>7.9385571648946218E-2</v>
      </c>
      <c r="H41" s="1"/>
      <c r="I41" s="1"/>
      <c r="J41" s="1"/>
      <c r="K41" s="1"/>
      <c r="L41" s="1"/>
      <c r="M41" s="1"/>
      <c r="N41" s="1"/>
      <c r="O41" s="1"/>
      <c r="P41" s="1"/>
      <c r="Q41" s="1"/>
      <c r="R41" s="1"/>
      <c r="S41" s="1"/>
      <c r="T41" s="1"/>
      <c r="U41" s="1"/>
      <c r="V41" s="1"/>
      <c r="W41" s="1"/>
      <c r="X41" s="1"/>
      <c r="Y41" s="1"/>
    </row>
    <row r="42" spans="1:25" ht="9.75" customHeight="1">
      <c r="A42" s="1">
        <v>1951</v>
      </c>
      <c r="B42" s="79">
        <f>('Table A4'!I44*0.9+'Table A4'!J44*0.05+'Table A4'!K44*0.04)/0.99</f>
        <v>22340.402476479827</v>
      </c>
      <c r="C42" s="79">
        <f>'Table A4'!D44</f>
        <v>259979.53060575199</v>
      </c>
      <c r="D42" s="230">
        <f t="shared" si="0"/>
        <v>4.0070779340030116E-2</v>
      </c>
      <c r="E42" s="79">
        <f>(1-'Table A3'!D44/100)*'Table A0'!J44/0.99</f>
        <v>22655.658078105989</v>
      </c>
      <c r="F42" s="79">
        <f>'Table A6'!D44</f>
        <v>299700.14938227623</v>
      </c>
      <c r="G42" s="230">
        <f t="shared" si="1"/>
        <v>3.952328109259784E-2</v>
      </c>
      <c r="H42" s="1"/>
      <c r="I42" s="1"/>
      <c r="J42" s="1"/>
      <c r="K42" s="1"/>
      <c r="L42" s="1"/>
      <c r="M42" s="1"/>
      <c r="N42" s="1"/>
      <c r="O42" s="1"/>
      <c r="P42" s="1"/>
      <c r="Q42" s="1"/>
      <c r="R42" s="1"/>
      <c r="S42" s="1"/>
      <c r="T42" s="1"/>
      <c r="U42" s="1"/>
      <c r="V42" s="1"/>
      <c r="W42" s="1"/>
      <c r="X42" s="1"/>
      <c r="Y42" s="1"/>
    </row>
    <row r="43" spans="1:25" ht="9.75" customHeight="1">
      <c r="A43" s="1">
        <v>1952</v>
      </c>
      <c r="B43" s="79">
        <f>('Table A4'!I45*0.9+'Table A4'!J45*0.05+'Table A4'!K45*0.04)/0.99</f>
        <v>23249.263323210387</v>
      </c>
      <c r="C43" s="79">
        <f>'Table A4'!D45</f>
        <v>248892.77247809304</v>
      </c>
      <c r="D43" s="230">
        <f t="shared" si="0"/>
        <v>4.0682384647609426E-2</v>
      </c>
      <c r="E43" s="79">
        <f>(1-'Table A3'!D45/100)*'Table A0'!J45/0.99</f>
        <v>23501.079676490572</v>
      </c>
      <c r="F43" s="79">
        <f>'Table A6'!D45</f>
        <v>281430.02941027313</v>
      </c>
      <c r="G43" s="230">
        <f t="shared" si="1"/>
        <v>3.7316135133659278E-2</v>
      </c>
      <c r="H43" s="1"/>
      <c r="I43" s="1"/>
      <c r="J43" s="1"/>
      <c r="K43" s="1"/>
      <c r="L43" s="1"/>
      <c r="M43" s="1"/>
      <c r="N43" s="1"/>
      <c r="O43" s="1"/>
      <c r="P43" s="1"/>
      <c r="Q43" s="1"/>
      <c r="R43" s="1"/>
      <c r="S43" s="1"/>
      <c r="T43" s="1"/>
      <c r="U43" s="1"/>
      <c r="V43" s="1"/>
      <c r="W43" s="1"/>
      <c r="X43" s="1"/>
      <c r="Y43" s="1"/>
    </row>
    <row r="44" spans="1:25" ht="9.75" customHeight="1">
      <c r="A44" s="1">
        <v>1953</v>
      </c>
      <c r="B44" s="79">
        <f>('Table A4'!I46*0.9+'Table A4'!J46*0.05+'Table A4'!K46*0.04)/0.99</f>
        <v>24467.258599891025</v>
      </c>
      <c r="C44" s="79">
        <f>'Table A4'!D46</f>
        <v>241938.0935198938</v>
      </c>
      <c r="D44" s="230">
        <f t="shared" si="0"/>
        <v>5.2388553553207817E-2</v>
      </c>
      <c r="E44" s="79">
        <f>(1-'Table A3'!D46/100)*'Table A0'!J46/0.99</f>
        <v>24667.9155928254</v>
      </c>
      <c r="F44" s="79">
        <f>'Table A6'!D46</f>
        <v>268392.15860814799</v>
      </c>
      <c r="G44" s="230">
        <f t="shared" si="1"/>
        <v>4.9650311066435027E-2</v>
      </c>
      <c r="H44" s="1"/>
      <c r="I44" s="1"/>
      <c r="J44" s="1"/>
      <c r="K44" s="1"/>
      <c r="L44" s="1"/>
      <c r="M44" s="1"/>
      <c r="N44" s="1"/>
      <c r="O44" s="1"/>
      <c r="P44" s="1"/>
      <c r="Q44" s="1"/>
      <c r="R44" s="1"/>
      <c r="S44" s="1"/>
      <c r="T44" s="1"/>
      <c r="U44" s="1"/>
      <c r="V44" s="1"/>
      <c r="W44" s="1"/>
      <c r="X44" s="1"/>
      <c r="Y44" s="1"/>
    </row>
    <row r="45" spans="1:25" ht="9.75" customHeight="1">
      <c r="A45" s="1">
        <v>1954</v>
      </c>
      <c r="B45" s="79">
        <f>('Table A4'!I47*0.9+'Table A4'!J47*0.05+'Table A4'!K47*0.04)/0.99</f>
        <v>24088.149980833106</v>
      </c>
      <c r="C45" s="79">
        <f>'Table A4'!D47</f>
        <v>247144.74133443736</v>
      </c>
      <c r="D45" s="230">
        <f t="shared" si="0"/>
        <v>-1.5494527820113291E-2</v>
      </c>
      <c r="E45" s="79">
        <f>(1-'Table A3'!D47/100)*'Table A0'!J47/0.99</f>
        <v>24395.210129134928</v>
      </c>
      <c r="F45" s="79">
        <f>'Table A6'!D47</f>
        <v>291612.07851883001</v>
      </c>
      <c r="G45" s="230">
        <f t="shared" si="1"/>
        <v>-1.1055067164644772E-2</v>
      </c>
      <c r="H45" s="1"/>
      <c r="I45" s="1"/>
      <c r="J45" s="1"/>
      <c r="K45" s="1"/>
      <c r="L45" s="1"/>
      <c r="M45" s="1"/>
      <c r="N45" s="1"/>
      <c r="O45" s="1"/>
      <c r="P45" s="1"/>
      <c r="Q45" s="1"/>
      <c r="R45" s="1"/>
      <c r="S45" s="1"/>
      <c r="T45" s="1"/>
      <c r="U45" s="1"/>
      <c r="V45" s="1"/>
      <c r="W45" s="1"/>
      <c r="X45" s="1"/>
      <c r="Y45" s="1"/>
    </row>
    <row r="46" spans="1:25" ht="9.75" customHeight="1">
      <c r="A46" s="1">
        <v>1955</v>
      </c>
      <c r="B46" s="79">
        <f>('Table A4'!I48*0.9+'Table A4'!J48*0.05+'Table A4'!K48*0.04)/0.99</f>
        <v>25803.27115744209</v>
      </c>
      <c r="C46" s="79">
        <f>'Table A4'!D48</f>
        <v>258225.22327048198</v>
      </c>
      <c r="D46" s="230">
        <f t="shared" si="0"/>
        <v>7.120186390294414E-2</v>
      </c>
      <c r="E46" s="79">
        <f>(1-'Table A3'!D48/100)*'Table A0'!J48/0.99</f>
        <v>26217.829787574297</v>
      </c>
      <c r="F46" s="79">
        <f>'Table A6'!D48</f>
        <v>322687.06719464558</v>
      </c>
      <c r="G46" s="230">
        <f t="shared" si="1"/>
        <v>7.4712193450739539E-2</v>
      </c>
      <c r="H46" s="1"/>
      <c r="I46" s="1"/>
      <c r="J46" s="1"/>
      <c r="K46" s="1"/>
      <c r="L46" s="1"/>
      <c r="M46" s="1"/>
      <c r="N46" s="1"/>
      <c r="O46" s="1"/>
      <c r="P46" s="1"/>
      <c r="Q46" s="1"/>
      <c r="R46" s="1"/>
      <c r="S46" s="1"/>
      <c r="T46" s="1"/>
      <c r="U46" s="1"/>
      <c r="V46" s="1"/>
      <c r="W46" s="1"/>
      <c r="X46" s="1"/>
      <c r="Y46" s="1"/>
    </row>
    <row r="47" spans="1:25" ht="9.75" customHeight="1">
      <c r="A47" s="1">
        <v>1956</v>
      </c>
      <c r="B47" s="79">
        <f>('Table A4'!I49*0.9+'Table A4'!J49*0.05+'Table A4'!K49*0.04)/0.99</f>
        <v>27171.935208418861</v>
      </c>
      <c r="C47" s="79">
        <f>'Table A4'!D49</f>
        <v>268874.13701111369</v>
      </c>
      <c r="D47" s="230">
        <f t="shared" si="0"/>
        <v>5.3042269045102231E-2</v>
      </c>
      <c r="E47" s="79">
        <f>(1-'Table A3'!D49/100)*'Table A0'!J49/0.99</f>
        <v>27575.966849591456</v>
      </c>
      <c r="F47" s="79">
        <f>'Table A6'!D49</f>
        <v>326157.8769713224</v>
      </c>
      <c r="G47" s="230">
        <f t="shared" si="1"/>
        <v>5.180203979586584E-2</v>
      </c>
      <c r="H47" s="1"/>
      <c r="I47" s="1"/>
      <c r="J47" s="1"/>
      <c r="K47" s="1"/>
      <c r="L47" s="1"/>
      <c r="M47" s="1"/>
      <c r="N47" s="1"/>
      <c r="O47" s="1"/>
      <c r="P47" s="1"/>
      <c r="Q47" s="1"/>
      <c r="R47" s="1"/>
      <c r="S47" s="1"/>
      <c r="T47" s="1"/>
      <c r="U47" s="1"/>
      <c r="V47" s="1"/>
      <c r="W47" s="1"/>
      <c r="X47" s="1"/>
      <c r="Y47" s="1"/>
    </row>
    <row r="48" spans="1:25" ht="9.75" customHeight="1">
      <c r="A48" s="1">
        <v>1957</v>
      </c>
      <c r="B48" s="79">
        <f>('Table A4'!I50*0.9+'Table A4'!J50*0.05+'Table A4'!K50*0.04)/0.99</f>
        <v>27327.631826420016</v>
      </c>
      <c r="C48" s="79">
        <f>'Table A4'!D50</f>
        <v>266978.84764833568</v>
      </c>
      <c r="D48" s="230">
        <f t="shared" si="0"/>
        <v>5.7300526004828711E-3</v>
      </c>
      <c r="E48" s="79">
        <f>(1-'Table A3'!D50/100)*'Table A0'!J50/0.99</f>
        <v>27630.023642136628</v>
      </c>
      <c r="F48" s="79">
        <f>'Table A6'!D50</f>
        <v>309375.94504866499</v>
      </c>
      <c r="G48" s="230">
        <f t="shared" si="1"/>
        <v>1.9602863914081059E-3</v>
      </c>
      <c r="H48" s="1"/>
      <c r="I48" s="1"/>
      <c r="J48" s="1"/>
      <c r="K48" s="1"/>
      <c r="L48" s="1"/>
      <c r="M48" s="1"/>
      <c r="N48" s="1"/>
      <c r="O48" s="1"/>
      <c r="P48" s="1"/>
      <c r="Q48" s="1"/>
      <c r="R48" s="1"/>
      <c r="S48" s="1"/>
      <c r="T48" s="1"/>
      <c r="U48" s="1"/>
      <c r="V48" s="1"/>
      <c r="W48" s="1"/>
      <c r="X48" s="1"/>
      <c r="Y48" s="1"/>
    </row>
    <row r="49" spans="1:25" ht="9.75" customHeight="1">
      <c r="A49" s="1">
        <v>1958</v>
      </c>
      <c r="B49" s="79">
        <f>('Table A4'!I51*0.9+'Table A4'!J51*0.05+'Table A4'!K51*0.04)/0.99</f>
        <v>26533.635678793042</v>
      </c>
      <c r="C49" s="79">
        <f>'Table A4'!D51</f>
        <v>254526.76132541837</v>
      </c>
      <c r="D49" s="230">
        <f t="shared" si="0"/>
        <v>-2.9054700117093546E-2</v>
      </c>
      <c r="E49" s="79">
        <f>(1-'Table A3'!D51/100)*'Table A0'!J51/0.99</f>
        <v>26921.222599151217</v>
      </c>
      <c r="F49" s="79">
        <f>'Table A6'!D51</f>
        <v>302918.75027936214</v>
      </c>
      <c r="G49" s="230">
        <f t="shared" si="1"/>
        <v>-2.565329122283011E-2</v>
      </c>
      <c r="H49" s="1"/>
      <c r="I49" s="1"/>
      <c r="J49" s="1"/>
      <c r="K49" s="1"/>
      <c r="L49" s="1"/>
      <c r="M49" s="1"/>
      <c r="N49" s="1"/>
      <c r="O49" s="1"/>
      <c r="P49" s="1"/>
      <c r="Q49" s="1"/>
      <c r="R49" s="1"/>
      <c r="S49" s="1"/>
      <c r="T49" s="1"/>
      <c r="U49" s="1"/>
      <c r="V49" s="1"/>
      <c r="W49" s="1"/>
      <c r="X49" s="1"/>
      <c r="Y49" s="1"/>
    </row>
    <row r="50" spans="1:25" ht="9.75" customHeight="1">
      <c r="A50" s="1">
        <v>1959</v>
      </c>
      <c r="B50" s="79">
        <f>('Table A4'!I52*0.9+'Table A4'!J52*0.05+'Table A4'!K52*0.04)/0.99</f>
        <v>28155.437525386085</v>
      </c>
      <c r="C50" s="79">
        <f>'Table A4'!D52</f>
        <v>267211.90920495032</v>
      </c>
      <c r="D50" s="230">
        <f t="shared" si="0"/>
        <v>6.1122488686662146E-2</v>
      </c>
      <c r="E50" s="79">
        <f>(1-'Table A3'!D52/100)*'Table A0'!J52/0.99</f>
        <v>28686.76955817013</v>
      </c>
      <c r="F50" s="79">
        <f>'Table A6'!D52</f>
        <v>338419.4000756095</v>
      </c>
      <c r="G50" s="230">
        <f t="shared" si="1"/>
        <v>6.5581975429101824E-2</v>
      </c>
      <c r="H50" s="1"/>
      <c r="I50" s="1"/>
      <c r="J50" s="1"/>
      <c r="K50" s="1"/>
      <c r="L50" s="1"/>
      <c r="M50" s="1"/>
      <c r="N50" s="1"/>
      <c r="O50" s="1"/>
      <c r="P50" s="1"/>
      <c r="Q50" s="1"/>
      <c r="R50" s="1"/>
      <c r="S50" s="1"/>
      <c r="T50" s="1"/>
      <c r="U50" s="1"/>
      <c r="V50" s="1"/>
      <c r="W50" s="1"/>
      <c r="X50" s="1"/>
      <c r="Y50" s="1"/>
    </row>
    <row r="51" spans="1:25" ht="9.75" customHeight="1">
      <c r="A51" s="1">
        <v>1960</v>
      </c>
      <c r="B51" s="79">
        <f>('Table A4'!I53*0.9+'Table A4'!J53*0.05+'Table A4'!K53*0.04)/0.99</f>
        <v>28595.861862902962</v>
      </c>
      <c r="C51" s="79">
        <f>'Table A4'!D53</f>
        <v>258146.50196699015</v>
      </c>
      <c r="D51" s="230">
        <f t="shared" si="0"/>
        <v>1.5642603213669615E-2</v>
      </c>
      <c r="E51" s="79">
        <f>(1-'Table A3'!D53/100)*'Table A0'!J53/0.99</f>
        <v>29000.599320595717</v>
      </c>
      <c r="F51" s="79">
        <f>'Table A6'!D53</f>
        <v>320232.75633850123</v>
      </c>
      <c r="G51" s="230">
        <f t="shared" si="1"/>
        <v>1.0939878113121582E-2</v>
      </c>
      <c r="H51" s="1"/>
      <c r="I51" s="1"/>
      <c r="J51" s="1"/>
      <c r="K51" s="1"/>
      <c r="L51" s="1"/>
      <c r="M51" s="1"/>
      <c r="N51" s="1"/>
      <c r="O51" s="1"/>
      <c r="P51" s="1"/>
      <c r="Q51" s="1"/>
      <c r="R51" s="1"/>
      <c r="S51" s="1"/>
      <c r="T51" s="1"/>
      <c r="U51" s="1"/>
      <c r="V51" s="1"/>
      <c r="W51" s="1"/>
      <c r="X51" s="1"/>
      <c r="Y51" s="1"/>
    </row>
    <row r="52" spans="1:25" ht="9.75" customHeight="1">
      <c r="A52" s="1">
        <v>1961</v>
      </c>
      <c r="B52" s="79">
        <f>('Table A4'!I54*0.9+'Table A4'!J54*0.05+'Table A4'!K54*0.04)/0.99</f>
        <v>28936.282943238286</v>
      </c>
      <c r="C52" s="79">
        <f>'Table A4'!D54</f>
        <v>260572.03168039268</v>
      </c>
      <c r="D52" s="230">
        <f t="shared" si="0"/>
        <v>1.1904557448465969E-2</v>
      </c>
      <c r="E52" s="79">
        <f>(1-'Table A3'!D54/100)*'Table A0'!J54/0.99</f>
        <v>29499.547582070154</v>
      </c>
      <c r="F52" s="79">
        <f>'Table A6'!D54</f>
        <v>347759.48848011199</v>
      </c>
      <c r="G52" s="230">
        <f t="shared" si="1"/>
        <v>1.7204756907216456E-2</v>
      </c>
      <c r="H52" s="1"/>
      <c r="I52" s="1"/>
      <c r="J52" s="1"/>
      <c r="K52" s="1"/>
      <c r="L52" s="1"/>
      <c r="M52" s="1"/>
      <c r="N52" s="1"/>
      <c r="O52" s="1"/>
      <c r="P52" s="1"/>
      <c r="Q52" s="1"/>
      <c r="R52" s="1"/>
      <c r="S52" s="1"/>
      <c r="T52" s="1"/>
      <c r="U52" s="1"/>
      <c r="V52" s="1"/>
      <c r="W52" s="1"/>
      <c r="X52" s="1"/>
      <c r="Y52" s="1"/>
    </row>
    <row r="53" spans="1:25" ht="9.75" customHeight="1">
      <c r="A53" s="1">
        <v>1962</v>
      </c>
      <c r="B53" s="79">
        <f>('Table A4'!I55*0.9+'Table A4'!J55*0.05+'Table A4'!K55*0.04)/0.99</f>
        <v>30013.531417004026</v>
      </c>
      <c r="C53" s="79">
        <f>'Table A4'!D55</f>
        <v>268013.57284363307</v>
      </c>
      <c r="D53" s="230">
        <f t="shared" si="0"/>
        <v>3.7228294866997302E-2</v>
      </c>
      <c r="E53" s="79">
        <f>(1-'Table A3'!D55/100)*'Table A0'!J55/0.99</f>
        <v>30410.430137646883</v>
      </c>
      <c r="F53" s="79">
        <f>'Table A6'!D55</f>
        <v>332653.86749189923</v>
      </c>
      <c r="G53" s="230">
        <f t="shared" si="1"/>
        <v>3.0877848314201373E-2</v>
      </c>
      <c r="H53" s="1"/>
      <c r="I53" s="1"/>
      <c r="J53" s="1"/>
      <c r="K53" s="1"/>
      <c r="L53" s="1"/>
      <c r="M53" s="1"/>
      <c r="N53" s="1"/>
      <c r="O53" s="1"/>
      <c r="P53" s="1"/>
      <c r="Q53" s="1"/>
      <c r="R53" s="1"/>
      <c r="S53" s="1"/>
      <c r="T53" s="1"/>
      <c r="U53" s="1"/>
      <c r="V53" s="1"/>
      <c r="W53" s="1"/>
      <c r="X53" s="1"/>
      <c r="Y53" s="1"/>
    </row>
    <row r="54" spans="1:25" ht="9.75" customHeight="1">
      <c r="A54" s="1">
        <v>1963</v>
      </c>
      <c r="B54" s="79">
        <f>('Table A4'!I56*0.9+'Table A4'!J56*0.05+'Table A4'!K56*0.04)/0.99</f>
        <v>30803.392416852879</v>
      </c>
      <c r="C54" s="79">
        <f>'Table A4'!D56</f>
        <v>271094.12797596195</v>
      </c>
      <c r="D54" s="230">
        <f t="shared" si="0"/>
        <v>2.6316829861658952E-2</v>
      </c>
      <c r="E54" s="79">
        <f>(1-'Table A3'!D56/100)*'Table A0'!J56/0.99</f>
        <v>31255.199474247074</v>
      </c>
      <c r="F54" s="79">
        <f>'Table A6'!D56</f>
        <v>340620.77670647932</v>
      </c>
      <c r="G54" s="230">
        <f t="shared" si="1"/>
        <v>2.7778934160960889E-2</v>
      </c>
      <c r="H54" s="1"/>
      <c r="I54" s="1"/>
      <c r="J54" s="1"/>
      <c r="K54" s="1"/>
      <c r="L54" s="1"/>
      <c r="M54" s="1"/>
      <c r="N54" s="1"/>
      <c r="O54" s="1"/>
      <c r="P54" s="1"/>
      <c r="Q54" s="1"/>
      <c r="R54" s="1"/>
      <c r="S54" s="1"/>
      <c r="T54" s="1"/>
      <c r="U54" s="1"/>
      <c r="V54" s="1"/>
      <c r="W54" s="1"/>
      <c r="X54" s="1"/>
      <c r="Y54" s="1"/>
    </row>
    <row r="55" spans="1:25" ht="9.75" customHeight="1">
      <c r="A55" s="1">
        <v>1964</v>
      </c>
      <c r="B55" s="79">
        <f>('Table A4'!I57*0.9+'Table A4'!J57*0.05+'Table A4'!K57*0.04)/0.99</f>
        <v>32338.311960755149</v>
      </c>
      <c r="C55" s="79">
        <f>'Table A4'!D57</f>
        <v>279175.76727328624</v>
      </c>
      <c r="D55" s="230">
        <f t="shared" si="0"/>
        <v>4.9829561729132665E-2</v>
      </c>
      <c r="E55" s="79">
        <f>(1-'Table A3'!D57/100)*'Table A0'!J57/0.99</f>
        <v>32722.505875200961</v>
      </c>
      <c r="F55" s="79">
        <f>'Table A6'!D57</f>
        <v>379211.46343377669</v>
      </c>
      <c r="G55" s="230">
        <f t="shared" si="1"/>
        <v>4.6945993806978725E-2</v>
      </c>
      <c r="H55" s="1"/>
      <c r="I55" s="1"/>
      <c r="J55" s="1"/>
      <c r="K55" s="1"/>
      <c r="L55" s="1"/>
      <c r="M55" s="1"/>
      <c r="N55" s="1"/>
      <c r="O55" s="1"/>
      <c r="P55" s="1"/>
      <c r="Q55" s="1"/>
      <c r="R55" s="1"/>
      <c r="S55" s="1"/>
      <c r="T55" s="1"/>
      <c r="U55" s="1"/>
      <c r="V55" s="1"/>
      <c r="W55" s="1"/>
      <c r="X55" s="1"/>
      <c r="Y55" s="1"/>
    </row>
    <row r="56" spans="1:25" ht="9.75" customHeight="1">
      <c r="A56" s="1">
        <v>1965</v>
      </c>
      <c r="B56" s="79">
        <f>('Table A4'!I58*0.9+'Table A4'!J58*0.05+'Table A4'!K58*0.04)/0.99</f>
        <v>33647.652992954449</v>
      </c>
      <c r="C56" s="79">
        <f>'Table A4'!D58</f>
        <v>292224.92225385801</v>
      </c>
      <c r="D56" s="230">
        <f t="shared" si="0"/>
        <v>4.0488849071289801E-2</v>
      </c>
      <c r="E56" s="79">
        <f>(1-'Table A3'!D58/100)*'Table A0'!J58/0.99</f>
        <v>34161.295880156365</v>
      </c>
      <c r="F56" s="79">
        <f>'Table A6'!D58</f>
        <v>413386.76107046742</v>
      </c>
      <c r="G56" s="230">
        <f t="shared" si="1"/>
        <v>4.3969432244668205E-2</v>
      </c>
      <c r="H56" s="1"/>
      <c r="I56" s="1"/>
      <c r="J56" s="1"/>
      <c r="K56" s="1"/>
      <c r="L56" s="1"/>
      <c r="M56" s="1"/>
      <c r="N56" s="1"/>
      <c r="O56" s="1"/>
      <c r="P56" s="1"/>
      <c r="Q56" s="1"/>
      <c r="R56" s="1"/>
      <c r="S56" s="1"/>
      <c r="T56" s="1"/>
      <c r="U56" s="1"/>
      <c r="V56" s="1"/>
      <c r="W56" s="1"/>
      <c r="X56" s="1"/>
      <c r="Y56" s="1"/>
    </row>
    <row r="57" spans="1:25" ht="9.75" customHeight="1">
      <c r="A57" s="1">
        <v>1966</v>
      </c>
      <c r="B57" s="79">
        <f>('Table A4'!I59*0.9+'Table A4'!J59*0.05+'Table A4'!K59*0.04)/0.99</f>
        <v>35020.949945271197</v>
      </c>
      <c r="C57" s="79">
        <f>'Table A4'!D59</f>
        <v>316627.08381284255</v>
      </c>
      <c r="D57" s="230">
        <f t="shared" si="0"/>
        <v>4.0814048831409044E-2</v>
      </c>
      <c r="E57" s="79">
        <f>(1-'Table A3'!D59/100)*'Table A0'!J59/0.99</f>
        <v>35797.003873978931</v>
      </c>
      <c r="F57" s="79">
        <f>'Table A6'!D59</f>
        <v>401449.82068180497</v>
      </c>
      <c r="G57" s="230">
        <f t="shared" si="1"/>
        <v>4.7881907043600069E-2</v>
      </c>
      <c r="H57" s="1"/>
      <c r="I57" s="1"/>
      <c r="J57" s="1"/>
      <c r="K57" s="1"/>
      <c r="L57" s="1"/>
      <c r="M57" s="1"/>
      <c r="N57" s="1"/>
      <c r="O57" s="1"/>
      <c r="P57" s="1"/>
      <c r="Q57" s="1"/>
      <c r="R57" s="1"/>
      <c r="S57" s="1"/>
      <c r="T57" s="1"/>
      <c r="U57" s="1"/>
      <c r="V57" s="1"/>
      <c r="W57" s="1"/>
      <c r="X57" s="1"/>
      <c r="Y57" s="1"/>
    </row>
    <row r="58" spans="1:25" ht="9.75" customHeight="1">
      <c r="A58" s="1">
        <v>1967</v>
      </c>
      <c r="B58" s="79">
        <f>('Table A4'!I60*0.9+'Table A4'!J60*0.05+'Table A4'!K60*0.04)/0.99</f>
        <v>35848.997136529593</v>
      </c>
      <c r="C58" s="79">
        <f>'Table A4'!D60</f>
        <v>326530.59018509625</v>
      </c>
      <c r="D58" s="230">
        <f t="shared" si="0"/>
        <v>2.3644338390375497E-2</v>
      </c>
      <c r="E58" s="79">
        <f>(1-'Table A3'!D60/100)*'Table A0'!J60/0.99</f>
        <v>36858.160382014925</v>
      </c>
      <c r="F58" s="79">
        <f>'Table A6'!D60</f>
        <v>438939.71776552656</v>
      </c>
      <c r="G58" s="230">
        <f t="shared" si="1"/>
        <v>2.9643724144392758E-2</v>
      </c>
      <c r="H58" s="1"/>
      <c r="I58" s="1"/>
      <c r="J58" s="1"/>
      <c r="K58" s="1"/>
      <c r="L58" s="1"/>
      <c r="M58" s="1"/>
      <c r="N58" s="1"/>
      <c r="O58" s="1"/>
      <c r="P58" s="1"/>
      <c r="Q58" s="1"/>
      <c r="R58" s="1"/>
      <c r="S58" s="1"/>
      <c r="T58" s="1"/>
      <c r="U58" s="1"/>
      <c r="V58" s="1"/>
      <c r="W58" s="1"/>
      <c r="X58" s="1"/>
      <c r="Y58" s="1"/>
    </row>
    <row r="59" spans="1:25" ht="9.75" customHeight="1">
      <c r="A59" s="1">
        <v>1968</v>
      </c>
      <c r="B59" s="79">
        <f>('Table A4'!I61*0.9+'Table A4'!J61*0.05+'Table A4'!K61*0.04)/0.99</f>
        <v>37053.554247993205</v>
      </c>
      <c r="C59" s="79">
        <f>'Table A4'!D61</f>
        <v>334294.50740383461</v>
      </c>
      <c r="D59" s="230">
        <f t="shared" si="0"/>
        <v>3.3600859373446257E-2</v>
      </c>
      <c r="E59" s="79">
        <f>(1-'Table A3'!D61/100)*'Table A0'!J61/0.99</f>
        <v>38270.535459863793</v>
      </c>
      <c r="F59" s="79">
        <f>'Table A6'!D61</f>
        <v>478481.47872416227</v>
      </c>
      <c r="G59" s="230">
        <f t="shared" si="1"/>
        <v>3.8319196161999525E-2</v>
      </c>
      <c r="H59" s="1"/>
      <c r="I59" s="1"/>
      <c r="J59" s="1"/>
      <c r="K59" s="1"/>
      <c r="L59" s="1"/>
      <c r="M59" s="1"/>
      <c r="N59" s="1"/>
      <c r="O59" s="1"/>
      <c r="P59" s="1"/>
      <c r="Q59" s="1"/>
      <c r="R59" s="1"/>
      <c r="S59" s="1"/>
      <c r="T59" s="1"/>
      <c r="U59" s="1"/>
      <c r="V59" s="1"/>
      <c r="W59" s="1"/>
      <c r="X59" s="1"/>
      <c r="Y59" s="1"/>
    </row>
    <row r="60" spans="1:25" ht="9.75" customHeight="1">
      <c r="A60" s="1">
        <v>1969</v>
      </c>
      <c r="B60" s="79">
        <f>('Table A4'!I62*0.9+'Table A4'!J62*0.05+'Table A4'!K62*0.04)/0.99</f>
        <v>37732.349139757207</v>
      </c>
      <c r="C60" s="79">
        <f>'Table A4'!D62</f>
        <v>325595.35927959415</v>
      </c>
      <c r="D60" s="230">
        <f t="shared" si="0"/>
        <v>1.8319292320001068E-2</v>
      </c>
      <c r="E60" s="79">
        <f>(1-'Table A3'!D62/100)*'Table A0'!J62/0.99</f>
        <v>38603.851705775916</v>
      </c>
      <c r="F60" s="79">
        <f>'Table A6'!D62</f>
        <v>441291.90946684469</v>
      </c>
      <c r="G60" s="230">
        <f t="shared" si="1"/>
        <v>8.7094743229210181E-3</v>
      </c>
      <c r="H60" s="1"/>
      <c r="I60" s="1"/>
      <c r="J60" s="1"/>
      <c r="K60" s="1"/>
      <c r="L60" s="1"/>
      <c r="M60" s="1"/>
      <c r="N60" s="1"/>
      <c r="O60" s="1"/>
      <c r="P60" s="1"/>
      <c r="Q60" s="1"/>
      <c r="R60" s="1"/>
      <c r="S60" s="1"/>
      <c r="T60" s="1"/>
      <c r="U60" s="1"/>
      <c r="V60" s="1"/>
      <c r="W60" s="1"/>
      <c r="X60" s="1"/>
      <c r="Y60" s="1"/>
    </row>
    <row r="61" spans="1:25" ht="9.75" customHeight="1">
      <c r="A61" s="1">
        <v>1970</v>
      </c>
      <c r="B61" s="79">
        <f>('Table A4'!I63*0.9+'Table A4'!J63*0.05+'Table A4'!K63*0.04)/0.99</f>
        <v>38027.243192210248</v>
      </c>
      <c r="C61" s="79">
        <f>'Table A4'!D63</f>
        <v>318658.79952306906</v>
      </c>
      <c r="D61" s="230">
        <f t="shared" si="0"/>
        <v>7.8154172527340471E-3</v>
      </c>
      <c r="E61" s="79">
        <f>(1-'Table A3'!D63/100)*'Table A0'!J63/0.99</f>
        <v>38591.186871072096</v>
      </c>
      <c r="F61" s="79">
        <f>'Table A6'!D63</f>
        <v>379021.31171731831</v>
      </c>
      <c r="G61" s="230">
        <f t="shared" si="1"/>
        <v>-3.2807178932159342E-4</v>
      </c>
      <c r="H61" s="1"/>
      <c r="I61" s="1"/>
      <c r="J61" s="1"/>
      <c r="K61" s="1"/>
      <c r="L61" s="1"/>
      <c r="M61" s="1"/>
      <c r="N61" s="1"/>
      <c r="O61" s="1"/>
      <c r="P61" s="1"/>
      <c r="Q61" s="1"/>
      <c r="R61" s="1"/>
      <c r="S61" s="1"/>
      <c r="T61" s="1"/>
      <c r="U61" s="1"/>
      <c r="V61" s="1"/>
      <c r="W61" s="1"/>
      <c r="X61" s="1"/>
      <c r="Y61" s="1"/>
    </row>
    <row r="62" spans="1:25" ht="9.75" customHeight="1">
      <c r="A62" s="1">
        <v>1971</v>
      </c>
      <c r="B62" s="79">
        <f>('Table A4'!I64*0.9+'Table A4'!J64*0.05+'Table A4'!K64*0.04)/0.99</f>
        <v>37930.985737041163</v>
      </c>
      <c r="C62" s="79">
        <f>'Table A4'!D64</f>
        <v>317067.55377101182</v>
      </c>
      <c r="D62" s="230">
        <f t="shared" si="0"/>
        <v>-2.5312761875098122E-3</v>
      </c>
      <c r="E62" s="79">
        <f>(1-'Table A3'!D64/100)*'Table A0'!J64/0.99</f>
        <v>38701.283405962502</v>
      </c>
      <c r="F62" s="79">
        <f>'Table A6'!D64</f>
        <v>397477.07225632441</v>
      </c>
      <c r="G62" s="230">
        <f t="shared" si="1"/>
        <v>2.8528932074110003E-3</v>
      </c>
      <c r="H62" s="1"/>
      <c r="I62" s="1"/>
      <c r="J62" s="1"/>
      <c r="K62" s="1"/>
      <c r="L62" s="1"/>
      <c r="M62" s="1"/>
      <c r="N62" s="1"/>
      <c r="O62" s="1"/>
      <c r="P62" s="1"/>
      <c r="Q62" s="1"/>
      <c r="R62" s="1"/>
      <c r="S62" s="1"/>
      <c r="T62" s="1"/>
      <c r="U62" s="1"/>
      <c r="V62" s="1"/>
      <c r="W62" s="1"/>
      <c r="X62" s="1"/>
      <c r="Y62" s="1"/>
    </row>
    <row r="63" spans="1:25" ht="9.75" customHeight="1">
      <c r="A63" s="1">
        <v>1972</v>
      </c>
      <c r="B63" s="79">
        <f>('Table A4'!I65*0.9+'Table A4'!J65*0.05+'Table A4'!K65*0.04)/0.99</f>
        <v>39517.606760168375</v>
      </c>
      <c r="C63" s="79">
        <f>'Table A4'!D65</f>
        <v>328860.55622591788</v>
      </c>
      <c r="D63" s="230">
        <f t="shared" si="0"/>
        <v>4.182915345587257E-2</v>
      </c>
      <c r="E63" s="79">
        <f>(1-'Table A3'!D65/100)*'Table A0'!J65/0.99</f>
        <v>40480.880538436351</v>
      </c>
      <c r="F63" s="79">
        <f>'Table A6'!D65</f>
        <v>427436.58213026618</v>
      </c>
      <c r="G63" s="230">
        <f t="shared" si="1"/>
        <v>4.5982897099471343E-2</v>
      </c>
      <c r="H63" s="1"/>
      <c r="I63" s="1"/>
      <c r="J63" s="1"/>
      <c r="K63" s="1"/>
      <c r="L63" s="1"/>
      <c r="M63" s="1"/>
      <c r="N63" s="1"/>
      <c r="O63" s="1"/>
      <c r="P63" s="1"/>
      <c r="Q63" s="1"/>
      <c r="R63" s="1"/>
      <c r="S63" s="1"/>
      <c r="T63" s="1"/>
      <c r="U63" s="1"/>
      <c r="V63" s="1"/>
      <c r="W63" s="1"/>
      <c r="X63" s="1"/>
      <c r="Y63" s="1"/>
    </row>
    <row r="64" spans="1:25" ht="9.75" customHeight="1">
      <c r="A64" s="1">
        <v>1973</v>
      </c>
      <c r="B64" s="79">
        <f>('Table A4'!I66*0.9+'Table A4'!J66*0.05+'Table A4'!K66*0.04)/0.99</f>
        <v>40343.95228460637</v>
      </c>
      <c r="C64" s="79">
        <f>'Table A4'!D66</f>
        <v>335167.98964486044</v>
      </c>
      <c r="D64" s="230">
        <f t="shared" si="0"/>
        <v>2.0910819054733576E-2</v>
      </c>
      <c r="E64" s="79">
        <f>(1-'Table A3'!D66/100)*'Table A0'!J66/0.99</f>
        <v>41333.292113714313</v>
      </c>
      <c r="F64" s="79">
        <f>'Table A6'!D66</f>
        <v>412745.20969406026</v>
      </c>
      <c r="G64" s="230">
        <f t="shared" si="1"/>
        <v>2.1057140159503218E-2</v>
      </c>
      <c r="H64" s="1"/>
      <c r="I64" s="1"/>
      <c r="J64" s="1"/>
      <c r="K64" s="1"/>
      <c r="L64" s="1"/>
      <c r="M64" s="1"/>
      <c r="N64" s="1"/>
      <c r="O64" s="1"/>
      <c r="P64" s="1"/>
      <c r="Q64" s="1"/>
      <c r="R64" s="1"/>
      <c r="S64" s="1"/>
      <c r="T64" s="1"/>
      <c r="U64" s="1"/>
      <c r="V64" s="1"/>
      <c r="W64" s="1"/>
      <c r="X64" s="1"/>
      <c r="Y64" s="1"/>
    </row>
    <row r="65" spans="1:25" ht="9.75" customHeight="1">
      <c r="A65" s="1">
        <v>1974</v>
      </c>
      <c r="B65" s="79">
        <f>('Table A4'!I67*0.9+'Table A4'!J67*0.05+'Table A4'!K67*0.04)/0.99</f>
        <v>38973.706154553081</v>
      </c>
      <c r="C65" s="79">
        <f>'Table A4'!D67</f>
        <v>341155.64579904679</v>
      </c>
      <c r="D65" s="230">
        <f t="shared" si="0"/>
        <v>-3.3964102485222303E-2</v>
      </c>
      <c r="E65" s="79">
        <f>(1-'Table A3'!D67/100)*'Table A0'!J67/0.99</f>
        <v>39702.91035391554</v>
      </c>
      <c r="F65" s="79">
        <f>'Table A6'!D67</f>
        <v>394558.4333281889</v>
      </c>
      <c r="G65" s="230">
        <f t="shared" si="1"/>
        <v>-3.944475933137237E-2</v>
      </c>
      <c r="H65" s="1"/>
      <c r="I65" s="1"/>
      <c r="J65" s="1"/>
      <c r="K65" s="1"/>
      <c r="L65" s="1"/>
      <c r="M65" s="1"/>
      <c r="N65" s="1"/>
      <c r="O65" s="1"/>
      <c r="P65" s="1"/>
      <c r="Q65" s="1"/>
      <c r="R65" s="1"/>
      <c r="S65" s="1"/>
      <c r="T65" s="1"/>
      <c r="U65" s="1"/>
      <c r="V65" s="1"/>
      <c r="W65" s="1"/>
      <c r="X65" s="1"/>
      <c r="Y65" s="1"/>
    </row>
    <row r="66" spans="1:25" ht="9.75" customHeight="1">
      <c r="A66" s="1">
        <v>1975</v>
      </c>
      <c r="B66" s="79">
        <f>('Table A4'!I68*0.9+'Table A4'!J68*0.05+'Table A4'!K68*0.04)/0.99</f>
        <v>36965.91654345228</v>
      </c>
      <c r="C66" s="79">
        <f>'Table A4'!D68</f>
        <v>318482.58452944021</v>
      </c>
      <c r="D66" s="230">
        <f t="shared" si="0"/>
        <v>-5.1516517396081429E-2</v>
      </c>
      <c r="E66" s="79">
        <f>(1-'Table A3'!D68/100)*'Table A0'!J68/0.99</f>
        <v>37689.617583592197</v>
      </c>
      <c r="F66" s="79">
        <f>'Table A6'!D68</f>
        <v>363297.78393939836</v>
      </c>
      <c r="G66" s="230">
        <f t="shared" si="1"/>
        <v>-5.070894683479521E-2</v>
      </c>
      <c r="H66" s="1"/>
      <c r="I66" s="1"/>
      <c r="J66" s="1"/>
      <c r="K66" s="1"/>
      <c r="L66" s="1"/>
      <c r="M66" s="1"/>
      <c r="N66" s="1"/>
      <c r="O66" s="1"/>
      <c r="P66" s="1"/>
      <c r="Q66" s="1"/>
      <c r="R66" s="1"/>
      <c r="S66" s="1"/>
      <c r="T66" s="1"/>
      <c r="U66" s="1"/>
      <c r="V66" s="1"/>
      <c r="W66" s="1"/>
      <c r="X66" s="1"/>
      <c r="Y66" s="1"/>
    </row>
    <row r="67" spans="1:25" ht="9.75" customHeight="1">
      <c r="A67" s="1">
        <v>1976</v>
      </c>
      <c r="B67" s="79">
        <f>('Table A4'!I69*0.9+'Table A4'!J69*0.05+'Table A4'!K69*0.04)/0.99</f>
        <v>37902.667569990917</v>
      </c>
      <c r="C67" s="79">
        <f>'Table A4'!D69</f>
        <v>321386.14895439707</v>
      </c>
      <c r="D67" s="230">
        <f t="shared" si="0"/>
        <v>2.5340938738459773E-2</v>
      </c>
      <c r="E67" s="79">
        <f>(1-'Table A3'!D69/100)*'Table A0'!J69/0.99</f>
        <v>38810.943213946441</v>
      </c>
      <c r="F67" s="79">
        <f>'Table A6'!D69</f>
        <v>373561.1404242735</v>
      </c>
      <c r="G67" s="230">
        <f t="shared" si="1"/>
        <v>2.97515788762579E-2</v>
      </c>
      <c r="H67" s="1"/>
      <c r="I67" s="1"/>
      <c r="J67" s="1"/>
      <c r="K67" s="1"/>
      <c r="L67" s="1"/>
      <c r="M67" s="1"/>
      <c r="N67" s="1"/>
      <c r="O67" s="1"/>
      <c r="P67" s="1"/>
      <c r="Q67" s="1"/>
      <c r="R67" s="1"/>
      <c r="S67" s="1"/>
      <c r="T67" s="1"/>
      <c r="U67" s="1"/>
      <c r="V67" s="1"/>
      <c r="W67" s="1"/>
      <c r="X67" s="1"/>
      <c r="Y67" s="1"/>
    </row>
    <row r="68" spans="1:25" ht="9.75" customHeight="1">
      <c r="A68" s="1">
        <v>1977</v>
      </c>
      <c r="B68" s="79">
        <f>('Table A4'!I70*0.9+'Table A4'!J70*0.05+'Table A4'!K70*0.04)/0.99</f>
        <v>38274.131790721287</v>
      </c>
      <c r="C68" s="79">
        <f>'Table A4'!D70</f>
        <v>324983.8828750024</v>
      </c>
      <c r="D68" s="230">
        <f t="shared" si="0"/>
        <v>9.8004769728785579E-3</v>
      </c>
      <c r="E68" s="79">
        <f>(1-'Table A3'!D70/100)*'Table A0'!J70/0.99</f>
        <v>39161.898388287496</v>
      </c>
      <c r="F68" s="79">
        <f>'Table A6'!D70</f>
        <v>384618.62649302755</v>
      </c>
      <c r="G68" s="230">
        <f t="shared" si="1"/>
        <v>9.0426860384815733E-3</v>
      </c>
      <c r="H68" s="1"/>
      <c r="I68" s="1"/>
      <c r="J68" s="1"/>
      <c r="K68" s="1"/>
      <c r="L68" s="1"/>
      <c r="M68" s="1"/>
      <c r="N68" s="1"/>
      <c r="O68" s="1"/>
      <c r="P68" s="1"/>
      <c r="Q68" s="1"/>
      <c r="R68" s="1"/>
      <c r="S68" s="1"/>
      <c r="T68" s="1"/>
      <c r="U68" s="1"/>
      <c r="V68" s="1"/>
      <c r="W68" s="1"/>
      <c r="X68" s="1"/>
      <c r="Y68" s="1"/>
    </row>
    <row r="69" spans="1:25" ht="9.75" customHeight="1">
      <c r="A69" s="1">
        <v>1978</v>
      </c>
      <c r="B69" s="79">
        <f>('Table A4'!I71*0.9+'Table A4'!J71*0.05+'Table A4'!K71*0.04)/0.99</f>
        <v>38967.667790154133</v>
      </c>
      <c r="C69" s="79">
        <f>'Table A4'!D71</f>
        <v>333301.87355521281</v>
      </c>
      <c r="D69" s="230">
        <f t="shared" ref="D69:D99" si="2">B69/B68-1</f>
        <v>1.8120228127577853E-2</v>
      </c>
      <c r="E69" s="79">
        <f>(1-'Table A3'!D71/100)*'Table A0'!J71/0.99</f>
        <v>39941.215386047101</v>
      </c>
      <c r="F69" s="79">
        <f>'Table A6'!D71</f>
        <v>388711.45407502336</v>
      </c>
      <c r="G69" s="230">
        <f t="shared" ref="G69:G98" si="3">E69/E68-1</f>
        <v>1.9899877938314603E-2</v>
      </c>
      <c r="H69" s="1"/>
      <c r="I69" s="1"/>
      <c r="J69" s="1"/>
      <c r="K69" s="1"/>
      <c r="L69" s="1"/>
      <c r="M69" s="1"/>
      <c r="N69" s="1"/>
      <c r="O69" s="1"/>
      <c r="P69" s="1"/>
      <c r="Q69" s="1"/>
      <c r="R69" s="1"/>
      <c r="S69" s="1"/>
      <c r="T69" s="1"/>
      <c r="U69" s="1"/>
      <c r="V69" s="1"/>
      <c r="W69" s="1"/>
      <c r="X69" s="1"/>
      <c r="Y69" s="1"/>
    </row>
    <row r="70" spans="1:25" ht="9.75" customHeight="1">
      <c r="A70" s="1">
        <v>1979</v>
      </c>
      <c r="B70" s="79">
        <f>('Table A4'!I72*0.9+'Table A4'!J72*0.05+'Table A4'!K72*0.04)/0.99</f>
        <v>38895.116744021187</v>
      </c>
      <c r="C70" s="79">
        <f>'Table A4'!D72</f>
        <v>336311.19530417142</v>
      </c>
      <c r="D70" s="230">
        <f t="shared" si="2"/>
        <v>-1.8618267463078597E-3</v>
      </c>
      <c r="E70" s="79">
        <f>(1-'Table A3'!D72/100)*'Table A0'!J72/0.99</f>
        <v>39940.142228760902</v>
      </c>
      <c r="F70" s="79">
        <f>'Table A6'!D72</f>
        <v>437277.55464125163</v>
      </c>
      <c r="G70" s="230">
        <f t="shared" si="3"/>
        <v>-2.686841839505405E-5</v>
      </c>
      <c r="H70" s="1"/>
      <c r="I70" s="1"/>
      <c r="J70" s="1"/>
      <c r="K70" s="1"/>
      <c r="L70" s="1"/>
      <c r="M70" s="1"/>
      <c r="N70" s="1"/>
      <c r="O70" s="1"/>
      <c r="P70" s="1"/>
      <c r="Q70" s="1"/>
      <c r="R70" s="1"/>
      <c r="S70" s="1"/>
      <c r="T70" s="1"/>
      <c r="U70" s="1"/>
      <c r="V70" s="1"/>
      <c r="W70" s="1"/>
      <c r="X70" s="1"/>
      <c r="Y70" s="1"/>
    </row>
    <row r="71" spans="1:25" ht="9.75" customHeight="1">
      <c r="A71" s="1">
        <v>1980</v>
      </c>
      <c r="B71" s="79">
        <f>('Table A4'!I73*0.9+'Table A4'!J73*0.05+'Table A4'!K73*0.04)/0.99</f>
        <v>37793.626546258369</v>
      </c>
      <c r="C71" s="79">
        <f>'Table A4'!D73</f>
        <v>333180.65313065524</v>
      </c>
      <c r="D71" s="230">
        <f t="shared" si="2"/>
        <v>-2.8319498435035118E-2</v>
      </c>
      <c r="E71" s="79">
        <f>(1-'Table A3'!D73/100)*'Table A0'!J73/0.99</f>
        <v>38719.130725997573</v>
      </c>
      <c r="F71" s="79">
        <f>'Table A6'!D73</f>
        <v>426905.60140322248</v>
      </c>
      <c r="G71" s="230">
        <f t="shared" si="3"/>
        <v>-3.0571035420201342E-2</v>
      </c>
      <c r="H71" s="1"/>
      <c r="I71" s="1"/>
      <c r="J71" s="1"/>
      <c r="K71" s="1"/>
      <c r="L71" s="1"/>
      <c r="M71" s="1"/>
      <c r="N71" s="1"/>
      <c r="O71" s="1"/>
      <c r="P71" s="1"/>
      <c r="Q71" s="1"/>
      <c r="R71" s="1"/>
      <c r="S71" s="1"/>
      <c r="T71" s="1"/>
      <c r="U71" s="1"/>
      <c r="V71" s="1"/>
      <c r="W71" s="1"/>
      <c r="X71" s="1"/>
      <c r="Y71" s="1"/>
    </row>
    <row r="72" spans="1:25" ht="9.75" customHeight="1">
      <c r="A72" s="1">
        <v>1981</v>
      </c>
      <c r="B72" s="79">
        <f>('Table A4'!I74*0.9+'Table A4'!J74*0.05+'Table A4'!K74*0.04)/0.99</f>
        <v>37528.716284477348</v>
      </c>
      <c r="C72" s="79">
        <f>'Table A4'!D74</f>
        <v>324218.22895010433</v>
      </c>
      <c r="D72" s="230">
        <f t="shared" si="2"/>
        <v>-7.0093898360554796E-3</v>
      </c>
      <c r="E72" s="79">
        <f>(1-'Table A3'!D74/100)*'Table A0'!J74/0.99</f>
        <v>38289.320848279931</v>
      </c>
      <c r="F72" s="79">
        <f>'Table A6'!D74</f>
        <v>421979.40803241922</v>
      </c>
      <c r="G72" s="230">
        <f t="shared" si="3"/>
        <v>-1.1100710931742364E-2</v>
      </c>
      <c r="H72" s="1"/>
      <c r="I72" s="1"/>
      <c r="J72" s="1"/>
      <c r="K72" s="1"/>
      <c r="L72" s="1"/>
      <c r="M72" s="1"/>
      <c r="N72" s="1"/>
      <c r="O72" s="1"/>
      <c r="P72" s="1"/>
      <c r="Q72" s="1"/>
      <c r="R72" s="1"/>
      <c r="S72" s="1"/>
      <c r="T72" s="1"/>
      <c r="U72" s="1"/>
      <c r="V72" s="1"/>
      <c r="W72" s="1"/>
      <c r="X72" s="1"/>
      <c r="Y72" s="1"/>
    </row>
    <row r="73" spans="1:25" ht="9.75" customHeight="1">
      <c r="A73" s="1">
        <v>1982</v>
      </c>
      <c r="B73" s="79">
        <f>('Table A4'!I75*0.9+'Table A4'!J75*0.05+'Table A4'!K75*0.04)/0.99</f>
        <v>36631.301128224681</v>
      </c>
      <c r="C73" s="79">
        <f>'Table A4'!D75</f>
        <v>332126.1857786529</v>
      </c>
      <c r="D73" s="230">
        <f t="shared" si="2"/>
        <v>-2.3912759217502355E-2</v>
      </c>
      <c r="E73" s="79">
        <f>(1-'Table A3'!D75/100)*'Table A0'!J75/0.99</f>
        <v>37288.714300867636</v>
      </c>
      <c r="F73" s="79">
        <f>'Table A6'!D75</f>
        <v>446767.93442482635</v>
      </c>
      <c r="G73" s="230">
        <f t="shared" si="3"/>
        <v>-2.6132783900167933E-2</v>
      </c>
      <c r="H73" s="1"/>
      <c r="I73" s="1"/>
      <c r="J73" s="1"/>
      <c r="K73" s="1"/>
      <c r="L73" s="1"/>
      <c r="M73" s="1"/>
      <c r="N73" s="1"/>
      <c r="O73" s="1"/>
      <c r="P73" s="1"/>
      <c r="Q73" s="1"/>
      <c r="R73" s="1"/>
      <c r="S73" s="1"/>
      <c r="T73" s="1"/>
      <c r="U73" s="1"/>
      <c r="V73" s="1"/>
      <c r="W73" s="1"/>
      <c r="X73" s="1"/>
      <c r="Y73" s="1"/>
    </row>
    <row r="74" spans="1:25" ht="9.75" customHeight="1">
      <c r="A74" s="1">
        <v>1983</v>
      </c>
      <c r="B74" s="79">
        <f>('Table A4'!I76*0.9+'Table A4'!J76*0.05+'Table A4'!K76*0.04)/0.99</f>
        <v>36188.852510156685</v>
      </c>
      <c r="C74" s="79">
        <f>'Table A4'!D76</f>
        <v>336798.36976836517</v>
      </c>
      <c r="D74" s="230">
        <f t="shared" si="2"/>
        <v>-1.2078430316172617E-2</v>
      </c>
      <c r="E74" s="79">
        <f>(1-'Table A3'!D76/100)*'Table A0'!J76/0.99</f>
        <v>37172.13693230733</v>
      </c>
      <c r="F74" s="79">
        <f>'Table A6'!D76</f>
        <v>480794.04453695507</v>
      </c>
      <c r="G74" s="230">
        <f t="shared" si="3"/>
        <v>-3.1263445454217109E-3</v>
      </c>
      <c r="H74" s="1"/>
      <c r="I74" s="1"/>
      <c r="J74" s="1"/>
      <c r="K74" s="1"/>
      <c r="L74" s="1"/>
      <c r="M74" s="1"/>
      <c r="N74" s="1"/>
      <c r="O74" s="1"/>
      <c r="P74" s="1"/>
      <c r="Q74" s="1"/>
      <c r="R74" s="1"/>
      <c r="S74" s="1"/>
      <c r="T74" s="1"/>
      <c r="U74" s="1"/>
      <c r="V74" s="1"/>
      <c r="W74" s="1"/>
      <c r="X74" s="1"/>
      <c r="Y74" s="1"/>
    </row>
    <row r="75" spans="1:25" ht="9.75" customHeight="1">
      <c r="A75" s="1">
        <v>1984</v>
      </c>
      <c r="B75" s="79">
        <f>('Table A4'!I77*0.9+'Table A4'!J77*0.05+'Table A4'!K77*0.04)/0.99</f>
        <v>37286.621743430645</v>
      </c>
      <c r="C75" s="79">
        <f>'Table A4'!D77</f>
        <v>360022.22604374198</v>
      </c>
      <c r="D75" s="230">
        <f t="shared" si="2"/>
        <v>3.0334458186146218E-2</v>
      </c>
      <c r="E75" s="79">
        <f>(1-'Table A3'!D77/100)*'Table A0'!J77/0.99</f>
        <v>38282.840835175994</v>
      </c>
      <c r="F75" s="79">
        <f>'Table A6'!D77</f>
        <v>516297.04264862358</v>
      </c>
      <c r="G75" s="230">
        <f t="shared" si="3"/>
        <v>2.9880012141656476E-2</v>
      </c>
      <c r="H75" s="1"/>
      <c r="I75" s="1"/>
      <c r="J75" s="1"/>
      <c r="K75" s="1"/>
      <c r="L75" s="1"/>
      <c r="M75" s="1"/>
      <c r="N75" s="1"/>
      <c r="O75" s="1"/>
      <c r="P75" s="1"/>
      <c r="Q75" s="1"/>
      <c r="R75" s="1"/>
      <c r="S75" s="1"/>
      <c r="T75" s="1"/>
      <c r="U75" s="1"/>
      <c r="V75" s="1"/>
      <c r="W75" s="1"/>
      <c r="X75" s="1"/>
      <c r="Y75" s="1"/>
    </row>
    <row r="76" spans="1:25" ht="9.75" customHeight="1">
      <c r="A76" s="1">
        <v>1985</v>
      </c>
      <c r="B76" s="79">
        <f>('Table A4'!I78*0.9+'Table A4'!J78*0.05+'Table A4'!K78*0.04)/0.99</f>
        <v>37860.22208541826</v>
      </c>
      <c r="C76" s="79">
        <f>'Table A4'!D78</f>
        <v>374981.81038412359</v>
      </c>
      <c r="D76" s="230">
        <f t="shared" si="2"/>
        <v>1.5383542814217943E-2</v>
      </c>
      <c r="E76" s="79">
        <f>(1-'Table A3'!D78/100)*'Table A0'!J78/0.99</f>
        <v>39037.655760262358</v>
      </c>
      <c r="F76" s="79">
        <f>'Table A6'!D78</f>
        <v>560649.38102908316</v>
      </c>
      <c r="G76" s="230">
        <f t="shared" si="3"/>
        <v>1.9716795008399846E-2</v>
      </c>
      <c r="H76" s="1"/>
      <c r="I76" s="1"/>
      <c r="J76" s="1"/>
      <c r="K76" s="1"/>
      <c r="L76" s="1"/>
      <c r="M76" s="1"/>
      <c r="N76" s="1"/>
      <c r="O76" s="1"/>
      <c r="P76" s="1"/>
      <c r="Q76" s="1"/>
      <c r="R76" s="1"/>
      <c r="S76" s="1"/>
      <c r="T76" s="1"/>
      <c r="U76" s="1"/>
      <c r="V76" s="1"/>
      <c r="W76" s="1"/>
      <c r="X76" s="1"/>
      <c r="Y76" s="1"/>
    </row>
    <row r="77" spans="1:25" ht="9.75" customHeight="1">
      <c r="A77" s="1">
        <v>1986</v>
      </c>
      <c r="B77" s="79">
        <f>('Table A4'!I79*0.9+'Table A4'!J79*0.05+'Table A4'!K79*0.04)/0.99</f>
        <v>38352.408935188811</v>
      </c>
      <c r="C77" s="79">
        <f>'Table A4'!D79</f>
        <v>381453.31941485114</v>
      </c>
      <c r="D77" s="230">
        <f t="shared" si="2"/>
        <v>1.3000104665527479E-2</v>
      </c>
      <c r="E77" s="79">
        <f>(1-'Table A3'!D79/100)*'Table A0'!J79/0.99</f>
        <v>40275.555148999876</v>
      </c>
      <c r="F77" s="79">
        <f>'Table A6'!D79</f>
        <v>754799.53835832409</v>
      </c>
      <c r="G77" s="230">
        <f t="shared" si="3"/>
        <v>3.1710392558910172E-2</v>
      </c>
      <c r="H77" s="1"/>
      <c r="I77" s="1"/>
      <c r="J77" s="1"/>
      <c r="K77" s="1"/>
      <c r="L77" s="1"/>
      <c r="M77" s="1"/>
      <c r="N77" s="1"/>
      <c r="O77" s="1"/>
      <c r="P77" s="1"/>
      <c r="Q77" s="1"/>
      <c r="R77" s="1"/>
      <c r="S77" s="1"/>
      <c r="T77" s="1"/>
      <c r="U77" s="1"/>
      <c r="V77" s="1"/>
      <c r="W77" s="1"/>
      <c r="X77" s="1"/>
      <c r="Y77" s="1"/>
    </row>
    <row r="78" spans="1:25" ht="9.75" customHeight="1">
      <c r="A78" s="1">
        <v>1987</v>
      </c>
      <c r="B78" s="79">
        <f>('Table A4'!I80*0.9+'Table A4'!J80*0.05+'Table A4'!K80*0.04)/0.99</f>
        <v>38729.43475045728</v>
      </c>
      <c r="C78" s="79">
        <f>'Table A4'!D80</f>
        <v>461644.11366129527</v>
      </c>
      <c r="D78" s="230">
        <f t="shared" si="2"/>
        <v>9.8305641219460504E-3</v>
      </c>
      <c r="E78" s="79">
        <f>(1-'Table A3'!D80/100)*'Table A0'!J80/0.99</f>
        <v>39858.329161543174</v>
      </c>
      <c r="F78" s="79">
        <f>'Table A6'!D80</f>
        <v>572083.36965547956</v>
      </c>
      <c r="G78" s="230">
        <f t="shared" si="3"/>
        <v>-1.0359285822707398E-2</v>
      </c>
      <c r="H78" s="1"/>
      <c r="I78" s="1"/>
      <c r="J78" s="1"/>
      <c r="K78" s="1"/>
      <c r="L78" s="1"/>
      <c r="M78" s="1"/>
      <c r="N78" s="1"/>
      <c r="O78" s="1"/>
      <c r="P78" s="1"/>
      <c r="Q78" s="1"/>
      <c r="R78" s="1"/>
      <c r="S78" s="1"/>
      <c r="T78" s="1"/>
      <c r="U78" s="1"/>
      <c r="V78" s="1"/>
      <c r="W78" s="1"/>
      <c r="X78" s="1"/>
      <c r="Y78" s="1"/>
    </row>
    <row r="79" spans="1:25" ht="9.75" customHeight="1">
      <c r="A79" s="1">
        <v>1988</v>
      </c>
      <c r="B79" s="79">
        <f>('Table A4'!I81*0.9+'Table A4'!J81*0.05+'Table A4'!K81*0.04)/0.99</f>
        <v>39547.695956853335</v>
      </c>
      <c r="C79" s="79">
        <f>'Table A4'!D81</f>
        <v>593609.30656309426</v>
      </c>
      <c r="D79" s="230">
        <f t="shared" si="2"/>
        <v>2.1127631003868386E-2</v>
      </c>
      <c r="E79" s="79">
        <f>(1-'Table A3'!D81/100)*'Table A0'!J81/0.99</f>
        <v>40513.776839396967</v>
      </c>
      <c r="F79" s="79">
        <f>'Table A6'!D81</f>
        <v>735346.45774445601</v>
      </c>
      <c r="G79" s="230">
        <f t="shared" si="3"/>
        <v>1.6444434366460925E-2</v>
      </c>
      <c r="H79" s="1"/>
      <c r="I79" s="1"/>
      <c r="J79" s="1"/>
      <c r="K79" s="1"/>
      <c r="L79" s="1"/>
      <c r="M79" s="1"/>
      <c r="N79" s="1"/>
      <c r="O79" s="1"/>
      <c r="P79" s="1"/>
      <c r="Q79" s="1"/>
      <c r="R79" s="1"/>
      <c r="S79" s="1"/>
      <c r="T79" s="1"/>
      <c r="U79" s="1"/>
      <c r="V79" s="1"/>
      <c r="W79" s="1"/>
      <c r="X79" s="1"/>
      <c r="Y79" s="1"/>
    </row>
    <row r="80" spans="1:25" ht="9.75" customHeight="1">
      <c r="A80" s="1">
        <v>1989</v>
      </c>
      <c r="B80" s="79">
        <f>('Table A4'!I82*0.9+'Table A4'!J82*0.05+'Table A4'!K82*0.04)/0.99</f>
        <v>39676.542665517729</v>
      </c>
      <c r="C80" s="79">
        <f>'Table A4'!D82</f>
        <v>566867.10776998405</v>
      </c>
      <c r="D80" s="230">
        <f t="shared" si="2"/>
        <v>3.2580079710577969E-3</v>
      </c>
      <c r="E80" s="79">
        <f>(1-'Table A3'!D82/100)*'Table A0'!J82/0.99</f>
        <v>40644.622297685775</v>
      </c>
      <c r="F80" s="79">
        <f>'Table A6'!D82</f>
        <v>681655.76298802381</v>
      </c>
      <c r="G80" s="230">
        <f t="shared" si="3"/>
        <v>3.2296534289435463E-3</v>
      </c>
      <c r="H80" s="1"/>
      <c r="I80" s="1"/>
      <c r="J80" s="1"/>
      <c r="K80" s="1"/>
      <c r="L80" s="1"/>
      <c r="M80" s="1"/>
      <c r="N80" s="1"/>
      <c r="O80" s="1"/>
      <c r="P80" s="1"/>
      <c r="Q80" s="1"/>
      <c r="R80" s="1"/>
      <c r="S80" s="1"/>
      <c r="T80" s="1"/>
      <c r="U80" s="1"/>
      <c r="V80" s="1"/>
      <c r="W80" s="1"/>
      <c r="X80" s="1"/>
      <c r="Y80" s="1"/>
    </row>
    <row r="81" spans="1:25" ht="9.75" customHeight="1">
      <c r="A81" s="1">
        <v>1990</v>
      </c>
      <c r="B81" s="79">
        <f>('Table A4'!I83*0.9+'Table A4'!J83*0.05+'Table A4'!K83*0.04)/0.99</f>
        <v>39230.600201923786</v>
      </c>
      <c r="C81" s="79">
        <f>'Table A4'!D83</f>
        <v>579400.80370707018</v>
      </c>
      <c r="D81" s="230">
        <f t="shared" si="2"/>
        <v>-1.1239448642320959E-2</v>
      </c>
      <c r="E81" s="79">
        <f>(1-'Table A3'!D83/100)*'Table A0'!J83/0.99</f>
        <v>39965.874559513919</v>
      </c>
      <c r="F81" s="79">
        <f>'Table A6'!D83</f>
        <v>661803.78743017337</v>
      </c>
      <c r="G81" s="230">
        <f t="shared" si="3"/>
        <v>-1.6699570565587574E-2</v>
      </c>
      <c r="H81" s="1"/>
      <c r="I81" s="1"/>
      <c r="J81" s="1"/>
      <c r="K81" s="1"/>
      <c r="L81" s="1"/>
      <c r="M81" s="1"/>
      <c r="N81" s="1"/>
      <c r="O81" s="1"/>
      <c r="P81" s="1"/>
      <c r="Q81" s="1"/>
      <c r="R81" s="1"/>
      <c r="S81" s="1"/>
      <c r="T81" s="1"/>
      <c r="U81" s="1"/>
      <c r="V81" s="1"/>
      <c r="W81" s="1"/>
      <c r="X81" s="1"/>
      <c r="Y81" s="1"/>
    </row>
    <row r="82" spans="1:25" ht="9.75" customHeight="1">
      <c r="A82" s="1">
        <v>1991</v>
      </c>
      <c r="B82" s="79">
        <f>('Table A4'!I84*0.9+'Table A4'!J84*0.05+'Table A4'!K84*0.04)/0.99</f>
        <v>38464.64895430825</v>
      </c>
      <c r="C82" s="79">
        <f>'Table A4'!D84</f>
        <v>527519.08855046134</v>
      </c>
      <c r="D82" s="230">
        <f t="shared" si="2"/>
        <v>-1.952433161035283E-2</v>
      </c>
      <c r="E82" s="79">
        <f>(1-'Table A3'!D84/100)*'Table A0'!J84/0.99</f>
        <v>39068.561346256167</v>
      </c>
      <c r="F82" s="79">
        <f>'Table A6'!D84</f>
        <v>596453.41033206496</v>
      </c>
      <c r="G82" s="230">
        <f t="shared" si="3"/>
        <v>-2.2451984928330448E-2</v>
      </c>
      <c r="H82" s="1"/>
      <c r="I82" s="1"/>
      <c r="J82" s="1"/>
      <c r="K82" s="1"/>
      <c r="L82" s="1"/>
      <c r="M82" s="1"/>
      <c r="N82" s="1"/>
      <c r="O82" s="1"/>
      <c r="P82" s="1"/>
      <c r="Q82" s="1"/>
      <c r="R82" s="1"/>
      <c r="S82" s="1"/>
      <c r="T82" s="1"/>
      <c r="U82" s="1"/>
      <c r="V82" s="1"/>
      <c r="W82" s="1"/>
      <c r="X82" s="1"/>
      <c r="Y82" s="1"/>
    </row>
    <row r="83" spans="1:25" ht="9.75" customHeight="1">
      <c r="A83" s="1">
        <v>1992</v>
      </c>
      <c r="B83" s="79">
        <f>('Table A4'!I85*0.9+'Table A4'!J85*0.05+'Table A4'!K85*0.04)/0.99</f>
        <v>38207.221912476823</v>
      </c>
      <c r="C83" s="79">
        <f>'Table A4'!D85</f>
        <v>589310.98434340407</v>
      </c>
      <c r="D83" s="230">
        <f t="shared" si="2"/>
        <v>-6.6925618413213872E-3</v>
      </c>
      <c r="E83" s="79">
        <f>(1-'Table A3'!D85/100)*'Table A0'!J85/0.99</f>
        <v>38909.465594271962</v>
      </c>
      <c r="F83" s="79">
        <f>'Table A6'!D85</f>
        <v>662289.84343560692</v>
      </c>
      <c r="G83" s="230">
        <f t="shared" si="3"/>
        <v>-4.0722193626270276E-3</v>
      </c>
      <c r="H83" s="1"/>
      <c r="I83" s="1"/>
      <c r="J83" s="1"/>
      <c r="K83" s="1"/>
      <c r="L83" s="1"/>
      <c r="M83" s="1"/>
      <c r="N83" s="1"/>
      <c r="O83" s="1"/>
      <c r="P83" s="1"/>
      <c r="Q83" s="1"/>
      <c r="R83" s="1"/>
      <c r="S83" s="1"/>
      <c r="T83" s="1"/>
      <c r="U83" s="1"/>
      <c r="V83" s="1"/>
      <c r="W83" s="1"/>
      <c r="X83" s="1"/>
      <c r="Y83" s="1"/>
    </row>
    <row r="84" spans="1:25" ht="9.75" customHeight="1">
      <c r="A84" s="1">
        <v>1993</v>
      </c>
      <c r="B84" s="79">
        <f>('Table A4'!I86*0.9+'Table A4'!J86*0.05+'Table A4'!K86*0.04)/0.99</f>
        <v>37930.603967825533</v>
      </c>
      <c r="C84" s="79">
        <f>'Table A4'!D86</f>
        <v>552261.88246817037</v>
      </c>
      <c r="D84" s="230">
        <f t="shared" si="2"/>
        <v>-7.2399387028178053E-3</v>
      </c>
      <c r="E84" s="79">
        <f>(1-'Table A3'!D86/100)*'Table A0'!J86/0.99</f>
        <v>38760.55008016769</v>
      </c>
      <c r="F84" s="79">
        <f>'Table A6'!D86</f>
        <v>637001.11775986338</v>
      </c>
      <c r="G84" s="230">
        <f t="shared" si="3"/>
        <v>-3.8272310305437207E-3</v>
      </c>
      <c r="H84" s="1"/>
      <c r="I84" s="1"/>
      <c r="J84" s="1"/>
      <c r="K84" s="1"/>
      <c r="L84" s="1"/>
      <c r="M84" s="1"/>
      <c r="N84" s="1"/>
      <c r="O84" s="1"/>
      <c r="P84" s="1"/>
      <c r="Q84" s="1"/>
      <c r="R84" s="1"/>
      <c r="S84" s="1"/>
      <c r="T84" s="1"/>
      <c r="U84" s="1"/>
      <c r="V84" s="1"/>
      <c r="W84" s="1"/>
      <c r="X84" s="1"/>
      <c r="Y84" s="1"/>
    </row>
    <row r="85" spans="1:25" ht="9.75" customHeight="1">
      <c r="A85" s="1">
        <v>1994</v>
      </c>
      <c r="B85" s="79">
        <f>('Table A4'!I87*0.9+'Table A4'!J87*0.05+'Table A4'!K87*0.04)/0.99</f>
        <v>38585.260839357114</v>
      </c>
      <c r="C85" s="79">
        <f>'Table A4'!D87</f>
        <v>563345.16925485164</v>
      </c>
      <c r="D85" s="230">
        <f t="shared" si="2"/>
        <v>1.7259331596377603E-2</v>
      </c>
      <c r="E85" s="79">
        <f>(1-'Table A3'!D87/100)*'Table A0'!J87/0.99</f>
        <v>39362.468828914469</v>
      </c>
      <c r="F85" s="79">
        <f>'Table A6'!D87</f>
        <v>646629.72465720156</v>
      </c>
      <c r="G85" s="230">
        <f t="shared" si="3"/>
        <v>1.5529159093507161E-2</v>
      </c>
      <c r="H85" s="1"/>
      <c r="I85" s="1"/>
      <c r="J85" s="1"/>
      <c r="K85" s="1"/>
      <c r="L85" s="1"/>
      <c r="M85" s="1"/>
      <c r="N85" s="1"/>
      <c r="O85" s="1"/>
      <c r="P85" s="1"/>
      <c r="Q85" s="1"/>
      <c r="R85" s="1"/>
      <c r="S85" s="1"/>
      <c r="T85" s="1"/>
      <c r="U85" s="1"/>
      <c r="V85" s="1"/>
      <c r="W85" s="1"/>
      <c r="X85" s="1"/>
      <c r="Y85" s="1"/>
    </row>
    <row r="86" spans="1:25" ht="9.75" customHeight="1">
      <c r="A86" s="1">
        <v>1995</v>
      </c>
      <c r="B86" s="79">
        <f>('Table A4'!I88*0.9+'Table A4'!J88*0.05+'Table A4'!K88*0.04)/0.99</f>
        <v>39384.962343673091</v>
      </c>
      <c r="C86" s="79">
        <f>'Table A4'!D88</f>
        <v>609991.41095309157</v>
      </c>
      <c r="D86" s="230">
        <f t="shared" si="2"/>
        <v>2.0725569477044514E-2</v>
      </c>
      <c r="E86" s="79">
        <f>(1-'Table A3'!D88/100)*'Table A0'!J88/0.99</f>
        <v>40203.455657503029</v>
      </c>
      <c r="F86" s="79">
        <f>'Table A6'!D88</f>
        <v>715304.30721225159</v>
      </c>
      <c r="G86" s="230">
        <f t="shared" si="3"/>
        <v>2.1365195162016848E-2</v>
      </c>
      <c r="H86" s="1"/>
      <c r="I86" s="1"/>
      <c r="J86" s="1"/>
      <c r="K86" s="1"/>
      <c r="L86" s="1"/>
      <c r="M86" s="1"/>
      <c r="N86" s="1"/>
      <c r="O86" s="1"/>
      <c r="P86" s="1"/>
      <c r="Q86" s="1"/>
      <c r="R86" s="1"/>
      <c r="S86" s="1"/>
      <c r="T86" s="1"/>
      <c r="U86" s="1"/>
      <c r="V86" s="1"/>
      <c r="W86" s="1"/>
      <c r="X86" s="1"/>
      <c r="Y86" s="1"/>
    </row>
    <row r="87" spans="1:25" ht="9.75" customHeight="1">
      <c r="A87" s="1">
        <v>1996</v>
      </c>
      <c r="B87" s="79">
        <f>('Table A4'!I89*0.9+'Table A4'!J89*0.05+'Table A4'!K89*0.04)/0.99</f>
        <v>40028.82730205066</v>
      </c>
      <c r="C87" s="79">
        <f>'Table A4'!D89</f>
        <v>650856.06520034035</v>
      </c>
      <c r="D87" s="230">
        <f t="shared" si="2"/>
        <v>1.6347989691070541E-2</v>
      </c>
      <c r="E87" s="79">
        <f>(1-'Table A3'!D89/100)*'Table A0'!J89/0.99</f>
        <v>41074.764912178827</v>
      </c>
      <c r="F87" s="79">
        <f>'Table A6'!D89</f>
        <v>814471.27827425837</v>
      </c>
      <c r="G87" s="230">
        <f t="shared" si="3"/>
        <v>2.1672496565931176E-2</v>
      </c>
      <c r="H87" s="1"/>
      <c r="I87" s="1"/>
      <c r="J87" s="1"/>
      <c r="K87" s="1"/>
      <c r="L87" s="1"/>
      <c r="M87" s="1"/>
      <c r="N87" s="1"/>
      <c r="O87" s="1"/>
      <c r="P87" s="1"/>
      <c r="Q87" s="1"/>
      <c r="R87" s="1"/>
      <c r="S87" s="1"/>
      <c r="T87" s="1"/>
      <c r="U87" s="1"/>
      <c r="V87" s="1"/>
      <c r="W87" s="1"/>
      <c r="X87" s="1"/>
      <c r="Y87" s="1"/>
    </row>
    <row r="88" spans="1:25" ht="9.75" customHeight="1">
      <c r="A88" s="1">
        <v>1997</v>
      </c>
      <c r="B88" s="79">
        <f>('Table A4'!I90*0.9+'Table A4'!J90*0.05+'Table A4'!K90*0.04)/0.99</f>
        <v>41291.86639702884</v>
      </c>
      <c r="C88" s="79">
        <f>'Table A4'!D90</f>
        <v>708471.22102219658</v>
      </c>
      <c r="D88" s="230">
        <f t="shared" si="2"/>
        <v>3.1553237506747323E-2</v>
      </c>
      <c r="E88" s="79">
        <f>(1-'Table A3'!D90/100)*'Table A0'!J90/0.99</f>
        <v>42758.047713195549</v>
      </c>
      <c r="F88" s="79">
        <f>'Table A6'!D90</f>
        <v>930149.86553355586</v>
      </c>
      <c r="G88" s="230">
        <f t="shared" si="3"/>
        <v>4.0980947903553888E-2</v>
      </c>
      <c r="H88" s="1"/>
      <c r="I88" s="1"/>
      <c r="J88" s="1"/>
      <c r="K88" s="1"/>
      <c r="L88" s="1"/>
      <c r="M88" s="1"/>
      <c r="N88" s="1"/>
      <c r="O88" s="1"/>
      <c r="P88" s="1"/>
      <c r="Q88" s="1"/>
      <c r="R88" s="1"/>
      <c r="S88" s="1"/>
      <c r="T88" s="1"/>
      <c r="U88" s="1"/>
      <c r="V88" s="1"/>
      <c r="W88" s="1"/>
      <c r="X88" s="1"/>
      <c r="Y88" s="1"/>
    </row>
    <row r="89" spans="1:25" ht="9.75" customHeight="1">
      <c r="A89" s="1">
        <v>1998</v>
      </c>
      <c r="B89" s="79">
        <f>('Table A4'!I91*0.9+'Table A4'!J91*0.05+'Table A4'!K91*0.04)/0.99</f>
        <v>43033.982145722039</v>
      </c>
      <c r="C89" s="79">
        <f>'Table A4'!D91</f>
        <v>769225.44531356241</v>
      </c>
      <c r="D89" s="230">
        <f t="shared" si="2"/>
        <v>4.2190288323187941E-2</v>
      </c>
      <c r="E89" s="79">
        <f>(1-'Table A3'!D91/100)*'Table A0'!J91/0.99</f>
        <v>44766.222757729462</v>
      </c>
      <c r="F89" s="79">
        <f>'Table A6'!D91</f>
        <v>1045521.9045377009</v>
      </c>
      <c r="G89" s="230">
        <f t="shared" si="3"/>
        <v>4.6966013462634626E-2</v>
      </c>
      <c r="H89" s="1"/>
      <c r="I89" s="1"/>
      <c r="J89" s="1"/>
      <c r="K89" s="1"/>
      <c r="L89" s="1"/>
      <c r="M89" s="1"/>
      <c r="N89" s="1"/>
      <c r="O89" s="1"/>
      <c r="P89" s="1"/>
      <c r="Q89" s="1"/>
      <c r="R89" s="1"/>
      <c r="S89" s="1"/>
      <c r="T89" s="1"/>
      <c r="U89" s="1"/>
      <c r="V89" s="1"/>
      <c r="W89" s="1"/>
      <c r="X89" s="1"/>
      <c r="Y89" s="1"/>
    </row>
    <row r="90" spans="1:25" ht="9.75" customHeight="1">
      <c r="A90" s="1">
        <v>1999</v>
      </c>
      <c r="B90" s="79">
        <f>('Table A4'!I92*0.9+'Table A4'!J92*0.05+'Table A4'!K92*0.04)/0.99</f>
        <v>44420.428225043528</v>
      </c>
      <c r="C90" s="79">
        <f>'Table A4'!D92</f>
        <v>829739.08809770306</v>
      </c>
      <c r="D90" s="230">
        <f t="shared" si="2"/>
        <v>3.221747117491236E-2</v>
      </c>
      <c r="E90" s="79">
        <f>(1-'Table A3'!D92/100)*'Table A0'!J92/0.99</f>
        <v>46331.796245246303</v>
      </c>
      <c r="F90" s="79">
        <f>'Table A6'!D92</f>
        <v>1149867.1503080691</v>
      </c>
      <c r="G90" s="230">
        <f t="shared" si="3"/>
        <v>3.4972204288701736E-2</v>
      </c>
      <c r="H90" s="1"/>
      <c r="I90" s="1"/>
      <c r="J90" s="1"/>
      <c r="K90" s="1"/>
      <c r="L90" s="1"/>
      <c r="M90" s="1"/>
      <c r="N90" s="1"/>
      <c r="O90" s="1"/>
      <c r="P90" s="1"/>
      <c r="Q90" s="1"/>
      <c r="R90" s="1"/>
      <c r="S90" s="1"/>
      <c r="T90" s="1"/>
      <c r="U90" s="1"/>
      <c r="V90" s="1"/>
      <c r="W90" s="1"/>
      <c r="X90" s="1"/>
      <c r="Y90" s="1"/>
    </row>
    <row r="91" spans="1:25" ht="9.75" customHeight="1">
      <c r="A91" s="1">
        <v>2000</v>
      </c>
      <c r="B91" s="79">
        <f>('Table A4'!I93*0.9+'Table A4'!J93*0.05+'Table A4'!K93*0.04)/0.99</f>
        <v>44797.656407533592</v>
      </c>
      <c r="C91" s="79">
        <f>'Table A4'!D93</f>
        <v>875989.29338969698</v>
      </c>
      <c r="D91" s="230">
        <f t="shared" si="2"/>
        <v>8.4922230055717307E-3</v>
      </c>
      <c r="E91" s="79">
        <f>(1-'Table A3'!D93/100)*'Table A0'!J93/0.99</f>
        <v>46631.67809716062</v>
      </c>
      <c r="F91" s="79">
        <f>'Table A6'!D93</f>
        <v>1265975.2811398003</v>
      </c>
      <c r="G91" s="230">
        <f t="shared" si="3"/>
        <v>6.4724849070596502E-3</v>
      </c>
      <c r="H91" s="1"/>
      <c r="I91" s="1"/>
      <c r="J91" s="1"/>
      <c r="K91" s="1"/>
      <c r="L91" s="1"/>
      <c r="M91" s="1"/>
      <c r="N91" s="1"/>
      <c r="O91" s="1"/>
      <c r="P91" s="1"/>
      <c r="Q91" s="1"/>
      <c r="R91" s="1"/>
      <c r="S91" s="1"/>
      <c r="T91" s="1"/>
      <c r="U91" s="1"/>
      <c r="V91" s="1"/>
      <c r="W91" s="1"/>
      <c r="X91" s="1"/>
      <c r="Y91" s="1"/>
    </row>
    <row r="92" spans="1:25" ht="9.75" customHeight="1">
      <c r="A92" s="1">
        <v>2001</v>
      </c>
      <c r="B92" s="79">
        <f>('Table A4'!I94*0.9+'Table A4'!J94*0.05+'Table A4'!K94*0.04)/0.99</f>
        <v>44334.239540153612</v>
      </c>
      <c r="C92" s="79">
        <f>'Table A4'!D94</f>
        <v>797181.79348921066</v>
      </c>
      <c r="D92" s="230">
        <f t="shared" si="2"/>
        <v>-1.0344667657704698E-2</v>
      </c>
      <c r="E92" s="79">
        <f>(1-'Table A3'!D94/100)*'Table A0'!J94/0.99</f>
        <v>45224.604898187994</v>
      </c>
      <c r="F92" s="79">
        <f>'Table A6'!D94</f>
        <v>997496.18272503722</v>
      </c>
      <c r="G92" s="230">
        <f t="shared" si="3"/>
        <v>-3.01741918024242E-2</v>
      </c>
      <c r="H92" s="1"/>
      <c r="I92" s="1"/>
      <c r="J92" s="1"/>
      <c r="K92" s="1"/>
      <c r="L92" s="1"/>
      <c r="M92" s="1"/>
      <c r="N92" s="1"/>
      <c r="O92" s="1"/>
      <c r="P92" s="1"/>
      <c r="Q92" s="1"/>
      <c r="R92" s="1"/>
      <c r="S92" s="1"/>
      <c r="T92" s="1"/>
      <c r="U92" s="1"/>
      <c r="V92" s="1"/>
      <c r="W92" s="1"/>
      <c r="X92" s="1"/>
      <c r="Y92" s="1"/>
    </row>
    <row r="93" spans="1:25" ht="9.75" customHeight="1">
      <c r="A93" s="1">
        <v>2002</v>
      </c>
      <c r="B93" s="79">
        <f>('Table A4'!I95*0.9+'Table A4'!J95*0.05+'Table A4'!K95*0.04)/0.99</f>
        <v>43011.948067858837</v>
      </c>
      <c r="C93" s="79">
        <f>'Table A4'!D95</f>
        <v>730316.27286354138</v>
      </c>
      <c r="D93" s="230">
        <f t="shared" si="2"/>
        <v>-2.9825513779190294E-2</v>
      </c>
      <c r="E93" s="79">
        <f>(1-'Table A3'!D95/100)*'Table A0'!J95/0.99</f>
        <v>43605.574690909772</v>
      </c>
      <c r="F93" s="79">
        <f>'Table A6'!D95</f>
        <v>875749.00702540588</v>
      </c>
      <c r="G93" s="230">
        <f t="shared" si="3"/>
        <v>-3.5799764551245228E-2</v>
      </c>
      <c r="H93" s="1"/>
      <c r="I93" s="1"/>
      <c r="J93" s="1"/>
      <c r="K93" s="1"/>
      <c r="L93" s="1"/>
      <c r="M93" s="1"/>
      <c r="N93" s="1"/>
      <c r="O93" s="1"/>
      <c r="P93" s="1"/>
      <c r="Q93" s="1"/>
      <c r="R93" s="1"/>
      <c r="S93" s="1"/>
      <c r="T93" s="1"/>
      <c r="U93" s="1"/>
      <c r="V93" s="1"/>
      <c r="W93" s="1"/>
      <c r="X93" s="1"/>
      <c r="Y93" s="1"/>
    </row>
    <row r="94" spans="1:25" ht="9.75" customHeight="1">
      <c r="A94" s="1">
        <v>2003</v>
      </c>
      <c r="B94" s="79">
        <f>('Table A4'!I96*0.9+'Table A4'!J96*0.05+'Table A4'!K96*0.04)/0.99</f>
        <v>42306.168520847641</v>
      </c>
      <c r="C94" s="79">
        <f>'Table A4'!D96</f>
        <v>731762.4818993517</v>
      </c>
      <c r="D94" s="230">
        <f t="shared" si="2"/>
        <v>-1.6408918421869756E-2</v>
      </c>
      <c r="E94" s="79">
        <f>(1-'Table A3'!D96/100)*'Table A0'!J96/0.99</f>
        <v>43008.171156614728</v>
      </c>
      <c r="F94" s="79">
        <f>'Table A6'!D96</f>
        <v>904923.79449123517</v>
      </c>
      <c r="G94" s="230">
        <f t="shared" si="3"/>
        <v>-1.3700164222800182E-2</v>
      </c>
      <c r="H94" s="1"/>
      <c r="I94" s="1"/>
      <c r="J94" s="1"/>
      <c r="K94" s="1"/>
      <c r="L94" s="1"/>
      <c r="M94" s="1"/>
      <c r="N94" s="1"/>
      <c r="O94" s="1"/>
      <c r="P94" s="1"/>
      <c r="Q94" s="1"/>
      <c r="R94" s="1"/>
      <c r="S94" s="1"/>
      <c r="T94" s="1"/>
      <c r="U94" s="1"/>
      <c r="V94" s="1"/>
      <c r="W94" s="1"/>
      <c r="X94" s="1"/>
      <c r="Y94" s="1"/>
    </row>
    <row r="95" spans="1:25" ht="9.75" customHeight="1">
      <c r="A95" s="1">
        <v>2004</v>
      </c>
      <c r="B95" s="79">
        <f>('Table A4'!I97*0.9+'Table A4'!J97*0.05+'Table A4'!K97*0.04)/0.99</f>
        <v>42836.40851722876</v>
      </c>
      <c r="C95" s="79">
        <f>'Table A4'!D97</f>
        <v>812524.81074228871</v>
      </c>
      <c r="D95" s="230">
        <f t="shared" si="2"/>
        <v>1.2533396781602368E-2</v>
      </c>
      <c r="E95" s="79">
        <f>(1-'Table A3'!D97/100)*'Table A0'!J97/0.99</f>
        <v>43988.170938730625</v>
      </c>
      <c r="F95" s="79">
        <f>'Table A6'!D97</f>
        <v>1071952.0444966399</v>
      </c>
      <c r="G95" s="230">
        <f t="shared" si="3"/>
        <v>2.2786362585547337E-2</v>
      </c>
      <c r="H95" s="1"/>
      <c r="I95" s="1"/>
      <c r="J95" s="1"/>
      <c r="K95" s="1"/>
      <c r="L95" s="1"/>
      <c r="M95" s="1"/>
      <c r="N95" s="1"/>
      <c r="O95" s="1"/>
      <c r="P95" s="1"/>
      <c r="Q95" s="1"/>
      <c r="R95" s="1"/>
      <c r="S95" s="1"/>
      <c r="T95" s="1"/>
      <c r="U95" s="1"/>
      <c r="V95" s="1"/>
      <c r="W95" s="1"/>
      <c r="X95" s="1"/>
      <c r="Y95" s="1"/>
    </row>
    <row r="96" spans="1:25" ht="9.75" customHeight="1">
      <c r="A96" s="1">
        <v>2005</v>
      </c>
      <c r="B96" s="79">
        <f>('Table A4'!I98*0.9+'Table A4'!J98*0.05+'Table A4'!K98*0.04)/0.99</f>
        <v>43074.849517892966</v>
      </c>
      <c r="C96" s="79">
        <f>'Table A4'!D98</f>
        <v>899251.70346983708</v>
      </c>
      <c r="D96" s="230">
        <f t="shared" si="2"/>
        <v>5.5663163397161597E-3</v>
      </c>
      <c r="E96" s="79">
        <f>(1-'Table A3'!D98/100)*'Table A0'!J98/0.99</f>
        <v>44680.887812848188</v>
      </c>
      <c r="F96" s="79">
        <f>'Table A6'!D98</f>
        <v>1241527.1680924608</v>
      </c>
      <c r="G96" s="230">
        <f t="shared" si="3"/>
        <v>1.574779899538048E-2</v>
      </c>
      <c r="H96" s="1"/>
      <c r="I96" s="1"/>
      <c r="J96" s="1"/>
      <c r="K96" s="1"/>
      <c r="L96" s="1"/>
      <c r="M96" s="1"/>
      <c r="N96" s="1"/>
      <c r="O96" s="1"/>
      <c r="P96" s="1"/>
      <c r="Q96" s="1"/>
      <c r="R96" s="1"/>
      <c r="S96" s="1"/>
      <c r="T96" s="1"/>
      <c r="U96" s="1"/>
      <c r="V96" s="1"/>
      <c r="W96" s="1"/>
      <c r="X96" s="1"/>
      <c r="Y96" s="1"/>
    </row>
    <row r="97" spans="1:25" ht="9.75" customHeight="1">
      <c r="A97" s="1">
        <f>A96+1</f>
        <v>2006</v>
      </c>
      <c r="B97" s="79">
        <f>('Table A4'!I99*0.9+'Table A4'!J99*0.05+'Table A4'!K99*0.04)/0.99</f>
        <v>43569.530701161602</v>
      </c>
      <c r="C97" s="79">
        <f>'Table A4'!D99</f>
        <v>945557.62056427333</v>
      </c>
      <c r="D97" s="230">
        <f t="shared" si="2"/>
        <v>1.1484223132646187E-2</v>
      </c>
      <c r="E97" s="79">
        <f>(1-'Table A3'!D99/100)*'Table A0'!J99/0.99</f>
        <v>45323.281771667112</v>
      </c>
      <c r="F97" s="79">
        <f>'Table A6'!D99</f>
        <v>1326909.7364188954</v>
      </c>
      <c r="G97" s="230">
        <f t="shared" si="3"/>
        <v>1.437737677706119E-2</v>
      </c>
      <c r="H97" s="1"/>
      <c r="I97" s="1"/>
      <c r="J97" s="1"/>
      <c r="K97" s="1"/>
      <c r="L97" s="1"/>
      <c r="M97" s="1"/>
      <c r="N97" s="1"/>
      <c r="O97" s="1"/>
      <c r="P97" s="1"/>
      <c r="Q97" s="1"/>
      <c r="R97" s="1"/>
      <c r="S97" s="1"/>
      <c r="T97" s="1"/>
      <c r="U97" s="1"/>
      <c r="V97" s="1"/>
      <c r="W97" s="1"/>
      <c r="X97" s="1"/>
      <c r="Y97" s="1"/>
    </row>
    <row r="98" spans="1:25" ht="9.75" customHeight="1">
      <c r="A98" s="1">
        <f>A97+1</f>
        <v>2007</v>
      </c>
      <c r="B98" s="79">
        <f>('Table A4'!I100*0.9+'Table A4'!J100*0.05+'Table A4'!K100*0.04)/0.99</f>
        <v>44636.486348254017</v>
      </c>
      <c r="C98" s="79">
        <f>'Table A4'!D100</f>
        <v>988954.94179875404</v>
      </c>
      <c r="D98" s="230">
        <f t="shared" si="2"/>
        <v>2.448857331997778E-2</v>
      </c>
      <c r="E98" s="79">
        <f>(1-'Table A3'!D100/100)*'Table A0'!J100/0.99</f>
        <v>46582.243834722372</v>
      </c>
      <c r="F98" s="79">
        <f>'Table A6'!D100</f>
        <v>1416884.6517889656</v>
      </c>
      <c r="G98" s="230">
        <f t="shared" si="3"/>
        <v>2.7777380936308882E-2</v>
      </c>
      <c r="H98" s="1"/>
      <c r="I98" s="1"/>
      <c r="J98" s="1"/>
      <c r="K98" s="1"/>
      <c r="L98" s="1"/>
      <c r="M98" s="1"/>
      <c r="N98" s="1"/>
      <c r="O98" s="1"/>
      <c r="P98" s="1"/>
      <c r="Q98" s="1"/>
      <c r="R98" s="1"/>
      <c r="S98" s="1"/>
      <c r="T98" s="1"/>
      <c r="U98" s="1"/>
      <c r="V98" s="1"/>
      <c r="W98" s="1"/>
      <c r="X98" s="1"/>
      <c r="Y98" s="1"/>
    </row>
    <row r="99" spans="1:25" ht="9.75" customHeight="1">
      <c r="A99" s="1">
        <f>A98+1</f>
        <v>2008</v>
      </c>
      <c r="B99" s="79">
        <f>('Table A4'!I101*0.9+'Table A4'!J101*0.05+'Table A4'!K101*0.04)/0.99</f>
        <v>42625.342492838521</v>
      </c>
      <c r="C99" s="79">
        <f>'Table A4'!D101</f>
        <v>905569.53025778092</v>
      </c>
      <c r="D99" s="230">
        <f t="shared" si="2"/>
        <v>-4.5056052121229762E-2</v>
      </c>
      <c r="E99" s="79">
        <f>(1-'Table A3'!D101/100)*'Table A0'!J101/0.99</f>
        <v>43371.964060940154</v>
      </c>
      <c r="F99" s="79">
        <f>'Table A6'!D101</f>
        <v>1137683.6942194549</v>
      </c>
      <c r="G99" s="230">
        <f>E99/E98-1</f>
        <v>-6.8916383357842448E-2</v>
      </c>
      <c r="H99" s="1"/>
      <c r="I99" s="1"/>
      <c r="J99" s="1"/>
      <c r="K99" s="1"/>
      <c r="L99" s="1"/>
      <c r="M99" s="1"/>
      <c r="N99" s="1"/>
      <c r="O99" s="1"/>
      <c r="P99" s="1"/>
      <c r="Q99" s="1"/>
      <c r="R99" s="1"/>
      <c r="S99" s="1"/>
      <c r="T99" s="1"/>
      <c r="U99" s="1"/>
      <c r="V99" s="1"/>
      <c r="W99" s="1"/>
      <c r="X99" s="1"/>
      <c r="Y99" s="1"/>
    </row>
    <row r="100" spans="1:25" ht="9.75" customHeight="1">
      <c r="A100" s="1"/>
      <c r="B100" s="79"/>
      <c r="C100" s="145"/>
      <c r="D100" s="1"/>
      <c r="E100" s="1"/>
      <c r="F100" s="1"/>
      <c r="G100" s="1"/>
      <c r="H100" s="1"/>
      <c r="I100" s="1"/>
      <c r="J100" s="1"/>
      <c r="K100" s="1"/>
      <c r="L100" s="1"/>
      <c r="M100" s="1"/>
      <c r="N100" s="1"/>
      <c r="O100" s="1"/>
      <c r="P100" s="1"/>
      <c r="Q100" s="1"/>
      <c r="R100" s="1"/>
      <c r="S100" s="1"/>
      <c r="T100" s="1"/>
      <c r="U100" s="1"/>
      <c r="V100" s="1"/>
      <c r="W100" s="1"/>
      <c r="X100" s="1"/>
      <c r="Y100" s="1"/>
    </row>
    <row r="101" spans="1:25" ht="9.75" customHeight="1">
      <c r="A101" s="1"/>
      <c r="B101" s="79"/>
      <c r="C101" s="145"/>
      <c r="D101" s="1"/>
      <c r="E101" s="1"/>
      <c r="F101" s="1"/>
      <c r="G101" s="1"/>
      <c r="H101" s="1"/>
      <c r="I101" s="1"/>
      <c r="J101" s="1"/>
      <c r="K101" s="1"/>
      <c r="L101" s="1"/>
      <c r="M101" s="1"/>
      <c r="N101" s="1"/>
      <c r="O101" s="1"/>
      <c r="P101" s="1"/>
      <c r="Q101" s="1"/>
      <c r="R101" s="1"/>
      <c r="S101" s="1"/>
      <c r="T101" s="1"/>
      <c r="U101" s="1"/>
      <c r="V101" s="1"/>
      <c r="W101" s="1"/>
      <c r="X101" s="1"/>
      <c r="Y101" s="1"/>
    </row>
    <row r="102" spans="1:25" ht="9.75" customHeight="1">
      <c r="A102" s="1"/>
      <c r="B102" s="79"/>
      <c r="C102" s="145"/>
      <c r="D102" s="1"/>
      <c r="E102" s="1"/>
      <c r="F102" s="1"/>
      <c r="G102" s="1"/>
      <c r="H102" s="1"/>
      <c r="I102" s="1"/>
      <c r="J102" s="1"/>
      <c r="K102" s="1"/>
      <c r="L102" s="1"/>
      <c r="M102" s="1"/>
      <c r="N102" s="1"/>
      <c r="O102" s="1"/>
      <c r="P102" s="1"/>
      <c r="Q102" s="1"/>
      <c r="R102" s="1"/>
      <c r="S102" s="1"/>
      <c r="T102" s="1"/>
      <c r="U102" s="1"/>
      <c r="V102" s="1"/>
      <c r="W102" s="1"/>
      <c r="X102" s="1"/>
      <c r="Y102" s="1"/>
    </row>
    <row r="103" spans="1:25" ht="9.75" customHeight="1">
      <c r="A103" s="1"/>
      <c r="B103" s="79"/>
      <c r="C103" s="145"/>
      <c r="D103" s="1"/>
      <c r="E103" s="1"/>
      <c r="F103" s="1"/>
      <c r="G103" s="1"/>
      <c r="H103" s="1"/>
      <c r="I103" s="1"/>
      <c r="J103" s="1"/>
      <c r="K103" s="1"/>
      <c r="L103" s="1"/>
      <c r="M103" s="1"/>
      <c r="N103" s="1"/>
      <c r="O103" s="1"/>
      <c r="P103" s="1"/>
      <c r="Q103" s="1"/>
      <c r="R103" s="1"/>
      <c r="S103" s="1"/>
      <c r="T103" s="1"/>
      <c r="U103" s="1"/>
      <c r="V103" s="1"/>
      <c r="W103" s="1"/>
      <c r="X103" s="1"/>
      <c r="Y103" s="1"/>
    </row>
    <row r="104" spans="1:25" ht="9.75" customHeight="1">
      <c r="A104" s="1"/>
      <c r="B104" s="79"/>
      <c r="C104" s="145"/>
      <c r="D104" s="1"/>
      <c r="E104" s="1"/>
      <c r="F104" s="1"/>
      <c r="G104" s="1"/>
      <c r="H104" s="1"/>
      <c r="I104" s="1"/>
      <c r="J104" s="1"/>
      <c r="K104" s="1"/>
      <c r="L104" s="1"/>
      <c r="M104" s="1"/>
      <c r="N104" s="1"/>
      <c r="O104" s="1"/>
      <c r="P104" s="1"/>
      <c r="Q104" s="1"/>
      <c r="R104" s="1"/>
      <c r="S104" s="1"/>
      <c r="T104" s="1"/>
      <c r="U104" s="1"/>
      <c r="V104" s="1"/>
      <c r="W104" s="1"/>
      <c r="X104" s="1"/>
      <c r="Y104" s="1"/>
    </row>
    <row r="105" spans="1:25" ht="9.75" customHeight="1">
      <c r="A105" s="1"/>
      <c r="B105" s="79"/>
      <c r="C105" s="145"/>
      <c r="D105" s="1"/>
      <c r="E105" s="1"/>
      <c r="F105" s="1"/>
      <c r="G105" s="1"/>
      <c r="H105" s="1"/>
      <c r="I105" s="1"/>
      <c r="J105" s="1"/>
      <c r="K105" s="1"/>
      <c r="L105" s="1"/>
      <c r="M105" s="1"/>
      <c r="N105" s="1"/>
      <c r="O105" s="1"/>
      <c r="P105" s="1"/>
      <c r="Q105" s="1"/>
      <c r="R105" s="1"/>
      <c r="S105" s="1"/>
      <c r="T105" s="1"/>
      <c r="U105" s="1"/>
      <c r="V105" s="1"/>
      <c r="W105" s="1"/>
      <c r="X105" s="1"/>
      <c r="Y105" s="1"/>
    </row>
    <row r="106" spans="1:25" ht="9.75" customHeight="1">
      <c r="A106" s="1"/>
      <c r="B106" s="79"/>
      <c r="C106" s="145"/>
      <c r="D106" s="1"/>
      <c r="E106" s="1"/>
      <c r="F106" s="1"/>
      <c r="G106" s="1"/>
      <c r="H106" s="1"/>
      <c r="I106" s="1"/>
      <c r="J106" s="1"/>
      <c r="K106" s="1"/>
      <c r="L106" s="1"/>
      <c r="M106" s="1"/>
      <c r="N106" s="1"/>
      <c r="O106" s="1"/>
      <c r="P106" s="1"/>
      <c r="Q106" s="1"/>
      <c r="R106" s="1"/>
      <c r="S106" s="1"/>
      <c r="T106" s="1"/>
      <c r="U106" s="1"/>
      <c r="V106" s="1"/>
      <c r="W106" s="1"/>
      <c r="X106" s="1"/>
      <c r="Y106" s="1"/>
    </row>
    <row r="107" spans="1:25" ht="9.75" customHeight="1">
      <c r="A107" s="1"/>
      <c r="B107" s="79"/>
      <c r="C107" s="145"/>
      <c r="D107" s="1"/>
      <c r="E107" s="1"/>
      <c r="F107" s="1"/>
      <c r="G107" s="1"/>
      <c r="H107" s="1"/>
      <c r="I107" s="1"/>
      <c r="J107" s="1"/>
      <c r="K107" s="1"/>
      <c r="L107" s="1"/>
      <c r="M107" s="1"/>
      <c r="N107" s="1"/>
      <c r="O107" s="1"/>
      <c r="P107" s="1"/>
      <c r="Q107" s="1"/>
      <c r="R107" s="1"/>
      <c r="S107" s="1"/>
      <c r="T107" s="1"/>
      <c r="U107" s="1"/>
      <c r="V107" s="1"/>
      <c r="W107" s="1"/>
      <c r="X107" s="1"/>
      <c r="Y107" s="1"/>
    </row>
    <row r="108" spans="1:25" ht="9.75" customHeight="1">
      <c r="A108" s="1"/>
      <c r="B108" s="79"/>
      <c r="C108" s="145"/>
      <c r="D108" s="1"/>
      <c r="E108" s="1"/>
      <c r="F108" s="1"/>
      <c r="G108" s="1"/>
      <c r="H108" s="1"/>
      <c r="I108" s="1"/>
      <c r="J108" s="1"/>
      <c r="K108" s="1"/>
      <c r="L108" s="1"/>
      <c r="M108" s="1"/>
      <c r="N108" s="1"/>
      <c r="O108" s="1"/>
      <c r="P108" s="1"/>
      <c r="Q108" s="1"/>
      <c r="R108" s="1"/>
      <c r="S108" s="1"/>
      <c r="T108" s="1"/>
      <c r="U108" s="1"/>
      <c r="V108" s="1"/>
      <c r="W108" s="1"/>
      <c r="X108" s="1"/>
      <c r="Y108" s="1"/>
    </row>
    <row r="109" spans="1:25" ht="9.75" customHeight="1">
      <c r="A109" s="1"/>
      <c r="B109" s="79"/>
      <c r="C109" s="145"/>
      <c r="D109" s="1"/>
      <c r="E109" s="1"/>
      <c r="F109" s="1"/>
      <c r="G109" s="1"/>
      <c r="H109" s="1"/>
      <c r="I109" s="1"/>
      <c r="J109" s="1"/>
      <c r="K109" s="1"/>
      <c r="L109" s="1"/>
      <c r="M109" s="1"/>
      <c r="N109" s="1"/>
      <c r="O109" s="1"/>
      <c r="P109" s="1"/>
      <c r="Q109" s="1"/>
      <c r="R109" s="1"/>
      <c r="S109" s="1"/>
      <c r="T109" s="1"/>
      <c r="U109" s="1"/>
      <c r="V109" s="1"/>
      <c r="W109" s="1"/>
      <c r="X109" s="1"/>
      <c r="Y109" s="1"/>
    </row>
    <row r="110" spans="1:25" ht="9.75" customHeight="1">
      <c r="A110" s="1"/>
      <c r="B110" s="79"/>
      <c r="C110" s="145"/>
      <c r="D110" s="1"/>
      <c r="E110" s="1"/>
      <c r="F110" s="1"/>
      <c r="G110" s="1"/>
      <c r="H110" s="1"/>
      <c r="I110" s="1"/>
      <c r="J110" s="1"/>
      <c r="K110" s="1"/>
      <c r="L110" s="1"/>
      <c r="M110" s="1"/>
      <c r="N110" s="1"/>
      <c r="O110" s="1"/>
      <c r="P110" s="1"/>
      <c r="Q110" s="1"/>
      <c r="R110" s="1"/>
      <c r="S110" s="1"/>
      <c r="T110" s="1"/>
      <c r="U110" s="1"/>
      <c r="V110" s="1"/>
      <c r="W110" s="1"/>
      <c r="X110" s="1"/>
      <c r="Y110" s="1"/>
    </row>
    <row r="111" spans="1:25" ht="9.75" customHeight="1">
      <c r="A111" s="1"/>
      <c r="B111" s="79"/>
      <c r="C111" s="145"/>
      <c r="D111" s="1"/>
      <c r="E111" s="1"/>
      <c r="F111" s="1"/>
      <c r="G111" s="1"/>
      <c r="H111" s="1"/>
      <c r="I111" s="1"/>
      <c r="J111" s="1"/>
      <c r="K111" s="1"/>
      <c r="L111" s="1"/>
      <c r="M111" s="1"/>
      <c r="N111" s="1"/>
      <c r="O111" s="1"/>
      <c r="P111" s="1"/>
      <c r="Q111" s="1"/>
      <c r="R111" s="1"/>
      <c r="S111" s="1"/>
      <c r="T111" s="1"/>
      <c r="U111" s="1"/>
      <c r="V111" s="1"/>
      <c r="W111" s="1"/>
      <c r="X111" s="1"/>
      <c r="Y111" s="1"/>
    </row>
    <row r="112" spans="1:25" ht="9.75" customHeight="1">
      <c r="A112" s="1"/>
      <c r="B112" s="79"/>
      <c r="C112" s="145"/>
      <c r="D112" s="1"/>
      <c r="E112" s="1"/>
      <c r="F112" s="1"/>
      <c r="G112" s="1"/>
      <c r="H112" s="1"/>
      <c r="I112" s="1"/>
      <c r="J112" s="1"/>
      <c r="K112" s="1"/>
      <c r="L112" s="1"/>
      <c r="M112" s="1"/>
      <c r="N112" s="1"/>
      <c r="O112" s="1"/>
      <c r="P112" s="1"/>
      <c r="Q112" s="1"/>
      <c r="R112" s="1"/>
      <c r="S112" s="1"/>
      <c r="T112" s="1"/>
      <c r="U112" s="1"/>
      <c r="V112" s="1"/>
      <c r="W112" s="1"/>
      <c r="X112" s="1"/>
      <c r="Y112" s="1"/>
    </row>
    <row r="113" spans="1:25" ht="9.75" customHeight="1">
      <c r="A113" s="1"/>
      <c r="B113" s="79"/>
      <c r="C113" s="145"/>
      <c r="D113" s="1"/>
      <c r="E113" s="1"/>
      <c r="F113" s="1"/>
      <c r="G113" s="1"/>
      <c r="H113" s="1"/>
      <c r="I113" s="1"/>
      <c r="J113" s="1"/>
      <c r="K113" s="1"/>
      <c r="L113" s="1"/>
      <c r="M113" s="1"/>
      <c r="N113" s="1"/>
      <c r="O113" s="1"/>
      <c r="P113" s="1"/>
      <c r="Q113" s="1"/>
      <c r="R113" s="1"/>
      <c r="S113" s="1"/>
      <c r="T113" s="1"/>
      <c r="U113" s="1"/>
      <c r="V113" s="1"/>
      <c r="W113" s="1"/>
      <c r="X113" s="1"/>
      <c r="Y113" s="1"/>
    </row>
    <row r="114" spans="1:25" ht="9.75" customHeight="1">
      <c r="A114" s="1"/>
      <c r="B114" s="79"/>
      <c r="C114" s="145"/>
      <c r="D114" s="1"/>
      <c r="E114" s="1"/>
      <c r="F114" s="1"/>
      <c r="G114" s="1"/>
      <c r="H114" s="1"/>
      <c r="I114" s="1"/>
      <c r="J114" s="1"/>
      <c r="K114" s="1"/>
      <c r="L114" s="1"/>
      <c r="M114" s="1"/>
      <c r="N114" s="1"/>
      <c r="O114" s="1"/>
      <c r="P114" s="1"/>
      <c r="Q114" s="1"/>
      <c r="R114" s="1"/>
      <c r="S114" s="1"/>
      <c r="T114" s="1"/>
      <c r="U114" s="1"/>
      <c r="V114" s="1"/>
      <c r="W114" s="1"/>
      <c r="X114" s="1"/>
      <c r="Y114" s="1"/>
    </row>
    <row r="115" spans="1:25" ht="9.75" customHeight="1">
      <c r="A115" s="1"/>
      <c r="B115" s="79"/>
      <c r="C115" s="145"/>
      <c r="D115" s="1"/>
      <c r="E115" s="1"/>
      <c r="F115" s="1"/>
      <c r="G115" s="1"/>
      <c r="H115" s="1"/>
      <c r="I115" s="1"/>
      <c r="J115" s="1"/>
      <c r="K115" s="1"/>
      <c r="L115" s="1"/>
      <c r="M115" s="1"/>
      <c r="N115" s="1"/>
      <c r="O115" s="1"/>
      <c r="P115" s="1"/>
      <c r="Q115" s="1"/>
      <c r="R115" s="1"/>
      <c r="S115" s="1"/>
      <c r="T115" s="1"/>
      <c r="U115" s="1"/>
      <c r="V115" s="1"/>
      <c r="W115" s="1"/>
      <c r="X115" s="1"/>
      <c r="Y115" s="1"/>
    </row>
    <row r="116" spans="1:25" ht="9.75" customHeight="1">
      <c r="A116" s="1"/>
      <c r="B116" s="79"/>
      <c r="C116" s="145"/>
      <c r="D116" s="1"/>
      <c r="E116" s="1"/>
      <c r="F116" s="1"/>
      <c r="G116" s="1"/>
      <c r="H116" s="1"/>
      <c r="I116" s="1"/>
      <c r="J116" s="1"/>
      <c r="K116" s="1"/>
      <c r="L116" s="1"/>
      <c r="M116" s="1"/>
      <c r="N116" s="1"/>
      <c r="O116" s="1"/>
      <c r="P116" s="1"/>
      <c r="Q116" s="1"/>
      <c r="R116" s="1"/>
      <c r="S116" s="1"/>
      <c r="T116" s="1"/>
      <c r="U116" s="1"/>
      <c r="V116" s="1"/>
      <c r="W116" s="1"/>
      <c r="X116" s="1"/>
      <c r="Y116" s="1"/>
    </row>
    <row r="117" spans="1:25" ht="9.75" customHeight="1">
      <c r="A117" s="1"/>
      <c r="B117" s="79"/>
      <c r="C117" s="145"/>
      <c r="D117" s="1"/>
      <c r="E117" s="1"/>
      <c r="F117" s="1"/>
      <c r="G117" s="1"/>
      <c r="H117" s="1"/>
      <c r="I117" s="1"/>
      <c r="J117" s="1"/>
      <c r="K117" s="1"/>
      <c r="L117" s="1"/>
      <c r="M117" s="1"/>
      <c r="N117" s="1"/>
      <c r="O117" s="1"/>
      <c r="P117" s="1"/>
      <c r="Q117" s="1"/>
      <c r="R117" s="1"/>
      <c r="S117" s="1"/>
      <c r="T117" s="1"/>
      <c r="U117" s="1"/>
      <c r="V117" s="1"/>
      <c r="W117" s="1"/>
      <c r="X117" s="1"/>
      <c r="Y117" s="1"/>
    </row>
    <row r="118" spans="1:25" ht="9.75" customHeight="1">
      <c r="A118" s="1"/>
      <c r="B118" s="79"/>
      <c r="C118" s="145"/>
      <c r="D118" s="1"/>
      <c r="E118" s="1"/>
      <c r="F118" s="1"/>
      <c r="G118" s="1"/>
      <c r="H118" s="1"/>
      <c r="I118" s="1"/>
      <c r="J118" s="1"/>
      <c r="K118" s="1"/>
      <c r="L118" s="1"/>
      <c r="M118" s="1"/>
      <c r="N118" s="1"/>
      <c r="O118" s="1"/>
      <c r="P118" s="1"/>
      <c r="Q118" s="1"/>
      <c r="R118" s="1"/>
      <c r="S118" s="1"/>
      <c r="T118" s="1"/>
      <c r="U118" s="1"/>
      <c r="V118" s="1"/>
      <c r="W118" s="1"/>
      <c r="X118" s="1"/>
      <c r="Y118" s="1"/>
    </row>
    <row r="119" spans="1:25" ht="9.75" customHeight="1">
      <c r="A119" s="1"/>
      <c r="B119" s="79"/>
      <c r="C119" s="145"/>
      <c r="D119" s="1"/>
      <c r="E119" s="1"/>
      <c r="F119" s="1"/>
      <c r="G119" s="1"/>
      <c r="H119" s="1"/>
      <c r="I119" s="1"/>
      <c r="J119" s="1"/>
      <c r="K119" s="1"/>
      <c r="L119" s="1"/>
      <c r="M119" s="1"/>
      <c r="N119" s="1"/>
      <c r="O119" s="1"/>
      <c r="P119" s="1"/>
      <c r="Q119" s="1"/>
      <c r="R119" s="1"/>
      <c r="S119" s="1"/>
      <c r="T119" s="1"/>
      <c r="U119" s="1"/>
      <c r="V119" s="1"/>
      <c r="W119" s="1"/>
      <c r="X119" s="1"/>
      <c r="Y119" s="1"/>
    </row>
    <row r="120" spans="1:25" ht="9.75" customHeight="1">
      <c r="A120" s="1"/>
      <c r="B120" s="79"/>
      <c r="C120" s="145"/>
      <c r="D120" s="1"/>
      <c r="E120" s="1"/>
      <c r="F120" s="1"/>
      <c r="G120" s="1"/>
      <c r="H120" s="1"/>
      <c r="I120" s="1"/>
      <c r="J120" s="1"/>
      <c r="K120" s="1"/>
      <c r="L120" s="1"/>
      <c r="M120" s="1"/>
      <c r="N120" s="1"/>
      <c r="O120" s="1"/>
      <c r="P120" s="1"/>
      <c r="Q120" s="1"/>
      <c r="R120" s="1"/>
      <c r="S120" s="1"/>
      <c r="T120" s="1"/>
      <c r="U120" s="1"/>
      <c r="V120" s="1"/>
      <c r="W120" s="1"/>
      <c r="X120" s="1"/>
      <c r="Y120" s="1"/>
    </row>
    <row r="121" spans="1:25" ht="9.75" customHeight="1">
      <c r="A121" s="1"/>
      <c r="B121" s="79"/>
      <c r="C121" s="145"/>
      <c r="D121" s="1"/>
      <c r="E121" s="1"/>
      <c r="F121" s="1"/>
      <c r="G121" s="1"/>
      <c r="H121" s="1"/>
      <c r="I121" s="1"/>
      <c r="J121" s="1"/>
      <c r="K121" s="1"/>
      <c r="L121" s="1"/>
      <c r="M121" s="1"/>
      <c r="N121" s="1"/>
      <c r="O121" s="1"/>
      <c r="P121" s="1"/>
      <c r="Q121" s="1"/>
      <c r="R121" s="1"/>
      <c r="S121" s="1"/>
      <c r="T121" s="1"/>
      <c r="U121" s="1"/>
      <c r="V121" s="1"/>
      <c r="W121" s="1"/>
      <c r="X121" s="1"/>
      <c r="Y121" s="1"/>
    </row>
    <row r="122" spans="1:25" ht="9.75" customHeight="1">
      <c r="A122" s="1"/>
      <c r="B122" s="79"/>
      <c r="C122" s="145"/>
      <c r="D122" s="1"/>
      <c r="E122" s="1"/>
      <c r="F122" s="1"/>
      <c r="G122" s="1"/>
      <c r="H122" s="1"/>
      <c r="I122" s="1"/>
      <c r="J122" s="1"/>
      <c r="K122" s="1"/>
      <c r="L122" s="1"/>
      <c r="M122" s="1"/>
      <c r="N122" s="1"/>
      <c r="O122" s="1"/>
      <c r="P122" s="1"/>
      <c r="Q122" s="1"/>
      <c r="R122" s="1"/>
      <c r="S122" s="1"/>
      <c r="T122" s="1"/>
      <c r="U122" s="1"/>
      <c r="V122" s="1"/>
      <c r="W122" s="1"/>
      <c r="X122" s="1"/>
      <c r="Y122" s="1"/>
    </row>
    <row r="123" spans="1:25" ht="9.75" customHeight="1">
      <c r="A123" s="1"/>
      <c r="B123" s="79"/>
      <c r="C123" s="145"/>
      <c r="D123" s="1"/>
      <c r="E123" s="1"/>
      <c r="F123" s="1"/>
      <c r="G123" s="1"/>
      <c r="H123" s="1"/>
      <c r="I123" s="1"/>
      <c r="J123" s="1"/>
      <c r="K123" s="1"/>
      <c r="L123" s="1"/>
      <c r="M123" s="1"/>
      <c r="N123" s="1"/>
      <c r="O123" s="1"/>
      <c r="P123" s="1"/>
      <c r="Q123" s="1"/>
      <c r="R123" s="1"/>
      <c r="S123" s="1"/>
      <c r="T123" s="1"/>
      <c r="U123" s="1"/>
      <c r="V123" s="1"/>
      <c r="W123" s="1"/>
      <c r="X123" s="1"/>
      <c r="Y123" s="1"/>
    </row>
    <row r="124" spans="1:25" ht="9.75" customHeight="1">
      <c r="A124" s="1"/>
      <c r="B124" s="79"/>
      <c r="C124" s="145"/>
      <c r="D124" s="1"/>
      <c r="E124" s="1"/>
      <c r="F124" s="1"/>
      <c r="G124" s="1"/>
      <c r="H124" s="1"/>
      <c r="I124" s="1"/>
      <c r="J124" s="1"/>
      <c r="K124" s="1"/>
      <c r="L124" s="1"/>
      <c r="M124" s="1"/>
      <c r="N124" s="1"/>
      <c r="O124" s="1"/>
      <c r="P124" s="1"/>
      <c r="Q124" s="1"/>
      <c r="R124" s="1"/>
      <c r="S124" s="1"/>
      <c r="T124" s="1"/>
      <c r="U124" s="1"/>
      <c r="V124" s="1"/>
      <c r="W124" s="1"/>
      <c r="X124" s="1"/>
      <c r="Y124" s="1"/>
    </row>
    <row r="125" spans="1:25" ht="9.75" customHeight="1">
      <c r="A125" s="1"/>
      <c r="B125" s="79"/>
      <c r="C125" s="145"/>
      <c r="D125" s="1"/>
      <c r="E125" s="1"/>
      <c r="F125" s="1"/>
      <c r="G125" s="1"/>
      <c r="H125" s="1"/>
      <c r="I125" s="1"/>
      <c r="J125" s="1"/>
      <c r="K125" s="1"/>
      <c r="L125" s="1"/>
      <c r="M125" s="1"/>
      <c r="N125" s="1"/>
      <c r="O125" s="1"/>
      <c r="P125" s="1"/>
      <c r="Q125" s="1"/>
      <c r="R125" s="1"/>
      <c r="S125" s="1"/>
      <c r="T125" s="1"/>
      <c r="U125" s="1"/>
      <c r="V125" s="1"/>
      <c r="W125" s="1"/>
      <c r="X125" s="1"/>
      <c r="Y125" s="1"/>
    </row>
    <row r="126" spans="1:25" ht="9.75" customHeight="1">
      <c r="A126" s="1"/>
      <c r="B126" s="79"/>
      <c r="C126" s="145"/>
      <c r="D126" s="1"/>
      <c r="E126" s="1"/>
      <c r="F126" s="1"/>
      <c r="G126" s="1"/>
      <c r="H126" s="1"/>
      <c r="I126" s="1"/>
      <c r="J126" s="1"/>
      <c r="K126" s="1"/>
      <c r="L126" s="1"/>
      <c r="M126" s="1"/>
      <c r="N126" s="1"/>
      <c r="O126" s="1"/>
      <c r="P126" s="1"/>
      <c r="Q126" s="1"/>
      <c r="R126" s="1"/>
      <c r="S126" s="1"/>
      <c r="T126" s="1"/>
      <c r="U126" s="1"/>
      <c r="V126" s="1"/>
      <c r="W126" s="1"/>
      <c r="X126" s="1"/>
      <c r="Y126" s="1"/>
    </row>
    <row r="127" spans="1:25" ht="9.75" customHeight="1">
      <c r="A127" s="1"/>
      <c r="B127" s="79"/>
      <c r="C127" s="145"/>
      <c r="D127" s="1"/>
      <c r="E127" s="1"/>
      <c r="F127" s="1"/>
      <c r="G127" s="1"/>
      <c r="H127" s="1"/>
      <c r="I127" s="1"/>
      <c r="J127" s="1"/>
      <c r="K127" s="1"/>
      <c r="L127" s="1"/>
      <c r="M127" s="1"/>
      <c r="N127" s="1"/>
      <c r="O127" s="1"/>
      <c r="P127" s="1"/>
      <c r="Q127" s="1"/>
      <c r="R127" s="1"/>
      <c r="S127" s="1"/>
      <c r="T127" s="1"/>
      <c r="U127" s="1"/>
      <c r="V127" s="1"/>
      <c r="W127" s="1"/>
      <c r="X127" s="1"/>
      <c r="Y127" s="1"/>
    </row>
    <row r="128" spans="1:25" ht="9.75" customHeight="1">
      <c r="A128" s="1"/>
      <c r="B128" s="79"/>
      <c r="C128" s="145"/>
      <c r="D128" s="1"/>
      <c r="E128" s="1"/>
      <c r="F128" s="1"/>
      <c r="G128" s="1"/>
      <c r="H128" s="1"/>
      <c r="I128" s="1"/>
      <c r="J128" s="1"/>
      <c r="K128" s="1"/>
      <c r="L128" s="1"/>
      <c r="M128" s="1"/>
      <c r="N128" s="1"/>
      <c r="O128" s="1"/>
      <c r="P128" s="1"/>
      <c r="Q128" s="1"/>
      <c r="R128" s="1"/>
      <c r="S128" s="1"/>
      <c r="T128" s="1"/>
      <c r="U128" s="1"/>
      <c r="V128" s="1"/>
      <c r="W128" s="1"/>
      <c r="X128" s="1"/>
      <c r="Y128" s="1"/>
    </row>
    <row r="129" spans="1:25" ht="9.75" customHeight="1">
      <c r="A129" s="1"/>
      <c r="B129" s="79"/>
      <c r="C129" s="145"/>
      <c r="D129" s="1"/>
      <c r="E129" s="1"/>
      <c r="F129" s="1"/>
      <c r="G129" s="1"/>
      <c r="H129" s="1"/>
      <c r="I129" s="1"/>
      <c r="J129" s="1"/>
      <c r="K129" s="1"/>
      <c r="L129" s="1"/>
      <c r="M129" s="1"/>
      <c r="N129" s="1"/>
      <c r="O129" s="1"/>
      <c r="P129" s="1"/>
      <c r="Q129" s="1"/>
      <c r="R129" s="1"/>
      <c r="S129" s="1"/>
      <c r="T129" s="1"/>
      <c r="U129" s="1"/>
      <c r="V129" s="1"/>
      <c r="W129" s="1"/>
      <c r="X129" s="1"/>
      <c r="Y129" s="1"/>
    </row>
    <row r="130" spans="1:25" ht="9.75" customHeight="1">
      <c r="A130" s="1"/>
      <c r="B130" s="79"/>
      <c r="C130" s="145"/>
      <c r="D130" s="1"/>
      <c r="E130" s="1"/>
      <c r="F130" s="1"/>
      <c r="G130" s="1"/>
      <c r="H130" s="1"/>
      <c r="I130" s="1"/>
      <c r="J130" s="1"/>
      <c r="K130" s="1"/>
      <c r="L130" s="1"/>
      <c r="M130" s="1"/>
      <c r="N130" s="1"/>
      <c r="O130" s="1"/>
      <c r="P130" s="1"/>
      <c r="Q130" s="1"/>
      <c r="R130" s="1"/>
      <c r="S130" s="1"/>
      <c r="T130" s="1"/>
      <c r="U130" s="1"/>
      <c r="V130" s="1"/>
      <c r="W130" s="1"/>
      <c r="X130" s="1"/>
      <c r="Y130" s="1"/>
    </row>
    <row r="131" spans="1:25" ht="9.75" customHeight="1">
      <c r="A131" s="1"/>
      <c r="B131" s="79"/>
      <c r="C131" s="145"/>
      <c r="D131" s="1"/>
      <c r="E131" s="1"/>
      <c r="F131" s="1"/>
      <c r="G131" s="1"/>
      <c r="H131" s="1"/>
      <c r="I131" s="1"/>
      <c r="J131" s="1"/>
      <c r="K131" s="1"/>
      <c r="L131" s="1"/>
      <c r="M131" s="1"/>
      <c r="N131" s="1"/>
      <c r="O131" s="1"/>
      <c r="P131" s="1"/>
      <c r="Q131" s="1"/>
      <c r="R131" s="1"/>
      <c r="S131" s="1"/>
      <c r="T131" s="1"/>
      <c r="U131" s="1"/>
      <c r="V131" s="1"/>
      <c r="W131" s="1"/>
      <c r="X131" s="1"/>
      <c r="Y131" s="1"/>
    </row>
    <row r="132" spans="1:25" ht="9.75" customHeight="1">
      <c r="A132" s="1"/>
      <c r="B132" s="79"/>
      <c r="C132" s="145"/>
      <c r="D132" s="1"/>
      <c r="E132" s="1"/>
      <c r="F132" s="1"/>
      <c r="G132" s="1"/>
      <c r="H132" s="1"/>
      <c r="I132" s="1"/>
      <c r="J132" s="1"/>
      <c r="K132" s="1"/>
      <c r="L132" s="1"/>
      <c r="M132" s="1"/>
      <c r="N132" s="1"/>
      <c r="O132" s="1"/>
      <c r="P132" s="1"/>
      <c r="Q132" s="1"/>
      <c r="R132" s="1"/>
      <c r="S132" s="1"/>
      <c r="T132" s="1"/>
      <c r="U132" s="1"/>
      <c r="V132" s="1"/>
      <c r="W132" s="1"/>
      <c r="X132" s="1"/>
      <c r="Y132" s="1"/>
    </row>
    <row r="133" spans="1:25" ht="9.75" customHeight="1">
      <c r="A133" s="1"/>
      <c r="B133" s="79"/>
      <c r="C133" s="145"/>
      <c r="D133" s="1"/>
      <c r="E133" s="1"/>
      <c r="F133" s="1"/>
      <c r="G133" s="1"/>
      <c r="H133" s="1"/>
      <c r="I133" s="1"/>
      <c r="J133" s="1"/>
      <c r="K133" s="1"/>
      <c r="L133" s="1"/>
      <c r="M133" s="1"/>
      <c r="N133" s="1"/>
      <c r="O133" s="1"/>
      <c r="P133" s="1"/>
      <c r="Q133" s="1"/>
      <c r="R133" s="1"/>
      <c r="S133" s="1"/>
      <c r="T133" s="1"/>
      <c r="U133" s="1"/>
      <c r="V133" s="1"/>
      <c r="W133" s="1"/>
      <c r="X133" s="1"/>
      <c r="Y133" s="1"/>
    </row>
    <row r="134" spans="1:25" ht="9.75" customHeight="1">
      <c r="A134" s="1"/>
      <c r="B134" s="79"/>
      <c r="C134" s="145"/>
      <c r="D134" s="1"/>
      <c r="E134" s="1"/>
      <c r="F134" s="1"/>
      <c r="G134" s="1"/>
      <c r="H134" s="1"/>
      <c r="I134" s="1"/>
      <c r="J134" s="1"/>
      <c r="K134" s="1"/>
      <c r="L134" s="1"/>
      <c r="M134" s="1"/>
      <c r="N134" s="1"/>
      <c r="O134" s="1"/>
      <c r="P134" s="1"/>
      <c r="Q134" s="1"/>
      <c r="R134" s="1"/>
      <c r="S134" s="1"/>
      <c r="T134" s="1"/>
      <c r="U134" s="1"/>
      <c r="V134" s="1"/>
      <c r="W134" s="1"/>
      <c r="X134" s="1"/>
      <c r="Y134" s="1"/>
    </row>
    <row r="135" spans="1:25" ht="9.75" customHeight="1">
      <c r="A135" s="1"/>
      <c r="B135" s="79"/>
      <c r="C135" s="145"/>
      <c r="D135" s="1"/>
      <c r="E135" s="1"/>
      <c r="F135" s="1"/>
      <c r="G135" s="1"/>
      <c r="H135" s="1"/>
      <c r="I135" s="1"/>
      <c r="J135" s="1"/>
      <c r="K135" s="1"/>
      <c r="L135" s="1"/>
      <c r="M135" s="1"/>
      <c r="N135" s="1"/>
      <c r="O135" s="1"/>
      <c r="P135" s="1"/>
      <c r="Q135" s="1"/>
      <c r="R135" s="1"/>
      <c r="S135" s="1"/>
      <c r="T135" s="1"/>
      <c r="U135" s="1"/>
      <c r="V135" s="1"/>
      <c r="W135" s="1"/>
      <c r="X135" s="1"/>
      <c r="Y135" s="1"/>
    </row>
    <row r="136" spans="1:25" ht="9.75" customHeight="1">
      <c r="A136" s="1"/>
      <c r="B136" s="79"/>
      <c r="C136" s="145"/>
      <c r="D136" s="1"/>
      <c r="E136" s="1"/>
      <c r="F136" s="1"/>
      <c r="G136" s="1"/>
      <c r="H136" s="1"/>
      <c r="I136" s="1"/>
      <c r="J136" s="1"/>
      <c r="K136" s="1"/>
      <c r="L136" s="1"/>
      <c r="M136" s="1"/>
      <c r="N136" s="1"/>
      <c r="O136" s="1"/>
      <c r="P136" s="1"/>
      <c r="Q136" s="1"/>
      <c r="R136" s="1"/>
      <c r="S136" s="1"/>
      <c r="T136" s="1"/>
      <c r="U136" s="1"/>
      <c r="V136" s="1"/>
      <c r="W136" s="1"/>
      <c r="X136" s="1"/>
      <c r="Y136" s="1"/>
    </row>
    <row r="137" spans="1:25" ht="9.75" customHeight="1">
      <c r="A137" s="1"/>
      <c r="B137" s="79"/>
      <c r="C137" s="145"/>
      <c r="D137" s="1"/>
      <c r="E137" s="1"/>
      <c r="F137" s="1"/>
      <c r="G137" s="1"/>
      <c r="H137" s="1"/>
      <c r="I137" s="1"/>
      <c r="J137" s="1"/>
      <c r="K137" s="1"/>
      <c r="L137" s="1"/>
      <c r="M137" s="1"/>
      <c r="N137" s="1"/>
      <c r="O137" s="1"/>
      <c r="P137" s="1"/>
      <c r="Q137" s="1"/>
      <c r="R137" s="1"/>
      <c r="S137" s="1"/>
      <c r="T137" s="1"/>
      <c r="U137" s="1"/>
      <c r="V137" s="1"/>
      <c r="W137" s="1"/>
      <c r="X137" s="1"/>
      <c r="Y137" s="1"/>
    </row>
    <row r="138" spans="1:25" ht="9.75" customHeight="1">
      <c r="A138" s="1"/>
      <c r="B138" s="79"/>
      <c r="C138" s="145"/>
      <c r="D138" s="1"/>
      <c r="E138" s="1"/>
      <c r="F138" s="1"/>
      <c r="G138" s="1"/>
      <c r="H138" s="1"/>
      <c r="I138" s="1"/>
      <c r="J138" s="1"/>
      <c r="K138" s="1"/>
      <c r="L138" s="1"/>
      <c r="M138" s="1"/>
      <c r="N138" s="1"/>
      <c r="O138" s="1"/>
      <c r="P138" s="1"/>
      <c r="Q138" s="1"/>
      <c r="R138" s="1"/>
      <c r="S138" s="1"/>
      <c r="T138" s="1"/>
      <c r="U138" s="1"/>
      <c r="V138" s="1"/>
      <c r="W138" s="1"/>
      <c r="X138" s="1"/>
      <c r="Y138" s="1"/>
    </row>
    <row r="139" spans="1:25" ht="9.75" customHeight="1">
      <c r="A139" s="1"/>
      <c r="B139" s="79"/>
      <c r="C139" s="145"/>
      <c r="D139" s="1"/>
      <c r="E139" s="1"/>
      <c r="F139" s="1"/>
      <c r="G139" s="1"/>
      <c r="H139" s="1"/>
      <c r="I139" s="1"/>
      <c r="J139" s="1"/>
      <c r="K139" s="1"/>
      <c r="L139" s="1"/>
      <c r="M139" s="1"/>
      <c r="N139" s="1"/>
      <c r="O139" s="1"/>
      <c r="P139" s="1"/>
      <c r="Q139" s="1"/>
      <c r="R139" s="1"/>
      <c r="S139" s="1"/>
      <c r="T139" s="1"/>
      <c r="U139" s="1"/>
      <c r="V139" s="1"/>
      <c r="W139" s="1"/>
      <c r="X139" s="1"/>
      <c r="Y139" s="1"/>
    </row>
    <row r="140" spans="1:25" ht="9.75" customHeight="1">
      <c r="A140" s="1"/>
      <c r="B140" s="79"/>
      <c r="C140" s="145"/>
      <c r="D140" s="1"/>
      <c r="E140" s="1"/>
      <c r="F140" s="1"/>
      <c r="G140" s="1"/>
      <c r="H140" s="1"/>
      <c r="I140" s="1"/>
      <c r="J140" s="1"/>
      <c r="K140" s="1"/>
      <c r="L140" s="1"/>
      <c r="M140" s="1"/>
      <c r="N140" s="1"/>
      <c r="O140" s="1"/>
      <c r="P140" s="1"/>
      <c r="Q140" s="1"/>
      <c r="R140" s="1"/>
      <c r="S140" s="1"/>
      <c r="T140" s="1"/>
      <c r="U140" s="1"/>
      <c r="V140" s="1"/>
      <c r="W140" s="1"/>
      <c r="X140" s="1"/>
      <c r="Y140" s="1"/>
    </row>
    <row r="141" spans="1:25" ht="9.75" customHeight="1">
      <c r="A141" s="1"/>
      <c r="B141" s="79"/>
      <c r="C141" s="145"/>
      <c r="D141" s="1"/>
      <c r="E141" s="1"/>
      <c r="F141" s="1"/>
      <c r="G141" s="1"/>
      <c r="H141" s="1"/>
      <c r="I141" s="1"/>
      <c r="J141" s="1"/>
      <c r="K141" s="1"/>
      <c r="L141" s="1"/>
      <c r="M141" s="1"/>
      <c r="N141" s="1"/>
      <c r="O141" s="1"/>
      <c r="P141" s="1"/>
      <c r="Q141" s="1"/>
      <c r="R141" s="1"/>
      <c r="S141" s="1"/>
      <c r="T141" s="1"/>
      <c r="U141" s="1"/>
      <c r="V141" s="1"/>
      <c r="W141" s="1"/>
      <c r="X141" s="1"/>
      <c r="Y141" s="1"/>
    </row>
    <row r="142" spans="1:25" ht="9.75" customHeight="1">
      <c r="A142" s="1"/>
      <c r="B142" s="79"/>
      <c r="C142" s="145"/>
      <c r="D142" s="1"/>
      <c r="E142" s="1"/>
      <c r="F142" s="1"/>
      <c r="G142" s="1"/>
      <c r="H142" s="1"/>
      <c r="I142" s="1"/>
      <c r="J142" s="1"/>
      <c r="K142" s="1"/>
      <c r="L142" s="1"/>
      <c r="M142" s="1"/>
      <c r="N142" s="1"/>
      <c r="O142" s="1"/>
      <c r="P142" s="1"/>
      <c r="Q142" s="1"/>
      <c r="R142" s="1"/>
      <c r="S142" s="1"/>
      <c r="T142" s="1"/>
      <c r="U142" s="1"/>
      <c r="V142" s="1"/>
      <c r="W142" s="1"/>
      <c r="X142" s="1"/>
      <c r="Y142" s="1"/>
    </row>
    <row r="143" spans="1:25" ht="9.75" customHeight="1">
      <c r="A143" s="1"/>
      <c r="B143" s="79"/>
      <c r="C143" s="145"/>
      <c r="D143" s="1"/>
      <c r="E143" s="1"/>
      <c r="F143" s="1"/>
      <c r="G143" s="1"/>
      <c r="H143" s="1"/>
      <c r="I143" s="1"/>
      <c r="J143" s="1"/>
      <c r="K143" s="1"/>
      <c r="L143" s="1"/>
      <c r="M143" s="1"/>
      <c r="N143" s="1"/>
      <c r="O143" s="1"/>
      <c r="P143" s="1"/>
      <c r="Q143" s="1"/>
      <c r="R143" s="1"/>
      <c r="S143" s="1"/>
      <c r="T143" s="1"/>
      <c r="U143" s="1"/>
      <c r="V143" s="1"/>
      <c r="W143" s="1"/>
      <c r="X143" s="1"/>
      <c r="Y143" s="1"/>
    </row>
    <row r="144" spans="1:25" ht="9.75" customHeight="1">
      <c r="A144" s="1"/>
      <c r="B144" s="79"/>
      <c r="C144" s="145"/>
      <c r="D144" s="1"/>
      <c r="E144" s="1"/>
      <c r="F144" s="1"/>
      <c r="G144" s="1"/>
      <c r="H144" s="1"/>
      <c r="I144" s="1"/>
      <c r="J144" s="1"/>
      <c r="K144" s="1"/>
      <c r="L144" s="1"/>
      <c r="M144" s="1"/>
      <c r="N144" s="1"/>
      <c r="O144" s="1"/>
      <c r="P144" s="1"/>
      <c r="Q144" s="1"/>
      <c r="R144" s="1"/>
      <c r="S144" s="1"/>
      <c r="T144" s="1"/>
      <c r="U144" s="1"/>
      <c r="V144" s="1"/>
      <c r="W144" s="1"/>
      <c r="X144" s="1"/>
      <c r="Y144" s="1"/>
    </row>
    <row r="145" spans="1:25" ht="9.75" customHeight="1">
      <c r="A145" s="1"/>
      <c r="B145" s="79"/>
      <c r="C145" s="145"/>
      <c r="D145" s="1"/>
      <c r="E145" s="1"/>
      <c r="F145" s="1"/>
      <c r="G145" s="1"/>
      <c r="H145" s="1"/>
      <c r="I145" s="1"/>
      <c r="J145" s="1"/>
      <c r="K145" s="1"/>
      <c r="L145" s="1"/>
      <c r="M145" s="1"/>
      <c r="N145" s="1"/>
      <c r="O145" s="1"/>
      <c r="P145" s="1"/>
      <c r="Q145" s="1"/>
      <c r="R145" s="1"/>
      <c r="S145" s="1"/>
      <c r="T145" s="1"/>
      <c r="U145" s="1"/>
      <c r="V145" s="1"/>
      <c r="W145" s="1"/>
      <c r="X145" s="1"/>
      <c r="Y145" s="1"/>
    </row>
    <row r="146" spans="1:25" ht="9.75" customHeight="1">
      <c r="A146" s="1"/>
      <c r="B146" s="79"/>
      <c r="C146" s="145"/>
      <c r="D146" s="1"/>
      <c r="E146" s="1"/>
      <c r="F146" s="1"/>
      <c r="G146" s="1"/>
      <c r="H146" s="1"/>
      <c r="I146" s="1"/>
      <c r="J146" s="1"/>
      <c r="K146" s="1"/>
      <c r="L146" s="1"/>
      <c r="M146" s="1"/>
      <c r="N146" s="1"/>
      <c r="O146" s="1"/>
      <c r="P146" s="1"/>
      <c r="Q146" s="1"/>
      <c r="R146" s="1"/>
      <c r="S146" s="1"/>
      <c r="T146" s="1"/>
      <c r="U146" s="1"/>
      <c r="V146" s="1"/>
      <c r="W146" s="1"/>
      <c r="X146" s="1"/>
      <c r="Y146" s="1"/>
    </row>
    <row r="147" spans="1:25" ht="9.75" customHeight="1">
      <c r="A147" s="1"/>
      <c r="B147" s="79"/>
      <c r="C147" s="145"/>
      <c r="D147" s="1"/>
      <c r="E147" s="1"/>
      <c r="F147" s="1"/>
      <c r="G147" s="1"/>
      <c r="H147" s="1"/>
      <c r="I147" s="1"/>
      <c r="J147" s="1"/>
      <c r="K147" s="1"/>
      <c r="L147" s="1"/>
      <c r="M147" s="1"/>
      <c r="N147" s="1"/>
      <c r="O147" s="1"/>
      <c r="P147" s="1"/>
      <c r="Q147" s="1"/>
      <c r="R147" s="1"/>
      <c r="S147" s="1"/>
      <c r="T147" s="1"/>
      <c r="U147" s="1"/>
      <c r="V147" s="1"/>
      <c r="W147" s="1"/>
      <c r="X147" s="1"/>
      <c r="Y147" s="1"/>
    </row>
    <row r="148" spans="1:25" ht="9.75" customHeight="1">
      <c r="A148" s="1"/>
      <c r="B148" s="79"/>
      <c r="C148" s="145"/>
      <c r="D148" s="1"/>
      <c r="E148" s="1"/>
      <c r="F148" s="1"/>
      <c r="G148" s="1"/>
      <c r="H148" s="1"/>
      <c r="I148" s="1"/>
      <c r="J148" s="1"/>
      <c r="K148" s="1"/>
      <c r="L148" s="1"/>
      <c r="M148" s="1"/>
      <c r="N148" s="1"/>
      <c r="O148" s="1"/>
      <c r="P148" s="1"/>
      <c r="Q148" s="1"/>
      <c r="R148" s="1"/>
      <c r="S148" s="1"/>
      <c r="T148" s="1"/>
      <c r="U148" s="1"/>
      <c r="V148" s="1"/>
      <c r="W148" s="1"/>
      <c r="X148" s="1"/>
      <c r="Y148" s="1"/>
    </row>
    <row r="149" spans="1:25" ht="9.75" customHeight="1">
      <c r="A149" s="1"/>
      <c r="B149" s="79"/>
      <c r="C149" s="145"/>
      <c r="D149" s="1"/>
      <c r="E149" s="1"/>
      <c r="F149" s="1"/>
      <c r="G149" s="1"/>
      <c r="H149" s="1"/>
      <c r="I149" s="1"/>
      <c r="J149" s="1"/>
      <c r="K149" s="1"/>
      <c r="L149" s="1"/>
      <c r="M149" s="1"/>
      <c r="N149" s="1"/>
      <c r="O149" s="1"/>
      <c r="P149" s="1"/>
      <c r="Q149" s="1"/>
      <c r="R149" s="1"/>
      <c r="S149" s="1"/>
      <c r="T149" s="1"/>
      <c r="U149" s="1"/>
      <c r="V149" s="1"/>
      <c r="W149" s="1"/>
      <c r="X149" s="1"/>
      <c r="Y149" s="1"/>
    </row>
    <row r="150" spans="1:25" ht="9.75" customHeight="1">
      <c r="A150" s="1"/>
      <c r="B150" s="79"/>
      <c r="C150" s="145"/>
      <c r="D150" s="1"/>
      <c r="E150" s="1"/>
      <c r="F150" s="1"/>
      <c r="G150" s="1"/>
      <c r="H150" s="1"/>
      <c r="I150" s="1"/>
      <c r="J150" s="1"/>
      <c r="K150" s="1"/>
      <c r="L150" s="1"/>
      <c r="M150" s="1"/>
      <c r="N150" s="1"/>
      <c r="O150" s="1"/>
      <c r="P150" s="1"/>
      <c r="Q150" s="1"/>
      <c r="R150" s="1"/>
      <c r="S150" s="1"/>
      <c r="T150" s="1"/>
      <c r="U150" s="1"/>
      <c r="V150" s="1"/>
      <c r="W150" s="1"/>
      <c r="X150" s="1"/>
      <c r="Y150" s="1"/>
    </row>
    <row r="151" spans="1:25" ht="9.75" customHeight="1">
      <c r="A151" s="1"/>
      <c r="B151" s="79"/>
      <c r="C151" s="145"/>
      <c r="D151" s="1"/>
      <c r="E151" s="1"/>
      <c r="F151" s="1"/>
      <c r="G151" s="1"/>
      <c r="H151" s="1"/>
      <c r="I151" s="1"/>
      <c r="J151" s="1"/>
      <c r="K151" s="1"/>
      <c r="L151" s="1"/>
      <c r="M151" s="1"/>
      <c r="N151" s="1"/>
      <c r="O151" s="1"/>
      <c r="P151" s="1"/>
      <c r="Q151" s="1"/>
      <c r="R151" s="1"/>
      <c r="S151" s="1"/>
      <c r="T151" s="1"/>
      <c r="U151" s="1"/>
      <c r="V151" s="1"/>
      <c r="W151" s="1"/>
      <c r="X151" s="1"/>
      <c r="Y151" s="1"/>
    </row>
    <row r="152" spans="1:25" ht="9.75" customHeight="1">
      <c r="A152" s="1"/>
      <c r="B152" s="79"/>
      <c r="C152" s="145"/>
      <c r="D152" s="1"/>
      <c r="E152" s="1"/>
      <c r="F152" s="1"/>
      <c r="G152" s="1"/>
      <c r="H152" s="1"/>
      <c r="I152" s="1"/>
      <c r="J152" s="1"/>
      <c r="K152" s="1"/>
      <c r="L152" s="1"/>
      <c r="M152" s="1"/>
      <c r="N152" s="1"/>
      <c r="O152" s="1"/>
      <c r="P152" s="1"/>
      <c r="Q152" s="1"/>
      <c r="R152" s="1"/>
      <c r="S152" s="1"/>
      <c r="T152" s="1"/>
      <c r="U152" s="1"/>
      <c r="V152" s="1"/>
      <c r="W152" s="1"/>
      <c r="X152" s="1"/>
      <c r="Y152" s="1"/>
    </row>
    <row r="153" spans="1:25" ht="9.75" customHeight="1">
      <c r="A153" s="1"/>
      <c r="B153" s="79"/>
      <c r="C153" s="145"/>
      <c r="D153" s="1"/>
      <c r="E153" s="1"/>
      <c r="F153" s="1"/>
      <c r="G153" s="1"/>
      <c r="H153" s="1"/>
      <c r="I153" s="1"/>
      <c r="J153" s="1"/>
      <c r="K153" s="1"/>
      <c r="L153" s="1"/>
      <c r="M153" s="1"/>
      <c r="N153" s="1"/>
      <c r="O153" s="1"/>
      <c r="P153" s="1"/>
      <c r="Q153" s="1"/>
      <c r="R153" s="1"/>
      <c r="S153" s="1"/>
      <c r="T153" s="1"/>
      <c r="U153" s="1"/>
      <c r="V153" s="1"/>
      <c r="W153" s="1"/>
      <c r="X153" s="1"/>
      <c r="Y153" s="1"/>
    </row>
    <row r="154" spans="1:25" ht="9.75" customHeight="1">
      <c r="A154" s="1"/>
      <c r="B154" s="79"/>
      <c r="C154" s="145"/>
      <c r="D154" s="1"/>
      <c r="E154" s="1"/>
      <c r="F154" s="1"/>
      <c r="G154" s="1"/>
      <c r="H154" s="1"/>
      <c r="I154" s="1"/>
      <c r="J154" s="1"/>
      <c r="K154" s="1"/>
      <c r="L154" s="1"/>
      <c r="M154" s="1"/>
      <c r="N154" s="1"/>
      <c r="O154" s="1"/>
      <c r="P154" s="1"/>
      <c r="Q154" s="1"/>
      <c r="R154" s="1"/>
      <c r="S154" s="1"/>
      <c r="T154" s="1"/>
      <c r="U154" s="1"/>
      <c r="V154" s="1"/>
      <c r="W154" s="1"/>
      <c r="X154" s="1"/>
      <c r="Y154" s="1"/>
    </row>
    <row r="155" spans="1:25" ht="9.75" customHeight="1">
      <c r="A155" s="1"/>
      <c r="B155" s="79"/>
      <c r="C155" s="145"/>
      <c r="D155" s="1"/>
      <c r="E155" s="1"/>
      <c r="F155" s="1"/>
      <c r="G155" s="1"/>
      <c r="H155" s="1"/>
      <c r="I155" s="1"/>
      <c r="J155" s="1"/>
      <c r="K155" s="1"/>
      <c r="L155" s="1"/>
      <c r="M155" s="1"/>
      <c r="N155" s="1"/>
      <c r="O155" s="1"/>
      <c r="P155" s="1"/>
      <c r="Q155" s="1"/>
      <c r="R155" s="1"/>
      <c r="S155" s="1"/>
      <c r="T155" s="1"/>
      <c r="U155" s="1"/>
      <c r="V155" s="1"/>
      <c r="W155" s="1"/>
      <c r="X155" s="1"/>
      <c r="Y155" s="1"/>
    </row>
    <row r="156" spans="1:25" ht="9.75" customHeight="1">
      <c r="A156" s="1"/>
      <c r="B156" s="79"/>
      <c r="C156" s="145"/>
      <c r="D156" s="1"/>
      <c r="E156" s="1"/>
      <c r="F156" s="1"/>
      <c r="G156" s="1"/>
      <c r="H156" s="1"/>
      <c r="I156" s="1"/>
      <c r="J156" s="1"/>
      <c r="K156" s="1"/>
      <c r="L156" s="1"/>
      <c r="M156" s="1"/>
      <c r="N156" s="1"/>
      <c r="O156" s="1"/>
      <c r="P156" s="1"/>
      <c r="Q156" s="1"/>
      <c r="R156" s="1"/>
      <c r="S156" s="1"/>
      <c r="T156" s="1"/>
      <c r="U156" s="1"/>
      <c r="V156" s="1"/>
      <c r="W156" s="1"/>
      <c r="X156" s="1"/>
      <c r="Y156" s="1"/>
    </row>
    <row r="157" spans="1:25" ht="9.75" customHeight="1">
      <c r="A157" s="1"/>
      <c r="B157" s="79"/>
      <c r="C157" s="145"/>
      <c r="D157" s="1"/>
      <c r="E157" s="1"/>
      <c r="F157" s="1"/>
      <c r="G157" s="1"/>
      <c r="H157" s="1"/>
      <c r="I157" s="1"/>
      <c r="J157" s="1"/>
      <c r="K157" s="1"/>
      <c r="L157" s="1"/>
      <c r="M157" s="1"/>
      <c r="N157" s="1"/>
      <c r="O157" s="1"/>
      <c r="P157" s="1"/>
      <c r="Q157" s="1"/>
      <c r="R157" s="1"/>
      <c r="S157" s="1"/>
      <c r="T157" s="1"/>
      <c r="U157" s="1"/>
      <c r="V157" s="1"/>
      <c r="W157" s="1"/>
      <c r="X157" s="1"/>
      <c r="Y157" s="1"/>
    </row>
    <row r="158" spans="1:25" ht="9.75" customHeight="1">
      <c r="A158" s="1"/>
      <c r="B158" s="79"/>
      <c r="C158" s="145"/>
      <c r="D158" s="1"/>
      <c r="E158" s="1"/>
      <c r="F158" s="1"/>
      <c r="G158" s="1"/>
      <c r="H158" s="1"/>
      <c r="I158" s="1"/>
      <c r="J158" s="1"/>
      <c r="K158" s="1"/>
      <c r="L158" s="1"/>
      <c r="M158" s="1"/>
      <c r="N158" s="1"/>
      <c r="O158" s="1"/>
      <c r="P158" s="1"/>
      <c r="Q158" s="1"/>
      <c r="R158" s="1"/>
      <c r="S158" s="1"/>
      <c r="T158" s="1"/>
      <c r="U158" s="1"/>
      <c r="V158" s="1"/>
      <c r="W158" s="1"/>
      <c r="X158" s="1"/>
      <c r="Y158" s="1"/>
    </row>
    <row r="159" spans="1:25" ht="9.75" customHeight="1">
      <c r="A159" s="1"/>
      <c r="B159" s="79"/>
      <c r="C159" s="145"/>
      <c r="D159" s="1"/>
      <c r="E159" s="1"/>
      <c r="F159" s="1"/>
      <c r="G159" s="1"/>
      <c r="H159" s="1"/>
      <c r="I159" s="1"/>
      <c r="J159" s="1"/>
      <c r="K159" s="1"/>
      <c r="L159" s="1"/>
      <c r="M159" s="1"/>
      <c r="N159" s="1"/>
      <c r="O159" s="1"/>
      <c r="P159" s="1"/>
      <c r="Q159" s="1"/>
      <c r="R159" s="1"/>
      <c r="S159" s="1"/>
      <c r="T159" s="1"/>
      <c r="U159" s="1"/>
      <c r="V159" s="1"/>
      <c r="W159" s="1"/>
      <c r="X159" s="1"/>
      <c r="Y159" s="1"/>
    </row>
    <row r="160" spans="1:25" ht="9.75" customHeight="1">
      <c r="A160" s="1"/>
      <c r="B160" s="79"/>
      <c r="C160" s="145"/>
      <c r="D160" s="1"/>
      <c r="E160" s="1"/>
      <c r="F160" s="1"/>
      <c r="G160" s="1"/>
      <c r="H160" s="1"/>
      <c r="I160" s="1"/>
      <c r="J160" s="1"/>
      <c r="K160" s="1"/>
      <c r="L160" s="1"/>
      <c r="M160" s="1"/>
      <c r="N160" s="1"/>
      <c r="O160" s="1"/>
      <c r="P160" s="1"/>
      <c r="Q160" s="1"/>
      <c r="R160" s="1"/>
      <c r="S160" s="1"/>
      <c r="T160" s="1"/>
      <c r="U160" s="1"/>
      <c r="V160" s="1"/>
      <c r="W160" s="1"/>
      <c r="X160" s="1"/>
      <c r="Y160" s="1"/>
    </row>
    <row r="161" spans="1:25" ht="9.75" customHeight="1">
      <c r="A161" s="1"/>
      <c r="B161" s="79"/>
      <c r="C161" s="145"/>
      <c r="D161" s="1"/>
      <c r="E161" s="1"/>
      <c r="F161" s="1"/>
      <c r="G161" s="1"/>
      <c r="H161" s="1"/>
      <c r="I161" s="1"/>
      <c r="J161" s="1"/>
      <c r="K161" s="1"/>
      <c r="L161" s="1"/>
      <c r="M161" s="1"/>
      <c r="N161" s="1"/>
      <c r="O161" s="1"/>
      <c r="P161" s="1"/>
      <c r="Q161" s="1"/>
      <c r="R161" s="1"/>
      <c r="S161" s="1"/>
      <c r="T161" s="1"/>
      <c r="U161" s="1"/>
      <c r="V161" s="1"/>
      <c r="W161" s="1"/>
      <c r="X161" s="1"/>
      <c r="Y161" s="1"/>
    </row>
    <row r="162" spans="1:25" ht="9.75" customHeight="1">
      <c r="A162" s="1"/>
      <c r="B162" s="79"/>
      <c r="C162" s="145"/>
      <c r="D162" s="1"/>
      <c r="E162" s="1"/>
      <c r="F162" s="1"/>
      <c r="G162" s="1"/>
      <c r="H162" s="1"/>
      <c r="I162" s="1"/>
      <c r="J162" s="1"/>
      <c r="K162" s="1"/>
      <c r="L162" s="1"/>
      <c r="M162" s="1"/>
      <c r="N162" s="1"/>
      <c r="O162" s="1"/>
      <c r="P162" s="1"/>
      <c r="Q162" s="1"/>
      <c r="R162" s="1"/>
      <c r="S162" s="1"/>
      <c r="T162" s="1"/>
      <c r="U162" s="1"/>
      <c r="V162" s="1"/>
      <c r="W162" s="1"/>
      <c r="X162" s="1"/>
      <c r="Y162" s="1"/>
    </row>
    <row r="163" spans="1:25" ht="9.75" customHeight="1">
      <c r="A163" s="1"/>
      <c r="B163" s="79"/>
      <c r="C163" s="145"/>
      <c r="D163" s="1"/>
      <c r="E163" s="1"/>
      <c r="F163" s="1"/>
      <c r="G163" s="1"/>
      <c r="H163" s="1"/>
      <c r="I163" s="1"/>
      <c r="J163" s="1"/>
      <c r="K163" s="1"/>
      <c r="L163" s="1"/>
      <c r="M163" s="1"/>
      <c r="N163" s="1"/>
      <c r="O163" s="1"/>
      <c r="P163" s="1"/>
      <c r="Q163" s="1"/>
      <c r="R163" s="1"/>
      <c r="S163" s="1"/>
      <c r="T163" s="1"/>
      <c r="U163" s="1"/>
      <c r="V163" s="1"/>
      <c r="W163" s="1"/>
      <c r="X163" s="1"/>
      <c r="Y163" s="1"/>
    </row>
    <row r="164" spans="1:25" ht="9.75" customHeight="1">
      <c r="A164" s="1"/>
      <c r="B164" s="79"/>
      <c r="C164" s="145"/>
      <c r="D164" s="1"/>
      <c r="E164" s="1"/>
      <c r="F164" s="1"/>
      <c r="G164" s="1"/>
      <c r="H164" s="1"/>
      <c r="I164" s="1"/>
      <c r="J164" s="1"/>
      <c r="K164" s="1"/>
      <c r="L164" s="1"/>
      <c r="M164" s="1"/>
      <c r="N164" s="1"/>
      <c r="O164" s="1"/>
      <c r="P164" s="1"/>
      <c r="Q164" s="1"/>
      <c r="R164" s="1"/>
      <c r="S164" s="1"/>
      <c r="T164" s="1"/>
      <c r="U164" s="1"/>
      <c r="V164" s="1"/>
      <c r="W164" s="1"/>
      <c r="X164" s="1"/>
      <c r="Y164" s="1"/>
    </row>
    <row r="165" spans="1:25" ht="9.75" customHeight="1">
      <c r="A165" s="1"/>
      <c r="B165" s="79"/>
      <c r="C165" s="145"/>
      <c r="D165" s="1"/>
      <c r="E165" s="1"/>
      <c r="F165" s="1"/>
      <c r="G165" s="1"/>
      <c r="H165" s="1"/>
      <c r="I165" s="1"/>
      <c r="J165" s="1"/>
      <c r="K165" s="1"/>
      <c r="L165" s="1"/>
      <c r="M165" s="1"/>
      <c r="N165" s="1"/>
      <c r="O165" s="1"/>
      <c r="P165" s="1"/>
      <c r="Q165" s="1"/>
      <c r="R165" s="1"/>
      <c r="S165" s="1"/>
      <c r="T165" s="1"/>
      <c r="U165" s="1"/>
      <c r="V165" s="1"/>
      <c r="W165" s="1"/>
      <c r="X165" s="1"/>
      <c r="Y165" s="1"/>
    </row>
    <row r="166" spans="1:25" ht="9.75" customHeight="1">
      <c r="A166" s="1"/>
      <c r="B166" s="79"/>
      <c r="C166" s="145"/>
      <c r="D166" s="1"/>
      <c r="E166" s="1"/>
      <c r="F166" s="1"/>
      <c r="G166" s="1"/>
      <c r="H166" s="1"/>
      <c r="I166" s="1"/>
      <c r="J166" s="1"/>
      <c r="K166" s="1"/>
      <c r="L166" s="1"/>
      <c r="M166" s="1"/>
      <c r="N166" s="1"/>
      <c r="O166" s="1"/>
      <c r="P166" s="1"/>
      <c r="Q166" s="1"/>
      <c r="R166" s="1"/>
      <c r="S166" s="1"/>
      <c r="T166" s="1"/>
      <c r="U166" s="1"/>
      <c r="V166" s="1"/>
      <c r="W166" s="1"/>
      <c r="X166" s="1"/>
      <c r="Y166" s="1"/>
    </row>
    <row r="167" spans="1:25" ht="9.75" customHeight="1">
      <c r="A167" s="1"/>
      <c r="B167" s="79"/>
      <c r="C167" s="145"/>
      <c r="D167" s="1"/>
      <c r="E167" s="1"/>
      <c r="F167" s="1"/>
      <c r="G167" s="1"/>
      <c r="H167" s="1"/>
      <c r="I167" s="1"/>
      <c r="J167" s="1"/>
      <c r="K167" s="1"/>
      <c r="L167" s="1"/>
      <c r="M167" s="1"/>
      <c r="N167" s="1"/>
      <c r="O167" s="1"/>
      <c r="P167" s="1"/>
      <c r="Q167" s="1"/>
      <c r="R167" s="1"/>
      <c r="S167" s="1"/>
      <c r="T167" s="1"/>
      <c r="U167" s="1"/>
      <c r="V167" s="1"/>
      <c r="W167" s="1"/>
      <c r="X167" s="1"/>
      <c r="Y167" s="1"/>
    </row>
    <row r="168" spans="1:25" ht="9.75" customHeight="1">
      <c r="A168" s="1"/>
      <c r="B168" s="79"/>
      <c r="C168" s="145"/>
      <c r="D168" s="1"/>
      <c r="E168" s="1"/>
      <c r="F168" s="1"/>
      <c r="G168" s="1"/>
      <c r="H168" s="1"/>
      <c r="I168" s="1"/>
      <c r="J168" s="1"/>
      <c r="K168" s="1"/>
      <c r="L168" s="1"/>
      <c r="M168" s="1"/>
      <c r="N168" s="1"/>
      <c r="O168" s="1"/>
      <c r="P168" s="1"/>
      <c r="Q168" s="1"/>
      <c r="R168" s="1"/>
      <c r="S168" s="1"/>
      <c r="T168" s="1"/>
      <c r="U168" s="1"/>
      <c r="V168" s="1"/>
      <c r="W168" s="1"/>
      <c r="X168" s="1"/>
      <c r="Y168" s="1"/>
    </row>
    <row r="169" spans="1:25" ht="9.75" customHeight="1">
      <c r="A169" s="1"/>
      <c r="B169" s="79"/>
      <c r="C169" s="145"/>
      <c r="D169" s="1"/>
      <c r="E169" s="1"/>
      <c r="F169" s="1"/>
      <c r="G169" s="1"/>
      <c r="H169" s="1"/>
      <c r="I169" s="1"/>
      <c r="J169" s="1"/>
      <c r="K169" s="1"/>
      <c r="L169" s="1"/>
      <c r="M169" s="1"/>
      <c r="N169" s="1"/>
      <c r="O169" s="1"/>
      <c r="P169" s="1"/>
      <c r="Q169" s="1"/>
      <c r="R169" s="1"/>
      <c r="S169" s="1"/>
      <c r="T169" s="1"/>
      <c r="U169" s="1"/>
      <c r="V169" s="1"/>
      <c r="W169" s="1"/>
      <c r="X169" s="1"/>
      <c r="Y169" s="1"/>
    </row>
    <row r="170" spans="1:25" ht="9.75" customHeight="1">
      <c r="A170" s="1"/>
      <c r="B170" s="79"/>
      <c r="C170" s="145"/>
      <c r="D170" s="1"/>
      <c r="E170" s="1"/>
      <c r="F170" s="1"/>
      <c r="G170" s="1"/>
      <c r="H170" s="1"/>
      <c r="I170" s="1"/>
      <c r="J170" s="1"/>
      <c r="K170" s="1"/>
      <c r="L170" s="1"/>
      <c r="M170" s="1"/>
      <c r="N170" s="1"/>
      <c r="O170" s="1"/>
      <c r="P170" s="1"/>
      <c r="Q170" s="1"/>
      <c r="R170" s="1"/>
      <c r="S170" s="1"/>
      <c r="T170" s="1"/>
      <c r="U170" s="1"/>
      <c r="V170" s="1"/>
      <c r="W170" s="1"/>
      <c r="X170" s="1"/>
      <c r="Y170" s="1"/>
    </row>
    <row r="171" spans="1:25" ht="9.75" customHeight="1">
      <c r="A171" s="1"/>
      <c r="B171" s="79"/>
      <c r="C171" s="145"/>
      <c r="D171" s="1"/>
      <c r="E171" s="1"/>
      <c r="F171" s="1"/>
      <c r="G171" s="1"/>
      <c r="H171" s="1"/>
      <c r="I171" s="1"/>
      <c r="J171" s="1"/>
      <c r="K171" s="1"/>
      <c r="L171" s="1"/>
      <c r="M171" s="1"/>
      <c r="N171" s="1"/>
      <c r="O171" s="1"/>
      <c r="P171" s="1"/>
      <c r="Q171" s="1"/>
      <c r="R171" s="1"/>
      <c r="S171" s="1"/>
      <c r="T171" s="1"/>
      <c r="U171" s="1"/>
      <c r="V171" s="1"/>
      <c r="W171" s="1"/>
      <c r="X171" s="1"/>
      <c r="Y171" s="1"/>
    </row>
    <row r="172" spans="1:25" ht="9.75" customHeight="1">
      <c r="A172" s="1"/>
      <c r="B172" s="79"/>
      <c r="C172" s="145"/>
      <c r="D172" s="1"/>
      <c r="E172" s="1"/>
      <c r="F172" s="1"/>
      <c r="G172" s="1"/>
      <c r="H172" s="1"/>
      <c r="I172" s="1"/>
      <c r="J172" s="1"/>
      <c r="K172" s="1"/>
      <c r="L172" s="1"/>
      <c r="M172" s="1"/>
      <c r="N172" s="1"/>
      <c r="O172" s="1"/>
      <c r="P172" s="1"/>
      <c r="Q172" s="1"/>
      <c r="R172" s="1"/>
      <c r="S172" s="1"/>
      <c r="T172" s="1"/>
      <c r="U172" s="1"/>
      <c r="V172" s="1"/>
      <c r="W172" s="1"/>
      <c r="X172" s="1"/>
      <c r="Y172" s="1"/>
    </row>
    <row r="173" spans="1:25" ht="9.75" customHeight="1">
      <c r="A173" s="1"/>
      <c r="B173" s="79"/>
      <c r="C173" s="145"/>
      <c r="D173" s="1"/>
      <c r="E173" s="1"/>
      <c r="F173" s="1"/>
      <c r="G173" s="1"/>
      <c r="H173" s="1"/>
      <c r="I173" s="1"/>
      <c r="J173" s="1"/>
      <c r="K173" s="1"/>
      <c r="L173" s="1"/>
      <c r="M173" s="1"/>
      <c r="N173" s="1"/>
      <c r="O173" s="1"/>
      <c r="P173" s="1"/>
      <c r="Q173" s="1"/>
      <c r="R173" s="1"/>
      <c r="S173" s="1"/>
      <c r="T173" s="1"/>
      <c r="U173" s="1"/>
      <c r="V173" s="1"/>
      <c r="W173" s="1"/>
      <c r="X173" s="1"/>
      <c r="Y173" s="1"/>
    </row>
    <row r="174" spans="1:25" ht="9.75" customHeight="1">
      <c r="A174" s="1"/>
      <c r="B174" s="79"/>
      <c r="C174" s="145"/>
      <c r="D174" s="1"/>
      <c r="E174" s="1"/>
      <c r="F174" s="1"/>
      <c r="G174" s="1"/>
      <c r="H174" s="1"/>
      <c r="I174" s="1"/>
      <c r="J174" s="1"/>
      <c r="K174" s="1"/>
      <c r="L174" s="1"/>
      <c r="M174" s="1"/>
      <c r="N174" s="1"/>
      <c r="O174" s="1"/>
      <c r="P174" s="1"/>
      <c r="Q174" s="1"/>
      <c r="R174" s="1"/>
      <c r="S174" s="1"/>
      <c r="T174" s="1"/>
      <c r="U174" s="1"/>
      <c r="V174" s="1"/>
      <c r="W174" s="1"/>
      <c r="X174" s="1"/>
      <c r="Y174" s="1"/>
    </row>
    <row r="175" spans="1:25" ht="9.75" customHeight="1">
      <c r="A175" s="1"/>
      <c r="B175" s="79"/>
      <c r="C175" s="145"/>
      <c r="D175" s="1"/>
      <c r="E175" s="1"/>
      <c r="F175" s="1"/>
      <c r="G175" s="1"/>
      <c r="H175" s="1"/>
      <c r="I175" s="1"/>
      <c r="J175" s="1"/>
      <c r="K175" s="1"/>
      <c r="L175" s="1"/>
      <c r="M175" s="1"/>
      <c r="N175" s="1"/>
      <c r="O175" s="1"/>
      <c r="P175" s="1"/>
      <c r="Q175" s="1"/>
      <c r="R175" s="1"/>
      <c r="S175" s="1"/>
      <c r="T175" s="1"/>
      <c r="U175" s="1"/>
      <c r="V175" s="1"/>
      <c r="W175" s="1"/>
      <c r="X175" s="1"/>
      <c r="Y175" s="1"/>
    </row>
    <row r="176" spans="1:25" ht="9.75" customHeight="1">
      <c r="A176" s="1"/>
      <c r="B176" s="79"/>
      <c r="C176" s="145"/>
      <c r="D176" s="1"/>
      <c r="E176" s="1"/>
      <c r="F176" s="1"/>
      <c r="G176" s="1"/>
      <c r="H176" s="1"/>
      <c r="I176" s="1"/>
      <c r="J176" s="1"/>
      <c r="K176" s="1"/>
      <c r="L176" s="1"/>
      <c r="M176" s="1"/>
      <c r="N176" s="1"/>
      <c r="O176" s="1"/>
      <c r="P176" s="1"/>
      <c r="Q176" s="1"/>
      <c r="R176" s="1"/>
      <c r="S176" s="1"/>
      <c r="T176" s="1"/>
      <c r="U176" s="1"/>
      <c r="V176" s="1"/>
      <c r="W176" s="1"/>
      <c r="X176" s="1"/>
      <c r="Y176" s="1"/>
    </row>
    <row r="177" spans="1:25" ht="9.75" customHeight="1">
      <c r="A177" s="1"/>
      <c r="B177" s="79"/>
      <c r="C177" s="145"/>
      <c r="D177" s="1"/>
      <c r="E177" s="1"/>
      <c r="F177" s="1"/>
      <c r="G177" s="1"/>
      <c r="H177" s="1"/>
      <c r="I177" s="1"/>
      <c r="J177" s="1"/>
      <c r="K177" s="1"/>
      <c r="L177" s="1"/>
      <c r="M177" s="1"/>
      <c r="N177" s="1"/>
      <c r="O177" s="1"/>
      <c r="P177" s="1"/>
      <c r="Q177" s="1"/>
      <c r="R177" s="1"/>
      <c r="S177" s="1"/>
      <c r="T177" s="1"/>
      <c r="U177" s="1"/>
      <c r="V177" s="1"/>
      <c r="W177" s="1"/>
      <c r="X177" s="1"/>
      <c r="Y177" s="1"/>
    </row>
    <row r="178" spans="1:25" ht="9.75" customHeight="1">
      <c r="A178" s="1"/>
      <c r="B178" s="79"/>
      <c r="C178" s="145"/>
      <c r="D178" s="1"/>
      <c r="E178" s="1"/>
      <c r="F178" s="1"/>
      <c r="G178" s="1"/>
      <c r="H178" s="1"/>
      <c r="I178" s="1"/>
      <c r="J178" s="1"/>
      <c r="K178" s="1"/>
      <c r="L178" s="1"/>
      <c r="M178" s="1"/>
      <c r="N178" s="1"/>
      <c r="O178" s="1"/>
      <c r="P178" s="1"/>
      <c r="Q178" s="1"/>
      <c r="R178" s="1"/>
      <c r="S178" s="1"/>
      <c r="T178" s="1"/>
      <c r="U178" s="1"/>
      <c r="V178" s="1"/>
      <c r="W178" s="1"/>
      <c r="X178" s="1"/>
      <c r="Y178" s="1"/>
    </row>
    <row r="179" spans="1:25" ht="9.75" customHeight="1">
      <c r="A179" s="1"/>
      <c r="B179" s="79"/>
      <c r="C179" s="145"/>
      <c r="D179" s="1"/>
      <c r="E179" s="1"/>
      <c r="F179" s="1"/>
      <c r="G179" s="1"/>
      <c r="H179" s="1"/>
      <c r="I179" s="1"/>
      <c r="J179" s="1"/>
      <c r="K179" s="1"/>
      <c r="L179" s="1"/>
      <c r="M179" s="1"/>
      <c r="N179" s="1"/>
      <c r="O179" s="1"/>
      <c r="P179" s="1"/>
      <c r="Q179" s="1"/>
      <c r="R179" s="1"/>
      <c r="S179" s="1"/>
      <c r="T179" s="1"/>
      <c r="U179" s="1"/>
      <c r="V179" s="1"/>
      <c r="W179" s="1"/>
      <c r="X179" s="1"/>
      <c r="Y179" s="1"/>
    </row>
    <row r="180" spans="1:25" ht="9.75" customHeight="1">
      <c r="A180" s="1"/>
      <c r="B180" s="79"/>
      <c r="C180" s="145"/>
      <c r="D180" s="1"/>
      <c r="E180" s="1"/>
      <c r="F180" s="1"/>
      <c r="G180" s="1"/>
      <c r="H180" s="1"/>
      <c r="I180" s="1"/>
      <c r="J180" s="1"/>
      <c r="K180" s="1"/>
      <c r="L180" s="1"/>
      <c r="M180" s="1"/>
      <c r="N180" s="1"/>
      <c r="O180" s="1"/>
      <c r="P180" s="1"/>
      <c r="Q180" s="1"/>
      <c r="R180" s="1"/>
      <c r="S180" s="1"/>
      <c r="T180" s="1"/>
      <c r="U180" s="1"/>
      <c r="V180" s="1"/>
      <c r="W180" s="1"/>
      <c r="X180" s="1"/>
      <c r="Y180" s="1"/>
    </row>
    <row r="181" spans="1:25" ht="9.75" customHeight="1">
      <c r="A181" s="1"/>
      <c r="B181" s="79"/>
      <c r="C181" s="145"/>
      <c r="D181" s="1"/>
      <c r="E181" s="1"/>
      <c r="F181" s="1"/>
      <c r="G181" s="1"/>
      <c r="H181" s="1"/>
      <c r="I181" s="1"/>
      <c r="J181" s="1"/>
      <c r="K181" s="1"/>
      <c r="L181" s="1"/>
      <c r="M181" s="1"/>
      <c r="N181" s="1"/>
      <c r="O181" s="1"/>
      <c r="P181" s="1"/>
      <c r="Q181" s="1"/>
      <c r="R181" s="1"/>
      <c r="S181" s="1"/>
      <c r="T181" s="1"/>
      <c r="U181" s="1"/>
      <c r="V181" s="1"/>
      <c r="W181" s="1"/>
      <c r="X181" s="1"/>
      <c r="Y181" s="1"/>
    </row>
    <row r="182" spans="1:25" ht="9.75" customHeight="1">
      <c r="A182" s="1"/>
      <c r="B182" s="79"/>
      <c r="C182" s="145"/>
      <c r="D182" s="1"/>
      <c r="E182" s="1"/>
      <c r="F182" s="1"/>
      <c r="G182" s="1"/>
      <c r="H182" s="1"/>
      <c r="I182" s="1"/>
      <c r="J182" s="1"/>
      <c r="K182" s="1"/>
      <c r="L182" s="1"/>
      <c r="M182" s="1"/>
      <c r="N182" s="1"/>
      <c r="O182" s="1"/>
      <c r="P182" s="1"/>
      <c r="Q182" s="1"/>
      <c r="R182" s="1"/>
      <c r="S182" s="1"/>
      <c r="T182" s="1"/>
      <c r="U182" s="1"/>
      <c r="V182" s="1"/>
      <c r="W182" s="1"/>
      <c r="X182" s="1"/>
      <c r="Y182" s="1"/>
    </row>
    <row r="183" spans="1:25" ht="9.75" customHeight="1">
      <c r="A183" s="1"/>
      <c r="B183" s="79"/>
      <c r="C183" s="145"/>
      <c r="D183" s="1"/>
      <c r="E183" s="1"/>
      <c r="F183" s="1"/>
      <c r="G183" s="1"/>
      <c r="H183" s="1"/>
      <c r="I183" s="1"/>
      <c r="J183" s="1"/>
      <c r="K183" s="1"/>
      <c r="L183" s="1"/>
      <c r="M183" s="1"/>
      <c r="N183" s="1"/>
      <c r="O183" s="1"/>
      <c r="P183" s="1"/>
      <c r="Q183" s="1"/>
      <c r="R183" s="1"/>
      <c r="S183" s="1"/>
      <c r="T183" s="1"/>
      <c r="U183" s="1"/>
      <c r="V183" s="1"/>
      <c r="W183" s="1"/>
      <c r="X183" s="1"/>
      <c r="Y183" s="1"/>
    </row>
    <row r="184" spans="1:25" ht="9.75" customHeight="1">
      <c r="A184" s="1"/>
      <c r="B184" s="79"/>
      <c r="C184" s="145"/>
      <c r="D184" s="1"/>
      <c r="E184" s="1"/>
      <c r="F184" s="1"/>
      <c r="G184" s="1"/>
      <c r="H184" s="1"/>
      <c r="I184" s="1"/>
      <c r="J184" s="1"/>
      <c r="K184" s="1"/>
      <c r="L184" s="1"/>
      <c r="M184" s="1"/>
      <c r="N184" s="1"/>
      <c r="O184" s="1"/>
      <c r="P184" s="1"/>
      <c r="Q184" s="1"/>
      <c r="R184" s="1"/>
      <c r="S184" s="1"/>
      <c r="T184" s="1"/>
      <c r="U184" s="1"/>
      <c r="V184" s="1"/>
      <c r="W184" s="1"/>
      <c r="X184" s="1"/>
      <c r="Y184" s="1"/>
    </row>
    <row r="185" spans="1:25" ht="9.75" customHeight="1">
      <c r="A185" s="1"/>
      <c r="B185" s="79"/>
      <c r="C185" s="145"/>
      <c r="D185" s="1"/>
      <c r="E185" s="1"/>
      <c r="F185" s="1"/>
      <c r="G185" s="1"/>
      <c r="H185" s="1"/>
      <c r="I185" s="1"/>
      <c r="J185" s="1"/>
      <c r="K185" s="1"/>
      <c r="L185" s="1"/>
      <c r="M185" s="1"/>
      <c r="N185" s="1"/>
      <c r="O185" s="1"/>
      <c r="P185" s="1"/>
      <c r="Q185" s="1"/>
      <c r="R185" s="1"/>
      <c r="S185" s="1"/>
      <c r="T185" s="1"/>
      <c r="U185" s="1"/>
      <c r="V185" s="1"/>
      <c r="W185" s="1"/>
      <c r="X185" s="1"/>
      <c r="Y185" s="1"/>
    </row>
    <row r="186" spans="1:25" ht="9.75" customHeight="1">
      <c r="A186" s="1"/>
      <c r="B186" s="79"/>
      <c r="C186" s="145"/>
      <c r="D186" s="1"/>
      <c r="E186" s="1"/>
      <c r="F186" s="1"/>
      <c r="G186" s="1"/>
      <c r="H186" s="1"/>
      <c r="I186" s="1"/>
      <c r="J186" s="1"/>
      <c r="K186" s="1"/>
      <c r="L186" s="1"/>
      <c r="M186" s="1"/>
      <c r="N186" s="1"/>
      <c r="O186" s="1"/>
      <c r="P186" s="1"/>
      <c r="Q186" s="1"/>
      <c r="R186" s="1"/>
      <c r="S186" s="1"/>
      <c r="T186" s="1"/>
      <c r="U186" s="1"/>
      <c r="V186" s="1"/>
      <c r="W186" s="1"/>
      <c r="X186" s="1"/>
      <c r="Y186" s="1"/>
    </row>
    <row r="187" spans="1:25" ht="9.75" customHeight="1">
      <c r="A187" s="1"/>
      <c r="B187" s="79"/>
      <c r="C187" s="145"/>
      <c r="D187" s="1"/>
      <c r="E187" s="1"/>
      <c r="F187" s="1"/>
      <c r="G187" s="1"/>
      <c r="H187" s="1"/>
      <c r="I187" s="1"/>
      <c r="J187" s="1"/>
      <c r="K187" s="1"/>
      <c r="L187" s="1"/>
      <c r="M187" s="1"/>
      <c r="N187" s="1"/>
      <c r="O187" s="1"/>
      <c r="P187" s="1"/>
      <c r="Q187" s="1"/>
      <c r="R187" s="1"/>
      <c r="S187" s="1"/>
      <c r="T187" s="1"/>
      <c r="U187" s="1"/>
      <c r="V187" s="1"/>
      <c r="W187" s="1"/>
      <c r="X187" s="1"/>
      <c r="Y187" s="1"/>
    </row>
    <row r="188" spans="1:25" ht="9.75" customHeight="1">
      <c r="A188" s="1"/>
      <c r="B188" s="79"/>
      <c r="C188" s="145"/>
      <c r="D188" s="1"/>
      <c r="E188" s="1"/>
      <c r="F188" s="1"/>
      <c r="G188" s="1"/>
      <c r="H188" s="1"/>
      <c r="I188" s="1"/>
      <c r="J188" s="1"/>
      <c r="K188" s="1"/>
      <c r="L188" s="1"/>
      <c r="M188" s="1"/>
      <c r="N188" s="1"/>
      <c r="O188" s="1"/>
      <c r="P188" s="1"/>
      <c r="Q188" s="1"/>
      <c r="R188" s="1"/>
      <c r="S188" s="1"/>
      <c r="T188" s="1"/>
      <c r="U188" s="1"/>
      <c r="V188" s="1"/>
      <c r="W188" s="1"/>
      <c r="X188" s="1"/>
      <c r="Y188" s="1"/>
    </row>
    <row r="189" spans="1:25" ht="9.75" customHeight="1">
      <c r="A189" s="1"/>
      <c r="B189" s="79"/>
      <c r="C189" s="145"/>
      <c r="D189" s="1"/>
      <c r="E189" s="1"/>
      <c r="F189" s="1"/>
      <c r="G189" s="1"/>
      <c r="H189" s="1"/>
      <c r="I189" s="1"/>
      <c r="J189" s="1"/>
      <c r="K189" s="1"/>
      <c r="L189" s="1"/>
      <c r="M189" s="1"/>
      <c r="N189" s="1"/>
      <c r="O189" s="1"/>
      <c r="P189" s="1"/>
      <c r="Q189" s="1"/>
      <c r="R189" s="1"/>
      <c r="S189" s="1"/>
      <c r="T189" s="1"/>
      <c r="U189" s="1"/>
      <c r="V189" s="1"/>
      <c r="W189" s="1"/>
      <c r="X189" s="1"/>
      <c r="Y189" s="1"/>
    </row>
    <row r="190" spans="1:25" ht="9.75" customHeight="1">
      <c r="A190" s="1"/>
      <c r="B190" s="79"/>
      <c r="C190" s="145"/>
      <c r="D190" s="1"/>
      <c r="E190" s="1"/>
      <c r="F190" s="1"/>
      <c r="G190" s="1"/>
      <c r="H190" s="1"/>
      <c r="I190" s="1"/>
      <c r="J190" s="1"/>
      <c r="K190" s="1"/>
      <c r="L190" s="1"/>
      <c r="M190" s="1"/>
      <c r="N190" s="1"/>
      <c r="O190" s="1"/>
      <c r="P190" s="1"/>
      <c r="Q190" s="1"/>
      <c r="R190" s="1"/>
      <c r="S190" s="1"/>
      <c r="T190" s="1"/>
      <c r="U190" s="1"/>
      <c r="V190" s="1"/>
      <c r="W190" s="1"/>
      <c r="X190" s="1"/>
      <c r="Y190" s="1"/>
    </row>
    <row r="191" spans="1:25" ht="9.75" customHeight="1">
      <c r="A191" s="1"/>
      <c r="B191" s="79"/>
      <c r="C191" s="145"/>
      <c r="D191" s="1"/>
      <c r="E191" s="1"/>
      <c r="F191" s="1"/>
      <c r="G191" s="1"/>
      <c r="H191" s="1"/>
      <c r="I191" s="1"/>
      <c r="J191" s="1"/>
      <c r="K191" s="1"/>
      <c r="L191" s="1"/>
      <c r="M191" s="1"/>
      <c r="N191" s="1"/>
      <c r="O191" s="1"/>
      <c r="P191" s="1"/>
      <c r="Q191" s="1"/>
      <c r="R191" s="1"/>
      <c r="S191" s="1"/>
      <c r="T191" s="1"/>
      <c r="U191" s="1"/>
      <c r="V191" s="1"/>
      <c r="W191" s="1"/>
      <c r="X191" s="1"/>
      <c r="Y191" s="1"/>
    </row>
    <row r="192" spans="1:25" ht="9.75" customHeight="1">
      <c r="A192" s="1"/>
      <c r="B192" s="79"/>
      <c r="C192" s="145"/>
      <c r="D192" s="1"/>
      <c r="E192" s="1"/>
      <c r="F192" s="1"/>
      <c r="G192" s="1"/>
      <c r="H192" s="1"/>
      <c r="I192" s="1"/>
      <c r="J192" s="1"/>
      <c r="K192" s="1"/>
      <c r="L192" s="1"/>
      <c r="M192" s="1"/>
      <c r="N192" s="1"/>
      <c r="O192" s="1"/>
      <c r="P192" s="1"/>
      <c r="Q192" s="1"/>
      <c r="R192" s="1"/>
      <c r="S192" s="1"/>
      <c r="T192" s="1"/>
      <c r="U192" s="1"/>
      <c r="V192" s="1"/>
      <c r="W192" s="1"/>
      <c r="X192" s="1"/>
      <c r="Y192" s="1"/>
    </row>
    <row r="193" spans="1:25" ht="9.75" customHeight="1">
      <c r="A193" s="1"/>
      <c r="B193" s="79"/>
      <c r="C193" s="145"/>
      <c r="D193" s="1"/>
      <c r="E193" s="1"/>
      <c r="F193" s="1"/>
      <c r="G193" s="1"/>
      <c r="H193" s="1"/>
      <c r="I193" s="1"/>
      <c r="J193" s="1"/>
      <c r="K193" s="1"/>
      <c r="L193" s="1"/>
      <c r="M193" s="1"/>
      <c r="N193" s="1"/>
      <c r="O193" s="1"/>
      <c r="P193" s="1"/>
      <c r="Q193" s="1"/>
      <c r="R193" s="1"/>
      <c r="S193" s="1"/>
      <c r="T193" s="1"/>
      <c r="U193" s="1"/>
      <c r="V193" s="1"/>
      <c r="W193" s="1"/>
      <c r="X193" s="1"/>
      <c r="Y193" s="1"/>
    </row>
    <row r="194" spans="1:25" ht="9.75" customHeight="1">
      <c r="A194" s="1"/>
      <c r="B194" s="79"/>
      <c r="C194" s="145"/>
      <c r="D194" s="1"/>
      <c r="E194" s="1"/>
      <c r="F194" s="1"/>
      <c r="G194" s="1"/>
      <c r="H194" s="1"/>
      <c r="I194" s="1"/>
      <c r="J194" s="1"/>
      <c r="K194" s="1"/>
      <c r="L194" s="1"/>
      <c r="M194" s="1"/>
      <c r="N194" s="1"/>
      <c r="O194" s="1"/>
      <c r="P194" s="1"/>
      <c r="Q194" s="1"/>
      <c r="R194" s="1"/>
      <c r="S194" s="1"/>
      <c r="T194" s="1"/>
      <c r="U194" s="1"/>
      <c r="V194" s="1"/>
      <c r="W194" s="1"/>
      <c r="X194" s="1"/>
      <c r="Y194" s="1"/>
    </row>
    <row r="195" spans="1:25" ht="9.75" customHeight="1">
      <c r="A195" s="1"/>
      <c r="B195" s="79"/>
      <c r="C195" s="145"/>
      <c r="D195" s="1"/>
      <c r="E195" s="1"/>
      <c r="F195" s="1"/>
      <c r="G195" s="1"/>
      <c r="H195" s="1"/>
      <c r="I195" s="1"/>
      <c r="J195" s="1"/>
      <c r="K195" s="1"/>
      <c r="L195" s="1"/>
      <c r="M195" s="1"/>
      <c r="N195" s="1"/>
      <c r="O195" s="1"/>
      <c r="P195" s="1"/>
      <c r="Q195" s="1"/>
      <c r="R195" s="1"/>
      <c r="S195" s="1"/>
      <c r="T195" s="1"/>
      <c r="U195" s="1"/>
      <c r="V195" s="1"/>
      <c r="W195" s="1"/>
      <c r="X195" s="1"/>
      <c r="Y195" s="1"/>
    </row>
    <row r="196" spans="1:25" ht="9.75" customHeight="1">
      <c r="A196" s="1"/>
      <c r="B196" s="79"/>
      <c r="C196" s="145"/>
      <c r="D196" s="1"/>
      <c r="E196" s="1"/>
      <c r="F196" s="1"/>
      <c r="G196" s="1"/>
      <c r="H196" s="1"/>
      <c r="I196" s="1"/>
      <c r="J196" s="1"/>
      <c r="K196" s="1"/>
      <c r="L196" s="1"/>
      <c r="M196" s="1"/>
      <c r="N196" s="1"/>
      <c r="O196" s="1"/>
      <c r="P196" s="1"/>
      <c r="Q196" s="1"/>
      <c r="R196" s="1"/>
      <c r="S196" s="1"/>
      <c r="T196" s="1"/>
      <c r="U196" s="1"/>
      <c r="V196" s="1"/>
      <c r="W196" s="1"/>
      <c r="X196" s="1"/>
      <c r="Y196" s="1"/>
    </row>
    <row r="197" spans="1:25" ht="9.75" customHeight="1">
      <c r="A197" s="1"/>
      <c r="B197" s="79"/>
      <c r="C197" s="145"/>
      <c r="D197" s="1"/>
      <c r="E197" s="1"/>
      <c r="F197" s="1"/>
      <c r="G197" s="1"/>
      <c r="H197" s="1"/>
      <c r="I197" s="1"/>
      <c r="J197" s="1"/>
      <c r="K197" s="1"/>
      <c r="L197" s="1"/>
      <c r="M197" s="1"/>
      <c r="N197" s="1"/>
      <c r="O197" s="1"/>
      <c r="P197" s="1"/>
      <c r="Q197" s="1"/>
      <c r="R197" s="1"/>
      <c r="S197" s="1"/>
      <c r="T197" s="1"/>
      <c r="U197" s="1"/>
      <c r="V197" s="1"/>
      <c r="W197" s="1"/>
      <c r="X197" s="1"/>
      <c r="Y197" s="1"/>
    </row>
    <row r="198" spans="1:25" ht="9.75" customHeight="1">
      <c r="A198" s="1"/>
      <c r="B198" s="79"/>
      <c r="C198" s="145"/>
      <c r="D198" s="1"/>
      <c r="E198" s="1"/>
      <c r="F198" s="1"/>
      <c r="G198" s="1"/>
      <c r="H198" s="1"/>
      <c r="I198" s="1"/>
      <c r="J198" s="1"/>
      <c r="K198" s="1"/>
      <c r="L198" s="1"/>
      <c r="M198" s="1"/>
      <c r="N198" s="1"/>
      <c r="O198" s="1"/>
      <c r="P198" s="1"/>
      <c r="Q198" s="1"/>
      <c r="R198" s="1"/>
      <c r="S198" s="1"/>
      <c r="T198" s="1"/>
      <c r="U198" s="1"/>
      <c r="V198" s="1"/>
      <c r="W198" s="1"/>
      <c r="X198" s="1"/>
      <c r="Y198" s="1"/>
    </row>
    <row r="199" spans="1:25" ht="9.75" customHeight="1">
      <c r="A199" s="1"/>
      <c r="B199" s="79"/>
      <c r="C199" s="145"/>
      <c r="D199" s="1"/>
      <c r="E199" s="1"/>
      <c r="F199" s="1"/>
      <c r="G199" s="1"/>
      <c r="H199" s="1"/>
      <c r="I199" s="1"/>
      <c r="J199" s="1"/>
      <c r="K199" s="1"/>
      <c r="L199" s="1"/>
      <c r="M199" s="1"/>
      <c r="N199" s="1"/>
      <c r="O199" s="1"/>
      <c r="P199" s="1"/>
      <c r="Q199" s="1"/>
      <c r="R199" s="1"/>
      <c r="S199" s="1"/>
      <c r="T199" s="1"/>
      <c r="U199" s="1"/>
      <c r="V199" s="1"/>
      <c r="W199" s="1"/>
      <c r="X199" s="1"/>
      <c r="Y199" s="1"/>
    </row>
    <row r="200" spans="1:25" ht="9.75" customHeight="1">
      <c r="A200" s="1"/>
      <c r="B200" s="79"/>
      <c r="C200" s="145"/>
      <c r="D200" s="1"/>
      <c r="E200" s="1"/>
      <c r="F200" s="1"/>
      <c r="G200" s="1"/>
      <c r="H200" s="1"/>
      <c r="I200" s="1"/>
      <c r="J200" s="1"/>
      <c r="K200" s="1"/>
      <c r="L200" s="1"/>
      <c r="M200" s="1"/>
      <c r="N200" s="1"/>
      <c r="O200" s="1"/>
      <c r="P200" s="1"/>
      <c r="Q200" s="1"/>
      <c r="R200" s="1"/>
      <c r="S200" s="1"/>
      <c r="T200" s="1"/>
      <c r="U200" s="1"/>
      <c r="V200" s="1"/>
      <c r="W200" s="1"/>
      <c r="X200" s="1"/>
      <c r="Y200" s="1"/>
    </row>
    <row r="201" spans="1:25" ht="9.75" customHeight="1">
      <c r="A201" s="1"/>
      <c r="B201" s="79"/>
      <c r="C201" s="145"/>
      <c r="D201" s="1"/>
      <c r="E201" s="1"/>
      <c r="F201" s="1"/>
      <c r="G201" s="1"/>
      <c r="H201" s="1"/>
      <c r="I201" s="1"/>
      <c r="J201" s="1"/>
      <c r="K201" s="1"/>
      <c r="L201" s="1"/>
      <c r="M201" s="1"/>
      <c r="N201" s="1"/>
      <c r="O201" s="1"/>
      <c r="P201" s="1"/>
      <c r="Q201" s="1"/>
      <c r="R201" s="1"/>
      <c r="S201" s="1"/>
      <c r="T201" s="1"/>
      <c r="U201" s="1"/>
      <c r="V201" s="1"/>
      <c r="W201" s="1"/>
      <c r="X201" s="1"/>
      <c r="Y201" s="1"/>
    </row>
    <row r="202" spans="1:25" ht="9.75" customHeight="1">
      <c r="A202" s="1"/>
      <c r="B202" s="79"/>
      <c r="C202" s="145"/>
      <c r="D202" s="1"/>
      <c r="E202" s="1"/>
      <c r="F202" s="1"/>
      <c r="G202" s="1"/>
      <c r="H202" s="1"/>
      <c r="I202" s="1"/>
      <c r="J202" s="1"/>
      <c r="K202" s="1"/>
      <c r="L202" s="1"/>
      <c r="M202" s="1"/>
      <c r="N202" s="1"/>
      <c r="O202" s="1"/>
      <c r="P202" s="1"/>
      <c r="Q202" s="1"/>
      <c r="R202" s="1"/>
      <c r="S202" s="1"/>
      <c r="T202" s="1"/>
      <c r="U202" s="1"/>
      <c r="V202" s="1"/>
      <c r="W202" s="1"/>
      <c r="X202" s="1"/>
      <c r="Y202" s="1"/>
    </row>
    <row r="203" spans="1:25" ht="9.75" customHeight="1">
      <c r="A203" s="1"/>
      <c r="B203" s="79"/>
      <c r="C203" s="145"/>
      <c r="D203" s="1"/>
      <c r="E203" s="1"/>
      <c r="F203" s="1"/>
      <c r="G203" s="1"/>
      <c r="H203" s="1"/>
      <c r="I203" s="1"/>
      <c r="J203" s="1"/>
      <c r="K203" s="1"/>
      <c r="L203" s="1"/>
      <c r="M203" s="1"/>
      <c r="N203" s="1"/>
      <c r="O203" s="1"/>
      <c r="P203" s="1"/>
      <c r="Q203" s="1"/>
      <c r="R203" s="1"/>
      <c r="S203" s="1"/>
      <c r="T203" s="1"/>
      <c r="U203" s="1"/>
      <c r="V203" s="1"/>
      <c r="W203" s="1"/>
      <c r="X203" s="1"/>
      <c r="Y203" s="1"/>
    </row>
    <row r="204" spans="1:25" ht="9.75" customHeight="1">
      <c r="A204" s="1"/>
      <c r="B204" s="79"/>
      <c r="C204" s="145"/>
      <c r="D204" s="1"/>
      <c r="E204" s="1"/>
      <c r="F204" s="1"/>
      <c r="G204" s="1"/>
      <c r="H204" s="1"/>
      <c r="I204" s="1"/>
      <c r="J204" s="1"/>
      <c r="K204" s="1"/>
      <c r="L204" s="1"/>
      <c r="M204" s="1"/>
      <c r="N204" s="1"/>
      <c r="O204" s="1"/>
      <c r="P204" s="1"/>
      <c r="Q204" s="1"/>
      <c r="R204" s="1"/>
      <c r="S204" s="1"/>
      <c r="T204" s="1"/>
      <c r="U204" s="1"/>
      <c r="V204" s="1"/>
      <c r="W204" s="1"/>
      <c r="X204" s="1"/>
      <c r="Y204" s="1"/>
    </row>
    <row r="205" spans="1:25" ht="9.75" customHeight="1">
      <c r="A205" s="1"/>
      <c r="B205" s="79"/>
      <c r="C205" s="145"/>
      <c r="D205" s="1"/>
      <c r="E205" s="1"/>
      <c r="F205" s="1"/>
      <c r="G205" s="1"/>
      <c r="H205" s="1"/>
      <c r="I205" s="1"/>
      <c r="J205" s="1"/>
      <c r="K205" s="1"/>
      <c r="L205" s="1"/>
      <c r="M205" s="1"/>
      <c r="N205" s="1"/>
      <c r="O205" s="1"/>
      <c r="P205" s="1"/>
      <c r="Q205" s="1"/>
      <c r="R205" s="1"/>
      <c r="S205" s="1"/>
      <c r="T205" s="1"/>
      <c r="U205" s="1"/>
      <c r="V205" s="1"/>
      <c r="W205" s="1"/>
      <c r="X205" s="1"/>
      <c r="Y205" s="1"/>
    </row>
    <row r="206" spans="1:25" ht="9.75" customHeight="1">
      <c r="A206" s="1"/>
      <c r="B206" s="79"/>
      <c r="C206" s="145"/>
      <c r="D206" s="1"/>
      <c r="E206" s="1"/>
      <c r="F206" s="1"/>
      <c r="G206" s="1"/>
      <c r="H206" s="1"/>
      <c r="I206" s="1"/>
      <c r="J206" s="1"/>
      <c r="K206" s="1"/>
      <c r="L206" s="1"/>
      <c r="M206" s="1"/>
      <c r="N206" s="1"/>
      <c r="O206" s="1"/>
      <c r="P206" s="1"/>
      <c r="Q206" s="1"/>
      <c r="R206" s="1"/>
      <c r="S206" s="1"/>
      <c r="T206" s="1"/>
      <c r="U206" s="1"/>
      <c r="V206" s="1"/>
      <c r="W206" s="1"/>
      <c r="X206" s="1"/>
      <c r="Y206" s="1"/>
    </row>
    <row r="207" spans="1:25" ht="9.75" customHeight="1">
      <c r="A207" s="1"/>
      <c r="B207" s="79"/>
      <c r="C207" s="145"/>
      <c r="D207" s="1"/>
      <c r="E207" s="1"/>
      <c r="F207" s="1"/>
      <c r="G207" s="1"/>
      <c r="H207" s="1"/>
      <c r="I207" s="1"/>
      <c r="J207" s="1"/>
      <c r="K207" s="1"/>
      <c r="L207" s="1"/>
      <c r="M207" s="1"/>
      <c r="N207" s="1"/>
      <c r="O207" s="1"/>
      <c r="P207" s="1"/>
      <c r="Q207" s="1"/>
      <c r="R207" s="1"/>
      <c r="S207" s="1"/>
      <c r="T207" s="1"/>
      <c r="U207" s="1"/>
      <c r="V207" s="1"/>
      <c r="W207" s="1"/>
      <c r="X207" s="1"/>
      <c r="Y207" s="1"/>
    </row>
    <row r="208" spans="1:25" ht="9.75" customHeight="1">
      <c r="A208" s="1"/>
      <c r="B208" s="79"/>
      <c r="C208" s="145"/>
      <c r="D208" s="1"/>
      <c r="E208" s="1"/>
      <c r="F208" s="1"/>
      <c r="G208" s="1"/>
      <c r="H208" s="1"/>
      <c r="I208" s="1"/>
      <c r="J208" s="1"/>
      <c r="K208" s="1"/>
      <c r="L208" s="1"/>
      <c r="M208" s="1"/>
      <c r="N208" s="1"/>
      <c r="O208" s="1"/>
      <c r="P208" s="1"/>
      <c r="Q208" s="1"/>
      <c r="R208" s="1"/>
      <c r="S208" s="1"/>
      <c r="T208" s="1"/>
      <c r="U208" s="1"/>
      <c r="V208" s="1"/>
      <c r="W208" s="1"/>
      <c r="X208" s="1"/>
      <c r="Y208" s="1"/>
    </row>
    <row r="209" spans="1:25" ht="9.75" customHeight="1">
      <c r="A209" s="1"/>
      <c r="B209" s="79"/>
      <c r="C209" s="145"/>
      <c r="D209" s="1"/>
      <c r="E209" s="1"/>
      <c r="F209" s="1"/>
      <c r="G209" s="1"/>
      <c r="H209" s="1"/>
      <c r="I209" s="1"/>
      <c r="J209" s="1"/>
      <c r="K209" s="1"/>
      <c r="L209" s="1"/>
      <c r="M209" s="1"/>
      <c r="N209" s="1"/>
      <c r="O209" s="1"/>
      <c r="P209" s="1"/>
      <c r="Q209" s="1"/>
      <c r="R209" s="1"/>
      <c r="S209" s="1"/>
      <c r="T209" s="1"/>
      <c r="U209" s="1"/>
      <c r="V209" s="1"/>
      <c r="W209" s="1"/>
      <c r="X209" s="1"/>
      <c r="Y209" s="1"/>
    </row>
    <row r="210" spans="1:25" ht="9.75" customHeight="1">
      <c r="A210" s="1"/>
      <c r="B210" s="79"/>
      <c r="C210" s="145"/>
      <c r="D210" s="1"/>
      <c r="E210" s="1"/>
      <c r="F210" s="1"/>
      <c r="G210" s="1"/>
      <c r="H210" s="1"/>
      <c r="I210" s="1"/>
      <c r="J210" s="1"/>
      <c r="K210" s="1"/>
      <c r="L210" s="1"/>
      <c r="M210" s="1"/>
      <c r="N210" s="1"/>
      <c r="O210" s="1"/>
      <c r="P210" s="1"/>
      <c r="Q210" s="1"/>
      <c r="R210" s="1"/>
      <c r="S210" s="1"/>
      <c r="T210" s="1"/>
      <c r="U210" s="1"/>
      <c r="V210" s="1"/>
      <c r="W210" s="1"/>
      <c r="X210" s="1"/>
      <c r="Y210" s="1"/>
    </row>
    <row r="211" spans="1:25" ht="9.75" customHeight="1">
      <c r="A211" s="1"/>
      <c r="B211" s="79"/>
      <c r="C211" s="145"/>
      <c r="D211" s="1"/>
      <c r="E211" s="1"/>
      <c r="F211" s="1"/>
      <c r="G211" s="1"/>
      <c r="H211" s="1"/>
      <c r="I211" s="1"/>
      <c r="J211" s="1"/>
      <c r="K211" s="1"/>
      <c r="L211" s="1"/>
      <c r="M211" s="1"/>
      <c r="N211" s="1"/>
      <c r="O211" s="1"/>
      <c r="P211" s="1"/>
      <c r="Q211" s="1"/>
      <c r="R211" s="1"/>
      <c r="S211" s="1"/>
      <c r="T211" s="1"/>
      <c r="U211" s="1"/>
      <c r="V211" s="1"/>
      <c r="W211" s="1"/>
      <c r="X211" s="1"/>
      <c r="Y211" s="1"/>
    </row>
    <row r="212" spans="1:25" ht="9.75" customHeight="1">
      <c r="A212" s="1"/>
      <c r="B212" s="79"/>
      <c r="C212" s="145"/>
      <c r="D212" s="1"/>
      <c r="E212" s="1"/>
      <c r="F212" s="1"/>
      <c r="G212" s="1"/>
      <c r="H212" s="1"/>
      <c r="I212" s="1"/>
      <c r="J212" s="1"/>
      <c r="K212" s="1"/>
      <c r="L212" s="1"/>
      <c r="M212" s="1"/>
      <c r="N212" s="1"/>
      <c r="O212" s="1"/>
      <c r="P212" s="1"/>
      <c r="Q212" s="1"/>
      <c r="R212" s="1"/>
      <c r="S212" s="1"/>
      <c r="T212" s="1"/>
      <c r="U212" s="1"/>
      <c r="V212" s="1"/>
      <c r="W212" s="1"/>
      <c r="X212" s="1"/>
      <c r="Y212" s="1"/>
    </row>
    <row r="213" spans="1:25" ht="9.75" customHeight="1">
      <c r="A213" s="1"/>
      <c r="B213" s="79"/>
      <c r="C213" s="145"/>
      <c r="D213" s="1"/>
      <c r="E213" s="1"/>
      <c r="F213" s="1"/>
      <c r="G213" s="1"/>
      <c r="H213" s="1"/>
      <c r="I213" s="1"/>
      <c r="J213" s="1"/>
      <c r="K213" s="1"/>
      <c r="L213" s="1"/>
      <c r="M213" s="1"/>
      <c r="N213" s="1"/>
      <c r="O213" s="1"/>
      <c r="P213" s="1"/>
      <c r="Q213" s="1"/>
      <c r="R213" s="1"/>
      <c r="S213" s="1"/>
      <c r="T213" s="1"/>
      <c r="U213" s="1"/>
      <c r="V213" s="1"/>
      <c r="W213" s="1"/>
      <c r="X213" s="1"/>
      <c r="Y213" s="1"/>
    </row>
    <row r="214" spans="1:25" ht="9.75" customHeight="1">
      <c r="A214" s="1"/>
      <c r="B214" s="79"/>
      <c r="C214" s="145"/>
      <c r="D214" s="1"/>
      <c r="E214" s="1"/>
      <c r="F214" s="1"/>
      <c r="G214" s="1"/>
      <c r="H214" s="1"/>
      <c r="I214" s="1"/>
      <c r="J214" s="1"/>
      <c r="K214" s="1"/>
      <c r="L214" s="1"/>
      <c r="M214" s="1"/>
      <c r="N214" s="1"/>
      <c r="O214" s="1"/>
      <c r="P214" s="1"/>
      <c r="Q214" s="1"/>
      <c r="R214" s="1"/>
      <c r="S214" s="1"/>
      <c r="T214" s="1"/>
      <c r="U214" s="1"/>
      <c r="V214" s="1"/>
      <c r="W214" s="1"/>
      <c r="X214" s="1"/>
      <c r="Y214" s="1"/>
    </row>
    <row r="215" spans="1:25" ht="9.75" customHeight="1">
      <c r="A215" s="1"/>
      <c r="B215" s="79"/>
      <c r="C215" s="145"/>
      <c r="D215" s="1"/>
      <c r="E215" s="1"/>
      <c r="F215" s="1"/>
      <c r="G215" s="1"/>
      <c r="H215" s="1"/>
      <c r="I215" s="1"/>
      <c r="J215" s="1"/>
      <c r="K215" s="1"/>
      <c r="L215" s="1"/>
      <c r="M215" s="1"/>
      <c r="N215" s="1"/>
      <c r="O215" s="1"/>
      <c r="P215" s="1"/>
      <c r="Q215" s="1"/>
      <c r="R215" s="1"/>
      <c r="S215" s="1"/>
      <c r="T215" s="1"/>
      <c r="U215" s="1"/>
      <c r="V215" s="1"/>
      <c r="W215" s="1"/>
      <c r="X215" s="1"/>
      <c r="Y215" s="1"/>
    </row>
    <row r="216" spans="1:25" ht="9.75" customHeight="1">
      <c r="A216" s="1"/>
      <c r="B216" s="79"/>
      <c r="C216" s="145"/>
      <c r="D216" s="1"/>
      <c r="E216" s="1"/>
      <c r="F216" s="1"/>
      <c r="G216" s="1"/>
      <c r="H216" s="1"/>
      <c r="I216" s="1"/>
      <c r="J216" s="1"/>
      <c r="K216" s="1"/>
      <c r="L216" s="1"/>
      <c r="M216" s="1"/>
      <c r="N216" s="1"/>
      <c r="O216" s="1"/>
      <c r="P216" s="1"/>
      <c r="Q216" s="1"/>
      <c r="R216" s="1"/>
      <c r="S216" s="1"/>
      <c r="T216" s="1"/>
      <c r="U216" s="1"/>
      <c r="V216" s="1"/>
      <c r="W216" s="1"/>
      <c r="X216" s="1"/>
      <c r="Y216" s="1"/>
    </row>
    <row r="217" spans="1:25" ht="9.75" customHeight="1">
      <c r="A217" s="1"/>
      <c r="B217" s="79"/>
      <c r="C217" s="145"/>
      <c r="D217" s="1"/>
      <c r="E217" s="1"/>
      <c r="F217" s="1"/>
      <c r="G217" s="1"/>
      <c r="H217" s="1"/>
      <c r="I217" s="1"/>
      <c r="J217" s="1"/>
      <c r="K217" s="1"/>
      <c r="L217" s="1"/>
      <c r="M217" s="1"/>
      <c r="N217" s="1"/>
      <c r="O217" s="1"/>
      <c r="P217" s="1"/>
      <c r="Q217" s="1"/>
      <c r="R217" s="1"/>
      <c r="S217" s="1"/>
      <c r="T217" s="1"/>
      <c r="U217" s="1"/>
      <c r="V217" s="1"/>
      <c r="W217" s="1"/>
      <c r="X217" s="1"/>
      <c r="Y217" s="1"/>
    </row>
    <row r="218" spans="1:25" ht="9.75" customHeight="1">
      <c r="A218" s="1"/>
      <c r="B218" s="79"/>
      <c r="C218" s="145"/>
      <c r="D218" s="1"/>
      <c r="E218" s="1"/>
      <c r="F218" s="1"/>
      <c r="G218" s="1"/>
      <c r="H218" s="1"/>
      <c r="I218" s="1"/>
      <c r="J218" s="1"/>
      <c r="K218" s="1"/>
      <c r="L218" s="1"/>
      <c r="M218" s="1"/>
      <c r="N218" s="1"/>
      <c r="O218" s="1"/>
      <c r="P218" s="1"/>
      <c r="Q218" s="1"/>
      <c r="R218" s="1"/>
      <c r="S218" s="1"/>
      <c r="T218" s="1"/>
      <c r="U218" s="1"/>
      <c r="V218" s="1"/>
      <c r="W218" s="1"/>
      <c r="X218" s="1"/>
      <c r="Y218" s="1"/>
    </row>
    <row r="219" spans="1:25" ht="9.75" customHeight="1">
      <c r="A219" s="1"/>
      <c r="B219" s="79"/>
      <c r="C219" s="145"/>
      <c r="D219" s="1"/>
      <c r="E219" s="1"/>
      <c r="F219" s="1"/>
      <c r="G219" s="1"/>
      <c r="H219" s="1"/>
      <c r="I219" s="1"/>
      <c r="J219" s="1"/>
      <c r="K219" s="1"/>
      <c r="L219" s="1"/>
      <c r="M219" s="1"/>
      <c r="N219" s="1"/>
      <c r="O219" s="1"/>
      <c r="P219" s="1"/>
      <c r="Q219" s="1"/>
      <c r="R219" s="1"/>
      <c r="S219" s="1"/>
      <c r="T219" s="1"/>
      <c r="U219" s="1"/>
      <c r="V219" s="1"/>
      <c r="W219" s="1"/>
      <c r="X219" s="1"/>
      <c r="Y219" s="1"/>
    </row>
    <row r="220" spans="1:25" ht="9.75" customHeight="1">
      <c r="A220" s="1"/>
      <c r="B220" s="79"/>
      <c r="C220" s="145"/>
      <c r="D220" s="1"/>
      <c r="E220" s="1"/>
      <c r="F220" s="1"/>
      <c r="G220" s="1"/>
      <c r="H220" s="1"/>
      <c r="I220" s="1"/>
      <c r="J220" s="1"/>
      <c r="K220" s="1"/>
      <c r="L220" s="1"/>
      <c r="M220" s="1"/>
      <c r="N220" s="1"/>
      <c r="O220" s="1"/>
      <c r="P220" s="1"/>
      <c r="Q220" s="1"/>
      <c r="R220" s="1"/>
      <c r="S220" s="1"/>
      <c r="T220" s="1"/>
      <c r="U220" s="1"/>
      <c r="V220" s="1"/>
      <c r="W220" s="1"/>
      <c r="X220" s="1"/>
      <c r="Y220" s="1"/>
    </row>
    <row r="221" spans="1:25" ht="9.75" customHeight="1">
      <c r="A221" s="1"/>
      <c r="B221" s="79"/>
      <c r="C221" s="145"/>
      <c r="D221" s="1"/>
      <c r="E221" s="1"/>
      <c r="F221" s="1"/>
      <c r="G221" s="1"/>
      <c r="H221" s="1"/>
      <c r="I221" s="1"/>
      <c r="J221" s="1"/>
      <c r="K221" s="1"/>
      <c r="L221" s="1"/>
      <c r="M221" s="1"/>
      <c r="N221" s="1"/>
      <c r="O221" s="1"/>
      <c r="P221" s="1"/>
      <c r="Q221" s="1"/>
      <c r="R221" s="1"/>
      <c r="S221" s="1"/>
      <c r="T221" s="1"/>
      <c r="U221" s="1"/>
      <c r="V221" s="1"/>
      <c r="W221" s="1"/>
      <c r="X221" s="1"/>
      <c r="Y221" s="1"/>
    </row>
    <row r="222" spans="1:25" ht="9.75" customHeight="1">
      <c r="A222" s="1"/>
      <c r="B222" s="79"/>
      <c r="C222" s="145"/>
      <c r="D222" s="1"/>
      <c r="E222" s="1"/>
      <c r="F222" s="1"/>
      <c r="G222" s="1"/>
      <c r="H222" s="1"/>
      <c r="I222" s="1"/>
      <c r="J222" s="1"/>
      <c r="K222" s="1"/>
      <c r="L222" s="1"/>
      <c r="M222" s="1"/>
      <c r="N222" s="1"/>
      <c r="O222" s="1"/>
      <c r="P222" s="1"/>
      <c r="Q222" s="1"/>
      <c r="R222" s="1"/>
      <c r="S222" s="1"/>
      <c r="T222" s="1"/>
      <c r="U222" s="1"/>
      <c r="V222" s="1"/>
      <c r="W222" s="1"/>
      <c r="X222" s="1"/>
      <c r="Y222" s="1"/>
    </row>
    <row r="223" spans="1:25" ht="9.75" customHeight="1">
      <c r="A223" s="1"/>
      <c r="B223" s="79"/>
      <c r="C223" s="145"/>
      <c r="D223" s="1"/>
      <c r="E223" s="1"/>
      <c r="F223" s="1"/>
      <c r="G223" s="1"/>
      <c r="H223" s="1"/>
      <c r="I223" s="1"/>
      <c r="J223" s="1"/>
      <c r="K223" s="1"/>
      <c r="L223" s="1"/>
      <c r="M223" s="1"/>
      <c r="N223" s="1"/>
      <c r="O223" s="1"/>
      <c r="P223" s="1"/>
      <c r="Q223" s="1"/>
      <c r="R223" s="1"/>
      <c r="S223" s="1"/>
      <c r="T223" s="1"/>
      <c r="U223" s="1"/>
      <c r="V223" s="1"/>
      <c r="W223" s="1"/>
      <c r="X223" s="1"/>
      <c r="Y223" s="1"/>
    </row>
    <row r="224" spans="1:25" ht="9.75" customHeight="1">
      <c r="A224" s="1"/>
      <c r="B224" s="79"/>
      <c r="C224" s="145"/>
      <c r="D224" s="1"/>
      <c r="E224" s="1"/>
      <c r="F224" s="1"/>
      <c r="G224" s="1"/>
      <c r="H224" s="1"/>
      <c r="I224" s="1"/>
      <c r="J224" s="1"/>
      <c r="K224" s="1"/>
      <c r="L224" s="1"/>
      <c r="M224" s="1"/>
      <c r="N224" s="1"/>
      <c r="O224" s="1"/>
      <c r="P224" s="1"/>
      <c r="Q224" s="1"/>
      <c r="R224" s="1"/>
      <c r="S224" s="1"/>
      <c r="T224" s="1"/>
      <c r="U224" s="1"/>
      <c r="V224" s="1"/>
      <c r="W224" s="1"/>
      <c r="X224" s="1"/>
      <c r="Y224" s="1"/>
    </row>
    <row r="225" spans="1:25" ht="9.75" customHeight="1">
      <c r="A225" s="1"/>
      <c r="B225" s="79"/>
      <c r="C225" s="145"/>
      <c r="D225" s="1"/>
      <c r="E225" s="1"/>
      <c r="F225" s="1"/>
      <c r="G225" s="1"/>
      <c r="H225" s="1"/>
      <c r="I225" s="1"/>
      <c r="J225" s="1"/>
      <c r="K225" s="1"/>
      <c r="L225" s="1"/>
      <c r="M225" s="1"/>
      <c r="N225" s="1"/>
      <c r="O225" s="1"/>
      <c r="P225" s="1"/>
      <c r="Q225" s="1"/>
      <c r="R225" s="1"/>
      <c r="S225" s="1"/>
      <c r="T225" s="1"/>
      <c r="U225" s="1"/>
      <c r="V225" s="1"/>
      <c r="W225" s="1"/>
      <c r="X225" s="1"/>
      <c r="Y225" s="1"/>
    </row>
    <row r="226" spans="1:25" ht="9.75" customHeight="1">
      <c r="A226" s="1"/>
      <c r="B226" s="79"/>
      <c r="C226" s="145"/>
      <c r="D226" s="1"/>
      <c r="E226" s="1"/>
      <c r="F226" s="1"/>
      <c r="G226" s="1"/>
      <c r="H226" s="1"/>
      <c r="I226" s="1"/>
      <c r="J226" s="1"/>
      <c r="K226" s="1"/>
      <c r="L226" s="1"/>
      <c r="M226" s="1"/>
      <c r="N226" s="1"/>
      <c r="O226" s="1"/>
      <c r="P226" s="1"/>
      <c r="Q226" s="1"/>
      <c r="R226" s="1"/>
      <c r="S226" s="1"/>
      <c r="T226" s="1"/>
      <c r="U226" s="1"/>
      <c r="V226" s="1"/>
      <c r="W226" s="1"/>
      <c r="X226" s="1"/>
      <c r="Y226" s="1"/>
    </row>
    <row r="227" spans="1:25" ht="9.75" customHeight="1">
      <c r="A227" s="1"/>
      <c r="B227" s="79"/>
      <c r="C227" s="145"/>
      <c r="D227" s="1"/>
      <c r="E227" s="1"/>
      <c r="F227" s="1"/>
      <c r="G227" s="1"/>
      <c r="H227" s="1"/>
      <c r="I227" s="1"/>
      <c r="J227" s="1"/>
      <c r="K227" s="1"/>
      <c r="L227" s="1"/>
      <c r="M227" s="1"/>
      <c r="N227" s="1"/>
      <c r="O227" s="1"/>
      <c r="P227" s="1"/>
      <c r="Q227" s="1"/>
      <c r="R227" s="1"/>
      <c r="S227" s="1"/>
      <c r="T227" s="1"/>
      <c r="U227" s="1"/>
      <c r="V227" s="1"/>
      <c r="W227" s="1"/>
      <c r="X227" s="1"/>
      <c r="Y227" s="1"/>
    </row>
    <row r="228" spans="1:25" ht="9.75" customHeight="1">
      <c r="A228" s="1"/>
      <c r="B228" s="79"/>
      <c r="C228" s="145"/>
      <c r="D228" s="1"/>
      <c r="E228" s="1"/>
      <c r="F228" s="1"/>
      <c r="G228" s="1"/>
      <c r="H228" s="1"/>
      <c r="I228" s="1"/>
      <c r="J228" s="1"/>
      <c r="K228" s="1"/>
      <c r="L228" s="1"/>
      <c r="M228" s="1"/>
      <c r="N228" s="1"/>
      <c r="O228" s="1"/>
      <c r="P228" s="1"/>
      <c r="Q228" s="1"/>
      <c r="R228" s="1"/>
      <c r="S228" s="1"/>
      <c r="T228" s="1"/>
      <c r="U228" s="1"/>
      <c r="V228" s="1"/>
      <c r="W228" s="1"/>
      <c r="X228" s="1"/>
      <c r="Y228" s="1"/>
    </row>
    <row r="229" spans="1:25" ht="9.75" customHeight="1">
      <c r="A229" s="1"/>
      <c r="B229" s="79"/>
      <c r="C229" s="145"/>
      <c r="D229" s="1"/>
      <c r="E229" s="1"/>
      <c r="F229" s="1"/>
      <c r="G229" s="1"/>
      <c r="H229" s="1"/>
      <c r="I229" s="1"/>
      <c r="J229" s="1"/>
      <c r="K229" s="1"/>
      <c r="L229" s="1"/>
      <c r="M229" s="1"/>
      <c r="N229" s="1"/>
      <c r="O229" s="1"/>
      <c r="P229" s="1"/>
      <c r="Q229" s="1"/>
      <c r="R229" s="1"/>
      <c r="S229" s="1"/>
      <c r="T229" s="1"/>
      <c r="U229" s="1"/>
      <c r="V229" s="1"/>
      <c r="W229" s="1"/>
      <c r="X229" s="1"/>
      <c r="Y229" s="1"/>
    </row>
    <row r="230" spans="1:25" ht="9.75" customHeight="1">
      <c r="A230" s="1"/>
      <c r="B230" s="79"/>
      <c r="C230" s="145"/>
      <c r="D230" s="1"/>
      <c r="E230" s="1"/>
      <c r="F230" s="1"/>
      <c r="G230" s="1"/>
      <c r="H230" s="1"/>
      <c r="I230" s="1"/>
      <c r="J230" s="1"/>
      <c r="K230" s="1"/>
      <c r="L230" s="1"/>
      <c r="M230" s="1"/>
      <c r="N230" s="1"/>
      <c r="O230" s="1"/>
      <c r="P230" s="1"/>
      <c r="Q230" s="1"/>
      <c r="R230" s="1"/>
      <c r="S230" s="1"/>
      <c r="T230" s="1"/>
      <c r="U230" s="1"/>
      <c r="V230" s="1"/>
      <c r="W230" s="1"/>
      <c r="X230" s="1"/>
      <c r="Y230" s="1"/>
    </row>
    <row r="231" spans="1:25" ht="9.75" customHeight="1">
      <c r="A231" s="1"/>
      <c r="B231" s="79"/>
      <c r="C231" s="145"/>
      <c r="D231" s="1"/>
      <c r="E231" s="1"/>
      <c r="F231" s="1"/>
      <c r="G231" s="1"/>
      <c r="H231" s="1"/>
      <c r="I231" s="1"/>
      <c r="J231" s="1"/>
      <c r="K231" s="1"/>
      <c r="L231" s="1"/>
      <c r="M231" s="1"/>
      <c r="N231" s="1"/>
      <c r="O231" s="1"/>
      <c r="P231" s="1"/>
      <c r="Q231" s="1"/>
      <c r="R231" s="1"/>
      <c r="S231" s="1"/>
      <c r="T231" s="1"/>
      <c r="U231" s="1"/>
      <c r="V231" s="1"/>
      <c r="W231" s="1"/>
      <c r="X231" s="1"/>
      <c r="Y231" s="1"/>
    </row>
    <row r="232" spans="1:25" ht="9.75" customHeight="1">
      <c r="A232" s="1"/>
      <c r="B232" s="79"/>
      <c r="C232" s="145"/>
      <c r="D232" s="1"/>
      <c r="E232" s="1"/>
      <c r="F232" s="1"/>
      <c r="G232" s="1"/>
      <c r="H232" s="1"/>
      <c r="I232" s="1"/>
      <c r="J232" s="1"/>
      <c r="K232" s="1"/>
      <c r="L232" s="1"/>
      <c r="M232" s="1"/>
      <c r="N232" s="1"/>
      <c r="O232" s="1"/>
      <c r="P232" s="1"/>
      <c r="Q232" s="1"/>
      <c r="R232" s="1"/>
      <c r="S232" s="1"/>
      <c r="T232" s="1"/>
      <c r="U232" s="1"/>
      <c r="V232" s="1"/>
      <c r="W232" s="1"/>
      <c r="X232" s="1"/>
      <c r="Y232" s="1"/>
    </row>
    <row r="233" spans="1:25" ht="9.75" customHeight="1">
      <c r="A233" s="1"/>
      <c r="B233" s="79"/>
      <c r="C233" s="145"/>
      <c r="D233" s="1"/>
      <c r="E233" s="1"/>
      <c r="F233" s="1"/>
      <c r="G233" s="1"/>
      <c r="H233" s="1"/>
      <c r="I233" s="1"/>
      <c r="J233" s="1"/>
      <c r="K233" s="1"/>
      <c r="L233" s="1"/>
      <c r="M233" s="1"/>
      <c r="N233" s="1"/>
      <c r="O233" s="1"/>
      <c r="P233" s="1"/>
      <c r="Q233" s="1"/>
      <c r="R233" s="1"/>
      <c r="S233" s="1"/>
      <c r="T233" s="1"/>
      <c r="U233" s="1"/>
      <c r="V233" s="1"/>
      <c r="W233" s="1"/>
      <c r="X233" s="1"/>
      <c r="Y233" s="1"/>
    </row>
    <row r="234" spans="1:25" ht="9.75" customHeight="1">
      <c r="A234" s="1"/>
      <c r="B234" s="79"/>
      <c r="C234" s="145"/>
      <c r="D234" s="1"/>
      <c r="E234" s="1"/>
      <c r="F234" s="1"/>
      <c r="G234" s="1"/>
      <c r="H234" s="1"/>
      <c r="I234" s="1"/>
      <c r="J234" s="1"/>
      <c r="K234" s="1"/>
      <c r="L234" s="1"/>
      <c r="M234" s="1"/>
      <c r="N234" s="1"/>
      <c r="O234" s="1"/>
      <c r="P234" s="1"/>
      <c r="Q234" s="1"/>
      <c r="R234" s="1"/>
      <c r="S234" s="1"/>
      <c r="T234" s="1"/>
      <c r="U234" s="1"/>
      <c r="V234" s="1"/>
      <c r="W234" s="1"/>
      <c r="X234" s="1"/>
      <c r="Y234" s="1"/>
    </row>
    <row r="235" spans="1:25" ht="9.75" customHeight="1">
      <c r="A235" s="1"/>
      <c r="B235" s="79"/>
      <c r="C235" s="145"/>
      <c r="D235" s="1"/>
      <c r="E235" s="1"/>
      <c r="F235" s="1"/>
      <c r="G235" s="1"/>
      <c r="H235" s="1"/>
      <c r="I235" s="1"/>
      <c r="J235" s="1"/>
      <c r="K235" s="1"/>
      <c r="L235" s="1"/>
      <c r="M235" s="1"/>
      <c r="N235" s="1"/>
      <c r="O235" s="1"/>
      <c r="P235" s="1"/>
      <c r="Q235" s="1"/>
      <c r="R235" s="1"/>
      <c r="S235" s="1"/>
      <c r="T235" s="1"/>
      <c r="U235" s="1"/>
      <c r="V235" s="1"/>
      <c r="W235" s="1"/>
      <c r="X235" s="1"/>
      <c r="Y235" s="1"/>
    </row>
    <row r="236" spans="1:25" ht="9.75" customHeight="1">
      <c r="A236" s="1"/>
      <c r="B236" s="79"/>
      <c r="C236" s="145"/>
      <c r="D236" s="1"/>
      <c r="E236" s="1"/>
      <c r="F236" s="1"/>
      <c r="G236" s="1"/>
      <c r="H236" s="1"/>
      <c r="I236" s="1"/>
      <c r="J236" s="1"/>
      <c r="K236" s="1"/>
      <c r="L236" s="1"/>
      <c r="M236" s="1"/>
      <c r="N236" s="1"/>
      <c r="O236" s="1"/>
      <c r="P236" s="1"/>
      <c r="Q236" s="1"/>
      <c r="R236" s="1"/>
      <c r="S236" s="1"/>
      <c r="T236" s="1"/>
      <c r="U236" s="1"/>
      <c r="V236" s="1"/>
      <c r="W236" s="1"/>
      <c r="X236" s="1"/>
      <c r="Y236" s="1"/>
    </row>
    <row r="237" spans="1:25" ht="9.75" customHeight="1">
      <c r="A237" s="1"/>
      <c r="B237" s="79"/>
      <c r="C237" s="145"/>
      <c r="D237" s="1"/>
      <c r="E237" s="1"/>
      <c r="F237" s="1"/>
      <c r="G237" s="1"/>
      <c r="H237" s="1"/>
      <c r="I237" s="1"/>
      <c r="J237" s="1"/>
      <c r="K237" s="1"/>
      <c r="L237" s="1"/>
      <c r="M237" s="1"/>
      <c r="N237" s="1"/>
      <c r="O237" s="1"/>
      <c r="P237" s="1"/>
      <c r="Q237" s="1"/>
      <c r="R237" s="1"/>
      <c r="S237" s="1"/>
      <c r="T237" s="1"/>
      <c r="U237" s="1"/>
      <c r="V237" s="1"/>
      <c r="W237" s="1"/>
      <c r="X237" s="1"/>
      <c r="Y237" s="1"/>
    </row>
    <row r="238" spans="1:25" ht="9.75" customHeight="1">
      <c r="A238" s="1"/>
      <c r="B238" s="79"/>
      <c r="C238" s="145"/>
      <c r="D238" s="1"/>
      <c r="E238" s="1"/>
      <c r="F238" s="1"/>
      <c r="G238" s="1"/>
      <c r="H238" s="1"/>
      <c r="I238" s="1"/>
      <c r="J238" s="1"/>
      <c r="K238" s="1"/>
      <c r="L238" s="1"/>
      <c r="M238" s="1"/>
      <c r="N238" s="1"/>
      <c r="O238" s="1"/>
      <c r="P238" s="1"/>
      <c r="Q238" s="1"/>
      <c r="R238" s="1"/>
      <c r="S238" s="1"/>
      <c r="T238" s="1"/>
      <c r="U238" s="1"/>
      <c r="V238" s="1"/>
      <c r="W238" s="1"/>
      <c r="X238" s="1"/>
      <c r="Y238" s="1"/>
    </row>
    <row r="239" spans="1:25" ht="9.75" customHeight="1">
      <c r="A239" s="1"/>
      <c r="B239" s="79"/>
      <c r="C239" s="145"/>
      <c r="D239" s="1"/>
      <c r="E239" s="1"/>
      <c r="F239" s="1"/>
      <c r="G239" s="1"/>
      <c r="H239" s="1"/>
      <c r="I239" s="1"/>
      <c r="J239" s="1"/>
      <c r="K239" s="1"/>
      <c r="L239" s="1"/>
      <c r="M239" s="1"/>
      <c r="N239" s="1"/>
      <c r="O239" s="1"/>
      <c r="P239" s="1"/>
      <c r="Q239" s="1"/>
      <c r="R239" s="1"/>
      <c r="S239" s="1"/>
      <c r="T239" s="1"/>
      <c r="U239" s="1"/>
      <c r="V239" s="1"/>
      <c r="W239" s="1"/>
      <c r="X239" s="1"/>
      <c r="Y239" s="1"/>
    </row>
    <row r="240" spans="1:25" ht="9.75" customHeight="1">
      <c r="A240" s="1"/>
      <c r="B240" s="79"/>
      <c r="C240" s="145"/>
      <c r="D240" s="1"/>
      <c r="E240" s="1"/>
      <c r="F240" s="1"/>
      <c r="G240" s="1"/>
      <c r="H240" s="1"/>
      <c r="I240" s="1"/>
      <c r="J240" s="1"/>
      <c r="K240" s="1"/>
      <c r="L240" s="1"/>
      <c r="M240" s="1"/>
      <c r="N240" s="1"/>
      <c r="O240" s="1"/>
      <c r="P240" s="1"/>
      <c r="Q240" s="1"/>
      <c r="R240" s="1"/>
      <c r="S240" s="1"/>
      <c r="T240" s="1"/>
      <c r="U240" s="1"/>
      <c r="V240" s="1"/>
      <c r="W240" s="1"/>
      <c r="X240" s="1"/>
      <c r="Y240" s="1"/>
    </row>
    <row r="241" spans="1:25" ht="9.75" customHeight="1">
      <c r="A241" s="1"/>
      <c r="B241" s="79"/>
      <c r="C241" s="145"/>
      <c r="D241" s="1"/>
      <c r="E241" s="1"/>
      <c r="F241" s="1"/>
      <c r="G241" s="1"/>
      <c r="H241" s="1"/>
      <c r="I241" s="1"/>
      <c r="J241" s="1"/>
      <c r="K241" s="1"/>
      <c r="L241" s="1"/>
      <c r="M241" s="1"/>
      <c r="N241" s="1"/>
      <c r="O241" s="1"/>
      <c r="P241" s="1"/>
      <c r="Q241" s="1"/>
      <c r="R241" s="1"/>
      <c r="S241" s="1"/>
      <c r="T241" s="1"/>
      <c r="U241" s="1"/>
      <c r="V241" s="1"/>
      <c r="W241" s="1"/>
      <c r="X241" s="1"/>
      <c r="Y241" s="1"/>
    </row>
    <row r="242" spans="1:25" ht="9.75" customHeight="1">
      <c r="A242" s="1"/>
      <c r="B242" s="79"/>
      <c r="C242" s="145"/>
      <c r="D242" s="1"/>
      <c r="E242" s="1"/>
      <c r="F242" s="1"/>
      <c r="G242" s="1"/>
      <c r="H242" s="1"/>
      <c r="I242" s="1"/>
      <c r="J242" s="1"/>
      <c r="K242" s="1"/>
      <c r="L242" s="1"/>
      <c r="M242" s="1"/>
      <c r="N242" s="1"/>
      <c r="O242" s="1"/>
      <c r="P242" s="1"/>
      <c r="Q242" s="1"/>
      <c r="R242" s="1"/>
      <c r="S242" s="1"/>
      <c r="T242" s="1"/>
      <c r="U242" s="1"/>
      <c r="V242" s="1"/>
      <c r="W242" s="1"/>
      <c r="X242" s="1"/>
      <c r="Y242" s="1"/>
    </row>
    <row r="243" spans="1:25" ht="9.75" customHeight="1">
      <c r="A243" s="1"/>
      <c r="B243" s="79"/>
      <c r="C243" s="145"/>
      <c r="D243" s="1"/>
      <c r="E243" s="1"/>
      <c r="F243" s="1"/>
      <c r="G243" s="1"/>
      <c r="H243" s="1"/>
      <c r="I243" s="1"/>
      <c r="J243" s="1"/>
      <c r="K243" s="1"/>
      <c r="L243" s="1"/>
      <c r="M243" s="1"/>
      <c r="N243" s="1"/>
      <c r="O243" s="1"/>
      <c r="P243" s="1"/>
      <c r="Q243" s="1"/>
      <c r="R243" s="1"/>
      <c r="S243" s="1"/>
      <c r="T243" s="1"/>
      <c r="U243" s="1"/>
      <c r="V243" s="1"/>
      <c r="W243" s="1"/>
      <c r="X243" s="1"/>
      <c r="Y243" s="1"/>
    </row>
    <row r="244" spans="1:25" ht="9.75" customHeight="1">
      <c r="A244" s="1"/>
      <c r="B244" s="79"/>
      <c r="C244" s="145"/>
      <c r="D244" s="1"/>
      <c r="E244" s="1"/>
      <c r="F244" s="1"/>
      <c r="G244" s="1"/>
      <c r="H244" s="1"/>
      <c r="I244" s="1"/>
      <c r="J244" s="1"/>
      <c r="K244" s="1"/>
      <c r="L244" s="1"/>
      <c r="M244" s="1"/>
      <c r="N244" s="1"/>
      <c r="O244" s="1"/>
      <c r="P244" s="1"/>
      <c r="Q244" s="1"/>
      <c r="R244" s="1"/>
      <c r="S244" s="1"/>
      <c r="T244" s="1"/>
      <c r="U244" s="1"/>
      <c r="V244" s="1"/>
      <c r="W244" s="1"/>
      <c r="X244" s="1"/>
      <c r="Y244" s="1"/>
    </row>
    <row r="245" spans="1:25" ht="9.75" customHeight="1">
      <c r="A245" s="1"/>
      <c r="B245" s="79"/>
      <c r="C245" s="145"/>
      <c r="D245" s="1"/>
      <c r="E245" s="1"/>
      <c r="F245" s="1"/>
      <c r="G245" s="1"/>
      <c r="H245" s="1"/>
      <c r="I245" s="1"/>
      <c r="J245" s="1"/>
      <c r="K245" s="1"/>
      <c r="L245" s="1"/>
      <c r="M245" s="1"/>
      <c r="N245" s="1"/>
      <c r="O245" s="1"/>
      <c r="P245" s="1"/>
      <c r="Q245" s="1"/>
      <c r="R245" s="1"/>
      <c r="S245" s="1"/>
      <c r="T245" s="1"/>
      <c r="U245" s="1"/>
      <c r="V245" s="1"/>
      <c r="W245" s="1"/>
      <c r="X245" s="1"/>
      <c r="Y245" s="1"/>
    </row>
    <row r="246" spans="1:25" ht="9.75" customHeight="1">
      <c r="A246" s="1"/>
      <c r="B246" s="79"/>
      <c r="C246" s="145"/>
      <c r="D246" s="1"/>
      <c r="E246" s="1"/>
      <c r="F246" s="1"/>
      <c r="G246" s="1"/>
      <c r="H246" s="1"/>
      <c r="I246" s="1"/>
      <c r="J246" s="1"/>
      <c r="K246" s="1"/>
      <c r="L246" s="1"/>
      <c r="M246" s="1"/>
      <c r="N246" s="1"/>
      <c r="O246" s="1"/>
      <c r="P246" s="1"/>
      <c r="Q246" s="1"/>
      <c r="R246" s="1"/>
      <c r="S246" s="1"/>
      <c r="T246" s="1"/>
      <c r="U246" s="1"/>
      <c r="V246" s="1"/>
      <c r="W246" s="1"/>
      <c r="X246" s="1"/>
      <c r="Y246" s="1"/>
    </row>
    <row r="247" spans="1:25" ht="9.75" customHeight="1">
      <c r="A247" s="1"/>
      <c r="B247" s="79"/>
      <c r="C247" s="145"/>
      <c r="D247" s="1"/>
      <c r="E247" s="1"/>
      <c r="F247" s="1"/>
      <c r="G247" s="1"/>
      <c r="H247" s="1"/>
      <c r="I247" s="1"/>
      <c r="J247" s="1"/>
      <c r="K247" s="1"/>
      <c r="L247" s="1"/>
      <c r="M247" s="1"/>
      <c r="N247" s="1"/>
      <c r="O247" s="1"/>
      <c r="P247" s="1"/>
      <c r="Q247" s="1"/>
      <c r="R247" s="1"/>
      <c r="S247" s="1"/>
      <c r="T247" s="1"/>
      <c r="U247" s="1"/>
      <c r="V247" s="1"/>
      <c r="W247" s="1"/>
      <c r="X247" s="1"/>
      <c r="Y247" s="1"/>
    </row>
    <row r="248" spans="1:25" ht="9.75" customHeight="1">
      <c r="A248" s="1"/>
      <c r="B248" s="79"/>
      <c r="C248" s="145"/>
      <c r="D248" s="1"/>
      <c r="E248" s="1"/>
      <c r="F248" s="1"/>
      <c r="G248" s="1"/>
      <c r="H248" s="1"/>
      <c r="I248" s="1"/>
      <c r="J248" s="1"/>
      <c r="K248" s="1"/>
      <c r="L248" s="1"/>
      <c r="M248" s="1"/>
      <c r="N248" s="1"/>
      <c r="O248" s="1"/>
      <c r="P248" s="1"/>
      <c r="Q248" s="1"/>
      <c r="R248" s="1"/>
      <c r="S248" s="1"/>
      <c r="T248" s="1"/>
      <c r="U248" s="1"/>
      <c r="V248" s="1"/>
      <c r="W248" s="1"/>
      <c r="X248" s="1"/>
      <c r="Y248" s="1"/>
    </row>
    <row r="249" spans="1:25" ht="9.75" customHeight="1">
      <c r="A249" s="1"/>
      <c r="B249" s="79"/>
      <c r="C249" s="145"/>
      <c r="D249" s="1"/>
      <c r="E249" s="1"/>
      <c r="F249" s="1"/>
      <c r="G249" s="1"/>
      <c r="H249" s="1"/>
      <c r="I249" s="1"/>
      <c r="J249" s="1"/>
      <c r="K249" s="1"/>
      <c r="L249" s="1"/>
      <c r="M249" s="1"/>
      <c r="N249" s="1"/>
      <c r="O249" s="1"/>
      <c r="P249" s="1"/>
      <c r="Q249" s="1"/>
      <c r="R249" s="1"/>
      <c r="S249" s="1"/>
      <c r="T249" s="1"/>
      <c r="U249" s="1"/>
      <c r="V249" s="1"/>
      <c r="W249" s="1"/>
      <c r="X249" s="1"/>
      <c r="Y249" s="1"/>
    </row>
    <row r="250" spans="1:25" ht="9.75" customHeight="1">
      <c r="A250" s="1"/>
      <c r="B250" s="79"/>
      <c r="C250" s="145"/>
      <c r="D250" s="1"/>
      <c r="E250" s="1"/>
      <c r="F250" s="1"/>
      <c r="G250" s="1"/>
      <c r="H250" s="1"/>
      <c r="I250" s="1"/>
      <c r="J250" s="1"/>
      <c r="K250" s="1"/>
      <c r="L250" s="1"/>
      <c r="M250" s="1"/>
      <c r="N250" s="1"/>
      <c r="O250" s="1"/>
      <c r="P250" s="1"/>
      <c r="Q250" s="1"/>
      <c r="R250" s="1"/>
      <c r="S250" s="1"/>
      <c r="T250" s="1"/>
      <c r="U250" s="1"/>
      <c r="V250" s="1"/>
      <c r="W250" s="1"/>
      <c r="X250" s="1"/>
      <c r="Y250" s="1"/>
    </row>
    <row r="251" spans="1:25" ht="9.75" customHeight="1">
      <c r="A251" s="1"/>
      <c r="B251" s="79"/>
      <c r="C251" s="145"/>
      <c r="D251" s="1"/>
      <c r="E251" s="1"/>
      <c r="F251" s="1"/>
      <c r="G251" s="1"/>
      <c r="H251" s="1"/>
      <c r="I251" s="1"/>
      <c r="J251" s="1"/>
      <c r="K251" s="1"/>
      <c r="L251" s="1"/>
      <c r="M251" s="1"/>
      <c r="N251" s="1"/>
      <c r="O251" s="1"/>
      <c r="P251" s="1"/>
      <c r="Q251" s="1"/>
      <c r="R251" s="1"/>
      <c r="S251" s="1"/>
      <c r="T251" s="1"/>
      <c r="U251" s="1"/>
      <c r="V251" s="1"/>
      <c r="W251" s="1"/>
      <c r="X251" s="1"/>
      <c r="Y251" s="1"/>
    </row>
    <row r="252" spans="1:25" ht="9.75" customHeight="1">
      <c r="A252" s="1"/>
      <c r="B252" s="79"/>
      <c r="C252" s="145"/>
      <c r="D252" s="1"/>
      <c r="E252" s="1"/>
      <c r="F252" s="1"/>
      <c r="G252" s="1"/>
      <c r="H252" s="1"/>
      <c r="I252" s="1"/>
      <c r="J252" s="1"/>
      <c r="K252" s="1"/>
      <c r="L252" s="1"/>
      <c r="M252" s="1"/>
      <c r="N252" s="1"/>
      <c r="O252" s="1"/>
      <c r="P252" s="1"/>
      <c r="Q252" s="1"/>
      <c r="R252" s="1"/>
      <c r="S252" s="1"/>
      <c r="T252" s="1"/>
      <c r="U252" s="1"/>
      <c r="V252" s="1"/>
      <c r="W252" s="1"/>
      <c r="X252" s="1"/>
      <c r="Y252" s="1"/>
    </row>
    <row r="253" spans="1:25" ht="9.75" customHeight="1">
      <c r="A253" s="1"/>
      <c r="B253" s="79"/>
      <c r="C253" s="145"/>
      <c r="D253" s="1"/>
      <c r="E253" s="1"/>
      <c r="F253" s="1"/>
      <c r="G253" s="1"/>
      <c r="H253" s="1"/>
      <c r="I253" s="1"/>
      <c r="J253" s="1"/>
      <c r="K253" s="1"/>
      <c r="L253" s="1"/>
      <c r="M253" s="1"/>
      <c r="N253" s="1"/>
      <c r="O253" s="1"/>
      <c r="P253" s="1"/>
      <c r="Q253" s="1"/>
      <c r="R253" s="1"/>
      <c r="S253" s="1"/>
      <c r="T253" s="1"/>
      <c r="U253" s="1"/>
      <c r="V253" s="1"/>
      <c r="W253" s="1"/>
      <c r="X253" s="1"/>
      <c r="Y253" s="1"/>
    </row>
    <row r="254" spans="1:25" ht="9.75" customHeight="1">
      <c r="A254" s="1"/>
      <c r="B254" s="79"/>
      <c r="C254" s="145"/>
      <c r="D254" s="1"/>
      <c r="E254" s="1"/>
      <c r="F254" s="1"/>
      <c r="G254" s="1"/>
      <c r="H254" s="1"/>
      <c r="I254" s="1"/>
      <c r="J254" s="1"/>
      <c r="K254" s="1"/>
      <c r="L254" s="1"/>
      <c r="M254" s="1"/>
      <c r="N254" s="1"/>
      <c r="O254" s="1"/>
      <c r="P254" s="1"/>
      <c r="Q254" s="1"/>
      <c r="R254" s="1"/>
      <c r="S254" s="1"/>
      <c r="T254" s="1"/>
      <c r="U254" s="1"/>
      <c r="V254" s="1"/>
      <c r="W254" s="1"/>
      <c r="X254" s="1"/>
      <c r="Y254" s="1"/>
    </row>
    <row r="255" spans="1:25" ht="9.75" customHeight="1">
      <c r="A255" s="1"/>
      <c r="B255" s="79"/>
      <c r="C255" s="145"/>
      <c r="D255" s="1"/>
      <c r="E255" s="1"/>
      <c r="F255" s="1"/>
      <c r="G255" s="1"/>
      <c r="H255" s="1"/>
      <c r="I255" s="1"/>
      <c r="J255" s="1"/>
      <c r="K255" s="1"/>
      <c r="L255" s="1"/>
      <c r="M255" s="1"/>
      <c r="N255" s="1"/>
      <c r="O255" s="1"/>
      <c r="P255" s="1"/>
      <c r="Q255" s="1"/>
      <c r="R255" s="1"/>
      <c r="S255" s="1"/>
      <c r="T255" s="1"/>
      <c r="U255" s="1"/>
      <c r="V255" s="1"/>
      <c r="W255" s="1"/>
      <c r="X255" s="1"/>
      <c r="Y255" s="1"/>
    </row>
    <row r="256" spans="1:25" ht="9.75" customHeight="1">
      <c r="A256" s="1"/>
      <c r="B256" s="79"/>
      <c r="C256" s="145"/>
      <c r="D256" s="1"/>
      <c r="E256" s="1"/>
      <c r="F256" s="1"/>
      <c r="G256" s="1"/>
      <c r="H256" s="1"/>
      <c r="I256" s="1"/>
      <c r="J256" s="1"/>
      <c r="K256" s="1"/>
      <c r="L256" s="1"/>
      <c r="M256" s="1"/>
      <c r="N256" s="1"/>
      <c r="O256" s="1"/>
      <c r="P256" s="1"/>
      <c r="Q256" s="1"/>
      <c r="R256" s="1"/>
      <c r="S256" s="1"/>
      <c r="T256" s="1"/>
      <c r="U256" s="1"/>
      <c r="V256" s="1"/>
      <c r="W256" s="1"/>
      <c r="X256" s="1"/>
      <c r="Y256" s="1"/>
    </row>
    <row r="257" spans="1:25" ht="9.75" customHeight="1">
      <c r="A257" s="1"/>
      <c r="B257" s="79"/>
      <c r="C257" s="145"/>
      <c r="D257" s="1"/>
      <c r="E257" s="1"/>
      <c r="F257" s="1"/>
      <c r="G257" s="1"/>
      <c r="H257" s="1"/>
      <c r="I257" s="1"/>
      <c r="J257" s="1"/>
      <c r="K257" s="1"/>
      <c r="L257" s="1"/>
      <c r="M257" s="1"/>
      <c r="N257" s="1"/>
      <c r="O257" s="1"/>
      <c r="P257" s="1"/>
      <c r="Q257" s="1"/>
      <c r="R257" s="1"/>
      <c r="S257" s="1"/>
      <c r="T257" s="1"/>
      <c r="U257" s="1"/>
      <c r="V257" s="1"/>
      <c r="W257" s="1"/>
      <c r="X257" s="1"/>
      <c r="Y257" s="1"/>
    </row>
    <row r="258" spans="1:25" ht="9.75" customHeight="1">
      <c r="A258" s="1"/>
      <c r="B258" s="79"/>
      <c r="C258" s="145"/>
      <c r="D258" s="1"/>
      <c r="E258" s="1"/>
      <c r="F258" s="1"/>
      <c r="G258" s="1"/>
      <c r="H258" s="1"/>
      <c r="I258" s="1"/>
      <c r="J258" s="1"/>
      <c r="K258" s="1"/>
      <c r="L258" s="1"/>
      <c r="M258" s="1"/>
      <c r="N258" s="1"/>
      <c r="O258" s="1"/>
      <c r="P258" s="1"/>
      <c r="Q258" s="1"/>
      <c r="R258" s="1"/>
      <c r="S258" s="1"/>
      <c r="T258" s="1"/>
      <c r="U258" s="1"/>
      <c r="V258" s="1"/>
      <c r="W258" s="1"/>
      <c r="X258" s="1"/>
      <c r="Y258" s="1"/>
    </row>
    <row r="259" spans="1:25" ht="9.75" customHeight="1">
      <c r="A259" s="1"/>
      <c r="B259" s="79"/>
      <c r="C259" s="145"/>
      <c r="D259" s="1"/>
      <c r="E259" s="1"/>
      <c r="F259" s="1"/>
      <c r="G259" s="1"/>
      <c r="H259" s="1"/>
      <c r="I259" s="1"/>
      <c r="J259" s="1"/>
      <c r="K259" s="1"/>
      <c r="L259" s="1"/>
      <c r="M259" s="1"/>
      <c r="N259" s="1"/>
      <c r="O259" s="1"/>
      <c r="P259" s="1"/>
      <c r="Q259" s="1"/>
      <c r="R259" s="1"/>
      <c r="S259" s="1"/>
      <c r="T259" s="1"/>
      <c r="U259" s="1"/>
      <c r="V259" s="1"/>
      <c r="W259" s="1"/>
      <c r="X259" s="1"/>
      <c r="Y259" s="1"/>
    </row>
    <row r="260" spans="1:25" ht="9.75" customHeight="1">
      <c r="A260" s="1"/>
      <c r="B260" s="79"/>
      <c r="C260" s="145"/>
      <c r="D260" s="1"/>
      <c r="E260" s="1"/>
      <c r="F260" s="1"/>
      <c r="G260" s="1"/>
      <c r="H260" s="1"/>
      <c r="I260" s="1"/>
      <c r="J260" s="1"/>
      <c r="K260" s="1"/>
      <c r="L260" s="1"/>
      <c r="M260" s="1"/>
      <c r="N260" s="1"/>
      <c r="O260" s="1"/>
      <c r="P260" s="1"/>
      <c r="Q260" s="1"/>
      <c r="R260" s="1"/>
      <c r="S260" s="1"/>
      <c r="T260" s="1"/>
      <c r="U260" s="1"/>
      <c r="V260" s="1"/>
      <c r="W260" s="1"/>
      <c r="X260" s="1"/>
      <c r="Y260" s="1"/>
    </row>
    <row r="261" spans="1:25" ht="9.75" customHeight="1">
      <c r="A261" s="1"/>
      <c r="B261" s="79"/>
      <c r="C261" s="145"/>
      <c r="D261" s="1"/>
      <c r="E261" s="1"/>
      <c r="F261" s="1"/>
      <c r="G261" s="1"/>
      <c r="H261" s="1"/>
      <c r="I261" s="1"/>
      <c r="J261" s="1"/>
      <c r="K261" s="1"/>
      <c r="L261" s="1"/>
      <c r="M261" s="1"/>
      <c r="N261" s="1"/>
      <c r="O261" s="1"/>
      <c r="P261" s="1"/>
      <c r="Q261" s="1"/>
      <c r="R261" s="1"/>
      <c r="S261" s="1"/>
      <c r="T261" s="1"/>
      <c r="U261" s="1"/>
      <c r="V261" s="1"/>
      <c r="W261" s="1"/>
      <c r="X261" s="1"/>
      <c r="Y261" s="1"/>
    </row>
    <row r="262" spans="1:25" ht="9.75" customHeight="1">
      <c r="A262" s="1"/>
      <c r="B262" s="79"/>
      <c r="C262" s="145"/>
      <c r="D262" s="1"/>
      <c r="E262" s="1"/>
      <c r="F262" s="1"/>
      <c r="G262" s="1"/>
      <c r="H262" s="1"/>
      <c r="I262" s="1"/>
      <c r="J262" s="1"/>
      <c r="K262" s="1"/>
      <c r="L262" s="1"/>
      <c r="M262" s="1"/>
      <c r="N262" s="1"/>
      <c r="O262" s="1"/>
      <c r="P262" s="1"/>
      <c r="Q262" s="1"/>
      <c r="R262" s="1"/>
      <c r="S262" s="1"/>
      <c r="T262" s="1"/>
      <c r="U262" s="1"/>
      <c r="V262" s="1"/>
      <c r="W262" s="1"/>
      <c r="X262" s="1"/>
      <c r="Y262" s="1"/>
    </row>
    <row r="263" spans="1:25" ht="9.75" customHeight="1">
      <c r="A263" s="1"/>
      <c r="B263" s="79"/>
      <c r="C263" s="145"/>
      <c r="D263" s="1"/>
      <c r="E263" s="1"/>
      <c r="F263" s="1"/>
      <c r="G263" s="1"/>
      <c r="H263" s="1"/>
      <c r="I263" s="1"/>
      <c r="J263" s="1"/>
      <c r="K263" s="1"/>
      <c r="L263" s="1"/>
      <c r="M263" s="1"/>
      <c r="N263" s="1"/>
      <c r="O263" s="1"/>
      <c r="P263" s="1"/>
      <c r="Q263" s="1"/>
      <c r="R263" s="1"/>
      <c r="S263" s="1"/>
      <c r="T263" s="1"/>
      <c r="U263" s="1"/>
      <c r="V263" s="1"/>
      <c r="W263" s="1"/>
      <c r="X263" s="1"/>
      <c r="Y263" s="1"/>
    </row>
    <row r="264" spans="1:25" ht="9.75" customHeight="1">
      <c r="A264" s="1"/>
      <c r="B264" s="79"/>
      <c r="C264" s="145"/>
      <c r="D264" s="1"/>
      <c r="E264" s="1"/>
      <c r="F264" s="1"/>
      <c r="G264" s="1"/>
      <c r="H264" s="1"/>
      <c r="I264" s="1"/>
      <c r="J264" s="1"/>
      <c r="K264" s="1"/>
      <c r="L264" s="1"/>
      <c r="M264" s="1"/>
      <c r="N264" s="1"/>
      <c r="O264" s="1"/>
      <c r="P264" s="1"/>
      <c r="Q264" s="1"/>
      <c r="R264" s="1"/>
      <c r="S264" s="1"/>
      <c r="T264" s="1"/>
      <c r="U264" s="1"/>
      <c r="V264" s="1"/>
      <c r="W264" s="1"/>
      <c r="X264" s="1"/>
      <c r="Y264" s="1"/>
    </row>
    <row r="265" spans="1:25" ht="9.75" customHeight="1">
      <c r="A265" s="1"/>
      <c r="B265" s="79"/>
      <c r="C265" s="145"/>
      <c r="D265" s="1"/>
      <c r="E265" s="1"/>
      <c r="F265" s="1"/>
      <c r="G265" s="1"/>
      <c r="H265" s="1"/>
      <c r="I265" s="1"/>
      <c r="J265" s="1"/>
      <c r="K265" s="1"/>
      <c r="L265" s="1"/>
      <c r="M265" s="1"/>
      <c r="N265" s="1"/>
      <c r="O265" s="1"/>
      <c r="P265" s="1"/>
      <c r="Q265" s="1"/>
      <c r="R265" s="1"/>
      <c r="S265" s="1"/>
      <c r="T265" s="1"/>
      <c r="U265" s="1"/>
      <c r="V265" s="1"/>
      <c r="W265" s="1"/>
      <c r="X265" s="1"/>
      <c r="Y265" s="1"/>
    </row>
    <row r="266" spans="1:25" ht="9.75" customHeight="1">
      <c r="A266" s="1"/>
      <c r="B266" s="79"/>
      <c r="C266" s="145"/>
      <c r="D266" s="1"/>
      <c r="E266" s="1"/>
      <c r="F266" s="1"/>
      <c r="G266" s="1"/>
      <c r="H266" s="1"/>
      <c r="I266" s="1"/>
      <c r="J266" s="1"/>
      <c r="K266" s="1"/>
      <c r="L266" s="1"/>
      <c r="M266" s="1"/>
      <c r="N266" s="1"/>
      <c r="O266" s="1"/>
      <c r="P266" s="1"/>
      <c r="Q266" s="1"/>
      <c r="R266" s="1"/>
      <c r="S266" s="1"/>
      <c r="T266" s="1"/>
      <c r="U266" s="1"/>
      <c r="V266" s="1"/>
      <c r="W266" s="1"/>
      <c r="X266" s="1"/>
      <c r="Y266" s="1"/>
    </row>
    <row r="267" spans="1:25" ht="9.75" customHeight="1">
      <c r="A267" s="1"/>
      <c r="B267" s="79"/>
      <c r="C267" s="145"/>
      <c r="D267" s="1"/>
      <c r="E267" s="1"/>
      <c r="F267" s="1"/>
      <c r="G267" s="1"/>
      <c r="H267" s="1"/>
      <c r="I267" s="1"/>
      <c r="J267" s="1"/>
      <c r="K267" s="1"/>
      <c r="L267" s="1"/>
      <c r="M267" s="1"/>
      <c r="N267" s="1"/>
      <c r="O267" s="1"/>
      <c r="P267" s="1"/>
      <c r="Q267" s="1"/>
      <c r="R267" s="1"/>
      <c r="S267" s="1"/>
      <c r="T267" s="1"/>
      <c r="U267" s="1"/>
      <c r="V267" s="1"/>
      <c r="W267" s="1"/>
      <c r="X267" s="1"/>
      <c r="Y267" s="1"/>
    </row>
    <row r="268" spans="1:25" ht="9.75" customHeight="1">
      <c r="A268" s="1"/>
      <c r="B268" s="79"/>
      <c r="C268" s="145"/>
      <c r="D268" s="1"/>
      <c r="E268" s="1"/>
      <c r="F268" s="1"/>
      <c r="G268" s="1"/>
      <c r="H268" s="1"/>
      <c r="I268" s="1"/>
      <c r="J268" s="1"/>
      <c r="K268" s="1"/>
      <c r="L268" s="1"/>
      <c r="M268" s="1"/>
      <c r="N268" s="1"/>
      <c r="O268" s="1"/>
      <c r="P268" s="1"/>
      <c r="Q268" s="1"/>
      <c r="R268" s="1"/>
      <c r="S268" s="1"/>
      <c r="T268" s="1"/>
      <c r="U268" s="1"/>
      <c r="V268" s="1"/>
      <c r="W268" s="1"/>
      <c r="X268" s="1"/>
      <c r="Y268" s="1"/>
    </row>
    <row r="269" spans="1:25" ht="9.75" customHeight="1">
      <c r="A269" s="1"/>
      <c r="B269" s="79"/>
      <c r="C269" s="145"/>
      <c r="D269" s="1"/>
      <c r="E269" s="1"/>
      <c r="F269" s="1"/>
      <c r="G269" s="1"/>
      <c r="H269" s="1"/>
      <c r="I269" s="1"/>
      <c r="J269" s="1"/>
      <c r="K269" s="1"/>
      <c r="L269" s="1"/>
      <c r="M269" s="1"/>
      <c r="N269" s="1"/>
      <c r="O269" s="1"/>
      <c r="P269" s="1"/>
      <c r="Q269" s="1"/>
      <c r="R269" s="1"/>
      <c r="S269" s="1"/>
      <c r="T269" s="1"/>
      <c r="U269" s="1"/>
      <c r="V269" s="1"/>
      <c r="W269" s="1"/>
      <c r="X269" s="1"/>
      <c r="Y269" s="1"/>
    </row>
    <row r="270" spans="1:25" ht="9.75" customHeight="1">
      <c r="A270" s="1"/>
      <c r="B270" s="79"/>
      <c r="C270" s="145"/>
      <c r="D270" s="1"/>
      <c r="E270" s="1"/>
      <c r="F270" s="1"/>
      <c r="G270" s="1"/>
      <c r="H270" s="1"/>
      <c r="I270" s="1"/>
      <c r="J270" s="1"/>
      <c r="K270" s="1"/>
      <c r="L270" s="1"/>
      <c r="M270" s="1"/>
      <c r="N270" s="1"/>
      <c r="O270" s="1"/>
      <c r="P270" s="1"/>
      <c r="Q270" s="1"/>
      <c r="R270" s="1"/>
      <c r="S270" s="1"/>
      <c r="T270" s="1"/>
      <c r="U270" s="1"/>
      <c r="V270" s="1"/>
      <c r="W270" s="1"/>
      <c r="X270" s="1"/>
      <c r="Y270" s="1"/>
    </row>
    <row r="271" spans="1:25" ht="9.75" customHeight="1">
      <c r="A271" s="1"/>
      <c r="B271" s="79"/>
      <c r="C271" s="145"/>
      <c r="D271" s="1"/>
      <c r="E271" s="1"/>
      <c r="F271" s="1"/>
      <c r="G271" s="1"/>
      <c r="H271" s="1"/>
      <c r="I271" s="1"/>
      <c r="J271" s="1"/>
      <c r="K271" s="1"/>
      <c r="L271" s="1"/>
      <c r="M271" s="1"/>
      <c r="N271" s="1"/>
      <c r="O271" s="1"/>
      <c r="P271" s="1"/>
      <c r="Q271" s="1"/>
      <c r="R271" s="1"/>
      <c r="S271" s="1"/>
      <c r="T271" s="1"/>
      <c r="U271" s="1"/>
      <c r="V271" s="1"/>
      <c r="W271" s="1"/>
      <c r="X271" s="1"/>
      <c r="Y271" s="1"/>
    </row>
    <row r="272" spans="1:25" ht="9.75" customHeight="1">
      <c r="A272" s="1"/>
      <c r="B272" s="79"/>
      <c r="C272" s="145"/>
      <c r="D272" s="1"/>
      <c r="E272" s="1"/>
      <c r="F272" s="1"/>
      <c r="G272" s="1"/>
      <c r="H272" s="1"/>
      <c r="I272" s="1"/>
      <c r="J272" s="1"/>
      <c r="K272" s="1"/>
      <c r="L272" s="1"/>
      <c r="M272" s="1"/>
      <c r="N272" s="1"/>
      <c r="O272" s="1"/>
      <c r="P272" s="1"/>
      <c r="Q272" s="1"/>
      <c r="R272" s="1"/>
      <c r="S272" s="1"/>
      <c r="T272" s="1"/>
      <c r="U272" s="1"/>
      <c r="V272" s="1"/>
      <c r="W272" s="1"/>
      <c r="X272" s="1"/>
      <c r="Y272" s="1"/>
    </row>
    <row r="273" spans="1:25" ht="9.75" customHeight="1">
      <c r="A273" s="1"/>
      <c r="B273" s="79"/>
      <c r="C273" s="145"/>
      <c r="D273" s="1"/>
      <c r="E273" s="1"/>
      <c r="F273" s="1"/>
      <c r="G273" s="1"/>
      <c r="H273" s="1"/>
      <c r="I273" s="1"/>
      <c r="J273" s="1"/>
      <c r="K273" s="1"/>
      <c r="L273" s="1"/>
      <c r="M273" s="1"/>
      <c r="N273" s="1"/>
      <c r="O273" s="1"/>
      <c r="P273" s="1"/>
      <c r="Q273" s="1"/>
      <c r="R273" s="1"/>
      <c r="S273" s="1"/>
      <c r="T273" s="1"/>
      <c r="U273" s="1"/>
      <c r="V273" s="1"/>
      <c r="W273" s="1"/>
      <c r="X273" s="1"/>
      <c r="Y273" s="1"/>
    </row>
    <row r="274" spans="1:25" ht="9.75" customHeight="1">
      <c r="A274" s="1"/>
      <c r="B274" s="79"/>
      <c r="C274" s="145"/>
      <c r="D274" s="1"/>
      <c r="E274" s="1"/>
      <c r="F274" s="1"/>
      <c r="G274" s="1"/>
      <c r="H274" s="1"/>
      <c r="I274" s="1"/>
      <c r="J274" s="1"/>
      <c r="K274" s="1"/>
      <c r="L274" s="1"/>
      <c r="M274" s="1"/>
      <c r="N274" s="1"/>
      <c r="O274" s="1"/>
      <c r="P274" s="1"/>
      <c r="Q274" s="1"/>
      <c r="R274" s="1"/>
      <c r="S274" s="1"/>
      <c r="T274" s="1"/>
      <c r="U274" s="1"/>
      <c r="V274" s="1"/>
      <c r="W274" s="1"/>
      <c r="X274" s="1"/>
      <c r="Y274" s="1"/>
    </row>
    <row r="275" spans="1:25" ht="9.75" customHeight="1">
      <c r="A275" s="1"/>
      <c r="B275" s="79"/>
      <c r="C275" s="145"/>
      <c r="D275" s="1"/>
      <c r="E275" s="1"/>
      <c r="F275" s="1"/>
      <c r="G275" s="1"/>
      <c r="H275" s="1"/>
      <c r="I275" s="1"/>
      <c r="J275" s="1"/>
      <c r="K275" s="1"/>
      <c r="L275" s="1"/>
      <c r="M275" s="1"/>
      <c r="N275" s="1"/>
      <c r="O275" s="1"/>
      <c r="P275" s="1"/>
      <c r="Q275" s="1"/>
      <c r="R275" s="1"/>
      <c r="S275" s="1"/>
      <c r="T275" s="1"/>
      <c r="U275" s="1"/>
      <c r="V275" s="1"/>
      <c r="W275" s="1"/>
      <c r="X275" s="1"/>
      <c r="Y275" s="1"/>
    </row>
    <row r="276" spans="1:25" ht="9.75" customHeight="1">
      <c r="A276" s="1"/>
      <c r="B276" s="79"/>
      <c r="C276" s="145"/>
      <c r="D276" s="1"/>
      <c r="E276" s="1"/>
      <c r="F276" s="1"/>
      <c r="G276" s="1"/>
      <c r="H276" s="1"/>
      <c r="I276" s="1"/>
      <c r="J276" s="1"/>
      <c r="K276" s="1"/>
      <c r="L276" s="1"/>
      <c r="M276" s="1"/>
      <c r="N276" s="1"/>
      <c r="O276" s="1"/>
      <c r="P276" s="1"/>
      <c r="Q276" s="1"/>
      <c r="R276" s="1"/>
      <c r="S276" s="1"/>
      <c r="T276" s="1"/>
      <c r="U276" s="1"/>
      <c r="V276" s="1"/>
      <c r="W276" s="1"/>
      <c r="X276" s="1"/>
      <c r="Y276" s="1"/>
    </row>
    <row r="277" spans="1:25" ht="9.75" customHeight="1">
      <c r="A277" s="1"/>
      <c r="B277" s="79"/>
      <c r="C277" s="145"/>
      <c r="D277" s="1"/>
      <c r="E277" s="1"/>
      <c r="F277" s="1"/>
      <c r="G277" s="1"/>
      <c r="H277" s="1"/>
      <c r="I277" s="1"/>
      <c r="J277" s="1"/>
      <c r="K277" s="1"/>
      <c r="L277" s="1"/>
      <c r="M277" s="1"/>
      <c r="N277" s="1"/>
      <c r="O277" s="1"/>
      <c r="P277" s="1"/>
      <c r="Q277" s="1"/>
      <c r="R277" s="1"/>
      <c r="S277" s="1"/>
      <c r="T277" s="1"/>
      <c r="U277" s="1"/>
      <c r="V277" s="1"/>
      <c r="W277" s="1"/>
      <c r="X277" s="1"/>
      <c r="Y277" s="1"/>
    </row>
    <row r="278" spans="1:25" ht="9.75" customHeight="1">
      <c r="A278" s="1"/>
      <c r="B278" s="79"/>
      <c r="C278" s="145"/>
      <c r="D278" s="1"/>
      <c r="E278" s="1"/>
      <c r="F278" s="1"/>
      <c r="G278" s="1"/>
      <c r="H278" s="1"/>
      <c r="I278" s="1"/>
      <c r="J278" s="1"/>
      <c r="K278" s="1"/>
      <c r="L278" s="1"/>
      <c r="M278" s="1"/>
      <c r="N278" s="1"/>
      <c r="O278" s="1"/>
      <c r="P278" s="1"/>
      <c r="Q278" s="1"/>
      <c r="R278" s="1"/>
      <c r="S278" s="1"/>
      <c r="T278" s="1"/>
      <c r="U278" s="1"/>
      <c r="V278" s="1"/>
      <c r="W278" s="1"/>
      <c r="X278" s="1"/>
      <c r="Y278" s="1"/>
    </row>
    <row r="279" spans="1:25" ht="9.75" customHeight="1">
      <c r="A279" s="1"/>
      <c r="B279" s="79"/>
      <c r="C279" s="145"/>
      <c r="D279" s="1"/>
      <c r="E279" s="1"/>
      <c r="F279" s="1"/>
      <c r="G279" s="1"/>
      <c r="H279" s="1"/>
      <c r="I279" s="1"/>
      <c r="J279" s="1"/>
      <c r="K279" s="1"/>
      <c r="L279" s="1"/>
      <c r="M279" s="1"/>
      <c r="N279" s="1"/>
      <c r="O279" s="1"/>
      <c r="P279" s="1"/>
      <c r="Q279" s="1"/>
      <c r="R279" s="1"/>
      <c r="S279" s="1"/>
      <c r="T279" s="1"/>
      <c r="U279" s="1"/>
      <c r="V279" s="1"/>
      <c r="W279" s="1"/>
      <c r="X279" s="1"/>
      <c r="Y279" s="1"/>
    </row>
    <row r="280" spans="1:25" ht="9.75" customHeight="1">
      <c r="A280" s="1"/>
      <c r="B280" s="79"/>
      <c r="C280" s="145"/>
      <c r="D280" s="1"/>
      <c r="E280" s="1"/>
      <c r="F280" s="1"/>
      <c r="G280" s="1"/>
      <c r="H280" s="1"/>
      <c r="I280" s="1"/>
      <c r="J280" s="1"/>
      <c r="K280" s="1"/>
      <c r="L280" s="1"/>
      <c r="M280" s="1"/>
      <c r="N280" s="1"/>
      <c r="O280" s="1"/>
      <c r="P280" s="1"/>
      <c r="Q280" s="1"/>
      <c r="R280" s="1"/>
      <c r="S280" s="1"/>
      <c r="T280" s="1"/>
      <c r="U280" s="1"/>
      <c r="V280" s="1"/>
      <c r="W280" s="1"/>
      <c r="X280" s="1"/>
      <c r="Y280" s="1"/>
    </row>
    <row r="281" spans="1:25" ht="9.75" customHeight="1">
      <c r="A281" s="1"/>
      <c r="B281" s="79"/>
      <c r="C281" s="145"/>
      <c r="D281" s="1"/>
      <c r="E281" s="1"/>
      <c r="F281" s="1"/>
      <c r="G281" s="1"/>
      <c r="H281" s="1"/>
      <c r="I281" s="1"/>
      <c r="J281" s="1"/>
      <c r="K281" s="1"/>
      <c r="L281" s="1"/>
      <c r="M281" s="1"/>
      <c r="N281" s="1"/>
      <c r="O281" s="1"/>
      <c r="P281" s="1"/>
      <c r="Q281" s="1"/>
      <c r="R281" s="1"/>
      <c r="S281" s="1"/>
      <c r="T281" s="1"/>
      <c r="U281" s="1"/>
      <c r="V281" s="1"/>
      <c r="W281" s="1"/>
      <c r="X281" s="1"/>
      <c r="Y281" s="1"/>
    </row>
    <row r="282" spans="1:25" ht="9.75" customHeight="1">
      <c r="A282" s="1"/>
      <c r="B282" s="79"/>
      <c r="C282" s="145"/>
      <c r="D282" s="1"/>
      <c r="E282" s="1"/>
      <c r="F282" s="1"/>
      <c r="G282" s="1"/>
      <c r="H282" s="1"/>
      <c r="I282" s="1"/>
      <c r="J282" s="1"/>
      <c r="K282" s="1"/>
      <c r="L282" s="1"/>
      <c r="M282" s="1"/>
      <c r="N282" s="1"/>
      <c r="O282" s="1"/>
      <c r="P282" s="1"/>
      <c r="Q282" s="1"/>
      <c r="R282" s="1"/>
      <c r="S282" s="1"/>
      <c r="T282" s="1"/>
      <c r="U282" s="1"/>
      <c r="V282" s="1"/>
      <c r="W282" s="1"/>
      <c r="X282" s="1"/>
      <c r="Y282" s="1"/>
    </row>
    <row r="283" spans="1:25" ht="9.75" customHeight="1">
      <c r="A283" s="1"/>
      <c r="B283" s="79"/>
      <c r="C283" s="145"/>
      <c r="D283" s="1"/>
      <c r="E283" s="1"/>
      <c r="F283" s="1"/>
      <c r="G283" s="1"/>
      <c r="H283" s="1"/>
      <c r="I283" s="1"/>
      <c r="J283" s="1"/>
      <c r="K283" s="1"/>
      <c r="L283" s="1"/>
      <c r="M283" s="1"/>
      <c r="N283" s="1"/>
      <c r="O283" s="1"/>
      <c r="P283" s="1"/>
      <c r="Q283" s="1"/>
      <c r="R283" s="1"/>
      <c r="S283" s="1"/>
      <c r="T283" s="1"/>
      <c r="U283" s="1"/>
      <c r="V283" s="1"/>
      <c r="W283" s="1"/>
      <c r="X283" s="1"/>
      <c r="Y283" s="1"/>
    </row>
    <row r="284" spans="1:25" ht="9.75" customHeight="1">
      <c r="A284" s="1"/>
      <c r="B284" s="79"/>
      <c r="C284" s="145"/>
      <c r="D284" s="1"/>
      <c r="E284" s="1"/>
      <c r="F284" s="1"/>
      <c r="G284" s="1"/>
      <c r="H284" s="1"/>
      <c r="I284" s="1"/>
      <c r="J284" s="1"/>
      <c r="K284" s="1"/>
      <c r="L284" s="1"/>
      <c r="M284" s="1"/>
      <c r="N284" s="1"/>
      <c r="O284" s="1"/>
      <c r="P284" s="1"/>
      <c r="Q284" s="1"/>
      <c r="R284" s="1"/>
      <c r="S284" s="1"/>
      <c r="T284" s="1"/>
      <c r="U284" s="1"/>
      <c r="V284" s="1"/>
      <c r="W284" s="1"/>
      <c r="X284" s="1"/>
      <c r="Y284" s="1"/>
    </row>
    <row r="285" spans="1:25" ht="9.75" customHeight="1">
      <c r="A285" s="1"/>
      <c r="B285" s="79"/>
      <c r="C285" s="145"/>
      <c r="D285" s="1"/>
      <c r="E285" s="1"/>
      <c r="F285" s="1"/>
      <c r="G285" s="1"/>
      <c r="H285" s="1"/>
      <c r="I285" s="1"/>
      <c r="J285" s="1"/>
      <c r="K285" s="1"/>
      <c r="L285" s="1"/>
      <c r="M285" s="1"/>
      <c r="N285" s="1"/>
      <c r="O285" s="1"/>
      <c r="P285" s="1"/>
      <c r="Q285" s="1"/>
      <c r="R285" s="1"/>
      <c r="S285" s="1"/>
      <c r="T285" s="1"/>
      <c r="U285" s="1"/>
      <c r="V285" s="1"/>
      <c r="W285" s="1"/>
      <c r="X285" s="1"/>
      <c r="Y285" s="1"/>
    </row>
    <row r="286" spans="1:25" ht="9.75" customHeight="1">
      <c r="A286" s="1"/>
      <c r="B286" s="79"/>
      <c r="C286" s="145"/>
      <c r="D286" s="1"/>
      <c r="E286" s="1"/>
      <c r="F286" s="1"/>
      <c r="G286" s="1"/>
      <c r="H286" s="1"/>
      <c r="I286" s="1"/>
      <c r="J286" s="1"/>
      <c r="K286" s="1"/>
      <c r="L286" s="1"/>
      <c r="M286" s="1"/>
      <c r="N286" s="1"/>
      <c r="O286" s="1"/>
      <c r="P286" s="1"/>
      <c r="Q286" s="1"/>
      <c r="R286" s="1"/>
      <c r="S286" s="1"/>
      <c r="T286" s="1"/>
      <c r="U286" s="1"/>
      <c r="V286" s="1"/>
      <c r="W286" s="1"/>
      <c r="X286" s="1"/>
      <c r="Y286" s="1"/>
    </row>
    <row r="287" spans="1:25" ht="9.75" customHeight="1">
      <c r="A287" s="1"/>
      <c r="B287" s="79"/>
      <c r="C287" s="145"/>
      <c r="D287" s="1"/>
      <c r="E287" s="1"/>
      <c r="F287" s="1"/>
      <c r="G287" s="1"/>
      <c r="H287" s="1"/>
      <c r="I287" s="1"/>
      <c r="J287" s="1"/>
      <c r="K287" s="1"/>
      <c r="L287" s="1"/>
      <c r="M287" s="1"/>
      <c r="N287" s="1"/>
      <c r="O287" s="1"/>
      <c r="P287" s="1"/>
      <c r="Q287" s="1"/>
      <c r="R287" s="1"/>
      <c r="S287" s="1"/>
      <c r="T287" s="1"/>
      <c r="U287" s="1"/>
      <c r="V287" s="1"/>
      <c r="W287" s="1"/>
      <c r="X287" s="1"/>
      <c r="Y287" s="1"/>
    </row>
    <row r="288" spans="1:25" ht="9.75" customHeight="1">
      <c r="A288" s="1"/>
      <c r="B288" s="79"/>
      <c r="C288" s="145"/>
      <c r="D288" s="1"/>
      <c r="E288" s="1"/>
      <c r="F288" s="1"/>
      <c r="G288" s="1"/>
      <c r="H288" s="1"/>
      <c r="I288" s="1"/>
      <c r="J288" s="1"/>
      <c r="K288" s="1"/>
      <c r="L288" s="1"/>
      <c r="M288" s="1"/>
      <c r="N288" s="1"/>
      <c r="O288" s="1"/>
      <c r="P288" s="1"/>
      <c r="Q288" s="1"/>
      <c r="R288" s="1"/>
      <c r="S288" s="1"/>
      <c r="T288" s="1"/>
      <c r="U288" s="1"/>
      <c r="V288" s="1"/>
      <c r="W288" s="1"/>
      <c r="X288" s="1"/>
      <c r="Y288" s="1"/>
    </row>
    <row r="289" spans="1:25" ht="9.75" customHeight="1">
      <c r="A289" s="1"/>
      <c r="B289" s="79"/>
      <c r="C289" s="145"/>
      <c r="D289" s="1"/>
      <c r="E289" s="1"/>
      <c r="F289" s="1"/>
      <c r="G289" s="1"/>
      <c r="H289" s="1"/>
      <c r="I289" s="1"/>
      <c r="J289" s="1"/>
      <c r="K289" s="1"/>
      <c r="L289" s="1"/>
      <c r="M289" s="1"/>
      <c r="N289" s="1"/>
      <c r="O289" s="1"/>
      <c r="P289" s="1"/>
      <c r="Q289" s="1"/>
      <c r="R289" s="1"/>
      <c r="S289" s="1"/>
      <c r="T289" s="1"/>
      <c r="U289" s="1"/>
      <c r="V289" s="1"/>
      <c r="W289" s="1"/>
      <c r="X289" s="1"/>
      <c r="Y289" s="1"/>
    </row>
    <row r="290" spans="1:25" ht="9.75" customHeight="1">
      <c r="A290" s="1"/>
      <c r="B290" s="79"/>
      <c r="C290" s="145"/>
      <c r="D290" s="1"/>
      <c r="E290" s="1"/>
      <c r="F290" s="1"/>
      <c r="G290" s="1"/>
      <c r="H290" s="1"/>
      <c r="I290" s="1"/>
      <c r="J290" s="1"/>
      <c r="K290" s="1"/>
      <c r="L290" s="1"/>
      <c r="M290" s="1"/>
      <c r="N290" s="1"/>
      <c r="O290" s="1"/>
      <c r="P290" s="1"/>
      <c r="Q290" s="1"/>
      <c r="R290" s="1"/>
      <c r="S290" s="1"/>
      <c r="T290" s="1"/>
      <c r="U290" s="1"/>
      <c r="V290" s="1"/>
      <c r="W290" s="1"/>
      <c r="X290" s="1"/>
      <c r="Y290" s="1"/>
    </row>
    <row r="291" spans="1:25" ht="9.75" customHeight="1">
      <c r="A291" s="1"/>
      <c r="B291" s="79"/>
      <c r="C291" s="145"/>
      <c r="D291" s="1"/>
      <c r="E291" s="1"/>
      <c r="F291" s="1"/>
      <c r="G291" s="1"/>
      <c r="H291" s="1"/>
      <c r="I291" s="1"/>
      <c r="J291" s="1"/>
      <c r="K291" s="1"/>
      <c r="L291" s="1"/>
      <c r="M291" s="1"/>
      <c r="N291" s="1"/>
      <c r="O291" s="1"/>
      <c r="P291" s="1"/>
      <c r="Q291" s="1"/>
      <c r="R291" s="1"/>
      <c r="S291" s="1"/>
      <c r="T291" s="1"/>
      <c r="U291" s="1"/>
      <c r="V291" s="1"/>
      <c r="W291" s="1"/>
      <c r="X291" s="1"/>
      <c r="Y291" s="1"/>
    </row>
    <row r="292" spans="1:25" ht="9.75" customHeight="1">
      <c r="A292" s="1"/>
      <c r="B292" s="79"/>
      <c r="C292" s="145"/>
      <c r="D292" s="1"/>
      <c r="E292" s="1"/>
      <c r="F292" s="1"/>
      <c r="G292" s="1"/>
      <c r="H292" s="1"/>
      <c r="I292" s="1"/>
      <c r="J292" s="1"/>
      <c r="K292" s="1"/>
      <c r="L292" s="1"/>
      <c r="M292" s="1"/>
      <c r="N292" s="1"/>
      <c r="O292" s="1"/>
      <c r="P292" s="1"/>
      <c r="Q292" s="1"/>
      <c r="R292" s="1"/>
      <c r="S292" s="1"/>
      <c r="T292" s="1"/>
      <c r="U292" s="1"/>
      <c r="V292" s="1"/>
      <c r="W292" s="1"/>
      <c r="X292" s="1"/>
      <c r="Y292" s="1"/>
    </row>
    <row r="293" spans="1:25" ht="9.75" customHeight="1">
      <c r="A293" s="1"/>
      <c r="B293" s="79"/>
      <c r="C293" s="145"/>
      <c r="D293" s="1"/>
      <c r="E293" s="1"/>
      <c r="F293" s="1"/>
      <c r="G293" s="1"/>
      <c r="H293" s="1"/>
      <c r="I293" s="1"/>
      <c r="J293" s="1"/>
      <c r="K293" s="1"/>
      <c r="L293" s="1"/>
      <c r="M293" s="1"/>
      <c r="N293" s="1"/>
      <c r="O293" s="1"/>
      <c r="P293" s="1"/>
      <c r="Q293" s="1"/>
      <c r="R293" s="1"/>
      <c r="S293" s="1"/>
      <c r="T293" s="1"/>
      <c r="U293" s="1"/>
      <c r="V293" s="1"/>
      <c r="W293" s="1"/>
      <c r="X293" s="1"/>
      <c r="Y293" s="1"/>
    </row>
    <row r="294" spans="1:25" ht="9.75" customHeight="1">
      <c r="A294" s="1"/>
      <c r="B294" s="79"/>
      <c r="C294" s="145"/>
      <c r="D294" s="1"/>
      <c r="E294" s="1"/>
      <c r="F294" s="1"/>
      <c r="G294" s="1"/>
      <c r="H294" s="1"/>
      <c r="I294" s="1"/>
      <c r="J294" s="1"/>
      <c r="K294" s="1"/>
      <c r="L294" s="1"/>
      <c r="M294" s="1"/>
      <c r="N294" s="1"/>
      <c r="O294" s="1"/>
      <c r="P294" s="1"/>
      <c r="Q294" s="1"/>
      <c r="R294" s="1"/>
      <c r="S294" s="1"/>
      <c r="T294" s="1"/>
      <c r="U294" s="1"/>
      <c r="V294" s="1"/>
      <c r="W294" s="1"/>
      <c r="X294" s="1"/>
      <c r="Y294" s="1"/>
    </row>
    <row r="295" spans="1:25" ht="9.75" customHeight="1">
      <c r="A295" s="1"/>
      <c r="B295" s="79"/>
      <c r="C295" s="145"/>
      <c r="D295" s="1"/>
      <c r="E295" s="1"/>
      <c r="F295" s="1"/>
      <c r="G295" s="1"/>
      <c r="H295" s="1"/>
      <c r="I295" s="1"/>
      <c r="J295" s="1"/>
      <c r="K295" s="1"/>
      <c r="L295" s="1"/>
      <c r="M295" s="1"/>
      <c r="N295" s="1"/>
      <c r="O295" s="1"/>
      <c r="P295" s="1"/>
      <c r="Q295" s="1"/>
      <c r="R295" s="1"/>
      <c r="S295" s="1"/>
      <c r="T295" s="1"/>
      <c r="U295" s="1"/>
      <c r="V295" s="1"/>
      <c r="W295" s="1"/>
      <c r="X295" s="1"/>
      <c r="Y295" s="1"/>
    </row>
    <row r="296" spans="1:25" ht="9.75" customHeight="1">
      <c r="A296" s="1"/>
      <c r="B296" s="79"/>
      <c r="C296" s="145"/>
      <c r="D296" s="1"/>
      <c r="E296" s="1"/>
      <c r="F296" s="1"/>
      <c r="G296" s="1"/>
      <c r="H296" s="1"/>
      <c r="I296" s="1"/>
      <c r="J296" s="1"/>
      <c r="K296" s="1"/>
      <c r="L296" s="1"/>
      <c r="M296" s="1"/>
      <c r="N296" s="1"/>
      <c r="O296" s="1"/>
      <c r="P296" s="1"/>
      <c r="Q296" s="1"/>
      <c r="R296" s="1"/>
      <c r="S296" s="1"/>
      <c r="T296" s="1"/>
      <c r="U296" s="1"/>
      <c r="V296" s="1"/>
      <c r="W296" s="1"/>
      <c r="X296" s="1"/>
      <c r="Y296" s="1"/>
    </row>
    <row r="297" spans="1:25" ht="9.75" customHeight="1">
      <c r="A297" s="1"/>
      <c r="B297" s="79"/>
      <c r="C297" s="145"/>
      <c r="D297" s="1"/>
      <c r="E297" s="1"/>
      <c r="F297" s="1"/>
      <c r="G297" s="1"/>
      <c r="H297" s="1"/>
      <c r="I297" s="1"/>
      <c r="J297" s="1"/>
      <c r="K297" s="1"/>
      <c r="L297" s="1"/>
      <c r="M297" s="1"/>
      <c r="N297" s="1"/>
      <c r="O297" s="1"/>
      <c r="P297" s="1"/>
      <c r="Q297" s="1"/>
      <c r="R297" s="1"/>
      <c r="S297" s="1"/>
      <c r="T297" s="1"/>
      <c r="U297" s="1"/>
      <c r="V297" s="1"/>
      <c r="W297" s="1"/>
      <c r="X297" s="1"/>
      <c r="Y297" s="1"/>
    </row>
    <row r="298" spans="1:25" ht="9.75" customHeight="1">
      <c r="A298" s="1"/>
      <c r="B298" s="79"/>
      <c r="C298" s="145"/>
      <c r="D298" s="1"/>
      <c r="E298" s="1"/>
      <c r="F298" s="1"/>
      <c r="G298" s="1"/>
      <c r="H298" s="1"/>
      <c r="I298" s="1"/>
      <c r="J298" s="1"/>
      <c r="K298" s="1"/>
      <c r="L298" s="1"/>
      <c r="M298" s="1"/>
      <c r="N298" s="1"/>
      <c r="O298" s="1"/>
      <c r="P298" s="1"/>
      <c r="Q298" s="1"/>
      <c r="R298" s="1"/>
      <c r="S298" s="1"/>
      <c r="T298" s="1"/>
      <c r="U298" s="1"/>
      <c r="V298" s="1"/>
      <c r="W298" s="1"/>
      <c r="X298" s="1"/>
      <c r="Y298" s="1"/>
    </row>
    <row r="299" spans="1:25" ht="9.75" customHeight="1">
      <c r="A299" s="1"/>
      <c r="B299" s="79"/>
      <c r="C299" s="145"/>
      <c r="D299" s="1"/>
      <c r="E299" s="1"/>
      <c r="F299" s="1"/>
      <c r="G299" s="1"/>
      <c r="H299" s="1"/>
      <c r="I299" s="1"/>
      <c r="J299" s="1"/>
      <c r="K299" s="1"/>
      <c r="L299" s="1"/>
      <c r="M299" s="1"/>
      <c r="N299" s="1"/>
      <c r="O299" s="1"/>
      <c r="P299" s="1"/>
      <c r="Q299" s="1"/>
      <c r="R299" s="1"/>
      <c r="S299" s="1"/>
      <c r="T299" s="1"/>
      <c r="U299" s="1"/>
      <c r="V299" s="1"/>
      <c r="W299" s="1"/>
      <c r="X299" s="1"/>
      <c r="Y299" s="1"/>
    </row>
    <row r="300" spans="1:25" ht="9.75" customHeight="1">
      <c r="A300" s="1"/>
      <c r="B300" s="79"/>
      <c r="C300" s="145"/>
      <c r="D300" s="1"/>
      <c r="E300" s="1"/>
      <c r="F300" s="1"/>
      <c r="G300" s="1"/>
      <c r="H300" s="1"/>
      <c r="I300" s="1"/>
      <c r="J300" s="1"/>
      <c r="K300" s="1"/>
      <c r="L300" s="1"/>
      <c r="M300" s="1"/>
      <c r="N300" s="1"/>
      <c r="O300" s="1"/>
      <c r="P300" s="1"/>
      <c r="Q300" s="1"/>
      <c r="R300" s="1"/>
      <c r="S300" s="1"/>
      <c r="T300" s="1"/>
      <c r="U300" s="1"/>
      <c r="V300" s="1"/>
      <c r="W300" s="1"/>
      <c r="X300" s="1"/>
      <c r="Y300" s="1"/>
    </row>
    <row r="301" spans="1:25" ht="9.75" customHeight="1">
      <c r="A301" s="1"/>
      <c r="B301" s="79"/>
      <c r="C301" s="145"/>
      <c r="D301" s="1"/>
      <c r="E301" s="1"/>
      <c r="F301" s="1"/>
      <c r="G301" s="1"/>
      <c r="H301" s="1"/>
      <c r="I301" s="1"/>
      <c r="J301" s="1"/>
      <c r="K301" s="1"/>
      <c r="L301" s="1"/>
      <c r="M301" s="1"/>
      <c r="N301" s="1"/>
      <c r="O301" s="1"/>
      <c r="P301" s="1"/>
      <c r="Q301" s="1"/>
      <c r="R301" s="1"/>
      <c r="S301" s="1"/>
      <c r="T301" s="1"/>
      <c r="U301" s="1"/>
      <c r="V301" s="1"/>
      <c r="W301" s="1"/>
      <c r="X301" s="1"/>
      <c r="Y301" s="1"/>
    </row>
    <row r="302" spans="1:25" ht="9.75" customHeight="1">
      <c r="A302" s="1"/>
      <c r="B302" s="79"/>
      <c r="C302" s="145"/>
      <c r="D302" s="1"/>
      <c r="E302" s="1"/>
      <c r="F302" s="1"/>
      <c r="G302" s="1"/>
      <c r="H302" s="1"/>
      <c r="I302" s="1"/>
      <c r="J302" s="1"/>
      <c r="K302" s="1"/>
      <c r="L302" s="1"/>
      <c r="M302" s="1"/>
      <c r="N302" s="1"/>
      <c r="O302" s="1"/>
      <c r="P302" s="1"/>
      <c r="Q302" s="1"/>
      <c r="R302" s="1"/>
      <c r="S302" s="1"/>
      <c r="T302" s="1"/>
      <c r="U302" s="1"/>
      <c r="V302" s="1"/>
      <c r="W302" s="1"/>
      <c r="X302" s="1"/>
      <c r="Y302" s="1"/>
    </row>
    <row r="303" spans="1:25" ht="9.75" customHeight="1">
      <c r="A303" s="1"/>
      <c r="B303" s="79"/>
      <c r="C303" s="145"/>
      <c r="D303" s="1"/>
      <c r="E303" s="1"/>
      <c r="F303" s="1"/>
      <c r="G303" s="1"/>
      <c r="H303" s="1"/>
      <c r="I303" s="1"/>
      <c r="J303" s="1"/>
      <c r="K303" s="1"/>
      <c r="L303" s="1"/>
      <c r="M303" s="1"/>
      <c r="N303" s="1"/>
      <c r="O303" s="1"/>
      <c r="P303" s="1"/>
      <c r="Q303" s="1"/>
      <c r="R303" s="1"/>
      <c r="S303" s="1"/>
      <c r="T303" s="1"/>
      <c r="U303" s="1"/>
      <c r="V303" s="1"/>
      <c r="W303" s="1"/>
      <c r="X303" s="1"/>
      <c r="Y303" s="1"/>
    </row>
    <row r="304" spans="1:25" ht="9.75" customHeight="1">
      <c r="A304" s="1"/>
      <c r="B304" s="79"/>
      <c r="C304" s="145"/>
      <c r="D304" s="1"/>
      <c r="E304" s="1"/>
      <c r="F304" s="1"/>
      <c r="G304" s="1"/>
      <c r="H304" s="1"/>
      <c r="I304" s="1"/>
      <c r="J304" s="1"/>
      <c r="K304" s="1"/>
      <c r="L304" s="1"/>
      <c r="M304" s="1"/>
      <c r="N304" s="1"/>
      <c r="O304" s="1"/>
      <c r="P304" s="1"/>
      <c r="Q304" s="1"/>
      <c r="R304" s="1"/>
      <c r="S304" s="1"/>
      <c r="T304" s="1"/>
      <c r="U304" s="1"/>
      <c r="V304" s="1"/>
      <c r="W304" s="1"/>
      <c r="X304" s="1"/>
      <c r="Y304" s="1"/>
    </row>
    <row r="305" spans="1:25" ht="9.75" customHeight="1">
      <c r="A305" s="1"/>
      <c r="B305" s="79"/>
      <c r="C305" s="145"/>
      <c r="D305" s="1"/>
      <c r="E305" s="1"/>
      <c r="F305" s="1"/>
      <c r="G305" s="1"/>
      <c r="H305" s="1"/>
      <c r="I305" s="1"/>
      <c r="J305" s="1"/>
      <c r="K305" s="1"/>
      <c r="L305" s="1"/>
      <c r="M305" s="1"/>
      <c r="N305" s="1"/>
      <c r="O305" s="1"/>
      <c r="P305" s="1"/>
      <c r="Q305" s="1"/>
      <c r="R305" s="1"/>
      <c r="S305" s="1"/>
      <c r="T305" s="1"/>
      <c r="U305" s="1"/>
      <c r="V305" s="1"/>
      <c r="W305" s="1"/>
      <c r="X305" s="1"/>
      <c r="Y305" s="1"/>
    </row>
    <row r="306" spans="1:25" ht="9.75" customHeight="1">
      <c r="A306" s="1"/>
      <c r="B306" s="79"/>
      <c r="C306" s="145"/>
      <c r="D306" s="1"/>
      <c r="E306" s="1"/>
      <c r="F306" s="1"/>
      <c r="G306" s="1"/>
      <c r="H306" s="1"/>
      <c r="I306" s="1"/>
      <c r="J306" s="1"/>
      <c r="K306" s="1"/>
      <c r="L306" s="1"/>
      <c r="M306" s="1"/>
      <c r="N306" s="1"/>
      <c r="O306" s="1"/>
      <c r="P306" s="1"/>
      <c r="Q306" s="1"/>
      <c r="R306" s="1"/>
      <c r="S306" s="1"/>
      <c r="T306" s="1"/>
      <c r="U306" s="1"/>
      <c r="V306" s="1"/>
      <c r="W306" s="1"/>
      <c r="X306" s="1"/>
      <c r="Y306" s="1"/>
    </row>
    <row r="307" spans="1:25" ht="9.75" customHeight="1">
      <c r="A307" s="1"/>
      <c r="B307" s="79"/>
      <c r="C307" s="145"/>
      <c r="D307" s="1"/>
      <c r="E307" s="1"/>
      <c r="F307" s="1"/>
      <c r="G307" s="1"/>
      <c r="H307" s="1"/>
      <c r="I307" s="1"/>
      <c r="J307" s="1"/>
      <c r="K307" s="1"/>
      <c r="L307" s="1"/>
      <c r="M307" s="1"/>
      <c r="N307" s="1"/>
      <c r="O307" s="1"/>
      <c r="P307" s="1"/>
      <c r="Q307" s="1"/>
      <c r="R307" s="1"/>
      <c r="S307" s="1"/>
      <c r="T307" s="1"/>
      <c r="U307" s="1"/>
      <c r="V307" s="1"/>
      <c r="W307" s="1"/>
      <c r="X307" s="1"/>
      <c r="Y307" s="1"/>
    </row>
    <row r="308" spans="1:25" ht="9.75" customHeight="1">
      <c r="A308" s="1"/>
      <c r="B308" s="79"/>
      <c r="C308" s="145"/>
      <c r="D308" s="1"/>
      <c r="E308" s="1"/>
      <c r="F308" s="1"/>
      <c r="G308" s="1"/>
      <c r="H308" s="1"/>
      <c r="I308" s="1"/>
      <c r="J308" s="1"/>
      <c r="K308" s="1"/>
      <c r="L308" s="1"/>
      <c r="M308" s="1"/>
      <c r="N308" s="1"/>
      <c r="O308" s="1"/>
      <c r="P308" s="1"/>
      <c r="Q308" s="1"/>
      <c r="R308" s="1"/>
      <c r="S308" s="1"/>
      <c r="T308" s="1"/>
      <c r="U308" s="1"/>
      <c r="V308" s="1"/>
      <c r="W308" s="1"/>
      <c r="X308" s="1"/>
      <c r="Y308" s="1"/>
    </row>
    <row r="309" spans="1:25" ht="9.75" customHeight="1">
      <c r="A309" s="1"/>
      <c r="B309" s="79"/>
      <c r="C309" s="145"/>
      <c r="D309" s="1"/>
      <c r="E309" s="1"/>
      <c r="F309" s="1"/>
      <c r="G309" s="1"/>
      <c r="H309" s="1"/>
      <c r="I309" s="1"/>
      <c r="J309" s="1"/>
      <c r="K309" s="1"/>
      <c r="L309" s="1"/>
      <c r="M309" s="1"/>
      <c r="N309" s="1"/>
      <c r="O309" s="1"/>
      <c r="P309" s="1"/>
      <c r="Q309" s="1"/>
      <c r="R309" s="1"/>
      <c r="S309" s="1"/>
      <c r="T309" s="1"/>
      <c r="U309" s="1"/>
      <c r="V309" s="1"/>
      <c r="W309" s="1"/>
      <c r="X309" s="1"/>
      <c r="Y309" s="1"/>
    </row>
    <row r="310" spans="1:25" ht="9.75" customHeight="1">
      <c r="A310" s="1"/>
      <c r="B310" s="79"/>
      <c r="C310" s="145"/>
      <c r="D310" s="1"/>
      <c r="E310" s="1"/>
      <c r="F310" s="1"/>
      <c r="G310" s="1"/>
      <c r="H310" s="1"/>
      <c r="I310" s="1"/>
      <c r="J310" s="1"/>
      <c r="K310" s="1"/>
      <c r="L310" s="1"/>
      <c r="M310" s="1"/>
      <c r="N310" s="1"/>
      <c r="O310" s="1"/>
      <c r="P310" s="1"/>
      <c r="Q310" s="1"/>
      <c r="R310" s="1"/>
      <c r="S310" s="1"/>
      <c r="T310" s="1"/>
      <c r="U310" s="1"/>
      <c r="V310" s="1"/>
      <c r="W310" s="1"/>
      <c r="X310" s="1"/>
      <c r="Y310" s="1"/>
    </row>
    <row r="311" spans="1:25" ht="9.75" customHeight="1">
      <c r="A311" s="1"/>
      <c r="B311" s="79"/>
      <c r="C311" s="145"/>
      <c r="D311" s="1"/>
      <c r="E311" s="1"/>
      <c r="F311" s="1"/>
      <c r="G311" s="1"/>
      <c r="H311" s="1"/>
      <c r="I311" s="1"/>
      <c r="J311" s="1"/>
      <c r="K311" s="1"/>
      <c r="L311" s="1"/>
      <c r="M311" s="1"/>
      <c r="N311" s="1"/>
      <c r="O311" s="1"/>
      <c r="P311" s="1"/>
      <c r="Q311" s="1"/>
      <c r="R311" s="1"/>
      <c r="S311" s="1"/>
      <c r="T311" s="1"/>
      <c r="U311" s="1"/>
      <c r="V311" s="1"/>
      <c r="W311" s="1"/>
      <c r="X311" s="1"/>
      <c r="Y311" s="1"/>
    </row>
    <row r="312" spans="1:25" ht="9.75" customHeight="1">
      <c r="A312" s="1"/>
      <c r="B312" s="79"/>
      <c r="C312" s="145"/>
      <c r="D312" s="1"/>
      <c r="E312" s="1"/>
      <c r="F312" s="1"/>
      <c r="G312" s="1"/>
      <c r="H312" s="1"/>
      <c r="I312" s="1"/>
      <c r="J312" s="1"/>
      <c r="K312" s="1"/>
      <c r="L312" s="1"/>
      <c r="M312" s="1"/>
      <c r="N312" s="1"/>
      <c r="O312" s="1"/>
      <c r="P312" s="1"/>
      <c r="Q312" s="1"/>
      <c r="R312" s="1"/>
      <c r="S312" s="1"/>
      <c r="T312" s="1"/>
      <c r="U312" s="1"/>
      <c r="V312" s="1"/>
      <c r="W312" s="1"/>
      <c r="X312" s="1"/>
      <c r="Y312" s="1"/>
    </row>
    <row r="313" spans="1:25" ht="9.75" customHeight="1">
      <c r="A313" s="1"/>
      <c r="B313" s="79"/>
      <c r="C313" s="145"/>
      <c r="D313" s="1"/>
      <c r="E313" s="1"/>
      <c r="F313" s="1"/>
      <c r="G313" s="1"/>
      <c r="H313" s="1"/>
      <c r="I313" s="1"/>
      <c r="J313" s="1"/>
      <c r="K313" s="1"/>
      <c r="L313" s="1"/>
      <c r="M313" s="1"/>
      <c r="N313" s="1"/>
      <c r="O313" s="1"/>
      <c r="P313" s="1"/>
      <c r="Q313" s="1"/>
      <c r="R313" s="1"/>
      <c r="S313" s="1"/>
      <c r="T313" s="1"/>
      <c r="U313" s="1"/>
      <c r="V313" s="1"/>
      <c r="W313" s="1"/>
      <c r="X313" s="1"/>
      <c r="Y313" s="1"/>
    </row>
    <row r="314" spans="1:25" ht="9.75" customHeight="1">
      <c r="A314" s="1"/>
      <c r="B314" s="79"/>
      <c r="C314" s="145"/>
      <c r="D314" s="1"/>
      <c r="E314" s="1"/>
      <c r="F314" s="1"/>
      <c r="G314" s="1"/>
      <c r="H314" s="1"/>
      <c r="I314" s="1"/>
      <c r="J314" s="1"/>
      <c r="K314" s="1"/>
      <c r="L314" s="1"/>
      <c r="M314" s="1"/>
      <c r="N314" s="1"/>
      <c r="O314" s="1"/>
      <c r="P314" s="1"/>
      <c r="Q314" s="1"/>
      <c r="R314" s="1"/>
      <c r="S314" s="1"/>
      <c r="T314" s="1"/>
      <c r="U314" s="1"/>
      <c r="V314" s="1"/>
      <c r="W314" s="1"/>
      <c r="X314" s="1"/>
      <c r="Y314" s="1"/>
    </row>
    <row r="315" spans="1:25" ht="9.75" customHeight="1">
      <c r="A315" s="1"/>
      <c r="B315" s="79"/>
      <c r="C315" s="145"/>
      <c r="D315" s="1"/>
      <c r="E315" s="1"/>
      <c r="F315" s="1"/>
      <c r="G315" s="1"/>
      <c r="H315" s="1"/>
      <c r="I315" s="1"/>
      <c r="J315" s="1"/>
      <c r="K315" s="1"/>
      <c r="L315" s="1"/>
      <c r="M315" s="1"/>
      <c r="N315" s="1"/>
      <c r="O315" s="1"/>
      <c r="P315" s="1"/>
      <c r="Q315" s="1"/>
      <c r="R315" s="1"/>
      <c r="S315" s="1"/>
      <c r="T315" s="1"/>
      <c r="U315" s="1"/>
      <c r="V315" s="1"/>
      <c r="W315" s="1"/>
      <c r="X315" s="1"/>
      <c r="Y315" s="1"/>
    </row>
    <row r="316" spans="1:25" ht="9.75" customHeight="1">
      <c r="A316" s="1"/>
      <c r="B316" s="79"/>
      <c r="C316" s="145"/>
      <c r="D316" s="1"/>
      <c r="E316" s="1"/>
      <c r="F316" s="1"/>
      <c r="G316" s="1"/>
      <c r="H316" s="1"/>
      <c r="I316" s="1"/>
      <c r="J316" s="1"/>
      <c r="K316" s="1"/>
      <c r="L316" s="1"/>
      <c r="M316" s="1"/>
      <c r="N316" s="1"/>
      <c r="O316" s="1"/>
      <c r="P316" s="1"/>
      <c r="Q316" s="1"/>
      <c r="R316" s="1"/>
      <c r="S316" s="1"/>
      <c r="T316" s="1"/>
      <c r="U316" s="1"/>
      <c r="V316" s="1"/>
      <c r="W316" s="1"/>
      <c r="X316" s="1"/>
      <c r="Y316" s="1"/>
    </row>
    <row r="317" spans="1:25" ht="9.75" customHeight="1">
      <c r="A317" s="1"/>
      <c r="B317" s="79"/>
      <c r="C317" s="145"/>
      <c r="D317" s="1"/>
      <c r="E317" s="1"/>
      <c r="F317" s="1"/>
      <c r="G317" s="1"/>
      <c r="H317" s="1"/>
      <c r="I317" s="1"/>
      <c r="J317" s="1"/>
      <c r="K317" s="1"/>
      <c r="L317" s="1"/>
      <c r="M317" s="1"/>
      <c r="N317" s="1"/>
      <c r="O317" s="1"/>
      <c r="P317" s="1"/>
      <c r="Q317" s="1"/>
      <c r="R317" s="1"/>
      <c r="S317" s="1"/>
      <c r="T317" s="1"/>
      <c r="U317" s="1"/>
      <c r="V317" s="1"/>
      <c r="W317" s="1"/>
      <c r="X317" s="1"/>
      <c r="Y317" s="1"/>
    </row>
    <row r="318" spans="1:25" ht="9.75" customHeight="1">
      <c r="A318" s="1"/>
      <c r="B318" s="79"/>
      <c r="C318" s="145"/>
      <c r="D318" s="1"/>
      <c r="E318" s="1"/>
      <c r="F318" s="1"/>
      <c r="G318" s="1"/>
      <c r="H318" s="1"/>
      <c r="I318" s="1"/>
      <c r="J318" s="1"/>
      <c r="K318" s="1"/>
      <c r="L318" s="1"/>
      <c r="M318" s="1"/>
      <c r="N318" s="1"/>
      <c r="O318" s="1"/>
      <c r="P318" s="1"/>
      <c r="Q318" s="1"/>
      <c r="R318" s="1"/>
      <c r="S318" s="1"/>
      <c r="T318" s="1"/>
      <c r="U318" s="1"/>
      <c r="V318" s="1"/>
      <c r="W318" s="1"/>
      <c r="X318" s="1"/>
      <c r="Y318" s="1"/>
    </row>
    <row r="319" spans="1:25" ht="9.75" customHeight="1">
      <c r="A319" s="1"/>
      <c r="B319" s="79"/>
      <c r="C319" s="145"/>
      <c r="D319" s="1"/>
      <c r="E319" s="1"/>
      <c r="F319" s="1"/>
      <c r="G319" s="1"/>
      <c r="H319" s="1"/>
      <c r="I319" s="1"/>
      <c r="J319" s="1"/>
      <c r="K319" s="1"/>
      <c r="L319" s="1"/>
      <c r="M319" s="1"/>
      <c r="N319" s="1"/>
      <c r="O319" s="1"/>
      <c r="P319" s="1"/>
      <c r="Q319" s="1"/>
      <c r="R319" s="1"/>
      <c r="S319" s="1"/>
      <c r="T319" s="1"/>
      <c r="U319" s="1"/>
      <c r="V319" s="1"/>
      <c r="W319" s="1"/>
      <c r="X319" s="1"/>
      <c r="Y319" s="1"/>
    </row>
    <row r="320" spans="1:25" ht="9.75" customHeight="1">
      <c r="A320" s="1"/>
      <c r="B320" s="79"/>
      <c r="C320" s="145"/>
      <c r="D320" s="1"/>
      <c r="E320" s="1"/>
      <c r="F320" s="1"/>
      <c r="G320" s="1"/>
      <c r="H320" s="1"/>
      <c r="I320" s="1"/>
      <c r="J320" s="1"/>
      <c r="K320" s="1"/>
      <c r="L320" s="1"/>
      <c r="M320" s="1"/>
      <c r="N320" s="1"/>
      <c r="O320" s="1"/>
      <c r="P320" s="1"/>
      <c r="Q320" s="1"/>
      <c r="R320" s="1"/>
      <c r="S320" s="1"/>
      <c r="T320" s="1"/>
      <c r="U320" s="1"/>
      <c r="V320" s="1"/>
      <c r="W320" s="1"/>
      <c r="X320" s="1"/>
      <c r="Y320" s="1"/>
    </row>
    <row r="321" spans="1:25" ht="9.75" customHeight="1">
      <c r="A321" s="1"/>
      <c r="B321" s="79"/>
      <c r="C321" s="145"/>
      <c r="D321" s="1"/>
      <c r="E321" s="1"/>
      <c r="F321" s="1"/>
      <c r="G321" s="1"/>
      <c r="H321" s="1"/>
      <c r="I321" s="1"/>
      <c r="J321" s="1"/>
      <c r="K321" s="1"/>
      <c r="L321" s="1"/>
      <c r="M321" s="1"/>
      <c r="N321" s="1"/>
      <c r="O321" s="1"/>
      <c r="P321" s="1"/>
      <c r="Q321" s="1"/>
      <c r="R321" s="1"/>
      <c r="S321" s="1"/>
      <c r="T321" s="1"/>
      <c r="U321" s="1"/>
      <c r="V321" s="1"/>
      <c r="W321" s="1"/>
      <c r="X321" s="1"/>
      <c r="Y321" s="1"/>
    </row>
    <row r="322" spans="1:25" ht="9.75" customHeight="1">
      <c r="A322" s="1"/>
      <c r="B322" s="79"/>
      <c r="C322" s="145"/>
      <c r="D322" s="1"/>
      <c r="E322" s="1"/>
      <c r="F322" s="1"/>
      <c r="G322" s="1"/>
      <c r="H322" s="1"/>
      <c r="I322" s="1"/>
      <c r="J322" s="1"/>
      <c r="K322" s="1"/>
      <c r="L322" s="1"/>
      <c r="M322" s="1"/>
      <c r="N322" s="1"/>
      <c r="O322" s="1"/>
      <c r="P322" s="1"/>
      <c r="Q322" s="1"/>
      <c r="R322" s="1"/>
      <c r="S322" s="1"/>
      <c r="T322" s="1"/>
      <c r="U322" s="1"/>
      <c r="V322" s="1"/>
      <c r="W322" s="1"/>
      <c r="X322" s="1"/>
      <c r="Y322" s="1"/>
    </row>
    <row r="323" spans="1:25" ht="9.75" customHeight="1">
      <c r="A323" s="1"/>
      <c r="B323" s="79"/>
      <c r="C323" s="145"/>
      <c r="D323" s="1"/>
      <c r="E323" s="1"/>
      <c r="F323" s="1"/>
      <c r="G323" s="1"/>
      <c r="H323" s="1"/>
      <c r="I323" s="1"/>
      <c r="J323" s="1"/>
      <c r="K323" s="1"/>
      <c r="L323" s="1"/>
      <c r="M323" s="1"/>
      <c r="N323" s="1"/>
      <c r="O323" s="1"/>
      <c r="P323" s="1"/>
      <c r="Q323" s="1"/>
      <c r="R323" s="1"/>
      <c r="S323" s="1"/>
      <c r="T323" s="1"/>
      <c r="U323" s="1"/>
      <c r="V323" s="1"/>
      <c r="W323" s="1"/>
      <c r="X323" s="1"/>
      <c r="Y323" s="1"/>
    </row>
    <row r="324" spans="1:25" ht="9.75" customHeight="1">
      <c r="A324" s="1"/>
      <c r="B324" s="79"/>
      <c r="C324" s="145"/>
      <c r="D324" s="1"/>
      <c r="E324" s="1"/>
      <c r="F324" s="1"/>
      <c r="G324" s="1"/>
      <c r="H324" s="1"/>
      <c r="I324" s="1"/>
      <c r="J324" s="1"/>
      <c r="K324" s="1"/>
      <c r="L324" s="1"/>
      <c r="M324" s="1"/>
      <c r="N324" s="1"/>
      <c r="O324" s="1"/>
      <c r="P324" s="1"/>
      <c r="Q324" s="1"/>
      <c r="R324" s="1"/>
      <c r="S324" s="1"/>
      <c r="T324" s="1"/>
      <c r="U324" s="1"/>
      <c r="V324" s="1"/>
      <c r="W324" s="1"/>
      <c r="X324" s="1"/>
      <c r="Y324" s="1"/>
    </row>
    <row r="325" spans="1:25" ht="9.75" customHeight="1">
      <c r="A325" s="1"/>
      <c r="B325" s="79"/>
      <c r="C325" s="145"/>
      <c r="D325" s="1"/>
      <c r="E325" s="1"/>
      <c r="F325" s="1"/>
      <c r="G325" s="1"/>
      <c r="H325" s="1"/>
      <c r="I325" s="1"/>
      <c r="J325" s="1"/>
      <c r="K325" s="1"/>
      <c r="L325" s="1"/>
      <c r="M325" s="1"/>
      <c r="N325" s="1"/>
      <c r="O325" s="1"/>
      <c r="P325" s="1"/>
      <c r="Q325" s="1"/>
      <c r="R325" s="1"/>
      <c r="S325" s="1"/>
      <c r="T325" s="1"/>
      <c r="U325" s="1"/>
      <c r="V325" s="1"/>
      <c r="W325" s="1"/>
      <c r="X325" s="1"/>
      <c r="Y325" s="1"/>
    </row>
    <row r="326" spans="1:25" ht="9.75" customHeight="1">
      <c r="A326" s="1"/>
      <c r="B326" s="79"/>
      <c r="C326" s="145"/>
      <c r="D326" s="1"/>
      <c r="E326" s="1"/>
      <c r="F326" s="1"/>
      <c r="G326" s="1"/>
      <c r="H326" s="1"/>
      <c r="I326" s="1"/>
      <c r="J326" s="1"/>
      <c r="K326" s="1"/>
      <c r="L326" s="1"/>
      <c r="M326" s="1"/>
      <c r="N326" s="1"/>
      <c r="O326" s="1"/>
      <c r="P326" s="1"/>
      <c r="Q326" s="1"/>
      <c r="R326" s="1"/>
      <c r="S326" s="1"/>
      <c r="T326" s="1"/>
      <c r="U326" s="1"/>
      <c r="V326" s="1"/>
      <c r="W326" s="1"/>
      <c r="X326" s="1"/>
      <c r="Y326" s="1"/>
    </row>
    <row r="327" spans="1:25" ht="9.75" customHeight="1">
      <c r="A327" s="1"/>
      <c r="B327" s="79"/>
      <c r="C327" s="145"/>
      <c r="D327" s="1"/>
      <c r="E327" s="1"/>
      <c r="F327" s="1"/>
      <c r="G327" s="1"/>
      <c r="H327" s="1"/>
      <c r="I327" s="1"/>
      <c r="J327" s="1"/>
      <c r="K327" s="1"/>
      <c r="L327" s="1"/>
      <c r="M327" s="1"/>
      <c r="N327" s="1"/>
      <c r="O327" s="1"/>
      <c r="P327" s="1"/>
      <c r="Q327" s="1"/>
      <c r="R327" s="1"/>
      <c r="S327" s="1"/>
      <c r="T327" s="1"/>
      <c r="U327" s="1"/>
      <c r="V327" s="1"/>
      <c r="W327" s="1"/>
      <c r="X327" s="1"/>
      <c r="Y327" s="1"/>
    </row>
    <row r="328" spans="1:25" ht="9.75" customHeight="1">
      <c r="A328" s="1"/>
      <c r="B328" s="79"/>
      <c r="C328" s="145"/>
      <c r="D328" s="1"/>
      <c r="E328" s="1"/>
      <c r="F328" s="1"/>
      <c r="G328" s="1"/>
      <c r="H328" s="1"/>
      <c r="I328" s="1"/>
      <c r="J328" s="1"/>
      <c r="K328" s="1"/>
      <c r="L328" s="1"/>
      <c r="M328" s="1"/>
      <c r="N328" s="1"/>
      <c r="O328" s="1"/>
      <c r="P328" s="1"/>
      <c r="Q328" s="1"/>
      <c r="R328" s="1"/>
      <c r="S328" s="1"/>
      <c r="T328" s="1"/>
      <c r="U328" s="1"/>
      <c r="V328" s="1"/>
      <c r="W328" s="1"/>
      <c r="X328" s="1"/>
      <c r="Y328" s="1"/>
    </row>
    <row r="329" spans="1:25" ht="9.75" customHeight="1">
      <c r="A329" s="1"/>
      <c r="B329" s="79"/>
      <c r="C329" s="145"/>
      <c r="D329" s="1"/>
      <c r="E329" s="1"/>
      <c r="F329" s="1"/>
      <c r="G329" s="1"/>
      <c r="H329" s="1"/>
      <c r="I329" s="1"/>
      <c r="J329" s="1"/>
      <c r="K329" s="1"/>
      <c r="L329" s="1"/>
      <c r="M329" s="1"/>
      <c r="N329" s="1"/>
      <c r="O329" s="1"/>
      <c r="P329" s="1"/>
      <c r="Q329" s="1"/>
      <c r="R329" s="1"/>
      <c r="S329" s="1"/>
      <c r="T329" s="1"/>
      <c r="U329" s="1"/>
      <c r="V329" s="1"/>
      <c r="W329" s="1"/>
      <c r="X329" s="1"/>
      <c r="Y329" s="1"/>
    </row>
    <row r="330" spans="1:25" ht="9.75" customHeight="1">
      <c r="A330" s="1"/>
      <c r="B330" s="79"/>
      <c r="C330" s="145"/>
      <c r="D330" s="1"/>
      <c r="E330" s="1"/>
      <c r="F330" s="1"/>
      <c r="G330" s="1"/>
      <c r="H330" s="1"/>
      <c r="I330" s="1"/>
      <c r="J330" s="1"/>
      <c r="K330" s="1"/>
      <c r="L330" s="1"/>
      <c r="M330" s="1"/>
      <c r="N330" s="1"/>
      <c r="O330" s="1"/>
      <c r="P330" s="1"/>
      <c r="Q330" s="1"/>
      <c r="R330" s="1"/>
      <c r="S330" s="1"/>
      <c r="T330" s="1"/>
      <c r="U330" s="1"/>
      <c r="V330" s="1"/>
      <c r="W330" s="1"/>
      <c r="X330" s="1"/>
      <c r="Y330" s="1"/>
    </row>
    <row r="331" spans="1:25" ht="9.75" customHeight="1">
      <c r="A331" s="1"/>
      <c r="B331" s="79"/>
      <c r="C331" s="145"/>
      <c r="D331" s="1"/>
      <c r="E331" s="1"/>
      <c r="F331" s="1"/>
      <c r="G331" s="1"/>
      <c r="H331" s="1"/>
      <c r="I331" s="1"/>
      <c r="J331" s="1"/>
      <c r="K331" s="1"/>
      <c r="L331" s="1"/>
      <c r="M331" s="1"/>
      <c r="N331" s="1"/>
      <c r="O331" s="1"/>
      <c r="P331" s="1"/>
      <c r="Q331" s="1"/>
      <c r="R331" s="1"/>
      <c r="S331" s="1"/>
      <c r="T331" s="1"/>
      <c r="U331" s="1"/>
      <c r="V331" s="1"/>
      <c r="W331" s="1"/>
      <c r="X331" s="1"/>
      <c r="Y331" s="1"/>
    </row>
    <row r="332" spans="1:25" ht="9.75" customHeight="1">
      <c r="A332" s="1"/>
      <c r="B332" s="79"/>
      <c r="C332" s="145"/>
      <c r="D332" s="1"/>
      <c r="E332" s="1"/>
      <c r="F332" s="1"/>
      <c r="G332" s="1"/>
      <c r="H332" s="1"/>
      <c r="I332" s="1"/>
      <c r="J332" s="1"/>
      <c r="K332" s="1"/>
      <c r="L332" s="1"/>
      <c r="M332" s="1"/>
      <c r="N332" s="1"/>
      <c r="O332" s="1"/>
      <c r="P332" s="1"/>
      <c r="Q332" s="1"/>
      <c r="R332" s="1"/>
      <c r="S332" s="1"/>
      <c r="T332" s="1"/>
      <c r="U332" s="1"/>
      <c r="V332" s="1"/>
      <c r="W332" s="1"/>
      <c r="X332" s="1"/>
      <c r="Y332" s="1"/>
    </row>
    <row r="333" spans="1:25" ht="9.75" customHeight="1">
      <c r="A333" s="1"/>
      <c r="B333" s="79"/>
      <c r="C333" s="145"/>
      <c r="D333" s="1"/>
      <c r="E333" s="1"/>
      <c r="F333" s="1"/>
      <c r="G333" s="1"/>
      <c r="H333" s="1"/>
      <c r="I333" s="1"/>
      <c r="J333" s="1"/>
      <c r="K333" s="1"/>
      <c r="L333" s="1"/>
      <c r="M333" s="1"/>
      <c r="N333" s="1"/>
      <c r="O333" s="1"/>
      <c r="P333" s="1"/>
      <c r="Q333" s="1"/>
      <c r="R333" s="1"/>
      <c r="S333" s="1"/>
      <c r="T333" s="1"/>
      <c r="U333" s="1"/>
      <c r="V333" s="1"/>
      <c r="W333" s="1"/>
      <c r="X333" s="1"/>
      <c r="Y333" s="1"/>
    </row>
    <row r="334" spans="1:25" ht="9.75" customHeight="1">
      <c r="A334" s="1"/>
      <c r="B334" s="79"/>
      <c r="C334" s="145"/>
      <c r="D334" s="1"/>
      <c r="E334" s="1"/>
      <c r="F334" s="1"/>
      <c r="G334" s="1"/>
      <c r="H334" s="1"/>
      <c r="I334" s="1"/>
      <c r="J334" s="1"/>
      <c r="K334" s="1"/>
      <c r="L334" s="1"/>
      <c r="M334" s="1"/>
      <c r="N334" s="1"/>
      <c r="O334" s="1"/>
      <c r="P334" s="1"/>
      <c r="Q334" s="1"/>
      <c r="R334" s="1"/>
      <c r="S334" s="1"/>
      <c r="T334" s="1"/>
      <c r="U334" s="1"/>
      <c r="V334" s="1"/>
      <c r="W334" s="1"/>
      <c r="X334" s="1"/>
      <c r="Y334" s="1"/>
    </row>
    <row r="335" spans="1:25" ht="9.75" customHeight="1">
      <c r="A335" s="1"/>
      <c r="B335" s="79"/>
      <c r="C335" s="145"/>
      <c r="D335" s="1"/>
      <c r="E335" s="1"/>
      <c r="F335" s="1"/>
      <c r="G335" s="1"/>
      <c r="H335" s="1"/>
      <c r="I335" s="1"/>
      <c r="J335" s="1"/>
      <c r="K335" s="1"/>
      <c r="L335" s="1"/>
      <c r="M335" s="1"/>
      <c r="N335" s="1"/>
      <c r="O335" s="1"/>
      <c r="P335" s="1"/>
      <c r="Q335" s="1"/>
      <c r="R335" s="1"/>
      <c r="S335" s="1"/>
      <c r="T335" s="1"/>
      <c r="U335" s="1"/>
      <c r="V335" s="1"/>
      <c r="W335" s="1"/>
      <c r="X335" s="1"/>
      <c r="Y335" s="1"/>
    </row>
    <row r="336" spans="1:25" ht="9.75" customHeight="1">
      <c r="A336" s="1"/>
      <c r="B336" s="79"/>
      <c r="C336" s="145"/>
      <c r="D336" s="1"/>
      <c r="E336" s="1"/>
      <c r="F336" s="1"/>
      <c r="G336" s="1"/>
      <c r="H336" s="1"/>
      <c r="I336" s="1"/>
      <c r="J336" s="1"/>
      <c r="K336" s="1"/>
      <c r="L336" s="1"/>
      <c r="M336" s="1"/>
      <c r="N336" s="1"/>
      <c r="O336" s="1"/>
      <c r="P336" s="1"/>
      <c r="Q336" s="1"/>
      <c r="R336" s="1"/>
      <c r="S336" s="1"/>
      <c r="T336" s="1"/>
      <c r="U336" s="1"/>
      <c r="V336" s="1"/>
      <c r="W336" s="1"/>
      <c r="X336" s="1"/>
      <c r="Y336" s="1"/>
    </row>
    <row r="337" spans="1:25" ht="9.75" customHeight="1">
      <c r="A337" s="1"/>
      <c r="B337" s="79"/>
      <c r="C337" s="145"/>
      <c r="D337" s="1"/>
      <c r="E337" s="1"/>
      <c r="F337" s="1"/>
      <c r="G337" s="1"/>
      <c r="H337" s="1"/>
      <c r="I337" s="1"/>
      <c r="J337" s="1"/>
      <c r="K337" s="1"/>
      <c r="L337" s="1"/>
      <c r="M337" s="1"/>
      <c r="N337" s="1"/>
      <c r="O337" s="1"/>
      <c r="P337" s="1"/>
      <c r="Q337" s="1"/>
      <c r="R337" s="1"/>
      <c r="S337" s="1"/>
      <c r="T337" s="1"/>
      <c r="U337" s="1"/>
      <c r="V337" s="1"/>
      <c r="W337" s="1"/>
      <c r="X337" s="1"/>
      <c r="Y337" s="1"/>
    </row>
    <row r="338" spans="1:25" ht="9.75" customHeight="1">
      <c r="A338" s="1"/>
      <c r="B338" s="79"/>
      <c r="C338" s="145"/>
      <c r="D338" s="1"/>
      <c r="E338" s="1"/>
      <c r="F338" s="1"/>
      <c r="G338" s="1"/>
      <c r="H338" s="1"/>
      <c r="I338" s="1"/>
      <c r="J338" s="1"/>
      <c r="K338" s="1"/>
      <c r="L338" s="1"/>
      <c r="M338" s="1"/>
      <c r="N338" s="1"/>
      <c r="O338" s="1"/>
      <c r="P338" s="1"/>
      <c r="Q338" s="1"/>
      <c r="R338" s="1"/>
      <c r="S338" s="1"/>
      <c r="T338" s="1"/>
      <c r="U338" s="1"/>
      <c r="V338" s="1"/>
      <c r="W338" s="1"/>
      <c r="X338" s="1"/>
      <c r="Y338" s="1"/>
    </row>
    <row r="339" spans="1:25" ht="9.75" customHeight="1">
      <c r="A339" s="1"/>
      <c r="B339" s="79"/>
      <c r="C339" s="145"/>
      <c r="D339" s="1"/>
      <c r="E339" s="1"/>
      <c r="F339" s="1"/>
      <c r="G339" s="1"/>
      <c r="H339" s="1"/>
      <c r="I339" s="1"/>
      <c r="J339" s="1"/>
      <c r="K339" s="1"/>
      <c r="L339" s="1"/>
      <c r="M339" s="1"/>
      <c r="N339" s="1"/>
      <c r="O339" s="1"/>
      <c r="P339" s="1"/>
      <c r="Q339" s="1"/>
      <c r="R339" s="1"/>
      <c r="S339" s="1"/>
      <c r="T339" s="1"/>
      <c r="U339" s="1"/>
      <c r="V339" s="1"/>
      <c r="W339" s="1"/>
      <c r="X339" s="1"/>
      <c r="Y339" s="1"/>
    </row>
    <row r="340" spans="1:25" ht="9.75" customHeight="1">
      <c r="A340" s="1"/>
      <c r="B340" s="79"/>
      <c r="C340" s="145"/>
      <c r="D340" s="1"/>
      <c r="E340" s="1"/>
      <c r="F340" s="1"/>
      <c r="G340" s="1"/>
      <c r="H340" s="1"/>
      <c r="I340" s="1"/>
      <c r="J340" s="1"/>
      <c r="K340" s="1"/>
      <c r="L340" s="1"/>
      <c r="M340" s="1"/>
      <c r="N340" s="1"/>
      <c r="O340" s="1"/>
      <c r="P340" s="1"/>
      <c r="Q340" s="1"/>
      <c r="R340" s="1"/>
      <c r="S340" s="1"/>
      <c r="T340" s="1"/>
      <c r="U340" s="1"/>
      <c r="V340" s="1"/>
      <c r="W340" s="1"/>
      <c r="X340" s="1"/>
      <c r="Y340" s="1"/>
    </row>
    <row r="341" spans="1:25" ht="9.75" customHeight="1">
      <c r="A341" s="1"/>
      <c r="B341" s="79"/>
      <c r="C341" s="145"/>
      <c r="D341" s="1"/>
      <c r="E341" s="1"/>
      <c r="F341" s="1"/>
      <c r="G341" s="1"/>
      <c r="H341" s="1"/>
      <c r="I341" s="1"/>
      <c r="J341" s="1"/>
      <c r="K341" s="1"/>
      <c r="L341" s="1"/>
      <c r="M341" s="1"/>
      <c r="N341" s="1"/>
      <c r="O341" s="1"/>
      <c r="P341" s="1"/>
      <c r="Q341" s="1"/>
      <c r="R341" s="1"/>
      <c r="S341" s="1"/>
      <c r="T341" s="1"/>
      <c r="U341" s="1"/>
      <c r="V341" s="1"/>
      <c r="W341" s="1"/>
      <c r="X341" s="1"/>
      <c r="Y341" s="1"/>
    </row>
    <row r="342" spans="1:25" ht="9.75" customHeight="1">
      <c r="A342" s="1"/>
      <c r="B342" s="79"/>
      <c r="C342" s="145"/>
      <c r="D342" s="1"/>
      <c r="E342" s="1"/>
      <c r="F342" s="1"/>
      <c r="G342" s="1"/>
      <c r="H342" s="1"/>
      <c r="I342" s="1"/>
      <c r="J342" s="1"/>
      <c r="K342" s="1"/>
      <c r="L342" s="1"/>
      <c r="M342" s="1"/>
      <c r="N342" s="1"/>
      <c r="O342" s="1"/>
      <c r="P342" s="1"/>
      <c r="Q342" s="1"/>
      <c r="R342" s="1"/>
      <c r="S342" s="1"/>
      <c r="T342" s="1"/>
      <c r="U342" s="1"/>
      <c r="V342" s="1"/>
      <c r="W342" s="1"/>
      <c r="X342" s="1"/>
      <c r="Y342" s="1"/>
    </row>
    <row r="343" spans="1:25" ht="9.75" customHeight="1">
      <c r="A343" s="1"/>
      <c r="B343" s="79"/>
      <c r="C343" s="145"/>
      <c r="D343" s="1"/>
      <c r="E343" s="1"/>
      <c r="F343" s="1"/>
      <c r="G343" s="1"/>
      <c r="H343" s="1"/>
      <c r="I343" s="1"/>
      <c r="J343" s="1"/>
      <c r="K343" s="1"/>
      <c r="L343" s="1"/>
      <c r="M343" s="1"/>
      <c r="N343" s="1"/>
      <c r="O343" s="1"/>
      <c r="P343" s="1"/>
      <c r="Q343" s="1"/>
      <c r="R343" s="1"/>
      <c r="S343" s="1"/>
      <c r="T343" s="1"/>
      <c r="U343" s="1"/>
      <c r="V343" s="1"/>
      <c r="W343" s="1"/>
      <c r="X343" s="1"/>
      <c r="Y343" s="1"/>
    </row>
    <row r="344" spans="1:25" ht="9.75" customHeight="1">
      <c r="A344" s="1"/>
      <c r="B344" s="79"/>
      <c r="C344" s="145"/>
      <c r="D344" s="1"/>
      <c r="E344" s="1"/>
      <c r="F344" s="1"/>
      <c r="G344" s="1"/>
      <c r="H344" s="1"/>
      <c r="I344" s="1"/>
      <c r="J344" s="1"/>
      <c r="K344" s="1"/>
      <c r="L344" s="1"/>
      <c r="M344" s="1"/>
      <c r="N344" s="1"/>
      <c r="O344" s="1"/>
      <c r="P344" s="1"/>
      <c r="Q344" s="1"/>
      <c r="R344" s="1"/>
      <c r="S344" s="1"/>
      <c r="T344" s="1"/>
      <c r="U344" s="1"/>
      <c r="V344" s="1"/>
      <c r="W344" s="1"/>
      <c r="X344" s="1"/>
      <c r="Y344" s="1"/>
    </row>
    <row r="345" spans="1:25" ht="9.75" customHeight="1">
      <c r="A345" s="1"/>
      <c r="B345" s="79"/>
      <c r="C345" s="145"/>
      <c r="D345" s="1"/>
      <c r="E345" s="1"/>
      <c r="F345" s="1"/>
      <c r="G345" s="1"/>
      <c r="H345" s="1"/>
      <c r="I345" s="1"/>
      <c r="J345" s="1"/>
      <c r="K345" s="1"/>
      <c r="L345" s="1"/>
      <c r="M345" s="1"/>
      <c r="N345" s="1"/>
      <c r="O345" s="1"/>
      <c r="P345" s="1"/>
      <c r="Q345" s="1"/>
      <c r="R345" s="1"/>
      <c r="S345" s="1"/>
      <c r="T345" s="1"/>
      <c r="U345" s="1"/>
      <c r="V345" s="1"/>
      <c r="W345" s="1"/>
      <c r="X345" s="1"/>
      <c r="Y345" s="1"/>
    </row>
    <row r="346" spans="1:25" ht="9.75" customHeight="1">
      <c r="A346" s="1"/>
      <c r="B346" s="79"/>
      <c r="C346" s="145"/>
      <c r="D346" s="1"/>
      <c r="E346" s="1"/>
      <c r="F346" s="1"/>
      <c r="G346" s="1"/>
      <c r="H346" s="1"/>
      <c r="I346" s="1"/>
      <c r="J346" s="1"/>
      <c r="K346" s="1"/>
      <c r="L346" s="1"/>
      <c r="M346" s="1"/>
      <c r="N346" s="1"/>
      <c r="O346" s="1"/>
      <c r="P346" s="1"/>
      <c r="Q346" s="1"/>
      <c r="R346" s="1"/>
      <c r="S346" s="1"/>
      <c r="T346" s="1"/>
      <c r="U346" s="1"/>
      <c r="V346" s="1"/>
      <c r="W346" s="1"/>
      <c r="X346" s="1"/>
      <c r="Y346" s="1"/>
    </row>
    <row r="347" spans="1:25" ht="9.75" customHeight="1">
      <c r="A347" s="1"/>
      <c r="B347" s="79"/>
      <c r="C347" s="145"/>
      <c r="D347" s="1"/>
      <c r="E347" s="1"/>
      <c r="F347" s="1"/>
      <c r="G347" s="1"/>
      <c r="H347" s="1"/>
      <c r="I347" s="1"/>
      <c r="J347" s="1"/>
      <c r="K347" s="1"/>
      <c r="L347" s="1"/>
      <c r="M347" s="1"/>
      <c r="N347" s="1"/>
      <c r="O347" s="1"/>
      <c r="P347" s="1"/>
      <c r="Q347" s="1"/>
      <c r="R347" s="1"/>
      <c r="S347" s="1"/>
      <c r="T347" s="1"/>
      <c r="U347" s="1"/>
      <c r="V347" s="1"/>
      <c r="W347" s="1"/>
      <c r="X347" s="1"/>
      <c r="Y347" s="1"/>
    </row>
    <row r="348" spans="1:25" ht="9.75" customHeight="1">
      <c r="A348" s="1"/>
      <c r="B348" s="79"/>
      <c r="C348" s="145"/>
      <c r="D348" s="1"/>
      <c r="E348" s="1"/>
      <c r="F348" s="1"/>
      <c r="G348" s="1"/>
      <c r="H348" s="1"/>
      <c r="I348" s="1"/>
      <c r="J348" s="1"/>
      <c r="K348" s="1"/>
      <c r="L348" s="1"/>
      <c r="M348" s="1"/>
      <c r="N348" s="1"/>
      <c r="O348" s="1"/>
      <c r="P348" s="1"/>
      <c r="Q348" s="1"/>
      <c r="R348" s="1"/>
      <c r="S348" s="1"/>
      <c r="T348" s="1"/>
      <c r="U348" s="1"/>
      <c r="V348" s="1"/>
      <c r="W348" s="1"/>
      <c r="X348" s="1"/>
      <c r="Y348" s="1"/>
    </row>
    <row r="349" spans="1:25" ht="9.75" customHeight="1">
      <c r="A349" s="1"/>
      <c r="B349" s="79"/>
      <c r="C349" s="145"/>
      <c r="D349" s="1"/>
      <c r="E349" s="1"/>
      <c r="F349" s="1"/>
      <c r="G349" s="1"/>
      <c r="H349" s="1"/>
      <c r="I349" s="1"/>
      <c r="J349" s="1"/>
      <c r="K349" s="1"/>
      <c r="L349" s="1"/>
      <c r="M349" s="1"/>
      <c r="N349" s="1"/>
      <c r="O349" s="1"/>
      <c r="P349" s="1"/>
      <c r="Q349" s="1"/>
      <c r="R349" s="1"/>
      <c r="S349" s="1"/>
      <c r="T349" s="1"/>
      <c r="U349" s="1"/>
      <c r="V349" s="1"/>
      <c r="W349" s="1"/>
      <c r="X349" s="1"/>
      <c r="Y349" s="1"/>
    </row>
    <row r="350" spans="1:25" ht="9.75" customHeight="1">
      <c r="A350" s="1"/>
      <c r="B350" s="79"/>
      <c r="C350" s="145"/>
      <c r="D350" s="1"/>
      <c r="E350" s="1"/>
      <c r="F350" s="1"/>
      <c r="G350" s="1"/>
      <c r="H350" s="1"/>
      <c r="I350" s="1"/>
      <c r="J350" s="1"/>
      <c r="K350" s="1"/>
      <c r="L350" s="1"/>
      <c r="M350" s="1"/>
      <c r="N350" s="1"/>
      <c r="O350" s="1"/>
      <c r="P350" s="1"/>
      <c r="Q350" s="1"/>
      <c r="R350" s="1"/>
      <c r="S350" s="1"/>
      <c r="T350" s="1"/>
      <c r="U350" s="1"/>
      <c r="V350" s="1"/>
      <c r="W350" s="1"/>
      <c r="X350" s="1"/>
      <c r="Y350" s="1"/>
    </row>
    <row r="351" spans="1:25" ht="9.75" customHeight="1">
      <c r="A351" s="1"/>
      <c r="B351" s="79"/>
      <c r="C351" s="145"/>
      <c r="D351" s="1"/>
      <c r="E351" s="1"/>
      <c r="F351" s="1"/>
      <c r="G351" s="1"/>
      <c r="H351" s="1"/>
      <c r="I351" s="1"/>
      <c r="J351" s="1"/>
      <c r="K351" s="1"/>
      <c r="L351" s="1"/>
      <c r="M351" s="1"/>
      <c r="N351" s="1"/>
      <c r="O351" s="1"/>
      <c r="P351" s="1"/>
      <c r="Q351" s="1"/>
      <c r="R351" s="1"/>
      <c r="S351" s="1"/>
      <c r="T351" s="1"/>
      <c r="U351" s="1"/>
      <c r="V351" s="1"/>
      <c r="W351" s="1"/>
      <c r="X351" s="1"/>
      <c r="Y351" s="1"/>
    </row>
    <row r="352" spans="1:25" ht="9.75" customHeight="1">
      <c r="A352" s="1"/>
      <c r="B352" s="79"/>
      <c r="C352" s="145"/>
      <c r="D352" s="1"/>
      <c r="E352" s="1"/>
      <c r="F352" s="1"/>
      <c r="G352" s="1"/>
      <c r="H352" s="1"/>
      <c r="I352" s="1"/>
      <c r="J352" s="1"/>
      <c r="K352" s="1"/>
      <c r="L352" s="1"/>
      <c r="M352" s="1"/>
      <c r="N352" s="1"/>
      <c r="O352" s="1"/>
      <c r="P352" s="1"/>
      <c r="Q352" s="1"/>
      <c r="R352" s="1"/>
      <c r="S352" s="1"/>
      <c r="T352" s="1"/>
      <c r="U352" s="1"/>
      <c r="V352" s="1"/>
      <c r="W352" s="1"/>
      <c r="X352" s="1"/>
      <c r="Y352" s="1"/>
    </row>
    <row r="353" spans="1:25" ht="9.75" customHeight="1">
      <c r="A353" s="1"/>
      <c r="B353" s="79"/>
      <c r="C353" s="145"/>
      <c r="D353" s="1"/>
      <c r="E353" s="1"/>
      <c r="F353" s="1"/>
      <c r="G353" s="1"/>
      <c r="H353" s="1"/>
      <c r="I353" s="1"/>
      <c r="J353" s="1"/>
      <c r="K353" s="1"/>
      <c r="L353" s="1"/>
      <c r="M353" s="1"/>
      <c r="N353" s="1"/>
      <c r="O353" s="1"/>
      <c r="P353" s="1"/>
      <c r="Q353" s="1"/>
      <c r="R353" s="1"/>
      <c r="S353" s="1"/>
      <c r="T353" s="1"/>
      <c r="U353" s="1"/>
      <c r="V353" s="1"/>
      <c r="W353" s="1"/>
      <c r="X353" s="1"/>
      <c r="Y353" s="1"/>
    </row>
    <row r="354" spans="1:25" ht="9.75" customHeight="1">
      <c r="A354" s="1"/>
      <c r="B354" s="79"/>
      <c r="C354" s="145"/>
      <c r="D354" s="1"/>
      <c r="E354" s="1"/>
      <c r="F354" s="1"/>
      <c r="G354" s="1"/>
      <c r="H354" s="1"/>
      <c r="I354" s="1"/>
      <c r="J354" s="1"/>
      <c r="K354" s="1"/>
      <c r="L354" s="1"/>
      <c r="M354" s="1"/>
      <c r="N354" s="1"/>
      <c r="O354" s="1"/>
      <c r="P354" s="1"/>
      <c r="Q354" s="1"/>
      <c r="R354" s="1"/>
      <c r="S354" s="1"/>
      <c r="T354" s="1"/>
      <c r="U354" s="1"/>
      <c r="V354" s="1"/>
      <c r="W354" s="1"/>
      <c r="X354" s="1"/>
      <c r="Y354" s="1"/>
    </row>
    <row r="355" spans="1:25" ht="9.75" customHeight="1">
      <c r="A355" s="1"/>
      <c r="B355" s="79"/>
      <c r="C355" s="145"/>
      <c r="D355" s="1"/>
      <c r="E355" s="1"/>
      <c r="F355" s="1"/>
      <c r="G355" s="1"/>
      <c r="H355" s="1"/>
      <c r="I355" s="1"/>
      <c r="J355" s="1"/>
      <c r="K355" s="1"/>
      <c r="L355" s="1"/>
      <c r="M355" s="1"/>
      <c r="N355" s="1"/>
      <c r="O355" s="1"/>
      <c r="P355" s="1"/>
      <c r="Q355" s="1"/>
      <c r="R355" s="1"/>
      <c r="S355" s="1"/>
      <c r="T355" s="1"/>
      <c r="U355" s="1"/>
      <c r="V355" s="1"/>
      <c r="W355" s="1"/>
      <c r="X355" s="1"/>
      <c r="Y355" s="1"/>
    </row>
    <row r="356" spans="1:25" ht="9.75" customHeight="1">
      <c r="A356" s="1"/>
      <c r="B356" s="79"/>
      <c r="C356" s="145"/>
      <c r="D356" s="1"/>
      <c r="E356" s="1"/>
      <c r="F356" s="1"/>
      <c r="G356" s="1"/>
      <c r="H356" s="1"/>
      <c r="I356" s="1"/>
      <c r="J356" s="1"/>
      <c r="K356" s="1"/>
      <c r="L356" s="1"/>
      <c r="M356" s="1"/>
      <c r="N356" s="1"/>
      <c r="O356" s="1"/>
      <c r="P356" s="1"/>
      <c r="Q356" s="1"/>
      <c r="R356" s="1"/>
      <c r="S356" s="1"/>
      <c r="T356" s="1"/>
      <c r="U356" s="1"/>
      <c r="V356" s="1"/>
      <c r="W356" s="1"/>
      <c r="X356" s="1"/>
      <c r="Y356" s="1"/>
    </row>
    <row r="357" spans="1:25" ht="9.75" customHeight="1">
      <c r="A357" s="1"/>
      <c r="B357" s="79"/>
      <c r="C357" s="145"/>
      <c r="D357" s="1"/>
      <c r="E357" s="1"/>
      <c r="F357" s="1"/>
      <c r="G357" s="1"/>
      <c r="H357" s="1"/>
      <c r="I357" s="1"/>
      <c r="J357" s="1"/>
      <c r="K357" s="1"/>
      <c r="L357" s="1"/>
      <c r="M357" s="1"/>
      <c r="N357" s="1"/>
      <c r="O357" s="1"/>
      <c r="P357" s="1"/>
      <c r="Q357" s="1"/>
      <c r="R357" s="1"/>
      <c r="S357" s="1"/>
      <c r="T357" s="1"/>
      <c r="U357" s="1"/>
      <c r="V357" s="1"/>
      <c r="W357" s="1"/>
      <c r="X357" s="1"/>
      <c r="Y357" s="1"/>
    </row>
    <row r="358" spans="1:25" ht="9.75" customHeight="1">
      <c r="A358" s="1"/>
      <c r="B358" s="79"/>
      <c r="C358" s="145"/>
      <c r="D358" s="1"/>
      <c r="E358" s="1"/>
      <c r="F358" s="1"/>
      <c r="G358" s="1"/>
      <c r="H358" s="1"/>
      <c r="I358" s="1"/>
      <c r="J358" s="1"/>
      <c r="K358" s="1"/>
      <c r="L358" s="1"/>
      <c r="M358" s="1"/>
      <c r="N358" s="1"/>
      <c r="O358" s="1"/>
      <c r="P358" s="1"/>
      <c r="Q358" s="1"/>
      <c r="R358" s="1"/>
      <c r="S358" s="1"/>
      <c r="T358" s="1"/>
      <c r="U358" s="1"/>
      <c r="V358" s="1"/>
      <c r="W358" s="1"/>
      <c r="X358" s="1"/>
      <c r="Y358" s="1"/>
    </row>
    <row r="359" spans="1:25" ht="9.75" customHeight="1">
      <c r="A359" s="1"/>
      <c r="B359" s="79"/>
      <c r="C359" s="145"/>
      <c r="D359" s="1"/>
      <c r="E359" s="1"/>
      <c r="F359" s="1"/>
      <c r="G359" s="1"/>
      <c r="H359" s="1"/>
      <c r="I359" s="1"/>
      <c r="J359" s="1"/>
      <c r="K359" s="1"/>
      <c r="L359" s="1"/>
      <c r="M359" s="1"/>
      <c r="N359" s="1"/>
      <c r="O359" s="1"/>
      <c r="P359" s="1"/>
      <c r="Q359" s="1"/>
      <c r="R359" s="1"/>
      <c r="S359" s="1"/>
      <c r="T359" s="1"/>
      <c r="U359" s="1"/>
      <c r="V359" s="1"/>
      <c r="W359" s="1"/>
      <c r="X359" s="1"/>
      <c r="Y359" s="1"/>
    </row>
    <row r="360" spans="1:25" ht="9.75" customHeight="1">
      <c r="A360" s="1"/>
      <c r="B360" s="79"/>
      <c r="C360" s="145"/>
      <c r="D360" s="1"/>
      <c r="E360" s="1"/>
      <c r="F360" s="1"/>
      <c r="G360" s="1"/>
      <c r="H360" s="1"/>
      <c r="I360" s="1"/>
      <c r="J360" s="1"/>
      <c r="K360" s="1"/>
      <c r="L360" s="1"/>
      <c r="M360" s="1"/>
      <c r="N360" s="1"/>
      <c r="O360" s="1"/>
      <c r="P360" s="1"/>
      <c r="Q360" s="1"/>
      <c r="R360" s="1"/>
      <c r="S360" s="1"/>
      <c r="T360" s="1"/>
      <c r="U360" s="1"/>
      <c r="V360" s="1"/>
      <c r="W360" s="1"/>
      <c r="X360" s="1"/>
      <c r="Y360" s="1"/>
    </row>
    <row r="361" spans="1:25" ht="9.75" customHeight="1">
      <c r="A361" s="1"/>
      <c r="B361" s="79"/>
      <c r="C361" s="145"/>
      <c r="D361" s="1"/>
      <c r="E361" s="1"/>
      <c r="F361" s="1"/>
      <c r="G361" s="1"/>
      <c r="H361" s="1"/>
      <c r="I361" s="1"/>
      <c r="J361" s="1"/>
      <c r="K361" s="1"/>
      <c r="L361" s="1"/>
      <c r="M361" s="1"/>
      <c r="N361" s="1"/>
      <c r="O361" s="1"/>
      <c r="P361" s="1"/>
      <c r="Q361" s="1"/>
      <c r="R361" s="1"/>
      <c r="S361" s="1"/>
      <c r="T361" s="1"/>
      <c r="U361" s="1"/>
      <c r="V361" s="1"/>
      <c r="W361" s="1"/>
      <c r="X361" s="1"/>
      <c r="Y361" s="1"/>
    </row>
    <row r="362" spans="1:25" ht="9.75" customHeight="1">
      <c r="A362" s="1"/>
      <c r="B362" s="79"/>
      <c r="C362" s="145"/>
      <c r="D362" s="1"/>
      <c r="E362" s="1"/>
      <c r="F362" s="1"/>
      <c r="G362" s="1"/>
      <c r="H362" s="1"/>
      <c r="I362" s="1"/>
      <c r="J362" s="1"/>
      <c r="K362" s="1"/>
      <c r="L362" s="1"/>
      <c r="M362" s="1"/>
      <c r="N362" s="1"/>
      <c r="O362" s="1"/>
      <c r="P362" s="1"/>
      <c r="Q362" s="1"/>
      <c r="R362" s="1"/>
      <c r="S362" s="1"/>
      <c r="T362" s="1"/>
      <c r="U362" s="1"/>
      <c r="V362" s="1"/>
      <c r="W362" s="1"/>
      <c r="X362" s="1"/>
      <c r="Y362" s="1"/>
    </row>
    <row r="363" spans="1:25" ht="9.75" customHeight="1">
      <c r="A363" s="1"/>
      <c r="B363" s="79"/>
      <c r="C363" s="145"/>
      <c r="D363" s="1"/>
      <c r="E363" s="1"/>
      <c r="F363" s="1"/>
      <c r="G363" s="1"/>
      <c r="H363" s="1"/>
      <c r="I363" s="1"/>
      <c r="J363" s="1"/>
      <c r="K363" s="1"/>
      <c r="L363" s="1"/>
      <c r="M363" s="1"/>
      <c r="N363" s="1"/>
      <c r="O363" s="1"/>
      <c r="P363" s="1"/>
      <c r="Q363" s="1"/>
      <c r="R363" s="1"/>
      <c r="S363" s="1"/>
      <c r="T363" s="1"/>
      <c r="U363" s="1"/>
      <c r="V363" s="1"/>
      <c r="W363" s="1"/>
      <c r="X363" s="1"/>
      <c r="Y363" s="1"/>
    </row>
    <row r="364" spans="1:25" ht="9.75" customHeight="1">
      <c r="A364" s="1"/>
      <c r="B364" s="79"/>
      <c r="C364" s="145"/>
      <c r="D364" s="1"/>
      <c r="E364" s="1"/>
      <c r="F364" s="1"/>
      <c r="G364" s="1"/>
      <c r="H364" s="1"/>
      <c r="I364" s="1"/>
      <c r="J364" s="1"/>
      <c r="K364" s="1"/>
      <c r="L364" s="1"/>
      <c r="M364" s="1"/>
      <c r="N364" s="1"/>
      <c r="O364" s="1"/>
      <c r="P364" s="1"/>
      <c r="Q364" s="1"/>
      <c r="R364" s="1"/>
      <c r="S364" s="1"/>
      <c r="T364" s="1"/>
      <c r="U364" s="1"/>
      <c r="V364" s="1"/>
      <c r="W364" s="1"/>
      <c r="X364" s="1"/>
      <c r="Y364" s="1"/>
    </row>
    <row r="365" spans="1:25" ht="9.75" customHeight="1">
      <c r="A365" s="1"/>
      <c r="B365" s="79"/>
      <c r="C365" s="145"/>
      <c r="D365" s="1"/>
      <c r="E365" s="1"/>
      <c r="F365" s="1"/>
      <c r="G365" s="1"/>
      <c r="H365" s="1"/>
      <c r="I365" s="1"/>
      <c r="J365" s="1"/>
      <c r="K365" s="1"/>
      <c r="L365" s="1"/>
      <c r="M365" s="1"/>
      <c r="N365" s="1"/>
      <c r="O365" s="1"/>
      <c r="P365" s="1"/>
      <c r="Q365" s="1"/>
      <c r="R365" s="1"/>
      <c r="S365" s="1"/>
      <c r="T365" s="1"/>
      <c r="U365" s="1"/>
      <c r="V365" s="1"/>
      <c r="W365" s="1"/>
      <c r="X365" s="1"/>
      <c r="Y365" s="1"/>
    </row>
    <row r="366" spans="1:25" ht="9.75" customHeight="1">
      <c r="A366" s="1"/>
      <c r="B366" s="79"/>
      <c r="C366" s="145"/>
      <c r="D366" s="1"/>
      <c r="E366" s="1"/>
      <c r="F366" s="1"/>
      <c r="G366" s="1"/>
      <c r="H366" s="1"/>
      <c r="I366" s="1"/>
      <c r="J366" s="1"/>
      <c r="K366" s="1"/>
      <c r="L366" s="1"/>
      <c r="M366" s="1"/>
      <c r="N366" s="1"/>
      <c r="O366" s="1"/>
      <c r="P366" s="1"/>
      <c r="Q366" s="1"/>
      <c r="R366" s="1"/>
      <c r="S366" s="1"/>
      <c r="T366" s="1"/>
      <c r="U366" s="1"/>
      <c r="V366" s="1"/>
      <c r="W366" s="1"/>
      <c r="X366" s="1"/>
      <c r="Y366" s="1"/>
    </row>
    <row r="367" spans="1:25" ht="9.75" customHeight="1">
      <c r="A367" s="1"/>
      <c r="B367" s="79"/>
      <c r="C367" s="145"/>
      <c r="D367" s="1"/>
      <c r="E367" s="1"/>
      <c r="F367" s="1"/>
      <c r="G367" s="1"/>
      <c r="H367" s="1"/>
      <c r="I367" s="1"/>
      <c r="J367" s="1"/>
      <c r="K367" s="1"/>
      <c r="L367" s="1"/>
      <c r="M367" s="1"/>
      <c r="N367" s="1"/>
      <c r="O367" s="1"/>
      <c r="P367" s="1"/>
      <c r="Q367" s="1"/>
      <c r="R367" s="1"/>
      <c r="S367" s="1"/>
      <c r="T367" s="1"/>
      <c r="U367" s="1"/>
      <c r="V367" s="1"/>
      <c r="W367" s="1"/>
      <c r="X367" s="1"/>
      <c r="Y367" s="1"/>
    </row>
    <row r="368" spans="1:25" ht="9.75" customHeight="1">
      <c r="A368" s="1"/>
      <c r="B368" s="79"/>
      <c r="C368" s="145"/>
      <c r="D368" s="1"/>
      <c r="E368" s="1"/>
      <c r="F368" s="1"/>
      <c r="G368" s="1"/>
      <c r="H368" s="1"/>
      <c r="I368" s="1"/>
      <c r="J368" s="1"/>
      <c r="K368" s="1"/>
      <c r="L368" s="1"/>
      <c r="M368" s="1"/>
      <c r="N368" s="1"/>
      <c r="O368" s="1"/>
      <c r="P368" s="1"/>
      <c r="Q368" s="1"/>
      <c r="R368" s="1"/>
      <c r="S368" s="1"/>
      <c r="T368" s="1"/>
      <c r="U368" s="1"/>
      <c r="V368" s="1"/>
      <c r="W368" s="1"/>
      <c r="X368" s="1"/>
      <c r="Y368" s="1"/>
    </row>
    <row r="369" spans="1:25" ht="9.75" customHeight="1">
      <c r="A369" s="1"/>
      <c r="B369" s="79"/>
      <c r="C369" s="145"/>
      <c r="D369" s="1"/>
      <c r="E369" s="1"/>
      <c r="F369" s="1"/>
      <c r="G369" s="1"/>
      <c r="H369" s="1"/>
      <c r="I369" s="1"/>
      <c r="J369" s="1"/>
      <c r="K369" s="1"/>
      <c r="L369" s="1"/>
      <c r="M369" s="1"/>
      <c r="N369" s="1"/>
      <c r="O369" s="1"/>
      <c r="P369" s="1"/>
      <c r="Q369" s="1"/>
      <c r="R369" s="1"/>
      <c r="S369" s="1"/>
      <c r="T369" s="1"/>
      <c r="U369" s="1"/>
      <c r="V369" s="1"/>
      <c r="W369" s="1"/>
      <c r="X369" s="1"/>
      <c r="Y369" s="1"/>
    </row>
    <row r="370" spans="1:25" ht="9.75" customHeight="1">
      <c r="A370" s="1"/>
      <c r="B370" s="79"/>
      <c r="C370" s="145"/>
      <c r="D370" s="1"/>
      <c r="E370" s="1"/>
      <c r="F370" s="1"/>
      <c r="G370" s="1"/>
      <c r="H370" s="1"/>
      <c r="I370" s="1"/>
      <c r="J370" s="1"/>
      <c r="K370" s="1"/>
      <c r="L370" s="1"/>
      <c r="M370" s="1"/>
      <c r="N370" s="1"/>
      <c r="O370" s="1"/>
      <c r="P370" s="1"/>
      <c r="Q370" s="1"/>
      <c r="R370" s="1"/>
      <c r="S370" s="1"/>
      <c r="T370" s="1"/>
      <c r="U370" s="1"/>
      <c r="V370" s="1"/>
      <c r="W370" s="1"/>
      <c r="X370" s="1"/>
      <c r="Y370" s="1"/>
    </row>
    <row r="371" spans="1:25" ht="9.75" customHeight="1">
      <c r="A371" s="1"/>
      <c r="B371" s="79"/>
      <c r="C371" s="145"/>
      <c r="D371" s="1"/>
      <c r="E371" s="1"/>
      <c r="F371" s="1"/>
      <c r="G371" s="1"/>
      <c r="H371" s="1"/>
      <c r="I371" s="1"/>
      <c r="J371" s="1"/>
      <c r="K371" s="1"/>
      <c r="L371" s="1"/>
      <c r="M371" s="1"/>
      <c r="N371" s="1"/>
      <c r="O371" s="1"/>
      <c r="P371" s="1"/>
      <c r="Q371" s="1"/>
      <c r="R371" s="1"/>
      <c r="S371" s="1"/>
      <c r="T371" s="1"/>
      <c r="U371" s="1"/>
      <c r="V371" s="1"/>
      <c r="W371" s="1"/>
      <c r="X371" s="1"/>
      <c r="Y371" s="1"/>
    </row>
    <row r="372" spans="1:25" ht="9.75" customHeight="1">
      <c r="A372" s="1"/>
      <c r="B372" s="79"/>
      <c r="C372" s="145"/>
      <c r="D372" s="1"/>
      <c r="E372" s="1"/>
      <c r="F372" s="1"/>
      <c r="G372" s="1"/>
      <c r="H372" s="1"/>
      <c r="I372" s="1"/>
      <c r="J372" s="1"/>
      <c r="K372" s="1"/>
      <c r="L372" s="1"/>
      <c r="M372" s="1"/>
      <c r="N372" s="1"/>
      <c r="O372" s="1"/>
      <c r="P372" s="1"/>
      <c r="Q372" s="1"/>
      <c r="R372" s="1"/>
      <c r="S372" s="1"/>
      <c r="T372" s="1"/>
      <c r="U372" s="1"/>
      <c r="V372" s="1"/>
      <c r="W372" s="1"/>
      <c r="X372" s="1"/>
      <c r="Y372" s="1"/>
    </row>
    <row r="373" spans="1:25" ht="9.75" customHeight="1">
      <c r="A373" s="1"/>
      <c r="B373" s="79"/>
      <c r="C373" s="145"/>
      <c r="D373" s="1"/>
      <c r="E373" s="1"/>
      <c r="F373" s="1"/>
      <c r="G373" s="1"/>
      <c r="H373" s="1"/>
      <c r="I373" s="1"/>
      <c r="J373" s="1"/>
      <c r="K373" s="1"/>
      <c r="L373" s="1"/>
      <c r="M373" s="1"/>
      <c r="N373" s="1"/>
      <c r="O373" s="1"/>
      <c r="P373" s="1"/>
      <c r="Q373" s="1"/>
      <c r="R373" s="1"/>
      <c r="S373" s="1"/>
      <c r="T373" s="1"/>
      <c r="U373" s="1"/>
      <c r="V373" s="1"/>
      <c r="W373" s="1"/>
      <c r="X373" s="1"/>
      <c r="Y373" s="1"/>
    </row>
    <row r="374" spans="1:25" ht="9.75" customHeight="1">
      <c r="A374" s="1"/>
      <c r="B374" s="79"/>
      <c r="C374" s="145"/>
      <c r="D374" s="1"/>
      <c r="E374" s="1"/>
      <c r="F374" s="1"/>
      <c r="G374" s="1"/>
      <c r="H374" s="1"/>
      <c r="I374" s="1"/>
      <c r="J374" s="1"/>
      <c r="K374" s="1"/>
      <c r="L374" s="1"/>
      <c r="M374" s="1"/>
      <c r="N374" s="1"/>
      <c r="O374" s="1"/>
      <c r="P374" s="1"/>
      <c r="Q374" s="1"/>
      <c r="R374" s="1"/>
      <c r="S374" s="1"/>
      <c r="T374" s="1"/>
      <c r="U374" s="1"/>
      <c r="V374" s="1"/>
      <c r="W374" s="1"/>
      <c r="X374" s="1"/>
      <c r="Y374" s="1"/>
    </row>
    <row r="375" spans="1:25" ht="9.75" customHeight="1">
      <c r="A375" s="1"/>
      <c r="B375" s="79"/>
      <c r="C375" s="145"/>
      <c r="D375" s="1"/>
      <c r="E375" s="1"/>
      <c r="F375" s="1"/>
      <c r="G375" s="1"/>
      <c r="H375" s="1"/>
      <c r="I375" s="1"/>
      <c r="J375" s="1"/>
      <c r="K375" s="1"/>
      <c r="L375" s="1"/>
      <c r="M375" s="1"/>
      <c r="N375" s="1"/>
      <c r="O375" s="1"/>
      <c r="P375" s="1"/>
      <c r="Q375" s="1"/>
      <c r="R375" s="1"/>
      <c r="S375" s="1"/>
      <c r="T375" s="1"/>
      <c r="U375" s="1"/>
      <c r="V375" s="1"/>
      <c r="W375" s="1"/>
      <c r="X375" s="1"/>
      <c r="Y375" s="1"/>
    </row>
    <row r="376" spans="1:25" ht="9.75" customHeight="1">
      <c r="A376" s="1"/>
      <c r="B376" s="79"/>
      <c r="C376" s="145"/>
      <c r="D376" s="1"/>
      <c r="E376" s="1"/>
      <c r="F376" s="1"/>
      <c r="G376" s="1"/>
      <c r="H376" s="1"/>
      <c r="I376" s="1"/>
      <c r="J376" s="1"/>
      <c r="K376" s="1"/>
      <c r="L376" s="1"/>
      <c r="M376" s="1"/>
      <c r="N376" s="1"/>
      <c r="O376" s="1"/>
      <c r="P376" s="1"/>
      <c r="Q376" s="1"/>
      <c r="R376" s="1"/>
      <c r="S376" s="1"/>
      <c r="T376" s="1"/>
      <c r="U376" s="1"/>
      <c r="V376" s="1"/>
      <c r="W376" s="1"/>
      <c r="X376" s="1"/>
      <c r="Y376" s="1"/>
    </row>
    <row r="377" spans="1:25" ht="9.75" customHeight="1">
      <c r="A377" s="1"/>
      <c r="B377" s="79"/>
      <c r="C377" s="145"/>
      <c r="D377" s="1"/>
      <c r="E377" s="1"/>
      <c r="F377" s="1"/>
      <c r="G377" s="1"/>
      <c r="H377" s="1"/>
      <c r="I377" s="1"/>
      <c r="J377" s="1"/>
      <c r="K377" s="1"/>
      <c r="L377" s="1"/>
      <c r="M377" s="1"/>
      <c r="N377" s="1"/>
      <c r="O377" s="1"/>
      <c r="P377" s="1"/>
      <c r="Q377" s="1"/>
      <c r="R377" s="1"/>
      <c r="S377" s="1"/>
      <c r="T377" s="1"/>
      <c r="U377" s="1"/>
      <c r="V377" s="1"/>
      <c r="W377" s="1"/>
      <c r="X377" s="1"/>
      <c r="Y377" s="1"/>
    </row>
    <row r="378" spans="1:25" ht="9.75" customHeight="1">
      <c r="A378" s="1"/>
      <c r="B378" s="79"/>
      <c r="C378" s="145"/>
      <c r="D378" s="1"/>
      <c r="E378" s="1"/>
      <c r="F378" s="1"/>
      <c r="G378" s="1"/>
      <c r="H378" s="1"/>
      <c r="I378" s="1"/>
      <c r="J378" s="1"/>
      <c r="K378" s="1"/>
      <c r="L378" s="1"/>
      <c r="M378" s="1"/>
      <c r="N378" s="1"/>
      <c r="O378" s="1"/>
      <c r="P378" s="1"/>
      <c r="Q378" s="1"/>
      <c r="R378" s="1"/>
      <c r="S378" s="1"/>
      <c r="T378" s="1"/>
      <c r="U378" s="1"/>
      <c r="V378" s="1"/>
      <c r="W378" s="1"/>
      <c r="X378" s="1"/>
      <c r="Y378" s="1"/>
    </row>
    <row r="379" spans="1:25" ht="9.75" customHeight="1">
      <c r="A379" s="1"/>
      <c r="B379" s="79"/>
      <c r="C379" s="145"/>
      <c r="D379" s="1"/>
      <c r="E379" s="1"/>
      <c r="F379" s="1"/>
      <c r="G379" s="1"/>
      <c r="H379" s="1"/>
      <c r="I379" s="1"/>
      <c r="J379" s="1"/>
      <c r="K379" s="1"/>
      <c r="L379" s="1"/>
      <c r="M379" s="1"/>
      <c r="N379" s="1"/>
      <c r="O379" s="1"/>
      <c r="P379" s="1"/>
      <c r="Q379" s="1"/>
      <c r="R379" s="1"/>
      <c r="S379" s="1"/>
      <c r="T379" s="1"/>
      <c r="U379" s="1"/>
      <c r="V379" s="1"/>
      <c r="W379" s="1"/>
      <c r="X379" s="1"/>
      <c r="Y379" s="1"/>
    </row>
    <row r="380" spans="1:25" ht="9.75" customHeight="1">
      <c r="A380" s="1"/>
      <c r="B380" s="79"/>
      <c r="C380" s="145"/>
      <c r="D380" s="1"/>
      <c r="E380" s="1"/>
      <c r="F380" s="1"/>
      <c r="G380" s="1"/>
      <c r="H380" s="1"/>
      <c r="I380" s="1"/>
      <c r="J380" s="1"/>
      <c r="K380" s="1"/>
      <c r="L380" s="1"/>
      <c r="M380" s="1"/>
      <c r="N380" s="1"/>
      <c r="O380" s="1"/>
      <c r="P380" s="1"/>
      <c r="Q380" s="1"/>
      <c r="R380" s="1"/>
      <c r="S380" s="1"/>
      <c r="T380" s="1"/>
      <c r="U380" s="1"/>
      <c r="V380" s="1"/>
      <c r="W380" s="1"/>
      <c r="X380" s="1"/>
      <c r="Y380" s="1"/>
    </row>
    <row r="381" spans="1:25" ht="9.75" customHeight="1">
      <c r="A381" s="1"/>
      <c r="B381" s="79"/>
      <c r="C381" s="145"/>
      <c r="D381" s="1"/>
      <c r="E381" s="1"/>
      <c r="F381" s="1"/>
      <c r="G381" s="1"/>
      <c r="H381" s="1"/>
      <c r="I381" s="1"/>
      <c r="J381" s="1"/>
      <c r="K381" s="1"/>
      <c r="L381" s="1"/>
      <c r="M381" s="1"/>
      <c r="N381" s="1"/>
      <c r="O381" s="1"/>
      <c r="P381" s="1"/>
      <c r="Q381" s="1"/>
      <c r="R381" s="1"/>
      <c r="S381" s="1"/>
      <c r="T381" s="1"/>
      <c r="U381" s="1"/>
      <c r="V381" s="1"/>
      <c r="W381" s="1"/>
      <c r="X381" s="1"/>
      <c r="Y381" s="1"/>
    </row>
    <row r="382" spans="1:25" ht="9.75" customHeight="1">
      <c r="A382" s="1"/>
      <c r="B382" s="79"/>
      <c r="C382" s="145"/>
      <c r="D382" s="1"/>
      <c r="E382" s="1"/>
      <c r="F382" s="1"/>
      <c r="G382" s="1"/>
      <c r="H382" s="1"/>
      <c r="I382" s="1"/>
      <c r="J382" s="1"/>
      <c r="K382" s="1"/>
      <c r="L382" s="1"/>
      <c r="M382" s="1"/>
      <c r="N382" s="1"/>
      <c r="O382" s="1"/>
      <c r="P382" s="1"/>
      <c r="Q382" s="1"/>
      <c r="R382" s="1"/>
      <c r="S382" s="1"/>
      <c r="T382" s="1"/>
      <c r="U382" s="1"/>
      <c r="V382" s="1"/>
      <c r="W382" s="1"/>
      <c r="X382" s="1"/>
      <c r="Y382" s="1"/>
    </row>
    <row r="383" spans="1:25" ht="9.75" customHeight="1">
      <c r="A383" s="1"/>
      <c r="B383" s="79"/>
      <c r="C383" s="145"/>
      <c r="D383" s="1"/>
      <c r="E383" s="1"/>
      <c r="F383" s="1"/>
      <c r="G383" s="1"/>
      <c r="H383" s="1"/>
      <c r="I383" s="1"/>
      <c r="J383" s="1"/>
      <c r="K383" s="1"/>
      <c r="L383" s="1"/>
      <c r="M383" s="1"/>
      <c r="N383" s="1"/>
      <c r="O383" s="1"/>
      <c r="P383" s="1"/>
      <c r="Q383" s="1"/>
      <c r="R383" s="1"/>
      <c r="S383" s="1"/>
      <c r="T383" s="1"/>
      <c r="U383" s="1"/>
      <c r="V383" s="1"/>
      <c r="W383" s="1"/>
      <c r="X383" s="1"/>
      <c r="Y383" s="1"/>
    </row>
    <row r="384" spans="1:25" ht="9.75" customHeight="1">
      <c r="A384" s="1"/>
      <c r="B384" s="79"/>
      <c r="C384" s="145"/>
      <c r="D384" s="1"/>
      <c r="E384" s="1"/>
      <c r="F384" s="1"/>
      <c r="G384" s="1"/>
      <c r="H384" s="1"/>
      <c r="I384" s="1"/>
      <c r="J384" s="1"/>
      <c r="K384" s="1"/>
      <c r="L384" s="1"/>
      <c r="M384" s="1"/>
      <c r="N384" s="1"/>
      <c r="O384" s="1"/>
      <c r="P384" s="1"/>
      <c r="Q384" s="1"/>
      <c r="R384" s="1"/>
      <c r="S384" s="1"/>
      <c r="T384" s="1"/>
      <c r="U384" s="1"/>
      <c r="V384" s="1"/>
      <c r="W384" s="1"/>
      <c r="X384" s="1"/>
      <c r="Y384" s="1"/>
    </row>
    <row r="385" spans="1:25" ht="9.75" customHeight="1">
      <c r="A385" s="1"/>
      <c r="B385" s="79"/>
      <c r="C385" s="145"/>
      <c r="D385" s="1"/>
      <c r="E385" s="1"/>
      <c r="F385" s="1"/>
      <c r="G385" s="1"/>
      <c r="H385" s="1"/>
      <c r="I385" s="1"/>
      <c r="J385" s="1"/>
      <c r="K385" s="1"/>
      <c r="L385" s="1"/>
      <c r="M385" s="1"/>
      <c r="N385" s="1"/>
      <c r="O385" s="1"/>
      <c r="P385" s="1"/>
      <c r="Q385" s="1"/>
      <c r="R385" s="1"/>
      <c r="S385" s="1"/>
      <c r="T385" s="1"/>
      <c r="U385" s="1"/>
      <c r="V385" s="1"/>
      <c r="W385" s="1"/>
      <c r="X385" s="1"/>
      <c r="Y385" s="1"/>
    </row>
    <row r="386" spans="1:25" ht="9.75" customHeight="1">
      <c r="A386" s="1"/>
      <c r="B386" s="79"/>
      <c r="C386" s="145"/>
      <c r="D386" s="1"/>
      <c r="E386" s="1"/>
      <c r="F386" s="1"/>
      <c r="G386" s="1"/>
      <c r="H386" s="1"/>
      <c r="I386" s="1"/>
      <c r="J386" s="1"/>
      <c r="K386" s="1"/>
      <c r="L386" s="1"/>
      <c r="M386" s="1"/>
      <c r="N386" s="1"/>
      <c r="O386" s="1"/>
      <c r="P386" s="1"/>
      <c r="Q386" s="1"/>
      <c r="R386" s="1"/>
      <c r="S386" s="1"/>
      <c r="T386" s="1"/>
      <c r="U386" s="1"/>
      <c r="V386" s="1"/>
      <c r="W386" s="1"/>
      <c r="X386" s="1"/>
      <c r="Y386" s="1"/>
    </row>
    <row r="387" spans="1:25" ht="9.75" customHeight="1">
      <c r="A387" s="1"/>
      <c r="B387" s="79"/>
      <c r="C387" s="145"/>
      <c r="D387" s="1"/>
      <c r="E387" s="1"/>
      <c r="F387" s="1"/>
      <c r="G387" s="1"/>
      <c r="H387" s="1"/>
      <c r="I387" s="1"/>
      <c r="J387" s="1"/>
      <c r="K387" s="1"/>
      <c r="L387" s="1"/>
      <c r="M387" s="1"/>
      <c r="N387" s="1"/>
      <c r="O387" s="1"/>
      <c r="P387" s="1"/>
      <c r="Q387" s="1"/>
      <c r="R387" s="1"/>
      <c r="S387" s="1"/>
      <c r="T387" s="1"/>
      <c r="U387" s="1"/>
      <c r="V387" s="1"/>
      <c r="W387" s="1"/>
      <c r="X387" s="1"/>
      <c r="Y387" s="1"/>
    </row>
    <row r="388" spans="1:25" ht="9.75" customHeight="1">
      <c r="A388" s="1"/>
      <c r="B388" s="79"/>
      <c r="C388" s="145"/>
      <c r="D388" s="1"/>
      <c r="E388" s="1"/>
      <c r="F388" s="1"/>
      <c r="G388" s="1"/>
      <c r="H388" s="1"/>
      <c r="I388" s="1"/>
      <c r="J388" s="1"/>
      <c r="K388" s="1"/>
      <c r="L388" s="1"/>
      <c r="M388" s="1"/>
      <c r="N388" s="1"/>
      <c r="O388" s="1"/>
      <c r="P388" s="1"/>
      <c r="Q388" s="1"/>
      <c r="R388" s="1"/>
      <c r="S388" s="1"/>
      <c r="T388" s="1"/>
      <c r="U388" s="1"/>
      <c r="V388" s="1"/>
      <c r="W388" s="1"/>
      <c r="X388" s="1"/>
      <c r="Y388" s="1"/>
    </row>
    <row r="389" spans="1:25" ht="9.75" customHeight="1">
      <c r="A389" s="1"/>
      <c r="B389" s="79"/>
      <c r="C389" s="145"/>
      <c r="D389" s="1"/>
      <c r="E389" s="1"/>
      <c r="F389" s="1"/>
      <c r="G389" s="1"/>
      <c r="H389" s="1"/>
      <c r="I389" s="1"/>
      <c r="J389" s="1"/>
      <c r="K389" s="1"/>
      <c r="L389" s="1"/>
      <c r="M389" s="1"/>
      <c r="N389" s="1"/>
      <c r="O389" s="1"/>
      <c r="P389" s="1"/>
      <c r="Q389" s="1"/>
      <c r="R389" s="1"/>
      <c r="S389" s="1"/>
      <c r="T389" s="1"/>
      <c r="U389" s="1"/>
      <c r="V389" s="1"/>
      <c r="W389" s="1"/>
      <c r="X389" s="1"/>
      <c r="Y389" s="1"/>
    </row>
    <row r="390" spans="1:25" ht="9.75" customHeight="1">
      <c r="A390" s="1"/>
      <c r="B390" s="79"/>
      <c r="C390" s="145"/>
      <c r="D390" s="1"/>
      <c r="E390" s="1"/>
      <c r="F390" s="1"/>
      <c r="G390" s="1"/>
      <c r="H390" s="1"/>
      <c r="I390" s="1"/>
      <c r="J390" s="1"/>
      <c r="K390" s="1"/>
      <c r="L390" s="1"/>
      <c r="M390" s="1"/>
      <c r="N390" s="1"/>
      <c r="O390" s="1"/>
      <c r="P390" s="1"/>
      <c r="Q390" s="1"/>
      <c r="R390" s="1"/>
      <c r="S390" s="1"/>
      <c r="T390" s="1"/>
      <c r="U390" s="1"/>
      <c r="V390" s="1"/>
      <c r="W390" s="1"/>
      <c r="X390" s="1"/>
      <c r="Y390" s="1"/>
    </row>
    <row r="391" spans="1:25" ht="9.75" customHeight="1">
      <c r="A391" s="1"/>
      <c r="B391" s="79"/>
      <c r="C391" s="145"/>
      <c r="D391" s="1"/>
      <c r="E391" s="1"/>
      <c r="F391" s="1"/>
      <c r="G391" s="1"/>
      <c r="H391" s="1"/>
      <c r="I391" s="1"/>
      <c r="J391" s="1"/>
      <c r="K391" s="1"/>
      <c r="L391" s="1"/>
      <c r="M391" s="1"/>
      <c r="N391" s="1"/>
      <c r="O391" s="1"/>
      <c r="P391" s="1"/>
      <c r="Q391" s="1"/>
      <c r="R391" s="1"/>
      <c r="S391" s="1"/>
      <c r="T391" s="1"/>
      <c r="U391" s="1"/>
      <c r="V391" s="1"/>
      <c r="W391" s="1"/>
      <c r="X391" s="1"/>
      <c r="Y391" s="1"/>
    </row>
    <row r="392" spans="1:25" ht="9.75" customHeight="1">
      <c r="A392" s="1"/>
      <c r="B392" s="79"/>
      <c r="C392" s="145"/>
      <c r="D392" s="1"/>
      <c r="E392" s="1"/>
      <c r="F392" s="1"/>
      <c r="G392" s="1"/>
      <c r="H392" s="1"/>
      <c r="I392" s="1"/>
      <c r="J392" s="1"/>
      <c r="K392" s="1"/>
      <c r="L392" s="1"/>
      <c r="M392" s="1"/>
      <c r="N392" s="1"/>
      <c r="O392" s="1"/>
      <c r="P392" s="1"/>
      <c r="Q392" s="1"/>
      <c r="R392" s="1"/>
      <c r="S392" s="1"/>
      <c r="T392" s="1"/>
      <c r="U392" s="1"/>
      <c r="V392" s="1"/>
      <c r="W392" s="1"/>
      <c r="X392" s="1"/>
      <c r="Y392" s="1"/>
    </row>
    <row r="393" spans="1:25" ht="9.75" customHeight="1">
      <c r="A393" s="1"/>
      <c r="B393" s="79"/>
      <c r="C393" s="145"/>
      <c r="D393" s="1"/>
      <c r="E393" s="1"/>
      <c r="F393" s="1"/>
      <c r="G393" s="1"/>
      <c r="H393" s="1"/>
      <c r="I393" s="1"/>
      <c r="J393" s="1"/>
      <c r="K393" s="1"/>
      <c r="L393" s="1"/>
      <c r="M393" s="1"/>
      <c r="N393" s="1"/>
      <c r="O393" s="1"/>
      <c r="P393" s="1"/>
      <c r="Q393" s="1"/>
      <c r="R393" s="1"/>
      <c r="S393" s="1"/>
      <c r="T393" s="1"/>
      <c r="U393" s="1"/>
      <c r="V393" s="1"/>
      <c r="W393" s="1"/>
      <c r="X393" s="1"/>
      <c r="Y393" s="1"/>
    </row>
    <row r="394" spans="1:25" ht="9.75" customHeight="1">
      <c r="A394" s="1"/>
      <c r="B394" s="79"/>
      <c r="C394" s="145"/>
      <c r="D394" s="1"/>
      <c r="E394" s="1"/>
      <c r="F394" s="1"/>
      <c r="G394" s="1"/>
      <c r="H394" s="1"/>
      <c r="I394" s="1"/>
      <c r="J394" s="1"/>
      <c r="K394" s="1"/>
      <c r="L394" s="1"/>
      <c r="M394" s="1"/>
      <c r="N394" s="1"/>
      <c r="O394" s="1"/>
      <c r="P394" s="1"/>
      <c r="Q394" s="1"/>
      <c r="R394" s="1"/>
      <c r="S394" s="1"/>
      <c r="T394" s="1"/>
      <c r="U394" s="1"/>
      <c r="V394" s="1"/>
      <c r="W394" s="1"/>
      <c r="X394" s="1"/>
      <c r="Y394" s="1"/>
    </row>
    <row r="395" spans="1:25" ht="9.75" customHeight="1">
      <c r="A395" s="1"/>
      <c r="B395" s="79"/>
      <c r="C395" s="145"/>
      <c r="D395" s="1"/>
      <c r="E395" s="1"/>
      <c r="F395" s="1"/>
      <c r="G395" s="1"/>
      <c r="H395" s="1"/>
      <c r="I395" s="1"/>
      <c r="J395" s="1"/>
      <c r="K395" s="1"/>
      <c r="L395" s="1"/>
      <c r="M395" s="1"/>
      <c r="N395" s="1"/>
      <c r="O395" s="1"/>
      <c r="P395" s="1"/>
      <c r="Q395" s="1"/>
      <c r="R395" s="1"/>
      <c r="S395" s="1"/>
      <c r="T395" s="1"/>
      <c r="U395" s="1"/>
      <c r="V395" s="1"/>
      <c r="W395" s="1"/>
      <c r="X395" s="1"/>
      <c r="Y395" s="1"/>
    </row>
    <row r="396" spans="1:25" ht="9.75" customHeight="1">
      <c r="A396" s="1"/>
      <c r="B396" s="79"/>
      <c r="C396" s="145"/>
      <c r="D396" s="1"/>
      <c r="E396" s="1"/>
      <c r="F396" s="1"/>
      <c r="G396" s="1"/>
      <c r="H396" s="1"/>
      <c r="I396" s="1"/>
      <c r="J396" s="1"/>
      <c r="K396" s="1"/>
      <c r="L396" s="1"/>
      <c r="M396" s="1"/>
      <c r="N396" s="1"/>
      <c r="O396" s="1"/>
      <c r="P396" s="1"/>
      <c r="Q396" s="1"/>
      <c r="R396" s="1"/>
      <c r="S396" s="1"/>
      <c r="T396" s="1"/>
      <c r="U396" s="1"/>
      <c r="V396" s="1"/>
      <c r="W396" s="1"/>
      <c r="X396" s="1"/>
      <c r="Y396" s="1"/>
    </row>
    <row r="397" spans="1:25" ht="9.75" customHeight="1">
      <c r="A397" s="1"/>
      <c r="B397" s="79"/>
      <c r="C397" s="145"/>
      <c r="D397" s="1"/>
      <c r="E397" s="1"/>
      <c r="F397" s="1"/>
      <c r="G397" s="1"/>
      <c r="H397" s="1"/>
      <c r="I397" s="1"/>
      <c r="J397" s="1"/>
      <c r="K397" s="1"/>
      <c r="L397" s="1"/>
      <c r="M397" s="1"/>
      <c r="N397" s="1"/>
      <c r="O397" s="1"/>
      <c r="P397" s="1"/>
      <c r="Q397" s="1"/>
      <c r="R397" s="1"/>
      <c r="S397" s="1"/>
      <c r="T397" s="1"/>
      <c r="U397" s="1"/>
      <c r="V397" s="1"/>
      <c r="W397" s="1"/>
      <c r="X397" s="1"/>
      <c r="Y397" s="1"/>
    </row>
    <row r="398" spans="1:25" ht="9.75" customHeight="1">
      <c r="A398" s="1"/>
      <c r="B398" s="79"/>
      <c r="C398" s="145"/>
      <c r="D398" s="1"/>
      <c r="E398" s="1"/>
      <c r="F398" s="1"/>
      <c r="G398" s="1"/>
      <c r="H398" s="1"/>
      <c r="I398" s="1"/>
      <c r="J398" s="1"/>
      <c r="K398" s="1"/>
      <c r="L398" s="1"/>
      <c r="M398" s="1"/>
      <c r="N398" s="1"/>
      <c r="O398" s="1"/>
      <c r="P398" s="1"/>
      <c r="Q398" s="1"/>
      <c r="R398" s="1"/>
      <c r="S398" s="1"/>
      <c r="T398" s="1"/>
      <c r="U398" s="1"/>
      <c r="V398" s="1"/>
      <c r="W398" s="1"/>
      <c r="X398" s="1"/>
      <c r="Y398" s="1"/>
    </row>
    <row r="399" spans="1:25" ht="9.75" customHeight="1">
      <c r="A399" s="1"/>
      <c r="B399" s="79"/>
      <c r="C399" s="145"/>
      <c r="D399" s="1"/>
      <c r="E399" s="1"/>
      <c r="F399" s="1"/>
      <c r="G399" s="1"/>
      <c r="H399" s="1"/>
      <c r="I399" s="1"/>
      <c r="J399" s="1"/>
      <c r="K399" s="1"/>
      <c r="L399" s="1"/>
      <c r="M399" s="1"/>
      <c r="N399" s="1"/>
      <c r="O399" s="1"/>
      <c r="P399" s="1"/>
      <c r="Q399" s="1"/>
      <c r="R399" s="1"/>
      <c r="S399" s="1"/>
      <c r="T399" s="1"/>
      <c r="U399" s="1"/>
      <c r="V399" s="1"/>
      <c r="W399" s="1"/>
      <c r="X399" s="1"/>
      <c r="Y399" s="1"/>
    </row>
    <row r="400" spans="1:25" ht="9.75" customHeight="1">
      <c r="A400" s="1"/>
      <c r="B400" s="79"/>
      <c r="C400" s="145"/>
      <c r="D400" s="1"/>
      <c r="E400" s="1"/>
      <c r="F400" s="1"/>
      <c r="G400" s="1"/>
      <c r="H400" s="1"/>
      <c r="I400" s="1"/>
      <c r="J400" s="1"/>
      <c r="K400" s="1"/>
      <c r="L400" s="1"/>
      <c r="M400" s="1"/>
      <c r="N400" s="1"/>
      <c r="O400" s="1"/>
      <c r="P400" s="1"/>
      <c r="Q400" s="1"/>
      <c r="R400" s="1"/>
      <c r="S400" s="1"/>
      <c r="T400" s="1"/>
      <c r="U400" s="1"/>
      <c r="V400" s="1"/>
      <c r="W400" s="1"/>
      <c r="X400" s="1"/>
      <c r="Y400" s="1"/>
    </row>
    <row r="401" spans="1:25" ht="9.75" customHeight="1">
      <c r="A401" s="1"/>
      <c r="B401" s="79"/>
      <c r="C401" s="145"/>
      <c r="D401" s="1"/>
      <c r="E401" s="1"/>
      <c r="F401" s="1"/>
      <c r="G401" s="1"/>
      <c r="H401" s="1"/>
      <c r="I401" s="1"/>
      <c r="J401" s="1"/>
      <c r="K401" s="1"/>
      <c r="L401" s="1"/>
      <c r="M401" s="1"/>
      <c r="N401" s="1"/>
      <c r="O401" s="1"/>
      <c r="P401" s="1"/>
      <c r="Q401" s="1"/>
      <c r="R401" s="1"/>
      <c r="S401" s="1"/>
      <c r="T401" s="1"/>
      <c r="U401" s="1"/>
      <c r="V401" s="1"/>
      <c r="W401" s="1"/>
      <c r="X401" s="1"/>
      <c r="Y401" s="1"/>
    </row>
    <row r="402" spans="1:25" ht="9.75" customHeight="1">
      <c r="A402" s="1"/>
      <c r="B402" s="79"/>
      <c r="C402" s="145"/>
      <c r="D402" s="1"/>
      <c r="E402" s="1"/>
      <c r="F402" s="1"/>
      <c r="G402" s="1"/>
      <c r="H402" s="1"/>
      <c r="I402" s="1"/>
      <c r="J402" s="1"/>
      <c r="K402" s="1"/>
      <c r="L402" s="1"/>
      <c r="M402" s="1"/>
      <c r="N402" s="1"/>
      <c r="O402" s="1"/>
      <c r="P402" s="1"/>
      <c r="Q402" s="1"/>
      <c r="R402" s="1"/>
      <c r="S402" s="1"/>
      <c r="T402" s="1"/>
      <c r="U402" s="1"/>
      <c r="V402" s="1"/>
      <c r="W402" s="1"/>
      <c r="X402" s="1"/>
      <c r="Y402" s="1"/>
    </row>
    <row r="403" spans="1:25" ht="9.75" customHeight="1">
      <c r="A403" s="1"/>
      <c r="B403" s="79"/>
      <c r="C403" s="145"/>
      <c r="D403" s="1"/>
      <c r="E403" s="1"/>
      <c r="F403" s="1"/>
      <c r="G403" s="1"/>
      <c r="H403" s="1"/>
      <c r="I403" s="1"/>
      <c r="J403" s="1"/>
      <c r="K403" s="1"/>
      <c r="L403" s="1"/>
      <c r="M403" s="1"/>
      <c r="N403" s="1"/>
      <c r="O403" s="1"/>
      <c r="P403" s="1"/>
      <c r="Q403" s="1"/>
      <c r="R403" s="1"/>
      <c r="S403" s="1"/>
      <c r="T403" s="1"/>
      <c r="U403" s="1"/>
      <c r="V403" s="1"/>
      <c r="W403" s="1"/>
      <c r="X403" s="1"/>
      <c r="Y403" s="1"/>
    </row>
    <row r="404" spans="1:25" ht="9.75" customHeight="1">
      <c r="A404" s="1"/>
      <c r="B404" s="79"/>
      <c r="C404" s="145"/>
      <c r="D404" s="1"/>
      <c r="E404" s="1"/>
      <c r="F404" s="1"/>
      <c r="G404" s="1"/>
      <c r="H404" s="1"/>
      <c r="I404" s="1"/>
      <c r="J404" s="1"/>
      <c r="K404" s="1"/>
      <c r="L404" s="1"/>
      <c r="M404" s="1"/>
      <c r="N404" s="1"/>
      <c r="O404" s="1"/>
      <c r="P404" s="1"/>
      <c r="Q404" s="1"/>
      <c r="R404" s="1"/>
      <c r="S404" s="1"/>
      <c r="T404" s="1"/>
      <c r="U404" s="1"/>
      <c r="V404" s="1"/>
      <c r="W404" s="1"/>
      <c r="X404" s="1"/>
      <c r="Y404" s="1"/>
    </row>
    <row r="405" spans="1:25" ht="9.75" customHeight="1">
      <c r="A405" s="1"/>
      <c r="B405" s="79"/>
      <c r="C405" s="145"/>
      <c r="D405" s="1"/>
      <c r="E405" s="1"/>
      <c r="F405" s="1"/>
      <c r="G405" s="1"/>
      <c r="H405" s="1"/>
      <c r="I405" s="1"/>
      <c r="J405" s="1"/>
      <c r="K405" s="1"/>
      <c r="L405" s="1"/>
      <c r="M405" s="1"/>
      <c r="N405" s="1"/>
      <c r="O405" s="1"/>
      <c r="P405" s="1"/>
      <c r="Q405" s="1"/>
      <c r="R405" s="1"/>
      <c r="S405" s="1"/>
      <c r="T405" s="1"/>
      <c r="U405" s="1"/>
      <c r="V405" s="1"/>
      <c r="W405" s="1"/>
      <c r="X405" s="1"/>
      <c r="Y405" s="1"/>
    </row>
    <row r="406" spans="1:25" ht="9.75" customHeight="1">
      <c r="A406" s="1"/>
      <c r="B406" s="79"/>
      <c r="C406" s="145"/>
      <c r="D406" s="1"/>
      <c r="E406" s="1"/>
      <c r="F406" s="1"/>
      <c r="G406" s="1"/>
      <c r="H406" s="1"/>
      <c r="I406" s="1"/>
      <c r="J406" s="1"/>
      <c r="K406" s="1"/>
      <c r="L406" s="1"/>
      <c r="M406" s="1"/>
      <c r="N406" s="1"/>
      <c r="O406" s="1"/>
      <c r="P406" s="1"/>
      <c r="Q406" s="1"/>
      <c r="R406" s="1"/>
      <c r="S406" s="1"/>
      <c r="T406" s="1"/>
      <c r="U406" s="1"/>
      <c r="V406" s="1"/>
      <c r="W406" s="1"/>
      <c r="X406" s="1"/>
      <c r="Y406" s="1"/>
    </row>
    <row r="407" spans="1:25" ht="9.75" customHeight="1">
      <c r="A407" s="1"/>
      <c r="B407" s="79"/>
      <c r="C407" s="145"/>
      <c r="D407" s="1"/>
      <c r="E407" s="1"/>
      <c r="F407" s="1"/>
      <c r="G407" s="1"/>
      <c r="H407" s="1"/>
      <c r="I407" s="1"/>
      <c r="J407" s="1"/>
      <c r="K407" s="1"/>
      <c r="L407" s="1"/>
      <c r="M407" s="1"/>
      <c r="N407" s="1"/>
      <c r="O407" s="1"/>
      <c r="P407" s="1"/>
      <c r="Q407" s="1"/>
      <c r="R407" s="1"/>
      <c r="S407" s="1"/>
      <c r="T407" s="1"/>
      <c r="U407" s="1"/>
      <c r="V407" s="1"/>
      <c r="W407" s="1"/>
      <c r="X407" s="1"/>
      <c r="Y407" s="1"/>
    </row>
    <row r="408" spans="1:25" ht="9.75" customHeight="1">
      <c r="A408" s="1"/>
      <c r="B408" s="79"/>
      <c r="C408" s="145"/>
      <c r="D408" s="1"/>
      <c r="E408" s="1"/>
      <c r="F408" s="1"/>
      <c r="G408" s="1"/>
      <c r="H408" s="1"/>
      <c r="I408" s="1"/>
      <c r="J408" s="1"/>
      <c r="K408" s="1"/>
      <c r="L408" s="1"/>
      <c r="M408" s="1"/>
      <c r="N408" s="1"/>
      <c r="O408" s="1"/>
      <c r="P408" s="1"/>
      <c r="Q408" s="1"/>
      <c r="R408" s="1"/>
      <c r="S408" s="1"/>
      <c r="T408" s="1"/>
      <c r="U408" s="1"/>
      <c r="V408" s="1"/>
      <c r="W408" s="1"/>
      <c r="X408" s="1"/>
      <c r="Y408" s="1"/>
    </row>
    <row r="409" spans="1:25" ht="9.75" customHeight="1">
      <c r="A409" s="1"/>
      <c r="B409" s="79"/>
      <c r="C409" s="145"/>
      <c r="D409" s="1"/>
      <c r="E409" s="1"/>
      <c r="F409" s="1"/>
      <c r="G409" s="1"/>
      <c r="H409" s="1"/>
      <c r="I409" s="1"/>
      <c r="J409" s="1"/>
      <c r="K409" s="1"/>
      <c r="L409" s="1"/>
      <c r="M409" s="1"/>
      <c r="N409" s="1"/>
      <c r="O409" s="1"/>
      <c r="P409" s="1"/>
      <c r="Q409" s="1"/>
      <c r="R409" s="1"/>
      <c r="S409" s="1"/>
      <c r="T409" s="1"/>
      <c r="U409" s="1"/>
      <c r="V409" s="1"/>
      <c r="W409" s="1"/>
      <c r="X409" s="1"/>
      <c r="Y409" s="1"/>
    </row>
    <row r="410" spans="1:25" ht="9.75" customHeight="1">
      <c r="A410" s="1"/>
      <c r="B410" s="79"/>
      <c r="C410" s="145"/>
      <c r="D410" s="1"/>
      <c r="E410" s="1"/>
      <c r="F410" s="1"/>
      <c r="G410" s="1"/>
      <c r="H410" s="1"/>
      <c r="I410" s="1"/>
      <c r="J410" s="1"/>
      <c r="K410" s="1"/>
      <c r="L410" s="1"/>
      <c r="M410" s="1"/>
      <c r="N410" s="1"/>
      <c r="O410" s="1"/>
      <c r="P410" s="1"/>
      <c r="Q410" s="1"/>
      <c r="R410" s="1"/>
      <c r="S410" s="1"/>
      <c r="T410" s="1"/>
      <c r="U410" s="1"/>
      <c r="V410" s="1"/>
      <c r="W410" s="1"/>
      <c r="X410" s="1"/>
      <c r="Y410" s="1"/>
    </row>
    <row r="411" spans="1:25" ht="9.75" customHeight="1">
      <c r="A411" s="1"/>
      <c r="B411" s="79"/>
      <c r="C411" s="145"/>
      <c r="D411" s="1"/>
      <c r="E411" s="1"/>
      <c r="F411" s="1"/>
      <c r="G411" s="1"/>
      <c r="H411" s="1"/>
      <c r="I411" s="1"/>
      <c r="J411" s="1"/>
      <c r="K411" s="1"/>
      <c r="L411" s="1"/>
      <c r="M411" s="1"/>
      <c r="N411" s="1"/>
      <c r="O411" s="1"/>
      <c r="P411" s="1"/>
      <c r="Q411" s="1"/>
      <c r="R411" s="1"/>
      <c r="S411" s="1"/>
      <c r="T411" s="1"/>
      <c r="U411" s="1"/>
      <c r="V411" s="1"/>
      <c r="W411" s="1"/>
      <c r="X411" s="1"/>
      <c r="Y411" s="1"/>
    </row>
    <row r="412" spans="1:25" ht="9.75" customHeight="1">
      <c r="A412" s="1"/>
      <c r="B412" s="79"/>
      <c r="C412" s="145"/>
      <c r="D412" s="1"/>
      <c r="E412" s="1"/>
      <c r="F412" s="1"/>
      <c r="G412" s="1"/>
      <c r="H412" s="1"/>
      <c r="I412" s="1"/>
      <c r="J412" s="1"/>
      <c r="K412" s="1"/>
      <c r="L412" s="1"/>
      <c r="M412" s="1"/>
      <c r="N412" s="1"/>
      <c r="O412" s="1"/>
      <c r="P412" s="1"/>
      <c r="Q412" s="1"/>
      <c r="R412" s="1"/>
      <c r="S412" s="1"/>
      <c r="T412" s="1"/>
      <c r="U412" s="1"/>
      <c r="V412" s="1"/>
      <c r="W412" s="1"/>
      <c r="X412" s="1"/>
      <c r="Y412" s="1"/>
    </row>
    <row r="413" spans="1:25" ht="9.75" customHeight="1">
      <c r="A413" s="1"/>
      <c r="B413" s="79"/>
      <c r="C413" s="145"/>
      <c r="D413" s="1"/>
      <c r="E413" s="1"/>
      <c r="F413" s="1"/>
      <c r="G413" s="1"/>
      <c r="H413" s="1"/>
      <c r="I413" s="1"/>
      <c r="J413" s="1"/>
      <c r="K413" s="1"/>
      <c r="L413" s="1"/>
      <c r="M413" s="1"/>
      <c r="N413" s="1"/>
      <c r="O413" s="1"/>
      <c r="P413" s="1"/>
      <c r="Q413" s="1"/>
      <c r="R413" s="1"/>
      <c r="S413" s="1"/>
      <c r="T413" s="1"/>
      <c r="U413" s="1"/>
      <c r="V413" s="1"/>
      <c r="W413" s="1"/>
      <c r="X413" s="1"/>
      <c r="Y413" s="1"/>
    </row>
    <row r="414" spans="1:25" ht="9.75" customHeight="1">
      <c r="A414" s="1"/>
      <c r="B414" s="79"/>
      <c r="C414" s="145"/>
      <c r="D414" s="1"/>
      <c r="E414" s="1"/>
      <c r="F414" s="1"/>
      <c r="G414" s="1"/>
      <c r="H414" s="1"/>
      <c r="I414" s="1"/>
      <c r="J414" s="1"/>
      <c r="K414" s="1"/>
      <c r="L414" s="1"/>
      <c r="M414" s="1"/>
      <c r="N414" s="1"/>
      <c r="O414" s="1"/>
      <c r="P414" s="1"/>
      <c r="Q414" s="1"/>
      <c r="R414" s="1"/>
      <c r="S414" s="1"/>
      <c r="T414" s="1"/>
      <c r="U414" s="1"/>
      <c r="V414" s="1"/>
      <c r="W414" s="1"/>
      <c r="X414" s="1"/>
      <c r="Y414" s="1"/>
    </row>
    <row r="415" spans="1:25" ht="9.75" customHeight="1">
      <c r="A415" s="1"/>
      <c r="B415" s="79"/>
      <c r="C415" s="145"/>
      <c r="D415" s="1"/>
      <c r="E415" s="1"/>
      <c r="F415" s="1"/>
      <c r="G415" s="1"/>
      <c r="H415" s="1"/>
      <c r="I415" s="1"/>
      <c r="J415" s="1"/>
      <c r="K415" s="1"/>
      <c r="L415" s="1"/>
      <c r="M415" s="1"/>
      <c r="N415" s="1"/>
      <c r="O415" s="1"/>
      <c r="P415" s="1"/>
      <c r="Q415" s="1"/>
      <c r="R415" s="1"/>
      <c r="S415" s="1"/>
      <c r="T415" s="1"/>
      <c r="U415" s="1"/>
      <c r="V415" s="1"/>
      <c r="W415" s="1"/>
      <c r="X415" s="1"/>
      <c r="Y415" s="1"/>
    </row>
    <row r="416" spans="1:25" ht="9.75" customHeight="1">
      <c r="A416" s="1"/>
      <c r="B416" s="79"/>
      <c r="C416" s="145"/>
      <c r="D416" s="1"/>
      <c r="E416" s="1"/>
      <c r="F416" s="1"/>
      <c r="G416" s="1"/>
      <c r="H416" s="1"/>
      <c r="I416" s="1"/>
      <c r="J416" s="1"/>
      <c r="K416" s="1"/>
      <c r="L416" s="1"/>
      <c r="M416" s="1"/>
      <c r="N416" s="1"/>
      <c r="O416" s="1"/>
      <c r="P416" s="1"/>
      <c r="Q416" s="1"/>
      <c r="R416" s="1"/>
      <c r="S416" s="1"/>
      <c r="T416" s="1"/>
      <c r="U416" s="1"/>
      <c r="V416" s="1"/>
      <c r="W416" s="1"/>
      <c r="X416" s="1"/>
      <c r="Y416" s="1"/>
    </row>
    <row r="417" spans="1:25" ht="9.75" customHeight="1">
      <c r="A417" s="1"/>
      <c r="B417" s="79"/>
      <c r="C417" s="145"/>
      <c r="D417" s="1"/>
      <c r="E417" s="1"/>
      <c r="F417" s="1"/>
      <c r="G417" s="1"/>
      <c r="H417" s="1"/>
      <c r="I417" s="1"/>
      <c r="J417" s="1"/>
      <c r="K417" s="1"/>
      <c r="L417" s="1"/>
      <c r="M417" s="1"/>
      <c r="N417" s="1"/>
      <c r="O417" s="1"/>
      <c r="P417" s="1"/>
      <c r="Q417" s="1"/>
      <c r="R417" s="1"/>
      <c r="S417" s="1"/>
      <c r="T417" s="1"/>
      <c r="U417" s="1"/>
      <c r="V417" s="1"/>
      <c r="W417" s="1"/>
      <c r="X417" s="1"/>
      <c r="Y417" s="1"/>
    </row>
    <row r="418" spans="1:25" ht="9.75" customHeight="1">
      <c r="A418" s="1"/>
      <c r="B418" s="79"/>
      <c r="C418" s="145"/>
      <c r="D418" s="1"/>
      <c r="E418" s="1"/>
      <c r="F418" s="1"/>
      <c r="G418" s="1"/>
      <c r="H418" s="1"/>
      <c r="I418" s="1"/>
      <c r="J418" s="1"/>
      <c r="K418" s="1"/>
      <c r="L418" s="1"/>
      <c r="M418" s="1"/>
      <c r="N418" s="1"/>
      <c r="O418" s="1"/>
      <c r="P418" s="1"/>
      <c r="Q418" s="1"/>
      <c r="R418" s="1"/>
      <c r="S418" s="1"/>
      <c r="T418" s="1"/>
      <c r="U418" s="1"/>
      <c r="V418" s="1"/>
      <c r="W418" s="1"/>
      <c r="X418" s="1"/>
      <c r="Y418" s="1"/>
    </row>
    <row r="419" spans="1:25" ht="9.75" customHeight="1">
      <c r="A419" s="1"/>
      <c r="B419" s="79"/>
      <c r="C419" s="145"/>
      <c r="D419" s="1"/>
      <c r="E419" s="1"/>
      <c r="F419" s="1"/>
      <c r="G419" s="1"/>
      <c r="H419" s="1"/>
      <c r="I419" s="1"/>
      <c r="J419" s="1"/>
      <c r="K419" s="1"/>
      <c r="L419" s="1"/>
      <c r="M419" s="1"/>
      <c r="N419" s="1"/>
      <c r="O419" s="1"/>
      <c r="P419" s="1"/>
      <c r="Q419" s="1"/>
      <c r="R419" s="1"/>
      <c r="S419" s="1"/>
      <c r="T419" s="1"/>
      <c r="U419" s="1"/>
      <c r="V419" s="1"/>
      <c r="W419" s="1"/>
      <c r="X419" s="1"/>
      <c r="Y419" s="1"/>
    </row>
    <row r="420" spans="1:25" ht="9.75" customHeight="1">
      <c r="A420" s="1"/>
      <c r="B420" s="79"/>
      <c r="C420" s="145"/>
      <c r="D420" s="1"/>
      <c r="E420" s="1"/>
      <c r="F420" s="1"/>
      <c r="G420" s="1"/>
      <c r="H420" s="1"/>
      <c r="I420" s="1"/>
      <c r="J420" s="1"/>
      <c r="K420" s="1"/>
      <c r="L420" s="1"/>
      <c r="M420" s="1"/>
      <c r="N420" s="1"/>
      <c r="O420" s="1"/>
      <c r="P420" s="1"/>
      <c r="Q420" s="1"/>
      <c r="R420" s="1"/>
      <c r="S420" s="1"/>
      <c r="T420" s="1"/>
      <c r="U420" s="1"/>
      <c r="V420" s="1"/>
      <c r="W420" s="1"/>
      <c r="X420" s="1"/>
      <c r="Y420" s="1"/>
    </row>
    <row r="421" spans="1:25" ht="9.75" customHeight="1">
      <c r="A421" s="1"/>
      <c r="B421" s="79"/>
      <c r="C421" s="145"/>
      <c r="D421" s="1"/>
      <c r="E421" s="1"/>
      <c r="F421" s="1"/>
      <c r="G421" s="1"/>
      <c r="H421" s="1"/>
      <c r="I421" s="1"/>
      <c r="J421" s="1"/>
      <c r="K421" s="1"/>
      <c r="L421" s="1"/>
      <c r="M421" s="1"/>
      <c r="N421" s="1"/>
      <c r="O421" s="1"/>
      <c r="P421" s="1"/>
      <c r="Q421" s="1"/>
      <c r="R421" s="1"/>
      <c r="S421" s="1"/>
      <c r="T421" s="1"/>
      <c r="U421" s="1"/>
      <c r="V421" s="1"/>
      <c r="W421" s="1"/>
      <c r="X421" s="1"/>
      <c r="Y421" s="1"/>
    </row>
    <row r="422" spans="1:25" ht="9.75" customHeight="1">
      <c r="A422" s="1"/>
      <c r="B422" s="79"/>
      <c r="C422" s="145"/>
      <c r="D422" s="1"/>
      <c r="E422" s="1"/>
      <c r="F422" s="1"/>
      <c r="G422" s="1"/>
      <c r="H422" s="1"/>
      <c r="I422" s="1"/>
      <c r="J422" s="1"/>
      <c r="K422" s="1"/>
      <c r="L422" s="1"/>
      <c r="M422" s="1"/>
      <c r="N422" s="1"/>
      <c r="O422" s="1"/>
      <c r="P422" s="1"/>
      <c r="Q422" s="1"/>
      <c r="R422" s="1"/>
      <c r="S422" s="1"/>
      <c r="T422" s="1"/>
      <c r="U422" s="1"/>
      <c r="V422" s="1"/>
      <c r="W422" s="1"/>
      <c r="X422" s="1"/>
      <c r="Y422" s="1"/>
    </row>
    <row r="423" spans="1:25" ht="9.75" customHeight="1">
      <c r="A423" s="1"/>
      <c r="B423" s="79"/>
      <c r="C423" s="145"/>
      <c r="D423" s="1"/>
      <c r="E423" s="1"/>
      <c r="F423" s="1"/>
      <c r="G423" s="1"/>
      <c r="H423" s="1"/>
      <c r="I423" s="1"/>
      <c r="J423" s="1"/>
      <c r="K423" s="1"/>
      <c r="L423" s="1"/>
      <c r="M423" s="1"/>
      <c r="N423" s="1"/>
      <c r="O423" s="1"/>
      <c r="P423" s="1"/>
      <c r="Q423" s="1"/>
      <c r="R423" s="1"/>
      <c r="S423" s="1"/>
      <c r="T423" s="1"/>
      <c r="U423" s="1"/>
      <c r="V423" s="1"/>
      <c r="W423" s="1"/>
      <c r="X423" s="1"/>
      <c r="Y423" s="1"/>
    </row>
    <row r="424" spans="1:25" ht="9.75" customHeight="1">
      <c r="A424" s="1"/>
      <c r="B424" s="79"/>
      <c r="C424" s="145"/>
      <c r="D424" s="1"/>
      <c r="E424" s="1"/>
      <c r="F424" s="1"/>
      <c r="G424" s="1"/>
      <c r="H424" s="1"/>
      <c r="I424" s="1"/>
      <c r="J424" s="1"/>
      <c r="K424" s="1"/>
      <c r="L424" s="1"/>
      <c r="M424" s="1"/>
      <c r="N424" s="1"/>
      <c r="O424" s="1"/>
      <c r="P424" s="1"/>
      <c r="Q424" s="1"/>
      <c r="R424" s="1"/>
      <c r="S424" s="1"/>
      <c r="T424" s="1"/>
      <c r="U424" s="1"/>
      <c r="V424" s="1"/>
      <c r="W424" s="1"/>
      <c r="X424" s="1"/>
      <c r="Y424" s="1"/>
    </row>
    <row r="425" spans="1:25" ht="9.75" customHeight="1">
      <c r="A425" s="1"/>
      <c r="B425" s="79"/>
      <c r="C425" s="145"/>
      <c r="D425" s="1"/>
      <c r="E425" s="1"/>
      <c r="F425" s="1"/>
      <c r="G425" s="1"/>
      <c r="H425" s="1"/>
      <c r="I425" s="1"/>
      <c r="J425" s="1"/>
      <c r="K425" s="1"/>
      <c r="L425" s="1"/>
      <c r="M425" s="1"/>
      <c r="N425" s="1"/>
      <c r="O425" s="1"/>
      <c r="P425" s="1"/>
      <c r="Q425" s="1"/>
      <c r="R425" s="1"/>
      <c r="S425" s="1"/>
      <c r="T425" s="1"/>
      <c r="U425" s="1"/>
      <c r="V425" s="1"/>
      <c r="W425" s="1"/>
      <c r="X425" s="1"/>
      <c r="Y425" s="1"/>
    </row>
    <row r="426" spans="1:25" ht="9.75" customHeight="1">
      <c r="A426" s="1"/>
      <c r="B426" s="79"/>
      <c r="C426" s="145"/>
      <c r="D426" s="1"/>
      <c r="E426" s="1"/>
      <c r="F426" s="1"/>
      <c r="G426" s="1"/>
      <c r="H426" s="1"/>
      <c r="I426" s="1"/>
      <c r="J426" s="1"/>
      <c r="K426" s="1"/>
      <c r="L426" s="1"/>
      <c r="M426" s="1"/>
      <c r="N426" s="1"/>
      <c r="O426" s="1"/>
      <c r="P426" s="1"/>
      <c r="Q426" s="1"/>
      <c r="R426" s="1"/>
      <c r="S426" s="1"/>
      <c r="T426" s="1"/>
      <c r="U426" s="1"/>
      <c r="V426" s="1"/>
      <c r="W426" s="1"/>
      <c r="X426" s="1"/>
      <c r="Y426" s="1"/>
    </row>
    <row r="427" spans="1:25" ht="9.75" customHeight="1">
      <c r="A427" s="1"/>
      <c r="B427" s="79"/>
      <c r="C427" s="145"/>
      <c r="D427" s="1"/>
      <c r="E427" s="1"/>
      <c r="F427" s="1"/>
      <c r="G427" s="1"/>
      <c r="H427" s="1"/>
      <c r="I427" s="1"/>
      <c r="J427" s="1"/>
      <c r="K427" s="1"/>
      <c r="L427" s="1"/>
      <c r="M427" s="1"/>
      <c r="N427" s="1"/>
      <c r="O427" s="1"/>
      <c r="P427" s="1"/>
      <c r="Q427" s="1"/>
      <c r="R427" s="1"/>
      <c r="S427" s="1"/>
      <c r="T427" s="1"/>
      <c r="U427" s="1"/>
      <c r="V427" s="1"/>
      <c r="W427" s="1"/>
      <c r="X427" s="1"/>
      <c r="Y427" s="1"/>
    </row>
    <row r="428" spans="1:25" ht="9.75" customHeight="1">
      <c r="A428" s="1"/>
      <c r="B428" s="79"/>
      <c r="C428" s="145"/>
      <c r="D428" s="1"/>
      <c r="E428" s="1"/>
      <c r="F428" s="1"/>
      <c r="G428" s="1"/>
      <c r="H428" s="1"/>
      <c r="I428" s="1"/>
      <c r="J428" s="1"/>
      <c r="K428" s="1"/>
      <c r="L428" s="1"/>
      <c r="M428" s="1"/>
      <c r="N428" s="1"/>
      <c r="O428" s="1"/>
      <c r="P428" s="1"/>
      <c r="Q428" s="1"/>
      <c r="R428" s="1"/>
      <c r="S428" s="1"/>
      <c r="T428" s="1"/>
      <c r="U428" s="1"/>
      <c r="V428" s="1"/>
      <c r="W428" s="1"/>
      <c r="X428" s="1"/>
      <c r="Y428" s="1"/>
    </row>
    <row r="429" spans="1:25" ht="9.75" customHeight="1">
      <c r="A429" s="1"/>
      <c r="B429" s="79"/>
      <c r="C429" s="145"/>
      <c r="D429" s="1"/>
      <c r="E429" s="1"/>
      <c r="F429" s="1"/>
      <c r="G429" s="1"/>
      <c r="H429" s="1"/>
      <c r="I429" s="1"/>
      <c r="J429" s="1"/>
      <c r="K429" s="1"/>
      <c r="L429" s="1"/>
      <c r="M429" s="1"/>
      <c r="N429" s="1"/>
      <c r="O429" s="1"/>
      <c r="P429" s="1"/>
      <c r="Q429" s="1"/>
      <c r="R429" s="1"/>
      <c r="S429" s="1"/>
      <c r="T429" s="1"/>
      <c r="U429" s="1"/>
      <c r="V429" s="1"/>
      <c r="W429" s="1"/>
      <c r="X429" s="1"/>
      <c r="Y429" s="1"/>
    </row>
    <row r="430" spans="1:25" ht="9.75" customHeight="1">
      <c r="A430" s="1"/>
      <c r="B430" s="79"/>
      <c r="C430" s="145"/>
      <c r="D430" s="1"/>
      <c r="E430" s="1"/>
      <c r="F430" s="1"/>
      <c r="G430" s="1"/>
      <c r="H430" s="1"/>
      <c r="I430" s="1"/>
      <c r="J430" s="1"/>
      <c r="K430" s="1"/>
      <c r="L430" s="1"/>
      <c r="M430" s="1"/>
      <c r="N430" s="1"/>
      <c r="O430" s="1"/>
      <c r="P430" s="1"/>
      <c r="Q430" s="1"/>
      <c r="R430" s="1"/>
      <c r="S430" s="1"/>
      <c r="T430" s="1"/>
      <c r="U430" s="1"/>
      <c r="V430" s="1"/>
      <c r="W430" s="1"/>
      <c r="X430" s="1"/>
      <c r="Y430" s="1"/>
    </row>
    <row r="431" spans="1:25" ht="9.75" customHeight="1">
      <c r="A431" s="1"/>
      <c r="B431" s="79"/>
      <c r="C431" s="145"/>
      <c r="D431" s="1"/>
      <c r="E431" s="1"/>
      <c r="F431" s="1"/>
      <c r="G431" s="1"/>
      <c r="H431" s="1"/>
      <c r="I431" s="1"/>
      <c r="J431" s="1"/>
      <c r="K431" s="1"/>
      <c r="L431" s="1"/>
      <c r="M431" s="1"/>
      <c r="N431" s="1"/>
      <c r="O431" s="1"/>
      <c r="P431" s="1"/>
      <c r="Q431" s="1"/>
      <c r="R431" s="1"/>
      <c r="S431" s="1"/>
      <c r="T431" s="1"/>
      <c r="U431" s="1"/>
      <c r="V431" s="1"/>
      <c r="W431" s="1"/>
      <c r="X431" s="1"/>
      <c r="Y431" s="1"/>
    </row>
    <row r="432" spans="1:25" ht="9.75" customHeight="1">
      <c r="A432" s="1"/>
      <c r="B432" s="79"/>
      <c r="C432" s="145"/>
      <c r="D432" s="1"/>
      <c r="E432" s="1"/>
      <c r="F432" s="1"/>
      <c r="G432" s="1"/>
      <c r="H432" s="1"/>
      <c r="I432" s="1"/>
      <c r="J432" s="1"/>
      <c r="K432" s="1"/>
      <c r="L432" s="1"/>
      <c r="M432" s="1"/>
      <c r="N432" s="1"/>
      <c r="O432" s="1"/>
      <c r="P432" s="1"/>
      <c r="Q432" s="1"/>
      <c r="R432" s="1"/>
      <c r="S432" s="1"/>
      <c r="T432" s="1"/>
      <c r="U432" s="1"/>
      <c r="V432" s="1"/>
      <c r="W432" s="1"/>
      <c r="X432" s="1"/>
      <c r="Y432" s="1"/>
    </row>
    <row r="433" spans="1:25" ht="9.75" customHeight="1">
      <c r="A433" s="1"/>
      <c r="B433" s="79"/>
      <c r="C433" s="145"/>
      <c r="D433" s="1"/>
      <c r="E433" s="1"/>
      <c r="F433" s="1"/>
      <c r="G433" s="1"/>
      <c r="H433" s="1"/>
      <c r="I433" s="1"/>
      <c r="J433" s="1"/>
      <c r="K433" s="1"/>
      <c r="L433" s="1"/>
      <c r="M433" s="1"/>
      <c r="N433" s="1"/>
      <c r="O433" s="1"/>
      <c r="P433" s="1"/>
      <c r="Q433" s="1"/>
      <c r="R433" s="1"/>
      <c r="S433" s="1"/>
      <c r="T433" s="1"/>
      <c r="U433" s="1"/>
      <c r="V433" s="1"/>
      <c r="W433" s="1"/>
      <c r="X433" s="1"/>
      <c r="Y433" s="1"/>
    </row>
    <row r="434" spans="1:25" ht="9.75" customHeight="1">
      <c r="A434" s="1"/>
      <c r="B434" s="79"/>
      <c r="C434" s="145"/>
      <c r="D434" s="1"/>
      <c r="E434" s="1"/>
      <c r="F434" s="1"/>
      <c r="G434" s="1"/>
      <c r="H434" s="1"/>
      <c r="I434" s="1"/>
      <c r="J434" s="1"/>
      <c r="K434" s="1"/>
      <c r="L434" s="1"/>
      <c r="M434" s="1"/>
      <c r="N434" s="1"/>
      <c r="O434" s="1"/>
      <c r="P434" s="1"/>
      <c r="Q434" s="1"/>
      <c r="R434" s="1"/>
      <c r="S434" s="1"/>
      <c r="T434" s="1"/>
      <c r="U434" s="1"/>
      <c r="V434" s="1"/>
      <c r="W434" s="1"/>
      <c r="X434" s="1"/>
      <c r="Y434" s="1"/>
    </row>
    <row r="435" spans="1:25" ht="9.75" customHeight="1">
      <c r="A435" s="1"/>
      <c r="B435" s="79"/>
      <c r="C435" s="145"/>
      <c r="D435" s="1"/>
      <c r="E435" s="1"/>
      <c r="F435" s="1"/>
      <c r="G435" s="1"/>
      <c r="H435" s="1"/>
      <c r="I435" s="1"/>
      <c r="J435" s="1"/>
      <c r="K435" s="1"/>
      <c r="L435" s="1"/>
      <c r="M435" s="1"/>
      <c r="N435" s="1"/>
      <c r="O435" s="1"/>
      <c r="P435" s="1"/>
      <c r="Q435" s="1"/>
      <c r="R435" s="1"/>
      <c r="S435" s="1"/>
      <c r="T435" s="1"/>
      <c r="U435" s="1"/>
      <c r="V435" s="1"/>
      <c r="W435" s="1"/>
      <c r="X435" s="1"/>
      <c r="Y435" s="1"/>
    </row>
    <row r="436" spans="1:25" ht="9.75" customHeight="1">
      <c r="A436" s="1"/>
      <c r="B436" s="79"/>
      <c r="C436" s="145"/>
      <c r="D436" s="1"/>
      <c r="E436" s="1"/>
      <c r="F436" s="1"/>
      <c r="G436" s="1"/>
      <c r="H436" s="1"/>
      <c r="I436" s="1"/>
      <c r="J436" s="1"/>
      <c r="K436" s="1"/>
      <c r="L436" s="1"/>
      <c r="M436" s="1"/>
      <c r="N436" s="1"/>
      <c r="O436" s="1"/>
      <c r="P436" s="1"/>
      <c r="Q436" s="1"/>
      <c r="R436" s="1"/>
      <c r="S436" s="1"/>
      <c r="T436" s="1"/>
      <c r="U436" s="1"/>
      <c r="V436" s="1"/>
      <c r="W436" s="1"/>
      <c r="X436" s="1"/>
      <c r="Y436" s="1"/>
    </row>
    <row r="437" spans="1:25" ht="9.75" customHeight="1">
      <c r="A437" s="1"/>
      <c r="B437" s="79"/>
      <c r="C437" s="145"/>
      <c r="D437" s="1"/>
      <c r="E437" s="1"/>
      <c r="F437" s="1"/>
      <c r="G437" s="1"/>
      <c r="H437" s="1"/>
      <c r="I437" s="1"/>
      <c r="J437" s="1"/>
      <c r="K437" s="1"/>
      <c r="L437" s="1"/>
      <c r="M437" s="1"/>
      <c r="N437" s="1"/>
      <c r="O437" s="1"/>
      <c r="P437" s="1"/>
      <c r="Q437" s="1"/>
      <c r="R437" s="1"/>
      <c r="S437" s="1"/>
      <c r="T437" s="1"/>
      <c r="U437" s="1"/>
      <c r="V437" s="1"/>
      <c r="W437" s="1"/>
      <c r="X437" s="1"/>
      <c r="Y437" s="1"/>
    </row>
    <row r="438" spans="1:25" ht="9.75" customHeight="1">
      <c r="A438" s="1"/>
      <c r="B438" s="79"/>
      <c r="C438" s="145"/>
      <c r="D438" s="1"/>
      <c r="E438" s="1"/>
      <c r="F438" s="1"/>
      <c r="G438" s="1"/>
      <c r="H438" s="1"/>
      <c r="I438" s="1"/>
      <c r="J438" s="1"/>
      <c r="K438" s="1"/>
      <c r="L438" s="1"/>
      <c r="M438" s="1"/>
      <c r="N438" s="1"/>
      <c r="O438" s="1"/>
      <c r="P438" s="1"/>
      <c r="Q438" s="1"/>
      <c r="R438" s="1"/>
      <c r="S438" s="1"/>
      <c r="T438" s="1"/>
      <c r="U438" s="1"/>
      <c r="V438" s="1"/>
      <c r="W438" s="1"/>
      <c r="X438" s="1"/>
      <c r="Y438" s="1"/>
    </row>
    <row r="439" spans="1:25" ht="9.75" customHeight="1">
      <c r="A439" s="1"/>
      <c r="B439" s="79"/>
      <c r="C439" s="145"/>
      <c r="D439" s="1"/>
      <c r="E439" s="1"/>
      <c r="F439" s="1"/>
      <c r="G439" s="1"/>
      <c r="H439" s="1"/>
      <c r="I439" s="1"/>
      <c r="J439" s="1"/>
      <c r="K439" s="1"/>
      <c r="L439" s="1"/>
      <c r="M439" s="1"/>
      <c r="N439" s="1"/>
      <c r="O439" s="1"/>
      <c r="P439" s="1"/>
      <c r="Q439" s="1"/>
      <c r="R439" s="1"/>
      <c r="S439" s="1"/>
      <c r="T439" s="1"/>
      <c r="U439" s="1"/>
      <c r="V439" s="1"/>
      <c r="W439" s="1"/>
      <c r="X439" s="1"/>
      <c r="Y439" s="1"/>
    </row>
    <row r="440" spans="1:25" ht="9.75" customHeight="1">
      <c r="A440" s="1"/>
      <c r="B440" s="79"/>
      <c r="C440" s="145"/>
      <c r="D440" s="1"/>
      <c r="E440" s="1"/>
      <c r="F440" s="1"/>
      <c r="G440" s="1"/>
      <c r="H440" s="1"/>
      <c r="I440" s="1"/>
      <c r="J440" s="1"/>
      <c r="K440" s="1"/>
      <c r="L440" s="1"/>
      <c r="M440" s="1"/>
      <c r="N440" s="1"/>
      <c r="O440" s="1"/>
      <c r="P440" s="1"/>
      <c r="Q440" s="1"/>
      <c r="R440" s="1"/>
      <c r="S440" s="1"/>
      <c r="T440" s="1"/>
      <c r="U440" s="1"/>
      <c r="V440" s="1"/>
      <c r="W440" s="1"/>
      <c r="X440" s="1"/>
      <c r="Y440" s="1"/>
    </row>
    <row r="441" spans="1:25" ht="9.75" customHeight="1">
      <c r="A441" s="1"/>
      <c r="B441" s="79"/>
      <c r="C441" s="145"/>
      <c r="D441" s="1"/>
      <c r="E441" s="1"/>
      <c r="F441" s="1"/>
      <c r="G441" s="1"/>
      <c r="H441" s="1"/>
      <c r="I441" s="1"/>
      <c r="J441" s="1"/>
      <c r="K441" s="1"/>
      <c r="L441" s="1"/>
      <c r="M441" s="1"/>
      <c r="N441" s="1"/>
      <c r="O441" s="1"/>
      <c r="P441" s="1"/>
      <c r="Q441" s="1"/>
      <c r="R441" s="1"/>
      <c r="S441" s="1"/>
      <c r="T441" s="1"/>
      <c r="U441" s="1"/>
      <c r="V441" s="1"/>
      <c r="W441" s="1"/>
      <c r="X441" s="1"/>
      <c r="Y441" s="1"/>
    </row>
    <row r="442" spans="1:25" ht="9.75" customHeight="1">
      <c r="A442" s="1"/>
      <c r="B442" s="79"/>
      <c r="C442" s="145"/>
      <c r="D442" s="1"/>
      <c r="E442" s="1"/>
      <c r="F442" s="1"/>
      <c r="G442" s="1"/>
      <c r="H442" s="1"/>
      <c r="I442" s="1"/>
      <c r="J442" s="1"/>
      <c r="K442" s="1"/>
      <c r="L442" s="1"/>
      <c r="M442" s="1"/>
      <c r="N442" s="1"/>
      <c r="O442" s="1"/>
      <c r="P442" s="1"/>
      <c r="Q442" s="1"/>
      <c r="R442" s="1"/>
      <c r="S442" s="1"/>
      <c r="T442" s="1"/>
      <c r="U442" s="1"/>
      <c r="V442" s="1"/>
      <c r="W442" s="1"/>
      <c r="X442" s="1"/>
      <c r="Y442" s="1"/>
    </row>
    <row r="443" spans="1:25" ht="9.75" customHeight="1">
      <c r="A443" s="1"/>
      <c r="B443" s="79"/>
      <c r="C443" s="145"/>
      <c r="D443" s="1"/>
      <c r="E443" s="1"/>
      <c r="F443" s="1"/>
      <c r="G443" s="1"/>
      <c r="H443" s="1"/>
      <c r="I443" s="1"/>
      <c r="J443" s="1"/>
      <c r="K443" s="1"/>
      <c r="L443" s="1"/>
      <c r="M443" s="1"/>
      <c r="N443" s="1"/>
      <c r="O443" s="1"/>
      <c r="P443" s="1"/>
      <c r="Q443" s="1"/>
      <c r="R443" s="1"/>
      <c r="S443" s="1"/>
      <c r="T443" s="1"/>
      <c r="U443" s="1"/>
      <c r="V443" s="1"/>
      <c r="W443" s="1"/>
      <c r="X443" s="1"/>
      <c r="Y443" s="1"/>
    </row>
    <row r="444" spans="1:25" ht="9.75" customHeight="1">
      <c r="A444" s="1"/>
      <c r="B444" s="79"/>
      <c r="C444" s="145"/>
      <c r="D444" s="1"/>
      <c r="E444" s="1"/>
      <c r="F444" s="1"/>
      <c r="G444" s="1"/>
      <c r="H444" s="1"/>
      <c r="I444" s="1"/>
      <c r="J444" s="1"/>
      <c r="K444" s="1"/>
      <c r="L444" s="1"/>
      <c r="M444" s="1"/>
      <c r="N444" s="1"/>
      <c r="O444" s="1"/>
      <c r="P444" s="1"/>
      <c r="Q444" s="1"/>
      <c r="R444" s="1"/>
      <c r="S444" s="1"/>
      <c r="T444" s="1"/>
      <c r="U444" s="1"/>
      <c r="V444" s="1"/>
      <c r="W444" s="1"/>
      <c r="X444" s="1"/>
      <c r="Y444" s="1"/>
    </row>
    <row r="445" spans="1:25" ht="9.75" customHeight="1">
      <c r="A445" s="1"/>
      <c r="B445" s="79"/>
      <c r="C445" s="145"/>
      <c r="D445" s="1"/>
      <c r="E445" s="1"/>
      <c r="F445" s="1"/>
      <c r="G445" s="1"/>
      <c r="H445" s="1"/>
      <c r="I445" s="1"/>
      <c r="J445" s="1"/>
      <c r="K445" s="1"/>
      <c r="L445" s="1"/>
      <c r="M445" s="1"/>
      <c r="N445" s="1"/>
      <c r="O445" s="1"/>
      <c r="P445" s="1"/>
      <c r="Q445" s="1"/>
      <c r="R445" s="1"/>
      <c r="S445" s="1"/>
      <c r="T445" s="1"/>
      <c r="U445" s="1"/>
      <c r="V445" s="1"/>
      <c r="W445" s="1"/>
      <c r="X445" s="1"/>
      <c r="Y445" s="1"/>
    </row>
    <row r="446" spans="1:25" ht="9.75" customHeight="1">
      <c r="A446" s="1"/>
      <c r="B446" s="79"/>
      <c r="C446" s="145"/>
      <c r="D446" s="1"/>
      <c r="E446" s="1"/>
      <c r="F446" s="1"/>
      <c r="G446" s="1"/>
      <c r="H446" s="1"/>
      <c r="I446" s="1"/>
      <c r="J446" s="1"/>
      <c r="K446" s="1"/>
      <c r="L446" s="1"/>
      <c r="M446" s="1"/>
      <c r="N446" s="1"/>
      <c r="O446" s="1"/>
      <c r="P446" s="1"/>
      <c r="Q446" s="1"/>
      <c r="R446" s="1"/>
      <c r="S446" s="1"/>
      <c r="T446" s="1"/>
      <c r="U446" s="1"/>
      <c r="V446" s="1"/>
      <c r="W446" s="1"/>
      <c r="X446" s="1"/>
      <c r="Y446" s="1"/>
    </row>
    <row r="447" spans="1:25" ht="9.75" customHeight="1">
      <c r="A447" s="1"/>
      <c r="B447" s="79"/>
      <c r="C447" s="145"/>
      <c r="D447" s="1"/>
      <c r="E447" s="1"/>
      <c r="F447" s="1"/>
      <c r="G447" s="1"/>
      <c r="H447" s="1"/>
      <c r="I447" s="1"/>
      <c r="J447" s="1"/>
      <c r="K447" s="1"/>
      <c r="L447" s="1"/>
      <c r="M447" s="1"/>
      <c r="N447" s="1"/>
      <c r="O447" s="1"/>
      <c r="P447" s="1"/>
      <c r="Q447" s="1"/>
      <c r="R447" s="1"/>
      <c r="S447" s="1"/>
      <c r="T447" s="1"/>
      <c r="U447" s="1"/>
      <c r="V447" s="1"/>
      <c r="W447" s="1"/>
      <c r="X447" s="1"/>
      <c r="Y447" s="1"/>
    </row>
    <row r="448" spans="1:25" ht="9.75" customHeight="1">
      <c r="A448" s="1"/>
      <c r="B448" s="79"/>
      <c r="C448" s="145"/>
      <c r="D448" s="1"/>
      <c r="E448" s="1"/>
      <c r="F448" s="1"/>
      <c r="G448" s="1"/>
      <c r="H448" s="1"/>
      <c r="I448" s="1"/>
      <c r="J448" s="1"/>
      <c r="K448" s="1"/>
      <c r="L448" s="1"/>
      <c r="M448" s="1"/>
      <c r="N448" s="1"/>
      <c r="O448" s="1"/>
      <c r="P448" s="1"/>
      <c r="Q448" s="1"/>
      <c r="R448" s="1"/>
      <c r="S448" s="1"/>
      <c r="T448" s="1"/>
      <c r="U448" s="1"/>
      <c r="V448" s="1"/>
      <c r="W448" s="1"/>
      <c r="X448" s="1"/>
      <c r="Y448" s="1"/>
    </row>
    <row r="449" spans="1:25" ht="9.75" customHeight="1">
      <c r="A449" s="1"/>
      <c r="B449" s="79"/>
      <c r="C449" s="145"/>
      <c r="D449" s="1"/>
      <c r="E449" s="1"/>
      <c r="F449" s="1"/>
      <c r="G449" s="1"/>
      <c r="H449" s="1"/>
      <c r="I449" s="1"/>
      <c r="J449" s="1"/>
      <c r="K449" s="1"/>
      <c r="L449" s="1"/>
      <c r="M449" s="1"/>
      <c r="N449" s="1"/>
      <c r="O449" s="1"/>
      <c r="P449" s="1"/>
      <c r="Q449" s="1"/>
      <c r="R449" s="1"/>
      <c r="S449" s="1"/>
      <c r="T449" s="1"/>
      <c r="U449" s="1"/>
      <c r="V449" s="1"/>
      <c r="W449" s="1"/>
      <c r="X449" s="1"/>
      <c r="Y449" s="1"/>
    </row>
    <row r="450" spans="1:25" ht="9.75" customHeight="1">
      <c r="A450" s="1"/>
      <c r="B450" s="79"/>
      <c r="C450" s="145"/>
      <c r="D450" s="1"/>
      <c r="E450" s="1"/>
      <c r="F450" s="1"/>
      <c r="G450" s="1"/>
      <c r="H450" s="1"/>
      <c r="I450" s="1"/>
      <c r="J450" s="1"/>
      <c r="K450" s="1"/>
      <c r="L450" s="1"/>
      <c r="M450" s="1"/>
      <c r="N450" s="1"/>
      <c r="O450" s="1"/>
      <c r="P450" s="1"/>
      <c r="Q450" s="1"/>
      <c r="R450" s="1"/>
      <c r="S450" s="1"/>
      <c r="T450" s="1"/>
      <c r="U450" s="1"/>
      <c r="V450" s="1"/>
      <c r="W450" s="1"/>
      <c r="X450" s="1"/>
      <c r="Y450" s="1"/>
    </row>
    <row r="451" spans="1:25" ht="9.75" customHeight="1">
      <c r="A451" s="1"/>
      <c r="B451" s="79"/>
      <c r="C451" s="145"/>
      <c r="D451" s="1"/>
      <c r="E451" s="1"/>
      <c r="F451" s="1"/>
      <c r="G451" s="1"/>
      <c r="H451" s="1"/>
      <c r="I451" s="1"/>
      <c r="J451" s="1"/>
      <c r="K451" s="1"/>
      <c r="L451" s="1"/>
      <c r="M451" s="1"/>
      <c r="N451" s="1"/>
      <c r="O451" s="1"/>
      <c r="P451" s="1"/>
      <c r="Q451" s="1"/>
      <c r="R451" s="1"/>
      <c r="S451" s="1"/>
      <c r="T451" s="1"/>
      <c r="U451" s="1"/>
      <c r="V451" s="1"/>
      <c r="W451" s="1"/>
      <c r="X451" s="1"/>
      <c r="Y451" s="1"/>
    </row>
    <row r="452" spans="1:25" ht="9.75" customHeight="1">
      <c r="A452" s="1"/>
      <c r="B452" s="79"/>
      <c r="C452" s="145"/>
      <c r="D452" s="1"/>
      <c r="E452" s="1"/>
      <c r="F452" s="1"/>
      <c r="G452" s="1"/>
      <c r="H452" s="1"/>
      <c r="I452" s="1"/>
      <c r="J452" s="1"/>
      <c r="K452" s="1"/>
      <c r="L452" s="1"/>
      <c r="M452" s="1"/>
      <c r="N452" s="1"/>
      <c r="O452" s="1"/>
      <c r="P452" s="1"/>
      <c r="Q452" s="1"/>
      <c r="R452" s="1"/>
      <c r="S452" s="1"/>
      <c r="T452" s="1"/>
      <c r="U452" s="1"/>
      <c r="V452" s="1"/>
      <c r="W452" s="1"/>
      <c r="X452" s="1"/>
      <c r="Y452" s="1"/>
    </row>
    <row r="453" spans="1:25" ht="9.75" customHeight="1">
      <c r="A453" s="1"/>
      <c r="B453" s="79"/>
      <c r="C453" s="145"/>
      <c r="D453" s="1"/>
      <c r="E453" s="1"/>
      <c r="F453" s="1"/>
      <c r="G453" s="1"/>
      <c r="H453" s="1"/>
      <c r="I453" s="1"/>
      <c r="J453" s="1"/>
      <c r="K453" s="1"/>
      <c r="L453" s="1"/>
      <c r="M453" s="1"/>
      <c r="N453" s="1"/>
      <c r="O453" s="1"/>
      <c r="P453" s="1"/>
      <c r="Q453" s="1"/>
      <c r="R453" s="1"/>
      <c r="S453" s="1"/>
      <c r="T453" s="1"/>
      <c r="U453" s="1"/>
      <c r="V453" s="1"/>
      <c r="W453" s="1"/>
      <c r="X453" s="1"/>
      <c r="Y453" s="1"/>
    </row>
    <row r="454" spans="1:25" ht="9.75" customHeight="1">
      <c r="A454" s="1"/>
      <c r="B454" s="79"/>
      <c r="C454" s="145"/>
      <c r="D454" s="1"/>
      <c r="E454" s="1"/>
      <c r="F454" s="1"/>
      <c r="G454" s="1"/>
      <c r="H454" s="1"/>
      <c r="I454" s="1"/>
      <c r="J454" s="1"/>
      <c r="K454" s="1"/>
      <c r="L454" s="1"/>
      <c r="M454" s="1"/>
      <c r="N454" s="1"/>
      <c r="O454" s="1"/>
      <c r="P454" s="1"/>
      <c r="Q454" s="1"/>
      <c r="R454" s="1"/>
      <c r="S454" s="1"/>
      <c r="T454" s="1"/>
      <c r="U454" s="1"/>
      <c r="V454" s="1"/>
      <c r="W454" s="1"/>
      <c r="X454" s="1"/>
      <c r="Y454" s="1"/>
    </row>
    <row r="455" spans="1:25" ht="9.75" customHeight="1">
      <c r="A455" s="1"/>
      <c r="B455" s="79"/>
      <c r="C455" s="145"/>
      <c r="D455" s="1"/>
      <c r="E455" s="1"/>
      <c r="F455" s="1"/>
      <c r="G455" s="1"/>
      <c r="H455" s="1"/>
      <c r="I455" s="1"/>
      <c r="J455" s="1"/>
      <c r="K455" s="1"/>
      <c r="L455" s="1"/>
      <c r="M455" s="1"/>
      <c r="N455" s="1"/>
      <c r="O455" s="1"/>
      <c r="P455" s="1"/>
      <c r="Q455" s="1"/>
      <c r="R455" s="1"/>
      <c r="S455" s="1"/>
      <c r="T455" s="1"/>
      <c r="U455" s="1"/>
      <c r="V455" s="1"/>
      <c r="W455" s="1"/>
      <c r="X455" s="1"/>
      <c r="Y455" s="1"/>
    </row>
    <row r="456" spans="1:25" ht="9.75" customHeight="1">
      <c r="A456" s="1"/>
      <c r="B456" s="79"/>
      <c r="C456" s="145"/>
      <c r="D456" s="1"/>
      <c r="E456" s="1"/>
      <c r="F456" s="1"/>
      <c r="G456" s="1"/>
      <c r="H456" s="1"/>
      <c r="I456" s="1"/>
      <c r="J456" s="1"/>
      <c r="K456" s="1"/>
      <c r="L456" s="1"/>
      <c r="M456" s="1"/>
      <c r="N456" s="1"/>
      <c r="O456" s="1"/>
      <c r="P456" s="1"/>
      <c r="Q456" s="1"/>
      <c r="R456" s="1"/>
      <c r="S456" s="1"/>
      <c r="T456" s="1"/>
      <c r="U456" s="1"/>
      <c r="V456" s="1"/>
      <c r="W456" s="1"/>
      <c r="X456" s="1"/>
      <c r="Y456" s="1"/>
    </row>
    <row r="457" spans="1:25" ht="9.75" customHeight="1">
      <c r="A457" s="1"/>
      <c r="B457" s="79"/>
      <c r="C457" s="145"/>
      <c r="D457" s="1"/>
      <c r="E457" s="1"/>
      <c r="F457" s="1"/>
      <c r="G457" s="1"/>
      <c r="H457" s="1"/>
      <c r="I457" s="1"/>
      <c r="J457" s="1"/>
      <c r="K457" s="1"/>
      <c r="L457" s="1"/>
      <c r="M457" s="1"/>
      <c r="N457" s="1"/>
      <c r="O457" s="1"/>
      <c r="P457" s="1"/>
      <c r="Q457" s="1"/>
      <c r="R457" s="1"/>
      <c r="S457" s="1"/>
      <c r="T457" s="1"/>
      <c r="U457" s="1"/>
      <c r="V457" s="1"/>
      <c r="W457" s="1"/>
      <c r="X457" s="1"/>
      <c r="Y457" s="1"/>
    </row>
    <row r="458" spans="1:25" ht="9.75" customHeight="1">
      <c r="A458" s="1"/>
      <c r="B458" s="79"/>
      <c r="C458" s="145"/>
      <c r="D458" s="1"/>
      <c r="E458" s="1"/>
      <c r="F458" s="1"/>
      <c r="G458" s="1"/>
      <c r="H458" s="1"/>
      <c r="I458" s="1"/>
      <c r="J458" s="1"/>
      <c r="K458" s="1"/>
      <c r="L458" s="1"/>
      <c r="M458" s="1"/>
      <c r="N458" s="1"/>
      <c r="O458" s="1"/>
      <c r="P458" s="1"/>
      <c r="Q458" s="1"/>
      <c r="R458" s="1"/>
      <c r="S458" s="1"/>
      <c r="T458" s="1"/>
      <c r="U458" s="1"/>
      <c r="V458" s="1"/>
      <c r="W458" s="1"/>
      <c r="X458" s="1"/>
      <c r="Y458" s="1"/>
    </row>
    <row r="459" spans="1:25" ht="9.75" customHeight="1">
      <c r="A459" s="1"/>
      <c r="B459" s="79"/>
      <c r="C459" s="145"/>
      <c r="D459" s="1"/>
      <c r="E459" s="1"/>
      <c r="F459" s="1"/>
      <c r="G459" s="1"/>
      <c r="H459" s="1"/>
      <c r="I459" s="1"/>
      <c r="J459" s="1"/>
      <c r="K459" s="1"/>
      <c r="L459" s="1"/>
      <c r="M459" s="1"/>
      <c r="N459" s="1"/>
      <c r="O459" s="1"/>
      <c r="P459" s="1"/>
      <c r="Q459" s="1"/>
      <c r="R459" s="1"/>
      <c r="S459" s="1"/>
      <c r="T459" s="1"/>
      <c r="U459" s="1"/>
      <c r="V459" s="1"/>
      <c r="W459" s="1"/>
      <c r="X459" s="1"/>
      <c r="Y459" s="1"/>
    </row>
    <row r="460" spans="1:25" ht="9.75" customHeight="1">
      <c r="A460" s="1"/>
      <c r="B460" s="79"/>
      <c r="C460" s="145"/>
      <c r="D460" s="1"/>
      <c r="E460" s="1"/>
      <c r="F460" s="1"/>
      <c r="G460" s="1"/>
      <c r="H460" s="1"/>
      <c r="I460" s="1"/>
      <c r="J460" s="1"/>
      <c r="K460" s="1"/>
      <c r="L460" s="1"/>
      <c r="M460" s="1"/>
      <c r="N460" s="1"/>
      <c r="O460" s="1"/>
      <c r="P460" s="1"/>
      <c r="Q460" s="1"/>
      <c r="R460" s="1"/>
      <c r="S460" s="1"/>
      <c r="T460" s="1"/>
      <c r="U460" s="1"/>
      <c r="V460" s="1"/>
      <c r="W460" s="1"/>
      <c r="X460" s="1"/>
      <c r="Y460" s="1"/>
    </row>
    <row r="461" spans="1:25" ht="9.75" customHeight="1">
      <c r="A461" s="1"/>
      <c r="B461" s="79"/>
      <c r="C461" s="145"/>
      <c r="D461" s="1"/>
      <c r="E461" s="1"/>
      <c r="F461" s="1"/>
      <c r="G461" s="1"/>
      <c r="H461" s="1"/>
      <c r="I461" s="1"/>
      <c r="J461" s="1"/>
      <c r="K461" s="1"/>
      <c r="L461" s="1"/>
      <c r="M461" s="1"/>
      <c r="N461" s="1"/>
      <c r="O461" s="1"/>
      <c r="P461" s="1"/>
      <c r="Q461" s="1"/>
      <c r="R461" s="1"/>
      <c r="S461" s="1"/>
      <c r="T461" s="1"/>
      <c r="U461" s="1"/>
      <c r="V461" s="1"/>
      <c r="W461" s="1"/>
      <c r="X461" s="1"/>
      <c r="Y461" s="1"/>
    </row>
    <row r="462" spans="1:25" ht="9.75" customHeight="1">
      <c r="A462" s="1"/>
      <c r="B462" s="79"/>
      <c r="C462" s="145"/>
      <c r="D462" s="1"/>
      <c r="E462" s="1"/>
      <c r="F462" s="1"/>
      <c r="G462" s="1"/>
      <c r="H462" s="1"/>
      <c r="I462" s="1"/>
      <c r="J462" s="1"/>
      <c r="K462" s="1"/>
      <c r="L462" s="1"/>
      <c r="M462" s="1"/>
      <c r="N462" s="1"/>
      <c r="O462" s="1"/>
      <c r="P462" s="1"/>
      <c r="Q462" s="1"/>
      <c r="R462" s="1"/>
      <c r="S462" s="1"/>
      <c r="T462" s="1"/>
      <c r="U462" s="1"/>
      <c r="V462" s="1"/>
      <c r="W462" s="1"/>
      <c r="X462" s="1"/>
      <c r="Y462" s="1"/>
    </row>
    <row r="463" spans="1:25" ht="9.75" customHeight="1">
      <c r="A463" s="1"/>
      <c r="B463" s="79"/>
      <c r="C463" s="145"/>
      <c r="D463" s="1"/>
      <c r="E463" s="1"/>
      <c r="F463" s="1"/>
      <c r="G463" s="1"/>
      <c r="H463" s="1"/>
      <c r="I463" s="1"/>
      <c r="J463" s="1"/>
      <c r="K463" s="1"/>
      <c r="L463" s="1"/>
      <c r="M463" s="1"/>
      <c r="N463" s="1"/>
      <c r="O463" s="1"/>
      <c r="P463" s="1"/>
      <c r="Q463" s="1"/>
      <c r="R463" s="1"/>
      <c r="S463" s="1"/>
      <c r="T463" s="1"/>
      <c r="U463" s="1"/>
      <c r="V463" s="1"/>
      <c r="W463" s="1"/>
      <c r="X463" s="1"/>
      <c r="Y463" s="1"/>
    </row>
    <row r="464" spans="1:25" ht="9.75" customHeight="1">
      <c r="A464" s="1"/>
      <c r="B464" s="79"/>
      <c r="C464" s="145"/>
      <c r="D464" s="1"/>
      <c r="E464" s="1"/>
      <c r="F464" s="1"/>
      <c r="G464" s="1"/>
      <c r="H464" s="1"/>
      <c r="I464" s="1"/>
      <c r="J464" s="1"/>
      <c r="K464" s="1"/>
      <c r="L464" s="1"/>
      <c r="M464" s="1"/>
      <c r="N464" s="1"/>
      <c r="O464" s="1"/>
      <c r="P464" s="1"/>
      <c r="Q464" s="1"/>
      <c r="R464" s="1"/>
      <c r="S464" s="1"/>
      <c r="T464" s="1"/>
      <c r="U464" s="1"/>
      <c r="V464" s="1"/>
      <c r="W464" s="1"/>
      <c r="X464" s="1"/>
      <c r="Y464" s="1"/>
    </row>
    <row r="465" spans="1:25" ht="9.75" customHeight="1">
      <c r="A465" s="1"/>
      <c r="B465" s="79"/>
      <c r="C465" s="145"/>
      <c r="D465" s="1"/>
      <c r="E465" s="1"/>
      <c r="F465" s="1"/>
      <c r="G465" s="1"/>
      <c r="H465" s="1"/>
      <c r="I465" s="1"/>
      <c r="J465" s="1"/>
      <c r="K465" s="1"/>
      <c r="L465" s="1"/>
      <c r="M465" s="1"/>
      <c r="N465" s="1"/>
      <c r="O465" s="1"/>
      <c r="P465" s="1"/>
      <c r="Q465" s="1"/>
      <c r="R465" s="1"/>
      <c r="S465" s="1"/>
      <c r="T465" s="1"/>
      <c r="U465" s="1"/>
      <c r="V465" s="1"/>
      <c r="W465" s="1"/>
      <c r="X465" s="1"/>
      <c r="Y465" s="1"/>
    </row>
    <row r="466" spans="1:25" ht="9.75" customHeight="1">
      <c r="A466" s="1"/>
      <c r="B466" s="79"/>
      <c r="C466" s="145"/>
      <c r="D466" s="1"/>
      <c r="E466" s="1"/>
      <c r="F466" s="1"/>
      <c r="G466" s="1"/>
      <c r="H466" s="1"/>
      <c r="I466" s="1"/>
      <c r="J466" s="1"/>
      <c r="K466" s="1"/>
      <c r="L466" s="1"/>
      <c r="M466" s="1"/>
      <c r="N466" s="1"/>
      <c r="O466" s="1"/>
      <c r="P466" s="1"/>
      <c r="Q466" s="1"/>
      <c r="R466" s="1"/>
      <c r="S466" s="1"/>
      <c r="T466" s="1"/>
      <c r="U466" s="1"/>
      <c r="V466" s="1"/>
      <c r="W466" s="1"/>
      <c r="X466" s="1"/>
      <c r="Y466" s="1"/>
    </row>
    <row r="467" spans="1:25" ht="9.75" customHeight="1">
      <c r="A467" s="1"/>
      <c r="B467" s="79"/>
      <c r="C467" s="145"/>
      <c r="D467" s="1"/>
      <c r="E467" s="1"/>
      <c r="F467" s="1"/>
      <c r="G467" s="1"/>
      <c r="H467" s="1"/>
      <c r="I467" s="1"/>
      <c r="J467" s="1"/>
      <c r="K467" s="1"/>
      <c r="L467" s="1"/>
      <c r="M467" s="1"/>
      <c r="N467" s="1"/>
      <c r="O467" s="1"/>
      <c r="P467" s="1"/>
      <c r="Q467" s="1"/>
      <c r="R467" s="1"/>
      <c r="S467" s="1"/>
      <c r="T467" s="1"/>
      <c r="U467" s="1"/>
      <c r="V467" s="1"/>
      <c r="W467" s="1"/>
      <c r="X467" s="1"/>
      <c r="Y467" s="1"/>
    </row>
    <row r="468" spans="1:25" ht="9.75" customHeight="1">
      <c r="A468" s="1"/>
      <c r="B468" s="79"/>
      <c r="C468" s="145"/>
      <c r="D468" s="1"/>
      <c r="E468" s="1"/>
      <c r="F468" s="1"/>
      <c r="G468" s="1"/>
      <c r="H468" s="1"/>
      <c r="I468" s="1"/>
      <c r="J468" s="1"/>
      <c r="K468" s="1"/>
      <c r="L468" s="1"/>
      <c r="M468" s="1"/>
      <c r="N468" s="1"/>
      <c r="O468" s="1"/>
      <c r="P468" s="1"/>
      <c r="Q468" s="1"/>
      <c r="R468" s="1"/>
      <c r="S468" s="1"/>
      <c r="T468" s="1"/>
      <c r="U468" s="1"/>
      <c r="V468" s="1"/>
      <c r="W468" s="1"/>
      <c r="X468" s="1"/>
      <c r="Y468" s="1"/>
    </row>
    <row r="469" spans="1:25" ht="9.75" customHeight="1">
      <c r="A469" s="1"/>
      <c r="B469" s="79"/>
      <c r="C469" s="145"/>
      <c r="D469" s="1"/>
      <c r="E469" s="1"/>
      <c r="F469" s="1"/>
      <c r="G469" s="1"/>
      <c r="H469" s="1"/>
      <c r="I469" s="1"/>
      <c r="J469" s="1"/>
      <c r="K469" s="1"/>
      <c r="L469" s="1"/>
      <c r="M469" s="1"/>
      <c r="N469" s="1"/>
      <c r="O469" s="1"/>
      <c r="P469" s="1"/>
      <c r="Q469" s="1"/>
      <c r="R469" s="1"/>
      <c r="S469" s="1"/>
      <c r="T469" s="1"/>
      <c r="U469" s="1"/>
      <c r="V469" s="1"/>
      <c r="W469" s="1"/>
      <c r="X469" s="1"/>
      <c r="Y469" s="1"/>
    </row>
    <row r="470" spans="1:25" ht="9.75" customHeight="1">
      <c r="A470" s="1"/>
      <c r="B470" s="79"/>
      <c r="C470" s="145"/>
      <c r="D470" s="1"/>
      <c r="E470" s="1"/>
      <c r="F470" s="1"/>
      <c r="G470" s="1"/>
      <c r="H470" s="1"/>
      <c r="I470" s="1"/>
      <c r="J470" s="1"/>
      <c r="K470" s="1"/>
      <c r="L470" s="1"/>
      <c r="M470" s="1"/>
      <c r="N470" s="1"/>
      <c r="O470" s="1"/>
      <c r="P470" s="1"/>
      <c r="Q470" s="1"/>
      <c r="R470" s="1"/>
      <c r="S470" s="1"/>
      <c r="T470" s="1"/>
      <c r="U470" s="1"/>
      <c r="V470" s="1"/>
      <c r="W470" s="1"/>
      <c r="X470" s="1"/>
      <c r="Y470" s="1"/>
    </row>
    <row r="471" spans="1:25" ht="9.75" customHeight="1">
      <c r="A471" s="1"/>
      <c r="B471" s="79"/>
      <c r="C471" s="145"/>
      <c r="D471" s="1"/>
      <c r="E471" s="1"/>
      <c r="F471" s="1"/>
      <c r="G471" s="1"/>
      <c r="H471" s="1"/>
      <c r="I471" s="1"/>
      <c r="J471" s="1"/>
      <c r="K471" s="1"/>
      <c r="L471" s="1"/>
      <c r="M471" s="1"/>
      <c r="N471" s="1"/>
      <c r="O471" s="1"/>
      <c r="P471" s="1"/>
      <c r="Q471" s="1"/>
      <c r="R471" s="1"/>
      <c r="S471" s="1"/>
      <c r="T471" s="1"/>
      <c r="U471" s="1"/>
      <c r="V471" s="1"/>
      <c r="W471" s="1"/>
      <c r="X471" s="1"/>
      <c r="Y471" s="1"/>
    </row>
    <row r="472" spans="1:25" ht="9.75" customHeight="1">
      <c r="A472" s="1"/>
      <c r="B472" s="79"/>
      <c r="C472" s="145"/>
      <c r="D472" s="1"/>
      <c r="E472" s="1"/>
      <c r="F472" s="1"/>
      <c r="G472" s="1"/>
      <c r="H472" s="1"/>
      <c r="I472" s="1"/>
      <c r="J472" s="1"/>
      <c r="K472" s="1"/>
      <c r="L472" s="1"/>
      <c r="M472" s="1"/>
      <c r="N472" s="1"/>
      <c r="O472" s="1"/>
      <c r="P472" s="1"/>
      <c r="Q472" s="1"/>
      <c r="R472" s="1"/>
      <c r="S472" s="1"/>
      <c r="T472" s="1"/>
      <c r="U472" s="1"/>
      <c r="V472" s="1"/>
      <c r="W472" s="1"/>
      <c r="X472" s="1"/>
      <c r="Y472" s="1"/>
    </row>
    <row r="473" spans="1:25" ht="9.75" customHeight="1">
      <c r="A473" s="1"/>
      <c r="B473" s="79"/>
      <c r="C473" s="145"/>
      <c r="D473" s="1"/>
      <c r="E473" s="1"/>
      <c r="F473" s="1"/>
      <c r="G473" s="1"/>
      <c r="H473" s="1"/>
      <c r="I473" s="1"/>
      <c r="J473" s="1"/>
      <c r="K473" s="1"/>
      <c r="L473" s="1"/>
      <c r="M473" s="1"/>
      <c r="N473" s="1"/>
      <c r="O473" s="1"/>
      <c r="P473" s="1"/>
      <c r="Q473" s="1"/>
      <c r="R473" s="1"/>
      <c r="S473" s="1"/>
      <c r="T473" s="1"/>
      <c r="U473" s="1"/>
      <c r="V473" s="1"/>
      <c r="W473" s="1"/>
      <c r="X473" s="1"/>
      <c r="Y473" s="1"/>
    </row>
    <row r="474" spans="1:25" ht="9.75" customHeight="1">
      <c r="A474" s="1"/>
      <c r="B474" s="79"/>
      <c r="C474" s="145"/>
      <c r="D474" s="1"/>
      <c r="E474" s="1"/>
      <c r="F474" s="1"/>
      <c r="G474" s="1"/>
      <c r="H474" s="1"/>
      <c r="I474" s="1"/>
      <c r="J474" s="1"/>
      <c r="K474" s="1"/>
      <c r="L474" s="1"/>
      <c r="M474" s="1"/>
      <c r="N474" s="1"/>
      <c r="O474" s="1"/>
      <c r="P474" s="1"/>
      <c r="Q474" s="1"/>
      <c r="R474" s="1"/>
      <c r="S474" s="1"/>
      <c r="T474" s="1"/>
      <c r="U474" s="1"/>
      <c r="V474" s="1"/>
      <c r="W474" s="1"/>
      <c r="X474" s="1"/>
      <c r="Y474" s="1"/>
    </row>
    <row r="475" spans="1:25" ht="9.75" customHeight="1">
      <c r="A475" s="1"/>
      <c r="B475" s="79"/>
      <c r="C475" s="145"/>
      <c r="D475" s="1"/>
      <c r="E475" s="1"/>
      <c r="F475" s="1"/>
      <c r="G475" s="1"/>
      <c r="H475" s="1"/>
      <c r="I475" s="1"/>
      <c r="J475" s="1"/>
      <c r="K475" s="1"/>
      <c r="L475" s="1"/>
      <c r="M475" s="1"/>
      <c r="N475" s="1"/>
      <c r="O475" s="1"/>
      <c r="P475" s="1"/>
      <c r="Q475" s="1"/>
      <c r="R475" s="1"/>
      <c r="S475" s="1"/>
      <c r="T475" s="1"/>
      <c r="U475" s="1"/>
      <c r="V475" s="1"/>
      <c r="W475" s="1"/>
      <c r="X475" s="1"/>
      <c r="Y475" s="1"/>
    </row>
    <row r="476" spans="1:25" ht="9.75" customHeight="1">
      <c r="A476" s="1"/>
      <c r="B476" s="79"/>
      <c r="C476" s="145"/>
      <c r="D476" s="1"/>
      <c r="E476" s="1"/>
      <c r="F476" s="1"/>
      <c r="G476" s="1"/>
      <c r="H476" s="1"/>
      <c r="I476" s="1"/>
      <c r="J476" s="1"/>
      <c r="K476" s="1"/>
      <c r="L476" s="1"/>
      <c r="M476" s="1"/>
      <c r="N476" s="1"/>
      <c r="O476" s="1"/>
      <c r="P476" s="1"/>
      <c r="Q476" s="1"/>
      <c r="R476" s="1"/>
      <c r="S476" s="1"/>
      <c r="T476" s="1"/>
      <c r="U476" s="1"/>
      <c r="V476" s="1"/>
      <c r="W476" s="1"/>
      <c r="X476" s="1"/>
      <c r="Y476" s="1"/>
    </row>
    <row r="477" spans="1:25" ht="9.75" customHeight="1">
      <c r="A477" s="1"/>
      <c r="B477" s="79"/>
      <c r="C477" s="145"/>
      <c r="D477" s="1"/>
      <c r="E477" s="1"/>
      <c r="F477" s="1"/>
      <c r="G477" s="1"/>
      <c r="H477" s="1"/>
      <c r="I477" s="1"/>
      <c r="J477" s="1"/>
      <c r="K477" s="1"/>
      <c r="L477" s="1"/>
      <c r="M477" s="1"/>
      <c r="N477" s="1"/>
      <c r="O477" s="1"/>
      <c r="P477" s="1"/>
      <c r="Q477" s="1"/>
      <c r="R477" s="1"/>
      <c r="S477" s="1"/>
      <c r="T477" s="1"/>
      <c r="U477" s="1"/>
      <c r="V477" s="1"/>
      <c r="W477" s="1"/>
      <c r="X477" s="1"/>
      <c r="Y477" s="1"/>
    </row>
    <row r="478" spans="1:25" ht="9.75" customHeight="1">
      <c r="A478" s="1"/>
      <c r="B478" s="79"/>
      <c r="C478" s="145"/>
      <c r="D478" s="1"/>
      <c r="E478" s="1"/>
      <c r="F478" s="1"/>
      <c r="G478" s="1"/>
      <c r="H478" s="1"/>
      <c r="I478" s="1"/>
      <c r="J478" s="1"/>
      <c r="K478" s="1"/>
      <c r="L478" s="1"/>
      <c r="M478" s="1"/>
      <c r="N478" s="1"/>
      <c r="O478" s="1"/>
      <c r="P478" s="1"/>
      <c r="Q478" s="1"/>
      <c r="R478" s="1"/>
      <c r="S478" s="1"/>
      <c r="T478" s="1"/>
      <c r="U478" s="1"/>
      <c r="V478" s="1"/>
      <c r="W478" s="1"/>
      <c r="X478" s="1"/>
      <c r="Y478" s="1"/>
    </row>
    <row r="479" spans="1:25" ht="9.75" customHeight="1">
      <c r="A479" s="1"/>
      <c r="B479" s="79"/>
      <c r="C479" s="145"/>
      <c r="D479" s="1"/>
      <c r="E479" s="1"/>
      <c r="F479" s="1"/>
      <c r="G479" s="1"/>
      <c r="H479" s="1"/>
      <c r="I479" s="1"/>
      <c r="J479" s="1"/>
      <c r="K479" s="1"/>
      <c r="L479" s="1"/>
      <c r="M479" s="1"/>
      <c r="N479" s="1"/>
      <c r="O479" s="1"/>
      <c r="P479" s="1"/>
      <c r="Q479" s="1"/>
      <c r="R479" s="1"/>
      <c r="S479" s="1"/>
      <c r="T479" s="1"/>
      <c r="U479" s="1"/>
      <c r="V479" s="1"/>
      <c r="W479" s="1"/>
      <c r="X479" s="1"/>
      <c r="Y479" s="1"/>
    </row>
    <row r="480" spans="1:25" ht="9.75" customHeight="1">
      <c r="A480" s="1"/>
      <c r="B480" s="79"/>
      <c r="C480" s="145"/>
      <c r="D480" s="1"/>
      <c r="E480" s="1"/>
      <c r="F480" s="1"/>
      <c r="G480" s="1"/>
      <c r="H480" s="1"/>
      <c r="I480" s="1"/>
      <c r="J480" s="1"/>
      <c r="K480" s="1"/>
      <c r="L480" s="1"/>
      <c r="M480" s="1"/>
      <c r="N480" s="1"/>
      <c r="O480" s="1"/>
      <c r="P480" s="1"/>
      <c r="Q480" s="1"/>
      <c r="R480" s="1"/>
      <c r="S480" s="1"/>
      <c r="T480" s="1"/>
      <c r="U480" s="1"/>
      <c r="V480" s="1"/>
      <c r="W480" s="1"/>
      <c r="X480" s="1"/>
      <c r="Y480" s="1"/>
    </row>
    <row r="481" spans="1:25" ht="9.75" customHeight="1">
      <c r="A481" s="1"/>
      <c r="B481" s="79"/>
      <c r="C481" s="145"/>
      <c r="D481" s="1"/>
      <c r="E481" s="1"/>
      <c r="F481" s="1"/>
      <c r="G481" s="1"/>
      <c r="H481" s="1"/>
      <c r="I481" s="1"/>
      <c r="J481" s="1"/>
      <c r="K481" s="1"/>
      <c r="L481" s="1"/>
      <c r="M481" s="1"/>
      <c r="N481" s="1"/>
      <c r="O481" s="1"/>
      <c r="P481" s="1"/>
      <c r="Q481" s="1"/>
      <c r="R481" s="1"/>
      <c r="S481" s="1"/>
      <c r="T481" s="1"/>
      <c r="U481" s="1"/>
      <c r="V481" s="1"/>
      <c r="W481" s="1"/>
      <c r="X481" s="1"/>
      <c r="Y481" s="1"/>
    </row>
    <row r="482" spans="1:25" ht="9.75" customHeight="1">
      <c r="A482" s="1"/>
      <c r="B482" s="79"/>
      <c r="C482" s="145"/>
      <c r="D482" s="1"/>
      <c r="E482" s="1"/>
      <c r="F482" s="1"/>
      <c r="G482" s="1"/>
      <c r="H482" s="1"/>
      <c r="I482" s="1"/>
      <c r="J482" s="1"/>
      <c r="K482" s="1"/>
      <c r="L482" s="1"/>
      <c r="M482" s="1"/>
      <c r="N482" s="1"/>
      <c r="O482" s="1"/>
      <c r="P482" s="1"/>
      <c r="Q482" s="1"/>
      <c r="R482" s="1"/>
      <c r="S482" s="1"/>
      <c r="T482" s="1"/>
      <c r="U482" s="1"/>
      <c r="V482" s="1"/>
      <c r="W482" s="1"/>
      <c r="X482" s="1"/>
      <c r="Y482" s="1"/>
    </row>
    <row r="483" spans="1:25" ht="9.75" customHeight="1">
      <c r="A483" s="1"/>
      <c r="B483" s="79"/>
      <c r="C483" s="145"/>
      <c r="D483" s="1"/>
      <c r="E483" s="1"/>
      <c r="F483" s="1"/>
      <c r="G483" s="1"/>
      <c r="H483" s="1"/>
      <c r="I483" s="1"/>
      <c r="J483" s="1"/>
      <c r="K483" s="1"/>
      <c r="L483" s="1"/>
      <c r="M483" s="1"/>
      <c r="N483" s="1"/>
      <c r="O483" s="1"/>
      <c r="P483" s="1"/>
      <c r="Q483" s="1"/>
      <c r="R483" s="1"/>
      <c r="S483" s="1"/>
      <c r="T483" s="1"/>
      <c r="U483" s="1"/>
      <c r="V483" s="1"/>
      <c r="W483" s="1"/>
      <c r="X483" s="1"/>
      <c r="Y483" s="1"/>
    </row>
    <row r="484" spans="1:25" ht="9.75" customHeight="1">
      <c r="A484" s="1"/>
      <c r="B484" s="79"/>
      <c r="C484" s="145"/>
      <c r="D484" s="1"/>
      <c r="E484" s="1"/>
      <c r="F484" s="1"/>
      <c r="G484" s="1"/>
      <c r="H484" s="1"/>
      <c r="I484" s="1"/>
      <c r="J484" s="1"/>
      <c r="K484" s="1"/>
      <c r="L484" s="1"/>
      <c r="M484" s="1"/>
      <c r="N484" s="1"/>
      <c r="O484" s="1"/>
      <c r="P484" s="1"/>
      <c r="Q484" s="1"/>
      <c r="R484" s="1"/>
      <c r="S484" s="1"/>
      <c r="T484" s="1"/>
      <c r="U484" s="1"/>
      <c r="V484" s="1"/>
      <c r="W484" s="1"/>
      <c r="X484" s="1"/>
      <c r="Y484" s="1"/>
    </row>
    <row r="485" spans="1:25" ht="9.75" customHeight="1">
      <c r="A485" s="1"/>
      <c r="B485" s="79"/>
      <c r="C485" s="145"/>
      <c r="D485" s="1"/>
      <c r="E485" s="1"/>
      <c r="F485" s="1"/>
      <c r="G485" s="1"/>
      <c r="H485" s="1"/>
      <c r="I485" s="1"/>
      <c r="J485" s="1"/>
      <c r="K485" s="1"/>
      <c r="L485" s="1"/>
      <c r="M485" s="1"/>
      <c r="N485" s="1"/>
      <c r="O485" s="1"/>
      <c r="P485" s="1"/>
      <c r="Q485" s="1"/>
      <c r="R485" s="1"/>
      <c r="S485" s="1"/>
      <c r="T485" s="1"/>
      <c r="U485" s="1"/>
      <c r="V485" s="1"/>
      <c r="W485" s="1"/>
      <c r="X485" s="1"/>
      <c r="Y485" s="1"/>
    </row>
    <row r="486" spans="1:25" ht="9.75" customHeight="1">
      <c r="A486" s="1"/>
      <c r="B486" s="79"/>
      <c r="C486" s="145"/>
      <c r="D486" s="1"/>
      <c r="E486" s="1"/>
      <c r="F486" s="1"/>
      <c r="G486" s="1"/>
      <c r="H486" s="1"/>
      <c r="I486" s="1"/>
      <c r="J486" s="1"/>
      <c r="K486" s="1"/>
      <c r="L486" s="1"/>
      <c r="M486" s="1"/>
      <c r="N486" s="1"/>
      <c r="O486" s="1"/>
      <c r="P486" s="1"/>
      <c r="Q486" s="1"/>
      <c r="R486" s="1"/>
      <c r="S486" s="1"/>
      <c r="T486" s="1"/>
      <c r="U486" s="1"/>
      <c r="V486" s="1"/>
      <c r="W486" s="1"/>
      <c r="X486" s="1"/>
      <c r="Y486" s="1"/>
    </row>
    <row r="487" spans="1:25" ht="9.75" customHeight="1">
      <c r="A487" s="1"/>
      <c r="B487" s="79"/>
      <c r="C487" s="145"/>
      <c r="D487" s="1"/>
      <c r="E487" s="1"/>
      <c r="F487" s="1"/>
      <c r="G487" s="1"/>
      <c r="H487" s="1"/>
      <c r="I487" s="1"/>
      <c r="J487" s="1"/>
      <c r="K487" s="1"/>
      <c r="L487" s="1"/>
      <c r="M487" s="1"/>
      <c r="N487" s="1"/>
      <c r="O487" s="1"/>
      <c r="P487" s="1"/>
      <c r="Q487" s="1"/>
      <c r="R487" s="1"/>
      <c r="S487" s="1"/>
      <c r="T487" s="1"/>
      <c r="U487" s="1"/>
      <c r="V487" s="1"/>
      <c r="W487" s="1"/>
      <c r="X487" s="1"/>
      <c r="Y487" s="1"/>
    </row>
    <row r="488" spans="1:25" ht="9.75" customHeight="1">
      <c r="A488" s="1"/>
      <c r="B488" s="79"/>
      <c r="C488" s="145"/>
      <c r="D488" s="1"/>
      <c r="E488" s="1"/>
      <c r="F488" s="1"/>
      <c r="G488" s="1"/>
      <c r="H488" s="1"/>
      <c r="I488" s="1"/>
      <c r="J488" s="1"/>
      <c r="K488" s="1"/>
      <c r="L488" s="1"/>
      <c r="M488" s="1"/>
      <c r="N488" s="1"/>
      <c r="O488" s="1"/>
      <c r="P488" s="1"/>
      <c r="Q488" s="1"/>
      <c r="R488" s="1"/>
      <c r="S488" s="1"/>
      <c r="T488" s="1"/>
      <c r="U488" s="1"/>
      <c r="V488" s="1"/>
      <c r="W488" s="1"/>
      <c r="X488" s="1"/>
      <c r="Y488" s="1"/>
    </row>
    <row r="489" spans="1:25" ht="9.75" customHeight="1">
      <c r="A489" s="1"/>
      <c r="B489" s="79"/>
      <c r="C489" s="145"/>
      <c r="D489" s="1"/>
      <c r="E489" s="1"/>
      <c r="F489" s="1"/>
      <c r="G489" s="1"/>
      <c r="H489" s="1"/>
      <c r="I489" s="1"/>
      <c r="J489" s="1"/>
      <c r="K489" s="1"/>
      <c r="L489" s="1"/>
      <c r="M489" s="1"/>
      <c r="N489" s="1"/>
      <c r="O489" s="1"/>
      <c r="P489" s="1"/>
      <c r="Q489" s="1"/>
      <c r="R489" s="1"/>
      <c r="S489" s="1"/>
      <c r="T489" s="1"/>
      <c r="U489" s="1"/>
      <c r="V489" s="1"/>
      <c r="W489" s="1"/>
      <c r="X489" s="1"/>
      <c r="Y489" s="1"/>
    </row>
    <row r="490" spans="1:25" ht="9.75" customHeight="1">
      <c r="A490" s="1"/>
      <c r="B490" s="79"/>
      <c r="C490" s="145"/>
      <c r="D490" s="1"/>
      <c r="E490" s="1"/>
      <c r="F490" s="1"/>
      <c r="G490" s="1"/>
      <c r="H490" s="1"/>
      <c r="I490" s="1"/>
      <c r="J490" s="1"/>
      <c r="K490" s="1"/>
      <c r="L490" s="1"/>
      <c r="M490" s="1"/>
      <c r="N490" s="1"/>
      <c r="O490" s="1"/>
      <c r="P490" s="1"/>
      <c r="Q490" s="1"/>
      <c r="R490" s="1"/>
      <c r="S490" s="1"/>
      <c r="T490" s="1"/>
      <c r="U490" s="1"/>
      <c r="V490" s="1"/>
      <c r="W490" s="1"/>
      <c r="X490" s="1"/>
      <c r="Y490" s="1"/>
    </row>
    <row r="491" spans="1:25" ht="9.75" customHeight="1">
      <c r="A491" s="1"/>
      <c r="B491" s="79"/>
      <c r="C491" s="145"/>
      <c r="D491" s="1"/>
      <c r="E491" s="1"/>
      <c r="F491" s="1"/>
      <c r="G491" s="1"/>
      <c r="H491" s="1"/>
      <c r="I491" s="1"/>
      <c r="J491" s="1"/>
      <c r="K491" s="1"/>
      <c r="L491" s="1"/>
      <c r="M491" s="1"/>
      <c r="N491" s="1"/>
      <c r="O491" s="1"/>
      <c r="P491" s="1"/>
      <c r="Q491" s="1"/>
      <c r="R491" s="1"/>
      <c r="S491" s="1"/>
      <c r="T491" s="1"/>
      <c r="U491" s="1"/>
      <c r="V491" s="1"/>
      <c r="W491" s="1"/>
      <c r="X491" s="1"/>
      <c r="Y491" s="1"/>
    </row>
    <row r="492" spans="1:25" ht="9.75" customHeight="1">
      <c r="A492" s="1"/>
      <c r="B492" s="79"/>
      <c r="C492" s="145"/>
      <c r="D492" s="1"/>
      <c r="E492" s="1"/>
      <c r="F492" s="1"/>
      <c r="G492" s="1"/>
      <c r="H492" s="1"/>
      <c r="I492" s="1"/>
      <c r="J492" s="1"/>
      <c r="K492" s="1"/>
      <c r="L492" s="1"/>
      <c r="M492" s="1"/>
      <c r="N492" s="1"/>
      <c r="O492" s="1"/>
      <c r="P492" s="1"/>
      <c r="Q492" s="1"/>
      <c r="R492" s="1"/>
      <c r="S492" s="1"/>
      <c r="T492" s="1"/>
      <c r="U492" s="1"/>
      <c r="V492" s="1"/>
      <c r="W492" s="1"/>
      <c r="X492" s="1"/>
      <c r="Y492" s="1"/>
    </row>
    <row r="493" spans="1:25" ht="9.75" customHeight="1">
      <c r="A493" s="1"/>
      <c r="B493" s="79"/>
      <c r="C493" s="145"/>
      <c r="D493" s="1"/>
      <c r="E493" s="1"/>
      <c r="F493" s="1"/>
      <c r="G493" s="1"/>
      <c r="H493" s="1"/>
      <c r="I493" s="1"/>
      <c r="J493" s="1"/>
      <c r="K493" s="1"/>
      <c r="L493" s="1"/>
      <c r="M493" s="1"/>
      <c r="N493" s="1"/>
      <c r="O493" s="1"/>
      <c r="P493" s="1"/>
      <c r="Q493" s="1"/>
      <c r="R493" s="1"/>
      <c r="S493" s="1"/>
      <c r="T493" s="1"/>
      <c r="U493" s="1"/>
      <c r="V493" s="1"/>
      <c r="W493" s="1"/>
      <c r="X493" s="1"/>
      <c r="Y493" s="1"/>
    </row>
    <row r="494" spans="1:25" ht="9.75" customHeight="1">
      <c r="A494" s="1"/>
      <c r="B494" s="79"/>
      <c r="C494" s="145"/>
      <c r="D494" s="1"/>
      <c r="E494" s="1"/>
      <c r="F494" s="1"/>
      <c r="G494" s="1"/>
      <c r="H494" s="1"/>
      <c r="I494" s="1"/>
      <c r="J494" s="1"/>
      <c r="K494" s="1"/>
      <c r="L494" s="1"/>
      <c r="M494" s="1"/>
      <c r="N494" s="1"/>
      <c r="O494" s="1"/>
      <c r="P494" s="1"/>
      <c r="Q494" s="1"/>
      <c r="R494" s="1"/>
      <c r="S494" s="1"/>
      <c r="T494" s="1"/>
      <c r="U494" s="1"/>
      <c r="V494" s="1"/>
      <c r="W494" s="1"/>
      <c r="X494" s="1"/>
      <c r="Y494" s="1"/>
    </row>
    <row r="495" spans="1:25" ht="9.75" customHeight="1">
      <c r="A495" s="1"/>
      <c r="B495" s="79"/>
      <c r="C495" s="145"/>
      <c r="D495" s="1"/>
      <c r="E495" s="1"/>
      <c r="F495" s="1"/>
      <c r="G495" s="1"/>
      <c r="H495" s="1"/>
      <c r="I495" s="1"/>
      <c r="J495" s="1"/>
      <c r="K495" s="1"/>
      <c r="L495" s="1"/>
      <c r="M495" s="1"/>
      <c r="N495" s="1"/>
      <c r="O495" s="1"/>
      <c r="P495" s="1"/>
      <c r="Q495" s="1"/>
      <c r="R495" s="1"/>
      <c r="S495" s="1"/>
      <c r="T495" s="1"/>
      <c r="U495" s="1"/>
      <c r="V495" s="1"/>
      <c r="W495" s="1"/>
      <c r="X495" s="1"/>
      <c r="Y495" s="1"/>
    </row>
    <row r="496" spans="1:25" ht="9.75" customHeight="1">
      <c r="A496" s="1"/>
      <c r="B496" s="79"/>
      <c r="C496" s="145"/>
      <c r="D496" s="1"/>
      <c r="E496" s="1"/>
      <c r="F496" s="1"/>
      <c r="G496" s="1"/>
      <c r="H496" s="1"/>
      <c r="I496" s="1"/>
      <c r="J496" s="1"/>
      <c r="K496" s="1"/>
      <c r="L496" s="1"/>
      <c r="M496" s="1"/>
      <c r="N496" s="1"/>
      <c r="O496" s="1"/>
      <c r="P496" s="1"/>
      <c r="Q496" s="1"/>
      <c r="R496" s="1"/>
      <c r="S496" s="1"/>
      <c r="T496" s="1"/>
      <c r="U496" s="1"/>
      <c r="V496" s="1"/>
      <c r="W496" s="1"/>
      <c r="X496" s="1"/>
      <c r="Y496" s="1"/>
    </row>
    <row r="497" spans="1:25" ht="9.75" customHeight="1">
      <c r="A497" s="1"/>
      <c r="B497" s="79"/>
      <c r="C497" s="145"/>
      <c r="D497" s="1"/>
      <c r="E497" s="1"/>
      <c r="F497" s="1"/>
      <c r="G497" s="1"/>
      <c r="H497" s="1"/>
      <c r="I497" s="1"/>
      <c r="J497" s="1"/>
      <c r="K497" s="1"/>
      <c r="L497" s="1"/>
      <c r="M497" s="1"/>
      <c r="N497" s="1"/>
      <c r="O497" s="1"/>
      <c r="P497" s="1"/>
      <c r="Q497" s="1"/>
      <c r="R497" s="1"/>
      <c r="S497" s="1"/>
      <c r="T497" s="1"/>
      <c r="U497" s="1"/>
      <c r="V497" s="1"/>
      <c r="W497" s="1"/>
      <c r="X497" s="1"/>
      <c r="Y497" s="1"/>
    </row>
    <row r="498" spans="1:25" ht="9.75" customHeight="1">
      <c r="A498" s="1"/>
      <c r="B498" s="79"/>
      <c r="C498" s="145"/>
      <c r="D498" s="1"/>
      <c r="E498" s="1"/>
      <c r="F498" s="1"/>
      <c r="G498" s="1"/>
      <c r="H498" s="1"/>
      <c r="I498" s="1"/>
      <c r="J498" s="1"/>
      <c r="K498" s="1"/>
      <c r="L498" s="1"/>
      <c r="M498" s="1"/>
      <c r="N498" s="1"/>
      <c r="O498" s="1"/>
      <c r="P498" s="1"/>
      <c r="Q498" s="1"/>
      <c r="R498" s="1"/>
      <c r="S498" s="1"/>
      <c r="T498" s="1"/>
      <c r="U498" s="1"/>
      <c r="V498" s="1"/>
      <c r="W498" s="1"/>
      <c r="X498" s="1"/>
      <c r="Y498" s="1"/>
    </row>
    <row r="499" spans="1:25" ht="9.75" customHeight="1">
      <c r="A499" s="1"/>
      <c r="B499" s="79"/>
      <c r="C499" s="145"/>
      <c r="D499" s="1"/>
      <c r="E499" s="1"/>
      <c r="F499" s="1"/>
      <c r="G499" s="1"/>
      <c r="H499" s="1"/>
      <c r="I499" s="1"/>
      <c r="J499" s="1"/>
      <c r="K499" s="1"/>
      <c r="L499" s="1"/>
      <c r="M499" s="1"/>
      <c r="N499" s="1"/>
      <c r="O499" s="1"/>
      <c r="P499" s="1"/>
      <c r="Q499" s="1"/>
      <c r="R499" s="1"/>
      <c r="S499" s="1"/>
      <c r="T499" s="1"/>
      <c r="U499" s="1"/>
      <c r="V499" s="1"/>
      <c r="W499" s="1"/>
      <c r="X499" s="1"/>
      <c r="Y499" s="1"/>
    </row>
    <row r="500" spans="1:25" ht="9.75" customHeight="1">
      <c r="A500" s="1"/>
      <c r="B500" s="79"/>
      <c r="C500" s="145"/>
      <c r="D500" s="1"/>
      <c r="E500" s="1"/>
      <c r="F500" s="1"/>
      <c r="G500" s="1"/>
      <c r="H500" s="1"/>
      <c r="I500" s="1"/>
      <c r="J500" s="1"/>
      <c r="K500" s="1"/>
      <c r="L500" s="1"/>
      <c r="M500" s="1"/>
      <c r="N500" s="1"/>
      <c r="O500" s="1"/>
      <c r="P500" s="1"/>
      <c r="Q500" s="1"/>
      <c r="R500" s="1"/>
      <c r="S500" s="1"/>
      <c r="T500" s="1"/>
      <c r="U500" s="1"/>
      <c r="V500" s="1"/>
      <c r="W500" s="1"/>
      <c r="X500" s="1"/>
      <c r="Y500" s="1"/>
    </row>
    <row r="501" spans="1:25" ht="9.75" customHeight="1">
      <c r="A501" s="1"/>
      <c r="B501" s="79"/>
      <c r="C501" s="145"/>
      <c r="D501" s="1"/>
      <c r="E501" s="1"/>
      <c r="F501" s="1"/>
      <c r="G501" s="1"/>
      <c r="H501" s="1"/>
      <c r="I501" s="1"/>
      <c r="J501" s="1"/>
      <c r="K501" s="1"/>
      <c r="L501" s="1"/>
      <c r="M501" s="1"/>
      <c r="N501" s="1"/>
      <c r="O501" s="1"/>
      <c r="P501" s="1"/>
      <c r="Q501" s="1"/>
      <c r="R501" s="1"/>
      <c r="S501" s="1"/>
      <c r="T501" s="1"/>
      <c r="U501" s="1"/>
      <c r="V501" s="1"/>
      <c r="W501" s="1"/>
      <c r="X501" s="1"/>
      <c r="Y501" s="1"/>
    </row>
    <row r="502" spans="1:25" ht="9.75" customHeight="1">
      <c r="A502" s="1"/>
      <c r="B502" s="79"/>
      <c r="C502" s="145"/>
      <c r="D502" s="1"/>
      <c r="E502" s="1"/>
      <c r="F502" s="1"/>
      <c r="G502" s="1"/>
      <c r="H502" s="1"/>
      <c r="I502" s="1"/>
      <c r="J502" s="1"/>
      <c r="K502" s="1"/>
      <c r="L502" s="1"/>
      <c r="M502" s="1"/>
      <c r="N502" s="1"/>
      <c r="O502" s="1"/>
      <c r="P502" s="1"/>
      <c r="Q502" s="1"/>
      <c r="R502" s="1"/>
      <c r="S502" s="1"/>
      <c r="T502" s="1"/>
      <c r="U502" s="1"/>
      <c r="V502" s="1"/>
      <c r="W502" s="1"/>
      <c r="X502" s="1"/>
      <c r="Y502" s="1"/>
    </row>
    <row r="503" spans="1:25" ht="9.75" customHeight="1">
      <c r="A503" s="1"/>
      <c r="B503" s="79"/>
      <c r="C503" s="145"/>
      <c r="D503" s="1"/>
      <c r="E503" s="1"/>
      <c r="F503" s="1"/>
      <c r="G503" s="1"/>
      <c r="H503" s="1"/>
      <c r="I503" s="1"/>
      <c r="J503" s="1"/>
      <c r="K503" s="1"/>
      <c r="L503" s="1"/>
      <c r="M503" s="1"/>
      <c r="N503" s="1"/>
      <c r="O503" s="1"/>
      <c r="P503" s="1"/>
      <c r="Q503" s="1"/>
      <c r="R503" s="1"/>
      <c r="S503" s="1"/>
      <c r="T503" s="1"/>
      <c r="U503" s="1"/>
      <c r="V503" s="1"/>
      <c r="W503" s="1"/>
      <c r="X503" s="1"/>
      <c r="Y503" s="1"/>
    </row>
    <row r="504" spans="1:25" ht="9.75" customHeight="1">
      <c r="A504" s="1"/>
      <c r="B504" s="79"/>
      <c r="C504" s="145"/>
      <c r="D504" s="1"/>
      <c r="E504" s="1"/>
      <c r="F504" s="1"/>
      <c r="G504" s="1"/>
      <c r="H504" s="1"/>
      <c r="I504" s="1"/>
      <c r="J504" s="1"/>
      <c r="K504" s="1"/>
      <c r="L504" s="1"/>
      <c r="M504" s="1"/>
      <c r="N504" s="1"/>
      <c r="O504" s="1"/>
      <c r="P504" s="1"/>
      <c r="Q504" s="1"/>
      <c r="R504" s="1"/>
      <c r="S504" s="1"/>
      <c r="T504" s="1"/>
      <c r="U504" s="1"/>
      <c r="V504" s="1"/>
      <c r="W504" s="1"/>
      <c r="X504" s="1"/>
      <c r="Y504" s="1"/>
    </row>
    <row r="505" spans="1:25" ht="9.75" customHeight="1">
      <c r="A505" s="1"/>
      <c r="B505" s="79"/>
      <c r="C505" s="145"/>
      <c r="D505" s="1"/>
      <c r="E505" s="1"/>
      <c r="F505" s="1"/>
      <c r="G505" s="1"/>
      <c r="H505" s="1"/>
      <c r="I505" s="1"/>
      <c r="J505" s="1"/>
      <c r="K505" s="1"/>
      <c r="L505" s="1"/>
      <c r="M505" s="1"/>
      <c r="N505" s="1"/>
      <c r="O505" s="1"/>
      <c r="P505" s="1"/>
      <c r="Q505" s="1"/>
      <c r="R505" s="1"/>
      <c r="S505" s="1"/>
      <c r="T505" s="1"/>
      <c r="U505" s="1"/>
      <c r="V505" s="1"/>
      <c r="W505" s="1"/>
      <c r="X505" s="1"/>
      <c r="Y505" s="1"/>
    </row>
    <row r="506" spans="1:25" ht="9.75" customHeight="1">
      <c r="A506" s="1"/>
      <c r="B506" s="79"/>
      <c r="C506" s="145"/>
      <c r="D506" s="1"/>
      <c r="E506" s="1"/>
      <c r="F506" s="1"/>
      <c r="G506" s="1"/>
      <c r="H506" s="1"/>
      <c r="I506" s="1"/>
      <c r="J506" s="1"/>
      <c r="K506" s="1"/>
      <c r="L506" s="1"/>
      <c r="M506" s="1"/>
      <c r="N506" s="1"/>
      <c r="O506" s="1"/>
      <c r="P506" s="1"/>
      <c r="Q506" s="1"/>
      <c r="R506" s="1"/>
      <c r="S506" s="1"/>
      <c r="T506" s="1"/>
      <c r="U506" s="1"/>
      <c r="V506" s="1"/>
      <c r="W506" s="1"/>
      <c r="X506" s="1"/>
      <c r="Y506" s="1"/>
    </row>
    <row r="507" spans="1:25" ht="9.75" customHeight="1">
      <c r="A507" s="1"/>
      <c r="B507" s="79"/>
      <c r="C507" s="145"/>
      <c r="D507" s="1"/>
      <c r="E507" s="1"/>
      <c r="F507" s="1"/>
      <c r="G507" s="1"/>
      <c r="H507" s="1"/>
      <c r="I507" s="1"/>
      <c r="J507" s="1"/>
      <c r="K507" s="1"/>
      <c r="L507" s="1"/>
      <c r="M507" s="1"/>
      <c r="N507" s="1"/>
      <c r="O507" s="1"/>
      <c r="P507" s="1"/>
      <c r="Q507" s="1"/>
      <c r="R507" s="1"/>
      <c r="S507" s="1"/>
      <c r="T507" s="1"/>
      <c r="U507" s="1"/>
      <c r="V507" s="1"/>
      <c r="W507" s="1"/>
      <c r="X507" s="1"/>
      <c r="Y507" s="1"/>
    </row>
    <row r="508" spans="1:25" ht="9.75" customHeight="1">
      <c r="A508" s="1"/>
      <c r="B508" s="79"/>
      <c r="C508" s="145"/>
      <c r="D508" s="1"/>
      <c r="E508" s="1"/>
      <c r="F508" s="1"/>
      <c r="G508" s="1"/>
      <c r="H508" s="1"/>
      <c r="I508" s="1"/>
      <c r="J508" s="1"/>
      <c r="K508" s="1"/>
      <c r="L508" s="1"/>
      <c r="M508" s="1"/>
      <c r="N508" s="1"/>
      <c r="O508" s="1"/>
      <c r="P508" s="1"/>
      <c r="Q508" s="1"/>
      <c r="R508" s="1"/>
      <c r="S508" s="1"/>
      <c r="T508" s="1"/>
      <c r="U508" s="1"/>
      <c r="V508" s="1"/>
      <c r="W508" s="1"/>
      <c r="X508" s="1"/>
      <c r="Y508" s="1"/>
    </row>
    <row r="509" spans="1:25" ht="9.75" customHeight="1">
      <c r="A509" s="1"/>
      <c r="B509" s="79"/>
      <c r="C509" s="145"/>
      <c r="D509" s="1"/>
      <c r="E509" s="1"/>
      <c r="F509" s="1"/>
      <c r="G509" s="1"/>
      <c r="H509" s="1"/>
      <c r="I509" s="1"/>
      <c r="J509" s="1"/>
      <c r="K509" s="1"/>
      <c r="L509" s="1"/>
      <c r="M509" s="1"/>
      <c r="N509" s="1"/>
      <c r="O509" s="1"/>
      <c r="P509" s="1"/>
      <c r="Q509" s="1"/>
      <c r="R509" s="1"/>
      <c r="S509" s="1"/>
      <c r="T509" s="1"/>
      <c r="U509" s="1"/>
      <c r="V509" s="1"/>
      <c r="W509" s="1"/>
      <c r="X509" s="1"/>
      <c r="Y509" s="1"/>
    </row>
    <row r="510" spans="1:25" ht="9.75" customHeight="1">
      <c r="A510" s="1"/>
      <c r="B510" s="79"/>
      <c r="C510" s="145"/>
      <c r="D510" s="1"/>
      <c r="E510" s="1"/>
      <c r="F510" s="1"/>
      <c r="G510" s="1"/>
      <c r="H510" s="1"/>
      <c r="I510" s="1"/>
      <c r="J510" s="1"/>
      <c r="K510" s="1"/>
      <c r="L510" s="1"/>
      <c r="M510" s="1"/>
      <c r="N510" s="1"/>
      <c r="O510" s="1"/>
      <c r="P510" s="1"/>
      <c r="Q510" s="1"/>
      <c r="R510" s="1"/>
      <c r="S510" s="1"/>
      <c r="T510" s="1"/>
      <c r="U510" s="1"/>
      <c r="V510" s="1"/>
      <c r="W510" s="1"/>
      <c r="X510" s="1"/>
      <c r="Y510" s="1"/>
    </row>
    <row r="511" spans="1:25" ht="9.75" customHeight="1">
      <c r="A511" s="1"/>
      <c r="B511" s="79"/>
      <c r="C511" s="145"/>
      <c r="D511" s="1"/>
      <c r="E511" s="1"/>
      <c r="F511" s="1"/>
      <c r="G511" s="1"/>
      <c r="H511" s="1"/>
      <c r="I511" s="1"/>
      <c r="J511" s="1"/>
      <c r="K511" s="1"/>
      <c r="L511" s="1"/>
      <c r="M511" s="1"/>
      <c r="N511" s="1"/>
      <c r="O511" s="1"/>
      <c r="P511" s="1"/>
      <c r="Q511" s="1"/>
      <c r="R511" s="1"/>
      <c r="S511" s="1"/>
      <c r="T511" s="1"/>
      <c r="U511" s="1"/>
      <c r="V511" s="1"/>
      <c r="W511" s="1"/>
      <c r="X511" s="1"/>
      <c r="Y511" s="1"/>
    </row>
    <row r="512" spans="1:25" ht="9.75" customHeight="1">
      <c r="A512" s="1"/>
      <c r="B512" s="79"/>
      <c r="C512" s="145"/>
      <c r="D512" s="1"/>
      <c r="E512" s="1"/>
      <c r="F512" s="1"/>
      <c r="G512" s="1"/>
      <c r="H512" s="1"/>
      <c r="I512" s="1"/>
      <c r="J512" s="1"/>
      <c r="K512" s="1"/>
      <c r="L512" s="1"/>
      <c r="M512" s="1"/>
      <c r="N512" s="1"/>
      <c r="O512" s="1"/>
      <c r="P512" s="1"/>
      <c r="Q512" s="1"/>
      <c r="R512" s="1"/>
      <c r="S512" s="1"/>
      <c r="T512" s="1"/>
      <c r="U512" s="1"/>
      <c r="V512" s="1"/>
      <c r="W512" s="1"/>
      <c r="X512" s="1"/>
      <c r="Y512" s="1"/>
    </row>
    <row r="513" spans="1:25" ht="9.75" customHeight="1">
      <c r="A513" s="1"/>
      <c r="B513" s="79"/>
      <c r="C513" s="145"/>
      <c r="D513" s="1"/>
      <c r="E513" s="1"/>
      <c r="F513" s="1"/>
      <c r="G513" s="1"/>
      <c r="H513" s="1"/>
      <c r="I513" s="1"/>
      <c r="J513" s="1"/>
      <c r="K513" s="1"/>
      <c r="L513" s="1"/>
      <c r="M513" s="1"/>
      <c r="N513" s="1"/>
      <c r="O513" s="1"/>
      <c r="P513" s="1"/>
      <c r="Q513" s="1"/>
      <c r="R513" s="1"/>
      <c r="S513" s="1"/>
      <c r="T513" s="1"/>
      <c r="U513" s="1"/>
      <c r="V513" s="1"/>
      <c r="W513" s="1"/>
      <c r="X513" s="1"/>
      <c r="Y513" s="1"/>
    </row>
    <row r="514" spans="1:25" ht="9.75" customHeight="1">
      <c r="A514" s="1"/>
      <c r="B514" s="79"/>
      <c r="C514" s="145"/>
      <c r="D514" s="1"/>
      <c r="E514" s="1"/>
      <c r="F514" s="1"/>
      <c r="G514" s="1"/>
      <c r="H514" s="1"/>
      <c r="I514" s="1"/>
      <c r="J514" s="1"/>
      <c r="K514" s="1"/>
      <c r="L514" s="1"/>
      <c r="M514" s="1"/>
      <c r="N514" s="1"/>
      <c r="O514" s="1"/>
      <c r="P514" s="1"/>
      <c r="Q514" s="1"/>
      <c r="R514" s="1"/>
      <c r="S514" s="1"/>
      <c r="T514" s="1"/>
      <c r="U514" s="1"/>
      <c r="V514" s="1"/>
      <c r="W514" s="1"/>
      <c r="X514" s="1"/>
      <c r="Y514" s="1"/>
    </row>
    <row r="515" spans="1:25" ht="9.75" customHeight="1">
      <c r="A515" s="1"/>
      <c r="B515" s="79"/>
      <c r="C515" s="145"/>
      <c r="D515" s="1"/>
      <c r="E515" s="1"/>
      <c r="F515" s="1"/>
      <c r="G515" s="1"/>
      <c r="H515" s="1"/>
      <c r="I515" s="1"/>
      <c r="J515" s="1"/>
      <c r="K515" s="1"/>
      <c r="L515" s="1"/>
      <c r="M515" s="1"/>
      <c r="N515" s="1"/>
      <c r="O515" s="1"/>
      <c r="P515" s="1"/>
      <c r="Q515" s="1"/>
      <c r="R515" s="1"/>
      <c r="S515" s="1"/>
      <c r="T515" s="1"/>
      <c r="U515" s="1"/>
      <c r="V515" s="1"/>
      <c r="W515" s="1"/>
      <c r="X515" s="1"/>
      <c r="Y515" s="1"/>
    </row>
    <row r="516" spans="1:25" ht="9.75" customHeight="1">
      <c r="A516" s="1"/>
      <c r="B516" s="79"/>
      <c r="C516" s="145"/>
      <c r="D516" s="1"/>
      <c r="E516" s="1"/>
      <c r="F516" s="1"/>
      <c r="G516" s="1"/>
      <c r="H516" s="1"/>
      <c r="I516" s="1"/>
      <c r="J516" s="1"/>
      <c r="K516" s="1"/>
      <c r="L516" s="1"/>
      <c r="M516" s="1"/>
      <c r="N516" s="1"/>
      <c r="O516" s="1"/>
      <c r="P516" s="1"/>
      <c r="Q516" s="1"/>
      <c r="R516" s="1"/>
      <c r="S516" s="1"/>
      <c r="T516" s="1"/>
      <c r="U516" s="1"/>
      <c r="V516" s="1"/>
      <c r="W516" s="1"/>
      <c r="X516" s="1"/>
      <c r="Y516" s="1"/>
    </row>
    <row r="517" spans="1:25" ht="9.75" customHeight="1">
      <c r="A517" s="1"/>
      <c r="B517" s="79"/>
      <c r="C517" s="145"/>
      <c r="D517" s="1"/>
      <c r="E517" s="1"/>
      <c r="F517" s="1"/>
      <c r="G517" s="1"/>
      <c r="H517" s="1"/>
      <c r="I517" s="1"/>
      <c r="J517" s="1"/>
      <c r="K517" s="1"/>
      <c r="L517" s="1"/>
      <c r="M517" s="1"/>
      <c r="N517" s="1"/>
      <c r="O517" s="1"/>
      <c r="P517" s="1"/>
      <c r="Q517" s="1"/>
      <c r="R517" s="1"/>
      <c r="S517" s="1"/>
      <c r="T517" s="1"/>
      <c r="U517" s="1"/>
      <c r="V517" s="1"/>
      <c r="W517" s="1"/>
      <c r="X517" s="1"/>
      <c r="Y517" s="1"/>
    </row>
    <row r="518" spans="1:25" ht="9.75" customHeight="1">
      <c r="A518" s="1"/>
      <c r="B518" s="79"/>
      <c r="C518" s="145"/>
      <c r="D518" s="1"/>
      <c r="E518" s="1"/>
      <c r="F518" s="1"/>
      <c r="G518" s="1"/>
      <c r="H518" s="1"/>
      <c r="I518" s="1"/>
      <c r="J518" s="1"/>
      <c r="K518" s="1"/>
      <c r="L518" s="1"/>
      <c r="M518" s="1"/>
      <c r="N518" s="1"/>
      <c r="O518" s="1"/>
      <c r="P518" s="1"/>
      <c r="Q518" s="1"/>
      <c r="R518" s="1"/>
      <c r="S518" s="1"/>
      <c r="T518" s="1"/>
      <c r="U518" s="1"/>
      <c r="V518" s="1"/>
      <c r="W518" s="1"/>
      <c r="X518" s="1"/>
      <c r="Y518" s="1"/>
    </row>
    <row r="519" spans="1:25" ht="9.75" customHeight="1">
      <c r="A519" s="1"/>
      <c r="B519" s="79"/>
      <c r="C519" s="145"/>
      <c r="D519" s="1"/>
      <c r="E519" s="1"/>
      <c r="F519" s="1"/>
      <c r="G519" s="1"/>
      <c r="H519" s="1"/>
      <c r="I519" s="1"/>
      <c r="J519" s="1"/>
      <c r="K519" s="1"/>
      <c r="L519" s="1"/>
      <c r="M519" s="1"/>
      <c r="N519" s="1"/>
      <c r="O519" s="1"/>
      <c r="P519" s="1"/>
      <c r="Q519" s="1"/>
      <c r="R519" s="1"/>
      <c r="S519" s="1"/>
      <c r="T519" s="1"/>
      <c r="U519" s="1"/>
      <c r="V519" s="1"/>
      <c r="W519" s="1"/>
      <c r="X519" s="1"/>
      <c r="Y519" s="1"/>
    </row>
    <row r="520" spans="1:25" ht="9.75" customHeight="1">
      <c r="A520" s="1"/>
      <c r="B520" s="79"/>
      <c r="C520" s="145"/>
      <c r="D520" s="1"/>
      <c r="E520" s="1"/>
      <c r="F520" s="1"/>
      <c r="G520" s="1"/>
      <c r="H520" s="1"/>
      <c r="I520" s="1"/>
      <c r="J520" s="1"/>
      <c r="K520" s="1"/>
      <c r="L520" s="1"/>
      <c r="M520" s="1"/>
      <c r="N520" s="1"/>
      <c r="O520" s="1"/>
      <c r="P520" s="1"/>
      <c r="Q520" s="1"/>
      <c r="R520" s="1"/>
      <c r="S520" s="1"/>
      <c r="T520" s="1"/>
      <c r="U520" s="1"/>
      <c r="V520" s="1"/>
      <c r="W520" s="1"/>
      <c r="X520" s="1"/>
      <c r="Y520" s="1"/>
    </row>
    <row r="521" spans="1:25" ht="9.75" customHeight="1">
      <c r="A521" s="1"/>
      <c r="B521" s="79"/>
      <c r="C521" s="145"/>
      <c r="D521" s="1"/>
      <c r="E521" s="1"/>
      <c r="F521" s="1"/>
      <c r="G521" s="1"/>
      <c r="H521" s="1"/>
      <c r="I521" s="1"/>
      <c r="J521" s="1"/>
      <c r="K521" s="1"/>
      <c r="L521" s="1"/>
      <c r="M521" s="1"/>
      <c r="N521" s="1"/>
      <c r="O521" s="1"/>
      <c r="P521" s="1"/>
      <c r="Q521" s="1"/>
      <c r="R521" s="1"/>
      <c r="S521" s="1"/>
      <c r="T521" s="1"/>
      <c r="U521" s="1"/>
      <c r="V521" s="1"/>
      <c r="W521" s="1"/>
      <c r="X521" s="1"/>
      <c r="Y521" s="1"/>
    </row>
    <row r="522" spans="1:25" ht="9.75" customHeight="1">
      <c r="A522" s="1"/>
      <c r="B522" s="79"/>
      <c r="C522" s="145"/>
      <c r="D522" s="1"/>
      <c r="E522" s="1"/>
      <c r="F522" s="1"/>
      <c r="G522" s="1"/>
      <c r="H522" s="1"/>
      <c r="I522" s="1"/>
      <c r="J522" s="1"/>
      <c r="K522" s="1"/>
      <c r="L522" s="1"/>
      <c r="M522" s="1"/>
      <c r="N522" s="1"/>
      <c r="O522" s="1"/>
      <c r="P522" s="1"/>
      <c r="Q522" s="1"/>
      <c r="R522" s="1"/>
      <c r="S522" s="1"/>
      <c r="T522" s="1"/>
      <c r="U522" s="1"/>
      <c r="V522" s="1"/>
      <c r="W522" s="1"/>
      <c r="X522" s="1"/>
      <c r="Y522" s="1"/>
    </row>
    <row r="523" spans="1:25" ht="9.75" customHeight="1">
      <c r="A523" s="1"/>
      <c r="B523" s="79"/>
      <c r="C523" s="145"/>
      <c r="D523" s="1"/>
      <c r="E523" s="1"/>
      <c r="F523" s="1"/>
      <c r="G523" s="1"/>
      <c r="H523" s="1"/>
      <c r="I523" s="1"/>
      <c r="J523" s="1"/>
      <c r="K523" s="1"/>
      <c r="L523" s="1"/>
      <c r="M523" s="1"/>
      <c r="N523" s="1"/>
      <c r="O523" s="1"/>
      <c r="P523" s="1"/>
      <c r="Q523" s="1"/>
      <c r="R523" s="1"/>
      <c r="S523" s="1"/>
      <c r="T523" s="1"/>
      <c r="U523" s="1"/>
      <c r="V523" s="1"/>
      <c r="W523" s="1"/>
      <c r="X523" s="1"/>
      <c r="Y523" s="1"/>
    </row>
    <row r="524" spans="1:25" ht="9.75" customHeight="1">
      <c r="A524" s="1"/>
      <c r="B524" s="79"/>
      <c r="C524" s="145"/>
      <c r="D524" s="1"/>
      <c r="E524" s="1"/>
      <c r="F524" s="1"/>
      <c r="G524" s="1"/>
      <c r="H524" s="1"/>
      <c r="I524" s="1"/>
      <c r="J524" s="1"/>
      <c r="K524" s="1"/>
      <c r="L524" s="1"/>
      <c r="M524" s="1"/>
      <c r="N524" s="1"/>
      <c r="O524" s="1"/>
      <c r="P524" s="1"/>
      <c r="Q524" s="1"/>
      <c r="R524" s="1"/>
      <c r="S524" s="1"/>
      <c r="T524" s="1"/>
      <c r="U524" s="1"/>
      <c r="V524" s="1"/>
      <c r="W524" s="1"/>
      <c r="X524" s="1"/>
      <c r="Y524" s="1"/>
    </row>
    <row r="525" spans="1:25" ht="9.75" customHeight="1">
      <c r="A525" s="1"/>
      <c r="B525" s="79"/>
      <c r="C525" s="145"/>
      <c r="D525" s="1"/>
      <c r="E525" s="1"/>
      <c r="F525" s="1"/>
      <c r="G525" s="1"/>
      <c r="H525" s="1"/>
      <c r="I525" s="1"/>
      <c r="J525" s="1"/>
      <c r="K525" s="1"/>
      <c r="L525" s="1"/>
      <c r="M525" s="1"/>
      <c r="N525" s="1"/>
      <c r="O525" s="1"/>
      <c r="P525" s="1"/>
      <c r="Q525" s="1"/>
      <c r="R525" s="1"/>
      <c r="S525" s="1"/>
      <c r="T525" s="1"/>
      <c r="U525" s="1"/>
      <c r="V525" s="1"/>
      <c r="W525" s="1"/>
      <c r="X525" s="1"/>
      <c r="Y525" s="1"/>
    </row>
    <row r="526" spans="1:25" ht="9.75" customHeight="1">
      <c r="A526" s="1"/>
      <c r="B526" s="79"/>
      <c r="C526" s="145"/>
      <c r="D526" s="1"/>
      <c r="E526" s="1"/>
      <c r="F526" s="1"/>
      <c r="G526" s="1"/>
      <c r="H526" s="1"/>
      <c r="I526" s="1"/>
      <c r="J526" s="1"/>
      <c r="K526" s="1"/>
      <c r="L526" s="1"/>
      <c r="M526" s="1"/>
      <c r="N526" s="1"/>
      <c r="O526" s="1"/>
      <c r="P526" s="1"/>
      <c r="Q526" s="1"/>
      <c r="R526" s="1"/>
      <c r="S526" s="1"/>
      <c r="T526" s="1"/>
      <c r="U526" s="1"/>
      <c r="V526" s="1"/>
      <c r="W526" s="1"/>
      <c r="X526" s="1"/>
      <c r="Y526" s="1"/>
    </row>
    <row r="527" spans="1:25" ht="9.75" customHeight="1">
      <c r="A527" s="1"/>
      <c r="B527" s="79"/>
      <c r="C527" s="145"/>
      <c r="D527" s="1"/>
      <c r="E527" s="1"/>
      <c r="F527" s="1"/>
      <c r="G527" s="1"/>
      <c r="H527" s="1"/>
      <c r="I527" s="1"/>
      <c r="J527" s="1"/>
      <c r="K527" s="1"/>
      <c r="L527" s="1"/>
      <c r="M527" s="1"/>
      <c r="N527" s="1"/>
      <c r="O527" s="1"/>
      <c r="P527" s="1"/>
      <c r="Q527" s="1"/>
      <c r="R527" s="1"/>
      <c r="S527" s="1"/>
      <c r="T527" s="1"/>
      <c r="U527" s="1"/>
      <c r="V527" s="1"/>
      <c r="W527" s="1"/>
      <c r="X527" s="1"/>
      <c r="Y527" s="1"/>
    </row>
    <row r="528" spans="1:25" ht="9.75" customHeight="1">
      <c r="A528" s="1"/>
      <c r="B528" s="79"/>
      <c r="C528" s="145"/>
      <c r="D528" s="1"/>
      <c r="E528" s="1"/>
      <c r="F528" s="1"/>
      <c r="G528" s="1"/>
      <c r="H528" s="1"/>
      <c r="I528" s="1"/>
      <c r="J528" s="1"/>
      <c r="K528" s="1"/>
      <c r="L528" s="1"/>
      <c r="M528" s="1"/>
      <c r="N528" s="1"/>
      <c r="O528" s="1"/>
      <c r="P528" s="1"/>
      <c r="Q528" s="1"/>
      <c r="R528" s="1"/>
      <c r="S528" s="1"/>
      <c r="T528" s="1"/>
      <c r="U528" s="1"/>
      <c r="V528" s="1"/>
      <c r="W528" s="1"/>
      <c r="X528" s="1"/>
      <c r="Y528" s="1"/>
    </row>
    <row r="529" spans="1:25" ht="9.75" customHeight="1">
      <c r="A529" s="1"/>
      <c r="B529" s="79"/>
      <c r="C529" s="145"/>
      <c r="D529" s="1"/>
      <c r="E529" s="1"/>
      <c r="F529" s="1"/>
      <c r="G529" s="1"/>
      <c r="H529" s="1"/>
      <c r="I529" s="1"/>
      <c r="J529" s="1"/>
      <c r="K529" s="1"/>
      <c r="L529" s="1"/>
      <c r="M529" s="1"/>
      <c r="N529" s="1"/>
      <c r="O529" s="1"/>
      <c r="P529" s="1"/>
      <c r="Q529" s="1"/>
      <c r="R529" s="1"/>
      <c r="S529" s="1"/>
      <c r="T529" s="1"/>
      <c r="U529" s="1"/>
      <c r="V529" s="1"/>
      <c r="W529" s="1"/>
      <c r="X529" s="1"/>
      <c r="Y529" s="1"/>
    </row>
    <row r="530" spans="1:25" ht="9.75" customHeight="1">
      <c r="A530" s="1"/>
      <c r="B530" s="79"/>
      <c r="C530" s="145"/>
      <c r="D530" s="1"/>
      <c r="E530" s="1"/>
      <c r="F530" s="1"/>
      <c r="G530" s="1"/>
      <c r="H530" s="1"/>
      <c r="I530" s="1"/>
      <c r="J530" s="1"/>
      <c r="K530" s="1"/>
      <c r="L530" s="1"/>
      <c r="M530" s="1"/>
      <c r="N530" s="1"/>
      <c r="O530" s="1"/>
      <c r="P530" s="1"/>
      <c r="Q530" s="1"/>
      <c r="R530" s="1"/>
      <c r="S530" s="1"/>
      <c r="T530" s="1"/>
      <c r="U530" s="1"/>
      <c r="V530" s="1"/>
      <c r="W530" s="1"/>
      <c r="X530" s="1"/>
      <c r="Y530" s="1"/>
    </row>
    <row r="531" spans="1:25" ht="9.75" customHeight="1">
      <c r="A531" s="1"/>
      <c r="B531" s="79"/>
      <c r="C531" s="145"/>
      <c r="D531" s="1"/>
      <c r="E531" s="1"/>
      <c r="F531" s="1"/>
      <c r="G531" s="1"/>
      <c r="H531" s="1"/>
      <c r="I531" s="1"/>
      <c r="J531" s="1"/>
      <c r="K531" s="1"/>
      <c r="L531" s="1"/>
      <c r="M531" s="1"/>
      <c r="N531" s="1"/>
      <c r="O531" s="1"/>
      <c r="P531" s="1"/>
      <c r="Q531" s="1"/>
      <c r="R531" s="1"/>
      <c r="S531" s="1"/>
      <c r="T531" s="1"/>
      <c r="U531" s="1"/>
      <c r="V531" s="1"/>
      <c r="W531" s="1"/>
      <c r="X531" s="1"/>
      <c r="Y531" s="1"/>
    </row>
    <row r="532" spans="1:25" ht="9.75" customHeight="1">
      <c r="A532" s="1"/>
      <c r="B532" s="79"/>
      <c r="C532" s="145"/>
      <c r="D532" s="1"/>
      <c r="E532" s="1"/>
      <c r="F532" s="1"/>
      <c r="G532" s="1"/>
      <c r="H532" s="1"/>
      <c r="I532" s="1"/>
      <c r="J532" s="1"/>
      <c r="K532" s="1"/>
      <c r="L532" s="1"/>
      <c r="M532" s="1"/>
      <c r="N532" s="1"/>
      <c r="O532" s="1"/>
      <c r="P532" s="1"/>
      <c r="Q532" s="1"/>
      <c r="R532" s="1"/>
      <c r="S532" s="1"/>
      <c r="T532" s="1"/>
      <c r="U532" s="1"/>
      <c r="V532" s="1"/>
      <c r="W532" s="1"/>
      <c r="X532" s="1"/>
      <c r="Y532" s="1"/>
    </row>
    <row r="533" spans="1:25" ht="9.75" customHeight="1">
      <c r="A533" s="1"/>
      <c r="B533" s="79"/>
      <c r="C533" s="145"/>
      <c r="D533" s="1"/>
      <c r="E533" s="1"/>
      <c r="F533" s="1"/>
      <c r="G533" s="1"/>
      <c r="H533" s="1"/>
      <c r="I533" s="1"/>
      <c r="J533" s="1"/>
      <c r="K533" s="1"/>
      <c r="L533" s="1"/>
      <c r="M533" s="1"/>
      <c r="N533" s="1"/>
      <c r="O533" s="1"/>
      <c r="P533" s="1"/>
      <c r="Q533" s="1"/>
      <c r="R533" s="1"/>
      <c r="S533" s="1"/>
      <c r="T533" s="1"/>
      <c r="U533" s="1"/>
      <c r="V533" s="1"/>
      <c r="W533" s="1"/>
      <c r="X533" s="1"/>
      <c r="Y533" s="1"/>
    </row>
    <row r="534" spans="1:25" ht="9.75" customHeight="1">
      <c r="A534" s="1"/>
      <c r="B534" s="79"/>
      <c r="C534" s="145"/>
      <c r="D534" s="1"/>
      <c r="E534" s="1"/>
      <c r="F534" s="1"/>
      <c r="G534" s="1"/>
      <c r="H534" s="1"/>
      <c r="I534" s="1"/>
      <c r="J534" s="1"/>
      <c r="K534" s="1"/>
      <c r="L534" s="1"/>
      <c r="M534" s="1"/>
      <c r="N534" s="1"/>
      <c r="O534" s="1"/>
      <c r="P534" s="1"/>
      <c r="Q534" s="1"/>
      <c r="R534" s="1"/>
      <c r="S534" s="1"/>
      <c r="T534" s="1"/>
      <c r="U534" s="1"/>
      <c r="V534" s="1"/>
      <c r="W534" s="1"/>
      <c r="X534" s="1"/>
      <c r="Y534" s="1"/>
    </row>
    <row r="535" spans="1:25" ht="9.75" customHeight="1">
      <c r="A535" s="1"/>
      <c r="B535" s="79"/>
      <c r="C535" s="145"/>
      <c r="D535" s="1"/>
      <c r="E535" s="1"/>
      <c r="F535" s="1"/>
      <c r="G535" s="1"/>
      <c r="H535" s="1"/>
      <c r="I535" s="1"/>
      <c r="J535" s="1"/>
      <c r="K535" s="1"/>
      <c r="L535" s="1"/>
      <c r="M535" s="1"/>
      <c r="N535" s="1"/>
      <c r="O535" s="1"/>
      <c r="P535" s="1"/>
      <c r="Q535" s="1"/>
      <c r="R535" s="1"/>
      <c r="S535" s="1"/>
      <c r="T535" s="1"/>
      <c r="U535" s="1"/>
      <c r="V535" s="1"/>
      <c r="W535" s="1"/>
      <c r="X535" s="1"/>
      <c r="Y535" s="1"/>
    </row>
    <row r="536" spans="1:25" ht="9.75" customHeight="1">
      <c r="A536" s="1"/>
      <c r="B536" s="79"/>
      <c r="C536" s="145"/>
      <c r="D536" s="1"/>
      <c r="E536" s="1"/>
      <c r="F536" s="1"/>
      <c r="G536" s="1"/>
      <c r="H536" s="1"/>
      <c r="I536" s="1"/>
      <c r="J536" s="1"/>
      <c r="K536" s="1"/>
      <c r="L536" s="1"/>
      <c r="M536" s="1"/>
      <c r="N536" s="1"/>
      <c r="O536" s="1"/>
      <c r="P536" s="1"/>
      <c r="Q536" s="1"/>
      <c r="R536" s="1"/>
      <c r="S536" s="1"/>
      <c r="T536" s="1"/>
      <c r="U536" s="1"/>
      <c r="V536" s="1"/>
      <c r="W536" s="1"/>
      <c r="X536" s="1"/>
      <c r="Y536" s="1"/>
    </row>
    <row r="537" spans="1:25" ht="9.75" customHeight="1">
      <c r="A537" s="1"/>
      <c r="B537" s="79"/>
      <c r="C537" s="145"/>
      <c r="D537" s="1"/>
      <c r="E537" s="1"/>
      <c r="F537" s="1"/>
      <c r="G537" s="1"/>
      <c r="H537" s="1"/>
      <c r="I537" s="1"/>
      <c r="J537" s="1"/>
      <c r="K537" s="1"/>
      <c r="L537" s="1"/>
      <c r="M537" s="1"/>
      <c r="N537" s="1"/>
      <c r="O537" s="1"/>
      <c r="P537" s="1"/>
      <c r="Q537" s="1"/>
      <c r="R537" s="1"/>
      <c r="S537" s="1"/>
      <c r="T537" s="1"/>
      <c r="U537" s="1"/>
      <c r="V537" s="1"/>
      <c r="W537" s="1"/>
      <c r="X537" s="1"/>
      <c r="Y537" s="1"/>
    </row>
    <row r="538" spans="1:25" ht="9.75" customHeight="1">
      <c r="A538" s="1"/>
      <c r="B538" s="79"/>
      <c r="C538" s="145"/>
      <c r="D538" s="1"/>
      <c r="E538" s="1"/>
      <c r="F538" s="1"/>
      <c r="G538" s="1"/>
      <c r="H538" s="1"/>
      <c r="I538" s="1"/>
      <c r="J538" s="1"/>
      <c r="K538" s="1"/>
      <c r="L538" s="1"/>
      <c r="M538" s="1"/>
      <c r="N538" s="1"/>
      <c r="O538" s="1"/>
      <c r="P538" s="1"/>
      <c r="Q538" s="1"/>
      <c r="R538" s="1"/>
      <c r="S538" s="1"/>
      <c r="T538" s="1"/>
      <c r="U538" s="1"/>
      <c r="V538" s="1"/>
      <c r="W538" s="1"/>
      <c r="X538" s="1"/>
      <c r="Y538" s="1"/>
    </row>
    <row r="539" spans="1:25" ht="9.75" customHeight="1">
      <c r="A539" s="1"/>
      <c r="B539" s="79"/>
      <c r="C539" s="145"/>
      <c r="D539" s="1"/>
      <c r="E539" s="1"/>
      <c r="F539" s="1"/>
      <c r="G539" s="1"/>
      <c r="H539" s="1"/>
      <c r="I539" s="1"/>
      <c r="J539" s="1"/>
      <c r="K539" s="1"/>
      <c r="L539" s="1"/>
      <c r="M539" s="1"/>
      <c r="N539" s="1"/>
      <c r="O539" s="1"/>
      <c r="P539" s="1"/>
      <c r="Q539" s="1"/>
      <c r="R539" s="1"/>
      <c r="S539" s="1"/>
      <c r="T539" s="1"/>
      <c r="U539" s="1"/>
      <c r="V539" s="1"/>
      <c r="W539" s="1"/>
      <c r="X539" s="1"/>
      <c r="Y539" s="1"/>
    </row>
    <row r="540" spans="1:25" ht="9.75" customHeight="1">
      <c r="A540" s="1"/>
      <c r="B540" s="79"/>
      <c r="C540" s="145"/>
      <c r="D540" s="1"/>
      <c r="E540" s="1"/>
      <c r="F540" s="1"/>
      <c r="G540" s="1"/>
      <c r="H540" s="1"/>
      <c r="I540" s="1"/>
      <c r="J540" s="1"/>
      <c r="K540" s="1"/>
      <c r="L540" s="1"/>
      <c r="M540" s="1"/>
      <c r="N540" s="1"/>
      <c r="O540" s="1"/>
      <c r="P540" s="1"/>
      <c r="Q540" s="1"/>
      <c r="R540" s="1"/>
      <c r="S540" s="1"/>
      <c r="T540" s="1"/>
      <c r="U540" s="1"/>
      <c r="V540" s="1"/>
      <c r="W540" s="1"/>
      <c r="X540" s="1"/>
      <c r="Y540" s="1"/>
    </row>
    <row r="541" spans="1:25" ht="9.75" customHeight="1">
      <c r="A541" s="1"/>
      <c r="B541" s="79"/>
      <c r="C541" s="145"/>
      <c r="D541" s="1"/>
      <c r="E541" s="1"/>
      <c r="F541" s="1"/>
      <c r="G541" s="1"/>
      <c r="H541" s="1"/>
      <c r="I541" s="1"/>
      <c r="J541" s="1"/>
      <c r="K541" s="1"/>
      <c r="L541" s="1"/>
      <c r="M541" s="1"/>
      <c r="N541" s="1"/>
      <c r="O541" s="1"/>
      <c r="P541" s="1"/>
      <c r="Q541" s="1"/>
      <c r="R541" s="1"/>
      <c r="S541" s="1"/>
      <c r="T541" s="1"/>
      <c r="U541" s="1"/>
      <c r="V541" s="1"/>
      <c r="W541" s="1"/>
      <c r="X541" s="1"/>
      <c r="Y541" s="1"/>
    </row>
    <row r="542" spans="1:25" ht="9.75" customHeight="1">
      <c r="A542" s="1"/>
      <c r="B542" s="79"/>
      <c r="C542" s="145"/>
      <c r="D542" s="1"/>
      <c r="E542" s="1"/>
      <c r="F542" s="1"/>
      <c r="G542" s="1"/>
      <c r="H542" s="1"/>
      <c r="I542" s="1"/>
      <c r="J542" s="1"/>
      <c r="K542" s="1"/>
      <c r="L542" s="1"/>
      <c r="M542" s="1"/>
      <c r="N542" s="1"/>
      <c r="O542" s="1"/>
      <c r="P542" s="1"/>
      <c r="Q542" s="1"/>
      <c r="R542" s="1"/>
      <c r="S542" s="1"/>
      <c r="T542" s="1"/>
      <c r="U542" s="1"/>
      <c r="V542" s="1"/>
      <c r="W542" s="1"/>
      <c r="X542" s="1"/>
      <c r="Y542" s="1"/>
    </row>
    <row r="543" spans="1:25" ht="9.75" customHeight="1">
      <c r="A543" s="1"/>
      <c r="B543" s="79"/>
      <c r="C543" s="145"/>
      <c r="D543" s="1"/>
      <c r="E543" s="1"/>
      <c r="F543" s="1"/>
      <c r="G543" s="1"/>
      <c r="H543" s="1"/>
      <c r="I543" s="1"/>
      <c r="J543" s="1"/>
      <c r="K543" s="1"/>
      <c r="L543" s="1"/>
      <c r="M543" s="1"/>
      <c r="N543" s="1"/>
      <c r="O543" s="1"/>
      <c r="P543" s="1"/>
      <c r="Q543" s="1"/>
      <c r="R543" s="1"/>
      <c r="S543" s="1"/>
      <c r="T543" s="1"/>
      <c r="U543" s="1"/>
      <c r="V543" s="1"/>
      <c r="W543" s="1"/>
      <c r="X543" s="1"/>
      <c r="Y543" s="1"/>
    </row>
    <row r="544" spans="1:25" ht="9.75" customHeight="1">
      <c r="A544" s="1"/>
      <c r="B544" s="79"/>
      <c r="C544" s="145"/>
      <c r="D544" s="1"/>
      <c r="E544" s="1"/>
      <c r="F544" s="1"/>
      <c r="G544" s="1"/>
      <c r="H544" s="1"/>
      <c r="I544" s="1"/>
      <c r="J544" s="1"/>
      <c r="K544" s="1"/>
      <c r="L544" s="1"/>
      <c r="M544" s="1"/>
      <c r="N544" s="1"/>
      <c r="O544" s="1"/>
      <c r="P544" s="1"/>
      <c r="Q544" s="1"/>
      <c r="R544" s="1"/>
      <c r="S544" s="1"/>
      <c r="T544" s="1"/>
      <c r="U544" s="1"/>
      <c r="V544" s="1"/>
      <c r="W544" s="1"/>
      <c r="X544" s="1"/>
      <c r="Y544" s="1"/>
    </row>
    <row r="545" spans="1:25" ht="9.75" customHeight="1">
      <c r="A545" s="1"/>
      <c r="B545" s="79"/>
      <c r="C545" s="145"/>
      <c r="D545" s="1"/>
      <c r="E545" s="1"/>
      <c r="F545" s="1"/>
      <c r="G545" s="1"/>
      <c r="H545" s="1"/>
      <c r="I545" s="1"/>
      <c r="J545" s="1"/>
      <c r="K545" s="1"/>
      <c r="L545" s="1"/>
      <c r="M545" s="1"/>
      <c r="N545" s="1"/>
      <c r="O545" s="1"/>
      <c r="P545" s="1"/>
      <c r="Q545" s="1"/>
      <c r="R545" s="1"/>
      <c r="S545" s="1"/>
      <c r="T545" s="1"/>
      <c r="U545" s="1"/>
      <c r="V545" s="1"/>
      <c r="W545" s="1"/>
      <c r="X545" s="1"/>
      <c r="Y545" s="1"/>
    </row>
    <row r="546" spans="1:25" ht="9.75" customHeight="1">
      <c r="A546" s="1"/>
      <c r="B546" s="79"/>
      <c r="C546" s="145"/>
      <c r="D546" s="1"/>
      <c r="E546" s="1"/>
      <c r="F546" s="1"/>
      <c r="G546" s="1"/>
      <c r="H546" s="1"/>
      <c r="I546" s="1"/>
      <c r="J546" s="1"/>
      <c r="K546" s="1"/>
      <c r="L546" s="1"/>
      <c r="M546" s="1"/>
      <c r="N546" s="1"/>
      <c r="O546" s="1"/>
      <c r="P546" s="1"/>
      <c r="Q546" s="1"/>
      <c r="R546" s="1"/>
      <c r="S546" s="1"/>
      <c r="T546" s="1"/>
      <c r="U546" s="1"/>
      <c r="V546" s="1"/>
      <c r="W546" s="1"/>
      <c r="X546" s="1"/>
      <c r="Y546" s="1"/>
    </row>
    <row r="547" spans="1:25" ht="9.75" customHeight="1">
      <c r="A547" s="1"/>
      <c r="B547" s="79"/>
      <c r="C547" s="145"/>
      <c r="D547" s="1"/>
      <c r="E547" s="1"/>
      <c r="F547" s="1"/>
      <c r="G547" s="1"/>
      <c r="H547" s="1"/>
      <c r="I547" s="1"/>
      <c r="J547" s="1"/>
      <c r="K547" s="1"/>
      <c r="L547" s="1"/>
      <c r="M547" s="1"/>
      <c r="N547" s="1"/>
      <c r="O547" s="1"/>
      <c r="P547" s="1"/>
      <c r="Q547" s="1"/>
      <c r="R547" s="1"/>
      <c r="S547" s="1"/>
      <c r="T547" s="1"/>
      <c r="U547" s="1"/>
      <c r="V547" s="1"/>
      <c r="W547" s="1"/>
      <c r="X547" s="1"/>
      <c r="Y547" s="1"/>
    </row>
    <row r="548" spans="1:25" ht="9.75" customHeight="1">
      <c r="A548" s="1"/>
      <c r="B548" s="79"/>
      <c r="C548" s="145"/>
      <c r="D548" s="1"/>
      <c r="E548" s="1"/>
      <c r="F548" s="1"/>
      <c r="G548" s="1"/>
      <c r="H548" s="1"/>
      <c r="I548" s="1"/>
      <c r="J548" s="1"/>
      <c r="K548" s="1"/>
      <c r="L548" s="1"/>
      <c r="M548" s="1"/>
      <c r="N548" s="1"/>
      <c r="O548" s="1"/>
      <c r="P548" s="1"/>
      <c r="Q548" s="1"/>
      <c r="R548" s="1"/>
      <c r="S548" s="1"/>
      <c r="T548" s="1"/>
      <c r="U548" s="1"/>
      <c r="V548" s="1"/>
      <c r="W548" s="1"/>
      <c r="X548" s="1"/>
      <c r="Y548" s="1"/>
    </row>
    <row r="549" spans="1:25" ht="9.75" customHeight="1">
      <c r="A549" s="1"/>
      <c r="B549" s="79"/>
      <c r="C549" s="145"/>
      <c r="D549" s="1"/>
      <c r="E549" s="1"/>
      <c r="F549" s="1"/>
      <c r="G549" s="1"/>
      <c r="H549" s="1"/>
      <c r="I549" s="1"/>
      <c r="J549" s="1"/>
      <c r="K549" s="1"/>
      <c r="L549" s="1"/>
      <c r="M549" s="1"/>
      <c r="N549" s="1"/>
      <c r="O549" s="1"/>
      <c r="P549" s="1"/>
      <c r="Q549" s="1"/>
      <c r="R549" s="1"/>
      <c r="S549" s="1"/>
      <c r="T549" s="1"/>
      <c r="U549" s="1"/>
      <c r="V549" s="1"/>
      <c r="W549" s="1"/>
      <c r="X549" s="1"/>
      <c r="Y549" s="1"/>
    </row>
    <row r="550" spans="1:25" ht="9.75" customHeight="1">
      <c r="A550" s="1"/>
      <c r="B550" s="79"/>
      <c r="C550" s="145"/>
      <c r="D550" s="1"/>
      <c r="E550" s="1"/>
      <c r="F550" s="1"/>
      <c r="G550" s="1"/>
      <c r="H550" s="1"/>
      <c r="I550" s="1"/>
      <c r="J550" s="1"/>
      <c r="K550" s="1"/>
      <c r="L550" s="1"/>
      <c r="M550" s="1"/>
      <c r="N550" s="1"/>
      <c r="O550" s="1"/>
      <c r="P550" s="1"/>
      <c r="Q550" s="1"/>
      <c r="R550" s="1"/>
      <c r="S550" s="1"/>
      <c r="T550" s="1"/>
      <c r="U550" s="1"/>
      <c r="V550" s="1"/>
      <c r="W550" s="1"/>
      <c r="X550" s="1"/>
      <c r="Y550" s="1"/>
    </row>
    <row r="551" spans="1:25" ht="9.75" customHeight="1">
      <c r="A551" s="1"/>
      <c r="B551" s="79"/>
      <c r="C551" s="145"/>
      <c r="D551" s="1"/>
      <c r="E551" s="1"/>
      <c r="F551" s="1"/>
      <c r="G551" s="1"/>
      <c r="H551" s="1"/>
      <c r="I551" s="1"/>
      <c r="J551" s="1"/>
      <c r="K551" s="1"/>
      <c r="L551" s="1"/>
      <c r="M551" s="1"/>
      <c r="N551" s="1"/>
      <c r="O551" s="1"/>
      <c r="P551" s="1"/>
      <c r="Q551" s="1"/>
      <c r="R551" s="1"/>
      <c r="S551" s="1"/>
      <c r="T551" s="1"/>
      <c r="U551" s="1"/>
      <c r="V551" s="1"/>
      <c r="W551" s="1"/>
      <c r="X551" s="1"/>
      <c r="Y551" s="1"/>
    </row>
    <row r="552" spans="1:25" ht="9.75" customHeight="1">
      <c r="A552" s="1"/>
      <c r="B552" s="79"/>
      <c r="C552" s="145"/>
      <c r="D552" s="1"/>
      <c r="E552" s="1"/>
      <c r="F552" s="1"/>
      <c r="G552" s="1"/>
      <c r="H552" s="1"/>
      <c r="I552" s="1"/>
      <c r="J552" s="1"/>
      <c r="K552" s="1"/>
      <c r="L552" s="1"/>
      <c r="M552" s="1"/>
      <c r="N552" s="1"/>
      <c r="O552" s="1"/>
      <c r="P552" s="1"/>
      <c r="Q552" s="1"/>
      <c r="R552" s="1"/>
      <c r="S552" s="1"/>
      <c r="T552" s="1"/>
      <c r="U552" s="1"/>
      <c r="V552" s="1"/>
      <c r="W552" s="1"/>
      <c r="X552" s="1"/>
      <c r="Y552" s="1"/>
    </row>
    <row r="553" spans="1:25" ht="9.75" customHeight="1">
      <c r="A553" s="1"/>
      <c r="B553" s="79"/>
      <c r="C553" s="145"/>
      <c r="D553" s="1"/>
      <c r="E553" s="1"/>
      <c r="F553" s="1"/>
      <c r="G553" s="1"/>
      <c r="H553" s="1"/>
      <c r="I553" s="1"/>
      <c r="J553" s="1"/>
      <c r="K553" s="1"/>
      <c r="L553" s="1"/>
      <c r="M553" s="1"/>
      <c r="N553" s="1"/>
      <c r="O553" s="1"/>
      <c r="P553" s="1"/>
      <c r="Q553" s="1"/>
      <c r="R553" s="1"/>
      <c r="S553" s="1"/>
      <c r="T553" s="1"/>
      <c r="U553" s="1"/>
      <c r="V553" s="1"/>
      <c r="W553" s="1"/>
      <c r="X553" s="1"/>
      <c r="Y553" s="1"/>
    </row>
    <row r="554" spans="1:25" ht="9.75" customHeight="1">
      <c r="A554" s="1"/>
      <c r="B554" s="79"/>
      <c r="C554" s="145"/>
      <c r="D554" s="1"/>
      <c r="E554" s="1"/>
      <c r="F554" s="1"/>
      <c r="G554" s="1"/>
      <c r="H554" s="1"/>
      <c r="I554" s="1"/>
      <c r="J554" s="1"/>
      <c r="K554" s="1"/>
      <c r="L554" s="1"/>
      <c r="M554" s="1"/>
      <c r="N554" s="1"/>
      <c r="O554" s="1"/>
      <c r="P554" s="1"/>
      <c r="Q554" s="1"/>
      <c r="R554" s="1"/>
      <c r="S554" s="1"/>
      <c r="T554" s="1"/>
      <c r="U554" s="1"/>
      <c r="V554" s="1"/>
      <c r="W554" s="1"/>
      <c r="X554" s="1"/>
      <c r="Y554" s="1"/>
    </row>
    <row r="555" spans="1:25" ht="9.75" customHeight="1">
      <c r="A555" s="1"/>
      <c r="B555" s="79"/>
      <c r="C555" s="145"/>
      <c r="D555" s="1"/>
      <c r="E555" s="1"/>
      <c r="F555" s="1"/>
      <c r="G555" s="1"/>
      <c r="H555" s="1"/>
      <c r="I555" s="1"/>
      <c r="J555" s="1"/>
      <c r="K555" s="1"/>
      <c r="L555" s="1"/>
      <c r="M555" s="1"/>
      <c r="N555" s="1"/>
      <c r="O555" s="1"/>
      <c r="P555" s="1"/>
      <c r="Q555" s="1"/>
      <c r="R555" s="1"/>
      <c r="S555" s="1"/>
      <c r="T555" s="1"/>
      <c r="U555" s="1"/>
      <c r="V555" s="1"/>
      <c r="W555" s="1"/>
      <c r="X555" s="1"/>
      <c r="Y555" s="1"/>
    </row>
    <row r="556" spans="1:25" ht="9.75" customHeight="1">
      <c r="A556" s="1"/>
      <c r="B556" s="79"/>
      <c r="C556" s="145"/>
      <c r="D556" s="1"/>
      <c r="E556" s="1"/>
      <c r="F556" s="1"/>
      <c r="G556" s="1"/>
      <c r="H556" s="1"/>
      <c r="I556" s="1"/>
      <c r="J556" s="1"/>
      <c r="K556" s="1"/>
      <c r="L556" s="1"/>
      <c r="M556" s="1"/>
      <c r="N556" s="1"/>
      <c r="O556" s="1"/>
      <c r="P556" s="1"/>
      <c r="Q556" s="1"/>
      <c r="R556" s="1"/>
      <c r="S556" s="1"/>
      <c r="T556" s="1"/>
      <c r="U556" s="1"/>
      <c r="V556" s="1"/>
      <c r="W556" s="1"/>
      <c r="X556" s="1"/>
      <c r="Y556" s="1"/>
    </row>
    <row r="557" spans="1:25" ht="9.75" customHeight="1">
      <c r="A557" s="1"/>
      <c r="B557" s="79"/>
      <c r="C557" s="145"/>
      <c r="D557" s="1"/>
      <c r="E557" s="1"/>
      <c r="F557" s="1"/>
      <c r="G557" s="1"/>
      <c r="H557" s="1"/>
      <c r="I557" s="1"/>
      <c r="J557" s="1"/>
      <c r="K557" s="1"/>
      <c r="L557" s="1"/>
      <c r="M557" s="1"/>
      <c r="N557" s="1"/>
      <c r="O557" s="1"/>
      <c r="P557" s="1"/>
      <c r="Q557" s="1"/>
      <c r="R557" s="1"/>
      <c r="S557" s="1"/>
      <c r="T557" s="1"/>
      <c r="U557" s="1"/>
      <c r="V557" s="1"/>
      <c r="W557" s="1"/>
      <c r="X557" s="1"/>
      <c r="Y557" s="1"/>
    </row>
    <row r="558" spans="1:25" ht="9.75" customHeight="1">
      <c r="A558" s="1"/>
      <c r="B558" s="79"/>
      <c r="C558" s="145"/>
      <c r="D558" s="1"/>
      <c r="E558" s="1"/>
      <c r="F558" s="1"/>
      <c r="G558" s="1"/>
      <c r="H558" s="1"/>
      <c r="I558" s="1"/>
      <c r="J558" s="1"/>
      <c r="K558" s="1"/>
      <c r="L558" s="1"/>
      <c r="M558" s="1"/>
      <c r="N558" s="1"/>
      <c r="O558" s="1"/>
      <c r="P558" s="1"/>
      <c r="Q558" s="1"/>
      <c r="R558" s="1"/>
      <c r="S558" s="1"/>
      <c r="T558" s="1"/>
      <c r="U558" s="1"/>
      <c r="V558" s="1"/>
      <c r="W558" s="1"/>
      <c r="X558" s="1"/>
      <c r="Y558" s="1"/>
    </row>
    <row r="559" spans="1:25" ht="9.75" customHeight="1">
      <c r="A559" s="1"/>
      <c r="B559" s="79"/>
      <c r="C559" s="145"/>
      <c r="D559" s="1"/>
      <c r="E559" s="1"/>
      <c r="F559" s="1"/>
      <c r="G559" s="1"/>
      <c r="H559" s="1"/>
      <c r="I559" s="1"/>
      <c r="J559" s="1"/>
      <c r="K559" s="1"/>
      <c r="L559" s="1"/>
      <c r="M559" s="1"/>
      <c r="N559" s="1"/>
      <c r="O559" s="1"/>
      <c r="P559" s="1"/>
      <c r="Q559" s="1"/>
      <c r="R559" s="1"/>
      <c r="S559" s="1"/>
      <c r="T559" s="1"/>
      <c r="U559" s="1"/>
      <c r="V559" s="1"/>
      <c r="W559" s="1"/>
      <c r="X559" s="1"/>
      <c r="Y559" s="1"/>
    </row>
    <row r="560" spans="1:25" ht="9.75" customHeight="1">
      <c r="A560" s="1"/>
      <c r="B560" s="79"/>
      <c r="C560" s="145"/>
      <c r="D560" s="1"/>
      <c r="E560" s="1"/>
      <c r="F560" s="1"/>
      <c r="G560" s="1"/>
      <c r="H560" s="1"/>
      <c r="I560" s="1"/>
      <c r="J560" s="1"/>
      <c r="K560" s="1"/>
      <c r="L560" s="1"/>
      <c r="M560" s="1"/>
      <c r="N560" s="1"/>
      <c r="O560" s="1"/>
      <c r="P560" s="1"/>
      <c r="Q560" s="1"/>
      <c r="R560" s="1"/>
      <c r="S560" s="1"/>
      <c r="T560" s="1"/>
      <c r="U560" s="1"/>
      <c r="V560" s="1"/>
      <c r="W560" s="1"/>
      <c r="X560" s="1"/>
      <c r="Y560" s="1"/>
    </row>
    <row r="561" spans="1:25" ht="9.75" customHeight="1">
      <c r="A561" s="1"/>
      <c r="B561" s="79"/>
      <c r="C561" s="145"/>
      <c r="D561" s="1"/>
      <c r="E561" s="1"/>
      <c r="F561" s="1"/>
      <c r="G561" s="1"/>
      <c r="H561" s="1"/>
      <c r="I561" s="1"/>
      <c r="J561" s="1"/>
      <c r="K561" s="1"/>
      <c r="L561" s="1"/>
      <c r="M561" s="1"/>
      <c r="N561" s="1"/>
      <c r="O561" s="1"/>
      <c r="P561" s="1"/>
      <c r="Q561" s="1"/>
      <c r="R561" s="1"/>
      <c r="S561" s="1"/>
      <c r="T561" s="1"/>
      <c r="U561" s="1"/>
      <c r="V561" s="1"/>
      <c r="W561" s="1"/>
      <c r="X561" s="1"/>
      <c r="Y561" s="1"/>
    </row>
    <row r="562" spans="1:25" ht="9.75" customHeight="1">
      <c r="A562" s="1"/>
      <c r="B562" s="79"/>
      <c r="C562" s="145"/>
      <c r="D562" s="1"/>
      <c r="E562" s="1"/>
      <c r="F562" s="1"/>
      <c r="G562" s="1"/>
      <c r="H562" s="1"/>
      <c r="I562" s="1"/>
      <c r="J562" s="1"/>
      <c r="K562" s="1"/>
      <c r="L562" s="1"/>
      <c r="M562" s="1"/>
      <c r="N562" s="1"/>
      <c r="O562" s="1"/>
      <c r="P562" s="1"/>
      <c r="Q562" s="1"/>
      <c r="R562" s="1"/>
      <c r="S562" s="1"/>
      <c r="T562" s="1"/>
      <c r="U562" s="1"/>
      <c r="V562" s="1"/>
      <c r="W562" s="1"/>
      <c r="X562" s="1"/>
      <c r="Y562" s="1"/>
    </row>
    <row r="563" spans="1:25" ht="9.75" customHeight="1">
      <c r="A563" s="1"/>
      <c r="B563" s="79"/>
      <c r="C563" s="145"/>
      <c r="D563" s="1"/>
      <c r="E563" s="1"/>
      <c r="F563" s="1"/>
      <c r="G563" s="1"/>
      <c r="H563" s="1"/>
      <c r="I563" s="1"/>
      <c r="J563" s="1"/>
      <c r="K563" s="1"/>
      <c r="L563" s="1"/>
      <c r="M563" s="1"/>
      <c r="N563" s="1"/>
      <c r="O563" s="1"/>
      <c r="P563" s="1"/>
      <c r="Q563" s="1"/>
      <c r="R563" s="1"/>
      <c r="S563" s="1"/>
      <c r="T563" s="1"/>
      <c r="U563" s="1"/>
      <c r="V563" s="1"/>
      <c r="W563" s="1"/>
      <c r="X563" s="1"/>
      <c r="Y563" s="1"/>
    </row>
    <row r="564" spans="1:25" ht="9.75" customHeight="1">
      <c r="A564" s="1"/>
      <c r="B564" s="79"/>
      <c r="C564" s="145"/>
      <c r="D564" s="1"/>
      <c r="E564" s="1"/>
      <c r="F564" s="1"/>
      <c r="G564" s="1"/>
      <c r="H564" s="1"/>
      <c r="I564" s="1"/>
      <c r="J564" s="1"/>
      <c r="K564" s="1"/>
      <c r="L564" s="1"/>
      <c r="M564" s="1"/>
      <c r="N564" s="1"/>
      <c r="O564" s="1"/>
      <c r="P564" s="1"/>
      <c r="Q564" s="1"/>
      <c r="R564" s="1"/>
      <c r="S564" s="1"/>
      <c r="T564" s="1"/>
      <c r="U564" s="1"/>
      <c r="V564" s="1"/>
      <c r="W564" s="1"/>
      <c r="X564" s="1"/>
      <c r="Y564" s="1"/>
    </row>
    <row r="565" spans="1:25" ht="9.75" customHeight="1">
      <c r="A565" s="1"/>
      <c r="B565" s="79"/>
      <c r="C565" s="145"/>
      <c r="D565" s="1"/>
      <c r="E565" s="1"/>
      <c r="F565" s="1"/>
      <c r="G565" s="1"/>
      <c r="H565" s="1"/>
      <c r="I565" s="1"/>
      <c r="J565" s="1"/>
      <c r="K565" s="1"/>
      <c r="L565" s="1"/>
      <c r="M565" s="1"/>
      <c r="N565" s="1"/>
      <c r="O565" s="1"/>
      <c r="P565" s="1"/>
      <c r="Q565" s="1"/>
      <c r="R565" s="1"/>
      <c r="S565" s="1"/>
      <c r="T565" s="1"/>
      <c r="U565" s="1"/>
      <c r="V565" s="1"/>
      <c r="W565" s="1"/>
      <c r="X565" s="1"/>
      <c r="Y565" s="1"/>
    </row>
    <row r="566" spans="1:25" ht="9.75" customHeight="1">
      <c r="A566" s="1"/>
      <c r="B566" s="79"/>
      <c r="C566" s="145"/>
      <c r="D566" s="1"/>
      <c r="E566" s="1"/>
      <c r="F566" s="1"/>
      <c r="G566" s="1"/>
      <c r="H566" s="1"/>
      <c r="I566" s="1"/>
      <c r="J566" s="1"/>
      <c r="K566" s="1"/>
      <c r="L566" s="1"/>
      <c r="M566" s="1"/>
      <c r="N566" s="1"/>
      <c r="O566" s="1"/>
      <c r="P566" s="1"/>
      <c r="Q566" s="1"/>
      <c r="R566" s="1"/>
      <c r="S566" s="1"/>
      <c r="T566" s="1"/>
      <c r="U566" s="1"/>
      <c r="V566" s="1"/>
      <c r="W566" s="1"/>
      <c r="X566" s="1"/>
      <c r="Y566" s="1"/>
    </row>
    <row r="567" spans="1:25" ht="9.75" customHeight="1">
      <c r="A567" s="1"/>
      <c r="B567" s="79"/>
      <c r="C567" s="145"/>
      <c r="D567" s="1"/>
      <c r="E567" s="1"/>
      <c r="F567" s="1"/>
      <c r="G567" s="1"/>
      <c r="H567" s="1"/>
      <c r="I567" s="1"/>
      <c r="J567" s="1"/>
      <c r="K567" s="1"/>
      <c r="L567" s="1"/>
      <c r="M567" s="1"/>
      <c r="N567" s="1"/>
      <c r="O567" s="1"/>
      <c r="P567" s="1"/>
      <c r="Q567" s="1"/>
      <c r="R567" s="1"/>
      <c r="S567" s="1"/>
      <c r="T567" s="1"/>
      <c r="U567" s="1"/>
      <c r="V567" s="1"/>
      <c r="W567" s="1"/>
      <c r="X567" s="1"/>
      <c r="Y567" s="1"/>
    </row>
    <row r="568" spans="1:25" ht="9.75" customHeight="1">
      <c r="A568" s="1"/>
      <c r="B568" s="79"/>
      <c r="C568" s="145"/>
      <c r="D568" s="1"/>
      <c r="E568" s="1"/>
      <c r="F568" s="1"/>
      <c r="G568" s="1"/>
      <c r="H568" s="1"/>
      <c r="I568" s="1"/>
      <c r="J568" s="1"/>
      <c r="K568" s="1"/>
      <c r="L568" s="1"/>
      <c r="M568" s="1"/>
      <c r="N568" s="1"/>
      <c r="O568" s="1"/>
      <c r="P568" s="1"/>
      <c r="Q568" s="1"/>
      <c r="R568" s="1"/>
      <c r="S568" s="1"/>
      <c r="T568" s="1"/>
      <c r="U568" s="1"/>
      <c r="V568" s="1"/>
      <c r="W568" s="1"/>
      <c r="X568" s="1"/>
      <c r="Y568" s="1"/>
    </row>
    <row r="569" spans="1:25" ht="9.75" customHeight="1">
      <c r="A569" s="1"/>
      <c r="B569" s="79"/>
      <c r="C569" s="145"/>
      <c r="D569" s="1"/>
      <c r="E569" s="1"/>
      <c r="F569" s="1"/>
      <c r="G569" s="1"/>
      <c r="H569" s="1"/>
      <c r="I569" s="1"/>
      <c r="J569" s="1"/>
      <c r="K569" s="1"/>
      <c r="L569" s="1"/>
      <c r="M569" s="1"/>
      <c r="N569" s="1"/>
      <c r="O569" s="1"/>
      <c r="P569" s="1"/>
      <c r="Q569" s="1"/>
      <c r="R569" s="1"/>
      <c r="S569" s="1"/>
      <c r="T569" s="1"/>
      <c r="U569" s="1"/>
      <c r="V569" s="1"/>
      <c r="W569" s="1"/>
      <c r="X569" s="1"/>
      <c r="Y569" s="1"/>
    </row>
    <row r="570" spans="1:25" ht="9.75" customHeight="1">
      <c r="A570" s="1"/>
      <c r="B570" s="79"/>
      <c r="C570" s="145"/>
      <c r="D570" s="1"/>
      <c r="E570" s="1"/>
      <c r="F570" s="1"/>
      <c r="G570" s="1"/>
      <c r="H570" s="1"/>
      <c r="I570" s="1"/>
      <c r="J570" s="1"/>
      <c r="K570" s="1"/>
      <c r="L570" s="1"/>
      <c r="M570" s="1"/>
      <c r="N570" s="1"/>
      <c r="O570" s="1"/>
      <c r="P570" s="1"/>
      <c r="Q570" s="1"/>
      <c r="R570" s="1"/>
      <c r="S570" s="1"/>
      <c r="T570" s="1"/>
      <c r="U570" s="1"/>
      <c r="V570" s="1"/>
      <c r="W570" s="1"/>
      <c r="X570" s="1"/>
      <c r="Y570" s="1"/>
    </row>
    <row r="571" spans="1:25" ht="9.75" customHeight="1">
      <c r="A571" s="1"/>
      <c r="B571" s="79"/>
      <c r="C571" s="145"/>
      <c r="D571" s="1"/>
      <c r="E571" s="1"/>
      <c r="F571" s="1"/>
      <c r="G571" s="1"/>
      <c r="H571" s="1"/>
      <c r="I571" s="1"/>
      <c r="J571" s="1"/>
      <c r="K571" s="1"/>
      <c r="L571" s="1"/>
      <c r="M571" s="1"/>
      <c r="N571" s="1"/>
      <c r="O571" s="1"/>
      <c r="P571" s="1"/>
      <c r="Q571" s="1"/>
      <c r="R571" s="1"/>
      <c r="S571" s="1"/>
      <c r="T571" s="1"/>
      <c r="U571" s="1"/>
      <c r="V571" s="1"/>
      <c r="W571" s="1"/>
      <c r="X571" s="1"/>
      <c r="Y571" s="1"/>
    </row>
    <row r="572" spans="1:25" ht="9.75" customHeight="1">
      <c r="A572" s="1"/>
      <c r="B572" s="79"/>
      <c r="C572" s="145"/>
      <c r="D572" s="1"/>
      <c r="E572" s="1"/>
      <c r="F572" s="1"/>
      <c r="G572" s="1"/>
      <c r="H572" s="1"/>
      <c r="I572" s="1"/>
      <c r="J572" s="1"/>
      <c r="K572" s="1"/>
      <c r="L572" s="1"/>
      <c r="M572" s="1"/>
      <c r="N572" s="1"/>
      <c r="O572" s="1"/>
      <c r="P572" s="1"/>
      <c r="Q572" s="1"/>
      <c r="R572" s="1"/>
      <c r="S572" s="1"/>
      <c r="T572" s="1"/>
      <c r="U572" s="1"/>
      <c r="V572" s="1"/>
      <c r="W572" s="1"/>
      <c r="X572" s="1"/>
      <c r="Y572" s="1"/>
    </row>
    <row r="573" spans="1:25" ht="9.75" customHeight="1">
      <c r="A573" s="1"/>
      <c r="B573" s="79"/>
      <c r="C573" s="145"/>
      <c r="D573" s="1"/>
      <c r="E573" s="1"/>
      <c r="F573" s="1"/>
      <c r="G573" s="1"/>
      <c r="H573" s="1"/>
      <c r="I573" s="1"/>
      <c r="J573" s="1"/>
      <c r="K573" s="1"/>
      <c r="L573" s="1"/>
      <c r="M573" s="1"/>
      <c r="N573" s="1"/>
      <c r="O573" s="1"/>
      <c r="P573" s="1"/>
      <c r="Q573" s="1"/>
      <c r="R573" s="1"/>
      <c r="S573" s="1"/>
      <c r="T573" s="1"/>
      <c r="U573" s="1"/>
      <c r="V573" s="1"/>
      <c r="W573" s="1"/>
      <c r="X573" s="1"/>
      <c r="Y573" s="1"/>
    </row>
    <row r="574" spans="1:25" ht="9.75" customHeight="1">
      <c r="A574" s="1"/>
      <c r="B574" s="79"/>
      <c r="C574" s="145"/>
      <c r="D574" s="1"/>
      <c r="E574" s="1"/>
      <c r="F574" s="1"/>
      <c r="G574" s="1"/>
      <c r="H574" s="1"/>
      <c r="I574" s="1"/>
      <c r="J574" s="1"/>
      <c r="K574" s="1"/>
      <c r="L574" s="1"/>
      <c r="M574" s="1"/>
      <c r="N574" s="1"/>
      <c r="O574" s="1"/>
      <c r="P574" s="1"/>
      <c r="Q574" s="1"/>
      <c r="R574" s="1"/>
      <c r="S574" s="1"/>
      <c r="T574" s="1"/>
      <c r="U574" s="1"/>
      <c r="V574" s="1"/>
      <c r="W574" s="1"/>
      <c r="X574" s="1"/>
      <c r="Y574" s="1"/>
    </row>
    <row r="575" spans="1:25" ht="9.75" customHeight="1">
      <c r="A575" s="1"/>
      <c r="B575" s="79"/>
      <c r="C575" s="145"/>
      <c r="D575" s="1"/>
      <c r="E575" s="1"/>
      <c r="F575" s="1"/>
      <c r="G575" s="1"/>
      <c r="H575" s="1"/>
      <c r="I575" s="1"/>
      <c r="J575" s="1"/>
      <c r="K575" s="1"/>
      <c r="L575" s="1"/>
      <c r="M575" s="1"/>
      <c r="N575" s="1"/>
      <c r="O575" s="1"/>
      <c r="P575" s="1"/>
      <c r="Q575" s="1"/>
      <c r="R575" s="1"/>
      <c r="S575" s="1"/>
      <c r="T575" s="1"/>
      <c r="U575" s="1"/>
      <c r="V575" s="1"/>
      <c r="W575" s="1"/>
      <c r="X575" s="1"/>
      <c r="Y575" s="1"/>
    </row>
    <row r="576" spans="1:25" ht="9.75" customHeight="1">
      <c r="A576" s="1"/>
      <c r="B576" s="79"/>
      <c r="C576" s="145"/>
      <c r="D576" s="1"/>
      <c r="E576" s="1"/>
      <c r="F576" s="1"/>
      <c r="G576" s="1"/>
      <c r="H576" s="1"/>
      <c r="I576" s="1"/>
      <c r="J576" s="1"/>
      <c r="K576" s="1"/>
      <c r="L576" s="1"/>
      <c r="M576" s="1"/>
      <c r="N576" s="1"/>
      <c r="O576" s="1"/>
      <c r="P576" s="1"/>
      <c r="Q576" s="1"/>
      <c r="R576" s="1"/>
      <c r="S576" s="1"/>
      <c r="T576" s="1"/>
      <c r="U576" s="1"/>
      <c r="V576" s="1"/>
      <c r="W576" s="1"/>
      <c r="X576" s="1"/>
      <c r="Y576" s="1"/>
    </row>
    <row r="577" spans="1:25" ht="9.75" customHeight="1">
      <c r="A577" s="1"/>
      <c r="B577" s="79"/>
      <c r="C577" s="145"/>
      <c r="D577" s="1"/>
      <c r="E577" s="1"/>
      <c r="F577" s="1"/>
      <c r="G577" s="1"/>
      <c r="H577" s="1"/>
      <c r="I577" s="1"/>
      <c r="J577" s="1"/>
      <c r="K577" s="1"/>
      <c r="L577" s="1"/>
      <c r="M577" s="1"/>
      <c r="N577" s="1"/>
      <c r="O577" s="1"/>
      <c r="P577" s="1"/>
      <c r="Q577" s="1"/>
      <c r="R577" s="1"/>
      <c r="S577" s="1"/>
      <c r="T577" s="1"/>
      <c r="U577" s="1"/>
      <c r="V577" s="1"/>
      <c r="W577" s="1"/>
      <c r="X577" s="1"/>
      <c r="Y577" s="1"/>
    </row>
    <row r="578" spans="1:25" ht="9.75" customHeight="1">
      <c r="A578" s="1"/>
      <c r="B578" s="79"/>
      <c r="C578" s="145"/>
      <c r="D578" s="1"/>
      <c r="E578" s="1"/>
      <c r="F578" s="1"/>
      <c r="G578" s="1"/>
      <c r="H578" s="1"/>
      <c r="I578" s="1"/>
      <c r="J578" s="1"/>
      <c r="K578" s="1"/>
      <c r="L578" s="1"/>
      <c r="M578" s="1"/>
      <c r="N578" s="1"/>
      <c r="O578" s="1"/>
      <c r="P578" s="1"/>
      <c r="Q578" s="1"/>
      <c r="R578" s="1"/>
      <c r="S578" s="1"/>
      <c r="T578" s="1"/>
      <c r="U578" s="1"/>
      <c r="V578" s="1"/>
      <c r="W578" s="1"/>
      <c r="X578" s="1"/>
      <c r="Y578" s="1"/>
    </row>
    <row r="579" spans="1:25" ht="9.75" customHeight="1">
      <c r="A579" s="1"/>
      <c r="B579" s="79"/>
      <c r="C579" s="145"/>
      <c r="D579" s="1"/>
      <c r="E579" s="1"/>
      <c r="F579" s="1"/>
      <c r="G579" s="1"/>
      <c r="H579" s="1"/>
      <c r="I579" s="1"/>
      <c r="J579" s="1"/>
      <c r="K579" s="1"/>
      <c r="L579" s="1"/>
      <c r="M579" s="1"/>
      <c r="N579" s="1"/>
      <c r="O579" s="1"/>
      <c r="P579" s="1"/>
      <c r="Q579" s="1"/>
      <c r="R579" s="1"/>
      <c r="S579" s="1"/>
      <c r="T579" s="1"/>
      <c r="U579" s="1"/>
      <c r="V579" s="1"/>
      <c r="W579" s="1"/>
      <c r="X579" s="1"/>
      <c r="Y579" s="1"/>
    </row>
    <row r="580" spans="1:25" ht="9.75" customHeight="1">
      <c r="A580" s="1"/>
      <c r="B580" s="79"/>
      <c r="C580" s="145"/>
      <c r="D580" s="1"/>
      <c r="E580" s="1"/>
      <c r="F580" s="1"/>
      <c r="G580" s="1"/>
      <c r="H580" s="1"/>
      <c r="I580" s="1"/>
      <c r="J580" s="1"/>
      <c r="K580" s="1"/>
      <c r="L580" s="1"/>
      <c r="M580" s="1"/>
      <c r="N580" s="1"/>
      <c r="O580" s="1"/>
      <c r="P580" s="1"/>
      <c r="Q580" s="1"/>
      <c r="R580" s="1"/>
      <c r="S580" s="1"/>
      <c r="T580" s="1"/>
      <c r="U580" s="1"/>
      <c r="V580" s="1"/>
      <c r="W580" s="1"/>
      <c r="X580" s="1"/>
      <c r="Y580" s="1"/>
    </row>
    <row r="581" spans="1:25" ht="9.75" customHeight="1">
      <c r="A581" s="1"/>
      <c r="B581" s="79"/>
      <c r="C581" s="145"/>
      <c r="D581" s="1"/>
      <c r="E581" s="1"/>
      <c r="F581" s="1"/>
      <c r="G581" s="1"/>
      <c r="H581" s="1"/>
      <c r="I581" s="1"/>
      <c r="J581" s="1"/>
      <c r="K581" s="1"/>
      <c r="L581" s="1"/>
      <c r="M581" s="1"/>
      <c r="N581" s="1"/>
      <c r="O581" s="1"/>
      <c r="P581" s="1"/>
      <c r="Q581" s="1"/>
      <c r="R581" s="1"/>
      <c r="S581" s="1"/>
      <c r="T581" s="1"/>
      <c r="U581" s="1"/>
      <c r="V581" s="1"/>
      <c r="W581" s="1"/>
      <c r="X581" s="1"/>
      <c r="Y581" s="1"/>
    </row>
    <row r="582" spans="1:25" ht="9.75" customHeight="1">
      <c r="A582" s="1"/>
      <c r="B582" s="79"/>
      <c r="C582" s="145"/>
      <c r="D582" s="1"/>
      <c r="E582" s="1"/>
      <c r="F582" s="1"/>
      <c r="G582" s="1"/>
      <c r="H582" s="1"/>
      <c r="I582" s="1"/>
      <c r="J582" s="1"/>
      <c r="K582" s="1"/>
      <c r="L582" s="1"/>
      <c r="M582" s="1"/>
      <c r="N582" s="1"/>
      <c r="O582" s="1"/>
      <c r="P582" s="1"/>
      <c r="Q582" s="1"/>
      <c r="R582" s="1"/>
      <c r="S582" s="1"/>
      <c r="T582" s="1"/>
      <c r="U582" s="1"/>
      <c r="V582" s="1"/>
      <c r="W582" s="1"/>
      <c r="X582" s="1"/>
      <c r="Y582" s="1"/>
    </row>
    <row r="583" spans="1:25" ht="9.75" customHeight="1">
      <c r="A583" s="1"/>
      <c r="B583" s="79"/>
      <c r="C583" s="145"/>
      <c r="D583" s="1"/>
      <c r="E583" s="1"/>
      <c r="F583" s="1"/>
      <c r="G583" s="1"/>
      <c r="H583" s="1"/>
      <c r="I583" s="1"/>
      <c r="J583" s="1"/>
      <c r="K583" s="1"/>
      <c r="L583" s="1"/>
      <c r="M583" s="1"/>
      <c r="N583" s="1"/>
      <c r="O583" s="1"/>
      <c r="P583" s="1"/>
      <c r="Q583" s="1"/>
      <c r="R583" s="1"/>
      <c r="S583" s="1"/>
      <c r="T583" s="1"/>
      <c r="U583" s="1"/>
      <c r="V583" s="1"/>
      <c r="W583" s="1"/>
      <c r="X583" s="1"/>
      <c r="Y583" s="1"/>
    </row>
    <row r="584" spans="1:25" ht="9.75" customHeight="1">
      <c r="A584" s="1"/>
      <c r="B584" s="79"/>
      <c r="C584" s="145"/>
      <c r="D584" s="1"/>
      <c r="E584" s="1"/>
      <c r="F584" s="1"/>
      <c r="G584" s="1"/>
      <c r="H584" s="1"/>
      <c r="I584" s="1"/>
      <c r="J584" s="1"/>
      <c r="K584" s="1"/>
      <c r="L584" s="1"/>
      <c r="M584" s="1"/>
      <c r="N584" s="1"/>
      <c r="O584" s="1"/>
      <c r="P584" s="1"/>
      <c r="Q584" s="1"/>
      <c r="R584" s="1"/>
      <c r="S584" s="1"/>
      <c r="T584" s="1"/>
      <c r="U584" s="1"/>
      <c r="V584" s="1"/>
      <c r="W584" s="1"/>
      <c r="X584" s="1"/>
      <c r="Y584" s="1"/>
    </row>
    <row r="585" spans="1:25" ht="9.75" customHeight="1">
      <c r="A585" s="1"/>
      <c r="B585" s="79"/>
      <c r="C585" s="145"/>
      <c r="D585" s="1"/>
      <c r="E585" s="1"/>
      <c r="F585" s="1"/>
      <c r="G585" s="1"/>
      <c r="H585" s="1"/>
      <c r="I585" s="1"/>
      <c r="J585" s="1"/>
      <c r="K585" s="1"/>
      <c r="L585" s="1"/>
      <c r="M585" s="1"/>
      <c r="N585" s="1"/>
      <c r="O585" s="1"/>
      <c r="P585" s="1"/>
      <c r="Q585" s="1"/>
      <c r="R585" s="1"/>
      <c r="S585" s="1"/>
      <c r="T585" s="1"/>
      <c r="U585" s="1"/>
      <c r="V585" s="1"/>
      <c r="W585" s="1"/>
      <c r="X585" s="1"/>
      <c r="Y585" s="1"/>
    </row>
    <row r="586" spans="1:25" ht="9.75" customHeight="1">
      <c r="A586" s="1"/>
      <c r="B586" s="79"/>
      <c r="C586" s="145"/>
      <c r="D586" s="1"/>
      <c r="E586" s="1"/>
      <c r="F586" s="1"/>
      <c r="G586" s="1"/>
      <c r="H586" s="1"/>
      <c r="I586" s="1"/>
      <c r="J586" s="1"/>
      <c r="K586" s="1"/>
      <c r="L586" s="1"/>
      <c r="M586" s="1"/>
      <c r="N586" s="1"/>
      <c r="O586" s="1"/>
      <c r="P586" s="1"/>
      <c r="Q586" s="1"/>
      <c r="R586" s="1"/>
      <c r="S586" s="1"/>
      <c r="T586" s="1"/>
      <c r="U586" s="1"/>
      <c r="V586" s="1"/>
      <c r="W586" s="1"/>
      <c r="X586" s="1"/>
      <c r="Y586" s="1"/>
    </row>
    <row r="587" spans="1:25" ht="9.75" customHeight="1">
      <c r="A587" s="1"/>
      <c r="B587" s="79"/>
      <c r="C587" s="145"/>
      <c r="D587" s="1"/>
      <c r="E587" s="1"/>
      <c r="F587" s="1"/>
      <c r="G587" s="1"/>
      <c r="H587" s="1"/>
      <c r="I587" s="1"/>
      <c r="J587" s="1"/>
      <c r="K587" s="1"/>
      <c r="L587" s="1"/>
      <c r="M587" s="1"/>
      <c r="N587" s="1"/>
      <c r="O587" s="1"/>
      <c r="P587" s="1"/>
      <c r="Q587" s="1"/>
      <c r="R587" s="1"/>
      <c r="S587" s="1"/>
      <c r="T587" s="1"/>
      <c r="U587" s="1"/>
      <c r="V587" s="1"/>
      <c r="W587" s="1"/>
      <c r="X587" s="1"/>
      <c r="Y587" s="1"/>
    </row>
    <row r="588" spans="1:25" ht="9.75" customHeight="1">
      <c r="A588" s="1"/>
      <c r="B588" s="79"/>
      <c r="C588" s="145"/>
      <c r="D588" s="1"/>
      <c r="E588" s="1"/>
      <c r="F588" s="1"/>
      <c r="G588" s="1"/>
      <c r="H588" s="1"/>
      <c r="I588" s="1"/>
      <c r="J588" s="1"/>
      <c r="K588" s="1"/>
      <c r="L588" s="1"/>
      <c r="M588" s="1"/>
      <c r="N588" s="1"/>
      <c r="O588" s="1"/>
      <c r="P588" s="1"/>
      <c r="Q588" s="1"/>
      <c r="R588" s="1"/>
      <c r="S588" s="1"/>
      <c r="T588" s="1"/>
      <c r="U588" s="1"/>
      <c r="V588" s="1"/>
      <c r="W588" s="1"/>
      <c r="X588" s="1"/>
      <c r="Y588" s="1"/>
    </row>
    <row r="589" spans="1:25" ht="9.75" customHeight="1">
      <c r="A589" s="1"/>
      <c r="B589" s="79"/>
      <c r="C589" s="145"/>
      <c r="D589" s="1"/>
      <c r="E589" s="1"/>
      <c r="F589" s="1"/>
      <c r="G589" s="1"/>
      <c r="H589" s="1"/>
      <c r="I589" s="1"/>
      <c r="J589" s="1"/>
      <c r="K589" s="1"/>
      <c r="L589" s="1"/>
      <c r="M589" s="1"/>
      <c r="N589" s="1"/>
      <c r="O589" s="1"/>
      <c r="P589" s="1"/>
      <c r="Q589" s="1"/>
      <c r="R589" s="1"/>
      <c r="S589" s="1"/>
      <c r="T589" s="1"/>
      <c r="U589" s="1"/>
      <c r="V589" s="1"/>
      <c r="W589" s="1"/>
      <c r="X589" s="1"/>
      <c r="Y589" s="1"/>
    </row>
    <row r="590" spans="1:25" ht="9.75" customHeight="1">
      <c r="A590" s="1"/>
      <c r="B590" s="79"/>
      <c r="C590" s="145"/>
      <c r="D590" s="1"/>
      <c r="E590" s="1"/>
      <c r="F590" s="1"/>
      <c r="G590" s="1"/>
      <c r="H590" s="1"/>
      <c r="I590" s="1"/>
      <c r="J590" s="1"/>
      <c r="K590" s="1"/>
      <c r="L590" s="1"/>
      <c r="M590" s="1"/>
      <c r="N590" s="1"/>
      <c r="O590" s="1"/>
      <c r="P590" s="1"/>
      <c r="Q590" s="1"/>
      <c r="R590" s="1"/>
      <c r="S590" s="1"/>
      <c r="T590" s="1"/>
      <c r="U590" s="1"/>
      <c r="V590" s="1"/>
      <c r="W590" s="1"/>
      <c r="X590" s="1"/>
      <c r="Y590" s="1"/>
    </row>
    <row r="591" spans="1:25" ht="9.75" customHeight="1">
      <c r="A591" s="1"/>
      <c r="B591" s="79"/>
      <c r="C591" s="145"/>
      <c r="D591" s="1"/>
      <c r="E591" s="1"/>
      <c r="F591" s="1"/>
      <c r="G591" s="1"/>
      <c r="H591" s="1"/>
      <c r="I591" s="1"/>
      <c r="J591" s="1"/>
      <c r="K591" s="1"/>
      <c r="L591" s="1"/>
      <c r="M591" s="1"/>
      <c r="N591" s="1"/>
      <c r="O591" s="1"/>
      <c r="P591" s="1"/>
      <c r="Q591" s="1"/>
      <c r="R591" s="1"/>
      <c r="S591" s="1"/>
      <c r="T591" s="1"/>
      <c r="U591" s="1"/>
      <c r="V591" s="1"/>
      <c r="W591" s="1"/>
      <c r="X591" s="1"/>
      <c r="Y591" s="1"/>
    </row>
    <row r="592" spans="1:25" ht="9.75" customHeight="1">
      <c r="A592" s="1"/>
      <c r="B592" s="79"/>
      <c r="C592" s="145"/>
      <c r="D592" s="1"/>
      <c r="E592" s="1"/>
      <c r="F592" s="1"/>
      <c r="G592" s="1"/>
      <c r="H592" s="1"/>
      <c r="I592" s="1"/>
      <c r="J592" s="1"/>
      <c r="K592" s="1"/>
      <c r="L592" s="1"/>
      <c r="M592" s="1"/>
      <c r="N592" s="1"/>
      <c r="O592" s="1"/>
      <c r="P592" s="1"/>
      <c r="Q592" s="1"/>
      <c r="R592" s="1"/>
      <c r="S592" s="1"/>
      <c r="T592" s="1"/>
      <c r="U592" s="1"/>
      <c r="V592" s="1"/>
      <c r="W592" s="1"/>
      <c r="X592" s="1"/>
      <c r="Y592" s="1"/>
    </row>
    <row r="593" spans="1:25" ht="9.75" customHeight="1">
      <c r="A593" s="1"/>
      <c r="B593" s="79"/>
      <c r="C593" s="145"/>
      <c r="D593" s="1"/>
      <c r="E593" s="1"/>
      <c r="F593" s="1"/>
      <c r="G593" s="1"/>
      <c r="H593" s="1"/>
      <c r="I593" s="1"/>
      <c r="J593" s="1"/>
      <c r="K593" s="1"/>
      <c r="L593" s="1"/>
      <c r="M593" s="1"/>
      <c r="N593" s="1"/>
      <c r="O593" s="1"/>
      <c r="P593" s="1"/>
      <c r="Q593" s="1"/>
      <c r="R593" s="1"/>
      <c r="S593" s="1"/>
      <c r="T593" s="1"/>
      <c r="U593" s="1"/>
      <c r="V593" s="1"/>
      <c r="W593" s="1"/>
      <c r="X593" s="1"/>
      <c r="Y593" s="1"/>
    </row>
    <row r="594" spans="1:25" ht="9.75" customHeight="1">
      <c r="A594" s="1"/>
      <c r="B594" s="79"/>
      <c r="C594" s="145"/>
      <c r="D594" s="1"/>
      <c r="E594" s="1"/>
      <c r="F594" s="1"/>
      <c r="G594" s="1"/>
      <c r="H594" s="1"/>
      <c r="I594" s="1"/>
      <c r="J594" s="1"/>
      <c r="K594" s="1"/>
      <c r="L594" s="1"/>
      <c r="M594" s="1"/>
      <c r="N594" s="1"/>
      <c r="O594" s="1"/>
      <c r="P594" s="1"/>
      <c r="Q594" s="1"/>
      <c r="R594" s="1"/>
      <c r="S594" s="1"/>
      <c r="T594" s="1"/>
      <c r="U594" s="1"/>
      <c r="V594" s="1"/>
      <c r="W594" s="1"/>
      <c r="X594" s="1"/>
      <c r="Y594" s="1"/>
    </row>
    <row r="595" spans="1:25" ht="9.75" customHeight="1">
      <c r="A595" s="1"/>
      <c r="B595" s="79"/>
      <c r="C595" s="145"/>
      <c r="D595" s="1"/>
      <c r="E595" s="1"/>
      <c r="F595" s="1"/>
      <c r="G595" s="1"/>
      <c r="H595" s="1"/>
      <c r="I595" s="1"/>
      <c r="J595" s="1"/>
      <c r="K595" s="1"/>
      <c r="L595" s="1"/>
      <c r="M595" s="1"/>
      <c r="N595" s="1"/>
      <c r="O595" s="1"/>
      <c r="P595" s="1"/>
      <c r="Q595" s="1"/>
      <c r="R595" s="1"/>
      <c r="S595" s="1"/>
      <c r="T595" s="1"/>
      <c r="U595" s="1"/>
      <c r="V595" s="1"/>
      <c r="W595" s="1"/>
      <c r="X595" s="1"/>
      <c r="Y595" s="1"/>
    </row>
    <row r="596" spans="1:25" ht="9.75" customHeight="1">
      <c r="A596" s="1"/>
      <c r="B596" s="79"/>
      <c r="C596" s="145"/>
      <c r="D596" s="1"/>
      <c r="E596" s="1"/>
      <c r="F596" s="1"/>
      <c r="G596" s="1"/>
      <c r="H596" s="1"/>
      <c r="I596" s="1"/>
      <c r="J596" s="1"/>
      <c r="K596" s="1"/>
      <c r="L596" s="1"/>
      <c r="M596" s="1"/>
      <c r="N596" s="1"/>
      <c r="O596" s="1"/>
      <c r="P596" s="1"/>
      <c r="Q596" s="1"/>
      <c r="R596" s="1"/>
      <c r="S596" s="1"/>
      <c r="T596" s="1"/>
      <c r="U596" s="1"/>
      <c r="V596" s="1"/>
      <c r="W596" s="1"/>
      <c r="X596" s="1"/>
      <c r="Y596" s="1"/>
    </row>
    <row r="597" spans="1:25" ht="9.75" customHeight="1">
      <c r="A597" s="1"/>
      <c r="B597" s="79"/>
      <c r="C597" s="145"/>
      <c r="D597" s="1"/>
      <c r="E597" s="1"/>
      <c r="F597" s="1"/>
      <c r="G597" s="1"/>
      <c r="H597" s="1"/>
      <c r="I597" s="1"/>
      <c r="J597" s="1"/>
      <c r="K597" s="1"/>
      <c r="L597" s="1"/>
      <c r="M597" s="1"/>
      <c r="N597" s="1"/>
      <c r="O597" s="1"/>
      <c r="P597" s="1"/>
      <c r="Q597" s="1"/>
      <c r="R597" s="1"/>
      <c r="S597" s="1"/>
      <c r="T597" s="1"/>
      <c r="U597" s="1"/>
      <c r="V597" s="1"/>
      <c r="W597" s="1"/>
      <c r="X597" s="1"/>
      <c r="Y597" s="1"/>
    </row>
    <row r="598" spans="1:25" ht="9.75" customHeight="1">
      <c r="A598" s="1"/>
      <c r="B598" s="79"/>
      <c r="C598" s="145"/>
      <c r="D598" s="1"/>
      <c r="E598" s="1"/>
      <c r="F598" s="1"/>
      <c r="G598" s="1"/>
      <c r="H598" s="1"/>
      <c r="I598" s="1"/>
      <c r="J598" s="1"/>
      <c r="K598" s="1"/>
      <c r="L598" s="1"/>
      <c r="M598" s="1"/>
      <c r="N598" s="1"/>
      <c r="O598" s="1"/>
      <c r="P598" s="1"/>
      <c r="Q598" s="1"/>
      <c r="R598" s="1"/>
      <c r="S598" s="1"/>
      <c r="T598" s="1"/>
      <c r="U598" s="1"/>
      <c r="V598" s="1"/>
      <c r="W598" s="1"/>
      <c r="X598" s="1"/>
      <c r="Y598" s="1"/>
    </row>
    <row r="599" spans="1:25" ht="9.75" customHeight="1">
      <c r="A599" s="1"/>
      <c r="B599" s="79"/>
      <c r="C599" s="145"/>
      <c r="D599" s="1"/>
      <c r="E599" s="1"/>
      <c r="F599" s="1"/>
      <c r="G599" s="1"/>
      <c r="H599" s="1"/>
      <c r="I599" s="1"/>
      <c r="J599" s="1"/>
      <c r="K599" s="1"/>
      <c r="L599" s="1"/>
      <c r="M599" s="1"/>
      <c r="N599" s="1"/>
      <c r="O599" s="1"/>
      <c r="P599" s="1"/>
      <c r="Q599" s="1"/>
      <c r="R599" s="1"/>
      <c r="S599" s="1"/>
      <c r="T599" s="1"/>
      <c r="U599" s="1"/>
      <c r="V599" s="1"/>
      <c r="W599" s="1"/>
      <c r="X599" s="1"/>
      <c r="Y599" s="1"/>
    </row>
    <row r="600" spans="1:25" ht="9.75" customHeight="1">
      <c r="A600" s="1"/>
      <c r="B600" s="79"/>
      <c r="C600" s="145"/>
      <c r="D600" s="1"/>
      <c r="E600" s="1"/>
      <c r="F600" s="1"/>
      <c r="G600" s="1"/>
      <c r="H600" s="1"/>
      <c r="I600" s="1"/>
      <c r="J600" s="1"/>
      <c r="K600" s="1"/>
      <c r="L600" s="1"/>
      <c r="M600" s="1"/>
      <c r="N600" s="1"/>
      <c r="O600" s="1"/>
      <c r="P600" s="1"/>
      <c r="Q600" s="1"/>
      <c r="R600" s="1"/>
      <c r="S600" s="1"/>
      <c r="T600" s="1"/>
      <c r="U600" s="1"/>
      <c r="V600" s="1"/>
      <c r="W600" s="1"/>
      <c r="X600" s="1"/>
      <c r="Y600" s="1"/>
    </row>
    <row r="601" spans="1:25" ht="9.75" customHeight="1">
      <c r="A601" s="1"/>
      <c r="B601" s="79"/>
      <c r="C601" s="145"/>
      <c r="D601" s="1"/>
      <c r="E601" s="1"/>
      <c r="F601" s="1"/>
      <c r="G601" s="1"/>
      <c r="H601" s="1"/>
      <c r="I601" s="1"/>
      <c r="J601" s="1"/>
      <c r="K601" s="1"/>
      <c r="L601" s="1"/>
      <c r="M601" s="1"/>
      <c r="N601" s="1"/>
      <c r="O601" s="1"/>
      <c r="P601" s="1"/>
      <c r="Q601" s="1"/>
      <c r="R601" s="1"/>
      <c r="S601" s="1"/>
      <c r="T601" s="1"/>
      <c r="U601" s="1"/>
      <c r="V601" s="1"/>
      <c r="W601" s="1"/>
      <c r="X601" s="1"/>
      <c r="Y601" s="1"/>
    </row>
    <row r="602" spans="1:25" ht="9.75" customHeight="1">
      <c r="A602" s="1"/>
      <c r="B602" s="79"/>
      <c r="C602" s="145"/>
      <c r="D602" s="1"/>
      <c r="E602" s="1"/>
      <c r="F602" s="1"/>
      <c r="G602" s="1"/>
      <c r="H602" s="1"/>
      <c r="I602" s="1"/>
      <c r="J602" s="1"/>
      <c r="K602" s="1"/>
      <c r="L602" s="1"/>
      <c r="M602" s="1"/>
      <c r="N602" s="1"/>
      <c r="O602" s="1"/>
      <c r="P602" s="1"/>
      <c r="Q602" s="1"/>
      <c r="R602" s="1"/>
      <c r="S602" s="1"/>
      <c r="T602" s="1"/>
      <c r="U602" s="1"/>
      <c r="V602" s="1"/>
      <c r="W602" s="1"/>
      <c r="X602" s="1"/>
      <c r="Y602" s="1"/>
    </row>
    <row r="603" spans="1:25" ht="9.75" customHeight="1">
      <c r="A603" s="1"/>
      <c r="B603" s="79"/>
      <c r="C603" s="145"/>
      <c r="D603" s="1"/>
      <c r="E603" s="1"/>
      <c r="F603" s="1"/>
      <c r="G603" s="1"/>
      <c r="H603" s="1"/>
      <c r="I603" s="1"/>
      <c r="J603" s="1"/>
      <c r="K603" s="1"/>
      <c r="L603" s="1"/>
      <c r="M603" s="1"/>
      <c r="N603" s="1"/>
      <c r="O603" s="1"/>
      <c r="P603" s="1"/>
      <c r="Q603" s="1"/>
      <c r="R603" s="1"/>
      <c r="S603" s="1"/>
      <c r="T603" s="1"/>
      <c r="U603" s="1"/>
      <c r="V603" s="1"/>
      <c r="W603" s="1"/>
      <c r="X603" s="1"/>
      <c r="Y603" s="1"/>
    </row>
    <row r="604" spans="1:25" ht="9.75" customHeight="1">
      <c r="A604" s="1"/>
      <c r="B604" s="79"/>
      <c r="C604" s="145"/>
      <c r="D604" s="1"/>
      <c r="E604" s="1"/>
      <c r="F604" s="1"/>
      <c r="G604" s="1"/>
      <c r="H604" s="1"/>
      <c r="I604" s="1"/>
      <c r="J604" s="1"/>
      <c r="K604" s="1"/>
      <c r="L604" s="1"/>
      <c r="M604" s="1"/>
      <c r="N604" s="1"/>
      <c r="O604" s="1"/>
      <c r="P604" s="1"/>
      <c r="Q604" s="1"/>
      <c r="R604" s="1"/>
      <c r="S604" s="1"/>
      <c r="T604" s="1"/>
      <c r="U604" s="1"/>
      <c r="V604" s="1"/>
      <c r="W604" s="1"/>
      <c r="X604" s="1"/>
      <c r="Y604" s="1"/>
    </row>
    <row r="605" spans="1:25" ht="9.75" customHeight="1">
      <c r="A605" s="1"/>
      <c r="B605" s="79"/>
      <c r="C605" s="145"/>
      <c r="D605" s="1"/>
      <c r="E605" s="1"/>
      <c r="F605" s="1"/>
      <c r="G605" s="1"/>
      <c r="H605" s="1"/>
      <c r="I605" s="1"/>
      <c r="J605" s="1"/>
      <c r="K605" s="1"/>
      <c r="L605" s="1"/>
      <c r="M605" s="1"/>
      <c r="N605" s="1"/>
      <c r="O605" s="1"/>
      <c r="P605" s="1"/>
      <c r="Q605" s="1"/>
      <c r="R605" s="1"/>
      <c r="S605" s="1"/>
      <c r="T605" s="1"/>
      <c r="U605" s="1"/>
      <c r="V605" s="1"/>
      <c r="W605" s="1"/>
      <c r="X605" s="1"/>
      <c r="Y605" s="1"/>
    </row>
    <row r="606" spans="1:25" ht="9.75" customHeight="1">
      <c r="A606" s="1"/>
      <c r="B606" s="79"/>
      <c r="C606" s="145"/>
      <c r="D606" s="1"/>
      <c r="E606" s="1"/>
      <c r="F606" s="1"/>
      <c r="G606" s="1"/>
      <c r="H606" s="1"/>
      <c r="I606" s="1"/>
      <c r="J606" s="1"/>
      <c r="K606" s="1"/>
      <c r="L606" s="1"/>
      <c r="M606" s="1"/>
      <c r="N606" s="1"/>
      <c r="O606" s="1"/>
      <c r="P606" s="1"/>
      <c r="Q606" s="1"/>
      <c r="R606" s="1"/>
      <c r="S606" s="1"/>
      <c r="T606" s="1"/>
      <c r="U606" s="1"/>
      <c r="V606" s="1"/>
      <c r="W606" s="1"/>
      <c r="X606" s="1"/>
      <c r="Y606" s="1"/>
    </row>
    <row r="607" spans="1:25" ht="9.75" customHeight="1">
      <c r="A607" s="1"/>
      <c r="B607" s="79"/>
      <c r="C607" s="145"/>
      <c r="D607" s="1"/>
      <c r="E607" s="1"/>
      <c r="F607" s="1"/>
      <c r="G607" s="1"/>
      <c r="H607" s="1"/>
      <c r="I607" s="1"/>
      <c r="J607" s="1"/>
      <c r="K607" s="1"/>
      <c r="L607" s="1"/>
      <c r="M607" s="1"/>
      <c r="N607" s="1"/>
      <c r="O607" s="1"/>
      <c r="P607" s="1"/>
      <c r="Q607" s="1"/>
      <c r="R607" s="1"/>
      <c r="S607" s="1"/>
      <c r="T607" s="1"/>
      <c r="U607" s="1"/>
      <c r="V607" s="1"/>
      <c r="W607" s="1"/>
      <c r="X607" s="1"/>
      <c r="Y607" s="1"/>
    </row>
    <row r="608" spans="1:25" ht="9.75" customHeight="1">
      <c r="A608" s="1"/>
      <c r="B608" s="79"/>
      <c r="C608" s="145"/>
      <c r="D608" s="1"/>
      <c r="E608" s="1"/>
      <c r="F608" s="1"/>
      <c r="G608" s="1"/>
      <c r="H608" s="1"/>
      <c r="I608" s="1"/>
      <c r="J608" s="1"/>
      <c r="K608" s="1"/>
      <c r="L608" s="1"/>
      <c r="M608" s="1"/>
      <c r="N608" s="1"/>
      <c r="O608" s="1"/>
      <c r="P608" s="1"/>
      <c r="Q608" s="1"/>
      <c r="R608" s="1"/>
      <c r="S608" s="1"/>
      <c r="T608" s="1"/>
      <c r="U608" s="1"/>
      <c r="V608" s="1"/>
      <c r="W608" s="1"/>
      <c r="X608" s="1"/>
      <c r="Y608" s="1"/>
    </row>
    <row r="609" spans="1:25" ht="9.75" customHeight="1">
      <c r="A609" s="1"/>
      <c r="B609" s="79"/>
      <c r="C609" s="145"/>
      <c r="D609" s="1"/>
      <c r="E609" s="1"/>
      <c r="F609" s="1"/>
      <c r="G609" s="1"/>
      <c r="H609" s="1"/>
      <c r="I609" s="1"/>
      <c r="J609" s="1"/>
      <c r="K609" s="1"/>
      <c r="L609" s="1"/>
      <c r="M609" s="1"/>
      <c r="N609" s="1"/>
      <c r="O609" s="1"/>
      <c r="P609" s="1"/>
      <c r="Q609" s="1"/>
      <c r="R609" s="1"/>
      <c r="S609" s="1"/>
      <c r="T609" s="1"/>
      <c r="U609" s="1"/>
      <c r="V609" s="1"/>
      <c r="W609" s="1"/>
      <c r="X609" s="1"/>
      <c r="Y609" s="1"/>
    </row>
    <row r="610" spans="1:25" ht="9.75" customHeight="1">
      <c r="A610" s="1"/>
      <c r="B610" s="79"/>
      <c r="C610" s="145"/>
      <c r="D610" s="1"/>
      <c r="E610" s="1"/>
      <c r="F610" s="1"/>
      <c r="G610" s="1"/>
      <c r="H610" s="1"/>
      <c r="I610" s="1"/>
      <c r="J610" s="1"/>
      <c r="K610" s="1"/>
      <c r="L610" s="1"/>
      <c r="M610" s="1"/>
      <c r="N610" s="1"/>
      <c r="O610" s="1"/>
      <c r="P610" s="1"/>
      <c r="Q610" s="1"/>
      <c r="R610" s="1"/>
      <c r="S610" s="1"/>
      <c r="T610" s="1"/>
      <c r="U610" s="1"/>
      <c r="V610" s="1"/>
      <c r="W610" s="1"/>
      <c r="X610" s="1"/>
      <c r="Y610" s="1"/>
    </row>
    <row r="611" spans="1:25" ht="9.75" customHeight="1">
      <c r="A611" s="1"/>
      <c r="B611" s="79"/>
      <c r="C611" s="145"/>
      <c r="D611" s="1"/>
      <c r="E611" s="1"/>
      <c r="F611" s="1"/>
      <c r="G611" s="1"/>
      <c r="H611" s="1"/>
      <c r="I611" s="1"/>
      <c r="J611" s="1"/>
      <c r="K611" s="1"/>
      <c r="L611" s="1"/>
      <c r="M611" s="1"/>
      <c r="N611" s="1"/>
      <c r="O611" s="1"/>
      <c r="P611" s="1"/>
      <c r="Q611" s="1"/>
      <c r="R611" s="1"/>
      <c r="S611" s="1"/>
      <c r="T611" s="1"/>
      <c r="U611" s="1"/>
      <c r="V611" s="1"/>
      <c r="W611" s="1"/>
      <c r="X611" s="1"/>
      <c r="Y611" s="1"/>
    </row>
    <row r="612" spans="1:25" ht="9.75" customHeight="1">
      <c r="A612" s="1"/>
      <c r="B612" s="79"/>
      <c r="C612" s="145"/>
      <c r="D612" s="1"/>
      <c r="E612" s="1"/>
      <c r="F612" s="1"/>
      <c r="G612" s="1"/>
      <c r="H612" s="1"/>
      <c r="I612" s="1"/>
      <c r="J612" s="1"/>
      <c r="K612" s="1"/>
      <c r="L612" s="1"/>
      <c r="M612" s="1"/>
      <c r="N612" s="1"/>
      <c r="O612" s="1"/>
      <c r="P612" s="1"/>
      <c r="Q612" s="1"/>
      <c r="R612" s="1"/>
      <c r="S612" s="1"/>
      <c r="T612" s="1"/>
      <c r="U612" s="1"/>
      <c r="V612" s="1"/>
      <c r="W612" s="1"/>
      <c r="X612" s="1"/>
      <c r="Y612" s="1"/>
    </row>
    <row r="613" spans="1:25" ht="9.75" customHeight="1">
      <c r="A613" s="1"/>
      <c r="B613" s="79"/>
      <c r="C613" s="145"/>
      <c r="D613" s="1"/>
      <c r="E613" s="1"/>
      <c r="F613" s="1"/>
      <c r="G613" s="1"/>
      <c r="H613" s="1"/>
      <c r="I613" s="1"/>
      <c r="J613" s="1"/>
      <c r="K613" s="1"/>
      <c r="L613" s="1"/>
      <c r="M613" s="1"/>
      <c r="N613" s="1"/>
      <c r="O613" s="1"/>
      <c r="P613" s="1"/>
      <c r="Q613" s="1"/>
      <c r="R613" s="1"/>
      <c r="S613" s="1"/>
      <c r="T613" s="1"/>
      <c r="U613" s="1"/>
      <c r="V613" s="1"/>
      <c r="W613" s="1"/>
      <c r="X613" s="1"/>
      <c r="Y613" s="1"/>
    </row>
    <row r="614" spans="1:25" ht="9.75" customHeight="1">
      <c r="A614" s="1"/>
      <c r="B614" s="79"/>
      <c r="C614" s="145"/>
      <c r="D614" s="1"/>
      <c r="E614" s="1"/>
      <c r="F614" s="1"/>
      <c r="G614" s="1"/>
      <c r="H614" s="1"/>
      <c r="I614" s="1"/>
      <c r="J614" s="1"/>
      <c r="K614" s="1"/>
      <c r="L614" s="1"/>
      <c r="M614" s="1"/>
      <c r="N614" s="1"/>
      <c r="O614" s="1"/>
      <c r="P614" s="1"/>
      <c r="Q614" s="1"/>
      <c r="R614" s="1"/>
      <c r="S614" s="1"/>
      <c r="T614" s="1"/>
      <c r="U614" s="1"/>
      <c r="V614" s="1"/>
      <c r="W614" s="1"/>
      <c r="X614" s="1"/>
      <c r="Y614" s="1"/>
    </row>
    <row r="615" spans="1:25" ht="9.75" customHeight="1">
      <c r="A615" s="1"/>
      <c r="B615" s="79"/>
      <c r="C615" s="145"/>
      <c r="D615" s="1"/>
      <c r="E615" s="1"/>
      <c r="F615" s="1"/>
      <c r="G615" s="1"/>
      <c r="H615" s="1"/>
      <c r="I615" s="1"/>
      <c r="J615" s="1"/>
      <c r="K615" s="1"/>
      <c r="L615" s="1"/>
      <c r="M615" s="1"/>
      <c r="N615" s="1"/>
      <c r="O615" s="1"/>
      <c r="P615" s="1"/>
      <c r="Q615" s="1"/>
      <c r="R615" s="1"/>
      <c r="S615" s="1"/>
      <c r="T615" s="1"/>
      <c r="U615" s="1"/>
      <c r="V615" s="1"/>
      <c r="W615" s="1"/>
      <c r="X615" s="1"/>
      <c r="Y615" s="1"/>
    </row>
    <row r="616" spans="1:25" ht="9.75" customHeight="1">
      <c r="A616" s="1"/>
      <c r="B616" s="79"/>
      <c r="C616" s="145"/>
      <c r="D616" s="1"/>
      <c r="E616" s="1"/>
      <c r="F616" s="1"/>
      <c r="G616" s="1"/>
      <c r="H616" s="1"/>
      <c r="I616" s="1"/>
      <c r="J616" s="1"/>
      <c r="K616" s="1"/>
      <c r="L616" s="1"/>
      <c r="M616" s="1"/>
      <c r="N616" s="1"/>
      <c r="O616" s="1"/>
      <c r="P616" s="1"/>
      <c r="Q616" s="1"/>
      <c r="R616" s="1"/>
      <c r="S616" s="1"/>
      <c r="T616" s="1"/>
      <c r="U616" s="1"/>
      <c r="V616" s="1"/>
      <c r="W616" s="1"/>
      <c r="X616" s="1"/>
      <c r="Y616" s="1"/>
    </row>
    <row r="617" spans="1:25" ht="9.75" customHeight="1">
      <c r="A617" s="1"/>
      <c r="B617" s="79"/>
      <c r="C617" s="145"/>
      <c r="D617" s="1"/>
      <c r="E617" s="1"/>
      <c r="F617" s="1"/>
      <c r="G617" s="1"/>
      <c r="H617" s="1"/>
      <c r="I617" s="1"/>
      <c r="J617" s="1"/>
      <c r="K617" s="1"/>
      <c r="L617" s="1"/>
      <c r="M617" s="1"/>
      <c r="N617" s="1"/>
      <c r="O617" s="1"/>
      <c r="P617" s="1"/>
      <c r="Q617" s="1"/>
      <c r="R617" s="1"/>
      <c r="S617" s="1"/>
      <c r="T617" s="1"/>
      <c r="U617" s="1"/>
      <c r="V617" s="1"/>
      <c r="W617" s="1"/>
      <c r="X617" s="1"/>
      <c r="Y617" s="1"/>
    </row>
    <row r="618" spans="1:25" ht="9.75" customHeight="1">
      <c r="A618" s="1"/>
      <c r="B618" s="79"/>
      <c r="C618" s="145"/>
      <c r="D618" s="1"/>
      <c r="E618" s="1"/>
      <c r="F618" s="1"/>
      <c r="G618" s="1"/>
      <c r="H618" s="1"/>
      <c r="I618" s="1"/>
      <c r="J618" s="1"/>
      <c r="K618" s="1"/>
      <c r="L618" s="1"/>
      <c r="M618" s="1"/>
      <c r="N618" s="1"/>
      <c r="O618" s="1"/>
      <c r="P618" s="1"/>
      <c r="Q618" s="1"/>
      <c r="R618" s="1"/>
      <c r="S618" s="1"/>
      <c r="T618" s="1"/>
      <c r="U618" s="1"/>
      <c r="V618" s="1"/>
      <c r="W618" s="1"/>
      <c r="X618" s="1"/>
      <c r="Y618" s="1"/>
    </row>
    <row r="619" spans="1:25" ht="9.75" customHeight="1">
      <c r="A619" s="1"/>
      <c r="B619" s="79"/>
      <c r="C619" s="145"/>
      <c r="D619" s="1"/>
      <c r="E619" s="1"/>
      <c r="F619" s="1"/>
      <c r="G619" s="1"/>
      <c r="H619" s="1"/>
      <c r="I619" s="1"/>
      <c r="J619" s="1"/>
      <c r="K619" s="1"/>
      <c r="L619" s="1"/>
      <c r="M619" s="1"/>
      <c r="N619" s="1"/>
      <c r="O619" s="1"/>
      <c r="P619" s="1"/>
      <c r="Q619" s="1"/>
      <c r="R619" s="1"/>
      <c r="S619" s="1"/>
      <c r="T619" s="1"/>
      <c r="U619" s="1"/>
      <c r="V619" s="1"/>
      <c r="W619" s="1"/>
      <c r="X619" s="1"/>
      <c r="Y619" s="1"/>
    </row>
    <row r="620" spans="1:25" ht="9.75" customHeight="1">
      <c r="A620" s="1"/>
      <c r="B620" s="79"/>
      <c r="C620" s="145"/>
      <c r="D620" s="1"/>
      <c r="E620" s="1"/>
      <c r="F620" s="1"/>
      <c r="G620" s="1"/>
      <c r="H620" s="1"/>
      <c r="I620" s="1"/>
      <c r="J620" s="1"/>
      <c r="K620" s="1"/>
      <c r="L620" s="1"/>
      <c r="M620" s="1"/>
      <c r="N620" s="1"/>
      <c r="O620" s="1"/>
      <c r="P620" s="1"/>
      <c r="Q620" s="1"/>
      <c r="R620" s="1"/>
      <c r="S620" s="1"/>
      <c r="T620" s="1"/>
      <c r="U620" s="1"/>
      <c r="V620" s="1"/>
      <c r="W620" s="1"/>
      <c r="X620" s="1"/>
      <c r="Y620" s="1"/>
    </row>
    <row r="621" spans="1:25" ht="9.75" customHeight="1">
      <c r="A621" s="1"/>
      <c r="B621" s="79"/>
      <c r="C621" s="145"/>
      <c r="D621" s="1"/>
      <c r="E621" s="1"/>
      <c r="F621" s="1"/>
      <c r="G621" s="1"/>
      <c r="H621" s="1"/>
      <c r="I621" s="1"/>
      <c r="J621" s="1"/>
      <c r="K621" s="1"/>
      <c r="L621" s="1"/>
      <c r="M621" s="1"/>
      <c r="N621" s="1"/>
      <c r="O621" s="1"/>
      <c r="P621" s="1"/>
      <c r="Q621" s="1"/>
      <c r="R621" s="1"/>
      <c r="S621" s="1"/>
      <c r="T621" s="1"/>
      <c r="U621" s="1"/>
      <c r="V621" s="1"/>
      <c r="W621" s="1"/>
      <c r="X621" s="1"/>
      <c r="Y621" s="1"/>
    </row>
    <row r="622" spans="1:25" ht="9.75" customHeight="1">
      <c r="A622" s="1"/>
      <c r="B622" s="79"/>
      <c r="C622" s="145"/>
      <c r="D622" s="1"/>
      <c r="E622" s="1"/>
      <c r="F622" s="1"/>
      <c r="G622" s="1"/>
      <c r="H622" s="1"/>
      <c r="I622" s="1"/>
      <c r="J622" s="1"/>
      <c r="K622" s="1"/>
      <c r="L622" s="1"/>
      <c r="M622" s="1"/>
      <c r="N622" s="1"/>
      <c r="O622" s="1"/>
      <c r="P622" s="1"/>
      <c r="Q622" s="1"/>
      <c r="R622" s="1"/>
      <c r="S622" s="1"/>
      <c r="T622" s="1"/>
      <c r="U622" s="1"/>
      <c r="V622" s="1"/>
      <c r="W622" s="1"/>
      <c r="X622" s="1"/>
      <c r="Y622" s="1"/>
    </row>
    <row r="623" spans="1:25" ht="9.75" customHeight="1">
      <c r="A623" s="1"/>
      <c r="B623" s="79"/>
      <c r="C623" s="145"/>
      <c r="D623" s="1"/>
      <c r="E623" s="1"/>
      <c r="F623" s="1"/>
      <c r="G623" s="1"/>
      <c r="H623" s="1"/>
      <c r="I623" s="1"/>
      <c r="J623" s="1"/>
      <c r="K623" s="1"/>
      <c r="L623" s="1"/>
      <c r="M623" s="1"/>
      <c r="N623" s="1"/>
      <c r="O623" s="1"/>
      <c r="P623" s="1"/>
      <c r="Q623" s="1"/>
      <c r="R623" s="1"/>
      <c r="S623" s="1"/>
      <c r="T623" s="1"/>
      <c r="U623" s="1"/>
      <c r="V623" s="1"/>
      <c r="W623" s="1"/>
      <c r="X623" s="1"/>
      <c r="Y623" s="1"/>
    </row>
    <row r="624" spans="1:25" ht="9.75" customHeight="1">
      <c r="A624" s="1"/>
      <c r="B624" s="79"/>
      <c r="C624" s="145"/>
      <c r="D624" s="1"/>
      <c r="E624" s="1"/>
      <c r="F624" s="1"/>
      <c r="G624" s="1"/>
      <c r="H624" s="1"/>
      <c r="I624" s="1"/>
      <c r="J624" s="1"/>
      <c r="K624" s="1"/>
      <c r="L624" s="1"/>
      <c r="M624" s="1"/>
      <c r="N624" s="1"/>
      <c r="O624" s="1"/>
      <c r="P624" s="1"/>
      <c r="Q624" s="1"/>
      <c r="R624" s="1"/>
      <c r="S624" s="1"/>
      <c r="T624" s="1"/>
      <c r="U624" s="1"/>
      <c r="V624" s="1"/>
      <c r="W624" s="1"/>
      <c r="X624" s="1"/>
      <c r="Y624" s="1"/>
    </row>
    <row r="625" spans="1:25" ht="9.75" customHeight="1">
      <c r="A625" s="1"/>
      <c r="B625" s="79"/>
      <c r="C625" s="145"/>
      <c r="D625" s="1"/>
      <c r="E625" s="1"/>
      <c r="F625" s="1"/>
      <c r="G625" s="1"/>
      <c r="H625" s="1"/>
      <c r="I625" s="1"/>
      <c r="J625" s="1"/>
      <c r="K625" s="1"/>
      <c r="L625" s="1"/>
      <c r="M625" s="1"/>
      <c r="N625" s="1"/>
      <c r="O625" s="1"/>
      <c r="P625" s="1"/>
      <c r="Q625" s="1"/>
      <c r="R625" s="1"/>
      <c r="S625" s="1"/>
      <c r="T625" s="1"/>
      <c r="U625" s="1"/>
      <c r="V625" s="1"/>
      <c r="W625" s="1"/>
      <c r="X625" s="1"/>
      <c r="Y625" s="1"/>
    </row>
    <row r="626" spans="1:25" ht="9.75" customHeight="1">
      <c r="A626" s="1"/>
      <c r="B626" s="79"/>
      <c r="C626" s="145"/>
      <c r="D626" s="1"/>
      <c r="E626" s="1"/>
      <c r="F626" s="1"/>
      <c r="G626" s="1"/>
      <c r="H626" s="1"/>
      <c r="I626" s="1"/>
      <c r="J626" s="1"/>
      <c r="K626" s="1"/>
      <c r="L626" s="1"/>
      <c r="M626" s="1"/>
      <c r="N626" s="1"/>
      <c r="O626" s="1"/>
      <c r="P626" s="1"/>
      <c r="Q626" s="1"/>
      <c r="R626" s="1"/>
      <c r="S626" s="1"/>
      <c r="T626" s="1"/>
      <c r="U626" s="1"/>
      <c r="V626" s="1"/>
      <c r="W626" s="1"/>
      <c r="X626" s="1"/>
      <c r="Y626" s="1"/>
    </row>
    <row r="627" spans="1:25" ht="9.75" customHeight="1">
      <c r="A627" s="1"/>
      <c r="B627" s="79"/>
      <c r="C627" s="145"/>
      <c r="D627" s="1"/>
      <c r="E627" s="1"/>
      <c r="F627" s="1"/>
      <c r="G627" s="1"/>
      <c r="H627" s="1"/>
      <c r="I627" s="1"/>
      <c r="J627" s="1"/>
      <c r="K627" s="1"/>
      <c r="L627" s="1"/>
      <c r="M627" s="1"/>
      <c r="N627" s="1"/>
      <c r="O627" s="1"/>
      <c r="P627" s="1"/>
      <c r="Q627" s="1"/>
      <c r="R627" s="1"/>
      <c r="S627" s="1"/>
      <c r="T627" s="1"/>
      <c r="U627" s="1"/>
      <c r="V627" s="1"/>
      <c r="W627" s="1"/>
      <c r="X627" s="1"/>
      <c r="Y627" s="1"/>
    </row>
    <row r="628" spans="1:25" ht="9.75" customHeight="1">
      <c r="A628" s="1"/>
      <c r="B628" s="79"/>
      <c r="C628" s="145"/>
      <c r="D628" s="1"/>
      <c r="E628" s="1"/>
      <c r="F628" s="1"/>
      <c r="G628" s="1"/>
      <c r="H628" s="1"/>
      <c r="I628" s="1"/>
      <c r="J628" s="1"/>
      <c r="K628" s="1"/>
      <c r="L628" s="1"/>
      <c r="M628" s="1"/>
      <c r="N628" s="1"/>
      <c r="O628" s="1"/>
      <c r="P628" s="1"/>
      <c r="Q628" s="1"/>
      <c r="R628" s="1"/>
      <c r="S628" s="1"/>
      <c r="T628" s="1"/>
      <c r="U628" s="1"/>
      <c r="V628" s="1"/>
      <c r="W628" s="1"/>
      <c r="X628" s="1"/>
      <c r="Y628" s="1"/>
    </row>
    <row r="629" spans="1:25" ht="9.75" customHeight="1">
      <c r="A629" s="1"/>
      <c r="B629" s="79"/>
      <c r="C629" s="145"/>
      <c r="D629" s="1"/>
      <c r="E629" s="1"/>
      <c r="F629" s="1"/>
      <c r="G629" s="1"/>
      <c r="H629" s="1"/>
      <c r="I629" s="1"/>
      <c r="J629" s="1"/>
      <c r="K629" s="1"/>
      <c r="L629" s="1"/>
      <c r="M629" s="1"/>
      <c r="N629" s="1"/>
      <c r="O629" s="1"/>
      <c r="P629" s="1"/>
      <c r="Q629" s="1"/>
      <c r="R629" s="1"/>
      <c r="S629" s="1"/>
      <c r="T629" s="1"/>
      <c r="U629" s="1"/>
      <c r="V629" s="1"/>
      <c r="W629" s="1"/>
      <c r="X629" s="1"/>
      <c r="Y629" s="1"/>
    </row>
    <row r="630" spans="1:25" ht="9.75" customHeight="1">
      <c r="A630" s="1"/>
      <c r="B630" s="79"/>
      <c r="C630" s="145"/>
      <c r="D630" s="1"/>
      <c r="E630" s="1"/>
      <c r="F630" s="1"/>
      <c r="G630" s="1"/>
      <c r="H630" s="1"/>
      <c r="I630" s="1"/>
      <c r="J630" s="1"/>
      <c r="K630" s="1"/>
      <c r="L630" s="1"/>
      <c r="M630" s="1"/>
      <c r="N630" s="1"/>
      <c r="O630" s="1"/>
      <c r="P630" s="1"/>
      <c r="Q630" s="1"/>
      <c r="R630" s="1"/>
      <c r="S630" s="1"/>
      <c r="T630" s="1"/>
      <c r="U630" s="1"/>
      <c r="V630" s="1"/>
      <c r="W630" s="1"/>
      <c r="X630" s="1"/>
      <c r="Y630" s="1"/>
    </row>
    <row r="631" spans="1:25" ht="9.75" customHeight="1">
      <c r="A631" s="1"/>
      <c r="B631" s="79"/>
      <c r="C631" s="145"/>
      <c r="D631" s="1"/>
      <c r="E631" s="1"/>
      <c r="F631" s="1"/>
      <c r="G631" s="1"/>
      <c r="H631" s="1"/>
      <c r="I631" s="1"/>
      <c r="J631" s="1"/>
      <c r="K631" s="1"/>
      <c r="L631" s="1"/>
      <c r="M631" s="1"/>
      <c r="N631" s="1"/>
      <c r="O631" s="1"/>
      <c r="P631" s="1"/>
      <c r="Q631" s="1"/>
      <c r="R631" s="1"/>
      <c r="S631" s="1"/>
      <c r="T631" s="1"/>
      <c r="U631" s="1"/>
      <c r="V631" s="1"/>
      <c r="W631" s="1"/>
      <c r="X631" s="1"/>
      <c r="Y631" s="1"/>
    </row>
    <row r="632" spans="1:25" ht="9.75" customHeight="1">
      <c r="A632" s="1"/>
      <c r="B632" s="79"/>
      <c r="C632" s="145"/>
      <c r="D632" s="1"/>
      <c r="E632" s="1"/>
      <c r="F632" s="1"/>
      <c r="G632" s="1"/>
      <c r="H632" s="1"/>
      <c r="I632" s="1"/>
      <c r="J632" s="1"/>
      <c r="K632" s="1"/>
      <c r="L632" s="1"/>
      <c r="M632" s="1"/>
      <c r="N632" s="1"/>
      <c r="O632" s="1"/>
      <c r="P632" s="1"/>
      <c r="Q632" s="1"/>
      <c r="R632" s="1"/>
      <c r="S632" s="1"/>
      <c r="T632" s="1"/>
      <c r="U632" s="1"/>
      <c r="V632" s="1"/>
      <c r="W632" s="1"/>
      <c r="X632" s="1"/>
      <c r="Y632" s="1"/>
    </row>
    <row r="633" spans="1:25" ht="9.75" customHeight="1">
      <c r="A633" s="1"/>
      <c r="B633" s="79"/>
      <c r="C633" s="145"/>
      <c r="D633" s="1"/>
      <c r="E633" s="1"/>
      <c r="F633" s="1"/>
      <c r="G633" s="1"/>
      <c r="H633" s="1"/>
      <c r="I633" s="1"/>
      <c r="J633" s="1"/>
      <c r="K633" s="1"/>
      <c r="L633" s="1"/>
      <c r="M633" s="1"/>
      <c r="N633" s="1"/>
      <c r="O633" s="1"/>
      <c r="P633" s="1"/>
      <c r="Q633" s="1"/>
      <c r="R633" s="1"/>
      <c r="S633" s="1"/>
      <c r="T633" s="1"/>
      <c r="U633" s="1"/>
      <c r="V633" s="1"/>
      <c r="W633" s="1"/>
      <c r="X633" s="1"/>
      <c r="Y633" s="1"/>
    </row>
    <row r="634" spans="1:25" ht="9.75" customHeight="1">
      <c r="A634" s="1"/>
      <c r="B634" s="79"/>
      <c r="C634" s="145"/>
      <c r="D634" s="1"/>
      <c r="E634" s="1"/>
      <c r="F634" s="1"/>
      <c r="G634" s="1"/>
      <c r="H634" s="1"/>
      <c r="I634" s="1"/>
      <c r="J634" s="1"/>
      <c r="K634" s="1"/>
      <c r="L634" s="1"/>
      <c r="M634" s="1"/>
      <c r="N634" s="1"/>
      <c r="O634" s="1"/>
      <c r="P634" s="1"/>
      <c r="Q634" s="1"/>
      <c r="R634" s="1"/>
      <c r="S634" s="1"/>
      <c r="T634" s="1"/>
      <c r="U634" s="1"/>
      <c r="V634" s="1"/>
      <c r="W634" s="1"/>
      <c r="X634" s="1"/>
      <c r="Y634" s="1"/>
    </row>
    <row r="635" spans="1:25" ht="9.75" customHeight="1">
      <c r="A635" s="1"/>
      <c r="B635" s="79"/>
      <c r="C635" s="145"/>
      <c r="D635" s="1"/>
      <c r="E635" s="1"/>
      <c r="F635" s="1"/>
      <c r="G635" s="1"/>
      <c r="H635" s="1"/>
      <c r="I635" s="1"/>
      <c r="J635" s="1"/>
      <c r="K635" s="1"/>
      <c r="L635" s="1"/>
      <c r="M635" s="1"/>
      <c r="N635" s="1"/>
      <c r="O635" s="1"/>
      <c r="P635" s="1"/>
      <c r="Q635" s="1"/>
      <c r="R635" s="1"/>
      <c r="S635" s="1"/>
      <c r="T635" s="1"/>
      <c r="U635" s="1"/>
      <c r="V635" s="1"/>
      <c r="W635" s="1"/>
      <c r="X635" s="1"/>
      <c r="Y635" s="1"/>
    </row>
    <row r="636" spans="1:25" ht="9.75" customHeight="1">
      <c r="A636" s="1"/>
      <c r="B636" s="79"/>
      <c r="C636" s="145"/>
      <c r="D636" s="1"/>
      <c r="E636" s="1"/>
      <c r="F636" s="1"/>
      <c r="G636" s="1"/>
      <c r="H636" s="1"/>
      <c r="I636" s="1"/>
      <c r="J636" s="1"/>
      <c r="K636" s="1"/>
      <c r="L636" s="1"/>
      <c r="M636" s="1"/>
      <c r="N636" s="1"/>
      <c r="O636" s="1"/>
      <c r="P636" s="1"/>
      <c r="Q636" s="1"/>
      <c r="R636" s="1"/>
      <c r="S636" s="1"/>
      <c r="T636" s="1"/>
      <c r="U636" s="1"/>
      <c r="V636" s="1"/>
      <c r="W636" s="1"/>
      <c r="X636" s="1"/>
      <c r="Y636" s="1"/>
    </row>
    <row r="637" spans="1:25" ht="9.75" customHeight="1">
      <c r="A637" s="1"/>
      <c r="B637" s="79"/>
      <c r="C637" s="145"/>
      <c r="D637" s="1"/>
      <c r="E637" s="1"/>
      <c r="F637" s="1"/>
      <c r="G637" s="1"/>
      <c r="H637" s="1"/>
      <c r="I637" s="1"/>
      <c r="J637" s="1"/>
      <c r="K637" s="1"/>
      <c r="L637" s="1"/>
      <c r="M637" s="1"/>
      <c r="N637" s="1"/>
      <c r="O637" s="1"/>
      <c r="P637" s="1"/>
      <c r="Q637" s="1"/>
      <c r="R637" s="1"/>
      <c r="S637" s="1"/>
      <c r="T637" s="1"/>
      <c r="U637" s="1"/>
      <c r="V637" s="1"/>
      <c r="W637" s="1"/>
      <c r="X637" s="1"/>
      <c r="Y637" s="1"/>
    </row>
    <row r="638" spans="1:25" ht="9.75" customHeight="1">
      <c r="A638" s="1"/>
      <c r="B638" s="79"/>
      <c r="C638" s="145"/>
      <c r="D638" s="1"/>
      <c r="E638" s="1"/>
      <c r="F638" s="1"/>
      <c r="G638" s="1"/>
      <c r="H638" s="1"/>
      <c r="I638" s="1"/>
      <c r="J638" s="1"/>
      <c r="K638" s="1"/>
      <c r="L638" s="1"/>
      <c r="M638" s="1"/>
      <c r="N638" s="1"/>
      <c r="O638" s="1"/>
      <c r="P638" s="1"/>
      <c r="Q638" s="1"/>
      <c r="R638" s="1"/>
      <c r="S638" s="1"/>
      <c r="T638" s="1"/>
      <c r="U638" s="1"/>
      <c r="V638" s="1"/>
      <c r="W638" s="1"/>
      <c r="X638" s="1"/>
      <c r="Y638" s="1"/>
    </row>
    <row r="639" spans="1:25" ht="9.75" customHeight="1">
      <c r="A639" s="1"/>
      <c r="B639" s="79"/>
      <c r="C639" s="145"/>
      <c r="D639" s="1"/>
      <c r="E639" s="1"/>
      <c r="F639" s="1"/>
      <c r="G639" s="1"/>
      <c r="H639" s="1"/>
      <c r="I639" s="1"/>
      <c r="J639" s="1"/>
      <c r="K639" s="1"/>
      <c r="L639" s="1"/>
      <c r="M639" s="1"/>
      <c r="N639" s="1"/>
      <c r="O639" s="1"/>
      <c r="P639" s="1"/>
      <c r="Q639" s="1"/>
      <c r="R639" s="1"/>
      <c r="S639" s="1"/>
      <c r="T639" s="1"/>
      <c r="U639" s="1"/>
      <c r="V639" s="1"/>
      <c r="W639" s="1"/>
      <c r="X639" s="1"/>
      <c r="Y639" s="1"/>
    </row>
    <row r="640" spans="1:25" ht="9.75" customHeight="1">
      <c r="A640" s="1"/>
      <c r="B640" s="79"/>
      <c r="C640" s="145"/>
      <c r="D640" s="1"/>
      <c r="E640" s="1"/>
      <c r="F640" s="1"/>
      <c r="G640" s="1"/>
      <c r="H640" s="1"/>
      <c r="I640" s="1"/>
      <c r="J640" s="1"/>
      <c r="K640" s="1"/>
      <c r="L640" s="1"/>
      <c r="M640" s="1"/>
      <c r="N640" s="1"/>
      <c r="O640" s="1"/>
      <c r="P640" s="1"/>
      <c r="Q640" s="1"/>
      <c r="R640" s="1"/>
      <c r="S640" s="1"/>
      <c r="T640" s="1"/>
      <c r="U640" s="1"/>
      <c r="V640" s="1"/>
      <c r="W640" s="1"/>
      <c r="X640" s="1"/>
      <c r="Y640" s="1"/>
    </row>
    <row r="641" spans="1:25" ht="9.75" customHeight="1">
      <c r="A641" s="1"/>
      <c r="B641" s="79"/>
      <c r="C641" s="145"/>
      <c r="D641" s="1"/>
      <c r="E641" s="1"/>
      <c r="F641" s="1"/>
      <c r="G641" s="1"/>
      <c r="H641" s="1"/>
      <c r="I641" s="1"/>
      <c r="J641" s="1"/>
      <c r="K641" s="1"/>
      <c r="L641" s="1"/>
      <c r="M641" s="1"/>
      <c r="N641" s="1"/>
      <c r="O641" s="1"/>
      <c r="P641" s="1"/>
      <c r="Q641" s="1"/>
      <c r="R641" s="1"/>
      <c r="S641" s="1"/>
      <c r="T641" s="1"/>
      <c r="U641" s="1"/>
      <c r="V641" s="1"/>
      <c r="W641" s="1"/>
      <c r="X641" s="1"/>
      <c r="Y641" s="1"/>
    </row>
    <row r="642" spans="1:25" ht="9.75" customHeight="1">
      <c r="A642" s="1"/>
      <c r="B642" s="79"/>
      <c r="C642" s="145"/>
      <c r="D642" s="1"/>
      <c r="E642" s="1"/>
      <c r="F642" s="1"/>
      <c r="G642" s="1"/>
      <c r="H642" s="1"/>
      <c r="I642" s="1"/>
      <c r="J642" s="1"/>
      <c r="K642" s="1"/>
      <c r="L642" s="1"/>
      <c r="M642" s="1"/>
      <c r="N642" s="1"/>
      <c r="O642" s="1"/>
      <c r="P642" s="1"/>
      <c r="Q642" s="1"/>
      <c r="R642" s="1"/>
      <c r="S642" s="1"/>
      <c r="T642" s="1"/>
      <c r="U642" s="1"/>
      <c r="V642" s="1"/>
      <c r="W642" s="1"/>
      <c r="X642" s="1"/>
      <c r="Y642" s="1"/>
    </row>
    <row r="643" spans="1:25" ht="9.75" customHeight="1">
      <c r="A643" s="1"/>
      <c r="B643" s="79"/>
      <c r="C643" s="145"/>
      <c r="D643" s="1"/>
      <c r="E643" s="1"/>
      <c r="F643" s="1"/>
      <c r="G643" s="1"/>
      <c r="H643" s="1"/>
      <c r="I643" s="1"/>
      <c r="J643" s="1"/>
      <c r="K643" s="1"/>
      <c r="L643" s="1"/>
      <c r="M643" s="1"/>
      <c r="N643" s="1"/>
      <c r="O643" s="1"/>
      <c r="P643" s="1"/>
      <c r="Q643" s="1"/>
      <c r="R643" s="1"/>
      <c r="S643" s="1"/>
      <c r="T643" s="1"/>
      <c r="U643" s="1"/>
      <c r="V643" s="1"/>
      <c r="W643" s="1"/>
      <c r="X643" s="1"/>
      <c r="Y643" s="1"/>
    </row>
    <row r="644" spans="1:25" ht="9.75" customHeight="1">
      <c r="A644" s="1"/>
      <c r="B644" s="79"/>
      <c r="C644" s="145"/>
      <c r="D644" s="1"/>
      <c r="E644" s="1"/>
      <c r="F644" s="1"/>
      <c r="G644" s="1"/>
      <c r="H644" s="1"/>
      <c r="I644" s="1"/>
      <c r="J644" s="1"/>
      <c r="K644" s="1"/>
      <c r="L644" s="1"/>
      <c r="M644" s="1"/>
      <c r="N644" s="1"/>
      <c r="O644" s="1"/>
      <c r="P644" s="1"/>
      <c r="Q644" s="1"/>
      <c r="R644" s="1"/>
      <c r="S644" s="1"/>
      <c r="T644" s="1"/>
      <c r="U644" s="1"/>
      <c r="V644" s="1"/>
      <c r="W644" s="1"/>
      <c r="X644" s="1"/>
      <c r="Y644" s="1"/>
    </row>
    <row r="645" spans="1:25" ht="9.75" customHeight="1">
      <c r="A645" s="1"/>
      <c r="B645" s="79"/>
      <c r="C645" s="145"/>
      <c r="D645" s="1"/>
      <c r="E645" s="1"/>
      <c r="F645" s="1"/>
      <c r="G645" s="1"/>
      <c r="H645" s="1"/>
      <c r="I645" s="1"/>
      <c r="J645" s="1"/>
      <c r="K645" s="1"/>
      <c r="L645" s="1"/>
      <c r="M645" s="1"/>
      <c r="N645" s="1"/>
      <c r="O645" s="1"/>
      <c r="P645" s="1"/>
      <c r="Q645" s="1"/>
      <c r="R645" s="1"/>
      <c r="S645" s="1"/>
      <c r="T645" s="1"/>
      <c r="U645" s="1"/>
      <c r="V645" s="1"/>
      <c r="W645" s="1"/>
      <c r="X645" s="1"/>
      <c r="Y645" s="1"/>
    </row>
    <row r="646" spans="1:25" ht="9.75" customHeight="1">
      <c r="A646" s="1"/>
      <c r="B646" s="79"/>
      <c r="C646" s="145"/>
      <c r="D646" s="1"/>
      <c r="E646" s="1"/>
      <c r="F646" s="1"/>
      <c r="G646" s="1"/>
      <c r="H646" s="1"/>
      <c r="I646" s="1"/>
      <c r="J646" s="1"/>
      <c r="K646" s="1"/>
      <c r="L646" s="1"/>
      <c r="M646" s="1"/>
      <c r="N646" s="1"/>
      <c r="O646" s="1"/>
      <c r="P646" s="1"/>
      <c r="Q646" s="1"/>
      <c r="R646" s="1"/>
      <c r="S646" s="1"/>
      <c r="T646" s="1"/>
      <c r="U646" s="1"/>
      <c r="V646" s="1"/>
      <c r="W646" s="1"/>
      <c r="X646" s="1"/>
      <c r="Y646" s="1"/>
    </row>
    <row r="647" spans="1:25" ht="9.75" customHeight="1">
      <c r="A647" s="1"/>
      <c r="B647" s="79"/>
      <c r="C647" s="145"/>
      <c r="D647" s="1"/>
      <c r="E647" s="1"/>
      <c r="F647" s="1"/>
      <c r="G647" s="1"/>
      <c r="H647" s="1"/>
      <c r="I647" s="1"/>
      <c r="J647" s="1"/>
      <c r="K647" s="1"/>
      <c r="L647" s="1"/>
      <c r="M647" s="1"/>
      <c r="N647" s="1"/>
      <c r="O647" s="1"/>
      <c r="P647" s="1"/>
      <c r="Q647" s="1"/>
      <c r="R647" s="1"/>
      <c r="S647" s="1"/>
      <c r="T647" s="1"/>
      <c r="U647" s="1"/>
      <c r="V647" s="1"/>
      <c r="W647" s="1"/>
      <c r="X647" s="1"/>
      <c r="Y647" s="1"/>
    </row>
    <row r="648" spans="1:25" ht="9.75" customHeight="1">
      <c r="A648" s="1"/>
      <c r="B648" s="79"/>
      <c r="C648" s="145"/>
      <c r="D648" s="1"/>
      <c r="E648" s="1"/>
      <c r="F648" s="1"/>
      <c r="G648" s="1"/>
      <c r="H648" s="1"/>
      <c r="I648" s="1"/>
      <c r="J648" s="1"/>
      <c r="K648" s="1"/>
      <c r="L648" s="1"/>
      <c r="M648" s="1"/>
      <c r="N648" s="1"/>
      <c r="O648" s="1"/>
      <c r="P648" s="1"/>
      <c r="Q648" s="1"/>
      <c r="R648" s="1"/>
      <c r="S648" s="1"/>
      <c r="T648" s="1"/>
      <c r="U648" s="1"/>
      <c r="V648" s="1"/>
      <c r="W648" s="1"/>
      <c r="X648" s="1"/>
      <c r="Y648" s="1"/>
    </row>
    <row r="649" spans="1:25" ht="9.75" customHeight="1">
      <c r="A649" s="1"/>
      <c r="B649" s="79"/>
      <c r="C649" s="145"/>
      <c r="D649" s="1"/>
      <c r="E649" s="1"/>
      <c r="F649" s="1"/>
      <c r="G649" s="1"/>
      <c r="H649" s="1"/>
      <c r="I649" s="1"/>
      <c r="J649" s="1"/>
      <c r="K649" s="1"/>
      <c r="L649" s="1"/>
      <c r="M649" s="1"/>
      <c r="N649" s="1"/>
      <c r="O649" s="1"/>
      <c r="P649" s="1"/>
      <c r="Q649" s="1"/>
      <c r="R649" s="1"/>
      <c r="S649" s="1"/>
      <c r="T649" s="1"/>
      <c r="U649" s="1"/>
      <c r="V649" s="1"/>
      <c r="W649" s="1"/>
      <c r="X649" s="1"/>
      <c r="Y649" s="1"/>
    </row>
    <row r="650" spans="1:25" ht="9.75" customHeight="1">
      <c r="A650" s="1"/>
      <c r="B650" s="79"/>
      <c r="C650" s="145"/>
      <c r="D650" s="1"/>
      <c r="E650" s="1"/>
      <c r="F650" s="1"/>
      <c r="G650" s="1"/>
      <c r="H650" s="1"/>
      <c r="I650" s="1"/>
      <c r="J650" s="1"/>
      <c r="K650" s="1"/>
      <c r="L650" s="1"/>
      <c r="M650" s="1"/>
      <c r="N650" s="1"/>
      <c r="O650" s="1"/>
      <c r="P650" s="1"/>
      <c r="Q650" s="1"/>
      <c r="R650" s="1"/>
      <c r="S650" s="1"/>
      <c r="T650" s="1"/>
      <c r="U650" s="1"/>
      <c r="V650" s="1"/>
      <c r="W650" s="1"/>
      <c r="X650" s="1"/>
      <c r="Y650" s="1"/>
    </row>
    <row r="651" spans="1:25" ht="9.75" customHeight="1">
      <c r="A651" s="1"/>
      <c r="B651" s="79"/>
      <c r="C651" s="145"/>
      <c r="D651" s="1"/>
      <c r="E651" s="1"/>
      <c r="F651" s="1"/>
      <c r="G651" s="1"/>
      <c r="H651" s="1"/>
      <c r="I651" s="1"/>
      <c r="J651" s="1"/>
      <c r="K651" s="1"/>
      <c r="L651" s="1"/>
      <c r="M651" s="1"/>
      <c r="N651" s="1"/>
      <c r="O651" s="1"/>
      <c r="P651" s="1"/>
      <c r="Q651" s="1"/>
      <c r="R651" s="1"/>
      <c r="S651" s="1"/>
      <c r="T651" s="1"/>
      <c r="U651" s="1"/>
      <c r="V651" s="1"/>
      <c r="W651" s="1"/>
      <c r="X651" s="1"/>
      <c r="Y651" s="1"/>
    </row>
    <row r="652" spans="1:25" ht="9.75" customHeight="1">
      <c r="A652" s="1"/>
      <c r="B652" s="79"/>
      <c r="C652" s="145"/>
      <c r="D652" s="1"/>
      <c r="E652" s="1"/>
      <c r="F652" s="1"/>
      <c r="G652" s="1"/>
      <c r="H652" s="1"/>
      <c r="I652" s="1"/>
      <c r="J652" s="1"/>
      <c r="K652" s="1"/>
      <c r="L652" s="1"/>
      <c r="M652" s="1"/>
      <c r="N652" s="1"/>
      <c r="O652" s="1"/>
      <c r="P652" s="1"/>
      <c r="Q652" s="1"/>
      <c r="R652" s="1"/>
      <c r="S652" s="1"/>
      <c r="T652" s="1"/>
      <c r="U652" s="1"/>
      <c r="V652" s="1"/>
      <c r="W652" s="1"/>
      <c r="X652" s="1"/>
      <c r="Y652" s="1"/>
    </row>
    <row r="653" spans="1:25" ht="9.75" customHeight="1">
      <c r="A653" s="1"/>
      <c r="B653" s="79"/>
      <c r="C653" s="145"/>
      <c r="D653" s="1"/>
      <c r="E653" s="1"/>
      <c r="F653" s="1"/>
      <c r="G653" s="1"/>
      <c r="H653" s="1"/>
      <c r="I653" s="1"/>
      <c r="J653" s="1"/>
      <c r="K653" s="1"/>
      <c r="L653" s="1"/>
      <c r="M653" s="1"/>
      <c r="N653" s="1"/>
      <c r="O653" s="1"/>
      <c r="P653" s="1"/>
      <c r="Q653" s="1"/>
      <c r="R653" s="1"/>
      <c r="S653" s="1"/>
      <c r="T653" s="1"/>
      <c r="U653" s="1"/>
      <c r="V653" s="1"/>
      <c r="W653" s="1"/>
      <c r="X653" s="1"/>
      <c r="Y653" s="1"/>
    </row>
    <row r="654" spans="1:25" ht="9.75" customHeight="1">
      <c r="A654" s="1"/>
      <c r="B654" s="79"/>
      <c r="C654" s="145"/>
      <c r="D654" s="1"/>
      <c r="E654" s="1"/>
      <c r="F654" s="1"/>
      <c r="G654" s="1"/>
      <c r="H654" s="1"/>
      <c r="I654" s="1"/>
      <c r="J654" s="1"/>
      <c r="K654" s="1"/>
      <c r="L654" s="1"/>
      <c r="M654" s="1"/>
      <c r="N654" s="1"/>
      <c r="O654" s="1"/>
      <c r="P654" s="1"/>
      <c r="Q654" s="1"/>
      <c r="R654" s="1"/>
      <c r="S654" s="1"/>
      <c r="T654" s="1"/>
      <c r="U654" s="1"/>
      <c r="V654" s="1"/>
      <c r="W654" s="1"/>
      <c r="X654" s="1"/>
      <c r="Y654" s="1"/>
    </row>
    <row r="655" spans="1:25" ht="9.75" customHeight="1">
      <c r="A655" s="1"/>
      <c r="B655" s="79"/>
      <c r="C655" s="145"/>
      <c r="D655" s="1"/>
      <c r="E655" s="1"/>
      <c r="F655" s="1"/>
      <c r="G655" s="1"/>
      <c r="H655" s="1"/>
      <c r="I655" s="1"/>
      <c r="J655" s="1"/>
      <c r="K655" s="1"/>
      <c r="L655" s="1"/>
      <c r="M655" s="1"/>
      <c r="N655" s="1"/>
      <c r="O655" s="1"/>
      <c r="P655" s="1"/>
      <c r="Q655" s="1"/>
      <c r="R655" s="1"/>
      <c r="S655" s="1"/>
      <c r="T655" s="1"/>
      <c r="U655" s="1"/>
      <c r="V655" s="1"/>
      <c r="W655" s="1"/>
      <c r="X655" s="1"/>
      <c r="Y655" s="1"/>
    </row>
    <row r="656" spans="1:25" ht="9.75" customHeight="1">
      <c r="A656" s="1"/>
      <c r="B656" s="79"/>
      <c r="C656" s="145"/>
      <c r="D656" s="1"/>
      <c r="E656" s="1"/>
      <c r="F656" s="1"/>
      <c r="G656" s="1"/>
      <c r="H656" s="1"/>
      <c r="I656" s="1"/>
      <c r="J656" s="1"/>
      <c r="K656" s="1"/>
      <c r="L656" s="1"/>
      <c r="M656" s="1"/>
      <c r="N656" s="1"/>
      <c r="O656" s="1"/>
      <c r="P656" s="1"/>
      <c r="Q656" s="1"/>
      <c r="R656" s="1"/>
      <c r="S656" s="1"/>
      <c r="T656" s="1"/>
      <c r="U656" s="1"/>
      <c r="V656" s="1"/>
      <c r="W656" s="1"/>
      <c r="X656" s="1"/>
      <c r="Y656" s="1"/>
    </row>
    <row r="657" spans="1:25" ht="9.75" customHeight="1">
      <c r="A657" s="1"/>
      <c r="B657" s="79"/>
      <c r="C657" s="145"/>
      <c r="D657" s="1"/>
      <c r="E657" s="1"/>
      <c r="F657" s="1"/>
      <c r="G657" s="1"/>
      <c r="H657" s="1"/>
      <c r="I657" s="1"/>
      <c r="J657" s="1"/>
      <c r="K657" s="1"/>
      <c r="L657" s="1"/>
      <c r="M657" s="1"/>
      <c r="N657" s="1"/>
      <c r="O657" s="1"/>
      <c r="P657" s="1"/>
      <c r="Q657" s="1"/>
      <c r="R657" s="1"/>
      <c r="S657" s="1"/>
      <c r="T657" s="1"/>
      <c r="U657" s="1"/>
      <c r="V657" s="1"/>
      <c r="W657" s="1"/>
      <c r="X657" s="1"/>
      <c r="Y657" s="1"/>
    </row>
    <row r="658" spans="1:25" ht="9.75" customHeight="1">
      <c r="A658" s="1"/>
      <c r="B658" s="79"/>
      <c r="C658" s="145"/>
      <c r="D658" s="1"/>
      <c r="E658" s="1"/>
      <c r="F658" s="1"/>
      <c r="G658" s="1"/>
      <c r="H658" s="1"/>
      <c r="I658" s="1"/>
      <c r="J658" s="1"/>
      <c r="K658" s="1"/>
      <c r="L658" s="1"/>
      <c r="M658" s="1"/>
      <c r="N658" s="1"/>
      <c r="O658" s="1"/>
      <c r="P658" s="1"/>
      <c r="Q658" s="1"/>
      <c r="R658" s="1"/>
      <c r="S658" s="1"/>
      <c r="T658" s="1"/>
      <c r="U658" s="1"/>
      <c r="V658" s="1"/>
      <c r="W658" s="1"/>
      <c r="X658" s="1"/>
      <c r="Y658" s="1"/>
    </row>
    <row r="659" spans="1:25" ht="9.75" customHeight="1">
      <c r="A659" s="1"/>
      <c r="B659" s="79"/>
      <c r="C659" s="145"/>
      <c r="D659" s="1"/>
      <c r="E659" s="1"/>
      <c r="F659" s="1"/>
      <c r="G659" s="1"/>
      <c r="H659" s="1"/>
      <c r="I659" s="1"/>
      <c r="J659" s="1"/>
      <c r="K659" s="1"/>
      <c r="L659" s="1"/>
      <c r="M659" s="1"/>
      <c r="N659" s="1"/>
      <c r="O659" s="1"/>
      <c r="P659" s="1"/>
      <c r="Q659" s="1"/>
      <c r="R659" s="1"/>
      <c r="S659" s="1"/>
      <c r="T659" s="1"/>
      <c r="U659" s="1"/>
      <c r="V659" s="1"/>
      <c r="W659" s="1"/>
      <c r="X659" s="1"/>
      <c r="Y659" s="1"/>
    </row>
    <row r="660" spans="1:25" ht="9.75" customHeight="1">
      <c r="A660" s="1"/>
      <c r="B660" s="79"/>
      <c r="C660" s="145"/>
      <c r="D660" s="1"/>
      <c r="E660" s="1"/>
      <c r="F660" s="1"/>
      <c r="G660" s="1"/>
      <c r="H660" s="1"/>
      <c r="I660" s="1"/>
      <c r="J660" s="1"/>
      <c r="K660" s="1"/>
      <c r="L660" s="1"/>
      <c r="M660" s="1"/>
      <c r="N660" s="1"/>
      <c r="O660" s="1"/>
      <c r="P660" s="1"/>
      <c r="Q660" s="1"/>
      <c r="R660" s="1"/>
      <c r="S660" s="1"/>
      <c r="T660" s="1"/>
      <c r="U660" s="1"/>
      <c r="V660" s="1"/>
      <c r="W660" s="1"/>
      <c r="X660" s="1"/>
      <c r="Y660" s="1"/>
    </row>
    <row r="661" spans="1:25" ht="9.75" customHeight="1">
      <c r="A661" s="1"/>
      <c r="B661" s="79"/>
      <c r="C661" s="145"/>
      <c r="D661" s="1"/>
      <c r="E661" s="1"/>
      <c r="F661" s="1"/>
      <c r="G661" s="1"/>
      <c r="H661" s="1"/>
      <c r="I661" s="1"/>
      <c r="J661" s="1"/>
      <c r="K661" s="1"/>
      <c r="L661" s="1"/>
      <c r="M661" s="1"/>
      <c r="N661" s="1"/>
      <c r="O661" s="1"/>
      <c r="P661" s="1"/>
      <c r="Q661" s="1"/>
      <c r="R661" s="1"/>
      <c r="S661" s="1"/>
      <c r="T661" s="1"/>
      <c r="U661" s="1"/>
      <c r="V661" s="1"/>
      <c r="W661" s="1"/>
      <c r="X661" s="1"/>
      <c r="Y661" s="1"/>
    </row>
    <row r="662" spans="1:25" ht="9.75" customHeight="1">
      <c r="A662" s="1"/>
      <c r="B662" s="79"/>
      <c r="C662" s="145"/>
      <c r="D662" s="1"/>
      <c r="E662" s="1"/>
      <c r="F662" s="1"/>
      <c r="G662" s="1"/>
      <c r="H662" s="1"/>
      <c r="I662" s="1"/>
      <c r="J662" s="1"/>
      <c r="K662" s="1"/>
      <c r="L662" s="1"/>
      <c r="M662" s="1"/>
      <c r="N662" s="1"/>
      <c r="O662" s="1"/>
      <c r="P662" s="1"/>
      <c r="Q662" s="1"/>
      <c r="R662" s="1"/>
      <c r="S662" s="1"/>
      <c r="T662" s="1"/>
      <c r="U662" s="1"/>
      <c r="V662" s="1"/>
      <c r="W662" s="1"/>
      <c r="X662" s="1"/>
      <c r="Y662" s="1"/>
    </row>
    <row r="663" spans="1:25" ht="9.75" customHeight="1">
      <c r="A663" s="1"/>
      <c r="B663" s="79"/>
      <c r="C663" s="145"/>
      <c r="D663" s="1"/>
      <c r="E663" s="1"/>
      <c r="F663" s="1"/>
      <c r="G663" s="1"/>
      <c r="H663" s="1"/>
      <c r="I663" s="1"/>
      <c r="J663" s="1"/>
      <c r="K663" s="1"/>
      <c r="L663" s="1"/>
      <c r="M663" s="1"/>
      <c r="N663" s="1"/>
      <c r="O663" s="1"/>
      <c r="P663" s="1"/>
      <c r="Q663" s="1"/>
      <c r="R663" s="1"/>
      <c r="S663" s="1"/>
      <c r="T663" s="1"/>
      <c r="U663" s="1"/>
      <c r="V663" s="1"/>
      <c r="W663" s="1"/>
      <c r="X663" s="1"/>
      <c r="Y663" s="1"/>
    </row>
    <row r="664" spans="1:25" ht="9.75" customHeight="1">
      <c r="A664" s="1"/>
      <c r="B664" s="79"/>
      <c r="C664" s="145"/>
      <c r="D664" s="1"/>
      <c r="E664" s="1"/>
      <c r="F664" s="1"/>
      <c r="G664" s="1"/>
      <c r="H664" s="1"/>
      <c r="I664" s="1"/>
      <c r="J664" s="1"/>
      <c r="K664" s="1"/>
      <c r="L664" s="1"/>
      <c r="M664" s="1"/>
      <c r="N664" s="1"/>
      <c r="O664" s="1"/>
      <c r="P664" s="1"/>
      <c r="Q664" s="1"/>
      <c r="R664" s="1"/>
      <c r="S664" s="1"/>
      <c r="T664" s="1"/>
      <c r="U664" s="1"/>
      <c r="V664" s="1"/>
      <c r="W664" s="1"/>
      <c r="X664" s="1"/>
      <c r="Y664" s="1"/>
    </row>
    <row r="665" spans="1:25" ht="9.75" customHeight="1">
      <c r="A665" s="1"/>
      <c r="B665" s="79"/>
      <c r="C665" s="145"/>
      <c r="D665" s="1"/>
      <c r="E665" s="1"/>
      <c r="F665" s="1"/>
      <c r="G665" s="1"/>
      <c r="H665" s="1"/>
      <c r="I665" s="1"/>
      <c r="J665" s="1"/>
      <c r="K665" s="1"/>
      <c r="L665" s="1"/>
      <c r="M665" s="1"/>
      <c r="N665" s="1"/>
      <c r="O665" s="1"/>
      <c r="P665" s="1"/>
      <c r="Q665" s="1"/>
      <c r="R665" s="1"/>
      <c r="S665" s="1"/>
      <c r="T665" s="1"/>
      <c r="U665" s="1"/>
      <c r="V665" s="1"/>
      <c r="W665" s="1"/>
      <c r="X665" s="1"/>
      <c r="Y665" s="1"/>
    </row>
    <row r="666" spans="1:25" ht="9.75" customHeight="1">
      <c r="A666" s="1"/>
      <c r="B666" s="79"/>
      <c r="C666" s="145"/>
      <c r="D666" s="1"/>
      <c r="E666" s="1"/>
      <c r="F666" s="1"/>
      <c r="G666" s="1"/>
      <c r="H666" s="1"/>
      <c r="I666" s="1"/>
      <c r="J666" s="1"/>
      <c r="K666" s="1"/>
      <c r="L666" s="1"/>
      <c r="M666" s="1"/>
      <c r="N666" s="1"/>
      <c r="O666" s="1"/>
      <c r="P666" s="1"/>
      <c r="Q666" s="1"/>
      <c r="R666" s="1"/>
      <c r="S666" s="1"/>
      <c r="T666" s="1"/>
      <c r="U666" s="1"/>
      <c r="V666" s="1"/>
      <c r="W666" s="1"/>
      <c r="X666" s="1"/>
      <c r="Y666" s="1"/>
    </row>
    <row r="667" spans="1:25" ht="9.75" customHeight="1">
      <c r="A667" s="1"/>
      <c r="B667" s="79"/>
      <c r="C667" s="145"/>
      <c r="D667" s="1"/>
      <c r="E667" s="1"/>
      <c r="F667" s="1"/>
      <c r="G667" s="1"/>
      <c r="H667" s="1"/>
      <c r="I667" s="1"/>
      <c r="J667" s="1"/>
      <c r="K667" s="1"/>
      <c r="L667" s="1"/>
      <c r="M667" s="1"/>
      <c r="N667" s="1"/>
      <c r="O667" s="1"/>
      <c r="P667" s="1"/>
      <c r="Q667" s="1"/>
      <c r="R667" s="1"/>
      <c r="S667" s="1"/>
      <c r="T667" s="1"/>
      <c r="U667" s="1"/>
      <c r="V667" s="1"/>
      <c r="W667" s="1"/>
      <c r="X667" s="1"/>
      <c r="Y667" s="1"/>
    </row>
    <row r="668" spans="1:25" ht="9.75" customHeight="1">
      <c r="A668" s="1"/>
      <c r="B668" s="79"/>
      <c r="C668" s="145"/>
      <c r="D668" s="1"/>
      <c r="E668" s="1"/>
      <c r="F668" s="1"/>
      <c r="G668" s="1"/>
      <c r="H668" s="1"/>
      <c r="I668" s="1"/>
      <c r="J668" s="1"/>
      <c r="K668" s="1"/>
      <c r="L668" s="1"/>
      <c r="M668" s="1"/>
      <c r="N668" s="1"/>
      <c r="O668" s="1"/>
      <c r="P668" s="1"/>
      <c r="Q668" s="1"/>
      <c r="R668" s="1"/>
      <c r="S668" s="1"/>
      <c r="T668" s="1"/>
      <c r="U668" s="1"/>
      <c r="V668" s="1"/>
      <c r="W668" s="1"/>
      <c r="X668" s="1"/>
      <c r="Y668" s="1"/>
    </row>
    <row r="669" spans="1:25" ht="9.75" customHeight="1">
      <c r="A669" s="1"/>
      <c r="B669" s="79"/>
      <c r="C669" s="145"/>
      <c r="D669" s="1"/>
      <c r="E669" s="1"/>
      <c r="F669" s="1"/>
      <c r="G669" s="1"/>
      <c r="H669" s="1"/>
      <c r="I669" s="1"/>
      <c r="J669" s="1"/>
      <c r="K669" s="1"/>
      <c r="L669" s="1"/>
      <c r="M669" s="1"/>
      <c r="N669" s="1"/>
      <c r="O669" s="1"/>
      <c r="P669" s="1"/>
      <c r="Q669" s="1"/>
      <c r="R669" s="1"/>
      <c r="S669" s="1"/>
      <c r="T669" s="1"/>
      <c r="U669" s="1"/>
      <c r="V669" s="1"/>
      <c r="W669" s="1"/>
      <c r="X669" s="1"/>
      <c r="Y669" s="1"/>
    </row>
    <row r="670" spans="1:25" ht="9.75" customHeight="1">
      <c r="A670" s="1"/>
      <c r="B670" s="79"/>
      <c r="C670" s="145"/>
      <c r="D670" s="1"/>
      <c r="E670" s="1"/>
      <c r="F670" s="1"/>
      <c r="G670" s="1"/>
      <c r="H670" s="1"/>
      <c r="I670" s="1"/>
      <c r="J670" s="1"/>
      <c r="K670" s="1"/>
      <c r="L670" s="1"/>
      <c r="M670" s="1"/>
      <c r="N670" s="1"/>
      <c r="O670" s="1"/>
      <c r="P670" s="1"/>
      <c r="Q670" s="1"/>
      <c r="R670" s="1"/>
      <c r="S670" s="1"/>
      <c r="T670" s="1"/>
      <c r="U670" s="1"/>
      <c r="V670" s="1"/>
      <c r="W670" s="1"/>
      <c r="X670" s="1"/>
      <c r="Y670" s="1"/>
    </row>
    <row r="671" spans="1:25" ht="9.75" customHeight="1">
      <c r="A671" s="1"/>
      <c r="B671" s="79"/>
      <c r="C671" s="145"/>
      <c r="D671" s="1"/>
      <c r="E671" s="1"/>
      <c r="F671" s="1"/>
      <c r="G671" s="1"/>
      <c r="H671" s="1"/>
      <c r="I671" s="1"/>
      <c r="J671" s="1"/>
      <c r="K671" s="1"/>
      <c r="L671" s="1"/>
      <c r="M671" s="1"/>
      <c r="N671" s="1"/>
      <c r="O671" s="1"/>
      <c r="P671" s="1"/>
      <c r="Q671" s="1"/>
      <c r="R671" s="1"/>
      <c r="S671" s="1"/>
      <c r="T671" s="1"/>
      <c r="U671" s="1"/>
      <c r="V671" s="1"/>
      <c r="W671" s="1"/>
      <c r="X671" s="1"/>
      <c r="Y671" s="1"/>
    </row>
    <row r="672" spans="1:25" ht="9.75" customHeight="1">
      <c r="A672" s="1"/>
      <c r="B672" s="79"/>
      <c r="C672" s="145"/>
      <c r="D672" s="1"/>
      <c r="E672" s="1"/>
      <c r="F672" s="1"/>
      <c r="G672" s="1"/>
      <c r="H672" s="1"/>
      <c r="I672" s="1"/>
      <c r="J672" s="1"/>
      <c r="K672" s="1"/>
      <c r="L672" s="1"/>
      <c r="M672" s="1"/>
      <c r="N672" s="1"/>
      <c r="O672" s="1"/>
      <c r="P672" s="1"/>
      <c r="Q672" s="1"/>
      <c r="R672" s="1"/>
      <c r="S672" s="1"/>
      <c r="T672" s="1"/>
      <c r="U672" s="1"/>
      <c r="V672" s="1"/>
      <c r="W672" s="1"/>
      <c r="X672" s="1"/>
      <c r="Y672" s="1"/>
    </row>
    <row r="673" spans="1:25" ht="9.75" customHeight="1">
      <c r="A673" s="1"/>
      <c r="B673" s="79"/>
      <c r="C673" s="145"/>
      <c r="D673" s="1"/>
      <c r="E673" s="1"/>
      <c r="F673" s="1"/>
      <c r="G673" s="1"/>
      <c r="H673" s="1"/>
      <c r="I673" s="1"/>
      <c r="J673" s="1"/>
      <c r="K673" s="1"/>
      <c r="L673" s="1"/>
      <c r="M673" s="1"/>
      <c r="N673" s="1"/>
      <c r="O673" s="1"/>
      <c r="P673" s="1"/>
      <c r="Q673" s="1"/>
      <c r="R673" s="1"/>
      <c r="S673" s="1"/>
      <c r="T673" s="1"/>
      <c r="U673" s="1"/>
      <c r="V673" s="1"/>
      <c r="W673" s="1"/>
      <c r="X673" s="1"/>
      <c r="Y673" s="1"/>
    </row>
    <row r="674" spans="1:25" ht="9.75" customHeight="1">
      <c r="A674" s="1"/>
      <c r="B674" s="79"/>
      <c r="C674" s="145"/>
      <c r="D674" s="1"/>
      <c r="E674" s="1"/>
      <c r="F674" s="1"/>
      <c r="G674" s="1"/>
      <c r="H674" s="1"/>
      <c r="I674" s="1"/>
      <c r="J674" s="1"/>
      <c r="K674" s="1"/>
      <c r="L674" s="1"/>
      <c r="M674" s="1"/>
      <c r="N674" s="1"/>
      <c r="O674" s="1"/>
      <c r="P674" s="1"/>
      <c r="Q674" s="1"/>
      <c r="R674" s="1"/>
      <c r="S674" s="1"/>
      <c r="T674" s="1"/>
      <c r="U674" s="1"/>
      <c r="V674" s="1"/>
      <c r="W674" s="1"/>
      <c r="X674" s="1"/>
      <c r="Y674" s="1"/>
    </row>
    <row r="675" spans="1:25" ht="9.75" customHeight="1">
      <c r="A675" s="1"/>
      <c r="B675" s="79"/>
      <c r="C675" s="145"/>
      <c r="D675" s="1"/>
      <c r="E675" s="1"/>
      <c r="F675" s="1"/>
      <c r="G675" s="1"/>
      <c r="H675" s="1"/>
      <c r="I675" s="1"/>
      <c r="J675" s="1"/>
      <c r="K675" s="1"/>
      <c r="L675" s="1"/>
      <c r="M675" s="1"/>
      <c r="N675" s="1"/>
      <c r="O675" s="1"/>
      <c r="P675" s="1"/>
      <c r="Q675" s="1"/>
      <c r="R675" s="1"/>
      <c r="S675" s="1"/>
      <c r="T675" s="1"/>
      <c r="U675" s="1"/>
      <c r="V675" s="1"/>
      <c r="W675" s="1"/>
      <c r="X675" s="1"/>
      <c r="Y675" s="1"/>
    </row>
    <row r="676" spans="1:25" ht="9.75" customHeight="1">
      <c r="A676" s="1"/>
      <c r="B676" s="79"/>
      <c r="C676" s="145"/>
      <c r="D676" s="1"/>
      <c r="E676" s="1"/>
      <c r="F676" s="1"/>
      <c r="G676" s="1"/>
      <c r="H676" s="1"/>
      <c r="I676" s="1"/>
      <c r="J676" s="1"/>
      <c r="K676" s="1"/>
      <c r="L676" s="1"/>
      <c r="M676" s="1"/>
      <c r="N676" s="1"/>
      <c r="O676" s="1"/>
      <c r="P676" s="1"/>
      <c r="Q676" s="1"/>
      <c r="R676" s="1"/>
      <c r="S676" s="1"/>
      <c r="T676" s="1"/>
      <c r="U676" s="1"/>
      <c r="V676" s="1"/>
      <c r="W676" s="1"/>
      <c r="X676" s="1"/>
      <c r="Y676" s="1"/>
    </row>
    <row r="677" spans="1:25" ht="9.75" customHeight="1">
      <c r="A677" s="1"/>
      <c r="B677" s="79"/>
      <c r="C677" s="145"/>
      <c r="D677" s="1"/>
      <c r="E677" s="1"/>
      <c r="F677" s="1"/>
      <c r="G677" s="1"/>
      <c r="H677" s="1"/>
      <c r="I677" s="1"/>
      <c r="J677" s="1"/>
      <c r="K677" s="1"/>
      <c r="L677" s="1"/>
      <c r="M677" s="1"/>
      <c r="N677" s="1"/>
      <c r="O677" s="1"/>
      <c r="P677" s="1"/>
      <c r="Q677" s="1"/>
      <c r="R677" s="1"/>
      <c r="S677" s="1"/>
      <c r="T677" s="1"/>
      <c r="U677" s="1"/>
      <c r="V677" s="1"/>
      <c r="W677" s="1"/>
      <c r="X677" s="1"/>
      <c r="Y677" s="1"/>
    </row>
    <row r="678" spans="1:25" ht="9.75" customHeight="1">
      <c r="A678" s="1"/>
      <c r="B678" s="79"/>
      <c r="C678" s="145"/>
      <c r="D678" s="1"/>
      <c r="E678" s="1"/>
      <c r="F678" s="1"/>
      <c r="G678" s="1"/>
      <c r="H678" s="1"/>
      <c r="I678" s="1"/>
      <c r="J678" s="1"/>
      <c r="K678" s="1"/>
      <c r="L678" s="1"/>
      <c r="M678" s="1"/>
      <c r="N678" s="1"/>
      <c r="O678" s="1"/>
      <c r="P678" s="1"/>
      <c r="Q678" s="1"/>
      <c r="R678" s="1"/>
      <c r="S678" s="1"/>
      <c r="T678" s="1"/>
      <c r="U678" s="1"/>
      <c r="V678" s="1"/>
      <c r="W678" s="1"/>
      <c r="X678" s="1"/>
      <c r="Y678" s="1"/>
    </row>
    <row r="679" spans="1:25" ht="9.75" customHeight="1">
      <c r="A679" s="1"/>
      <c r="B679" s="79"/>
      <c r="C679" s="145"/>
      <c r="D679" s="1"/>
      <c r="E679" s="1"/>
      <c r="F679" s="1"/>
      <c r="G679" s="1"/>
      <c r="H679" s="1"/>
      <c r="I679" s="1"/>
      <c r="J679" s="1"/>
      <c r="K679" s="1"/>
      <c r="L679" s="1"/>
      <c r="M679" s="1"/>
      <c r="N679" s="1"/>
      <c r="O679" s="1"/>
      <c r="P679" s="1"/>
      <c r="Q679" s="1"/>
      <c r="R679" s="1"/>
      <c r="S679" s="1"/>
      <c r="T679" s="1"/>
      <c r="U679" s="1"/>
      <c r="V679" s="1"/>
      <c r="W679" s="1"/>
      <c r="X679" s="1"/>
      <c r="Y679" s="1"/>
    </row>
    <row r="680" spans="1:25" ht="9.75" customHeight="1">
      <c r="A680" s="1"/>
      <c r="B680" s="79"/>
      <c r="C680" s="145"/>
      <c r="D680" s="1"/>
      <c r="E680" s="1"/>
      <c r="F680" s="1"/>
      <c r="G680" s="1"/>
      <c r="H680" s="1"/>
      <c r="I680" s="1"/>
      <c r="J680" s="1"/>
      <c r="K680" s="1"/>
      <c r="L680" s="1"/>
      <c r="M680" s="1"/>
      <c r="N680" s="1"/>
      <c r="O680" s="1"/>
      <c r="P680" s="1"/>
      <c r="Q680" s="1"/>
      <c r="R680" s="1"/>
      <c r="S680" s="1"/>
      <c r="T680" s="1"/>
      <c r="U680" s="1"/>
      <c r="V680" s="1"/>
      <c r="W680" s="1"/>
      <c r="X680" s="1"/>
      <c r="Y680" s="1"/>
    </row>
    <row r="681" spans="1:25" ht="9.75" customHeight="1">
      <c r="A681" s="1"/>
      <c r="B681" s="79"/>
      <c r="C681" s="145"/>
      <c r="D681" s="1"/>
      <c r="E681" s="1"/>
      <c r="F681" s="1"/>
      <c r="G681" s="1"/>
      <c r="H681" s="1"/>
      <c r="I681" s="1"/>
      <c r="J681" s="1"/>
      <c r="K681" s="1"/>
      <c r="L681" s="1"/>
      <c r="M681" s="1"/>
      <c r="N681" s="1"/>
      <c r="O681" s="1"/>
      <c r="P681" s="1"/>
      <c r="Q681" s="1"/>
      <c r="R681" s="1"/>
      <c r="S681" s="1"/>
      <c r="T681" s="1"/>
      <c r="U681" s="1"/>
      <c r="V681" s="1"/>
      <c r="W681" s="1"/>
      <c r="X681" s="1"/>
      <c r="Y681" s="1"/>
    </row>
    <row r="682" spans="1:25" ht="9.75" customHeight="1">
      <c r="A682" s="1"/>
      <c r="B682" s="79"/>
      <c r="C682" s="145"/>
      <c r="D682" s="1"/>
      <c r="E682" s="1"/>
      <c r="F682" s="1"/>
      <c r="G682" s="1"/>
      <c r="H682" s="1"/>
      <c r="I682" s="1"/>
      <c r="J682" s="1"/>
      <c r="K682" s="1"/>
      <c r="L682" s="1"/>
      <c r="M682" s="1"/>
      <c r="N682" s="1"/>
      <c r="O682" s="1"/>
      <c r="P682" s="1"/>
      <c r="Q682" s="1"/>
      <c r="R682" s="1"/>
      <c r="S682" s="1"/>
      <c r="T682" s="1"/>
      <c r="U682" s="1"/>
      <c r="V682" s="1"/>
      <c r="W682" s="1"/>
      <c r="X682" s="1"/>
      <c r="Y682" s="1"/>
    </row>
    <row r="683" spans="1:25" ht="9.75" customHeight="1">
      <c r="A683" s="1"/>
      <c r="B683" s="79"/>
      <c r="C683" s="145"/>
      <c r="D683" s="1"/>
      <c r="E683" s="1"/>
      <c r="F683" s="1"/>
      <c r="G683" s="1"/>
      <c r="H683" s="1"/>
      <c r="I683" s="1"/>
      <c r="J683" s="1"/>
      <c r="K683" s="1"/>
      <c r="L683" s="1"/>
      <c r="M683" s="1"/>
      <c r="N683" s="1"/>
      <c r="O683" s="1"/>
      <c r="P683" s="1"/>
      <c r="Q683" s="1"/>
      <c r="R683" s="1"/>
      <c r="S683" s="1"/>
      <c r="T683" s="1"/>
      <c r="U683" s="1"/>
      <c r="V683" s="1"/>
      <c r="W683" s="1"/>
      <c r="X683" s="1"/>
      <c r="Y683" s="1"/>
    </row>
    <row r="684" spans="1:25" ht="9.75" customHeight="1">
      <c r="A684" s="1"/>
      <c r="B684" s="79"/>
      <c r="C684" s="145"/>
      <c r="D684" s="1"/>
      <c r="E684" s="1"/>
      <c r="F684" s="1"/>
      <c r="G684" s="1"/>
      <c r="H684" s="1"/>
      <c r="I684" s="1"/>
      <c r="J684" s="1"/>
      <c r="K684" s="1"/>
      <c r="L684" s="1"/>
      <c r="M684" s="1"/>
      <c r="N684" s="1"/>
      <c r="O684" s="1"/>
      <c r="P684" s="1"/>
      <c r="Q684" s="1"/>
      <c r="R684" s="1"/>
      <c r="S684" s="1"/>
      <c r="T684" s="1"/>
      <c r="U684" s="1"/>
      <c r="V684" s="1"/>
      <c r="W684" s="1"/>
      <c r="X684" s="1"/>
      <c r="Y684" s="1"/>
    </row>
    <row r="685" spans="1:25" ht="9.75" customHeight="1">
      <c r="A685" s="1"/>
      <c r="B685" s="79"/>
      <c r="C685" s="145"/>
      <c r="D685" s="1"/>
      <c r="E685" s="1"/>
      <c r="F685" s="1"/>
      <c r="G685" s="1"/>
      <c r="H685" s="1"/>
      <c r="I685" s="1"/>
      <c r="J685" s="1"/>
      <c r="K685" s="1"/>
      <c r="L685" s="1"/>
      <c r="M685" s="1"/>
      <c r="N685" s="1"/>
      <c r="O685" s="1"/>
      <c r="P685" s="1"/>
      <c r="Q685" s="1"/>
      <c r="R685" s="1"/>
      <c r="S685" s="1"/>
      <c r="T685" s="1"/>
      <c r="U685" s="1"/>
      <c r="V685" s="1"/>
      <c r="W685" s="1"/>
      <c r="X685" s="1"/>
      <c r="Y685" s="1"/>
    </row>
    <row r="686" spans="1:25" ht="9.75" customHeight="1">
      <c r="A686" s="1"/>
      <c r="B686" s="79"/>
      <c r="C686" s="145"/>
      <c r="D686" s="1"/>
      <c r="E686" s="1"/>
      <c r="F686" s="1"/>
      <c r="G686" s="1"/>
      <c r="H686" s="1"/>
      <c r="I686" s="1"/>
      <c r="J686" s="1"/>
      <c r="K686" s="1"/>
      <c r="L686" s="1"/>
      <c r="M686" s="1"/>
      <c r="N686" s="1"/>
      <c r="O686" s="1"/>
      <c r="P686" s="1"/>
      <c r="Q686" s="1"/>
      <c r="R686" s="1"/>
      <c r="S686" s="1"/>
      <c r="T686" s="1"/>
      <c r="U686" s="1"/>
      <c r="V686" s="1"/>
      <c r="W686" s="1"/>
      <c r="X686" s="1"/>
      <c r="Y686" s="1"/>
    </row>
    <row r="687" spans="1:25" ht="9.75" customHeight="1">
      <c r="A687" s="1"/>
      <c r="B687" s="79"/>
      <c r="C687" s="145"/>
      <c r="D687" s="1"/>
      <c r="E687" s="1"/>
      <c r="F687" s="1"/>
      <c r="G687" s="1"/>
      <c r="H687" s="1"/>
      <c r="I687" s="1"/>
      <c r="J687" s="1"/>
      <c r="K687" s="1"/>
      <c r="L687" s="1"/>
      <c r="M687" s="1"/>
      <c r="N687" s="1"/>
      <c r="O687" s="1"/>
      <c r="P687" s="1"/>
      <c r="Q687" s="1"/>
      <c r="R687" s="1"/>
      <c r="S687" s="1"/>
      <c r="T687" s="1"/>
      <c r="U687" s="1"/>
      <c r="V687" s="1"/>
      <c r="W687" s="1"/>
      <c r="X687" s="1"/>
      <c r="Y687" s="1"/>
    </row>
    <row r="688" spans="1:25" ht="9.75" customHeight="1">
      <c r="A688" s="1"/>
      <c r="B688" s="79"/>
      <c r="C688" s="145"/>
      <c r="D688" s="1"/>
      <c r="E688" s="1"/>
      <c r="F688" s="1"/>
      <c r="G688" s="1"/>
      <c r="H688" s="1"/>
      <c r="I688" s="1"/>
      <c r="J688" s="1"/>
      <c r="K688" s="1"/>
      <c r="L688" s="1"/>
      <c r="M688" s="1"/>
      <c r="N688" s="1"/>
      <c r="O688" s="1"/>
      <c r="P688" s="1"/>
      <c r="Q688" s="1"/>
      <c r="R688" s="1"/>
      <c r="S688" s="1"/>
      <c r="T688" s="1"/>
      <c r="U688" s="1"/>
      <c r="V688" s="1"/>
      <c r="W688" s="1"/>
      <c r="X688" s="1"/>
      <c r="Y688" s="1"/>
    </row>
    <row r="689" spans="1:25" ht="9.75" customHeight="1">
      <c r="A689" s="1"/>
      <c r="B689" s="79"/>
      <c r="C689" s="145"/>
      <c r="D689" s="1"/>
      <c r="E689" s="1"/>
      <c r="F689" s="1"/>
      <c r="G689" s="1"/>
      <c r="H689" s="1"/>
      <c r="I689" s="1"/>
      <c r="J689" s="1"/>
      <c r="K689" s="1"/>
      <c r="L689" s="1"/>
      <c r="M689" s="1"/>
      <c r="N689" s="1"/>
      <c r="O689" s="1"/>
      <c r="P689" s="1"/>
      <c r="Q689" s="1"/>
      <c r="R689" s="1"/>
      <c r="S689" s="1"/>
      <c r="T689" s="1"/>
      <c r="U689" s="1"/>
      <c r="V689" s="1"/>
      <c r="W689" s="1"/>
      <c r="X689" s="1"/>
      <c r="Y689" s="1"/>
    </row>
    <row r="690" spans="1:25" ht="9.75" customHeight="1">
      <c r="A690" s="1"/>
      <c r="B690" s="79"/>
      <c r="C690" s="145"/>
      <c r="D690" s="1"/>
      <c r="E690" s="1"/>
      <c r="F690" s="1"/>
      <c r="G690" s="1"/>
      <c r="H690" s="1"/>
      <c r="I690" s="1"/>
      <c r="J690" s="1"/>
      <c r="K690" s="1"/>
      <c r="L690" s="1"/>
      <c r="M690" s="1"/>
      <c r="N690" s="1"/>
      <c r="O690" s="1"/>
      <c r="P690" s="1"/>
      <c r="Q690" s="1"/>
      <c r="R690" s="1"/>
      <c r="S690" s="1"/>
      <c r="T690" s="1"/>
      <c r="U690" s="1"/>
      <c r="V690" s="1"/>
      <c r="W690" s="1"/>
      <c r="X690" s="1"/>
      <c r="Y690" s="1"/>
    </row>
    <row r="691" spans="1:25" ht="9.75" customHeight="1">
      <c r="A691" s="1"/>
      <c r="B691" s="79"/>
      <c r="C691" s="145"/>
      <c r="D691" s="1"/>
      <c r="E691" s="1"/>
      <c r="F691" s="1"/>
      <c r="G691" s="1"/>
      <c r="H691" s="1"/>
      <c r="I691" s="1"/>
      <c r="J691" s="1"/>
      <c r="K691" s="1"/>
      <c r="L691" s="1"/>
      <c r="M691" s="1"/>
      <c r="N691" s="1"/>
      <c r="O691" s="1"/>
      <c r="P691" s="1"/>
      <c r="Q691" s="1"/>
      <c r="R691" s="1"/>
      <c r="S691" s="1"/>
      <c r="T691" s="1"/>
      <c r="U691" s="1"/>
      <c r="V691" s="1"/>
      <c r="W691" s="1"/>
      <c r="X691" s="1"/>
      <c r="Y691" s="1"/>
    </row>
    <row r="692" spans="1:25" ht="9.75" customHeight="1">
      <c r="A692" s="1"/>
      <c r="B692" s="79"/>
      <c r="C692" s="145"/>
      <c r="D692" s="1"/>
      <c r="E692" s="1"/>
      <c r="F692" s="1"/>
      <c r="G692" s="1"/>
      <c r="H692" s="1"/>
      <c r="I692" s="1"/>
      <c r="J692" s="1"/>
      <c r="K692" s="1"/>
      <c r="L692" s="1"/>
      <c r="M692" s="1"/>
      <c r="N692" s="1"/>
      <c r="O692" s="1"/>
      <c r="P692" s="1"/>
      <c r="Q692" s="1"/>
      <c r="R692" s="1"/>
      <c r="S692" s="1"/>
      <c r="T692" s="1"/>
      <c r="U692" s="1"/>
      <c r="V692" s="1"/>
      <c r="W692" s="1"/>
      <c r="X692" s="1"/>
      <c r="Y692" s="1"/>
    </row>
    <row r="693" spans="1:25" ht="9.75" customHeight="1">
      <c r="A693" s="1"/>
      <c r="B693" s="79"/>
      <c r="C693" s="145"/>
      <c r="D693" s="1"/>
      <c r="E693" s="1"/>
      <c r="F693" s="1"/>
      <c r="G693" s="1"/>
      <c r="H693" s="1"/>
      <c r="I693" s="1"/>
      <c r="J693" s="1"/>
      <c r="K693" s="1"/>
      <c r="L693" s="1"/>
      <c r="M693" s="1"/>
      <c r="N693" s="1"/>
      <c r="O693" s="1"/>
      <c r="P693" s="1"/>
      <c r="Q693" s="1"/>
      <c r="R693" s="1"/>
      <c r="S693" s="1"/>
      <c r="T693" s="1"/>
      <c r="U693" s="1"/>
      <c r="V693" s="1"/>
      <c r="W693" s="1"/>
      <c r="X693" s="1"/>
      <c r="Y693" s="1"/>
    </row>
    <row r="694" spans="1:25" ht="9.75" customHeight="1">
      <c r="A694" s="1"/>
      <c r="B694" s="79"/>
      <c r="C694" s="145"/>
      <c r="D694" s="1"/>
      <c r="E694" s="1"/>
      <c r="F694" s="1"/>
      <c r="G694" s="1"/>
      <c r="H694" s="1"/>
      <c r="I694" s="1"/>
      <c r="J694" s="1"/>
      <c r="K694" s="1"/>
      <c r="L694" s="1"/>
      <c r="M694" s="1"/>
      <c r="N694" s="1"/>
      <c r="O694" s="1"/>
      <c r="P694" s="1"/>
      <c r="Q694" s="1"/>
      <c r="R694" s="1"/>
      <c r="S694" s="1"/>
      <c r="T694" s="1"/>
      <c r="U694" s="1"/>
      <c r="V694" s="1"/>
      <c r="W694" s="1"/>
      <c r="X694" s="1"/>
      <c r="Y694" s="1"/>
    </row>
    <row r="695" spans="1:25" ht="9.75" customHeight="1">
      <c r="A695" s="1"/>
      <c r="B695" s="79"/>
      <c r="C695" s="145"/>
      <c r="D695" s="1"/>
      <c r="E695" s="1"/>
      <c r="F695" s="1"/>
      <c r="G695" s="1"/>
      <c r="H695" s="1"/>
      <c r="I695" s="1"/>
      <c r="J695" s="1"/>
      <c r="K695" s="1"/>
      <c r="L695" s="1"/>
      <c r="M695" s="1"/>
      <c r="N695" s="1"/>
      <c r="O695" s="1"/>
      <c r="P695" s="1"/>
      <c r="Q695" s="1"/>
      <c r="R695" s="1"/>
      <c r="S695" s="1"/>
      <c r="T695" s="1"/>
      <c r="U695" s="1"/>
      <c r="V695" s="1"/>
      <c r="W695" s="1"/>
      <c r="X695" s="1"/>
      <c r="Y695" s="1"/>
    </row>
    <row r="696" spans="1:25" ht="9.75" customHeight="1">
      <c r="A696" s="1"/>
      <c r="B696" s="79"/>
      <c r="C696" s="145"/>
      <c r="D696" s="1"/>
      <c r="E696" s="1"/>
      <c r="F696" s="1"/>
      <c r="G696" s="1"/>
      <c r="H696" s="1"/>
      <c r="I696" s="1"/>
      <c r="J696" s="1"/>
      <c r="K696" s="1"/>
      <c r="L696" s="1"/>
      <c r="M696" s="1"/>
      <c r="N696" s="1"/>
      <c r="O696" s="1"/>
      <c r="P696" s="1"/>
      <c r="Q696" s="1"/>
      <c r="R696" s="1"/>
      <c r="S696" s="1"/>
      <c r="T696" s="1"/>
      <c r="U696" s="1"/>
      <c r="V696" s="1"/>
      <c r="W696" s="1"/>
      <c r="X696" s="1"/>
      <c r="Y696" s="1"/>
    </row>
    <row r="697" spans="1:25" ht="9.75" customHeight="1">
      <c r="A697" s="1"/>
      <c r="B697" s="79"/>
      <c r="C697" s="145"/>
      <c r="D697" s="1"/>
      <c r="E697" s="1"/>
      <c r="F697" s="1"/>
      <c r="G697" s="1"/>
      <c r="H697" s="1"/>
      <c r="I697" s="1"/>
      <c r="J697" s="1"/>
      <c r="K697" s="1"/>
      <c r="L697" s="1"/>
      <c r="M697" s="1"/>
      <c r="N697" s="1"/>
      <c r="O697" s="1"/>
      <c r="P697" s="1"/>
      <c r="Q697" s="1"/>
      <c r="R697" s="1"/>
      <c r="S697" s="1"/>
      <c r="T697" s="1"/>
      <c r="U697" s="1"/>
      <c r="V697" s="1"/>
      <c r="W697" s="1"/>
      <c r="X697" s="1"/>
      <c r="Y697" s="1"/>
    </row>
    <row r="698" spans="1:25" ht="9.75" customHeight="1">
      <c r="A698" s="1"/>
      <c r="B698" s="79"/>
      <c r="C698" s="145"/>
      <c r="D698" s="1"/>
      <c r="E698" s="1"/>
      <c r="F698" s="1"/>
      <c r="G698" s="1"/>
      <c r="H698" s="1"/>
      <c r="I698" s="1"/>
      <c r="J698" s="1"/>
      <c r="K698" s="1"/>
      <c r="L698" s="1"/>
      <c r="M698" s="1"/>
      <c r="N698" s="1"/>
      <c r="O698" s="1"/>
      <c r="P698" s="1"/>
      <c r="Q698" s="1"/>
      <c r="R698" s="1"/>
      <c r="S698" s="1"/>
      <c r="T698" s="1"/>
      <c r="U698" s="1"/>
      <c r="V698" s="1"/>
      <c r="W698" s="1"/>
      <c r="X698" s="1"/>
      <c r="Y698" s="1"/>
    </row>
    <row r="699" spans="1:25" ht="9.75" customHeight="1">
      <c r="A699" s="1"/>
      <c r="B699" s="79"/>
      <c r="C699" s="145"/>
      <c r="D699" s="1"/>
      <c r="E699" s="1"/>
      <c r="F699" s="1"/>
      <c r="G699" s="1"/>
      <c r="H699" s="1"/>
      <c r="I699" s="1"/>
      <c r="J699" s="1"/>
      <c r="K699" s="1"/>
      <c r="L699" s="1"/>
      <c r="M699" s="1"/>
      <c r="N699" s="1"/>
      <c r="O699" s="1"/>
      <c r="P699" s="1"/>
      <c r="Q699" s="1"/>
      <c r="R699" s="1"/>
      <c r="S699" s="1"/>
      <c r="T699" s="1"/>
      <c r="U699" s="1"/>
      <c r="V699" s="1"/>
      <c r="W699" s="1"/>
      <c r="X699" s="1"/>
      <c r="Y699" s="1"/>
    </row>
    <row r="700" spans="1:25" ht="9.75" customHeight="1">
      <c r="A700" s="1"/>
      <c r="B700" s="79"/>
      <c r="C700" s="145"/>
      <c r="D700" s="1"/>
      <c r="E700" s="1"/>
      <c r="F700" s="1"/>
      <c r="G700" s="1"/>
      <c r="H700" s="1"/>
      <c r="I700" s="1"/>
      <c r="J700" s="1"/>
      <c r="K700" s="1"/>
      <c r="L700" s="1"/>
      <c r="M700" s="1"/>
      <c r="N700" s="1"/>
      <c r="O700" s="1"/>
      <c r="P700" s="1"/>
      <c r="Q700" s="1"/>
      <c r="R700" s="1"/>
      <c r="S700" s="1"/>
      <c r="T700" s="1"/>
      <c r="U700" s="1"/>
      <c r="V700" s="1"/>
      <c r="W700" s="1"/>
      <c r="X700" s="1"/>
      <c r="Y700" s="1"/>
    </row>
    <row r="701" spans="1:25" ht="9.75" customHeight="1">
      <c r="A701" s="1"/>
      <c r="B701" s="79"/>
      <c r="C701" s="145"/>
      <c r="D701" s="1"/>
      <c r="E701" s="1"/>
      <c r="F701" s="1"/>
      <c r="G701" s="1"/>
      <c r="H701" s="1"/>
      <c r="I701" s="1"/>
      <c r="J701" s="1"/>
      <c r="K701" s="1"/>
      <c r="L701" s="1"/>
      <c r="M701" s="1"/>
      <c r="N701" s="1"/>
      <c r="O701" s="1"/>
      <c r="P701" s="1"/>
      <c r="Q701" s="1"/>
      <c r="R701" s="1"/>
      <c r="S701" s="1"/>
      <c r="T701" s="1"/>
      <c r="U701" s="1"/>
      <c r="V701" s="1"/>
      <c r="W701" s="1"/>
      <c r="X701" s="1"/>
      <c r="Y701" s="1"/>
    </row>
    <row r="702" spans="1:25" ht="9.75" customHeight="1">
      <c r="A702" s="1"/>
      <c r="B702" s="79"/>
      <c r="C702" s="145"/>
      <c r="D702" s="1"/>
      <c r="E702" s="1"/>
      <c r="F702" s="1"/>
      <c r="G702" s="1"/>
      <c r="H702" s="1"/>
      <c r="I702" s="1"/>
      <c r="J702" s="1"/>
      <c r="K702" s="1"/>
      <c r="L702" s="1"/>
      <c r="M702" s="1"/>
      <c r="N702" s="1"/>
      <c r="O702" s="1"/>
      <c r="P702" s="1"/>
      <c r="Q702" s="1"/>
      <c r="R702" s="1"/>
      <c r="S702" s="1"/>
      <c r="T702" s="1"/>
      <c r="U702" s="1"/>
      <c r="V702" s="1"/>
      <c r="W702" s="1"/>
      <c r="X702" s="1"/>
      <c r="Y702" s="1"/>
    </row>
    <row r="703" spans="1:25" ht="9.75" customHeight="1">
      <c r="A703" s="1"/>
      <c r="B703" s="79"/>
      <c r="C703" s="145"/>
      <c r="D703" s="1"/>
      <c r="E703" s="1"/>
      <c r="F703" s="1"/>
      <c r="G703" s="1"/>
      <c r="H703" s="1"/>
      <c r="I703" s="1"/>
      <c r="J703" s="1"/>
      <c r="K703" s="1"/>
      <c r="L703" s="1"/>
      <c r="M703" s="1"/>
      <c r="N703" s="1"/>
      <c r="O703" s="1"/>
      <c r="P703" s="1"/>
      <c r="Q703" s="1"/>
      <c r="R703" s="1"/>
      <c r="S703" s="1"/>
      <c r="T703" s="1"/>
      <c r="U703" s="1"/>
      <c r="V703" s="1"/>
      <c r="W703" s="1"/>
      <c r="X703" s="1"/>
      <c r="Y703" s="1"/>
    </row>
    <row r="704" spans="1:25" ht="9.75" customHeight="1">
      <c r="A704" s="1"/>
      <c r="B704" s="79"/>
      <c r="C704" s="145"/>
      <c r="D704" s="1"/>
      <c r="E704" s="1"/>
      <c r="F704" s="1"/>
      <c r="G704" s="1"/>
      <c r="H704" s="1"/>
      <c r="I704" s="1"/>
      <c r="J704" s="1"/>
      <c r="K704" s="1"/>
      <c r="L704" s="1"/>
      <c r="M704" s="1"/>
      <c r="N704" s="1"/>
      <c r="O704" s="1"/>
      <c r="P704" s="1"/>
      <c r="Q704" s="1"/>
      <c r="R704" s="1"/>
      <c r="S704" s="1"/>
      <c r="T704" s="1"/>
      <c r="U704" s="1"/>
      <c r="V704" s="1"/>
      <c r="W704" s="1"/>
      <c r="X704" s="1"/>
      <c r="Y704" s="1"/>
    </row>
    <row r="705" spans="1:25" ht="9.75" customHeight="1">
      <c r="A705" s="1"/>
      <c r="B705" s="79"/>
      <c r="C705" s="145"/>
      <c r="D705" s="1"/>
      <c r="E705" s="1"/>
      <c r="F705" s="1"/>
      <c r="G705" s="1"/>
      <c r="H705" s="1"/>
      <c r="I705" s="1"/>
      <c r="J705" s="1"/>
      <c r="K705" s="1"/>
      <c r="L705" s="1"/>
      <c r="M705" s="1"/>
      <c r="N705" s="1"/>
      <c r="O705" s="1"/>
      <c r="P705" s="1"/>
      <c r="Q705" s="1"/>
      <c r="R705" s="1"/>
      <c r="S705" s="1"/>
      <c r="T705" s="1"/>
      <c r="U705" s="1"/>
      <c r="V705" s="1"/>
      <c r="W705" s="1"/>
      <c r="X705" s="1"/>
      <c r="Y705" s="1"/>
    </row>
    <row r="706" spans="1:25" ht="9.75" customHeight="1">
      <c r="A706" s="1"/>
      <c r="B706" s="79"/>
      <c r="C706" s="145"/>
      <c r="D706" s="1"/>
      <c r="E706" s="1"/>
      <c r="F706" s="1"/>
      <c r="G706" s="1"/>
      <c r="H706" s="1"/>
      <c r="I706" s="1"/>
      <c r="J706" s="1"/>
      <c r="K706" s="1"/>
      <c r="L706" s="1"/>
      <c r="M706" s="1"/>
      <c r="N706" s="1"/>
      <c r="O706" s="1"/>
      <c r="P706" s="1"/>
      <c r="Q706" s="1"/>
      <c r="R706" s="1"/>
      <c r="S706" s="1"/>
      <c r="T706" s="1"/>
      <c r="U706" s="1"/>
      <c r="V706" s="1"/>
      <c r="W706" s="1"/>
      <c r="X706" s="1"/>
      <c r="Y706" s="1"/>
    </row>
    <row r="707" spans="1:25" ht="9.75" customHeight="1">
      <c r="A707" s="1"/>
      <c r="B707" s="79"/>
      <c r="C707" s="145"/>
      <c r="D707" s="1"/>
      <c r="E707" s="1"/>
      <c r="F707" s="1"/>
      <c r="G707" s="1"/>
      <c r="H707" s="1"/>
      <c r="I707" s="1"/>
      <c r="J707" s="1"/>
      <c r="K707" s="1"/>
      <c r="L707" s="1"/>
      <c r="M707" s="1"/>
      <c r="N707" s="1"/>
      <c r="O707" s="1"/>
      <c r="P707" s="1"/>
      <c r="Q707" s="1"/>
      <c r="R707" s="1"/>
      <c r="S707" s="1"/>
      <c r="T707" s="1"/>
      <c r="U707" s="1"/>
      <c r="V707" s="1"/>
      <c r="W707" s="1"/>
      <c r="X707" s="1"/>
      <c r="Y707" s="1"/>
    </row>
    <row r="708" spans="1:25" ht="9.75" customHeight="1">
      <c r="A708" s="1"/>
      <c r="B708" s="79"/>
      <c r="C708" s="145"/>
      <c r="D708" s="1"/>
      <c r="E708" s="1"/>
      <c r="F708" s="1"/>
      <c r="G708" s="1"/>
      <c r="H708" s="1"/>
      <c r="I708" s="1"/>
      <c r="J708" s="1"/>
      <c r="K708" s="1"/>
      <c r="L708" s="1"/>
      <c r="M708" s="1"/>
      <c r="N708" s="1"/>
      <c r="O708" s="1"/>
      <c r="P708" s="1"/>
      <c r="Q708" s="1"/>
      <c r="R708" s="1"/>
      <c r="S708" s="1"/>
      <c r="T708" s="1"/>
      <c r="U708" s="1"/>
      <c r="V708" s="1"/>
      <c r="W708" s="1"/>
      <c r="X708" s="1"/>
      <c r="Y708" s="1"/>
    </row>
    <row r="709" spans="1:25" ht="9.75" customHeight="1">
      <c r="A709" s="1"/>
      <c r="B709" s="79"/>
      <c r="C709" s="145"/>
      <c r="D709" s="1"/>
      <c r="E709" s="1"/>
      <c r="F709" s="1"/>
      <c r="G709" s="1"/>
      <c r="H709" s="1"/>
      <c r="I709" s="1"/>
      <c r="J709" s="1"/>
      <c r="K709" s="1"/>
      <c r="L709" s="1"/>
      <c r="M709" s="1"/>
      <c r="N709" s="1"/>
      <c r="O709" s="1"/>
      <c r="P709" s="1"/>
      <c r="Q709" s="1"/>
      <c r="R709" s="1"/>
      <c r="S709" s="1"/>
      <c r="T709" s="1"/>
      <c r="U709" s="1"/>
      <c r="V709" s="1"/>
      <c r="W709" s="1"/>
      <c r="X709" s="1"/>
      <c r="Y709" s="1"/>
    </row>
    <row r="710" spans="1:25" ht="9.75" customHeight="1">
      <c r="A710" s="1"/>
      <c r="B710" s="79"/>
      <c r="C710" s="145"/>
      <c r="D710" s="1"/>
      <c r="E710" s="1"/>
      <c r="F710" s="1"/>
      <c r="G710" s="1"/>
      <c r="H710" s="1"/>
      <c r="I710" s="1"/>
      <c r="J710" s="1"/>
      <c r="K710" s="1"/>
      <c r="L710" s="1"/>
      <c r="M710" s="1"/>
      <c r="N710" s="1"/>
      <c r="O710" s="1"/>
      <c r="P710" s="1"/>
      <c r="Q710" s="1"/>
      <c r="R710" s="1"/>
      <c r="S710" s="1"/>
      <c r="T710" s="1"/>
      <c r="U710" s="1"/>
      <c r="V710" s="1"/>
      <c r="W710" s="1"/>
      <c r="X710" s="1"/>
      <c r="Y710" s="1"/>
    </row>
    <row r="711" spans="1:25" ht="9.75" customHeight="1">
      <c r="A711" s="1"/>
      <c r="B711" s="79"/>
      <c r="C711" s="145"/>
      <c r="D711" s="1"/>
      <c r="E711" s="1"/>
      <c r="F711" s="1"/>
      <c r="G711" s="1"/>
      <c r="H711" s="1"/>
      <c r="I711" s="1"/>
      <c r="J711" s="1"/>
      <c r="K711" s="1"/>
      <c r="L711" s="1"/>
      <c r="M711" s="1"/>
      <c r="N711" s="1"/>
      <c r="O711" s="1"/>
      <c r="P711" s="1"/>
      <c r="Q711" s="1"/>
      <c r="R711" s="1"/>
      <c r="S711" s="1"/>
      <c r="T711" s="1"/>
      <c r="U711" s="1"/>
      <c r="V711" s="1"/>
      <c r="W711" s="1"/>
      <c r="X711" s="1"/>
      <c r="Y711" s="1"/>
    </row>
    <row r="712" spans="1:25" ht="9.75" customHeight="1">
      <c r="A712" s="1"/>
      <c r="B712" s="79"/>
      <c r="C712" s="145"/>
      <c r="D712" s="1"/>
      <c r="E712" s="1"/>
      <c r="F712" s="1"/>
      <c r="G712" s="1"/>
      <c r="H712" s="1"/>
      <c r="I712" s="1"/>
      <c r="J712" s="1"/>
      <c r="K712" s="1"/>
      <c r="L712" s="1"/>
      <c r="M712" s="1"/>
      <c r="N712" s="1"/>
      <c r="O712" s="1"/>
      <c r="P712" s="1"/>
      <c r="Q712" s="1"/>
      <c r="R712" s="1"/>
      <c r="S712" s="1"/>
      <c r="T712" s="1"/>
      <c r="U712" s="1"/>
      <c r="V712" s="1"/>
      <c r="W712" s="1"/>
      <c r="X712" s="1"/>
      <c r="Y712" s="1"/>
    </row>
    <row r="713" spans="1:25" ht="9.75" customHeight="1">
      <c r="A713" s="1"/>
      <c r="B713" s="79"/>
      <c r="C713" s="145"/>
      <c r="D713" s="1"/>
      <c r="E713" s="1"/>
      <c r="F713" s="1"/>
      <c r="G713" s="1"/>
      <c r="H713" s="1"/>
      <c r="I713" s="1"/>
      <c r="J713" s="1"/>
      <c r="K713" s="1"/>
      <c r="L713" s="1"/>
      <c r="M713" s="1"/>
      <c r="N713" s="1"/>
      <c r="O713" s="1"/>
      <c r="P713" s="1"/>
      <c r="Q713" s="1"/>
      <c r="R713" s="1"/>
      <c r="S713" s="1"/>
      <c r="T713" s="1"/>
      <c r="U713" s="1"/>
      <c r="V713" s="1"/>
      <c r="W713" s="1"/>
      <c r="X713" s="1"/>
      <c r="Y713" s="1"/>
    </row>
    <row r="714" spans="1:25" ht="9.75" customHeight="1">
      <c r="A714" s="1"/>
      <c r="B714" s="79"/>
      <c r="C714" s="145"/>
      <c r="D714" s="1"/>
      <c r="E714" s="1"/>
      <c r="F714" s="1"/>
      <c r="G714" s="1"/>
      <c r="H714" s="1"/>
      <c r="I714" s="1"/>
      <c r="J714" s="1"/>
      <c r="K714" s="1"/>
      <c r="L714" s="1"/>
      <c r="M714" s="1"/>
      <c r="N714" s="1"/>
      <c r="O714" s="1"/>
      <c r="P714" s="1"/>
      <c r="Q714" s="1"/>
      <c r="R714" s="1"/>
      <c r="S714" s="1"/>
      <c r="T714" s="1"/>
      <c r="U714" s="1"/>
      <c r="V714" s="1"/>
      <c r="W714" s="1"/>
      <c r="X714" s="1"/>
      <c r="Y714" s="1"/>
    </row>
    <row r="715" spans="1:25" ht="9.75" customHeight="1">
      <c r="A715" s="1"/>
      <c r="B715" s="79"/>
      <c r="C715" s="145"/>
      <c r="D715" s="1"/>
      <c r="E715" s="1"/>
      <c r="F715" s="1"/>
      <c r="G715" s="1"/>
      <c r="H715" s="1"/>
      <c r="I715" s="1"/>
      <c r="J715" s="1"/>
      <c r="K715" s="1"/>
      <c r="L715" s="1"/>
      <c r="M715" s="1"/>
      <c r="N715" s="1"/>
      <c r="O715" s="1"/>
      <c r="P715" s="1"/>
      <c r="Q715" s="1"/>
      <c r="R715" s="1"/>
      <c r="S715" s="1"/>
      <c r="T715" s="1"/>
      <c r="U715" s="1"/>
      <c r="V715" s="1"/>
      <c r="W715" s="1"/>
      <c r="X715" s="1"/>
      <c r="Y715" s="1"/>
    </row>
    <row r="716" spans="1:25" ht="9.75" customHeight="1">
      <c r="A716" s="1"/>
      <c r="B716" s="79"/>
      <c r="C716" s="145"/>
      <c r="D716" s="1"/>
      <c r="E716" s="1"/>
      <c r="F716" s="1"/>
      <c r="G716" s="1"/>
      <c r="H716" s="1"/>
      <c r="I716" s="1"/>
      <c r="J716" s="1"/>
      <c r="K716" s="1"/>
      <c r="L716" s="1"/>
      <c r="M716" s="1"/>
      <c r="N716" s="1"/>
      <c r="O716" s="1"/>
      <c r="P716" s="1"/>
      <c r="Q716" s="1"/>
      <c r="R716" s="1"/>
      <c r="S716" s="1"/>
      <c r="T716" s="1"/>
      <c r="U716" s="1"/>
      <c r="V716" s="1"/>
      <c r="W716" s="1"/>
      <c r="X716" s="1"/>
      <c r="Y716" s="1"/>
    </row>
    <row r="717" spans="1:25" ht="9.75" customHeight="1">
      <c r="A717" s="1"/>
      <c r="B717" s="79"/>
      <c r="C717" s="145"/>
      <c r="D717" s="1"/>
      <c r="E717" s="1"/>
      <c r="F717" s="1"/>
      <c r="G717" s="1"/>
      <c r="H717" s="1"/>
      <c r="I717" s="1"/>
      <c r="J717" s="1"/>
      <c r="K717" s="1"/>
      <c r="L717" s="1"/>
      <c r="M717" s="1"/>
      <c r="N717" s="1"/>
      <c r="O717" s="1"/>
      <c r="P717" s="1"/>
      <c r="Q717" s="1"/>
      <c r="R717" s="1"/>
      <c r="S717" s="1"/>
      <c r="T717" s="1"/>
      <c r="U717" s="1"/>
      <c r="V717" s="1"/>
      <c r="W717" s="1"/>
      <c r="X717" s="1"/>
      <c r="Y717" s="1"/>
    </row>
    <row r="718" spans="1:25" ht="9.75" customHeight="1">
      <c r="A718" s="1"/>
      <c r="B718" s="79"/>
      <c r="C718" s="145"/>
      <c r="D718" s="1"/>
      <c r="E718" s="1"/>
      <c r="F718" s="1"/>
      <c r="G718" s="1"/>
      <c r="H718" s="1"/>
      <c r="I718" s="1"/>
      <c r="J718" s="1"/>
      <c r="K718" s="1"/>
      <c r="L718" s="1"/>
      <c r="M718" s="1"/>
      <c r="N718" s="1"/>
      <c r="O718" s="1"/>
      <c r="P718" s="1"/>
      <c r="Q718" s="1"/>
      <c r="R718" s="1"/>
      <c r="S718" s="1"/>
      <c r="T718" s="1"/>
      <c r="U718" s="1"/>
      <c r="V718" s="1"/>
      <c r="W718" s="1"/>
      <c r="X718" s="1"/>
      <c r="Y718" s="1"/>
    </row>
    <row r="719" spans="1:25" ht="9.75" customHeight="1">
      <c r="A719" s="1"/>
      <c r="B719" s="79"/>
      <c r="C719" s="145"/>
      <c r="D719" s="1"/>
      <c r="E719" s="1"/>
      <c r="F719" s="1"/>
      <c r="G719" s="1"/>
      <c r="H719" s="1"/>
      <c r="I719" s="1"/>
      <c r="J719" s="1"/>
      <c r="K719" s="1"/>
      <c r="L719" s="1"/>
      <c r="M719" s="1"/>
      <c r="N719" s="1"/>
      <c r="O719" s="1"/>
      <c r="P719" s="1"/>
      <c r="Q719" s="1"/>
      <c r="R719" s="1"/>
      <c r="S719" s="1"/>
      <c r="T719" s="1"/>
      <c r="U719" s="1"/>
      <c r="V719" s="1"/>
      <c r="W719" s="1"/>
      <c r="X719" s="1"/>
      <c r="Y719" s="1"/>
    </row>
    <row r="720" spans="1:25" ht="9.75" customHeight="1">
      <c r="A720" s="1"/>
      <c r="B720" s="79"/>
      <c r="C720" s="145"/>
      <c r="D720" s="1"/>
      <c r="E720" s="1"/>
      <c r="F720" s="1"/>
      <c r="G720" s="1"/>
      <c r="H720" s="1"/>
      <c r="I720" s="1"/>
      <c r="J720" s="1"/>
      <c r="K720" s="1"/>
      <c r="L720" s="1"/>
      <c r="M720" s="1"/>
      <c r="N720" s="1"/>
      <c r="O720" s="1"/>
      <c r="P720" s="1"/>
      <c r="Q720" s="1"/>
      <c r="R720" s="1"/>
      <c r="S720" s="1"/>
      <c r="T720" s="1"/>
      <c r="U720" s="1"/>
      <c r="V720" s="1"/>
      <c r="W720" s="1"/>
      <c r="X720" s="1"/>
      <c r="Y720" s="1"/>
    </row>
    <row r="721" spans="1:25" ht="9.75" customHeight="1">
      <c r="A721" s="1"/>
      <c r="B721" s="79"/>
      <c r="C721" s="145"/>
      <c r="D721" s="1"/>
      <c r="E721" s="1"/>
      <c r="F721" s="1"/>
      <c r="G721" s="1"/>
      <c r="H721" s="1"/>
      <c r="I721" s="1"/>
      <c r="J721" s="1"/>
      <c r="K721" s="1"/>
      <c r="L721" s="1"/>
      <c r="M721" s="1"/>
      <c r="N721" s="1"/>
      <c r="O721" s="1"/>
      <c r="P721" s="1"/>
      <c r="Q721" s="1"/>
      <c r="R721" s="1"/>
      <c r="S721" s="1"/>
      <c r="T721" s="1"/>
      <c r="U721" s="1"/>
      <c r="V721" s="1"/>
      <c r="W721" s="1"/>
      <c r="X721" s="1"/>
      <c r="Y721" s="1"/>
    </row>
    <row r="722" spans="1:25" ht="9.75" customHeight="1">
      <c r="A722" s="1"/>
      <c r="B722" s="79"/>
      <c r="C722" s="145"/>
      <c r="D722" s="1"/>
      <c r="E722" s="1"/>
      <c r="F722" s="1"/>
      <c r="G722" s="1"/>
      <c r="H722" s="1"/>
      <c r="I722" s="1"/>
      <c r="J722" s="1"/>
      <c r="K722" s="1"/>
      <c r="L722" s="1"/>
      <c r="M722" s="1"/>
      <c r="N722" s="1"/>
      <c r="O722" s="1"/>
      <c r="P722" s="1"/>
      <c r="Q722" s="1"/>
      <c r="R722" s="1"/>
      <c r="S722" s="1"/>
      <c r="T722" s="1"/>
      <c r="U722" s="1"/>
      <c r="V722" s="1"/>
      <c r="W722" s="1"/>
      <c r="X722" s="1"/>
      <c r="Y722" s="1"/>
    </row>
    <row r="723" spans="1:25" ht="9.75" customHeight="1">
      <c r="A723" s="1"/>
      <c r="B723" s="79"/>
      <c r="C723" s="145"/>
      <c r="D723" s="1"/>
      <c r="E723" s="1"/>
      <c r="F723" s="1"/>
      <c r="G723" s="1"/>
      <c r="H723" s="1"/>
      <c r="I723" s="1"/>
      <c r="J723" s="1"/>
      <c r="K723" s="1"/>
      <c r="L723" s="1"/>
      <c r="M723" s="1"/>
      <c r="N723" s="1"/>
      <c r="O723" s="1"/>
      <c r="P723" s="1"/>
      <c r="Q723" s="1"/>
      <c r="R723" s="1"/>
      <c r="S723" s="1"/>
      <c r="T723" s="1"/>
      <c r="U723" s="1"/>
      <c r="V723" s="1"/>
      <c r="W723" s="1"/>
      <c r="X723" s="1"/>
      <c r="Y723" s="1"/>
    </row>
    <row r="724" spans="1:25" ht="9.75" customHeight="1">
      <c r="A724" s="1"/>
      <c r="B724" s="79"/>
      <c r="C724" s="145"/>
      <c r="D724" s="1"/>
      <c r="E724" s="1"/>
      <c r="F724" s="1"/>
      <c r="G724" s="1"/>
      <c r="H724" s="1"/>
      <c r="I724" s="1"/>
      <c r="J724" s="1"/>
      <c r="K724" s="1"/>
      <c r="L724" s="1"/>
      <c r="M724" s="1"/>
      <c r="N724" s="1"/>
      <c r="O724" s="1"/>
      <c r="P724" s="1"/>
      <c r="Q724" s="1"/>
      <c r="R724" s="1"/>
      <c r="S724" s="1"/>
      <c r="T724" s="1"/>
      <c r="U724" s="1"/>
      <c r="V724" s="1"/>
      <c r="W724" s="1"/>
      <c r="X724" s="1"/>
      <c r="Y724" s="1"/>
    </row>
    <row r="725" spans="1:25" ht="9.75" customHeight="1">
      <c r="A725" s="1"/>
      <c r="B725" s="79"/>
      <c r="C725" s="145"/>
      <c r="D725" s="1"/>
      <c r="E725" s="1"/>
      <c r="F725" s="1"/>
      <c r="G725" s="1"/>
      <c r="H725" s="1"/>
      <c r="I725" s="1"/>
      <c r="J725" s="1"/>
      <c r="K725" s="1"/>
      <c r="L725" s="1"/>
      <c r="M725" s="1"/>
      <c r="N725" s="1"/>
      <c r="O725" s="1"/>
      <c r="P725" s="1"/>
      <c r="Q725" s="1"/>
      <c r="R725" s="1"/>
      <c r="S725" s="1"/>
      <c r="T725" s="1"/>
      <c r="U725" s="1"/>
      <c r="V725" s="1"/>
      <c r="W725" s="1"/>
      <c r="X725" s="1"/>
      <c r="Y725" s="1"/>
    </row>
    <row r="726" spans="1:25" ht="9.75" customHeight="1">
      <c r="A726" s="1"/>
      <c r="B726" s="79"/>
      <c r="C726" s="145"/>
      <c r="D726" s="1"/>
      <c r="E726" s="1"/>
      <c r="F726" s="1"/>
      <c r="G726" s="1"/>
      <c r="H726" s="1"/>
      <c r="I726" s="1"/>
      <c r="J726" s="1"/>
      <c r="K726" s="1"/>
      <c r="L726" s="1"/>
      <c r="M726" s="1"/>
      <c r="N726" s="1"/>
      <c r="O726" s="1"/>
      <c r="P726" s="1"/>
      <c r="Q726" s="1"/>
      <c r="R726" s="1"/>
      <c r="S726" s="1"/>
      <c r="T726" s="1"/>
      <c r="U726" s="1"/>
      <c r="V726" s="1"/>
      <c r="W726" s="1"/>
      <c r="X726" s="1"/>
      <c r="Y726" s="1"/>
    </row>
    <row r="727" spans="1:25" ht="9.75" customHeight="1">
      <c r="A727" s="1"/>
      <c r="B727" s="79"/>
      <c r="C727" s="145"/>
      <c r="D727" s="1"/>
      <c r="E727" s="1"/>
      <c r="F727" s="1"/>
      <c r="G727" s="1"/>
      <c r="H727" s="1"/>
      <c r="I727" s="1"/>
      <c r="J727" s="1"/>
      <c r="K727" s="1"/>
      <c r="L727" s="1"/>
      <c r="M727" s="1"/>
      <c r="N727" s="1"/>
      <c r="O727" s="1"/>
      <c r="P727" s="1"/>
      <c r="Q727" s="1"/>
      <c r="R727" s="1"/>
      <c r="S727" s="1"/>
      <c r="T727" s="1"/>
      <c r="U727" s="1"/>
      <c r="V727" s="1"/>
      <c r="W727" s="1"/>
      <c r="X727" s="1"/>
      <c r="Y727" s="1"/>
    </row>
    <row r="728" spans="1:25" ht="9.75" customHeight="1">
      <c r="A728" s="1"/>
      <c r="B728" s="79"/>
      <c r="C728" s="145"/>
      <c r="D728" s="1"/>
      <c r="E728" s="1"/>
      <c r="F728" s="1"/>
      <c r="G728" s="1"/>
      <c r="H728" s="1"/>
      <c r="I728" s="1"/>
      <c r="J728" s="1"/>
      <c r="K728" s="1"/>
      <c r="L728" s="1"/>
      <c r="M728" s="1"/>
      <c r="N728" s="1"/>
      <c r="O728" s="1"/>
      <c r="P728" s="1"/>
      <c r="Q728" s="1"/>
      <c r="R728" s="1"/>
      <c r="S728" s="1"/>
      <c r="T728" s="1"/>
      <c r="U728" s="1"/>
      <c r="V728" s="1"/>
      <c r="W728" s="1"/>
      <c r="X728" s="1"/>
      <c r="Y728" s="1"/>
    </row>
    <row r="729" spans="1:25" ht="9.75" customHeight="1">
      <c r="A729" s="1"/>
      <c r="B729" s="79"/>
      <c r="C729" s="145"/>
      <c r="D729" s="1"/>
      <c r="E729" s="1"/>
      <c r="F729" s="1"/>
      <c r="G729" s="1"/>
      <c r="H729" s="1"/>
      <c r="I729" s="1"/>
      <c r="J729" s="1"/>
      <c r="K729" s="1"/>
      <c r="L729" s="1"/>
      <c r="M729" s="1"/>
      <c r="N729" s="1"/>
      <c r="O729" s="1"/>
      <c r="P729" s="1"/>
      <c r="Q729" s="1"/>
      <c r="R729" s="1"/>
      <c r="S729" s="1"/>
      <c r="T729" s="1"/>
      <c r="U729" s="1"/>
      <c r="V729" s="1"/>
      <c r="W729" s="1"/>
      <c r="X729" s="1"/>
      <c r="Y729" s="1"/>
    </row>
    <row r="730" spans="1:25" ht="9.75" customHeight="1">
      <c r="A730" s="1"/>
      <c r="B730" s="79"/>
      <c r="C730" s="145"/>
      <c r="D730" s="1"/>
      <c r="E730" s="1"/>
      <c r="F730" s="1"/>
      <c r="G730" s="1"/>
      <c r="H730" s="1"/>
      <c r="I730" s="1"/>
      <c r="J730" s="1"/>
      <c r="K730" s="1"/>
      <c r="L730" s="1"/>
      <c r="M730" s="1"/>
      <c r="N730" s="1"/>
      <c r="O730" s="1"/>
      <c r="P730" s="1"/>
      <c r="Q730" s="1"/>
      <c r="R730" s="1"/>
      <c r="S730" s="1"/>
      <c r="T730" s="1"/>
      <c r="U730" s="1"/>
      <c r="V730" s="1"/>
      <c r="W730" s="1"/>
      <c r="X730" s="1"/>
      <c r="Y730" s="1"/>
    </row>
    <row r="731" spans="1:25" ht="9.75" customHeight="1">
      <c r="A731" s="1"/>
      <c r="B731" s="79"/>
      <c r="C731" s="145"/>
      <c r="D731" s="1"/>
      <c r="E731" s="1"/>
      <c r="F731" s="1"/>
      <c r="G731" s="1"/>
      <c r="H731" s="1"/>
      <c r="I731" s="1"/>
      <c r="J731" s="1"/>
      <c r="K731" s="1"/>
      <c r="L731" s="1"/>
      <c r="M731" s="1"/>
      <c r="N731" s="1"/>
      <c r="O731" s="1"/>
      <c r="P731" s="1"/>
      <c r="Q731" s="1"/>
      <c r="R731" s="1"/>
      <c r="S731" s="1"/>
      <c r="T731" s="1"/>
      <c r="U731" s="1"/>
      <c r="V731" s="1"/>
      <c r="W731" s="1"/>
      <c r="X731" s="1"/>
      <c r="Y731" s="1"/>
    </row>
    <row r="732" spans="1:25" ht="9.75" customHeight="1">
      <c r="A732" s="1"/>
      <c r="B732" s="79"/>
      <c r="C732" s="145"/>
      <c r="D732" s="1"/>
      <c r="E732" s="1"/>
      <c r="F732" s="1"/>
      <c r="G732" s="1"/>
      <c r="H732" s="1"/>
      <c r="I732" s="1"/>
      <c r="J732" s="1"/>
      <c r="K732" s="1"/>
      <c r="L732" s="1"/>
      <c r="M732" s="1"/>
      <c r="N732" s="1"/>
      <c r="O732" s="1"/>
      <c r="P732" s="1"/>
      <c r="Q732" s="1"/>
      <c r="R732" s="1"/>
      <c r="S732" s="1"/>
      <c r="T732" s="1"/>
      <c r="U732" s="1"/>
      <c r="V732" s="1"/>
      <c r="W732" s="1"/>
      <c r="X732" s="1"/>
      <c r="Y732" s="1"/>
    </row>
    <row r="733" spans="1:25" ht="9.75" customHeight="1">
      <c r="A733" s="1"/>
      <c r="B733" s="79"/>
      <c r="C733" s="145"/>
      <c r="D733" s="1"/>
      <c r="E733" s="1"/>
      <c r="F733" s="1"/>
      <c r="G733" s="1"/>
      <c r="H733" s="1"/>
      <c r="I733" s="1"/>
      <c r="J733" s="1"/>
      <c r="K733" s="1"/>
      <c r="L733" s="1"/>
      <c r="M733" s="1"/>
      <c r="N733" s="1"/>
      <c r="O733" s="1"/>
      <c r="P733" s="1"/>
      <c r="Q733" s="1"/>
      <c r="R733" s="1"/>
      <c r="S733" s="1"/>
      <c r="T733" s="1"/>
      <c r="U733" s="1"/>
      <c r="V733" s="1"/>
      <c r="W733" s="1"/>
      <c r="X733" s="1"/>
      <c r="Y733" s="1"/>
    </row>
    <row r="734" spans="1:25" ht="9.75" customHeight="1">
      <c r="A734" s="1"/>
      <c r="B734" s="79"/>
      <c r="C734" s="145"/>
      <c r="D734" s="1"/>
      <c r="E734" s="1"/>
      <c r="F734" s="1"/>
      <c r="G734" s="1"/>
      <c r="H734" s="1"/>
      <c r="I734" s="1"/>
      <c r="J734" s="1"/>
      <c r="K734" s="1"/>
      <c r="L734" s="1"/>
      <c r="M734" s="1"/>
      <c r="N734" s="1"/>
      <c r="O734" s="1"/>
      <c r="P734" s="1"/>
      <c r="Q734" s="1"/>
      <c r="R734" s="1"/>
      <c r="S734" s="1"/>
      <c r="T734" s="1"/>
      <c r="U734" s="1"/>
      <c r="V734" s="1"/>
      <c r="W734" s="1"/>
      <c r="X734" s="1"/>
      <c r="Y734" s="1"/>
    </row>
    <row r="735" spans="1:25" ht="9.75" customHeight="1">
      <c r="A735" s="1"/>
      <c r="B735" s="79"/>
      <c r="C735" s="145"/>
      <c r="D735" s="1"/>
      <c r="E735" s="1"/>
      <c r="F735" s="1"/>
      <c r="G735" s="1"/>
      <c r="H735" s="1"/>
      <c r="I735" s="1"/>
      <c r="J735" s="1"/>
      <c r="K735" s="1"/>
      <c r="L735" s="1"/>
      <c r="M735" s="1"/>
      <c r="N735" s="1"/>
      <c r="O735" s="1"/>
      <c r="P735" s="1"/>
      <c r="Q735" s="1"/>
      <c r="R735" s="1"/>
      <c r="S735" s="1"/>
      <c r="T735" s="1"/>
      <c r="U735" s="1"/>
      <c r="V735" s="1"/>
      <c r="W735" s="1"/>
      <c r="X735" s="1"/>
      <c r="Y735" s="1"/>
    </row>
    <row r="736" spans="1:25" ht="9.75" customHeight="1">
      <c r="A736" s="1"/>
      <c r="B736" s="79"/>
      <c r="C736" s="145"/>
      <c r="D736" s="1"/>
      <c r="E736" s="1"/>
      <c r="F736" s="1"/>
      <c r="G736" s="1"/>
      <c r="H736" s="1"/>
      <c r="I736" s="1"/>
      <c r="J736" s="1"/>
      <c r="K736" s="1"/>
      <c r="L736" s="1"/>
      <c r="M736" s="1"/>
      <c r="N736" s="1"/>
      <c r="O736" s="1"/>
      <c r="P736" s="1"/>
      <c r="Q736" s="1"/>
      <c r="R736" s="1"/>
      <c r="S736" s="1"/>
      <c r="T736" s="1"/>
      <c r="U736" s="1"/>
      <c r="V736" s="1"/>
      <c r="W736" s="1"/>
      <c r="X736" s="1"/>
      <c r="Y736" s="1"/>
    </row>
    <row r="737" spans="1:25" ht="9.75" customHeight="1">
      <c r="A737" s="1"/>
      <c r="B737" s="79"/>
      <c r="C737" s="145"/>
      <c r="D737" s="1"/>
      <c r="E737" s="1"/>
      <c r="F737" s="1"/>
      <c r="G737" s="1"/>
      <c r="H737" s="1"/>
      <c r="I737" s="1"/>
      <c r="J737" s="1"/>
      <c r="K737" s="1"/>
      <c r="L737" s="1"/>
      <c r="M737" s="1"/>
      <c r="N737" s="1"/>
      <c r="O737" s="1"/>
      <c r="P737" s="1"/>
      <c r="Q737" s="1"/>
      <c r="R737" s="1"/>
      <c r="S737" s="1"/>
      <c r="T737" s="1"/>
      <c r="U737" s="1"/>
      <c r="V737" s="1"/>
      <c r="W737" s="1"/>
      <c r="X737" s="1"/>
      <c r="Y737" s="1"/>
    </row>
    <row r="738" spans="1:25" ht="9.75" customHeight="1">
      <c r="A738" s="1"/>
      <c r="B738" s="79"/>
      <c r="C738" s="145"/>
      <c r="D738" s="1"/>
      <c r="E738" s="1"/>
      <c r="F738" s="1"/>
      <c r="G738" s="1"/>
      <c r="H738" s="1"/>
      <c r="I738" s="1"/>
      <c r="J738" s="1"/>
      <c r="K738" s="1"/>
      <c r="L738" s="1"/>
      <c r="M738" s="1"/>
      <c r="N738" s="1"/>
      <c r="O738" s="1"/>
      <c r="P738" s="1"/>
      <c r="Q738" s="1"/>
      <c r="R738" s="1"/>
      <c r="S738" s="1"/>
      <c r="T738" s="1"/>
      <c r="U738" s="1"/>
      <c r="V738" s="1"/>
      <c r="W738" s="1"/>
      <c r="X738" s="1"/>
      <c r="Y738" s="1"/>
    </row>
    <row r="739" spans="1:25" ht="9.75" customHeight="1">
      <c r="A739" s="1"/>
      <c r="B739" s="79"/>
      <c r="C739" s="145"/>
      <c r="D739" s="1"/>
      <c r="E739" s="1"/>
      <c r="F739" s="1"/>
      <c r="G739" s="1"/>
      <c r="H739" s="1"/>
      <c r="I739" s="1"/>
      <c r="J739" s="1"/>
      <c r="K739" s="1"/>
      <c r="L739" s="1"/>
      <c r="M739" s="1"/>
      <c r="N739" s="1"/>
      <c r="O739" s="1"/>
      <c r="P739" s="1"/>
      <c r="Q739" s="1"/>
      <c r="R739" s="1"/>
      <c r="S739" s="1"/>
      <c r="T739" s="1"/>
      <c r="U739" s="1"/>
      <c r="V739" s="1"/>
      <c r="W739" s="1"/>
      <c r="X739" s="1"/>
      <c r="Y739" s="1"/>
    </row>
    <row r="740" spans="1:25" ht="9.75" customHeight="1">
      <c r="A740" s="1"/>
      <c r="B740" s="79"/>
      <c r="C740" s="145"/>
      <c r="D740" s="1"/>
      <c r="E740" s="1"/>
      <c r="F740" s="1"/>
      <c r="G740" s="1"/>
      <c r="H740" s="1"/>
      <c r="I740" s="1"/>
      <c r="J740" s="1"/>
      <c r="K740" s="1"/>
      <c r="L740" s="1"/>
      <c r="M740" s="1"/>
      <c r="N740" s="1"/>
      <c r="O740" s="1"/>
      <c r="P740" s="1"/>
      <c r="Q740" s="1"/>
      <c r="R740" s="1"/>
      <c r="S740" s="1"/>
      <c r="T740" s="1"/>
      <c r="U740" s="1"/>
      <c r="V740" s="1"/>
      <c r="W740" s="1"/>
      <c r="X740" s="1"/>
      <c r="Y740" s="1"/>
    </row>
    <row r="741" spans="1:25" ht="9.75" customHeight="1">
      <c r="A741" s="1"/>
      <c r="B741" s="79"/>
      <c r="C741" s="145"/>
      <c r="D741" s="1"/>
      <c r="E741" s="1"/>
      <c r="F741" s="1"/>
      <c r="G741" s="1"/>
      <c r="H741" s="1"/>
      <c r="I741" s="1"/>
      <c r="J741" s="1"/>
      <c r="K741" s="1"/>
      <c r="L741" s="1"/>
      <c r="M741" s="1"/>
      <c r="N741" s="1"/>
      <c r="O741" s="1"/>
      <c r="P741" s="1"/>
      <c r="Q741" s="1"/>
      <c r="R741" s="1"/>
      <c r="S741" s="1"/>
      <c r="T741" s="1"/>
      <c r="U741" s="1"/>
      <c r="V741" s="1"/>
      <c r="W741" s="1"/>
      <c r="X741" s="1"/>
      <c r="Y741" s="1"/>
    </row>
    <row r="742" spans="1:25" ht="9.75" customHeight="1">
      <c r="A742" s="1"/>
      <c r="B742" s="79"/>
      <c r="C742" s="145"/>
      <c r="D742" s="1"/>
      <c r="E742" s="1"/>
      <c r="F742" s="1"/>
      <c r="G742" s="1"/>
      <c r="H742" s="1"/>
      <c r="I742" s="1"/>
      <c r="J742" s="1"/>
      <c r="K742" s="1"/>
      <c r="L742" s="1"/>
      <c r="M742" s="1"/>
      <c r="N742" s="1"/>
      <c r="O742" s="1"/>
      <c r="P742" s="1"/>
      <c r="Q742" s="1"/>
      <c r="R742" s="1"/>
      <c r="S742" s="1"/>
      <c r="T742" s="1"/>
      <c r="U742" s="1"/>
      <c r="V742" s="1"/>
      <c r="W742" s="1"/>
      <c r="X742" s="1"/>
      <c r="Y742" s="1"/>
    </row>
    <row r="743" spans="1:25" ht="9.75" customHeight="1">
      <c r="A743" s="1"/>
      <c r="B743" s="79"/>
      <c r="C743" s="145"/>
      <c r="D743" s="1"/>
      <c r="E743" s="1"/>
      <c r="F743" s="1"/>
      <c r="G743" s="1"/>
      <c r="H743" s="1"/>
      <c r="I743" s="1"/>
      <c r="J743" s="1"/>
      <c r="K743" s="1"/>
      <c r="L743" s="1"/>
      <c r="M743" s="1"/>
      <c r="N743" s="1"/>
      <c r="O743" s="1"/>
      <c r="P743" s="1"/>
      <c r="Q743" s="1"/>
      <c r="R743" s="1"/>
      <c r="S743" s="1"/>
      <c r="T743" s="1"/>
      <c r="U743" s="1"/>
      <c r="V743" s="1"/>
      <c r="W743" s="1"/>
      <c r="X743" s="1"/>
      <c r="Y743" s="1"/>
    </row>
    <row r="744" spans="1:25" ht="9.75" customHeight="1">
      <c r="A744" s="1"/>
      <c r="B744" s="79"/>
      <c r="C744" s="145"/>
      <c r="D744" s="1"/>
      <c r="E744" s="1"/>
      <c r="F744" s="1"/>
      <c r="G744" s="1"/>
      <c r="H744" s="1"/>
      <c r="I744" s="1"/>
      <c r="J744" s="1"/>
      <c r="K744" s="1"/>
      <c r="L744" s="1"/>
      <c r="M744" s="1"/>
      <c r="N744" s="1"/>
      <c r="O744" s="1"/>
      <c r="P744" s="1"/>
      <c r="Q744" s="1"/>
      <c r="R744" s="1"/>
      <c r="S744" s="1"/>
      <c r="T744" s="1"/>
      <c r="U744" s="1"/>
      <c r="V744" s="1"/>
      <c r="W744" s="1"/>
      <c r="X744" s="1"/>
      <c r="Y744" s="1"/>
    </row>
    <row r="745" spans="1:25" ht="9.75" customHeight="1">
      <c r="A745" s="1"/>
      <c r="B745" s="79"/>
      <c r="C745" s="145"/>
      <c r="D745" s="1"/>
      <c r="E745" s="1"/>
      <c r="F745" s="1"/>
      <c r="G745" s="1"/>
      <c r="H745" s="1"/>
      <c r="I745" s="1"/>
      <c r="J745" s="1"/>
      <c r="K745" s="1"/>
      <c r="L745" s="1"/>
      <c r="M745" s="1"/>
      <c r="N745" s="1"/>
      <c r="O745" s="1"/>
      <c r="P745" s="1"/>
      <c r="Q745" s="1"/>
      <c r="R745" s="1"/>
      <c r="S745" s="1"/>
      <c r="T745" s="1"/>
      <c r="U745" s="1"/>
      <c r="V745" s="1"/>
      <c r="W745" s="1"/>
      <c r="X745" s="1"/>
      <c r="Y745" s="1"/>
    </row>
    <row r="746" spans="1:25" ht="9.75" customHeight="1">
      <c r="A746" s="1"/>
      <c r="B746" s="79"/>
      <c r="C746" s="145"/>
      <c r="D746" s="1"/>
      <c r="E746" s="1"/>
      <c r="F746" s="1"/>
      <c r="G746" s="1"/>
      <c r="H746" s="1"/>
      <c r="I746" s="1"/>
      <c r="J746" s="1"/>
      <c r="K746" s="1"/>
      <c r="L746" s="1"/>
      <c r="M746" s="1"/>
      <c r="N746" s="1"/>
      <c r="O746" s="1"/>
      <c r="P746" s="1"/>
      <c r="Q746" s="1"/>
      <c r="R746" s="1"/>
      <c r="S746" s="1"/>
      <c r="T746" s="1"/>
      <c r="U746" s="1"/>
      <c r="V746" s="1"/>
      <c r="W746" s="1"/>
      <c r="X746" s="1"/>
      <c r="Y746" s="1"/>
    </row>
    <row r="747" spans="1:25" ht="9.75" customHeight="1">
      <c r="A747" s="1"/>
      <c r="B747" s="79"/>
      <c r="C747" s="145"/>
      <c r="D747" s="1"/>
      <c r="E747" s="1"/>
      <c r="F747" s="1"/>
      <c r="G747" s="1"/>
      <c r="H747" s="1"/>
      <c r="I747" s="1"/>
      <c r="J747" s="1"/>
      <c r="K747" s="1"/>
      <c r="L747" s="1"/>
      <c r="M747" s="1"/>
      <c r="N747" s="1"/>
      <c r="O747" s="1"/>
      <c r="P747" s="1"/>
      <c r="Q747" s="1"/>
      <c r="R747" s="1"/>
      <c r="S747" s="1"/>
      <c r="T747" s="1"/>
      <c r="U747" s="1"/>
      <c r="V747" s="1"/>
      <c r="W747" s="1"/>
      <c r="X747" s="1"/>
      <c r="Y747" s="1"/>
    </row>
    <row r="748" spans="1:25" ht="9.75" customHeight="1">
      <c r="A748" s="1"/>
      <c r="B748" s="79"/>
      <c r="C748" s="145"/>
      <c r="D748" s="1"/>
      <c r="E748" s="1"/>
      <c r="F748" s="1"/>
      <c r="G748" s="1"/>
      <c r="H748" s="1"/>
      <c r="I748" s="1"/>
      <c r="J748" s="1"/>
      <c r="K748" s="1"/>
      <c r="L748" s="1"/>
      <c r="M748" s="1"/>
      <c r="N748" s="1"/>
      <c r="O748" s="1"/>
      <c r="P748" s="1"/>
      <c r="Q748" s="1"/>
      <c r="R748" s="1"/>
      <c r="S748" s="1"/>
      <c r="T748" s="1"/>
      <c r="U748" s="1"/>
      <c r="V748" s="1"/>
      <c r="W748" s="1"/>
      <c r="X748" s="1"/>
      <c r="Y748" s="1"/>
    </row>
    <row r="749" spans="1:25" ht="9.75" customHeight="1">
      <c r="A749" s="1"/>
      <c r="B749" s="79"/>
      <c r="C749" s="145"/>
      <c r="D749" s="1"/>
      <c r="E749" s="1"/>
      <c r="F749" s="1"/>
      <c r="G749" s="1"/>
      <c r="H749" s="1"/>
      <c r="I749" s="1"/>
      <c r="J749" s="1"/>
      <c r="K749" s="1"/>
      <c r="L749" s="1"/>
      <c r="M749" s="1"/>
      <c r="N749" s="1"/>
      <c r="O749" s="1"/>
      <c r="P749" s="1"/>
      <c r="Q749" s="1"/>
      <c r="R749" s="1"/>
      <c r="S749" s="1"/>
      <c r="T749" s="1"/>
      <c r="U749" s="1"/>
      <c r="V749" s="1"/>
      <c r="W749" s="1"/>
      <c r="X749" s="1"/>
      <c r="Y749" s="1"/>
    </row>
    <row r="750" spans="1:25" ht="9.75" customHeight="1">
      <c r="A750" s="1"/>
      <c r="B750" s="79"/>
      <c r="C750" s="145"/>
      <c r="D750" s="1"/>
      <c r="E750" s="1"/>
      <c r="F750" s="1"/>
      <c r="G750" s="1"/>
      <c r="H750" s="1"/>
      <c r="I750" s="1"/>
      <c r="J750" s="1"/>
      <c r="K750" s="1"/>
      <c r="L750" s="1"/>
      <c r="M750" s="1"/>
      <c r="N750" s="1"/>
      <c r="O750" s="1"/>
      <c r="P750" s="1"/>
      <c r="Q750" s="1"/>
      <c r="R750" s="1"/>
      <c r="S750" s="1"/>
      <c r="T750" s="1"/>
      <c r="U750" s="1"/>
      <c r="V750" s="1"/>
      <c r="W750" s="1"/>
      <c r="X750" s="1"/>
      <c r="Y750" s="1"/>
    </row>
    <row r="751" spans="1:25" ht="9.75" customHeight="1">
      <c r="A751" s="1"/>
      <c r="B751" s="79"/>
      <c r="C751" s="145"/>
      <c r="D751" s="1"/>
      <c r="E751" s="1"/>
      <c r="F751" s="1"/>
      <c r="G751" s="1"/>
      <c r="H751" s="1"/>
      <c r="I751" s="1"/>
      <c r="J751" s="1"/>
      <c r="K751" s="1"/>
      <c r="L751" s="1"/>
      <c r="M751" s="1"/>
      <c r="N751" s="1"/>
      <c r="O751" s="1"/>
      <c r="P751" s="1"/>
      <c r="Q751" s="1"/>
      <c r="R751" s="1"/>
      <c r="S751" s="1"/>
      <c r="T751" s="1"/>
      <c r="U751" s="1"/>
      <c r="V751" s="1"/>
      <c r="W751" s="1"/>
      <c r="X751" s="1"/>
      <c r="Y751" s="1"/>
    </row>
    <row r="752" spans="1:25" ht="9.75" customHeight="1">
      <c r="A752" s="1"/>
      <c r="B752" s="79"/>
      <c r="C752" s="145"/>
      <c r="D752" s="1"/>
      <c r="E752" s="1"/>
      <c r="F752" s="1"/>
      <c r="G752" s="1"/>
      <c r="H752" s="1"/>
      <c r="I752" s="1"/>
      <c r="J752" s="1"/>
      <c r="K752" s="1"/>
      <c r="L752" s="1"/>
      <c r="M752" s="1"/>
      <c r="N752" s="1"/>
      <c r="O752" s="1"/>
      <c r="P752" s="1"/>
      <c r="Q752" s="1"/>
      <c r="R752" s="1"/>
      <c r="S752" s="1"/>
      <c r="T752" s="1"/>
      <c r="U752" s="1"/>
      <c r="V752" s="1"/>
      <c r="W752" s="1"/>
      <c r="X752" s="1"/>
      <c r="Y752" s="1"/>
    </row>
    <row r="753" spans="1:25" ht="9.75" customHeight="1">
      <c r="A753" s="1"/>
      <c r="B753" s="79"/>
      <c r="C753" s="145"/>
      <c r="D753" s="1"/>
      <c r="E753" s="1"/>
      <c r="F753" s="1"/>
      <c r="G753" s="1"/>
      <c r="H753" s="1"/>
      <c r="I753" s="1"/>
      <c r="J753" s="1"/>
      <c r="K753" s="1"/>
      <c r="L753" s="1"/>
      <c r="M753" s="1"/>
      <c r="N753" s="1"/>
      <c r="O753" s="1"/>
      <c r="P753" s="1"/>
      <c r="Q753" s="1"/>
      <c r="R753" s="1"/>
      <c r="S753" s="1"/>
      <c r="T753" s="1"/>
      <c r="U753" s="1"/>
      <c r="V753" s="1"/>
      <c r="W753" s="1"/>
      <c r="X753" s="1"/>
      <c r="Y753" s="1"/>
    </row>
    <row r="754" spans="1:25" ht="9.75" customHeight="1">
      <c r="A754" s="1"/>
      <c r="B754" s="79"/>
      <c r="C754" s="145"/>
      <c r="D754" s="1"/>
      <c r="E754" s="1"/>
      <c r="F754" s="1"/>
      <c r="G754" s="1"/>
      <c r="H754" s="1"/>
      <c r="I754" s="1"/>
      <c r="J754" s="1"/>
      <c r="K754" s="1"/>
      <c r="L754" s="1"/>
      <c r="M754" s="1"/>
      <c r="N754" s="1"/>
      <c r="O754" s="1"/>
      <c r="P754" s="1"/>
      <c r="Q754" s="1"/>
      <c r="R754" s="1"/>
      <c r="S754" s="1"/>
      <c r="T754" s="1"/>
      <c r="U754" s="1"/>
      <c r="V754" s="1"/>
      <c r="W754" s="1"/>
      <c r="X754" s="1"/>
      <c r="Y754" s="1"/>
    </row>
    <row r="755" spans="1:25" ht="9.75" customHeight="1">
      <c r="A755" s="1"/>
      <c r="B755" s="79"/>
      <c r="C755" s="145"/>
      <c r="D755" s="1"/>
      <c r="E755" s="1"/>
      <c r="F755" s="1"/>
      <c r="G755" s="1"/>
      <c r="H755" s="1"/>
      <c r="I755" s="1"/>
      <c r="J755" s="1"/>
      <c r="K755" s="1"/>
      <c r="L755" s="1"/>
      <c r="M755" s="1"/>
      <c r="N755" s="1"/>
      <c r="O755" s="1"/>
      <c r="P755" s="1"/>
      <c r="Q755" s="1"/>
      <c r="R755" s="1"/>
      <c r="S755" s="1"/>
      <c r="T755" s="1"/>
      <c r="U755" s="1"/>
      <c r="V755" s="1"/>
      <c r="W755" s="1"/>
      <c r="X755" s="1"/>
      <c r="Y755" s="1"/>
    </row>
    <row r="756" spans="1:25" ht="9.75" customHeight="1">
      <c r="A756" s="1"/>
      <c r="B756" s="79"/>
      <c r="C756" s="145"/>
      <c r="D756" s="1"/>
      <c r="E756" s="1"/>
      <c r="F756" s="1"/>
      <c r="G756" s="1"/>
      <c r="H756" s="1"/>
      <c r="I756" s="1"/>
      <c r="J756" s="1"/>
      <c r="K756" s="1"/>
      <c r="L756" s="1"/>
      <c r="M756" s="1"/>
      <c r="N756" s="1"/>
      <c r="O756" s="1"/>
      <c r="P756" s="1"/>
      <c r="Q756" s="1"/>
      <c r="R756" s="1"/>
      <c r="S756" s="1"/>
      <c r="T756" s="1"/>
      <c r="U756" s="1"/>
      <c r="V756" s="1"/>
      <c r="W756" s="1"/>
      <c r="X756" s="1"/>
      <c r="Y756" s="1"/>
    </row>
    <row r="757" spans="1:25" ht="9.75" customHeight="1">
      <c r="A757" s="1"/>
      <c r="B757" s="79"/>
      <c r="C757" s="145"/>
      <c r="D757" s="1"/>
      <c r="E757" s="1"/>
      <c r="F757" s="1"/>
      <c r="G757" s="1"/>
      <c r="H757" s="1"/>
      <c r="I757" s="1"/>
      <c r="J757" s="1"/>
      <c r="K757" s="1"/>
      <c r="L757" s="1"/>
      <c r="M757" s="1"/>
      <c r="N757" s="1"/>
      <c r="O757" s="1"/>
      <c r="P757" s="1"/>
      <c r="Q757" s="1"/>
      <c r="R757" s="1"/>
      <c r="S757" s="1"/>
      <c r="T757" s="1"/>
      <c r="U757" s="1"/>
      <c r="V757" s="1"/>
      <c r="W757" s="1"/>
      <c r="X757" s="1"/>
      <c r="Y757" s="1"/>
    </row>
    <row r="758" spans="1:25" ht="9.75" customHeight="1">
      <c r="A758" s="1"/>
      <c r="B758" s="79"/>
      <c r="C758" s="145"/>
      <c r="D758" s="1"/>
      <c r="E758" s="1"/>
      <c r="F758" s="1"/>
      <c r="G758" s="1"/>
      <c r="H758" s="1"/>
      <c r="I758" s="1"/>
      <c r="J758" s="1"/>
      <c r="K758" s="1"/>
      <c r="L758" s="1"/>
      <c r="M758" s="1"/>
      <c r="N758" s="1"/>
      <c r="O758" s="1"/>
      <c r="P758" s="1"/>
      <c r="Q758" s="1"/>
      <c r="R758" s="1"/>
      <c r="S758" s="1"/>
      <c r="T758" s="1"/>
      <c r="U758" s="1"/>
      <c r="V758" s="1"/>
      <c r="W758" s="1"/>
      <c r="X758" s="1"/>
      <c r="Y758" s="1"/>
    </row>
    <row r="759" spans="1:25" ht="9.75" customHeight="1">
      <c r="A759" s="1"/>
      <c r="B759" s="79"/>
      <c r="C759" s="145"/>
      <c r="D759" s="1"/>
      <c r="E759" s="1"/>
      <c r="F759" s="1"/>
      <c r="G759" s="1"/>
      <c r="H759" s="1"/>
      <c r="I759" s="1"/>
      <c r="J759" s="1"/>
      <c r="K759" s="1"/>
      <c r="L759" s="1"/>
      <c r="M759" s="1"/>
      <c r="N759" s="1"/>
      <c r="O759" s="1"/>
      <c r="P759" s="1"/>
      <c r="Q759" s="1"/>
      <c r="R759" s="1"/>
      <c r="S759" s="1"/>
      <c r="T759" s="1"/>
      <c r="U759" s="1"/>
      <c r="V759" s="1"/>
      <c r="W759" s="1"/>
      <c r="X759" s="1"/>
      <c r="Y759" s="1"/>
    </row>
    <row r="760" spans="1:25" ht="9.75" customHeight="1">
      <c r="A760" s="1"/>
      <c r="B760" s="79"/>
      <c r="C760" s="145"/>
      <c r="D760" s="1"/>
      <c r="E760" s="1"/>
      <c r="F760" s="1"/>
      <c r="G760" s="1"/>
      <c r="H760" s="1"/>
      <c r="I760" s="1"/>
      <c r="J760" s="1"/>
      <c r="K760" s="1"/>
      <c r="L760" s="1"/>
      <c r="M760" s="1"/>
      <c r="N760" s="1"/>
      <c r="O760" s="1"/>
      <c r="P760" s="1"/>
      <c r="Q760" s="1"/>
      <c r="R760" s="1"/>
      <c r="S760" s="1"/>
      <c r="T760" s="1"/>
      <c r="U760" s="1"/>
      <c r="V760" s="1"/>
      <c r="W760" s="1"/>
      <c r="X760" s="1"/>
      <c r="Y760" s="1"/>
    </row>
    <row r="761" spans="1:25" ht="9.75" customHeight="1">
      <c r="A761" s="1"/>
      <c r="B761" s="79"/>
      <c r="C761" s="145"/>
      <c r="D761" s="1"/>
      <c r="E761" s="1"/>
      <c r="F761" s="1"/>
      <c r="G761" s="1"/>
      <c r="H761" s="1"/>
      <c r="I761" s="1"/>
      <c r="J761" s="1"/>
      <c r="K761" s="1"/>
      <c r="L761" s="1"/>
      <c r="M761" s="1"/>
      <c r="N761" s="1"/>
      <c r="O761" s="1"/>
      <c r="P761" s="1"/>
      <c r="Q761" s="1"/>
      <c r="R761" s="1"/>
      <c r="S761" s="1"/>
      <c r="T761" s="1"/>
      <c r="U761" s="1"/>
      <c r="V761" s="1"/>
      <c r="W761" s="1"/>
      <c r="X761" s="1"/>
      <c r="Y761" s="1"/>
    </row>
    <row r="762" spans="1:25" ht="9.75" customHeight="1">
      <c r="A762" s="1"/>
      <c r="B762" s="79"/>
      <c r="C762" s="145"/>
      <c r="D762" s="1"/>
      <c r="E762" s="1"/>
      <c r="F762" s="1"/>
      <c r="G762" s="1"/>
      <c r="H762" s="1"/>
      <c r="I762" s="1"/>
      <c r="J762" s="1"/>
      <c r="K762" s="1"/>
      <c r="L762" s="1"/>
      <c r="M762" s="1"/>
      <c r="N762" s="1"/>
      <c r="O762" s="1"/>
      <c r="P762" s="1"/>
      <c r="Q762" s="1"/>
      <c r="R762" s="1"/>
      <c r="S762" s="1"/>
      <c r="T762" s="1"/>
      <c r="U762" s="1"/>
      <c r="V762" s="1"/>
      <c r="W762" s="1"/>
      <c r="X762" s="1"/>
      <c r="Y762" s="1"/>
    </row>
    <row r="763" spans="1:25" ht="9.75" customHeight="1">
      <c r="A763" s="1"/>
      <c r="B763" s="79"/>
      <c r="C763" s="145"/>
      <c r="D763" s="1"/>
      <c r="E763" s="1"/>
      <c r="F763" s="1"/>
      <c r="G763" s="1"/>
      <c r="H763" s="1"/>
      <c r="I763" s="1"/>
      <c r="J763" s="1"/>
      <c r="K763" s="1"/>
      <c r="L763" s="1"/>
      <c r="M763" s="1"/>
      <c r="N763" s="1"/>
      <c r="O763" s="1"/>
      <c r="P763" s="1"/>
      <c r="Q763" s="1"/>
      <c r="R763" s="1"/>
      <c r="S763" s="1"/>
      <c r="T763" s="1"/>
      <c r="U763" s="1"/>
      <c r="V763" s="1"/>
      <c r="W763" s="1"/>
      <c r="X763" s="1"/>
      <c r="Y763" s="1"/>
    </row>
    <row r="764" spans="1:25" ht="9.75" customHeight="1">
      <c r="A764" s="1"/>
      <c r="B764" s="79"/>
      <c r="C764" s="145"/>
      <c r="D764" s="1"/>
      <c r="E764" s="1"/>
      <c r="F764" s="1"/>
      <c r="G764" s="1"/>
      <c r="H764" s="1"/>
      <c r="I764" s="1"/>
      <c r="J764" s="1"/>
      <c r="K764" s="1"/>
      <c r="L764" s="1"/>
      <c r="M764" s="1"/>
      <c r="N764" s="1"/>
      <c r="O764" s="1"/>
      <c r="P764" s="1"/>
      <c r="Q764" s="1"/>
      <c r="R764" s="1"/>
      <c r="S764" s="1"/>
      <c r="T764" s="1"/>
      <c r="U764" s="1"/>
      <c r="V764" s="1"/>
      <c r="W764" s="1"/>
      <c r="X764" s="1"/>
      <c r="Y764" s="1"/>
    </row>
    <row r="765" spans="1:25" ht="9.75" customHeight="1">
      <c r="A765" s="1"/>
      <c r="B765" s="79"/>
      <c r="C765" s="145"/>
      <c r="D765" s="1"/>
      <c r="E765" s="1"/>
      <c r="F765" s="1"/>
      <c r="G765" s="1"/>
      <c r="H765" s="1"/>
      <c r="I765" s="1"/>
      <c r="J765" s="1"/>
      <c r="K765" s="1"/>
      <c r="L765" s="1"/>
      <c r="M765" s="1"/>
      <c r="N765" s="1"/>
      <c r="O765" s="1"/>
      <c r="P765" s="1"/>
      <c r="Q765" s="1"/>
      <c r="R765" s="1"/>
      <c r="S765" s="1"/>
      <c r="T765" s="1"/>
      <c r="U765" s="1"/>
      <c r="V765" s="1"/>
      <c r="W765" s="1"/>
      <c r="X765" s="1"/>
      <c r="Y765" s="1"/>
    </row>
    <row r="766" spans="1:25" ht="9.75" customHeight="1">
      <c r="A766" s="1"/>
      <c r="B766" s="79"/>
      <c r="C766" s="145"/>
      <c r="D766" s="1"/>
      <c r="E766" s="1"/>
      <c r="F766" s="1"/>
      <c r="G766" s="1"/>
      <c r="H766" s="1"/>
      <c r="I766" s="1"/>
      <c r="J766" s="1"/>
      <c r="K766" s="1"/>
      <c r="L766" s="1"/>
      <c r="M766" s="1"/>
      <c r="N766" s="1"/>
      <c r="O766" s="1"/>
      <c r="P766" s="1"/>
      <c r="Q766" s="1"/>
      <c r="R766" s="1"/>
      <c r="S766" s="1"/>
      <c r="T766" s="1"/>
      <c r="U766" s="1"/>
      <c r="V766" s="1"/>
      <c r="W766" s="1"/>
      <c r="X766" s="1"/>
      <c r="Y766" s="1"/>
    </row>
    <row r="767" spans="1:25" ht="9.75" customHeight="1">
      <c r="A767" s="1"/>
      <c r="B767" s="79"/>
      <c r="C767" s="145"/>
      <c r="D767" s="1"/>
      <c r="E767" s="1"/>
      <c r="F767" s="1"/>
      <c r="G767" s="1"/>
      <c r="H767" s="1"/>
      <c r="I767" s="1"/>
      <c r="J767" s="1"/>
      <c r="K767" s="1"/>
      <c r="L767" s="1"/>
      <c r="M767" s="1"/>
      <c r="N767" s="1"/>
      <c r="O767" s="1"/>
      <c r="P767" s="1"/>
      <c r="Q767" s="1"/>
      <c r="R767" s="1"/>
      <c r="S767" s="1"/>
      <c r="T767" s="1"/>
      <c r="U767" s="1"/>
      <c r="V767" s="1"/>
      <c r="W767" s="1"/>
      <c r="X767" s="1"/>
      <c r="Y767" s="1"/>
    </row>
    <row r="768" spans="1:25" ht="9.75" customHeight="1">
      <c r="A768" s="1"/>
      <c r="B768" s="79"/>
      <c r="C768" s="145"/>
      <c r="D768" s="1"/>
      <c r="E768" s="1"/>
      <c r="F768" s="1"/>
      <c r="G768" s="1"/>
      <c r="H768" s="1"/>
      <c r="I768" s="1"/>
      <c r="J768" s="1"/>
      <c r="K768" s="1"/>
      <c r="L768" s="1"/>
      <c r="M768" s="1"/>
      <c r="N768" s="1"/>
      <c r="O768" s="1"/>
      <c r="P768" s="1"/>
      <c r="Q768" s="1"/>
      <c r="R768" s="1"/>
      <c r="S768" s="1"/>
      <c r="T768" s="1"/>
      <c r="U768" s="1"/>
      <c r="V768" s="1"/>
      <c r="W768" s="1"/>
      <c r="X768" s="1"/>
      <c r="Y768" s="1"/>
    </row>
    <row r="769" spans="1:25" ht="9.75" customHeight="1">
      <c r="A769" s="1"/>
      <c r="B769" s="79"/>
      <c r="C769" s="145"/>
      <c r="D769" s="1"/>
      <c r="E769" s="1"/>
      <c r="F769" s="1"/>
      <c r="G769" s="1"/>
      <c r="H769" s="1"/>
      <c r="I769" s="1"/>
      <c r="J769" s="1"/>
      <c r="K769" s="1"/>
      <c r="L769" s="1"/>
      <c r="M769" s="1"/>
      <c r="N769" s="1"/>
      <c r="O769" s="1"/>
      <c r="P769" s="1"/>
      <c r="Q769" s="1"/>
      <c r="R769" s="1"/>
      <c r="S769" s="1"/>
      <c r="T769" s="1"/>
      <c r="U769" s="1"/>
      <c r="V769" s="1"/>
      <c r="W769" s="1"/>
      <c r="X769" s="1"/>
      <c r="Y769" s="1"/>
    </row>
    <row r="770" spans="1:25" ht="9.75" customHeight="1">
      <c r="A770" s="1"/>
      <c r="B770" s="79"/>
      <c r="C770" s="145"/>
      <c r="D770" s="1"/>
      <c r="E770" s="1"/>
      <c r="F770" s="1"/>
      <c r="G770" s="1"/>
      <c r="H770" s="1"/>
      <c r="I770" s="1"/>
      <c r="J770" s="1"/>
      <c r="K770" s="1"/>
      <c r="L770" s="1"/>
      <c r="M770" s="1"/>
      <c r="N770" s="1"/>
      <c r="O770" s="1"/>
      <c r="P770" s="1"/>
      <c r="Q770" s="1"/>
      <c r="R770" s="1"/>
      <c r="S770" s="1"/>
      <c r="T770" s="1"/>
      <c r="U770" s="1"/>
      <c r="V770" s="1"/>
      <c r="W770" s="1"/>
      <c r="X770" s="1"/>
      <c r="Y770" s="1"/>
    </row>
    <row r="771" spans="1:25" ht="9.75" customHeight="1">
      <c r="A771" s="1"/>
      <c r="B771" s="79"/>
      <c r="C771" s="145"/>
      <c r="D771" s="1"/>
      <c r="E771" s="1"/>
      <c r="F771" s="1"/>
      <c r="G771" s="1"/>
      <c r="H771" s="1"/>
      <c r="I771" s="1"/>
      <c r="J771" s="1"/>
      <c r="K771" s="1"/>
      <c r="L771" s="1"/>
      <c r="M771" s="1"/>
      <c r="N771" s="1"/>
      <c r="O771" s="1"/>
      <c r="P771" s="1"/>
      <c r="Q771" s="1"/>
      <c r="R771" s="1"/>
      <c r="S771" s="1"/>
      <c r="T771" s="1"/>
      <c r="U771" s="1"/>
      <c r="V771" s="1"/>
      <c r="W771" s="1"/>
      <c r="X771" s="1"/>
      <c r="Y771" s="1"/>
    </row>
    <row r="772" spans="1:25" ht="9.75" customHeight="1">
      <c r="A772" s="1"/>
      <c r="B772" s="79"/>
      <c r="C772" s="145"/>
      <c r="D772" s="1"/>
      <c r="E772" s="1"/>
      <c r="F772" s="1"/>
      <c r="G772" s="1"/>
      <c r="H772" s="1"/>
      <c r="I772" s="1"/>
      <c r="J772" s="1"/>
      <c r="K772" s="1"/>
      <c r="L772" s="1"/>
      <c r="M772" s="1"/>
      <c r="N772" s="1"/>
      <c r="O772" s="1"/>
      <c r="P772" s="1"/>
      <c r="Q772" s="1"/>
      <c r="R772" s="1"/>
      <c r="S772" s="1"/>
      <c r="T772" s="1"/>
      <c r="U772" s="1"/>
      <c r="V772" s="1"/>
      <c r="W772" s="1"/>
      <c r="X772" s="1"/>
      <c r="Y772" s="1"/>
    </row>
    <row r="773" spans="1:25" ht="9.75" customHeight="1">
      <c r="A773" s="1"/>
      <c r="B773" s="79"/>
      <c r="C773" s="145"/>
      <c r="D773" s="1"/>
      <c r="E773" s="1"/>
      <c r="F773" s="1"/>
      <c r="G773" s="1"/>
      <c r="H773" s="1"/>
      <c r="I773" s="1"/>
      <c r="J773" s="1"/>
      <c r="K773" s="1"/>
      <c r="L773" s="1"/>
      <c r="M773" s="1"/>
      <c r="N773" s="1"/>
      <c r="O773" s="1"/>
      <c r="P773" s="1"/>
      <c r="Q773" s="1"/>
      <c r="R773" s="1"/>
      <c r="S773" s="1"/>
      <c r="T773" s="1"/>
      <c r="U773" s="1"/>
      <c r="V773" s="1"/>
      <c r="W773" s="1"/>
      <c r="X773" s="1"/>
      <c r="Y773" s="1"/>
    </row>
    <row r="774" spans="1:25" ht="9.75" customHeight="1">
      <c r="A774" s="1"/>
      <c r="B774" s="79"/>
      <c r="C774" s="145"/>
      <c r="D774" s="1"/>
      <c r="E774" s="1"/>
      <c r="F774" s="1"/>
      <c r="G774" s="1"/>
      <c r="H774" s="1"/>
      <c r="I774" s="1"/>
      <c r="J774" s="1"/>
      <c r="K774" s="1"/>
      <c r="L774" s="1"/>
      <c r="M774" s="1"/>
      <c r="N774" s="1"/>
      <c r="O774" s="1"/>
      <c r="P774" s="1"/>
      <c r="Q774" s="1"/>
      <c r="R774" s="1"/>
      <c r="S774" s="1"/>
      <c r="T774" s="1"/>
      <c r="U774" s="1"/>
      <c r="V774" s="1"/>
      <c r="W774" s="1"/>
      <c r="X774" s="1"/>
      <c r="Y774" s="1"/>
    </row>
    <row r="775" spans="1:25" ht="9.75" customHeight="1">
      <c r="A775" s="1"/>
      <c r="B775" s="79"/>
      <c r="C775" s="145"/>
      <c r="D775" s="1"/>
      <c r="E775" s="1"/>
      <c r="F775" s="1"/>
      <c r="G775" s="1"/>
      <c r="H775" s="1"/>
      <c r="I775" s="1"/>
      <c r="J775" s="1"/>
      <c r="K775" s="1"/>
      <c r="L775" s="1"/>
      <c r="M775" s="1"/>
      <c r="N775" s="1"/>
      <c r="O775" s="1"/>
      <c r="P775" s="1"/>
      <c r="Q775" s="1"/>
      <c r="R775" s="1"/>
      <c r="S775" s="1"/>
      <c r="T775" s="1"/>
      <c r="U775" s="1"/>
      <c r="V775" s="1"/>
      <c r="W775" s="1"/>
      <c r="X775" s="1"/>
      <c r="Y775" s="1"/>
    </row>
    <row r="776" spans="1:25" ht="9.75" customHeight="1">
      <c r="A776" s="1"/>
      <c r="B776" s="79"/>
      <c r="C776" s="145"/>
      <c r="D776" s="1"/>
      <c r="E776" s="1"/>
      <c r="F776" s="1"/>
      <c r="G776" s="1"/>
      <c r="H776" s="1"/>
      <c r="I776" s="1"/>
      <c r="J776" s="1"/>
      <c r="K776" s="1"/>
      <c r="L776" s="1"/>
      <c r="M776" s="1"/>
      <c r="N776" s="1"/>
      <c r="O776" s="1"/>
      <c r="P776" s="1"/>
      <c r="Q776" s="1"/>
      <c r="R776" s="1"/>
      <c r="S776" s="1"/>
      <c r="T776" s="1"/>
      <c r="U776" s="1"/>
      <c r="V776" s="1"/>
      <c r="W776" s="1"/>
      <c r="X776" s="1"/>
      <c r="Y776" s="1"/>
    </row>
    <row r="777" spans="1:25" ht="9.75" customHeight="1">
      <c r="A777" s="1"/>
      <c r="B777" s="79"/>
      <c r="C777" s="145"/>
      <c r="D777" s="1"/>
      <c r="E777" s="1"/>
      <c r="F777" s="1"/>
      <c r="G777" s="1"/>
      <c r="H777" s="1"/>
      <c r="I777" s="1"/>
      <c r="J777" s="1"/>
      <c r="K777" s="1"/>
      <c r="L777" s="1"/>
      <c r="M777" s="1"/>
      <c r="N777" s="1"/>
      <c r="O777" s="1"/>
      <c r="P777" s="1"/>
      <c r="Q777" s="1"/>
      <c r="R777" s="1"/>
      <c r="S777" s="1"/>
      <c r="T777" s="1"/>
      <c r="U777" s="1"/>
      <c r="V777" s="1"/>
      <c r="W777" s="1"/>
      <c r="X777" s="1"/>
      <c r="Y777" s="1"/>
    </row>
    <row r="778" spans="1:25" ht="9.75" customHeight="1">
      <c r="A778" s="1"/>
      <c r="B778" s="79"/>
      <c r="C778" s="145"/>
      <c r="D778" s="1"/>
      <c r="E778" s="1"/>
      <c r="F778" s="1"/>
      <c r="G778" s="1"/>
      <c r="H778" s="1"/>
      <c r="I778" s="1"/>
      <c r="J778" s="1"/>
      <c r="K778" s="1"/>
      <c r="L778" s="1"/>
      <c r="M778" s="1"/>
      <c r="N778" s="1"/>
      <c r="O778" s="1"/>
      <c r="P778" s="1"/>
      <c r="Q778" s="1"/>
      <c r="R778" s="1"/>
      <c r="S778" s="1"/>
      <c r="T778" s="1"/>
      <c r="U778" s="1"/>
      <c r="V778" s="1"/>
      <c r="W778" s="1"/>
      <c r="X778" s="1"/>
      <c r="Y778" s="1"/>
    </row>
    <row r="779" spans="1:25" ht="9.75" customHeight="1">
      <c r="A779" s="1"/>
      <c r="B779" s="79"/>
      <c r="C779" s="145"/>
      <c r="D779" s="1"/>
      <c r="E779" s="1"/>
      <c r="F779" s="1"/>
      <c r="G779" s="1"/>
      <c r="H779" s="1"/>
      <c r="I779" s="1"/>
      <c r="J779" s="1"/>
      <c r="K779" s="1"/>
      <c r="L779" s="1"/>
      <c r="M779" s="1"/>
      <c r="N779" s="1"/>
      <c r="O779" s="1"/>
      <c r="P779" s="1"/>
      <c r="Q779" s="1"/>
      <c r="R779" s="1"/>
      <c r="S779" s="1"/>
      <c r="T779" s="1"/>
      <c r="U779" s="1"/>
      <c r="V779" s="1"/>
      <c r="W779" s="1"/>
      <c r="X779" s="1"/>
      <c r="Y779" s="1"/>
    </row>
    <row r="780" spans="1:25" ht="9.75" customHeight="1">
      <c r="A780" s="1"/>
      <c r="B780" s="79"/>
      <c r="C780" s="145"/>
      <c r="D780" s="1"/>
      <c r="E780" s="1"/>
      <c r="F780" s="1"/>
      <c r="G780" s="1"/>
      <c r="H780" s="1"/>
      <c r="I780" s="1"/>
      <c r="J780" s="1"/>
      <c r="K780" s="1"/>
      <c r="L780" s="1"/>
      <c r="M780" s="1"/>
      <c r="N780" s="1"/>
      <c r="O780" s="1"/>
      <c r="P780" s="1"/>
      <c r="Q780" s="1"/>
      <c r="R780" s="1"/>
      <c r="S780" s="1"/>
      <c r="T780" s="1"/>
      <c r="U780" s="1"/>
      <c r="V780" s="1"/>
      <c r="W780" s="1"/>
      <c r="X780" s="1"/>
      <c r="Y780" s="1"/>
    </row>
    <row r="781" spans="1:25" ht="9.75" customHeight="1">
      <c r="A781" s="1"/>
      <c r="B781" s="79"/>
      <c r="C781" s="145"/>
      <c r="D781" s="1"/>
      <c r="E781" s="1"/>
      <c r="F781" s="1"/>
      <c r="G781" s="1"/>
      <c r="H781" s="1"/>
      <c r="I781" s="1"/>
      <c r="J781" s="1"/>
      <c r="K781" s="1"/>
      <c r="L781" s="1"/>
      <c r="M781" s="1"/>
      <c r="N781" s="1"/>
      <c r="O781" s="1"/>
      <c r="P781" s="1"/>
      <c r="Q781" s="1"/>
      <c r="R781" s="1"/>
      <c r="S781" s="1"/>
      <c r="T781" s="1"/>
      <c r="U781" s="1"/>
      <c r="V781" s="1"/>
      <c r="W781" s="1"/>
      <c r="X781" s="1"/>
      <c r="Y781" s="1"/>
    </row>
    <row r="782" spans="1:25" ht="9.75" customHeight="1">
      <c r="A782" s="1"/>
      <c r="B782" s="79"/>
      <c r="C782" s="145"/>
      <c r="D782" s="1"/>
      <c r="E782" s="1"/>
      <c r="F782" s="1"/>
      <c r="G782" s="1"/>
      <c r="H782" s="1"/>
      <c r="I782" s="1"/>
      <c r="J782" s="1"/>
      <c r="K782" s="1"/>
      <c r="L782" s="1"/>
      <c r="M782" s="1"/>
      <c r="N782" s="1"/>
      <c r="O782" s="1"/>
      <c r="P782" s="1"/>
      <c r="Q782" s="1"/>
      <c r="R782" s="1"/>
      <c r="S782" s="1"/>
      <c r="T782" s="1"/>
      <c r="U782" s="1"/>
      <c r="V782" s="1"/>
      <c r="W782" s="1"/>
      <c r="X782" s="1"/>
      <c r="Y782" s="1"/>
    </row>
    <row r="783" spans="1:25" ht="9.75" customHeight="1">
      <c r="A783" s="1"/>
      <c r="B783" s="79"/>
      <c r="C783" s="145"/>
      <c r="D783" s="1"/>
      <c r="E783" s="1"/>
      <c r="F783" s="1"/>
      <c r="G783" s="1"/>
      <c r="H783" s="1"/>
      <c r="I783" s="1"/>
      <c r="J783" s="1"/>
      <c r="K783" s="1"/>
      <c r="L783" s="1"/>
      <c r="M783" s="1"/>
      <c r="N783" s="1"/>
      <c r="O783" s="1"/>
      <c r="P783" s="1"/>
      <c r="Q783" s="1"/>
      <c r="R783" s="1"/>
      <c r="S783" s="1"/>
      <c r="T783" s="1"/>
      <c r="U783" s="1"/>
      <c r="V783" s="1"/>
      <c r="W783" s="1"/>
      <c r="X783" s="1"/>
      <c r="Y783" s="1"/>
    </row>
    <row r="784" spans="1:25" ht="9.75" customHeight="1">
      <c r="A784" s="1"/>
      <c r="B784" s="79"/>
      <c r="C784" s="145"/>
      <c r="D784" s="1"/>
      <c r="E784" s="1"/>
      <c r="F784" s="1"/>
      <c r="G784" s="1"/>
      <c r="H784" s="1"/>
      <c r="I784" s="1"/>
      <c r="J784" s="1"/>
      <c r="K784" s="1"/>
      <c r="L784" s="1"/>
      <c r="M784" s="1"/>
      <c r="N784" s="1"/>
      <c r="O784" s="1"/>
      <c r="P784" s="1"/>
      <c r="Q784" s="1"/>
      <c r="R784" s="1"/>
      <c r="S784" s="1"/>
      <c r="T784" s="1"/>
      <c r="U784" s="1"/>
      <c r="V784" s="1"/>
      <c r="W784" s="1"/>
      <c r="X784" s="1"/>
      <c r="Y784" s="1"/>
    </row>
    <row r="785" spans="1:25" ht="9.75" customHeight="1">
      <c r="A785" s="1"/>
      <c r="B785" s="79"/>
      <c r="C785" s="145"/>
      <c r="D785" s="1"/>
      <c r="E785" s="1"/>
      <c r="F785" s="1"/>
      <c r="G785" s="1"/>
      <c r="H785" s="1"/>
      <c r="I785" s="1"/>
      <c r="J785" s="1"/>
      <c r="K785" s="1"/>
      <c r="L785" s="1"/>
      <c r="M785" s="1"/>
      <c r="N785" s="1"/>
      <c r="O785" s="1"/>
      <c r="P785" s="1"/>
      <c r="Q785" s="1"/>
      <c r="R785" s="1"/>
      <c r="S785" s="1"/>
      <c r="T785" s="1"/>
      <c r="U785" s="1"/>
      <c r="V785" s="1"/>
      <c r="W785" s="1"/>
      <c r="X785" s="1"/>
      <c r="Y785" s="1"/>
    </row>
    <row r="786" spans="1:25" ht="9.75" customHeight="1">
      <c r="A786" s="1"/>
      <c r="B786" s="79"/>
      <c r="C786" s="145"/>
      <c r="D786" s="1"/>
      <c r="E786" s="1"/>
      <c r="F786" s="1"/>
      <c r="G786" s="1"/>
      <c r="H786" s="1"/>
      <c r="I786" s="1"/>
      <c r="J786" s="1"/>
      <c r="K786" s="1"/>
      <c r="L786" s="1"/>
      <c r="M786" s="1"/>
      <c r="N786" s="1"/>
      <c r="O786" s="1"/>
      <c r="P786" s="1"/>
      <c r="Q786" s="1"/>
      <c r="R786" s="1"/>
      <c r="S786" s="1"/>
      <c r="T786" s="1"/>
      <c r="U786" s="1"/>
      <c r="V786" s="1"/>
      <c r="W786" s="1"/>
      <c r="X786" s="1"/>
      <c r="Y786" s="1"/>
    </row>
    <row r="787" spans="1:25" ht="9.75" customHeight="1">
      <c r="A787" s="1"/>
      <c r="B787" s="79"/>
      <c r="C787" s="145"/>
      <c r="D787" s="1"/>
      <c r="E787" s="1"/>
      <c r="F787" s="1"/>
      <c r="G787" s="1"/>
      <c r="H787" s="1"/>
      <c r="I787" s="1"/>
      <c r="J787" s="1"/>
      <c r="K787" s="1"/>
      <c r="L787" s="1"/>
      <c r="M787" s="1"/>
      <c r="N787" s="1"/>
      <c r="O787" s="1"/>
      <c r="P787" s="1"/>
      <c r="Q787" s="1"/>
      <c r="R787" s="1"/>
      <c r="S787" s="1"/>
      <c r="T787" s="1"/>
      <c r="U787" s="1"/>
      <c r="V787" s="1"/>
      <c r="W787" s="1"/>
      <c r="X787" s="1"/>
      <c r="Y787" s="1"/>
    </row>
    <row r="788" spans="1:25" ht="9.75" customHeight="1">
      <c r="A788" s="1"/>
      <c r="B788" s="79"/>
      <c r="C788" s="145"/>
      <c r="D788" s="1"/>
      <c r="E788" s="1"/>
      <c r="F788" s="1"/>
      <c r="G788" s="1"/>
      <c r="H788" s="1"/>
      <c r="I788" s="1"/>
      <c r="J788" s="1"/>
      <c r="K788" s="1"/>
      <c r="L788" s="1"/>
      <c r="M788" s="1"/>
      <c r="N788" s="1"/>
      <c r="O788" s="1"/>
      <c r="P788" s="1"/>
      <c r="Q788" s="1"/>
      <c r="R788" s="1"/>
      <c r="S788" s="1"/>
      <c r="T788" s="1"/>
      <c r="U788" s="1"/>
      <c r="V788" s="1"/>
      <c r="W788" s="1"/>
      <c r="X788" s="1"/>
      <c r="Y788" s="1"/>
    </row>
    <row r="789" spans="1:25" ht="9.75" customHeight="1">
      <c r="A789" s="1"/>
      <c r="B789" s="79"/>
      <c r="C789" s="145"/>
      <c r="D789" s="1"/>
      <c r="E789" s="1"/>
      <c r="F789" s="1"/>
      <c r="G789" s="1"/>
      <c r="H789" s="1"/>
      <c r="I789" s="1"/>
      <c r="J789" s="1"/>
      <c r="K789" s="1"/>
      <c r="L789" s="1"/>
      <c r="M789" s="1"/>
      <c r="N789" s="1"/>
      <c r="O789" s="1"/>
      <c r="P789" s="1"/>
      <c r="Q789" s="1"/>
      <c r="R789" s="1"/>
      <c r="S789" s="1"/>
      <c r="T789" s="1"/>
      <c r="U789" s="1"/>
      <c r="V789" s="1"/>
      <c r="W789" s="1"/>
      <c r="X789" s="1"/>
      <c r="Y789" s="1"/>
    </row>
    <row r="790" spans="1:25" ht="9.75" customHeight="1">
      <c r="A790" s="1"/>
      <c r="B790" s="79"/>
      <c r="C790" s="145"/>
      <c r="D790" s="1"/>
      <c r="E790" s="1"/>
      <c r="F790" s="1"/>
      <c r="G790" s="1"/>
      <c r="H790" s="1"/>
      <c r="I790" s="1"/>
      <c r="J790" s="1"/>
      <c r="K790" s="1"/>
      <c r="L790" s="1"/>
      <c r="M790" s="1"/>
      <c r="N790" s="1"/>
      <c r="O790" s="1"/>
      <c r="P790" s="1"/>
      <c r="Q790" s="1"/>
      <c r="R790" s="1"/>
      <c r="S790" s="1"/>
      <c r="T790" s="1"/>
      <c r="U790" s="1"/>
      <c r="V790" s="1"/>
      <c r="W790" s="1"/>
      <c r="X790" s="1"/>
      <c r="Y790" s="1"/>
    </row>
    <row r="791" spans="1:25" ht="9.75" customHeight="1">
      <c r="A791" s="1"/>
      <c r="B791" s="79"/>
      <c r="C791" s="145"/>
      <c r="D791" s="1"/>
      <c r="E791" s="1"/>
      <c r="F791" s="1"/>
      <c r="G791" s="1"/>
      <c r="H791" s="1"/>
      <c r="I791" s="1"/>
      <c r="J791" s="1"/>
      <c r="K791" s="1"/>
      <c r="L791" s="1"/>
      <c r="M791" s="1"/>
      <c r="N791" s="1"/>
      <c r="O791" s="1"/>
      <c r="P791" s="1"/>
      <c r="Q791" s="1"/>
      <c r="R791" s="1"/>
      <c r="S791" s="1"/>
      <c r="T791" s="1"/>
      <c r="U791" s="1"/>
      <c r="V791" s="1"/>
      <c r="W791" s="1"/>
      <c r="X791" s="1"/>
      <c r="Y791" s="1"/>
    </row>
    <row r="792" spans="1:25" ht="9.75" customHeight="1">
      <c r="A792" s="1"/>
      <c r="B792" s="79"/>
      <c r="C792" s="145"/>
      <c r="D792" s="1"/>
      <c r="E792" s="1"/>
      <c r="F792" s="1"/>
      <c r="G792" s="1"/>
      <c r="H792" s="1"/>
      <c r="I792" s="1"/>
      <c r="J792" s="1"/>
      <c r="K792" s="1"/>
      <c r="L792" s="1"/>
      <c r="M792" s="1"/>
      <c r="N792" s="1"/>
      <c r="O792" s="1"/>
      <c r="P792" s="1"/>
      <c r="Q792" s="1"/>
      <c r="R792" s="1"/>
      <c r="S792" s="1"/>
      <c r="T792" s="1"/>
      <c r="U792" s="1"/>
      <c r="V792" s="1"/>
      <c r="W792" s="1"/>
      <c r="X792" s="1"/>
      <c r="Y792" s="1"/>
    </row>
    <row r="793" spans="1:25" ht="9.75" customHeight="1">
      <c r="A793" s="1"/>
      <c r="B793" s="79"/>
      <c r="C793" s="145"/>
      <c r="D793" s="1"/>
      <c r="E793" s="1"/>
      <c r="F793" s="1"/>
      <c r="G793" s="1"/>
      <c r="H793" s="1"/>
      <c r="I793" s="1"/>
      <c r="J793" s="1"/>
      <c r="K793" s="1"/>
      <c r="L793" s="1"/>
      <c r="M793" s="1"/>
      <c r="N793" s="1"/>
      <c r="O793" s="1"/>
      <c r="P793" s="1"/>
      <c r="Q793" s="1"/>
      <c r="R793" s="1"/>
      <c r="S793" s="1"/>
      <c r="T793" s="1"/>
      <c r="U793" s="1"/>
      <c r="V793" s="1"/>
      <c r="W793" s="1"/>
      <c r="X793" s="1"/>
      <c r="Y793" s="1"/>
    </row>
    <row r="794" spans="1:25" ht="9.75" customHeight="1">
      <c r="A794" s="1"/>
      <c r="B794" s="79"/>
      <c r="C794" s="145"/>
      <c r="D794" s="1"/>
      <c r="E794" s="1"/>
      <c r="F794" s="1"/>
      <c r="G794" s="1"/>
      <c r="H794" s="1"/>
      <c r="I794" s="1"/>
      <c r="J794" s="1"/>
      <c r="K794" s="1"/>
      <c r="L794" s="1"/>
      <c r="M794" s="1"/>
      <c r="N794" s="1"/>
      <c r="O794" s="1"/>
      <c r="P794" s="1"/>
      <c r="Q794" s="1"/>
      <c r="R794" s="1"/>
      <c r="S794" s="1"/>
      <c r="T794" s="1"/>
      <c r="U794" s="1"/>
      <c r="V794" s="1"/>
      <c r="W794" s="1"/>
      <c r="X794" s="1"/>
      <c r="Y794" s="1"/>
    </row>
    <row r="795" spans="1:25" ht="9.75" customHeight="1">
      <c r="A795" s="1"/>
      <c r="B795" s="79"/>
      <c r="C795" s="145"/>
      <c r="D795" s="1"/>
      <c r="E795" s="1"/>
      <c r="F795" s="1"/>
      <c r="G795" s="1"/>
      <c r="H795" s="1"/>
      <c r="I795" s="1"/>
      <c r="J795" s="1"/>
      <c r="K795" s="1"/>
      <c r="L795" s="1"/>
      <c r="M795" s="1"/>
      <c r="N795" s="1"/>
      <c r="O795" s="1"/>
      <c r="P795" s="1"/>
      <c r="Q795" s="1"/>
      <c r="R795" s="1"/>
      <c r="S795" s="1"/>
      <c r="T795" s="1"/>
      <c r="U795" s="1"/>
      <c r="V795" s="1"/>
      <c r="W795" s="1"/>
      <c r="X795" s="1"/>
      <c r="Y795" s="1"/>
    </row>
    <row r="796" spans="1:25" ht="9.75" customHeight="1">
      <c r="A796" s="1"/>
      <c r="B796" s="79"/>
      <c r="C796" s="145"/>
      <c r="D796" s="1"/>
      <c r="E796" s="1"/>
      <c r="F796" s="1"/>
      <c r="G796" s="1"/>
      <c r="H796" s="1"/>
      <c r="I796" s="1"/>
      <c r="J796" s="1"/>
      <c r="K796" s="1"/>
      <c r="L796" s="1"/>
      <c r="M796" s="1"/>
      <c r="N796" s="1"/>
      <c r="O796" s="1"/>
      <c r="P796" s="1"/>
      <c r="Q796" s="1"/>
      <c r="R796" s="1"/>
      <c r="S796" s="1"/>
      <c r="T796" s="1"/>
      <c r="U796" s="1"/>
      <c r="V796" s="1"/>
      <c r="W796" s="1"/>
      <c r="X796" s="1"/>
      <c r="Y796" s="1"/>
    </row>
    <row r="797" spans="1:25" ht="9.75" customHeight="1">
      <c r="A797" s="1"/>
      <c r="B797" s="79"/>
      <c r="C797" s="145"/>
      <c r="D797" s="1"/>
      <c r="E797" s="1"/>
      <c r="F797" s="1"/>
      <c r="G797" s="1"/>
      <c r="H797" s="1"/>
      <c r="I797" s="1"/>
      <c r="J797" s="1"/>
      <c r="K797" s="1"/>
      <c r="L797" s="1"/>
      <c r="M797" s="1"/>
      <c r="N797" s="1"/>
      <c r="O797" s="1"/>
      <c r="P797" s="1"/>
      <c r="Q797" s="1"/>
      <c r="R797" s="1"/>
      <c r="S797" s="1"/>
      <c r="T797" s="1"/>
      <c r="U797" s="1"/>
      <c r="V797" s="1"/>
      <c r="W797" s="1"/>
      <c r="X797" s="1"/>
      <c r="Y797" s="1"/>
    </row>
    <row r="798" spans="1:25" ht="9.75" customHeight="1">
      <c r="A798" s="1"/>
      <c r="B798" s="79"/>
      <c r="C798" s="145"/>
      <c r="D798" s="1"/>
      <c r="E798" s="1"/>
      <c r="F798" s="1"/>
      <c r="G798" s="1"/>
      <c r="H798" s="1"/>
      <c r="I798" s="1"/>
      <c r="J798" s="1"/>
      <c r="K798" s="1"/>
      <c r="L798" s="1"/>
      <c r="M798" s="1"/>
      <c r="N798" s="1"/>
      <c r="O798" s="1"/>
      <c r="P798" s="1"/>
      <c r="Q798" s="1"/>
      <c r="R798" s="1"/>
      <c r="S798" s="1"/>
      <c r="T798" s="1"/>
      <c r="U798" s="1"/>
      <c r="V798" s="1"/>
      <c r="W798" s="1"/>
      <c r="X798" s="1"/>
      <c r="Y798" s="1"/>
    </row>
    <row r="799" spans="1:25" ht="9.75" customHeight="1">
      <c r="A799" s="1"/>
      <c r="B799" s="79"/>
      <c r="C799" s="145"/>
      <c r="D799" s="1"/>
      <c r="E799" s="1"/>
      <c r="F799" s="1"/>
      <c r="G799" s="1"/>
      <c r="H799" s="1"/>
      <c r="I799" s="1"/>
      <c r="J799" s="1"/>
      <c r="K799" s="1"/>
      <c r="L799" s="1"/>
      <c r="M799" s="1"/>
      <c r="N799" s="1"/>
      <c r="O799" s="1"/>
      <c r="P799" s="1"/>
      <c r="Q799" s="1"/>
      <c r="R799" s="1"/>
      <c r="S799" s="1"/>
      <c r="T799" s="1"/>
      <c r="U799" s="1"/>
      <c r="V799" s="1"/>
      <c r="W799" s="1"/>
      <c r="X799" s="1"/>
      <c r="Y799" s="1"/>
    </row>
    <row r="800" spans="1:25" ht="9.75" customHeight="1">
      <c r="A800" s="1"/>
      <c r="B800" s="79"/>
      <c r="C800" s="145"/>
      <c r="D800" s="1"/>
      <c r="E800" s="1"/>
      <c r="F800" s="1"/>
      <c r="G800" s="1"/>
      <c r="H800" s="1"/>
      <c r="I800" s="1"/>
      <c r="J800" s="1"/>
      <c r="K800" s="1"/>
      <c r="L800" s="1"/>
      <c r="M800" s="1"/>
      <c r="N800" s="1"/>
      <c r="O800" s="1"/>
      <c r="P800" s="1"/>
      <c r="Q800" s="1"/>
      <c r="R800" s="1"/>
      <c r="S800" s="1"/>
      <c r="T800" s="1"/>
      <c r="U800" s="1"/>
      <c r="V800" s="1"/>
      <c r="W800" s="1"/>
      <c r="X800" s="1"/>
      <c r="Y800" s="1"/>
    </row>
    <row r="801" spans="1:25" ht="9.75" customHeight="1">
      <c r="A801" s="1"/>
      <c r="B801" s="79"/>
      <c r="C801" s="145"/>
      <c r="D801" s="1"/>
      <c r="E801" s="1"/>
      <c r="F801" s="1"/>
      <c r="G801" s="1"/>
      <c r="H801" s="1"/>
      <c r="I801" s="1"/>
      <c r="J801" s="1"/>
      <c r="K801" s="1"/>
      <c r="L801" s="1"/>
      <c r="M801" s="1"/>
      <c r="N801" s="1"/>
      <c r="O801" s="1"/>
      <c r="P801" s="1"/>
      <c r="Q801" s="1"/>
      <c r="R801" s="1"/>
      <c r="S801" s="1"/>
      <c r="T801" s="1"/>
      <c r="U801" s="1"/>
      <c r="V801" s="1"/>
      <c r="W801" s="1"/>
      <c r="X801" s="1"/>
      <c r="Y801" s="1"/>
    </row>
    <row r="802" spans="1:25" ht="9.75" customHeight="1">
      <c r="A802" s="1"/>
      <c r="B802" s="79"/>
      <c r="C802" s="145"/>
      <c r="D802" s="1"/>
      <c r="E802" s="1"/>
      <c r="F802" s="1"/>
      <c r="G802" s="1"/>
      <c r="H802" s="1"/>
      <c r="I802" s="1"/>
      <c r="J802" s="1"/>
      <c r="K802" s="1"/>
      <c r="L802" s="1"/>
      <c r="M802" s="1"/>
      <c r="N802" s="1"/>
      <c r="O802" s="1"/>
      <c r="P802" s="1"/>
      <c r="Q802" s="1"/>
      <c r="R802" s="1"/>
      <c r="S802" s="1"/>
      <c r="T802" s="1"/>
      <c r="U802" s="1"/>
      <c r="V802" s="1"/>
      <c r="W802" s="1"/>
      <c r="X802" s="1"/>
      <c r="Y802" s="1"/>
    </row>
    <row r="803" spans="1:25" ht="9.75" customHeight="1">
      <c r="A803" s="1"/>
      <c r="B803" s="79"/>
      <c r="C803" s="145"/>
      <c r="D803" s="1"/>
      <c r="E803" s="1"/>
      <c r="F803" s="1"/>
      <c r="G803" s="1"/>
      <c r="H803" s="1"/>
      <c r="I803" s="1"/>
      <c r="J803" s="1"/>
      <c r="K803" s="1"/>
      <c r="L803" s="1"/>
      <c r="M803" s="1"/>
      <c r="N803" s="1"/>
      <c r="O803" s="1"/>
      <c r="P803" s="1"/>
      <c r="Q803" s="1"/>
      <c r="R803" s="1"/>
      <c r="S803" s="1"/>
      <c r="T803" s="1"/>
      <c r="U803" s="1"/>
      <c r="V803" s="1"/>
      <c r="W803" s="1"/>
      <c r="X803" s="1"/>
      <c r="Y803" s="1"/>
    </row>
    <row r="804" spans="1:25" ht="9.75" customHeight="1">
      <c r="A804" s="1"/>
      <c r="B804" s="79"/>
      <c r="C804" s="145"/>
      <c r="D804" s="1"/>
      <c r="E804" s="1"/>
      <c r="F804" s="1"/>
      <c r="G804" s="1"/>
      <c r="H804" s="1"/>
      <c r="I804" s="1"/>
      <c r="J804" s="1"/>
      <c r="K804" s="1"/>
      <c r="L804" s="1"/>
      <c r="M804" s="1"/>
      <c r="N804" s="1"/>
      <c r="O804" s="1"/>
      <c r="P804" s="1"/>
      <c r="Q804" s="1"/>
      <c r="R804" s="1"/>
      <c r="S804" s="1"/>
      <c r="T804" s="1"/>
      <c r="U804" s="1"/>
      <c r="V804" s="1"/>
      <c r="W804" s="1"/>
      <c r="X804" s="1"/>
      <c r="Y804" s="1"/>
    </row>
    <row r="805" spans="1:25" ht="9.75" customHeight="1">
      <c r="A805" s="1"/>
      <c r="B805" s="79"/>
      <c r="C805" s="145"/>
      <c r="D805" s="1"/>
      <c r="E805" s="1"/>
      <c r="F805" s="1"/>
      <c r="G805" s="1"/>
      <c r="H805" s="1"/>
      <c r="I805" s="1"/>
      <c r="J805" s="1"/>
      <c r="K805" s="1"/>
      <c r="L805" s="1"/>
      <c r="M805" s="1"/>
      <c r="N805" s="1"/>
      <c r="O805" s="1"/>
      <c r="P805" s="1"/>
      <c r="Q805" s="1"/>
      <c r="R805" s="1"/>
      <c r="S805" s="1"/>
      <c r="T805" s="1"/>
      <c r="U805" s="1"/>
      <c r="V805" s="1"/>
      <c r="W805" s="1"/>
      <c r="X805" s="1"/>
      <c r="Y805" s="1"/>
    </row>
    <row r="806" spans="1:25" ht="9.75" customHeight="1">
      <c r="A806" s="1"/>
      <c r="B806" s="79"/>
      <c r="C806" s="145"/>
      <c r="D806" s="1"/>
      <c r="E806" s="1"/>
      <c r="F806" s="1"/>
      <c r="G806" s="1"/>
      <c r="H806" s="1"/>
      <c r="I806" s="1"/>
      <c r="J806" s="1"/>
      <c r="K806" s="1"/>
      <c r="L806" s="1"/>
      <c r="M806" s="1"/>
      <c r="N806" s="1"/>
      <c r="O806" s="1"/>
      <c r="P806" s="1"/>
      <c r="Q806" s="1"/>
      <c r="R806" s="1"/>
      <c r="S806" s="1"/>
      <c r="T806" s="1"/>
      <c r="U806" s="1"/>
      <c r="V806" s="1"/>
      <c r="W806" s="1"/>
      <c r="X806" s="1"/>
      <c r="Y806" s="1"/>
    </row>
    <row r="807" spans="1:25" ht="9.75" customHeight="1">
      <c r="A807" s="1"/>
      <c r="B807" s="79"/>
      <c r="C807" s="145"/>
      <c r="D807" s="1"/>
      <c r="E807" s="1"/>
      <c r="F807" s="1"/>
      <c r="G807" s="1"/>
      <c r="H807" s="1"/>
      <c r="I807" s="1"/>
      <c r="J807" s="1"/>
      <c r="K807" s="1"/>
      <c r="L807" s="1"/>
      <c r="M807" s="1"/>
      <c r="N807" s="1"/>
      <c r="O807" s="1"/>
      <c r="P807" s="1"/>
      <c r="Q807" s="1"/>
      <c r="R807" s="1"/>
      <c r="S807" s="1"/>
      <c r="T807" s="1"/>
      <c r="U807" s="1"/>
      <c r="V807" s="1"/>
      <c r="W807" s="1"/>
      <c r="X807" s="1"/>
      <c r="Y807" s="1"/>
    </row>
    <row r="808" spans="1:25" ht="9.75" customHeight="1">
      <c r="A808" s="1"/>
      <c r="B808" s="79"/>
      <c r="C808" s="145"/>
      <c r="D808" s="1"/>
      <c r="E808" s="1"/>
      <c r="F808" s="1"/>
      <c r="G808" s="1"/>
      <c r="H808" s="1"/>
      <c r="I808" s="1"/>
      <c r="J808" s="1"/>
      <c r="K808" s="1"/>
      <c r="L808" s="1"/>
      <c r="M808" s="1"/>
      <c r="N808" s="1"/>
      <c r="O808" s="1"/>
      <c r="P808" s="1"/>
      <c r="Q808" s="1"/>
      <c r="R808" s="1"/>
      <c r="S808" s="1"/>
      <c r="T808" s="1"/>
      <c r="U808" s="1"/>
      <c r="V808" s="1"/>
      <c r="W808" s="1"/>
      <c r="X808" s="1"/>
      <c r="Y808" s="1"/>
    </row>
    <row r="809" spans="1:25" ht="9.75" customHeight="1">
      <c r="A809" s="1"/>
      <c r="B809" s="79"/>
      <c r="C809" s="145"/>
      <c r="D809" s="1"/>
      <c r="E809" s="1"/>
      <c r="F809" s="1"/>
      <c r="G809" s="1"/>
      <c r="H809" s="1"/>
      <c r="I809" s="1"/>
      <c r="J809" s="1"/>
      <c r="K809" s="1"/>
      <c r="L809" s="1"/>
      <c r="M809" s="1"/>
      <c r="N809" s="1"/>
      <c r="O809" s="1"/>
      <c r="P809" s="1"/>
      <c r="Q809" s="1"/>
      <c r="R809" s="1"/>
      <c r="S809" s="1"/>
      <c r="T809" s="1"/>
      <c r="U809" s="1"/>
      <c r="V809" s="1"/>
      <c r="W809" s="1"/>
      <c r="X809" s="1"/>
      <c r="Y809" s="1"/>
    </row>
    <row r="810" spans="1:25" ht="9.75" customHeight="1">
      <c r="A810" s="1"/>
      <c r="B810" s="79"/>
      <c r="C810" s="145"/>
      <c r="D810" s="1"/>
      <c r="E810" s="1"/>
      <c r="F810" s="1"/>
      <c r="G810" s="1"/>
      <c r="H810" s="1"/>
      <c r="I810" s="1"/>
      <c r="J810" s="1"/>
      <c r="K810" s="1"/>
      <c r="L810" s="1"/>
      <c r="M810" s="1"/>
      <c r="N810" s="1"/>
      <c r="O810" s="1"/>
      <c r="P810" s="1"/>
      <c r="Q810" s="1"/>
      <c r="R810" s="1"/>
      <c r="S810" s="1"/>
      <c r="T810" s="1"/>
      <c r="U810" s="1"/>
      <c r="V810" s="1"/>
      <c r="W810" s="1"/>
      <c r="X810" s="1"/>
      <c r="Y810" s="1"/>
    </row>
    <row r="811" spans="1:25" ht="9.75" customHeight="1">
      <c r="A811" s="1"/>
      <c r="B811" s="79"/>
      <c r="C811" s="145"/>
      <c r="D811" s="1"/>
      <c r="E811" s="1"/>
      <c r="F811" s="1"/>
      <c r="G811" s="1"/>
      <c r="H811" s="1"/>
      <c r="I811" s="1"/>
      <c r="J811" s="1"/>
      <c r="K811" s="1"/>
      <c r="L811" s="1"/>
      <c r="M811" s="1"/>
      <c r="N811" s="1"/>
      <c r="O811" s="1"/>
      <c r="P811" s="1"/>
      <c r="Q811" s="1"/>
      <c r="R811" s="1"/>
      <c r="S811" s="1"/>
      <c r="T811" s="1"/>
      <c r="U811" s="1"/>
      <c r="V811" s="1"/>
      <c r="W811" s="1"/>
      <c r="X811" s="1"/>
      <c r="Y811" s="1"/>
    </row>
    <row r="812" spans="1:25" ht="9.75" customHeight="1">
      <c r="A812" s="1"/>
      <c r="B812" s="79"/>
      <c r="C812" s="145"/>
      <c r="D812" s="1"/>
      <c r="E812" s="1"/>
      <c r="F812" s="1"/>
      <c r="G812" s="1"/>
      <c r="H812" s="1"/>
      <c r="I812" s="1"/>
      <c r="J812" s="1"/>
      <c r="K812" s="1"/>
      <c r="L812" s="1"/>
      <c r="M812" s="1"/>
      <c r="N812" s="1"/>
      <c r="O812" s="1"/>
      <c r="P812" s="1"/>
      <c r="Q812" s="1"/>
      <c r="R812" s="1"/>
      <c r="S812" s="1"/>
      <c r="T812" s="1"/>
      <c r="U812" s="1"/>
      <c r="V812" s="1"/>
      <c r="W812" s="1"/>
      <c r="X812" s="1"/>
      <c r="Y812" s="1"/>
    </row>
    <row r="813" spans="1:25" ht="9.75" customHeight="1">
      <c r="A813" s="1"/>
      <c r="B813" s="79"/>
      <c r="C813" s="145"/>
      <c r="D813" s="1"/>
      <c r="E813" s="1"/>
      <c r="F813" s="1"/>
      <c r="G813" s="1"/>
      <c r="H813" s="1"/>
      <c r="I813" s="1"/>
      <c r="J813" s="1"/>
      <c r="K813" s="1"/>
      <c r="L813" s="1"/>
      <c r="M813" s="1"/>
      <c r="N813" s="1"/>
      <c r="O813" s="1"/>
      <c r="P813" s="1"/>
      <c r="Q813" s="1"/>
      <c r="R813" s="1"/>
      <c r="S813" s="1"/>
      <c r="T813" s="1"/>
      <c r="U813" s="1"/>
      <c r="V813" s="1"/>
      <c r="W813" s="1"/>
      <c r="X813" s="1"/>
      <c r="Y813" s="1"/>
    </row>
    <row r="814" spans="1:25" ht="9.75" customHeight="1">
      <c r="A814" s="1"/>
      <c r="B814" s="79"/>
      <c r="C814" s="145"/>
      <c r="D814" s="1"/>
      <c r="E814" s="1"/>
      <c r="F814" s="1"/>
      <c r="G814" s="1"/>
      <c r="H814" s="1"/>
      <c r="I814" s="1"/>
      <c r="J814" s="1"/>
      <c r="K814" s="1"/>
      <c r="L814" s="1"/>
      <c r="M814" s="1"/>
      <c r="N814" s="1"/>
      <c r="O814" s="1"/>
      <c r="P814" s="1"/>
      <c r="Q814" s="1"/>
      <c r="R814" s="1"/>
      <c r="S814" s="1"/>
      <c r="T814" s="1"/>
      <c r="U814" s="1"/>
      <c r="V814" s="1"/>
      <c r="W814" s="1"/>
      <c r="X814" s="1"/>
      <c r="Y814" s="1"/>
    </row>
    <row r="815" spans="1:25" ht="9.75" customHeight="1">
      <c r="A815" s="1"/>
      <c r="B815" s="79"/>
      <c r="C815" s="145"/>
      <c r="D815" s="1"/>
      <c r="E815" s="1"/>
      <c r="F815" s="1"/>
      <c r="G815" s="1"/>
      <c r="H815" s="1"/>
      <c r="I815" s="1"/>
      <c r="J815" s="1"/>
      <c r="K815" s="1"/>
      <c r="L815" s="1"/>
      <c r="M815" s="1"/>
      <c r="N815" s="1"/>
      <c r="O815" s="1"/>
      <c r="P815" s="1"/>
      <c r="Q815" s="1"/>
      <c r="R815" s="1"/>
      <c r="S815" s="1"/>
      <c r="T815" s="1"/>
      <c r="U815" s="1"/>
      <c r="V815" s="1"/>
      <c r="W815" s="1"/>
      <c r="X815" s="1"/>
      <c r="Y815" s="1"/>
    </row>
    <row r="816" spans="1:25" ht="9.75" customHeight="1">
      <c r="A816" s="1"/>
      <c r="B816" s="79"/>
      <c r="C816" s="145"/>
      <c r="D816" s="1"/>
      <c r="E816" s="1"/>
      <c r="F816" s="1"/>
      <c r="G816" s="1"/>
      <c r="H816" s="1"/>
      <c r="I816" s="1"/>
      <c r="J816" s="1"/>
      <c r="K816" s="1"/>
      <c r="L816" s="1"/>
      <c r="M816" s="1"/>
      <c r="N816" s="1"/>
      <c r="O816" s="1"/>
      <c r="P816" s="1"/>
      <c r="Q816" s="1"/>
      <c r="R816" s="1"/>
      <c r="S816" s="1"/>
      <c r="T816" s="1"/>
      <c r="U816" s="1"/>
      <c r="V816" s="1"/>
      <c r="W816" s="1"/>
      <c r="X816" s="1"/>
      <c r="Y816" s="1"/>
    </row>
    <row r="817" spans="1:25" ht="9.75" customHeight="1">
      <c r="A817" s="1"/>
      <c r="B817" s="79"/>
      <c r="C817" s="145"/>
      <c r="D817" s="1"/>
      <c r="E817" s="1"/>
      <c r="F817" s="1"/>
      <c r="G817" s="1"/>
      <c r="H817" s="1"/>
      <c r="I817" s="1"/>
      <c r="J817" s="1"/>
      <c r="K817" s="1"/>
      <c r="L817" s="1"/>
      <c r="M817" s="1"/>
      <c r="N817" s="1"/>
      <c r="O817" s="1"/>
      <c r="P817" s="1"/>
      <c r="Q817" s="1"/>
      <c r="R817" s="1"/>
      <c r="S817" s="1"/>
      <c r="T817" s="1"/>
      <c r="U817" s="1"/>
      <c r="V817" s="1"/>
      <c r="W817" s="1"/>
      <c r="X817" s="1"/>
      <c r="Y817" s="1"/>
    </row>
    <row r="818" spans="1:25" ht="9.75" customHeight="1">
      <c r="A818" s="1"/>
      <c r="B818" s="79"/>
      <c r="C818" s="145"/>
      <c r="D818" s="1"/>
      <c r="E818" s="1"/>
      <c r="F818" s="1"/>
      <c r="G818" s="1"/>
      <c r="H818" s="1"/>
      <c r="I818" s="1"/>
      <c r="J818" s="1"/>
      <c r="K818" s="1"/>
      <c r="L818" s="1"/>
      <c r="M818" s="1"/>
      <c r="N818" s="1"/>
      <c r="O818" s="1"/>
      <c r="P818" s="1"/>
      <c r="Q818" s="1"/>
      <c r="R818" s="1"/>
      <c r="S818" s="1"/>
      <c r="T818" s="1"/>
      <c r="U818" s="1"/>
      <c r="V818" s="1"/>
      <c r="W818" s="1"/>
      <c r="X818" s="1"/>
      <c r="Y818" s="1"/>
    </row>
    <row r="819" spans="1:25" ht="9.75" customHeight="1">
      <c r="A819" s="1"/>
      <c r="B819" s="79"/>
      <c r="C819" s="145"/>
      <c r="D819" s="1"/>
      <c r="E819" s="1"/>
      <c r="F819" s="1"/>
      <c r="G819" s="1"/>
      <c r="H819" s="1"/>
      <c r="I819" s="1"/>
      <c r="J819" s="1"/>
      <c r="K819" s="1"/>
      <c r="L819" s="1"/>
      <c r="M819" s="1"/>
      <c r="N819" s="1"/>
      <c r="O819" s="1"/>
      <c r="P819" s="1"/>
      <c r="Q819" s="1"/>
      <c r="R819" s="1"/>
      <c r="S819" s="1"/>
      <c r="T819" s="1"/>
      <c r="U819" s="1"/>
      <c r="V819" s="1"/>
      <c r="W819" s="1"/>
      <c r="X819" s="1"/>
      <c r="Y819" s="1"/>
    </row>
    <row r="820" spans="1:25" ht="9.75" customHeight="1">
      <c r="A820" s="1"/>
      <c r="B820" s="79"/>
      <c r="C820" s="145"/>
      <c r="D820" s="1"/>
      <c r="E820" s="1"/>
      <c r="F820" s="1"/>
      <c r="G820" s="1"/>
      <c r="H820" s="1"/>
      <c r="I820" s="1"/>
      <c r="J820" s="1"/>
      <c r="K820" s="1"/>
      <c r="L820" s="1"/>
      <c r="M820" s="1"/>
      <c r="N820" s="1"/>
      <c r="O820" s="1"/>
      <c r="P820" s="1"/>
      <c r="Q820" s="1"/>
      <c r="R820" s="1"/>
      <c r="S820" s="1"/>
      <c r="T820" s="1"/>
      <c r="U820" s="1"/>
      <c r="V820" s="1"/>
      <c r="W820" s="1"/>
      <c r="X820" s="1"/>
      <c r="Y820" s="1"/>
    </row>
    <row r="821" spans="1:25" ht="9.75" customHeight="1">
      <c r="A821" s="1"/>
      <c r="B821" s="79"/>
      <c r="C821" s="145"/>
      <c r="D821" s="1"/>
      <c r="E821" s="1"/>
      <c r="F821" s="1"/>
      <c r="G821" s="1"/>
      <c r="H821" s="1"/>
      <c r="I821" s="1"/>
      <c r="J821" s="1"/>
      <c r="K821" s="1"/>
      <c r="L821" s="1"/>
      <c r="M821" s="1"/>
      <c r="N821" s="1"/>
      <c r="O821" s="1"/>
      <c r="P821" s="1"/>
      <c r="Q821" s="1"/>
      <c r="R821" s="1"/>
      <c r="S821" s="1"/>
      <c r="T821" s="1"/>
      <c r="U821" s="1"/>
      <c r="V821" s="1"/>
      <c r="W821" s="1"/>
      <c r="X821" s="1"/>
      <c r="Y821" s="1"/>
    </row>
    <row r="822" spans="1:25" ht="9.75" customHeight="1">
      <c r="A822" s="1"/>
      <c r="B822" s="79"/>
      <c r="C822" s="145"/>
      <c r="D822" s="1"/>
      <c r="E822" s="1"/>
      <c r="F822" s="1"/>
      <c r="G822" s="1"/>
      <c r="H822" s="1"/>
      <c r="I822" s="1"/>
      <c r="J822" s="1"/>
      <c r="K822" s="1"/>
      <c r="L822" s="1"/>
      <c r="M822" s="1"/>
      <c r="N822" s="1"/>
      <c r="O822" s="1"/>
      <c r="P822" s="1"/>
      <c r="Q822" s="1"/>
      <c r="R822" s="1"/>
      <c r="S822" s="1"/>
      <c r="T822" s="1"/>
      <c r="U822" s="1"/>
      <c r="V822" s="1"/>
      <c r="W822" s="1"/>
      <c r="X822" s="1"/>
      <c r="Y822" s="1"/>
    </row>
    <row r="823" spans="1:25" ht="9.75" customHeight="1">
      <c r="A823" s="1"/>
      <c r="B823" s="79"/>
      <c r="C823" s="145"/>
      <c r="D823" s="1"/>
      <c r="E823" s="1"/>
      <c r="F823" s="1"/>
      <c r="G823" s="1"/>
      <c r="H823" s="1"/>
      <c r="I823" s="1"/>
      <c r="J823" s="1"/>
      <c r="K823" s="1"/>
      <c r="L823" s="1"/>
      <c r="M823" s="1"/>
      <c r="N823" s="1"/>
      <c r="O823" s="1"/>
      <c r="P823" s="1"/>
      <c r="Q823" s="1"/>
      <c r="R823" s="1"/>
      <c r="S823" s="1"/>
      <c r="T823" s="1"/>
      <c r="U823" s="1"/>
      <c r="V823" s="1"/>
      <c r="W823" s="1"/>
      <c r="X823" s="1"/>
      <c r="Y823" s="1"/>
    </row>
    <row r="824" spans="1:25" ht="9.75" customHeight="1">
      <c r="A824" s="1"/>
      <c r="B824" s="79"/>
      <c r="C824" s="145"/>
      <c r="D824" s="1"/>
      <c r="E824" s="1"/>
      <c r="F824" s="1"/>
      <c r="G824" s="1"/>
      <c r="H824" s="1"/>
      <c r="I824" s="1"/>
      <c r="J824" s="1"/>
      <c r="K824" s="1"/>
      <c r="L824" s="1"/>
      <c r="M824" s="1"/>
      <c r="N824" s="1"/>
      <c r="O824" s="1"/>
      <c r="P824" s="1"/>
      <c r="Q824" s="1"/>
      <c r="R824" s="1"/>
      <c r="S824" s="1"/>
      <c r="T824" s="1"/>
      <c r="U824" s="1"/>
      <c r="V824" s="1"/>
      <c r="W824" s="1"/>
      <c r="X824" s="1"/>
      <c r="Y824" s="1"/>
    </row>
    <row r="825" spans="1:25" ht="9.75" customHeight="1">
      <c r="A825" s="1"/>
      <c r="B825" s="79"/>
      <c r="C825" s="145"/>
      <c r="D825" s="1"/>
      <c r="E825" s="1"/>
      <c r="F825" s="1"/>
      <c r="G825" s="1"/>
      <c r="H825" s="1"/>
      <c r="I825" s="1"/>
      <c r="J825" s="1"/>
      <c r="K825" s="1"/>
      <c r="L825" s="1"/>
      <c r="M825" s="1"/>
      <c r="N825" s="1"/>
      <c r="O825" s="1"/>
      <c r="P825" s="1"/>
      <c r="Q825" s="1"/>
      <c r="R825" s="1"/>
      <c r="S825" s="1"/>
      <c r="T825" s="1"/>
      <c r="U825" s="1"/>
      <c r="V825" s="1"/>
      <c r="W825" s="1"/>
      <c r="X825" s="1"/>
      <c r="Y825" s="1"/>
    </row>
    <row r="826" spans="1:25" ht="9.75" customHeight="1">
      <c r="A826" s="1"/>
      <c r="B826" s="79"/>
      <c r="C826" s="145"/>
      <c r="D826" s="1"/>
      <c r="E826" s="1"/>
      <c r="F826" s="1"/>
      <c r="G826" s="1"/>
      <c r="H826" s="1"/>
      <c r="I826" s="1"/>
      <c r="J826" s="1"/>
      <c r="K826" s="1"/>
      <c r="L826" s="1"/>
      <c r="M826" s="1"/>
      <c r="N826" s="1"/>
      <c r="O826" s="1"/>
      <c r="P826" s="1"/>
      <c r="Q826" s="1"/>
      <c r="R826" s="1"/>
      <c r="S826" s="1"/>
      <c r="T826" s="1"/>
      <c r="U826" s="1"/>
      <c r="V826" s="1"/>
      <c r="W826" s="1"/>
      <c r="X826" s="1"/>
      <c r="Y826" s="1"/>
    </row>
    <row r="827" spans="1:25" ht="9.75" customHeight="1">
      <c r="A827" s="1"/>
      <c r="B827" s="79"/>
      <c r="C827" s="145"/>
      <c r="D827" s="1"/>
      <c r="E827" s="1"/>
      <c r="F827" s="1"/>
      <c r="G827" s="1"/>
      <c r="H827" s="1"/>
      <c r="I827" s="1"/>
      <c r="J827" s="1"/>
      <c r="K827" s="1"/>
      <c r="L827" s="1"/>
      <c r="M827" s="1"/>
      <c r="N827" s="1"/>
      <c r="O827" s="1"/>
      <c r="P827" s="1"/>
      <c r="Q827" s="1"/>
      <c r="R827" s="1"/>
      <c r="S827" s="1"/>
      <c r="T827" s="1"/>
      <c r="U827" s="1"/>
      <c r="V827" s="1"/>
      <c r="W827" s="1"/>
      <c r="X827" s="1"/>
      <c r="Y827" s="1"/>
    </row>
    <row r="828" spans="1:25" ht="9.75" customHeight="1">
      <c r="A828" s="1"/>
      <c r="B828" s="79"/>
      <c r="C828" s="145"/>
      <c r="D828" s="1"/>
      <c r="E828" s="1"/>
      <c r="F828" s="1"/>
      <c r="G828" s="1"/>
      <c r="H828" s="1"/>
      <c r="I828" s="1"/>
      <c r="J828" s="1"/>
      <c r="K828" s="1"/>
      <c r="L828" s="1"/>
      <c r="M828" s="1"/>
      <c r="N828" s="1"/>
      <c r="O828" s="1"/>
      <c r="P828" s="1"/>
      <c r="Q828" s="1"/>
      <c r="R828" s="1"/>
      <c r="S828" s="1"/>
      <c r="T828" s="1"/>
      <c r="U828" s="1"/>
      <c r="V828" s="1"/>
      <c r="W828" s="1"/>
      <c r="X828" s="1"/>
      <c r="Y828" s="1"/>
    </row>
    <row r="829" spans="1:25" ht="9.75" customHeight="1">
      <c r="A829" s="1"/>
      <c r="B829" s="79"/>
      <c r="C829" s="145"/>
      <c r="D829" s="1"/>
      <c r="E829" s="1"/>
      <c r="F829" s="1"/>
      <c r="G829" s="1"/>
      <c r="H829" s="1"/>
      <c r="I829" s="1"/>
      <c r="J829" s="1"/>
      <c r="K829" s="1"/>
      <c r="L829" s="1"/>
      <c r="M829" s="1"/>
      <c r="N829" s="1"/>
      <c r="O829" s="1"/>
      <c r="P829" s="1"/>
      <c r="Q829" s="1"/>
      <c r="R829" s="1"/>
      <c r="S829" s="1"/>
      <c r="T829" s="1"/>
      <c r="U829" s="1"/>
      <c r="V829" s="1"/>
      <c r="W829" s="1"/>
      <c r="X829" s="1"/>
      <c r="Y829" s="1"/>
    </row>
    <row r="830" spans="1:25" ht="9.75" customHeight="1">
      <c r="A830" s="1"/>
      <c r="B830" s="79"/>
      <c r="C830" s="145"/>
      <c r="D830" s="1"/>
      <c r="E830" s="1"/>
      <c r="F830" s="1"/>
      <c r="G830" s="1"/>
      <c r="H830" s="1"/>
      <c r="I830" s="1"/>
      <c r="J830" s="1"/>
      <c r="K830" s="1"/>
      <c r="L830" s="1"/>
      <c r="M830" s="1"/>
      <c r="N830" s="1"/>
      <c r="O830" s="1"/>
      <c r="P830" s="1"/>
      <c r="Q830" s="1"/>
      <c r="R830" s="1"/>
      <c r="S830" s="1"/>
      <c r="T830" s="1"/>
      <c r="U830" s="1"/>
      <c r="V830" s="1"/>
      <c r="W830" s="1"/>
      <c r="X830" s="1"/>
      <c r="Y830" s="1"/>
    </row>
    <row r="831" spans="1:25" ht="9.75" customHeight="1">
      <c r="A831" s="1"/>
      <c r="B831" s="79"/>
      <c r="C831" s="145"/>
      <c r="D831" s="1"/>
      <c r="E831" s="1"/>
      <c r="F831" s="1"/>
      <c r="G831" s="1"/>
      <c r="H831" s="1"/>
      <c r="I831" s="1"/>
      <c r="J831" s="1"/>
      <c r="K831" s="1"/>
      <c r="L831" s="1"/>
      <c r="M831" s="1"/>
      <c r="N831" s="1"/>
      <c r="O831" s="1"/>
      <c r="P831" s="1"/>
      <c r="Q831" s="1"/>
      <c r="R831" s="1"/>
      <c r="S831" s="1"/>
      <c r="T831" s="1"/>
      <c r="U831" s="1"/>
      <c r="V831" s="1"/>
      <c r="W831" s="1"/>
      <c r="X831" s="1"/>
      <c r="Y831" s="1"/>
    </row>
    <row r="832" spans="1:25" ht="9.75" customHeight="1">
      <c r="A832" s="1"/>
      <c r="B832" s="79"/>
      <c r="C832" s="145"/>
      <c r="D832" s="1"/>
      <c r="E832" s="1"/>
      <c r="F832" s="1"/>
      <c r="G832" s="1"/>
      <c r="H832" s="1"/>
      <c r="I832" s="1"/>
      <c r="J832" s="1"/>
      <c r="K832" s="1"/>
      <c r="L832" s="1"/>
      <c r="M832" s="1"/>
      <c r="N832" s="1"/>
      <c r="O832" s="1"/>
      <c r="P832" s="1"/>
      <c r="Q832" s="1"/>
      <c r="R832" s="1"/>
      <c r="S832" s="1"/>
      <c r="T832" s="1"/>
      <c r="U832" s="1"/>
      <c r="V832" s="1"/>
      <c r="W832" s="1"/>
      <c r="X832" s="1"/>
      <c r="Y832" s="1"/>
    </row>
    <row r="833" spans="1:25" ht="9.75" customHeight="1">
      <c r="A833" s="1"/>
      <c r="B833" s="79"/>
      <c r="C833" s="145"/>
      <c r="D833" s="1"/>
      <c r="E833" s="1"/>
      <c r="F833" s="1"/>
      <c r="G833" s="1"/>
      <c r="H833" s="1"/>
      <c r="I833" s="1"/>
      <c r="J833" s="1"/>
      <c r="K833" s="1"/>
      <c r="L833" s="1"/>
      <c r="M833" s="1"/>
      <c r="N833" s="1"/>
      <c r="O833" s="1"/>
      <c r="P833" s="1"/>
      <c r="Q833" s="1"/>
      <c r="R833" s="1"/>
      <c r="S833" s="1"/>
      <c r="T833" s="1"/>
      <c r="U833" s="1"/>
      <c r="V833" s="1"/>
      <c r="W833" s="1"/>
      <c r="X833" s="1"/>
      <c r="Y833" s="1"/>
    </row>
    <row r="834" spans="1:25" ht="9.75" customHeight="1">
      <c r="A834" s="1"/>
      <c r="B834" s="79"/>
      <c r="C834" s="145"/>
      <c r="D834" s="1"/>
      <c r="E834" s="1"/>
      <c r="F834" s="1"/>
      <c r="G834" s="1"/>
      <c r="H834" s="1"/>
      <c r="I834" s="1"/>
      <c r="J834" s="1"/>
      <c r="K834" s="1"/>
      <c r="L834" s="1"/>
      <c r="M834" s="1"/>
      <c r="N834" s="1"/>
      <c r="O834" s="1"/>
      <c r="P834" s="1"/>
      <c r="Q834" s="1"/>
      <c r="R834" s="1"/>
      <c r="S834" s="1"/>
      <c r="T834" s="1"/>
      <c r="U834" s="1"/>
      <c r="V834" s="1"/>
      <c r="W834" s="1"/>
      <c r="X834" s="1"/>
      <c r="Y834" s="1"/>
    </row>
    <row r="835" spans="1:25" ht="9.75" customHeight="1">
      <c r="A835" s="1"/>
      <c r="B835" s="79"/>
      <c r="C835" s="145"/>
      <c r="D835" s="1"/>
      <c r="E835" s="1"/>
      <c r="F835" s="1"/>
      <c r="G835" s="1"/>
      <c r="H835" s="1"/>
      <c r="I835" s="1"/>
      <c r="J835" s="1"/>
      <c r="K835" s="1"/>
      <c r="L835" s="1"/>
      <c r="M835" s="1"/>
      <c r="N835" s="1"/>
      <c r="O835" s="1"/>
      <c r="P835" s="1"/>
      <c r="Q835" s="1"/>
      <c r="R835" s="1"/>
      <c r="S835" s="1"/>
      <c r="T835" s="1"/>
      <c r="U835" s="1"/>
      <c r="V835" s="1"/>
      <c r="W835" s="1"/>
      <c r="X835" s="1"/>
      <c r="Y835" s="1"/>
    </row>
    <row r="836" spans="1:25" ht="9.75" customHeight="1">
      <c r="A836" s="1"/>
      <c r="B836" s="79"/>
      <c r="C836" s="145"/>
      <c r="D836" s="1"/>
      <c r="E836" s="1"/>
      <c r="F836" s="1"/>
      <c r="G836" s="1"/>
      <c r="H836" s="1"/>
      <c r="I836" s="1"/>
      <c r="J836" s="1"/>
      <c r="K836" s="1"/>
      <c r="L836" s="1"/>
      <c r="M836" s="1"/>
      <c r="N836" s="1"/>
      <c r="O836" s="1"/>
      <c r="P836" s="1"/>
      <c r="Q836" s="1"/>
      <c r="R836" s="1"/>
      <c r="S836" s="1"/>
      <c r="T836" s="1"/>
      <c r="U836" s="1"/>
      <c r="V836" s="1"/>
      <c r="W836" s="1"/>
      <c r="X836" s="1"/>
      <c r="Y836" s="1"/>
    </row>
    <row r="837" spans="1:25" ht="9.75" customHeight="1">
      <c r="A837" s="1"/>
      <c r="B837" s="79"/>
      <c r="C837" s="145"/>
      <c r="D837" s="1"/>
      <c r="E837" s="1"/>
      <c r="F837" s="1"/>
      <c r="G837" s="1"/>
      <c r="H837" s="1"/>
      <c r="I837" s="1"/>
      <c r="J837" s="1"/>
      <c r="K837" s="1"/>
      <c r="L837" s="1"/>
      <c r="M837" s="1"/>
      <c r="N837" s="1"/>
      <c r="O837" s="1"/>
      <c r="P837" s="1"/>
      <c r="Q837" s="1"/>
      <c r="R837" s="1"/>
      <c r="S837" s="1"/>
      <c r="T837" s="1"/>
      <c r="U837" s="1"/>
      <c r="V837" s="1"/>
      <c r="W837" s="1"/>
      <c r="X837" s="1"/>
      <c r="Y837" s="1"/>
    </row>
    <row r="838" spans="1:25" ht="9.75" customHeight="1">
      <c r="A838" s="1"/>
      <c r="B838" s="79"/>
      <c r="C838" s="145"/>
      <c r="D838" s="1"/>
      <c r="E838" s="1"/>
      <c r="F838" s="1"/>
      <c r="G838" s="1"/>
      <c r="H838" s="1"/>
      <c r="I838" s="1"/>
      <c r="J838" s="1"/>
      <c r="K838" s="1"/>
      <c r="L838" s="1"/>
      <c r="M838" s="1"/>
      <c r="N838" s="1"/>
      <c r="O838" s="1"/>
      <c r="P838" s="1"/>
      <c r="Q838" s="1"/>
      <c r="R838" s="1"/>
      <c r="S838" s="1"/>
      <c r="T838" s="1"/>
      <c r="U838" s="1"/>
      <c r="V838" s="1"/>
      <c r="W838" s="1"/>
      <c r="X838" s="1"/>
      <c r="Y838" s="1"/>
    </row>
    <row r="839" spans="1:25" ht="9.75" customHeight="1">
      <c r="A839" s="1"/>
      <c r="B839" s="79"/>
      <c r="C839" s="145"/>
      <c r="D839" s="1"/>
      <c r="E839" s="1"/>
      <c r="F839" s="1"/>
      <c r="G839" s="1"/>
      <c r="H839" s="1"/>
      <c r="I839" s="1"/>
      <c r="J839" s="1"/>
      <c r="K839" s="1"/>
      <c r="L839" s="1"/>
      <c r="M839" s="1"/>
      <c r="N839" s="1"/>
      <c r="O839" s="1"/>
      <c r="P839" s="1"/>
      <c r="Q839" s="1"/>
      <c r="R839" s="1"/>
      <c r="S839" s="1"/>
      <c r="T839" s="1"/>
      <c r="U839" s="1"/>
      <c r="V839" s="1"/>
      <c r="W839" s="1"/>
      <c r="X839" s="1"/>
      <c r="Y839" s="1"/>
    </row>
    <row r="840" spans="1:25" ht="9.75" customHeight="1">
      <c r="A840" s="1"/>
      <c r="B840" s="79"/>
      <c r="C840" s="145"/>
      <c r="D840" s="1"/>
      <c r="E840" s="1"/>
      <c r="F840" s="1"/>
      <c r="G840" s="1"/>
      <c r="H840" s="1"/>
      <c r="I840" s="1"/>
      <c r="J840" s="1"/>
      <c r="K840" s="1"/>
      <c r="L840" s="1"/>
      <c r="M840" s="1"/>
      <c r="N840" s="1"/>
      <c r="O840" s="1"/>
      <c r="P840" s="1"/>
      <c r="Q840" s="1"/>
      <c r="R840" s="1"/>
      <c r="S840" s="1"/>
      <c r="T840" s="1"/>
      <c r="U840" s="1"/>
      <c r="V840" s="1"/>
      <c r="W840" s="1"/>
      <c r="X840" s="1"/>
      <c r="Y840" s="1"/>
    </row>
    <row r="841" spans="1:25" ht="9.75" customHeight="1">
      <c r="A841" s="1"/>
      <c r="B841" s="79"/>
      <c r="C841" s="145"/>
      <c r="D841" s="1"/>
      <c r="E841" s="1"/>
      <c r="F841" s="1"/>
      <c r="G841" s="1"/>
      <c r="H841" s="1"/>
      <c r="I841" s="1"/>
      <c r="J841" s="1"/>
      <c r="K841" s="1"/>
      <c r="L841" s="1"/>
      <c r="M841" s="1"/>
      <c r="N841" s="1"/>
      <c r="O841" s="1"/>
      <c r="P841" s="1"/>
      <c r="Q841" s="1"/>
      <c r="R841" s="1"/>
      <c r="S841" s="1"/>
      <c r="T841" s="1"/>
      <c r="U841" s="1"/>
      <c r="V841" s="1"/>
      <c r="W841" s="1"/>
      <c r="X841" s="1"/>
      <c r="Y841" s="1"/>
    </row>
    <row r="842" spans="1:25" ht="9.75" customHeight="1">
      <c r="A842" s="1"/>
      <c r="B842" s="79"/>
      <c r="C842" s="145"/>
      <c r="D842" s="1"/>
      <c r="E842" s="1"/>
      <c r="F842" s="1"/>
      <c r="G842" s="1"/>
      <c r="H842" s="1"/>
      <c r="I842" s="1"/>
      <c r="J842" s="1"/>
      <c r="K842" s="1"/>
      <c r="L842" s="1"/>
      <c r="M842" s="1"/>
      <c r="N842" s="1"/>
      <c r="O842" s="1"/>
      <c r="P842" s="1"/>
      <c r="Q842" s="1"/>
      <c r="R842" s="1"/>
      <c r="S842" s="1"/>
      <c r="T842" s="1"/>
      <c r="U842" s="1"/>
      <c r="V842" s="1"/>
      <c r="W842" s="1"/>
      <c r="X842" s="1"/>
      <c r="Y842" s="1"/>
    </row>
    <row r="843" spans="1:25" ht="9.75" customHeight="1">
      <c r="A843" s="1"/>
      <c r="B843" s="79"/>
      <c r="C843" s="145"/>
      <c r="D843" s="1"/>
      <c r="E843" s="1"/>
      <c r="F843" s="1"/>
      <c r="G843" s="1"/>
      <c r="H843" s="1"/>
      <c r="I843" s="1"/>
      <c r="J843" s="1"/>
      <c r="K843" s="1"/>
      <c r="L843" s="1"/>
      <c r="M843" s="1"/>
      <c r="N843" s="1"/>
      <c r="O843" s="1"/>
      <c r="P843" s="1"/>
      <c r="Q843" s="1"/>
      <c r="R843" s="1"/>
      <c r="S843" s="1"/>
      <c r="T843" s="1"/>
      <c r="U843" s="1"/>
      <c r="V843" s="1"/>
      <c r="W843" s="1"/>
      <c r="X843" s="1"/>
      <c r="Y843" s="1"/>
    </row>
    <row r="844" spans="1:25" ht="9.75" customHeight="1">
      <c r="A844" s="1"/>
      <c r="B844" s="79"/>
      <c r="C844" s="145"/>
      <c r="D844" s="1"/>
      <c r="E844" s="1"/>
      <c r="F844" s="1"/>
      <c r="G844" s="1"/>
      <c r="H844" s="1"/>
      <c r="I844" s="1"/>
      <c r="J844" s="1"/>
      <c r="K844" s="1"/>
      <c r="L844" s="1"/>
      <c r="M844" s="1"/>
      <c r="N844" s="1"/>
      <c r="O844" s="1"/>
      <c r="P844" s="1"/>
      <c r="Q844" s="1"/>
      <c r="R844" s="1"/>
      <c r="S844" s="1"/>
      <c r="T844" s="1"/>
      <c r="U844" s="1"/>
      <c r="V844" s="1"/>
      <c r="W844" s="1"/>
      <c r="X844" s="1"/>
      <c r="Y844" s="1"/>
    </row>
    <row r="845" spans="1:25" ht="9.75" customHeight="1">
      <c r="A845" s="1"/>
      <c r="B845" s="79"/>
      <c r="C845" s="145"/>
      <c r="D845" s="1"/>
      <c r="E845" s="1"/>
      <c r="F845" s="1"/>
      <c r="G845" s="1"/>
      <c r="H845" s="1"/>
      <c r="I845" s="1"/>
      <c r="J845" s="1"/>
      <c r="K845" s="1"/>
      <c r="L845" s="1"/>
      <c r="M845" s="1"/>
      <c r="N845" s="1"/>
      <c r="O845" s="1"/>
      <c r="P845" s="1"/>
      <c r="Q845" s="1"/>
      <c r="R845" s="1"/>
      <c r="S845" s="1"/>
      <c r="T845" s="1"/>
      <c r="U845" s="1"/>
      <c r="V845" s="1"/>
      <c r="W845" s="1"/>
      <c r="X845" s="1"/>
      <c r="Y845" s="1"/>
    </row>
    <row r="846" spans="1:25" ht="9.75" customHeight="1">
      <c r="A846" s="1"/>
      <c r="B846" s="79"/>
      <c r="C846" s="145"/>
      <c r="D846" s="1"/>
      <c r="E846" s="1"/>
      <c r="F846" s="1"/>
      <c r="G846" s="1"/>
      <c r="H846" s="1"/>
      <c r="I846" s="1"/>
      <c r="J846" s="1"/>
      <c r="K846" s="1"/>
      <c r="L846" s="1"/>
      <c r="M846" s="1"/>
      <c r="N846" s="1"/>
      <c r="O846" s="1"/>
      <c r="P846" s="1"/>
      <c r="Q846" s="1"/>
      <c r="R846" s="1"/>
      <c r="S846" s="1"/>
      <c r="T846" s="1"/>
      <c r="U846" s="1"/>
      <c r="V846" s="1"/>
      <c r="W846" s="1"/>
      <c r="X846" s="1"/>
      <c r="Y846" s="1"/>
    </row>
    <row r="847" spans="1:25" ht="9.75" customHeight="1">
      <c r="A847" s="1"/>
      <c r="B847" s="79"/>
      <c r="C847" s="145"/>
      <c r="D847" s="1"/>
      <c r="E847" s="1"/>
      <c r="F847" s="1"/>
      <c r="G847" s="1"/>
      <c r="H847" s="1"/>
      <c r="I847" s="1"/>
      <c r="J847" s="1"/>
      <c r="K847" s="1"/>
      <c r="L847" s="1"/>
      <c r="M847" s="1"/>
      <c r="N847" s="1"/>
      <c r="O847" s="1"/>
      <c r="P847" s="1"/>
      <c r="Q847" s="1"/>
      <c r="R847" s="1"/>
      <c r="S847" s="1"/>
      <c r="T847" s="1"/>
      <c r="U847" s="1"/>
      <c r="V847" s="1"/>
      <c r="W847" s="1"/>
      <c r="X847" s="1"/>
      <c r="Y847" s="1"/>
    </row>
    <row r="848" spans="1:25" ht="9.75" customHeight="1">
      <c r="A848" s="1"/>
      <c r="B848" s="79"/>
      <c r="C848" s="145"/>
      <c r="D848" s="1"/>
      <c r="E848" s="1"/>
      <c r="F848" s="1"/>
      <c r="G848" s="1"/>
      <c r="H848" s="1"/>
      <c r="I848" s="1"/>
      <c r="J848" s="1"/>
      <c r="K848" s="1"/>
      <c r="L848" s="1"/>
      <c r="M848" s="1"/>
      <c r="N848" s="1"/>
      <c r="O848" s="1"/>
      <c r="P848" s="1"/>
      <c r="Q848" s="1"/>
      <c r="R848" s="1"/>
      <c r="S848" s="1"/>
      <c r="T848" s="1"/>
      <c r="U848" s="1"/>
      <c r="V848" s="1"/>
      <c r="W848" s="1"/>
      <c r="X848" s="1"/>
      <c r="Y848" s="1"/>
    </row>
    <row r="849" spans="1:25" ht="9.75" customHeight="1">
      <c r="A849" s="1"/>
      <c r="B849" s="79"/>
      <c r="C849" s="145"/>
      <c r="D849" s="1"/>
      <c r="E849" s="1"/>
      <c r="F849" s="1"/>
      <c r="G849" s="1"/>
      <c r="H849" s="1"/>
      <c r="I849" s="1"/>
      <c r="J849" s="1"/>
      <c r="K849" s="1"/>
      <c r="L849" s="1"/>
      <c r="M849" s="1"/>
      <c r="N849" s="1"/>
      <c r="O849" s="1"/>
      <c r="P849" s="1"/>
      <c r="Q849" s="1"/>
      <c r="R849" s="1"/>
      <c r="S849" s="1"/>
      <c r="T849" s="1"/>
      <c r="U849" s="1"/>
      <c r="V849" s="1"/>
      <c r="W849" s="1"/>
      <c r="X849" s="1"/>
      <c r="Y849" s="1"/>
    </row>
    <row r="850" spans="1:25" ht="9.75" customHeight="1">
      <c r="A850" s="1"/>
      <c r="B850" s="79"/>
      <c r="C850" s="145"/>
      <c r="D850" s="1"/>
      <c r="E850" s="1"/>
      <c r="F850" s="1"/>
      <c r="G850" s="1"/>
      <c r="H850" s="1"/>
      <c r="I850" s="1"/>
      <c r="J850" s="1"/>
      <c r="K850" s="1"/>
      <c r="L850" s="1"/>
      <c r="M850" s="1"/>
      <c r="N850" s="1"/>
      <c r="O850" s="1"/>
      <c r="P850" s="1"/>
      <c r="Q850" s="1"/>
      <c r="R850" s="1"/>
      <c r="S850" s="1"/>
      <c r="T850" s="1"/>
      <c r="U850" s="1"/>
      <c r="V850" s="1"/>
      <c r="W850" s="1"/>
      <c r="X850" s="1"/>
      <c r="Y850" s="1"/>
    </row>
    <row r="851" spans="1:25" ht="9.75" customHeight="1">
      <c r="A851" s="1"/>
      <c r="B851" s="79"/>
      <c r="C851" s="145"/>
      <c r="D851" s="1"/>
      <c r="E851" s="1"/>
      <c r="F851" s="1"/>
      <c r="G851" s="1"/>
      <c r="H851" s="1"/>
      <c r="I851" s="1"/>
      <c r="J851" s="1"/>
      <c r="K851" s="1"/>
      <c r="L851" s="1"/>
      <c r="M851" s="1"/>
      <c r="N851" s="1"/>
      <c r="O851" s="1"/>
      <c r="P851" s="1"/>
      <c r="Q851" s="1"/>
      <c r="R851" s="1"/>
      <c r="S851" s="1"/>
      <c r="T851" s="1"/>
      <c r="U851" s="1"/>
      <c r="V851" s="1"/>
      <c r="W851" s="1"/>
      <c r="X851" s="1"/>
      <c r="Y851" s="1"/>
    </row>
    <row r="852" spans="1:25" ht="9.75" customHeight="1">
      <c r="A852" s="1"/>
      <c r="B852" s="79"/>
      <c r="C852" s="145"/>
      <c r="D852" s="1"/>
      <c r="E852" s="1"/>
      <c r="F852" s="1"/>
      <c r="G852" s="1"/>
      <c r="H852" s="1"/>
      <c r="I852" s="1"/>
      <c r="J852" s="1"/>
      <c r="K852" s="1"/>
      <c r="L852" s="1"/>
      <c r="M852" s="1"/>
      <c r="N852" s="1"/>
      <c r="O852" s="1"/>
      <c r="P852" s="1"/>
      <c r="Q852" s="1"/>
      <c r="R852" s="1"/>
      <c r="S852" s="1"/>
      <c r="T852" s="1"/>
      <c r="U852" s="1"/>
      <c r="V852" s="1"/>
      <c r="W852" s="1"/>
      <c r="X852" s="1"/>
      <c r="Y852" s="1"/>
    </row>
    <row r="853" spans="1:25" ht="9.75" customHeight="1">
      <c r="A853" s="1"/>
      <c r="B853" s="79"/>
      <c r="C853" s="145"/>
      <c r="D853" s="1"/>
      <c r="E853" s="1"/>
      <c r="F853" s="1"/>
      <c r="G853" s="1"/>
      <c r="H853" s="1"/>
      <c r="I853" s="1"/>
      <c r="J853" s="1"/>
      <c r="K853" s="1"/>
      <c r="L853" s="1"/>
      <c r="M853" s="1"/>
      <c r="N853" s="1"/>
      <c r="O853" s="1"/>
      <c r="P853" s="1"/>
      <c r="Q853" s="1"/>
      <c r="R853" s="1"/>
      <c r="S853" s="1"/>
      <c r="T853" s="1"/>
      <c r="U853" s="1"/>
      <c r="V853" s="1"/>
      <c r="W853" s="1"/>
      <c r="X853" s="1"/>
      <c r="Y853" s="1"/>
    </row>
    <row r="854" spans="1:25" ht="9.75" customHeight="1">
      <c r="A854" s="1"/>
      <c r="B854" s="79"/>
      <c r="C854" s="145"/>
      <c r="D854" s="1"/>
      <c r="E854" s="1"/>
      <c r="F854" s="1"/>
      <c r="G854" s="1"/>
      <c r="H854" s="1"/>
      <c r="I854" s="1"/>
      <c r="J854" s="1"/>
      <c r="K854" s="1"/>
      <c r="L854" s="1"/>
      <c r="M854" s="1"/>
      <c r="N854" s="1"/>
      <c r="O854" s="1"/>
      <c r="P854" s="1"/>
      <c r="Q854" s="1"/>
      <c r="R854" s="1"/>
      <c r="S854" s="1"/>
      <c r="T854" s="1"/>
      <c r="U854" s="1"/>
      <c r="V854" s="1"/>
      <c r="W854" s="1"/>
      <c r="X854" s="1"/>
      <c r="Y854" s="1"/>
    </row>
    <row r="855" spans="1:25" ht="9.75" customHeight="1">
      <c r="A855" s="1"/>
      <c r="B855" s="79"/>
      <c r="C855" s="145"/>
      <c r="D855" s="1"/>
      <c r="E855" s="1"/>
      <c r="F855" s="1"/>
      <c r="G855" s="1"/>
      <c r="H855" s="1"/>
      <c r="I855" s="1"/>
      <c r="J855" s="1"/>
      <c r="K855" s="1"/>
      <c r="L855" s="1"/>
      <c r="M855" s="1"/>
      <c r="N855" s="1"/>
      <c r="O855" s="1"/>
      <c r="P855" s="1"/>
      <c r="Q855" s="1"/>
      <c r="R855" s="1"/>
      <c r="S855" s="1"/>
      <c r="T855" s="1"/>
      <c r="U855" s="1"/>
      <c r="V855" s="1"/>
      <c r="W855" s="1"/>
      <c r="X855" s="1"/>
      <c r="Y855" s="1"/>
    </row>
    <row r="856" spans="1:25" ht="9.75" customHeight="1">
      <c r="A856" s="1"/>
      <c r="B856" s="79"/>
      <c r="C856" s="145"/>
      <c r="D856" s="1"/>
      <c r="E856" s="1"/>
      <c r="F856" s="1"/>
      <c r="G856" s="1"/>
      <c r="H856" s="1"/>
      <c r="I856" s="1"/>
      <c r="J856" s="1"/>
      <c r="K856" s="1"/>
      <c r="L856" s="1"/>
      <c r="M856" s="1"/>
      <c r="N856" s="1"/>
      <c r="O856" s="1"/>
      <c r="P856" s="1"/>
      <c r="Q856" s="1"/>
      <c r="R856" s="1"/>
      <c r="S856" s="1"/>
      <c r="T856" s="1"/>
      <c r="U856" s="1"/>
      <c r="V856" s="1"/>
      <c r="W856" s="1"/>
      <c r="X856" s="1"/>
      <c r="Y856" s="1"/>
    </row>
    <row r="857" spans="1:25" ht="9.75" customHeight="1">
      <c r="A857" s="1"/>
      <c r="B857" s="79"/>
      <c r="C857" s="145"/>
      <c r="D857" s="1"/>
      <c r="E857" s="1"/>
      <c r="F857" s="1"/>
      <c r="G857" s="1"/>
      <c r="H857" s="1"/>
      <c r="I857" s="1"/>
      <c r="J857" s="1"/>
      <c r="K857" s="1"/>
      <c r="L857" s="1"/>
      <c r="M857" s="1"/>
      <c r="N857" s="1"/>
      <c r="O857" s="1"/>
      <c r="P857" s="1"/>
      <c r="Q857" s="1"/>
      <c r="R857" s="1"/>
      <c r="S857" s="1"/>
      <c r="T857" s="1"/>
      <c r="U857" s="1"/>
      <c r="V857" s="1"/>
      <c r="W857" s="1"/>
      <c r="X857" s="1"/>
      <c r="Y857" s="1"/>
    </row>
    <row r="858" spans="1:25" ht="9.75" customHeight="1">
      <c r="A858" s="1"/>
      <c r="B858" s="79"/>
      <c r="C858" s="145"/>
      <c r="D858" s="1"/>
      <c r="E858" s="1"/>
      <c r="F858" s="1"/>
      <c r="G858" s="1"/>
      <c r="H858" s="1"/>
      <c r="I858" s="1"/>
      <c r="J858" s="1"/>
      <c r="K858" s="1"/>
      <c r="L858" s="1"/>
      <c r="M858" s="1"/>
      <c r="N858" s="1"/>
      <c r="O858" s="1"/>
      <c r="P858" s="1"/>
      <c r="Q858" s="1"/>
      <c r="R858" s="1"/>
      <c r="S858" s="1"/>
      <c r="T858" s="1"/>
      <c r="U858" s="1"/>
      <c r="V858" s="1"/>
      <c r="W858" s="1"/>
      <c r="X858" s="1"/>
      <c r="Y858" s="1"/>
    </row>
    <row r="859" spans="1:25" ht="9.75" customHeight="1">
      <c r="A859" s="1"/>
      <c r="B859" s="79"/>
      <c r="C859" s="145"/>
      <c r="D859" s="1"/>
      <c r="E859" s="1"/>
      <c r="F859" s="1"/>
      <c r="G859" s="1"/>
      <c r="H859" s="1"/>
      <c r="I859" s="1"/>
      <c r="J859" s="1"/>
      <c r="K859" s="1"/>
      <c r="L859" s="1"/>
      <c r="M859" s="1"/>
      <c r="N859" s="1"/>
      <c r="O859" s="1"/>
      <c r="P859" s="1"/>
      <c r="Q859" s="1"/>
      <c r="R859" s="1"/>
      <c r="S859" s="1"/>
      <c r="T859" s="1"/>
      <c r="U859" s="1"/>
      <c r="V859" s="1"/>
      <c r="W859" s="1"/>
      <c r="X859" s="1"/>
      <c r="Y859" s="1"/>
    </row>
    <row r="860" spans="1:25" ht="9.75" customHeight="1">
      <c r="A860" s="1"/>
      <c r="B860" s="79"/>
      <c r="C860" s="145"/>
      <c r="D860" s="1"/>
      <c r="E860" s="1"/>
      <c r="F860" s="1"/>
      <c r="G860" s="1"/>
      <c r="H860" s="1"/>
      <c r="I860" s="1"/>
      <c r="J860" s="1"/>
      <c r="K860" s="1"/>
      <c r="L860" s="1"/>
      <c r="M860" s="1"/>
      <c r="N860" s="1"/>
      <c r="O860" s="1"/>
      <c r="P860" s="1"/>
      <c r="Q860" s="1"/>
      <c r="R860" s="1"/>
      <c r="S860" s="1"/>
      <c r="T860" s="1"/>
      <c r="U860" s="1"/>
      <c r="V860" s="1"/>
      <c r="W860" s="1"/>
      <c r="X860" s="1"/>
      <c r="Y860" s="1"/>
    </row>
    <row r="861" spans="1:25" ht="9.75" customHeight="1">
      <c r="A861" s="1"/>
      <c r="B861" s="79"/>
      <c r="C861" s="145"/>
      <c r="D861" s="1"/>
      <c r="E861" s="1"/>
      <c r="F861" s="1"/>
      <c r="G861" s="1"/>
      <c r="H861" s="1"/>
      <c r="I861" s="1"/>
      <c r="J861" s="1"/>
      <c r="K861" s="1"/>
      <c r="L861" s="1"/>
      <c r="M861" s="1"/>
      <c r="N861" s="1"/>
      <c r="O861" s="1"/>
      <c r="P861" s="1"/>
      <c r="Q861" s="1"/>
      <c r="R861" s="1"/>
      <c r="S861" s="1"/>
      <c r="T861" s="1"/>
      <c r="U861" s="1"/>
      <c r="V861" s="1"/>
      <c r="W861" s="1"/>
      <c r="X861" s="1"/>
      <c r="Y861" s="1"/>
    </row>
    <row r="862" spans="1:25" ht="9.75" customHeight="1">
      <c r="A862" s="1"/>
      <c r="B862" s="79"/>
      <c r="C862" s="145"/>
      <c r="D862" s="1"/>
      <c r="E862" s="1"/>
      <c r="F862" s="1"/>
      <c r="G862" s="1"/>
      <c r="H862" s="1"/>
      <c r="I862" s="1"/>
      <c r="J862" s="1"/>
      <c r="K862" s="1"/>
      <c r="L862" s="1"/>
      <c r="M862" s="1"/>
      <c r="N862" s="1"/>
      <c r="O862" s="1"/>
      <c r="P862" s="1"/>
      <c r="Q862" s="1"/>
      <c r="R862" s="1"/>
      <c r="S862" s="1"/>
      <c r="T862" s="1"/>
      <c r="U862" s="1"/>
      <c r="V862" s="1"/>
      <c r="W862" s="1"/>
      <c r="X862" s="1"/>
      <c r="Y862" s="1"/>
    </row>
    <row r="863" spans="1:25" ht="9.75" customHeight="1">
      <c r="A863" s="1"/>
      <c r="B863" s="79"/>
      <c r="C863" s="145"/>
      <c r="D863" s="1"/>
      <c r="E863" s="1"/>
      <c r="F863" s="1"/>
      <c r="G863" s="1"/>
      <c r="H863" s="1"/>
      <c r="I863" s="1"/>
      <c r="J863" s="1"/>
      <c r="K863" s="1"/>
      <c r="L863" s="1"/>
      <c r="M863" s="1"/>
      <c r="N863" s="1"/>
      <c r="O863" s="1"/>
      <c r="P863" s="1"/>
      <c r="Q863" s="1"/>
      <c r="R863" s="1"/>
      <c r="S863" s="1"/>
      <c r="T863" s="1"/>
      <c r="U863" s="1"/>
      <c r="V863" s="1"/>
      <c r="W863" s="1"/>
      <c r="X863" s="1"/>
      <c r="Y863" s="1"/>
    </row>
    <row r="864" spans="1:25" ht="9.75" customHeight="1">
      <c r="A864" s="1"/>
      <c r="B864" s="79"/>
      <c r="C864" s="145"/>
      <c r="D864" s="1"/>
      <c r="E864" s="1"/>
      <c r="F864" s="1"/>
      <c r="G864" s="1"/>
      <c r="H864" s="1"/>
      <c r="I864" s="1"/>
      <c r="J864" s="1"/>
      <c r="K864" s="1"/>
      <c r="L864" s="1"/>
      <c r="M864" s="1"/>
      <c r="N864" s="1"/>
      <c r="O864" s="1"/>
      <c r="P864" s="1"/>
      <c r="Q864" s="1"/>
      <c r="R864" s="1"/>
      <c r="S864" s="1"/>
      <c r="T864" s="1"/>
      <c r="U864" s="1"/>
      <c r="V864" s="1"/>
      <c r="W864" s="1"/>
      <c r="X864" s="1"/>
      <c r="Y864" s="1"/>
    </row>
    <row r="865" spans="1:25" ht="9.75" customHeight="1">
      <c r="A865" s="1"/>
      <c r="B865" s="79"/>
      <c r="C865" s="145"/>
      <c r="D865" s="1"/>
      <c r="E865" s="1"/>
      <c r="F865" s="1"/>
      <c r="G865" s="1"/>
      <c r="H865" s="1"/>
      <c r="I865" s="1"/>
      <c r="J865" s="1"/>
      <c r="K865" s="1"/>
      <c r="L865" s="1"/>
      <c r="M865" s="1"/>
      <c r="N865" s="1"/>
      <c r="O865" s="1"/>
      <c r="P865" s="1"/>
      <c r="Q865" s="1"/>
      <c r="R865" s="1"/>
      <c r="S865" s="1"/>
      <c r="T865" s="1"/>
      <c r="U865" s="1"/>
      <c r="V865" s="1"/>
      <c r="W865" s="1"/>
      <c r="X865" s="1"/>
      <c r="Y865" s="1"/>
    </row>
    <row r="866" spans="1:25" ht="9.75" customHeight="1">
      <c r="A866" s="1"/>
      <c r="B866" s="79"/>
      <c r="C866" s="145"/>
      <c r="D866" s="1"/>
      <c r="E866" s="1"/>
      <c r="F866" s="1"/>
      <c r="G866" s="1"/>
      <c r="H866" s="1"/>
      <c r="I866" s="1"/>
      <c r="J866" s="1"/>
      <c r="K866" s="1"/>
      <c r="L866" s="1"/>
      <c r="M866" s="1"/>
      <c r="N866" s="1"/>
      <c r="O866" s="1"/>
      <c r="P866" s="1"/>
      <c r="Q866" s="1"/>
      <c r="R866" s="1"/>
      <c r="S866" s="1"/>
      <c r="T866" s="1"/>
      <c r="U866" s="1"/>
      <c r="V866" s="1"/>
      <c r="W866" s="1"/>
      <c r="X866" s="1"/>
      <c r="Y866" s="1"/>
    </row>
    <row r="867" spans="1:25" ht="9.75" customHeight="1">
      <c r="A867" s="1"/>
      <c r="B867" s="79"/>
      <c r="C867" s="145"/>
      <c r="D867" s="1"/>
      <c r="E867" s="1"/>
      <c r="F867" s="1"/>
      <c r="G867" s="1"/>
      <c r="H867" s="1"/>
      <c r="I867" s="1"/>
      <c r="J867" s="1"/>
      <c r="K867" s="1"/>
      <c r="L867" s="1"/>
      <c r="M867" s="1"/>
      <c r="N867" s="1"/>
      <c r="O867" s="1"/>
      <c r="P867" s="1"/>
      <c r="Q867" s="1"/>
      <c r="R867" s="1"/>
      <c r="S867" s="1"/>
      <c r="T867" s="1"/>
      <c r="U867" s="1"/>
      <c r="V867" s="1"/>
      <c r="W867" s="1"/>
      <c r="X867" s="1"/>
      <c r="Y867" s="1"/>
    </row>
    <row r="868" spans="1:25" ht="9.75" customHeight="1">
      <c r="A868" s="1"/>
      <c r="B868" s="79"/>
      <c r="C868" s="145"/>
      <c r="D868" s="1"/>
      <c r="E868" s="1"/>
      <c r="F868" s="1"/>
      <c r="G868" s="1"/>
      <c r="H868" s="1"/>
      <c r="I868" s="1"/>
      <c r="J868" s="1"/>
      <c r="K868" s="1"/>
      <c r="L868" s="1"/>
      <c r="M868" s="1"/>
      <c r="N868" s="1"/>
      <c r="O868" s="1"/>
      <c r="P868" s="1"/>
      <c r="Q868" s="1"/>
      <c r="R868" s="1"/>
      <c r="S868" s="1"/>
      <c r="T868" s="1"/>
      <c r="U868" s="1"/>
      <c r="V868" s="1"/>
      <c r="W868" s="1"/>
      <c r="X868" s="1"/>
      <c r="Y868" s="1"/>
    </row>
    <row r="869" spans="1:25" ht="9.75" customHeight="1">
      <c r="A869" s="1"/>
      <c r="B869" s="79"/>
      <c r="C869" s="145"/>
      <c r="D869" s="1"/>
      <c r="E869" s="1"/>
      <c r="F869" s="1"/>
      <c r="G869" s="1"/>
      <c r="H869" s="1"/>
      <c r="I869" s="1"/>
      <c r="J869" s="1"/>
      <c r="K869" s="1"/>
      <c r="L869" s="1"/>
      <c r="M869" s="1"/>
      <c r="N869" s="1"/>
      <c r="O869" s="1"/>
      <c r="P869" s="1"/>
      <c r="Q869" s="1"/>
      <c r="R869" s="1"/>
      <c r="S869" s="1"/>
      <c r="T869" s="1"/>
      <c r="U869" s="1"/>
      <c r="V869" s="1"/>
      <c r="W869" s="1"/>
      <c r="X869" s="1"/>
      <c r="Y869" s="1"/>
    </row>
    <row r="870" spans="1:25" ht="9.75" customHeight="1">
      <c r="A870" s="1"/>
      <c r="B870" s="79"/>
      <c r="C870" s="145"/>
      <c r="D870" s="1"/>
      <c r="E870" s="1"/>
      <c r="F870" s="1"/>
      <c r="G870" s="1"/>
      <c r="H870" s="1"/>
      <c r="I870" s="1"/>
      <c r="J870" s="1"/>
      <c r="K870" s="1"/>
      <c r="L870" s="1"/>
      <c r="M870" s="1"/>
      <c r="N870" s="1"/>
      <c r="O870" s="1"/>
      <c r="P870" s="1"/>
      <c r="Q870" s="1"/>
      <c r="R870" s="1"/>
      <c r="S870" s="1"/>
      <c r="T870" s="1"/>
      <c r="U870" s="1"/>
      <c r="V870" s="1"/>
      <c r="W870" s="1"/>
      <c r="X870" s="1"/>
      <c r="Y870" s="1"/>
    </row>
    <row r="871" spans="1:25" ht="9.75" customHeight="1">
      <c r="A871" s="1"/>
      <c r="B871" s="79"/>
      <c r="C871" s="145"/>
      <c r="D871" s="1"/>
      <c r="E871" s="1"/>
      <c r="F871" s="1"/>
      <c r="G871" s="1"/>
      <c r="H871" s="1"/>
      <c r="I871" s="1"/>
      <c r="J871" s="1"/>
      <c r="K871" s="1"/>
      <c r="L871" s="1"/>
      <c r="M871" s="1"/>
      <c r="N871" s="1"/>
      <c r="O871" s="1"/>
      <c r="P871" s="1"/>
      <c r="Q871" s="1"/>
      <c r="R871" s="1"/>
      <c r="S871" s="1"/>
      <c r="T871" s="1"/>
      <c r="U871" s="1"/>
      <c r="V871" s="1"/>
      <c r="W871" s="1"/>
      <c r="X871" s="1"/>
      <c r="Y871" s="1"/>
    </row>
    <row r="872" spans="1:25" ht="9.75" customHeight="1">
      <c r="A872" s="1"/>
      <c r="B872" s="79"/>
      <c r="C872" s="145"/>
      <c r="D872" s="1"/>
      <c r="E872" s="1"/>
      <c r="F872" s="1"/>
      <c r="G872" s="1"/>
      <c r="H872" s="1"/>
      <c r="I872" s="1"/>
      <c r="J872" s="1"/>
      <c r="K872" s="1"/>
      <c r="L872" s="1"/>
      <c r="M872" s="1"/>
      <c r="N872" s="1"/>
      <c r="O872" s="1"/>
      <c r="P872" s="1"/>
      <c r="Q872" s="1"/>
      <c r="R872" s="1"/>
      <c r="S872" s="1"/>
      <c r="T872" s="1"/>
      <c r="U872" s="1"/>
      <c r="V872" s="1"/>
      <c r="W872" s="1"/>
      <c r="X872" s="1"/>
      <c r="Y872" s="1"/>
    </row>
    <row r="873" spans="1:25" ht="9.75" customHeight="1">
      <c r="A873" s="1"/>
      <c r="B873" s="79"/>
      <c r="C873" s="145"/>
      <c r="D873" s="1"/>
      <c r="E873" s="1"/>
      <c r="F873" s="1"/>
      <c r="G873" s="1"/>
      <c r="H873" s="1"/>
      <c r="I873" s="1"/>
      <c r="J873" s="1"/>
      <c r="K873" s="1"/>
      <c r="L873" s="1"/>
      <c r="M873" s="1"/>
      <c r="N873" s="1"/>
      <c r="O873" s="1"/>
      <c r="P873" s="1"/>
      <c r="Q873" s="1"/>
      <c r="R873" s="1"/>
      <c r="S873" s="1"/>
      <c r="T873" s="1"/>
      <c r="U873" s="1"/>
      <c r="V873" s="1"/>
      <c r="W873" s="1"/>
      <c r="X873" s="1"/>
      <c r="Y873" s="1"/>
    </row>
    <row r="874" spans="1:25" ht="9.75" customHeight="1">
      <c r="A874" s="1"/>
      <c r="B874" s="79"/>
      <c r="C874" s="145"/>
      <c r="D874" s="1"/>
      <c r="E874" s="1"/>
      <c r="F874" s="1"/>
      <c r="G874" s="1"/>
      <c r="H874" s="1"/>
      <c r="I874" s="1"/>
      <c r="J874" s="1"/>
      <c r="K874" s="1"/>
      <c r="L874" s="1"/>
      <c r="M874" s="1"/>
      <c r="N874" s="1"/>
      <c r="O874" s="1"/>
      <c r="P874" s="1"/>
      <c r="Q874" s="1"/>
      <c r="R874" s="1"/>
      <c r="S874" s="1"/>
      <c r="T874" s="1"/>
      <c r="U874" s="1"/>
      <c r="V874" s="1"/>
      <c r="W874" s="1"/>
      <c r="X874" s="1"/>
      <c r="Y874" s="1"/>
    </row>
    <row r="875" spans="1:25" ht="9.75" customHeight="1">
      <c r="A875" s="1"/>
      <c r="B875" s="79"/>
      <c r="C875" s="145"/>
      <c r="D875" s="1"/>
      <c r="E875" s="1"/>
      <c r="F875" s="1"/>
      <c r="G875" s="1"/>
      <c r="H875" s="1"/>
      <c r="I875" s="1"/>
      <c r="J875" s="1"/>
      <c r="K875" s="1"/>
      <c r="L875" s="1"/>
      <c r="M875" s="1"/>
      <c r="N875" s="1"/>
      <c r="O875" s="1"/>
      <c r="P875" s="1"/>
      <c r="Q875" s="1"/>
      <c r="R875" s="1"/>
      <c r="S875" s="1"/>
      <c r="T875" s="1"/>
      <c r="U875" s="1"/>
      <c r="V875" s="1"/>
      <c r="W875" s="1"/>
      <c r="X875" s="1"/>
      <c r="Y875" s="1"/>
    </row>
    <row r="876" spans="1:25" ht="9.75" customHeight="1">
      <c r="A876" s="1"/>
      <c r="B876" s="79"/>
      <c r="C876" s="145"/>
      <c r="D876" s="1"/>
      <c r="E876" s="1"/>
      <c r="F876" s="1"/>
      <c r="G876" s="1"/>
      <c r="H876" s="1"/>
      <c r="I876" s="1"/>
      <c r="J876" s="1"/>
      <c r="K876" s="1"/>
      <c r="L876" s="1"/>
      <c r="M876" s="1"/>
      <c r="N876" s="1"/>
      <c r="O876" s="1"/>
      <c r="P876" s="1"/>
      <c r="Q876" s="1"/>
      <c r="R876" s="1"/>
      <c r="S876" s="1"/>
      <c r="T876" s="1"/>
      <c r="U876" s="1"/>
      <c r="V876" s="1"/>
      <c r="W876" s="1"/>
      <c r="X876" s="1"/>
      <c r="Y876" s="1"/>
    </row>
    <row r="877" spans="1:25" ht="9.75" customHeight="1">
      <c r="A877" s="1"/>
      <c r="B877" s="79"/>
      <c r="C877" s="145"/>
      <c r="D877" s="1"/>
      <c r="E877" s="1"/>
      <c r="F877" s="1"/>
      <c r="G877" s="1"/>
      <c r="H877" s="1"/>
      <c r="I877" s="1"/>
      <c r="J877" s="1"/>
      <c r="K877" s="1"/>
      <c r="L877" s="1"/>
      <c r="M877" s="1"/>
      <c r="N877" s="1"/>
      <c r="O877" s="1"/>
      <c r="P877" s="1"/>
      <c r="Q877" s="1"/>
      <c r="R877" s="1"/>
      <c r="S877" s="1"/>
      <c r="T877" s="1"/>
      <c r="U877" s="1"/>
      <c r="V877" s="1"/>
      <c r="W877" s="1"/>
      <c r="X877" s="1"/>
      <c r="Y877" s="1"/>
    </row>
    <row r="878" spans="1:25" ht="9.75" customHeight="1">
      <c r="A878" s="1"/>
      <c r="B878" s="79"/>
      <c r="C878" s="145"/>
      <c r="D878" s="1"/>
      <c r="E878" s="1"/>
      <c r="F878" s="1"/>
      <c r="G878" s="1"/>
      <c r="H878" s="1"/>
      <c r="I878" s="1"/>
      <c r="J878" s="1"/>
      <c r="K878" s="1"/>
      <c r="L878" s="1"/>
      <c r="M878" s="1"/>
      <c r="N878" s="1"/>
      <c r="O878" s="1"/>
      <c r="P878" s="1"/>
      <c r="Q878" s="1"/>
      <c r="R878" s="1"/>
      <c r="S878" s="1"/>
      <c r="T878" s="1"/>
      <c r="U878" s="1"/>
      <c r="V878" s="1"/>
      <c r="W878" s="1"/>
      <c r="X878" s="1"/>
      <c r="Y878" s="1"/>
    </row>
    <row r="879" spans="1:25" ht="9.75" customHeight="1">
      <c r="A879" s="1"/>
      <c r="B879" s="79"/>
      <c r="C879" s="145"/>
      <c r="D879" s="1"/>
      <c r="E879" s="1"/>
      <c r="F879" s="1"/>
      <c r="G879" s="1"/>
      <c r="H879" s="1"/>
      <c r="I879" s="1"/>
      <c r="J879" s="1"/>
      <c r="K879" s="1"/>
      <c r="L879" s="1"/>
      <c r="M879" s="1"/>
      <c r="N879" s="1"/>
      <c r="O879" s="1"/>
      <c r="P879" s="1"/>
      <c r="Q879" s="1"/>
      <c r="R879" s="1"/>
      <c r="S879" s="1"/>
      <c r="T879" s="1"/>
      <c r="U879" s="1"/>
      <c r="V879" s="1"/>
      <c r="W879" s="1"/>
      <c r="X879" s="1"/>
      <c r="Y879" s="1"/>
    </row>
    <row r="880" spans="1:25" ht="9.75" customHeight="1">
      <c r="A880" s="1"/>
      <c r="B880" s="79"/>
      <c r="C880" s="145"/>
      <c r="D880" s="1"/>
      <c r="E880" s="1"/>
      <c r="F880" s="1"/>
      <c r="G880" s="1"/>
      <c r="H880" s="1"/>
      <c r="I880" s="1"/>
      <c r="J880" s="1"/>
      <c r="K880" s="1"/>
      <c r="L880" s="1"/>
      <c r="M880" s="1"/>
      <c r="N880" s="1"/>
      <c r="O880" s="1"/>
      <c r="P880" s="1"/>
      <c r="Q880" s="1"/>
      <c r="R880" s="1"/>
      <c r="S880" s="1"/>
      <c r="T880" s="1"/>
      <c r="U880" s="1"/>
      <c r="V880" s="1"/>
      <c r="W880" s="1"/>
      <c r="X880" s="1"/>
      <c r="Y880" s="1"/>
    </row>
    <row r="881" spans="1:25" ht="9.75" customHeight="1">
      <c r="A881" s="1"/>
      <c r="B881" s="79"/>
      <c r="C881" s="145"/>
      <c r="D881" s="1"/>
      <c r="E881" s="1"/>
      <c r="F881" s="1"/>
      <c r="G881" s="1"/>
      <c r="H881" s="1"/>
      <c r="I881" s="1"/>
      <c r="J881" s="1"/>
      <c r="K881" s="1"/>
      <c r="L881" s="1"/>
      <c r="M881" s="1"/>
      <c r="N881" s="1"/>
      <c r="O881" s="1"/>
      <c r="P881" s="1"/>
      <c r="Q881" s="1"/>
      <c r="R881" s="1"/>
      <c r="S881" s="1"/>
      <c r="T881" s="1"/>
      <c r="U881" s="1"/>
      <c r="V881" s="1"/>
      <c r="W881" s="1"/>
      <c r="X881" s="1"/>
      <c r="Y881" s="1"/>
    </row>
    <row r="882" spans="1:25" ht="9.75" customHeight="1">
      <c r="A882" s="1"/>
      <c r="B882" s="79"/>
      <c r="C882" s="145"/>
      <c r="D882" s="1"/>
      <c r="E882" s="1"/>
      <c r="F882" s="1"/>
      <c r="G882" s="1"/>
      <c r="H882" s="1"/>
      <c r="I882" s="1"/>
      <c r="J882" s="1"/>
      <c r="K882" s="1"/>
      <c r="L882" s="1"/>
      <c r="M882" s="1"/>
      <c r="N882" s="1"/>
      <c r="O882" s="1"/>
      <c r="P882" s="1"/>
      <c r="Q882" s="1"/>
      <c r="R882" s="1"/>
      <c r="S882" s="1"/>
      <c r="T882" s="1"/>
      <c r="U882" s="1"/>
      <c r="V882" s="1"/>
      <c r="W882" s="1"/>
      <c r="X882" s="1"/>
      <c r="Y882" s="1"/>
    </row>
    <row r="883" spans="1:25" ht="9.75" customHeight="1">
      <c r="A883" s="1"/>
      <c r="B883" s="79"/>
      <c r="C883" s="145"/>
      <c r="D883" s="1"/>
      <c r="E883" s="1"/>
      <c r="F883" s="1"/>
      <c r="G883" s="1"/>
      <c r="H883" s="1"/>
      <c r="I883" s="1"/>
      <c r="J883" s="1"/>
      <c r="K883" s="1"/>
      <c r="L883" s="1"/>
      <c r="M883" s="1"/>
      <c r="N883" s="1"/>
      <c r="O883" s="1"/>
      <c r="P883" s="1"/>
      <c r="Q883" s="1"/>
      <c r="R883" s="1"/>
      <c r="S883" s="1"/>
      <c r="T883" s="1"/>
      <c r="U883" s="1"/>
      <c r="V883" s="1"/>
      <c r="W883" s="1"/>
      <c r="X883" s="1"/>
      <c r="Y883" s="1"/>
    </row>
    <row r="884" spans="1:25" ht="9.75" customHeight="1">
      <c r="A884" s="1"/>
      <c r="B884" s="79"/>
      <c r="C884" s="145"/>
      <c r="D884" s="1"/>
      <c r="E884" s="1"/>
      <c r="F884" s="1"/>
      <c r="G884" s="1"/>
      <c r="H884" s="1"/>
      <c r="I884" s="1"/>
      <c r="J884" s="1"/>
      <c r="K884" s="1"/>
      <c r="L884" s="1"/>
      <c r="M884" s="1"/>
      <c r="N884" s="1"/>
      <c r="O884" s="1"/>
      <c r="P884" s="1"/>
      <c r="Q884" s="1"/>
      <c r="R884" s="1"/>
      <c r="S884" s="1"/>
      <c r="T884" s="1"/>
      <c r="U884" s="1"/>
      <c r="V884" s="1"/>
      <c r="W884" s="1"/>
      <c r="X884" s="1"/>
      <c r="Y884" s="1"/>
    </row>
    <row r="885" spans="1:25" ht="9.75" customHeight="1">
      <c r="A885" s="1"/>
      <c r="B885" s="79"/>
      <c r="C885" s="145"/>
      <c r="D885" s="1"/>
      <c r="E885" s="1"/>
      <c r="F885" s="1"/>
      <c r="G885" s="1"/>
      <c r="H885" s="1"/>
      <c r="I885" s="1"/>
      <c r="J885" s="1"/>
      <c r="K885" s="1"/>
      <c r="L885" s="1"/>
      <c r="M885" s="1"/>
      <c r="N885" s="1"/>
      <c r="O885" s="1"/>
      <c r="P885" s="1"/>
      <c r="Q885" s="1"/>
      <c r="R885" s="1"/>
      <c r="S885" s="1"/>
      <c r="T885" s="1"/>
      <c r="U885" s="1"/>
      <c r="V885" s="1"/>
      <c r="W885" s="1"/>
      <c r="X885" s="1"/>
      <c r="Y885" s="1"/>
    </row>
    <row r="886" spans="1:25" ht="9.75" customHeight="1">
      <c r="A886" s="1"/>
      <c r="B886" s="79"/>
      <c r="C886" s="145"/>
      <c r="D886" s="1"/>
      <c r="E886" s="1"/>
      <c r="F886" s="1"/>
      <c r="G886" s="1"/>
      <c r="H886" s="1"/>
      <c r="I886" s="1"/>
      <c r="J886" s="1"/>
      <c r="K886" s="1"/>
      <c r="L886" s="1"/>
      <c r="M886" s="1"/>
      <c r="N886" s="1"/>
      <c r="O886" s="1"/>
      <c r="P886" s="1"/>
      <c r="Q886" s="1"/>
      <c r="R886" s="1"/>
      <c r="S886" s="1"/>
      <c r="T886" s="1"/>
      <c r="U886" s="1"/>
      <c r="V886" s="1"/>
      <c r="W886" s="1"/>
      <c r="X886" s="1"/>
      <c r="Y886" s="1"/>
    </row>
    <row r="887" spans="1:25" ht="9.75" customHeight="1">
      <c r="A887" s="1"/>
      <c r="B887" s="79"/>
      <c r="C887" s="145"/>
      <c r="D887" s="1"/>
      <c r="E887" s="1"/>
      <c r="F887" s="1"/>
      <c r="G887" s="1"/>
      <c r="H887" s="1"/>
      <c r="I887" s="1"/>
      <c r="J887" s="1"/>
      <c r="K887" s="1"/>
      <c r="L887" s="1"/>
      <c r="M887" s="1"/>
      <c r="N887" s="1"/>
      <c r="O887" s="1"/>
      <c r="P887" s="1"/>
      <c r="Q887" s="1"/>
      <c r="R887" s="1"/>
      <c r="S887" s="1"/>
      <c r="T887" s="1"/>
      <c r="U887" s="1"/>
      <c r="V887" s="1"/>
      <c r="W887" s="1"/>
      <c r="X887" s="1"/>
      <c r="Y887" s="1"/>
    </row>
    <row r="888" spans="1:25" ht="9.75" customHeight="1">
      <c r="A888" s="1"/>
      <c r="B888" s="79"/>
      <c r="C888" s="145"/>
      <c r="D888" s="1"/>
      <c r="E888" s="1"/>
      <c r="F888" s="1"/>
      <c r="G888" s="1"/>
      <c r="H888" s="1"/>
      <c r="I888" s="1"/>
      <c r="J888" s="1"/>
      <c r="K888" s="1"/>
      <c r="L888" s="1"/>
      <c r="M888" s="1"/>
      <c r="N888" s="1"/>
      <c r="O888" s="1"/>
      <c r="P888" s="1"/>
      <c r="Q888" s="1"/>
      <c r="R888" s="1"/>
      <c r="S888" s="1"/>
      <c r="T888" s="1"/>
      <c r="U888" s="1"/>
      <c r="V888" s="1"/>
      <c r="W888" s="1"/>
      <c r="X888" s="1"/>
      <c r="Y888" s="1"/>
    </row>
    <row r="889" spans="1:25" ht="9.75" customHeight="1">
      <c r="A889" s="1"/>
      <c r="B889" s="79"/>
      <c r="C889" s="145"/>
      <c r="D889" s="1"/>
      <c r="E889" s="1"/>
      <c r="F889" s="1"/>
      <c r="G889" s="1"/>
      <c r="H889" s="1"/>
      <c r="I889" s="1"/>
      <c r="J889" s="1"/>
      <c r="K889" s="1"/>
      <c r="L889" s="1"/>
      <c r="M889" s="1"/>
      <c r="N889" s="1"/>
      <c r="O889" s="1"/>
      <c r="P889" s="1"/>
      <c r="Q889" s="1"/>
      <c r="R889" s="1"/>
      <c r="S889" s="1"/>
      <c r="T889" s="1"/>
      <c r="U889" s="1"/>
      <c r="V889" s="1"/>
      <c r="W889" s="1"/>
      <c r="X889" s="1"/>
      <c r="Y889" s="1"/>
    </row>
    <row r="890" spans="1:25" ht="9.75" customHeight="1">
      <c r="A890" s="1"/>
      <c r="B890" s="79"/>
      <c r="C890" s="145"/>
      <c r="D890" s="1"/>
      <c r="E890" s="1"/>
      <c r="F890" s="1"/>
      <c r="G890" s="1"/>
      <c r="H890" s="1"/>
      <c r="I890" s="1"/>
      <c r="J890" s="1"/>
      <c r="K890" s="1"/>
      <c r="L890" s="1"/>
      <c r="M890" s="1"/>
      <c r="N890" s="1"/>
      <c r="O890" s="1"/>
      <c r="P890" s="1"/>
      <c r="Q890" s="1"/>
      <c r="R890" s="1"/>
      <c r="S890" s="1"/>
      <c r="T890" s="1"/>
      <c r="U890" s="1"/>
      <c r="V890" s="1"/>
      <c r="W890" s="1"/>
      <c r="X890" s="1"/>
      <c r="Y890" s="1"/>
    </row>
    <row r="891" spans="1:25" ht="9.75" customHeight="1">
      <c r="A891" s="1"/>
      <c r="B891" s="79"/>
      <c r="C891" s="145"/>
      <c r="D891" s="1"/>
      <c r="E891" s="1"/>
      <c r="F891" s="1"/>
      <c r="G891" s="1"/>
      <c r="H891" s="1"/>
      <c r="I891" s="1"/>
      <c r="J891" s="1"/>
      <c r="K891" s="1"/>
      <c r="L891" s="1"/>
      <c r="M891" s="1"/>
      <c r="N891" s="1"/>
      <c r="O891" s="1"/>
      <c r="P891" s="1"/>
      <c r="Q891" s="1"/>
      <c r="R891" s="1"/>
      <c r="S891" s="1"/>
      <c r="T891" s="1"/>
      <c r="U891" s="1"/>
      <c r="V891" s="1"/>
      <c r="W891" s="1"/>
      <c r="X891" s="1"/>
      <c r="Y891" s="1"/>
    </row>
    <row r="892" spans="1:25" ht="9.75" customHeight="1">
      <c r="A892" s="1"/>
      <c r="B892" s="79"/>
      <c r="C892" s="145"/>
      <c r="D892" s="1"/>
      <c r="E892" s="1"/>
      <c r="F892" s="1"/>
      <c r="G892" s="1"/>
      <c r="H892" s="1"/>
      <c r="I892" s="1"/>
      <c r="J892" s="1"/>
      <c r="K892" s="1"/>
      <c r="L892" s="1"/>
      <c r="M892" s="1"/>
      <c r="N892" s="1"/>
      <c r="O892" s="1"/>
      <c r="P892" s="1"/>
      <c r="Q892" s="1"/>
      <c r="R892" s="1"/>
      <c r="S892" s="1"/>
      <c r="T892" s="1"/>
      <c r="U892" s="1"/>
      <c r="V892" s="1"/>
      <c r="W892" s="1"/>
      <c r="X892" s="1"/>
      <c r="Y892" s="1"/>
    </row>
    <row r="893" spans="1:25" ht="9.75" customHeight="1">
      <c r="A893" s="1"/>
      <c r="B893" s="79"/>
      <c r="C893" s="145"/>
      <c r="D893" s="1"/>
      <c r="E893" s="1"/>
      <c r="F893" s="1"/>
      <c r="G893" s="1"/>
      <c r="H893" s="1"/>
      <c r="I893" s="1"/>
      <c r="J893" s="1"/>
      <c r="K893" s="1"/>
      <c r="L893" s="1"/>
      <c r="M893" s="1"/>
      <c r="N893" s="1"/>
      <c r="O893" s="1"/>
      <c r="P893" s="1"/>
      <c r="Q893" s="1"/>
      <c r="R893" s="1"/>
      <c r="S893" s="1"/>
      <c r="T893" s="1"/>
      <c r="U893" s="1"/>
      <c r="V893" s="1"/>
      <c r="W893" s="1"/>
      <c r="X893" s="1"/>
      <c r="Y893" s="1"/>
    </row>
    <row r="894" spans="1:25" ht="9.75" customHeight="1">
      <c r="A894" s="1"/>
      <c r="B894" s="79"/>
      <c r="C894" s="145"/>
      <c r="D894" s="1"/>
      <c r="E894" s="1"/>
      <c r="F894" s="1"/>
      <c r="G894" s="1"/>
      <c r="H894" s="1"/>
      <c r="I894" s="1"/>
      <c r="J894" s="1"/>
      <c r="K894" s="1"/>
      <c r="L894" s="1"/>
      <c r="M894" s="1"/>
      <c r="N894" s="1"/>
      <c r="O894" s="1"/>
      <c r="P894" s="1"/>
      <c r="Q894" s="1"/>
      <c r="R894" s="1"/>
      <c r="S894" s="1"/>
      <c r="T894" s="1"/>
      <c r="U894" s="1"/>
      <c r="V894" s="1"/>
      <c r="W894" s="1"/>
      <c r="X894" s="1"/>
      <c r="Y894" s="1"/>
    </row>
    <row r="895" spans="1:25" ht="9.75" customHeight="1">
      <c r="A895" s="1"/>
      <c r="B895" s="79"/>
      <c r="C895" s="145"/>
      <c r="D895" s="1"/>
      <c r="E895" s="1"/>
      <c r="F895" s="1"/>
      <c r="G895" s="1"/>
      <c r="H895" s="1"/>
      <c r="I895" s="1"/>
      <c r="J895" s="1"/>
      <c r="K895" s="1"/>
      <c r="L895" s="1"/>
      <c r="M895" s="1"/>
      <c r="N895" s="1"/>
      <c r="O895" s="1"/>
      <c r="P895" s="1"/>
      <c r="Q895" s="1"/>
      <c r="R895" s="1"/>
      <c r="S895" s="1"/>
      <c r="T895" s="1"/>
      <c r="U895" s="1"/>
      <c r="V895" s="1"/>
      <c r="W895" s="1"/>
      <c r="X895" s="1"/>
      <c r="Y895" s="1"/>
    </row>
    <row r="896" spans="1:25" ht="9.75" customHeight="1">
      <c r="A896" s="1"/>
      <c r="B896" s="79"/>
      <c r="C896" s="145"/>
      <c r="D896" s="1"/>
      <c r="E896" s="1"/>
      <c r="F896" s="1"/>
      <c r="G896" s="1"/>
      <c r="H896" s="1"/>
      <c r="I896" s="1"/>
      <c r="J896" s="1"/>
      <c r="K896" s="1"/>
      <c r="L896" s="1"/>
      <c r="M896" s="1"/>
      <c r="N896" s="1"/>
      <c r="O896" s="1"/>
      <c r="P896" s="1"/>
      <c r="Q896" s="1"/>
      <c r="R896" s="1"/>
      <c r="S896" s="1"/>
      <c r="T896" s="1"/>
      <c r="U896" s="1"/>
      <c r="V896" s="1"/>
      <c r="W896" s="1"/>
      <c r="X896" s="1"/>
      <c r="Y896" s="1"/>
    </row>
    <row r="897" spans="1:25" ht="9.75" customHeight="1">
      <c r="A897" s="1"/>
      <c r="B897" s="79"/>
      <c r="C897" s="145"/>
      <c r="D897" s="1"/>
      <c r="E897" s="1"/>
      <c r="F897" s="1"/>
      <c r="G897" s="1"/>
      <c r="H897" s="1"/>
      <c r="I897" s="1"/>
      <c r="J897" s="1"/>
      <c r="K897" s="1"/>
      <c r="L897" s="1"/>
      <c r="M897" s="1"/>
      <c r="N897" s="1"/>
      <c r="O897" s="1"/>
      <c r="P897" s="1"/>
      <c r="Q897" s="1"/>
      <c r="R897" s="1"/>
      <c r="S897" s="1"/>
      <c r="T897" s="1"/>
      <c r="U897" s="1"/>
      <c r="V897" s="1"/>
      <c r="W897" s="1"/>
      <c r="X897" s="1"/>
      <c r="Y897" s="1"/>
    </row>
    <row r="898" spans="1:25" ht="9.75" customHeight="1">
      <c r="A898" s="1"/>
      <c r="B898" s="79"/>
      <c r="C898" s="145"/>
      <c r="D898" s="1"/>
      <c r="E898" s="1"/>
      <c r="F898" s="1"/>
      <c r="G898" s="1"/>
      <c r="H898" s="1"/>
      <c r="I898" s="1"/>
      <c r="J898" s="1"/>
      <c r="K898" s="1"/>
      <c r="L898" s="1"/>
      <c r="M898" s="1"/>
      <c r="N898" s="1"/>
      <c r="O898" s="1"/>
      <c r="P898" s="1"/>
      <c r="Q898" s="1"/>
      <c r="R898" s="1"/>
      <c r="S898" s="1"/>
      <c r="T898" s="1"/>
      <c r="U898" s="1"/>
      <c r="V898" s="1"/>
      <c r="W898" s="1"/>
      <c r="X898" s="1"/>
      <c r="Y898" s="1"/>
    </row>
    <row r="899" spans="1:25" ht="9.75" customHeight="1">
      <c r="A899" s="1"/>
      <c r="B899" s="79"/>
      <c r="C899" s="145"/>
      <c r="D899" s="1"/>
      <c r="E899" s="1"/>
      <c r="F899" s="1"/>
      <c r="G899" s="1"/>
      <c r="H899" s="1"/>
      <c r="I899" s="1"/>
      <c r="J899" s="1"/>
      <c r="K899" s="1"/>
      <c r="L899" s="1"/>
      <c r="M899" s="1"/>
      <c r="N899" s="1"/>
      <c r="O899" s="1"/>
      <c r="P899" s="1"/>
      <c r="Q899" s="1"/>
      <c r="R899" s="1"/>
      <c r="S899" s="1"/>
      <c r="T899" s="1"/>
      <c r="U899" s="1"/>
      <c r="V899" s="1"/>
      <c r="W899" s="1"/>
      <c r="X899" s="1"/>
      <c r="Y899" s="1"/>
    </row>
    <row r="900" spans="1:25" ht="9.75" customHeight="1">
      <c r="A900" s="1"/>
      <c r="B900" s="79"/>
      <c r="C900" s="145"/>
      <c r="D900" s="1"/>
      <c r="E900" s="1"/>
      <c r="F900" s="1"/>
      <c r="G900" s="1"/>
      <c r="H900" s="1"/>
      <c r="I900" s="1"/>
      <c r="J900" s="1"/>
      <c r="K900" s="1"/>
      <c r="L900" s="1"/>
      <c r="M900" s="1"/>
      <c r="N900" s="1"/>
      <c r="O900" s="1"/>
      <c r="P900" s="1"/>
      <c r="Q900" s="1"/>
      <c r="R900" s="1"/>
      <c r="S900" s="1"/>
      <c r="T900" s="1"/>
      <c r="U900" s="1"/>
      <c r="V900" s="1"/>
      <c r="W900" s="1"/>
      <c r="X900" s="1"/>
      <c r="Y900" s="1"/>
    </row>
    <row r="901" spans="1:25" ht="9.75" customHeight="1">
      <c r="A901" s="1"/>
      <c r="B901" s="79"/>
      <c r="C901" s="145"/>
      <c r="D901" s="1"/>
      <c r="E901" s="1"/>
      <c r="F901" s="1"/>
      <c r="G901" s="1"/>
      <c r="H901" s="1"/>
      <c r="I901" s="1"/>
      <c r="J901" s="1"/>
      <c r="K901" s="1"/>
      <c r="L901" s="1"/>
      <c r="M901" s="1"/>
      <c r="N901" s="1"/>
      <c r="O901" s="1"/>
      <c r="P901" s="1"/>
      <c r="Q901" s="1"/>
      <c r="R901" s="1"/>
      <c r="S901" s="1"/>
      <c r="T901" s="1"/>
      <c r="U901" s="1"/>
      <c r="V901" s="1"/>
      <c r="W901" s="1"/>
      <c r="X901" s="1"/>
      <c r="Y901" s="1"/>
    </row>
    <row r="902" spans="1:25" ht="9.75" customHeight="1">
      <c r="A902" s="1"/>
      <c r="B902" s="79"/>
      <c r="C902" s="145"/>
      <c r="D902" s="1"/>
      <c r="E902" s="1"/>
      <c r="F902" s="1"/>
      <c r="G902" s="1"/>
      <c r="H902" s="1"/>
      <c r="I902" s="1"/>
      <c r="J902" s="1"/>
      <c r="K902" s="1"/>
      <c r="L902" s="1"/>
      <c r="M902" s="1"/>
      <c r="N902" s="1"/>
      <c r="O902" s="1"/>
      <c r="P902" s="1"/>
      <c r="Q902" s="1"/>
      <c r="R902" s="1"/>
      <c r="S902" s="1"/>
      <c r="T902" s="1"/>
      <c r="U902" s="1"/>
      <c r="V902" s="1"/>
      <c r="W902" s="1"/>
      <c r="X902" s="1"/>
      <c r="Y902" s="1"/>
    </row>
    <row r="903" spans="1:25" ht="9.75" customHeight="1">
      <c r="A903" s="1"/>
      <c r="B903" s="79"/>
      <c r="C903" s="145"/>
      <c r="D903" s="1"/>
      <c r="E903" s="1"/>
      <c r="F903" s="1"/>
      <c r="G903" s="1"/>
      <c r="H903" s="1"/>
      <c r="I903" s="1"/>
      <c r="J903" s="1"/>
      <c r="K903" s="1"/>
      <c r="L903" s="1"/>
      <c r="M903" s="1"/>
      <c r="N903" s="1"/>
      <c r="O903" s="1"/>
      <c r="P903" s="1"/>
      <c r="Q903" s="1"/>
      <c r="R903" s="1"/>
      <c r="S903" s="1"/>
      <c r="T903" s="1"/>
      <c r="U903" s="1"/>
      <c r="V903" s="1"/>
      <c r="W903" s="1"/>
      <c r="X903" s="1"/>
      <c r="Y903" s="1"/>
    </row>
    <row r="904" spans="1:25" ht="9.75" customHeight="1">
      <c r="A904" s="1"/>
      <c r="B904" s="79"/>
      <c r="C904" s="145"/>
      <c r="D904" s="1"/>
      <c r="E904" s="1"/>
      <c r="F904" s="1"/>
      <c r="G904" s="1"/>
      <c r="H904" s="1"/>
      <c r="I904" s="1"/>
      <c r="J904" s="1"/>
      <c r="K904" s="1"/>
      <c r="L904" s="1"/>
      <c r="M904" s="1"/>
      <c r="N904" s="1"/>
      <c r="O904" s="1"/>
      <c r="P904" s="1"/>
      <c r="Q904" s="1"/>
      <c r="R904" s="1"/>
      <c r="S904" s="1"/>
      <c r="T904" s="1"/>
      <c r="U904" s="1"/>
      <c r="V904" s="1"/>
      <c r="W904" s="1"/>
      <c r="X904" s="1"/>
      <c r="Y904" s="1"/>
    </row>
    <row r="905" spans="1:25" ht="9.75" customHeight="1">
      <c r="A905" s="1"/>
      <c r="B905" s="79"/>
      <c r="C905" s="145"/>
      <c r="D905" s="1"/>
      <c r="E905" s="1"/>
      <c r="F905" s="1"/>
      <c r="G905" s="1"/>
      <c r="H905" s="1"/>
      <c r="I905" s="1"/>
      <c r="J905" s="1"/>
      <c r="K905" s="1"/>
      <c r="L905" s="1"/>
      <c r="M905" s="1"/>
      <c r="N905" s="1"/>
      <c r="O905" s="1"/>
      <c r="P905" s="1"/>
      <c r="Q905" s="1"/>
      <c r="R905" s="1"/>
      <c r="S905" s="1"/>
      <c r="T905" s="1"/>
      <c r="U905" s="1"/>
      <c r="V905" s="1"/>
      <c r="W905" s="1"/>
      <c r="X905" s="1"/>
      <c r="Y905" s="1"/>
    </row>
    <row r="906" spans="1:25" ht="9.75" customHeight="1">
      <c r="A906" s="1"/>
      <c r="B906" s="79"/>
      <c r="C906" s="145"/>
      <c r="D906" s="1"/>
      <c r="E906" s="1"/>
      <c r="F906" s="1"/>
      <c r="G906" s="1"/>
      <c r="H906" s="1"/>
      <c r="I906" s="1"/>
      <c r="J906" s="1"/>
      <c r="K906" s="1"/>
      <c r="L906" s="1"/>
      <c r="M906" s="1"/>
      <c r="N906" s="1"/>
      <c r="O906" s="1"/>
      <c r="P906" s="1"/>
      <c r="Q906" s="1"/>
      <c r="R906" s="1"/>
      <c r="S906" s="1"/>
      <c r="T906" s="1"/>
      <c r="U906" s="1"/>
      <c r="V906" s="1"/>
      <c r="W906" s="1"/>
      <c r="X906" s="1"/>
      <c r="Y906" s="1"/>
    </row>
    <row r="907" spans="1:25" ht="9.75" customHeight="1">
      <c r="A907" s="1"/>
      <c r="B907" s="79"/>
      <c r="C907" s="145"/>
      <c r="D907" s="1"/>
      <c r="E907" s="1"/>
      <c r="F907" s="1"/>
      <c r="G907" s="1"/>
      <c r="H907" s="1"/>
      <c r="I907" s="1"/>
      <c r="J907" s="1"/>
      <c r="K907" s="1"/>
      <c r="L907" s="1"/>
      <c r="M907" s="1"/>
      <c r="N907" s="1"/>
      <c r="O907" s="1"/>
      <c r="P907" s="1"/>
      <c r="Q907" s="1"/>
      <c r="R907" s="1"/>
      <c r="S907" s="1"/>
      <c r="T907" s="1"/>
      <c r="U907" s="1"/>
      <c r="V907" s="1"/>
      <c r="W907" s="1"/>
      <c r="X907" s="1"/>
      <c r="Y907" s="1"/>
    </row>
    <row r="908" spans="1:25" ht="9.75" customHeight="1">
      <c r="A908" s="1"/>
      <c r="B908" s="79"/>
      <c r="C908" s="145"/>
      <c r="D908" s="1"/>
      <c r="E908" s="1"/>
      <c r="F908" s="1"/>
      <c r="G908" s="1"/>
      <c r="H908" s="1"/>
      <c r="I908" s="1"/>
      <c r="J908" s="1"/>
      <c r="K908" s="1"/>
      <c r="L908" s="1"/>
      <c r="M908" s="1"/>
      <c r="N908" s="1"/>
      <c r="O908" s="1"/>
      <c r="P908" s="1"/>
      <c r="Q908" s="1"/>
      <c r="R908" s="1"/>
      <c r="S908" s="1"/>
      <c r="T908" s="1"/>
      <c r="U908" s="1"/>
      <c r="V908" s="1"/>
      <c r="W908" s="1"/>
      <c r="X908" s="1"/>
      <c r="Y908" s="1"/>
    </row>
    <row r="909" spans="1:25" ht="9.75" customHeight="1">
      <c r="A909" s="1"/>
      <c r="B909" s="79"/>
      <c r="C909" s="145"/>
      <c r="D909" s="1"/>
      <c r="E909" s="1"/>
      <c r="F909" s="1"/>
      <c r="G909" s="1"/>
      <c r="H909" s="1"/>
      <c r="I909" s="1"/>
      <c r="J909" s="1"/>
      <c r="K909" s="1"/>
      <c r="L909" s="1"/>
      <c r="M909" s="1"/>
      <c r="N909" s="1"/>
      <c r="O909" s="1"/>
      <c r="P909" s="1"/>
      <c r="Q909" s="1"/>
      <c r="R909" s="1"/>
      <c r="S909" s="1"/>
      <c r="T909" s="1"/>
      <c r="U909" s="1"/>
      <c r="V909" s="1"/>
      <c r="W909" s="1"/>
      <c r="X909" s="1"/>
      <c r="Y909" s="1"/>
    </row>
    <row r="910" spans="1:25" ht="9.75" customHeight="1">
      <c r="A910" s="1"/>
      <c r="B910" s="79"/>
      <c r="C910" s="145"/>
      <c r="D910" s="1"/>
      <c r="E910" s="1"/>
      <c r="F910" s="1"/>
      <c r="G910" s="1"/>
      <c r="H910" s="1"/>
      <c r="I910" s="1"/>
      <c r="J910" s="1"/>
      <c r="K910" s="1"/>
      <c r="L910" s="1"/>
      <c r="M910" s="1"/>
      <c r="N910" s="1"/>
      <c r="O910" s="1"/>
      <c r="P910" s="1"/>
      <c r="Q910" s="1"/>
      <c r="R910" s="1"/>
      <c r="S910" s="1"/>
      <c r="T910" s="1"/>
      <c r="U910" s="1"/>
      <c r="V910" s="1"/>
      <c r="W910" s="1"/>
      <c r="X910" s="1"/>
      <c r="Y910" s="1"/>
    </row>
    <row r="911" spans="1:25" ht="9.75" customHeight="1">
      <c r="A911" s="1"/>
      <c r="B911" s="79"/>
      <c r="C911" s="145"/>
      <c r="D911" s="1"/>
      <c r="E911" s="1"/>
      <c r="F911" s="1"/>
      <c r="G911" s="1"/>
      <c r="H911" s="1"/>
      <c r="I911" s="1"/>
      <c r="J911" s="1"/>
      <c r="K911" s="1"/>
      <c r="L911" s="1"/>
      <c r="M911" s="1"/>
      <c r="N911" s="1"/>
      <c r="O911" s="1"/>
      <c r="P911" s="1"/>
      <c r="Q911" s="1"/>
      <c r="R911" s="1"/>
      <c r="S911" s="1"/>
      <c r="T911" s="1"/>
      <c r="U911" s="1"/>
      <c r="V911" s="1"/>
      <c r="W911" s="1"/>
      <c r="X911" s="1"/>
      <c r="Y911" s="1"/>
    </row>
    <row r="912" spans="1:25" ht="9.75" customHeight="1">
      <c r="A912" s="1"/>
      <c r="B912" s="79"/>
      <c r="C912" s="145"/>
      <c r="D912" s="1"/>
      <c r="E912" s="1"/>
      <c r="F912" s="1"/>
      <c r="G912" s="1"/>
      <c r="H912" s="1"/>
      <c r="I912" s="1"/>
      <c r="J912" s="1"/>
      <c r="K912" s="1"/>
      <c r="L912" s="1"/>
      <c r="M912" s="1"/>
      <c r="N912" s="1"/>
      <c r="O912" s="1"/>
      <c r="P912" s="1"/>
      <c r="Q912" s="1"/>
      <c r="R912" s="1"/>
      <c r="S912" s="1"/>
      <c r="T912" s="1"/>
      <c r="U912" s="1"/>
      <c r="V912" s="1"/>
      <c r="W912" s="1"/>
      <c r="X912" s="1"/>
      <c r="Y912" s="1"/>
    </row>
    <row r="913" spans="1:25" ht="9.75" customHeight="1">
      <c r="A913" s="1"/>
      <c r="B913" s="79"/>
      <c r="C913" s="145"/>
      <c r="D913" s="1"/>
      <c r="E913" s="1"/>
      <c r="F913" s="1"/>
      <c r="G913" s="1"/>
      <c r="H913" s="1"/>
      <c r="I913" s="1"/>
      <c r="J913" s="1"/>
      <c r="K913" s="1"/>
      <c r="L913" s="1"/>
      <c r="M913" s="1"/>
      <c r="N913" s="1"/>
      <c r="O913" s="1"/>
      <c r="P913" s="1"/>
      <c r="Q913" s="1"/>
      <c r="R913" s="1"/>
      <c r="S913" s="1"/>
      <c r="T913" s="1"/>
      <c r="U913" s="1"/>
      <c r="V913" s="1"/>
      <c r="W913" s="1"/>
      <c r="X913" s="1"/>
      <c r="Y913" s="1"/>
    </row>
    <row r="914" spans="1:25" ht="9.75" customHeight="1">
      <c r="A914" s="1"/>
      <c r="B914" s="79"/>
      <c r="C914" s="145"/>
      <c r="D914" s="1"/>
      <c r="E914" s="1"/>
      <c r="F914" s="1"/>
      <c r="G914" s="1"/>
      <c r="H914" s="1"/>
      <c r="I914" s="1"/>
      <c r="J914" s="1"/>
      <c r="K914" s="1"/>
      <c r="L914" s="1"/>
      <c r="M914" s="1"/>
      <c r="N914" s="1"/>
      <c r="O914" s="1"/>
      <c r="P914" s="1"/>
      <c r="Q914" s="1"/>
      <c r="R914" s="1"/>
      <c r="S914" s="1"/>
      <c r="T914" s="1"/>
      <c r="U914" s="1"/>
      <c r="V914" s="1"/>
      <c r="W914" s="1"/>
      <c r="X914" s="1"/>
      <c r="Y914" s="1"/>
    </row>
    <row r="915" spans="1:25" ht="9.75" customHeight="1">
      <c r="A915" s="1"/>
      <c r="B915" s="79"/>
      <c r="C915" s="145"/>
      <c r="D915" s="1"/>
      <c r="E915" s="1"/>
      <c r="F915" s="1"/>
      <c r="G915" s="1"/>
      <c r="H915" s="1"/>
      <c r="I915" s="1"/>
      <c r="J915" s="1"/>
      <c r="K915" s="1"/>
      <c r="L915" s="1"/>
      <c r="M915" s="1"/>
      <c r="N915" s="1"/>
      <c r="O915" s="1"/>
      <c r="P915" s="1"/>
      <c r="Q915" s="1"/>
      <c r="R915" s="1"/>
      <c r="S915" s="1"/>
      <c r="T915" s="1"/>
      <c r="U915" s="1"/>
      <c r="V915" s="1"/>
      <c r="W915" s="1"/>
      <c r="X915" s="1"/>
      <c r="Y915" s="1"/>
    </row>
    <row r="916" spans="1:25" ht="9.75" customHeight="1">
      <c r="A916" s="1"/>
      <c r="B916" s="79"/>
      <c r="C916" s="145"/>
      <c r="D916" s="1"/>
      <c r="E916" s="1"/>
      <c r="F916" s="1"/>
      <c r="G916" s="1"/>
      <c r="H916" s="1"/>
      <c r="I916" s="1"/>
      <c r="J916" s="1"/>
      <c r="K916" s="1"/>
      <c r="L916" s="1"/>
      <c r="M916" s="1"/>
      <c r="N916" s="1"/>
      <c r="O916" s="1"/>
      <c r="P916" s="1"/>
      <c r="Q916" s="1"/>
      <c r="R916" s="1"/>
      <c r="S916" s="1"/>
      <c r="T916" s="1"/>
      <c r="U916" s="1"/>
      <c r="V916" s="1"/>
      <c r="W916" s="1"/>
      <c r="X916" s="1"/>
      <c r="Y916" s="1"/>
    </row>
    <row r="917" spans="1:25" ht="9.75" customHeight="1">
      <c r="A917" s="1"/>
      <c r="B917" s="79"/>
      <c r="C917" s="145"/>
      <c r="D917" s="1"/>
      <c r="E917" s="1"/>
      <c r="F917" s="1"/>
      <c r="G917" s="1"/>
      <c r="H917" s="1"/>
      <c r="I917" s="1"/>
      <c r="J917" s="1"/>
      <c r="K917" s="1"/>
      <c r="L917" s="1"/>
      <c r="M917" s="1"/>
      <c r="N917" s="1"/>
      <c r="O917" s="1"/>
      <c r="P917" s="1"/>
      <c r="Q917" s="1"/>
      <c r="R917" s="1"/>
      <c r="S917" s="1"/>
      <c r="T917" s="1"/>
      <c r="U917" s="1"/>
      <c r="V917" s="1"/>
      <c r="W917" s="1"/>
      <c r="X917" s="1"/>
      <c r="Y917" s="1"/>
    </row>
    <row r="918" spans="1:25" ht="9.75" customHeight="1">
      <c r="A918" s="1"/>
      <c r="B918" s="79"/>
      <c r="C918" s="145"/>
      <c r="D918" s="1"/>
      <c r="E918" s="1"/>
      <c r="F918" s="1"/>
      <c r="G918" s="1"/>
      <c r="H918" s="1"/>
      <c r="I918" s="1"/>
      <c r="J918" s="1"/>
      <c r="K918" s="1"/>
      <c r="L918" s="1"/>
      <c r="M918" s="1"/>
      <c r="N918" s="1"/>
      <c r="O918" s="1"/>
      <c r="P918" s="1"/>
      <c r="Q918" s="1"/>
      <c r="R918" s="1"/>
      <c r="S918" s="1"/>
      <c r="T918" s="1"/>
      <c r="U918" s="1"/>
      <c r="V918" s="1"/>
      <c r="W918" s="1"/>
      <c r="X918" s="1"/>
      <c r="Y918" s="1"/>
    </row>
    <row r="919" spans="1:25" ht="9.75" customHeight="1">
      <c r="A919" s="1"/>
      <c r="B919" s="79"/>
      <c r="C919" s="145"/>
      <c r="D919" s="1"/>
      <c r="E919" s="1"/>
      <c r="F919" s="1"/>
      <c r="G919" s="1"/>
      <c r="H919" s="1"/>
      <c r="I919" s="1"/>
      <c r="J919" s="1"/>
      <c r="K919" s="1"/>
      <c r="L919" s="1"/>
      <c r="M919" s="1"/>
      <c r="N919" s="1"/>
      <c r="O919" s="1"/>
      <c r="P919" s="1"/>
      <c r="Q919" s="1"/>
      <c r="R919" s="1"/>
      <c r="S919" s="1"/>
      <c r="T919" s="1"/>
      <c r="U919" s="1"/>
      <c r="V919" s="1"/>
      <c r="W919" s="1"/>
      <c r="X919" s="1"/>
      <c r="Y919" s="1"/>
    </row>
    <row r="920" spans="1:25" ht="9.75" customHeight="1">
      <c r="A920" s="1"/>
      <c r="B920" s="79"/>
      <c r="C920" s="145"/>
      <c r="D920" s="1"/>
      <c r="E920" s="1"/>
      <c r="F920" s="1"/>
      <c r="G920" s="1"/>
      <c r="H920" s="1"/>
      <c r="I920" s="1"/>
      <c r="J920" s="1"/>
      <c r="K920" s="1"/>
      <c r="L920" s="1"/>
      <c r="M920" s="1"/>
      <c r="N920" s="1"/>
      <c r="O920" s="1"/>
      <c r="P920" s="1"/>
      <c r="Q920" s="1"/>
      <c r="R920" s="1"/>
      <c r="S920" s="1"/>
      <c r="T920" s="1"/>
      <c r="U920" s="1"/>
      <c r="V920" s="1"/>
      <c r="W920" s="1"/>
      <c r="X920" s="1"/>
      <c r="Y920" s="1"/>
    </row>
    <row r="921" spans="1:25" ht="9.75" customHeight="1">
      <c r="A921" s="1"/>
      <c r="B921" s="79"/>
      <c r="C921" s="145"/>
      <c r="D921" s="1"/>
      <c r="E921" s="1"/>
      <c r="F921" s="1"/>
      <c r="G921" s="1"/>
      <c r="H921" s="1"/>
      <c r="I921" s="1"/>
      <c r="J921" s="1"/>
      <c r="K921" s="1"/>
      <c r="L921" s="1"/>
      <c r="M921" s="1"/>
      <c r="N921" s="1"/>
      <c r="O921" s="1"/>
      <c r="P921" s="1"/>
      <c r="Q921" s="1"/>
      <c r="R921" s="1"/>
      <c r="S921" s="1"/>
      <c r="T921" s="1"/>
      <c r="U921" s="1"/>
      <c r="V921" s="1"/>
      <c r="W921" s="1"/>
      <c r="X921" s="1"/>
      <c r="Y921" s="1"/>
    </row>
    <row r="922" spans="1:25" ht="9.75" customHeight="1">
      <c r="A922" s="1"/>
      <c r="B922" s="79"/>
      <c r="C922" s="145"/>
      <c r="D922" s="1"/>
      <c r="E922" s="1"/>
      <c r="F922" s="1"/>
      <c r="G922" s="1"/>
      <c r="H922" s="1"/>
      <c r="I922" s="1"/>
      <c r="J922" s="1"/>
      <c r="K922" s="1"/>
      <c r="L922" s="1"/>
      <c r="M922" s="1"/>
      <c r="N922" s="1"/>
      <c r="O922" s="1"/>
      <c r="P922" s="1"/>
      <c r="Q922" s="1"/>
      <c r="R922" s="1"/>
      <c r="S922" s="1"/>
      <c r="T922" s="1"/>
      <c r="U922" s="1"/>
      <c r="V922" s="1"/>
      <c r="W922" s="1"/>
      <c r="X922" s="1"/>
      <c r="Y922" s="1"/>
    </row>
    <row r="923" spans="1:25" ht="9.75" customHeight="1">
      <c r="A923" s="1"/>
      <c r="B923" s="79"/>
      <c r="C923" s="145"/>
      <c r="D923" s="1"/>
      <c r="E923" s="1"/>
      <c r="F923" s="1"/>
      <c r="G923" s="1"/>
      <c r="H923" s="1"/>
      <c r="I923" s="1"/>
      <c r="J923" s="1"/>
      <c r="K923" s="1"/>
      <c r="L923" s="1"/>
      <c r="M923" s="1"/>
      <c r="N923" s="1"/>
      <c r="O923" s="1"/>
      <c r="P923" s="1"/>
      <c r="Q923" s="1"/>
      <c r="R923" s="1"/>
      <c r="S923" s="1"/>
      <c r="T923" s="1"/>
      <c r="U923" s="1"/>
      <c r="V923" s="1"/>
      <c r="W923" s="1"/>
      <c r="X923" s="1"/>
      <c r="Y923" s="1"/>
    </row>
    <row r="924" spans="1:25" ht="9.75" customHeight="1">
      <c r="A924" s="1"/>
      <c r="B924" s="79"/>
      <c r="C924" s="145"/>
      <c r="D924" s="1"/>
      <c r="E924" s="1"/>
      <c r="F924" s="1"/>
      <c r="G924" s="1"/>
      <c r="H924" s="1"/>
      <c r="I924" s="1"/>
      <c r="J924" s="1"/>
      <c r="K924" s="1"/>
      <c r="L924" s="1"/>
      <c r="M924" s="1"/>
      <c r="N924" s="1"/>
      <c r="O924" s="1"/>
      <c r="P924" s="1"/>
      <c r="Q924" s="1"/>
      <c r="R924" s="1"/>
      <c r="S924" s="1"/>
      <c r="T924" s="1"/>
      <c r="U924" s="1"/>
      <c r="V924" s="1"/>
      <c r="W924" s="1"/>
      <c r="X924" s="1"/>
      <c r="Y924" s="1"/>
    </row>
    <row r="925" spans="1:25" ht="9.75" customHeight="1">
      <c r="A925" s="1"/>
      <c r="B925" s="79"/>
      <c r="C925" s="145"/>
      <c r="D925" s="1"/>
      <c r="E925" s="1"/>
      <c r="F925" s="1"/>
      <c r="G925" s="1"/>
      <c r="H925" s="1"/>
      <c r="I925" s="1"/>
      <c r="J925" s="1"/>
      <c r="K925" s="1"/>
      <c r="L925" s="1"/>
      <c r="M925" s="1"/>
      <c r="N925" s="1"/>
      <c r="O925" s="1"/>
      <c r="P925" s="1"/>
      <c r="Q925" s="1"/>
      <c r="R925" s="1"/>
      <c r="S925" s="1"/>
      <c r="T925" s="1"/>
      <c r="U925" s="1"/>
      <c r="V925" s="1"/>
      <c r="W925" s="1"/>
      <c r="X925" s="1"/>
      <c r="Y925" s="1"/>
    </row>
    <row r="926" spans="1:25" ht="9.75" customHeight="1">
      <c r="A926" s="1"/>
      <c r="B926" s="79"/>
      <c r="C926" s="145"/>
      <c r="D926" s="1"/>
      <c r="E926" s="1"/>
      <c r="F926" s="1"/>
      <c r="G926" s="1"/>
      <c r="H926" s="1"/>
      <c r="I926" s="1"/>
      <c r="J926" s="1"/>
      <c r="K926" s="1"/>
      <c r="L926" s="1"/>
      <c r="M926" s="1"/>
      <c r="N926" s="1"/>
      <c r="O926" s="1"/>
      <c r="P926" s="1"/>
      <c r="Q926" s="1"/>
      <c r="R926" s="1"/>
      <c r="S926" s="1"/>
      <c r="T926" s="1"/>
      <c r="U926" s="1"/>
      <c r="V926" s="1"/>
      <c r="W926" s="1"/>
      <c r="X926" s="1"/>
      <c r="Y926" s="1"/>
    </row>
    <row r="927" spans="1:25" ht="9.75" customHeight="1">
      <c r="A927" s="1"/>
      <c r="B927" s="79"/>
      <c r="C927" s="145"/>
      <c r="D927" s="1"/>
      <c r="E927" s="1"/>
      <c r="F927" s="1"/>
      <c r="G927" s="1"/>
      <c r="H927" s="1"/>
      <c r="I927" s="1"/>
      <c r="J927" s="1"/>
      <c r="K927" s="1"/>
      <c r="L927" s="1"/>
      <c r="M927" s="1"/>
      <c r="N927" s="1"/>
      <c r="O927" s="1"/>
      <c r="P927" s="1"/>
      <c r="Q927" s="1"/>
      <c r="R927" s="1"/>
      <c r="S927" s="1"/>
      <c r="T927" s="1"/>
      <c r="U927" s="1"/>
      <c r="V927" s="1"/>
      <c r="W927" s="1"/>
      <c r="X927" s="1"/>
      <c r="Y927" s="1"/>
    </row>
    <row r="928" spans="1:25" ht="9.75" customHeight="1">
      <c r="A928" s="1"/>
      <c r="B928" s="79"/>
      <c r="C928" s="145"/>
      <c r="D928" s="1"/>
      <c r="E928" s="1"/>
      <c r="F928" s="1"/>
      <c r="G928" s="1"/>
      <c r="H928" s="1"/>
      <c r="I928" s="1"/>
      <c r="J928" s="1"/>
      <c r="K928" s="1"/>
      <c r="L928" s="1"/>
      <c r="M928" s="1"/>
      <c r="N928" s="1"/>
      <c r="O928" s="1"/>
      <c r="P928" s="1"/>
      <c r="Q928" s="1"/>
      <c r="R928" s="1"/>
      <c r="S928" s="1"/>
      <c r="T928" s="1"/>
      <c r="U928" s="1"/>
      <c r="V928" s="1"/>
      <c r="W928" s="1"/>
      <c r="X928" s="1"/>
      <c r="Y928" s="1"/>
    </row>
    <row r="929" spans="1:25" ht="9.75" customHeight="1">
      <c r="A929" s="1"/>
      <c r="B929" s="79"/>
      <c r="C929" s="145"/>
      <c r="D929" s="1"/>
      <c r="E929" s="1"/>
      <c r="F929" s="1"/>
      <c r="G929" s="1"/>
      <c r="H929" s="1"/>
      <c r="I929" s="1"/>
      <c r="J929" s="1"/>
      <c r="K929" s="1"/>
      <c r="L929" s="1"/>
      <c r="M929" s="1"/>
      <c r="N929" s="1"/>
      <c r="O929" s="1"/>
      <c r="P929" s="1"/>
      <c r="Q929" s="1"/>
      <c r="R929" s="1"/>
      <c r="S929" s="1"/>
      <c r="T929" s="1"/>
      <c r="U929" s="1"/>
      <c r="V929" s="1"/>
      <c r="W929" s="1"/>
      <c r="X929" s="1"/>
      <c r="Y929" s="1"/>
    </row>
    <row r="930" spans="1:25" ht="9.75" customHeight="1">
      <c r="A930" s="1"/>
      <c r="B930" s="79"/>
      <c r="C930" s="145"/>
      <c r="D930" s="1"/>
      <c r="E930" s="1"/>
      <c r="F930" s="1"/>
      <c r="G930" s="1"/>
      <c r="H930" s="1"/>
      <c r="I930" s="1"/>
      <c r="J930" s="1"/>
      <c r="K930" s="1"/>
      <c r="L930" s="1"/>
      <c r="M930" s="1"/>
      <c r="N930" s="1"/>
      <c r="O930" s="1"/>
      <c r="P930" s="1"/>
      <c r="Q930" s="1"/>
      <c r="R930" s="1"/>
      <c r="S930" s="1"/>
      <c r="T930" s="1"/>
      <c r="U930" s="1"/>
      <c r="V930" s="1"/>
      <c r="W930" s="1"/>
      <c r="X930" s="1"/>
      <c r="Y930" s="1"/>
    </row>
    <row r="931" spans="1:25" ht="9.75" customHeight="1">
      <c r="A931" s="1"/>
      <c r="B931" s="79"/>
      <c r="C931" s="145"/>
      <c r="D931" s="1"/>
      <c r="E931" s="1"/>
      <c r="F931" s="1"/>
      <c r="G931" s="1"/>
      <c r="H931" s="1"/>
      <c r="I931" s="1"/>
      <c r="J931" s="1"/>
      <c r="K931" s="1"/>
      <c r="L931" s="1"/>
      <c r="M931" s="1"/>
      <c r="N931" s="1"/>
      <c r="O931" s="1"/>
      <c r="P931" s="1"/>
      <c r="Q931" s="1"/>
      <c r="R931" s="1"/>
      <c r="S931" s="1"/>
      <c r="T931" s="1"/>
      <c r="U931" s="1"/>
      <c r="V931" s="1"/>
      <c r="W931" s="1"/>
      <c r="X931" s="1"/>
      <c r="Y931" s="1"/>
    </row>
    <row r="932" spans="1:25" ht="9.75" customHeight="1">
      <c r="A932" s="1"/>
      <c r="B932" s="79"/>
      <c r="C932" s="145"/>
      <c r="D932" s="1"/>
      <c r="E932" s="1"/>
      <c r="F932" s="1"/>
      <c r="G932" s="1"/>
      <c r="H932" s="1"/>
      <c r="I932" s="1"/>
      <c r="J932" s="1"/>
      <c r="K932" s="1"/>
      <c r="L932" s="1"/>
      <c r="M932" s="1"/>
      <c r="N932" s="1"/>
      <c r="O932" s="1"/>
      <c r="P932" s="1"/>
      <c r="Q932" s="1"/>
      <c r="R932" s="1"/>
      <c r="S932" s="1"/>
      <c r="T932" s="1"/>
      <c r="U932" s="1"/>
      <c r="V932" s="1"/>
      <c r="W932" s="1"/>
      <c r="X932" s="1"/>
      <c r="Y932" s="1"/>
    </row>
    <row r="933" spans="1:25" ht="9.75" customHeight="1">
      <c r="A933" s="1"/>
      <c r="B933" s="79"/>
      <c r="C933" s="145"/>
      <c r="D933" s="1"/>
      <c r="E933" s="1"/>
      <c r="F933" s="1"/>
      <c r="G933" s="1"/>
      <c r="H933" s="1"/>
      <c r="I933" s="1"/>
      <c r="J933" s="1"/>
      <c r="K933" s="1"/>
      <c r="L933" s="1"/>
      <c r="M933" s="1"/>
      <c r="N933" s="1"/>
      <c r="O933" s="1"/>
      <c r="P933" s="1"/>
      <c r="Q933" s="1"/>
      <c r="R933" s="1"/>
      <c r="S933" s="1"/>
      <c r="T933" s="1"/>
      <c r="U933" s="1"/>
      <c r="V933" s="1"/>
      <c r="W933" s="1"/>
      <c r="X933" s="1"/>
      <c r="Y933" s="1"/>
    </row>
    <row r="934" spans="1:25" ht="9.75" customHeight="1">
      <c r="A934" s="1"/>
      <c r="B934" s="79"/>
      <c r="C934" s="145"/>
      <c r="D934" s="1"/>
      <c r="E934" s="1"/>
      <c r="F934" s="1"/>
      <c r="G934" s="1"/>
      <c r="H934" s="1"/>
      <c r="I934" s="1"/>
      <c r="J934" s="1"/>
      <c r="K934" s="1"/>
      <c r="L934" s="1"/>
      <c r="M934" s="1"/>
      <c r="N934" s="1"/>
      <c r="O934" s="1"/>
      <c r="P934" s="1"/>
      <c r="Q934" s="1"/>
      <c r="R934" s="1"/>
      <c r="S934" s="1"/>
      <c r="T934" s="1"/>
      <c r="U934" s="1"/>
      <c r="V934" s="1"/>
      <c r="W934" s="1"/>
      <c r="X934" s="1"/>
      <c r="Y934" s="1"/>
    </row>
    <row r="935" spans="1:25" ht="9.75" customHeight="1">
      <c r="A935" s="1"/>
      <c r="B935" s="79"/>
      <c r="C935" s="145"/>
      <c r="D935" s="1"/>
      <c r="E935" s="1"/>
      <c r="F935" s="1"/>
      <c r="G935" s="1"/>
      <c r="H935" s="1"/>
      <c r="I935" s="1"/>
      <c r="J935" s="1"/>
      <c r="K935" s="1"/>
      <c r="L935" s="1"/>
      <c r="M935" s="1"/>
      <c r="N935" s="1"/>
      <c r="O935" s="1"/>
      <c r="P935" s="1"/>
      <c r="Q935" s="1"/>
      <c r="R935" s="1"/>
      <c r="S935" s="1"/>
      <c r="T935" s="1"/>
      <c r="U935" s="1"/>
      <c r="V935" s="1"/>
      <c r="W935" s="1"/>
      <c r="X935" s="1"/>
      <c r="Y935" s="1"/>
    </row>
    <row r="936" spans="1:25" ht="9.75" customHeight="1">
      <c r="A936" s="1"/>
      <c r="B936" s="79"/>
      <c r="C936" s="145"/>
      <c r="D936" s="1"/>
      <c r="E936" s="1"/>
      <c r="F936" s="1"/>
      <c r="G936" s="1"/>
      <c r="H936" s="1"/>
      <c r="I936" s="1"/>
      <c r="J936" s="1"/>
      <c r="K936" s="1"/>
      <c r="L936" s="1"/>
      <c r="M936" s="1"/>
      <c r="N936" s="1"/>
      <c r="O936" s="1"/>
      <c r="P936" s="1"/>
      <c r="Q936" s="1"/>
      <c r="R936" s="1"/>
      <c r="S936" s="1"/>
      <c r="T936" s="1"/>
      <c r="U936" s="1"/>
      <c r="V936" s="1"/>
      <c r="W936" s="1"/>
      <c r="X936" s="1"/>
      <c r="Y936" s="1"/>
    </row>
    <row r="937" spans="1:25" ht="9.75" customHeight="1">
      <c r="A937" s="1"/>
      <c r="B937" s="79"/>
      <c r="C937" s="145"/>
      <c r="D937" s="1"/>
      <c r="E937" s="1"/>
      <c r="F937" s="1"/>
      <c r="G937" s="1"/>
      <c r="H937" s="1"/>
      <c r="I937" s="1"/>
      <c r="J937" s="1"/>
      <c r="K937" s="1"/>
      <c r="L937" s="1"/>
      <c r="M937" s="1"/>
      <c r="N937" s="1"/>
      <c r="O937" s="1"/>
      <c r="P937" s="1"/>
      <c r="Q937" s="1"/>
      <c r="R937" s="1"/>
      <c r="S937" s="1"/>
      <c r="T937" s="1"/>
      <c r="U937" s="1"/>
      <c r="V937" s="1"/>
      <c r="W937" s="1"/>
      <c r="X937" s="1"/>
      <c r="Y937" s="1"/>
    </row>
    <row r="938" spans="1:25" ht="9.75" customHeight="1">
      <c r="A938" s="1"/>
      <c r="B938" s="79"/>
      <c r="C938" s="145"/>
      <c r="D938" s="1"/>
      <c r="E938" s="1"/>
      <c r="F938" s="1"/>
      <c r="G938" s="1"/>
      <c r="H938" s="1"/>
      <c r="I938" s="1"/>
      <c r="J938" s="1"/>
      <c r="K938" s="1"/>
      <c r="L938" s="1"/>
      <c r="M938" s="1"/>
      <c r="N938" s="1"/>
      <c r="O938" s="1"/>
      <c r="P938" s="1"/>
      <c r="Q938" s="1"/>
      <c r="R938" s="1"/>
      <c r="S938" s="1"/>
      <c r="T938" s="1"/>
      <c r="U938" s="1"/>
      <c r="V938" s="1"/>
      <c r="W938" s="1"/>
      <c r="X938" s="1"/>
      <c r="Y938" s="1"/>
    </row>
    <row r="939" spans="1:25" ht="9.75" customHeight="1">
      <c r="A939" s="1"/>
      <c r="B939" s="79"/>
      <c r="C939" s="145"/>
      <c r="D939" s="1"/>
      <c r="E939" s="1"/>
      <c r="F939" s="1"/>
      <c r="G939" s="1"/>
      <c r="H939" s="1"/>
      <c r="I939" s="1"/>
      <c r="J939" s="1"/>
      <c r="K939" s="1"/>
      <c r="L939" s="1"/>
      <c r="M939" s="1"/>
      <c r="N939" s="1"/>
      <c r="O939" s="1"/>
      <c r="P939" s="1"/>
      <c r="Q939" s="1"/>
      <c r="R939" s="1"/>
      <c r="S939" s="1"/>
      <c r="T939" s="1"/>
      <c r="U939" s="1"/>
      <c r="V939" s="1"/>
      <c r="W939" s="1"/>
      <c r="X939" s="1"/>
      <c r="Y939" s="1"/>
    </row>
    <row r="940" spans="1:25" ht="9.75" customHeight="1">
      <c r="A940" s="1"/>
      <c r="B940" s="79"/>
      <c r="C940" s="145"/>
      <c r="D940" s="1"/>
      <c r="E940" s="1"/>
      <c r="F940" s="1"/>
      <c r="G940" s="1"/>
      <c r="H940" s="1"/>
      <c r="I940" s="1"/>
      <c r="J940" s="1"/>
      <c r="K940" s="1"/>
      <c r="L940" s="1"/>
      <c r="M940" s="1"/>
      <c r="N940" s="1"/>
      <c r="O940" s="1"/>
      <c r="P940" s="1"/>
      <c r="Q940" s="1"/>
      <c r="R940" s="1"/>
      <c r="S940" s="1"/>
      <c r="T940" s="1"/>
      <c r="U940" s="1"/>
      <c r="V940" s="1"/>
      <c r="W940" s="1"/>
      <c r="X940" s="1"/>
      <c r="Y940" s="1"/>
    </row>
    <row r="941" spans="1:25" ht="9.75" customHeight="1">
      <c r="A941" s="1"/>
      <c r="B941" s="79"/>
      <c r="C941" s="145"/>
      <c r="D941" s="1"/>
      <c r="E941" s="1"/>
      <c r="F941" s="1"/>
      <c r="G941" s="1"/>
      <c r="H941" s="1"/>
      <c r="I941" s="1"/>
      <c r="J941" s="1"/>
      <c r="K941" s="1"/>
      <c r="L941" s="1"/>
      <c r="M941" s="1"/>
      <c r="N941" s="1"/>
      <c r="O941" s="1"/>
      <c r="P941" s="1"/>
      <c r="Q941" s="1"/>
      <c r="R941" s="1"/>
      <c r="S941" s="1"/>
      <c r="T941" s="1"/>
      <c r="U941" s="1"/>
      <c r="V941" s="1"/>
      <c r="W941" s="1"/>
      <c r="X941" s="1"/>
      <c r="Y941" s="1"/>
    </row>
    <row r="942" spans="1:25" ht="9.75" customHeight="1">
      <c r="A942" s="1"/>
      <c r="B942" s="79"/>
      <c r="C942" s="145"/>
      <c r="D942" s="1"/>
      <c r="E942" s="1"/>
      <c r="F942" s="1"/>
      <c r="G942" s="1"/>
      <c r="H942" s="1"/>
      <c r="I942" s="1"/>
      <c r="J942" s="1"/>
      <c r="K942" s="1"/>
      <c r="L942" s="1"/>
      <c r="M942" s="1"/>
      <c r="N942" s="1"/>
      <c r="O942" s="1"/>
      <c r="P942" s="1"/>
      <c r="Q942" s="1"/>
      <c r="R942" s="1"/>
      <c r="S942" s="1"/>
      <c r="T942" s="1"/>
      <c r="U942" s="1"/>
      <c r="V942" s="1"/>
      <c r="W942" s="1"/>
      <c r="X942" s="1"/>
      <c r="Y942" s="1"/>
    </row>
    <row r="943" spans="1:25" ht="9.75" customHeight="1">
      <c r="A943" s="1"/>
      <c r="B943" s="79"/>
      <c r="C943" s="145"/>
      <c r="D943" s="1"/>
      <c r="E943" s="1"/>
      <c r="F943" s="1"/>
      <c r="G943" s="1"/>
      <c r="H943" s="1"/>
      <c r="I943" s="1"/>
      <c r="J943" s="1"/>
      <c r="K943" s="1"/>
      <c r="L943" s="1"/>
      <c r="M943" s="1"/>
      <c r="N943" s="1"/>
      <c r="O943" s="1"/>
      <c r="P943" s="1"/>
      <c r="Q943" s="1"/>
      <c r="R943" s="1"/>
      <c r="S943" s="1"/>
      <c r="T943" s="1"/>
      <c r="U943" s="1"/>
      <c r="V943" s="1"/>
      <c r="W943" s="1"/>
      <c r="X943" s="1"/>
      <c r="Y943" s="1"/>
    </row>
    <row r="944" spans="1:25" ht="9.75" customHeight="1">
      <c r="A944" s="1"/>
      <c r="B944" s="79"/>
      <c r="C944" s="145"/>
      <c r="D944" s="1"/>
      <c r="E944" s="1"/>
      <c r="F944" s="1"/>
      <c r="G944" s="1"/>
      <c r="H944" s="1"/>
      <c r="I944" s="1"/>
      <c r="J944" s="1"/>
      <c r="K944" s="1"/>
      <c r="L944" s="1"/>
      <c r="M944" s="1"/>
      <c r="N944" s="1"/>
      <c r="O944" s="1"/>
      <c r="P944" s="1"/>
      <c r="Q944" s="1"/>
      <c r="R944" s="1"/>
      <c r="S944" s="1"/>
      <c r="T944" s="1"/>
      <c r="U944" s="1"/>
      <c r="V944" s="1"/>
      <c r="W944" s="1"/>
      <c r="X944" s="1"/>
      <c r="Y944" s="1"/>
    </row>
    <row r="945" spans="1:25" ht="9.75" customHeight="1">
      <c r="A945" s="1"/>
      <c r="B945" s="79"/>
      <c r="C945" s="145"/>
      <c r="D945" s="1"/>
      <c r="E945" s="1"/>
      <c r="F945" s="1"/>
      <c r="G945" s="1"/>
      <c r="H945" s="1"/>
      <c r="I945" s="1"/>
      <c r="J945" s="1"/>
      <c r="K945" s="1"/>
      <c r="L945" s="1"/>
      <c r="M945" s="1"/>
      <c r="N945" s="1"/>
      <c r="O945" s="1"/>
      <c r="P945" s="1"/>
      <c r="Q945" s="1"/>
      <c r="R945" s="1"/>
      <c r="S945" s="1"/>
      <c r="T945" s="1"/>
      <c r="U945" s="1"/>
      <c r="V945" s="1"/>
      <c r="W945" s="1"/>
      <c r="X945" s="1"/>
      <c r="Y945" s="1"/>
    </row>
    <row r="946" spans="1:25" ht="9.75" customHeight="1">
      <c r="A946" s="1"/>
      <c r="B946" s="79"/>
      <c r="C946" s="145"/>
      <c r="D946" s="1"/>
      <c r="E946" s="1"/>
      <c r="F946" s="1"/>
      <c r="G946" s="1"/>
      <c r="H946" s="1"/>
      <c r="I946" s="1"/>
      <c r="J946" s="1"/>
      <c r="K946" s="1"/>
      <c r="L946" s="1"/>
      <c r="M946" s="1"/>
      <c r="N946" s="1"/>
      <c r="O946" s="1"/>
      <c r="P946" s="1"/>
      <c r="Q946" s="1"/>
      <c r="R946" s="1"/>
      <c r="S946" s="1"/>
      <c r="T946" s="1"/>
      <c r="U946" s="1"/>
      <c r="V946" s="1"/>
      <c r="W946" s="1"/>
      <c r="X946" s="1"/>
      <c r="Y946" s="1"/>
    </row>
    <row r="947" spans="1:25" ht="9.75" customHeight="1">
      <c r="A947" s="1"/>
      <c r="B947" s="79"/>
      <c r="C947" s="145"/>
      <c r="D947" s="1"/>
      <c r="E947" s="1"/>
      <c r="F947" s="1"/>
      <c r="G947" s="1"/>
      <c r="H947" s="1"/>
      <c r="I947" s="1"/>
      <c r="J947" s="1"/>
      <c r="K947" s="1"/>
      <c r="L947" s="1"/>
      <c r="M947" s="1"/>
      <c r="N947" s="1"/>
      <c r="O947" s="1"/>
      <c r="P947" s="1"/>
      <c r="Q947" s="1"/>
      <c r="R947" s="1"/>
      <c r="S947" s="1"/>
      <c r="T947" s="1"/>
      <c r="U947" s="1"/>
      <c r="V947" s="1"/>
      <c r="W947" s="1"/>
      <c r="X947" s="1"/>
      <c r="Y947" s="1"/>
    </row>
    <row r="948" spans="1:25" ht="9.75" customHeight="1">
      <c r="A948" s="1"/>
      <c r="B948" s="79"/>
      <c r="C948" s="145"/>
      <c r="D948" s="1"/>
      <c r="E948" s="1"/>
      <c r="F948" s="1"/>
      <c r="G948" s="1"/>
      <c r="H948" s="1"/>
      <c r="I948" s="1"/>
      <c r="J948" s="1"/>
      <c r="K948" s="1"/>
      <c r="L948" s="1"/>
      <c r="M948" s="1"/>
      <c r="N948" s="1"/>
      <c r="O948" s="1"/>
      <c r="P948" s="1"/>
      <c r="Q948" s="1"/>
      <c r="R948" s="1"/>
      <c r="S948" s="1"/>
      <c r="T948" s="1"/>
      <c r="U948" s="1"/>
      <c r="V948" s="1"/>
      <c r="W948" s="1"/>
      <c r="X948" s="1"/>
      <c r="Y948" s="1"/>
    </row>
    <row r="949" spans="1:25" ht="9.75" customHeight="1">
      <c r="A949" s="1"/>
      <c r="B949" s="79"/>
      <c r="C949" s="145"/>
      <c r="D949" s="1"/>
      <c r="E949" s="1"/>
      <c r="F949" s="1"/>
      <c r="G949" s="1"/>
      <c r="H949" s="1"/>
      <c r="I949" s="1"/>
      <c r="J949" s="1"/>
      <c r="K949" s="1"/>
      <c r="L949" s="1"/>
      <c r="M949" s="1"/>
      <c r="N949" s="1"/>
      <c r="O949" s="1"/>
      <c r="P949" s="1"/>
      <c r="Q949" s="1"/>
      <c r="R949" s="1"/>
      <c r="S949" s="1"/>
      <c r="T949" s="1"/>
      <c r="U949" s="1"/>
      <c r="V949" s="1"/>
      <c r="W949" s="1"/>
      <c r="X949" s="1"/>
      <c r="Y949" s="1"/>
    </row>
    <row r="950" spans="1:25" ht="9.75" customHeight="1">
      <c r="A950" s="1"/>
      <c r="B950" s="79"/>
      <c r="C950" s="145"/>
      <c r="D950" s="1"/>
      <c r="E950" s="1"/>
      <c r="F950" s="1"/>
      <c r="G950" s="1"/>
      <c r="H950" s="1"/>
      <c r="I950" s="1"/>
      <c r="J950" s="1"/>
      <c r="K950" s="1"/>
      <c r="L950" s="1"/>
      <c r="M950" s="1"/>
      <c r="N950" s="1"/>
      <c r="O950" s="1"/>
      <c r="P950" s="1"/>
      <c r="Q950" s="1"/>
      <c r="R950" s="1"/>
      <c r="S950" s="1"/>
      <c r="T950" s="1"/>
      <c r="U950" s="1"/>
      <c r="V950" s="1"/>
      <c r="W950" s="1"/>
      <c r="X950" s="1"/>
      <c r="Y950" s="1"/>
    </row>
    <row r="951" spans="1:25" ht="9.75" customHeight="1">
      <c r="A951" s="1"/>
      <c r="B951" s="79"/>
      <c r="C951" s="145"/>
      <c r="D951" s="1"/>
      <c r="E951" s="1"/>
      <c r="F951" s="1"/>
      <c r="G951" s="1"/>
      <c r="H951" s="1"/>
      <c r="I951" s="1"/>
      <c r="J951" s="1"/>
      <c r="K951" s="1"/>
      <c r="L951" s="1"/>
      <c r="M951" s="1"/>
      <c r="N951" s="1"/>
      <c r="O951" s="1"/>
      <c r="P951" s="1"/>
      <c r="Q951" s="1"/>
      <c r="R951" s="1"/>
      <c r="S951" s="1"/>
      <c r="T951" s="1"/>
      <c r="U951" s="1"/>
      <c r="V951" s="1"/>
      <c r="W951" s="1"/>
      <c r="X951" s="1"/>
      <c r="Y951" s="1"/>
    </row>
    <row r="952" spans="1:25" ht="9.75" customHeight="1">
      <c r="A952" s="1"/>
      <c r="B952" s="79"/>
      <c r="C952" s="145"/>
      <c r="D952" s="1"/>
      <c r="E952" s="1"/>
      <c r="F952" s="1"/>
      <c r="G952" s="1"/>
      <c r="H952" s="1"/>
      <c r="I952" s="1"/>
      <c r="J952" s="1"/>
      <c r="K952" s="1"/>
      <c r="L952" s="1"/>
      <c r="M952" s="1"/>
      <c r="N952" s="1"/>
      <c r="O952" s="1"/>
      <c r="P952" s="1"/>
      <c r="Q952" s="1"/>
      <c r="R952" s="1"/>
      <c r="S952" s="1"/>
      <c r="T952" s="1"/>
      <c r="U952" s="1"/>
      <c r="V952" s="1"/>
      <c r="W952" s="1"/>
      <c r="X952" s="1"/>
      <c r="Y952" s="1"/>
    </row>
    <row r="953" spans="1:25" ht="9.75" customHeight="1">
      <c r="A953" s="1"/>
      <c r="B953" s="79"/>
      <c r="C953" s="145"/>
      <c r="D953" s="1"/>
      <c r="E953" s="1"/>
      <c r="F953" s="1"/>
      <c r="G953" s="1"/>
      <c r="H953" s="1"/>
      <c r="I953" s="1"/>
      <c r="J953" s="1"/>
      <c r="K953" s="1"/>
      <c r="L953" s="1"/>
      <c r="M953" s="1"/>
      <c r="N953" s="1"/>
      <c r="O953" s="1"/>
      <c r="P953" s="1"/>
      <c r="Q953" s="1"/>
      <c r="R953" s="1"/>
      <c r="S953" s="1"/>
      <c r="T953" s="1"/>
      <c r="U953" s="1"/>
      <c r="V953" s="1"/>
      <c r="W953" s="1"/>
      <c r="X953" s="1"/>
      <c r="Y953" s="1"/>
    </row>
    <row r="954" spans="1:25" ht="9.75" customHeight="1">
      <c r="A954" s="1"/>
      <c r="B954" s="79"/>
      <c r="C954" s="145"/>
      <c r="D954" s="1"/>
      <c r="E954" s="1"/>
      <c r="F954" s="1"/>
      <c r="G954" s="1"/>
      <c r="H954" s="1"/>
      <c r="I954" s="1"/>
      <c r="J954" s="1"/>
      <c r="K954" s="1"/>
      <c r="L954" s="1"/>
      <c r="M954" s="1"/>
      <c r="N954" s="1"/>
      <c r="O954" s="1"/>
      <c r="P954" s="1"/>
      <c r="Q954" s="1"/>
      <c r="R954" s="1"/>
      <c r="S954" s="1"/>
      <c r="T954" s="1"/>
      <c r="U954" s="1"/>
      <c r="V954" s="1"/>
      <c r="W954" s="1"/>
      <c r="X954" s="1"/>
      <c r="Y954" s="1"/>
    </row>
    <row r="955" spans="1:25" ht="9.75" customHeight="1">
      <c r="A955" s="1"/>
      <c r="B955" s="79"/>
      <c r="C955" s="145"/>
      <c r="D955" s="1"/>
      <c r="E955" s="1"/>
      <c r="F955" s="1"/>
      <c r="G955" s="1"/>
      <c r="H955" s="1"/>
      <c r="I955" s="1"/>
      <c r="J955" s="1"/>
      <c r="K955" s="1"/>
      <c r="L955" s="1"/>
      <c r="M955" s="1"/>
      <c r="N955" s="1"/>
      <c r="O955" s="1"/>
      <c r="P955" s="1"/>
      <c r="Q955" s="1"/>
      <c r="R955" s="1"/>
      <c r="S955" s="1"/>
      <c r="T955" s="1"/>
      <c r="U955" s="1"/>
      <c r="V955" s="1"/>
      <c r="W955" s="1"/>
      <c r="X955" s="1"/>
      <c r="Y955" s="1"/>
    </row>
    <row r="956" spans="1:25" ht="9.75" customHeight="1">
      <c r="A956" s="1"/>
      <c r="B956" s="79"/>
      <c r="C956" s="145"/>
      <c r="D956" s="1"/>
      <c r="E956" s="1"/>
      <c r="F956" s="1"/>
      <c r="G956" s="1"/>
      <c r="H956" s="1"/>
      <c r="I956" s="1"/>
      <c r="J956" s="1"/>
      <c r="K956" s="1"/>
      <c r="L956" s="1"/>
      <c r="M956" s="1"/>
      <c r="N956" s="1"/>
      <c r="O956" s="1"/>
      <c r="P956" s="1"/>
      <c r="Q956" s="1"/>
      <c r="R956" s="1"/>
      <c r="S956" s="1"/>
      <c r="T956" s="1"/>
      <c r="U956" s="1"/>
      <c r="V956" s="1"/>
      <c r="W956" s="1"/>
      <c r="X956" s="1"/>
      <c r="Y956" s="1"/>
    </row>
    <row r="957" spans="1:25" ht="9.75" customHeight="1">
      <c r="A957" s="1"/>
      <c r="B957" s="79"/>
      <c r="C957" s="145"/>
      <c r="D957" s="1"/>
      <c r="E957" s="1"/>
      <c r="F957" s="1"/>
      <c r="G957" s="1"/>
      <c r="H957" s="1"/>
      <c r="I957" s="1"/>
      <c r="J957" s="1"/>
      <c r="K957" s="1"/>
      <c r="L957" s="1"/>
      <c r="M957" s="1"/>
      <c r="N957" s="1"/>
      <c r="O957" s="1"/>
      <c r="P957" s="1"/>
      <c r="Q957" s="1"/>
      <c r="R957" s="1"/>
      <c r="S957" s="1"/>
      <c r="T957" s="1"/>
      <c r="U957" s="1"/>
      <c r="V957" s="1"/>
      <c r="W957" s="1"/>
      <c r="X957" s="1"/>
      <c r="Y957" s="1"/>
    </row>
    <row r="958" spans="1:25" ht="9.75" customHeight="1">
      <c r="A958" s="1"/>
      <c r="B958" s="79"/>
      <c r="C958" s="145"/>
      <c r="D958" s="1"/>
      <c r="E958" s="1"/>
      <c r="F958" s="1"/>
      <c r="G958" s="1"/>
      <c r="H958" s="1"/>
      <c r="I958" s="1"/>
      <c r="J958" s="1"/>
      <c r="K958" s="1"/>
      <c r="L958" s="1"/>
      <c r="M958" s="1"/>
      <c r="N958" s="1"/>
      <c r="O958" s="1"/>
      <c r="P958" s="1"/>
      <c r="Q958" s="1"/>
      <c r="R958" s="1"/>
      <c r="S958" s="1"/>
      <c r="T958" s="1"/>
      <c r="U958" s="1"/>
      <c r="V958" s="1"/>
      <c r="W958" s="1"/>
      <c r="X958" s="1"/>
      <c r="Y958" s="1"/>
    </row>
    <row r="959" spans="1:25" ht="9.75" customHeight="1">
      <c r="A959" s="1"/>
      <c r="B959" s="79"/>
      <c r="C959" s="145"/>
      <c r="D959" s="1"/>
      <c r="E959" s="1"/>
      <c r="F959" s="1"/>
      <c r="G959" s="1"/>
      <c r="H959" s="1"/>
      <c r="I959" s="1"/>
      <c r="J959" s="1"/>
      <c r="K959" s="1"/>
      <c r="L959" s="1"/>
      <c r="M959" s="1"/>
      <c r="N959" s="1"/>
      <c r="O959" s="1"/>
      <c r="P959" s="1"/>
      <c r="Q959" s="1"/>
      <c r="R959" s="1"/>
      <c r="S959" s="1"/>
      <c r="T959" s="1"/>
      <c r="U959" s="1"/>
      <c r="V959" s="1"/>
      <c r="W959" s="1"/>
      <c r="X959" s="1"/>
      <c r="Y959" s="1"/>
    </row>
    <row r="960" spans="1:25" ht="9.75" customHeight="1">
      <c r="A960" s="1"/>
      <c r="B960" s="79"/>
      <c r="C960" s="145"/>
      <c r="D960" s="1"/>
      <c r="E960" s="1"/>
      <c r="F960" s="1"/>
      <c r="G960" s="1"/>
      <c r="H960" s="1"/>
      <c r="I960" s="1"/>
      <c r="J960" s="1"/>
      <c r="K960" s="1"/>
      <c r="L960" s="1"/>
      <c r="M960" s="1"/>
      <c r="N960" s="1"/>
      <c r="O960" s="1"/>
      <c r="P960" s="1"/>
      <c r="Q960" s="1"/>
      <c r="R960" s="1"/>
      <c r="S960" s="1"/>
      <c r="T960" s="1"/>
      <c r="U960" s="1"/>
      <c r="V960" s="1"/>
      <c r="W960" s="1"/>
      <c r="X960" s="1"/>
      <c r="Y960" s="1"/>
    </row>
    <row r="961" spans="1:25" ht="9.75" customHeight="1">
      <c r="A961" s="1"/>
      <c r="B961" s="79"/>
      <c r="C961" s="145"/>
      <c r="D961" s="1"/>
      <c r="E961" s="1"/>
      <c r="F961" s="1"/>
      <c r="G961" s="1"/>
      <c r="H961" s="1"/>
      <c r="I961" s="1"/>
      <c r="J961" s="1"/>
      <c r="K961" s="1"/>
      <c r="L961" s="1"/>
      <c r="M961" s="1"/>
      <c r="N961" s="1"/>
      <c r="O961" s="1"/>
      <c r="P961" s="1"/>
      <c r="Q961" s="1"/>
      <c r="R961" s="1"/>
      <c r="S961" s="1"/>
      <c r="T961" s="1"/>
      <c r="U961" s="1"/>
      <c r="V961" s="1"/>
      <c r="W961" s="1"/>
      <c r="X961" s="1"/>
      <c r="Y961" s="1"/>
    </row>
    <row r="962" spans="1:25" ht="9.75" customHeight="1">
      <c r="A962" s="1"/>
      <c r="B962" s="79"/>
      <c r="C962" s="145"/>
      <c r="D962" s="1"/>
      <c r="E962" s="1"/>
      <c r="F962" s="1"/>
      <c r="G962" s="1"/>
      <c r="H962" s="1"/>
      <c r="I962" s="1"/>
      <c r="J962" s="1"/>
      <c r="K962" s="1"/>
      <c r="L962" s="1"/>
      <c r="M962" s="1"/>
      <c r="N962" s="1"/>
      <c r="O962" s="1"/>
      <c r="P962" s="1"/>
      <c r="Q962" s="1"/>
      <c r="R962" s="1"/>
      <c r="S962" s="1"/>
      <c r="T962" s="1"/>
      <c r="U962" s="1"/>
      <c r="V962" s="1"/>
      <c r="W962" s="1"/>
      <c r="X962" s="1"/>
      <c r="Y962" s="1"/>
    </row>
    <row r="963" spans="1:25" ht="9.75" customHeight="1">
      <c r="A963" s="1"/>
      <c r="B963" s="79"/>
      <c r="C963" s="145"/>
      <c r="D963" s="1"/>
      <c r="E963" s="1"/>
      <c r="F963" s="1"/>
      <c r="G963" s="1"/>
      <c r="H963" s="1"/>
      <c r="I963" s="1"/>
      <c r="J963" s="1"/>
      <c r="K963" s="1"/>
      <c r="L963" s="1"/>
      <c r="M963" s="1"/>
      <c r="N963" s="1"/>
      <c r="O963" s="1"/>
      <c r="P963" s="1"/>
      <c r="Q963" s="1"/>
      <c r="R963" s="1"/>
      <c r="S963" s="1"/>
      <c r="T963" s="1"/>
      <c r="U963" s="1"/>
      <c r="V963" s="1"/>
      <c r="W963" s="1"/>
      <c r="X963" s="1"/>
      <c r="Y963" s="1"/>
    </row>
    <row r="964" spans="1:25" ht="9.75" customHeight="1">
      <c r="A964" s="1"/>
      <c r="B964" s="79"/>
      <c r="C964" s="145"/>
      <c r="D964" s="1"/>
      <c r="E964" s="1"/>
      <c r="F964" s="1"/>
      <c r="G964" s="1"/>
      <c r="H964" s="1"/>
      <c r="I964" s="1"/>
      <c r="J964" s="1"/>
      <c r="K964" s="1"/>
      <c r="L964" s="1"/>
      <c r="M964" s="1"/>
      <c r="N964" s="1"/>
      <c r="O964" s="1"/>
      <c r="P964" s="1"/>
      <c r="Q964" s="1"/>
      <c r="R964" s="1"/>
      <c r="S964" s="1"/>
      <c r="T964" s="1"/>
      <c r="U964" s="1"/>
      <c r="V964" s="1"/>
      <c r="W964" s="1"/>
      <c r="X964" s="1"/>
      <c r="Y964" s="1"/>
    </row>
    <row r="965" spans="1:25" ht="9.75" customHeight="1">
      <c r="A965" s="1"/>
      <c r="B965" s="79"/>
      <c r="C965" s="145"/>
      <c r="D965" s="1"/>
      <c r="E965" s="1"/>
      <c r="F965" s="1"/>
      <c r="G965" s="1"/>
      <c r="H965" s="1"/>
      <c r="I965" s="1"/>
      <c r="J965" s="1"/>
      <c r="K965" s="1"/>
      <c r="L965" s="1"/>
      <c r="M965" s="1"/>
      <c r="N965" s="1"/>
      <c r="O965" s="1"/>
      <c r="P965" s="1"/>
      <c r="Q965" s="1"/>
      <c r="R965" s="1"/>
      <c r="S965" s="1"/>
      <c r="T965" s="1"/>
      <c r="U965" s="1"/>
      <c r="V965" s="1"/>
      <c r="W965" s="1"/>
      <c r="X965" s="1"/>
      <c r="Y965" s="1"/>
    </row>
    <row r="966" spans="1:25" ht="9.75" customHeight="1">
      <c r="A966" s="1"/>
      <c r="B966" s="79"/>
      <c r="C966" s="145"/>
      <c r="D966" s="1"/>
      <c r="E966" s="1"/>
      <c r="F966" s="1"/>
      <c r="G966" s="1"/>
      <c r="H966" s="1"/>
      <c r="I966" s="1"/>
      <c r="J966" s="1"/>
      <c r="K966" s="1"/>
      <c r="L966" s="1"/>
      <c r="M966" s="1"/>
      <c r="N966" s="1"/>
      <c r="O966" s="1"/>
      <c r="P966" s="1"/>
      <c r="Q966" s="1"/>
      <c r="R966" s="1"/>
      <c r="S966" s="1"/>
      <c r="T966" s="1"/>
      <c r="U966" s="1"/>
      <c r="V966" s="1"/>
      <c r="W966" s="1"/>
      <c r="X966" s="1"/>
      <c r="Y966" s="1"/>
    </row>
    <row r="967" spans="1:25" ht="9.75" customHeight="1">
      <c r="A967" s="1"/>
      <c r="B967" s="79"/>
      <c r="C967" s="145"/>
      <c r="D967" s="1"/>
      <c r="E967" s="1"/>
      <c r="F967" s="1"/>
      <c r="G967" s="1"/>
      <c r="H967" s="1"/>
      <c r="I967" s="1"/>
      <c r="J967" s="1"/>
      <c r="K967" s="1"/>
      <c r="L967" s="1"/>
      <c r="M967" s="1"/>
      <c r="N967" s="1"/>
      <c r="O967" s="1"/>
      <c r="P967" s="1"/>
      <c r="Q967" s="1"/>
      <c r="R967" s="1"/>
      <c r="S967" s="1"/>
      <c r="T967" s="1"/>
      <c r="U967" s="1"/>
      <c r="V967" s="1"/>
      <c r="W967" s="1"/>
      <c r="X967" s="1"/>
      <c r="Y967" s="1"/>
    </row>
    <row r="968" spans="1:25" ht="9.75" customHeight="1">
      <c r="A968" s="1"/>
      <c r="B968" s="79"/>
      <c r="C968" s="145"/>
      <c r="D968" s="1"/>
      <c r="E968" s="1"/>
      <c r="F968" s="1"/>
      <c r="G968" s="1"/>
      <c r="H968" s="1"/>
      <c r="I968" s="1"/>
      <c r="J968" s="1"/>
      <c r="K968" s="1"/>
      <c r="L968" s="1"/>
      <c r="M968" s="1"/>
      <c r="N968" s="1"/>
      <c r="O968" s="1"/>
      <c r="P968" s="1"/>
      <c r="Q968" s="1"/>
      <c r="R968" s="1"/>
      <c r="S968" s="1"/>
      <c r="T968" s="1"/>
      <c r="U968" s="1"/>
      <c r="V968" s="1"/>
      <c r="W968" s="1"/>
      <c r="X968" s="1"/>
      <c r="Y968" s="1"/>
    </row>
    <row r="969" spans="1:25" ht="9.75" customHeight="1">
      <c r="A969" s="1"/>
      <c r="B969" s="79"/>
      <c r="C969" s="145"/>
      <c r="D969" s="1"/>
      <c r="E969" s="1"/>
      <c r="F969" s="1"/>
      <c r="G969" s="1"/>
      <c r="H969" s="1"/>
      <c r="I969" s="1"/>
      <c r="J969" s="1"/>
      <c r="K969" s="1"/>
      <c r="L969" s="1"/>
      <c r="M969" s="1"/>
      <c r="N969" s="1"/>
      <c r="O969" s="1"/>
      <c r="P969" s="1"/>
      <c r="Q969" s="1"/>
      <c r="R969" s="1"/>
      <c r="S969" s="1"/>
      <c r="T969" s="1"/>
      <c r="U969" s="1"/>
      <c r="V969" s="1"/>
      <c r="W969" s="1"/>
      <c r="X969" s="1"/>
      <c r="Y969" s="1"/>
    </row>
    <row r="970" spans="1:25" ht="9.75" customHeight="1">
      <c r="A970" s="1"/>
      <c r="B970" s="79"/>
      <c r="C970" s="145"/>
      <c r="D970" s="1"/>
      <c r="E970" s="1"/>
      <c r="F970" s="1"/>
      <c r="G970" s="1"/>
      <c r="H970" s="1"/>
      <c r="I970" s="1"/>
      <c r="J970" s="1"/>
      <c r="K970" s="1"/>
      <c r="L970" s="1"/>
      <c r="M970" s="1"/>
      <c r="N970" s="1"/>
      <c r="O970" s="1"/>
      <c r="P970" s="1"/>
      <c r="Q970" s="1"/>
      <c r="R970" s="1"/>
      <c r="S970" s="1"/>
      <c r="T970" s="1"/>
      <c r="U970" s="1"/>
      <c r="V970" s="1"/>
      <c r="W970" s="1"/>
      <c r="X970" s="1"/>
      <c r="Y970" s="1"/>
    </row>
    <row r="971" spans="1:25" ht="9.75" customHeight="1">
      <c r="A971" s="1"/>
      <c r="B971" s="79"/>
      <c r="C971" s="145"/>
      <c r="D971" s="1"/>
      <c r="E971" s="1"/>
      <c r="F971" s="1"/>
      <c r="G971" s="1"/>
      <c r="H971" s="1"/>
      <c r="I971" s="1"/>
      <c r="J971" s="1"/>
      <c r="K971" s="1"/>
      <c r="L971" s="1"/>
      <c r="M971" s="1"/>
      <c r="N971" s="1"/>
      <c r="O971" s="1"/>
      <c r="P971" s="1"/>
      <c r="Q971" s="1"/>
      <c r="R971" s="1"/>
      <c r="S971" s="1"/>
      <c r="T971" s="1"/>
      <c r="U971" s="1"/>
      <c r="V971" s="1"/>
      <c r="W971" s="1"/>
      <c r="X971" s="1"/>
      <c r="Y971" s="1"/>
    </row>
    <row r="972" spans="1:25" ht="9.75" customHeight="1">
      <c r="A972" s="1"/>
      <c r="B972" s="79"/>
      <c r="C972" s="145"/>
      <c r="D972" s="1"/>
      <c r="E972" s="1"/>
      <c r="F972" s="1"/>
      <c r="G972" s="1"/>
      <c r="H972" s="1"/>
      <c r="I972" s="1"/>
      <c r="J972" s="1"/>
      <c r="K972" s="1"/>
      <c r="L972" s="1"/>
      <c r="M972" s="1"/>
      <c r="N972" s="1"/>
      <c r="O972" s="1"/>
      <c r="P972" s="1"/>
      <c r="Q972" s="1"/>
      <c r="R972" s="1"/>
      <c r="S972" s="1"/>
      <c r="T972" s="1"/>
      <c r="U972" s="1"/>
      <c r="V972" s="1"/>
      <c r="W972" s="1"/>
      <c r="X972" s="1"/>
      <c r="Y972" s="1"/>
    </row>
    <row r="973" spans="1:25" ht="9.75" customHeight="1">
      <c r="A973" s="1"/>
      <c r="B973" s="79"/>
      <c r="C973" s="145"/>
      <c r="D973" s="1"/>
      <c r="E973" s="1"/>
      <c r="F973" s="1"/>
      <c r="G973" s="1"/>
      <c r="H973" s="1"/>
      <c r="I973" s="1"/>
      <c r="J973" s="1"/>
      <c r="K973" s="1"/>
      <c r="L973" s="1"/>
      <c r="M973" s="1"/>
      <c r="N973" s="1"/>
      <c r="O973" s="1"/>
      <c r="P973" s="1"/>
      <c r="Q973" s="1"/>
      <c r="R973" s="1"/>
      <c r="S973" s="1"/>
      <c r="T973" s="1"/>
      <c r="U973" s="1"/>
      <c r="V973" s="1"/>
      <c r="W973" s="1"/>
      <c r="X973" s="1"/>
      <c r="Y973" s="1"/>
    </row>
    <row r="974" spans="1:25" ht="9.75" customHeight="1">
      <c r="A974" s="1"/>
      <c r="B974" s="79"/>
      <c r="C974" s="145"/>
      <c r="D974" s="1"/>
      <c r="E974" s="1"/>
      <c r="F974" s="1"/>
      <c r="G974" s="1"/>
      <c r="H974" s="1"/>
      <c r="I974" s="1"/>
      <c r="J974" s="1"/>
      <c r="K974" s="1"/>
      <c r="L974" s="1"/>
      <c r="M974" s="1"/>
      <c r="N974" s="1"/>
      <c r="O974" s="1"/>
      <c r="P974" s="1"/>
      <c r="Q974" s="1"/>
      <c r="R974" s="1"/>
      <c r="S974" s="1"/>
      <c r="T974" s="1"/>
      <c r="U974" s="1"/>
      <c r="V974" s="1"/>
      <c r="W974" s="1"/>
      <c r="X974" s="1"/>
      <c r="Y974" s="1"/>
    </row>
    <row r="975" spans="1:25" ht="9.75" customHeight="1">
      <c r="A975" s="1"/>
      <c r="B975" s="79"/>
      <c r="C975" s="145"/>
      <c r="D975" s="1"/>
      <c r="E975" s="1"/>
      <c r="F975" s="1"/>
      <c r="G975" s="1"/>
      <c r="H975" s="1"/>
      <c r="I975" s="1"/>
      <c r="J975" s="1"/>
      <c r="K975" s="1"/>
      <c r="L975" s="1"/>
      <c r="M975" s="1"/>
      <c r="N975" s="1"/>
      <c r="O975" s="1"/>
      <c r="P975" s="1"/>
      <c r="Q975" s="1"/>
      <c r="R975" s="1"/>
      <c r="S975" s="1"/>
      <c r="T975" s="1"/>
      <c r="U975" s="1"/>
      <c r="V975" s="1"/>
      <c r="W975" s="1"/>
      <c r="X975" s="1"/>
      <c r="Y975" s="1"/>
    </row>
    <row r="976" spans="1:25" ht="9.75" customHeight="1">
      <c r="A976" s="1"/>
      <c r="B976" s="79"/>
      <c r="C976" s="145"/>
      <c r="D976" s="1"/>
      <c r="E976" s="1"/>
      <c r="F976" s="1"/>
      <c r="G976" s="1"/>
      <c r="H976" s="1"/>
      <c r="I976" s="1"/>
      <c r="J976" s="1"/>
      <c r="K976" s="1"/>
      <c r="L976" s="1"/>
      <c r="M976" s="1"/>
      <c r="N976" s="1"/>
      <c r="O976" s="1"/>
      <c r="P976" s="1"/>
      <c r="Q976" s="1"/>
      <c r="R976" s="1"/>
      <c r="S976" s="1"/>
      <c r="T976" s="1"/>
      <c r="U976" s="1"/>
      <c r="V976" s="1"/>
      <c r="W976" s="1"/>
      <c r="X976" s="1"/>
      <c r="Y976" s="1"/>
    </row>
    <row r="977" spans="1:25" ht="9.75" customHeight="1">
      <c r="A977" s="1"/>
      <c r="B977" s="79"/>
      <c r="C977" s="145"/>
      <c r="D977" s="1"/>
      <c r="E977" s="1"/>
      <c r="F977" s="1"/>
      <c r="G977" s="1"/>
      <c r="H977" s="1"/>
      <c r="I977" s="1"/>
      <c r="J977" s="1"/>
      <c r="K977" s="1"/>
      <c r="L977" s="1"/>
      <c r="M977" s="1"/>
      <c r="N977" s="1"/>
      <c r="O977" s="1"/>
      <c r="P977" s="1"/>
      <c r="Q977" s="1"/>
      <c r="R977" s="1"/>
      <c r="S977" s="1"/>
      <c r="T977" s="1"/>
      <c r="U977" s="1"/>
      <c r="V977" s="1"/>
      <c r="W977" s="1"/>
      <c r="X977" s="1"/>
      <c r="Y977" s="1"/>
    </row>
    <row r="978" spans="1:25" ht="9.75" customHeight="1">
      <c r="A978" s="1"/>
      <c r="B978" s="79"/>
      <c r="C978" s="145"/>
      <c r="D978" s="1"/>
      <c r="E978" s="1"/>
      <c r="F978" s="1"/>
      <c r="G978" s="1"/>
      <c r="H978" s="1"/>
      <c r="I978" s="1"/>
      <c r="J978" s="1"/>
      <c r="K978" s="1"/>
      <c r="L978" s="1"/>
      <c r="M978" s="1"/>
      <c r="N978" s="1"/>
      <c r="O978" s="1"/>
      <c r="P978" s="1"/>
      <c r="Q978" s="1"/>
      <c r="R978" s="1"/>
      <c r="S978" s="1"/>
      <c r="T978" s="1"/>
      <c r="U978" s="1"/>
      <c r="V978" s="1"/>
      <c r="W978" s="1"/>
      <c r="X978" s="1"/>
      <c r="Y978" s="1"/>
    </row>
    <row r="979" spans="1:25" ht="9.75" customHeight="1">
      <c r="A979" s="1"/>
      <c r="B979" s="79"/>
      <c r="C979" s="145"/>
      <c r="D979" s="1"/>
      <c r="E979" s="1"/>
      <c r="F979" s="1"/>
      <c r="G979" s="1"/>
      <c r="H979" s="1"/>
      <c r="I979" s="1"/>
      <c r="J979" s="1"/>
      <c r="K979" s="1"/>
      <c r="L979" s="1"/>
      <c r="M979" s="1"/>
      <c r="N979" s="1"/>
      <c r="O979" s="1"/>
      <c r="P979" s="1"/>
      <c r="Q979" s="1"/>
      <c r="R979" s="1"/>
      <c r="S979" s="1"/>
      <c r="T979" s="1"/>
      <c r="U979" s="1"/>
      <c r="V979" s="1"/>
      <c r="W979" s="1"/>
      <c r="X979" s="1"/>
      <c r="Y979" s="1"/>
    </row>
    <row r="980" spans="1:25" ht="9.75" customHeight="1">
      <c r="A980" s="1"/>
      <c r="B980" s="79"/>
      <c r="C980" s="145"/>
      <c r="D980" s="1"/>
      <c r="E980" s="1"/>
      <c r="F980" s="1"/>
      <c r="G980" s="1"/>
      <c r="H980" s="1"/>
      <c r="I980" s="1"/>
      <c r="J980" s="1"/>
      <c r="K980" s="1"/>
      <c r="L980" s="1"/>
      <c r="M980" s="1"/>
      <c r="N980" s="1"/>
      <c r="O980" s="1"/>
      <c r="P980" s="1"/>
      <c r="Q980" s="1"/>
      <c r="R980" s="1"/>
      <c r="S980" s="1"/>
      <c r="T980" s="1"/>
      <c r="U980" s="1"/>
      <c r="V980" s="1"/>
      <c r="W980" s="1"/>
      <c r="X980" s="1"/>
      <c r="Y980" s="1"/>
    </row>
    <row r="981" spans="1:25" ht="9.75" customHeight="1">
      <c r="A981" s="1"/>
      <c r="B981" s="79"/>
      <c r="C981" s="145"/>
      <c r="D981" s="1"/>
      <c r="E981" s="1"/>
      <c r="F981" s="1"/>
      <c r="G981" s="1"/>
      <c r="H981" s="1"/>
      <c r="I981" s="1"/>
      <c r="J981" s="1"/>
      <c r="K981" s="1"/>
      <c r="L981" s="1"/>
      <c r="M981" s="1"/>
      <c r="N981" s="1"/>
      <c r="O981" s="1"/>
      <c r="P981" s="1"/>
      <c r="Q981" s="1"/>
      <c r="R981" s="1"/>
      <c r="S981" s="1"/>
      <c r="T981" s="1"/>
      <c r="U981" s="1"/>
      <c r="V981" s="1"/>
      <c r="W981" s="1"/>
      <c r="X981" s="1"/>
      <c r="Y981" s="1"/>
    </row>
    <row r="982" spans="1:25" ht="9.75" customHeight="1">
      <c r="A982" s="1"/>
      <c r="B982" s="79"/>
      <c r="C982" s="145"/>
      <c r="D982" s="1"/>
      <c r="E982" s="1"/>
      <c r="F982" s="1"/>
      <c r="G982" s="1"/>
      <c r="H982" s="1"/>
      <c r="I982" s="1"/>
      <c r="J982" s="1"/>
      <c r="K982" s="1"/>
      <c r="L982" s="1"/>
      <c r="M982" s="1"/>
      <c r="N982" s="1"/>
      <c r="O982" s="1"/>
      <c r="P982" s="1"/>
      <c r="Q982" s="1"/>
      <c r="R982" s="1"/>
      <c r="S982" s="1"/>
      <c r="T982" s="1"/>
      <c r="U982" s="1"/>
      <c r="V982" s="1"/>
      <c r="W982" s="1"/>
      <c r="X982" s="1"/>
      <c r="Y982" s="1"/>
    </row>
    <row r="983" spans="1:25" ht="9.75" customHeight="1">
      <c r="A983" s="1"/>
      <c r="B983" s="79"/>
      <c r="C983" s="145"/>
      <c r="D983" s="1"/>
      <c r="E983" s="1"/>
      <c r="F983" s="1"/>
      <c r="G983" s="1"/>
      <c r="H983" s="1"/>
      <c r="I983" s="1"/>
      <c r="J983" s="1"/>
      <c r="K983" s="1"/>
      <c r="L983" s="1"/>
      <c r="M983" s="1"/>
      <c r="N983" s="1"/>
      <c r="O983" s="1"/>
      <c r="P983" s="1"/>
      <c r="Q983" s="1"/>
      <c r="R983" s="1"/>
      <c r="S983" s="1"/>
      <c r="T983" s="1"/>
      <c r="U983" s="1"/>
      <c r="V983" s="1"/>
      <c r="W983" s="1"/>
      <c r="X983" s="1"/>
      <c r="Y983" s="1"/>
    </row>
    <row r="984" spans="1:25" ht="9.75" customHeight="1">
      <c r="A984" s="1"/>
      <c r="B984" s="79"/>
      <c r="C984" s="145"/>
      <c r="D984" s="1"/>
      <c r="E984" s="1"/>
      <c r="F984" s="1"/>
      <c r="G984" s="1"/>
      <c r="H984" s="1"/>
      <c r="I984" s="1"/>
      <c r="J984" s="1"/>
      <c r="K984" s="1"/>
      <c r="L984" s="1"/>
      <c r="M984" s="1"/>
      <c r="N984" s="1"/>
      <c r="O984" s="1"/>
      <c r="P984" s="1"/>
      <c r="Q984" s="1"/>
      <c r="R984" s="1"/>
      <c r="S984" s="1"/>
      <c r="T984" s="1"/>
      <c r="U984" s="1"/>
      <c r="V984" s="1"/>
      <c r="W984" s="1"/>
      <c r="X984" s="1"/>
      <c r="Y984" s="1"/>
    </row>
    <row r="985" spans="1:25" ht="9.75" customHeight="1">
      <c r="A985" s="1"/>
      <c r="B985" s="79"/>
      <c r="C985" s="145"/>
      <c r="D985" s="1"/>
      <c r="E985" s="1"/>
      <c r="F985" s="1"/>
      <c r="G985" s="1"/>
      <c r="H985" s="1"/>
      <c r="I985" s="1"/>
      <c r="J985" s="1"/>
      <c r="K985" s="1"/>
      <c r="L985" s="1"/>
      <c r="M985" s="1"/>
      <c r="N985" s="1"/>
      <c r="O985" s="1"/>
      <c r="P985" s="1"/>
      <c r="Q985" s="1"/>
      <c r="R985" s="1"/>
      <c r="S985" s="1"/>
      <c r="T985" s="1"/>
      <c r="U985" s="1"/>
      <c r="V985" s="1"/>
      <c r="W985" s="1"/>
      <c r="X985" s="1"/>
      <c r="Y985" s="1"/>
    </row>
    <row r="986" spans="1:25" ht="9.75" customHeight="1">
      <c r="A986" s="1"/>
      <c r="B986" s="79"/>
      <c r="C986" s="145"/>
      <c r="D986" s="1"/>
      <c r="E986" s="1"/>
      <c r="F986" s="1"/>
      <c r="G986" s="1"/>
      <c r="H986" s="1"/>
      <c r="I986" s="1"/>
      <c r="J986" s="1"/>
      <c r="K986" s="1"/>
      <c r="L986" s="1"/>
      <c r="M986" s="1"/>
      <c r="N986" s="1"/>
      <c r="O986" s="1"/>
      <c r="P986" s="1"/>
      <c r="Q986" s="1"/>
      <c r="R986" s="1"/>
      <c r="S986" s="1"/>
      <c r="T986" s="1"/>
      <c r="U986" s="1"/>
      <c r="V986" s="1"/>
      <c r="W986" s="1"/>
      <c r="X986" s="1"/>
      <c r="Y986" s="1"/>
    </row>
    <row r="987" spans="1:25" ht="9.75" customHeight="1">
      <c r="A987" s="1"/>
      <c r="B987" s="79"/>
      <c r="C987" s="145"/>
      <c r="D987" s="1"/>
      <c r="E987" s="1"/>
      <c r="F987" s="1"/>
      <c r="G987" s="1"/>
      <c r="H987" s="1"/>
      <c r="I987" s="1"/>
      <c r="J987" s="1"/>
      <c r="K987" s="1"/>
      <c r="L987" s="1"/>
      <c r="M987" s="1"/>
      <c r="N987" s="1"/>
      <c r="O987" s="1"/>
      <c r="P987" s="1"/>
      <c r="Q987" s="1"/>
      <c r="R987" s="1"/>
      <c r="S987" s="1"/>
      <c r="T987" s="1"/>
      <c r="U987" s="1"/>
      <c r="V987" s="1"/>
      <c r="W987" s="1"/>
      <c r="X987" s="1"/>
      <c r="Y987" s="1"/>
    </row>
    <row r="988" spans="1:25" ht="9.75" customHeight="1">
      <c r="A988" s="1"/>
      <c r="B988" s="79"/>
      <c r="C988" s="145"/>
      <c r="D988" s="1"/>
      <c r="E988" s="1"/>
      <c r="F988" s="1"/>
      <c r="G988" s="1"/>
      <c r="H988" s="1"/>
      <c r="I988" s="1"/>
      <c r="J988" s="1"/>
      <c r="K988" s="1"/>
      <c r="L988" s="1"/>
      <c r="M988" s="1"/>
      <c r="N988" s="1"/>
      <c r="O988" s="1"/>
      <c r="P988" s="1"/>
      <c r="Q988" s="1"/>
      <c r="R988" s="1"/>
      <c r="S988" s="1"/>
      <c r="T988" s="1"/>
      <c r="U988" s="1"/>
      <c r="V988" s="1"/>
      <c r="W988" s="1"/>
      <c r="X988" s="1"/>
      <c r="Y988" s="1"/>
    </row>
    <row r="989" spans="1:25" ht="9.75" customHeight="1">
      <c r="A989" s="1"/>
      <c r="B989" s="79"/>
      <c r="C989" s="145"/>
      <c r="D989" s="1"/>
      <c r="E989" s="1"/>
      <c r="F989" s="1"/>
      <c r="G989" s="1"/>
      <c r="H989" s="1"/>
      <c r="I989" s="1"/>
      <c r="J989" s="1"/>
      <c r="K989" s="1"/>
      <c r="L989" s="1"/>
      <c r="M989" s="1"/>
      <c r="N989" s="1"/>
      <c r="O989" s="1"/>
      <c r="P989" s="1"/>
      <c r="Q989" s="1"/>
      <c r="R989" s="1"/>
      <c r="S989" s="1"/>
      <c r="T989" s="1"/>
      <c r="U989" s="1"/>
      <c r="V989" s="1"/>
      <c r="W989" s="1"/>
      <c r="X989" s="1"/>
      <c r="Y989" s="1"/>
    </row>
    <row r="990" spans="1:25" ht="9.75" customHeight="1">
      <c r="A990" s="1"/>
      <c r="B990" s="79"/>
      <c r="C990" s="145"/>
      <c r="D990" s="1"/>
      <c r="E990" s="1"/>
      <c r="F990" s="1"/>
      <c r="G990" s="1"/>
      <c r="H990" s="1"/>
      <c r="I990" s="1"/>
      <c r="J990" s="1"/>
      <c r="K990" s="1"/>
      <c r="L990" s="1"/>
      <c r="M990" s="1"/>
      <c r="N990" s="1"/>
      <c r="O990" s="1"/>
      <c r="P990" s="1"/>
      <c r="Q990" s="1"/>
      <c r="R990" s="1"/>
      <c r="S990" s="1"/>
      <c r="T990" s="1"/>
      <c r="U990" s="1"/>
      <c r="V990" s="1"/>
      <c r="W990" s="1"/>
      <c r="X990" s="1"/>
      <c r="Y990" s="1"/>
    </row>
    <row r="991" spans="1:25" ht="9.75" customHeight="1">
      <c r="A991" s="1"/>
      <c r="B991" s="79"/>
      <c r="C991" s="145"/>
      <c r="D991" s="1"/>
      <c r="E991" s="1"/>
      <c r="F991" s="1"/>
      <c r="G991" s="1"/>
      <c r="H991" s="1"/>
      <c r="I991" s="1"/>
      <c r="J991" s="1"/>
      <c r="K991" s="1"/>
      <c r="L991" s="1"/>
      <c r="M991" s="1"/>
      <c r="N991" s="1"/>
      <c r="O991" s="1"/>
      <c r="P991" s="1"/>
      <c r="Q991" s="1"/>
      <c r="R991" s="1"/>
      <c r="S991" s="1"/>
      <c r="T991" s="1"/>
      <c r="U991" s="1"/>
      <c r="V991" s="1"/>
      <c r="W991" s="1"/>
      <c r="X991" s="1"/>
      <c r="Y991" s="1"/>
    </row>
    <row r="992" spans="1:25" ht="9.75" customHeight="1">
      <c r="A992" s="1"/>
      <c r="B992" s="79"/>
      <c r="C992" s="145"/>
      <c r="D992" s="1"/>
      <c r="E992" s="1"/>
      <c r="F992" s="1"/>
      <c r="G992" s="1"/>
      <c r="H992" s="1"/>
      <c r="I992" s="1"/>
      <c r="J992" s="1"/>
      <c r="K992" s="1"/>
      <c r="L992" s="1"/>
      <c r="M992" s="1"/>
      <c r="N992" s="1"/>
      <c r="O992" s="1"/>
      <c r="P992" s="1"/>
      <c r="Q992" s="1"/>
      <c r="R992" s="1"/>
      <c r="S992" s="1"/>
      <c r="T992" s="1"/>
      <c r="U992" s="1"/>
      <c r="V992" s="1"/>
      <c r="W992" s="1"/>
      <c r="X992" s="1"/>
      <c r="Y992" s="1"/>
    </row>
    <row r="993" spans="1:25" ht="9.75" customHeight="1">
      <c r="A993" s="1"/>
      <c r="B993" s="79"/>
      <c r="C993" s="145"/>
      <c r="D993" s="1"/>
      <c r="E993" s="1"/>
      <c r="F993" s="1"/>
      <c r="G993" s="1"/>
      <c r="H993" s="1"/>
      <c r="I993" s="1"/>
      <c r="J993" s="1"/>
      <c r="K993" s="1"/>
      <c r="L993" s="1"/>
      <c r="M993" s="1"/>
      <c r="N993" s="1"/>
      <c r="O993" s="1"/>
      <c r="P993" s="1"/>
      <c r="Q993" s="1"/>
      <c r="R993" s="1"/>
      <c r="S993" s="1"/>
      <c r="T993" s="1"/>
      <c r="U993" s="1"/>
      <c r="V993" s="1"/>
      <c r="W993" s="1"/>
      <c r="X993" s="1"/>
      <c r="Y993" s="1"/>
    </row>
    <row r="994" spans="1:25" ht="9.75" customHeight="1">
      <c r="A994" s="1"/>
      <c r="B994" s="79"/>
      <c r="C994" s="145"/>
      <c r="D994" s="1"/>
      <c r="E994" s="1"/>
      <c r="F994" s="1"/>
      <c r="G994" s="1"/>
      <c r="H994" s="1"/>
      <c r="I994" s="1"/>
      <c r="J994" s="1"/>
      <c r="K994" s="1"/>
      <c r="L994" s="1"/>
      <c r="M994" s="1"/>
      <c r="N994" s="1"/>
      <c r="O994" s="1"/>
      <c r="P994" s="1"/>
      <c r="Q994" s="1"/>
      <c r="R994" s="1"/>
      <c r="S994" s="1"/>
      <c r="T994" s="1"/>
      <c r="U994" s="1"/>
      <c r="V994" s="1"/>
      <c r="W994" s="1"/>
      <c r="X994" s="1"/>
      <c r="Y994" s="1"/>
    </row>
    <row r="995" spans="1:25" ht="9.75" customHeight="1">
      <c r="A995" s="1"/>
      <c r="B995" s="79"/>
      <c r="C995" s="145"/>
      <c r="D995" s="1"/>
      <c r="E995" s="1"/>
      <c r="F995" s="1"/>
      <c r="G995" s="1"/>
      <c r="H995" s="1"/>
      <c r="I995" s="1"/>
      <c r="J995" s="1"/>
      <c r="K995" s="1"/>
      <c r="L995" s="1"/>
      <c r="M995" s="1"/>
      <c r="N995" s="1"/>
      <c r="O995" s="1"/>
      <c r="P995" s="1"/>
      <c r="Q995" s="1"/>
      <c r="R995" s="1"/>
      <c r="S995" s="1"/>
      <c r="T995" s="1"/>
      <c r="U995" s="1"/>
      <c r="V995" s="1"/>
      <c r="W995" s="1"/>
      <c r="X995" s="1"/>
      <c r="Y995" s="1"/>
    </row>
    <row r="996" spans="1:25" ht="9.75" customHeight="1">
      <c r="A996" s="1"/>
      <c r="B996" s="79"/>
      <c r="C996" s="145"/>
      <c r="D996" s="1"/>
      <c r="E996" s="1"/>
      <c r="F996" s="1"/>
      <c r="G996" s="1"/>
      <c r="H996" s="1"/>
      <c r="I996" s="1"/>
      <c r="J996" s="1"/>
      <c r="K996" s="1"/>
      <c r="L996" s="1"/>
      <c r="M996" s="1"/>
      <c r="N996" s="1"/>
      <c r="O996" s="1"/>
      <c r="P996" s="1"/>
      <c r="Q996" s="1"/>
      <c r="R996" s="1"/>
      <c r="S996" s="1"/>
      <c r="T996" s="1"/>
      <c r="U996" s="1"/>
      <c r="V996" s="1"/>
      <c r="W996" s="1"/>
      <c r="X996" s="1"/>
      <c r="Y996" s="1"/>
    </row>
    <row r="997" spans="1:25" ht="9.75" customHeight="1">
      <c r="A997" s="1"/>
      <c r="B997" s="79"/>
      <c r="C997" s="145"/>
      <c r="D997" s="1"/>
      <c r="E997" s="1"/>
      <c r="F997" s="1"/>
      <c r="G997" s="1"/>
      <c r="H997" s="1"/>
      <c r="I997" s="1"/>
      <c r="J997" s="1"/>
      <c r="K997" s="1"/>
      <c r="L997" s="1"/>
      <c r="M997" s="1"/>
      <c r="N997" s="1"/>
      <c r="O997" s="1"/>
      <c r="P997" s="1"/>
      <c r="Q997" s="1"/>
      <c r="R997" s="1"/>
      <c r="S997" s="1"/>
      <c r="T997" s="1"/>
      <c r="U997" s="1"/>
      <c r="V997" s="1"/>
      <c r="W997" s="1"/>
      <c r="X997" s="1"/>
      <c r="Y997" s="1"/>
    </row>
    <row r="998" spans="1:25" ht="9.75" customHeight="1">
      <c r="A998" s="1"/>
      <c r="B998" s="79"/>
      <c r="C998" s="145"/>
      <c r="D998" s="1"/>
      <c r="E998" s="1"/>
      <c r="F998" s="1"/>
      <c r="G998" s="1"/>
      <c r="H998" s="1"/>
      <c r="I998" s="1"/>
      <c r="J998" s="1"/>
      <c r="K998" s="1"/>
      <c r="L998" s="1"/>
      <c r="M998" s="1"/>
      <c r="N998" s="1"/>
      <c r="O998" s="1"/>
      <c r="P998" s="1"/>
      <c r="Q998" s="1"/>
      <c r="R998" s="1"/>
      <c r="S998" s="1"/>
      <c r="T998" s="1"/>
      <c r="U998" s="1"/>
      <c r="V998" s="1"/>
      <c r="W998" s="1"/>
      <c r="X998" s="1"/>
      <c r="Y998" s="1"/>
    </row>
    <row r="999" spans="1:25" ht="9.75" customHeight="1">
      <c r="A999" s="1"/>
      <c r="B999" s="79"/>
      <c r="C999" s="145"/>
      <c r="D999" s="1"/>
      <c r="E999" s="1"/>
      <c r="F999" s="1"/>
      <c r="G999" s="1"/>
      <c r="H999" s="1"/>
      <c r="I999" s="1"/>
      <c r="J999" s="1"/>
      <c r="K999" s="1"/>
      <c r="L999" s="1"/>
      <c r="M999" s="1"/>
      <c r="N999" s="1"/>
      <c r="O999" s="1"/>
      <c r="P999" s="1"/>
      <c r="Q999" s="1"/>
      <c r="R999" s="1"/>
      <c r="S999" s="1"/>
      <c r="T999" s="1"/>
      <c r="U999" s="1"/>
      <c r="V999" s="1"/>
      <c r="W999" s="1"/>
      <c r="X999" s="1"/>
      <c r="Y999" s="1"/>
    </row>
    <row r="1000" spans="1:25" ht="9.75" customHeight="1">
      <c r="A1000" s="1"/>
      <c r="B1000" s="79"/>
      <c r="C1000" s="145"/>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9.75" customHeight="1">
      <c r="A1001" s="1"/>
      <c r="B1001" s="79"/>
      <c r="C1001" s="145"/>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9.75" customHeight="1">
      <c r="A1002" s="1"/>
      <c r="B1002" s="79"/>
      <c r="C1002" s="145"/>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9.75" customHeight="1">
      <c r="A1003" s="1"/>
      <c r="B1003" s="79"/>
      <c r="C1003" s="145"/>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9.75" customHeight="1">
      <c r="A1004" s="1"/>
      <c r="B1004" s="79"/>
      <c r="C1004" s="145"/>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9.75" customHeight="1">
      <c r="A1005" s="1"/>
      <c r="B1005" s="79"/>
      <c r="C1005" s="145"/>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9.75" customHeight="1">
      <c r="A1006" s="1"/>
      <c r="B1006" s="79"/>
      <c r="C1006" s="145"/>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9.75" customHeight="1">
      <c r="A1007" s="1"/>
      <c r="B1007" s="79"/>
      <c r="C1007" s="145"/>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9.75" customHeight="1">
      <c r="A1008" s="1"/>
      <c r="B1008" s="79"/>
      <c r="C1008" s="145"/>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9.75" customHeight="1">
      <c r="A1009" s="1"/>
      <c r="B1009" s="79"/>
      <c r="C1009" s="145"/>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ht="9.75" customHeight="1">
      <c r="A1010" s="1"/>
      <c r="B1010" s="79"/>
      <c r="C1010" s="145"/>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ht="9.75" customHeight="1">
      <c r="A1011" s="1"/>
      <c r="B1011" s="79"/>
      <c r="C1011" s="145"/>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ht="9.75" customHeight="1">
      <c r="A1012" s="1"/>
      <c r="B1012" s="79"/>
      <c r="C1012" s="145"/>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ht="9.75" customHeight="1">
      <c r="A1013" s="1"/>
      <c r="B1013" s="79"/>
      <c r="C1013" s="145"/>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ht="9.75" customHeight="1">
      <c r="A1014" s="1"/>
      <c r="B1014" s="79"/>
      <c r="C1014" s="145"/>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ht="9.75" customHeight="1">
      <c r="A1015" s="1"/>
      <c r="B1015" s="79"/>
      <c r="C1015" s="145"/>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ht="9.75" customHeight="1">
      <c r="A1016" s="1"/>
      <c r="B1016" s="79"/>
      <c r="C1016" s="145"/>
      <c r="D1016" s="1"/>
      <c r="E1016" s="1"/>
      <c r="F1016" s="1"/>
      <c r="G1016" s="1"/>
      <c r="H1016" s="1"/>
      <c r="I1016" s="1"/>
      <c r="J1016" s="1"/>
      <c r="K1016" s="1"/>
      <c r="L1016" s="1"/>
      <c r="M1016" s="1"/>
      <c r="N1016" s="1"/>
      <c r="O1016" s="1"/>
      <c r="P1016" s="1"/>
      <c r="Q1016" s="1"/>
      <c r="R1016" s="1"/>
      <c r="S1016" s="1"/>
      <c r="T1016" s="1"/>
      <c r="U1016" s="1"/>
      <c r="V1016" s="1"/>
      <c r="W1016" s="1"/>
      <c r="X1016" s="1"/>
      <c r="Y1016" s="1"/>
    </row>
    <row r="1017" spans="1:25" ht="9.75" customHeight="1">
      <c r="A1017" s="1"/>
      <c r="B1017" s="79"/>
      <c r="C1017" s="145"/>
      <c r="D1017" s="1"/>
      <c r="E1017" s="1"/>
      <c r="F1017" s="1"/>
      <c r="G1017" s="1"/>
      <c r="H1017" s="1"/>
      <c r="I1017" s="1"/>
      <c r="J1017" s="1"/>
      <c r="K1017" s="1"/>
      <c r="L1017" s="1"/>
      <c r="M1017" s="1"/>
      <c r="N1017" s="1"/>
      <c r="O1017" s="1"/>
      <c r="P1017" s="1"/>
      <c r="Q1017" s="1"/>
      <c r="R1017" s="1"/>
      <c r="S1017" s="1"/>
      <c r="T1017" s="1"/>
      <c r="U1017" s="1"/>
      <c r="V1017" s="1"/>
      <c r="W1017" s="1"/>
      <c r="X1017" s="1"/>
      <c r="Y1017" s="1"/>
    </row>
    <row r="1018" spans="1:25" ht="9.75" customHeight="1">
      <c r="A1018" s="1"/>
      <c r="B1018" s="79"/>
      <c r="C1018" s="145"/>
      <c r="D1018" s="1"/>
      <c r="E1018" s="1"/>
      <c r="F1018" s="1"/>
      <c r="G1018" s="1"/>
      <c r="H1018" s="1"/>
      <c r="I1018" s="1"/>
      <c r="J1018" s="1"/>
      <c r="K1018" s="1"/>
      <c r="L1018" s="1"/>
      <c r="M1018" s="1"/>
      <c r="N1018" s="1"/>
      <c r="O1018" s="1"/>
      <c r="P1018" s="1"/>
      <c r="Q1018" s="1"/>
      <c r="R1018" s="1"/>
      <c r="S1018" s="1"/>
      <c r="T1018" s="1"/>
      <c r="U1018" s="1"/>
      <c r="V1018" s="1"/>
      <c r="W1018" s="1"/>
      <c r="X1018" s="1"/>
      <c r="Y1018" s="1"/>
    </row>
    <row r="1019" spans="1:25" ht="9.75" customHeight="1">
      <c r="A1019" s="1"/>
      <c r="B1019" s="79"/>
      <c r="C1019" s="145"/>
      <c r="D1019" s="1"/>
      <c r="E1019" s="1"/>
      <c r="F1019" s="1"/>
      <c r="G1019" s="1"/>
      <c r="H1019" s="1"/>
      <c r="I1019" s="1"/>
      <c r="J1019" s="1"/>
      <c r="K1019" s="1"/>
      <c r="L1019" s="1"/>
      <c r="M1019" s="1"/>
      <c r="N1019" s="1"/>
      <c r="O1019" s="1"/>
      <c r="P1019" s="1"/>
      <c r="Q1019" s="1"/>
      <c r="R1019" s="1"/>
      <c r="S1019" s="1"/>
      <c r="T1019" s="1"/>
      <c r="U1019" s="1"/>
      <c r="V1019" s="1"/>
      <c r="W1019" s="1"/>
      <c r="X1019" s="1"/>
      <c r="Y1019" s="1"/>
    </row>
    <row r="1020" spans="1:25" ht="9.75" customHeight="1">
      <c r="A1020" s="1"/>
      <c r="B1020" s="79"/>
      <c r="C1020" s="145"/>
      <c r="D1020" s="1"/>
      <c r="E1020" s="1"/>
      <c r="F1020" s="1"/>
      <c r="G1020" s="1"/>
      <c r="H1020" s="1"/>
      <c r="I1020" s="1"/>
      <c r="J1020" s="1"/>
      <c r="K1020" s="1"/>
      <c r="L1020" s="1"/>
      <c r="M1020" s="1"/>
      <c r="N1020" s="1"/>
      <c r="O1020" s="1"/>
      <c r="P1020" s="1"/>
      <c r="Q1020" s="1"/>
      <c r="R1020" s="1"/>
      <c r="S1020" s="1"/>
      <c r="T1020" s="1"/>
      <c r="U1020" s="1"/>
      <c r="V1020" s="1"/>
      <c r="W1020" s="1"/>
      <c r="X1020" s="1"/>
      <c r="Y1020" s="1"/>
    </row>
    <row r="1021" spans="1:25" ht="9.75" customHeight="1">
      <c r="A1021" s="1"/>
      <c r="B1021" s="79"/>
      <c r="C1021" s="145"/>
      <c r="D1021" s="1"/>
      <c r="E1021" s="1"/>
      <c r="F1021" s="1"/>
      <c r="G1021" s="1"/>
      <c r="H1021" s="1"/>
      <c r="I1021" s="1"/>
      <c r="J1021" s="1"/>
      <c r="K1021" s="1"/>
      <c r="L1021" s="1"/>
      <c r="M1021" s="1"/>
      <c r="N1021" s="1"/>
      <c r="O1021" s="1"/>
      <c r="P1021" s="1"/>
      <c r="Q1021" s="1"/>
      <c r="R1021" s="1"/>
      <c r="S1021" s="1"/>
      <c r="T1021" s="1"/>
      <c r="U1021" s="1"/>
      <c r="V1021" s="1"/>
      <c r="W1021" s="1"/>
      <c r="X1021" s="1"/>
      <c r="Y1021" s="1"/>
    </row>
    <row r="1022" spans="1:25" ht="9.75" customHeight="1">
      <c r="A1022" s="1"/>
      <c r="B1022" s="79"/>
      <c r="C1022" s="145"/>
      <c r="D1022" s="1"/>
      <c r="E1022" s="1"/>
      <c r="F1022" s="1"/>
      <c r="G1022" s="1"/>
      <c r="H1022" s="1"/>
      <c r="I1022" s="1"/>
      <c r="J1022" s="1"/>
      <c r="K1022" s="1"/>
      <c r="L1022" s="1"/>
      <c r="M1022" s="1"/>
      <c r="N1022" s="1"/>
      <c r="O1022" s="1"/>
      <c r="P1022" s="1"/>
      <c r="Q1022" s="1"/>
      <c r="R1022" s="1"/>
      <c r="S1022" s="1"/>
      <c r="T1022" s="1"/>
      <c r="U1022" s="1"/>
      <c r="V1022" s="1"/>
      <c r="W1022" s="1"/>
      <c r="X1022" s="1"/>
      <c r="Y1022" s="1"/>
    </row>
    <row r="1023" spans="1:25" ht="9.75" customHeight="1">
      <c r="A1023" s="1"/>
      <c r="B1023" s="79"/>
      <c r="C1023" s="145"/>
      <c r="D1023" s="1"/>
      <c r="E1023" s="1"/>
      <c r="F1023" s="1"/>
      <c r="G1023" s="1"/>
      <c r="H1023" s="1"/>
      <c r="I1023" s="1"/>
      <c r="J1023" s="1"/>
      <c r="K1023" s="1"/>
      <c r="L1023" s="1"/>
      <c r="M1023" s="1"/>
      <c r="N1023" s="1"/>
      <c r="O1023" s="1"/>
      <c r="P1023" s="1"/>
      <c r="Q1023" s="1"/>
      <c r="R1023" s="1"/>
      <c r="S1023" s="1"/>
      <c r="T1023" s="1"/>
      <c r="U1023" s="1"/>
      <c r="V1023" s="1"/>
      <c r="W1023" s="1"/>
      <c r="X1023" s="1"/>
      <c r="Y1023" s="1"/>
    </row>
    <row r="1024" spans="1:25" ht="9.75" customHeight="1">
      <c r="A1024" s="1"/>
      <c r="B1024" s="79"/>
      <c r="C1024" s="145"/>
      <c r="D1024" s="1"/>
      <c r="E1024" s="1"/>
      <c r="F1024" s="1"/>
      <c r="G1024" s="1"/>
      <c r="H1024" s="1"/>
      <c r="I1024" s="1"/>
      <c r="J1024" s="1"/>
      <c r="K1024" s="1"/>
      <c r="L1024" s="1"/>
      <c r="M1024" s="1"/>
      <c r="N1024" s="1"/>
      <c r="O1024" s="1"/>
      <c r="P1024" s="1"/>
      <c r="Q1024" s="1"/>
      <c r="R1024" s="1"/>
      <c r="S1024" s="1"/>
      <c r="T1024" s="1"/>
      <c r="U1024" s="1"/>
      <c r="V1024" s="1"/>
      <c r="W1024" s="1"/>
      <c r="X1024" s="1"/>
      <c r="Y1024" s="1"/>
    </row>
    <row r="1025" spans="1:25" ht="9.75" customHeight="1">
      <c r="A1025" s="1"/>
      <c r="B1025" s="79"/>
      <c r="C1025" s="145"/>
      <c r="D1025" s="1"/>
      <c r="E1025" s="1"/>
      <c r="F1025" s="1"/>
      <c r="G1025" s="1"/>
      <c r="H1025" s="1"/>
      <c r="I1025" s="1"/>
      <c r="J1025" s="1"/>
      <c r="K1025" s="1"/>
      <c r="L1025" s="1"/>
      <c r="M1025" s="1"/>
      <c r="N1025" s="1"/>
      <c r="O1025" s="1"/>
      <c r="P1025" s="1"/>
      <c r="Q1025" s="1"/>
      <c r="R1025" s="1"/>
      <c r="S1025" s="1"/>
      <c r="T1025" s="1"/>
      <c r="U1025" s="1"/>
      <c r="V1025" s="1"/>
      <c r="W1025" s="1"/>
      <c r="X1025" s="1"/>
      <c r="Y1025" s="1"/>
    </row>
    <row r="1026" spans="1:25" ht="9.75" customHeight="1">
      <c r="A1026" s="1"/>
      <c r="B1026" s="79"/>
      <c r="C1026" s="145"/>
      <c r="D1026" s="1"/>
      <c r="E1026" s="1"/>
      <c r="F1026" s="1"/>
      <c r="G1026" s="1"/>
      <c r="H1026" s="1"/>
      <c r="I1026" s="1"/>
      <c r="J1026" s="1"/>
      <c r="K1026" s="1"/>
      <c r="L1026" s="1"/>
      <c r="M1026" s="1"/>
      <c r="N1026" s="1"/>
      <c r="O1026" s="1"/>
      <c r="P1026" s="1"/>
      <c r="Q1026" s="1"/>
      <c r="R1026" s="1"/>
      <c r="S1026" s="1"/>
      <c r="T1026" s="1"/>
      <c r="U1026" s="1"/>
      <c r="V1026" s="1"/>
      <c r="W1026" s="1"/>
      <c r="X1026" s="1"/>
      <c r="Y1026" s="1"/>
    </row>
    <row r="1027" spans="1:25" ht="9.75" customHeight="1">
      <c r="A1027" s="1"/>
      <c r="B1027" s="79"/>
      <c r="C1027" s="145"/>
      <c r="D1027" s="1"/>
      <c r="E1027" s="1"/>
      <c r="F1027" s="1"/>
      <c r="G1027" s="1"/>
      <c r="H1027" s="1"/>
      <c r="I1027" s="1"/>
      <c r="J1027" s="1"/>
      <c r="K1027" s="1"/>
      <c r="L1027" s="1"/>
      <c r="M1027" s="1"/>
      <c r="N1027" s="1"/>
      <c r="O1027" s="1"/>
      <c r="P1027" s="1"/>
      <c r="Q1027" s="1"/>
      <c r="R1027" s="1"/>
      <c r="S1027" s="1"/>
      <c r="T1027" s="1"/>
      <c r="U1027" s="1"/>
      <c r="V1027" s="1"/>
      <c r="W1027" s="1"/>
      <c r="X1027" s="1"/>
      <c r="Y1027" s="1"/>
    </row>
    <row r="1028" spans="1:25" ht="9.75" customHeight="1">
      <c r="A1028" s="1"/>
      <c r="B1028" s="79"/>
      <c r="C1028" s="145"/>
      <c r="D1028" s="1"/>
      <c r="E1028" s="1"/>
      <c r="F1028" s="1"/>
      <c r="G1028" s="1"/>
      <c r="H1028" s="1"/>
      <c r="I1028" s="1"/>
      <c r="J1028" s="1"/>
      <c r="K1028" s="1"/>
      <c r="L1028" s="1"/>
      <c r="M1028" s="1"/>
      <c r="N1028" s="1"/>
      <c r="O1028" s="1"/>
      <c r="P1028" s="1"/>
      <c r="Q1028" s="1"/>
      <c r="R1028" s="1"/>
      <c r="S1028" s="1"/>
      <c r="T1028" s="1"/>
      <c r="U1028" s="1"/>
      <c r="V1028" s="1"/>
      <c r="W1028" s="1"/>
      <c r="X1028" s="1"/>
      <c r="Y1028" s="1"/>
    </row>
    <row r="1029" spans="1:25" ht="9.75" customHeight="1">
      <c r="A1029" s="1"/>
      <c r="B1029" s="79"/>
      <c r="C1029" s="145"/>
      <c r="D1029" s="1"/>
      <c r="E1029" s="1"/>
      <c r="F1029" s="1"/>
      <c r="G1029" s="1"/>
      <c r="H1029" s="1"/>
      <c r="I1029" s="1"/>
      <c r="J1029" s="1"/>
      <c r="K1029" s="1"/>
      <c r="L1029" s="1"/>
      <c r="M1029" s="1"/>
      <c r="N1029" s="1"/>
      <c r="O1029" s="1"/>
      <c r="P1029" s="1"/>
      <c r="Q1029" s="1"/>
      <c r="R1029" s="1"/>
      <c r="S1029" s="1"/>
      <c r="T1029" s="1"/>
      <c r="U1029" s="1"/>
      <c r="V1029" s="1"/>
      <c r="W1029" s="1"/>
      <c r="X1029" s="1"/>
      <c r="Y1029" s="1"/>
    </row>
    <row r="1030" spans="1:25" ht="9.75" customHeight="1">
      <c r="A1030" s="1"/>
      <c r="B1030" s="79"/>
      <c r="C1030" s="145"/>
      <c r="D1030" s="1"/>
      <c r="E1030" s="1"/>
      <c r="F1030" s="1"/>
      <c r="G1030" s="1"/>
      <c r="H1030" s="1"/>
      <c r="I1030" s="1"/>
      <c r="J1030" s="1"/>
      <c r="K1030" s="1"/>
      <c r="L1030" s="1"/>
      <c r="M1030" s="1"/>
      <c r="N1030" s="1"/>
      <c r="O1030" s="1"/>
      <c r="P1030" s="1"/>
      <c r="Q1030" s="1"/>
      <c r="R1030" s="1"/>
      <c r="S1030" s="1"/>
      <c r="T1030" s="1"/>
      <c r="U1030" s="1"/>
      <c r="V1030" s="1"/>
      <c r="W1030" s="1"/>
      <c r="X1030" s="1"/>
      <c r="Y1030" s="1"/>
    </row>
    <row r="1031" spans="1:25" ht="9.75" customHeight="1">
      <c r="A1031" s="1"/>
      <c r="B1031" s="79"/>
      <c r="C1031" s="145"/>
      <c r="D1031" s="1"/>
      <c r="E1031" s="1"/>
      <c r="F1031" s="1"/>
      <c r="G1031" s="1"/>
      <c r="H1031" s="1"/>
      <c r="I1031" s="1"/>
      <c r="J1031" s="1"/>
      <c r="K1031" s="1"/>
      <c r="L1031" s="1"/>
      <c r="M1031" s="1"/>
      <c r="N1031" s="1"/>
      <c r="O1031" s="1"/>
      <c r="P1031" s="1"/>
      <c r="Q1031" s="1"/>
      <c r="R1031" s="1"/>
      <c r="S1031" s="1"/>
      <c r="T1031" s="1"/>
      <c r="U1031" s="1"/>
      <c r="V1031" s="1"/>
      <c r="W1031" s="1"/>
      <c r="X1031" s="1"/>
      <c r="Y1031" s="1"/>
    </row>
    <row r="1032" spans="1:25" ht="9.75" customHeight="1">
      <c r="A1032" s="1"/>
      <c r="B1032" s="79"/>
      <c r="C1032" s="145"/>
      <c r="D1032" s="1"/>
      <c r="E1032" s="1"/>
      <c r="F1032" s="1"/>
      <c r="G1032" s="1"/>
      <c r="H1032" s="1"/>
      <c r="I1032" s="1"/>
      <c r="J1032" s="1"/>
      <c r="K1032" s="1"/>
      <c r="L1032" s="1"/>
      <c r="M1032" s="1"/>
      <c r="N1032" s="1"/>
      <c r="O1032" s="1"/>
      <c r="P1032" s="1"/>
      <c r="Q1032" s="1"/>
      <c r="R1032" s="1"/>
      <c r="S1032" s="1"/>
      <c r="T1032" s="1"/>
      <c r="U1032" s="1"/>
      <c r="V1032" s="1"/>
      <c r="W1032" s="1"/>
      <c r="X1032" s="1"/>
      <c r="Y1032" s="1"/>
    </row>
    <row r="1033" spans="1:25" ht="9.75" customHeight="1">
      <c r="A1033" s="1"/>
      <c r="B1033" s="79"/>
      <c r="C1033" s="145"/>
      <c r="D1033" s="1"/>
      <c r="E1033" s="1"/>
      <c r="F1033" s="1"/>
      <c r="G1033" s="1"/>
      <c r="H1033" s="1"/>
      <c r="I1033" s="1"/>
      <c r="J1033" s="1"/>
      <c r="K1033" s="1"/>
      <c r="L1033" s="1"/>
      <c r="M1033" s="1"/>
      <c r="N1033" s="1"/>
      <c r="O1033" s="1"/>
      <c r="P1033" s="1"/>
      <c r="Q1033" s="1"/>
      <c r="R1033" s="1"/>
      <c r="S1033" s="1"/>
      <c r="T1033" s="1"/>
      <c r="U1033" s="1"/>
      <c r="V1033" s="1"/>
      <c r="W1033" s="1"/>
      <c r="X1033" s="1"/>
      <c r="Y1033" s="1"/>
    </row>
    <row r="1034" spans="1:25" ht="9.75" customHeight="1">
      <c r="A1034" s="1"/>
      <c r="B1034" s="79"/>
      <c r="C1034" s="145"/>
      <c r="D1034" s="1"/>
      <c r="E1034" s="1"/>
      <c r="F1034" s="1"/>
      <c r="G1034" s="1"/>
      <c r="H1034" s="1"/>
      <c r="I1034" s="1"/>
      <c r="J1034" s="1"/>
      <c r="K1034" s="1"/>
      <c r="L1034" s="1"/>
      <c r="M1034" s="1"/>
      <c r="N1034" s="1"/>
      <c r="O1034" s="1"/>
      <c r="P1034" s="1"/>
      <c r="Q1034" s="1"/>
      <c r="R1034" s="1"/>
      <c r="S1034" s="1"/>
      <c r="T1034" s="1"/>
      <c r="U1034" s="1"/>
      <c r="V1034" s="1"/>
      <c r="W1034" s="1"/>
      <c r="X1034" s="1"/>
      <c r="Y1034" s="1"/>
    </row>
    <row r="1035" spans="1:25" ht="9.75" customHeight="1">
      <c r="A1035" s="1"/>
      <c r="B1035" s="79"/>
      <c r="C1035" s="145"/>
      <c r="D1035" s="1"/>
      <c r="E1035" s="1"/>
      <c r="F1035" s="1"/>
      <c r="G1035" s="1"/>
      <c r="H1035" s="1"/>
      <c r="I1035" s="1"/>
      <c r="J1035" s="1"/>
      <c r="K1035" s="1"/>
      <c r="L1035" s="1"/>
      <c r="M1035" s="1"/>
      <c r="N1035" s="1"/>
      <c r="O1035" s="1"/>
      <c r="P1035" s="1"/>
      <c r="Q1035" s="1"/>
      <c r="R1035" s="1"/>
      <c r="S1035" s="1"/>
      <c r="T1035" s="1"/>
      <c r="U1035" s="1"/>
      <c r="V1035" s="1"/>
      <c r="W1035" s="1"/>
      <c r="X1035" s="1"/>
      <c r="Y1035" s="1"/>
    </row>
    <row r="1036" spans="1:25" ht="9.75" customHeight="1">
      <c r="A1036" s="1"/>
      <c r="B1036" s="79"/>
      <c r="C1036" s="145"/>
      <c r="D1036" s="1"/>
      <c r="E1036" s="1"/>
      <c r="F1036" s="1"/>
      <c r="G1036" s="1"/>
      <c r="H1036" s="1"/>
      <c r="I1036" s="1"/>
      <c r="J1036" s="1"/>
      <c r="K1036" s="1"/>
      <c r="L1036" s="1"/>
      <c r="M1036" s="1"/>
      <c r="N1036" s="1"/>
      <c r="O1036" s="1"/>
      <c r="P1036" s="1"/>
      <c r="Q1036" s="1"/>
      <c r="R1036" s="1"/>
      <c r="S1036" s="1"/>
      <c r="T1036" s="1"/>
      <c r="U1036" s="1"/>
      <c r="V1036" s="1"/>
      <c r="W1036" s="1"/>
      <c r="X1036" s="1"/>
      <c r="Y1036" s="1"/>
    </row>
    <row r="1037" spans="1:25" ht="9.75" customHeight="1">
      <c r="A1037" s="1"/>
      <c r="B1037" s="79"/>
      <c r="C1037" s="145"/>
      <c r="D1037" s="1"/>
      <c r="E1037" s="1"/>
      <c r="F1037" s="1"/>
      <c r="G1037" s="1"/>
      <c r="H1037" s="1"/>
      <c r="I1037" s="1"/>
      <c r="J1037" s="1"/>
      <c r="K1037" s="1"/>
      <c r="L1037" s="1"/>
      <c r="M1037" s="1"/>
      <c r="N1037" s="1"/>
      <c r="O1037" s="1"/>
      <c r="P1037" s="1"/>
      <c r="Q1037" s="1"/>
      <c r="R1037" s="1"/>
      <c r="S1037" s="1"/>
      <c r="T1037" s="1"/>
      <c r="U1037" s="1"/>
      <c r="V1037" s="1"/>
      <c r="W1037" s="1"/>
      <c r="X1037" s="1"/>
      <c r="Y1037" s="1"/>
    </row>
    <row r="1038" spans="1:25" ht="9.75" customHeight="1">
      <c r="A1038" s="1"/>
      <c r="B1038" s="79"/>
      <c r="C1038" s="145"/>
      <c r="D1038" s="1"/>
      <c r="E1038" s="1"/>
      <c r="F1038" s="1"/>
      <c r="G1038" s="1"/>
      <c r="H1038" s="1"/>
      <c r="I1038" s="1"/>
      <c r="J1038" s="1"/>
      <c r="K1038" s="1"/>
      <c r="L1038" s="1"/>
      <c r="M1038" s="1"/>
      <c r="N1038" s="1"/>
      <c r="O1038" s="1"/>
      <c r="P1038" s="1"/>
      <c r="Q1038" s="1"/>
      <c r="R1038" s="1"/>
      <c r="S1038" s="1"/>
      <c r="T1038" s="1"/>
      <c r="U1038" s="1"/>
      <c r="V1038" s="1"/>
      <c r="W1038" s="1"/>
      <c r="X1038" s="1"/>
      <c r="Y1038" s="1"/>
    </row>
    <row r="1039" spans="1:25" ht="9.75" customHeight="1">
      <c r="A1039" s="1"/>
      <c r="B1039" s="79"/>
      <c r="C1039" s="145"/>
      <c r="D1039" s="1"/>
      <c r="E1039" s="1"/>
      <c r="F1039" s="1"/>
      <c r="G1039" s="1"/>
      <c r="H1039" s="1"/>
      <c r="I1039" s="1"/>
      <c r="J1039" s="1"/>
      <c r="K1039" s="1"/>
      <c r="L1039" s="1"/>
      <c r="M1039" s="1"/>
      <c r="N1039" s="1"/>
      <c r="O1039" s="1"/>
      <c r="P1039" s="1"/>
      <c r="Q1039" s="1"/>
      <c r="R1039" s="1"/>
      <c r="S1039" s="1"/>
      <c r="T1039" s="1"/>
      <c r="U1039" s="1"/>
      <c r="V1039" s="1"/>
      <c r="W1039" s="1"/>
      <c r="X1039" s="1"/>
      <c r="Y1039" s="1"/>
    </row>
    <row r="1040" spans="1:25" ht="9.75" customHeight="1">
      <c r="A1040" s="1"/>
      <c r="B1040" s="79"/>
      <c r="C1040" s="145"/>
      <c r="D1040" s="1"/>
      <c r="E1040" s="1"/>
      <c r="F1040" s="1"/>
      <c r="G1040" s="1"/>
      <c r="H1040" s="1"/>
      <c r="I1040" s="1"/>
      <c r="J1040" s="1"/>
      <c r="K1040" s="1"/>
      <c r="L1040" s="1"/>
      <c r="M1040" s="1"/>
      <c r="N1040" s="1"/>
      <c r="O1040" s="1"/>
      <c r="P1040" s="1"/>
      <c r="Q1040" s="1"/>
      <c r="R1040" s="1"/>
      <c r="S1040" s="1"/>
      <c r="T1040" s="1"/>
      <c r="U1040" s="1"/>
      <c r="V1040" s="1"/>
      <c r="W1040" s="1"/>
      <c r="X1040" s="1"/>
      <c r="Y1040" s="1"/>
    </row>
    <row r="1041" spans="1:25" ht="9.75" customHeight="1">
      <c r="A1041" s="1"/>
      <c r="B1041" s="79"/>
      <c r="C1041" s="145"/>
      <c r="D1041" s="1"/>
      <c r="E1041" s="1"/>
      <c r="F1041" s="1"/>
      <c r="G1041" s="1"/>
      <c r="H1041" s="1"/>
      <c r="I1041" s="1"/>
      <c r="J1041" s="1"/>
      <c r="K1041" s="1"/>
      <c r="L1041" s="1"/>
      <c r="M1041" s="1"/>
      <c r="N1041" s="1"/>
      <c r="O1041" s="1"/>
      <c r="P1041" s="1"/>
      <c r="Q1041" s="1"/>
      <c r="R1041" s="1"/>
      <c r="S1041" s="1"/>
      <c r="T1041" s="1"/>
      <c r="U1041" s="1"/>
      <c r="V1041" s="1"/>
      <c r="W1041" s="1"/>
      <c r="X1041" s="1"/>
      <c r="Y1041" s="1"/>
    </row>
    <row r="1042" spans="1:25" ht="9.75" customHeight="1">
      <c r="A1042" s="1"/>
      <c r="B1042" s="79"/>
      <c r="C1042" s="145"/>
      <c r="D1042" s="1"/>
      <c r="E1042" s="1"/>
      <c r="F1042" s="1"/>
      <c r="G1042" s="1"/>
      <c r="H1042" s="1"/>
      <c r="I1042" s="1"/>
      <c r="J1042" s="1"/>
      <c r="K1042" s="1"/>
      <c r="L1042" s="1"/>
      <c r="M1042" s="1"/>
      <c r="N1042" s="1"/>
      <c r="O1042" s="1"/>
      <c r="P1042" s="1"/>
      <c r="Q1042" s="1"/>
      <c r="R1042" s="1"/>
      <c r="S1042" s="1"/>
      <c r="T1042" s="1"/>
      <c r="U1042" s="1"/>
      <c r="V1042" s="1"/>
      <c r="W1042" s="1"/>
      <c r="X1042" s="1"/>
      <c r="Y1042" s="1"/>
    </row>
    <row r="1043" spans="1:25" ht="9.75" customHeight="1">
      <c r="A1043" s="1"/>
      <c r="B1043" s="79"/>
      <c r="C1043" s="145"/>
      <c r="D1043" s="1"/>
      <c r="E1043" s="1"/>
      <c r="F1043" s="1"/>
      <c r="G1043" s="1"/>
      <c r="H1043" s="1"/>
      <c r="I1043" s="1"/>
      <c r="J1043" s="1"/>
      <c r="K1043" s="1"/>
      <c r="L1043" s="1"/>
      <c r="M1043" s="1"/>
      <c r="N1043" s="1"/>
      <c r="O1043" s="1"/>
      <c r="P1043" s="1"/>
      <c r="Q1043" s="1"/>
      <c r="R1043" s="1"/>
      <c r="S1043" s="1"/>
      <c r="T1043" s="1"/>
      <c r="U1043" s="1"/>
      <c r="V1043" s="1"/>
      <c r="W1043" s="1"/>
      <c r="X1043" s="1"/>
      <c r="Y1043" s="1"/>
    </row>
    <row r="1044" spans="1:25" ht="9.75" customHeight="1">
      <c r="A1044" s="1"/>
      <c r="B1044" s="79"/>
      <c r="C1044" s="145"/>
      <c r="D1044" s="1"/>
      <c r="E1044" s="1"/>
      <c r="F1044" s="1"/>
      <c r="G1044" s="1"/>
      <c r="H1044" s="1"/>
      <c r="I1044" s="1"/>
      <c r="J1044" s="1"/>
      <c r="K1044" s="1"/>
      <c r="L1044" s="1"/>
      <c r="M1044" s="1"/>
      <c r="N1044" s="1"/>
      <c r="O1044" s="1"/>
      <c r="P1044" s="1"/>
      <c r="Q1044" s="1"/>
      <c r="R1044" s="1"/>
      <c r="S1044" s="1"/>
      <c r="T1044" s="1"/>
      <c r="U1044" s="1"/>
      <c r="V1044" s="1"/>
      <c r="W1044" s="1"/>
      <c r="X1044" s="1"/>
      <c r="Y1044" s="1"/>
    </row>
    <row r="1045" spans="1:25" ht="9.75" customHeight="1">
      <c r="A1045" s="1"/>
      <c r="B1045" s="79"/>
      <c r="C1045" s="145"/>
      <c r="D1045" s="1"/>
      <c r="E1045" s="1"/>
      <c r="F1045" s="1"/>
      <c r="G1045" s="1"/>
      <c r="H1045" s="1"/>
      <c r="I1045" s="1"/>
      <c r="J1045" s="1"/>
      <c r="K1045" s="1"/>
      <c r="L1045" s="1"/>
      <c r="M1045" s="1"/>
      <c r="N1045" s="1"/>
      <c r="O1045" s="1"/>
      <c r="P1045" s="1"/>
      <c r="Q1045" s="1"/>
      <c r="R1045" s="1"/>
      <c r="S1045" s="1"/>
      <c r="T1045" s="1"/>
      <c r="U1045" s="1"/>
      <c r="V1045" s="1"/>
      <c r="W1045" s="1"/>
      <c r="X1045" s="1"/>
      <c r="Y1045" s="1"/>
    </row>
    <row r="1046" spans="1:25" ht="9.75" customHeight="1">
      <c r="A1046" s="1"/>
      <c r="B1046" s="79"/>
      <c r="C1046" s="145"/>
      <c r="D1046" s="1"/>
      <c r="E1046" s="1"/>
      <c r="F1046" s="1"/>
      <c r="G1046" s="1"/>
      <c r="H1046" s="1"/>
      <c r="I1046" s="1"/>
      <c r="J1046" s="1"/>
      <c r="K1046" s="1"/>
      <c r="L1046" s="1"/>
      <c r="M1046" s="1"/>
      <c r="N1046" s="1"/>
      <c r="O1046" s="1"/>
      <c r="P1046" s="1"/>
      <c r="Q1046" s="1"/>
      <c r="R1046" s="1"/>
      <c r="S1046" s="1"/>
      <c r="T1046" s="1"/>
      <c r="U1046" s="1"/>
      <c r="V1046" s="1"/>
      <c r="W1046" s="1"/>
      <c r="X1046" s="1"/>
      <c r="Y1046" s="1"/>
    </row>
    <row r="1047" spans="1:25" ht="9.75" customHeight="1">
      <c r="A1047" s="1"/>
      <c r="B1047" s="79"/>
      <c r="C1047" s="145"/>
      <c r="D1047" s="1"/>
      <c r="E1047" s="1"/>
      <c r="F1047" s="1"/>
      <c r="G1047" s="1"/>
      <c r="H1047" s="1"/>
      <c r="I1047" s="1"/>
      <c r="J1047" s="1"/>
      <c r="K1047" s="1"/>
      <c r="L1047" s="1"/>
      <c r="M1047" s="1"/>
      <c r="N1047" s="1"/>
      <c r="O1047" s="1"/>
      <c r="P1047" s="1"/>
      <c r="Q1047" s="1"/>
      <c r="R1047" s="1"/>
      <c r="S1047" s="1"/>
      <c r="T1047" s="1"/>
      <c r="U1047" s="1"/>
      <c r="V1047" s="1"/>
      <c r="W1047" s="1"/>
      <c r="X1047" s="1"/>
      <c r="Y1047" s="1"/>
    </row>
    <row r="1048" spans="1:25" ht="9.75" customHeight="1">
      <c r="A1048" s="1"/>
      <c r="B1048" s="79"/>
      <c r="C1048" s="145"/>
      <c r="D1048" s="1"/>
      <c r="E1048" s="1"/>
      <c r="F1048" s="1"/>
      <c r="G1048" s="1"/>
      <c r="H1048" s="1"/>
      <c r="I1048" s="1"/>
      <c r="J1048" s="1"/>
      <c r="K1048" s="1"/>
      <c r="L1048" s="1"/>
      <c r="M1048" s="1"/>
      <c r="N1048" s="1"/>
      <c r="O1048" s="1"/>
      <c r="P1048" s="1"/>
      <c r="Q1048" s="1"/>
      <c r="R1048" s="1"/>
      <c r="S1048" s="1"/>
      <c r="T1048" s="1"/>
      <c r="U1048" s="1"/>
      <c r="V1048" s="1"/>
      <c r="W1048" s="1"/>
      <c r="X1048" s="1"/>
      <c r="Y1048" s="1"/>
    </row>
    <row r="1049" spans="1:25" ht="9.75" customHeight="1">
      <c r="A1049" s="1"/>
      <c r="B1049" s="79"/>
      <c r="C1049" s="145"/>
      <c r="D1049" s="1"/>
      <c r="E1049" s="1"/>
      <c r="F1049" s="1"/>
      <c r="G1049" s="1"/>
      <c r="H1049" s="1"/>
      <c r="I1049" s="1"/>
      <c r="J1049" s="1"/>
      <c r="K1049" s="1"/>
      <c r="L1049" s="1"/>
      <c r="M1049" s="1"/>
      <c r="N1049" s="1"/>
      <c r="O1049" s="1"/>
      <c r="P1049" s="1"/>
      <c r="Q1049" s="1"/>
      <c r="R1049" s="1"/>
      <c r="S1049" s="1"/>
      <c r="T1049" s="1"/>
      <c r="U1049" s="1"/>
      <c r="V1049" s="1"/>
      <c r="W1049" s="1"/>
      <c r="X1049" s="1"/>
      <c r="Y1049" s="1"/>
    </row>
    <row r="1050" spans="1:25" ht="9.75" customHeight="1">
      <c r="A1050" s="1"/>
      <c r="B1050" s="79"/>
      <c r="C1050" s="145"/>
      <c r="D1050" s="1"/>
      <c r="E1050" s="1"/>
      <c r="F1050" s="1"/>
      <c r="G1050" s="1"/>
      <c r="H1050" s="1"/>
      <c r="I1050" s="1"/>
      <c r="J1050" s="1"/>
      <c r="K1050" s="1"/>
      <c r="L1050" s="1"/>
      <c r="M1050" s="1"/>
      <c r="N1050" s="1"/>
      <c r="O1050" s="1"/>
      <c r="P1050" s="1"/>
      <c r="Q1050" s="1"/>
      <c r="R1050" s="1"/>
      <c r="S1050" s="1"/>
      <c r="T1050" s="1"/>
      <c r="U1050" s="1"/>
      <c r="V1050" s="1"/>
      <c r="W1050" s="1"/>
      <c r="X1050" s="1"/>
      <c r="Y1050" s="1"/>
    </row>
    <row r="1051" spans="1:25" ht="9.75" customHeight="1">
      <c r="A1051" s="1"/>
      <c r="B1051" s="79"/>
      <c r="C1051" s="145"/>
      <c r="D1051" s="1"/>
      <c r="E1051" s="1"/>
      <c r="F1051" s="1"/>
      <c r="G1051" s="1"/>
      <c r="H1051" s="1"/>
      <c r="I1051" s="1"/>
      <c r="J1051" s="1"/>
      <c r="K1051" s="1"/>
      <c r="L1051" s="1"/>
      <c r="M1051" s="1"/>
      <c r="N1051" s="1"/>
      <c r="O1051" s="1"/>
      <c r="P1051" s="1"/>
      <c r="Q1051" s="1"/>
      <c r="R1051" s="1"/>
      <c r="S1051" s="1"/>
      <c r="T1051" s="1"/>
      <c r="U1051" s="1"/>
      <c r="V1051" s="1"/>
      <c r="W1051" s="1"/>
      <c r="X1051" s="1"/>
      <c r="Y1051" s="1"/>
    </row>
    <row r="1052" spans="1:25" ht="9.75" customHeight="1">
      <c r="A1052" s="1"/>
      <c r="B1052" s="79"/>
      <c r="C1052" s="145"/>
      <c r="D1052" s="1"/>
      <c r="E1052" s="1"/>
      <c r="F1052" s="1"/>
      <c r="G1052" s="1"/>
      <c r="H1052" s="1"/>
      <c r="I1052" s="1"/>
      <c r="J1052" s="1"/>
      <c r="K1052" s="1"/>
      <c r="L1052" s="1"/>
      <c r="M1052" s="1"/>
      <c r="N1052" s="1"/>
      <c r="O1052" s="1"/>
      <c r="P1052" s="1"/>
      <c r="Q1052" s="1"/>
      <c r="R1052" s="1"/>
      <c r="S1052" s="1"/>
      <c r="T1052" s="1"/>
      <c r="U1052" s="1"/>
      <c r="V1052" s="1"/>
      <c r="W1052" s="1"/>
      <c r="X1052" s="1"/>
      <c r="Y1052" s="1"/>
    </row>
    <row r="1053" spans="1:25" ht="9.75" customHeight="1">
      <c r="A1053" s="1"/>
      <c r="B1053" s="79"/>
      <c r="C1053" s="145"/>
      <c r="D1053" s="1"/>
      <c r="E1053" s="1"/>
      <c r="F1053" s="1"/>
      <c r="G1053" s="1"/>
      <c r="H1053" s="1"/>
      <c r="I1053" s="1"/>
      <c r="J1053" s="1"/>
      <c r="K1053" s="1"/>
      <c r="L1053" s="1"/>
      <c r="M1053" s="1"/>
      <c r="N1053" s="1"/>
      <c r="O1053" s="1"/>
      <c r="P1053" s="1"/>
      <c r="Q1053" s="1"/>
      <c r="R1053" s="1"/>
      <c r="S1053" s="1"/>
      <c r="T1053" s="1"/>
      <c r="U1053" s="1"/>
      <c r="V1053" s="1"/>
      <c r="W1053" s="1"/>
      <c r="X1053" s="1"/>
      <c r="Y1053" s="1"/>
    </row>
    <row r="1054" spans="1:25" ht="9.75" customHeight="1">
      <c r="A1054" s="1"/>
      <c r="B1054" s="79"/>
      <c r="C1054" s="145"/>
      <c r="D1054" s="1"/>
      <c r="E1054" s="1"/>
      <c r="F1054" s="1"/>
      <c r="G1054" s="1"/>
      <c r="H1054" s="1"/>
      <c r="I1054" s="1"/>
      <c r="J1054" s="1"/>
      <c r="K1054" s="1"/>
      <c r="L1054" s="1"/>
      <c r="M1054" s="1"/>
      <c r="N1054" s="1"/>
      <c r="O1054" s="1"/>
      <c r="P1054" s="1"/>
      <c r="Q1054" s="1"/>
      <c r="R1054" s="1"/>
      <c r="S1054" s="1"/>
      <c r="T1054" s="1"/>
      <c r="U1054" s="1"/>
      <c r="V1054" s="1"/>
      <c r="W1054" s="1"/>
      <c r="X1054" s="1"/>
      <c r="Y1054" s="1"/>
    </row>
    <row r="1055" spans="1:25" ht="9.75" customHeight="1">
      <c r="A1055" s="1"/>
      <c r="B1055" s="79"/>
      <c r="C1055" s="145"/>
      <c r="D1055" s="1"/>
      <c r="E1055" s="1"/>
      <c r="F1055" s="1"/>
      <c r="G1055" s="1"/>
      <c r="H1055" s="1"/>
      <c r="I1055" s="1"/>
      <c r="J1055" s="1"/>
      <c r="K1055" s="1"/>
      <c r="L1055" s="1"/>
      <c r="M1055" s="1"/>
      <c r="N1055" s="1"/>
      <c r="O1055" s="1"/>
      <c r="P1055" s="1"/>
      <c r="Q1055" s="1"/>
      <c r="R1055" s="1"/>
      <c r="S1055" s="1"/>
      <c r="T1055" s="1"/>
      <c r="U1055" s="1"/>
      <c r="V1055" s="1"/>
      <c r="W1055" s="1"/>
      <c r="X1055" s="1"/>
      <c r="Y1055" s="1"/>
    </row>
    <row r="1056" spans="1:25" ht="9.75" customHeight="1">
      <c r="A1056" s="1"/>
      <c r="B1056" s="79"/>
      <c r="C1056" s="145"/>
      <c r="D1056" s="1"/>
      <c r="E1056" s="1"/>
      <c r="F1056" s="1"/>
      <c r="G1056" s="1"/>
      <c r="H1056" s="1"/>
      <c r="I1056" s="1"/>
      <c r="J1056" s="1"/>
      <c r="K1056" s="1"/>
      <c r="L1056" s="1"/>
      <c r="M1056" s="1"/>
      <c r="N1056" s="1"/>
      <c r="O1056" s="1"/>
      <c r="P1056" s="1"/>
      <c r="Q1056" s="1"/>
      <c r="R1056" s="1"/>
      <c r="S1056" s="1"/>
      <c r="T1056" s="1"/>
      <c r="U1056" s="1"/>
      <c r="V1056" s="1"/>
      <c r="W1056" s="1"/>
      <c r="X1056" s="1"/>
      <c r="Y1056" s="1"/>
    </row>
    <row r="1057" spans="1:25" ht="9.75" customHeight="1">
      <c r="A1057" s="1"/>
      <c r="B1057" s="79"/>
      <c r="C1057" s="145"/>
      <c r="D1057" s="1"/>
      <c r="E1057" s="1"/>
      <c r="F1057" s="1"/>
      <c r="G1057" s="1"/>
      <c r="H1057" s="1"/>
      <c r="I1057" s="1"/>
      <c r="J1057" s="1"/>
      <c r="K1057" s="1"/>
      <c r="L1057" s="1"/>
      <c r="M1057" s="1"/>
      <c r="N1057" s="1"/>
      <c r="O1057" s="1"/>
      <c r="P1057" s="1"/>
      <c r="Q1057" s="1"/>
      <c r="R1057" s="1"/>
      <c r="S1057" s="1"/>
      <c r="T1057" s="1"/>
      <c r="U1057" s="1"/>
      <c r="V1057" s="1"/>
      <c r="W1057" s="1"/>
      <c r="X1057" s="1"/>
      <c r="Y1057" s="1"/>
    </row>
    <row r="1058" spans="1:25" ht="9.75" customHeight="1">
      <c r="A1058" s="1"/>
      <c r="B1058" s="79"/>
      <c r="C1058" s="145"/>
      <c r="D1058" s="1"/>
      <c r="E1058" s="1"/>
      <c r="F1058" s="1"/>
      <c r="G1058" s="1"/>
      <c r="H1058" s="1"/>
      <c r="I1058" s="1"/>
      <c r="J1058" s="1"/>
      <c r="K1058" s="1"/>
      <c r="L1058" s="1"/>
      <c r="M1058" s="1"/>
      <c r="N1058" s="1"/>
      <c r="O1058" s="1"/>
      <c r="P1058" s="1"/>
      <c r="Q1058" s="1"/>
      <c r="R1058" s="1"/>
      <c r="S1058" s="1"/>
      <c r="T1058" s="1"/>
      <c r="U1058" s="1"/>
      <c r="V1058" s="1"/>
      <c r="W1058" s="1"/>
      <c r="X1058" s="1"/>
      <c r="Y1058" s="1"/>
    </row>
    <row r="1059" spans="1:25" ht="9.75" customHeight="1">
      <c r="A1059" s="1"/>
      <c r="B1059" s="79"/>
      <c r="C1059" s="145"/>
      <c r="D1059" s="1"/>
      <c r="E1059" s="1"/>
      <c r="F1059" s="1"/>
      <c r="G1059" s="1"/>
      <c r="H1059" s="1"/>
      <c r="I1059" s="1"/>
      <c r="J1059" s="1"/>
      <c r="K1059" s="1"/>
      <c r="L1059" s="1"/>
      <c r="M1059" s="1"/>
      <c r="N1059" s="1"/>
      <c r="O1059" s="1"/>
      <c r="P1059" s="1"/>
      <c r="Q1059" s="1"/>
      <c r="R1059" s="1"/>
      <c r="S1059" s="1"/>
      <c r="T1059" s="1"/>
      <c r="U1059" s="1"/>
      <c r="V1059" s="1"/>
      <c r="W1059" s="1"/>
      <c r="X1059" s="1"/>
      <c r="Y1059" s="1"/>
    </row>
    <row r="1060" spans="1:25" ht="9.75" customHeight="1">
      <c r="A1060" s="1"/>
      <c r="B1060" s="79"/>
      <c r="C1060" s="145"/>
      <c r="D1060" s="1"/>
      <c r="E1060" s="1"/>
      <c r="F1060" s="1"/>
      <c r="G1060" s="1"/>
      <c r="H1060" s="1"/>
      <c r="I1060" s="1"/>
      <c r="J1060" s="1"/>
      <c r="K1060" s="1"/>
      <c r="L1060" s="1"/>
      <c r="M1060" s="1"/>
      <c r="N1060" s="1"/>
      <c r="O1060" s="1"/>
      <c r="P1060" s="1"/>
      <c r="Q1060" s="1"/>
      <c r="R1060" s="1"/>
      <c r="S1060" s="1"/>
      <c r="T1060" s="1"/>
      <c r="U1060" s="1"/>
      <c r="V1060" s="1"/>
      <c r="W1060" s="1"/>
      <c r="X1060" s="1"/>
      <c r="Y1060" s="1"/>
    </row>
    <row r="1061" spans="1:25" ht="9.75" customHeight="1">
      <c r="A1061" s="1"/>
      <c r="B1061" s="79"/>
      <c r="C1061" s="145"/>
      <c r="D1061" s="1"/>
      <c r="E1061" s="1"/>
      <c r="F1061" s="1"/>
      <c r="G1061" s="1"/>
      <c r="H1061" s="1"/>
      <c r="I1061" s="1"/>
      <c r="J1061" s="1"/>
      <c r="K1061" s="1"/>
      <c r="L1061" s="1"/>
      <c r="M1061" s="1"/>
      <c r="N1061" s="1"/>
      <c r="O1061" s="1"/>
      <c r="P1061" s="1"/>
      <c r="Q1061" s="1"/>
      <c r="R1061" s="1"/>
      <c r="S1061" s="1"/>
      <c r="T1061" s="1"/>
      <c r="U1061" s="1"/>
      <c r="V1061" s="1"/>
      <c r="W1061" s="1"/>
      <c r="X1061" s="1"/>
      <c r="Y1061" s="1"/>
    </row>
    <row r="1062" spans="1:25" ht="9.75" customHeight="1">
      <c r="A1062" s="1"/>
      <c r="B1062" s="79"/>
      <c r="C1062" s="145"/>
      <c r="D1062" s="1"/>
      <c r="E1062" s="1"/>
      <c r="F1062" s="1"/>
      <c r="G1062" s="1"/>
      <c r="H1062" s="1"/>
      <c r="I1062" s="1"/>
      <c r="J1062" s="1"/>
      <c r="K1062" s="1"/>
      <c r="L1062" s="1"/>
      <c r="M1062" s="1"/>
      <c r="N1062" s="1"/>
      <c r="O1062" s="1"/>
      <c r="P1062" s="1"/>
      <c r="Q1062" s="1"/>
      <c r="R1062" s="1"/>
      <c r="S1062" s="1"/>
      <c r="T1062" s="1"/>
      <c r="U1062" s="1"/>
      <c r="V1062" s="1"/>
      <c r="W1062" s="1"/>
      <c r="X1062" s="1"/>
      <c r="Y1062" s="1"/>
    </row>
    <row r="1063" spans="1:25" ht="9.75" customHeight="1">
      <c r="A1063" s="1"/>
      <c r="B1063" s="79"/>
      <c r="C1063" s="145"/>
      <c r="D1063" s="1"/>
      <c r="E1063" s="1"/>
      <c r="F1063" s="1"/>
      <c r="G1063" s="1"/>
      <c r="H1063" s="1"/>
      <c r="I1063" s="1"/>
      <c r="J1063" s="1"/>
      <c r="K1063" s="1"/>
      <c r="L1063" s="1"/>
      <c r="M1063" s="1"/>
      <c r="N1063" s="1"/>
      <c r="O1063" s="1"/>
      <c r="P1063" s="1"/>
      <c r="Q1063" s="1"/>
      <c r="R1063" s="1"/>
      <c r="S1063" s="1"/>
      <c r="T1063" s="1"/>
      <c r="U1063" s="1"/>
      <c r="V1063" s="1"/>
      <c r="W1063" s="1"/>
      <c r="X1063" s="1"/>
      <c r="Y1063" s="1"/>
    </row>
    <row r="1064" spans="1:25" ht="9.75" customHeight="1">
      <c r="A1064" s="1"/>
      <c r="B1064" s="79"/>
      <c r="C1064" s="145"/>
      <c r="D1064" s="1"/>
      <c r="E1064" s="1"/>
      <c r="F1064" s="1"/>
      <c r="G1064" s="1"/>
      <c r="H1064" s="1"/>
      <c r="I1064" s="1"/>
      <c r="J1064" s="1"/>
      <c r="K1064" s="1"/>
      <c r="L1064" s="1"/>
      <c r="M1064" s="1"/>
      <c r="N1064" s="1"/>
      <c r="O1064" s="1"/>
      <c r="P1064" s="1"/>
      <c r="Q1064" s="1"/>
      <c r="R1064" s="1"/>
      <c r="S1064" s="1"/>
      <c r="T1064" s="1"/>
      <c r="U1064" s="1"/>
      <c r="V1064" s="1"/>
      <c r="W1064" s="1"/>
      <c r="X1064" s="1"/>
      <c r="Y1064" s="1"/>
    </row>
    <row r="1065" spans="1:25" ht="9.75" customHeight="1">
      <c r="A1065" s="1"/>
      <c r="B1065" s="79"/>
      <c r="C1065" s="145"/>
      <c r="D1065" s="1"/>
      <c r="E1065" s="1"/>
      <c r="F1065" s="1"/>
      <c r="G1065" s="1"/>
      <c r="H1065" s="1"/>
      <c r="I1065" s="1"/>
      <c r="J1065" s="1"/>
      <c r="K1065" s="1"/>
      <c r="L1065" s="1"/>
      <c r="M1065" s="1"/>
      <c r="N1065" s="1"/>
      <c r="O1065" s="1"/>
      <c r="P1065" s="1"/>
      <c r="Q1065" s="1"/>
      <c r="R1065" s="1"/>
      <c r="S1065" s="1"/>
      <c r="T1065" s="1"/>
      <c r="U1065" s="1"/>
      <c r="V1065" s="1"/>
      <c r="W1065" s="1"/>
      <c r="X1065" s="1"/>
      <c r="Y1065" s="1"/>
    </row>
    <row r="1066" spans="1:25" ht="9.75" customHeight="1">
      <c r="A1066" s="1"/>
      <c r="B1066" s="79"/>
      <c r="C1066" s="145"/>
      <c r="D1066" s="1"/>
      <c r="E1066" s="1"/>
      <c r="F1066" s="1"/>
      <c r="G1066" s="1"/>
      <c r="H1066" s="1"/>
      <c r="I1066" s="1"/>
      <c r="J1066" s="1"/>
      <c r="K1066" s="1"/>
      <c r="L1066" s="1"/>
      <c r="M1066" s="1"/>
      <c r="N1066" s="1"/>
      <c r="O1066" s="1"/>
      <c r="P1066" s="1"/>
      <c r="Q1066" s="1"/>
      <c r="R1066" s="1"/>
      <c r="S1066" s="1"/>
      <c r="T1066" s="1"/>
      <c r="U1066" s="1"/>
      <c r="V1066" s="1"/>
      <c r="W1066" s="1"/>
      <c r="X1066" s="1"/>
      <c r="Y1066" s="1"/>
    </row>
    <row r="1067" spans="1:25" ht="9.75" customHeight="1">
      <c r="A1067" s="1"/>
      <c r="B1067" s="79"/>
      <c r="C1067" s="145"/>
      <c r="D1067" s="1"/>
      <c r="E1067" s="1"/>
      <c r="F1067" s="1"/>
      <c r="G1067" s="1"/>
      <c r="H1067" s="1"/>
      <c r="I1067" s="1"/>
      <c r="J1067" s="1"/>
      <c r="K1067" s="1"/>
      <c r="L1067" s="1"/>
      <c r="M1067" s="1"/>
      <c r="N1067" s="1"/>
      <c r="O1067" s="1"/>
      <c r="P1067" s="1"/>
      <c r="Q1067" s="1"/>
      <c r="R1067" s="1"/>
      <c r="S1067" s="1"/>
      <c r="T1067" s="1"/>
      <c r="U1067" s="1"/>
      <c r="V1067" s="1"/>
      <c r="W1067" s="1"/>
      <c r="X1067" s="1"/>
      <c r="Y1067" s="1"/>
    </row>
    <row r="1068" spans="1:25" ht="9.75" customHeight="1">
      <c r="A1068" s="1"/>
      <c r="B1068" s="79"/>
      <c r="C1068" s="145"/>
      <c r="D1068" s="1"/>
      <c r="E1068" s="1"/>
      <c r="F1068" s="1"/>
      <c r="G1068" s="1"/>
      <c r="H1068" s="1"/>
      <c r="I1068" s="1"/>
      <c r="J1068" s="1"/>
      <c r="K1068" s="1"/>
      <c r="L1068" s="1"/>
      <c r="M1068" s="1"/>
      <c r="N1068" s="1"/>
      <c r="O1068" s="1"/>
      <c r="P1068" s="1"/>
      <c r="Q1068" s="1"/>
      <c r="R1068" s="1"/>
      <c r="S1068" s="1"/>
      <c r="T1068" s="1"/>
      <c r="U1068" s="1"/>
      <c r="V1068" s="1"/>
      <c r="W1068" s="1"/>
      <c r="X1068" s="1"/>
      <c r="Y1068" s="1"/>
    </row>
    <row r="1069" spans="1:25" ht="9.75" customHeight="1">
      <c r="A1069" s="1"/>
      <c r="B1069" s="79"/>
      <c r="C1069" s="145"/>
      <c r="D1069" s="1"/>
      <c r="E1069" s="1"/>
      <c r="F1069" s="1"/>
      <c r="G1069" s="1"/>
      <c r="H1069" s="1"/>
      <c r="I1069" s="1"/>
      <c r="J1069" s="1"/>
      <c r="K1069" s="1"/>
      <c r="L1069" s="1"/>
      <c r="M1069" s="1"/>
      <c r="N1069" s="1"/>
      <c r="O1069" s="1"/>
      <c r="P1069" s="1"/>
      <c r="Q1069" s="1"/>
      <c r="R1069" s="1"/>
      <c r="S1069" s="1"/>
      <c r="T1069" s="1"/>
      <c r="U1069" s="1"/>
      <c r="V1069" s="1"/>
      <c r="W1069" s="1"/>
      <c r="X1069" s="1"/>
      <c r="Y1069" s="1"/>
    </row>
    <row r="1070" spans="1:25" ht="9.75" customHeight="1">
      <c r="A1070" s="1"/>
      <c r="B1070" s="79"/>
      <c r="C1070" s="145"/>
      <c r="D1070" s="1"/>
      <c r="E1070" s="1"/>
      <c r="F1070" s="1"/>
      <c r="G1070" s="1"/>
      <c r="H1070" s="1"/>
      <c r="I1070" s="1"/>
      <c r="J1070" s="1"/>
      <c r="K1070" s="1"/>
      <c r="L1070" s="1"/>
      <c r="M1070" s="1"/>
      <c r="N1070" s="1"/>
      <c r="O1070" s="1"/>
      <c r="P1070" s="1"/>
      <c r="Q1070" s="1"/>
      <c r="R1070" s="1"/>
      <c r="S1070" s="1"/>
      <c r="T1070" s="1"/>
      <c r="U1070" s="1"/>
      <c r="V1070" s="1"/>
      <c r="W1070" s="1"/>
      <c r="X1070" s="1"/>
      <c r="Y1070" s="1"/>
    </row>
    <row r="1071" spans="1:25" ht="9.75" customHeight="1">
      <c r="A1071" s="1"/>
      <c r="B1071" s="79"/>
      <c r="C1071" s="145"/>
      <c r="D1071" s="1"/>
      <c r="E1071" s="1"/>
      <c r="F1071" s="1"/>
      <c r="G1071" s="1"/>
      <c r="H1071" s="1"/>
      <c r="I1071" s="1"/>
      <c r="J1071" s="1"/>
      <c r="K1071" s="1"/>
      <c r="L1071" s="1"/>
      <c r="M1071" s="1"/>
      <c r="N1071" s="1"/>
      <c r="O1071" s="1"/>
      <c r="P1071" s="1"/>
      <c r="Q1071" s="1"/>
      <c r="R1071" s="1"/>
      <c r="S1071" s="1"/>
      <c r="T1071" s="1"/>
      <c r="U1071" s="1"/>
      <c r="V1071" s="1"/>
      <c r="W1071" s="1"/>
      <c r="X1071" s="1"/>
      <c r="Y1071" s="1"/>
    </row>
    <row r="1072" spans="1:25" ht="9.75" customHeight="1">
      <c r="A1072" s="1"/>
      <c r="B1072" s="79"/>
      <c r="C1072" s="145"/>
      <c r="D1072" s="1"/>
      <c r="E1072" s="1"/>
      <c r="F1072" s="1"/>
      <c r="G1072" s="1"/>
      <c r="H1072" s="1"/>
      <c r="I1072" s="1"/>
      <c r="J1072" s="1"/>
      <c r="K1072" s="1"/>
      <c r="L1072" s="1"/>
      <c r="M1072" s="1"/>
      <c r="N1072" s="1"/>
      <c r="O1072" s="1"/>
      <c r="P1072" s="1"/>
      <c r="Q1072" s="1"/>
      <c r="R1072" s="1"/>
      <c r="S1072" s="1"/>
      <c r="T1072" s="1"/>
      <c r="U1072" s="1"/>
      <c r="V1072" s="1"/>
      <c r="W1072" s="1"/>
      <c r="X1072" s="1"/>
      <c r="Y1072" s="1"/>
    </row>
    <row r="1073" spans="1:25" ht="9.75" customHeight="1">
      <c r="A1073" s="1"/>
      <c r="B1073" s="79"/>
      <c r="C1073" s="145"/>
      <c r="D1073" s="1"/>
      <c r="E1073" s="1"/>
      <c r="F1073" s="1"/>
      <c r="G1073" s="1"/>
      <c r="H1073" s="1"/>
      <c r="I1073" s="1"/>
      <c r="J1073" s="1"/>
      <c r="K1073" s="1"/>
      <c r="L1073" s="1"/>
      <c r="M1073" s="1"/>
      <c r="N1073" s="1"/>
      <c r="O1073" s="1"/>
      <c r="P1073" s="1"/>
      <c r="Q1073" s="1"/>
      <c r="R1073" s="1"/>
      <c r="S1073" s="1"/>
      <c r="T1073" s="1"/>
      <c r="U1073" s="1"/>
      <c r="V1073" s="1"/>
      <c r="W1073" s="1"/>
      <c r="X1073" s="1"/>
      <c r="Y1073" s="1"/>
    </row>
    <row r="1074" spans="1:25" ht="9.75" customHeight="1">
      <c r="A1074" s="1"/>
      <c r="B1074" s="79"/>
      <c r="C1074" s="145"/>
      <c r="D1074" s="1"/>
      <c r="E1074" s="1"/>
      <c r="F1074" s="1"/>
      <c r="G1074" s="1"/>
      <c r="H1074" s="1"/>
      <c r="I1074" s="1"/>
      <c r="J1074" s="1"/>
      <c r="K1074" s="1"/>
      <c r="L1074" s="1"/>
      <c r="M1074" s="1"/>
      <c r="N1074" s="1"/>
      <c r="O1074" s="1"/>
      <c r="P1074" s="1"/>
      <c r="Q1074" s="1"/>
      <c r="R1074" s="1"/>
      <c r="S1074" s="1"/>
      <c r="T1074" s="1"/>
      <c r="U1074" s="1"/>
      <c r="V1074" s="1"/>
      <c r="W1074" s="1"/>
      <c r="X1074" s="1"/>
      <c r="Y1074" s="1"/>
    </row>
    <row r="1075" spans="1:25" ht="9.75" customHeight="1">
      <c r="A1075" s="1"/>
      <c r="B1075" s="79"/>
      <c r="C1075" s="145"/>
      <c r="D1075" s="1"/>
      <c r="E1075" s="1"/>
      <c r="F1075" s="1"/>
      <c r="G1075" s="1"/>
      <c r="H1075" s="1"/>
      <c r="I1075" s="1"/>
      <c r="J1075" s="1"/>
      <c r="K1075" s="1"/>
      <c r="L1075" s="1"/>
      <c r="M1075" s="1"/>
      <c r="N1075" s="1"/>
      <c r="O1075" s="1"/>
      <c r="P1075" s="1"/>
      <c r="Q1075" s="1"/>
      <c r="R1075" s="1"/>
      <c r="S1075" s="1"/>
      <c r="T1075" s="1"/>
      <c r="U1075" s="1"/>
      <c r="V1075" s="1"/>
      <c r="W1075" s="1"/>
      <c r="X1075" s="1"/>
      <c r="Y1075" s="1"/>
    </row>
    <row r="1076" spans="1:25" ht="9.75" customHeight="1">
      <c r="A1076" s="1"/>
      <c r="B1076" s="79"/>
      <c r="C1076" s="145"/>
      <c r="D1076" s="1"/>
      <c r="E1076" s="1"/>
      <c r="F1076" s="1"/>
      <c r="G1076" s="1"/>
      <c r="H1076" s="1"/>
      <c r="I1076" s="1"/>
      <c r="J1076" s="1"/>
      <c r="K1076" s="1"/>
      <c r="L1076" s="1"/>
      <c r="M1076" s="1"/>
      <c r="N1076" s="1"/>
      <c r="O1076" s="1"/>
      <c r="P1076" s="1"/>
      <c r="Q1076" s="1"/>
      <c r="R1076" s="1"/>
      <c r="S1076" s="1"/>
      <c r="T1076" s="1"/>
      <c r="U1076" s="1"/>
      <c r="V1076" s="1"/>
      <c r="W1076" s="1"/>
      <c r="X1076" s="1"/>
      <c r="Y1076" s="1"/>
    </row>
    <row r="1077" spans="1:25" ht="9.75" customHeight="1">
      <c r="A1077" s="1"/>
      <c r="B1077" s="79"/>
      <c r="C1077" s="145"/>
      <c r="D1077" s="1"/>
      <c r="E1077" s="1"/>
      <c r="F1077" s="1"/>
      <c r="G1077" s="1"/>
      <c r="H1077" s="1"/>
      <c r="I1077" s="1"/>
      <c r="J1077" s="1"/>
      <c r="K1077" s="1"/>
      <c r="L1077" s="1"/>
      <c r="M1077" s="1"/>
      <c r="N1077" s="1"/>
      <c r="O1077" s="1"/>
      <c r="P1077" s="1"/>
      <c r="Q1077" s="1"/>
      <c r="R1077" s="1"/>
      <c r="S1077" s="1"/>
      <c r="T1077" s="1"/>
      <c r="U1077" s="1"/>
      <c r="V1077" s="1"/>
      <c r="W1077" s="1"/>
      <c r="X1077" s="1"/>
      <c r="Y1077" s="1"/>
    </row>
    <row r="1078" spans="1:25" ht="9.75" customHeight="1">
      <c r="A1078" s="1"/>
      <c r="B1078" s="79"/>
      <c r="C1078" s="145"/>
      <c r="D1078" s="1"/>
      <c r="E1078" s="1"/>
      <c r="F1078" s="1"/>
      <c r="G1078" s="1"/>
      <c r="H1078" s="1"/>
      <c r="I1078" s="1"/>
      <c r="J1078" s="1"/>
      <c r="K1078" s="1"/>
      <c r="L1078" s="1"/>
      <c r="M1078" s="1"/>
      <c r="N1078" s="1"/>
      <c r="O1078" s="1"/>
      <c r="P1078" s="1"/>
      <c r="Q1078" s="1"/>
      <c r="R1078" s="1"/>
      <c r="S1078" s="1"/>
      <c r="T1078" s="1"/>
      <c r="U1078" s="1"/>
      <c r="V1078" s="1"/>
      <c r="W1078" s="1"/>
      <c r="X1078" s="1"/>
      <c r="Y1078" s="1"/>
    </row>
    <row r="1079" spans="1:25" ht="9.75" customHeight="1">
      <c r="A1079" s="1"/>
      <c r="B1079" s="79"/>
      <c r="C1079" s="145"/>
      <c r="D1079" s="1"/>
      <c r="E1079" s="1"/>
      <c r="F1079" s="1"/>
      <c r="G1079" s="1"/>
      <c r="H1079" s="1"/>
      <c r="I1079" s="1"/>
      <c r="J1079" s="1"/>
      <c r="K1079" s="1"/>
      <c r="L1079" s="1"/>
      <c r="M1079" s="1"/>
      <c r="N1079" s="1"/>
      <c r="O1079" s="1"/>
      <c r="P1079" s="1"/>
      <c r="Q1079" s="1"/>
      <c r="R1079" s="1"/>
      <c r="S1079" s="1"/>
      <c r="T1079" s="1"/>
      <c r="U1079" s="1"/>
      <c r="V1079" s="1"/>
      <c r="W1079" s="1"/>
      <c r="X1079" s="1"/>
      <c r="Y1079" s="1"/>
    </row>
    <row r="1080" spans="1:25" ht="9.75" customHeight="1">
      <c r="A1080" s="1"/>
      <c r="B1080" s="79"/>
      <c r="C1080" s="145"/>
      <c r="D1080" s="1"/>
      <c r="E1080" s="1"/>
      <c r="F1080" s="1"/>
      <c r="G1080" s="1"/>
      <c r="H1080" s="1"/>
      <c r="I1080" s="1"/>
      <c r="J1080" s="1"/>
      <c r="K1080" s="1"/>
      <c r="L1080" s="1"/>
      <c r="M1080" s="1"/>
      <c r="N1080" s="1"/>
      <c r="O1080" s="1"/>
      <c r="P1080" s="1"/>
      <c r="Q1080" s="1"/>
      <c r="R1080" s="1"/>
      <c r="S1080" s="1"/>
      <c r="T1080" s="1"/>
      <c r="U1080" s="1"/>
      <c r="V1080" s="1"/>
      <c r="W1080" s="1"/>
      <c r="X1080" s="1"/>
      <c r="Y1080" s="1"/>
    </row>
    <row r="1081" spans="1:25" ht="9.75" customHeight="1">
      <c r="A1081" s="1"/>
      <c r="B1081" s="79"/>
      <c r="C1081" s="145"/>
      <c r="D1081" s="1"/>
      <c r="E1081" s="1"/>
      <c r="F1081" s="1"/>
      <c r="G1081" s="1"/>
      <c r="H1081" s="1"/>
      <c r="I1081" s="1"/>
      <c r="J1081" s="1"/>
      <c r="K1081" s="1"/>
      <c r="L1081" s="1"/>
      <c r="M1081" s="1"/>
      <c r="N1081" s="1"/>
      <c r="O1081" s="1"/>
      <c r="P1081" s="1"/>
      <c r="Q1081" s="1"/>
      <c r="R1081" s="1"/>
      <c r="S1081" s="1"/>
      <c r="T1081" s="1"/>
      <c r="U1081" s="1"/>
      <c r="V1081" s="1"/>
      <c r="W1081" s="1"/>
      <c r="X1081" s="1"/>
      <c r="Y1081" s="1"/>
    </row>
    <row r="1082" spans="1:25" ht="9.75" customHeight="1">
      <c r="A1082" s="1"/>
      <c r="B1082" s="79"/>
      <c r="C1082" s="145"/>
      <c r="D1082" s="1"/>
      <c r="E1082" s="1"/>
      <c r="F1082" s="1"/>
      <c r="G1082" s="1"/>
      <c r="H1082" s="1"/>
      <c r="I1082" s="1"/>
      <c r="J1082" s="1"/>
      <c r="K1082" s="1"/>
      <c r="L1082" s="1"/>
      <c r="M1082" s="1"/>
      <c r="N1082" s="1"/>
      <c r="O1082" s="1"/>
      <c r="P1082" s="1"/>
      <c r="Q1082" s="1"/>
      <c r="R1082" s="1"/>
      <c r="S1082" s="1"/>
      <c r="T1082" s="1"/>
      <c r="U1082" s="1"/>
      <c r="V1082" s="1"/>
      <c r="W1082" s="1"/>
      <c r="X1082" s="1"/>
      <c r="Y1082" s="1"/>
    </row>
    <row r="1083" spans="1:25" ht="9.75" customHeight="1">
      <c r="A1083" s="1"/>
      <c r="B1083" s="79"/>
      <c r="C1083" s="145"/>
      <c r="D1083" s="1"/>
      <c r="E1083" s="1"/>
      <c r="F1083" s="1"/>
      <c r="G1083" s="1"/>
      <c r="H1083" s="1"/>
      <c r="I1083" s="1"/>
      <c r="J1083" s="1"/>
      <c r="K1083" s="1"/>
      <c r="L1083" s="1"/>
      <c r="M1083" s="1"/>
      <c r="N1083" s="1"/>
      <c r="O1083" s="1"/>
      <c r="P1083" s="1"/>
      <c r="Q1083" s="1"/>
      <c r="R1083" s="1"/>
      <c r="S1083" s="1"/>
      <c r="T1083" s="1"/>
      <c r="U1083" s="1"/>
      <c r="V1083" s="1"/>
      <c r="W1083" s="1"/>
      <c r="X1083" s="1"/>
      <c r="Y1083" s="1"/>
    </row>
    <row r="1084" spans="1:25" ht="9.75" customHeight="1">
      <c r="A1084" s="1"/>
      <c r="B1084" s="79"/>
      <c r="C1084" s="145"/>
      <c r="D1084" s="1"/>
      <c r="E1084" s="1"/>
      <c r="F1084" s="1"/>
      <c r="G1084" s="1"/>
      <c r="H1084" s="1"/>
      <c r="I1084" s="1"/>
      <c r="J1084" s="1"/>
      <c r="K1084" s="1"/>
      <c r="L1084" s="1"/>
      <c r="M1084" s="1"/>
      <c r="N1084" s="1"/>
      <c r="O1084" s="1"/>
      <c r="P1084" s="1"/>
      <c r="Q1084" s="1"/>
      <c r="R1084" s="1"/>
      <c r="S1084" s="1"/>
      <c r="T1084" s="1"/>
      <c r="U1084" s="1"/>
      <c r="V1084" s="1"/>
      <c r="W1084" s="1"/>
      <c r="X1084" s="1"/>
      <c r="Y1084" s="1"/>
    </row>
    <row r="1085" spans="1:25" ht="9.75" customHeight="1">
      <c r="A1085" s="1"/>
      <c r="B1085" s="79"/>
      <c r="C1085" s="145"/>
      <c r="D1085" s="1"/>
      <c r="E1085" s="1"/>
      <c r="F1085" s="1"/>
      <c r="G1085" s="1"/>
      <c r="H1085" s="1"/>
      <c r="I1085" s="1"/>
      <c r="J1085" s="1"/>
      <c r="K1085" s="1"/>
      <c r="L1085" s="1"/>
      <c r="M1085" s="1"/>
      <c r="N1085" s="1"/>
      <c r="O1085" s="1"/>
      <c r="P1085" s="1"/>
      <c r="Q1085" s="1"/>
      <c r="R1085" s="1"/>
      <c r="S1085" s="1"/>
      <c r="T1085" s="1"/>
      <c r="U1085" s="1"/>
      <c r="V1085" s="1"/>
      <c r="W1085" s="1"/>
      <c r="X1085" s="1"/>
      <c r="Y1085" s="1"/>
    </row>
    <row r="1086" spans="1:25" ht="9.75" customHeight="1">
      <c r="A1086" s="1"/>
      <c r="B1086" s="79"/>
      <c r="C1086" s="145"/>
      <c r="D1086" s="1"/>
      <c r="E1086" s="1"/>
      <c r="F1086" s="1"/>
      <c r="G1086" s="1"/>
      <c r="H1086" s="1"/>
      <c r="I1086" s="1"/>
      <c r="J1086" s="1"/>
      <c r="K1086" s="1"/>
      <c r="L1086" s="1"/>
      <c r="M1086" s="1"/>
      <c r="N1086" s="1"/>
      <c r="O1086" s="1"/>
      <c r="P1086" s="1"/>
      <c r="Q1086" s="1"/>
      <c r="R1086" s="1"/>
      <c r="S1086" s="1"/>
      <c r="T1086" s="1"/>
      <c r="U1086" s="1"/>
      <c r="V1086" s="1"/>
      <c r="W1086" s="1"/>
      <c r="X1086" s="1"/>
      <c r="Y1086" s="1"/>
    </row>
    <row r="1087" spans="1:25" ht="9.75" customHeight="1">
      <c r="A1087" s="1"/>
      <c r="B1087" s="79"/>
      <c r="C1087" s="145"/>
      <c r="D1087" s="1"/>
      <c r="E1087" s="1"/>
      <c r="F1087" s="1"/>
      <c r="G1087" s="1"/>
      <c r="H1087" s="1"/>
      <c r="I1087" s="1"/>
      <c r="J1087" s="1"/>
      <c r="K1087" s="1"/>
      <c r="L1087" s="1"/>
      <c r="M1087" s="1"/>
      <c r="N1087" s="1"/>
      <c r="O1087" s="1"/>
      <c r="P1087" s="1"/>
      <c r="Q1087" s="1"/>
      <c r="R1087" s="1"/>
      <c r="S1087" s="1"/>
      <c r="T1087" s="1"/>
      <c r="U1087" s="1"/>
      <c r="V1087" s="1"/>
      <c r="W1087" s="1"/>
      <c r="X1087" s="1"/>
      <c r="Y1087" s="1"/>
    </row>
    <row r="1088" spans="1:25" ht="9.75" customHeight="1">
      <c r="A1088" s="1"/>
      <c r="B1088" s="79"/>
      <c r="C1088" s="145"/>
      <c r="D1088" s="1"/>
      <c r="E1088" s="1"/>
      <c r="F1088" s="1"/>
      <c r="G1088" s="1"/>
      <c r="H1088" s="1"/>
      <c r="I1088" s="1"/>
      <c r="J1088" s="1"/>
      <c r="K1088" s="1"/>
      <c r="L1088" s="1"/>
      <c r="M1088" s="1"/>
      <c r="N1088" s="1"/>
      <c r="O1088" s="1"/>
      <c r="P1088" s="1"/>
      <c r="Q1088" s="1"/>
      <c r="R1088" s="1"/>
      <c r="S1088" s="1"/>
      <c r="T1088" s="1"/>
      <c r="U1088" s="1"/>
      <c r="V1088" s="1"/>
      <c r="W1088" s="1"/>
      <c r="X1088" s="1"/>
      <c r="Y1088" s="1"/>
    </row>
    <row r="1089" spans="1:25" ht="9.75" customHeight="1">
      <c r="A1089" s="1"/>
      <c r="B1089" s="79"/>
      <c r="C1089" s="145"/>
      <c r="D1089" s="1"/>
      <c r="E1089" s="1"/>
      <c r="F1089" s="1"/>
      <c r="G1089" s="1"/>
      <c r="H1089" s="1"/>
      <c r="I1089" s="1"/>
      <c r="J1089" s="1"/>
      <c r="K1089" s="1"/>
      <c r="L1089" s="1"/>
      <c r="M1089" s="1"/>
      <c r="N1089" s="1"/>
      <c r="O1089" s="1"/>
      <c r="P1089" s="1"/>
      <c r="Q1089" s="1"/>
      <c r="R1089" s="1"/>
      <c r="S1089" s="1"/>
      <c r="T1089" s="1"/>
      <c r="U1089" s="1"/>
      <c r="V1089" s="1"/>
      <c r="W1089" s="1"/>
      <c r="X1089" s="1"/>
      <c r="Y1089" s="1"/>
    </row>
    <row r="1090" spans="1:25" ht="9.75" customHeight="1">
      <c r="A1090" s="1"/>
      <c r="B1090" s="79"/>
      <c r="C1090" s="145"/>
      <c r="D1090" s="1"/>
      <c r="E1090" s="1"/>
      <c r="F1090" s="1"/>
      <c r="G1090" s="1"/>
      <c r="H1090" s="1"/>
      <c r="I1090" s="1"/>
      <c r="J1090" s="1"/>
      <c r="K1090" s="1"/>
      <c r="L1090" s="1"/>
      <c r="M1090" s="1"/>
      <c r="N1090" s="1"/>
      <c r="O1090" s="1"/>
      <c r="P1090" s="1"/>
      <c r="Q1090" s="1"/>
      <c r="R1090" s="1"/>
      <c r="S1090" s="1"/>
      <c r="T1090" s="1"/>
      <c r="U1090" s="1"/>
      <c r="V1090" s="1"/>
      <c r="W1090" s="1"/>
      <c r="X1090" s="1"/>
      <c r="Y1090" s="1"/>
    </row>
    <row r="1091" spans="1:25" ht="9.75" customHeight="1">
      <c r="A1091" s="1"/>
      <c r="B1091" s="79"/>
      <c r="C1091" s="145"/>
      <c r="D1091" s="1"/>
      <c r="E1091" s="1"/>
      <c r="F1091" s="1"/>
      <c r="G1091" s="1"/>
      <c r="H1091" s="1"/>
      <c r="I1091" s="1"/>
      <c r="J1091" s="1"/>
      <c r="K1091" s="1"/>
      <c r="L1091" s="1"/>
      <c r="M1091" s="1"/>
      <c r="N1091" s="1"/>
      <c r="O1091" s="1"/>
      <c r="P1091" s="1"/>
      <c r="Q1091" s="1"/>
      <c r="R1091" s="1"/>
      <c r="S1091" s="1"/>
      <c r="T1091" s="1"/>
      <c r="U1091" s="1"/>
      <c r="V1091" s="1"/>
      <c r="W1091" s="1"/>
      <c r="X1091" s="1"/>
      <c r="Y1091" s="1"/>
    </row>
    <row r="1092" spans="1:25" ht="9.75" customHeight="1">
      <c r="A1092" s="1"/>
      <c r="B1092" s="79"/>
      <c r="C1092" s="145"/>
      <c r="D1092" s="1"/>
      <c r="E1092" s="1"/>
      <c r="F1092" s="1"/>
      <c r="G1092" s="1"/>
      <c r="H1092" s="1"/>
      <c r="I1092" s="1"/>
      <c r="J1092" s="1"/>
      <c r="K1092" s="1"/>
      <c r="L1092" s="1"/>
      <c r="M1092" s="1"/>
      <c r="N1092" s="1"/>
      <c r="O1092" s="1"/>
      <c r="P1092" s="1"/>
      <c r="Q1092" s="1"/>
      <c r="R1092" s="1"/>
      <c r="S1092" s="1"/>
      <c r="T1092" s="1"/>
      <c r="U1092" s="1"/>
      <c r="V1092" s="1"/>
      <c r="W1092" s="1"/>
      <c r="X1092" s="1"/>
      <c r="Y1092" s="1"/>
    </row>
    <row r="1093" spans="1:25" ht="9.75" customHeight="1">
      <c r="A1093" s="1"/>
      <c r="B1093" s="79"/>
      <c r="C1093" s="145"/>
      <c r="D1093" s="1"/>
      <c r="E1093" s="1"/>
      <c r="F1093" s="1"/>
      <c r="G1093" s="1"/>
      <c r="H1093" s="1"/>
      <c r="I1093" s="1"/>
      <c r="J1093" s="1"/>
      <c r="K1093" s="1"/>
      <c r="L1093" s="1"/>
      <c r="M1093" s="1"/>
      <c r="N1093" s="1"/>
      <c r="O1093" s="1"/>
      <c r="P1093" s="1"/>
      <c r="Q1093" s="1"/>
      <c r="R1093" s="1"/>
      <c r="S1093" s="1"/>
      <c r="T1093" s="1"/>
      <c r="U1093" s="1"/>
      <c r="V1093" s="1"/>
      <c r="W1093" s="1"/>
      <c r="X1093" s="1"/>
      <c r="Y1093" s="1"/>
    </row>
    <row r="1094" spans="1:25" ht="9.75" customHeight="1">
      <c r="A1094" s="1"/>
      <c r="B1094" s="79"/>
      <c r="C1094" s="145"/>
      <c r="D1094" s="1"/>
      <c r="E1094" s="1"/>
      <c r="F1094" s="1"/>
      <c r="G1094" s="1"/>
      <c r="H1094" s="1"/>
      <c r="I1094" s="1"/>
      <c r="J1094" s="1"/>
      <c r="K1094" s="1"/>
      <c r="L1094" s="1"/>
      <c r="M1094" s="1"/>
      <c r="N1094" s="1"/>
      <c r="O1094" s="1"/>
      <c r="P1094" s="1"/>
      <c r="Q1094" s="1"/>
      <c r="R1094" s="1"/>
      <c r="S1094" s="1"/>
      <c r="T1094" s="1"/>
      <c r="U1094" s="1"/>
      <c r="V1094" s="1"/>
      <c r="W1094" s="1"/>
      <c r="X1094" s="1"/>
      <c r="Y1094" s="1"/>
    </row>
    <row r="1095" spans="1:25" ht="9.75" customHeight="1">
      <c r="A1095" s="1"/>
      <c r="B1095" s="79"/>
      <c r="C1095" s="145"/>
      <c r="D1095" s="1"/>
      <c r="E1095" s="1"/>
      <c r="F1095" s="1"/>
      <c r="G1095" s="1"/>
      <c r="H1095" s="1"/>
      <c r="I1095" s="1"/>
      <c r="J1095" s="1"/>
      <c r="K1095" s="1"/>
      <c r="L1095" s="1"/>
      <c r="M1095" s="1"/>
      <c r="N1095" s="1"/>
      <c r="O1095" s="1"/>
      <c r="P1095" s="1"/>
      <c r="Q1095" s="1"/>
      <c r="R1095" s="1"/>
      <c r="S1095" s="1"/>
      <c r="T1095" s="1"/>
      <c r="U1095" s="1"/>
      <c r="V1095" s="1"/>
      <c r="W1095" s="1"/>
      <c r="X1095" s="1"/>
      <c r="Y1095" s="1"/>
    </row>
    <row r="1096" spans="1:25" ht="9.75" customHeight="1">
      <c r="A1096" s="1"/>
      <c r="B1096" s="79"/>
      <c r="C1096" s="145"/>
      <c r="D1096" s="1"/>
      <c r="E1096" s="1"/>
      <c r="F1096" s="1"/>
      <c r="G1096" s="1"/>
      <c r="H1096" s="1"/>
      <c r="I1096" s="1"/>
      <c r="J1096" s="1"/>
      <c r="K1096" s="1"/>
      <c r="L1096" s="1"/>
      <c r="M1096" s="1"/>
      <c r="N1096" s="1"/>
      <c r="O1096" s="1"/>
      <c r="P1096" s="1"/>
      <c r="Q1096" s="1"/>
      <c r="R1096" s="1"/>
      <c r="S1096" s="1"/>
      <c r="T1096" s="1"/>
      <c r="U1096" s="1"/>
      <c r="V1096" s="1"/>
      <c r="W1096" s="1"/>
      <c r="X1096" s="1"/>
      <c r="Y1096" s="1"/>
    </row>
    <row r="1097" spans="1:25" ht="9.75" customHeight="1">
      <c r="A1097" s="1"/>
      <c r="B1097" s="79"/>
      <c r="C1097" s="145"/>
      <c r="D1097" s="1"/>
      <c r="E1097" s="1"/>
      <c r="F1097" s="1"/>
      <c r="G1097" s="1"/>
      <c r="H1097" s="1"/>
      <c r="I1097" s="1"/>
      <c r="J1097" s="1"/>
      <c r="K1097" s="1"/>
      <c r="L1097" s="1"/>
      <c r="M1097" s="1"/>
      <c r="N1097" s="1"/>
      <c r="O1097" s="1"/>
      <c r="P1097" s="1"/>
      <c r="Q1097" s="1"/>
      <c r="R1097" s="1"/>
      <c r="S1097" s="1"/>
      <c r="T1097" s="1"/>
      <c r="U1097" s="1"/>
      <c r="V1097" s="1"/>
      <c r="W1097" s="1"/>
      <c r="X1097" s="1"/>
      <c r="Y1097" s="1"/>
    </row>
    <row r="1098" spans="1:25" ht="9.75" customHeight="1">
      <c r="A1098" s="1"/>
      <c r="B1098" s="79"/>
      <c r="C1098" s="145"/>
      <c r="D1098" s="1"/>
      <c r="E1098" s="1"/>
      <c r="F1098" s="1"/>
      <c r="G1098" s="1"/>
      <c r="H1098" s="1"/>
      <c r="I1098" s="1"/>
      <c r="J1098" s="1"/>
      <c r="K1098" s="1"/>
      <c r="L1098" s="1"/>
      <c r="M1098" s="1"/>
      <c r="N1098" s="1"/>
      <c r="O1098" s="1"/>
      <c r="P1098" s="1"/>
      <c r="Q1098" s="1"/>
      <c r="R1098" s="1"/>
      <c r="S1098" s="1"/>
      <c r="T1098" s="1"/>
      <c r="U1098" s="1"/>
      <c r="V1098" s="1"/>
      <c r="W1098" s="1"/>
      <c r="X1098" s="1"/>
      <c r="Y1098" s="1"/>
    </row>
    <row r="1099" spans="1:25" ht="9.75" customHeight="1">
      <c r="A1099" s="1"/>
      <c r="B1099" s="79"/>
      <c r="C1099" s="145"/>
      <c r="D1099" s="1"/>
      <c r="E1099" s="1"/>
      <c r="F1099" s="1"/>
      <c r="G1099" s="1"/>
      <c r="H1099" s="1"/>
      <c r="I1099" s="1"/>
      <c r="J1099" s="1"/>
      <c r="K1099" s="1"/>
      <c r="L1099" s="1"/>
      <c r="M1099" s="1"/>
      <c r="N1099" s="1"/>
      <c r="O1099" s="1"/>
      <c r="P1099" s="1"/>
      <c r="Q1099" s="1"/>
      <c r="R1099" s="1"/>
      <c r="S1099" s="1"/>
      <c r="T1099" s="1"/>
      <c r="U1099" s="1"/>
      <c r="V1099" s="1"/>
      <c r="W1099" s="1"/>
      <c r="X1099" s="1"/>
      <c r="Y1099" s="1"/>
    </row>
    <row r="1100" spans="1:25" ht="9.75" customHeight="1">
      <c r="A1100" s="1"/>
      <c r="B1100" s="79"/>
      <c r="C1100" s="145"/>
      <c r="D1100" s="1"/>
      <c r="E1100" s="1"/>
      <c r="F1100" s="1"/>
      <c r="G1100" s="1"/>
      <c r="H1100" s="1"/>
      <c r="I1100" s="1"/>
      <c r="J1100" s="1"/>
      <c r="K1100" s="1"/>
      <c r="L1100" s="1"/>
      <c r="M1100" s="1"/>
      <c r="N1100" s="1"/>
      <c r="O1100" s="1"/>
      <c r="P1100" s="1"/>
      <c r="Q1100" s="1"/>
      <c r="R1100" s="1"/>
      <c r="S1100" s="1"/>
      <c r="T1100" s="1"/>
      <c r="U1100" s="1"/>
      <c r="V1100" s="1"/>
      <c r="W1100" s="1"/>
      <c r="X1100" s="1"/>
      <c r="Y1100" s="1"/>
    </row>
    <row r="1101" spans="1:25" ht="9.75" customHeight="1">
      <c r="A1101" s="1"/>
      <c r="B1101" s="79"/>
      <c r="C1101" s="145"/>
      <c r="D1101" s="1"/>
      <c r="E1101" s="1"/>
      <c r="F1101" s="1"/>
      <c r="G1101" s="1"/>
      <c r="H1101" s="1"/>
      <c r="I1101" s="1"/>
      <c r="J1101" s="1"/>
      <c r="K1101" s="1"/>
      <c r="L1101" s="1"/>
      <c r="M1101" s="1"/>
      <c r="N1101" s="1"/>
      <c r="O1101" s="1"/>
      <c r="P1101" s="1"/>
      <c r="Q1101" s="1"/>
      <c r="R1101" s="1"/>
      <c r="S1101" s="1"/>
      <c r="T1101" s="1"/>
      <c r="U1101" s="1"/>
      <c r="V1101" s="1"/>
      <c r="W1101" s="1"/>
      <c r="X1101" s="1"/>
      <c r="Y1101" s="1"/>
    </row>
    <row r="1102" spans="1:25" ht="9.75" customHeight="1">
      <c r="A1102" s="1"/>
      <c r="B1102" s="79"/>
      <c r="C1102" s="145"/>
      <c r="D1102" s="1"/>
      <c r="E1102" s="1"/>
      <c r="F1102" s="1"/>
      <c r="G1102" s="1"/>
      <c r="H1102" s="1"/>
      <c r="I1102" s="1"/>
      <c r="J1102" s="1"/>
      <c r="K1102" s="1"/>
      <c r="L1102" s="1"/>
      <c r="M1102" s="1"/>
      <c r="N1102" s="1"/>
      <c r="O1102" s="1"/>
      <c r="P1102" s="1"/>
      <c r="Q1102" s="1"/>
      <c r="R1102" s="1"/>
      <c r="S1102" s="1"/>
      <c r="T1102" s="1"/>
      <c r="U1102" s="1"/>
      <c r="V1102" s="1"/>
      <c r="W1102" s="1"/>
      <c r="X1102" s="1"/>
      <c r="Y1102" s="1"/>
    </row>
    <row r="1103" spans="1:25" ht="9.75" customHeight="1">
      <c r="A1103" s="1"/>
      <c r="B1103" s="79"/>
      <c r="C1103" s="145"/>
      <c r="D1103" s="1"/>
      <c r="E1103" s="1"/>
      <c r="F1103" s="1"/>
      <c r="G1103" s="1"/>
      <c r="H1103" s="1"/>
      <c r="I1103" s="1"/>
      <c r="J1103" s="1"/>
      <c r="K1103" s="1"/>
      <c r="L1103" s="1"/>
      <c r="M1103" s="1"/>
      <c r="N1103" s="1"/>
      <c r="O1103" s="1"/>
      <c r="P1103" s="1"/>
      <c r="Q1103" s="1"/>
      <c r="R1103" s="1"/>
      <c r="S1103" s="1"/>
      <c r="T1103" s="1"/>
      <c r="U1103" s="1"/>
      <c r="V1103" s="1"/>
      <c r="W1103" s="1"/>
      <c r="X1103" s="1"/>
      <c r="Y1103" s="1"/>
    </row>
    <row r="1104" spans="1:25" ht="9.75" customHeight="1">
      <c r="A1104" s="1"/>
      <c r="B1104" s="79"/>
      <c r="C1104" s="145"/>
      <c r="D1104" s="1"/>
      <c r="E1104" s="1"/>
      <c r="F1104" s="1"/>
      <c r="G1104" s="1"/>
      <c r="H1104" s="1"/>
      <c r="I1104" s="1"/>
      <c r="J1104" s="1"/>
      <c r="K1104" s="1"/>
      <c r="L1104" s="1"/>
      <c r="M1104" s="1"/>
      <c r="N1104" s="1"/>
      <c r="O1104" s="1"/>
      <c r="P1104" s="1"/>
      <c r="Q1104" s="1"/>
      <c r="R1104" s="1"/>
      <c r="S1104" s="1"/>
      <c r="T1104" s="1"/>
      <c r="U1104" s="1"/>
      <c r="V1104" s="1"/>
      <c r="W1104" s="1"/>
      <c r="X1104" s="1"/>
      <c r="Y1104" s="1"/>
    </row>
    <row r="1105" spans="1:25" ht="9.75" customHeight="1">
      <c r="A1105" s="1"/>
      <c r="B1105" s="79"/>
      <c r="C1105" s="145"/>
      <c r="D1105" s="1"/>
      <c r="E1105" s="1"/>
      <c r="F1105" s="1"/>
      <c r="G1105" s="1"/>
      <c r="H1105" s="1"/>
      <c r="I1105" s="1"/>
      <c r="J1105" s="1"/>
      <c r="K1105" s="1"/>
      <c r="L1105" s="1"/>
      <c r="M1105" s="1"/>
      <c r="N1105" s="1"/>
      <c r="O1105" s="1"/>
      <c r="P1105" s="1"/>
      <c r="Q1105" s="1"/>
      <c r="R1105" s="1"/>
      <c r="S1105" s="1"/>
      <c r="T1105" s="1"/>
      <c r="U1105" s="1"/>
      <c r="V1105" s="1"/>
      <c r="W1105" s="1"/>
      <c r="X1105" s="1"/>
      <c r="Y1105" s="1"/>
    </row>
    <row r="1106" spans="1:25" ht="9.75" customHeight="1">
      <c r="A1106" s="1"/>
      <c r="B1106" s="79"/>
      <c r="C1106" s="145"/>
      <c r="D1106" s="1"/>
      <c r="E1106" s="1"/>
      <c r="F1106" s="1"/>
      <c r="G1106" s="1"/>
      <c r="H1106" s="1"/>
      <c r="I1106" s="1"/>
      <c r="J1106" s="1"/>
      <c r="K1106" s="1"/>
      <c r="L1106" s="1"/>
      <c r="M1106" s="1"/>
      <c r="N1106" s="1"/>
      <c r="O1106" s="1"/>
      <c r="P1106" s="1"/>
      <c r="Q1106" s="1"/>
      <c r="R1106" s="1"/>
      <c r="S1106" s="1"/>
      <c r="T1106" s="1"/>
      <c r="U1106" s="1"/>
      <c r="V1106" s="1"/>
      <c r="W1106" s="1"/>
      <c r="X1106" s="1"/>
      <c r="Y1106" s="1"/>
    </row>
    <row r="1107" spans="1:25" ht="9.75" customHeight="1">
      <c r="A1107" s="1"/>
      <c r="B1107" s="79"/>
      <c r="C1107" s="145"/>
      <c r="D1107" s="1"/>
      <c r="E1107" s="1"/>
      <c r="F1107" s="1"/>
      <c r="G1107" s="1"/>
      <c r="H1107" s="1"/>
      <c r="I1107" s="1"/>
      <c r="J1107" s="1"/>
      <c r="K1107" s="1"/>
      <c r="L1107" s="1"/>
      <c r="M1107" s="1"/>
      <c r="N1107" s="1"/>
      <c r="O1107" s="1"/>
      <c r="P1107" s="1"/>
      <c r="Q1107" s="1"/>
      <c r="R1107" s="1"/>
      <c r="S1107" s="1"/>
      <c r="T1107" s="1"/>
      <c r="U1107" s="1"/>
      <c r="V1107" s="1"/>
      <c r="W1107" s="1"/>
      <c r="X1107" s="1"/>
      <c r="Y1107" s="1"/>
    </row>
    <row r="1108" spans="1:25" ht="9.75" customHeight="1">
      <c r="A1108" s="1"/>
      <c r="B1108" s="79"/>
      <c r="C1108" s="145"/>
      <c r="D1108" s="1"/>
      <c r="E1108" s="1"/>
      <c r="F1108" s="1"/>
      <c r="G1108" s="1"/>
      <c r="H1108" s="1"/>
      <c r="I1108" s="1"/>
      <c r="J1108" s="1"/>
      <c r="K1108" s="1"/>
      <c r="L1108" s="1"/>
      <c r="M1108" s="1"/>
      <c r="N1108" s="1"/>
      <c r="O1108" s="1"/>
      <c r="P1108" s="1"/>
      <c r="Q1108" s="1"/>
      <c r="R1108" s="1"/>
      <c r="S1108" s="1"/>
      <c r="T1108" s="1"/>
      <c r="U1108" s="1"/>
      <c r="V1108" s="1"/>
      <c r="W1108" s="1"/>
      <c r="X1108" s="1"/>
      <c r="Y1108" s="1"/>
    </row>
    <row r="1109" spans="1:25" ht="9.75" customHeight="1">
      <c r="A1109" s="1"/>
      <c r="B1109" s="79"/>
      <c r="C1109" s="145"/>
      <c r="D1109" s="1"/>
      <c r="E1109" s="1"/>
      <c r="F1109" s="1"/>
      <c r="G1109" s="1"/>
      <c r="H1109" s="1"/>
      <c r="I1109" s="1"/>
      <c r="J1109" s="1"/>
      <c r="K1109" s="1"/>
      <c r="L1109" s="1"/>
      <c r="M1109" s="1"/>
      <c r="N1109" s="1"/>
      <c r="O1109" s="1"/>
      <c r="P1109" s="1"/>
      <c r="Q1109" s="1"/>
      <c r="R1109" s="1"/>
      <c r="S1109" s="1"/>
      <c r="T1109" s="1"/>
      <c r="U1109" s="1"/>
      <c r="V1109" s="1"/>
      <c r="W1109" s="1"/>
      <c r="X1109" s="1"/>
      <c r="Y1109" s="1"/>
    </row>
    <row r="1110" spans="1:25" ht="9.75" customHeight="1">
      <c r="A1110" s="1"/>
      <c r="B1110" s="79"/>
      <c r="C1110" s="145"/>
      <c r="D1110" s="1"/>
      <c r="E1110" s="1"/>
      <c r="F1110" s="1"/>
      <c r="G1110" s="1"/>
      <c r="H1110" s="1"/>
      <c r="I1110" s="1"/>
      <c r="J1110" s="1"/>
      <c r="K1110" s="1"/>
      <c r="L1110" s="1"/>
      <c r="M1110" s="1"/>
      <c r="N1110" s="1"/>
      <c r="O1110" s="1"/>
      <c r="P1110" s="1"/>
      <c r="Q1110" s="1"/>
      <c r="R1110" s="1"/>
      <c r="S1110" s="1"/>
      <c r="T1110" s="1"/>
      <c r="U1110" s="1"/>
      <c r="V1110" s="1"/>
      <c r="W1110" s="1"/>
      <c r="X1110" s="1"/>
      <c r="Y1110" s="1"/>
    </row>
    <row r="1111" spans="1:25" ht="9.75" customHeight="1">
      <c r="A1111" s="1"/>
      <c r="B1111" s="79"/>
      <c r="C1111" s="145"/>
      <c r="D1111" s="1"/>
      <c r="E1111" s="1"/>
      <c r="F1111" s="1"/>
      <c r="G1111" s="1"/>
      <c r="H1111" s="1"/>
      <c r="I1111" s="1"/>
      <c r="J1111" s="1"/>
      <c r="K1111" s="1"/>
      <c r="L1111" s="1"/>
      <c r="M1111" s="1"/>
      <c r="N1111" s="1"/>
      <c r="O1111" s="1"/>
      <c r="P1111" s="1"/>
      <c r="Q1111" s="1"/>
      <c r="R1111" s="1"/>
      <c r="S1111" s="1"/>
      <c r="T1111" s="1"/>
      <c r="U1111" s="1"/>
      <c r="V1111" s="1"/>
      <c r="W1111" s="1"/>
      <c r="X1111" s="1"/>
      <c r="Y1111" s="1"/>
    </row>
    <row r="1112" spans="1:25" ht="9.75" customHeight="1">
      <c r="A1112" s="1"/>
      <c r="B1112" s="79"/>
      <c r="C1112" s="145"/>
      <c r="D1112" s="1"/>
      <c r="E1112" s="1"/>
      <c r="F1112" s="1"/>
      <c r="G1112" s="1"/>
      <c r="H1112" s="1"/>
      <c r="I1112" s="1"/>
      <c r="J1112" s="1"/>
      <c r="K1112" s="1"/>
      <c r="L1112" s="1"/>
      <c r="M1112" s="1"/>
      <c r="N1112" s="1"/>
      <c r="O1112" s="1"/>
      <c r="P1112" s="1"/>
      <c r="Q1112" s="1"/>
      <c r="R1112" s="1"/>
      <c r="S1112" s="1"/>
      <c r="T1112" s="1"/>
      <c r="U1112" s="1"/>
      <c r="V1112" s="1"/>
      <c r="W1112" s="1"/>
      <c r="X1112" s="1"/>
      <c r="Y1112" s="1"/>
    </row>
    <row r="1113" spans="1:25" ht="9.75" customHeight="1">
      <c r="A1113" s="1"/>
      <c r="B1113" s="79"/>
      <c r="C1113" s="145"/>
      <c r="D1113" s="1"/>
      <c r="E1113" s="1"/>
      <c r="F1113" s="1"/>
      <c r="G1113" s="1"/>
      <c r="H1113" s="1"/>
      <c r="I1113" s="1"/>
      <c r="J1113" s="1"/>
      <c r="K1113" s="1"/>
      <c r="L1113" s="1"/>
      <c r="M1113" s="1"/>
      <c r="N1113" s="1"/>
      <c r="O1113" s="1"/>
      <c r="P1113" s="1"/>
      <c r="Q1113" s="1"/>
      <c r="R1113" s="1"/>
      <c r="S1113" s="1"/>
      <c r="T1113" s="1"/>
      <c r="U1113" s="1"/>
      <c r="V1113" s="1"/>
      <c r="W1113" s="1"/>
      <c r="X1113" s="1"/>
      <c r="Y1113" s="1"/>
    </row>
    <row r="1114" spans="1:25" ht="9.75" customHeight="1">
      <c r="A1114" s="1"/>
      <c r="B1114" s="79"/>
      <c r="C1114" s="145"/>
      <c r="D1114" s="1"/>
      <c r="E1114" s="1"/>
      <c r="F1114" s="1"/>
      <c r="G1114" s="1"/>
      <c r="H1114" s="1"/>
      <c r="I1114" s="1"/>
      <c r="J1114" s="1"/>
      <c r="K1114" s="1"/>
      <c r="L1114" s="1"/>
      <c r="M1114" s="1"/>
      <c r="N1114" s="1"/>
      <c r="O1114" s="1"/>
      <c r="P1114" s="1"/>
      <c r="Q1114" s="1"/>
      <c r="R1114" s="1"/>
      <c r="S1114" s="1"/>
      <c r="T1114" s="1"/>
      <c r="U1114" s="1"/>
      <c r="V1114" s="1"/>
      <c r="W1114" s="1"/>
      <c r="X1114" s="1"/>
      <c r="Y1114" s="1"/>
    </row>
    <row r="1115" spans="1:25" ht="9.75" customHeight="1">
      <c r="A1115" s="1"/>
      <c r="B1115" s="79"/>
      <c r="C1115" s="145"/>
      <c r="D1115" s="1"/>
      <c r="E1115" s="1"/>
      <c r="F1115" s="1"/>
      <c r="G1115" s="1"/>
      <c r="H1115" s="1"/>
      <c r="I1115" s="1"/>
      <c r="J1115" s="1"/>
      <c r="K1115" s="1"/>
      <c r="L1115" s="1"/>
      <c r="M1115" s="1"/>
      <c r="N1115" s="1"/>
      <c r="O1115" s="1"/>
      <c r="P1115" s="1"/>
      <c r="Q1115" s="1"/>
      <c r="R1115" s="1"/>
      <c r="S1115" s="1"/>
      <c r="T1115" s="1"/>
      <c r="U1115" s="1"/>
      <c r="V1115" s="1"/>
      <c r="W1115" s="1"/>
      <c r="X1115" s="1"/>
      <c r="Y1115" s="1"/>
    </row>
    <row r="1116" spans="1:25" ht="9.75" customHeight="1">
      <c r="A1116" s="1"/>
      <c r="B1116" s="79"/>
      <c r="C1116" s="145"/>
      <c r="D1116" s="1"/>
      <c r="E1116" s="1"/>
      <c r="F1116" s="1"/>
      <c r="G1116" s="1"/>
      <c r="H1116" s="1"/>
      <c r="I1116" s="1"/>
      <c r="J1116" s="1"/>
      <c r="K1116" s="1"/>
      <c r="L1116" s="1"/>
      <c r="M1116" s="1"/>
      <c r="N1116" s="1"/>
      <c r="O1116" s="1"/>
      <c r="P1116" s="1"/>
      <c r="Q1116" s="1"/>
      <c r="R1116" s="1"/>
      <c r="S1116" s="1"/>
      <c r="T1116" s="1"/>
      <c r="U1116" s="1"/>
      <c r="V1116" s="1"/>
      <c r="W1116" s="1"/>
      <c r="X1116" s="1"/>
      <c r="Y1116" s="1"/>
    </row>
    <row r="1117" spans="1:25" ht="9.75" customHeight="1">
      <c r="A1117" s="1"/>
      <c r="B1117" s="79"/>
      <c r="C1117" s="145"/>
      <c r="D1117" s="1"/>
      <c r="E1117" s="1"/>
      <c r="F1117" s="1"/>
      <c r="G1117" s="1"/>
      <c r="H1117" s="1"/>
      <c r="I1117" s="1"/>
      <c r="J1117" s="1"/>
      <c r="K1117" s="1"/>
      <c r="L1117" s="1"/>
      <c r="M1117" s="1"/>
      <c r="N1117" s="1"/>
      <c r="O1117" s="1"/>
      <c r="P1117" s="1"/>
      <c r="Q1117" s="1"/>
      <c r="R1117" s="1"/>
      <c r="S1117" s="1"/>
      <c r="T1117" s="1"/>
      <c r="U1117" s="1"/>
      <c r="V1117" s="1"/>
      <c r="W1117" s="1"/>
      <c r="X1117" s="1"/>
      <c r="Y1117" s="1"/>
    </row>
    <row r="1118" spans="1:25" ht="9.75" customHeight="1">
      <c r="A1118" s="1"/>
      <c r="B1118" s="79"/>
      <c r="C1118" s="145"/>
      <c r="D1118" s="1"/>
      <c r="E1118" s="1"/>
      <c r="F1118" s="1"/>
      <c r="G1118" s="1"/>
      <c r="H1118" s="1"/>
      <c r="I1118" s="1"/>
      <c r="J1118" s="1"/>
      <c r="K1118" s="1"/>
      <c r="L1118" s="1"/>
      <c r="M1118" s="1"/>
      <c r="N1118" s="1"/>
      <c r="O1118" s="1"/>
      <c r="P1118" s="1"/>
      <c r="Q1118" s="1"/>
      <c r="R1118" s="1"/>
      <c r="S1118" s="1"/>
      <c r="T1118" s="1"/>
      <c r="U1118" s="1"/>
      <c r="V1118" s="1"/>
      <c r="W1118" s="1"/>
      <c r="X1118" s="1"/>
      <c r="Y1118" s="1"/>
    </row>
    <row r="1119" spans="1:25" ht="9.75" customHeight="1">
      <c r="A1119" s="1"/>
      <c r="B1119" s="79"/>
      <c r="C1119" s="145"/>
      <c r="D1119" s="1"/>
      <c r="E1119" s="1"/>
      <c r="F1119" s="1"/>
      <c r="G1119" s="1"/>
      <c r="H1119" s="1"/>
      <c r="I1119" s="1"/>
      <c r="J1119" s="1"/>
      <c r="K1119" s="1"/>
      <c r="L1119" s="1"/>
      <c r="M1119" s="1"/>
      <c r="N1119" s="1"/>
      <c r="O1119" s="1"/>
      <c r="P1119" s="1"/>
      <c r="Q1119" s="1"/>
      <c r="R1119" s="1"/>
      <c r="S1119" s="1"/>
      <c r="T1119" s="1"/>
      <c r="U1119" s="1"/>
      <c r="V1119" s="1"/>
      <c r="W1119" s="1"/>
      <c r="X1119" s="1"/>
      <c r="Y1119" s="1"/>
    </row>
    <row r="1120" spans="1:25" ht="9.75" customHeight="1">
      <c r="A1120" s="1"/>
      <c r="B1120" s="79"/>
      <c r="C1120" s="145"/>
      <c r="D1120" s="1"/>
      <c r="E1120" s="1"/>
      <c r="F1120" s="1"/>
      <c r="G1120" s="1"/>
      <c r="H1120" s="1"/>
      <c r="I1120" s="1"/>
      <c r="J1120" s="1"/>
      <c r="K1120" s="1"/>
      <c r="L1120" s="1"/>
      <c r="M1120" s="1"/>
      <c r="N1120" s="1"/>
      <c r="O1120" s="1"/>
      <c r="P1120" s="1"/>
      <c r="Q1120" s="1"/>
      <c r="R1120" s="1"/>
      <c r="S1120" s="1"/>
      <c r="T1120" s="1"/>
      <c r="U1120" s="1"/>
      <c r="V1120" s="1"/>
      <c r="W1120" s="1"/>
      <c r="X1120" s="1"/>
      <c r="Y1120" s="1"/>
    </row>
    <row r="1121" spans="1:25" ht="9.75" customHeight="1">
      <c r="A1121" s="1"/>
      <c r="B1121" s="79"/>
      <c r="C1121" s="145"/>
      <c r="D1121" s="1"/>
      <c r="E1121" s="1"/>
      <c r="F1121" s="1"/>
      <c r="G1121" s="1"/>
      <c r="H1121" s="1"/>
      <c r="I1121" s="1"/>
      <c r="J1121" s="1"/>
      <c r="K1121" s="1"/>
      <c r="L1121" s="1"/>
      <c r="M1121" s="1"/>
      <c r="N1121" s="1"/>
      <c r="O1121" s="1"/>
      <c r="P1121" s="1"/>
      <c r="Q1121" s="1"/>
      <c r="R1121" s="1"/>
      <c r="S1121" s="1"/>
      <c r="T1121" s="1"/>
      <c r="U1121" s="1"/>
      <c r="V1121" s="1"/>
      <c r="W1121" s="1"/>
      <c r="X1121" s="1"/>
      <c r="Y1121" s="1"/>
    </row>
    <row r="1122" spans="1:25" ht="9.75" customHeight="1">
      <c r="A1122" s="1"/>
      <c r="B1122" s="79"/>
      <c r="C1122" s="145"/>
      <c r="D1122" s="1"/>
      <c r="E1122" s="1"/>
      <c r="F1122" s="1"/>
      <c r="G1122" s="1"/>
      <c r="H1122" s="1"/>
      <c r="I1122" s="1"/>
      <c r="J1122" s="1"/>
      <c r="K1122" s="1"/>
      <c r="L1122" s="1"/>
      <c r="M1122" s="1"/>
      <c r="N1122" s="1"/>
      <c r="O1122" s="1"/>
      <c r="P1122" s="1"/>
      <c r="Q1122" s="1"/>
      <c r="R1122" s="1"/>
      <c r="S1122" s="1"/>
      <c r="T1122" s="1"/>
      <c r="U1122" s="1"/>
      <c r="V1122" s="1"/>
      <c r="W1122" s="1"/>
      <c r="X1122" s="1"/>
      <c r="Y1122" s="1"/>
    </row>
    <row r="1123" spans="1:25" ht="9.75" customHeight="1">
      <c r="A1123" s="1"/>
      <c r="B1123" s="79"/>
      <c r="C1123" s="145"/>
      <c r="D1123" s="1"/>
      <c r="E1123" s="1"/>
      <c r="F1123" s="1"/>
      <c r="G1123" s="1"/>
      <c r="H1123" s="1"/>
      <c r="I1123" s="1"/>
      <c r="J1123" s="1"/>
      <c r="K1123" s="1"/>
      <c r="L1123" s="1"/>
      <c r="M1123" s="1"/>
      <c r="N1123" s="1"/>
      <c r="O1123" s="1"/>
      <c r="P1123" s="1"/>
      <c r="Q1123" s="1"/>
      <c r="R1123" s="1"/>
      <c r="S1123" s="1"/>
      <c r="T1123" s="1"/>
      <c r="U1123" s="1"/>
      <c r="V1123" s="1"/>
      <c r="W1123" s="1"/>
      <c r="X1123" s="1"/>
      <c r="Y1123" s="1"/>
    </row>
    <row r="1124" spans="1:25" ht="9.75" customHeight="1">
      <c r="A1124" s="1"/>
      <c r="B1124" s="79"/>
      <c r="C1124" s="145"/>
      <c r="D1124" s="1"/>
      <c r="E1124" s="1"/>
      <c r="F1124" s="1"/>
      <c r="G1124" s="1"/>
      <c r="H1124" s="1"/>
      <c r="I1124" s="1"/>
      <c r="J1124" s="1"/>
      <c r="K1124" s="1"/>
      <c r="L1124" s="1"/>
      <c r="M1124" s="1"/>
      <c r="N1124" s="1"/>
      <c r="O1124" s="1"/>
      <c r="P1124" s="1"/>
      <c r="Q1124" s="1"/>
      <c r="R1124" s="1"/>
      <c r="S1124" s="1"/>
      <c r="T1124" s="1"/>
      <c r="U1124" s="1"/>
      <c r="V1124" s="1"/>
      <c r="W1124" s="1"/>
      <c r="X1124" s="1"/>
      <c r="Y1124" s="1"/>
    </row>
    <row r="1125" spans="1:25" ht="9.75" customHeight="1">
      <c r="A1125" s="1"/>
      <c r="B1125" s="79"/>
      <c r="C1125" s="145"/>
      <c r="D1125" s="1"/>
      <c r="E1125" s="1"/>
      <c r="F1125" s="1"/>
      <c r="G1125" s="1"/>
      <c r="H1125" s="1"/>
      <c r="I1125" s="1"/>
      <c r="J1125" s="1"/>
      <c r="K1125" s="1"/>
      <c r="L1125" s="1"/>
      <c r="M1125" s="1"/>
      <c r="N1125" s="1"/>
      <c r="O1125" s="1"/>
      <c r="P1125" s="1"/>
      <c r="Q1125" s="1"/>
      <c r="R1125" s="1"/>
      <c r="S1125" s="1"/>
      <c r="T1125" s="1"/>
      <c r="U1125" s="1"/>
      <c r="V1125" s="1"/>
      <c r="W1125" s="1"/>
      <c r="X1125" s="1"/>
      <c r="Y1125" s="1"/>
    </row>
    <row r="1126" spans="1:25" ht="9.75" customHeight="1">
      <c r="A1126" s="1"/>
      <c r="B1126" s="79"/>
      <c r="C1126" s="145"/>
      <c r="D1126" s="1"/>
      <c r="E1126" s="1"/>
      <c r="F1126" s="1"/>
      <c r="G1126" s="1"/>
      <c r="H1126" s="1"/>
      <c r="I1126" s="1"/>
      <c r="J1126" s="1"/>
      <c r="K1126" s="1"/>
      <c r="L1126" s="1"/>
      <c r="M1126" s="1"/>
      <c r="N1126" s="1"/>
      <c r="O1126" s="1"/>
      <c r="P1126" s="1"/>
      <c r="Q1126" s="1"/>
      <c r="R1126" s="1"/>
      <c r="S1126" s="1"/>
      <c r="T1126" s="1"/>
      <c r="U1126" s="1"/>
      <c r="V1126" s="1"/>
      <c r="W1126" s="1"/>
      <c r="X1126" s="1"/>
      <c r="Y1126" s="1"/>
    </row>
    <row r="1127" spans="1:25" ht="9.75" customHeight="1">
      <c r="A1127" s="1"/>
      <c r="B1127" s="79"/>
      <c r="C1127" s="145"/>
      <c r="D1127" s="1"/>
      <c r="E1127" s="1"/>
      <c r="F1127" s="1"/>
      <c r="G1127" s="1"/>
      <c r="H1127" s="1"/>
      <c r="I1127" s="1"/>
      <c r="J1127" s="1"/>
      <c r="K1127" s="1"/>
      <c r="L1127" s="1"/>
      <c r="M1127" s="1"/>
      <c r="N1127" s="1"/>
      <c r="O1127" s="1"/>
      <c r="P1127" s="1"/>
      <c r="Q1127" s="1"/>
      <c r="R1127" s="1"/>
      <c r="S1127" s="1"/>
      <c r="T1127" s="1"/>
      <c r="U1127" s="1"/>
      <c r="V1127" s="1"/>
      <c r="W1127" s="1"/>
      <c r="X1127" s="1"/>
      <c r="Y1127" s="1"/>
    </row>
    <row r="1128" spans="1:25" ht="9.75" customHeight="1">
      <c r="A1128" s="1"/>
      <c r="B1128" s="79"/>
      <c r="C1128" s="145"/>
      <c r="D1128" s="1"/>
      <c r="E1128" s="1"/>
      <c r="F1128" s="1"/>
      <c r="G1128" s="1"/>
      <c r="H1128" s="1"/>
      <c r="I1128" s="1"/>
      <c r="J1128" s="1"/>
      <c r="K1128" s="1"/>
      <c r="L1128" s="1"/>
      <c r="M1128" s="1"/>
      <c r="N1128" s="1"/>
      <c r="O1128" s="1"/>
      <c r="P1128" s="1"/>
      <c r="Q1128" s="1"/>
      <c r="R1128" s="1"/>
      <c r="S1128" s="1"/>
      <c r="T1128" s="1"/>
      <c r="U1128" s="1"/>
      <c r="V1128" s="1"/>
      <c r="W1128" s="1"/>
      <c r="X1128" s="1"/>
      <c r="Y1128" s="1"/>
    </row>
    <row r="1129" spans="1:25" ht="9.75" customHeight="1">
      <c r="A1129" s="1"/>
      <c r="B1129" s="79"/>
      <c r="C1129" s="145"/>
      <c r="D1129" s="1"/>
      <c r="E1129" s="1"/>
      <c r="F1129" s="1"/>
      <c r="G1129" s="1"/>
      <c r="H1129" s="1"/>
      <c r="I1129" s="1"/>
      <c r="J1129" s="1"/>
      <c r="K1129" s="1"/>
      <c r="L1129" s="1"/>
      <c r="M1129" s="1"/>
      <c r="N1129" s="1"/>
      <c r="O1129" s="1"/>
      <c r="P1129" s="1"/>
      <c r="Q1129" s="1"/>
      <c r="R1129" s="1"/>
      <c r="S1129" s="1"/>
      <c r="T1129" s="1"/>
      <c r="U1129" s="1"/>
      <c r="V1129" s="1"/>
      <c r="W1129" s="1"/>
      <c r="X1129" s="1"/>
      <c r="Y1129" s="1"/>
    </row>
    <row r="1130" spans="1:25" ht="9.75" customHeight="1">
      <c r="A1130" s="1"/>
      <c r="B1130" s="79"/>
      <c r="C1130" s="145"/>
      <c r="D1130" s="1"/>
      <c r="E1130" s="1"/>
      <c r="F1130" s="1"/>
      <c r="G1130" s="1"/>
      <c r="H1130" s="1"/>
      <c r="I1130" s="1"/>
      <c r="J1130" s="1"/>
      <c r="K1130" s="1"/>
      <c r="L1130" s="1"/>
      <c r="M1130" s="1"/>
      <c r="N1130" s="1"/>
      <c r="O1130" s="1"/>
      <c r="P1130" s="1"/>
      <c r="Q1130" s="1"/>
      <c r="R1130" s="1"/>
      <c r="S1130" s="1"/>
      <c r="T1130" s="1"/>
      <c r="U1130" s="1"/>
      <c r="V1130" s="1"/>
      <c r="W1130" s="1"/>
      <c r="X1130" s="1"/>
      <c r="Y1130" s="1"/>
    </row>
    <row r="1131" spans="1:25" ht="9.75" customHeight="1">
      <c r="A1131" s="1"/>
      <c r="B1131" s="79"/>
      <c r="C1131" s="145"/>
      <c r="D1131" s="1"/>
      <c r="E1131" s="1"/>
      <c r="F1131" s="1"/>
      <c r="G1131" s="1"/>
      <c r="H1131" s="1"/>
      <c r="I1131" s="1"/>
      <c r="J1131" s="1"/>
      <c r="K1131" s="1"/>
      <c r="L1131" s="1"/>
      <c r="M1131" s="1"/>
      <c r="N1131" s="1"/>
      <c r="O1131" s="1"/>
      <c r="P1131" s="1"/>
      <c r="Q1131" s="1"/>
      <c r="R1131" s="1"/>
      <c r="S1131" s="1"/>
      <c r="T1131" s="1"/>
      <c r="U1131" s="1"/>
      <c r="V1131" s="1"/>
      <c r="W1131" s="1"/>
      <c r="X1131" s="1"/>
      <c r="Y1131" s="1"/>
    </row>
    <row r="1132" spans="1:25" ht="9.75" customHeight="1">
      <c r="A1132" s="1"/>
      <c r="B1132" s="79"/>
      <c r="C1132" s="145"/>
      <c r="D1132" s="1"/>
      <c r="E1132" s="1"/>
      <c r="F1132" s="1"/>
      <c r="G1132" s="1"/>
      <c r="H1132" s="1"/>
      <c r="I1132" s="1"/>
      <c r="J1132" s="1"/>
      <c r="K1132" s="1"/>
      <c r="L1132" s="1"/>
      <c r="M1132" s="1"/>
      <c r="N1132" s="1"/>
      <c r="O1132" s="1"/>
      <c r="P1132" s="1"/>
      <c r="Q1132" s="1"/>
      <c r="R1132" s="1"/>
      <c r="S1132" s="1"/>
      <c r="T1132" s="1"/>
      <c r="U1132" s="1"/>
      <c r="V1132" s="1"/>
      <c r="W1132" s="1"/>
      <c r="X1132" s="1"/>
      <c r="Y1132" s="1"/>
    </row>
    <row r="1133" spans="1:25" ht="9.75" customHeight="1">
      <c r="A1133" s="1"/>
      <c r="B1133" s="79"/>
      <c r="C1133" s="145"/>
      <c r="D1133" s="1"/>
      <c r="E1133" s="1"/>
      <c r="F1133" s="1"/>
      <c r="G1133" s="1"/>
      <c r="H1133" s="1"/>
      <c r="I1133" s="1"/>
      <c r="J1133" s="1"/>
      <c r="K1133" s="1"/>
      <c r="L1133" s="1"/>
      <c r="M1133" s="1"/>
      <c r="N1133" s="1"/>
      <c r="O1133" s="1"/>
      <c r="P1133" s="1"/>
      <c r="Q1133" s="1"/>
      <c r="R1133" s="1"/>
      <c r="S1133" s="1"/>
      <c r="T1133" s="1"/>
      <c r="U1133" s="1"/>
      <c r="V1133" s="1"/>
      <c r="W1133" s="1"/>
      <c r="X1133" s="1"/>
      <c r="Y1133" s="1"/>
    </row>
    <row r="1134" spans="1:25" ht="9.75" customHeight="1">
      <c r="A1134" s="1"/>
      <c r="B1134" s="79"/>
      <c r="C1134" s="145"/>
      <c r="D1134" s="1"/>
      <c r="E1134" s="1"/>
      <c r="F1134" s="1"/>
      <c r="G1134" s="1"/>
      <c r="H1134" s="1"/>
      <c r="I1134" s="1"/>
      <c r="J1134" s="1"/>
      <c r="K1134" s="1"/>
      <c r="L1134" s="1"/>
      <c r="M1134" s="1"/>
      <c r="N1134" s="1"/>
      <c r="O1134" s="1"/>
      <c r="P1134" s="1"/>
      <c r="Q1134" s="1"/>
      <c r="R1134" s="1"/>
      <c r="S1134" s="1"/>
      <c r="T1134" s="1"/>
      <c r="U1134" s="1"/>
      <c r="V1134" s="1"/>
      <c r="W1134" s="1"/>
      <c r="X1134" s="1"/>
      <c r="Y1134" s="1"/>
    </row>
    <row r="1135" spans="1:25" ht="9.75" customHeight="1">
      <c r="A1135" s="1"/>
      <c r="B1135" s="79"/>
      <c r="C1135" s="145"/>
      <c r="D1135" s="1"/>
      <c r="E1135" s="1"/>
      <c r="F1135" s="1"/>
      <c r="G1135" s="1"/>
      <c r="H1135" s="1"/>
      <c r="I1135" s="1"/>
      <c r="J1135" s="1"/>
      <c r="K1135" s="1"/>
      <c r="L1135" s="1"/>
      <c r="M1135" s="1"/>
      <c r="N1135" s="1"/>
      <c r="O1135" s="1"/>
      <c r="P1135" s="1"/>
      <c r="Q1135" s="1"/>
      <c r="R1135" s="1"/>
      <c r="S1135" s="1"/>
      <c r="T1135" s="1"/>
      <c r="U1135" s="1"/>
      <c r="V1135" s="1"/>
      <c r="W1135" s="1"/>
      <c r="X1135" s="1"/>
      <c r="Y1135" s="1"/>
    </row>
    <row r="1136" spans="1:25" ht="9.75" customHeight="1">
      <c r="A1136" s="1"/>
      <c r="B1136" s="79"/>
      <c r="C1136" s="145"/>
      <c r="D1136" s="1"/>
      <c r="E1136" s="1"/>
      <c r="F1136" s="1"/>
      <c r="G1136" s="1"/>
      <c r="H1136" s="1"/>
      <c r="I1136" s="1"/>
      <c r="J1136" s="1"/>
      <c r="K1136" s="1"/>
      <c r="L1136" s="1"/>
      <c r="M1136" s="1"/>
      <c r="N1136" s="1"/>
      <c r="O1136" s="1"/>
      <c r="P1136" s="1"/>
      <c r="Q1136" s="1"/>
      <c r="R1136" s="1"/>
      <c r="S1136" s="1"/>
      <c r="T1136" s="1"/>
      <c r="U1136" s="1"/>
      <c r="V1136" s="1"/>
      <c r="W1136" s="1"/>
      <c r="X1136" s="1"/>
      <c r="Y1136" s="1"/>
    </row>
    <row r="1137" spans="1:25" ht="9.75" customHeight="1">
      <c r="A1137" s="1"/>
      <c r="B1137" s="79"/>
      <c r="C1137" s="145"/>
      <c r="D1137" s="1"/>
      <c r="E1137" s="1"/>
      <c r="F1137" s="1"/>
      <c r="G1137" s="1"/>
      <c r="H1137" s="1"/>
      <c r="I1137" s="1"/>
      <c r="J1137" s="1"/>
      <c r="K1137" s="1"/>
      <c r="L1137" s="1"/>
      <c r="M1137" s="1"/>
      <c r="N1137" s="1"/>
      <c r="O1137" s="1"/>
      <c r="P1137" s="1"/>
      <c r="Q1137" s="1"/>
      <c r="R1137" s="1"/>
      <c r="S1137" s="1"/>
      <c r="T1137" s="1"/>
      <c r="U1137" s="1"/>
      <c r="V1137" s="1"/>
      <c r="W1137" s="1"/>
      <c r="X1137" s="1"/>
      <c r="Y1137" s="1"/>
    </row>
    <row r="1138" spans="1:25" ht="9.75" customHeight="1">
      <c r="A1138" s="1"/>
      <c r="B1138" s="79"/>
      <c r="C1138" s="145"/>
      <c r="D1138" s="1"/>
      <c r="E1138" s="1"/>
      <c r="F1138" s="1"/>
      <c r="G1138" s="1"/>
      <c r="H1138" s="1"/>
      <c r="I1138" s="1"/>
      <c r="J1138" s="1"/>
      <c r="K1138" s="1"/>
      <c r="L1138" s="1"/>
      <c r="M1138" s="1"/>
      <c r="N1138" s="1"/>
      <c r="O1138" s="1"/>
      <c r="P1138" s="1"/>
      <c r="Q1138" s="1"/>
      <c r="R1138" s="1"/>
      <c r="S1138" s="1"/>
      <c r="T1138" s="1"/>
      <c r="U1138" s="1"/>
      <c r="V1138" s="1"/>
      <c r="W1138" s="1"/>
      <c r="X1138" s="1"/>
      <c r="Y1138" s="1"/>
    </row>
    <row r="1139" spans="1:25" ht="9.75" customHeight="1">
      <c r="A1139" s="1"/>
      <c r="B1139" s="79"/>
      <c r="C1139" s="145"/>
      <c r="D1139" s="1"/>
      <c r="E1139" s="1"/>
      <c r="F1139" s="1"/>
      <c r="G1139" s="1"/>
      <c r="H1139" s="1"/>
      <c r="I1139" s="1"/>
      <c r="J1139" s="1"/>
      <c r="K1139" s="1"/>
      <c r="L1139" s="1"/>
      <c r="M1139" s="1"/>
      <c r="N1139" s="1"/>
      <c r="O1139" s="1"/>
      <c r="P1139" s="1"/>
      <c r="Q1139" s="1"/>
      <c r="R1139" s="1"/>
      <c r="S1139" s="1"/>
      <c r="T1139" s="1"/>
      <c r="U1139" s="1"/>
      <c r="V1139" s="1"/>
      <c r="W1139" s="1"/>
      <c r="X1139" s="1"/>
      <c r="Y1139" s="1"/>
    </row>
    <row r="1140" spans="1:25" ht="9.75" customHeight="1">
      <c r="A1140" s="1"/>
      <c r="B1140" s="79"/>
      <c r="C1140" s="145"/>
      <c r="D1140" s="1"/>
      <c r="E1140" s="1"/>
      <c r="F1140" s="1"/>
      <c r="G1140" s="1"/>
      <c r="H1140" s="1"/>
      <c r="I1140" s="1"/>
      <c r="J1140" s="1"/>
      <c r="K1140" s="1"/>
      <c r="L1140" s="1"/>
      <c r="M1140" s="1"/>
      <c r="N1140" s="1"/>
      <c r="O1140" s="1"/>
      <c r="P1140" s="1"/>
      <c r="Q1140" s="1"/>
      <c r="R1140" s="1"/>
      <c r="S1140" s="1"/>
      <c r="T1140" s="1"/>
      <c r="U1140" s="1"/>
      <c r="V1140" s="1"/>
      <c r="W1140" s="1"/>
      <c r="X1140" s="1"/>
      <c r="Y1140" s="1"/>
    </row>
    <row r="1141" spans="1:25" ht="9.75" customHeight="1">
      <c r="A1141" s="1"/>
      <c r="B1141" s="79"/>
      <c r="C1141" s="145"/>
      <c r="D1141" s="1"/>
      <c r="E1141" s="1"/>
      <c r="F1141" s="1"/>
      <c r="G1141" s="1"/>
      <c r="H1141" s="1"/>
      <c r="I1141" s="1"/>
      <c r="J1141" s="1"/>
      <c r="K1141" s="1"/>
      <c r="L1141" s="1"/>
      <c r="M1141" s="1"/>
      <c r="N1141" s="1"/>
      <c r="O1141" s="1"/>
      <c r="P1141" s="1"/>
      <c r="Q1141" s="1"/>
      <c r="R1141" s="1"/>
      <c r="S1141" s="1"/>
      <c r="T1141" s="1"/>
      <c r="U1141" s="1"/>
      <c r="V1141" s="1"/>
      <c r="W1141" s="1"/>
      <c r="X1141" s="1"/>
      <c r="Y1141" s="1"/>
    </row>
    <row r="1142" spans="1:25" ht="9.75" customHeight="1">
      <c r="A1142" s="1"/>
      <c r="B1142" s="79"/>
      <c r="C1142" s="145"/>
      <c r="D1142" s="1"/>
      <c r="E1142" s="1"/>
      <c r="F1142" s="1"/>
      <c r="G1142" s="1"/>
      <c r="H1142" s="1"/>
      <c r="I1142" s="1"/>
      <c r="J1142" s="1"/>
      <c r="K1142" s="1"/>
      <c r="L1142" s="1"/>
      <c r="M1142" s="1"/>
      <c r="N1142" s="1"/>
      <c r="O1142" s="1"/>
      <c r="P1142" s="1"/>
      <c r="Q1142" s="1"/>
      <c r="R1142" s="1"/>
      <c r="S1142" s="1"/>
      <c r="T1142" s="1"/>
      <c r="U1142" s="1"/>
      <c r="V1142" s="1"/>
      <c r="W1142" s="1"/>
      <c r="X1142" s="1"/>
      <c r="Y1142" s="1"/>
    </row>
    <row r="1143" spans="1:25" ht="9.75" customHeight="1">
      <c r="A1143" s="1"/>
      <c r="B1143" s="79"/>
      <c r="C1143" s="145"/>
      <c r="D1143" s="1"/>
      <c r="E1143" s="1"/>
      <c r="F1143" s="1"/>
      <c r="G1143" s="1"/>
      <c r="H1143" s="1"/>
      <c r="I1143" s="1"/>
      <c r="J1143" s="1"/>
      <c r="K1143" s="1"/>
      <c r="L1143" s="1"/>
      <c r="M1143" s="1"/>
      <c r="N1143" s="1"/>
      <c r="O1143" s="1"/>
      <c r="P1143" s="1"/>
      <c r="Q1143" s="1"/>
      <c r="R1143" s="1"/>
      <c r="S1143" s="1"/>
      <c r="T1143" s="1"/>
      <c r="U1143" s="1"/>
      <c r="V1143" s="1"/>
      <c r="W1143" s="1"/>
      <c r="X1143" s="1"/>
      <c r="Y1143" s="1"/>
    </row>
    <row r="1144" spans="1:25" ht="9.75" customHeight="1">
      <c r="A1144" s="1"/>
      <c r="B1144" s="79"/>
      <c r="C1144" s="145"/>
      <c r="D1144" s="1"/>
      <c r="E1144" s="1"/>
      <c r="F1144" s="1"/>
      <c r="G1144" s="1"/>
      <c r="H1144" s="1"/>
      <c r="I1144" s="1"/>
      <c r="J1144" s="1"/>
      <c r="K1144" s="1"/>
      <c r="L1144" s="1"/>
      <c r="M1144" s="1"/>
      <c r="N1144" s="1"/>
      <c r="O1144" s="1"/>
      <c r="P1144" s="1"/>
      <c r="Q1144" s="1"/>
      <c r="R1144" s="1"/>
      <c r="S1144" s="1"/>
      <c r="T1144" s="1"/>
      <c r="U1144" s="1"/>
      <c r="V1144" s="1"/>
      <c r="W1144" s="1"/>
      <c r="X1144" s="1"/>
      <c r="Y1144" s="1"/>
    </row>
    <row r="1145" spans="1:25" ht="9.75" customHeight="1">
      <c r="A1145" s="1"/>
      <c r="B1145" s="79"/>
      <c r="C1145" s="145"/>
      <c r="D1145" s="1"/>
      <c r="E1145" s="1"/>
      <c r="F1145" s="1"/>
      <c r="G1145" s="1"/>
      <c r="H1145" s="1"/>
      <c r="I1145" s="1"/>
      <c r="J1145" s="1"/>
      <c r="K1145" s="1"/>
      <c r="L1145" s="1"/>
      <c r="M1145" s="1"/>
      <c r="N1145" s="1"/>
      <c r="O1145" s="1"/>
      <c r="P1145" s="1"/>
      <c r="Q1145" s="1"/>
      <c r="R1145" s="1"/>
      <c r="S1145" s="1"/>
      <c r="T1145" s="1"/>
      <c r="U1145" s="1"/>
      <c r="V1145" s="1"/>
      <c r="W1145" s="1"/>
      <c r="X1145" s="1"/>
      <c r="Y1145" s="1"/>
    </row>
    <row r="1146" spans="1:25" ht="9.75" customHeight="1">
      <c r="A1146" s="1"/>
      <c r="B1146" s="79"/>
      <c r="C1146" s="145"/>
      <c r="D1146" s="1"/>
      <c r="E1146" s="1"/>
      <c r="F1146" s="1"/>
      <c r="G1146" s="1"/>
      <c r="H1146" s="1"/>
      <c r="I1146" s="1"/>
      <c r="J1146" s="1"/>
      <c r="K1146" s="1"/>
      <c r="L1146" s="1"/>
      <c r="M1146" s="1"/>
      <c r="N1146" s="1"/>
      <c r="O1146" s="1"/>
      <c r="P1146" s="1"/>
      <c r="Q1146" s="1"/>
      <c r="R1146" s="1"/>
      <c r="S1146" s="1"/>
      <c r="T1146" s="1"/>
      <c r="U1146" s="1"/>
      <c r="V1146" s="1"/>
      <c r="W1146" s="1"/>
      <c r="X1146" s="1"/>
      <c r="Y1146" s="1"/>
    </row>
    <row r="1147" spans="1:25" ht="9.75" customHeight="1">
      <c r="A1147" s="1"/>
      <c r="B1147" s="79"/>
      <c r="C1147" s="145"/>
      <c r="D1147" s="1"/>
      <c r="E1147" s="1"/>
      <c r="F1147" s="1"/>
      <c r="G1147" s="1"/>
      <c r="H1147" s="1"/>
      <c r="I1147" s="1"/>
      <c r="J1147" s="1"/>
      <c r="K1147" s="1"/>
      <c r="L1147" s="1"/>
      <c r="M1147" s="1"/>
      <c r="N1147" s="1"/>
      <c r="O1147" s="1"/>
      <c r="P1147" s="1"/>
      <c r="Q1147" s="1"/>
      <c r="R1147" s="1"/>
      <c r="S1147" s="1"/>
      <c r="T1147" s="1"/>
      <c r="U1147" s="1"/>
      <c r="V1147" s="1"/>
      <c r="W1147" s="1"/>
      <c r="X1147" s="1"/>
      <c r="Y1147" s="1"/>
    </row>
    <row r="1148" spans="1:25" ht="9.75" customHeight="1">
      <c r="A1148" s="1"/>
      <c r="B1148" s="79"/>
      <c r="C1148" s="145"/>
      <c r="D1148" s="1"/>
      <c r="E1148" s="1"/>
      <c r="F1148" s="1"/>
      <c r="G1148" s="1"/>
      <c r="H1148" s="1"/>
      <c r="I1148" s="1"/>
      <c r="J1148" s="1"/>
      <c r="K1148" s="1"/>
      <c r="L1148" s="1"/>
      <c r="M1148" s="1"/>
      <c r="N1148" s="1"/>
      <c r="O1148" s="1"/>
      <c r="P1148" s="1"/>
      <c r="Q1148" s="1"/>
      <c r="R1148" s="1"/>
      <c r="S1148" s="1"/>
      <c r="T1148" s="1"/>
      <c r="U1148" s="1"/>
      <c r="V1148" s="1"/>
      <c r="W1148" s="1"/>
      <c r="X1148" s="1"/>
      <c r="Y1148" s="1"/>
    </row>
    <row r="1149" spans="1:25" ht="9.75" customHeight="1">
      <c r="A1149" s="1"/>
      <c r="B1149" s="79"/>
      <c r="C1149" s="145"/>
      <c r="D1149" s="1"/>
      <c r="E1149" s="1"/>
      <c r="F1149" s="1"/>
      <c r="G1149" s="1"/>
      <c r="H1149" s="1"/>
      <c r="I1149" s="1"/>
      <c r="J1149" s="1"/>
      <c r="K1149" s="1"/>
      <c r="L1149" s="1"/>
      <c r="M1149" s="1"/>
      <c r="N1149" s="1"/>
      <c r="O1149" s="1"/>
      <c r="P1149" s="1"/>
      <c r="Q1149" s="1"/>
      <c r="R1149" s="1"/>
      <c r="S1149" s="1"/>
      <c r="T1149" s="1"/>
      <c r="U1149" s="1"/>
      <c r="V1149" s="1"/>
      <c r="W1149" s="1"/>
      <c r="X1149" s="1"/>
      <c r="Y1149" s="1"/>
    </row>
    <row r="1150" spans="1:25" ht="9.75" customHeight="1">
      <c r="A1150" s="1"/>
      <c r="B1150" s="79"/>
      <c r="C1150" s="145"/>
      <c r="D1150" s="1"/>
      <c r="E1150" s="1"/>
      <c r="F1150" s="1"/>
      <c r="G1150" s="1"/>
      <c r="H1150" s="1"/>
      <c r="I1150" s="1"/>
      <c r="J1150" s="1"/>
      <c r="K1150" s="1"/>
      <c r="L1150" s="1"/>
      <c r="M1150" s="1"/>
      <c r="N1150" s="1"/>
      <c r="O1150" s="1"/>
      <c r="P1150" s="1"/>
      <c r="Q1150" s="1"/>
      <c r="R1150" s="1"/>
      <c r="S1150" s="1"/>
      <c r="T1150" s="1"/>
      <c r="U1150" s="1"/>
      <c r="V1150" s="1"/>
      <c r="W1150" s="1"/>
      <c r="X1150" s="1"/>
      <c r="Y1150" s="1"/>
    </row>
    <row r="1151" spans="1:25" ht="9.75" customHeight="1">
      <c r="A1151" s="1"/>
      <c r="B1151" s="79"/>
      <c r="C1151" s="145"/>
      <c r="D1151" s="1"/>
      <c r="E1151" s="1"/>
      <c r="F1151" s="1"/>
      <c r="G1151" s="1"/>
      <c r="H1151" s="1"/>
      <c r="I1151" s="1"/>
      <c r="J1151" s="1"/>
      <c r="K1151" s="1"/>
      <c r="L1151" s="1"/>
      <c r="M1151" s="1"/>
      <c r="N1151" s="1"/>
      <c r="O1151" s="1"/>
      <c r="P1151" s="1"/>
      <c r="Q1151" s="1"/>
      <c r="R1151" s="1"/>
      <c r="S1151" s="1"/>
      <c r="T1151" s="1"/>
      <c r="U1151" s="1"/>
      <c r="V1151" s="1"/>
      <c r="W1151" s="1"/>
      <c r="X1151" s="1"/>
      <c r="Y1151" s="1"/>
    </row>
    <row r="1152" spans="1:25" ht="9.75" customHeight="1">
      <c r="A1152" s="1"/>
      <c r="B1152" s="79"/>
      <c r="C1152" s="145"/>
      <c r="D1152" s="1"/>
      <c r="E1152" s="1"/>
      <c r="F1152" s="1"/>
      <c r="G1152" s="1"/>
      <c r="H1152" s="1"/>
      <c r="I1152" s="1"/>
      <c r="J1152" s="1"/>
      <c r="K1152" s="1"/>
      <c r="L1152" s="1"/>
      <c r="M1152" s="1"/>
      <c r="N1152" s="1"/>
      <c r="O1152" s="1"/>
      <c r="P1152" s="1"/>
      <c r="Q1152" s="1"/>
      <c r="R1152" s="1"/>
      <c r="S1152" s="1"/>
      <c r="T1152" s="1"/>
      <c r="U1152" s="1"/>
      <c r="V1152" s="1"/>
      <c r="W1152" s="1"/>
      <c r="X1152" s="1"/>
      <c r="Y1152" s="1"/>
    </row>
    <row r="1153" spans="1:25" ht="9.75" customHeight="1">
      <c r="A1153" s="1"/>
      <c r="B1153" s="79"/>
      <c r="C1153" s="145"/>
      <c r="D1153" s="1"/>
      <c r="E1153" s="1"/>
      <c r="F1153" s="1"/>
      <c r="G1153" s="1"/>
      <c r="H1153" s="1"/>
      <c r="I1153" s="1"/>
      <c r="J1153" s="1"/>
      <c r="K1153" s="1"/>
      <c r="L1153" s="1"/>
      <c r="M1153" s="1"/>
      <c r="N1153" s="1"/>
      <c r="O1153" s="1"/>
      <c r="P1153" s="1"/>
      <c r="Q1153" s="1"/>
      <c r="R1153" s="1"/>
      <c r="S1153" s="1"/>
      <c r="T1153" s="1"/>
      <c r="U1153" s="1"/>
      <c r="V1153" s="1"/>
      <c r="W1153" s="1"/>
      <c r="X1153" s="1"/>
      <c r="Y1153" s="1"/>
    </row>
    <row r="1154" spans="1:25" ht="9.75" customHeight="1">
      <c r="A1154" s="1"/>
      <c r="B1154" s="79"/>
      <c r="C1154" s="145"/>
      <c r="D1154" s="1"/>
      <c r="E1154" s="1"/>
      <c r="F1154" s="1"/>
      <c r="G1154" s="1"/>
      <c r="H1154" s="1"/>
      <c r="I1154" s="1"/>
      <c r="J1154" s="1"/>
      <c r="K1154" s="1"/>
      <c r="L1154" s="1"/>
      <c r="M1154" s="1"/>
      <c r="N1154" s="1"/>
      <c r="O1154" s="1"/>
      <c r="P1154" s="1"/>
      <c r="Q1154" s="1"/>
      <c r="R1154" s="1"/>
      <c r="S1154" s="1"/>
      <c r="T1154" s="1"/>
      <c r="U1154" s="1"/>
      <c r="V1154" s="1"/>
      <c r="W1154" s="1"/>
      <c r="X1154" s="1"/>
      <c r="Y1154" s="1"/>
    </row>
    <row r="1155" spans="1:25" ht="9.75" customHeight="1">
      <c r="A1155" s="1"/>
      <c r="B1155" s="79"/>
      <c r="C1155" s="145"/>
      <c r="D1155" s="1"/>
      <c r="E1155" s="1"/>
      <c r="F1155" s="1"/>
      <c r="G1155" s="1"/>
      <c r="H1155" s="1"/>
      <c r="I1155" s="1"/>
      <c r="J1155" s="1"/>
      <c r="K1155" s="1"/>
      <c r="L1155" s="1"/>
      <c r="M1155" s="1"/>
      <c r="N1155" s="1"/>
      <c r="O1155" s="1"/>
      <c r="P1155" s="1"/>
      <c r="Q1155" s="1"/>
      <c r="R1155" s="1"/>
      <c r="S1155" s="1"/>
      <c r="T1155" s="1"/>
      <c r="U1155" s="1"/>
      <c r="V1155" s="1"/>
      <c r="W1155" s="1"/>
      <c r="X1155" s="1"/>
      <c r="Y1155" s="1"/>
    </row>
    <row r="1156" spans="1:25" ht="9.75" customHeight="1">
      <c r="A1156" s="1"/>
      <c r="B1156" s="79"/>
      <c r="C1156" s="145"/>
      <c r="D1156" s="1"/>
      <c r="E1156" s="1"/>
      <c r="F1156" s="1"/>
      <c r="G1156" s="1"/>
      <c r="H1156" s="1"/>
      <c r="I1156" s="1"/>
      <c r="J1156" s="1"/>
      <c r="K1156" s="1"/>
      <c r="L1156" s="1"/>
      <c r="M1156" s="1"/>
      <c r="N1156" s="1"/>
      <c r="O1156" s="1"/>
      <c r="P1156" s="1"/>
      <c r="Q1156" s="1"/>
      <c r="R1156" s="1"/>
      <c r="S1156" s="1"/>
      <c r="T1156" s="1"/>
      <c r="U1156" s="1"/>
      <c r="V1156" s="1"/>
      <c r="W1156" s="1"/>
      <c r="X1156" s="1"/>
      <c r="Y1156" s="1"/>
    </row>
    <row r="1157" spans="1:25" ht="9.75" customHeight="1">
      <c r="A1157" s="1"/>
      <c r="B1157" s="79"/>
      <c r="C1157" s="145"/>
      <c r="D1157" s="1"/>
      <c r="E1157" s="1"/>
      <c r="F1157" s="1"/>
      <c r="G1157" s="1"/>
      <c r="H1157" s="1"/>
      <c r="I1157" s="1"/>
      <c r="J1157" s="1"/>
      <c r="K1157" s="1"/>
      <c r="L1157" s="1"/>
      <c r="M1157" s="1"/>
      <c r="N1157" s="1"/>
      <c r="O1157" s="1"/>
      <c r="P1157" s="1"/>
      <c r="Q1157" s="1"/>
      <c r="R1157" s="1"/>
      <c r="S1157" s="1"/>
      <c r="T1157" s="1"/>
      <c r="U1157" s="1"/>
      <c r="V1157" s="1"/>
      <c r="W1157" s="1"/>
      <c r="X1157" s="1"/>
      <c r="Y1157" s="1"/>
    </row>
    <row r="1158" spans="1:25" ht="9.75" customHeight="1">
      <c r="A1158" s="1"/>
      <c r="B1158" s="79"/>
      <c r="C1158" s="145"/>
      <c r="D1158" s="1"/>
      <c r="E1158" s="1"/>
      <c r="F1158" s="1"/>
      <c r="G1158" s="1"/>
      <c r="H1158" s="1"/>
      <c r="I1158" s="1"/>
      <c r="J1158" s="1"/>
      <c r="K1158" s="1"/>
      <c r="L1158" s="1"/>
      <c r="M1158" s="1"/>
      <c r="N1158" s="1"/>
      <c r="O1158" s="1"/>
      <c r="P1158" s="1"/>
      <c r="Q1158" s="1"/>
      <c r="R1158" s="1"/>
      <c r="S1158" s="1"/>
      <c r="T1158" s="1"/>
      <c r="U1158" s="1"/>
      <c r="V1158" s="1"/>
      <c r="W1158" s="1"/>
      <c r="X1158" s="1"/>
      <c r="Y1158" s="1"/>
    </row>
    <row r="1159" spans="1:25" ht="9.75" customHeight="1">
      <c r="A1159" s="1"/>
      <c r="B1159" s="79"/>
      <c r="C1159" s="145"/>
      <c r="D1159" s="1"/>
      <c r="E1159" s="1"/>
      <c r="F1159" s="1"/>
      <c r="G1159" s="1"/>
      <c r="H1159" s="1"/>
      <c r="I1159" s="1"/>
      <c r="J1159" s="1"/>
      <c r="K1159" s="1"/>
      <c r="L1159" s="1"/>
      <c r="M1159" s="1"/>
      <c r="N1159" s="1"/>
      <c r="O1159" s="1"/>
      <c r="P1159" s="1"/>
      <c r="Q1159" s="1"/>
      <c r="R1159" s="1"/>
      <c r="S1159" s="1"/>
      <c r="T1159" s="1"/>
      <c r="U1159" s="1"/>
      <c r="V1159" s="1"/>
      <c r="W1159" s="1"/>
      <c r="X1159" s="1"/>
      <c r="Y1159" s="1"/>
    </row>
    <row r="1160" spans="1:25" ht="9.75" customHeight="1">
      <c r="A1160" s="1"/>
      <c r="B1160" s="79"/>
      <c r="C1160" s="145"/>
      <c r="D1160" s="1"/>
      <c r="E1160" s="1"/>
      <c r="F1160" s="1"/>
      <c r="G1160" s="1"/>
      <c r="H1160" s="1"/>
      <c r="I1160" s="1"/>
      <c r="J1160" s="1"/>
      <c r="K1160" s="1"/>
      <c r="L1160" s="1"/>
      <c r="M1160" s="1"/>
      <c r="N1160" s="1"/>
      <c r="O1160" s="1"/>
      <c r="P1160" s="1"/>
      <c r="Q1160" s="1"/>
      <c r="R1160" s="1"/>
      <c r="S1160" s="1"/>
      <c r="T1160" s="1"/>
      <c r="U1160" s="1"/>
      <c r="V1160" s="1"/>
      <c r="W1160" s="1"/>
      <c r="X1160" s="1"/>
      <c r="Y1160" s="1"/>
    </row>
    <row r="1161" spans="1:25" ht="9.75" customHeight="1">
      <c r="A1161" s="1"/>
      <c r="B1161" s="79"/>
      <c r="C1161" s="145"/>
      <c r="D1161" s="1"/>
      <c r="E1161" s="1"/>
      <c r="F1161" s="1"/>
      <c r="G1161" s="1"/>
      <c r="H1161" s="1"/>
      <c r="I1161" s="1"/>
      <c r="J1161" s="1"/>
      <c r="K1161" s="1"/>
      <c r="L1161" s="1"/>
      <c r="M1161" s="1"/>
      <c r="N1161" s="1"/>
      <c r="O1161" s="1"/>
      <c r="P1161" s="1"/>
      <c r="Q1161" s="1"/>
      <c r="R1161" s="1"/>
      <c r="S1161" s="1"/>
      <c r="T1161" s="1"/>
      <c r="U1161" s="1"/>
      <c r="V1161" s="1"/>
      <c r="W1161" s="1"/>
      <c r="X1161" s="1"/>
      <c r="Y1161" s="1"/>
    </row>
    <row r="1162" spans="1:25" ht="9.75" customHeight="1">
      <c r="A1162" s="1"/>
      <c r="B1162" s="79"/>
      <c r="C1162" s="145"/>
      <c r="D1162" s="1"/>
      <c r="E1162" s="1"/>
      <c r="F1162" s="1"/>
      <c r="G1162" s="1"/>
      <c r="H1162" s="1"/>
      <c r="I1162" s="1"/>
      <c r="J1162" s="1"/>
      <c r="K1162" s="1"/>
      <c r="L1162" s="1"/>
      <c r="M1162" s="1"/>
      <c r="N1162" s="1"/>
      <c r="O1162" s="1"/>
      <c r="P1162" s="1"/>
      <c r="Q1162" s="1"/>
      <c r="R1162" s="1"/>
      <c r="S1162" s="1"/>
      <c r="T1162" s="1"/>
      <c r="U1162" s="1"/>
      <c r="V1162" s="1"/>
      <c r="W1162" s="1"/>
      <c r="X1162" s="1"/>
      <c r="Y1162" s="1"/>
    </row>
    <row r="1163" spans="1:25" ht="9.75" customHeight="1">
      <c r="A1163" s="1"/>
      <c r="B1163" s="79"/>
      <c r="C1163" s="145"/>
      <c r="D1163" s="1"/>
      <c r="E1163" s="1"/>
      <c r="F1163" s="1"/>
      <c r="G1163" s="1"/>
      <c r="H1163" s="1"/>
      <c r="I1163" s="1"/>
      <c r="J1163" s="1"/>
      <c r="K1163" s="1"/>
      <c r="L1163" s="1"/>
      <c r="M1163" s="1"/>
      <c r="N1163" s="1"/>
      <c r="O1163" s="1"/>
      <c r="P1163" s="1"/>
      <c r="Q1163" s="1"/>
      <c r="R1163" s="1"/>
      <c r="S1163" s="1"/>
      <c r="T1163" s="1"/>
      <c r="U1163" s="1"/>
      <c r="V1163" s="1"/>
      <c r="W1163" s="1"/>
      <c r="X1163" s="1"/>
      <c r="Y1163" s="1"/>
    </row>
    <row r="1164" spans="1:25" ht="9.75" customHeight="1">
      <c r="A1164" s="1"/>
      <c r="B1164" s="79"/>
      <c r="C1164" s="145"/>
      <c r="D1164" s="1"/>
      <c r="E1164" s="1"/>
      <c r="F1164" s="1"/>
      <c r="G1164" s="1"/>
      <c r="H1164" s="1"/>
      <c r="I1164" s="1"/>
      <c r="J1164" s="1"/>
      <c r="K1164" s="1"/>
      <c r="L1164" s="1"/>
      <c r="M1164" s="1"/>
      <c r="N1164" s="1"/>
      <c r="O1164" s="1"/>
      <c r="P1164" s="1"/>
      <c r="Q1164" s="1"/>
      <c r="R1164" s="1"/>
      <c r="S1164" s="1"/>
      <c r="T1164" s="1"/>
      <c r="U1164" s="1"/>
      <c r="V1164" s="1"/>
      <c r="W1164" s="1"/>
      <c r="X1164" s="1"/>
      <c r="Y1164" s="1"/>
    </row>
    <row r="1165" spans="1:25" ht="9.75" customHeight="1">
      <c r="A1165" s="1"/>
      <c r="B1165" s="79"/>
      <c r="C1165" s="145"/>
      <c r="D1165" s="1"/>
      <c r="E1165" s="1"/>
      <c r="F1165" s="1"/>
      <c r="G1165" s="1"/>
      <c r="H1165" s="1"/>
      <c r="I1165" s="1"/>
      <c r="J1165" s="1"/>
      <c r="K1165" s="1"/>
      <c r="L1165" s="1"/>
      <c r="M1165" s="1"/>
      <c r="N1165" s="1"/>
      <c r="O1165" s="1"/>
      <c r="P1165" s="1"/>
      <c r="Q1165" s="1"/>
      <c r="R1165" s="1"/>
      <c r="S1165" s="1"/>
      <c r="T1165" s="1"/>
      <c r="U1165" s="1"/>
      <c r="V1165" s="1"/>
      <c r="W1165" s="1"/>
      <c r="X1165" s="1"/>
      <c r="Y1165" s="1"/>
    </row>
    <row r="1166" spans="1:25" ht="9.75" customHeight="1">
      <c r="A1166" s="1"/>
      <c r="B1166" s="79"/>
      <c r="C1166" s="145"/>
      <c r="D1166" s="1"/>
      <c r="E1166" s="1"/>
      <c r="F1166" s="1"/>
      <c r="G1166" s="1"/>
      <c r="H1166" s="1"/>
      <c r="I1166" s="1"/>
      <c r="J1166" s="1"/>
      <c r="K1166" s="1"/>
      <c r="L1166" s="1"/>
      <c r="M1166" s="1"/>
      <c r="N1166" s="1"/>
      <c r="O1166" s="1"/>
      <c r="P1166" s="1"/>
      <c r="Q1166" s="1"/>
      <c r="R1166" s="1"/>
      <c r="S1166" s="1"/>
      <c r="T1166" s="1"/>
      <c r="U1166" s="1"/>
      <c r="V1166" s="1"/>
      <c r="W1166" s="1"/>
      <c r="X1166" s="1"/>
      <c r="Y1166" s="1"/>
    </row>
    <row r="1167" spans="1:25" ht="9.75" customHeight="1">
      <c r="A1167" s="1"/>
      <c r="B1167" s="79"/>
      <c r="C1167" s="145"/>
      <c r="D1167" s="1"/>
      <c r="E1167" s="1"/>
      <c r="F1167" s="1"/>
      <c r="G1167" s="1"/>
      <c r="H1167" s="1"/>
      <c r="I1167" s="1"/>
      <c r="J1167" s="1"/>
      <c r="K1167" s="1"/>
      <c r="L1167" s="1"/>
      <c r="M1167" s="1"/>
      <c r="N1167" s="1"/>
      <c r="O1167" s="1"/>
      <c r="P1167" s="1"/>
      <c r="Q1167" s="1"/>
      <c r="R1167" s="1"/>
      <c r="S1167" s="1"/>
      <c r="T1167" s="1"/>
      <c r="U1167" s="1"/>
      <c r="V1167" s="1"/>
      <c r="W1167" s="1"/>
      <c r="X1167" s="1"/>
      <c r="Y1167" s="1"/>
    </row>
    <row r="1168" spans="1:25" ht="9.75" customHeight="1">
      <c r="A1168" s="1"/>
      <c r="B1168" s="79"/>
      <c r="C1168" s="145"/>
      <c r="D1168" s="1"/>
      <c r="E1168" s="1"/>
      <c r="F1168" s="1"/>
      <c r="G1168" s="1"/>
      <c r="H1168" s="1"/>
      <c r="I1168" s="1"/>
      <c r="J1168" s="1"/>
      <c r="K1168" s="1"/>
      <c r="L1168" s="1"/>
      <c r="M1168" s="1"/>
      <c r="N1168" s="1"/>
      <c r="O1168" s="1"/>
      <c r="P1168" s="1"/>
      <c r="Q1168" s="1"/>
      <c r="R1168" s="1"/>
      <c r="S1168" s="1"/>
      <c r="T1168" s="1"/>
      <c r="U1168" s="1"/>
      <c r="V1168" s="1"/>
      <c r="W1168" s="1"/>
      <c r="X1168" s="1"/>
      <c r="Y1168" s="1"/>
    </row>
    <row r="1169" spans="1:25" ht="9.75" customHeight="1">
      <c r="A1169" s="1"/>
      <c r="B1169" s="79"/>
      <c r="C1169" s="145"/>
      <c r="D1169" s="1"/>
      <c r="E1169" s="1"/>
      <c r="F1169" s="1"/>
      <c r="G1169" s="1"/>
      <c r="H1169" s="1"/>
      <c r="I1169" s="1"/>
      <c r="J1169" s="1"/>
      <c r="K1169" s="1"/>
      <c r="L1169" s="1"/>
      <c r="M1169" s="1"/>
      <c r="N1169" s="1"/>
      <c r="O1169" s="1"/>
      <c r="P1169" s="1"/>
      <c r="Q1169" s="1"/>
      <c r="R1169" s="1"/>
      <c r="S1169" s="1"/>
      <c r="T1169" s="1"/>
      <c r="U1169" s="1"/>
      <c r="V1169" s="1"/>
      <c r="W1169" s="1"/>
      <c r="X1169" s="1"/>
      <c r="Y1169" s="1"/>
    </row>
    <row r="1170" spans="1:25" ht="9.75" customHeight="1">
      <c r="A1170" s="1"/>
      <c r="B1170" s="79"/>
      <c r="C1170" s="145"/>
      <c r="D1170" s="1"/>
      <c r="E1170" s="1"/>
      <c r="F1170" s="1"/>
      <c r="G1170" s="1"/>
      <c r="H1170" s="1"/>
      <c r="I1170" s="1"/>
      <c r="J1170" s="1"/>
      <c r="K1170" s="1"/>
      <c r="L1170" s="1"/>
      <c r="M1170" s="1"/>
      <c r="N1170" s="1"/>
      <c r="O1170" s="1"/>
      <c r="P1170" s="1"/>
      <c r="Q1170" s="1"/>
      <c r="R1170" s="1"/>
      <c r="S1170" s="1"/>
      <c r="T1170" s="1"/>
      <c r="U1170" s="1"/>
      <c r="V1170" s="1"/>
      <c r="W1170" s="1"/>
      <c r="X1170" s="1"/>
      <c r="Y1170" s="1"/>
    </row>
    <row r="1171" spans="1:25" ht="9.75" customHeight="1">
      <c r="A1171" s="1"/>
      <c r="B1171" s="79"/>
      <c r="C1171" s="145"/>
      <c r="D1171" s="1"/>
      <c r="E1171" s="1"/>
      <c r="F1171" s="1"/>
      <c r="G1171" s="1"/>
      <c r="H1171" s="1"/>
      <c r="I1171" s="1"/>
      <c r="J1171" s="1"/>
      <c r="K1171" s="1"/>
      <c r="L1171" s="1"/>
      <c r="M1171" s="1"/>
      <c r="N1171" s="1"/>
      <c r="O1171" s="1"/>
      <c r="P1171" s="1"/>
      <c r="Q1171" s="1"/>
      <c r="R1171" s="1"/>
      <c r="S1171" s="1"/>
      <c r="T1171" s="1"/>
      <c r="U1171" s="1"/>
      <c r="V1171" s="1"/>
      <c r="W1171" s="1"/>
      <c r="X1171" s="1"/>
      <c r="Y1171" s="1"/>
    </row>
    <row r="1172" spans="1:25" ht="9.75" customHeight="1">
      <c r="A1172" s="1"/>
      <c r="B1172" s="79"/>
      <c r="C1172" s="145"/>
      <c r="D1172" s="1"/>
      <c r="E1172" s="1"/>
      <c r="F1172" s="1"/>
      <c r="G1172" s="1"/>
      <c r="H1172" s="1"/>
      <c r="I1172" s="1"/>
      <c r="J1172" s="1"/>
      <c r="K1172" s="1"/>
      <c r="L1172" s="1"/>
      <c r="M1172" s="1"/>
      <c r="N1172" s="1"/>
      <c r="O1172" s="1"/>
      <c r="P1172" s="1"/>
      <c r="Q1172" s="1"/>
      <c r="R1172" s="1"/>
      <c r="S1172" s="1"/>
      <c r="T1172" s="1"/>
      <c r="U1172" s="1"/>
      <c r="V1172" s="1"/>
      <c r="W1172" s="1"/>
      <c r="X1172" s="1"/>
      <c r="Y1172" s="1"/>
    </row>
    <row r="1173" spans="1:25" ht="9.75" customHeight="1">
      <c r="A1173" s="1"/>
      <c r="B1173" s="79"/>
      <c r="C1173" s="145"/>
      <c r="D1173" s="1"/>
      <c r="E1173" s="1"/>
      <c r="F1173" s="1"/>
      <c r="G1173" s="1"/>
      <c r="H1173" s="1"/>
      <c r="I1173" s="1"/>
      <c r="J1173" s="1"/>
      <c r="K1173" s="1"/>
      <c r="L1173" s="1"/>
      <c r="M1173" s="1"/>
      <c r="N1173" s="1"/>
      <c r="O1173" s="1"/>
      <c r="P1173" s="1"/>
      <c r="Q1173" s="1"/>
      <c r="R1173" s="1"/>
      <c r="S1173" s="1"/>
      <c r="T1173" s="1"/>
      <c r="U1173" s="1"/>
      <c r="V1173" s="1"/>
      <c r="W1173" s="1"/>
      <c r="X1173" s="1"/>
      <c r="Y1173" s="1"/>
    </row>
    <row r="1174" spans="1:25" ht="9.75" customHeight="1">
      <c r="A1174" s="1"/>
      <c r="B1174" s="79"/>
      <c r="C1174" s="145"/>
      <c r="D1174" s="1"/>
      <c r="E1174" s="1"/>
      <c r="F1174" s="1"/>
      <c r="G1174" s="1"/>
      <c r="H1174" s="1"/>
      <c r="I1174" s="1"/>
      <c r="J1174" s="1"/>
      <c r="K1174" s="1"/>
      <c r="L1174" s="1"/>
      <c r="M1174" s="1"/>
      <c r="N1174" s="1"/>
      <c r="O1174" s="1"/>
      <c r="P1174" s="1"/>
      <c r="Q1174" s="1"/>
      <c r="R1174" s="1"/>
      <c r="S1174" s="1"/>
      <c r="T1174" s="1"/>
      <c r="U1174" s="1"/>
      <c r="V1174" s="1"/>
      <c r="W1174" s="1"/>
      <c r="X1174" s="1"/>
      <c r="Y1174" s="1"/>
    </row>
    <row r="1175" spans="1:25" ht="9.75" customHeight="1">
      <c r="A1175" s="1"/>
      <c r="B1175" s="79"/>
      <c r="C1175" s="145"/>
      <c r="D1175" s="1"/>
      <c r="E1175" s="1"/>
      <c r="F1175" s="1"/>
      <c r="G1175" s="1"/>
      <c r="H1175" s="1"/>
      <c r="I1175" s="1"/>
      <c r="J1175" s="1"/>
      <c r="K1175" s="1"/>
      <c r="L1175" s="1"/>
      <c r="M1175" s="1"/>
      <c r="N1175" s="1"/>
      <c r="O1175" s="1"/>
      <c r="P1175" s="1"/>
      <c r="Q1175" s="1"/>
      <c r="R1175" s="1"/>
      <c r="S1175" s="1"/>
      <c r="T1175" s="1"/>
      <c r="U1175" s="1"/>
      <c r="V1175" s="1"/>
      <c r="W1175" s="1"/>
      <c r="X1175" s="1"/>
      <c r="Y1175" s="1"/>
    </row>
    <row r="1176" spans="1:25" ht="9.75" customHeight="1">
      <c r="A1176" s="1"/>
      <c r="B1176" s="79"/>
      <c r="C1176" s="145"/>
      <c r="D1176" s="1"/>
      <c r="E1176" s="1"/>
      <c r="F1176" s="1"/>
      <c r="G1176" s="1"/>
      <c r="H1176" s="1"/>
      <c r="I1176" s="1"/>
      <c r="J1176" s="1"/>
      <c r="K1176" s="1"/>
      <c r="L1176" s="1"/>
      <c r="M1176" s="1"/>
      <c r="N1176" s="1"/>
      <c r="O1176" s="1"/>
      <c r="P1176" s="1"/>
      <c r="Q1176" s="1"/>
      <c r="R1176" s="1"/>
      <c r="S1176" s="1"/>
      <c r="T1176" s="1"/>
      <c r="U1176" s="1"/>
      <c r="V1176" s="1"/>
      <c r="W1176" s="1"/>
      <c r="X1176" s="1"/>
      <c r="Y1176" s="1"/>
    </row>
    <row r="1177" spans="1:25" ht="9.75" customHeight="1">
      <c r="A1177" s="1"/>
      <c r="B1177" s="79"/>
      <c r="C1177" s="145"/>
      <c r="D1177" s="1"/>
      <c r="E1177" s="1"/>
      <c r="F1177" s="1"/>
      <c r="G1177" s="1"/>
      <c r="H1177" s="1"/>
      <c r="I1177" s="1"/>
      <c r="J1177" s="1"/>
      <c r="K1177" s="1"/>
      <c r="L1177" s="1"/>
      <c r="M1177" s="1"/>
      <c r="N1177" s="1"/>
      <c r="O1177" s="1"/>
      <c r="P1177" s="1"/>
      <c r="Q1177" s="1"/>
      <c r="R1177" s="1"/>
      <c r="S1177" s="1"/>
      <c r="T1177" s="1"/>
      <c r="U1177" s="1"/>
      <c r="V1177" s="1"/>
      <c r="W1177" s="1"/>
      <c r="X1177" s="1"/>
      <c r="Y1177" s="1"/>
    </row>
    <row r="1178" spans="1:25" ht="9.75" customHeight="1">
      <c r="A1178" s="1"/>
      <c r="B1178" s="79"/>
      <c r="C1178" s="145"/>
      <c r="D1178" s="1"/>
      <c r="E1178" s="1"/>
      <c r="F1178" s="1"/>
      <c r="G1178" s="1"/>
      <c r="H1178" s="1"/>
      <c r="I1178" s="1"/>
      <c r="J1178" s="1"/>
      <c r="K1178" s="1"/>
      <c r="L1178" s="1"/>
      <c r="M1178" s="1"/>
      <c r="N1178" s="1"/>
      <c r="O1178" s="1"/>
      <c r="P1178" s="1"/>
      <c r="Q1178" s="1"/>
      <c r="R1178" s="1"/>
      <c r="S1178" s="1"/>
      <c r="T1178" s="1"/>
      <c r="U1178" s="1"/>
      <c r="V1178" s="1"/>
      <c r="W1178" s="1"/>
      <c r="X1178" s="1"/>
      <c r="Y1178" s="1"/>
    </row>
    <row r="1179" spans="1:25" ht="9.75" customHeight="1">
      <c r="A1179" s="1"/>
      <c r="B1179" s="79"/>
      <c r="C1179" s="145"/>
      <c r="D1179" s="1"/>
      <c r="E1179" s="1"/>
      <c r="F1179" s="1"/>
      <c r="G1179" s="1"/>
      <c r="H1179" s="1"/>
      <c r="I1179" s="1"/>
      <c r="J1179" s="1"/>
      <c r="K1179" s="1"/>
      <c r="L1179" s="1"/>
      <c r="M1179" s="1"/>
      <c r="N1179" s="1"/>
      <c r="O1179" s="1"/>
      <c r="P1179" s="1"/>
      <c r="Q1179" s="1"/>
      <c r="R1179" s="1"/>
      <c r="S1179" s="1"/>
      <c r="T1179" s="1"/>
      <c r="U1179" s="1"/>
      <c r="V1179" s="1"/>
      <c r="W1179" s="1"/>
      <c r="X1179" s="1"/>
      <c r="Y1179" s="1"/>
    </row>
    <row r="1180" spans="1:25" ht="9.75" customHeight="1">
      <c r="A1180" s="1"/>
      <c r="B1180" s="79"/>
      <c r="C1180" s="145"/>
      <c r="D1180" s="1"/>
      <c r="E1180" s="1"/>
      <c r="F1180" s="1"/>
      <c r="G1180" s="1"/>
      <c r="H1180" s="1"/>
      <c r="I1180" s="1"/>
      <c r="J1180" s="1"/>
      <c r="K1180" s="1"/>
      <c r="L1180" s="1"/>
      <c r="M1180" s="1"/>
      <c r="N1180" s="1"/>
      <c r="O1180" s="1"/>
      <c r="P1180" s="1"/>
      <c r="Q1180" s="1"/>
      <c r="R1180" s="1"/>
      <c r="S1180" s="1"/>
      <c r="T1180" s="1"/>
      <c r="U1180" s="1"/>
      <c r="V1180" s="1"/>
      <c r="W1180" s="1"/>
      <c r="X1180" s="1"/>
      <c r="Y1180" s="1"/>
    </row>
    <row r="1181" spans="1:25" ht="9.75" customHeight="1">
      <c r="A1181" s="1"/>
      <c r="B1181" s="79"/>
      <c r="C1181" s="145"/>
      <c r="D1181" s="1"/>
      <c r="E1181" s="1"/>
      <c r="F1181" s="1"/>
      <c r="G1181" s="1"/>
      <c r="H1181" s="1"/>
      <c r="I1181" s="1"/>
      <c r="J1181" s="1"/>
      <c r="K1181" s="1"/>
      <c r="L1181" s="1"/>
      <c r="M1181" s="1"/>
      <c r="N1181" s="1"/>
      <c r="O1181" s="1"/>
      <c r="P1181" s="1"/>
      <c r="Q1181" s="1"/>
      <c r="R1181" s="1"/>
      <c r="S1181" s="1"/>
      <c r="T1181" s="1"/>
      <c r="U1181" s="1"/>
      <c r="V1181" s="1"/>
      <c r="W1181" s="1"/>
      <c r="X1181" s="1"/>
      <c r="Y1181" s="1"/>
    </row>
    <row r="1182" spans="1:25" ht="9.75" customHeight="1">
      <c r="A1182" s="1"/>
      <c r="B1182" s="79"/>
      <c r="C1182" s="145"/>
      <c r="D1182" s="1"/>
      <c r="E1182" s="1"/>
      <c r="F1182" s="1"/>
      <c r="G1182" s="1"/>
      <c r="H1182" s="1"/>
      <c r="I1182" s="1"/>
      <c r="J1182" s="1"/>
      <c r="K1182" s="1"/>
      <c r="L1182" s="1"/>
      <c r="M1182" s="1"/>
      <c r="N1182" s="1"/>
      <c r="O1182" s="1"/>
      <c r="P1182" s="1"/>
      <c r="Q1182" s="1"/>
      <c r="R1182" s="1"/>
      <c r="S1182" s="1"/>
      <c r="T1182" s="1"/>
      <c r="U1182" s="1"/>
      <c r="V1182" s="1"/>
      <c r="W1182" s="1"/>
      <c r="X1182" s="1"/>
      <c r="Y1182" s="1"/>
    </row>
    <row r="1183" spans="1:25" ht="9.75" customHeight="1">
      <c r="A1183" s="1"/>
      <c r="B1183" s="79"/>
      <c r="C1183" s="145"/>
      <c r="D1183" s="1"/>
      <c r="E1183" s="1"/>
      <c r="F1183" s="1"/>
      <c r="G1183" s="1"/>
      <c r="H1183" s="1"/>
      <c r="I1183" s="1"/>
      <c r="J1183" s="1"/>
      <c r="K1183" s="1"/>
      <c r="L1183" s="1"/>
      <c r="M1183" s="1"/>
      <c r="N1183" s="1"/>
      <c r="O1183" s="1"/>
      <c r="P1183" s="1"/>
      <c r="Q1183" s="1"/>
      <c r="R1183" s="1"/>
      <c r="S1183" s="1"/>
      <c r="T1183" s="1"/>
      <c r="U1183" s="1"/>
      <c r="V1183" s="1"/>
      <c r="W1183" s="1"/>
      <c r="X1183" s="1"/>
      <c r="Y1183" s="1"/>
    </row>
    <row r="1184" spans="1:25" ht="9.75" customHeight="1">
      <c r="A1184" s="1"/>
      <c r="B1184" s="79"/>
      <c r="C1184" s="145"/>
      <c r="D1184" s="1"/>
      <c r="E1184" s="1"/>
      <c r="F1184" s="1"/>
      <c r="G1184" s="1"/>
      <c r="H1184" s="1"/>
      <c r="I1184" s="1"/>
      <c r="J1184" s="1"/>
      <c r="K1184" s="1"/>
      <c r="L1184" s="1"/>
      <c r="M1184" s="1"/>
      <c r="N1184" s="1"/>
      <c r="O1184" s="1"/>
      <c r="P1184" s="1"/>
      <c r="Q1184" s="1"/>
      <c r="R1184" s="1"/>
      <c r="S1184" s="1"/>
      <c r="T1184" s="1"/>
      <c r="U1184" s="1"/>
      <c r="V1184" s="1"/>
      <c r="W1184" s="1"/>
      <c r="X1184" s="1"/>
      <c r="Y1184" s="1"/>
    </row>
    <row r="1185" spans="1:25" ht="9.75" customHeight="1">
      <c r="A1185" s="1"/>
      <c r="B1185" s="79"/>
      <c r="C1185" s="145"/>
      <c r="D1185" s="1"/>
      <c r="E1185" s="1"/>
      <c r="F1185" s="1"/>
      <c r="G1185" s="1"/>
      <c r="H1185" s="1"/>
      <c r="I1185" s="1"/>
      <c r="J1185" s="1"/>
      <c r="K1185" s="1"/>
      <c r="L1185" s="1"/>
      <c r="M1185" s="1"/>
      <c r="N1185" s="1"/>
      <c r="O1185" s="1"/>
      <c r="P1185" s="1"/>
      <c r="Q1185" s="1"/>
      <c r="R1185" s="1"/>
      <c r="S1185" s="1"/>
      <c r="T1185" s="1"/>
      <c r="U1185" s="1"/>
      <c r="V1185" s="1"/>
      <c r="W1185" s="1"/>
      <c r="X1185" s="1"/>
      <c r="Y1185" s="1"/>
    </row>
    <row r="1186" spans="1:25" ht="9.75" customHeight="1">
      <c r="A1186" s="1"/>
      <c r="B1186" s="79"/>
      <c r="C1186" s="145"/>
      <c r="D1186" s="1"/>
      <c r="E1186" s="1"/>
      <c r="F1186" s="1"/>
      <c r="G1186" s="1"/>
      <c r="H1186" s="1"/>
      <c r="I1186" s="1"/>
      <c r="J1186" s="1"/>
      <c r="K1186" s="1"/>
      <c r="L1186" s="1"/>
      <c r="M1186" s="1"/>
      <c r="N1186" s="1"/>
      <c r="O1186" s="1"/>
      <c r="P1186" s="1"/>
      <c r="Q1186" s="1"/>
      <c r="R1186" s="1"/>
      <c r="S1186" s="1"/>
      <c r="T1186" s="1"/>
      <c r="U1186" s="1"/>
      <c r="V1186" s="1"/>
      <c r="W1186" s="1"/>
      <c r="X1186" s="1"/>
      <c r="Y1186" s="1"/>
    </row>
    <row r="1187" spans="1:25" ht="9.75" customHeight="1">
      <c r="A1187" s="1"/>
      <c r="B1187" s="79"/>
      <c r="C1187" s="145"/>
      <c r="D1187" s="1"/>
      <c r="E1187" s="1"/>
      <c r="F1187" s="1"/>
      <c r="G1187" s="1"/>
      <c r="H1187" s="1"/>
      <c r="I1187" s="1"/>
      <c r="J1187" s="1"/>
      <c r="K1187" s="1"/>
      <c r="L1187" s="1"/>
      <c r="M1187" s="1"/>
      <c r="N1187" s="1"/>
      <c r="O1187" s="1"/>
      <c r="P1187" s="1"/>
      <c r="Q1187" s="1"/>
      <c r="R1187" s="1"/>
      <c r="S1187" s="1"/>
      <c r="T1187" s="1"/>
      <c r="U1187" s="1"/>
      <c r="V1187" s="1"/>
      <c r="W1187" s="1"/>
      <c r="X1187" s="1"/>
      <c r="Y1187" s="1"/>
    </row>
    <row r="1188" spans="1:25" ht="9.75" customHeight="1">
      <c r="A1188" s="1"/>
      <c r="B1188" s="79"/>
      <c r="C1188" s="145"/>
      <c r="D1188" s="1"/>
      <c r="E1188" s="1"/>
      <c r="F1188" s="1"/>
      <c r="G1188" s="1"/>
      <c r="H1188" s="1"/>
      <c r="I1188" s="1"/>
      <c r="J1188" s="1"/>
      <c r="K1188" s="1"/>
      <c r="L1188" s="1"/>
      <c r="M1188" s="1"/>
      <c r="N1188" s="1"/>
      <c r="O1188" s="1"/>
      <c r="P1188" s="1"/>
      <c r="Q1188" s="1"/>
      <c r="R1188" s="1"/>
      <c r="S1188" s="1"/>
      <c r="T1188" s="1"/>
      <c r="U1188" s="1"/>
      <c r="V1188" s="1"/>
      <c r="W1188" s="1"/>
      <c r="X1188" s="1"/>
      <c r="Y1188" s="1"/>
    </row>
    <row r="1189" spans="1:25" ht="9.75" customHeight="1">
      <c r="A1189" s="1"/>
      <c r="B1189" s="79"/>
      <c r="C1189" s="145"/>
      <c r="D1189" s="1"/>
      <c r="E1189" s="1"/>
      <c r="F1189" s="1"/>
      <c r="G1189" s="1"/>
      <c r="H1189" s="1"/>
      <c r="I1189" s="1"/>
      <c r="J1189" s="1"/>
      <c r="K1189" s="1"/>
      <c r="L1189" s="1"/>
      <c r="M1189" s="1"/>
      <c r="N1189" s="1"/>
      <c r="O1189" s="1"/>
      <c r="P1189" s="1"/>
      <c r="Q1189" s="1"/>
      <c r="R1189" s="1"/>
      <c r="S1189" s="1"/>
      <c r="T1189" s="1"/>
      <c r="U1189" s="1"/>
      <c r="V1189" s="1"/>
      <c r="W1189" s="1"/>
      <c r="X1189" s="1"/>
      <c r="Y1189" s="1"/>
    </row>
    <row r="1190" spans="1:25" ht="9.75" customHeight="1">
      <c r="A1190" s="1"/>
      <c r="B1190" s="79"/>
      <c r="C1190" s="145"/>
      <c r="D1190" s="1"/>
      <c r="E1190" s="1"/>
      <c r="F1190" s="1"/>
      <c r="G1190" s="1"/>
      <c r="H1190" s="1"/>
      <c r="I1190" s="1"/>
      <c r="J1190" s="1"/>
      <c r="K1190" s="1"/>
      <c r="L1190" s="1"/>
      <c r="M1190" s="1"/>
      <c r="N1190" s="1"/>
      <c r="O1190" s="1"/>
      <c r="P1190" s="1"/>
      <c r="Q1190" s="1"/>
      <c r="R1190" s="1"/>
      <c r="S1190" s="1"/>
      <c r="T1190" s="1"/>
      <c r="U1190" s="1"/>
      <c r="V1190" s="1"/>
      <c r="W1190" s="1"/>
      <c r="X1190" s="1"/>
      <c r="Y1190" s="1"/>
    </row>
    <row r="1191" spans="1:25" ht="9.75" customHeight="1">
      <c r="A1191" s="1"/>
      <c r="B1191" s="79"/>
      <c r="C1191" s="145"/>
      <c r="D1191" s="1"/>
      <c r="E1191" s="1"/>
      <c r="F1191" s="1"/>
      <c r="G1191" s="1"/>
      <c r="H1191" s="1"/>
      <c r="I1191" s="1"/>
      <c r="J1191" s="1"/>
      <c r="K1191" s="1"/>
      <c r="L1191" s="1"/>
      <c r="M1191" s="1"/>
      <c r="N1191" s="1"/>
      <c r="O1191" s="1"/>
      <c r="P1191" s="1"/>
      <c r="Q1191" s="1"/>
      <c r="R1191" s="1"/>
      <c r="S1191" s="1"/>
      <c r="T1191" s="1"/>
      <c r="U1191" s="1"/>
      <c r="V1191" s="1"/>
      <c r="W1191" s="1"/>
      <c r="X1191" s="1"/>
      <c r="Y1191" s="1"/>
    </row>
    <row r="1192" spans="1:25" ht="9.75" customHeight="1">
      <c r="A1192" s="1"/>
      <c r="B1192" s="79"/>
      <c r="C1192" s="145"/>
      <c r="D1192" s="1"/>
      <c r="E1192" s="1"/>
      <c r="F1192" s="1"/>
      <c r="G1192" s="1"/>
      <c r="H1192" s="1"/>
      <c r="I1192" s="1"/>
      <c r="J1192" s="1"/>
      <c r="K1192" s="1"/>
      <c r="L1192" s="1"/>
      <c r="M1192" s="1"/>
      <c r="N1192" s="1"/>
      <c r="O1192" s="1"/>
      <c r="P1192" s="1"/>
      <c r="Q1192" s="1"/>
      <c r="R1192" s="1"/>
      <c r="S1192" s="1"/>
      <c r="T1192" s="1"/>
      <c r="U1192" s="1"/>
      <c r="V1192" s="1"/>
      <c r="W1192" s="1"/>
      <c r="X1192" s="1"/>
      <c r="Y1192" s="1"/>
    </row>
    <row r="1193" spans="1:25" ht="9.75" customHeight="1">
      <c r="A1193" s="1"/>
      <c r="B1193" s="79"/>
      <c r="C1193" s="145"/>
      <c r="D1193" s="1"/>
      <c r="E1193" s="1"/>
      <c r="F1193" s="1"/>
      <c r="G1193" s="1"/>
      <c r="H1193" s="1"/>
      <c r="I1193" s="1"/>
      <c r="J1193" s="1"/>
      <c r="K1193" s="1"/>
      <c r="L1193" s="1"/>
      <c r="M1193" s="1"/>
      <c r="N1193" s="1"/>
      <c r="O1193" s="1"/>
      <c r="P1193" s="1"/>
      <c r="Q1193" s="1"/>
      <c r="R1193" s="1"/>
      <c r="S1193" s="1"/>
      <c r="T1193" s="1"/>
      <c r="U1193" s="1"/>
      <c r="V1193" s="1"/>
      <c r="W1193" s="1"/>
      <c r="X1193" s="1"/>
      <c r="Y1193" s="1"/>
    </row>
    <row r="1194" spans="1:25" ht="9.75" customHeight="1">
      <c r="A1194" s="1"/>
      <c r="B1194" s="79"/>
      <c r="C1194" s="145"/>
      <c r="D1194" s="1"/>
      <c r="E1194" s="1"/>
      <c r="F1194" s="1"/>
      <c r="G1194" s="1"/>
      <c r="H1194" s="1"/>
      <c r="I1194" s="1"/>
      <c r="J1194" s="1"/>
      <c r="K1194" s="1"/>
      <c r="L1194" s="1"/>
      <c r="M1194" s="1"/>
      <c r="N1194" s="1"/>
      <c r="O1194" s="1"/>
      <c r="P1194" s="1"/>
      <c r="Q1194" s="1"/>
      <c r="R1194" s="1"/>
      <c r="S1194" s="1"/>
      <c r="T1194" s="1"/>
      <c r="U1194" s="1"/>
      <c r="V1194" s="1"/>
      <c r="W1194" s="1"/>
      <c r="X1194" s="1"/>
      <c r="Y1194" s="1"/>
    </row>
    <row r="1195" spans="1:25" ht="9.75" customHeight="1">
      <c r="A1195" s="1"/>
      <c r="B1195" s="79"/>
      <c r="C1195" s="145"/>
      <c r="D1195" s="1"/>
      <c r="E1195" s="1"/>
      <c r="F1195" s="1"/>
      <c r="G1195" s="1"/>
      <c r="H1195" s="1"/>
      <c r="I1195" s="1"/>
      <c r="J1195" s="1"/>
      <c r="K1195" s="1"/>
      <c r="L1195" s="1"/>
      <c r="M1195" s="1"/>
      <c r="N1195" s="1"/>
      <c r="O1195" s="1"/>
      <c r="P1195" s="1"/>
      <c r="Q1195" s="1"/>
      <c r="R1195" s="1"/>
      <c r="S1195" s="1"/>
      <c r="T1195" s="1"/>
      <c r="U1195" s="1"/>
      <c r="V1195" s="1"/>
      <c r="W1195" s="1"/>
      <c r="X1195" s="1"/>
      <c r="Y1195" s="1"/>
    </row>
    <row r="1196" spans="1:25" ht="9.75" customHeight="1">
      <c r="A1196" s="1"/>
      <c r="B1196" s="79"/>
      <c r="C1196" s="145"/>
      <c r="D1196" s="1"/>
      <c r="E1196" s="1"/>
      <c r="F1196" s="1"/>
      <c r="G1196" s="1"/>
      <c r="H1196" s="1"/>
      <c r="I1196" s="1"/>
      <c r="J1196" s="1"/>
      <c r="K1196" s="1"/>
      <c r="L1196" s="1"/>
      <c r="M1196" s="1"/>
      <c r="N1196" s="1"/>
      <c r="O1196" s="1"/>
      <c r="P1196" s="1"/>
      <c r="Q1196" s="1"/>
      <c r="R1196" s="1"/>
      <c r="S1196" s="1"/>
      <c r="T1196" s="1"/>
      <c r="U1196" s="1"/>
      <c r="V1196" s="1"/>
      <c r="W1196" s="1"/>
      <c r="X1196" s="1"/>
      <c r="Y1196" s="1"/>
    </row>
    <row r="1197" spans="1:25" ht="9.75" customHeight="1">
      <c r="A1197" s="1"/>
      <c r="B1197" s="79"/>
      <c r="C1197" s="145"/>
      <c r="D1197" s="1"/>
      <c r="E1197" s="1"/>
      <c r="F1197" s="1"/>
      <c r="G1197" s="1"/>
      <c r="H1197" s="1"/>
      <c r="I1197" s="1"/>
      <c r="J1197" s="1"/>
      <c r="K1197" s="1"/>
      <c r="L1197" s="1"/>
      <c r="M1197" s="1"/>
      <c r="N1197" s="1"/>
      <c r="O1197" s="1"/>
      <c r="P1197" s="1"/>
      <c r="Q1197" s="1"/>
      <c r="R1197" s="1"/>
      <c r="S1197" s="1"/>
      <c r="T1197" s="1"/>
      <c r="U1197" s="1"/>
      <c r="V1197" s="1"/>
      <c r="W1197" s="1"/>
      <c r="X1197" s="1"/>
      <c r="Y1197" s="1"/>
    </row>
    <row r="1198" spans="1:25" ht="9.75" customHeight="1">
      <c r="A1198" s="1"/>
      <c r="B1198" s="79"/>
      <c r="C1198" s="145"/>
      <c r="D1198" s="1"/>
      <c r="E1198" s="1"/>
      <c r="F1198" s="1"/>
      <c r="G1198" s="1"/>
      <c r="H1198" s="1"/>
      <c r="I1198" s="1"/>
      <c r="J1198" s="1"/>
      <c r="K1198" s="1"/>
      <c r="L1198" s="1"/>
      <c r="M1198" s="1"/>
      <c r="N1198" s="1"/>
      <c r="O1198" s="1"/>
      <c r="P1198" s="1"/>
      <c r="Q1198" s="1"/>
      <c r="R1198" s="1"/>
      <c r="S1198" s="1"/>
      <c r="T1198" s="1"/>
      <c r="U1198" s="1"/>
      <c r="V1198" s="1"/>
      <c r="W1198" s="1"/>
      <c r="X1198" s="1"/>
      <c r="Y1198" s="1"/>
    </row>
    <row r="1199" spans="1:25" ht="9.75" customHeight="1">
      <c r="A1199" s="1"/>
      <c r="B1199" s="79"/>
      <c r="C1199" s="145"/>
      <c r="D1199" s="1"/>
      <c r="E1199" s="1"/>
      <c r="F1199" s="1"/>
      <c r="G1199" s="1"/>
      <c r="H1199" s="1"/>
      <c r="I1199" s="1"/>
      <c r="J1199" s="1"/>
      <c r="K1199" s="1"/>
      <c r="L1199" s="1"/>
      <c r="M1199" s="1"/>
      <c r="N1199" s="1"/>
      <c r="O1199" s="1"/>
      <c r="P1199" s="1"/>
      <c r="Q1199" s="1"/>
      <c r="R1199" s="1"/>
      <c r="S1199" s="1"/>
      <c r="T1199" s="1"/>
      <c r="U1199" s="1"/>
      <c r="V1199" s="1"/>
      <c r="W1199" s="1"/>
      <c r="X1199" s="1"/>
      <c r="Y1199" s="1"/>
    </row>
    <row r="1200" spans="1:25" ht="9.75" customHeight="1">
      <c r="A1200" s="1"/>
      <c r="B1200" s="79"/>
      <c r="C1200" s="145"/>
      <c r="D1200" s="1"/>
      <c r="E1200" s="1"/>
      <c r="F1200" s="1"/>
      <c r="G1200" s="1"/>
      <c r="H1200" s="1"/>
      <c r="I1200" s="1"/>
      <c r="J1200" s="1"/>
      <c r="K1200" s="1"/>
      <c r="L1200" s="1"/>
      <c r="M1200" s="1"/>
      <c r="N1200" s="1"/>
      <c r="O1200" s="1"/>
      <c r="P1200" s="1"/>
      <c r="Q1200" s="1"/>
      <c r="R1200" s="1"/>
      <c r="S1200" s="1"/>
      <c r="T1200" s="1"/>
      <c r="U1200" s="1"/>
      <c r="V1200" s="1"/>
      <c r="W1200" s="1"/>
      <c r="X1200" s="1"/>
      <c r="Y1200" s="1"/>
    </row>
    <row r="1201" spans="1:25" ht="9.75" customHeight="1">
      <c r="A1201" s="1"/>
      <c r="B1201" s="79"/>
      <c r="C1201" s="145"/>
      <c r="D1201" s="1"/>
      <c r="E1201" s="1"/>
      <c r="F1201" s="1"/>
      <c r="G1201" s="1"/>
      <c r="H1201" s="1"/>
      <c r="I1201" s="1"/>
      <c r="J1201" s="1"/>
      <c r="K1201" s="1"/>
      <c r="L1201" s="1"/>
      <c r="M1201" s="1"/>
      <c r="N1201" s="1"/>
      <c r="O1201" s="1"/>
      <c r="P1201" s="1"/>
      <c r="Q1201" s="1"/>
      <c r="R1201" s="1"/>
      <c r="S1201" s="1"/>
      <c r="T1201" s="1"/>
      <c r="U1201" s="1"/>
      <c r="V1201" s="1"/>
      <c r="W1201" s="1"/>
      <c r="X1201" s="1"/>
      <c r="Y1201" s="1"/>
    </row>
    <row r="1202" spans="1:25" ht="9.75" customHeight="1">
      <c r="A1202" s="1"/>
      <c r="B1202" s="79"/>
      <c r="C1202" s="145"/>
      <c r="D1202" s="1"/>
      <c r="E1202" s="1"/>
      <c r="F1202" s="1"/>
      <c r="G1202" s="1"/>
      <c r="H1202" s="1"/>
      <c r="I1202" s="1"/>
      <c r="J1202" s="1"/>
      <c r="K1202" s="1"/>
      <c r="L1202" s="1"/>
      <c r="M1202" s="1"/>
      <c r="N1202" s="1"/>
      <c r="O1202" s="1"/>
      <c r="P1202" s="1"/>
      <c r="Q1202" s="1"/>
      <c r="R1202" s="1"/>
      <c r="S1202" s="1"/>
      <c r="T1202" s="1"/>
      <c r="U1202" s="1"/>
      <c r="V1202" s="1"/>
      <c r="W1202" s="1"/>
      <c r="X1202" s="1"/>
      <c r="Y1202" s="1"/>
    </row>
    <row r="1203" spans="1:25" ht="9.75" customHeight="1">
      <c r="A1203" s="1"/>
      <c r="B1203" s="79"/>
      <c r="C1203" s="145"/>
      <c r="D1203" s="1"/>
      <c r="E1203" s="1"/>
      <c r="F1203" s="1"/>
      <c r="G1203" s="1"/>
      <c r="H1203" s="1"/>
      <c r="I1203" s="1"/>
      <c r="J1203" s="1"/>
      <c r="K1203" s="1"/>
      <c r="L1203" s="1"/>
      <c r="M1203" s="1"/>
      <c r="N1203" s="1"/>
      <c r="O1203" s="1"/>
      <c r="P1203" s="1"/>
      <c r="Q1203" s="1"/>
      <c r="R1203" s="1"/>
      <c r="S1203" s="1"/>
      <c r="T1203" s="1"/>
      <c r="U1203" s="1"/>
      <c r="V1203" s="1"/>
      <c r="W1203" s="1"/>
      <c r="X1203" s="1"/>
      <c r="Y1203" s="1"/>
    </row>
    <row r="1204" spans="1:25" ht="9.75" customHeight="1">
      <c r="A1204" s="1"/>
      <c r="B1204" s="79"/>
      <c r="C1204" s="145"/>
      <c r="D1204" s="1"/>
      <c r="E1204" s="1"/>
      <c r="F1204" s="1"/>
      <c r="G1204" s="1"/>
      <c r="H1204" s="1"/>
      <c r="I1204" s="1"/>
      <c r="J1204" s="1"/>
      <c r="K1204" s="1"/>
      <c r="L1204" s="1"/>
      <c r="M1204" s="1"/>
      <c r="N1204" s="1"/>
      <c r="O1204" s="1"/>
      <c r="P1204" s="1"/>
      <c r="Q1204" s="1"/>
      <c r="R1204" s="1"/>
      <c r="S1204" s="1"/>
      <c r="T1204" s="1"/>
      <c r="U1204" s="1"/>
      <c r="V1204" s="1"/>
      <c r="W1204" s="1"/>
      <c r="X1204" s="1"/>
      <c r="Y1204" s="1"/>
    </row>
    <row r="1205" spans="1:25" ht="9.75" customHeight="1">
      <c r="A1205" s="1"/>
      <c r="B1205" s="79"/>
      <c r="C1205" s="145"/>
      <c r="D1205" s="1"/>
      <c r="E1205" s="1"/>
      <c r="F1205" s="1"/>
      <c r="G1205" s="1"/>
      <c r="H1205" s="1"/>
      <c r="I1205" s="1"/>
      <c r="J1205" s="1"/>
      <c r="K1205" s="1"/>
      <c r="L1205" s="1"/>
      <c r="M1205" s="1"/>
      <c r="N1205" s="1"/>
      <c r="O1205" s="1"/>
      <c r="P1205" s="1"/>
      <c r="Q1205" s="1"/>
      <c r="R1205" s="1"/>
      <c r="S1205" s="1"/>
      <c r="T1205" s="1"/>
      <c r="U1205" s="1"/>
      <c r="V1205" s="1"/>
      <c r="W1205" s="1"/>
      <c r="X1205" s="1"/>
      <c r="Y1205" s="1"/>
    </row>
    <row r="1206" spans="1:25" ht="9.75" customHeight="1">
      <c r="A1206" s="1"/>
      <c r="B1206" s="79"/>
      <c r="C1206" s="145"/>
      <c r="D1206" s="1"/>
      <c r="E1206" s="1"/>
      <c r="F1206" s="1"/>
      <c r="G1206" s="1"/>
      <c r="H1206" s="1"/>
      <c r="I1206" s="1"/>
      <c r="J1206" s="1"/>
      <c r="K1206" s="1"/>
      <c r="L1206" s="1"/>
      <c r="M1206" s="1"/>
      <c r="N1206" s="1"/>
      <c r="O1206" s="1"/>
      <c r="P1206" s="1"/>
      <c r="Q1206" s="1"/>
      <c r="R1206" s="1"/>
      <c r="S1206" s="1"/>
      <c r="T1206" s="1"/>
      <c r="U1206" s="1"/>
      <c r="V1206" s="1"/>
      <c r="W1206" s="1"/>
      <c r="X1206" s="1"/>
      <c r="Y1206" s="1"/>
    </row>
    <row r="1207" spans="1:25" ht="9.75" customHeight="1">
      <c r="A1207" s="1"/>
      <c r="B1207" s="79"/>
      <c r="C1207" s="145"/>
      <c r="D1207" s="1"/>
      <c r="E1207" s="1"/>
      <c r="F1207" s="1"/>
      <c r="G1207" s="1"/>
      <c r="H1207" s="1"/>
      <c r="I1207" s="1"/>
      <c r="J1207" s="1"/>
      <c r="K1207" s="1"/>
      <c r="L1207" s="1"/>
      <c r="M1207" s="1"/>
      <c r="N1207" s="1"/>
      <c r="O1207" s="1"/>
      <c r="P1207" s="1"/>
      <c r="Q1207" s="1"/>
      <c r="R1207" s="1"/>
      <c r="S1207" s="1"/>
      <c r="T1207" s="1"/>
      <c r="U1207" s="1"/>
      <c r="V1207" s="1"/>
      <c r="W1207" s="1"/>
      <c r="X1207" s="1"/>
      <c r="Y1207" s="1"/>
    </row>
    <row r="1208" spans="1:25" ht="9.75" customHeight="1">
      <c r="A1208" s="1"/>
      <c r="B1208" s="79"/>
      <c r="C1208" s="145"/>
      <c r="D1208" s="1"/>
      <c r="E1208" s="1"/>
      <c r="F1208" s="1"/>
      <c r="G1208" s="1"/>
      <c r="H1208" s="1"/>
      <c r="I1208" s="1"/>
      <c r="J1208" s="1"/>
      <c r="K1208" s="1"/>
      <c r="L1208" s="1"/>
      <c r="M1208" s="1"/>
      <c r="N1208" s="1"/>
      <c r="O1208" s="1"/>
      <c r="P1208" s="1"/>
      <c r="Q1208" s="1"/>
      <c r="R1208" s="1"/>
      <c r="S1208" s="1"/>
      <c r="T1208" s="1"/>
      <c r="U1208" s="1"/>
      <c r="V1208" s="1"/>
      <c r="W1208" s="1"/>
      <c r="X1208" s="1"/>
      <c r="Y1208" s="1"/>
    </row>
    <row r="1209" spans="1:25" ht="9.75" customHeight="1">
      <c r="A1209" s="1"/>
      <c r="B1209" s="79"/>
      <c r="C1209" s="145"/>
      <c r="D1209" s="1"/>
      <c r="E1209" s="1"/>
      <c r="F1209" s="1"/>
      <c r="G1209" s="1"/>
      <c r="H1209" s="1"/>
      <c r="I1209" s="1"/>
      <c r="J1209" s="1"/>
      <c r="K1209" s="1"/>
      <c r="L1209" s="1"/>
      <c r="M1209" s="1"/>
      <c r="N1209" s="1"/>
      <c r="O1209" s="1"/>
      <c r="P1209" s="1"/>
      <c r="Q1209" s="1"/>
      <c r="R1209" s="1"/>
      <c r="S1209" s="1"/>
      <c r="T1209" s="1"/>
      <c r="U1209" s="1"/>
      <c r="V1209" s="1"/>
      <c r="W1209" s="1"/>
      <c r="X1209" s="1"/>
      <c r="Y1209" s="1"/>
    </row>
    <row r="1210" spans="1:25" ht="9.75" customHeight="1">
      <c r="A1210" s="1"/>
      <c r="B1210" s="79"/>
      <c r="C1210" s="145"/>
      <c r="D1210" s="1"/>
      <c r="E1210" s="1"/>
      <c r="F1210" s="1"/>
      <c r="G1210" s="1"/>
      <c r="H1210" s="1"/>
      <c r="I1210" s="1"/>
      <c r="J1210" s="1"/>
      <c r="K1210" s="1"/>
      <c r="L1210" s="1"/>
      <c r="M1210" s="1"/>
      <c r="N1210" s="1"/>
      <c r="O1210" s="1"/>
      <c r="P1210" s="1"/>
      <c r="Q1210" s="1"/>
      <c r="R1210" s="1"/>
      <c r="S1210" s="1"/>
      <c r="T1210" s="1"/>
      <c r="U1210" s="1"/>
      <c r="V1210" s="1"/>
      <c r="W1210" s="1"/>
      <c r="X1210" s="1"/>
      <c r="Y1210" s="1"/>
    </row>
    <row r="1211" spans="1:25" ht="9.75" customHeight="1">
      <c r="A1211" s="1"/>
      <c r="B1211" s="79"/>
      <c r="C1211" s="145"/>
      <c r="D1211" s="1"/>
      <c r="E1211" s="1"/>
      <c r="F1211" s="1"/>
      <c r="G1211" s="1"/>
      <c r="H1211" s="1"/>
      <c r="I1211" s="1"/>
      <c r="J1211" s="1"/>
      <c r="K1211" s="1"/>
      <c r="L1211" s="1"/>
      <c r="M1211" s="1"/>
      <c r="N1211" s="1"/>
      <c r="O1211" s="1"/>
      <c r="P1211" s="1"/>
      <c r="Q1211" s="1"/>
      <c r="R1211" s="1"/>
      <c r="S1211" s="1"/>
      <c r="T1211" s="1"/>
      <c r="U1211" s="1"/>
      <c r="V1211" s="1"/>
      <c r="W1211" s="1"/>
      <c r="X1211" s="1"/>
      <c r="Y1211" s="1"/>
    </row>
    <row r="1212" spans="1:25" ht="9.75" customHeight="1">
      <c r="A1212" s="1"/>
      <c r="B1212" s="79"/>
      <c r="C1212" s="145"/>
      <c r="D1212" s="1"/>
      <c r="E1212" s="1"/>
      <c r="F1212" s="1"/>
      <c r="G1212" s="1"/>
      <c r="H1212" s="1"/>
      <c r="I1212" s="1"/>
      <c r="J1212" s="1"/>
      <c r="K1212" s="1"/>
      <c r="L1212" s="1"/>
      <c r="M1212" s="1"/>
      <c r="N1212" s="1"/>
      <c r="O1212" s="1"/>
      <c r="P1212" s="1"/>
      <c r="Q1212" s="1"/>
      <c r="R1212" s="1"/>
      <c r="S1212" s="1"/>
      <c r="T1212" s="1"/>
      <c r="U1212" s="1"/>
      <c r="V1212" s="1"/>
      <c r="W1212" s="1"/>
      <c r="X1212" s="1"/>
      <c r="Y1212" s="1"/>
    </row>
    <row r="1213" spans="1:25" ht="9.75" customHeight="1">
      <c r="A1213" s="1"/>
      <c r="B1213" s="79"/>
      <c r="C1213" s="145"/>
      <c r="D1213" s="1"/>
      <c r="E1213" s="1"/>
      <c r="F1213" s="1"/>
      <c r="G1213" s="1"/>
      <c r="H1213" s="1"/>
      <c r="I1213" s="1"/>
      <c r="J1213" s="1"/>
      <c r="K1213" s="1"/>
      <c r="L1213" s="1"/>
      <c r="M1213" s="1"/>
      <c r="N1213" s="1"/>
      <c r="O1213" s="1"/>
      <c r="P1213" s="1"/>
      <c r="Q1213" s="1"/>
      <c r="R1213" s="1"/>
      <c r="S1213" s="1"/>
      <c r="T1213" s="1"/>
      <c r="U1213" s="1"/>
      <c r="V1213" s="1"/>
      <c r="W1213" s="1"/>
      <c r="X1213" s="1"/>
      <c r="Y1213" s="1"/>
    </row>
    <row r="1214" spans="1:25" ht="9.75" customHeight="1">
      <c r="A1214" s="1"/>
      <c r="B1214" s="79"/>
      <c r="C1214" s="145"/>
      <c r="D1214" s="1"/>
      <c r="E1214" s="1"/>
      <c r="F1214" s="1"/>
      <c r="G1214" s="1"/>
      <c r="H1214" s="1"/>
      <c r="I1214" s="1"/>
      <c r="J1214" s="1"/>
      <c r="K1214" s="1"/>
      <c r="L1214" s="1"/>
      <c r="M1214" s="1"/>
      <c r="N1214" s="1"/>
      <c r="O1214" s="1"/>
      <c r="P1214" s="1"/>
      <c r="Q1214" s="1"/>
      <c r="R1214" s="1"/>
      <c r="S1214" s="1"/>
      <c r="T1214" s="1"/>
      <c r="U1214" s="1"/>
      <c r="V1214" s="1"/>
      <c r="W1214" s="1"/>
      <c r="X1214" s="1"/>
      <c r="Y1214" s="1"/>
    </row>
    <row r="1215" spans="1:25" ht="9.75" customHeight="1">
      <c r="A1215" s="1"/>
      <c r="B1215" s="79"/>
      <c r="C1215" s="145"/>
      <c r="D1215" s="1"/>
      <c r="E1215" s="1"/>
      <c r="F1215" s="1"/>
      <c r="G1215" s="1"/>
      <c r="H1215" s="1"/>
      <c r="I1215" s="1"/>
      <c r="J1215" s="1"/>
      <c r="K1215" s="1"/>
      <c r="L1215" s="1"/>
      <c r="M1215" s="1"/>
      <c r="N1215" s="1"/>
      <c r="O1215" s="1"/>
      <c r="P1215" s="1"/>
      <c r="Q1215" s="1"/>
      <c r="R1215" s="1"/>
      <c r="S1215" s="1"/>
      <c r="T1215" s="1"/>
      <c r="U1215" s="1"/>
      <c r="V1215" s="1"/>
      <c r="W1215" s="1"/>
      <c r="X1215" s="1"/>
      <c r="Y1215" s="1"/>
    </row>
    <row r="1216" spans="1:25" ht="9.75" customHeight="1">
      <c r="A1216" s="1"/>
      <c r="B1216" s="79"/>
      <c r="C1216" s="145"/>
      <c r="D1216" s="1"/>
      <c r="E1216" s="1"/>
      <c r="F1216" s="1"/>
      <c r="G1216" s="1"/>
      <c r="H1216" s="1"/>
      <c r="I1216" s="1"/>
      <c r="J1216" s="1"/>
      <c r="K1216" s="1"/>
      <c r="L1216" s="1"/>
      <c r="M1216" s="1"/>
      <c r="N1216" s="1"/>
      <c r="O1216" s="1"/>
      <c r="P1216" s="1"/>
      <c r="Q1216" s="1"/>
      <c r="R1216" s="1"/>
      <c r="S1216" s="1"/>
      <c r="T1216" s="1"/>
      <c r="U1216" s="1"/>
      <c r="V1216" s="1"/>
      <c r="W1216" s="1"/>
      <c r="X1216" s="1"/>
      <c r="Y1216" s="1"/>
    </row>
    <row r="1217" spans="1:25" ht="9.75" customHeight="1">
      <c r="A1217" s="1"/>
      <c r="B1217" s="79"/>
      <c r="C1217" s="145"/>
      <c r="D1217" s="1"/>
      <c r="E1217" s="1"/>
      <c r="F1217" s="1"/>
      <c r="G1217" s="1"/>
      <c r="H1217" s="1"/>
      <c r="I1217" s="1"/>
      <c r="J1217" s="1"/>
      <c r="K1217" s="1"/>
      <c r="L1217" s="1"/>
      <c r="M1217" s="1"/>
      <c r="N1217" s="1"/>
      <c r="O1217" s="1"/>
      <c r="P1217" s="1"/>
      <c r="Q1217" s="1"/>
      <c r="R1217" s="1"/>
      <c r="S1217" s="1"/>
      <c r="T1217" s="1"/>
      <c r="U1217" s="1"/>
      <c r="V1217" s="1"/>
      <c r="W1217" s="1"/>
      <c r="X1217" s="1"/>
      <c r="Y1217" s="1"/>
    </row>
    <row r="1218" spans="1:25" ht="9.75" customHeight="1">
      <c r="A1218" s="1"/>
      <c r="B1218" s="79"/>
      <c r="C1218" s="145"/>
      <c r="D1218" s="1"/>
      <c r="E1218" s="1"/>
      <c r="F1218" s="1"/>
      <c r="G1218" s="1"/>
      <c r="H1218" s="1"/>
      <c r="I1218" s="1"/>
      <c r="J1218" s="1"/>
      <c r="K1218" s="1"/>
      <c r="L1218" s="1"/>
      <c r="M1218" s="1"/>
      <c r="N1218" s="1"/>
      <c r="O1218" s="1"/>
      <c r="P1218" s="1"/>
      <c r="Q1218" s="1"/>
      <c r="R1218" s="1"/>
      <c r="S1218" s="1"/>
      <c r="T1218" s="1"/>
      <c r="U1218" s="1"/>
      <c r="V1218" s="1"/>
      <c r="W1218" s="1"/>
      <c r="X1218" s="1"/>
      <c r="Y1218" s="1"/>
    </row>
    <row r="1219" spans="1:25" ht="9.75" customHeight="1">
      <c r="A1219" s="1"/>
      <c r="B1219" s="79"/>
      <c r="C1219" s="145"/>
      <c r="D1219" s="1"/>
      <c r="E1219" s="1"/>
      <c r="F1219" s="1"/>
      <c r="G1219" s="1"/>
      <c r="H1219" s="1"/>
      <c r="I1219" s="1"/>
      <c r="J1219" s="1"/>
      <c r="K1219" s="1"/>
      <c r="L1219" s="1"/>
      <c r="M1219" s="1"/>
      <c r="N1219" s="1"/>
      <c r="O1219" s="1"/>
      <c r="P1219" s="1"/>
      <c r="Q1219" s="1"/>
      <c r="R1219" s="1"/>
      <c r="S1219" s="1"/>
      <c r="T1219" s="1"/>
      <c r="U1219" s="1"/>
      <c r="V1219" s="1"/>
      <c r="W1219" s="1"/>
      <c r="X1219" s="1"/>
      <c r="Y1219" s="1"/>
    </row>
    <row r="1220" spans="1:25" ht="9.75" customHeight="1">
      <c r="A1220" s="1"/>
      <c r="B1220" s="79"/>
      <c r="C1220" s="145"/>
      <c r="D1220" s="1"/>
      <c r="E1220" s="1"/>
      <c r="F1220" s="1"/>
      <c r="G1220" s="1"/>
      <c r="H1220" s="1"/>
      <c r="I1220" s="1"/>
      <c r="J1220" s="1"/>
      <c r="K1220" s="1"/>
      <c r="L1220" s="1"/>
      <c r="M1220" s="1"/>
      <c r="N1220" s="1"/>
      <c r="O1220" s="1"/>
      <c r="P1220" s="1"/>
      <c r="Q1220" s="1"/>
      <c r="R1220" s="1"/>
      <c r="S1220" s="1"/>
      <c r="T1220" s="1"/>
      <c r="U1220" s="1"/>
      <c r="V1220" s="1"/>
      <c r="W1220" s="1"/>
      <c r="X1220" s="1"/>
      <c r="Y1220" s="1"/>
    </row>
    <row r="1221" spans="1:25" ht="9.75" customHeight="1">
      <c r="A1221" s="1"/>
      <c r="B1221" s="79"/>
      <c r="C1221" s="145"/>
      <c r="D1221" s="1"/>
      <c r="E1221" s="1"/>
      <c r="F1221" s="1"/>
      <c r="G1221" s="1"/>
      <c r="H1221" s="1"/>
      <c r="I1221" s="1"/>
      <c r="J1221" s="1"/>
      <c r="K1221" s="1"/>
      <c r="L1221" s="1"/>
      <c r="M1221" s="1"/>
      <c r="N1221" s="1"/>
      <c r="O1221" s="1"/>
      <c r="P1221" s="1"/>
      <c r="Q1221" s="1"/>
      <c r="R1221" s="1"/>
      <c r="S1221" s="1"/>
      <c r="T1221" s="1"/>
      <c r="U1221" s="1"/>
      <c r="V1221" s="1"/>
      <c r="W1221" s="1"/>
      <c r="X1221" s="1"/>
      <c r="Y1221" s="1"/>
    </row>
    <row r="1222" spans="1:25" ht="9.75" customHeight="1">
      <c r="A1222" s="1"/>
      <c r="B1222" s="79"/>
      <c r="C1222" s="145"/>
      <c r="D1222" s="1"/>
      <c r="E1222" s="1"/>
      <c r="F1222" s="1"/>
      <c r="G1222" s="1"/>
      <c r="H1222" s="1"/>
      <c r="I1222" s="1"/>
      <c r="J1222" s="1"/>
      <c r="K1222" s="1"/>
      <c r="L1222" s="1"/>
      <c r="M1222" s="1"/>
      <c r="N1222" s="1"/>
      <c r="O1222" s="1"/>
      <c r="P1222" s="1"/>
      <c r="Q1222" s="1"/>
      <c r="R1222" s="1"/>
      <c r="S1222" s="1"/>
      <c r="T1222" s="1"/>
      <c r="U1222" s="1"/>
      <c r="V1222" s="1"/>
      <c r="W1222" s="1"/>
      <c r="X1222" s="1"/>
      <c r="Y1222" s="1"/>
    </row>
    <row r="1223" spans="1:25" ht="9.75" customHeight="1">
      <c r="A1223" s="1"/>
      <c r="B1223" s="79"/>
      <c r="C1223" s="145"/>
      <c r="D1223" s="1"/>
      <c r="E1223" s="1"/>
      <c r="F1223" s="1"/>
      <c r="G1223" s="1"/>
      <c r="H1223" s="1"/>
      <c r="I1223" s="1"/>
      <c r="J1223" s="1"/>
      <c r="K1223" s="1"/>
      <c r="L1223" s="1"/>
      <c r="M1223" s="1"/>
      <c r="N1223" s="1"/>
      <c r="O1223" s="1"/>
      <c r="P1223" s="1"/>
      <c r="Q1223" s="1"/>
      <c r="R1223" s="1"/>
      <c r="S1223" s="1"/>
      <c r="T1223" s="1"/>
      <c r="U1223" s="1"/>
      <c r="V1223" s="1"/>
      <c r="W1223" s="1"/>
      <c r="X1223" s="1"/>
      <c r="Y1223" s="1"/>
    </row>
    <row r="1224" spans="1:25" ht="9.75" customHeight="1">
      <c r="A1224" s="1"/>
      <c r="B1224" s="79"/>
      <c r="C1224" s="145"/>
      <c r="D1224" s="1"/>
      <c r="E1224" s="1"/>
      <c r="F1224" s="1"/>
      <c r="G1224" s="1"/>
      <c r="H1224" s="1"/>
      <c r="I1224" s="1"/>
      <c r="J1224" s="1"/>
      <c r="K1224" s="1"/>
      <c r="L1224" s="1"/>
      <c r="M1224" s="1"/>
      <c r="N1224" s="1"/>
      <c r="O1224" s="1"/>
      <c r="P1224" s="1"/>
      <c r="Q1224" s="1"/>
      <c r="R1224" s="1"/>
      <c r="S1224" s="1"/>
      <c r="T1224" s="1"/>
      <c r="U1224" s="1"/>
      <c r="V1224" s="1"/>
      <c r="W1224" s="1"/>
      <c r="X1224" s="1"/>
      <c r="Y1224" s="1"/>
    </row>
    <row r="1225" spans="1:25" ht="9.75" customHeight="1">
      <c r="A1225" s="1"/>
      <c r="B1225" s="79"/>
      <c r="C1225" s="145"/>
      <c r="D1225" s="1"/>
      <c r="E1225" s="1"/>
      <c r="F1225" s="1"/>
      <c r="G1225" s="1"/>
      <c r="H1225" s="1"/>
      <c r="I1225" s="1"/>
      <c r="J1225" s="1"/>
      <c r="K1225" s="1"/>
      <c r="L1225" s="1"/>
      <c r="M1225" s="1"/>
      <c r="N1225" s="1"/>
      <c r="O1225" s="1"/>
      <c r="P1225" s="1"/>
      <c r="Q1225" s="1"/>
      <c r="R1225" s="1"/>
      <c r="S1225" s="1"/>
      <c r="T1225" s="1"/>
      <c r="U1225" s="1"/>
      <c r="V1225" s="1"/>
      <c r="W1225" s="1"/>
      <c r="X1225" s="1"/>
      <c r="Y1225" s="1"/>
    </row>
    <row r="1226" spans="1:25" ht="9.75" customHeight="1">
      <c r="A1226" s="1"/>
      <c r="B1226" s="79"/>
      <c r="C1226" s="145"/>
      <c r="D1226" s="1"/>
      <c r="E1226" s="1"/>
      <c r="F1226" s="1"/>
      <c r="G1226" s="1"/>
      <c r="H1226" s="1"/>
      <c r="I1226" s="1"/>
      <c r="J1226" s="1"/>
      <c r="K1226" s="1"/>
      <c r="L1226" s="1"/>
      <c r="M1226" s="1"/>
      <c r="N1226" s="1"/>
      <c r="O1226" s="1"/>
      <c r="P1226" s="1"/>
      <c r="Q1226" s="1"/>
      <c r="R1226" s="1"/>
      <c r="S1226" s="1"/>
      <c r="T1226" s="1"/>
      <c r="U1226" s="1"/>
      <c r="V1226" s="1"/>
      <c r="W1226" s="1"/>
      <c r="X1226" s="1"/>
      <c r="Y1226" s="1"/>
    </row>
    <row r="1227" spans="1:25" ht="9.75" customHeight="1">
      <c r="A1227" s="1"/>
      <c r="B1227" s="79"/>
      <c r="C1227" s="145"/>
      <c r="D1227" s="1"/>
      <c r="E1227" s="1"/>
      <c r="F1227" s="1"/>
      <c r="G1227" s="1"/>
      <c r="H1227" s="1"/>
      <c r="I1227" s="1"/>
      <c r="J1227" s="1"/>
      <c r="K1227" s="1"/>
      <c r="L1227" s="1"/>
      <c r="M1227" s="1"/>
      <c r="N1227" s="1"/>
      <c r="O1227" s="1"/>
      <c r="P1227" s="1"/>
      <c r="Q1227" s="1"/>
      <c r="R1227" s="1"/>
      <c r="S1227" s="1"/>
      <c r="T1227" s="1"/>
      <c r="U1227" s="1"/>
      <c r="V1227" s="1"/>
      <c r="W1227" s="1"/>
      <c r="X1227" s="1"/>
      <c r="Y1227" s="1"/>
    </row>
    <row r="1228" spans="1:25" ht="9.75" customHeight="1">
      <c r="A1228" s="1"/>
      <c r="B1228" s="79"/>
      <c r="C1228" s="145"/>
      <c r="D1228" s="1"/>
      <c r="E1228" s="1"/>
      <c r="F1228" s="1"/>
      <c r="G1228" s="1"/>
      <c r="H1228" s="1"/>
      <c r="I1228" s="1"/>
      <c r="J1228" s="1"/>
      <c r="K1228" s="1"/>
      <c r="L1228" s="1"/>
      <c r="M1228" s="1"/>
      <c r="N1228" s="1"/>
      <c r="O1228" s="1"/>
      <c r="P1228" s="1"/>
      <c r="Q1228" s="1"/>
      <c r="R1228" s="1"/>
      <c r="S1228" s="1"/>
      <c r="T1228" s="1"/>
      <c r="U1228" s="1"/>
      <c r="V1228" s="1"/>
      <c r="W1228" s="1"/>
      <c r="X1228" s="1"/>
      <c r="Y1228" s="1"/>
    </row>
    <row r="1229" spans="1:25" ht="9.75" customHeight="1">
      <c r="A1229" s="1"/>
      <c r="B1229" s="79"/>
      <c r="C1229" s="145"/>
      <c r="D1229" s="1"/>
      <c r="E1229" s="1"/>
      <c r="F1229" s="1"/>
      <c r="G1229" s="1"/>
      <c r="H1229" s="1"/>
      <c r="I1229" s="1"/>
      <c r="J1229" s="1"/>
      <c r="K1229" s="1"/>
      <c r="L1229" s="1"/>
      <c r="M1229" s="1"/>
      <c r="N1229" s="1"/>
      <c r="O1229" s="1"/>
      <c r="P1229" s="1"/>
      <c r="Q1229" s="1"/>
      <c r="R1229" s="1"/>
      <c r="S1229" s="1"/>
      <c r="T1229" s="1"/>
      <c r="U1229" s="1"/>
      <c r="V1229" s="1"/>
      <c r="W1229" s="1"/>
      <c r="X1229" s="1"/>
      <c r="Y1229" s="1"/>
    </row>
    <row r="1230" spans="1:25" ht="9.75" customHeight="1">
      <c r="A1230" s="1"/>
      <c r="B1230" s="79"/>
      <c r="C1230" s="145"/>
      <c r="D1230" s="1"/>
      <c r="E1230" s="1"/>
      <c r="F1230" s="1"/>
      <c r="G1230" s="1"/>
      <c r="H1230" s="1"/>
      <c r="I1230" s="1"/>
      <c r="J1230" s="1"/>
      <c r="K1230" s="1"/>
      <c r="L1230" s="1"/>
      <c r="M1230" s="1"/>
      <c r="N1230" s="1"/>
      <c r="O1230" s="1"/>
      <c r="P1230" s="1"/>
      <c r="Q1230" s="1"/>
      <c r="R1230" s="1"/>
      <c r="S1230" s="1"/>
      <c r="T1230" s="1"/>
      <c r="U1230" s="1"/>
      <c r="V1230" s="1"/>
      <c r="W1230" s="1"/>
      <c r="X1230" s="1"/>
      <c r="Y1230" s="1"/>
    </row>
    <row r="1231" spans="1:25" ht="9.75" customHeight="1">
      <c r="A1231" s="1"/>
      <c r="B1231" s="79"/>
      <c r="C1231" s="145"/>
      <c r="D1231" s="1"/>
      <c r="E1231" s="1"/>
      <c r="F1231" s="1"/>
      <c r="G1231" s="1"/>
      <c r="H1231" s="1"/>
      <c r="I1231" s="1"/>
      <c r="J1231" s="1"/>
      <c r="K1231" s="1"/>
      <c r="L1231" s="1"/>
      <c r="M1231" s="1"/>
      <c r="N1231" s="1"/>
      <c r="O1231" s="1"/>
      <c r="P1231" s="1"/>
      <c r="Q1231" s="1"/>
      <c r="R1231" s="1"/>
      <c r="S1231" s="1"/>
      <c r="T1231" s="1"/>
      <c r="U1231" s="1"/>
      <c r="V1231" s="1"/>
      <c r="W1231" s="1"/>
      <c r="X1231" s="1"/>
      <c r="Y1231" s="1"/>
    </row>
    <row r="1232" spans="1:25" ht="9.75" customHeight="1">
      <c r="A1232" s="1"/>
      <c r="B1232" s="79"/>
      <c r="C1232" s="145"/>
      <c r="D1232" s="1"/>
      <c r="E1232" s="1"/>
      <c r="F1232" s="1"/>
      <c r="G1232" s="1"/>
      <c r="H1232" s="1"/>
      <c r="I1232" s="1"/>
      <c r="J1232" s="1"/>
      <c r="K1232" s="1"/>
      <c r="L1232" s="1"/>
      <c r="M1232" s="1"/>
      <c r="N1232" s="1"/>
      <c r="O1232" s="1"/>
      <c r="P1232" s="1"/>
      <c r="Q1232" s="1"/>
      <c r="R1232" s="1"/>
      <c r="S1232" s="1"/>
      <c r="T1232" s="1"/>
      <c r="U1232" s="1"/>
      <c r="V1232" s="1"/>
      <c r="W1232" s="1"/>
      <c r="X1232" s="1"/>
      <c r="Y1232" s="1"/>
    </row>
    <row r="1233" spans="1:25" ht="9.75" customHeight="1">
      <c r="A1233" s="1"/>
      <c r="B1233" s="79"/>
      <c r="C1233" s="145"/>
      <c r="D1233" s="1"/>
      <c r="E1233" s="1"/>
      <c r="F1233" s="1"/>
      <c r="G1233" s="1"/>
      <c r="H1233" s="1"/>
      <c r="I1233" s="1"/>
      <c r="J1233" s="1"/>
      <c r="K1233" s="1"/>
      <c r="L1233" s="1"/>
      <c r="M1233" s="1"/>
      <c r="N1233" s="1"/>
      <c r="O1233" s="1"/>
      <c r="P1233" s="1"/>
      <c r="Q1233" s="1"/>
      <c r="R1233" s="1"/>
      <c r="S1233" s="1"/>
      <c r="T1233" s="1"/>
      <c r="U1233" s="1"/>
      <c r="V1233" s="1"/>
      <c r="W1233" s="1"/>
      <c r="X1233" s="1"/>
      <c r="Y1233" s="1"/>
    </row>
    <row r="1234" spans="1:25" ht="9.75" customHeight="1">
      <c r="A1234" s="1"/>
      <c r="B1234" s="79"/>
      <c r="C1234" s="145"/>
      <c r="D1234" s="1"/>
      <c r="E1234" s="1"/>
      <c r="F1234" s="1"/>
      <c r="G1234" s="1"/>
      <c r="H1234" s="1"/>
      <c r="I1234" s="1"/>
      <c r="J1234" s="1"/>
      <c r="K1234" s="1"/>
      <c r="L1234" s="1"/>
      <c r="M1234" s="1"/>
      <c r="N1234" s="1"/>
      <c r="O1234" s="1"/>
      <c r="P1234" s="1"/>
      <c r="Q1234" s="1"/>
      <c r="R1234" s="1"/>
      <c r="S1234" s="1"/>
      <c r="T1234" s="1"/>
      <c r="U1234" s="1"/>
      <c r="V1234" s="1"/>
      <c r="W1234" s="1"/>
      <c r="X1234" s="1"/>
      <c r="Y1234" s="1"/>
    </row>
    <row r="1235" spans="1:25" ht="9.75" customHeight="1">
      <c r="A1235" s="1"/>
      <c r="B1235" s="79"/>
      <c r="C1235" s="145"/>
      <c r="D1235" s="1"/>
      <c r="E1235" s="1"/>
      <c r="F1235" s="1"/>
      <c r="G1235" s="1"/>
      <c r="H1235" s="1"/>
      <c r="I1235" s="1"/>
      <c r="J1235" s="1"/>
      <c r="K1235" s="1"/>
      <c r="L1235" s="1"/>
      <c r="M1235" s="1"/>
      <c r="N1235" s="1"/>
      <c r="O1235" s="1"/>
      <c r="P1235" s="1"/>
      <c r="Q1235" s="1"/>
      <c r="R1235" s="1"/>
      <c r="S1235" s="1"/>
      <c r="T1235" s="1"/>
      <c r="U1235" s="1"/>
      <c r="V1235" s="1"/>
      <c r="W1235" s="1"/>
      <c r="X1235" s="1"/>
      <c r="Y1235" s="1"/>
    </row>
    <row r="1236" spans="1:25" ht="9.75" customHeight="1">
      <c r="A1236" s="1"/>
      <c r="B1236" s="79"/>
      <c r="C1236" s="145"/>
      <c r="D1236" s="1"/>
      <c r="E1236" s="1"/>
      <c r="F1236" s="1"/>
      <c r="G1236" s="1"/>
      <c r="H1236" s="1"/>
      <c r="I1236" s="1"/>
      <c r="J1236" s="1"/>
      <c r="K1236" s="1"/>
      <c r="L1236" s="1"/>
      <c r="M1236" s="1"/>
      <c r="N1236" s="1"/>
      <c r="O1236" s="1"/>
      <c r="P1236" s="1"/>
      <c r="Q1236" s="1"/>
      <c r="R1236" s="1"/>
      <c r="S1236" s="1"/>
      <c r="T1236" s="1"/>
      <c r="U1236" s="1"/>
      <c r="V1236" s="1"/>
      <c r="W1236" s="1"/>
      <c r="X1236" s="1"/>
      <c r="Y1236" s="1"/>
    </row>
    <row r="1237" spans="1:25" ht="9.75" customHeight="1">
      <c r="A1237" s="1"/>
      <c r="B1237" s="79"/>
      <c r="C1237" s="145"/>
      <c r="D1237" s="1"/>
      <c r="E1237" s="1"/>
      <c r="F1237" s="1"/>
      <c r="G1237" s="1"/>
      <c r="H1237" s="1"/>
      <c r="I1237" s="1"/>
      <c r="J1237" s="1"/>
      <c r="K1237" s="1"/>
      <c r="L1237" s="1"/>
      <c r="M1237" s="1"/>
      <c r="N1237" s="1"/>
      <c r="O1237" s="1"/>
      <c r="P1237" s="1"/>
      <c r="Q1237" s="1"/>
      <c r="R1237" s="1"/>
      <c r="S1237" s="1"/>
      <c r="T1237" s="1"/>
      <c r="U1237" s="1"/>
      <c r="V1237" s="1"/>
      <c r="W1237" s="1"/>
      <c r="X1237" s="1"/>
      <c r="Y1237" s="1"/>
    </row>
    <row r="1238" spans="1:25" ht="9.75" customHeight="1">
      <c r="A1238" s="1"/>
      <c r="B1238" s="79"/>
      <c r="C1238" s="145"/>
      <c r="D1238" s="1"/>
      <c r="E1238" s="1"/>
      <c r="F1238" s="1"/>
      <c r="G1238" s="1"/>
      <c r="H1238" s="1"/>
      <c r="I1238" s="1"/>
      <c r="J1238" s="1"/>
      <c r="K1238" s="1"/>
      <c r="L1238" s="1"/>
      <c r="M1238" s="1"/>
      <c r="N1238" s="1"/>
      <c r="O1238" s="1"/>
      <c r="P1238" s="1"/>
      <c r="Q1238" s="1"/>
      <c r="R1238" s="1"/>
      <c r="S1238" s="1"/>
      <c r="T1238" s="1"/>
      <c r="U1238" s="1"/>
      <c r="V1238" s="1"/>
      <c r="W1238" s="1"/>
      <c r="X1238" s="1"/>
      <c r="Y1238" s="1"/>
    </row>
    <row r="1239" spans="1:25" ht="9.75" customHeight="1">
      <c r="A1239" s="1"/>
      <c r="B1239" s="79"/>
      <c r="C1239" s="145"/>
      <c r="D1239" s="1"/>
      <c r="E1239" s="1"/>
      <c r="F1239" s="1"/>
      <c r="G1239" s="1"/>
      <c r="H1239" s="1"/>
      <c r="I1239" s="1"/>
      <c r="J1239" s="1"/>
      <c r="K1239" s="1"/>
      <c r="L1239" s="1"/>
      <c r="M1239" s="1"/>
      <c r="N1239" s="1"/>
      <c r="O1239" s="1"/>
      <c r="P1239" s="1"/>
      <c r="Q1239" s="1"/>
      <c r="R1239" s="1"/>
      <c r="S1239" s="1"/>
      <c r="T1239" s="1"/>
      <c r="U1239" s="1"/>
      <c r="V1239" s="1"/>
      <c r="W1239" s="1"/>
      <c r="X1239" s="1"/>
      <c r="Y1239" s="1"/>
    </row>
    <row r="1240" spans="1:25" ht="9.75" customHeight="1">
      <c r="A1240" s="1"/>
      <c r="B1240" s="79"/>
      <c r="C1240" s="145"/>
      <c r="D1240" s="1"/>
      <c r="E1240" s="1"/>
      <c r="F1240" s="1"/>
      <c r="G1240" s="1"/>
      <c r="H1240" s="1"/>
      <c r="I1240" s="1"/>
      <c r="J1240" s="1"/>
      <c r="K1240" s="1"/>
      <c r="L1240" s="1"/>
      <c r="M1240" s="1"/>
      <c r="N1240" s="1"/>
      <c r="O1240" s="1"/>
      <c r="P1240" s="1"/>
      <c r="Q1240" s="1"/>
      <c r="R1240" s="1"/>
      <c r="S1240" s="1"/>
      <c r="T1240" s="1"/>
      <c r="U1240" s="1"/>
      <c r="V1240" s="1"/>
      <c r="W1240" s="1"/>
      <c r="X1240" s="1"/>
      <c r="Y1240" s="1"/>
    </row>
    <row r="1241" spans="1:25" ht="9.75" customHeight="1">
      <c r="A1241" s="1"/>
      <c r="B1241" s="79"/>
      <c r="C1241" s="145"/>
      <c r="D1241" s="1"/>
      <c r="E1241" s="1"/>
      <c r="F1241" s="1"/>
      <c r="G1241" s="1"/>
      <c r="H1241" s="1"/>
      <c r="I1241" s="1"/>
      <c r="J1241" s="1"/>
      <c r="K1241" s="1"/>
      <c r="L1241" s="1"/>
      <c r="M1241" s="1"/>
      <c r="N1241" s="1"/>
      <c r="O1241" s="1"/>
      <c r="P1241" s="1"/>
      <c r="Q1241" s="1"/>
      <c r="R1241" s="1"/>
      <c r="S1241" s="1"/>
      <c r="T1241" s="1"/>
      <c r="U1241" s="1"/>
      <c r="V1241" s="1"/>
      <c r="W1241" s="1"/>
      <c r="X1241" s="1"/>
      <c r="Y1241" s="1"/>
    </row>
    <row r="1242" spans="1:25" ht="9.75" customHeight="1">
      <c r="A1242" s="1"/>
      <c r="B1242" s="79"/>
      <c r="C1242" s="145"/>
      <c r="D1242" s="1"/>
      <c r="E1242" s="1"/>
      <c r="F1242" s="1"/>
      <c r="G1242" s="1"/>
      <c r="H1242" s="1"/>
      <c r="I1242" s="1"/>
      <c r="J1242" s="1"/>
      <c r="K1242" s="1"/>
      <c r="L1242" s="1"/>
      <c r="M1242" s="1"/>
      <c r="N1242" s="1"/>
      <c r="O1242" s="1"/>
      <c r="P1242" s="1"/>
      <c r="Q1242" s="1"/>
      <c r="R1242" s="1"/>
      <c r="S1242" s="1"/>
      <c r="T1242" s="1"/>
      <c r="U1242" s="1"/>
      <c r="V1242" s="1"/>
      <c r="W1242" s="1"/>
      <c r="X1242" s="1"/>
      <c r="Y1242" s="1"/>
    </row>
    <row r="1243" spans="1:25" ht="9.75" customHeight="1">
      <c r="A1243" s="1"/>
      <c r="B1243" s="79"/>
      <c r="C1243" s="145"/>
      <c r="D1243" s="1"/>
      <c r="E1243" s="1"/>
      <c r="F1243" s="1"/>
      <c r="G1243" s="1"/>
      <c r="H1243" s="1"/>
      <c r="I1243" s="1"/>
      <c r="J1243" s="1"/>
      <c r="K1243" s="1"/>
      <c r="L1243" s="1"/>
      <c r="M1243" s="1"/>
      <c r="N1243" s="1"/>
      <c r="O1243" s="1"/>
      <c r="P1243" s="1"/>
      <c r="Q1243" s="1"/>
      <c r="R1243" s="1"/>
      <c r="S1243" s="1"/>
      <c r="T1243" s="1"/>
      <c r="U1243" s="1"/>
      <c r="V1243" s="1"/>
      <c r="W1243" s="1"/>
      <c r="X1243" s="1"/>
      <c r="Y1243" s="1"/>
    </row>
    <row r="1244" spans="1:25" ht="9.75" customHeight="1">
      <c r="A1244" s="1"/>
      <c r="B1244" s="79"/>
      <c r="C1244" s="145"/>
      <c r="D1244" s="1"/>
      <c r="E1244" s="1"/>
      <c r="F1244" s="1"/>
      <c r="G1244" s="1"/>
      <c r="H1244" s="1"/>
      <c r="I1244" s="1"/>
      <c r="J1244" s="1"/>
      <c r="K1244" s="1"/>
      <c r="L1244" s="1"/>
      <c r="M1244" s="1"/>
      <c r="N1244" s="1"/>
      <c r="O1244" s="1"/>
      <c r="P1244" s="1"/>
      <c r="Q1244" s="1"/>
      <c r="R1244" s="1"/>
      <c r="S1244" s="1"/>
      <c r="T1244" s="1"/>
      <c r="U1244" s="1"/>
      <c r="V1244" s="1"/>
      <c r="W1244" s="1"/>
      <c r="X1244" s="1"/>
      <c r="Y1244" s="1"/>
    </row>
    <row r="1245" spans="1:25" ht="9.75" customHeight="1">
      <c r="A1245" s="1"/>
      <c r="B1245" s="79"/>
      <c r="C1245" s="145"/>
      <c r="D1245" s="1"/>
      <c r="E1245" s="1"/>
      <c r="F1245" s="1"/>
      <c r="G1245" s="1"/>
      <c r="H1245" s="1"/>
      <c r="I1245" s="1"/>
      <c r="J1245" s="1"/>
      <c r="K1245" s="1"/>
      <c r="L1245" s="1"/>
      <c r="M1245" s="1"/>
      <c r="N1245" s="1"/>
      <c r="O1245" s="1"/>
      <c r="P1245" s="1"/>
      <c r="Q1245" s="1"/>
      <c r="R1245" s="1"/>
      <c r="S1245" s="1"/>
      <c r="T1245" s="1"/>
      <c r="U1245" s="1"/>
      <c r="V1245" s="1"/>
      <c r="W1245" s="1"/>
      <c r="X1245" s="1"/>
      <c r="Y1245" s="1"/>
    </row>
    <row r="1246" spans="1:25" ht="9.75" customHeight="1">
      <c r="A1246" s="1"/>
      <c r="B1246" s="79"/>
      <c r="C1246" s="145"/>
      <c r="D1246" s="1"/>
      <c r="E1246" s="1"/>
      <c r="F1246" s="1"/>
      <c r="G1246" s="1"/>
      <c r="H1246" s="1"/>
      <c r="I1246" s="1"/>
      <c r="J1246" s="1"/>
      <c r="K1246" s="1"/>
      <c r="L1246" s="1"/>
      <c r="M1246" s="1"/>
      <c r="N1246" s="1"/>
      <c r="O1246" s="1"/>
      <c r="P1246" s="1"/>
      <c r="Q1246" s="1"/>
      <c r="R1246" s="1"/>
      <c r="S1246" s="1"/>
      <c r="T1246" s="1"/>
      <c r="U1246" s="1"/>
      <c r="V1246" s="1"/>
      <c r="W1246" s="1"/>
      <c r="X1246" s="1"/>
      <c r="Y1246" s="1"/>
    </row>
    <row r="1247" spans="1:25" ht="9.75" customHeight="1">
      <c r="A1247" s="1"/>
      <c r="B1247" s="79"/>
      <c r="C1247" s="145"/>
      <c r="D1247" s="1"/>
      <c r="E1247" s="1"/>
      <c r="F1247" s="1"/>
      <c r="G1247" s="1"/>
      <c r="H1247" s="1"/>
      <c r="I1247" s="1"/>
      <c r="J1247" s="1"/>
      <c r="K1247" s="1"/>
      <c r="L1247" s="1"/>
      <c r="M1247" s="1"/>
      <c r="N1247" s="1"/>
      <c r="O1247" s="1"/>
      <c r="P1247" s="1"/>
      <c r="Q1247" s="1"/>
      <c r="R1247" s="1"/>
      <c r="S1247" s="1"/>
      <c r="T1247" s="1"/>
      <c r="U1247" s="1"/>
      <c r="V1247" s="1"/>
      <c r="W1247" s="1"/>
      <c r="X1247" s="1"/>
      <c r="Y1247" s="1"/>
    </row>
    <row r="1248" spans="1:25" ht="9.75" customHeight="1">
      <c r="A1248" s="1"/>
      <c r="B1248" s="79"/>
      <c r="C1248" s="145"/>
      <c r="D1248" s="1"/>
      <c r="E1248" s="1"/>
      <c r="F1248" s="1"/>
      <c r="G1248" s="1"/>
      <c r="H1248" s="1"/>
      <c r="I1248" s="1"/>
      <c r="J1248" s="1"/>
      <c r="K1248" s="1"/>
      <c r="L1248" s="1"/>
      <c r="M1248" s="1"/>
      <c r="N1248" s="1"/>
      <c r="O1248" s="1"/>
      <c r="P1248" s="1"/>
      <c r="Q1248" s="1"/>
      <c r="R1248" s="1"/>
      <c r="S1248" s="1"/>
      <c r="T1248" s="1"/>
      <c r="U1248" s="1"/>
      <c r="V1248" s="1"/>
      <c r="W1248" s="1"/>
      <c r="X1248" s="1"/>
      <c r="Y1248" s="1"/>
    </row>
    <row r="1249" spans="1:25" ht="9.75" customHeight="1">
      <c r="A1249" s="1"/>
      <c r="B1249" s="79"/>
      <c r="C1249" s="145"/>
      <c r="D1249" s="1"/>
      <c r="E1249" s="1"/>
      <c r="F1249" s="1"/>
      <c r="G1249" s="1"/>
      <c r="H1249" s="1"/>
      <c r="I1249" s="1"/>
      <c r="J1249" s="1"/>
      <c r="K1249" s="1"/>
      <c r="L1249" s="1"/>
      <c r="M1249" s="1"/>
      <c r="N1249" s="1"/>
      <c r="O1249" s="1"/>
      <c r="P1249" s="1"/>
      <c r="Q1249" s="1"/>
      <c r="R1249" s="1"/>
      <c r="S1249" s="1"/>
      <c r="T1249" s="1"/>
      <c r="U1249" s="1"/>
      <c r="V1249" s="1"/>
      <c r="W1249" s="1"/>
      <c r="X1249" s="1"/>
      <c r="Y1249" s="1"/>
    </row>
    <row r="1250" spans="1:25" ht="9.75" customHeight="1">
      <c r="A1250" s="1"/>
      <c r="B1250" s="79"/>
      <c r="C1250" s="145"/>
      <c r="D1250" s="1"/>
      <c r="E1250" s="1"/>
      <c r="F1250" s="1"/>
      <c r="G1250" s="1"/>
      <c r="H1250" s="1"/>
      <c r="I1250" s="1"/>
      <c r="J1250" s="1"/>
      <c r="K1250" s="1"/>
      <c r="L1250" s="1"/>
      <c r="M1250" s="1"/>
      <c r="N1250" s="1"/>
      <c r="O1250" s="1"/>
      <c r="P1250" s="1"/>
      <c r="Q1250" s="1"/>
      <c r="R1250" s="1"/>
      <c r="S1250" s="1"/>
      <c r="T1250" s="1"/>
      <c r="U1250" s="1"/>
      <c r="V1250" s="1"/>
      <c r="W1250" s="1"/>
      <c r="X1250" s="1"/>
      <c r="Y1250" s="1"/>
    </row>
    <row r="1251" spans="1:25" ht="9.75" customHeight="1">
      <c r="A1251" s="1"/>
      <c r="B1251" s="79"/>
      <c r="C1251" s="145"/>
      <c r="D1251" s="1"/>
      <c r="E1251" s="1"/>
      <c r="F1251" s="1"/>
      <c r="G1251" s="1"/>
      <c r="H1251" s="1"/>
      <c r="I1251" s="1"/>
      <c r="J1251" s="1"/>
      <c r="K1251" s="1"/>
      <c r="L1251" s="1"/>
      <c r="M1251" s="1"/>
      <c r="N1251" s="1"/>
      <c r="O1251" s="1"/>
      <c r="P1251" s="1"/>
      <c r="Q1251" s="1"/>
      <c r="R1251" s="1"/>
      <c r="S1251" s="1"/>
      <c r="T1251" s="1"/>
      <c r="U1251" s="1"/>
      <c r="V1251" s="1"/>
      <c r="W1251" s="1"/>
      <c r="X1251" s="1"/>
      <c r="Y1251" s="1"/>
    </row>
    <row r="1252" spans="1:25" ht="9.75" customHeight="1">
      <c r="A1252" s="1"/>
      <c r="B1252" s="79"/>
      <c r="C1252" s="145"/>
      <c r="D1252" s="1"/>
      <c r="E1252" s="1"/>
      <c r="F1252" s="1"/>
      <c r="G1252" s="1"/>
      <c r="H1252" s="1"/>
      <c r="I1252" s="1"/>
      <c r="J1252" s="1"/>
      <c r="K1252" s="1"/>
      <c r="L1252" s="1"/>
      <c r="M1252" s="1"/>
      <c r="N1252" s="1"/>
      <c r="O1252" s="1"/>
      <c r="P1252" s="1"/>
      <c r="Q1252" s="1"/>
      <c r="R1252" s="1"/>
      <c r="S1252" s="1"/>
      <c r="T1252" s="1"/>
      <c r="U1252" s="1"/>
      <c r="V1252" s="1"/>
      <c r="W1252" s="1"/>
      <c r="X1252" s="1"/>
      <c r="Y1252" s="1"/>
    </row>
    <row r="1253" spans="1:25" ht="9.75" customHeight="1">
      <c r="A1253" s="1"/>
      <c r="B1253" s="79"/>
      <c r="C1253" s="145"/>
      <c r="D1253" s="1"/>
      <c r="E1253" s="1"/>
      <c r="F1253" s="1"/>
      <c r="G1253" s="1"/>
      <c r="H1253" s="1"/>
      <c r="I1253" s="1"/>
      <c r="J1253" s="1"/>
      <c r="K1253" s="1"/>
      <c r="L1253" s="1"/>
      <c r="M1253" s="1"/>
      <c r="N1253" s="1"/>
      <c r="O1253" s="1"/>
      <c r="P1253" s="1"/>
      <c r="Q1253" s="1"/>
      <c r="R1253" s="1"/>
      <c r="S1253" s="1"/>
      <c r="T1253" s="1"/>
      <c r="U1253" s="1"/>
      <c r="V1253" s="1"/>
      <c r="W1253" s="1"/>
      <c r="X1253" s="1"/>
      <c r="Y1253" s="1"/>
    </row>
    <row r="1254" spans="1:25" ht="9.75" customHeight="1">
      <c r="A1254" s="1"/>
      <c r="B1254" s="79"/>
      <c r="C1254" s="145"/>
      <c r="D1254" s="1"/>
      <c r="E1254" s="1"/>
      <c r="F1254" s="1"/>
      <c r="G1254" s="1"/>
      <c r="H1254" s="1"/>
      <c r="I1254" s="1"/>
      <c r="J1254" s="1"/>
      <c r="K1254" s="1"/>
      <c r="L1254" s="1"/>
      <c r="M1254" s="1"/>
      <c r="N1254" s="1"/>
      <c r="O1254" s="1"/>
      <c r="P1254" s="1"/>
      <c r="Q1254" s="1"/>
      <c r="R1254" s="1"/>
      <c r="S1254" s="1"/>
      <c r="T1254" s="1"/>
      <c r="U1254" s="1"/>
      <c r="V1254" s="1"/>
      <c r="W1254" s="1"/>
      <c r="X1254" s="1"/>
      <c r="Y1254" s="1"/>
    </row>
    <row r="1255" spans="1:25" ht="9.75" customHeight="1">
      <c r="A1255" s="1"/>
      <c r="B1255" s="79"/>
      <c r="C1255" s="145"/>
      <c r="D1255" s="1"/>
      <c r="E1255" s="1"/>
      <c r="F1255" s="1"/>
      <c r="G1255" s="1"/>
      <c r="H1255" s="1"/>
      <c r="I1255" s="1"/>
      <c r="J1255" s="1"/>
      <c r="K1255" s="1"/>
      <c r="L1255" s="1"/>
      <c r="M1255" s="1"/>
      <c r="N1255" s="1"/>
      <c r="O1255" s="1"/>
      <c r="P1255" s="1"/>
      <c r="Q1255" s="1"/>
      <c r="R1255" s="1"/>
      <c r="S1255" s="1"/>
      <c r="T1255" s="1"/>
      <c r="U1255" s="1"/>
      <c r="V1255" s="1"/>
      <c r="W1255" s="1"/>
      <c r="X1255" s="1"/>
      <c r="Y1255" s="1"/>
    </row>
    <row r="1256" spans="1:25" ht="9.75" customHeight="1">
      <c r="A1256" s="1"/>
      <c r="B1256" s="79"/>
      <c r="C1256" s="145"/>
      <c r="D1256" s="1"/>
      <c r="E1256" s="1"/>
      <c r="F1256" s="1"/>
      <c r="G1256" s="1"/>
      <c r="H1256" s="1"/>
      <c r="I1256" s="1"/>
      <c r="J1256" s="1"/>
      <c r="K1256" s="1"/>
      <c r="L1256" s="1"/>
      <c r="M1256" s="1"/>
      <c r="N1256" s="1"/>
      <c r="O1256" s="1"/>
      <c r="P1256" s="1"/>
      <c r="Q1256" s="1"/>
      <c r="R1256" s="1"/>
      <c r="S1256" s="1"/>
      <c r="T1256" s="1"/>
      <c r="U1256" s="1"/>
      <c r="V1256" s="1"/>
      <c r="W1256" s="1"/>
      <c r="X1256" s="1"/>
      <c r="Y1256" s="1"/>
    </row>
    <row r="1257" spans="1:25" ht="9.75" customHeight="1">
      <c r="A1257" s="1"/>
      <c r="B1257" s="79"/>
      <c r="C1257" s="145"/>
      <c r="D1257" s="1"/>
      <c r="E1257" s="1"/>
      <c r="F1257" s="1"/>
      <c r="G1257" s="1"/>
      <c r="H1257" s="1"/>
      <c r="I1257" s="1"/>
      <c r="J1257" s="1"/>
      <c r="K1257" s="1"/>
      <c r="L1257" s="1"/>
      <c r="M1257" s="1"/>
      <c r="N1257" s="1"/>
      <c r="O1257" s="1"/>
      <c r="P1257" s="1"/>
      <c r="Q1257" s="1"/>
      <c r="R1257" s="1"/>
      <c r="S1257" s="1"/>
      <c r="T1257" s="1"/>
      <c r="U1257" s="1"/>
      <c r="V1257" s="1"/>
      <c r="W1257" s="1"/>
      <c r="X1257" s="1"/>
      <c r="Y1257" s="1"/>
    </row>
    <row r="1258" spans="1:25" ht="9.75" customHeight="1">
      <c r="A1258" s="1"/>
      <c r="B1258" s="79"/>
      <c r="C1258" s="145"/>
      <c r="D1258" s="1"/>
      <c r="E1258" s="1"/>
      <c r="F1258" s="1"/>
      <c r="G1258" s="1"/>
      <c r="H1258" s="1"/>
      <c r="I1258" s="1"/>
      <c r="J1258" s="1"/>
      <c r="K1258" s="1"/>
      <c r="L1258" s="1"/>
      <c r="M1258" s="1"/>
      <c r="N1258" s="1"/>
      <c r="O1258" s="1"/>
      <c r="P1258" s="1"/>
      <c r="Q1258" s="1"/>
      <c r="R1258" s="1"/>
      <c r="S1258" s="1"/>
      <c r="T1258" s="1"/>
      <c r="U1258" s="1"/>
      <c r="V1258" s="1"/>
      <c r="W1258" s="1"/>
      <c r="X1258" s="1"/>
      <c r="Y1258" s="1"/>
    </row>
    <row r="1259" spans="1:25" ht="9.75" customHeight="1">
      <c r="A1259" s="1"/>
      <c r="B1259" s="79"/>
      <c r="C1259" s="145"/>
      <c r="D1259" s="1"/>
      <c r="E1259" s="1"/>
      <c r="F1259" s="1"/>
      <c r="G1259" s="1"/>
      <c r="H1259" s="1"/>
      <c r="I1259" s="1"/>
      <c r="J1259" s="1"/>
      <c r="K1259" s="1"/>
      <c r="L1259" s="1"/>
      <c r="M1259" s="1"/>
      <c r="N1259" s="1"/>
      <c r="O1259" s="1"/>
      <c r="P1259" s="1"/>
      <c r="Q1259" s="1"/>
      <c r="R1259" s="1"/>
      <c r="S1259" s="1"/>
      <c r="T1259" s="1"/>
      <c r="U1259" s="1"/>
      <c r="V1259" s="1"/>
      <c r="W1259" s="1"/>
      <c r="X1259" s="1"/>
      <c r="Y1259" s="1"/>
    </row>
    <row r="1260" spans="1:25" ht="9.75" customHeight="1">
      <c r="A1260" s="1"/>
      <c r="B1260" s="79"/>
      <c r="C1260" s="145"/>
      <c r="D1260" s="1"/>
      <c r="E1260" s="1"/>
      <c r="F1260" s="1"/>
      <c r="G1260" s="1"/>
      <c r="H1260" s="1"/>
      <c r="I1260" s="1"/>
      <c r="J1260" s="1"/>
      <c r="K1260" s="1"/>
      <c r="L1260" s="1"/>
      <c r="M1260" s="1"/>
      <c r="N1260" s="1"/>
      <c r="O1260" s="1"/>
      <c r="P1260" s="1"/>
      <c r="Q1260" s="1"/>
      <c r="R1260" s="1"/>
      <c r="S1260" s="1"/>
      <c r="T1260" s="1"/>
      <c r="U1260" s="1"/>
      <c r="V1260" s="1"/>
      <c r="W1260" s="1"/>
      <c r="X1260" s="1"/>
      <c r="Y1260" s="1"/>
    </row>
    <row r="1261" spans="1:25" ht="9.75" customHeight="1">
      <c r="A1261" s="1"/>
      <c r="B1261" s="79"/>
      <c r="C1261" s="145"/>
      <c r="D1261" s="1"/>
      <c r="E1261" s="1"/>
      <c r="F1261" s="1"/>
      <c r="G1261" s="1"/>
      <c r="H1261" s="1"/>
      <c r="I1261" s="1"/>
      <c r="J1261" s="1"/>
      <c r="K1261" s="1"/>
      <c r="L1261" s="1"/>
      <c r="M1261" s="1"/>
      <c r="N1261" s="1"/>
      <c r="O1261" s="1"/>
      <c r="P1261" s="1"/>
      <c r="Q1261" s="1"/>
      <c r="R1261" s="1"/>
      <c r="S1261" s="1"/>
      <c r="T1261" s="1"/>
      <c r="U1261" s="1"/>
      <c r="V1261" s="1"/>
      <c r="W1261" s="1"/>
      <c r="X1261" s="1"/>
      <c r="Y1261" s="1"/>
    </row>
    <row r="1262" spans="1:25" ht="9.75" customHeight="1">
      <c r="A1262" s="1"/>
      <c r="B1262" s="79"/>
      <c r="C1262" s="145"/>
      <c r="D1262" s="1"/>
      <c r="E1262" s="1"/>
      <c r="F1262" s="1"/>
      <c r="G1262" s="1"/>
      <c r="H1262" s="1"/>
      <c r="I1262" s="1"/>
      <c r="J1262" s="1"/>
      <c r="K1262" s="1"/>
      <c r="L1262" s="1"/>
      <c r="M1262" s="1"/>
      <c r="N1262" s="1"/>
      <c r="O1262" s="1"/>
      <c r="P1262" s="1"/>
      <c r="Q1262" s="1"/>
      <c r="R1262" s="1"/>
      <c r="S1262" s="1"/>
      <c r="T1262" s="1"/>
      <c r="U1262" s="1"/>
      <c r="V1262" s="1"/>
      <c r="W1262" s="1"/>
      <c r="X1262" s="1"/>
      <c r="Y1262" s="1"/>
    </row>
    <row r="1263" spans="1:25" ht="9.75" customHeight="1">
      <c r="A1263" s="1"/>
      <c r="B1263" s="79"/>
      <c r="C1263" s="145"/>
      <c r="D1263" s="1"/>
      <c r="E1263" s="1"/>
      <c r="F1263" s="1"/>
      <c r="G1263" s="1"/>
      <c r="H1263" s="1"/>
      <c r="I1263" s="1"/>
      <c r="J1263" s="1"/>
      <c r="K1263" s="1"/>
      <c r="L1263" s="1"/>
      <c r="M1263" s="1"/>
      <c r="N1263" s="1"/>
      <c r="O1263" s="1"/>
      <c r="P1263" s="1"/>
      <c r="Q1263" s="1"/>
      <c r="R1263" s="1"/>
      <c r="S1263" s="1"/>
      <c r="T1263" s="1"/>
      <c r="U1263" s="1"/>
      <c r="V1263" s="1"/>
      <c r="W1263" s="1"/>
      <c r="X1263" s="1"/>
      <c r="Y1263" s="1"/>
    </row>
    <row r="1264" spans="1:25" ht="9.75" customHeight="1">
      <c r="A1264" s="1"/>
      <c r="B1264" s="79"/>
      <c r="C1264" s="145"/>
      <c r="D1264" s="1"/>
      <c r="E1264" s="1"/>
      <c r="F1264" s="1"/>
      <c r="G1264" s="1"/>
      <c r="H1264" s="1"/>
      <c r="I1264" s="1"/>
      <c r="J1264" s="1"/>
      <c r="K1264" s="1"/>
      <c r="L1264" s="1"/>
      <c r="M1264" s="1"/>
      <c r="N1264" s="1"/>
      <c r="O1264" s="1"/>
      <c r="P1264" s="1"/>
      <c r="Q1264" s="1"/>
      <c r="R1264" s="1"/>
      <c r="S1264" s="1"/>
      <c r="T1264" s="1"/>
      <c r="U1264" s="1"/>
      <c r="V1264" s="1"/>
      <c r="W1264" s="1"/>
      <c r="X1264" s="1"/>
      <c r="Y1264" s="1"/>
    </row>
    <row r="1265" spans="1:25" ht="9.75" customHeight="1">
      <c r="A1265" s="1"/>
      <c r="B1265" s="79"/>
      <c r="C1265" s="145"/>
      <c r="D1265" s="1"/>
      <c r="E1265" s="1"/>
      <c r="F1265" s="1"/>
      <c r="G1265" s="1"/>
      <c r="H1265" s="1"/>
      <c r="I1265" s="1"/>
      <c r="J1265" s="1"/>
      <c r="K1265" s="1"/>
      <c r="L1265" s="1"/>
      <c r="M1265" s="1"/>
      <c r="N1265" s="1"/>
      <c r="O1265" s="1"/>
      <c r="P1265" s="1"/>
      <c r="Q1265" s="1"/>
      <c r="R1265" s="1"/>
      <c r="S1265" s="1"/>
      <c r="T1265" s="1"/>
      <c r="U1265" s="1"/>
      <c r="V1265" s="1"/>
      <c r="W1265" s="1"/>
      <c r="X1265" s="1"/>
      <c r="Y1265" s="1"/>
    </row>
    <row r="1266" spans="1:25" ht="9.75" customHeight="1">
      <c r="A1266" s="1"/>
      <c r="B1266" s="79"/>
      <c r="C1266" s="145"/>
      <c r="D1266" s="1"/>
      <c r="E1266" s="1"/>
      <c r="F1266" s="1"/>
      <c r="G1266" s="1"/>
      <c r="H1266" s="1"/>
      <c r="I1266" s="1"/>
      <c r="J1266" s="1"/>
      <c r="K1266" s="1"/>
      <c r="L1266" s="1"/>
      <c r="M1266" s="1"/>
      <c r="N1266" s="1"/>
      <c r="O1266" s="1"/>
      <c r="P1266" s="1"/>
      <c r="Q1266" s="1"/>
      <c r="R1266" s="1"/>
      <c r="S1266" s="1"/>
      <c r="T1266" s="1"/>
      <c r="U1266" s="1"/>
      <c r="V1266" s="1"/>
      <c r="W1266" s="1"/>
      <c r="X1266" s="1"/>
      <c r="Y1266" s="1"/>
    </row>
    <row r="1267" spans="1:25" ht="9.75" customHeight="1">
      <c r="A1267" s="1"/>
      <c r="B1267" s="79"/>
      <c r="C1267" s="145"/>
      <c r="D1267" s="1"/>
      <c r="E1267" s="1"/>
      <c r="F1267" s="1"/>
      <c r="G1267" s="1"/>
      <c r="H1267" s="1"/>
      <c r="I1267" s="1"/>
      <c r="J1267" s="1"/>
      <c r="K1267" s="1"/>
      <c r="L1267" s="1"/>
      <c r="M1267" s="1"/>
      <c r="N1267" s="1"/>
      <c r="O1267" s="1"/>
      <c r="P1267" s="1"/>
      <c r="Q1267" s="1"/>
      <c r="R1267" s="1"/>
      <c r="S1267" s="1"/>
      <c r="T1267" s="1"/>
      <c r="U1267" s="1"/>
      <c r="V1267" s="1"/>
      <c r="W1267" s="1"/>
      <c r="X1267" s="1"/>
      <c r="Y1267" s="1"/>
    </row>
    <row r="1268" spans="1:25" ht="9.75" customHeight="1">
      <c r="A1268" s="1"/>
      <c r="B1268" s="79"/>
      <c r="C1268" s="145"/>
      <c r="D1268" s="1"/>
      <c r="E1268" s="1"/>
      <c r="F1268" s="1"/>
      <c r="G1268" s="1"/>
      <c r="H1268" s="1"/>
      <c r="I1268" s="1"/>
      <c r="J1268" s="1"/>
      <c r="K1268" s="1"/>
      <c r="L1268" s="1"/>
      <c r="M1268" s="1"/>
      <c r="N1268" s="1"/>
      <c r="O1268" s="1"/>
      <c r="P1268" s="1"/>
      <c r="Q1268" s="1"/>
      <c r="R1268" s="1"/>
      <c r="S1268" s="1"/>
      <c r="T1268" s="1"/>
      <c r="U1268" s="1"/>
      <c r="V1268" s="1"/>
      <c r="W1268" s="1"/>
      <c r="X1268" s="1"/>
      <c r="Y1268" s="1"/>
    </row>
    <row r="1269" spans="1:25" ht="9.75" customHeight="1">
      <c r="A1269" s="1"/>
      <c r="B1269" s="79"/>
      <c r="C1269" s="145"/>
      <c r="D1269" s="1"/>
      <c r="E1269" s="1"/>
      <c r="F1269" s="1"/>
      <c r="G1269" s="1"/>
      <c r="H1269" s="1"/>
      <c r="I1269" s="1"/>
      <c r="J1269" s="1"/>
      <c r="K1269" s="1"/>
      <c r="L1269" s="1"/>
      <c r="M1269" s="1"/>
      <c r="N1269" s="1"/>
      <c r="O1269" s="1"/>
      <c r="P1269" s="1"/>
      <c r="Q1269" s="1"/>
      <c r="R1269" s="1"/>
      <c r="S1269" s="1"/>
      <c r="T1269" s="1"/>
      <c r="U1269" s="1"/>
      <c r="V1269" s="1"/>
      <c r="W1269" s="1"/>
      <c r="X1269" s="1"/>
      <c r="Y1269" s="1"/>
    </row>
    <row r="1270" spans="1:25" ht="9.75" customHeight="1">
      <c r="A1270" s="1"/>
      <c r="B1270" s="79"/>
      <c r="C1270" s="145"/>
      <c r="D1270" s="1"/>
      <c r="E1270" s="1"/>
      <c r="F1270" s="1"/>
      <c r="G1270" s="1"/>
      <c r="H1270" s="1"/>
      <c r="I1270" s="1"/>
      <c r="J1270" s="1"/>
      <c r="K1270" s="1"/>
      <c r="L1270" s="1"/>
      <c r="M1270" s="1"/>
      <c r="N1270" s="1"/>
      <c r="O1270" s="1"/>
      <c r="P1270" s="1"/>
      <c r="Q1270" s="1"/>
      <c r="R1270" s="1"/>
      <c r="S1270" s="1"/>
      <c r="T1270" s="1"/>
      <c r="U1270" s="1"/>
      <c r="V1270" s="1"/>
      <c r="W1270" s="1"/>
      <c r="X1270" s="1"/>
      <c r="Y1270" s="1"/>
    </row>
    <row r="1271" spans="1:25" ht="9.75" customHeight="1">
      <c r="A1271" s="1"/>
      <c r="B1271" s="79"/>
      <c r="C1271" s="145"/>
      <c r="D1271" s="1"/>
      <c r="E1271" s="1"/>
      <c r="F1271" s="1"/>
      <c r="G1271" s="1"/>
      <c r="H1271" s="1"/>
      <c r="I1271" s="1"/>
      <c r="J1271" s="1"/>
      <c r="K1271" s="1"/>
      <c r="L1271" s="1"/>
      <c r="M1271" s="1"/>
      <c r="N1271" s="1"/>
      <c r="O1271" s="1"/>
      <c r="P1271" s="1"/>
      <c r="Q1271" s="1"/>
      <c r="R1271" s="1"/>
      <c r="S1271" s="1"/>
      <c r="T1271" s="1"/>
      <c r="U1271" s="1"/>
      <c r="V1271" s="1"/>
      <c r="W1271" s="1"/>
      <c r="X1271" s="1"/>
      <c r="Y1271" s="1"/>
    </row>
    <row r="1272" spans="1:25" ht="9.75" customHeight="1">
      <c r="A1272" s="1"/>
      <c r="B1272" s="79"/>
      <c r="C1272" s="145"/>
      <c r="D1272" s="1"/>
      <c r="E1272" s="1"/>
      <c r="F1272" s="1"/>
      <c r="G1272" s="1"/>
      <c r="H1272" s="1"/>
      <c r="I1272" s="1"/>
      <c r="J1272" s="1"/>
      <c r="K1272" s="1"/>
      <c r="L1272" s="1"/>
      <c r="M1272" s="1"/>
      <c r="N1272" s="1"/>
      <c r="O1272" s="1"/>
      <c r="P1272" s="1"/>
      <c r="Q1272" s="1"/>
      <c r="R1272" s="1"/>
      <c r="S1272" s="1"/>
      <c r="T1272" s="1"/>
      <c r="U1272" s="1"/>
      <c r="V1272" s="1"/>
      <c r="W1272" s="1"/>
      <c r="X1272" s="1"/>
      <c r="Y1272" s="1"/>
    </row>
    <row r="1273" spans="1:25" ht="9.75" customHeight="1">
      <c r="A1273" s="1"/>
      <c r="B1273" s="79"/>
      <c r="C1273" s="145"/>
      <c r="D1273" s="1"/>
      <c r="E1273" s="1"/>
      <c r="F1273" s="1"/>
      <c r="G1273" s="1"/>
      <c r="H1273" s="1"/>
      <c r="I1273" s="1"/>
      <c r="J1273" s="1"/>
      <c r="K1273" s="1"/>
      <c r="L1273" s="1"/>
      <c r="M1273" s="1"/>
      <c r="N1273" s="1"/>
      <c r="O1273" s="1"/>
      <c r="P1273" s="1"/>
      <c r="Q1273" s="1"/>
      <c r="R1273" s="1"/>
      <c r="S1273" s="1"/>
      <c r="T1273" s="1"/>
      <c r="U1273" s="1"/>
      <c r="V1273" s="1"/>
      <c r="W1273" s="1"/>
      <c r="X1273" s="1"/>
      <c r="Y1273" s="1"/>
    </row>
    <row r="1274" spans="1:25" ht="9.75" customHeight="1">
      <c r="A1274" s="1"/>
      <c r="B1274" s="79"/>
      <c r="C1274" s="145"/>
      <c r="D1274" s="1"/>
      <c r="E1274" s="1"/>
      <c r="F1274" s="1"/>
      <c r="G1274" s="1"/>
      <c r="H1274" s="1"/>
      <c r="I1274" s="1"/>
      <c r="J1274" s="1"/>
      <c r="K1274" s="1"/>
      <c r="L1274" s="1"/>
      <c r="M1274" s="1"/>
      <c r="N1274" s="1"/>
      <c r="O1274" s="1"/>
      <c r="P1274" s="1"/>
      <c r="Q1274" s="1"/>
      <c r="R1274" s="1"/>
      <c r="S1274" s="1"/>
      <c r="T1274" s="1"/>
      <c r="U1274" s="1"/>
      <c r="V1274" s="1"/>
      <c r="W1274" s="1"/>
      <c r="X1274" s="1"/>
      <c r="Y1274" s="1"/>
    </row>
    <row r="1275" spans="1:25" ht="9.75" customHeight="1">
      <c r="A1275" s="1"/>
      <c r="B1275" s="79"/>
      <c r="C1275" s="145"/>
      <c r="D1275" s="1"/>
      <c r="E1275" s="1"/>
      <c r="F1275" s="1"/>
      <c r="G1275" s="1"/>
      <c r="H1275" s="1"/>
      <c r="I1275" s="1"/>
      <c r="J1275" s="1"/>
      <c r="K1275" s="1"/>
      <c r="L1275" s="1"/>
      <c r="M1275" s="1"/>
      <c r="N1275" s="1"/>
      <c r="O1275" s="1"/>
      <c r="P1275" s="1"/>
      <c r="Q1275" s="1"/>
      <c r="R1275" s="1"/>
      <c r="S1275" s="1"/>
      <c r="T1275" s="1"/>
      <c r="U1275" s="1"/>
      <c r="V1275" s="1"/>
      <c r="W1275" s="1"/>
      <c r="X1275" s="1"/>
      <c r="Y1275" s="1"/>
    </row>
    <row r="1276" spans="1:25" ht="9.75" customHeight="1">
      <c r="A1276" s="1"/>
      <c r="B1276" s="79"/>
      <c r="C1276" s="145"/>
      <c r="D1276" s="1"/>
      <c r="E1276" s="1"/>
      <c r="F1276" s="1"/>
      <c r="G1276" s="1"/>
      <c r="H1276" s="1"/>
      <c r="I1276" s="1"/>
      <c r="J1276" s="1"/>
      <c r="K1276" s="1"/>
      <c r="L1276" s="1"/>
      <c r="M1276" s="1"/>
      <c r="N1276" s="1"/>
      <c r="O1276" s="1"/>
      <c r="P1276" s="1"/>
      <c r="Q1276" s="1"/>
      <c r="R1276" s="1"/>
      <c r="S1276" s="1"/>
      <c r="T1276" s="1"/>
      <c r="U1276" s="1"/>
      <c r="V1276" s="1"/>
      <c r="W1276" s="1"/>
      <c r="X1276" s="1"/>
      <c r="Y1276" s="1"/>
    </row>
    <row r="1277" spans="1:25" ht="9.75" customHeight="1">
      <c r="A1277" s="1"/>
      <c r="B1277" s="79"/>
      <c r="C1277" s="145"/>
      <c r="D1277" s="1"/>
      <c r="E1277" s="1"/>
      <c r="F1277" s="1"/>
      <c r="G1277" s="1"/>
      <c r="H1277" s="1"/>
      <c r="I1277" s="1"/>
      <c r="J1277" s="1"/>
      <c r="K1277" s="1"/>
      <c r="L1277" s="1"/>
      <c r="M1277" s="1"/>
      <c r="N1277" s="1"/>
      <c r="O1277" s="1"/>
      <c r="P1277" s="1"/>
      <c r="Q1277" s="1"/>
      <c r="R1277" s="1"/>
      <c r="S1277" s="1"/>
      <c r="T1277" s="1"/>
      <c r="U1277" s="1"/>
      <c r="V1277" s="1"/>
      <c r="W1277" s="1"/>
      <c r="X1277" s="1"/>
      <c r="Y1277" s="1"/>
    </row>
    <row r="1278" spans="1:25" ht="9.75" customHeight="1">
      <c r="A1278" s="1"/>
      <c r="B1278" s="79"/>
      <c r="C1278" s="145"/>
      <c r="D1278" s="1"/>
      <c r="E1278" s="1"/>
      <c r="F1278" s="1"/>
      <c r="G1278" s="1"/>
      <c r="H1278" s="1"/>
      <c r="I1278" s="1"/>
      <c r="J1278" s="1"/>
      <c r="K1278" s="1"/>
      <c r="L1278" s="1"/>
      <c r="M1278" s="1"/>
      <c r="N1278" s="1"/>
      <c r="O1278" s="1"/>
      <c r="P1278" s="1"/>
      <c r="Q1278" s="1"/>
      <c r="R1278" s="1"/>
      <c r="S1278" s="1"/>
      <c r="T1278" s="1"/>
      <c r="U1278" s="1"/>
      <c r="V1278" s="1"/>
      <c r="W1278" s="1"/>
      <c r="X1278" s="1"/>
      <c r="Y1278" s="1"/>
    </row>
    <row r="1279" spans="1:25" ht="9.75" customHeight="1">
      <c r="A1279" s="1"/>
      <c r="B1279" s="79"/>
      <c r="C1279" s="145"/>
      <c r="D1279" s="1"/>
      <c r="E1279" s="1"/>
      <c r="F1279" s="1"/>
      <c r="G1279" s="1"/>
      <c r="H1279" s="1"/>
      <c r="I1279" s="1"/>
      <c r="J1279" s="1"/>
      <c r="K1279" s="1"/>
      <c r="L1279" s="1"/>
      <c r="M1279" s="1"/>
      <c r="N1279" s="1"/>
      <c r="O1279" s="1"/>
      <c r="P1279" s="1"/>
      <c r="Q1279" s="1"/>
      <c r="R1279" s="1"/>
      <c r="S1279" s="1"/>
      <c r="T1279" s="1"/>
      <c r="U1279" s="1"/>
      <c r="V1279" s="1"/>
      <c r="W1279" s="1"/>
      <c r="X1279" s="1"/>
      <c r="Y1279" s="1"/>
    </row>
    <row r="1280" spans="1:25" ht="9.75" customHeight="1">
      <c r="A1280" s="1"/>
      <c r="B1280" s="79"/>
      <c r="C1280" s="145"/>
      <c r="D1280" s="1"/>
      <c r="E1280" s="1"/>
      <c r="F1280" s="1"/>
      <c r="G1280" s="1"/>
      <c r="H1280" s="1"/>
      <c r="I1280" s="1"/>
      <c r="J1280" s="1"/>
      <c r="K1280" s="1"/>
      <c r="L1280" s="1"/>
      <c r="M1280" s="1"/>
      <c r="N1280" s="1"/>
      <c r="O1280" s="1"/>
      <c r="P1280" s="1"/>
      <c r="Q1280" s="1"/>
      <c r="R1280" s="1"/>
      <c r="S1280" s="1"/>
      <c r="T1280" s="1"/>
      <c r="U1280" s="1"/>
      <c r="V1280" s="1"/>
      <c r="W1280" s="1"/>
      <c r="X1280" s="1"/>
      <c r="Y1280" s="1"/>
    </row>
    <row r="1281" spans="1:25" ht="9.75" customHeight="1">
      <c r="A1281" s="1"/>
      <c r="B1281" s="79"/>
      <c r="C1281" s="145"/>
      <c r="D1281" s="1"/>
      <c r="E1281" s="1"/>
      <c r="F1281" s="1"/>
      <c r="G1281" s="1"/>
      <c r="H1281" s="1"/>
      <c r="I1281" s="1"/>
      <c r="J1281" s="1"/>
      <c r="K1281" s="1"/>
      <c r="L1281" s="1"/>
      <c r="M1281" s="1"/>
      <c r="N1281" s="1"/>
      <c r="O1281" s="1"/>
      <c r="P1281" s="1"/>
      <c r="Q1281" s="1"/>
      <c r="R1281" s="1"/>
      <c r="S1281" s="1"/>
      <c r="T1281" s="1"/>
      <c r="U1281" s="1"/>
      <c r="V1281" s="1"/>
      <c r="W1281" s="1"/>
      <c r="X1281" s="1"/>
      <c r="Y1281" s="1"/>
    </row>
    <row r="1282" spans="1:25" ht="9.75" customHeight="1">
      <c r="A1282" s="1"/>
      <c r="B1282" s="79"/>
      <c r="C1282" s="145"/>
      <c r="D1282" s="1"/>
      <c r="E1282" s="1"/>
      <c r="F1282" s="1"/>
      <c r="G1282" s="1"/>
      <c r="H1282" s="1"/>
      <c r="I1282" s="1"/>
      <c r="J1282" s="1"/>
      <c r="K1282" s="1"/>
      <c r="L1282" s="1"/>
      <c r="M1282" s="1"/>
      <c r="N1282" s="1"/>
      <c r="O1282" s="1"/>
      <c r="P1282" s="1"/>
      <c r="Q1282" s="1"/>
      <c r="R1282" s="1"/>
      <c r="S1282" s="1"/>
      <c r="T1282" s="1"/>
      <c r="U1282" s="1"/>
      <c r="V1282" s="1"/>
      <c r="W1282" s="1"/>
      <c r="X1282" s="1"/>
      <c r="Y1282" s="1"/>
    </row>
    <row r="1283" spans="1:25" ht="9.75" customHeight="1">
      <c r="A1283" s="1"/>
      <c r="B1283" s="79"/>
      <c r="C1283" s="145"/>
      <c r="D1283" s="1"/>
      <c r="E1283" s="1"/>
      <c r="F1283" s="1"/>
      <c r="G1283" s="1"/>
      <c r="H1283" s="1"/>
      <c r="I1283" s="1"/>
      <c r="J1283" s="1"/>
      <c r="K1283" s="1"/>
      <c r="L1283" s="1"/>
      <c r="M1283" s="1"/>
      <c r="N1283" s="1"/>
      <c r="O1283" s="1"/>
      <c r="P1283" s="1"/>
      <c r="Q1283" s="1"/>
      <c r="R1283" s="1"/>
      <c r="S1283" s="1"/>
      <c r="T1283" s="1"/>
      <c r="U1283" s="1"/>
      <c r="V1283" s="1"/>
      <c r="W1283" s="1"/>
      <c r="X1283" s="1"/>
      <c r="Y1283" s="1"/>
    </row>
    <row r="1284" spans="1:25" ht="9.75" customHeight="1">
      <c r="A1284" s="1"/>
      <c r="B1284" s="79"/>
      <c r="C1284" s="145"/>
      <c r="D1284" s="1"/>
      <c r="E1284" s="1"/>
      <c r="F1284" s="1"/>
      <c r="G1284" s="1"/>
      <c r="H1284" s="1"/>
      <c r="I1284" s="1"/>
      <c r="J1284" s="1"/>
      <c r="K1284" s="1"/>
      <c r="L1284" s="1"/>
      <c r="M1284" s="1"/>
      <c r="N1284" s="1"/>
      <c r="O1284" s="1"/>
      <c r="P1284" s="1"/>
      <c r="Q1284" s="1"/>
      <c r="R1284" s="1"/>
      <c r="S1284" s="1"/>
      <c r="T1284" s="1"/>
      <c r="U1284" s="1"/>
      <c r="V1284" s="1"/>
      <c r="W1284" s="1"/>
      <c r="X1284" s="1"/>
      <c r="Y1284" s="1"/>
    </row>
    <row r="1285" spans="1:25" ht="9.75" customHeight="1">
      <c r="A1285" s="1"/>
      <c r="B1285" s="79"/>
      <c r="C1285" s="145"/>
      <c r="D1285" s="1"/>
      <c r="E1285" s="1"/>
      <c r="F1285" s="1"/>
      <c r="G1285" s="1"/>
      <c r="H1285" s="1"/>
      <c r="I1285" s="1"/>
      <c r="J1285" s="1"/>
      <c r="K1285" s="1"/>
      <c r="L1285" s="1"/>
      <c r="M1285" s="1"/>
      <c r="N1285" s="1"/>
      <c r="O1285" s="1"/>
      <c r="P1285" s="1"/>
      <c r="Q1285" s="1"/>
      <c r="R1285" s="1"/>
      <c r="S1285" s="1"/>
      <c r="T1285" s="1"/>
      <c r="U1285" s="1"/>
      <c r="V1285" s="1"/>
      <c r="W1285" s="1"/>
      <c r="X1285" s="1"/>
      <c r="Y1285" s="1"/>
    </row>
    <row r="1286" spans="1:25" ht="9.75" customHeight="1">
      <c r="A1286" s="1"/>
      <c r="B1286" s="79"/>
      <c r="C1286" s="145"/>
      <c r="D1286" s="1"/>
      <c r="E1286" s="1"/>
      <c r="F1286" s="1"/>
      <c r="G1286" s="1"/>
      <c r="H1286" s="1"/>
      <c r="I1286" s="1"/>
      <c r="J1286" s="1"/>
      <c r="K1286" s="1"/>
      <c r="L1286" s="1"/>
      <c r="M1286" s="1"/>
      <c r="N1286" s="1"/>
      <c r="O1286" s="1"/>
      <c r="P1286" s="1"/>
      <c r="Q1286" s="1"/>
      <c r="R1286" s="1"/>
      <c r="S1286" s="1"/>
      <c r="T1286" s="1"/>
      <c r="U1286" s="1"/>
      <c r="V1286" s="1"/>
      <c r="W1286" s="1"/>
      <c r="X1286" s="1"/>
      <c r="Y1286" s="1"/>
    </row>
    <row r="1287" spans="1:25" ht="9.75" customHeight="1">
      <c r="A1287" s="1"/>
      <c r="B1287" s="79"/>
      <c r="C1287" s="145"/>
      <c r="D1287" s="1"/>
      <c r="E1287" s="1"/>
      <c r="F1287" s="1"/>
      <c r="G1287" s="1"/>
      <c r="H1287" s="1"/>
      <c r="I1287" s="1"/>
      <c r="J1287" s="1"/>
      <c r="K1287" s="1"/>
      <c r="L1287" s="1"/>
      <c r="M1287" s="1"/>
      <c r="N1287" s="1"/>
      <c r="O1287" s="1"/>
      <c r="P1287" s="1"/>
      <c r="Q1287" s="1"/>
      <c r="R1287" s="1"/>
      <c r="S1287" s="1"/>
      <c r="T1287" s="1"/>
      <c r="U1287" s="1"/>
      <c r="V1287" s="1"/>
      <c r="W1287" s="1"/>
      <c r="X1287" s="1"/>
      <c r="Y1287" s="1"/>
    </row>
    <row r="1288" spans="1:25" ht="9.75" customHeight="1">
      <c r="A1288" s="1"/>
      <c r="B1288" s="79"/>
      <c r="C1288" s="145"/>
      <c r="D1288" s="1"/>
      <c r="E1288" s="1"/>
      <c r="F1288" s="1"/>
      <c r="G1288" s="1"/>
      <c r="H1288" s="1"/>
      <c r="I1288" s="1"/>
      <c r="J1288" s="1"/>
      <c r="K1288" s="1"/>
      <c r="L1288" s="1"/>
      <c r="M1288" s="1"/>
      <c r="N1288" s="1"/>
      <c r="O1288" s="1"/>
      <c r="P1288" s="1"/>
      <c r="Q1288" s="1"/>
      <c r="R1288" s="1"/>
      <c r="S1288" s="1"/>
      <c r="T1288" s="1"/>
      <c r="U1288" s="1"/>
      <c r="V1288" s="1"/>
      <c r="W1288" s="1"/>
      <c r="X1288" s="1"/>
      <c r="Y1288" s="1"/>
    </row>
    <row r="1289" spans="1:25" ht="9.75" customHeight="1">
      <c r="A1289" s="1"/>
      <c r="B1289" s="79"/>
      <c r="C1289" s="145"/>
      <c r="D1289" s="1"/>
      <c r="E1289" s="1"/>
      <c r="F1289" s="1"/>
      <c r="G1289" s="1"/>
      <c r="H1289" s="1"/>
      <c r="I1289" s="1"/>
      <c r="J1289" s="1"/>
      <c r="K1289" s="1"/>
      <c r="L1289" s="1"/>
      <c r="M1289" s="1"/>
      <c r="N1289" s="1"/>
      <c r="O1289" s="1"/>
      <c r="P1289" s="1"/>
      <c r="Q1289" s="1"/>
      <c r="R1289" s="1"/>
      <c r="S1289" s="1"/>
      <c r="T1289" s="1"/>
      <c r="U1289" s="1"/>
      <c r="V1289" s="1"/>
      <c r="W1289" s="1"/>
      <c r="X1289" s="1"/>
      <c r="Y1289" s="1"/>
    </row>
    <row r="1290" spans="1:25" ht="9.75" customHeight="1">
      <c r="A1290" s="1"/>
      <c r="B1290" s="79"/>
      <c r="C1290" s="145"/>
      <c r="D1290" s="1"/>
      <c r="E1290" s="1"/>
      <c r="F1290" s="1"/>
      <c r="G1290" s="1"/>
      <c r="H1290" s="1"/>
      <c r="I1290" s="1"/>
      <c r="J1290" s="1"/>
      <c r="K1290" s="1"/>
      <c r="L1290" s="1"/>
      <c r="M1290" s="1"/>
      <c r="N1290" s="1"/>
      <c r="O1290" s="1"/>
      <c r="P1290" s="1"/>
      <c r="Q1290" s="1"/>
      <c r="R1290" s="1"/>
      <c r="S1290" s="1"/>
      <c r="T1290" s="1"/>
      <c r="U1290" s="1"/>
      <c r="V1290" s="1"/>
      <c r="W1290" s="1"/>
      <c r="X1290" s="1"/>
      <c r="Y1290" s="1"/>
    </row>
    <row r="1291" spans="1:25" ht="9.75" customHeight="1">
      <c r="A1291" s="1"/>
      <c r="B1291" s="79"/>
      <c r="C1291" s="145"/>
      <c r="D1291" s="1"/>
      <c r="E1291" s="1"/>
      <c r="F1291" s="1"/>
      <c r="G1291" s="1"/>
      <c r="H1291" s="1"/>
      <c r="I1291" s="1"/>
      <c r="J1291" s="1"/>
      <c r="K1291" s="1"/>
      <c r="L1291" s="1"/>
      <c r="M1291" s="1"/>
      <c r="N1291" s="1"/>
      <c r="O1291" s="1"/>
      <c r="P1291" s="1"/>
      <c r="Q1291" s="1"/>
      <c r="R1291" s="1"/>
      <c r="S1291" s="1"/>
      <c r="T1291" s="1"/>
      <c r="U1291" s="1"/>
      <c r="V1291" s="1"/>
      <c r="W1291" s="1"/>
      <c r="X1291" s="1"/>
      <c r="Y1291" s="1"/>
    </row>
    <row r="1292" spans="1:25" ht="9.75" customHeight="1">
      <c r="A1292" s="1"/>
      <c r="B1292" s="79"/>
      <c r="C1292" s="145"/>
      <c r="D1292" s="1"/>
      <c r="E1292" s="1"/>
      <c r="F1292" s="1"/>
      <c r="G1292" s="1"/>
      <c r="H1292" s="1"/>
      <c r="I1292" s="1"/>
      <c r="J1292" s="1"/>
      <c r="K1292" s="1"/>
      <c r="L1292" s="1"/>
      <c r="M1292" s="1"/>
      <c r="N1292" s="1"/>
      <c r="O1292" s="1"/>
      <c r="P1292" s="1"/>
      <c r="Q1292" s="1"/>
      <c r="R1292" s="1"/>
      <c r="S1292" s="1"/>
      <c r="T1292" s="1"/>
      <c r="U1292" s="1"/>
      <c r="V1292" s="1"/>
      <c r="W1292" s="1"/>
      <c r="X1292" s="1"/>
      <c r="Y1292" s="1"/>
    </row>
    <row r="1293" spans="1:25" ht="9.75" customHeight="1">
      <c r="A1293" s="1"/>
      <c r="B1293" s="79"/>
      <c r="C1293" s="145"/>
      <c r="D1293" s="1"/>
      <c r="E1293" s="1"/>
      <c r="F1293" s="1"/>
      <c r="G1293" s="1"/>
      <c r="H1293" s="1"/>
      <c r="I1293" s="1"/>
      <c r="J1293" s="1"/>
      <c r="K1293" s="1"/>
      <c r="L1293" s="1"/>
      <c r="M1293" s="1"/>
      <c r="N1293" s="1"/>
      <c r="O1293" s="1"/>
      <c r="P1293" s="1"/>
      <c r="Q1293" s="1"/>
      <c r="R1293" s="1"/>
      <c r="S1293" s="1"/>
      <c r="T1293" s="1"/>
      <c r="U1293" s="1"/>
      <c r="V1293" s="1"/>
      <c r="W1293" s="1"/>
      <c r="X1293" s="1"/>
      <c r="Y1293" s="1"/>
    </row>
    <row r="1294" spans="1:25" ht="9.75" customHeight="1">
      <c r="A1294" s="1"/>
      <c r="B1294" s="79"/>
      <c r="C1294" s="145"/>
      <c r="D1294" s="1"/>
      <c r="E1294" s="1"/>
      <c r="F1294" s="1"/>
      <c r="G1294" s="1"/>
      <c r="H1294" s="1"/>
      <c r="I1294" s="1"/>
      <c r="J1294" s="1"/>
      <c r="K1294" s="1"/>
      <c r="L1294" s="1"/>
      <c r="M1294" s="1"/>
      <c r="N1294" s="1"/>
      <c r="O1294" s="1"/>
      <c r="P1294" s="1"/>
      <c r="Q1294" s="1"/>
      <c r="R1294" s="1"/>
      <c r="S1294" s="1"/>
      <c r="T1294" s="1"/>
      <c r="U1294" s="1"/>
      <c r="V1294" s="1"/>
      <c r="W1294" s="1"/>
      <c r="X1294" s="1"/>
      <c r="Y1294" s="1"/>
    </row>
    <row r="1295" spans="1:25" ht="9.75" customHeight="1">
      <c r="A1295" s="1"/>
      <c r="B1295" s="79"/>
      <c r="C1295" s="145"/>
      <c r="D1295" s="1"/>
      <c r="E1295" s="1"/>
      <c r="F1295" s="1"/>
      <c r="G1295" s="1"/>
      <c r="H1295" s="1"/>
      <c r="I1295" s="1"/>
      <c r="J1295" s="1"/>
      <c r="K1295" s="1"/>
      <c r="L1295" s="1"/>
      <c r="M1295" s="1"/>
      <c r="N1295" s="1"/>
      <c r="O1295" s="1"/>
      <c r="P1295" s="1"/>
      <c r="Q1295" s="1"/>
      <c r="R1295" s="1"/>
      <c r="S1295" s="1"/>
      <c r="T1295" s="1"/>
      <c r="U1295" s="1"/>
      <c r="V1295" s="1"/>
      <c r="W1295" s="1"/>
      <c r="X1295" s="1"/>
      <c r="Y1295" s="1"/>
    </row>
    <row r="1296" spans="1:25" ht="9.75" customHeight="1">
      <c r="A1296" s="1"/>
      <c r="B1296" s="79"/>
      <c r="C1296" s="145"/>
      <c r="D1296" s="1"/>
      <c r="E1296" s="1"/>
      <c r="F1296" s="1"/>
      <c r="G1296" s="1"/>
      <c r="H1296" s="1"/>
      <c r="I1296" s="1"/>
      <c r="J1296" s="1"/>
      <c r="K1296" s="1"/>
      <c r="L1296" s="1"/>
      <c r="M1296" s="1"/>
      <c r="N1296" s="1"/>
      <c r="O1296" s="1"/>
      <c r="P1296" s="1"/>
      <c r="Q1296" s="1"/>
      <c r="R1296" s="1"/>
      <c r="S1296" s="1"/>
      <c r="T1296" s="1"/>
      <c r="U1296" s="1"/>
      <c r="V1296" s="1"/>
      <c r="W1296" s="1"/>
      <c r="X1296" s="1"/>
      <c r="Y1296" s="1"/>
    </row>
    <row r="1297" spans="1:25" ht="9.75" customHeight="1">
      <c r="A1297" s="1"/>
      <c r="B1297" s="79"/>
      <c r="C1297" s="145"/>
      <c r="D1297" s="1"/>
      <c r="E1297" s="1"/>
      <c r="F1297" s="1"/>
      <c r="G1297" s="1"/>
      <c r="H1297" s="1"/>
      <c r="I1297" s="1"/>
      <c r="J1297" s="1"/>
      <c r="K1297" s="1"/>
      <c r="L1297" s="1"/>
      <c r="M1297" s="1"/>
      <c r="N1297" s="1"/>
      <c r="O1297" s="1"/>
      <c r="P1297" s="1"/>
      <c r="Q1297" s="1"/>
      <c r="R1297" s="1"/>
      <c r="S1297" s="1"/>
      <c r="T1297" s="1"/>
      <c r="U1297" s="1"/>
      <c r="V1297" s="1"/>
      <c r="W1297" s="1"/>
      <c r="X1297" s="1"/>
      <c r="Y1297" s="1"/>
    </row>
    <row r="1298" spans="1:25" ht="9.75" customHeight="1">
      <c r="A1298" s="1"/>
      <c r="B1298" s="79"/>
      <c r="C1298" s="145"/>
      <c r="D1298" s="1"/>
      <c r="E1298" s="1"/>
      <c r="F1298" s="1"/>
      <c r="G1298" s="1"/>
      <c r="H1298" s="1"/>
      <c r="I1298" s="1"/>
      <c r="J1298" s="1"/>
      <c r="K1298" s="1"/>
      <c r="L1298" s="1"/>
      <c r="M1298" s="1"/>
      <c r="N1298" s="1"/>
      <c r="O1298" s="1"/>
      <c r="P1298" s="1"/>
      <c r="Q1298" s="1"/>
      <c r="R1298" s="1"/>
      <c r="S1298" s="1"/>
      <c r="T1298" s="1"/>
      <c r="U1298" s="1"/>
      <c r="V1298" s="1"/>
      <c r="W1298" s="1"/>
      <c r="X1298" s="1"/>
      <c r="Y1298" s="1"/>
    </row>
    <row r="1299" spans="1:25" ht="9.75" customHeight="1">
      <c r="A1299" s="1"/>
      <c r="B1299" s="79"/>
      <c r="C1299" s="145"/>
      <c r="D1299" s="1"/>
      <c r="E1299" s="1"/>
      <c r="F1299" s="1"/>
      <c r="G1299" s="1"/>
      <c r="H1299" s="1"/>
      <c r="I1299" s="1"/>
      <c r="J1299" s="1"/>
      <c r="K1299" s="1"/>
      <c r="L1299" s="1"/>
      <c r="M1299" s="1"/>
      <c r="N1299" s="1"/>
      <c r="O1299" s="1"/>
      <c r="P1299" s="1"/>
      <c r="Q1299" s="1"/>
      <c r="R1299" s="1"/>
      <c r="S1299" s="1"/>
      <c r="T1299" s="1"/>
      <c r="U1299" s="1"/>
      <c r="V1299" s="1"/>
      <c r="W1299" s="1"/>
      <c r="X1299" s="1"/>
      <c r="Y1299" s="1"/>
    </row>
    <row r="1300" spans="1:25" ht="9.75" customHeight="1">
      <c r="A1300" s="1"/>
      <c r="B1300" s="79"/>
      <c r="C1300" s="145"/>
      <c r="D1300" s="1"/>
      <c r="E1300" s="1"/>
      <c r="F1300" s="1"/>
      <c r="G1300" s="1"/>
      <c r="H1300" s="1"/>
      <c r="I1300" s="1"/>
      <c r="J1300" s="1"/>
      <c r="K1300" s="1"/>
      <c r="L1300" s="1"/>
      <c r="M1300" s="1"/>
      <c r="N1300" s="1"/>
      <c r="O1300" s="1"/>
      <c r="P1300" s="1"/>
      <c r="Q1300" s="1"/>
      <c r="R1300" s="1"/>
      <c r="S1300" s="1"/>
      <c r="T1300" s="1"/>
      <c r="U1300" s="1"/>
      <c r="V1300" s="1"/>
      <c r="W1300" s="1"/>
      <c r="X1300" s="1"/>
      <c r="Y1300" s="1"/>
    </row>
    <row r="1301" spans="1:25" ht="9.75" customHeight="1">
      <c r="A1301" s="1"/>
      <c r="B1301" s="79"/>
      <c r="C1301" s="145"/>
      <c r="D1301" s="1"/>
      <c r="E1301" s="1"/>
      <c r="F1301" s="1"/>
      <c r="G1301" s="1"/>
      <c r="H1301" s="1"/>
      <c r="I1301" s="1"/>
      <c r="J1301" s="1"/>
      <c r="K1301" s="1"/>
      <c r="L1301" s="1"/>
      <c r="M1301" s="1"/>
      <c r="N1301" s="1"/>
      <c r="O1301" s="1"/>
      <c r="P1301" s="1"/>
      <c r="Q1301" s="1"/>
      <c r="R1301" s="1"/>
      <c r="S1301" s="1"/>
      <c r="T1301" s="1"/>
      <c r="U1301" s="1"/>
      <c r="V1301" s="1"/>
      <c r="W1301" s="1"/>
      <c r="X1301" s="1"/>
      <c r="Y1301" s="1"/>
    </row>
    <row r="1302" spans="1:25" ht="9.75" customHeight="1">
      <c r="A1302" s="1"/>
      <c r="B1302" s="79"/>
      <c r="C1302" s="145"/>
      <c r="D1302" s="1"/>
      <c r="E1302" s="1"/>
      <c r="F1302" s="1"/>
      <c r="G1302" s="1"/>
      <c r="H1302" s="1"/>
      <c r="I1302" s="1"/>
      <c r="J1302" s="1"/>
      <c r="K1302" s="1"/>
      <c r="L1302" s="1"/>
      <c r="M1302" s="1"/>
      <c r="N1302" s="1"/>
      <c r="O1302" s="1"/>
      <c r="P1302" s="1"/>
      <c r="Q1302" s="1"/>
      <c r="R1302" s="1"/>
      <c r="S1302" s="1"/>
      <c r="T1302" s="1"/>
      <c r="U1302" s="1"/>
      <c r="V1302" s="1"/>
      <c r="W1302" s="1"/>
      <c r="X1302" s="1"/>
      <c r="Y1302" s="1"/>
    </row>
    <row r="1303" spans="1:25" ht="9.75" customHeight="1">
      <c r="A1303" s="1"/>
      <c r="B1303" s="79"/>
      <c r="C1303" s="145"/>
      <c r="D1303" s="1"/>
      <c r="E1303" s="1"/>
      <c r="F1303" s="1"/>
      <c r="G1303" s="1"/>
      <c r="H1303" s="1"/>
      <c r="I1303" s="1"/>
      <c r="J1303" s="1"/>
      <c r="K1303" s="1"/>
      <c r="L1303" s="1"/>
      <c r="M1303" s="1"/>
      <c r="N1303" s="1"/>
      <c r="O1303" s="1"/>
      <c r="P1303" s="1"/>
      <c r="Q1303" s="1"/>
      <c r="R1303" s="1"/>
      <c r="S1303" s="1"/>
      <c r="T1303" s="1"/>
      <c r="U1303" s="1"/>
      <c r="V1303" s="1"/>
      <c r="W1303" s="1"/>
      <c r="X1303" s="1"/>
      <c r="Y1303" s="1"/>
    </row>
    <row r="1304" spans="1:25" ht="9.75" customHeight="1">
      <c r="A1304" s="1"/>
      <c r="B1304" s="79"/>
      <c r="C1304" s="145"/>
      <c r="D1304" s="1"/>
      <c r="E1304" s="1"/>
      <c r="F1304" s="1"/>
      <c r="G1304" s="1"/>
      <c r="H1304" s="1"/>
      <c r="I1304" s="1"/>
      <c r="J1304" s="1"/>
      <c r="K1304" s="1"/>
      <c r="L1304" s="1"/>
      <c r="M1304" s="1"/>
      <c r="N1304" s="1"/>
      <c r="O1304" s="1"/>
      <c r="P1304" s="1"/>
      <c r="Q1304" s="1"/>
      <c r="R1304" s="1"/>
      <c r="S1304" s="1"/>
      <c r="T1304" s="1"/>
      <c r="U1304" s="1"/>
      <c r="V1304" s="1"/>
      <c r="W1304" s="1"/>
      <c r="X1304" s="1"/>
      <c r="Y1304" s="1"/>
    </row>
    <row r="1305" spans="1:25" ht="9.75" customHeight="1">
      <c r="A1305" s="1"/>
      <c r="B1305" s="79"/>
      <c r="C1305" s="145"/>
      <c r="D1305" s="1"/>
      <c r="E1305" s="1"/>
      <c r="F1305" s="1"/>
      <c r="G1305" s="1"/>
      <c r="H1305" s="1"/>
      <c r="I1305" s="1"/>
      <c r="J1305" s="1"/>
      <c r="K1305" s="1"/>
      <c r="L1305" s="1"/>
      <c r="M1305" s="1"/>
      <c r="N1305" s="1"/>
      <c r="O1305" s="1"/>
      <c r="P1305" s="1"/>
      <c r="Q1305" s="1"/>
      <c r="R1305" s="1"/>
      <c r="S1305" s="1"/>
      <c r="T1305" s="1"/>
      <c r="U1305" s="1"/>
      <c r="V1305" s="1"/>
      <c r="W1305" s="1"/>
      <c r="X1305" s="1"/>
      <c r="Y1305" s="1"/>
    </row>
    <row r="1306" spans="1:25" ht="9.75" customHeight="1">
      <c r="A1306" s="1"/>
      <c r="B1306" s="79"/>
      <c r="C1306" s="145"/>
      <c r="D1306" s="1"/>
      <c r="E1306" s="1"/>
      <c r="F1306" s="1"/>
      <c r="G1306" s="1"/>
      <c r="H1306" s="1"/>
      <c r="I1306" s="1"/>
      <c r="J1306" s="1"/>
      <c r="K1306" s="1"/>
      <c r="L1306" s="1"/>
      <c r="M1306" s="1"/>
      <c r="N1306" s="1"/>
      <c r="O1306" s="1"/>
      <c r="P1306" s="1"/>
      <c r="Q1306" s="1"/>
      <c r="R1306" s="1"/>
      <c r="S1306" s="1"/>
      <c r="T1306" s="1"/>
      <c r="U1306" s="1"/>
      <c r="V1306" s="1"/>
      <c r="W1306" s="1"/>
      <c r="X1306" s="1"/>
      <c r="Y1306" s="1"/>
    </row>
    <row r="1307" spans="1:25" ht="9.75" customHeight="1">
      <c r="A1307" s="1"/>
      <c r="B1307" s="79"/>
      <c r="C1307" s="145"/>
      <c r="D1307" s="1"/>
      <c r="E1307" s="1"/>
      <c r="F1307" s="1"/>
      <c r="G1307" s="1"/>
      <c r="H1307" s="1"/>
      <c r="I1307" s="1"/>
      <c r="J1307" s="1"/>
      <c r="K1307" s="1"/>
      <c r="L1307" s="1"/>
      <c r="M1307" s="1"/>
      <c r="N1307" s="1"/>
      <c r="O1307" s="1"/>
      <c r="P1307" s="1"/>
      <c r="Q1307" s="1"/>
      <c r="R1307" s="1"/>
      <c r="S1307" s="1"/>
      <c r="T1307" s="1"/>
      <c r="U1307" s="1"/>
      <c r="V1307" s="1"/>
      <c r="W1307" s="1"/>
      <c r="X1307" s="1"/>
      <c r="Y1307" s="1"/>
    </row>
    <row r="1308" spans="1:25" ht="9.75" customHeight="1">
      <c r="A1308" s="1"/>
      <c r="B1308" s="79"/>
      <c r="C1308" s="145"/>
      <c r="D1308" s="1"/>
      <c r="E1308" s="1"/>
      <c r="F1308" s="1"/>
      <c r="G1308" s="1"/>
      <c r="H1308" s="1"/>
      <c r="I1308" s="1"/>
      <c r="J1308" s="1"/>
      <c r="K1308" s="1"/>
      <c r="L1308" s="1"/>
      <c r="M1308" s="1"/>
      <c r="N1308" s="1"/>
      <c r="O1308" s="1"/>
      <c r="P1308" s="1"/>
      <c r="Q1308" s="1"/>
      <c r="R1308" s="1"/>
      <c r="S1308" s="1"/>
      <c r="T1308" s="1"/>
      <c r="U1308" s="1"/>
      <c r="V1308" s="1"/>
      <c r="W1308" s="1"/>
      <c r="X1308" s="1"/>
      <c r="Y1308" s="1"/>
    </row>
    <row r="1309" spans="1:25" ht="9.75" customHeight="1">
      <c r="A1309" s="1"/>
      <c r="B1309" s="79"/>
      <c r="C1309" s="145"/>
      <c r="D1309" s="1"/>
      <c r="E1309" s="1"/>
      <c r="F1309" s="1"/>
      <c r="G1309" s="1"/>
      <c r="H1309" s="1"/>
      <c r="I1309" s="1"/>
      <c r="J1309" s="1"/>
      <c r="K1309" s="1"/>
      <c r="L1309" s="1"/>
      <c r="M1309" s="1"/>
      <c r="N1309" s="1"/>
      <c r="O1309" s="1"/>
      <c r="P1309" s="1"/>
      <c r="Q1309" s="1"/>
      <c r="R1309" s="1"/>
      <c r="S1309" s="1"/>
      <c r="T1309" s="1"/>
      <c r="U1309" s="1"/>
      <c r="V1309" s="1"/>
      <c r="W1309" s="1"/>
      <c r="X1309" s="1"/>
      <c r="Y1309" s="1"/>
    </row>
    <row r="1310" spans="1:25" ht="9.75" customHeight="1">
      <c r="A1310" s="1"/>
      <c r="B1310" s="79"/>
      <c r="C1310" s="145"/>
      <c r="D1310" s="1"/>
      <c r="E1310" s="1"/>
      <c r="F1310" s="1"/>
      <c r="G1310" s="1"/>
      <c r="H1310" s="1"/>
      <c r="I1310" s="1"/>
      <c r="J1310" s="1"/>
      <c r="K1310" s="1"/>
      <c r="L1310" s="1"/>
      <c r="M1310" s="1"/>
      <c r="N1310" s="1"/>
      <c r="O1310" s="1"/>
      <c r="P1310" s="1"/>
      <c r="Q1310" s="1"/>
      <c r="R1310" s="1"/>
      <c r="S1310" s="1"/>
      <c r="T1310" s="1"/>
      <c r="U1310" s="1"/>
      <c r="V1310" s="1"/>
      <c r="W1310" s="1"/>
      <c r="X1310" s="1"/>
      <c r="Y1310" s="1"/>
    </row>
    <row r="1311" spans="1:25" ht="9.75" customHeight="1">
      <c r="A1311" s="1"/>
      <c r="B1311" s="79"/>
      <c r="C1311" s="145"/>
      <c r="D1311" s="1"/>
      <c r="E1311" s="1"/>
      <c r="F1311" s="1"/>
      <c r="G1311" s="1"/>
      <c r="H1311" s="1"/>
      <c r="I1311" s="1"/>
      <c r="J1311" s="1"/>
      <c r="K1311" s="1"/>
      <c r="L1311" s="1"/>
      <c r="M1311" s="1"/>
      <c r="N1311" s="1"/>
      <c r="O1311" s="1"/>
      <c r="P1311" s="1"/>
      <c r="Q1311" s="1"/>
      <c r="R1311" s="1"/>
      <c r="S1311" s="1"/>
      <c r="T1311" s="1"/>
      <c r="U1311" s="1"/>
      <c r="V1311" s="1"/>
      <c r="W1311" s="1"/>
      <c r="X1311" s="1"/>
      <c r="Y1311" s="1"/>
    </row>
    <row r="1312" spans="1:25" ht="9.75" customHeight="1">
      <c r="A1312" s="1"/>
      <c r="B1312" s="79"/>
      <c r="C1312" s="145"/>
      <c r="D1312" s="1"/>
      <c r="E1312" s="1"/>
      <c r="F1312" s="1"/>
      <c r="G1312" s="1"/>
      <c r="H1312" s="1"/>
      <c r="I1312" s="1"/>
      <c r="J1312" s="1"/>
      <c r="K1312" s="1"/>
      <c r="L1312" s="1"/>
      <c r="M1312" s="1"/>
      <c r="N1312" s="1"/>
      <c r="O1312" s="1"/>
      <c r="P1312" s="1"/>
      <c r="Q1312" s="1"/>
      <c r="R1312" s="1"/>
      <c r="S1312" s="1"/>
      <c r="T1312" s="1"/>
      <c r="U1312" s="1"/>
      <c r="V1312" s="1"/>
      <c r="W1312" s="1"/>
      <c r="X1312" s="1"/>
      <c r="Y1312" s="1"/>
    </row>
    <row r="1313" spans="1:25" ht="9.75" customHeight="1">
      <c r="A1313" s="1"/>
      <c r="B1313" s="79"/>
      <c r="C1313" s="145"/>
      <c r="D1313" s="1"/>
      <c r="E1313" s="1"/>
      <c r="F1313" s="1"/>
      <c r="G1313" s="1"/>
      <c r="H1313" s="1"/>
      <c r="I1313" s="1"/>
      <c r="J1313" s="1"/>
      <c r="K1313" s="1"/>
      <c r="L1313" s="1"/>
      <c r="M1313" s="1"/>
      <c r="N1313" s="1"/>
      <c r="O1313" s="1"/>
      <c r="P1313" s="1"/>
      <c r="Q1313" s="1"/>
      <c r="R1313" s="1"/>
      <c r="S1313" s="1"/>
      <c r="T1313" s="1"/>
      <c r="U1313" s="1"/>
      <c r="V1313" s="1"/>
      <c r="W1313" s="1"/>
      <c r="X1313" s="1"/>
      <c r="Y1313" s="1"/>
    </row>
    <row r="1314" spans="1:25" ht="9.75" customHeight="1">
      <c r="A1314" s="1"/>
      <c r="B1314" s="79"/>
      <c r="C1314" s="145"/>
      <c r="D1314" s="1"/>
      <c r="E1314" s="1"/>
      <c r="F1314" s="1"/>
      <c r="G1314" s="1"/>
      <c r="H1314" s="1"/>
      <c r="I1314" s="1"/>
      <c r="J1314" s="1"/>
      <c r="K1314" s="1"/>
      <c r="L1314" s="1"/>
      <c r="M1314" s="1"/>
      <c r="N1314" s="1"/>
      <c r="O1314" s="1"/>
      <c r="P1314" s="1"/>
      <c r="Q1314" s="1"/>
      <c r="R1314" s="1"/>
      <c r="S1314" s="1"/>
      <c r="T1314" s="1"/>
      <c r="U1314" s="1"/>
      <c r="V1314" s="1"/>
      <c r="W1314" s="1"/>
      <c r="X1314" s="1"/>
      <c r="Y1314" s="1"/>
    </row>
    <row r="1315" spans="1:25" ht="9.75" customHeight="1">
      <c r="A1315" s="1"/>
      <c r="B1315" s="79"/>
      <c r="C1315" s="145"/>
      <c r="D1315" s="1"/>
      <c r="E1315" s="1"/>
      <c r="F1315" s="1"/>
      <c r="G1315" s="1"/>
      <c r="H1315" s="1"/>
      <c r="I1315" s="1"/>
      <c r="J1315" s="1"/>
      <c r="K1315" s="1"/>
      <c r="L1315" s="1"/>
      <c r="M1315" s="1"/>
      <c r="N1315" s="1"/>
      <c r="O1315" s="1"/>
      <c r="P1315" s="1"/>
      <c r="Q1315" s="1"/>
      <c r="R1315" s="1"/>
      <c r="S1315" s="1"/>
      <c r="T1315" s="1"/>
      <c r="U1315" s="1"/>
      <c r="V1315" s="1"/>
      <c r="W1315" s="1"/>
      <c r="X1315" s="1"/>
      <c r="Y1315" s="1"/>
    </row>
    <row r="1316" spans="1:25" ht="9.75" customHeight="1">
      <c r="A1316" s="1"/>
      <c r="B1316" s="79"/>
      <c r="C1316" s="145"/>
      <c r="D1316" s="1"/>
      <c r="E1316" s="1"/>
      <c r="F1316" s="1"/>
      <c r="G1316" s="1"/>
      <c r="H1316" s="1"/>
      <c r="I1316" s="1"/>
      <c r="J1316" s="1"/>
      <c r="K1316" s="1"/>
      <c r="L1316" s="1"/>
      <c r="M1316" s="1"/>
      <c r="N1316" s="1"/>
      <c r="O1316" s="1"/>
      <c r="P1316" s="1"/>
      <c r="Q1316" s="1"/>
      <c r="R1316" s="1"/>
      <c r="S1316" s="1"/>
      <c r="T1316" s="1"/>
      <c r="U1316" s="1"/>
      <c r="V1316" s="1"/>
      <c r="W1316" s="1"/>
      <c r="X1316" s="1"/>
      <c r="Y1316" s="1"/>
    </row>
    <row r="1317" spans="1:25" ht="9.75" customHeight="1">
      <c r="A1317" s="1"/>
      <c r="B1317" s="79"/>
      <c r="C1317" s="145"/>
      <c r="D1317" s="1"/>
      <c r="E1317" s="1"/>
      <c r="F1317" s="1"/>
      <c r="G1317" s="1"/>
      <c r="H1317" s="1"/>
      <c r="I1317" s="1"/>
      <c r="J1317" s="1"/>
      <c r="K1317" s="1"/>
      <c r="L1317" s="1"/>
      <c r="M1317" s="1"/>
      <c r="N1317" s="1"/>
      <c r="O1317" s="1"/>
      <c r="P1317" s="1"/>
      <c r="Q1317" s="1"/>
      <c r="R1317" s="1"/>
      <c r="S1317" s="1"/>
      <c r="T1317" s="1"/>
      <c r="U1317" s="1"/>
      <c r="V1317" s="1"/>
      <c r="W1317" s="1"/>
      <c r="X1317" s="1"/>
      <c r="Y1317" s="1"/>
    </row>
    <row r="1318" spans="1:25" ht="9.75" customHeight="1">
      <c r="A1318" s="1"/>
      <c r="B1318" s="79"/>
      <c r="C1318" s="145"/>
      <c r="D1318" s="1"/>
      <c r="E1318" s="1"/>
      <c r="F1318" s="1"/>
      <c r="G1318" s="1"/>
      <c r="H1318" s="1"/>
      <c r="I1318" s="1"/>
      <c r="J1318" s="1"/>
      <c r="K1318" s="1"/>
      <c r="L1318" s="1"/>
      <c r="M1318" s="1"/>
      <c r="N1318" s="1"/>
      <c r="O1318" s="1"/>
      <c r="P1318" s="1"/>
      <c r="Q1318" s="1"/>
      <c r="R1318" s="1"/>
      <c r="S1318" s="1"/>
      <c r="T1318" s="1"/>
      <c r="U1318" s="1"/>
      <c r="V1318" s="1"/>
      <c r="W1318" s="1"/>
      <c r="X1318" s="1"/>
      <c r="Y1318" s="1"/>
    </row>
    <row r="1319" spans="1:25" ht="9.75" customHeight="1">
      <c r="A1319" s="1"/>
      <c r="B1319" s="79"/>
      <c r="C1319" s="145"/>
      <c r="D1319" s="1"/>
      <c r="E1319" s="1"/>
      <c r="F1319" s="1"/>
      <c r="G1319" s="1"/>
      <c r="H1319" s="1"/>
      <c r="I1319" s="1"/>
      <c r="J1319" s="1"/>
      <c r="K1319" s="1"/>
      <c r="L1319" s="1"/>
      <c r="M1319" s="1"/>
      <c r="N1319" s="1"/>
      <c r="O1319" s="1"/>
      <c r="P1319" s="1"/>
      <c r="Q1319" s="1"/>
      <c r="R1319" s="1"/>
      <c r="S1319" s="1"/>
      <c r="T1319" s="1"/>
      <c r="U1319" s="1"/>
      <c r="V1319" s="1"/>
      <c r="W1319" s="1"/>
      <c r="X1319" s="1"/>
      <c r="Y1319" s="1"/>
    </row>
    <row r="1320" spans="1:25" ht="9.75" customHeight="1">
      <c r="A1320" s="1"/>
      <c r="B1320" s="79"/>
      <c r="C1320" s="145"/>
      <c r="D1320" s="1"/>
      <c r="E1320" s="1"/>
      <c r="F1320" s="1"/>
      <c r="G1320" s="1"/>
      <c r="H1320" s="1"/>
      <c r="I1320" s="1"/>
      <c r="J1320" s="1"/>
      <c r="K1320" s="1"/>
      <c r="L1320" s="1"/>
      <c r="M1320" s="1"/>
      <c r="N1320" s="1"/>
      <c r="O1320" s="1"/>
      <c r="P1320" s="1"/>
      <c r="Q1320" s="1"/>
      <c r="R1320" s="1"/>
      <c r="S1320" s="1"/>
      <c r="T1320" s="1"/>
      <c r="U1320" s="1"/>
      <c r="V1320" s="1"/>
      <c r="W1320" s="1"/>
      <c r="X1320" s="1"/>
      <c r="Y1320" s="1"/>
    </row>
    <row r="1321" spans="1:25" ht="9.75" customHeight="1">
      <c r="A1321" s="1"/>
      <c r="B1321" s="79"/>
      <c r="C1321" s="145"/>
      <c r="D1321" s="1"/>
      <c r="E1321" s="1"/>
      <c r="F1321" s="1"/>
      <c r="G1321" s="1"/>
      <c r="H1321" s="1"/>
      <c r="I1321" s="1"/>
      <c r="J1321" s="1"/>
      <c r="K1321" s="1"/>
      <c r="L1321" s="1"/>
      <c r="M1321" s="1"/>
      <c r="N1321" s="1"/>
      <c r="O1321" s="1"/>
      <c r="P1321" s="1"/>
      <c r="Q1321" s="1"/>
      <c r="R1321" s="1"/>
      <c r="S1321" s="1"/>
      <c r="T1321" s="1"/>
      <c r="U1321" s="1"/>
      <c r="V1321" s="1"/>
      <c r="W1321" s="1"/>
      <c r="X1321" s="1"/>
      <c r="Y1321" s="1"/>
    </row>
    <row r="1322" spans="1:25" ht="9.75" customHeight="1">
      <c r="A1322" s="1"/>
      <c r="B1322" s="79"/>
      <c r="C1322" s="145"/>
      <c r="D1322" s="1"/>
      <c r="E1322" s="1"/>
      <c r="F1322" s="1"/>
      <c r="G1322" s="1"/>
      <c r="H1322" s="1"/>
      <c r="I1322" s="1"/>
      <c r="J1322" s="1"/>
      <c r="K1322" s="1"/>
      <c r="L1322" s="1"/>
      <c r="M1322" s="1"/>
      <c r="N1322" s="1"/>
      <c r="O1322" s="1"/>
      <c r="P1322" s="1"/>
      <c r="Q1322" s="1"/>
      <c r="R1322" s="1"/>
      <c r="S1322" s="1"/>
      <c r="T1322" s="1"/>
      <c r="U1322" s="1"/>
      <c r="V1322" s="1"/>
      <c r="W1322" s="1"/>
      <c r="X1322" s="1"/>
      <c r="Y1322" s="1"/>
    </row>
    <row r="1323" spans="1:25" ht="9.75" customHeight="1">
      <c r="A1323" s="1"/>
      <c r="B1323" s="79"/>
      <c r="C1323" s="145"/>
      <c r="D1323" s="1"/>
      <c r="E1323" s="1"/>
      <c r="F1323" s="1"/>
      <c r="G1323" s="1"/>
      <c r="H1323" s="1"/>
      <c r="I1323" s="1"/>
      <c r="J1323" s="1"/>
      <c r="K1323" s="1"/>
      <c r="L1323" s="1"/>
      <c r="M1323" s="1"/>
      <c r="N1323" s="1"/>
      <c r="O1323" s="1"/>
      <c r="P1323" s="1"/>
      <c r="Q1323" s="1"/>
      <c r="R1323" s="1"/>
      <c r="S1323" s="1"/>
      <c r="T1323" s="1"/>
      <c r="U1323" s="1"/>
      <c r="V1323" s="1"/>
      <c r="W1323" s="1"/>
      <c r="X1323" s="1"/>
      <c r="Y1323" s="1"/>
    </row>
    <row r="1324" spans="1:25" ht="9.75" customHeight="1">
      <c r="A1324" s="1"/>
      <c r="B1324" s="79"/>
      <c r="C1324" s="145"/>
      <c r="D1324" s="1"/>
      <c r="E1324" s="1"/>
      <c r="F1324" s="1"/>
      <c r="G1324" s="1"/>
      <c r="H1324" s="1"/>
      <c r="I1324" s="1"/>
      <c r="J1324" s="1"/>
      <c r="K1324" s="1"/>
      <c r="L1324" s="1"/>
      <c r="M1324" s="1"/>
      <c r="N1324" s="1"/>
      <c r="O1324" s="1"/>
      <c r="P1324" s="1"/>
      <c r="Q1324" s="1"/>
      <c r="R1324" s="1"/>
      <c r="S1324" s="1"/>
      <c r="T1324" s="1"/>
      <c r="U1324" s="1"/>
      <c r="V1324" s="1"/>
      <c r="W1324" s="1"/>
      <c r="X1324" s="1"/>
      <c r="Y1324" s="1"/>
    </row>
    <row r="1325" spans="1:25" ht="9.75" customHeight="1">
      <c r="A1325" s="1"/>
      <c r="B1325" s="79"/>
      <c r="C1325" s="145"/>
      <c r="D1325" s="1"/>
      <c r="E1325" s="1"/>
      <c r="F1325" s="1"/>
      <c r="G1325" s="1"/>
      <c r="H1325" s="1"/>
      <c r="I1325" s="1"/>
      <c r="J1325" s="1"/>
      <c r="K1325" s="1"/>
      <c r="L1325" s="1"/>
      <c r="M1325" s="1"/>
      <c r="N1325" s="1"/>
      <c r="O1325" s="1"/>
      <c r="P1325" s="1"/>
      <c r="Q1325" s="1"/>
      <c r="R1325" s="1"/>
      <c r="S1325" s="1"/>
      <c r="T1325" s="1"/>
      <c r="U1325" s="1"/>
      <c r="V1325" s="1"/>
      <c r="W1325" s="1"/>
      <c r="X1325" s="1"/>
      <c r="Y1325" s="1"/>
    </row>
    <row r="1326" spans="1:25" ht="9.75" customHeight="1">
      <c r="A1326" s="1"/>
      <c r="B1326" s="79"/>
      <c r="C1326" s="145"/>
      <c r="D1326" s="1"/>
      <c r="E1326" s="1"/>
      <c r="F1326" s="1"/>
      <c r="G1326" s="1"/>
      <c r="H1326" s="1"/>
      <c r="I1326" s="1"/>
      <c r="J1326" s="1"/>
      <c r="K1326" s="1"/>
      <c r="L1326" s="1"/>
      <c r="M1326" s="1"/>
      <c r="N1326" s="1"/>
      <c r="O1326" s="1"/>
      <c r="P1326" s="1"/>
      <c r="Q1326" s="1"/>
      <c r="R1326" s="1"/>
      <c r="S1326" s="1"/>
      <c r="T1326" s="1"/>
      <c r="U1326" s="1"/>
      <c r="V1326" s="1"/>
      <c r="W1326" s="1"/>
      <c r="X1326" s="1"/>
      <c r="Y1326" s="1"/>
    </row>
    <row r="1327" spans="1:25" ht="9.75" customHeight="1">
      <c r="A1327" s="1"/>
      <c r="B1327" s="79"/>
      <c r="C1327" s="145"/>
      <c r="D1327" s="1"/>
      <c r="E1327" s="1"/>
      <c r="F1327" s="1"/>
      <c r="G1327" s="1"/>
      <c r="H1327" s="1"/>
      <c r="I1327" s="1"/>
      <c r="J1327" s="1"/>
      <c r="K1327" s="1"/>
      <c r="L1327" s="1"/>
      <c r="M1327" s="1"/>
      <c r="N1327" s="1"/>
      <c r="O1327" s="1"/>
      <c r="P1327" s="1"/>
      <c r="Q1327" s="1"/>
      <c r="R1327" s="1"/>
      <c r="S1327" s="1"/>
      <c r="T1327" s="1"/>
      <c r="U1327" s="1"/>
      <c r="V1327" s="1"/>
      <c r="W1327" s="1"/>
      <c r="X1327" s="1"/>
      <c r="Y1327" s="1"/>
    </row>
    <row r="1328" spans="1:25" ht="9.75" customHeight="1">
      <c r="A1328" s="1"/>
      <c r="B1328" s="79"/>
      <c r="C1328" s="145"/>
      <c r="D1328" s="1"/>
      <c r="E1328" s="1"/>
      <c r="F1328" s="1"/>
      <c r="G1328" s="1"/>
      <c r="H1328" s="1"/>
      <c r="I1328" s="1"/>
      <c r="J1328" s="1"/>
      <c r="K1328" s="1"/>
      <c r="L1328" s="1"/>
      <c r="M1328" s="1"/>
      <c r="N1328" s="1"/>
      <c r="O1328" s="1"/>
      <c r="P1328" s="1"/>
      <c r="Q1328" s="1"/>
      <c r="R1328" s="1"/>
      <c r="S1328" s="1"/>
      <c r="T1328" s="1"/>
      <c r="U1328" s="1"/>
      <c r="V1328" s="1"/>
      <c r="W1328" s="1"/>
      <c r="X1328" s="1"/>
      <c r="Y1328" s="1"/>
    </row>
    <row r="1329" spans="1:25" ht="9.75" customHeight="1">
      <c r="A1329" s="1"/>
      <c r="B1329" s="79"/>
      <c r="C1329" s="145"/>
      <c r="D1329" s="1"/>
      <c r="E1329" s="1"/>
      <c r="F1329" s="1"/>
      <c r="G1329" s="1"/>
      <c r="H1329" s="1"/>
      <c r="I1329" s="1"/>
      <c r="J1329" s="1"/>
      <c r="K1329" s="1"/>
      <c r="L1329" s="1"/>
      <c r="M1329" s="1"/>
      <c r="N1329" s="1"/>
      <c r="O1329" s="1"/>
      <c r="P1329" s="1"/>
      <c r="Q1329" s="1"/>
      <c r="R1329" s="1"/>
      <c r="S1329" s="1"/>
      <c r="T1329" s="1"/>
      <c r="U1329" s="1"/>
      <c r="V1329" s="1"/>
      <c r="W1329" s="1"/>
      <c r="X1329" s="1"/>
      <c r="Y1329" s="1"/>
    </row>
    <row r="1330" spans="1:25" ht="9.75" customHeight="1">
      <c r="A1330" s="1"/>
      <c r="B1330" s="79"/>
      <c r="C1330" s="145"/>
      <c r="D1330" s="1"/>
      <c r="E1330" s="1"/>
      <c r="F1330" s="1"/>
      <c r="G1330" s="1"/>
      <c r="H1330" s="1"/>
      <c r="I1330" s="1"/>
      <c r="J1330" s="1"/>
      <c r="K1330" s="1"/>
      <c r="L1330" s="1"/>
      <c r="M1330" s="1"/>
      <c r="N1330" s="1"/>
      <c r="O1330" s="1"/>
      <c r="P1330" s="1"/>
      <c r="Q1330" s="1"/>
      <c r="R1330" s="1"/>
      <c r="S1330" s="1"/>
      <c r="T1330" s="1"/>
      <c r="U1330" s="1"/>
      <c r="V1330" s="1"/>
      <c r="W1330" s="1"/>
      <c r="X1330" s="1"/>
      <c r="Y1330" s="1"/>
    </row>
    <row r="1331" spans="1:25" ht="9.75" customHeight="1">
      <c r="A1331" s="1"/>
      <c r="B1331" s="79"/>
      <c r="C1331" s="145"/>
      <c r="D1331" s="1"/>
      <c r="E1331" s="1"/>
      <c r="F1331" s="1"/>
      <c r="G1331" s="1"/>
      <c r="H1331" s="1"/>
      <c r="I1331" s="1"/>
      <c r="J1331" s="1"/>
      <c r="K1331" s="1"/>
      <c r="L1331" s="1"/>
      <c r="M1331" s="1"/>
      <c r="N1331" s="1"/>
      <c r="O1331" s="1"/>
      <c r="P1331" s="1"/>
      <c r="Q1331" s="1"/>
      <c r="R1331" s="1"/>
      <c r="S1331" s="1"/>
      <c r="T1331" s="1"/>
      <c r="U1331" s="1"/>
      <c r="V1331" s="1"/>
      <c r="W1331" s="1"/>
      <c r="X1331" s="1"/>
      <c r="Y1331" s="1"/>
    </row>
    <row r="1332" spans="1:25" ht="9.75" customHeight="1">
      <c r="A1332" s="1"/>
      <c r="B1332" s="79"/>
      <c r="C1332" s="145"/>
      <c r="D1332" s="1"/>
      <c r="E1332" s="1"/>
      <c r="F1332" s="1"/>
      <c r="G1332" s="1"/>
      <c r="H1332" s="1"/>
      <c r="I1332" s="1"/>
      <c r="J1332" s="1"/>
      <c r="K1332" s="1"/>
      <c r="L1332" s="1"/>
      <c r="M1332" s="1"/>
      <c r="N1332" s="1"/>
      <c r="O1332" s="1"/>
      <c r="P1332" s="1"/>
      <c r="Q1332" s="1"/>
      <c r="R1332" s="1"/>
      <c r="S1332" s="1"/>
      <c r="T1332" s="1"/>
      <c r="U1332" s="1"/>
      <c r="V1332" s="1"/>
      <c r="W1332" s="1"/>
      <c r="X1332" s="1"/>
      <c r="Y1332" s="1"/>
    </row>
    <row r="1333" spans="1:25" ht="9.75" customHeight="1">
      <c r="A1333" s="1"/>
      <c r="B1333" s="79"/>
      <c r="C1333" s="145"/>
      <c r="D1333" s="1"/>
      <c r="E1333" s="1"/>
      <c r="F1333" s="1"/>
      <c r="G1333" s="1"/>
      <c r="H1333" s="1"/>
      <c r="I1333" s="1"/>
      <c r="J1333" s="1"/>
      <c r="K1333" s="1"/>
      <c r="L1333" s="1"/>
      <c r="M1333" s="1"/>
      <c r="N1333" s="1"/>
      <c r="O1333" s="1"/>
      <c r="P1333" s="1"/>
      <c r="Q1333" s="1"/>
      <c r="R1333" s="1"/>
      <c r="S1333" s="1"/>
      <c r="T1333" s="1"/>
      <c r="U1333" s="1"/>
      <c r="V1333" s="1"/>
      <c r="W1333" s="1"/>
      <c r="X1333" s="1"/>
      <c r="Y1333" s="1"/>
    </row>
    <row r="1334" spans="1:25" ht="9.75" customHeight="1">
      <c r="A1334" s="1"/>
      <c r="B1334" s="79"/>
      <c r="C1334" s="145"/>
      <c r="D1334" s="1"/>
      <c r="E1334" s="1"/>
      <c r="F1334" s="1"/>
      <c r="G1334" s="1"/>
      <c r="H1334" s="1"/>
      <c r="I1334" s="1"/>
      <c r="J1334" s="1"/>
      <c r="K1334" s="1"/>
      <c r="L1334" s="1"/>
      <c r="M1334" s="1"/>
      <c r="N1334" s="1"/>
      <c r="O1334" s="1"/>
      <c r="P1334" s="1"/>
      <c r="Q1334" s="1"/>
      <c r="R1334" s="1"/>
      <c r="S1334" s="1"/>
      <c r="T1334" s="1"/>
      <c r="U1334" s="1"/>
      <c r="V1334" s="1"/>
      <c r="W1334" s="1"/>
      <c r="X1334" s="1"/>
      <c r="Y1334" s="1"/>
    </row>
    <row r="1335" spans="1:25" ht="9.75" customHeight="1">
      <c r="A1335" s="1"/>
      <c r="B1335" s="79"/>
      <c r="C1335" s="145"/>
      <c r="D1335" s="1"/>
      <c r="E1335" s="1"/>
      <c r="F1335" s="1"/>
      <c r="G1335" s="1"/>
      <c r="H1335" s="1"/>
      <c r="I1335" s="1"/>
      <c r="J1335" s="1"/>
      <c r="K1335" s="1"/>
      <c r="L1335" s="1"/>
      <c r="M1335" s="1"/>
      <c r="N1335" s="1"/>
      <c r="O1335" s="1"/>
      <c r="P1335" s="1"/>
      <c r="Q1335" s="1"/>
      <c r="R1335" s="1"/>
      <c r="S1335" s="1"/>
      <c r="T1335" s="1"/>
      <c r="U1335" s="1"/>
      <c r="V1335" s="1"/>
      <c r="W1335" s="1"/>
      <c r="X1335" s="1"/>
      <c r="Y1335" s="1"/>
    </row>
    <row r="1336" spans="1:25" ht="9.75" customHeight="1">
      <c r="A1336" s="1"/>
      <c r="B1336" s="79"/>
      <c r="C1336" s="145"/>
      <c r="D1336" s="1"/>
      <c r="E1336" s="1"/>
      <c r="F1336" s="1"/>
      <c r="G1336" s="1"/>
      <c r="H1336" s="1"/>
      <c r="I1336" s="1"/>
      <c r="J1336" s="1"/>
      <c r="K1336" s="1"/>
      <c r="L1336" s="1"/>
      <c r="M1336" s="1"/>
      <c r="N1336" s="1"/>
      <c r="O1336" s="1"/>
      <c r="P1336" s="1"/>
      <c r="Q1336" s="1"/>
      <c r="R1336" s="1"/>
      <c r="S1336" s="1"/>
      <c r="T1336" s="1"/>
      <c r="U1336" s="1"/>
      <c r="V1336" s="1"/>
      <c r="W1336" s="1"/>
      <c r="X1336" s="1"/>
      <c r="Y1336" s="1"/>
    </row>
    <row r="1337" spans="1:25" ht="9.75" customHeight="1">
      <c r="A1337" s="1"/>
      <c r="B1337" s="79"/>
      <c r="C1337" s="145"/>
      <c r="D1337" s="1"/>
      <c r="E1337" s="1"/>
      <c r="F1337" s="1"/>
      <c r="G1337" s="1"/>
      <c r="H1337" s="1"/>
      <c r="I1337" s="1"/>
      <c r="J1337" s="1"/>
      <c r="K1337" s="1"/>
      <c r="L1337" s="1"/>
      <c r="M1337" s="1"/>
      <c r="N1337" s="1"/>
      <c r="O1337" s="1"/>
      <c r="P1337" s="1"/>
      <c r="Q1337" s="1"/>
      <c r="R1337" s="1"/>
      <c r="S1337" s="1"/>
      <c r="T1337" s="1"/>
      <c r="U1337" s="1"/>
      <c r="V1337" s="1"/>
      <c r="W1337" s="1"/>
      <c r="X1337" s="1"/>
      <c r="Y1337" s="1"/>
    </row>
    <row r="1338" spans="1:25" ht="9.75" customHeight="1">
      <c r="A1338" s="1"/>
      <c r="B1338" s="79"/>
      <c r="C1338" s="145"/>
      <c r="D1338" s="1"/>
      <c r="E1338" s="1"/>
      <c r="F1338" s="1"/>
      <c r="G1338" s="1"/>
      <c r="H1338" s="1"/>
      <c r="I1338" s="1"/>
      <c r="J1338" s="1"/>
      <c r="K1338" s="1"/>
      <c r="L1338" s="1"/>
      <c r="M1338" s="1"/>
      <c r="N1338" s="1"/>
      <c r="O1338" s="1"/>
      <c r="P1338" s="1"/>
      <c r="Q1338" s="1"/>
      <c r="R1338" s="1"/>
      <c r="S1338" s="1"/>
      <c r="T1338" s="1"/>
      <c r="U1338" s="1"/>
      <c r="V1338" s="1"/>
      <c r="W1338" s="1"/>
      <c r="X1338" s="1"/>
      <c r="Y1338" s="1"/>
    </row>
    <row r="1339" spans="1:25" ht="9.75" customHeight="1">
      <c r="A1339" s="1"/>
      <c r="B1339" s="79"/>
      <c r="C1339" s="145"/>
      <c r="D1339" s="1"/>
      <c r="E1339" s="1"/>
      <c r="F1339" s="1"/>
      <c r="G1339" s="1"/>
      <c r="H1339" s="1"/>
      <c r="I1339" s="1"/>
      <c r="J1339" s="1"/>
      <c r="K1339" s="1"/>
      <c r="L1339" s="1"/>
      <c r="M1339" s="1"/>
      <c r="N1339" s="1"/>
      <c r="O1339" s="1"/>
      <c r="P1339" s="1"/>
      <c r="Q1339" s="1"/>
      <c r="R1339" s="1"/>
      <c r="S1339" s="1"/>
      <c r="T1339" s="1"/>
      <c r="U1339" s="1"/>
      <c r="V1339" s="1"/>
      <c r="W1339" s="1"/>
      <c r="X1339" s="1"/>
      <c r="Y1339" s="1"/>
    </row>
    <row r="1340" spans="1:25" ht="9.75" customHeight="1">
      <c r="A1340" s="1"/>
      <c r="B1340" s="79"/>
      <c r="C1340" s="145"/>
      <c r="D1340" s="1"/>
      <c r="E1340" s="1"/>
      <c r="F1340" s="1"/>
      <c r="G1340" s="1"/>
      <c r="H1340" s="1"/>
      <c r="I1340" s="1"/>
      <c r="J1340" s="1"/>
      <c r="K1340" s="1"/>
      <c r="L1340" s="1"/>
      <c r="M1340" s="1"/>
      <c r="N1340" s="1"/>
      <c r="O1340" s="1"/>
      <c r="P1340" s="1"/>
      <c r="Q1340" s="1"/>
      <c r="R1340" s="1"/>
      <c r="S1340" s="1"/>
      <c r="T1340" s="1"/>
      <c r="U1340" s="1"/>
      <c r="V1340" s="1"/>
      <c r="W1340" s="1"/>
      <c r="X1340" s="1"/>
      <c r="Y1340" s="1"/>
    </row>
    <row r="1341" spans="1:25" ht="9.75" customHeight="1">
      <c r="A1341" s="1"/>
      <c r="B1341" s="79"/>
      <c r="C1341" s="145"/>
      <c r="D1341" s="1"/>
      <c r="E1341" s="1"/>
      <c r="F1341" s="1"/>
      <c r="G1341" s="1"/>
      <c r="H1341" s="1"/>
      <c r="I1341" s="1"/>
      <c r="J1341" s="1"/>
      <c r="K1341" s="1"/>
      <c r="L1341" s="1"/>
      <c r="M1341" s="1"/>
      <c r="N1341" s="1"/>
      <c r="O1341" s="1"/>
      <c r="P1341" s="1"/>
      <c r="Q1341" s="1"/>
      <c r="R1341" s="1"/>
      <c r="S1341" s="1"/>
      <c r="T1341" s="1"/>
      <c r="U1341" s="1"/>
      <c r="V1341" s="1"/>
      <c r="W1341" s="1"/>
      <c r="X1341" s="1"/>
      <c r="Y1341" s="1"/>
    </row>
    <row r="1342" spans="1:25" ht="9.75" customHeight="1">
      <c r="A1342" s="1"/>
      <c r="B1342" s="79"/>
      <c r="C1342" s="145"/>
      <c r="D1342" s="1"/>
      <c r="E1342" s="1"/>
      <c r="F1342" s="1"/>
      <c r="G1342" s="1"/>
      <c r="H1342" s="1"/>
      <c r="I1342" s="1"/>
      <c r="J1342" s="1"/>
      <c r="K1342" s="1"/>
      <c r="L1342" s="1"/>
      <c r="M1342" s="1"/>
      <c r="N1342" s="1"/>
      <c r="O1342" s="1"/>
      <c r="P1342" s="1"/>
      <c r="Q1342" s="1"/>
      <c r="R1342" s="1"/>
      <c r="S1342" s="1"/>
      <c r="T1342" s="1"/>
      <c r="U1342" s="1"/>
      <c r="V1342" s="1"/>
      <c r="W1342" s="1"/>
      <c r="X1342" s="1"/>
      <c r="Y1342" s="1"/>
    </row>
    <row r="1343" spans="1:25" ht="9.75" customHeight="1">
      <c r="A1343" s="1"/>
      <c r="B1343" s="79"/>
      <c r="C1343" s="145"/>
      <c r="D1343" s="1"/>
      <c r="E1343" s="1"/>
      <c r="F1343" s="1"/>
      <c r="G1343" s="1"/>
      <c r="H1343" s="1"/>
      <c r="I1343" s="1"/>
      <c r="J1343" s="1"/>
      <c r="K1343" s="1"/>
      <c r="L1343" s="1"/>
      <c r="M1343" s="1"/>
      <c r="N1343" s="1"/>
      <c r="O1343" s="1"/>
      <c r="P1343" s="1"/>
      <c r="Q1343" s="1"/>
      <c r="R1343" s="1"/>
      <c r="S1343" s="1"/>
      <c r="T1343" s="1"/>
      <c r="U1343" s="1"/>
      <c r="V1343" s="1"/>
      <c r="W1343" s="1"/>
      <c r="X1343" s="1"/>
      <c r="Y1343" s="1"/>
    </row>
    <row r="1344" spans="1:25" ht="9.75" customHeight="1">
      <c r="A1344" s="1"/>
      <c r="B1344" s="79"/>
      <c r="C1344" s="145"/>
      <c r="D1344" s="1"/>
      <c r="E1344" s="1"/>
      <c r="F1344" s="1"/>
      <c r="G1344" s="1"/>
      <c r="H1344" s="1"/>
      <c r="I1344" s="1"/>
      <c r="J1344" s="1"/>
      <c r="K1344" s="1"/>
      <c r="L1344" s="1"/>
      <c r="M1344" s="1"/>
      <c r="N1344" s="1"/>
      <c r="O1344" s="1"/>
      <c r="P1344" s="1"/>
      <c r="Q1344" s="1"/>
      <c r="R1344" s="1"/>
      <c r="S1344" s="1"/>
      <c r="T1344" s="1"/>
      <c r="U1344" s="1"/>
      <c r="V1344" s="1"/>
      <c r="W1344" s="1"/>
      <c r="X1344" s="1"/>
      <c r="Y1344" s="1"/>
    </row>
    <row r="1345" spans="1:25" ht="9.75" customHeight="1">
      <c r="A1345" s="1"/>
      <c r="B1345" s="79"/>
      <c r="C1345" s="145"/>
      <c r="D1345" s="1"/>
      <c r="E1345" s="1"/>
      <c r="F1345" s="1"/>
      <c r="G1345" s="1"/>
      <c r="H1345" s="1"/>
      <c r="I1345" s="1"/>
      <c r="J1345" s="1"/>
      <c r="K1345" s="1"/>
      <c r="L1345" s="1"/>
      <c r="M1345" s="1"/>
      <c r="N1345" s="1"/>
      <c r="O1345" s="1"/>
      <c r="P1345" s="1"/>
      <c r="Q1345" s="1"/>
      <c r="R1345" s="1"/>
      <c r="S1345" s="1"/>
      <c r="T1345" s="1"/>
      <c r="U1345" s="1"/>
      <c r="V1345" s="1"/>
      <c r="W1345" s="1"/>
      <c r="X1345" s="1"/>
      <c r="Y1345" s="1"/>
    </row>
    <row r="1346" spans="1:25" ht="9.75" customHeight="1">
      <c r="A1346" s="1"/>
      <c r="B1346" s="79"/>
      <c r="C1346" s="145"/>
      <c r="D1346" s="1"/>
      <c r="E1346" s="1"/>
      <c r="F1346" s="1"/>
      <c r="G1346" s="1"/>
      <c r="H1346" s="1"/>
      <c r="I1346" s="1"/>
      <c r="J1346" s="1"/>
      <c r="K1346" s="1"/>
      <c r="L1346" s="1"/>
      <c r="M1346" s="1"/>
      <c r="N1346" s="1"/>
      <c r="O1346" s="1"/>
      <c r="P1346" s="1"/>
      <c r="Q1346" s="1"/>
      <c r="R1346" s="1"/>
      <c r="S1346" s="1"/>
      <c r="T1346" s="1"/>
      <c r="U1346" s="1"/>
      <c r="V1346" s="1"/>
      <c r="W1346" s="1"/>
      <c r="X1346" s="1"/>
      <c r="Y1346" s="1"/>
    </row>
    <row r="1347" spans="1:25" ht="9.75" customHeight="1">
      <c r="A1347" s="1"/>
      <c r="B1347" s="79"/>
      <c r="C1347" s="145"/>
      <c r="D1347" s="1"/>
      <c r="E1347" s="1"/>
      <c r="F1347" s="1"/>
      <c r="G1347" s="1"/>
      <c r="H1347" s="1"/>
      <c r="I1347" s="1"/>
      <c r="J1347" s="1"/>
      <c r="K1347" s="1"/>
      <c r="L1347" s="1"/>
      <c r="M1347" s="1"/>
      <c r="N1347" s="1"/>
      <c r="O1347" s="1"/>
      <c r="P1347" s="1"/>
      <c r="Q1347" s="1"/>
      <c r="R1347" s="1"/>
      <c r="S1347" s="1"/>
      <c r="T1347" s="1"/>
      <c r="U1347" s="1"/>
      <c r="V1347" s="1"/>
      <c r="W1347" s="1"/>
      <c r="X1347" s="1"/>
      <c r="Y1347" s="1"/>
    </row>
    <row r="1348" spans="1:25" ht="9.75" customHeight="1">
      <c r="A1348" s="1"/>
      <c r="B1348" s="79"/>
      <c r="C1348" s="145"/>
      <c r="D1348" s="1"/>
      <c r="E1348" s="1"/>
      <c r="F1348" s="1"/>
      <c r="G1348" s="1"/>
      <c r="H1348" s="1"/>
      <c r="I1348" s="1"/>
      <c r="J1348" s="1"/>
      <c r="K1348" s="1"/>
      <c r="L1348" s="1"/>
      <c r="M1348" s="1"/>
      <c r="N1348" s="1"/>
      <c r="O1348" s="1"/>
      <c r="P1348" s="1"/>
      <c r="Q1348" s="1"/>
      <c r="R1348" s="1"/>
      <c r="S1348" s="1"/>
      <c r="T1348" s="1"/>
      <c r="U1348" s="1"/>
      <c r="V1348" s="1"/>
      <c r="W1348" s="1"/>
      <c r="X1348" s="1"/>
      <c r="Y1348" s="1"/>
    </row>
    <row r="1349" spans="1:25" ht="9.75" customHeight="1">
      <c r="A1349" s="1"/>
      <c r="B1349" s="79"/>
      <c r="C1349" s="145"/>
      <c r="D1349" s="1"/>
      <c r="E1349" s="1"/>
      <c r="F1349" s="1"/>
      <c r="G1349" s="1"/>
      <c r="H1349" s="1"/>
      <c r="I1349" s="1"/>
      <c r="J1349" s="1"/>
      <c r="K1349" s="1"/>
      <c r="L1349" s="1"/>
      <c r="M1349" s="1"/>
      <c r="N1349" s="1"/>
      <c r="O1349" s="1"/>
      <c r="P1349" s="1"/>
      <c r="Q1349" s="1"/>
      <c r="R1349" s="1"/>
      <c r="S1349" s="1"/>
      <c r="T1349" s="1"/>
      <c r="U1349" s="1"/>
      <c r="V1349" s="1"/>
      <c r="W1349" s="1"/>
      <c r="X1349" s="1"/>
      <c r="Y1349" s="1"/>
    </row>
    <row r="1350" spans="1:25" ht="9.75" customHeight="1">
      <c r="A1350" s="1"/>
      <c r="B1350" s="79"/>
      <c r="C1350" s="145"/>
      <c r="D1350" s="1"/>
      <c r="E1350" s="1"/>
      <c r="F1350" s="1"/>
      <c r="G1350" s="1"/>
      <c r="H1350" s="1"/>
      <c r="I1350" s="1"/>
      <c r="J1350" s="1"/>
      <c r="K1350" s="1"/>
      <c r="L1350" s="1"/>
      <c r="M1350" s="1"/>
      <c r="N1350" s="1"/>
      <c r="O1350" s="1"/>
      <c r="P1350" s="1"/>
      <c r="Q1350" s="1"/>
      <c r="R1350" s="1"/>
      <c r="S1350" s="1"/>
      <c r="T1350" s="1"/>
      <c r="U1350" s="1"/>
      <c r="V1350" s="1"/>
      <c r="W1350" s="1"/>
      <c r="X1350" s="1"/>
      <c r="Y1350" s="1"/>
    </row>
    <row r="1351" spans="1:25" ht="9.75" customHeight="1">
      <c r="A1351" s="1"/>
      <c r="B1351" s="79"/>
      <c r="C1351" s="145"/>
      <c r="D1351" s="1"/>
      <c r="E1351" s="1"/>
      <c r="F1351" s="1"/>
      <c r="G1351" s="1"/>
      <c r="H1351" s="1"/>
      <c r="I1351" s="1"/>
      <c r="J1351" s="1"/>
      <c r="K1351" s="1"/>
      <c r="L1351" s="1"/>
      <c r="M1351" s="1"/>
      <c r="N1351" s="1"/>
      <c r="O1351" s="1"/>
      <c r="P1351" s="1"/>
      <c r="Q1351" s="1"/>
      <c r="R1351" s="1"/>
      <c r="S1351" s="1"/>
      <c r="T1351" s="1"/>
      <c r="U1351" s="1"/>
      <c r="V1351" s="1"/>
      <c r="W1351" s="1"/>
      <c r="X1351" s="1"/>
      <c r="Y1351" s="1"/>
    </row>
    <row r="1352" spans="1:25" ht="9.75" customHeight="1">
      <c r="A1352" s="1"/>
      <c r="B1352" s="79"/>
      <c r="C1352" s="145"/>
      <c r="D1352" s="1"/>
      <c r="E1352" s="1"/>
      <c r="F1352" s="1"/>
      <c r="G1352" s="1"/>
      <c r="H1352" s="1"/>
      <c r="I1352" s="1"/>
      <c r="J1352" s="1"/>
      <c r="K1352" s="1"/>
      <c r="L1352" s="1"/>
      <c r="M1352" s="1"/>
      <c r="N1352" s="1"/>
      <c r="O1352" s="1"/>
      <c r="P1352" s="1"/>
      <c r="Q1352" s="1"/>
      <c r="R1352" s="1"/>
      <c r="S1352" s="1"/>
      <c r="T1352" s="1"/>
      <c r="U1352" s="1"/>
      <c r="V1352" s="1"/>
      <c r="W1352" s="1"/>
      <c r="X1352" s="1"/>
      <c r="Y1352" s="1"/>
    </row>
    <row r="1353" spans="1:25" ht="9.75" customHeight="1">
      <c r="A1353" s="1"/>
      <c r="B1353" s="79"/>
      <c r="C1353" s="145"/>
      <c r="D1353" s="1"/>
      <c r="E1353" s="1"/>
      <c r="F1353" s="1"/>
      <c r="G1353" s="1"/>
      <c r="H1353" s="1"/>
      <c r="I1353" s="1"/>
      <c r="J1353" s="1"/>
      <c r="K1353" s="1"/>
      <c r="L1353" s="1"/>
      <c r="M1353" s="1"/>
      <c r="N1353" s="1"/>
      <c r="O1353" s="1"/>
      <c r="P1353" s="1"/>
      <c r="Q1353" s="1"/>
      <c r="R1353" s="1"/>
      <c r="S1353" s="1"/>
      <c r="T1353" s="1"/>
      <c r="U1353" s="1"/>
      <c r="V1353" s="1"/>
      <c r="W1353" s="1"/>
      <c r="X1353" s="1"/>
      <c r="Y1353" s="1"/>
    </row>
    <row r="1354" spans="1:25" ht="9.75" customHeight="1">
      <c r="A1354" s="1"/>
      <c r="B1354" s="79"/>
      <c r="C1354" s="145"/>
      <c r="D1354" s="1"/>
      <c r="E1354" s="1"/>
      <c r="F1354" s="1"/>
      <c r="G1354" s="1"/>
      <c r="H1354" s="1"/>
      <c r="I1354" s="1"/>
      <c r="J1354" s="1"/>
      <c r="K1354" s="1"/>
      <c r="L1354" s="1"/>
      <c r="M1354" s="1"/>
      <c r="N1354" s="1"/>
      <c r="O1354" s="1"/>
      <c r="P1354" s="1"/>
      <c r="Q1354" s="1"/>
      <c r="R1354" s="1"/>
      <c r="S1354" s="1"/>
      <c r="T1354" s="1"/>
      <c r="U1354" s="1"/>
      <c r="V1354" s="1"/>
      <c r="W1354" s="1"/>
      <c r="X1354" s="1"/>
      <c r="Y1354" s="1"/>
    </row>
    <row r="1355" spans="1:25" ht="9.75" customHeight="1">
      <c r="A1355" s="1"/>
      <c r="B1355" s="79"/>
      <c r="C1355" s="145"/>
      <c r="D1355" s="1"/>
      <c r="E1355" s="1"/>
      <c r="F1355" s="1"/>
      <c r="G1355" s="1"/>
      <c r="H1355" s="1"/>
      <c r="I1355" s="1"/>
      <c r="J1355" s="1"/>
      <c r="K1355" s="1"/>
      <c r="L1355" s="1"/>
      <c r="M1355" s="1"/>
      <c r="N1355" s="1"/>
      <c r="O1355" s="1"/>
      <c r="P1355" s="1"/>
      <c r="Q1355" s="1"/>
      <c r="R1355" s="1"/>
      <c r="S1355" s="1"/>
      <c r="T1355" s="1"/>
      <c r="U1355" s="1"/>
      <c r="V1355" s="1"/>
      <c r="W1355" s="1"/>
      <c r="X1355" s="1"/>
      <c r="Y1355" s="1"/>
    </row>
    <row r="1356" spans="1:25" ht="9.75" customHeight="1">
      <c r="A1356" s="1"/>
      <c r="B1356" s="79"/>
      <c r="C1356" s="145"/>
      <c r="D1356" s="1"/>
      <c r="E1356" s="1"/>
      <c r="F1356" s="1"/>
      <c r="G1356" s="1"/>
      <c r="H1356" s="1"/>
      <c r="I1356" s="1"/>
      <c r="J1356" s="1"/>
      <c r="K1356" s="1"/>
      <c r="L1356" s="1"/>
      <c r="M1356" s="1"/>
      <c r="N1356" s="1"/>
      <c r="O1356" s="1"/>
      <c r="P1356" s="1"/>
      <c r="Q1356" s="1"/>
      <c r="R1356" s="1"/>
      <c r="S1356" s="1"/>
      <c r="T1356" s="1"/>
      <c r="U1356" s="1"/>
      <c r="V1356" s="1"/>
      <c r="W1356" s="1"/>
      <c r="X1356" s="1"/>
      <c r="Y1356" s="1"/>
    </row>
    <row r="1357" spans="1:25" ht="9.75" customHeight="1">
      <c r="A1357" s="1"/>
      <c r="B1357" s="79"/>
      <c r="C1357" s="145"/>
      <c r="D1357" s="1"/>
      <c r="E1357" s="1"/>
      <c r="F1357" s="1"/>
      <c r="G1357" s="1"/>
      <c r="H1357" s="1"/>
      <c r="I1357" s="1"/>
      <c r="J1357" s="1"/>
      <c r="K1357" s="1"/>
      <c r="L1357" s="1"/>
      <c r="M1357" s="1"/>
      <c r="N1357" s="1"/>
      <c r="O1357" s="1"/>
      <c r="P1357" s="1"/>
      <c r="Q1357" s="1"/>
      <c r="R1357" s="1"/>
      <c r="S1357" s="1"/>
      <c r="T1357" s="1"/>
      <c r="U1357" s="1"/>
      <c r="V1357" s="1"/>
      <c r="W1357" s="1"/>
      <c r="X1357" s="1"/>
      <c r="Y1357" s="1"/>
    </row>
    <row r="1358" spans="1:25" ht="9.75" customHeight="1">
      <c r="A1358" s="1"/>
      <c r="B1358" s="79"/>
      <c r="C1358" s="145"/>
      <c r="D1358" s="1"/>
      <c r="E1358" s="1"/>
      <c r="F1358" s="1"/>
      <c r="G1358" s="1"/>
      <c r="H1358" s="1"/>
      <c r="I1358" s="1"/>
      <c r="J1358" s="1"/>
      <c r="K1358" s="1"/>
      <c r="L1358" s="1"/>
      <c r="M1358" s="1"/>
      <c r="N1358" s="1"/>
      <c r="O1358" s="1"/>
      <c r="P1358" s="1"/>
      <c r="Q1358" s="1"/>
      <c r="R1358" s="1"/>
      <c r="S1358" s="1"/>
      <c r="T1358" s="1"/>
      <c r="U1358" s="1"/>
      <c r="V1358" s="1"/>
      <c r="W1358" s="1"/>
      <c r="X1358" s="1"/>
      <c r="Y1358" s="1"/>
    </row>
    <row r="1359" spans="1:25" ht="9.75" customHeight="1">
      <c r="A1359" s="1"/>
      <c r="B1359" s="79"/>
      <c r="C1359" s="145"/>
      <c r="D1359" s="1"/>
      <c r="E1359" s="1"/>
      <c r="F1359" s="1"/>
      <c r="G1359" s="1"/>
      <c r="H1359" s="1"/>
      <c r="I1359" s="1"/>
      <c r="J1359" s="1"/>
      <c r="K1359" s="1"/>
      <c r="L1359" s="1"/>
      <c r="M1359" s="1"/>
      <c r="N1359" s="1"/>
      <c r="O1359" s="1"/>
      <c r="P1359" s="1"/>
      <c r="Q1359" s="1"/>
      <c r="R1359" s="1"/>
      <c r="S1359" s="1"/>
      <c r="T1359" s="1"/>
      <c r="U1359" s="1"/>
      <c r="V1359" s="1"/>
      <c r="W1359" s="1"/>
      <c r="X1359" s="1"/>
      <c r="Y1359" s="1"/>
    </row>
    <row r="1360" spans="1:25" ht="9.75" customHeight="1">
      <c r="A1360" s="1"/>
      <c r="B1360" s="79"/>
      <c r="C1360" s="145"/>
      <c r="D1360" s="1"/>
      <c r="E1360" s="1"/>
      <c r="F1360" s="1"/>
      <c r="G1360" s="1"/>
      <c r="H1360" s="1"/>
      <c r="I1360" s="1"/>
      <c r="J1360" s="1"/>
      <c r="K1360" s="1"/>
      <c r="L1360" s="1"/>
      <c r="M1360" s="1"/>
      <c r="N1360" s="1"/>
      <c r="O1360" s="1"/>
      <c r="P1360" s="1"/>
      <c r="Q1360" s="1"/>
      <c r="R1360" s="1"/>
      <c r="S1360" s="1"/>
      <c r="T1360" s="1"/>
      <c r="U1360" s="1"/>
      <c r="V1360" s="1"/>
      <c r="W1360" s="1"/>
      <c r="X1360" s="1"/>
      <c r="Y1360" s="1"/>
    </row>
    <row r="1361" spans="1:25" ht="9.75" customHeight="1">
      <c r="A1361" s="1"/>
      <c r="B1361" s="79"/>
      <c r="C1361" s="145"/>
      <c r="D1361" s="1"/>
      <c r="E1361" s="1"/>
      <c r="F1361" s="1"/>
      <c r="G1361" s="1"/>
      <c r="H1361" s="1"/>
      <c r="I1361" s="1"/>
      <c r="J1361" s="1"/>
      <c r="K1361" s="1"/>
      <c r="L1361" s="1"/>
      <c r="M1361" s="1"/>
      <c r="N1361" s="1"/>
      <c r="O1361" s="1"/>
      <c r="P1361" s="1"/>
      <c r="Q1361" s="1"/>
      <c r="R1361" s="1"/>
      <c r="S1361" s="1"/>
      <c r="T1361" s="1"/>
      <c r="U1361" s="1"/>
      <c r="V1361" s="1"/>
      <c r="W1361" s="1"/>
      <c r="X1361" s="1"/>
      <c r="Y1361" s="1"/>
    </row>
    <row r="1362" spans="1:25" ht="9.75" customHeight="1">
      <c r="A1362" s="1"/>
      <c r="B1362" s="79"/>
      <c r="C1362" s="145"/>
      <c r="D1362" s="1"/>
      <c r="E1362" s="1"/>
      <c r="F1362" s="1"/>
      <c r="G1362" s="1"/>
      <c r="H1362" s="1"/>
      <c r="I1362" s="1"/>
      <c r="J1362" s="1"/>
      <c r="K1362" s="1"/>
      <c r="L1362" s="1"/>
      <c r="M1362" s="1"/>
      <c r="N1362" s="1"/>
      <c r="O1362" s="1"/>
      <c r="P1362" s="1"/>
      <c r="Q1362" s="1"/>
      <c r="R1362" s="1"/>
      <c r="S1362" s="1"/>
      <c r="T1362" s="1"/>
      <c r="U1362" s="1"/>
      <c r="V1362" s="1"/>
      <c r="W1362" s="1"/>
      <c r="X1362" s="1"/>
      <c r="Y1362" s="1"/>
    </row>
    <row r="1363" spans="1:25" ht="9.75" customHeight="1">
      <c r="A1363" s="1"/>
      <c r="B1363" s="79"/>
      <c r="C1363" s="145"/>
      <c r="D1363" s="1"/>
      <c r="E1363" s="1"/>
      <c r="F1363" s="1"/>
      <c r="G1363" s="1"/>
      <c r="H1363" s="1"/>
      <c r="I1363" s="1"/>
      <c r="J1363" s="1"/>
      <c r="K1363" s="1"/>
      <c r="L1363" s="1"/>
      <c r="M1363" s="1"/>
      <c r="N1363" s="1"/>
      <c r="O1363" s="1"/>
      <c r="P1363" s="1"/>
      <c r="Q1363" s="1"/>
      <c r="R1363" s="1"/>
      <c r="S1363" s="1"/>
      <c r="T1363" s="1"/>
      <c r="U1363" s="1"/>
      <c r="V1363" s="1"/>
      <c r="W1363" s="1"/>
      <c r="X1363" s="1"/>
      <c r="Y1363" s="1"/>
    </row>
    <row r="1364" spans="1:25" ht="9.75" customHeight="1">
      <c r="A1364" s="1"/>
      <c r="B1364" s="79"/>
      <c r="C1364" s="145"/>
      <c r="D1364" s="1"/>
      <c r="E1364" s="1"/>
      <c r="F1364" s="1"/>
      <c r="G1364" s="1"/>
      <c r="H1364" s="1"/>
      <c r="I1364" s="1"/>
      <c r="J1364" s="1"/>
      <c r="K1364" s="1"/>
      <c r="L1364" s="1"/>
      <c r="M1364" s="1"/>
      <c r="N1364" s="1"/>
      <c r="O1364" s="1"/>
      <c r="P1364" s="1"/>
      <c r="Q1364" s="1"/>
      <c r="R1364" s="1"/>
      <c r="S1364" s="1"/>
      <c r="T1364" s="1"/>
      <c r="U1364" s="1"/>
      <c r="V1364" s="1"/>
      <c r="W1364" s="1"/>
      <c r="X1364" s="1"/>
      <c r="Y1364" s="1"/>
    </row>
    <row r="1365" spans="1:25" ht="9.75" customHeight="1">
      <c r="A1365" s="1"/>
      <c r="B1365" s="79"/>
      <c r="C1365" s="145"/>
      <c r="D1365" s="1"/>
      <c r="E1365" s="1"/>
      <c r="F1365" s="1"/>
      <c r="G1365" s="1"/>
      <c r="H1365" s="1"/>
      <c r="I1365" s="1"/>
      <c r="J1365" s="1"/>
      <c r="K1365" s="1"/>
      <c r="L1365" s="1"/>
      <c r="M1365" s="1"/>
      <c r="N1365" s="1"/>
      <c r="O1365" s="1"/>
      <c r="P1365" s="1"/>
      <c r="Q1365" s="1"/>
      <c r="R1365" s="1"/>
      <c r="S1365" s="1"/>
      <c r="T1365" s="1"/>
      <c r="U1365" s="1"/>
      <c r="V1365" s="1"/>
      <c r="W1365" s="1"/>
      <c r="X1365" s="1"/>
      <c r="Y1365" s="1"/>
    </row>
    <row r="1366" spans="1:25" ht="9.75" customHeight="1">
      <c r="A1366" s="1"/>
      <c r="B1366" s="79"/>
      <c r="C1366" s="145"/>
      <c r="D1366" s="1"/>
      <c r="E1366" s="1"/>
      <c r="F1366" s="1"/>
      <c r="G1366" s="1"/>
      <c r="H1366" s="1"/>
      <c r="I1366" s="1"/>
      <c r="J1366" s="1"/>
      <c r="K1366" s="1"/>
      <c r="L1366" s="1"/>
      <c r="M1366" s="1"/>
      <c r="N1366" s="1"/>
      <c r="O1366" s="1"/>
      <c r="P1366" s="1"/>
      <c r="Q1366" s="1"/>
      <c r="R1366" s="1"/>
      <c r="S1366" s="1"/>
      <c r="T1366" s="1"/>
      <c r="U1366" s="1"/>
      <c r="V1366" s="1"/>
      <c r="W1366" s="1"/>
      <c r="X1366" s="1"/>
      <c r="Y1366" s="1"/>
    </row>
    <row r="1367" spans="1:25" ht="9.75" customHeight="1">
      <c r="A1367" s="1"/>
      <c r="B1367" s="79"/>
      <c r="C1367" s="145"/>
      <c r="D1367" s="1"/>
      <c r="E1367" s="1"/>
      <c r="F1367" s="1"/>
      <c r="G1367" s="1"/>
      <c r="H1367" s="1"/>
      <c r="I1367" s="1"/>
      <c r="J1367" s="1"/>
      <c r="K1367" s="1"/>
      <c r="L1367" s="1"/>
      <c r="M1367" s="1"/>
      <c r="N1367" s="1"/>
      <c r="O1367" s="1"/>
      <c r="P1367" s="1"/>
      <c r="Q1367" s="1"/>
      <c r="R1367" s="1"/>
      <c r="S1367" s="1"/>
      <c r="T1367" s="1"/>
      <c r="U1367" s="1"/>
      <c r="V1367" s="1"/>
      <c r="W1367" s="1"/>
      <c r="X1367" s="1"/>
      <c r="Y1367" s="1"/>
    </row>
    <row r="1368" spans="1:25" ht="9.75" customHeight="1">
      <c r="A1368" s="1"/>
      <c r="B1368" s="79"/>
      <c r="C1368" s="145"/>
      <c r="D1368" s="1"/>
      <c r="E1368" s="1"/>
      <c r="F1368" s="1"/>
      <c r="G1368" s="1"/>
      <c r="H1368" s="1"/>
      <c r="I1368" s="1"/>
      <c r="J1368" s="1"/>
      <c r="K1368" s="1"/>
      <c r="L1368" s="1"/>
      <c r="M1368" s="1"/>
      <c r="N1368" s="1"/>
      <c r="O1368" s="1"/>
      <c r="P1368" s="1"/>
      <c r="Q1368" s="1"/>
      <c r="R1368" s="1"/>
      <c r="S1368" s="1"/>
      <c r="T1368" s="1"/>
      <c r="U1368" s="1"/>
      <c r="V1368" s="1"/>
      <c r="W1368" s="1"/>
      <c r="X1368" s="1"/>
      <c r="Y1368" s="1"/>
    </row>
    <row r="1369" spans="1:25" ht="9.75" customHeight="1">
      <c r="A1369" s="1"/>
      <c r="B1369" s="79"/>
      <c r="C1369" s="145"/>
      <c r="D1369" s="1"/>
      <c r="E1369" s="1"/>
      <c r="F1369" s="1"/>
      <c r="G1369" s="1"/>
      <c r="H1369" s="1"/>
      <c r="I1369" s="1"/>
      <c r="J1369" s="1"/>
      <c r="K1369" s="1"/>
      <c r="L1369" s="1"/>
      <c r="M1369" s="1"/>
      <c r="N1369" s="1"/>
      <c r="O1369" s="1"/>
      <c r="P1369" s="1"/>
      <c r="Q1369" s="1"/>
      <c r="R1369" s="1"/>
      <c r="S1369" s="1"/>
      <c r="T1369" s="1"/>
      <c r="U1369" s="1"/>
      <c r="V1369" s="1"/>
      <c r="W1369" s="1"/>
      <c r="X1369" s="1"/>
      <c r="Y1369" s="1"/>
    </row>
    <row r="1370" spans="1:25" ht="9.75" customHeight="1">
      <c r="A1370" s="1"/>
      <c r="B1370" s="79"/>
      <c r="C1370" s="145"/>
      <c r="D1370" s="1"/>
      <c r="E1370" s="1"/>
      <c r="F1370" s="1"/>
      <c r="G1370" s="1"/>
      <c r="H1370" s="1"/>
      <c r="I1370" s="1"/>
      <c r="J1370" s="1"/>
      <c r="K1370" s="1"/>
      <c r="L1370" s="1"/>
      <c r="M1370" s="1"/>
      <c r="N1370" s="1"/>
      <c r="O1370" s="1"/>
      <c r="P1370" s="1"/>
      <c r="Q1370" s="1"/>
      <c r="R1370" s="1"/>
      <c r="S1370" s="1"/>
      <c r="T1370" s="1"/>
      <c r="U1370" s="1"/>
      <c r="V1370" s="1"/>
      <c r="W1370" s="1"/>
      <c r="X1370" s="1"/>
      <c r="Y1370" s="1"/>
    </row>
    <row r="1371" spans="1:25" ht="9.75" customHeight="1">
      <c r="A1371" s="1"/>
      <c r="B1371" s="79"/>
      <c r="C1371" s="145"/>
      <c r="D1371" s="1"/>
      <c r="E1371" s="1"/>
      <c r="F1371" s="1"/>
      <c r="G1371" s="1"/>
      <c r="H1371" s="1"/>
      <c r="I1371" s="1"/>
      <c r="J1371" s="1"/>
      <c r="K1371" s="1"/>
      <c r="L1371" s="1"/>
      <c r="M1371" s="1"/>
      <c r="N1371" s="1"/>
      <c r="O1371" s="1"/>
      <c r="P1371" s="1"/>
      <c r="Q1371" s="1"/>
      <c r="R1371" s="1"/>
      <c r="S1371" s="1"/>
      <c r="T1371" s="1"/>
      <c r="U1371" s="1"/>
      <c r="V1371" s="1"/>
      <c r="W1371" s="1"/>
      <c r="X1371" s="1"/>
      <c r="Y1371" s="1"/>
    </row>
    <row r="1372" spans="1:25" ht="9.75" customHeight="1">
      <c r="A1372" s="1"/>
      <c r="B1372" s="79"/>
      <c r="C1372" s="145"/>
      <c r="D1372" s="1"/>
      <c r="E1372" s="1"/>
      <c r="F1372" s="1"/>
      <c r="G1372" s="1"/>
      <c r="H1372" s="1"/>
      <c r="I1372" s="1"/>
      <c r="J1372" s="1"/>
      <c r="K1372" s="1"/>
      <c r="L1372" s="1"/>
      <c r="M1372" s="1"/>
      <c r="N1372" s="1"/>
      <c r="O1372" s="1"/>
      <c r="P1372" s="1"/>
      <c r="Q1372" s="1"/>
      <c r="R1372" s="1"/>
      <c r="S1372" s="1"/>
      <c r="T1372" s="1"/>
      <c r="U1372" s="1"/>
      <c r="V1372" s="1"/>
      <c r="W1372" s="1"/>
      <c r="X1372" s="1"/>
      <c r="Y1372" s="1"/>
    </row>
    <row r="1373" spans="1:25" ht="9.75" customHeight="1">
      <c r="A1373" s="1"/>
      <c r="B1373" s="79"/>
      <c r="C1373" s="145"/>
      <c r="D1373" s="1"/>
      <c r="E1373" s="1"/>
      <c r="F1373" s="1"/>
      <c r="G1373" s="1"/>
      <c r="H1373" s="1"/>
      <c r="I1373" s="1"/>
      <c r="J1373" s="1"/>
      <c r="K1373" s="1"/>
      <c r="L1373" s="1"/>
      <c r="M1373" s="1"/>
      <c r="N1373" s="1"/>
      <c r="O1373" s="1"/>
      <c r="P1373" s="1"/>
      <c r="Q1373" s="1"/>
      <c r="R1373" s="1"/>
      <c r="S1373" s="1"/>
      <c r="T1373" s="1"/>
      <c r="U1373" s="1"/>
      <c r="V1373" s="1"/>
      <c r="W1373" s="1"/>
      <c r="X1373" s="1"/>
      <c r="Y1373" s="1"/>
    </row>
    <row r="1374" spans="1:25" ht="9.75" customHeight="1">
      <c r="A1374" s="1"/>
      <c r="B1374" s="79"/>
      <c r="C1374" s="145"/>
      <c r="D1374" s="1"/>
      <c r="E1374" s="1"/>
      <c r="F1374" s="1"/>
      <c r="G1374" s="1"/>
      <c r="H1374" s="1"/>
      <c r="I1374" s="1"/>
      <c r="J1374" s="1"/>
      <c r="K1374" s="1"/>
      <c r="L1374" s="1"/>
      <c r="M1374" s="1"/>
      <c r="N1374" s="1"/>
      <c r="O1374" s="1"/>
      <c r="P1374" s="1"/>
      <c r="Q1374" s="1"/>
      <c r="R1374" s="1"/>
      <c r="S1374" s="1"/>
      <c r="T1374" s="1"/>
      <c r="U1374" s="1"/>
      <c r="V1374" s="1"/>
      <c r="W1374" s="1"/>
      <c r="X1374" s="1"/>
      <c r="Y1374" s="1"/>
    </row>
    <row r="1375" spans="1:25" ht="9.75" customHeight="1">
      <c r="A1375" s="1"/>
      <c r="B1375" s="79"/>
      <c r="C1375" s="145"/>
      <c r="D1375" s="1"/>
      <c r="E1375" s="1"/>
      <c r="F1375" s="1"/>
      <c r="G1375" s="1"/>
      <c r="H1375" s="1"/>
      <c r="I1375" s="1"/>
      <c r="J1375" s="1"/>
      <c r="K1375" s="1"/>
      <c r="L1375" s="1"/>
      <c r="M1375" s="1"/>
      <c r="N1375" s="1"/>
      <c r="O1375" s="1"/>
      <c r="P1375" s="1"/>
      <c r="Q1375" s="1"/>
      <c r="R1375" s="1"/>
      <c r="S1375" s="1"/>
      <c r="T1375" s="1"/>
      <c r="U1375" s="1"/>
      <c r="V1375" s="1"/>
      <c r="W1375" s="1"/>
      <c r="X1375" s="1"/>
      <c r="Y1375" s="1"/>
    </row>
    <row r="1376" spans="1:25" ht="9.75" customHeight="1">
      <c r="A1376" s="1"/>
      <c r="B1376" s="79"/>
      <c r="C1376" s="145"/>
      <c r="D1376" s="1"/>
      <c r="E1376" s="1"/>
      <c r="F1376" s="1"/>
      <c r="G1376" s="1"/>
      <c r="H1376" s="1"/>
      <c r="I1376" s="1"/>
      <c r="J1376" s="1"/>
      <c r="K1376" s="1"/>
      <c r="L1376" s="1"/>
      <c r="M1376" s="1"/>
      <c r="N1376" s="1"/>
      <c r="O1376" s="1"/>
      <c r="P1376" s="1"/>
      <c r="Q1376" s="1"/>
      <c r="R1376" s="1"/>
      <c r="S1376" s="1"/>
      <c r="T1376" s="1"/>
      <c r="U1376" s="1"/>
      <c r="V1376" s="1"/>
      <c r="W1376" s="1"/>
      <c r="X1376" s="1"/>
      <c r="Y1376" s="1"/>
    </row>
    <row r="1377" spans="1:25" ht="9.75" customHeight="1">
      <c r="A1377" s="1"/>
      <c r="B1377" s="79"/>
      <c r="C1377" s="145"/>
      <c r="D1377" s="1"/>
      <c r="E1377" s="1"/>
      <c r="F1377" s="1"/>
      <c r="G1377" s="1"/>
      <c r="H1377" s="1"/>
      <c r="I1377" s="1"/>
      <c r="J1377" s="1"/>
      <c r="K1377" s="1"/>
      <c r="L1377" s="1"/>
      <c r="M1377" s="1"/>
      <c r="N1377" s="1"/>
      <c r="O1377" s="1"/>
      <c r="P1377" s="1"/>
      <c r="Q1377" s="1"/>
      <c r="R1377" s="1"/>
      <c r="S1377" s="1"/>
      <c r="T1377" s="1"/>
      <c r="U1377" s="1"/>
      <c r="V1377" s="1"/>
      <c r="W1377" s="1"/>
      <c r="X1377" s="1"/>
      <c r="Y1377" s="1"/>
    </row>
    <row r="1378" spans="1:25" ht="9.75" customHeight="1">
      <c r="A1378" s="1"/>
      <c r="B1378" s="79"/>
      <c r="C1378" s="145"/>
      <c r="D1378" s="1"/>
      <c r="E1378" s="1"/>
      <c r="F1378" s="1"/>
      <c r="G1378" s="1"/>
      <c r="H1378" s="1"/>
      <c r="I1378" s="1"/>
      <c r="J1378" s="1"/>
      <c r="K1378" s="1"/>
      <c r="L1378" s="1"/>
      <c r="M1378" s="1"/>
      <c r="N1378" s="1"/>
      <c r="O1378" s="1"/>
      <c r="P1378" s="1"/>
      <c r="Q1378" s="1"/>
      <c r="R1378" s="1"/>
      <c r="S1378" s="1"/>
      <c r="T1378" s="1"/>
      <c r="U1378" s="1"/>
      <c r="V1378" s="1"/>
      <c r="W1378" s="1"/>
      <c r="X1378" s="1"/>
      <c r="Y1378" s="1"/>
    </row>
    <row r="1379" spans="1:25" ht="9.75" customHeight="1">
      <c r="A1379" s="1"/>
      <c r="B1379" s="79"/>
      <c r="C1379" s="145"/>
      <c r="D1379" s="1"/>
      <c r="E1379" s="1"/>
      <c r="F1379" s="1"/>
      <c r="G1379" s="1"/>
      <c r="H1379" s="1"/>
      <c r="I1379" s="1"/>
      <c r="J1379" s="1"/>
      <c r="K1379" s="1"/>
      <c r="L1379" s="1"/>
      <c r="M1379" s="1"/>
      <c r="N1379" s="1"/>
      <c r="O1379" s="1"/>
      <c r="P1379" s="1"/>
      <c r="Q1379" s="1"/>
      <c r="R1379" s="1"/>
      <c r="S1379" s="1"/>
      <c r="T1379" s="1"/>
      <c r="U1379" s="1"/>
      <c r="V1379" s="1"/>
      <c r="W1379" s="1"/>
      <c r="X1379" s="1"/>
      <c r="Y1379" s="1"/>
    </row>
    <row r="1380" spans="1:25" ht="9.75" customHeight="1">
      <c r="A1380" s="1"/>
      <c r="B1380" s="79"/>
      <c r="C1380" s="145"/>
      <c r="D1380" s="1"/>
      <c r="E1380" s="1"/>
      <c r="F1380" s="1"/>
      <c r="G1380" s="1"/>
      <c r="H1380" s="1"/>
      <c r="I1380" s="1"/>
      <c r="J1380" s="1"/>
      <c r="K1380" s="1"/>
      <c r="L1380" s="1"/>
      <c r="M1380" s="1"/>
      <c r="N1380" s="1"/>
      <c r="O1380" s="1"/>
      <c r="P1380" s="1"/>
      <c r="Q1380" s="1"/>
      <c r="R1380" s="1"/>
      <c r="S1380" s="1"/>
      <c r="T1380" s="1"/>
      <c r="U1380" s="1"/>
      <c r="V1380" s="1"/>
      <c r="W1380" s="1"/>
      <c r="X1380" s="1"/>
      <c r="Y1380" s="1"/>
    </row>
    <row r="1381" spans="1:25" ht="9.75" customHeight="1">
      <c r="A1381" s="1"/>
      <c r="B1381" s="79"/>
      <c r="C1381" s="145"/>
      <c r="D1381" s="1"/>
      <c r="E1381" s="1"/>
      <c r="F1381" s="1"/>
      <c r="G1381" s="1"/>
      <c r="H1381" s="1"/>
      <c r="I1381" s="1"/>
      <c r="J1381" s="1"/>
      <c r="K1381" s="1"/>
      <c r="L1381" s="1"/>
      <c r="M1381" s="1"/>
      <c r="N1381" s="1"/>
      <c r="O1381" s="1"/>
      <c r="P1381" s="1"/>
      <c r="Q1381" s="1"/>
      <c r="R1381" s="1"/>
      <c r="S1381" s="1"/>
      <c r="T1381" s="1"/>
      <c r="U1381" s="1"/>
      <c r="V1381" s="1"/>
      <c r="W1381" s="1"/>
      <c r="X1381" s="1"/>
      <c r="Y1381" s="1"/>
    </row>
    <row r="1382" spans="1:25" ht="9.75" customHeight="1">
      <c r="A1382" s="1"/>
      <c r="B1382" s="79"/>
      <c r="C1382" s="145"/>
      <c r="D1382" s="1"/>
      <c r="E1382" s="1"/>
      <c r="F1382" s="1"/>
      <c r="G1382" s="1"/>
      <c r="H1382" s="1"/>
      <c r="I1382" s="1"/>
      <c r="J1382" s="1"/>
      <c r="K1382" s="1"/>
      <c r="L1382" s="1"/>
      <c r="M1382" s="1"/>
      <c r="N1382" s="1"/>
      <c r="O1382" s="1"/>
      <c r="P1382" s="1"/>
      <c r="Q1382" s="1"/>
      <c r="R1382" s="1"/>
      <c r="S1382" s="1"/>
      <c r="T1382" s="1"/>
      <c r="U1382" s="1"/>
      <c r="V1382" s="1"/>
      <c r="W1382" s="1"/>
      <c r="X1382" s="1"/>
      <c r="Y1382" s="1"/>
    </row>
    <row r="1383" spans="1:25" ht="9.75" customHeight="1">
      <c r="A1383" s="1"/>
      <c r="B1383" s="79"/>
      <c r="C1383" s="145"/>
      <c r="D1383" s="1"/>
      <c r="E1383" s="1"/>
      <c r="F1383" s="1"/>
      <c r="G1383" s="1"/>
      <c r="H1383" s="1"/>
      <c r="I1383" s="1"/>
      <c r="J1383" s="1"/>
      <c r="K1383" s="1"/>
      <c r="L1383" s="1"/>
      <c r="M1383" s="1"/>
      <c r="N1383" s="1"/>
      <c r="O1383" s="1"/>
      <c r="P1383" s="1"/>
      <c r="Q1383" s="1"/>
      <c r="R1383" s="1"/>
      <c r="S1383" s="1"/>
      <c r="T1383" s="1"/>
      <c r="U1383" s="1"/>
      <c r="V1383" s="1"/>
      <c r="W1383" s="1"/>
      <c r="X1383" s="1"/>
      <c r="Y1383" s="1"/>
    </row>
    <row r="1384" spans="1:25" ht="9.75" customHeight="1">
      <c r="A1384" s="1"/>
      <c r="B1384" s="79"/>
      <c r="C1384" s="145"/>
      <c r="D1384" s="1"/>
      <c r="E1384" s="1"/>
      <c r="F1384" s="1"/>
      <c r="G1384" s="1"/>
      <c r="H1384" s="1"/>
      <c r="I1384" s="1"/>
      <c r="J1384" s="1"/>
      <c r="K1384" s="1"/>
      <c r="L1384" s="1"/>
      <c r="M1384" s="1"/>
      <c r="N1384" s="1"/>
      <c r="O1384" s="1"/>
      <c r="P1384" s="1"/>
      <c r="Q1384" s="1"/>
      <c r="R1384" s="1"/>
      <c r="S1384" s="1"/>
      <c r="T1384" s="1"/>
      <c r="U1384" s="1"/>
      <c r="V1384" s="1"/>
      <c r="W1384" s="1"/>
      <c r="X1384" s="1"/>
      <c r="Y1384" s="1"/>
    </row>
    <row r="1385" spans="1:25" ht="9.75" customHeight="1">
      <c r="A1385" s="1"/>
      <c r="B1385" s="79"/>
      <c r="C1385" s="145"/>
      <c r="D1385" s="1"/>
      <c r="E1385" s="1"/>
      <c r="F1385" s="1"/>
      <c r="G1385" s="1"/>
      <c r="H1385" s="1"/>
      <c r="I1385" s="1"/>
      <c r="J1385" s="1"/>
      <c r="K1385" s="1"/>
      <c r="L1385" s="1"/>
      <c r="M1385" s="1"/>
      <c r="N1385" s="1"/>
      <c r="O1385" s="1"/>
      <c r="P1385" s="1"/>
      <c r="Q1385" s="1"/>
      <c r="R1385" s="1"/>
      <c r="S1385" s="1"/>
      <c r="T1385" s="1"/>
      <c r="U1385" s="1"/>
      <c r="V1385" s="1"/>
      <c r="W1385" s="1"/>
      <c r="X1385" s="1"/>
      <c r="Y1385" s="1"/>
    </row>
    <row r="1386" spans="1:25" ht="9.75" customHeight="1">
      <c r="A1386" s="1"/>
      <c r="B1386" s="79"/>
      <c r="C1386" s="145"/>
      <c r="D1386" s="1"/>
      <c r="E1386" s="1"/>
      <c r="F1386" s="1"/>
      <c r="G1386" s="1"/>
      <c r="H1386" s="1"/>
      <c r="I1386" s="1"/>
      <c r="J1386" s="1"/>
      <c r="K1386" s="1"/>
      <c r="L1386" s="1"/>
      <c r="M1386" s="1"/>
      <c r="N1386" s="1"/>
      <c r="O1386" s="1"/>
      <c r="P1386" s="1"/>
      <c r="Q1386" s="1"/>
      <c r="R1386" s="1"/>
      <c r="S1386" s="1"/>
      <c r="T1386" s="1"/>
      <c r="U1386" s="1"/>
      <c r="V1386" s="1"/>
      <c r="W1386" s="1"/>
      <c r="X1386" s="1"/>
      <c r="Y1386" s="1"/>
    </row>
    <row r="1387" spans="1:25" ht="9.75" customHeight="1">
      <c r="A1387" s="1"/>
      <c r="B1387" s="79"/>
      <c r="C1387" s="145"/>
      <c r="D1387" s="1"/>
      <c r="E1387" s="1"/>
      <c r="F1387" s="1"/>
      <c r="G1387" s="1"/>
      <c r="H1387" s="1"/>
      <c r="I1387" s="1"/>
      <c r="J1387" s="1"/>
      <c r="K1387" s="1"/>
      <c r="L1387" s="1"/>
      <c r="M1387" s="1"/>
      <c r="N1387" s="1"/>
      <c r="O1387" s="1"/>
      <c r="P1387" s="1"/>
      <c r="Q1387" s="1"/>
      <c r="R1387" s="1"/>
      <c r="S1387" s="1"/>
      <c r="T1387" s="1"/>
      <c r="U1387" s="1"/>
      <c r="V1387" s="1"/>
      <c r="W1387" s="1"/>
      <c r="X1387" s="1"/>
      <c r="Y1387" s="1"/>
    </row>
    <row r="1388" spans="1:25" ht="9.75" customHeight="1">
      <c r="A1388" s="1"/>
      <c r="B1388" s="79"/>
      <c r="C1388" s="145"/>
      <c r="D1388" s="1"/>
      <c r="E1388" s="1"/>
      <c r="F1388" s="1"/>
      <c r="G1388" s="1"/>
      <c r="H1388" s="1"/>
      <c r="I1388" s="1"/>
      <c r="J1388" s="1"/>
      <c r="K1388" s="1"/>
      <c r="L1388" s="1"/>
      <c r="M1388" s="1"/>
      <c r="N1388" s="1"/>
      <c r="O1388" s="1"/>
      <c r="P1388" s="1"/>
      <c r="Q1388" s="1"/>
      <c r="R1388" s="1"/>
      <c r="S1388" s="1"/>
      <c r="T1388" s="1"/>
      <c r="U1388" s="1"/>
      <c r="V1388" s="1"/>
      <c r="W1388" s="1"/>
      <c r="X1388" s="1"/>
      <c r="Y1388" s="1"/>
    </row>
    <row r="1389" spans="1:25" ht="9.75" customHeight="1">
      <c r="A1389" s="1"/>
      <c r="B1389" s="79"/>
      <c r="C1389" s="145"/>
      <c r="D1389" s="1"/>
      <c r="E1389" s="1"/>
      <c r="F1389" s="1"/>
      <c r="G1389" s="1"/>
      <c r="H1389" s="1"/>
      <c r="I1389" s="1"/>
      <c r="J1389" s="1"/>
      <c r="K1389" s="1"/>
      <c r="L1389" s="1"/>
      <c r="M1389" s="1"/>
      <c r="N1389" s="1"/>
      <c r="O1389" s="1"/>
      <c r="P1389" s="1"/>
      <c r="Q1389" s="1"/>
      <c r="R1389" s="1"/>
      <c r="S1389" s="1"/>
      <c r="T1389" s="1"/>
      <c r="U1389" s="1"/>
      <c r="V1389" s="1"/>
      <c r="W1389" s="1"/>
      <c r="X1389" s="1"/>
      <c r="Y1389" s="1"/>
    </row>
    <row r="1390" spans="1:25" ht="9.75" customHeight="1">
      <c r="A1390" s="1"/>
      <c r="B1390" s="79"/>
      <c r="C1390" s="145"/>
      <c r="D1390" s="1"/>
      <c r="E1390" s="1"/>
      <c r="F1390" s="1"/>
      <c r="G1390" s="1"/>
      <c r="H1390" s="1"/>
      <c r="I1390" s="1"/>
      <c r="J1390" s="1"/>
      <c r="K1390" s="1"/>
      <c r="L1390" s="1"/>
      <c r="M1390" s="1"/>
      <c r="N1390" s="1"/>
      <c r="O1390" s="1"/>
      <c r="P1390" s="1"/>
      <c r="Q1390" s="1"/>
      <c r="R1390" s="1"/>
      <c r="S1390" s="1"/>
      <c r="T1390" s="1"/>
      <c r="U1390" s="1"/>
      <c r="V1390" s="1"/>
      <c r="W1390" s="1"/>
      <c r="X1390" s="1"/>
      <c r="Y1390" s="1"/>
    </row>
    <row r="1391" spans="1:25" ht="9.75" customHeight="1">
      <c r="A1391" s="1"/>
      <c r="B1391" s="79"/>
      <c r="C1391" s="145"/>
      <c r="D1391" s="1"/>
      <c r="E1391" s="1"/>
      <c r="F1391" s="1"/>
      <c r="G1391" s="1"/>
      <c r="H1391" s="1"/>
      <c r="I1391" s="1"/>
      <c r="J1391" s="1"/>
      <c r="K1391" s="1"/>
      <c r="L1391" s="1"/>
      <c r="M1391" s="1"/>
      <c r="N1391" s="1"/>
      <c r="O1391" s="1"/>
      <c r="P1391" s="1"/>
      <c r="Q1391" s="1"/>
      <c r="R1391" s="1"/>
      <c r="S1391" s="1"/>
      <c r="T1391" s="1"/>
      <c r="U1391" s="1"/>
      <c r="V1391" s="1"/>
      <c r="W1391" s="1"/>
      <c r="X1391" s="1"/>
      <c r="Y1391" s="1"/>
    </row>
    <row r="1392" spans="1:25" ht="9.75" customHeight="1">
      <c r="A1392" s="1"/>
      <c r="B1392" s="79"/>
      <c r="C1392" s="145"/>
      <c r="D1392" s="1"/>
      <c r="E1392" s="1"/>
      <c r="F1392" s="1"/>
      <c r="G1392" s="1"/>
      <c r="H1392" s="1"/>
      <c r="I1392" s="1"/>
      <c r="J1392" s="1"/>
      <c r="K1392" s="1"/>
      <c r="L1392" s="1"/>
      <c r="M1392" s="1"/>
      <c r="N1392" s="1"/>
      <c r="O1392" s="1"/>
      <c r="P1392" s="1"/>
      <c r="Q1392" s="1"/>
      <c r="R1392" s="1"/>
      <c r="S1392" s="1"/>
      <c r="T1392" s="1"/>
      <c r="U1392" s="1"/>
      <c r="V1392" s="1"/>
      <c r="W1392" s="1"/>
      <c r="X1392" s="1"/>
      <c r="Y1392" s="1"/>
    </row>
    <row r="1393" spans="1:25" ht="9.75" customHeight="1">
      <c r="A1393" s="1"/>
      <c r="B1393" s="79"/>
      <c r="C1393" s="145"/>
      <c r="D1393" s="1"/>
      <c r="E1393" s="1"/>
      <c r="F1393" s="1"/>
      <c r="G1393" s="1"/>
      <c r="H1393" s="1"/>
      <c r="I1393" s="1"/>
      <c r="J1393" s="1"/>
      <c r="K1393" s="1"/>
      <c r="L1393" s="1"/>
      <c r="M1393" s="1"/>
      <c r="N1393" s="1"/>
      <c r="O1393" s="1"/>
      <c r="P1393" s="1"/>
      <c r="Q1393" s="1"/>
      <c r="R1393" s="1"/>
      <c r="S1393" s="1"/>
      <c r="T1393" s="1"/>
      <c r="U1393" s="1"/>
      <c r="V1393" s="1"/>
      <c r="W1393" s="1"/>
      <c r="X1393" s="1"/>
      <c r="Y1393" s="1"/>
    </row>
    <row r="1394" spans="1:25" ht="9.75" customHeight="1">
      <c r="A1394" s="1"/>
      <c r="B1394" s="79"/>
      <c r="C1394" s="145"/>
      <c r="D1394" s="1"/>
      <c r="E1394" s="1"/>
      <c r="F1394" s="1"/>
      <c r="G1394" s="1"/>
      <c r="H1394" s="1"/>
      <c r="I1394" s="1"/>
      <c r="J1394" s="1"/>
      <c r="K1394" s="1"/>
      <c r="L1394" s="1"/>
      <c r="M1394" s="1"/>
      <c r="N1394" s="1"/>
      <c r="O1394" s="1"/>
      <c r="P1394" s="1"/>
      <c r="Q1394" s="1"/>
      <c r="R1394" s="1"/>
      <c r="S1394" s="1"/>
      <c r="T1394" s="1"/>
      <c r="U1394" s="1"/>
      <c r="V1394" s="1"/>
      <c r="W1394" s="1"/>
      <c r="X1394" s="1"/>
      <c r="Y1394" s="1"/>
    </row>
    <row r="1395" spans="1:25" ht="9.75" customHeight="1">
      <c r="A1395" s="1"/>
      <c r="B1395" s="79"/>
      <c r="C1395" s="145"/>
      <c r="D1395" s="1"/>
      <c r="E1395" s="1"/>
      <c r="F1395" s="1"/>
      <c r="G1395" s="1"/>
      <c r="H1395" s="1"/>
      <c r="I1395" s="1"/>
      <c r="J1395" s="1"/>
      <c r="K1395" s="1"/>
      <c r="L1395" s="1"/>
      <c r="M1395" s="1"/>
      <c r="N1395" s="1"/>
      <c r="O1395" s="1"/>
      <c r="P1395" s="1"/>
      <c r="Q1395" s="1"/>
      <c r="R1395" s="1"/>
      <c r="S1395" s="1"/>
      <c r="T1395" s="1"/>
      <c r="U1395" s="1"/>
      <c r="V1395" s="1"/>
      <c r="W1395" s="1"/>
      <c r="X1395" s="1"/>
      <c r="Y1395" s="1"/>
    </row>
    <row r="1396" spans="1:25" ht="9.75" customHeight="1">
      <c r="A1396" s="1"/>
      <c r="B1396" s="79"/>
      <c r="C1396" s="145"/>
      <c r="D1396" s="1"/>
      <c r="E1396" s="1"/>
      <c r="F1396" s="1"/>
      <c r="G1396" s="1"/>
      <c r="H1396" s="1"/>
      <c r="I1396" s="1"/>
      <c r="J1396" s="1"/>
      <c r="K1396" s="1"/>
      <c r="L1396" s="1"/>
      <c r="M1396" s="1"/>
      <c r="N1396" s="1"/>
      <c r="O1396" s="1"/>
      <c r="P1396" s="1"/>
      <c r="Q1396" s="1"/>
      <c r="R1396" s="1"/>
      <c r="S1396" s="1"/>
      <c r="T1396" s="1"/>
      <c r="U1396" s="1"/>
      <c r="V1396" s="1"/>
      <c r="W1396" s="1"/>
      <c r="X1396" s="1"/>
      <c r="Y1396" s="1"/>
    </row>
    <row r="1397" spans="1:25" ht="9.75" customHeight="1">
      <c r="A1397" s="1"/>
      <c r="B1397" s="79"/>
      <c r="C1397" s="145"/>
      <c r="D1397" s="1"/>
      <c r="E1397" s="1"/>
      <c r="F1397" s="1"/>
      <c r="G1397" s="1"/>
      <c r="H1397" s="1"/>
      <c r="I1397" s="1"/>
      <c r="J1397" s="1"/>
      <c r="K1397" s="1"/>
      <c r="L1397" s="1"/>
      <c r="M1397" s="1"/>
      <c r="N1397" s="1"/>
      <c r="O1397" s="1"/>
      <c r="P1397" s="1"/>
      <c r="Q1397" s="1"/>
      <c r="R1397" s="1"/>
      <c r="S1397" s="1"/>
      <c r="T1397" s="1"/>
      <c r="U1397" s="1"/>
      <c r="V1397" s="1"/>
      <c r="W1397" s="1"/>
      <c r="X1397" s="1"/>
      <c r="Y1397" s="1"/>
    </row>
    <row r="1398" spans="1:25" ht="9.75" customHeight="1">
      <c r="A1398" s="1"/>
      <c r="B1398" s="79"/>
      <c r="C1398" s="145"/>
      <c r="D1398" s="1"/>
      <c r="E1398" s="1"/>
      <c r="F1398" s="1"/>
      <c r="G1398" s="1"/>
      <c r="H1398" s="1"/>
      <c r="I1398" s="1"/>
      <c r="J1398" s="1"/>
      <c r="K1398" s="1"/>
      <c r="L1398" s="1"/>
      <c r="M1398" s="1"/>
      <c r="N1398" s="1"/>
      <c r="O1398" s="1"/>
      <c r="P1398" s="1"/>
      <c r="Q1398" s="1"/>
      <c r="R1398" s="1"/>
      <c r="S1398" s="1"/>
      <c r="T1398" s="1"/>
      <c r="U1398" s="1"/>
      <c r="V1398" s="1"/>
      <c r="W1398" s="1"/>
      <c r="X1398" s="1"/>
      <c r="Y1398" s="1"/>
    </row>
    <row r="1399" spans="1:25" ht="9.75" customHeight="1">
      <c r="A1399" s="1"/>
      <c r="B1399" s="79"/>
      <c r="C1399" s="145"/>
      <c r="D1399" s="1"/>
      <c r="E1399" s="1"/>
      <c r="F1399" s="1"/>
      <c r="G1399" s="1"/>
      <c r="H1399" s="1"/>
      <c r="I1399" s="1"/>
      <c r="J1399" s="1"/>
      <c r="K1399" s="1"/>
      <c r="L1399" s="1"/>
      <c r="M1399" s="1"/>
      <c r="N1399" s="1"/>
      <c r="O1399" s="1"/>
      <c r="P1399" s="1"/>
      <c r="Q1399" s="1"/>
      <c r="R1399" s="1"/>
      <c r="S1399" s="1"/>
      <c r="T1399" s="1"/>
      <c r="U1399" s="1"/>
      <c r="V1399" s="1"/>
      <c r="W1399" s="1"/>
      <c r="X1399" s="1"/>
      <c r="Y1399" s="1"/>
    </row>
    <row r="1400" spans="1:25" ht="9.75" customHeight="1">
      <c r="A1400" s="1"/>
      <c r="B1400" s="79"/>
      <c r="C1400" s="145"/>
      <c r="D1400" s="1"/>
      <c r="E1400" s="1"/>
      <c r="F1400" s="1"/>
      <c r="G1400" s="1"/>
      <c r="H1400" s="1"/>
      <c r="I1400" s="1"/>
      <c r="J1400" s="1"/>
      <c r="K1400" s="1"/>
      <c r="L1400" s="1"/>
      <c r="M1400" s="1"/>
      <c r="N1400" s="1"/>
      <c r="O1400" s="1"/>
      <c r="P1400" s="1"/>
      <c r="Q1400" s="1"/>
      <c r="R1400" s="1"/>
      <c r="S1400" s="1"/>
      <c r="T1400" s="1"/>
      <c r="U1400" s="1"/>
      <c r="V1400" s="1"/>
      <c r="W1400" s="1"/>
      <c r="X1400" s="1"/>
      <c r="Y1400" s="1"/>
    </row>
    <row r="1401" spans="1:25" ht="9.75" customHeight="1">
      <c r="A1401" s="1"/>
      <c r="B1401" s="79"/>
      <c r="C1401" s="145"/>
      <c r="D1401" s="1"/>
      <c r="E1401" s="1"/>
      <c r="F1401" s="1"/>
      <c r="G1401" s="1"/>
      <c r="H1401" s="1"/>
      <c r="I1401" s="1"/>
      <c r="J1401" s="1"/>
      <c r="K1401" s="1"/>
      <c r="L1401" s="1"/>
      <c r="M1401" s="1"/>
      <c r="N1401" s="1"/>
      <c r="O1401" s="1"/>
      <c r="P1401" s="1"/>
      <c r="Q1401" s="1"/>
      <c r="R1401" s="1"/>
      <c r="S1401" s="1"/>
      <c r="T1401" s="1"/>
      <c r="U1401" s="1"/>
      <c r="V1401" s="1"/>
      <c r="W1401" s="1"/>
      <c r="X1401" s="1"/>
      <c r="Y1401" s="1"/>
    </row>
    <row r="1402" spans="1:25">
      <c r="A1402" s="1"/>
      <c r="B1402" s="79"/>
      <c r="C1402" s="145"/>
      <c r="D1402" s="1"/>
      <c r="E1402" s="1"/>
      <c r="F1402" s="1"/>
      <c r="G1402" s="1"/>
      <c r="H1402" s="1"/>
      <c r="I1402" s="1"/>
      <c r="J1402" s="1"/>
      <c r="K1402" s="1"/>
      <c r="L1402" s="1"/>
      <c r="M1402" s="1"/>
      <c r="N1402" s="1"/>
      <c r="O1402" s="1"/>
      <c r="P1402" s="1"/>
      <c r="Q1402" s="1"/>
      <c r="R1402" s="1"/>
      <c r="S1402" s="1"/>
      <c r="T1402" s="1"/>
      <c r="U1402" s="1"/>
      <c r="V1402" s="1"/>
      <c r="W1402" s="1"/>
      <c r="X1402" s="1"/>
      <c r="Y1402" s="1"/>
    </row>
    <row r="1403" spans="1:25">
      <c r="A1403" s="1"/>
      <c r="B1403" s="79"/>
      <c r="C1403" s="145"/>
      <c r="D1403" s="1"/>
      <c r="E1403" s="1"/>
      <c r="F1403" s="1"/>
      <c r="G1403" s="1"/>
      <c r="H1403" s="1"/>
      <c r="I1403" s="1"/>
      <c r="J1403" s="1"/>
      <c r="K1403" s="1"/>
      <c r="L1403" s="1"/>
      <c r="M1403" s="1"/>
      <c r="N1403" s="1"/>
      <c r="O1403" s="1"/>
      <c r="P1403" s="1"/>
      <c r="Q1403" s="1"/>
      <c r="R1403" s="1"/>
      <c r="S1403" s="1"/>
      <c r="T1403" s="1"/>
      <c r="U1403" s="1"/>
      <c r="V1403" s="1"/>
      <c r="W1403" s="1"/>
      <c r="X1403" s="1"/>
      <c r="Y1403" s="1"/>
    </row>
    <row r="1404" spans="1:25">
      <c r="A1404" s="1"/>
      <c r="B1404" s="79"/>
      <c r="C1404" s="145"/>
      <c r="D1404" s="1"/>
      <c r="E1404" s="1"/>
      <c r="F1404" s="1"/>
      <c r="G1404" s="1"/>
      <c r="H1404" s="1"/>
      <c r="I1404" s="1"/>
      <c r="J1404" s="1"/>
      <c r="K1404" s="1"/>
      <c r="L1404" s="1"/>
      <c r="M1404" s="1"/>
      <c r="N1404" s="1"/>
      <c r="O1404" s="1"/>
      <c r="P1404" s="1"/>
      <c r="Q1404" s="1"/>
      <c r="R1404" s="1"/>
      <c r="S1404" s="1"/>
      <c r="T1404" s="1"/>
      <c r="U1404" s="1"/>
      <c r="V1404" s="1"/>
      <c r="W1404" s="1"/>
      <c r="X1404" s="1"/>
      <c r="Y1404" s="1"/>
    </row>
    <row r="1405" spans="1:25">
      <c r="A1405" s="1"/>
      <c r="B1405" s="79"/>
      <c r="C1405" s="145"/>
      <c r="D1405" s="1"/>
      <c r="E1405" s="1"/>
      <c r="F1405" s="1"/>
      <c r="G1405" s="1"/>
      <c r="H1405" s="1"/>
      <c r="I1405" s="1"/>
      <c r="J1405" s="1"/>
      <c r="K1405" s="1"/>
      <c r="L1405" s="1"/>
      <c r="M1405" s="1"/>
      <c r="N1405" s="1"/>
      <c r="O1405" s="1"/>
      <c r="P1405" s="1"/>
      <c r="Q1405" s="1"/>
      <c r="R1405" s="1"/>
      <c r="S1405" s="1"/>
      <c r="T1405" s="1"/>
      <c r="U1405" s="1"/>
      <c r="V1405" s="1"/>
      <c r="W1405" s="1"/>
      <c r="X1405" s="1"/>
      <c r="Y1405" s="1"/>
    </row>
    <row r="1406" spans="1:25">
      <c r="A1406" s="1"/>
      <c r="B1406" s="79"/>
      <c r="C1406" s="145"/>
      <c r="D1406" s="1"/>
      <c r="E1406" s="1"/>
      <c r="F1406" s="1"/>
      <c r="G1406" s="1"/>
      <c r="H1406" s="1"/>
      <c r="I1406" s="1"/>
      <c r="J1406" s="1"/>
      <c r="K1406" s="1"/>
      <c r="L1406" s="1"/>
      <c r="M1406" s="1"/>
      <c r="N1406" s="1"/>
      <c r="O1406" s="1"/>
      <c r="P1406" s="1"/>
      <c r="Q1406" s="1"/>
      <c r="R1406" s="1"/>
      <c r="S1406" s="1"/>
      <c r="T1406" s="1"/>
      <c r="U1406" s="1"/>
      <c r="V1406" s="1"/>
      <c r="W1406" s="1"/>
      <c r="X1406" s="1"/>
      <c r="Y1406" s="1"/>
    </row>
    <row r="1407" spans="1:25">
      <c r="A1407" s="1"/>
      <c r="B1407" s="79"/>
      <c r="C1407" s="145"/>
      <c r="D1407" s="1"/>
      <c r="E1407" s="1"/>
      <c r="F1407" s="1"/>
      <c r="G1407" s="1"/>
      <c r="H1407" s="1"/>
      <c r="I1407" s="1"/>
      <c r="J1407" s="1"/>
      <c r="K1407" s="1"/>
      <c r="L1407" s="1"/>
      <c r="M1407" s="1"/>
      <c r="N1407" s="1"/>
      <c r="O1407" s="1"/>
      <c r="P1407" s="1"/>
      <c r="Q1407" s="1"/>
      <c r="R1407" s="1"/>
      <c r="S1407" s="1"/>
      <c r="T1407" s="1"/>
      <c r="U1407" s="1"/>
      <c r="V1407" s="1"/>
      <c r="W1407" s="1"/>
      <c r="X1407" s="1"/>
      <c r="Y1407" s="1"/>
    </row>
    <row r="1408" spans="1:25">
      <c r="A1408" s="1"/>
      <c r="B1408" s="79"/>
      <c r="C1408" s="145"/>
      <c r="D1408" s="1"/>
      <c r="E1408" s="1"/>
      <c r="F1408" s="1"/>
      <c r="G1408" s="1"/>
      <c r="H1408" s="1"/>
      <c r="I1408" s="1"/>
      <c r="J1408" s="1"/>
      <c r="K1408" s="1"/>
      <c r="L1408" s="1"/>
      <c r="M1408" s="1"/>
      <c r="N1408" s="1"/>
      <c r="O1408" s="1"/>
      <c r="P1408" s="1"/>
      <c r="Q1408" s="1"/>
      <c r="R1408" s="1"/>
      <c r="S1408" s="1"/>
      <c r="T1408" s="1"/>
      <c r="U1408" s="1"/>
      <c r="V1408" s="1"/>
      <c r="W1408" s="1"/>
      <c r="X1408" s="1"/>
      <c r="Y1408" s="1"/>
    </row>
    <row r="1409" spans="1:25">
      <c r="A1409" s="1"/>
      <c r="B1409" s="79"/>
      <c r="C1409" s="145"/>
      <c r="D1409" s="1"/>
      <c r="E1409" s="1"/>
      <c r="F1409" s="1"/>
      <c r="G1409" s="1"/>
      <c r="H1409" s="1"/>
      <c r="I1409" s="1"/>
      <c r="J1409" s="1"/>
      <c r="K1409" s="1"/>
      <c r="L1409" s="1"/>
      <c r="M1409" s="1"/>
      <c r="N1409" s="1"/>
      <c r="O1409" s="1"/>
      <c r="P1409" s="1"/>
      <c r="Q1409" s="1"/>
      <c r="R1409" s="1"/>
      <c r="S1409" s="1"/>
      <c r="T1409" s="1"/>
      <c r="U1409" s="1"/>
      <c r="V1409" s="1"/>
      <c r="W1409" s="1"/>
      <c r="X1409" s="1"/>
      <c r="Y1409" s="1"/>
    </row>
    <row r="1410" spans="1:25">
      <c r="A1410" s="1"/>
      <c r="B1410" s="79"/>
      <c r="C1410" s="145"/>
      <c r="D1410" s="1"/>
      <c r="E1410" s="1"/>
      <c r="F1410" s="1"/>
      <c r="G1410" s="1"/>
      <c r="H1410" s="1"/>
      <c r="I1410" s="1"/>
      <c r="J1410" s="1"/>
      <c r="K1410" s="1"/>
      <c r="L1410" s="1"/>
      <c r="M1410" s="1"/>
      <c r="N1410" s="1"/>
      <c r="O1410" s="1"/>
      <c r="P1410" s="1"/>
      <c r="Q1410" s="1"/>
      <c r="R1410" s="1"/>
      <c r="S1410" s="1"/>
      <c r="T1410" s="1"/>
      <c r="U1410" s="1"/>
      <c r="V1410" s="1"/>
      <c r="W1410" s="1"/>
      <c r="X1410" s="1"/>
      <c r="Y1410" s="1"/>
    </row>
    <row r="1411" spans="1:25">
      <c r="A1411" s="1"/>
      <c r="B1411" s="79"/>
      <c r="C1411" s="145"/>
      <c r="D1411" s="1"/>
      <c r="E1411" s="1"/>
      <c r="F1411" s="1"/>
      <c r="G1411" s="1"/>
      <c r="H1411" s="1"/>
      <c r="I1411" s="1"/>
      <c r="J1411" s="1"/>
      <c r="K1411" s="1"/>
      <c r="L1411" s="1"/>
      <c r="M1411" s="1"/>
      <c r="N1411" s="1"/>
      <c r="O1411" s="1"/>
      <c r="P1411" s="1"/>
      <c r="Q1411" s="1"/>
      <c r="R1411" s="1"/>
      <c r="S1411" s="1"/>
      <c r="T1411" s="1"/>
      <c r="U1411" s="1"/>
      <c r="V1411" s="1"/>
      <c r="W1411" s="1"/>
      <c r="X1411" s="1"/>
      <c r="Y1411" s="1"/>
    </row>
    <row r="1412" spans="1:25">
      <c r="A1412" s="1"/>
      <c r="B1412" s="79"/>
      <c r="C1412" s="145"/>
      <c r="D1412" s="1"/>
      <c r="E1412" s="1"/>
      <c r="F1412" s="1"/>
      <c r="G1412" s="1"/>
      <c r="H1412" s="1"/>
      <c r="I1412" s="1"/>
      <c r="J1412" s="1"/>
      <c r="K1412" s="1"/>
      <c r="L1412" s="1"/>
      <c r="M1412" s="1"/>
      <c r="N1412" s="1"/>
      <c r="O1412" s="1"/>
      <c r="P1412" s="1"/>
      <c r="Q1412" s="1"/>
      <c r="R1412" s="1"/>
      <c r="S1412" s="1"/>
      <c r="T1412" s="1"/>
      <c r="U1412" s="1"/>
      <c r="V1412" s="1"/>
      <c r="W1412" s="1"/>
      <c r="X1412" s="1"/>
      <c r="Y1412" s="1"/>
    </row>
    <row r="1413" spans="1:25">
      <c r="A1413" s="1"/>
      <c r="B1413" s="79"/>
      <c r="C1413" s="145"/>
      <c r="D1413" s="1"/>
      <c r="E1413" s="1"/>
      <c r="F1413" s="1"/>
      <c r="G1413" s="1"/>
      <c r="H1413" s="1"/>
      <c r="I1413" s="1"/>
      <c r="J1413" s="1"/>
      <c r="K1413" s="1"/>
      <c r="L1413" s="1"/>
      <c r="M1413" s="1"/>
      <c r="N1413" s="1"/>
      <c r="O1413" s="1"/>
      <c r="P1413" s="1"/>
      <c r="Q1413" s="1"/>
      <c r="R1413" s="1"/>
      <c r="S1413" s="1"/>
      <c r="T1413" s="1"/>
      <c r="U1413" s="1"/>
      <c r="V1413" s="1"/>
      <c r="W1413" s="1"/>
      <c r="X1413" s="1"/>
      <c r="Y1413" s="1"/>
    </row>
    <row r="1414" spans="1:25">
      <c r="A1414" s="1"/>
      <c r="B1414" s="79"/>
      <c r="C1414" s="145"/>
      <c r="D1414" s="1"/>
      <c r="E1414" s="1"/>
      <c r="F1414" s="1"/>
      <c r="G1414" s="1"/>
      <c r="H1414" s="1"/>
      <c r="I1414" s="1"/>
      <c r="J1414" s="1"/>
      <c r="K1414" s="1"/>
      <c r="L1414" s="1"/>
      <c r="M1414" s="1"/>
      <c r="N1414" s="1"/>
      <c r="O1414" s="1"/>
      <c r="P1414" s="1"/>
      <c r="Q1414" s="1"/>
      <c r="R1414" s="1"/>
      <c r="S1414" s="1"/>
      <c r="T1414" s="1"/>
      <c r="U1414" s="1"/>
      <c r="V1414" s="1"/>
      <c r="W1414" s="1"/>
      <c r="X1414" s="1"/>
      <c r="Y1414" s="1"/>
    </row>
    <row r="1415" spans="1:25">
      <c r="A1415" s="1"/>
      <c r="B1415" s="79"/>
      <c r="C1415" s="145"/>
      <c r="D1415" s="1"/>
      <c r="E1415" s="1"/>
      <c r="F1415" s="1"/>
      <c r="G1415" s="1"/>
      <c r="H1415" s="1"/>
      <c r="I1415" s="1"/>
      <c r="J1415" s="1"/>
      <c r="K1415" s="1"/>
      <c r="L1415" s="1"/>
      <c r="M1415" s="1"/>
      <c r="N1415" s="1"/>
      <c r="O1415" s="1"/>
      <c r="P1415" s="1"/>
      <c r="Q1415" s="1"/>
      <c r="R1415" s="1"/>
      <c r="S1415" s="1"/>
      <c r="T1415" s="1"/>
      <c r="U1415" s="1"/>
      <c r="V1415" s="1"/>
      <c r="W1415" s="1"/>
      <c r="X1415" s="1"/>
      <c r="Y1415" s="1"/>
    </row>
    <row r="1416" spans="1:25">
      <c r="A1416" s="1"/>
      <c r="B1416" s="79"/>
      <c r="C1416" s="145"/>
      <c r="D1416" s="1"/>
      <c r="E1416" s="1"/>
      <c r="F1416" s="1"/>
      <c r="G1416" s="1"/>
      <c r="H1416" s="1"/>
      <c r="I1416" s="1"/>
      <c r="J1416" s="1"/>
      <c r="K1416" s="1"/>
      <c r="L1416" s="1"/>
      <c r="M1416" s="1"/>
      <c r="N1416" s="1"/>
      <c r="O1416" s="1"/>
      <c r="P1416" s="1"/>
      <c r="Q1416" s="1"/>
      <c r="R1416" s="1"/>
      <c r="S1416" s="1"/>
      <c r="T1416" s="1"/>
      <c r="U1416" s="1"/>
      <c r="V1416" s="1"/>
      <c r="W1416" s="1"/>
      <c r="X1416" s="1"/>
      <c r="Y1416" s="1"/>
    </row>
    <row r="1417" spans="1:25">
      <c r="A1417" s="1"/>
      <c r="B1417" s="79"/>
      <c r="C1417" s="145"/>
      <c r="D1417" s="1"/>
      <c r="E1417" s="1"/>
      <c r="F1417" s="1"/>
      <c r="G1417" s="1"/>
      <c r="H1417" s="1"/>
      <c r="I1417" s="1"/>
      <c r="J1417" s="1"/>
      <c r="K1417" s="1"/>
      <c r="L1417" s="1"/>
      <c r="M1417" s="1"/>
      <c r="N1417" s="1"/>
      <c r="O1417" s="1"/>
      <c r="P1417" s="1"/>
      <c r="Q1417" s="1"/>
      <c r="R1417" s="1"/>
      <c r="S1417" s="1"/>
      <c r="T1417" s="1"/>
      <c r="U1417" s="1"/>
      <c r="V1417" s="1"/>
      <c r="W1417" s="1"/>
      <c r="X1417" s="1"/>
      <c r="Y1417" s="1"/>
    </row>
    <row r="1418" spans="1:25">
      <c r="A1418" s="1"/>
      <c r="B1418" s="79"/>
      <c r="C1418" s="145"/>
      <c r="D1418" s="1"/>
      <c r="E1418" s="1"/>
      <c r="F1418" s="1"/>
      <c r="G1418" s="1"/>
      <c r="H1418" s="1"/>
      <c r="I1418" s="1"/>
      <c r="J1418" s="1"/>
      <c r="K1418" s="1"/>
      <c r="L1418" s="1"/>
      <c r="M1418" s="1"/>
      <c r="N1418" s="1"/>
      <c r="O1418" s="1"/>
      <c r="P1418" s="1"/>
      <c r="Q1418" s="1"/>
      <c r="R1418" s="1"/>
      <c r="S1418" s="1"/>
      <c r="T1418" s="1"/>
      <c r="U1418" s="1"/>
      <c r="V1418" s="1"/>
      <c r="W1418" s="1"/>
      <c r="X1418" s="1"/>
      <c r="Y1418" s="1"/>
    </row>
    <row r="1419" spans="1:25">
      <c r="A1419" s="1"/>
      <c r="B1419" s="79"/>
      <c r="C1419" s="145"/>
      <c r="D1419" s="1"/>
      <c r="E1419" s="1"/>
      <c r="F1419" s="1"/>
      <c r="G1419" s="1"/>
      <c r="H1419" s="1"/>
      <c r="I1419" s="1"/>
      <c r="J1419" s="1"/>
      <c r="K1419" s="1"/>
      <c r="L1419" s="1"/>
      <c r="M1419" s="1"/>
      <c r="N1419" s="1"/>
      <c r="O1419" s="1"/>
      <c r="P1419" s="1"/>
      <c r="Q1419" s="1"/>
      <c r="R1419" s="1"/>
      <c r="S1419" s="1"/>
      <c r="T1419" s="1"/>
      <c r="U1419" s="1"/>
      <c r="V1419" s="1"/>
      <c r="W1419" s="1"/>
      <c r="X1419" s="1"/>
      <c r="Y1419" s="1"/>
    </row>
    <row r="1420" spans="1:25">
      <c r="A1420" s="1"/>
      <c r="B1420" s="79"/>
      <c r="C1420" s="145"/>
      <c r="D1420" s="1"/>
      <c r="E1420" s="1"/>
      <c r="F1420" s="1"/>
      <c r="G1420" s="1"/>
      <c r="H1420" s="1"/>
      <c r="I1420" s="1"/>
      <c r="J1420" s="1"/>
      <c r="K1420" s="1"/>
      <c r="L1420" s="1"/>
      <c r="M1420" s="1"/>
      <c r="N1420" s="1"/>
      <c r="O1420" s="1"/>
      <c r="P1420" s="1"/>
      <c r="Q1420" s="1"/>
      <c r="R1420" s="1"/>
      <c r="S1420" s="1"/>
      <c r="T1420" s="1"/>
      <c r="U1420" s="1"/>
      <c r="V1420" s="1"/>
      <c r="W1420" s="1"/>
      <c r="X1420" s="1"/>
      <c r="Y1420" s="1"/>
    </row>
    <row r="1421" spans="1:25">
      <c r="A1421" s="1"/>
      <c r="B1421" s="79"/>
      <c r="C1421" s="145"/>
      <c r="D1421" s="1"/>
      <c r="E1421" s="1"/>
      <c r="F1421" s="1"/>
      <c r="G1421" s="1"/>
      <c r="H1421" s="1"/>
      <c r="I1421" s="1"/>
      <c r="J1421" s="1"/>
      <c r="K1421" s="1"/>
      <c r="L1421" s="1"/>
      <c r="M1421" s="1"/>
      <c r="N1421" s="1"/>
      <c r="O1421" s="1"/>
      <c r="P1421" s="1"/>
      <c r="Q1421" s="1"/>
      <c r="R1421" s="1"/>
      <c r="S1421" s="1"/>
      <c r="T1421" s="1"/>
      <c r="U1421" s="1"/>
      <c r="V1421" s="1"/>
      <c r="W1421" s="1"/>
      <c r="X1421" s="1"/>
      <c r="Y1421" s="1"/>
    </row>
    <row r="1422" spans="1:25">
      <c r="A1422" s="1"/>
      <c r="B1422" s="79"/>
      <c r="C1422" s="145"/>
      <c r="D1422" s="1"/>
      <c r="E1422" s="1"/>
      <c r="F1422" s="1"/>
      <c r="G1422" s="1"/>
      <c r="H1422" s="1"/>
      <c r="I1422" s="1"/>
      <c r="J1422" s="1"/>
      <c r="K1422" s="1"/>
      <c r="L1422" s="1"/>
      <c r="M1422" s="1"/>
      <c r="N1422" s="1"/>
      <c r="O1422" s="1"/>
      <c r="P1422" s="1"/>
      <c r="Q1422" s="1"/>
      <c r="R1422" s="1"/>
      <c r="S1422" s="1"/>
      <c r="T1422" s="1"/>
      <c r="U1422" s="1"/>
      <c r="V1422" s="1"/>
      <c r="W1422" s="1"/>
      <c r="X1422" s="1"/>
      <c r="Y1422" s="1"/>
    </row>
    <row r="1423" spans="1:25">
      <c r="A1423" s="1"/>
      <c r="B1423" s="79"/>
      <c r="C1423" s="145"/>
      <c r="D1423" s="1"/>
      <c r="E1423" s="1"/>
      <c r="F1423" s="1"/>
      <c r="G1423" s="1"/>
      <c r="H1423" s="1"/>
      <c r="I1423" s="1"/>
      <c r="J1423" s="1"/>
      <c r="K1423" s="1"/>
      <c r="L1423" s="1"/>
      <c r="M1423" s="1"/>
      <c r="N1423" s="1"/>
      <c r="O1423" s="1"/>
      <c r="P1423" s="1"/>
      <c r="Q1423" s="1"/>
      <c r="R1423" s="1"/>
      <c r="S1423" s="1"/>
      <c r="T1423" s="1"/>
      <c r="U1423" s="1"/>
      <c r="V1423" s="1"/>
      <c r="W1423" s="1"/>
      <c r="X1423" s="1"/>
      <c r="Y1423" s="1"/>
    </row>
    <row r="1424" spans="1:25">
      <c r="A1424" s="1"/>
      <c r="B1424" s="79"/>
      <c r="C1424" s="145"/>
      <c r="D1424" s="1"/>
      <c r="E1424" s="1"/>
      <c r="F1424" s="1"/>
      <c r="G1424" s="1"/>
      <c r="H1424" s="1"/>
      <c r="I1424" s="1"/>
      <c r="J1424" s="1"/>
      <c r="K1424" s="1"/>
      <c r="L1424" s="1"/>
      <c r="M1424" s="1"/>
      <c r="N1424" s="1"/>
      <c r="O1424" s="1"/>
      <c r="P1424" s="1"/>
      <c r="Q1424" s="1"/>
      <c r="R1424" s="1"/>
      <c r="S1424" s="1"/>
      <c r="T1424" s="1"/>
      <c r="U1424" s="1"/>
      <c r="V1424" s="1"/>
      <c r="W1424" s="1"/>
      <c r="X1424" s="1"/>
      <c r="Y1424" s="1"/>
    </row>
    <row r="1425" spans="1:25">
      <c r="A1425" s="1"/>
      <c r="B1425" s="79"/>
      <c r="C1425" s="145"/>
      <c r="D1425" s="1"/>
      <c r="E1425" s="1"/>
      <c r="F1425" s="1"/>
      <c r="G1425" s="1"/>
      <c r="H1425" s="1"/>
      <c r="I1425" s="1"/>
      <c r="J1425" s="1"/>
      <c r="K1425" s="1"/>
      <c r="L1425" s="1"/>
      <c r="M1425" s="1"/>
      <c r="N1425" s="1"/>
      <c r="O1425" s="1"/>
      <c r="P1425" s="1"/>
      <c r="Q1425" s="1"/>
      <c r="R1425" s="1"/>
      <c r="S1425" s="1"/>
      <c r="T1425" s="1"/>
      <c r="U1425" s="1"/>
      <c r="V1425" s="1"/>
      <c r="W1425" s="1"/>
      <c r="X1425" s="1"/>
      <c r="Y1425" s="1"/>
    </row>
    <row r="1426" spans="1:25">
      <c r="A1426" s="1"/>
      <c r="B1426" s="79"/>
      <c r="C1426" s="145"/>
      <c r="D1426" s="1"/>
      <c r="E1426" s="1"/>
      <c r="F1426" s="1"/>
      <c r="G1426" s="1"/>
      <c r="H1426" s="1"/>
      <c r="I1426" s="1"/>
      <c r="J1426" s="1"/>
      <c r="K1426" s="1"/>
      <c r="L1426" s="1"/>
      <c r="M1426" s="1"/>
      <c r="N1426" s="1"/>
      <c r="O1426" s="1"/>
      <c r="P1426" s="1"/>
      <c r="Q1426" s="1"/>
      <c r="R1426" s="1"/>
      <c r="S1426" s="1"/>
      <c r="T1426" s="1"/>
      <c r="U1426" s="1"/>
      <c r="V1426" s="1"/>
      <c r="W1426" s="1"/>
      <c r="X1426" s="1"/>
      <c r="Y1426" s="1"/>
    </row>
    <row r="1427" spans="1:25">
      <c r="A1427" s="1"/>
      <c r="B1427" s="79"/>
      <c r="C1427" s="145"/>
      <c r="D1427" s="1"/>
      <c r="E1427" s="1"/>
      <c r="F1427" s="1"/>
      <c r="G1427" s="1"/>
      <c r="H1427" s="1"/>
      <c r="I1427" s="1"/>
      <c r="J1427" s="1"/>
      <c r="K1427" s="1"/>
      <c r="L1427" s="1"/>
      <c r="M1427" s="1"/>
      <c r="N1427" s="1"/>
      <c r="O1427" s="1"/>
      <c r="P1427" s="1"/>
      <c r="Q1427" s="1"/>
      <c r="R1427" s="1"/>
      <c r="S1427" s="1"/>
      <c r="T1427" s="1"/>
      <c r="U1427" s="1"/>
      <c r="V1427" s="1"/>
      <c r="W1427" s="1"/>
      <c r="X1427" s="1"/>
      <c r="Y1427" s="1"/>
    </row>
    <row r="1428" spans="1:25">
      <c r="A1428" s="1"/>
      <c r="B1428" s="79"/>
      <c r="C1428" s="145"/>
      <c r="D1428" s="1"/>
      <c r="E1428" s="1"/>
      <c r="F1428" s="1"/>
      <c r="G1428" s="1"/>
      <c r="H1428" s="1"/>
      <c r="I1428" s="1"/>
      <c r="J1428" s="1"/>
      <c r="K1428" s="1"/>
      <c r="L1428" s="1"/>
      <c r="M1428" s="1"/>
      <c r="N1428" s="1"/>
      <c r="O1428" s="1"/>
      <c r="P1428" s="1"/>
      <c r="Q1428" s="1"/>
      <c r="R1428" s="1"/>
      <c r="S1428" s="1"/>
      <c r="T1428" s="1"/>
      <c r="U1428" s="1"/>
      <c r="V1428" s="1"/>
      <c r="W1428" s="1"/>
      <c r="X1428" s="1"/>
      <c r="Y1428" s="1"/>
    </row>
    <row r="1429" spans="1:25">
      <c r="A1429" s="1"/>
      <c r="B1429" s="79"/>
      <c r="C1429" s="145"/>
      <c r="D1429" s="1"/>
      <c r="E1429" s="1"/>
      <c r="F1429" s="1"/>
      <c r="G1429" s="1"/>
      <c r="H1429" s="1"/>
      <c r="I1429" s="1"/>
      <c r="J1429" s="1"/>
      <c r="K1429" s="1"/>
      <c r="L1429" s="1"/>
      <c r="M1429" s="1"/>
      <c r="N1429" s="1"/>
      <c r="O1429" s="1"/>
      <c r="P1429" s="1"/>
      <c r="Q1429" s="1"/>
      <c r="R1429" s="1"/>
      <c r="S1429" s="1"/>
      <c r="T1429" s="1"/>
      <c r="U1429" s="1"/>
      <c r="V1429" s="1"/>
      <c r="W1429" s="1"/>
      <c r="X1429" s="1"/>
      <c r="Y1429" s="1"/>
    </row>
    <row r="1430" spans="1:25">
      <c r="A1430" s="1"/>
      <c r="B1430" s="79"/>
      <c r="C1430" s="145"/>
      <c r="D1430" s="1"/>
      <c r="E1430" s="1"/>
      <c r="F1430" s="1"/>
      <c r="G1430" s="1"/>
      <c r="H1430" s="1"/>
      <c r="I1430" s="1"/>
      <c r="J1430" s="1"/>
      <c r="K1430" s="1"/>
      <c r="L1430" s="1"/>
      <c r="M1430" s="1"/>
      <c r="N1430" s="1"/>
      <c r="O1430" s="1"/>
      <c r="P1430" s="1"/>
      <c r="Q1430" s="1"/>
      <c r="R1430" s="1"/>
      <c r="S1430" s="1"/>
      <c r="T1430" s="1"/>
      <c r="U1430" s="1"/>
      <c r="V1430" s="1"/>
      <c r="W1430" s="1"/>
      <c r="X1430" s="1"/>
      <c r="Y1430" s="1"/>
    </row>
    <row r="1431" spans="1:25">
      <c r="A1431" s="1"/>
      <c r="B1431" s="79"/>
      <c r="C1431" s="145"/>
      <c r="D1431" s="1"/>
      <c r="E1431" s="1"/>
      <c r="F1431" s="1"/>
      <c r="G1431" s="1"/>
      <c r="H1431" s="1"/>
      <c r="I1431" s="1"/>
      <c r="J1431" s="1"/>
      <c r="K1431" s="1"/>
      <c r="L1431" s="1"/>
      <c r="M1431" s="1"/>
      <c r="N1431" s="1"/>
      <c r="O1431" s="1"/>
      <c r="P1431" s="1"/>
      <c r="Q1431" s="1"/>
      <c r="R1431" s="1"/>
      <c r="S1431" s="1"/>
      <c r="T1431" s="1"/>
      <c r="U1431" s="1"/>
      <c r="V1431" s="1"/>
      <c r="W1431" s="1"/>
      <c r="X1431" s="1"/>
      <c r="Y1431" s="1"/>
    </row>
    <row r="1432" spans="1:25">
      <c r="A1432" s="1"/>
      <c r="B1432" s="79"/>
      <c r="C1432" s="145"/>
      <c r="D1432" s="1"/>
      <c r="E1432" s="1"/>
      <c r="F1432" s="1"/>
      <c r="G1432" s="1"/>
      <c r="H1432" s="1"/>
      <c r="I1432" s="1"/>
      <c r="J1432" s="1"/>
      <c r="K1432" s="1"/>
      <c r="L1432" s="1"/>
      <c r="M1432" s="1"/>
      <c r="N1432" s="1"/>
      <c r="O1432" s="1"/>
      <c r="P1432" s="1"/>
      <c r="Q1432" s="1"/>
      <c r="R1432" s="1"/>
      <c r="S1432" s="1"/>
      <c r="T1432" s="1"/>
      <c r="U1432" s="1"/>
      <c r="V1432" s="1"/>
      <c r="W1432" s="1"/>
      <c r="X1432" s="1"/>
      <c r="Y1432" s="1"/>
    </row>
    <row r="1433" spans="1:25">
      <c r="A1433" s="1"/>
      <c r="B1433" s="79"/>
      <c r="C1433" s="145"/>
      <c r="D1433" s="1"/>
      <c r="E1433" s="1"/>
      <c r="F1433" s="1"/>
      <c r="G1433" s="1"/>
      <c r="H1433" s="1"/>
      <c r="I1433" s="1"/>
      <c r="J1433" s="1"/>
      <c r="K1433" s="1"/>
      <c r="L1433" s="1"/>
      <c r="M1433" s="1"/>
      <c r="N1433" s="1"/>
      <c r="O1433" s="1"/>
      <c r="P1433" s="1"/>
      <c r="Q1433" s="1"/>
      <c r="R1433" s="1"/>
      <c r="S1433" s="1"/>
      <c r="T1433" s="1"/>
      <c r="U1433" s="1"/>
      <c r="V1433" s="1"/>
      <c r="W1433" s="1"/>
      <c r="X1433" s="1"/>
      <c r="Y1433" s="1"/>
    </row>
    <row r="1434" spans="1:25">
      <c r="A1434" s="1"/>
      <c r="B1434" s="79"/>
      <c r="C1434" s="145"/>
      <c r="D1434" s="1"/>
      <c r="E1434" s="1"/>
      <c r="F1434" s="1"/>
      <c r="G1434" s="1"/>
      <c r="H1434" s="1"/>
      <c r="I1434" s="1"/>
      <c r="J1434" s="1"/>
      <c r="K1434" s="1"/>
      <c r="L1434" s="1"/>
      <c r="M1434" s="1"/>
      <c r="N1434" s="1"/>
      <c r="O1434" s="1"/>
      <c r="P1434" s="1"/>
      <c r="Q1434" s="1"/>
      <c r="R1434" s="1"/>
      <c r="S1434" s="1"/>
      <c r="T1434" s="1"/>
      <c r="U1434" s="1"/>
      <c r="V1434" s="1"/>
      <c r="W1434" s="1"/>
      <c r="X1434" s="1"/>
      <c r="Y1434" s="1"/>
    </row>
    <row r="1435" spans="1:25">
      <c r="A1435" s="1"/>
      <c r="B1435" s="79"/>
      <c r="C1435" s="145"/>
      <c r="D1435" s="1"/>
      <c r="E1435" s="1"/>
      <c r="F1435" s="1"/>
      <c r="G1435" s="1"/>
      <c r="H1435" s="1"/>
      <c r="I1435" s="1"/>
      <c r="J1435" s="1"/>
      <c r="K1435" s="1"/>
      <c r="L1435" s="1"/>
      <c r="M1435" s="1"/>
      <c r="N1435" s="1"/>
      <c r="O1435" s="1"/>
      <c r="P1435" s="1"/>
      <c r="Q1435" s="1"/>
      <c r="R1435" s="1"/>
      <c r="S1435" s="1"/>
      <c r="T1435" s="1"/>
      <c r="U1435" s="1"/>
      <c r="V1435" s="1"/>
      <c r="W1435" s="1"/>
      <c r="X1435" s="1"/>
      <c r="Y1435" s="1"/>
    </row>
    <row r="1436" spans="1:25">
      <c r="A1436" s="1"/>
      <c r="B1436" s="79"/>
      <c r="C1436" s="145"/>
      <c r="D1436" s="1"/>
      <c r="E1436" s="1"/>
      <c r="F1436" s="1"/>
      <c r="G1436" s="1"/>
      <c r="H1436" s="1"/>
      <c r="I1436" s="1"/>
      <c r="J1436" s="1"/>
      <c r="K1436" s="1"/>
      <c r="L1436" s="1"/>
      <c r="M1436" s="1"/>
      <c r="N1436" s="1"/>
      <c r="O1436" s="1"/>
      <c r="P1436" s="1"/>
      <c r="Q1436" s="1"/>
      <c r="R1436" s="1"/>
      <c r="S1436" s="1"/>
      <c r="T1436" s="1"/>
      <c r="U1436" s="1"/>
      <c r="V1436" s="1"/>
      <c r="W1436" s="1"/>
      <c r="X1436" s="1"/>
      <c r="Y1436" s="1"/>
    </row>
    <row r="1437" spans="1:25">
      <c r="A1437" s="1"/>
      <c r="B1437" s="79"/>
      <c r="C1437" s="145"/>
      <c r="D1437" s="1"/>
      <c r="E1437" s="1"/>
      <c r="F1437" s="1"/>
      <c r="G1437" s="1"/>
      <c r="H1437" s="1"/>
      <c r="I1437" s="1"/>
      <c r="J1437" s="1"/>
      <c r="K1437" s="1"/>
      <c r="L1437" s="1"/>
      <c r="M1437" s="1"/>
      <c r="N1437" s="1"/>
      <c r="O1437" s="1"/>
      <c r="P1437" s="1"/>
      <c r="Q1437" s="1"/>
      <c r="R1437" s="1"/>
      <c r="S1437" s="1"/>
      <c r="T1437" s="1"/>
      <c r="U1437" s="1"/>
      <c r="V1437" s="1"/>
      <c r="W1437" s="1"/>
      <c r="X1437" s="1"/>
      <c r="Y1437" s="1"/>
    </row>
    <row r="1438" spans="1:25">
      <c r="A1438" s="1"/>
      <c r="B1438" s="79"/>
      <c r="C1438" s="145"/>
      <c r="D1438" s="1"/>
      <c r="E1438" s="1"/>
      <c r="F1438" s="1"/>
      <c r="G1438" s="1"/>
      <c r="H1438" s="1"/>
      <c r="I1438" s="1"/>
      <c r="J1438" s="1"/>
      <c r="K1438" s="1"/>
      <c r="L1438" s="1"/>
      <c r="M1438" s="1"/>
      <c r="N1438" s="1"/>
      <c r="O1438" s="1"/>
      <c r="P1438" s="1"/>
      <c r="Q1438" s="1"/>
      <c r="R1438" s="1"/>
      <c r="S1438" s="1"/>
      <c r="T1438" s="1"/>
      <c r="U1438" s="1"/>
      <c r="V1438" s="1"/>
      <c r="W1438" s="1"/>
      <c r="X1438" s="1"/>
      <c r="Y1438" s="1"/>
    </row>
    <row r="1439" spans="1:25">
      <c r="A1439" s="1"/>
      <c r="B1439" s="79"/>
      <c r="C1439" s="145"/>
      <c r="D1439" s="1"/>
      <c r="E1439" s="1"/>
      <c r="F1439" s="1"/>
      <c r="G1439" s="1"/>
      <c r="H1439" s="1"/>
      <c r="I1439" s="1"/>
      <c r="J1439" s="1"/>
      <c r="K1439" s="1"/>
      <c r="L1439" s="1"/>
      <c r="M1439" s="1"/>
      <c r="N1439" s="1"/>
      <c r="O1439" s="1"/>
      <c r="P1439" s="1"/>
      <c r="Q1439" s="1"/>
      <c r="R1439" s="1"/>
      <c r="S1439" s="1"/>
      <c r="T1439" s="1"/>
      <c r="U1439" s="1"/>
      <c r="V1439" s="1"/>
      <c r="W1439" s="1"/>
      <c r="X1439" s="1"/>
      <c r="Y1439" s="1"/>
    </row>
    <row r="1440" spans="1:25">
      <c r="A1440" s="1"/>
      <c r="B1440" s="79"/>
      <c r="C1440" s="145"/>
      <c r="D1440" s="1"/>
      <c r="E1440" s="1"/>
      <c r="F1440" s="1"/>
      <c r="G1440" s="1"/>
      <c r="H1440" s="1"/>
      <c r="I1440" s="1"/>
      <c r="J1440" s="1"/>
      <c r="K1440" s="1"/>
      <c r="L1440" s="1"/>
      <c r="M1440" s="1"/>
      <c r="N1440" s="1"/>
      <c r="O1440" s="1"/>
      <c r="P1440" s="1"/>
      <c r="Q1440" s="1"/>
      <c r="R1440" s="1"/>
      <c r="S1440" s="1"/>
      <c r="T1440" s="1"/>
      <c r="U1440" s="1"/>
      <c r="V1440" s="1"/>
      <c r="W1440" s="1"/>
      <c r="X1440" s="1"/>
      <c r="Y1440" s="1"/>
    </row>
    <row r="1441" spans="1:25">
      <c r="A1441" s="1"/>
      <c r="B1441" s="79"/>
      <c r="C1441" s="145"/>
      <c r="D1441" s="1"/>
      <c r="E1441" s="1"/>
      <c r="F1441" s="1"/>
      <c r="G1441" s="1"/>
      <c r="H1441" s="1"/>
      <c r="I1441" s="1"/>
      <c r="J1441" s="1"/>
      <c r="K1441" s="1"/>
      <c r="L1441" s="1"/>
      <c r="M1441" s="1"/>
      <c r="N1441" s="1"/>
      <c r="O1441" s="1"/>
      <c r="P1441" s="1"/>
      <c r="Q1441" s="1"/>
      <c r="R1441" s="1"/>
      <c r="S1441" s="1"/>
      <c r="T1441" s="1"/>
      <c r="U1441" s="1"/>
      <c r="V1441" s="1"/>
      <c r="W1441" s="1"/>
      <c r="X1441" s="1"/>
      <c r="Y1441" s="1"/>
    </row>
    <row r="1442" spans="1:25">
      <c r="A1442" s="1"/>
      <c r="B1442" s="79"/>
      <c r="C1442" s="145"/>
      <c r="D1442" s="1"/>
      <c r="E1442" s="1"/>
      <c r="F1442" s="1"/>
      <c r="G1442" s="1"/>
      <c r="H1442" s="1"/>
      <c r="I1442" s="1"/>
      <c r="J1442" s="1"/>
      <c r="K1442" s="1"/>
      <c r="L1442" s="1"/>
      <c r="M1442" s="1"/>
      <c r="N1442" s="1"/>
      <c r="O1442" s="1"/>
      <c r="P1442" s="1"/>
      <c r="Q1442" s="1"/>
      <c r="R1442" s="1"/>
      <c r="S1442" s="1"/>
      <c r="T1442" s="1"/>
      <c r="U1442" s="1"/>
      <c r="V1442" s="1"/>
      <c r="W1442" s="1"/>
      <c r="X1442" s="1"/>
      <c r="Y1442" s="1"/>
    </row>
    <row r="1443" spans="1:25">
      <c r="A1443" s="1"/>
      <c r="B1443" s="79"/>
      <c r="C1443" s="145"/>
      <c r="D1443" s="1"/>
      <c r="E1443" s="1"/>
      <c r="F1443" s="1"/>
      <c r="G1443" s="1"/>
      <c r="H1443" s="1"/>
      <c r="I1443" s="1"/>
      <c r="J1443" s="1"/>
      <c r="K1443" s="1"/>
      <c r="L1443" s="1"/>
      <c r="M1443" s="1"/>
      <c r="N1443" s="1"/>
      <c r="O1443" s="1"/>
      <c r="P1443" s="1"/>
      <c r="Q1443" s="1"/>
      <c r="R1443" s="1"/>
      <c r="S1443" s="1"/>
      <c r="T1443" s="1"/>
      <c r="U1443" s="1"/>
      <c r="V1443" s="1"/>
      <c r="W1443" s="1"/>
      <c r="X1443" s="1"/>
      <c r="Y1443" s="1"/>
    </row>
    <row r="1444" spans="1:25">
      <c r="A1444" s="1"/>
      <c r="B1444" s="79"/>
      <c r="C1444" s="145"/>
      <c r="D1444" s="1"/>
      <c r="E1444" s="1"/>
      <c r="F1444" s="1"/>
      <c r="G1444" s="1"/>
      <c r="H1444" s="1"/>
      <c r="I1444" s="1"/>
      <c r="J1444" s="1"/>
      <c r="K1444" s="1"/>
      <c r="L1444" s="1"/>
      <c r="M1444" s="1"/>
      <c r="N1444" s="1"/>
      <c r="O1444" s="1"/>
      <c r="P1444" s="1"/>
      <c r="Q1444" s="1"/>
      <c r="R1444" s="1"/>
      <c r="S1444" s="1"/>
      <c r="T1444" s="1"/>
      <c r="U1444" s="1"/>
      <c r="V1444" s="1"/>
      <c r="W1444" s="1"/>
      <c r="X1444" s="1"/>
      <c r="Y1444" s="1"/>
    </row>
    <row r="1445" spans="1:25">
      <c r="A1445" s="1"/>
      <c r="B1445" s="79"/>
      <c r="C1445" s="145"/>
      <c r="D1445" s="1"/>
      <c r="E1445" s="1"/>
      <c r="F1445" s="1"/>
      <c r="G1445" s="1"/>
      <c r="H1445" s="1"/>
      <c r="I1445" s="1"/>
      <c r="J1445" s="1"/>
      <c r="K1445" s="1"/>
      <c r="L1445" s="1"/>
      <c r="M1445" s="1"/>
      <c r="N1445" s="1"/>
      <c r="O1445" s="1"/>
      <c r="P1445" s="1"/>
      <c r="Q1445" s="1"/>
      <c r="R1445" s="1"/>
      <c r="S1445" s="1"/>
      <c r="T1445" s="1"/>
      <c r="U1445" s="1"/>
      <c r="V1445" s="1"/>
      <c r="W1445" s="1"/>
      <c r="X1445" s="1"/>
      <c r="Y1445" s="1"/>
    </row>
    <row r="1446" spans="1:25">
      <c r="A1446" s="1"/>
      <c r="B1446" s="79"/>
      <c r="C1446" s="145"/>
      <c r="D1446" s="1"/>
      <c r="E1446" s="1"/>
      <c r="F1446" s="1"/>
      <c r="G1446" s="1"/>
      <c r="H1446" s="1"/>
      <c r="I1446" s="1"/>
      <c r="J1446" s="1"/>
      <c r="K1446" s="1"/>
      <c r="L1446" s="1"/>
      <c r="M1446" s="1"/>
      <c r="N1446" s="1"/>
      <c r="O1446" s="1"/>
      <c r="P1446" s="1"/>
      <c r="Q1446" s="1"/>
      <c r="R1446" s="1"/>
      <c r="S1446" s="1"/>
      <c r="T1446" s="1"/>
      <c r="U1446" s="1"/>
      <c r="V1446" s="1"/>
      <c r="W1446" s="1"/>
      <c r="X1446" s="1"/>
      <c r="Y1446" s="1"/>
    </row>
    <row r="1447" spans="1:25">
      <c r="A1447" s="1"/>
      <c r="B1447" s="79"/>
      <c r="C1447" s="145"/>
      <c r="D1447" s="1"/>
      <c r="E1447" s="1"/>
      <c r="F1447" s="1"/>
      <c r="G1447" s="1"/>
      <c r="H1447" s="1"/>
      <c r="I1447" s="1"/>
      <c r="J1447" s="1"/>
      <c r="K1447" s="1"/>
      <c r="L1447" s="1"/>
      <c r="M1447" s="1"/>
      <c r="N1447" s="1"/>
      <c r="O1447" s="1"/>
      <c r="P1447" s="1"/>
      <c r="Q1447" s="1"/>
      <c r="R1447" s="1"/>
      <c r="S1447" s="1"/>
      <c r="T1447" s="1"/>
      <c r="U1447" s="1"/>
      <c r="V1447" s="1"/>
      <c r="W1447" s="1"/>
      <c r="X1447" s="1"/>
      <c r="Y1447" s="1"/>
    </row>
    <row r="1448" spans="1:25">
      <c r="A1448" s="1"/>
      <c r="B1448" s="79"/>
      <c r="C1448" s="145"/>
      <c r="D1448" s="1"/>
      <c r="E1448" s="1"/>
      <c r="F1448" s="1"/>
      <c r="G1448" s="1"/>
      <c r="H1448" s="1"/>
      <c r="I1448" s="1"/>
      <c r="J1448" s="1"/>
      <c r="K1448" s="1"/>
      <c r="L1448" s="1"/>
      <c r="M1448" s="1"/>
      <c r="N1448" s="1"/>
      <c r="O1448" s="1"/>
      <c r="P1448" s="1"/>
      <c r="Q1448" s="1"/>
      <c r="R1448" s="1"/>
      <c r="S1448" s="1"/>
      <c r="T1448" s="1"/>
      <c r="U1448" s="1"/>
      <c r="V1448" s="1"/>
      <c r="W1448" s="1"/>
      <c r="X1448" s="1"/>
      <c r="Y1448" s="1"/>
    </row>
    <row r="1449" spans="1:25">
      <c r="A1449" s="1"/>
      <c r="B1449" s="79"/>
      <c r="C1449" s="145"/>
      <c r="D1449" s="1"/>
      <c r="E1449" s="1"/>
      <c r="F1449" s="1"/>
      <c r="G1449" s="1"/>
      <c r="H1449" s="1"/>
      <c r="I1449" s="1"/>
      <c r="J1449" s="1"/>
      <c r="K1449" s="1"/>
      <c r="L1449" s="1"/>
      <c r="M1449" s="1"/>
      <c r="N1449" s="1"/>
      <c r="O1449" s="1"/>
      <c r="P1449" s="1"/>
      <c r="Q1449" s="1"/>
      <c r="R1449" s="1"/>
      <c r="S1449" s="1"/>
      <c r="T1449" s="1"/>
      <c r="U1449" s="1"/>
      <c r="V1449" s="1"/>
      <c r="W1449" s="1"/>
      <c r="X1449" s="1"/>
      <c r="Y1449" s="1"/>
    </row>
    <row r="1450" spans="1:25">
      <c r="A1450" s="1"/>
      <c r="B1450" s="79"/>
      <c r="C1450" s="145"/>
      <c r="D1450" s="1"/>
      <c r="E1450" s="1"/>
      <c r="F1450" s="1"/>
      <c r="G1450" s="1"/>
      <c r="H1450" s="1"/>
      <c r="I1450" s="1"/>
      <c r="J1450" s="1"/>
      <c r="K1450" s="1"/>
      <c r="L1450" s="1"/>
      <c r="M1450" s="1"/>
      <c r="N1450" s="1"/>
      <c r="O1450" s="1"/>
      <c r="P1450" s="1"/>
      <c r="Q1450" s="1"/>
      <c r="R1450" s="1"/>
      <c r="S1450" s="1"/>
      <c r="T1450" s="1"/>
      <c r="U1450" s="1"/>
      <c r="V1450" s="1"/>
      <c r="W1450" s="1"/>
      <c r="X1450" s="1"/>
      <c r="Y1450" s="1"/>
    </row>
    <row r="1451" spans="1:25">
      <c r="A1451" s="1"/>
      <c r="B1451" s="79"/>
      <c r="C1451" s="145"/>
      <c r="D1451" s="1"/>
      <c r="E1451" s="1"/>
      <c r="F1451" s="1"/>
      <c r="G1451" s="1"/>
      <c r="H1451" s="1"/>
      <c r="I1451" s="1"/>
      <c r="J1451" s="1"/>
      <c r="K1451" s="1"/>
      <c r="L1451" s="1"/>
      <c r="M1451" s="1"/>
      <c r="N1451" s="1"/>
      <c r="O1451" s="1"/>
      <c r="P1451" s="1"/>
      <c r="Q1451" s="1"/>
      <c r="R1451" s="1"/>
      <c r="S1451" s="1"/>
      <c r="T1451" s="1"/>
      <c r="U1451" s="1"/>
      <c r="V1451" s="1"/>
      <c r="W1451" s="1"/>
      <c r="X1451" s="1"/>
      <c r="Y1451" s="1"/>
    </row>
    <row r="1452" spans="1:25">
      <c r="A1452" s="1"/>
      <c r="B1452" s="79"/>
      <c r="C1452" s="145"/>
      <c r="D1452" s="1"/>
      <c r="E1452" s="1"/>
      <c r="F1452" s="1"/>
      <c r="G1452" s="1"/>
      <c r="H1452" s="1"/>
      <c r="I1452" s="1"/>
      <c r="J1452" s="1"/>
      <c r="K1452" s="1"/>
      <c r="L1452" s="1"/>
      <c r="M1452" s="1"/>
      <c r="N1452" s="1"/>
      <c r="O1452" s="1"/>
      <c r="P1452" s="1"/>
      <c r="Q1452" s="1"/>
      <c r="R1452" s="1"/>
      <c r="S1452" s="1"/>
      <c r="T1452" s="1"/>
      <c r="U1452" s="1"/>
      <c r="V1452" s="1"/>
      <c r="W1452" s="1"/>
      <c r="X1452" s="1"/>
      <c r="Y1452" s="1"/>
    </row>
    <row r="1453" spans="1:25">
      <c r="A1453" s="1"/>
      <c r="B1453" s="79"/>
      <c r="C1453" s="145"/>
      <c r="D1453" s="1"/>
      <c r="E1453" s="1"/>
      <c r="F1453" s="1"/>
      <c r="G1453" s="1"/>
      <c r="H1453" s="1"/>
      <c r="I1453" s="1"/>
      <c r="J1453" s="1"/>
      <c r="K1453" s="1"/>
      <c r="L1453" s="1"/>
      <c r="M1453" s="1"/>
      <c r="N1453" s="1"/>
      <c r="O1453" s="1"/>
      <c r="P1453" s="1"/>
      <c r="Q1453" s="1"/>
      <c r="R1453" s="1"/>
      <c r="S1453" s="1"/>
      <c r="T1453" s="1"/>
      <c r="U1453" s="1"/>
      <c r="V1453" s="1"/>
      <c r="W1453" s="1"/>
      <c r="X1453" s="1"/>
      <c r="Y1453" s="1"/>
    </row>
    <row r="1454" spans="1:25">
      <c r="A1454" s="1"/>
      <c r="B1454" s="79"/>
      <c r="C1454" s="145"/>
      <c r="D1454" s="1"/>
      <c r="E1454" s="1"/>
      <c r="F1454" s="1"/>
      <c r="G1454" s="1"/>
      <c r="H1454" s="1"/>
      <c r="I1454" s="1"/>
      <c r="J1454" s="1"/>
      <c r="K1454" s="1"/>
      <c r="L1454" s="1"/>
      <c r="M1454" s="1"/>
      <c r="N1454" s="1"/>
      <c r="O1454" s="1"/>
      <c r="P1454" s="1"/>
      <c r="Q1454" s="1"/>
      <c r="R1454" s="1"/>
      <c r="S1454" s="1"/>
      <c r="T1454" s="1"/>
      <c r="U1454" s="1"/>
      <c r="V1454" s="1"/>
      <c r="W1454" s="1"/>
      <c r="X1454" s="1"/>
      <c r="Y1454" s="1"/>
    </row>
    <row r="1455" spans="1:25">
      <c r="A1455" s="1"/>
      <c r="B1455" s="79"/>
      <c r="C1455" s="145"/>
      <c r="D1455" s="1"/>
      <c r="E1455" s="1"/>
      <c r="F1455" s="1"/>
      <c r="G1455" s="1"/>
      <c r="H1455" s="1"/>
      <c r="I1455" s="1"/>
      <c r="J1455" s="1"/>
      <c r="K1455" s="1"/>
      <c r="L1455" s="1"/>
      <c r="M1455" s="1"/>
      <c r="N1455" s="1"/>
      <c r="O1455" s="1"/>
      <c r="P1455" s="1"/>
      <c r="Q1455" s="1"/>
      <c r="R1455" s="1"/>
      <c r="S1455" s="1"/>
      <c r="T1455" s="1"/>
      <c r="U1455" s="1"/>
      <c r="V1455" s="1"/>
      <c r="W1455" s="1"/>
      <c r="X1455" s="1"/>
      <c r="Y1455" s="1"/>
    </row>
    <row r="1456" spans="1:25">
      <c r="A1456" s="1"/>
      <c r="B1456" s="79"/>
      <c r="C1456" s="145"/>
      <c r="D1456" s="1"/>
      <c r="E1456" s="1"/>
      <c r="F1456" s="1"/>
      <c r="G1456" s="1"/>
      <c r="H1456" s="1"/>
      <c r="I1456" s="1"/>
      <c r="J1456" s="1"/>
      <c r="K1456" s="1"/>
      <c r="L1456" s="1"/>
      <c r="M1456" s="1"/>
      <c r="N1456" s="1"/>
      <c r="O1456" s="1"/>
      <c r="P1456" s="1"/>
      <c r="Q1456" s="1"/>
      <c r="R1456" s="1"/>
      <c r="S1456" s="1"/>
      <c r="T1456" s="1"/>
      <c r="U1456" s="1"/>
      <c r="V1456" s="1"/>
      <c r="W1456" s="1"/>
      <c r="X1456" s="1"/>
      <c r="Y1456" s="1"/>
    </row>
    <row r="1457" spans="1:25">
      <c r="A1457" s="1"/>
      <c r="B1457" s="79"/>
      <c r="C1457" s="145"/>
      <c r="D1457" s="1"/>
      <c r="E1457" s="1"/>
      <c r="F1457" s="1"/>
      <c r="G1457" s="1"/>
      <c r="H1457" s="1"/>
      <c r="I1457" s="1"/>
      <c r="J1457" s="1"/>
      <c r="K1457" s="1"/>
      <c r="L1457" s="1"/>
      <c r="M1457" s="1"/>
      <c r="N1457" s="1"/>
      <c r="O1457" s="1"/>
      <c r="P1457" s="1"/>
      <c r="Q1457" s="1"/>
      <c r="R1457" s="1"/>
      <c r="S1457" s="1"/>
      <c r="T1457" s="1"/>
      <c r="U1457" s="1"/>
      <c r="V1457" s="1"/>
      <c r="W1457" s="1"/>
      <c r="X1457" s="1"/>
      <c r="Y1457" s="1"/>
    </row>
    <row r="1458" spans="1:25">
      <c r="A1458" s="1"/>
      <c r="B1458" s="79"/>
      <c r="C1458" s="145"/>
      <c r="D1458" s="1"/>
      <c r="E1458" s="1"/>
      <c r="F1458" s="1"/>
      <c r="G1458" s="1"/>
      <c r="H1458" s="1"/>
      <c r="I1458" s="1"/>
      <c r="J1458" s="1"/>
      <c r="K1458" s="1"/>
      <c r="L1458" s="1"/>
      <c r="M1458" s="1"/>
      <c r="N1458" s="1"/>
      <c r="O1458" s="1"/>
      <c r="P1458" s="1"/>
      <c r="Q1458" s="1"/>
      <c r="R1458" s="1"/>
      <c r="S1458" s="1"/>
      <c r="T1458" s="1"/>
      <c r="U1458" s="1"/>
      <c r="V1458" s="1"/>
      <c r="W1458" s="1"/>
      <c r="X1458" s="1"/>
      <c r="Y1458" s="1"/>
    </row>
    <row r="1459" spans="1:25">
      <c r="A1459" s="1"/>
      <c r="B1459" s="79"/>
      <c r="C1459" s="145"/>
      <c r="D1459" s="1"/>
      <c r="E1459" s="1"/>
      <c r="F1459" s="1"/>
      <c r="G1459" s="1"/>
      <c r="H1459" s="1"/>
      <c r="I1459" s="1"/>
      <c r="J1459" s="1"/>
      <c r="K1459" s="1"/>
      <c r="L1459" s="1"/>
      <c r="M1459" s="1"/>
      <c r="N1459" s="1"/>
      <c r="O1459" s="1"/>
      <c r="P1459" s="1"/>
      <c r="Q1459" s="1"/>
      <c r="R1459" s="1"/>
      <c r="S1459" s="1"/>
      <c r="T1459" s="1"/>
      <c r="U1459" s="1"/>
      <c r="V1459" s="1"/>
      <c r="W1459" s="1"/>
      <c r="X1459" s="1"/>
      <c r="Y1459" s="1"/>
    </row>
    <row r="1460" spans="1:25">
      <c r="A1460" s="1"/>
      <c r="B1460" s="79"/>
      <c r="C1460" s="145"/>
      <c r="D1460" s="1"/>
      <c r="E1460" s="1"/>
      <c r="F1460" s="1"/>
      <c r="G1460" s="1"/>
      <c r="H1460" s="1"/>
      <c r="I1460" s="1"/>
      <c r="J1460" s="1"/>
      <c r="K1460" s="1"/>
      <c r="L1460" s="1"/>
      <c r="M1460" s="1"/>
      <c r="N1460" s="1"/>
      <c r="O1460" s="1"/>
      <c r="P1460" s="1"/>
      <c r="Q1460" s="1"/>
      <c r="R1460" s="1"/>
      <c r="S1460" s="1"/>
      <c r="T1460" s="1"/>
      <c r="U1460" s="1"/>
      <c r="V1460" s="1"/>
      <c r="W1460" s="1"/>
      <c r="X1460" s="1"/>
      <c r="Y1460" s="1"/>
    </row>
    <row r="1461" spans="1:25">
      <c r="A1461" s="1"/>
      <c r="B1461" s="79"/>
      <c r="C1461" s="145"/>
      <c r="D1461" s="1"/>
      <c r="E1461" s="1"/>
      <c r="F1461" s="1"/>
      <c r="G1461" s="1"/>
      <c r="H1461" s="1"/>
      <c r="I1461" s="1"/>
      <c r="J1461" s="1"/>
      <c r="K1461" s="1"/>
      <c r="L1461" s="1"/>
      <c r="M1461" s="1"/>
      <c r="N1461" s="1"/>
      <c r="O1461" s="1"/>
      <c r="P1461" s="1"/>
      <c r="Q1461" s="1"/>
      <c r="R1461" s="1"/>
      <c r="S1461" s="1"/>
      <c r="T1461" s="1"/>
      <c r="U1461" s="1"/>
      <c r="V1461" s="1"/>
      <c r="W1461" s="1"/>
      <c r="X1461" s="1"/>
      <c r="Y1461" s="1"/>
    </row>
    <row r="1462" spans="1:25">
      <c r="A1462" s="1"/>
      <c r="B1462" s="79"/>
      <c r="C1462" s="145"/>
      <c r="D1462" s="1"/>
      <c r="E1462" s="1"/>
      <c r="F1462" s="1"/>
      <c r="G1462" s="1"/>
      <c r="H1462" s="1"/>
      <c r="I1462" s="1"/>
      <c r="J1462" s="1"/>
      <c r="K1462" s="1"/>
      <c r="L1462" s="1"/>
      <c r="M1462" s="1"/>
      <c r="N1462" s="1"/>
      <c r="O1462" s="1"/>
      <c r="P1462" s="1"/>
      <c r="Q1462" s="1"/>
      <c r="R1462" s="1"/>
      <c r="S1462" s="1"/>
      <c r="T1462" s="1"/>
      <c r="U1462" s="1"/>
      <c r="V1462" s="1"/>
      <c r="W1462" s="1"/>
      <c r="X1462" s="1"/>
      <c r="Y1462" s="1"/>
    </row>
    <row r="1463" spans="1:25">
      <c r="A1463" s="1"/>
      <c r="B1463" s="79"/>
      <c r="C1463" s="145"/>
      <c r="D1463" s="1"/>
      <c r="E1463" s="1"/>
      <c r="F1463" s="1"/>
      <c r="G1463" s="1"/>
      <c r="H1463" s="1"/>
      <c r="I1463" s="1"/>
      <c r="J1463" s="1"/>
      <c r="K1463" s="1"/>
      <c r="L1463" s="1"/>
      <c r="M1463" s="1"/>
      <c r="N1463" s="1"/>
      <c r="O1463" s="1"/>
      <c r="P1463" s="1"/>
      <c r="Q1463" s="1"/>
      <c r="R1463" s="1"/>
      <c r="S1463" s="1"/>
      <c r="T1463" s="1"/>
      <c r="U1463" s="1"/>
      <c r="V1463" s="1"/>
      <c r="W1463" s="1"/>
      <c r="X1463" s="1"/>
      <c r="Y1463" s="1"/>
    </row>
    <row r="1464" spans="1:25">
      <c r="A1464" s="1"/>
      <c r="B1464" s="79"/>
      <c r="C1464" s="145"/>
      <c r="D1464" s="1"/>
      <c r="E1464" s="1"/>
      <c r="F1464" s="1"/>
      <c r="G1464" s="1"/>
      <c r="H1464" s="1"/>
      <c r="I1464" s="1"/>
      <c r="J1464" s="1"/>
      <c r="K1464" s="1"/>
      <c r="L1464" s="1"/>
      <c r="M1464" s="1"/>
      <c r="N1464" s="1"/>
      <c r="O1464" s="1"/>
      <c r="P1464" s="1"/>
      <c r="Q1464" s="1"/>
      <c r="R1464" s="1"/>
      <c r="S1464" s="1"/>
      <c r="T1464" s="1"/>
      <c r="U1464" s="1"/>
      <c r="V1464" s="1"/>
      <c r="W1464" s="1"/>
      <c r="X1464" s="1"/>
      <c r="Y1464" s="1"/>
    </row>
    <row r="1465" spans="1:25">
      <c r="A1465" s="1"/>
      <c r="B1465" s="79"/>
      <c r="C1465" s="145"/>
      <c r="D1465" s="1"/>
      <c r="E1465" s="1"/>
      <c r="F1465" s="1"/>
      <c r="G1465" s="1"/>
      <c r="H1465" s="1"/>
      <c r="I1465" s="1"/>
      <c r="J1465" s="1"/>
      <c r="K1465" s="1"/>
      <c r="L1465" s="1"/>
      <c r="M1465" s="1"/>
      <c r="N1465" s="1"/>
      <c r="O1465" s="1"/>
      <c r="P1465" s="1"/>
      <c r="Q1465" s="1"/>
      <c r="R1465" s="1"/>
      <c r="S1465" s="1"/>
      <c r="T1465" s="1"/>
      <c r="U1465" s="1"/>
      <c r="V1465" s="1"/>
      <c r="W1465" s="1"/>
      <c r="X1465" s="1"/>
      <c r="Y1465" s="1"/>
    </row>
    <row r="1466" spans="1:25">
      <c r="A1466" s="1"/>
      <c r="B1466" s="79"/>
      <c r="C1466" s="145"/>
      <c r="D1466" s="1"/>
      <c r="E1466" s="1"/>
      <c r="F1466" s="1"/>
      <c r="G1466" s="1"/>
      <c r="H1466" s="1"/>
      <c r="I1466" s="1"/>
      <c r="J1466" s="1"/>
      <c r="K1466" s="1"/>
      <c r="L1466" s="1"/>
      <c r="M1466" s="1"/>
      <c r="N1466" s="1"/>
      <c r="O1466" s="1"/>
      <c r="P1466" s="1"/>
      <c r="Q1466" s="1"/>
      <c r="R1466" s="1"/>
      <c r="S1466" s="1"/>
      <c r="T1466" s="1"/>
      <c r="U1466" s="1"/>
      <c r="V1466" s="1"/>
      <c r="W1466" s="1"/>
      <c r="X1466" s="1"/>
      <c r="Y1466" s="1"/>
    </row>
    <row r="1467" spans="1:25">
      <c r="A1467" s="1"/>
      <c r="B1467" s="79"/>
      <c r="C1467" s="145"/>
      <c r="D1467" s="1"/>
      <c r="E1467" s="1"/>
      <c r="F1467" s="1"/>
      <c r="G1467" s="1"/>
      <c r="H1467" s="1"/>
      <c r="I1467" s="1"/>
      <c r="J1467" s="1"/>
      <c r="K1467" s="1"/>
      <c r="L1467" s="1"/>
      <c r="M1467" s="1"/>
      <c r="N1467" s="1"/>
      <c r="O1467" s="1"/>
      <c r="P1467" s="1"/>
      <c r="Q1467" s="1"/>
      <c r="R1467" s="1"/>
      <c r="S1467" s="1"/>
      <c r="T1467" s="1"/>
      <c r="U1467" s="1"/>
      <c r="V1467" s="1"/>
      <c r="W1467" s="1"/>
      <c r="X1467" s="1"/>
      <c r="Y1467" s="1"/>
    </row>
    <row r="1468" spans="1:25">
      <c r="A1468" s="1"/>
      <c r="B1468" s="79"/>
      <c r="C1468" s="145"/>
      <c r="D1468" s="1"/>
      <c r="E1468" s="1"/>
      <c r="F1468" s="1"/>
      <c r="G1468" s="1"/>
      <c r="H1468" s="1"/>
      <c r="I1468" s="1"/>
      <c r="J1468" s="1"/>
      <c r="K1468" s="1"/>
      <c r="L1468" s="1"/>
      <c r="M1468" s="1"/>
      <c r="N1468" s="1"/>
      <c r="O1468" s="1"/>
      <c r="P1468" s="1"/>
      <c r="Q1468" s="1"/>
      <c r="R1468" s="1"/>
      <c r="S1468" s="1"/>
      <c r="T1468" s="1"/>
      <c r="U1468" s="1"/>
      <c r="V1468" s="1"/>
      <c r="W1468" s="1"/>
      <c r="X1468" s="1"/>
      <c r="Y1468" s="1"/>
    </row>
    <row r="1469" spans="1:25">
      <c r="A1469" s="1"/>
      <c r="B1469" s="79"/>
      <c r="C1469" s="145"/>
      <c r="D1469" s="1"/>
      <c r="E1469" s="1"/>
      <c r="F1469" s="1"/>
      <c r="G1469" s="1"/>
      <c r="H1469" s="1"/>
      <c r="I1469" s="1"/>
      <c r="J1469" s="1"/>
      <c r="K1469" s="1"/>
      <c r="L1469" s="1"/>
      <c r="M1469" s="1"/>
      <c r="N1469" s="1"/>
      <c r="O1469" s="1"/>
      <c r="P1469" s="1"/>
      <c r="Q1469" s="1"/>
      <c r="R1469" s="1"/>
      <c r="S1469" s="1"/>
      <c r="T1469" s="1"/>
      <c r="U1469" s="1"/>
      <c r="V1469" s="1"/>
      <c r="W1469" s="1"/>
      <c r="X1469" s="1"/>
      <c r="Y1469" s="1"/>
    </row>
    <row r="1470" spans="1:25">
      <c r="A1470" s="1"/>
      <c r="B1470" s="79"/>
      <c r="C1470" s="145"/>
      <c r="D1470" s="1"/>
      <c r="E1470" s="1"/>
      <c r="F1470" s="1"/>
      <c r="G1470" s="1"/>
      <c r="H1470" s="1"/>
      <c r="I1470" s="1"/>
      <c r="J1470" s="1"/>
      <c r="K1470" s="1"/>
      <c r="L1470" s="1"/>
      <c r="M1470" s="1"/>
      <c r="N1470" s="1"/>
      <c r="O1470" s="1"/>
      <c r="P1470" s="1"/>
      <c r="Q1470" s="1"/>
      <c r="R1470" s="1"/>
      <c r="S1470" s="1"/>
      <c r="T1470" s="1"/>
      <c r="U1470" s="1"/>
      <c r="V1470" s="1"/>
      <c r="W1470" s="1"/>
      <c r="X1470" s="1"/>
      <c r="Y1470" s="1"/>
    </row>
    <row r="1471" spans="1:25">
      <c r="A1471" s="1"/>
      <c r="B1471" s="79"/>
      <c r="C1471" s="145"/>
      <c r="D1471" s="1"/>
      <c r="E1471" s="1"/>
      <c r="F1471" s="1"/>
      <c r="G1471" s="1"/>
      <c r="H1471" s="1"/>
      <c r="I1471" s="1"/>
      <c r="J1471" s="1"/>
      <c r="K1471" s="1"/>
      <c r="L1471" s="1"/>
      <c r="M1471" s="1"/>
      <c r="N1471" s="1"/>
      <c r="O1471" s="1"/>
      <c r="P1471" s="1"/>
      <c r="Q1471" s="1"/>
      <c r="R1471" s="1"/>
      <c r="S1471" s="1"/>
      <c r="T1471" s="1"/>
      <c r="U1471" s="1"/>
      <c r="V1471" s="1"/>
      <c r="W1471" s="1"/>
      <c r="X1471" s="1"/>
      <c r="Y1471" s="1"/>
    </row>
    <row r="1472" spans="1:25">
      <c r="A1472" s="1"/>
      <c r="B1472" s="79"/>
      <c r="C1472" s="145"/>
      <c r="D1472" s="1"/>
      <c r="E1472" s="1"/>
      <c r="F1472" s="1"/>
      <c r="G1472" s="1"/>
      <c r="H1472" s="1"/>
      <c r="I1472" s="1"/>
      <c r="J1472" s="1"/>
      <c r="K1472" s="1"/>
      <c r="L1472" s="1"/>
      <c r="M1472" s="1"/>
      <c r="N1472" s="1"/>
      <c r="O1472" s="1"/>
      <c r="P1472" s="1"/>
      <c r="Q1472" s="1"/>
      <c r="R1472" s="1"/>
      <c r="S1472" s="1"/>
      <c r="T1472" s="1"/>
      <c r="U1472" s="1"/>
      <c r="V1472" s="1"/>
      <c r="W1472" s="1"/>
      <c r="X1472" s="1"/>
      <c r="Y1472" s="1"/>
    </row>
    <row r="1473" spans="1:25">
      <c r="A1473" s="1"/>
      <c r="B1473" s="79"/>
      <c r="C1473" s="145"/>
      <c r="D1473" s="1"/>
      <c r="E1473" s="1"/>
      <c r="F1473" s="1"/>
      <c r="G1473" s="1"/>
      <c r="H1473" s="1"/>
      <c r="I1473" s="1"/>
      <c r="J1473" s="1"/>
      <c r="K1473" s="1"/>
      <c r="L1473" s="1"/>
      <c r="M1473" s="1"/>
      <c r="N1473" s="1"/>
      <c r="O1473" s="1"/>
      <c r="P1473" s="1"/>
      <c r="Q1473" s="1"/>
      <c r="R1473" s="1"/>
      <c r="S1473" s="1"/>
      <c r="T1473" s="1"/>
      <c r="U1473" s="1"/>
      <c r="V1473" s="1"/>
      <c r="W1473" s="1"/>
      <c r="X1473" s="1"/>
      <c r="Y1473" s="1"/>
    </row>
    <row r="1474" spans="1:25">
      <c r="A1474" s="1"/>
      <c r="B1474" s="79"/>
      <c r="C1474" s="145"/>
      <c r="D1474" s="1"/>
      <c r="E1474" s="1"/>
      <c r="F1474" s="1"/>
      <c r="G1474" s="1"/>
      <c r="H1474" s="1"/>
      <c r="I1474" s="1"/>
      <c r="J1474" s="1"/>
      <c r="K1474" s="1"/>
      <c r="L1474" s="1"/>
      <c r="M1474" s="1"/>
      <c r="N1474" s="1"/>
      <c r="O1474" s="1"/>
      <c r="P1474" s="1"/>
      <c r="Q1474" s="1"/>
      <c r="R1474" s="1"/>
      <c r="S1474" s="1"/>
      <c r="T1474" s="1"/>
      <c r="U1474" s="1"/>
      <c r="V1474" s="1"/>
      <c r="W1474" s="1"/>
      <c r="X1474" s="1"/>
      <c r="Y1474" s="1"/>
    </row>
    <row r="1475" spans="1:25">
      <c r="A1475" s="1"/>
      <c r="B1475" s="79"/>
      <c r="C1475" s="145"/>
      <c r="D1475" s="1"/>
      <c r="E1475" s="1"/>
      <c r="F1475" s="1"/>
      <c r="G1475" s="1"/>
      <c r="H1475" s="1"/>
      <c r="I1475" s="1"/>
      <c r="J1475" s="1"/>
      <c r="K1475" s="1"/>
      <c r="L1475" s="1"/>
      <c r="M1475" s="1"/>
      <c r="N1475" s="1"/>
      <c r="O1475" s="1"/>
      <c r="P1475" s="1"/>
      <c r="Q1475" s="1"/>
      <c r="R1475" s="1"/>
      <c r="S1475" s="1"/>
      <c r="T1475" s="1"/>
      <c r="U1475" s="1"/>
      <c r="V1475" s="1"/>
      <c r="W1475" s="1"/>
      <c r="X1475" s="1"/>
      <c r="Y1475" s="1"/>
    </row>
    <row r="1476" spans="1:25">
      <c r="A1476" s="1"/>
      <c r="B1476" s="79"/>
      <c r="C1476" s="145"/>
      <c r="D1476" s="1"/>
      <c r="E1476" s="1"/>
      <c r="F1476" s="1"/>
      <c r="G1476" s="1"/>
      <c r="H1476" s="1"/>
      <c r="I1476" s="1"/>
      <c r="J1476" s="1"/>
      <c r="K1476" s="1"/>
      <c r="L1476" s="1"/>
      <c r="M1476" s="1"/>
      <c r="N1476" s="1"/>
      <c r="O1476" s="1"/>
      <c r="P1476" s="1"/>
      <c r="Q1476" s="1"/>
      <c r="R1476" s="1"/>
      <c r="S1476" s="1"/>
      <c r="T1476" s="1"/>
      <c r="U1476" s="1"/>
      <c r="V1476" s="1"/>
      <c r="W1476" s="1"/>
      <c r="X1476" s="1"/>
      <c r="Y1476" s="1"/>
    </row>
    <row r="1477" spans="1:25">
      <c r="A1477" s="1"/>
      <c r="B1477" s="79"/>
      <c r="C1477" s="145"/>
      <c r="D1477" s="1"/>
      <c r="E1477" s="1"/>
      <c r="F1477" s="1"/>
      <c r="G1477" s="1"/>
      <c r="H1477" s="1"/>
      <c r="I1477" s="1"/>
      <c r="J1477" s="1"/>
      <c r="K1477" s="1"/>
      <c r="L1477" s="1"/>
      <c r="M1477" s="1"/>
      <c r="N1477" s="1"/>
      <c r="O1477" s="1"/>
      <c r="P1477" s="1"/>
      <c r="Q1477" s="1"/>
      <c r="R1477" s="1"/>
      <c r="S1477" s="1"/>
      <c r="T1477" s="1"/>
      <c r="U1477" s="1"/>
      <c r="V1477" s="1"/>
      <c r="W1477" s="1"/>
      <c r="X1477" s="1"/>
      <c r="Y1477" s="1"/>
    </row>
    <row r="1478" spans="1:25">
      <c r="A1478" s="1"/>
      <c r="B1478" s="79"/>
      <c r="C1478" s="145"/>
      <c r="D1478" s="1"/>
      <c r="E1478" s="1"/>
      <c r="F1478" s="1"/>
      <c r="G1478" s="1"/>
      <c r="H1478" s="1"/>
      <c r="I1478" s="1"/>
      <c r="J1478" s="1"/>
      <c r="K1478" s="1"/>
      <c r="L1478" s="1"/>
      <c r="M1478" s="1"/>
      <c r="N1478" s="1"/>
      <c r="O1478" s="1"/>
      <c r="P1478" s="1"/>
      <c r="Q1478" s="1"/>
      <c r="R1478" s="1"/>
      <c r="S1478" s="1"/>
      <c r="T1478" s="1"/>
      <c r="U1478" s="1"/>
      <c r="V1478" s="1"/>
      <c r="W1478" s="1"/>
      <c r="X1478" s="1"/>
      <c r="Y1478" s="1"/>
    </row>
    <row r="1479" spans="1:25">
      <c r="A1479" s="1"/>
      <c r="B1479" s="79"/>
      <c r="C1479" s="145"/>
      <c r="D1479" s="1"/>
      <c r="E1479" s="1"/>
      <c r="F1479" s="1"/>
      <c r="G1479" s="1"/>
      <c r="H1479" s="1"/>
      <c r="I1479" s="1"/>
      <c r="J1479" s="1"/>
      <c r="K1479" s="1"/>
      <c r="L1479" s="1"/>
      <c r="M1479" s="1"/>
      <c r="N1479" s="1"/>
      <c r="O1479" s="1"/>
      <c r="P1479" s="1"/>
      <c r="Q1479" s="1"/>
      <c r="R1479" s="1"/>
      <c r="S1479" s="1"/>
      <c r="T1479" s="1"/>
      <c r="U1479" s="1"/>
      <c r="V1479" s="1"/>
      <c r="W1479" s="1"/>
      <c r="X1479" s="1"/>
      <c r="Y1479" s="1"/>
    </row>
    <row r="1480" spans="1:25">
      <c r="A1480" s="1"/>
      <c r="B1480" s="79"/>
      <c r="C1480" s="145"/>
      <c r="D1480" s="1"/>
      <c r="E1480" s="1"/>
      <c r="F1480" s="1"/>
      <c r="G1480" s="1"/>
      <c r="H1480" s="1"/>
      <c r="I1480" s="1"/>
      <c r="J1480" s="1"/>
      <c r="K1480" s="1"/>
      <c r="L1480" s="1"/>
      <c r="M1480" s="1"/>
      <c r="N1480" s="1"/>
      <c r="O1480" s="1"/>
      <c r="P1480" s="1"/>
      <c r="Q1480" s="1"/>
      <c r="R1480" s="1"/>
      <c r="S1480" s="1"/>
      <c r="T1480" s="1"/>
      <c r="U1480" s="1"/>
      <c r="V1480" s="1"/>
      <c r="W1480" s="1"/>
      <c r="X1480" s="1"/>
      <c r="Y1480" s="1"/>
    </row>
    <row r="1481" spans="1:25">
      <c r="A1481" s="1"/>
      <c r="B1481" s="79"/>
      <c r="C1481" s="145"/>
      <c r="D1481" s="1"/>
      <c r="E1481" s="1"/>
      <c r="F1481" s="1"/>
      <c r="G1481" s="1"/>
      <c r="H1481" s="1"/>
      <c r="I1481" s="1"/>
      <c r="J1481" s="1"/>
      <c r="K1481" s="1"/>
      <c r="L1481" s="1"/>
      <c r="M1481" s="1"/>
      <c r="N1481" s="1"/>
      <c r="O1481" s="1"/>
      <c r="P1481" s="1"/>
      <c r="Q1481" s="1"/>
      <c r="R1481" s="1"/>
      <c r="S1481" s="1"/>
      <c r="T1481" s="1"/>
      <c r="U1481" s="1"/>
      <c r="V1481" s="1"/>
      <c r="W1481" s="1"/>
      <c r="X1481" s="1"/>
      <c r="Y1481" s="1"/>
    </row>
    <row r="1482" spans="1:25">
      <c r="A1482" s="1"/>
      <c r="B1482" s="79"/>
      <c r="C1482" s="145"/>
      <c r="D1482" s="1"/>
      <c r="E1482" s="1"/>
      <c r="F1482" s="1"/>
      <c r="G1482" s="1"/>
      <c r="H1482" s="1"/>
      <c r="I1482" s="1"/>
      <c r="J1482" s="1"/>
      <c r="K1482" s="1"/>
      <c r="L1482" s="1"/>
      <c r="M1482" s="1"/>
      <c r="N1482" s="1"/>
      <c r="O1482" s="1"/>
      <c r="P1482" s="1"/>
      <c r="Q1482" s="1"/>
      <c r="R1482" s="1"/>
      <c r="S1482" s="1"/>
      <c r="T1482" s="1"/>
      <c r="U1482" s="1"/>
      <c r="V1482" s="1"/>
      <c r="W1482" s="1"/>
      <c r="X1482" s="1"/>
      <c r="Y1482" s="1"/>
    </row>
    <row r="1483" spans="1:25">
      <c r="A1483" s="1"/>
      <c r="B1483" s="79"/>
      <c r="C1483" s="145"/>
      <c r="D1483" s="1"/>
      <c r="E1483" s="1"/>
      <c r="F1483" s="1"/>
      <c r="G1483" s="1"/>
      <c r="H1483" s="1"/>
      <c r="I1483" s="1"/>
      <c r="J1483" s="1"/>
      <c r="K1483" s="1"/>
      <c r="L1483" s="1"/>
      <c r="M1483" s="1"/>
      <c r="N1483" s="1"/>
      <c r="O1483" s="1"/>
      <c r="P1483" s="1"/>
      <c r="Q1483" s="1"/>
      <c r="R1483" s="1"/>
      <c r="S1483" s="1"/>
      <c r="T1483" s="1"/>
      <c r="U1483" s="1"/>
      <c r="V1483" s="1"/>
      <c r="W1483" s="1"/>
      <c r="X1483" s="1"/>
      <c r="Y1483" s="1"/>
    </row>
    <row r="1484" spans="1:25">
      <c r="A1484" s="1"/>
      <c r="B1484" s="79"/>
      <c r="C1484" s="145"/>
      <c r="D1484" s="1"/>
      <c r="E1484" s="1"/>
      <c r="F1484" s="1"/>
      <c r="G1484" s="1"/>
      <c r="H1484" s="1"/>
      <c r="I1484" s="1"/>
      <c r="J1484" s="1"/>
      <c r="K1484" s="1"/>
      <c r="L1484" s="1"/>
      <c r="M1484" s="1"/>
      <c r="N1484" s="1"/>
      <c r="O1484" s="1"/>
      <c r="P1484" s="1"/>
      <c r="Q1484" s="1"/>
      <c r="R1484" s="1"/>
      <c r="S1484" s="1"/>
      <c r="T1484" s="1"/>
      <c r="U1484" s="1"/>
      <c r="V1484" s="1"/>
      <c r="W1484" s="1"/>
      <c r="X1484" s="1"/>
      <c r="Y1484" s="1"/>
    </row>
    <row r="1485" spans="1:25">
      <c r="A1485" s="1"/>
      <c r="B1485" s="79"/>
      <c r="C1485" s="145"/>
      <c r="D1485" s="1"/>
      <c r="E1485" s="1"/>
      <c r="F1485" s="1"/>
      <c r="G1485" s="1"/>
      <c r="H1485" s="1"/>
      <c r="I1485" s="1"/>
      <c r="J1485" s="1"/>
      <c r="K1485" s="1"/>
      <c r="L1485" s="1"/>
      <c r="M1485" s="1"/>
      <c r="N1485" s="1"/>
      <c r="O1485" s="1"/>
      <c r="P1485" s="1"/>
      <c r="Q1485" s="1"/>
      <c r="R1485" s="1"/>
      <c r="S1485" s="1"/>
      <c r="T1485" s="1"/>
      <c r="U1485" s="1"/>
      <c r="V1485" s="1"/>
      <c r="W1485" s="1"/>
      <c r="X1485" s="1"/>
      <c r="Y1485" s="1"/>
    </row>
    <row r="1486" spans="1:25">
      <c r="A1486" s="1"/>
      <c r="B1486" s="79"/>
      <c r="C1486" s="145"/>
      <c r="D1486" s="1"/>
      <c r="E1486" s="1"/>
      <c r="F1486" s="1"/>
      <c r="G1486" s="1"/>
      <c r="H1486" s="1"/>
      <c r="I1486" s="1"/>
      <c r="J1486" s="1"/>
      <c r="K1486" s="1"/>
      <c r="L1486" s="1"/>
      <c r="M1486" s="1"/>
      <c r="N1486" s="1"/>
      <c r="O1486" s="1"/>
      <c r="P1486" s="1"/>
      <c r="Q1486" s="1"/>
      <c r="R1486" s="1"/>
      <c r="S1486" s="1"/>
      <c r="T1486" s="1"/>
      <c r="U1486" s="1"/>
      <c r="V1486" s="1"/>
      <c r="W1486" s="1"/>
      <c r="X1486" s="1"/>
      <c r="Y1486" s="1"/>
    </row>
    <row r="1487" spans="1:25">
      <c r="A1487" s="1"/>
      <c r="B1487" s="79"/>
      <c r="C1487" s="145"/>
      <c r="D1487" s="1"/>
      <c r="E1487" s="1"/>
      <c r="F1487" s="1"/>
      <c r="G1487" s="1"/>
      <c r="H1487" s="1"/>
      <c r="I1487" s="1"/>
      <c r="J1487" s="1"/>
      <c r="K1487" s="1"/>
      <c r="L1487" s="1"/>
      <c r="M1487" s="1"/>
      <c r="N1487" s="1"/>
      <c r="O1487" s="1"/>
      <c r="P1487" s="1"/>
      <c r="Q1487" s="1"/>
      <c r="R1487" s="1"/>
      <c r="S1487" s="1"/>
      <c r="T1487" s="1"/>
      <c r="U1487" s="1"/>
      <c r="V1487" s="1"/>
      <c r="W1487" s="1"/>
      <c r="X1487" s="1"/>
      <c r="Y1487" s="1"/>
    </row>
    <row r="1488" spans="1:25">
      <c r="A1488" s="1"/>
      <c r="B1488" s="79"/>
      <c r="C1488" s="145"/>
      <c r="D1488" s="1"/>
      <c r="E1488" s="1"/>
      <c r="F1488" s="1"/>
      <c r="G1488" s="1"/>
      <c r="H1488" s="1"/>
      <c r="I1488" s="1"/>
      <c r="J1488" s="1"/>
      <c r="K1488" s="1"/>
      <c r="L1488" s="1"/>
      <c r="M1488" s="1"/>
      <c r="N1488" s="1"/>
      <c r="O1488" s="1"/>
      <c r="P1488" s="1"/>
      <c r="Q1488" s="1"/>
      <c r="R1488" s="1"/>
      <c r="S1488" s="1"/>
      <c r="T1488" s="1"/>
      <c r="U1488" s="1"/>
      <c r="V1488" s="1"/>
      <c r="W1488" s="1"/>
      <c r="X1488" s="1"/>
      <c r="Y1488" s="1"/>
    </row>
    <row r="1489" spans="1:25">
      <c r="A1489" s="1"/>
      <c r="B1489" s="79"/>
      <c r="C1489" s="145"/>
      <c r="D1489" s="1"/>
      <c r="E1489" s="1"/>
      <c r="F1489" s="1"/>
      <c r="G1489" s="1"/>
      <c r="H1489" s="1"/>
      <c r="I1489" s="1"/>
      <c r="J1489" s="1"/>
      <c r="K1489" s="1"/>
      <c r="L1489" s="1"/>
      <c r="M1489" s="1"/>
      <c r="N1489" s="1"/>
      <c r="O1489" s="1"/>
      <c r="P1489" s="1"/>
      <c r="Q1489" s="1"/>
      <c r="R1489" s="1"/>
      <c r="S1489" s="1"/>
      <c r="T1489" s="1"/>
      <c r="U1489" s="1"/>
      <c r="V1489" s="1"/>
      <c r="W1489" s="1"/>
      <c r="X1489" s="1"/>
      <c r="Y1489" s="1"/>
    </row>
    <row r="1490" spans="1:25">
      <c r="A1490" s="1"/>
      <c r="B1490" s="79"/>
      <c r="C1490" s="145"/>
      <c r="D1490" s="1"/>
      <c r="E1490" s="1"/>
      <c r="F1490" s="1"/>
      <c r="G1490" s="1"/>
      <c r="H1490" s="1"/>
      <c r="I1490" s="1"/>
      <c r="J1490" s="1"/>
      <c r="K1490" s="1"/>
      <c r="L1490" s="1"/>
      <c r="M1490" s="1"/>
      <c r="N1490" s="1"/>
      <c r="O1490" s="1"/>
      <c r="P1490" s="1"/>
      <c r="Q1490" s="1"/>
      <c r="R1490" s="1"/>
      <c r="S1490" s="1"/>
      <c r="T1490" s="1"/>
      <c r="U1490" s="1"/>
      <c r="V1490" s="1"/>
      <c r="W1490" s="1"/>
      <c r="X1490" s="1"/>
      <c r="Y1490" s="1"/>
    </row>
    <row r="1491" spans="1:25">
      <c r="A1491" s="1"/>
      <c r="B1491" s="79"/>
      <c r="C1491" s="145"/>
      <c r="D1491" s="1"/>
      <c r="E1491" s="1"/>
      <c r="F1491" s="1"/>
      <c r="G1491" s="1"/>
      <c r="H1491" s="1"/>
      <c r="I1491" s="1"/>
      <c r="J1491" s="1"/>
      <c r="K1491" s="1"/>
      <c r="L1491" s="1"/>
      <c r="M1491" s="1"/>
      <c r="N1491" s="1"/>
      <c r="O1491" s="1"/>
      <c r="P1491" s="1"/>
      <c r="Q1491" s="1"/>
      <c r="R1491" s="1"/>
      <c r="S1491" s="1"/>
      <c r="T1491" s="1"/>
      <c r="U1491" s="1"/>
      <c r="V1491" s="1"/>
      <c r="W1491" s="1"/>
      <c r="X1491" s="1"/>
      <c r="Y1491" s="1"/>
    </row>
    <row r="1492" spans="1:25">
      <c r="A1492" s="1"/>
      <c r="B1492" s="79"/>
      <c r="C1492" s="145"/>
      <c r="D1492" s="1"/>
      <c r="E1492" s="1"/>
      <c r="F1492" s="1"/>
      <c r="G1492" s="1"/>
      <c r="H1492" s="1"/>
      <c r="I1492" s="1"/>
      <c r="J1492" s="1"/>
      <c r="K1492" s="1"/>
      <c r="L1492" s="1"/>
      <c r="M1492" s="1"/>
      <c r="N1492" s="1"/>
      <c r="O1492" s="1"/>
      <c r="P1492" s="1"/>
      <c r="Q1492" s="1"/>
      <c r="R1492" s="1"/>
      <c r="S1492" s="1"/>
      <c r="T1492" s="1"/>
      <c r="U1492" s="1"/>
      <c r="V1492" s="1"/>
      <c r="W1492" s="1"/>
      <c r="X1492" s="1"/>
      <c r="Y1492" s="1"/>
    </row>
    <row r="1493" spans="1:25">
      <c r="A1493" s="1"/>
      <c r="B1493" s="79"/>
      <c r="C1493" s="145"/>
      <c r="D1493" s="1"/>
      <c r="E1493" s="1"/>
      <c r="F1493" s="1"/>
      <c r="G1493" s="1"/>
      <c r="H1493" s="1"/>
      <c r="I1493" s="1"/>
      <c r="J1493" s="1"/>
      <c r="K1493" s="1"/>
      <c r="L1493" s="1"/>
      <c r="M1493" s="1"/>
      <c r="N1493" s="1"/>
      <c r="O1493" s="1"/>
      <c r="P1493" s="1"/>
      <c r="Q1493" s="1"/>
      <c r="R1493" s="1"/>
      <c r="S1493" s="1"/>
      <c r="T1493" s="1"/>
      <c r="U1493" s="1"/>
      <c r="V1493" s="1"/>
      <c r="W1493" s="1"/>
      <c r="X1493" s="1"/>
      <c r="Y1493" s="1"/>
    </row>
    <row r="1494" spans="1:25">
      <c r="A1494" s="1"/>
      <c r="B1494" s="79"/>
      <c r="C1494" s="145"/>
      <c r="D1494" s="1"/>
      <c r="E1494" s="1"/>
      <c r="F1494" s="1"/>
      <c r="G1494" s="1"/>
      <c r="H1494" s="1"/>
      <c r="I1494" s="1"/>
      <c r="J1494" s="1"/>
      <c r="K1494" s="1"/>
      <c r="L1494" s="1"/>
      <c r="M1494" s="1"/>
      <c r="N1494" s="1"/>
      <c r="O1494" s="1"/>
      <c r="P1494" s="1"/>
      <c r="Q1494" s="1"/>
      <c r="R1494" s="1"/>
      <c r="S1494" s="1"/>
      <c r="T1494" s="1"/>
      <c r="U1494" s="1"/>
      <c r="V1494" s="1"/>
      <c r="W1494" s="1"/>
      <c r="X1494" s="1"/>
      <c r="Y1494" s="1"/>
    </row>
    <row r="1495" spans="1:25">
      <c r="A1495" s="1"/>
      <c r="B1495" s="79"/>
      <c r="C1495" s="145"/>
      <c r="D1495" s="1"/>
      <c r="E1495" s="1"/>
      <c r="F1495" s="1"/>
      <c r="G1495" s="1"/>
      <c r="H1495" s="1"/>
      <c r="I1495" s="1"/>
      <c r="J1495" s="1"/>
      <c r="K1495" s="1"/>
      <c r="L1495" s="1"/>
      <c r="M1495" s="1"/>
      <c r="N1495" s="1"/>
      <c r="O1495" s="1"/>
      <c r="P1495" s="1"/>
      <c r="Q1495" s="1"/>
      <c r="R1495" s="1"/>
      <c r="S1495" s="1"/>
      <c r="T1495" s="1"/>
      <c r="U1495" s="1"/>
      <c r="V1495" s="1"/>
      <c r="W1495" s="1"/>
      <c r="X1495" s="1"/>
      <c r="Y1495" s="1"/>
    </row>
    <row r="1496" spans="1:25">
      <c r="A1496" s="1"/>
      <c r="B1496" s="79"/>
      <c r="C1496" s="145"/>
      <c r="D1496" s="1"/>
      <c r="E1496" s="1"/>
      <c r="F1496" s="1"/>
      <c r="G1496" s="1"/>
      <c r="H1496" s="1"/>
      <c r="I1496" s="1"/>
      <c r="J1496" s="1"/>
      <c r="K1496" s="1"/>
      <c r="L1496" s="1"/>
      <c r="M1496" s="1"/>
      <c r="N1496" s="1"/>
      <c r="O1496" s="1"/>
      <c r="P1496" s="1"/>
      <c r="Q1496" s="1"/>
      <c r="R1496" s="1"/>
      <c r="S1496" s="1"/>
      <c r="T1496" s="1"/>
      <c r="U1496" s="1"/>
      <c r="V1496" s="1"/>
      <c r="W1496" s="1"/>
      <c r="X1496" s="1"/>
      <c r="Y1496" s="1"/>
    </row>
    <row r="1497" spans="1:25">
      <c r="A1497" s="1"/>
      <c r="B1497" s="79"/>
      <c r="C1497" s="145"/>
      <c r="D1497" s="1"/>
      <c r="E1497" s="1"/>
      <c r="F1497" s="1"/>
      <c r="G1497" s="1"/>
      <c r="H1497" s="1"/>
      <c r="I1497" s="1"/>
      <c r="J1497" s="1"/>
      <c r="K1497" s="1"/>
      <c r="L1497" s="1"/>
      <c r="M1497" s="1"/>
      <c r="N1497" s="1"/>
      <c r="O1497" s="1"/>
      <c r="P1497" s="1"/>
      <c r="Q1497" s="1"/>
      <c r="R1497" s="1"/>
      <c r="S1497" s="1"/>
      <c r="T1497" s="1"/>
      <c r="U1497" s="1"/>
      <c r="V1497" s="1"/>
      <c r="W1497" s="1"/>
      <c r="X1497" s="1"/>
      <c r="Y1497" s="1"/>
    </row>
    <row r="1498" spans="1:25">
      <c r="A1498" s="1"/>
      <c r="B1498" s="79"/>
      <c r="C1498" s="145"/>
      <c r="D1498" s="1"/>
      <c r="E1498" s="1"/>
      <c r="F1498" s="1"/>
      <c r="G1498" s="1"/>
      <c r="H1498" s="1"/>
      <c r="I1498" s="1"/>
      <c r="J1498" s="1"/>
      <c r="K1498" s="1"/>
      <c r="L1498" s="1"/>
      <c r="M1498" s="1"/>
      <c r="N1498" s="1"/>
      <c r="O1498" s="1"/>
      <c r="P1498" s="1"/>
      <c r="Q1498" s="1"/>
      <c r="R1498" s="1"/>
      <c r="S1498" s="1"/>
      <c r="T1498" s="1"/>
      <c r="U1498" s="1"/>
      <c r="V1498" s="1"/>
      <c r="W1498" s="1"/>
      <c r="X1498" s="1"/>
      <c r="Y1498" s="1"/>
    </row>
    <row r="1499" spans="1:25">
      <c r="A1499" s="1"/>
      <c r="B1499" s="79"/>
      <c r="C1499" s="145"/>
      <c r="D1499" s="1"/>
      <c r="E1499" s="1"/>
      <c r="F1499" s="1"/>
      <c r="G1499" s="1"/>
      <c r="H1499" s="1"/>
      <c r="I1499" s="1"/>
      <c r="J1499" s="1"/>
      <c r="K1499" s="1"/>
      <c r="L1499" s="1"/>
      <c r="M1499" s="1"/>
      <c r="N1499" s="1"/>
      <c r="O1499" s="1"/>
      <c r="P1499" s="1"/>
      <c r="Q1499" s="1"/>
      <c r="R1499" s="1"/>
      <c r="S1499" s="1"/>
      <c r="T1499" s="1"/>
      <c r="U1499" s="1"/>
      <c r="V1499" s="1"/>
      <c r="W1499" s="1"/>
      <c r="X1499" s="1"/>
      <c r="Y1499" s="1"/>
    </row>
    <row r="1500" spans="1:25">
      <c r="A1500" s="1"/>
      <c r="B1500" s="79"/>
      <c r="C1500" s="145"/>
      <c r="D1500" s="1"/>
      <c r="E1500" s="1"/>
      <c r="F1500" s="1"/>
      <c r="G1500" s="1"/>
      <c r="H1500" s="1"/>
      <c r="I1500" s="1"/>
      <c r="J1500" s="1"/>
      <c r="K1500" s="1"/>
      <c r="L1500" s="1"/>
      <c r="M1500" s="1"/>
      <c r="N1500" s="1"/>
      <c r="O1500" s="1"/>
      <c r="P1500" s="1"/>
      <c r="Q1500" s="1"/>
      <c r="R1500" s="1"/>
      <c r="S1500" s="1"/>
      <c r="T1500" s="1"/>
      <c r="U1500" s="1"/>
      <c r="V1500" s="1"/>
      <c r="W1500" s="1"/>
      <c r="X1500" s="1"/>
      <c r="Y1500" s="1"/>
    </row>
    <row r="1501" spans="1:25">
      <c r="A1501" s="1"/>
      <c r="B1501" s="79"/>
      <c r="C1501" s="145"/>
      <c r="D1501" s="1"/>
      <c r="E1501" s="1"/>
      <c r="F1501" s="1"/>
      <c r="G1501" s="1"/>
      <c r="H1501" s="1"/>
      <c r="I1501" s="1"/>
      <c r="J1501" s="1"/>
      <c r="K1501" s="1"/>
      <c r="L1501" s="1"/>
      <c r="M1501" s="1"/>
      <c r="N1501" s="1"/>
      <c r="O1501" s="1"/>
      <c r="P1501" s="1"/>
      <c r="Q1501" s="1"/>
      <c r="R1501" s="1"/>
      <c r="S1501" s="1"/>
      <c r="T1501" s="1"/>
      <c r="U1501" s="1"/>
      <c r="V1501" s="1"/>
      <c r="W1501" s="1"/>
      <c r="X1501" s="1"/>
      <c r="Y1501" s="1"/>
    </row>
    <row r="1502" spans="1:25">
      <c r="A1502" s="1"/>
      <c r="B1502" s="79"/>
      <c r="C1502" s="145"/>
      <c r="D1502" s="1"/>
      <c r="E1502" s="1"/>
      <c r="F1502" s="1"/>
      <c r="G1502" s="1"/>
      <c r="H1502" s="1"/>
      <c r="I1502" s="1"/>
      <c r="J1502" s="1"/>
      <c r="K1502" s="1"/>
      <c r="L1502" s="1"/>
      <c r="M1502" s="1"/>
      <c r="N1502" s="1"/>
      <c r="O1502" s="1"/>
      <c r="P1502" s="1"/>
      <c r="Q1502" s="1"/>
      <c r="R1502" s="1"/>
      <c r="S1502" s="1"/>
      <c r="T1502" s="1"/>
      <c r="U1502" s="1"/>
      <c r="V1502" s="1"/>
      <c r="W1502" s="1"/>
      <c r="X1502" s="1"/>
      <c r="Y1502" s="1"/>
    </row>
    <row r="1503" spans="1:25">
      <c r="A1503" s="1"/>
      <c r="B1503" s="79"/>
      <c r="C1503" s="145"/>
      <c r="D1503" s="1"/>
      <c r="E1503" s="1"/>
      <c r="F1503" s="1"/>
      <c r="G1503" s="1"/>
      <c r="H1503" s="1"/>
      <c r="I1503" s="1"/>
      <c r="J1503" s="1"/>
      <c r="K1503" s="1"/>
      <c r="L1503" s="1"/>
      <c r="M1503" s="1"/>
      <c r="N1503" s="1"/>
      <c r="O1503" s="1"/>
      <c r="P1503" s="1"/>
      <c r="Q1503" s="1"/>
      <c r="R1503" s="1"/>
      <c r="S1503" s="1"/>
      <c r="T1503" s="1"/>
      <c r="U1503" s="1"/>
      <c r="V1503" s="1"/>
      <c r="W1503" s="1"/>
      <c r="X1503" s="1"/>
      <c r="Y1503" s="1"/>
    </row>
    <row r="1504" spans="1:25">
      <c r="A1504" s="1"/>
      <c r="B1504" s="79"/>
      <c r="C1504" s="145"/>
      <c r="D1504" s="1"/>
      <c r="E1504" s="1"/>
      <c r="F1504" s="1"/>
      <c r="G1504" s="1"/>
      <c r="H1504" s="1"/>
      <c r="I1504" s="1"/>
      <c r="J1504" s="1"/>
      <c r="K1504" s="1"/>
      <c r="L1504" s="1"/>
      <c r="M1504" s="1"/>
      <c r="N1504" s="1"/>
      <c r="O1504" s="1"/>
      <c r="P1504" s="1"/>
      <c r="Q1504" s="1"/>
      <c r="R1504" s="1"/>
      <c r="S1504" s="1"/>
      <c r="T1504" s="1"/>
      <c r="U1504" s="1"/>
      <c r="V1504" s="1"/>
      <c r="W1504" s="1"/>
      <c r="X1504" s="1"/>
      <c r="Y1504" s="1"/>
    </row>
    <row r="1505" spans="1:25">
      <c r="A1505" s="1"/>
      <c r="B1505" s="79"/>
      <c r="C1505" s="145"/>
      <c r="D1505" s="1"/>
      <c r="E1505" s="1"/>
      <c r="F1505" s="1"/>
      <c r="G1505" s="1"/>
      <c r="H1505" s="1"/>
      <c r="I1505" s="1"/>
      <c r="J1505" s="1"/>
      <c r="K1505" s="1"/>
      <c r="L1505" s="1"/>
      <c r="M1505" s="1"/>
      <c r="N1505" s="1"/>
      <c r="O1505" s="1"/>
      <c r="P1505" s="1"/>
      <c r="Q1505" s="1"/>
      <c r="R1505" s="1"/>
      <c r="S1505" s="1"/>
      <c r="T1505" s="1"/>
      <c r="U1505" s="1"/>
      <c r="V1505" s="1"/>
      <c r="W1505" s="1"/>
      <c r="X1505" s="1"/>
      <c r="Y1505" s="1"/>
    </row>
    <row r="1506" spans="1:25">
      <c r="A1506" s="1"/>
      <c r="B1506" s="79"/>
      <c r="C1506" s="145"/>
      <c r="D1506" s="1"/>
      <c r="E1506" s="1"/>
      <c r="F1506" s="1"/>
      <c r="G1506" s="1"/>
      <c r="H1506" s="1"/>
      <c r="I1506" s="1"/>
      <c r="J1506" s="1"/>
      <c r="K1506" s="1"/>
      <c r="L1506" s="1"/>
      <c r="M1506" s="1"/>
      <c r="N1506" s="1"/>
      <c r="O1506" s="1"/>
      <c r="P1506" s="1"/>
      <c r="Q1506" s="1"/>
      <c r="R1506" s="1"/>
      <c r="S1506" s="1"/>
      <c r="T1506" s="1"/>
      <c r="U1506" s="1"/>
      <c r="V1506" s="1"/>
      <c r="W1506" s="1"/>
      <c r="X1506" s="1"/>
      <c r="Y1506" s="1"/>
    </row>
    <row r="1507" spans="1:25">
      <c r="A1507" s="1"/>
      <c r="B1507" s="79"/>
      <c r="C1507" s="145"/>
      <c r="D1507" s="1"/>
      <c r="E1507" s="1"/>
      <c r="F1507" s="1"/>
      <c r="G1507" s="1"/>
      <c r="H1507" s="1"/>
      <c r="I1507" s="1"/>
      <c r="J1507" s="1"/>
      <c r="K1507" s="1"/>
      <c r="L1507" s="1"/>
      <c r="M1507" s="1"/>
      <c r="N1507" s="1"/>
      <c r="O1507" s="1"/>
      <c r="P1507" s="1"/>
      <c r="Q1507" s="1"/>
      <c r="R1507" s="1"/>
      <c r="S1507" s="1"/>
      <c r="T1507" s="1"/>
      <c r="U1507" s="1"/>
      <c r="V1507" s="1"/>
      <c r="W1507" s="1"/>
      <c r="X1507" s="1"/>
      <c r="Y1507" s="1"/>
    </row>
    <row r="1508" spans="1:25">
      <c r="A1508" s="1"/>
      <c r="B1508" s="79"/>
      <c r="C1508" s="145"/>
      <c r="D1508" s="1"/>
      <c r="E1508" s="1"/>
      <c r="F1508" s="1"/>
      <c r="G1508" s="1"/>
      <c r="H1508" s="1"/>
      <c r="I1508" s="1"/>
      <c r="J1508" s="1"/>
      <c r="K1508" s="1"/>
      <c r="L1508" s="1"/>
      <c r="M1508" s="1"/>
      <c r="N1508" s="1"/>
      <c r="O1508" s="1"/>
      <c r="P1508" s="1"/>
      <c r="Q1508" s="1"/>
      <c r="R1508" s="1"/>
      <c r="S1508" s="1"/>
      <c r="T1508" s="1"/>
      <c r="U1508" s="1"/>
      <c r="V1508" s="1"/>
      <c r="W1508" s="1"/>
      <c r="X1508" s="1"/>
      <c r="Y1508" s="1"/>
    </row>
    <row r="1509" spans="1:25">
      <c r="A1509" s="1"/>
      <c r="B1509" s="79"/>
      <c r="C1509" s="145"/>
      <c r="D1509" s="1"/>
      <c r="E1509" s="1"/>
      <c r="F1509" s="1"/>
      <c r="G1509" s="1"/>
      <c r="H1509" s="1"/>
      <c r="I1509" s="1"/>
      <c r="J1509" s="1"/>
      <c r="K1509" s="1"/>
      <c r="L1509" s="1"/>
      <c r="M1509" s="1"/>
      <c r="N1509" s="1"/>
      <c r="O1509" s="1"/>
      <c r="P1509" s="1"/>
      <c r="Q1509" s="1"/>
      <c r="R1509" s="1"/>
      <c r="S1509" s="1"/>
      <c r="T1509" s="1"/>
      <c r="U1509" s="1"/>
      <c r="V1509" s="1"/>
      <c r="W1509" s="1"/>
      <c r="X1509" s="1"/>
      <c r="Y1509" s="1"/>
    </row>
    <row r="1510" spans="1:25">
      <c r="A1510" s="1"/>
      <c r="B1510" s="79"/>
      <c r="C1510" s="145"/>
      <c r="D1510" s="1"/>
      <c r="E1510" s="1"/>
      <c r="F1510" s="1"/>
      <c r="G1510" s="1"/>
      <c r="H1510" s="1"/>
      <c r="I1510" s="1"/>
      <c r="J1510" s="1"/>
      <c r="K1510" s="1"/>
      <c r="L1510" s="1"/>
      <c r="M1510" s="1"/>
      <c r="N1510" s="1"/>
      <c r="O1510" s="1"/>
      <c r="P1510" s="1"/>
      <c r="Q1510" s="1"/>
      <c r="R1510" s="1"/>
      <c r="S1510" s="1"/>
      <c r="T1510" s="1"/>
      <c r="U1510" s="1"/>
      <c r="V1510" s="1"/>
      <c r="W1510" s="1"/>
      <c r="X1510" s="1"/>
      <c r="Y1510" s="1"/>
    </row>
    <row r="1511" spans="1:25">
      <c r="A1511" s="1"/>
      <c r="B1511" s="79"/>
      <c r="C1511" s="145"/>
      <c r="D1511" s="1"/>
      <c r="E1511" s="1"/>
      <c r="F1511" s="1"/>
      <c r="G1511" s="1"/>
      <c r="H1511" s="1"/>
      <c r="I1511" s="1"/>
      <c r="J1511" s="1"/>
      <c r="K1511" s="1"/>
      <c r="L1511" s="1"/>
      <c r="M1511" s="1"/>
      <c r="N1511" s="1"/>
      <c r="O1511" s="1"/>
      <c r="P1511" s="1"/>
      <c r="Q1511" s="1"/>
      <c r="R1511" s="1"/>
      <c r="S1511" s="1"/>
      <c r="T1511" s="1"/>
      <c r="U1511" s="1"/>
      <c r="V1511" s="1"/>
      <c r="W1511" s="1"/>
      <c r="X1511" s="1"/>
      <c r="Y1511" s="1"/>
    </row>
    <row r="1512" spans="1:25">
      <c r="A1512" s="1"/>
      <c r="B1512" s="79"/>
      <c r="C1512" s="145"/>
      <c r="D1512" s="1"/>
      <c r="E1512" s="1"/>
      <c r="F1512" s="1"/>
      <c r="G1512" s="1"/>
      <c r="H1512" s="1"/>
      <c r="I1512" s="1"/>
      <c r="J1512" s="1"/>
      <c r="K1512" s="1"/>
      <c r="L1512" s="1"/>
      <c r="M1512" s="1"/>
      <c r="N1512" s="1"/>
      <c r="O1512" s="1"/>
      <c r="P1512" s="1"/>
      <c r="Q1512" s="1"/>
      <c r="R1512" s="1"/>
      <c r="S1512" s="1"/>
      <c r="T1512" s="1"/>
      <c r="U1512" s="1"/>
      <c r="V1512" s="1"/>
      <c r="W1512" s="1"/>
      <c r="X1512" s="1"/>
      <c r="Y1512" s="1"/>
    </row>
    <row r="1513" spans="1:25">
      <c r="A1513" s="1"/>
      <c r="B1513" s="79"/>
      <c r="C1513" s="145"/>
      <c r="D1513" s="1"/>
      <c r="E1513" s="1"/>
      <c r="F1513" s="1"/>
      <c r="G1513" s="1"/>
      <c r="H1513" s="1"/>
      <c r="I1513" s="1"/>
      <c r="J1513" s="1"/>
      <c r="K1513" s="1"/>
      <c r="L1513" s="1"/>
      <c r="M1513" s="1"/>
      <c r="N1513" s="1"/>
      <c r="O1513" s="1"/>
      <c r="P1513" s="1"/>
      <c r="Q1513" s="1"/>
      <c r="R1513" s="1"/>
      <c r="S1513" s="1"/>
      <c r="T1513" s="1"/>
      <c r="U1513" s="1"/>
      <c r="V1513" s="1"/>
      <c r="W1513" s="1"/>
      <c r="X1513" s="1"/>
      <c r="Y1513" s="1"/>
    </row>
    <row r="1514" spans="1:25">
      <c r="A1514" s="1"/>
      <c r="B1514" s="79"/>
      <c r="C1514" s="145"/>
      <c r="D1514" s="1"/>
      <c r="E1514" s="1"/>
      <c r="F1514" s="1"/>
      <c r="G1514" s="1"/>
      <c r="H1514" s="1"/>
      <c r="I1514" s="1"/>
      <c r="J1514" s="1"/>
      <c r="K1514" s="1"/>
      <c r="L1514" s="1"/>
      <c r="M1514" s="1"/>
      <c r="N1514" s="1"/>
      <c r="O1514" s="1"/>
      <c r="P1514" s="1"/>
      <c r="Q1514" s="1"/>
      <c r="R1514" s="1"/>
      <c r="S1514" s="1"/>
      <c r="T1514" s="1"/>
      <c r="U1514" s="1"/>
      <c r="V1514" s="1"/>
      <c r="W1514" s="1"/>
      <c r="X1514" s="1"/>
      <c r="Y1514" s="1"/>
    </row>
    <row r="1515" spans="1:25">
      <c r="A1515" s="1"/>
      <c r="B1515" s="79"/>
      <c r="C1515" s="145"/>
      <c r="D1515" s="1"/>
      <c r="E1515" s="1"/>
      <c r="F1515" s="1"/>
      <c r="G1515" s="1"/>
      <c r="H1515" s="1"/>
      <c r="I1515" s="1"/>
      <c r="J1515" s="1"/>
      <c r="K1515" s="1"/>
      <c r="L1515" s="1"/>
      <c r="M1515" s="1"/>
      <c r="N1515" s="1"/>
      <c r="O1515" s="1"/>
      <c r="P1515" s="1"/>
      <c r="Q1515" s="1"/>
      <c r="R1515" s="1"/>
      <c r="S1515" s="1"/>
      <c r="T1515" s="1"/>
      <c r="U1515" s="1"/>
      <c r="V1515" s="1"/>
      <c r="W1515" s="1"/>
      <c r="X1515" s="1"/>
      <c r="Y1515" s="1"/>
    </row>
    <row r="1516" spans="1:25">
      <c r="A1516" s="1"/>
      <c r="B1516" s="79"/>
      <c r="C1516" s="145"/>
      <c r="D1516" s="1"/>
      <c r="E1516" s="1"/>
      <c r="F1516" s="1"/>
      <c r="G1516" s="1"/>
      <c r="H1516" s="1"/>
      <c r="I1516" s="1"/>
      <c r="J1516" s="1"/>
      <c r="K1516" s="1"/>
      <c r="L1516" s="1"/>
      <c r="M1516" s="1"/>
      <c r="N1516" s="1"/>
      <c r="O1516" s="1"/>
      <c r="P1516" s="1"/>
      <c r="Q1516" s="1"/>
      <c r="R1516" s="1"/>
      <c r="S1516" s="1"/>
      <c r="T1516" s="1"/>
      <c r="U1516" s="1"/>
      <c r="V1516" s="1"/>
      <c r="W1516" s="1"/>
      <c r="X1516" s="1"/>
      <c r="Y1516" s="1"/>
    </row>
    <row r="1517" spans="1:25">
      <c r="A1517" s="1"/>
      <c r="B1517" s="79"/>
      <c r="C1517" s="145"/>
      <c r="D1517" s="1"/>
      <c r="E1517" s="1"/>
      <c r="F1517" s="1"/>
      <c r="G1517" s="1"/>
      <c r="H1517" s="1"/>
      <c r="I1517" s="1"/>
      <c r="J1517" s="1"/>
      <c r="K1517" s="1"/>
      <c r="L1517" s="1"/>
      <c r="M1517" s="1"/>
      <c r="N1517" s="1"/>
      <c r="O1517" s="1"/>
      <c r="P1517" s="1"/>
      <c r="Q1517" s="1"/>
      <c r="R1517" s="1"/>
      <c r="S1517" s="1"/>
      <c r="T1517" s="1"/>
      <c r="U1517" s="1"/>
      <c r="V1517" s="1"/>
      <c r="W1517" s="1"/>
      <c r="X1517" s="1"/>
      <c r="Y1517" s="1"/>
    </row>
    <row r="1518" spans="1:25">
      <c r="A1518" s="1"/>
      <c r="B1518" s="79"/>
      <c r="C1518" s="145"/>
      <c r="D1518" s="1"/>
      <c r="E1518" s="1"/>
      <c r="F1518" s="1"/>
      <c r="G1518" s="1"/>
      <c r="H1518" s="1"/>
      <c r="I1518" s="1"/>
      <c r="J1518" s="1"/>
      <c r="K1518" s="1"/>
      <c r="L1518" s="1"/>
      <c r="M1518" s="1"/>
      <c r="N1518" s="1"/>
      <c r="O1518" s="1"/>
      <c r="P1518" s="1"/>
      <c r="Q1518" s="1"/>
      <c r="R1518" s="1"/>
      <c r="S1518" s="1"/>
      <c r="T1518" s="1"/>
      <c r="U1518" s="1"/>
      <c r="V1518" s="1"/>
      <c r="W1518" s="1"/>
      <c r="X1518" s="1"/>
      <c r="Y1518" s="1"/>
    </row>
    <row r="1519" spans="1:25">
      <c r="A1519" s="1"/>
      <c r="B1519" s="79"/>
      <c r="C1519" s="145"/>
      <c r="D1519" s="1"/>
      <c r="E1519" s="1"/>
      <c r="F1519" s="1"/>
      <c r="G1519" s="1"/>
      <c r="H1519" s="1"/>
      <c r="I1519" s="1"/>
      <c r="J1519" s="1"/>
      <c r="K1519" s="1"/>
      <c r="L1519" s="1"/>
      <c r="M1519" s="1"/>
      <c r="N1519" s="1"/>
      <c r="O1519" s="1"/>
      <c r="P1519" s="1"/>
      <c r="Q1519" s="1"/>
      <c r="R1519" s="1"/>
      <c r="S1519" s="1"/>
      <c r="T1519" s="1"/>
      <c r="U1519" s="1"/>
      <c r="V1519" s="1"/>
      <c r="W1519" s="1"/>
      <c r="X1519" s="1"/>
      <c r="Y1519" s="1"/>
    </row>
    <row r="1520" spans="1:25">
      <c r="A1520" s="1"/>
      <c r="B1520" s="79"/>
      <c r="C1520" s="145"/>
      <c r="D1520" s="1"/>
      <c r="E1520" s="1"/>
      <c r="F1520" s="1"/>
      <c r="G1520" s="1"/>
      <c r="H1520" s="1"/>
      <c r="I1520" s="1"/>
      <c r="J1520" s="1"/>
      <c r="K1520" s="1"/>
      <c r="L1520" s="1"/>
      <c r="M1520" s="1"/>
      <c r="N1520" s="1"/>
      <c r="O1520" s="1"/>
      <c r="P1520" s="1"/>
      <c r="Q1520" s="1"/>
      <c r="R1520" s="1"/>
      <c r="S1520" s="1"/>
      <c r="T1520" s="1"/>
      <c r="U1520" s="1"/>
      <c r="V1520" s="1"/>
      <c r="W1520" s="1"/>
      <c r="X1520" s="1"/>
      <c r="Y1520" s="1"/>
    </row>
    <row r="1521" spans="1:25">
      <c r="A1521" s="1"/>
      <c r="B1521" s="79"/>
      <c r="C1521" s="145"/>
      <c r="D1521" s="1"/>
      <c r="E1521" s="1"/>
      <c r="F1521" s="1"/>
      <c r="G1521" s="1"/>
      <c r="H1521" s="1"/>
      <c r="I1521" s="1"/>
      <c r="J1521" s="1"/>
      <c r="K1521" s="1"/>
      <c r="L1521" s="1"/>
      <c r="M1521" s="1"/>
      <c r="N1521" s="1"/>
      <c r="O1521" s="1"/>
      <c r="P1521" s="1"/>
      <c r="Q1521" s="1"/>
      <c r="R1521" s="1"/>
      <c r="S1521" s="1"/>
      <c r="T1521" s="1"/>
      <c r="U1521" s="1"/>
      <c r="V1521" s="1"/>
      <c r="W1521" s="1"/>
      <c r="X1521" s="1"/>
      <c r="Y1521" s="1"/>
    </row>
    <row r="1522" spans="1:25">
      <c r="A1522" s="1"/>
      <c r="B1522" s="79"/>
      <c r="C1522" s="145"/>
      <c r="D1522" s="1"/>
      <c r="E1522" s="1"/>
      <c r="F1522" s="1"/>
      <c r="G1522" s="1"/>
      <c r="H1522" s="1"/>
      <c r="I1522" s="1"/>
      <c r="J1522" s="1"/>
      <c r="K1522" s="1"/>
      <c r="L1522" s="1"/>
      <c r="M1522" s="1"/>
      <c r="N1522" s="1"/>
      <c r="O1522" s="1"/>
      <c r="P1522" s="1"/>
      <c r="Q1522" s="1"/>
      <c r="R1522" s="1"/>
      <c r="S1522" s="1"/>
      <c r="T1522" s="1"/>
      <c r="U1522" s="1"/>
      <c r="V1522" s="1"/>
      <c r="W1522" s="1"/>
      <c r="X1522" s="1"/>
      <c r="Y1522" s="1"/>
    </row>
    <row r="1523" spans="1:25">
      <c r="A1523" s="1"/>
      <c r="B1523" s="79"/>
      <c r="C1523" s="145"/>
      <c r="D1523" s="1"/>
      <c r="E1523" s="1"/>
      <c r="F1523" s="1"/>
      <c r="G1523" s="1"/>
      <c r="H1523" s="1"/>
      <c r="I1523" s="1"/>
      <c r="J1523" s="1"/>
      <c r="K1523" s="1"/>
      <c r="L1523" s="1"/>
      <c r="M1523" s="1"/>
      <c r="N1523" s="1"/>
      <c r="O1523" s="1"/>
      <c r="P1523" s="1"/>
      <c r="Q1523" s="1"/>
      <c r="R1523" s="1"/>
      <c r="S1523" s="1"/>
      <c r="T1523" s="1"/>
      <c r="U1523" s="1"/>
      <c r="V1523" s="1"/>
      <c r="W1523" s="1"/>
      <c r="X1523" s="1"/>
      <c r="Y1523" s="1"/>
    </row>
    <row r="1524" spans="1:25">
      <c r="A1524" s="1"/>
      <c r="B1524" s="79"/>
      <c r="C1524" s="145"/>
      <c r="D1524" s="1"/>
      <c r="E1524" s="1"/>
      <c r="F1524" s="1"/>
      <c r="G1524" s="1"/>
      <c r="H1524" s="1"/>
      <c r="I1524" s="1"/>
      <c r="J1524" s="1"/>
      <c r="K1524" s="1"/>
      <c r="L1524" s="1"/>
      <c r="M1524" s="1"/>
      <c r="N1524" s="1"/>
      <c r="O1524" s="1"/>
      <c r="P1524" s="1"/>
      <c r="Q1524" s="1"/>
      <c r="R1524" s="1"/>
      <c r="S1524" s="1"/>
      <c r="T1524" s="1"/>
      <c r="U1524" s="1"/>
      <c r="V1524" s="1"/>
      <c r="W1524" s="1"/>
      <c r="X1524" s="1"/>
      <c r="Y1524" s="1"/>
    </row>
    <row r="1525" spans="1:25">
      <c r="A1525" s="1"/>
      <c r="B1525" s="79"/>
      <c r="C1525" s="145"/>
      <c r="D1525" s="1"/>
      <c r="E1525" s="1"/>
      <c r="F1525" s="1"/>
      <c r="G1525" s="1"/>
      <c r="H1525" s="1"/>
      <c r="I1525" s="1"/>
      <c r="J1525" s="1"/>
      <c r="K1525" s="1"/>
      <c r="L1525" s="1"/>
      <c r="M1525" s="1"/>
      <c r="N1525" s="1"/>
      <c r="O1525" s="1"/>
      <c r="P1525" s="1"/>
      <c r="Q1525" s="1"/>
      <c r="R1525" s="1"/>
      <c r="S1525" s="1"/>
      <c r="T1525" s="1"/>
      <c r="U1525" s="1"/>
      <c r="V1525" s="1"/>
      <c r="W1525" s="1"/>
      <c r="X1525" s="1"/>
      <c r="Y1525" s="1"/>
    </row>
    <row r="1526" spans="1:25">
      <c r="A1526" s="1"/>
      <c r="B1526" s="79"/>
      <c r="C1526" s="145"/>
      <c r="D1526" s="1"/>
      <c r="E1526" s="1"/>
      <c r="F1526" s="1"/>
      <c r="G1526" s="1"/>
      <c r="H1526" s="1"/>
      <c r="I1526" s="1"/>
      <c r="J1526" s="1"/>
      <c r="K1526" s="1"/>
      <c r="L1526" s="1"/>
      <c r="M1526" s="1"/>
      <c r="N1526" s="1"/>
      <c r="O1526" s="1"/>
      <c r="P1526" s="1"/>
      <c r="Q1526" s="1"/>
      <c r="R1526" s="1"/>
      <c r="S1526" s="1"/>
      <c r="T1526" s="1"/>
      <c r="U1526" s="1"/>
      <c r="V1526" s="1"/>
      <c r="W1526" s="1"/>
      <c r="X1526" s="1"/>
      <c r="Y1526" s="1"/>
    </row>
    <row r="1527" spans="1:25">
      <c r="A1527" s="1"/>
      <c r="B1527" s="79"/>
      <c r="C1527" s="145"/>
      <c r="D1527" s="1"/>
      <c r="E1527" s="1"/>
      <c r="F1527" s="1"/>
      <c r="G1527" s="1"/>
      <c r="H1527" s="1"/>
      <c r="I1527" s="1"/>
      <c r="J1527" s="1"/>
      <c r="K1527" s="1"/>
      <c r="L1527" s="1"/>
      <c r="M1527" s="1"/>
      <c r="N1527" s="1"/>
      <c r="O1527" s="1"/>
      <c r="P1527" s="1"/>
      <c r="Q1527" s="1"/>
      <c r="R1527" s="1"/>
      <c r="S1527" s="1"/>
      <c r="T1527" s="1"/>
      <c r="U1527" s="1"/>
      <c r="V1527" s="1"/>
      <c r="W1527" s="1"/>
      <c r="X1527" s="1"/>
      <c r="Y1527" s="1"/>
    </row>
    <row r="1528" spans="1:25">
      <c r="A1528" s="1"/>
      <c r="B1528" s="79"/>
      <c r="C1528" s="145"/>
      <c r="D1528" s="1"/>
      <c r="E1528" s="1"/>
      <c r="F1528" s="1"/>
      <c r="G1528" s="1"/>
      <c r="H1528" s="1"/>
      <c r="I1528" s="1"/>
      <c r="J1528" s="1"/>
      <c r="K1528" s="1"/>
      <c r="L1528" s="1"/>
      <c r="M1528" s="1"/>
      <c r="N1528" s="1"/>
      <c r="O1528" s="1"/>
      <c r="P1528" s="1"/>
      <c r="Q1528" s="1"/>
      <c r="R1528" s="1"/>
      <c r="S1528" s="1"/>
      <c r="T1528" s="1"/>
      <c r="U1528" s="1"/>
      <c r="V1528" s="1"/>
      <c r="W1528" s="1"/>
      <c r="X1528" s="1"/>
      <c r="Y1528" s="1"/>
    </row>
    <row r="1529" spans="1:25">
      <c r="A1529" s="1"/>
      <c r="B1529" s="79"/>
      <c r="C1529" s="145"/>
      <c r="D1529" s="1"/>
      <c r="E1529" s="1"/>
      <c r="F1529" s="1"/>
      <c r="G1529" s="1"/>
      <c r="H1529" s="1"/>
      <c r="I1529" s="1"/>
      <c r="J1529" s="1"/>
      <c r="K1529" s="1"/>
      <c r="L1529" s="1"/>
      <c r="M1529" s="1"/>
      <c r="N1529" s="1"/>
      <c r="O1529" s="1"/>
      <c r="P1529" s="1"/>
      <c r="Q1529" s="1"/>
      <c r="R1529" s="1"/>
      <c r="S1529" s="1"/>
      <c r="T1529" s="1"/>
      <c r="U1529" s="1"/>
      <c r="V1529" s="1"/>
      <c r="W1529" s="1"/>
      <c r="X1529" s="1"/>
      <c r="Y1529" s="1"/>
    </row>
    <row r="1530" spans="1:25">
      <c r="A1530" s="1"/>
      <c r="B1530" s="79"/>
      <c r="C1530" s="145"/>
      <c r="D1530" s="1"/>
      <c r="E1530" s="1"/>
      <c r="F1530" s="1"/>
      <c r="G1530" s="1"/>
      <c r="H1530" s="1"/>
      <c r="I1530" s="1"/>
      <c r="J1530" s="1"/>
      <c r="K1530" s="1"/>
      <c r="L1530" s="1"/>
      <c r="M1530" s="1"/>
      <c r="N1530" s="1"/>
      <c r="O1530" s="1"/>
      <c r="P1530" s="1"/>
      <c r="Q1530" s="1"/>
      <c r="R1530" s="1"/>
      <c r="S1530" s="1"/>
      <c r="T1530" s="1"/>
      <c r="U1530" s="1"/>
      <c r="V1530" s="1"/>
      <c r="W1530" s="1"/>
      <c r="X1530" s="1"/>
      <c r="Y1530" s="1"/>
    </row>
    <row r="1531" spans="1:25">
      <c r="A1531" s="1"/>
      <c r="B1531" s="79"/>
      <c r="C1531" s="145"/>
      <c r="D1531" s="1"/>
      <c r="E1531" s="1"/>
      <c r="F1531" s="1"/>
      <c r="G1531" s="1"/>
      <c r="H1531" s="1"/>
      <c r="I1531" s="1"/>
      <c r="J1531" s="1"/>
      <c r="K1531" s="1"/>
      <c r="L1531" s="1"/>
      <c r="M1531" s="1"/>
      <c r="N1531" s="1"/>
      <c r="O1531" s="1"/>
      <c r="P1531" s="1"/>
      <c r="Q1531" s="1"/>
      <c r="R1531" s="1"/>
      <c r="S1531" s="1"/>
      <c r="T1531" s="1"/>
      <c r="U1531" s="1"/>
      <c r="V1531" s="1"/>
      <c r="W1531" s="1"/>
      <c r="X1531" s="1"/>
      <c r="Y1531" s="1"/>
    </row>
    <row r="1532" spans="1:25">
      <c r="A1532" s="1"/>
      <c r="B1532" s="79"/>
      <c r="C1532" s="145"/>
      <c r="D1532" s="1"/>
      <c r="E1532" s="1"/>
      <c r="F1532" s="1"/>
      <c r="G1532" s="1"/>
      <c r="H1532" s="1"/>
      <c r="I1532" s="1"/>
      <c r="J1532" s="1"/>
      <c r="K1532" s="1"/>
      <c r="L1532" s="1"/>
      <c r="M1532" s="1"/>
      <c r="N1532" s="1"/>
      <c r="O1532" s="1"/>
      <c r="P1532" s="1"/>
      <c r="Q1532" s="1"/>
      <c r="R1532" s="1"/>
      <c r="S1532" s="1"/>
      <c r="T1532" s="1"/>
      <c r="U1532" s="1"/>
      <c r="V1532" s="1"/>
      <c r="W1532" s="1"/>
      <c r="X1532" s="1"/>
      <c r="Y1532" s="1"/>
    </row>
    <row r="1533" spans="1:25">
      <c r="A1533" s="1"/>
      <c r="B1533" s="79"/>
      <c r="C1533" s="145"/>
      <c r="D1533" s="1"/>
      <c r="E1533" s="1"/>
      <c r="F1533" s="1"/>
      <c r="G1533" s="1"/>
      <c r="H1533" s="1"/>
      <c r="I1533" s="1"/>
      <c r="J1533" s="1"/>
      <c r="K1533" s="1"/>
      <c r="L1533" s="1"/>
      <c r="M1533" s="1"/>
      <c r="N1533" s="1"/>
      <c r="O1533" s="1"/>
      <c r="P1533" s="1"/>
      <c r="Q1533" s="1"/>
      <c r="R1533" s="1"/>
      <c r="S1533" s="1"/>
      <c r="T1533" s="1"/>
      <c r="U1533" s="1"/>
      <c r="V1533" s="1"/>
      <c r="W1533" s="1"/>
      <c r="X1533" s="1"/>
      <c r="Y1533" s="1"/>
    </row>
    <row r="1534" spans="1:25">
      <c r="A1534" s="1"/>
      <c r="B1534" s="79"/>
      <c r="C1534" s="145"/>
      <c r="D1534" s="1"/>
      <c r="E1534" s="1"/>
      <c r="F1534" s="1"/>
      <c r="G1534" s="1"/>
      <c r="H1534" s="1"/>
      <c r="I1534" s="1"/>
      <c r="J1534" s="1"/>
      <c r="K1534" s="1"/>
      <c r="L1534" s="1"/>
      <c r="M1534" s="1"/>
      <c r="N1534" s="1"/>
      <c r="O1534" s="1"/>
      <c r="P1534" s="1"/>
      <c r="Q1534" s="1"/>
      <c r="R1534" s="1"/>
      <c r="S1534" s="1"/>
      <c r="T1534" s="1"/>
      <c r="U1534" s="1"/>
      <c r="V1534" s="1"/>
      <c r="W1534" s="1"/>
      <c r="X1534" s="1"/>
      <c r="Y1534" s="1"/>
    </row>
    <row r="1535" spans="1:25">
      <c r="A1535" s="1"/>
      <c r="B1535" s="79"/>
      <c r="C1535" s="145"/>
      <c r="D1535" s="1"/>
      <c r="E1535" s="1"/>
      <c r="F1535" s="1"/>
      <c r="G1535" s="1"/>
      <c r="H1535" s="1"/>
      <c r="I1535" s="1"/>
      <c r="J1535" s="1"/>
      <c r="K1535" s="1"/>
      <c r="L1535" s="1"/>
      <c r="M1535" s="1"/>
      <c r="N1535" s="1"/>
      <c r="O1535" s="1"/>
      <c r="P1535" s="1"/>
      <c r="Q1535" s="1"/>
      <c r="R1535" s="1"/>
      <c r="S1535" s="1"/>
      <c r="T1535" s="1"/>
      <c r="U1535" s="1"/>
      <c r="V1535" s="1"/>
      <c r="W1535" s="1"/>
      <c r="X1535" s="1"/>
      <c r="Y1535" s="1"/>
    </row>
    <row r="1536" spans="1:25">
      <c r="A1536" s="1"/>
      <c r="B1536" s="79"/>
      <c r="C1536" s="145"/>
      <c r="D1536" s="1"/>
      <c r="E1536" s="1"/>
      <c r="F1536" s="1"/>
      <c r="G1536" s="1"/>
      <c r="H1536" s="1"/>
      <c r="I1536" s="1"/>
      <c r="J1536" s="1"/>
      <c r="K1536" s="1"/>
      <c r="L1536" s="1"/>
      <c r="M1536" s="1"/>
      <c r="N1536" s="1"/>
      <c r="O1536" s="1"/>
      <c r="P1536" s="1"/>
      <c r="Q1536" s="1"/>
      <c r="R1536" s="1"/>
      <c r="S1536" s="1"/>
      <c r="T1536" s="1"/>
      <c r="U1536" s="1"/>
      <c r="V1536" s="1"/>
      <c r="W1536" s="1"/>
      <c r="X1536" s="1"/>
      <c r="Y1536" s="1"/>
    </row>
    <row r="1537" spans="1:25">
      <c r="A1537" s="1"/>
      <c r="B1537" s="79"/>
      <c r="C1537" s="145"/>
      <c r="D1537" s="1"/>
      <c r="E1537" s="1"/>
      <c r="F1537" s="1"/>
      <c r="G1537" s="1"/>
      <c r="H1537" s="1"/>
      <c r="I1537" s="1"/>
      <c r="J1537" s="1"/>
      <c r="K1537" s="1"/>
      <c r="L1537" s="1"/>
      <c r="M1537" s="1"/>
      <c r="N1537" s="1"/>
      <c r="O1537" s="1"/>
      <c r="P1537" s="1"/>
      <c r="Q1537" s="1"/>
      <c r="R1537" s="1"/>
      <c r="S1537" s="1"/>
      <c r="T1537" s="1"/>
      <c r="U1537" s="1"/>
      <c r="V1537" s="1"/>
      <c r="W1537" s="1"/>
      <c r="X1537" s="1"/>
      <c r="Y1537" s="1"/>
    </row>
    <row r="1538" spans="1:25">
      <c r="A1538" s="1"/>
      <c r="B1538" s="79"/>
      <c r="C1538" s="145"/>
      <c r="D1538" s="1"/>
      <c r="E1538" s="1"/>
      <c r="F1538" s="1"/>
      <c r="G1538" s="1"/>
      <c r="H1538" s="1"/>
      <c r="I1538" s="1"/>
      <c r="J1538" s="1"/>
      <c r="K1538" s="1"/>
      <c r="L1538" s="1"/>
      <c r="M1538" s="1"/>
      <c r="N1538" s="1"/>
      <c r="O1538" s="1"/>
      <c r="P1538" s="1"/>
      <c r="Q1538" s="1"/>
      <c r="R1538" s="1"/>
      <c r="S1538" s="1"/>
      <c r="T1538" s="1"/>
      <c r="U1538" s="1"/>
      <c r="V1538" s="1"/>
      <c r="W1538" s="1"/>
      <c r="X1538" s="1"/>
      <c r="Y1538" s="1"/>
    </row>
    <row r="1539" spans="1:25">
      <c r="A1539" s="1"/>
      <c r="B1539" s="79"/>
      <c r="C1539" s="145"/>
      <c r="D1539" s="1"/>
      <c r="E1539" s="1"/>
      <c r="F1539" s="1"/>
      <c r="G1539" s="1"/>
      <c r="H1539" s="1"/>
      <c r="I1539" s="1"/>
      <c r="J1539" s="1"/>
      <c r="K1539" s="1"/>
      <c r="L1539" s="1"/>
      <c r="M1539" s="1"/>
      <c r="N1539" s="1"/>
      <c r="O1539" s="1"/>
      <c r="P1539" s="1"/>
      <c r="Q1539" s="1"/>
      <c r="R1539" s="1"/>
      <c r="S1539" s="1"/>
      <c r="T1539" s="1"/>
      <c r="U1539" s="1"/>
      <c r="V1539" s="1"/>
      <c r="W1539" s="1"/>
      <c r="X1539" s="1"/>
      <c r="Y1539" s="1"/>
    </row>
    <row r="1540" spans="1:25">
      <c r="A1540" s="1"/>
      <c r="B1540" s="79"/>
      <c r="C1540" s="145"/>
      <c r="D1540" s="1"/>
      <c r="E1540" s="1"/>
      <c r="F1540" s="1"/>
      <c r="G1540" s="1"/>
      <c r="H1540" s="1"/>
      <c r="I1540" s="1"/>
      <c r="J1540" s="1"/>
      <c r="K1540" s="1"/>
      <c r="L1540" s="1"/>
      <c r="M1540" s="1"/>
      <c r="N1540" s="1"/>
      <c r="O1540" s="1"/>
      <c r="P1540" s="1"/>
      <c r="Q1540" s="1"/>
      <c r="R1540" s="1"/>
      <c r="S1540" s="1"/>
      <c r="T1540" s="1"/>
      <c r="U1540" s="1"/>
      <c r="V1540" s="1"/>
      <c r="W1540" s="1"/>
      <c r="X1540" s="1"/>
      <c r="Y1540" s="1"/>
    </row>
    <row r="1541" spans="1:25">
      <c r="A1541" s="1"/>
      <c r="B1541" s="79"/>
      <c r="C1541" s="145"/>
      <c r="D1541" s="1"/>
      <c r="E1541" s="1"/>
      <c r="F1541" s="1"/>
      <c r="G1541" s="1"/>
      <c r="H1541" s="1"/>
      <c r="I1541" s="1"/>
      <c r="J1541" s="1"/>
      <c r="K1541" s="1"/>
      <c r="L1541" s="1"/>
      <c r="M1541" s="1"/>
      <c r="N1541" s="1"/>
      <c r="O1541" s="1"/>
      <c r="P1541" s="1"/>
      <c r="Q1541" s="1"/>
      <c r="R1541" s="1"/>
      <c r="S1541" s="1"/>
      <c r="T1541" s="1"/>
      <c r="U1541" s="1"/>
      <c r="V1541" s="1"/>
      <c r="W1541" s="1"/>
      <c r="X1541" s="1"/>
      <c r="Y1541" s="1"/>
    </row>
    <row r="1542" spans="1:25">
      <c r="A1542" s="1"/>
      <c r="B1542" s="79"/>
      <c r="C1542" s="145"/>
      <c r="D1542" s="1"/>
      <c r="E1542" s="1"/>
      <c r="F1542" s="1"/>
      <c r="G1542" s="1"/>
      <c r="H1542" s="1"/>
      <c r="I1542" s="1"/>
      <c r="J1542" s="1"/>
      <c r="K1542" s="1"/>
      <c r="L1542" s="1"/>
      <c r="M1542" s="1"/>
      <c r="N1542" s="1"/>
      <c r="O1542" s="1"/>
      <c r="P1542" s="1"/>
      <c r="Q1542" s="1"/>
      <c r="R1542" s="1"/>
      <c r="S1542" s="1"/>
      <c r="T1542" s="1"/>
      <c r="U1542" s="1"/>
      <c r="V1542" s="1"/>
      <c r="W1542" s="1"/>
      <c r="X1542" s="1"/>
      <c r="Y1542" s="1"/>
    </row>
    <row r="1543" spans="1:25">
      <c r="A1543" s="1"/>
      <c r="B1543" s="79"/>
      <c r="C1543" s="145"/>
      <c r="D1543" s="1"/>
      <c r="E1543" s="1"/>
      <c r="F1543" s="1"/>
      <c r="G1543" s="1"/>
      <c r="H1543" s="1"/>
      <c r="I1543" s="1"/>
      <c r="J1543" s="1"/>
      <c r="K1543" s="1"/>
      <c r="L1543" s="1"/>
      <c r="M1543" s="1"/>
      <c r="N1543" s="1"/>
      <c r="O1543" s="1"/>
      <c r="P1543" s="1"/>
      <c r="Q1543" s="1"/>
      <c r="R1543" s="1"/>
      <c r="S1543" s="1"/>
      <c r="T1543" s="1"/>
      <c r="U1543" s="1"/>
      <c r="V1543" s="1"/>
      <c r="W1543" s="1"/>
      <c r="X1543" s="1"/>
      <c r="Y1543" s="1"/>
    </row>
    <row r="1544" spans="1:25">
      <c r="A1544" s="1"/>
      <c r="B1544" s="79"/>
      <c r="C1544" s="145"/>
      <c r="D1544" s="1"/>
      <c r="E1544" s="1"/>
      <c r="F1544" s="1"/>
      <c r="G1544" s="1"/>
      <c r="H1544" s="1"/>
      <c r="I1544" s="1"/>
      <c r="J1544" s="1"/>
      <c r="K1544" s="1"/>
      <c r="L1544" s="1"/>
      <c r="M1544" s="1"/>
      <c r="N1544" s="1"/>
      <c r="O1544" s="1"/>
      <c r="P1544" s="1"/>
      <c r="Q1544" s="1"/>
      <c r="R1544" s="1"/>
      <c r="S1544" s="1"/>
      <c r="T1544" s="1"/>
      <c r="U1544" s="1"/>
      <c r="V1544" s="1"/>
      <c r="W1544" s="1"/>
      <c r="X1544" s="1"/>
      <c r="Y1544" s="1"/>
    </row>
    <row r="1545" spans="1:25">
      <c r="A1545" s="1"/>
      <c r="B1545" s="79"/>
      <c r="C1545" s="145"/>
      <c r="D1545" s="1"/>
      <c r="E1545" s="1"/>
      <c r="F1545" s="1"/>
      <c r="G1545" s="1"/>
      <c r="H1545" s="1"/>
      <c r="I1545" s="1"/>
      <c r="J1545" s="1"/>
      <c r="K1545" s="1"/>
      <c r="L1545" s="1"/>
      <c r="M1545" s="1"/>
      <c r="N1545" s="1"/>
      <c r="O1545" s="1"/>
      <c r="P1545" s="1"/>
      <c r="Q1545" s="1"/>
      <c r="R1545" s="1"/>
      <c r="S1545" s="1"/>
      <c r="T1545" s="1"/>
      <c r="U1545" s="1"/>
      <c r="V1545" s="1"/>
      <c r="W1545" s="1"/>
      <c r="X1545" s="1"/>
      <c r="Y1545" s="1"/>
    </row>
    <row r="1546" spans="1:25">
      <c r="A1546" s="1"/>
      <c r="B1546" s="79"/>
      <c r="C1546" s="145"/>
      <c r="D1546" s="1"/>
      <c r="E1546" s="1"/>
      <c r="F1546" s="1"/>
      <c r="G1546" s="1"/>
      <c r="H1546" s="1"/>
      <c r="I1546" s="1"/>
      <c r="J1546" s="1"/>
      <c r="K1546" s="1"/>
      <c r="L1546" s="1"/>
      <c r="M1546" s="1"/>
      <c r="N1546" s="1"/>
      <c r="O1546" s="1"/>
      <c r="P1546" s="1"/>
      <c r="Q1546" s="1"/>
      <c r="R1546" s="1"/>
      <c r="S1546" s="1"/>
      <c r="T1546" s="1"/>
      <c r="U1546" s="1"/>
      <c r="V1546" s="1"/>
      <c r="W1546" s="1"/>
      <c r="X1546" s="1"/>
      <c r="Y1546" s="1"/>
    </row>
    <row r="1547" spans="1:25">
      <c r="A1547" s="1"/>
      <c r="B1547" s="79"/>
      <c r="C1547" s="145"/>
      <c r="D1547" s="1"/>
      <c r="E1547" s="1"/>
      <c r="F1547" s="1"/>
      <c r="G1547" s="1"/>
      <c r="H1547" s="1"/>
      <c r="I1547" s="1"/>
      <c r="J1547" s="1"/>
      <c r="K1547" s="1"/>
      <c r="L1547" s="1"/>
      <c r="M1547" s="1"/>
      <c r="N1547" s="1"/>
      <c r="O1547" s="1"/>
      <c r="P1547" s="1"/>
      <c r="Q1547" s="1"/>
      <c r="R1547" s="1"/>
      <c r="S1547" s="1"/>
      <c r="T1547" s="1"/>
      <c r="U1547" s="1"/>
      <c r="V1547" s="1"/>
      <c r="W1547" s="1"/>
      <c r="X1547" s="1"/>
      <c r="Y1547" s="1"/>
    </row>
    <row r="1548" spans="1:25">
      <c r="A1548" s="1"/>
      <c r="B1548" s="79"/>
      <c r="C1548" s="145"/>
      <c r="D1548" s="1"/>
      <c r="E1548" s="1"/>
      <c r="F1548" s="1"/>
      <c r="G1548" s="1"/>
      <c r="H1548" s="1"/>
      <c r="I1548" s="1"/>
      <c r="J1548" s="1"/>
      <c r="K1548" s="1"/>
      <c r="L1548" s="1"/>
      <c r="M1548" s="1"/>
      <c r="N1548" s="1"/>
      <c r="O1548" s="1"/>
      <c r="P1548" s="1"/>
      <c r="Q1548" s="1"/>
      <c r="R1548" s="1"/>
      <c r="S1548" s="1"/>
      <c r="T1548" s="1"/>
      <c r="U1548" s="1"/>
      <c r="V1548" s="1"/>
      <c r="W1548" s="1"/>
      <c r="X1548" s="1"/>
      <c r="Y1548" s="1"/>
    </row>
    <row r="1549" spans="1:25">
      <c r="A1549" s="1"/>
      <c r="B1549" s="79"/>
      <c r="C1549" s="145"/>
      <c r="D1549" s="1"/>
      <c r="E1549" s="1"/>
      <c r="F1549" s="1"/>
      <c r="G1549" s="1"/>
      <c r="H1549" s="1"/>
      <c r="I1549" s="1"/>
      <c r="J1549" s="1"/>
      <c r="K1549" s="1"/>
      <c r="L1549" s="1"/>
      <c r="M1549" s="1"/>
      <c r="N1549" s="1"/>
      <c r="O1549" s="1"/>
      <c r="P1549" s="1"/>
      <c r="Q1549" s="1"/>
      <c r="R1549" s="1"/>
      <c r="S1549" s="1"/>
      <c r="T1549" s="1"/>
      <c r="U1549" s="1"/>
      <c r="V1549" s="1"/>
      <c r="W1549" s="1"/>
      <c r="X1549" s="1"/>
      <c r="Y1549" s="1"/>
    </row>
    <row r="1550" spans="1:25">
      <c r="A1550" s="1"/>
      <c r="B1550" s="79"/>
      <c r="C1550" s="145"/>
      <c r="D1550" s="1"/>
      <c r="E1550" s="1"/>
      <c r="F1550" s="1"/>
      <c r="G1550" s="1"/>
      <c r="H1550" s="1"/>
      <c r="I1550" s="1"/>
      <c r="J1550" s="1"/>
      <c r="K1550" s="1"/>
      <c r="L1550" s="1"/>
      <c r="M1550" s="1"/>
      <c r="N1550" s="1"/>
      <c r="O1550" s="1"/>
      <c r="P1550" s="1"/>
      <c r="Q1550" s="1"/>
      <c r="R1550" s="1"/>
      <c r="S1550" s="1"/>
      <c r="T1550" s="1"/>
      <c r="U1550" s="1"/>
      <c r="V1550" s="1"/>
      <c r="W1550" s="1"/>
      <c r="X1550" s="1"/>
      <c r="Y1550" s="1"/>
    </row>
    <row r="1551" spans="1:25">
      <c r="A1551" s="1"/>
      <c r="B1551" s="79"/>
      <c r="C1551" s="145"/>
      <c r="D1551" s="1"/>
      <c r="E1551" s="1"/>
      <c r="F1551" s="1"/>
      <c r="G1551" s="1"/>
      <c r="H1551" s="1"/>
      <c r="I1551" s="1"/>
      <c r="J1551" s="1"/>
      <c r="K1551" s="1"/>
      <c r="L1551" s="1"/>
      <c r="M1551" s="1"/>
      <c r="N1551" s="1"/>
      <c r="O1551" s="1"/>
      <c r="P1551" s="1"/>
      <c r="Q1551" s="1"/>
      <c r="R1551" s="1"/>
      <c r="S1551" s="1"/>
      <c r="T1551" s="1"/>
      <c r="U1551" s="1"/>
      <c r="V1551" s="1"/>
      <c r="W1551" s="1"/>
      <c r="X1551" s="1"/>
      <c r="Y1551" s="1"/>
    </row>
    <row r="1552" spans="1:25">
      <c r="A1552" s="1"/>
      <c r="B1552" s="79"/>
      <c r="C1552" s="145"/>
      <c r="D1552" s="1"/>
      <c r="E1552" s="1"/>
      <c r="F1552" s="1"/>
      <c r="G1552" s="1"/>
      <c r="H1552" s="1"/>
      <c r="I1552" s="1"/>
      <c r="J1552" s="1"/>
      <c r="K1552" s="1"/>
      <c r="L1552" s="1"/>
      <c r="M1552" s="1"/>
      <c r="N1552" s="1"/>
      <c r="O1552" s="1"/>
      <c r="P1552" s="1"/>
      <c r="Q1552" s="1"/>
      <c r="R1552" s="1"/>
      <c r="S1552" s="1"/>
      <c r="T1552" s="1"/>
      <c r="U1552" s="1"/>
      <c r="V1552" s="1"/>
      <c r="W1552" s="1"/>
      <c r="X1552" s="1"/>
      <c r="Y1552" s="1"/>
    </row>
    <row r="1553" spans="1:25">
      <c r="A1553" s="1"/>
      <c r="B1553" s="79"/>
      <c r="C1553" s="145"/>
      <c r="D1553" s="1"/>
      <c r="E1553" s="1"/>
      <c r="F1553" s="1"/>
      <c r="G1553" s="1"/>
      <c r="H1553" s="1"/>
      <c r="I1553" s="1"/>
      <c r="J1553" s="1"/>
      <c r="K1553" s="1"/>
      <c r="L1553" s="1"/>
      <c r="M1553" s="1"/>
      <c r="N1553" s="1"/>
      <c r="O1553" s="1"/>
      <c r="P1553" s="1"/>
      <c r="Q1553" s="1"/>
      <c r="R1553" s="1"/>
      <c r="S1553" s="1"/>
      <c r="T1553" s="1"/>
      <c r="U1553" s="1"/>
      <c r="V1553" s="1"/>
      <c r="W1553" s="1"/>
      <c r="X1553" s="1"/>
      <c r="Y1553" s="1"/>
    </row>
    <row r="1554" spans="1:25">
      <c r="A1554" s="1"/>
      <c r="B1554" s="79"/>
      <c r="C1554" s="145"/>
      <c r="D1554" s="1"/>
      <c r="E1554" s="1"/>
      <c r="F1554" s="1"/>
      <c r="G1554" s="1"/>
      <c r="H1554" s="1"/>
      <c r="I1554" s="1"/>
      <c r="J1554" s="1"/>
      <c r="K1554" s="1"/>
      <c r="L1554" s="1"/>
      <c r="M1554" s="1"/>
      <c r="N1554" s="1"/>
      <c r="O1554" s="1"/>
      <c r="P1554" s="1"/>
      <c r="Q1554" s="1"/>
      <c r="R1554" s="1"/>
      <c r="S1554" s="1"/>
      <c r="T1554" s="1"/>
      <c r="U1554" s="1"/>
      <c r="V1554" s="1"/>
      <c r="W1554" s="1"/>
      <c r="X1554" s="1"/>
      <c r="Y1554" s="1"/>
    </row>
    <row r="1555" spans="1:25">
      <c r="A1555" s="1"/>
      <c r="B1555" s="79"/>
      <c r="C1555" s="145"/>
      <c r="D1555" s="1"/>
      <c r="E1555" s="1"/>
      <c r="F1555" s="1"/>
      <c r="G1555" s="1"/>
      <c r="H1555" s="1"/>
      <c r="I1555" s="1"/>
      <c r="J1555" s="1"/>
      <c r="K1555" s="1"/>
      <c r="L1555" s="1"/>
      <c r="M1555" s="1"/>
      <c r="N1555" s="1"/>
      <c r="O1555" s="1"/>
      <c r="P1555" s="1"/>
      <c r="Q1555" s="1"/>
      <c r="R1555" s="1"/>
      <c r="S1555" s="1"/>
      <c r="T1555" s="1"/>
      <c r="U1555" s="1"/>
      <c r="V1555" s="1"/>
      <c r="W1555" s="1"/>
      <c r="X1555" s="1"/>
      <c r="Y1555" s="1"/>
    </row>
    <row r="1556" spans="1:25">
      <c r="A1556" s="1"/>
      <c r="B1556" s="79"/>
      <c r="C1556" s="145"/>
      <c r="D1556" s="1"/>
      <c r="E1556" s="1"/>
      <c r="F1556" s="1"/>
      <c r="G1556" s="1"/>
      <c r="H1556" s="1"/>
      <c r="I1556" s="1"/>
      <c r="J1556" s="1"/>
      <c r="K1556" s="1"/>
      <c r="L1556" s="1"/>
      <c r="M1556" s="1"/>
      <c r="N1556" s="1"/>
      <c r="O1556" s="1"/>
      <c r="P1556" s="1"/>
      <c r="Q1556" s="1"/>
      <c r="R1556" s="1"/>
      <c r="S1556" s="1"/>
      <c r="T1556" s="1"/>
      <c r="U1556" s="1"/>
      <c r="V1556" s="1"/>
      <c r="W1556" s="1"/>
      <c r="X1556" s="1"/>
      <c r="Y1556" s="1"/>
    </row>
    <row r="1557" spans="1:25">
      <c r="A1557" s="1"/>
      <c r="B1557" s="79"/>
      <c r="C1557" s="145"/>
      <c r="D1557" s="1"/>
      <c r="E1557" s="1"/>
      <c r="F1557" s="1"/>
      <c r="G1557" s="1"/>
      <c r="H1557" s="1"/>
      <c r="I1557" s="1"/>
      <c r="J1557" s="1"/>
      <c r="K1557" s="1"/>
      <c r="L1557" s="1"/>
      <c r="M1557" s="1"/>
      <c r="N1557" s="1"/>
      <c r="O1557" s="1"/>
      <c r="P1557" s="1"/>
      <c r="Q1557" s="1"/>
      <c r="R1557" s="1"/>
      <c r="S1557" s="1"/>
      <c r="T1557" s="1"/>
      <c r="U1557" s="1"/>
      <c r="V1557" s="1"/>
      <c r="W1557" s="1"/>
      <c r="X1557" s="1"/>
      <c r="Y1557" s="1"/>
    </row>
    <row r="1558" spans="1:25">
      <c r="A1558" s="1"/>
      <c r="B1558" s="79"/>
      <c r="C1558" s="145"/>
      <c r="D1558" s="1"/>
      <c r="E1558" s="1"/>
      <c r="F1558" s="1"/>
      <c r="G1558" s="1"/>
      <c r="H1558" s="1"/>
      <c r="I1558" s="1"/>
      <c r="J1558" s="1"/>
      <c r="K1558" s="1"/>
      <c r="L1558" s="1"/>
      <c r="M1558" s="1"/>
      <c r="N1558" s="1"/>
      <c r="O1558" s="1"/>
      <c r="P1558" s="1"/>
      <c r="Q1558" s="1"/>
      <c r="R1558" s="1"/>
      <c r="S1558" s="1"/>
      <c r="T1558" s="1"/>
      <c r="U1558" s="1"/>
      <c r="V1558" s="1"/>
      <c r="W1558" s="1"/>
      <c r="X1558" s="1"/>
      <c r="Y1558" s="1"/>
    </row>
    <row r="1559" spans="1:25">
      <c r="A1559" s="1"/>
      <c r="B1559" s="79"/>
      <c r="C1559" s="145"/>
      <c r="D1559" s="1"/>
      <c r="E1559" s="1"/>
      <c r="F1559" s="1"/>
      <c r="G1559" s="1"/>
      <c r="H1559" s="1"/>
      <c r="I1559" s="1"/>
      <c r="J1559" s="1"/>
      <c r="K1559" s="1"/>
      <c r="L1559" s="1"/>
      <c r="M1559" s="1"/>
      <c r="N1559" s="1"/>
      <c r="O1559" s="1"/>
      <c r="P1559" s="1"/>
      <c r="Q1559" s="1"/>
      <c r="R1559" s="1"/>
      <c r="S1559" s="1"/>
      <c r="T1559" s="1"/>
      <c r="U1559" s="1"/>
      <c r="V1559" s="1"/>
      <c r="W1559" s="1"/>
      <c r="X1559" s="1"/>
      <c r="Y1559" s="1"/>
    </row>
    <row r="1560" spans="1:25">
      <c r="A1560" s="1"/>
      <c r="B1560" s="79"/>
      <c r="C1560" s="145"/>
      <c r="D1560" s="1"/>
      <c r="E1560" s="1"/>
      <c r="F1560" s="1"/>
      <c r="G1560" s="1"/>
      <c r="H1560" s="1"/>
      <c r="I1560" s="1"/>
      <c r="J1560" s="1"/>
      <c r="K1560" s="1"/>
      <c r="L1560" s="1"/>
      <c r="M1560" s="1"/>
      <c r="N1560" s="1"/>
      <c r="O1560" s="1"/>
      <c r="P1560" s="1"/>
      <c r="Q1560" s="1"/>
      <c r="R1560" s="1"/>
      <c r="S1560" s="1"/>
      <c r="T1560" s="1"/>
      <c r="U1560" s="1"/>
      <c r="V1560" s="1"/>
      <c r="W1560" s="1"/>
      <c r="X1560" s="1"/>
      <c r="Y1560" s="1"/>
    </row>
    <row r="1561" spans="1:25">
      <c r="A1561" s="1"/>
      <c r="B1561" s="79"/>
      <c r="C1561" s="145"/>
      <c r="D1561" s="1"/>
      <c r="E1561" s="1"/>
      <c r="F1561" s="1"/>
      <c r="G1561" s="1"/>
      <c r="H1561" s="1"/>
      <c r="I1561" s="1"/>
      <c r="J1561" s="1"/>
      <c r="K1561" s="1"/>
      <c r="L1561" s="1"/>
      <c r="M1561" s="1"/>
      <c r="N1561" s="1"/>
      <c r="O1561" s="1"/>
      <c r="P1561" s="1"/>
      <c r="Q1561" s="1"/>
      <c r="R1561" s="1"/>
      <c r="S1561" s="1"/>
      <c r="T1561" s="1"/>
      <c r="U1561" s="1"/>
      <c r="V1561" s="1"/>
      <c r="W1561" s="1"/>
      <c r="X1561" s="1"/>
      <c r="Y1561" s="1"/>
    </row>
    <row r="1562" spans="1:25">
      <c r="A1562" s="1"/>
      <c r="B1562" s="79"/>
      <c r="C1562" s="145"/>
      <c r="D1562" s="1"/>
      <c r="E1562" s="1"/>
      <c r="F1562" s="1"/>
      <c r="G1562" s="1"/>
      <c r="H1562" s="1"/>
      <c r="I1562" s="1"/>
      <c r="J1562" s="1"/>
      <c r="K1562" s="1"/>
      <c r="L1562" s="1"/>
      <c r="M1562" s="1"/>
      <c r="N1562" s="1"/>
      <c r="O1562" s="1"/>
      <c r="P1562" s="1"/>
      <c r="Q1562" s="1"/>
      <c r="R1562" s="1"/>
      <c r="S1562" s="1"/>
      <c r="T1562" s="1"/>
      <c r="U1562" s="1"/>
      <c r="V1562" s="1"/>
      <c r="W1562" s="1"/>
      <c r="X1562" s="1"/>
      <c r="Y1562" s="1"/>
    </row>
    <row r="1563" spans="1:25">
      <c r="A1563" s="1"/>
      <c r="B1563" s="79"/>
      <c r="C1563" s="145"/>
      <c r="D1563" s="1"/>
      <c r="E1563" s="1"/>
      <c r="F1563" s="1"/>
      <c r="G1563" s="1"/>
      <c r="H1563" s="1"/>
      <c r="I1563" s="1"/>
      <c r="J1563" s="1"/>
      <c r="K1563" s="1"/>
      <c r="L1563" s="1"/>
      <c r="M1563" s="1"/>
      <c r="N1563" s="1"/>
      <c r="O1563" s="1"/>
      <c r="P1563" s="1"/>
      <c r="Q1563" s="1"/>
      <c r="R1563" s="1"/>
      <c r="S1563" s="1"/>
      <c r="T1563" s="1"/>
      <c r="U1563" s="1"/>
      <c r="V1563" s="1"/>
      <c r="W1563" s="1"/>
      <c r="X1563" s="1"/>
      <c r="Y1563" s="1"/>
    </row>
    <row r="1564" spans="1:25">
      <c r="A1564" s="1"/>
      <c r="B1564" s="79"/>
      <c r="C1564" s="145"/>
      <c r="D1564" s="1"/>
      <c r="E1564" s="1"/>
      <c r="F1564" s="1"/>
      <c r="G1564" s="1"/>
      <c r="H1564" s="1"/>
      <c r="I1564" s="1"/>
      <c r="J1564" s="1"/>
      <c r="K1564" s="1"/>
      <c r="L1564" s="1"/>
      <c r="M1564" s="1"/>
      <c r="N1564" s="1"/>
      <c r="O1564" s="1"/>
      <c r="P1564" s="1"/>
      <c r="Q1564" s="1"/>
      <c r="R1564" s="1"/>
      <c r="S1564" s="1"/>
      <c r="T1564" s="1"/>
      <c r="U1564" s="1"/>
      <c r="V1564" s="1"/>
      <c r="W1564" s="1"/>
      <c r="X1564" s="1"/>
      <c r="Y1564" s="1"/>
    </row>
    <row r="1565" spans="1:25">
      <c r="A1565" s="1"/>
      <c r="B1565" s="79"/>
      <c r="C1565" s="145"/>
      <c r="D1565" s="1"/>
      <c r="E1565" s="1"/>
      <c r="F1565" s="1"/>
      <c r="G1565" s="1"/>
      <c r="H1565" s="1"/>
      <c r="I1565" s="1"/>
      <c r="J1565" s="1"/>
      <c r="K1565" s="1"/>
      <c r="L1565" s="1"/>
      <c r="M1565" s="1"/>
      <c r="N1565" s="1"/>
      <c r="O1565" s="1"/>
      <c r="P1565" s="1"/>
      <c r="Q1565" s="1"/>
      <c r="R1565" s="1"/>
      <c r="S1565" s="1"/>
      <c r="T1565" s="1"/>
      <c r="U1565" s="1"/>
      <c r="V1565" s="1"/>
      <c r="W1565" s="1"/>
      <c r="X1565" s="1"/>
      <c r="Y1565" s="1"/>
    </row>
    <row r="1566" spans="1:25">
      <c r="A1566" s="1"/>
      <c r="B1566" s="79"/>
      <c r="C1566" s="145"/>
      <c r="D1566" s="1"/>
      <c r="E1566" s="1"/>
      <c r="F1566" s="1"/>
      <c r="G1566" s="1"/>
      <c r="H1566" s="1"/>
      <c r="I1566" s="1"/>
      <c r="J1566" s="1"/>
      <c r="K1566" s="1"/>
      <c r="L1566" s="1"/>
      <c r="M1566" s="1"/>
      <c r="N1566" s="1"/>
      <c r="O1566" s="1"/>
      <c r="P1566" s="1"/>
      <c r="Q1566" s="1"/>
      <c r="R1566" s="1"/>
      <c r="S1566" s="1"/>
      <c r="T1566" s="1"/>
      <c r="U1566" s="1"/>
      <c r="V1566" s="1"/>
      <c r="W1566" s="1"/>
      <c r="X1566" s="1"/>
      <c r="Y1566" s="1"/>
    </row>
    <row r="1567" spans="1:25">
      <c r="A1567" s="1"/>
      <c r="B1567" s="79"/>
      <c r="C1567" s="145"/>
      <c r="D1567" s="1"/>
      <c r="E1567" s="1"/>
      <c r="F1567" s="1"/>
      <c r="G1567" s="1"/>
      <c r="H1567" s="1"/>
      <c r="I1567" s="1"/>
      <c r="J1567" s="1"/>
      <c r="K1567" s="1"/>
      <c r="L1567" s="1"/>
      <c r="M1567" s="1"/>
      <c r="N1567" s="1"/>
      <c r="O1567" s="1"/>
      <c r="P1567" s="1"/>
      <c r="Q1567" s="1"/>
      <c r="R1567" s="1"/>
      <c r="S1567" s="1"/>
      <c r="T1567" s="1"/>
      <c r="U1567" s="1"/>
      <c r="V1567" s="1"/>
      <c r="W1567" s="1"/>
      <c r="X1567" s="1"/>
      <c r="Y1567" s="1"/>
    </row>
    <row r="1568" spans="1:25">
      <c r="A1568" s="1"/>
      <c r="B1568" s="79"/>
      <c r="C1568" s="145"/>
      <c r="D1568" s="1"/>
      <c r="E1568" s="1"/>
      <c r="F1568" s="1"/>
      <c r="G1568" s="1"/>
      <c r="H1568" s="1"/>
      <c r="I1568" s="1"/>
      <c r="J1568" s="1"/>
      <c r="K1568" s="1"/>
      <c r="L1568" s="1"/>
      <c r="M1568" s="1"/>
      <c r="N1568" s="1"/>
      <c r="O1568" s="1"/>
      <c r="P1568" s="1"/>
      <c r="Q1568" s="1"/>
      <c r="R1568" s="1"/>
      <c r="S1568" s="1"/>
      <c r="T1568" s="1"/>
      <c r="U1568" s="1"/>
      <c r="V1568" s="1"/>
      <c r="W1568" s="1"/>
      <c r="X1568" s="1"/>
      <c r="Y1568" s="1"/>
    </row>
    <row r="1569" spans="1:25">
      <c r="A1569" s="1"/>
      <c r="B1569" s="79"/>
      <c r="C1569" s="145"/>
      <c r="D1569" s="1"/>
      <c r="E1569" s="1"/>
      <c r="F1569" s="1"/>
      <c r="G1569" s="1"/>
      <c r="H1569" s="1"/>
      <c r="I1569" s="1"/>
      <c r="J1569" s="1"/>
      <c r="K1569" s="1"/>
      <c r="L1569" s="1"/>
      <c r="M1569" s="1"/>
      <c r="N1569" s="1"/>
      <c r="O1569" s="1"/>
      <c r="P1569" s="1"/>
      <c r="Q1569" s="1"/>
      <c r="R1569" s="1"/>
      <c r="S1569" s="1"/>
      <c r="T1569" s="1"/>
      <c r="U1569" s="1"/>
      <c r="V1569" s="1"/>
      <c r="W1569" s="1"/>
      <c r="X1569" s="1"/>
      <c r="Y1569" s="1"/>
    </row>
    <row r="1570" spans="1:25">
      <c r="A1570" s="1"/>
      <c r="B1570" s="79"/>
      <c r="C1570" s="145"/>
      <c r="D1570" s="1"/>
      <c r="E1570" s="1"/>
      <c r="F1570" s="1"/>
      <c r="G1570" s="1"/>
      <c r="H1570" s="1"/>
      <c r="I1570" s="1"/>
      <c r="J1570" s="1"/>
      <c r="K1570" s="1"/>
      <c r="L1570" s="1"/>
      <c r="M1570" s="1"/>
      <c r="N1570" s="1"/>
      <c r="O1570" s="1"/>
      <c r="P1570" s="1"/>
      <c r="Q1570" s="1"/>
      <c r="R1570" s="1"/>
      <c r="S1570" s="1"/>
      <c r="T1570" s="1"/>
      <c r="U1570" s="1"/>
      <c r="V1570" s="1"/>
      <c r="W1570" s="1"/>
      <c r="X1570" s="1"/>
      <c r="Y1570" s="1"/>
    </row>
    <row r="1571" spans="1:25">
      <c r="A1571" s="1"/>
      <c r="B1571" s="79"/>
      <c r="C1571" s="145"/>
      <c r="D1571" s="1"/>
      <c r="E1571" s="1"/>
      <c r="F1571" s="1"/>
      <c r="G1571" s="1"/>
      <c r="H1571" s="1"/>
      <c r="I1571" s="1"/>
      <c r="J1571" s="1"/>
      <c r="K1571" s="1"/>
      <c r="L1571" s="1"/>
      <c r="M1571" s="1"/>
      <c r="N1571" s="1"/>
      <c r="O1571" s="1"/>
      <c r="P1571" s="1"/>
      <c r="Q1571" s="1"/>
      <c r="R1571" s="1"/>
      <c r="S1571" s="1"/>
      <c r="T1571" s="1"/>
      <c r="U1571" s="1"/>
      <c r="V1571" s="1"/>
      <c r="W1571" s="1"/>
      <c r="X1571" s="1"/>
      <c r="Y1571" s="1"/>
    </row>
    <row r="1572" spans="1:25">
      <c r="A1572" s="1"/>
      <c r="B1572" s="79"/>
      <c r="C1572" s="145"/>
      <c r="D1572" s="1"/>
      <c r="E1572" s="1"/>
      <c r="F1572" s="1"/>
      <c r="G1572" s="1"/>
      <c r="H1572" s="1"/>
      <c r="I1572" s="1"/>
      <c r="J1572" s="1"/>
      <c r="K1572" s="1"/>
      <c r="L1572" s="1"/>
      <c r="M1572" s="1"/>
      <c r="N1572" s="1"/>
      <c r="O1572" s="1"/>
      <c r="P1572" s="1"/>
      <c r="Q1572" s="1"/>
      <c r="R1572" s="1"/>
      <c r="S1572" s="1"/>
      <c r="T1572" s="1"/>
      <c r="U1572" s="1"/>
      <c r="V1572" s="1"/>
      <c r="W1572" s="1"/>
      <c r="X1572" s="1"/>
      <c r="Y1572" s="1"/>
    </row>
    <row r="1573" spans="1:25">
      <c r="A1573" s="1"/>
      <c r="B1573" s="79"/>
      <c r="C1573" s="145"/>
      <c r="D1573" s="1"/>
      <c r="E1573" s="1"/>
      <c r="F1573" s="1"/>
      <c r="G1573" s="1"/>
      <c r="H1573" s="1"/>
      <c r="I1573" s="1"/>
      <c r="J1573" s="1"/>
      <c r="K1573" s="1"/>
      <c r="L1573" s="1"/>
      <c r="M1573" s="1"/>
      <c r="N1573" s="1"/>
      <c r="O1573" s="1"/>
      <c r="P1573" s="1"/>
      <c r="Q1573" s="1"/>
      <c r="R1573" s="1"/>
      <c r="S1573" s="1"/>
      <c r="T1573" s="1"/>
      <c r="U1573" s="1"/>
      <c r="V1573" s="1"/>
      <c r="W1573" s="1"/>
      <c r="X1573" s="1"/>
      <c r="Y1573" s="1"/>
    </row>
    <row r="1574" spans="1:25">
      <c r="A1574" s="1"/>
      <c r="B1574" s="79"/>
      <c r="C1574" s="145"/>
      <c r="D1574" s="1"/>
      <c r="E1574" s="1"/>
      <c r="F1574" s="1"/>
      <c r="G1574" s="1"/>
      <c r="H1574" s="1"/>
      <c r="I1574" s="1"/>
      <c r="J1574" s="1"/>
      <c r="K1574" s="1"/>
      <c r="L1574" s="1"/>
      <c r="M1574" s="1"/>
      <c r="N1574" s="1"/>
      <c r="O1574" s="1"/>
      <c r="P1574" s="1"/>
      <c r="Q1574" s="1"/>
      <c r="R1574" s="1"/>
      <c r="S1574" s="1"/>
      <c r="T1574" s="1"/>
      <c r="U1574" s="1"/>
      <c r="V1574" s="1"/>
      <c r="W1574" s="1"/>
      <c r="X1574" s="1"/>
      <c r="Y1574" s="1"/>
    </row>
    <row r="1575" spans="1:25">
      <c r="A1575" s="1"/>
      <c r="B1575" s="79"/>
      <c r="C1575" s="145"/>
      <c r="D1575" s="1"/>
      <c r="E1575" s="1"/>
      <c r="F1575" s="1"/>
      <c r="G1575" s="1"/>
      <c r="H1575" s="1"/>
      <c r="I1575" s="1"/>
      <c r="J1575" s="1"/>
      <c r="K1575" s="1"/>
      <c r="L1575" s="1"/>
      <c r="M1575" s="1"/>
      <c r="N1575" s="1"/>
      <c r="O1575" s="1"/>
      <c r="P1575" s="1"/>
      <c r="Q1575" s="1"/>
      <c r="R1575" s="1"/>
      <c r="S1575" s="1"/>
      <c r="T1575" s="1"/>
      <c r="U1575" s="1"/>
      <c r="V1575" s="1"/>
      <c r="W1575" s="1"/>
      <c r="X1575" s="1"/>
      <c r="Y1575" s="1"/>
    </row>
    <row r="1576" spans="1:25">
      <c r="A1576" s="1"/>
      <c r="B1576" s="79"/>
      <c r="C1576" s="145"/>
      <c r="D1576" s="1"/>
      <c r="E1576" s="1"/>
      <c r="F1576" s="1"/>
      <c r="G1576" s="1"/>
      <c r="H1576" s="1"/>
      <c r="I1576" s="1"/>
      <c r="J1576" s="1"/>
      <c r="K1576" s="1"/>
      <c r="L1576" s="1"/>
      <c r="M1576" s="1"/>
      <c r="N1576" s="1"/>
      <c r="O1576" s="1"/>
      <c r="P1576" s="1"/>
      <c r="Q1576" s="1"/>
      <c r="R1576" s="1"/>
      <c r="S1576" s="1"/>
      <c r="T1576" s="1"/>
      <c r="U1576" s="1"/>
      <c r="V1576" s="1"/>
      <c r="W1576" s="1"/>
      <c r="X1576" s="1"/>
      <c r="Y1576" s="1"/>
    </row>
    <row r="1577" spans="1:25">
      <c r="A1577" s="1"/>
      <c r="B1577" s="79"/>
      <c r="C1577" s="145"/>
      <c r="D1577" s="1"/>
      <c r="E1577" s="1"/>
      <c r="F1577" s="1"/>
      <c r="G1577" s="1"/>
      <c r="H1577" s="1"/>
      <c r="I1577" s="1"/>
      <c r="J1577" s="1"/>
      <c r="K1577" s="1"/>
      <c r="L1577" s="1"/>
      <c r="M1577" s="1"/>
      <c r="N1577" s="1"/>
      <c r="O1577" s="1"/>
      <c r="P1577" s="1"/>
      <c r="Q1577" s="1"/>
      <c r="R1577" s="1"/>
      <c r="S1577" s="1"/>
      <c r="T1577" s="1"/>
      <c r="U1577" s="1"/>
      <c r="V1577" s="1"/>
      <c r="W1577" s="1"/>
      <c r="X1577" s="1"/>
      <c r="Y1577" s="1"/>
    </row>
    <row r="1578" spans="1:25">
      <c r="A1578" s="1"/>
      <c r="B1578" s="79"/>
      <c r="C1578" s="145"/>
      <c r="D1578" s="1"/>
      <c r="E1578" s="1"/>
      <c r="F1578" s="1"/>
      <c r="G1578" s="1"/>
      <c r="H1578" s="1"/>
      <c r="I1578" s="1"/>
      <c r="J1578" s="1"/>
      <c r="K1578" s="1"/>
      <c r="L1578" s="1"/>
      <c r="M1578" s="1"/>
      <c r="N1578" s="1"/>
      <c r="O1578" s="1"/>
      <c r="P1578" s="1"/>
      <c r="Q1578" s="1"/>
      <c r="R1578" s="1"/>
      <c r="S1578" s="1"/>
      <c r="T1578" s="1"/>
      <c r="U1578" s="1"/>
      <c r="V1578" s="1"/>
      <c r="W1578" s="1"/>
      <c r="X1578" s="1"/>
      <c r="Y1578" s="1"/>
    </row>
    <row r="1579" spans="1:25">
      <c r="A1579" s="1"/>
      <c r="B1579" s="79"/>
      <c r="C1579" s="145"/>
      <c r="D1579" s="1"/>
      <c r="E1579" s="1"/>
      <c r="F1579" s="1"/>
      <c r="G1579" s="1"/>
      <c r="H1579" s="1"/>
      <c r="I1579" s="1"/>
      <c r="J1579" s="1"/>
      <c r="K1579" s="1"/>
      <c r="L1579" s="1"/>
      <c r="M1579" s="1"/>
      <c r="N1579" s="1"/>
      <c r="O1579" s="1"/>
      <c r="P1579" s="1"/>
      <c r="Q1579" s="1"/>
      <c r="R1579" s="1"/>
      <c r="S1579" s="1"/>
      <c r="T1579" s="1"/>
      <c r="U1579" s="1"/>
      <c r="V1579" s="1"/>
      <c r="W1579" s="1"/>
      <c r="X1579" s="1"/>
      <c r="Y1579" s="1"/>
    </row>
    <row r="1580" spans="1:25">
      <c r="A1580" s="1"/>
      <c r="B1580" s="79"/>
      <c r="C1580" s="145"/>
      <c r="D1580" s="1"/>
      <c r="E1580" s="1"/>
      <c r="F1580" s="1"/>
      <c r="G1580" s="1"/>
      <c r="H1580" s="1"/>
      <c r="I1580" s="1"/>
      <c r="J1580" s="1"/>
      <c r="K1580" s="1"/>
      <c r="L1580" s="1"/>
      <c r="M1580" s="1"/>
      <c r="N1580" s="1"/>
      <c r="O1580" s="1"/>
      <c r="P1580" s="1"/>
      <c r="Q1580" s="1"/>
      <c r="R1580" s="1"/>
      <c r="S1580" s="1"/>
      <c r="T1580" s="1"/>
      <c r="U1580" s="1"/>
      <c r="V1580" s="1"/>
      <c r="W1580" s="1"/>
      <c r="X1580" s="1"/>
      <c r="Y1580" s="1"/>
    </row>
    <row r="1581" spans="1:25">
      <c r="A1581" s="1"/>
      <c r="B1581" s="79"/>
      <c r="C1581" s="145"/>
      <c r="D1581" s="1"/>
      <c r="E1581" s="1"/>
      <c r="F1581" s="1"/>
      <c r="G1581" s="1"/>
      <c r="H1581" s="1"/>
      <c r="I1581" s="1"/>
      <c r="J1581" s="1"/>
      <c r="K1581" s="1"/>
      <c r="L1581" s="1"/>
      <c r="M1581" s="1"/>
      <c r="N1581" s="1"/>
      <c r="O1581" s="1"/>
      <c r="P1581" s="1"/>
      <c r="Q1581" s="1"/>
      <c r="R1581" s="1"/>
      <c r="S1581" s="1"/>
      <c r="T1581" s="1"/>
      <c r="U1581" s="1"/>
      <c r="V1581" s="1"/>
      <c r="W1581" s="1"/>
      <c r="X1581" s="1"/>
      <c r="Y1581" s="1"/>
    </row>
    <row r="1582" spans="1:25">
      <c r="A1582" s="1"/>
      <c r="B1582" s="79"/>
      <c r="C1582" s="145"/>
      <c r="D1582" s="1"/>
      <c r="E1582" s="1"/>
      <c r="F1582" s="1"/>
      <c r="G1582" s="1"/>
      <c r="H1582" s="1"/>
      <c r="I1582" s="1"/>
      <c r="J1582" s="1"/>
      <c r="K1582" s="1"/>
      <c r="L1582" s="1"/>
      <c r="M1582" s="1"/>
      <c r="N1582" s="1"/>
      <c r="O1582" s="1"/>
      <c r="P1582" s="1"/>
      <c r="Q1582" s="1"/>
      <c r="R1582" s="1"/>
      <c r="S1582" s="1"/>
      <c r="T1582" s="1"/>
      <c r="U1582" s="1"/>
      <c r="V1582" s="1"/>
      <c r="W1582" s="1"/>
      <c r="X1582" s="1"/>
      <c r="Y1582" s="1"/>
    </row>
    <row r="1583" spans="1:25">
      <c r="A1583" s="1"/>
      <c r="B1583" s="79"/>
      <c r="C1583" s="145"/>
      <c r="D1583" s="1"/>
      <c r="E1583" s="1"/>
      <c r="F1583" s="1"/>
      <c r="G1583" s="1"/>
      <c r="H1583" s="1"/>
      <c r="I1583" s="1"/>
      <c r="J1583" s="1"/>
      <c r="K1583" s="1"/>
      <c r="L1583" s="1"/>
      <c r="M1583" s="1"/>
      <c r="N1583" s="1"/>
      <c r="O1583" s="1"/>
      <c r="P1583" s="1"/>
      <c r="Q1583" s="1"/>
      <c r="R1583" s="1"/>
      <c r="S1583" s="1"/>
      <c r="T1583" s="1"/>
      <c r="U1583" s="1"/>
      <c r="V1583" s="1"/>
      <c r="W1583" s="1"/>
      <c r="X1583" s="1"/>
      <c r="Y1583" s="1"/>
    </row>
    <row r="1584" spans="1:25">
      <c r="A1584" s="1"/>
      <c r="B1584" s="79"/>
      <c r="C1584" s="145"/>
      <c r="D1584" s="1"/>
      <c r="E1584" s="1"/>
      <c r="F1584" s="1"/>
      <c r="G1584" s="1"/>
      <c r="H1584" s="1"/>
      <c r="I1584" s="1"/>
      <c r="J1584" s="1"/>
      <c r="K1584" s="1"/>
      <c r="L1584" s="1"/>
      <c r="M1584" s="1"/>
      <c r="N1584" s="1"/>
      <c r="O1584" s="1"/>
      <c r="P1584" s="1"/>
      <c r="Q1584" s="1"/>
      <c r="R1584" s="1"/>
      <c r="S1584" s="1"/>
      <c r="T1584" s="1"/>
      <c r="U1584" s="1"/>
      <c r="V1584" s="1"/>
      <c r="W1584" s="1"/>
      <c r="X1584" s="1"/>
      <c r="Y1584" s="1"/>
    </row>
    <row r="1585" spans="1:25">
      <c r="A1585" s="1"/>
      <c r="B1585" s="79"/>
      <c r="C1585" s="145"/>
      <c r="D1585" s="1"/>
      <c r="E1585" s="1"/>
      <c r="F1585" s="1"/>
      <c r="G1585" s="1"/>
      <c r="H1585" s="1"/>
      <c r="I1585" s="1"/>
      <c r="J1585" s="1"/>
      <c r="K1585" s="1"/>
      <c r="L1585" s="1"/>
      <c r="M1585" s="1"/>
      <c r="N1585" s="1"/>
      <c r="O1585" s="1"/>
      <c r="P1585" s="1"/>
      <c r="Q1585" s="1"/>
      <c r="R1585" s="1"/>
      <c r="S1585" s="1"/>
      <c r="T1585" s="1"/>
      <c r="U1585" s="1"/>
      <c r="V1585" s="1"/>
      <c r="W1585" s="1"/>
      <c r="X1585" s="1"/>
      <c r="Y1585" s="1"/>
    </row>
    <row r="1586" spans="1:25">
      <c r="A1586" s="1"/>
      <c r="B1586" s="79"/>
      <c r="C1586" s="145"/>
      <c r="D1586" s="1"/>
      <c r="E1586" s="1"/>
      <c r="F1586" s="1"/>
      <c r="G1586" s="1"/>
      <c r="H1586" s="1"/>
      <c r="I1586" s="1"/>
      <c r="J1586" s="1"/>
      <c r="K1586" s="1"/>
      <c r="L1586" s="1"/>
      <c r="M1586" s="1"/>
      <c r="N1586" s="1"/>
      <c r="O1586" s="1"/>
      <c r="P1586" s="1"/>
      <c r="Q1586" s="1"/>
      <c r="R1586" s="1"/>
      <c r="S1586" s="1"/>
      <c r="T1586" s="1"/>
      <c r="U1586" s="1"/>
      <c r="V1586" s="1"/>
      <c r="W1586" s="1"/>
      <c r="X1586" s="1"/>
      <c r="Y1586" s="1"/>
    </row>
    <row r="1587" spans="1:25">
      <c r="A1587" s="1"/>
      <c r="B1587" s="79"/>
      <c r="C1587" s="145"/>
      <c r="D1587" s="1"/>
      <c r="E1587" s="1"/>
      <c r="F1587" s="1"/>
      <c r="G1587" s="1"/>
      <c r="H1587" s="1"/>
      <c r="I1587" s="1"/>
      <c r="J1587" s="1"/>
      <c r="K1587" s="1"/>
      <c r="L1587" s="1"/>
      <c r="M1587" s="1"/>
      <c r="N1587" s="1"/>
      <c r="O1587" s="1"/>
      <c r="P1587" s="1"/>
      <c r="Q1587" s="1"/>
      <c r="R1587" s="1"/>
      <c r="S1587" s="1"/>
      <c r="T1587" s="1"/>
      <c r="U1587" s="1"/>
      <c r="V1587" s="1"/>
      <c r="W1587" s="1"/>
      <c r="X1587" s="1"/>
      <c r="Y1587" s="1"/>
    </row>
    <row r="1588" spans="1:25">
      <c r="A1588" s="1"/>
      <c r="B1588" s="79"/>
      <c r="C1588" s="145"/>
      <c r="D1588" s="1"/>
      <c r="E1588" s="1"/>
      <c r="F1588" s="1"/>
      <c r="G1588" s="1"/>
      <c r="H1588" s="1"/>
      <c r="I1588" s="1"/>
      <c r="J1588" s="1"/>
      <c r="K1588" s="1"/>
      <c r="L1588" s="1"/>
      <c r="M1588" s="1"/>
      <c r="N1588" s="1"/>
      <c r="O1588" s="1"/>
      <c r="P1588" s="1"/>
      <c r="Q1588" s="1"/>
      <c r="R1588" s="1"/>
      <c r="S1588" s="1"/>
      <c r="T1588" s="1"/>
      <c r="U1588" s="1"/>
      <c r="V1588" s="1"/>
      <c r="W1588" s="1"/>
      <c r="X1588" s="1"/>
      <c r="Y1588" s="1"/>
    </row>
    <row r="1589" spans="1:25">
      <c r="A1589" s="1"/>
      <c r="B1589" s="79"/>
      <c r="C1589" s="145"/>
      <c r="D1589" s="1"/>
      <c r="E1589" s="1"/>
      <c r="F1589" s="1"/>
      <c r="G1589" s="1"/>
      <c r="H1589" s="1"/>
      <c r="I1589" s="1"/>
      <c r="J1589" s="1"/>
      <c r="K1589" s="1"/>
      <c r="L1589" s="1"/>
      <c r="M1589" s="1"/>
      <c r="N1589" s="1"/>
      <c r="O1589" s="1"/>
      <c r="P1589" s="1"/>
      <c r="Q1589" s="1"/>
      <c r="R1589" s="1"/>
      <c r="S1589" s="1"/>
      <c r="T1589" s="1"/>
      <c r="U1589" s="1"/>
      <c r="V1589" s="1"/>
      <c r="W1589" s="1"/>
      <c r="X1589" s="1"/>
      <c r="Y1589" s="1"/>
    </row>
    <row r="1590" spans="1:25">
      <c r="A1590" s="1"/>
      <c r="B1590" s="79"/>
      <c r="C1590" s="145"/>
      <c r="D1590" s="1"/>
      <c r="E1590" s="1"/>
      <c r="F1590" s="1"/>
      <c r="G1590" s="1"/>
      <c r="H1590" s="1"/>
      <c r="I1590" s="1"/>
      <c r="J1590" s="1"/>
      <c r="K1590" s="1"/>
      <c r="L1590" s="1"/>
      <c r="M1590" s="1"/>
      <c r="N1590" s="1"/>
      <c r="O1590" s="1"/>
      <c r="P1590" s="1"/>
      <c r="Q1590" s="1"/>
      <c r="R1590" s="1"/>
      <c r="S1590" s="1"/>
      <c r="T1590" s="1"/>
      <c r="U1590" s="1"/>
      <c r="V1590" s="1"/>
      <c r="W1590" s="1"/>
      <c r="X1590" s="1"/>
      <c r="Y1590" s="1"/>
    </row>
    <row r="1591" spans="1:25">
      <c r="A1591" s="1"/>
      <c r="B1591" s="79"/>
      <c r="C1591" s="145"/>
      <c r="D1591" s="1"/>
      <c r="E1591" s="1"/>
      <c r="F1591" s="1"/>
      <c r="G1591" s="1"/>
      <c r="H1591" s="1"/>
      <c r="I1591" s="1"/>
      <c r="J1591" s="1"/>
      <c r="K1591" s="1"/>
      <c r="L1591" s="1"/>
      <c r="M1591" s="1"/>
      <c r="N1591" s="1"/>
      <c r="O1591" s="1"/>
      <c r="P1591" s="1"/>
      <c r="Q1591" s="1"/>
      <c r="R1591" s="1"/>
      <c r="S1591" s="1"/>
      <c r="T1591" s="1"/>
      <c r="U1591" s="1"/>
      <c r="V1591" s="1"/>
      <c r="W1591" s="1"/>
      <c r="X1591" s="1"/>
      <c r="Y1591" s="1"/>
    </row>
    <row r="1592" spans="1:25">
      <c r="A1592" s="1"/>
      <c r="B1592" s="79"/>
      <c r="C1592" s="145"/>
      <c r="D1592" s="1"/>
      <c r="E1592" s="1"/>
      <c r="F1592" s="1"/>
      <c r="G1592" s="1"/>
      <c r="H1592" s="1"/>
      <c r="I1592" s="1"/>
      <c r="J1592" s="1"/>
      <c r="K1592" s="1"/>
      <c r="L1592" s="1"/>
      <c r="M1592" s="1"/>
      <c r="N1592" s="1"/>
      <c r="O1592" s="1"/>
      <c r="P1592" s="1"/>
      <c r="Q1592" s="1"/>
      <c r="R1592" s="1"/>
      <c r="S1592" s="1"/>
      <c r="T1592" s="1"/>
      <c r="U1592" s="1"/>
      <c r="V1592" s="1"/>
      <c r="W1592" s="1"/>
      <c r="X1592" s="1"/>
      <c r="Y1592" s="1"/>
    </row>
    <row r="1593" spans="1:25">
      <c r="A1593" s="1"/>
      <c r="B1593" s="79"/>
      <c r="C1593" s="145"/>
      <c r="D1593" s="1"/>
      <c r="E1593" s="1"/>
      <c r="F1593" s="1"/>
      <c r="G1593" s="1"/>
      <c r="H1593" s="1"/>
      <c r="I1593" s="1"/>
      <c r="J1593" s="1"/>
      <c r="K1593" s="1"/>
      <c r="L1593" s="1"/>
      <c r="M1593" s="1"/>
      <c r="N1593" s="1"/>
      <c r="O1593" s="1"/>
      <c r="P1593" s="1"/>
      <c r="Q1593" s="1"/>
      <c r="R1593" s="1"/>
      <c r="S1593" s="1"/>
      <c r="T1593" s="1"/>
      <c r="U1593" s="1"/>
      <c r="V1593" s="1"/>
      <c r="W1593" s="1"/>
      <c r="X1593" s="1"/>
      <c r="Y1593" s="1"/>
    </row>
    <row r="1594" spans="1:25">
      <c r="A1594" s="1"/>
      <c r="B1594" s="79"/>
      <c r="C1594" s="145"/>
      <c r="D1594" s="1"/>
      <c r="E1594" s="1"/>
      <c r="F1594" s="1"/>
      <c r="G1594" s="1"/>
      <c r="H1594" s="1"/>
      <c r="I1594" s="1"/>
      <c r="J1594" s="1"/>
      <c r="K1594" s="1"/>
      <c r="L1594" s="1"/>
      <c r="M1594" s="1"/>
      <c r="N1594" s="1"/>
      <c r="O1594" s="1"/>
      <c r="P1594" s="1"/>
      <c r="Q1594" s="1"/>
      <c r="R1594" s="1"/>
      <c r="S1594" s="1"/>
      <c r="T1594" s="1"/>
      <c r="U1594" s="1"/>
      <c r="V1594" s="1"/>
      <c r="W1594" s="1"/>
      <c r="X1594" s="1"/>
      <c r="Y1594" s="1"/>
    </row>
    <row r="1595" spans="1:25">
      <c r="A1595" s="1"/>
      <c r="B1595" s="79"/>
      <c r="C1595" s="145"/>
      <c r="D1595" s="1"/>
      <c r="E1595" s="1"/>
      <c r="F1595" s="1"/>
      <c r="G1595" s="1"/>
      <c r="H1595" s="1"/>
      <c r="I1595" s="1"/>
      <c r="J1595" s="1"/>
      <c r="K1595" s="1"/>
      <c r="L1595" s="1"/>
      <c r="M1595" s="1"/>
      <c r="N1595" s="1"/>
      <c r="O1595" s="1"/>
      <c r="P1595" s="1"/>
      <c r="Q1595" s="1"/>
      <c r="R1595" s="1"/>
      <c r="S1595" s="1"/>
      <c r="T1595" s="1"/>
      <c r="U1595" s="1"/>
      <c r="V1595" s="1"/>
      <c r="W1595" s="1"/>
      <c r="X1595" s="1"/>
      <c r="Y1595" s="1"/>
    </row>
    <row r="1596" spans="1:25">
      <c r="A1596" s="1"/>
      <c r="B1596" s="79"/>
      <c r="C1596" s="145"/>
      <c r="D1596" s="1"/>
      <c r="E1596" s="1"/>
      <c r="F1596" s="1"/>
      <c r="G1596" s="1"/>
      <c r="H1596" s="1"/>
      <c r="I1596" s="1"/>
      <c r="J1596" s="1"/>
      <c r="K1596" s="1"/>
      <c r="L1596" s="1"/>
      <c r="M1596" s="1"/>
      <c r="N1596" s="1"/>
      <c r="O1596" s="1"/>
      <c r="P1596" s="1"/>
      <c r="Q1596" s="1"/>
      <c r="R1596" s="1"/>
      <c r="S1596" s="1"/>
      <c r="T1596" s="1"/>
      <c r="U1596" s="1"/>
      <c r="V1596" s="1"/>
      <c r="W1596" s="1"/>
      <c r="X1596" s="1"/>
      <c r="Y1596" s="1"/>
    </row>
    <row r="1597" spans="1:25">
      <c r="A1597" s="1"/>
      <c r="B1597" s="79"/>
      <c r="C1597" s="145"/>
      <c r="D1597" s="1"/>
      <c r="E1597" s="1"/>
      <c r="F1597" s="1"/>
      <c r="G1597" s="1"/>
      <c r="H1597" s="1"/>
      <c r="I1597" s="1"/>
      <c r="J1597" s="1"/>
      <c r="K1597" s="1"/>
      <c r="L1597" s="1"/>
      <c r="M1597" s="1"/>
      <c r="N1597" s="1"/>
      <c r="O1597" s="1"/>
      <c r="P1597" s="1"/>
      <c r="Q1597" s="1"/>
      <c r="R1597" s="1"/>
      <c r="S1597" s="1"/>
      <c r="T1597" s="1"/>
      <c r="U1597" s="1"/>
      <c r="V1597" s="1"/>
      <c r="W1597" s="1"/>
      <c r="X1597" s="1"/>
      <c r="Y1597" s="1"/>
    </row>
    <row r="1598" spans="1:25">
      <c r="A1598" s="1"/>
      <c r="B1598" s="79"/>
      <c r="C1598" s="145"/>
      <c r="D1598" s="1"/>
      <c r="E1598" s="1"/>
      <c r="F1598" s="1"/>
      <c r="G1598" s="1"/>
      <c r="H1598" s="1"/>
      <c r="I1598" s="1"/>
      <c r="J1598" s="1"/>
      <c r="K1598" s="1"/>
      <c r="L1598" s="1"/>
      <c r="M1598" s="1"/>
      <c r="N1598" s="1"/>
      <c r="O1598" s="1"/>
      <c r="P1598" s="1"/>
      <c r="Q1598" s="1"/>
      <c r="R1598" s="1"/>
      <c r="S1598" s="1"/>
      <c r="T1598" s="1"/>
      <c r="U1598" s="1"/>
      <c r="V1598" s="1"/>
      <c r="W1598" s="1"/>
      <c r="X1598" s="1"/>
      <c r="Y1598" s="1"/>
    </row>
    <row r="1599" spans="1:25">
      <c r="A1599" s="1"/>
      <c r="B1599" s="79"/>
      <c r="C1599" s="145"/>
      <c r="D1599" s="1"/>
      <c r="E1599" s="1"/>
      <c r="F1599" s="1"/>
      <c r="G1599" s="1"/>
      <c r="H1599" s="1"/>
      <c r="I1599" s="1"/>
      <c r="J1599" s="1"/>
      <c r="K1599" s="1"/>
      <c r="L1599" s="1"/>
      <c r="M1599" s="1"/>
      <c r="N1599" s="1"/>
      <c r="O1599" s="1"/>
      <c r="P1599" s="1"/>
      <c r="Q1599" s="1"/>
      <c r="R1599" s="1"/>
      <c r="S1599" s="1"/>
      <c r="T1599" s="1"/>
      <c r="U1599" s="1"/>
      <c r="V1599" s="1"/>
      <c r="W1599" s="1"/>
      <c r="X1599" s="1"/>
      <c r="Y1599" s="1"/>
    </row>
    <row r="1600" spans="1:25">
      <c r="A1600" s="1"/>
      <c r="B1600" s="79"/>
      <c r="C1600" s="145"/>
      <c r="D1600" s="1"/>
      <c r="E1600" s="1"/>
      <c r="F1600" s="1"/>
      <c r="G1600" s="1"/>
      <c r="H1600" s="1"/>
      <c r="I1600" s="1"/>
      <c r="J1600" s="1"/>
      <c r="K1600" s="1"/>
      <c r="L1600" s="1"/>
      <c r="M1600" s="1"/>
      <c r="N1600" s="1"/>
      <c r="O1600" s="1"/>
      <c r="P1600" s="1"/>
      <c r="Q1600" s="1"/>
      <c r="R1600" s="1"/>
      <c r="S1600" s="1"/>
      <c r="T1600" s="1"/>
      <c r="U1600" s="1"/>
      <c r="V1600" s="1"/>
      <c r="W1600" s="1"/>
      <c r="X1600" s="1"/>
      <c r="Y1600" s="1"/>
    </row>
    <row r="1601" spans="1:25">
      <c r="A1601" s="1"/>
      <c r="B1601" s="79"/>
      <c r="C1601" s="145"/>
      <c r="D1601" s="1"/>
      <c r="E1601" s="1"/>
      <c r="F1601" s="1"/>
      <c r="G1601" s="1"/>
      <c r="H1601" s="1"/>
      <c r="I1601" s="1"/>
      <c r="J1601" s="1"/>
      <c r="K1601" s="1"/>
      <c r="L1601" s="1"/>
      <c r="M1601" s="1"/>
      <c r="N1601" s="1"/>
      <c r="O1601" s="1"/>
      <c r="P1601" s="1"/>
      <c r="Q1601" s="1"/>
      <c r="R1601" s="1"/>
      <c r="S1601" s="1"/>
      <c r="T1601" s="1"/>
      <c r="U1601" s="1"/>
      <c r="V1601" s="1"/>
      <c r="W1601" s="1"/>
      <c r="X1601" s="1"/>
      <c r="Y1601" s="1"/>
    </row>
    <row r="1602" spans="1:25">
      <c r="A1602" s="1"/>
      <c r="B1602" s="79"/>
      <c r="C1602" s="145"/>
      <c r="D1602" s="1"/>
      <c r="E1602" s="1"/>
      <c r="F1602" s="1"/>
      <c r="G1602" s="1"/>
      <c r="H1602" s="1"/>
      <c r="I1602" s="1"/>
      <c r="J1602" s="1"/>
      <c r="K1602" s="1"/>
      <c r="L1602" s="1"/>
      <c r="M1602" s="1"/>
      <c r="N1602" s="1"/>
      <c r="O1602" s="1"/>
      <c r="P1602" s="1"/>
      <c r="Q1602" s="1"/>
      <c r="R1602" s="1"/>
      <c r="S1602" s="1"/>
      <c r="T1602" s="1"/>
      <c r="U1602" s="1"/>
      <c r="V1602" s="1"/>
      <c r="W1602" s="1"/>
      <c r="X1602" s="1"/>
      <c r="Y1602" s="1"/>
    </row>
    <row r="1603" spans="1:25">
      <c r="A1603" s="1"/>
      <c r="B1603" s="79"/>
      <c r="C1603" s="145"/>
      <c r="D1603" s="1"/>
      <c r="E1603" s="1"/>
      <c r="F1603" s="1"/>
      <c r="G1603" s="1"/>
      <c r="H1603" s="1"/>
      <c r="I1603" s="1"/>
      <c r="J1603" s="1"/>
      <c r="K1603" s="1"/>
      <c r="L1603" s="1"/>
      <c r="M1603" s="1"/>
      <c r="N1603" s="1"/>
      <c r="O1603" s="1"/>
      <c r="P1603" s="1"/>
      <c r="Q1603" s="1"/>
      <c r="R1603" s="1"/>
      <c r="S1603" s="1"/>
      <c r="T1603" s="1"/>
      <c r="U1603" s="1"/>
      <c r="V1603" s="1"/>
      <c r="W1603" s="1"/>
      <c r="X1603" s="1"/>
      <c r="Y1603" s="1"/>
    </row>
    <row r="1604" spans="1:25">
      <c r="A1604" s="1"/>
      <c r="B1604" s="79"/>
      <c r="C1604" s="145"/>
      <c r="D1604" s="1"/>
      <c r="E1604" s="1"/>
      <c r="F1604" s="1"/>
      <c r="G1604" s="1"/>
      <c r="H1604" s="1"/>
      <c r="I1604" s="1"/>
      <c r="J1604" s="1"/>
      <c r="K1604" s="1"/>
      <c r="L1604" s="1"/>
      <c r="M1604" s="1"/>
      <c r="N1604" s="1"/>
      <c r="O1604" s="1"/>
      <c r="P1604" s="1"/>
      <c r="Q1604" s="1"/>
      <c r="R1604" s="1"/>
      <c r="S1604" s="1"/>
      <c r="T1604" s="1"/>
      <c r="U1604" s="1"/>
      <c r="V1604" s="1"/>
      <c r="W1604" s="1"/>
      <c r="X1604" s="1"/>
      <c r="Y1604" s="1"/>
    </row>
    <row r="1605" spans="1:25">
      <c r="A1605" s="1"/>
      <c r="B1605" s="79"/>
      <c r="C1605" s="145"/>
      <c r="D1605" s="1"/>
      <c r="E1605" s="1"/>
      <c r="F1605" s="1"/>
      <c r="G1605" s="1"/>
      <c r="H1605" s="1"/>
      <c r="I1605" s="1"/>
      <c r="J1605" s="1"/>
      <c r="K1605" s="1"/>
      <c r="L1605" s="1"/>
      <c r="M1605" s="1"/>
      <c r="N1605" s="1"/>
      <c r="O1605" s="1"/>
      <c r="P1605" s="1"/>
      <c r="Q1605" s="1"/>
      <c r="R1605" s="1"/>
      <c r="S1605" s="1"/>
      <c r="T1605" s="1"/>
      <c r="U1605" s="1"/>
      <c r="V1605" s="1"/>
      <c r="W1605" s="1"/>
      <c r="X1605" s="1"/>
      <c r="Y1605" s="1"/>
    </row>
    <row r="1606" spans="1:25">
      <c r="A1606" s="1"/>
      <c r="B1606" s="79"/>
      <c r="C1606" s="145"/>
      <c r="D1606" s="1"/>
      <c r="E1606" s="1"/>
      <c r="F1606" s="1"/>
      <c r="G1606" s="1"/>
      <c r="H1606" s="1"/>
      <c r="I1606" s="1"/>
      <c r="J1606" s="1"/>
      <c r="K1606" s="1"/>
      <c r="L1606" s="1"/>
      <c r="M1606" s="1"/>
      <c r="N1606" s="1"/>
      <c r="O1606" s="1"/>
      <c r="P1606" s="1"/>
      <c r="Q1606" s="1"/>
      <c r="R1606" s="1"/>
      <c r="S1606" s="1"/>
      <c r="T1606" s="1"/>
      <c r="U1606" s="1"/>
      <c r="V1606" s="1"/>
      <c r="W1606" s="1"/>
      <c r="X1606" s="1"/>
      <c r="Y1606" s="1"/>
    </row>
    <row r="1607" spans="1:25">
      <c r="A1607" s="1"/>
      <c r="B1607" s="79"/>
      <c r="C1607" s="145"/>
      <c r="D1607" s="1"/>
      <c r="E1607" s="1"/>
      <c r="F1607" s="1"/>
      <c r="G1607" s="1"/>
      <c r="H1607" s="1"/>
      <c r="I1607" s="1"/>
      <c r="J1607" s="1"/>
      <c r="K1607" s="1"/>
      <c r="L1607" s="1"/>
      <c r="M1607" s="1"/>
      <c r="N1607" s="1"/>
      <c r="O1607" s="1"/>
      <c r="P1607" s="1"/>
      <c r="Q1607" s="1"/>
      <c r="R1607" s="1"/>
      <c r="S1607" s="1"/>
      <c r="T1607" s="1"/>
      <c r="U1607" s="1"/>
      <c r="V1607" s="1"/>
      <c r="W1607" s="1"/>
      <c r="X1607" s="1"/>
      <c r="Y1607" s="1"/>
    </row>
    <row r="1608" spans="1:25">
      <c r="A1608" s="1"/>
      <c r="B1608" s="79"/>
      <c r="C1608" s="145"/>
      <c r="D1608" s="1"/>
      <c r="E1608" s="1"/>
      <c r="F1608" s="1"/>
      <c r="G1608" s="1"/>
      <c r="H1608" s="1"/>
      <c r="I1608" s="1"/>
      <c r="J1608" s="1"/>
      <c r="K1608" s="1"/>
      <c r="L1608" s="1"/>
      <c r="M1608" s="1"/>
      <c r="N1608" s="1"/>
      <c r="O1608" s="1"/>
      <c r="P1608" s="1"/>
      <c r="Q1608" s="1"/>
      <c r="R1608" s="1"/>
      <c r="S1608" s="1"/>
      <c r="T1608" s="1"/>
      <c r="U1608" s="1"/>
      <c r="V1608" s="1"/>
      <c r="W1608" s="1"/>
      <c r="X1608" s="1"/>
      <c r="Y1608" s="1"/>
    </row>
    <row r="1609" spans="1:25">
      <c r="A1609" s="1"/>
      <c r="B1609" s="79"/>
      <c r="C1609" s="145"/>
      <c r="D1609" s="1"/>
      <c r="E1609" s="1"/>
      <c r="F1609" s="1"/>
      <c r="G1609" s="1"/>
      <c r="H1609" s="1"/>
      <c r="I1609" s="1"/>
      <c r="J1609" s="1"/>
      <c r="K1609" s="1"/>
      <c r="L1609" s="1"/>
      <c r="M1609" s="1"/>
      <c r="N1609" s="1"/>
      <c r="O1609" s="1"/>
      <c r="P1609" s="1"/>
      <c r="Q1609" s="1"/>
      <c r="R1609" s="1"/>
      <c r="S1609" s="1"/>
      <c r="T1609" s="1"/>
      <c r="U1609" s="1"/>
      <c r="V1609" s="1"/>
      <c r="W1609" s="1"/>
      <c r="X1609" s="1"/>
      <c r="Y1609" s="1"/>
    </row>
    <row r="1610" spans="1:25">
      <c r="A1610" s="1"/>
      <c r="B1610" s="79"/>
      <c r="C1610" s="145"/>
      <c r="D1610" s="1"/>
      <c r="E1610" s="1"/>
      <c r="F1610" s="1"/>
      <c r="G1610" s="1"/>
      <c r="H1610" s="1"/>
      <c r="I1610" s="1"/>
      <c r="J1610" s="1"/>
      <c r="K1610" s="1"/>
      <c r="L1610" s="1"/>
      <c r="M1610" s="1"/>
      <c r="N1610" s="1"/>
      <c r="O1610" s="1"/>
      <c r="P1610" s="1"/>
      <c r="Q1610" s="1"/>
      <c r="R1610" s="1"/>
      <c r="S1610" s="1"/>
      <c r="T1610" s="1"/>
      <c r="U1610" s="1"/>
      <c r="V1610" s="1"/>
      <c r="W1610" s="1"/>
      <c r="X1610" s="1"/>
      <c r="Y1610" s="1"/>
    </row>
    <row r="1611" spans="1:25">
      <c r="A1611" s="1"/>
      <c r="B1611" s="79"/>
      <c r="C1611" s="145"/>
      <c r="D1611" s="1"/>
      <c r="E1611" s="1"/>
      <c r="F1611" s="1"/>
      <c r="G1611" s="1"/>
      <c r="H1611" s="1"/>
      <c r="I1611" s="1"/>
      <c r="J1611" s="1"/>
      <c r="K1611" s="1"/>
      <c r="L1611" s="1"/>
      <c r="M1611" s="1"/>
      <c r="N1611" s="1"/>
      <c r="O1611" s="1"/>
      <c r="P1611" s="1"/>
      <c r="Q1611" s="1"/>
      <c r="R1611" s="1"/>
      <c r="S1611" s="1"/>
      <c r="T1611" s="1"/>
      <c r="U1611" s="1"/>
      <c r="V1611" s="1"/>
      <c r="W1611" s="1"/>
      <c r="X1611" s="1"/>
      <c r="Y1611" s="1"/>
    </row>
    <row r="1612" spans="1:25">
      <c r="A1612" s="1"/>
      <c r="B1612" s="79"/>
      <c r="C1612" s="145"/>
      <c r="D1612" s="1"/>
      <c r="E1612" s="1"/>
      <c r="F1612" s="1"/>
      <c r="G1612" s="1"/>
      <c r="H1612" s="1"/>
      <c r="I1612" s="1"/>
      <c r="J1612" s="1"/>
      <c r="K1612" s="1"/>
      <c r="L1612" s="1"/>
      <c r="M1612" s="1"/>
      <c r="N1612" s="1"/>
      <c r="O1612" s="1"/>
      <c r="P1612" s="1"/>
      <c r="Q1612" s="1"/>
      <c r="R1612" s="1"/>
      <c r="S1612" s="1"/>
      <c r="T1612" s="1"/>
      <c r="U1612" s="1"/>
      <c r="V1612" s="1"/>
      <c r="W1612" s="1"/>
      <c r="X1612" s="1"/>
      <c r="Y1612" s="1"/>
    </row>
    <row r="1613" spans="1:25">
      <c r="A1613" s="1"/>
      <c r="B1613" s="79"/>
      <c r="C1613" s="145"/>
      <c r="D1613" s="1"/>
      <c r="E1613" s="1"/>
      <c r="F1613" s="1"/>
      <c r="G1613" s="1"/>
      <c r="H1613" s="1"/>
      <c r="I1613" s="1"/>
      <c r="J1613" s="1"/>
      <c r="K1613" s="1"/>
      <c r="L1613" s="1"/>
      <c r="M1613" s="1"/>
      <c r="N1613" s="1"/>
      <c r="O1613" s="1"/>
      <c r="P1613" s="1"/>
      <c r="Q1613" s="1"/>
      <c r="R1613" s="1"/>
      <c r="S1613" s="1"/>
      <c r="T1613" s="1"/>
      <c r="U1613" s="1"/>
      <c r="V1613" s="1"/>
      <c r="W1613" s="1"/>
      <c r="X1613" s="1"/>
      <c r="Y1613" s="1"/>
    </row>
    <row r="1614" spans="1:25">
      <c r="A1614" s="1"/>
      <c r="B1614" s="79"/>
      <c r="C1614" s="145"/>
      <c r="D1614" s="1"/>
      <c r="E1614" s="1"/>
      <c r="F1614" s="1"/>
      <c r="G1614" s="1"/>
      <c r="H1614" s="1"/>
      <c r="I1614" s="1"/>
      <c r="J1614" s="1"/>
      <c r="K1614" s="1"/>
      <c r="L1614" s="1"/>
      <c r="M1614" s="1"/>
      <c r="N1614" s="1"/>
      <c r="O1614" s="1"/>
      <c r="P1614" s="1"/>
      <c r="Q1614" s="1"/>
      <c r="R1614" s="1"/>
      <c r="S1614" s="1"/>
      <c r="T1614" s="1"/>
      <c r="U1614" s="1"/>
      <c r="V1614" s="1"/>
      <c r="W1614" s="1"/>
      <c r="X1614" s="1"/>
      <c r="Y1614" s="1"/>
    </row>
    <row r="1615" spans="1:25">
      <c r="A1615" s="1"/>
      <c r="B1615" s="79"/>
      <c r="C1615" s="145"/>
      <c r="D1615" s="1"/>
      <c r="E1615" s="1"/>
      <c r="F1615" s="1"/>
      <c r="G1615" s="1"/>
      <c r="H1615" s="1"/>
      <c r="I1615" s="1"/>
      <c r="J1615" s="1"/>
      <c r="K1615" s="1"/>
      <c r="L1615" s="1"/>
      <c r="M1615" s="1"/>
      <c r="N1615" s="1"/>
      <c r="O1615" s="1"/>
      <c r="P1615" s="1"/>
      <c r="Q1615" s="1"/>
      <c r="R1615" s="1"/>
      <c r="S1615" s="1"/>
      <c r="T1615" s="1"/>
      <c r="U1615" s="1"/>
      <c r="V1615" s="1"/>
      <c r="W1615" s="1"/>
      <c r="X1615" s="1"/>
      <c r="Y1615" s="1"/>
    </row>
    <row r="1616" spans="1:25">
      <c r="A1616" s="1"/>
      <c r="B1616" s="79"/>
      <c r="C1616" s="145"/>
      <c r="D1616" s="1"/>
      <c r="E1616" s="1"/>
      <c r="F1616" s="1"/>
      <c r="G1616" s="1"/>
      <c r="H1616" s="1"/>
      <c r="I1616" s="1"/>
      <c r="J1616" s="1"/>
      <c r="K1616" s="1"/>
      <c r="L1616" s="1"/>
      <c r="M1616" s="1"/>
      <c r="N1616" s="1"/>
      <c r="O1616" s="1"/>
      <c r="P1616" s="1"/>
      <c r="Q1616" s="1"/>
      <c r="R1616" s="1"/>
      <c r="S1616" s="1"/>
      <c r="T1616" s="1"/>
      <c r="U1616" s="1"/>
      <c r="V1616" s="1"/>
      <c r="W1616" s="1"/>
      <c r="X1616" s="1"/>
      <c r="Y1616" s="1"/>
    </row>
    <row r="1617" spans="1:25">
      <c r="A1617" s="1"/>
      <c r="B1617" s="79"/>
      <c r="C1617" s="145"/>
      <c r="D1617" s="1"/>
      <c r="E1617" s="1"/>
      <c r="F1617" s="1"/>
      <c r="G1617" s="1"/>
      <c r="H1617" s="1"/>
      <c r="I1617" s="1"/>
      <c r="J1617" s="1"/>
      <c r="K1617" s="1"/>
      <c r="L1617" s="1"/>
      <c r="M1617" s="1"/>
      <c r="N1617" s="1"/>
      <c r="O1617" s="1"/>
      <c r="P1617" s="1"/>
      <c r="Q1617" s="1"/>
      <c r="R1617" s="1"/>
      <c r="S1617" s="1"/>
      <c r="T1617" s="1"/>
      <c r="U1617" s="1"/>
      <c r="V1617" s="1"/>
      <c r="W1617" s="1"/>
      <c r="X1617" s="1"/>
      <c r="Y1617" s="1"/>
    </row>
    <row r="1618" spans="1:25">
      <c r="A1618" s="1"/>
      <c r="B1618" s="79"/>
      <c r="C1618" s="145"/>
      <c r="D1618" s="1"/>
      <c r="E1618" s="1"/>
      <c r="F1618" s="1"/>
      <c r="G1618" s="1"/>
      <c r="H1618" s="1"/>
      <c r="I1618" s="1"/>
      <c r="J1618" s="1"/>
      <c r="K1618" s="1"/>
      <c r="L1618" s="1"/>
      <c r="M1618" s="1"/>
      <c r="N1618" s="1"/>
      <c r="O1618" s="1"/>
      <c r="P1618" s="1"/>
      <c r="Q1618" s="1"/>
      <c r="R1618" s="1"/>
      <c r="S1618" s="1"/>
      <c r="T1618" s="1"/>
      <c r="U1618" s="1"/>
      <c r="V1618" s="1"/>
      <c r="W1618" s="1"/>
      <c r="X1618" s="1"/>
      <c r="Y1618" s="1"/>
    </row>
    <row r="1619" spans="1:25">
      <c r="A1619" s="1"/>
      <c r="B1619" s="79"/>
      <c r="C1619" s="145"/>
      <c r="D1619" s="1"/>
      <c r="E1619" s="1"/>
      <c r="F1619" s="1"/>
      <c r="G1619" s="1"/>
      <c r="H1619" s="1"/>
      <c r="I1619" s="1"/>
      <c r="J1619" s="1"/>
      <c r="K1619" s="1"/>
      <c r="L1619" s="1"/>
      <c r="M1619" s="1"/>
      <c r="N1619" s="1"/>
      <c r="O1619" s="1"/>
      <c r="P1619" s="1"/>
      <c r="Q1619" s="1"/>
      <c r="R1619" s="1"/>
      <c r="S1619" s="1"/>
      <c r="T1619" s="1"/>
      <c r="U1619" s="1"/>
      <c r="V1619" s="1"/>
      <c r="W1619" s="1"/>
      <c r="X1619" s="1"/>
      <c r="Y1619" s="1"/>
    </row>
    <row r="1620" spans="1:25">
      <c r="A1620" s="1"/>
      <c r="B1620" s="79"/>
      <c r="C1620" s="145"/>
      <c r="D1620" s="1"/>
      <c r="E1620" s="1"/>
      <c r="F1620" s="1"/>
      <c r="G1620" s="1"/>
      <c r="H1620" s="1"/>
      <c r="I1620" s="1"/>
      <c r="J1620" s="1"/>
      <c r="K1620" s="1"/>
      <c r="L1620" s="1"/>
      <c r="M1620" s="1"/>
      <c r="N1620" s="1"/>
      <c r="O1620" s="1"/>
      <c r="P1620" s="1"/>
      <c r="Q1620" s="1"/>
      <c r="R1620" s="1"/>
      <c r="S1620" s="1"/>
      <c r="T1620" s="1"/>
      <c r="U1620" s="1"/>
      <c r="V1620" s="1"/>
      <c r="W1620" s="1"/>
      <c r="X1620" s="1"/>
      <c r="Y1620" s="1"/>
    </row>
    <row r="1621" spans="1:25">
      <c r="A1621" s="1"/>
      <c r="B1621" s="79"/>
      <c r="C1621" s="145"/>
      <c r="D1621" s="1"/>
      <c r="E1621" s="1"/>
      <c r="F1621" s="1"/>
      <c r="G1621" s="1"/>
      <c r="H1621" s="1"/>
      <c r="I1621" s="1"/>
      <c r="J1621" s="1"/>
      <c r="K1621" s="1"/>
      <c r="L1621" s="1"/>
      <c r="M1621" s="1"/>
      <c r="N1621" s="1"/>
      <c r="O1621" s="1"/>
      <c r="P1621" s="1"/>
      <c r="Q1621" s="1"/>
      <c r="R1621" s="1"/>
      <c r="S1621" s="1"/>
      <c r="T1621" s="1"/>
      <c r="U1621" s="1"/>
      <c r="V1621" s="1"/>
      <c r="W1621" s="1"/>
      <c r="X1621" s="1"/>
      <c r="Y1621" s="1"/>
    </row>
    <row r="1622" spans="1:25">
      <c r="A1622" s="1"/>
      <c r="B1622" s="79"/>
      <c r="C1622" s="145"/>
      <c r="D1622" s="1"/>
      <c r="E1622" s="1"/>
      <c r="F1622" s="1"/>
      <c r="G1622" s="1"/>
      <c r="H1622" s="1"/>
      <c r="I1622" s="1"/>
      <c r="J1622" s="1"/>
      <c r="K1622" s="1"/>
      <c r="L1622" s="1"/>
      <c r="M1622" s="1"/>
      <c r="N1622" s="1"/>
      <c r="O1622" s="1"/>
      <c r="P1622" s="1"/>
      <c r="Q1622" s="1"/>
      <c r="R1622" s="1"/>
      <c r="S1622" s="1"/>
      <c r="T1622" s="1"/>
      <c r="U1622" s="1"/>
      <c r="V1622" s="1"/>
      <c r="W1622" s="1"/>
      <c r="X1622" s="1"/>
      <c r="Y1622" s="1"/>
    </row>
    <row r="1623" spans="1:25">
      <c r="A1623" s="1"/>
      <c r="B1623" s="79"/>
      <c r="C1623" s="145"/>
      <c r="D1623" s="1"/>
      <c r="E1623" s="1"/>
      <c r="F1623" s="1"/>
      <c r="G1623" s="1"/>
      <c r="H1623" s="1"/>
      <c r="I1623" s="1"/>
      <c r="J1623" s="1"/>
      <c r="K1623" s="1"/>
      <c r="L1623" s="1"/>
      <c r="M1623" s="1"/>
      <c r="N1623" s="1"/>
      <c r="O1623" s="1"/>
      <c r="P1623" s="1"/>
      <c r="Q1623" s="1"/>
      <c r="R1623" s="1"/>
      <c r="S1623" s="1"/>
      <c r="T1623" s="1"/>
      <c r="U1623" s="1"/>
      <c r="V1623" s="1"/>
      <c r="W1623" s="1"/>
      <c r="X1623" s="1"/>
      <c r="Y1623" s="1"/>
    </row>
    <row r="1624" spans="1:25">
      <c r="A1624" s="1"/>
      <c r="B1624" s="79"/>
      <c r="C1624" s="145"/>
      <c r="D1624" s="1"/>
      <c r="E1624" s="1"/>
      <c r="F1624" s="1"/>
      <c r="G1624" s="1"/>
      <c r="H1624" s="1"/>
      <c r="I1624" s="1"/>
      <c r="J1624" s="1"/>
      <c r="K1624" s="1"/>
      <c r="L1624" s="1"/>
      <c r="M1624" s="1"/>
      <c r="N1624" s="1"/>
      <c r="O1624" s="1"/>
      <c r="P1624" s="1"/>
      <c r="Q1624" s="1"/>
      <c r="R1624" s="1"/>
      <c r="S1624" s="1"/>
      <c r="T1624" s="1"/>
      <c r="U1624" s="1"/>
      <c r="V1624" s="1"/>
      <c r="W1624" s="1"/>
      <c r="X1624" s="1"/>
      <c r="Y1624" s="1"/>
    </row>
    <row r="1625" spans="1:25">
      <c r="A1625" s="1"/>
      <c r="B1625" s="79"/>
      <c r="C1625" s="145"/>
      <c r="D1625" s="1"/>
      <c r="E1625" s="1"/>
      <c r="F1625" s="1"/>
      <c r="G1625" s="1"/>
      <c r="H1625" s="1"/>
      <c r="I1625" s="1"/>
      <c r="J1625" s="1"/>
      <c r="K1625" s="1"/>
      <c r="L1625" s="1"/>
      <c r="M1625" s="1"/>
      <c r="N1625" s="1"/>
      <c r="O1625" s="1"/>
      <c r="P1625" s="1"/>
      <c r="Q1625" s="1"/>
      <c r="R1625" s="1"/>
      <c r="S1625" s="1"/>
      <c r="T1625" s="1"/>
      <c r="U1625" s="1"/>
      <c r="V1625" s="1"/>
      <c r="W1625" s="1"/>
      <c r="X1625" s="1"/>
      <c r="Y1625" s="1"/>
    </row>
    <row r="1626" spans="1:25">
      <c r="A1626" s="1"/>
      <c r="B1626" s="79"/>
      <c r="C1626" s="145"/>
      <c r="D1626" s="1"/>
      <c r="E1626" s="1"/>
      <c r="F1626" s="1"/>
      <c r="G1626" s="1"/>
      <c r="H1626" s="1"/>
      <c r="I1626" s="1"/>
      <c r="J1626" s="1"/>
      <c r="K1626" s="1"/>
      <c r="L1626" s="1"/>
      <c r="M1626" s="1"/>
      <c r="N1626" s="1"/>
      <c r="O1626" s="1"/>
      <c r="P1626" s="1"/>
      <c r="Q1626" s="1"/>
      <c r="R1626" s="1"/>
      <c r="S1626" s="1"/>
      <c r="T1626" s="1"/>
      <c r="U1626" s="1"/>
      <c r="V1626" s="1"/>
      <c r="W1626" s="1"/>
      <c r="X1626" s="1"/>
      <c r="Y1626" s="1"/>
    </row>
    <row r="1627" spans="1:25">
      <c r="A1627" s="1"/>
      <c r="B1627" s="79"/>
      <c r="C1627" s="145"/>
      <c r="D1627" s="1"/>
      <c r="E1627" s="1"/>
      <c r="F1627" s="1"/>
      <c r="G1627" s="1"/>
      <c r="H1627" s="1"/>
      <c r="I1627" s="1"/>
      <c r="J1627" s="1"/>
      <c r="K1627" s="1"/>
      <c r="L1627" s="1"/>
      <c r="M1627" s="1"/>
      <c r="N1627" s="1"/>
      <c r="O1627" s="1"/>
      <c r="P1627" s="1"/>
      <c r="Q1627" s="1"/>
      <c r="R1627" s="1"/>
      <c r="S1627" s="1"/>
      <c r="T1627" s="1"/>
      <c r="U1627" s="1"/>
      <c r="V1627" s="1"/>
      <c r="W1627" s="1"/>
      <c r="X1627" s="1"/>
      <c r="Y1627" s="1"/>
    </row>
    <row r="1628" spans="1:25">
      <c r="A1628" s="1"/>
      <c r="B1628" s="79"/>
      <c r="C1628" s="145"/>
      <c r="D1628" s="1"/>
      <c r="E1628" s="1"/>
      <c r="F1628" s="1"/>
      <c r="G1628" s="1"/>
      <c r="H1628" s="1"/>
      <c r="I1628" s="1"/>
      <c r="J1628" s="1"/>
      <c r="K1628" s="1"/>
      <c r="L1628" s="1"/>
      <c r="M1628" s="1"/>
      <c r="N1628" s="1"/>
      <c r="O1628" s="1"/>
      <c r="P1628" s="1"/>
      <c r="Q1628" s="1"/>
      <c r="R1628" s="1"/>
      <c r="S1628" s="1"/>
      <c r="T1628" s="1"/>
      <c r="U1628" s="1"/>
      <c r="V1628" s="1"/>
      <c r="W1628" s="1"/>
      <c r="X1628" s="1"/>
      <c r="Y1628" s="1"/>
    </row>
    <row r="1629" spans="1:25">
      <c r="A1629" s="1"/>
      <c r="B1629" s="79"/>
      <c r="C1629" s="145"/>
      <c r="D1629" s="1"/>
      <c r="E1629" s="1"/>
      <c r="F1629" s="1"/>
      <c r="G1629" s="1"/>
      <c r="H1629" s="1"/>
      <c r="I1629" s="1"/>
      <c r="J1629" s="1"/>
      <c r="K1629" s="1"/>
      <c r="L1629" s="1"/>
      <c r="M1629" s="1"/>
      <c r="N1629" s="1"/>
      <c r="O1629" s="1"/>
      <c r="P1629" s="1"/>
      <c r="Q1629" s="1"/>
      <c r="R1629" s="1"/>
      <c r="S1629" s="1"/>
      <c r="T1629" s="1"/>
      <c r="U1629" s="1"/>
      <c r="V1629" s="1"/>
      <c r="W1629" s="1"/>
      <c r="X1629" s="1"/>
      <c r="Y1629" s="1"/>
    </row>
    <row r="1630" spans="1:25">
      <c r="A1630" s="1"/>
      <c r="B1630" s="79"/>
      <c r="C1630" s="145"/>
      <c r="D1630" s="1"/>
      <c r="E1630" s="1"/>
      <c r="F1630" s="1"/>
      <c r="G1630" s="1"/>
      <c r="H1630" s="1"/>
      <c r="I1630" s="1"/>
      <c r="J1630" s="1"/>
      <c r="K1630" s="1"/>
      <c r="L1630" s="1"/>
      <c r="M1630" s="1"/>
      <c r="N1630" s="1"/>
      <c r="O1630" s="1"/>
      <c r="P1630" s="1"/>
      <c r="Q1630" s="1"/>
      <c r="R1630" s="1"/>
      <c r="S1630" s="1"/>
      <c r="T1630" s="1"/>
      <c r="U1630" s="1"/>
      <c r="V1630" s="1"/>
      <c r="W1630" s="1"/>
      <c r="X1630" s="1"/>
      <c r="Y1630" s="1"/>
    </row>
    <row r="1631" spans="1:25">
      <c r="A1631" s="1"/>
      <c r="B1631" s="79"/>
      <c r="C1631" s="145"/>
      <c r="D1631" s="1"/>
      <c r="E1631" s="1"/>
      <c r="F1631" s="1"/>
      <c r="G1631" s="1"/>
      <c r="H1631" s="1"/>
      <c r="I1631" s="1"/>
      <c r="J1631" s="1"/>
      <c r="K1631" s="1"/>
      <c r="L1631" s="1"/>
      <c r="M1631" s="1"/>
      <c r="N1631" s="1"/>
      <c r="O1631" s="1"/>
      <c r="P1631" s="1"/>
      <c r="Q1631" s="1"/>
      <c r="R1631" s="1"/>
      <c r="S1631" s="1"/>
      <c r="T1631" s="1"/>
      <c r="U1631" s="1"/>
      <c r="V1631" s="1"/>
      <c r="W1631" s="1"/>
      <c r="X1631" s="1"/>
      <c r="Y1631" s="1"/>
    </row>
    <row r="1632" spans="1:25">
      <c r="A1632" s="1"/>
      <c r="B1632" s="79"/>
      <c r="C1632" s="145"/>
      <c r="D1632" s="1"/>
      <c r="E1632" s="1"/>
      <c r="F1632" s="1"/>
      <c r="G1632" s="1"/>
      <c r="H1632" s="1"/>
      <c r="I1632" s="1"/>
      <c r="J1632" s="1"/>
      <c r="K1632" s="1"/>
      <c r="L1632" s="1"/>
      <c r="M1632" s="1"/>
      <c r="N1632" s="1"/>
      <c r="O1632" s="1"/>
      <c r="P1632" s="1"/>
      <c r="Q1632" s="1"/>
      <c r="R1632" s="1"/>
      <c r="S1632" s="1"/>
      <c r="T1632" s="1"/>
      <c r="U1632" s="1"/>
      <c r="V1632" s="1"/>
      <c r="W1632" s="1"/>
      <c r="X1632" s="1"/>
      <c r="Y1632" s="1"/>
    </row>
    <row r="1633" spans="1:25">
      <c r="A1633" s="1"/>
      <c r="B1633" s="79"/>
      <c r="C1633" s="145"/>
      <c r="D1633" s="1"/>
      <c r="E1633" s="1"/>
      <c r="F1633" s="1"/>
      <c r="G1633" s="1"/>
      <c r="H1633" s="1"/>
      <c r="I1633" s="1"/>
      <c r="J1633" s="1"/>
      <c r="K1633" s="1"/>
      <c r="L1633" s="1"/>
      <c r="M1633" s="1"/>
      <c r="N1633" s="1"/>
      <c r="O1633" s="1"/>
      <c r="P1633" s="1"/>
      <c r="Q1633" s="1"/>
      <c r="R1633" s="1"/>
      <c r="S1633" s="1"/>
      <c r="T1633" s="1"/>
      <c r="U1633" s="1"/>
      <c r="V1633" s="1"/>
      <c r="W1633" s="1"/>
      <c r="X1633" s="1"/>
      <c r="Y1633" s="1"/>
    </row>
    <row r="1634" spans="1:25">
      <c r="A1634" s="1"/>
      <c r="B1634" s="79"/>
      <c r="C1634" s="145"/>
      <c r="D1634" s="1"/>
      <c r="E1634" s="1"/>
      <c r="F1634" s="1"/>
      <c r="G1634" s="1"/>
      <c r="H1634" s="1"/>
      <c r="I1634" s="1"/>
      <c r="J1634" s="1"/>
      <c r="K1634" s="1"/>
      <c r="L1634" s="1"/>
      <c r="M1634" s="1"/>
      <c r="N1634" s="1"/>
      <c r="O1634" s="1"/>
      <c r="P1634" s="1"/>
      <c r="Q1634" s="1"/>
      <c r="R1634" s="1"/>
      <c r="S1634" s="1"/>
      <c r="T1634" s="1"/>
      <c r="U1634" s="1"/>
      <c r="V1634" s="1"/>
      <c r="W1634" s="1"/>
      <c r="X1634" s="1"/>
      <c r="Y1634" s="1"/>
    </row>
    <row r="1635" spans="1:25">
      <c r="A1635" s="1"/>
      <c r="B1635" s="79"/>
      <c r="C1635" s="145"/>
      <c r="D1635" s="1"/>
      <c r="E1635" s="1"/>
      <c r="F1635" s="1"/>
      <c r="G1635" s="1"/>
      <c r="H1635" s="1"/>
      <c r="I1635" s="1"/>
      <c r="J1635" s="1"/>
      <c r="K1635" s="1"/>
      <c r="L1635" s="1"/>
      <c r="M1635" s="1"/>
      <c r="N1635" s="1"/>
      <c r="O1635" s="1"/>
      <c r="P1635" s="1"/>
      <c r="Q1635" s="1"/>
      <c r="R1635" s="1"/>
      <c r="S1635" s="1"/>
      <c r="T1635" s="1"/>
      <c r="U1635" s="1"/>
      <c r="V1635" s="1"/>
      <c r="W1635" s="1"/>
      <c r="X1635" s="1"/>
      <c r="Y1635" s="1"/>
    </row>
    <row r="1636" spans="1:25">
      <c r="A1636" s="1"/>
      <c r="B1636" s="79"/>
      <c r="C1636" s="145"/>
      <c r="D1636" s="1"/>
      <c r="E1636" s="1"/>
      <c r="F1636" s="1"/>
      <c r="G1636" s="1"/>
      <c r="H1636" s="1"/>
      <c r="I1636" s="1"/>
      <c r="J1636" s="1"/>
      <c r="K1636" s="1"/>
      <c r="L1636" s="1"/>
      <c r="M1636" s="1"/>
      <c r="N1636" s="1"/>
      <c r="O1636" s="1"/>
      <c r="P1636" s="1"/>
      <c r="Q1636" s="1"/>
      <c r="R1636" s="1"/>
      <c r="S1636" s="1"/>
      <c r="T1636" s="1"/>
      <c r="U1636" s="1"/>
      <c r="V1636" s="1"/>
      <c r="W1636" s="1"/>
      <c r="X1636" s="1"/>
      <c r="Y1636" s="1"/>
    </row>
    <row r="1637" spans="1:25">
      <c r="A1637" s="1"/>
      <c r="B1637" s="79"/>
      <c r="C1637" s="145"/>
      <c r="D1637" s="1"/>
      <c r="E1637" s="1"/>
      <c r="F1637" s="1"/>
      <c r="G1637" s="1"/>
      <c r="H1637" s="1"/>
      <c r="I1637" s="1"/>
      <c r="J1637" s="1"/>
      <c r="K1637" s="1"/>
      <c r="L1637" s="1"/>
      <c r="M1637" s="1"/>
      <c r="N1637" s="1"/>
      <c r="O1637" s="1"/>
      <c r="P1637" s="1"/>
      <c r="Q1637" s="1"/>
      <c r="R1637" s="1"/>
      <c r="S1637" s="1"/>
      <c r="T1637" s="1"/>
      <c r="U1637" s="1"/>
      <c r="V1637" s="1"/>
      <c r="W1637" s="1"/>
      <c r="X1637" s="1"/>
      <c r="Y1637" s="1"/>
    </row>
    <row r="1638" spans="1:25">
      <c r="A1638" s="1"/>
      <c r="B1638" s="79"/>
      <c r="C1638" s="145"/>
      <c r="D1638" s="1"/>
      <c r="E1638" s="1"/>
      <c r="F1638" s="1"/>
      <c r="G1638" s="1"/>
      <c r="H1638" s="1"/>
      <c r="I1638" s="1"/>
      <c r="J1638" s="1"/>
      <c r="K1638" s="1"/>
      <c r="L1638" s="1"/>
      <c r="M1638" s="1"/>
      <c r="N1638" s="1"/>
      <c r="O1638" s="1"/>
      <c r="P1638" s="1"/>
      <c r="Q1638" s="1"/>
      <c r="R1638" s="1"/>
      <c r="S1638" s="1"/>
      <c r="T1638" s="1"/>
      <c r="U1638" s="1"/>
      <c r="V1638" s="1"/>
      <c r="W1638" s="1"/>
      <c r="X1638" s="1"/>
      <c r="Y1638" s="1"/>
    </row>
    <row r="1639" spans="1:25">
      <c r="A1639" s="1"/>
      <c r="B1639" s="79"/>
      <c r="C1639" s="145"/>
      <c r="D1639" s="1"/>
      <c r="E1639" s="1"/>
      <c r="F1639" s="1"/>
      <c r="G1639" s="1"/>
      <c r="H1639" s="1"/>
      <c r="I1639" s="1"/>
      <c r="J1639" s="1"/>
      <c r="K1639" s="1"/>
      <c r="L1639" s="1"/>
      <c r="M1639" s="1"/>
      <c r="N1639" s="1"/>
      <c r="O1639" s="1"/>
      <c r="P1639" s="1"/>
      <c r="Q1639" s="1"/>
      <c r="R1639" s="1"/>
      <c r="S1639" s="1"/>
      <c r="T1639" s="1"/>
      <c r="U1639" s="1"/>
      <c r="V1639" s="1"/>
      <c r="W1639" s="1"/>
      <c r="X1639" s="1"/>
      <c r="Y1639" s="1"/>
    </row>
    <row r="1640" spans="1:25">
      <c r="A1640" s="1"/>
      <c r="B1640" s="79"/>
      <c r="C1640" s="145"/>
      <c r="D1640" s="1"/>
      <c r="E1640" s="1"/>
      <c r="F1640" s="1"/>
      <c r="G1640" s="1"/>
      <c r="H1640" s="1"/>
      <c r="I1640" s="1"/>
      <c r="J1640" s="1"/>
      <c r="K1640" s="1"/>
      <c r="L1640" s="1"/>
      <c r="M1640" s="1"/>
      <c r="N1640" s="1"/>
      <c r="O1640" s="1"/>
      <c r="P1640" s="1"/>
      <c r="Q1640" s="1"/>
      <c r="R1640" s="1"/>
      <c r="S1640" s="1"/>
      <c r="T1640" s="1"/>
      <c r="U1640" s="1"/>
      <c r="V1640" s="1"/>
      <c r="W1640" s="1"/>
      <c r="X1640" s="1"/>
      <c r="Y1640" s="1"/>
    </row>
    <row r="1641" spans="1:25">
      <c r="A1641" s="1"/>
      <c r="B1641" s="79"/>
      <c r="C1641" s="145"/>
      <c r="D1641" s="1"/>
      <c r="E1641" s="1"/>
      <c r="F1641" s="1"/>
      <c r="G1641" s="1"/>
      <c r="H1641" s="1"/>
      <c r="I1641" s="1"/>
      <c r="J1641" s="1"/>
      <c r="K1641" s="1"/>
      <c r="L1641" s="1"/>
      <c r="M1641" s="1"/>
      <c r="N1641" s="1"/>
      <c r="O1641" s="1"/>
      <c r="P1641" s="1"/>
      <c r="Q1641" s="1"/>
      <c r="R1641" s="1"/>
      <c r="S1641" s="1"/>
      <c r="T1641" s="1"/>
      <c r="U1641" s="1"/>
      <c r="V1641" s="1"/>
      <c r="W1641" s="1"/>
      <c r="X1641" s="1"/>
      <c r="Y1641" s="1"/>
    </row>
    <row r="1642" spans="1:25">
      <c r="A1642" s="1"/>
      <c r="B1642" s="79"/>
      <c r="C1642" s="145"/>
      <c r="D1642" s="1"/>
      <c r="E1642" s="1"/>
      <c r="F1642" s="1"/>
      <c r="G1642" s="1"/>
      <c r="H1642" s="1"/>
      <c r="I1642" s="1"/>
      <c r="J1642" s="1"/>
      <c r="K1642" s="1"/>
      <c r="L1642" s="1"/>
      <c r="M1642" s="1"/>
      <c r="N1642" s="1"/>
      <c r="O1642" s="1"/>
      <c r="P1642" s="1"/>
      <c r="Q1642" s="1"/>
      <c r="R1642" s="1"/>
      <c r="S1642" s="1"/>
      <c r="T1642" s="1"/>
      <c r="U1642" s="1"/>
      <c r="V1642" s="1"/>
      <c r="W1642" s="1"/>
      <c r="X1642" s="1"/>
      <c r="Y1642" s="1"/>
    </row>
    <row r="1643" spans="1:25">
      <c r="A1643" s="1"/>
      <c r="B1643" s="79"/>
      <c r="C1643" s="145"/>
      <c r="D1643" s="1"/>
      <c r="E1643" s="1"/>
      <c r="F1643" s="1"/>
      <c r="G1643" s="1"/>
      <c r="H1643" s="1"/>
      <c r="I1643" s="1"/>
      <c r="J1643" s="1"/>
      <c r="K1643" s="1"/>
      <c r="L1643" s="1"/>
      <c r="M1643" s="1"/>
      <c r="N1643" s="1"/>
      <c r="O1643" s="1"/>
      <c r="P1643" s="1"/>
      <c r="Q1643" s="1"/>
      <c r="R1643" s="1"/>
      <c r="S1643" s="1"/>
      <c r="T1643" s="1"/>
      <c r="U1643" s="1"/>
      <c r="V1643" s="1"/>
      <c r="W1643" s="1"/>
      <c r="X1643" s="1"/>
      <c r="Y1643" s="1"/>
    </row>
    <row r="1644" spans="1:25">
      <c r="A1644" s="1"/>
      <c r="B1644" s="79"/>
      <c r="C1644" s="145"/>
      <c r="D1644" s="1"/>
      <c r="E1644" s="1"/>
      <c r="F1644" s="1"/>
      <c r="G1644" s="1"/>
      <c r="H1644" s="1"/>
      <c r="I1644" s="1"/>
      <c r="J1644" s="1"/>
      <c r="K1644" s="1"/>
      <c r="L1644" s="1"/>
      <c r="M1644" s="1"/>
      <c r="N1644" s="1"/>
      <c r="O1644" s="1"/>
      <c r="P1644" s="1"/>
      <c r="Q1644" s="1"/>
      <c r="R1644" s="1"/>
      <c r="S1644" s="1"/>
      <c r="T1644" s="1"/>
      <c r="U1644" s="1"/>
      <c r="V1644" s="1"/>
      <c r="W1644" s="1"/>
      <c r="X1644" s="1"/>
      <c r="Y1644" s="1"/>
    </row>
    <row r="1645" spans="1:25">
      <c r="A1645" s="1"/>
      <c r="B1645" s="79"/>
      <c r="C1645" s="145"/>
      <c r="D1645" s="1"/>
      <c r="E1645" s="1"/>
      <c r="F1645" s="1"/>
      <c r="G1645" s="1"/>
      <c r="H1645" s="1"/>
      <c r="I1645" s="1"/>
      <c r="J1645" s="1"/>
      <c r="K1645" s="1"/>
      <c r="L1645" s="1"/>
      <c r="M1645" s="1"/>
      <c r="N1645" s="1"/>
      <c r="O1645" s="1"/>
      <c r="P1645" s="1"/>
      <c r="Q1645" s="1"/>
      <c r="R1645" s="1"/>
      <c r="S1645" s="1"/>
      <c r="T1645" s="1"/>
      <c r="U1645" s="1"/>
      <c r="V1645" s="1"/>
      <c r="W1645" s="1"/>
      <c r="X1645" s="1"/>
      <c r="Y1645" s="1"/>
    </row>
    <row r="1646" spans="1:25">
      <c r="A1646" s="1"/>
      <c r="B1646" s="79"/>
      <c r="C1646" s="145"/>
      <c r="D1646" s="1"/>
      <c r="E1646" s="1"/>
      <c r="F1646" s="1"/>
      <c r="G1646" s="1"/>
      <c r="H1646" s="1"/>
      <c r="I1646" s="1"/>
      <c r="J1646" s="1"/>
      <c r="K1646" s="1"/>
      <c r="L1646" s="1"/>
      <c r="M1646" s="1"/>
      <c r="N1646" s="1"/>
      <c r="O1646" s="1"/>
      <c r="P1646" s="1"/>
      <c r="Q1646" s="1"/>
      <c r="R1646" s="1"/>
      <c r="S1646" s="1"/>
      <c r="T1646" s="1"/>
      <c r="U1646" s="1"/>
      <c r="V1646" s="1"/>
      <c r="W1646" s="1"/>
      <c r="X1646" s="1"/>
      <c r="Y1646" s="1"/>
    </row>
    <row r="1647" spans="1:25">
      <c r="A1647" s="1"/>
      <c r="B1647" s="79"/>
      <c r="C1647" s="145"/>
      <c r="D1647" s="1"/>
      <c r="E1647" s="1"/>
      <c r="F1647" s="1"/>
      <c r="G1647" s="1"/>
      <c r="H1647" s="1"/>
      <c r="I1647" s="1"/>
      <c r="J1647" s="1"/>
      <c r="K1647" s="1"/>
      <c r="L1647" s="1"/>
      <c r="M1647" s="1"/>
      <c r="N1647" s="1"/>
      <c r="O1647" s="1"/>
      <c r="P1647" s="1"/>
      <c r="Q1647" s="1"/>
      <c r="R1647" s="1"/>
      <c r="S1647" s="1"/>
      <c r="T1647" s="1"/>
      <c r="U1647" s="1"/>
      <c r="V1647" s="1"/>
      <c r="W1647" s="1"/>
      <c r="X1647" s="1"/>
      <c r="Y1647" s="1"/>
    </row>
    <row r="1648" spans="1:25">
      <c r="A1648" s="1"/>
      <c r="B1648" s="79"/>
      <c r="C1648" s="145"/>
      <c r="D1648" s="1"/>
      <c r="E1648" s="1"/>
      <c r="F1648" s="1"/>
      <c r="G1648" s="1"/>
      <c r="H1648" s="1"/>
      <c r="I1648" s="1"/>
      <c r="J1648" s="1"/>
      <c r="K1648" s="1"/>
      <c r="L1648" s="1"/>
      <c r="M1648" s="1"/>
      <c r="N1648" s="1"/>
      <c r="O1648" s="1"/>
      <c r="P1648" s="1"/>
      <c r="Q1648" s="1"/>
      <c r="R1648" s="1"/>
      <c r="S1648" s="1"/>
      <c r="T1648" s="1"/>
      <c r="U1648" s="1"/>
      <c r="V1648" s="1"/>
      <c r="W1648" s="1"/>
      <c r="X1648" s="1"/>
      <c r="Y1648" s="1"/>
    </row>
    <row r="1649" spans="1:25">
      <c r="A1649" s="1"/>
      <c r="B1649" s="79"/>
      <c r="C1649" s="145"/>
      <c r="D1649" s="1"/>
      <c r="E1649" s="1"/>
      <c r="F1649" s="1"/>
      <c r="G1649" s="1"/>
      <c r="H1649" s="1"/>
      <c r="I1649" s="1"/>
      <c r="J1649" s="1"/>
      <c r="K1649" s="1"/>
      <c r="L1649" s="1"/>
      <c r="M1649" s="1"/>
      <c r="N1649" s="1"/>
      <c r="O1649" s="1"/>
      <c r="P1649" s="1"/>
      <c r="Q1649" s="1"/>
      <c r="R1649" s="1"/>
      <c r="S1649" s="1"/>
      <c r="T1649" s="1"/>
      <c r="U1649" s="1"/>
      <c r="V1649" s="1"/>
      <c r="W1649" s="1"/>
      <c r="X1649" s="1"/>
      <c r="Y1649" s="1"/>
    </row>
    <row r="1650" spans="1:25">
      <c r="A1650" s="1"/>
      <c r="B1650" s="79"/>
      <c r="C1650" s="145"/>
      <c r="D1650" s="1"/>
      <c r="E1650" s="1"/>
      <c r="F1650" s="1"/>
      <c r="G1650" s="1"/>
      <c r="H1650" s="1"/>
      <c r="I1650" s="1"/>
      <c r="J1650" s="1"/>
      <c r="K1650" s="1"/>
      <c r="L1650" s="1"/>
      <c r="M1650" s="1"/>
      <c r="N1650" s="1"/>
      <c r="O1650" s="1"/>
      <c r="P1650" s="1"/>
      <c r="Q1650" s="1"/>
      <c r="R1650" s="1"/>
      <c r="S1650" s="1"/>
      <c r="T1650" s="1"/>
      <c r="U1650" s="1"/>
      <c r="V1650" s="1"/>
      <c r="W1650" s="1"/>
      <c r="X1650" s="1"/>
      <c r="Y1650" s="1"/>
    </row>
    <row r="1651" spans="1:25">
      <c r="A1651" s="1"/>
      <c r="B1651" s="79"/>
      <c r="C1651" s="145"/>
      <c r="D1651" s="1"/>
      <c r="E1651" s="1"/>
      <c r="F1651" s="1"/>
      <c r="G1651" s="1"/>
      <c r="H1651" s="1"/>
      <c r="I1651" s="1"/>
      <c r="J1651" s="1"/>
      <c r="K1651" s="1"/>
      <c r="L1651" s="1"/>
      <c r="M1651" s="1"/>
      <c r="N1651" s="1"/>
      <c r="O1651" s="1"/>
      <c r="P1651" s="1"/>
      <c r="Q1651" s="1"/>
      <c r="R1651" s="1"/>
      <c r="S1651" s="1"/>
      <c r="T1651" s="1"/>
      <c r="U1651" s="1"/>
      <c r="V1651" s="1"/>
      <c r="W1651" s="1"/>
      <c r="X1651" s="1"/>
      <c r="Y1651" s="1"/>
    </row>
    <row r="1652" spans="1:25">
      <c r="A1652" s="1"/>
      <c r="B1652" s="79"/>
      <c r="C1652" s="145"/>
      <c r="D1652" s="1"/>
      <c r="E1652" s="1"/>
      <c r="F1652" s="1"/>
      <c r="G1652" s="1"/>
      <c r="H1652" s="1"/>
      <c r="I1652" s="1"/>
      <c r="J1652" s="1"/>
      <c r="K1652" s="1"/>
      <c r="L1652" s="1"/>
      <c r="M1652" s="1"/>
      <c r="N1652" s="1"/>
      <c r="O1652" s="1"/>
      <c r="P1652" s="1"/>
      <c r="Q1652" s="1"/>
      <c r="R1652" s="1"/>
      <c r="S1652" s="1"/>
      <c r="T1652" s="1"/>
      <c r="U1652" s="1"/>
      <c r="V1652" s="1"/>
      <c r="W1652" s="1"/>
      <c r="X1652" s="1"/>
      <c r="Y1652" s="1"/>
    </row>
    <row r="1653" spans="1:25">
      <c r="A1653" s="1"/>
      <c r="B1653" s="79"/>
      <c r="C1653" s="145"/>
      <c r="D1653" s="1"/>
      <c r="E1653" s="1"/>
      <c r="F1653" s="1"/>
      <c r="G1653" s="1"/>
      <c r="H1653" s="1"/>
      <c r="I1653" s="1"/>
      <c r="J1653" s="1"/>
      <c r="K1653" s="1"/>
      <c r="L1653" s="1"/>
      <c r="M1653" s="1"/>
      <c r="N1653" s="1"/>
      <c r="O1653" s="1"/>
      <c r="P1653" s="1"/>
      <c r="Q1653" s="1"/>
      <c r="R1653" s="1"/>
      <c r="S1653" s="1"/>
      <c r="T1653" s="1"/>
      <c r="U1653" s="1"/>
      <c r="V1653" s="1"/>
      <c r="W1653" s="1"/>
      <c r="X1653" s="1"/>
      <c r="Y1653" s="1"/>
    </row>
    <row r="1654" spans="1:25">
      <c r="A1654" s="1"/>
      <c r="B1654" s="79"/>
      <c r="C1654" s="145"/>
      <c r="D1654" s="1"/>
      <c r="E1654" s="1"/>
      <c r="F1654" s="1"/>
      <c r="G1654" s="1"/>
      <c r="H1654" s="1"/>
      <c r="I1654" s="1"/>
      <c r="J1654" s="1"/>
      <c r="K1654" s="1"/>
      <c r="L1654" s="1"/>
      <c r="M1654" s="1"/>
      <c r="N1654" s="1"/>
      <c r="O1654" s="1"/>
      <c r="P1654" s="1"/>
      <c r="Q1654" s="1"/>
      <c r="R1654" s="1"/>
      <c r="S1654" s="1"/>
      <c r="T1654" s="1"/>
      <c r="U1654" s="1"/>
      <c r="V1654" s="1"/>
      <c r="W1654" s="1"/>
      <c r="X1654" s="1"/>
      <c r="Y1654" s="1"/>
    </row>
    <row r="1655" spans="1:25">
      <c r="A1655" s="1"/>
      <c r="B1655" s="79"/>
      <c r="C1655" s="145"/>
      <c r="D1655" s="1"/>
      <c r="E1655" s="1"/>
      <c r="F1655" s="1"/>
      <c r="G1655" s="1"/>
      <c r="H1655" s="1"/>
      <c r="I1655" s="1"/>
      <c r="J1655" s="1"/>
      <c r="K1655" s="1"/>
      <c r="L1655" s="1"/>
      <c r="M1655" s="1"/>
      <c r="N1655" s="1"/>
      <c r="O1655" s="1"/>
      <c r="P1655" s="1"/>
      <c r="Q1655" s="1"/>
      <c r="R1655" s="1"/>
      <c r="S1655" s="1"/>
      <c r="T1655" s="1"/>
      <c r="U1655" s="1"/>
      <c r="V1655" s="1"/>
      <c r="W1655" s="1"/>
      <c r="X1655" s="1"/>
      <c r="Y1655" s="1"/>
    </row>
    <row r="1656" spans="1:25">
      <c r="A1656" s="1"/>
      <c r="B1656" s="79"/>
      <c r="C1656" s="145"/>
      <c r="D1656" s="1"/>
      <c r="E1656" s="1"/>
      <c r="F1656" s="1"/>
      <c r="G1656" s="1"/>
      <c r="H1656" s="1"/>
      <c r="I1656" s="1"/>
      <c r="J1656" s="1"/>
      <c r="K1656" s="1"/>
      <c r="L1656" s="1"/>
      <c r="M1656" s="1"/>
      <c r="N1656" s="1"/>
      <c r="O1656" s="1"/>
      <c r="P1656" s="1"/>
      <c r="Q1656" s="1"/>
      <c r="R1656" s="1"/>
      <c r="S1656" s="1"/>
      <c r="T1656" s="1"/>
      <c r="U1656" s="1"/>
      <c r="V1656" s="1"/>
      <c r="W1656" s="1"/>
      <c r="X1656" s="1"/>
      <c r="Y1656" s="1"/>
    </row>
    <row r="1657" spans="1:25">
      <c r="A1657" s="1"/>
      <c r="B1657" s="79"/>
      <c r="C1657" s="145"/>
      <c r="D1657" s="1"/>
      <c r="E1657" s="1"/>
      <c r="F1657" s="1"/>
      <c r="G1657" s="1"/>
      <c r="H1657" s="1"/>
      <c r="I1657" s="1"/>
      <c r="J1657" s="1"/>
      <c r="K1657" s="1"/>
      <c r="L1657" s="1"/>
      <c r="M1657" s="1"/>
      <c r="N1657" s="1"/>
      <c r="O1657" s="1"/>
      <c r="P1657" s="1"/>
      <c r="Q1657" s="1"/>
      <c r="R1657" s="1"/>
      <c r="S1657" s="1"/>
      <c r="T1657" s="1"/>
      <c r="U1657" s="1"/>
      <c r="V1657" s="1"/>
      <c r="W1657" s="1"/>
      <c r="X1657" s="1"/>
      <c r="Y1657" s="1"/>
    </row>
    <row r="1658" spans="1:25">
      <c r="A1658" s="1"/>
      <c r="B1658" s="79"/>
      <c r="C1658" s="145"/>
      <c r="D1658" s="1"/>
      <c r="E1658" s="1"/>
      <c r="F1658" s="1"/>
      <c r="G1658" s="1"/>
      <c r="H1658" s="1"/>
      <c r="I1658" s="1"/>
      <c r="J1658" s="1"/>
      <c r="K1658" s="1"/>
      <c r="L1658" s="1"/>
      <c r="M1658" s="1"/>
      <c r="N1658" s="1"/>
      <c r="O1658" s="1"/>
      <c r="P1658" s="1"/>
      <c r="Q1658" s="1"/>
      <c r="R1658" s="1"/>
      <c r="S1658" s="1"/>
      <c r="T1658" s="1"/>
      <c r="U1658" s="1"/>
      <c r="V1658" s="1"/>
      <c r="W1658" s="1"/>
      <c r="X1658" s="1"/>
      <c r="Y1658" s="1"/>
    </row>
    <row r="1659" spans="1:25">
      <c r="A1659" s="1"/>
      <c r="B1659" s="79"/>
      <c r="C1659" s="145"/>
      <c r="D1659" s="1"/>
      <c r="E1659" s="1"/>
      <c r="F1659" s="1"/>
      <c r="G1659" s="1"/>
      <c r="H1659" s="1"/>
      <c r="I1659" s="1"/>
      <c r="J1659" s="1"/>
      <c r="K1659" s="1"/>
      <c r="L1659" s="1"/>
      <c r="M1659" s="1"/>
      <c r="N1659" s="1"/>
      <c r="O1659" s="1"/>
      <c r="P1659" s="1"/>
      <c r="Q1659" s="1"/>
      <c r="R1659" s="1"/>
      <c r="S1659" s="1"/>
      <c r="T1659" s="1"/>
      <c r="U1659" s="1"/>
      <c r="V1659" s="1"/>
      <c r="W1659" s="1"/>
      <c r="X1659" s="1"/>
      <c r="Y1659" s="1"/>
    </row>
    <row r="1660" spans="1:25">
      <c r="A1660" s="1"/>
      <c r="B1660" s="79"/>
      <c r="C1660" s="145"/>
      <c r="D1660" s="1"/>
      <c r="E1660" s="1"/>
      <c r="F1660" s="1"/>
      <c r="G1660" s="1"/>
      <c r="H1660" s="1"/>
      <c r="I1660" s="1"/>
      <c r="J1660" s="1"/>
      <c r="K1660" s="1"/>
      <c r="L1660" s="1"/>
      <c r="M1660" s="1"/>
      <c r="N1660" s="1"/>
      <c r="O1660" s="1"/>
      <c r="P1660" s="1"/>
      <c r="Q1660" s="1"/>
      <c r="R1660" s="1"/>
      <c r="S1660" s="1"/>
      <c r="T1660" s="1"/>
      <c r="U1660" s="1"/>
      <c r="V1660" s="1"/>
      <c r="W1660" s="1"/>
      <c r="X1660" s="1"/>
      <c r="Y1660" s="1"/>
    </row>
    <row r="1661" spans="1:25">
      <c r="A1661" s="1"/>
      <c r="B1661" s="79"/>
      <c r="C1661" s="145"/>
      <c r="D1661" s="1"/>
      <c r="E1661" s="1"/>
      <c r="F1661" s="1"/>
      <c r="G1661" s="1"/>
      <c r="H1661" s="1"/>
      <c r="I1661" s="1"/>
      <c r="J1661" s="1"/>
      <c r="K1661" s="1"/>
      <c r="L1661" s="1"/>
      <c r="M1661" s="1"/>
      <c r="N1661" s="1"/>
      <c r="O1661" s="1"/>
      <c r="P1661" s="1"/>
      <c r="Q1661" s="1"/>
      <c r="R1661" s="1"/>
      <c r="S1661" s="1"/>
      <c r="T1661" s="1"/>
      <c r="U1661" s="1"/>
      <c r="V1661" s="1"/>
      <c r="W1661" s="1"/>
      <c r="X1661" s="1"/>
      <c r="Y1661" s="1"/>
    </row>
    <row r="1662" spans="1:25">
      <c r="A1662" s="1"/>
      <c r="B1662" s="79"/>
      <c r="C1662" s="145"/>
      <c r="D1662" s="1"/>
      <c r="E1662" s="1"/>
      <c r="F1662" s="1"/>
      <c r="G1662" s="1"/>
      <c r="H1662" s="1"/>
      <c r="I1662" s="1"/>
      <c r="J1662" s="1"/>
      <c r="K1662" s="1"/>
      <c r="L1662" s="1"/>
      <c r="M1662" s="1"/>
      <c r="N1662" s="1"/>
      <c r="O1662" s="1"/>
      <c r="P1662" s="1"/>
      <c r="Q1662" s="1"/>
      <c r="R1662" s="1"/>
      <c r="S1662" s="1"/>
      <c r="T1662" s="1"/>
      <c r="U1662" s="1"/>
      <c r="V1662" s="1"/>
      <c r="W1662" s="1"/>
      <c r="X1662" s="1"/>
      <c r="Y1662" s="1"/>
    </row>
    <row r="1663" spans="1:25">
      <c r="A1663" s="1"/>
      <c r="B1663" s="79"/>
      <c r="C1663" s="145"/>
      <c r="D1663" s="1"/>
      <c r="E1663" s="1"/>
      <c r="F1663" s="1"/>
      <c r="G1663" s="1"/>
      <c r="H1663" s="1"/>
      <c r="I1663" s="1"/>
      <c r="J1663" s="1"/>
      <c r="K1663" s="1"/>
      <c r="L1663" s="1"/>
      <c r="M1663" s="1"/>
      <c r="N1663" s="1"/>
      <c r="O1663" s="1"/>
      <c r="P1663" s="1"/>
      <c r="Q1663" s="1"/>
      <c r="R1663" s="1"/>
      <c r="S1663" s="1"/>
      <c r="T1663" s="1"/>
      <c r="U1663" s="1"/>
      <c r="V1663" s="1"/>
      <c r="W1663" s="1"/>
      <c r="X1663" s="1"/>
      <c r="Y1663" s="1"/>
    </row>
    <row r="1664" spans="1:25">
      <c r="A1664" s="1"/>
      <c r="B1664" s="79"/>
      <c r="C1664" s="145"/>
      <c r="D1664" s="1"/>
      <c r="E1664" s="1"/>
      <c r="F1664" s="1"/>
      <c r="G1664" s="1"/>
      <c r="H1664" s="1"/>
      <c r="I1664" s="1"/>
      <c r="J1664" s="1"/>
      <c r="K1664" s="1"/>
      <c r="L1664" s="1"/>
      <c r="M1664" s="1"/>
      <c r="N1664" s="1"/>
      <c r="O1664" s="1"/>
      <c r="P1664" s="1"/>
      <c r="Q1664" s="1"/>
      <c r="R1664" s="1"/>
      <c r="S1664" s="1"/>
      <c r="T1664" s="1"/>
      <c r="U1664" s="1"/>
      <c r="V1664" s="1"/>
      <c r="W1664" s="1"/>
      <c r="X1664" s="1"/>
      <c r="Y1664" s="1"/>
    </row>
    <row r="1665" spans="1:25">
      <c r="A1665" s="1"/>
      <c r="B1665" s="79"/>
      <c r="C1665" s="145"/>
      <c r="D1665" s="1"/>
      <c r="E1665" s="1"/>
      <c r="F1665" s="1"/>
      <c r="G1665" s="1"/>
      <c r="H1665" s="1"/>
      <c r="I1665" s="1"/>
      <c r="J1665" s="1"/>
      <c r="K1665" s="1"/>
      <c r="L1665" s="1"/>
      <c r="M1665" s="1"/>
      <c r="N1665" s="1"/>
      <c r="O1665" s="1"/>
      <c r="P1665" s="1"/>
      <c r="Q1665" s="1"/>
      <c r="R1665" s="1"/>
      <c r="S1665" s="1"/>
      <c r="T1665" s="1"/>
      <c r="U1665" s="1"/>
      <c r="V1665" s="1"/>
      <c r="W1665" s="1"/>
      <c r="X1665" s="1"/>
      <c r="Y1665" s="1"/>
    </row>
    <row r="1666" spans="1:25">
      <c r="A1666" s="1"/>
      <c r="B1666" s="79"/>
      <c r="C1666" s="145"/>
      <c r="D1666" s="1"/>
      <c r="E1666" s="1"/>
      <c r="F1666" s="1"/>
      <c r="G1666" s="1"/>
      <c r="H1666" s="1"/>
      <c r="I1666" s="1"/>
      <c r="J1666" s="1"/>
      <c r="K1666" s="1"/>
      <c r="L1666" s="1"/>
      <c r="M1666" s="1"/>
      <c r="N1666" s="1"/>
      <c r="O1666" s="1"/>
      <c r="P1666" s="1"/>
      <c r="Q1666" s="1"/>
      <c r="R1666" s="1"/>
      <c r="S1666" s="1"/>
      <c r="T1666" s="1"/>
      <c r="U1666" s="1"/>
      <c r="V1666" s="1"/>
      <c r="W1666" s="1"/>
      <c r="X1666" s="1"/>
      <c r="Y1666" s="1"/>
    </row>
    <row r="1667" spans="1:25">
      <c r="A1667" s="1"/>
      <c r="B1667" s="79"/>
      <c r="C1667" s="145"/>
      <c r="D1667" s="1"/>
      <c r="E1667" s="1"/>
      <c r="F1667" s="1"/>
      <c r="G1667" s="1"/>
      <c r="H1667" s="1"/>
      <c r="I1667" s="1"/>
      <c r="J1667" s="1"/>
      <c r="K1667" s="1"/>
      <c r="L1667" s="1"/>
      <c r="M1667" s="1"/>
      <c r="N1667" s="1"/>
      <c r="O1667" s="1"/>
      <c r="P1667" s="1"/>
      <c r="Q1667" s="1"/>
      <c r="R1667" s="1"/>
      <c r="S1667" s="1"/>
      <c r="T1667" s="1"/>
      <c r="U1667" s="1"/>
      <c r="V1667" s="1"/>
      <c r="W1667" s="1"/>
      <c r="X1667" s="1"/>
      <c r="Y1667" s="1"/>
    </row>
    <row r="1668" spans="1:25">
      <c r="A1668" s="1"/>
      <c r="B1668" s="79"/>
      <c r="C1668" s="145"/>
      <c r="D1668" s="1"/>
      <c r="E1668" s="1"/>
      <c r="F1668" s="1"/>
      <c r="G1668" s="1"/>
      <c r="H1668" s="1"/>
      <c r="I1668" s="1"/>
      <c r="J1668" s="1"/>
      <c r="K1668" s="1"/>
      <c r="L1668" s="1"/>
      <c r="M1668" s="1"/>
      <c r="N1668" s="1"/>
      <c r="O1668" s="1"/>
      <c r="P1668" s="1"/>
      <c r="Q1668" s="1"/>
      <c r="R1668" s="1"/>
      <c r="S1668" s="1"/>
      <c r="T1668" s="1"/>
      <c r="U1668" s="1"/>
      <c r="V1668" s="1"/>
      <c r="W1668" s="1"/>
      <c r="X1668" s="1"/>
      <c r="Y1668" s="1"/>
    </row>
    <row r="1669" spans="1:25">
      <c r="A1669" s="1"/>
      <c r="B1669" s="79"/>
      <c r="C1669" s="145"/>
      <c r="D1669" s="1"/>
      <c r="E1669" s="1"/>
      <c r="F1669" s="1"/>
      <c r="G1669" s="1"/>
      <c r="H1669" s="1"/>
      <c r="I1669" s="1"/>
      <c r="J1669" s="1"/>
      <c r="K1669" s="1"/>
      <c r="L1669" s="1"/>
      <c r="M1669" s="1"/>
      <c r="N1669" s="1"/>
      <c r="O1669" s="1"/>
      <c r="P1669" s="1"/>
      <c r="Q1669" s="1"/>
      <c r="R1669" s="1"/>
      <c r="S1669" s="1"/>
      <c r="T1669" s="1"/>
      <c r="U1669" s="1"/>
      <c r="V1669" s="1"/>
      <c r="W1669" s="1"/>
      <c r="X1669" s="1"/>
      <c r="Y1669" s="1"/>
    </row>
    <row r="1670" spans="1:25">
      <c r="A1670" s="1"/>
      <c r="B1670" s="79"/>
      <c r="C1670" s="145"/>
      <c r="D1670" s="1"/>
      <c r="E1670" s="1"/>
      <c r="F1670" s="1"/>
      <c r="G1670" s="1"/>
      <c r="H1670" s="1"/>
      <c r="I1670" s="1"/>
      <c r="J1670" s="1"/>
      <c r="K1670" s="1"/>
      <c r="L1670" s="1"/>
      <c r="M1670" s="1"/>
      <c r="N1670" s="1"/>
      <c r="O1670" s="1"/>
      <c r="P1670" s="1"/>
      <c r="Q1670" s="1"/>
      <c r="R1670" s="1"/>
      <c r="S1670" s="1"/>
      <c r="T1670" s="1"/>
      <c r="U1670" s="1"/>
      <c r="V1670" s="1"/>
      <c r="W1670" s="1"/>
      <c r="X1670" s="1"/>
      <c r="Y1670" s="1"/>
    </row>
    <row r="1671" spans="1:25">
      <c r="A1671" s="1"/>
      <c r="B1671" s="79"/>
      <c r="C1671" s="145"/>
      <c r="D1671" s="1"/>
      <c r="E1671" s="1"/>
      <c r="F1671" s="1"/>
      <c r="G1671" s="1"/>
      <c r="H1671" s="1"/>
      <c r="I1671" s="1"/>
      <c r="J1671" s="1"/>
      <c r="K1671" s="1"/>
      <c r="L1671" s="1"/>
      <c r="M1671" s="1"/>
      <c r="N1671" s="1"/>
      <c r="O1671" s="1"/>
      <c r="P1671" s="1"/>
      <c r="Q1671" s="1"/>
      <c r="R1671" s="1"/>
      <c r="S1671" s="1"/>
      <c r="T1671" s="1"/>
      <c r="U1671" s="1"/>
      <c r="V1671" s="1"/>
      <c r="W1671" s="1"/>
      <c r="X1671" s="1"/>
      <c r="Y1671" s="1"/>
    </row>
    <row r="1672" spans="1:25">
      <c r="A1672" s="1"/>
      <c r="B1672" s="79"/>
      <c r="C1672" s="145"/>
      <c r="D1672" s="1"/>
      <c r="E1672" s="1"/>
      <c r="F1672" s="1"/>
      <c r="G1672" s="1"/>
      <c r="H1672" s="1"/>
      <c r="I1672" s="1"/>
      <c r="J1672" s="1"/>
      <c r="K1672" s="1"/>
      <c r="L1672" s="1"/>
      <c r="M1672" s="1"/>
      <c r="N1672" s="1"/>
      <c r="O1672" s="1"/>
      <c r="P1672" s="1"/>
      <c r="Q1672" s="1"/>
      <c r="R1672" s="1"/>
      <c r="S1672" s="1"/>
      <c r="T1672" s="1"/>
      <c r="U1672" s="1"/>
      <c r="V1672" s="1"/>
      <c r="W1672" s="1"/>
      <c r="X1672" s="1"/>
      <c r="Y1672" s="1"/>
    </row>
    <row r="1673" spans="1:25">
      <c r="A1673" s="1"/>
      <c r="B1673" s="79"/>
      <c r="C1673" s="145"/>
      <c r="D1673" s="1"/>
      <c r="E1673" s="1"/>
      <c r="F1673" s="1"/>
      <c r="G1673" s="1"/>
      <c r="H1673" s="1"/>
      <c r="I1673" s="1"/>
      <c r="J1673" s="1"/>
      <c r="K1673" s="1"/>
      <c r="L1673" s="1"/>
      <c r="M1673" s="1"/>
      <c r="N1673" s="1"/>
      <c r="O1673" s="1"/>
      <c r="P1673" s="1"/>
      <c r="Q1673" s="1"/>
      <c r="R1673" s="1"/>
      <c r="S1673" s="1"/>
      <c r="T1673" s="1"/>
      <c r="U1673" s="1"/>
      <c r="V1673" s="1"/>
      <c r="W1673" s="1"/>
      <c r="X1673" s="1"/>
      <c r="Y1673" s="1"/>
    </row>
    <row r="1674" spans="1:25">
      <c r="A1674" s="1"/>
      <c r="B1674" s="79"/>
      <c r="C1674" s="145"/>
      <c r="D1674" s="1"/>
      <c r="E1674" s="1"/>
      <c r="F1674" s="1"/>
      <c r="G1674" s="1"/>
      <c r="H1674" s="1"/>
      <c r="I1674" s="1"/>
      <c r="J1674" s="1"/>
      <c r="K1674" s="1"/>
      <c r="L1674" s="1"/>
      <c r="M1674" s="1"/>
      <c r="N1674" s="1"/>
      <c r="O1674" s="1"/>
      <c r="P1674" s="1"/>
      <c r="Q1674" s="1"/>
      <c r="R1674" s="1"/>
      <c r="S1674" s="1"/>
      <c r="T1674" s="1"/>
      <c r="U1674" s="1"/>
      <c r="V1674" s="1"/>
      <c r="W1674" s="1"/>
      <c r="X1674" s="1"/>
      <c r="Y1674" s="1"/>
    </row>
    <row r="1675" spans="1:25">
      <c r="A1675" s="1"/>
      <c r="B1675" s="79"/>
      <c r="C1675" s="145"/>
      <c r="D1675" s="1"/>
      <c r="E1675" s="1"/>
      <c r="F1675" s="1"/>
      <c r="G1675" s="1"/>
      <c r="H1675" s="1"/>
      <c r="I1675" s="1"/>
      <c r="J1675" s="1"/>
      <c r="K1675" s="1"/>
      <c r="L1675" s="1"/>
      <c r="M1675" s="1"/>
      <c r="N1675" s="1"/>
      <c r="O1675" s="1"/>
      <c r="P1675" s="1"/>
      <c r="Q1675" s="1"/>
      <c r="R1675" s="1"/>
      <c r="S1675" s="1"/>
      <c r="T1675" s="1"/>
      <c r="U1675" s="1"/>
      <c r="V1675" s="1"/>
      <c r="W1675" s="1"/>
      <c r="X1675" s="1"/>
      <c r="Y1675" s="1"/>
    </row>
    <row r="1676" spans="1:25">
      <c r="A1676" s="1"/>
      <c r="B1676" s="79"/>
      <c r="C1676" s="145"/>
      <c r="D1676" s="1"/>
      <c r="E1676" s="1"/>
      <c r="F1676" s="1"/>
      <c r="G1676" s="1"/>
      <c r="H1676" s="1"/>
      <c r="I1676" s="1"/>
      <c r="J1676" s="1"/>
      <c r="K1676" s="1"/>
      <c r="L1676" s="1"/>
      <c r="M1676" s="1"/>
      <c r="N1676" s="1"/>
      <c r="O1676" s="1"/>
      <c r="P1676" s="1"/>
      <c r="Q1676" s="1"/>
      <c r="R1676" s="1"/>
      <c r="S1676" s="1"/>
      <c r="T1676" s="1"/>
      <c r="U1676" s="1"/>
      <c r="V1676" s="1"/>
      <c r="W1676" s="1"/>
      <c r="X1676" s="1"/>
      <c r="Y1676" s="1"/>
    </row>
    <row r="1677" spans="1:25">
      <c r="A1677" s="1"/>
      <c r="B1677" s="79"/>
      <c r="C1677" s="145"/>
      <c r="D1677" s="1"/>
      <c r="E1677" s="1"/>
      <c r="F1677" s="1"/>
      <c r="G1677" s="1"/>
      <c r="H1677" s="1"/>
      <c r="I1677" s="1"/>
      <c r="J1677" s="1"/>
      <c r="K1677" s="1"/>
      <c r="L1677" s="1"/>
      <c r="M1677" s="1"/>
      <c r="N1677" s="1"/>
      <c r="O1677" s="1"/>
      <c r="P1677" s="1"/>
      <c r="Q1677" s="1"/>
      <c r="R1677" s="1"/>
      <c r="S1677" s="1"/>
      <c r="T1677" s="1"/>
      <c r="U1677" s="1"/>
      <c r="V1677" s="1"/>
      <c r="W1677" s="1"/>
      <c r="X1677" s="1"/>
      <c r="Y1677" s="1"/>
    </row>
    <row r="1678" spans="1:25">
      <c r="A1678" s="1"/>
      <c r="B1678" s="79"/>
      <c r="C1678" s="145"/>
      <c r="D1678" s="1"/>
      <c r="E1678" s="1"/>
      <c r="F1678" s="1"/>
      <c r="G1678" s="1"/>
      <c r="H1678" s="1"/>
      <c r="I1678" s="1"/>
      <c r="J1678" s="1"/>
      <c r="K1678" s="1"/>
      <c r="L1678" s="1"/>
      <c r="M1678" s="1"/>
      <c r="N1678" s="1"/>
      <c r="O1678" s="1"/>
      <c r="P1678" s="1"/>
      <c r="Q1678" s="1"/>
      <c r="R1678" s="1"/>
      <c r="S1678" s="1"/>
      <c r="T1678" s="1"/>
      <c r="U1678" s="1"/>
      <c r="V1678" s="1"/>
      <c r="W1678" s="1"/>
      <c r="X1678" s="1"/>
      <c r="Y1678" s="1"/>
    </row>
    <row r="1679" spans="1:25">
      <c r="A1679" s="1"/>
      <c r="B1679" s="79"/>
      <c r="C1679" s="145"/>
      <c r="D1679" s="1"/>
      <c r="E1679" s="1"/>
      <c r="F1679" s="1"/>
      <c r="G1679" s="1"/>
      <c r="H1679" s="1"/>
      <c r="I1679" s="1"/>
      <c r="J1679" s="1"/>
      <c r="K1679" s="1"/>
      <c r="L1679" s="1"/>
      <c r="M1679" s="1"/>
      <c r="N1679" s="1"/>
      <c r="O1679" s="1"/>
      <c r="P1679" s="1"/>
      <c r="Q1679" s="1"/>
      <c r="R1679" s="1"/>
      <c r="S1679" s="1"/>
      <c r="T1679" s="1"/>
      <c r="U1679" s="1"/>
      <c r="V1679" s="1"/>
      <c r="W1679" s="1"/>
      <c r="X1679" s="1"/>
      <c r="Y1679" s="1"/>
    </row>
    <row r="1680" spans="1:25">
      <c r="A1680" s="1"/>
      <c r="B1680" s="79"/>
      <c r="C1680" s="145"/>
      <c r="D1680" s="1"/>
      <c r="E1680" s="1"/>
      <c r="F1680" s="1"/>
      <c r="G1680" s="1"/>
      <c r="H1680" s="1"/>
      <c r="I1680" s="1"/>
      <c r="J1680" s="1"/>
      <c r="K1680" s="1"/>
      <c r="L1680" s="1"/>
      <c r="M1680" s="1"/>
      <c r="N1680" s="1"/>
      <c r="O1680" s="1"/>
      <c r="P1680" s="1"/>
      <c r="Q1680" s="1"/>
      <c r="R1680" s="1"/>
      <c r="S1680" s="1"/>
      <c r="T1680" s="1"/>
      <c r="U1680" s="1"/>
      <c r="V1680" s="1"/>
      <c r="W1680" s="1"/>
      <c r="X1680" s="1"/>
      <c r="Y1680" s="1"/>
    </row>
    <row r="1681" spans="1:25">
      <c r="A1681" s="1"/>
      <c r="B1681" s="79"/>
      <c r="C1681" s="145"/>
      <c r="D1681" s="1"/>
      <c r="E1681" s="1"/>
      <c r="F1681" s="1"/>
      <c r="G1681" s="1"/>
      <c r="H1681" s="1"/>
      <c r="I1681" s="1"/>
      <c r="J1681" s="1"/>
      <c r="K1681" s="1"/>
      <c r="L1681" s="1"/>
      <c r="M1681" s="1"/>
      <c r="N1681" s="1"/>
      <c r="O1681" s="1"/>
      <c r="P1681" s="1"/>
      <c r="Q1681" s="1"/>
      <c r="R1681" s="1"/>
      <c r="S1681" s="1"/>
      <c r="T1681" s="1"/>
      <c r="U1681" s="1"/>
      <c r="V1681" s="1"/>
      <c r="W1681" s="1"/>
      <c r="X1681" s="1"/>
      <c r="Y1681" s="1"/>
    </row>
    <row r="1682" spans="1:25">
      <c r="A1682" s="1"/>
      <c r="B1682" s="79"/>
      <c r="C1682" s="145"/>
      <c r="D1682" s="1"/>
      <c r="E1682" s="1"/>
      <c r="F1682" s="1"/>
      <c r="G1682" s="1"/>
      <c r="H1682" s="1"/>
      <c r="I1682" s="1"/>
      <c r="J1682" s="1"/>
      <c r="K1682" s="1"/>
      <c r="L1682" s="1"/>
      <c r="M1682" s="1"/>
      <c r="N1682" s="1"/>
      <c r="O1682" s="1"/>
      <c r="P1682" s="1"/>
      <c r="Q1682" s="1"/>
      <c r="R1682" s="1"/>
      <c r="S1682" s="1"/>
      <c r="T1682" s="1"/>
      <c r="U1682" s="1"/>
      <c r="V1682" s="1"/>
      <c r="W1682" s="1"/>
      <c r="X1682" s="1"/>
      <c r="Y1682" s="1"/>
    </row>
    <row r="1683" spans="1:25">
      <c r="A1683" s="1"/>
      <c r="B1683" s="79"/>
      <c r="C1683" s="145"/>
      <c r="D1683" s="1"/>
      <c r="E1683" s="1"/>
      <c r="F1683" s="1"/>
      <c r="G1683" s="1"/>
      <c r="H1683" s="1"/>
      <c r="I1683" s="1"/>
      <c r="J1683" s="1"/>
      <c r="K1683" s="1"/>
      <c r="L1683" s="1"/>
      <c r="M1683" s="1"/>
      <c r="N1683" s="1"/>
      <c r="O1683" s="1"/>
      <c r="P1683" s="1"/>
      <c r="Q1683" s="1"/>
      <c r="R1683" s="1"/>
      <c r="S1683" s="1"/>
      <c r="T1683" s="1"/>
      <c r="U1683" s="1"/>
      <c r="V1683" s="1"/>
      <c r="W1683" s="1"/>
      <c r="X1683" s="1"/>
      <c r="Y1683" s="1"/>
    </row>
    <row r="1684" spans="1:25">
      <c r="A1684" s="1"/>
      <c r="B1684" s="79"/>
      <c r="C1684" s="145"/>
      <c r="D1684" s="1"/>
      <c r="E1684" s="1"/>
      <c r="F1684" s="1"/>
      <c r="G1684" s="1"/>
      <c r="H1684" s="1"/>
      <c r="I1684" s="1"/>
      <c r="J1684" s="1"/>
      <c r="K1684" s="1"/>
      <c r="L1684" s="1"/>
      <c r="M1684" s="1"/>
      <c r="N1684" s="1"/>
      <c r="O1684" s="1"/>
      <c r="P1684" s="1"/>
      <c r="Q1684" s="1"/>
      <c r="R1684" s="1"/>
      <c r="S1684" s="1"/>
      <c r="T1684" s="1"/>
      <c r="U1684" s="1"/>
      <c r="V1684" s="1"/>
      <c r="W1684" s="1"/>
      <c r="X1684" s="1"/>
      <c r="Y1684" s="1"/>
    </row>
    <row r="1685" spans="1:25">
      <c r="A1685" s="1"/>
      <c r="B1685" s="79"/>
      <c r="C1685" s="145"/>
      <c r="D1685" s="1"/>
      <c r="E1685" s="1"/>
      <c r="F1685" s="1"/>
      <c r="G1685" s="1"/>
      <c r="H1685" s="1"/>
      <c r="I1685" s="1"/>
      <c r="J1685" s="1"/>
      <c r="K1685" s="1"/>
      <c r="L1685" s="1"/>
      <c r="M1685" s="1"/>
      <c r="N1685" s="1"/>
      <c r="O1685" s="1"/>
      <c r="P1685" s="1"/>
      <c r="Q1685" s="1"/>
      <c r="R1685" s="1"/>
      <c r="S1685" s="1"/>
      <c r="T1685" s="1"/>
      <c r="U1685" s="1"/>
      <c r="V1685" s="1"/>
      <c r="W1685" s="1"/>
      <c r="X1685" s="1"/>
      <c r="Y1685" s="1"/>
    </row>
    <row r="1686" spans="1:25">
      <c r="A1686" s="1"/>
      <c r="B1686" s="79"/>
      <c r="C1686" s="145"/>
      <c r="D1686" s="1"/>
      <c r="E1686" s="1"/>
      <c r="F1686" s="1"/>
      <c r="G1686" s="1"/>
      <c r="H1686" s="1"/>
      <c r="I1686" s="1"/>
      <c r="J1686" s="1"/>
      <c r="K1686" s="1"/>
      <c r="L1686" s="1"/>
      <c r="M1686" s="1"/>
      <c r="N1686" s="1"/>
      <c r="O1686" s="1"/>
      <c r="P1686" s="1"/>
      <c r="Q1686" s="1"/>
      <c r="R1686" s="1"/>
      <c r="S1686" s="1"/>
      <c r="T1686" s="1"/>
      <c r="U1686" s="1"/>
      <c r="V1686" s="1"/>
      <c r="W1686" s="1"/>
      <c r="X1686" s="1"/>
      <c r="Y1686" s="1"/>
    </row>
    <row r="1687" spans="1:25">
      <c r="A1687" s="1"/>
      <c r="B1687" s="79"/>
      <c r="C1687" s="145"/>
      <c r="D1687" s="1"/>
      <c r="E1687" s="1"/>
      <c r="F1687" s="1"/>
      <c r="G1687" s="1"/>
      <c r="H1687" s="1"/>
      <c r="I1687" s="1"/>
      <c r="J1687" s="1"/>
      <c r="K1687" s="1"/>
      <c r="L1687" s="1"/>
      <c r="M1687" s="1"/>
      <c r="N1687" s="1"/>
      <c r="O1687" s="1"/>
      <c r="P1687" s="1"/>
      <c r="Q1687" s="1"/>
      <c r="R1687" s="1"/>
      <c r="S1687" s="1"/>
      <c r="T1687" s="1"/>
      <c r="U1687" s="1"/>
      <c r="V1687" s="1"/>
      <c r="W1687" s="1"/>
      <c r="X1687" s="1"/>
      <c r="Y1687" s="1"/>
    </row>
    <row r="1688" spans="1:25">
      <c r="A1688" s="1"/>
      <c r="B1688" s="79"/>
      <c r="C1688" s="145"/>
      <c r="D1688" s="1"/>
      <c r="E1688" s="1"/>
      <c r="F1688" s="1"/>
      <c r="G1688" s="1"/>
      <c r="H1688" s="1"/>
      <c r="I1688" s="1"/>
      <c r="J1688" s="1"/>
      <c r="K1688" s="1"/>
      <c r="L1688" s="1"/>
      <c r="M1688" s="1"/>
      <c r="N1688" s="1"/>
      <c r="O1688" s="1"/>
      <c r="P1688" s="1"/>
      <c r="Q1688" s="1"/>
      <c r="R1688" s="1"/>
      <c r="S1688" s="1"/>
      <c r="T1688" s="1"/>
      <c r="U1688" s="1"/>
      <c r="V1688" s="1"/>
      <c r="W1688" s="1"/>
      <c r="X1688" s="1"/>
      <c r="Y1688" s="1"/>
    </row>
    <row r="1689" spans="1:25">
      <c r="A1689" s="1"/>
      <c r="B1689" s="79"/>
      <c r="C1689" s="145"/>
      <c r="D1689" s="1"/>
      <c r="E1689" s="1"/>
      <c r="F1689" s="1"/>
      <c r="G1689" s="1"/>
      <c r="H1689" s="1"/>
      <c r="I1689" s="1"/>
      <c r="J1689" s="1"/>
      <c r="K1689" s="1"/>
      <c r="L1689" s="1"/>
      <c r="M1689" s="1"/>
      <c r="N1689" s="1"/>
      <c r="O1689" s="1"/>
      <c r="P1689" s="1"/>
      <c r="Q1689" s="1"/>
      <c r="R1689" s="1"/>
      <c r="S1689" s="1"/>
      <c r="T1689" s="1"/>
      <c r="U1689" s="1"/>
      <c r="V1689" s="1"/>
      <c r="W1689" s="1"/>
      <c r="X1689" s="1"/>
      <c r="Y1689" s="1"/>
    </row>
    <row r="1690" spans="1:25">
      <c r="A1690" s="1"/>
      <c r="B1690" s="79"/>
      <c r="C1690" s="145"/>
      <c r="D1690" s="1"/>
      <c r="E1690" s="1"/>
      <c r="F1690" s="1"/>
      <c r="G1690" s="1"/>
      <c r="H1690" s="1"/>
      <c r="I1690" s="1"/>
      <c r="J1690" s="1"/>
      <c r="K1690" s="1"/>
      <c r="L1690" s="1"/>
      <c r="M1690" s="1"/>
      <c r="N1690" s="1"/>
      <c r="O1690" s="1"/>
      <c r="P1690" s="1"/>
      <c r="Q1690" s="1"/>
      <c r="R1690" s="1"/>
      <c r="S1690" s="1"/>
      <c r="T1690" s="1"/>
      <c r="U1690" s="1"/>
      <c r="V1690" s="1"/>
      <c r="W1690" s="1"/>
      <c r="X1690" s="1"/>
      <c r="Y1690" s="1"/>
    </row>
    <row r="1691" spans="1:25">
      <c r="A1691" s="1"/>
      <c r="B1691" s="79"/>
      <c r="C1691" s="145"/>
      <c r="D1691" s="1"/>
      <c r="E1691" s="1"/>
      <c r="F1691" s="1"/>
      <c r="G1691" s="1"/>
      <c r="H1691" s="1"/>
      <c r="I1691" s="1"/>
      <c r="J1691" s="1"/>
      <c r="K1691" s="1"/>
      <c r="L1691" s="1"/>
      <c r="M1691" s="1"/>
      <c r="N1691" s="1"/>
      <c r="O1691" s="1"/>
      <c r="P1691" s="1"/>
      <c r="Q1691" s="1"/>
      <c r="R1691" s="1"/>
      <c r="S1691" s="1"/>
      <c r="T1691" s="1"/>
      <c r="U1691" s="1"/>
      <c r="V1691" s="1"/>
      <c r="W1691" s="1"/>
      <c r="X1691" s="1"/>
      <c r="Y1691" s="1"/>
    </row>
    <row r="1692" spans="1:25">
      <c r="A1692" s="1"/>
      <c r="B1692" s="79"/>
      <c r="C1692" s="145"/>
      <c r="D1692" s="1"/>
      <c r="E1692" s="1"/>
      <c r="F1692" s="1"/>
      <c r="G1692" s="1"/>
      <c r="H1692" s="1"/>
      <c r="I1692" s="1"/>
      <c r="J1692" s="1"/>
      <c r="K1692" s="1"/>
      <c r="L1692" s="1"/>
      <c r="M1692" s="1"/>
      <c r="N1692" s="1"/>
      <c r="O1692" s="1"/>
      <c r="P1692" s="1"/>
      <c r="Q1692" s="1"/>
      <c r="R1692" s="1"/>
      <c r="S1692" s="1"/>
      <c r="T1692" s="1"/>
      <c r="U1692" s="1"/>
      <c r="V1692" s="1"/>
      <c r="W1692" s="1"/>
      <c r="X1692" s="1"/>
      <c r="Y1692" s="1"/>
    </row>
    <row r="1693" spans="1:25">
      <c r="A1693" s="1"/>
      <c r="B1693" s="79"/>
      <c r="C1693" s="145"/>
      <c r="D1693" s="1"/>
      <c r="E1693" s="1"/>
      <c r="F1693" s="1"/>
      <c r="G1693" s="1"/>
      <c r="H1693" s="1"/>
      <c r="I1693" s="1"/>
      <c r="J1693" s="1"/>
      <c r="K1693" s="1"/>
      <c r="L1693" s="1"/>
      <c r="M1693" s="1"/>
      <c r="N1693" s="1"/>
      <c r="O1693" s="1"/>
      <c r="P1693" s="1"/>
      <c r="Q1693" s="1"/>
      <c r="R1693" s="1"/>
      <c r="S1693" s="1"/>
      <c r="T1693" s="1"/>
      <c r="U1693" s="1"/>
      <c r="V1693" s="1"/>
      <c r="W1693" s="1"/>
      <c r="X1693" s="1"/>
      <c r="Y1693" s="1"/>
    </row>
    <row r="1694" spans="1:25">
      <c r="A1694" s="1"/>
      <c r="B1694" s="79"/>
      <c r="C1694" s="145"/>
      <c r="D1694" s="1"/>
      <c r="E1694" s="1"/>
      <c r="F1694" s="1"/>
      <c r="G1694" s="1"/>
      <c r="H1694" s="1"/>
      <c r="I1694" s="1"/>
      <c r="J1694" s="1"/>
      <c r="K1694" s="1"/>
      <c r="L1694" s="1"/>
      <c r="M1694" s="1"/>
      <c r="N1694" s="1"/>
      <c r="O1694" s="1"/>
      <c r="P1694" s="1"/>
      <c r="Q1694" s="1"/>
      <c r="R1694" s="1"/>
      <c r="S1694" s="1"/>
      <c r="T1694" s="1"/>
      <c r="U1694" s="1"/>
      <c r="V1694" s="1"/>
      <c r="W1694" s="1"/>
      <c r="X1694" s="1"/>
      <c r="Y1694" s="1"/>
    </row>
    <row r="1695" spans="1:25">
      <c r="A1695" s="1"/>
      <c r="B1695" s="79"/>
      <c r="C1695" s="145"/>
      <c r="D1695" s="1"/>
      <c r="E1695" s="1"/>
      <c r="F1695" s="1"/>
      <c r="G1695" s="1"/>
      <c r="H1695" s="1"/>
      <c r="I1695" s="1"/>
      <c r="J1695" s="1"/>
      <c r="K1695" s="1"/>
      <c r="L1695" s="1"/>
      <c r="M1695" s="1"/>
      <c r="N1695" s="1"/>
      <c r="O1695" s="1"/>
      <c r="P1695" s="1"/>
      <c r="Q1695" s="1"/>
      <c r="R1695" s="1"/>
      <c r="S1695" s="1"/>
      <c r="T1695" s="1"/>
      <c r="U1695" s="1"/>
      <c r="V1695" s="1"/>
      <c r="W1695" s="1"/>
      <c r="X1695" s="1"/>
      <c r="Y1695" s="1"/>
    </row>
    <row r="1696" spans="1:25">
      <c r="A1696" s="1"/>
      <c r="B1696" s="79"/>
      <c r="C1696" s="145"/>
      <c r="D1696" s="1"/>
      <c r="E1696" s="1"/>
      <c r="F1696" s="1"/>
      <c r="G1696" s="1"/>
      <c r="H1696" s="1"/>
      <c r="I1696" s="1"/>
      <c r="J1696" s="1"/>
      <c r="K1696" s="1"/>
      <c r="L1696" s="1"/>
      <c r="M1696" s="1"/>
      <c r="N1696" s="1"/>
      <c r="O1696" s="1"/>
      <c r="P1696" s="1"/>
      <c r="Q1696" s="1"/>
      <c r="R1696" s="1"/>
      <c r="S1696" s="1"/>
      <c r="T1696" s="1"/>
      <c r="U1696" s="1"/>
      <c r="V1696" s="1"/>
      <c r="W1696" s="1"/>
      <c r="X1696" s="1"/>
      <c r="Y1696" s="1"/>
    </row>
    <row r="1697" spans="1:25">
      <c r="A1697" s="1"/>
      <c r="B1697" s="79"/>
      <c r="C1697" s="145"/>
      <c r="D1697" s="1"/>
      <c r="E1697" s="1"/>
      <c r="F1697" s="1"/>
      <c r="G1697" s="1"/>
      <c r="H1697" s="1"/>
      <c r="I1697" s="1"/>
      <c r="J1697" s="1"/>
      <c r="K1697" s="1"/>
      <c r="L1697" s="1"/>
      <c r="M1697" s="1"/>
      <c r="N1697" s="1"/>
      <c r="O1697" s="1"/>
      <c r="P1697" s="1"/>
      <c r="Q1697" s="1"/>
      <c r="R1697" s="1"/>
      <c r="S1697" s="1"/>
      <c r="T1697" s="1"/>
      <c r="U1697" s="1"/>
      <c r="V1697" s="1"/>
      <c r="W1697" s="1"/>
      <c r="X1697" s="1"/>
      <c r="Y1697" s="1"/>
    </row>
    <row r="1698" spans="1:25">
      <c r="A1698" s="1"/>
      <c r="B1698" s="79"/>
      <c r="C1698" s="145"/>
      <c r="D1698" s="1"/>
      <c r="E1698" s="1"/>
      <c r="F1698" s="1"/>
      <c r="G1698" s="1"/>
      <c r="H1698" s="1"/>
      <c r="I1698" s="1"/>
      <c r="J1698" s="1"/>
      <c r="K1698" s="1"/>
      <c r="L1698" s="1"/>
      <c r="M1698" s="1"/>
      <c r="N1698" s="1"/>
      <c r="O1698" s="1"/>
      <c r="P1698" s="1"/>
      <c r="Q1698" s="1"/>
      <c r="R1698" s="1"/>
      <c r="S1698" s="1"/>
      <c r="T1698" s="1"/>
      <c r="U1698" s="1"/>
      <c r="V1698" s="1"/>
      <c r="W1698" s="1"/>
      <c r="X1698" s="1"/>
      <c r="Y1698" s="1"/>
    </row>
    <row r="1699" spans="1:25">
      <c r="A1699" s="1"/>
      <c r="B1699" s="79"/>
      <c r="C1699" s="145"/>
      <c r="D1699" s="1"/>
      <c r="E1699" s="1"/>
      <c r="F1699" s="1"/>
      <c r="G1699" s="1"/>
      <c r="H1699" s="1"/>
      <c r="I1699" s="1"/>
      <c r="J1699" s="1"/>
      <c r="K1699" s="1"/>
      <c r="L1699" s="1"/>
      <c r="M1699" s="1"/>
      <c r="N1699" s="1"/>
      <c r="O1699" s="1"/>
      <c r="P1699" s="1"/>
      <c r="Q1699" s="1"/>
      <c r="R1699" s="1"/>
      <c r="S1699" s="1"/>
      <c r="T1699" s="1"/>
      <c r="U1699" s="1"/>
      <c r="V1699" s="1"/>
      <c r="W1699" s="1"/>
      <c r="X1699" s="1"/>
      <c r="Y1699" s="1"/>
    </row>
    <row r="1700" spans="1:25">
      <c r="A1700" s="1"/>
      <c r="B1700" s="79"/>
      <c r="C1700" s="145"/>
      <c r="D1700" s="1"/>
      <c r="E1700" s="1"/>
      <c r="F1700" s="1"/>
      <c r="G1700" s="1"/>
      <c r="H1700" s="1"/>
      <c r="I1700" s="1"/>
      <c r="J1700" s="1"/>
      <c r="K1700" s="1"/>
      <c r="L1700" s="1"/>
      <c r="M1700" s="1"/>
      <c r="N1700" s="1"/>
      <c r="O1700" s="1"/>
      <c r="P1700" s="1"/>
      <c r="Q1700" s="1"/>
      <c r="R1700" s="1"/>
      <c r="S1700" s="1"/>
      <c r="T1700" s="1"/>
      <c r="U1700" s="1"/>
      <c r="V1700" s="1"/>
      <c r="W1700" s="1"/>
      <c r="X1700" s="1"/>
      <c r="Y1700" s="1"/>
    </row>
    <row r="1701" spans="1:25">
      <c r="A1701" s="1"/>
      <c r="B1701" s="79"/>
      <c r="C1701" s="145"/>
      <c r="D1701" s="1"/>
      <c r="E1701" s="1"/>
      <c r="F1701" s="1"/>
      <c r="G1701" s="1"/>
      <c r="H1701" s="1"/>
      <c r="I1701" s="1"/>
      <c r="J1701" s="1"/>
      <c r="K1701" s="1"/>
      <c r="L1701" s="1"/>
      <c r="M1701" s="1"/>
      <c r="N1701" s="1"/>
      <c r="O1701" s="1"/>
      <c r="P1701" s="1"/>
      <c r="Q1701" s="1"/>
      <c r="R1701" s="1"/>
      <c r="S1701" s="1"/>
      <c r="T1701" s="1"/>
      <c r="U1701" s="1"/>
      <c r="V1701" s="1"/>
      <c r="W1701" s="1"/>
      <c r="X1701" s="1"/>
      <c r="Y1701" s="1"/>
    </row>
    <row r="1702" spans="1:25">
      <c r="A1702" s="1"/>
      <c r="B1702" s="79"/>
      <c r="C1702" s="145"/>
      <c r="D1702" s="1"/>
      <c r="E1702" s="1"/>
      <c r="F1702" s="1"/>
      <c r="G1702" s="1"/>
      <c r="H1702" s="1"/>
      <c r="I1702" s="1"/>
      <c r="J1702" s="1"/>
      <c r="K1702" s="1"/>
      <c r="L1702" s="1"/>
      <c r="M1702" s="1"/>
      <c r="N1702" s="1"/>
      <c r="O1702" s="1"/>
      <c r="P1702" s="1"/>
      <c r="Q1702" s="1"/>
      <c r="R1702" s="1"/>
      <c r="S1702" s="1"/>
      <c r="T1702" s="1"/>
      <c r="U1702" s="1"/>
      <c r="V1702" s="1"/>
      <c r="W1702" s="1"/>
      <c r="X1702" s="1"/>
      <c r="Y1702" s="1"/>
    </row>
    <row r="1703" spans="1:25">
      <c r="A1703" s="1"/>
      <c r="B1703" s="79"/>
      <c r="C1703" s="145"/>
      <c r="D1703" s="1"/>
      <c r="E1703" s="1"/>
      <c r="F1703" s="1"/>
      <c r="G1703" s="1"/>
      <c r="H1703" s="1"/>
      <c r="I1703" s="1"/>
      <c r="J1703" s="1"/>
      <c r="K1703" s="1"/>
      <c r="L1703" s="1"/>
      <c r="M1703" s="1"/>
      <c r="N1703" s="1"/>
      <c r="O1703" s="1"/>
      <c r="P1703" s="1"/>
      <c r="Q1703" s="1"/>
      <c r="R1703" s="1"/>
      <c r="S1703" s="1"/>
      <c r="T1703" s="1"/>
      <c r="U1703" s="1"/>
      <c r="V1703" s="1"/>
      <c r="W1703" s="1"/>
      <c r="X1703" s="1"/>
      <c r="Y1703" s="1"/>
    </row>
    <row r="1704" spans="1:25">
      <c r="A1704" s="1"/>
      <c r="B1704" s="79"/>
      <c r="C1704" s="145"/>
      <c r="D1704" s="1"/>
      <c r="E1704" s="1"/>
      <c r="F1704" s="1"/>
      <c r="G1704" s="1"/>
      <c r="H1704" s="1"/>
      <c r="I1704" s="1"/>
      <c r="J1704" s="1"/>
      <c r="K1704" s="1"/>
      <c r="L1704" s="1"/>
      <c r="M1704" s="1"/>
      <c r="N1704" s="1"/>
      <c r="O1704" s="1"/>
      <c r="P1704" s="1"/>
      <c r="Q1704" s="1"/>
      <c r="R1704" s="1"/>
      <c r="S1704" s="1"/>
      <c r="T1704" s="1"/>
      <c r="U1704" s="1"/>
      <c r="V1704" s="1"/>
      <c r="W1704" s="1"/>
      <c r="X1704" s="1"/>
      <c r="Y1704" s="1"/>
    </row>
    <row r="1705" spans="1:25">
      <c r="A1705" s="1"/>
      <c r="B1705" s="79"/>
      <c r="C1705" s="145"/>
      <c r="D1705" s="1"/>
      <c r="E1705" s="1"/>
      <c r="F1705" s="1"/>
      <c r="G1705" s="1"/>
      <c r="H1705" s="1"/>
      <c r="I1705" s="1"/>
      <c r="J1705" s="1"/>
      <c r="K1705" s="1"/>
      <c r="L1705" s="1"/>
      <c r="M1705" s="1"/>
      <c r="N1705" s="1"/>
      <c r="O1705" s="1"/>
      <c r="P1705" s="1"/>
      <c r="Q1705" s="1"/>
      <c r="R1705" s="1"/>
      <c r="S1705" s="1"/>
      <c r="T1705" s="1"/>
      <c r="U1705" s="1"/>
      <c r="V1705" s="1"/>
      <c r="W1705" s="1"/>
      <c r="X1705" s="1"/>
      <c r="Y1705" s="1"/>
    </row>
    <row r="1706" spans="1:25">
      <c r="A1706" s="1"/>
      <c r="B1706" s="79"/>
      <c r="C1706" s="145"/>
      <c r="D1706" s="1"/>
      <c r="E1706" s="1"/>
      <c r="F1706" s="1"/>
      <c r="G1706" s="1"/>
      <c r="H1706" s="1"/>
      <c r="I1706" s="1"/>
      <c r="J1706" s="1"/>
      <c r="K1706" s="1"/>
      <c r="L1706" s="1"/>
      <c r="M1706" s="1"/>
      <c r="N1706" s="1"/>
      <c r="O1706" s="1"/>
      <c r="P1706" s="1"/>
      <c r="Q1706" s="1"/>
      <c r="R1706" s="1"/>
      <c r="S1706" s="1"/>
      <c r="T1706" s="1"/>
      <c r="U1706" s="1"/>
      <c r="V1706" s="1"/>
      <c r="W1706" s="1"/>
      <c r="X1706" s="1"/>
      <c r="Y1706" s="1"/>
    </row>
    <row r="1707" spans="1:25">
      <c r="A1707" s="1"/>
      <c r="B1707" s="79"/>
      <c r="C1707" s="145"/>
      <c r="D1707" s="1"/>
      <c r="E1707" s="1"/>
      <c r="F1707" s="1"/>
      <c r="G1707" s="1"/>
      <c r="H1707" s="1"/>
      <c r="I1707" s="1"/>
      <c r="J1707" s="1"/>
      <c r="K1707" s="1"/>
      <c r="L1707" s="1"/>
      <c r="M1707" s="1"/>
      <c r="N1707" s="1"/>
      <c r="O1707" s="1"/>
      <c r="P1707" s="1"/>
      <c r="Q1707" s="1"/>
      <c r="R1707" s="1"/>
      <c r="S1707" s="1"/>
      <c r="T1707" s="1"/>
      <c r="U1707" s="1"/>
      <c r="V1707" s="1"/>
      <c r="W1707" s="1"/>
      <c r="X1707" s="1"/>
      <c r="Y1707" s="1"/>
    </row>
    <row r="1708" spans="1:25">
      <c r="A1708" s="1"/>
      <c r="B1708" s="79"/>
      <c r="C1708" s="145"/>
      <c r="D1708" s="1"/>
      <c r="E1708" s="1"/>
      <c r="F1708" s="1"/>
      <c r="G1708" s="1"/>
      <c r="H1708" s="1"/>
      <c r="I1708" s="1"/>
      <c r="J1708" s="1"/>
      <c r="K1708" s="1"/>
      <c r="L1708" s="1"/>
      <c r="M1708" s="1"/>
      <c r="N1708" s="1"/>
      <c r="O1708" s="1"/>
      <c r="P1708" s="1"/>
      <c r="Q1708" s="1"/>
      <c r="R1708" s="1"/>
      <c r="S1708" s="1"/>
      <c r="T1708" s="1"/>
      <c r="U1708" s="1"/>
      <c r="V1708" s="1"/>
      <c r="W1708" s="1"/>
      <c r="X1708" s="1"/>
      <c r="Y1708" s="1"/>
    </row>
    <row r="1709" spans="1:25">
      <c r="A1709" s="1"/>
      <c r="B1709" s="79"/>
      <c r="C1709" s="145"/>
      <c r="D1709" s="1"/>
      <c r="E1709" s="1"/>
      <c r="F1709" s="1"/>
      <c r="G1709" s="1"/>
      <c r="H1709" s="1"/>
      <c r="I1709" s="1"/>
      <c r="J1709" s="1"/>
      <c r="K1709" s="1"/>
      <c r="L1709" s="1"/>
      <c r="M1709" s="1"/>
      <c r="N1709" s="1"/>
      <c r="O1709" s="1"/>
      <c r="P1709" s="1"/>
      <c r="Q1709" s="1"/>
      <c r="R1709" s="1"/>
      <c r="S1709" s="1"/>
      <c r="T1709" s="1"/>
      <c r="U1709" s="1"/>
      <c r="V1709" s="1"/>
      <c r="W1709" s="1"/>
      <c r="X1709" s="1"/>
      <c r="Y1709" s="1"/>
    </row>
    <row r="1710" spans="1:25">
      <c r="A1710" s="1"/>
      <c r="B1710" s="79"/>
      <c r="C1710" s="145"/>
      <c r="D1710" s="1"/>
      <c r="E1710" s="1"/>
      <c r="F1710" s="1"/>
      <c r="G1710" s="1"/>
      <c r="H1710" s="1"/>
      <c r="I1710" s="1"/>
      <c r="J1710" s="1"/>
      <c r="K1710" s="1"/>
      <c r="L1710" s="1"/>
      <c r="M1710" s="1"/>
      <c r="N1710" s="1"/>
      <c r="O1710" s="1"/>
      <c r="P1710" s="1"/>
      <c r="Q1710" s="1"/>
      <c r="R1710" s="1"/>
      <c r="S1710" s="1"/>
      <c r="T1710" s="1"/>
      <c r="U1710" s="1"/>
      <c r="V1710" s="1"/>
      <c r="W1710" s="1"/>
      <c r="X1710" s="1"/>
      <c r="Y1710" s="1"/>
    </row>
    <row r="1711" spans="1:25">
      <c r="A1711" s="1"/>
      <c r="B1711" s="79"/>
      <c r="C1711" s="145"/>
      <c r="D1711" s="1"/>
      <c r="E1711" s="1"/>
      <c r="F1711" s="1"/>
      <c r="G1711" s="1"/>
      <c r="H1711" s="1"/>
      <c r="I1711" s="1"/>
      <c r="J1711" s="1"/>
      <c r="K1711" s="1"/>
      <c r="L1711" s="1"/>
      <c r="M1711" s="1"/>
      <c r="N1711" s="1"/>
      <c r="O1711" s="1"/>
      <c r="P1711" s="1"/>
      <c r="Q1711" s="1"/>
      <c r="R1711" s="1"/>
      <c r="S1711" s="1"/>
      <c r="T1711" s="1"/>
      <c r="U1711" s="1"/>
      <c r="V1711" s="1"/>
      <c r="W1711" s="1"/>
      <c r="X1711" s="1"/>
      <c r="Y1711" s="1"/>
    </row>
    <row r="1712" spans="1:25">
      <c r="A1712" s="1"/>
      <c r="B1712" s="79"/>
      <c r="C1712" s="145"/>
      <c r="D1712" s="1"/>
      <c r="E1712" s="1"/>
      <c r="F1712" s="1"/>
      <c r="G1712" s="1"/>
      <c r="H1712" s="1"/>
      <c r="I1712" s="1"/>
      <c r="J1712" s="1"/>
      <c r="K1712" s="1"/>
      <c r="L1712" s="1"/>
      <c r="M1712" s="1"/>
      <c r="N1712" s="1"/>
      <c r="O1712" s="1"/>
      <c r="P1712" s="1"/>
      <c r="Q1712" s="1"/>
      <c r="R1712" s="1"/>
      <c r="S1712" s="1"/>
      <c r="T1712" s="1"/>
      <c r="U1712" s="1"/>
      <c r="V1712" s="1"/>
      <c r="W1712" s="1"/>
      <c r="X1712" s="1"/>
      <c r="Y1712" s="1"/>
    </row>
    <row r="1713" spans="1:25">
      <c r="A1713" s="1"/>
      <c r="B1713" s="79"/>
      <c r="C1713" s="145"/>
      <c r="D1713" s="1"/>
      <c r="E1713" s="1"/>
      <c r="F1713" s="1"/>
      <c r="G1713" s="1"/>
      <c r="H1713" s="1"/>
      <c r="I1713" s="1"/>
      <c r="J1713" s="1"/>
      <c r="K1713" s="1"/>
      <c r="L1713" s="1"/>
      <c r="M1713" s="1"/>
      <c r="N1713" s="1"/>
      <c r="O1713" s="1"/>
      <c r="P1713" s="1"/>
      <c r="Q1713" s="1"/>
      <c r="R1713" s="1"/>
      <c r="S1713" s="1"/>
      <c r="T1713" s="1"/>
      <c r="U1713" s="1"/>
      <c r="V1713" s="1"/>
      <c r="W1713" s="1"/>
      <c r="X1713" s="1"/>
      <c r="Y1713" s="1"/>
    </row>
    <row r="1714" spans="1:25">
      <c r="A1714" s="1"/>
      <c r="B1714" s="79"/>
      <c r="C1714" s="145"/>
      <c r="D1714" s="1"/>
      <c r="E1714" s="1"/>
      <c r="F1714" s="1"/>
      <c r="G1714" s="1"/>
      <c r="H1714" s="1"/>
      <c r="I1714" s="1"/>
      <c r="J1714" s="1"/>
      <c r="K1714" s="1"/>
      <c r="L1714" s="1"/>
      <c r="M1714" s="1"/>
      <c r="N1714" s="1"/>
      <c r="O1714" s="1"/>
      <c r="P1714" s="1"/>
      <c r="Q1714" s="1"/>
      <c r="R1714" s="1"/>
      <c r="S1714" s="1"/>
      <c r="T1714" s="1"/>
      <c r="U1714" s="1"/>
      <c r="V1714" s="1"/>
      <c r="W1714" s="1"/>
      <c r="X1714" s="1"/>
      <c r="Y1714" s="1"/>
    </row>
    <row r="1715" spans="1:25">
      <c r="A1715" s="1"/>
      <c r="B1715" s="79"/>
      <c r="C1715" s="145"/>
      <c r="D1715" s="1"/>
      <c r="E1715" s="1"/>
      <c r="F1715" s="1"/>
      <c r="G1715" s="1"/>
      <c r="H1715" s="1"/>
      <c r="I1715" s="1"/>
      <c r="J1715" s="1"/>
      <c r="K1715" s="1"/>
      <c r="L1715" s="1"/>
      <c r="M1715" s="1"/>
      <c r="N1715" s="1"/>
      <c r="O1715" s="1"/>
      <c r="P1715" s="1"/>
      <c r="Q1715" s="1"/>
      <c r="R1715" s="1"/>
      <c r="S1715" s="1"/>
      <c r="T1715" s="1"/>
      <c r="U1715" s="1"/>
      <c r="V1715" s="1"/>
      <c r="W1715" s="1"/>
      <c r="X1715" s="1"/>
      <c r="Y1715" s="1"/>
    </row>
    <row r="1716" spans="1:25">
      <c r="A1716" s="1"/>
      <c r="B1716" s="79"/>
      <c r="C1716" s="145"/>
      <c r="D1716" s="1"/>
      <c r="E1716" s="1"/>
      <c r="F1716" s="1"/>
      <c r="G1716" s="1"/>
      <c r="H1716" s="1"/>
      <c r="I1716" s="1"/>
      <c r="J1716" s="1"/>
      <c r="K1716" s="1"/>
      <c r="L1716" s="1"/>
      <c r="M1716" s="1"/>
      <c r="N1716" s="1"/>
      <c r="O1716" s="1"/>
      <c r="P1716" s="1"/>
      <c r="Q1716" s="1"/>
      <c r="R1716" s="1"/>
      <c r="S1716" s="1"/>
      <c r="T1716" s="1"/>
      <c r="U1716" s="1"/>
      <c r="V1716" s="1"/>
      <c r="W1716" s="1"/>
      <c r="X1716" s="1"/>
      <c r="Y1716" s="1"/>
    </row>
    <row r="1717" spans="1:25">
      <c r="A1717" s="1"/>
      <c r="B1717" s="79"/>
      <c r="C1717" s="145"/>
      <c r="D1717" s="1"/>
      <c r="E1717" s="1"/>
      <c r="F1717" s="1"/>
      <c r="G1717" s="1"/>
      <c r="H1717" s="1"/>
      <c r="I1717" s="1"/>
      <c r="J1717" s="1"/>
      <c r="K1717" s="1"/>
      <c r="L1717" s="1"/>
      <c r="M1717" s="1"/>
      <c r="N1717" s="1"/>
      <c r="O1717" s="1"/>
      <c r="P1717" s="1"/>
      <c r="Q1717" s="1"/>
      <c r="R1717" s="1"/>
      <c r="S1717" s="1"/>
      <c r="T1717" s="1"/>
      <c r="U1717" s="1"/>
      <c r="V1717" s="1"/>
      <c r="W1717" s="1"/>
      <c r="X1717" s="1"/>
      <c r="Y1717" s="1"/>
    </row>
    <row r="1718" spans="1:25">
      <c r="A1718" s="1"/>
      <c r="B1718" s="79"/>
      <c r="C1718" s="145"/>
      <c r="D1718" s="1"/>
      <c r="E1718" s="1"/>
      <c r="F1718" s="1"/>
      <c r="G1718" s="1"/>
      <c r="H1718" s="1"/>
      <c r="I1718" s="1"/>
      <c r="J1718" s="1"/>
      <c r="K1718" s="1"/>
      <c r="L1718" s="1"/>
      <c r="M1718" s="1"/>
      <c r="N1718" s="1"/>
      <c r="O1718" s="1"/>
      <c r="P1718" s="1"/>
      <c r="Q1718" s="1"/>
      <c r="R1718" s="1"/>
      <c r="S1718" s="1"/>
      <c r="T1718" s="1"/>
      <c r="U1718" s="1"/>
      <c r="V1718" s="1"/>
      <c r="W1718" s="1"/>
      <c r="X1718" s="1"/>
      <c r="Y1718" s="1"/>
    </row>
    <row r="1719" spans="1:25">
      <c r="A1719" s="1"/>
      <c r="B1719" s="79"/>
      <c r="C1719" s="145"/>
      <c r="D1719" s="1"/>
      <c r="E1719" s="1"/>
      <c r="F1719" s="1"/>
      <c r="G1719" s="1"/>
      <c r="H1719" s="1"/>
      <c r="I1719" s="1"/>
      <c r="J1719" s="1"/>
      <c r="K1719" s="1"/>
      <c r="L1719" s="1"/>
      <c r="M1719" s="1"/>
      <c r="N1719" s="1"/>
      <c r="O1719" s="1"/>
      <c r="P1719" s="1"/>
      <c r="Q1719" s="1"/>
      <c r="R1719" s="1"/>
      <c r="S1719" s="1"/>
      <c r="T1719" s="1"/>
      <c r="U1719" s="1"/>
      <c r="V1719" s="1"/>
      <c r="W1719" s="1"/>
      <c r="X1719" s="1"/>
      <c r="Y1719" s="1"/>
    </row>
    <row r="1720" spans="1:25">
      <c r="A1720" s="1"/>
      <c r="B1720" s="79"/>
      <c r="C1720" s="145"/>
      <c r="D1720" s="1"/>
      <c r="E1720" s="1"/>
      <c r="F1720" s="1"/>
      <c r="G1720" s="1"/>
      <c r="H1720" s="1"/>
      <c r="I1720" s="1"/>
      <c r="J1720" s="1"/>
      <c r="K1720" s="1"/>
      <c r="L1720" s="1"/>
      <c r="M1720" s="1"/>
      <c r="N1720" s="1"/>
      <c r="O1720" s="1"/>
      <c r="P1720" s="1"/>
      <c r="Q1720" s="1"/>
      <c r="R1720" s="1"/>
      <c r="S1720" s="1"/>
      <c r="T1720" s="1"/>
      <c r="U1720" s="1"/>
      <c r="V1720" s="1"/>
      <c r="W1720" s="1"/>
      <c r="X1720" s="1"/>
      <c r="Y1720" s="1"/>
    </row>
    <row r="1721" spans="1:25">
      <c r="A1721" s="1"/>
      <c r="B1721" s="79"/>
      <c r="C1721" s="145"/>
      <c r="D1721" s="1"/>
      <c r="E1721" s="1"/>
      <c r="F1721" s="1"/>
      <c r="G1721" s="1"/>
      <c r="H1721" s="1"/>
      <c r="I1721" s="1"/>
      <c r="J1721" s="1"/>
      <c r="K1721" s="1"/>
      <c r="L1721" s="1"/>
      <c r="M1721" s="1"/>
      <c r="N1721" s="1"/>
      <c r="O1721" s="1"/>
      <c r="P1721" s="1"/>
      <c r="Q1721" s="1"/>
      <c r="R1721" s="1"/>
      <c r="S1721" s="1"/>
      <c r="T1721" s="1"/>
      <c r="U1721" s="1"/>
      <c r="V1721" s="1"/>
      <c r="W1721" s="1"/>
      <c r="X1721" s="1"/>
      <c r="Y1721" s="1"/>
    </row>
    <row r="1722" spans="1:25">
      <c r="A1722" s="1"/>
      <c r="B1722" s="79"/>
      <c r="C1722" s="145"/>
      <c r="D1722" s="1"/>
      <c r="E1722" s="1"/>
      <c r="F1722" s="1"/>
      <c r="G1722" s="1"/>
      <c r="H1722" s="1"/>
      <c r="I1722" s="1"/>
      <c r="J1722" s="1"/>
      <c r="K1722" s="1"/>
      <c r="L1722" s="1"/>
      <c r="M1722" s="1"/>
      <c r="N1722" s="1"/>
      <c r="O1722" s="1"/>
      <c r="P1722" s="1"/>
      <c r="Q1722" s="1"/>
      <c r="R1722" s="1"/>
      <c r="S1722" s="1"/>
      <c r="T1722" s="1"/>
      <c r="U1722" s="1"/>
      <c r="V1722" s="1"/>
      <c r="W1722" s="1"/>
      <c r="X1722" s="1"/>
      <c r="Y1722" s="1"/>
    </row>
    <row r="1723" spans="1:25">
      <c r="A1723" s="1"/>
      <c r="B1723" s="79"/>
      <c r="C1723" s="145"/>
      <c r="D1723" s="1"/>
      <c r="E1723" s="1"/>
      <c r="F1723" s="1"/>
      <c r="G1723" s="1"/>
      <c r="H1723" s="1"/>
      <c r="I1723" s="1"/>
      <c r="J1723" s="1"/>
      <c r="K1723" s="1"/>
      <c r="L1723" s="1"/>
      <c r="M1723" s="1"/>
      <c r="N1723" s="1"/>
      <c r="O1723" s="1"/>
      <c r="P1723" s="1"/>
      <c r="Q1723" s="1"/>
      <c r="R1723" s="1"/>
      <c r="S1723" s="1"/>
      <c r="T1723" s="1"/>
      <c r="U1723" s="1"/>
      <c r="V1723" s="1"/>
      <c r="W1723" s="1"/>
      <c r="X1723" s="1"/>
      <c r="Y1723" s="1"/>
    </row>
    <row r="1724" spans="1:25">
      <c r="A1724" s="1"/>
      <c r="B1724" s="79"/>
      <c r="C1724" s="145"/>
      <c r="D1724" s="1"/>
      <c r="E1724" s="1"/>
      <c r="F1724" s="1"/>
      <c r="G1724" s="1"/>
      <c r="H1724" s="1"/>
      <c r="I1724" s="1"/>
      <c r="J1724" s="1"/>
      <c r="K1724" s="1"/>
      <c r="L1724" s="1"/>
      <c r="M1724" s="1"/>
      <c r="N1724" s="1"/>
      <c r="O1724" s="1"/>
      <c r="P1724" s="1"/>
      <c r="Q1724" s="1"/>
      <c r="R1724" s="1"/>
      <c r="S1724" s="1"/>
      <c r="T1724" s="1"/>
      <c r="U1724" s="1"/>
      <c r="V1724" s="1"/>
      <c r="W1724" s="1"/>
      <c r="X1724" s="1"/>
      <c r="Y1724" s="1"/>
    </row>
    <row r="1725" spans="1:25">
      <c r="A1725" s="1"/>
      <c r="B1725" s="79"/>
      <c r="C1725" s="145"/>
      <c r="D1725" s="1"/>
      <c r="E1725" s="1"/>
      <c r="F1725" s="1"/>
      <c r="G1725" s="1"/>
      <c r="H1725" s="1"/>
      <c r="I1725" s="1"/>
      <c r="J1725" s="1"/>
      <c r="K1725" s="1"/>
      <c r="L1725" s="1"/>
      <c r="M1725" s="1"/>
      <c r="N1725" s="1"/>
      <c r="O1725" s="1"/>
      <c r="P1725" s="1"/>
      <c r="Q1725" s="1"/>
      <c r="R1725" s="1"/>
      <c r="S1725" s="1"/>
      <c r="T1725" s="1"/>
      <c r="U1725" s="1"/>
      <c r="V1725" s="1"/>
      <c r="W1725" s="1"/>
      <c r="X1725" s="1"/>
      <c r="Y1725" s="1"/>
    </row>
    <row r="1726" spans="1:25">
      <c r="A1726" s="1"/>
      <c r="B1726" s="79"/>
      <c r="C1726" s="145"/>
      <c r="D1726" s="1"/>
      <c r="E1726" s="1"/>
      <c r="F1726" s="1"/>
      <c r="G1726" s="1"/>
      <c r="H1726" s="1"/>
      <c r="I1726" s="1"/>
      <c r="J1726" s="1"/>
      <c r="K1726" s="1"/>
      <c r="L1726" s="1"/>
      <c r="M1726" s="1"/>
      <c r="N1726" s="1"/>
      <c r="O1726" s="1"/>
      <c r="P1726" s="1"/>
      <c r="Q1726" s="1"/>
      <c r="R1726" s="1"/>
      <c r="S1726" s="1"/>
      <c r="T1726" s="1"/>
      <c r="U1726" s="1"/>
      <c r="V1726" s="1"/>
      <c r="W1726" s="1"/>
      <c r="X1726" s="1"/>
      <c r="Y1726" s="1"/>
    </row>
    <row r="1727" spans="1:25">
      <c r="A1727" s="1"/>
      <c r="B1727" s="79"/>
      <c r="C1727" s="145"/>
      <c r="D1727" s="1"/>
      <c r="E1727" s="1"/>
      <c r="F1727" s="1"/>
      <c r="G1727" s="1"/>
      <c r="H1727" s="1"/>
      <c r="I1727" s="1"/>
      <c r="J1727" s="1"/>
      <c r="K1727" s="1"/>
      <c r="L1727" s="1"/>
      <c r="M1727" s="1"/>
      <c r="N1727" s="1"/>
      <c r="O1727" s="1"/>
      <c r="P1727" s="1"/>
      <c r="Q1727" s="1"/>
      <c r="R1727" s="1"/>
      <c r="S1727" s="1"/>
      <c r="T1727" s="1"/>
      <c r="U1727" s="1"/>
      <c r="V1727" s="1"/>
      <c r="W1727" s="1"/>
      <c r="X1727" s="1"/>
      <c r="Y1727" s="1"/>
    </row>
    <row r="1728" spans="1:25">
      <c r="A1728" s="1"/>
      <c r="B1728" s="79"/>
      <c r="C1728" s="145"/>
      <c r="D1728" s="1"/>
      <c r="E1728" s="1"/>
      <c r="F1728" s="1"/>
      <c r="G1728" s="1"/>
      <c r="H1728" s="1"/>
      <c r="I1728" s="1"/>
      <c r="J1728" s="1"/>
      <c r="K1728" s="1"/>
      <c r="L1728" s="1"/>
      <c r="M1728" s="1"/>
      <c r="N1728" s="1"/>
      <c r="O1728" s="1"/>
      <c r="P1728" s="1"/>
      <c r="Q1728" s="1"/>
      <c r="R1728" s="1"/>
      <c r="S1728" s="1"/>
      <c r="T1728" s="1"/>
      <c r="U1728" s="1"/>
      <c r="V1728" s="1"/>
      <c r="W1728" s="1"/>
      <c r="X1728" s="1"/>
      <c r="Y1728" s="1"/>
    </row>
    <row r="1729" spans="1:25">
      <c r="A1729" s="1"/>
      <c r="B1729" s="79"/>
      <c r="C1729" s="145"/>
      <c r="D1729" s="1"/>
      <c r="E1729" s="1"/>
      <c r="F1729" s="1"/>
      <c r="G1729" s="1"/>
      <c r="H1729" s="1"/>
      <c r="I1729" s="1"/>
      <c r="J1729" s="1"/>
      <c r="K1729" s="1"/>
      <c r="L1729" s="1"/>
      <c r="M1729" s="1"/>
      <c r="N1729" s="1"/>
      <c r="O1729" s="1"/>
      <c r="P1729" s="1"/>
      <c r="Q1729" s="1"/>
      <c r="R1729" s="1"/>
      <c r="S1729" s="1"/>
      <c r="T1729" s="1"/>
      <c r="U1729" s="1"/>
      <c r="V1729" s="1"/>
      <c r="W1729" s="1"/>
      <c r="X1729" s="1"/>
      <c r="Y1729" s="1"/>
    </row>
    <row r="1730" spans="1:25">
      <c r="A1730" s="1"/>
      <c r="B1730" s="79"/>
      <c r="C1730" s="145"/>
      <c r="D1730" s="1"/>
      <c r="E1730" s="1"/>
      <c r="F1730" s="1"/>
      <c r="G1730" s="1"/>
      <c r="H1730" s="1"/>
      <c r="I1730" s="1"/>
      <c r="J1730" s="1"/>
      <c r="K1730" s="1"/>
      <c r="L1730" s="1"/>
      <c r="M1730" s="1"/>
      <c r="N1730" s="1"/>
      <c r="O1730" s="1"/>
      <c r="P1730" s="1"/>
      <c r="Q1730" s="1"/>
      <c r="R1730" s="1"/>
      <c r="S1730" s="1"/>
      <c r="T1730" s="1"/>
      <c r="U1730" s="1"/>
      <c r="V1730" s="1"/>
      <c r="W1730" s="1"/>
      <c r="X1730" s="1"/>
      <c r="Y1730" s="1"/>
    </row>
    <row r="1731" spans="1:25">
      <c r="A1731" s="1"/>
      <c r="B1731" s="79"/>
      <c r="C1731" s="145"/>
      <c r="D1731" s="1"/>
      <c r="E1731" s="1"/>
      <c r="F1731" s="1"/>
      <c r="G1731" s="1"/>
      <c r="H1731" s="1"/>
      <c r="I1731" s="1"/>
      <c r="J1731" s="1"/>
      <c r="K1731" s="1"/>
      <c r="L1731" s="1"/>
      <c r="M1731" s="1"/>
      <c r="N1731" s="1"/>
      <c r="O1731" s="1"/>
      <c r="P1731" s="1"/>
      <c r="Q1731" s="1"/>
      <c r="R1731" s="1"/>
      <c r="S1731" s="1"/>
      <c r="T1731" s="1"/>
      <c r="U1731" s="1"/>
      <c r="V1731" s="1"/>
      <c r="W1731" s="1"/>
      <c r="X1731" s="1"/>
      <c r="Y1731" s="1"/>
    </row>
    <row r="1732" spans="1:25">
      <c r="A1732" s="1"/>
      <c r="B1732" s="79"/>
      <c r="C1732" s="145"/>
      <c r="D1732" s="1"/>
      <c r="E1732" s="1"/>
      <c r="F1732" s="1"/>
      <c r="G1732" s="1"/>
      <c r="H1732" s="1"/>
      <c r="I1732" s="1"/>
      <c r="J1732" s="1"/>
      <c r="K1732" s="1"/>
      <c r="L1732" s="1"/>
      <c r="M1732" s="1"/>
      <c r="N1732" s="1"/>
      <c r="O1732" s="1"/>
      <c r="P1732" s="1"/>
      <c r="Q1732" s="1"/>
      <c r="R1732" s="1"/>
      <c r="S1732" s="1"/>
      <c r="T1732" s="1"/>
      <c r="U1732" s="1"/>
      <c r="V1732" s="1"/>
      <c r="W1732" s="1"/>
      <c r="X1732" s="1"/>
      <c r="Y1732" s="1"/>
    </row>
    <row r="1733" spans="1:25">
      <c r="A1733" s="1"/>
      <c r="B1733" s="79"/>
      <c r="C1733" s="145"/>
      <c r="D1733" s="1"/>
      <c r="E1733" s="1"/>
      <c r="F1733" s="1"/>
      <c r="G1733" s="1"/>
      <c r="H1733" s="1"/>
      <c r="I1733" s="1"/>
      <c r="J1733" s="1"/>
      <c r="K1733" s="1"/>
      <c r="L1733" s="1"/>
      <c r="M1733" s="1"/>
      <c r="N1733" s="1"/>
      <c r="O1733" s="1"/>
      <c r="P1733" s="1"/>
      <c r="Q1733" s="1"/>
      <c r="R1733" s="1"/>
      <c r="S1733" s="1"/>
      <c r="T1733" s="1"/>
      <c r="U1733" s="1"/>
      <c r="V1733" s="1"/>
      <c r="W1733" s="1"/>
      <c r="X1733" s="1"/>
      <c r="Y1733" s="1"/>
    </row>
  </sheetData>
  <phoneticPr fontId="0" type="noConversion"/>
  <printOptions horizontalCentered="1" verticalCentered="1"/>
  <pageMargins left="0.78740157480314998" right="0.78740157480314998" top="0.98425196850393704" bottom="0.98425196850393704" header="0.511811023622047" footer="0.511811023622047"/>
  <pageSetup scale="67" orientation="portrait"/>
  <headerFooter alignWithMargins="0">
    <oddFooter>&amp;C&amp;D&amp;T</oddFooter>
  </headerFooter>
</worksheet>
</file>

<file path=xl/worksheets/sheet61.xml><?xml version="1.0" encoding="utf-8"?>
<worksheet xmlns="http://schemas.openxmlformats.org/spreadsheetml/2006/main" xmlns:r="http://schemas.openxmlformats.org/officeDocument/2006/relationships">
  <sheetPr>
    <pageSetUpPr fitToPage="1"/>
  </sheetPr>
  <dimension ref="A39:F78"/>
  <sheetViews>
    <sheetView topLeftCell="A10" zoomScale="60" workbookViewId="0">
      <selection activeCell="P18" sqref="P18"/>
    </sheetView>
  </sheetViews>
  <sheetFormatPr defaultColWidth="8.6640625" defaultRowHeight="15"/>
  <sheetData>
    <row r="39" spans="1:6" ht="23.25">
      <c r="A39" s="48"/>
      <c r="F39" s="49" t="s">
        <v>186</v>
      </c>
    </row>
    <row r="40" spans="1:6" ht="23.25">
      <c r="F40" s="52" t="s">
        <v>3</v>
      </c>
    </row>
    <row r="42" spans="1:6" ht="18">
      <c r="A42" s="51" t="s">
        <v>187</v>
      </c>
    </row>
    <row r="43" spans="1:6" ht="18">
      <c r="A43" s="51" t="s">
        <v>402</v>
      </c>
    </row>
    <row r="44" spans="1:6" ht="18">
      <c r="A44" s="51" t="s">
        <v>30</v>
      </c>
    </row>
    <row r="45" spans="1:6" ht="18">
      <c r="A45" s="51" t="s">
        <v>384</v>
      </c>
    </row>
    <row r="46" spans="1:6" ht="18">
      <c r="A46" s="51"/>
    </row>
    <row r="47" spans="1:6" ht="15.75">
      <c r="A47" s="147" t="s">
        <v>188</v>
      </c>
    </row>
    <row r="48" spans="1:6" ht="15.75">
      <c r="A48" s="147" t="s">
        <v>401</v>
      </c>
    </row>
    <row r="49" spans="1:1" ht="15.75">
      <c r="A49" s="147"/>
    </row>
    <row r="50" spans="1:1" ht="15.75">
      <c r="A50" s="147" t="s">
        <v>29</v>
      </c>
    </row>
    <row r="51" spans="1:1">
      <c r="A51" s="83" t="s">
        <v>31</v>
      </c>
    </row>
    <row r="52" spans="1:1">
      <c r="A52" s="83" t="s">
        <v>32</v>
      </c>
    </row>
    <row r="53" spans="1:1">
      <c r="A53" s="83" t="s">
        <v>391</v>
      </c>
    </row>
    <row r="54" spans="1:1">
      <c r="A54" s="83"/>
    </row>
    <row r="55" spans="1:1">
      <c r="A55" s="83" t="s">
        <v>35</v>
      </c>
    </row>
    <row r="56" spans="1:1">
      <c r="A56" s="83" t="s">
        <v>38</v>
      </c>
    </row>
    <row r="57" spans="1:1">
      <c r="A57" s="83" t="s">
        <v>39</v>
      </c>
    </row>
    <row r="58" spans="1:1">
      <c r="A58" s="83" t="s">
        <v>33</v>
      </c>
    </row>
    <row r="59" spans="1:1">
      <c r="A59" s="83" t="s">
        <v>34</v>
      </c>
    </row>
    <row r="60" spans="1:1">
      <c r="A60" s="83"/>
    </row>
    <row r="61" spans="1:1" ht="15.75">
      <c r="A61" s="147" t="s">
        <v>395</v>
      </c>
    </row>
    <row r="62" spans="1:1">
      <c r="A62" s="83" t="s">
        <v>27</v>
      </c>
    </row>
    <row r="63" spans="1:1">
      <c r="A63" s="83" t="s">
        <v>392</v>
      </c>
    </row>
    <row r="64" spans="1:1">
      <c r="A64" s="83" t="s">
        <v>396</v>
      </c>
    </row>
    <row r="65" spans="1:1">
      <c r="A65" s="83" t="s">
        <v>40</v>
      </c>
    </row>
    <row r="66" spans="1:1">
      <c r="A66" s="83" t="s">
        <v>28</v>
      </c>
    </row>
    <row r="67" spans="1:1">
      <c r="A67" s="83" t="s">
        <v>41</v>
      </c>
    </row>
    <row r="68" spans="1:1">
      <c r="A68" s="83" t="s">
        <v>42</v>
      </c>
    </row>
    <row r="69" spans="1:1">
      <c r="A69" s="83" t="s">
        <v>393</v>
      </c>
    </row>
    <row r="70" spans="1:1">
      <c r="A70" s="83"/>
    </row>
    <row r="71" spans="1:1">
      <c r="A71" s="83" t="s">
        <v>36</v>
      </c>
    </row>
    <row r="72" spans="1:1">
      <c r="A72" s="83" t="s">
        <v>37</v>
      </c>
    </row>
    <row r="73" spans="1:1">
      <c r="A73" s="83" t="s">
        <v>394</v>
      </c>
    </row>
    <row r="74" spans="1:1">
      <c r="A74" s="83"/>
    </row>
    <row r="75" spans="1:1">
      <c r="A75" s="83" t="s">
        <v>271</v>
      </c>
    </row>
    <row r="76" spans="1:1">
      <c r="A76" s="83"/>
    </row>
    <row r="77" spans="1:1">
      <c r="A77" s="83"/>
    </row>
    <row r="78" spans="1:1">
      <c r="A78" s="83"/>
    </row>
  </sheetData>
  <phoneticPr fontId="0" type="noConversion"/>
  <pageMargins left="0.75" right="0.75" top="1" bottom="1" header="0.5" footer="0.5"/>
  <pageSetup scale="55" orientation="portrait" verticalDpi="96"/>
  <headerFooter alignWithMargins="0"/>
  <drawing r:id="rId1"/>
</worksheet>
</file>

<file path=xl/worksheets/sheet62.xml><?xml version="1.0" encoding="utf-8"?>
<worksheet xmlns="http://schemas.openxmlformats.org/spreadsheetml/2006/main" xmlns:r="http://schemas.openxmlformats.org/officeDocument/2006/relationships">
  <sheetPr>
    <pageSetUpPr fitToPage="1"/>
  </sheetPr>
  <dimension ref="A39:F78"/>
  <sheetViews>
    <sheetView zoomScale="60" workbookViewId="0">
      <selection activeCell="Q35" sqref="Q35"/>
    </sheetView>
  </sheetViews>
  <sheetFormatPr defaultColWidth="8.6640625" defaultRowHeight="15"/>
  <sheetData>
    <row r="39" spans="1:6" ht="23.25">
      <c r="A39" s="48"/>
      <c r="F39" s="49" t="s">
        <v>450</v>
      </c>
    </row>
    <row r="40" spans="1:6" ht="23.25">
      <c r="F40" s="52" t="s">
        <v>3</v>
      </c>
    </row>
    <row r="42" spans="1:6" ht="18">
      <c r="A42" s="51" t="s">
        <v>451</v>
      </c>
    </row>
    <row r="43" spans="1:6" ht="18">
      <c r="A43" s="51" t="s">
        <v>452</v>
      </c>
    </row>
    <row r="44" spans="1:6" ht="18">
      <c r="A44" s="51" t="s">
        <v>30</v>
      </c>
    </row>
    <row r="45" spans="1:6" ht="18">
      <c r="A45" s="51" t="s">
        <v>384</v>
      </c>
    </row>
    <row r="46" spans="1:6" ht="18">
      <c r="A46" s="51"/>
    </row>
    <row r="47" spans="1:6" ht="15.75">
      <c r="A47" s="147" t="s">
        <v>188</v>
      </c>
    </row>
    <row r="48" spans="1:6" ht="15.75">
      <c r="A48" s="147" t="s">
        <v>401</v>
      </c>
    </row>
    <row r="49" spans="1:1" ht="15.75">
      <c r="A49" s="147"/>
    </row>
    <row r="50" spans="1:1" ht="15.75">
      <c r="A50" s="147" t="s">
        <v>29</v>
      </c>
    </row>
    <row r="51" spans="1:1">
      <c r="A51" s="83" t="s">
        <v>31</v>
      </c>
    </row>
    <row r="52" spans="1:1">
      <c r="A52" s="83" t="s">
        <v>32</v>
      </c>
    </row>
    <row r="53" spans="1:1">
      <c r="A53" s="83" t="s">
        <v>391</v>
      </c>
    </row>
    <row r="54" spans="1:1">
      <c r="A54" s="83"/>
    </row>
    <row r="55" spans="1:1">
      <c r="A55" s="83" t="s">
        <v>35</v>
      </c>
    </row>
    <row r="56" spans="1:1">
      <c r="A56" s="83" t="s">
        <v>38</v>
      </c>
    </row>
    <row r="57" spans="1:1">
      <c r="A57" s="83" t="s">
        <v>39</v>
      </c>
    </row>
    <row r="58" spans="1:1">
      <c r="A58" s="83" t="s">
        <v>33</v>
      </c>
    </row>
    <row r="59" spans="1:1">
      <c r="A59" s="83" t="s">
        <v>34</v>
      </c>
    </row>
    <row r="60" spans="1:1">
      <c r="A60" s="83"/>
    </row>
    <row r="61" spans="1:1" ht="15.75">
      <c r="A61" s="147" t="s">
        <v>395</v>
      </c>
    </row>
    <row r="62" spans="1:1">
      <c r="A62" s="83" t="s">
        <v>27</v>
      </c>
    </row>
    <row r="63" spans="1:1">
      <c r="A63" s="83" t="s">
        <v>392</v>
      </c>
    </row>
    <row r="64" spans="1:1">
      <c r="A64" s="83" t="s">
        <v>396</v>
      </c>
    </row>
    <row r="65" spans="1:1">
      <c r="A65" s="83" t="s">
        <v>40</v>
      </c>
    </row>
    <row r="66" spans="1:1">
      <c r="A66" s="83" t="s">
        <v>28</v>
      </c>
    </row>
    <row r="67" spans="1:1">
      <c r="A67" s="83" t="s">
        <v>41</v>
      </c>
    </row>
    <row r="68" spans="1:1">
      <c r="A68" s="83" t="s">
        <v>42</v>
      </c>
    </row>
    <row r="69" spans="1:1">
      <c r="A69" s="83" t="s">
        <v>393</v>
      </c>
    </row>
    <row r="70" spans="1:1">
      <c r="A70" s="83"/>
    </row>
    <row r="71" spans="1:1">
      <c r="A71" s="83" t="s">
        <v>36</v>
      </c>
    </row>
    <row r="72" spans="1:1">
      <c r="A72" s="83" t="s">
        <v>37</v>
      </c>
    </row>
    <row r="73" spans="1:1">
      <c r="A73" s="83" t="s">
        <v>394</v>
      </c>
    </row>
    <row r="74" spans="1:1">
      <c r="A74" s="83"/>
    </row>
    <row r="75" spans="1:1">
      <c r="A75" s="83" t="s">
        <v>271</v>
      </c>
    </row>
    <row r="76" spans="1:1">
      <c r="A76" s="83"/>
    </row>
    <row r="77" spans="1:1">
      <c r="A77" s="83"/>
    </row>
    <row r="78" spans="1:1">
      <c r="A78" s="83"/>
    </row>
  </sheetData>
  <phoneticPr fontId="0" type="noConversion"/>
  <pageMargins left="0.75" right="0.75" top="1" bottom="1" header="0.5" footer="0.5"/>
  <pageSetup scale="55" orientation="portrait" verticalDpi="96"/>
  <headerFooter alignWithMargins="0"/>
  <drawing r:id="rId1"/>
</worksheet>
</file>

<file path=xl/worksheets/sheet63.xml><?xml version="1.0" encoding="utf-8"?>
<worksheet xmlns="http://schemas.openxmlformats.org/spreadsheetml/2006/main" xmlns:r="http://schemas.openxmlformats.org/officeDocument/2006/relationships">
  <sheetPr>
    <pageSetUpPr fitToPage="1"/>
  </sheetPr>
  <dimension ref="A1:T1739"/>
  <sheetViews>
    <sheetView topLeftCell="A64" workbookViewId="0">
      <selection activeCell="A99" sqref="A99:D99"/>
    </sheetView>
  </sheetViews>
  <sheetFormatPr defaultColWidth="8.88671875" defaultRowHeight="12.75"/>
  <cols>
    <col min="1" max="3" width="5.33203125" style="2" customWidth="1"/>
    <col min="4" max="4" width="5.6640625" style="2" customWidth="1"/>
    <col min="5" max="86" width="5.33203125" style="2" customWidth="1"/>
    <col min="87" max="16384" width="8.88671875" style="2"/>
  </cols>
  <sheetData>
    <row r="1" spans="1:20" ht="9.75" customHeight="1">
      <c r="A1" s="1"/>
      <c r="B1" s="1"/>
      <c r="C1" s="1"/>
      <c r="D1" s="1"/>
      <c r="E1" s="1"/>
      <c r="F1" s="1"/>
      <c r="G1" s="1"/>
      <c r="H1" s="1"/>
      <c r="I1" s="1"/>
      <c r="J1" s="1"/>
      <c r="K1" s="1"/>
      <c r="L1" s="1"/>
      <c r="M1" s="1"/>
      <c r="N1" s="1"/>
      <c r="O1" s="1"/>
      <c r="P1" s="1"/>
      <c r="Q1" s="1"/>
      <c r="R1" s="1"/>
      <c r="S1" s="1"/>
      <c r="T1" s="1"/>
    </row>
    <row r="2" spans="1:20" ht="9.75" customHeight="1">
      <c r="A2" s="1"/>
      <c r="B2" s="1"/>
      <c r="C2" s="1"/>
      <c r="D2" s="1"/>
      <c r="E2" s="1"/>
      <c r="F2" s="1"/>
      <c r="G2" s="1"/>
      <c r="H2" s="1"/>
      <c r="I2" s="1"/>
      <c r="J2" s="1"/>
      <c r="K2" s="1"/>
      <c r="L2" s="1"/>
      <c r="M2" s="1"/>
      <c r="N2" s="1"/>
      <c r="O2" s="1"/>
      <c r="P2" s="1"/>
      <c r="Q2" s="1"/>
      <c r="R2" s="1"/>
      <c r="S2" s="1"/>
      <c r="T2" s="1"/>
    </row>
    <row r="3" spans="1:20" ht="9.75" customHeight="1">
      <c r="A3" s="1"/>
      <c r="B3" s="1" t="s">
        <v>296</v>
      </c>
      <c r="C3" s="1" t="s">
        <v>297</v>
      </c>
      <c r="D3" s="1" t="s">
        <v>298</v>
      </c>
      <c r="E3" s="1"/>
      <c r="F3" s="1"/>
      <c r="G3" s="1"/>
      <c r="H3" s="1"/>
      <c r="I3" s="1"/>
      <c r="J3" s="1"/>
      <c r="K3" s="1"/>
      <c r="L3" s="1"/>
      <c r="M3" s="1"/>
      <c r="N3" s="1"/>
      <c r="O3" s="1"/>
      <c r="P3" s="1"/>
      <c r="Q3" s="1"/>
      <c r="R3" s="1"/>
      <c r="S3" s="1"/>
      <c r="T3" s="1"/>
    </row>
    <row r="4" spans="1:20" ht="9.75" customHeight="1">
      <c r="A4" s="1">
        <v>1913</v>
      </c>
      <c r="B4" s="1">
        <f>0.01*'Table A1'!D6</f>
        <v>0.17960041861867687</v>
      </c>
      <c r="C4" s="1">
        <f>0.01*'Table A2'!D6</f>
        <v>0.17960041861867684</v>
      </c>
      <c r="D4" s="1">
        <f>0.01*'Table A3'!D6</f>
        <v>0.17960041861867684</v>
      </c>
      <c r="E4" s="1"/>
      <c r="F4" s="1"/>
      <c r="G4" s="1"/>
      <c r="H4" s="1"/>
      <c r="I4" s="1"/>
      <c r="J4" s="1"/>
      <c r="K4" s="1"/>
      <c r="L4" s="1"/>
      <c r="M4" s="1"/>
      <c r="N4" s="1"/>
      <c r="O4" s="1"/>
      <c r="P4" s="1"/>
      <c r="Q4" s="1"/>
      <c r="R4" s="1"/>
      <c r="S4" s="1"/>
      <c r="T4" s="1"/>
    </row>
    <row r="5" spans="1:20" ht="9.75" customHeight="1">
      <c r="A5" s="1">
        <v>1914</v>
      </c>
      <c r="B5" s="1">
        <f>0.01*'Table A1'!D7</f>
        <v>0.1815794105921632</v>
      </c>
      <c r="C5" s="1">
        <f>0.01*'Table A2'!D7</f>
        <v>0.1815794105921632</v>
      </c>
      <c r="D5" s="1">
        <f>0.01*'Table A3'!D7</f>
        <v>0.1815794105921632</v>
      </c>
      <c r="E5" s="1"/>
      <c r="F5" s="1"/>
      <c r="G5" s="1"/>
      <c r="H5" s="1"/>
      <c r="I5" s="1"/>
      <c r="J5" s="1"/>
      <c r="K5" s="1"/>
      <c r="L5" s="1"/>
      <c r="M5" s="1"/>
      <c r="N5" s="1"/>
      <c r="O5" s="1"/>
      <c r="P5" s="1"/>
      <c r="Q5" s="1"/>
      <c r="R5" s="1"/>
      <c r="S5" s="1"/>
      <c r="T5" s="1"/>
    </row>
    <row r="6" spans="1:20" ht="9.75" customHeight="1">
      <c r="A6" s="1">
        <v>1915</v>
      </c>
      <c r="B6" s="1">
        <f>0.01*'Table A1'!D8</f>
        <v>0.17577725000000002</v>
      </c>
      <c r="C6" s="1">
        <f>0.01*'Table A2'!D8</f>
        <v>0.1757772211527503</v>
      </c>
      <c r="D6" s="1">
        <f>0.01*'Table A3'!D8</f>
        <v>0.1757772211527503</v>
      </c>
      <c r="E6" s="1"/>
      <c r="F6" s="1"/>
      <c r="G6" s="1"/>
      <c r="H6" s="1"/>
      <c r="I6" s="1"/>
      <c r="J6" s="1"/>
      <c r="K6" s="1"/>
      <c r="L6" s="1"/>
      <c r="M6" s="1"/>
      <c r="N6" s="1"/>
      <c r="O6" s="1"/>
      <c r="P6" s="1"/>
      <c r="Q6" s="1"/>
      <c r="R6" s="1"/>
      <c r="S6" s="1"/>
      <c r="T6" s="1"/>
    </row>
    <row r="7" spans="1:20" ht="9.75" customHeight="1">
      <c r="A7" s="1">
        <v>1916</v>
      </c>
      <c r="B7" s="1">
        <f>0.01*'Table A1'!D9</f>
        <v>0.18573066775406247</v>
      </c>
      <c r="C7" s="1">
        <f>0.01*'Table A2'!D9</f>
        <v>0.18889374566570749</v>
      </c>
      <c r="D7" s="1">
        <f>0.01*'Table A3'!D9</f>
        <v>0.19310755788605957</v>
      </c>
      <c r="E7" s="1"/>
      <c r="F7" s="1"/>
      <c r="G7" s="1"/>
      <c r="H7" s="1"/>
      <c r="I7" s="1"/>
      <c r="J7" s="1"/>
      <c r="K7" s="1"/>
      <c r="L7" s="1"/>
      <c r="M7" s="1"/>
      <c r="N7" s="1"/>
      <c r="O7" s="1"/>
      <c r="P7" s="1"/>
      <c r="Q7" s="1"/>
      <c r="R7" s="1"/>
      <c r="S7" s="1"/>
      <c r="T7" s="1"/>
    </row>
    <row r="8" spans="1:20" ht="9.75" customHeight="1">
      <c r="A8" s="1">
        <v>1917</v>
      </c>
      <c r="B8" s="1">
        <f>0.01*'Table A1'!D10</f>
        <v>0.17599487458195232</v>
      </c>
      <c r="C8" s="1">
        <f>0.01*'Table A2'!D10</f>
        <v>0.1771949595194828</v>
      </c>
      <c r="D8" s="1">
        <f>0.01*'Table A3'!D10</f>
        <v>0.17737148100278474</v>
      </c>
      <c r="E8" s="1"/>
      <c r="F8" s="1"/>
      <c r="G8" s="1"/>
      <c r="H8" s="1"/>
      <c r="I8" s="1"/>
      <c r="J8" s="1"/>
      <c r="K8" s="1"/>
      <c r="L8" s="1"/>
      <c r="M8" s="1"/>
      <c r="N8" s="1"/>
      <c r="O8" s="1"/>
      <c r="P8" s="1"/>
      <c r="Q8" s="1"/>
      <c r="R8" s="1"/>
      <c r="S8" s="1"/>
      <c r="T8" s="1"/>
    </row>
    <row r="9" spans="1:20" ht="9.75" customHeight="1">
      <c r="A9" s="1">
        <v>1918</v>
      </c>
      <c r="B9" s="1">
        <f>0.01*'Table A1'!D11</f>
        <v>0.15883220435548376</v>
      </c>
      <c r="C9" s="1">
        <f>0.01*'Table A2'!D11</f>
        <v>0.15986705670687723</v>
      </c>
      <c r="D9" s="1">
        <f>0.01*'Table A3'!D11</f>
        <v>0.15961472661607251</v>
      </c>
      <c r="E9" s="1"/>
      <c r="F9" s="1"/>
      <c r="G9" s="1"/>
      <c r="H9" s="1"/>
      <c r="I9" s="1"/>
      <c r="J9" s="1"/>
      <c r="K9" s="1"/>
      <c r="L9" s="1"/>
      <c r="M9" s="1"/>
      <c r="N9" s="1"/>
      <c r="O9" s="1"/>
      <c r="P9" s="1"/>
      <c r="Q9" s="1"/>
      <c r="R9" s="1"/>
      <c r="S9" s="1"/>
      <c r="T9" s="1"/>
    </row>
    <row r="10" spans="1:20" ht="9.75" customHeight="1">
      <c r="A10" s="1">
        <v>1919</v>
      </c>
      <c r="B10" s="1">
        <f>0.01*'Table A1'!D12</f>
        <v>0.15867414854522685</v>
      </c>
      <c r="C10" s="1">
        <f>0.01*'Table A2'!D12</f>
        <v>0.16154283363586541</v>
      </c>
      <c r="D10" s="1">
        <f>0.01*'Table A3'!D12</f>
        <v>0.16410778328022629</v>
      </c>
      <c r="E10" s="1"/>
      <c r="F10" s="1"/>
      <c r="G10" s="1"/>
      <c r="H10" s="1"/>
      <c r="I10" s="1"/>
      <c r="J10" s="1"/>
      <c r="K10" s="1"/>
      <c r="L10" s="1"/>
      <c r="M10" s="1"/>
      <c r="N10" s="1"/>
      <c r="O10" s="1"/>
      <c r="P10" s="1"/>
      <c r="Q10" s="1"/>
      <c r="R10" s="1"/>
      <c r="S10" s="1"/>
      <c r="T10" s="1"/>
    </row>
    <row r="11" spans="1:20" ht="9.75" customHeight="1">
      <c r="A11" s="1">
        <v>1920</v>
      </c>
      <c r="B11" s="1">
        <f>0.01*'Table A1'!D13</f>
        <v>0.14459042055439386</v>
      </c>
      <c r="C11" s="1">
        <f>0.01*'Table A2'!D13</f>
        <v>0.14677641724981247</v>
      </c>
      <c r="D11" s="1">
        <f>0.01*'Table A3'!D13</f>
        <v>0.14829819366320032</v>
      </c>
      <c r="E11" s="1"/>
      <c r="F11" s="1"/>
      <c r="G11" s="1"/>
      <c r="H11" s="1"/>
      <c r="I11" s="1"/>
      <c r="J11" s="1"/>
      <c r="K11" s="1"/>
      <c r="L11" s="1"/>
      <c r="M11" s="1"/>
      <c r="N11" s="1"/>
      <c r="O11" s="1"/>
      <c r="P11" s="1"/>
      <c r="Q11" s="1"/>
      <c r="R11" s="1"/>
      <c r="S11" s="1"/>
      <c r="T11" s="1"/>
    </row>
    <row r="12" spans="1:20" ht="9.75" customHeight="1">
      <c r="A12" s="1">
        <v>1921</v>
      </c>
      <c r="B12" s="1">
        <f>0.01*'Table A1'!D14</f>
        <v>0.15472929986471554</v>
      </c>
      <c r="C12" s="1">
        <f>0.01*'Table A2'!D14</f>
        <v>0.15617163349565791</v>
      </c>
      <c r="D12" s="1">
        <f>0.01*'Table A3'!D14</f>
        <v>0.15637915884632855</v>
      </c>
      <c r="E12" s="1"/>
      <c r="F12" s="1"/>
      <c r="G12" s="1"/>
      <c r="H12" s="1"/>
      <c r="I12" s="1"/>
      <c r="J12" s="1"/>
      <c r="K12" s="1"/>
      <c r="L12" s="1"/>
      <c r="M12" s="1"/>
      <c r="N12" s="1"/>
      <c r="O12" s="1"/>
      <c r="P12" s="1"/>
      <c r="Q12" s="1"/>
      <c r="R12" s="1"/>
      <c r="S12" s="1"/>
      <c r="T12" s="1"/>
    </row>
    <row r="13" spans="1:20" ht="9.75" customHeight="1">
      <c r="A13" s="1">
        <v>1922</v>
      </c>
      <c r="B13" s="1">
        <f>0.01*'Table A1'!D15</f>
        <v>0.16292319490434096</v>
      </c>
      <c r="C13" s="1">
        <f>0.01*'Table A2'!D15</f>
        <v>0.16648551726860947</v>
      </c>
      <c r="D13" s="1">
        <f>0.01*'Table A3'!D15</f>
        <v>0.17057628417064824</v>
      </c>
      <c r="E13" s="1"/>
      <c r="F13" s="1"/>
      <c r="G13" s="1"/>
      <c r="H13" s="1"/>
      <c r="I13" s="1"/>
      <c r="J13" s="1"/>
      <c r="K13" s="1"/>
      <c r="L13" s="1"/>
      <c r="M13" s="1"/>
      <c r="N13" s="1"/>
      <c r="O13" s="1"/>
      <c r="P13" s="1"/>
      <c r="Q13" s="1"/>
      <c r="R13" s="1"/>
      <c r="S13" s="1"/>
      <c r="T13" s="1"/>
    </row>
    <row r="14" spans="1:20" ht="9.75" customHeight="1">
      <c r="A14" s="1">
        <v>1923</v>
      </c>
      <c r="B14" s="1">
        <f>0.01*'Table A1'!D16</f>
        <v>0.14991004682031273</v>
      </c>
      <c r="C14" s="1">
        <f>0.01*'Table A2'!D16</f>
        <v>0.15284841614401537</v>
      </c>
      <c r="D14" s="1">
        <f>0.01*'Table A3'!D16</f>
        <v>0.15642493090768797</v>
      </c>
      <c r="E14" s="1"/>
      <c r="F14" s="1"/>
      <c r="G14" s="1"/>
      <c r="H14" s="1"/>
      <c r="I14" s="1"/>
      <c r="J14" s="1"/>
      <c r="K14" s="1"/>
      <c r="L14" s="1"/>
      <c r="M14" s="1"/>
      <c r="N14" s="1"/>
      <c r="O14" s="1"/>
      <c r="P14" s="1"/>
      <c r="Q14" s="1"/>
      <c r="R14" s="1"/>
      <c r="S14" s="1"/>
      <c r="T14" s="1"/>
    </row>
    <row r="15" spans="1:20" ht="9.75" customHeight="1">
      <c r="A15" s="1">
        <v>1924</v>
      </c>
      <c r="B15" s="1">
        <f>0.01*'Table A1'!D17</f>
        <v>0.16315906869089505</v>
      </c>
      <c r="C15" s="1">
        <f>0.01*'Table A2'!D17</f>
        <v>0.16804630840540569</v>
      </c>
      <c r="D15" s="1">
        <f>0.01*'Table A3'!D17</f>
        <v>0.17423080267847396</v>
      </c>
      <c r="E15" s="1"/>
      <c r="F15" s="1"/>
      <c r="G15" s="1"/>
      <c r="H15" s="1"/>
      <c r="I15" s="1"/>
      <c r="J15" s="1"/>
      <c r="K15" s="1"/>
      <c r="L15" s="1"/>
      <c r="M15" s="1"/>
      <c r="N15" s="1"/>
      <c r="O15" s="1"/>
      <c r="P15" s="1"/>
      <c r="Q15" s="1"/>
      <c r="R15" s="1"/>
      <c r="S15" s="1"/>
      <c r="T15" s="1"/>
    </row>
    <row r="16" spans="1:20" ht="9.75" customHeight="1">
      <c r="A16" s="1">
        <v>1925</v>
      </c>
      <c r="B16" s="1">
        <f>0.01*'Table A1'!D18</f>
        <v>0.17602806588875772</v>
      </c>
      <c r="C16" s="1">
        <f>0.01*'Table A2'!D18</f>
        <v>0.18619295545598177</v>
      </c>
      <c r="D16" s="1">
        <f>0.01*'Table A3'!D18</f>
        <v>0.20244504854676584</v>
      </c>
      <c r="E16" s="1"/>
      <c r="F16" s="1"/>
      <c r="G16" s="1"/>
      <c r="H16" s="1"/>
      <c r="I16" s="1"/>
      <c r="J16" s="1"/>
      <c r="K16" s="1"/>
      <c r="L16" s="1"/>
      <c r="M16" s="1"/>
      <c r="N16" s="1"/>
      <c r="O16" s="1"/>
      <c r="P16" s="1"/>
      <c r="Q16" s="1"/>
      <c r="R16" s="1"/>
      <c r="S16" s="1"/>
      <c r="T16" s="1"/>
    </row>
    <row r="17" spans="1:20" ht="9.75" customHeight="1">
      <c r="A17" s="1">
        <v>1926</v>
      </c>
      <c r="B17" s="1">
        <f>0.01*'Table A1'!D19</f>
        <v>0.18011497014310468</v>
      </c>
      <c r="C17" s="1">
        <f>0.01*'Table A2'!D19</f>
        <v>0.18700619184333572</v>
      </c>
      <c r="D17" s="1">
        <f>0.01*'Table A3'!D19</f>
        <v>0.19909051389797591</v>
      </c>
      <c r="E17" s="1"/>
      <c r="F17" s="1"/>
      <c r="G17" s="1"/>
      <c r="H17" s="1"/>
      <c r="I17" s="1"/>
      <c r="J17" s="1"/>
      <c r="K17" s="1"/>
      <c r="L17" s="1"/>
      <c r="M17" s="1"/>
      <c r="N17" s="1"/>
      <c r="O17" s="1"/>
      <c r="P17" s="1"/>
      <c r="Q17" s="1"/>
      <c r="R17" s="1"/>
      <c r="S17" s="1"/>
      <c r="T17" s="1"/>
    </row>
    <row r="18" spans="1:20" ht="9.75" customHeight="1">
      <c r="A18" s="1">
        <v>1927</v>
      </c>
      <c r="B18" s="1">
        <f>0.01*'Table A1'!D20</f>
        <v>0.1867888575023515</v>
      </c>
      <c r="C18" s="1">
        <f>0.01*'Table A2'!D20</f>
        <v>0.1949471810002813</v>
      </c>
      <c r="D18" s="1">
        <f>0.01*'Table A3'!D20</f>
        <v>0.21025033880744509</v>
      </c>
      <c r="E18" s="1"/>
      <c r="F18" s="1"/>
      <c r="G18" s="1"/>
      <c r="H18" s="1"/>
      <c r="I18" s="1"/>
      <c r="J18" s="1"/>
      <c r="K18" s="1"/>
      <c r="L18" s="1"/>
      <c r="M18" s="1"/>
      <c r="N18" s="1"/>
      <c r="O18" s="1"/>
      <c r="P18" s="1"/>
      <c r="Q18" s="1"/>
      <c r="R18" s="1"/>
      <c r="S18" s="1"/>
      <c r="T18" s="1"/>
    </row>
    <row r="19" spans="1:20" ht="9.75" customHeight="1">
      <c r="A19" s="1">
        <v>1928</v>
      </c>
      <c r="B19" s="1">
        <f>0.01*'Table A1'!D21</f>
        <v>0.1959871796250888</v>
      </c>
      <c r="C19" s="1">
        <f>0.01*'Table A2'!D21</f>
        <v>0.21091164267741028</v>
      </c>
      <c r="D19" s="1">
        <f>0.01*'Table A3'!D21</f>
        <v>0.23940249505397071</v>
      </c>
      <c r="E19" s="1"/>
      <c r="F19" s="1"/>
      <c r="G19" s="1"/>
      <c r="H19" s="1"/>
      <c r="I19" s="1"/>
      <c r="J19" s="1"/>
      <c r="K19" s="1"/>
      <c r="L19" s="1"/>
      <c r="M19" s="1"/>
      <c r="N19" s="1"/>
      <c r="O19" s="1"/>
      <c r="P19" s="1"/>
      <c r="Q19" s="1"/>
      <c r="R19" s="1"/>
      <c r="S19" s="1"/>
      <c r="T19" s="1"/>
    </row>
    <row r="20" spans="1:20" ht="9.75" customHeight="1">
      <c r="A20" s="1">
        <v>1929</v>
      </c>
      <c r="B20" s="1">
        <f>0.01*'Table A1'!D22</f>
        <v>0.18417904285315917</v>
      </c>
      <c r="C20" s="1">
        <f>0.01*'Table A2'!D22</f>
        <v>0.19755574736048817</v>
      </c>
      <c r="D20" s="1">
        <f>0.01*'Table A3'!D22</f>
        <v>0.22352883584556574</v>
      </c>
      <c r="E20" s="1"/>
      <c r="F20" s="1"/>
      <c r="G20" s="1"/>
      <c r="H20" s="1"/>
      <c r="I20" s="1"/>
      <c r="J20" s="1"/>
      <c r="K20" s="1"/>
      <c r="L20" s="1"/>
      <c r="M20" s="1"/>
      <c r="N20" s="1"/>
      <c r="O20" s="1"/>
      <c r="P20" s="1"/>
      <c r="Q20" s="1"/>
      <c r="R20" s="1"/>
      <c r="S20" s="1"/>
      <c r="T20" s="1"/>
    </row>
    <row r="21" spans="1:20" ht="9.75" customHeight="1">
      <c r="A21" s="1">
        <v>1930</v>
      </c>
      <c r="B21" s="1">
        <f>0.01*'Table A1'!D23</f>
        <v>0.16422818416449542</v>
      </c>
      <c r="C21" s="1">
        <f>0.01*'Table A2'!D23</f>
        <v>0.16715336087223567</v>
      </c>
      <c r="D21" s="1">
        <f>0.01*'Table A3'!D23</f>
        <v>0.17223273140378864</v>
      </c>
      <c r="E21" s="1"/>
      <c r="F21" s="1"/>
      <c r="G21" s="1"/>
      <c r="H21" s="1"/>
      <c r="I21" s="1"/>
      <c r="J21" s="1"/>
      <c r="K21" s="1"/>
      <c r="L21" s="1"/>
      <c r="M21" s="1"/>
      <c r="N21" s="1"/>
      <c r="O21" s="1"/>
      <c r="P21" s="1"/>
      <c r="Q21" s="1"/>
      <c r="R21" s="1"/>
      <c r="S21" s="1"/>
      <c r="T21" s="1"/>
    </row>
    <row r="22" spans="1:20" ht="9.75" customHeight="1">
      <c r="A22" s="1">
        <v>1931</v>
      </c>
      <c r="B22" s="1">
        <f>0.01*'Table A1'!D24</f>
        <v>0.15270594044223251</v>
      </c>
      <c r="C22" s="1">
        <f>0.01*'Table A2'!D24</f>
        <v>0.15394874651702928</v>
      </c>
      <c r="D22" s="1">
        <f>0.01*'Table A3'!D24</f>
        <v>0.15498458756689251</v>
      </c>
      <c r="E22" s="1"/>
      <c r="F22" s="1"/>
      <c r="G22" s="1"/>
      <c r="H22" s="1"/>
      <c r="I22" s="1"/>
      <c r="J22" s="1"/>
      <c r="K22" s="1"/>
      <c r="L22" s="1"/>
      <c r="M22" s="1"/>
      <c r="N22" s="1"/>
      <c r="O22" s="1"/>
      <c r="P22" s="1"/>
      <c r="Q22" s="1"/>
      <c r="R22" s="1"/>
      <c r="S22" s="1"/>
      <c r="T22" s="1"/>
    </row>
    <row r="23" spans="1:20" ht="9.75" customHeight="1">
      <c r="A23" s="1">
        <v>1932</v>
      </c>
      <c r="B23" s="1">
        <f>0.01*'Table A1'!D25</f>
        <v>0.15478467631887072</v>
      </c>
      <c r="C23" s="1">
        <f>0.01*'Table A2'!D25</f>
        <v>0.15562770096061632</v>
      </c>
      <c r="D23" s="1">
        <f>0.01*'Table A3'!D25</f>
        <v>0.15555930046295793</v>
      </c>
      <c r="E23" s="1"/>
      <c r="F23" s="1"/>
      <c r="G23" s="1"/>
      <c r="H23" s="1"/>
      <c r="I23" s="1"/>
      <c r="J23" s="1"/>
      <c r="K23" s="1"/>
      <c r="L23" s="1"/>
      <c r="M23" s="1"/>
      <c r="N23" s="1"/>
      <c r="O23" s="1"/>
      <c r="P23" s="1"/>
      <c r="Q23" s="1"/>
      <c r="R23" s="1"/>
      <c r="S23" s="1"/>
      <c r="T23" s="1"/>
    </row>
    <row r="24" spans="1:20" ht="9.75" customHeight="1">
      <c r="A24" s="1">
        <v>1933</v>
      </c>
      <c r="B24" s="1">
        <f>0.01*'Table A1'!D26</f>
        <v>0.15770913177787016</v>
      </c>
      <c r="C24" s="1">
        <f>0.01*'Table A2'!D26</f>
        <v>0.160924641754773</v>
      </c>
      <c r="D24" s="1">
        <f>0.01*'Table A3'!D26</f>
        <v>0.16460087350020167</v>
      </c>
      <c r="E24" s="1"/>
      <c r="F24" s="1"/>
      <c r="G24" s="1"/>
      <c r="H24" s="1"/>
      <c r="I24" s="1"/>
      <c r="J24" s="1"/>
      <c r="K24" s="1"/>
      <c r="L24" s="1"/>
      <c r="M24" s="1"/>
      <c r="N24" s="1"/>
      <c r="O24" s="1"/>
      <c r="P24" s="1"/>
      <c r="Q24" s="1"/>
      <c r="R24" s="1"/>
      <c r="S24" s="1"/>
      <c r="T24" s="1"/>
    </row>
    <row r="25" spans="1:20" ht="9.75" customHeight="1">
      <c r="A25" s="1">
        <v>1934</v>
      </c>
      <c r="B25" s="1">
        <f>0.01*'Table A1'!D27</f>
        <v>0.15868185076417599</v>
      </c>
      <c r="C25" s="1">
        <f>0.01*'Table A2'!D27</f>
        <v>0.16001074812598323</v>
      </c>
      <c r="D25" s="1">
        <f>0.01*'Table A3'!D27</f>
        <v>0.16396989069448942</v>
      </c>
      <c r="E25" s="1"/>
      <c r="F25" s="1"/>
      <c r="G25" s="1"/>
      <c r="H25" s="1"/>
      <c r="I25" s="1"/>
      <c r="J25" s="1"/>
      <c r="K25" s="1"/>
      <c r="L25" s="1"/>
      <c r="M25" s="1"/>
      <c r="N25" s="1"/>
      <c r="O25" s="1"/>
      <c r="P25" s="1"/>
      <c r="Q25" s="1"/>
      <c r="R25" s="1"/>
      <c r="S25" s="1"/>
      <c r="T25" s="1"/>
    </row>
    <row r="26" spans="1:20" ht="9.75" customHeight="1">
      <c r="A26" s="1">
        <v>1935</v>
      </c>
      <c r="B26" s="1">
        <f>0.01*'Table A1'!D28</f>
        <v>0.15628311990462226</v>
      </c>
      <c r="C26" s="1">
        <f>0.01*'Table A2'!D28</f>
        <v>0.1596768275504705</v>
      </c>
      <c r="D26" s="1">
        <f>0.01*'Table A3'!D28</f>
        <v>0.16676285163429341</v>
      </c>
      <c r="E26" s="1"/>
      <c r="F26" s="1"/>
      <c r="G26" s="1"/>
      <c r="H26" s="1"/>
      <c r="I26" s="1"/>
      <c r="J26" s="1"/>
      <c r="K26" s="1"/>
      <c r="L26" s="1"/>
      <c r="M26" s="1"/>
      <c r="N26" s="1"/>
      <c r="O26" s="1"/>
      <c r="P26" s="1"/>
      <c r="Q26" s="1"/>
      <c r="R26" s="1"/>
      <c r="S26" s="1"/>
      <c r="T26" s="1"/>
    </row>
    <row r="27" spans="1:20" ht="9.75" customHeight="1">
      <c r="A27" s="1">
        <v>1936</v>
      </c>
      <c r="B27" s="1">
        <f>0.01*'Table A1'!D29</f>
        <v>0.17637342175901782</v>
      </c>
      <c r="C27" s="1">
        <f>0.01*'Table A2'!D29</f>
        <v>0.18163690434639354</v>
      </c>
      <c r="D27" s="1">
        <f>0.01*'Table A3'!D29</f>
        <v>0.1928824418021155</v>
      </c>
      <c r="E27" s="1"/>
      <c r="F27" s="1"/>
      <c r="G27" s="1"/>
      <c r="H27" s="1"/>
      <c r="I27" s="1"/>
      <c r="J27" s="1"/>
      <c r="K27" s="1"/>
      <c r="L27" s="1"/>
      <c r="M27" s="1"/>
      <c r="N27" s="1"/>
      <c r="O27" s="1"/>
      <c r="P27" s="1"/>
      <c r="Q27" s="1"/>
      <c r="R27" s="1"/>
      <c r="S27" s="1"/>
      <c r="T27" s="1"/>
    </row>
    <row r="28" spans="1:20" ht="9.75" customHeight="1">
      <c r="A28" s="1">
        <v>1937</v>
      </c>
      <c r="B28" s="1">
        <f>0.01*'Table A1'!D30</f>
        <v>0.16450434286791296</v>
      </c>
      <c r="C28" s="1">
        <f>0.01*'Table A2'!D30</f>
        <v>0.16668356532238626</v>
      </c>
      <c r="D28" s="1">
        <f>0.01*'Table A3'!D30</f>
        <v>0.17149341603070714</v>
      </c>
      <c r="E28" s="1"/>
      <c r="F28" s="1"/>
      <c r="G28" s="1"/>
      <c r="H28" s="1"/>
      <c r="I28" s="1"/>
      <c r="J28" s="1"/>
      <c r="K28" s="1"/>
      <c r="L28" s="1"/>
      <c r="M28" s="1"/>
      <c r="N28" s="1"/>
      <c r="O28" s="1"/>
      <c r="P28" s="1"/>
      <c r="Q28" s="1"/>
      <c r="R28" s="1"/>
      <c r="S28" s="1"/>
      <c r="T28" s="1"/>
    </row>
    <row r="29" spans="1:20" ht="9.75" customHeight="1">
      <c r="A29" s="1">
        <v>1938</v>
      </c>
      <c r="B29" s="1">
        <f>0.01*'Table A1'!D31</f>
        <v>0.1472938302542493</v>
      </c>
      <c r="C29" s="1">
        <f>0.01*'Table A2'!D31</f>
        <v>0.15021531373925681</v>
      </c>
      <c r="D29" s="1">
        <f>0.01*'Table A3'!D31</f>
        <v>0.15754923180145183</v>
      </c>
      <c r="E29" s="1"/>
      <c r="F29" s="1"/>
      <c r="G29" s="1"/>
      <c r="H29" s="1"/>
      <c r="I29" s="1"/>
      <c r="J29" s="1"/>
      <c r="K29" s="1"/>
      <c r="L29" s="1"/>
      <c r="M29" s="1"/>
      <c r="N29" s="1"/>
      <c r="O29" s="1"/>
      <c r="P29" s="1"/>
      <c r="Q29" s="1"/>
      <c r="R29" s="1"/>
      <c r="S29" s="1"/>
      <c r="T29" s="1"/>
    </row>
    <row r="30" spans="1:20" ht="9.75" customHeight="1">
      <c r="A30" s="1">
        <v>1939</v>
      </c>
      <c r="B30" s="1">
        <f>0.01*'Table A1'!D32</f>
        <v>0.15393035953166023</v>
      </c>
      <c r="C30" s="1">
        <f>0.01*'Table A2'!D32</f>
        <v>0.15639193731154669</v>
      </c>
      <c r="D30" s="1">
        <f>0.01*'Table A3'!D32</f>
        <v>0.16175457419534936</v>
      </c>
      <c r="E30" s="1"/>
      <c r="F30" s="1"/>
      <c r="G30" s="1"/>
      <c r="H30" s="1"/>
      <c r="I30" s="1"/>
      <c r="J30" s="1"/>
      <c r="K30" s="1"/>
      <c r="L30" s="1"/>
      <c r="M30" s="1"/>
      <c r="N30" s="1"/>
      <c r="O30" s="1"/>
      <c r="P30" s="1"/>
      <c r="Q30" s="1"/>
      <c r="R30" s="1"/>
      <c r="S30" s="1"/>
      <c r="T30" s="1"/>
    </row>
    <row r="31" spans="1:20" ht="9.75" customHeight="1">
      <c r="A31" s="1">
        <v>1940</v>
      </c>
      <c r="B31" s="1">
        <f>0.01*'Table A1'!D33</f>
        <v>0.15733988074633878</v>
      </c>
      <c r="C31" s="1">
        <f>0.01*'Table A2'!D33</f>
        <v>0.15952586818017742</v>
      </c>
      <c r="D31" s="1">
        <f>0.01*'Table A3'!D33</f>
        <v>0.16478073729414297</v>
      </c>
      <c r="E31" s="1"/>
      <c r="F31" s="1"/>
      <c r="G31" s="1"/>
      <c r="H31" s="1"/>
      <c r="I31" s="1"/>
      <c r="J31" s="1"/>
      <c r="K31" s="1"/>
      <c r="L31" s="1"/>
      <c r="M31" s="1"/>
      <c r="N31" s="1"/>
      <c r="O31" s="1"/>
      <c r="P31" s="1"/>
      <c r="Q31" s="1"/>
      <c r="R31" s="1"/>
      <c r="S31" s="1"/>
      <c r="T31" s="1"/>
    </row>
    <row r="32" spans="1:20" ht="9.75" customHeight="1">
      <c r="A32" s="1">
        <v>1941</v>
      </c>
      <c r="B32" s="1">
        <f>0.01*'Table A1'!D34</f>
        <v>0.15007978377996722</v>
      </c>
      <c r="C32" s="1">
        <f>0.01*'Table A2'!D34</f>
        <v>0.15229235442857444</v>
      </c>
      <c r="D32" s="1">
        <f>0.01*'Table A3'!D34</f>
        <v>0.15785567024243194</v>
      </c>
      <c r="E32" s="1"/>
      <c r="F32" s="1"/>
      <c r="G32" s="1"/>
      <c r="H32" s="1"/>
      <c r="I32" s="1"/>
      <c r="J32" s="1"/>
      <c r="K32" s="1"/>
      <c r="L32" s="1"/>
      <c r="M32" s="1"/>
      <c r="N32" s="1"/>
      <c r="O32" s="1"/>
      <c r="P32" s="1"/>
      <c r="Q32" s="1"/>
      <c r="R32" s="1"/>
      <c r="S32" s="1"/>
      <c r="T32" s="1"/>
    </row>
    <row r="33" spans="1:20" ht="9.75" customHeight="1">
      <c r="A33" s="1">
        <v>1942</v>
      </c>
      <c r="B33" s="1">
        <f>0.01*'Table A1'!D35</f>
        <v>0.12905441063638765</v>
      </c>
      <c r="C33" s="1">
        <f>0.01*'Table A2'!D35</f>
        <v>0.13058792446021689</v>
      </c>
      <c r="D33" s="1">
        <f>0.01*'Table A3'!D35</f>
        <v>0.13428668320893028</v>
      </c>
      <c r="E33" s="1"/>
      <c r="F33" s="1"/>
      <c r="G33" s="1"/>
      <c r="H33" s="1"/>
      <c r="I33" s="1"/>
      <c r="J33" s="1"/>
      <c r="K33" s="1"/>
      <c r="L33" s="1"/>
      <c r="M33" s="1"/>
      <c r="N33" s="1"/>
      <c r="O33" s="1"/>
      <c r="P33" s="1"/>
      <c r="Q33" s="1"/>
      <c r="R33" s="1"/>
      <c r="S33" s="1"/>
      <c r="T33" s="1"/>
    </row>
    <row r="34" spans="1:20" ht="9.75" customHeight="1">
      <c r="A34" s="1">
        <v>1943</v>
      </c>
      <c r="B34" s="1">
        <f>0.01*'Table A1'!D36</f>
        <v>0.11484653721380797</v>
      </c>
      <c r="C34" s="1">
        <f>0.01*'Table A2'!D36</f>
        <v>0.11782071941477495</v>
      </c>
      <c r="D34" s="1">
        <f>0.01*'Table A3'!D36</f>
        <v>0.12309474270890665</v>
      </c>
      <c r="E34" s="1"/>
      <c r="F34" s="1"/>
      <c r="G34" s="1"/>
      <c r="H34" s="1"/>
      <c r="I34" s="1"/>
      <c r="J34" s="1"/>
      <c r="K34" s="1"/>
      <c r="L34" s="1"/>
      <c r="M34" s="1"/>
      <c r="N34" s="1"/>
      <c r="O34" s="1"/>
      <c r="P34" s="1"/>
      <c r="Q34" s="1"/>
      <c r="R34" s="1"/>
      <c r="S34" s="1"/>
      <c r="T34" s="1"/>
    </row>
    <row r="35" spans="1:20" ht="9.75" customHeight="1">
      <c r="A35" s="1">
        <v>1944</v>
      </c>
      <c r="B35" s="1">
        <f>0.01*'Table A1'!D37</f>
        <v>0.10538670000257931</v>
      </c>
      <c r="C35" s="1">
        <f>0.01*'Table A2'!D37</f>
        <v>0.10806195806441325</v>
      </c>
      <c r="D35" s="1">
        <f>0.01*'Table A3'!D37</f>
        <v>0.11280934337188071</v>
      </c>
      <c r="E35" s="1"/>
      <c r="F35" s="1"/>
      <c r="G35" s="1"/>
      <c r="H35" s="1"/>
      <c r="I35" s="1"/>
      <c r="J35" s="1"/>
      <c r="K35" s="1"/>
      <c r="L35" s="1"/>
      <c r="M35" s="1"/>
      <c r="N35" s="1"/>
      <c r="O35" s="1"/>
      <c r="P35" s="1"/>
      <c r="Q35" s="1"/>
      <c r="R35" s="1"/>
      <c r="S35" s="1"/>
      <c r="T35" s="1"/>
    </row>
    <row r="36" spans="1:20" ht="9.75" customHeight="1">
      <c r="A36" s="1">
        <v>1945</v>
      </c>
      <c r="B36" s="1">
        <f>0.01*'Table A1'!D38</f>
        <v>0.11071193948809939</v>
      </c>
      <c r="C36" s="1">
        <f>0.01*'Table A2'!D38</f>
        <v>0.11610649729298242</v>
      </c>
      <c r="D36" s="1">
        <f>0.01*'Table A3'!D38</f>
        <v>0.12515791093689743</v>
      </c>
      <c r="E36" s="1"/>
      <c r="F36" s="1"/>
      <c r="G36" s="1"/>
      <c r="H36" s="1"/>
      <c r="I36" s="1"/>
      <c r="J36" s="1"/>
      <c r="K36" s="1"/>
      <c r="L36" s="1"/>
      <c r="M36" s="1"/>
      <c r="N36" s="1"/>
      <c r="O36" s="1"/>
      <c r="P36" s="1"/>
      <c r="Q36" s="1"/>
      <c r="R36" s="1"/>
      <c r="S36" s="1"/>
      <c r="T36" s="1"/>
    </row>
    <row r="37" spans="1:20" ht="9.75" customHeight="1">
      <c r="A37" s="1">
        <v>1946</v>
      </c>
      <c r="B37" s="1">
        <f>0.01*'Table A1'!D39</f>
        <v>0.11762425770547628</v>
      </c>
      <c r="C37" s="1">
        <f>0.01*'Table A2'!D39</f>
        <v>0.1223474568676558</v>
      </c>
      <c r="D37" s="1">
        <f>0.01*'Table A3'!D39</f>
        <v>0.1327705253334413</v>
      </c>
      <c r="E37" s="1"/>
      <c r="F37" s="1"/>
      <c r="G37" s="1"/>
      <c r="H37" s="1"/>
      <c r="I37" s="1"/>
      <c r="J37" s="1"/>
      <c r="K37" s="1"/>
      <c r="L37" s="1"/>
      <c r="M37" s="1"/>
      <c r="N37" s="1"/>
      <c r="O37" s="1"/>
      <c r="P37" s="1"/>
      <c r="Q37" s="1"/>
      <c r="R37" s="1"/>
      <c r="S37" s="1"/>
      <c r="T37" s="1"/>
    </row>
    <row r="38" spans="1:20" ht="9.75" customHeight="1">
      <c r="A38" s="1">
        <v>1947</v>
      </c>
      <c r="B38" s="1">
        <f>0.01*'Table A1'!D40</f>
        <v>0.10953835923874256</v>
      </c>
      <c r="C38" s="1">
        <f>0.01*'Table A2'!D40</f>
        <v>0.11253937148418819</v>
      </c>
      <c r="D38" s="1">
        <f>0.01*'Table A3'!D40</f>
        <v>0.11955055203166751</v>
      </c>
      <c r="E38" s="1"/>
      <c r="F38" s="1"/>
      <c r="G38" s="1"/>
      <c r="H38" s="1"/>
      <c r="I38" s="1"/>
      <c r="J38" s="1"/>
      <c r="K38" s="1"/>
      <c r="L38" s="1"/>
      <c r="M38" s="1"/>
      <c r="N38" s="1"/>
      <c r="O38" s="1"/>
      <c r="P38" s="1"/>
      <c r="Q38" s="1"/>
      <c r="R38" s="1"/>
      <c r="S38" s="1"/>
      <c r="T38" s="1"/>
    </row>
    <row r="39" spans="1:20" ht="9.75" customHeight="1">
      <c r="A39" s="1">
        <v>1948</v>
      </c>
      <c r="B39" s="1">
        <f>0.01*'Table A1'!D41</f>
        <v>0.11269872474143945</v>
      </c>
      <c r="C39" s="1">
        <f>0.01*'Table A2'!D41</f>
        <v>0.11574134122992029</v>
      </c>
      <c r="D39" s="1">
        <f>0.01*'Table A3'!D41</f>
        <v>0.12242600017043001</v>
      </c>
      <c r="E39" s="1"/>
      <c r="F39" s="1"/>
      <c r="G39" s="1"/>
      <c r="H39" s="1"/>
      <c r="I39" s="1"/>
      <c r="J39" s="1"/>
      <c r="K39" s="1"/>
      <c r="L39" s="1"/>
      <c r="M39" s="1"/>
      <c r="N39" s="1"/>
      <c r="O39" s="1"/>
      <c r="P39" s="1"/>
      <c r="Q39" s="1"/>
      <c r="R39" s="1"/>
      <c r="S39" s="1"/>
      <c r="T39" s="1"/>
    </row>
    <row r="40" spans="1:20" ht="9.75" customHeight="1">
      <c r="A40" s="1">
        <v>1949</v>
      </c>
      <c r="B40" s="1">
        <f>0.01*'Table A1'!D42</f>
        <v>0.10946064706587993</v>
      </c>
      <c r="C40" s="1">
        <f>0.01*'Table A2'!D42</f>
        <v>0.11192658949013407</v>
      </c>
      <c r="D40" s="1">
        <f>0.01*'Table A3'!D42</f>
        <v>0.11726960080682737</v>
      </c>
      <c r="E40" s="1"/>
      <c r="F40" s="1"/>
      <c r="G40" s="1"/>
      <c r="H40" s="1"/>
      <c r="I40" s="1"/>
      <c r="J40" s="1"/>
      <c r="K40" s="1"/>
      <c r="L40" s="1"/>
      <c r="M40" s="1"/>
      <c r="N40" s="1"/>
      <c r="O40" s="1"/>
      <c r="P40" s="1"/>
      <c r="Q40" s="1"/>
      <c r="R40" s="1"/>
      <c r="S40" s="1"/>
      <c r="T40" s="1"/>
    </row>
    <row r="41" spans="1:20" ht="9.75" customHeight="1">
      <c r="A41" s="1">
        <v>1950</v>
      </c>
      <c r="B41" s="1">
        <f>0.01*'Table A1'!D43</f>
        <v>0.11360065498282972</v>
      </c>
      <c r="C41" s="1">
        <f>0.01*'Table A2'!D43</f>
        <v>0.11913518019239615</v>
      </c>
      <c r="D41" s="1">
        <f>0.01*'Table A3'!D43</f>
        <v>0.12819535039978586</v>
      </c>
      <c r="E41" s="1"/>
      <c r="F41" s="1"/>
      <c r="G41" s="1"/>
      <c r="H41" s="1"/>
      <c r="I41" s="1"/>
      <c r="J41" s="1"/>
      <c r="K41" s="1"/>
      <c r="L41" s="1"/>
      <c r="M41" s="1"/>
      <c r="N41" s="1"/>
      <c r="O41" s="1"/>
      <c r="P41" s="1"/>
      <c r="Q41" s="1"/>
      <c r="R41" s="1"/>
      <c r="S41" s="1"/>
      <c r="T41" s="1"/>
    </row>
    <row r="42" spans="1:20" ht="9.75" customHeight="1">
      <c r="A42" s="1">
        <v>1951</v>
      </c>
      <c r="B42" s="1">
        <f>0.01*'Table A1'!D44</f>
        <v>0.10518335555718981</v>
      </c>
      <c r="C42" s="1">
        <f>0.01*'Table A2'!D44</f>
        <v>0.10978715248937217</v>
      </c>
      <c r="D42" s="1">
        <f>0.01*'Table A3'!D44</f>
        <v>0.11787105144922104</v>
      </c>
      <c r="E42" s="1"/>
      <c r="F42" s="1"/>
      <c r="G42" s="1"/>
      <c r="H42" s="1"/>
      <c r="I42" s="1"/>
      <c r="J42" s="1"/>
      <c r="K42" s="1"/>
      <c r="L42" s="1"/>
      <c r="M42" s="1"/>
      <c r="N42" s="1"/>
      <c r="O42" s="1"/>
      <c r="P42" s="1"/>
      <c r="Q42" s="1"/>
      <c r="R42" s="1"/>
      <c r="S42" s="1"/>
      <c r="T42" s="1"/>
    </row>
    <row r="43" spans="1:20" ht="9.75" customHeight="1">
      <c r="A43" s="1">
        <v>1952</v>
      </c>
      <c r="B43" s="1">
        <f>0.01*'Table A1'!D45</f>
        <v>9.7583202165547417E-2</v>
      </c>
      <c r="C43" s="1">
        <f>0.01*'Table A2'!D45</f>
        <v>0.1013276417274024</v>
      </c>
      <c r="D43" s="1">
        <f>0.01*'Table A3'!D45</f>
        <v>0.1079087598547829</v>
      </c>
      <c r="E43" s="1"/>
      <c r="F43" s="1"/>
      <c r="G43" s="1"/>
      <c r="H43" s="1"/>
      <c r="I43" s="1"/>
      <c r="J43" s="1"/>
      <c r="K43" s="1"/>
      <c r="L43" s="1"/>
      <c r="M43" s="1"/>
      <c r="N43" s="1"/>
      <c r="O43" s="1"/>
      <c r="P43" s="1"/>
      <c r="Q43" s="1"/>
      <c r="R43" s="1"/>
      <c r="S43" s="1"/>
      <c r="T43" s="1"/>
    </row>
    <row r="44" spans="1:20" ht="9.75" customHeight="1">
      <c r="A44" s="1">
        <v>1953</v>
      </c>
      <c r="B44" s="1">
        <f>0.01*'Table A1'!D46</f>
        <v>9.081089770218638E-2</v>
      </c>
      <c r="C44" s="1">
        <f>0.01*'Table A2'!D46</f>
        <v>9.3735142511489331E-2</v>
      </c>
      <c r="D44" s="1">
        <f>0.01*'Table A3'!D46</f>
        <v>9.9018850353359431E-2</v>
      </c>
      <c r="E44" s="1"/>
      <c r="F44" s="1"/>
      <c r="G44" s="1"/>
      <c r="H44" s="1"/>
      <c r="I44" s="1"/>
      <c r="J44" s="1"/>
      <c r="K44" s="1"/>
      <c r="L44" s="1"/>
      <c r="M44" s="1"/>
      <c r="N44" s="1"/>
      <c r="O44" s="1"/>
      <c r="P44" s="1"/>
      <c r="Q44" s="1"/>
      <c r="R44" s="1"/>
      <c r="S44" s="1"/>
      <c r="T44" s="1"/>
    </row>
    <row r="45" spans="1:20" ht="9.75" customHeight="1">
      <c r="A45" s="1">
        <v>1954</v>
      </c>
      <c r="B45" s="1">
        <f>0.01*'Table A1'!D47</f>
        <v>9.3904559145803049E-2</v>
      </c>
      <c r="C45" s="1">
        <f>0.01*'Table A2'!D47</f>
        <v>9.9151678274066304E-2</v>
      </c>
      <c r="D45" s="1">
        <f>0.01*'Table A3'!D47</f>
        <v>0.10773561804160744</v>
      </c>
      <c r="E45" s="1"/>
      <c r="F45" s="1"/>
      <c r="G45" s="1"/>
      <c r="H45" s="1"/>
      <c r="I45" s="1"/>
      <c r="J45" s="1"/>
      <c r="K45" s="1"/>
      <c r="L45" s="1"/>
      <c r="M45" s="1"/>
      <c r="N45" s="1"/>
      <c r="O45" s="1"/>
      <c r="P45" s="1"/>
      <c r="Q45" s="1"/>
      <c r="R45" s="1"/>
      <c r="S45" s="1"/>
      <c r="T45" s="1"/>
    </row>
    <row r="46" spans="1:20" ht="9.75" customHeight="1">
      <c r="A46" s="1">
        <v>1955</v>
      </c>
      <c r="B46" s="1">
        <f>0.01*'Table A1'!D48</f>
        <v>9.1805282675712654E-2</v>
      </c>
      <c r="C46" s="1">
        <f>0.01*'Table A2'!D48</f>
        <v>9.9238198902372815E-2</v>
      </c>
      <c r="D46" s="1">
        <f>0.01*'Table A3'!D48</f>
        <v>0.11057545520131828</v>
      </c>
      <c r="E46" s="1"/>
      <c r="F46" s="1"/>
      <c r="G46" s="1"/>
      <c r="H46" s="1"/>
      <c r="I46" s="1"/>
      <c r="J46" s="1"/>
      <c r="K46" s="1"/>
      <c r="L46" s="1"/>
      <c r="M46" s="1"/>
      <c r="N46" s="1"/>
      <c r="O46" s="1"/>
      <c r="P46" s="1"/>
      <c r="Q46" s="1"/>
      <c r="R46" s="1"/>
      <c r="S46" s="1"/>
      <c r="T46" s="1"/>
    </row>
    <row r="47" spans="1:20" ht="9.75" customHeight="1">
      <c r="A47" s="1">
        <v>1956</v>
      </c>
      <c r="B47" s="1">
        <f>0.01*'Table A1'!D49</f>
        <v>9.0869757576587148E-2</v>
      </c>
      <c r="C47" s="1">
        <f>0.01*'Table A2'!D49</f>
        <v>9.6831669721870656E-2</v>
      </c>
      <c r="D47" s="1">
        <f>0.01*'Table A3'!D49</f>
        <v>0.10672081713296967</v>
      </c>
      <c r="E47" s="1"/>
      <c r="F47" s="1"/>
      <c r="G47" s="1"/>
      <c r="H47" s="1"/>
      <c r="I47" s="1"/>
      <c r="J47" s="1"/>
      <c r="K47" s="1"/>
      <c r="L47" s="1"/>
      <c r="M47" s="1"/>
      <c r="N47" s="1"/>
      <c r="O47" s="1"/>
      <c r="P47" s="1"/>
      <c r="Q47" s="1"/>
      <c r="R47" s="1"/>
      <c r="S47" s="1"/>
      <c r="T47" s="1"/>
    </row>
    <row r="48" spans="1:20" ht="9.75" customHeight="1">
      <c r="A48" s="1">
        <v>1957</v>
      </c>
      <c r="B48" s="1">
        <f>0.01*'Table A1'!D50</f>
        <v>8.9818851566021526E-2</v>
      </c>
      <c r="C48" s="1">
        <f>0.01*'Table A2'!D50</f>
        <v>9.417666913272188E-2</v>
      </c>
      <c r="D48" s="1">
        <f>0.01*'Table A3'!D50</f>
        <v>0.10160969512973962</v>
      </c>
      <c r="E48" s="1"/>
      <c r="F48" s="1"/>
      <c r="G48" s="1"/>
      <c r="H48" s="1"/>
      <c r="I48" s="1"/>
      <c r="J48" s="1"/>
      <c r="K48" s="1"/>
      <c r="L48" s="1"/>
      <c r="M48" s="1"/>
      <c r="N48" s="1"/>
      <c r="O48" s="1"/>
      <c r="P48" s="1"/>
      <c r="Q48" s="1"/>
      <c r="R48" s="1"/>
      <c r="S48" s="1"/>
      <c r="T48" s="1"/>
    </row>
    <row r="49" spans="1:20" ht="9.75" customHeight="1">
      <c r="A49" s="1">
        <v>1958</v>
      </c>
      <c r="B49" s="1">
        <f>0.01*'Table A1'!D51</f>
        <v>8.8335735001955892E-2</v>
      </c>
      <c r="C49" s="1">
        <f>0.01*'Table A2'!D51</f>
        <v>9.3502204205012929E-2</v>
      </c>
      <c r="D49" s="1">
        <f>0.01*'Table A3'!D51</f>
        <v>0.10205745453581454</v>
      </c>
      <c r="E49" s="1"/>
      <c r="F49" s="1"/>
      <c r="G49" s="1"/>
      <c r="H49" s="1"/>
      <c r="I49" s="1"/>
      <c r="J49" s="1"/>
      <c r="K49" s="1"/>
      <c r="L49" s="1"/>
      <c r="M49" s="1"/>
      <c r="N49" s="1"/>
      <c r="O49" s="1"/>
      <c r="P49" s="1"/>
      <c r="Q49" s="1"/>
      <c r="R49" s="1"/>
      <c r="S49" s="1"/>
      <c r="T49" s="1"/>
    </row>
    <row r="50" spans="1:20" ht="9.75" customHeight="1">
      <c r="A50" s="1">
        <v>1959</v>
      </c>
      <c r="B50" s="1">
        <f>0.01*'Table A1'!D52</f>
        <v>8.7478520785266911E-2</v>
      </c>
      <c r="C50" s="1">
        <f>0.01*'Table A2'!D52</f>
        <v>9.4931982856731878E-2</v>
      </c>
      <c r="D50" s="1">
        <f>0.01*'Table A3'!D52</f>
        <v>0.1064744460659322</v>
      </c>
      <c r="E50" s="1"/>
      <c r="F50" s="1"/>
      <c r="G50" s="1"/>
      <c r="H50" s="1"/>
      <c r="I50" s="1"/>
      <c r="J50" s="1"/>
      <c r="K50" s="1"/>
      <c r="L50" s="1"/>
      <c r="M50" s="1"/>
      <c r="N50" s="1"/>
      <c r="O50" s="1"/>
      <c r="P50" s="1"/>
      <c r="Q50" s="1"/>
      <c r="R50" s="1"/>
      <c r="S50" s="1"/>
      <c r="T50" s="1"/>
    </row>
    <row r="51" spans="1:20" ht="9.75" customHeight="1">
      <c r="A51" s="1">
        <v>1960</v>
      </c>
      <c r="B51" s="1">
        <f>0.01*'Table A1'!D53</f>
        <v>8.3565900921357628E-2</v>
      </c>
      <c r="C51" s="1">
        <f>0.01*'Table A2'!D53</f>
        <v>9.0105832408147998E-2</v>
      </c>
      <c r="D51" s="1">
        <f>0.01*'Table A3'!D53</f>
        <v>0.10034579956956322</v>
      </c>
      <c r="E51" s="1"/>
      <c r="F51" s="1"/>
      <c r="G51" s="1"/>
      <c r="H51" s="1"/>
      <c r="I51" s="1"/>
      <c r="J51" s="1"/>
      <c r="K51" s="1"/>
      <c r="L51" s="1"/>
      <c r="M51" s="1"/>
      <c r="N51" s="1"/>
      <c r="O51" s="1"/>
      <c r="P51" s="1"/>
      <c r="Q51" s="1"/>
      <c r="R51" s="1"/>
      <c r="S51" s="1"/>
      <c r="T51" s="1"/>
    </row>
    <row r="52" spans="1:20" ht="9.75" customHeight="1">
      <c r="A52" s="1">
        <v>1961</v>
      </c>
      <c r="B52" s="1">
        <f>0.01*'Table A1'!D54</f>
        <v>8.3376005383909949E-2</v>
      </c>
      <c r="C52" s="1">
        <f>0.01*'Table A2'!D54</f>
        <v>9.2444206572269622E-2</v>
      </c>
      <c r="D52" s="1">
        <f>0.01*'Table A3'!D54</f>
        <v>0.10640656153200087</v>
      </c>
      <c r="E52" s="1"/>
      <c r="F52" s="1"/>
      <c r="G52" s="1"/>
      <c r="H52" s="1"/>
      <c r="I52" s="1"/>
      <c r="J52" s="1"/>
      <c r="K52" s="1"/>
      <c r="L52" s="1"/>
      <c r="M52" s="1"/>
      <c r="N52" s="1"/>
      <c r="O52" s="1"/>
      <c r="P52" s="1"/>
      <c r="Q52" s="1"/>
      <c r="R52" s="1"/>
      <c r="S52" s="1"/>
      <c r="T52" s="1"/>
    </row>
    <row r="53" spans="1:20" ht="9.75" customHeight="1">
      <c r="A53" s="1">
        <v>1962</v>
      </c>
      <c r="B53" s="1">
        <f>0.01*'Table A1'!D55</f>
        <v>8.2736755670745551E-2</v>
      </c>
      <c r="C53" s="1">
        <f>0.01*'Table A2'!D55</f>
        <v>8.9177964232870735E-2</v>
      </c>
      <c r="D53" s="1">
        <f>0.01*'Table A3'!D55</f>
        <v>9.9499062481040373E-2</v>
      </c>
      <c r="E53" s="1"/>
      <c r="F53" s="1"/>
      <c r="G53" s="1"/>
      <c r="H53" s="1"/>
      <c r="I53" s="1"/>
      <c r="J53" s="1"/>
      <c r="K53" s="1"/>
      <c r="L53" s="1"/>
      <c r="M53" s="1"/>
      <c r="N53" s="1"/>
      <c r="O53" s="1"/>
      <c r="P53" s="1"/>
      <c r="Q53" s="1"/>
      <c r="R53" s="1"/>
      <c r="S53" s="1"/>
      <c r="T53" s="1"/>
    </row>
    <row r="54" spans="1:20" ht="9.75" customHeight="1">
      <c r="A54" s="1">
        <v>1963</v>
      </c>
      <c r="B54" s="1">
        <f>0.01*'Table A1'!D56</f>
        <v>8.1639366576136144E-2</v>
      </c>
      <c r="C54" s="1">
        <f>0.01*'Table A2'!D56</f>
        <v>8.8607620182328192E-2</v>
      </c>
      <c r="D54" s="1">
        <f>0.01*'Table A3'!D56</f>
        <v>9.91651029594353E-2</v>
      </c>
      <c r="E54" s="1"/>
      <c r="F54" s="1"/>
      <c r="G54" s="1"/>
      <c r="H54" s="1"/>
      <c r="I54" s="1"/>
      <c r="J54" s="1"/>
      <c r="K54" s="1"/>
      <c r="L54" s="1"/>
      <c r="M54" s="1"/>
      <c r="N54" s="1"/>
      <c r="O54" s="1"/>
      <c r="P54" s="1"/>
      <c r="Q54" s="1"/>
      <c r="R54" s="1"/>
      <c r="S54" s="1"/>
      <c r="T54" s="1"/>
    </row>
    <row r="55" spans="1:20" ht="9.75" customHeight="1">
      <c r="A55" s="1">
        <v>1964</v>
      </c>
      <c r="B55" s="1">
        <f>0.01*'Table A1'!D57</f>
        <v>8.0207510462667719E-2</v>
      </c>
      <c r="C55" s="1">
        <f>0.01*'Table A2'!D57</f>
        <v>9.1037087301424735E-2</v>
      </c>
      <c r="D55" s="1">
        <f>0.01*'Table A3'!D57</f>
        <v>0.10479103530661327</v>
      </c>
      <c r="E55" s="1"/>
      <c r="F55" s="1"/>
      <c r="G55" s="1"/>
      <c r="H55" s="1"/>
      <c r="I55" s="1"/>
      <c r="J55" s="1"/>
      <c r="K55" s="1"/>
      <c r="L55" s="1"/>
      <c r="M55" s="1"/>
      <c r="N55" s="1"/>
      <c r="O55" s="1"/>
      <c r="P55" s="1"/>
      <c r="Q55" s="1"/>
      <c r="R55" s="1"/>
      <c r="S55" s="1"/>
      <c r="T55" s="1"/>
    </row>
    <row r="56" spans="1:20" ht="9.75" customHeight="1">
      <c r="A56" s="1">
        <v>1965</v>
      </c>
      <c r="B56" s="1">
        <f>0.01*'Table A1'!D58</f>
        <v>8.0650646944014873E-2</v>
      </c>
      <c r="C56" s="1">
        <f>0.01*'Table A2'!D58</f>
        <v>9.3038000414193717E-2</v>
      </c>
      <c r="D56" s="1">
        <f>0.01*'Table A3'!D58</f>
        <v>0.10891912753229198</v>
      </c>
      <c r="E56" s="1"/>
      <c r="F56" s="1"/>
      <c r="G56" s="1"/>
      <c r="H56" s="1"/>
      <c r="I56" s="1"/>
      <c r="J56" s="1"/>
      <c r="K56" s="1"/>
      <c r="L56" s="1"/>
      <c r="M56" s="1"/>
      <c r="N56" s="1"/>
      <c r="O56" s="1"/>
      <c r="P56" s="1"/>
      <c r="Q56" s="1"/>
      <c r="R56" s="1"/>
      <c r="S56" s="1"/>
      <c r="T56" s="1"/>
    </row>
    <row r="57" spans="1:20" ht="9.75" customHeight="1">
      <c r="A57" s="1">
        <v>1966</v>
      </c>
      <c r="B57" s="1">
        <f>0.01*'Table A1'!D59</f>
        <v>8.3681843007293186E-2</v>
      </c>
      <c r="C57" s="1">
        <f>0.01*'Table A2'!D59</f>
        <v>9.4211121977307091E-2</v>
      </c>
      <c r="D57" s="1">
        <f>0.01*'Table A3'!D59</f>
        <v>0.10175256812339699</v>
      </c>
      <c r="E57" s="1"/>
      <c r="F57" s="1"/>
      <c r="G57" s="1"/>
      <c r="H57" s="1"/>
      <c r="I57" s="1"/>
      <c r="J57" s="1"/>
      <c r="K57" s="1"/>
      <c r="L57" s="1"/>
      <c r="M57" s="1"/>
      <c r="N57" s="1"/>
      <c r="O57" s="1"/>
      <c r="P57" s="1"/>
      <c r="Q57" s="1"/>
      <c r="R57" s="1"/>
      <c r="S57" s="1"/>
      <c r="T57" s="1"/>
    </row>
    <row r="58" spans="1:20" ht="9.75" customHeight="1">
      <c r="A58" s="1">
        <v>1967</v>
      </c>
      <c r="B58" s="1">
        <f>0.01*'Table A1'!D60</f>
        <v>8.4253319526665718E-2</v>
      </c>
      <c r="C58" s="1">
        <f>0.01*'Table A2'!D60</f>
        <v>9.83155222315856E-2</v>
      </c>
      <c r="D58" s="1">
        <f>0.01*'Table A3'!D60</f>
        <v>0.10737541914934186</v>
      </c>
      <c r="E58" s="1"/>
      <c r="F58" s="1"/>
      <c r="G58" s="1"/>
      <c r="H58" s="1"/>
      <c r="I58" s="1"/>
      <c r="J58" s="1"/>
      <c r="K58" s="1"/>
      <c r="L58" s="1"/>
      <c r="M58" s="1"/>
      <c r="N58" s="1"/>
      <c r="O58" s="1"/>
      <c r="P58" s="1"/>
      <c r="Q58" s="1"/>
      <c r="R58" s="1"/>
      <c r="S58" s="1"/>
      <c r="T58" s="1"/>
    </row>
    <row r="59" spans="1:20" ht="9.75" customHeight="1">
      <c r="A59" s="1">
        <v>1968</v>
      </c>
      <c r="B59" s="1">
        <f>0.01*'Table A1'!D61</f>
        <v>8.3519414859066651E-2</v>
      </c>
      <c r="C59" s="1">
        <f>0.01*'Table A2'!D61</f>
        <v>0.10071040556088344</v>
      </c>
      <c r="D59" s="1">
        <f>0.01*'Table A3'!D61</f>
        <v>0.11212838574441929</v>
      </c>
      <c r="E59" s="1"/>
      <c r="F59" s="1"/>
      <c r="G59" s="1"/>
      <c r="H59" s="1"/>
      <c r="I59" s="1"/>
      <c r="J59" s="1"/>
      <c r="K59" s="1"/>
      <c r="L59" s="1"/>
      <c r="M59" s="1"/>
      <c r="N59" s="1"/>
      <c r="O59" s="1"/>
      <c r="P59" s="1"/>
      <c r="Q59" s="1"/>
      <c r="R59" s="1"/>
      <c r="S59" s="1"/>
      <c r="T59" s="1"/>
    </row>
    <row r="60" spans="1:20" ht="9.75" customHeight="1">
      <c r="A60" s="1">
        <v>1969</v>
      </c>
      <c r="B60" s="1">
        <f>0.01*'Table A1'!D62</f>
        <v>8.0174220214230291E-2</v>
      </c>
      <c r="C60" s="1">
        <f>0.01*'Table A2'!D62</f>
        <v>9.4004230313392875E-2</v>
      </c>
      <c r="D60" s="1">
        <f>0.01*'Table A3'!D62</f>
        <v>0.10351497284479398</v>
      </c>
      <c r="E60" s="1"/>
      <c r="F60" s="1"/>
      <c r="G60" s="1"/>
      <c r="H60" s="1"/>
      <c r="I60" s="1"/>
      <c r="J60" s="1"/>
      <c r="K60" s="1"/>
      <c r="L60" s="1"/>
      <c r="M60" s="1"/>
      <c r="N60" s="1"/>
      <c r="O60" s="1"/>
      <c r="P60" s="1"/>
      <c r="Q60" s="1"/>
      <c r="R60" s="1"/>
      <c r="S60" s="1"/>
      <c r="T60" s="1"/>
    </row>
    <row r="61" spans="1:20" ht="9.75" customHeight="1">
      <c r="A61" s="1">
        <v>1970</v>
      </c>
      <c r="B61" s="1">
        <f>0.01*'Table A1'!D63</f>
        <v>7.8038458864426299E-2</v>
      </c>
      <c r="C61" s="1">
        <f>0.01*'Table A2'!D63</f>
        <v>8.437896345332592E-2</v>
      </c>
      <c r="D61" s="1">
        <f>0.01*'Table A3'!D63</f>
        <v>9.0252864935986624E-2</v>
      </c>
      <c r="E61" s="1"/>
      <c r="F61" s="1"/>
      <c r="G61" s="1"/>
      <c r="H61" s="1"/>
      <c r="I61" s="1"/>
      <c r="J61" s="1"/>
      <c r="K61" s="1"/>
      <c r="L61" s="1"/>
      <c r="M61" s="1"/>
      <c r="N61" s="1"/>
      <c r="O61" s="1"/>
      <c r="P61" s="1"/>
      <c r="Q61" s="1"/>
      <c r="R61" s="1"/>
      <c r="S61" s="1"/>
      <c r="T61" s="1"/>
    </row>
    <row r="62" spans="1:20" ht="9.75" customHeight="1">
      <c r="A62" s="1">
        <v>1971</v>
      </c>
      <c r="B62" s="1">
        <f>0.01*'Table A1'!D64</f>
        <v>7.7860816660916821E-2</v>
      </c>
      <c r="C62" s="1">
        <f>0.01*'Table A2'!D64</f>
        <v>8.6532162950564581E-2</v>
      </c>
      <c r="D62" s="1">
        <f>0.01*'Table A3'!D64</f>
        <v>9.3990561168937559E-2</v>
      </c>
      <c r="E62" s="1"/>
      <c r="F62" s="1"/>
      <c r="G62" s="1"/>
      <c r="H62" s="1"/>
      <c r="I62" s="1"/>
      <c r="J62" s="1"/>
      <c r="K62" s="1"/>
      <c r="L62" s="1"/>
      <c r="M62" s="1"/>
      <c r="N62" s="1"/>
      <c r="O62" s="1"/>
      <c r="P62" s="1"/>
      <c r="Q62" s="1"/>
      <c r="R62" s="1"/>
      <c r="S62" s="1"/>
      <c r="T62" s="1"/>
    </row>
    <row r="63" spans="1:20" ht="9.75" customHeight="1">
      <c r="A63" s="1">
        <v>1972</v>
      </c>
      <c r="B63" s="1">
        <f>0.01*'Table A1'!D65</f>
        <v>7.7541268798518803E-2</v>
      </c>
      <c r="C63" s="1">
        <f>0.01*'Table A2'!D65</f>
        <v>8.7008334911934548E-2</v>
      </c>
      <c r="D63" s="1">
        <f>0.01*'Table A3'!D65</f>
        <v>9.6377083451862661E-2</v>
      </c>
      <c r="E63" s="1"/>
      <c r="F63" s="1"/>
      <c r="G63" s="1"/>
      <c r="H63" s="1"/>
      <c r="I63" s="1"/>
      <c r="J63" s="1"/>
      <c r="K63" s="1"/>
      <c r="L63" s="1"/>
      <c r="M63" s="1"/>
      <c r="N63" s="1"/>
      <c r="O63" s="1"/>
      <c r="P63" s="1"/>
      <c r="Q63" s="1"/>
      <c r="R63" s="1"/>
      <c r="S63" s="1"/>
      <c r="T63" s="1"/>
    </row>
    <row r="64" spans="1:20" ht="9.75" customHeight="1">
      <c r="A64" s="1">
        <v>1973</v>
      </c>
      <c r="B64" s="1">
        <f>0.01*'Table A1'!D66</f>
        <v>7.7419961675539467E-2</v>
      </c>
      <c r="C64" s="1">
        <f>0.01*'Table A2'!D66</f>
        <v>8.3408372023335953E-2</v>
      </c>
      <c r="D64" s="1">
        <f>0.01*'Table A3'!D66</f>
        <v>9.1624623453135767E-2</v>
      </c>
      <c r="E64" s="1"/>
      <c r="F64" s="1"/>
      <c r="G64" s="1"/>
      <c r="H64" s="1"/>
      <c r="I64" s="1"/>
      <c r="J64" s="1"/>
      <c r="K64" s="1"/>
      <c r="L64" s="1"/>
      <c r="M64" s="1"/>
      <c r="N64" s="1"/>
      <c r="O64" s="1"/>
      <c r="P64" s="1"/>
      <c r="Q64" s="1"/>
      <c r="R64" s="1"/>
      <c r="S64" s="1"/>
      <c r="T64" s="1"/>
    </row>
    <row r="65" spans="1:20" ht="9.75" customHeight="1">
      <c r="A65" s="1">
        <v>1974</v>
      </c>
      <c r="B65" s="1">
        <f>0.01*'Table A1'!D67</f>
        <v>8.1236189170857828E-2</v>
      </c>
      <c r="C65" s="1">
        <f>0.01*'Table A2'!D67</f>
        <v>8.5290385295910306E-2</v>
      </c>
      <c r="D65" s="1">
        <f>0.01*'Table A3'!D67</f>
        <v>9.1224292172255347E-2</v>
      </c>
      <c r="E65" s="1"/>
      <c r="F65" s="1"/>
      <c r="G65" s="1"/>
      <c r="H65" s="1"/>
      <c r="I65" s="1"/>
      <c r="J65" s="1"/>
      <c r="K65" s="1"/>
      <c r="L65" s="1"/>
      <c r="M65" s="1"/>
      <c r="N65" s="1"/>
      <c r="O65" s="1"/>
      <c r="P65" s="1"/>
      <c r="Q65" s="1"/>
      <c r="R65" s="1"/>
      <c r="S65" s="1"/>
      <c r="T65" s="1"/>
    </row>
    <row r="66" spans="1:20" ht="9.75" customHeight="1">
      <c r="A66" s="1">
        <v>1975</v>
      </c>
      <c r="B66" s="1">
        <f>0.01*'Table A1'!D68</f>
        <v>8.0058801501615692E-2</v>
      </c>
      <c r="C66" s="1">
        <f>0.01*'Table A2'!D68</f>
        <v>8.3664366142884583E-2</v>
      </c>
      <c r="D66" s="1">
        <f>0.01*'Table A3'!D68</f>
        <v>8.8726726034525638E-2</v>
      </c>
      <c r="E66" s="1"/>
      <c r="F66" s="1"/>
      <c r="G66" s="1"/>
      <c r="H66" s="1"/>
      <c r="I66" s="1"/>
      <c r="J66" s="1"/>
      <c r="K66" s="1"/>
      <c r="L66" s="1"/>
      <c r="M66" s="1"/>
      <c r="N66" s="1"/>
      <c r="O66" s="1"/>
      <c r="P66" s="1"/>
      <c r="Q66" s="1"/>
      <c r="R66" s="1"/>
      <c r="S66" s="1"/>
      <c r="T66" s="1"/>
    </row>
    <row r="67" spans="1:20" ht="9.75" customHeight="1">
      <c r="A67" s="1">
        <v>1976</v>
      </c>
      <c r="B67" s="1">
        <f>0.01*'Table A1'!D69</f>
        <v>7.8891961987813494E-2</v>
      </c>
      <c r="C67" s="1">
        <f>0.01*'Table A2'!D69</f>
        <v>8.3258655587151509E-2</v>
      </c>
      <c r="D67" s="1">
        <f>0.01*'Table A3'!D69</f>
        <v>8.8608851388069065E-2</v>
      </c>
      <c r="E67" s="1"/>
      <c r="F67" s="1"/>
      <c r="G67" s="1"/>
      <c r="H67" s="1"/>
      <c r="I67" s="1"/>
      <c r="J67" s="1"/>
      <c r="K67" s="1"/>
      <c r="L67" s="1"/>
      <c r="M67" s="1"/>
      <c r="N67" s="1"/>
      <c r="O67" s="1"/>
      <c r="P67" s="1"/>
      <c r="Q67" s="1"/>
      <c r="R67" s="1"/>
      <c r="S67" s="1"/>
      <c r="T67" s="1"/>
    </row>
    <row r="68" spans="1:20" ht="9.75" customHeight="1">
      <c r="A68" s="1">
        <v>1977</v>
      </c>
      <c r="B68" s="1">
        <f>0.01*'Table A1'!D70</f>
        <v>7.8992263574060792E-2</v>
      </c>
      <c r="C68" s="1">
        <f>0.01*'Table A2'!D70</f>
        <v>8.3637714427930984E-2</v>
      </c>
      <c r="D68" s="1">
        <f>0.01*'Table A3'!D70</f>
        <v>9.0251178846532942E-2</v>
      </c>
      <c r="E68" s="1"/>
      <c r="F68" s="1"/>
      <c r="G68" s="1"/>
      <c r="H68" s="1"/>
      <c r="I68" s="1"/>
      <c r="J68" s="1"/>
      <c r="K68" s="1"/>
      <c r="L68" s="1"/>
      <c r="M68" s="1"/>
      <c r="N68" s="1"/>
      <c r="O68" s="1"/>
      <c r="P68" s="1"/>
      <c r="Q68" s="1"/>
      <c r="R68" s="1"/>
      <c r="S68" s="1"/>
      <c r="T68" s="1"/>
    </row>
    <row r="69" spans="1:20" ht="9.75" customHeight="1">
      <c r="A69" s="1">
        <v>1978</v>
      </c>
      <c r="B69" s="1">
        <f>0.01*'Table A1'!D71</f>
        <v>7.9526089866496272E-2</v>
      </c>
      <c r="C69" s="1">
        <f>0.01*'Table A2'!D71</f>
        <v>8.3597660274637844E-2</v>
      </c>
      <c r="D69" s="1">
        <f>0.01*'Table A3'!D71</f>
        <v>8.950521311798669E-2</v>
      </c>
      <c r="E69" s="148"/>
      <c r="F69" s="148"/>
      <c r="G69" s="148"/>
      <c r="H69" s="148"/>
      <c r="I69" s="148"/>
      <c r="J69" s="1"/>
      <c r="K69" s="1"/>
      <c r="L69" s="1"/>
      <c r="M69" s="1"/>
      <c r="N69" s="1"/>
      <c r="O69" s="1"/>
      <c r="P69" s="1"/>
      <c r="Q69" s="1"/>
      <c r="R69" s="1"/>
      <c r="S69" s="1"/>
      <c r="T69" s="1"/>
    </row>
    <row r="70" spans="1:20" ht="9.75" customHeight="1">
      <c r="A70" s="1">
        <v>1979</v>
      </c>
      <c r="B70" s="1">
        <f>0.01*'Table A1'!D72</f>
        <v>8.0324098037332953E-2</v>
      </c>
      <c r="C70" s="1">
        <f>0.01*'Table A2'!D72</f>
        <v>8.9960423031537951E-2</v>
      </c>
      <c r="D70" s="1">
        <f>0.01*'Table A3'!D72</f>
        <v>9.957698470951884E-2</v>
      </c>
      <c r="E70" s="148"/>
      <c r="F70" s="148"/>
      <c r="G70" s="148"/>
      <c r="H70" s="148"/>
      <c r="I70" s="148"/>
      <c r="J70" s="1"/>
      <c r="K70" s="1"/>
      <c r="L70" s="1"/>
      <c r="M70" s="1"/>
      <c r="N70" s="1"/>
      <c r="O70" s="1"/>
      <c r="P70" s="1"/>
      <c r="Q70" s="1"/>
      <c r="R70" s="1"/>
      <c r="S70" s="1"/>
      <c r="T70" s="1"/>
    </row>
    <row r="71" spans="1:20" ht="9.75" customHeight="1">
      <c r="A71" s="1">
        <v>1980</v>
      </c>
      <c r="B71" s="1">
        <f>0.01*'Table A1'!D73</f>
        <v>8.1767146253680534E-2</v>
      </c>
      <c r="C71" s="1">
        <f>0.01*'Table A2'!D73</f>
        <v>9.1534435937670189E-2</v>
      </c>
      <c r="D71" s="1">
        <f>0.01*'Table A3'!D73</f>
        <v>0.10021024087968501</v>
      </c>
      <c r="E71" s="148"/>
      <c r="F71" s="148"/>
      <c r="G71" s="148"/>
      <c r="H71" s="148"/>
      <c r="I71" s="148"/>
      <c r="J71" s="1"/>
      <c r="K71" s="1"/>
      <c r="L71" s="1"/>
      <c r="M71" s="1"/>
      <c r="N71" s="1"/>
      <c r="O71" s="1"/>
      <c r="P71" s="1"/>
      <c r="Q71" s="1"/>
      <c r="R71" s="1"/>
      <c r="S71" s="1"/>
      <c r="T71" s="1"/>
    </row>
    <row r="72" spans="1:20" ht="9.75" customHeight="1">
      <c r="A72" s="1">
        <v>1981</v>
      </c>
      <c r="B72" s="1">
        <f>0.01*'Table A1'!D74</f>
        <v>8.0260755469279785E-2</v>
      </c>
      <c r="C72" s="1">
        <f>0.01*'Table A2'!D74</f>
        <v>8.9310266913414246E-2</v>
      </c>
      <c r="D72" s="1">
        <f>0.01*'Table A3'!D74</f>
        <v>0.1001702480787313</v>
      </c>
      <c r="E72" s="148"/>
      <c r="F72" s="148"/>
      <c r="G72" s="148"/>
      <c r="H72" s="148"/>
      <c r="I72" s="148"/>
      <c r="J72" s="1"/>
      <c r="K72" s="1"/>
      <c r="L72" s="1"/>
      <c r="M72" s="1"/>
      <c r="N72" s="1"/>
      <c r="O72" s="1"/>
      <c r="P72" s="1"/>
      <c r="Q72" s="1"/>
      <c r="R72" s="1"/>
      <c r="S72" s="1"/>
      <c r="T72" s="1"/>
    </row>
    <row r="73" spans="1:20" ht="9.75" customHeight="1">
      <c r="A73" s="1">
        <v>1982</v>
      </c>
      <c r="B73" s="1">
        <f>0.01*'Table A1'!D75</f>
        <v>8.389938071695989E-2</v>
      </c>
      <c r="C73" s="1">
        <f>0.01*'Table A2'!D75</f>
        <v>9.7572076572603694E-2</v>
      </c>
      <c r="D73" s="1">
        <f>0.01*'Table A3'!D75</f>
        <v>0.10795796977766425</v>
      </c>
      <c r="E73" s="148"/>
      <c r="F73" s="148"/>
      <c r="G73" s="148"/>
      <c r="H73" s="148"/>
      <c r="I73" s="148"/>
      <c r="J73" s="1"/>
      <c r="K73" s="1"/>
      <c r="L73" s="1"/>
      <c r="M73" s="1"/>
      <c r="N73" s="1"/>
      <c r="O73" s="1"/>
      <c r="P73" s="1"/>
      <c r="Q73" s="1"/>
      <c r="R73" s="1"/>
      <c r="S73" s="1"/>
      <c r="T73" s="1"/>
    </row>
    <row r="74" spans="1:20" ht="9.75" customHeight="1">
      <c r="A74" s="1">
        <v>1983</v>
      </c>
      <c r="B74" s="1">
        <f>0.01*'Table A1'!D76</f>
        <v>8.5929026489475133E-2</v>
      </c>
      <c r="C74" s="1">
        <f>0.01*'Table A2'!D76</f>
        <v>0.10282245251280001</v>
      </c>
      <c r="D74" s="1">
        <f>0.01*'Table A3'!D76</f>
        <v>0.11555228099865923</v>
      </c>
      <c r="E74" s="148"/>
      <c r="F74" s="148"/>
      <c r="G74" s="148"/>
      <c r="H74" s="148"/>
      <c r="I74" s="148"/>
      <c r="J74" s="1"/>
      <c r="K74" s="1"/>
      <c r="L74" s="1"/>
      <c r="M74" s="1"/>
      <c r="N74" s="1"/>
      <c r="O74" s="1"/>
      <c r="P74" s="1"/>
      <c r="Q74" s="1"/>
      <c r="R74" s="1"/>
      <c r="S74" s="1"/>
      <c r="T74" s="1"/>
    </row>
    <row r="75" spans="1:20" ht="9.75" customHeight="1">
      <c r="A75" s="1">
        <v>1984</v>
      </c>
      <c r="B75" s="1">
        <f>0.01*'Table A1'!D77</f>
        <v>8.8863707222620991E-2</v>
      </c>
      <c r="C75" s="1">
        <f>0.01*'Table A2'!D77</f>
        <v>0.10629430295039832</v>
      </c>
      <c r="D75" s="1">
        <f>0.01*'Table A3'!D77</f>
        <v>0.11989346962037795</v>
      </c>
      <c r="E75" s="148"/>
      <c r="F75" s="148"/>
      <c r="G75" s="148"/>
      <c r="H75" s="148"/>
      <c r="I75" s="148"/>
      <c r="J75" s="1"/>
      <c r="K75" s="1"/>
      <c r="L75" s="1"/>
      <c r="M75" s="1"/>
      <c r="N75" s="1"/>
      <c r="O75" s="1"/>
      <c r="P75" s="1"/>
      <c r="Q75" s="1"/>
      <c r="R75" s="1"/>
      <c r="S75" s="1"/>
      <c r="T75" s="1"/>
    </row>
    <row r="76" spans="1:20" ht="9.75" customHeight="1">
      <c r="A76" s="1">
        <v>1985</v>
      </c>
      <c r="B76" s="1">
        <f>0.01*'Table A1'!D78</f>
        <v>9.0945605795137038E-2</v>
      </c>
      <c r="C76" s="1">
        <f>0.01*'Table A2'!D78</f>
        <v>0.11093374495182488</v>
      </c>
      <c r="D76" s="1">
        <f>0.01*'Table A3'!D78</f>
        <v>0.12668962279555532</v>
      </c>
      <c r="E76" s="148"/>
      <c r="F76" s="148"/>
      <c r="G76" s="148"/>
      <c r="H76" s="148"/>
      <c r="I76" s="148"/>
      <c r="J76" s="1"/>
      <c r="K76" s="1"/>
      <c r="L76" s="1"/>
      <c r="M76" s="1"/>
      <c r="N76" s="1"/>
      <c r="O76" s="1"/>
      <c r="P76" s="1"/>
      <c r="Q76" s="1"/>
      <c r="R76" s="1"/>
      <c r="S76" s="1"/>
      <c r="T76" s="1"/>
    </row>
    <row r="77" spans="1:20" ht="9.75" customHeight="1">
      <c r="A77" s="1">
        <v>1986</v>
      </c>
      <c r="B77" s="1">
        <f>0.01*'Table A1'!D79</f>
        <v>9.1292990690663975E-2</v>
      </c>
      <c r="C77" s="1">
        <f>0.01*'Table A2'!D79</f>
        <v>0.1314262208412354</v>
      </c>
      <c r="D77" s="1">
        <f>0.01*'Table A3'!D79</f>
        <v>0.15917057878495416</v>
      </c>
      <c r="E77" s="148"/>
      <c r="F77" s="148"/>
      <c r="G77" s="148"/>
      <c r="H77" s="148"/>
      <c r="I77" s="148"/>
      <c r="J77" s="1"/>
      <c r="K77" s="1"/>
      <c r="L77" s="1"/>
      <c r="M77" s="1"/>
      <c r="N77" s="1"/>
      <c r="O77" s="1"/>
      <c r="P77" s="1"/>
      <c r="Q77" s="1"/>
      <c r="R77" s="1"/>
      <c r="S77" s="1"/>
      <c r="T77" s="1"/>
    </row>
    <row r="78" spans="1:20" ht="9.75" customHeight="1">
      <c r="A78" s="1">
        <v>1987</v>
      </c>
      <c r="B78" s="1">
        <f>0.01*'Table A1'!D80</f>
        <v>0.10746260633305883</v>
      </c>
      <c r="C78" s="1">
        <f>0.01*'Table A2'!D80</f>
        <v>0.11750102422462874</v>
      </c>
      <c r="D78" s="1">
        <f>0.01*'Table A3'!D80</f>
        <v>0.12662152082703312</v>
      </c>
      <c r="E78" s="148"/>
      <c r="F78" s="148"/>
      <c r="G78" s="148"/>
      <c r="H78" s="148"/>
      <c r="I78" s="148"/>
      <c r="J78" s="1"/>
      <c r="K78" s="1"/>
      <c r="L78" s="1"/>
      <c r="M78" s="1"/>
      <c r="N78" s="1"/>
      <c r="O78" s="1"/>
      <c r="P78" s="1"/>
      <c r="Q78" s="1"/>
      <c r="R78" s="1"/>
      <c r="S78" s="1"/>
      <c r="T78" s="1"/>
    </row>
    <row r="79" spans="1:20" ht="9.75" customHeight="1">
      <c r="A79" s="1">
        <v>1988</v>
      </c>
      <c r="B79" s="1">
        <f>0.01*'Table A1'!D81</f>
        <v>0.13165480795439366</v>
      </c>
      <c r="C79" s="1">
        <f>0.01*'Table A2'!D81</f>
        <v>0.14653249100073071</v>
      </c>
      <c r="D79" s="1">
        <f>0.01*'Table A3'!D81</f>
        <v>0.15493338921325048</v>
      </c>
      <c r="E79" s="148"/>
      <c r="F79" s="148"/>
      <c r="G79" s="148"/>
      <c r="H79" s="148"/>
      <c r="I79" s="148"/>
      <c r="J79" s="1"/>
      <c r="K79" s="1"/>
      <c r="L79" s="1"/>
      <c r="M79" s="1"/>
      <c r="N79" s="1"/>
      <c r="O79" s="1"/>
      <c r="P79" s="1"/>
      <c r="Q79" s="1"/>
      <c r="R79" s="1"/>
      <c r="S79" s="1"/>
      <c r="T79" s="1"/>
    </row>
    <row r="80" spans="1:20" ht="9.75" customHeight="1">
      <c r="A80" s="1">
        <v>1989</v>
      </c>
      <c r="B80" s="1">
        <f>0.01*'Table A1'!D82</f>
        <v>0.12611494478689436</v>
      </c>
      <c r="C80" s="1">
        <f>0.01*'Table A2'!D82</f>
        <v>0.1381328299421444</v>
      </c>
      <c r="D80" s="1">
        <f>0.01*'Table A3'!D82</f>
        <v>0.14486443962630341</v>
      </c>
      <c r="E80" s="148"/>
      <c r="F80" s="148"/>
      <c r="G80" s="148"/>
      <c r="H80" s="148"/>
      <c r="I80" s="148"/>
      <c r="J80" s="1"/>
      <c r="K80" s="1"/>
      <c r="L80" s="1"/>
      <c r="M80" s="1"/>
      <c r="N80" s="1"/>
      <c r="O80" s="1"/>
      <c r="P80" s="1"/>
      <c r="Q80" s="1"/>
      <c r="R80" s="1"/>
      <c r="S80" s="1"/>
      <c r="T80" s="1"/>
    </row>
    <row r="81" spans="1:20" ht="9.75" customHeight="1">
      <c r="A81" s="1">
        <v>1990</v>
      </c>
      <c r="B81" s="1">
        <f>0.01*'Table A1'!D83</f>
        <v>0.12981647252493073</v>
      </c>
      <c r="C81" s="1">
        <f>0.01*'Table A2'!D83</f>
        <v>0.13809777272165719</v>
      </c>
      <c r="D81" s="1">
        <f>0.01*'Table A3'!D83</f>
        <v>0.14329641264701637</v>
      </c>
      <c r="E81" s="148"/>
      <c r="F81" s="148"/>
      <c r="G81" s="148"/>
      <c r="H81" s="148"/>
      <c r="I81" s="148"/>
      <c r="J81" s="1"/>
      <c r="K81" s="1"/>
      <c r="L81" s="1"/>
      <c r="M81" s="1"/>
      <c r="N81" s="1"/>
      <c r="O81" s="1"/>
      <c r="P81" s="1"/>
      <c r="Q81" s="1"/>
      <c r="R81" s="1"/>
      <c r="S81" s="1"/>
      <c r="T81" s="1"/>
    </row>
    <row r="82" spans="1:20" ht="9.75" customHeight="1">
      <c r="A82" s="1">
        <v>1991</v>
      </c>
      <c r="B82" s="1">
        <f>0.01*'Table A1'!D84</f>
        <v>0.12167379448376485</v>
      </c>
      <c r="C82" s="1">
        <f>0.01*'Table A2'!D84</f>
        <v>0.1271712014755865</v>
      </c>
      <c r="D82" s="1">
        <f>0.01*'Table A3'!D84</f>
        <v>0.1336069026115955</v>
      </c>
      <c r="E82" s="148"/>
      <c r="F82" s="148"/>
      <c r="G82" s="148"/>
      <c r="H82" s="148"/>
      <c r="I82" s="148"/>
      <c r="J82" s="1"/>
      <c r="K82" s="1"/>
      <c r="L82" s="1"/>
      <c r="M82" s="1"/>
      <c r="N82" s="1"/>
      <c r="O82" s="1"/>
      <c r="P82" s="1"/>
      <c r="Q82" s="1"/>
      <c r="R82" s="1"/>
      <c r="S82" s="1"/>
      <c r="T82" s="1"/>
    </row>
    <row r="83" spans="1:20" ht="9.75" customHeight="1">
      <c r="A83" s="1">
        <v>1992</v>
      </c>
      <c r="B83" s="1">
        <f>0.01*'Table A1'!D85</f>
        <v>0.13479744861469997</v>
      </c>
      <c r="C83" s="1">
        <f>0.01*'Table A2'!D85</f>
        <v>0.14224378100303567</v>
      </c>
      <c r="D83" s="1">
        <f>0.01*'Table A3'!D85</f>
        <v>0.14670843575107489</v>
      </c>
      <c r="E83" s="148"/>
      <c r="F83" s="148"/>
      <c r="G83" s="148"/>
      <c r="H83" s="148"/>
      <c r="I83" s="148"/>
      <c r="J83" s="1"/>
      <c r="K83" s="1"/>
      <c r="L83" s="1"/>
      <c r="M83" s="1"/>
      <c r="N83" s="1"/>
      <c r="O83" s="1"/>
      <c r="P83" s="1"/>
      <c r="Q83" s="1"/>
      <c r="R83" s="1"/>
      <c r="S83" s="1"/>
      <c r="T83" s="1"/>
    </row>
    <row r="84" spans="1:20" ht="9.75" customHeight="1">
      <c r="A84" s="1">
        <v>1993</v>
      </c>
      <c r="B84" s="1">
        <f>0.01*'Table A1'!D86</f>
        <v>0.1282125992017894</v>
      </c>
      <c r="C84" s="1">
        <f>0.01*'Table A2'!D86</f>
        <v>0.13684379989648174</v>
      </c>
      <c r="D84" s="1">
        <f>0.01*'Table A3'!D86</f>
        <v>0.14236902926573161</v>
      </c>
      <c r="E84" s="148"/>
      <c r="F84" s="148"/>
      <c r="G84" s="148"/>
      <c r="H84" s="148"/>
      <c r="I84" s="148"/>
      <c r="J84" s="1"/>
      <c r="K84" s="1"/>
      <c r="L84" s="1"/>
      <c r="M84" s="1"/>
      <c r="N84" s="1"/>
      <c r="O84" s="1"/>
      <c r="P84" s="1"/>
      <c r="Q84" s="1"/>
      <c r="R84" s="1"/>
      <c r="S84" s="1"/>
      <c r="T84" s="1"/>
    </row>
    <row r="85" spans="1:20" ht="9.75" customHeight="1">
      <c r="A85" s="1">
        <v>1994</v>
      </c>
      <c r="B85" s="1">
        <f>0.01*'Table A1'!D87</f>
        <v>0.12852119853413257</v>
      </c>
      <c r="C85" s="1">
        <f>0.01*'Table A2'!D87</f>
        <v>0.1364511900969064</v>
      </c>
      <c r="D85" s="1">
        <f>0.01*'Table A3'!D87</f>
        <v>0.14231929403424462</v>
      </c>
      <c r="E85" s="148"/>
      <c r="F85" s="148"/>
      <c r="G85" s="148"/>
      <c r="H85" s="148"/>
      <c r="I85" s="148"/>
      <c r="J85" s="1"/>
      <c r="K85" s="1"/>
      <c r="L85" s="1"/>
      <c r="M85" s="1"/>
      <c r="N85" s="1"/>
      <c r="O85" s="1"/>
      <c r="P85" s="1"/>
      <c r="Q85" s="1"/>
      <c r="R85" s="1"/>
      <c r="S85" s="1"/>
      <c r="T85" s="1"/>
    </row>
    <row r="86" spans="1:20" ht="9.75" customHeight="1">
      <c r="A86" s="1">
        <v>1995</v>
      </c>
      <c r="B86" s="1">
        <f>0.01*'Table A1'!D88</f>
        <v>0.13528000000000001</v>
      </c>
      <c r="C86" s="1">
        <f>0.01*'Table A2'!D88</f>
        <v>0.14617000000000002</v>
      </c>
      <c r="D86" s="1">
        <f>0.01*'Table A3'!D88</f>
        <v>0.15234</v>
      </c>
      <c r="E86" s="148"/>
      <c r="F86" s="148"/>
      <c r="G86" s="148"/>
      <c r="H86" s="148"/>
      <c r="I86" s="148"/>
      <c r="J86" s="1"/>
      <c r="K86" s="1"/>
      <c r="L86" s="1"/>
      <c r="M86" s="1"/>
      <c r="N86" s="1"/>
      <c r="O86" s="1"/>
      <c r="P86" s="1"/>
      <c r="Q86" s="1"/>
      <c r="R86" s="1"/>
      <c r="S86" s="1"/>
      <c r="T86" s="1"/>
    </row>
    <row r="87" spans="1:20" ht="9.75" customHeight="1">
      <c r="A87" s="1">
        <v>1996</v>
      </c>
      <c r="B87" s="1">
        <f>0.01*'Table A1'!D89</f>
        <v>0.14107</v>
      </c>
      <c r="C87" s="1">
        <f>0.01*'Table A2'!D89</f>
        <v>0.15836</v>
      </c>
      <c r="D87" s="1">
        <f>0.01*'Table A3'!D89</f>
        <v>0.16687000000000002</v>
      </c>
      <c r="E87" s="148"/>
      <c r="F87" s="148"/>
      <c r="G87" s="148"/>
      <c r="H87" s="148"/>
      <c r="I87" s="148"/>
      <c r="J87" s="1"/>
      <c r="K87" s="1"/>
      <c r="L87" s="1"/>
      <c r="M87" s="1"/>
      <c r="N87" s="1"/>
      <c r="O87" s="1"/>
      <c r="P87" s="1"/>
      <c r="Q87" s="1"/>
      <c r="R87" s="1"/>
      <c r="S87" s="1"/>
      <c r="T87" s="1"/>
    </row>
    <row r="88" spans="1:20" ht="9.75" customHeight="1">
      <c r="A88" s="1">
        <v>1997</v>
      </c>
      <c r="B88" s="1">
        <f>0.01*'Table A1'!D90</f>
        <v>0.14771000000000001</v>
      </c>
      <c r="C88" s="1">
        <f>0.01*'Table A2'!D90</f>
        <v>0.16985</v>
      </c>
      <c r="D88" s="1">
        <f>0.01*'Table A3'!D90</f>
        <v>0.18015</v>
      </c>
      <c r="E88" s="148"/>
      <c r="F88" s="148"/>
      <c r="G88" s="148"/>
      <c r="H88" s="148"/>
      <c r="I88" s="148"/>
      <c r="J88" s="1"/>
      <c r="K88" s="1"/>
      <c r="L88" s="1"/>
      <c r="M88" s="1"/>
      <c r="N88" s="1"/>
      <c r="O88" s="1"/>
      <c r="P88" s="1"/>
      <c r="Q88" s="1"/>
      <c r="R88" s="1"/>
      <c r="S88" s="1"/>
      <c r="T88" s="1"/>
    </row>
    <row r="89" spans="1:20" ht="9.75" customHeight="1">
      <c r="A89" s="1">
        <v>1998</v>
      </c>
      <c r="B89" s="1">
        <f>0.01*'Table A1'!D91</f>
        <v>0.15294000000000002</v>
      </c>
      <c r="C89" s="1">
        <f>0.01*'Table A2'!D91</f>
        <v>0.17693999999999999</v>
      </c>
      <c r="D89" s="1">
        <f>0.01*'Table A3'!D91</f>
        <v>0.19088000000000002</v>
      </c>
      <c r="E89" s="148"/>
      <c r="F89" s="148"/>
      <c r="G89" s="148"/>
      <c r="H89" s="148"/>
      <c r="I89" s="148"/>
      <c r="J89" s="1"/>
      <c r="K89" s="1"/>
      <c r="L89" s="1"/>
      <c r="M89" s="1"/>
      <c r="N89" s="1"/>
      <c r="O89" s="1"/>
      <c r="P89" s="1"/>
      <c r="Q89" s="1"/>
      <c r="R89" s="1"/>
      <c r="S89" s="1"/>
      <c r="T89" s="1"/>
    </row>
    <row r="90" spans="1:20" ht="9.75" customHeight="1">
      <c r="A90" s="1">
        <f t="shared" ref="A90:A95" si="0">A89+1</f>
        <v>1999</v>
      </c>
      <c r="B90" s="1">
        <f>0.01*'Table A1'!D92</f>
        <v>0.15873000000000001</v>
      </c>
      <c r="C90" s="1">
        <f>0.01*'Table A2'!D92</f>
        <v>0.18365999999999999</v>
      </c>
      <c r="D90" s="1">
        <f>0.01*'Table A3'!D92</f>
        <v>0.20044000000000001</v>
      </c>
      <c r="E90" s="1"/>
      <c r="F90" s="1"/>
      <c r="G90" s="1"/>
      <c r="H90" s="1"/>
      <c r="I90" s="1"/>
      <c r="J90" s="1"/>
      <c r="K90" s="1"/>
      <c r="L90" s="1"/>
      <c r="M90" s="1"/>
      <c r="N90" s="1"/>
      <c r="O90" s="1"/>
      <c r="P90" s="1"/>
      <c r="Q90" s="1"/>
      <c r="R90" s="1"/>
      <c r="S90" s="1"/>
      <c r="T90" s="1"/>
    </row>
    <row r="91" spans="1:20" ht="9.75" customHeight="1">
      <c r="A91" s="1">
        <f t="shared" si="0"/>
        <v>2000</v>
      </c>
      <c r="B91" s="1">
        <f>0.01*'Table A1'!D93</f>
        <v>0.16494</v>
      </c>
      <c r="C91" s="1">
        <f>0.01*'Table A2'!D93</f>
        <v>0.19295000000000001</v>
      </c>
      <c r="D91" s="1">
        <f>0.01*'Table A3'!D93</f>
        <v>0.21521000000000001</v>
      </c>
      <c r="E91" s="1"/>
      <c r="F91" s="1"/>
      <c r="G91" s="1"/>
      <c r="H91" s="1"/>
      <c r="I91" s="1"/>
      <c r="J91" s="1"/>
      <c r="K91" s="1"/>
      <c r="L91" s="1"/>
      <c r="M91" s="1"/>
      <c r="N91" s="1"/>
      <c r="O91" s="1"/>
      <c r="P91" s="1"/>
      <c r="Q91" s="1"/>
      <c r="R91" s="1"/>
      <c r="S91" s="1"/>
      <c r="T91" s="1"/>
    </row>
    <row r="92" spans="1:20" ht="9.75" customHeight="1">
      <c r="A92" s="1">
        <f t="shared" si="0"/>
        <v>2001</v>
      </c>
      <c r="B92" s="1">
        <f>0.01*'Table A1'!D94</f>
        <v>0.15371000000000001</v>
      </c>
      <c r="C92" s="1">
        <f>0.01*'Table A2'!D94</f>
        <v>0.16760000000000003</v>
      </c>
      <c r="D92" s="1">
        <f>0.01*'Table A3'!D94</f>
        <v>0.1822</v>
      </c>
      <c r="E92" s="1"/>
      <c r="F92" s="1"/>
      <c r="G92" s="1"/>
      <c r="H92" s="1"/>
      <c r="I92" s="1"/>
      <c r="J92" s="1"/>
      <c r="K92" s="1"/>
      <c r="L92" s="1"/>
      <c r="M92" s="1"/>
      <c r="N92" s="1"/>
      <c r="O92" s="1"/>
      <c r="P92" s="1"/>
      <c r="Q92" s="1"/>
      <c r="R92" s="1"/>
      <c r="S92" s="1"/>
      <c r="T92" s="1"/>
    </row>
    <row r="93" spans="1:20" ht="9.75" customHeight="1">
      <c r="A93" s="1">
        <f t="shared" si="0"/>
        <v>2002</v>
      </c>
      <c r="B93" s="1">
        <f>0.01*'Table A1'!D95</f>
        <v>0.1464</v>
      </c>
      <c r="C93" s="1">
        <f>0.01*'Table A2'!D95</f>
        <v>0.15810000000000002</v>
      </c>
      <c r="D93" s="1">
        <f>0.01*'Table A3'!D95</f>
        <v>0.16864999999999999</v>
      </c>
      <c r="E93" s="1"/>
      <c r="F93" s="1"/>
      <c r="G93" s="1"/>
      <c r="H93" s="1"/>
      <c r="I93" s="1"/>
      <c r="J93" s="1"/>
      <c r="K93" s="1"/>
      <c r="L93" s="1"/>
      <c r="M93" s="1"/>
      <c r="N93" s="1"/>
      <c r="O93" s="1"/>
      <c r="P93" s="1"/>
      <c r="Q93" s="1"/>
      <c r="R93" s="1"/>
      <c r="S93" s="1"/>
      <c r="T93" s="1"/>
    </row>
    <row r="94" spans="1:20" ht="9.75" customHeight="1">
      <c r="A94" s="1">
        <f t="shared" si="0"/>
        <v>2003</v>
      </c>
      <c r="B94" s="1">
        <f>0.01*'Table A1'!D96</f>
        <v>0.14873</v>
      </c>
      <c r="C94" s="1">
        <f>0.01*'Table A2'!D96</f>
        <v>0.16252</v>
      </c>
      <c r="D94" s="1">
        <f>0.01*'Table A3'!D96</f>
        <v>0.17527999999999999</v>
      </c>
      <c r="E94" s="1"/>
      <c r="F94" s="1"/>
      <c r="G94" s="1"/>
      <c r="H94" s="1"/>
      <c r="I94" s="1"/>
      <c r="J94" s="1"/>
      <c r="K94" s="1"/>
      <c r="L94" s="1"/>
      <c r="M94" s="1"/>
      <c r="N94" s="1"/>
      <c r="O94" s="1"/>
      <c r="P94" s="1"/>
      <c r="Q94" s="1"/>
      <c r="R94" s="1"/>
      <c r="S94" s="1"/>
      <c r="T94" s="1"/>
    </row>
    <row r="95" spans="1:20" ht="9.75" customHeight="1">
      <c r="A95" s="1">
        <f t="shared" si="0"/>
        <v>2004</v>
      </c>
      <c r="B95" s="1">
        <f>0.01*'Table A1'!D97</f>
        <v>0.16079000000000002</v>
      </c>
      <c r="C95" s="1">
        <f>0.01*'Table A2'!D97</f>
        <v>0.17845</v>
      </c>
      <c r="D95" s="1">
        <f>0.01*'Table A3'!D97</f>
        <v>0.19753000000000001</v>
      </c>
      <c r="E95" s="1"/>
      <c r="F95" s="1"/>
      <c r="G95" s="1"/>
      <c r="H95" s="1"/>
      <c r="I95" s="1"/>
      <c r="J95" s="1"/>
      <c r="K95" s="1"/>
      <c r="L95" s="1"/>
      <c r="M95" s="1"/>
      <c r="N95" s="1"/>
      <c r="O95" s="1"/>
      <c r="P95" s="1"/>
      <c r="Q95" s="1"/>
      <c r="R95" s="1"/>
      <c r="S95" s="1"/>
      <c r="T95" s="1"/>
    </row>
    <row r="96" spans="1:20" ht="9.75" customHeight="1">
      <c r="A96" s="1">
        <f>A95+1</f>
        <v>2005</v>
      </c>
      <c r="B96" s="1">
        <f>0.01*'Table A1'!D98</f>
        <v>0.17415</v>
      </c>
      <c r="C96" s="1">
        <f>0.01*'Table A2'!D98</f>
        <v>0.19422</v>
      </c>
      <c r="D96" s="1">
        <f>0.01*'Table A3'!D98</f>
        <v>0.21916000000000002</v>
      </c>
      <c r="E96" s="1"/>
      <c r="F96" s="1"/>
      <c r="G96" s="1"/>
      <c r="H96" s="1"/>
      <c r="I96" s="1"/>
      <c r="J96" s="1"/>
      <c r="K96" s="1"/>
      <c r="L96" s="1"/>
      <c r="M96" s="1"/>
      <c r="N96" s="1"/>
      <c r="O96" s="1"/>
      <c r="P96" s="1"/>
      <c r="Q96" s="1"/>
      <c r="R96" s="1"/>
      <c r="S96" s="1"/>
      <c r="T96" s="1"/>
    </row>
    <row r="97" spans="1:20" ht="9.75" customHeight="1">
      <c r="A97" s="1">
        <f>A96+1</f>
        <v>2006</v>
      </c>
      <c r="B97" s="1">
        <f>0.01*'Table A1'!D99</f>
        <v>0.17980000000000002</v>
      </c>
      <c r="C97" s="1">
        <f>0.01*'Table A2'!D99</f>
        <v>0.20018999999999998</v>
      </c>
      <c r="D97" s="1">
        <f>0.01*'Table A3'!D99</f>
        <v>0.22823000000000002</v>
      </c>
      <c r="E97" s="1"/>
      <c r="F97" s="1"/>
      <c r="G97" s="1"/>
      <c r="H97" s="1"/>
      <c r="I97" s="1"/>
      <c r="J97" s="1"/>
      <c r="K97" s="1"/>
      <c r="L97" s="1"/>
      <c r="M97" s="1"/>
      <c r="N97" s="1"/>
      <c r="O97" s="1"/>
      <c r="P97" s="1"/>
      <c r="Q97" s="1"/>
      <c r="R97" s="1"/>
      <c r="S97" s="1"/>
      <c r="T97" s="1"/>
    </row>
    <row r="98" spans="1:20" ht="9.75" customHeight="1">
      <c r="A98" s="1">
        <f>A97+1</f>
        <v>2007</v>
      </c>
      <c r="B98" s="1">
        <f>0.01*'Table A1'!D100</f>
        <v>0.18287</v>
      </c>
      <c r="C98" s="1">
        <f>0.01*'Table A2'!D100</f>
        <v>0.20324999999999999</v>
      </c>
      <c r="D98" s="1">
        <f>0.01*'Table A3'!D100</f>
        <v>0.23503000000000002</v>
      </c>
      <c r="E98" s="1"/>
      <c r="F98" s="1"/>
      <c r="G98" s="1"/>
      <c r="H98" s="1"/>
      <c r="I98" s="1"/>
      <c r="J98" s="1"/>
      <c r="K98" s="1"/>
      <c r="L98" s="1"/>
      <c r="M98" s="1"/>
      <c r="N98" s="1"/>
      <c r="O98" s="1"/>
      <c r="P98" s="1"/>
      <c r="Q98" s="1"/>
      <c r="R98" s="1"/>
      <c r="S98" s="1"/>
      <c r="T98" s="1"/>
    </row>
    <row r="99" spans="1:20" ht="9.75" customHeight="1">
      <c r="A99" s="1">
        <f>A98+1</f>
        <v>2008</v>
      </c>
      <c r="B99" s="1">
        <f>0.01*'Table A1'!D101</f>
        <v>0.17668</v>
      </c>
      <c r="C99" s="1">
        <f>0.01*'Table A2'!D101</f>
        <v>0.19111</v>
      </c>
      <c r="D99" s="1">
        <f>0.01*'Table A3'!D101</f>
        <v>0.20946000000000001</v>
      </c>
      <c r="E99" s="1"/>
      <c r="F99" s="1"/>
      <c r="G99" s="1"/>
      <c r="H99" s="1"/>
      <c r="I99" s="1"/>
      <c r="J99" s="1"/>
      <c r="K99" s="1"/>
      <c r="L99" s="1"/>
      <c r="M99" s="1"/>
      <c r="N99" s="1"/>
      <c r="O99" s="1"/>
      <c r="P99" s="1"/>
      <c r="Q99" s="1"/>
      <c r="R99" s="1"/>
      <c r="S99" s="1"/>
      <c r="T99" s="1"/>
    </row>
    <row r="100" spans="1:20" ht="9.75" customHeight="1">
      <c r="A100" s="1"/>
      <c r="B100" s="1"/>
      <c r="C100" s="1"/>
      <c r="D100" s="1"/>
      <c r="E100" s="1"/>
      <c r="F100" s="1"/>
      <c r="G100" s="1"/>
      <c r="H100" s="1"/>
      <c r="I100" s="1"/>
      <c r="J100" s="1"/>
      <c r="K100" s="1"/>
      <c r="L100" s="1"/>
      <c r="M100" s="1"/>
      <c r="N100" s="1"/>
      <c r="O100" s="1"/>
      <c r="P100" s="1"/>
      <c r="Q100" s="1"/>
      <c r="R100" s="1"/>
      <c r="S100" s="1"/>
      <c r="T100" s="1"/>
    </row>
    <row r="101" spans="1:20" ht="9.75" customHeight="1">
      <c r="A101" s="1"/>
      <c r="B101" s="1"/>
      <c r="C101" s="1"/>
      <c r="D101" s="1"/>
      <c r="E101" s="1"/>
      <c r="F101" s="1"/>
      <c r="G101" s="1"/>
      <c r="H101" s="1"/>
      <c r="I101" s="1"/>
      <c r="J101" s="1"/>
      <c r="K101" s="1"/>
      <c r="L101" s="1"/>
      <c r="M101" s="1"/>
      <c r="N101" s="1"/>
      <c r="O101" s="1"/>
      <c r="P101" s="1"/>
      <c r="Q101" s="1"/>
      <c r="R101" s="1"/>
      <c r="S101" s="1"/>
      <c r="T101" s="1"/>
    </row>
    <row r="102" spans="1:20" ht="9.75" customHeight="1">
      <c r="A102" s="1"/>
      <c r="B102" s="1"/>
      <c r="C102" s="1"/>
      <c r="D102" s="1"/>
      <c r="E102" s="1"/>
      <c r="F102" s="1"/>
      <c r="G102" s="1"/>
      <c r="H102" s="1"/>
      <c r="I102" s="1"/>
      <c r="J102" s="1"/>
      <c r="K102" s="1"/>
      <c r="L102" s="1"/>
      <c r="M102" s="1"/>
      <c r="N102" s="1"/>
      <c r="O102" s="1"/>
      <c r="P102" s="1"/>
      <c r="Q102" s="1"/>
      <c r="R102" s="1"/>
      <c r="S102" s="1"/>
      <c r="T102" s="1"/>
    </row>
    <row r="103" spans="1:20" ht="9.75" customHeight="1">
      <c r="A103" s="1"/>
      <c r="B103" s="1"/>
      <c r="C103" s="1"/>
      <c r="D103" s="1"/>
      <c r="E103" s="1"/>
      <c r="F103" s="1"/>
      <c r="G103" s="1"/>
      <c r="H103" s="1"/>
      <c r="I103" s="1"/>
      <c r="J103" s="1"/>
      <c r="K103" s="1"/>
      <c r="L103" s="1"/>
      <c r="M103" s="1"/>
      <c r="N103" s="1"/>
      <c r="O103" s="1"/>
      <c r="P103" s="1"/>
      <c r="Q103" s="1"/>
      <c r="R103" s="1"/>
      <c r="S103" s="1"/>
      <c r="T103" s="1"/>
    </row>
    <row r="104" spans="1:20" ht="9.75" customHeight="1">
      <c r="A104" s="1"/>
      <c r="B104" s="1"/>
      <c r="C104" s="1"/>
      <c r="D104" s="1"/>
      <c r="E104" s="1"/>
      <c r="F104" s="1"/>
      <c r="G104" s="1"/>
      <c r="H104" s="1"/>
      <c r="I104" s="1"/>
      <c r="J104" s="1"/>
      <c r="K104" s="1"/>
      <c r="L104" s="1"/>
      <c r="M104" s="1"/>
      <c r="N104" s="1"/>
      <c r="O104" s="1"/>
      <c r="P104" s="1"/>
      <c r="Q104" s="1"/>
      <c r="R104" s="1"/>
      <c r="S104" s="1"/>
      <c r="T104" s="1"/>
    </row>
    <row r="105" spans="1:20" ht="9.75" customHeight="1">
      <c r="A105" s="1"/>
      <c r="B105" s="1"/>
      <c r="C105" s="1"/>
      <c r="D105" s="1"/>
      <c r="E105" s="1"/>
      <c r="F105" s="1"/>
      <c r="G105" s="1"/>
      <c r="H105" s="1"/>
      <c r="I105" s="1"/>
      <c r="J105" s="1"/>
      <c r="K105" s="1"/>
      <c r="L105" s="1"/>
      <c r="M105" s="1"/>
      <c r="N105" s="1"/>
      <c r="O105" s="1"/>
      <c r="P105" s="1"/>
      <c r="Q105" s="1"/>
      <c r="R105" s="1"/>
      <c r="S105" s="1"/>
      <c r="T105" s="1"/>
    </row>
    <row r="106" spans="1:20" ht="9.75" customHeight="1">
      <c r="A106" s="1"/>
      <c r="B106" s="1"/>
      <c r="C106" s="1"/>
      <c r="D106" s="1"/>
      <c r="E106" s="1"/>
      <c r="F106" s="1"/>
      <c r="G106" s="1"/>
      <c r="H106" s="1"/>
      <c r="I106" s="1"/>
      <c r="J106" s="1"/>
      <c r="K106" s="1"/>
      <c r="L106" s="1"/>
      <c r="M106" s="1"/>
      <c r="N106" s="1"/>
      <c r="O106" s="1"/>
      <c r="P106" s="1"/>
      <c r="Q106" s="1"/>
      <c r="R106" s="1"/>
      <c r="S106" s="1"/>
      <c r="T106" s="1"/>
    </row>
    <row r="107" spans="1:20" ht="9.75" customHeight="1">
      <c r="A107" s="1"/>
      <c r="B107" s="1"/>
      <c r="C107" s="1"/>
      <c r="D107" s="1"/>
      <c r="E107" s="1"/>
      <c r="F107" s="1"/>
      <c r="G107" s="1"/>
      <c r="H107" s="1"/>
      <c r="I107" s="1"/>
      <c r="J107" s="1"/>
      <c r="K107" s="1"/>
      <c r="L107" s="1"/>
      <c r="M107" s="1"/>
      <c r="N107" s="1"/>
      <c r="O107" s="1"/>
      <c r="P107" s="1"/>
      <c r="Q107" s="1"/>
      <c r="R107" s="1"/>
      <c r="S107" s="1"/>
      <c r="T107" s="1"/>
    </row>
    <row r="108" spans="1:20" ht="9.75" customHeight="1">
      <c r="A108" s="1"/>
      <c r="B108" s="1"/>
      <c r="C108" s="1"/>
      <c r="D108" s="1"/>
      <c r="E108" s="1"/>
      <c r="F108" s="1"/>
      <c r="G108" s="1"/>
      <c r="H108" s="1"/>
      <c r="I108" s="1"/>
      <c r="J108" s="1"/>
      <c r="K108" s="1"/>
      <c r="L108" s="1"/>
      <c r="M108" s="1"/>
      <c r="N108" s="1"/>
      <c r="O108" s="1"/>
      <c r="P108" s="1"/>
      <c r="Q108" s="1"/>
      <c r="R108" s="1"/>
      <c r="S108" s="1"/>
      <c r="T108" s="1"/>
    </row>
    <row r="109" spans="1:20" ht="9.75" customHeight="1">
      <c r="A109" s="1"/>
      <c r="B109" s="1"/>
      <c r="C109" s="1"/>
      <c r="D109" s="1"/>
      <c r="E109" s="1"/>
      <c r="F109" s="1"/>
      <c r="G109" s="1"/>
      <c r="H109" s="1"/>
      <c r="I109" s="1"/>
      <c r="J109" s="1"/>
      <c r="K109" s="1"/>
      <c r="L109" s="1"/>
      <c r="M109" s="1"/>
      <c r="N109" s="1"/>
      <c r="O109" s="1"/>
      <c r="P109" s="1"/>
      <c r="Q109" s="1"/>
      <c r="R109" s="1"/>
      <c r="S109" s="1"/>
      <c r="T109" s="1"/>
    </row>
    <row r="110" spans="1:20" ht="9.75" customHeight="1">
      <c r="A110" s="1"/>
      <c r="B110" s="1"/>
      <c r="C110" s="1"/>
      <c r="D110" s="1"/>
      <c r="E110" s="1"/>
      <c r="F110" s="1"/>
      <c r="G110" s="1"/>
      <c r="H110" s="1"/>
      <c r="I110" s="1"/>
      <c r="J110" s="1"/>
      <c r="K110" s="1"/>
      <c r="L110" s="1"/>
      <c r="M110" s="1"/>
      <c r="N110" s="1"/>
      <c r="O110" s="1"/>
      <c r="P110" s="1"/>
      <c r="Q110" s="1"/>
      <c r="R110" s="1"/>
      <c r="S110" s="1"/>
      <c r="T110" s="1"/>
    </row>
    <row r="111" spans="1:20" ht="9.75" customHeight="1">
      <c r="A111" s="1"/>
      <c r="B111" s="1"/>
      <c r="C111" s="1"/>
      <c r="D111" s="1"/>
      <c r="E111" s="1"/>
      <c r="F111" s="1"/>
      <c r="G111" s="1"/>
      <c r="H111" s="1"/>
      <c r="I111" s="1"/>
      <c r="J111" s="1"/>
      <c r="K111" s="1"/>
      <c r="L111" s="1"/>
      <c r="M111" s="1"/>
      <c r="N111" s="1"/>
      <c r="O111" s="1"/>
      <c r="P111" s="1"/>
      <c r="Q111" s="1"/>
      <c r="R111" s="1"/>
      <c r="S111" s="1"/>
      <c r="T111" s="1"/>
    </row>
    <row r="112" spans="1:20" ht="9.75" customHeight="1">
      <c r="A112" s="1"/>
      <c r="B112" s="1"/>
      <c r="C112" s="1"/>
      <c r="D112" s="1"/>
      <c r="E112" s="1"/>
      <c r="F112" s="1"/>
      <c r="G112" s="1"/>
      <c r="H112" s="1"/>
      <c r="I112" s="1"/>
      <c r="J112" s="1"/>
      <c r="K112" s="1"/>
      <c r="L112" s="1"/>
      <c r="M112" s="1"/>
      <c r="N112" s="1"/>
      <c r="O112" s="1"/>
      <c r="P112" s="1"/>
      <c r="Q112" s="1"/>
      <c r="R112" s="1"/>
      <c r="S112" s="1"/>
      <c r="T112" s="1"/>
    </row>
    <row r="113" spans="1:20" ht="9.75" customHeight="1">
      <c r="A113" s="1"/>
      <c r="B113" s="1"/>
      <c r="C113" s="1"/>
      <c r="D113" s="1"/>
      <c r="E113" s="1"/>
      <c r="F113" s="1"/>
      <c r="G113" s="1"/>
      <c r="H113" s="1"/>
      <c r="I113" s="1"/>
      <c r="J113" s="1"/>
      <c r="K113" s="1"/>
      <c r="L113" s="1"/>
      <c r="M113" s="1"/>
      <c r="N113" s="1"/>
      <c r="O113" s="1"/>
      <c r="P113" s="1"/>
      <c r="Q113" s="1"/>
      <c r="R113" s="1"/>
      <c r="S113" s="1"/>
      <c r="T113" s="1"/>
    </row>
    <row r="114" spans="1:20" ht="9.75" customHeight="1">
      <c r="A114" s="1"/>
      <c r="B114" s="1"/>
      <c r="C114" s="1"/>
      <c r="D114" s="1"/>
      <c r="E114" s="1"/>
      <c r="F114" s="1"/>
      <c r="G114" s="1"/>
      <c r="H114" s="1"/>
      <c r="I114" s="1"/>
      <c r="J114" s="1"/>
      <c r="K114" s="1"/>
      <c r="L114" s="1"/>
      <c r="M114" s="1"/>
      <c r="N114" s="1"/>
      <c r="O114" s="1"/>
      <c r="P114" s="1"/>
      <c r="Q114" s="1"/>
      <c r="R114" s="1"/>
      <c r="S114" s="1"/>
      <c r="T114" s="1"/>
    </row>
    <row r="115" spans="1:20" ht="9.75" customHeight="1">
      <c r="A115" s="1"/>
      <c r="B115" s="1"/>
      <c r="C115" s="1"/>
      <c r="D115" s="1"/>
      <c r="E115" s="1"/>
      <c r="F115" s="1"/>
      <c r="G115" s="1"/>
      <c r="H115" s="1"/>
      <c r="I115" s="1"/>
      <c r="J115" s="1"/>
      <c r="K115" s="1"/>
      <c r="L115" s="1"/>
      <c r="M115" s="1"/>
      <c r="N115" s="1"/>
      <c r="O115" s="1"/>
      <c r="P115" s="1"/>
      <c r="Q115" s="1"/>
      <c r="R115" s="1"/>
      <c r="S115" s="1"/>
      <c r="T115" s="1"/>
    </row>
    <row r="116" spans="1:20" ht="9.75" customHeight="1">
      <c r="A116" s="1"/>
      <c r="B116" s="1"/>
      <c r="C116" s="1"/>
      <c r="D116" s="1"/>
      <c r="E116" s="1"/>
      <c r="F116" s="1"/>
      <c r="G116" s="1"/>
      <c r="H116" s="1"/>
      <c r="I116" s="1"/>
      <c r="J116" s="1"/>
      <c r="K116" s="1"/>
      <c r="L116" s="1"/>
      <c r="M116" s="1"/>
      <c r="N116" s="1"/>
      <c r="O116" s="1"/>
      <c r="P116" s="1"/>
      <c r="Q116" s="1"/>
      <c r="R116" s="1"/>
      <c r="S116" s="1"/>
      <c r="T116" s="1"/>
    </row>
    <row r="117" spans="1:20" ht="9.75" customHeight="1">
      <c r="A117" s="1"/>
      <c r="B117" s="1"/>
      <c r="C117" s="1"/>
      <c r="D117" s="1"/>
      <c r="E117" s="1"/>
      <c r="F117" s="1"/>
      <c r="G117" s="1"/>
      <c r="H117" s="1"/>
      <c r="I117" s="1"/>
      <c r="J117" s="1"/>
      <c r="K117" s="1"/>
      <c r="L117" s="1"/>
      <c r="M117" s="1"/>
      <c r="N117" s="1"/>
      <c r="O117" s="1"/>
      <c r="P117" s="1"/>
      <c r="Q117" s="1"/>
      <c r="R117" s="1"/>
      <c r="S117" s="1"/>
      <c r="T117" s="1"/>
    </row>
    <row r="118" spans="1:20" ht="9.75" customHeight="1">
      <c r="A118" s="1"/>
      <c r="B118" s="1"/>
      <c r="C118" s="1"/>
      <c r="D118" s="1"/>
      <c r="E118" s="1"/>
      <c r="F118" s="1"/>
      <c r="G118" s="1"/>
      <c r="H118" s="1"/>
      <c r="I118" s="1"/>
      <c r="J118" s="1"/>
      <c r="K118" s="1"/>
      <c r="L118" s="1"/>
      <c r="M118" s="1"/>
      <c r="N118" s="1"/>
      <c r="O118" s="1"/>
      <c r="P118" s="1"/>
      <c r="Q118" s="1"/>
      <c r="R118" s="1"/>
      <c r="S118" s="1"/>
      <c r="T118" s="1"/>
    </row>
    <row r="119" spans="1:20" ht="9.75" customHeight="1">
      <c r="A119" s="1"/>
      <c r="B119" s="1"/>
      <c r="C119" s="1"/>
      <c r="D119" s="1"/>
      <c r="E119" s="1"/>
      <c r="F119" s="1"/>
      <c r="G119" s="1"/>
      <c r="H119" s="1"/>
      <c r="I119" s="1"/>
      <c r="J119" s="1"/>
      <c r="K119" s="1"/>
      <c r="L119" s="1"/>
      <c r="M119" s="1"/>
      <c r="N119" s="1"/>
      <c r="O119" s="1"/>
      <c r="P119" s="1"/>
      <c r="Q119" s="1"/>
      <c r="R119" s="1"/>
      <c r="S119" s="1"/>
      <c r="T119" s="1"/>
    </row>
    <row r="120" spans="1:20" ht="9.75" customHeight="1">
      <c r="A120" s="1"/>
      <c r="B120" s="1"/>
      <c r="C120" s="1"/>
      <c r="D120" s="1"/>
      <c r="E120" s="1"/>
      <c r="F120" s="1"/>
      <c r="G120" s="1"/>
      <c r="H120" s="1"/>
      <c r="I120" s="1"/>
      <c r="J120" s="1"/>
      <c r="K120" s="1"/>
      <c r="L120" s="1"/>
      <c r="M120" s="1"/>
      <c r="N120" s="1"/>
      <c r="O120" s="1"/>
      <c r="P120" s="1"/>
      <c r="Q120" s="1"/>
      <c r="R120" s="1"/>
      <c r="S120" s="1"/>
      <c r="T120" s="1"/>
    </row>
    <row r="121" spans="1:20" ht="9.75" customHeight="1">
      <c r="A121" s="1"/>
      <c r="B121" s="1"/>
      <c r="C121" s="1"/>
      <c r="D121" s="1"/>
      <c r="E121" s="1"/>
      <c r="F121" s="1"/>
      <c r="G121" s="1"/>
      <c r="H121" s="1"/>
      <c r="I121" s="1"/>
      <c r="J121" s="1"/>
      <c r="K121" s="1"/>
      <c r="L121" s="1"/>
      <c r="M121" s="1"/>
      <c r="N121" s="1"/>
      <c r="O121" s="1"/>
      <c r="P121" s="1"/>
      <c r="Q121" s="1"/>
      <c r="R121" s="1"/>
      <c r="S121" s="1"/>
      <c r="T121" s="1"/>
    </row>
    <row r="122" spans="1:20" ht="9.75" customHeight="1">
      <c r="A122" s="1"/>
      <c r="B122" s="1"/>
      <c r="C122" s="1"/>
      <c r="D122" s="1"/>
      <c r="E122" s="1"/>
      <c r="F122" s="1"/>
      <c r="G122" s="1"/>
      <c r="H122" s="1"/>
      <c r="I122" s="1"/>
      <c r="J122" s="1"/>
      <c r="K122" s="1"/>
      <c r="L122" s="1"/>
      <c r="M122" s="1"/>
      <c r="N122" s="1"/>
      <c r="O122" s="1"/>
      <c r="P122" s="1"/>
      <c r="Q122" s="1"/>
      <c r="R122" s="1"/>
      <c r="S122" s="1"/>
      <c r="T122" s="1"/>
    </row>
    <row r="123" spans="1:20" ht="9.75" customHeight="1">
      <c r="A123" s="1"/>
      <c r="B123" s="1"/>
      <c r="C123" s="1"/>
      <c r="D123" s="1"/>
      <c r="E123" s="1"/>
      <c r="F123" s="1"/>
      <c r="G123" s="1"/>
      <c r="H123" s="1"/>
      <c r="I123" s="1"/>
      <c r="J123" s="1"/>
      <c r="K123" s="1"/>
      <c r="L123" s="1"/>
      <c r="M123" s="1"/>
      <c r="N123" s="1"/>
      <c r="O123" s="1"/>
      <c r="P123" s="1"/>
      <c r="Q123" s="1"/>
      <c r="R123" s="1"/>
      <c r="S123" s="1"/>
      <c r="T123" s="1"/>
    </row>
    <row r="124" spans="1:20" ht="9.75" customHeight="1">
      <c r="A124" s="1"/>
      <c r="B124" s="1"/>
      <c r="C124" s="1"/>
      <c r="D124" s="1"/>
      <c r="E124" s="1"/>
      <c r="F124" s="1"/>
      <c r="G124" s="1"/>
      <c r="H124" s="1"/>
      <c r="I124" s="1"/>
      <c r="J124" s="1"/>
      <c r="K124" s="1"/>
      <c r="L124" s="1"/>
      <c r="M124" s="1"/>
      <c r="N124" s="1"/>
      <c r="O124" s="1"/>
      <c r="P124" s="1"/>
      <c r="Q124" s="1"/>
      <c r="R124" s="1"/>
      <c r="S124" s="1"/>
      <c r="T124" s="1"/>
    </row>
    <row r="125" spans="1:20" ht="9.75" customHeight="1">
      <c r="A125" s="1"/>
      <c r="B125" s="1"/>
      <c r="C125" s="1"/>
      <c r="D125" s="1"/>
      <c r="E125" s="1"/>
      <c r="F125" s="1"/>
      <c r="G125" s="1"/>
      <c r="H125" s="1"/>
      <c r="I125" s="1"/>
      <c r="J125" s="1"/>
      <c r="K125" s="1"/>
      <c r="L125" s="1"/>
      <c r="M125" s="1"/>
      <c r="N125" s="1"/>
      <c r="O125" s="1"/>
      <c r="P125" s="1"/>
      <c r="Q125" s="1"/>
      <c r="R125" s="1"/>
      <c r="S125" s="1"/>
      <c r="T125" s="1"/>
    </row>
    <row r="126" spans="1:20" ht="9.75" customHeight="1">
      <c r="A126" s="1"/>
      <c r="B126" s="1"/>
      <c r="C126" s="1"/>
      <c r="D126" s="1"/>
      <c r="E126" s="1"/>
      <c r="F126" s="1"/>
      <c r="G126" s="1"/>
      <c r="H126" s="1"/>
      <c r="I126" s="1"/>
      <c r="J126" s="1"/>
      <c r="K126" s="1"/>
      <c r="L126" s="1"/>
      <c r="M126" s="1"/>
      <c r="N126" s="1"/>
      <c r="O126" s="1"/>
      <c r="P126" s="1"/>
      <c r="Q126" s="1"/>
      <c r="R126" s="1"/>
      <c r="S126" s="1"/>
      <c r="T126" s="1"/>
    </row>
    <row r="127" spans="1:20" ht="9.75" customHeight="1">
      <c r="A127" s="1"/>
      <c r="B127" s="1"/>
      <c r="C127" s="1"/>
      <c r="D127" s="1"/>
      <c r="E127" s="1"/>
      <c r="F127" s="1"/>
      <c r="G127" s="1"/>
      <c r="H127" s="1"/>
      <c r="I127" s="1"/>
      <c r="J127" s="1"/>
      <c r="K127" s="1"/>
      <c r="L127" s="1"/>
      <c r="M127" s="1"/>
      <c r="N127" s="1"/>
      <c r="O127" s="1"/>
      <c r="P127" s="1"/>
      <c r="Q127" s="1"/>
      <c r="R127" s="1"/>
      <c r="S127" s="1"/>
      <c r="T127" s="1"/>
    </row>
    <row r="128" spans="1:20" ht="9.75" customHeight="1">
      <c r="A128" s="1"/>
      <c r="B128" s="1"/>
      <c r="C128" s="1"/>
      <c r="D128" s="1"/>
      <c r="E128" s="1"/>
      <c r="F128" s="1"/>
      <c r="G128" s="1"/>
      <c r="H128" s="1"/>
      <c r="I128" s="1"/>
      <c r="J128" s="1"/>
      <c r="K128" s="1"/>
      <c r="L128" s="1"/>
      <c r="M128" s="1"/>
      <c r="N128" s="1"/>
      <c r="O128" s="1"/>
      <c r="P128" s="1"/>
      <c r="Q128" s="1"/>
      <c r="R128" s="1"/>
      <c r="S128" s="1"/>
      <c r="T128" s="1"/>
    </row>
    <row r="129" spans="1:20" ht="9.75" customHeight="1">
      <c r="A129" s="1"/>
      <c r="B129" s="1"/>
      <c r="C129" s="1"/>
      <c r="D129" s="1"/>
      <c r="E129" s="1"/>
      <c r="F129" s="1"/>
      <c r="G129" s="1"/>
      <c r="H129" s="1"/>
      <c r="I129" s="1"/>
      <c r="J129" s="1"/>
      <c r="K129" s="1"/>
      <c r="L129" s="1"/>
      <c r="M129" s="1"/>
      <c r="N129" s="1"/>
      <c r="O129" s="1"/>
      <c r="P129" s="1"/>
      <c r="Q129" s="1"/>
      <c r="R129" s="1"/>
      <c r="S129" s="1"/>
      <c r="T129" s="1"/>
    </row>
    <row r="130" spans="1:20" ht="9.75" customHeight="1">
      <c r="A130" s="1"/>
      <c r="B130" s="1"/>
      <c r="C130" s="1"/>
      <c r="D130" s="1"/>
      <c r="E130" s="1"/>
      <c r="F130" s="1"/>
      <c r="G130" s="1"/>
      <c r="H130" s="1"/>
      <c r="I130" s="1"/>
      <c r="J130" s="1"/>
      <c r="K130" s="1"/>
      <c r="L130" s="1"/>
      <c r="M130" s="1"/>
      <c r="N130" s="1"/>
      <c r="O130" s="1"/>
      <c r="P130" s="1"/>
      <c r="Q130" s="1"/>
      <c r="R130" s="1"/>
      <c r="S130" s="1"/>
      <c r="T130" s="1"/>
    </row>
    <row r="131" spans="1:20" ht="9.75" customHeight="1">
      <c r="A131" s="1"/>
      <c r="B131" s="1"/>
      <c r="C131" s="1"/>
      <c r="D131" s="1"/>
      <c r="E131" s="1"/>
      <c r="F131" s="1"/>
      <c r="G131" s="1"/>
      <c r="H131" s="1"/>
      <c r="I131" s="1"/>
      <c r="J131" s="1"/>
      <c r="K131" s="1"/>
      <c r="L131" s="1"/>
      <c r="M131" s="1"/>
      <c r="N131" s="1"/>
      <c r="O131" s="1"/>
      <c r="P131" s="1"/>
      <c r="Q131" s="1"/>
      <c r="R131" s="1"/>
      <c r="S131" s="1"/>
      <c r="T131" s="1"/>
    </row>
    <row r="132" spans="1:20" ht="9.75" customHeight="1">
      <c r="A132" s="1"/>
      <c r="B132" s="1"/>
      <c r="C132" s="1"/>
      <c r="D132" s="1"/>
      <c r="E132" s="1"/>
      <c r="F132" s="1"/>
      <c r="G132" s="1"/>
      <c r="H132" s="1"/>
      <c r="I132" s="1"/>
      <c r="J132" s="1"/>
      <c r="K132" s="1"/>
      <c r="L132" s="1"/>
      <c r="M132" s="1"/>
      <c r="N132" s="1"/>
      <c r="O132" s="1"/>
      <c r="P132" s="1"/>
      <c r="Q132" s="1"/>
      <c r="R132" s="1"/>
      <c r="S132" s="1"/>
      <c r="T132" s="1"/>
    </row>
    <row r="133" spans="1:20" ht="9.75" customHeight="1">
      <c r="A133" s="1"/>
      <c r="B133" s="1"/>
      <c r="C133" s="1"/>
      <c r="D133" s="1"/>
      <c r="E133" s="1"/>
      <c r="F133" s="1"/>
      <c r="G133" s="1"/>
      <c r="H133" s="1"/>
      <c r="I133" s="1"/>
      <c r="J133" s="1"/>
      <c r="K133" s="1"/>
      <c r="L133" s="1"/>
      <c r="M133" s="1"/>
      <c r="N133" s="1"/>
      <c r="O133" s="1"/>
      <c r="P133" s="1"/>
      <c r="Q133" s="1"/>
      <c r="R133" s="1"/>
      <c r="S133" s="1"/>
      <c r="T133" s="1"/>
    </row>
    <row r="134" spans="1:20" ht="9.75" customHeight="1">
      <c r="A134" s="1"/>
      <c r="B134" s="1"/>
      <c r="C134" s="1"/>
      <c r="D134" s="1"/>
      <c r="E134" s="1"/>
      <c r="F134" s="1"/>
      <c r="G134" s="1"/>
      <c r="H134" s="1"/>
      <c r="I134" s="1"/>
      <c r="J134" s="1"/>
      <c r="K134" s="1"/>
      <c r="L134" s="1"/>
      <c r="M134" s="1"/>
      <c r="N134" s="1"/>
      <c r="O134" s="1"/>
      <c r="P134" s="1"/>
      <c r="Q134" s="1"/>
      <c r="R134" s="1"/>
      <c r="S134" s="1"/>
      <c r="T134" s="1"/>
    </row>
    <row r="135" spans="1:20" ht="9.75" customHeight="1">
      <c r="A135" s="1"/>
      <c r="B135" s="1"/>
      <c r="C135" s="1"/>
      <c r="D135" s="1"/>
      <c r="E135" s="1"/>
      <c r="F135" s="1"/>
      <c r="G135" s="1"/>
      <c r="H135" s="1"/>
      <c r="I135" s="1"/>
      <c r="J135" s="1"/>
      <c r="K135" s="1"/>
      <c r="L135" s="1"/>
      <c r="M135" s="1"/>
      <c r="N135" s="1"/>
      <c r="O135" s="1"/>
      <c r="P135" s="1"/>
      <c r="Q135" s="1"/>
      <c r="R135" s="1"/>
      <c r="S135" s="1"/>
      <c r="T135" s="1"/>
    </row>
    <row r="136" spans="1:20" ht="9.75" customHeight="1">
      <c r="A136" s="1"/>
      <c r="B136" s="1"/>
      <c r="C136" s="1"/>
      <c r="D136" s="1"/>
      <c r="E136" s="1"/>
      <c r="F136" s="1"/>
      <c r="G136" s="1"/>
      <c r="H136" s="1"/>
      <c r="I136" s="1"/>
      <c r="J136" s="1"/>
      <c r="K136" s="1"/>
      <c r="L136" s="1"/>
      <c r="M136" s="1"/>
      <c r="N136" s="1"/>
      <c r="O136" s="1"/>
      <c r="P136" s="1"/>
      <c r="Q136" s="1"/>
      <c r="R136" s="1"/>
      <c r="S136" s="1"/>
      <c r="T136" s="1"/>
    </row>
    <row r="137" spans="1:20" ht="9.75" customHeight="1">
      <c r="A137" s="1"/>
      <c r="B137" s="1"/>
      <c r="C137" s="1"/>
      <c r="D137" s="1"/>
      <c r="E137" s="1"/>
      <c r="F137" s="1"/>
      <c r="G137" s="1"/>
      <c r="H137" s="1"/>
      <c r="I137" s="1"/>
      <c r="J137" s="1"/>
      <c r="K137" s="1"/>
      <c r="L137" s="1"/>
      <c r="M137" s="1"/>
      <c r="N137" s="1"/>
      <c r="O137" s="1"/>
      <c r="P137" s="1"/>
      <c r="Q137" s="1"/>
      <c r="R137" s="1"/>
      <c r="S137" s="1"/>
      <c r="T137" s="1"/>
    </row>
    <row r="138" spans="1:20" ht="9.75" customHeight="1">
      <c r="A138" s="1"/>
      <c r="B138" s="1"/>
      <c r="C138" s="1"/>
      <c r="D138" s="1"/>
      <c r="E138" s="1"/>
      <c r="F138" s="1"/>
      <c r="G138" s="1"/>
      <c r="H138" s="1"/>
      <c r="I138" s="1"/>
      <c r="J138" s="1"/>
      <c r="K138" s="1"/>
      <c r="L138" s="1"/>
      <c r="M138" s="1"/>
      <c r="N138" s="1"/>
      <c r="O138" s="1"/>
      <c r="P138" s="1"/>
      <c r="Q138" s="1"/>
      <c r="R138" s="1"/>
      <c r="S138" s="1"/>
      <c r="T138" s="1"/>
    </row>
    <row r="139" spans="1:20" ht="9.75" customHeight="1">
      <c r="A139" s="1"/>
      <c r="B139" s="1"/>
      <c r="C139" s="1"/>
      <c r="D139" s="1"/>
      <c r="E139" s="1"/>
      <c r="F139" s="1"/>
      <c r="G139" s="1"/>
      <c r="H139" s="1"/>
      <c r="I139" s="1"/>
      <c r="J139" s="1"/>
      <c r="K139" s="1"/>
      <c r="L139" s="1"/>
      <c r="M139" s="1"/>
      <c r="N139" s="1"/>
      <c r="O139" s="1"/>
      <c r="P139" s="1"/>
      <c r="Q139" s="1"/>
      <c r="R139" s="1"/>
      <c r="S139" s="1"/>
      <c r="T139" s="1"/>
    </row>
    <row r="140" spans="1:20" ht="9.75" customHeight="1">
      <c r="A140" s="1"/>
      <c r="B140" s="1"/>
      <c r="C140" s="1"/>
      <c r="D140" s="1"/>
      <c r="E140" s="1"/>
      <c r="F140" s="1"/>
      <c r="G140" s="1"/>
      <c r="H140" s="1"/>
      <c r="I140" s="1"/>
      <c r="J140" s="1"/>
      <c r="K140" s="1"/>
      <c r="L140" s="1"/>
      <c r="M140" s="1"/>
      <c r="N140" s="1"/>
      <c r="O140" s="1"/>
      <c r="P140" s="1"/>
      <c r="Q140" s="1"/>
      <c r="R140" s="1"/>
      <c r="S140" s="1"/>
      <c r="T140" s="1"/>
    </row>
    <row r="141" spans="1:20" ht="9.75" customHeight="1">
      <c r="A141" s="1"/>
      <c r="B141" s="1"/>
      <c r="C141" s="1"/>
      <c r="D141" s="1"/>
      <c r="E141" s="1"/>
      <c r="F141" s="1"/>
      <c r="G141" s="1"/>
      <c r="H141" s="1"/>
      <c r="I141" s="1"/>
      <c r="J141" s="1"/>
      <c r="K141" s="1"/>
      <c r="L141" s="1"/>
      <c r="M141" s="1"/>
      <c r="N141" s="1"/>
      <c r="O141" s="1"/>
      <c r="P141" s="1"/>
      <c r="Q141" s="1"/>
      <c r="R141" s="1"/>
      <c r="S141" s="1"/>
      <c r="T141" s="1"/>
    </row>
    <row r="142" spans="1:20" ht="9.75" customHeight="1">
      <c r="A142" s="1"/>
      <c r="B142" s="1"/>
      <c r="C142" s="1"/>
      <c r="D142" s="1"/>
      <c r="E142" s="1"/>
      <c r="F142" s="1"/>
      <c r="G142" s="1"/>
      <c r="H142" s="1"/>
      <c r="I142" s="1"/>
      <c r="J142" s="1"/>
      <c r="K142" s="1"/>
      <c r="L142" s="1"/>
      <c r="M142" s="1"/>
      <c r="N142" s="1"/>
      <c r="O142" s="1"/>
      <c r="P142" s="1"/>
      <c r="Q142" s="1"/>
      <c r="R142" s="1"/>
      <c r="S142" s="1"/>
      <c r="T142" s="1"/>
    </row>
    <row r="143" spans="1:20" ht="9.75" customHeight="1">
      <c r="A143" s="1"/>
      <c r="B143" s="1"/>
      <c r="C143" s="1"/>
      <c r="D143" s="1"/>
      <c r="E143" s="1"/>
      <c r="F143" s="1"/>
      <c r="G143" s="1"/>
      <c r="H143" s="1"/>
      <c r="I143" s="1"/>
      <c r="J143" s="1"/>
      <c r="K143" s="1"/>
      <c r="L143" s="1"/>
      <c r="M143" s="1"/>
      <c r="N143" s="1"/>
      <c r="O143" s="1"/>
      <c r="P143" s="1"/>
      <c r="Q143" s="1"/>
      <c r="R143" s="1"/>
      <c r="S143" s="1"/>
      <c r="T143" s="1"/>
    </row>
    <row r="144" spans="1:20" ht="9.75" customHeight="1">
      <c r="A144" s="1"/>
      <c r="B144" s="1"/>
      <c r="C144" s="1"/>
      <c r="D144" s="1"/>
      <c r="E144" s="1"/>
      <c r="F144" s="1"/>
      <c r="G144" s="1"/>
      <c r="H144" s="1"/>
      <c r="I144" s="1"/>
      <c r="J144" s="1"/>
      <c r="K144" s="1"/>
      <c r="L144" s="1"/>
      <c r="M144" s="1"/>
      <c r="N144" s="1"/>
      <c r="O144" s="1"/>
      <c r="P144" s="1"/>
      <c r="Q144" s="1"/>
      <c r="R144" s="1"/>
      <c r="S144" s="1"/>
      <c r="T144" s="1"/>
    </row>
    <row r="145" spans="1:20" ht="9.75" customHeight="1">
      <c r="A145" s="1"/>
      <c r="B145" s="1"/>
      <c r="C145" s="1"/>
      <c r="D145" s="1"/>
      <c r="E145" s="1"/>
      <c r="F145" s="1"/>
      <c r="G145" s="1"/>
      <c r="H145" s="1"/>
      <c r="I145" s="1"/>
      <c r="J145" s="1"/>
      <c r="K145" s="1"/>
      <c r="L145" s="1"/>
      <c r="M145" s="1"/>
      <c r="N145" s="1"/>
      <c r="O145" s="1"/>
      <c r="P145" s="1"/>
      <c r="Q145" s="1"/>
      <c r="R145" s="1"/>
      <c r="S145" s="1"/>
      <c r="T145" s="1"/>
    </row>
    <row r="146" spans="1:20" ht="9.75" customHeight="1">
      <c r="A146" s="1"/>
      <c r="B146" s="1"/>
      <c r="C146" s="1"/>
      <c r="D146" s="1"/>
      <c r="E146" s="1"/>
      <c r="F146" s="1"/>
      <c r="G146" s="1"/>
      <c r="H146" s="1"/>
      <c r="I146" s="1"/>
      <c r="J146" s="1"/>
      <c r="K146" s="1"/>
      <c r="L146" s="1"/>
      <c r="M146" s="1"/>
      <c r="N146" s="1"/>
      <c r="O146" s="1"/>
      <c r="P146" s="1"/>
      <c r="Q146" s="1"/>
      <c r="R146" s="1"/>
      <c r="S146" s="1"/>
      <c r="T146" s="1"/>
    </row>
    <row r="147" spans="1:20" ht="9.75" customHeight="1">
      <c r="A147" s="1"/>
      <c r="B147" s="1"/>
      <c r="C147" s="1"/>
      <c r="D147" s="1"/>
      <c r="E147" s="1"/>
      <c r="F147" s="1"/>
      <c r="G147" s="1"/>
      <c r="H147" s="1"/>
      <c r="I147" s="1"/>
      <c r="J147" s="1"/>
      <c r="K147" s="1"/>
      <c r="L147" s="1"/>
      <c r="M147" s="1"/>
      <c r="N147" s="1"/>
      <c r="O147" s="1"/>
      <c r="P147" s="1"/>
      <c r="Q147" s="1"/>
      <c r="R147" s="1"/>
      <c r="S147" s="1"/>
      <c r="T147" s="1"/>
    </row>
    <row r="148" spans="1:20" ht="9.75" customHeight="1">
      <c r="A148" s="1"/>
      <c r="B148" s="1"/>
      <c r="C148" s="1"/>
      <c r="D148" s="1"/>
      <c r="E148" s="1"/>
      <c r="F148" s="1"/>
      <c r="G148" s="1"/>
      <c r="H148" s="1"/>
      <c r="I148" s="1"/>
      <c r="J148" s="1"/>
      <c r="K148" s="1"/>
      <c r="L148" s="1"/>
      <c r="M148" s="1"/>
      <c r="N148" s="1"/>
      <c r="O148" s="1"/>
      <c r="P148" s="1"/>
      <c r="Q148" s="1"/>
      <c r="R148" s="1"/>
      <c r="S148" s="1"/>
      <c r="T148" s="1"/>
    </row>
    <row r="149" spans="1:20" ht="9.75" customHeight="1">
      <c r="A149" s="1"/>
      <c r="B149" s="1"/>
      <c r="C149" s="1"/>
      <c r="D149" s="1"/>
      <c r="E149" s="1"/>
      <c r="F149" s="1"/>
      <c r="G149" s="1"/>
      <c r="H149" s="1"/>
      <c r="I149" s="1"/>
      <c r="J149" s="1"/>
      <c r="K149" s="1"/>
      <c r="L149" s="1"/>
      <c r="M149" s="1"/>
      <c r="N149" s="1"/>
      <c r="O149" s="1"/>
      <c r="P149" s="1"/>
      <c r="Q149" s="1"/>
      <c r="R149" s="1"/>
      <c r="S149" s="1"/>
      <c r="T149" s="1"/>
    </row>
    <row r="150" spans="1:20" ht="9.75" customHeight="1">
      <c r="A150" s="1"/>
      <c r="B150" s="1"/>
      <c r="C150" s="1"/>
      <c r="D150" s="1"/>
      <c r="E150" s="1"/>
      <c r="F150" s="1"/>
      <c r="G150" s="1"/>
      <c r="H150" s="1"/>
      <c r="I150" s="1"/>
      <c r="J150" s="1"/>
      <c r="K150" s="1"/>
      <c r="L150" s="1"/>
      <c r="M150" s="1"/>
      <c r="N150" s="1"/>
      <c r="O150" s="1"/>
      <c r="P150" s="1"/>
      <c r="Q150" s="1"/>
      <c r="R150" s="1"/>
      <c r="S150" s="1"/>
      <c r="T150" s="1"/>
    </row>
    <row r="151" spans="1:20" ht="9.75" customHeight="1">
      <c r="A151" s="1"/>
      <c r="B151" s="1"/>
      <c r="C151" s="1"/>
      <c r="D151" s="1"/>
      <c r="E151" s="1"/>
      <c r="F151" s="1"/>
      <c r="G151" s="1"/>
      <c r="H151" s="1"/>
      <c r="I151" s="1"/>
      <c r="J151" s="1"/>
      <c r="K151" s="1"/>
      <c r="L151" s="1"/>
      <c r="M151" s="1"/>
      <c r="N151" s="1"/>
      <c r="O151" s="1"/>
      <c r="P151" s="1"/>
      <c r="Q151" s="1"/>
      <c r="R151" s="1"/>
      <c r="S151" s="1"/>
      <c r="T151" s="1"/>
    </row>
    <row r="152" spans="1:20" ht="9.75" customHeight="1">
      <c r="A152" s="1"/>
      <c r="B152" s="1"/>
      <c r="C152" s="1"/>
      <c r="D152" s="1"/>
      <c r="E152" s="1"/>
      <c r="F152" s="1"/>
      <c r="G152" s="1"/>
      <c r="H152" s="1"/>
      <c r="I152" s="1"/>
      <c r="J152" s="1"/>
      <c r="K152" s="1"/>
      <c r="L152" s="1"/>
      <c r="M152" s="1"/>
      <c r="N152" s="1"/>
      <c r="O152" s="1"/>
      <c r="P152" s="1"/>
      <c r="Q152" s="1"/>
      <c r="R152" s="1"/>
      <c r="S152" s="1"/>
      <c r="T152" s="1"/>
    </row>
    <row r="153" spans="1:20" ht="9.75" customHeight="1">
      <c r="A153" s="1"/>
      <c r="B153" s="1"/>
      <c r="C153" s="1"/>
      <c r="D153" s="1"/>
      <c r="E153" s="1"/>
      <c r="F153" s="1"/>
      <c r="G153" s="1"/>
      <c r="H153" s="1"/>
      <c r="I153" s="1"/>
      <c r="J153" s="1"/>
      <c r="K153" s="1"/>
      <c r="L153" s="1"/>
      <c r="M153" s="1"/>
      <c r="N153" s="1"/>
      <c r="O153" s="1"/>
      <c r="P153" s="1"/>
      <c r="Q153" s="1"/>
      <c r="R153" s="1"/>
      <c r="S153" s="1"/>
      <c r="T153" s="1"/>
    </row>
    <row r="154" spans="1:20" ht="9.75" customHeight="1">
      <c r="A154" s="1"/>
      <c r="B154" s="1"/>
      <c r="C154" s="1"/>
      <c r="D154" s="1"/>
      <c r="E154" s="1"/>
      <c r="F154" s="1"/>
      <c r="G154" s="1"/>
      <c r="H154" s="1"/>
      <c r="I154" s="1"/>
      <c r="J154" s="1"/>
      <c r="K154" s="1"/>
      <c r="L154" s="1"/>
      <c r="M154" s="1"/>
      <c r="N154" s="1"/>
      <c r="O154" s="1"/>
      <c r="P154" s="1"/>
      <c r="Q154" s="1"/>
      <c r="R154" s="1"/>
      <c r="S154" s="1"/>
      <c r="T154" s="1"/>
    </row>
    <row r="155" spans="1:20" ht="9.75" customHeight="1">
      <c r="A155" s="1"/>
      <c r="B155" s="1"/>
      <c r="C155" s="1"/>
      <c r="D155" s="1"/>
      <c r="E155" s="1"/>
      <c r="F155" s="1"/>
      <c r="G155" s="1"/>
      <c r="H155" s="1"/>
      <c r="I155" s="1"/>
      <c r="J155" s="1"/>
      <c r="K155" s="1"/>
      <c r="L155" s="1"/>
      <c r="M155" s="1"/>
      <c r="N155" s="1"/>
      <c r="O155" s="1"/>
      <c r="P155" s="1"/>
      <c r="Q155" s="1"/>
      <c r="R155" s="1"/>
      <c r="S155" s="1"/>
      <c r="T155" s="1"/>
    </row>
    <row r="156" spans="1:20" ht="9.75" customHeight="1">
      <c r="A156" s="1"/>
      <c r="B156" s="1"/>
      <c r="C156" s="1"/>
      <c r="D156" s="1"/>
      <c r="E156" s="1"/>
      <c r="F156" s="1"/>
      <c r="G156" s="1"/>
      <c r="H156" s="1"/>
      <c r="I156" s="1"/>
      <c r="J156" s="1"/>
      <c r="K156" s="1"/>
      <c r="L156" s="1"/>
      <c r="M156" s="1"/>
      <c r="N156" s="1"/>
      <c r="O156" s="1"/>
      <c r="P156" s="1"/>
      <c r="Q156" s="1"/>
      <c r="R156" s="1"/>
      <c r="S156" s="1"/>
      <c r="T156" s="1"/>
    </row>
    <row r="157" spans="1:20" ht="9.75" customHeight="1">
      <c r="A157" s="1"/>
      <c r="B157" s="1"/>
      <c r="C157" s="1"/>
      <c r="D157" s="1"/>
      <c r="E157" s="1"/>
      <c r="F157" s="1"/>
      <c r="G157" s="1"/>
      <c r="H157" s="1"/>
      <c r="I157" s="1"/>
      <c r="J157" s="1"/>
      <c r="K157" s="1"/>
      <c r="L157" s="1"/>
      <c r="M157" s="1"/>
      <c r="N157" s="1"/>
      <c r="O157" s="1"/>
      <c r="P157" s="1"/>
      <c r="Q157" s="1"/>
      <c r="R157" s="1"/>
      <c r="S157" s="1"/>
      <c r="T157" s="1"/>
    </row>
    <row r="158" spans="1:20" ht="9.75" customHeight="1">
      <c r="A158" s="1"/>
      <c r="B158" s="1"/>
      <c r="C158" s="1"/>
      <c r="D158" s="1"/>
      <c r="E158" s="1"/>
      <c r="F158" s="1"/>
      <c r="G158" s="1"/>
      <c r="H158" s="1"/>
      <c r="I158" s="1"/>
      <c r="J158" s="1"/>
      <c r="K158" s="1"/>
      <c r="L158" s="1"/>
      <c r="M158" s="1"/>
      <c r="N158" s="1"/>
      <c r="O158" s="1"/>
      <c r="P158" s="1"/>
      <c r="Q158" s="1"/>
      <c r="R158" s="1"/>
      <c r="S158" s="1"/>
      <c r="T158" s="1"/>
    </row>
    <row r="159" spans="1:20" ht="9.75" customHeight="1">
      <c r="A159" s="1"/>
      <c r="B159" s="1"/>
      <c r="C159" s="1"/>
      <c r="D159" s="1"/>
      <c r="E159" s="1"/>
      <c r="F159" s="1"/>
      <c r="G159" s="1"/>
      <c r="H159" s="1"/>
      <c r="I159" s="1"/>
      <c r="J159" s="1"/>
      <c r="K159" s="1"/>
      <c r="L159" s="1"/>
      <c r="M159" s="1"/>
      <c r="N159" s="1"/>
      <c r="O159" s="1"/>
      <c r="P159" s="1"/>
      <c r="Q159" s="1"/>
      <c r="R159" s="1"/>
      <c r="S159" s="1"/>
      <c r="T159" s="1"/>
    </row>
    <row r="160" spans="1:20" ht="9.75" customHeight="1">
      <c r="A160" s="1"/>
      <c r="B160" s="1"/>
      <c r="C160" s="1"/>
      <c r="D160" s="1"/>
      <c r="E160" s="1"/>
      <c r="F160" s="1"/>
      <c r="G160" s="1"/>
      <c r="H160" s="1"/>
      <c r="I160" s="1"/>
      <c r="J160" s="1"/>
      <c r="K160" s="1"/>
      <c r="L160" s="1"/>
      <c r="M160" s="1"/>
      <c r="N160" s="1"/>
      <c r="O160" s="1"/>
      <c r="P160" s="1"/>
      <c r="Q160" s="1"/>
      <c r="R160" s="1"/>
      <c r="S160" s="1"/>
      <c r="T160" s="1"/>
    </row>
    <row r="161" spans="1:20" ht="9.75" customHeight="1">
      <c r="A161" s="1"/>
      <c r="B161" s="1"/>
      <c r="C161" s="1"/>
      <c r="D161" s="1"/>
      <c r="E161" s="1"/>
      <c r="F161" s="1"/>
      <c r="G161" s="1"/>
      <c r="H161" s="1"/>
      <c r="I161" s="1"/>
      <c r="J161" s="1"/>
      <c r="K161" s="1"/>
      <c r="L161" s="1"/>
      <c r="M161" s="1"/>
      <c r="N161" s="1"/>
      <c r="O161" s="1"/>
      <c r="P161" s="1"/>
      <c r="Q161" s="1"/>
      <c r="R161" s="1"/>
      <c r="S161" s="1"/>
      <c r="T161" s="1"/>
    </row>
    <row r="162" spans="1:20" ht="9.75" customHeight="1">
      <c r="A162" s="1"/>
      <c r="B162" s="1"/>
      <c r="C162" s="1"/>
      <c r="D162" s="1"/>
      <c r="E162" s="1"/>
      <c r="F162" s="1"/>
      <c r="G162" s="1"/>
      <c r="H162" s="1"/>
      <c r="I162" s="1"/>
      <c r="J162" s="1"/>
      <c r="K162" s="1"/>
      <c r="L162" s="1"/>
      <c r="M162" s="1"/>
      <c r="N162" s="1"/>
      <c r="O162" s="1"/>
      <c r="P162" s="1"/>
      <c r="Q162" s="1"/>
      <c r="R162" s="1"/>
      <c r="S162" s="1"/>
      <c r="T162" s="1"/>
    </row>
    <row r="163" spans="1:20" ht="9.75" customHeight="1">
      <c r="A163" s="1"/>
      <c r="B163" s="1"/>
      <c r="C163" s="1"/>
      <c r="D163" s="1"/>
      <c r="E163" s="1"/>
      <c r="F163" s="1"/>
      <c r="G163" s="1"/>
      <c r="H163" s="1"/>
      <c r="I163" s="1"/>
      <c r="J163" s="1"/>
      <c r="K163" s="1"/>
      <c r="L163" s="1"/>
      <c r="M163" s="1"/>
      <c r="N163" s="1"/>
      <c r="O163" s="1"/>
      <c r="P163" s="1"/>
      <c r="Q163" s="1"/>
      <c r="R163" s="1"/>
      <c r="S163" s="1"/>
      <c r="T163" s="1"/>
    </row>
    <row r="164" spans="1:20" ht="9.75" customHeight="1">
      <c r="A164" s="1"/>
      <c r="B164" s="1"/>
      <c r="C164" s="1"/>
      <c r="D164" s="1"/>
      <c r="E164" s="1"/>
      <c r="F164" s="1"/>
      <c r="G164" s="1"/>
      <c r="H164" s="1"/>
      <c r="I164" s="1"/>
      <c r="J164" s="1"/>
      <c r="K164" s="1"/>
      <c r="L164" s="1"/>
      <c r="M164" s="1"/>
      <c r="N164" s="1"/>
      <c r="O164" s="1"/>
      <c r="P164" s="1"/>
      <c r="Q164" s="1"/>
      <c r="R164" s="1"/>
      <c r="S164" s="1"/>
      <c r="T164" s="1"/>
    </row>
    <row r="165" spans="1:20" ht="9.75" customHeight="1">
      <c r="A165" s="1"/>
      <c r="B165" s="1"/>
      <c r="C165" s="1"/>
      <c r="D165" s="1"/>
      <c r="E165" s="1"/>
      <c r="F165" s="1"/>
      <c r="G165" s="1"/>
      <c r="H165" s="1"/>
      <c r="I165" s="1"/>
      <c r="J165" s="1"/>
      <c r="K165" s="1"/>
      <c r="L165" s="1"/>
      <c r="M165" s="1"/>
      <c r="N165" s="1"/>
      <c r="O165" s="1"/>
      <c r="P165" s="1"/>
      <c r="Q165" s="1"/>
      <c r="R165" s="1"/>
      <c r="S165" s="1"/>
      <c r="T165" s="1"/>
    </row>
    <row r="166" spans="1:20" ht="9.75" customHeight="1">
      <c r="A166" s="1"/>
      <c r="B166" s="1"/>
      <c r="C166" s="1"/>
      <c r="D166" s="1"/>
      <c r="E166" s="1"/>
      <c r="F166" s="1"/>
      <c r="G166" s="1"/>
      <c r="H166" s="1"/>
      <c r="I166" s="1"/>
      <c r="J166" s="1"/>
      <c r="K166" s="1"/>
      <c r="L166" s="1"/>
      <c r="M166" s="1"/>
      <c r="N166" s="1"/>
      <c r="O166" s="1"/>
      <c r="P166" s="1"/>
      <c r="Q166" s="1"/>
      <c r="R166" s="1"/>
      <c r="S166" s="1"/>
      <c r="T166" s="1"/>
    </row>
    <row r="167" spans="1:20" ht="9.75" customHeight="1">
      <c r="A167" s="1"/>
      <c r="B167" s="1"/>
      <c r="C167" s="1"/>
      <c r="D167" s="1"/>
      <c r="E167" s="1"/>
      <c r="F167" s="1"/>
      <c r="G167" s="1"/>
      <c r="H167" s="1"/>
      <c r="I167" s="1"/>
      <c r="J167" s="1"/>
      <c r="K167" s="1"/>
      <c r="L167" s="1"/>
      <c r="M167" s="1"/>
      <c r="N167" s="1"/>
      <c r="O167" s="1"/>
      <c r="P167" s="1"/>
      <c r="Q167" s="1"/>
      <c r="R167" s="1"/>
      <c r="S167" s="1"/>
      <c r="T167" s="1"/>
    </row>
    <row r="168" spans="1:20" ht="9.75" customHeight="1">
      <c r="A168" s="1"/>
      <c r="B168" s="1"/>
      <c r="C168" s="1"/>
      <c r="D168" s="1"/>
      <c r="E168" s="1"/>
      <c r="F168" s="1"/>
      <c r="G168" s="1"/>
      <c r="H168" s="1"/>
      <c r="I168" s="1"/>
      <c r="J168" s="1"/>
      <c r="K168" s="1"/>
      <c r="L168" s="1"/>
      <c r="M168" s="1"/>
      <c r="N168" s="1"/>
      <c r="O168" s="1"/>
      <c r="P168" s="1"/>
      <c r="Q168" s="1"/>
      <c r="R168" s="1"/>
      <c r="S168" s="1"/>
      <c r="T168" s="1"/>
    </row>
    <row r="169" spans="1:20" ht="9.75" customHeight="1">
      <c r="A169" s="1"/>
      <c r="B169" s="1"/>
      <c r="C169" s="1"/>
      <c r="D169" s="1"/>
      <c r="E169" s="1"/>
      <c r="F169" s="1"/>
      <c r="G169" s="1"/>
      <c r="H169" s="1"/>
      <c r="I169" s="1"/>
      <c r="J169" s="1"/>
      <c r="K169" s="1"/>
      <c r="L169" s="1"/>
      <c r="M169" s="1"/>
      <c r="N169" s="1"/>
      <c r="O169" s="1"/>
      <c r="P169" s="1"/>
      <c r="Q169" s="1"/>
      <c r="R169" s="1"/>
      <c r="S169" s="1"/>
      <c r="T169" s="1"/>
    </row>
    <row r="170" spans="1:20" ht="9.75" customHeight="1">
      <c r="A170" s="1"/>
      <c r="B170" s="1"/>
      <c r="C170" s="1"/>
      <c r="D170" s="1"/>
      <c r="E170" s="1"/>
      <c r="F170" s="1"/>
      <c r="G170" s="1"/>
      <c r="H170" s="1"/>
      <c r="I170" s="1"/>
      <c r="J170" s="1"/>
      <c r="K170" s="1"/>
      <c r="L170" s="1"/>
      <c r="M170" s="1"/>
      <c r="N170" s="1"/>
      <c r="O170" s="1"/>
      <c r="P170" s="1"/>
      <c r="Q170" s="1"/>
      <c r="R170" s="1"/>
      <c r="S170" s="1"/>
      <c r="T170" s="1"/>
    </row>
    <row r="171" spans="1:20" ht="9.75" customHeight="1">
      <c r="A171" s="1"/>
      <c r="B171" s="1"/>
      <c r="C171" s="1"/>
      <c r="D171" s="1"/>
      <c r="E171" s="1"/>
      <c r="F171" s="1"/>
      <c r="G171" s="1"/>
      <c r="H171" s="1"/>
      <c r="I171" s="1"/>
      <c r="J171" s="1"/>
      <c r="K171" s="1"/>
      <c r="L171" s="1"/>
      <c r="M171" s="1"/>
      <c r="N171" s="1"/>
      <c r="O171" s="1"/>
      <c r="P171" s="1"/>
      <c r="Q171" s="1"/>
      <c r="R171" s="1"/>
      <c r="S171" s="1"/>
      <c r="T171" s="1"/>
    </row>
    <row r="172" spans="1:20" ht="9.75" customHeight="1">
      <c r="A172" s="1"/>
      <c r="B172" s="1"/>
      <c r="C172" s="1"/>
      <c r="D172" s="1"/>
      <c r="E172" s="1"/>
      <c r="F172" s="1"/>
      <c r="G172" s="1"/>
      <c r="H172" s="1"/>
      <c r="I172" s="1"/>
      <c r="J172" s="1"/>
      <c r="K172" s="1"/>
      <c r="L172" s="1"/>
      <c r="M172" s="1"/>
      <c r="N172" s="1"/>
      <c r="O172" s="1"/>
      <c r="P172" s="1"/>
      <c r="Q172" s="1"/>
      <c r="R172" s="1"/>
      <c r="S172" s="1"/>
      <c r="T172" s="1"/>
    </row>
    <row r="173" spans="1:20" ht="9.75" customHeight="1">
      <c r="A173" s="1"/>
      <c r="B173" s="1"/>
      <c r="C173" s="1"/>
      <c r="D173" s="1"/>
      <c r="E173" s="1"/>
      <c r="F173" s="1"/>
      <c r="G173" s="1"/>
      <c r="H173" s="1"/>
      <c r="I173" s="1"/>
      <c r="J173" s="1"/>
      <c r="K173" s="1"/>
      <c r="L173" s="1"/>
      <c r="M173" s="1"/>
      <c r="N173" s="1"/>
      <c r="O173" s="1"/>
      <c r="P173" s="1"/>
      <c r="Q173" s="1"/>
      <c r="R173" s="1"/>
      <c r="S173" s="1"/>
      <c r="T173" s="1"/>
    </row>
    <row r="174" spans="1:20" ht="9.75" customHeight="1">
      <c r="A174" s="1"/>
      <c r="B174" s="1"/>
      <c r="C174" s="1"/>
      <c r="D174" s="1"/>
      <c r="E174" s="1"/>
      <c r="F174" s="1"/>
      <c r="G174" s="1"/>
      <c r="H174" s="1"/>
      <c r="I174" s="1"/>
      <c r="J174" s="1"/>
      <c r="K174" s="1"/>
      <c r="L174" s="1"/>
      <c r="M174" s="1"/>
      <c r="N174" s="1"/>
      <c r="O174" s="1"/>
      <c r="P174" s="1"/>
      <c r="Q174" s="1"/>
      <c r="R174" s="1"/>
      <c r="S174" s="1"/>
      <c r="T174" s="1"/>
    </row>
    <row r="175" spans="1:20" ht="9.75" customHeight="1">
      <c r="A175" s="1"/>
      <c r="B175" s="1"/>
      <c r="C175" s="1"/>
      <c r="D175" s="1"/>
      <c r="E175" s="1"/>
      <c r="F175" s="1"/>
      <c r="G175" s="1"/>
      <c r="H175" s="1"/>
      <c r="I175" s="1"/>
      <c r="J175" s="1"/>
      <c r="K175" s="1"/>
      <c r="L175" s="1"/>
      <c r="M175" s="1"/>
      <c r="N175" s="1"/>
      <c r="O175" s="1"/>
      <c r="P175" s="1"/>
      <c r="Q175" s="1"/>
      <c r="R175" s="1"/>
      <c r="S175" s="1"/>
      <c r="T175" s="1"/>
    </row>
    <row r="176" spans="1:20" ht="9.75" customHeight="1">
      <c r="A176" s="1"/>
      <c r="B176" s="1"/>
      <c r="C176" s="1"/>
      <c r="D176" s="1"/>
      <c r="E176" s="1"/>
      <c r="F176" s="1"/>
      <c r="G176" s="1"/>
      <c r="H176" s="1"/>
      <c r="I176" s="1"/>
      <c r="J176" s="1"/>
      <c r="K176" s="1"/>
      <c r="L176" s="1"/>
      <c r="M176" s="1"/>
      <c r="N176" s="1"/>
      <c r="O176" s="1"/>
      <c r="P176" s="1"/>
      <c r="Q176" s="1"/>
      <c r="R176" s="1"/>
      <c r="S176" s="1"/>
      <c r="T176" s="1"/>
    </row>
    <row r="177" spans="1:20" ht="9.75" customHeight="1">
      <c r="A177" s="1"/>
      <c r="B177" s="1"/>
      <c r="C177" s="1"/>
      <c r="D177" s="1"/>
      <c r="E177" s="1"/>
      <c r="F177" s="1"/>
      <c r="G177" s="1"/>
      <c r="H177" s="1"/>
      <c r="I177" s="1"/>
      <c r="J177" s="1"/>
      <c r="K177" s="1"/>
      <c r="L177" s="1"/>
      <c r="M177" s="1"/>
      <c r="N177" s="1"/>
      <c r="O177" s="1"/>
      <c r="P177" s="1"/>
      <c r="Q177" s="1"/>
      <c r="R177" s="1"/>
      <c r="S177" s="1"/>
      <c r="T177" s="1"/>
    </row>
    <row r="178" spans="1:20" ht="9.75" customHeight="1">
      <c r="A178" s="1"/>
      <c r="B178" s="1"/>
      <c r="C178" s="1"/>
      <c r="D178" s="1"/>
      <c r="E178" s="1"/>
      <c r="F178" s="1"/>
      <c r="G178" s="1"/>
      <c r="H178" s="1"/>
      <c r="I178" s="1"/>
      <c r="J178" s="1"/>
      <c r="K178" s="1"/>
      <c r="L178" s="1"/>
      <c r="M178" s="1"/>
      <c r="N178" s="1"/>
      <c r="O178" s="1"/>
      <c r="P178" s="1"/>
      <c r="Q178" s="1"/>
      <c r="R178" s="1"/>
      <c r="S178" s="1"/>
      <c r="T178" s="1"/>
    </row>
    <row r="179" spans="1:20" ht="9.75" customHeight="1">
      <c r="A179" s="1"/>
      <c r="B179" s="1"/>
      <c r="C179" s="1"/>
      <c r="D179" s="1"/>
      <c r="E179" s="1"/>
      <c r="F179" s="1"/>
      <c r="G179" s="1"/>
      <c r="H179" s="1"/>
      <c r="I179" s="1"/>
      <c r="J179" s="1"/>
      <c r="K179" s="1"/>
      <c r="L179" s="1"/>
      <c r="M179" s="1"/>
      <c r="N179" s="1"/>
      <c r="O179" s="1"/>
      <c r="P179" s="1"/>
      <c r="Q179" s="1"/>
      <c r="R179" s="1"/>
      <c r="S179" s="1"/>
      <c r="T179" s="1"/>
    </row>
    <row r="180" spans="1:20" ht="9.75" customHeight="1">
      <c r="A180" s="1"/>
      <c r="B180" s="1"/>
      <c r="C180" s="1"/>
      <c r="D180" s="1"/>
      <c r="E180" s="1"/>
      <c r="F180" s="1"/>
      <c r="G180" s="1"/>
      <c r="H180" s="1"/>
      <c r="I180" s="1"/>
      <c r="J180" s="1"/>
      <c r="K180" s="1"/>
      <c r="L180" s="1"/>
      <c r="M180" s="1"/>
      <c r="N180" s="1"/>
      <c r="O180" s="1"/>
      <c r="P180" s="1"/>
      <c r="Q180" s="1"/>
      <c r="R180" s="1"/>
      <c r="S180" s="1"/>
      <c r="T180" s="1"/>
    </row>
    <row r="181" spans="1:20" ht="9.75" customHeight="1">
      <c r="A181" s="1"/>
      <c r="B181" s="1"/>
      <c r="C181" s="1"/>
      <c r="D181" s="1"/>
      <c r="E181" s="1"/>
      <c r="F181" s="1"/>
      <c r="G181" s="1"/>
      <c r="H181" s="1"/>
      <c r="I181" s="1"/>
      <c r="J181" s="1"/>
      <c r="K181" s="1"/>
      <c r="L181" s="1"/>
      <c r="M181" s="1"/>
      <c r="N181" s="1"/>
      <c r="O181" s="1"/>
      <c r="P181" s="1"/>
      <c r="Q181" s="1"/>
      <c r="R181" s="1"/>
      <c r="S181" s="1"/>
      <c r="T181" s="1"/>
    </row>
    <row r="182" spans="1:20" ht="9.75" customHeight="1">
      <c r="A182" s="1"/>
      <c r="B182" s="1"/>
      <c r="C182" s="1"/>
      <c r="D182" s="1"/>
      <c r="E182" s="1"/>
      <c r="F182" s="1"/>
      <c r="G182" s="1"/>
      <c r="H182" s="1"/>
      <c r="I182" s="1"/>
      <c r="J182" s="1"/>
      <c r="K182" s="1"/>
      <c r="L182" s="1"/>
      <c r="M182" s="1"/>
      <c r="N182" s="1"/>
      <c r="O182" s="1"/>
      <c r="P182" s="1"/>
      <c r="Q182" s="1"/>
      <c r="R182" s="1"/>
      <c r="S182" s="1"/>
      <c r="T182" s="1"/>
    </row>
    <row r="183" spans="1:20" ht="9.75" customHeight="1">
      <c r="A183" s="1"/>
      <c r="B183" s="1"/>
      <c r="C183" s="1"/>
      <c r="D183" s="1"/>
      <c r="E183" s="1"/>
      <c r="F183" s="1"/>
      <c r="G183" s="1"/>
      <c r="H183" s="1"/>
      <c r="I183" s="1"/>
      <c r="J183" s="1"/>
      <c r="K183" s="1"/>
      <c r="L183" s="1"/>
      <c r="M183" s="1"/>
      <c r="N183" s="1"/>
      <c r="O183" s="1"/>
      <c r="P183" s="1"/>
      <c r="Q183" s="1"/>
      <c r="R183" s="1"/>
      <c r="S183" s="1"/>
      <c r="T183" s="1"/>
    </row>
    <row r="184" spans="1:20" ht="9.75" customHeight="1">
      <c r="A184" s="1"/>
      <c r="B184" s="1"/>
      <c r="C184" s="1"/>
      <c r="D184" s="1"/>
      <c r="E184" s="1"/>
      <c r="F184" s="1"/>
      <c r="G184" s="1"/>
      <c r="H184" s="1"/>
      <c r="I184" s="1"/>
      <c r="J184" s="1"/>
      <c r="K184" s="1"/>
      <c r="L184" s="1"/>
      <c r="M184" s="1"/>
      <c r="N184" s="1"/>
      <c r="O184" s="1"/>
      <c r="P184" s="1"/>
      <c r="Q184" s="1"/>
      <c r="R184" s="1"/>
      <c r="S184" s="1"/>
      <c r="T184" s="1"/>
    </row>
    <row r="185" spans="1:20" ht="9.75" customHeight="1">
      <c r="A185" s="1"/>
      <c r="B185" s="1"/>
      <c r="C185" s="1"/>
      <c r="D185" s="1"/>
      <c r="E185" s="1"/>
      <c r="F185" s="1"/>
      <c r="G185" s="1"/>
      <c r="H185" s="1"/>
      <c r="I185" s="1"/>
      <c r="J185" s="1"/>
      <c r="K185" s="1"/>
      <c r="L185" s="1"/>
      <c r="M185" s="1"/>
      <c r="N185" s="1"/>
      <c r="O185" s="1"/>
      <c r="P185" s="1"/>
      <c r="Q185" s="1"/>
      <c r="R185" s="1"/>
      <c r="S185" s="1"/>
      <c r="T185" s="1"/>
    </row>
    <row r="186" spans="1:20" ht="9.75" customHeight="1">
      <c r="A186" s="1"/>
      <c r="B186" s="1"/>
      <c r="C186" s="1"/>
      <c r="D186" s="1"/>
      <c r="E186" s="1"/>
      <c r="F186" s="1"/>
      <c r="G186" s="1"/>
      <c r="H186" s="1"/>
      <c r="I186" s="1"/>
      <c r="J186" s="1"/>
      <c r="K186" s="1"/>
      <c r="L186" s="1"/>
      <c r="M186" s="1"/>
      <c r="N186" s="1"/>
      <c r="O186" s="1"/>
      <c r="P186" s="1"/>
      <c r="Q186" s="1"/>
      <c r="R186" s="1"/>
      <c r="S186" s="1"/>
      <c r="T186" s="1"/>
    </row>
    <row r="187" spans="1:20" ht="9.75" customHeight="1">
      <c r="A187" s="1"/>
      <c r="B187" s="1"/>
      <c r="C187" s="1"/>
      <c r="D187" s="1"/>
      <c r="E187" s="1"/>
      <c r="F187" s="1"/>
      <c r="G187" s="1"/>
      <c r="H187" s="1"/>
      <c r="I187" s="1"/>
      <c r="J187" s="1"/>
      <c r="K187" s="1"/>
      <c r="L187" s="1"/>
      <c r="M187" s="1"/>
      <c r="N187" s="1"/>
      <c r="O187" s="1"/>
      <c r="P187" s="1"/>
      <c r="Q187" s="1"/>
      <c r="R187" s="1"/>
      <c r="S187" s="1"/>
      <c r="T187" s="1"/>
    </row>
    <row r="188" spans="1:20" ht="9.75" customHeight="1">
      <c r="A188" s="1"/>
      <c r="B188" s="1"/>
      <c r="C188" s="1"/>
      <c r="D188" s="1"/>
      <c r="E188" s="1"/>
      <c r="F188" s="1"/>
      <c r="G188" s="1"/>
      <c r="H188" s="1"/>
      <c r="I188" s="1"/>
      <c r="J188" s="1"/>
      <c r="K188" s="1"/>
      <c r="L188" s="1"/>
      <c r="M188" s="1"/>
      <c r="N188" s="1"/>
      <c r="O188" s="1"/>
      <c r="P188" s="1"/>
      <c r="Q188" s="1"/>
      <c r="R188" s="1"/>
      <c r="S188" s="1"/>
      <c r="T188" s="1"/>
    </row>
    <row r="189" spans="1:20" ht="9.75" customHeight="1">
      <c r="A189" s="1"/>
      <c r="B189" s="1"/>
      <c r="C189" s="1"/>
      <c r="D189" s="1"/>
      <c r="E189" s="1"/>
      <c r="F189" s="1"/>
      <c r="G189" s="1"/>
      <c r="H189" s="1"/>
      <c r="I189" s="1"/>
      <c r="J189" s="1"/>
      <c r="K189" s="1"/>
      <c r="L189" s="1"/>
      <c r="M189" s="1"/>
      <c r="N189" s="1"/>
      <c r="O189" s="1"/>
      <c r="P189" s="1"/>
      <c r="Q189" s="1"/>
      <c r="R189" s="1"/>
      <c r="S189" s="1"/>
      <c r="T189" s="1"/>
    </row>
    <row r="190" spans="1:20" ht="9.75" customHeight="1">
      <c r="A190" s="1"/>
      <c r="B190" s="1"/>
      <c r="C190" s="1"/>
      <c r="D190" s="1"/>
      <c r="E190" s="1"/>
      <c r="F190" s="1"/>
      <c r="G190" s="1"/>
      <c r="H190" s="1"/>
      <c r="I190" s="1"/>
      <c r="J190" s="1"/>
      <c r="K190" s="1"/>
      <c r="L190" s="1"/>
      <c r="M190" s="1"/>
      <c r="N190" s="1"/>
      <c r="O190" s="1"/>
      <c r="P190" s="1"/>
      <c r="Q190" s="1"/>
      <c r="R190" s="1"/>
      <c r="S190" s="1"/>
      <c r="T190" s="1"/>
    </row>
    <row r="191" spans="1:20" ht="9.75" customHeight="1">
      <c r="A191" s="1"/>
      <c r="B191" s="1"/>
      <c r="C191" s="1"/>
      <c r="D191" s="1"/>
      <c r="E191" s="1"/>
      <c r="F191" s="1"/>
      <c r="G191" s="1"/>
      <c r="H191" s="1"/>
      <c r="I191" s="1"/>
      <c r="J191" s="1"/>
      <c r="K191" s="1"/>
      <c r="L191" s="1"/>
      <c r="M191" s="1"/>
      <c r="N191" s="1"/>
      <c r="O191" s="1"/>
      <c r="P191" s="1"/>
      <c r="Q191" s="1"/>
      <c r="R191" s="1"/>
      <c r="S191" s="1"/>
      <c r="T191" s="1"/>
    </row>
    <row r="192" spans="1:20" ht="9.75" customHeight="1">
      <c r="A192" s="1"/>
      <c r="B192" s="1"/>
      <c r="C192" s="1"/>
      <c r="D192" s="1"/>
      <c r="E192" s="1"/>
      <c r="F192" s="1"/>
      <c r="G192" s="1"/>
      <c r="H192" s="1"/>
      <c r="I192" s="1"/>
      <c r="J192" s="1"/>
      <c r="K192" s="1"/>
      <c r="L192" s="1"/>
      <c r="M192" s="1"/>
      <c r="N192" s="1"/>
      <c r="O192" s="1"/>
      <c r="P192" s="1"/>
      <c r="Q192" s="1"/>
      <c r="R192" s="1"/>
      <c r="S192" s="1"/>
      <c r="T192" s="1"/>
    </row>
    <row r="193" spans="1:20" ht="9.75" customHeight="1">
      <c r="A193" s="1"/>
      <c r="B193" s="1"/>
      <c r="C193" s="1"/>
      <c r="D193" s="1"/>
      <c r="E193" s="1"/>
      <c r="F193" s="1"/>
      <c r="G193" s="1"/>
      <c r="H193" s="1"/>
      <c r="I193" s="1"/>
      <c r="J193" s="1"/>
      <c r="K193" s="1"/>
      <c r="L193" s="1"/>
      <c r="M193" s="1"/>
      <c r="N193" s="1"/>
      <c r="O193" s="1"/>
      <c r="P193" s="1"/>
      <c r="Q193" s="1"/>
      <c r="R193" s="1"/>
      <c r="S193" s="1"/>
      <c r="T193" s="1"/>
    </row>
    <row r="194" spans="1:20" ht="9.75" customHeight="1">
      <c r="A194" s="1"/>
      <c r="B194" s="1"/>
      <c r="C194" s="1"/>
      <c r="D194" s="1"/>
      <c r="E194" s="1"/>
      <c r="F194" s="1"/>
      <c r="G194" s="1"/>
      <c r="H194" s="1"/>
      <c r="I194" s="1"/>
      <c r="J194" s="1"/>
      <c r="K194" s="1"/>
      <c r="L194" s="1"/>
      <c r="M194" s="1"/>
      <c r="N194" s="1"/>
      <c r="O194" s="1"/>
      <c r="P194" s="1"/>
      <c r="Q194" s="1"/>
      <c r="R194" s="1"/>
      <c r="S194" s="1"/>
      <c r="T194" s="1"/>
    </row>
    <row r="195" spans="1:20" ht="9.75" customHeight="1">
      <c r="A195" s="1"/>
      <c r="B195" s="1"/>
      <c r="C195" s="1"/>
      <c r="D195" s="1"/>
      <c r="E195" s="1"/>
      <c r="F195" s="1"/>
      <c r="G195" s="1"/>
      <c r="H195" s="1"/>
      <c r="I195" s="1"/>
      <c r="J195" s="1"/>
      <c r="K195" s="1"/>
      <c r="L195" s="1"/>
      <c r="M195" s="1"/>
      <c r="N195" s="1"/>
      <c r="O195" s="1"/>
      <c r="P195" s="1"/>
      <c r="Q195" s="1"/>
      <c r="R195" s="1"/>
      <c r="S195" s="1"/>
      <c r="T195" s="1"/>
    </row>
    <row r="196" spans="1:20" ht="9.75" customHeight="1">
      <c r="A196" s="1"/>
      <c r="B196" s="1"/>
      <c r="C196" s="1"/>
      <c r="D196" s="1"/>
      <c r="E196" s="1"/>
      <c r="F196" s="1"/>
      <c r="G196" s="1"/>
      <c r="H196" s="1"/>
      <c r="I196" s="1"/>
      <c r="J196" s="1"/>
      <c r="K196" s="1"/>
      <c r="L196" s="1"/>
      <c r="M196" s="1"/>
      <c r="N196" s="1"/>
      <c r="O196" s="1"/>
      <c r="P196" s="1"/>
      <c r="Q196" s="1"/>
      <c r="R196" s="1"/>
      <c r="S196" s="1"/>
      <c r="T196" s="1"/>
    </row>
    <row r="197" spans="1:20" ht="9.75" customHeight="1">
      <c r="A197" s="1"/>
      <c r="B197" s="1"/>
      <c r="C197" s="1"/>
      <c r="D197" s="1"/>
      <c r="E197" s="1"/>
      <c r="F197" s="1"/>
      <c r="G197" s="1"/>
      <c r="H197" s="1"/>
      <c r="I197" s="1"/>
      <c r="J197" s="1"/>
      <c r="K197" s="1"/>
      <c r="L197" s="1"/>
      <c r="M197" s="1"/>
      <c r="N197" s="1"/>
      <c r="O197" s="1"/>
      <c r="P197" s="1"/>
      <c r="Q197" s="1"/>
      <c r="R197" s="1"/>
      <c r="S197" s="1"/>
      <c r="T197" s="1"/>
    </row>
    <row r="198" spans="1:20" ht="9.75" customHeight="1">
      <c r="A198" s="1"/>
      <c r="B198" s="1"/>
      <c r="C198" s="1"/>
      <c r="D198" s="1"/>
      <c r="E198" s="1"/>
      <c r="F198" s="1"/>
      <c r="G198" s="1"/>
      <c r="H198" s="1"/>
      <c r="I198" s="1"/>
      <c r="J198" s="1"/>
      <c r="K198" s="1"/>
      <c r="L198" s="1"/>
      <c r="M198" s="1"/>
      <c r="N198" s="1"/>
      <c r="O198" s="1"/>
      <c r="P198" s="1"/>
      <c r="Q198" s="1"/>
      <c r="R198" s="1"/>
      <c r="S198" s="1"/>
      <c r="T198" s="1"/>
    </row>
    <row r="199" spans="1:20" ht="9.75" customHeight="1">
      <c r="A199" s="1"/>
      <c r="B199" s="1"/>
      <c r="C199" s="1"/>
      <c r="D199" s="1"/>
      <c r="E199" s="1"/>
      <c r="F199" s="1"/>
      <c r="G199" s="1"/>
      <c r="H199" s="1"/>
      <c r="I199" s="1"/>
      <c r="J199" s="1"/>
      <c r="K199" s="1"/>
      <c r="L199" s="1"/>
      <c r="M199" s="1"/>
      <c r="N199" s="1"/>
      <c r="O199" s="1"/>
      <c r="P199" s="1"/>
      <c r="Q199" s="1"/>
      <c r="R199" s="1"/>
      <c r="S199" s="1"/>
      <c r="T199" s="1"/>
    </row>
    <row r="200" spans="1:20" ht="9.75" customHeight="1">
      <c r="A200" s="1"/>
      <c r="B200" s="1"/>
      <c r="C200" s="1"/>
      <c r="D200" s="1"/>
      <c r="E200" s="1"/>
      <c r="F200" s="1"/>
      <c r="G200" s="1"/>
      <c r="H200" s="1"/>
      <c r="I200" s="1"/>
      <c r="J200" s="1"/>
      <c r="K200" s="1"/>
      <c r="L200" s="1"/>
      <c r="M200" s="1"/>
      <c r="N200" s="1"/>
      <c r="O200" s="1"/>
      <c r="P200" s="1"/>
      <c r="Q200" s="1"/>
      <c r="R200" s="1"/>
      <c r="S200" s="1"/>
      <c r="T200" s="1"/>
    </row>
    <row r="201" spans="1:20" ht="9.75" customHeight="1">
      <c r="A201" s="1"/>
      <c r="B201" s="1"/>
      <c r="C201" s="1"/>
      <c r="D201" s="1"/>
      <c r="E201" s="1"/>
      <c r="F201" s="1"/>
      <c r="G201" s="1"/>
      <c r="H201" s="1"/>
      <c r="I201" s="1"/>
      <c r="J201" s="1"/>
      <c r="K201" s="1"/>
      <c r="L201" s="1"/>
      <c r="M201" s="1"/>
      <c r="N201" s="1"/>
      <c r="O201" s="1"/>
      <c r="P201" s="1"/>
      <c r="Q201" s="1"/>
      <c r="R201" s="1"/>
      <c r="S201" s="1"/>
      <c r="T201" s="1"/>
    </row>
    <row r="202" spans="1:20" ht="9.75" customHeight="1">
      <c r="A202" s="1"/>
      <c r="B202" s="1"/>
      <c r="C202" s="1"/>
      <c r="D202" s="1"/>
      <c r="E202" s="1"/>
      <c r="F202" s="1"/>
      <c r="G202" s="1"/>
      <c r="H202" s="1"/>
      <c r="I202" s="1"/>
      <c r="J202" s="1"/>
      <c r="K202" s="1"/>
      <c r="L202" s="1"/>
      <c r="M202" s="1"/>
      <c r="N202" s="1"/>
      <c r="O202" s="1"/>
      <c r="P202" s="1"/>
      <c r="Q202" s="1"/>
      <c r="R202" s="1"/>
      <c r="S202" s="1"/>
      <c r="T202" s="1"/>
    </row>
    <row r="203" spans="1:20" ht="9.75" customHeight="1">
      <c r="A203" s="1"/>
      <c r="B203" s="1"/>
      <c r="C203" s="1"/>
      <c r="D203" s="1"/>
      <c r="E203" s="1"/>
      <c r="F203" s="1"/>
      <c r="G203" s="1"/>
      <c r="H203" s="1"/>
      <c r="I203" s="1"/>
      <c r="J203" s="1"/>
      <c r="K203" s="1"/>
      <c r="L203" s="1"/>
      <c r="M203" s="1"/>
      <c r="N203" s="1"/>
      <c r="O203" s="1"/>
      <c r="P203" s="1"/>
      <c r="Q203" s="1"/>
      <c r="R203" s="1"/>
      <c r="S203" s="1"/>
      <c r="T203" s="1"/>
    </row>
    <row r="204" spans="1:20" ht="9.75" customHeight="1">
      <c r="A204" s="1"/>
      <c r="B204" s="1"/>
      <c r="C204" s="1"/>
      <c r="D204" s="1"/>
      <c r="E204" s="1"/>
      <c r="F204" s="1"/>
      <c r="G204" s="1"/>
      <c r="H204" s="1"/>
      <c r="I204" s="1"/>
      <c r="J204" s="1"/>
      <c r="K204" s="1"/>
      <c r="L204" s="1"/>
      <c r="M204" s="1"/>
      <c r="N204" s="1"/>
      <c r="O204" s="1"/>
      <c r="P204" s="1"/>
      <c r="Q204" s="1"/>
      <c r="R204" s="1"/>
      <c r="S204" s="1"/>
      <c r="T204" s="1"/>
    </row>
    <row r="205" spans="1:20" ht="9.75" customHeight="1">
      <c r="A205" s="1"/>
      <c r="B205" s="1"/>
      <c r="C205" s="1"/>
      <c r="D205" s="1"/>
      <c r="E205" s="1"/>
      <c r="F205" s="1"/>
      <c r="G205" s="1"/>
      <c r="H205" s="1"/>
      <c r="I205" s="1"/>
      <c r="J205" s="1"/>
      <c r="K205" s="1"/>
      <c r="L205" s="1"/>
      <c r="M205" s="1"/>
      <c r="N205" s="1"/>
      <c r="O205" s="1"/>
      <c r="P205" s="1"/>
      <c r="Q205" s="1"/>
      <c r="R205" s="1"/>
      <c r="S205" s="1"/>
      <c r="T205" s="1"/>
    </row>
    <row r="206" spans="1:20" ht="9.75" customHeight="1">
      <c r="A206" s="1"/>
      <c r="B206" s="1"/>
      <c r="C206" s="1"/>
      <c r="D206" s="1"/>
      <c r="E206" s="1"/>
      <c r="F206" s="1"/>
      <c r="G206" s="1"/>
      <c r="H206" s="1"/>
      <c r="I206" s="1"/>
      <c r="J206" s="1"/>
      <c r="K206" s="1"/>
      <c r="L206" s="1"/>
      <c r="M206" s="1"/>
      <c r="N206" s="1"/>
      <c r="O206" s="1"/>
      <c r="P206" s="1"/>
      <c r="Q206" s="1"/>
      <c r="R206" s="1"/>
      <c r="S206" s="1"/>
      <c r="T206" s="1"/>
    </row>
    <row r="207" spans="1:20" ht="9.75" customHeight="1">
      <c r="A207" s="1"/>
      <c r="B207" s="1"/>
      <c r="C207" s="1"/>
      <c r="D207" s="1"/>
      <c r="E207" s="1"/>
      <c r="F207" s="1"/>
      <c r="G207" s="1"/>
      <c r="H207" s="1"/>
      <c r="I207" s="1"/>
      <c r="J207" s="1"/>
      <c r="K207" s="1"/>
      <c r="L207" s="1"/>
      <c r="M207" s="1"/>
      <c r="N207" s="1"/>
      <c r="O207" s="1"/>
      <c r="P207" s="1"/>
      <c r="Q207" s="1"/>
      <c r="R207" s="1"/>
      <c r="S207" s="1"/>
      <c r="T207" s="1"/>
    </row>
    <row r="208" spans="1:20" ht="9.75" customHeight="1">
      <c r="A208" s="1"/>
      <c r="B208" s="1"/>
      <c r="C208" s="1"/>
      <c r="D208" s="1"/>
      <c r="E208" s="1"/>
      <c r="F208" s="1"/>
      <c r="G208" s="1"/>
      <c r="H208" s="1"/>
      <c r="I208" s="1"/>
      <c r="J208" s="1"/>
      <c r="K208" s="1"/>
      <c r="L208" s="1"/>
      <c r="M208" s="1"/>
      <c r="N208" s="1"/>
      <c r="O208" s="1"/>
      <c r="P208" s="1"/>
      <c r="Q208" s="1"/>
      <c r="R208" s="1"/>
      <c r="S208" s="1"/>
      <c r="T208" s="1"/>
    </row>
    <row r="209" spans="1:20" ht="9.75" customHeight="1">
      <c r="A209" s="1"/>
      <c r="B209" s="1"/>
      <c r="C209" s="1"/>
      <c r="D209" s="1"/>
      <c r="E209" s="1"/>
      <c r="F209" s="1"/>
      <c r="G209" s="1"/>
      <c r="H209" s="1"/>
      <c r="I209" s="1"/>
      <c r="J209" s="1"/>
      <c r="K209" s="1"/>
      <c r="L209" s="1"/>
      <c r="M209" s="1"/>
      <c r="N209" s="1"/>
      <c r="O209" s="1"/>
      <c r="P209" s="1"/>
      <c r="Q209" s="1"/>
      <c r="R209" s="1"/>
      <c r="S209" s="1"/>
      <c r="T209" s="1"/>
    </row>
    <row r="210" spans="1:20" ht="9.75" customHeight="1">
      <c r="A210" s="1"/>
      <c r="B210" s="1"/>
      <c r="C210" s="1"/>
      <c r="D210" s="1"/>
      <c r="E210" s="1"/>
      <c r="F210" s="1"/>
      <c r="G210" s="1"/>
      <c r="H210" s="1"/>
      <c r="I210" s="1"/>
      <c r="J210" s="1"/>
      <c r="K210" s="1"/>
      <c r="L210" s="1"/>
      <c r="M210" s="1"/>
      <c r="N210" s="1"/>
      <c r="O210" s="1"/>
      <c r="P210" s="1"/>
      <c r="Q210" s="1"/>
      <c r="R210" s="1"/>
      <c r="S210" s="1"/>
      <c r="T210" s="1"/>
    </row>
    <row r="211" spans="1:20" ht="9.75" customHeight="1">
      <c r="A211" s="1"/>
      <c r="B211" s="1"/>
      <c r="C211" s="1"/>
      <c r="D211" s="1"/>
      <c r="E211" s="1"/>
      <c r="F211" s="1"/>
      <c r="G211" s="1"/>
      <c r="H211" s="1"/>
      <c r="I211" s="1"/>
      <c r="J211" s="1"/>
      <c r="K211" s="1"/>
      <c r="L211" s="1"/>
      <c r="M211" s="1"/>
      <c r="N211" s="1"/>
      <c r="O211" s="1"/>
      <c r="P211" s="1"/>
      <c r="Q211" s="1"/>
      <c r="R211" s="1"/>
      <c r="S211" s="1"/>
      <c r="T211" s="1"/>
    </row>
    <row r="212" spans="1:20" ht="9.75" customHeight="1">
      <c r="A212" s="1"/>
      <c r="B212" s="1"/>
      <c r="C212" s="1"/>
      <c r="D212" s="1"/>
      <c r="E212" s="1"/>
      <c r="F212" s="1"/>
      <c r="G212" s="1"/>
      <c r="H212" s="1"/>
      <c r="I212" s="1"/>
      <c r="J212" s="1"/>
      <c r="K212" s="1"/>
      <c r="L212" s="1"/>
      <c r="M212" s="1"/>
      <c r="N212" s="1"/>
      <c r="O212" s="1"/>
      <c r="P212" s="1"/>
      <c r="Q212" s="1"/>
      <c r="R212" s="1"/>
      <c r="S212" s="1"/>
      <c r="T212" s="1"/>
    </row>
    <row r="213" spans="1:20" ht="9.75" customHeight="1">
      <c r="A213" s="1"/>
      <c r="B213" s="1"/>
      <c r="C213" s="1"/>
      <c r="D213" s="1"/>
      <c r="E213" s="1"/>
      <c r="F213" s="1"/>
      <c r="G213" s="1"/>
      <c r="H213" s="1"/>
      <c r="I213" s="1"/>
      <c r="J213" s="1"/>
      <c r="K213" s="1"/>
      <c r="L213" s="1"/>
      <c r="M213" s="1"/>
      <c r="N213" s="1"/>
      <c r="O213" s="1"/>
      <c r="P213" s="1"/>
      <c r="Q213" s="1"/>
      <c r="R213" s="1"/>
      <c r="S213" s="1"/>
      <c r="T213" s="1"/>
    </row>
    <row r="214" spans="1:20" ht="9.75" customHeight="1">
      <c r="A214" s="1"/>
      <c r="B214" s="1"/>
      <c r="C214" s="1"/>
      <c r="D214" s="1"/>
      <c r="E214" s="1"/>
      <c r="F214" s="1"/>
      <c r="G214" s="1"/>
      <c r="H214" s="1"/>
      <c r="I214" s="1"/>
      <c r="J214" s="1"/>
      <c r="K214" s="1"/>
      <c r="L214" s="1"/>
      <c r="M214" s="1"/>
      <c r="N214" s="1"/>
      <c r="O214" s="1"/>
      <c r="P214" s="1"/>
      <c r="Q214" s="1"/>
      <c r="R214" s="1"/>
      <c r="S214" s="1"/>
      <c r="T214" s="1"/>
    </row>
    <row r="215" spans="1:20" ht="9.75" customHeight="1">
      <c r="A215" s="1"/>
      <c r="B215" s="1"/>
      <c r="C215" s="1"/>
      <c r="D215" s="1"/>
      <c r="E215" s="1"/>
      <c r="F215" s="1"/>
      <c r="G215" s="1"/>
      <c r="H215" s="1"/>
      <c r="I215" s="1"/>
      <c r="J215" s="1"/>
      <c r="K215" s="1"/>
      <c r="L215" s="1"/>
      <c r="M215" s="1"/>
      <c r="N215" s="1"/>
      <c r="O215" s="1"/>
      <c r="P215" s="1"/>
      <c r="Q215" s="1"/>
      <c r="R215" s="1"/>
      <c r="S215" s="1"/>
      <c r="T215" s="1"/>
    </row>
    <row r="216" spans="1:20" ht="9.75" customHeight="1">
      <c r="A216" s="1"/>
      <c r="B216" s="1"/>
      <c r="C216" s="1"/>
      <c r="D216" s="1"/>
      <c r="E216" s="1"/>
      <c r="F216" s="1"/>
      <c r="G216" s="1"/>
      <c r="H216" s="1"/>
      <c r="I216" s="1"/>
      <c r="J216" s="1"/>
      <c r="K216" s="1"/>
      <c r="L216" s="1"/>
      <c r="M216" s="1"/>
      <c r="N216" s="1"/>
      <c r="O216" s="1"/>
      <c r="P216" s="1"/>
      <c r="Q216" s="1"/>
      <c r="R216" s="1"/>
      <c r="S216" s="1"/>
      <c r="T216" s="1"/>
    </row>
    <row r="217" spans="1:20" ht="9.75" customHeight="1">
      <c r="A217" s="1"/>
      <c r="B217" s="1"/>
      <c r="C217" s="1"/>
      <c r="D217" s="1"/>
      <c r="E217" s="1"/>
      <c r="F217" s="1"/>
      <c r="G217" s="1"/>
      <c r="H217" s="1"/>
      <c r="I217" s="1"/>
      <c r="J217" s="1"/>
      <c r="K217" s="1"/>
      <c r="L217" s="1"/>
      <c r="M217" s="1"/>
      <c r="N217" s="1"/>
      <c r="O217" s="1"/>
      <c r="P217" s="1"/>
      <c r="Q217" s="1"/>
      <c r="R217" s="1"/>
      <c r="S217" s="1"/>
      <c r="T217" s="1"/>
    </row>
    <row r="218" spans="1:20" ht="9.75" customHeight="1">
      <c r="A218" s="1"/>
      <c r="B218" s="1"/>
      <c r="C218" s="1"/>
      <c r="D218" s="1"/>
      <c r="E218" s="1"/>
      <c r="F218" s="1"/>
      <c r="G218" s="1"/>
      <c r="H218" s="1"/>
      <c r="I218" s="1"/>
      <c r="J218" s="1"/>
      <c r="K218" s="1"/>
      <c r="L218" s="1"/>
      <c r="M218" s="1"/>
      <c r="N218" s="1"/>
      <c r="O218" s="1"/>
      <c r="P218" s="1"/>
      <c r="Q218" s="1"/>
      <c r="R218" s="1"/>
      <c r="S218" s="1"/>
      <c r="T218" s="1"/>
    </row>
    <row r="219" spans="1:20" ht="9.75" customHeight="1">
      <c r="A219" s="1"/>
      <c r="B219" s="1"/>
      <c r="C219" s="1"/>
      <c r="D219" s="1"/>
      <c r="E219" s="1"/>
      <c r="F219" s="1"/>
      <c r="G219" s="1"/>
      <c r="H219" s="1"/>
      <c r="I219" s="1"/>
      <c r="J219" s="1"/>
      <c r="K219" s="1"/>
      <c r="L219" s="1"/>
      <c r="M219" s="1"/>
      <c r="N219" s="1"/>
      <c r="O219" s="1"/>
      <c r="P219" s="1"/>
      <c r="Q219" s="1"/>
      <c r="R219" s="1"/>
      <c r="S219" s="1"/>
      <c r="T219" s="1"/>
    </row>
    <row r="220" spans="1:20" ht="9.75" customHeight="1">
      <c r="A220" s="1"/>
      <c r="B220" s="1"/>
      <c r="C220" s="1"/>
      <c r="D220" s="1"/>
      <c r="E220" s="1"/>
      <c r="F220" s="1"/>
      <c r="G220" s="1"/>
      <c r="H220" s="1"/>
      <c r="I220" s="1"/>
      <c r="J220" s="1"/>
      <c r="K220" s="1"/>
      <c r="L220" s="1"/>
      <c r="M220" s="1"/>
      <c r="N220" s="1"/>
      <c r="O220" s="1"/>
      <c r="P220" s="1"/>
      <c r="Q220" s="1"/>
      <c r="R220" s="1"/>
      <c r="S220" s="1"/>
      <c r="T220" s="1"/>
    </row>
    <row r="221" spans="1:20" ht="9.75" customHeight="1">
      <c r="A221" s="1"/>
      <c r="B221" s="1"/>
      <c r="C221" s="1"/>
      <c r="D221" s="1"/>
      <c r="E221" s="1"/>
      <c r="F221" s="1"/>
      <c r="G221" s="1"/>
      <c r="H221" s="1"/>
      <c r="I221" s="1"/>
      <c r="J221" s="1"/>
      <c r="K221" s="1"/>
      <c r="L221" s="1"/>
      <c r="M221" s="1"/>
      <c r="N221" s="1"/>
      <c r="O221" s="1"/>
      <c r="P221" s="1"/>
      <c r="Q221" s="1"/>
      <c r="R221" s="1"/>
      <c r="S221" s="1"/>
      <c r="T221" s="1"/>
    </row>
    <row r="222" spans="1:20" ht="9.75" customHeight="1">
      <c r="A222" s="1"/>
      <c r="B222" s="1"/>
      <c r="C222" s="1"/>
      <c r="D222" s="1"/>
      <c r="E222" s="1"/>
      <c r="F222" s="1"/>
      <c r="G222" s="1"/>
      <c r="H222" s="1"/>
      <c r="I222" s="1"/>
      <c r="J222" s="1"/>
      <c r="K222" s="1"/>
      <c r="L222" s="1"/>
      <c r="M222" s="1"/>
      <c r="N222" s="1"/>
      <c r="O222" s="1"/>
      <c r="P222" s="1"/>
      <c r="Q222" s="1"/>
      <c r="R222" s="1"/>
      <c r="S222" s="1"/>
      <c r="T222" s="1"/>
    </row>
    <row r="223" spans="1:20" ht="9.75" customHeight="1">
      <c r="A223" s="1"/>
      <c r="B223" s="1"/>
      <c r="C223" s="1"/>
      <c r="D223" s="1"/>
      <c r="E223" s="1"/>
      <c r="F223" s="1"/>
      <c r="G223" s="1"/>
      <c r="H223" s="1"/>
      <c r="I223" s="1"/>
      <c r="J223" s="1"/>
      <c r="K223" s="1"/>
      <c r="L223" s="1"/>
      <c r="M223" s="1"/>
      <c r="N223" s="1"/>
      <c r="O223" s="1"/>
      <c r="P223" s="1"/>
      <c r="Q223" s="1"/>
      <c r="R223" s="1"/>
      <c r="S223" s="1"/>
      <c r="T223" s="1"/>
    </row>
    <row r="224" spans="1:20" ht="9.75" customHeight="1">
      <c r="A224" s="1"/>
      <c r="B224" s="1"/>
      <c r="C224" s="1"/>
      <c r="D224" s="1"/>
      <c r="E224" s="1"/>
      <c r="F224" s="1"/>
      <c r="G224" s="1"/>
      <c r="H224" s="1"/>
      <c r="I224" s="1"/>
      <c r="J224" s="1"/>
      <c r="K224" s="1"/>
      <c r="L224" s="1"/>
      <c r="M224" s="1"/>
      <c r="N224" s="1"/>
      <c r="O224" s="1"/>
      <c r="P224" s="1"/>
      <c r="Q224" s="1"/>
      <c r="R224" s="1"/>
      <c r="S224" s="1"/>
      <c r="T224" s="1"/>
    </row>
    <row r="225" spans="1:20" ht="9.75" customHeight="1">
      <c r="A225" s="1"/>
      <c r="B225" s="1"/>
      <c r="C225" s="1"/>
      <c r="D225" s="1"/>
      <c r="E225" s="1"/>
      <c r="F225" s="1"/>
      <c r="G225" s="1"/>
      <c r="H225" s="1"/>
      <c r="I225" s="1"/>
      <c r="J225" s="1"/>
      <c r="K225" s="1"/>
      <c r="L225" s="1"/>
      <c r="M225" s="1"/>
      <c r="N225" s="1"/>
      <c r="O225" s="1"/>
      <c r="P225" s="1"/>
      <c r="Q225" s="1"/>
      <c r="R225" s="1"/>
      <c r="S225" s="1"/>
      <c r="T225" s="1"/>
    </row>
    <row r="226" spans="1:20" ht="9.75" customHeight="1">
      <c r="A226" s="1"/>
      <c r="B226" s="1"/>
      <c r="C226" s="1"/>
      <c r="D226" s="1"/>
      <c r="E226" s="1"/>
      <c r="F226" s="1"/>
      <c r="G226" s="1"/>
      <c r="H226" s="1"/>
      <c r="I226" s="1"/>
      <c r="J226" s="1"/>
      <c r="K226" s="1"/>
      <c r="L226" s="1"/>
      <c r="M226" s="1"/>
      <c r="N226" s="1"/>
      <c r="O226" s="1"/>
      <c r="P226" s="1"/>
      <c r="Q226" s="1"/>
      <c r="R226" s="1"/>
      <c r="S226" s="1"/>
      <c r="T226" s="1"/>
    </row>
    <row r="227" spans="1:20" ht="9.75" customHeight="1">
      <c r="A227" s="1"/>
      <c r="B227" s="1"/>
      <c r="C227" s="1"/>
      <c r="D227" s="1"/>
      <c r="E227" s="1"/>
      <c r="F227" s="1"/>
      <c r="G227" s="1"/>
      <c r="H227" s="1"/>
      <c r="I227" s="1"/>
      <c r="J227" s="1"/>
      <c r="K227" s="1"/>
      <c r="L227" s="1"/>
      <c r="M227" s="1"/>
      <c r="N227" s="1"/>
      <c r="O227" s="1"/>
      <c r="P227" s="1"/>
      <c r="Q227" s="1"/>
      <c r="R227" s="1"/>
      <c r="S227" s="1"/>
      <c r="T227" s="1"/>
    </row>
    <row r="228" spans="1:20" ht="9.75" customHeight="1">
      <c r="A228" s="1"/>
      <c r="B228" s="1"/>
      <c r="C228" s="1"/>
      <c r="D228" s="1"/>
      <c r="E228" s="1"/>
      <c r="F228" s="1"/>
      <c r="G228" s="1"/>
      <c r="H228" s="1"/>
      <c r="I228" s="1"/>
      <c r="J228" s="1"/>
      <c r="K228" s="1"/>
      <c r="L228" s="1"/>
      <c r="M228" s="1"/>
      <c r="N228" s="1"/>
      <c r="O228" s="1"/>
      <c r="P228" s="1"/>
      <c r="Q228" s="1"/>
      <c r="R228" s="1"/>
      <c r="S228" s="1"/>
      <c r="T228" s="1"/>
    </row>
    <row r="229" spans="1:20" ht="9.75" customHeight="1">
      <c r="A229" s="1"/>
      <c r="B229" s="1"/>
      <c r="C229" s="1"/>
      <c r="D229" s="1"/>
      <c r="E229" s="1"/>
      <c r="F229" s="1"/>
      <c r="G229" s="1"/>
      <c r="H229" s="1"/>
      <c r="I229" s="1"/>
      <c r="J229" s="1"/>
      <c r="K229" s="1"/>
      <c r="L229" s="1"/>
      <c r="M229" s="1"/>
      <c r="N229" s="1"/>
      <c r="O229" s="1"/>
      <c r="P229" s="1"/>
      <c r="Q229" s="1"/>
      <c r="R229" s="1"/>
      <c r="S229" s="1"/>
      <c r="T229" s="1"/>
    </row>
    <row r="230" spans="1:20" ht="9.75" customHeight="1">
      <c r="A230" s="1"/>
      <c r="B230" s="1"/>
      <c r="C230" s="1"/>
      <c r="D230" s="1"/>
      <c r="E230" s="1"/>
      <c r="F230" s="1"/>
      <c r="G230" s="1"/>
      <c r="H230" s="1"/>
      <c r="I230" s="1"/>
      <c r="J230" s="1"/>
      <c r="K230" s="1"/>
      <c r="L230" s="1"/>
      <c r="M230" s="1"/>
      <c r="N230" s="1"/>
      <c r="O230" s="1"/>
      <c r="P230" s="1"/>
      <c r="Q230" s="1"/>
      <c r="R230" s="1"/>
      <c r="S230" s="1"/>
      <c r="T230" s="1"/>
    </row>
    <row r="231" spans="1:20" ht="9.75" customHeight="1">
      <c r="A231" s="1"/>
      <c r="B231" s="1"/>
      <c r="C231" s="1"/>
      <c r="D231" s="1"/>
      <c r="E231" s="1"/>
      <c r="F231" s="1"/>
      <c r="G231" s="1"/>
      <c r="H231" s="1"/>
      <c r="I231" s="1"/>
      <c r="J231" s="1"/>
      <c r="K231" s="1"/>
      <c r="L231" s="1"/>
      <c r="M231" s="1"/>
      <c r="N231" s="1"/>
      <c r="O231" s="1"/>
      <c r="P231" s="1"/>
      <c r="Q231" s="1"/>
      <c r="R231" s="1"/>
      <c r="S231" s="1"/>
      <c r="T231" s="1"/>
    </row>
    <row r="232" spans="1:20" ht="9.75" customHeight="1">
      <c r="A232" s="1"/>
      <c r="B232" s="1"/>
      <c r="C232" s="1"/>
      <c r="D232" s="1"/>
      <c r="E232" s="1"/>
      <c r="F232" s="1"/>
      <c r="G232" s="1"/>
      <c r="H232" s="1"/>
      <c r="I232" s="1"/>
      <c r="J232" s="1"/>
      <c r="K232" s="1"/>
      <c r="L232" s="1"/>
      <c r="M232" s="1"/>
      <c r="N232" s="1"/>
      <c r="O232" s="1"/>
      <c r="P232" s="1"/>
      <c r="Q232" s="1"/>
      <c r="R232" s="1"/>
      <c r="S232" s="1"/>
      <c r="T232" s="1"/>
    </row>
    <row r="233" spans="1:20" ht="9.75" customHeight="1">
      <c r="A233" s="1"/>
      <c r="B233" s="1"/>
      <c r="C233" s="1"/>
      <c r="D233" s="1"/>
      <c r="E233" s="1"/>
      <c r="F233" s="1"/>
      <c r="G233" s="1"/>
      <c r="H233" s="1"/>
      <c r="I233" s="1"/>
      <c r="J233" s="1"/>
      <c r="K233" s="1"/>
      <c r="L233" s="1"/>
      <c r="M233" s="1"/>
      <c r="N233" s="1"/>
      <c r="O233" s="1"/>
      <c r="P233" s="1"/>
      <c r="Q233" s="1"/>
      <c r="R233" s="1"/>
      <c r="S233" s="1"/>
      <c r="T233" s="1"/>
    </row>
    <row r="234" spans="1:20" ht="9.75" customHeight="1">
      <c r="A234" s="1"/>
      <c r="B234" s="1"/>
      <c r="C234" s="1"/>
      <c r="D234" s="1"/>
      <c r="E234" s="1"/>
      <c r="F234" s="1"/>
      <c r="G234" s="1"/>
      <c r="H234" s="1"/>
      <c r="I234" s="1"/>
      <c r="J234" s="1"/>
      <c r="K234" s="1"/>
      <c r="L234" s="1"/>
      <c r="M234" s="1"/>
      <c r="N234" s="1"/>
      <c r="O234" s="1"/>
      <c r="P234" s="1"/>
      <c r="Q234" s="1"/>
      <c r="R234" s="1"/>
      <c r="S234" s="1"/>
      <c r="T234" s="1"/>
    </row>
    <row r="235" spans="1:20" ht="9.75" customHeight="1">
      <c r="A235" s="1"/>
      <c r="B235" s="1"/>
      <c r="C235" s="1"/>
      <c r="D235" s="1"/>
      <c r="E235" s="1"/>
      <c r="F235" s="1"/>
      <c r="G235" s="1"/>
      <c r="H235" s="1"/>
      <c r="I235" s="1"/>
      <c r="J235" s="1"/>
      <c r="K235" s="1"/>
      <c r="L235" s="1"/>
      <c r="M235" s="1"/>
      <c r="N235" s="1"/>
      <c r="O235" s="1"/>
      <c r="P235" s="1"/>
      <c r="Q235" s="1"/>
      <c r="R235" s="1"/>
      <c r="S235" s="1"/>
      <c r="T235" s="1"/>
    </row>
    <row r="236" spans="1:20" ht="9.75" customHeight="1">
      <c r="A236" s="1"/>
      <c r="B236" s="1"/>
      <c r="C236" s="1"/>
      <c r="D236" s="1"/>
      <c r="E236" s="1"/>
      <c r="F236" s="1"/>
      <c r="G236" s="1"/>
      <c r="H236" s="1"/>
      <c r="I236" s="1"/>
      <c r="J236" s="1"/>
      <c r="K236" s="1"/>
      <c r="L236" s="1"/>
      <c r="M236" s="1"/>
      <c r="N236" s="1"/>
      <c r="O236" s="1"/>
      <c r="P236" s="1"/>
      <c r="Q236" s="1"/>
      <c r="R236" s="1"/>
      <c r="S236" s="1"/>
      <c r="T236" s="1"/>
    </row>
    <row r="237" spans="1:20" ht="9.75" customHeight="1">
      <c r="A237" s="1"/>
      <c r="B237" s="1"/>
      <c r="C237" s="1"/>
      <c r="D237" s="1"/>
      <c r="E237" s="1"/>
      <c r="F237" s="1"/>
      <c r="G237" s="1"/>
      <c r="H237" s="1"/>
      <c r="I237" s="1"/>
      <c r="J237" s="1"/>
      <c r="K237" s="1"/>
      <c r="L237" s="1"/>
      <c r="M237" s="1"/>
      <c r="N237" s="1"/>
      <c r="O237" s="1"/>
      <c r="P237" s="1"/>
      <c r="Q237" s="1"/>
      <c r="R237" s="1"/>
      <c r="S237" s="1"/>
      <c r="T237" s="1"/>
    </row>
    <row r="238" spans="1:20" ht="9.75" customHeight="1">
      <c r="A238" s="1"/>
      <c r="B238" s="1"/>
      <c r="C238" s="1"/>
      <c r="D238" s="1"/>
      <c r="E238" s="1"/>
      <c r="F238" s="1"/>
      <c r="G238" s="1"/>
      <c r="H238" s="1"/>
      <c r="I238" s="1"/>
      <c r="J238" s="1"/>
      <c r="K238" s="1"/>
      <c r="L238" s="1"/>
      <c r="M238" s="1"/>
      <c r="N238" s="1"/>
      <c r="O238" s="1"/>
      <c r="P238" s="1"/>
      <c r="Q238" s="1"/>
      <c r="R238" s="1"/>
      <c r="S238" s="1"/>
      <c r="T238" s="1"/>
    </row>
    <row r="239" spans="1:20" ht="9.75" customHeight="1">
      <c r="A239" s="1"/>
      <c r="B239" s="1"/>
      <c r="C239" s="1"/>
      <c r="D239" s="1"/>
      <c r="E239" s="1"/>
      <c r="F239" s="1"/>
      <c r="G239" s="1"/>
      <c r="H239" s="1"/>
      <c r="I239" s="1"/>
      <c r="J239" s="1"/>
      <c r="K239" s="1"/>
      <c r="L239" s="1"/>
      <c r="M239" s="1"/>
      <c r="N239" s="1"/>
      <c r="O239" s="1"/>
      <c r="P239" s="1"/>
      <c r="Q239" s="1"/>
      <c r="R239" s="1"/>
      <c r="S239" s="1"/>
      <c r="T239" s="1"/>
    </row>
    <row r="240" spans="1:20" ht="9.75" customHeight="1">
      <c r="A240" s="1"/>
      <c r="B240" s="1"/>
      <c r="C240" s="1"/>
      <c r="D240" s="1"/>
      <c r="E240" s="1"/>
      <c r="F240" s="1"/>
      <c r="G240" s="1"/>
      <c r="H240" s="1"/>
      <c r="I240" s="1"/>
      <c r="J240" s="1"/>
      <c r="K240" s="1"/>
      <c r="L240" s="1"/>
      <c r="M240" s="1"/>
      <c r="N240" s="1"/>
      <c r="O240" s="1"/>
      <c r="P240" s="1"/>
      <c r="Q240" s="1"/>
      <c r="R240" s="1"/>
      <c r="S240" s="1"/>
      <c r="T240" s="1"/>
    </row>
    <row r="241" spans="1:20" ht="9.75" customHeight="1">
      <c r="A241" s="1"/>
      <c r="B241" s="1"/>
      <c r="C241" s="1"/>
      <c r="D241" s="1"/>
      <c r="E241" s="1"/>
      <c r="F241" s="1"/>
      <c r="G241" s="1"/>
      <c r="H241" s="1"/>
      <c r="I241" s="1"/>
      <c r="J241" s="1"/>
      <c r="K241" s="1"/>
      <c r="L241" s="1"/>
      <c r="M241" s="1"/>
      <c r="N241" s="1"/>
      <c r="O241" s="1"/>
      <c r="P241" s="1"/>
      <c r="Q241" s="1"/>
      <c r="R241" s="1"/>
      <c r="S241" s="1"/>
      <c r="T241" s="1"/>
    </row>
    <row r="242" spans="1:20" ht="9.75" customHeight="1">
      <c r="A242" s="1"/>
      <c r="B242" s="1"/>
      <c r="C242" s="1"/>
      <c r="D242" s="1"/>
      <c r="E242" s="1"/>
      <c r="F242" s="1"/>
      <c r="G242" s="1"/>
      <c r="H242" s="1"/>
      <c r="I242" s="1"/>
      <c r="J242" s="1"/>
      <c r="K242" s="1"/>
      <c r="L242" s="1"/>
      <c r="M242" s="1"/>
      <c r="N242" s="1"/>
      <c r="O242" s="1"/>
      <c r="P242" s="1"/>
      <c r="Q242" s="1"/>
      <c r="R242" s="1"/>
      <c r="S242" s="1"/>
      <c r="T242" s="1"/>
    </row>
    <row r="243" spans="1:20" ht="9.75" customHeight="1">
      <c r="A243" s="1"/>
      <c r="B243" s="1"/>
      <c r="C243" s="1"/>
      <c r="D243" s="1"/>
      <c r="E243" s="1"/>
      <c r="F243" s="1"/>
      <c r="G243" s="1"/>
      <c r="H243" s="1"/>
      <c r="I243" s="1"/>
      <c r="J243" s="1"/>
      <c r="K243" s="1"/>
      <c r="L243" s="1"/>
      <c r="M243" s="1"/>
      <c r="N243" s="1"/>
      <c r="O243" s="1"/>
      <c r="P243" s="1"/>
      <c r="Q243" s="1"/>
      <c r="R243" s="1"/>
      <c r="S243" s="1"/>
      <c r="T243" s="1"/>
    </row>
    <row r="244" spans="1:20" ht="9.75" customHeight="1">
      <c r="A244" s="1"/>
      <c r="B244" s="1"/>
      <c r="C244" s="1"/>
      <c r="D244" s="1"/>
      <c r="E244" s="1"/>
      <c r="F244" s="1"/>
      <c r="G244" s="1"/>
      <c r="H244" s="1"/>
      <c r="I244" s="1"/>
      <c r="J244" s="1"/>
      <c r="K244" s="1"/>
      <c r="L244" s="1"/>
      <c r="M244" s="1"/>
      <c r="N244" s="1"/>
      <c r="O244" s="1"/>
      <c r="P244" s="1"/>
      <c r="Q244" s="1"/>
      <c r="R244" s="1"/>
      <c r="S244" s="1"/>
      <c r="T244" s="1"/>
    </row>
    <row r="245" spans="1:20" ht="9.75" customHeight="1">
      <c r="A245" s="1"/>
      <c r="B245" s="1"/>
      <c r="C245" s="1"/>
      <c r="D245" s="1"/>
      <c r="E245" s="1"/>
      <c r="F245" s="1"/>
      <c r="G245" s="1"/>
      <c r="H245" s="1"/>
      <c r="I245" s="1"/>
      <c r="J245" s="1"/>
      <c r="K245" s="1"/>
      <c r="L245" s="1"/>
      <c r="M245" s="1"/>
      <c r="N245" s="1"/>
      <c r="O245" s="1"/>
      <c r="P245" s="1"/>
      <c r="Q245" s="1"/>
      <c r="R245" s="1"/>
      <c r="S245" s="1"/>
      <c r="T245" s="1"/>
    </row>
    <row r="246" spans="1:20" ht="9.75" customHeight="1">
      <c r="A246" s="1"/>
      <c r="B246" s="1"/>
      <c r="C246" s="1"/>
      <c r="D246" s="1"/>
      <c r="E246" s="1"/>
      <c r="F246" s="1"/>
      <c r="G246" s="1"/>
      <c r="H246" s="1"/>
      <c r="I246" s="1"/>
      <c r="J246" s="1"/>
      <c r="K246" s="1"/>
      <c r="L246" s="1"/>
      <c r="M246" s="1"/>
      <c r="N246" s="1"/>
      <c r="O246" s="1"/>
      <c r="P246" s="1"/>
      <c r="Q246" s="1"/>
      <c r="R246" s="1"/>
      <c r="S246" s="1"/>
      <c r="T246" s="1"/>
    </row>
    <row r="247" spans="1:20" ht="9.75" customHeight="1">
      <c r="A247" s="1"/>
      <c r="B247" s="1"/>
      <c r="C247" s="1"/>
      <c r="D247" s="1"/>
      <c r="E247" s="1"/>
      <c r="F247" s="1"/>
      <c r="G247" s="1"/>
      <c r="H247" s="1"/>
      <c r="I247" s="1"/>
      <c r="J247" s="1"/>
      <c r="K247" s="1"/>
      <c r="L247" s="1"/>
      <c r="M247" s="1"/>
      <c r="N247" s="1"/>
      <c r="O247" s="1"/>
      <c r="P247" s="1"/>
      <c r="Q247" s="1"/>
      <c r="R247" s="1"/>
      <c r="S247" s="1"/>
      <c r="T247" s="1"/>
    </row>
    <row r="248" spans="1:20" ht="9.75" customHeight="1">
      <c r="A248" s="1"/>
      <c r="B248" s="1"/>
      <c r="C248" s="1"/>
      <c r="D248" s="1"/>
      <c r="E248" s="1"/>
      <c r="F248" s="1"/>
      <c r="G248" s="1"/>
      <c r="H248" s="1"/>
      <c r="I248" s="1"/>
      <c r="J248" s="1"/>
      <c r="K248" s="1"/>
      <c r="L248" s="1"/>
      <c r="M248" s="1"/>
      <c r="N248" s="1"/>
      <c r="O248" s="1"/>
      <c r="P248" s="1"/>
      <c r="Q248" s="1"/>
      <c r="R248" s="1"/>
      <c r="S248" s="1"/>
      <c r="T248" s="1"/>
    </row>
    <row r="249" spans="1:20" ht="9.75" customHeight="1">
      <c r="A249" s="1"/>
      <c r="B249" s="1"/>
      <c r="C249" s="1"/>
      <c r="D249" s="1"/>
      <c r="E249" s="1"/>
      <c r="F249" s="1"/>
      <c r="G249" s="1"/>
      <c r="H249" s="1"/>
      <c r="I249" s="1"/>
      <c r="J249" s="1"/>
      <c r="K249" s="1"/>
      <c r="L249" s="1"/>
      <c r="M249" s="1"/>
      <c r="N249" s="1"/>
      <c r="O249" s="1"/>
      <c r="P249" s="1"/>
      <c r="Q249" s="1"/>
      <c r="R249" s="1"/>
      <c r="S249" s="1"/>
      <c r="T249" s="1"/>
    </row>
    <row r="250" spans="1:20" ht="9.75" customHeight="1">
      <c r="A250" s="1"/>
      <c r="B250" s="1"/>
      <c r="C250" s="1"/>
      <c r="D250" s="1"/>
      <c r="E250" s="1"/>
      <c r="F250" s="1"/>
      <c r="G250" s="1"/>
      <c r="H250" s="1"/>
      <c r="I250" s="1"/>
      <c r="J250" s="1"/>
      <c r="K250" s="1"/>
      <c r="L250" s="1"/>
      <c r="M250" s="1"/>
      <c r="N250" s="1"/>
      <c r="O250" s="1"/>
      <c r="P250" s="1"/>
      <c r="Q250" s="1"/>
      <c r="R250" s="1"/>
      <c r="S250" s="1"/>
      <c r="T250" s="1"/>
    </row>
    <row r="251" spans="1:20" ht="9.75" customHeight="1">
      <c r="A251" s="1"/>
      <c r="B251" s="1"/>
      <c r="C251" s="1"/>
      <c r="D251" s="1"/>
      <c r="E251" s="1"/>
      <c r="F251" s="1"/>
      <c r="G251" s="1"/>
      <c r="H251" s="1"/>
      <c r="I251" s="1"/>
      <c r="J251" s="1"/>
      <c r="K251" s="1"/>
      <c r="L251" s="1"/>
      <c r="M251" s="1"/>
      <c r="N251" s="1"/>
      <c r="O251" s="1"/>
      <c r="P251" s="1"/>
      <c r="Q251" s="1"/>
      <c r="R251" s="1"/>
      <c r="S251" s="1"/>
      <c r="T251" s="1"/>
    </row>
    <row r="252" spans="1:20" ht="9.75" customHeight="1">
      <c r="A252" s="1"/>
      <c r="B252" s="1"/>
      <c r="C252" s="1"/>
      <c r="D252" s="1"/>
      <c r="E252" s="1"/>
      <c r="F252" s="1"/>
      <c r="G252" s="1"/>
      <c r="H252" s="1"/>
      <c r="I252" s="1"/>
      <c r="J252" s="1"/>
      <c r="K252" s="1"/>
      <c r="L252" s="1"/>
      <c r="M252" s="1"/>
      <c r="N252" s="1"/>
      <c r="O252" s="1"/>
      <c r="P252" s="1"/>
      <c r="Q252" s="1"/>
      <c r="R252" s="1"/>
      <c r="S252" s="1"/>
      <c r="T252" s="1"/>
    </row>
    <row r="253" spans="1:20" ht="9.75" customHeight="1">
      <c r="A253" s="1"/>
      <c r="B253" s="1"/>
      <c r="C253" s="1"/>
      <c r="D253" s="1"/>
      <c r="E253" s="1"/>
      <c r="F253" s="1"/>
      <c r="G253" s="1"/>
      <c r="H253" s="1"/>
      <c r="I253" s="1"/>
      <c r="J253" s="1"/>
      <c r="K253" s="1"/>
      <c r="L253" s="1"/>
      <c r="M253" s="1"/>
      <c r="N253" s="1"/>
      <c r="O253" s="1"/>
      <c r="P253" s="1"/>
      <c r="Q253" s="1"/>
      <c r="R253" s="1"/>
      <c r="S253" s="1"/>
      <c r="T253" s="1"/>
    </row>
    <row r="254" spans="1:20" ht="9.75" customHeight="1">
      <c r="A254" s="1"/>
      <c r="B254" s="1"/>
      <c r="C254" s="1"/>
      <c r="D254" s="1"/>
      <c r="E254" s="1"/>
      <c r="F254" s="1"/>
      <c r="G254" s="1"/>
      <c r="H254" s="1"/>
      <c r="I254" s="1"/>
      <c r="J254" s="1"/>
      <c r="K254" s="1"/>
      <c r="L254" s="1"/>
      <c r="M254" s="1"/>
      <c r="N254" s="1"/>
      <c r="O254" s="1"/>
      <c r="P254" s="1"/>
      <c r="Q254" s="1"/>
      <c r="R254" s="1"/>
      <c r="S254" s="1"/>
      <c r="T254" s="1"/>
    </row>
    <row r="255" spans="1:20" ht="9.75" customHeight="1">
      <c r="A255" s="1"/>
      <c r="B255" s="1"/>
      <c r="C255" s="1"/>
      <c r="D255" s="1"/>
      <c r="E255" s="1"/>
      <c r="F255" s="1"/>
      <c r="G255" s="1"/>
      <c r="H255" s="1"/>
      <c r="I255" s="1"/>
      <c r="J255" s="1"/>
      <c r="K255" s="1"/>
      <c r="L255" s="1"/>
      <c r="M255" s="1"/>
      <c r="N255" s="1"/>
      <c r="O255" s="1"/>
      <c r="P255" s="1"/>
      <c r="Q255" s="1"/>
      <c r="R255" s="1"/>
      <c r="S255" s="1"/>
      <c r="T255" s="1"/>
    </row>
    <row r="256" spans="1:20" ht="9.75" customHeight="1">
      <c r="A256" s="1"/>
      <c r="B256" s="1"/>
      <c r="C256" s="1"/>
      <c r="D256" s="1"/>
      <c r="E256" s="1"/>
      <c r="F256" s="1"/>
      <c r="G256" s="1"/>
      <c r="H256" s="1"/>
      <c r="I256" s="1"/>
      <c r="J256" s="1"/>
      <c r="K256" s="1"/>
      <c r="L256" s="1"/>
      <c r="M256" s="1"/>
      <c r="N256" s="1"/>
      <c r="O256" s="1"/>
      <c r="P256" s="1"/>
      <c r="Q256" s="1"/>
      <c r="R256" s="1"/>
      <c r="S256" s="1"/>
      <c r="T256" s="1"/>
    </row>
    <row r="257" spans="1:20" ht="9.75" customHeight="1">
      <c r="A257" s="1"/>
      <c r="B257" s="1"/>
      <c r="C257" s="1"/>
      <c r="D257" s="1"/>
      <c r="E257" s="1"/>
      <c r="F257" s="1"/>
      <c r="G257" s="1"/>
      <c r="H257" s="1"/>
      <c r="I257" s="1"/>
      <c r="J257" s="1"/>
      <c r="K257" s="1"/>
      <c r="L257" s="1"/>
      <c r="M257" s="1"/>
      <c r="N257" s="1"/>
      <c r="O257" s="1"/>
      <c r="P257" s="1"/>
      <c r="Q257" s="1"/>
      <c r="R257" s="1"/>
      <c r="S257" s="1"/>
      <c r="T257" s="1"/>
    </row>
    <row r="258" spans="1:20" ht="9.75" customHeight="1">
      <c r="A258" s="1"/>
      <c r="B258" s="1"/>
      <c r="C258" s="1"/>
      <c r="D258" s="1"/>
      <c r="E258" s="1"/>
      <c r="F258" s="1"/>
      <c r="G258" s="1"/>
      <c r="H258" s="1"/>
      <c r="I258" s="1"/>
      <c r="J258" s="1"/>
      <c r="K258" s="1"/>
      <c r="L258" s="1"/>
      <c r="M258" s="1"/>
      <c r="N258" s="1"/>
      <c r="O258" s="1"/>
      <c r="P258" s="1"/>
      <c r="Q258" s="1"/>
      <c r="R258" s="1"/>
      <c r="S258" s="1"/>
      <c r="T258" s="1"/>
    </row>
    <row r="259" spans="1:20" ht="9.75" customHeight="1">
      <c r="A259" s="1"/>
      <c r="B259" s="1"/>
      <c r="C259" s="1"/>
      <c r="D259" s="1"/>
      <c r="E259" s="1"/>
      <c r="F259" s="1"/>
      <c r="G259" s="1"/>
      <c r="H259" s="1"/>
      <c r="I259" s="1"/>
      <c r="J259" s="1"/>
      <c r="K259" s="1"/>
      <c r="L259" s="1"/>
      <c r="M259" s="1"/>
      <c r="N259" s="1"/>
      <c r="O259" s="1"/>
      <c r="P259" s="1"/>
      <c r="Q259" s="1"/>
      <c r="R259" s="1"/>
      <c r="S259" s="1"/>
      <c r="T259" s="1"/>
    </row>
    <row r="260" spans="1:20" ht="9.75" customHeight="1">
      <c r="A260" s="1"/>
      <c r="B260" s="1"/>
      <c r="C260" s="1"/>
      <c r="D260" s="1"/>
      <c r="E260" s="1"/>
      <c r="F260" s="1"/>
      <c r="G260" s="1"/>
      <c r="H260" s="1"/>
      <c r="I260" s="1"/>
      <c r="J260" s="1"/>
      <c r="K260" s="1"/>
      <c r="L260" s="1"/>
      <c r="M260" s="1"/>
      <c r="N260" s="1"/>
      <c r="O260" s="1"/>
      <c r="P260" s="1"/>
      <c r="Q260" s="1"/>
      <c r="R260" s="1"/>
      <c r="S260" s="1"/>
      <c r="T260" s="1"/>
    </row>
    <row r="261" spans="1:20" ht="9.75" customHeight="1">
      <c r="A261" s="1"/>
      <c r="B261" s="1"/>
      <c r="C261" s="1"/>
      <c r="D261" s="1"/>
      <c r="E261" s="1"/>
      <c r="F261" s="1"/>
      <c r="G261" s="1"/>
      <c r="H261" s="1"/>
      <c r="I261" s="1"/>
      <c r="J261" s="1"/>
      <c r="K261" s="1"/>
      <c r="L261" s="1"/>
      <c r="M261" s="1"/>
      <c r="N261" s="1"/>
      <c r="O261" s="1"/>
      <c r="P261" s="1"/>
      <c r="Q261" s="1"/>
      <c r="R261" s="1"/>
      <c r="S261" s="1"/>
      <c r="T261" s="1"/>
    </row>
    <row r="262" spans="1:20" ht="9.75" customHeight="1">
      <c r="A262" s="1"/>
      <c r="B262" s="1"/>
      <c r="C262" s="1"/>
      <c r="D262" s="1"/>
      <c r="E262" s="1"/>
      <c r="F262" s="1"/>
      <c r="G262" s="1"/>
      <c r="H262" s="1"/>
      <c r="I262" s="1"/>
      <c r="J262" s="1"/>
      <c r="K262" s="1"/>
      <c r="L262" s="1"/>
      <c r="M262" s="1"/>
      <c r="N262" s="1"/>
      <c r="O262" s="1"/>
      <c r="P262" s="1"/>
      <c r="Q262" s="1"/>
      <c r="R262" s="1"/>
      <c r="S262" s="1"/>
      <c r="T262" s="1"/>
    </row>
    <row r="263" spans="1:20" ht="9.75" customHeight="1">
      <c r="A263" s="1"/>
      <c r="B263" s="1"/>
      <c r="C263" s="1"/>
      <c r="D263" s="1"/>
      <c r="E263" s="1"/>
      <c r="F263" s="1"/>
      <c r="G263" s="1"/>
      <c r="H263" s="1"/>
      <c r="I263" s="1"/>
      <c r="J263" s="1"/>
      <c r="K263" s="1"/>
      <c r="L263" s="1"/>
      <c r="M263" s="1"/>
      <c r="N263" s="1"/>
      <c r="O263" s="1"/>
      <c r="P263" s="1"/>
      <c r="Q263" s="1"/>
      <c r="R263" s="1"/>
      <c r="S263" s="1"/>
      <c r="T263" s="1"/>
    </row>
    <row r="264" spans="1:20" ht="9.75" customHeight="1">
      <c r="A264" s="1"/>
      <c r="B264" s="1"/>
      <c r="C264" s="1"/>
      <c r="D264" s="1"/>
      <c r="E264" s="1"/>
      <c r="F264" s="1"/>
      <c r="G264" s="1"/>
      <c r="H264" s="1"/>
      <c r="I264" s="1"/>
      <c r="J264" s="1"/>
      <c r="K264" s="1"/>
      <c r="L264" s="1"/>
      <c r="M264" s="1"/>
      <c r="N264" s="1"/>
      <c r="O264" s="1"/>
      <c r="P264" s="1"/>
      <c r="Q264" s="1"/>
      <c r="R264" s="1"/>
      <c r="S264" s="1"/>
      <c r="T264" s="1"/>
    </row>
    <row r="265" spans="1:20" ht="9.75" customHeight="1">
      <c r="A265" s="1"/>
      <c r="B265" s="1"/>
      <c r="C265" s="1"/>
      <c r="D265" s="1"/>
      <c r="E265" s="1"/>
      <c r="F265" s="1"/>
      <c r="G265" s="1"/>
      <c r="H265" s="1"/>
      <c r="I265" s="1"/>
      <c r="J265" s="1"/>
      <c r="K265" s="1"/>
      <c r="L265" s="1"/>
      <c r="M265" s="1"/>
      <c r="N265" s="1"/>
      <c r="O265" s="1"/>
      <c r="P265" s="1"/>
      <c r="Q265" s="1"/>
      <c r="R265" s="1"/>
      <c r="S265" s="1"/>
      <c r="T265" s="1"/>
    </row>
    <row r="266" spans="1:20" ht="9.75" customHeight="1">
      <c r="A266" s="1"/>
      <c r="B266" s="1"/>
      <c r="C266" s="1"/>
      <c r="D266" s="1"/>
      <c r="E266" s="1"/>
      <c r="F266" s="1"/>
      <c r="G266" s="1"/>
      <c r="H266" s="1"/>
      <c r="I266" s="1"/>
      <c r="J266" s="1"/>
      <c r="K266" s="1"/>
      <c r="L266" s="1"/>
      <c r="M266" s="1"/>
      <c r="N266" s="1"/>
      <c r="O266" s="1"/>
      <c r="P266" s="1"/>
      <c r="Q266" s="1"/>
      <c r="R266" s="1"/>
      <c r="S266" s="1"/>
      <c r="T266" s="1"/>
    </row>
    <row r="267" spans="1:20" ht="9.75" customHeight="1">
      <c r="A267" s="1"/>
      <c r="B267" s="1"/>
      <c r="C267" s="1"/>
      <c r="D267" s="1"/>
      <c r="E267" s="1"/>
      <c r="F267" s="1"/>
      <c r="G267" s="1"/>
      <c r="H267" s="1"/>
      <c r="I267" s="1"/>
      <c r="J267" s="1"/>
      <c r="K267" s="1"/>
      <c r="L267" s="1"/>
      <c r="M267" s="1"/>
      <c r="N267" s="1"/>
      <c r="O267" s="1"/>
      <c r="P267" s="1"/>
      <c r="Q267" s="1"/>
      <c r="R267" s="1"/>
      <c r="S267" s="1"/>
      <c r="T267" s="1"/>
    </row>
    <row r="268" spans="1:20" ht="9.75" customHeight="1">
      <c r="A268" s="1"/>
      <c r="B268" s="1"/>
      <c r="C268" s="1"/>
      <c r="D268" s="1"/>
      <c r="E268" s="1"/>
      <c r="F268" s="1"/>
      <c r="G268" s="1"/>
      <c r="H268" s="1"/>
      <c r="I268" s="1"/>
      <c r="J268" s="1"/>
      <c r="K268" s="1"/>
      <c r="L268" s="1"/>
      <c r="M268" s="1"/>
      <c r="N268" s="1"/>
      <c r="O268" s="1"/>
      <c r="P268" s="1"/>
      <c r="Q268" s="1"/>
      <c r="R268" s="1"/>
      <c r="S268" s="1"/>
      <c r="T268" s="1"/>
    </row>
    <row r="269" spans="1:20" ht="9.75" customHeight="1">
      <c r="A269" s="1"/>
      <c r="B269" s="1"/>
      <c r="C269" s="1"/>
      <c r="D269" s="1"/>
      <c r="E269" s="1"/>
      <c r="F269" s="1"/>
      <c r="G269" s="1"/>
      <c r="H269" s="1"/>
      <c r="I269" s="1"/>
      <c r="J269" s="1"/>
      <c r="K269" s="1"/>
      <c r="L269" s="1"/>
      <c r="M269" s="1"/>
      <c r="N269" s="1"/>
      <c r="O269" s="1"/>
      <c r="P269" s="1"/>
      <c r="Q269" s="1"/>
      <c r="R269" s="1"/>
      <c r="S269" s="1"/>
      <c r="T269" s="1"/>
    </row>
    <row r="270" spans="1:20" ht="9.75" customHeight="1">
      <c r="A270" s="1"/>
      <c r="B270" s="1"/>
      <c r="C270" s="1"/>
      <c r="D270" s="1"/>
      <c r="E270" s="1"/>
      <c r="F270" s="1"/>
      <c r="G270" s="1"/>
      <c r="H270" s="1"/>
      <c r="I270" s="1"/>
      <c r="J270" s="1"/>
      <c r="K270" s="1"/>
      <c r="L270" s="1"/>
      <c r="M270" s="1"/>
      <c r="N270" s="1"/>
      <c r="O270" s="1"/>
      <c r="P270" s="1"/>
      <c r="Q270" s="1"/>
      <c r="R270" s="1"/>
      <c r="S270" s="1"/>
      <c r="T270" s="1"/>
    </row>
    <row r="271" spans="1:20" ht="9.75" customHeight="1">
      <c r="A271" s="1"/>
      <c r="B271" s="1"/>
      <c r="C271" s="1"/>
      <c r="D271" s="1"/>
      <c r="E271" s="1"/>
      <c r="F271" s="1"/>
      <c r="G271" s="1"/>
      <c r="H271" s="1"/>
      <c r="I271" s="1"/>
      <c r="J271" s="1"/>
      <c r="K271" s="1"/>
      <c r="L271" s="1"/>
      <c r="M271" s="1"/>
      <c r="N271" s="1"/>
      <c r="O271" s="1"/>
      <c r="P271" s="1"/>
      <c r="Q271" s="1"/>
      <c r="R271" s="1"/>
      <c r="S271" s="1"/>
      <c r="T271" s="1"/>
    </row>
    <row r="272" spans="1:20" ht="9.75" customHeight="1">
      <c r="A272" s="1"/>
      <c r="B272" s="1"/>
      <c r="C272" s="1"/>
      <c r="D272" s="1"/>
      <c r="E272" s="1"/>
      <c r="F272" s="1"/>
      <c r="G272" s="1"/>
      <c r="H272" s="1"/>
      <c r="I272" s="1"/>
      <c r="J272" s="1"/>
      <c r="K272" s="1"/>
      <c r="L272" s="1"/>
      <c r="M272" s="1"/>
      <c r="N272" s="1"/>
      <c r="O272" s="1"/>
      <c r="P272" s="1"/>
      <c r="Q272" s="1"/>
      <c r="R272" s="1"/>
      <c r="S272" s="1"/>
      <c r="T272" s="1"/>
    </row>
    <row r="273" spans="1:20" ht="9.75" customHeight="1">
      <c r="A273" s="1"/>
      <c r="B273" s="1"/>
      <c r="C273" s="1"/>
      <c r="D273" s="1"/>
      <c r="E273" s="1"/>
      <c r="F273" s="1"/>
      <c r="G273" s="1"/>
      <c r="H273" s="1"/>
      <c r="I273" s="1"/>
      <c r="J273" s="1"/>
      <c r="K273" s="1"/>
      <c r="L273" s="1"/>
      <c r="M273" s="1"/>
      <c r="N273" s="1"/>
      <c r="O273" s="1"/>
      <c r="P273" s="1"/>
      <c r="Q273" s="1"/>
      <c r="R273" s="1"/>
      <c r="S273" s="1"/>
      <c r="T273" s="1"/>
    </row>
    <row r="274" spans="1:20" ht="9.75" customHeight="1">
      <c r="A274" s="1"/>
      <c r="B274" s="1"/>
      <c r="C274" s="1"/>
      <c r="D274" s="1"/>
      <c r="E274" s="1"/>
      <c r="F274" s="1"/>
      <c r="G274" s="1"/>
      <c r="H274" s="1"/>
      <c r="I274" s="1"/>
      <c r="J274" s="1"/>
      <c r="K274" s="1"/>
      <c r="L274" s="1"/>
      <c r="M274" s="1"/>
      <c r="N274" s="1"/>
      <c r="O274" s="1"/>
      <c r="P274" s="1"/>
      <c r="Q274" s="1"/>
      <c r="R274" s="1"/>
      <c r="S274" s="1"/>
      <c r="T274" s="1"/>
    </row>
    <row r="275" spans="1:20" ht="9.75" customHeight="1">
      <c r="A275" s="1"/>
      <c r="B275" s="1"/>
      <c r="C275" s="1"/>
      <c r="D275" s="1"/>
      <c r="E275" s="1"/>
      <c r="F275" s="1"/>
      <c r="G275" s="1"/>
      <c r="H275" s="1"/>
      <c r="I275" s="1"/>
      <c r="J275" s="1"/>
      <c r="K275" s="1"/>
      <c r="L275" s="1"/>
      <c r="M275" s="1"/>
      <c r="N275" s="1"/>
      <c r="O275" s="1"/>
      <c r="P275" s="1"/>
      <c r="Q275" s="1"/>
      <c r="R275" s="1"/>
      <c r="S275" s="1"/>
      <c r="T275" s="1"/>
    </row>
    <row r="276" spans="1:20" ht="9.75" customHeight="1">
      <c r="A276" s="1"/>
      <c r="B276" s="1"/>
      <c r="C276" s="1"/>
      <c r="D276" s="1"/>
      <c r="E276" s="1"/>
      <c r="F276" s="1"/>
      <c r="G276" s="1"/>
      <c r="H276" s="1"/>
      <c r="I276" s="1"/>
      <c r="J276" s="1"/>
      <c r="K276" s="1"/>
      <c r="L276" s="1"/>
      <c r="M276" s="1"/>
      <c r="N276" s="1"/>
      <c r="O276" s="1"/>
      <c r="P276" s="1"/>
      <c r="Q276" s="1"/>
      <c r="R276" s="1"/>
      <c r="S276" s="1"/>
      <c r="T276" s="1"/>
    </row>
    <row r="277" spans="1:20" ht="9.75" customHeight="1">
      <c r="A277" s="1"/>
      <c r="B277" s="1"/>
      <c r="C277" s="1"/>
      <c r="D277" s="1"/>
      <c r="E277" s="1"/>
      <c r="F277" s="1"/>
      <c r="G277" s="1"/>
      <c r="H277" s="1"/>
      <c r="I277" s="1"/>
      <c r="J277" s="1"/>
      <c r="K277" s="1"/>
      <c r="L277" s="1"/>
      <c r="M277" s="1"/>
      <c r="N277" s="1"/>
      <c r="O277" s="1"/>
      <c r="P277" s="1"/>
      <c r="Q277" s="1"/>
      <c r="R277" s="1"/>
      <c r="S277" s="1"/>
      <c r="T277" s="1"/>
    </row>
    <row r="278" spans="1:20" ht="9.75" customHeight="1">
      <c r="A278" s="1"/>
      <c r="B278" s="1"/>
      <c r="C278" s="1"/>
      <c r="D278" s="1"/>
      <c r="E278" s="1"/>
      <c r="F278" s="1"/>
      <c r="G278" s="1"/>
      <c r="H278" s="1"/>
      <c r="I278" s="1"/>
      <c r="J278" s="1"/>
      <c r="K278" s="1"/>
      <c r="L278" s="1"/>
      <c r="M278" s="1"/>
      <c r="N278" s="1"/>
      <c r="O278" s="1"/>
      <c r="P278" s="1"/>
      <c r="Q278" s="1"/>
      <c r="R278" s="1"/>
      <c r="S278" s="1"/>
      <c r="T278" s="1"/>
    </row>
    <row r="279" spans="1:20" ht="9.75" customHeight="1">
      <c r="A279" s="1"/>
      <c r="B279" s="1"/>
      <c r="C279" s="1"/>
      <c r="D279" s="1"/>
      <c r="E279" s="1"/>
      <c r="F279" s="1"/>
      <c r="G279" s="1"/>
      <c r="H279" s="1"/>
      <c r="I279" s="1"/>
      <c r="J279" s="1"/>
      <c r="K279" s="1"/>
      <c r="L279" s="1"/>
      <c r="M279" s="1"/>
      <c r="N279" s="1"/>
      <c r="O279" s="1"/>
      <c r="P279" s="1"/>
      <c r="Q279" s="1"/>
      <c r="R279" s="1"/>
      <c r="S279" s="1"/>
      <c r="T279" s="1"/>
    </row>
    <row r="280" spans="1:20" ht="9.75" customHeight="1">
      <c r="A280" s="1"/>
      <c r="B280" s="1"/>
      <c r="C280" s="1"/>
      <c r="D280" s="1"/>
      <c r="E280" s="1"/>
      <c r="F280" s="1"/>
      <c r="G280" s="1"/>
      <c r="H280" s="1"/>
      <c r="I280" s="1"/>
      <c r="J280" s="1"/>
      <c r="K280" s="1"/>
      <c r="L280" s="1"/>
      <c r="M280" s="1"/>
      <c r="N280" s="1"/>
      <c r="O280" s="1"/>
      <c r="P280" s="1"/>
      <c r="Q280" s="1"/>
      <c r="R280" s="1"/>
      <c r="S280" s="1"/>
      <c r="T280" s="1"/>
    </row>
    <row r="281" spans="1:20" ht="9.75" customHeight="1">
      <c r="A281" s="1"/>
      <c r="B281" s="1"/>
      <c r="C281" s="1"/>
      <c r="D281" s="1"/>
      <c r="E281" s="1"/>
      <c r="F281" s="1"/>
      <c r="G281" s="1"/>
      <c r="H281" s="1"/>
      <c r="I281" s="1"/>
      <c r="J281" s="1"/>
      <c r="K281" s="1"/>
      <c r="L281" s="1"/>
      <c r="M281" s="1"/>
      <c r="N281" s="1"/>
      <c r="O281" s="1"/>
      <c r="P281" s="1"/>
      <c r="Q281" s="1"/>
      <c r="R281" s="1"/>
      <c r="S281" s="1"/>
      <c r="T281" s="1"/>
    </row>
    <row r="282" spans="1:20" ht="9.75" customHeight="1">
      <c r="A282" s="1"/>
      <c r="B282" s="1"/>
      <c r="C282" s="1"/>
      <c r="D282" s="1"/>
      <c r="E282" s="1"/>
      <c r="F282" s="1"/>
      <c r="G282" s="1"/>
      <c r="H282" s="1"/>
      <c r="I282" s="1"/>
      <c r="J282" s="1"/>
      <c r="K282" s="1"/>
      <c r="L282" s="1"/>
      <c r="M282" s="1"/>
      <c r="N282" s="1"/>
      <c r="O282" s="1"/>
      <c r="P282" s="1"/>
      <c r="Q282" s="1"/>
      <c r="R282" s="1"/>
      <c r="S282" s="1"/>
      <c r="T282" s="1"/>
    </row>
    <row r="283" spans="1:20" ht="9.75" customHeight="1">
      <c r="A283" s="1"/>
      <c r="B283" s="1"/>
      <c r="C283" s="1"/>
      <c r="D283" s="1"/>
      <c r="E283" s="1"/>
      <c r="F283" s="1"/>
      <c r="G283" s="1"/>
      <c r="H283" s="1"/>
      <c r="I283" s="1"/>
      <c r="J283" s="1"/>
      <c r="K283" s="1"/>
      <c r="L283" s="1"/>
      <c r="M283" s="1"/>
      <c r="N283" s="1"/>
      <c r="O283" s="1"/>
      <c r="P283" s="1"/>
      <c r="Q283" s="1"/>
      <c r="R283" s="1"/>
      <c r="S283" s="1"/>
      <c r="T283" s="1"/>
    </row>
    <row r="284" spans="1:20" ht="9.75" customHeight="1">
      <c r="A284" s="1"/>
      <c r="B284" s="1"/>
      <c r="C284" s="1"/>
      <c r="D284" s="1"/>
      <c r="E284" s="1"/>
      <c r="F284" s="1"/>
      <c r="G284" s="1"/>
      <c r="H284" s="1"/>
      <c r="I284" s="1"/>
      <c r="J284" s="1"/>
      <c r="K284" s="1"/>
      <c r="L284" s="1"/>
      <c r="M284" s="1"/>
      <c r="N284" s="1"/>
      <c r="O284" s="1"/>
      <c r="P284" s="1"/>
      <c r="Q284" s="1"/>
      <c r="R284" s="1"/>
      <c r="S284" s="1"/>
      <c r="T284" s="1"/>
    </row>
    <row r="285" spans="1:20" ht="9.75" customHeight="1">
      <c r="A285" s="1"/>
      <c r="B285" s="1"/>
      <c r="C285" s="1"/>
      <c r="D285" s="1"/>
      <c r="E285" s="1"/>
      <c r="F285" s="1"/>
      <c r="G285" s="1"/>
      <c r="H285" s="1"/>
      <c r="I285" s="1"/>
      <c r="J285" s="1"/>
      <c r="K285" s="1"/>
      <c r="L285" s="1"/>
      <c r="M285" s="1"/>
      <c r="N285" s="1"/>
      <c r="O285" s="1"/>
      <c r="P285" s="1"/>
      <c r="Q285" s="1"/>
      <c r="R285" s="1"/>
      <c r="S285" s="1"/>
      <c r="T285" s="1"/>
    </row>
    <row r="286" spans="1:20" ht="9.75" customHeight="1">
      <c r="A286" s="1"/>
      <c r="B286" s="1"/>
      <c r="C286" s="1"/>
      <c r="D286" s="1"/>
      <c r="E286" s="1"/>
      <c r="F286" s="1"/>
      <c r="G286" s="1"/>
      <c r="H286" s="1"/>
      <c r="I286" s="1"/>
      <c r="J286" s="1"/>
      <c r="K286" s="1"/>
      <c r="L286" s="1"/>
      <c r="M286" s="1"/>
      <c r="N286" s="1"/>
      <c r="O286" s="1"/>
      <c r="P286" s="1"/>
      <c r="Q286" s="1"/>
      <c r="R286" s="1"/>
      <c r="S286" s="1"/>
      <c r="T286" s="1"/>
    </row>
    <row r="287" spans="1:20" ht="9.75" customHeight="1">
      <c r="A287" s="1"/>
      <c r="B287" s="1"/>
      <c r="C287" s="1"/>
      <c r="D287" s="1"/>
      <c r="E287" s="1"/>
      <c r="F287" s="1"/>
      <c r="G287" s="1"/>
      <c r="H287" s="1"/>
      <c r="I287" s="1"/>
      <c r="J287" s="1"/>
      <c r="K287" s="1"/>
      <c r="L287" s="1"/>
      <c r="M287" s="1"/>
      <c r="N287" s="1"/>
      <c r="O287" s="1"/>
      <c r="P287" s="1"/>
      <c r="Q287" s="1"/>
      <c r="R287" s="1"/>
      <c r="S287" s="1"/>
      <c r="T287" s="1"/>
    </row>
    <row r="288" spans="1:20" ht="9.75" customHeight="1">
      <c r="A288" s="1"/>
      <c r="B288" s="1"/>
      <c r="C288" s="1"/>
      <c r="D288" s="1"/>
      <c r="E288" s="1"/>
      <c r="F288" s="1"/>
      <c r="G288" s="1"/>
      <c r="H288" s="1"/>
      <c r="I288" s="1"/>
      <c r="J288" s="1"/>
      <c r="K288" s="1"/>
      <c r="L288" s="1"/>
      <c r="M288" s="1"/>
      <c r="N288" s="1"/>
      <c r="O288" s="1"/>
      <c r="P288" s="1"/>
      <c r="Q288" s="1"/>
      <c r="R288" s="1"/>
      <c r="S288" s="1"/>
      <c r="T288" s="1"/>
    </row>
    <row r="289" spans="1:20" ht="9.75" customHeight="1">
      <c r="A289" s="1"/>
      <c r="B289" s="1"/>
      <c r="C289" s="1"/>
      <c r="D289" s="1"/>
      <c r="E289" s="1"/>
      <c r="F289" s="1"/>
      <c r="G289" s="1"/>
      <c r="H289" s="1"/>
      <c r="I289" s="1"/>
      <c r="J289" s="1"/>
      <c r="K289" s="1"/>
      <c r="L289" s="1"/>
      <c r="M289" s="1"/>
      <c r="N289" s="1"/>
      <c r="O289" s="1"/>
      <c r="P289" s="1"/>
      <c r="Q289" s="1"/>
      <c r="R289" s="1"/>
      <c r="S289" s="1"/>
      <c r="T289" s="1"/>
    </row>
    <row r="290" spans="1:20" ht="9.75" customHeight="1">
      <c r="A290" s="1"/>
      <c r="B290" s="1"/>
      <c r="C290" s="1"/>
      <c r="D290" s="1"/>
      <c r="E290" s="1"/>
      <c r="F290" s="1"/>
      <c r="G290" s="1"/>
      <c r="H290" s="1"/>
      <c r="I290" s="1"/>
      <c r="J290" s="1"/>
      <c r="K290" s="1"/>
      <c r="L290" s="1"/>
      <c r="M290" s="1"/>
      <c r="N290" s="1"/>
      <c r="O290" s="1"/>
      <c r="P290" s="1"/>
      <c r="Q290" s="1"/>
      <c r="R290" s="1"/>
      <c r="S290" s="1"/>
      <c r="T290" s="1"/>
    </row>
    <row r="291" spans="1:20" ht="9.75" customHeight="1">
      <c r="A291" s="1"/>
      <c r="B291" s="1"/>
      <c r="C291" s="1"/>
      <c r="D291" s="1"/>
      <c r="E291" s="1"/>
      <c r="F291" s="1"/>
      <c r="G291" s="1"/>
      <c r="H291" s="1"/>
      <c r="I291" s="1"/>
      <c r="J291" s="1"/>
      <c r="K291" s="1"/>
      <c r="L291" s="1"/>
      <c r="M291" s="1"/>
      <c r="N291" s="1"/>
      <c r="O291" s="1"/>
      <c r="P291" s="1"/>
      <c r="Q291" s="1"/>
      <c r="R291" s="1"/>
      <c r="S291" s="1"/>
      <c r="T291" s="1"/>
    </row>
    <row r="292" spans="1:20" ht="9.75" customHeight="1">
      <c r="A292" s="1"/>
      <c r="B292" s="1"/>
      <c r="C292" s="1"/>
      <c r="D292" s="1"/>
      <c r="E292" s="1"/>
      <c r="F292" s="1"/>
      <c r="G292" s="1"/>
      <c r="H292" s="1"/>
      <c r="I292" s="1"/>
      <c r="J292" s="1"/>
      <c r="K292" s="1"/>
      <c r="L292" s="1"/>
      <c r="M292" s="1"/>
      <c r="N292" s="1"/>
      <c r="O292" s="1"/>
      <c r="P292" s="1"/>
      <c r="Q292" s="1"/>
      <c r="R292" s="1"/>
      <c r="S292" s="1"/>
      <c r="T292" s="1"/>
    </row>
    <row r="293" spans="1:20" ht="9.75" customHeight="1">
      <c r="A293" s="1"/>
      <c r="B293" s="1"/>
      <c r="C293" s="1"/>
      <c r="D293" s="1"/>
      <c r="E293" s="1"/>
      <c r="F293" s="1"/>
      <c r="G293" s="1"/>
      <c r="H293" s="1"/>
      <c r="I293" s="1"/>
      <c r="J293" s="1"/>
      <c r="K293" s="1"/>
      <c r="L293" s="1"/>
      <c r="M293" s="1"/>
      <c r="N293" s="1"/>
      <c r="O293" s="1"/>
      <c r="P293" s="1"/>
      <c r="Q293" s="1"/>
      <c r="R293" s="1"/>
      <c r="S293" s="1"/>
      <c r="T293" s="1"/>
    </row>
    <row r="294" spans="1:20" ht="9.75" customHeight="1">
      <c r="A294" s="1"/>
      <c r="B294" s="1"/>
      <c r="C294" s="1"/>
      <c r="D294" s="1"/>
      <c r="E294" s="1"/>
      <c r="F294" s="1"/>
      <c r="G294" s="1"/>
      <c r="H294" s="1"/>
      <c r="I294" s="1"/>
      <c r="J294" s="1"/>
      <c r="K294" s="1"/>
      <c r="L294" s="1"/>
      <c r="M294" s="1"/>
      <c r="N294" s="1"/>
      <c r="O294" s="1"/>
      <c r="P294" s="1"/>
      <c r="Q294" s="1"/>
      <c r="R294" s="1"/>
      <c r="S294" s="1"/>
      <c r="T294" s="1"/>
    </row>
    <row r="295" spans="1:20" ht="9.75" customHeight="1">
      <c r="A295" s="1"/>
      <c r="B295" s="1"/>
      <c r="C295" s="1"/>
      <c r="D295" s="1"/>
      <c r="E295" s="1"/>
      <c r="F295" s="1"/>
      <c r="G295" s="1"/>
      <c r="H295" s="1"/>
      <c r="I295" s="1"/>
      <c r="J295" s="1"/>
      <c r="K295" s="1"/>
      <c r="L295" s="1"/>
      <c r="M295" s="1"/>
      <c r="N295" s="1"/>
      <c r="O295" s="1"/>
      <c r="P295" s="1"/>
      <c r="Q295" s="1"/>
      <c r="R295" s="1"/>
      <c r="S295" s="1"/>
      <c r="T295" s="1"/>
    </row>
    <row r="296" spans="1:20" ht="9.75" customHeight="1">
      <c r="A296" s="1"/>
      <c r="B296" s="1"/>
      <c r="C296" s="1"/>
      <c r="D296" s="1"/>
      <c r="E296" s="1"/>
      <c r="F296" s="1"/>
      <c r="G296" s="1"/>
      <c r="H296" s="1"/>
      <c r="I296" s="1"/>
      <c r="J296" s="1"/>
      <c r="K296" s="1"/>
      <c r="L296" s="1"/>
      <c r="M296" s="1"/>
      <c r="N296" s="1"/>
      <c r="O296" s="1"/>
      <c r="P296" s="1"/>
      <c r="Q296" s="1"/>
      <c r="R296" s="1"/>
      <c r="S296" s="1"/>
      <c r="T296" s="1"/>
    </row>
    <row r="297" spans="1:20" ht="9.75" customHeight="1">
      <c r="A297" s="1"/>
      <c r="B297" s="1"/>
      <c r="C297" s="1"/>
      <c r="D297" s="1"/>
      <c r="E297" s="1"/>
      <c r="F297" s="1"/>
      <c r="G297" s="1"/>
      <c r="H297" s="1"/>
      <c r="I297" s="1"/>
      <c r="J297" s="1"/>
      <c r="K297" s="1"/>
      <c r="L297" s="1"/>
      <c r="M297" s="1"/>
      <c r="N297" s="1"/>
      <c r="O297" s="1"/>
      <c r="P297" s="1"/>
      <c r="Q297" s="1"/>
      <c r="R297" s="1"/>
      <c r="S297" s="1"/>
      <c r="T297" s="1"/>
    </row>
    <row r="298" spans="1:20" ht="9.75" customHeight="1">
      <c r="A298" s="1"/>
      <c r="B298" s="1"/>
      <c r="C298" s="1"/>
      <c r="D298" s="1"/>
      <c r="E298" s="1"/>
      <c r="F298" s="1"/>
      <c r="G298" s="1"/>
      <c r="H298" s="1"/>
      <c r="I298" s="1"/>
      <c r="J298" s="1"/>
      <c r="K298" s="1"/>
      <c r="L298" s="1"/>
      <c r="M298" s="1"/>
      <c r="N298" s="1"/>
      <c r="O298" s="1"/>
      <c r="P298" s="1"/>
      <c r="Q298" s="1"/>
      <c r="R298" s="1"/>
      <c r="S298" s="1"/>
      <c r="T298" s="1"/>
    </row>
    <row r="299" spans="1:20" ht="9.75" customHeight="1">
      <c r="A299" s="1"/>
      <c r="B299" s="1"/>
      <c r="C299" s="1"/>
      <c r="D299" s="1"/>
      <c r="E299" s="1"/>
      <c r="F299" s="1"/>
      <c r="G299" s="1"/>
      <c r="H299" s="1"/>
      <c r="I299" s="1"/>
      <c r="J299" s="1"/>
      <c r="K299" s="1"/>
      <c r="L299" s="1"/>
      <c r="M299" s="1"/>
      <c r="N299" s="1"/>
      <c r="O299" s="1"/>
      <c r="P299" s="1"/>
      <c r="Q299" s="1"/>
      <c r="R299" s="1"/>
      <c r="S299" s="1"/>
      <c r="T299" s="1"/>
    </row>
    <row r="300" spans="1:20" ht="9.75" customHeight="1">
      <c r="A300" s="1"/>
      <c r="B300" s="1"/>
      <c r="C300" s="1"/>
      <c r="D300" s="1"/>
      <c r="E300" s="1"/>
      <c r="F300" s="1"/>
      <c r="G300" s="1"/>
      <c r="H300" s="1"/>
      <c r="I300" s="1"/>
      <c r="J300" s="1"/>
      <c r="K300" s="1"/>
      <c r="L300" s="1"/>
      <c r="M300" s="1"/>
      <c r="N300" s="1"/>
      <c r="O300" s="1"/>
      <c r="P300" s="1"/>
      <c r="Q300" s="1"/>
      <c r="R300" s="1"/>
      <c r="S300" s="1"/>
      <c r="T300" s="1"/>
    </row>
    <row r="301" spans="1:20" ht="9.75" customHeight="1">
      <c r="A301" s="1"/>
      <c r="B301" s="1"/>
      <c r="C301" s="1"/>
      <c r="D301" s="1"/>
      <c r="E301" s="1"/>
      <c r="F301" s="1"/>
      <c r="G301" s="1"/>
      <c r="H301" s="1"/>
      <c r="I301" s="1"/>
      <c r="J301" s="1"/>
      <c r="K301" s="1"/>
      <c r="L301" s="1"/>
      <c r="M301" s="1"/>
      <c r="N301" s="1"/>
      <c r="O301" s="1"/>
      <c r="P301" s="1"/>
      <c r="Q301" s="1"/>
      <c r="R301" s="1"/>
      <c r="S301" s="1"/>
      <c r="T301" s="1"/>
    </row>
    <row r="302" spans="1:20" ht="9.75" customHeight="1">
      <c r="A302" s="1"/>
      <c r="B302" s="1"/>
      <c r="C302" s="1"/>
      <c r="D302" s="1"/>
      <c r="E302" s="1"/>
      <c r="F302" s="1"/>
      <c r="G302" s="1"/>
      <c r="H302" s="1"/>
      <c r="I302" s="1"/>
      <c r="J302" s="1"/>
      <c r="K302" s="1"/>
      <c r="L302" s="1"/>
      <c r="M302" s="1"/>
      <c r="N302" s="1"/>
      <c r="O302" s="1"/>
      <c r="P302" s="1"/>
      <c r="Q302" s="1"/>
      <c r="R302" s="1"/>
      <c r="S302" s="1"/>
      <c r="T302" s="1"/>
    </row>
    <row r="303" spans="1:20" ht="9.75" customHeight="1">
      <c r="A303" s="1"/>
      <c r="B303" s="1"/>
      <c r="C303" s="1"/>
      <c r="D303" s="1"/>
      <c r="E303" s="1"/>
      <c r="F303" s="1"/>
      <c r="G303" s="1"/>
      <c r="H303" s="1"/>
      <c r="I303" s="1"/>
      <c r="J303" s="1"/>
      <c r="K303" s="1"/>
      <c r="L303" s="1"/>
      <c r="M303" s="1"/>
      <c r="N303" s="1"/>
      <c r="O303" s="1"/>
      <c r="P303" s="1"/>
      <c r="Q303" s="1"/>
      <c r="R303" s="1"/>
      <c r="S303" s="1"/>
      <c r="T303" s="1"/>
    </row>
    <row r="304" spans="1:20" ht="9.75" customHeight="1">
      <c r="A304" s="1"/>
      <c r="B304" s="1"/>
      <c r="C304" s="1"/>
      <c r="D304" s="1"/>
      <c r="E304" s="1"/>
      <c r="F304" s="1"/>
      <c r="G304" s="1"/>
      <c r="H304" s="1"/>
      <c r="I304" s="1"/>
      <c r="J304" s="1"/>
      <c r="K304" s="1"/>
      <c r="L304" s="1"/>
      <c r="M304" s="1"/>
      <c r="N304" s="1"/>
      <c r="O304" s="1"/>
      <c r="P304" s="1"/>
      <c r="Q304" s="1"/>
      <c r="R304" s="1"/>
      <c r="S304" s="1"/>
      <c r="T304" s="1"/>
    </row>
    <row r="305" spans="1:20" ht="9.75" customHeight="1">
      <c r="A305" s="1"/>
      <c r="B305" s="1"/>
      <c r="C305" s="1"/>
      <c r="D305" s="1"/>
      <c r="E305" s="1"/>
      <c r="F305" s="1"/>
      <c r="G305" s="1"/>
      <c r="H305" s="1"/>
      <c r="I305" s="1"/>
      <c r="J305" s="1"/>
      <c r="K305" s="1"/>
      <c r="L305" s="1"/>
      <c r="M305" s="1"/>
      <c r="N305" s="1"/>
      <c r="O305" s="1"/>
      <c r="P305" s="1"/>
      <c r="Q305" s="1"/>
      <c r="R305" s="1"/>
      <c r="S305" s="1"/>
      <c r="T305" s="1"/>
    </row>
    <row r="306" spans="1:20" ht="9.75" customHeight="1">
      <c r="A306" s="1"/>
      <c r="B306" s="1"/>
      <c r="C306" s="1"/>
      <c r="D306" s="1"/>
      <c r="E306" s="1"/>
      <c r="F306" s="1"/>
      <c r="G306" s="1"/>
      <c r="H306" s="1"/>
      <c r="I306" s="1"/>
      <c r="J306" s="1"/>
      <c r="K306" s="1"/>
      <c r="L306" s="1"/>
      <c r="M306" s="1"/>
      <c r="N306" s="1"/>
      <c r="O306" s="1"/>
      <c r="P306" s="1"/>
      <c r="Q306" s="1"/>
      <c r="R306" s="1"/>
      <c r="S306" s="1"/>
      <c r="T306" s="1"/>
    </row>
    <row r="307" spans="1:20" ht="9.75" customHeight="1">
      <c r="A307" s="1"/>
      <c r="B307" s="1"/>
      <c r="C307" s="1"/>
      <c r="D307" s="1"/>
      <c r="E307" s="1"/>
      <c r="F307" s="1"/>
      <c r="G307" s="1"/>
      <c r="H307" s="1"/>
      <c r="I307" s="1"/>
      <c r="J307" s="1"/>
      <c r="K307" s="1"/>
      <c r="L307" s="1"/>
      <c r="M307" s="1"/>
      <c r="N307" s="1"/>
      <c r="O307" s="1"/>
      <c r="P307" s="1"/>
      <c r="Q307" s="1"/>
      <c r="R307" s="1"/>
      <c r="S307" s="1"/>
      <c r="T307" s="1"/>
    </row>
    <row r="308" spans="1:20" ht="9.75" customHeight="1">
      <c r="A308" s="1"/>
      <c r="B308" s="1"/>
      <c r="C308" s="1"/>
      <c r="D308" s="1"/>
      <c r="E308" s="1"/>
      <c r="F308" s="1"/>
      <c r="G308" s="1"/>
      <c r="H308" s="1"/>
      <c r="I308" s="1"/>
      <c r="J308" s="1"/>
      <c r="K308" s="1"/>
      <c r="L308" s="1"/>
      <c r="M308" s="1"/>
      <c r="N308" s="1"/>
      <c r="O308" s="1"/>
      <c r="P308" s="1"/>
      <c r="Q308" s="1"/>
      <c r="R308" s="1"/>
      <c r="S308" s="1"/>
      <c r="T308" s="1"/>
    </row>
    <row r="309" spans="1:20" ht="9.75" customHeight="1">
      <c r="A309" s="1"/>
      <c r="B309" s="1"/>
      <c r="C309" s="1"/>
      <c r="D309" s="1"/>
      <c r="E309" s="1"/>
      <c r="F309" s="1"/>
      <c r="G309" s="1"/>
      <c r="H309" s="1"/>
      <c r="I309" s="1"/>
      <c r="J309" s="1"/>
      <c r="K309" s="1"/>
      <c r="L309" s="1"/>
      <c r="M309" s="1"/>
      <c r="N309" s="1"/>
      <c r="O309" s="1"/>
      <c r="P309" s="1"/>
      <c r="Q309" s="1"/>
      <c r="R309" s="1"/>
      <c r="S309" s="1"/>
      <c r="T309" s="1"/>
    </row>
    <row r="310" spans="1:20" ht="9.75" customHeight="1">
      <c r="A310" s="1"/>
      <c r="B310" s="1"/>
      <c r="C310" s="1"/>
      <c r="D310" s="1"/>
      <c r="E310" s="1"/>
      <c r="F310" s="1"/>
      <c r="G310" s="1"/>
      <c r="H310" s="1"/>
      <c r="I310" s="1"/>
      <c r="J310" s="1"/>
      <c r="K310" s="1"/>
      <c r="L310" s="1"/>
      <c r="M310" s="1"/>
      <c r="N310" s="1"/>
      <c r="O310" s="1"/>
      <c r="P310" s="1"/>
      <c r="Q310" s="1"/>
      <c r="R310" s="1"/>
      <c r="S310" s="1"/>
      <c r="T310" s="1"/>
    </row>
    <row r="311" spans="1:20" ht="9.75" customHeight="1">
      <c r="A311" s="1"/>
      <c r="B311" s="1"/>
      <c r="C311" s="1"/>
      <c r="D311" s="1"/>
      <c r="E311" s="1"/>
      <c r="F311" s="1"/>
      <c r="G311" s="1"/>
      <c r="H311" s="1"/>
      <c r="I311" s="1"/>
      <c r="J311" s="1"/>
      <c r="K311" s="1"/>
      <c r="L311" s="1"/>
      <c r="M311" s="1"/>
      <c r="N311" s="1"/>
      <c r="O311" s="1"/>
      <c r="P311" s="1"/>
      <c r="Q311" s="1"/>
      <c r="R311" s="1"/>
      <c r="S311" s="1"/>
      <c r="T311" s="1"/>
    </row>
    <row r="312" spans="1:20" ht="9.75" customHeight="1">
      <c r="A312" s="1"/>
      <c r="B312" s="1"/>
      <c r="C312" s="1"/>
      <c r="D312" s="1"/>
      <c r="E312" s="1"/>
      <c r="F312" s="1"/>
      <c r="G312" s="1"/>
      <c r="H312" s="1"/>
      <c r="I312" s="1"/>
      <c r="J312" s="1"/>
      <c r="K312" s="1"/>
      <c r="L312" s="1"/>
      <c r="M312" s="1"/>
      <c r="N312" s="1"/>
      <c r="O312" s="1"/>
      <c r="P312" s="1"/>
      <c r="Q312" s="1"/>
      <c r="R312" s="1"/>
      <c r="S312" s="1"/>
      <c r="T312" s="1"/>
    </row>
    <row r="313" spans="1:20" ht="9.75" customHeight="1">
      <c r="A313" s="1"/>
      <c r="B313" s="1"/>
      <c r="C313" s="1"/>
      <c r="D313" s="1"/>
      <c r="E313" s="1"/>
      <c r="F313" s="1"/>
      <c r="G313" s="1"/>
      <c r="H313" s="1"/>
      <c r="I313" s="1"/>
      <c r="J313" s="1"/>
      <c r="K313" s="1"/>
      <c r="L313" s="1"/>
      <c r="M313" s="1"/>
      <c r="N313" s="1"/>
      <c r="O313" s="1"/>
      <c r="P313" s="1"/>
      <c r="Q313" s="1"/>
      <c r="R313" s="1"/>
      <c r="S313" s="1"/>
      <c r="T313" s="1"/>
    </row>
    <row r="314" spans="1:20" ht="9.75" customHeight="1">
      <c r="A314" s="1"/>
      <c r="B314" s="1"/>
      <c r="C314" s="1"/>
      <c r="D314" s="1"/>
      <c r="E314" s="1"/>
      <c r="F314" s="1"/>
      <c r="G314" s="1"/>
      <c r="H314" s="1"/>
      <c r="I314" s="1"/>
      <c r="J314" s="1"/>
      <c r="K314" s="1"/>
      <c r="L314" s="1"/>
      <c r="M314" s="1"/>
      <c r="N314" s="1"/>
      <c r="O314" s="1"/>
      <c r="P314" s="1"/>
      <c r="Q314" s="1"/>
      <c r="R314" s="1"/>
      <c r="S314" s="1"/>
      <c r="T314" s="1"/>
    </row>
    <row r="315" spans="1:20" ht="9.75" customHeight="1">
      <c r="A315" s="1"/>
      <c r="B315" s="1"/>
      <c r="C315" s="1"/>
      <c r="D315" s="1"/>
      <c r="E315" s="1"/>
      <c r="F315" s="1"/>
      <c r="G315" s="1"/>
      <c r="H315" s="1"/>
      <c r="I315" s="1"/>
      <c r="J315" s="1"/>
      <c r="K315" s="1"/>
      <c r="L315" s="1"/>
      <c r="M315" s="1"/>
      <c r="N315" s="1"/>
      <c r="O315" s="1"/>
      <c r="P315" s="1"/>
      <c r="Q315" s="1"/>
      <c r="R315" s="1"/>
      <c r="S315" s="1"/>
      <c r="T315" s="1"/>
    </row>
    <row r="316" spans="1:20" ht="9.75" customHeight="1">
      <c r="A316" s="1"/>
      <c r="B316" s="1"/>
      <c r="C316" s="1"/>
      <c r="D316" s="1"/>
      <c r="E316" s="1"/>
      <c r="F316" s="1"/>
      <c r="G316" s="1"/>
      <c r="H316" s="1"/>
      <c r="I316" s="1"/>
      <c r="J316" s="1"/>
      <c r="K316" s="1"/>
      <c r="L316" s="1"/>
      <c r="M316" s="1"/>
      <c r="N316" s="1"/>
      <c r="O316" s="1"/>
      <c r="P316" s="1"/>
      <c r="Q316" s="1"/>
      <c r="R316" s="1"/>
      <c r="S316" s="1"/>
      <c r="T316" s="1"/>
    </row>
    <row r="317" spans="1:20" ht="9.75" customHeight="1">
      <c r="A317" s="1"/>
      <c r="B317" s="1"/>
      <c r="C317" s="1"/>
      <c r="D317" s="1"/>
      <c r="E317" s="1"/>
      <c r="F317" s="1"/>
      <c r="G317" s="1"/>
      <c r="H317" s="1"/>
      <c r="I317" s="1"/>
      <c r="J317" s="1"/>
      <c r="K317" s="1"/>
      <c r="L317" s="1"/>
      <c r="M317" s="1"/>
      <c r="N317" s="1"/>
      <c r="O317" s="1"/>
      <c r="P317" s="1"/>
      <c r="Q317" s="1"/>
      <c r="R317" s="1"/>
      <c r="S317" s="1"/>
      <c r="T317" s="1"/>
    </row>
    <row r="318" spans="1:20" ht="9.75" customHeight="1">
      <c r="A318" s="1"/>
      <c r="B318" s="1"/>
      <c r="C318" s="1"/>
      <c r="D318" s="1"/>
      <c r="E318" s="1"/>
      <c r="F318" s="1"/>
      <c r="G318" s="1"/>
      <c r="H318" s="1"/>
      <c r="I318" s="1"/>
      <c r="J318" s="1"/>
      <c r="K318" s="1"/>
      <c r="L318" s="1"/>
      <c r="M318" s="1"/>
      <c r="N318" s="1"/>
      <c r="O318" s="1"/>
      <c r="P318" s="1"/>
      <c r="Q318" s="1"/>
      <c r="R318" s="1"/>
      <c r="S318" s="1"/>
      <c r="T318" s="1"/>
    </row>
    <row r="319" spans="1:20" ht="9.75" customHeight="1">
      <c r="A319" s="1"/>
      <c r="B319" s="1"/>
      <c r="C319" s="1"/>
      <c r="D319" s="1"/>
      <c r="E319" s="1"/>
      <c r="F319" s="1"/>
      <c r="G319" s="1"/>
      <c r="H319" s="1"/>
      <c r="I319" s="1"/>
      <c r="J319" s="1"/>
      <c r="K319" s="1"/>
      <c r="L319" s="1"/>
      <c r="M319" s="1"/>
      <c r="N319" s="1"/>
      <c r="O319" s="1"/>
      <c r="P319" s="1"/>
      <c r="Q319" s="1"/>
      <c r="R319" s="1"/>
      <c r="S319" s="1"/>
      <c r="T319" s="1"/>
    </row>
    <row r="320" spans="1:20" ht="9.75" customHeight="1">
      <c r="A320" s="1"/>
      <c r="B320" s="1"/>
      <c r="C320" s="1"/>
      <c r="D320" s="1"/>
      <c r="E320" s="1"/>
      <c r="F320" s="1"/>
      <c r="G320" s="1"/>
      <c r="H320" s="1"/>
      <c r="I320" s="1"/>
      <c r="J320" s="1"/>
      <c r="K320" s="1"/>
      <c r="L320" s="1"/>
      <c r="M320" s="1"/>
      <c r="N320" s="1"/>
      <c r="O320" s="1"/>
      <c r="P320" s="1"/>
      <c r="Q320" s="1"/>
      <c r="R320" s="1"/>
      <c r="S320" s="1"/>
      <c r="T320" s="1"/>
    </row>
    <row r="321" spans="1:20" ht="9.75" customHeight="1">
      <c r="A321" s="1"/>
      <c r="B321" s="1"/>
      <c r="C321" s="1"/>
      <c r="D321" s="1"/>
      <c r="E321" s="1"/>
      <c r="F321" s="1"/>
      <c r="G321" s="1"/>
      <c r="H321" s="1"/>
      <c r="I321" s="1"/>
      <c r="J321" s="1"/>
      <c r="K321" s="1"/>
      <c r="L321" s="1"/>
      <c r="M321" s="1"/>
      <c r="N321" s="1"/>
      <c r="O321" s="1"/>
      <c r="P321" s="1"/>
      <c r="Q321" s="1"/>
      <c r="R321" s="1"/>
      <c r="S321" s="1"/>
      <c r="T321" s="1"/>
    </row>
    <row r="322" spans="1:20" ht="9.75" customHeight="1">
      <c r="A322" s="1"/>
      <c r="B322" s="1"/>
      <c r="C322" s="1"/>
      <c r="D322" s="1"/>
      <c r="E322" s="1"/>
      <c r="F322" s="1"/>
      <c r="G322" s="1"/>
      <c r="H322" s="1"/>
      <c r="I322" s="1"/>
      <c r="J322" s="1"/>
      <c r="K322" s="1"/>
      <c r="L322" s="1"/>
      <c r="M322" s="1"/>
      <c r="N322" s="1"/>
      <c r="O322" s="1"/>
      <c r="P322" s="1"/>
      <c r="Q322" s="1"/>
      <c r="R322" s="1"/>
      <c r="S322" s="1"/>
      <c r="T322" s="1"/>
    </row>
    <row r="323" spans="1:20" ht="9.75" customHeight="1">
      <c r="A323" s="1"/>
      <c r="B323" s="1"/>
      <c r="C323" s="1"/>
      <c r="D323" s="1"/>
      <c r="E323" s="1"/>
      <c r="F323" s="1"/>
      <c r="G323" s="1"/>
      <c r="H323" s="1"/>
      <c r="I323" s="1"/>
      <c r="J323" s="1"/>
      <c r="K323" s="1"/>
      <c r="L323" s="1"/>
      <c r="M323" s="1"/>
      <c r="N323" s="1"/>
      <c r="O323" s="1"/>
      <c r="P323" s="1"/>
      <c r="Q323" s="1"/>
      <c r="R323" s="1"/>
      <c r="S323" s="1"/>
      <c r="T323" s="1"/>
    </row>
    <row r="324" spans="1:20" ht="9.75" customHeight="1">
      <c r="A324" s="1"/>
      <c r="B324" s="1"/>
      <c r="C324" s="1"/>
      <c r="D324" s="1"/>
      <c r="E324" s="1"/>
      <c r="F324" s="1"/>
      <c r="G324" s="1"/>
      <c r="H324" s="1"/>
      <c r="I324" s="1"/>
      <c r="J324" s="1"/>
      <c r="K324" s="1"/>
      <c r="L324" s="1"/>
      <c r="M324" s="1"/>
      <c r="N324" s="1"/>
      <c r="O324" s="1"/>
      <c r="P324" s="1"/>
      <c r="Q324" s="1"/>
      <c r="R324" s="1"/>
      <c r="S324" s="1"/>
      <c r="T324" s="1"/>
    </row>
    <row r="325" spans="1:20" ht="9.75" customHeight="1">
      <c r="A325" s="1"/>
      <c r="B325" s="1"/>
      <c r="C325" s="1"/>
      <c r="D325" s="1"/>
      <c r="E325" s="1"/>
      <c r="F325" s="1"/>
      <c r="G325" s="1"/>
      <c r="H325" s="1"/>
      <c r="I325" s="1"/>
      <c r="J325" s="1"/>
      <c r="K325" s="1"/>
      <c r="L325" s="1"/>
      <c r="M325" s="1"/>
      <c r="N325" s="1"/>
      <c r="O325" s="1"/>
      <c r="P325" s="1"/>
      <c r="Q325" s="1"/>
      <c r="R325" s="1"/>
      <c r="S325" s="1"/>
      <c r="T325" s="1"/>
    </row>
    <row r="326" spans="1:20" ht="9.75" customHeight="1">
      <c r="A326" s="1"/>
      <c r="B326" s="1"/>
      <c r="C326" s="1"/>
      <c r="D326" s="1"/>
      <c r="E326" s="1"/>
      <c r="F326" s="1"/>
      <c r="G326" s="1"/>
      <c r="H326" s="1"/>
      <c r="I326" s="1"/>
      <c r="J326" s="1"/>
      <c r="K326" s="1"/>
      <c r="L326" s="1"/>
      <c r="M326" s="1"/>
      <c r="N326" s="1"/>
      <c r="O326" s="1"/>
      <c r="P326" s="1"/>
      <c r="Q326" s="1"/>
      <c r="R326" s="1"/>
      <c r="S326" s="1"/>
      <c r="T326" s="1"/>
    </row>
    <row r="327" spans="1:20" ht="9.75" customHeight="1">
      <c r="A327" s="1"/>
      <c r="B327" s="1"/>
      <c r="C327" s="1"/>
      <c r="D327" s="1"/>
      <c r="E327" s="1"/>
      <c r="F327" s="1"/>
      <c r="G327" s="1"/>
      <c r="H327" s="1"/>
      <c r="I327" s="1"/>
      <c r="J327" s="1"/>
      <c r="K327" s="1"/>
      <c r="L327" s="1"/>
      <c r="M327" s="1"/>
      <c r="N327" s="1"/>
      <c r="O327" s="1"/>
      <c r="P327" s="1"/>
      <c r="Q327" s="1"/>
      <c r="R327" s="1"/>
      <c r="S327" s="1"/>
      <c r="T327" s="1"/>
    </row>
    <row r="328" spans="1:20" ht="9.75" customHeight="1">
      <c r="A328" s="1"/>
      <c r="B328" s="1"/>
      <c r="C328" s="1"/>
      <c r="D328" s="1"/>
      <c r="E328" s="1"/>
      <c r="F328" s="1"/>
      <c r="G328" s="1"/>
      <c r="H328" s="1"/>
      <c r="I328" s="1"/>
      <c r="J328" s="1"/>
      <c r="K328" s="1"/>
      <c r="L328" s="1"/>
      <c r="M328" s="1"/>
      <c r="N328" s="1"/>
      <c r="O328" s="1"/>
      <c r="P328" s="1"/>
      <c r="Q328" s="1"/>
      <c r="R328" s="1"/>
      <c r="S328" s="1"/>
      <c r="T328" s="1"/>
    </row>
    <row r="329" spans="1:20" ht="9.75" customHeight="1">
      <c r="A329" s="1"/>
      <c r="B329" s="1"/>
      <c r="C329" s="1"/>
      <c r="D329" s="1"/>
      <c r="E329" s="1"/>
      <c r="F329" s="1"/>
      <c r="G329" s="1"/>
      <c r="H329" s="1"/>
      <c r="I329" s="1"/>
      <c r="J329" s="1"/>
      <c r="K329" s="1"/>
      <c r="L329" s="1"/>
      <c r="M329" s="1"/>
      <c r="N329" s="1"/>
      <c r="O329" s="1"/>
      <c r="P329" s="1"/>
      <c r="Q329" s="1"/>
      <c r="R329" s="1"/>
      <c r="S329" s="1"/>
      <c r="T329" s="1"/>
    </row>
    <row r="330" spans="1:20" ht="9.75" customHeight="1">
      <c r="A330" s="1"/>
      <c r="B330" s="1"/>
      <c r="C330" s="1"/>
      <c r="D330" s="1"/>
      <c r="E330" s="1"/>
      <c r="F330" s="1"/>
      <c r="G330" s="1"/>
      <c r="H330" s="1"/>
      <c r="I330" s="1"/>
      <c r="J330" s="1"/>
      <c r="K330" s="1"/>
      <c r="L330" s="1"/>
      <c r="M330" s="1"/>
      <c r="N330" s="1"/>
      <c r="O330" s="1"/>
      <c r="P330" s="1"/>
      <c r="Q330" s="1"/>
      <c r="R330" s="1"/>
      <c r="S330" s="1"/>
      <c r="T330" s="1"/>
    </row>
    <row r="331" spans="1:20" ht="9.75" customHeight="1">
      <c r="A331" s="1"/>
      <c r="B331" s="1"/>
      <c r="C331" s="1"/>
      <c r="D331" s="1"/>
      <c r="E331" s="1"/>
      <c r="F331" s="1"/>
      <c r="G331" s="1"/>
      <c r="H331" s="1"/>
      <c r="I331" s="1"/>
      <c r="J331" s="1"/>
      <c r="K331" s="1"/>
      <c r="L331" s="1"/>
      <c r="M331" s="1"/>
      <c r="N331" s="1"/>
      <c r="O331" s="1"/>
      <c r="P331" s="1"/>
      <c r="Q331" s="1"/>
      <c r="R331" s="1"/>
      <c r="S331" s="1"/>
      <c r="T331" s="1"/>
    </row>
    <row r="332" spans="1:20" ht="9.75" customHeight="1">
      <c r="A332" s="1"/>
      <c r="B332" s="1"/>
      <c r="C332" s="1"/>
      <c r="D332" s="1"/>
      <c r="E332" s="1"/>
      <c r="F332" s="1"/>
      <c r="G332" s="1"/>
      <c r="H332" s="1"/>
      <c r="I332" s="1"/>
      <c r="J332" s="1"/>
      <c r="K332" s="1"/>
      <c r="L332" s="1"/>
      <c r="M332" s="1"/>
      <c r="N332" s="1"/>
      <c r="O332" s="1"/>
      <c r="P332" s="1"/>
      <c r="Q332" s="1"/>
      <c r="R332" s="1"/>
      <c r="S332" s="1"/>
      <c r="T332" s="1"/>
    </row>
    <row r="333" spans="1:20" ht="9.75" customHeight="1">
      <c r="A333" s="1"/>
      <c r="B333" s="1"/>
      <c r="C333" s="1"/>
      <c r="D333" s="1"/>
      <c r="E333" s="1"/>
      <c r="F333" s="1"/>
      <c r="G333" s="1"/>
      <c r="H333" s="1"/>
      <c r="I333" s="1"/>
      <c r="J333" s="1"/>
      <c r="K333" s="1"/>
      <c r="L333" s="1"/>
      <c r="M333" s="1"/>
      <c r="N333" s="1"/>
      <c r="O333" s="1"/>
      <c r="P333" s="1"/>
      <c r="Q333" s="1"/>
      <c r="R333" s="1"/>
      <c r="S333" s="1"/>
      <c r="T333" s="1"/>
    </row>
    <row r="334" spans="1:20" ht="9.75" customHeight="1">
      <c r="A334" s="1"/>
      <c r="B334" s="1"/>
      <c r="C334" s="1"/>
      <c r="D334" s="1"/>
      <c r="E334" s="1"/>
      <c r="F334" s="1"/>
      <c r="G334" s="1"/>
      <c r="H334" s="1"/>
      <c r="I334" s="1"/>
      <c r="J334" s="1"/>
      <c r="K334" s="1"/>
      <c r="L334" s="1"/>
      <c r="M334" s="1"/>
      <c r="N334" s="1"/>
      <c r="O334" s="1"/>
      <c r="P334" s="1"/>
      <c r="Q334" s="1"/>
      <c r="R334" s="1"/>
      <c r="S334" s="1"/>
      <c r="T334" s="1"/>
    </row>
    <row r="335" spans="1:20" ht="9.75" customHeight="1">
      <c r="A335" s="1"/>
      <c r="B335" s="1"/>
      <c r="C335" s="1"/>
      <c r="D335" s="1"/>
      <c r="E335" s="1"/>
      <c r="F335" s="1"/>
      <c r="G335" s="1"/>
      <c r="H335" s="1"/>
      <c r="I335" s="1"/>
      <c r="J335" s="1"/>
      <c r="K335" s="1"/>
      <c r="L335" s="1"/>
      <c r="M335" s="1"/>
      <c r="N335" s="1"/>
      <c r="O335" s="1"/>
      <c r="P335" s="1"/>
      <c r="Q335" s="1"/>
      <c r="R335" s="1"/>
      <c r="S335" s="1"/>
      <c r="T335" s="1"/>
    </row>
    <row r="336" spans="1:20" ht="9.75" customHeight="1">
      <c r="A336" s="1"/>
      <c r="B336" s="1"/>
      <c r="C336" s="1"/>
      <c r="D336" s="1"/>
      <c r="E336" s="1"/>
      <c r="F336" s="1"/>
      <c r="G336" s="1"/>
      <c r="H336" s="1"/>
      <c r="I336" s="1"/>
      <c r="J336" s="1"/>
      <c r="K336" s="1"/>
      <c r="L336" s="1"/>
      <c r="M336" s="1"/>
      <c r="N336" s="1"/>
      <c r="O336" s="1"/>
      <c r="P336" s="1"/>
      <c r="Q336" s="1"/>
      <c r="R336" s="1"/>
      <c r="S336" s="1"/>
      <c r="T336" s="1"/>
    </row>
    <row r="337" spans="1:20" ht="9.75" customHeight="1">
      <c r="A337" s="1"/>
      <c r="B337" s="1"/>
      <c r="C337" s="1"/>
      <c r="D337" s="1"/>
      <c r="E337" s="1"/>
      <c r="F337" s="1"/>
      <c r="G337" s="1"/>
      <c r="H337" s="1"/>
      <c r="I337" s="1"/>
      <c r="J337" s="1"/>
      <c r="K337" s="1"/>
      <c r="L337" s="1"/>
      <c r="M337" s="1"/>
      <c r="N337" s="1"/>
      <c r="O337" s="1"/>
      <c r="P337" s="1"/>
      <c r="Q337" s="1"/>
      <c r="R337" s="1"/>
      <c r="S337" s="1"/>
      <c r="T337" s="1"/>
    </row>
    <row r="338" spans="1:20" ht="9.75" customHeight="1">
      <c r="A338" s="1"/>
      <c r="B338" s="1"/>
      <c r="C338" s="1"/>
      <c r="D338" s="1"/>
      <c r="E338" s="1"/>
      <c r="F338" s="1"/>
      <c r="G338" s="1"/>
      <c r="H338" s="1"/>
      <c r="I338" s="1"/>
      <c r="J338" s="1"/>
      <c r="K338" s="1"/>
      <c r="L338" s="1"/>
      <c r="M338" s="1"/>
      <c r="N338" s="1"/>
      <c r="O338" s="1"/>
      <c r="P338" s="1"/>
      <c r="Q338" s="1"/>
      <c r="R338" s="1"/>
      <c r="S338" s="1"/>
      <c r="T338" s="1"/>
    </row>
    <row r="339" spans="1:20" ht="9.75" customHeight="1">
      <c r="A339" s="1"/>
      <c r="B339" s="1"/>
      <c r="C339" s="1"/>
      <c r="D339" s="1"/>
      <c r="E339" s="1"/>
      <c r="F339" s="1"/>
      <c r="G339" s="1"/>
      <c r="H339" s="1"/>
      <c r="I339" s="1"/>
      <c r="J339" s="1"/>
      <c r="K339" s="1"/>
      <c r="L339" s="1"/>
      <c r="M339" s="1"/>
      <c r="N339" s="1"/>
      <c r="O339" s="1"/>
      <c r="P339" s="1"/>
      <c r="Q339" s="1"/>
      <c r="R339" s="1"/>
      <c r="S339" s="1"/>
      <c r="T339" s="1"/>
    </row>
    <row r="340" spans="1:20" ht="9.75" customHeight="1">
      <c r="A340" s="1"/>
      <c r="B340" s="1"/>
      <c r="C340" s="1"/>
      <c r="D340" s="1"/>
      <c r="E340" s="1"/>
      <c r="F340" s="1"/>
      <c r="G340" s="1"/>
      <c r="H340" s="1"/>
      <c r="I340" s="1"/>
      <c r="J340" s="1"/>
      <c r="K340" s="1"/>
      <c r="L340" s="1"/>
      <c r="M340" s="1"/>
      <c r="N340" s="1"/>
      <c r="O340" s="1"/>
      <c r="P340" s="1"/>
      <c r="Q340" s="1"/>
      <c r="R340" s="1"/>
      <c r="S340" s="1"/>
      <c r="T340" s="1"/>
    </row>
    <row r="341" spans="1:20" ht="9.75" customHeight="1">
      <c r="A341" s="1"/>
      <c r="B341" s="1"/>
      <c r="C341" s="1"/>
      <c r="D341" s="1"/>
      <c r="E341" s="1"/>
      <c r="F341" s="1"/>
      <c r="G341" s="1"/>
      <c r="H341" s="1"/>
      <c r="I341" s="1"/>
      <c r="J341" s="1"/>
      <c r="K341" s="1"/>
      <c r="L341" s="1"/>
      <c r="M341" s="1"/>
      <c r="N341" s="1"/>
      <c r="O341" s="1"/>
      <c r="P341" s="1"/>
      <c r="Q341" s="1"/>
      <c r="R341" s="1"/>
      <c r="S341" s="1"/>
      <c r="T341" s="1"/>
    </row>
    <row r="342" spans="1:20" ht="9.75" customHeight="1">
      <c r="A342" s="1"/>
      <c r="B342" s="1"/>
      <c r="C342" s="1"/>
      <c r="D342" s="1"/>
      <c r="E342" s="1"/>
      <c r="F342" s="1"/>
      <c r="G342" s="1"/>
      <c r="H342" s="1"/>
      <c r="I342" s="1"/>
      <c r="J342" s="1"/>
      <c r="K342" s="1"/>
      <c r="L342" s="1"/>
      <c r="M342" s="1"/>
      <c r="N342" s="1"/>
      <c r="O342" s="1"/>
      <c r="P342" s="1"/>
      <c r="Q342" s="1"/>
      <c r="R342" s="1"/>
      <c r="S342" s="1"/>
      <c r="T342" s="1"/>
    </row>
    <row r="343" spans="1:20" ht="9.75" customHeight="1">
      <c r="A343" s="1"/>
      <c r="B343" s="1"/>
      <c r="C343" s="1"/>
      <c r="D343" s="1"/>
      <c r="E343" s="1"/>
      <c r="F343" s="1"/>
      <c r="G343" s="1"/>
      <c r="H343" s="1"/>
      <c r="I343" s="1"/>
      <c r="J343" s="1"/>
      <c r="K343" s="1"/>
      <c r="L343" s="1"/>
      <c r="M343" s="1"/>
      <c r="N343" s="1"/>
      <c r="O343" s="1"/>
      <c r="P343" s="1"/>
      <c r="Q343" s="1"/>
      <c r="R343" s="1"/>
      <c r="S343" s="1"/>
      <c r="T343" s="1"/>
    </row>
    <row r="344" spans="1:20" ht="9.75" customHeight="1">
      <c r="A344" s="1"/>
      <c r="B344" s="1"/>
      <c r="C344" s="1"/>
      <c r="D344" s="1"/>
      <c r="E344" s="1"/>
      <c r="F344" s="1"/>
      <c r="G344" s="1"/>
      <c r="H344" s="1"/>
      <c r="I344" s="1"/>
      <c r="J344" s="1"/>
      <c r="K344" s="1"/>
      <c r="L344" s="1"/>
      <c r="M344" s="1"/>
      <c r="N344" s="1"/>
      <c r="O344" s="1"/>
      <c r="P344" s="1"/>
      <c r="Q344" s="1"/>
      <c r="R344" s="1"/>
      <c r="S344" s="1"/>
      <c r="T344" s="1"/>
    </row>
    <row r="345" spans="1:20" ht="9.75" customHeight="1">
      <c r="A345" s="1"/>
      <c r="B345" s="1"/>
      <c r="C345" s="1"/>
      <c r="D345" s="1"/>
      <c r="E345" s="1"/>
      <c r="F345" s="1"/>
      <c r="G345" s="1"/>
      <c r="H345" s="1"/>
      <c r="I345" s="1"/>
      <c r="J345" s="1"/>
      <c r="K345" s="1"/>
      <c r="L345" s="1"/>
      <c r="M345" s="1"/>
      <c r="N345" s="1"/>
      <c r="O345" s="1"/>
      <c r="P345" s="1"/>
      <c r="Q345" s="1"/>
      <c r="R345" s="1"/>
      <c r="S345" s="1"/>
      <c r="T345" s="1"/>
    </row>
    <row r="346" spans="1:20" ht="9.75" customHeight="1">
      <c r="A346" s="1"/>
      <c r="B346" s="1"/>
      <c r="C346" s="1"/>
      <c r="D346" s="1"/>
      <c r="E346" s="1"/>
      <c r="F346" s="1"/>
      <c r="G346" s="1"/>
      <c r="H346" s="1"/>
      <c r="I346" s="1"/>
      <c r="J346" s="1"/>
      <c r="K346" s="1"/>
      <c r="L346" s="1"/>
      <c r="M346" s="1"/>
      <c r="N346" s="1"/>
      <c r="O346" s="1"/>
      <c r="P346" s="1"/>
      <c r="Q346" s="1"/>
      <c r="R346" s="1"/>
      <c r="S346" s="1"/>
      <c r="T346" s="1"/>
    </row>
    <row r="347" spans="1:20" ht="9.75" customHeight="1">
      <c r="A347" s="1"/>
      <c r="B347" s="1"/>
      <c r="C347" s="1"/>
      <c r="D347" s="1"/>
      <c r="E347" s="1"/>
      <c r="F347" s="1"/>
      <c r="G347" s="1"/>
      <c r="H347" s="1"/>
      <c r="I347" s="1"/>
      <c r="J347" s="1"/>
      <c r="K347" s="1"/>
      <c r="L347" s="1"/>
      <c r="M347" s="1"/>
      <c r="N347" s="1"/>
      <c r="O347" s="1"/>
      <c r="P347" s="1"/>
      <c r="Q347" s="1"/>
      <c r="R347" s="1"/>
      <c r="S347" s="1"/>
      <c r="T347" s="1"/>
    </row>
    <row r="348" spans="1:20" ht="9.75" customHeight="1">
      <c r="A348" s="1"/>
      <c r="B348" s="1"/>
      <c r="C348" s="1"/>
      <c r="D348" s="1"/>
      <c r="E348" s="1"/>
      <c r="F348" s="1"/>
      <c r="G348" s="1"/>
      <c r="H348" s="1"/>
      <c r="I348" s="1"/>
      <c r="J348" s="1"/>
      <c r="K348" s="1"/>
      <c r="L348" s="1"/>
      <c r="M348" s="1"/>
      <c r="N348" s="1"/>
      <c r="O348" s="1"/>
      <c r="P348" s="1"/>
      <c r="Q348" s="1"/>
      <c r="R348" s="1"/>
      <c r="S348" s="1"/>
      <c r="T348" s="1"/>
    </row>
    <row r="349" spans="1:20" ht="9.75" customHeight="1">
      <c r="A349" s="1"/>
      <c r="B349" s="1"/>
      <c r="C349" s="1"/>
      <c r="D349" s="1"/>
      <c r="E349" s="1"/>
      <c r="F349" s="1"/>
      <c r="G349" s="1"/>
      <c r="H349" s="1"/>
      <c r="I349" s="1"/>
      <c r="J349" s="1"/>
      <c r="K349" s="1"/>
      <c r="L349" s="1"/>
      <c r="M349" s="1"/>
      <c r="N349" s="1"/>
      <c r="O349" s="1"/>
      <c r="P349" s="1"/>
      <c r="Q349" s="1"/>
      <c r="R349" s="1"/>
      <c r="S349" s="1"/>
      <c r="T349" s="1"/>
    </row>
    <row r="350" spans="1:20" ht="9.75" customHeight="1">
      <c r="A350" s="1"/>
      <c r="B350" s="1"/>
      <c r="C350" s="1"/>
      <c r="D350" s="1"/>
      <c r="E350" s="1"/>
      <c r="F350" s="1"/>
      <c r="G350" s="1"/>
      <c r="H350" s="1"/>
      <c r="I350" s="1"/>
      <c r="J350" s="1"/>
      <c r="K350" s="1"/>
      <c r="L350" s="1"/>
      <c r="M350" s="1"/>
      <c r="N350" s="1"/>
      <c r="O350" s="1"/>
      <c r="P350" s="1"/>
      <c r="Q350" s="1"/>
      <c r="R350" s="1"/>
      <c r="S350" s="1"/>
      <c r="T350" s="1"/>
    </row>
    <row r="351" spans="1:20" ht="9.75" customHeight="1">
      <c r="A351" s="1"/>
      <c r="B351" s="1"/>
      <c r="C351" s="1"/>
      <c r="D351" s="1"/>
      <c r="E351" s="1"/>
      <c r="F351" s="1"/>
      <c r="G351" s="1"/>
      <c r="H351" s="1"/>
      <c r="I351" s="1"/>
      <c r="J351" s="1"/>
      <c r="K351" s="1"/>
      <c r="L351" s="1"/>
      <c r="M351" s="1"/>
      <c r="N351" s="1"/>
      <c r="O351" s="1"/>
      <c r="P351" s="1"/>
      <c r="Q351" s="1"/>
      <c r="R351" s="1"/>
      <c r="S351" s="1"/>
      <c r="T351" s="1"/>
    </row>
    <row r="352" spans="1:20" ht="9.75" customHeight="1">
      <c r="A352" s="1"/>
      <c r="B352" s="1"/>
      <c r="C352" s="1"/>
      <c r="D352" s="1"/>
      <c r="E352" s="1"/>
      <c r="F352" s="1"/>
      <c r="G352" s="1"/>
      <c r="H352" s="1"/>
      <c r="I352" s="1"/>
      <c r="J352" s="1"/>
      <c r="K352" s="1"/>
      <c r="L352" s="1"/>
      <c r="M352" s="1"/>
      <c r="N352" s="1"/>
      <c r="O352" s="1"/>
      <c r="P352" s="1"/>
      <c r="Q352" s="1"/>
      <c r="R352" s="1"/>
      <c r="S352" s="1"/>
      <c r="T352" s="1"/>
    </row>
    <row r="353" spans="1:20" ht="9.75" customHeight="1">
      <c r="A353" s="1"/>
      <c r="B353" s="1"/>
      <c r="C353" s="1"/>
      <c r="D353" s="1"/>
      <c r="E353" s="1"/>
      <c r="F353" s="1"/>
      <c r="G353" s="1"/>
      <c r="H353" s="1"/>
      <c r="I353" s="1"/>
      <c r="J353" s="1"/>
      <c r="K353" s="1"/>
      <c r="L353" s="1"/>
      <c r="M353" s="1"/>
      <c r="N353" s="1"/>
      <c r="O353" s="1"/>
      <c r="P353" s="1"/>
      <c r="Q353" s="1"/>
      <c r="R353" s="1"/>
      <c r="S353" s="1"/>
      <c r="T353" s="1"/>
    </row>
    <row r="354" spans="1:20" ht="9.75" customHeight="1">
      <c r="A354" s="1"/>
      <c r="B354" s="1"/>
      <c r="C354" s="1"/>
      <c r="D354" s="1"/>
      <c r="E354" s="1"/>
      <c r="F354" s="1"/>
      <c r="G354" s="1"/>
      <c r="H354" s="1"/>
      <c r="I354" s="1"/>
      <c r="J354" s="1"/>
      <c r="K354" s="1"/>
      <c r="L354" s="1"/>
      <c r="M354" s="1"/>
      <c r="N354" s="1"/>
      <c r="O354" s="1"/>
      <c r="P354" s="1"/>
      <c r="Q354" s="1"/>
      <c r="R354" s="1"/>
      <c r="S354" s="1"/>
      <c r="T354" s="1"/>
    </row>
    <row r="355" spans="1:20" ht="9.75" customHeight="1">
      <c r="A355" s="1"/>
      <c r="B355" s="1"/>
      <c r="C355" s="1"/>
      <c r="D355" s="1"/>
      <c r="E355" s="1"/>
      <c r="F355" s="1"/>
      <c r="G355" s="1"/>
      <c r="H355" s="1"/>
      <c r="I355" s="1"/>
      <c r="J355" s="1"/>
      <c r="K355" s="1"/>
      <c r="L355" s="1"/>
      <c r="M355" s="1"/>
      <c r="N355" s="1"/>
      <c r="O355" s="1"/>
      <c r="P355" s="1"/>
      <c r="Q355" s="1"/>
      <c r="R355" s="1"/>
      <c r="S355" s="1"/>
      <c r="T355" s="1"/>
    </row>
    <row r="356" spans="1:20" ht="9.75" customHeight="1">
      <c r="A356" s="1"/>
      <c r="B356" s="1"/>
      <c r="C356" s="1"/>
      <c r="D356" s="1"/>
      <c r="E356" s="1"/>
      <c r="F356" s="1"/>
      <c r="G356" s="1"/>
      <c r="H356" s="1"/>
      <c r="I356" s="1"/>
      <c r="J356" s="1"/>
      <c r="K356" s="1"/>
      <c r="L356" s="1"/>
      <c r="M356" s="1"/>
      <c r="N356" s="1"/>
      <c r="O356" s="1"/>
      <c r="P356" s="1"/>
      <c r="Q356" s="1"/>
      <c r="R356" s="1"/>
      <c r="S356" s="1"/>
      <c r="T356" s="1"/>
    </row>
    <row r="357" spans="1:20" ht="9.75" customHeight="1">
      <c r="A357" s="1"/>
      <c r="B357" s="1"/>
      <c r="C357" s="1"/>
      <c r="D357" s="1"/>
      <c r="E357" s="1"/>
      <c r="F357" s="1"/>
      <c r="G357" s="1"/>
      <c r="H357" s="1"/>
      <c r="I357" s="1"/>
      <c r="J357" s="1"/>
      <c r="K357" s="1"/>
      <c r="L357" s="1"/>
      <c r="M357" s="1"/>
      <c r="N357" s="1"/>
      <c r="O357" s="1"/>
      <c r="P357" s="1"/>
      <c r="Q357" s="1"/>
      <c r="R357" s="1"/>
      <c r="S357" s="1"/>
      <c r="T357" s="1"/>
    </row>
    <row r="358" spans="1:20" ht="9.75" customHeight="1">
      <c r="A358" s="1"/>
      <c r="B358" s="1"/>
      <c r="C358" s="1"/>
      <c r="D358" s="1"/>
      <c r="E358" s="1"/>
      <c r="F358" s="1"/>
      <c r="G358" s="1"/>
      <c r="H358" s="1"/>
      <c r="I358" s="1"/>
      <c r="J358" s="1"/>
      <c r="K358" s="1"/>
      <c r="L358" s="1"/>
      <c r="M358" s="1"/>
      <c r="N358" s="1"/>
      <c r="O358" s="1"/>
      <c r="P358" s="1"/>
      <c r="Q358" s="1"/>
      <c r="R358" s="1"/>
      <c r="S358" s="1"/>
      <c r="T358" s="1"/>
    </row>
    <row r="359" spans="1:20" ht="9.75" customHeight="1">
      <c r="A359" s="1"/>
      <c r="B359" s="1"/>
      <c r="C359" s="1"/>
      <c r="D359" s="1"/>
      <c r="E359" s="1"/>
      <c r="F359" s="1"/>
      <c r="G359" s="1"/>
      <c r="H359" s="1"/>
      <c r="I359" s="1"/>
      <c r="J359" s="1"/>
      <c r="K359" s="1"/>
      <c r="L359" s="1"/>
      <c r="M359" s="1"/>
      <c r="N359" s="1"/>
      <c r="O359" s="1"/>
      <c r="P359" s="1"/>
      <c r="Q359" s="1"/>
      <c r="R359" s="1"/>
      <c r="S359" s="1"/>
      <c r="T359" s="1"/>
    </row>
    <row r="360" spans="1:20" ht="9.75" customHeight="1">
      <c r="A360" s="1"/>
      <c r="B360" s="1"/>
      <c r="C360" s="1"/>
      <c r="D360" s="1"/>
      <c r="E360" s="1"/>
      <c r="F360" s="1"/>
      <c r="G360" s="1"/>
      <c r="H360" s="1"/>
      <c r="I360" s="1"/>
      <c r="J360" s="1"/>
      <c r="K360" s="1"/>
      <c r="L360" s="1"/>
      <c r="M360" s="1"/>
      <c r="N360" s="1"/>
      <c r="O360" s="1"/>
      <c r="P360" s="1"/>
      <c r="Q360" s="1"/>
      <c r="R360" s="1"/>
      <c r="S360" s="1"/>
      <c r="T360" s="1"/>
    </row>
    <row r="361" spans="1:20" ht="9.75" customHeight="1">
      <c r="A361" s="1"/>
      <c r="B361" s="1"/>
      <c r="C361" s="1"/>
      <c r="D361" s="1"/>
      <c r="E361" s="1"/>
      <c r="F361" s="1"/>
      <c r="G361" s="1"/>
      <c r="H361" s="1"/>
      <c r="I361" s="1"/>
      <c r="J361" s="1"/>
      <c r="K361" s="1"/>
      <c r="L361" s="1"/>
      <c r="M361" s="1"/>
      <c r="N361" s="1"/>
      <c r="O361" s="1"/>
      <c r="P361" s="1"/>
      <c r="Q361" s="1"/>
      <c r="R361" s="1"/>
      <c r="S361" s="1"/>
      <c r="T361" s="1"/>
    </row>
    <row r="362" spans="1:20" ht="9.75" customHeight="1">
      <c r="A362" s="1"/>
      <c r="B362" s="1"/>
      <c r="C362" s="1"/>
      <c r="D362" s="1"/>
      <c r="E362" s="1"/>
      <c r="F362" s="1"/>
      <c r="G362" s="1"/>
      <c r="H362" s="1"/>
      <c r="I362" s="1"/>
      <c r="J362" s="1"/>
      <c r="K362" s="1"/>
      <c r="L362" s="1"/>
      <c r="M362" s="1"/>
      <c r="N362" s="1"/>
      <c r="O362" s="1"/>
      <c r="P362" s="1"/>
      <c r="Q362" s="1"/>
      <c r="R362" s="1"/>
      <c r="S362" s="1"/>
      <c r="T362" s="1"/>
    </row>
    <row r="363" spans="1:20" ht="9.75" customHeight="1">
      <c r="A363" s="1"/>
      <c r="B363" s="1"/>
      <c r="C363" s="1"/>
      <c r="D363" s="1"/>
      <c r="E363" s="1"/>
      <c r="F363" s="1"/>
      <c r="G363" s="1"/>
      <c r="H363" s="1"/>
      <c r="I363" s="1"/>
      <c r="J363" s="1"/>
      <c r="K363" s="1"/>
      <c r="L363" s="1"/>
      <c r="M363" s="1"/>
      <c r="N363" s="1"/>
      <c r="O363" s="1"/>
      <c r="P363" s="1"/>
      <c r="Q363" s="1"/>
      <c r="R363" s="1"/>
      <c r="S363" s="1"/>
      <c r="T363" s="1"/>
    </row>
    <row r="364" spans="1:20" ht="9.75" customHeight="1">
      <c r="A364" s="1"/>
      <c r="B364" s="1"/>
      <c r="C364" s="1"/>
      <c r="D364" s="1"/>
      <c r="E364" s="1"/>
      <c r="F364" s="1"/>
      <c r="G364" s="1"/>
      <c r="H364" s="1"/>
      <c r="I364" s="1"/>
      <c r="J364" s="1"/>
      <c r="K364" s="1"/>
      <c r="L364" s="1"/>
      <c r="M364" s="1"/>
      <c r="N364" s="1"/>
      <c r="O364" s="1"/>
      <c r="P364" s="1"/>
      <c r="Q364" s="1"/>
      <c r="R364" s="1"/>
      <c r="S364" s="1"/>
      <c r="T364" s="1"/>
    </row>
    <row r="365" spans="1:20" ht="9.75" customHeight="1">
      <c r="A365" s="1"/>
      <c r="B365" s="1"/>
      <c r="C365" s="1"/>
      <c r="D365" s="1"/>
      <c r="E365" s="1"/>
      <c r="F365" s="1"/>
      <c r="G365" s="1"/>
      <c r="H365" s="1"/>
      <c r="I365" s="1"/>
      <c r="J365" s="1"/>
      <c r="K365" s="1"/>
      <c r="L365" s="1"/>
      <c r="M365" s="1"/>
      <c r="N365" s="1"/>
      <c r="O365" s="1"/>
      <c r="P365" s="1"/>
      <c r="Q365" s="1"/>
      <c r="R365" s="1"/>
      <c r="S365" s="1"/>
      <c r="T365" s="1"/>
    </row>
    <row r="366" spans="1:20" ht="9.75" customHeight="1">
      <c r="A366" s="1"/>
      <c r="B366" s="1"/>
      <c r="C366" s="1"/>
      <c r="D366" s="1"/>
      <c r="E366" s="1"/>
      <c r="F366" s="1"/>
      <c r="G366" s="1"/>
      <c r="H366" s="1"/>
      <c r="I366" s="1"/>
      <c r="J366" s="1"/>
      <c r="K366" s="1"/>
      <c r="L366" s="1"/>
      <c r="M366" s="1"/>
      <c r="N366" s="1"/>
      <c r="O366" s="1"/>
      <c r="P366" s="1"/>
      <c r="Q366" s="1"/>
      <c r="R366" s="1"/>
      <c r="S366" s="1"/>
      <c r="T366" s="1"/>
    </row>
    <row r="367" spans="1:20" ht="9.75" customHeight="1">
      <c r="A367" s="1"/>
      <c r="B367" s="1"/>
      <c r="C367" s="1"/>
      <c r="D367" s="1"/>
      <c r="E367" s="1"/>
      <c r="F367" s="1"/>
      <c r="G367" s="1"/>
      <c r="H367" s="1"/>
      <c r="I367" s="1"/>
      <c r="J367" s="1"/>
      <c r="K367" s="1"/>
      <c r="L367" s="1"/>
      <c r="M367" s="1"/>
      <c r="N367" s="1"/>
      <c r="O367" s="1"/>
      <c r="P367" s="1"/>
      <c r="Q367" s="1"/>
      <c r="R367" s="1"/>
      <c r="S367" s="1"/>
      <c r="T367" s="1"/>
    </row>
    <row r="368" spans="1:20" ht="9.75" customHeight="1">
      <c r="A368" s="1"/>
      <c r="B368" s="1"/>
      <c r="C368" s="1"/>
      <c r="D368" s="1"/>
      <c r="E368" s="1"/>
      <c r="F368" s="1"/>
      <c r="G368" s="1"/>
      <c r="H368" s="1"/>
      <c r="I368" s="1"/>
      <c r="J368" s="1"/>
      <c r="K368" s="1"/>
      <c r="L368" s="1"/>
      <c r="M368" s="1"/>
      <c r="N368" s="1"/>
      <c r="O368" s="1"/>
      <c r="P368" s="1"/>
      <c r="Q368" s="1"/>
      <c r="R368" s="1"/>
      <c r="S368" s="1"/>
      <c r="T368" s="1"/>
    </row>
    <row r="369" spans="1:20" ht="9.75" customHeight="1">
      <c r="A369" s="1"/>
      <c r="B369" s="1"/>
      <c r="C369" s="1"/>
      <c r="D369" s="1"/>
      <c r="E369" s="1"/>
      <c r="F369" s="1"/>
      <c r="G369" s="1"/>
      <c r="H369" s="1"/>
      <c r="I369" s="1"/>
      <c r="J369" s="1"/>
      <c r="K369" s="1"/>
      <c r="L369" s="1"/>
      <c r="M369" s="1"/>
      <c r="N369" s="1"/>
      <c r="O369" s="1"/>
      <c r="P369" s="1"/>
      <c r="Q369" s="1"/>
      <c r="R369" s="1"/>
      <c r="S369" s="1"/>
      <c r="T369" s="1"/>
    </row>
    <row r="370" spans="1:20" ht="9.75" customHeight="1">
      <c r="A370" s="1"/>
      <c r="B370" s="1"/>
      <c r="C370" s="1"/>
      <c r="D370" s="1"/>
      <c r="E370" s="1"/>
      <c r="F370" s="1"/>
      <c r="G370" s="1"/>
      <c r="H370" s="1"/>
      <c r="I370" s="1"/>
      <c r="J370" s="1"/>
      <c r="K370" s="1"/>
      <c r="L370" s="1"/>
      <c r="M370" s="1"/>
      <c r="N370" s="1"/>
      <c r="O370" s="1"/>
      <c r="P370" s="1"/>
      <c r="Q370" s="1"/>
      <c r="R370" s="1"/>
      <c r="S370" s="1"/>
      <c r="T370" s="1"/>
    </row>
    <row r="371" spans="1:20" ht="9.75" customHeight="1">
      <c r="A371" s="1"/>
      <c r="B371" s="1"/>
      <c r="C371" s="1"/>
      <c r="D371" s="1"/>
      <c r="E371" s="1"/>
      <c r="F371" s="1"/>
      <c r="G371" s="1"/>
      <c r="H371" s="1"/>
      <c r="I371" s="1"/>
      <c r="J371" s="1"/>
      <c r="K371" s="1"/>
      <c r="L371" s="1"/>
      <c r="M371" s="1"/>
      <c r="N371" s="1"/>
      <c r="O371" s="1"/>
      <c r="P371" s="1"/>
      <c r="Q371" s="1"/>
      <c r="R371" s="1"/>
      <c r="S371" s="1"/>
      <c r="T371" s="1"/>
    </row>
    <row r="372" spans="1:20" ht="9.75" customHeight="1">
      <c r="A372" s="1"/>
      <c r="B372" s="1"/>
      <c r="C372" s="1"/>
      <c r="D372" s="1"/>
      <c r="E372" s="1"/>
      <c r="F372" s="1"/>
      <c r="G372" s="1"/>
      <c r="H372" s="1"/>
      <c r="I372" s="1"/>
      <c r="J372" s="1"/>
      <c r="K372" s="1"/>
      <c r="L372" s="1"/>
      <c r="M372" s="1"/>
      <c r="N372" s="1"/>
      <c r="O372" s="1"/>
      <c r="P372" s="1"/>
      <c r="Q372" s="1"/>
      <c r="R372" s="1"/>
      <c r="S372" s="1"/>
      <c r="T372" s="1"/>
    </row>
    <row r="373" spans="1:20" ht="9.75" customHeight="1">
      <c r="A373" s="1"/>
      <c r="B373" s="1"/>
      <c r="C373" s="1"/>
      <c r="D373" s="1"/>
      <c r="E373" s="1"/>
      <c r="F373" s="1"/>
      <c r="G373" s="1"/>
      <c r="H373" s="1"/>
      <c r="I373" s="1"/>
      <c r="J373" s="1"/>
      <c r="K373" s="1"/>
      <c r="L373" s="1"/>
      <c r="M373" s="1"/>
      <c r="N373" s="1"/>
      <c r="O373" s="1"/>
      <c r="P373" s="1"/>
      <c r="Q373" s="1"/>
      <c r="R373" s="1"/>
      <c r="S373" s="1"/>
      <c r="T373" s="1"/>
    </row>
    <row r="374" spans="1:20" ht="9.75" customHeight="1">
      <c r="A374" s="1"/>
      <c r="B374" s="1"/>
      <c r="C374" s="1"/>
      <c r="D374" s="1"/>
      <c r="E374" s="1"/>
      <c r="F374" s="1"/>
      <c r="G374" s="1"/>
      <c r="H374" s="1"/>
      <c r="I374" s="1"/>
      <c r="J374" s="1"/>
      <c r="K374" s="1"/>
      <c r="L374" s="1"/>
      <c r="M374" s="1"/>
      <c r="N374" s="1"/>
      <c r="O374" s="1"/>
      <c r="P374" s="1"/>
      <c r="Q374" s="1"/>
      <c r="R374" s="1"/>
      <c r="S374" s="1"/>
      <c r="T374" s="1"/>
    </row>
    <row r="375" spans="1:20" ht="9.75" customHeight="1">
      <c r="A375" s="1"/>
      <c r="B375" s="1"/>
      <c r="C375" s="1"/>
      <c r="D375" s="1"/>
      <c r="E375" s="1"/>
      <c r="F375" s="1"/>
      <c r="G375" s="1"/>
      <c r="H375" s="1"/>
      <c r="I375" s="1"/>
      <c r="J375" s="1"/>
      <c r="K375" s="1"/>
      <c r="L375" s="1"/>
      <c r="M375" s="1"/>
      <c r="N375" s="1"/>
      <c r="O375" s="1"/>
      <c r="P375" s="1"/>
      <c r="Q375" s="1"/>
      <c r="R375" s="1"/>
      <c r="S375" s="1"/>
      <c r="T375" s="1"/>
    </row>
    <row r="376" spans="1:20" ht="9.75" customHeight="1">
      <c r="A376" s="1"/>
      <c r="B376" s="1"/>
      <c r="C376" s="1"/>
      <c r="D376" s="1"/>
      <c r="E376" s="1"/>
      <c r="F376" s="1"/>
      <c r="G376" s="1"/>
      <c r="H376" s="1"/>
      <c r="I376" s="1"/>
      <c r="J376" s="1"/>
      <c r="K376" s="1"/>
      <c r="L376" s="1"/>
      <c r="M376" s="1"/>
      <c r="N376" s="1"/>
      <c r="O376" s="1"/>
      <c r="P376" s="1"/>
      <c r="Q376" s="1"/>
      <c r="R376" s="1"/>
      <c r="S376" s="1"/>
      <c r="T376" s="1"/>
    </row>
    <row r="377" spans="1:20" ht="9.75" customHeight="1">
      <c r="A377" s="1"/>
      <c r="B377" s="1"/>
      <c r="C377" s="1"/>
      <c r="D377" s="1"/>
      <c r="E377" s="1"/>
      <c r="F377" s="1"/>
      <c r="G377" s="1"/>
      <c r="H377" s="1"/>
      <c r="I377" s="1"/>
      <c r="J377" s="1"/>
      <c r="K377" s="1"/>
      <c r="L377" s="1"/>
      <c r="M377" s="1"/>
      <c r="N377" s="1"/>
      <c r="O377" s="1"/>
      <c r="P377" s="1"/>
      <c r="Q377" s="1"/>
      <c r="R377" s="1"/>
      <c r="S377" s="1"/>
      <c r="T377" s="1"/>
    </row>
    <row r="378" spans="1:20" ht="9.75" customHeight="1">
      <c r="A378" s="1"/>
      <c r="B378" s="1"/>
      <c r="C378" s="1"/>
      <c r="D378" s="1"/>
      <c r="E378" s="1"/>
      <c r="F378" s="1"/>
      <c r="G378" s="1"/>
      <c r="H378" s="1"/>
      <c r="I378" s="1"/>
      <c r="J378" s="1"/>
      <c r="K378" s="1"/>
      <c r="L378" s="1"/>
      <c r="M378" s="1"/>
      <c r="N378" s="1"/>
      <c r="O378" s="1"/>
      <c r="P378" s="1"/>
      <c r="Q378" s="1"/>
      <c r="R378" s="1"/>
      <c r="S378" s="1"/>
      <c r="T378" s="1"/>
    </row>
    <row r="379" spans="1:20" ht="9.75" customHeight="1">
      <c r="A379" s="1"/>
      <c r="B379" s="1"/>
      <c r="C379" s="1"/>
      <c r="D379" s="1"/>
      <c r="E379" s="1"/>
      <c r="F379" s="1"/>
      <c r="G379" s="1"/>
      <c r="H379" s="1"/>
      <c r="I379" s="1"/>
      <c r="J379" s="1"/>
      <c r="K379" s="1"/>
      <c r="L379" s="1"/>
      <c r="M379" s="1"/>
      <c r="N379" s="1"/>
      <c r="O379" s="1"/>
      <c r="P379" s="1"/>
      <c r="Q379" s="1"/>
      <c r="R379" s="1"/>
      <c r="S379" s="1"/>
      <c r="T379" s="1"/>
    </row>
    <row r="380" spans="1:20" ht="9.75" customHeight="1">
      <c r="A380" s="1"/>
      <c r="B380" s="1"/>
      <c r="C380" s="1"/>
      <c r="D380" s="1"/>
      <c r="E380" s="1"/>
      <c r="F380" s="1"/>
      <c r="G380" s="1"/>
      <c r="H380" s="1"/>
      <c r="I380" s="1"/>
      <c r="J380" s="1"/>
      <c r="K380" s="1"/>
      <c r="L380" s="1"/>
      <c r="M380" s="1"/>
      <c r="N380" s="1"/>
      <c r="O380" s="1"/>
      <c r="P380" s="1"/>
      <c r="Q380" s="1"/>
      <c r="R380" s="1"/>
      <c r="S380" s="1"/>
      <c r="T380" s="1"/>
    </row>
    <row r="381" spans="1:20" ht="9.75" customHeight="1">
      <c r="A381" s="1"/>
      <c r="B381" s="1"/>
      <c r="C381" s="1"/>
      <c r="D381" s="1"/>
      <c r="E381" s="1"/>
      <c r="F381" s="1"/>
      <c r="G381" s="1"/>
      <c r="H381" s="1"/>
      <c r="I381" s="1"/>
      <c r="J381" s="1"/>
      <c r="K381" s="1"/>
      <c r="L381" s="1"/>
      <c r="M381" s="1"/>
      <c r="N381" s="1"/>
      <c r="O381" s="1"/>
      <c r="P381" s="1"/>
      <c r="Q381" s="1"/>
      <c r="R381" s="1"/>
      <c r="S381" s="1"/>
      <c r="T381" s="1"/>
    </row>
    <row r="382" spans="1:20" ht="9.75" customHeight="1">
      <c r="A382" s="1"/>
      <c r="B382" s="1"/>
      <c r="C382" s="1"/>
      <c r="D382" s="1"/>
      <c r="E382" s="1"/>
      <c r="F382" s="1"/>
      <c r="G382" s="1"/>
      <c r="H382" s="1"/>
      <c r="I382" s="1"/>
      <c r="J382" s="1"/>
      <c r="K382" s="1"/>
      <c r="L382" s="1"/>
      <c r="M382" s="1"/>
      <c r="N382" s="1"/>
      <c r="O382" s="1"/>
      <c r="P382" s="1"/>
      <c r="Q382" s="1"/>
      <c r="R382" s="1"/>
      <c r="S382" s="1"/>
      <c r="T382" s="1"/>
    </row>
    <row r="383" spans="1:20" ht="9.75" customHeight="1">
      <c r="A383" s="1"/>
      <c r="B383" s="1"/>
      <c r="C383" s="1"/>
      <c r="D383" s="1"/>
      <c r="E383" s="1"/>
      <c r="F383" s="1"/>
      <c r="G383" s="1"/>
      <c r="H383" s="1"/>
      <c r="I383" s="1"/>
      <c r="J383" s="1"/>
      <c r="K383" s="1"/>
      <c r="L383" s="1"/>
      <c r="M383" s="1"/>
      <c r="N383" s="1"/>
      <c r="O383" s="1"/>
      <c r="P383" s="1"/>
      <c r="Q383" s="1"/>
      <c r="R383" s="1"/>
      <c r="S383" s="1"/>
      <c r="T383" s="1"/>
    </row>
    <row r="384" spans="1:20" ht="9.75" customHeight="1">
      <c r="A384" s="1"/>
      <c r="B384" s="1"/>
      <c r="C384" s="1"/>
      <c r="D384" s="1"/>
      <c r="E384" s="1"/>
      <c r="F384" s="1"/>
      <c r="G384" s="1"/>
      <c r="H384" s="1"/>
      <c r="I384" s="1"/>
      <c r="J384" s="1"/>
      <c r="K384" s="1"/>
      <c r="L384" s="1"/>
      <c r="M384" s="1"/>
      <c r="N384" s="1"/>
      <c r="O384" s="1"/>
      <c r="P384" s="1"/>
      <c r="Q384" s="1"/>
      <c r="R384" s="1"/>
      <c r="S384" s="1"/>
      <c r="T384" s="1"/>
    </row>
    <row r="385" spans="1:20" ht="9.75" customHeight="1">
      <c r="A385" s="1"/>
      <c r="B385" s="1"/>
      <c r="C385" s="1"/>
      <c r="D385" s="1"/>
      <c r="E385" s="1"/>
      <c r="F385" s="1"/>
      <c r="G385" s="1"/>
      <c r="H385" s="1"/>
      <c r="I385" s="1"/>
      <c r="J385" s="1"/>
      <c r="K385" s="1"/>
      <c r="L385" s="1"/>
      <c r="M385" s="1"/>
      <c r="N385" s="1"/>
      <c r="O385" s="1"/>
      <c r="P385" s="1"/>
      <c r="Q385" s="1"/>
      <c r="R385" s="1"/>
      <c r="S385" s="1"/>
      <c r="T385" s="1"/>
    </row>
    <row r="386" spans="1:20" ht="9.75" customHeight="1">
      <c r="A386" s="1"/>
      <c r="B386" s="1"/>
      <c r="C386" s="1"/>
      <c r="D386" s="1"/>
      <c r="E386" s="1"/>
      <c r="F386" s="1"/>
      <c r="G386" s="1"/>
      <c r="H386" s="1"/>
      <c r="I386" s="1"/>
      <c r="J386" s="1"/>
      <c r="K386" s="1"/>
      <c r="L386" s="1"/>
      <c r="M386" s="1"/>
      <c r="N386" s="1"/>
      <c r="O386" s="1"/>
      <c r="P386" s="1"/>
      <c r="Q386" s="1"/>
      <c r="R386" s="1"/>
      <c r="S386" s="1"/>
      <c r="T386" s="1"/>
    </row>
    <row r="387" spans="1:20" ht="9.75" customHeight="1">
      <c r="A387" s="1"/>
      <c r="B387" s="1"/>
      <c r="C387" s="1"/>
      <c r="D387" s="1"/>
      <c r="E387" s="1"/>
      <c r="F387" s="1"/>
      <c r="G387" s="1"/>
      <c r="H387" s="1"/>
      <c r="I387" s="1"/>
      <c r="J387" s="1"/>
      <c r="K387" s="1"/>
      <c r="L387" s="1"/>
      <c r="M387" s="1"/>
      <c r="N387" s="1"/>
      <c r="O387" s="1"/>
      <c r="P387" s="1"/>
      <c r="Q387" s="1"/>
      <c r="R387" s="1"/>
      <c r="S387" s="1"/>
      <c r="T387" s="1"/>
    </row>
    <row r="388" spans="1:20" ht="9.75" customHeight="1">
      <c r="A388" s="1"/>
      <c r="B388" s="1"/>
      <c r="C388" s="1"/>
      <c r="D388" s="1"/>
      <c r="E388" s="1"/>
      <c r="F388" s="1"/>
      <c r="G388" s="1"/>
      <c r="H388" s="1"/>
      <c r="I388" s="1"/>
      <c r="J388" s="1"/>
      <c r="K388" s="1"/>
      <c r="L388" s="1"/>
      <c r="M388" s="1"/>
      <c r="N388" s="1"/>
      <c r="O388" s="1"/>
      <c r="P388" s="1"/>
      <c r="Q388" s="1"/>
      <c r="R388" s="1"/>
      <c r="S388" s="1"/>
      <c r="T388" s="1"/>
    </row>
    <row r="389" spans="1:20" ht="9.75" customHeight="1">
      <c r="A389" s="1"/>
      <c r="B389" s="1"/>
      <c r="C389" s="1"/>
      <c r="D389" s="1"/>
      <c r="E389" s="1"/>
      <c r="F389" s="1"/>
      <c r="G389" s="1"/>
      <c r="H389" s="1"/>
      <c r="I389" s="1"/>
      <c r="J389" s="1"/>
      <c r="K389" s="1"/>
      <c r="L389" s="1"/>
      <c r="M389" s="1"/>
      <c r="N389" s="1"/>
      <c r="O389" s="1"/>
      <c r="P389" s="1"/>
      <c r="Q389" s="1"/>
      <c r="R389" s="1"/>
      <c r="S389" s="1"/>
      <c r="T389" s="1"/>
    </row>
    <row r="390" spans="1:20" ht="9.75" customHeight="1">
      <c r="A390" s="1"/>
      <c r="B390" s="1"/>
      <c r="C390" s="1"/>
      <c r="D390" s="1"/>
      <c r="E390" s="1"/>
      <c r="F390" s="1"/>
      <c r="G390" s="1"/>
      <c r="H390" s="1"/>
      <c r="I390" s="1"/>
      <c r="J390" s="1"/>
      <c r="K390" s="1"/>
      <c r="L390" s="1"/>
      <c r="M390" s="1"/>
      <c r="N390" s="1"/>
      <c r="O390" s="1"/>
      <c r="P390" s="1"/>
      <c r="Q390" s="1"/>
      <c r="R390" s="1"/>
      <c r="S390" s="1"/>
      <c r="T390" s="1"/>
    </row>
    <row r="391" spans="1:20" ht="9.75" customHeight="1">
      <c r="A391" s="1"/>
      <c r="B391" s="1"/>
      <c r="C391" s="1"/>
      <c r="D391" s="1"/>
      <c r="E391" s="1"/>
      <c r="F391" s="1"/>
      <c r="G391" s="1"/>
      <c r="H391" s="1"/>
      <c r="I391" s="1"/>
      <c r="J391" s="1"/>
      <c r="K391" s="1"/>
      <c r="L391" s="1"/>
      <c r="M391" s="1"/>
      <c r="N391" s="1"/>
      <c r="O391" s="1"/>
      <c r="P391" s="1"/>
      <c r="Q391" s="1"/>
      <c r="R391" s="1"/>
      <c r="S391" s="1"/>
      <c r="T391" s="1"/>
    </row>
    <row r="392" spans="1:20" ht="9.75" customHeight="1">
      <c r="A392" s="1"/>
      <c r="B392" s="1"/>
      <c r="C392" s="1"/>
      <c r="D392" s="1"/>
      <c r="E392" s="1"/>
      <c r="F392" s="1"/>
      <c r="G392" s="1"/>
      <c r="H392" s="1"/>
      <c r="I392" s="1"/>
      <c r="J392" s="1"/>
      <c r="K392" s="1"/>
      <c r="L392" s="1"/>
      <c r="M392" s="1"/>
      <c r="N392" s="1"/>
      <c r="O392" s="1"/>
      <c r="P392" s="1"/>
      <c r="Q392" s="1"/>
      <c r="R392" s="1"/>
      <c r="S392" s="1"/>
      <c r="T392" s="1"/>
    </row>
    <row r="393" spans="1:20" ht="9.75" customHeight="1">
      <c r="A393" s="1"/>
      <c r="B393" s="1"/>
      <c r="C393" s="1"/>
      <c r="D393" s="1"/>
      <c r="E393" s="1"/>
      <c r="F393" s="1"/>
      <c r="G393" s="1"/>
      <c r="H393" s="1"/>
      <c r="I393" s="1"/>
      <c r="J393" s="1"/>
      <c r="K393" s="1"/>
      <c r="L393" s="1"/>
      <c r="M393" s="1"/>
      <c r="N393" s="1"/>
      <c r="O393" s="1"/>
      <c r="P393" s="1"/>
      <c r="Q393" s="1"/>
      <c r="R393" s="1"/>
      <c r="S393" s="1"/>
      <c r="T393" s="1"/>
    </row>
    <row r="394" spans="1:20" ht="9.75" customHeight="1">
      <c r="A394" s="1"/>
      <c r="B394" s="1"/>
      <c r="C394" s="1"/>
      <c r="D394" s="1"/>
      <c r="E394" s="1"/>
      <c r="F394" s="1"/>
      <c r="G394" s="1"/>
      <c r="H394" s="1"/>
      <c r="I394" s="1"/>
      <c r="J394" s="1"/>
      <c r="K394" s="1"/>
      <c r="L394" s="1"/>
      <c r="M394" s="1"/>
      <c r="N394" s="1"/>
      <c r="O394" s="1"/>
      <c r="P394" s="1"/>
      <c r="Q394" s="1"/>
      <c r="R394" s="1"/>
      <c r="S394" s="1"/>
      <c r="T394" s="1"/>
    </row>
    <row r="395" spans="1:20" ht="9.75" customHeight="1">
      <c r="A395" s="1"/>
      <c r="B395" s="1"/>
      <c r="C395" s="1"/>
      <c r="D395" s="1"/>
      <c r="E395" s="1"/>
      <c r="F395" s="1"/>
      <c r="G395" s="1"/>
      <c r="H395" s="1"/>
      <c r="I395" s="1"/>
      <c r="J395" s="1"/>
      <c r="K395" s="1"/>
      <c r="L395" s="1"/>
      <c r="M395" s="1"/>
      <c r="N395" s="1"/>
      <c r="O395" s="1"/>
      <c r="P395" s="1"/>
      <c r="Q395" s="1"/>
      <c r="R395" s="1"/>
      <c r="S395" s="1"/>
      <c r="T395" s="1"/>
    </row>
    <row r="396" spans="1:20" ht="9.75" customHeight="1">
      <c r="A396" s="1"/>
      <c r="B396" s="1"/>
      <c r="C396" s="1"/>
      <c r="D396" s="1"/>
      <c r="E396" s="1"/>
      <c r="F396" s="1"/>
      <c r="G396" s="1"/>
      <c r="H396" s="1"/>
      <c r="I396" s="1"/>
      <c r="J396" s="1"/>
      <c r="K396" s="1"/>
      <c r="L396" s="1"/>
      <c r="M396" s="1"/>
      <c r="N396" s="1"/>
      <c r="O396" s="1"/>
      <c r="P396" s="1"/>
      <c r="Q396" s="1"/>
      <c r="R396" s="1"/>
      <c r="S396" s="1"/>
      <c r="T396" s="1"/>
    </row>
    <row r="397" spans="1:20" ht="9.75" customHeight="1">
      <c r="A397" s="1"/>
      <c r="B397" s="1"/>
      <c r="C397" s="1"/>
      <c r="D397" s="1"/>
      <c r="E397" s="1"/>
      <c r="F397" s="1"/>
      <c r="G397" s="1"/>
      <c r="H397" s="1"/>
      <c r="I397" s="1"/>
      <c r="J397" s="1"/>
      <c r="K397" s="1"/>
      <c r="L397" s="1"/>
      <c r="M397" s="1"/>
      <c r="N397" s="1"/>
      <c r="O397" s="1"/>
      <c r="P397" s="1"/>
      <c r="Q397" s="1"/>
      <c r="R397" s="1"/>
      <c r="S397" s="1"/>
      <c r="T397" s="1"/>
    </row>
    <row r="398" spans="1:20" ht="9.75" customHeight="1">
      <c r="A398" s="1"/>
      <c r="B398" s="1"/>
      <c r="C398" s="1"/>
      <c r="D398" s="1"/>
      <c r="E398" s="1"/>
      <c r="F398" s="1"/>
      <c r="G398" s="1"/>
      <c r="H398" s="1"/>
      <c r="I398" s="1"/>
      <c r="J398" s="1"/>
      <c r="K398" s="1"/>
      <c r="L398" s="1"/>
      <c r="M398" s="1"/>
      <c r="N398" s="1"/>
      <c r="O398" s="1"/>
      <c r="P398" s="1"/>
      <c r="Q398" s="1"/>
      <c r="R398" s="1"/>
      <c r="S398" s="1"/>
      <c r="T398" s="1"/>
    </row>
    <row r="399" spans="1:20" ht="9.75" customHeight="1">
      <c r="A399" s="1"/>
      <c r="B399" s="1"/>
      <c r="C399" s="1"/>
      <c r="D399" s="1"/>
      <c r="E399" s="1"/>
      <c r="F399" s="1"/>
      <c r="G399" s="1"/>
      <c r="H399" s="1"/>
      <c r="I399" s="1"/>
      <c r="J399" s="1"/>
      <c r="K399" s="1"/>
      <c r="L399" s="1"/>
      <c r="M399" s="1"/>
      <c r="N399" s="1"/>
      <c r="O399" s="1"/>
      <c r="P399" s="1"/>
      <c r="Q399" s="1"/>
      <c r="R399" s="1"/>
      <c r="S399" s="1"/>
      <c r="T399" s="1"/>
    </row>
    <row r="400" spans="1:20" ht="9.75" customHeight="1">
      <c r="A400" s="1"/>
      <c r="B400" s="1"/>
      <c r="C400" s="1"/>
      <c r="D400" s="1"/>
      <c r="E400" s="1"/>
      <c r="F400" s="1"/>
      <c r="G400" s="1"/>
      <c r="H400" s="1"/>
      <c r="I400" s="1"/>
      <c r="J400" s="1"/>
      <c r="K400" s="1"/>
      <c r="L400" s="1"/>
      <c r="M400" s="1"/>
      <c r="N400" s="1"/>
      <c r="O400" s="1"/>
      <c r="P400" s="1"/>
      <c r="Q400" s="1"/>
      <c r="R400" s="1"/>
      <c r="S400" s="1"/>
      <c r="T400" s="1"/>
    </row>
    <row r="401" spans="1:20" ht="9.75" customHeight="1">
      <c r="A401" s="1"/>
      <c r="B401" s="1"/>
      <c r="C401" s="1"/>
      <c r="D401" s="1"/>
      <c r="E401" s="1"/>
      <c r="F401" s="1"/>
      <c r="G401" s="1"/>
      <c r="H401" s="1"/>
      <c r="I401" s="1"/>
      <c r="J401" s="1"/>
      <c r="K401" s="1"/>
      <c r="L401" s="1"/>
      <c r="M401" s="1"/>
      <c r="N401" s="1"/>
      <c r="O401" s="1"/>
      <c r="P401" s="1"/>
      <c r="Q401" s="1"/>
      <c r="R401" s="1"/>
      <c r="S401" s="1"/>
      <c r="T401" s="1"/>
    </row>
    <row r="402" spans="1:20" ht="9.75" customHeight="1">
      <c r="A402" s="1"/>
      <c r="B402" s="1"/>
      <c r="C402" s="1"/>
      <c r="D402" s="1"/>
      <c r="E402" s="1"/>
      <c r="F402" s="1"/>
      <c r="G402" s="1"/>
      <c r="H402" s="1"/>
      <c r="I402" s="1"/>
      <c r="J402" s="1"/>
      <c r="K402" s="1"/>
      <c r="L402" s="1"/>
      <c r="M402" s="1"/>
      <c r="N402" s="1"/>
      <c r="O402" s="1"/>
      <c r="P402" s="1"/>
      <c r="Q402" s="1"/>
      <c r="R402" s="1"/>
      <c r="S402" s="1"/>
      <c r="T402" s="1"/>
    </row>
    <row r="403" spans="1:20" ht="9.75" customHeight="1">
      <c r="A403" s="1"/>
      <c r="B403" s="1"/>
      <c r="C403" s="1"/>
      <c r="D403" s="1"/>
      <c r="E403" s="1"/>
      <c r="F403" s="1"/>
      <c r="G403" s="1"/>
      <c r="H403" s="1"/>
      <c r="I403" s="1"/>
      <c r="J403" s="1"/>
      <c r="K403" s="1"/>
      <c r="L403" s="1"/>
      <c r="M403" s="1"/>
      <c r="N403" s="1"/>
      <c r="O403" s="1"/>
      <c r="P403" s="1"/>
      <c r="Q403" s="1"/>
      <c r="R403" s="1"/>
      <c r="S403" s="1"/>
      <c r="T403" s="1"/>
    </row>
    <row r="404" spans="1:20" ht="9.75" customHeight="1">
      <c r="A404" s="1"/>
      <c r="B404" s="1"/>
      <c r="C404" s="1"/>
      <c r="D404" s="1"/>
      <c r="E404" s="1"/>
      <c r="F404" s="1"/>
      <c r="G404" s="1"/>
      <c r="H404" s="1"/>
      <c r="I404" s="1"/>
      <c r="J404" s="1"/>
      <c r="K404" s="1"/>
      <c r="L404" s="1"/>
      <c r="M404" s="1"/>
      <c r="N404" s="1"/>
      <c r="O404" s="1"/>
      <c r="P404" s="1"/>
      <c r="Q404" s="1"/>
      <c r="R404" s="1"/>
      <c r="S404" s="1"/>
      <c r="T404" s="1"/>
    </row>
    <row r="405" spans="1:20" ht="9.75" customHeight="1">
      <c r="A405" s="1"/>
      <c r="B405" s="1"/>
      <c r="C405" s="1"/>
      <c r="D405" s="1"/>
      <c r="E405" s="1"/>
      <c r="F405" s="1"/>
      <c r="G405" s="1"/>
      <c r="H405" s="1"/>
      <c r="I405" s="1"/>
      <c r="J405" s="1"/>
      <c r="K405" s="1"/>
      <c r="L405" s="1"/>
      <c r="M405" s="1"/>
      <c r="N405" s="1"/>
      <c r="O405" s="1"/>
      <c r="P405" s="1"/>
      <c r="Q405" s="1"/>
      <c r="R405" s="1"/>
      <c r="S405" s="1"/>
      <c r="T405" s="1"/>
    </row>
    <row r="406" spans="1:20" ht="9.75" customHeight="1">
      <c r="A406" s="1"/>
      <c r="B406" s="1"/>
      <c r="C406" s="1"/>
      <c r="D406" s="1"/>
      <c r="E406" s="1"/>
      <c r="F406" s="1"/>
      <c r="G406" s="1"/>
      <c r="H406" s="1"/>
      <c r="I406" s="1"/>
      <c r="J406" s="1"/>
      <c r="K406" s="1"/>
      <c r="L406" s="1"/>
      <c r="M406" s="1"/>
      <c r="N406" s="1"/>
      <c r="O406" s="1"/>
      <c r="P406" s="1"/>
      <c r="Q406" s="1"/>
      <c r="R406" s="1"/>
      <c r="S406" s="1"/>
      <c r="T406" s="1"/>
    </row>
    <row r="407" spans="1:20" ht="9.75" customHeight="1">
      <c r="A407" s="1"/>
      <c r="B407" s="1"/>
      <c r="C407" s="1"/>
      <c r="D407" s="1"/>
      <c r="E407" s="1"/>
      <c r="F407" s="1"/>
      <c r="G407" s="1"/>
      <c r="H407" s="1"/>
      <c r="I407" s="1"/>
      <c r="J407" s="1"/>
      <c r="K407" s="1"/>
      <c r="L407" s="1"/>
      <c r="M407" s="1"/>
      <c r="N407" s="1"/>
      <c r="O407" s="1"/>
      <c r="P407" s="1"/>
      <c r="Q407" s="1"/>
      <c r="R407" s="1"/>
      <c r="S407" s="1"/>
      <c r="T407" s="1"/>
    </row>
    <row r="408" spans="1:20" ht="9.75" customHeight="1">
      <c r="A408" s="1"/>
      <c r="B408" s="1"/>
      <c r="C408" s="1"/>
      <c r="D408" s="1"/>
      <c r="E408" s="1"/>
      <c r="F408" s="1"/>
      <c r="G408" s="1"/>
      <c r="H408" s="1"/>
      <c r="I408" s="1"/>
      <c r="J408" s="1"/>
      <c r="K408" s="1"/>
      <c r="L408" s="1"/>
      <c r="M408" s="1"/>
      <c r="N408" s="1"/>
      <c r="O408" s="1"/>
      <c r="P408" s="1"/>
      <c r="Q408" s="1"/>
      <c r="R408" s="1"/>
      <c r="S408" s="1"/>
      <c r="T408" s="1"/>
    </row>
    <row r="409" spans="1:20" ht="9.75" customHeight="1">
      <c r="A409" s="1"/>
      <c r="B409" s="1"/>
      <c r="C409" s="1"/>
      <c r="D409" s="1"/>
      <c r="E409" s="1"/>
      <c r="F409" s="1"/>
      <c r="G409" s="1"/>
      <c r="H409" s="1"/>
      <c r="I409" s="1"/>
      <c r="J409" s="1"/>
      <c r="K409" s="1"/>
      <c r="L409" s="1"/>
      <c r="M409" s="1"/>
      <c r="N409" s="1"/>
      <c r="O409" s="1"/>
      <c r="P409" s="1"/>
      <c r="Q409" s="1"/>
      <c r="R409" s="1"/>
      <c r="S409" s="1"/>
      <c r="T409" s="1"/>
    </row>
    <row r="410" spans="1:20" ht="9.75" customHeight="1">
      <c r="A410" s="1"/>
      <c r="B410" s="1"/>
      <c r="C410" s="1"/>
      <c r="D410" s="1"/>
      <c r="E410" s="1"/>
      <c r="F410" s="1"/>
      <c r="G410" s="1"/>
      <c r="H410" s="1"/>
      <c r="I410" s="1"/>
      <c r="J410" s="1"/>
      <c r="K410" s="1"/>
      <c r="L410" s="1"/>
      <c r="M410" s="1"/>
      <c r="N410" s="1"/>
      <c r="O410" s="1"/>
      <c r="P410" s="1"/>
      <c r="Q410" s="1"/>
      <c r="R410" s="1"/>
      <c r="S410" s="1"/>
      <c r="T410" s="1"/>
    </row>
    <row r="411" spans="1:20" ht="9.75" customHeight="1">
      <c r="A411" s="1"/>
      <c r="B411" s="1"/>
      <c r="C411" s="1"/>
      <c r="D411" s="1"/>
      <c r="E411" s="1"/>
      <c r="F411" s="1"/>
      <c r="G411" s="1"/>
      <c r="H411" s="1"/>
      <c r="I411" s="1"/>
      <c r="J411" s="1"/>
      <c r="K411" s="1"/>
      <c r="L411" s="1"/>
      <c r="M411" s="1"/>
      <c r="N411" s="1"/>
      <c r="O411" s="1"/>
      <c r="P411" s="1"/>
      <c r="Q411" s="1"/>
      <c r="R411" s="1"/>
      <c r="S411" s="1"/>
      <c r="T411" s="1"/>
    </row>
    <row r="412" spans="1:20" ht="9.75" customHeight="1">
      <c r="A412" s="1"/>
      <c r="B412" s="1"/>
      <c r="C412" s="1"/>
      <c r="D412" s="1"/>
      <c r="E412" s="1"/>
      <c r="F412" s="1"/>
      <c r="G412" s="1"/>
      <c r="H412" s="1"/>
      <c r="I412" s="1"/>
      <c r="J412" s="1"/>
      <c r="K412" s="1"/>
      <c r="L412" s="1"/>
      <c r="M412" s="1"/>
      <c r="N412" s="1"/>
      <c r="O412" s="1"/>
      <c r="P412" s="1"/>
      <c r="Q412" s="1"/>
      <c r="R412" s="1"/>
      <c r="S412" s="1"/>
      <c r="T412" s="1"/>
    </row>
    <row r="413" spans="1:20" ht="9.75" customHeight="1">
      <c r="A413" s="1"/>
      <c r="B413" s="1"/>
      <c r="C413" s="1"/>
      <c r="D413" s="1"/>
      <c r="E413" s="1"/>
      <c r="F413" s="1"/>
      <c r="G413" s="1"/>
      <c r="H413" s="1"/>
      <c r="I413" s="1"/>
      <c r="J413" s="1"/>
      <c r="K413" s="1"/>
      <c r="L413" s="1"/>
      <c r="M413" s="1"/>
      <c r="N413" s="1"/>
      <c r="O413" s="1"/>
      <c r="P413" s="1"/>
      <c r="Q413" s="1"/>
      <c r="R413" s="1"/>
      <c r="S413" s="1"/>
      <c r="T413" s="1"/>
    </row>
    <row r="414" spans="1:20" ht="9.75" customHeight="1">
      <c r="A414" s="1"/>
      <c r="B414" s="1"/>
      <c r="C414" s="1"/>
      <c r="D414" s="1"/>
      <c r="E414" s="1"/>
      <c r="F414" s="1"/>
      <c r="G414" s="1"/>
      <c r="H414" s="1"/>
      <c r="I414" s="1"/>
      <c r="J414" s="1"/>
      <c r="K414" s="1"/>
      <c r="L414" s="1"/>
      <c r="M414" s="1"/>
      <c r="N414" s="1"/>
      <c r="O414" s="1"/>
      <c r="P414" s="1"/>
      <c r="Q414" s="1"/>
      <c r="R414" s="1"/>
      <c r="S414" s="1"/>
      <c r="T414" s="1"/>
    </row>
    <row r="415" spans="1:20" ht="9.75" customHeight="1">
      <c r="A415" s="1"/>
      <c r="B415" s="1"/>
      <c r="C415" s="1"/>
      <c r="D415" s="1"/>
      <c r="E415" s="1"/>
      <c r="F415" s="1"/>
      <c r="G415" s="1"/>
      <c r="H415" s="1"/>
      <c r="I415" s="1"/>
      <c r="J415" s="1"/>
      <c r="K415" s="1"/>
      <c r="L415" s="1"/>
      <c r="M415" s="1"/>
      <c r="N415" s="1"/>
      <c r="O415" s="1"/>
      <c r="P415" s="1"/>
      <c r="Q415" s="1"/>
      <c r="R415" s="1"/>
      <c r="S415" s="1"/>
      <c r="T415" s="1"/>
    </row>
    <row r="416" spans="1:20" ht="9.75" customHeight="1">
      <c r="A416" s="1"/>
      <c r="B416" s="1"/>
      <c r="C416" s="1"/>
      <c r="D416" s="1"/>
      <c r="E416" s="1"/>
      <c r="F416" s="1"/>
      <c r="G416" s="1"/>
      <c r="H416" s="1"/>
      <c r="I416" s="1"/>
      <c r="J416" s="1"/>
      <c r="K416" s="1"/>
      <c r="L416" s="1"/>
      <c r="M416" s="1"/>
      <c r="N416" s="1"/>
      <c r="O416" s="1"/>
      <c r="P416" s="1"/>
      <c r="Q416" s="1"/>
      <c r="R416" s="1"/>
      <c r="S416" s="1"/>
      <c r="T416" s="1"/>
    </row>
    <row r="417" spans="1:20" ht="9.75" customHeight="1">
      <c r="A417" s="1"/>
      <c r="B417" s="1"/>
      <c r="C417" s="1"/>
      <c r="D417" s="1"/>
      <c r="E417" s="1"/>
      <c r="F417" s="1"/>
      <c r="G417" s="1"/>
      <c r="H417" s="1"/>
      <c r="I417" s="1"/>
      <c r="J417" s="1"/>
      <c r="K417" s="1"/>
      <c r="L417" s="1"/>
      <c r="M417" s="1"/>
      <c r="N417" s="1"/>
      <c r="O417" s="1"/>
      <c r="P417" s="1"/>
      <c r="Q417" s="1"/>
      <c r="R417" s="1"/>
      <c r="S417" s="1"/>
      <c r="T417" s="1"/>
    </row>
    <row r="418" spans="1:20" ht="9.75" customHeight="1">
      <c r="A418" s="1"/>
      <c r="B418" s="1"/>
      <c r="C418" s="1"/>
      <c r="D418" s="1"/>
      <c r="E418" s="1"/>
      <c r="F418" s="1"/>
      <c r="G418" s="1"/>
      <c r="H418" s="1"/>
      <c r="I418" s="1"/>
      <c r="J418" s="1"/>
      <c r="K418" s="1"/>
      <c r="L418" s="1"/>
      <c r="M418" s="1"/>
      <c r="N418" s="1"/>
      <c r="O418" s="1"/>
      <c r="P418" s="1"/>
      <c r="Q418" s="1"/>
      <c r="R418" s="1"/>
      <c r="S418" s="1"/>
      <c r="T418" s="1"/>
    </row>
    <row r="419" spans="1:20" ht="9.75" customHeight="1">
      <c r="A419" s="1"/>
      <c r="B419" s="1"/>
      <c r="C419" s="1"/>
      <c r="D419" s="1"/>
      <c r="E419" s="1"/>
      <c r="F419" s="1"/>
      <c r="G419" s="1"/>
      <c r="H419" s="1"/>
      <c r="I419" s="1"/>
      <c r="J419" s="1"/>
      <c r="K419" s="1"/>
      <c r="L419" s="1"/>
      <c r="M419" s="1"/>
      <c r="N419" s="1"/>
      <c r="O419" s="1"/>
      <c r="P419" s="1"/>
      <c r="Q419" s="1"/>
      <c r="R419" s="1"/>
      <c r="S419" s="1"/>
      <c r="T419" s="1"/>
    </row>
    <row r="420" spans="1:20" ht="9.75" customHeight="1">
      <c r="A420" s="1"/>
      <c r="B420" s="1"/>
      <c r="C420" s="1"/>
      <c r="D420" s="1"/>
      <c r="E420" s="1"/>
      <c r="F420" s="1"/>
      <c r="G420" s="1"/>
      <c r="H420" s="1"/>
      <c r="I420" s="1"/>
      <c r="J420" s="1"/>
      <c r="K420" s="1"/>
      <c r="L420" s="1"/>
      <c r="M420" s="1"/>
      <c r="N420" s="1"/>
      <c r="O420" s="1"/>
      <c r="P420" s="1"/>
      <c r="Q420" s="1"/>
      <c r="R420" s="1"/>
      <c r="S420" s="1"/>
      <c r="T420" s="1"/>
    </row>
    <row r="421" spans="1:20" ht="9.75" customHeight="1">
      <c r="A421" s="1"/>
      <c r="B421" s="1"/>
      <c r="C421" s="1"/>
      <c r="D421" s="1"/>
      <c r="E421" s="1"/>
      <c r="F421" s="1"/>
      <c r="G421" s="1"/>
      <c r="H421" s="1"/>
      <c r="I421" s="1"/>
      <c r="J421" s="1"/>
      <c r="K421" s="1"/>
      <c r="L421" s="1"/>
      <c r="M421" s="1"/>
      <c r="N421" s="1"/>
      <c r="O421" s="1"/>
      <c r="P421" s="1"/>
      <c r="Q421" s="1"/>
      <c r="R421" s="1"/>
      <c r="S421" s="1"/>
      <c r="T421" s="1"/>
    </row>
    <row r="422" spans="1:20" ht="9.75" customHeight="1">
      <c r="A422" s="1"/>
      <c r="B422" s="1"/>
      <c r="C422" s="1"/>
      <c r="D422" s="1"/>
      <c r="E422" s="1"/>
      <c r="F422" s="1"/>
      <c r="G422" s="1"/>
      <c r="H422" s="1"/>
      <c r="I422" s="1"/>
      <c r="J422" s="1"/>
      <c r="K422" s="1"/>
      <c r="L422" s="1"/>
      <c r="M422" s="1"/>
      <c r="N422" s="1"/>
      <c r="O422" s="1"/>
      <c r="P422" s="1"/>
      <c r="Q422" s="1"/>
      <c r="R422" s="1"/>
      <c r="S422" s="1"/>
      <c r="T422" s="1"/>
    </row>
    <row r="423" spans="1:20" ht="9.75" customHeight="1">
      <c r="A423" s="1"/>
      <c r="B423" s="1"/>
      <c r="C423" s="1"/>
      <c r="D423" s="1"/>
      <c r="E423" s="1"/>
      <c r="F423" s="1"/>
      <c r="G423" s="1"/>
      <c r="H423" s="1"/>
      <c r="I423" s="1"/>
      <c r="J423" s="1"/>
      <c r="K423" s="1"/>
      <c r="L423" s="1"/>
      <c r="M423" s="1"/>
      <c r="N423" s="1"/>
      <c r="O423" s="1"/>
      <c r="P423" s="1"/>
      <c r="Q423" s="1"/>
      <c r="R423" s="1"/>
      <c r="S423" s="1"/>
      <c r="T423" s="1"/>
    </row>
    <row r="424" spans="1:20" ht="9.75" customHeight="1">
      <c r="A424" s="1"/>
      <c r="B424" s="1"/>
      <c r="C424" s="1"/>
      <c r="D424" s="1"/>
      <c r="E424" s="1"/>
      <c r="F424" s="1"/>
      <c r="G424" s="1"/>
      <c r="H424" s="1"/>
      <c r="I424" s="1"/>
      <c r="J424" s="1"/>
      <c r="K424" s="1"/>
      <c r="L424" s="1"/>
      <c r="M424" s="1"/>
      <c r="N424" s="1"/>
      <c r="O424" s="1"/>
      <c r="P424" s="1"/>
      <c r="Q424" s="1"/>
      <c r="R424" s="1"/>
      <c r="S424" s="1"/>
      <c r="T424" s="1"/>
    </row>
    <row r="425" spans="1:20" ht="9.75" customHeight="1">
      <c r="A425" s="1"/>
      <c r="B425" s="1"/>
      <c r="C425" s="1"/>
      <c r="D425" s="1"/>
      <c r="E425" s="1"/>
      <c r="F425" s="1"/>
      <c r="G425" s="1"/>
      <c r="H425" s="1"/>
      <c r="I425" s="1"/>
      <c r="J425" s="1"/>
      <c r="K425" s="1"/>
      <c r="L425" s="1"/>
      <c r="M425" s="1"/>
      <c r="N425" s="1"/>
      <c r="O425" s="1"/>
      <c r="P425" s="1"/>
      <c r="Q425" s="1"/>
      <c r="R425" s="1"/>
      <c r="S425" s="1"/>
      <c r="T425" s="1"/>
    </row>
    <row r="426" spans="1:20" ht="9.75" customHeight="1">
      <c r="A426" s="1"/>
      <c r="B426" s="1"/>
      <c r="C426" s="1"/>
      <c r="D426" s="1"/>
      <c r="E426" s="1"/>
      <c r="F426" s="1"/>
      <c r="G426" s="1"/>
      <c r="H426" s="1"/>
      <c r="I426" s="1"/>
      <c r="J426" s="1"/>
      <c r="K426" s="1"/>
      <c r="L426" s="1"/>
      <c r="M426" s="1"/>
      <c r="N426" s="1"/>
      <c r="O426" s="1"/>
      <c r="P426" s="1"/>
      <c r="Q426" s="1"/>
      <c r="R426" s="1"/>
      <c r="S426" s="1"/>
      <c r="T426" s="1"/>
    </row>
    <row r="427" spans="1:20" ht="9.75" customHeight="1">
      <c r="A427" s="1"/>
      <c r="B427" s="1"/>
      <c r="C427" s="1"/>
      <c r="D427" s="1"/>
      <c r="E427" s="1"/>
      <c r="F427" s="1"/>
      <c r="G427" s="1"/>
      <c r="H427" s="1"/>
      <c r="I427" s="1"/>
      <c r="J427" s="1"/>
      <c r="K427" s="1"/>
      <c r="L427" s="1"/>
      <c r="M427" s="1"/>
      <c r="N427" s="1"/>
      <c r="O427" s="1"/>
      <c r="P427" s="1"/>
      <c r="Q427" s="1"/>
      <c r="R427" s="1"/>
      <c r="S427" s="1"/>
      <c r="T427" s="1"/>
    </row>
    <row r="428" spans="1:20" ht="9.75" customHeight="1">
      <c r="A428" s="1"/>
      <c r="B428" s="1"/>
      <c r="C428" s="1"/>
      <c r="D428" s="1"/>
      <c r="E428" s="1"/>
      <c r="F428" s="1"/>
      <c r="G428" s="1"/>
      <c r="H428" s="1"/>
      <c r="I428" s="1"/>
      <c r="J428" s="1"/>
      <c r="K428" s="1"/>
      <c r="L428" s="1"/>
      <c r="M428" s="1"/>
      <c r="N428" s="1"/>
      <c r="O428" s="1"/>
      <c r="P428" s="1"/>
      <c r="Q428" s="1"/>
      <c r="R428" s="1"/>
      <c r="S428" s="1"/>
      <c r="T428" s="1"/>
    </row>
    <row r="429" spans="1:20" ht="9.75" customHeight="1">
      <c r="A429" s="1"/>
      <c r="B429" s="1"/>
      <c r="C429" s="1"/>
      <c r="D429" s="1"/>
      <c r="E429" s="1"/>
      <c r="F429" s="1"/>
      <c r="G429" s="1"/>
      <c r="H429" s="1"/>
      <c r="I429" s="1"/>
      <c r="J429" s="1"/>
      <c r="K429" s="1"/>
      <c r="L429" s="1"/>
      <c r="M429" s="1"/>
      <c r="N429" s="1"/>
      <c r="O429" s="1"/>
      <c r="P429" s="1"/>
      <c r="Q429" s="1"/>
      <c r="R429" s="1"/>
      <c r="S429" s="1"/>
      <c r="T429" s="1"/>
    </row>
    <row r="430" spans="1:20" ht="9.75" customHeight="1">
      <c r="A430" s="1"/>
      <c r="B430" s="1"/>
      <c r="C430" s="1"/>
      <c r="D430" s="1"/>
      <c r="E430" s="1"/>
      <c r="F430" s="1"/>
      <c r="G430" s="1"/>
      <c r="H430" s="1"/>
      <c r="I430" s="1"/>
      <c r="J430" s="1"/>
      <c r="K430" s="1"/>
      <c r="L430" s="1"/>
      <c r="M430" s="1"/>
      <c r="N430" s="1"/>
      <c r="O430" s="1"/>
      <c r="P430" s="1"/>
      <c r="Q430" s="1"/>
      <c r="R430" s="1"/>
      <c r="S430" s="1"/>
      <c r="T430" s="1"/>
    </row>
    <row r="431" spans="1:20" ht="9.75" customHeight="1">
      <c r="A431" s="1"/>
      <c r="B431" s="1"/>
      <c r="C431" s="1"/>
      <c r="D431" s="1"/>
      <c r="E431" s="1"/>
      <c r="F431" s="1"/>
      <c r="G431" s="1"/>
      <c r="H431" s="1"/>
      <c r="I431" s="1"/>
      <c r="J431" s="1"/>
      <c r="K431" s="1"/>
      <c r="L431" s="1"/>
      <c r="M431" s="1"/>
      <c r="N431" s="1"/>
      <c r="O431" s="1"/>
      <c r="P431" s="1"/>
      <c r="Q431" s="1"/>
      <c r="R431" s="1"/>
      <c r="S431" s="1"/>
      <c r="T431" s="1"/>
    </row>
    <row r="432" spans="1:20" ht="9.75" customHeight="1">
      <c r="A432" s="1"/>
      <c r="B432" s="1"/>
      <c r="C432" s="1"/>
      <c r="D432" s="1"/>
      <c r="E432" s="1"/>
      <c r="F432" s="1"/>
      <c r="G432" s="1"/>
      <c r="H432" s="1"/>
      <c r="I432" s="1"/>
      <c r="J432" s="1"/>
      <c r="K432" s="1"/>
      <c r="L432" s="1"/>
      <c r="M432" s="1"/>
      <c r="N432" s="1"/>
      <c r="O432" s="1"/>
      <c r="P432" s="1"/>
      <c r="Q432" s="1"/>
      <c r="R432" s="1"/>
      <c r="S432" s="1"/>
      <c r="T432" s="1"/>
    </row>
    <row r="433" spans="1:20" ht="9.75" customHeight="1">
      <c r="A433" s="1"/>
      <c r="B433" s="1"/>
      <c r="C433" s="1"/>
      <c r="D433" s="1"/>
      <c r="E433" s="1"/>
      <c r="F433" s="1"/>
      <c r="G433" s="1"/>
      <c r="H433" s="1"/>
      <c r="I433" s="1"/>
      <c r="J433" s="1"/>
      <c r="K433" s="1"/>
      <c r="L433" s="1"/>
      <c r="M433" s="1"/>
      <c r="N433" s="1"/>
      <c r="O433" s="1"/>
      <c r="P433" s="1"/>
      <c r="Q433" s="1"/>
      <c r="R433" s="1"/>
      <c r="S433" s="1"/>
      <c r="T433" s="1"/>
    </row>
    <row r="434" spans="1:20" ht="9.75" customHeight="1">
      <c r="A434" s="1"/>
      <c r="B434" s="1"/>
      <c r="C434" s="1"/>
      <c r="D434" s="1"/>
      <c r="E434" s="1"/>
      <c r="F434" s="1"/>
      <c r="G434" s="1"/>
      <c r="H434" s="1"/>
      <c r="I434" s="1"/>
      <c r="J434" s="1"/>
      <c r="K434" s="1"/>
      <c r="L434" s="1"/>
      <c r="M434" s="1"/>
      <c r="N434" s="1"/>
      <c r="O434" s="1"/>
      <c r="P434" s="1"/>
      <c r="Q434" s="1"/>
      <c r="R434" s="1"/>
      <c r="S434" s="1"/>
      <c r="T434" s="1"/>
    </row>
    <row r="435" spans="1:20" ht="9.75" customHeight="1">
      <c r="A435" s="1"/>
      <c r="B435" s="1"/>
      <c r="C435" s="1"/>
      <c r="D435" s="1"/>
      <c r="E435" s="1"/>
      <c r="F435" s="1"/>
      <c r="G435" s="1"/>
      <c r="H435" s="1"/>
      <c r="I435" s="1"/>
      <c r="J435" s="1"/>
      <c r="K435" s="1"/>
      <c r="L435" s="1"/>
      <c r="M435" s="1"/>
      <c r="N435" s="1"/>
      <c r="O435" s="1"/>
      <c r="P435" s="1"/>
      <c r="Q435" s="1"/>
      <c r="R435" s="1"/>
      <c r="S435" s="1"/>
      <c r="T435" s="1"/>
    </row>
    <row r="436" spans="1:20" ht="9.75" customHeight="1">
      <c r="A436" s="1"/>
      <c r="B436" s="1"/>
      <c r="C436" s="1"/>
      <c r="D436" s="1"/>
      <c r="E436" s="1"/>
      <c r="F436" s="1"/>
      <c r="G436" s="1"/>
      <c r="H436" s="1"/>
      <c r="I436" s="1"/>
      <c r="J436" s="1"/>
      <c r="K436" s="1"/>
      <c r="L436" s="1"/>
      <c r="M436" s="1"/>
      <c r="N436" s="1"/>
      <c r="O436" s="1"/>
      <c r="P436" s="1"/>
      <c r="Q436" s="1"/>
      <c r="R436" s="1"/>
      <c r="S436" s="1"/>
      <c r="T436" s="1"/>
    </row>
    <row r="437" spans="1:20" ht="9.75" customHeight="1">
      <c r="A437" s="1"/>
      <c r="B437" s="1"/>
      <c r="C437" s="1"/>
      <c r="D437" s="1"/>
      <c r="E437" s="1"/>
      <c r="F437" s="1"/>
      <c r="G437" s="1"/>
      <c r="H437" s="1"/>
      <c r="I437" s="1"/>
      <c r="J437" s="1"/>
      <c r="K437" s="1"/>
      <c r="L437" s="1"/>
      <c r="M437" s="1"/>
      <c r="N437" s="1"/>
      <c r="O437" s="1"/>
      <c r="P437" s="1"/>
      <c r="Q437" s="1"/>
      <c r="R437" s="1"/>
      <c r="S437" s="1"/>
      <c r="T437" s="1"/>
    </row>
    <row r="438" spans="1:20" ht="9.75" customHeight="1">
      <c r="A438" s="1"/>
      <c r="B438" s="1"/>
      <c r="C438" s="1"/>
      <c r="D438" s="1"/>
      <c r="E438" s="1"/>
      <c r="F438" s="1"/>
      <c r="G438" s="1"/>
      <c r="H438" s="1"/>
      <c r="I438" s="1"/>
      <c r="J438" s="1"/>
      <c r="K438" s="1"/>
      <c r="L438" s="1"/>
      <c r="M438" s="1"/>
      <c r="N438" s="1"/>
      <c r="O438" s="1"/>
      <c r="P438" s="1"/>
      <c r="Q438" s="1"/>
      <c r="R438" s="1"/>
      <c r="S438" s="1"/>
      <c r="T438" s="1"/>
    </row>
    <row r="439" spans="1:20" ht="9.75" customHeight="1">
      <c r="A439" s="1"/>
      <c r="B439" s="1"/>
      <c r="C439" s="1"/>
      <c r="D439" s="1"/>
      <c r="E439" s="1"/>
      <c r="F439" s="1"/>
      <c r="G439" s="1"/>
      <c r="H439" s="1"/>
      <c r="I439" s="1"/>
      <c r="J439" s="1"/>
      <c r="K439" s="1"/>
      <c r="L439" s="1"/>
      <c r="M439" s="1"/>
      <c r="N439" s="1"/>
      <c r="O439" s="1"/>
      <c r="P439" s="1"/>
      <c r="Q439" s="1"/>
      <c r="R439" s="1"/>
      <c r="S439" s="1"/>
      <c r="T439" s="1"/>
    </row>
    <row r="440" spans="1:20" ht="9.75" customHeight="1">
      <c r="A440" s="1"/>
      <c r="B440" s="1"/>
      <c r="C440" s="1"/>
      <c r="D440" s="1"/>
      <c r="E440" s="1"/>
      <c r="F440" s="1"/>
      <c r="G440" s="1"/>
      <c r="H440" s="1"/>
      <c r="I440" s="1"/>
      <c r="J440" s="1"/>
      <c r="K440" s="1"/>
      <c r="L440" s="1"/>
      <c r="M440" s="1"/>
      <c r="N440" s="1"/>
      <c r="O440" s="1"/>
      <c r="P440" s="1"/>
      <c r="Q440" s="1"/>
      <c r="R440" s="1"/>
      <c r="S440" s="1"/>
      <c r="T440" s="1"/>
    </row>
    <row r="441" spans="1:20" ht="9.75" customHeight="1">
      <c r="A441" s="1"/>
      <c r="B441" s="1"/>
      <c r="C441" s="1"/>
      <c r="D441" s="1"/>
      <c r="E441" s="1"/>
      <c r="F441" s="1"/>
      <c r="G441" s="1"/>
      <c r="H441" s="1"/>
      <c r="I441" s="1"/>
      <c r="J441" s="1"/>
      <c r="K441" s="1"/>
      <c r="L441" s="1"/>
      <c r="M441" s="1"/>
      <c r="N441" s="1"/>
      <c r="O441" s="1"/>
      <c r="P441" s="1"/>
      <c r="Q441" s="1"/>
      <c r="R441" s="1"/>
      <c r="S441" s="1"/>
      <c r="T441" s="1"/>
    </row>
    <row r="442" spans="1:20" ht="9.75" customHeight="1">
      <c r="A442" s="1"/>
      <c r="B442" s="1"/>
      <c r="C442" s="1"/>
      <c r="D442" s="1"/>
      <c r="E442" s="1"/>
      <c r="F442" s="1"/>
      <c r="G442" s="1"/>
      <c r="H442" s="1"/>
      <c r="I442" s="1"/>
      <c r="J442" s="1"/>
      <c r="K442" s="1"/>
      <c r="L442" s="1"/>
      <c r="M442" s="1"/>
      <c r="N442" s="1"/>
      <c r="O442" s="1"/>
      <c r="P442" s="1"/>
      <c r="Q442" s="1"/>
      <c r="R442" s="1"/>
      <c r="S442" s="1"/>
      <c r="T442" s="1"/>
    </row>
    <row r="443" spans="1:20" ht="9.75" customHeight="1">
      <c r="A443" s="1"/>
      <c r="B443" s="1"/>
      <c r="C443" s="1"/>
      <c r="D443" s="1"/>
      <c r="E443" s="1"/>
      <c r="F443" s="1"/>
      <c r="G443" s="1"/>
      <c r="H443" s="1"/>
      <c r="I443" s="1"/>
      <c r="J443" s="1"/>
      <c r="K443" s="1"/>
      <c r="L443" s="1"/>
      <c r="M443" s="1"/>
      <c r="N443" s="1"/>
      <c r="O443" s="1"/>
      <c r="P443" s="1"/>
      <c r="Q443" s="1"/>
      <c r="R443" s="1"/>
      <c r="S443" s="1"/>
      <c r="T443" s="1"/>
    </row>
    <row r="444" spans="1:20" ht="9.75" customHeight="1">
      <c r="A444" s="1"/>
      <c r="B444" s="1"/>
      <c r="C444" s="1"/>
      <c r="D444" s="1"/>
      <c r="E444" s="1"/>
      <c r="F444" s="1"/>
      <c r="G444" s="1"/>
      <c r="H444" s="1"/>
      <c r="I444" s="1"/>
      <c r="J444" s="1"/>
      <c r="K444" s="1"/>
      <c r="L444" s="1"/>
      <c r="M444" s="1"/>
      <c r="N444" s="1"/>
      <c r="O444" s="1"/>
      <c r="P444" s="1"/>
      <c r="Q444" s="1"/>
      <c r="R444" s="1"/>
      <c r="S444" s="1"/>
      <c r="T444" s="1"/>
    </row>
    <row r="445" spans="1:20" ht="9.75" customHeight="1">
      <c r="A445" s="1"/>
      <c r="B445" s="1"/>
      <c r="C445" s="1"/>
      <c r="D445" s="1"/>
      <c r="E445" s="1"/>
      <c r="F445" s="1"/>
      <c r="G445" s="1"/>
      <c r="H445" s="1"/>
      <c r="I445" s="1"/>
      <c r="J445" s="1"/>
      <c r="K445" s="1"/>
      <c r="L445" s="1"/>
      <c r="M445" s="1"/>
      <c r="N445" s="1"/>
      <c r="O445" s="1"/>
      <c r="P445" s="1"/>
      <c r="Q445" s="1"/>
      <c r="R445" s="1"/>
      <c r="S445" s="1"/>
      <c r="T445" s="1"/>
    </row>
    <row r="446" spans="1:20" ht="9.75" customHeight="1">
      <c r="A446" s="1"/>
      <c r="B446" s="1"/>
      <c r="C446" s="1"/>
      <c r="D446" s="1"/>
      <c r="E446" s="1"/>
      <c r="F446" s="1"/>
      <c r="G446" s="1"/>
      <c r="H446" s="1"/>
      <c r="I446" s="1"/>
      <c r="J446" s="1"/>
      <c r="K446" s="1"/>
      <c r="L446" s="1"/>
      <c r="M446" s="1"/>
      <c r="N446" s="1"/>
      <c r="O446" s="1"/>
      <c r="P446" s="1"/>
      <c r="Q446" s="1"/>
      <c r="R446" s="1"/>
      <c r="S446" s="1"/>
      <c r="T446" s="1"/>
    </row>
    <row r="447" spans="1:20" ht="9.75" customHeight="1">
      <c r="A447" s="1"/>
      <c r="B447" s="1"/>
      <c r="C447" s="1"/>
      <c r="D447" s="1"/>
      <c r="E447" s="1"/>
      <c r="F447" s="1"/>
      <c r="G447" s="1"/>
      <c r="H447" s="1"/>
      <c r="I447" s="1"/>
      <c r="J447" s="1"/>
      <c r="K447" s="1"/>
      <c r="L447" s="1"/>
      <c r="M447" s="1"/>
      <c r="N447" s="1"/>
      <c r="O447" s="1"/>
      <c r="P447" s="1"/>
      <c r="Q447" s="1"/>
      <c r="R447" s="1"/>
      <c r="S447" s="1"/>
      <c r="T447" s="1"/>
    </row>
    <row r="448" spans="1:20" ht="9.75" customHeight="1">
      <c r="A448" s="1"/>
      <c r="B448" s="1"/>
      <c r="C448" s="1"/>
      <c r="D448" s="1"/>
      <c r="E448" s="1"/>
      <c r="F448" s="1"/>
      <c r="G448" s="1"/>
      <c r="H448" s="1"/>
      <c r="I448" s="1"/>
      <c r="J448" s="1"/>
      <c r="K448" s="1"/>
      <c r="L448" s="1"/>
      <c r="M448" s="1"/>
      <c r="N448" s="1"/>
      <c r="O448" s="1"/>
      <c r="P448" s="1"/>
      <c r="Q448" s="1"/>
      <c r="R448" s="1"/>
      <c r="S448" s="1"/>
      <c r="T448" s="1"/>
    </row>
    <row r="449" spans="1:20" ht="9.75" customHeight="1">
      <c r="A449" s="1"/>
      <c r="B449" s="1"/>
      <c r="C449" s="1"/>
      <c r="D449" s="1"/>
      <c r="E449" s="1"/>
      <c r="F449" s="1"/>
      <c r="G449" s="1"/>
      <c r="H449" s="1"/>
      <c r="I449" s="1"/>
      <c r="J449" s="1"/>
      <c r="K449" s="1"/>
      <c r="L449" s="1"/>
      <c r="M449" s="1"/>
      <c r="N449" s="1"/>
      <c r="O449" s="1"/>
      <c r="P449" s="1"/>
      <c r="Q449" s="1"/>
      <c r="R449" s="1"/>
      <c r="S449" s="1"/>
      <c r="T449" s="1"/>
    </row>
    <row r="450" spans="1:20" ht="9.75" customHeight="1">
      <c r="A450" s="1"/>
      <c r="B450" s="1"/>
      <c r="C450" s="1"/>
      <c r="D450" s="1"/>
      <c r="E450" s="1"/>
      <c r="F450" s="1"/>
      <c r="G450" s="1"/>
      <c r="H450" s="1"/>
      <c r="I450" s="1"/>
      <c r="J450" s="1"/>
      <c r="K450" s="1"/>
      <c r="L450" s="1"/>
      <c r="M450" s="1"/>
      <c r="N450" s="1"/>
      <c r="O450" s="1"/>
      <c r="P450" s="1"/>
      <c r="Q450" s="1"/>
      <c r="R450" s="1"/>
      <c r="S450" s="1"/>
      <c r="T450" s="1"/>
    </row>
    <row r="451" spans="1:20" ht="9.75" customHeight="1">
      <c r="A451" s="1"/>
      <c r="B451" s="1"/>
      <c r="C451" s="1"/>
      <c r="D451" s="1"/>
      <c r="E451" s="1"/>
      <c r="F451" s="1"/>
      <c r="G451" s="1"/>
      <c r="H451" s="1"/>
      <c r="I451" s="1"/>
      <c r="J451" s="1"/>
      <c r="K451" s="1"/>
      <c r="L451" s="1"/>
      <c r="M451" s="1"/>
      <c r="N451" s="1"/>
      <c r="O451" s="1"/>
      <c r="P451" s="1"/>
      <c r="Q451" s="1"/>
      <c r="R451" s="1"/>
      <c r="S451" s="1"/>
      <c r="T451" s="1"/>
    </row>
    <row r="452" spans="1:20" ht="9.75" customHeight="1">
      <c r="A452" s="1"/>
      <c r="B452" s="1"/>
      <c r="C452" s="1"/>
      <c r="D452" s="1"/>
      <c r="E452" s="1"/>
      <c r="F452" s="1"/>
      <c r="G452" s="1"/>
      <c r="H452" s="1"/>
      <c r="I452" s="1"/>
      <c r="J452" s="1"/>
      <c r="K452" s="1"/>
      <c r="L452" s="1"/>
      <c r="M452" s="1"/>
      <c r="N452" s="1"/>
      <c r="O452" s="1"/>
      <c r="P452" s="1"/>
      <c r="Q452" s="1"/>
      <c r="R452" s="1"/>
      <c r="S452" s="1"/>
      <c r="T452" s="1"/>
    </row>
    <row r="453" spans="1:20" ht="9.75" customHeight="1">
      <c r="A453" s="1"/>
      <c r="B453" s="1"/>
      <c r="C453" s="1"/>
      <c r="D453" s="1"/>
      <c r="E453" s="1"/>
      <c r="F453" s="1"/>
      <c r="G453" s="1"/>
      <c r="H453" s="1"/>
      <c r="I453" s="1"/>
      <c r="J453" s="1"/>
      <c r="K453" s="1"/>
      <c r="L453" s="1"/>
      <c r="M453" s="1"/>
      <c r="N453" s="1"/>
      <c r="O453" s="1"/>
      <c r="P453" s="1"/>
      <c r="Q453" s="1"/>
      <c r="R453" s="1"/>
      <c r="S453" s="1"/>
      <c r="T453" s="1"/>
    </row>
    <row r="454" spans="1:20" ht="9.75" customHeight="1">
      <c r="A454" s="1"/>
      <c r="B454" s="1"/>
      <c r="C454" s="1"/>
      <c r="D454" s="1"/>
      <c r="E454" s="1"/>
      <c r="F454" s="1"/>
      <c r="G454" s="1"/>
      <c r="H454" s="1"/>
      <c r="I454" s="1"/>
      <c r="J454" s="1"/>
      <c r="K454" s="1"/>
      <c r="L454" s="1"/>
      <c r="M454" s="1"/>
      <c r="N454" s="1"/>
      <c r="O454" s="1"/>
      <c r="P454" s="1"/>
      <c r="Q454" s="1"/>
      <c r="R454" s="1"/>
      <c r="S454" s="1"/>
      <c r="T454" s="1"/>
    </row>
    <row r="455" spans="1:20" ht="9.75" customHeight="1">
      <c r="A455" s="1"/>
      <c r="B455" s="1"/>
      <c r="C455" s="1"/>
      <c r="D455" s="1"/>
      <c r="E455" s="1"/>
      <c r="F455" s="1"/>
      <c r="G455" s="1"/>
      <c r="H455" s="1"/>
      <c r="I455" s="1"/>
      <c r="J455" s="1"/>
      <c r="K455" s="1"/>
      <c r="L455" s="1"/>
      <c r="M455" s="1"/>
      <c r="N455" s="1"/>
      <c r="O455" s="1"/>
      <c r="P455" s="1"/>
      <c r="Q455" s="1"/>
      <c r="R455" s="1"/>
      <c r="S455" s="1"/>
      <c r="T455" s="1"/>
    </row>
    <row r="456" spans="1:20" ht="9.75" customHeight="1">
      <c r="A456" s="1"/>
      <c r="B456" s="1"/>
      <c r="C456" s="1"/>
      <c r="D456" s="1"/>
      <c r="E456" s="1"/>
      <c r="F456" s="1"/>
      <c r="G456" s="1"/>
      <c r="H456" s="1"/>
      <c r="I456" s="1"/>
      <c r="J456" s="1"/>
      <c r="K456" s="1"/>
      <c r="L456" s="1"/>
      <c r="M456" s="1"/>
      <c r="N456" s="1"/>
      <c r="O456" s="1"/>
      <c r="P456" s="1"/>
      <c r="Q456" s="1"/>
      <c r="R456" s="1"/>
      <c r="S456" s="1"/>
      <c r="T456" s="1"/>
    </row>
    <row r="457" spans="1:20" ht="9.75" customHeight="1">
      <c r="A457" s="1"/>
      <c r="B457" s="1"/>
      <c r="C457" s="1"/>
      <c r="D457" s="1"/>
      <c r="E457" s="1"/>
      <c r="F457" s="1"/>
      <c r="G457" s="1"/>
      <c r="H457" s="1"/>
      <c r="I457" s="1"/>
      <c r="J457" s="1"/>
      <c r="K457" s="1"/>
      <c r="L457" s="1"/>
      <c r="M457" s="1"/>
      <c r="N457" s="1"/>
      <c r="O457" s="1"/>
      <c r="P457" s="1"/>
      <c r="Q457" s="1"/>
      <c r="R457" s="1"/>
      <c r="S457" s="1"/>
      <c r="T457" s="1"/>
    </row>
    <row r="458" spans="1:20" ht="9.75" customHeight="1">
      <c r="A458" s="1"/>
      <c r="B458" s="1"/>
      <c r="C458" s="1"/>
      <c r="D458" s="1"/>
      <c r="E458" s="1"/>
      <c r="F458" s="1"/>
      <c r="G458" s="1"/>
      <c r="H458" s="1"/>
      <c r="I458" s="1"/>
      <c r="J458" s="1"/>
      <c r="K458" s="1"/>
      <c r="L458" s="1"/>
      <c r="M458" s="1"/>
      <c r="N458" s="1"/>
      <c r="O458" s="1"/>
      <c r="P458" s="1"/>
      <c r="Q458" s="1"/>
      <c r="R458" s="1"/>
      <c r="S458" s="1"/>
      <c r="T458" s="1"/>
    </row>
    <row r="459" spans="1:20" ht="9.75" customHeight="1">
      <c r="A459" s="1"/>
      <c r="B459" s="1"/>
      <c r="C459" s="1"/>
      <c r="D459" s="1"/>
      <c r="E459" s="1"/>
      <c r="F459" s="1"/>
      <c r="G459" s="1"/>
      <c r="H459" s="1"/>
      <c r="I459" s="1"/>
      <c r="J459" s="1"/>
      <c r="K459" s="1"/>
      <c r="L459" s="1"/>
      <c r="M459" s="1"/>
      <c r="N459" s="1"/>
      <c r="O459" s="1"/>
      <c r="P459" s="1"/>
      <c r="Q459" s="1"/>
      <c r="R459" s="1"/>
      <c r="S459" s="1"/>
      <c r="T459" s="1"/>
    </row>
    <row r="460" spans="1:20" ht="9.75" customHeight="1">
      <c r="A460" s="1"/>
      <c r="B460" s="1"/>
      <c r="C460" s="1"/>
      <c r="D460" s="1"/>
      <c r="E460" s="1"/>
      <c r="F460" s="1"/>
      <c r="G460" s="1"/>
      <c r="H460" s="1"/>
      <c r="I460" s="1"/>
      <c r="J460" s="1"/>
      <c r="K460" s="1"/>
      <c r="L460" s="1"/>
      <c r="M460" s="1"/>
      <c r="N460" s="1"/>
      <c r="O460" s="1"/>
      <c r="P460" s="1"/>
      <c r="Q460" s="1"/>
      <c r="R460" s="1"/>
      <c r="S460" s="1"/>
      <c r="T460" s="1"/>
    </row>
    <row r="461" spans="1:20" ht="9.75" customHeight="1">
      <c r="A461" s="1"/>
      <c r="B461" s="1"/>
      <c r="C461" s="1"/>
      <c r="D461" s="1"/>
      <c r="E461" s="1"/>
      <c r="F461" s="1"/>
      <c r="G461" s="1"/>
      <c r="H461" s="1"/>
      <c r="I461" s="1"/>
      <c r="J461" s="1"/>
      <c r="K461" s="1"/>
      <c r="L461" s="1"/>
      <c r="M461" s="1"/>
      <c r="N461" s="1"/>
      <c r="O461" s="1"/>
      <c r="P461" s="1"/>
      <c r="Q461" s="1"/>
      <c r="R461" s="1"/>
      <c r="S461" s="1"/>
      <c r="T461" s="1"/>
    </row>
    <row r="462" spans="1:20" ht="9.75" customHeight="1">
      <c r="A462" s="1"/>
      <c r="B462" s="1"/>
      <c r="C462" s="1"/>
      <c r="D462" s="1"/>
      <c r="E462" s="1"/>
      <c r="F462" s="1"/>
      <c r="G462" s="1"/>
      <c r="H462" s="1"/>
      <c r="I462" s="1"/>
      <c r="J462" s="1"/>
      <c r="K462" s="1"/>
      <c r="L462" s="1"/>
      <c r="M462" s="1"/>
      <c r="N462" s="1"/>
      <c r="O462" s="1"/>
      <c r="P462" s="1"/>
      <c r="Q462" s="1"/>
      <c r="R462" s="1"/>
      <c r="S462" s="1"/>
      <c r="T462" s="1"/>
    </row>
    <row r="463" spans="1:20" ht="9.75" customHeight="1">
      <c r="A463" s="1"/>
      <c r="B463" s="1"/>
      <c r="C463" s="1"/>
      <c r="D463" s="1"/>
      <c r="E463" s="1"/>
      <c r="F463" s="1"/>
      <c r="G463" s="1"/>
      <c r="H463" s="1"/>
      <c r="I463" s="1"/>
      <c r="J463" s="1"/>
      <c r="K463" s="1"/>
      <c r="L463" s="1"/>
      <c r="M463" s="1"/>
      <c r="N463" s="1"/>
      <c r="O463" s="1"/>
      <c r="P463" s="1"/>
      <c r="Q463" s="1"/>
      <c r="R463" s="1"/>
      <c r="S463" s="1"/>
      <c r="T463" s="1"/>
    </row>
    <row r="464" spans="1:20" ht="9.75" customHeight="1">
      <c r="A464" s="1"/>
      <c r="B464" s="1"/>
      <c r="C464" s="1"/>
      <c r="D464" s="1"/>
      <c r="E464" s="1"/>
      <c r="F464" s="1"/>
      <c r="G464" s="1"/>
      <c r="H464" s="1"/>
      <c r="I464" s="1"/>
      <c r="J464" s="1"/>
      <c r="K464" s="1"/>
      <c r="L464" s="1"/>
      <c r="M464" s="1"/>
      <c r="N464" s="1"/>
      <c r="O464" s="1"/>
      <c r="P464" s="1"/>
      <c r="Q464" s="1"/>
      <c r="R464" s="1"/>
      <c r="S464" s="1"/>
      <c r="T464" s="1"/>
    </row>
    <row r="465" spans="1:20" ht="9.75" customHeight="1">
      <c r="A465" s="1"/>
      <c r="B465" s="1"/>
      <c r="C465" s="1"/>
      <c r="D465" s="1"/>
      <c r="E465" s="1"/>
      <c r="F465" s="1"/>
      <c r="G465" s="1"/>
      <c r="H465" s="1"/>
      <c r="I465" s="1"/>
      <c r="J465" s="1"/>
      <c r="K465" s="1"/>
      <c r="L465" s="1"/>
      <c r="M465" s="1"/>
      <c r="N465" s="1"/>
      <c r="O465" s="1"/>
      <c r="P465" s="1"/>
      <c r="Q465" s="1"/>
      <c r="R465" s="1"/>
      <c r="S465" s="1"/>
      <c r="T465" s="1"/>
    </row>
    <row r="466" spans="1:20" ht="9.75" customHeight="1">
      <c r="A466" s="1"/>
      <c r="B466" s="1"/>
      <c r="C466" s="1"/>
      <c r="D466" s="1"/>
      <c r="E466" s="1"/>
      <c r="F466" s="1"/>
      <c r="G466" s="1"/>
      <c r="H466" s="1"/>
      <c r="I466" s="1"/>
      <c r="J466" s="1"/>
      <c r="K466" s="1"/>
      <c r="L466" s="1"/>
      <c r="M466" s="1"/>
      <c r="N466" s="1"/>
      <c r="O466" s="1"/>
      <c r="P466" s="1"/>
      <c r="Q466" s="1"/>
      <c r="R466" s="1"/>
      <c r="S466" s="1"/>
      <c r="T466" s="1"/>
    </row>
    <row r="467" spans="1:20" ht="9.75" customHeight="1">
      <c r="A467" s="1"/>
      <c r="B467" s="1"/>
      <c r="C467" s="1"/>
      <c r="D467" s="1"/>
      <c r="E467" s="1"/>
      <c r="F467" s="1"/>
      <c r="G467" s="1"/>
      <c r="H467" s="1"/>
      <c r="I467" s="1"/>
      <c r="J467" s="1"/>
      <c r="K467" s="1"/>
      <c r="L467" s="1"/>
      <c r="M467" s="1"/>
      <c r="N467" s="1"/>
      <c r="O467" s="1"/>
      <c r="P467" s="1"/>
      <c r="Q467" s="1"/>
      <c r="R467" s="1"/>
      <c r="S467" s="1"/>
      <c r="T467" s="1"/>
    </row>
    <row r="468" spans="1:20" ht="9.75" customHeight="1">
      <c r="A468" s="1"/>
      <c r="B468" s="1"/>
      <c r="C468" s="1"/>
      <c r="D468" s="1"/>
      <c r="E468" s="1"/>
      <c r="F468" s="1"/>
      <c r="G468" s="1"/>
      <c r="H468" s="1"/>
      <c r="I468" s="1"/>
      <c r="J468" s="1"/>
      <c r="K468" s="1"/>
      <c r="L468" s="1"/>
      <c r="M468" s="1"/>
      <c r="N468" s="1"/>
      <c r="O468" s="1"/>
      <c r="P468" s="1"/>
      <c r="Q468" s="1"/>
      <c r="R468" s="1"/>
      <c r="S468" s="1"/>
      <c r="T468" s="1"/>
    </row>
    <row r="469" spans="1:20" ht="9.75" customHeight="1">
      <c r="A469" s="1"/>
      <c r="B469" s="1"/>
      <c r="C469" s="1"/>
      <c r="D469" s="1"/>
      <c r="E469" s="1"/>
      <c r="F469" s="1"/>
      <c r="G469" s="1"/>
      <c r="H469" s="1"/>
      <c r="I469" s="1"/>
      <c r="J469" s="1"/>
      <c r="K469" s="1"/>
      <c r="L469" s="1"/>
      <c r="M469" s="1"/>
      <c r="N469" s="1"/>
      <c r="O469" s="1"/>
      <c r="P469" s="1"/>
      <c r="Q469" s="1"/>
      <c r="R469" s="1"/>
      <c r="S469" s="1"/>
      <c r="T469" s="1"/>
    </row>
    <row r="470" spans="1:20" ht="9.75" customHeight="1">
      <c r="A470" s="1"/>
      <c r="B470" s="1"/>
      <c r="C470" s="1"/>
      <c r="D470" s="1"/>
      <c r="E470" s="1"/>
      <c r="F470" s="1"/>
      <c r="G470" s="1"/>
      <c r="H470" s="1"/>
      <c r="I470" s="1"/>
      <c r="J470" s="1"/>
      <c r="K470" s="1"/>
      <c r="L470" s="1"/>
      <c r="M470" s="1"/>
      <c r="N470" s="1"/>
      <c r="O470" s="1"/>
      <c r="P470" s="1"/>
      <c r="Q470" s="1"/>
      <c r="R470" s="1"/>
      <c r="S470" s="1"/>
      <c r="T470" s="1"/>
    </row>
    <row r="471" spans="1:20" ht="9.75" customHeight="1">
      <c r="A471" s="1"/>
      <c r="B471" s="1"/>
      <c r="C471" s="1"/>
      <c r="D471" s="1"/>
      <c r="E471" s="1"/>
      <c r="F471" s="1"/>
      <c r="G471" s="1"/>
      <c r="H471" s="1"/>
      <c r="I471" s="1"/>
      <c r="J471" s="1"/>
      <c r="K471" s="1"/>
      <c r="L471" s="1"/>
      <c r="M471" s="1"/>
      <c r="N471" s="1"/>
      <c r="O471" s="1"/>
      <c r="P471" s="1"/>
      <c r="Q471" s="1"/>
      <c r="R471" s="1"/>
      <c r="S471" s="1"/>
      <c r="T471" s="1"/>
    </row>
    <row r="472" spans="1:20" ht="9.75" customHeight="1">
      <c r="A472" s="1"/>
      <c r="B472" s="1"/>
      <c r="C472" s="1"/>
      <c r="D472" s="1"/>
      <c r="E472" s="1"/>
      <c r="F472" s="1"/>
      <c r="G472" s="1"/>
      <c r="H472" s="1"/>
      <c r="I472" s="1"/>
      <c r="J472" s="1"/>
      <c r="K472" s="1"/>
      <c r="L472" s="1"/>
      <c r="M472" s="1"/>
      <c r="N472" s="1"/>
      <c r="O472" s="1"/>
      <c r="P472" s="1"/>
      <c r="Q472" s="1"/>
      <c r="R472" s="1"/>
      <c r="S472" s="1"/>
      <c r="T472" s="1"/>
    </row>
    <row r="473" spans="1:20" ht="9.75" customHeight="1">
      <c r="A473" s="1"/>
      <c r="B473" s="1"/>
      <c r="C473" s="1"/>
      <c r="D473" s="1"/>
      <c r="E473" s="1"/>
      <c r="F473" s="1"/>
      <c r="G473" s="1"/>
      <c r="H473" s="1"/>
      <c r="I473" s="1"/>
      <c r="J473" s="1"/>
      <c r="K473" s="1"/>
      <c r="L473" s="1"/>
      <c r="M473" s="1"/>
      <c r="N473" s="1"/>
      <c r="O473" s="1"/>
      <c r="P473" s="1"/>
      <c r="Q473" s="1"/>
      <c r="R473" s="1"/>
      <c r="S473" s="1"/>
      <c r="T473" s="1"/>
    </row>
    <row r="474" spans="1:20" ht="9.75" customHeight="1">
      <c r="A474" s="1"/>
      <c r="B474" s="1"/>
      <c r="C474" s="1"/>
      <c r="D474" s="1"/>
      <c r="E474" s="1"/>
      <c r="F474" s="1"/>
      <c r="G474" s="1"/>
      <c r="H474" s="1"/>
      <c r="I474" s="1"/>
      <c r="J474" s="1"/>
      <c r="K474" s="1"/>
      <c r="L474" s="1"/>
      <c r="M474" s="1"/>
      <c r="N474" s="1"/>
      <c r="O474" s="1"/>
      <c r="P474" s="1"/>
      <c r="Q474" s="1"/>
      <c r="R474" s="1"/>
      <c r="S474" s="1"/>
      <c r="T474" s="1"/>
    </row>
    <row r="475" spans="1:20" ht="9.75" customHeight="1">
      <c r="A475" s="1"/>
      <c r="B475" s="1"/>
      <c r="C475" s="1"/>
      <c r="D475" s="1"/>
      <c r="E475" s="1"/>
      <c r="F475" s="1"/>
      <c r="G475" s="1"/>
      <c r="H475" s="1"/>
      <c r="I475" s="1"/>
      <c r="J475" s="1"/>
      <c r="K475" s="1"/>
      <c r="L475" s="1"/>
      <c r="M475" s="1"/>
      <c r="N475" s="1"/>
      <c r="O475" s="1"/>
      <c r="P475" s="1"/>
      <c r="Q475" s="1"/>
      <c r="R475" s="1"/>
      <c r="S475" s="1"/>
      <c r="T475" s="1"/>
    </row>
    <row r="476" spans="1:20" ht="9.75" customHeight="1">
      <c r="A476" s="1"/>
      <c r="B476" s="1"/>
      <c r="C476" s="1"/>
      <c r="D476" s="1"/>
      <c r="E476" s="1"/>
      <c r="F476" s="1"/>
      <c r="G476" s="1"/>
      <c r="H476" s="1"/>
      <c r="I476" s="1"/>
      <c r="J476" s="1"/>
      <c r="K476" s="1"/>
      <c r="L476" s="1"/>
      <c r="M476" s="1"/>
      <c r="N476" s="1"/>
      <c r="O476" s="1"/>
      <c r="P476" s="1"/>
      <c r="Q476" s="1"/>
      <c r="R476" s="1"/>
      <c r="S476" s="1"/>
      <c r="T476" s="1"/>
    </row>
    <row r="477" spans="1:20" ht="9.75" customHeight="1">
      <c r="A477" s="1"/>
      <c r="B477" s="1"/>
      <c r="C477" s="1"/>
      <c r="D477" s="1"/>
      <c r="E477" s="1"/>
      <c r="F477" s="1"/>
      <c r="G477" s="1"/>
      <c r="H477" s="1"/>
      <c r="I477" s="1"/>
      <c r="J477" s="1"/>
      <c r="K477" s="1"/>
      <c r="L477" s="1"/>
      <c r="M477" s="1"/>
      <c r="N477" s="1"/>
      <c r="O477" s="1"/>
      <c r="P477" s="1"/>
      <c r="Q477" s="1"/>
      <c r="R477" s="1"/>
      <c r="S477" s="1"/>
      <c r="T477" s="1"/>
    </row>
    <row r="478" spans="1:20" ht="9.75" customHeight="1">
      <c r="A478" s="1"/>
      <c r="B478" s="1"/>
      <c r="C478" s="1"/>
      <c r="D478" s="1"/>
      <c r="E478" s="1"/>
      <c r="F478" s="1"/>
      <c r="G478" s="1"/>
      <c r="H478" s="1"/>
      <c r="I478" s="1"/>
      <c r="J478" s="1"/>
      <c r="K478" s="1"/>
      <c r="L478" s="1"/>
      <c r="M478" s="1"/>
      <c r="N478" s="1"/>
      <c r="O478" s="1"/>
      <c r="P478" s="1"/>
      <c r="Q478" s="1"/>
      <c r="R478" s="1"/>
      <c r="S478" s="1"/>
      <c r="T478" s="1"/>
    </row>
    <row r="479" spans="1:20" ht="9.75" customHeight="1">
      <c r="A479" s="1"/>
      <c r="B479" s="1"/>
      <c r="C479" s="1"/>
      <c r="D479" s="1"/>
      <c r="E479" s="1"/>
      <c r="F479" s="1"/>
      <c r="G479" s="1"/>
      <c r="H479" s="1"/>
      <c r="I479" s="1"/>
      <c r="J479" s="1"/>
      <c r="K479" s="1"/>
      <c r="L479" s="1"/>
      <c r="M479" s="1"/>
      <c r="N479" s="1"/>
      <c r="O479" s="1"/>
      <c r="P479" s="1"/>
      <c r="Q479" s="1"/>
      <c r="R479" s="1"/>
      <c r="S479" s="1"/>
      <c r="T479" s="1"/>
    </row>
    <row r="480" spans="1:20" ht="9.75" customHeight="1">
      <c r="A480" s="1"/>
      <c r="B480" s="1"/>
      <c r="C480" s="1"/>
      <c r="D480" s="1"/>
      <c r="E480" s="1"/>
      <c r="F480" s="1"/>
      <c r="G480" s="1"/>
      <c r="H480" s="1"/>
      <c r="I480" s="1"/>
      <c r="J480" s="1"/>
      <c r="K480" s="1"/>
      <c r="L480" s="1"/>
      <c r="M480" s="1"/>
      <c r="N480" s="1"/>
      <c r="O480" s="1"/>
      <c r="P480" s="1"/>
      <c r="Q480" s="1"/>
      <c r="R480" s="1"/>
      <c r="S480" s="1"/>
      <c r="T480" s="1"/>
    </row>
    <row r="481" spans="1:20" ht="9.75" customHeight="1">
      <c r="A481" s="1"/>
      <c r="B481" s="1"/>
      <c r="C481" s="1"/>
      <c r="D481" s="1"/>
      <c r="E481" s="1"/>
      <c r="F481" s="1"/>
      <c r="G481" s="1"/>
      <c r="H481" s="1"/>
      <c r="I481" s="1"/>
      <c r="J481" s="1"/>
      <c r="K481" s="1"/>
      <c r="L481" s="1"/>
      <c r="M481" s="1"/>
      <c r="N481" s="1"/>
      <c r="O481" s="1"/>
      <c r="P481" s="1"/>
      <c r="Q481" s="1"/>
      <c r="R481" s="1"/>
      <c r="S481" s="1"/>
      <c r="T481" s="1"/>
    </row>
    <row r="482" spans="1:20" ht="9.75" customHeight="1">
      <c r="A482" s="1"/>
      <c r="B482" s="1"/>
      <c r="C482" s="1"/>
      <c r="D482" s="1"/>
      <c r="E482" s="1"/>
      <c r="F482" s="1"/>
      <c r="G482" s="1"/>
      <c r="H482" s="1"/>
      <c r="I482" s="1"/>
      <c r="J482" s="1"/>
      <c r="K482" s="1"/>
      <c r="L482" s="1"/>
      <c r="M482" s="1"/>
      <c r="N482" s="1"/>
      <c r="O482" s="1"/>
      <c r="P482" s="1"/>
      <c r="Q482" s="1"/>
      <c r="R482" s="1"/>
      <c r="S482" s="1"/>
      <c r="T482" s="1"/>
    </row>
    <row r="483" spans="1:20" ht="9.75" customHeight="1">
      <c r="A483" s="1"/>
      <c r="B483" s="1"/>
      <c r="C483" s="1"/>
      <c r="D483" s="1"/>
      <c r="E483" s="1"/>
      <c r="F483" s="1"/>
      <c r="G483" s="1"/>
      <c r="H483" s="1"/>
      <c r="I483" s="1"/>
      <c r="J483" s="1"/>
      <c r="K483" s="1"/>
      <c r="L483" s="1"/>
      <c r="M483" s="1"/>
      <c r="N483" s="1"/>
      <c r="O483" s="1"/>
      <c r="P483" s="1"/>
      <c r="Q483" s="1"/>
      <c r="R483" s="1"/>
      <c r="S483" s="1"/>
      <c r="T483" s="1"/>
    </row>
    <row r="484" spans="1:20" ht="9.75" customHeight="1">
      <c r="A484" s="1"/>
      <c r="B484" s="1"/>
      <c r="C484" s="1"/>
      <c r="D484" s="1"/>
      <c r="E484" s="1"/>
      <c r="F484" s="1"/>
      <c r="G484" s="1"/>
      <c r="H484" s="1"/>
      <c r="I484" s="1"/>
      <c r="J484" s="1"/>
      <c r="K484" s="1"/>
      <c r="L484" s="1"/>
      <c r="M484" s="1"/>
      <c r="N484" s="1"/>
      <c r="O484" s="1"/>
      <c r="P484" s="1"/>
      <c r="Q484" s="1"/>
      <c r="R484" s="1"/>
      <c r="S484" s="1"/>
      <c r="T484" s="1"/>
    </row>
    <row r="485" spans="1:20" ht="9.75" customHeight="1">
      <c r="A485" s="1"/>
      <c r="B485" s="1"/>
      <c r="C485" s="1"/>
      <c r="D485" s="1"/>
      <c r="E485" s="1"/>
      <c r="F485" s="1"/>
      <c r="G485" s="1"/>
      <c r="H485" s="1"/>
      <c r="I485" s="1"/>
      <c r="J485" s="1"/>
      <c r="K485" s="1"/>
      <c r="L485" s="1"/>
      <c r="M485" s="1"/>
      <c r="N485" s="1"/>
      <c r="O485" s="1"/>
      <c r="P485" s="1"/>
      <c r="Q485" s="1"/>
      <c r="R485" s="1"/>
      <c r="S485" s="1"/>
      <c r="T485" s="1"/>
    </row>
    <row r="486" spans="1:20" ht="9.75" customHeight="1">
      <c r="A486" s="1"/>
      <c r="B486" s="1"/>
      <c r="C486" s="1"/>
      <c r="D486" s="1"/>
      <c r="E486" s="1"/>
      <c r="F486" s="1"/>
      <c r="G486" s="1"/>
      <c r="H486" s="1"/>
      <c r="I486" s="1"/>
      <c r="J486" s="1"/>
      <c r="K486" s="1"/>
      <c r="L486" s="1"/>
      <c r="M486" s="1"/>
      <c r="N486" s="1"/>
      <c r="O486" s="1"/>
      <c r="P486" s="1"/>
      <c r="Q486" s="1"/>
      <c r="R486" s="1"/>
      <c r="S486" s="1"/>
      <c r="T486" s="1"/>
    </row>
    <row r="487" spans="1:20" ht="9.75" customHeight="1">
      <c r="A487" s="1"/>
      <c r="B487" s="1"/>
      <c r="C487" s="1"/>
      <c r="D487" s="1"/>
      <c r="E487" s="1"/>
      <c r="F487" s="1"/>
      <c r="G487" s="1"/>
      <c r="H487" s="1"/>
      <c r="I487" s="1"/>
      <c r="J487" s="1"/>
      <c r="K487" s="1"/>
      <c r="L487" s="1"/>
      <c r="M487" s="1"/>
      <c r="N487" s="1"/>
      <c r="O487" s="1"/>
      <c r="P487" s="1"/>
      <c r="Q487" s="1"/>
      <c r="R487" s="1"/>
      <c r="S487" s="1"/>
      <c r="T487" s="1"/>
    </row>
    <row r="488" spans="1:20" ht="9.75" customHeight="1">
      <c r="A488" s="1"/>
      <c r="B488" s="1"/>
      <c r="C488" s="1"/>
      <c r="D488" s="1"/>
      <c r="E488" s="1"/>
      <c r="F488" s="1"/>
      <c r="G488" s="1"/>
      <c r="H488" s="1"/>
      <c r="I488" s="1"/>
      <c r="J488" s="1"/>
      <c r="K488" s="1"/>
      <c r="L488" s="1"/>
      <c r="M488" s="1"/>
      <c r="N488" s="1"/>
      <c r="O488" s="1"/>
      <c r="P488" s="1"/>
      <c r="Q488" s="1"/>
      <c r="R488" s="1"/>
      <c r="S488" s="1"/>
      <c r="T488" s="1"/>
    </row>
    <row r="489" spans="1:20" ht="9.75" customHeight="1">
      <c r="A489" s="1"/>
      <c r="B489" s="1"/>
      <c r="C489" s="1"/>
      <c r="D489" s="1"/>
      <c r="E489" s="1"/>
      <c r="F489" s="1"/>
      <c r="G489" s="1"/>
      <c r="H489" s="1"/>
      <c r="I489" s="1"/>
      <c r="J489" s="1"/>
      <c r="K489" s="1"/>
      <c r="L489" s="1"/>
      <c r="M489" s="1"/>
      <c r="N489" s="1"/>
      <c r="O489" s="1"/>
      <c r="P489" s="1"/>
      <c r="Q489" s="1"/>
      <c r="R489" s="1"/>
      <c r="S489" s="1"/>
      <c r="T489" s="1"/>
    </row>
    <row r="490" spans="1:20" ht="9.75" customHeight="1">
      <c r="A490" s="1"/>
      <c r="B490" s="1"/>
      <c r="C490" s="1"/>
      <c r="D490" s="1"/>
      <c r="E490" s="1"/>
      <c r="F490" s="1"/>
      <c r="G490" s="1"/>
      <c r="H490" s="1"/>
      <c r="I490" s="1"/>
      <c r="J490" s="1"/>
      <c r="K490" s="1"/>
      <c r="L490" s="1"/>
      <c r="M490" s="1"/>
      <c r="N490" s="1"/>
      <c r="O490" s="1"/>
      <c r="P490" s="1"/>
      <c r="Q490" s="1"/>
      <c r="R490" s="1"/>
      <c r="S490" s="1"/>
      <c r="T490" s="1"/>
    </row>
    <row r="491" spans="1:20" ht="9.75" customHeight="1">
      <c r="A491" s="1"/>
      <c r="B491" s="1"/>
      <c r="C491" s="1"/>
      <c r="D491" s="1"/>
      <c r="E491" s="1"/>
      <c r="F491" s="1"/>
      <c r="G491" s="1"/>
      <c r="H491" s="1"/>
      <c r="I491" s="1"/>
      <c r="J491" s="1"/>
      <c r="K491" s="1"/>
      <c r="L491" s="1"/>
      <c r="M491" s="1"/>
      <c r="N491" s="1"/>
      <c r="O491" s="1"/>
      <c r="P491" s="1"/>
      <c r="Q491" s="1"/>
      <c r="R491" s="1"/>
      <c r="S491" s="1"/>
      <c r="T491" s="1"/>
    </row>
    <row r="492" spans="1:20" ht="9.75" customHeight="1">
      <c r="A492" s="1"/>
      <c r="B492" s="1"/>
      <c r="C492" s="1"/>
      <c r="D492" s="1"/>
      <c r="E492" s="1"/>
      <c r="F492" s="1"/>
      <c r="G492" s="1"/>
      <c r="H492" s="1"/>
      <c r="I492" s="1"/>
      <c r="J492" s="1"/>
      <c r="K492" s="1"/>
      <c r="L492" s="1"/>
      <c r="M492" s="1"/>
      <c r="N492" s="1"/>
      <c r="O492" s="1"/>
      <c r="P492" s="1"/>
      <c r="Q492" s="1"/>
      <c r="R492" s="1"/>
      <c r="S492" s="1"/>
      <c r="T492" s="1"/>
    </row>
    <row r="493" spans="1:20" ht="9.75" customHeight="1">
      <c r="A493" s="1"/>
      <c r="B493" s="1"/>
      <c r="C493" s="1"/>
      <c r="D493" s="1"/>
      <c r="E493" s="1"/>
      <c r="F493" s="1"/>
      <c r="G493" s="1"/>
      <c r="H493" s="1"/>
      <c r="I493" s="1"/>
      <c r="J493" s="1"/>
      <c r="K493" s="1"/>
      <c r="L493" s="1"/>
      <c r="M493" s="1"/>
      <c r="N493" s="1"/>
      <c r="O493" s="1"/>
      <c r="P493" s="1"/>
      <c r="Q493" s="1"/>
      <c r="R493" s="1"/>
      <c r="S493" s="1"/>
      <c r="T493" s="1"/>
    </row>
    <row r="494" spans="1:20" ht="9.75" customHeight="1">
      <c r="A494" s="1"/>
      <c r="B494" s="1"/>
      <c r="C494" s="1"/>
      <c r="D494" s="1"/>
      <c r="E494" s="1"/>
      <c r="F494" s="1"/>
      <c r="G494" s="1"/>
      <c r="H494" s="1"/>
      <c r="I494" s="1"/>
      <c r="J494" s="1"/>
      <c r="K494" s="1"/>
      <c r="L494" s="1"/>
      <c r="M494" s="1"/>
      <c r="N494" s="1"/>
      <c r="O494" s="1"/>
      <c r="P494" s="1"/>
      <c r="Q494" s="1"/>
      <c r="R494" s="1"/>
      <c r="S494" s="1"/>
      <c r="T494" s="1"/>
    </row>
    <row r="495" spans="1:20" ht="9.75" customHeight="1">
      <c r="A495" s="1"/>
      <c r="B495" s="1"/>
      <c r="C495" s="1"/>
      <c r="D495" s="1"/>
      <c r="E495" s="1"/>
      <c r="F495" s="1"/>
      <c r="G495" s="1"/>
      <c r="H495" s="1"/>
      <c r="I495" s="1"/>
      <c r="J495" s="1"/>
      <c r="K495" s="1"/>
      <c r="L495" s="1"/>
      <c r="M495" s="1"/>
      <c r="N495" s="1"/>
      <c r="O495" s="1"/>
      <c r="P495" s="1"/>
      <c r="Q495" s="1"/>
      <c r="R495" s="1"/>
      <c r="S495" s="1"/>
      <c r="T495" s="1"/>
    </row>
    <row r="496" spans="1:20" ht="9.75" customHeight="1">
      <c r="A496" s="1"/>
      <c r="B496" s="1"/>
      <c r="C496" s="1"/>
      <c r="D496" s="1"/>
      <c r="E496" s="1"/>
      <c r="F496" s="1"/>
      <c r="G496" s="1"/>
      <c r="H496" s="1"/>
      <c r="I496" s="1"/>
      <c r="J496" s="1"/>
      <c r="K496" s="1"/>
      <c r="L496" s="1"/>
      <c r="M496" s="1"/>
      <c r="N496" s="1"/>
      <c r="O496" s="1"/>
      <c r="P496" s="1"/>
      <c r="Q496" s="1"/>
      <c r="R496" s="1"/>
      <c r="S496" s="1"/>
      <c r="T496" s="1"/>
    </row>
    <row r="497" spans="1:20" ht="9.75" customHeight="1">
      <c r="A497" s="1"/>
      <c r="B497" s="1"/>
      <c r="C497" s="1"/>
      <c r="D497" s="1"/>
      <c r="E497" s="1"/>
      <c r="F497" s="1"/>
      <c r="G497" s="1"/>
      <c r="H497" s="1"/>
      <c r="I497" s="1"/>
      <c r="J497" s="1"/>
      <c r="K497" s="1"/>
      <c r="L497" s="1"/>
      <c r="M497" s="1"/>
      <c r="N497" s="1"/>
      <c r="O497" s="1"/>
      <c r="P497" s="1"/>
      <c r="Q497" s="1"/>
      <c r="R497" s="1"/>
      <c r="S497" s="1"/>
      <c r="T497" s="1"/>
    </row>
    <row r="498" spans="1:20" ht="9.75" customHeight="1">
      <c r="A498" s="1"/>
      <c r="B498" s="1"/>
      <c r="C498" s="1"/>
      <c r="D498" s="1"/>
      <c r="E498" s="1"/>
      <c r="F498" s="1"/>
      <c r="G498" s="1"/>
      <c r="H498" s="1"/>
      <c r="I498" s="1"/>
      <c r="J498" s="1"/>
      <c r="K498" s="1"/>
      <c r="L498" s="1"/>
      <c r="M498" s="1"/>
      <c r="N498" s="1"/>
      <c r="O498" s="1"/>
      <c r="P498" s="1"/>
      <c r="Q498" s="1"/>
      <c r="R498" s="1"/>
      <c r="S498" s="1"/>
      <c r="T498" s="1"/>
    </row>
    <row r="499" spans="1:20" ht="9.75" customHeight="1">
      <c r="A499" s="1"/>
      <c r="B499" s="1"/>
      <c r="C499" s="1"/>
      <c r="D499" s="1"/>
      <c r="E499" s="1"/>
      <c r="F499" s="1"/>
      <c r="G499" s="1"/>
      <c r="H499" s="1"/>
      <c r="I499" s="1"/>
      <c r="J499" s="1"/>
      <c r="K499" s="1"/>
      <c r="L499" s="1"/>
      <c r="M499" s="1"/>
      <c r="N499" s="1"/>
      <c r="O499" s="1"/>
      <c r="P499" s="1"/>
      <c r="Q499" s="1"/>
      <c r="R499" s="1"/>
      <c r="S499" s="1"/>
      <c r="T499" s="1"/>
    </row>
    <row r="500" spans="1:20" ht="9.75" customHeight="1">
      <c r="A500" s="1"/>
      <c r="B500" s="1"/>
      <c r="C500" s="1"/>
      <c r="D500" s="1"/>
      <c r="E500" s="1"/>
      <c r="F500" s="1"/>
      <c r="G500" s="1"/>
      <c r="H500" s="1"/>
      <c r="I500" s="1"/>
      <c r="J500" s="1"/>
      <c r="K500" s="1"/>
      <c r="L500" s="1"/>
      <c r="M500" s="1"/>
      <c r="N500" s="1"/>
      <c r="O500" s="1"/>
      <c r="P500" s="1"/>
      <c r="Q500" s="1"/>
      <c r="R500" s="1"/>
      <c r="S500" s="1"/>
      <c r="T500" s="1"/>
    </row>
    <row r="501" spans="1:20" ht="9.75" customHeight="1">
      <c r="A501" s="1"/>
      <c r="B501" s="1"/>
      <c r="C501" s="1"/>
      <c r="D501" s="1"/>
      <c r="E501" s="1"/>
      <c r="F501" s="1"/>
      <c r="G501" s="1"/>
      <c r="H501" s="1"/>
      <c r="I501" s="1"/>
      <c r="J501" s="1"/>
      <c r="K501" s="1"/>
      <c r="L501" s="1"/>
      <c r="M501" s="1"/>
      <c r="N501" s="1"/>
      <c r="O501" s="1"/>
      <c r="P501" s="1"/>
      <c r="Q501" s="1"/>
      <c r="R501" s="1"/>
      <c r="S501" s="1"/>
      <c r="T501" s="1"/>
    </row>
    <row r="502" spans="1:20" ht="9.75" customHeight="1">
      <c r="A502" s="1"/>
      <c r="B502" s="1"/>
      <c r="C502" s="1"/>
      <c r="D502" s="1"/>
      <c r="E502" s="1"/>
      <c r="F502" s="1"/>
      <c r="G502" s="1"/>
      <c r="H502" s="1"/>
      <c r="I502" s="1"/>
      <c r="J502" s="1"/>
      <c r="K502" s="1"/>
      <c r="L502" s="1"/>
      <c r="M502" s="1"/>
      <c r="N502" s="1"/>
      <c r="O502" s="1"/>
      <c r="P502" s="1"/>
      <c r="Q502" s="1"/>
      <c r="R502" s="1"/>
      <c r="S502" s="1"/>
      <c r="T502" s="1"/>
    </row>
    <row r="503" spans="1:20" ht="9.75" customHeight="1">
      <c r="A503" s="1"/>
      <c r="B503" s="1"/>
      <c r="C503" s="1"/>
      <c r="D503" s="1"/>
      <c r="E503" s="1"/>
      <c r="F503" s="1"/>
      <c r="G503" s="1"/>
      <c r="H503" s="1"/>
      <c r="I503" s="1"/>
      <c r="J503" s="1"/>
      <c r="K503" s="1"/>
      <c r="L503" s="1"/>
      <c r="M503" s="1"/>
      <c r="N503" s="1"/>
      <c r="O503" s="1"/>
      <c r="P503" s="1"/>
      <c r="Q503" s="1"/>
      <c r="R503" s="1"/>
      <c r="S503" s="1"/>
      <c r="T503" s="1"/>
    </row>
    <row r="504" spans="1:20" ht="9.75" customHeight="1">
      <c r="A504" s="1"/>
      <c r="B504" s="1"/>
      <c r="C504" s="1"/>
      <c r="D504" s="1"/>
      <c r="E504" s="1"/>
      <c r="F504" s="1"/>
      <c r="G504" s="1"/>
      <c r="H504" s="1"/>
      <c r="I504" s="1"/>
      <c r="J504" s="1"/>
      <c r="K504" s="1"/>
      <c r="L504" s="1"/>
      <c r="M504" s="1"/>
      <c r="N504" s="1"/>
      <c r="O504" s="1"/>
      <c r="P504" s="1"/>
      <c r="Q504" s="1"/>
      <c r="R504" s="1"/>
      <c r="S504" s="1"/>
      <c r="T504" s="1"/>
    </row>
    <row r="505" spans="1:20" ht="9.75" customHeight="1">
      <c r="A505" s="1"/>
      <c r="B505" s="1"/>
      <c r="C505" s="1"/>
      <c r="D505" s="1"/>
      <c r="E505" s="1"/>
      <c r="F505" s="1"/>
      <c r="G505" s="1"/>
      <c r="H505" s="1"/>
      <c r="I505" s="1"/>
      <c r="J505" s="1"/>
      <c r="K505" s="1"/>
      <c r="L505" s="1"/>
      <c r="M505" s="1"/>
      <c r="N505" s="1"/>
      <c r="O505" s="1"/>
      <c r="P505" s="1"/>
      <c r="Q505" s="1"/>
      <c r="R505" s="1"/>
      <c r="S505" s="1"/>
      <c r="T505" s="1"/>
    </row>
    <row r="506" spans="1:20" ht="9.75" customHeight="1">
      <c r="A506" s="1"/>
      <c r="B506" s="1"/>
      <c r="C506" s="1"/>
      <c r="D506" s="1"/>
      <c r="E506" s="1"/>
      <c r="F506" s="1"/>
      <c r="G506" s="1"/>
      <c r="H506" s="1"/>
      <c r="I506" s="1"/>
      <c r="J506" s="1"/>
      <c r="K506" s="1"/>
      <c r="L506" s="1"/>
      <c r="M506" s="1"/>
      <c r="N506" s="1"/>
      <c r="O506" s="1"/>
      <c r="P506" s="1"/>
      <c r="Q506" s="1"/>
      <c r="R506" s="1"/>
      <c r="S506" s="1"/>
      <c r="T506" s="1"/>
    </row>
    <row r="507" spans="1:20" ht="9.75" customHeight="1">
      <c r="A507" s="1"/>
      <c r="B507" s="1"/>
      <c r="C507" s="1"/>
      <c r="D507" s="1"/>
      <c r="E507" s="1"/>
      <c r="F507" s="1"/>
      <c r="G507" s="1"/>
      <c r="H507" s="1"/>
      <c r="I507" s="1"/>
      <c r="J507" s="1"/>
      <c r="K507" s="1"/>
      <c r="L507" s="1"/>
      <c r="M507" s="1"/>
      <c r="N507" s="1"/>
      <c r="O507" s="1"/>
      <c r="P507" s="1"/>
      <c r="Q507" s="1"/>
      <c r="R507" s="1"/>
      <c r="S507" s="1"/>
      <c r="T507" s="1"/>
    </row>
    <row r="508" spans="1:20" ht="9.75" customHeight="1">
      <c r="A508" s="1"/>
      <c r="B508" s="1"/>
      <c r="C508" s="1"/>
      <c r="D508" s="1"/>
      <c r="E508" s="1"/>
      <c r="F508" s="1"/>
      <c r="G508" s="1"/>
      <c r="H508" s="1"/>
      <c r="I508" s="1"/>
      <c r="J508" s="1"/>
      <c r="K508" s="1"/>
      <c r="L508" s="1"/>
      <c r="M508" s="1"/>
      <c r="N508" s="1"/>
      <c r="O508" s="1"/>
      <c r="P508" s="1"/>
      <c r="Q508" s="1"/>
      <c r="R508" s="1"/>
      <c r="S508" s="1"/>
      <c r="T508" s="1"/>
    </row>
    <row r="509" spans="1:20" ht="9.75" customHeight="1">
      <c r="A509" s="1"/>
      <c r="B509" s="1"/>
      <c r="C509" s="1"/>
      <c r="D509" s="1"/>
      <c r="E509" s="1"/>
      <c r="F509" s="1"/>
      <c r="G509" s="1"/>
      <c r="H509" s="1"/>
      <c r="I509" s="1"/>
      <c r="J509" s="1"/>
      <c r="K509" s="1"/>
      <c r="L509" s="1"/>
      <c r="M509" s="1"/>
      <c r="N509" s="1"/>
      <c r="O509" s="1"/>
      <c r="P509" s="1"/>
      <c r="Q509" s="1"/>
      <c r="R509" s="1"/>
      <c r="S509" s="1"/>
      <c r="T509" s="1"/>
    </row>
    <row r="510" spans="1:20" ht="9.75" customHeight="1">
      <c r="A510" s="1"/>
      <c r="B510" s="1"/>
      <c r="C510" s="1"/>
      <c r="D510" s="1"/>
      <c r="E510" s="1"/>
      <c r="F510" s="1"/>
      <c r="G510" s="1"/>
      <c r="H510" s="1"/>
      <c r="I510" s="1"/>
      <c r="J510" s="1"/>
      <c r="K510" s="1"/>
      <c r="L510" s="1"/>
      <c r="M510" s="1"/>
      <c r="N510" s="1"/>
      <c r="O510" s="1"/>
      <c r="P510" s="1"/>
      <c r="Q510" s="1"/>
      <c r="R510" s="1"/>
      <c r="S510" s="1"/>
      <c r="T510" s="1"/>
    </row>
    <row r="511" spans="1:20" ht="9.75" customHeight="1">
      <c r="A511" s="1"/>
      <c r="B511" s="1"/>
      <c r="C511" s="1"/>
      <c r="D511" s="1"/>
      <c r="E511" s="1"/>
      <c r="F511" s="1"/>
      <c r="G511" s="1"/>
      <c r="H511" s="1"/>
      <c r="I511" s="1"/>
      <c r="J511" s="1"/>
      <c r="K511" s="1"/>
      <c r="L511" s="1"/>
      <c r="M511" s="1"/>
      <c r="N511" s="1"/>
      <c r="O511" s="1"/>
      <c r="P511" s="1"/>
      <c r="Q511" s="1"/>
      <c r="R511" s="1"/>
      <c r="S511" s="1"/>
      <c r="T511" s="1"/>
    </row>
    <row r="512" spans="1:20" ht="9.75" customHeight="1">
      <c r="A512" s="1"/>
      <c r="B512" s="1"/>
      <c r="C512" s="1"/>
      <c r="D512" s="1"/>
      <c r="E512" s="1"/>
      <c r="F512" s="1"/>
      <c r="G512" s="1"/>
      <c r="H512" s="1"/>
      <c r="I512" s="1"/>
      <c r="J512" s="1"/>
      <c r="K512" s="1"/>
      <c r="L512" s="1"/>
      <c r="M512" s="1"/>
      <c r="N512" s="1"/>
      <c r="O512" s="1"/>
      <c r="P512" s="1"/>
      <c r="Q512" s="1"/>
      <c r="R512" s="1"/>
      <c r="S512" s="1"/>
      <c r="T512" s="1"/>
    </row>
    <row r="513" spans="1:20" ht="9.75" customHeight="1">
      <c r="A513" s="1"/>
      <c r="B513" s="1"/>
      <c r="C513" s="1"/>
      <c r="D513" s="1"/>
      <c r="E513" s="1"/>
      <c r="F513" s="1"/>
      <c r="G513" s="1"/>
      <c r="H513" s="1"/>
      <c r="I513" s="1"/>
      <c r="J513" s="1"/>
      <c r="K513" s="1"/>
      <c r="L513" s="1"/>
      <c r="M513" s="1"/>
      <c r="N513" s="1"/>
      <c r="O513" s="1"/>
      <c r="P513" s="1"/>
      <c r="Q513" s="1"/>
      <c r="R513" s="1"/>
      <c r="S513" s="1"/>
      <c r="T513" s="1"/>
    </row>
    <row r="514" spans="1:20" ht="9.75" customHeight="1">
      <c r="A514" s="1"/>
      <c r="B514" s="1"/>
      <c r="C514" s="1"/>
      <c r="D514" s="1"/>
      <c r="E514" s="1"/>
      <c r="F514" s="1"/>
      <c r="G514" s="1"/>
      <c r="H514" s="1"/>
      <c r="I514" s="1"/>
      <c r="J514" s="1"/>
      <c r="K514" s="1"/>
      <c r="L514" s="1"/>
      <c r="M514" s="1"/>
      <c r="N514" s="1"/>
      <c r="O514" s="1"/>
      <c r="P514" s="1"/>
      <c r="Q514" s="1"/>
      <c r="R514" s="1"/>
      <c r="S514" s="1"/>
      <c r="T514" s="1"/>
    </row>
    <row r="515" spans="1:20" ht="9.75" customHeight="1">
      <c r="A515" s="1"/>
      <c r="B515" s="1"/>
      <c r="C515" s="1"/>
      <c r="D515" s="1"/>
      <c r="E515" s="1"/>
      <c r="F515" s="1"/>
      <c r="G515" s="1"/>
      <c r="H515" s="1"/>
      <c r="I515" s="1"/>
      <c r="J515" s="1"/>
      <c r="K515" s="1"/>
      <c r="L515" s="1"/>
      <c r="M515" s="1"/>
      <c r="N515" s="1"/>
      <c r="O515" s="1"/>
      <c r="P515" s="1"/>
      <c r="Q515" s="1"/>
      <c r="R515" s="1"/>
      <c r="S515" s="1"/>
      <c r="T515" s="1"/>
    </row>
    <row r="516" spans="1:20" ht="9.75" customHeight="1">
      <c r="A516" s="1"/>
      <c r="B516" s="1"/>
      <c r="C516" s="1"/>
      <c r="D516" s="1"/>
      <c r="E516" s="1"/>
      <c r="F516" s="1"/>
      <c r="G516" s="1"/>
      <c r="H516" s="1"/>
      <c r="I516" s="1"/>
      <c r="J516" s="1"/>
      <c r="K516" s="1"/>
      <c r="L516" s="1"/>
      <c r="M516" s="1"/>
      <c r="N516" s="1"/>
      <c r="O516" s="1"/>
      <c r="P516" s="1"/>
      <c r="Q516" s="1"/>
      <c r="R516" s="1"/>
      <c r="S516" s="1"/>
      <c r="T516" s="1"/>
    </row>
    <row r="517" spans="1:20" ht="9.75" customHeight="1">
      <c r="A517" s="1"/>
      <c r="B517" s="1"/>
      <c r="C517" s="1"/>
      <c r="D517" s="1"/>
      <c r="E517" s="1"/>
      <c r="F517" s="1"/>
      <c r="G517" s="1"/>
      <c r="H517" s="1"/>
      <c r="I517" s="1"/>
      <c r="J517" s="1"/>
      <c r="K517" s="1"/>
      <c r="L517" s="1"/>
      <c r="M517" s="1"/>
      <c r="N517" s="1"/>
      <c r="O517" s="1"/>
      <c r="P517" s="1"/>
      <c r="Q517" s="1"/>
      <c r="R517" s="1"/>
      <c r="S517" s="1"/>
      <c r="T517" s="1"/>
    </row>
    <row r="518" spans="1:20" ht="9.75" customHeight="1">
      <c r="A518" s="1"/>
      <c r="B518" s="1"/>
      <c r="C518" s="1"/>
      <c r="D518" s="1"/>
      <c r="E518" s="1"/>
      <c r="F518" s="1"/>
      <c r="G518" s="1"/>
      <c r="H518" s="1"/>
      <c r="I518" s="1"/>
      <c r="J518" s="1"/>
      <c r="K518" s="1"/>
      <c r="L518" s="1"/>
      <c r="M518" s="1"/>
      <c r="N518" s="1"/>
      <c r="O518" s="1"/>
      <c r="P518" s="1"/>
      <c r="Q518" s="1"/>
      <c r="R518" s="1"/>
      <c r="S518" s="1"/>
      <c r="T518" s="1"/>
    </row>
    <row r="519" spans="1:20" ht="9.75" customHeight="1">
      <c r="A519" s="1"/>
      <c r="B519" s="1"/>
      <c r="C519" s="1"/>
      <c r="D519" s="1"/>
      <c r="E519" s="1"/>
      <c r="F519" s="1"/>
      <c r="G519" s="1"/>
      <c r="H519" s="1"/>
      <c r="I519" s="1"/>
      <c r="J519" s="1"/>
      <c r="K519" s="1"/>
      <c r="L519" s="1"/>
      <c r="M519" s="1"/>
      <c r="N519" s="1"/>
      <c r="O519" s="1"/>
      <c r="P519" s="1"/>
      <c r="Q519" s="1"/>
      <c r="R519" s="1"/>
      <c r="S519" s="1"/>
      <c r="T519" s="1"/>
    </row>
    <row r="520" spans="1:20" ht="9.75" customHeight="1">
      <c r="A520" s="1"/>
      <c r="B520" s="1"/>
      <c r="C520" s="1"/>
      <c r="D520" s="1"/>
      <c r="E520" s="1"/>
      <c r="F520" s="1"/>
      <c r="G520" s="1"/>
      <c r="H520" s="1"/>
      <c r="I520" s="1"/>
      <c r="J520" s="1"/>
      <c r="K520" s="1"/>
      <c r="L520" s="1"/>
      <c r="M520" s="1"/>
      <c r="N520" s="1"/>
      <c r="O520" s="1"/>
      <c r="P520" s="1"/>
      <c r="Q520" s="1"/>
      <c r="R520" s="1"/>
      <c r="S520" s="1"/>
      <c r="T520" s="1"/>
    </row>
    <row r="521" spans="1:20" ht="9.75" customHeight="1">
      <c r="A521" s="1"/>
      <c r="B521" s="1"/>
      <c r="C521" s="1"/>
      <c r="D521" s="1"/>
      <c r="E521" s="1"/>
      <c r="F521" s="1"/>
      <c r="G521" s="1"/>
      <c r="H521" s="1"/>
      <c r="I521" s="1"/>
      <c r="J521" s="1"/>
      <c r="K521" s="1"/>
      <c r="L521" s="1"/>
      <c r="M521" s="1"/>
      <c r="N521" s="1"/>
      <c r="O521" s="1"/>
      <c r="P521" s="1"/>
      <c r="Q521" s="1"/>
      <c r="R521" s="1"/>
      <c r="S521" s="1"/>
      <c r="T521" s="1"/>
    </row>
    <row r="522" spans="1:20" ht="9.75" customHeight="1">
      <c r="A522" s="1"/>
      <c r="B522" s="1"/>
      <c r="C522" s="1"/>
      <c r="D522" s="1"/>
      <c r="E522" s="1"/>
      <c r="F522" s="1"/>
      <c r="G522" s="1"/>
      <c r="H522" s="1"/>
      <c r="I522" s="1"/>
      <c r="J522" s="1"/>
      <c r="K522" s="1"/>
      <c r="L522" s="1"/>
      <c r="M522" s="1"/>
      <c r="N522" s="1"/>
      <c r="O522" s="1"/>
      <c r="P522" s="1"/>
      <c r="Q522" s="1"/>
      <c r="R522" s="1"/>
      <c r="S522" s="1"/>
      <c r="T522" s="1"/>
    </row>
    <row r="523" spans="1:20" ht="9.75" customHeight="1">
      <c r="A523" s="1"/>
      <c r="B523" s="1"/>
      <c r="C523" s="1"/>
      <c r="D523" s="1"/>
      <c r="E523" s="1"/>
      <c r="F523" s="1"/>
      <c r="G523" s="1"/>
      <c r="H523" s="1"/>
      <c r="I523" s="1"/>
      <c r="J523" s="1"/>
      <c r="K523" s="1"/>
      <c r="L523" s="1"/>
      <c r="M523" s="1"/>
      <c r="N523" s="1"/>
      <c r="O523" s="1"/>
      <c r="P523" s="1"/>
      <c r="Q523" s="1"/>
      <c r="R523" s="1"/>
      <c r="S523" s="1"/>
      <c r="T523" s="1"/>
    </row>
    <row r="524" spans="1:20" ht="9.75" customHeight="1">
      <c r="A524" s="1"/>
      <c r="B524" s="1"/>
      <c r="C524" s="1"/>
      <c r="D524" s="1"/>
      <c r="E524" s="1"/>
      <c r="F524" s="1"/>
      <c r="G524" s="1"/>
      <c r="H524" s="1"/>
      <c r="I524" s="1"/>
      <c r="J524" s="1"/>
      <c r="K524" s="1"/>
      <c r="L524" s="1"/>
      <c r="M524" s="1"/>
      <c r="N524" s="1"/>
      <c r="O524" s="1"/>
      <c r="P524" s="1"/>
      <c r="Q524" s="1"/>
      <c r="R524" s="1"/>
      <c r="S524" s="1"/>
      <c r="T524" s="1"/>
    </row>
    <row r="525" spans="1:20" ht="9.75" customHeight="1">
      <c r="A525" s="1"/>
      <c r="B525" s="1"/>
      <c r="C525" s="1"/>
      <c r="D525" s="1"/>
      <c r="E525" s="1"/>
      <c r="F525" s="1"/>
      <c r="G525" s="1"/>
      <c r="H525" s="1"/>
      <c r="I525" s="1"/>
      <c r="J525" s="1"/>
      <c r="K525" s="1"/>
      <c r="L525" s="1"/>
      <c r="M525" s="1"/>
      <c r="N525" s="1"/>
      <c r="O525" s="1"/>
      <c r="P525" s="1"/>
      <c r="Q525" s="1"/>
      <c r="R525" s="1"/>
      <c r="S525" s="1"/>
      <c r="T525" s="1"/>
    </row>
    <row r="526" spans="1:20" ht="9.75" customHeight="1">
      <c r="A526" s="1"/>
      <c r="B526" s="1"/>
      <c r="C526" s="1"/>
      <c r="D526" s="1"/>
      <c r="E526" s="1"/>
      <c r="F526" s="1"/>
      <c r="G526" s="1"/>
      <c r="H526" s="1"/>
      <c r="I526" s="1"/>
      <c r="J526" s="1"/>
      <c r="K526" s="1"/>
      <c r="L526" s="1"/>
      <c r="M526" s="1"/>
      <c r="N526" s="1"/>
      <c r="O526" s="1"/>
      <c r="P526" s="1"/>
      <c r="Q526" s="1"/>
      <c r="R526" s="1"/>
      <c r="S526" s="1"/>
      <c r="T526" s="1"/>
    </row>
    <row r="527" spans="1:20" ht="9.75" customHeight="1">
      <c r="A527" s="1"/>
      <c r="B527" s="1"/>
      <c r="C527" s="1"/>
      <c r="D527" s="1"/>
      <c r="E527" s="1"/>
      <c r="F527" s="1"/>
      <c r="G527" s="1"/>
      <c r="H527" s="1"/>
      <c r="I527" s="1"/>
      <c r="J527" s="1"/>
      <c r="K527" s="1"/>
      <c r="L527" s="1"/>
      <c r="M527" s="1"/>
      <c r="N527" s="1"/>
      <c r="O527" s="1"/>
      <c r="P527" s="1"/>
      <c r="Q527" s="1"/>
      <c r="R527" s="1"/>
      <c r="S527" s="1"/>
      <c r="T527" s="1"/>
    </row>
    <row r="528" spans="1:20" ht="9.75" customHeight="1">
      <c r="A528" s="1"/>
      <c r="B528" s="1"/>
      <c r="C528" s="1"/>
      <c r="D528" s="1"/>
      <c r="E528" s="1"/>
      <c r="F528" s="1"/>
      <c r="G528" s="1"/>
      <c r="H528" s="1"/>
      <c r="I528" s="1"/>
      <c r="J528" s="1"/>
      <c r="K528" s="1"/>
      <c r="L528" s="1"/>
      <c r="M528" s="1"/>
      <c r="N528" s="1"/>
      <c r="O528" s="1"/>
      <c r="P528" s="1"/>
      <c r="Q528" s="1"/>
      <c r="R528" s="1"/>
      <c r="S528" s="1"/>
      <c r="T528" s="1"/>
    </row>
    <row r="529" spans="1:20" ht="9.75" customHeight="1">
      <c r="A529" s="1"/>
      <c r="B529" s="1"/>
      <c r="C529" s="1"/>
      <c r="D529" s="1"/>
      <c r="E529" s="1"/>
      <c r="F529" s="1"/>
      <c r="G529" s="1"/>
      <c r="H529" s="1"/>
      <c r="I529" s="1"/>
      <c r="J529" s="1"/>
      <c r="K529" s="1"/>
      <c r="L529" s="1"/>
      <c r="M529" s="1"/>
      <c r="N529" s="1"/>
      <c r="O529" s="1"/>
      <c r="P529" s="1"/>
      <c r="Q529" s="1"/>
      <c r="R529" s="1"/>
      <c r="S529" s="1"/>
      <c r="T529" s="1"/>
    </row>
    <row r="530" spans="1:20" ht="9.75" customHeight="1">
      <c r="A530" s="1"/>
      <c r="B530" s="1"/>
      <c r="C530" s="1"/>
      <c r="D530" s="1"/>
      <c r="E530" s="1"/>
      <c r="F530" s="1"/>
      <c r="G530" s="1"/>
      <c r="H530" s="1"/>
      <c r="I530" s="1"/>
      <c r="J530" s="1"/>
      <c r="K530" s="1"/>
      <c r="L530" s="1"/>
      <c r="M530" s="1"/>
      <c r="N530" s="1"/>
      <c r="O530" s="1"/>
      <c r="P530" s="1"/>
      <c r="Q530" s="1"/>
      <c r="R530" s="1"/>
      <c r="S530" s="1"/>
      <c r="T530" s="1"/>
    </row>
    <row r="531" spans="1:20" ht="9.75" customHeight="1">
      <c r="A531" s="1"/>
      <c r="B531" s="1"/>
      <c r="C531" s="1"/>
      <c r="D531" s="1"/>
      <c r="E531" s="1"/>
      <c r="F531" s="1"/>
      <c r="G531" s="1"/>
      <c r="H531" s="1"/>
      <c r="I531" s="1"/>
      <c r="J531" s="1"/>
      <c r="K531" s="1"/>
      <c r="L531" s="1"/>
      <c r="M531" s="1"/>
      <c r="N531" s="1"/>
      <c r="O531" s="1"/>
      <c r="P531" s="1"/>
      <c r="Q531" s="1"/>
      <c r="R531" s="1"/>
      <c r="S531" s="1"/>
      <c r="T531" s="1"/>
    </row>
    <row r="532" spans="1:20" ht="9.75" customHeight="1">
      <c r="A532" s="1"/>
      <c r="B532" s="1"/>
      <c r="C532" s="1"/>
      <c r="D532" s="1"/>
      <c r="E532" s="1"/>
      <c r="F532" s="1"/>
      <c r="G532" s="1"/>
      <c r="H532" s="1"/>
      <c r="I532" s="1"/>
      <c r="J532" s="1"/>
      <c r="K532" s="1"/>
      <c r="L532" s="1"/>
      <c r="M532" s="1"/>
      <c r="N532" s="1"/>
      <c r="O532" s="1"/>
      <c r="P532" s="1"/>
      <c r="Q532" s="1"/>
      <c r="R532" s="1"/>
      <c r="S532" s="1"/>
      <c r="T532" s="1"/>
    </row>
    <row r="533" spans="1:20" ht="9.75" customHeight="1">
      <c r="A533" s="1"/>
      <c r="B533" s="1"/>
      <c r="C533" s="1"/>
      <c r="D533" s="1"/>
      <c r="E533" s="1"/>
      <c r="F533" s="1"/>
      <c r="G533" s="1"/>
      <c r="H533" s="1"/>
      <c r="I533" s="1"/>
      <c r="J533" s="1"/>
      <c r="K533" s="1"/>
      <c r="L533" s="1"/>
      <c r="M533" s="1"/>
      <c r="N533" s="1"/>
      <c r="O533" s="1"/>
      <c r="P533" s="1"/>
      <c r="Q533" s="1"/>
      <c r="R533" s="1"/>
      <c r="S533" s="1"/>
      <c r="T533" s="1"/>
    </row>
    <row r="534" spans="1:20" ht="9.75" customHeight="1">
      <c r="A534" s="1"/>
      <c r="B534" s="1"/>
      <c r="C534" s="1"/>
      <c r="D534" s="1"/>
      <c r="E534" s="1"/>
      <c r="F534" s="1"/>
      <c r="G534" s="1"/>
      <c r="H534" s="1"/>
      <c r="I534" s="1"/>
      <c r="J534" s="1"/>
      <c r="K534" s="1"/>
      <c r="L534" s="1"/>
      <c r="M534" s="1"/>
      <c r="N534" s="1"/>
      <c r="O534" s="1"/>
      <c r="P534" s="1"/>
      <c r="Q534" s="1"/>
      <c r="R534" s="1"/>
      <c r="S534" s="1"/>
      <c r="T534" s="1"/>
    </row>
    <row r="535" spans="1:20" ht="9.75" customHeight="1">
      <c r="A535" s="1"/>
      <c r="B535" s="1"/>
      <c r="C535" s="1"/>
      <c r="D535" s="1"/>
      <c r="E535" s="1"/>
      <c r="F535" s="1"/>
      <c r="G535" s="1"/>
      <c r="H535" s="1"/>
      <c r="I535" s="1"/>
      <c r="J535" s="1"/>
      <c r="K535" s="1"/>
      <c r="L535" s="1"/>
      <c r="M535" s="1"/>
      <c r="N535" s="1"/>
      <c r="O535" s="1"/>
      <c r="P535" s="1"/>
      <c r="Q535" s="1"/>
      <c r="R535" s="1"/>
      <c r="S535" s="1"/>
      <c r="T535" s="1"/>
    </row>
    <row r="536" spans="1:20" ht="9.75" customHeight="1">
      <c r="A536" s="1"/>
      <c r="B536" s="1"/>
      <c r="C536" s="1"/>
      <c r="D536" s="1"/>
      <c r="E536" s="1"/>
      <c r="F536" s="1"/>
      <c r="G536" s="1"/>
      <c r="H536" s="1"/>
      <c r="I536" s="1"/>
      <c r="J536" s="1"/>
      <c r="K536" s="1"/>
      <c r="L536" s="1"/>
      <c r="M536" s="1"/>
      <c r="N536" s="1"/>
      <c r="O536" s="1"/>
      <c r="P536" s="1"/>
      <c r="Q536" s="1"/>
      <c r="R536" s="1"/>
      <c r="S536" s="1"/>
      <c r="T536" s="1"/>
    </row>
    <row r="537" spans="1:20" ht="9.75" customHeight="1">
      <c r="A537" s="1"/>
      <c r="B537" s="1"/>
      <c r="C537" s="1"/>
      <c r="D537" s="1"/>
      <c r="E537" s="1"/>
      <c r="F537" s="1"/>
      <c r="G537" s="1"/>
      <c r="H537" s="1"/>
      <c r="I537" s="1"/>
      <c r="J537" s="1"/>
      <c r="K537" s="1"/>
      <c r="L537" s="1"/>
      <c r="M537" s="1"/>
      <c r="N537" s="1"/>
      <c r="O537" s="1"/>
      <c r="P537" s="1"/>
      <c r="Q537" s="1"/>
      <c r="R537" s="1"/>
      <c r="S537" s="1"/>
      <c r="T537" s="1"/>
    </row>
    <row r="538" spans="1:20" ht="9.75" customHeight="1">
      <c r="A538" s="1"/>
      <c r="B538" s="1"/>
      <c r="C538" s="1"/>
      <c r="D538" s="1"/>
      <c r="E538" s="1"/>
      <c r="F538" s="1"/>
      <c r="G538" s="1"/>
      <c r="H538" s="1"/>
      <c r="I538" s="1"/>
      <c r="J538" s="1"/>
      <c r="K538" s="1"/>
      <c r="L538" s="1"/>
      <c r="M538" s="1"/>
      <c r="N538" s="1"/>
      <c r="O538" s="1"/>
      <c r="P538" s="1"/>
      <c r="Q538" s="1"/>
      <c r="R538" s="1"/>
      <c r="S538" s="1"/>
      <c r="T538" s="1"/>
    </row>
    <row r="539" spans="1:20" ht="9.75" customHeight="1">
      <c r="A539" s="1"/>
      <c r="B539" s="1"/>
      <c r="C539" s="1"/>
      <c r="D539" s="1"/>
      <c r="E539" s="1"/>
      <c r="F539" s="1"/>
      <c r="G539" s="1"/>
      <c r="H539" s="1"/>
      <c r="I539" s="1"/>
      <c r="J539" s="1"/>
      <c r="K539" s="1"/>
      <c r="L539" s="1"/>
      <c r="M539" s="1"/>
      <c r="N539" s="1"/>
      <c r="O539" s="1"/>
      <c r="P539" s="1"/>
      <c r="Q539" s="1"/>
      <c r="R539" s="1"/>
      <c r="S539" s="1"/>
      <c r="T539" s="1"/>
    </row>
    <row r="540" spans="1:20" ht="9.75" customHeight="1">
      <c r="A540" s="1"/>
      <c r="B540" s="1"/>
      <c r="C540" s="1"/>
      <c r="D540" s="1"/>
      <c r="E540" s="1"/>
      <c r="F540" s="1"/>
      <c r="G540" s="1"/>
      <c r="H540" s="1"/>
      <c r="I540" s="1"/>
      <c r="J540" s="1"/>
      <c r="K540" s="1"/>
      <c r="L540" s="1"/>
      <c r="M540" s="1"/>
      <c r="N540" s="1"/>
      <c r="O540" s="1"/>
      <c r="P540" s="1"/>
      <c r="Q540" s="1"/>
      <c r="R540" s="1"/>
      <c r="S540" s="1"/>
      <c r="T540" s="1"/>
    </row>
    <row r="541" spans="1:20" ht="9.75" customHeight="1">
      <c r="A541" s="1"/>
      <c r="B541" s="1"/>
      <c r="C541" s="1"/>
      <c r="D541" s="1"/>
      <c r="E541" s="1"/>
      <c r="F541" s="1"/>
      <c r="G541" s="1"/>
      <c r="H541" s="1"/>
      <c r="I541" s="1"/>
      <c r="J541" s="1"/>
      <c r="K541" s="1"/>
      <c r="L541" s="1"/>
      <c r="M541" s="1"/>
      <c r="N541" s="1"/>
      <c r="O541" s="1"/>
      <c r="P541" s="1"/>
      <c r="Q541" s="1"/>
      <c r="R541" s="1"/>
      <c r="S541" s="1"/>
      <c r="T541" s="1"/>
    </row>
    <row r="542" spans="1:20" ht="9.75" customHeight="1">
      <c r="A542" s="1"/>
      <c r="B542" s="1"/>
      <c r="C542" s="1"/>
      <c r="D542" s="1"/>
      <c r="E542" s="1"/>
      <c r="F542" s="1"/>
      <c r="G542" s="1"/>
      <c r="H542" s="1"/>
      <c r="I542" s="1"/>
      <c r="J542" s="1"/>
      <c r="K542" s="1"/>
      <c r="L542" s="1"/>
      <c r="M542" s="1"/>
      <c r="N542" s="1"/>
      <c r="O542" s="1"/>
      <c r="P542" s="1"/>
      <c r="Q542" s="1"/>
      <c r="R542" s="1"/>
      <c r="S542" s="1"/>
      <c r="T542" s="1"/>
    </row>
    <row r="543" spans="1:20" ht="9.75" customHeight="1">
      <c r="A543" s="1"/>
      <c r="B543" s="1"/>
      <c r="C543" s="1"/>
      <c r="D543" s="1"/>
      <c r="E543" s="1"/>
      <c r="F543" s="1"/>
      <c r="G543" s="1"/>
      <c r="H543" s="1"/>
      <c r="I543" s="1"/>
      <c r="J543" s="1"/>
      <c r="K543" s="1"/>
      <c r="L543" s="1"/>
      <c r="M543" s="1"/>
      <c r="N543" s="1"/>
      <c r="O543" s="1"/>
      <c r="P543" s="1"/>
      <c r="Q543" s="1"/>
      <c r="R543" s="1"/>
      <c r="S543" s="1"/>
      <c r="T543" s="1"/>
    </row>
    <row r="544" spans="1:20" ht="9.75" customHeight="1">
      <c r="A544" s="1"/>
      <c r="B544" s="1"/>
      <c r="C544" s="1"/>
      <c r="D544" s="1"/>
      <c r="E544" s="1"/>
      <c r="F544" s="1"/>
      <c r="G544" s="1"/>
      <c r="H544" s="1"/>
      <c r="I544" s="1"/>
      <c r="J544" s="1"/>
      <c r="K544" s="1"/>
      <c r="L544" s="1"/>
      <c r="M544" s="1"/>
      <c r="N544" s="1"/>
      <c r="O544" s="1"/>
      <c r="P544" s="1"/>
      <c r="Q544" s="1"/>
      <c r="R544" s="1"/>
      <c r="S544" s="1"/>
      <c r="T544" s="1"/>
    </row>
    <row r="545" spans="1:20" ht="9.75" customHeight="1">
      <c r="A545" s="1"/>
      <c r="B545" s="1"/>
      <c r="C545" s="1"/>
      <c r="D545" s="1"/>
      <c r="E545" s="1"/>
      <c r="F545" s="1"/>
      <c r="G545" s="1"/>
      <c r="H545" s="1"/>
      <c r="I545" s="1"/>
      <c r="J545" s="1"/>
      <c r="K545" s="1"/>
      <c r="L545" s="1"/>
      <c r="M545" s="1"/>
      <c r="N545" s="1"/>
      <c r="O545" s="1"/>
      <c r="P545" s="1"/>
      <c r="Q545" s="1"/>
      <c r="R545" s="1"/>
      <c r="S545" s="1"/>
      <c r="T545" s="1"/>
    </row>
    <row r="546" spans="1:20" ht="9.75" customHeight="1">
      <c r="A546" s="1"/>
      <c r="B546" s="1"/>
      <c r="C546" s="1"/>
      <c r="D546" s="1"/>
      <c r="E546" s="1"/>
      <c r="F546" s="1"/>
      <c r="G546" s="1"/>
      <c r="H546" s="1"/>
      <c r="I546" s="1"/>
      <c r="J546" s="1"/>
      <c r="K546" s="1"/>
      <c r="L546" s="1"/>
      <c r="M546" s="1"/>
      <c r="N546" s="1"/>
      <c r="O546" s="1"/>
      <c r="P546" s="1"/>
      <c r="Q546" s="1"/>
      <c r="R546" s="1"/>
      <c r="S546" s="1"/>
      <c r="T546" s="1"/>
    </row>
    <row r="547" spans="1:20" ht="9.75" customHeight="1">
      <c r="A547" s="1"/>
      <c r="B547" s="1"/>
      <c r="C547" s="1"/>
      <c r="D547" s="1"/>
      <c r="E547" s="1"/>
      <c r="F547" s="1"/>
      <c r="G547" s="1"/>
      <c r="H547" s="1"/>
      <c r="I547" s="1"/>
      <c r="J547" s="1"/>
      <c r="K547" s="1"/>
      <c r="L547" s="1"/>
      <c r="M547" s="1"/>
      <c r="N547" s="1"/>
      <c r="O547" s="1"/>
      <c r="P547" s="1"/>
      <c r="Q547" s="1"/>
      <c r="R547" s="1"/>
      <c r="S547" s="1"/>
      <c r="T547" s="1"/>
    </row>
    <row r="548" spans="1:20" ht="9.75" customHeight="1">
      <c r="A548" s="1"/>
      <c r="B548" s="1"/>
      <c r="C548" s="1"/>
      <c r="D548" s="1"/>
      <c r="E548" s="1"/>
      <c r="F548" s="1"/>
      <c r="G548" s="1"/>
      <c r="H548" s="1"/>
      <c r="I548" s="1"/>
      <c r="J548" s="1"/>
      <c r="K548" s="1"/>
      <c r="L548" s="1"/>
      <c r="M548" s="1"/>
      <c r="N548" s="1"/>
      <c r="O548" s="1"/>
      <c r="P548" s="1"/>
      <c r="Q548" s="1"/>
      <c r="R548" s="1"/>
      <c r="S548" s="1"/>
      <c r="T548" s="1"/>
    </row>
    <row r="549" spans="1:20" ht="9.75" customHeight="1">
      <c r="A549" s="1"/>
      <c r="B549" s="1"/>
      <c r="C549" s="1"/>
      <c r="D549" s="1"/>
      <c r="E549" s="1"/>
      <c r="F549" s="1"/>
      <c r="G549" s="1"/>
      <c r="H549" s="1"/>
      <c r="I549" s="1"/>
      <c r="J549" s="1"/>
      <c r="K549" s="1"/>
      <c r="L549" s="1"/>
      <c r="M549" s="1"/>
      <c r="N549" s="1"/>
      <c r="O549" s="1"/>
      <c r="P549" s="1"/>
      <c r="Q549" s="1"/>
      <c r="R549" s="1"/>
      <c r="S549" s="1"/>
      <c r="T549" s="1"/>
    </row>
    <row r="550" spans="1:20" ht="9.75" customHeight="1">
      <c r="A550" s="1"/>
      <c r="B550" s="1"/>
      <c r="C550" s="1"/>
      <c r="D550" s="1"/>
      <c r="E550" s="1"/>
      <c r="F550" s="1"/>
      <c r="G550" s="1"/>
      <c r="H550" s="1"/>
      <c r="I550" s="1"/>
      <c r="J550" s="1"/>
      <c r="K550" s="1"/>
      <c r="L550" s="1"/>
      <c r="M550" s="1"/>
      <c r="N550" s="1"/>
      <c r="O550" s="1"/>
      <c r="P550" s="1"/>
      <c r="Q550" s="1"/>
      <c r="R550" s="1"/>
      <c r="S550" s="1"/>
      <c r="T550" s="1"/>
    </row>
    <row r="551" spans="1:20" ht="9.75" customHeight="1">
      <c r="A551" s="1"/>
      <c r="B551" s="1"/>
      <c r="C551" s="1"/>
      <c r="D551" s="1"/>
      <c r="E551" s="1"/>
      <c r="F551" s="1"/>
      <c r="G551" s="1"/>
      <c r="H551" s="1"/>
      <c r="I551" s="1"/>
      <c r="J551" s="1"/>
      <c r="K551" s="1"/>
      <c r="L551" s="1"/>
      <c r="M551" s="1"/>
      <c r="N551" s="1"/>
      <c r="O551" s="1"/>
      <c r="P551" s="1"/>
      <c r="Q551" s="1"/>
      <c r="R551" s="1"/>
      <c r="S551" s="1"/>
      <c r="T551" s="1"/>
    </row>
    <row r="552" spans="1:20" ht="9.75" customHeight="1">
      <c r="A552" s="1"/>
      <c r="B552" s="1"/>
      <c r="C552" s="1"/>
      <c r="D552" s="1"/>
      <c r="E552" s="1"/>
      <c r="F552" s="1"/>
      <c r="G552" s="1"/>
      <c r="H552" s="1"/>
      <c r="I552" s="1"/>
      <c r="J552" s="1"/>
      <c r="K552" s="1"/>
      <c r="L552" s="1"/>
      <c r="M552" s="1"/>
      <c r="N552" s="1"/>
      <c r="O552" s="1"/>
      <c r="P552" s="1"/>
      <c r="Q552" s="1"/>
      <c r="R552" s="1"/>
      <c r="S552" s="1"/>
      <c r="T552" s="1"/>
    </row>
    <row r="553" spans="1:20" ht="9.75" customHeight="1">
      <c r="A553" s="1"/>
      <c r="B553" s="1"/>
      <c r="C553" s="1"/>
      <c r="D553" s="1"/>
      <c r="E553" s="1"/>
      <c r="F553" s="1"/>
      <c r="G553" s="1"/>
      <c r="H553" s="1"/>
      <c r="I553" s="1"/>
      <c r="J553" s="1"/>
      <c r="K553" s="1"/>
      <c r="L553" s="1"/>
      <c r="M553" s="1"/>
      <c r="N553" s="1"/>
      <c r="O553" s="1"/>
      <c r="P553" s="1"/>
      <c r="Q553" s="1"/>
      <c r="R553" s="1"/>
      <c r="S553" s="1"/>
      <c r="T553" s="1"/>
    </row>
    <row r="554" spans="1:20" ht="9.75" customHeight="1">
      <c r="A554" s="1"/>
      <c r="B554" s="1"/>
      <c r="C554" s="1"/>
      <c r="D554" s="1"/>
      <c r="E554" s="1"/>
      <c r="F554" s="1"/>
      <c r="G554" s="1"/>
      <c r="H554" s="1"/>
      <c r="I554" s="1"/>
      <c r="J554" s="1"/>
      <c r="K554" s="1"/>
      <c r="L554" s="1"/>
      <c r="M554" s="1"/>
      <c r="N554" s="1"/>
      <c r="O554" s="1"/>
      <c r="P554" s="1"/>
      <c r="Q554" s="1"/>
      <c r="R554" s="1"/>
      <c r="S554" s="1"/>
      <c r="T554" s="1"/>
    </row>
    <row r="555" spans="1:20" ht="9.75" customHeight="1">
      <c r="A555" s="1"/>
      <c r="B555" s="1"/>
      <c r="C555" s="1"/>
      <c r="D555" s="1"/>
      <c r="E555" s="1"/>
      <c r="F555" s="1"/>
      <c r="G555" s="1"/>
      <c r="H555" s="1"/>
      <c r="I555" s="1"/>
      <c r="J555" s="1"/>
      <c r="K555" s="1"/>
      <c r="L555" s="1"/>
      <c r="M555" s="1"/>
      <c r="N555" s="1"/>
      <c r="O555" s="1"/>
      <c r="P555" s="1"/>
      <c r="Q555" s="1"/>
      <c r="R555" s="1"/>
      <c r="S555" s="1"/>
      <c r="T555" s="1"/>
    </row>
    <row r="556" spans="1:20" ht="9.75" customHeight="1">
      <c r="A556" s="1"/>
      <c r="B556" s="1"/>
      <c r="C556" s="1"/>
      <c r="D556" s="1"/>
      <c r="E556" s="1"/>
      <c r="F556" s="1"/>
      <c r="G556" s="1"/>
      <c r="H556" s="1"/>
      <c r="I556" s="1"/>
      <c r="J556" s="1"/>
      <c r="K556" s="1"/>
      <c r="L556" s="1"/>
      <c r="M556" s="1"/>
      <c r="N556" s="1"/>
      <c r="O556" s="1"/>
      <c r="P556" s="1"/>
      <c r="Q556" s="1"/>
      <c r="R556" s="1"/>
      <c r="S556" s="1"/>
      <c r="T556" s="1"/>
    </row>
    <row r="557" spans="1:20" ht="9.75" customHeight="1">
      <c r="A557" s="1"/>
      <c r="B557" s="1"/>
      <c r="C557" s="1"/>
      <c r="D557" s="1"/>
      <c r="E557" s="1"/>
      <c r="F557" s="1"/>
      <c r="G557" s="1"/>
      <c r="H557" s="1"/>
      <c r="I557" s="1"/>
      <c r="J557" s="1"/>
      <c r="K557" s="1"/>
      <c r="L557" s="1"/>
      <c r="M557" s="1"/>
      <c r="N557" s="1"/>
      <c r="O557" s="1"/>
      <c r="P557" s="1"/>
      <c r="Q557" s="1"/>
      <c r="R557" s="1"/>
      <c r="S557" s="1"/>
      <c r="T557" s="1"/>
    </row>
    <row r="558" spans="1:20" ht="9.75" customHeight="1">
      <c r="A558" s="1"/>
      <c r="B558" s="1"/>
      <c r="C558" s="1"/>
      <c r="D558" s="1"/>
      <c r="E558" s="1"/>
      <c r="F558" s="1"/>
      <c r="G558" s="1"/>
      <c r="H558" s="1"/>
      <c r="I558" s="1"/>
      <c r="J558" s="1"/>
      <c r="K558" s="1"/>
      <c r="L558" s="1"/>
      <c r="M558" s="1"/>
      <c r="N558" s="1"/>
      <c r="O558" s="1"/>
      <c r="P558" s="1"/>
      <c r="Q558" s="1"/>
      <c r="R558" s="1"/>
      <c r="S558" s="1"/>
      <c r="T558" s="1"/>
    </row>
    <row r="559" spans="1:20" ht="9.75" customHeight="1">
      <c r="A559" s="1"/>
      <c r="B559" s="1"/>
      <c r="C559" s="1"/>
      <c r="D559" s="1"/>
      <c r="E559" s="1"/>
      <c r="F559" s="1"/>
      <c r="G559" s="1"/>
      <c r="H559" s="1"/>
      <c r="I559" s="1"/>
      <c r="J559" s="1"/>
      <c r="K559" s="1"/>
      <c r="L559" s="1"/>
      <c r="M559" s="1"/>
      <c r="N559" s="1"/>
      <c r="O559" s="1"/>
      <c r="P559" s="1"/>
      <c r="Q559" s="1"/>
      <c r="R559" s="1"/>
      <c r="S559" s="1"/>
      <c r="T559" s="1"/>
    </row>
    <row r="560" spans="1:20" ht="9.75" customHeight="1">
      <c r="A560" s="1"/>
      <c r="B560" s="1"/>
      <c r="C560" s="1"/>
      <c r="D560" s="1"/>
      <c r="E560" s="1"/>
      <c r="F560" s="1"/>
      <c r="G560" s="1"/>
      <c r="H560" s="1"/>
      <c r="I560" s="1"/>
      <c r="J560" s="1"/>
      <c r="K560" s="1"/>
      <c r="L560" s="1"/>
      <c r="M560" s="1"/>
      <c r="N560" s="1"/>
      <c r="O560" s="1"/>
      <c r="P560" s="1"/>
      <c r="Q560" s="1"/>
      <c r="R560" s="1"/>
      <c r="S560" s="1"/>
      <c r="T560" s="1"/>
    </row>
    <row r="561" spans="1:20" ht="9.75" customHeight="1">
      <c r="A561" s="1"/>
      <c r="B561" s="1"/>
      <c r="C561" s="1"/>
      <c r="D561" s="1"/>
      <c r="E561" s="1"/>
      <c r="F561" s="1"/>
      <c r="G561" s="1"/>
      <c r="H561" s="1"/>
      <c r="I561" s="1"/>
      <c r="J561" s="1"/>
      <c r="K561" s="1"/>
      <c r="L561" s="1"/>
      <c r="M561" s="1"/>
      <c r="N561" s="1"/>
      <c r="O561" s="1"/>
      <c r="P561" s="1"/>
      <c r="Q561" s="1"/>
      <c r="R561" s="1"/>
      <c r="S561" s="1"/>
      <c r="T561" s="1"/>
    </row>
    <row r="562" spans="1:20" ht="9.75" customHeight="1">
      <c r="A562" s="1"/>
      <c r="B562" s="1"/>
      <c r="C562" s="1"/>
      <c r="D562" s="1"/>
      <c r="E562" s="1"/>
      <c r="F562" s="1"/>
      <c r="G562" s="1"/>
      <c r="H562" s="1"/>
      <c r="I562" s="1"/>
      <c r="J562" s="1"/>
      <c r="K562" s="1"/>
      <c r="L562" s="1"/>
      <c r="M562" s="1"/>
      <c r="N562" s="1"/>
      <c r="O562" s="1"/>
      <c r="P562" s="1"/>
      <c r="Q562" s="1"/>
      <c r="R562" s="1"/>
      <c r="S562" s="1"/>
      <c r="T562" s="1"/>
    </row>
    <row r="563" spans="1:20" ht="9.75" customHeight="1">
      <c r="A563" s="1"/>
      <c r="B563" s="1"/>
      <c r="C563" s="1"/>
      <c r="D563" s="1"/>
      <c r="E563" s="1"/>
      <c r="F563" s="1"/>
      <c r="G563" s="1"/>
      <c r="H563" s="1"/>
      <c r="I563" s="1"/>
      <c r="J563" s="1"/>
      <c r="K563" s="1"/>
      <c r="L563" s="1"/>
      <c r="M563" s="1"/>
      <c r="N563" s="1"/>
      <c r="O563" s="1"/>
      <c r="P563" s="1"/>
      <c r="Q563" s="1"/>
      <c r="R563" s="1"/>
      <c r="S563" s="1"/>
      <c r="T563" s="1"/>
    </row>
    <row r="564" spans="1:20" ht="9.75" customHeight="1">
      <c r="A564" s="1"/>
      <c r="B564" s="1"/>
      <c r="C564" s="1"/>
      <c r="D564" s="1"/>
      <c r="E564" s="1"/>
      <c r="F564" s="1"/>
      <c r="G564" s="1"/>
      <c r="H564" s="1"/>
      <c r="I564" s="1"/>
      <c r="J564" s="1"/>
      <c r="K564" s="1"/>
      <c r="L564" s="1"/>
      <c r="M564" s="1"/>
      <c r="N564" s="1"/>
      <c r="O564" s="1"/>
      <c r="P564" s="1"/>
      <c r="Q564" s="1"/>
      <c r="R564" s="1"/>
      <c r="S564" s="1"/>
      <c r="T564" s="1"/>
    </row>
    <row r="565" spans="1:20" ht="9.75" customHeight="1">
      <c r="A565" s="1"/>
      <c r="B565" s="1"/>
      <c r="C565" s="1"/>
      <c r="D565" s="1"/>
      <c r="E565" s="1"/>
      <c r="F565" s="1"/>
      <c r="G565" s="1"/>
      <c r="H565" s="1"/>
      <c r="I565" s="1"/>
      <c r="J565" s="1"/>
      <c r="K565" s="1"/>
      <c r="L565" s="1"/>
      <c r="M565" s="1"/>
      <c r="N565" s="1"/>
      <c r="O565" s="1"/>
      <c r="P565" s="1"/>
      <c r="Q565" s="1"/>
      <c r="R565" s="1"/>
      <c r="S565" s="1"/>
      <c r="T565" s="1"/>
    </row>
    <row r="566" spans="1:20" ht="9.75" customHeight="1">
      <c r="A566" s="1"/>
      <c r="B566" s="1"/>
      <c r="C566" s="1"/>
      <c r="D566" s="1"/>
      <c r="E566" s="1"/>
      <c r="F566" s="1"/>
      <c r="G566" s="1"/>
      <c r="H566" s="1"/>
      <c r="I566" s="1"/>
      <c r="J566" s="1"/>
      <c r="K566" s="1"/>
      <c r="L566" s="1"/>
      <c r="M566" s="1"/>
      <c r="N566" s="1"/>
      <c r="O566" s="1"/>
      <c r="P566" s="1"/>
      <c r="Q566" s="1"/>
      <c r="R566" s="1"/>
      <c r="S566" s="1"/>
      <c r="T566" s="1"/>
    </row>
    <row r="567" spans="1:20" ht="9.75" customHeight="1">
      <c r="A567" s="1"/>
      <c r="B567" s="1"/>
      <c r="C567" s="1"/>
      <c r="D567" s="1"/>
      <c r="E567" s="1"/>
      <c r="F567" s="1"/>
      <c r="G567" s="1"/>
      <c r="H567" s="1"/>
      <c r="I567" s="1"/>
      <c r="J567" s="1"/>
      <c r="K567" s="1"/>
      <c r="L567" s="1"/>
      <c r="M567" s="1"/>
      <c r="N567" s="1"/>
      <c r="O567" s="1"/>
      <c r="P567" s="1"/>
      <c r="Q567" s="1"/>
      <c r="R567" s="1"/>
      <c r="S567" s="1"/>
      <c r="T567" s="1"/>
    </row>
    <row r="568" spans="1:20" ht="9.75" customHeight="1">
      <c r="A568" s="1"/>
      <c r="B568" s="1"/>
      <c r="C568" s="1"/>
      <c r="D568" s="1"/>
      <c r="E568" s="1"/>
      <c r="F568" s="1"/>
      <c r="G568" s="1"/>
      <c r="H568" s="1"/>
      <c r="I568" s="1"/>
      <c r="J568" s="1"/>
      <c r="K568" s="1"/>
      <c r="L568" s="1"/>
      <c r="M568" s="1"/>
      <c r="N568" s="1"/>
      <c r="O568" s="1"/>
      <c r="P568" s="1"/>
      <c r="Q568" s="1"/>
      <c r="R568" s="1"/>
      <c r="S568" s="1"/>
      <c r="T568" s="1"/>
    </row>
    <row r="569" spans="1:20" ht="9.75" customHeight="1">
      <c r="A569" s="1"/>
      <c r="B569" s="1"/>
      <c r="C569" s="1"/>
      <c r="D569" s="1"/>
      <c r="E569" s="1"/>
      <c r="F569" s="1"/>
      <c r="G569" s="1"/>
      <c r="H569" s="1"/>
      <c r="I569" s="1"/>
      <c r="J569" s="1"/>
      <c r="K569" s="1"/>
      <c r="L569" s="1"/>
      <c r="M569" s="1"/>
      <c r="N569" s="1"/>
      <c r="O569" s="1"/>
      <c r="P569" s="1"/>
      <c r="Q569" s="1"/>
      <c r="R569" s="1"/>
      <c r="S569" s="1"/>
      <c r="T569" s="1"/>
    </row>
    <row r="570" spans="1:20" ht="9.75" customHeight="1">
      <c r="A570" s="1"/>
      <c r="B570" s="1"/>
      <c r="C570" s="1"/>
      <c r="D570" s="1"/>
      <c r="E570" s="1"/>
      <c r="F570" s="1"/>
      <c r="G570" s="1"/>
      <c r="H570" s="1"/>
      <c r="I570" s="1"/>
      <c r="J570" s="1"/>
      <c r="K570" s="1"/>
      <c r="L570" s="1"/>
      <c r="M570" s="1"/>
      <c r="N570" s="1"/>
      <c r="O570" s="1"/>
      <c r="P570" s="1"/>
      <c r="Q570" s="1"/>
      <c r="R570" s="1"/>
      <c r="S570" s="1"/>
      <c r="T570" s="1"/>
    </row>
    <row r="571" spans="1:20" ht="9.75" customHeight="1">
      <c r="A571" s="1"/>
      <c r="B571" s="1"/>
      <c r="C571" s="1"/>
      <c r="D571" s="1"/>
      <c r="E571" s="1"/>
      <c r="F571" s="1"/>
      <c r="G571" s="1"/>
      <c r="H571" s="1"/>
      <c r="I571" s="1"/>
      <c r="J571" s="1"/>
      <c r="K571" s="1"/>
      <c r="L571" s="1"/>
      <c r="M571" s="1"/>
      <c r="N571" s="1"/>
      <c r="O571" s="1"/>
      <c r="P571" s="1"/>
      <c r="Q571" s="1"/>
      <c r="R571" s="1"/>
      <c r="S571" s="1"/>
      <c r="T571" s="1"/>
    </row>
    <row r="572" spans="1:20" ht="9.75" customHeight="1">
      <c r="A572" s="1"/>
      <c r="B572" s="1"/>
      <c r="C572" s="1"/>
      <c r="D572" s="1"/>
      <c r="E572" s="1"/>
      <c r="F572" s="1"/>
      <c r="G572" s="1"/>
      <c r="H572" s="1"/>
      <c r="I572" s="1"/>
      <c r="J572" s="1"/>
      <c r="K572" s="1"/>
      <c r="L572" s="1"/>
      <c r="M572" s="1"/>
      <c r="N572" s="1"/>
      <c r="O572" s="1"/>
      <c r="P572" s="1"/>
      <c r="Q572" s="1"/>
      <c r="R572" s="1"/>
      <c r="S572" s="1"/>
      <c r="T572" s="1"/>
    </row>
    <row r="573" spans="1:20" ht="9.75" customHeight="1">
      <c r="A573" s="1"/>
      <c r="B573" s="1"/>
      <c r="C573" s="1"/>
      <c r="D573" s="1"/>
      <c r="E573" s="1"/>
      <c r="F573" s="1"/>
      <c r="G573" s="1"/>
      <c r="H573" s="1"/>
      <c r="I573" s="1"/>
      <c r="J573" s="1"/>
      <c r="K573" s="1"/>
      <c r="L573" s="1"/>
      <c r="M573" s="1"/>
      <c r="N573" s="1"/>
      <c r="O573" s="1"/>
      <c r="P573" s="1"/>
      <c r="Q573" s="1"/>
      <c r="R573" s="1"/>
      <c r="S573" s="1"/>
      <c r="T573" s="1"/>
    </row>
    <row r="574" spans="1:20" ht="9.75" customHeight="1">
      <c r="A574" s="1"/>
      <c r="B574" s="1"/>
      <c r="C574" s="1"/>
      <c r="D574" s="1"/>
      <c r="E574" s="1"/>
      <c r="F574" s="1"/>
      <c r="G574" s="1"/>
      <c r="H574" s="1"/>
      <c r="I574" s="1"/>
      <c r="J574" s="1"/>
      <c r="K574" s="1"/>
      <c r="L574" s="1"/>
      <c r="M574" s="1"/>
      <c r="N574" s="1"/>
      <c r="O574" s="1"/>
      <c r="P574" s="1"/>
      <c r="Q574" s="1"/>
      <c r="R574" s="1"/>
      <c r="S574" s="1"/>
      <c r="T574" s="1"/>
    </row>
    <row r="575" spans="1:20" ht="9.75" customHeight="1">
      <c r="A575" s="1"/>
      <c r="B575" s="1"/>
      <c r="C575" s="1"/>
      <c r="D575" s="1"/>
      <c r="E575" s="1"/>
      <c r="F575" s="1"/>
      <c r="G575" s="1"/>
      <c r="H575" s="1"/>
      <c r="I575" s="1"/>
      <c r="J575" s="1"/>
      <c r="K575" s="1"/>
      <c r="L575" s="1"/>
      <c r="M575" s="1"/>
      <c r="N575" s="1"/>
      <c r="O575" s="1"/>
      <c r="P575" s="1"/>
      <c r="Q575" s="1"/>
      <c r="R575" s="1"/>
      <c r="S575" s="1"/>
      <c r="T575" s="1"/>
    </row>
    <row r="576" spans="1:20" ht="9.75" customHeight="1">
      <c r="A576" s="1"/>
      <c r="B576" s="1"/>
      <c r="C576" s="1"/>
      <c r="D576" s="1"/>
      <c r="E576" s="1"/>
      <c r="F576" s="1"/>
      <c r="G576" s="1"/>
      <c r="H576" s="1"/>
      <c r="I576" s="1"/>
      <c r="J576" s="1"/>
      <c r="K576" s="1"/>
      <c r="L576" s="1"/>
      <c r="M576" s="1"/>
      <c r="N576" s="1"/>
      <c r="O576" s="1"/>
      <c r="P576" s="1"/>
      <c r="Q576" s="1"/>
      <c r="R576" s="1"/>
      <c r="S576" s="1"/>
      <c r="T576" s="1"/>
    </row>
    <row r="577" spans="1:20" ht="9.75" customHeight="1">
      <c r="A577" s="1"/>
      <c r="B577" s="1"/>
      <c r="C577" s="1"/>
      <c r="D577" s="1"/>
      <c r="E577" s="1"/>
      <c r="F577" s="1"/>
      <c r="G577" s="1"/>
      <c r="H577" s="1"/>
      <c r="I577" s="1"/>
      <c r="J577" s="1"/>
      <c r="K577" s="1"/>
      <c r="L577" s="1"/>
      <c r="M577" s="1"/>
      <c r="N577" s="1"/>
      <c r="O577" s="1"/>
      <c r="P577" s="1"/>
      <c r="Q577" s="1"/>
      <c r="R577" s="1"/>
      <c r="S577" s="1"/>
      <c r="T577" s="1"/>
    </row>
    <row r="578" spans="1:20" ht="9.75" customHeight="1">
      <c r="A578" s="1"/>
      <c r="B578" s="1"/>
      <c r="C578" s="1"/>
      <c r="D578" s="1"/>
      <c r="E578" s="1"/>
      <c r="F578" s="1"/>
      <c r="G578" s="1"/>
      <c r="H578" s="1"/>
      <c r="I578" s="1"/>
      <c r="J578" s="1"/>
      <c r="K578" s="1"/>
      <c r="L578" s="1"/>
      <c r="M578" s="1"/>
      <c r="N578" s="1"/>
      <c r="O578" s="1"/>
      <c r="P578" s="1"/>
      <c r="Q578" s="1"/>
      <c r="R578" s="1"/>
      <c r="S578" s="1"/>
      <c r="T578" s="1"/>
    </row>
    <row r="579" spans="1:20" ht="9.75" customHeight="1">
      <c r="A579" s="1"/>
      <c r="B579" s="1"/>
      <c r="C579" s="1"/>
      <c r="D579" s="1"/>
      <c r="E579" s="1"/>
      <c r="F579" s="1"/>
      <c r="G579" s="1"/>
      <c r="H579" s="1"/>
      <c r="I579" s="1"/>
      <c r="J579" s="1"/>
      <c r="K579" s="1"/>
      <c r="L579" s="1"/>
      <c r="M579" s="1"/>
      <c r="N579" s="1"/>
      <c r="O579" s="1"/>
      <c r="P579" s="1"/>
      <c r="Q579" s="1"/>
      <c r="R579" s="1"/>
      <c r="S579" s="1"/>
      <c r="T579" s="1"/>
    </row>
    <row r="580" spans="1:20" ht="9.75" customHeight="1">
      <c r="A580" s="1"/>
      <c r="B580" s="1"/>
      <c r="C580" s="1"/>
      <c r="D580" s="1"/>
      <c r="E580" s="1"/>
      <c r="F580" s="1"/>
      <c r="G580" s="1"/>
      <c r="H580" s="1"/>
      <c r="I580" s="1"/>
      <c r="J580" s="1"/>
      <c r="K580" s="1"/>
      <c r="L580" s="1"/>
      <c r="M580" s="1"/>
      <c r="N580" s="1"/>
      <c r="O580" s="1"/>
      <c r="P580" s="1"/>
      <c r="Q580" s="1"/>
      <c r="R580" s="1"/>
      <c r="S580" s="1"/>
      <c r="T580" s="1"/>
    </row>
    <row r="581" spans="1:20" ht="9.75" customHeight="1">
      <c r="A581" s="1"/>
      <c r="B581" s="1"/>
      <c r="C581" s="1"/>
      <c r="D581" s="1"/>
      <c r="E581" s="1"/>
      <c r="F581" s="1"/>
      <c r="G581" s="1"/>
      <c r="H581" s="1"/>
      <c r="I581" s="1"/>
      <c r="J581" s="1"/>
      <c r="K581" s="1"/>
      <c r="L581" s="1"/>
      <c r="M581" s="1"/>
      <c r="N581" s="1"/>
      <c r="O581" s="1"/>
      <c r="P581" s="1"/>
      <c r="Q581" s="1"/>
      <c r="R581" s="1"/>
      <c r="S581" s="1"/>
      <c r="T581" s="1"/>
    </row>
    <row r="582" spans="1:20" ht="9.75" customHeight="1">
      <c r="A582" s="1"/>
      <c r="B582" s="1"/>
      <c r="C582" s="1"/>
      <c r="D582" s="1"/>
      <c r="E582" s="1"/>
      <c r="F582" s="1"/>
      <c r="G582" s="1"/>
      <c r="H582" s="1"/>
      <c r="I582" s="1"/>
      <c r="J582" s="1"/>
      <c r="K582" s="1"/>
      <c r="L582" s="1"/>
      <c r="M582" s="1"/>
      <c r="N582" s="1"/>
      <c r="O582" s="1"/>
      <c r="P582" s="1"/>
      <c r="Q582" s="1"/>
      <c r="R582" s="1"/>
      <c r="S582" s="1"/>
      <c r="T582" s="1"/>
    </row>
    <row r="583" spans="1:20" ht="9.75" customHeight="1">
      <c r="A583" s="1"/>
      <c r="B583" s="1"/>
      <c r="C583" s="1"/>
      <c r="D583" s="1"/>
      <c r="E583" s="1"/>
      <c r="F583" s="1"/>
      <c r="G583" s="1"/>
      <c r="H583" s="1"/>
      <c r="I583" s="1"/>
      <c r="J583" s="1"/>
      <c r="K583" s="1"/>
      <c r="L583" s="1"/>
      <c r="M583" s="1"/>
      <c r="N583" s="1"/>
      <c r="O583" s="1"/>
      <c r="P583" s="1"/>
      <c r="Q583" s="1"/>
      <c r="R583" s="1"/>
      <c r="S583" s="1"/>
      <c r="T583" s="1"/>
    </row>
    <row r="584" spans="1:20" ht="9.75" customHeight="1">
      <c r="A584" s="1"/>
      <c r="B584" s="1"/>
      <c r="C584" s="1"/>
      <c r="D584" s="1"/>
      <c r="E584" s="1"/>
      <c r="F584" s="1"/>
      <c r="G584" s="1"/>
      <c r="H584" s="1"/>
      <c r="I584" s="1"/>
      <c r="J584" s="1"/>
      <c r="K584" s="1"/>
      <c r="L584" s="1"/>
      <c r="M584" s="1"/>
      <c r="N584" s="1"/>
      <c r="O584" s="1"/>
      <c r="P584" s="1"/>
      <c r="Q584" s="1"/>
      <c r="R584" s="1"/>
      <c r="S584" s="1"/>
      <c r="T584" s="1"/>
    </row>
    <row r="585" spans="1:20" ht="9.75" customHeight="1">
      <c r="A585" s="1"/>
      <c r="B585" s="1"/>
      <c r="C585" s="1"/>
      <c r="D585" s="1"/>
      <c r="E585" s="1"/>
      <c r="F585" s="1"/>
      <c r="G585" s="1"/>
      <c r="H585" s="1"/>
      <c r="I585" s="1"/>
      <c r="J585" s="1"/>
      <c r="K585" s="1"/>
      <c r="L585" s="1"/>
      <c r="M585" s="1"/>
      <c r="N585" s="1"/>
      <c r="O585" s="1"/>
      <c r="P585" s="1"/>
      <c r="Q585" s="1"/>
      <c r="R585" s="1"/>
      <c r="S585" s="1"/>
      <c r="T585" s="1"/>
    </row>
    <row r="586" spans="1:20" ht="9.75" customHeight="1">
      <c r="A586" s="1"/>
      <c r="B586" s="1"/>
      <c r="C586" s="1"/>
      <c r="D586" s="1"/>
      <c r="E586" s="1"/>
      <c r="F586" s="1"/>
      <c r="G586" s="1"/>
      <c r="H586" s="1"/>
      <c r="I586" s="1"/>
      <c r="J586" s="1"/>
      <c r="K586" s="1"/>
      <c r="L586" s="1"/>
      <c r="M586" s="1"/>
      <c r="N586" s="1"/>
      <c r="O586" s="1"/>
      <c r="P586" s="1"/>
      <c r="Q586" s="1"/>
      <c r="R586" s="1"/>
      <c r="S586" s="1"/>
      <c r="T586" s="1"/>
    </row>
    <row r="587" spans="1:20" ht="9.75" customHeight="1">
      <c r="A587" s="1"/>
      <c r="B587" s="1"/>
      <c r="C587" s="1"/>
      <c r="D587" s="1"/>
      <c r="E587" s="1"/>
      <c r="F587" s="1"/>
      <c r="G587" s="1"/>
      <c r="H587" s="1"/>
      <c r="I587" s="1"/>
      <c r="J587" s="1"/>
      <c r="K587" s="1"/>
      <c r="L587" s="1"/>
      <c r="M587" s="1"/>
      <c r="N587" s="1"/>
      <c r="O587" s="1"/>
      <c r="P587" s="1"/>
      <c r="Q587" s="1"/>
      <c r="R587" s="1"/>
      <c r="S587" s="1"/>
      <c r="T587" s="1"/>
    </row>
    <row r="588" spans="1:20" ht="9.75" customHeight="1">
      <c r="A588" s="1"/>
      <c r="B588" s="1"/>
      <c r="C588" s="1"/>
      <c r="D588" s="1"/>
      <c r="E588" s="1"/>
      <c r="F588" s="1"/>
      <c r="G588" s="1"/>
      <c r="H588" s="1"/>
      <c r="I588" s="1"/>
      <c r="J588" s="1"/>
      <c r="K588" s="1"/>
      <c r="L588" s="1"/>
      <c r="M588" s="1"/>
      <c r="N588" s="1"/>
      <c r="O588" s="1"/>
      <c r="P588" s="1"/>
      <c r="Q588" s="1"/>
      <c r="R588" s="1"/>
      <c r="S588" s="1"/>
      <c r="T588" s="1"/>
    </row>
    <row r="589" spans="1:20" ht="9.75" customHeight="1">
      <c r="A589" s="1"/>
      <c r="B589" s="1"/>
      <c r="C589" s="1"/>
      <c r="D589" s="1"/>
      <c r="E589" s="1"/>
      <c r="F589" s="1"/>
      <c r="G589" s="1"/>
      <c r="H589" s="1"/>
      <c r="I589" s="1"/>
      <c r="J589" s="1"/>
      <c r="K589" s="1"/>
      <c r="L589" s="1"/>
      <c r="M589" s="1"/>
      <c r="N589" s="1"/>
      <c r="O589" s="1"/>
      <c r="P589" s="1"/>
      <c r="Q589" s="1"/>
      <c r="R589" s="1"/>
      <c r="S589" s="1"/>
      <c r="T589" s="1"/>
    </row>
    <row r="590" spans="1:20" ht="9.75" customHeight="1">
      <c r="A590" s="1"/>
      <c r="B590" s="1"/>
      <c r="C590" s="1"/>
      <c r="D590" s="1"/>
      <c r="E590" s="1"/>
      <c r="F590" s="1"/>
      <c r="G590" s="1"/>
      <c r="H590" s="1"/>
      <c r="I590" s="1"/>
      <c r="J590" s="1"/>
      <c r="K590" s="1"/>
      <c r="L590" s="1"/>
      <c r="M590" s="1"/>
      <c r="N590" s="1"/>
      <c r="O590" s="1"/>
      <c r="P590" s="1"/>
      <c r="Q590" s="1"/>
      <c r="R590" s="1"/>
      <c r="S590" s="1"/>
      <c r="T590" s="1"/>
    </row>
    <row r="591" spans="1:20" ht="9.75" customHeight="1">
      <c r="A591" s="1"/>
      <c r="B591" s="1"/>
      <c r="C591" s="1"/>
      <c r="D591" s="1"/>
      <c r="E591" s="1"/>
      <c r="F591" s="1"/>
      <c r="G591" s="1"/>
      <c r="H591" s="1"/>
      <c r="I591" s="1"/>
      <c r="J591" s="1"/>
      <c r="K591" s="1"/>
      <c r="L591" s="1"/>
      <c r="M591" s="1"/>
      <c r="N591" s="1"/>
      <c r="O591" s="1"/>
      <c r="P591" s="1"/>
      <c r="Q591" s="1"/>
      <c r="R591" s="1"/>
      <c r="S591" s="1"/>
      <c r="T591" s="1"/>
    </row>
    <row r="592" spans="1:20" ht="9.75" customHeight="1">
      <c r="A592" s="1"/>
      <c r="B592" s="1"/>
      <c r="C592" s="1"/>
      <c r="D592" s="1"/>
      <c r="E592" s="1"/>
      <c r="F592" s="1"/>
      <c r="G592" s="1"/>
      <c r="H592" s="1"/>
      <c r="I592" s="1"/>
      <c r="J592" s="1"/>
      <c r="K592" s="1"/>
      <c r="L592" s="1"/>
      <c r="M592" s="1"/>
      <c r="N592" s="1"/>
      <c r="O592" s="1"/>
      <c r="P592" s="1"/>
      <c r="Q592" s="1"/>
      <c r="R592" s="1"/>
      <c r="S592" s="1"/>
      <c r="T592" s="1"/>
    </row>
    <row r="593" spans="1:20" ht="9.75" customHeight="1">
      <c r="A593" s="1"/>
      <c r="B593" s="1"/>
      <c r="C593" s="1"/>
      <c r="D593" s="1"/>
      <c r="E593" s="1"/>
      <c r="F593" s="1"/>
      <c r="G593" s="1"/>
      <c r="H593" s="1"/>
      <c r="I593" s="1"/>
      <c r="J593" s="1"/>
      <c r="K593" s="1"/>
      <c r="L593" s="1"/>
      <c r="M593" s="1"/>
      <c r="N593" s="1"/>
      <c r="O593" s="1"/>
      <c r="P593" s="1"/>
      <c r="Q593" s="1"/>
      <c r="R593" s="1"/>
      <c r="S593" s="1"/>
      <c r="T593" s="1"/>
    </row>
    <row r="594" spans="1:20" ht="9.75" customHeight="1">
      <c r="A594" s="1"/>
      <c r="B594" s="1"/>
      <c r="C594" s="1"/>
      <c r="D594" s="1"/>
      <c r="E594" s="1"/>
      <c r="F594" s="1"/>
      <c r="G594" s="1"/>
      <c r="H594" s="1"/>
      <c r="I594" s="1"/>
      <c r="J594" s="1"/>
      <c r="K594" s="1"/>
      <c r="L594" s="1"/>
      <c r="M594" s="1"/>
      <c r="N594" s="1"/>
      <c r="O594" s="1"/>
      <c r="P594" s="1"/>
      <c r="Q594" s="1"/>
      <c r="R594" s="1"/>
      <c r="S594" s="1"/>
      <c r="T594" s="1"/>
    </row>
    <row r="595" spans="1:20" ht="9.75" customHeight="1">
      <c r="A595" s="1"/>
      <c r="B595" s="1"/>
      <c r="C595" s="1"/>
      <c r="D595" s="1"/>
      <c r="E595" s="1"/>
      <c r="F595" s="1"/>
      <c r="G595" s="1"/>
      <c r="H595" s="1"/>
      <c r="I595" s="1"/>
      <c r="J595" s="1"/>
      <c r="K595" s="1"/>
      <c r="L595" s="1"/>
      <c r="M595" s="1"/>
      <c r="N595" s="1"/>
      <c r="O595" s="1"/>
      <c r="P595" s="1"/>
      <c r="Q595" s="1"/>
      <c r="R595" s="1"/>
      <c r="S595" s="1"/>
      <c r="T595" s="1"/>
    </row>
    <row r="596" spans="1:20" ht="9.75" customHeight="1">
      <c r="A596" s="1"/>
      <c r="B596" s="1"/>
      <c r="C596" s="1"/>
      <c r="D596" s="1"/>
      <c r="E596" s="1"/>
      <c r="F596" s="1"/>
      <c r="G596" s="1"/>
      <c r="H596" s="1"/>
      <c r="I596" s="1"/>
      <c r="J596" s="1"/>
      <c r="K596" s="1"/>
      <c r="L596" s="1"/>
      <c r="M596" s="1"/>
      <c r="N596" s="1"/>
      <c r="O596" s="1"/>
      <c r="P596" s="1"/>
      <c r="Q596" s="1"/>
      <c r="R596" s="1"/>
      <c r="S596" s="1"/>
      <c r="T596" s="1"/>
    </row>
    <row r="597" spans="1:20" ht="9.75" customHeight="1">
      <c r="A597" s="1"/>
      <c r="B597" s="1"/>
      <c r="C597" s="1"/>
      <c r="D597" s="1"/>
      <c r="E597" s="1"/>
      <c r="F597" s="1"/>
      <c r="G597" s="1"/>
      <c r="H597" s="1"/>
      <c r="I597" s="1"/>
      <c r="J597" s="1"/>
      <c r="K597" s="1"/>
      <c r="L597" s="1"/>
      <c r="M597" s="1"/>
      <c r="N597" s="1"/>
      <c r="O597" s="1"/>
      <c r="P597" s="1"/>
      <c r="Q597" s="1"/>
      <c r="R597" s="1"/>
      <c r="S597" s="1"/>
      <c r="T597" s="1"/>
    </row>
    <row r="598" spans="1:20" ht="9.75" customHeight="1">
      <c r="A598" s="1"/>
      <c r="B598" s="1"/>
      <c r="C598" s="1"/>
      <c r="D598" s="1"/>
      <c r="E598" s="1"/>
      <c r="F598" s="1"/>
      <c r="G598" s="1"/>
      <c r="H598" s="1"/>
      <c r="I598" s="1"/>
      <c r="J598" s="1"/>
      <c r="K598" s="1"/>
      <c r="L598" s="1"/>
      <c r="M598" s="1"/>
      <c r="N598" s="1"/>
      <c r="O598" s="1"/>
      <c r="P598" s="1"/>
      <c r="Q598" s="1"/>
      <c r="R598" s="1"/>
      <c r="S598" s="1"/>
      <c r="T598" s="1"/>
    </row>
    <row r="599" spans="1:20" ht="9.75" customHeight="1">
      <c r="A599" s="1"/>
      <c r="B599" s="1"/>
      <c r="C599" s="1"/>
      <c r="D599" s="1"/>
      <c r="E599" s="1"/>
      <c r="F599" s="1"/>
      <c r="G599" s="1"/>
      <c r="H599" s="1"/>
      <c r="I599" s="1"/>
      <c r="J599" s="1"/>
      <c r="K599" s="1"/>
      <c r="L599" s="1"/>
      <c r="M599" s="1"/>
      <c r="N599" s="1"/>
      <c r="O599" s="1"/>
      <c r="P599" s="1"/>
      <c r="Q599" s="1"/>
      <c r="R599" s="1"/>
      <c r="S599" s="1"/>
      <c r="T599" s="1"/>
    </row>
    <row r="600" spans="1:20" ht="9.75" customHeight="1">
      <c r="A600" s="1"/>
      <c r="B600" s="1"/>
      <c r="C600" s="1"/>
      <c r="D600" s="1"/>
      <c r="E600" s="1"/>
      <c r="F600" s="1"/>
      <c r="G600" s="1"/>
      <c r="H600" s="1"/>
      <c r="I600" s="1"/>
      <c r="J600" s="1"/>
      <c r="K600" s="1"/>
      <c r="L600" s="1"/>
      <c r="M600" s="1"/>
      <c r="N600" s="1"/>
      <c r="O600" s="1"/>
      <c r="P600" s="1"/>
      <c r="Q600" s="1"/>
      <c r="R600" s="1"/>
      <c r="S600" s="1"/>
      <c r="T600" s="1"/>
    </row>
    <row r="601" spans="1:20" ht="9.75" customHeight="1">
      <c r="A601" s="1"/>
      <c r="B601" s="1"/>
      <c r="C601" s="1"/>
      <c r="D601" s="1"/>
      <c r="E601" s="1"/>
      <c r="F601" s="1"/>
      <c r="G601" s="1"/>
      <c r="H601" s="1"/>
      <c r="I601" s="1"/>
      <c r="J601" s="1"/>
      <c r="K601" s="1"/>
      <c r="L601" s="1"/>
      <c r="M601" s="1"/>
      <c r="N601" s="1"/>
      <c r="O601" s="1"/>
      <c r="P601" s="1"/>
      <c r="Q601" s="1"/>
      <c r="R601" s="1"/>
      <c r="S601" s="1"/>
      <c r="T601" s="1"/>
    </row>
    <row r="602" spans="1:20" ht="9.75" customHeight="1">
      <c r="A602" s="1"/>
      <c r="B602" s="1"/>
      <c r="C602" s="1"/>
      <c r="D602" s="1"/>
      <c r="E602" s="1"/>
      <c r="F602" s="1"/>
      <c r="G602" s="1"/>
      <c r="H602" s="1"/>
      <c r="I602" s="1"/>
      <c r="J602" s="1"/>
      <c r="K602" s="1"/>
      <c r="L602" s="1"/>
      <c r="M602" s="1"/>
      <c r="N602" s="1"/>
      <c r="O602" s="1"/>
      <c r="P602" s="1"/>
      <c r="Q602" s="1"/>
      <c r="R602" s="1"/>
      <c r="S602" s="1"/>
      <c r="T602" s="1"/>
    </row>
    <row r="603" spans="1:20" ht="9.75" customHeight="1">
      <c r="A603" s="1"/>
      <c r="B603" s="1"/>
      <c r="C603" s="1"/>
      <c r="D603" s="1"/>
      <c r="E603" s="1"/>
      <c r="F603" s="1"/>
      <c r="G603" s="1"/>
      <c r="H603" s="1"/>
      <c r="I603" s="1"/>
      <c r="J603" s="1"/>
      <c r="K603" s="1"/>
      <c r="L603" s="1"/>
      <c r="M603" s="1"/>
      <c r="N603" s="1"/>
      <c r="O603" s="1"/>
      <c r="P603" s="1"/>
      <c r="Q603" s="1"/>
      <c r="R603" s="1"/>
      <c r="S603" s="1"/>
      <c r="T603" s="1"/>
    </row>
    <row r="604" spans="1:20" ht="9.75" customHeight="1">
      <c r="A604" s="1"/>
      <c r="B604" s="1"/>
      <c r="C604" s="1"/>
      <c r="D604" s="1"/>
      <c r="E604" s="1"/>
      <c r="F604" s="1"/>
      <c r="G604" s="1"/>
      <c r="H604" s="1"/>
      <c r="I604" s="1"/>
      <c r="J604" s="1"/>
      <c r="K604" s="1"/>
      <c r="L604" s="1"/>
      <c r="M604" s="1"/>
      <c r="N604" s="1"/>
      <c r="O604" s="1"/>
      <c r="P604" s="1"/>
      <c r="Q604" s="1"/>
      <c r="R604" s="1"/>
      <c r="S604" s="1"/>
      <c r="T604" s="1"/>
    </row>
    <row r="605" spans="1:20" ht="9.75" customHeight="1">
      <c r="A605" s="1"/>
      <c r="B605" s="1"/>
      <c r="C605" s="1"/>
      <c r="D605" s="1"/>
      <c r="E605" s="1"/>
      <c r="F605" s="1"/>
      <c r="G605" s="1"/>
      <c r="H605" s="1"/>
      <c r="I605" s="1"/>
      <c r="J605" s="1"/>
      <c r="K605" s="1"/>
      <c r="L605" s="1"/>
      <c r="M605" s="1"/>
      <c r="N605" s="1"/>
      <c r="O605" s="1"/>
      <c r="P605" s="1"/>
      <c r="Q605" s="1"/>
      <c r="R605" s="1"/>
      <c r="S605" s="1"/>
      <c r="T605" s="1"/>
    </row>
    <row r="606" spans="1:20" ht="9.75" customHeight="1">
      <c r="A606" s="1"/>
      <c r="B606" s="1"/>
      <c r="C606" s="1"/>
      <c r="D606" s="1"/>
      <c r="E606" s="1"/>
      <c r="F606" s="1"/>
      <c r="G606" s="1"/>
      <c r="H606" s="1"/>
      <c r="I606" s="1"/>
      <c r="J606" s="1"/>
      <c r="K606" s="1"/>
      <c r="L606" s="1"/>
      <c r="M606" s="1"/>
      <c r="N606" s="1"/>
      <c r="O606" s="1"/>
      <c r="P606" s="1"/>
      <c r="Q606" s="1"/>
      <c r="R606" s="1"/>
      <c r="S606" s="1"/>
      <c r="T606" s="1"/>
    </row>
    <row r="607" spans="1:20" ht="9.75" customHeight="1">
      <c r="A607" s="1"/>
      <c r="B607" s="1"/>
      <c r="C607" s="1"/>
      <c r="D607" s="1"/>
      <c r="E607" s="1"/>
      <c r="F607" s="1"/>
      <c r="G607" s="1"/>
      <c r="H607" s="1"/>
      <c r="I607" s="1"/>
      <c r="J607" s="1"/>
      <c r="K607" s="1"/>
      <c r="L607" s="1"/>
      <c r="M607" s="1"/>
      <c r="N607" s="1"/>
      <c r="O607" s="1"/>
      <c r="P607" s="1"/>
      <c r="Q607" s="1"/>
      <c r="R607" s="1"/>
      <c r="S607" s="1"/>
      <c r="T607" s="1"/>
    </row>
    <row r="608" spans="1:20" ht="9.75" customHeight="1">
      <c r="A608" s="1"/>
      <c r="B608" s="1"/>
      <c r="C608" s="1"/>
      <c r="D608" s="1"/>
      <c r="E608" s="1"/>
      <c r="F608" s="1"/>
      <c r="G608" s="1"/>
      <c r="H608" s="1"/>
      <c r="I608" s="1"/>
      <c r="J608" s="1"/>
      <c r="K608" s="1"/>
      <c r="L608" s="1"/>
      <c r="M608" s="1"/>
      <c r="N608" s="1"/>
      <c r="O608" s="1"/>
      <c r="P608" s="1"/>
      <c r="Q608" s="1"/>
      <c r="R608" s="1"/>
      <c r="S608" s="1"/>
      <c r="T608" s="1"/>
    </row>
    <row r="609" spans="1:20" ht="9.75" customHeight="1">
      <c r="A609" s="1"/>
      <c r="B609" s="1"/>
      <c r="C609" s="1"/>
      <c r="D609" s="1"/>
      <c r="E609" s="1"/>
      <c r="F609" s="1"/>
      <c r="G609" s="1"/>
      <c r="H609" s="1"/>
      <c r="I609" s="1"/>
      <c r="J609" s="1"/>
      <c r="K609" s="1"/>
      <c r="L609" s="1"/>
      <c r="M609" s="1"/>
      <c r="N609" s="1"/>
      <c r="O609" s="1"/>
      <c r="P609" s="1"/>
      <c r="Q609" s="1"/>
      <c r="R609" s="1"/>
      <c r="S609" s="1"/>
      <c r="T609" s="1"/>
    </row>
    <row r="610" spans="1:20" ht="9.75" customHeight="1">
      <c r="A610" s="1"/>
      <c r="B610" s="1"/>
      <c r="C610" s="1"/>
      <c r="D610" s="1"/>
      <c r="E610" s="1"/>
      <c r="F610" s="1"/>
      <c r="G610" s="1"/>
      <c r="H610" s="1"/>
      <c r="I610" s="1"/>
      <c r="J610" s="1"/>
      <c r="K610" s="1"/>
      <c r="L610" s="1"/>
      <c r="M610" s="1"/>
      <c r="N610" s="1"/>
      <c r="O610" s="1"/>
      <c r="P610" s="1"/>
      <c r="Q610" s="1"/>
      <c r="R610" s="1"/>
      <c r="S610" s="1"/>
      <c r="T610" s="1"/>
    </row>
    <row r="611" spans="1:20" ht="9.75" customHeight="1">
      <c r="A611" s="1"/>
      <c r="B611" s="1"/>
      <c r="C611" s="1"/>
      <c r="D611" s="1"/>
      <c r="E611" s="1"/>
      <c r="F611" s="1"/>
      <c r="G611" s="1"/>
      <c r="H611" s="1"/>
      <c r="I611" s="1"/>
      <c r="J611" s="1"/>
      <c r="K611" s="1"/>
      <c r="L611" s="1"/>
      <c r="M611" s="1"/>
      <c r="N611" s="1"/>
      <c r="O611" s="1"/>
      <c r="P611" s="1"/>
      <c r="Q611" s="1"/>
      <c r="R611" s="1"/>
      <c r="S611" s="1"/>
      <c r="T611" s="1"/>
    </row>
    <row r="612" spans="1:20" ht="9.75" customHeight="1">
      <c r="A612" s="1"/>
      <c r="B612" s="1"/>
      <c r="C612" s="1"/>
      <c r="D612" s="1"/>
      <c r="E612" s="1"/>
      <c r="F612" s="1"/>
      <c r="G612" s="1"/>
      <c r="H612" s="1"/>
      <c r="I612" s="1"/>
      <c r="J612" s="1"/>
      <c r="K612" s="1"/>
      <c r="L612" s="1"/>
      <c r="M612" s="1"/>
      <c r="N612" s="1"/>
      <c r="O612" s="1"/>
      <c r="P612" s="1"/>
      <c r="Q612" s="1"/>
      <c r="R612" s="1"/>
      <c r="S612" s="1"/>
      <c r="T612" s="1"/>
    </row>
    <row r="613" spans="1:20" ht="9.75" customHeight="1">
      <c r="A613" s="1"/>
      <c r="B613" s="1"/>
      <c r="C613" s="1"/>
      <c r="D613" s="1"/>
      <c r="E613" s="1"/>
      <c r="F613" s="1"/>
      <c r="G613" s="1"/>
      <c r="H613" s="1"/>
      <c r="I613" s="1"/>
      <c r="J613" s="1"/>
      <c r="K613" s="1"/>
      <c r="L613" s="1"/>
      <c r="M613" s="1"/>
      <c r="N613" s="1"/>
      <c r="O613" s="1"/>
      <c r="P613" s="1"/>
      <c r="Q613" s="1"/>
      <c r="R613" s="1"/>
      <c r="S613" s="1"/>
      <c r="T613" s="1"/>
    </row>
    <row r="614" spans="1:20" ht="9.75" customHeight="1">
      <c r="A614" s="1"/>
      <c r="B614" s="1"/>
      <c r="C614" s="1"/>
      <c r="D614" s="1"/>
      <c r="E614" s="1"/>
      <c r="F614" s="1"/>
      <c r="G614" s="1"/>
      <c r="H614" s="1"/>
      <c r="I614" s="1"/>
      <c r="J614" s="1"/>
      <c r="K614" s="1"/>
      <c r="L614" s="1"/>
      <c r="M614" s="1"/>
      <c r="N614" s="1"/>
      <c r="O614" s="1"/>
      <c r="P614" s="1"/>
      <c r="Q614" s="1"/>
      <c r="R614" s="1"/>
      <c r="S614" s="1"/>
      <c r="T614" s="1"/>
    </row>
    <row r="615" spans="1:20" ht="9.75" customHeight="1">
      <c r="A615" s="1"/>
      <c r="B615" s="1"/>
      <c r="C615" s="1"/>
      <c r="D615" s="1"/>
      <c r="E615" s="1"/>
      <c r="F615" s="1"/>
      <c r="G615" s="1"/>
      <c r="H615" s="1"/>
      <c r="I615" s="1"/>
      <c r="J615" s="1"/>
      <c r="K615" s="1"/>
      <c r="L615" s="1"/>
      <c r="M615" s="1"/>
      <c r="N615" s="1"/>
      <c r="O615" s="1"/>
      <c r="P615" s="1"/>
      <c r="Q615" s="1"/>
      <c r="R615" s="1"/>
      <c r="S615" s="1"/>
      <c r="T615" s="1"/>
    </row>
    <row r="616" spans="1:20" ht="9.75" customHeight="1">
      <c r="A616" s="1"/>
      <c r="B616" s="1"/>
      <c r="C616" s="1"/>
      <c r="D616" s="1"/>
      <c r="E616" s="1"/>
      <c r="F616" s="1"/>
      <c r="G616" s="1"/>
      <c r="H616" s="1"/>
      <c r="I616" s="1"/>
      <c r="J616" s="1"/>
      <c r="K616" s="1"/>
      <c r="L616" s="1"/>
      <c r="M616" s="1"/>
      <c r="N616" s="1"/>
      <c r="O616" s="1"/>
      <c r="P616" s="1"/>
      <c r="Q616" s="1"/>
      <c r="R616" s="1"/>
      <c r="S616" s="1"/>
      <c r="T616" s="1"/>
    </row>
    <row r="617" spans="1:20" ht="9.75" customHeight="1">
      <c r="A617" s="1"/>
      <c r="B617" s="1"/>
      <c r="C617" s="1"/>
      <c r="D617" s="1"/>
      <c r="E617" s="1"/>
      <c r="F617" s="1"/>
      <c r="G617" s="1"/>
      <c r="H617" s="1"/>
      <c r="I617" s="1"/>
      <c r="J617" s="1"/>
      <c r="K617" s="1"/>
      <c r="L617" s="1"/>
      <c r="M617" s="1"/>
      <c r="N617" s="1"/>
      <c r="O617" s="1"/>
      <c r="P617" s="1"/>
      <c r="Q617" s="1"/>
      <c r="R617" s="1"/>
      <c r="S617" s="1"/>
      <c r="T617" s="1"/>
    </row>
    <row r="618" spans="1:20" ht="9.75" customHeight="1">
      <c r="A618" s="1"/>
      <c r="B618" s="1"/>
      <c r="C618" s="1"/>
      <c r="D618" s="1"/>
      <c r="E618" s="1"/>
      <c r="F618" s="1"/>
      <c r="G618" s="1"/>
      <c r="H618" s="1"/>
      <c r="I618" s="1"/>
      <c r="J618" s="1"/>
      <c r="K618" s="1"/>
      <c r="L618" s="1"/>
      <c r="M618" s="1"/>
      <c r="N618" s="1"/>
      <c r="O618" s="1"/>
      <c r="P618" s="1"/>
      <c r="Q618" s="1"/>
      <c r="R618" s="1"/>
      <c r="S618" s="1"/>
      <c r="T618" s="1"/>
    </row>
    <row r="619" spans="1:20" ht="9.75" customHeight="1">
      <c r="A619" s="1"/>
      <c r="B619" s="1"/>
      <c r="C619" s="1"/>
      <c r="D619" s="1"/>
      <c r="E619" s="1"/>
      <c r="F619" s="1"/>
      <c r="G619" s="1"/>
      <c r="H619" s="1"/>
      <c r="I619" s="1"/>
      <c r="J619" s="1"/>
      <c r="K619" s="1"/>
      <c r="L619" s="1"/>
      <c r="M619" s="1"/>
      <c r="N619" s="1"/>
      <c r="O619" s="1"/>
      <c r="P619" s="1"/>
      <c r="Q619" s="1"/>
      <c r="R619" s="1"/>
      <c r="S619" s="1"/>
      <c r="T619" s="1"/>
    </row>
    <row r="620" spans="1:20" ht="9.75" customHeight="1">
      <c r="A620" s="1"/>
      <c r="B620" s="1"/>
      <c r="C620" s="1"/>
      <c r="D620" s="1"/>
      <c r="E620" s="1"/>
      <c r="F620" s="1"/>
      <c r="G620" s="1"/>
      <c r="H620" s="1"/>
      <c r="I620" s="1"/>
      <c r="J620" s="1"/>
      <c r="K620" s="1"/>
      <c r="L620" s="1"/>
      <c r="M620" s="1"/>
      <c r="N620" s="1"/>
      <c r="O620" s="1"/>
      <c r="P620" s="1"/>
      <c r="Q620" s="1"/>
      <c r="R620" s="1"/>
      <c r="S620" s="1"/>
      <c r="T620" s="1"/>
    </row>
    <row r="621" spans="1:20" ht="9.75" customHeight="1">
      <c r="A621" s="1"/>
      <c r="B621" s="1"/>
      <c r="C621" s="1"/>
      <c r="D621" s="1"/>
      <c r="E621" s="1"/>
      <c r="F621" s="1"/>
      <c r="G621" s="1"/>
      <c r="H621" s="1"/>
      <c r="I621" s="1"/>
      <c r="J621" s="1"/>
      <c r="K621" s="1"/>
      <c r="L621" s="1"/>
      <c r="M621" s="1"/>
      <c r="N621" s="1"/>
      <c r="O621" s="1"/>
      <c r="P621" s="1"/>
      <c r="Q621" s="1"/>
      <c r="R621" s="1"/>
      <c r="S621" s="1"/>
      <c r="T621" s="1"/>
    </row>
    <row r="622" spans="1:20" ht="9.75" customHeight="1">
      <c r="A622" s="1"/>
      <c r="B622" s="1"/>
      <c r="C622" s="1"/>
      <c r="D622" s="1"/>
      <c r="E622" s="1"/>
      <c r="F622" s="1"/>
      <c r="G622" s="1"/>
      <c r="H622" s="1"/>
      <c r="I622" s="1"/>
      <c r="J622" s="1"/>
      <c r="K622" s="1"/>
      <c r="L622" s="1"/>
      <c r="M622" s="1"/>
      <c r="N622" s="1"/>
      <c r="O622" s="1"/>
      <c r="P622" s="1"/>
      <c r="Q622" s="1"/>
      <c r="R622" s="1"/>
      <c r="S622" s="1"/>
      <c r="T622" s="1"/>
    </row>
    <row r="623" spans="1:20" ht="9.75" customHeight="1">
      <c r="A623" s="1"/>
      <c r="B623" s="1"/>
      <c r="C623" s="1"/>
      <c r="D623" s="1"/>
      <c r="E623" s="1"/>
      <c r="F623" s="1"/>
      <c r="G623" s="1"/>
      <c r="H623" s="1"/>
      <c r="I623" s="1"/>
      <c r="J623" s="1"/>
      <c r="K623" s="1"/>
      <c r="L623" s="1"/>
      <c r="M623" s="1"/>
      <c r="N623" s="1"/>
      <c r="O623" s="1"/>
      <c r="P623" s="1"/>
      <c r="Q623" s="1"/>
      <c r="R623" s="1"/>
      <c r="S623" s="1"/>
      <c r="T623" s="1"/>
    </row>
    <row r="624" spans="1:20" ht="9.75" customHeight="1">
      <c r="A624" s="1"/>
      <c r="B624" s="1"/>
      <c r="C624" s="1"/>
      <c r="D624" s="1"/>
      <c r="E624" s="1"/>
      <c r="F624" s="1"/>
      <c r="G624" s="1"/>
      <c r="H624" s="1"/>
      <c r="I624" s="1"/>
      <c r="J624" s="1"/>
      <c r="K624" s="1"/>
      <c r="L624" s="1"/>
      <c r="M624" s="1"/>
      <c r="N624" s="1"/>
      <c r="O624" s="1"/>
      <c r="P624" s="1"/>
      <c r="Q624" s="1"/>
      <c r="R624" s="1"/>
      <c r="S624" s="1"/>
      <c r="T624" s="1"/>
    </row>
    <row r="625" spans="1:20" ht="9.75" customHeight="1">
      <c r="A625" s="1"/>
      <c r="B625" s="1"/>
      <c r="C625" s="1"/>
      <c r="D625" s="1"/>
      <c r="E625" s="1"/>
      <c r="F625" s="1"/>
      <c r="G625" s="1"/>
      <c r="H625" s="1"/>
      <c r="I625" s="1"/>
      <c r="J625" s="1"/>
      <c r="K625" s="1"/>
      <c r="L625" s="1"/>
      <c r="M625" s="1"/>
      <c r="N625" s="1"/>
      <c r="O625" s="1"/>
      <c r="P625" s="1"/>
      <c r="Q625" s="1"/>
      <c r="R625" s="1"/>
      <c r="S625" s="1"/>
      <c r="T625" s="1"/>
    </row>
    <row r="626" spans="1:20" ht="9.75" customHeight="1">
      <c r="A626" s="1"/>
      <c r="B626" s="1"/>
      <c r="C626" s="1"/>
      <c r="D626" s="1"/>
      <c r="E626" s="1"/>
      <c r="F626" s="1"/>
      <c r="G626" s="1"/>
      <c r="H626" s="1"/>
      <c r="I626" s="1"/>
      <c r="J626" s="1"/>
      <c r="K626" s="1"/>
      <c r="L626" s="1"/>
      <c r="M626" s="1"/>
      <c r="N626" s="1"/>
      <c r="O626" s="1"/>
      <c r="P626" s="1"/>
      <c r="Q626" s="1"/>
      <c r="R626" s="1"/>
      <c r="S626" s="1"/>
      <c r="T626" s="1"/>
    </row>
    <row r="627" spans="1:20" ht="9.75" customHeight="1">
      <c r="A627" s="1"/>
      <c r="B627" s="1"/>
      <c r="C627" s="1"/>
      <c r="D627" s="1"/>
      <c r="E627" s="1"/>
      <c r="F627" s="1"/>
      <c r="G627" s="1"/>
      <c r="H627" s="1"/>
      <c r="I627" s="1"/>
      <c r="J627" s="1"/>
      <c r="K627" s="1"/>
      <c r="L627" s="1"/>
      <c r="M627" s="1"/>
      <c r="N627" s="1"/>
      <c r="O627" s="1"/>
      <c r="P627" s="1"/>
      <c r="Q627" s="1"/>
      <c r="R627" s="1"/>
      <c r="S627" s="1"/>
      <c r="T627" s="1"/>
    </row>
    <row r="628" spans="1:20" ht="9.75" customHeight="1">
      <c r="A628" s="1"/>
      <c r="B628" s="1"/>
      <c r="C628" s="1"/>
      <c r="D628" s="1"/>
      <c r="E628" s="1"/>
      <c r="F628" s="1"/>
      <c r="G628" s="1"/>
      <c r="H628" s="1"/>
      <c r="I628" s="1"/>
      <c r="J628" s="1"/>
      <c r="K628" s="1"/>
      <c r="L628" s="1"/>
      <c r="M628" s="1"/>
      <c r="N628" s="1"/>
      <c r="O628" s="1"/>
      <c r="P628" s="1"/>
      <c r="Q628" s="1"/>
      <c r="R628" s="1"/>
      <c r="S628" s="1"/>
      <c r="T628" s="1"/>
    </row>
    <row r="629" spans="1:20" ht="9.75" customHeight="1">
      <c r="A629" s="1"/>
      <c r="B629" s="1"/>
      <c r="C629" s="1"/>
      <c r="D629" s="1"/>
      <c r="E629" s="1"/>
      <c r="F629" s="1"/>
      <c r="G629" s="1"/>
      <c r="H629" s="1"/>
      <c r="I629" s="1"/>
      <c r="J629" s="1"/>
      <c r="K629" s="1"/>
      <c r="L629" s="1"/>
      <c r="M629" s="1"/>
      <c r="N629" s="1"/>
      <c r="O629" s="1"/>
      <c r="P629" s="1"/>
      <c r="Q629" s="1"/>
      <c r="R629" s="1"/>
      <c r="S629" s="1"/>
      <c r="T629" s="1"/>
    </row>
    <row r="630" spans="1:20" ht="9.75" customHeight="1">
      <c r="A630" s="1"/>
      <c r="B630" s="1"/>
      <c r="C630" s="1"/>
      <c r="D630" s="1"/>
      <c r="E630" s="1"/>
      <c r="F630" s="1"/>
      <c r="G630" s="1"/>
      <c r="H630" s="1"/>
      <c r="I630" s="1"/>
      <c r="J630" s="1"/>
      <c r="K630" s="1"/>
      <c r="L630" s="1"/>
      <c r="M630" s="1"/>
      <c r="N630" s="1"/>
      <c r="O630" s="1"/>
      <c r="P630" s="1"/>
      <c r="Q630" s="1"/>
      <c r="R630" s="1"/>
      <c r="S630" s="1"/>
      <c r="T630" s="1"/>
    </row>
    <row r="631" spans="1:20" ht="9.75" customHeight="1">
      <c r="A631" s="1"/>
      <c r="B631" s="1"/>
      <c r="C631" s="1"/>
      <c r="D631" s="1"/>
      <c r="E631" s="1"/>
      <c r="F631" s="1"/>
      <c r="G631" s="1"/>
      <c r="H631" s="1"/>
      <c r="I631" s="1"/>
      <c r="J631" s="1"/>
      <c r="K631" s="1"/>
      <c r="L631" s="1"/>
      <c r="M631" s="1"/>
      <c r="N631" s="1"/>
      <c r="O631" s="1"/>
      <c r="P631" s="1"/>
      <c r="Q631" s="1"/>
      <c r="R631" s="1"/>
      <c r="S631" s="1"/>
      <c r="T631" s="1"/>
    </row>
    <row r="632" spans="1:20" ht="9.75" customHeight="1">
      <c r="A632" s="1"/>
      <c r="B632" s="1"/>
      <c r="C632" s="1"/>
      <c r="D632" s="1"/>
      <c r="E632" s="1"/>
      <c r="F632" s="1"/>
      <c r="G632" s="1"/>
      <c r="H632" s="1"/>
      <c r="I632" s="1"/>
      <c r="J632" s="1"/>
      <c r="K632" s="1"/>
      <c r="L632" s="1"/>
      <c r="M632" s="1"/>
      <c r="N632" s="1"/>
      <c r="O632" s="1"/>
      <c r="P632" s="1"/>
      <c r="Q632" s="1"/>
      <c r="R632" s="1"/>
      <c r="S632" s="1"/>
      <c r="T632" s="1"/>
    </row>
    <row r="633" spans="1:20" ht="9.75" customHeight="1">
      <c r="A633" s="1"/>
      <c r="B633" s="1"/>
      <c r="C633" s="1"/>
      <c r="D633" s="1"/>
      <c r="E633" s="1"/>
      <c r="F633" s="1"/>
      <c r="G633" s="1"/>
      <c r="H633" s="1"/>
      <c r="I633" s="1"/>
      <c r="J633" s="1"/>
      <c r="K633" s="1"/>
      <c r="L633" s="1"/>
      <c r="M633" s="1"/>
      <c r="N633" s="1"/>
      <c r="O633" s="1"/>
      <c r="P633" s="1"/>
      <c r="Q633" s="1"/>
      <c r="R633" s="1"/>
      <c r="S633" s="1"/>
      <c r="T633" s="1"/>
    </row>
    <row r="634" spans="1:20" ht="9.75" customHeight="1">
      <c r="A634" s="1"/>
      <c r="B634" s="1"/>
      <c r="C634" s="1"/>
      <c r="D634" s="1"/>
      <c r="E634" s="1"/>
      <c r="F634" s="1"/>
      <c r="G634" s="1"/>
      <c r="H634" s="1"/>
      <c r="I634" s="1"/>
      <c r="J634" s="1"/>
      <c r="K634" s="1"/>
      <c r="L634" s="1"/>
      <c r="M634" s="1"/>
      <c r="N634" s="1"/>
      <c r="O634" s="1"/>
      <c r="P634" s="1"/>
      <c r="Q634" s="1"/>
      <c r="R634" s="1"/>
      <c r="S634" s="1"/>
      <c r="T634" s="1"/>
    </row>
    <row r="635" spans="1:20" ht="9.75" customHeight="1">
      <c r="A635" s="1"/>
      <c r="B635" s="1"/>
      <c r="C635" s="1"/>
      <c r="D635" s="1"/>
      <c r="E635" s="1"/>
      <c r="F635" s="1"/>
      <c r="G635" s="1"/>
      <c r="H635" s="1"/>
      <c r="I635" s="1"/>
      <c r="J635" s="1"/>
      <c r="K635" s="1"/>
      <c r="L635" s="1"/>
      <c r="M635" s="1"/>
      <c r="N635" s="1"/>
      <c r="O635" s="1"/>
      <c r="P635" s="1"/>
      <c r="Q635" s="1"/>
      <c r="R635" s="1"/>
      <c r="S635" s="1"/>
      <c r="T635" s="1"/>
    </row>
    <row r="636" spans="1:20" ht="9.75" customHeight="1">
      <c r="A636" s="1"/>
      <c r="B636" s="1"/>
      <c r="C636" s="1"/>
      <c r="D636" s="1"/>
      <c r="E636" s="1"/>
      <c r="F636" s="1"/>
      <c r="G636" s="1"/>
      <c r="H636" s="1"/>
      <c r="I636" s="1"/>
      <c r="J636" s="1"/>
      <c r="K636" s="1"/>
      <c r="L636" s="1"/>
      <c r="M636" s="1"/>
      <c r="N636" s="1"/>
      <c r="O636" s="1"/>
      <c r="P636" s="1"/>
      <c r="Q636" s="1"/>
      <c r="R636" s="1"/>
      <c r="S636" s="1"/>
      <c r="T636" s="1"/>
    </row>
    <row r="637" spans="1:20" ht="9.75" customHeight="1">
      <c r="A637" s="1"/>
      <c r="B637" s="1"/>
      <c r="C637" s="1"/>
      <c r="D637" s="1"/>
      <c r="E637" s="1"/>
      <c r="F637" s="1"/>
      <c r="G637" s="1"/>
      <c r="H637" s="1"/>
      <c r="I637" s="1"/>
      <c r="J637" s="1"/>
      <c r="K637" s="1"/>
      <c r="L637" s="1"/>
      <c r="M637" s="1"/>
      <c r="N637" s="1"/>
      <c r="O637" s="1"/>
      <c r="P637" s="1"/>
      <c r="Q637" s="1"/>
      <c r="R637" s="1"/>
      <c r="S637" s="1"/>
      <c r="T637" s="1"/>
    </row>
    <row r="638" spans="1:20" ht="9.75" customHeight="1">
      <c r="A638" s="1"/>
      <c r="B638" s="1"/>
      <c r="C638" s="1"/>
      <c r="D638" s="1"/>
      <c r="E638" s="1"/>
      <c r="F638" s="1"/>
      <c r="G638" s="1"/>
      <c r="H638" s="1"/>
      <c r="I638" s="1"/>
      <c r="J638" s="1"/>
      <c r="K638" s="1"/>
      <c r="L638" s="1"/>
      <c r="M638" s="1"/>
      <c r="N638" s="1"/>
      <c r="O638" s="1"/>
      <c r="P638" s="1"/>
      <c r="Q638" s="1"/>
      <c r="R638" s="1"/>
      <c r="S638" s="1"/>
      <c r="T638" s="1"/>
    </row>
    <row r="639" spans="1:20" ht="9.75" customHeight="1">
      <c r="A639" s="1"/>
      <c r="B639" s="1"/>
      <c r="C639" s="1"/>
      <c r="D639" s="1"/>
      <c r="E639" s="1"/>
      <c r="F639" s="1"/>
      <c r="G639" s="1"/>
      <c r="H639" s="1"/>
      <c r="I639" s="1"/>
      <c r="J639" s="1"/>
      <c r="K639" s="1"/>
      <c r="L639" s="1"/>
      <c r="M639" s="1"/>
      <c r="N639" s="1"/>
      <c r="O639" s="1"/>
      <c r="P639" s="1"/>
      <c r="Q639" s="1"/>
      <c r="R639" s="1"/>
      <c r="S639" s="1"/>
      <c r="T639" s="1"/>
    </row>
    <row r="640" spans="1:20" ht="9.75" customHeight="1">
      <c r="A640" s="1"/>
      <c r="B640" s="1"/>
      <c r="C640" s="1"/>
      <c r="D640" s="1"/>
      <c r="E640" s="1"/>
      <c r="F640" s="1"/>
      <c r="G640" s="1"/>
      <c r="H640" s="1"/>
      <c r="I640" s="1"/>
      <c r="J640" s="1"/>
      <c r="K640" s="1"/>
      <c r="L640" s="1"/>
      <c r="M640" s="1"/>
      <c r="N640" s="1"/>
      <c r="O640" s="1"/>
      <c r="P640" s="1"/>
      <c r="Q640" s="1"/>
      <c r="R640" s="1"/>
      <c r="S640" s="1"/>
      <c r="T640" s="1"/>
    </row>
    <row r="641" spans="1:20" ht="9.75" customHeight="1">
      <c r="A641" s="1"/>
      <c r="B641" s="1"/>
      <c r="C641" s="1"/>
      <c r="D641" s="1"/>
      <c r="E641" s="1"/>
      <c r="F641" s="1"/>
      <c r="G641" s="1"/>
      <c r="H641" s="1"/>
      <c r="I641" s="1"/>
      <c r="J641" s="1"/>
      <c r="K641" s="1"/>
      <c r="L641" s="1"/>
      <c r="M641" s="1"/>
      <c r="N641" s="1"/>
      <c r="O641" s="1"/>
      <c r="P641" s="1"/>
      <c r="Q641" s="1"/>
      <c r="R641" s="1"/>
      <c r="S641" s="1"/>
      <c r="T641" s="1"/>
    </row>
    <row r="642" spans="1:20" ht="9.75" customHeight="1">
      <c r="A642" s="1"/>
      <c r="B642" s="1"/>
      <c r="C642" s="1"/>
      <c r="D642" s="1"/>
      <c r="E642" s="1"/>
      <c r="F642" s="1"/>
      <c r="G642" s="1"/>
      <c r="H642" s="1"/>
      <c r="I642" s="1"/>
      <c r="J642" s="1"/>
      <c r="K642" s="1"/>
      <c r="L642" s="1"/>
      <c r="M642" s="1"/>
      <c r="N642" s="1"/>
      <c r="O642" s="1"/>
      <c r="P642" s="1"/>
      <c r="Q642" s="1"/>
      <c r="R642" s="1"/>
      <c r="S642" s="1"/>
      <c r="T642" s="1"/>
    </row>
    <row r="643" spans="1:20" ht="9.75" customHeight="1">
      <c r="A643" s="1"/>
      <c r="B643" s="1"/>
      <c r="C643" s="1"/>
      <c r="D643" s="1"/>
      <c r="E643" s="1"/>
      <c r="F643" s="1"/>
      <c r="G643" s="1"/>
      <c r="H643" s="1"/>
      <c r="I643" s="1"/>
      <c r="J643" s="1"/>
      <c r="K643" s="1"/>
      <c r="L643" s="1"/>
      <c r="M643" s="1"/>
      <c r="N643" s="1"/>
      <c r="O643" s="1"/>
      <c r="P643" s="1"/>
      <c r="Q643" s="1"/>
      <c r="R643" s="1"/>
      <c r="S643" s="1"/>
      <c r="T643" s="1"/>
    </row>
    <row r="644" spans="1:20" ht="9.75" customHeight="1">
      <c r="A644" s="1"/>
      <c r="B644" s="1"/>
      <c r="C644" s="1"/>
      <c r="D644" s="1"/>
      <c r="E644" s="1"/>
      <c r="F644" s="1"/>
      <c r="G644" s="1"/>
      <c r="H644" s="1"/>
      <c r="I644" s="1"/>
      <c r="J644" s="1"/>
      <c r="K644" s="1"/>
      <c r="L644" s="1"/>
      <c r="M644" s="1"/>
      <c r="N644" s="1"/>
      <c r="O644" s="1"/>
      <c r="P644" s="1"/>
      <c r="Q644" s="1"/>
      <c r="R644" s="1"/>
      <c r="S644" s="1"/>
      <c r="T644" s="1"/>
    </row>
    <row r="645" spans="1:20" ht="9.75" customHeight="1">
      <c r="A645" s="1"/>
      <c r="B645" s="1"/>
      <c r="C645" s="1"/>
      <c r="D645" s="1"/>
      <c r="E645" s="1"/>
      <c r="F645" s="1"/>
      <c r="G645" s="1"/>
      <c r="H645" s="1"/>
      <c r="I645" s="1"/>
      <c r="J645" s="1"/>
      <c r="K645" s="1"/>
      <c r="L645" s="1"/>
      <c r="M645" s="1"/>
      <c r="N645" s="1"/>
      <c r="O645" s="1"/>
      <c r="P645" s="1"/>
      <c r="Q645" s="1"/>
      <c r="R645" s="1"/>
      <c r="S645" s="1"/>
      <c r="T645" s="1"/>
    </row>
    <row r="646" spans="1:20" ht="9.75" customHeight="1">
      <c r="A646" s="1"/>
      <c r="B646" s="1"/>
      <c r="C646" s="1"/>
      <c r="D646" s="1"/>
      <c r="E646" s="1"/>
      <c r="F646" s="1"/>
      <c r="G646" s="1"/>
      <c r="H646" s="1"/>
      <c r="I646" s="1"/>
      <c r="J646" s="1"/>
      <c r="K646" s="1"/>
      <c r="L646" s="1"/>
      <c r="M646" s="1"/>
      <c r="N646" s="1"/>
      <c r="O646" s="1"/>
      <c r="P646" s="1"/>
      <c r="Q646" s="1"/>
      <c r="R646" s="1"/>
      <c r="S646" s="1"/>
      <c r="T646" s="1"/>
    </row>
    <row r="647" spans="1:20" ht="9.75" customHeight="1">
      <c r="A647" s="1"/>
      <c r="B647" s="1"/>
      <c r="C647" s="1"/>
      <c r="D647" s="1"/>
      <c r="E647" s="1"/>
      <c r="F647" s="1"/>
      <c r="G647" s="1"/>
      <c r="H647" s="1"/>
      <c r="I647" s="1"/>
      <c r="J647" s="1"/>
      <c r="K647" s="1"/>
      <c r="L647" s="1"/>
      <c r="M647" s="1"/>
      <c r="N647" s="1"/>
      <c r="O647" s="1"/>
      <c r="P647" s="1"/>
      <c r="Q647" s="1"/>
      <c r="R647" s="1"/>
      <c r="S647" s="1"/>
      <c r="T647" s="1"/>
    </row>
    <row r="648" spans="1:20" ht="9.75" customHeight="1">
      <c r="A648" s="1"/>
      <c r="B648" s="1"/>
      <c r="C648" s="1"/>
      <c r="D648" s="1"/>
      <c r="E648" s="1"/>
      <c r="F648" s="1"/>
      <c r="G648" s="1"/>
      <c r="H648" s="1"/>
      <c r="I648" s="1"/>
      <c r="J648" s="1"/>
      <c r="K648" s="1"/>
      <c r="L648" s="1"/>
      <c r="M648" s="1"/>
      <c r="N648" s="1"/>
      <c r="O648" s="1"/>
      <c r="P648" s="1"/>
      <c r="Q648" s="1"/>
      <c r="R648" s="1"/>
      <c r="S648" s="1"/>
      <c r="T648" s="1"/>
    </row>
    <row r="649" spans="1:20" ht="9.75" customHeight="1">
      <c r="A649" s="1"/>
      <c r="B649" s="1"/>
      <c r="C649" s="1"/>
      <c r="D649" s="1"/>
      <c r="E649" s="1"/>
      <c r="F649" s="1"/>
      <c r="G649" s="1"/>
      <c r="H649" s="1"/>
      <c r="I649" s="1"/>
      <c r="J649" s="1"/>
      <c r="K649" s="1"/>
      <c r="L649" s="1"/>
      <c r="M649" s="1"/>
      <c r="N649" s="1"/>
      <c r="O649" s="1"/>
      <c r="P649" s="1"/>
      <c r="Q649" s="1"/>
      <c r="R649" s="1"/>
      <c r="S649" s="1"/>
      <c r="T649" s="1"/>
    </row>
    <row r="650" spans="1:20" ht="9.75" customHeight="1">
      <c r="A650" s="1"/>
      <c r="B650" s="1"/>
      <c r="C650" s="1"/>
      <c r="D650" s="1"/>
      <c r="E650" s="1"/>
      <c r="F650" s="1"/>
      <c r="G650" s="1"/>
      <c r="H650" s="1"/>
      <c r="I650" s="1"/>
      <c r="J650" s="1"/>
      <c r="K650" s="1"/>
      <c r="L650" s="1"/>
      <c r="M650" s="1"/>
      <c r="N650" s="1"/>
      <c r="O650" s="1"/>
      <c r="P650" s="1"/>
      <c r="Q650" s="1"/>
      <c r="R650" s="1"/>
      <c r="S650" s="1"/>
      <c r="T650" s="1"/>
    </row>
    <row r="651" spans="1:20" ht="9.75" customHeight="1">
      <c r="A651" s="1"/>
      <c r="B651" s="1"/>
      <c r="C651" s="1"/>
      <c r="D651" s="1"/>
      <c r="E651" s="1"/>
      <c r="F651" s="1"/>
      <c r="G651" s="1"/>
      <c r="H651" s="1"/>
      <c r="I651" s="1"/>
      <c r="J651" s="1"/>
      <c r="K651" s="1"/>
      <c r="L651" s="1"/>
      <c r="M651" s="1"/>
      <c r="N651" s="1"/>
      <c r="O651" s="1"/>
      <c r="P651" s="1"/>
      <c r="Q651" s="1"/>
      <c r="R651" s="1"/>
      <c r="S651" s="1"/>
      <c r="T651" s="1"/>
    </row>
    <row r="652" spans="1:20" ht="9.75" customHeight="1">
      <c r="A652" s="1"/>
      <c r="B652" s="1"/>
      <c r="C652" s="1"/>
      <c r="D652" s="1"/>
      <c r="E652" s="1"/>
      <c r="F652" s="1"/>
      <c r="G652" s="1"/>
      <c r="H652" s="1"/>
      <c r="I652" s="1"/>
      <c r="J652" s="1"/>
      <c r="K652" s="1"/>
      <c r="L652" s="1"/>
      <c r="M652" s="1"/>
      <c r="N652" s="1"/>
      <c r="O652" s="1"/>
      <c r="P652" s="1"/>
      <c r="Q652" s="1"/>
      <c r="R652" s="1"/>
      <c r="S652" s="1"/>
      <c r="T652" s="1"/>
    </row>
    <row r="653" spans="1:20" ht="9.75" customHeight="1">
      <c r="A653" s="1"/>
      <c r="B653" s="1"/>
      <c r="C653" s="1"/>
      <c r="D653" s="1"/>
      <c r="E653" s="1"/>
      <c r="F653" s="1"/>
      <c r="G653" s="1"/>
      <c r="H653" s="1"/>
      <c r="I653" s="1"/>
      <c r="J653" s="1"/>
      <c r="K653" s="1"/>
      <c r="L653" s="1"/>
      <c r="M653" s="1"/>
      <c r="N653" s="1"/>
      <c r="O653" s="1"/>
      <c r="P653" s="1"/>
      <c r="Q653" s="1"/>
      <c r="R653" s="1"/>
      <c r="S653" s="1"/>
      <c r="T653" s="1"/>
    </row>
    <row r="654" spans="1:20" ht="9.75" customHeight="1">
      <c r="A654" s="1"/>
      <c r="B654" s="1"/>
      <c r="C654" s="1"/>
      <c r="D654" s="1"/>
      <c r="E654" s="1"/>
      <c r="F654" s="1"/>
      <c r="G654" s="1"/>
      <c r="H654" s="1"/>
      <c r="I654" s="1"/>
      <c r="J654" s="1"/>
      <c r="K654" s="1"/>
      <c r="L654" s="1"/>
      <c r="M654" s="1"/>
      <c r="N654" s="1"/>
      <c r="O654" s="1"/>
      <c r="P654" s="1"/>
      <c r="Q654" s="1"/>
      <c r="R654" s="1"/>
      <c r="S654" s="1"/>
      <c r="T654" s="1"/>
    </row>
    <row r="655" spans="1:20" ht="9.75" customHeight="1">
      <c r="A655" s="1"/>
      <c r="B655" s="1"/>
      <c r="C655" s="1"/>
      <c r="D655" s="1"/>
      <c r="E655" s="1"/>
      <c r="F655" s="1"/>
      <c r="G655" s="1"/>
      <c r="H655" s="1"/>
      <c r="I655" s="1"/>
      <c r="J655" s="1"/>
      <c r="K655" s="1"/>
      <c r="L655" s="1"/>
      <c r="M655" s="1"/>
      <c r="N655" s="1"/>
      <c r="O655" s="1"/>
      <c r="P655" s="1"/>
      <c r="Q655" s="1"/>
      <c r="R655" s="1"/>
      <c r="S655" s="1"/>
      <c r="T655" s="1"/>
    </row>
    <row r="656" spans="1:20" ht="9.75" customHeight="1">
      <c r="A656" s="1"/>
      <c r="B656" s="1"/>
      <c r="C656" s="1"/>
      <c r="D656" s="1"/>
      <c r="E656" s="1"/>
      <c r="F656" s="1"/>
      <c r="G656" s="1"/>
      <c r="H656" s="1"/>
      <c r="I656" s="1"/>
      <c r="J656" s="1"/>
      <c r="K656" s="1"/>
      <c r="L656" s="1"/>
      <c r="M656" s="1"/>
      <c r="N656" s="1"/>
      <c r="O656" s="1"/>
      <c r="P656" s="1"/>
      <c r="Q656" s="1"/>
      <c r="R656" s="1"/>
      <c r="S656" s="1"/>
      <c r="T656" s="1"/>
    </row>
    <row r="657" spans="1:20" ht="9.75" customHeight="1">
      <c r="A657" s="1"/>
      <c r="B657" s="1"/>
      <c r="C657" s="1"/>
      <c r="D657" s="1"/>
      <c r="E657" s="1"/>
      <c r="F657" s="1"/>
      <c r="G657" s="1"/>
      <c r="H657" s="1"/>
      <c r="I657" s="1"/>
      <c r="J657" s="1"/>
      <c r="K657" s="1"/>
      <c r="L657" s="1"/>
      <c r="M657" s="1"/>
      <c r="N657" s="1"/>
      <c r="O657" s="1"/>
      <c r="P657" s="1"/>
      <c r="Q657" s="1"/>
      <c r="R657" s="1"/>
      <c r="S657" s="1"/>
      <c r="T657" s="1"/>
    </row>
    <row r="658" spans="1:20" ht="9.75" customHeight="1">
      <c r="A658" s="1"/>
      <c r="B658" s="1"/>
      <c r="C658" s="1"/>
      <c r="D658" s="1"/>
      <c r="E658" s="1"/>
      <c r="F658" s="1"/>
      <c r="G658" s="1"/>
      <c r="H658" s="1"/>
      <c r="I658" s="1"/>
      <c r="J658" s="1"/>
      <c r="K658" s="1"/>
      <c r="L658" s="1"/>
      <c r="M658" s="1"/>
      <c r="N658" s="1"/>
      <c r="O658" s="1"/>
      <c r="P658" s="1"/>
      <c r="Q658" s="1"/>
      <c r="R658" s="1"/>
      <c r="S658" s="1"/>
      <c r="T658" s="1"/>
    </row>
    <row r="659" spans="1:20" ht="9.75" customHeight="1">
      <c r="A659" s="1"/>
      <c r="B659" s="1"/>
      <c r="C659" s="1"/>
      <c r="D659" s="1"/>
      <c r="E659" s="1"/>
      <c r="F659" s="1"/>
      <c r="G659" s="1"/>
      <c r="H659" s="1"/>
      <c r="I659" s="1"/>
      <c r="J659" s="1"/>
      <c r="K659" s="1"/>
      <c r="L659" s="1"/>
      <c r="M659" s="1"/>
      <c r="N659" s="1"/>
      <c r="O659" s="1"/>
      <c r="P659" s="1"/>
      <c r="Q659" s="1"/>
      <c r="R659" s="1"/>
      <c r="S659" s="1"/>
      <c r="T659" s="1"/>
    </row>
    <row r="660" spans="1:20" ht="9.75" customHeight="1">
      <c r="A660" s="1"/>
      <c r="B660" s="1"/>
      <c r="C660" s="1"/>
      <c r="D660" s="1"/>
      <c r="E660" s="1"/>
      <c r="F660" s="1"/>
      <c r="G660" s="1"/>
      <c r="H660" s="1"/>
      <c r="I660" s="1"/>
      <c r="J660" s="1"/>
      <c r="K660" s="1"/>
      <c r="L660" s="1"/>
      <c r="M660" s="1"/>
      <c r="N660" s="1"/>
      <c r="O660" s="1"/>
      <c r="P660" s="1"/>
      <c r="Q660" s="1"/>
      <c r="R660" s="1"/>
      <c r="S660" s="1"/>
      <c r="T660" s="1"/>
    </row>
    <row r="661" spans="1:20" ht="9.75" customHeight="1">
      <c r="A661" s="1"/>
      <c r="B661" s="1"/>
      <c r="C661" s="1"/>
      <c r="D661" s="1"/>
      <c r="E661" s="1"/>
      <c r="F661" s="1"/>
      <c r="G661" s="1"/>
      <c r="H661" s="1"/>
      <c r="I661" s="1"/>
      <c r="J661" s="1"/>
      <c r="K661" s="1"/>
      <c r="L661" s="1"/>
      <c r="M661" s="1"/>
      <c r="N661" s="1"/>
      <c r="O661" s="1"/>
      <c r="P661" s="1"/>
      <c r="Q661" s="1"/>
      <c r="R661" s="1"/>
      <c r="S661" s="1"/>
      <c r="T661" s="1"/>
    </row>
    <row r="662" spans="1:20" ht="9.75" customHeight="1">
      <c r="A662" s="1"/>
      <c r="B662" s="1"/>
      <c r="C662" s="1"/>
      <c r="D662" s="1"/>
      <c r="E662" s="1"/>
      <c r="F662" s="1"/>
      <c r="G662" s="1"/>
      <c r="H662" s="1"/>
      <c r="I662" s="1"/>
      <c r="J662" s="1"/>
      <c r="K662" s="1"/>
      <c r="L662" s="1"/>
      <c r="M662" s="1"/>
      <c r="N662" s="1"/>
      <c r="O662" s="1"/>
      <c r="P662" s="1"/>
      <c r="Q662" s="1"/>
      <c r="R662" s="1"/>
      <c r="S662" s="1"/>
      <c r="T662" s="1"/>
    </row>
    <row r="663" spans="1:20" ht="9.75" customHeight="1">
      <c r="A663" s="1"/>
      <c r="B663" s="1"/>
      <c r="C663" s="1"/>
      <c r="D663" s="1"/>
      <c r="E663" s="1"/>
      <c r="F663" s="1"/>
      <c r="G663" s="1"/>
      <c r="H663" s="1"/>
      <c r="I663" s="1"/>
      <c r="J663" s="1"/>
      <c r="K663" s="1"/>
      <c r="L663" s="1"/>
      <c r="M663" s="1"/>
      <c r="N663" s="1"/>
      <c r="O663" s="1"/>
      <c r="P663" s="1"/>
      <c r="Q663" s="1"/>
      <c r="R663" s="1"/>
      <c r="S663" s="1"/>
      <c r="T663" s="1"/>
    </row>
    <row r="664" spans="1:20" ht="9.75" customHeight="1">
      <c r="A664" s="1"/>
      <c r="B664" s="1"/>
      <c r="C664" s="1"/>
      <c r="D664" s="1"/>
      <c r="E664" s="1"/>
      <c r="F664" s="1"/>
      <c r="G664" s="1"/>
      <c r="H664" s="1"/>
      <c r="I664" s="1"/>
      <c r="J664" s="1"/>
      <c r="K664" s="1"/>
      <c r="L664" s="1"/>
      <c r="M664" s="1"/>
      <c r="N664" s="1"/>
      <c r="O664" s="1"/>
      <c r="P664" s="1"/>
      <c r="Q664" s="1"/>
      <c r="R664" s="1"/>
      <c r="S664" s="1"/>
      <c r="T664" s="1"/>
    </row>
    <row r="665" spans="1:20" ht="9.75" customHeight="1">
      <c r="A665" s="1"/>
      <c r="B665" s="1"/>
      <c r="C665" s="1"/>
      <c r="D665" s="1"/>
      <c r="E665" s="1"/>
      <c r="F665" s="1"/>
      <c r="G665" s="1"/>
      <c r="H665" s="1"/>
      <c r="I665" s="1"/>
      <c r="J665" s="1"/>
      <c r="K665" s="1"/>
      <c r="L665" s="1"/>
      <c r="M665" s="1"/>
      <c r="N665" s="1"/>
      <c r="O665" s="1"/>
      <c r="P665" s="1"/>
      <c r="Q665" s="1"/>
      <c r="R665" s="1"/>
      <c r="S665" s="1"/>
      <c r="T665" s="1"/>
    </row>
    <row r="666" spans="1:20" ht="9.75" customHeight="1">
      <c r="A666" s="1"/>
      <c r="B666" s="1"/>
      <c r="C666" s="1"/>
      <c r="D666" s="1"/>
      <c r="E666" s="1"/>
      <c r="F666" s="1"/>
      <c r="G666" s="1"/>
      <c r="H666" s="1"/>
      <c r="I666" s="1"/>
      <c r="J666" s="1"/>
      <c r="K666" s="1"/>
      <c r="L666" s="1"/>
      <c r="M666" s="1"/>
      <c r="N666" s="1"/>
      <c r="O666" s="1"/>
      <c r="P666" s="1"/>
      <c r="Q666" s="1"/>
      <c r="R666" s="1"/>
      <c r="S666" s="1"/>
      <c r="T666" s="1"/>
    </row>
    <row r="667" spans="1:20" ht="9.75" customHeight="1">
      <c r="A667" s="1"/>
      <c r="B667" s="1"/>
      <c r="C667" s="1"/>
      <c r="D667" s="1"/>
      <c r="E667" s="1"/>
      <c r="F667" s="1"/>
      <c r="G667" s="1"/>
      <c r="H667" s="1"/>
      <c r="I667" s="1"/>
      <c r="J667" s="1"/>
      <c r="K667" s="1"/>
      <c r="L667" s="1"/>
      <c r="M667" s="1"/>
      <c r="N667" s="1"/>
      <c r="O667" s="1"/>
      <c r="P667" s="1"/>
      <c r="Q667" s="1"/>
      <c r="R667" s="1"/>
      <c r="S667" s="1"/>
      <c r="T667" s="1"/>
    </row>
    <row r="668" spans="1:20" ht="9.75" customHeight="1">
      <c r="A668" s="1"/>
      <c r="B668" s="1"/>
      <c r="C668" s="1"/>
      <c r="D668" s="1"/>
      <c r="E668" s="1"/>
      <c r="F668" s="1"/>
      <c r="G668" s="1"/>
      <c r="H668" s="1"/>
      <c r="I668" s="1"/>
      <c r="J668" s="1"/>
      <c r="K668" s="1"/>
      <c r="L668" s="1"/>
      <c r="M668" s="1"/>
      <c r="N668" s="1"/>
      <c r="O668" s="1"/>
      <c r="P668" s="1"/>
      <c r="Q668" s="1"/>
      <c r="R668" s="1"/>
      <c r="S668" s="1"/>
      <c r="T668" s="1"/>
    </row>
    <row r="669" spans="1:20" ht="9.75" customHeight="1">
      <c r="A669" s="1"/>
      <c r="B669" s="1"/>
      <c r="C669" s="1"/>
      <c r="D669" s="1"/>
      <c r="E669" s="1"/>
      <c r="F669" s="1"/>
      <c r="G669" s="1"/>
      <c r="H669" s="1"/>
      <c r="I669" s="1"/>
      <c r="J669" s="1"/>
      <c r="K669" s="1"/>
      <c r="L669" s="1"/>
      <c r="M669" s="1"/>
      <c r="N669" s="1"/>
      <c r="O669" s="1"/>
      <c r="P669" s="1"/>
      <c r="Q669" s="1"/>
      <c r="R669" s="1"/>
      <c r="S669" s="1"/>
      <c r="T669" s="1"/>
    </row>
    <row r="670" spans="1:20" ht="9.75" customHeight="1">
      <c r="A670" s="1"/>
      <c r="B670" s="1"/>
      <c r="C670" s="1"/>
      <c r="D670" s="1"/>
      <c r="E670" s="1"/>
      <c r="F670" s="1"/>
      <c r="G670" s="1"/>
      <c r="H670" s="1"/>
      <c r="I670" s="1"/>
      <c r="J670" s="1"/>
      <c r="K670" s="1"/>
      <c r="L670" s="1"/>
      <c r="M670" s="1"/>
      <c r="N670" s="1"/>
      <c r="O670" s="1"/>
      <c r="P670" s="1"/>
      <c r="Q670" s="1"/>
      <c r="R670" s="1"/>
      <c r="S670" s="1"/>
      <c r="T670" s="1"/>
    </row>
    <row r="671" spans="1:20" ht="9.75" customHeight="1">
      <c r="A671" s="1"/>
      <c r="B671" s="1"/>
      <c r="C671" s="1"/>
      <c r="D671" s="1"/>
      <c r="E671" s="1"/>
      <c r="F671" s="1"/>
      <c r="G671" s="1"/>
      <c r="H671" s="1"/>
      <c r="I671" s="1"/>
      <c r="J671" s="1"/>
      <c r="K671" s="1"/>
      <c r="L671" s="1"/>
      <c r="M671" s="1"/>
      <c r="N671" s="1"/>
      <c r="O671" s="1"/>
      <c r="P671" s="1"/>
      <c r="Q671" s="1"/>
      <c r="R671" s="1"/>
      <c r="S671" s="1"/>
      <c r="T671" s="1"/>
    </row>
    <row r="672" spans="1:20" ht="9.75" customHeight="1">
      <c r="A672" s="1"/>
      <c r="B672" s="1"/>
      <c r="C672" s="1"/>
      <c r="D672" s="1"/>
      <c r="E672" s="1"/>
      <c r="F672" s="1"/>
      <c r="G672" s="1"/>
      <c r="H672" s="1"/>
      <c r="I672" s="1"/>
      <c r="J672" s="1"/>
      <c r="K672" s="1"/>
      <c r="L672" s="1"/>
      <c r="M672" s="1"/>
      <c r="N672" s="1"/>
      <c r="O672" s="1"/>
      <c r="P672" s="1"/>
      <c r="Q672" s="1"/>
      <c r="R672" s="1"/>
      <c r="S672" s="1"/>
      <c r="T672" s="1"/>
    </row>
    <row r="673" spans="1:20" ht="9.75" customHeight="1">
      <c r="A673" s="1"/>
      <c r="B673" s="1"/>
      <c r="C673" s="1"/>
      <c r="D673" s="1"/>
      <c r="E673" s="1"/>
      <c r="F673" s="1"/>
      <c r="G673" s="1"/>
      <c r="H673" s="1"/>
      <c r="I673" s="1"/>
      <c r="J673" s="1"/>
      <c r="K673" s="1"/>
      <c r="L673" s="1"/>
      <c r="M673" s="1"/>
      <c r="N673" s="1"/>
      <c r="O673" s="1"/>
      <c r="P673" s="1"/>
      <c r="Q673" s="1"/>
      <c r="R673" s="1"/>
      <c r="S673" s="1"/>
      <c r="T673" s="1"/>
    </row>
    <row r="674" spans="1:20" ht="9.75" customHeight="1">
      <c r="A674" s="1"/>
      <c r="B674" s="1"/>
      <c r="C674" s="1"/>
      <c r="D674" s="1"/>
      <c r="E674" s="1"/>
      <c r="F674" s="1"/>
      <c r="G674" s="1"/>
      <c r="H674" s="1"/>
      <c r="I674" s="1"/>
      <c r="J674" s="1"/>
      <c r="K674" s="1"/>
      <c r="L674" s="1"/>
      <c r="M674" s="1"/>
      <c r="N674" s="1"/>
      <c r="O674" s="1"/>
      <c r="P674" s="1"/>
      <c r="Q674" s="1"/>
      <c r="R674" s="1"/>
      <c r="S674" s="1"/>
      <c r="T674" s="1"/>
    </row>
    <row r="675" spans="1:20" ht="9.75" customHeight="1">
      <c r="A675" s="1"/>
      <c r="B675" s="1"/>
      <c r="C675" s="1"/>
      <c r="D675" s="1"/>
      <c r="E675" s="1"/>
      <c r="F675" s="1"/>
      <c r="G675" s="1"/>
      <c r="H675" s="1"/>
      <c r="I675" s="1"/>
      <c r="J675" s="1"/>
      <c r="K675" s="1"/>
      <c r="L675" s="1"/>
      <c r="M675" s="1"/>
      <c r="N675" s="1"/>
      <c r="O675" s="1"/>
      <c r="P675" s="1"/>
      <c r="Q675" s="1"/>
      <c r="R675" s="1"/>
      <c r="S675" s="1"/>
      <c r="T675" s="1"/>
    </row>
    <row r="676" spans="1:20" ht="9.75" customHeight="1">
      <c r="A676" s="1"/>
      <c r="B676" s="1"/>
      <c r="C676" s="1"/>
      <c r="D676" s="1"/>
      <c r="E676" s="1"/>
      <c r="F676" s="1"/>
      <c r="G676" s="1"/>
      <c r="H676" s="1"/>
      <c r="I676" s="1"/>
      <c r="J676" s="1"/>
      <c r="K676" s="1"/>
      <c r="L676" s="1"/>
      <c r="M676" s="1"/>
      <c r="N676" s="1"/>
      <c r="O676" s="1"/>
      <c r="P676" s="1"/>
      <c r="Q676" s="1"/>
      <c r="R676" s="1"/>
      <c r="S676" s="1"/>
      <c r="T676" s="1"/>
    </row>
    <row r="677" spans="1:20" ht="9.75" customHeight="1">
      <c r="A677" s="1"/>
      <c r="B677" s="1"/>
      <c r="C677" s="1"/>
      <c r="D677" s="1"/>
      <c r="E677" s="1"/>
      <c r="F677" s="1"/>
      <c r="G677" s="1"/>
      <c r="H677" s="1"/>
      <c r="I677" s="1"/>
      <c r="J677" s="1"/>
      <c r="K677" s="1"/>
      <c r="L677" s="1"/>
      <c r="M677" s="1"/>
      <c r="N677" s="1"/>
      <c r="O677" s="1"/>
      <c r="P677" s="1"/>
      <c r="Q677" s="1"/>
      <c r="R677" s="1"/>
      <c r="S677" s="1"/>
      <c r="T677" s="1"/>
    </row>
    <row r="678" spans="1:20" ht="9.75" customHeight="1">
      <c r="A678" s="1"/>
      <c r="B678" s="1"/>
      <c r="C678" s="1"/>
      <c r="D678" s="1"/>
      <c r="E678" s="1"/>
      <c r="F678" s="1"/>
      <c r="G678" s="1"/>
      <c r="H678" s="1"/>
      <c r="I678" s="1"/>
      <c r="J678" s="1"/>
      <c r="K678" s="1"/>
      <c r="L678" s="1"/>
      <c r="M678" s="1"/>
      <c r="N678" s="1"/>
      <c r="O678" s="1"/>
      <c r="P678" s="1"/>
      <c r="Q678" s="1"/>
      <c r="R678" s="1"/>
      <c r="S678" s="1"/>
      <c r="T678" s="1"/>
    </row>
    <row r="679" spans="1:20" ht="9.75" customHeight="1">
      <c r="A679" s="1"/>
      <c r="B679" s="1"/>
      <c r="C679" s="1"/>
      <c r="D679" s="1"/>
      <c r="E679" s="1"/>
      <c r="F679" s="1"/>
      <c r="G679" s="1"/>
      <c r="H679" s="1"/>
      <c r="I679" s="1"/>
      <c r="J679" s="1"/>
      <c r="K679" s="1"/>
      <c r="L679" s="1"/>
      <c r="M679" s="1"/>
      <c r="N679" s="1"/>
      <c r="O679" s="1"/>
      <c r="P679" s="1"/>
      <c r="Q679" s="1"/>
      <c r="R679" s="1"/>
      <c r="S679" s="1"/>
      <c r="T679" s="1"/>
    </row>
    <row r="680" spans="1:20" ht="9.75" customHeight="1">
      <c r="A680" s="1"/>
      <c r="B680" s="1"/>
      <c r="C680" s="1"/>
      <c r="D680" s="1"/>
      <c r="E680" s="1"/>
      <c r="F680" s="1"/>
      <c r="G680" s="1"/>
      <c r="H680" s="1"/>
      <c r="I680" s="1"/>
      <c r="J680" s="1"/>
      <c r="K680" s="1"/>
      <c r="L680" s="1"/>
      <c r="M680" s="1"/>
      <c r="N680" s="1"/>
      <c r="O680" s="1"/>
      <c r="P680" s="1"/>
      <c r="Q680" s="1"/>
      <c r="R680" s="1"/>
      <c r="S680" s="1"/>
      <c r="T680" s="1"/>
    </row>
    <row r="681" spans="1:20" ht="9.75" customHeight="1">
      <c r="A681" s="1"/>
      <c r="B681" s="1"/>
      <c r="C681" s="1"/>
      <c r="D681" s="1"/>
      <c r="E681" s="1"/>
      <c r="F681" s="1"/>
      <c r="G681" s="1"/>
      <c r="H681" s="1"/>
      <c r="I681" s="1"/>
      <c r="J681" s="1"/>
      <c r="K681" s="1"/>
      <c r="L681" s="1"/>
      <c r="M681" s="1"/>
      <c r="N681" s="1"/>
      <c r="O681" s="1"/>
      <c r="P681" s="1"/>
      <c r="Q681" s="1"/>
      <c r="R681" s="1"/>
      <c r="S681" s="1"/>
      <c r="T681" s="1"/>
    </row>
    <row r="682" spans="1:20" ht="9.75" customHeight="1">
      <c r="A682" s="1"/>
      <c r="B682" s="1"/>
      <c r="C682" s="1"/>
      <c r="D682" s="1"/>
      <c r="E682" s="1"/>
      <c r="F682" s="1"/>
      <c r="G682" s="1"/>
      <c r="H682" s="1"/>
      <c r="I682" s="1"/>
      <c r="J682" s="1"/>
      <c r="K682" s="1"/>
      <c r="L682" s="1"/>
      <c r="M682" s="1"/>
      <c r="N682" s="1"/>
      <c r="O682" s="1"/>
      <c r="P682" s="1"/>
      <c r="Q682" s="1"/>
      <c r="R682" s="1"/>
      <c r="S682" s="1"/>
      <c r="T682" s="1"/>
    </row>
    <row r="683" spans="1:20" ht="9.75" customHeight="1">
      <c r="A683" s="1"/>
      <c r="B683" s="1"/>
      <c r="C683" s="1"/>
      <c r="D683" s="1"/>
      <c r="E683" s="1"/>
      <c r="F683" s="1"/>
      <c r="G683" s="1"/>
      <c r="H683" s="1"/>
      <c r="I683" s="1"/>
      <c r="J683" s="1"/>
      <c r="K683" s="1"/>
      <c r="L683" s="1"/>
      <c r="M683" s="1"/>
      <c r="N683" s="1"/>
      <c r="O683" s="1"/>
      <c r="P683" s="1"/>
      <c r="Q683" s="1"/>
      <c r="R683" s="1"/>
      <c r="S683" s="1"/>
      <c r="T683" s="1"/>
    </row>
    <row r="684" spans="1:20" ht="9.75" customHeight="1">
      <c r="A684" s="1"/>
      <c r="B684" s="1"/>
      <c r="C684" s="1"/>
      <c r="D684" s="1"/>
      <c r="E684" s="1"/>
      <c r="F684" s="1"/>
      <c r="G684" s="1"/>
      <c r="H684" s="1"/>
      <c r="I684" s="1"/>
      <c r="J684" s="1"/>
      <c r="K684" s="1"/>
      <c r="L684" s="1"/>
      <c r="M684" s="1"/>
      <c r="N684" s="1"/>
      <c r="O684" s="1"/>
      <c r="P684" s="1"/>
      <c r="Q684" s="1"/>
      <c r="R684" s="1"/>
      <c r="S684" s="1"/>
      <c r="T684" s="1"/>
    </row>
    <row r="685" spans="1:20" ht="9.75" customHeight="1">
      <c r="A685" s="1"/>
      <c r="B685" s="1"/>
      <c r="C685" s="1"/>
      <c r="D685" s="1"/>
      <c r="E685" s="1"/>
      <c r="F685" s="1"/>
      <c r="G685" s="1"/>
      <c r="H685" s="1"/>
      <c r="I685" s="1"/>
      <c r="J685" s="1"/>
      <c r="K685" s="1"/>
      <c r="L685" s="1"/>
      <c r="M685" s="1"/>
      <c r="N685" s="1"/>
      <c r="O685" s="1"/>
      <c r="P685" s="1"/>
      <c r="Q685" s="1"/>
      <c r="R685" s="1"/>
      <c r="S685" s="1"/>
      <c r="T685" s="1"/>
    </row>
    <row r="686" spans="1:20" ht="9.75" customHeight="1">
      <c r="A686" s="1"/>
      <c r="B686" s="1"/>
      <c r="C686" s="1"/>
      <c r="D686" s="1"/>
      <c r="E686" s="1"/>
      <c r="F686" s="1"/>
      <c r="G686" s="1"/>
      <c r="H686" s="1"/>
      <c r="I686" s="1"/>
      <c r="J686" s="1"/>
      <c r="K686" s="1"/>
      <c r="L686" s="1"/>
      <c r="M686" s="1"/>
      <c r="N686" s="1"/>
      <c r="O686" s="1"/>
      <c r="P686" s="1"/>
      <c r="Q686" s="1"/>
      <c r="R686" s="1"/>
      <c r="S686" s="1"/>
      <c r="T686" s="1"/>
    </row>
    <row r="687" spans="1:20" ht="9.75" customHeight="1">
      <c r="A687" s="1"/>
      <c r="B687" s="1"/>
      <c r="C687" s="1"/>
      <c r="D687" s="1"/>
      <c r="E687" s="1"/>
      <c r="F687" s="1"/>
      <c r="G687" s="1"/>
      <c r="H687" s="1"/>
      <c r="I687" s="1"/>
      <c r="J687" s="1"/>
      <c r="K687" s="1"/>
      <c r="L687" s="1"/>
      <c r="M687" s="1"/>
      <c r="N687" s="1"/>
      <c r="O687" s="1"/>
      <c r="P687" s="1"/>
      <c r="Q687" s="1"/>
      <c r="R687" s="1"/>
      <c r="S687" s="1"/>
      <c r="T687" s="1"/>
    </row>
    <row r="688" spans="1:20" ht="9.75" customHeight="1">
      <c r="A688" s="1"/>
      <c r="B688" s="1"/>
      <c r="C688" s="1"/>
      <c r="D688" s="1"/>
      <c r="E688" s="1"/>
      <c r="F688" s="1"/>
      <c r="G688" s="1"/>
      <c r="H688" s="1"/>
      <c r="I688" s="1"/>
      <c r="J688" s="1"/>
      <c r="K688" s="1"/>
      <c r="L688" s="1"/>
      <c r="M688" s="1"/>
      <c r="N688" s="1"/>
      <c r="O688" s="1"/>
      <c r="P688" s="1"/>
      <c r="Q688" s="1"/>
      <c r="R688" s="1"/>
      <c r="S688" s="1"/>
      <c r="T688" s="1"/>
    </row>
    <row r="689" spans="1:20" ht="9.75" customHeight="1">
      <c r="A689" s="1"/>
      <c r="B689" s="1"/>
      <c r="C689" s="1"/>
      <c r="D689" s="1"/>
      <c r="E689" s="1"/>
      <c r="F689" s="1"/>
      <c r="G689" s="1"/>
      <c r="H689" s="1"/>
      <c r="I689" s="1"/>
      <c r="J689" s="1"/>
      <c r="K689" s="1"/>
      <c r="L689" s="1"/>
      <c r="M689" s="1"/>
      <c r="N689" s="1"/>
      <c r="O689" s="1"/>
      <c r="P689" s="1"/>
      <c r="Q689" s="1"/>
      <c r="R689" s="1"/>
      <c r="S689" s="1"/>
      <c r="T689" s="1"/>
    </row>
    <row r="690" spans="1:20" ht="9.75" customHeight="1">
      <c r="A690" s="1"/>
      <c r="B690" s="1"/>
      <c r="C690" s="1"/>
      <c r="D690" s="1"/>
      <c r="E690" s="1"/>
      <c r="F690" s="1"/>
      <c r="G690" s="1"/>
      <c r="H690" s="1"/>
      <c r="I690" s="1"/>
      <c r="J690" s="1"/>
      <c r="K690" s="1"/>
      <c r="L690" s="1"/>
      <c r="M690" s="1"/>
      <c r="N690" s="1"/>
      <c r="O690" s="1"/>
      <c r="P690" s="1"/>
      <c r="Q690" s="1"/>
      <c r="R690" s="1"/>
      <c r="S690" s="1"/>
      <c r="T690" s="1"/>
    </row>
    <row r="691" spans="1:20" ht="9.75" customHeight="1">
      <c r="A691" s="1"/>
      <c r="B691" s="1"/>
      <c r="C691" s="1"/>
      <c r="D691" s="1"/>
      <c r="E691" s="1"/>
      <c r="F691" s="1"/>
      <c r="G691" s="1"/>
      <c r="H691" s="1"/>
      <c r="I691" s="1"/>
      <c r="J691" s="1"/>
      <c r="K691" s="1"/>
      <c r="L691" s="1"/>
      <c r="M691" s="1"/>
      <c r="N691" s="1"/>
      <c r="O691" s="1"/>
      <c r="P691" s="1"/>
      <c r="Q691" s="1"/>
      <c r="R691" s="1"/>
      <c r="S691" s="1"/>
      <c r="T691" s="1"/>
    </row>
    <row r="692" spans="1:20" ht="9.75" customHeight="1">
      <c r="A692" s="1"/>
      <c r="B692" s="1"/>
      <c r="C692" s="1"/>
      <c r="D692" s="1"/>
      <c r="E692" s="1"/>
      <c r="F692" s="1"/>
      <c r="G692" s="1"/>
      <c r="H692" s="1"/>
      <c r="I692" s="1"/>
      <c r="J692" s="1"/>
      <c r="K692" s="1"/>
      <c r="L692" s="1"/>
      <c r="M692" s="1"/>
      <c r="N692" s="1"/>
      <c r="O692" s="1"/>
      <c r="P692" s="1"/>
      <c r="Q692" s="1"/>
      <c r="R692" s="1"/>
      <c r="S692" s="1"/>
      <c r="T692" s="1"/>
    </row>
    <row r="693" spans="1:20" ht="9.75" customHeight="1">
      <c r="A693" s="1"/>
      <c r="B693" s="1"/>
      <c r="C693" s="1"/>
      <c r="D693" s="1"/>
      <c r="E693" s="1"/>
      <c r="F693" s="1"/>
      <c r="G693" s="1"/>
      <c r="H693" s="1"/>
      <c r="I693" s="1"/>
      <c r="J693" s="1"/>
      <c r="K693" s="1"/>
      <c r="L693" s="1"/>
      <c r="M693" s="1"/>
      <c r="N693" s="1"/>
      <c r="O693" s="1"/>
      <c r="P693" s="1"/>
      <c r="Q693" s="1"/>
      <c r="R693" s="1"/>
      <c r="S693" s="1"/>
      <c r="T693" s="1"/>
    </row>
    <row r="694" spans="1:20" ht="9.75" customHeight="1">
      <c r="A694" s="1"/>
      <c r="B694" s="1"/>
      <c r="C694" s="1"/>
      <c r="D694" s="1"/>
      <c r="E694" s="1"/>
      <c r="F694" s="1"/>
      <c r="G694" s="1"/>
      <c r="H694" s="1"/>
      <c r="I694" s="1"/>
      <c r="J694" s="1"/>
      <c r="K694" s="1"/>
      <c r="L694" s="1"/>
      <c r="M694" s="1"/>
      <c r="N694" s="1"/>
      <c r="O694" s="1"/>
      <c r="P694" s="1"/>
      <c r="Q694" s="1"/>
      <c r="R694" s="1"/>
      <c r="S694" s="1"/>
      <c r="T694" s="1"/>
    </row>
    <row r="695" spans="1:20" ht="9.75" customHeight="1">
      <c r="A695" s="1"/>
      <c r="B695" s="1"/>
      <c r="C695" s="1"/>
      <c r="D695" s="1"/>
      <c r="E695" s="1"/>
      <c r="F695" s="1"/>
      <c r="G695" s="1"/>
      <c r="H695" s="1"/>
      <c r="I695" s="1"/>
      <c r="J695" s="1"/>
      <c r="K695" s="1"/>
      <c r="L695" s="1"/>
      <c r="M695" s="1"/>
      <c r="N695" s="1"/>
      <c r="O695" s="1"/>
      <c r="P695" s="1"/>
      <c r="Q695" s="1"/>
      <c r="R695" s="1"/>
      <c r="S695" s="1"/>
      <c r="T695" s="1"/>
    </row>
    <row r="696" spans="1:20" ht="9.75" customHeight="1">
      <c r="A696" s="1"/>
      <c r="B696" s="1"/>
      <c r="C696" s="1"/>
      <c r="D696" s="1"/>
      <c r="E696" s="1"/>
      <c r="F696" s="1"/>
      <c r="G696" s="1"/>
      <c r="H696" s="1"/>
      <c r="I696" s="1"/>
      <c r="J696" s="1"/>
      <c r="K696" s="1"/>
      <c r="L696" s="1"/>
      <c r="M696" s="1"/>
      <c r="N696" s="1"/>
      <c r="O696" s="1"/>
      <c r="P696" s="1"/>
      <c r="Q696" s="1"/>
      <c r="R696" s="1"/>
      <c r="S696" s="1"/>
      <c r="T696" s="1"/>
    </row>
    <row r="697" spans="1:20" ht="9.75" customHeight="1">
      <c r="A697" s="1"/>
      <c r="B697" s="1"/>
      <c r="C697" s="1"/>
      <c r="D697" s="1"/>
      <c r="E697" s="1"/>
      <c r="F697" s="1"/>
      <c r="G697" s="1"/>
      <c r="H697" s="1"/>
      <c r="I697" s="1"/>
      <c r="J697" s="1"/>
      <c r="K697" s="1"/>
      <c r="L697" s="1"/>
      <c r="M697" s="1"/>
      <c r="N697" s="1"/>
      <c r="O697" s="1"/>
      <c r="P697" s="1"/>
      <c r="Q697" s="1"/>
      <c r="R697" s="1"/>
      <c r="S697" s="1"/>
      <c r="T697" s="1"/>
    </row>
    <row r="698" spans="1:20" ht="9.75" customHeight="1">
      <c r="A698" s="1"/>
      <c r="B698" s="1"/>
      <c r="C698" s="1"/>
      <c r="D698" s="1"/>
      <c r="E698" s="1"/>
      <c r="F698" s="1"/>
      <c r="G698" s="1"/>
      <c r="H698" s="1"/>
      <c r="I698" s="1"/>
      <c r="J698" s="1"/>
      <c r="K698" s="1"/>
      <c r="L698" s="1"/>
      <c r="M698" s="1"/>
      <c r="N698" s="1"/>
      <c r="O698" s="1"/>
      <c r="P698" s="1"/>
      <c r="Q698" s="1"/>
      <c r="R698" s="1"/>
      <c r="S698" s="1"/>
      <c r="T698" s="1"/>
    </row>
    <row r="699" spans="1:20" ht="9.75" customHeight="1">
      <c r="A699" s="1"/>
      <c r="B699" s="1"/>
      <c r="C699" s="1"/>
      <c r="D699" s="1"/>
      <c r="E699" s="1"/>
      <c r="F699" s="1"/>
      <c r="G699" s="1"/>
      <c r="H699" s="1"/>
      <c r="I699" s="1"/>
      <c r="J699" s="1"/>
      <c r="K699" s="1"/>
      <c r="L699" s="1"/>
      <c r="M699" s="1"/>
      <c r="N699" s="1"/>
      <c r="O699" s="1"/>
      <c r="P699" s="1"/>
      <c r="Q699" s="1"/>
      <c r="R699" s="1"/>
      <c r="S699" s="1"/>
      <c r="T699" s="1"/>
    </row>
    <row r="700" spans="1:20" ht="9.75" customHeight="1">
      <c r="A700" s="1"/>
      <c r="B700" s="1"/>
      <c r="C700" s="1"/>
      <c r="D700" s="1"/>
      <c r="E700" s="1"/>
      <c r="F700" s="1"/>
      <c r="G700" s="1"/>
      <c r="H700" s="1"/>
      <c r="I700" s="1"/>
      <c r="J700" s="1"/>
      <c r="K700" s="1"/>
      <c r="L700" s="1"/>
      <c r="M700" s="1"/>
      <c r="N700" s="1"/>
      <c r="O700" s="1"/>
      <c r="P700" s="1"/>
      <c r="Q700" s="1"/>
      <c r="R700" s="1"/>
      <c r="S700" s="1"/>
      <c r="T700" s="1"/>
    </row>
    <row r="701" spans="1:20" ht="9.75" customHeight="1">
      <c r="A701" s="1"/>
      <c r="B701" s="1"/>
      <c r="C701" s="1"/>
      <c r="D701" s="1"/>
      <c r="E701" s="1"/>
      <c r="F701" s="1"/>
      <c r="G701" s="1"/>
      <c r="H701" s="1"/>
      <c r="I701" s="1"/>
      <c r="J701" s="1"/>
      <c r="K701" s="1"/>
      <c r="L701" s="1"/>
      <c r="M701" s="1"/>
      <c r="N701" s="1"/>
      <c r="O701" s="1"/>
      <c r="P701" s="1"/>
      <c r="Q701" s="1"/>
      <c r="R701" s="1"/>
      <c r="S701" s="1"/>
      <c r="T701" s="1"/>
    </row>
    <row r="702" spans="1:20" ht="9.75" customHeight="1">
      <c r="A702" s="1"/>
      <c r="B702" s="1"/>
      <c r="C702" s="1"/>
      <c r="D702" s="1"/>
      <c r="E702" s="1"/>
      <c r="F702" s="1"/>
      <c r="G702" s="1"/>
      <c r="H702" s="1"/>
      <c r="I702" s="1"/>
      <c r="J702" s="1"/>
      <c r="K702" s="1"/>
      <c r="L702" s="1"/>
      <c r="M702" s="1"/>
      <c r="N702" s="1"/>
      <c r="O702" s="1"/>
      <c r="P702" s="1"/>
      <c r="Q702" s="1"/>
      <c r="R702" s="1"/>
      <c r="S702" s="1"/>
      <c r="T702" s="1"/>
    </row>
    <row r="703" spans="1:20" ht="9.75" customHeight="1">
      <c r="A703" s="1"/>
      <c r="B703" s="1"/>
      <c r="C703" s="1"/>
      <c r="D703" s="1"/>
      <c r="E703" s="1"/>
      <c r="F703" s="1"/>
      <c r="G703" s="1"/>
      <c r="H703" s="1"/>
      <c r="I703" s="1"/>
      <c r="J703" s="1"/>
      <c r="K703" s="1"/>
      <c r="L703" s="1"/>
      <c r="M703" s="1"/>
      <c r="N703" s="1"/>
      <c r="O703" s="1"/>
      <c r="P703" s="1"/>
      <c r="Q703" s="1"/>
      <c r="R703" s="1"/>
      <c r="S703" s="1"/>
      <c r="T703" s="1"/>
    </row>
    <row r="704" spans="1:20" ht="9.75" customHeight="1">
      <c r="A704" s="1"/>
      <c r="B704" s="1"/>
      <c r="C704" s="1"/>
      <c r="D704" s="1"/>
      <c r="E704" s="1"/>
      <c r="F704" s="1"/>
      <c r="G704" s="1"/>
      <c r="H704" s="1"/>
      <c r="I704" s="1"/>
      <c r="J704" s="1"/>
      <c r="K704" s="1"/>
      <c r="L704" s="1"/>
      <c r="M704" s="1"/>
      <c r="N704" s="1"/>
      <c r="O704" s="1"/>
      <c r="P704" s="1"/>
      <c r="Q704" s="1"/>
      <c r="R704" s="1"/>
      <c r="S704" s="1"/>
      <c r="T704" s="1"/>
    </row>
    <row r="705" spans="1:20" ht="9.75" customHeight="1">
      <c r="A705" s="1"/>
      <c r="B705" s="1"/>
      <c r="C705" s="1"/>
      <c r="D705" s="1"/>
      <c r="E705" s="1"/>
      <c r="F705" s="1"/>
      <c r="G705" s="1"/>
      <c r="H705" s="1"/>
      <c r="I705" s="1"/>
      <c r="J705" s="1"/>
      <c r="K705" s="1"/>
      <c r="L705" s="1"/>
      <c r="M705" s="1"/>
      <c r="N705" s="1"/>
      <c r="O705" s="1"/>
      <c r="P705" s="1"/>
      <c r="Q705" s="1"/>
      <c r="R705" s="1"/>
      <c r="S705" s="1"/>
      <c r="T705" s="1"/>
    </row>
    <row r="706" spans="1:20" ht="9.75" customHeight="1">
      <c r="A706" s="1"/>
      <c r="B706" s="1"/>
      <c r="C706" s="1"/>
      <c r="D706" s="1"/>
      <c r="E706" s="1"/>
      <c r="F706" s="1"/>
      <c r="G706" s="1"/>
      <c r="H706" s="1"/>
      <c r="I706" s="1"/>
      <c r="J706" s="1"/>
      <c r="K706" s="1"/>
      <c r="L706" s="1"/>
      <c r="M706" s="1"/>
      <c r="N706" s="1"/>
      <c r="O706" s="1"/>
      <c r="P706" s="1"/>
      <c r="Q706" s="1"/>
      <c r="R706" s="1"/>
      <c r="S706" s="1"/>
      <c r="T706" s="1"/>
    </row>
    <row r="707" spans="1:20" ht="9.75" customHeight="1">
      <c r="A707" s="1"/>
      <c r="B707" s="1"/>
      <c r="C707" s="1"/>
      <c r="D707" s="1"/>
      <c r="E707" s="1"/>
      <c r="F707" s="1"/>
      <c r="G707" s="1"/>
      <c r="H707" s="1"/>
      <c r="I707" s="1"/>
      <c r="J707" s="1"/>
      <c r="K707" s="1"/>
      <c r="L707" s="1"/>
      <c r="M707" s="1"/>
      <c r="N707" s="1"/>
      <c r="O707" s="1"/>
      <c r="P707" s="1"/>
      <c r="Q707" s="1"/>
      <c r="R707" s="1"/>
      <c r="S707" s="1"/>
      <c r="T707" s="1"/>
    </row>
    <row r="708" spans="1:20" ht="9.75" customHeight="1">
      <c r="A708" s="1"/>
      <c r="B708" s="1"/>
      <c r="C708" s="1"/>
      <c r="D708" s="1"/>
      <c r="E708" s="1"/>
      <c r="F708" s="1"/>
      <c r="G708" s="1"/>
      <c r="H708" s="1"/>
      <c r="I708" s="1"/>
      <c r="J708" s="1"/>
      <c r="K708" s="1"/>
      <c r="L708" s="1"/>
      <c r="M708" s="1"/>
      <c r="N708" s="1"/>
      <c r="O708" s="1"/>
      <c r="P708" s="1"/>
      <c r="Q708" s="1"/>
      <c r="R708" s="1"/>
      <c r="S708" s="1"/>
      <c r="T708" s="1"/>
    </row>
    <row r="709" spans="1:20" ht="9.75" customHeight="1">
      <c r="A709" s="1"/>
      <c r="B709" s="1"/>
      <c r="C709" s="1"/>
      <c r="D709" s="1"/>
      <c r="E709" s="1"/>
      <c r="F709" s="1"/>
      <c r="G709" s="1"/>
      <c r="H709" s="1"/>
      <c r="I709" s="1"/>
      <c r="J709" s="1"/>
      <c r="K709" s="1"/>
      <c r="L709" s="1"/>
      <c r="M709" s="1"/>
      <c r="N709" s="1"/>
      <c r="O709" s="1"/>
      <c r="P709" s="1"/>
      <c r="Q709" s="1"/>
      <c r="R709" s="1"/>
      <c r="S709" s="1"/>
      <c r="T709" s="1"/>
    </row>
    <row r="710" spans="1:20" ht="9.75" customHeight="1">
      <c r="A710" s="1"/>
      <c r="B710" s="1"/>
      <c r="C710" s="1"/>
      <c r="D710" s="1"/>
      <c r="E710" s="1"/>
      <c r="F710" s="1"/>
      <c r="G710" s="1"/>
      <c r="H710" s="1"/>
      <c r="I710" s="1"/>
      <c r="J710" s="1"/>
      <c r="K710" s="1"/>
      <c r="L710" s="1"/>
      <c r="M710" s="1"/>
      <c r="N710" s="1"/>
      <c r="O710" s="1"/>
      <c r="P710" s="1"/>
      <c r="Q710" s="1"/>
      <c r="R710" s="1"/>
      <c r="S710" s="1"/>
      <c r="T710" s="1"/>
    </row>
    <row r="711" spans="1:20" ht="9.75" customHeight="1">
      <c r="A711" s="1"/>
      <c r="B711" s="1"/>
      <c r="C711" s="1"/>
      <c r="D711" s="1"/>
      <c r="E711" s="1"/>
      <c r="F711" s="1"/>
      <c r="G711" s="1"/>
      <c r="H711" s="1"/>
      <c r="I711" s="1"/>
      <c r="J711" s="1"/>
      <c r="K711" s="1"/>
      <c r="L711" s="1"/>
      <c r="M711" s="1"/>
      <c r="N711" s="1"/>
      <c r="O711" s="1"/>
      <c r="P711" s="1"/>
      <c r="Q711" s="1"/>
      <c r="R711" s="1"/>
      <c r="S711" s="1"/>
      <c r="T711" s="1"/>
    </row>
    <row r="712" spans="1:20" ht="9.75" customHeight="1">
      <c r="A712" s="1"/>
      <c r="B712" s="1"/>
      <c r="C712" s="1"/>
      <c r="D712" s="1"/>
      <c r="E712" s="1"/>
      <c r="F712" s="1"/>
      <c r="G712" s="1"/>
      <c r="H712" s="1"/>
      <c r="I712" s="1"/>
      <c r="J712" s="1"/>
      <c r="K712" s="1"/>
      <c r="L712" s="1"/>
      <c r="M712" s="1"/>
      <c r="N712" s="1"/>
      <c r="O712" s="1"/>
      <c r="P712" s="1"/>
      <c r="Q712" s="1"/>
      <c r="R712" s="1"/>
      <c r="S712" s="1"/>
      <c r="T712" s="1"/>
    </row>
    <row r="713" spans="1:20" ht="9.75" customHeight="1">
      <c r="A713" s="1"/>
      <c r="B713" s="1"/>
      <c r="C713" s="1"/>
      <c r="D713" s="1"/>
      <c r="E713" s="1"/>
      <c r="F713" s="1"/>
      <c r="G713" s="1"/>
      <c r="H713" s="1"/>
      <c r="I713" s="1"/>
      <c r="J713" s="1"/>
      <c r="K713" s="1"/>
      <c r="L713" s="1"/>
      <c r="M713" s="1"/>
      <c r="N713" s="1"/>
      <c r="O713" s="1"/>
      <c r="P713" s="1"/>
      <c r="Q713" s="1"/>
      <c r="R713" s="1"/>
      <c r="S713" s="1"/>
      <c r="T713" s="1"/>
    </row>
    <row r="714" spans="1:20" ht="9.75" customHeight="1">
      <c r="A714" s="1"/>
      <c r="B714" s="1"/>
      <c r="C714" s="1"/>
      <c r="D714" s="1"/>
      <c r="E714" s="1"/>
      <c r="F714" s="1"/>
      <c r="G714" s="1"/>
      <c r="H714" s="1"/>
      <c r="I714" s="1"/>
      <c r="J714" s="1"/>
      <c r="K714" s="1"/>
      <c r="L714" s="1"/>
      <c r="M714" s="1"/>
      <c r="N714" s="1"/>
      <c r="O714" s="1"/>
      <c r="P714" s="1"/>
      <c r="Q714" s="1"/>
      <c r="R714" s="1"/>
      <c r="S714" s="1"/>
      <c r="T714" s="1"/>
    </row>
    <row r="715" spans="1:20" ht="9.75" customHeight="1">
      <c r="A715" s="1"/>
      <c r="B715" s="1"/>
      <c r="C715" s="1"/>
      <c r="D715" s="1"/>
      <c r="E715" s="1"/>
      <c r="F715" s="1"/>
      <c r="G715" s="1"/>
      <c r="H715" s="1"/>
      <c r="I715" s="1"/>
      <c r="J715" s="1"/>
      <c r="K715" s="1"/>
      <c r="L715" s="1"/>
      <c r="M715" s="1"/>
      <c r="N715" s="1"/>
      <c r="O715" s="1"/>
      <c r="P715" s="1"/>
      <c r="Q715" s="1"/>
      <c r="R715" s="1"/>
      <c r="S715" s="1"/>
      <c r="T715" s="1"/>
    </row>
    <row r="716" spans="1:20" ht="9.75" customHeight="1">
      <c r="A716" s="1"/>
      <c r="B716" s="1"/>
      <c r="C716" s="1"/>
      <c r="D716" s="1"/>
      <c r="E716" s="1"/>
      <c r="F716" s="1"/>
      <c r="G716" s="1"/>
      <c r="H716" s="1"/>
      <c r="I716" s="1"/>
      <c r="J716" s="1"/>
      <c r="K716" s="1"/>
      <c r="L716" s="1"/>
      <c r="M716" s="1"/>
      <c r="N716" s="1"/>
      <c r="O716" s="1"/>
      <c r="P716" s="1"/>
      <c r="Q716" s="1"/>
      <c r="R716" s="1"/>
      <c r="S716" s="1"/>
      <c r="T716" s="1"/>
    </row>
    <row r="717" spans="1:20" ht="9.75" customHeight="1">
      <c r="A717" s="1"/>
      <c r="B717" s="1"/>
      <c r="C717" s="1"/>
      <c r="D717" s="1"/>
      <c r="E717" s="1"/>
      <c r="F717" s="1"/>
      <c r="G717" s="1"/>
      <c r="H717" s="1"/>
      <c r="I717" s="1"/>
      <c r="J717" s="1"/>
      <c r="K717" s="1"/>
      <c r="L717" s="1"/>
      <c r="M717" s="1"/>
      <c r="N717" s="1"/>
      <c r="O717" s="1"/>
      <c r="P717" s="1"/>
      <c r="Q717" s="1"/>
      <c r="R717" s="1"/>
      <c r="S717" s="1"/>
      <c r="T717" s="1"/>
    </row>
    <row r="718" spans="1:20" ht="9.75" customHeight="1">
      <c r="A718" s="1"/>
      <c r="B718" s="1"/>
      <c r="C718" s="1"/>
      <c r="D718" s="1"/>
      <c r="E718" s="1"/>
      <c r="F718" s="1"/>
      <c r="G718" s="1"/>
      <c r="H718" s="1"/>
      <c r="I718" s="1"/>
      <c r="J718" s="1"/>
      <c r="K718" s="1"/>
      <c r="L718" s="1"/>
      <c r="M718" s="1"/>
      <c r="N718" s="1"/>
      <c r="O718" s="1"/>
      <c r="P718" s="1"/>
      <c r="Q718" s="1"/>
      <c r="R718" s="1"/>
      <c r="S718" s="1"/>
      <c r="T718" s="1"/>
    </row>
    <row r="719" spans="1:20" ht="9.75" customHeight="1">
      <c r="A719" s="1"/>
      <c r="B719" s="1"/>
      <c r="C719" s="1"/>
      <c r="D719" s="1"/>
      <c r="E719" s="1"/>
      <c r="F719" s="1"/>
      <c r="G719" s="1"/>
      <c r="H719" s="1"/>
      <c r="I719" s="1"/>
      <c r="J719" s="1"/>
      <c r="K719" s="1"/>
      <c r="L719" s="1"/>
      <c r="M719" s="1"/>
      <c r="N719" s="1"/>
      <c r="O719" s="1"/>
      <c r="P719" s="1"/>
      <c r="Q719" s="1"/>
      <c r="R719" s="1"/>
      <c r="S719" s="1"/>
      <c r="T719" s="1"/>
    </row>
    <row r="720" spans="1:20" ht="9.75" customHeight="1">
      <c r="A720" s="1"/>
      <c r="B720" s="1"/>
      <c r="C720" s="1"/>
      <c r="D720" s="1"/>
      <c r="E720" s="1"/>
      <c r="F720" s="1"/>
      <c r="G720" s="1"/>
      <c r="H720" s="1"/>
      <c r="I720" s="1"/>
      <c r="J720" s="1"/>
      <c r="K720" s="1"/>
      <c r="L720" s="1"/>
      <c r="M720" s="1"/>
      <c r="N720" s="1"/>
      <c r="O720" s="1"/>
      <c r="P720" s="1"/>
      <c r="Q720" s="1"/>
      <c r="R720" s="1"/>
      <c r="S720" s="1"/>
      <c r="T720" s="1"/>
    </row>
    <row r="721" spans="1:20" ht="9.75" customHeight="1">
      <c r="A721" s="1"/>
      <c r="B721" s="1"/>
      <c r="C721" s="1"/>
      <c r="D721" s="1"/>
      <c r="E721" s="1"/>
      <c r="F721" s="1"/>
      <c r="G721" s="1"/>
      <c r="H721" s="1"/>
      <c r="I721" s="1"/>
      <c r="J721" s="1"/>
      <c r="K721" s="1"/>
      <c r="L721" s="1"/>
      <c r="M721" s="1"/>
      <c r="N721" s="1"/>
      <c r="O721" s="1"/>
      <c r="P721" s="1"/>
      <c r="Q721" s="1"/>
      <c r="R721" s="1"/>
      <c r="S721" s="1"/>
      <c r="T721" s="1"/>
    </row>
    <row r="722" spans="1:20" ht="9.75" customHeight="1">
      <c r="A722" s="1"/>
      <c r="B722" s="1"/>
      <c r="C722" s="1"/>
      <c r="D722" s="1"/>
      <c r="E722" s="1"/>
      <c r="F722" s="1"/>
      <c r="G722" s="1"/>
      <c r="H722" s="1"/>
      <c r="I722" s="1"/>
      <c r="J722" s="1"/>
      <c r="K722" s="1"/>
      <c r="L722" s="1"/>
      <c r="M722" s="1"/>
      <c r="N722" s="1"/>
      <c r="O722" s="1"/>
      <c r="P722" s="1"/>
      <c r="Q722" s="1"/>
      <c r="R722" s="1"/>
      <c r="S722" s="1"/>
      <c r="T722" s="1"/>
    </row>
    <row r="723" spans="1:20" ht="9.75" customHeight="1">
      <c r="A723" s="1"/>
      <c r="B723" s="1"/>
      <c r="C723" s="1"/>
      <c r="D723" s="1"/>
      <c r="E723" s="1"/>
      <c r="F723" s="1"/>
      <c r="G723" s="1"/>
      <c r="H723" s="1"/>
      <c r="I723" s="1"/>
      <c r="J723" s="1"/>
      <c r="K723" s="1"/>
      <c r="L723" s="1"/>
      <c r="M723" s="1"/>
      <c r="N723" s="1"/>
      <c r="O723" s="1"/>
      <c r="P723" s="1"/>
      <c r="Q723" s="1"/>
      <c r="R723" s="1"/>
      <c r="S723" s="1"/>
      <c r="T723" s="1"/>
    </row>
    <row r="724" spans="1:20" ht="9.75" customHeight="1">
      <c r="A724" s="1"/>
      <c r="B724" s="1"/>
      <c r="C724" s="1"/>
      <c r="D724" s="1"/>
      <c r="E724" s="1"/>
      <c r="F724" s="1"/>
      <c r="G724" s="1"/>
      <c r="H724" s="1"/>
      <c r="I724" s="1"/>
      <c r="J724" s="1"/>
      <c r="K724" s="1"/>
      <c r="L724" s="1"/>
      <c r="M724" s="1"/>
      <c r="N724" s="1"/>
      <c r="O724" s="1"/>
      <c r="P724" s="1"/>
      <c r="Q724" s="1"/>
      <c r="R724" s="1"/>
      <c r="S724" s="1"/>
      <c r="T724" s="1"/>
    </row>
    <row r="725" spans="1:20" ht="9.75" customHeight="1">
      <c r="A725" s="1"/>
      <c r="B725" s="1"/>
      <c r="C725" s="1"/>
      <c r="D725" s="1"/>
      <c r="E725" s="1"/>
      <c r="F725" s="1"/>
      <c r="G725" s="1"/>
      <c r="H725" s="1"/>
      <c r="I725" s="1"/>
      <c r="J725" s="1"/>
      <c r="K725" s="1"/>
      <c r="L725" s="1"/>
      <c r="M725" s="1"/>
      <c r="N725" s="1"/>
      <c r="O725" s="1"/>
      <c r="P725" s="1"/>
      <c r="Q725" s="1"/>
      <c r="R725" s="1"/>
      <c r="S725" s="1"/>
      <c r="T725" s="1"/>
    </row>
    <row r="726" spans="1:20" ht="9.75" customHeight="1">
      <c r="A726" s="1"/>
      <c r="B726" s="1"/>
      <c r="C726" s="1"/>
      <c r="D726" s="1"/>
      <c r="E726" s="1"/>
      <c r="F726" s="1"/>
      <c r="G726" s="1"/>
      <c r="H726" s="1"/>
      <c r="I726" s="1"/>
      <c r="J726" s="1"/>
      <c r="K726" s="1"/>
      <c r="L726" s="1"/>
      <c r="M726" s="1"/>
      <c r="N726" s="1"/>
      <c r="O726" s="1"/>
      <c r="P726" s="1"/>
      <c r="Q726" s="1"/>
      <c r="R726" s="1"/>
      <c r="S726" s="1"/>
      <c r="T726" s="1"/>
    </row>
    <row r="727" spans="1:20" ht="9.75" customHeight="1">
      <c r="A727" s="1"/>
      <c r="B727" s="1"/>
      <c r="C727" s="1"/>
      <c r="D727" s="1"/>
      <c r="E727" s="1"/>
      <c r="F727" s="1"/>
      <c r="G727" s="1"/>
      <c r="H727" s="1"/>
      <c r="I727" s="1"/>
      <c r="J727" s="1"/>
      <c r="K727" s="1"/>
      <c r="L727" s="1"/>
      <c r="M727" s="1"/>
      <c r="N727" s="1"/>
      <c r="O727" s="1"/>
      <c r="P727" s="1"/>
      <c r="Q727" s="1"/>
      <c r="R727" s="1"/>
      <c r="S727" s="1"/>
      <c r="T727" s="1"/>
    </row>
    <row r="728" spans="1:20" ht="9.75" customHeight="1">
      <c r="A728" s="1"/>
      <c r="B728" s="1"/>
      <c r="C728" s="1"/>
      <c r="D728" s="1"/>
      <c r="E728" s="1"/>
      <c r="F728" s="1"/>
      <c r="G728" s="1"/>
      <c r="H728" s="1"/>
      <c r="I728" s="1"/>
      <c r="J728" s="1"/>
      <c r="K728" s="1"/>
      <c r="L728" s="1"/>
      <c r="M728" s="1"/>
      <c r="N728" s="1"/>
      <c r="O728" s="1"/>
      <c r="P728" s="1"/>
      <c r="Q728" s="1"/>
      <c r="R728" s="1"/>
      <c r="S728" s="1"/>
      <c r="T728" s="1"/>
    </row>
    <row r="729" spans="1:20" ht="9.75" customHeight="1">
      <c r="A729" s="1"/>
      <c r="B729" s="1"/>
      <c r="C729" s="1"/>
      <c r="D729" s="1"/>
      <c r="E729" s="1"/>
      <c r="F729" s="1"/>
      <c r="G729" s="1"/>
      <c r="H729" s="1"/>
      <c r="I729" s="1"/>
      <c r="J729" s="1"/>
      <c r="K729" s="1"/>
      <c r="L729" s="1"/>
      <c r="M729" s="1"/>
      <c r="N729" s="1"/>
      <c r="O729" s="1"/>
      <c r="P729" s="1"/>
      <c r="Q729" s="1"/>
      <c r="R729" s="1"/>
      <c r="S729" s="1"/>
      <c r="T729" s="1"/>
    </row>
    <row r="730" spans="1:20" ht="9.75" customHeight="1">
      <c r="A730" s="1"/>
      <c r="B730" s="1"/>
      <c r="C730" s="1"/>
      <c r="D730" s="1"/>
      <c r="E730" s="1"/>
      <c r="F730" s="1"/>
      <c r="G730" s="1"/>
      <c r="H730" s="1"/>
      <c r="I730" s="1"/>
      <c r="J730" s="1"/>
      <c r="K730" s="1"/>
      <c r="L730" s="1"/>
      <c r="M730" s="1"/>
      <c r="N730" s="1"/>
      <c r="O730" s="1"/>
      <c r="P730" s="1"/>
      <c r="Q730" s="1"/>
      <c r="R730" s="1"/>
      <c r="S730" s="1"/>
      <c r="T730" s="1"/>
    </row>
    <row r="731" spans="1:20" ht="9.75" customHeight="1">
      <c r="A731" s="1"/>
      <c r="B731" s="1"/>
      <c r="C731" s="1"/>
      <c r="D731" s="1"/>
      <c r="E731" s="1"/>
      <c r="F731" s="1"/>
      <c r="G731" s="1"/>
      <c r="H731" s="1"/>
      <c r="I731" s="1"/>
      <c r="J731" s="1"/>
      <c r="K731" s="1"/>
      <c r="L731" s="1"/>
      <c r="M731" s="1"/>
      <c r="N731" s="1"/>
      <c r="O731" s="1"/>
      <c r="P731" s="1"/>
      <c r="Q731" s="1"/>
      <c r="R731" s="1"/>
      <c r="S731" s="1"/>
      <c r="T731" s="1"/>
    </row>
    <row r="732" spans="1:20" ht="9.75" customHeight="1">
      <c r="A732" s="1"/>
      <c r="B732" s="1"/>
      <c r="C732" s="1"/>
      <c r="D732" s="1"/>
      <c r="E732" s="1"/>
      <c r="F732" s="1"/>
      <c r="G732" s="1"/>
      <c r="H732" s="1"/>
      <c r="I732" s="1"/>
      <c r="J732" s="1"/>
      <c r="K732" s="1"/>
      <c r="L732" s="1"/>
      <c r="M732" s="1"/>
      <c r="N732" s="1"/>
      <c r="O732" s="1"/>
      <c r="P732" s="1"/>
      <c r="Q732" s="1"/>
      <c r="R732" s="1"/>
      <c r="S732" s="1"/>
      <c r="T732" s="1"/>
    </row>
    <row r="733" spans="1:20" ht="9.75" customHeight="1">
      <c r="A733" s="1"/>
      <c r="B733" s="1"/>
      <c r="C733" s="1"/>
      <c r="D733" s="1"/>
      <c r="E733" s="1"/>
      <c r="F733" s="1"/>
      <c r="G733" s="1"/>
      <c r="H733" s="1"/>
      <c r="I733" s="1"/>
      <c r="J733" s="1"/>
      <c r="K733" s="1"/>
      <c r="L733" s="1"/>
      <c r="M733" s="1"/>
      <c r="N733" s="1"/>
      <c r="O733" s="1"/>
      <c r="P733" s="1"/>
      <c r="Q733" s="1"/>
      <c r="R733" s="1"/>
      <c r="S733" s="1"/>
      <c r="T733" s="1"/>
    </row>
    <row r="734" spans="1:20" ht="9.75" customHeight="1">
      <c r="A734" s="1"/>
      <c r="B734" s="1"/>
      <c r="C734" s="1"/>
      <c r="D734" s="1"/>
      <c r="E734" s="1"/>
      <c r="F734" s="1"/>
      <c r="G734" s="1"/>
      <c r="H734" s="1"/>
      <c r="I734" s="1"/>
      <c r="J734" s="1"/>
      <c r="K734" s="1"/>
      <c r="L734" s="1"/>
      <c r="M734" s="1"/>
      <c r="N734" s="1"/>
      <c r="O734" s="1"/>
      <c r="P734" s="1"/>
      <c r="Q734" s="1"/>
      <c r="R734" s="1"/>
      <c r="S734" s="1"/>
      <c r="T734" s="1"/>
    </row>
    <row r="735" spans="1:20" ht="9.75" customHeight="1">
      <c r="A735" s="1"/>
      <c r="B735" s="1"/>
      <c r="C735" s="1"/>
      <c r="D735" s="1"/>
      <c r="E735" s="1"/>
      <c r="F735" s="1"/>
      <c r="G735" s="1"/>
      <c r="H735" s="1"/>
      <c r="I735" s="1"/>
      <c r="J735" s="1"/>
      <c r="K735" s="1"/>
      <c r="L735" s="1"/>
      <c r="M735" s="1"/>
      <c r="N735" s="1"/>
      <c r="O735" s="1"/>
      <c r="P735" s="1"/>
      <c r="Q735" s="1"/>
      <c r="R735" s="1"/>
      <c r="S735" s="1"/>
      <c r="T735" s="1"/>
    </row>
    <row r="736" spans="1:20" ht="9.75" customHeight="1">
      <c r="A736" s="1"/>
      <c r="B736" s="1"/>
      <c r="C736" s="1"/>
      <c r="D736" s="1"/>
      <c r="E736" s="1"/>
      <c r="F736" s="1"/>
      <c r="G736" s="1"/>
      <c r="H736" s="1"/>
      <c r="I736" s="1"/>
      <c r="J736" s="1"/>
      <c r="K736" s="1"/>
      <c r="L736" s="1"/>
      <c r="M736" s="1"/>
      <c r="N736" s="1"/>
      <c r="O736" s="1"/>
      <c r="P736" s="1"/>
      <c r="Q736" s="1"/>
      <c r="R736" s="1"/>
      <c r="S736" s="1"/>
      <c r="T736" s="1"/>
    </row>
    <row r="737" spans="1:20" ht="9.75" customHeight="1">
      <c r="A737" s="1"/>
      <c r="B737" s="1"/>
      <c r="C737" s="1"/>
      <c r="D737" s="1"/>
      <c r="E737" s="1"/>
      <c r="F737" s="1"/>
      <c r="G737" s="1"/>
      <c r="H737" s="1"/>
      <c r="I737" s="1"/>
      <c r="J737" s="1"/>
      <c r="K737" s="1"/>
      <c r="L737" s="1"/>
      <c r="M737" s="1"/>
      <c r="N737" s="1"/>
      <c r="O737" s="1"/>
      <c r="P737" s="1"/>
      <c r="Q737" s="1"/>
      <c r="R737" s="1"/>
      <c r="S737" s="1"/>
      <c r="T737" s="1"/>
    </row>
    <row r="738" spans="1:20" ht="9.75" customHeight="1">
      <c r="A738" s="1"/>
      <c r="B738" s="1"/>
      <c r="C738" s="1"/>
      <c r="D738" s="1"/>
      <c r="E738" s="1"/>
      <c r="F738" s="1"/>
      <c r="G738" s="1"/>
      <c r="H738" s="1"/>
      <c r="I738" s="1"/>
      <c r="J738" s="1"/>
      <c r="K738" s="1"/>
      <c r="L738" s="1"/>
      <c r="M738" s="1"/>
      <c r="N738" s="1"/>
      <c r="O738" s="1"/>
      <c r="P738" s="1"/>
      <c r="Q738" s="1"/>
      <c r="R738" s="1"/>
      <c r="S738" s="1"/>
      <c r="T738" s="1"/>
    </row>
    <row r="739" spans="1:20" ht="9.75" customHeight="1">
      <c r="A739" s="1"/>
      <c r="B739" s="1"/>
      <c r="C739" s="1"/>
      <c r="D739" s="1"/>
      <c r="E739" s="1"/>
      <c r="F739" s="1"/>
      <c r="G739" s="1"/>
      <c r="H739" s="1"/>
      <c r="I739" s="1"/>
      <c r="J739" s="1"/>
      <c r="K739" s="1"/>
      <c r="L739" s="1"/>
      <c r="M739" s="1"/>
      <c r="N739" s="1"/>
      <c r="O739" s="1"/>
      <c r="P739" s="1"/>
      <c r="Q739" s="1"/>
      <c r="R739" s="1"/>
      <c r="S739" s="1"/>
      <c r="T739" s="1"/>
    </row>
    <row r="740" spans="1:20" ht="9.75" customHeight="1">
      <c r="A740" s="1"/>
      <c r="B740" s="1"/>
      <c r="C740" s="1"/>
      <c r="D740" s="1"/>
      <c r="E740" s="1"/>
      <c r="F740" s="1"/>
      <c r="G740" s="1"/>
      <c r="H740" s="1"/>
      <c r="I740" s="1"/>
      <c r="J740" s="1"/>
      <c r="K740" s="1"/>
      <c r="L740" s="1"/>
      <c r="M740" s="1"/>
      <c r="N740" s="1"/>
      <c r="O740" s="1"/>
      <c r="P740" s="1"/>
      <c r="Q740" s="1"/>
      <c r="R740" s="1"/>
      <c r="S740" s="1"/>
      <c r="T740" s="1"/>
    </row>
    <row r="741" spans="1:20" ht="9.75" customHeight="1">
      <c r="A741" s="1"/>
      <c r="B741" s="1"/>
      <c r="C741" s="1"/>
      <c r="D741" s="1"/>
      <c r="E741" s="1"/>
      <c r="F741" s="1"/>
      <c r="G741" s="1"/>
      <c r="H741" s="1"/>
      <c r="I741" s="1"/>
      <c r="J741" s="1"/>
      <c r="K741" s="1"/>
      <c r="L741" s="1"/>
      <c r="M741" s="1"/>
      <c r="N741" s="1"/>
      <c r="O741" s="1"/>
      <c r="P741" s="1"/>
      <c r="Q741" s="1"/>
      <c r="R741" s="1"/>
      <c r="S741" s="1"/>
      <c r="T741" s="1"/>
    </row>
    <row r="742" spans="1:20" ht="9.75" customHeight="1">
      <c r="A742" s="1"/>
      <c r="B742" s="1"/>
      <c r="C742" s="1"/>
      <c r="D742" s="1"/>
      <c r="E742" s="1"/>
      <c r="F742" s="1"/>
      <c r="G742" s="1"/>
      <c r="H742" s="1"/>
      <c r="I742" s="1"/>
      <c r="J742" s="1"/>
      <c r="K742" s="1"/>
      <c r="L742" s="1"/>
      <c r="M742" s="1"/>
      <c r="N742" s="1"/>
      <c r="O742" s="1"/>
      <c r="P742" s="1"/>
      <c r="Q742" s="1"/>
      <c r="R742" s="1"/>
      <c r="S742" s="1"/>
      <c r="T742" s="1"/>
    </row>
    <row r="743" spans="1:20" ht="9.75" customHeight="1">
      <c r="A743" s="1"/>
      <c r="B743" s="1"/>
      <c r="C743" s="1"/>
      <c r="D743" s="1"/>
      <c r="E743" s="1"/>
      <c r="F743" s="1"/>
      <c r="G743" s="1"/>
      <c r="H743" s="1"/>
      <c r="I743" s="1"/>
      <c r="J743" s="1"/>
      <c r="K743" s="1"/>
      <c r="L743" s="1"/>
      <c r="M743" s="1"/>
      <c r="N743" s="1"/>
      <c r="O743" s="1"/>
      <c r="P743" s="1"/>
      <c r="Q743" s="1"/>
      <c r="R743" s="1"/>
      <c r="S743" s="1"/>
      <c r="T743" s="1"/>
    </row>
    <row r="744" spans="1:20" ht="9.75" customHeight="1">
      <c r="A744" s="1"/>
      <c r="B744" s="1"/>
      <c r="C744" s="1"/>
      <c r="D744" s="1"/>
      <c r="E744" s="1"/>
      <c r="F744" s="1"/>
      <c r="G744" s="1"/>
      <c r="H744" s="1"/>
      <c r="I744" s="1"/>
      <c r="J744" s="1"/>
      <c r="K744" s="1"/>
      <c r="L744" s="1"/>
      <c r="M744" s="1"/>
      <c r="N744" s="1"/>
      <c r="O744" s="1"/>
      <c r="P744" s="1"/>
      <c r="Q744" s="1"/>
      <c r="R744" s="1"/>
      <c r="S744" s="1"/>
      <c r="T744" s="1"/>
    </row>
    <row r="745" spans="1:20" ht="9.75" customHeight="1">
      <c r="A745" s="1"/>
      <c r="B745" s="1"/>
      <c r="C745" s="1"/>
      <c r="D745" s="1"/>
      <c r="E745" s="1"/>
      <c r="F745" s="1"/>
      <c r="G745" s="1"/>
      <c r="H745" s="1"/>
      <c r="I745" s="1"/>
      <c r="J745" s="1"/>
      <c r="K745" s="1"/>
      <c r="L745" s="1"/>
      <c r="M745" s="1"/>
      <c r="N745" s="1"/>
      <c r="O745" s="1"/>
      <c r="P745" s="1"/>
      <c r="Q745" s="1"/>
      <c r="R745" s="1"/>
      <c r="S745" s="1"/>
      <c r="T745" s="1"/>
    </row>
    <row r="746" spans="1:20" ht="9.75" customHeight="1">
      <c r="A746" s="1"/>
      <c r="B746" s="1"/>
      <c r="C746" s="1"/>
      <c r="D746" s="1"/>
      <c r="E746" s="1"/>
      <c r="F746" s="1"/>
      <c r="G746" s="1"/>
      <c r="H746" s="1"/>
      <c r="I746" s="1"/>
      <c r="J746" s="1"/>
      <c r="K746" s="1"/>
      <c r="L746" s="1"/>
      <c r="M746" s="1"/>
      <c r="N746" s="1"/>
      <c r="O746" s="1"/>
      <c r="P746" s="1"/>
      <c r="Q746" s="1"/>
      <c r="R746" s="1"/>
      <c r="S746" s="1"/>
      <c r="T746" s="1"/>
    </row>
    <row r="747" spans="1:20" ht="9.75" customHeight="1">
      <c r="A747" s="1"/>
      <c r="B747" s="1"/>
      <c r="C747" s="1"/>
      <c r="D747" s="1"/>
      <c r="E747" s="1"/>
      <c r="F747" s="1"/>
      <c r="G747" s="1"/>
      <c r="H747" s="1"/>
      <c r="I747" s="1"/>
      <c r="J747" s="1"/>
      <c r="K747" s="1"/>
      <c r="L747" s="1"/>
      <c r="M747" s="1"/>
      <c r="N747" s="1"/>
      <c r="O747" s="1"/>
      <c r="P747" s="1"/>
      <c r="Q747" s="1"/>
      <c r="R747" s="1"/>
      <c r="S747" s="1"/>
      <c r="T747" s="1"/>
    </row>
    <row r="748" spans="1:20" ht="9.75" customHeight="1">
      <c r="A748" s="1"/>
      <c r="B748" s="1"/>
      <c r="C748" s="1"/>
      <c r="D748" s="1"/>
      <c r="E748" s="1"/>
      <c r="F748" s="1"/>
      <c r="G748" s="1"/>
      <c r="H748" s="1"/>
      <c r="I748" s="1"/>
      <c r="J748" s="1"/>
      <c r="K748" s="1"/>
      <c r="L748" s="1"/>
      <c r="M748" s="1"/>
      <c r="N748" s="1"/>
      <c r="O748" s="1"/>
      <c r="P748" s="1"/>
      <c r="Q748" s="1"/>
      <c r="R748" s="1"/>
      <c r="S748" s="1"/>
      <c r="T748" s="1"/>
    </row>
    <row r="749" spans="1:20" ht="9.75" customHeight="1">
      <c r="A749" s="1"/>
      <c r="B749" s="1"/>
      <c r="C749" s="1"/>
      <c r="D749" s="1"/>
      <c r="E749" s="1"/>
      <c r="F749" s="1"/>
      <c r="G749" s="1"/>
      <c r="H749" s="1"/>
      <c r="I749" s="1"/>
      <c r="J749" s="1"/>
      <c r="K749" s="1"/>
      <c r="L749" s="1"/>
      <c r="M749" s="1"/>
      <c r="N749" s="1"/>
      <c r="O749" s="1"/>
      <c r="P749" s="1"/>
      <c r="Q749" s="1"/>
      <c r="R749" s="1"/>
      <c r="S749" s="1"/>
      <c r="T749" s="1"/>
    </row>
    <row r="750" spans="1:20" ht="9.75" customHeight="1">
      <c r="A750" s="1"/>
      <c r="B750" s="1"/>
      <c r="C750" s="1"/>
      <c r="D750" s="1"/>
      <c r="E750" s="1"/>
      <c r="F750" s="1"/>
      <c r="G750" s="1"/>
      <c r="H750" s="1"/>
      <c r="I750" s="1"/>
      <c r="J750" s="1"/>
      <c r="K750" s="1"/>
      <c r="L750" s="1"/>
      <c r="M750" s="1"/>
      <c r="N750" s="1"/>
      <c r="O750" s="1"/>
      <c r="P750" s="1"/>
      <c r="Q750" s="1"/>
      <c r="R750" s="1"/>
      <c r="S750" s="1"/>
      <c r="T750" s="1"/>
    </row>
    <row r="751" spans="1:20" ht="9.75" customHeight="1">
      <c r="A751" s="1"/>
      <c r="B751" s="1"/>
      <c r="C751" s="1"/>
      <c r="D751" s="1"/>
      <c r="E751" s="1"/>
      <c r="F751" s="1"/>
      <c r="G751" s="1"/>
      <c r="H751" s="1"/>
      <c r="I751" s="1"/>
      <c r="J751" s="1"/>
      <c r="K751" s="1"/>
      <c r="L751" s="1"/>
      <c r="M751" s="1"/>
      <c r="N751" s="1"/>
      <c r="O751" s="1"/>
      <c r="P751" s="1"/>
      <c r="Q751" s="1"/>
      <c r="R751" s="1"/>
      <c r="S751" s="1"/>
      <c r="T751" s="1"/>
    </row>
    <row r="752" spans="1:20" ht="9.75" customHeight="1">
      <c r="A752" s="1"/>
      <c r="B752" s="1"/>
      <c r="C752" s="1"/>
      <c r="D752" s="1"/>
      <c r="E752" s="1"/>
      <c r="F752" s="1"/>
      <c r="G752" s="1"/>
      <c r="H752" s="1"/>
      <c r="I752" s="1"/>
      <c r="J752" s="1"/>
      <c r="K752" s="1"/>
      <c r="L752" s="1"/>
      <c r="M752" s="1"/>
      <c r="N752" s="1"/>
      <c r="O752" s="1"/>
      <c r="P752" s="1"/>
      <c r="Q752" s="1"/>
      <c r="R752" s="1"/>
      <c r="S752" s="1"/>
      <c r="T752" s="1"/>
    </row>
    <row r="753" spans="1:20" ht="9.75" customHeight="1">
      <c r="A753" s="1"/>
      <c r="B753" s="1"/>
      <c r="C753" s="1"/>
      <c r="D753" s="1"/>
      <c r="E753" s="1"/>
      <c r="F753" s="1"/>
      <c r="G753" s="1"/>
      <c r="H753" s="1"/>
      <c r="I753" s="1"/>
      <c r="J753" s="1"/>
      <c r="K753" s="1"/>
      <c r="L753" s="1"/>
      <c r="M753" s="1"/>
      <c r="N753" s="1"/>
      <c r="O753" s="1"/>
      <c r="P753" s="1"/>
      <c r="Q753" s="1"/>
      <c r="R753" s="1"/>
      <c r="S753" s="1"/>
      <c r="T753" s="1"/>
    </row>
    <row r="754" spans="1:20" ht="9.75" customHeight="1">
      <c r="A754" s="1"/>
      <c r="B754" s="1"/>
      <c r="C754" s="1"/>
      <c r="D754" s="1"/>
      <c r="E754" s="1"/>
      <c r="F754" s="1"/>
      <c r="G754" s="1"/>
      <c r="H754" s="1"/>
      <c r="I754" s="1"/>
      <c r="J754" s="1"/>
      <c r="K754" s="1"/>
      <c r="L754" s="1"/>
      <c r="M754" s="1"/>
      <c r="N754" s="1"/>
      <c r="O754" s="1"/>
      <c r="P754" s="1"/>
      <c r="Q754" s="1"/>
      <c r="R754" s="1"/>
      <c r="S754" s="1"/>
      <c r="T754" s="1"/>
    </row>
    <row r="755" spans="1:20" ht="9.75" customHeight="1">
      <c r="A755" s="1"/>
      <c r="B755" s="1"/>
      <c r="C755" s="1"/>
      <c r="D755" s="1"/>
      <c r="E755" s="1"/>
      <c r="F755" s="1"/>
      <c r="G755" s="1"/>
      <c r="H755" s="1"/>
      <c r="I755" s="1"/>
      <c r="J755" s="1"/>
      <c r="K755" s="1"/>
      <c r="L755" s="1"/>
      <c r="M755" s="1"/>
      <c r="N755" s="1"/>
      <c r="O755" s="1"/>
      <c r="P755" s="1"/>
      <c r="Q755" s="1"/>
      <c r="R755" s="1"/>
      <c r="S755" s="1"/>
      <c r="T755" s="1"/>
    </row>
    <row r="756" spans="1:20" ht="9.75" customHeight="1">
      <c r="A756" s="1"/>
      <c r="B756" s="1"/>
      <c r="C756" s="1"/>
      <c r="D756" s="1"/>
      <c r="E756" s="1"/>
      <c r="F756" s="1"/>
      <c r="G756" s="1"/>
      <c r="H756" s="1"/>
      <c r="I756" s="1"/>
      <c r="J756" s="1"/>
      <c r="K756" s="1"/>
      <c r="L756" s="1"/>
      <c r="M756" s="1"/>
      <c r="N756" s="1"/>
      <c r="O756" s="1"/>
      <c r="P756" s="1"/>
      <c r="Q756" s="1"/>
      <c r="R756" s="1"/>
      <c r="S756" s="1"/>
      <c r="T756" s="1"/>
    </row>
    <row r="757" spans="1:20" ht="9.75" customHeight="1">
      <c r="A757" s="1"/>
      <c r="B757" s="1"/>
      <c r="C757" s="1"/>
      <c r="D757" s="1"/>
      <c r="E757" s="1"/>
      <c r="F757" s="1"/>
      <c r="G757" s="1"/>
      <c r="H757" s="1"/>
      <c r="I757" s="1"/>
      <c r="J757" s="1"/>
      <c r="K757" s="1"/>
      <c r="L757" s="1"/>
      <c r="M757" s="1"/>
      <c r="N757" s="1"/>
      <c r="O757" s="1"/>
      <c r="P757" s="1"/>
      <c r="Q757" s="1"/>
      <c r="R757" s="1"/>
      <c r="S757" s="1"/>
      <c r="T757" s="1"/>
    </row>
    <row r="758" spans="1:20" ht="9.75" customHeight="1">
      <c r="A758" s="1"/>
      <c r="B758" s="1"/>
      <c r="C758" s="1"/>
      <c r="D758" s="1"/>
      <c r="E758" s="1"/>
      <c r="F758" s="1"/>
      <c r="G758" s="1"/>
      <c r="H758" s="1"/>
      <c r="I758" s="1"/>
      <c r="J758" s="1"/>
      <c r="K758" s="1"/>
      <c r="L758" s="1"/>
      <c r="M758" s="1"/>
      <c r="N758" s="1"/>
      <c r="O758" s="1"/>
      <c r="P758" s="1"/>
      <c r="Q758" s="1"/>
      <c r="R758" s="1"/>
      <c r="S758" s="1"/>
      <c r="T758" s="1"/>
    </row>
    <row r="759" spans="1:20" ht="9.75" customHeight="1">
      <c r="A759" s="1"/>
      <c r="B759" s="1"/>
      <c r="C759" s="1"/>
      <c r="D759" s="1"/>
      <c r="E759" s="1"/>
      <c r="F759" s="1"/>
      <c r="G759" s="1"/>
      <c r="H759" s="1"/>
      <c r="I759" s="1"/>
      <c r="J759" s="1"/>
      <c r="K759" s="1"/>
      <c r="L759" s="1"/>
      <c r="M759" s="1"/>
      <c r="N759" s="1"/>
      <c r="O759" s="1"/>
      <c r="P759" s="1"/>
      <c r="Q759" s="1"/>
      <c r="R759" s="1"/>
      <c r="S759" s="1"/>
      <c r="T759" s="1"/>
    </row>
    <row r="760" spans="1:20" ht="9.75" customHeight="1">
      <c r="A760" s="1"/>
      <c r="B760" s="1"/>
      <c r="C760" s="1"/>
      <c r="D760" s="1"/>
      <c r="E760" s="1"/>
      <c r="F760" s="1"/>
      <c r="G760" s="1"/>
      <c r="H760" s="1"/>
      <c r="I760" s="1"/>
      <c r="J760" s="1"/>
      <c r="K760" s="1"/>
      <c r="L760" s="1"/>
      <c r="M760" s="1"/>
      <c r="N760" s="1"/>
      <c r="O760" s="1"/>
      <c r="P760" s="1"/>
      <c r="Q760" s="1"/>
      <c r="R760" s="1"/>
      <c r="S760" s="1"/>
      <c r="T760" s="1"/>
    </row>
    <row r="761" spans="1:20" ht="9.75" customHeight="1">
      <c r="A761" s="1"/>
      <c r="B761" s="1"/>
      <c r="C761" s="1"/>
      <c r="D761" s="1"/>
      <c r="E761" s="1"/>
      <c r="F761" s="1"/>
      <c r="G761" s="1"/>
      <c r="H761" s="1"/>
      <c r="I761" s="1"/>
      <c r="J761" s="1"/>
      <c r="K761" s="1"/>
      <c r="L761" s="1"/>
      <c r="M761" s="1"/>
      <c r="N761" s="1"/>
      <c r="O761" s="1"/>
      <c r="P761" s="1"/>
      <c r="Q761" s="1"/>
      <c r="R761" s="1"/>
      <c r="S761" s="1"/>
      <c r="T761" s="1"/>
    </row>
    <row r="762" spans="1:20" ht="9.75" customHeight="1">
      <c r="A762" s="1"/>
      <c r="B762" s="1"/>
      <c r="C762" s="1"/>
      <c r="D762" s="1"/>
      <c r="E762" s="1"/>
      <c r="F762" s="1"/>
      <c r="G762" s="1"/>
      <c r="H762" s="1"/>
      <c r="I762" s="1"/>
      <c r="J762" s="1"/>
      <c r="K762" s="1"/>
      <c r="L762" s="1"/>
      <c r="M762" s="1"/>
      <c r="N762" s="1"/>
      <c r="O762" s="1"/>
      <c r="P762" s="1"/>
      <c r="Q762" s="1"/>
      <c r="R762" s="1"/>
      <c r="S762" s="1"/>
      <c r="T762" s="1"/>
    </row>
    <row r="763" spans="1:20" ht="9.75" customHeight="1">
      <c r="A763" s="1"/>
      <c r="B763" s="1"/>
      <c r="C763" s="1"/>
      <c r="D763" s="1"/>
      <c r="E763" s="1"/>
      <c r="F763" s="1"/>
      <c r="G763" s="1"/>
      <c r="H763" s="1"/>
      <c r="I763" s="1"/>
      <c r="J763" s="1"/>
      <c r="K763" s="1"/>
      <c r="L763" s="1"/>
      <c r="M763" s="1"/>
      <c r="N763" s="1"/>
      <c r="O763" s="1"/>
      <c r="P763" s="1"/>
      <c r="Q763" s="1"/>
      <c r="R763" s="1"/>
      <c r="S763" s="1"/>
      <c r="T763" s="1"/>
    </row>
    <row r="764" spans="1:20" ht="9.75" customHeight="1">
      <c r="A764" s="1"/>
      <c r="B764" s="1"/>
      <c r="C764" s="1"/>
      <c r="D764" s="1"/>
      <c r="E764" s="1"/>
      <c r="F764" s="1"/>
      <c r="G764" s="1"/>
      <c r="H764" s="1"/>
      <c r="I764" s="1"/>
      <c r="J764" s="1"/>
      <c r="K764" s="1"/>
      <c r="L764" s="1"/>
      <c r="M764" s="1"/>
      <c r="N764" s="1"/>
      <c r="O764" s="1"/>
      <c r="P764" s="1"/>
      <c r="Q764" s="1"/>
      <c r="R764" s="1"/>
      <c r="S764" s="1"/>
      <c r="T764" s="1"/>
    </row>
    <row r="765" spans="1:20" ht="9.75" customHeight="1">
      <c r="A765" s="1"/>
      <c r="B765" s="1"/>
      <c r="C765" s="1"/>
      <c r="D765" s="1"/>
      <c r="E765" s="1"/>
      <c r="F765" s="1"/>
      <c r="G765" s="1"/>
      <c r="H765" s="1"/>
      <c r="I765" s="1"/>
      <c r="J765" s="1"/>
      <c r="K765" s="1"/>
      <c r="L765" s="1"/>
      <c r="M765" s="1"/>
      <c r="N765" s="1"/>
      <c r="O765" s="1"/>
      <c r="P765" s="1"/>
      <c r="Q765" s="1"/>
      <c r="R765" s="1"/>
      <c r="S765" s="1"/>
      <c r="T765" s="1"/>
    </row>
    <row r="766" spans="1:20" ht="9.75" customHeight="1">
      <c r="A766" s="1"/>
      <c r="B766" s="1"/>
      <c r="C766" s="1"/>
      <c r="D766" s="1"/>
      <c r="E766" s="1"/>
      <c r="F766" s="1"/>
      <c r="G766" s="1"/>
      <c r="H766" s="1"/>
      <c r="I766" s="1"/>
      <c r="J766" s="1"/>
      <c r="K766" s="1"/>
      <c r="L766" s="1"/>
      <c r="M766" s="1"/>
      <c r="N766" s="1"/>
      <c r="O766" s="1"/>
      <c r="P766" s="1"/>
      <c r="Q766" s="1"/>
      <c r="R766" s="1"/>
      <c r="S766" s="1"/>
      <c r="T766" s="1"/>
    </row>
    <row r="767" spans="1:20" ht="9.75" customHeight="1">
      <c r="A767" s="1"/>
      <c r="B767" s="1"/>
      <c r="C767" s="1"/>
      <c r="D767" s="1"/>
      <c r="E767" s="1"/>
      <c r="F767" s="1"/>
      <c r="G767" s="1"/>
      <c r="H767" s="1"/>
      <c r="I767" s="1"/>
      <c r="J767" s="1"/>
      <c r="K767" s="1"/>
      <c r="L767" s="1"/>
      <c r="M767" s="1"/>
      <c r="N767" s="1"/>
      <c r="O767" s="1"/>
      <c r="P767" s="1"/>
      <c r="Q767" s="1"/>
      <c r="R767" s="1"/>
      <c r="S767" s="1"/>
      <c r="T767" s="1"/>
    </row>
    <row r="768" spans="1:20" ht="9.75" customHeight="1">
      <c r="A768" s="1"/>
      <c r="B768" s="1"/>
      <c r="C768" s="1"/>
      <c r="D768" s="1"/>
      <c r="E768" s="1"/>
      <c r="F768" s="1"/>
      <c r="G768" s="1"/>
      <c r="H768" s="1"/>
      <c r="I768" s="1"/>
      <c r="J768" s="1"/>
      <c r="K768" s="1"/>
      <c r="L768" s="1"/>
      <c r="M768" s="1"/>
      <c r="N768" s="1"/>
      <c r="O768" s="1"/>
      <c r="P768" s="1"/>
      <c r="Q768" s="1"/>
      <c r="R768" s="1"/>
      <c r="S768" s="1"/>
      <c r="T768" s="1"/>
    </row>
    <row r="769" spans="1:20" ht="9.75" customHeight="1">
      <c r="A769" s="1"/>
      <c r="B769" s="1"/>
      <c r="C769" s="1"/>
      <c r="D769" s="1"/>
      <c r="E769" s="1"/>
      <c r="F769" s="1"/>
      <c r="G769" s="1"/>
      <c r="H769" s="1"/>
      <c r="I769" s="1"/>
      <c r="J769" s="1"/>
      <c r="K769" s="1"/>
      <c r="L769" s="1"/>
      <c r="M769" s="1"/>
      <c r="N769" s="1"/>
      <c r="O769" s="1"/>
      <c r="P769" s="1"/>
      <c r="Q769" s="1"/>
      <c r="R769" s="1"/>
      <c r="S769" s="1"/>
      <c r="T769" s="1"/>
    </row>
    <row r="770" spans="1:20" ht="9.75" customHeight="1">
      <c r="A770" s="1"/>
      <c r="B770" s="1"/>
      <c r="C770" s="1"/>
      <c r="D770" s="1"/>
      <c r="E770" s="1"/>
      <c r="F770" s="1"/>
      <c r="G770" s="1"/>
      <c r="H770" s="1"/>
      <c r="I770" s="1"/>
      <c r="J770" s="1"/>
      <c r="K770" s="1"/>
      <c r="L770" s="1"/>
      <c r="M770" s="1"/>
      <c r="N770" s="1"/>
      <c r="O770" s="1"/>
      <c r="P770" s="1"/>
      <c r="Q770" s="1"/>
      <c r="R770" s="1"/>
      <c r="S770" s="1"/>
      <c r="T770" s="1"/>
    </row>
    <row r="771" spans="1:20" ht="9.75" customHeight="1">
      <c r="A771" s="1"/>
      <c r="B771" s="1"/>
      <c r="C771" s="1"/>
      <c r="D771" s="1"/>
      <c r="E771" s="1"/>
      <c r="F771" s="1"/>
      <c r="G771" s="1"/>
      <c r="H771" s="1"/>
      <c r="I771" s="1"/>
      <c r="J771" s="1"/>
      <c r="K771" s="1"/>
      <c r="L771" s="1"/>
      <c r="M771" s="1"/>
      <c r="N771" s="1"/>
      <c r="O771" s="1"/>
      <c r="P771" s="1"/>
      <c r="Q771" s="1"/>
      <c r="R771" s="1"/>
      <c r="S771" s="1"/>
      <c r="T771" s="1"/>
    </row>
    <row r="772" spans="1:20" ht="9.75" customHeight="1">
      <c r="A772" s="1"/>
      <c r="B772" s="1"/>
      <c r="C772" s="1"/>
      <c r="D772" s="1"/>
      <c r="E772" s="1"/>
      <c r="F772" s="1"/>
      <c r="G772" s="1"/>
      <c r="H772" s="1"/>
      <c r="I772" s="1"/>
      <c r="J772" s="1"/>
      <c r="K772" s="1"/>
      <c r="L772" s="1"/>
      <c r="M772" s="1"/>
      <c r="N772" s="1"/>
      <c r="O772" s="1"/>
      <c r="P772" s="1"/>
      <c r="Q772" s="1"/>
      <c r="R772" s="1"/>
      <c r="S772" s="1"/>
      <c r="T772" s="1"/>
    </row>
    <row r="773" spans="1:20" ht="9.75" customHeight="1">
      <c r="A773" s="1"/>
      <c r="B773" s="1"/>
      <c r="C773" s="1"/>
      <c r="D773" s="1"/>
      <c r="E773" s="1"/>
      <c r="F773" s="1"/>
      <c r="G773" s="1"/>
      <c r="H773" s="1"/>
      <c r="I773" s="1"/>
      <c r="J773" s="1"/>
      <c r="K773" s="1"/>
      <c r="L773" s="1"/>
      <c r="M773" s="1"/>
      <c r="N773" s="1"/>
      <c r="O773" s="1"/>
      <c r="P773" s="1"/>
      <c r="Q773" s="1"/>
      <c r="R773" s="1"/>
      <c r="S773" s="1"/>
      <c r="T773" s="1"/>
    </row>
    <row r="774" spans="1:20" ht="9.75" customHeight="1">
      <c r="A774" s="1"/>
      <c r="B774" s="1"/>
      <c r="C774" s="1"/>
      <c r="D774" s="1"/>
      <c r="E774" s="1"/>
      <c r="F774" s="1"/>
      <c r="G774" s="1"/>
      <c r="H774" s="1"/>
      <c r="I774" s="1"/>
      <c r="J774" s="1"/>
      <c r="K774" s="1"/>
      <c r="L774" s="1"/>
      <c r="M774" s="1"/>
      <c r="N774" s="1"/>
      <c r="O774" s="1"/>
      <c r="P774" s="1"/>
      <c r="Q774" s="1"/>
      <c r="R774" s="1"/>
      <c r="S774" s="1"/>
      <c r="T774" s="1"/>
    </row>
    <row r="775" spans="1:20" ht="9.75" customHeight="1">
      <c r="A775" s="1"/>
      <c r="B775" s="1"/>
      <c r="C775" s="1"/>
      <c r="D775" s="1"/>
      <c r="E775" s="1"/>
      <c r="F775" s="1"/>
      <c r="G775" s="1"/>
      <c r="H775" s="1"/>
      <c r="I775" s="1"/>
      <c r="J775" s="1"/>
      <c r="K775" s="1"/>
      <c r="L775" s="1"/>
      <c r="M775" s="1"/>
      <c r="N775" s="1"/>
      <c r="O775" s="1"/>
      <c r="P775" s="1"/>
      <c r="Q775" s="1"/>
      <c r="R775" s="1"/>
      <c r="S775" s="1"/>
      <c r="T775" s="1"/>
    </row>
    <row r="776" spans="1:20" ht="9.75" customHeight="1">
      <c r="A776" s="1"/>
      <c r="B776" s="1"/>
      <c r="C776" s="1"/>
      <c r="D776" s="1"/>
      <c r="E776" s="1"/>
      <c r="F776" s="1"/>
      <c r="G776" s="1"/>
      <c r="H776" s="1"/>
      <c r="I776" s="1"/>
      <c r="J776" s="1"/>
      <c r="K776" s="1"/>
      <c r="L776" s="1"/>
      <c r="M776" s="1"/>
      <c r="N776" s="1"/>
      <c r="O776" s="1"/>
      <c r="P776" s="1"/>
      <c r="Q776" s="1"/>
      <c r="R776" s="1"/>
      <c r="S776" s="1"/>
      <c r="T776" s="1"/>
    </row>
    <row r="777" spans="1:20" ht="9.75" customHeight="1">
      <c r="A777" s="1"/>
      <c r="B777" s="1"/>
      <c r="C777" s="1"/>
      <c r="D777" s="1"/>
      <c r="E777" s="1"/>
      <c r="F777" s="1"/>
      <c r="G777" s="1"/>
      <c r="H777" s="1"/>
      <c r="I777" s="1"/>
      <c r="J777" s="1"/>
      <c r="K777" s="1"/>
      <c r="L777" s="1"/>
      <c r="M777" s="1"/>
      <c r="N777" s="1"/>
      <c r="O777" s="1"/>
      <c r="P777" s="1"/>
      <c r="Q777" s="1"/>
      <c r="R777" s="1"/>
      <c r="S777" s="1"/>
      <c r="T777" s="1"/>
    </row>
    <row r="778" spans="1:20" ht="9.75" customHeight="1">
      <c r="A778" s="1"/>
      <c r="B778" s="1"/>
      <c r="C778" s="1"/>
      <c r="D778" s="1"/>
      <c r="E778" s="1"/>
      <c r="F778" s="1"/>
      <c r="G778" s="1"/>
      <c r="H778" s="1"/>
      <c r="I778" s="1"/>
      <c r="J778" s="1"/>
      <c r="K778" s="1"/>
      <c r="L778" s="1"/>
      <c r="M778" s="1"/>
      <c r="N778" s="1"/>
      <c r="O778" s="1"/>
      <c r="P778" s="1"/>
      <c r="Q778" s="1"/>
      <c r="R778" s="1"/>
      <c r="S778" s="1"/>
      <c r="T778" s="1"/>
    </row>
    <row r="779" spans="1:20" ht="9.75" customHeight="1">
      <c r="A779" s="1"/>
      <c r="B779" s="1"/>
      <c r="C779" s="1"/>
      <c r="D779" s="1"/>
      <c r="E779" s="1"/>
      <c r="F779" s="1"/>
      <c r="G779" s="1"/>
      <c r="H779" s="1"/>
      <c r="I779" s="1"/>
      <c r="J779" s="1"/>
      <c r="K779" s="1"/>
      <c r="L779" s="1"/>
      <c r="M779" s="1"/>
      <c r="N779" s="1"/>
      <c r="O779" s="1"/>
      <c r="P779" s="1"/>
      <c r="Q779" s="1"/>
      <c r="R779" s="1"/>
      <c r="S779" s="1"/>
      <c r="T779" s="1"/>
    </row>
    <row r="780" spans="1:20" ht="9.75" customHeight="1">
      <c r="A780" s="1"/>
      <c r="B780" s="1"/>
      <c r="C780" s="1"/>
      <c r="D780" s="1"/>
      <c r="E780" s="1"/>
      <c r="F780" s="1"/>
      <c r="G780" s="1"/>
      <c r="H780" s="1"/>
      <c r="I780" s="1"/>
      <c r="J780" s="1"/>
      <c r="K780" s="1"/>
      <c r="L780" s="1"/>
      <c r="M780" s="1"/>
      <c r="N780" s="1"/>
      <c r="O780" s="1"/>
      <c r="P780" s="1"/>
      <c r="Q780" s="1"/>
      <c r="R780" s="1"/>
      <c r="S780" s="1"/>
      <c r="T780" s="1"/>
    </row>
    <row r="781" spans="1:20" ht="9.75" customHeight="1">
      <c r="A781" s="1"/>
      <c r="B781" s="1"/>
      <c r="C781" s="1"/>
      <c r="D781" s="1"/>
      <c r="E781" s="1"/>
      <c r="F781" s="1"/>
      <c r="G781" s="1"/>
      <c r="H781" s="1"/>
      <c r="I781" s="1"/>
      <c r="J781" s="1"/>
      <c r="K781" s="1"/>
      <c r="L781" s="1"/>
      <c r="M781" s="1"/>
      <c r="N781" s="1"/>
      <c r="O781" s="1"/>
      <c r="P781" s="1"/>
      <c r="Q781" s="1"/>
      <c r="R781" s="1"/>
      <c r="S781" s="1"/>
      <c r="T781" s="1"/>
    </row>
    <row r="782" spans="1:20" ht="9.75" customHeight="1">
      <c r="A782" s="1"/>
      <c r="B782" s="1"/>
      <c r="C782" s="1"/>
      <c r="D782" s="1"/>
      <c r="E782" s="1"/>
      <c r="F782" s="1"/>
      <c r="G782" s="1"/>
      <c r="H782" s="1"/>
      <c r="I782" s="1"/>
      <c r="J782" s="1"/>
      <c r="K782" s="1"/>
      <c r="L782" s="1"/>
      <c r="M782" s="1"/>
      <c r="N782" s="1"/>
      <c r="O782" s="1"/>
      <c r="P782" s="1"/>
      <c r="Q782" s="1"/>
      <c r="R782" s="1"/>
      <c r="S782" s="1"/>
      <c r="T782" s="1"/>
    </row>
    <row r="783" spans="1:20" ht="9.75" customHeight="1">
      <c r="A783" s="1"/>
      <c r="B783" s="1"/>
      <c r="C783" s="1"/>
      <c r="D783" s="1"/>
      <c r="E783" s="1"/>
      <c r="F783" s="1"/>
      <c r="G783" s="1"/>
      <c r="H783" s="1"/>
      <c r="I783" s="1"/>
      <c r="J783" s="1"/>
      <c r="K783" s="1"/>
      <c r="L783" s="1"/>
      <c r="M783" s="1"/>
      <c r="N783" s="1"/>
      <c r="O783" s="1"/>
      <c r="P783" s="1"/>
      <c r="Q783" s="1"/>
      <c r="R783" s="1"/>
      <c r="S783" s="1"/>
      <c r="T783" s="1"/>
    </row>
    <row r="784" spans="1:20" ht="9.75" customHeight="1">
      <c r="A784" s="1"/>
      <c r="B784" s="1"/>
      <c r="C784" s="1"/>
      <c r="D784" s="1"/>
      <c r="E784" s="1"/>
      <c r="F784" s="1"/>
      <c r="G784" s="1"/>
      <c r="H784" s="1"/>
      <c r="I784" s="1"/>
      <c r="J784" s="1"/>
      <c r="K784" s="1"/>
      <c r="L784" s="1"/>
      <c r="M784" s="1"/>
      <c r="N784" s="1"/>
      <c r="O784" s="1"/>
      <c r="P784" s="1"/>
      <c r="Q784" s="1"/>
      <c r="R784" s="1"/>
      <c r="S784" s="1"/>
      <c r="T784" s="1"/>
    </row>
    <row r="785" spans="1:20" ht="9.75" customHeight="1">
      <c r="A785" s="1"/>
      <c r="B785" s="1"/>
      <c r="C785" s="1"/>
      <c r="D785" s="1"/>
      <c r="E785" s="1"/>
      <c r="F785" s="1"/>
      <c r="G785" s="1"/>
      <c r="H785" s="1"/>
      <c r="I785" s="1"/>
      <c r="J785" s="1"/>
      <c r="K785" s="1"/>
      <c r="L785" s="1"/>
      <c r="M785" s="1"/>
      <c r="N785" s="1"/>
      <c r="O785" s="1"/>
      <c r="P785" s="1"/>
      <c r="Q785" s="1"/>
      <c r="R785" s="1"/>
      <c r="S785" s="1"/>
      <c r="T785" s="1"/>
    </row>
    <row r="786" spans="1:20" ht="9.75" customHeight="1">
      <c r="A786" s="1"/>
      <c r="B786" s="1"/>
      <c r="C786" s="1"/>
      <c r="D786" s="1"/>
      <c r="E786" s="1"/>
      <c r="F786" s="1"/>
      <c r="G786" s="1"/>
      <c r="H786" s="1"/>
      <c r="I786" s="1"/>
      <c r="J786" s="1"/>
      <c r="K786" s="1"/>
      <c r="L786" s="1"/>
      <c r="M786" s="1"/>
      <c r="N786" s="1"/>
      <c r="O786" s="1"/>
      <c r="P786" s="1"/>
      <c r="Q786" s="1"/>
      <c r="R786" s="1"/>
      <c r="S786" s="1"/>
      <c r="T786" s="1"/>
    </row>
    <row r="787" spans="1:20" ht="9.75" customHeight="1">
      <c r="A787" s="1"/>
      <c r="B787" s="1"/>
      <c r="C787" s="1"/>
      <c r="D787" s="1"/>
      <c r="E787" s="1"/>
      <c r="F787" s="1"/>
      <c r="G787" s="1"/>
      <c r="H787" s="1"/>
      <c r="I787" s="1"/>
      <c r="J787" s="1"/>
      <c r="K787" s="1"/>
      <c r="L787" s="1"/>
      <c r="M787" s="1"/>
      <c r="N787" s="1"/>
      <c r="O787" s="1"/>
      <c r="P787" s="1"/>
      <c r="Q787" s="1"/>
      <c r="R787" s="1"/>
      <c r="S787" s="1"/>
      <c r="T787" s="1"/>
    </row>
    <row r="788" spans="1:20" ht="9.75" customHeight="1">
      <c r="A788" s="1"/>
      <c r="B788" s="1"/>
      <c r="C788" s="1"/>
      <c r="D788" s="1"/>
      <c r="E788" s="1"/>
      <c r="F788" s="1"/>
      <c r="G788" s="1"/>
      <c r="H788" s="1"/>
      <c r="I788" s="1"/>
      <c r="J788" s="1"/>
      <c r="K788" s="1"/>
      <c r="L788" s="1"/>
      <c r="M788" s="1"/>
      <c r="N788" s="1"/>
      <c r="O788" s="1"/>
      <c r="P788" s="1"/>
      <c r="Q788" s="1"/>
      <c r="R788" s="1"/>
      <c r="S788" s="1"/>
      <c r="T788" s="1"/>
    </row>
    <row r="789" spans="1:20" ht="9.75" customHeight="1">
      <c r="A789" s="1"/>
      <c r="B789" s="1"/>
      <c r="C789" s="1"/>
      <c r="D789" s="1"/>
      <c r="E789" s="1"/>
      <c r="F789" s="1"/>
      <c r="G789" s="1"/>
      <c r="H789" s="1"/>
      <c r="I789" s="1"/>
      <c r="J789" s="1"/>
      <c r="K789" s="1"/>
      <c r="L789" s="1"/>
      <c r="M789" s="1"/>
      <c r="N789" s="1"/>
      <c r="O789" s="1"/>
      <c r="P789" s="1"/>
      <c r="Q789" s="1"/>
      <c r="R789" s="1"/>
      <c r="S789" s="1"/>
      <c r="T789" s="1"/>
    </row>
    <row r="790" spans="1:20" ht="9.75" customHeight="1">
      <c r="A790" s="1"/>
      <c r="B790" s="1"/>
      <c r="C790" s="1"/>
      <c r="D790" s="1"/>
      <c r="E790" s="1"/>
      <c r="F790" s="1"/>
      <c r="G790" s="1"/>
      <c r="H790" s="1"/>
      <c r="I790" s="1"/>
      <c r="J790" s="1"/>
      <c r="K790" s="1"/>
      <c r="L790" s="1"/>
      <c r="M790" s="1"/>
      <c r="N790" s="1"/>
      <c r="O790" s="1"/>
      <c r="P790" s="1"/>
      <c r="Q790" s="1"/>
      <c r="R790" s="1"/>
      <c r="S790" s="1"/>
      <c r="T790" s="1"/>
    </row>
    <row r="791" spans="1:20" ht="9.75" customHeight="1">
      <c r="A791" s="1"/>
      <c r="B791" s="1"/>
      <c r="C791" s="1"/>
      <c r="D791" s="1"/>
      <c r="E791" s="1"/>
      <c r="F791" s="1"/>
      <c r="G791" s="1"/>
      <c r="H791" s="1"/>
      <c r="I791" s="1"/>
      <c r="J791" s="1"/>
      <c r="K791" s="1"/>
      <c r="L791" s="1"/>
      <c r="M791" s="1"/>
      <c r="N791" s="1"/>
      <c r="O791" s="1"/>
      <c r="P791" s="1"/>
      <c r="Q791" s="1"/>
      <c r="R791" s="1"/>
      <c r="S791" s="1"/>
      <c r="T791" s="1"/>
    </row>
    <row r="792" spans="1:20" ht="9.75" customHeight="1">
      <c r="A792" s="1"/>
      <c r="B792" s="1"/>
      <c r="C792" s="1"/>
      <c r="D792" s="1"/>
      <c r="E792" s="1"/>
      <c r="F792" s="1"/>
      <c r="G792" s="1"/>
      <c r="H792" s="1"/>
      <c r="I792" s="1"/>
      <c r="J792" s="1"/>
      <c r="K792" s="1"/>
      <c r="L792" s="1"/>
      <c r="M792" s="1"/>
      <c r="N792" s="1"/>
      <c r="O792" s="1"/>
      <c r="P792" s="1"/>
      <c r="Q792" s="1"/>
      <c r="R792" s="1"/>
      <c r="S792" s="1"/>
      <c r="T792" s="1"/>
    </row>
    <row r="793" spans="1:20" ht="9.75" customHeight="1">
      <c r="A793" s="1"/>
      <c r="B793" s="1"/>
      <c r="C793" s="1"/>
      <c r="D793" s="1"/>
      <c r="E793" s="1"/>
      <c r="F793" s="1"/>
      <c r="G793" s="1"/>
      <c r="H793" s="1"/>
      <c r="I793" s="1"/>
      <c r="J793" s="1"/>
      <c r="K793" s="1"/>
      <c r="L793" s="1"/>
      <c r="M793" s="1"/>
      <c r="N793" s="1"/>
      <c r="O793" s="1"/>
      <c r="P793" s="1"/>
      <c r="Q793" s="1"/>
      <c r="R793" s="1"/>
      <c r="S793" s="1"/>
      <c r="T793" s="1"/>
    </row>
    <row r="794" spans="1:20" ht="9.75" customHeight="1">
      <c r="A794" s="1"/>
      <c r="B794" s="1"/>
      <c r="C794" s="1"/>
      <c r="D794" s="1"/>
      <c r="E794" s="1"/>
      <c r="F794" s="1"/>
      <c r="G794" s="1"/>
      <c r="H794" s="1"/>
      <c r="I794" s="1"/>
      <c r="J794" s="1"/>
      <c r="K794" s="1"/>
      <c r="L794" s="1"/>
      <c r="M794" s="1"/>
      <c r="N794" s="1"/>
      <c r="O794" s="1"/>
      <c r="P794" s="1"/>
      <c r="Q794" s="1"/>
      <c r="R794" s="1"/>
      <c r="S794" s="1"/>
      <c r="T794" s="1"/>
    </row>
    <row r="795" spans="1:20" ht="9.75" customHeight="1">
      <c r="A795" s="1"/>
      <c r="B795" s="1"/>
      <c r="C795" s="1"/>
      <c r="D795" s="1"/>
      <c r="E795" s="1"/>
      <c r="F795" s="1"/>
      <c r="G795" s="1"/>
      <c r="H795" s="1"/>
      <c r="I795" s="1"/>
      <c r="J795" s="1"/>
      <c r="K795" s="1"/>
      <c r="L795" s="1"/>
      <c r="M795" s="1"/>
      <c r="N795" s="1"/>
      <c r="O795" s="1"/>
      <c r="P795" s="1"/>
      <c r="Q795" s="1"/>
      <c r="R795" s="1"/>
      <c r="S795" s="1"/>
      <c r="T795" s="1"/>
    </row>
    <row r="796" spans="1:20" ht="9.75" customHeight="1">
      <c r="A796" s="1"/>
      <c r="B796" s="1"/>
      <c r="C796" s="1"/>
      <c r="D796" s="1"/>
      <c r="E796" s="1"/>
      <c r="F796" s="1"/>
      <c r="G796" s="1"/>
      <c r="H796" s="1"/>
      <c r="I796" s="1"/>
      <c r="J796" s="1"/>
      <c r="K796" s="1"/>
      <c r="L796" s="1"/>
      <c r="M796" s="1"/>
      <c r="N796" s="1"/>
      <c r="O796" s="1"/>
      <c r="P796" s="1"/>
      <c r="Q796" s="1"/>
      <c r="R796" s="1"/>
      <c r="S796" s="1"/>
      <c r="T796" s="1"/>
    </row>
    <row r="797" spans="1:20" ht="9.75" customHeight="1">
      <c r="A797" s="1"/>
      <c r="B797" s="1"/>
      <c r="C797" s="1"/>
      <c r="D797" s="1"/>
      <c r="E797" s="1"/>
      <c r="F797" s="1"/>
      <c r="G797" s="1"/>
      <c r="H797" s="1"/>
      <c r="I797" s="1"/>
      <c r="J797" s="1"/>
      <c r="K797" s="1"/>
      <c r="L797" s="1"/>
      <c r="M797" s="1"/>
      <c r="N797" s="1"/>
      <c r="O797" s="1"/>
      <c r="P797" s="1"/>
      <c r="Q797" s="1"/>
      <c r="R797" s="1"/>
      <c r="S797" s="1"/>
      <c r="T797" s="1"/>
    </row>
    <row r="798" spans="1:20" ht="9.75" customHeight="1">
      <c r="A798" s="1"/>
      <c r="B798" s="1"/>
      <c r="C798" s="1"/>
      <c r="D798" s="1"/>
      <c r="E798" s="1"/>
      <c r="F798" s="1"/>
      <c r="G798" s="1"/>
      <c r="H798" s="1"/>
      <c r="I798" s="1"/>
      <c r="J798" s="1"/>
      <c r="K798" s="1"/>
      <c r="L798" s="1"/>
      <c r="M798" s="1"/>
      <c r="N798" s="1"/>
      <c r="O798" s="1"/>
      <c r="P798" s="1"/>
      <c r="Q798" s="1"/>
      <c r="R798" s="1"/>
      <c r="S798" s="1"/>
      <c r="T798" s="1"/>
    </row>
    <row r="799" spans="1:20" ht="9.75" customHeight="1">
      <c r="A799" s="1"/>
      <c r="B799" s="1"/>
      <c r="C799" s="1"/>
      <c r="D799" s="1"/>
      <c r="E799" s="1"/>
      <c r="F799" s="1"/>
      <c r="G799" s="1"/>
      <c r="H799" s="1"/>
      <c r="I799" s="1"/>
      <c r="J799" s="1"/>
      <c r="K799" s="1"/>
      <c r="L799" s="1"/>
      <c r="M799" s="1"/>
      <c r="N799" s="1"/>
      <c r="O799" s="1"/>
      <c r="P799" s="1"/>
      <c r="Q799" s="1"/>
      <c r="R799" s="1"/>
      <c r="S799" s="1"/>
      <c r="T799" s="1"/>
    </row>
    <row r="800" spans="1:20" ht="9.75" customHeight="1">
      <c r="A800" s="1"/>
      <c r="B800" s="1"/>
      <c r="C800" s="1"/>
      <c r="D800" s="1"/>
      <c r="E800" s="1"/>
      <c r="F800" s="1"/>
      <c r="G800" s="1"/>
      <c r="H800" s="1"/>
      <c r="I800" s="1"/>
      <c r="J800" s="1"/>
      <c r="K800" s="1"/>
      <c r="L800" s="1"/>
      <c r="M800" s="1"/>
      <c r="N800" s="1"/>
      <c r="O800" s="1"/>
      <c r="P800" s="1"/>
      <c r="Q800" s="1"/>
      <c r="R800" s="1"/>
      <c r="S800" s="1"/>
      <c r="T800" s="1"/>
    </row>
    <row r="801" spans="1:20" ht="9.75" customHeight="1">
      <c r="A801" s="1"/>
      <c r="B801" s="1"/>
      <c r="C801" s="1"/>
      <c r="D801" s="1"/>
      <c r="E801" s="1"/>
      <c r="F801" s="1"/>
      <c r="G801" s="1"/>
      <c r="H801" s="1"/>
      <c r="I801" s="1"/>
      <c r="J801" s="1"/>
      <c r="K801" s="1"/>
      <c r="L801" s="1"/>
      <c r="M801" s="1"/>
      <c r="N801" s="1"/>
      <c r="O801" s="1"/>
      <c r="P801" s="1"/>
      <c r="Q801" s="1"/>
      <c r="R801" s="1"/>
      <c r="S801" s="1"/>
      <c r="T801" s="1"/>
    </row>
    <row r="802" spans="1:20" ht="9.75" customHeight="1">
      <c r="A802" s="1"/>
      <c r="B802" s="1"/>
      <c r="C802" s="1"/>
      <c r="D802" s="1"/>
      <c r="E802" s="1"/>
      <c r="F802" s="1"/>
      <c r="G802" s="1"/>
      <c r="H802" s="1"/>
      <c r="I802" s="1"/>
      <c r="J802" s="1"/>
      <c r="K802" s="1"/>
      <c r="L802" s="1"/>
      <c r="M802" s="1"/>
      <c r="N802" s="1"/>
      <c r="O802" s="1"/>
      <c r="P802" s="1"/>
      <c r="Q802" s="1"/>
      <c r="R802" s="1"/>
      <c r="S802" s="1"/>
      <c r="T802" s="1"/>
    </row>
    <row r="803" spans="1:20" ht="9.75" customHeight="1">
      <c r="A803" s="1"/>
      <c r="B803" s="1"/>
      <c r="C803" s="1"/>
      <c r="D803" s="1"/>
      <c r="E803" s="1"/>
      <c r="F803" s="1"/>
      <c r="G803" s="1"/>
      <c r="H803" s="1"/>
      <c r="I803" s="1"/>
      <c r="J803" s="1"/>
      <c r="K803" s="1"/>
      <c r="L803" s="1"/>
      <c r="M803" s="1"/>
      <c r="N803" s="1"/>
      <c r="O803" s="1"/>
      <c r="P803" s="1"/>
      <c r="Q803" s="1"/>
      <c r="R803" s="1"/>
      <c r="S803" s="1"/>
      <c r="T803" s="1"/>
    </row>
    <row r="804" spans="1:20" ht="9.75" customHeight="1">
      <c r="A804" s="1"/>
      <c r="B804" s="1"/>
      <c r="C804" s="1"/>
      <c r="D804" s="1"/>
      <c r="E804" s="1"/>
      <c r="F804" s="1"/>
      <c r="G804" s="1"/>
      <c r="H804" s="1"/>
      <c r="I804" s="1"/>
      <c r="J804" s="1"/>
      <c r="K804" s="1"/>
      <c r="L804" s="1"/>
      <c r="M804" s="1"/>
      <c r="N804" s="1"/>
      <c r="O804" s="1"/>
      <c r="P804" s="1"/>
      <c r="Q804" s="1"/>
      <c r="R804" s="1"/>
      <c r="S804" s="1"/>
      <c r="T804" s="1"/>
    </row>
    <row r="805" spans="1:20" ht="9.75" customHeight="1">
      <c r="A805" s="1"/>
      <c r="B805" s="1"/>
      <c r="C805" s="1"/>
      <c r="D805" s="1"/>
      <c r="E805" s="1"/>
      <c r="F805" s="1"/>
      <c r="G805" s="1"/>
      <c r="H805" s="1"/>
      <c r="I805" s="1"/>
      <c r="J805" s="1"/>
      <c r="K805" s="1"/>
      <c r="L805" s="1"/>
      <c r="M805" s="1"/>
      <c r="N805" s="1"/>
      <c r="O805" s="1"/>
      <c r="P805" s="1"/>
      <c r="Q805" s="1"/>
      <c r="R805" s="1"/>
      <c r="S805" s="1"/>
      <c r="T805" s="1"/>
    </row>
    <row r="806" spans="1:20" ht="9.75" customHeight="1">
      <c r="A806" s="1"/>
      <c r="B806" s="1"/>
      <c r="C806" s="1"/>
      <c r="D806" s="1"/>
      <c r="E806" s="1"/>
      <c r="F806" s="1"/>
      <c r="G806" s="1"/>
      <c r="H806" s="1"/>
      <c r="I806" s="1"/>
      <c r="J806" s="1"/>
      <c r="K806" s="1"/>
      <c r="L806" s="1"/>
      <c r="M806" s="1"/>
      <c r="N806" s="1"/>
      <c r="O806" s="1"/>
      <c r="P806" s="1"/>
      <c r="Q806" s="1"/>
      <c r="R806" s="1"/>
      <c r="S806" s="1"/>
      <c r="T806" s="1"/>
    </row>
    <row r="807" spans="1:20" ht="9.75" customHeight="1">
      <c r="A807" s="1"/>
      <c r="B807" s="1"/>
      <c r="C807" s="1"/>
      <c r="D807" s="1"/>
      <c r="E807" s="1"/>
      <c r="F807" s="1"/>
      <c r="G807" s="1"/>
      <c r="H807" s="1"/>
      <c r="I807" s="1"/>
      <c r="J807" s="1"/>
      <c r="K807" s="1"/>
      <c r="L807" s="1"/>
      <c r="M807" s="1"/>
      <c r="N807" s="1"/>
      <c r="O807" s="1"/>
      <c r="P807" s="1"/>
      <c r="Q807" s="1"/>
      <c r="R807" s="1"/>
      <c r="S807" s="1"/>
      <c r="T807" s="1"/>
    </row>
    <row r="808" spans="1:20" ht="9.75" customHeight="1">
      <c r="A808" s="1"/>
      <c r="B808" s="1"/>
      <c r="C808" s="1"/>
      <c r="D808" s="1"/>
      <c r="E808" s="1"/>
      <c r="F808" s="1"/>
      <c r="G808" s="1"/>
      <c r="H808" s="1"/>
      <c r="I808" s="1"/>
      <c r="J808" s="1"/>
      <c r="K808" s="1"/>
      <c r="L808" s="1"/>
      <c r="M808" s="1"/>
      <c r="N808" s="1"/>
      <c r="O808" s="1"/>
      <c r="P808" s="1"/>
      <c r="Q808" s="1"/>
      <c r="R808" s="1"/>
      <c r="S808" s="1"/>
      <c r="T808" s="1"/>
    </row>
    <row r="809" spans="1:20" ht="9.75" customHeight="1">
      <c r="A809" s="1"/>
      <c r="B809" s="1"/>
      <c r="C809" s="1"/>
      <c r="D809" s="1"/>
      <c r="E809" s="1"/>
      <c r="F809" s="1"/>
      <c r="G809" s="1"/>
      <c r="H809" s="1"/>
      <c r="I809" s="1"/>
      <c r="J809" s="1"/>
      <c r="K809" s="1"/>
      <c r="L809" s="1"/>
      <c r="M809" s="1"/>
      <c r="N809" s="1"/>
      <c r="O809" s="1"/>
      <c r="P809" s="1"/>
      <c r="Q809" s="1"/>
      <c r="R809" s="1"/>
      <c r="S809" s="1"/>
      <c r="T809" s="1"/>
    </row>
    <row r="810" spans="1:20" ht="9.75" customHeight="1">
      <c r="A810" s="1"/>
      <c r="B810" s="1"/>
      <c r="C810" s="1"/>
      <c r="D810" s="1"/>
      <c r="E810" s="1"/>
      <c r="F810" s="1"/>
      <c r="G810" s="1"/>
      <c r="H810" s="1"/>
      <c r="I810" s="1"/>
      <c r="J810" s="1"/>
      <c r="K810" s="1"/>
      <c r="L810" s="1"/>
      <c r="M810" s="1"/>
      <c r="N810" s="1"/>
      <c r="O810" s="1"/>
      <c r="P810" s="1"/>
      <c r="Q810" s="1"/>
      <c r="R810" s="1"/>
      <c r="S810" s="1"/>
      <c r="T810" s="1"/>
    </row>
    <row r="811" spans="1:20" ht="9.75" customHeight="1">
      <c r="A811" s="1"/>
      <c r="B811" s="1"/>
      <c r="C811" s="1"/>
      <c r="D811" s="1"/>
      <c r="E811" s="1"/>
      <c r="F811" s="1"/>
      <c r="G811" s="1"/>
      <c r="H811" s="1"/>
      <c r="I811" s="1"/>
      <c r="J811" s="1"/>
      <c r="K811" s="1"/>
      <c r="L811" s="1"/>
      <c r="M811" s="1"/>
      <c r="N811" s="1"/>
      <c r="O811" s="1"/>
      <c r="P811" s="1"/>
      <c r="Q811" s="1"/>
      <c r="R811" s="1"/>
      <c r="S811" s="1"/>
      <c r="T811" s="1"/>
    </row>
    <row r="812" spans="1:20" ht="9.75" customHeight="1">
      <c r="A812" s="1"/>
      <c r="B812" s="1"/>
      <c r="C812" s="1"/>
      <c r="D812" s="1"/>
      <c r="E812" s="1"/>
      <c r="F812" s="1"/>
      <c r="G812" s="1"/>
      <c r="H812" s="1"/>
      <c r="I812" s="1"/>
      <c r="J812" s="1"/>
      <c r="K812" s="1"/>
      <c r="L812" s="1"/>
      <c r="M812" s="1"/>
      <c r="N812" s="1"/>
      <c r="O812" s="1"/>
      <c r="P812" s="1"/>
      <c r="Q812" s="1"/>
      <c r="R812" s="1"/>
      <c r="S812" s="1"/>
      <c r="T812" s="1"/>
    </row>
    <row r="813" spans="1:20" ht="9.75" customHeight="1">
      <c r="A813" s="1"/>
      <c r="B813" s="1"/>
      <c r="C813" s="1"/>
      <c r="D813" s="1"/>
      <c r="E813" s="1"/>
      <c r="F813" s="1"/>
      <c r="G813" s="1"/>
      <c r="H813" s="1"/>
      <c r="I813" s="1"/>
      <c r="J813" s="1"/>
      <c r="K813" s="1"/>
      <c r="L813" s="1"/>
      <c r="M813" s="1"/>
      <c r="N813" s="1"/>
      <c r="O813" s="1"/>
      <c r="P813" s="1"/>
      <c r="Q813" s="1"/>
      <c r="R813" s="1"/>
      <c r="S813" s="1"/>
      <c r="T813" s="1"/>
    </row>
    <row r="814" spans="1:20" ht="9.75" customHeight="1">
      <c r="A814" s="1"/>
      <c r="B814" s="1"/>
      <c r="C814" s="1"/>
      <c r="D814" s="1"/>
      <c r="E814" s="1"/>
      <c r="F814" s="1"/>
      <c r="G814" s="1"/>
      <c r="H814" s="1"/>
      <c r="I814" s="1"/>
      <c r="J814" s="1"/>
      <c r="K814" s="1"/>
      <c r="L814" s="1"/>
      <c r="M814" s="1"/>
      <c r="N814" s="1"/>
      <c r="O814" s="1"/>
      <c r="P814" s="1"/>
      <c r="Q814" s="1"/>
      <c r="R814" s="1"/>
      <c r="S814" s="1"/>
      <c r="T814" s="1"/>
    </row>
    <row r="815" spans="1:20" ht="9.75" customHeight="1">
      <c r="A815" s="1"/>
      <c r="B815" s="1"/>
      <c r="C815" s="1"/>
      <c r="D815" s="1"/>
      <c r="E815" s="1"/>
      <c r="F815" s="1"/>
      <c r="G815" s="1"/>
      <c r="H815" s="1"/>
      <c r="I815" s="1"/>
      <c r="J815" s="1"/>
      <c r="K815" s="1"/>
      <c r="L815" s="1"/>
      <c r="M815" s="1"/>
      <c r="N815" s="1"/>
      <c r="O815" s="1"/>
      <c r="P815" s="1"/>
      <c r="Q815" s="1"/>
      <c r="R815" s="1"/>
      <c r="S815" s="1"/>
      <c r="T815" s="1"/>
    </row>
    <row r="816" spans="1:20" ht="9.75" customHeight="1">
      <c r="A816" s="1"/>
      <c r="B816" s="1"/>
      <c r="C816" s="1"/>
      <c r="D816" s="1"/>
      <c r="E816" s="1"/>
      <c r="F816" s="1"/>
      <c r="G816" s="1"/>
      <c r="H816" s="1"/>
      <c r="I816" s="1"/>
      <c r="J816" s="1"/>
      <c r="K816" s="1"/>
      <c r="L816" s="1"/>
      <c r="M816" s="1"/>
      <c r="N816" s="1"/>
      <c r="O816" s="1"/>
      <c r="P816" s="1"/>
      <c r="Q816" s="1"/>
      <c r="R816" s="1"/>
      <c r="S816" s="1"/>
      <c r="T816" s="1"/>
    </row>
    <row r="817" spans="1:20" ht="9.75" customHeight="1">
      <c r="A817" s="1"/>
      <c r="B817" s="1"/>
      <c r="C817" s="1"/>
      <c r="D817" s="1"/>
      <c r="E817" s="1"/>
      <c r="F817" s="1"/>
      <c r="G817" s="1"/>
      <c r="H817" s="1"/>
      <c r="I817" s="1"/>
      <c r="J817" s="1"/>
      <c r="K817" s="1"/>
      <c r="L817" s="1"/>
      <c r="M817" s="1"/>
      <c r="N817" s="1"/>
      <c r="O817" s="1"/>
      <c r="P817" s="1"/>
      <c r="Q817" s="1"/>
      <c r="R817" s="1"/>
      <c r="S817" s="1"/>
      <c r="T817" s="1"/>
    </row>
    <row r="818" spans="1:20" ht="9.75" customHeight="1">
      <c r="A818" s="1"/>
      <c r="B818" s="1"/>
      <c r="C818" s="1"/>
      <c r="D818" s="1"/>
      <c r="E818" s="1"/>
      <c r="F818" s="1"/>
      <c r="G818" s="1"/>
      <c r="H818" s="1"/>
      <c r="I818" s="1"/>
      <c r="J818" s="1"/>
      <c r="K818" s="1"/>
      <c r="L818" s="1"/>
      <c r="M818" s="1"/>
      <c r="N818" s="1"/>
      <c r="O818" s="1"/>
      <c r="P818" s="1"/>
      <c r="Q818" s="1"/>
      <c r="R818" s="1"/>
      <c r="S818" s="1"/>
      <c r="T818" s="1"/>
    </row>
    <row r="819" spans="1:20" ht="9.75" customHeight="1">
      <c r="A819" s="1"/>
      <c r="B819" s="1"/>
      <c r="C819" s="1"/>
      <c r="D819" s="1"/>
      <c r="E819" s="1"/>
      <c r="F819" s="1"/>
      <c r="G819" s="1"/>
      <c r="H819" s="1"/>
      <c r="I819" s="1"/>
      <c r="J819" s="1"/>
      <c r="K819" s="1"/>
      <c r="L819" s="1"/>
      <c r="M819" s="1"/>
      <c r="N819" s="1"/>
      <c r="O819" s="1"/>
      <c r="P819" s="1"/>
      <c r="Q819" s="1"/>
      <c r="R819" s="1"/>
      <c r="S819" s="1"/>
      <c r="T819" s="1"/>
    </row>
    <row r="820" spans="1:20" ht="9.75" customHeight="1">
      <c r="A820" s="1"/>
      <c r="B820" s="1"/>
      <c r="C820" s="1"/>
      <c r="D820" s="1"/>
      <c r="E820" s="1"/>
      <c r="F820" s="1"/>
      <c r="G820" s="1"/>
      <c r="H820" s="1"/>
      <c r="I820" s="1"/>
      <c r="J820" s="1"/>
      <c r="K820" s="1"/>
      <c r="L820" s="1"/>
      <c r="M820" s="1"/>
      <c r="N820" s="1"/>
      <c r="O820" s="1"/>
      <c r="P820" s="1"/>
      <c r="Q820" s="1"/>
      <c r="R820" s="1"/>
      <c r="S820" s="1"/>
      <c r="T820" s="1"/>
    </row>
    <row r="821" spans="1:20" ht="9.75" customHeight="1">
      <c r="A821" s="1"/>
      <c r="B821" s="1"/>
      <c r="C821" s="1"/>
      <c r="D821" s="1"/>
      <c r="E821" s="1"/>
      <c r="F821" s="1"/>
      <c r="G821" s="1"/>
      <c r="H821" s="1"/>
      <c r="I821" s="1"/>
      <c r="J821" s="1"/>
      <c r="K821" s="1"/>
      <c r="L821" s="1"/>
      <c r="M821" s="1"/>
      <c r="N821" s="1"/>
      <c r="O821" s="1"/>
      <c r="P821" s="1"/>
      <c r="Q821" s="1"/>
      <c r="R821" s="1"/>
      <c r="S821" s="1"/>
      <c r="T821" s="1"/>
    </row>
    <row r="822" spans="1:20" ht="9.75" customHeight="1">
      <c r="A822" s="1"/>
      <c r="B822" s="1"/>
      <c r="C822" s="1"/>
      <c r="D822" s="1"/>
      <c r="E822" s="1"/>
      <c r="F822" s="1"/>
      <c r="G822" s="1"/>
      <c r="H822" s="1"/>
      <c r="I822" s="1"/>
      <c r="J822" s="1"/>
      <c r="K822" s="1"/>
      <c r="L822" s="1"/>
      <c r="M822" s="1"/>
      <c r="N822" s="1"/>
      <c r="O822" s="1"/>
      <c r="P822" s="1"/>
      <c r="Q822" s="1"/>
      <c r="R822" s="1"/>
      <c r="S822" s="1"/>
      <c r="T822" s="1"/>
    </row>
    <row r="823" spans="1:20" ht="9.75" customHeight="1">
      <c r="A823" s="1"/>
      <c r="B823" s="1"/>
      <c r="C823" s="1"/>
      <c r="D823" s="1"/>
      <c r="E823" s="1"/>
      <c r="F823" s="1"/>
      <c r="G823" s="1"/>
      <c r="H823" s="1"/>
      <c r="I823" s="1"/>
      <c r="J823" s="1"/>
      <c r="K823" s="1"/>
      <c r="L823" s="1"/>
      <c r="M823" s="1"/>
      <c r="N823" s="1"/>
      <c r="O823" s="1"/>
      <c r="P823" s="1"/>
      <c r="Q823" s="1"/>
      <c r="R823" s="1"/>
      <c r="S823" s="1"/>
      <c r="T823" s="1"/>
    </row>
    <row r="824" spans="1:20" ht="9.75" customHeight="1">
      <c r="A824" s="1"/>
      <c r="B824" s="1"/>
      <c r="C824" s="1"/>
      <c r="D824" s="1"/>
      <c r="E824" s="1"/>
      <c r="F824" s="1"/>
      <c r="G824" s="1"/>
      <c r="H824" s="1"/>
      <c r="I824" s="1"/>
      <c r="J824" s="1"/>
      <c r="K824" s="1"/>
      <c r="L824" s="1"/>
      <c r="M824" s="1"/>
      <c r="N824" s="1"/>
      <c r="O824" s="1"/>
      <c r="P824" s="1"/>
      <c r="Q824" s="1"/>
      <c r="R824" s="1"/>
      <c r="S824" s="1"/>
      <c r="T824" s="1"/>
    </row>
    <row r="825" spans="1:20" ht="9.75" customHeight="1">
      <c r="A825" s="1"/>
      <c r="B825" s="1"/>
      <c r="C825" s="1"/>
      <c r="D825" s="1"/>
      <c r="E825" s="1"/>
      <c r="F825" s="1"/>
      <c r="G825" s="1"/>
      <c r="H825" s="1"/>
      <c r="I825" s="1"/>
      <c r="J825" s="1"/>
      <c r="K825" s="1"/>
      <c r="L825" s="1"/>
      <c r="M825" s="1"/>
      <c r="N825" s="1"/>
      <c r="O825" s="1"/>
      <c r="P825" s="1"/>
      <c r="Q825" s="1"/>
      <c r="R825" s="1"/>
      <c r="S825" s="1"/>
      <c r="T825" s="1"/>
    </row>
    <row r="826" spans="1:20" ht="9.75" customHeight="1">
      <c r="A826" s="1"/>
      <c r="B826" s="1"/>
      <c r="C826" s="1"/>
      <c r="D826" s="1"/>
      <c r="E826" s="1"/>
      <c r="F826" s="1"/>
      <c r="G826" s="1"/>
      <c r="H826" s="1"/>
      <c r="I826" s="1"/>
      <c r="J826" s="1"/>
      <c r="K826" s="1"/>
      <c r="L826" s="1"/>
      <c r="M826" s="1"/>
      <c r="N826" s="1"/>
      <c r="O826" s="1"/>
      <c r="P826" s="1"/>
      <c r="Q826" s="1"/>
      <c r="R826" s="1"/>
      <c r="S826" s="1"/>
      <c r="T826" s="1"/>
    </row>
    <row r="827" spans="1:20" ht="9.75" customHeight="1">
      <c r="A827" s="1"/>
      <c r="B827" s="1"/>
      <c r="C827" s="1"/>
      <c r="D827" s="1"/>
      <c r="E827" s="1"/>
      <c r="F827" s="1"/>
      <c r="G827" s="1"/>
      <c r="H827" s="1"/>
      <c r="I827" s="1"/>
      <c r="J827" s="1"/>
      <c r="K827" s="1"/>
      <c r="L827" s="1"/>
      <c r="M827" s="1"/>
      <c r="N827" s="1"/>
      <c r="O827" s="1"/>
      <c r="P827" s="1"/>
      <c r="Q827" s="1"/>
      <c r="R827" s="1"/>
      <c r="S827" s="1"/>
      <c r="T827" s="1"/>
    </row>
    <row r="828" spans="1:20" ht="9.75" customHeight="1">
      <c r="A828" s="1"/>
      <c r="B828" s="1"/>
      <c r="C828" s="1"/>
      <c r="D828" s="1"/>
      <c r="E828" s="1"/>
      <c r="F828" s="1"/>
      <c r="G828" s="1"/>
      <c r="H828" s="1"/>
      <c r="I828" s="1"/>
      <c r="J828" s="1"/>
      <c r="K828" s="1"/>
      <c r="L828" s="1"/>
      <c r="M828" s="1"/>
      <c r="N828" s="1"/>
      <c r="O828" s="1"/>
      <c r="P828" s="1"/>
      <c r="Q828" s="1"/>
      <c r="R828" s="1"/>
      <c r="S828" s="1"/>
      <c r="T828" s="1"/>
    </row>
    <row r="829" spans="1:20" ht="9.75" customHeight="1">
      <c r="A829" s="1"/>
      <c r="B829" s="1"/>
      <c r="C829" s="1"/>
      <c r="D829" s="1"/>
      <c r="E829" s="1"/>
      <c r="F829" s="1"/>
      <c r="G829" s="1"/>
      <c r="H829" s="1"/>
      <c r="I829" s="1"/>
      <c r="J829" s="1"/>
      <c r="K829" s="1"/>
      <c r="L829" s="1"/>
      <c r="M829" s="1"/>
      <c r="N829" s="1"/>
      <c r="O829" s="1"/>
      <c r="P829" s="1"/>
      <c r="Q829" s="1"/>
      <c r="R829" s="1"/>
      <c r="S829" s="1"/>
      <c r="T829" s="1"/>
    </row>
    <row r="830" spans="1:20" ht="9.75" customHeight="1">
      <c r="A830" s="1"/>
      <c r="B830" s="1"/>
      <c r="C830" s="1"/>
      <c r="D830" s="1"/>
      <c r="E830" s="1"/>
      <c r="F830" s="1"/>
      <c r="G830" s="1"/>
      <c r="H830" s="1"/>
      <c r="I830" s="1"/>
      <c r="J830" s="1"/>
      <c r="K830" s="1"/>
      <c r="L830" s="1"/>
      <c r="M830" s="1"/>
      <c r="N830" s="1"/>
      <c r="O830" s="1"/>
      <c r="P830" s="1"/>
      <c r="Q830" s="1"/>
      <c r="R830" s="1"/>
      <c r="S830" s="1"/>
      <c r="T830" s="1"/>
    </row>
    <row r="831" spans="1:20" ht="9.75" customHeight="1">
      <c r="A831" s="1"/>
      <c r="B831" s="1"/>
      <c r="C831" s="1"/>
      <c r="D831" s="1"/>
      <c r="E831" s="1"/>
      <c r="F831" s="1"/>
      <c r="G831" s="1"/>
      <c r="H831" s="1"/>
      <c r="I831" s="1"/>
      <c r="J831" s="1"/>
      <c r="K831" s="1"/>
      <c r="L831" s="1"/>
      <c r="M831" s="1"/>
      <c r="N831" s="1"/>
      <c r="O831" s="1"/>
      <c r="P831" s="1"/>
      <c r="Q831" s="1"/>
      <c r="R831" s="1"/>
      <c r="S831" s="1"/>
      <c r="T831" s="1"/>
    </row>
    <row r="832" spans="1:20" ht="9.75" customHeight="1">
      <c r="A832" s="1"/>
      <c r="B832" s="1"/>
      <c r="C832" s="1"/>
      <c r="D832" s="1"/>
      <c r="E832" s="1"/>
      <c r="F832" s="1"/>
      <c r="G832" s="1"/>
      <c r="H832" s="1"/>
      <c r="I832" s="1"/>
      <c r="J832" s="1"/>
      <c r="K832" s="1"/>
      <c r="L832" s="1"/>
      <c r="M832" s="1"/>
      <c r="N832" s="1"/>
      <c r="O832" s="1"/>
      <c r="P832" s="1"/>
      <c r="Q832" s="1"/>
      <c r="R832" s="1"/>
      <c r="S832" s="1"/>
      <c r="T832" s="1"/>
    </row>
    <row r="833" spans="1:20" ht="9.75" customHeight="1">
      <c r="A833" s="1"/>
      <c r="B833" s="1"/>
      <c r="C833" s="1"/>
      <c r="D833" s="1"/>
      <c r="E833" s="1"/>
      <c r="F833" s="1"/>
      <c r="G833" s="1"/>
      <c r="H833" s="1"/>
      <c r="I833" s="1"/>
      <c r="J833" s="1"/>
      <c r="K833" s="1"/>
      <c r="L833" s="1"/>
      <c r="M833" s="1"/>
      <c r="N833" s="1"/>
      <c r="O833" s="1"/>
      <c r="P833" s="1"/>
      <c r="Q833" s="1"/>
      <c r="R833" s="1"/>
      <c r="S833" s="1"/>
      <c r="T833" s="1"/>
    </row>
    <row r="834" spans="1:20" ht="9.75" customHeight="1">
      <c r="A834" s="1"/>
      <c r="B834" s="1"/>
      <c r="C834" s="1"/>
      <c r="D834" s="1"/>
      <c r="E834" s="1"/>
      <c r="F834" s="1"/>
      <c r="G834" s="1"/>
      <c r="H834" s="1"/>
      <c r="I834" s="1"/>
      <c r="J834" s="1"/>
      <c r="K834" s="1"/>
      <c r="L834" s="1"/>
      <c r="M834" s="1"/>
      <c r="N834" s="1"/>
      <c r="O834" s="1"/>
      <c r="P834" s="1"/>
      <c r="Q834" s="1"/>
      <c r="R834" s="1"/>
      <c r="S834" s="1"/>
      <c r="T834" s="1"/>
    </row>
    <row r="835" spans="1:20" ht="9.75" customHeight="1">
      <c r="A835" s="1"/>
      <c r="B835" s="1"/>
      <c r="C835" s="1"/>
      <c r="D835" s="1"/>
      <c r="E835" s="1"/>
      <c r="F835" s="1"/>
      <c r="G835" s="1"/>
      <c r="H835" s="1"/>
      <c r="I835" s="1"/>
      <c r="J835" s="1"/>
      <c r="K835" s="1"/>
      <c r="L835" s="1"/>
      <c r="M835" s="1"/>
      <c r="N835" s="1"/>
      <c r="O835" s="1"/>
      <c r="P835" s="1"/>
      <c r="Q835" s="1"/>
      <c r="R835" s="1"/>
      <c r="S835" s="1"/>
      <c r="T835" s="1"/>
    </row>
    <row r="836" spans="1:20" ht="9.75" customHeight="1">
      <c r="A836" s="1"/>
      <c r="B836" s="1"/>
      <c r="C836" s="1"/>
      <c r="D836" s="1"/>
      <c r="E836" s="1"/>
      <c r="F836" s="1"/>
      <c r="G836" s="1"/>
      <c r="H836" s="1"/>
      <c r="I836" s="1"/>
      <c r="J836" s="1"/>
      <c r="K836" s="1"/>
      <c r="L836" s="1"/>
      <c r="M836" s="1"/>
      <c r="N836" s="1"/>
      <c r="O836" s="1"/>
      <c r="P836" s="1"/>
      <c r="Q836" s="1"/>
      <c r="R836" s="1"/>
      <c r="S836" s="1"/>
      <c r="T836" s="1"/>
    </row>
    <row r="837" spans="1:20" ht="9.75" customHeight="1">
      <c r="A837" s="1"/>
      <c r="B837" s="1"/>
      <c r="C837" s="1"/>
      <c r="D837" s="1"/>
      <c r="E837" s="1"/>
      <c r="F837" s="1"/>
      <c r="G837" s="1"/>
      <c r="H837" s="1"/>
      <c r="I837" s="1"/>
      <c r="J837" s="1"/>
      <c r="K837" s="1"/>
      <c r="L837" s="1"/>
      <c r="M837" s="1"/>
      <c r="N837" s="1"/>
      <c r="O837" s="1"/>
      <c r="P837" s="1"/>
      <c r="Q837" s="1"/>
      <c r="R837" s="1"/>
      <c r="S837" s="1"/>
      <c r="T837" s="1"/>
    </row>
    <row r="838" spans="1:20" ht="9.75" customHeight="1">
      <c r="A838" s="1"/>
      <c r="B838" s="1"/>
      <c r="C838" s="1"/>
      <c r="D838" s="1"/>
      <c r="E838" s="1"/>
      <c r="F838" s="1"/>
      <c r="G838" s="1"/>
      <c r="H838" s="1"/>
      <c r="I838" s="1"/>
      <c r="J838" s="1"/>
      <c r="K838" s="1"/>
      <c r="L838" s="1"/>
      <c r="M838" s="1"/>
      <c r="N838" s="1"/>
      <c r="O838" s="1"/>
      <c r="P838" s="1"/>
      <c r="Q838" s="1"/>
      <c r="R838" s="1"/>
      <c r="S838" s="1"/>
      <c r="T838" s="1"/>
    </row>
    <row r="839" spans="1:20" ht="9.75" customHeight="1">
      <c r="A839" s="1"/>
      <c r="B839" s="1"/>
      <c r="C839" s="1"/>
      <c r="D839" s="1"/>
      <c r="E839" s="1"/>
      <c r="F839" s="1"/>
      <c r="G839" s="1"/>
      <c r="H839" s="1"/>
      <c r="I839" s="1"/>
      <c r="J839" s="1"/>
      <c r="K839" s="1"/>
      <c r="L839" s="1"/>
      <c r="M839" s="1"/>
      <c r="N839" s="1"/>
      <c r="O839" s="1"/>
      <c r="P839" s="1"/>
      <c r="Q839" s="1"/>
      <c r="R839" s="1"/>
      <c r="S839" s="1"/>
      <c r="T839" s="1"/>
    </row>
    <row r="840" spans="1:20" ht="9.75" customHeight="1">
      <c r="A840" s="1"/>
      <c r="B840" s="1"/>
      <c r="C840" s="1"/>
      <c r="D840" s="1"/>
      <c r="E840" s="1"/>
      <c r="F840" s="1"/>
      <c r="G840" s="1"/>
      <c r="H840" s="1"/>
      <c r="I840" s="1"/>
      <c r="J840" s="1"/>
      <c r="K840" s="1"/>
      <c r="L840" s="1"/>
      <c r="M840" s="1"/>
      <c r="N840" s="1"/>
      <c r="O840" s="1"/>
      <c r="P840" s="1"/>
      <c r="Q840" s="1"/>
      <c r="R840" s="1"/>
      <c r="S840" s="1"/>
      <c r="T840" s="1"/>
    </row>
    <row r="841" spans="1:20" ht="9.75" customHeight="1">
      <c r="A841" s="1"/>
      <c r="B841" s="1"/>
      <c r="C841" s="1"/>
      <c r="D841" s="1"/>
      <c r="E841" s="1"/>
      <c r="F841" s="1"/>
      <c r="G841" s="1"/>
      <c r="H841" s="1"/>
      <c r="I841" s="1"/>
      <c r="J841" s="1"/>
      <c r="K841" s="1"/>
      <c r="L841" s="1"/>
      <c r="M841" s="1"/>
      <c r="N841" s="1"/>
      <c r="O841" s="1"/>
      <c r="P841" s="1"/>
      <c r="Q841" s="1"/>
      <c r="R841" s="1"/>
      <c r="S841" s="1"/>
      <c r="T841" s="1"/>
    </row>
    <row r="842" spans="1:20" ht="9.75" customHeight="1">
      <c r="A842" s="1"/>
      <c r="B842" s="1"/>
      <c r="C842" s="1"/>
      <c r="D842" s="1"/>
      <c r="E842" s="1"/>
      <c r="F842" s="1"/>
      <c r="G842" s="1"/>
      <c r="H842" s="1"/>
      <c r="I842" s="1"/>
      <c r="J842" s="1"/>
      <c r="K842" s="1"/>
      <c r="L842" s="1"/>
      <c r="M842" s="1"/>
      <c r="N842" s="1"/>
      <c r="O842" s="1"/>
      <c r="P842" s="1"/>
      <c r="Q842" s="1"/>
      <c r="R842" s="1"/>
      <c r="S842" s="1"/>
      <c r="T842" s="1"/>
    </row>
    <row r="843" spans="1:20" ht="9.75" customHeight="1">
      <c r="A843" s="1"/>
      <c r="B843" s="1"/>
      <c r="C843" s="1"/>
      <c r="D843" s="1"/>
      <c r="E843" s="1"/>
      <c r="F843" s="1"/>
      <c r="G843" s="1"/>
      <c r="H843" s="1"/>
      <c r="I843" s="1"/>
      <c r="J843" s="1"/>
      <c r="K843" s="1"/>
      <c r="L843" s="1"/>
      <c r="M843" s="1"/>
      <c r="N843" s="1"/>
      <c r="O843" s="1"/>
      <c r="P843" s="1"/>
      <c r="Q843" s="1"/>
      <c r="R843" s="1"/>
      <c r="S843" s="1"/>
      <c r="T843" s="1"/>
    </row>
    <row r="844" spans="1:20" ht="9.75" customHeight="1">
      <c r="A844" s="1"/>
      <c r="B844" s="1"/>
      <c r="C844" s="1"/>
      <c r="D844" s="1"/>
      <c r="E844" s="1"/>
      <c r="F844" s="1"/>
      <c r="G844" s="1"/>
      <c r="H844" s="1"/>
      <c r="I844" s="1"/>
      <c r="J844" s="1"/>
      <c r="K844" s="1"/>
      <c r="L844" s="1"/>
      <c r="M844" s="1"/>
      <c r="N844" s="1"/>
      <c r="O844" s="1"/>
      <c r="P844" s="1"/>
      <c r="Q844" s="1"/>
      <c r="R844" s="1"/>
      <c r="S844" s="1"/>
      <c r="T844" s="1"/>
    </row>
    <row r="845" spans="1:20" ht="9.75" customHeight="1">
      <c r="A845" s="1"/>
      <c r="B845" s="1"/>
      <c r="C845" s="1"/>
      <c r="D845" s="1"/>
      <c r="E845" s="1"/>
      <c r="F845" s="1"/>
      <c r="G845" s="1"/>
      <c r="H845" s="1"/>
      <c r="I845" s="1"/>
      <c r="J845" s="1"/>
      <c r="K845" s="1"/>
      <c r="L845" s="1"/>
      <c r="M845" s="1"/>
      <c r="N845" s="1"/>
      <c r="O845" s="1"/>
      <c r="P845" s="1"/>
      <c r="Q845" s="1"/>
      <c r="R845" s="1"/>
      <c r="S845" s="1"/>
      <c r="T845" s="1"/>
    </row>
    <row r="846" spans="1:20" ht="9.75" customHeight="1">
      <c r="A846" s="1"/>
      <c r="B846" s="1"/>
      <c r="C846" s="1"/>
      <c r="D846" s="1"/>
      <c r="E846" s="1"/>
      <c r="F846" s="1"/>
      <c r="G846" s="1"/>
      <c r="H846" s="1"/>
      <c r="I846" s="1"/>
      <c r="J846" s="1"/>
      <c r="K846" s="1"/>
      <c r="L846" s="1"/>
      <c r="M846" s="1"/>
      <c r="N846" s="1"/>
      <c r="O846" s="1"/>
      <c r="P846" s="1"/>
      <c r="Q846" s="1"/>
      <c r="R846" s="1"/>
      <c r="S846" s="1"/>
      <c r="T846" s="1"/>
    </row>
    <row r="847" spans="1:20" ht="9.75" customHeight="1">
      <c r="A847" s="1"/>
      <c r="B847" s="1"/>
      <c r="C847" s="1"/>
      <c r="D847" s="1"/>
      <c r="E847" s="1"/>
      <c r="F847" s="1"/>
      <c r="G847" s="1"/>
      <c r="H847" s="1"/>
      <c r="I847" s="1"/>
      <c r="J847" s="1"/>
      <c r="K847" s="1"/>
      <c r="L847" s="1"/>
      <c r="M847" s="1"/>
      <c r="N847" s="1"/>
      <c r="O847" s="1"/>
      <c r="P847" s="1"/>
      <c r="Q847" s="1"/>
      <c r="R847" s="1"/>
      <c r="S847" s="1"/>
      <c r="T847" s="1"/>
    </row>
    <row r="848" spans="1:20" ht="9.75" customHeight="1">
      <c r="A848" s="1"/>
      <c r="B848" s="1"/>
      <c r="C848" s="1"/>
      <c r="D848" s="1"/>
      <c r="E848" s="1"/>
      <c r="F848" s="1"/>
      <c r="G848" s="1"/>
      <c r="H848" s="1"/>
      <c r="I848" s="1"/>
      <c r="J848" s="1"/>
      <c r="K848" s="1"/>
      <c r="L848" s="1"/>
      <c r="M848" s="1"/>
      <c r="N848" s="1"/>
      <c r="O848" s="1"/>
      <c r="P848" s="1"/>
      <c r="Q848" s="1"/>
      <c r="R848" s="1"/>
      <c r="S848" s="1"/>
      <c r="T848" s="1"/>
    </row>
    <row r="849" spans="1:20" ht="9.75" customHeight="1">
      <c r="A849" s="1"/>
      <c r="B849" s="1"/>
      <c r="C849" s="1"/>
      <c r="D849" s="1"/>
      <c r="E849" s="1"/>
      <c r="F849" s="1"/>
      <c r="G849" s="1"/>
      <c r="H849" s="1"/>
      <c r="I849" s="1"/>
      <c r="J849" s="1"/>
      <c r="K849" s="1"/>
      <c r="L849" s="1"/>
      <c r="M849" s="1"/>
      <c r="N849" s="1"/>
      <c r="O849" s="1"/>
      <c r="P849" s="1"/>
      <c r="Q849" s="1"/>
      <c r="R849" s="1"/>
      <c r="S849" s="1"/>
      <c r="T849" s="1"/>
    </row>
    <row r="850" spans="1:20" ht="9.75" customHeight="1">
      <c r="A850" s="1"/>
      <c r="B850" s="1"/>
      <c r="C850" s="1"/>
      <c r="D850" s="1"/>
      <c r="E850" s="1"/>
      <c r="F850" s="1"/>
      <c r="G850" s="1"/>
      <c r="H850" s="1"/>
      <c r="I850" s="1"/>
      <c r="J850" s="1"/>
      <c r="K850" s="1"/>
      <c r="L850" s="1"/>
      <c r="M850" s="1"/>
      <c r="N850" s="1"/>
      <c r="O850" s="1"/>
      <c r="P850" s="1"/>
      <c r="Q850" s="1"/>
      <c r="R850" s="1"/>
      <c r="S850" s="1"/>
      <c r="T850" s="1"/>
    </row>
    <row r="851" spans="1:20" ht="9.75" customHeight="1">
      <c r="A851" s="1"/>
      <c r="B851" s="1"/>
      <c r="C851" s="1"/>
      <c r="D851" s="1"/>
      <c r="E851" s="1"/>
      <c r="F851" s="1"/>
      <c r="G851" s="1"/>
      <c r="H851" s="1"/>
      <c r="I851" s="1"/>
      <c r="J851" s="1"/>
      <c r="K851" s="1"/>
      <c r="L851" s="1"/>
      <c r="M851" s="1"/>
      <c r="N851" s="1"/>
      <c r="O851" s="1"/>
      <c r="P851" s="1"/>
      <c r="Q851" s="1"/>
      <c r="R851" s="1"/>
      <c r="S851" s="1"/>
      <c r="T851" s="1"/>
    </row>
    <row r="852" spans="1:20" ht="9.75" customHeight="1">
      <c r="A852" s="1"/>
      <c r="B852" s="1"/>
      <c r="C852" s="1"/>
      <c r="D852" s="1"/>
      <c r="E852" s="1"/>
      <c r="F852" s="1"/>
      <c r="G852" s="1"/>
      <c r="H852" s="1"/>
      <c r="I852" s="1"/>
      <c r="J852" s="1"/>
      <c r="K852" s="1"/>
      <c r="L852" s="1"/>
      <c r="M852" s="1"/>
      <c r="N852" s="1"/>
      <c r="O852" s="1"/>
      <c r="P852" s="1"/>
      <c r="Q852" s="1"/>
      <c r="R852" s="1"/>
      <c r="S852" s="1"/>
      <c r="T852" s="1"/>
    </row>
    <row r="853" spans="1:20" ht="9.75" customHeight="1">
      <c r="A853" s="1"/>
      <c r="B853" s="1"/>
      <c r="C853" s="1"/>
      <c r="D853" s="1"/>
      <c r="E853" s="1"/>
      <c r="F853" s="1"/>
      <c r="G853" s="1"/>
      <c r="H853" s="1"/>
      <c r="I853" s="1"/>
      <c r="J853" s="1"/>
      <c r="K853" s="1"/>
      <c r="L853" s="1"/>
      <c r="M853" s="1"/>
      <c r="N853" s="1"/>
      <c r="O853" s="1"/>
      <c r="P853" s="1"/>
      <c r="Q853" s="1"/>
      <c r="R853" s="1"/>
      <c r="S853" s="1"/>
      <c r="T853" s="1"/>
    </row>
    <row r="854" spans="1:20" ht="9.75" customHeight="1">
      <c r="A854" s="1"/>
      <c r="B854" s="1"/>
      <c r="C854" s="1"/>
      <c r="D854" s="1"/>
      <c r="E854" s="1"/>
      <c r="F854" s="1"/>
      <c r="G854" s="1"/>
      <c r="H854" s="1"/>
      <c r="I854" s="1"/>
      <c r="J854" s="1"/>
      <c r="K854" s="1"/>
      <c r="L854" s="1"/>
      <c r="M854" s="1"/>
      <c r="N854" s="1"/>
      <c r="O854" s="1"/>
      <c r="P854" s="1"/>
      <c r="Q854" s="1"/>
      <c r="R854" s="1"/>
      <c r="S854" s="1"/>
      <c r="T854" s="1"/>
    </row>
    <row r="855" spans="1:20" ht="9.75" customHeight="1">
      <c r="A855" s="1"/>
      <c r="B855" s="1"/>
      <c r="C855" s="1"/>
      <c r="D855" s="1"/>
      <c r="E855" s="1"/>
      <c r="F855" s="1"/>
      <c r="G855" s="1"/>
      <c r="H855" s="1"/>
      <c r="I855" s="1"/>
      <c r="J855" s="1"/>
      <c r="K855" s="1"/>
      <c r="L855" s="1"/>
      <c r="M855" s="1"/>
      <c r="N855" s="1"/>
      <c r="O855" s="1"/>
      <c r="P855" s="1"/>
      <c r="Q855" s="1"/>
      <c r="R855" s="1"/>
      <c r="S855" s="1"/>
      <c r="T855" s="1"/>
    </row>
    <row r="856" spans="1:20" ht="9.75" customHeight="1">
      <c r="A856" s="1"/>
      <c r="B856" s="1"/>
      <c r="C856" s="1"/>
      <c r="D856" s="1"/>
      <c r="E856" s="1"/>
      <c r="F856" s="1"/>
      <c r="G856" s="1"/>
      <c r="H856" s="1"/>
      <c r="I856" s="1"/>
      <c r="J856" s="1"/>
      <c r="K856" s="1"/>
      <c r="L856" s="1"/>
      <c r="M856" s="1"/>
      <c r="N856" s="1"/>
      <c r="O856" s="1"/>
      <c r="P856" s="1"/>
      <c r="Q856" s="1"/>
      <c r="R856" s="1"/>
      <c r="S856" s="1"/>
      <c r="T856" s="1"/>
    </row>
    <row r="857" spans="1:20" ht="9.75" customHeight="1">
      <c r="A857" s="1"/>
      <c r="B857" s="1"/>
      <c r="C857" s="1"/>
      <c r="D857" s="1"/>
      <c r="E857" s="1"/>
      <c r="F857" s="1"/>
      <c r="G857" s="1"/>
      <c r="H857" s="1"/>
      <c r="I857" s="1"/>
      <c r="J857" s="1"/>
      <c r="K857" s="1"/>
      <c r="L857" s="1"/>
      <c r="M857" s="1"/>
      <c r="N857" s="1"/>
      <c r="O857" s="1"/>
      <c r="P857" s="1"/>
      <c r="Q857" s="1"/>
      <c r="R857" s="1"/>
      <c r="S857" s="1"/>
      <c r="T857" s="1"/>
    </row>
    <row r="858" spans="1:20" ht="9.75" customHeight="1">
      <c r="A858" s="1"/>
      <c r="B858" s="1"/>
      <c r="C858" s="1"/>
      <c r="D858" s="1"/>
      <c r="E858" s="1"/>
      <c r="F858" s="1"/>
      <c r="G858" s="1"/>
      <c r="H858" s="1"/>
      <c r="I858" s="1"/>
      <c r="J858" s="1"/>
      <c r="K858" s="1"/>
      <c r="L858" s="1"/>
      <c r="M858" s="1"/>
      <c r="N858" s="1"/>
      <c r="O858" s="1"/>
      <c r="P858" s="1"/>
      <c r="Q858" s="1"/>
      <c r="R858" s="1"/>
      <c r="S858" s="1"/>
      <c r="T858" s="1"/>
    </row>
    <row r="859" spans="1:20" ht="9.75" customHeight="1">
      <c r="A859" s="1"/>
      <c r="B859" s="1"/>
      <c r="C859" s="1"/>
      <c r="D859" s="1"/>
      <c r="E859" s="1"/>
      <c r="F859" s="1"/>
      <c r="G859" s="1"/>
      <c r="H859" s="1"/>
      <c r="I859" s="1"/>
      <c r="J859" s="1"/>
      <c r="K859" s="1"/>
      <c r="L859" s="1"/>
      <c r="M859" s="1"/>
      <c r="N859" s="1"/>
      <c r="O859" s="1"/>
      <c r="P859" s="1"/>
      <c r="Q859" s="1"/>
      <c r="R859" s="1"/>
      <c r="S859" s="1"/>
      <c r="T859" s="1"/>
    </row>
    <row r="860" spans="1:20" ht="9.75" customHeight="1">
      <c r="A860" s="1"/>
      <c r="B860" s="1"/>
      <c r="C860" s="1"/>
      <c r="D860" s="1"/>
      <c r="E860" s="1"/>
      <c r="F860" s="1"/>
      <c r="G860" s="1"/>
      <c r="H860" s="1"/>
      <c r="I860" s="1"/>
      <c r="J860" s="1"/>
      <c r="K860" s="1"/>
      <c r="L860" s="1"/>
      <c r="M860" s="1"/>
      <c r="N860" s="1"/>
      <c r="O860" s="1"/>
      <c r="P860" s="1"/>
      <c r="Q860" s="1"/>
      <c r="R860" s="1"/>
      <c r="S860" s="1"/>
      <c r="T860" s="1"/>
    </row>
    <row r="861" spans="1:20" ht="9.75" customHeight="1">
      <c r="A861" s="1"/>
      <c r="B861" s="1"/>
      <c r="C861" s="1"/>
      <c r="D861" s="1"/>
      <c r="E861" s="1"/>
      <c r="F861" s="1"/>
      <c r="G861" s="1"/>
      <c r="H861" s="1"/>
      <c r="I861" s="1"/>
      <c r="J861" s="1"/>
      <c r="K861" s="1"/>
      <c r="L861" s="1"/>
      <c r="M861" s="1"/>
      <c r="N861" s="1"/>
      <c r="O861" s="1"/>
      <c r="P861" s="1"/>
      <c r="Q861" s="1"/>
      <c r="R861" s="1"/>
      <c r="S861" s="1"/>
      <c r="T861" s="1"/>
    </row>
    <row r="862" spans="1:20" ht="9.75" customHeight="1">
      <c r="A862" s="1"/>
      <c r="B862" s="1"/>
      <c r="C862" s="1"/>
      <c r="D862" s="1"/>
      <c r="E862" s="1"/>
      <c r="F862" s="1"/>
      <c r="G862" s="1"/>
      <c r="H862" s="1"/>
      <c r="I862" s="1"/>
      <c r="J862" s="1"/>
      <c r="K862" s="1"/>
      <c r="L862" s="1"/>
      <c r="M862" s="1"/>
      <c r="N862" s="1"/>
      <c r="O862" s="1"/>
      <c r="P862" s="1"/>
      <c r="Q862" s="1"/>
      <c r="R862" s="1"/>
      <c r="S862" s="1"/>
      <c r="T862" s="1"/>
    </row>
    <row r="863" spans="1:20" ht="9.75" customHeight="1">
      <c r="A863" s="1"/>
      <c r="B863" s="1"/>
      <c r="C863" s="1"/>
      <c r="D863" s="1"/>
      <c r="E863" s="1"/>
      <c r="F863" s="1"/>
      <c r="G863" s="1"/>
      <c r="H863" s="1"/>
      <c r="I863" s="1"/>
      <c r="J863" s="1"/>
      <c r="K863" s="1"/>
      <c r="L863" s="1"/>
      <c r="M863" s="1"/>
      <c r="N863" s="1"/>
      <c r="O863" s="1"/>
      <c r="P863" s="1"/>
      <c r="Q863" s="1"/>
      <c r="R863" s="1"/>
      <c r="S863" s="1"/>
      <c r="T863" s="1"/>
    </row>
    <row r="864" spans="1:20" ht="9.75" customHeight="1">
      <c r="A864" s="1"/>
      <c r="B864" s="1"/>
      <c r="C864" s="1"/>
      <c r="D864" s="1"/>
      <c r="E864" s="1"/>
      <c r="F864" s="1"/>
      <c r="G864" s="1"/>
      <c r="H864" s="1"/>
      <c r="I864" s="1"/>
      <c r="J864" s="1"/>
      <c r="K864" s="1"/>
      <c r="L864" s="1"/>
      <c r="M864" s="1"/>
      <c r="N864" s="1"/>
      <c r="O864" s="1"/>
      <c r="P864" s="1"/>
      <c r="Q864" s="1"/>
      <c r="R864" s="1"/>
      <c r="S864" s="1"/>
      <c r="T864" s="1"/>
    </row>
    <row r="865" spans="1:20" ht="9.75" customHeight="1">
      <c r="A865" s="1"/>
      <c r="B865" s="1"/>
      <c r="C865" s="1"/>
      <c r="D865" s="1"/>
      <c r="E865" s="1"/>
      <c r="F865" s="1"/>
      <c r="G865" s="1"/>
      <c r="H865" s="1"/>
      <c r="I865" s="1"/>
      <c r="J865" s="1"/>
      <c r="K865" s="1"/>
      <c r="L865" s="1"/>
      <c r="M865" s="1"/>
      <c r="N865" s="1"/>
      <c r="O865" s="1"/>
      <c r="P865" s="1"/>
      <c r="Q865" s="1"/>
      <c r="R865" s="1"/>
      <c r="S865" s="1"/>
      <c r="T865" s="1"/>
    </row>
    <row r="866" spans="1:20" ht="9.75" customHeight="1">
      <c r="A866" s="1"/>
      <c r="B866" s="1"/>
      <c r="C866" s="1"/>
      <c r="D866" s="1"/>
      <c r="E866" s="1"/>
      <c r="F866" s="1"/>
      <c r="G866" s="1"/>
      <c r="H866" s="1"/>
      <c r="I866" s="1"/>
      <c r="J866" s="1"/>
      <c r="K866" s="1"/>
      <c r="L866" s="1"/>
      <c r="M866" s="1"/>
      <c r="N866" s="1"/>
      <c r="O866" s="1"/>
      <c r="P866" s="1"/>
      <c r="Q866" s="1"/>
      <c r="R866" s="1"/>
      <c r="S866" s="1"/>
      <c r="T866" s="1"/>
    </row>
    <row r="867" spans="1:20" ht="9.75" customHeight="1">
      <c r="A867" s="1"/>
      <c r="B867" s="1"/>
      <c r="C867" s="1"/>
      <c r="D867" s="1"/>
      <c r="E867" s="1"/>
      <c r="F867" s="1"/>
      <c r="G867" s="1"/>
      <c r="H867" s="1"/>
      <c r="I867" s="1"/>
      <c r="J867" s="1"/>
      <c r="K867" s="1"/>
      <c r="L867" s="1"/>
      <c r="M867" s="1"/>
      <c r="N867" s="1"/>
      <c r="O867" s="1"/>
      <c r="P867" s="1"/>
      <c r="Q867" s="1"/>
      <c r="R867" s="1"/>
      <c r="S867" s="1"/>
      <c r="T867" s="1"/>
    </row>
    <row r="868" spans="1:20" ht="9.75" customHeight="1">
      <c r="A868" s="1"/>
      <c r="B868" s="1"/>
      <c r="C868" s="1"/>
      <c r="D868" s="1"/>
      <c r="E868" s="1"/>
      <c r="F868" s="1"/>
      <c r="G868" s="1"/>
      <c r="H868" s="1"/>
      <c r="I868" s="1"/>
      <c r="J868" s="1"/>
      <c r="K868" s="1"/>
      <c r="L868" s="1"/>
      <c r="M868" s="1"/>
      <c r="N868" s="1"/>
      <c r="O868" s="1"/>
      <c r="P868" s="1"/>
      <c r="Q868" s="1"/>
      <c r="R868" s="1"/>
      <c r="S868" s="1"/>
      <c r="T868" s="1"/>
    </row>
    <row r="869" spans="1:20" ht="9.75" customHeight="1">
      <c r="A869" s="1"/>
      <c r="B869" s="1"/>
      <c r="C869" s="1"/>
      <c r="D869" s="1"/>
      <c r="E869" s="1"/>
      <c r="F869" s="1"/>
      <c r="G869" s="1"/>
      <c r="H869" s="1"/>
      <c r="I869" s="1"/>
      <c r="J869" s="1"/>
      <c r="K869" s="1"/>
      <c r="L869" s="1"/>
      <c r="M869" s="1"/>
      <c r="N869" s="1"/>
      <c r="O869" s="1"/>
      <c r="P869" s="1"/>
      <c r="Q869" s="1"/>
      <c r="R869" s="1"/>
      <c r="S869" s="1"/>
      <c r="T869" s="1"/>
    </row>
    <row r="870" spans="1:20" ht="9.75" customHeight="1">
      <c r="A870" s="1"/>
      <c r="B870" s="1"/>
      <c r="C870" s="1"/>
      <c r="D870" s="1"/>
      <c r="E870" s="1"/>
      <c r="F870" s="1"/>
      <c r="G870" s="1"/>
      <c r="H870" s="1"/>
      <c r="I870" s="1"/>
      <c r="J870" s="1"/>
      <c r="K870" s="1"/>
      <c r="L870" s="1"/>
      <c r="M870" s="1"/>
      <c r="N870" s="1"/>
      <c r="O870" s="1"/>
      <c r="P870" s="1"/>
      <c r="Q870" s="1"/>
      <c r="R870" s="1"/>
      <c r="S870" s="1"/>
      <c r="T870" s="1"/>
    </row>
    <row r="871" spans="1:20" ht="9.75" customHeight="1">
      <c r="A871" s="1"/>
      <c r="B871" s="1"/>
      <c r="C871" s="1"/>
      <c r="D871" s="1"/>
      <c r="E871" s="1"/>
      <c r="F871" s="1"/>
      <c r="G871" s="1"/>
      <c r="H871" s="1"/>
      <c r="I871" s="1"/>
      <c r="J871" s="1"/>
      <c r="K871" s="1"/>
      <c r="L871" s="1"/>
      <c r="M871" s="1"/>
      <c r="N871" s="1"/>
      <c r="O871" s="1"/>
      <c r="P871" s="1"/>
      <c r="Q871" s="1"/>
      <c r="R871" s="1"/>
      <c r="S871" s="1"/>
      <c r="T871" s="1"/>
    </row>
    <row r="872" spans="1:20" ht="9.75" customHeight="1">
      <c r="A872" s="1"/>
      <c r="B872" s="1"/>
      <c r="C872" s="1"/>
      <c r="D872" s="1"/>
      <c r="E872" s="1"/>
      <c r="F872" s="1"/>
      <c r="G872" s="1"/>
      <c r="H872" s="1"/>
      <c r="I872" s="1"/>
      <c r="J872" s="1"/>
      <c r="K872" s="1"/>
      <c r="L872" s="1"/>
      <c r="M872" s="1"/>
      <c r="N872" s="1"/>
      <c r="O872" s="1"/>
      <c r="P872" s="1"/>
      <c r="Q872" s="1"/>
      <c r="R872" s="1"/>
      <c r="S872" s="1"/>
      <c r="T872" s="1"/>
    </row>
    <row r="873" spans="1:20" ht="9.75" customHeight="1">
      <c r="A873" s="1"/>
      <c r="B873" s="1"/>
      <c r="C873" s="1"/>
      <c r="D873" s="1"/>
      <c r="E873" s="1"/>
      <c r="F873" s="1"/>
      <c r="G873" s="1"/>
      <c r="H873" s="1"/>
      <c r="I873" s="1"/>
      <c r="J873" s="1"/>
      <c r="K873" s="1"/>
      <c r="L873" s="1"/>
      <c r="M873" s="1"/>
      <c r="N873" s="1"/>
      <c r="O873" s="1"/>
      <c r="P873" s="1"/>
      <c r="Q873" s="1"/>
      <c r="R873" s="1"/>
      <c r="S873" s="1"/>
      <c r="T873" s="1"/>
    </row>
    <row r="874" spans="1:20" ht="9.75" customHeight="1">
      <c r="A874" s="1"/>
      <c r="B874" s="1"/>
      <c r="C874" s="1"/>
      <c r="D874" s="1"/>
      <c r="E874" s="1"/>
      <c r="F874" s="1"/>
      <c r="G874" s="1"/>
      <c r="H874" s="1"/>
      <c r="I874" s="1"/>
      <c r="J874" s="1"/>
      <c r="K874" s="1"/>
      <c r="L874" s="1"/>
      <c r="M874" s="1"/>
      <c r="N874" s="1"/>
      <c r="O874" s="1"/>
      <c r="P874" s="1"/>
      <c r="Q874" s="1"/>
      <c r="R874" s="1"/>
      <c r="S874" s="1"/>
      <c r="T874" s="1"/>
    </row>
    <row r="875" spans="1:20" ht="9.75" customHeight="1">
      <c r="A875" s="1"/>
      <c r="B875" s="1"/>
      <c r="C875" s="1"/>
      <c r="D875" s="1"/>
      <c r="E875" s="1"/>
      <c r="F875" s="1"/>
      <c r="G875" s="1"/>
      <c r="H875" s="1"/>
      <c r="I875" s="1"/>
      <c r="J875" s="1"/>
      <c r="K875" s="1"/>
      <c r="L875" s="1"/>
      <c r="M875" s="1"/>
      <c r="N875" s="1"/>
      <c r="O875" s="1"/>
      <c r="P875" s="1"/>
      <c r="Q875" s="1"/>
      <c r="R875" s="1"/>
      <c r="S875" s="1"/>
      <c r="T875" s="1"/>
    </row>
    <row r="876" spans="1:20" ht="9.75" customHeight="1">
      <c r="A876" s="1"/>
      <c r="B876" s="1"/>
      <c r="C876" s="1"/>
      <c r="D876" s="1"/>
      <c r="E876" s="1"/>
      <c r="F876" s="1"/>
      <c r="G876" s="1"/>
      <c r="H876" s="1"/>
      <c r="I876" s="1"/>
      <c r="J876" s="1"/>
      <c r="K876" s="1"/>
      <c r="L876" s="1"/>
      <c r="M876" s="1"/>
      <c r="N876" s="1"/>
      <c r="O876" s="1"/>
      <c r="P876" s="1"/>
      <c r="Q876" s="1"/>
      <c r="R876" s="1"/>
      <c r="S876" s="1"/>
      <c r="T876" s="1"/>
    </row>
    <row r="877" spans="1:20" ht="9.75" customHeight="1">
      <c r="A877" s="1"/>
      <c r="B877" s="1"/>
      <c r="C877" s="1"/>
      <c r="D877" s="1"/>
      <c r="E877" s="1"/>
      <c r="F877" s="1"/>
      <c r="G877" s="1"/>
      <c r="H877" s="1"/>
      <c r="I877" s="1"/>
      <c r="J877" s="1"/>
      <c r="K877" s="1"/>
      <c r="L877" s="1"/>
      <c r="M877" s="1"/>
      <c r="N877" s="1"/>
      <c r="O877" s="1"/>
      <c r="P877" s="1"/>
      <c r="Q877" s="1"/>
      <c r="R877" s="1"/>
      <c r="S877" s="1"/>
      <c r="T877" s="1"/>
    </row>
    <row r="878" spans="1:20" ht="9.75" customHeight="1">
      <c r="A878" s="1"/>
      <c r="B878" s="1"/>
      <c r="C878" s="1"/>
      <c r="D878" s="1"/>
      <c r="E878" s="1"/>
      <c r="F878" s="1"/>
      <c r="G878" s="1"/>
      <c r="H878" s="1"/>
      <c r="I878" s="1"/>
      <c r="J878" s="1"/>
      <c r="K878" s="1"/>
      <c r="L878" s="1"/>
      <c r="M878" s="1"/>
      <c r="N878" s="1"/>
      <c r="O878" s="1"/>
      <c r="P878" s="1"/>
      <c r="Q878" s="1"/>
      <c r="R878" s="1"/>
      <c r="S878" s="1"/>
      <c r="T878" s="1"/>
    </row>
    <row r="879" spans="1:20" ht="9.75" customHeight="1">
      <c r="A879" s="1"/>
      <c r="B879" s="1"/>
      <c r="C879" s="1"/>
      <c r="D879" s="1"/>
      <c r="E879" s="1"/>
      <c r="F879" s="1"/>
      <c r="G879" s="1"/>
      <c r="H879" s="1"/>
      <c r="I879" s="1"/>
      <c r="J879" s="1"/>
      <c r="K879" s="1"/>
      <c r="L879" s="1"/>
      <c r="M879" s="1"/>
      <c r="N879" s="1"/>
      <c r="O879" s="1"/>
      <c r="P879" s="1"/>
      <c r="Q879" s="1"/>
      <c r="R879" s="1"/>
      <c r="S879" s="1"/>
      <c r="T879" s="1"/>
    </row>
    <row r="880" spans="1:20" ht="9.75" customHeight="1">
      <c r="A880" s="1"/>
      <c r="B880" s="1"/>
      <c r="C880" s="1"/>
      <c r="D880" s="1"/>
      <c r="E880" s="1"/>
      <c r="F880" s="1"/>
      <c r="G880" s="1"/>
      <c r="H880" s="1"/>
      <c r="I880" s="1"/>
      <c r="J880" s="1"/>
      <c r="K880" s="1"/>
      <c r="L880" s="1"/>
      <c r="M880" s="1"/>
      <c r="N880" s="1"/>
      <c r="O880" s="1"/>
      <c r="P880" s="1"/>
      <c r="Q880" s="1"/>
      <c r="R880" s="1"/>
      <c r="S880" s="1"/>
      <c r="T880" s="1"/>
    </row>
    <row r="881" spans="1:20" ht="9.75" customHeight="1">
      <c r="A881" s="1"/>
      <c r="B881" s="1"/>
      <c r="C881" s="1"/>
      <c r="D881" s="1"/>
      <c r="E881" s="1"/>
      <c r="F881" s="1"/>
      <c r="G881" s="1"/>
      <c r="H881" s="1"/>
      <c r="I881" s="1"/>
      <c r="J881" s="1"/>
      <c r="K881" s="1"/>
      <c r="L881" s="1"/>
      <c r="M881" s="1"/>
      <c r="N881" s="1"/>
      <c r="O881" s="1"/>
      <c r="P881" s="1"/>
      <c r="Q881" s="1"/>
      <c r="R881" s="1"/>
      <c r="S881" s="1"/>
      <c r="T881" s="1"/>
    </row>
    <row r="882" spans="1:20" ht="9.75" customHeight="1">
      <c r="A882" s="1"/>
      <c r="B882" s="1"/>
      <c r="C882" s="1"/>
      <c r="D882" s="1"/>
      <c r="E882" s="1"/>
      <c r="F882" s="1"/>
      <c r="G882" s="1"/>
      <c r="H882" s="1"/>
      <c r="I882" s="1"/>
      <c r="J882" s="1"/>
      <c r="K882" s="1"/>
      <c r="L882" s="1"/>
      <c r="M882" s="1"/>
      <c r="N882" s="1"/>
      <c r="O882" s="1"/>
      <c r="P882" s="1"/>
      <c r="Q882" s="1"/>
      <c r="R882" s="1"/>
      <c r="S882" s="1"/>
      <c r="T882" s="1"/>
    </row>
    <row r="883" spans="1:20" ht="9.75" customHeight="1">
      <c r="A883" s="1"/>
      <c r="B883" s="1"/>
      <c r="C883" s="1"/>
      <c r="D883" s="1"/>
      <c r="E883" s="1"/>
      <c r="F883" s="1"/>
      <c r="G883" s="1"/>
      <c r="H883" s="1"/>
      <c r="I883" s="1"/>
      <c r="J883" s="1"/>
      <c r="K883" s="1"/>
      <c r="L883" s="1"/>
      <c r="M883" s="1"/>
      <c r="N883" s="1"/>
      <c r="O883" s="1"/>
      <c r="P883" s="1"/>
      <c r="Q883" s="1"/>
      <c r="R883" s="1"/>
      <c r="S883" s="1"/>
      <c r="T883" s="1"/>
    </row>
    <row r="884" spans="1:20" ht="9.75" customHeight="1">
      <c r="A884" s="1"/>
      <c r="B884" s="1"/>
      <c r="C884" s="1"/>
      <c r="D884" s="1"/>
      <c r="E884" s="1"/>
      <c r="F884" s="1"/>
      <c r="G884" s="1"/>
      <c r="H884" s="1"/>
      <c r="I884" s="1"/>
      <c r="J884" s="1"/>
      <c r="K884" s="1"/>
      <c r="L884" s="1"/>
      <c r="M884" s="1"/>
      <c r="N884" s="1"/>
      <c r="O884" s="1"/>
      <c r="P884" s="1"/>
      <c r="Q884" s="1"/>
      <c r="R884" s="1"/>
      <c r="S884" s="1"/>
      <c r="T884" s="1"/>
    </row>
    <row r="885" spans="1:20" ht="9.75" customHeight="1">
      <c r="A885" s="1"/>
      <c r="B885" s="1"/>
      <c r="C885" s="1"/>
      <c r="D885" s="1"/>
      <c r="E885" s="1"/>
      <c r="F885" s="1"/>
      <c r="G885" s="1"/>
      <c r="H885" s="1"/>
      <c r="I885" s="1"/>
      <c r="J885" s="1"/>
      <c r="K885" s="1"/>
      <c r="L885" s="1"/>
      <c r="M885" s="1"/>
      <c r="N885" s="1"/>
      <c r="O885" s="1"/>
      <c r="P885" s="1"/>
      <c r="Q885" s="1"/>
      <c r="R885" s="1"/>
      <c r="S885" s="1"/>
      <c r="T885" s="1"/>
    </row>
    <row r="886" spans="1:20" ht="9.75" customHeight="1">
      <c r="A886" s="1"/>
      <c r="B886" s="1"/>
      <c r="C886" s="1"/>
      <c r="D886" s="1"/>
      <c r="E886" s="1"/>
      <c r="F886" s="1"/>
      <c r="G886" s="1"/>
      <c r="H886" s="1"/>
      <c r="I886" s="1"/>
      <c r="J886" s="1"/>
      <c r="K886" s="1"/>
      <c r="L886" s="1"/>
      <c r="M886" s="1"/>
      <c r="N886" s="1"/>
      <c r="O886" s="1"/>
      <c r="P886" s="1"/>
      <c r="Q886" s="1"/>
      <c r="R886" s="1"/>
      <c r="S886" s="1"/>
      <c r="T886" s="1"/>
    </row>
    <row r="887" spans="1:20" ht="9.75" customHeight="1">
      <c r="A887" s="1"/>
      <c r="B887" s="1"/>
      <c r="C887" s="1"/>
      <c r="D887" s="1"/>
      <c r="E887" s="1"/>
      <c r="F887" s="1"/>
      <c r="G887" s="1"/>
      <c r="H887" s="1"/>
      <c r="I887" s="1"/>
      <c r="J887" s="1"/>
      <c r="K887" s="1"/>
      <c r="L887" s="1"/>
      <c r="M887" s="1"/>
      <c r="N887" s="1"/>
      <c r="O887" s="1"/>
      <c r="P887" s="1"/>
      <c r="Q887" s="1"/>
      <c r="R887" s="1"/>
      <c r="S887" s="1"/>
      <c r="T887" s="1"/>
    </row>
    <row r="888" spans="1:20" ht="9.75" customHeight="1">
      <c r="A888" s="1"/>
      <c r="B888" s="1"/>
      <c r="C888" s="1"/>
      <c r="D888" s="1"/>
      <c r="E888" s="1"/>
      <c r="F888" s="1"/>
      <c r="G888" s="1"/>
      <c r="H888" s="1"/>
      <c r="I888" s="1"/>
      <c r="J888" s="1"/>
      <c r="K888" s="1"/>
      <c r="L888" s="1"/>
      <c r="M888" s="1"/>
      <c r="N888" s="1"/>
      <c r="O888" s="1"/>
      <c r="P888" s="1"/>
      <c r="Q888" s="1"/>
      <c r="R888" s="1"/>
      <c r="S888" s="1"/>
      <c r="T888" s="1"/>
    </row>
    <row r="889" spans="1:20" ht="9.75" customHeight="1">
      <c r="A889" s="1"/>
      <c r="B889" s="1"/>
      <c r="C889" s="1"/>
      <c r="D889" s="1"/>
      <c r="E889" s="1"/>
      <c r="F889" s="1"/>
      <c r="G889" s="1"/>
      <c r="H889" s="1"/>
      <c r="I889" s="1"/>
      <c r="J889" s="1"/>
      <c r="K889" s="1"/>
      <c r="L889" s="1"/>
      <c r="M889" s="1"/>
      <c r="N889" s="1"/>
      <c r="O889" s="1"/>
      <c r="P889" s="1"/>
      <c r="Q889" s="1"/>
      <c r="R889" s="1"/>
      <c r="S889" s="1"/>
      <c r="T889" s="1"/>
    </row>
    <row r="890" spans="1:20" ht="9.75" customHeight="1">
      <c r="A890" s="1"/>
      <c r="B890" s="1"/>
      <c r="C890" s="1"/>
      <c r="D890" s="1"/>
      <c r="E890" s="1"/>
      <c r="F890" s="1"/>
      <c r="G890" s="1"/>
      <c r="H890" s="1"/>
      <c r="I890" s="1"/>
      <c r="J890" s="1"/>
      <c r="K890" s="1"/>
      <c r="L890" s="1"/>
      <c r="M890" s="1"/>
      <c r="N890" s="1"/>
      <c r="O890" s="1"/>
      <c r="P890" s="1"/>
      <c r="Q890" s="1"/>
      <c r="R890" s="1"/>
      <c r="S890" s="1"/>
      <c r="T890" s="1"/>
    </row>
    <row r="891" spans="1:20" ht="9.75" customHeight="1">
      <c r="A891" s="1"/>
      <c r="B891" s="1"/>
      <c r="C891" s="1"/>
      <c r="D891" s="1"/>
      <c r="E891" s="1"/>
      <c r="F891" s="1"/>
      <c r="G891" s="1"/>
      <c r="H891" s="1"/>
      <c r="I891" s="1"/>
      <c r="J891" s="1"/>
      <c r="K891" s="1"/>
      <c r="L891" s="1"/>
      <c r="M891" s="1"/>
      <c r="N891" s="1"/>
      <c r="O891" s="1"/>
      <c r="P891" s="1"/>
      <c r="Q891" s="1"/>
      <c r="R891" s="1"/>
      <c r="S891" s="1"/>
      <c r="T891" s="1"/>
    </row>
    <row r="892" spans="1:20" ht="9.75" customHeight="1">
      <c r="A892" s="1"/>
      <c r="B892" s="1"/>
      <c r="C892" s="1"/>
      <c r="D892" s="1"/>
      <c r="E892" s="1"/>
      <c r="F892" s="1"/>
      <c r="G892" s="1"/>
      <c r="H892" s="1"/>
      <c r="I892" s="1"/>
      <c r="J892" s="1"/>
      <c r="K892" s="1"/>
      <c r="L892" s="1"/>
      <c r="M892" s="1"/>
      <c r="N892" s="1"/>
      <c r="O892" s="1"/>
      <c r="P892" s="1"/>
      <c r="Q892" s="1"/>
      <c r="R892" s="1"/>
      <c r="S892" s="1"/>
      <c r="T892" s="1"/>
    </row>
    <row r="893" spans="1:20" ht="9.75" customHeight="1">
      <c r="A893" s="1"/>
      <c r="B893" s="1"/>
      <c r="C893" s="1"/>
      <c r="D893" s="1"/>
      <c r="E893" s="1"/>
      <c r="F893" s="1"/>
      <c r="G893" s="1"/>
      <c r="H893" s="1"/>
      <c r="I893" s="1"/>
      <c r="J893" s="1"/>
      <c r="K893" s="1"/>
      <c r="L893" s="1"/>
      <c r="M893" s="1"/>
      <c r="N893" s="1"/>
      <c r="O893" s="1"/>
      <c r="P893" s="1"/>
      <c r="Q893" s="1"/>
      <c r="R893" s="1"/>
      <c r="S893" s="1"/>
      <c r="T893" s="1"/>
    </row>
    <row r="894" spans="1:20" ht="9.75" customHeight="1">
      <c r="A894" s="1"/>
      <c r="B894" s="1"/>
      <c r="C894" s="1"/>
      <c r="D894" s="1"/>
      <c r="E894" s="1"/>
      <c r="F894" s="1"/>
      <c r="G894" s="1"/>
      <c r="H894" s="1"/>
      <c r="I894" s="1"/>
      <c r="J894" s="1"/>
      <c r="K894" s="1"/>
      <c r="L894" s="1"/>
      <c r="M894" s="1"/>
      <c r="N894" s="1"/>
      <c r="O894" s="1"/>
      <c r="P894" s="1"/>
      <c r="Q894" s="1"/>
      <c r="R894" s="1"/>
      <c r="S894" s="1"/>
      <c r="T894" s="1"/>
    </row>
    <row r="895" spans="1:20" ht="9.75" customHeight="1">
      <c r="A895" s="1"/>
      <c r="B895" s="1"/>
      <c r="C895" s="1"/>
      <c r="D895" s="1"/>
      <c r="E895" s="1"/>
      <c r="F895" s="1"/>
      <c r="G895" s="1"/>
      <c r="H895" s="1"/>
      <c r="I895" s="1"/>
      <c r="J895" s="1"/>
      <c r="K895" s="1"/>
      <c r="L895" s="1"/>
      <c r="M895" s="1"/>
      <c r="N895" s="1"/>
      <c r="O895" s="1"/>
      <c r="P895" s="1"/>
      <c r="Q895" s="1"/>
      <c r="R895" s="1"/>
      <c r="S895" s="1"/>
      <c r="T895" s="1"/>
    </row>
    <row r="896" spans="1:20" ht="9.75" customHeight="1">
      <c r="A896" s="1"/>
      <c r="B896" s="1"/>
      <c r="C896" s="1"/>
      <c r="D896" s="1"/>
      <c r="E896" s="1"/>
      <c r="F896" s="1"/>
      <c r="G896" s="1"/>
      <c r="H896" s="1"/>
      <c r="I896" s="1"/>
      <c r="J896" s="1"/>
      <c r="K896" s="1"/>
      <c r="L896" s="1"/>
      <c r="M896" s="1"/>
      <c r="N896" s="1"/>
      <c r="O896" s="1"/>
      <c r="P896" s="1"/>
      <c r="Q896" s="1"/>
      <c r="R896" s="1"/>
      <c r="S896" s="1"/>
      <c r="T896" s="1"/>
    </row>
    <row r="897" spans="1:20" ht="9.75" customHeight="1">
      <c r="A897" s="1"/>
      <c r="B897" s="1"/>
      <c r="C897" s="1"/>
      <c r="D897" s="1"/>
      <c r="E897" s="1"/>
      <c r="F897" s="1"/>
      <c r="G897" s="1"/>
      <c r="H897" s="1"/>
      <c r="I897" s="1"/>
      <c r="J897" s="1"/>
      <c r="K897" s="1"/>
      <c r="L897" s="1"/>
      <c r="M897" s="1"/>
      <c r="N897" s="1"/>
      <c r="O897" s="1"/>
      <c r="P897" s="1"/>
      <c r="Q897" s="1"/>
      <c r="R897" s="1"/>
      <c r="S897" s="1"/>
      <c r="T897" s="1"/>
    </row>
    <row r="898" spans="1:20" ht="9.75" customHeight="1">
      <c r="A898" s="1"/>
      <c r="B898" s="1"/>
      <c r="C898" s="1"/>
      <c r="D898" s="1"/>
      <c r="E898" s="1"/>
      <c r="F898" s="1"/>
      <c r="G898" s="1"/>
      <c r="H898" s="1"/>
      <c r="I898" s="1"/>
      <c r="J898" s="1"/>
      <c r="K898" s="1"/>
      <c r="L898" s="1"/>
      <c r="M898" s="1"/>
      <c r="N898" s="1"/>
      <c r="O898" s="1"/>
      <c r="P898" s="1"/>
      <c r="Q898" s="1"/>
      <c r="R898" s="1"/>
      <c r="S898" s="1"/>
      <c r="T898" s="1"/>
    </row>
    <row r="899" spans="1:20" ht="9.75" customHeight="1">
      <c r="A899" s="1"/>
      <c r="B899" s="1"/>
      <c r="C899" s="1"/>
      <c r="D899" s="1"/>
      <c r="E899" s="1"/>
      <c r="F899" s="1"/>
      <c r="G899" s="1"/>
      <c r="H899" s="1"/>
      <c r="I899" s="1"/>
      <c r="J899" s="1"/>
      <c r="K899" s="1"/>
      <c r="L899" s="1"/>
      <c r="M899" s="1"/>
      <c r="N899" s="1"/>
      <c r="O899" s="1"/>
      <c r="P899" s="1"/>
      <c r="Q899" s="1"/>
      <c r="R899" s="1"/>
      <c r="S899" s="1"/>
      <c r="T899" s="1"/>
    </row>
    <row r="900" spans="1:20" ht="9.75" customHeight="1">
      <c r="A900" s="1"/>
      <c r="B900" s="1"/>
      <c r="C900" s="1"/>
      <c r="D900" s="1"/>
      <c r="E900" s="1"/>
      <c r="F900" s="1"/>
      <c r="G900" s="1"/>
      <c r="H900" s="1"/>
      <c r="I900" s="1"/>
      <c r="J900" s="1"/>
      <c r="K900" s="1"/>
      <c r="L900" s="1"/>
      <c r="M900" s="1"/>
      <c r="N900" s="1"/>
      <c r="O900" s="1"/>
      <c r="P900" s="1"/>
      <c r="Q900" s="1"/>
      <c r="R900" s="1"/>
      <c r="S900" s="1"/>
      <c r="T900" s="1"/>
    </row>
    <row r="901" spans="1:20" ht="9.75" customHeight="1">
      <c r="A901" s="1"/>
      <c r="B901" s="1"/>
      <c r="C901" s="1"/>
      <c r="D901" s="1"/>
      <c r="E901" s="1"/>
      <c r="F901" s="1"/>
      <c r="G901" s="1"/>
      <c r="H901" s="1"/>
      <c r="I901" s="1"/>
      <c r="J901" s="1"/>
      <c r="K901" s="1"/>
      <c r="L901" s="1"/>
      <c r="M901" s="1"/>
      <c r="N901" s="1"/>
      <c r="O901" s="1"/>
      <c r="P901" s="1"/>
      <c r="Q901" s="1"/>
      <c r="R901" s="1"/>
      <c r="S901" s="1"/>
      <c r="T901" s="1"/>
    </row>
    <row r="902" spans="1:20" ht="9.75" customHeight="1">
      <c r="A902" s="1"/>
      <c r="B902" s="1"/>
      <c r="C902" s="1"/>
      <c r="D902" s="1"/>
      <c r="E902" s="1"/>
      <c r="F902" s="1"/>
      <c r="G902" s="1"/>
      <c r="H902" s="1"/>
      <c r="I902" s="1"/>
      <c r="J902" s="1"/>
      <c r="K902" s="1"/>
      <c r="L902" s="1"/>
      <c r="M902" s="1"/>
      <c r="N902" s="1"/>
      <c r="O902" s="1"/>
      <c r="P902" s="1"/>
      <c r="Q902" s="1"/>
      <c r="R902" s="1"/>
      <c r="S902" s="1"/>
      <c r="T902" s="1"/>
    </row>
    <row r="903" spans="1:20" ht="9.75" customHeight="1">
      <c r="A903" s="1"/>
      <c r="B903" s="1"/>
      <c r="C903" s="1"/>
      <c r="D903" s="1"/>
      <c r="E903" s="1"/>
      <c r="F903" s="1"/>
      <c r="G903" s="1"/>
      <c r="H903" s="1"/>
      <c r="I903" s="1"/>
      <c r="J903" s="1"/>
      <c r="K903" s="1"/>
      <c r="L903" s="1"/>
      <c r="M903" s="1"/>
      <c r="N903" s="1"/>
      <c r="O903" s="1"/>
      <c r="P903" s="1"/>
      <c r="Q903" s="1"/>
      <c r="R903" s="1"/>
      <c r="S903" s="1"/>
      <c r="T903" s="1"/>
    </row>
    <row r="904" spans="1:20" ht="9.75" customHeight="1">
      <c r="A904" s="1"/>
      <c r="B904" s="1"/>
      <c r="C904" s="1"/>
      <c r="D904" s="1"/>
      <c r="E904" s="1"/>
      <c r="F904" s="1"/>
      <c r="G904" s="1"/>
      <c r="H904" s="1"/>
      <c r="I904" s="1"/>
      <c r="J904" s="1"/>
      <c r="K904" s="1"/>
      <c r="L904" s="1"/>
      <c r="M904" s="1"/>
      <c r="N904" s="1"/>
      <c r="O904" s="1"/>
      <c r="P904" s="1"/>
      <c r="Q904" s="1"/>
      <c r="R904" s="1"/>
      <c r="S904" s="1"/>
      <c r="T904" s="1"/>
    </row>
    <row r="905" spans="1:20" ht="9.75" customHeight="1">
      <c r="A905" s="1"/>
      <c r="B905" s="1"/>
      <c r="C905" s="1"/>
      <c r="D905" s="1"/>
      <c r="E905" s="1"/>
      <c r="F905" s="1"/>
      <c r="G905" s="1"/>
      <c r="H905" s="1"/>
      <c r="I905" s="1"/>
      <c r="J905" s="1"/>
      <c r="K905" s="1"/>
      <c r="L905" s="1"/>
      <c r="M905" s="1"/>
      <c r="N905" s="1"/>
      <c r="O905" s="1"/>
      <c r="P905" s="1"/>
      <c r="Q905" s="1"/>
      <c r="R905" s="1"/>
      <c r="S905" s="1"/>
      <c r="T905" s="1"/>
    </row>
    <row r="906" spans="1:20" ht="9.75" customHeight="1">
      <c r="A906" s="1"/>
      <c r="B906" s="1"/>
      <c r="C906" s="1"/>
      <c r="D906" s="1"/>
      <c r="E906" s="1"/>
      <c r="F906" s="1"/>
      <c r="G906" s="1"/>
      <c r="H906" s="1"/>
      <c r="I906" s="1"/>
      <c r="J906" s="1"/>
      <c r="K906" s="1"/>
      <c r="L906" s="1"/>
      <c r="M906" s="1"/>
      <c r="N906" s="1"/>
      <c r="O906" s="1"/>
      <c r="P906" s="1"/>
      <c r="Q906" s="1"/>
      <c r="R906" s="1"/>
      <c r="S906" s="1"/>
      <c r="T906" s="1"/>
    </row>
    <row r="907" spans="1:20" ht="9.75" customHeight="1">
      <c r="A907" s="1"/>
      <c r="B907" s="1"/>
      <c r="C907" s="1"/>
      <c r="D907" s="1"/>
      <c r="E907" s="1"/>
      <c r="F907" s="1"/>
      <c r="G907" s="1"/>
      <c r="H907" s="1"/>
      <c r="I907" s="1"/>
      <c r="J907" s="1"/>
      <c r="K907" s="1"/>
      <c r="L907" s="1"/>
      <c r="M907" s="1"/>
      <c r="N907" s="1"/>
      <c r="O907" s="1"/>
      <c r="P907" s="1"/>
      <c r="Q907" s="1"/>
      <c r="R907" s="1"/>
      <c r="S907" s="1"/>
      <c r="T907" s="1"/>
    </row>
    <row r="908" spans="1:20" ht="9.75" customHeight="1">
      <c r="A908" s="1"/>
      <c r="B908" s="1"/>
      <c r="C908" s="1"/>
      <c r="D908" s="1"/>
      <c r="E908" s="1"/>
      <c r="F908" s="1"/>
      <c r="G908" s="1"/>
      <c r="H908" s="1"/>
      <c r="I908" s="1"/>
      <c r="J908" s="1"/>
      <c r="K908" s="1"/>
      <c r="L908" s="1"/>
      <c r="M908" s="1"/>
      <c r="N908" s="1"/>
      <c r="O908" s="1"/>
      <c r="P908" s="1"/>
      <c r="Q908" s="1"/>
      <c r="R908" s="1"/>
      <c r="S908" s="1"/>
      <c r="T908" s="1"/>
    </row>
    <row r="909" spans="1:20" ht="9.75" customHeight="1">
      <c r="A909" s="1"/>
      <c r="B909" s="1"/>
      <c r="C909" s="1"/>
      <c r="D909" s="1"/>
      <c r="E909" s="1"/>
      <c r="F909" s="1"/>
      <c r="G909" s="1"/>
      <c r="H909" s="1"/>
      <c r="I909" s="1"/>
      <c r="J909" s="1"/>
      <c r="K909" s="1"/>
      <c r="L909" s="1"/>
      <c r="M909" s="1"/>
      <c r="N909" s="1"/>
      <c r="O909" s="1"/>
      <c r="P909" s="1"/>
      <c r="Q909" s="1"/>
      <c r="R909" s="1"/>
      <c r="S909" s="1"/>
      <c r="T909" s="1"/>
    </row>
    <row r="910" spans="1:20" ht="9.75" customHeight="1">
      <c r="A910" s="1"/>
      <c r="B910" s="1"/>
      <c r="C910" s="1"/>
      <c r="D910" s="1"/>
      <c r="E910" s="1"/>
      <c r="F910" s="1"/>
      <c r="G910" s="1"/>
      <c r="H910" s="1"/>
      <c r="I910" s="1"/>
      <c r="J910" s="1"/>
      <c r="K910" s="1"/>
      <c r="L910" s="1"/>
      <c r="M910" s="1"/>
      <c r="N910" s="1"/>
      <c r="O910" s="1"/>
      <c r="P910" s="1"/>
      <c r="Q910" s="1"/>
      <c r="R910" s="1"/>
      <c r="S910" s="1"/>
      <c r="T910" s="1"/>
    </row>
    <row r="911" spans="1:20" ht="9.75" customHeight="1">
      <c r="A911" s="1"/>
      <c r="B911" s="1"/>
      <c r="C911" s="1"/>
      <c r="D911" s="1"/>
      <c r="E911" s="1"/>
      <c r="F911" s="1"/>
      <c r="G911" s="1"/>
      <c r="H911" s="1"/>
      <c r="I911" s="1"/>
      <c r="J911" s="1"/>
      <c r="K911" s="1"/>
      <c r="L911" s="1"/>
      <c r="M911" s="1"/>
      <c r="N911" s="1"/>
      <c r="O911" s="1"/>
      <c r="P911" s="1"/>
      <c r="Q911" s="1"/>
      <c r="R911" s="1"/>
      <c r="S911" s="1"/>
      <c r="T911" s="1"/>
    </row>
    <row r="912" spans="1:20" ht="9.75" customHeight="1">
      <c r="A912" s="1"/>
      <c r="B912" s="1"/>
      <c r="C912" s="1"/>
      <c r="D912" s="1"/>
      <c r="E912" s="1"/>
      <c r="F912" s="1"/>
      <c r="G912" s="1"/>
      <c r="H912" s="1"/>
      <c r="I912" s="1"/>
      <c r="J912" s="1"/>
      <c r="K912" s="1"/>
      <c r="L912" s="1"/>
      <c r="M912" s="1"/>
      <c r="N912" s="1"/>
      <c r="O912" s="1"/>
      <c r="P912" s="1"/>
      <c r="Q912" s="1"/>
      <c r="R912" s="1"/>
      <c r="S912" s="1"/>
      <c r="T912" s="1"/>
    </row>
    <row r="913" spans="1:20" ht="9.75" customHeight="1">
      <c r="A913" s="1"/>
      <c r="B913" s="1"/>
      <c r="C913" s="1"/>
      <c r="D913" s="1"/>
      <c r="E913" s="1"/>
      <c r="F913" s="1"/>
      <c r="G913" s="1"/>
      <c r="H913" s="1"/>
      <c r="I913" s="1"/>
      <c r="J913" s="1"/>
      <c r="K913" s="1"/>
      <c r="L913" s="1"/>
      <c r="M913" s="1"/>
      <c r="N913" s="1"/>
      <c r="O913" s="1"/>
      <c r="P913" s="1"/>
      <c r="Q913" s="1"/>
      <c r="R913" s="1"/>
      <c r="S913" s="1"/>
      <c r="T913" s="1"/>
    </row>
    <row r="914" spans="1:20" ht="9.75" customHeight="1">
      <c r="A914" s="1"/>
      <c r="B914" s="1"/>
      <c r="C914" s="1"/>
      <c r="D914" s="1"/>
      <c r="E914" s="1"/>
      <c r="F914" s="1"/>
      <c r="G914" s="1"/>
      <c r="H914" s="1"/>
      <c r="I914" s="1"/>
      <c r="J914" s="1"/>
      <c r="K914" s="1"/>
      <c r="L914" s="1"/>
      <c r="M914" s="1"/>
      <c r="N914" s="1"/>
      <c r="O914" s="1"/>
      <c r="P914" s="1"/>
      <c r="Q914" s="1"/>
      <c r="R914" s="1"/>
      <c r="S914" s="1"/>
      <c r="T914" s="1"/>
    </row>
    <row r="915" spans="1:20" ht="9.75" customHeight="1">
      <c r="A915" s="1"/>
      <c r="B915" s="1"/>
      <c r="C915" s="1"/>
      <c r="D915" s="1"/>
      <c r="E915" s="1"/>
      <c r="F915" s="1"/>
      <c r="G915" s="1"/>
      <c r="H915" s="1"/>
      <c r="I915" s="1"/>
      <c r="J915" s="1"/>
      <c r="K915" s="1"/>
      <c r="L915" s="1"/>
      <c r="M915" s="1"/>
      <c r="N915" s="1"/>
      <c r="O915" s="1"/>
      <c r="P915" s="1"/>
      <c r="Q915" s="1"/>
      <c r="R915" s="1"/>
      <c r="S915" s="1"/>
      <c r="T915" s="1"/>
    </row>
    <row r="916" spans="1:20" ht="9.75" customHeight="1">
      <c r="A916" s="1"/>
      <c r="B916" s="1"/>
      <c r="C916" s="1"/>
      <c r="D916" s="1"/>
      <c r="E916" s="1"/>
      <c r="F916" s="1"/>
      <c r="G916" s="1"/>
      <c r="H916" s="1"/>
      <c r="I916" s="1"/>
      <c r="J916" s="1"/>
      <c r="K916" s="1"/>
      <c r="L916" s="1"/>
      <c r="M916" s="1"/>
      <c r="N916" s="1"/>
      <c r="O916" s="1"/>
      <c r="P916" s="1"/>
      <c r="Q916" s="1"/>
      <c r="R916" s="1"/>
      <c r="S916" s="1"/>
      <c r="T916" s="1"/>
    </row>
    <row r="917" spans="1:20" ht="9.75" customHeight="1">
      <c r="A917" s="1"/>
      <c r="B917" s="1"/>
      <c r="C917" s="1"/>
      <c r="D917" s="1"/>
      <c r="E917" s="1"/>
      <c r="F917" s="1"/>
      <c r="G917" s="1"/>
      <c r="H917" s="1"/>
      <c r="I917" s="1"/>
      <c r="J917" s="1"/>
      <c r="K917" s="1"/>
      <c r="L917" s="1"/>
      <c r="M917" s="1"/>
      <c r="N917" s="1"/>
      <c r="O917" s="1"/>
      <c r="P917" s="1"/>
      <c r="Q917" s="1"/>
      <c r="R917" s="1"/>
      <c r="S917" s="1"/>
      <c r="T917" s="1"/>
    </row>
    <row r="918" spans="1:20" ht="9.75" customHeight="1">
      <c r="A918" s="1"/>
      <c r="B918" s="1"/>
      <c r="C918" s="1"/>
      <c r="D918" s="1"/>
      <c r="E918" s="1"/>
      <c r="F918" s="1"/>
      <c r="G918" s="1"/>
      <c r="H918" s="1"/>
      <c r="I918" s="1"/>
      <c r="J918" s="1"/>
      <c r="K918" s="1"/>
      <c r="L918" s="1"/>
      <c r="M918" s="1"/>
      <c r="N918" s="1"/>
      <c r="O918" s="1"/>
      <c r="P918" s="1"/>
      <c r="Q918" s="1"/>
      <c r="R918" s="1"/>
      <c r="S918" s="1"/>
      <c r="T918" s="1"/>
    </row>
    <row r="919" spans="1:20" ht="9.75" customHeight="1">
      <c r="A919" s="1"/>
      <c r="B919" s="1"/>
      <c r="C919" s="1"/>
      <c r="D919" s="1"/>
      <c r="E919" s="1"/>
      <c r="F919" s="1"/>
      <c r="G919" s="1"/>
      <c r="H919" s="1"/>
      <c r="I919" s="1"/>
      <c r="J919" s="1"/>
      <c r="K919" s="1"/>
      <c r="L919" s="1"/>
      <c r="M919" s="1"/>
      <c r="N919" s="1"/>
      <c r="O919" s="1"/>
      <c r="P919" s="1"/>
      <c r="Q919" s="1"/>
      <c r="R919" s="1"/>
      <c r="S919" s="1"/>
      <c r="T919" s="1"/>
    </row>
    <row r="920" spans="1:20" ht="9.75" customHeight="1">
      <c r="A920" s="1"/>
      <c r="B920" s="1"/>
      <c r="C920" s="1"/>
      <c r="D920" s="1"/>
      <c r="E920" s="1"/>
      <c r="F920" s="1"/>
      <c r="G920" s="1"/>
      <c r="H920" s="1"/>
      <c r="I920" s="1"/>
      <c r="J920" s="1"/>
      <c r="K920" s="1"/>
      <c r="L920" s="1"/>
      <c r="M920" s="1"/>
      <c r="N920" s="1"/>
      <c r="O920" s="1"/>
      <c r="P920" s="1"/>
      <c r="Q920" s="1"/>
      <c r="R920" s="1"/>
      <c r="S920" s="1"/>
      <c r="T920" s="1"/>
    </row>
    <row r="921" spans="1:20" ht="9.75" customHeight="1">
      <c r="A921" s="1"/>
      <c r="B921" s="1"/>
      <c r="C921" s="1"/>
      <c r="D921" s="1"/>
      <c r="E921" s="1"/>
      <c r="F921" s="1"/>
      <c r="G921" s="1"/>
      <c r="H921" s="1"/>
      <c r="I921" s="1"/>
      <c r="J921" s="1"/>
      <c r="K921" s="1"/>
      <c r="L921" s="1"/>
      <c r="M921" s="1"/>
      <c r="N921" s="1"/>
      <c r="O921" s="1"/>
      <c r="P921" s="1"/>
      <c r="Q921" s="1"/>
      <c r="R921" s="1"/>
      <c r="S921" s="1"/>
      <c r="T921" s="1"/>
    </row>
    <row r="922" spans="1:20" ht="9.75" customHeight="1">
      <c r="A922" s="1"/>
      <c r="B922" s="1"/>
      <c r="C922" s="1"/>
      <c r="D922" s="1"/>
      <c r="E922" s="1"/>
      <c r="F922" s="1"/>
      <c r="G922" s="1"/>
      <c r="H922" s="1"/>
      <c r="I922" s="1"/>
      <c r="J922" s="1"/>
      <c r="K922" s="1"/>
      <c r="L922" s="1"/>
      <c r="M922" s="1"/>
      <c r="N922" s="1"/>
      <c r="O922" s="1"/>
      <c r="P922" s="1"/>
      <c r="Q922" s="1"/>
      <c r="R922" s="1"/>
      <c r="S922" s="1"/>
      <c r="T922" s="1"/>
    </row>
    <row r="923" spans="1:20" ht="9.75" customHeight="1">
      <c r="A923" s="1"/>
      <c r="B923" s="1"/>
      <c r="C923" s="1"/>
      <c r="D923" s="1"/>
      <c r="E923" s="1"/>
      <c r="F923" s="1"/>
      <c r="G923" s="1"/>
      <c r="H923" s="1"/>
      <c r="I923" s="1"/>
      <c r="J923" s="1"/>
      <c r="K923" s="1"/>
      <c r="L923" s="1"/>
      <c r="M923" s="1"/>
      <c r="N923" s="1"/>
      <c r="O923" s="1"/>
      <c r="P923" s="1"/>
      <c r="Q923" s="1"/>
      <c r="R923" s="1"/>
      <c r="S923" s="1"/>
      <c r="T923" s="1"/>
    </row>
    <row r="924" spans="1:20" ht="9.75" customHeight="1">
      <c r="A924" s="1"/>
      <c r="B924" s="1"/>
      <c r="C924" s="1"/>
      <c r="D924" s="1"/>
      <c r="E924" s="1"/>
      <c r="F924" s="1"/>
      <c r="G924" s="1"/>
      <c r="H924" s="1"/>
      <c r="I924" s="1"/>
      <c r="J924" s="1"/>
      <c r="K924" s="1"/>
      <c r="L924" s="1"/>
      <c r="M924" s="1"/>
      <c r="N924" s="1"/>
      <c r="O924" s="1"/>
      <c r="P924" s="1"/>
      <c r="Q924" s="1"/>
      <c r="R924" s="1"/>
      <c r="S924" s="1"/>
      <c r="T924" s="1"/>
    </row>
    <row r="925" spans="1:20" ht="9.75" customHeight="1">
      <c r="A925" s="1"/>
      <c r="B925" s="1"/>
      <c r="C925" s="1"/>
      <c r="D925" s="1"/>
      <c r="E925" s="1"/>
      <c r="F925" s="1"/>
      <c r="G925" s="1"/>
      <c r="H925" s="1"/>
      <c r="I925" s="1"/>
      <c r="J925" s="1"/>
      <c r="K925" s="1"/>
      <c r="L925" s="1"/>
      <c r="M925" s="1"/>
      <c r="N925" s="1"/>
      <c r="O925" s="1"/>
      <c r="P925" s="1"/>
      <c r="Q925" s="1"/>
      <c r="R925" s="1"/>
      <c r="S925" s="1"/>
      <c r="T925" s="1"/>
    </row>
    <row r="926" spans="1:20" ht="9.75" customHeight="1">
      <c r="A926" s="1"/>
      <c r="B926" s="1"/>
      <c r="C926" s="1"/>
      <c r="D926" s="1"/>
      <c r="E926" s="1"/>
      <c r="F926" s="1"/>
      <c r="G926" s="1"/>
      <c r="H926" s="1"/>
      <c r="I926" s="1"/>
      <c r="J926" s="1"/>
      <c r="K926" s="1"/>
      <c r="L926" s="1"/>
      <c r="M926" s="1"/>
      <c r="N926" s="1"/>
      <c r="O926" s="1"/>
      <c r="P926" s="1"/>
      <c r="Q926" s="1"/>
      <c r="R926" s="1"/>
      <c r="S926" s="1"/>
      <c r="T926" s="1"/>
    </row>
    <row r="927" spans="1:20" ht="9.75" customHeight="1">
      <c r="A927" s="1"/>
      <c r="B927" s="1"/>
      <c r="C927" s="1"/>
      <c r="D927" s="1"/>
      <c r="E927" s="1"/>
      <c r="F927" s="1"/>
      <c r="G927" s="1"/>
      <c r="H927" s="1"/>
      <c r="I927" s="1"/>
      <c r="J927" s="1"/>
      <c r="K927" s="1"/>
      <c r="L927" s="1"/>
      <c r="M927" s="1"/>
      <c r="N927" s="1"/>
      <c r="O927" s="1"/>
      <c r="P927" s="1"/>
      <c r="Q927" s="1"/>
      <c r="R927" s="1"/>
      <c r="S927" s="1"/>
      <c r="T927" s="1"/>
    </row>
    <row r="928" spans="1:20" ht="9.75" customHeight="1">
      <c r="A928" s="1"/>
      <c r="B928" s="1"/>
      <c r="C928" s="1"/>
      <c r="D928" s="1"/>
      <c r="E928" s="1"/>
      <c r="F928" s="1"/>
      <c r="G928" s="1"/>
      <c r="H928" s="1"/>
      <c r="I928" s="1"/>
      <c r="J928" s="1"/>
      <c r="K928" s="1"/>
      <c r="L928" s="1"/>
      <c r="M928" s="1"/>
      <c r="N928" s="1"/>
      <c r="O928" s="1"/>
      <c r="P928" s="1"/>
      <c r="Q928" s="1"/>
      <c r="R928" s="1"/>
      <c r="S928" s="1"/>
      <c r="T928" s="1"/>
    </row>
    <row r="929" spans="1:20" ht="9.75" customHeight="1">
      <c r="A929" s="1"/>
      <c r="B929" s="1"/>
      <c r="C929" s="1"/>
      <c r="D929" s="1"/>
      <c r="E929" s="1"/>
      <c r="F929" s="1"/>
      <c r="G929" s="1"/>
      <c r="H929" s="1"/>
      <c r="I929" s="1"/>
      <c r="J929" s="1"/>
      <c r="K929" s="1"/>
      <c r="L929" s="1"/>
      <c r="M929" s="1"/>
      <c r="N929" s="1"/>
      <c r="O929" s="1"/>
      <c r="P929" s="1"/>
      <c r="Q929" s="1"/>
      <c r="R929" s="1"/>
      <c r="S929" s="1"/>
      <c r="T929" s="1"/>
    </row>
    <row r="930" spans="1:20" ht="9.75" customHeight="1">
      <c r="A930" s="1"/>
      <c r="B930" s="1"/>
      <c r="C930" s="1"/>
      <c r="D930" s="1"/>
      <c r="E930" s="1"/>
      <c r="F930" s="1"/>
      <c r="G930" s="1"/>
      <c r="H930" s="1"/>
      <c r="I930" s="1"/>
      <c r="J930" s="1"/>
      <c r="K930" s="1"/>
      <c r="L930" s="1"/>
      <c r="M930" s="1"/>
      <c r="N930" s="1"/>
      <c r="O930" s="1"/>
      <c r="P930" s="1"/>
      <c r="Q930" s="1"/>
      <c r="R930" s="1"/>
      <c r="S930" s="1"/>
      <c r="T930" s="1"/>
    </row>
    <row r="931" spans="1:20" ht="9.75" customHeight="1">
      <c r="A931" s="1"/>
      <c r="B931" s="1"/>
      <c r="C931" s="1"/>
      <c r="D931" s="1"/>
      <c r="E931" s="1"/>
      <c r="F931" s="1"/>
      <c r="G931" s="1"/>
      <c r="H931" s="1"/>
      <c r="I931" s="1"/>
      <c r="J931" s="1"/>
      <c r="K931" s="1"/>
      <c r="L931" s="1"/>
      <c r="M931" s="1"/>
      <c r="N931" s="1"/>
      <c r="O931" s="1"/>
      <c r="P931" s="1"/>
      <c r="Q931" s="1"/>
      <c r="R931" s="1"/>
      <c r="S931" s="1"/>
      <c r="T931" s="1"/>
    </row>
    <row r="932" spans="1:20" ht="9.75" customHeight="1">
      <c r="A932" s="1"/>
      <c r="B932" s="1"/>
      <c r="C932" s="1"/>
      <c r="D932" s="1"/>
      <c r="E932" s="1"/>
      <c r="F932" s="1"/>
      <c r="G932" s="1"/>
      <c r="H932" s="1"/>
      <c r="I932" s="1"/>
      <c r="J932" s="1"/>
      <c r="K932" s="1"/>
      <c r="L932" s="1"/>
      <c r="M932" s="1"/>
      <c r="N932" s="1"/>
      <c r="O932" s="1"/>
      <c r="P932" s="1"/>
      <c r="Q932" s="1"/>
      <c r="R932" s="1"/>
      <c r="S932" s="1"/>
      <c r="T932" s="1"/>
    </row>
    <row r="933" spans="1:20" ht="9.75" customHeight="1">
      <c r="A933" s="1"/>
      <c r="B933" s="1"/>
      <c r="C933" s="1"/>
      <c r="D933" s="1"/>
      <c r="E933" s="1"/>
      <c r="F933" s="1"/>
      <c r="G933" s="1"/>
      <c r="H933" s="1"/>
      <c r="I933" s="1"/>
      <c r="J933" s="1"/>
      <c r="K933" s="1"/>
      <c r="L933" s="1"/>
      <c r="M933" s="1"/>
      <c r="N933" s="1"/>
      <c r="O933" s="1"/>
      <c r="P933" s="1"/>
      <c r="Q933" s="1"/>
      <c r="R933" s="1"/>
      <c r="S933" s="1"/>
      <c r="T933" s="1"/>
    </row>
    <row r="934" spans="1:20" ht="9.75" customHeight="1">
      <c r="A934" s="1"/>
      <c r="B934" s="1"/>
      <c r="C934" s="1"/>
      <c r="D934" s="1"/>
      <c r="E934" s="1"/>
      <c r="F934" s="1"/>
      <c r="G934" s="1"/>
      <c r="H934" s="1"/>
      <c r="I934" s="1"/>
      <c r="J934" s="1"/>
      <c r="K934" s="1"/>
      <c r="L934" s="1"/>
      <c r="M934" s="1"/>
      <c r="N934" s="1"/>
      <c r="O934" s="1"/>
      <c r="P934" s="1"/>
      <c r="Q934" s="1"/>
      <c r="R934" s="1"/>
      <c r="S934" s="1"/>
      <c r="T934" s="1"/>
    </row>
    <row r="935" spans="1:20" ht="9.75" customHeight="1">
      <c r="A935" s="1"/>
      <c r="B935" s="1"/>
      <c r="C935" s="1"/>
      <c r="D935" s="1"/>
      <c r="E935" s="1"/>
      <c r="F935" s="1"/>
      <c r="G935" s="1"/>
      <c r="H935" s="1"/>
      <c r="I935" s="1"/>
      <c r="J935" s="1"/>
      <c r="K935" s="1"/>
      <c r="L935" s="1"/>
      <c r="M935" s="1"/>
      <c r="N935" s="1"/>
      <c r="O935" s="1"/>
      <c r="P935" s="1"/>
      <c r="Q935" s="1"/>
      <c r="R935" s="1"/>
      <c r="S935" s="1"/>
      <c r="T935" s="1"/>
    </row>
    <row r="936" spans="1:20" ht="9.75" customHeight="1">
      <c r="A936" s="1"/>
      <c r="B936" s="1"/>
      <c r="C936" s="1"/>
      <c r="D936" s="1"/>
      <c r="E936" s="1"/>
      <c r="F936" s="1"/>
      <c r="G936" s="1"/>
      <c r="H936" s="1"/>
      <c r="I936" s="1"/>
      <c r="J936" s="1"/>
      <c r="K936" s="1"/>
      <c r="L936" s="1"/>
      <c r="M936" s="1"/>
      <c r="N936" s="1"/>
      <c r="O936" s="1"/>
      <c r="P936" s="1"/>
      <c r="Q936" s="1"/>
      <c r="R936" s="1"/>
      <c r="S936" s="1"/>
      <c r="T936" s="1"/>
    </row>
    <row r="937" spans="1:20" ht="9.75" customHeight="1">
      <c r="A937" s="1"/>
      <c r="B937" s="1"/>
      <c r="C937" s="1"/>
      <c r="D937" s="1"/>
      <c r="E937" s="1"/>
      <c r="F937" s="1"/>
      <c r="G937" s="1"/>
      <c r="H937" s="1"/>
      <c r="I937" s="1"/>
      <c r="J937" s="1"/>
      <c r="K937" s="1"/>
      <c r="L937" s="1"/>
      <c r="M937" s="1"/>
      <c r="N937" s="1"/>
      <c r="O937" s="1"/>
      <c r="P937" s="1"/>
      <c r="Q937" s="1"/>
      <c r="R937" s="1"/>
      <c r="S937" s="1"/>
      <c r="T937" s="1"/>
    </row>
    <row r="938" spans="1:20" ht="9.75" customHeight="1">
      <c r="A938" s="1"/>
      <c r="B938" s="1"/>
      <c r="C938" s="1"/>
      <c r="D938" s="1"/>
      <c r="E938" s="1"/>
      <c r="F938" s="1"/>
      <c r="G938" s="1"/>
      <c r="H938" s="1"/>
      <c r="I938" s="1"/>
      <c r="J938" s="1"/>
      <c r="K938" s="1"/>
      <c r="L938" s="1"/>
      <c r="M938" s="1"/>
      <c r="N938" s="1"/>
      <c r="O938" s="1"/>
      <c r="P938" s="1"/>
      <c r="Q938" s="1"/>
      <c r="R938" s="1"/>
      <c r="S938" s="1"/>
      <c r="T938" s="1"/>
    </row>
    <row r="939" spans="1:20" ht="9.75" customHeight="1">
      <c r="A939" s="1"/>
      <c r="B939" s="1"/>
      <c r="C939" s="1"/>
      <c r="D939" s="1"/>
      <c r="E939" s="1"/>
      <c r="F939" s="1"/>
      <c r="G939" s="1"/>
      <c r="H939" s="1"/>
      <c r="I939" s="1"/>
      <c r="J939" s="1"/>
      <c r="K939" s="1"/>
      <c r="L939" s="1"/>
      <c r="M939" s="1"/>
      <c r="N939" s="1"/>
      <c r="O939" s="1"/>
      <c r="P939" s="1"/>
      <c r="Q939" s="1"/>
      <c r="R939" s="1"/>
      <c r="S939" s="1"/>
      <c r="T939" s="1"/>
    </row>
    <row r="940" spans="1:20" ht="9.75" customHeight="1">
      <c r="A940" s="1"/>
      <c r="B940" s="1"/>
      <c r="C940" s="1"/>
      <c r="D940" s="1"/>
      <c r="E940" s="1"/>
      <c r="F940" s="1"/>
      <c r="G940" s="1"/>
      <c r="H940" s="1"/>
      <c r="I940" s="1"/>
      <c r="J940" s="1"/>
      <c r="K940" s="1"/>
      <c r="L940" s="1"/>
      <c r="M940" s="1"/>
      <c r="N940" s="1"/>
      <c r="O940" s="1"/>
      <c r="P940" s="1"/>
      <c r="Q940" s="1"/>
      <c r="R940" s="1"/>
      <c r="S940" s="1"/>
      <c r="T940" s="1"/>
    </row>
    <row r="941" spans="1:20" ht="9.75" customHeight="1">
      <c r="A941" s="1"/>
      <c r="B941" s="1"/>
      <c r="C941" s="1"/>
      <c r="D941" s="1"/>
      <c r="E941" s="1"/>
      <c r="F941" s="1"/>
      <c r="G941" s="1"/>
      <c r="H941" s="1"/>
      <c r="I941" s="1"/>
      <c r="J941" s="1"/>
      <c r="K941" s="1"/>
      <c r="L941" s="1"/>
      <c r="M941" s="1"/>
      <c r="N941" s="1"/>
      <c r="O941" s="1"/>
      <c r="P941" s="1"/>
      <c r="Q941" s="1"/>
      <c r="R941" s="1"/>
      <c r="S941" s="1"/>
      <c r="T941" s="1"/>
    </row>
    <row r="942" spans="1:20" ht="9.75" customHeight="1">
      <c r="A942" s="1"/>
      <c r="B942" s="1"/>
      <c r="C942" s="1"/>
      <c r="D942" s="1"/>
      <c r="E942" s="1"/>
      <c r="F942" s="1"/>
      <c r="G942" s="1"/>
      <c r="H942" s="1"/>
      <c r="I942" s="1"/>
      <c r="J942" s="1"/>
      <c r="K942" s="1"/>
      <c r="L942" s="1"/>
      <c r="M942" s="1"/>
      <c r="N942" s="1"/>
      <c r="O942" s="1"/>
      <c r="P942" s="1"/>
      <c r="Q942" s="1"/>
      <c r="R942" s="1"/>
      <c r="S942" s="1"/>
      <c r="T942" s="1"/>
    </row>
    <row r="943" spans="1:20" ht="9.75" customHeight="1">
      <c r="A943" s="1"/>
      <c r="B943" s="1"/>
      <c r="C943" s="1"/>
      <c r="D943" s="1"/>
      <c r="E943" s="1"/>
      <c r="F943" s="1"/>
      <c r="G943" s="1"/>
      <c r="H943" s="1"/>
      <c r="I943" s="1"/>
      <c r="J943" s="1"/>
      <c r="K943" s="1"/>
      <c r="L943" s="1"/>
      <c r="M943" s="1"/>
      <c r="N943" s="1"/>
      <c r="O943" s="1"/>
      <c r="P943" s="1"/>
      <c r="Q943" s="1"/>
      <c r="R943" s="1"/>
      <c r="S943" s="1"/>
      <c r="T943" s="1"/>
    </row>
    <row r="944" spans="1:20" ht="9.75" customHeight="1">
      <c r="A944" s="1"/>
      <c r="B944" s="1"/>
      <c r="C944" s="1"/>
      <c r="D944" s="1"/>
      <c r="E944" s="1"/>
      <c r="F944" s="1"/>
      <c r="G944" s="1"/>
      <c r="H944" s="1"/>
      <c r="I944" s="1"/>
      <c r="J944" s="1"/>
      <c r="K944" s="1"/>
      <c r="L944" s="1"/>
      <c r="M944" s="1"/>
      <c r="N944" s="1"/>
      <c r="O944" s="1"/>
      <c r="P944" s="1"/>
      <c r="Q944" s="1"/>
      <c r="R944" s="1"/>
      <c r="S944" s="1"/>
      <c r="T944" s="1"/>
    </row>
    <row r="945" spans="1:20" ht="9.75" customHeight="1">
      <c r="A945" s="1"/>
      <c r="B945" s="1"/>
      <c r="C945" s="1"/>
      <c r="D945" s="1"/>
      <c r="E945" s="1"/>
      <c r="F945" s="1"/>
      <c r="G945" s="1"/>
      <c r="H945" s="1"/>
      <c r="I945" s="1"/>
      <c r="J945" s="1"/>
      <c r="K945" s="1"/>
      <c r="L945" s="1"/>
      <c r="M945" s="1"/>
      <c r="N945" s="1"/>
      <c r="O945" s="1"/>
      <c r="P945" s="1"/>
      <c r="Q945" s="1"/>
      <c r="R945" s="1"/>
      <c r="S945" s="1"/>
      <c r="T945" s="1"/>
    </row>
    <row r="946" spans="1:20" ht="9.75" customHeight="1">
      <c r="A946" s="1"/>
      <c r="B946" s="1"/>
      <c r="C946" s="1"/>
      <c r="D946" s="1"/>
      <c r="E946" s="1"/>
      <c r="F946" s="1"/>
      <c r="G946" s="1"/>
      <c r="H946" s="1"/>
      <c r="I946" s="1"/>
      <c r="J946" s="1"/>
      <c r="K946" s="1"/>
      <c r="L946" s="1"/>
      <c r="M946" s="1"/>
      <c r="N946" s="1"/>
      <c r="O946" s="1"/>
      <c r="P946" s="1"/>
      <c r="Q946" s="1"/>
      <c r="R946" s="1"/>
      <c r="S946" s="1"/>
      <c r="T946" s="1"/>
    </row>
    <row r="947" spans="1:20" ht="9.75" customHeight="1">
      <c r="A947" s="1"/>
      <c r="B947" s="1"/>
      <c r="C947" s="1"/>
      <c r="D947" s="1"/>
      <c r="E947" s="1"/>
      <c r="F947" s="1"/>
      <c r="G947" s="1"/>
      <c r="H947" s="1"/>
      <c r="I947" s="1"/>
      <c r="J947" s="1"/>
      <c r="K947" s="1"/>
      <c r="L947" s="1"/>
      <c r="M947" s="1"/>
      <c r="N947" s="1"/>
      <c r="O947" s="1"/>
      <c r="P947" s="1"/>
      <c r="Q947" s="1"/>
      <c r="R947" s="1"/>
      <c r="S947" s="1"/>
      <c r="T947" s="1"/>
    </row>
    <row r="948" spans="1:20" ht="9.75" customHeight="1">
      <c r="A948" s="1"/>
      <c r="B948" s="1"/>
      <c r="C948" s="1"/>
      <c r="D948" s="1"/>
      <c r="E948" s="1"/>
      <c r="F948" s="1"/>
      <c r="G948" s="1"/>
      <c r="H948" s="1"/>
      <c r="I948" s="1"/>
      <c r="J948" s="1"/>
      <c r="K948" s="1"/>
      <c r="L948" s="1"/>
      <c r="M948" s="1"/>
      <c r="N948" s="1"/>
      <c r="O948" s="1"/>
      <c r="P948" s="1"/>
      <c r="Q948" s="1"/>
      <c r="R948" s="1"/>
      <c r="S948" s="1"/>
      <c r="T948" s="1"/>
    </row>
    <row r="949" spans="1:20" ht="9.75" customHeight="1">
      <c r="A949" s="1"/>
      <c r="B949" s="1"/>
      <c r="C949" s="1"/>
      <c r="D949" s="1"/>
      <c r="E949" s="1"/>
      <c r="F949" s="1"/>
      <c r="G949" s="1"/>
      <c r="H949" s="1"/>
      <c r="I949" s="1"/>
      <c r="J949" s="1"/>
      <c r="K949" s="1"/>
      <c r="L949" s="1"/>
      <c r="M949" s="1"/>
      <c r="N949" s="1"/>
      <c r="O949" s="1"/>
      <c r="P949" s="1"/>
      <c r="Q949" s="1"/>
      <c r="R949" s="1"/>
      <c r="S949" s="1"/>
      <c r="T949" s="1"/>
    </row>
    <row r="950" spans="1:20" ht="9.75" customHeight="1">
      <c r="A950" s="1"/>
      <c r="B950" s="1"/>
      <c r="C950" s="1"/>
      <c r="D950" s="1"/>
      <c r="E950" s="1"/>
      <c r="F950" s="1"/>
      <c r="G950" s="1"/>
      <c r="H950" s="1"/>
      <c r="I950" s="1"/>
      <c r="J950" s="1"/>
      <c r="K950" s="1"/>
      <c r="L950" s="1"/>
      <c r="M950" s="1"/>
      <c r="N950" s="1"/>
      <c r="O950" s="1"/>
      <c r="P950" s="1"/>
      <c r="Q950" s="1"/>
      <c r="R950" s="1"/>
      <c r="S950" s="1"/>
      <c r="T950" s="1"/>
    </row>
    <row r="951" spans="1:20" ht="9.75" customHeight="1">
      <c r="A951" s="1"/>
      <c r="B951" s="1"/>
      <c r="C951" s="1"/>
      <c r="D951" s="1"/>
      <c r="E951" s="1"/>
      <c r="F951" s="1"/>
      <c r="G951" s="1"/>
      <c r="H951" s="1"/>
      <c r="I951" s="1"/>
      <c r="J951" s="1"/>
      <c r="K951" s="1"/>
      <c r="L951" s="1"/>
      <c r="M951" s="1"/>
      <c r="N951" s="1"/>
      <c r="O951" s="1"/>
      <c r="P951" s="1"/>
      <c r="Q951" s="1"/>
      <c r="R951" s="1"/>
      <c r="S951" s="1"/>
      <c r="T951" s="1"/>
    </row>
    <row r="952" spans="1:20" ht="9.75" customHeight="1">
      <c r="A952" s="1"/>
      <c r="B952" s="1"/>
      <c r="C952" s="1"/>
      <c r="D952" s="1"/>
      <c r="E952" s="1"/>
      <c r="F952" s="1"/>
      <c r="G952" s="1"/>
      <c r="H952" s="1"/>
      <c r="I952" s="1"/>
      <c r="J952" s="1"/>
      <c r="K952" s="1"/>
      <c r="L952" s="1"/>
      <c r="M952" s="1"/>
      <c r="N952" s="1"/>
      <c r="O952" s="1"/>
      <c r="P952" s="1"/>
      <c r="Q952" s="1"/>
      <c r="R952" s="1"/>
      <c r="S952" s="1"/>
      <c r="T952" s="1"/>
    </row>
    <row r="953" spans="1:20" ht="9.75" customHeight="1">
      <c r="A953" s="1"/>
      <c r="B953" s="1"/>
      <c r="C953" s="1"/>
      <c r="D953" s="1"/>
      <c r="E953" s="1"/>
      <c r="F953" s="1"/>
      <c r="G953" s="1"/>
      <c r="H953" s="1"/>
      <c r="I953" s="1"/>
      <c r="J953" s="1"/>
      <c r="K953" s="1"/>
      <c r="L953" s="1"/>
      <c r="M953" s="1"/>
      <c r="N953" s="1"/>
      <c r="O953" s="1"/>
      <c r="P953" s="1"/>
      <c r="Q953" s="1"/>
      <c r="R953" s="1"/>
      <c r="S953" s="1"/>
      <c r="T953" s="1"/>
    </row>
    <row r="954" spans="1:20" ht="9.75" customHeight="1">
      <c r="A954" s="1"/>
      <c r="B954" s="1"/>
      <c r="C954" s="1"/>
      <c r="D954" s="1"/>
      <c r="E954" s="1"/>
      <c r="F954" s="1"/>
      <c r="G954" s="1"/>
      <c r="H954" s="1"/>
      <c r="I954" s="1"/>
      <c r="J954" s="1"/>
      <c r="K954" s="1"/>
      <c r="L954" s="1"/>
      <c r="M954" s="1"/>
      <c r="N954" s="1"/>
      <c r="O954" s="1"/>
      <c r="P954" s="1"/>
      <c r="Q954" s="1"/>
      <c r="R954" s="1"/>
      <c r="S954" s="1"/>
      <c r="T954" s="1"/>
    </row>
    <row r="955" spans="1:20" ht="9.75" customHeight="1">
      <c r="A955" s="1"/>
      <c r="B955" s="1"/>
      <c r="C955" s="1"/>
      <c r="D955" s="1"/>
      <c r="E955" s="1"/>
      <c r="F955" s="1"/>
      <c r="G955" s="1"/>
      <c r="H955" s="1"/>
      <c r="I955" s="1"/>
      <c r="J955" s="1"/>
      <c r="K955" s="1"/>
      <c r="L955" s="1"/>
      <c r="M955" s="1"/>
      <c r="N955" s="1"/>
      <c r="O955" s="1"/>
      <c r="P955" s="1"/>
      <c r="Q955" s="1"/>
      <c r="R955" s="1"/>
      <c r="S955" s="1"/>
      <c r="T955" s="1"/>
    </row>
    <row r="956" spans="1:20" ht="9.75" customHeight="1">
      <c r="A956" s="1"/>
      <c r="B956" s="1"/>
      <c r="C956" s="1"/>
      <c r="D956" s="1"/>
      <c r="E956" s="1"/>
      <c r="F956" s="1"/>
      <c r="G956" s="1"/>
      <c r="H956" s="1"/>
      <c r="I956" s="1"/>
      <c r="J956" s="1"/>
      <c r="K956" s="1"/>
      <c r="L956" s="1"/>
      <c r="M956" s="1"/>
      <c r="N956" s="1"/>
      <c r="O956" s="1"/>
      <c r="P956" s="1"/>
      <c r="Q956" s="1"/>
      <c r="R956" s="1"/>
      <c r="S956" s="1"/>
      <c r="T956" s="1"/>
    </row>
    <row r="957" spans="1:20" ht="9.75" customHeight="1">
      <c r="A957" s="1"/>
      <c r="B957" s="1"/>
      <c r="C957" s="1"/>
      <c r="D957" s="1"/>
      <c r="E957" s="1"/>
      <c r="F957" s="1"/>
      <c r="G957" s="1"/>
      <c r="H957" s="1"/>
      <c r="I957" s="1"/>
      <c r="J957" s="1"/>
      <c r="K957" s="1"/>
      <c r="L957" s="1"/>
      <c r="M957" s="1"/>
      <c r="N957" s="1"/>
      <c r="O957" s="1"/>
      <c r="P957" s="1"/>
      <c r="Q957" s="1"/>
      <c r="R957" s="1"/>
      <c r="S957" s="1"/>
      <c r="T957" s="1"/>
    </row>
    <row r="958" spans="1:20" ht="9.75" customHeight="1">
      <c r="A958" s="1"/>
      <c r="B958" s="1"/>
      <c r="C958" s="1"/>
      <c r="D958" s="1"/>
      <c r="E958" s="1"/>
      <c r="F958" s="1"/>
      <c r="G958" s="1"/>
      <c r="H958" s="1"/>
      <c r="I958" s="1"/>
      <c r="J958" s="1"/>
      <c r="K958" s="1"/>
      <c r="L958" s="1"/>
      <c r="M958" s="1"/>
      <c r="N958" s="1"/>
      <c r="O958" s="1"/>
      <c r="P958" s="1"/>
      <c r="Q958" s="1"/>
      <c r="R958" s="1"/>
      <c r="S958" s="1"/>
      <c r="T958" s="1"/>
    </row>
    <row r="959" spans="1:20" ht="9.75" customHeight="1">
      <c r="A959" s="1"/>
      <c r="B959" s="1"/>
      <c r="C959" s="1"/>
      <c r="D959" s="1"/>
      <c r="E959" s="1"/>
      <c r="F959" s="1"/>
      <c r="G959" s="1"/>
      <c r="H959" s="1"/>
      <c r="I959" s="1"/>
      <c r="J959" s="1"/>
      <c r="K959" s="1"/>
      <c r="L959" s="1"/>
      <c r="M959" s="1"/>
      <c r="N959" s="1"/>
      <c r="O959" s="1"/>
      <c r="P959" s="1"/>
      <c r="Q959" s="1"/>
      <c r="R959" s="1"/>
      <c r="S959" s="1"/>
      <c r="T959" s="1"/>
    </row>
    <row r="960" spans="1:20" ht="9.75" customHeight="1">
      <c r="A960" s="1"/>
      <c r="B960" s="1"/>
      <c r="C960" s="1"/>
      <c r="D960" s="1"/>
      <c r="E960" s="1"/>
      <c r="F960" s="1"/>
      <c r="G960" s="1"/>
      <c r="H960" s="1"/>
      <c r="I960" s="1"/>
      <c r="J960" s="1"/>
      <c r="K960" s="1"/>
      <c r="L960" s="1"/>
      <c r="M960" s="1"/>
      <c r="N960" s="1"/>
      <c r="O960" s="1"/>
      <c r="P960" s="1"/>
      <c r="Q960" s="1"/>
      <c r="R960" s="1"/>
      <c r="S960" s="1"/>
      <c r="T960" s="1"/>
    </row>
    <row r="961" spans="1:20" ht="9.75" customHeight="1">
      <c r="A961" s="1"/>
      <c r="B961" s="1"/>
      <c r="C961" s="1"/>
      <c r="D961" s="1"/>
      <c r="E961" s="1"/>
      <c r="F961" s="1"/>
      <c r="G961" s="1"/>
      <c r="H961" s="1"/>
      <c r="I961" s="1"/>
      <c r="J961" s="1"/>
      <c r="K961" s="1"/>
      <c r="L961" s="1"/>
      <c r="M961" s="1"/>
      <c r="N961" s="1"/>
      <c r="O961" s="1"/>
      <c r="P961" s="1"/>
      <c r="Q961" s="1"/>
      <c r="R961" s="1"/>
      <c r="S961" s="1"/>
      <c r="T961" s="1"/>
    </row>
    <row r="962" spans="1:20" ht="9.75" customHeight="1">
      <c r="A962" s="1"/>
      <c r="B962" s="1"/>
      <c r="C962" s="1"/>
      <c r="D962" s="1"/>
      <c r="E962" s="1"/>
      <c r="F962" s="1"/>
      <c r="G962" s="1"/>
      <c r="H962" s="1"/>
      <c r="I962" s="1"/>
      <c r="J962" s="1"/>
      <c r="K962" s="1"/>
      <c r="L962" s="1"/>
      <c r="M962" s="1"/>
      <c r="N962" s="1"/>
      <c r="O962" s="1"/>
      <c r="P962" s="1"/>
      <c r="Q962" s="1"/>
      <c r="R962" s="1"/>
      <c r="S962" s="1"/>
      <c r="T962" s="1"/>
    </row>
    <row r="963" spans="1:20" ht="9.75" customHeight="1">
      <c r="A963" s="1"/>
      <c r="B963" s="1"/>
      <c r="C963" s="1"/>
      <c r="D963" s="1"/>
      <c r="E963" s="1"/>
      <c r="F963" s="1"/>
      <c r="G963" s="1"/>
      <c r="H963" s="1"/>
      <c r="I963" s="1"/>
      <c r="J963" s="1"/>
      <c r="K963" s="1"/>
      <c r="L963" s="1"/>
      <c r="M963" s="1"/>
      <c r="N963" s="1"/>
      <c r="O963" s="1"/>
      <c r="P963" s="1"/>
      <c r="Q963" s="1"/>
      <c r="R963" s="1"/>
      <c r="S963" s="1"/>
      <c r="T963" s="1"/>
    </row>
    <row r="964" spans="1:20" ht="9.75" customHeight="1">
      <c r="A964" s="1"/>
      <c r="B964" s="1"/>
      <c r="C964" s="1"/>
      <c r="D964" s="1"/>
      <c r="E964" s="1"/>
      <c r="F964" s="1"/>
      <c r="G964" s="1"/>
      <c r="H964" s="1"/>
      <c r="I964" s="1"/>
      <c r="J964" s="1"/>
      <c r="K964" s="1"/>
      <c r="L964" s="1"/>
      <c r="M964" s="1"/>
      <c r="N964" s="1"/>
      <c r="O964" s="1"/>
      <c r="P964" s="1"/>
      <c r="Q964" s="1"/>
      <c r="R964" s="1"/>
      <c r="S964" s="1"/>
      <c r="T964" s="1"/>
    </row>
    <row r="965" spans="1:20" ht="9.75" customHeight="1">
      <c r="A965" s="1"/>
      <c r="B965" s="1"/>
      <c r="C965" s="1"/>
      <c r="D965" s="1"/>
      <c r="E965" s="1"/>
      <c r="F965" s="1"/>
      <c r="G965" s="1"/>
      <c r="H965" s="1"/>
      <c r="I965" s="1"/>
      <c r="J965" s="1"/>
      <c r="K965" s="1"/>
      <c r="L965" s="1"/>
      <c r="M965" s="1"/>
      <c r="N965" s="1"/>
      <c r="O965" s="1"/>
      <c r="P965" s="1"/>
      <c r="Q965" s="1"/>
      <c r="R965" s="1"/>
      <c r="S965" s="1"/>
      <c r="T965" s="1"/>
    </row>
    <row r="966" spans="1:20" ht="9.75" customHeight="1">
      <c r="A966" s="1"/>
      <c r="B966" s="1"/>
      <c r="C966" s="1"/>
      <c r="D966" s="1"/>
      <c r="E966" s="1"/>
      <c r="F966" s="1"/>
      <c r="G966" s="1"/>
      <c r="H966" s="1"/>
      <c r="I966" s="1"/>
      <c r="J966" s="1"/>
      <c r="K966" s="1"/>
      <c r="L966" s="1"/>
      <c r="M966" s="1"/>
      <c r="N966" s="1"/>
      <c r="O966" s="1"/>
      <c r="P966" s="1"/>
      <c r="Q966" s="1"/>
      <c r="R966" s="1"/>
      <c r="S966" s="1"/>
      <c r="T966" s="1"/>
    </row>
    <row r="967" spans="1:20" ht="9.75" customHeight="1">
      <c r="A967" s="1"/>
      <c r="B967" s="1"/>
      <c r="C967" s="1"/>
      <c r="D967" s="1"/>
      <c r="E967" s="1"/>
      <c r="F967" s="1"/>
      <c r="G967" s="1"/>
      <c r="H967" s="1"/>
      <c r="I967" s="1"/>
      <c r="J967" s="1"/>
      <c r="K967" s="1"/>
      <c r="L967" s="1"/>
      <c r="M967" s="1"/>
      <c r="N967" s="1"/>
      <c r="O967" s="1"/>
      <c r="P967" s="1"/>
      <c r="Q967" s="1"/>
      <c r="R967" s="1"/>
      <c r="S967" s="1"/>
      <c r="T967" s="1"/>
    </row>
    <row r="968" spans="1:20" ht="9.75" customHeight="1">
      <c r="A968" s="1"/>
      <c r="B968" s="1"/>
      <c r="C968" s="1"/>
      <c r="D968" s="1"/>
      <c r="E968" s="1"/>
      <c r="F968" s="1"/>
      <c r="G968" s="1"/>
      <c r="H968" s="1"/>
      <c r="I968" s="1"/>
      <c r="J968" s="1"/>
      <c r="K968" s="1"/>
      <c r="L968" s="1"/>
      <c r="M968" s="1"/>
      <c r="N968" s="1"/>
      <c r="O968" s="1"/>
      <c r="P968" s="1"/>
      <c r="Q968" s="1"/>
      <c r="R968" s="1"/>
      <c r="S968" s="1"/>
      <c r="T968" s="1"/>
    </row>
    <row r="969" spans="1:20" ht="9.75" customHeight="1">
      <c r="A969" s="1"/>
      <c r="B969" s="1"/>
      <c r="C969" s="1"/>
      <c r="D969" s="1"/>
      <c r="E969" s="1"/>
      <c r="F969" s="1"/>
      <c r="G969" s="1"/>
      <c r="H969" s="1"/>
      <c r="I969" s="1"/>
      <c r="J969" s="1"/>
      <c r="K969" s="1"/>
      <c r="L969" s="1"/>
      <c r="M969" s="1"/>
      <c r="N969" s="1"/>
      <c r="O969" s="1"/>
      <c r="P969" s="1"/>
      <c r="Q969" s="1"/>
      <c r="R969" s="1"/>
      <c r="S969" s="1"/>
      <c r="T969" s="1"/>
    </row>
    <row r="970" spans="1:20" ht="9.75" customHeight="1">
      <c r="A970" s="1"/>
      <c r="B970" s="1"/>
      <c r="C970" s="1"/>
      <c r="D970" s="1"/>
      <c r="E970" s="1"/>
      <c r="F970" s="1"/>
      <c r="G970" s="1"/>
      <c r="H970" s="1"/>
      <c r="I970" s="1"/>
      <c r="J970" s="1"/>
      <c r="K970" s="1"/>
      <c r="L970" s="1"/>
      <c r="M970" s="1"/>
      <c r="N970" s="1"/>
      <c r="O970" s="1"/>
      <c r="P970" s="1"/>
      <c r="Q970" s="1"/>
      <c r="R970" s="1"/>
      <c r="S970" s="1"/>
      <c r="T970" s="1"/>
    </row>
    <row r="971" spans="1:20" ht="9.75" customHeight="1">
      <c r="A971" s="1"/>
      <c r="B971" s="1"/>
      <c r="C971" s="1"/>
      <c r="D971" s="1"/>
      <c r="E971" s="1"/>
      <c r="F971" s="1"/>
      <c r="G971" s="1"/>
      <c r="H971" s="1"/>
      <c r="I971" s="1"/>
      <c r="J971" s="1"/>
      <c r="K971" s="1"/>
      <c r="L971" s="1"/>
      <c r="M971" s="1"/>
      <c r="N971" s="1"/>
      <c r="O971" s="1"/>
      <c r="P971" s="1"/>
      <c r="Q971" s="1"/>
      <c r="R971" s="1"/>
      <c r="S971" s="1"/>
      <c r="T971" s="1"/>
    </row>
    <row r="972" spans="1:20" ht="9.75" customHeight="1">
      <c r="A972" s="1"/>
      <c r="B972" s="1"/>
      <c r="C972" s="1"/>
      <c r="D972" s="1"/>
      <c r="E972" s="1"/>
      <c r="F972" s="1"/>
      <c r="G972" s="1"/>
      <c r="H972" s="1"/>
      <c r="I972" s="1"/>
      <c r="J972" s="1"/>
      <c r="K972" s="1"/>
      <c r="L972" s="1"/>
      <c r="M972" s="1"/>
      <c r="N972" s="1"/>
      <c r="O972" s="1"/>
      <c r="P972" s="1"/>
      <c r="Q972" s="1"/>
      <c r="R972" s="1"/>
      <c r="S972" s="1"/>
      <c r="T972" s="1"/>
    </row>
    <row r="973" spans="1:20" ht="9.75" customHeight="1">
      <c r="A973" s="1"/>
      <c r="B973" s="1"/>
      <c r="C973" s="1"/>
      <c r="D973" s="1"/>
      <c r="E973" s="1"/>
      <c r="F973" s="1"/>
      <c r="G973" s="1"/>
      <c r="H973" s="1"/>
      <c r="I973" s="1"/>
      <c r="J973" s="1"/>
      <c r="K973" s="1"/>
      <c r="L973" s="1"/>
      <c r="M973" s="1"/>
      <c r="N973" s="1"/>
      <c r="O973" s="1"/>
      <c r="P973" s="1"/>
      <c r="Q973" s="1"/>
      <c r="R973" s="1"/>
      <c r="S973" s="1"/>
      <c r="T973" s="1"/>
    </row>
    <row r="974" spans="1:20" ht="9.75" customHeight="1">
      <c r="A974" s="1"/>
      <c r="B974" s="1"/>
      <c r="C974" s="1"/>
      <c r="D974" s="1"/>
      <c r="E974" s="1"/>
      <c r="F974" s="1"/>
      <c r="G974" s="1"/>
      <c r="H974" s="1"/>
      <c r="I974" s="1"/>
      <c r="J974" s="1"/>
      <c r="K974" s="1"/>
      <c r="L974" s="1"/>
      <c r="M974" s="1"/>
      <c r="N974" s="1"/>
      <c r="O974" s="1"/>
      <c r="P974" s="1"/>
      <c r="Q974" s="1"/>
      <c r="R974" s="1"/>
      <c r="S974" s="1"/>
      <c r="T974" s="1"/>
    </row>
    <row r="975" spans="1:20" ht="9.75" customHeight="1">
      <c r="A975" s="1"/>
      <c r="B975" s="1"/>
      <c r="C975" s="1"/>
      <c r="D975" s="1"/>
      <c r="E975" s="1"/>
      <c r="F975" s="1"/>
      <c r="G975" s="1"/>
      <c r="H975" s="1"/>
      <c r="I975" s="1"/>
      <c r="J975" s="1"/>
      <c r="K975" s="1"/>
      <c r="L975" s="1"/>
      <c r="M975" s="1"/>
      <c r="N975" s="1"/>
      <c r="O975" s="1"/>
      <c r="P975" s="1"/>
      <c r="Q975" s="1"/>
      <c r="R975" s="1"/>
      <c r="S975" s="1"/>
      <c r="T975" s="1"/>
    </row>
    <row r="976" spans="1:20" ht="9.75" customHeight="1">
      <c r="A976" s="1"/>
      <c r="B976" s="1"/>
      <c r="C976" s="1"/>
      <c r="D976" s="1"/>
      <c r="E976" s="1"/>
      <c r="F976" s="1"/>
      <c r="G976" s="1"/>
      <c r="H976" s="1"/>
      <c r="I976" s="1"/>
      <c r="J976" s="1"/>
      <c r="K976" s="1"/>
      <c r="L976" s="1"/>
      <c r="M976" s="1"/>
      <c r="N976" s="1"/>
      <c r="O976" s="1"/>
      <c r="P976" s="1"/>
      <c r="Q976" s="1"/>
      <c r="R976" s="1"/>
      <c r="S976" s="1"/>
      <c r="T976" s="1"/>
    </row>
    <row r="977" spans="1:20" ht="9.75" customHeight="1">
      <c r="A977" s="1"/>
      <c r="B977" s="1"/>
      <c r="C977" s="1"/>
      <c r="D977" s="1"/>
      <c r="E977" s="1"/>
      <c r="F977" s="1"/>
      <c r="G977" s="1"/>
      <c r="H977" s="1"/>
      <c r="I977" s="1"/>
      <c r="J977" s="1"/>
      <c r="K977" s="1"/>
      <c r="L977" s="1"/>
      <c r="M977" s="1"/>
      <c r="N977" s="1"/>
      <c r="O977" s="1"/>
      <c r="P977" s="1"/>
      <c r="Q977" s="1"/>
      <c r="R977" s="1"/>
      <c r="S977" s="1"/>
      <c r="T977" s="1"/>
    </row>
    <row r="978" spans="1:20" ht="9.75" customHeight="1">
      <c r="A978" s="1"/>
      <c r="B978" s="1"/>
      <c r="C978" s="1"/>
      <c r="D978" s="1"/>
      <c r="E978" s="1"/>
      <c r="F978" s="1"/>
      <c r="G978" s="1"/>
      <c r="H978" s="1"/>
      <c r="I978" s="1"/>
      <c r="J978" s="1"/>
      <c r="K978" s="1"/>
      <c r="L978" s="1"/>
      <c r="M978" s="1"/>
      <c r="N978" s="1"/>
      <c r="O978" s="1"/>
      <c r="P978" s="1"/>
      <c r="Q978" s="1"/>
      <c r="R978" s="1"/>
      <c r="S978" s="1"/>
      <c r="T978" s="1"/>
    </row>
    <row r="979" spans="1:20" ht="9.75" customHeight="1">
      <c r="A979" s="1"/>
      <c r="B979" s="1"/>
      <c r="C979" s="1"/>
      <c r="D979" s="1"/>
      <c r="E979" s="1"/>
      <c r="F979" s="1"/>
      <c r="G979" s="1"/>
      <c r="H979" s="1"/>
      <c r="I979" s="1"/>
      <c r="J979" s="1"/>
      <c r="K979" s="1"/>
      <c r="L979" s="1"/>
      <c r="M979" s="1"/>
      <c r="N979" s="1"/>
      <c r="O979" s="1"/>
      <c r="P979" s="1"/>
      <c r="Q979" s="1"/>
      <c r="R979" s="1"/>
      <c r="S979" s="1"/>
      <c r="T979" s="1"/>
    </row>
    <row r="980" spans="1:20" ht="9.75" customHeight="1">
      <c r="A980" s="1"/>
      <c r="B980" s="1"/>
      <c r="C980" s="1"/>
      <c r="D980" s="1"/>
      <c r="E980" s="1"/>
      <c r="F980" s="1"/>
      <c r="G980" s="1"/>
      <c r="H980" s="1"/>
      <c r="I980" s="1"/>
      <c r="J980" s="1"/>
      <c r="K980" s="1"/>
      <c r="L980" s="1"/>
      <c r="M980" s="1"/>
      <c r="N980" s="1"/>
      <c r="O980" s="1"/>
      <c r="P980" s="1"/>
      <c r="Q980" s="1"/>
      <c r="R980" s="1"/>
      <c r="S980" s="1"/>
      <c r="T980" s="1"/>
    </row>
    <row r="981" spans="1:20" ht="9.75" customHeight="1">
      <c r="A981" s="1"/>
      <c r="B981" s="1"/>
      <c r="C981" s="1"/>
      <c r="D981" s="1"/>
      <c r="E981" s="1"/>
      <c r="F981" s="1"/>
      <c r="G981" s="1"/>
      <c r="H981" s="1"/>
      <c r="I981" s="1"/>
      <c r="J981" s="1"/>
      <c r="K981" s="1"/>
      <c r="L981" s="1"/>
      <c r="M981" s="1"/>
      <c r="N981" s="1"/>
      <c r="O981" s="1"/>
      <c r="P981" s="1"/>
      <c r="Q981" s="1"/>
      <c r="R981" s="1"/>
      <c r="S981" s="1"/>
      <c r="T981" s="1"/>
    </row>
    <row r="982" spans="1:20" ht="9.75" customHeight="1">
      <c r="A982" s="1"/>
      <c r="B982" s="1"/>
      <c r="C982" s="1"/>
      <c r="D982" s="1"/>
      <c r="E982" s="1"/>
      <c r="F982" s="1"/>
      <c r="G982" s="1"/>
      <c r="H982" s="1"/>
      <c r="I982" s="1"/>
      <c r="J982" s="1"/>
      <c r="K982" s="1"/>
      <c r="L982" s="1"/>
      <c r="M982" s="1"/>
      <c r="N982" s="1"/>
      <c r="O982" s="1"/>
      <c r="P982" s="1"/>
      <c r="Q982" s="1"/>
      <c r="R982" s="1"/>
      <c r="S982" s="1"/>
      <c r="T982" s="1"/>
    </row>
    <row r="983" spans="1:20" ht="9.75" customHeight="1">
      <c r="A983" s="1"/>
      <c r="B983" s="1"/>
      <c r="C983" s="1"/>
      <c r="D983" s="1"/>
      <c r="E983" s="1"/>
      <c r="F983" s="1"/>
      <c r="G983" s="1"/>
      <c r="H983" s="1"/>
      <c r="I983" s="1"/>
      <c r="J983" s="1"/>
      <c r="K983" s="1"/>
      <c r="L983" s="1"/>
      <c r="M983" s="1"/>
      <c r="N983" s="1"/>
      <c r="O983" s="1"/>
      <c r="P983" s="1"/>
      <c r="Q983" s="1"/>
      <c r="R983" s="1"/>
      <c r="S983" s="1"/>
      <c r="T983" s="1"/>
    </row>
    <row r="984" spans="1:20" ht="9.75" customHeight="1">
      <c r="A984" s="1"/>
      <c r="B984" s="1"/>
      <c r="C984" s="1"/>
      <c r="D984" s="1"/>
      <c r="E984" s="1"/>
      <c r="F984" s="1"/>
      <c r="G984" s="1"/>
      <c r="H984" s="1"/>
      <c r="I984" s="1"/>
      <c r="J984" s="1"/>
      <c r="K984" s="1"/>
      <c r="L984" s="1"/>
      <c r="M984" s="1"/>
      <c r="N984" s="1"/>
      <c r="O984" s="1"/>
      <c r="P984" s="1"/>
      <c r="Q984" s="1"/>
      <c r="R984" s="1"/>
      <c r="S984" s="1"/>
      <c r="T984" s="1"/>
    </row>
    <row r="985" spans="1:20" ht="9.75" customHeight="1">
      <c r="A985" s="1"/>
      <c r="B985" s="1"/>
      <c r="C985" s="1"/>
      <c r="D985" s="1"/>
      <c r="E985" s="1"/>
      <c r="F985" s="1"/>
      <c r="G985" s="1"/>
      <c r="H985" s="1"/>
      <c r="I985" s="1"/>
      <c r="J985" s="1"/>
      <c r="K985" s="1"/>
      <c r="L985" s="1"/>
      <c r="M985" s="1"/>
      <c r="N985" s="1"/>
      <c r="O985" s="1"/>
      <c r="P985" s="1"/>
      <c r="Q985" s="1"/>
      <c r="R985" s="1"/>
      <c r="S985" s="1"/>
      <c r="T985" s="1"/>
    </row>
    <row r="986" spans="1:20" ht="9.75" customHeight="1">
      <c r="A986" s="1"/>
      <c r="B986" s="1"/>
      <c r="C986" s="1"/>
      <c r="D986" s="1"/>
      <c r="E986" s="1"/>
      <c r="F986" s="1"/>
      <c r="G986" s="1"/>
      <c r="H986" s="1"/>
      <c r="I986" s="1"/>
      <c r="J986" s="1"/>
      <c r="K986" s="1"/>
      <c r="L986" s="1"/>
      <c r="M986" s="1"/>
      <c r="N986" s="1"/>
      <c r="O986" s="1"/>
      <c r="P986" s="1"/>
      <c r="Q986" s="1"/>
      <c r="R986" s="1"/>
      <c r="S986" s="1"/>
      <c r="T986" s="1"/>
    </row>
    <row r="987" spans="1:20" ht="9.75" customHeight="1">
      <c r="A987" s="1"/>
      <c r="B987" s="1"/>
      <c r="C987" s="1"/>
      <c r="D987" s="1"/>
      <c r="E987" s="1"/>
      <c r="F987" s="1"/>
      <c r="G987" s="1"/>
      <c r="H987" s="1"/>
      <c r="I987" s="1"/>
      <c r="J987" s="1"/>
      <c r="K987" s="1"/>
      <c r="L987" s="1"/>
      <c r="M987" s="1"/>
      <c r="N987" s="1"/>
      <c r="O987" s="1"/>
      <c r="P987" s="1"/>
      <c r="Q987" s="1"/>
      <c r="R987" s="1"/>
      <c r="S987" s="1"/>
      <c r="T987" s="1"/>
    </row>
    <row r="988" spans="1:20" ht="9.75" customHeight="1">
      <c r="A988" s="1"/>
      <c r="B988" s="1"/>
      <c r="C988" s="1"/>
      <c r="D988" s="1"/>
      <c r="E988" s="1"/>
      <c r="F988" s="1"/>
      <c r="G988" s="1"/>
      <c r="H988" s="1"/>
      <c r="I988" s="1"/>
      <c r="J988" s="1"/>
      <c r="K988" s="1"/>
      <c r="L988" s="1"/>
      <c r="M988" s="1"/>
      <c r="N988" s="1"/>
      <c r="O988" s="1"/>
      <c r="P988" s="1"/>
      <c r="Q988" s="1"/>
      <c r="R988" s="1"/>
      <c r="S988" s="1"/>
      <c r="T988" s="1"/>
    </row>
    <row r="989" spans="1:20" ht="9.75" customHeight="1">
      <c r="A989" s="1"/>
      <c r="B989" s="1"/>
      <c r="C989" s="1"/>
      <c r="D989" s="1"/>
      <c r="E989" s="1"/>
      <c r="F989" s="1"/>
      <c r="G989" s="1"/>
      <c r="H989" s="1"/>
      <c r="I989" s="1"/>
      <c r="J989" s="1"/>
      <c r="K989" s="1"/>
      <c r="L989" s="1"/>
      <c r="M989" s="1"/>
      <c r="N989" s="1"/>
      <c r="O989" s="1"/>
      <c r="P989" s="1"/>
      <c r="Q989" s="1"/>
      <c r="R989" s="1"/>
      <c r="S989" s="1"/>
      <c r="T989" s="1"/>
    </row>
    <row r="990" spans="1:20" ht="9.75" customHeight="1">
      <c r="A990" s="1"/>
      <c r="B990" s="1"/>
      <c r="C990" s="1"/>
      <c r="D990" s="1"/>
      <c r="E990" s="1"/>
      <c r="F990" s="1"/>
      <c r="G990" s="1"/>
      <c r="H990" s="1"/>
      <c r="I990" s="1"/>
      <c r="J990" s="1"/>
      <c r="K990" s="1"/>
      <c r="L990" s="1"/>
      <c r="M990" s="1"/>
      <c r="N990" s="1"/>
      <c r="O990" s="1"/>
      <c r="P990" s="1"/>
      <c r="Q990" s="1"/>
      <c r="R990" s="1"/>
      <c r="S990" s="1"/>
      <c r="T990" s="1"/>
    </row>
    <row r="991" spans="1:20" ht="9.75" customHeight="1">
      <c r="A991" s="1"/>
      <c r="B991" s="1"/>
      <c r="C991" s="1"/>
      <c r="D991" s="1"/>
      <c r="E991" s="1"/>
      <c r="F991" s="1"/>
      <c r="G991" s="1"/>
      <c r="H991" s="1"/>
      <c r="I991" s="1"/>
      <c r="J991" s="1"/>
      <c r="K991" s="1"/>
      <c r="L991" s="1"/>
      <c r="M991" s="1"/>
      <c r="N991" s="1"/>
      <c r="O991" s="1"/>
      <c r="P991" s="1"/>
      <c r="Q991" s="1"/>
      <c r="R991" s="1"/>
      <c r="S991" s="1"/>
      <c r="T991" s="1"/>
    </row>
    <row r="992" spans="1:20" ht="9.75" customHeight="1">
      <c r="A992" s="1"/>
      <c r="B992" s="1"/>
      <c r="C992" s="1"/>
      <c r="D992" s="1"/>
      <c r="E992" s="1"/>
      <c r="F992" s="1"/>
      <c r="G992" s="1"/>
      <c r="H992" s="1"/>
      <c r="I992" s="1"/>
      <c r="J992" s="1"/>
      <c r="K992" s="1"/>
      <c r="L992" s="1"/>
      <c r="M992" s="1"/>
      <c r="N992" s="1"/>
      <c r="O992" s="1"/>
      <c r="P992" s="1"/>
      <c r="Q992" s="1"/>
      <c r="R992" s="1"/>
      <c r="S992" s="1"/>
      <c r="T992" s="1"/>
    </row>
    <row r="993" spans="1:20" ht="9.75" customHeight="1">
      <c r="A993" s="1"/>
      <c r="B993" s="1"/>
      <c r="C993" s="1"/>
      <c r="D993" s="1"/>
      <c r="E993" s="1"/>
      <c r="F993" s="1"/>
      <c r="G993" s="1"/>
      <c r="H993" s="1"/>
      <c r="I993" s="1"/>
      <c r="J993" s="1"/>
      <c r="K993" s="1"/>
      <c r="L993" s="1"/>
      <c r="M993" s="1"/>
      <c r="N993" s="1"/>
      <c r="O993" s="1"/>
      <c r="P993" s="1"/>
      <c r="Q993" s="1"/>
      <c r="R993" s="1"/>
      <c r="S993" s="1"/>
      <c r="T993" s="1"/>
    </row>
    <row r="994" spans="1:20" ht="9.75" customHeight="1">
      <c r="A994" s="1"/>
      <c r="B994" s="1"/>
      <c r="C994" s="1"/>
      <c r="D994" s="1"/>
      <c r="E994" s="1"/>
      <c r="F994" s="1"/>
      <c r="G994" s="1"/>
      <c r="H994" s="1"/>
      <c r="I994" s="1"/>
      <c r="J994" s="1"/>
      <c r="K994" s="1"/>
      <c r="L994" s="1"/>
      <c r="M994" s="1"/>
      <c r="N994" s="1"/>
      <c r="O994" s="1"/>
      <c r="P994" s="1"/>
      <c r="Q994" s="1"/>
      <c r="R994" s="1"/>
      <c r="S994" s="1"/>
      <c r="T994" s="1"/>
    </row>
    <row r="995" spans="1:20" ht="9.75" customHeight="1">
      <c r="A995" s="1"/>
      <c r="B995" s="1"/>
      <c r="C995" s="1"/>
      <c r="D995" s="1"/>
      <c r="E995" s="1"/>
      <c r="F995" s="1"/>
      <c r="G995" s="1"/>
      <c r="H995" s="1"/>
      <c r="I995" s="1"/>
      <c r="J995" s="1"/>
      <c r="K995" s="1"/>
      <c r="L995" s="1"/>
      <c r="M995" s="1"/>
      <c r="N995" s="1"/>
      <c r="O995" s="1"/>
      <c r="P995" s="1"/>
      <c r="Q995" s="1"/>
      <c r="R995" s="1"/>
      <c r="S995" s="1"/>
      <c r="T995" s="1"/>
    </row>
    <row r="996" spans="1:20" ht="9.75" customHeight="1">
      <c r="A996" s="1"/>
      <c r="B996" s="1"/>
      <c r="C996" s="1"/>
      <c r="D996" s="1"/>
      <c r="E996" s="1"/>
      <c r="F996" s="1"/>
      <c r="G996" s="1"/>
      <c r="H996" s="1"/>
      <c r="I996" s="1"/>
      <c r="J996" s="1"/>
      <c r="K996" s="1"/>
      <c r="L996" s="1"/>
      <c r="M996" s="1"/>
      <c r="N996" s="1"/>
      <c r="O996" s="1"/>
      <c r="P996" s="1"/>
      <c r="Q996" s="1"/>
      <c r="R996" s="1"/>
      <c r="S996" s="1"/>
      <c r="T996" s="1"/>
    </row>
    <row r="997" spans="1:20" ht="9.75" customHeight="1">
      <c r="A997" s="1"/>
      <c r="B997" s="1"/>
      <c r="C997" s="1"/>
      <c r="D997" s="1"/>
      <c r="E997" s="1"/>
      <c r="F997" s="1"/>
      <c r="G997" s="1"/>
      <c r="H997" s="1"/>
      <c r="I997" s="1"/>
      <c r="J997" s="1"/>
      <c r="K997" s="1"/>
      <c r="L997" s="1"/>
      <c r="M997" s="1"/>
      <c r="N997" s="1"/>
      <c r="O997" s="1"/>
      <c r="P997" s="1"/>
      <c r="Q997" s="1"/>
      <c r="R997" s="1"/>
      <c r="S997" s="1"/>
      <c r="T997" s="1"/>
    </row>
    <row r="998" spans="1:20" ht="9.75" customHeight="1">
      <c r="A998" s="1"/>
      <c r="B998" s="1"/>
      <c r="C998" s="1"/>
      <c r="D998" s="1"/>
      <c r="E998" s="1"/>
      <c r="F998" s="1"/>
      <c r="G998" s="1"/>
      <c r="H998" s="1"/>
      <c r="I998" s="1"/>
      <c r="J998" s="1"/>
      <c r="K998" s="1"/>
      <c r="L998" s="1"/>
      <c r="M998" s="1"/>
      <c r="N998" s="1"/>
      <c r="O998" s="1"/>
      <c r="P998" s="1"/>
      <c r="Q998" s="1"/>
      <c r="R998" s="1"/>
      <c r="S998" s="1"/>
      <c r="T998" s="1"/>
    </row>
    <row r="999" spans="1:20" ht="9.75" customHeight="1">
      <c r="A999" s="1"/>
      <c r="B999" s="1"/>
      <c r="C999" s="1"/>
      <c r="D999" s="1"/>
      <c r="E999" s="1"/>
      <c r="F999" s="1"/>
      <c r="G999" s="1"/>
      <c r="H999" s="1"/>
      <c r="I999" s="1"/>
      <c r="J999" s="1"/>
      <c r="K999" s="1"/>
      <c r="L999" s="1"/>
      <c r="M999" s="1"/>
      <c r="N999" s="1"/>
      <c r="O999" s="1"/>
      <c r="P999" s="1"/>
      <c r="Q999" s="1"/>
      <c r="R999" s="1"/>
      <c r="S999" s="1"/>
      <c r="T999" s="1"/>
    </row>
    <row r="1000" spans="1:20" ht="9.75" customHeight="1">
      <c r="A1000" s="1"/>
      <c r="B1000" s="1"/>
      <c r="C1000" s="1"/>
      <c r="D1000" s="1"/>
      <c r="E1000" s="1"/>
      <c r="F1000" s="1"/>
      <c r="G1000" s="1"/>
      <c r="H1000" s="1"/>
      <c r="I1000" s="1"/>
      <c r="J1000" s="1"/>
      <c r="K1000" s="1"/>
      <c r="L1000" s="1"/>
      <c r="M1000" s="1"/>
      <c r="N1000" s="1"/>
      <c r="O1000" s="1"/>
      <c r="P1000" s="1"/>
      <c r="Q1000" s="1"/>
      <c r="R1000" s="1"/>
      <c r="S1000" s="1"/>
      <c r="T1000" s="1"/>
    </row>
    <row r="1001" spans="1:20" ht="9.75" customHeight="1">
      <c r="A1001" s="1"/>
      <c r="B1001" s="1"/>
      <c r="C1001" s="1"/>
      <c r="D1001" s="1"/>
      <c r="E1001" s="1"/>
      <c r="F1001" s="1"/>
      <c r="G1001" s="1"/>
      <c r="H1001" s="1"/>
      <c r="I1001" s="1"/>
      <c r="J1001" s="1"/>
      <c r="K1001" s="1"/>
      <c r="L1001" s="1"/>
      <c r="M1001" s="1"/>
      <c r="N1001" s="1"/>
      <c r="O1001" s="1"/>
      <c r="P1001" s="1"/>
      <c r="Q1001" s="1"/>
      <c r="R1001" s="1"/>
      <c r="S1001" s="1"/>
      <c r="T1001" s="1"/>
    </row>
    <row r="1002" spans="1:20" ht="9.75" customHeight="1">
      <c r="A1002" s="1"/>
      <c r="B1002" s="1"/>
      <c r="C1002" s="1"/>
      <c r="D1002" s="1"/>
      <c r="E1002" s="1"/>
      <c r="F1002" s="1"/>
      <c r="G1002" s="1"/>
      <c r="H1002" s="1"/>
      <c r="I1002" s="1"/>
      <c r="J1002" s="1"/>
      <c r="K1002" s="1"/>
      <c r="L1002" s="1"/>
      <c r="M1002" s="1"/>
      <c r="N1002" s="1"/>
      <c r="O1002" s="1"/>
      <c r="P1002" s="1"/>
      <c r="Q1002" s="1"/>
      <c r="R1002" s="1"/>
      <c r="S1002" s="1"/>
      <c r="T1002" s="1"/>
    </row>
    <row r="1003" spans="1:20" ht="9.75" customHeight="1">
      <c r="A1003" s="1"/>
      <c r="B1003" s="1"/>
      <c r="C1003" s="1"/>
      <c r="D1003" s="1"/>
      <c r="E1003" s="1"/>
      <c r="F1003" s="1"/>
      <c r="G1003" s="1"/>
      <c r="H1003" s="1"/>
      <c r="I1003" s="1"/>
      <c r="J1003" s="1"/>
      <c r="K1003" s="1"/>
      <c r="L1003" s="1"/>
      <c r="M1003" s="1"/>
      <c r="N1003" s="1"/>
      <c r="O1003" s="1"/>
      <c r="P1003" s="1"/>
      <c r="Q1003" s="1"/>
      <c r="R1003" s="1"/>
      <c r="S1003" s="1"/>
      <c r="T1003" s="1"/>
    </row>
    <row r="1004" spans="1:20" ht="9.75" customHeight="1">
      <c r="A1004" s="1"/>
      <c r="B1004" s="1"/>
      <c r="C1004" s="1"/>
      <c r="D1004" s="1"/>
      <c r="E1004" s="1"/>
      <c r="F1004" s="1"/>
      <c r="G1004" s="1"/>
      <c r="H1004" s="1"/>
      <c r="I1004" s="1"/>
      <c r="J1004" s="1"/>
      <c r="K1004" s="1"/>
      <c r="L1004" s="1"/>
      <c r="M1004" s="1"/>
      <c r="N1004" s="1"/>
      <c r="O1004" s="1"/>
      <c r="P1004" s="1"/>
      <c r="Q1004" s="1"/>
      <c r="R1004" s="1"/>
      <c r="S1004" s="1"/>
      <c r="T1004" s="1"/>
    </row>
    <row r="1005" spans="1:20" ht="9.75" customHeight="1">
      <c r="A1005" s="1"/>
      <c r="B1005" s="1"/>
      <c r="C1005" s="1"/>
      <c r="D1005" s="1"/>
      <c r="E1005" s="1"/>
      <c r="F1005" s="1"/>
      <c r="G1005" s="1"/>
      <c r="H1005" s="1"/>
      <c r="I1005" s="1"/>
      <c r="J1005" s="1"/>
      <c r="K1005" s="1"/>
      <c r="L1005" s="1"/>
      <c r="M1005" s="1"/>
      <c r="N1005" s="1"/>
      <c r="O1005" s="1"/>
      <c r="P1005" s="1"/>
      <c r="Q1005" s="1"/>
      <c r="R1005" s="1"/>
      <c r="S1005" s="1"/>
      <c r="T1005" s="1"/>
    </row>
    <row r="1006" spans="1:20" ht="9.75" customHeight="1">
      <c r="A1006" s="1"/>
      <c r="B1006" s="1"/>
      <c r="C1006" s="1"/>
      <c r="D1006" s="1"/>
      <c r="E1006" s="1"/>
      <c r="F1006" s="1"/>
      <c r="G1006" s="1"/>
      <c r="H1006" s="1"/>
      <c r="I1006" s="1"/>
      <c r="J1006" s="1"/>
      <c r="K1006" s="1"/>
      <c r="L1006" s="1"/>
      <c r="M1006" s="1"/>
      <c r="N1006" s="1"/>
      <c r="O1006" s="1"/>
      <c r="P1006" s="1"/>
      <c r="Q1006" s="1"/>
      <c r="R1006" s="1"/>
      <c r="S1006" s="1"/>
      <c r="T1006" s="1"/>
    </row>
    <row r="1007" spans="1:20" ht="9.75" customHeight="1">
      <c r="A1007" s="1"/>
      <c r="B1007" s="1"/>
      <c r="C1007" s="1"/>
      <c r="D1007" s="1"/>
      <c r="E1007" s="1"/>
      <c r="F1007" s="1"/>
      <c r="G1007" s="1"/>
      <c r="H1007" s="1"/>
      <c r="I1007" s="1"/>
      <c r="J1007" s="1"/>
      <c r="K1007" s="1"/>
      <c r="L1007" s="1"/>
      <c r="M1007" s="1"/>
      <c r="N1007" s="1"/>
      <c r="O1007" s="1"/>
      <c r="P1007" s="1"/>
      <c r="Q1007" s="1"/>
      <c r="R1007" s="1"/>
      <c r="S1007" s="1"/>
      <c r="T1007" s="1"/>
    </row>
    <row r="1008" spans="1:20" ht="9.75" customHeight="1">
      <c r="A1008" s="1"/>
      <c r="B1008" s="1"/>
      <c r="C1008" s="1"/>
      <c r="D1008" s="1"/>
      <c r="E1008" s="1"/>
      <c r="F1008" s="1"/>
      <c r="G1008" s="1"/>
      <c r="H1008" s="1"/>
      <c r="I1008" s="1"/>
      <c r="J1008" s="1"/>
      <c r="K1008" s="1"/>
      <c r="L1008" s="1"/>
      <c r="M1008" s="1"/>
      <c r="N1008" s="1"/>
      <c r="O1008" s="1"/>
      <c r="P1008" s="1"/>
      <c r="Q1008" s="1"/>
      <c r="R1008" s="1"/>
      <c r="S1008" s="1"/>
      <c r="T1008" s="1"/>
    </row>
    <row r="1009" spans="1:20" ht="9.75" customHeight="1">
      <c r="A1009" s="1"/>
      <c r="B1009" s="1"/>
      <c r="C1009" s="1"/>
      <c r="D1009" s="1"/>
      <c r="E1009" s="1"/>
      <c r="F1009" s="1"/>
      <c r="G1009" s="1"/>
      <c r="H1009" s="1"/>
      <c r="I1009" s="1"/>
      <c r="J1009" s="1"/>
      <c r="K1009" s="1"/>
      <c r="L1009" s="1"/>
      <c r="M1009" s="1"/>
      <c r="N1009" s="1"/>
      <c r="O1009" s="1"/>
      <c r="P1009" s="1"/>
      <c r="Q1009" s="1"/>
      <c r="R1009" s="1"/>
      <c r="S1009" s="1"/>
      <c r="T1009" s="1"/>
    </row>
    <row r="1010" spans="1:20" ht="9.75" customHeight="1">
      <c r="A1010" s="1"/>
      <c r="B1010" s="1"/>
      <c r="C1010" s="1"/>
      <c r="D1010" s="1"/>
      <c r="E1010" s="1"/>
      <c r="F1010" s="1"/>
      <c r="G1010" s="1"/>
      <c r="H1010" s="1"/>
      <c r="I1010" s="1"/>
      <c r="J1010" s="1"/>
      <c r="K1010" s="1"/>
      <c r="L1010" s="1"/>
      <c r="M1010" s="1"/>
      <c r="N1010" s="1"/>
      <c r="O1010" s="1"/>
      <c r="P1010" s="1"/>
      <c r="Q1010" s="1"/>
      <c r="R1010" s="1"/>
      <c r="S1010" s="1"/>
      <c r="T1010" s="1"/>
    </row>
    <row r="1011" spans="1:20" ht="9.75" customHeight="1">
      <c r="A1011" s="1"/>
      <c r="B1011" s="1"/>
      <c r="C1011" s="1"/>
      <c r="D1011" s="1"/>
      <c r="E1011" s="1"/>
      <c r="F1011" s="1"/>
      <c r="G1011" s="1"/>
      <c r="H1011" s="1"/>
      <c r="I1011" s="1"/>
      <c r="J1011" s="1"/>
      <c r="K1011" s="1"/>
      <c r="L1011" s="1"/>
      <c r="M1011" s="1"/>
      <c r="N1011" s="1"/>
      <c r="O1011" s="1"/>
      <c r="P1011" s="1"/>
      <c r="Q1011" s="1"/>
      <c r="R1011" s="1"/>
      <c r="S1011" s="1"/>
      <c r="T1011" s="1"/>
    </row>
    <row r="1012" spans="1:20" ht="9.75" customHeight="1">
      <c r="A1012" s="1"/>
      <c r="B1012" s="1"/>
      <c r="C1012" s="1"/>
      <c r="D1012" s="1"/>
      <c r="E1012" s="1"/>
      <c r="F1012" s="1"/>
      <c r="G1012" s="1"/>
      <c r="H1012" s="1"/>
      <c r="I1012" s="1"/>
      <c r="J1012" s="1"/>
      <c r="K1012" s="1"/>
      <c r="L1012" s="1"/>
      <c r="M1012" s="1"/>
      <c r="N1012" s="1"/>
      <c r="O1012" s="1"/>
      <c r="P1012" s="1"/>
      <c r="Q1012" s="1"/>
      <c r="R1012" s="1"/>
      <c r="S1012" s="1"/>
      <c r="T1012" s="1"/>
    </row>
    <row r="1013" spans="1:20" ht="9.75" customHeight="1">
      <c r="A1013" s="1"/>
      <c r="B1013" s="1"/>
      <c r="C1013" s="1"/>
      <c r="D1013" s="1"/>
      <c r="E1013" s="1"/>
      <c r="F1013" s="1"/>
      <c r="G1013" s="1"/>
      <c r="H1013" s="1"/>
      <c r="I1013" s="1"/>
      <c r="J1013" s="1"/>
      <c r="K1013" s="1"/>
      <c r="L1013" s="1"/>
      <c r="M1013" s="1"/>
      <c r="N1013" s="1"/>
      <c r="O1013" s="1"/>
      <c r="P1013" s="1"/>
      <c r="Q1013" s="1"/>
      <c r="R1013" s="1"/>
      <c r="S1013" s="1"/>
      <c r="T1013" s="1"/>
    </row>
    <row r="1014" spans="1:20" ht="9.75" customHeight="1">
      <c r="A1014" s="1"/>
      <c r="B1014" s="1"/>
      <c r="C1014" s="1"/>
      <c r="D1014" s="1"/>
      <c r="E1014" s="1"/>
      <c r="F1014" s="1"/>
      <c r="G1014" s="1"/>
      <c r="H1014" s="1"/>
      <c r="I1014" s="1"/>
      <c r="J1014" s="1"/>
      <c r="K1014" s="1"/>
      <c r="L1014" s="1"/>
      <c r="M1014" s="1"/>
      <c r="N1014" s="1"/>
      <c r="O1014" s="1"/>
      <c r="P1014" s="1"/>
      <c r="Q1014" s="1"/>
      <c r="R1014" s="1"/>
      <c r="S1014" s="1"/>
      <c r="T1014" s="1"/>
    </row>
    <row r="1015" spans="1:20" ht="9.75" customHeight="1">
      <c r="A1015" s="1"/>
      <c r="B1015" s="1"/>
      <c r="C1015" s="1"/>
      <c r="D1015" s="1"/>
      <c r="E1015" s="1"/>
      <c r="F1015" s="1"/>
      <c r="G1015" s="1"/>
      <c r="H1015" s="1"/>
      <c r="I1015" s="1"/>
      <c r="J1015" s="1"/>
      <c r="K1015" s="1"/>
      <c r="L1015" s="1"/>
      <c r="M1015" s="1"/>
      <c r="N1015" s="1"/>
      <c r="O1015" s="1"/>
      <c r="P1015" s="1"/>
      <c r="Q1015" s="1"/>
      <c r="R1015" s="1"/>
      <c r="S1015" s="1"/>
      <c r="T1015" s="1"/>
    </row>
    <row r="1016" spans="1:20" ht="9.75" customHeight="1">
      <c r="A1016" s="1"/>
      <c r="B1016" s="1"/>
      <c r="C1016" s="1"/>
      <c r="D1016" s="1"/>
      <c r="E1016" s="1"/>
      <c r="F1016" s="1"/>
      <c r="G1016" s="1"/>
      <c r="H1016" s="1"/>
      <c r="I1016" s="1"/>
      <c r="J1016" s="1"/>
      <c r="K1016" s="1"/>
      <c r="L1016" s="1"/>
      <c r="M1016" s="1"/>
      <c r="N1016" s="1"/>
      <c r="O1016" s="1"/>
      <c r="P1016" s="1"/>
      <c r="Q1016" s="1"/>
      <c r="R1016" s="1"/>
      <c r="S1016" s="1"/>
      <c r="T1016" s="1"/>
    </row>
    <row r="1017" spans="1:20" ht="9.75" customHeight="1">
      <c r="A1017" s="1"/>
      <c r="B1017" s="1"/>
      <c r="C1017" s="1"/>
      <c r="D1017" s="1"/>
      <c r="E1017" s="1"/>
      <c r="F1017" s="1"/>
      <c r="G1017" s="1"/>
      <c r="H1017" s="1"/>
      <c r="I1017" s="1"/>
      <c r="J1017" s="1"/>
      <c r="K1017" s="1"/>
      <c r="L1017" s="1"/>
      <c r="M1017" s="1"/>
      <c r="N1017" s="1"/>
      <c r="O1017" s="1"/>
      <c r="P1017" s="1"/>
      <c r="Q1017" s="1"/>
      <c r="R1017" s="1"/>
      <c r="S1017" s="1"/>
      <c r="T1017" s="1"/>
    </row>
    <row r="1018" spans="1:20" ht="9.75" customHeight="1">
      <c r="A1018" s="1"/>
      <c r="B1018" s="1"/>
      <c r="C1018" s="1"/>
      <c r="D1018" s="1"/>
      <c r="E1018" s="1"/>
      <c r="F1018" s="1"/>
      <c r="G1018" s="1"/>
      <c r="H1018" s="1"/>
      <c r="I1018" s="1"/>
      <c r="J1018" s="1"/>
      <c r="K1018" s="1"/>
      <c r="L1018" s="1"/>
      <c r="M1018" s="1"/>
      <c r="N1018" s="1"/>
      <c r="O1018" s="1"/>
      <c r="P1018" s="1"/>
      <c r="Q1018" s="1"/>
      <c r="R1018" s="1"/>
      <c r="S1018" s="1"/>
      <c r="T1018" s="1"/>
    </row>
    <row r="1019" spans="1:20" ht="9.75" customHeight="1">
      <c r="A1019" s="1"/>
      <c r="B1019" s="1"/>
      <c r="C1019" s="1"/>
      <c r="D1019" s="1"/>
      <c r="E1019" s="1"/>
      <c r="F1019" s="1"/>
      <c r="G1019" s="1"/>
      <c r="H1019" s="1"/>
      <c r="I1019" s="1"/>
      <c r="J1019" s="1"/>
      <c r="K1019" s="1"/>
      <c r="L1019" s="1"/>
      <c r="M1019" s="1"/>
      <c r="N1019" s="1"/>
      <c r="O1019" s="1"/>
      <c r="P1019" s="1"/>
      <c r="Q1019" s="1"/>
      <c r="R1019" s="1"/>
      <c r="S1019" s="1"/>
      <c r="T1019" s="1"/>
    </row>
    <row r="1020" spans="1:20" ht="9.75" customHeight="1">
      <c r="A1020" s="1"/>
      <c r="B1020" s="1"/>
      <c r="C1020" s="1"/>
      <c r="D1020" s="1"/>
      <c r="E1020" s="1"/>
      <c r="F1020" s="1"/>
      <c r="G1020" s="1"/>
      <c r="H1020" s="1"/>
      <c r="I1020" s="1"/>
      <c r="J1020" s="1"/>
      <c r="K1020" s="1"/>
      <c r="L1020" s="1"/>
      <c r="M1020" s="1"/>
      <c r="N1020" s="1"/>
      <c r="O1020" s="1"/>
      <c r="P1020" s="1"/>
      <c r="Q1020" s="1"/>
      <c r="R1020" s="1"/>
      <c r="S1020" s="1"/>
      <c r="T1020" s="1"/>
    </row>
    <row r="1021" spans="1:20" ht="9.75" customHeight="1">
      <c r="A1021" s="1"/>
      <c r="B1021" s="1"/>
      <c r="C1021" s="1"/>
      <c r="D1021" s="1"/>
      <c r="E1021" s="1"/>
      <c r="F1021" s="1"/>
      <c r="G1021" s="1"/>
      <c r="H1021" s="1"/>
      <c r="I1021" s="1"/>
      <c r="J1021" s="1"/>
      <c r="K1021" s="1"/>
      <c r="L1021" s="1"/>
      <c r="M1021" s="1"/>
      <c r="N1021" s="1"/>
      <c r="O1021" s="1"/>
      <c r="P1021" s="1"/>
      <c r="Q1021" s="1"/>
      <c r="R1021" s="1"/>
      <c r="S1021" s="1"/>
      <c r="T1021" s="1"/>
    </row>
    <row r="1022" spans="1:20" ht="9.75" customHeight="1">
      <c r="A1022" s="1"/>
      <c r="B1022" s="1"/>
      <c r="C1022" s="1"/>
      <c r="D1022" s="1"/>
      <c r="E1022" s="1"/>
      <c r="F1022" s="1"/>
      <c r="G1022" s="1"/>
      <c r="H1022" s="1"/>
      <c r="I1022" s="1"/>
      <c r="J1022" s="1"/>
      <c r="K1022" s="1"/>
      <c r="L1022" s="1"/>
      <c r="M1022" s="1"/>
      <c r="N1022" s="1"/>
      <c r="O1022" s="1"/>
      <c r="P1022" s="1"/>
      <c r="Q1022" s="1"/>
      <c r="R1022" s="1"/>
      <c r="S1022" s="1"/>
      <c r="T1022" s="1"/>
    </row>
    <row r="1023" spans="1:20" ht="9.75" customHeight="1">
      <c r="A1023" s="1"/>
      <c r="B1023" s="1"/>
      <c r="C1023" s="1"/>
      <c r="D1023" s="1"/>
      <c r="E1023" s="1"/>
      <c r="F1023" s="1"/>
      <c r="G1023" s="1"/>
      <c r="H1023" s="1"/>
      <c r="I1023" s="1"/>
      <c r="J1023" s="1"/>
      <c r="K1023" s="1"/>
      <c r="L1023" s="1"/>
      <c r="M1023" s="1"/>
      <c r="N1023" s="1"/>
      <c r="O1023" s="1"/>
      <c r="P1023" s="1"/>
      <c r="Q1023" s="1"/>
      <c r="R1023" s="1"/>
      <c r="S1023" s="1"/>
      <c r="T1023" s="1"/>
    </row>
    <row r="1024" spans="1:20" ht="9.75" customHeight="1">
      <c r="A1024" s="1"/>
      <c r="B1024" s="1"/>
      <c r="C1024" s="1"/>
      <c r="D1024" s="1"/>
      <c r="E1024" s="1"/>
      <c r="F1024" s="1"/>
      <c r="G1024" s="1"/>
      <c r="H1024" s="1"/>
      <c r="I1024" s="1"/>
      <c r="J1024" s="1"/>
      <c r="K1024" s="1"/>
      <c r="L1024" s="1"/>
      <c r="M1024" s="1"/>
      <c r="N1024" s="1"/>
      <c r="O1024" s="1"/>
      <c r="P1024" s="1"/>
      <c r="Q1024" s="1"/>
      <c r="R1024" s="1"/>
      <c r="S1024" s="1"/>
      <c r="T1024" s="1"/>
    </row>
    <row r="1025" spans="1:20" ht="9.75" customHeight="1">
      <c r="A1025" s="1"/>
      <c r="B1025" s="1"/>
      <c r="C1025" s="1"/>
      <c r="D1025" s="1"/>
      <c r="E1025" s="1"/>
      <c r="F1025" s="1"/>
      <c r="G1025" s="1"/>
      <c r="H1025" s="1"/>
      <c r="I1025" s="1"/>
      <c r="J1025" s="1"/>
      <c r="K1025" s="1"/>
      <c r="L1025" s="1"/>
      <c r="M1025" s="1"/>
      <c r="N1025" s="1"/>
      <c r="O1025" s="1"/>
      <c r="P1025" s="1"/>
      <c r="Q1025" s="1"/>
      <c r="R1025" s="1"/>
      <c r="S1025" s="1"/>
      <c r="T1025" s="1"/>
    </row>
    <row r="1026" spans="1:20" ht="9.75" customHeight="1">
      <c r="A1026" s="1"/>
      <c r="B1026" s="1"/>
      <c r="C1026" s="1"/>
      <c r="D1026" s="1"/>
      <c r="E1026" s="1"/>
      <c r="F1026" s="1"/>
      <c r="G1026" s="1"/>
      <c r="H1026" s="1"/>
      <c r="I1026" s="1"/>
      <c r="J1026" s="1"/>
      <c r="K1026" s="1"/>
      <c r="L1026" s="1"/>
      <c r="M1026" s="1"/>
      <c r="N1026" s="1"/>
      <c r="O1026" s="1"/>
      <c r="P1026" s="1"/>
      <c r="Q1026" s="1"/>
      <c r="R1026" s="1"/>
      <c r="S1026" s="1"/>
      <c r="T1026" s="1"/>
    </row>
    <row r="1027" spans="1:20" ht="9.75" customHeight="1">
      <c r="A1027" s="1"/>
      <c r="B1027" s="1"/>
      <c r="C1027" s="1"/>
      <c r="D1027" s="1"/>
      <c r="E1027" s="1"/>
      <c r="F1027" s="1"/>
      <c r="G1027" s="1"/>
      <c r="H1027" s="1"/>
      <c r="I1027" s="1"/>
      <c r="J1027" s="1"/>
      <c r="K1027" s="1"/>
      <c r="L1027" s="1"/>
      <c r="M1027" s="1"/>
      <c r="N1027" s="1"/>
      <c r="O1027" s="1"/>
      <c r="P1027" s="1"/>
      <c r="Q1027" s="1"/>
      <c r="R1027" s="1"/>
      <c r="S1027" s="1"/>
      <c r="T1027" s="1"/>
    </row>
    <row r="1028" spans="1:20" ht="9.75" customHeight="1">
      <c r="A1028" s="1"/>
      <c r="B1028" s="1"/>
      <c r="C1028" s="1"/>
      <c r="D1028" s="1"/>
      <c r="E1028" s="1"/>
      <c r="F1028" s="1"/>
      <c r="G1028" s="1"/>
      <c r="H1028" s="1"/>
      <c r="I1028" s="1"/>
      <c r="J1028" s="1"/>
      <c r="K1028" s="1"/>
      <c r="L1028" s="1"/>
      <c r="M1028" s="1"/>
      <c r="N1028" s="1"/>
      <c r="O1028" s="1"/>
      <c r="P1028" s="1"/>
      <c r="Q1028" s="1"/>
      <c r="R1028" s="1"/>
      <c r="S1028" s="1"/>
      <c r="T1028" s="1"/>
    </row>
    <row r="1029" spans="1:20" ht="9.75" customHeight="1">
      <c r="A1029" s="1"/>
      <c r="B1029" s="1"/>
      <c r="C1029" s="1"/>
      <c r="D1029" s="1"/>
      <c r="E1029" s="1"/>
      <c r="F1029" s="1"/>
      <c r="G1029" s="1"/>
      <c r="H1029" s="1"/>
      <c r="I1029" s="1"/>
      <c r="J1029" s="1"/>
      <c r="K1029" s="1"/>
      <c r="L1029" s="1"/>
      <c r="M1029" s="1"/>
      <c r="N1029" s="1"/>
      <c r="O1029" s="1"/>
      <c r="P1029" s="1"/>
      <c r="Q1029" s="1"/>
      <c r="R1029" s="1"/>
      <c r="S1029" s="1"/>
      <c r="T1029" s="1"/>
    </row>
    <row r="1030" spans="1:20" ht="9.75" customHeight="1">
      <c r="A1030" s="1"/>
      <c r="B1030" s="1"/>
      <c r="C1030" s="1"/>
      <c r="D1030" s="1"/>
      <c r="E1030" s="1"/>
      <c r="F1030" s="1"/>
      <c r="G1030" s="1"/>
      <c r="H1030" s="1"/>
      <c r="I1030" s="1"/>
      <c r="J1030" s="1"/>
      <c r="K1030" s="1"/>
      <c r="L1030" s="1"/>
      <c r="M1030" s="1"/>
      <c r="N1030" s="1"/>
      <c r="O1030" s="1"/>
      <c r="P1030" s="1"/>
      <c r="Q1030" s="1"/>
      <c r="R1030" s="1"/>
      <c r="S1030" s="1"/>
      <c r="T1030" s="1"/>
    </row>
    <row r="1031" spans="1:20" ht="9.75" customHeight="1">
      <c r="A1031" s="1"/>
      <c r="B1031" s="1"/>
      <c r="C1031" s="1"/>
      <c r="D1031" s="1"/>
      <c r="E1031" s="1"/>
      <c r="F1031" s="1"/>
      <c r="G1031" s="1"/>
      <c r="H1031" s="1"/>
      <c r="I1031" s="1"/>
      <c r="J1031" s="1"/>
      <c r="K1031" s="1"/>
      <c r="L1031" s="1"/>
      <c r="M1031" s="1"/>
      <c r="N1031" s="1"/>
      <c r="O1031" s="1"/>
      <c r="P1031" s="1"/>
      <c r="Q1031" s="1"/>
      <c r="R1031" s="1"/>
      <c r="S1031" s="1"/>
      <c r="T1031" s="1"/>
    </row>
    <row r="1032" spans="1:20" ht="9.75" customHeight="1">
      <c r="A1032" s="1"/>
      <c r="B1032" s="1"/>
      <c r="C1032" s="1"/>
      <c r="D1032" s="1"/>
      <c r="E1032" s="1"/>
      <c r="F1032" s="1"/>
      <c r="G1032" s="1"/>
      <c r="H1032" s="1"/>
      <c r="I1032" s="1"/>
      <c r="J1032" s="1"/>
      <c r="K1032" s="1"/>
      <c r="L1032" s="1"/>
      <c r="M1032" s="1"/>
      <c r="N1032" s="1"/>
      <c r="O1032" s="1"/>
      <c r="P1032" s="1"/>
      <c r="Q1032" s="1"/>
      <c r="R1032" s="1"/>
      <c r="S1032" s="1"/>
      <c r="T1032" s="1"/>
    </row>
    <row r="1033" spans="1:20" ht="9.75" customHeight="1">
      <c r="A1033" s="1"/>
      <c r="B1033" s="1"/>
      <c r="C1033" s="1"/>
      <c r="D1033" s="1"/>
      <c r="E1033" s="1"/>
      <c r="F1033" s="1"/>
      <c r="G1033" s="1"/>
      <c r="H1033" s="1"/>
      <c r="I1033" s="1"/>
      <c r="J1033" s="1"/>
      <c r="K1033" s="1"/>
      <c r="L1033" s="1"/>
      <c r="M1033" s="1"/>
      <c r="N1033" s="1"/>
      <c r="O1033" s="1"/>
      <c r="P1033" s="1"/>
      <c r="Q1033" s="1"/>
      <c r="R1033" s="1"/>
      <c r="S1033" s="1"/>
      <c r="T1033" s="1"/>
    </row>
    <row r="1034" spans="1:20" ht="9.75" customHeight="1">
      <c r="A1034" s="1"/>
      <c r="B1034" s="1"/>
      <c r="C1034" s="1"/>
      <c r="D1034" s="1"/>
      <c r="E1034" s="1"/>
      <c r="F1034" s="1"/>
      <c r="G1034" s="1"/>
      <c r="H1034" s="1"/>
      <c r="I1034" s="1"/>
      <c r="J1034" s="1"/>
      <c r="K1034" s="1"/>
      <c r="L1034" s="1"/>
      <c r="M1034" s="1"/>
      <c r="N1034" s="1"/>
      <c r="O1034" s="1"/>
      <c r="P1034" s="1"/>
      <c r="Q1034" s="1"/>
      <c r="R1034" s="1"/>
      <c r="S1034" s="1"/>
      <c r="T1034" s="1"/>
    </row>
    <row r="1035" spans="1:20" ht="9.75" customHeight="1">
      <c r="A1035" s="1"/>
      <c r="B1035" s="1"/>
      <c r="C1035" s="1"/>
      <c r="D1035" s="1"/>
      <c r="E1035" s="1"/>
      <c r="F1035" s="1"/>
      <c r="G1035" s="1"/>
      <c r="H1035" s="1"/>
      <c r="I1035" s="1"/>
      <c r="J1035" s="1"/>
      <c r="K1035" s="1"/>
      <c r="L1035" s="1"/>
      <c r="M1035" s="1"/>
      <c r="N1035" s="1"/>
      <c r="O1035" s="1"/>
      <c r="P1035" s="1"/>
      <c r="Q1035" s="1"/>
      <c r="R1035" s="1"/>
      <c r="S1035" s="1"/>
      <c r="T1035" s="1"/>
    </row>
    <row r="1036" spans="1:20" ht="9.75" customHeight="1">
      <c r="A1036" s="1"/>
      <c r="B1036" s="1"/>
      <c r="C1036" s="1"/>
      <c r="D1036" s="1"/>
      <c r="E1036" s="1"/>
      <c r="F1036" s="1"/>
      <c r="G1036" s="1"/>
      <c r="H1036" s="1"/>
      <c r="I1036" s="1"/>
      <c r="J1036" s="1"/>
      <c r="K1036" s="1"/>
      <c r="L1036" s="1"/>
      <c r="M1036" s="1"/>
      <c r="N1036" s="1"/>
      <c r="O1036" s="1"/>
      <c r="P1036" s="1"/>
      <c r="Q1036" s="1"/>
      <c r="R1036" s="1"/>
      <c r="S1036" s="1"/>
      <c r="T1036" s="1"/>
    </row>
    <row r="1037" spans="1:20" ht="9.75" customHeight="1">
      <c r="A1037" s="1"/>
      <c r="B1037" s="1"/>
      <c r="C1037" s="1"/>
      <c r="D1037" s="1"/>
      <c r="E1037" s="1"/>
      <c r="F1037" s="1"/>
      <c r="G1037" s="1"/>
      <c r="H1037" s="1"/>
      <c r="I1037" s="1"/>
      <c r="J1037" s="1"/>
      <c r="K1037" s="1"/>
      <c r="L1037" s="1"/>
      <c r="M1037" s="1"/>
      <c r="N1037" s="1"/>
      <c r="O1037" s="1"/>
      <c r="P1037" s="1"/>
      <c r="Q1037" s="1"/>
      <c r="R1037" s="1"/>
      <c r="S1037" s="1"/>
      <c r="T1037" s="1"/>
    </row>
    <row r="1038" spans="1:20" ht="9.75" customHeight="1">
      <c r="A1038" s="1"/>
      <c r="B1038" s="1"/>
      <c r="C1038" s="1"/>
      <c r="D1038" s="1"/>
      <c r="E1038" s="1"/>
      <c r="F1038" s="1"/>
      <c r="G1038" s="1"/>
      <c r="H1038" s="1"/>
      <c r="I1038" s="1"/>
      <c r="J1038" s="1"/>
      <c r="K1038" s="1"/>
      <c r="L1038" s="1"/>
      <c r="M1038" s="1"/>
      <c r="N1038" s="1"/>
      <c r="O1038" s="1"/>
      <c r="P1038" s="1"/>
      <c r="Q1038" s="1"/>
      <c r="R1038" s="1"/>
      <c r="S1038" s="1"/>
      <c r="T1038" s="1"/>
    </row>
    <row r="1039" spans="1:20" ht="9.75" customHeight="1">
      <c r="A1039" s="1"/>
      <c r="B1039" s="1"/>
      <c r="C1039" s="1"/>
      <c r="D1039" s="1"/>
      <c r="E1039" s="1"/>
      <c r="F1039" s="1"/>
      <c r="G1039" s="1"/>
      <c r="H1039" s="1"/>
      <c r="I1039" s="1"/>
      <c r="J1039" s="1"/>
      <c r="K1039" s="1"/>
      <c r="L1039" s="1"/>
      <c r="M1039" s="1"/>
      <c r="N1039" s="1"/>
      <c r="O1039" s="1"/>
      <c r="P1039" s="1"/>
      <c r="Q1039" s="1"/>
      <c r="R1039" s="1"/>
      <c r="S1039" s="1"/>
      <c r="T1039" s="1"/>
    </row>
    <row r="1040" spans="1:20" ht="9.75" customHeight="1">
      <c r="A1040" s="1"/>
      <c r="B1040" s="1"/>
      <c r="C1040" s="1"/>
      <c r="D1040" s="1"/>
      <c r="E1040" s="1"/>
      <c r="F1040" s="1"/>
      <c r="G1040" s="1"/>
      <c r="H1040" s="1"/>
      <c r="I1040" s="1"/>
      <c r="J1040" s="1"/>
      <c r="K1040" s="1"/>
      <c r="L1040" s="1"/>
      <c r="M1040" s="1"/>
      <c r="N1040" s="1"/>
      <c r="O1040" s="1"/>
      <c r="P1040" s="1"/>
      <c r="Q1040" s="1"/>
      <c r="R1040" s="1"/>
      <c r="S1040" s="1"/>
      <c r="T1040" s="1"/>
    </row>
    <row r="1041" spans="1:20" ht="9.75" customHeight="1">
      <c r="A1041" s="1"/>
      <c r="B1041" s="1"/>
      <c r="C1041" s="1"/>
      <c r="D1041" s="1"/>
      <c r="E1041" s="1"/>
      <c r="F1041" s="1"/>
      <c r="G1041" s="1"/>
      <c r="H1041" s="1"/>
      <c r="I1041" s="1"/>
      <c r="J1041" s="1"/>
      <c r="K1041" s="1"/>
      <c r="L1041" s="1"/>
      <c r="M1041" s="1"/>
      <c r="N1041" s="1"/>
      <c r="O1041" s="1"/>
      <c r="P1041" s="1"/>
      <c r="Q1041" s="1"/>
      <c r="R1041" s="1"/>
      <c r="S1041" s="1"/>
      <c r="T1041" s="1"/>
    </row>
    <row r="1042" spans="1:20" ht="9.75" customHeight="1">
      <c r="A1042" s="1"/>
      <c r="B1042" s="1"/>
      <c r="C1042" s="1"/>
      <c r="D1042" s="1"/>
      <c r="E1042" s="1"/>
      <c r="F1042" s="1"/>
      <c r="G1042" s="1"/>
      <c r="H1042" s="1"/>
      <c r="I1042" s="1"/>
      <c r="J1042" s="1"/>
      <c r="K1042" s="1"/>
      <c r="L1042" s="1"/>
      <c r="M1042" s="1"/>
      <c r="N1042" s="1"/>
      <c r="O1042" s="1"/>
      <c r="P1042" s="1"/>
      <c r="Q1042" s="1"/>
      <c r="R1042" s="1"/>
      <c r="S1042" s="1"/>
      <c r="T1042" s="1"/>
    </row>
    <row r="1043" spans="1:20" ht="9.75" customHeight="1">
      <c r="A1043" s="1"/>
      <c r="B1043" s="1"/>
      <c r="C1043" s="1"/>
      <c r="D1043" s="1"/>
      <c r="E1043" s="1"/>
      <c r="F1043" s="1"/>
      <c r="G1043" s="1"/>
      <c r="H1043" s="1"/>
      <c r="I1043" s="1"/>
      <c r="J1043" s="1"/>
      <c r="K1043" s="1"/>
      <c r="L1043" s="1"/>
      <c r="M1043" s="1"/>
      <c r="N1043" s="1"/>
      <c r="O1043" s="1"/>
      <c r="P1043" s="1"/>
      <c r="Q1043" s="1"/>
      <c r="R1043" s="1"/>
      <c r="S1043" s="1"/>
      <c r="T1043" s="1"/>
    </row>
    <row r="1044" spans="1:20" ht="9.75" customHeight="1">
      <c r="A1044" s="1"/>
      <c r="B1044" s="1"/>
      <c r="C1044" s="1"/>
      <c r="D1044" s="1"/>
      <c r="E1044" s="1"/>
      <c r="F1044" s="1"/>
      <c r="G1044" s="1"/>
      <c r="H1044" s="1"/>
      <c r="I1044" s="1"/>
      <c r="J1044" s="1"/>
      <c r="K1044" s="1"/>
      <c r="L1044" s="1"/>
      <c r="M1044" s="1"/>
      <c r="N1044" s="1"/>
      <c r="O1044" s="1"/>
      <c r="P1044" s="1"/>
      <c r="Q1044" s="1"/>
      <c r="R1044" s="1"/>
      <c r="S1044" s="1"/>
      <c r="T1044" s="1"/>
    </row>
    <row r="1045" spans="1:20" ht="9.75" customHeight="1">
      <c r="A1045" s="1"/>
      <c r="B1045" s="1"/>
      <c r="C1045" s="1"/>
      <c r="D1045" s="1"/>
      <c r="E1045" s="1"/>
      <c r="F1045" s="1"/>
      <c r="G1045" s="1"/>
      <c r="H1045" s="1"/>
      <c r="I1045" s="1"/>
      <c r="J1045" s="1"/>
      <c r="K1045" s="1"/>
      <c r="L1045" s="1"/>
      <c r="M1045" s="1"/>
      <c r="N1045" s="1"/>
      <c r="O1045" s="1"/>
      <c r="P1045" s="1"/>
      <c r="Q1045" s="1"/>
      <c r="R1045" s="1"/>
      <c r="S1045" s="1"/>
      <c r="T1045" s="1"/>
    </row>
    <row r="1046" spans="1:20" ht="9.75" customHeight="1">
      <c r="A1046" s="1"/>
      <c r="B1046" s="1"/>
      <c r="C1046" s="1"/>
      <c r="D1046" s="1"/>
      <c r="E1046" s="1"/>
      <c r="F1046" s="1"/>
      <c r="G1046" s="1"/>
      <c r="H1046" s="1"/>
      <c r="I1046" s="1"/>
      <c r="J1046" s="1"/>
      <c r="K1046" s="1"/>
      <c r="L1046" s="1"/>
      <c r="M1046" s="1"/>
      <c r="N1046" s="1"/>
      <c r="O1046" s="1"/>
      <c r="P1046" s="1"/>
      <c r="Q1046" s="1"/>
      <c r="R1046" s="1"/>
      <c r="S1046" s="1"/>
      <c r="T1046" s="1"/>
    </row>
    <row r="1047" spans="1:20" ht="9.75" customHeight="1">
      <c r="A1047" s="1"/>
      <c r="B1047" s="1"/>
      <c r="C1047" s="1"/>
      <c r="D1047" s="1"/>
      <c r="E1047" s="1"/>
      <c r="F1047" s="1"/>
      <c r="G1047" s="1"/>
      <c r="H1047" s="1"/>
      <c r="I1047" s="1"/>
      <c r="J1047" s="1"/>
      <c r="K1047" s="1"/>
      <c r="L1047" s="1"/>
      <c r="M1047" s="1"/>
      <c r="N1047" s="1"/>
      <c r="O1047" s="1"/>
      <c r="P1047" s="1"/>
      <c r="Q1047" s="1"/>
      <c r="R1047" s="1"/>
      <c r="S1047" s="1"/>
      <c r="T1047" s="1"/>
    </row>
    <row r="1048" spans="1:20" ht="9.75" customHeight="1">
      <c r="A1048" s="1"/>
      <c r="B1048" s="1"/>
      <c r="C1048" s="1"/>
      <c r="D1048" s="1"/>
      <c r="E1048" s="1"/>
      <c r="F1048" s="1"/>
      <c r="G1048" s="1"/>
      <c r="H1048" s="1"/>
      <c r="I1048" s="1"/>
      <c r="J1048" s="1"/>
      <c r="K1048" s="1"/>
      <c r="L1048" s="1"/>
      <c r="M1048" s="1"/>
      <c r="N1048" s="1"/>
      <c r="O1048" s="1"/>
      <c r="P1048" s="1"/>
      <c r="Q1048" s="1"/>
      <c r="R1048" s="1"/>
      <c r="S1048" s="1"/>
      <c r="T1048" s="1"/>
    </row>
    <row r="1049" spans="1:20" ht="9.75" customHeight="1">
      <c r="A1049" s="1"/>
      <c r="B1049" s="1"/>
      <c r="C1049" s="1"/>
      <c r="D1049" s="1"/>
      <c r="E1049" s="1"/>
      <c r="F1049" s="1"/>
      <c r="G1049" s="1"/>
      <c r="H1049" s="1"/>
      <c r="I1049" s="1"/>
      <c r="J1049" s="1"/>
      <c r="K1049" s="1"/>
      <c r="L1049" s="1"/>
      <c r="M1049" s="1"/>
      <c r="N1049" s="1"/>
      <c r="O1049" s="1"/>
      <c r="P1049" s="1"/>
      <c r="Q1049" s="1"/>
      <c r="R1049" s="1"/>
      <c r="S1049" s="1"/>
      <c r="T1049" s="1"/>
    </row>
    <row r="1050" spans="1:20" ht="9.75" customHeight="1">
      <c r="A1050" s="1"/>
      <c r="B1050" s="1"/>
      <c r="C1050" s="1"/>
      <c r="D1050" s="1"/>
      <c r="E1050" s="1"/>
      <c r="F1050" s="1"/>
      <c r="G1050" s="1"/>
      <c r="H1050" s="1"/>
      <c r="I1050" s="1"/>
      <c r="J1050" s="1"/>
      <c r="K1050" s="1"/>
      <c r="L1050" s="1"/>
      <c r="M1050" s="1"/>
      <c r="N1050" s="1"/>
      <c r="O1050" s="1"/>
      <c r="P1050" s="1"/>
      <c r="Q1050" s="1"/>
      <c r="R1050" s="1"/>
      <c r="S1050" s="1"/>
      <c r="T1050" s="1"/>
    </row>
    <row r="1051" spans="1:20" ht="9.75" customHeight="1">
      <c r="A1051" s="1"/>
      <c r="B1051" s="1"/>
      <c r="C1051" s="1"/>
      <c r="D1051" s="1"/>
      <c r="E1051" s="1"/>
      <c r="F1051" s="1"/>
      <c r="G1051" s="1"/>
      <c r="H1051" s="1"/>
      <c r="I1051" s="1"/>
      <c r="J1051" s="1"/>
      <c r="K1051" s="1"/>
      <c r="L1051" s="1"/>
      <c r="M1051" s="1"/>
      <c r="N1051" s="1"/>
      <c r="O1051" s="1"/>
      <c r="P1051" s="1"/>
      <c r="Q1051" s="1"/>
      <c r="R1051" s="1"/>
      <c r="S1051" s="1"/>
      <c r="T1051" s="1"/>
    </row>
    <row r="1052" spans="1:20" ht="9.75" customHeight="1">
      <c r="A1052" s="1"/>
      <c r="B1052" s="1"/>
      <c r="C1052" s="1"/>
      <c r="D1052" s="1"/>
      <c r="E1052" s="1"/>
      <c r="F1052" s="1"/>
      <c r="G1052" s="1"/>
      <c r="H1052" s="1"/>
      <c r="I1052" s="1"/>
      <c r="J1052" s="1"/>
      <c r="K1052" s="1"/>
      <c r="L1052" s="1"/>
      <c r="M1052" s="1"/>
      <c r="N1052" s="1"/>
      <c r="O1052" s="1"/>
      <c r="P1052" s="1"/>
      <c r="Q1052" s="1"/>
      <c r="R1052" s="1"/>
      <c r="S1052" s="1"/>
      <c r="T1052" s="1"/>
    </row>
    <row r="1053" spans="1:20" ht="9.75" customHeight="1">
      <c r="A1053" s="1"/>
      <c r="B1053" s="1"/>
      <c r="C1053" s="1"/>
      <c r="D1053" s="1"/>
      <c r="E1053" s="1"/>
      <c r="F1053" s="1"/>
      <c r="G1053" s="1"/>
      <c r="H1053" s="1"/>
      <c r="I1053" s="1"/>
      <c r="J1053" s="1"/>
      <c r="K1053" s="1"/>
      <c r="L1053" s="1"/>
      <c r="M1053" s="1"/>
      <c r="N1053" s="1"/>
      <c r="O1053" s="1"/>
      <c r="P1053" s="1"/>
      <c r="Q1053" s="1"/>
      <c r="R1053" s="1"/>
      <c r="S1053" s="1"/>
      <c r="T1053" s="1"/>
    </row>
    <row r="1054" spans="1:20" ht="9.75" customHeight="1">
      <c r="A1054" s="1"/>
      <c r="B1054" s="1"/>
      <c r="C1054" s="1"/>
      <c r="D1054" s="1"/>
      <c r="E1054" s="1"/>
      <c r="F1054" s="1"/>
      <c r="G1054" s="1"/>
      <c r="H1054" s="1"/>
      <c r="I1054" s="1"/>
      <c r="J1054" s="1"/>
      <c r="K1054" s="1"/>
      <c r="L1054" s="1"/>
      <c r="M1054" s="1"/>
      <c r="N1054" s="1"/>
      <c r="O1054" s="1"/>
      <c r="P1054" s="1"/>
      <c r="Q1054" s="1"/>
      <c r="R1054" s="1"/>
      <c r="S1054" s="1"/>
      <c r="T1054" s="1"/>
    </row>
    <row r="1055" spans="1:20" ht="9.75" customHeight="1">
      <c r="A1055" s="1"/>
      <c r="B1055" s="1"/>
      <c r="C1055" s="1"/>
      <c r="D1055" s="1"/>
      <c r="E1055" s="1"/>
      <c r="F1055" s="1"/>
      <c r="G1055" s="1"/>
      <c r="H1055" s="1"/>
      <c r="I1055" s="1"/>
      <c r="J1055" s="1"/>
      <c r="K1055" s="1"/>
      <c r="L1055" s="1"/>
      <c r="M1055" s="1"/>
      <c r="N1055" s="1"/>
      <c r="O1055" s="1"/>
      <c r="P1055" s="1"/>
      <c r="Q1055" s="1"/>
      <c r="R1055" s="1"/>
      <c r="S1055" s="1"/>
      <c r="T1055" s="1"/>
    </row>
    <row r="1056" spans="1:20" ht="9.75" customHeight="1">
      <c r="A1056" s="1"/>
      <c r="B1056" s="1"/>
      <c r="C1056" s="1"/>
      <c r="D1056" s="1"/>
      <c r="E1056" s="1"/>
      <c r="F1056" s="1"/>
      <c r="G1056" s="1"/>
      <c r="H1056" s="1"/>
      <c r="I1056" s="1"/>
      <c r="J1056" s="1"/>
      <c r="K1056" s="1"/>
      <c r="L1056" s="1"/>
      <c r="M1056" s="1"/>
      <c r="N1056" s="1"/>
      <c r="O1056" s="1"/>
      <c r="P1056" s="1"/>
      <c r="Q1056" s="1"/>
      <c r="R1056" s="1"/>
      <c r="S1056" s="1"/>
      <c r="T1056" s="1"/>
    </row>
    <row r="1057" spans="1:20" ht="9.75" customHeight="1">
      <c r="A1057" s="1"/>
      <c r="B1057" s="1"/>
      <c r="C1057" s="1"/>
      <c r="D1057" s="1"/>
      <c r="E1057" s="1"/>
      <c r="F1057" s="1"/>
      <c r="G1057" s="1"/>
      <c r="H1057" s="1"/>
      <c r="I1057" s="1"/>
      <c r="J1057" s="1"/>
      <c r="K1057" s="1"/>
      <c r="L1057" s="1"/>
      <c r="M1057" s="1"/>
      <c r="N1057" s="1"/>
      <c r="O1057" s="1"/>
      <c r="P1057" s="1"/>
      <c r="Q1057" s="1"/>
      <c r="R1057" s="1"/>
      <c r="S1057" s="1"/>
      <c r="T1057" s="1"/>
    </row>
    <row r="1058" spans="1:20" ht="9.75" customHeight="1">
      <c r="A1058" s="1"/>
      <c r="B1058" s="1"/>
      <c r="C1058" s="1"/>
      <c r="D1058" s="1"/>
      <c r="E1058" s="1"/>
      <c r="F1058" s="1"/>
      <c r="G1058" s="1"/>
      <c r="H1058" s="1"/>
      <c r="I1058" s="1"/>
      <c r="J1058" s="1"/>
      <c r="K1058" s="1"/>
      <c r="L1058" s="1"/>
      <c r="M1058" s="1"/>
      <c r="N1058" s="1"/>
      <c r="O1058" s="1"/>
      <c r="P1058" s="1"/>
      <c r="Q1058" s="1"/>
      <c r="R1058" s="1"/>
      <c r="S1058" s="1"/>
      <c r="T1058" s="1"/>
    </row>
    <row r="1059" spans="1:20" ht="9.75" customHeight="1">
      <c r="A1059" s="1"/>
      <c r="B1059" s="1"/>
      <c r="C1059" s="1"/>
      <c r="D1059" s="1"/>
      <c r="E1059" s="1"/>
      <c r="F1059" s="1"/>
      <c r="G1059" s="1"/>
      <c r="H1059" s="1"/>
      <c r="I1059" s="1"/>
      <c r="J1059" s="1"/>
      <c r="K1059" s="1"/>
      <c r="L1059" s="1"/>
      <c r="M1059" s="1"/>
      <c r="N1059" s="1"/>
      <c r="O1059" s="1"/>
      <c r="P1059" s="1"/>
      <c r="Q1059" s="1"/>
      <c r="R1059" s="1"/>
      <c r="S1059" s="1"/>
      <c r="T1059" s="1"/>
    </row>
    <row r="1060" spans="1:20" ht="9.75" customHeight="1">
      <c r="A1060" s="1"/>
      <c r="B1060" s="1"/>
      <c r="C1060" s="1"/>
      <c r="D1060" s="1"/>
      <c r="E1060" s="1"/>
      <c r="F1060" s="1"/>
      <c r="G1060" s="1"/>
      <c r="H1060" s="1"/>
      <c r="I1060" s="1"/>
      <c r="J1060" s="1"/>
      <c r="K1060" s="1"/>
      <c r="L1060" s="1"/>
      <c r="M1060" s="1"/>
      <c r="N1060" s="1"/>
      <c r="O1060" s="1"/>
      <c r="P1060" s="1"/>
      <c r="Q1060" s="1"/>
      <c r="R1060" s="1"/>
      <c r="S1060" s="1"/>
      <c r="T1060" s="1"/>
    </row>
    <row r="1061" spans="1:20" ht="9.75" customHeight="1">
      <c r="A1061" s="1"/>
      <c r="B1061" s="1"/>
      <c r="C1061" s="1"/>
      <c r="D1061" s="1"/>
      <c r="E1061" s="1"/>
      <c r="F1061" s="1"/>
      <c r="G1061" s="1"/>
      <c r="H1061" s="1"/>
      <c r="I1061" s="1"/>
      <c r="J1061" s="1"/>
      <c r="K1061" s="1"/>
      <c r="L1061" s="1"/>
      <c r="M1061" s="1"/>
      <c r="N1061" s="1"/>
      <c r="O1061" s="1"/>
      <c r="P1061" s="1"/>
      <c r="Q1061" s="1"/>
      <c r="R1061" s="1"/>
      <c r="S1061" s="1"/>
      <c r="T1061" s="1"/>
    </row>
    <row r="1062" spans="1:20" ht="9.75" customHeight="1">
      <c r="A1062" s="1"/>
      <c r="B1062" s="1"/>
      <c r="C1062" s="1"/>
      <c r="D1062" s="1"/>
      <c r="E1062" s="1"/>
      <c r="F1062" s="1"/>
      <c r="G1062" s="1"/>
      <c r="H1062" s="1"/>
      <c r="I1062" s="1"/>
      <c r="J1062" s="1"/>
      <c r="K1062" s="1"/>
      <c r="L1062" s="1"/>
      <c r="M1062" s="1"/>
      <c r="N1062" s="1"/>
      <c r="O1062" s="1"/>
      <c r="P1062" s="1"/>
      <c r="Q1062" s="1"/>
      <c r="R1062" s="1"/>
      <c r="S1062" s="1"/>
      <c r="T1062" s="1"/>
    </row>
    <row r="1063" spans="1:20" ht="9.75" customHeight="1">
      <c r="A1063" s="1"/>
      <c r="B1063" s="1"/>
      <c r="C1063" s="1"/>
      <c r="D1063" s="1"/>
      <c r="E1063" s="1"/>
      <c r="F1063" s="1"/>
      <c r="G1063" s="1"/>
      <c r="H1063" s="1"/>
      <c r="I1063" s="1"/>
      <c r="J1063" s="1"/>
      <c r="K1063" s="1"/>
      <c r="L1063" s="1"/>
      <c r="M1063" s="1"/>
      <c r="N1063" s="1"/>
      <c r="O1063" s="1"/>
      <c r="P1063" s="1"/>
      <c r="Q1063" s="1"/>
      <c r="R1063" s="1"/>
      <c r="S1063" s="1"/>
      <c r="T1063" s="1"/>
    </row>
    <row r="1064" spans="1:20" ht="9.75" customHeight="1">
      <c r="A1064" s="1"/>
      <c r="B1064" s="1"/>
      <c r="C1064" s="1"/>
      <c r="D1064" s="1"/>
      <c r="E1064" s="1"/>
      <c r="F1064" s="1"/>
      <c r="G1064" s="1"/>
      <c r="H1064" s="1"/>
      <c r="I1064" s="1"/>
      <c r="J1064" s="1"/>
      <c r="K1064" s="1"/>
      <c r="L1064" s="1"/>
      <c r="M1064" s="1"/>
      <c r="N1064" s="1"/>
      <c r="O1064" s="1"/>
      <c r="P1064" s="1"/>
      <c r="Q1064" s="1"/>
      <c r="R1064" s="1"/>
      <c r="S1064" s="1"/>
      <c r="T1064" s="1"/>
    </row>
    <row r="1065" spans="1:20" ht="9.75" customHeight="1">
      <c r="A1065" s="1"/>
      <c r="B1065" s="1"/>
      <c r="C1065" s="1"/>
      <c r="D1065" s="1"/>
      <c r="E1065" s="1"/>
      <c r="F1065" s="1"/>
      <c r="G1065" s="1"/>
      <c r="H1065" s="1"/>
      <c r="I1065" s="1"/>
      <c r="J1065" s="1"/>
      <c r="K1065" s="1"/>
      <c r="L1065" s="1"/>
      <c r="M1065" s="1"/>
      <c r="N1065" s="1"/>
      <c r="O1065" s="1"/>
      <c r="P1065" s="1"/>
      <c r="Q1065" s="1"/>
      <c r="R1065" s="1"/>
      <c r="S1065" s="1"/>
      <c r="T1065" s="1"/>
    </row>
    <row r="1066" spans="1:20" ht="9.75" customHeight="1">
      <c r="A1066" s="1"/>
      <c r="B1066" s="1"/>
      <c r="C1066" s="1"/>
      <c r="D1066" s="1"/>
      <c r="E1066" s="1"/>
      <c r="F1066" s="1"/>
      <c r="G1066" s="1"/>
      <c r="H1066" s="1"/>
      <c r="I1066" s="1"/>
      <c r="J1066" s="1"/>
      <c r="K1066" s="1"/>
      <c r="L1066" s="1"/>
      <c r="M1066" s="1"/>
      <c r="N1066" s="1"/>
      <c r="O1066" s="1"/>
      <c r="P1066" s="1"/>
      <c r="Q1066" s="1"/>
      <c r="R1066" s="1"/>
      <c r="S1066" s="1"/>
      <c r="T1066" s="1"/>
    </row>
    <row r="1067" spans="1:20" ht="9.75" customHeight="1">
      <c r="A1067" s="1"/>
      <c r="B1067" s="1"/>
      <c r="C1067" s="1"/>
      <c r="D1067" s="1"/>
      <c r="E1067" s="1"/>
      <c r="F1067" s="1"/>
      <c r="G1067" s="1"/>
      <c r="H1067" s="1"/>
      <c r="I1067" s="1"/>
      <c r="J1067" s="1"/>
      <c r="K1067" s="1"/>
      <c r="L1067" s="1"/>
      <c r="M1067" s="1"/>
      <c r="N1067" s="1"/>
      <c r="O1067" s="1"/>
      <c r="P1067" s="1"/>
      <c r="Q1067" s="1"/>
      <c r="R1067" s="1"/>
      <c r="S1067" s="1"/>
      <c r="T1067" s="1"/>
    </row>
    <row r="1068" spans="1:20" ht="9.75" customHeight="1">
      <c r="A1068" s="1"/>
      <c r="B1068" s="1"/>
      <c r="C1068" s="1"/>
      <c r="D1068" s="1"/>
      <c r="E1068" s="1"/>
      <c r="F1068" s="1"/>
      <c r="G1068" s="1"/>
      <c r="H1068" s="1"/>
      <c r="I1068" s="1"/>
      <c r="J1068" s="1"/>
      <c r="K1068" s="1"/>
      <c r="L1068" s="1"/>
      <c r="M1068" s="1"/>
      <c r="N1068" s="1"/>
      <c r="O1068" s="1"/>
      <c r="P1068" s="1"/>
      <c r="Q1068" s="1"/>
      <c r="R1068" s="1"/>
      <c r="S1068" s="1"/>
      <c r="T1068" s="1"/>
    </row>
    <row r="1069" spans="1:20" ht="9.75" customHeight="1">
      <c r="A1069" s="1"/>
      <c r="B1069" s="1"/>
      <c r="C1069" s="1"/>
      <c r="D1069" s="1"/>
      <c r="E1069" s="1"/>
      <c r="F1069" s="1"/>
      <c r="G1069" s="1"/>
      <c r="H1069" s="1"/>
      <c r="I1069" s="1"/>
      <c r="J1069" s="1"/>
      <c r="K1069" s="1"/>
      <c r="L1069" s="1"/>
      <c r="M1069" s="1"/>
      <c r="N1069" s="1"/>
      <c r="O1069" s="1"/>
      <c r="P1069" s="1"/>
      <c r="Q1069" s="1"/>
      <c r="R1069" s="1"/>
      <c r="S1069" s="1"/>
      <c r="T1069" s="1"/>
    </row>
    <row r="1070" spans="1:20" ht="9.75" customHeight="1">
      <c r="A1070" s="1"/>
      <c r="B1070" s="1"/>
      <c r="C1070" s="1"/>
      <c r="D1070" s="1"/>
      <c r="E1070" s="1"/>
      <c r="F1070" s="1"/>
      <c r="G1070" s="1"/>
      <c r="H1070" s="1"/>
      <c r="I1070" s="1"/>
      <c r="J1070" s="1"/>
      <c r="K1070" s="1"/>
      <c r="L1070" s="1"/>
      <c r="M1070" s="1"/>
      <c r="N1070" s="1"/>
      <c r="O1070" s="1"/>
      <c r="P1070" s="1"/>
      <c r="Q1070" s="1"/>
      <c r="R1070" s="1"/>
      <c r="S1070" s="1"/>
      <c r="T1070" s="1"/>
    </row>
    <row r="1071" spans="1:20" ht="9.75" customHeight="1">
      <c r="A1071" s="1"/>
      <c r="B1071" s="1"/>
      <c r="C1071" s="1"/>
      <c r="D1071" s="1"/>
      <c r="E1071" s="1"/>
      <c r="F1071" s="1"/>
      <c r="G1071" s="1"/>
      <c r="H1071" s="1"/>
      <c r="I1071" s="1"/>
      <c r="J1071" s="1"/>
      <c r="K1071" s="1"/>
      <c r="L1071" s="1"/>
      <c r="M1071" s="1"/>
      <c r="N1071" s="1"/>
      <c r="O1071" s="1"/>
      <c r="P1071" s="1"/>
      <c r="Q1071" s="1"/>
      <c r="R1071" s="1"/>
      <c r="S1071" s="1"/>
      <c r="T1071" s="1"/>
    </row>
    <row r="1072" spans="1:20" ht="9.75" customHeight="1">
      <c r="A1072" s="1"/>
      <c r="B1072" s="1"/>
      <c r="C1072" s="1"/>
      <c r="D1072" s="1"/>
      <c r="E1072" s="1"/>
      <c r="F1072" s="1"/>
      <c r="G1072" s="1"/>
      <c r="H1072" s="1"/>
      <c r="I1072" s="1"/>
      <c r="J1072" s="1"/>
      <c r="K1072" s="1"/>
      <c r="L1072" s="1"/>
      <c r="M1072" s="1"/>
      <c r="N1072" s="1"/>
      <c r="O1072" s="1"/>
      <c r="P1072" s="1"/>
      <c r="Q1072" s="1"/>
      <c r="R1072" s="1"/>
      <c r="S1072" s="1"/>
      <c r="T1072" s="1"/>
    </row>
    <row r="1073" spans="1:20" ht="9.75" customHeight="1">
      <c r="A1073" s="1"/>
      <c r="B1073" s="1"/>
      <c r="C1073" s="1"/>
      <c r="D1073" s="1"/>
      <c r="E1073" s="1"/>
      <c r="F1073" s="1"/>
      <c r="G1073" s="1"/>
      <c r="H1073" s="1"/>
      <c r="I1073" s="1"/>
      <c r="J1073" s="1"/>
      <c r="K1073" s="1"/>
      <c r="L1073" s="1"/>
      <c r="M1073" s="1"/>
      <c r="N1073" s="1"/>
      <c r="O1073" s="1"/>
      <c r="P1073" s="1"/>
      <c r="Q1073" s="1"/>
      <c r="R1073" s="1"/>
      <c r="S1073" s="1"/>
      <c r="T1073" s="1"/>
    </row>
    <row r="1074" spans="1:20" ht="9.75" customHeight="1">
      <c r="A1074" s="1"/>
      <c r="B1074" s="1"/>
      <c r="C1074" s="1"/>
      <c r="D1074" s="1"/>
      <c r="E1074" s="1"/>
      <c r="F1074" s="1"/>
      <c r="G1074" s="1"/>
      <c r="H1074" s="1"/>
      <c r="I1074" s="1"/>
      <c r="J1074" s="1"/>
      <c r="K1074" s="1"/>
      <c r="L1074" s="1"/>
      <c r="M1074" s="1"/>
      <c r="N1074" s="1"/>
      <c r="O1074" s="1"/>
      <c r="P1074" s="1"/>
      <c r="Q1074" s="1"/>
      <c r="R1074" s="1"/>
      <c r="S1074" s="1"/>
      <c r="T1074" s="1"/>
    </row>
    <row r="1075" spans="1:20" ht="9.75" customHeight="1">
      <c r="A1075" s="1"/>
      <c r="B1075" s="1"/>
      <c r="C1075" s="1"/>
      <c r="D1075" s="1"/>
      <c r="E1075" s="1"/>
      <c r="F1075" s="1"/>
      <c r="G1075" s="1"/>
      <c r="H1075" s="1"/>
      <c r="I1075" s="1"/>
      <c r="J1075" s="1"/>
      <c r="K1075" s="1"/>
      <c r="L1075" s="1"/>
      <c r="M1075" s="1"/>
      <c r="N1075" s="1"/>
      <c r="O1075" s="1"/>
      <c r="P1075" s="1"/>
      <c r="Q1075" s="1"/>
      <c r="R1075" s="1"/>
      <c r="S1075" s="1"/>
      <c r="T1075" s="1"/>
    </row>
    <row r="1076" spans="1:20" ht="9.75" customHeight="1">
      <c r="A1076" s="1"/>
      <c r="B1076" s="1"/>
      <c r="C1076" s="1"/>
      <c r="D1076" s="1"/>
      <c r="E1076" s="1"/>
      <c r="F1076" s="1"/>
      <c r="G1076" s="1"/>
      <c r="H1076" s="1"/>
      <c r="I1076" s="1"/>
      <c r="J1076" s="1"/>
      <c r="K1076" s="1"/>
      <c r="L1076" s="1"/>
      <c r="M1076" s="1"/>
      <c r="N1076" s="1"/>
      <c r="O1076" s="1"/>
      <c r="P1076" s="1"/>
      <c r="Q1076" s="1"/>
      <c r="R1076" s="1"/>
      <c r="S1076" s="1"/>
      <c r="T1076" s="1"/>
    </row>
    <row r="1077" spans="1:20" ht="9.75" customHeight="1">
      <c r="A1077" s="1"/>
      <c r="B1077" s="1"/>
      <c r="C1077" s="1"/>
      <c r="D1077" s="1"/>
      <c r="E1077" s="1"/>
      <c r="F1077" s="1"/>
      <c r="G1077" s="1"/>
      <c r="H1077" s="1"/>
      <c r="I1077" s="1"/>
      <c r="J1077" s="1"/>
      <c r="K1077" s="1"/>
      <c r="L1077" s="1"/>
      <c r="M1077" s="1"/>
      <c r="N1077" s="1"/>
      <c r="O1077" s="1"/>
      <c r="P1077" s="1"/>
      <c r="Q1077" s="1"/>
      <c r="R1077" s="1"/>
      <c r="S1077" s="1"/>
      <c r="T1077" s="1"/>
    </row>
    <row r="1078" spans="1:20" ht="9.75" customHeight="1">
      <c r="A1078" s="1"/>
      <c r="B1078" s="1"/>
      <c r="C1078" s="1"/>
      <c r="D1078" s="1"/>
      <c r="E1078" s="1"/>
      <c r="F1078" s="1"/>
      <c r="G1078" s="1"/>
      <c r="H1078" s="1"/>
      <c r="I1078" s="1"/>
      <c r="J1078" s="1"/>
      <c r="K1078" s="1"/>
      <c r="L1078" s="1"/>
      <c r="M1078" s="1"/>
      <c r="N1078" s="1"/>
      <c r="O1078" s="1"/>
      <c r="P1078" s="1"/>
      <c r="Q1078" s="1"/>
      <c r="R1078" s="1"/>
      <c r="S1078" s="1"/>
      <c r="T1078" s="1"/>
    </row>
    <row r="1079" spans="1:20" ht="9.75" customHeight="1">
      <c r="A1079" s="1"/>
      <c r="B1079" s="1"/>
      <c r="C1079" s="1"/>
      <c r="D1079" s="1"/>
      <c r="E1079" s="1"/>
      <c r="F1079" s="1"/>
      <c r="G1079" s="1"/>
      <c r="H1079" s="1"/>
      <c r="I1079" s="1"/>
      <c r="J1079" s="1"/>
      <c r="K1079" s="1"/>
      <c r="L1079" s="1"/>
      <c r="M1079" s="1"/>
      <c r="N1079" s="1"/>
      <c r="O1079" s="1"/>
      <c r="P1079" s="1"/>
      <c r="Q1079" s="1"/>
      <c r="R1079" s="1"/>
      <c r="S1079" s="1"/>
      <c r="T1079" s="1"/>
    </row>
    <row r="1080" spans="1:20" ht="9.75" customHeight="1">
      <c r="A1080" s="1"/>
      <c r="B1080" s="1"/>
      <c r="C1080" s="1"/>
      <c r="D1080" s="1"/>
      <c r="E1080" s="1"/>
      <c r="F1080" s="1"/>
      <c r="G1080" s="1"/>
      <c r="H1080" s="1"/>
      <c r="I1080" s="1"/>
      <c r="J1080" s="1"/>
      <c r="K1080" s="1"/>
      <c r="L1080" s="1"/>
      <c r="M1080" s="1"/>
      <c r="N1080" s="1"/>
      <c r="O1080" s="1"/>
      <c r="P1080" s="1"/>
      <c r="Q1080" s="1"/>
      <c r="R1080" s="1"/>
      <c r="S1080" s="1"/>
      <c r="T1080" s="1"/>
    </row>
    <row r="1081" spans="1:20" ht="9.75" customHeight="1">
      <c r="A1081" s="1"/>
      <c r="B1081" s="1"/>
      <c r="C1081" s="1"/>
      <c r="D1081" s="1"/>
      <c r="E1081" s="1"/>
      <c r="F1081" s="1"/>
      <c r="G1081" s="1"/>
      <c r="H1081" s="1"/>
      <c r="I1081" s="1"/>
      <c r="J1081" s="1"/>
      <c r="K1081" s="1"/>
      <c r="L1081" s="1"/>
      <c r="M1081" s="1"/>
      <c r="N1081" s="1"/>
      <c r="O1081" s="1"/>
      <c r="P1081" s="1"/>
      <c r="Q1081" s="1"/>
      <c r="R1081" s="1"/>
      <c r="S1081" s="1"/>
      <c r="T1081" s="1"/>
    </row>
    <row r="1082" spans="1:20" ht="9.75" customHeight="1">
      <c r="A1082" s="1"/>
      <c r="B1082" s="1"/>
      <c r="C1082" s="1"/>
      <c r="D1082" s="1"/>
      <c r="E1082" s="1"/>
      <c r="F1082" s="1"/>
      <c r="G1082" s="1"/>
      <c r="H1082" s="1"/>
      <c r="I1082" s="1"/>
      <c r="J1082" s="1"/>
      <c r="K1082" s="1"/>
      <c r="L1082" s="1"/>
      <c r="M1082" s="1"/>
      <c r="N1082" s="1"/>
      <c r="O1082" s="1"/>
      <c r="P1082" s="1"/>
      <c r="Q1082" s="1"/>
      <c r="R1082" s="1"/>
      <c r="S1082" s="1"/>
      <c r="T1082" s="1"/>
    </row>
    <row r="1083" spans="1:20" ht="9.75" customHeight="1">
      <c r="A1083" s="1"/>
      <c r="B1083" s="1"/>
      <c r="C1083" s="1"/>
      <c r="D1083" s="1"/>
      <c r="E1083" s="1"/>
      <c r="F1083" s="1"/>
      <c r="G1083" s="1"/>
      <c r="H1083" s="1"/>
      <c r="I1083" s="1"/>
      <c r="J1083" s="1"/>
      <c r="K1083" s="1"/>
      <c r="L1083" s="1"/>
      <c r="M1083" s="1"/>
      <c r="N1083" s="1"/>
      <c r="O1083" s="1"/>
      <c r="P1083" s="1"/>
      <c r="Q1083" s="1"/>
      <c r="R1083" s="1"/>
      <c r="S1083" s="1"/>
      <c r="T1083" s="1"/>
    </row>
    <row r="1084" spans="1:20" ht="9.75" customHeight="1">
      <c r="A1084" s="1"/>
      <c r="B1084" s="1"/>
      <c r="C1084" s="1"/>
      <c r="D1084" s="1"/>
      <c r="E1084" s="1"/>
      <c r="F1084" s="1"/>
      <c r="G1084" s="1"/>
      <c r="H1084" s="1"/>
      <c r="I1084" s="1"/>
      <c r="J1084" s="1"/>
      <c r="K1084" s="1"/>
      <c r="L1084" s="1"/>
      <c r="M1084" s="1"/>
      <c r="N1084" s="1"/>
      <c r="O1084" s="1"/>
      <c r="P1084" s="1"/>
      <c r="Q1084" s="1"/>
      <c r="R1084" s="1"/>
      <c r="S1084" s="1"/>
      <c r="T1084" s="1"/>
    </row>
    <row r="1085" spans="1:20" ht="9.75" customHeight="1">
      <c r="A1085" s="1"/>
      <c r="B1085" s="1"/>
      <c r="C1085" s="1"/>
      <c r="D1085" s="1"/>
      <c r="E1085" s="1"/>
      <c r="F1085" s="1"/>
      <c r="G1085" s="1"/>
      <c r="H1085" s="1"/>
      <c r="I1085" s="1"/>
      <c r="J1085" s="1"/>
      <c r="K1085" s="1"/>
      <c r="L1085" s="1"/>
      <c r="M1085" s="1"/>
      <c r="N1085" s="1"/>
      <c r="O1085" s="1"/>
      <c r="P1085" s="1"/>
      <c r="Q1085" s="1"/>
      <c r="R1085" s="1"/>
      <c r="S1085" s="1"/>
      <c r="T1085" s="1"/>
    </row>
    <row r="1086" spans="1:20" ht="9.75" customHeight="1">
      <c r="A1086" s="1"/>
      <c r="B1086" s="1"/>
      <c r="C1086" s="1"/>
      <c r="D1086" s="1"/>
      <c r="E1086" s="1"/>
      <c r="F1086" s="1"/>
      <c r="G1086" s="1"/>
      <c r="H1086" s="1"/>
      <c r="I1086" s="1"/>
      <c r="J1086" s="1"/>
      <c r="K1086" s="1"/>
      <c r="L1086" s="1"/>
      <c r="M1086" s="1"/>
      <c r="N1086" s="1"/>
      <c r="O1086" s="1"/>
      <c r="P1086" s="1"/>
      <c r="Q1086" s="1"/>
      <c r="R1086" s="1"/>
      <c r="S1086" s="1"/>
      <c r="T1086" s="1"/>
    </row>
    <row r="1087" spans="1:20" ht="9.75" customHeight="1">
      <c r="A1087" s="1"/>
      <c r="B1087" s="1"/>
      <c r="C1087" s="1"/>
      <c r="D1087" s="1"/>
      <c r="E1087" s="1"/>
      <c r="F1087" s="1"/>
      <c r="G1087" s="1"/>
      <c r="H1087" s="1"/>
      <c r="I1087" s="1"/>
      <c r="J1087" s="1"/>
      <c r="K1087" s="1"/>
      <c r="L1087" s="1"/>
      <c r="M1087" s="1"/>
      <c r="N1087" s="1"/>
      <c r="O1087" s="1"/>
      <c r="P1087" s="1"/>
      <c r="Q1087" s="1"/>
      <c r="R1087" s="1"/>
      <c r="S1087" s="1"/>
      <c r="T1087" s="1"/>
    </row>
    <row r="1088" spans="1:20" ht="9.75" customHeight="1">
      <c r="A1088" s="1"/>
      <c r="B1088" s="1"/>
      <c r="C1088" s="1"/>
      <c r="D1088" s="1"/>
      <c r="E1088" s="1"/>
      <c r="F1088" s="1"/>
      <c r="G1088" s="1"/>
      <c r="H1088" s="1"/>
      <c r="I1088" s="1"/>
      <c r="J1088" s="1"/>
      <c r="K1088" s="1"/>
      <c r="L1088" s="1"/>
      <c r="M1088" s="1"/>
      <c r="N1088" s="1"/>
      <c r="O1088" s="1"/>
      <c r="P1088" s="1"/>
      <c r="Q1088" s="1"/>
      <c r="R1088" s="1"/>
      <c r="S1088" s="1"/>
      <c r="T1088" s="1"/>
    </row>
    <row r="1089" spans="1:20" ht="9.75" customHeight="1">
      <c r="A1089" s="1"/>
      <c r="B1089" s="1"/>
      <c r="C1089" s="1"/>
      <c r="D1089" s="1"/>
      <c r="E1089" s="1"/>
      <c r="F1089" s="1"/>
      <c r="G1089" s="1"/>
      <c r="H1089" s="1"/>
      <c r="I1089" s="1"/>
      <c r="J1089" s="1"/>
      <c r="K1089" s="1"/>
      <c r="L1089" s="1"/>
      <c r="M1089" s="1"/>
      <c r="N1089" s="1"/>
      <c r="O1089" s="1"/>
      <c r="P1089" s="1"/>
      <c r="Q1089" s="1"/>
      <c r="R1089" s="1"/>
      <c r="S1089" s="1"/>
      <c r="T1089" s="1"/>
    </row>
    <row r="1090" spans="1:20" ht="9.75" customHeight="1">
      <c r="A1090" s="1"/>
      <c r="B1090" s="1"/>
      <c r="C1090" s="1"/>
      <c r="D1090" s="1"/>
      <c r="E1090" s="1"/>
      <c r="F1090" s="1"/>
      <c r="G1090" s="1"/>
      <c r="H1090" s="1"/>
      <c r="I1090" s="1"/>
      <c r="J1090" s="1"/>
      <c r="K1090" s="1"/>
      <c r="L1090" s="1"/>
      <c r="M1090" s="1"/>
      <c r="N1090" s="1"/>
      <c r="O1090" s="1"/>
      <c r="P1090" s="1"/>
      <c r="Q1090" s="1"/>
      <c r="R1090" s="1"/>
      <c r="S1090" s="1"/>
      <c r="T1090" s="1"/>
    </row>
    <row r="1091" spans="1:20" ht="9.75" customHeight="1">
      <c r="A1091" s="1"/>
      <c r="B1091" s="1"/>
      <c r="C1091" s="1"/>
      <c r="D1091" s="1"/>
      <c r="E1091" s="1"/>
      <c r="F1091" s="1"/>
      <c r="G1091" s="1"/>
      <c r="H1091" s="1"/>
      <c r="I1091" s="1"/>
      <c r="J1091" s="1"/>
      <c r="K1091" s="1"/>
      <c r="L1091" s="1"/>
      <c r="M1091" s="1"/>
      <c r="N1091" s="1"/>
      <c r="O1091" s="1"/>
      <c r="P1091" s="1"/>
      <c r="Q1091" s="1"/>
      <c r="R1091" s="1"/>
      <c r="S1091" s="1"/>
      <c r="T1091" s="1"/>
    </row>
    <row r="1092" spans="1:20" ht="9.75" customHeight="1">
      <c r="A1092" s="1"/>
      <c r="B1092" s="1"/>
      <c r="C1092" s="1"/>
      <c r="D1092" s="1"/>
      <c r="E1092" s="1"/>
      <c r="F1092" s="1"/>
      <c r="G1092" s="1"/>
      <c r="H1092" s="1"/>
      <c r="I1092" s="1"/>
      <c r="J1092" s="1"/>
      <c r="K1092" s="1"/>
      <c r="L1092" s="1"/>
      <c r="M1092" s="1"/>
      <c r="N1092" s="1"/>
      <c r="O1092" s="1"/>
      <c r="P1092" s="1"/>
      <c r="Q1092" s="1"/>
      <c r="R1092" s="1"/>
      <c r="S1092" s="1"/>
      <c r="T1092" s="1"/>
    </row>
    <row r="1093" spans="1:20" ht="9.75" customHeight="1">
      <c r="A1093" s="1"/>
      <c r="B1093" s="1"/>
      <c r="C1093" s="1"/>
      <c r="D1093" s="1"/>
      <c r="E1093" s="1"/>
      <c r="F1093" s="1"/>
      <c r="G1093" s="1"/>
      <c r="H1093" s="1"/>
      <c r="I1093" s="1"/>
      <c r="J1093" s="1"/>
      <c r="K1093" s="1"/>
      <c r="L1093" s="1"/>
      <c r="M1093" s="1"/>
      <c r="N1093" s="1"/>
      <c r="O1093" s="1"/>
      <c r="P1093" s="1"/>
      <c r="Q1093" s="1"/>
      <c r="R1093" s="1"/>
      <c r="S1093" s="1"/>
      <c r="T1093" s="1"/>
    </row>
    <row r="1094" spans="1:20" ht="9.75" customHeight="1">
      <c r="A1094" s="1"/>
      <c r="B1094" s="1"/>
      <c r="C1094" s="1"/>
      <c r="D1094" s="1"/>
      <c r="E1094" s="1"/>
      <c r="F1094" s="1"/>
      <c r="G1094" s="1"/>
      <c r="H1094" s="1"/>
      <c r="I1094" s="1"/>
      <c r="J1094" s="1"/>
      <c r="K1094" s="1"/>
      <c r="L1094" s="1"/>
      <c r="M1094" s="1"/>
      <c r="N1094" s="1"/>
      <c r="O1094" s="1"/>
      <c r="P1094" s="1"/>
      <c r="Q1094" s="1"/>
      <c r="R1094" s="1"/>
      <c r="S1094" s="1"/>
      <c r="T1094" s="1"/>
    </row>
    <row r="1095" spans="1:20" ht="9.75" customHeight="1">
      <c r="A1095" s="1"/>
      <c r="B1095" s="1"/>
      <c r="C1095" s="1"/>
      <c r="D1095" s="1"/>
      <c r="E1095" s="1"/>
      <c r="F1095" s="1"/>
      <c r="G1095" s="1"/>
      <c r="H1095" s="1"/>
      <c r="I1095" s="1"/>
      <c r="J1095" s="1"/>
      <c r="K1095" s="1"/>
      <c r="L1095" s="1"/>
      <c r="M1095" s="1"/>
      <c r="N1095" s="1"/>
      <c r="O1095" s="1"/>
      <c r="P1095" s="1"/>
      <c r="Q1095" s="1"/>
      <c r="R1095" s="1"/>
      <c r="S1095" s="1"/>
      <c r="T1095" s="1"/>
    </row>
    <row r="1096" spans="1:20" ht="9.75" customHeight="1">
      <c r="A1096" s="1"/>
      <c r="B1096" s="1"/>
      <c r="C1096" s="1"/>
      <c r="D1096" s="1"/>
      <c r="E1096" s="1"/>
      <c r="F1096" s="1"/>
      <c r="G1096" s="1"/>
      <c r="H1096" s="1"/>
      <c r="I1096" s="1"/>
      <c r="J1096" s="1"/>
      <c r="K1096" s="1"/>
      <c r="L1096" s="1"/>
      <c r="M1096" s="1"/>
      <c r="N1096" s="1"/>
      <c r="O1096" s="1"/>
      <c r="P1096" s="1"/>
      <c r="Q1096" s="1"/>
      <c r="R1096" s="1"/>
      <c r="S1096" s="1"/>
      <c r="T1096" s="1"/>
    </row>
    <row r="1097" spans="1:20" ht="9.75" customHeight="1">
      <c r="A1097" s="1"/>
      <c r="B1097" s="1"/>
      <c r="C1097" s="1"/>
      <c r="D1097" s="1"/>
      <c r="E1097" s="1"/>
      <c r="F1097" s="1"/>
      <c r="G1097" s="1"/>
      <c r="H1097" s="1"/>
      <c r="I1097" s="1"/>
      <c r="J1097" s="1"/>
      <c r="K1097" s="1"/>
      <c r="L1097" s="1"/>
      <c r="M1097" s="1"/>
      <c r="N1097" s="1"/>
      <c r="O1097" s="1"/>
      <c r="P1097" s="1"/>
      <c r="Q1097" s="1"/>
      <c r="R1097" s="1"/>
      <c r="S1097" s="1"/>
      <c r="T1097" s="1"/>
    </row>
    <row r="1098" spans="1:20" ht="9.75" customHeight="1">
      <c r="A1098" s="1"/>
      <c r="B1098" s="1"/>
      <c r="C1098" s="1"/>
      <c r="D1098" s="1"/>
      <c r="E1098" s="1"/>
      <c r="F1098" s="1"/>
      <c r="G1098" s="1"/>
      <c r="H1098" s="1"/>
      <c r="I1098" s="1"/>
      <c r="J1098" s="1"/>
      <c r="K1098" s="1"/>
      <c r="L1098" s="1"/>
      <c r="M1098" s="1"/>
      <c r="N1098" s="1"/>
      <c r="O1098" s="1"/>
      <c r="P1098" s="1"/>
      <c r="Q1098" s="1"/>
      <c r="R1098" s="1"/>
      <c r="S1098" s="1"/>
      <c r="T1098" s="1"/>
    </row>
    <row r="1099" spans="1:20" ht="9.75" customHeight="1">
      <c r="A1099" s="1"/>
      <c r="B1099" s="1"/>
      <c r="C1099" s="1"/>
      <c r="D1099" s="1"/>
      <c r="E1099" s="1"/>
      <c r="F1099" s="1"/>
      <c r="G1099" s="1"/>
      <c r="H1099" s="1"/>
      <c r="I1099" s="1"/>
      <c r="J1099" s="1"/>
      <c r="K1099" s="1"/>
      <c r="L1099" s="1"/>
      <c r="M1099" s="1"/>
      <c r="N1099" s="1"/>
      <c r="O1099" s="1"/>
      <c r="P1099" s="1"/>
      <c r="Q1099" s="1"/>
      <c r="R1099" s="1"/>
      <c r="S1099" s="1"/>
      <c r="T1099" s="1"/>
    </row>
    <row r="1100" spans="1:20" ht="9.75" customHeight="1">
      <c r="A1100" s="1"/>
      <c r="B1100" s="1"/>
      <c r="C1100" s="1"/>
      <c r="D1100" s="1"/>
      <c r="E1100" s="1"/>
      <c r="F1100" s="1"/>
      <c r="G1100" s="1"/>
      <c r="H1100" s="1"/>
      <c r="I1100" s="1"/>
      <c r="J1100" s="1"/>
      <c r="K1100" s="1"/>
      <c r="L1100" s="1"/>
      <c r="M1100" s="1"/>
      <c r="N1100" s="1"/>
      <c r="O1100" s="1"/>
      <c r="P1100" s="1"/>
      <c r="Q1100" s="1"/>
      <c r="R1100" s="1"/>
      <c r="S1100" s="1"/>
      <c r="T1100" s="1"/>
    </row>
    <row r="1101" spans="1:20" ht="9.75" customHeight="1">
      <c r="A1101" s="1"/>
      <c r="B1101" s="1"/>
      <c r="C1101" s="1"/>
      <c r="D1101" s="1"/>
      <c r="E1101" s="1"/>
      <c r="F1101" s="1"/>
      <c r="G1101" s="1"/>
      <c r="H1101" s="1"/>
      <c r="I1101" s="1"/>
      <c r="J1101" s="1"/>
      <c r="K1101" s="1"/>
      <c r="L1101" s="1"/>
      <c r="M1101" s="1"/>
      <c r="N1101" s="1"/>
      <c r="O1101" s="1"/>
      <c r="P1101" s="1"/>
      <c r="Q1101" s="1"/>
      <c r="R1101" s="1"/>
      <c r="S1101" s="1"/>
      <c r="T1101" s="1"/>
    </row>
    <row r="1102" spans="1:20" ht="9.75" customHeight="1">
      <c r="A1102" s="1"/>
      <c r="B1102" s="1"/>
      <c r="C1102" s="1"/>
      <c r="D1102" s="1"/>
      <c r="E1102" s="1"/>
      <c r="F1102" s="1"/>
      <c r="G1102" s="1"/>
      <c r="H1102" s="1"/>
      <c r="I1102" s="1"/>
      <c r="J1102" s="1"/>
      <c r="K1102" s="1"/>
      <c r="L1102" s="1"/>
      <c r="M1102" s="1"/>
      <c r="N1102" s="1"/>
      <c r="O1102" s="1"/>
      <c r="P1102" s="1"/>
      <c r="Q1102" s="1"/>
      <c r="R1102" s="1"/>
      <c r="S1102" s="1"/>
      <c r="T1102" s="1"/>
    </row>
    <row r="1103" spans="1:20" ht="9.75" customHeight="1">
      <c r="A1103" s="1"/>
      <c r="B1103" s="1"/>
      <c r="C1103" s="1"/>
      <c r="D1103" s="1"/>
      <c r="E1103" s="1"/>
      <c r="F1103" s="1"/>
      <c r="G1103" s="1"/>
      <c r="H1103" s="1"/>
      <c r="I1103" s="1"/>
      <c r="J1103" s="1"/>
      <c r="K1103" s="1"/>
      <c r="L1103" s="1"/>
      <c r="M1103" s="1"/>
      <c r="N1103" s="1"/>
      <c r="O1103" s="1"/>
      <c r="P1103" s="1"/>
      <c r="Q1103" s="1"/>
      <c r="R1103" s="1"/>
      <c r="S1103" s="1"/>
      <c r="T1103" s="1"/>
    </row>
    <row r="1104" spans="1:20" ht="9.75" customHeight="1">
      <c r="A1104" s="1"/>
      <c r="B1104" s="1"/>
      <c r="C1104" s="1"/>
      <c r="D1104" s="1"/>
      <c r="E1104" s="1"/>
      <c r="F1104" s="1"/>
      <c r="G1104" s="1"/>
      <c r="H1104" s="1"/>
      <c r="I1104" s="1"/>
      <c r="J1104" s="1"/>
      <c r="K1104" s="1"/>
      <c r="L1104" s="1"/>
      <c r="M1104" s="1"/>
      <c r="N1104" s="1"/>
      <c r="O1104" s="1"/>
      <c r="P1104" s="1"/>
      <c r="Q1104" s="1"/>
      <c r="R1104" s="1"/>
      <c r="S1104" s="1"/>
      <c r="T1104" s="1"/>
    </row>
    <row r="1105" spans="1:20" ht="9.75" customHeight="1">
      <c r="A1105" s="1"/>
      <c r="B1105" s="1"/>
      <c r="C1105" s="1"/>
      <c r="D1105" s="1"/>
      <c r="E1105" s="1"/>
      <c r="F1105" s="1"/>
      <c r="G1105" s="1"/>
      <c r="H1105" s="1"/>
      <c r="I1105" s="1"/>
      <c r="J1105" s="1"/>
      <c r="K1105" s="1"/>
      <c r="L1105" s="1"/>
      <c r="M1105" s="1"/>
      <c r="N1105" s="1"/>
      <c r="O1105" s="1"/>
      <c r="P1105" s="1"/>
      <c r="Q1105" s="1"/>
      <c r="R1105" s="1"/>
      <c r="S1105" s="1"/>
      <c r="T1105" s="1"/>
    </row>
    <row r="1106" spans="1:20" ht="9.75" customHeight="1">
      <c r="A1106" s="1"/>
      <c r="B1106" s="1"/>
      <c r="C1106" s="1"/>
      <c r="D1106" s="1"/>
      <c r="E1106" s="1"/>
      <c r="F1106" s="1"/>
      <c r="G1106" s="1"/>
      <c r="H1106" s="1"/>
      <c r="I1106" s="1"/>
      <c r="J1106" s="1"/>
      <c r="K1106" s="1"/>
      <c r="L1106" s="1"/>
      <c r="M1106" s="1"/>
      <c r="N1106" s="1"/>
      <c r="O1106" s="1"/>
      <c r="P1106" s="1"/>
      <c r="Q1106" s="1"/>
      <c r="R1106" s="1"/>
      <c r="S1106" s="1"/>
      <c r="T1106" s="1"/>
    </row>
    <row r="1107" spans="1:20" ht="9.75" customHeight="1">
      <c r="A1107" s="1"/>
      <c r="B1107" s="1"/>
      <c r="C1107" s="1"/>
      <c r="D1107" s="1"/>
      <c r="E1107" s="1"/>
      <c r="F1107" s="1"/>
      <c r="G1107" s="1"/>
      <c r="H1107" s="1"/>
      <c r="I1107" s="1"/>
      <c r="J1107" s="1"/>
      <c r="K1107" s="1"/>
      <c r="L1107" s="1"/>
      <c r="M1107" s="1"/>
      <c r="N1107" s="1"/>
      <c r="O1107" s="1"/>
      <c r="P1107" s="1"/>
      <c r="Q1107" s="1"/>
      <c r="R1107" s="1"/>
      <c r="S1107" s="1"/>
      <c r="T1107" s="1"/>
    </row>
    <row r="1108" spans="1:20" ht="9.75" customHeight="1">
      <c r="A1108" s="1"/>
      <c r="B1108" s="1"/>
      <c r="C1108" s="1"/>
      <c r="D1108" s="1"/>
      <c r="E1108" s="1"/>
      <c r="F1108" s="1"/>
      <c r="G1108" s="1"/>
      <c r="H1108" s="1"/>
      <c r="I1108" s="1"/>
      <c r="J1108" s="1"/>
      <c r="K1108" s="1"/>
      <c r="L1108" s="1"/>
      <c r="M1108" s="1"/>
      <c r="N1108" s="1"/>
      <c r="O1108" s="1"/>
      <c r="P1108" s="1"/>
      <c r="Q1108" s="1"/>
      <c r="R1108" s="1"/>
      <c r="S1108" s="1"/>
      <c r="T1108" s="1"/>
    </row>
    <row r="1109" spans="1:20" ht="9.75" customHeight="1">
      <c r="A1109" s="1"/>
      <c r="B1109" s="1"/>
      <c r="C1109" s="1"/>
      <c r="D1109" s="1"/>
      <c r="E1109" s="1"/>
      <c r="F1109" s="1"/>
      <c r="G1109" s="1"/>
      <c r="H1109" s="1"/>
      <c r="I1109" s="1"/>
      <c r="J1109" s="1"/>
      <c r="K1109" s="1"/>
      <c r="L1109" s="1"/>
      <c r="M1109" s="1"/>
      <c r="N1109" s="1"/>
      <c r="O1109" s="1"/>
      <c r="P1109" s="1"/>
      <c r="Q1109" s="1"/>
      <c r="R1109" s="1"/>
      <c r="S1109" s="1"/>
      <c r="T1109" s="1"/>
    </row>
    <row r="1110" spans="1:20" ht="9.75" customHeight="1">
      <c r="A1110" s="1"/>
      <c r="B1110" s="1"/>
      <c r="C1110" s="1"/>
      <c r="D1110" s="1"/>
      <c r="E1110" s="1"/>
      <c r="F1110" s="1"/>
      <c r="G1110" s="1"/>
      <c r="H1110" s="1"/>
      <c r="I1110" s="1"/>
      <c r="J1110" s="1"/>
      <c r="K1110" s="1"/>
      <c r="L1110" s="1"/>
      <c r="M1110" s="1"/>
      <c r="N1110" s="1"/>
      <c r="O1110" s="1"/>
      <c r="P1110" s="1"/>
      <c r="Q1110" s="1"/>
      <c r="R1110" s="1"/>
      <c r="S1110" s="1"/>
      <c r="T1110" s="1"/>
    </row>
    <row r="1111" spans="1:20" ht="9.75" customHeight="1">
      <c r="A1111" s="1"/>
      <c r="B1111" s="1"/>
      <c r="C1111" s="1"/>
      <c r="D1111" s="1"/>
      <c r="E1111" s="1"/>
      <c r="F1111" s="1"/>
      <c r="G1111" s="1"/>
      <c r="H1111" s="1"/>
      <c r="I1111" s="1"/>
      <c r="J1111" s="1"/>
      <c r="K1111" s="1"/>
      <c r="L1111" s="1"/>
      <c r="M1111" s="1"/>
      <c r="N1111" s="1"/>
      <c r="O1111" s="1"/>
      <c r="P1111" s="1"/>
      <c r="Q1111" s="1"/>
      <c r="R1111" s="1"/>
      <c r="S1111" s="1"/>
      <c r="T1111" s="1"/>
    </row>
    <row r="1112" spans="1:20" ht="9.75" customHeight="1">
      <c r="A1112" s="1"/>
      <c r="B1112" s="1"/>
      <c r="C1112" s="1"/>
      <c r="D1112" s="1"/>
      <c r="E1112" s="1"/>
      <c r="F1112" s="1"/>
      <c r="G1112" s="1"/>
      <c r="H1112" s="1"/>
      <c r="I1112" s="1"/>
      <c r="J1112" s="1"/>
      <c r="K1112" s="1"/>
      <c r="L1112" s="1"/>
      <c r="M1112" s="1"/>
      <c r="N1112" s="1"/>
      <c r="O1112" s="1"/>
      <c r="P1112" s="1"/>
      <c r="Q1112" s="1"/>
      <c r="R1112" s="1"/>
      <c r="S1112" s="1"/>
      <c r="T1112" s="1"/>
    </row>
    <row r="1113" spans="1:20" ht="9.75" customHeight="1">
      <c r="A1113" s="1"/>
      <c r="B1113" s="1"/>
      <c r="C1113" s="1"/>
      <c r="D1113" s="1"/>
      <c r="E1113" s="1"/>
      <c r="F1113" s="1"/>
      <c r="G1113" s="1"/>
      <c r="H1113" s="1"/>
      <c r="I1113" s="1"/>
      <c r="J1113" s="1"/>
      <c r="K1113" s="1"/>
      <c r="L1113" s="1"/>
      <c r="M1113" s="1"/>
      <c r="N1113" s="1"/>
      <c r="O1113" s="1"/>
      <c r="P1113" s="1"/>
      <c r="Q1113" s="1"/>
      <c r="R1113" s="1"/>
      <c r="S1113" s="1"/>
      <c r="T1113" s="1"/>
    </row>
    <row r="1114" spans="1:20" ht="9.75" customHeight="1">
      <c r="A1114" s="1"/>
      <c r="B1114" s="1"/>
      <c r="C1114" s="1"/>
      <c r="D1114" s="1"/>
      <c r="E1114" s="1"/>
      <c r="F1114" s="1"/>
      <c r="G1114" s="1"/>
      <c r="H1114" s="1"/>
      <c r="I1114" s="1"/>
      <c r="J1114" s="1"/>
      <c r="K1114" s="1"/>
      <c r="L1114" s="1"/>
      <c r="M1114" s="1"/>
      <c r="N1114" s="1"/>
      <c r="O1114" s="1"/>
      <c r="P1114" s="1"/>
      <c r="Q1114" s="1"/>
      <c r="R1114" s="1"/>
      <c r="S1114" s="1"/>
      <c r="T1114" s="1"/>
    </row>
    <row r="1115" spans="1:20" ht="9.75" customHeight="1">
      <c r="A1115" s="1"/>
      <c r="B1115" s="1"/>
      <c r="C1115" s="1"/>
      <c r="D1115" s="1"/>
      <c r="E1115" s="1"/>
      <c r="F1115" s="1"/>
      <c r="G1115" s="1"/>
      <c r="H1115" s="1"/>
      <c r="I1115" s="1"/>
      <c r="J1115" s="1"/>
      <c r="K1115" s="1"/>
      <c r="L1115" s="1"/>
      <c r="M1115" s="1"/>
      <c r="N1115" s="1"/>
      <c r="O1115" s="1"/>
      <c r="P1115" s="1"/>
      <c r="Q1115" s="1"/>
      <c r="R1115" s="1"/>
      <c r="S1115" s="1"/>
      <c r="T1115" s="1"/>
    </row>
    <row r="1116" spans="1:20" ht="9.75" customHeight="1">
      <c r="A1116" s="1"/>
      <c r="B1116" s="1"/>
      <c r="C1116" s="1"/>
      <c r="D1116" s="1"/>
      <c r="E1116" s="1"/>
      <c r="F1116" s="1"/>
      <c r="G1116" s="1"/>
      <c r="H1116" s="1"/>
      <c r="I1116" s="1"/>
      <c r="J1116" s="1"/>
      <c r="K1116" s="1"/>
      <c r="L1116" s="1"/>
      <c r="M1116" s="1"/>
      <c r="N1116" s="1"/>
      <c r="O1116" s="1"/>
      <c r="P1116" s="1"/>
      <c r="Q1116" s="1"/>
      <c r="R1116" s="1"/>
      <c r="S1116" s="1"/>
      <c r="T1116" s="1"/>
    </row>
    <row r="1117" spans="1:20" ht="9.75" customHeight="1">
      <c r="A1117" s="1"/>
      <c r="B1117" s="1"/>
      <c r="C1117" s="1"/>
      <c r="D1117" s="1"/>
      <c r="E1117" s="1"/>
      <c r="F1117" s="1"/>
      <c r="G1117" s="1"/>
      <c r="H1117" s="1"/>
      <c r="I1117" s="1"/>
      <c r="J1117" s="1"/>
      <c r="K1117" s="1"/>
      <c r="L1117" s="1"/>
      <c r="M1117" s="1"/>
      <c r="N1117" s="1"/>
      <c r="O1117" s="1"/>
      <c r="P1117" s="1"/>
      <c r="Q1117" s="1"/>
      <c r="R1117" s="1"/>
      <c r="S1117" s="1"/>
      <c r="T1117" s="1"/>
    </row>
    <row r="1118" spans="1:20" ht="9.75" customHeight="1">
      <c r="A1118" s="1"/>
      <c r="B1118" s="1"/>
      <c r="C1118" s="1"/>
      <c r="D1118" s="1"/>
      <c r="E1118" s="1"/>
      <c r="F1118" s="1"/>
      <c r="G1118" s="1"/>
      <c r="H1118" s="1"/>
      <c r="I1118" s="1"/>
      <c r="J1118" s="1"/>
      <c r="K1118" s="1"/>
      <c r="L1118" s="1"/>
      <c r="M1118" s="1"/>
      <c r="N1118" s="1"/>
      <c r="O1118" s="1"/>
      <c r="P1118" s="1"/>
      <c r="Q1118" s="1"/>
      <c r="R1118" s="1"/>
      <c r="S1118" s="1"/>
      <c r="T1118" s="1"/>
    </row>
    <row r="1119" spans="1:20" ht="9.75" customHeight="1">
      <c r="A1119" s="1"/>
      <c r="B1119" s="1"/>
      <c r="C1119" s="1"/>
      <c r="D1119" s="1"/>
      <c r="E1119" s="1"/>
      <c r="F1119" s="1"/>
      <c r="G1119" s="1"/>
      <c r="H1119" s="1"/>
      <c r="I1119" s="1"/>
      <c r="J1119" s="1"/>
      <c r="K1119" s="1"/>
      <c r="L1119" s="1"/>
      <c r="M1119" s="1"/>
      <c r="N1119" s="1"/>
      <c r="O1119" s="1"/>
      <c r="P1119" s="1"/>
      <c r="Q1119" s="1"/>
      <c r="R1119" s="1"/>
      <c r="S1119" s="1"/>
      <c r="T1119" s="1"/>
    </row>
    <row r="1120" spans="1:20" ht="9.75" customHeight="1">
      <c r="A1120" s="1"/>
      <c r="B1120" s="1"/>
      <c r="C1120" s="1"/>
      <c r="D1120" s="1"/>
      <c r="E1120" s="1"/>
      <c r="F1120" s="1"/>
      <c r="G1120" s="1"/>
      <c r="H1120" s="1"/>
      <c r="I1120" s="1"/>
      <c r="J1120" s="1"/>
      <c r="K1120" s="1"/>
      <c r="L1120" s="1"/>
      <c r="M1120" s="1"/>
      <c r="N1120" s="1"/>
      <c r="O1120" s="1"/>
      <c r="P1120" s="1"/>
      <c r="Q1120" s="1"/>
      <c r="R1120" s="1"/>
      <c r="S1120" s="1"/>
      <c r="T1120" s="1"/>
    </row>
    <row r="1121" spans="1:20" ht="9.75" customHeight="1">
      <c r="A1121" s="1"/>
      <c r="B1121" s="1"/>
      <c r="C1121" s="1"/>
      <c r="D1121" s="1"/>
      <c r="E1121" s="1"/>
      <c r="F1121" s="1"/>
      <c r="G1121" s="1"/>
      <c r="H1121" s="1"/>
      <c r="I1121" s="1"/>
      <c r="J1121" s="1"/>
      <c r="K1121" s="1"/>
      <c r="L1121" s="1"/>
      <c r="M1121" s="1"/>
      <c r="N1121" s="1"/>
      <c r="O1121" s="1"/>
      <c r="P1121" s="1"/>
      <c r="Q1121" s="1"/>
      <c r="R1121" s="1"/>
      <c r="S1121" s="1"/>
      <c r="T1121" s="1"/>
    </row>
    <row r="1122" spans="1:20" ht="9.75" customHeight="1">
      <c r="A1122" s="1"/>
      <c r="B1122" s="1"/>
      <c r="C1122" s="1"/>
      <c r="D1122" s="1"/>
      <c r="E1122" s="1"/>
      <c r="F1122" s="1"/>
      <c r="G1122" s="1"/>
      <c r="H1122" s="1"/>
      <c r="I1122" s="1"/>
      <c r="J1122" s="1"/>
      <c r="K1122" s="1"/>
      <c r="L1122" s="1"/>
      <c r="M1122" s="1"/>
      <c r="N1122" s="1"/>
      <c r="O1122" s="1"/>
      <c r="P1122" s="1"/>
      <c r="Q1122" s="1"/>
      <c r="R1122" s="1"/>
      <c r="S1122" s="1"/>
      <c r="T1122" s="1"/>
    </row>
    <row r="1123" spans="1:20" ht="9.75" customHeight="1">
      <c r="A1123" s="1"/>
      <c r="B1123" s="1"/>
      <c r="C1123" s="1"/>
      <c r="D1123" s="1"/>
      <c r="E1123" s="1"/>
      <c r="F1123" s="1"/>
      <c r="G1123" s="1"/>
      <c r="H1123" s="1"/>
      <c r="I1123" s="1"/>
      <c r="J1123" s="1"/>
      <c r="K1123" s="1"/>
      <c r="L1123" s="1"/>
      <c r="M1123" s="1"/>
      <c r="N1123" s="1"/>
      <c r="O1123" s="1"/>
      <c r="P1123" s="1"/>
      <c r="Q1123" s="1"/>
      <c r="R1123" s="1"/>
      <c r="S1123" s="1"/>
      <c r="T1123" s="1"/>
    </row>
    <row r="1124" spans="1:20" ht="9.75" customHeight="1">
      <c r="A1124" s="1"/>
      <c r="B1124" s="1"/>
      <c r="C1124" s="1"/>
      <c r="D1124" s="1"/>
      <c r="E1124" s="1"/>
      <c r="F1124" s="1"/>
      <c r="G1124" s="1"/>
      <c r="H1124" s="1"/>
      <c r="I1124" s="1"/>
      <c r="J1124" s="1"/>
      <c r="K1124" s="1"/>
      <c r="L1124" s="1"/>
      <c r="M1124" s="1"/>
      <c r="N1124" s="1"/>
      <c r="O1124" s="1"/>
      <c r="P1124" s="1"/>
      <c r="Q1124" s="1"/>
      <c r="R1124" s="1"/>
      <c r="S1124" s="1"/>
      <c r="T1124" s="1"/>
    </row>
    <row r="1125" spans="1:20" ht="9.75" customHeight="1">
      <c r="A1125" s="1"/>
      <c r="B1125" s="1"/>
      <c r="C1125" s="1"/>
      <c r="D1125" s="1"/>
      <c r="E1125" s="1"/>
      <c r="F1125" s="1"/>
      <c r="G1125" s="1"/>
      <c r="H1125" s="1"/>
      <c r="I1125" s="1"/>
      <c r="J1125" s="1"/>
      <c r="K1125" s="1"/>
      <c r="L1125" s="1"/>
      <c r="M1125" s="1"/>
      <c r="N1125" s="1"/>
      <c r="O1125" s="1"/>
      <c r="P1125" s="1"/>
      <c r="Q1125" s="1"/>
      <c r="R1125" s="1"/>
      <c r="S1125" s="1"/>
      <c r="T1125" s="1"/>
    </row>
    <row r="1126" spans="1:20" ht="9.75" customHeight="1">
      <c r="A1126" s="1"/>
      <c r="B1126" s="1"/>
      <c r="C1126" s="1"/>
      <c r="D1126" s="1"/>
      <c r="E1126" s="1"/>
      <c r="F1126" s="1"/>
      <c r="G1126" s="1"/>
      <c r="H1126" s="1"/>
      <c r="I1126" s="1"/>
      <c r="J1126" s="1"/>
      <c r="K1126" s="1"/>
      <c r="L1126" s="1"/>
      <c r="M1126" s="1"/>
      <c r="N1126" s="1"/>
      <c r="O1126" s="1"/>
      <c r="P1126" s="1"/>
      <c r="Q1126" s="1"/>
      <c r="R1126" s="1"/>
      <c r="S1126" s="1"/>
      <c r="T1126" s="1"/>
    </row>
    <row r="1127" spans="1:20" ht="9.75" customHeight="1">
      <c r="A1127" s="1"/>
      <c r="B1127" s="1"/>
      <c r="C1127" s="1"/>
      <c r="D1127" s="1"/>
      <c r="E1127" s="1"/>
      <c r="F1127" s="1"/>
      <c r="G1127" s="1"/>
      <c r="H1127" s="1"/>
      <c r="I1127" s="1"/>
      <c r="J1127" s="1"/>
      <c r="K1127" s="1"/>
      <c r="L1127" s="1"/>
      <c r="M1127" s="1"/>
      <c r="N1127" s="1"/>
      <c r="O1127" s="1"/>
      <c r="P1127" s="1"/>
      <c r="Q1127" s="1"/>
      <c r="R1127" s="1"/>
      <c r="S1127" s="1"/>
      <c r="T1127" s="1"/>
    </row>
    <row r="1128" spans="1:20" ht="9.75" customHeight="1">
      <c r="A1128" s="1"/>
      <c r="B1128" s="1"/>
      <c r="C1128" s="1"/>
      <c r="D1128" s="1"/>
      <c r="E1128" s="1"/>
      <c r="F1128" s="1"/>
      <c r="G1128" s="1"/>
      <c r="H1128" s="1"/>
      <c r="I1128" s="1"/>
      <c r="J1128" s="1"/>
      <c r="K1128" s="1"/>
      <c r="L1128" s="1"/>
      <c r="M1128" s="1"/>
      <c r="N1128" s="1"/>
      <c r="O1128" s="1"/>
      <c r="P1128" s="1"/>
      <c r="Q1128" s="1"/>
      <c r="R1128" s="1"/>
      <c r="S1128" s="1"/>
      <c r="T1128" s="1"/>
    </row>
    <row r="1129" spans="1:20" ht="9.75" customHeight="1">
      <c r="A1129" s="1"/>
      <c r="B1129" s="1"/>
      <c r="C1129" s="1"/>
      <c r="D1129" s="1"/>
      <c r="E1129" s="1"/>
      <c r="F1129" s="1"/>
      <c r="G1129" s="1"/>
      <c r="H1129" s="1"/>
      <c r="I1129" s="1"/>
      <c r="J1129" s="1"/>
      <c r="K1129" s="1"/>
      <c r="L1129" s="1"/>
      <c r="M1129" s="1"/>
      <c r="N1129" s="1"/>
      <c r="O1129" s="1"/>
      <c r="P1129" s="1"/>
      <c r="Q1129" s="1"/>
      <c r="R1129" s="1"/>
      <c r="S1129" s="1"/>
      <c r="T1129" s="1"/>
    </row>
    <row r="1130" spans="1:20" ht="9.75" customHeight="1">
      <c r="A1130" s="1"/>
      <c r="B1130" s="1"/>
      <c r="C1130" s="1"/>
      <c r="D1130" s="1"/>
      <c r="E1130" s="1"/>
      <c r="F1130" s="1"/>
      <c r="G1130" s="1"/>
      <c r="H1130" s="1"/>
      <c r="I1130" s="1"/>
      <c r="J1130" s="1"/>
      <c r="K1130" s="1"/>
      <c r="L1130" s="1"/>
      <c r="M1130" s="1"/>
      <c r="N1130" s="1"/>
      <c r="O1130" s="1"/>
      <c r="P1130" s="1"/>
      <c r="Q1130" s="1"/>
      <c r="R1130" s="1"/>
      <c r="S1130" s="1"/>
      <c r="T1130" s="1"/>
    </row>
    <row r="1131" spans="1:20" ht="9.75" customHeight="1">
      <c r="A1131" s="1"/>
      <c r="B1131" s="1"/>
      <c r="C1131" s="1"/>
      <c r="D1131" s="1"/>
      <c r="E1131" s="1"/>
      <c r="F1131" s="1"/>
      <c r="G1131" s="1"/>
      <c r="H1131" s="1"/>
      <c r="I1131" s="1"/>
      <c r="J1131" s="1"/>
      <c r="K1131" s="1"/>
      <c r="L1131" s="1"/>
      <c r="M1131" s="1"/>
      <c r="N1131" s="1"/>
      <c r="O1131" s="1"/>
      <c r="P1131" s="1"/>
      <c r="Q1131" s="1"/>
      <c r="R1131" s="1"/>
      <c r="S1131" s="1"/>
      <c r="T1131" s="1"/>
    </row>
    <row r="1132" spans="1:20" ht="9.75" customHeight="1">
      <c r="A1132" s="1"/>
      <c r="B1132" s="1"/>
      <c r="C1132" s="1"/>
      <c r="D1132" s="1"/>
      <c r="E1132" s="1"/>
      <c r="F1132" s="1"/>
      <c r="G1132" s="1"/>
      <c r="H1132" s="1"/>
      <c r="I1132" s="1"/>
      <c r="J1132" s="1"/>
      <c r="K1132" s="1"/>
      <c r="L1132" s="1"/>
      <c r="M1132" s="1"/>
      <c r="N1132" s="1"/>
      <c r="O1132" s="1"/>
      <c r="P1132" s="1"/>
      <c r="Q1132" s="1"/>
      <c r="R1132" s="1"/>
      <c r="S1132" s="1"/>
      <c r="T1132" s="1"/>
    </row>
    <row r="1133" spans="1:20" ht="9.75" customHeight="1">
      <c r="A1133" s="1"/>
      <c r="B1133" s="1"/>
      <c r="C1133" s="1"/>
      <c r="D1133" s="1"/>
      <c r="E1133" s="1"/>
      <c r="F1133" s="1"/>
      <c r="G1133" s="1"/>
      <c r="H1133" s="1"/>
      <c r="I1133" s="1"/>
      <c r="J1133" s="1"/>
      <c r="K1133" s="1"/>
      <c r="L1133" s="1"/>
      <c r="M1133" s="1"/>
      <c r="N1133" s="1"/>
      <c r="O1133" s="1"/>
      <c r="P1133" s="1"/>
      <c r="Q1133" s="1"/>
      <c r="R1133" s="1"/>
      <c r="S1133" s="1"/>
      <c r="T1133" s="1"/>
    </row>
    <row r="1134" spans="1:20" ht="9.75" customHeight="1">
      <c r="A1134" s="1"/>
      <c r="B1134" s="1"/>
      <c r="C1134" s="1"/>
      <c r="D1134" s="1"/>
      <c r="E1134" s="1"/>
      <c r="F1134" s="1"/>
      <c r="G1134" s="1"/>
      <c r="H1134" s="1"/>
      <c r="I1134" s="1"/>
      <c r="J1134" s="1"/>
      <c r="K1134" s="1"/>
      <c r="L1134" s="1"/>
      <c r="M1134" s="1"/>
      <c r="N1134" s="1"/>
      <c r="O1134" s="1"/>
      <c r="P1134" s="1"/>
      <c r="Q1134" s="1"/>
      <c r="R1134" s="1"/>
      <c r="S1134" s="1"/>
      <c r="T1134" s="1"/>
    </row>
    <row r="1135" spans="1:20" ht="9.75" customHeight="1">
      <c r="A1135" s="1"/>
      <c r="B1135" s="1"/>
      <c r="C1135" s="1"/>
      <c r="D1135" s="1"/>
      <c r="E1135" s="1"/>
      <c r="F1135" s="1"/>
      <c r="G1135" s="1"/>
      <c r="H1135" s="1"/>
      <c r="I1135" s="1"/>
      <c r="J1135" s="1"/>
      <c r="K1135" s="1"/>
      <c r="L1135" s="1"/>
      <c r="M1135" s="1"/>
      <c r="N1135" s="1"/>
      <c r="O1135" s="1"/>
      <c r="P1135" s="1"/>
      <c r="Q1135" s="1"/>
      <c r="R1135" s="1"/>
      <c r="S1135" s="1"/>
      <c r="T1135" s="1"/>
    </row>
    <row r="1136" spans="1:20" ht="9.75" customHeight="1">
      <c r="A1136" s="1"/>
      <c r="B1136" s="1"/>
      <c r="C1136" s="1"/>
      <c r="D1136" s="1"/>
      <c r="E1136" s="1"/>
      <c r="F1136" s="1"/>
      <c r="G1136" s="1"/>
      <c r="H1136" s="1"/>
      <c r="I1136" s="1"/>
      <c r="J1136" s="1"/>
      <c r="K1136" s="1"/>
      <c r="L1136" s="1"/>
      <c r="M1136" s="1"/>
      <c r="N1136" s="1"/>
      <c r="O1136" s="1"/>
      <c r="P1136" s="1"/>
      <c r="Q1136" s="1"/>
      <c r="R1136" s="1"/>
      <c r="S1136" s="1"/>
      <c r="T1136" s="1"/>
    </row>
    <row r="1137" spans="1:20" ht="9.75" customHeight="1">
      <c r="A1137" s="1"/>
      <c r="B1137" s="1"/>
      <c r="C1137" s="1"/>
      <c r="D1137" s="1"/>
      <c r="E1137" s="1"/>
      <c r="F1137" s="1"/>
      <c r="G1137" s="1"/>
      <c r="H1137" s="1"/>
      <c r="I1137" s="1"/>
      <c r="J1137" s="1"/>
      <c r="K1137" s="1"/>
      <c r="L1137" s="1"/>
      <c r="M1137" s="1"/>
      <c r="N1137" s="1"/>
      <c r="O1137" s="1"/>
      <c r="P1137" s="1"/>
      <c r="Q1137" s="1"/>
      <c r="R1137" s="1"/>
      <c r="S1137" s="1"/>
      <c r="T1137" s="1"/>
    </row>
    <row r="1138" spans="1:20" ht="9.75" customHeight="1">
      <c r="A1138" s="1"/>
      <c r="B1138" s="1"/>
      <c r="C1138" s="1"/>
      <c r="D1138" s="1"/>
      <c r="E1138" s="1"/>
      <c r="F1138" s="1"/>
      <c r="G1138" s="1"/>
      <c r="H1138" s="1"/>
      <c r="I1138" s="1"/>
      <c r="J1138" s="1"/>
      <c r="K1138" s="1"/>
      <c r="L1138" s="1"/>
      <c r="M1138" s="1"/>
      <c r="N1138" s="1"/>
      <c r="O1138" s="1"/>
      <c r="P1138" s="1"/>
      <c r="Q1138" s="1"/>
      <c r="R1138" s="1"/>
      <c r="S1138" s="1"/>
      <c r="T1138" s="1"/>
    </row>
    <row r="1139" spans="1:20" ht="9.75" customHeight="1">
      <c r="A1139" s="1"/>
      <c r="B1139" s="1"/>
      <c r="C1139" s="1"/>
      <c r="D1139" s="1"/>
      <c r="E1139" s="1"/>
      <c r="F1139" s="1"/>
      <c r="G1139" s="1"/>
      <c r="H1139" s="1"/>
      <c r="I1139" s="1"/>
      <c r="J1139" s="1"/>
      <c r="K1139" s="1"/>
      <c r="L1139" s="1"/>
      <c r="M1139" s="1"/>
      <c r="N1139" s="1"/>
      <c r="O1139" s="1"/>
      <c r="P1139" s="1"/>
      <c r="Q1139" s="1"/>
      <c r="R1139" s="1"/>
      <c r="S1139" s="1"/>
      <c r="T1139" s="1"/>
    </row>
    <row r="1140" spans="1:20" ht="9.75" customHeight="1">
      <c r="A1140" s="1"/>
      <c r="B1140" s="1"/>
      <c r="C1140" s="1"/>
      <c r="D1140" s="1"/>
      <c r="E1140" s="1"/>
      <c r="F1140" s="1"/>
      <c r="G1140" s="1"/>
      <c r="H1140" s="1"/>
      <c r="I1140" s="1"/>
      <c r="J1140" s="1"/>
      <c r="K1140" s="1"/>
      <c r="L1140" s="1"/>
      <c r="M1140" s="1"/>
      <c r="N1140" s="1"/>
      <c r="O1140" s="1"/>
      <c r="P1140" s="1"/>
      <c r="Q1140" s="1"/>
      <c r="R1140" s="1"/>
      <c r="S1140" s="1"/>
      <c r="T1140" s="1"/>
    </row>
    <row r="1141" spans="1:20" ht="9.75" customHeight="1">
      <c r="A1141" s="1"/>
      <c r="B1141" s="1"/>
      <c r="C1141" s="1"/>
      <c r="D1141" s="1"/>
      <c r="E1141" s="1"/>
      <c r="F1141" s="1"/>
      <c r="G1141" s="1"/>
      <c r="H1141" s="1"/>
      <c r="I1141" s="1"/>
      <c r="J1141" s="1"/>
      <c r="K1141" s="1"/>
      <c r="L1141" s="1"/>
      <c r="M1141" s="1"/>
      <c r="N1141" s="1"/>
      <c r="O1141" s="1"/>
      <c r="P1141" s="1"/>
      <c r="Q1141" s="1"/>
      <c r="R1141" s="1"/>
      <c r="S1141" s="1"/>
      <c r="T1141" s="1"/>
    </row>
    <row r="1142" spans="1:20" ht="9.75" customHeight="1">
      <c r="A1142" s="1"/>
      <c r="B1142" s="1"/>
      <c r="C1142" s="1"/>
      <c r="D1142" s="1"/>
      <c r="E1142" s="1"/>
      <c r="F1142" s="1"/>
      <c r="G1142" s="1"/>
      <c r="H1142" s="1"/>
      <c r="I1142" s="1"/>
      <c r="J1142" s="1"/>
      <c r="K1142" s="1"/>
      <c r="L1142" s="1"/>
      <c r="M1142" s="1"/>
      <c r="N1142" s="1"/>
      <c r="O1142" s="1"/>
      <c r="P1142" s="1"/>
      <c r="Q1142" s="1"/>
      <c r="R1142" s="1"/>
      <c r="S1142" s="1"/>
      <c r="T1142" s="1"/>
    </row>
    <row r="1143" spans="1:20" ht="9.75" customHeight="1">
      <c r="A1143" s="1"/>
      <c r="B1143" s="1"/>
      <c r="C1143" s="1"/>
      <c r="D1143" s="1"/>
      <c r="E1143" s="1"/>
      <c r="F1143" s="1"/>
      <c r="G1143" s="1"/>
      <c r="H1143" s="1"/>
      <c r="I1143" s="1"/>
      <c r="J1143" s="1"/>
      <c r="K1143" s="1"/>
      <c r="L1143" s="1"/>
      <c r="M1143" s="1"/>
      <c r="N1143" s="1"/>
      <c r="O1143" s="1"/>
      <c r="P1143" s="1"/>
      <c r="Q1143" s="1"/>
      <c r="R1143" s="1"/>
      <c r="S1143" s="1"/>
      <c r="T1143" s="1"/>
    </row>
    <row r="1144" spans="1:20" ht="9.75" customHeight="1">
      <c r="A1144" s="1"/>
      <c r="B1144" s="1"/>
      <c r="C1144" s="1"/>
      <c r="D1144" s="1"/>
      <c r="E1144" s="1"/>
      <c r="F1144" s="1"/>
      <c r="G1144" s="1"/>
      <c r="H1144" s="1"/>
      <c r="I1144" s="1"/>
      <c r="J1144" s="1"/>
      <c r="K1144" s="1"/>
      <c r="L1144" s="1"/>
      <c r="M1144" s="1"/>
      <c r="N1144" s="1"/>
      <c r="O1144" s="1"/>
      <c r="P1144" s="1"/>
      <c r="Q1144" s="1"/>
      <c r="R1144" s="1"/>
      <c r="S1144" s="1"/>
      <c r="T1144" s="1"/>
    </row>
    <row r="1145" spans="1:20" ht="9.75" customHeight="1">
      <c r="A1145" s="1"/>
      <c r="B1145" s="1"/>
      <c r="C1145" s="1"/>
      <c r="D1145" s="1"/>
      <c r="E1145" s="1"/>
      <c r="F1145" s="1"/>
      <c r="G1145" s="1"/>
      <c r="H1145" s="1"/>
      <c r="I1145" s="1"/>
      <c r="J1145" s="1"/>
      <c r="K1145" s="1"/>
      <c r="L1145" s="1"/>
      <c r="M1145" s="1"/>
      <c r="N1145" s="1"/>
      <c r="O1145" s="1"/>
      <c r="P1145" s="1"/>
      <c r="Q1145" s="1"/>
      <c r="R1145" s="1"/>
      <c r="S1145" s="1"/>
      <c r="T1145" s="1"/>
    </row>
    <row r="1146" spans="1:20" ht="9.75" customHeight="1">
      <c r="A1146" s="1"/>
      <c r="B1146" s="1"/>
      <c r="C1146" s="1"/>
      <c r="D1146" s="1"/>
      <c r="E1146" s="1"/>
      <c r="F1146" s="1"/>
      <c r="G1146" s="1"/>
      <c r="H1146" s="1"/>
      <c r="I1146" s="1"/>
      <c r="J1146" s="1"/>
      <c r="K1146" s="1"/>
      <c r="L1146" s="1"/>
      <c r="M1146" s="1"/>
      <c r="N1146" s="1"/>
      <c r="O1146" s="1"/>
      <c r="P1146" s="1"/>
      <c r="Q1146" s="1"/>
      <c r="R1146" s="1"/>
      <c r="S1146" s="1"/>
      <c r="T1146" s="1"/>
    </row>
    <row r="1147" spans="1:20" ht="9.75" customHeight="1">
      <c r="A1147" s="1"/>
      <c r="B1147" s="1"/>
      <c r="C1147" s="1"/>
      <c r="D1147" s="1"/>
      <c r="E1147" s="1"/>
      <c r="F1147" s="1"/>
      <c r="G1147" s="1"/>
      <c r="H1147" s="1"/>
      <c r="I1147" s="1"/>
      <c r="J1147" s="1"/>
      <c r="K1147" s="1"/>
      <c r="L1147" s="1"/>
      <c r="M1147" s="1"/>
      <c r="N1147" s="1"/>
      <c r="O1147" s="1"/>
      <c r="P1147" s="1"/>
      <c r="Q1147" s="1"/>
      <c r="R1147" s="1"/>
      <c r="S1147" s="1"/>
      <c r="T1147" s="1"/>
    </row>
    <row r="1148" spans="1:20" ht="9.75" customHeight="1">
      <c r="A1148" s="1"/>
      <c r="B1148" s="1"/>
      <c r="C1148" s="1"/>
      <c r="D1148" s="1"/>
      <c r="E1148" s="1"/>
      <c r="F1148" s="1"/>
      <c r="G1148" s="1"/>
      <c r="H1148" s="1"/>
      <c r="I1148" s="1"/>
      <c r="J1148" s="1"/>
      <c r="K1148" s="1"/>
      <c r="L1148" s="1"/>
      <c r="M1148" s="1"/>
      <c r="N1148" s="1"/>
      <c r="O1148" s="1"/>
      <c r="P1148" s="1"/>
      <c r="Q1148" s="1"/>
      <c r="R1148" s="1"/>
      <c r="S1148" s="1"/>
      <c r="T1148" s="1"/>
    </row>
    <row r="1149" spans="1:20" ht="9.75" customHeight="1">
      <c r="A1149" s="1"/>
      <c r="B1149" s="1"/>
      <c r="C1149" s="1"/>
      <c r="D1149" s="1"/>
      <c r="E1149" s="1"/>
      <c r="F1149" s="1"/>
      <c r="G1149" s="1"/>
      <c r="H1149" s="1"/>
      <c r="I1149" s="1"/>
      <c r="J1149" s="1"/>
      <c r="K1149" s="1"/>
      <c r="L1149" s="1"/>
      <c r="M1149" s="1"/>
      <c r="N1149" s="1"/>
      <c r="O1149" s="1"/>
      <c r="P1149" s="1"/>
      <c r="Q1149" s="1"/>
      <c r="R1149" s="1"/>
      <c r="S1149" s="1"/>
      <c r="T1149" s="1"/>
    </row>
    <row r="1150" spans="1:20" ht="9.75" customHeight="1">
      <c r="A1150" s="1"/>
      <c r="B1150" s="1"/>
      <c r="C1150" s="1"/>
      <c r="D1150" s="1"/>
      <c r="E1150" s="1"/>
      <c r="F1150" s="1"/>
      <c r="G1150" s="1"/>
      <c r="H1150" s="1"/>
      <c r="I1150" s="1"/>
      <c r="J1150" s="1"/>
      <c r="K1150" s="1"/>
      <c r="L1150" s="1"/>
      <c r="M1150" s="1"/>
      <c r="N1150" s="1"/>
      <c r="O1150" s="1"/>
      <c r="P1150" s="1"/>
      <c r="Q1150" s="1"/>
      <c r="R1150" s="1"/>
      <c r="S1150" s="1"/>
      <c r="T1150" s="1"/>
    </row>
    <row r="1151" spans="1:20" ht="9.75" customHeight="1">
      <c r="A1151" s="1"/>
      <c r="B1151" s="1"/>
      <c r="C1151" s="1"/>
      <c r="D1151" s="1"/>
      <c r="E1151" s="1"/>
      <c r="F1151" s="1"/>
      <c r="G1151" s="1"/>
      <c r="H1151" s="1"/>
      <c r="I1151" s="1"/>
      <c r="J1151" s="1"/>
      <c r="K1151" s="1"/>
      <c r="L1151" s="1"/>
      <c r="M1151" s="1"/>
      <c r="N1151" s="1"/>
      <c r="O1151" s="1"/>
      <c r="P1151" s="1"/>
      <c r="Q1151" s="1"/>
      <c r="R1151" s="1"/>
      <c r="S1151" s="1"/>
      <c r="T1151" s="1"/>
    </row>
    <row r="1152" spans="1:20" ht="9.75" customHeight="1">
      <c r="A1152" s="1"/>
      <c r="B1152" s="1"/>
      <c r="C1152" s="1"/>
      <c r="D1152" s="1"/>
      <c r="E1152" s="1"/>
      <c r="F1152" s="1"/>
      <c r="G1152" s="1"/>
      <c r="H1152" s="1"/>
      <c r="I1152" s="1"/>
      <c r="J1152" s="1"/>
      <c r="K1152" s="1"/>
      <c r="L1152" s="1"/>
      <c r="M1152" s="1"/>
      <c r="N1152" s="1"/>
      <c r="O1152" s="1"/>
      <c r="P1152" s="1"/>
      <c r="Q1152" s="1"/>
      <c r="R1152" s="1"/>
      <c r="S1152" s="1"/>
      <c r="T1152" s="1"/>
    </row>
    <row r="1153" spans="1:20" ht="9.75" customHeight="1">
      <c r="A1153" s="1"/>
      <c r="B1153" s="1"/>
      <c r="C1153" s="1"/>
      <c r="D1153" s="1"/>
      <c r="E1153" s="1"/>
      <c r="F1153" s="1"/>
      <c r="G1153" s="1"/>
      <c r="H1153" s="1"/>
      <c r="I1153" s="1"/>
      <c r="J1153" s="1"/>
      <c r="K1153" s="1"/>
      <c r="L1153" s="1"/>
      <c r="M1153" s="1"/>
      <c r="N1153" s="1"/>
      <c r="O1153" s="1"/>
      <c r="P1153" s="1"/>
      <c r="Q1153" s="1"/>
      <c r="R1153" s="1"/>
      <c r="S1153" s="1"/>
      <c r="T1153" s="1"/>
    </row>
    <row r="1154" spans="1:20" ht="9.75" customHeight="1">
      <c r="A1154" s="1"/>
      <c r="B1154" s="1"/>
      <c r="C1154" s="1"/>
      <c r="D1154" s="1"/>
      <c r="E1154" s="1"/>
      <c r="F1154" s="1"/>
      <c r="G1154" s="1"/>
      <c r="H1154" s="1"/>
      <c r="I1154" s="1"/>
      <c r="J1154" s="1"/>
      <c r="K1154" s="1"/>
      <c r="L1154" s="1"/>
      <c r="M1154" s="1"/>
      <c r="N1154" s="1"/>
      <c r="O1154" s="1"/>
      <c r="P1154" s="1"/>
      <c r="Q1154" s="1"/>
      <c r="R1154" s="1"/>
      <c r="S1154" s="1"/>
      <c r="T1154" s="1"/>
    </row>
    <row r="1155" spans="1:20" ht="9.75" customHeight="1">
      <c r="A1155" s="1"/>
      <c r="B1155" s="1"/>
      <c r="C1155" s="1"/>
      <c r="D1155" s="1"/>
      <c r="E1155" s="1"/>
      <c r="F1155" s="1"/>
      <c r="G1155" s="1"/>
      <c r="H1155" s="1"/>
      <c r="I1155" s="1"/>
      <c r="J1155" s="1"/>
      <c r="K1155" s="1"/>
      <c r="L1155" s="1"/>
      <c r="M1155" s="1"/>
      <c r="N1155" s="1"/>
      <c r="O1155" s="1"/>
      <c r="P1155" s="1"/>
      <c r="Q1155" s="1"/>
      <c r="R1155" s="1"/>
      <c r="S1155" s="1"/>
      <c r="T1155" s="1"/>
    </row>
    <row r="1156" spans="1:20" ht="9.75" customHeight="1">
      <c r="A1156" s="1"/>
      <c r="B1156" s="1"/>
      <c r="C1156" s="1"/>
      <c r="D1156" s="1"/>
      <c r="E1156" s="1"/>
      <c r="F1156" s="1"/>
      <c r="G1156" s="1"/>
      <c r="H1156" s="1"/>
      <c r="I1156" s="1"/>
      <c r="J1156" s="1"/>
      <c r="K1156" s="1"/>
      <c r="L1156" s="1"/>
      <c r="M1156" s="1"/>
      <c r="N1156" s="1"/>
      <c r="O1156" s="1"/>
      <c r="P1156" s="1"/>
      <c r="Q1156" s="1"/>
      <c r="R1156" s="1"/>
      <c r="S1156" s="1"/>
      <c r="T1156" s="1"/>
    </row>
    <row r="1157" spans="1:20" ht="9.75" customHeight="1">
      <c r="A1157" s="1"/>
      <c r="B1157" s="1"/>
      <c r="C1157" s="1"/>
      <c r="D1157" s="1"/>
      <c r="E1157" s="1"/>
      <c r="F1157" s="1"/>
      <c r="G1157" s="1"/>
      <c r="H1157" s="1"/>
      <c r="I1157" s="1"/>
      <c r="J1157" s="1"/>
      <c r="K1157" s="1"/>
      <c r="L1157" s="1"/>
      <c r="M1157" s="1"/>
      <c r="N1157" s="1"/>
      <c r="O1157" s="1"/>
      <c r="P1157" s="1"/>
      <c r="Q1157" s="1"/>
      <c r="R1157" s="1"/>
      <c r="S1157" s="1"/>
      <c r="T1157" s="1"/>
    </row>
    <row r="1158" spans="1:20" ht="9.75" customHeight="1">
      <c r="A1158" s="1"/>
      <c r="B1158" s="1"/>
      <c r="C1158" s="1"/>
      <c r="D1158" s="1"/>
      <c r="E1158" s="1"/>
      <c r="F1158" s="1"/>
      <c r="G1158" s="1"/>
      <c r="H1158" s="1"/>
      <c r="I1158" s="1"/>
      <c r="J1158" s="1"/>
      <c r="K1158" s="1"/>
      <c r="L1158" s="1"/>
      <c r="M1158" s="1"/>
      <c r="N1158" s="1"/>
      <c r="O1158" s="1"/>
      <c r="P1158" s="1"/>
      <c r="Q1158" s="1"/>
      <c r="R1158" s="1"/>
      <c r="S1158" s="1"/>
      <c r="T1158" s="1"/>
    </row>
    <row r="1159" spans="1:20" ht="9.75" customHeight="1">
      <c r="A1159" s="1"/>
      <c r="B1159" s="1"/>
      <c r="C1159" s="1"/>
      <c r="D1159" s="1"/>
      <c r="E1159" s="1"/>
      <c r="F1159" s="1"/>
      <c r="G1159" s="1"/>
      <c r="H1159" s="1"/>
      <c r="I1159" s="1"/>
      <c r="J1159" s="1"/>
      <c r="K1159" s="1"/>
      <c r="L1159" s="1"/>
      <c r="M1159" s="1"/>
      <c r="N1159" s="1"/>
      <c r="O1159" s="1"/>
      <c r="P1159" s="1"/>
      <c r="Q1159" s="1"/>
      <c r="R1159" s="1"/>
      <c r="S1159" s="1"/>
      <c r="T1159" s="1"/>
    </row>
    <row r="1160" spans="1:20" ht="9.75" customHeight="1">
      <c r="A1160" s="1"/>
      <c r="B1160" s="1"/>
      <c r="C1160" s="1"/>
      <c r="D1160" s="1"/>
      <c r="E1160" s="1"/>
      <c r="F1160" s="1"/>
      <c r="G1160" s="1"/>
      <c r="H1160" s="1"/>
      <c r="I1160" s="1"/>
      <c r="J1160" s="1"/>
      <c r="K1160" s="1"/>
      <c r="L1160" s="1"/>
      <c r="M1160" s="1"/>
      <c r="N1160" s="1"/>
      <c r="O1160" s="1"/>
      <c r="P1160" s="1"/>
      <c r="Q1160" s="1"/>
      <c r="R1160" s="1"/>
      <c r="S1160" s="1"/>
      <c r="T1160" s="1"/>
    </row>
    <row r="1161" spans="1:20" ht="9.75" customHeight="1">
      <c r="A1161" s="1"/>
      <c r="B1161" s="1"/>
      <c r="C1161" s="1"/>
      <c r="D1161" s="1"/>
      <c r="E1161" s="1"/>
      <c r="F1161" s="1"/>
      <c r="G1161" s="1"/>
      <c r="H1161" s="1"/>
      <c r="I1161" s="1"/>
      <c r="J1161" s="1"/>
      <c r="K1161" s="1"/>
      <c r="L1161" s="1"/>
      <c r="M1161" s="1"/>
      <c r="N1161" s="1"/>
      <c r="O1161" s="1"/>
      <c r="P1161" s="1"/>
      <c r="Q1161" s="1"/>
      <c r="R1161" s="1"/>
      <c r="S1161" s="1"/>
      <c r="T1161" s="1"/>
    </row>
    <row r="1162" spans="1:20" ht="9.75" customHeight="1">
      <c r="A1162" s="1"/>
      <c r="B1162" s="1"/>
      <c r="C1162" s="1"/>
      <c r="D1162" s="1"/>
      <c r="E1162" s="1"/>
      <c r="F1162" s="1"/>
      <c r="G1162" s="1"/>
      <c r="H1162" s="1"/>
      <c r="I1162" s="1"/>
      <c r="J1162" s="1"/>
      <c r="K1162" s="1"/>
      <c r="L1162" s="1"/>
      <c r="M1162" s="1"/>
      <c r="N1162" s="1"/>
      <c r="O1162" s="1"/>
      <c r="P1162" s="1"/>
      <c r="Q1162" s="1"/>
      <c r="R1162" s="1"/>
      <c r="S1162" s="1"/>
      <c r="T1162" s="1"/>
    </row>
    <row r="1163" spans="1:20" ht="9.75" customHeight="1">
      <c r="A1163" s="1"/>
      <c r="B1163" s="1"/>
      <c r="C1163" s="1"/>
      <c r="D1163" s="1"/>
      <c r="E1163" s="1"/>
      <c r="F1163" s="1"/>
      <c r="G1163" s="1"/>
      <c r="H1163" s="1"/>
      <c r="I1163" s="1"/>
      <c r="J1163" s="1"/>
      <c r="K1163" s="1"/>
      <c r="L1163" s="1"/>
      <c r="M1163" s="1"/>
      <c r="N1163" s="1"/>
      <c r="O1163" s="1"/>
      <c r="P1163" s="1"/>
      <c r="Q1163" s="1"/>
      <c r="R1163" s="1"/>
      <c r="S1163" s="1"/>
      <c r="T1163" s="1"/>
    </row>
    <row r="1164" spans="1:20" ht="9.75" customHeight="1">
      <c r="A1164" s="1"/>
      <c r="B1164" s="1"/>
      <c r="C1164" s="1"/>
      <c r="D1164" s="1"/>
      <c r="E1164" s="1"/>
      <c r="F1164" s="1"/>
      <c r="G1164" s="1"/>
      <c r="H1164" s="1"/>
      <c r="I1164" s="1"/>
      <c r="J1164" s="1"/>
      <c r="K1164" s="1"/>
      <c r="L1164" s="1"/>
      <c r="M1164" s="1"/>
      <c r="N1164" s="1"/>
      <c r="O1164" s="1"/>
      <c r="P1164" s="1"/>
      <c r="Q1164" s="1"/>
      <c r="R1164" s="1"/>
      <c r="S1164" s="1"/>
      <c r="T1164" s="1"/>
    </row>
    <row r="1165" spans="1:20" ht="9.75" customHeight="1">
      <c r="A1165" s="1"/>
      <c r="B1165" s="1"/>
      <c r="C1165" s="1"/>
      <c r="D1165" s="1"/>
      <c r="E1165" s="1"/>
      <c r="F1165" s="1"/>
      <c r="G1165" s="1"/>
      <c r="H1165" s="1"/>
      <c r="I1165" s="1"/>
      <c r="J1165" s="1"/>
      <c r="K1165" s="1"/>
      <c r="L1165" s="1"/>
      <c r="M1165" s="1"/>
      <c r="N1165" s="1"/>
      <c r="O1165" s="1"/>
      <c r="P1165" s="1"/>
      <c r="Q1165" s="1"/>
      <c r="R1165" s="1"/>
      <c r="S1165" s="1"/>
      <c r="T1165" s="1"/>
    </row>
    <row r="1166" spans="1:20" ht="9.75" customHeight="1">
      <c r="A1166" s="1"/>
      <c r="B1166" s="1"/>
      <c r="C1166" s="1"/>
      <c r="D1166" s="1"/>
      <c r="E1166" s="1"/>
      <c r="F1166" s="1"/>
      <c r="G1166" s="1"/>
      <c r="H1166" s="1"/>
      <c r="I1166" s="1"/>
      <c r="J1166" s="1"/>
      <c r="K1166" s="1"/>
      <c r="L1166" s="1"/>
      <c r="M1166" s="1"/>
      <c r="N1166" s="1"/>
      <c r="O1166" s="1"/>
      <c r="P1166" s="1"/>
      <c r="Q1166" s="1"/>
      <c r="R1166" s="1"/>
      <c r="S1166" s="1"/>
      <c r="T1166" s="1"/>
    </row>
    <row r="1167" spans="1:20" ht="9.75" customHeight="1">
      <c r="A1167" s="1"/>
      <c r="B1167" s="1"/>
      <c r="C1167" s="1"/>
      <c r="D1167" s="1"/>
      <c r="E1167" s="1"/>
      <c r="F1167" s="1"/>
      <c r="G1167" s="1"/>
      <c r="H1167" s="1"/>
      <c r="I1167" s="1"/>
      <c r="J1167" s="1"/>
      <c r="K1167" s="1"/>
      <c r="L1167" s="1"/>
      <c r="M1167" s="1"/>
      <c r="N1167" s="1"/>
      <c r="O1167" s="1"/>
      <c r="P1167" s="1"/>
      <c r="Q1167" s="1"/>
      <c r="R1167" s="1"/>
      <c r="S1167" s="1"/>
      <c r="T1167" s="1"/>
    </row>
    <row r="1168" spans="1:20" ht="9.75" customHeight="1">
      <c r="A1168" s="1"/>
      <c r="B1168" s="1"/>
      <c r="C1168" s="1"/>
      <c r="D1168" s="1"/>
      <c r="E1168" s="1"/>
      <c r="F1168" s="1"/>
      <c r="G1168" s="1"/>
      <c r="H1168" s="1"/>
      <c r="I1168" s="1"/>
      <c r="J1168" s="1"/>
      <c r="K1168" s="1"/>
      <c r="L1168" s="1"/>
      <c r="M1168" s="1"/>
      <c r="N1168" s="1"/>
      <c r="O1168" s="1"/>
      <c r="P1168" s="1"/>
      <c r="Q1168" s="1"/>
      <c r="R1168" s="1"/>
      <c r="S1168" s="1"/>
      <c r="T1168" s="1"/>
    </row>
    <row r="1169" spans="1:20" ht="9.75" customHeight="1">
      <c r="A1169" s="1"/>
      <c r="B1169" s="1"/>
      <c r="C1169" s="1"/>
      <c r="D1169" s="1"/>
      <c r="E1169" s="1"/>
      <c r="F1169" s="1"/>
      <c r="G1169" s="1"/>
      <c r="H1169" s="1"/>
      <c r="I1169" s="1"/>
      <c r="J1169" s="1"/>
      <c r="K1169" s="1"/>
      <c r="L1169" s="1"/>
      <c r="M1169" s="1"/>
      <c r="N1169" s="1"/>
      <c r="O1169" s="1"/>
      <c r="P1169" s="1"/>
      <c r="Q1169" s="1"/>
      <c r="R1169" s="1"/>
      <c r="S1169" s="1"/>
      <c r="T1169" s="1"/>
    </row>
    <row r="1170" spans="1:20" ht="9.75" customHeight="1">
      <c r="A1170" s="1"/>
      <c r="B1170" s="1"/>
      <c r="C1170" s="1"/>
      <c r="D1170" s="1"/>
      <c r="E1170" s="1"/>
      <c r="F1170" s="1"/>
      <c r="G1170" s="1"/>
      <c r="H1170" s="1"/>
      <c r="I1170" s="1"/>
      <c r="J1170" s="1"/>
      <c r="K1170" s="1"/>
      <c r="L1170" s="1"/>
      <c r="M1170" s="1"/>
      <c r="N1170" s="1"/>
      <c r="O1170" s="1"/>
      <c r="P1170" s="1"/>
      <c r="Q1170" s="1"/>
      <c r="R1170" s="1"/>
      <c r="S1170" s="1"/>
      <c r="T1170" s="1"/>
    </row>
    <row r="1171" spans="1:20" ht="9.75" customHeight="1">
      <c r="A1171" s="1"/>
      <c r="B1171" s="1"/>
      <c r="C1171" s="1"/>
      <c r="D1171" s="1"/>
      <c r="E1171" s="1"/>
      <c r="F1171" s="1"/>
      <c r="G1171" s="1"/>
      <c r="H1171" s="1"/>
      <c r="I1171" s="1"/>
      <c r="J1171" s="1"/>
      <c r="K1171" s="1"/>
      <c r="L1171" s="1"/>
      <c r="M1171" s="1"/>
      <c r="N1171" s="1"/>
      <c r="O1171" s="1"/>
      <c r="P1171" s="1"/>
      <c r="Q1171" s="1"/>
      <c r="R1171" s="1"/>
      <c r="S1171" s="1"/>
      <c r="T1171" s="1"/>
    </row>
    <row r="1172" spans="1:20" ht="9.75" customHeight="1">
      <c r="A1172" s="1"/>
      <c r="B1172" s="1"/>
      <c r="C1172" s="1"/>
      <c r="D1172" s="1"/>
      <c r="E1172" s="1"/>
      <c r="F1172" s="1"/>
      <c r="G1172" s="1"/>
      <c r="H1172" s="1"/>
      <c r="I1172" s="1"/>
      <c r="J1172" s="1"/>
      <c r="K1172" s="1"/>
      <c r="L1172" s="1"/>
      <c r="M1172" s="1"/>
      <c r="N1172" s="1"/>
      <c r="O1172" s="1"/>
      <c r="P1172" s="1"/>
      <c r="Q1172" s="1"/>
      <c r="R1172" s="1"/>
      <c r="S1172" s="1"/>
      <c r="T1172" s="1"/>
    </row>
    <row r="1173" spans="1:20" ht="9.75" customHeight="1">
      <c r="A1173" s="1"/>
      <c r="B1173" s="1"/>
      <c r="C1173" s="1"/>
      <c r="D1173" s="1"/>
      <c r="E1173" s="1"/>
      <c r="F1173" s="1"/>
      <c r="G1173" s="1"/>
      <c r="H1173" s="1"/>
      <c r="I1173" s="1"/>
      <c r="J1173" s="1"/>
      <c r="K1173" s="1"/>
      <c r="L1173" s="1"/>
      <c r="M1173" s="1"/>
      <c r="N1173" s="1"/>
      <c r="O1173" s="1"/>
      <c r="P1173" s="1"/>
      <c r="Q1173" s="1"/>
      <c r="R1173" s="1"/>
      <c r="S1173" s="1"/>
      <c r="T1173" s="1"/>
    </row>
    <row r="1174" spans="1:20" ht="9.75" customHeight="1">
      <c r="A1174" s="1"/>
      <c r="B1174" s="1"/>
      <c r="C1174" s="1"/>
      <c r="D1174" s="1"/>
      <c r="E1174" s="1"/>
      <c r="F1174" s="1"/>
      <c r="G1174" s="1"/>
      <c r="H1174" s="1"/>
      <c r="I1174" s="1"/>
      <c r="J1174" s="1"/>
      <c r="K1174" s="1"/>
      <c r="L1174" s="1"/>
      <c r="M1174" s="1"/>
      <c r="N1174" s="1"/>
      <c r="O1174" s="1"/>
      <c r="P1174" s="1"/>
      <c r="Q1174" s="1"/>
      <c r="R1174" s="1"/>
      <c r="S1174" s="1"/>
      <c r="T1174" s="1"/>
    </row>
    <row r="1175" spans="1:20" ht="9.75" customHeight="1">
      <c r="A1175" s="1"/>
      <c r="B1175" s="1"/>
      <c r="C1175" s="1"/>
      <c r="D1175" s="1"/>
      <c r="E1175" s="1"/>
      <c r="F1175" s="1"/>
      <c r="G1175" s="1"/>
      <c r="H1175" s="1"/>
      <c r="I1175" s="1"/>
      <c r="J1175" s="1"/>
      <c r="K1175" s="1"/>
      <c r="L1175" s="1"/>
      <c r="M1175" s="1"/>
      <c r="N1175" s="1"/>
      <c r="O1175" s="1"/>
      <c r="P1175" s="1"/>
      <c r="Q1175" s="1"/>
      <c r="R1175" s="1"/>
      <c r="S1175" s="1"/>
      <c r="T1175" s="1"/>
    </row>
    <row r="1176" spans="1:20" ht="9.75" customHeight="1">
      <c r="A1176" s="1"/>
      <c r="B1176" s="1"/>
      <c r="C1176" s="1"/>
      <c r="D1176" s="1"/>
      <c r="E1176" s="1"/>
      <c r="F1176" s="1"/>
      <c r="G1176" s="1"/>
      <c r="H1176" s="1"/>
      <c r="I1176" s="1"/>
      <c r="J1176" s="1"/>
      <c r="K1176" s="1"/>
      <c r="L1176" s="1"/>
      <c r="M1176" s="1"/>
      <c r="N1176" s="1"/>
      <c r="O1176" s="1"/>
      <c r="P1176" s="1"/>
      <c r="Q1176" s="1"/>
      <c r="R1176" s="1"/>
      <c r="S1176" s="1"/>
      <c r="T1176" s="1"/>
    </row>
    <row r="1177" spans="1:20" ht="9.75" customHeight="1">
      <c r="A1177" s="1"/>
      <c r="B1177" s="1"/>
      <c r="C1177" s="1"/>
      <c r="D1177" s="1"/>
      <c r="E1177" s="1"/>
      <c r="F1177" s="1"/>
      <c r="G1177" s="1"/>
      <c r="H1177" s="1"/>
      <c r="I1177" s="1"/>
      <c r="J1177" s="1"/>
      <c r="K1177" s="1"/>
      <c r="L1177" s="1"/>
      <c r="M1177" s="1"/>
      <c r="N1177" s="1"/>
      <c r="O1177" s="1"/>
      <c r="P1177" s="1"/>
      <c r="Q1177" s="1"/>
      <c r="R1177" s="1"/>
      <c r="S1177" s="1"/>
      <c r="T1177" s="1"/>
    </row>
    <row r="1178" spans="1:20" ht="9.75" customHeight="1">
      <c r="A1178" s="1"/>
      <c r="B1178" s="1"/>
      <c r="C1178" s="1"/>
      <c r="D1178" s="1"/>
      <c r="E1178" s="1"/>
      <c r="F1178" s="1"/>
      <c r="G1178" s="1"/>
      <c r="H1178" s="1"/>
      <c r="I1178" s="1"/>
      <c r="J1178" s="1"/>
      <c r="K1178" s="1"/>
      <c r="L1178" s="1"/>
      <c r="M1178" s="1"/>
      <c r="N1178" s="1"/>
      <c r="O1178" s="1"/>
      <c r="P1178" s="1"/>
      <c r="Q1178" s="1"/>
      <c r="R1178" s="1"/>
      <c r="S1178" s="1"/>
      <c r="T1178" s="1"/>
    </row>
    <row r="1179" spans="1:20" ht="9.75" customHeight="1">
      <c r="A1179" s="1"/>
      <c r="B1179" s="1"/>
      <c r="C1179" s="1"/>
      <c r="D1179" s="1"/>
      <c r="E1179" s="1"/>
      <c r="F1179" s="1"/>
      <c r="G1179" s="1"/>
      <c r="H1179" s="1"/>
      <c r="I1179" s="1"/>
      <c r="J1179" s="1"/>
      <c r="K1179" s="1"/>
      <c r="L1179" s="1"/>
      <c r="M1179" s="1"/>
      <c r="N1179" s="1"/>
      <c r="O1179" s="1"/>
      <c r="P1179" s="1"/>
      <c r="Q1179" s="1"/>
      <c r="R1179" s="1"/>
      <c r="S1179" s="1"/>
      <c r="T1179" s="1"/>
    </row>
    <row r="1180" spans="1:20" ht="9.75" customHeight="1">
      <c r="A1180" s="1"/>
      <c r="B1180" s="1"/>
      <c r="C1180" s="1"/>
      <c r="D1180" s="1"/>
      <c r="E1180" s="1"/>
      <c r="F1180" s="1"/>
      <c r="G1180" s="1"/>
      <c r="H1180" s="1"/>
      <c r="I1180" s="1"/>
      <c r="J1180" s="1"/>
      <c r="K1180" s="1"/>
      <c r="L1180" s="1"/>
      <c r="M1180" s="1"/>
      <c r="N1180" s="1"/>
      <c r="O1180" s="1"/>
      <c r="P1180" s="1"/>
      <c r="Q1180" s="1"/>
      <c r="R1180" s="1"/>
      <c r="S1180" s="1"/>
      <c r="T1180" s="1"/>
    </row>
    <row r="1181" spans="1:20" ht="9.75" customHeight="1">
      <c r="A1181" s="1"/>
      <c r="B1181" s="1"/>
      <c r="C1181" s="1"/>
      <c r="D1181" s="1"/>
      <c r="E1181" s="1"/>
      <c r="F1181" s="1"/>
      <c r="G1181" s="1"/>
      <c r="H1181" s="1"/>
      <c r="I1181" s="1"/>
      <c r="J1181" s="1"/>
      <c r="K1181" s="1"/>
      <c r="L1181" s="1"/>
      <c r="M1181" s="1"/>
      <c r="N1181" s="1"/>
      <c r="O1181" s="1"/>
      <c r="P1181" s="1"/>
      <c r="Q1181" s="1"/>
      <c r="R1181" s="1"/>
      <c r="S1181" s="1"/>
      <c r="T1181" s="1"/>
    </row>
    <row r="1182" spans="1:20" ht="9.75" customHeight="1">
      <c r="A1182" s="1"/>
      <c r="B1182" s="1"/>
      <c r="C1182" s="1"/>
      <c r="D1182" s="1"/>
      <c r="E1182" s="1"/>
      <c r="F1182" s="1"/>
      <c r="G1182" s="1"/>
      <c r="H1182" s="1"/>
      <c r="I1182" s="1"/>
      <c r="J1182" s="1"/>
      <c r="K1182" s="1"/>
      <c r="L1182" s="1"/>
      <c r="M1182" s="1"/>
      <c r="N1182" s="1"/>
      <c r="O1182" s="1"/>
      <c r="P1182" s="1"/>
      <c r="Q1182" s="1"/>
      <c r="R1182" s="1"/>
      <c r="S1182" s="1"/>
      <c r="T1182" s="1"/>
    </row>
    <row r="1183" spans="1:20" ht="9.75" customHeight="1">
      <c r="A1183" s="1"/>
      <c r="B1183" s="1"/>
      <c r="C1183" s="1"/>
      <c r="D1183" s="1"/>
      <c r="E1183" s="1"/>
      <c r="F1183" s="1"/>
      <c r="G1183" s="1"/>
      <c r="H1183" s="1"/>
      <c r="I1183" s="1"/>
      <c r="J1183" s="1"/>
      <c r="K1183" s="1"/>
      <c r="L1183" s="1"/>
      <c r="M1183" s="1"/>
      <c r="N1183" s="1"/>
      <c r="O1183" s="1"/>
      <c r="P1183" s="1"/>
      <c r="Q1183" s="1"/>
      <c r="R1183" s="1"/>
      <c r="S1183" s="1"/>
      <c r="T1183" s="1"/>
    </row>
    <row r="1184" spans="1:20" ht="9.75" customHeight="1">
      <c r="A1184" s="1"/>
      <c r="B1184" s="1"/>
      <c r="C1184" s="1"/>
      <c r="D1184" s="1"/>
      <c r="E1184" s="1"/>
      <c r="F1184" s="1"/>
      <c r="G1184" s="1"/>
      <c r="H1184" s="1"/>
      <c r="I1184" s="1"/>
      <c r="J1184" s="1"/>
      <c r="K1184" s="1"/>
      <c r="L1184" s="1"/>
      <c r="M1184" s="1"/>
      <c r="N1184" s="1"/>
      <c r="O1184" s="1"/>
      <c r="P1184" s="1"/>
      <c r="Q1184" s="1"/>
      <c r="R1184" s="1"/>
      <c r="S1184" s="1"/>
      <c r="T1184" s="1"/>
    </row>
    <row r="1185" spans="1:20" ht="9.75" customHeight="1">
      <c r="A1185" s="1"/>
      <c r="B1185" s="1"/>
      <c r="C1185" s="1"/>
      <c r="D1185" s="1"/>
      <c r="E1185" s="1"/>
      <c r="F1185" s="1"/>
      <c r="G1185" s="1"/>
      <c r="H1185" s="1"/>
      <c r="I1185" s="1"/>
      <c r="J1185" s="1"/>
      <c r="K1185" s="1"/>
      <c r="L1185" s="1"/>
      <c r="M1185" s="1"/>
      <c r="N1185" s="1"/>
      <c r="O1185" s="1"/>
      <c r="P1185" s="1"/>
      <c r="Q1185" s="1"/>
      <c r="R1185" s="1"/>
      <c r="S1185" s="1"/>
      <c r="T1185" s="1"/>
    </row>
    <row r="1186" spans="1:20" ht="9.75" customHeight="1">
      <c r="A1186" s="1"/>
      <c r="B1186" s="1"/>
      <c r="C1186" s="1"/>
      <c r="D1186" s="1"/>
      <c r="E1186" s="1"/>
      <c r="F1186" s="1"/>
      <c r="G1186" s="1"/>
      <c r="H1186" s="1"/>
      <c r="I1186" s="1"/>
      <c r="J1186" s="1"/>
      <c r="K1186" s="1"/>
      <c r="L1186" s="1"/>
      <c r="M1186" s="1"/>
      <c r="N1186" s="1"/>
      <c r="O1186" s="1"/>
      <c r="P1186" s="1"/>
      <c r="Q1186" s="1"/>
      <c r="R1186" s="1"/>
      <c r="S1186" s="1"/>
      <c r="T1186" s="1"/>
    </row>
    <row r="1187" spans="1:20" ht="9.75" customHeight="1">
      <c r="A1187" s="1"/>
      <c r="B1187" s="1"/>
      <c r="C1187" s="1"/>
      <c r="D1187" s="1"/>
      <c r="E1187" s="1"/>
      <c r="F1187" s="1"/>
      <c r="G1187" s="1"/>
      <c r="H1187" s="1"/>
      <c r="I1187" s="1"/>
      <c r="J1187" s="1"/>
      <c r="K1187" s="1"/>
      <c r="L1187" s="1"/>
      <c r="M1187" s="1"/>
      <c r="N1187" s="1"/>
      <c r="O1187" s="1"/>
      <c r="P1187" s="1"/>
      <c r="Q1187" s="1"/>
      <c r="R1187" s="1"/>
      <c r="S1187" s="1"/>
      <c r="T1187" s="1"/>
    </row>
    <row r="1188" spans="1:20" ht="9.75" customHeight="1">
      <c r="A1188" s="1"/>
      <c r="B1188" s="1"/>
      <c r="C1188" s="1"/>
      <c r="D1188" s="1"/>
      <c r="E1188" s="1"/>
      <c r="F1188" s="1"/>
      <c r="G1188" s="1"/>
      <c r="H1188" s="1"/>
      <c r="I1188" s="1"/>
      <c r="J1188" s="1"/>
      <c r="K1188" s="1"/>
      <c r="L1188" s="1"/>
      <c r="M1188" s="1"/>
      <c r="N1188" s="1"/>
      <c r="O1188" s="1"/>
      <c r="P1188" s="1"/>
      <c r="Q1188" s="1"/>
      <c r="R1188" s="1"/>
      <c r="S1188" s="1"/>
      <c r="T1188" s="1"/>
    </row>
    <row r="1189" spans="1:20" ht="9.75" customHeight="1">
      <c r="A1189" s="1"/>
      <c r="B1189" s="1"/>
      <c r="C1189" s="1"/>
      <c r="D1189" s="1"/>
      <c r="E1189" s="1"/>
      <c r="F1189" s="1"/>
      <c r="G1189" s="1"/>
      <c r="H1189" s="1"/>
      <c r="I1189" s="1"/>
      <c r="J1189" s="1"/>
      <c r="K1189" s="1"/>
      <c r="L1189" s="1"/>
      <c r="M1189" s="1"/>
      <c r="N1189" s="1"/>
      <c r="O1189" s="1"/>
      <c r="P1189" s="1"/>
      <c r="Q1189" s="1"/>
      <c r="R1189" s="1"/>
      <c r="S1189" s="1"/>
      <c r="T1189" s="1"/>
    </row>
    <row r="1190" spans="1:20" ht="9.75" customHeight="1">
      <c r="A1190" s="1"/>
      <c r="B1190" s="1"/>
      <c r="C1190" s="1"/>
      <c r="D1190" s="1"/>
      <c r="E1190" s="1"/>
      <c r="F1190" s="1"/>
      <c r="G1190" s="1"/>
      <c r="H1190" s="1"/>
      <c r="I1190" s="1"/>
      <c r="J1190" s="1"/>
      <c r="K1190" s="1"/>
      <c r="L1190" s="1"/>
      <c r="M1190" s="1"/>
      <c r="N1190" s="1"/>
      <c r="O1190" s="1"/>
      <c r="P1190" s="1"/>
      <c r="Q1190" s="1"/>
      <c r="R1190" s="1"/>
      <c r="S1190" s="1"/>
      <c r="T1190" s="1"/>
    </row>
    <row r="1191" spans="1:20" ht="9.75" customHeight="1">
      <c r="A1191" s="1"/>
      <c r="B1191" s="1"/>
      <c r="C1191" s="1"/>
      <c r="D1191" s="1"/>
      <c r="E1191" s="1"/>
      <c r="F1191" s="1"/>
      <c r="G1191" s="1"/>
      <c r="H1191" s="1"/>
      <c r="I1191" s="1"/>
      <c r="J1191" s="1"/>
      <c r="K1191" s="1"/>
      <c r="L1191" s="1"/>
      <c r="M1191" s="1"/>
      <c r="N1191" s="1"/>
      <c r="O1191" s="1"/>
      <c r="P1191" s="1"/>
      <c r="Q1191" s="1"/>
      <c r="R1191" s="1"/>
      <c r="S1191" s="1"/>
      <c r="T1191" s="1"/>
    </row>
    <row r="1192" spans="1:20" ht="9.75" customHeight="1">
      <c r="A1192" s="1"/>
      <c r="B1192" s="1"/>
      <c r="C1192" s="1"/>
      <c r="D1192" s="1"/>
      <c r="E1192" s="1"/>
      <c r="F1192" s="1"/>
      <c r="G1192" s="1"/>
      <c r="H1192" s="1"/>
      <c r="I1192" s="1"/>
      <c r="J1192" s="1"/>
      <c r="K1192" s="1"/>
      <c r="L1192" s="1"/>
      <c r="M1192" s="1"/>
      <c r="N1192" s="1"/>
      <c r="O1192" s="1"/>
      <c r="P1192" s="1"/>
      <c r="Q1192" s="1"/>
      <c r="R1192" s="1"/>
      <c r="S1192" s="1"/>
      <c r="T1192" s="1"/>
    </row>
    <row r="1193" spans="1:20" ht="9.75" customHeight="1">
      <c r="A1193" s="1"/>
      <c r="B1193" s="1"/>
      <c r="C1193" s="1"/>
      <c r="D1193" s="1"/>
      <c r="E1193" s="1"/>
      <c r="F1193" s="1"/>
      <c r="G1193" s="1"/>
      <c r="H1193" s="1"/>
      <c r="I1193" s="1"/>
      <c r="J1193" s="1"/>
      <c r="K1193" s="1"/>
      <c r="L1193" s="1"/>
      <c r="M1193" s="1"/>
      <c r="N1193" s="1"/>
      <c r="O1193" s="1"/>
      <c r="P1193" s="1"/>
      <c r="Q1193" s="1"/>
      <c r="R1193" s="1"/>
      <c r="S1193" s="1"/>
      <c r="T1193" s="1"/>
    </row>
    <row r="1194" spans="1:20" ht="9.75" customHeight="1">
      <c r="A1194" s="1"/>
      <c r="B1194" s="1"/>
      <c r="C1194" s="1"/>
      <c r="D1194" s="1"/>
      <c r="E1194" s="1"/>
      <c r="F1194" s="1"/>
      <c r="G1194" s="1"/>
      <c r="H1194" s="1"/>
      <c r="I1194" s="1"/>
      <c r="J1194" s="1"/>
      <c r="K1194" s="1"/>
      <c r="L1194" s="1"/>
      <c r="M1194" s="1"/>
      <c r="N1194" s="1"/>
      <c r="O1194" s="1"/>
      <c r="P1194" s="1"/>
      <c r="Q1194" s="1"/>
      <c r="R1194" s="1"/>
      <c r="S1194" s="1"/>
      <c r="T1194" s="1"/>
    </row>
    <row r="1195" spans="1:20" ht="9.75" customHeight="1">
      <c r="A1195" s="1"/>
      <c r="B1195" s="1"/>
      <c r="C1195" s="1"/>
      <c r="D1195" s="1"/>
      <c r="E1195" s="1"/>
      <c r="F1195" s="1"/>
      <c r="G1195" s="1"/>
      <c r="H1195" s="1"/>
      <c r="I1195" s="1"/>
      <c r="J1195" s="1"/>
      <c r="K1195" s="1"/>
      <c r="L1195" s="1"/>
      <c r="M1195" s="1"/>
      <c r="N1195" s="1"/>
      <c r="O1195" s="1"/>
      <c r="P1195" s="1"/>
      <c r="Q1195" s="1"/>
      <c r="R1195" s="1"/>
      <c r="S1195" s="1"/>
      <c r="T1195" s="1"/>
    </row>
    <row r="1196" spans="1:20" ht="9.75" customHeight="1">
      <c r="A1196" s="1"/>
      <c r="B1196" s="1"/>
      <c r="C1196" s="1"/>
      <c r="D1196" s="1"/>
      <c r="E1196" s="1"/>
      <c r="F1196" s="1"/>
      <c r="G1196" s="1"/>
      <c r="H1196" s="1"/>
      <c r="I1196" s="1"/>
      <c r="J1196" s="1"/>
      <c r="K1196" s="1"/>
      <c r="L1196" s="1"/>
      <c r="M1196" s="1"/>
      <c r="N1196" s="1"/>
      <c r="O1196" s="1"/>
      <c r="P1196" s="1"/>
      <c r="Q1196" s="1"/>
      <c r="R1196" s="1"/>
      <c r="S1196" s="1"/>
      <c r="T1196" s="1"/>
    </row>
    <row r="1197" spans="1:20" ht="9.75" customHeight="1">
      <c r="A1197" s="1"/>
      <c r="B1197" s="1"/>
      <c r="C1197" s="1"/>
      <c r="D1197" s="1"/>
      <c r="E1197" s="1"/>
      <c r="F1197" s="1"/>
      <c r="G1197" s="1"/>
      <c r="H1197" s="1"/>
      <c r="I1197" s="1"/>
      <c r="J1197" s="1"/>
      <c r="K1197" s="1"/>
      <c r="L1197" s="1"/>
      <c r="M1197" s="1"/>
      <c r="N1197" s="1"/>
      <c r="O1197" s="1"/>
      <c r="P1197" s="1"/>
      <c r="Q1197" s="1"/>
      <c r="R1197" s="1"/>
      <c r="S1197" s="1"/>
      <c r="T1197" s="1"/>
    </row>
    <row r="1198" spans="1:20" ht="9.75" customHeight="1">
      <c r="A1198" s="1"/>
      <c r="B1198" s="1"/>
      <c r="C1198" s="1"/>
      <c r="D1198" s="1"/>
      <c r="E1198" s="1"/>
      <c r="F1198" s="1"/>
      <c r="G1198" s="1"/>
      <c r="H1198" s="1"/>
      <c r="I1198" s="1"/>
      <c r="J1198" s="1"/>
      <c r="K1198" s="1"/>
      <c r="L1198" s="1"/>
      <c r="M1198" s="1"/>
      <c r="N1198" s="1"/>
      <c r="O1198" s="1"/>
      <c r="P1198" s="1"/>
      <c r="Q1198" s="1"/>
      <c r="R1198" s="1"/>
      <c r="S1198" s="1"/>
      <c r="T1198" s="1"/>
    </row>
    <row r="1199" spans="1:20" ht="9.75" customHeight="1">
      <c r="A1199" s="1"/>
      <c r="B1199" s="1"/>
      <c r="C1199" s="1"/>
      <c r="D1199" s="1"/>
      <c r="E1199" s="1"/>
      <c r="F1199" s="1"/>
      <c r="G1199" s="1"/>
      <c r="H1199" s="1"/>
      <c r="I1199" s="1"/>
      <c r="J1199" s="1"/>
      <c r="K1199" s="1"/>
      <c r="L1199" s="1"/>
      <c r="M1199" s="1"/>
      <c r="N1199" s="1"/>
      <c r="O1199" s="1"/>
      <c r="P1199" s="1"/>
      <c r="Q1199" s="1"/>
      <c r="R1199" s="1"/>
      <c r="S1199" s="1"/>
      <c r="T1199" s="1"/>
    </row>
    <row r="1200" spans="1:20" ht="9.75" customHeight="1">
      <c r="A1200" s="1"/>
      <c r="B1200" s="1"/>
      <c r="C1200" s="1"/>
      <c r="D1200" s="1"/>
      <c r="E1200" s="1"/>
      <c r="F1200" s="1"/>
      <c r="G1200" s="1"/>
      <c r="H1200" s="1"/>
      <c r="I1200" s="1"/>
      <c r="J1200" s="1"/>
      <c r="K1200" s="1"/>
      <c r="L1200" s="1"/>
      <c r="M1200" s="1"/>
      <c r="N1200" s="1"/>
      <c r="O1200" s="1"/>
      <c r="P1200" s="1"/>
      <c r="Q1200" s="1"/>
      <c r="R1200" s="1"/>
      <c r="S1200" s="1"/>
      <c r="T1200" s="1"/>
    </row>
    <row r="1201" spans="1:20" ht="9.75" customHeight="1">
      <c r="A1201" s="1"/>
      <c r="B1201" s="1"/>
      <c r="C1201" s="1"/>
      <c r="D1201" s="1"/>
      <c r="E1201" s="1"/>
      <c r="F1201" s="1"/>
      <c r="G1201" s="1"/>
      <c r="H1201" s="1"/>
      <c r="I1201" s="1"/>
      <c r="J1201" s="1"/>
      <c r="K1201" s="1"/>
      <c r="L1201" s="1"/>
      <c r="M1201" s="1"/>
      <c r="N1201" s="1"/>
      <c r="O1201" s="1"/>
      <c r="P1201" s="1"/>
      <c r="Q1201" s="1"/>
      <c r="R1201" s="1"/>
      <c r="S1201" s="1"/>
      <c r="T1201" s="1"/>
    </row>
    <row r="1202" spans="1:20" ht="9.75" customHeight="1">
      <c r="A1202" s="1"/>
      <c r="B1202" s="1"/>
      <c r="C1202" s="1"/>
      <c r="D1202" s="1"/>
      <c r="E1202" s="1"/>
      <c r="F1202" s="1"/>
      <c r="G1202" s="1"/>
      <c r="H1202" s="1"/>
      <c r="I1202" s="1"/>
      <c r="J1202" s="1"/>
      <c r="K1202" s="1"/>
      <c r="L1202" s="1"/>
      <c r="M1202" s="1"/>
      <c r="N1202" s="1"/>
      <c r="O1202" s="1"/>
      <c r="P1202" s="1"/>
      <c r="Q1202" s="1"/>
      <c r="R1202" s="1"/>
      <c r="S1202" s="1"/>
      <c r="T1202" s="1"/>
    </row>
    <row r="1203" spans="1:20" ht="9.75" customHeight="1">
      <c r="A1203" s="1"/>
      <c r="B1203" s="1"/>
      <c r="C1203" s="1"/>
      <c r="D1203" s="1"/>
      <c r="E1203" s="1"/>
      <c r="F1203" s="1"/>
      <c r="G1203" s="1"/>
      <c r="H1203" s="1"/>
      <c r="I1203" s="1"/>
      <c r="J1203" s="1"/>
      <c r="K1203" s="1"/>
      <c r="L1203" s="1"/>
      <c r="M1203" s="1"/>
      <c r="N1203" s="1"/>
      <c r="O1203" s="1"/>
      <c r="P1203" s="1"/>
      <c r="Q1203" s="1"/>
      <c r="R1203" s="1"/>
      <c r="S1203" s="1"/>
      <c r="T1203" s="1"/>
    </row>
    <row r="1204" spans="1:20" ht="9.75" customHeight="1">
      <c r="A1204" s="1"/>
      <c r="B1204" s="1"/>
      <c r="C1204" s="1"/>
      <c r="D1204" s="1"/>
      <c r="E1204" s="1"/>
      <c r="F1204" s="1"/>
      <c r="G1204" s="1"/>
      <c r="H1204" s="1"/>
      <c r="I1204" s="1"/>
      <c r="J1204" s="1"/>
      <c r="K1204" s="1"/>
      <c r="L1204" s="1"/>
      <c r="M1204" s="1"/>
      <c r="N1204" s="1"/>
      <c r="O1204" s="1"/>
      <c r="P1204" s="1"/>
      <c r="Q1204" s="1"/>
      <c r="R1204" s="1"/>
      <c r="S1204" s="1"/>
      <c r="T1204" s="1"/>
    </row>
    <row r="1205" spans="1:20" ht="9.75" customHeight="1">
      <c r="A1205" s="1"/>
      <c r="B1205" s="1"/>
      <c r="C1205" s="1"/>
      <c r="D1205" s="1"/>
      <c r="E1205" s="1"/>
      <c r="F1205" s="1"/>
      <c r="G1205" s="1"/>
      <c r="H1205" s="1"/>
      <c r="I1205" s="1"/>
      <c r="J1205" s="1"/>
      <c r="K1205" s="1"/>
      <c r="L1205" s="1"/>
      <c r="M1205" s="1"/>
      <c r="N1205" s="1"/>
      <c r="O1205" s="1"/>
      <c r="P1205" s="1"/>
      <c r="Q1205" s="1"/>
      <c r="R1205" s="1"/>
      <c r="S1205" s="1"/>
      <c r="T1205" s="1"/>
    </row>
    <row r="1206" spans="1:20" ht="9.75" customHeight="1">
      <c r="A1206" s="1"/>
      <c r="B1206" s="1"/>
      <c r="C1206" s="1"/>
      <c r="D1206" s="1"/>
      <c r="E1206" s="1"/>
      <c r="F1206" s="1"/>
      <c r="G1206" s="1"/>
      <c r="H1206" s="1"/>
      <c r="I1206" s="1"/>
      <c r="J1206" s="1"/>
      <c r="K1206" s="1"/>
      <c r="L1206" s="1"/>
      <c r="M1206" s="1"/>
      <c r="N1206" s="1"/>
      <c r="O1206" s="1"/>
      <c r="P1206" s="1"/>
      <c r="Q1206" s="1"/>
      <c r="R1206" s="1"/>
      <c r="S1206" s="1"/>
      <c r="T1206" s="1"/>
    </row>
    <row r="1207" spans="1:20" ht="9.75" customHeight="1">
      <c r="A1207" s="1"/>
      <c r="B1207" s="1"/>
      <c r="C1207" s="1"/>
      <c r="D1207" s="1"/>
      <c r="E1207" s="1"/>
      <c r="F1207" s="1"/>
      <c r="G1207" s="1"/>
      <c r="H1207" s="1"/>
      <c r="I1207" s="1"/>
      <c r="J1207" s="1"/>
      <c r="K1207" s="1"/>
      <c r="L1207" s="1"/>
      <c r="M1207" s="1"/>
      <c r="N1207" s="1"/>
      <c r="O1207" s="1"/>
      <c r="P1207" s="1"/>
      <c r="Q1207" s="1"/>
      <c r="R1207" s="1"/>
      <c r="S1207" s="1"/>
      <c r="T1207" s="1"/>
    </row>
    <row r="1208" spans="1:20" ht="9.75" customHeight="1">
      <c r="A1208" s="1"/>
      <c r="B1208" s="1"/>
      <c r="C1208" s="1"/>
      <c r="D1208" s="1"/>
      <c r="E1208" s="1"/>
      <c r="F1208" s="1"/>
      <c r="G1208" s="1"/>
      <c r="H1208" s="1"/>
      <c r="I1208" s="1"/>
      <c r="J1208" s="1"/>
      <c r="K1208" s="1"/>
      <c r="L1208" s="1"/>
      <c r="M1208" s="1"/>
      <c r="N1208" s="1"/>
      <c r="O1208" s="1"/>
      <c r="P1208" s="1"/>
      <c r="Q1208" s="1"/>
      <c r="R1208" s="1"/>
      <c r="S1208" s="1"/>
      <c r="T1208" s="1"/>
    </row>
    <row r="1209" spans="1:20" ht="9.75" customHeight="1">
      <c r="A1209" s="1"/>
      <c r="B1209" s="1"/>
      <c r="C1209" s="1"/>
      <c r="D1209" s="1"/>
      <c r="E1209" s="1"/>
      <c r="F1209" s="1"/>
      <c r="G1209" s="1"/>
      <c r="H1209" s="1"/>
      <c r="I1209" s="1"/>
      <c r="J1209" s="1"/>
      <c r="K1209" s="1"/>
      <c r="L1209" s="1"/>
      <c r="M1209" s="1"/>
      <c r="N1209" s="1"/>
      <c r="O1209" s="1"/>
      <c r="P1209" s="1"/>
      <c r="Q1209" s="1"/>
      <c r="R1209" s="1"/>
      <c r="S1209" s="1"/>
      <c r="T1209" s="1"/>
    </row>
    <row r="1210" spans="1:20" ht="9.75" customHeight="1">
      <c r="A1210" s="1"/>
      <c r="B1210" s="1"/>
      <c r="C1210" s="1"/>
      <c r="D1210" s="1"/>
      <c r="E1210" s="1"/>
      <c r="F1210" s="1"/>
      <c r="G1210" s="1"/>
      <c r="H1210" s="1"/>
      <c r="I1210" s="1"/>
      <c r="J1210" s="1"/>
      <c r="K1210" s="1"/>
      <c r="L1210" s="1"/>
      <c r="M1210" s="1"/>
      <c r="N1210" s="1"/>
      <c r="O1210" s="1"/>
      <c r="P1210" s="1"/>
      <c r="Q1210" s="1"/>
      <c r="R1210" s="1"/>
      <c r="S1210" s="1"/>
      <c r="T1210" s="1"/>
    </row>
    <row r="1211" spans="1:20" ht="9.75" customHeight="1">
      <c r="A1211" s="1"/>
      <c r="B1211" s="1"/>
      <c r="C1211" s="1"/>
      <c r="D1211" s="1"/>
      <c r="E1211" s="1"/>
      <c r="F1211" s="1"/>
      <c r="G1211" s="1"/>
      <c r="H1211" s="1"/>
      <c r="I1211" s="1"/>
      <c r="J1211" s="1"/>
      <c r="K1211" s="1"/>
      <c r="L1211" s="1"/>
      <c r="M1211" s="1"/>
      <c r="N1211" s="1"/>
      <c r="O1211" s="1"/>
      <c r="P1211" s="1"/>
      <c r="Q1211" s="1"/>
      <c r="R1211" s="1"/>
      <c r="S1211" s="1"/>
      <c r="T1211" s="1"/>
    </row>
    <row r="1212" spans="1:20" ht="9.75" customHeight="1">
      <c r="A1212" s="1"/>
      <c r="B1212" s="1"/>
      <c r="C1212" s="1"/>
      <c r="D1212" s="1"/>
      <c r="E1212" s="1"/>
      <c r="F1212" s="1"/>
      <c r="G1212" s="1"/>
      <c r="H1212" s="1"/>
      <c r="I1212" s="1"/>
      <c r="J1212" s="1"/>
      <c r="K1212" s="1"/>
      <c r="L1212" s="1"/>
      <c r="M1212" s="1"/>
      <c r="N1212" s="1"/>
      <c r="O1212" s="1"/>
      <c r="P1212" s="1"/>
      <c r="Q1212" s="1"/>
      <c r="R1212" s="1"/>
      <c r="S1212" s="1"/>
      <c r="T1212" s="1"/>
    </row>
    <row r="1213" spans="1:20" ht="9.75" customHeight="1">
      <c r="A1213" s="1"/>
      <c r="B1213" s="1"/>
      <c r="C1213" s="1"/>
      <c r="D1213" s="1"/>
      <c r="E1213" s="1"/>
      <c r="F1213" s="1"/>
      <c r="G1213" s="1"/>
      <c r="H1213" s="1"/>
      <c r="I1213" s="1"/>
      <c r="J1213" s="1"/>
      <c r="K1213" s="1"/>
      <c r="L1213" s="1"/>
      <c r="M1213" s="1"/>
      <c r="N1213" s="1"/>
      <c r="O1213" s="1"/>
      <c r="P1213" s="1"/>
      <c r="Q1213" s="1"/>
      <c r="R1213" s="1"/>
      <c r="S1213" s="1"/>
      <c r="T1213" s="1"/>
    </row>
    <row r="1214" spans="1:20" ht="9.75" customHeight="1">
      <c r="A1214" s="1"/>
      <c r="B1214" s="1"/>
      <c r="C1214" s="1"/>
      <c r="D1214" s="1"/>
      <c r="E1214" s="1"/>
      <c r="F1214" s="1"/>
      <c r="G1214" s="1"/>
      <c r="H1214" s="1"/>
      <c r="I1214" s="1"/>
      <c r="J1214" s="1"/>
      <c r="K1214" s="1"/>
      <c r="L1214" s="1"/>
      <c r="M1214" s="1"/>
      <c r="N1214" s="1"/>
      <c r="O1214" s="1"/>
      <c r="P1214" s="1"/>
      <c r="Q1214" s="1"/>
      <c r="R1214" s="1"/>
      <c r="S1214" s="1"/>
      <c r="T1214" s="1"/>
    </row>
    <row r="1215" spans="1:20" ht="9.75" customHeight="1">
      <c r="A1215" s="1"/>
      <c r="B1215" s="1"/>
      <c r="C1215" s="1"/>
      <c r="D1215" s="1"/>
      <c r="E1215" s="1"/>
      <c r="F1215" s="1"/>
      <c r="G1215" s="1"/>
      <c r="H1215" s="1"/>
      <c r="I1215" s="1"/>
      <c r="J1215" s="1"/>
      <c r="K1215" s="1"/>
      <c r="L1215" s="1"/>
      <c r="M1215" s="1"/>
      <c r="N1215" s="1"/>
      <c r="O1215" s="1"/>
      <c r="P1215" s="1"/>
      <c r="Q1215" s="1"/>
      <c r="R1215" s="1"/>
      <c r="S1215" s="1"/>
      <c r="T1215" s="1"/>
    </row>
    <row r="1216" spans="1:20" ht="9.75" customHeight="1">
      <c r="A1216" s="1"/>
      <c r="B1216" s="1"/>
      <c r="C1216" s="1"/>
      <c r="D1216" s="1"/>
      <c r="E1216" s="1"/>
      <c r="F1216" s="1"/>
      <c r="G1216" s="1"/>
      <c r="H1216" s="1"/>
      <c r="I1216" s="1"/>
      <c r="J1216" s="1"/>
      <c r="K1216" s="1"/>
      <c r="L1216" s="1"/>
      <c r="M1216" s="1"/>
      <c r="N1216" s="1"/>
      <c r="O1216" s="1"/>
      <c r="P1216" s="1"/>
      <c r="Q1216" s="1"/>
      <c r="R1216" s="1"/>
      <c r="S1216" s="1"/>
      <c r="T1216" s="1"/>
    </row>
    <row r="1217" spans="1:20" ht="9.75" customHeight="1">
      <c r="A1217" s="1"/>
      <c r="B1217" s="1"/>
      <c r="C1217" s="1"/>
      <c r="D1217" s="1"/>
      <c r="E1217" s="1"/>
      <c r="F1217" s="1"/>
      <c r="G1217" s="1"/>
      <c r="H1217" s="1"/>
      <c r="I1217" s="1"/>
      <c r="J1217" s="1"/>
      <c r="K1217" s="1"/>
      <c r="L1217" s="1"/>
      <c r="M1217" s="1"/>
      <c r="N1217" s="1"/>
      <c r="O1217" s="1"/>
      <c r="P1217" s="1"/>
      <c r="Q1217" s="1"/>
      <c r="R1217" s="1"/>
      <c r="S1217" s="1"/>
      <c r="T1217" s="1"/>
    </row>
    <row r="1218" spans="1:20" ht="9.75" customHeight="1">
      <c r="A1218" s="1"/>
      <c r="B1218" s="1"/>
      <c r="C1218" s="1"/>
      <c r="D1218" s="1"/>
      <c r="E1218" s="1"/>
      <c r="F1218" s="1"/>
      <c r="G1218" s="1"/>
      <c r="H1218" s="1"/>
      <c r="I1218" s="1"/>
      <c r="J1218" s="1"/>
      <c r="K1218" s="1"/>
      <c r="L1218" s="1"/>
      <c r="M1218" s="1"/>
      <c r="N1218" s="1"/>
      <c r="O1218" s="1"/>
      <c r="P1218" s="1"/>
      <c r="Q1218" s="1"/>
      <c r="R1218" s="1"/>
      <c r="S1218" s="1"/>
      <c r="T1218" s="1"/>
    </row>
    <row r="1219" spans="1:20" ht="9.75" customHeight="1">
      <c r="A1219" s="1"/>
      <c r="B1219" s="1"/>
      <c r="C1219" s="1"/>
      <c r="D1219" s="1"/>
      <c r="E1219" s="1"/>
      <c r="F1219" s="1"/>
      <c r="G1219" s="1"/>
      <c r="H1219" s="1"/>
      <c r="I1219" s="1"/>
      <c r="J1219" s="1"/>
      <c r="K1219" s="1"/>
      <c r="L1219" s="1"/>
      <c r="M1219" s="1"/>
      <c r="N1219" s="1"/>
      <c r="O1219" s="1"/>
      <c r="P1219" s="1"/>
      <c r="Q1219" s="1"/>
      <c r="R1219" s="1"/>
      <c r="S1219" s="1"/>
      <c r="T1219" s="1"/>
    </row>
    <row r="1220" spans="1:20" ht="9.75" customHeight="1">
      <c r="A1220" s="1"/>
      <c r="B1220" s="1"/>
      <c r="C1220" s="1"/>
      <c r="D1220" s="1"/>
      <c r="E1220" s="1"/>
      <c r="F1220" s="1"/>
      <c r="G1220" s="1"/>
      <c r="H1220" s="1"/>
      <c r="I1220" s="1"/>
      <c r="J1220" s="1"/>
      <c r="K1220" s="1"/>
      <c r="L1220" s="1"/>
      <c r="M1220" s="1"/>
      <c r="N1220" s="1"/>
      <c r="O1220" s="1"/>
      <c r="P1220" s="1"/>
      <c r="Q1220" s="1"/>
      <c r="R1220" s="1"/>
      <c r="S1220" s="1"/>
      <c r="T1220" s="1"/>
    </row>
    <row r="1221" spans="1:20" ht="9.75" customHeight="1">
      <c r="A1221" s="1"/>
      <c r="B1221" s="1"/>
      <c r="C1221" s="1"/>
      <c r="D1221" s="1"/>
      <c r="E1221" s="1"/>
      <c r="F1221" s="1"/>
      <c r="G1221" s="1"/>
      <c r="H1221" s="1"/>
      <c r="I1221" s="1"/>
      <c r="J1221" s="1"/>
      <c r="K1221" s="1"/>
      <c r="L1221" s="1"/>
      <c r="M1221" s="1"/>
      <c r="N1221" s="1"/>
      <c r="O1221" s="1"/>
      <c r="P1221" s="1"/>
      <c r="Q1221" s="1"/>
      <c r="R1221" s="1"/>
      <c r="S1221" s="1"/>
      <c r="T1221" s="1"/>
    </row>
    <row r="1222" spans="1:20" ht="9.75" customHeight="1">
      <c r="A1222" s="1"/>
      <c r="B1222" s="1"/>
      <c r="C1222" s="1"/>
      <c r="D1222" s="1"/>
      <c r="E1222" s="1"/>
      <c r="F1222" s="1"/>
      <c r="G1222" s="1"/>
      <c r="H1222" s="1"/>
      <c r="I1222" s="1"/>
      <c r="J1222" s="1"/>
      <c r="K1222" s="1"/>
      <c r="L1222" s="1"/>
      <c r="M1222" s="1"/>
      <c r="N1222" s="1"/>
      <c r="O1222" s="1"/>
      <c r="P1222" s="1"/>
      <c r="Q1222" s="1"/>
      <c r="R1222" s="1"/>
      <c r="S1222" s="1"/>
      <c r="T1222" s="1"/>
    </row>
    <row r="1223" spans="1:20" ht="9.75" customHeight="1">
      <c r="A1223" s="1"/>
      <c r="B1223" s="1"/>
      <c r="C1223" s="1"/>
      <c r="D1223" s="1"/>
      <c r="E1223" s="1"/>
      <c r="F1223" s="1"/>
      <c r="G1223" s="1"/>
      <c r="H1223" s="1"/>
      <c r="I1223" s="1"/>
      <c r="J1223" s="1"/>
      <c r="K1223" s="1"/>
      <c r="L1223" s="1"/>
      <c r="M1223" s="1"/>
      <c r="N1223" s="1"/>
      <c r="O1223" s="1"/>
      <c r="P1223" s="1"/>
      <c r="Q1223" s="1"/>
      <c r="R1223" s="1"/>
      <c r="S1223" s="1"/>
      <c r="T1223" s="1"/>
    </row>
    <row r="1224" spans="1:20" ht="9.75" customHeight="1">
      <c r="A1224" s="1"/>
      <c r="B1224" s="1"/>
      <c r="C1224" s="1"/>
      <c r="D1224" s="1"/>
      <c r="E1224" s="1"/>
      <c r="F1224" s="1"/>
      <c r="G1224" s="1"/>
      <c r="H1224" s="1"/>
      <c r="I1224" s="1"/>
      <c r="J1224" s="1"/>
      <c r="K1224" s="1"/>
      <c r="L1224" s="1"/>
      <c r="M1224" s="1"/>
      <c r="N1224" s="1"/>
      <c r="O1224" s="1"/>
      <c r="P1224" s="1"/>
      <c r="Q1224" s="1"/>
      <c r="R1224" s="1"/>
      <c r="S1224" s="1"/>
      <c r="T1224" s="1"/>
    </row>
    <row r="1225" spans="1:20" ht="9.75" customHeight="1">
      <c r="A1225" s="1"/>
      <c r="B1225" s="1"/>
      <c r="C1225" s="1"/>
      <c r="D1225" s="1"/>
      <c r="E1225" s="1"/>
      <c r="F1225" s="1"/>
      <c r="G1225" s="1"/>
      <c r="H1225" s="1"/>
      <c r="I1225" s="1"/>
      <c r="J1225" s="1"/>
      <c r="K1225" s="1"/>
      <c r="L1225" s="1"/>
      <c r="M1225" s="1"/>
      <c r="N1225" s="1"/>
      <c r="O1225" s="1"/>
      <c r="P1225" s="1"/>
      <c r="Q1225" s="1"/>
      <c r="R1225" s="1"/>
      <c r="S1225" s="1"/>
      <c r="T1225" s="1"/>
    </row>
    <row r="1226" spans="1:20" ht="9.75" customHeight="1">
      <c r="A1226" s="1"/>
      <c r="B1226" s="1"/>
      <c r="C1226" s="1"/>
      <c r="D1226" s="1"/>
      <c r="E1226" s="1"/>
      <c r="F1226" s="1"/>
      <c r="G1226" s="1"/>
      <c r="H1226" s="1"/>
      <c r="I1226" s="1"/>
      <c r="J1226" s="1"/>
      <c r="K1226" s="1"/>
      <c r="L1226" s="1"/>
      <c r="M1226" s="1"/>
      <c r="N1226" s="1"/>
      <c r="O1226" s="1"/>
      <c r="P1226" s="1"/>
      <c r="Q1226" s="1"/>
      <c r="R1226" s="1"/>
      <c r="S1226" s="1"/>
      <c r="T1226" s="1"/>
    </row>
    <row r="1227" spans="1:20" ht="9.75" customHeight="1">
      <c r="A1227" s="1"/>
      <c r="B1227" s="1"/>
      <c r="C1227" s="1"/>
      <c r="D1227" s="1"/>
      <c r="E1227" s="1"/>
      <c r="F1227" s="1"/>
      <c r="G1227" s="1"/>
      <c r="H1227" s="1"/>
      <c r="I1227" s="1"/>
      <c r="J1227" s="1"/>
      <c r="K1227" s="1"/>
      <c r="L1227" s="1"/>
      <c r="M1227" s="1"/>
      <c r="N1227" s="1"/>
      <c r="O1227" s="1"/>
      <c r="P1227" s="1"/>
      <c r="Q1227" s="1"/>
      <c r="R1227" s="1"/>
      <c r="S1227" s="1"/>
      <c r="T1227" s="1"/>
    </row>
    <row r="1228" spans="1:20" ht="9.75" customHeight="1">
      <c r="A1228" s="1"/>
      <c r="B1228" s="1"/>
      <c r="C1228" s="1"/>
      <c r="D1228" s="1"/>
      <c r="E1228" s="1"/>
      <c r="F1228" s="1"/>
      <c r="G1228" s="1"/>
      <c r="H1228" s="1"/>
      <c r="I1228" s="1"/>
      <c r="J1228" s="1"/>
      <c r="K1228" s="1"/>
      <c r="L1228" s="1"/>
      <c r="M1228" s="1"/>
      <c r="N1228" s="1"/>
      <c r="O1228" s="1"/>
      <c r="P1228" s="1"/>
      <c r="Q1228" s="1"/>
      <c r="R1228" s="1"/>
      <c r="S1228" s="1"/>
      <c r="T1228" s="1"/>
    </row>
    <row r="1229" spans="1:20" ht="9.75" customHeight="1">
      <c r="A1229" s="1"/>
      <c r="B1229" s="1"/>
      <c r="C1229" s="1"/>
      <c r="D1229" s="1"/>
      <c r="E1229" s="1"/>
      <c r="F1229" s="1"/>
      <c r="G1229" s="1"/>
      <c r="H1229" s="1"/>
      <c r="I1229" s="1"/>
      <c r="J1229" s="1"/>
      <c r="K1229" s="1"/>
      <c r="L1229" s="1"/>
      <c r="M1229" s="1"/>
      <c r="N1229" s="1"/>
      <c r="O1229" s="1"/>
      <c r="P1229" s="1"/>
      <c r="Q1229" s="1"/>
      <c r="R1229" s="1"/>
      <c r="S1229" s="1"/>
      <c r="T1229" s="1"/>
    </row>
    <row r="1230" spans="1:20" ht="9.75" customHeight="1">
      <c r="A1230" s="1"/>
      <c r="B1230" s="1"/>
      <c r="C1230" s="1"/>
      <c r="D1230" s="1"/>
      <c r="E1230" s="1"/>
      <c r="F1230" s="1"/>
      <c r="G1230" s="1"/>
      <c r="H1230" s="1"/>
      <c r="I1230" s="1"/>
      <c r="J1230" s="1"/>
      <c r="K1230" s="1"/>
      <c r="L1230" s="1"/>
      <c r="M1230" s="1"/>
      <c r="N1230" s="1"/>
      <c r="O1230" s="1"/>
      <c r="P1230" s="1"/>
      <c r="Q1230" s="1"/>
      <c r="R1230" s="1"/>
      <c r="S1230" s="1"/>
      <c r="T1230" s="1"/>
    </row>
    <row r="1231" spans="1:20" ht="9.75" customHeight="1">
      <c r="A1231" s="1"/>
      <c r="B1231" s="1"/>
      <c r="C1231" s="1"/>
      <c r="D1231" s="1"/>
      <c r="E1231" s="1"/>
      <c r="F1231" s="1"/>
      <c r="G1231" s="1"/>
      <c r="H1231" s="1"/>
      <c r="I1231" s="1"/>
      <c r="J1231" s="1"/>
      <c r="K1231" s="1"/>
      <c r="L1231" s="1"/>
      <c r="M1231" s="1"/>
      <c r="N1231" s="1"/>
      <c r="O1231" s="1"/>
      <c r="P1231" s="1"/>
      <c r="Q1231" s="1"/>
      <c r="R1231" s="1"/>
      <c r="S1231" s="1"/>
      <c r="T1231" s="1"/>
    </row>
    <row r="1232" spans="1:20" ht="9.75" customHeight="1">
      <c r="A1232" s="1"/>
      <c r="B1232" s="1"/>
      <c r="C1232" s="1"/>
      <c r="D1232" s="1"/>
      <c r="E1232" s="1"/>
      <c r="F1232" s="1"/>
      <c r="G1232" s="1"/>
      <c r="H1232" s="1"/>
      <c r="I1232" s="1"/>
      <c r="J1232" s="1"/>
      <c r="K1232" s="1"/>
      <c r="L1232" s="1"/>
      <c r="M1232" s="1"/>
      <c r="N1232" s="1"/>
      <c r="O1232" s="1"/>
      <c r="P1232" s="1"/>
      <c r="Q1232" s="1"/>
      <c r="R1232" s="1"/>
      <c r="S1232" s="1"/>
      <c r="T1232" s="1"/>
    </row>
    <row r="1233" spans="1:20" ht="9.75" customHeight="1">
      <c r="A1233" s="1"/>
      <c r="B1233" s="1"/>
      <c r="C1233" s="1"/>
      <c r="D1233" s="1"/>
      <c r="E1233" s="1"/>
      <c r="F1233" s="1"/>
      <c r="G1233" s="1"/>
      <c r="H1233" s="1"/>
      <c r="I1233" s="1"/>
      <c r="J1233" s="1"/>
      <c r="K1233" s="1"/>
      <c r="L1233" s="1"/>
      <c r="M1233" s="1"/>
      <c r="N1233" s="1"/>
      <c r="O1233" s="1"/>
      <c r="P1233" s="1"/>
      <c r="Q1233" s="1"/>
      <c r="R1233" s="1"/>
      <c r="S1233" s="1"/>
      <c r="T1233" s="1"/>
    </row>
    <row r="1234" spans="1:20" ht="9.75" customHeight="1">
      <c r="A1234" s="1"/>
      <c r="B1234" s="1"/>
      <c r="C1234" s="1"/>
      <c r="D1234" s="1"/>
      <c r="E1234" s="1"/>
      <c r="F1234" s="1"/>
      <c r="G1234" s="1"/>
      <c r="H1234" s="1"/>
      <c r="I1234" s="1"/>
      <c r="J1234" s="1"/>
      <c r="K1234" s="1"/>
      <c r="L1234" s="1"/>
      <c r="M1234" s="1"/>
      <c r="N1234" s="1"/>
      <c r="O1234" s="1"/>
      <c r="P1234" s="1"/>
      <c r="Q1234" s="1"/>
      <c r="R1234" s="1"/>
      <c r="S1234" s="1"/>
      <c r="T1234" s="1"/>
    </row>
    <row r="1235" spans="1:20" ht="9.75" customHeight="1">
      <c r="A1235" s="1"/>
      <c r="B1235" s="1"/>
      <c r="C1235" s="1"/>
      <c r="D1235" s="1"/>
      <c r="E1235" s="1"/>
      <c r="F1235" s="1"/>
      <c r="G1235" s="1"/>
      <c r="H1235" s="1"/>
      <c r="I1235" s="1"/>
      <c r="J1235" s="1"/>
      <c r="K1235" s="1"/>
      <c r="L1235" s="1"/>
      <c r="M1235" s="1"/>
      <c r="N1235" s="1"/>
      <c r="O1235" s="1"/>
      <c r="P1235" s="1"/>
      <c r="Q1235" s="1"/>
      <c r="R1235" s="1"/>
      <c r="S1235" s="1"/>
      <c r="T1235" s="1"/>
    </row>
    <row r="1236" spans="1:20" ht="9.75" customHeight="1">
      <c r="A1236" s="1"/>
      <c r="B1236" s="1"/>
      <c r="C1236" s="1"/>
      <c r="D1236" s="1"/>
      <c r="E1236" s="1"/>
      <c r="F1236" s="1"/>
      <c r="G1236" s="1"/>
      <c r="H1236" s="1"/>
      <c r="I1236" s="1"/>
      <c r="J1236" s="1"/>
      <c r="K1236" s="1"/>
      <c r="L1236" s="1"/>
      <c r="M1236" s="1"/>
      <c r="N1236" s="1"/>
      <c r="O1236" s="1"/>
      <c r="P1236" s="1"/>
      <c r="Q1236" s="1"/>
      <c r="R1236" s="1"/>
      <c r="S1236" s="1"/>
      <c r="T1236" s="1"/>
    </row>
    <row r="1237" spans="1:20" ht="9.75" customHeight="1">
      <c r="A1237" s="1"/>
      <c r="B1237" s="1"/>
      <c r="C1237" s="1"/>
      <c r="D1237" s="1"/>
      <c r="E1237" s="1"/>
      <c r="F1237" s="1"/>
      <c r="G1237" s="1"/>
      <c r="H1237" s="1"/>
      <c r="I1237" s="1"/>
      <c r="J1237" s="1"/>
      <c r="K1237" s="1"/>
      <c r="L1237" s="1"/>
      <c r="M1237" s="1"/>
      <c r="N1237" s="1"/>
      <c r="O1237" s="1"/>
      <c r="P1237" s="1"/>
      <c r="Q1237" s="1"/>
      <c r="R1237" s="1"/>
      <c r="S1237" s="1"/>
      <c r="T1237" s="1"/>
    </row>
    <row r="1238" spans="1:20" ht="9.75" customHeight="1">
      <c r="A1238" s="1"/>
      <c r="B1238" s="1"/>
      <c r="C1238" s="1"/>
      <c r="D1238" s="1"/>
      <c r="E1238" s="1"/>
      <c r="F1238" s="1"/>
      <c r="G1238" s="1"/>
      <c r="H1238" s="1"/>
      <c r="I1238" s="1"/>
      <c r="J1238" s="1"/>
      <c r="K1238" s="1"/>
      <c r="L1238" s="1"/>
      <c r="M1238" s="1"/>
      <c r="N1238" s="1"/>
      <c r="O1238" s="1"/>
      <c r="P1238" s="1"/>
      <c r="Q1238" s="1"/>
      <c r="R1238" s="1"/>
      <c r="S1238" s="1"/>
      <c r="T1238" s="1"/>
    </row>
    <row r="1239" spans="1:20" ht="9.75" customHeight="1">
      <c r="A1239" s="1"/>
      <c r="B1239" s="1"/>
      <c r="C1239" s="1"/>
      <c r="D1239" s="1"/>
      <c r="E1239" s="1"/>
      <c r="F1239" s="1"/>
      <c r="G1239" s="1"/>
      <c r="H1239" s="1"/>
      <c r="I1239" s="1"/>
      <c r="J1239" s="1"/>
      <c r="K1239" s="1"/>
      <c r="L1239" s="1"/>
      <c r="M1239" s="1"/>
      <c r="N1239" s="1"/>
      <c r="O1239" s="1"/>
      <c r="P1239" s="1"/>
      <c r="Q1239" s="1"/>
      <c r="R1239" s="1"/>
      <c r="S1239" s="1"/>
      <c r="T1239" s="1"/>
    </row>
    <row r="1240" spans="1:20" ht="9.75" customHeight="1">
      <c r="A1240" s="1"/>
      <c r="B1240" s="1"/>
      <c r="C1240" s="1"/>
      <c r="D1240" s="1"/>
      <c r="E1240" s="1"/>
      <c r="F1240" s="1"/>
      <c r="G1240" s="1"/>
      <c r="H1240" s="1"/>
      <c r="I1240" s="1"/>
      <c r="J1240" s="1"/>
      <c r="K1240" s="1"/>
      <c r="L1240" s="1"/>
      <c r="M1240" s="1"/>
      <c r="N1240" s="1"/>
      <c r="O1240" s="1"/>
      <c r="P1240" s="1"/>
      <c r="Q1240" s="1"/>
      <c r="R1240" s="1"/>
      <c r="S1240" s="1"/>
      <c r="T1240" s="1"/>
    </row>
    <row r="1241" spans="1:20" ht="9.75" customHeight="1">
      <c r="A1241" s="1"/>
      <c r="B1241" s="1"/>
      <c r="C1241" s="1"/>
      <c r="D1241" s="1"/>
      <c r="E1241" s="1"/>
      <c r="F1241" s="1"/>
      <c r="G1241" s="1"/>
      <c r="H1241" s="1"/>
      <c r="I1241" s="1"/>
      <c r="J1241" s="1"/>
      <c r="K1241" s="1"/>
      <c r="L1241" s="1"/>
      <c r="M1241" s="1"/>
      <c r="N1241" s="1"/>
      <c r="O1241" s="1"/>
      <c r="P1241" s="1"/>
      <c r="Q1241" s="1"/>
      <c r="R1241" s="1"/>
      <c r="S1241" s="1"/>
      <c r="T1241" s="1"/>
    </row>
    <row r="1242" spans="1:20" ht="9.75" customHeight="1">
      <c r="A1242" s="1"/>
      <c r="B1242" s="1"/>
      <c r="C1242" s="1"/>
      <c r="D1242" s="1"/>
      <c r="E1242" s="1"/>
      <c r="F1242" s="1"/>
      <c r="G1242" s="1"/>
      <c r="H1242" s="1"/>
      <c r="I1242" s="1"/>
      <c r="J1242" s="1"/>
      <c r="K1242" s="1"/>
      <c r="L1242" s="1"/>
      <c r="M1242" s="1"/>
      <c r="N1242" s="1"/>
      <c r="O1242" s="1"/>
      <c r="P1242" s="1"/>
      <c r="Q1242" s="1"/>
      <c r="R1242" s="1"/>
      <c r="S1242" s="1"/>
      <c r="T1242" s="1"/>
    </row>
    <row r="1243" spans="1:20" ht="9.75" customHeight="1">
      <c r="A1243" s="1"/>
      <c r="B1243" s="1"/>
      <c r="C1243" s="1"/>
      <c r="D1243" s="1"/>
      <c r="E1243" s="1"/>
      <c r="F1243" s="1"/>
      <c r="G1243" s="1"/>
      <c r="H1243" s="1"/>
      <c r="I1243" s="1"/>
      <c r="J1243" s="1"/>
      <c r="K1243" s="1"/>
      <c r="L1243" s="1"/>
      <c r="M1243" s="1"/>
      <c r="N1243" s="1"/>
      <c r="O1243" s="1"/>
      <c r="P1243" s="1"/>
      <c r="Q1243" s="1"/>
      <c r="R1243" s="1"/>
      <c r="S1243" s="1"/>
      <c r="T1243" s="1"/>
    </row>
    <row r="1244" spans="1:20" ht="9.75" customHeight="1">
      <c r="A1244" s="1"/>
      <c r="B1244" s="1"/>
      <c r="C1244" s="1"/>
      <c r="D1244" s="1"/>
      <c r="E1244" s="1"/>
      <c r="F1244" s="1"/>
      <c r="G1244" s="1"/>
      <c r="H1244" s="1"/>
      <c r="I1244" s="1"/>
      <c r="J1244" s="1"/>
      <c r="K1244" s="1"/>
      <c r="L1244" s="1"/>
      <c r="M1244" s="1"/>
      <c r="N1244" s="1"/>
      <c r="O1244" s="1"/>
      <c r="P1244" s="1"/>
      <c r="Q1244" s="1"/>
      <c r="R1244" s="1"/>
      <c r="S1244" s="1"/>
      <c r="T1244" s="1"/>
    </row>
    <row r="1245" spans="1:20" ht="9.75" customHeight="1">
      <c r="A1245" s="1"/>
      <c r="B1245" s="1"/>
      <c r="C1245" s="1"/>
      <c r="D1245" s="1"/>
      <c r="E1245" s="1"/>
      <c r="F1245" s="1"/>
      <c r="G1245" s="1"/>
      <c r="H1245" s="1"/>
      <c r="I1245" s="1"/>
      <c r="J1245" s="1"/>
      <c r="K1245" s="1"/>
      <c r="L1245" s="1"/>
      <c r="M1245" s="1"/>
      <c r="N1245" s="1"/>
      <c r="O1245" s="1"/>
      <c r="P1245" s="1"/>
      <c r="Q1245" s="1"/>
      <c r="R1245" s="1"/>
      <c r="S1245" s="1"/>
      <c r="T1245" s="1"/>
    </row>
    <row r="1246" spans="1:20" ht="9.75" customHeight="1">
      <c r="A1246" s="1"/>
      <c r="B1246" s="1"/>
      <c r="C1246" s="1"/>
      <c r="D1246" s="1"/>
      <c r="E1246" s="1"/>
      <c r="F1246" s="1"/>
      <c r="G1246" s="1"/>
      <c r="H1246" s="1"/>
      <c r="I1246" s="1"/>
      <c r="J1246" s="1"/>
      <c r="K1246" s="1"/>
      <c r="L1246" s="1"/>
      <c r="M1246" s="1"/>
      <c r="N1246" s="1"/>
      <c r="O1246" s="1"/>
      <c r="P1246" s="1"/>
      <c r="Q1246" s="1"/>
      <c r="R1246" s="1"/>
      <c r="S1246" s="1"/>
      <c r="T1246" s="1"/>
    </row>
    <row r="1247" spans="1:20" ht="9.75" customHeight="1">
      <c r="A1247" s="1"/>
      <c r="B1247" s="1"/>
      <c r="C1247" s="1"/>
      <c r="D1247" s="1"/>
      <c r="E1247" s="1"/>
      <c r="F1247" s="1"/>
      <c r="G1247" s="1"/>
      <c r="H1247" s="1"/>
      <c r="I1247" s="1"/>
      <c r="J1247" s="1"/>
      <c r="K1247" s="1"/>
      <c r="L1247" s="1"/>
      <c r="M1247" s="1"/>
      <c r="N1247" s="1"/>
      <c r="O1247" s="1"/>
      <c r="P1247" s="1"/>
      <c r="Q1247" s="1"/>
      <c r="R1247" s="1"/>
      <c r="S1247" s="1"/>
      <c r="T1247" s="1"/>
    </row>
    <row r="1248" spans="1:20" ht="9.75" customHeight="1">
      <c r="A1248" s="1"/>
      <c r="B1248" s="1"/>
      <c r="C1248" s="1"/>
      <c r="D1248" s="1"/>
      <c r="E1248" s="1"/>
      <c r="F1248" s="1"/>
      <c r="G1248" s="1"/>
      <c r="H1248" s="1"/>
      <c r="I1248" s="1"/>
      <c r="J1248" s="1"/>
      <c r="K1248" s="1"/>
      <c r="L1248" s="1"/>
      <c r="M1248" s="1"/>
      <c r="N1248" s="1"/>
      <c r="O1248" s="1"/>
      <c r="P1248" s="1"/>
      <c r="Q1248" s="1"/>
      <c r="R1248" s="1"/>
      <c r="S1248" s="1"/>
      <c r="T1248" s="1"/>
    </row>
    <row r="1249" spans="1:20" ht="9.75" customHeight="1">
      <c r="A1249" s="1"/>
      <c r="B1249" s="1"/>
      <c r="C1249" s="1"/>
      <c r="D1249" s="1"/>
      <c r="E1249" s="1"/>
      <c r="F1249" s="1"/>
      <c r="G1249" s="1"/>
      <c r="H1249" s="1"/>
      <c r="I1249" s="1"/>
      <c r="J1249" s="1"/>
      <c r="K1249" s="1"/>
      <c r="L1249" s="1"/>
      <c r="M1249" s="1"/>
      <c r="N1249" s="1"/>
      <c r="O1249" s="1"/>
      <c r="P1249" s="1"/>
      <c r="Q1249" s="1"/>
      <c r="R1249" s="1"/>
      <c r="S1249" s="1"/>
      <c r="T1249" s="1"/>
    </row>
    <row r="1250" spans="1:20" ht="9.75" customHeight="1">
      <c r="A1250" s="1"/>
      <c r="B1250" s="1"/>
      <c r="C1250" s="1"/>
      <c r="D1250" s="1"/>
      <c r="E1250" s="1"/>
      <c r="F1250" s="1"/>
      <c r="G1250" s="1"/>
      <c r="H1250" s="1"/>
      <c r="I1250" s="1"/>
      <c r="J1250" s="1"/>
      <c r="K1250" s="1"/>
      <c r="L1250" s="1"/>
      <c r="M1250" s="1"/>
      <c r="N1250" s="1"/>
      <c r="O1250" s="1"/>
      <c r="P1250" s="1"/>
      <c r="Q1250" s="1"/>
      <c r="R1250" s="1"/>
      <c r="S1250" s="1"/>
      <c r="T1250" s="1"/>
    </row>
    <row r="1251" spans="1:20" ht="9.75" customHeight="1">
      <c r="A1251" s="1"/>
      <c r="B1251" s="1"/>
      <c r="C1251" s="1"/>
      <c r="D1251" s="1"/>
      <c r="E1251" s="1"/>
      <c r="F1251" s="1"/>
      <c r="G1251" s="1"/>
      <c r="H1251" s="1"/>
      <c r="I1251" s="1"/>
      <c r="J1251" s="1"/>
      <c r="K1251" s="1"/>
      <c r="L1251" s="1"/>
      <c r="M1251" s="1"/>
      <c r="N1251" s="1"/>
      <c r="O1251" s="1"/>
      <c r="P1251" s="1"/>
      <c r="Q1251" s="1"/>
      <c r="R1251" s="1"/>
      <c r="S1251" s="1"/>
      <c r="T1251" s="1"/>
    </row>
    <row r="1252" spans="1:20" ht="9.75" customHeight="1">
      <c r="A1252" s="1"/>
      <c r="B1252" s="1"/>
      <c r="C1252" s="1"/>
      <c r="D1252" s="1"/>
      <c r="E1252" s="1"/>
      <c r="F1252" s="1"/>
      <c r="G1252" s="1"/>
      <c r="H1252" s="1"/>
      <c r="I1252" s="1"/>
      <c r="J1252" s="1"/>
      <c r="K1252" s="1"/>
      <c r="L1252" s="1"/>
      <c r="M1252" s="1"/>
      <c r="N1252" s="1"/>
      <c r="O1252" s="1"/>
      <c r="P1252" s="1"/>
      <c r="Q1252" s="1"/>
      <c r="R1252" s="1"/>
      <c r="S1252" s="1"/>
      <c r="T1252" s="1"/>
    </row>
    <row r="1253" spans="1:20" ht="9.75" customHeight="1">
      <c r="A1253" s="1"/>
      <c r="B1253" s="1"/>
      <c r="C1253" s="1"/>
      <c r="D1253" s="1"/>
      <c r="E1253" s="1"/>
      <c r="F1253" s="1"/>
      <c r="G1253" s="1"/>
      <c r="H1253" s="1"/>
      <c r="I1253" s="1"/>
      <c r="J1253" s="1"/>
      <c r="K1253" s="1"/>
      <c r="L1253" s="1"/>
      <c r="M1253" s="1"/>
      <c r="N1253" s="1"/>
      <c r="O1253" s="1"/>
      <c r="P1253" s="1"/>
      <c r="Q1253" s="1"/>
      <c r="R1253" s="1"/>
      <c r="S1253" s="1"/>
      <c r="T1253" s="1"/>
    </row>
    <row r="1254" spans="1:20" ht="9.75" customHeight="1">
      <c r="A1254" s="1"/>
      <c r="B1254" s="1"/>
      <c r="C1254" s="1"/>
      <c r="D1254" s="1"/>
      <c r="E1254" s="1"/>
      <c r="F1254" s="1"/>
      <c r="G1254" s="1"/>
      <c r="H1254" s="1"/>
      <c r="I1254" s="1"/>
      <c r="J1254" s="1"/>
      <c r="K1254" s="1"/>
      <c r="L1254" s="1"/>
      <c r="M1254" s="1"/>
      <c r="N1254" s="1"/>
      <c r="O1254" s="1"/>
      <c r="P1254" s="1"/>
      <c r="Q1254" s="1"/>
      <c r="R1254" s="1"/>
      <c r="S1254" s="1"/>
      <c r="T1254" s="1"/>
    </row>
    <row r="1255" spans="1:20" ht="9.75" customHeight="1">
      <c r="A1255" s="1"/>
      <c r="B1255" s="1"/>
      <c r="C1255" s="1"/>
      <c r="D1255" s="1"/>
      <c r="E1255" s="1"/>
      <c r="F1255" s="1"/>
      <c r="G1255" s="1"/>
      <c r="H1255" s="1"/>
      <c r="I1255" s="1"/>
      <c r="J1255" s="1"/>
      <c r="K1255" s="1"/>
      <c r="L1255" s="1"/>
      <c r="M1255" s="1"/>
      <c r="N1255" s="1"/>
      <c r="O1255" s="1"/>
      <c r="P1255" s="1"/>
      <c r="Q1255" s="1"/>
      <c r="R1255" s="1"/>
      <c r="S1255" s="1"/>
      <c r="T1255" s="1"/>
    </row>
    <row r="1256" spans="1:20" ht="9.75" customHeight="1">
      <c r="A1256" s="1"/>
      <c r="B1256" s="1"/>
      <c r="C1256" s="1"/>
      <c r="D1256" s="1"/>
      <c r="E1256" s="1"/>
      <c r="F1256" s="1"/>
      <c r="G1256" s="1"/>
      <c r="H1256" s="1"/>
      <c r="I1256" s="1"/>
      <c r="J1256" s="1"/>
      <c r="K1256" s="1"/>
      <c r="L1256" s="1"/>
      <c r="M1256" s="1"/>
      <c r="N1256" s="1"/>
      <c r="O1256" s="1"/>
      <c r="P1256" s="1"/>
      <c r="Q1256" s="1"/>
      <c r="R1256" s="1"/>
      <c r="S1256" s="1"/>
      <c r="T1256" s="1"/>
    </row>
    <row r="1257" spans="1:20" ht="9.75" customHeight="1">
      <c r="A1257" s="1"/>
      <c r="B1257" s="1"/>
      <c r="C1257" s="1"/>
      <c r="D1257" s="1"/>
      <c r="E1257" s="1"/>
      <c r="F1257" s="1"/>
      <c r="G1257" s="1"/>
      <c r="H1257" s="1"/>
      <c r="I1257" s="1"/>
      <c r="J1257" s="1"/>
      <c r="K1257" s="1"/>
      <c r="L1257" s="1"/>
      <c r="M1257" s="1"/>
      <c r="N1257" s="1"/>
      <c r="O1257" s="1"/>
      <c r="P1257" s="1"/>
      <c r="Q1257" s="1"/>
      <c r="R1257" s="1"/>
      <c r="S1257" s="1"/>
      <c r="T1257" s="1"/>
    </row>
    <row r="1258" spans="1:20" ht="9.75" customHeight="1">
      <c r="A1258" s="1"/>
      <c r="B1258" s="1"/>
      <c r="C1258" s="1"/>
      <c r="D1258" s="1"/>
      <c r="E1258" s="1"/>
      <c r="F1258" s="1"/>
      <c r="G1258" s="1"/>
      <c r="H1258" s="1"/>
      <c r="I1258" s="1"/>
      <c r="J1258" s="1"/>
      <c r="K1258" s="1"/>
      <c r="L1258" s="1"/>
      <c r="M1258" s="1"/>
      <c r="N1258" s="1"/>
      <c r="O1258" s="1"/>
      <c r="P1258" s="1"/>
      <c r="Q1258" s="1"/>
      <c r="R1258" s="1"/>
      <c r="S1258" s="1"/>
      <c r="T1258" s="1"/>
    </row>
    <row r="1259" spans="1:20" ht="9.75" customHeight="1">
      <c r="A1259" s="1"/>
      <c r="B1259" s="1"/>
      <c r="C1259" s="1"/>
      <c r="D1259" s="1"/>
      <c r="E1259" s="1"/>
      <c r="F1259" s="1"/>
      <c r="G1259" s="1"/>
      <c r="H1259" s="1"/>
      <c r="I1259" s="1"/>
      <c r="J1259" s="1"/>
      <c r="K1259" s="1"/>
      <c r="L1259" s="1"/>
      <c r="M1259" s="1"/>
      <c r="N1259" s="1"/>
      <c r="O1259" s="1"/>
      <c r="P1259" s="1"/>
      <c r="Q1259" s="1"/>
      <c r="R1259" s="1"/>
      <c r="S1259" s="1"/>
      <c r="T1259" s="1"/>
    </row>
    <row r="1260" spans="1:20" ht="9.75" customHeight="1">
      <c r="A1260" s="1"/>
      <c r="B1260" s="1"/>
      <c r="C1260" s="1"/>
      <c r="D1260" s="1"/>
      <c r="E1260" s="1"/>
      <c r="F1260" s="1"/>
      <c r="G1260" s="1"/>
      <c r="H1260" s="1"/>
      <c r="I1260" s="1"/>
      <c r="J1260" s="1"/>
      <c r="K1260" s="1"/>
      <c r="L1260" s="1"/>
      <c r="M1260" s="1"/>
      <c r="N1260" s="1"/>
      <c r="O1260" s="1"/>
      <c r="P1260" s="1"/>
      <c r="Q1260" s="1"/>
      <c r="R1260" s="1"/>
      <c r="S1260" s="1"/>
      <c r="T1260" s="1"/>
    </row>
    <row r="1261" spans="1:20" ht="9.75" customHeight="1">
      <c r="A1261" s="1"/>
      <c r="B1261" s="1"/>
      <c r="C1261" s="1"/>
      <c r="D1261" s="1"/>
      <c r="E1261" s="1"/>
      <c r="F1261" s="1"/>
      <c r="G1261" s="1"/>
      <c r="H1261" s="1"/>
      <c r="I1261" s="1"/>
      <c r="J1261" s="1"/>
      <c r="K1261" s="1"/>
      <c r="L1261" s="1"/>
      <c r="M1261" s="1"/>
      <c r="N1261" s="1"/>
      <c r="O1261" s="1"/>
      <c r="P1261" s="1"/>
      <c r="Q1261" s="1"/>
      <c r="R1261" s="1"/>
      <c r="S1261" s="1"/>
      <c r="T1261" s="1"/>
    </row>
    <row r="1262" spans="1:20" ht="9.75" customHeight="1">
      <c r="A1262" s="1"/>
      <c r="B1262" s="1"/>
      <c r="C1262" s="1"/>
      <c r="D1262" s="1"/>
      <c r="E1262" s="1"/>
      <c r="F1262" s="1"/>
      <c r="G1262" s="1"/>
      <c r="H1262" s="1"/>
      <c r="I1262" s="1"/>
      <c r="J1262" s="1"/>
      <c r="K1262" s="1"/>
      <c r="L1262" s="1"/>
      <c r="M1262" s="1"/>
      <c r="N1262" s="1"/>
      <c r="O1262" s="1"/>
      <c r="P1262" s="1"/>
      <c r="Q1262" s="1"/>
      <c r="R1262" s="1"/>
      <c r="S1262" s="1"/>
      <c r="T1262" s="1"/>
    </row>
    <row r="1263" spans="1:20" ht="9.75" customHeight="1">
      <c r="A1263" s="1"/>
      <c r="B1263" s="1"/>
      <c r="C1263" s="1"/>
      <c r="D1263" s="1"/>
      <c r="E1263" s="1"/>
      <c r="F1263" s="1"/>
      <c r="G1263" s="1"/>
      <c r="H1263" s="1"/>
      <c r="I1263" s="1"/>
      <c r="J1263" s="1"/>
      <c r="K1263" s="1"/>
      <c r="L1263" s="1"/>
      <c r="M1263" s="1"/>
      <c r="N1263" s="1"/>
      <c r="O1263" s="1"/>
      <c r="P1263" s="1"/>
      <c r="Q1263" s="1"/>
      <c r="R1263" s="1"/>
      <c r="S1263" s="1"/>
      <c r="T1263" s="1"/>
    </row>
    <row r="1264" spans="1:20" ht="9.75" customHeight="1">
      <c r="A1264" s="1"/>
      <c r="B1264" s="1"/>
      <c r="C1264" s="1"/>
      <c r="D1264" s="1"/>
      <c r="E1264" s="1"/>
      <c r="F1264" s="1"/>
      <c r="G1264" s="1"/>
      <c r="H1264" s="1"/>
      <c r="I1264" s="1"/>
      <c r="J1264" s="1"/>
      <c r="K1264" s="1"/>
      <c r="L1264" s="1"/>
      <c r="M1264" s="1"/>
      <c r="N1264" s="1"/>
      <c r="O1264" s="1"/>
      <c r="P1264" s="1"/>
      <c r="Q1264" s="1"/>
      <c r="R1264" s="1"/>
      <c r="S1264" s="1"/>
      <c r="T1264" s="1"/>
    </row>
    <row r="1265" spans="1:20" ht="9.75" customHeight="1">
      <c r="A1265" s="1"/>
      <c r="B1265" s="1"/>
      <c r="C1265" s="1"/>
      <c r="D1265" s="1"/>
      <c r="E1265" s="1"/>
      <c r="F1265" s="1"/>
      <c r="G1265" s="1"/>
      <c r="H1265" s="1"/>
      <c r="I1265" s="1"/>
      <c r="J1265" s="1"/>
      <c r="K1265" s="1"/>
      <c r="L1265" s="1"/>
      <c r="M1265" s="1"/>
      <c r="N1265" s="1"/>
      <c r="O1265" s="1"/>
      <c r="P1265" s="1"/>
      <c r="Q1265" s="1"/>
      <c r="R1265" s="1"/>
      <c r="S1265" s="1"/>
      <c r="T1265" s="1"/>
    </row>
    <row r="1266" spans="1:20" ht="9.75" customHeight="1">
      <c r="A1266" s="1"/>
      <c r="B1266" s="1"/>
      <c r="C1266" s="1"/>
      <c r="D1266" s="1"/>
      <c r="E1266" s="1"/>
      <c r="F1266" s="1"/>
      <c r="G1266" s="1"/>
      <c r="H1266" s="1"/>
      <c r="I1266" s="1"/>
      <c r="J1266" s="1"/>
      <c r="K1266" s="1"/>
      <c r="L1266" s="1"/>
      <c r="M1266" s="1"/>
      <c r="N1266" s="1"/>
      <c r="O1266" s="1"/>
      <c r="P1266" s="1"/>
      <c r="Q1266" s="1"/>
      <c r="R1266" s="1"/>
      <c r="S1266" s="1"/>
      <c r="T1266" s="1"/>
    </row>
    <row r="1267" spans="1:20" ht="9.75" customHeight="1">
      <c r="A1267" s="1"/>
      <c r="B1267" s="1"/>
      <c r="C1267" s="1"/>
      <c r="D1267" s="1"/>
      <c r="E1267" s="1"/>
      <c r="F1267" s="1"/>
      <c r="G1267" s="1"/>
      <c r="H1267" s="1"/>
      <c r="I1267" s="1"/>
      <c r="J1267" s="1"/>
      <c r="K1267" s="1"/>
      <c r="L1267" s="1"/>
      <c r="M1267" s="1"/>
      <c r="N1267" s="1"/>
      <c r="O1267" s="1"/>
      <c r="P1267" s="1"/>
      <c r="Q1267" s="1"/>
      <c r="R1267" s="1"/>
      <c r="S1267" s="1"/>
      <c r="T1267" s="1"/>
    </row>
    <row r="1268" spans="1:20" ht="9.75" customHeight="1">
      <c r="A1268" s="1"/>
      <c r="B1268" s="1"/>
      <c r="C1268" s="1"/>
      <c r="D1268" s="1"/>
      <c r="E1268" s="1"/>
      <c r="F1268" s="1"/>
      <c r="G1268" s="1"/>
      <c r="H1268" s="1"/>
      <c r="I1268" s="1"/>
      <c r="J1268" s="1"/>
      <c r="K1268" s="1"/>
      <c r="L1268" s="1"/>
      <c r="M1268" s="1"/>
      <c r="N1268" s="1"/>
      <c r="O1268" s="1"/>
      <c r="P1268" s="1"/>
      <c r="Q1268" s="1"/>
      <c r="R1268" s="1"/>
      <c r="S1268" s="1"/>
      <c r="T1268" s="1"/>
    </row>
    <row r="1269" spans="1:20" ht="9.75" customHeight="1">
      <c r="A1269" s="1"/>
      <c r="B1269" s="1"/>
      <c r="C1269" s="1"/>
      <c r="D1269" s="1"/>
      <c r="E1269" s="1"/>
      <c r="F1269" s="1"/>
      <c r="G1269" s="1"/>
      <c r="H1269" s="1"/>
      <c r="I1269" s="1"/>
      <c r="J1269" s="1"/>
      <c r="K1269" s="1"/>
      <c r="L1269" s="1"/>
      <c r="M1269" s="1"/>
      <c r="N1269" s="1"/>
      <c r="O1269" s="1"/>
      <c r="P1269" s="1"/>
      <c r="Q1269" s="1"/>
      <c r="R1269" s="1"/>
      <c r="S1269" s="1"/>
      <c r="T1269" s="1"/>
    </row>
    <row r="1270" spans="1:20" ht="9.75" customHeight="1">
      <c r="A1270" s="1"/>
      <c r="B1270" s="1"/>
      <c r="C1270" s="1"/>
      <c r="D1270" s="1"/>
      <c r="E1270" s="1"/>
      <c r="F1270" s="1"/>
      <c r="G1270" s="1"/>
      <c r="H1270" s="1"/>
      <c r="I1270" s="1"/>
      <c r="J1270" s="1"/>
      <c r="K1270" s="1"/>
      <c r="L1270" s="1"/>
      <c r="M1270" s="1"/>
      <c r="N1270" s="1"/>
      <c r="O1270" s="1"/>
      <c r="P1270" s="1"/>
      <c r="Q1270" s="1"/>
      <c r="R1270" s="1"/>
      <c r="S1270" s="1"/>
      <c r="T1270" s="1"/>
    </row>
    <row r="1271" spans="1:20" ht="9.75" customHeight="1">
      <c r="A1271" s="1"/>
      <c r="B1271" s="1"/>
      <c r="C1271" s="1"/>
      <c r="D1271" s="1"/>
      <c r="E1271" s="1"/>
      <c r="F1271" s="1"/>
      <c r="G1271" s="1"/>
      <c r="H1271" s="1"/>
      <c r="I1271" s="1"/>
      <c r="J1271" s="1"/>
      <c r="K1271" s="1"/>
      <c r="L1271" s="1"/>
      <c r="M1271" s="1"/>
      <c r="N1271" s="1"/>
      <c r="O1271" s="1"/>
      <c r="P1271" s="1"/>
      <c r="Q1271" s="1"/>
      <c r="R1271" s="1"/>
      <c r="S1271" s="1"/>
      <c r="T1271" s="1"/>
    </row>
    <row r="1272" spans="1:20" ht="9.75" customHeight="1">
      <c r="A1272" s="1"/>
      <c r="B1272" s="1"/>
      <c r="C1272" s="1"/>
      <c r="D1272" s="1"/>
      <c r="E1272" s="1"/>
      <c r="F1272" s="1"/>
      <c r="G1272" s="1"/>
      <c r="H1272" s="1"/>
      <c r="I1272" s="1"/>
      <c r="J1272" s="1"/>
      <c r="K1272" s="1"/>
      <c r="L1272" s="1"/>
      <c r="M1272" s="1"/>
      <c r="N1272" s="1"/>
      <c r="O1272" s="1"/>
      <c r="P1272" s="1"/>
      <c r="Q1272" s="1"/>
      <c r="R1272" s="1"/>
      <c r="S1272" s="1"/>
      <c r="T1272" s="1"/>
    </row>
    <row r="1273" spans="1:20" ht="9.75" customHeight="1">
      <c r="A1273" s="1"/>
      <c r="B1273" s="1"/>
      <c r="C1273" s="1"/>
      <c r="D1273" s="1"/>
      <c r="E1273" s="1"/>
      <c r="F1273" s="1"/>
      <c r="G1273" s="1"/>
      <c r="H1273" s="1"/>
      <c r="I1273" s="1"/>
      <c r="J1273" s="1"/>
      <c r="K1273" s="1"/>
      <c r="L1273" s="1"/>
      <c r="M1273" s="1"/>
      <c r="N1273" s="1"/>
      <c r="O1273" s="1"/>
      <c r="P1273" s="1"/>
      <c r="Q1273" s="1"/>
      <c r="R1273" s="1"/>
      <c r="S1273" s="1"/>
      <c r="T1273" s="1"/>
    </row>
    <row r="1274" spans="1:20" ht="9.75" customHeight="1">
      <c r="A1274" s="1"/>
      <c r="B1274" s="1"/>
      <c r="C1274" s="1"/>
      <c r="D1274" s="1"/>
      <c r="E1274" s="1"/>
      <c r="F1274" s="1"/>
      <c r="G1274" s="1"/>
      <c r="H1274" s="1"/>
      <c r="I1274" s="1"/>
      <c r="J1274" s="1"/>
      <c r="K1274" s="1"/>
      <c r="L1274" s="1"/>
      <c r="M1274" s="1"/>
      <c r="N1274" s="1"/>
      <c r="O1274" s="1"/>
      <c r="P1274" s="1"/>
      <c r="Q1274" s="1"/>
      <c r="R1274" s="1"/>
      <c r="S1274" s="1"/>
      <c r="T1274" s="1"/>
    </row>
    <row r="1275" spans="1:20" ht="9.75" customHeight="1">
      <c r="A1275" s="1"/>
      <c r="B1275" s="1"/>
      <c r="C1275" s="1"/>
      <c r="D1275" s="1"/>
      <c r="E1275" s="1"/>
      <c r="F1275" s="1"/>
      <c r="G1275" s="1"/>
      <c r="H1275" s="1"/>
      <c r="I1275" s="1"/>
      <c r="J1275" s="1"/>
      <c r="K1275" s="1"/>
      <c r="L1275" s="1"/>
      <c r="M1275" s="1"/>
      <c r="N1275" s="1"/>
      <c r="O1275" s="1"/>
      <c r="P1275" s="1"/>
      <c r="Q1275" s="1"/>
      <c r="R1275" s="1"/>
      <c r="S1275" s="1"/>
      <c r="T1275" s="1"/>
    </row>
    <row r="1276" spans="1:20" ht="9.75" customHeight="1">
      <c r="A1276" s="1"/>
      <c r="B1276" s="1"/>
      <c r="C1276" s="1"/>
      <c r="D1276" s="1"/>
      <c r="E1276" s="1"/>
      <c r="F1276" s="1"/>
      <c r="G1276" s="1"/>
      <c r="H1276" s="1"/>
      <c r="I1276" s="1"/>
      <c r="J1276" s="1"/>
      <c r="K1276" s="1"/>
      <c r="L1276" s="1"/>
      <c r="M1276" s="1"/>
      <c r="N1276" s="1"/>
      <c r="O1276" s="1"/>
      <c r="P1276" s="1"/>
      <c r="Q1276" s="1"/>
      <c r="R1276" s="1"/>
      <c r="S1276" s="1"/>
      <c r="T1276" s="1"/>
    </row>
    <row r="1277" spans="1:20" ht="9.75" customHeight="1">
      <c r="A1277" s="1"/>
      <c r="B1277" s="1"/>
      <c r="C1277" s="1"/>
      <c r="D1277" s="1"/>
      <c r="E1277" s="1"/>
      <c r="F1277" s="1"/>
      <c r="G1277" s="1"/>
      <c r="H1277" s="1"/>
      <c r="I1277" s="1"/>
      <c r="J1277" s="1"/>
      <c r="K1277" s="1"/>
      <c r="L1277" s="1"/>
      <c r="M1277" s="1"/>
      <c r="N1277" s="1"/>
      <c r="O1277" s="1"/>
      <c r="P1277" s="1"/>
      <c r="Q1277" s="1"/>
      <c r="R1277" s="1"/>
      <c r="S1277" s="1"/>
      <c r="T1277" s="1"/>
    </row>
    <row r="1278" spans="1:20" ht="9.75" customHeight="1">
      <c r="A1278" s="1"/>
      <c r="B1278" s="1"/>
      <c r="C1278" s="1"/>
      <c r="D1278" s="1"/>
      <c r="E1278" s="1"/>
      <c r="F1278" s="1"/>
      <c r="G1278" s="1"/>
      <c r="H1278" s="1"/>
      <c r="I1278" s="1"/>
      <c r="J1278" s="1"/>
      <c r="K1278" s="1"/>
      <c r="L1278" s="1"/>
      <c r="M1278" s="1"/>
      <c r="N1278" s="1"/>
      <c r="O1278" s="1"/>
      <c r="P1278" s="1"/>
      <c r="Q1278" s="1"/>
      <c r="R1278" s="1"/>
      <c r="S1278" s="1"/>
      <c r="T1278" s="1"/>
    </row>
    <row r="1279" spans="1:20" ht="9.75" customHeight="1">
      <c r="A1279" s="1"/>
      <c r="B1279" s="1"/>
      <c r="C1279" s="1"/>
      <c r="D1279" s="1"/>
      <c r="E1279" s="1"/>
      <c r="F1279" s="1"/>
      <c r="G1279" s="1"/>
      <c r="H1279" s="1"/>
      <c r="I1279" s="1"/>
      <c r="J1279" s="1"/>
      <c r="K1279" s="1"/>
      <c r="L1279" s="1"/>
      <c r="M1279" s="1"/>
      <c r="N1279" s="1"/>
      <c r="O1279" s="1"/>
      <c r="P1279" s="1"/>
      <c r="Q1279" s="1"/>
      <c r="R1279" s="1"/>
      <c r="S1279" s="1"/>
      <c r="T1279" s="1"/>
    </row>
    <row r="1280" spans="1:20" ht="9.75" customHeight="1">
      <c r="A1280" s="1"/>
      <c r="B1280" s="1"/>
      <c r="C1280" s="1"/>
      <c r="D1280" s="1"/>
      <c r="E1280" s="1"/>
      <c r="F1280" s="1"/>
      <c r="G1280" s="1"/>
      <c r="H1280" s="1"/>
      <c r="I1280" s="1"/>
      <c r="J1280" s="1"/>
      <c r="K1280" s="1"/>
      <c r="L1280" s="1"/>
      <c r="M1280" s="1"/>
      <c r="N1280" s="1"/>
      <c r="O1280" s="1"/>
      <c r="P1280" s="1"/>
      <c r="Q1280" s="1"/>
      <c r="R1280" s="1"/>
      <c r="S1280" s="1"/>
      <c r="T1280" s="1"/>
    </row>
    <row r="1281" spans="1:20" ht="9.75" customHeight="1">
      <c r="A1281" s="1"/>
      <c r="B1281" s="1"/>
      <c r="C1281" s="1"/>
      <c r="D1281" s="1"/>
      <c r="E1281" s="1"/>
      <c r="F1281" s="1"/>
      <c r="G1281" s="1"/>
      <c r="H1281" s="1"/>
      <c r="I1281" s="1"/>
      <c r="J1281" s="1"/>
      <c r="K1281" s="1"/>
      <c r="L1281" s="1"/>
      <c r="M1281" s="1"/>
      <c r="N1281" s="1"/>
      <c r="O1281" s="1"/>
      <c r="P1281" s="1"/>
      <c r="Q1281" s="1"/>
      <c r="R1281" s="1"/>
      <c r="S1281" s="1"/>
      <c r="T1281" s="1"/>
    </row>
    <row r="1282" spans="1:20" ht="9.75" customHeight="1">
      <c r="A1282" s="1"/>
      <c r="B1282" s="1"/>
      <c r="C1282" s="1"/>
      <c r="D1282" s="1"/>
      <c r="E1282" s="1"/>
      <c r="F1282" s="1"/>
      <c r="G1282" s="1"/>
      <c r="H1282" s="1"/>
      <c r="I1282" s="1"/>
      <c r="J1282" s="1"/>
      <c r="K1282" s="1"/>
      <c r="L1282" s="1"/>
      <c r="M1282" s="1"/>
      <c r="N1282" s="1"/>
      <c r="O1282" s="1"/>
      <c r="P1282" s="1"/>
      <c r="Q1282" s="1"/>
      <c r="R1282" s="1"/>
      <c r="S1282" s="1"/>
      <c r="T1282" s="1"/>
    </row>
    <row r="1283" spans="1:20" ht="9.75" customHeight="1">
      <c r="A1283" s="1"/>
      <c r="B1283" s="1"/>
      <c r="C1283" s="1"/>
      <c r="D1283" s="1"/>
      <c r="E1283" s="1"/>
      <c r="F1283" s="1"/>
      <c r="G1283" s="1"/>
      <c r="H1283" s="1"/>
      <c r="I1283" s="1"/>
      <c r="J1283" s="1"/>
      <c r="K1283" s="1"/>
      <c r="L1283" s="1"/>
      <c r="M1283" s="1"/>
      <c r="N1283" s="1"/>
      <c r="O1283" s="1"/>
      <c r="P1283" s="1"/>
      <c r="Q1283" s="1"/>
      <c r="R1283" s="1"/>
      <c r="S1283" s="1"/>
      <c r="T1283" s="1"/>
    </row>
    <row r="1284" spans="1:20" ht="9.75" customHeight="1">
      <c r="A1284" s="1"/>
      <c r="B1284" s="1"/>
      <c r="C1284" s="1"/>
      <c r="D1284" s="1"/>
      <c r="E1284" s="1"/>
      <c r="F1284" s="1"/>
      <c r="G1284" s="1"/>
      <c r="H1284" s="1"/>
      <c r="I1284" s="1"/>
      <c r="J1284" s="1"/>
      <c r="K1284" s="1"/>
      <c r="L1284" s="1"/>
      <c r="M1284" s="1"/>
      <c r="N1284" s="1"/>
      <c r="O1284" s="1"/>
      <c r="P1284" s="1"/>
      <c r="Q1284" s="1"/>
      <c r="R1284" s="1"/>
      <c r="S1284" s="1"/>
      <c r="T1284" s="1"/>
    </row>
    <row r="1285" spans="1:20" ht="9.75" customHeight="1">
      <c r="A1285" s="1"/>
      <c r="B1285" s="1"/>
      <c r="C1285" s="1"/>
      <c r="D1285" s="1"/>
      <c r="E1285" s="1"/>
      <c r="F1285" s="1"/>
      <c r="G1285" s="1"/>
      <c r="H1285" s="1"/>
      <c r="I1285" s="1"/>
      <c r="J1285" s="1"/>
      <c r="K1285" s="1"/>
      <c r="L1285" s="1"/>
      <c r="M1285" s="1"/>
      <c r="N1285" s="1"/>
      <c r="O1285" s="1"/>
      <c r="P1285" s="1"/>
      <c r="Q1285" s="1"/>
      <c r="R1285" s="1"/>
      <c r="S1285" s="1"/>
      <c r="T1285" s="1"/>
    </row>
    <row r="1286" spans="1:20" ht="9.75" customHeight="1">
      <c r="A1286" s="1"/>
      <c r="B1286" s="1"/>
      <c r="C1286" s="1"/>
      <c r="D1286" s="1"/>
      <c r="E1286" s="1"/>
      <c r="F1286" s="1"/>
      <c r="G1286" s="1"/>
      <c r="H1286" s="1"/>
      <c r="I1286" s="1"/>
      <c r="J1286" s="1"/>
      <c r="K1286" s="1"/>
      <c r="L1286" s="1"/>
      <c r="M1286" s="1"/>
      <c r="N1286" s="1"/>
      <c r="O1286" s="1"/>
      <c r="P1286" s="1"/>
      <c r="Q1286" s="1"/>
      <c r="R1286" s="1"/>
      <c r="S1286" s="1"/>
      <c r="T1286" s="1"/>
    </row>
    <row r="1287" spans="1:20" ht="9.75" customHeight="1">
      <c r="A1287" s="1"/>
      <c r="B1287" s="1"/>
      <c r="C1287" s="1"/>
      <c r="D1287" s="1"/>
      <c r="E1287" s="1"/>
      <c r="F1287" s="1"/>
      <c r="G1287" s="1"/>
      <c r="H1287" s="1"/>
      <c r="I1287" s="1"/>
      <c r="J1287" s="1"/>
      <c r="K1287" s="1"/>
      <c r="L1287" s="1"/>
      <c r="M1287" s="1"/>
      <c r="N1287" s="1"/>
      <c r="O1287" s="1"/>
      <c r="P1287" s="1"/>
      <c r="Q1287" s="1"/>
      <c r="R1287" s="1"/>
      <c r="S1287" s="1"/>
      <c r="T1287" s="1"/>
    </row>
    <row r="1288" spans="1:20" ht="9.75" customHeight="1">
      <c r="A1288" s="1"/>
      <c r="B1288" s="1"/>
      <c r="C1288" s="1"/>
      <c r="D1288" s="1"/>
      <c r="E1288" s="1"/>
      <c r="F1288" s="1"/>
      <c r="G1288" s="1"/>
      <c r="H1288" s="1"/>
      <c r="I1288" s="1"/>
      <c r="J1288" s="1"/>
      <c r="K1288" s="1"/>
      <c r="L1288" s="1"/>
      <c r="M1288" s="1"/>
      <c r="N1288" s="1"/>
      <c r="O1288" s="1"/>
      <c r="P1288" s="1"/>
      <c r="Q1288" s="1"/>
      <c r="R1288" s="1"/>
      <c r="S1288" s="1"/>
      <c r="T1288" s="1"/>
    </row>
    <row r="1289" spans="1:20" ht="9.75" customHeight="1">
      <c r="A1289" s="1"/>
      <c r="B1289" s="1"/>
      <c r="C1289" s="1"/>
      <c r="D1289" s="1"/>
      <c r="E1289" s="1"/>
      <c r="F1289" s="1"/>
      <c r="G1289" s="1"/>
      <c r="H1289" s="1"/>
      <c r="I1289" s="1"/>
      <c r="J1289" s="1"/>
      <c r="K1289" s="1"/>
      <c r="L1289" s="1"/>
      <c r="M1289" s="1"/>
      <c r="N1289" s="1"/>
      <c r="O1289" s="1"/>
      <c r="P1289" s="1"/>
      <c r="Q1289" s="1"/>
      <c r="R1289" s="1"/>
      <c r="S1289" s="1"/>
      <c r="T1289" s="1"/>
    </row>
    <row r="1290" spans="1:20" ht="9.75" customHeight="1">
      <c r="A1290" s="1"/>
      <c r="B1290" s="1"/>
      <c r="C1290" s="1"/>
      <c r="D1290" s="1"/>
      <c r="E1290" s="1"/>
      <c r="F1290" s="1"/>
      <c r="G1290" s="1"/>
      <c r="H1290" s="1"/>
      <c r="I1290" s="1"/>
      <c r="J1290" s="1"/>
      <c r="K1290" s="1"/>
      <c r="L1290" s="1"/>
      <c r="M1290" s="1"/>
      <c r="N1290" s="1"/>
      <c r="O1290" s="1"/>
      <c r="P1290" s="1"/>
      <c r="Q1290" s="1"/>
      <c r="R1290" s="1"/>
      <c r="S1290" s="1"/>
      <c r="T1290" s="1"/>
    </row>
    <row r="1291" spans="1:20" ht="9.75" customHeight="1">
      <c r="A1291" s="1"/>
      <c r="B1291" s="1"/>
      <c r="C1291" s="1"/>
      <c r="D1291" s="1"/>
      <c r="E1291" s="1"/>
      <c r="F1291" s="1"/>
      <c r="G1291" s="1"/>
      <c r="H1291" s="1"/>
      <c r="I1291" s="1"/>
      <c r="J1291" s="1"/>
      <c r="K1291" s="1"/>
      <c r="L1291" s="1"/>
      <c r="M1291" s="1"/>
      <c r="N1291" s="1"/>
      <c r="O1291" s="1"/>
      <c r="P1291" s="1"/>
      <c r="Q1291" s="1"/>
      <c r="R1291" s="1"/>
      <c r="S1291" s="1"/>
      <c r="T1291" s="1"/>
    </row>
    <row r="1292" spans="1:20" ht="9.75" customHeight="1">
      <c r="A1292" s="1"/>
      <c r="B1292" s="1"/>
      <c r="C1292" s="1"/>
      <c r="D1292" s="1"/>
      <c r="E1292" s="1"/>
      <c r="F1292" s="1"/>
      <c r="G1292" s="1"/>
      <c r="H1292" s="1"/>
      <c r="I1292" s="1"/>
      <c r="J1292" s="1"/>
      <c r="K1292" s="1"/>
      <c r="L1292" s="1"/>
      <c r="M1292" s="1"/>
      <c r="N1292" s="1"/>
      <c r="O1292" s="1"/>
      <c r="P1292" s="1"/>
      <c r="Q1292" s="1"/>
      <c r="R1292" s="1"/>
      <c r="S1292" s="1"/>
      <c r="T1292" s="1"/>
    </row>
    <row r="1293" spans="1:20" ht="9.75" customHeight="1">
      <c r="A1293" s="1"/>
      <c r="B1293" s="1"/>
      <c r="C1293" s="1"/>
      <c r="D1293" s="1"/>
      <c r="E1293" s="1"/>
      <c r="F1293" s="1"/>
      <c r="G1293" s="1"/>
      <c r="H1293" s="1"/>
      <c r="I1293" s="1"/>
      <c r="J1293" s="1"/>
      <c r="K1293" s="1"/>
      <c r="L1293" s="1"/>
      <c r="M1293" s="1"/>
      <c r="N1293" s="1"/>
      <c r="O1293" s="1"/>
      <c r="P1293" s="1"/>
      <c r="Q1293" s="1"/>
      <c r="R1293" s="1"/>
      <c r="S1293" s="1"/>
      <c r="T1293" s="1"/>
    </row>
    <row r="1294" spans="1:20" ht="9.75" customHeight="1">
      <c r="A1294" s="1"/>
      <c r="B1294" s="1"/>
      <c r="C1294" s="1"/>
      <c r="D1294" s="1"/>
      <c r="E1294" s="1"/>
      <c r="F1294" s="1"/>
      <c r="G1294" s="1"/>
      <c r="H1294" s="1"/>
      <c r="I1294" s="1"/>
      <c r="J1294" s="1"/>
      <c r="K1294" s="1"/>
      <c r="L1294" s="1"/>
      <c r="M1294" s="1"/>
      <c r="N1294" s="1"/>
      <c r="O1294" s="1"/>
      <c r="P1294" s="1"/>
      <c r="Q1294" s="1"/>
      <c r="R1294" s="1"/>
      <c r="S1294" s="1"/>
      <c r="T1294" s="1"/>
    </row>
    <row r="1295" spans="1:20" ht="9.75" customHeight="1">
      <c r="A1295" s="1"/>
      <c r="B1295" s="1"/>
      <c r="C1295" s="1"/>
      <c r="D1295" s="1"/>
      <c r="E1295" s="1"/>
      <c r="F1295" s="1"/>
      <c r="G1295" s="1"/>
      <c r="H1295" s="1"/>
      <c r="I1295" s="1"/>
      <c r="J1295" s="1"/>
      <c r="K1295" s="1"/>
      <c r="L1295" s="1"/>
      <c r="M1295" s="1"/>
      <c r="N1295" s="1"/>
      <c r="O1295" s="1"/>
      <c r="P1295" s="1"/>
      <c r="Q1295" s="1"/>
      <c r="R1295" s="1"/>
      <c r="S1295" s="1"/>
      <c r="T1295" s="1"/>
    </row>
    <row r="1296" spans="1:20" ht="9.75" customHeight="1">
      <c r="A1296" s="1"/>
      <c r="B1296" s="1"/>
      <c r="C1296" s="1"/>
      <c r="D1296" s="1"/>
      <c r="E1296" s="1"/>
      <c r="F1296" s="1"/>
      <c r="G1296" s="1"/>
      <c r="H1296" s="1"/>
      <c r="I1296" s="1"/>
      <c r="J1296" s="1"/>
      <c r="K1296" s="1"/>
      <c r="L1296" s="1"/>
      <c r="M1296" s="1"/>
      <c r="N1296" s="1"/>
      <c r="O1296" s="1"/>
      <c r="P1296" s="1"/>
      <c r="Q1296" s="1"/>
      <c r="R1296" s="1"/>
      <c r="S1296" s="1"/>
      <c r="T1296" s="1"/>
    </row>
    <row r="1297" spans="1:20" ht="9.75" customHeight="1">
      <c r="A1297" s="1"/>
      <c r="B1297" s="1"/>
      <c r="C1297" s="1"/>
      <c r="D1297" s="1"/>
      <c r="E1297" s="1"/>
      <c r="F1297" s="1"/>
      <c r="G1297" s="1"/>
      <c r="H1297" s="1"/>
      <c r="I1297" s="1"/>
      <c r="J1297" s="1"/>
      <c r="K1297" s="1"/>
      <c r="L1297" s="1"/>
      <c r="M1297" s="1"/>
      <c r="N1297" s="1"/>
      <c r="O1297" s="1"/>
      <c r="P1297" s="1"/>
      <c r="Q1297" s="1"/>
      <c r="R1297" s="1"/>
      <c r="S1297" s="1"/>
      <c r="T1297" s="1"/>
    </row>
    <row r="1298" spans="1:20" ht="9.75" customHeight="1">
      <c r="A1298" s="1"/>
      <c r="B1298" s="1"/>
      <c r="C1298" s="1"/>
      <c r="D1298" s="1"/>
      <c r="E1298" s="1"/>
      <c r="F1298" s="1"/>
      <c r="G1298" s="1"/>
      <c r="H1298" s="1"/>
      <c r="I1298" s="1"/>
      <c r="J1298" s="1"/>
      <c r="K1298" s="1"/>
      <c r="L1298" s="1"/>
      <c r="M1298" s="1"/>
      <c r="N1298" s="1"/>
      <c r="O1298" s="1"/>
      <c r="P1298" s="1"/>
      <c r="Q1298" s="1"/>
      <c r="R1298" s="1"/>
      <c r="S1298" s="1"/>
      <c r="T1298" s="1"/>
    </row>
    <row r="1299" spans="1:20" ht="9.75" customHeight="1">
      <c r="A1299" s="1"/>
      <c r="B1299" s="1"/>
      <c r="C1299" s="1"/>
      <c r="D1299" s="1"/>
      <c r="E1299" s="1"/>
      <c r="F1299" s="1"/>
      <c r="G1299" s="1"/>
      <c r="H1299" s="1"/>
      <c r="I1299" s="1"/>
      <c r="J1299" s="1"/>
      <c r="K1299" s="1"/>
      <c r="L1299" s="1"/>
      <c r="M1299" s="1"/>
      <c r="N1299" s="1"/>
      <c r="O1299" s="1"/>
      <c r="P1299" s="1"/>
      <c r="Q1299" s="1"/>
      <c r="R1299" s="1"/>
      <c r="S1299" s="1"/>
      <c r="T1299" s="1"/>
    </row>
    <row r="1300" spans="1:20" ht="9.75" customHeight="1">
      <c r="A1300" s="1"/>
      <c r="B1300" s="1"/>
      <c r="C1300" s="1"/>
      <c r="D1300" s="1"/>
      <c r="E1300" s="1"/>
      <c r="F1300" s="1"/>
      <c r="G1300" s="1"/>
      <c r="H1300" s="1"/>
      <c r="I1300" s="1"/>
      <c r="J1300" s="1"/>
      <c r="K1300" s="1"/>
      <c r="L1300" s="1"/>
      <c r="M1300" s="1"/>
      <c r="N1300" s="1"/>
      <c r="O1300" s="1"/>
      <c r="P1300" s="1"/>
      <c r="Q1300" s="1"/>
      <c r="R1300" s="1"/>
      <c r="S1300" s="1"/>
      <c r="T1300" s="1"/>
    </row>
    <row r="1301" spans="1:20" ht="9.75" customHeight="1">
      <c r="A1301" s="1"/>
      <c r="B1301" s="1"/>
      <c r="C1301" s="1"/>
      <c r="D1301" s="1"/>
      <c r="E1301" s="1"/>
      <c r="F1301" s="1"/>
      <c r="G1301" s="1"/>
      <c r="H1301" s="1"/>
      <c r="I1301" s="1"/>
      <c r="J1301" s="1"/>
      <c r="K1301" s="1"/>
      <c r="L1301" s="1"/>
      <c r="M1301" s="1"/>
      <c r="N1301" s="1"/>
      <c r="O1301" s="1"/>
      <c r="P1301" s="1"/>
      <c r="Q1301" s="1"/>
      <c r="R1301" s="1"/>
      <c r="S1301" s="1"/>
      <c r="T1301" s="1"/>
    </row>
    <row r="1302" spans="1:20" ht="9.75" customHeight="1">
      <c r="A1302" s="1"/>
      <c r="B1302" s="1"/>
      <c r="C1302" s="1"/>
      <c r="D1302" s="1"/>
      <c r="E1302" s="1"/>
      <c r="F1302" s="1"/>
      <c r="G1302" s="1"/>
      <c r="H1302" s="1"/>
      <c r="I1302" s="1"/>
      <c r="J1302" s="1"/>
      <c r="K1302" s="1"/>
      <c r="L1302" s="1"/>
      <c r="M1302" s="1"/>
      <c r="N1302" s="1"/>
      <c r="O1302" s="1"/>
      <c r="P1302" s="1"/>
      <c r="Q1302" s="1"/>
      <c r="R1302" s="1"/>
      <c r="S1302" s="1"/>
      <c r="T1302" s="1"/>
    </row>
    <row r="1303" spans="1:20" ht="9.75" customHeight="1">
      <c r="A1303" s="1"/>
      <c r="B1303" s="1"/>
      <c r="C1303" s="1"/>
      <c r="D1303" s="1"/>
      <c r="E1303" s="1"/>
      <c r="F1303" s="1"/>
      <c r="G1303" s="1"/>
      <c r="H1303" s="1"/>
      <c r="I1303" s="1"/>
      <c r="J1303" s="1"/>
      <c r="K1303" s="1"/>
      <c r="L1303" s="1"/>
      <c r="M1303" s="1"/>
      <c r="N1303" s="1"/>
      <c r="O1303" s="1"/>
      <c r="P1303" s="1"/>
      <c r="Q1303" s="1"/>
      <c r="R1303" s="1"/>
      <c r="S1303" s="1"/>
      <c r="T1303" s="1"/>
    </row>
    <row r="1304" spans="1:20" ht="9.75" customHeight="1">
      <c r="A1304" s="1"/>
      <c r="B1304" s="1"/>
      <c r="C1304" s="1"/>
      <c r="D1304" s="1"/>
      <c r="E1304" s="1"/>
      <c r="F1304" s="1"/>
      <c r="G1304" s="1"/>
      <c r="H1304" s="1"/>
      <c r="I1304" s="1"/>
      <c r="J1304" s="1"/>
      <c r="K1304" s="1"/>
      <c r="L1304" s="1"/>
      <c r="M1304" s="1"/>
      <c r="N1304" s="1"/>
      <c r="O1304" s="1"/>
      <c r="P1304" s="1"/>
      <c r="Q1304" s="1"/>
      <c r="R1304" s="1"/>
      <c r="S1304" s="1"/>
      <c r="T1304" s="1"/>
    </row>
    <row r="1305" spans="1:20" ht="9.75" customHeight="1">
      <c r="A1305" s="1"/>
      <c r="B1305" s="1"/>
      <c r="C1305" s="1"/>
      <c r="D1305" s="1"/>
      <c r="E1305" s="1"/>
      <c r="F1305" s="1"/>
      <c r="G1305" s="1"/>
      <c r="H1305" s="1"/>
      <c r="I1305" s="1"/>
      <c r="J1305" s="1"/>
      <c r="K1305" s="1"/>
      <c r="L1305" s="1"/>
      <c r="M1305" s="1"/>
      <c r="N1305" s="1"/>
      <c r="O1305" s="1"/>
      <c r="P1305" s="1"/>
      <c r="Q1305" s="1"/>
      <c r="R1305" s="1"/>
      <c r="S1305" s="1"/>
      <c r="T1305" s="1"/>
    </row>
    <row r="1306" spans="1:20" ht="9.75" customHeight="1">
      <c r="A1306" s="1"/>
      <c r="B1306" s="1"/>
      <c r="C1306" s="1"/>
      <c r="D1306" s="1"/>
      <c r="E1306" s="1"/>
      <c r="F1306" s="1"/>
      <c r="G1306" s="1"/>
      <c r="H1306" s="1"/>
      <c r="I1306" s="1"/>
      <c r="J1306" s="1"/>
      <c r="K1306" s="1"/>
      <c r="L1306" s="1"/>
      <c r="M1306" s="1"/>
      <c r="N1306" s="1"/>
      <c r="O1306" s="1"/>
      <c r="P1306" s="1"/>
      <c r="Q1306" s="1"/>
      <c r="R1306" s="1"/>
      <c r="S1306" s="1"/>
      <c r="T1306" s="1"/>
    </row>
    <row r="1307" spans="1:20" ht="9.75" customHeight="1">
      <c r="A1307" s="1"/>
      <c r="B1307" s="1"/>
      <c r="C1307" s="1"/>
      <c r="D1307" s="1"/>
      <c r="E1307" s="1"/>
      <c r="F1307" s="1"/>
      <c r="G1307" s="1"/>
      <c r="H1307" s="1"/>
      <c r="I1307" s="1"/>
      <c r="J1307" s="1"/>
      <c r="K1307" s="1"/>
      <c r="L1307" s="1"/>
      <c r="M1307" s="1"/>
      <c r="N1307" s="1"/>
      <c r="O1307" s="1"/>
      <c r="P1307" s="1"/>
      <c r="Q1307" s="1"/>
      <c r="R1307" s="1"/>
      <c r="S1307" s="1"/>
      <c r="T1307" s="1"/>
    </row>
    <row r="1308" spans="1:20" ht="9.75" customHeight="1">
      <c r="A1308" s="1"/>
      <c r="B1308" s="1"/>
      <c r="C1308" s="1"/>
      <c r="D1308" s="1"/>
      <c r="E1308" s="1"/>
      <c r="F1308" s="1"/>
      <c r="G1308" s="1"/>
      <c r="H1308" s="1"/>
      <c r="I1308" s="1"/>
      <c r="J1308" s="1"/>
      <c r="K1308" s="1"/>
      <c r="L1308" s="1"/>
      <c r="M1308" s="1"/>
      <c r="N1308" s="1"/>
      <c r="O1308" s="1"/>
      <c r="P1308" s="1"/>
      <c r="Q1308" s="1"/>
      <c r="R1308" s="1"/>
      <c r="S1308" s="1"/>
      <c r="T1308" s="1"/>
    </row>
    <row r="1309" spans="1:20" ht="9.75" customHeight="1">
      <c r="A1309" s="1"/>
      <c r="B1309" s="1"/>
      <c r="C1309" s="1"/>
      <c r="D1309" s="1"/>
      <c r="E1309" s="1"/>
      <c r="F1309" s="1"/>
      <c r="G1309" s="1"/>
      <c r="H1309" s="1"/>
      <c r="I1309" s="1"/>
      <c r="J1309" s="1"/>
      <c r="K1309" s="1"/>
      <c r="L1309" s="1"/>
      <c r="M1309" s="1"/>
      <c r="N1309" s="1"/>
      <c r="O1309" s="1"/>
      <c r="P1309" s="1"/>
      <c r="Q1309" s="1"/>
      <c r="R1309" s="1"/>
      <c r="S1309" s="1"/>
      <c r="T1309" s="1"/>
    </row>
    <row r="1310" spans="1:20" ht="9.75" customHeight="1">
      <c r="A1310" s="1"/>
      <c r="B1310" s="1"/>
      <c r="C1310" s="1"/>
      <c r="D1310" s="1"/>
      <c r="E1310" s="1"/>
      <c r="F1310" s="1"/>
      <c r="G1310" s="1"/>
      <c r="H1310" s="1"/>
      <c r="I1310" s="1"/>
      <c r="J1310" s="1"/>
      <c r="K1310" s="1"/>
      <c r="L1310" s="1"/>
      <c r="M1310" s="1"/>
      <c r="N1310" s="1"/>
      <c r="O1310" s="1"/>
      <c r="P1310" s="1"/>
      <c r="Q1310" s="1"/>
      <c r="R1310" s="1"/>
      <c r="S1310" s="1"/>
      <c r="T1310" s="1"/>
    </row>
    <row r="1311" spans="1:20" ht="9.75" customHeight="1">
      <c r="A1311" s="1"/>
      <c r="B1311" s="1"/>
      <c r="C1311" s="1"/>
      <c r="D1311" s="1"/>
      <c r="E1311" s="1"/>
      <c r="F1311" s="1"/>
      <c r="G1311" s="1"/>
      <c r="H1311" s="1"/>
      <c r="I1311" s="1"/>
      <c r="J1311" s="1"/>
      <c r="K1311" s="1"/>
      <c r="L1311" s="1"/>
      <c r="M1311" s="1"/>
      <c r="N1311" s="1"/>
      <c r="O1311" s="1"/>
      <c r="P1311" s="1"/>
      <c r="Q1311" s="1"/>
      <c r="R1311" s="1"/>
      <c r="S1311" s="1"/>
      <c r="T1311" s="1"/>
    </row>
    <row r="1312" spans="1:20" ht="9.75" customHeight="1">
      <c r="A1312" s="1"/>
      <c r="B1312" s="1"/>
      <c r="C1312" s="1"/>
      <c r="D1312" s="1"/>
      <c r="E1312" s="1"/>
      <c r="F1312" s="1"/>
      <c r="G1312" s="1"/>
      <c r="H1312" s="1"/>
      <c r="I1312" s="1"/>
      <c r="J1312" s="1"/>
      <c r="K1312" s="1"/>
      <c r="L1312" s="1"/>
      <c r="M1312" s="1"/>
      <c r="N1312" s="1"/>
      <c r="O1312" s="1"/>
      <c r="P1312" s="1"/>
      <c r="Q1312" s="1"/>
      <c r="R1312" s="1"/>
      <c r="S1312" s="1"/>
      <c r="T1312" s="1"/>
    </row>
    <row r="1313" spans="1:20" ht="9.75" customHeight="1">
      <c r="A1313" s="1"/>
      <c r="B1313" s="1"/>
      <c r="C1313" s="1"/>
      <c r="D1313" s="1"/>
      <c r="E1313" s="1"/>
      <c r="F1313" s="1"/>
      <c r="G1313" s="1"/>
      <c r="H1313" s="1"/>
      <c r="I1313" s="1"/>
      <c r="J1313" s="1"/>
      <c r="K1313" s="1"/>
      <c r="L1313" s="1"/>
      <c r="M1313" s="1"/>
      <c r="N1313" s="1"/>
      <c r="O1313" s="1"/>
      <c r="P1313" s="1"/>
      <c r="Q1313" s="1"/>
      <c r="R1313" s="1"/>
      <c r="S1313" s="1"/>
      <c r="T1313" s="1"/>
    </row>
    <row r="1314" spans="1:20" ht="9.75" customHeight="1">
      <c r="A1314" s="1"/>
      <c r="B1314" s="1"/>
      <c r="C1314" s="1"/>
      <c r="D1314" s="1"/>
      <c r="E1314" s="1"/>
      <c r="F1314" s="1"/>
      <c r="G1314" s="1"/>
      <c r="H1314" s="1"/>
      <c r="I1314" s="1"/>
      <c r="J1314" s="1"/>
      <c r="K1314" s="1"/>
      <c r="L1314" s="1"/>
      <c r="M1314" s="1"/>
      <c r="N1314" s="1"/>
      <c r="O1314" s="1"/>
      <c r="P1314" s="1"/>
      <c r="Q1314" s="1"/>
      <c r="R1314" s="1"/>
      <c r="S1314" s="1"/>
      <c r="T1314" s="1"/>
    </row>
    <row r="1315" spans="1:20" ht="9.75" customHeight="1">
      <c r="A1315" s="1"/>
      <c r="B1315" s="1"/>
      <c r="C1315" s="1"/>
      <c r="D1315" s="1"/>
      <c r="E1315" s="1"/>
      <c r="F1315" s="1"/>
      <c r="G1315" s="1"/>
      <c r="H1315" s="1"/>
      <c r="I1315" s="1"/>
      <c r="J1315" s="1"/>
      <c r="K1315" s="1"/>
      <c r="L1315" s="1"/>
      <c r="M1315" s="1"/>
      <c r="N1315" s="1"/>
      <c r="O1315" s="1"/>
      <c r="P1315" s="1"/>
      <c r="Q1315" s="1"/>
      <c r="R1315" s="1"/>
      <c r="S1315" s="1"/>
      <c r="T1315" s="1"/>
    </row>
    <row r="1316" spans="1:20" ht="9.75" customHeight="1">
      <c r="A1316" s="1"/>
      <c r="B1316" s="1"/>
      <c r="C1316" s="1"/>
      <c r="D1316" s="1"/>
      <c r="E1316" s="1"/>
      <c r="F1316" s="1"/>
      <c r="G1316" s="1"/>
      <c r="H1316" s="1"/>
      <c r="I1316" s="1"/>
      <c r="J1316" s="1"/>
      <c r="K1316" s="1"/>
      <c r="L1316" s="1"/>
      <c r="M1316" s="1"/>
      <c r="N1316" s="1"/>
      <c r="O1316" s="1"/>
      <c r="P1316" s="1"/>
      <c r="Q1316" s="1"/>
      <c r="R1316" s="1"/>
      <c r="S1316" s="1"/>
      <c r="T1316" s="1"/>
    </row>
    <row r="1317" spans="1:20" ht="9.75" customHeight="1">
      <c r="A1317" s="1"/>
      <c r="B1317" s="1"/>
      <c r="C1317" s="1"/>
      <c r="D1317" s="1"/>
      <c r="E1317" s="1"/>
      <c r="F1317" s="1"/>
      <c r="G1317" s="1"/>
      <c r="H1317" s="1"/>
      <c r="I1317" s="1"/>
      <c r="J1317" s="1"/>
      <c r="K1317" s="1"/>
      <c r="L1317" s="1"/>
      <c r="M1317" s="1"/>
      <c r="N1317" s="1"/>
      <c r="O1317" s="1"/>
      <c r="P1317" s="1"/>
      <c r="Q1317" s="1"/>
      <c r="R1317" s="1"/>
      <c r="S1317" s="1"/>
      <c r="T1317" s="1"/>
    </row>
    <row r="1318" spans="1:20" ht="9.75" customHeight="1">
      <c r="A1318" s="1"/>
      <c r="B1318" s="1"/>
      <c r="C1318" s="1"/>
      <c r="D1318" s="1"/>
      <c r="E1318" s="1"/>
      <c r="F1318" s="1"/>
      <c r="G1318" s="1"/>
      <c r="H1318" s="1"/>
      <c r="I1318" s="1"/>
      <c r="J1318" s="1"/>
      <c r="K1318" s="1"/>
      <c r="L1318" s="1"/>
      <c r="M1318" s="1"/>
      <c r="N1318" s="1"/>
      <c r="O1318" s="1"/>
      <c r="P1318" s="1"/>
      <c r="Q1318" s="1"/>
      <c r="R1318" s="1"/>
      <c r="S1318" s="1"/>
      <c r="T1318" s="1"/>
    </row>
    <row r="1319" spans="1:20" ht="9.75" customHeight="1">
      <c r="A1319" s="1"/>
      <c r="B1319" s="1"/>
      <c r="C1319" s="1"/>
      <c r="D1319" s="1"/>
      <c r="E1319" s="1"/>
      <c r="F1319" s="1"/>
      <c r="G1319" s="1"/>
      <c r="H1319" s="1"/>
      <c r="I1319" s="1"/>
      <c r="J1319" s="1"/>
      <c r="K1319" s="1"/>
      <c r="L1319" s="1"/>
      <c r="M1319" s="1"/>
      <c r="N1319" s="1"/>
      <c r="O1319" s="1"/>
      <c r="P1319" s="1"/>
      <c r="Q1319" s="1"/>
      <c r="R1319" s="1"/>
      <c r="S1319" s="1"/>
      <c r="T1319" s="1"/>
    </row>
    <row r="1320" spans="1:20" ht="9.75" customHeight="1">
      <c r="A1320" s="1"/>
      <c r="B1320" s="1"/>
      <c r="C1320" s="1"/>
      <c r="D1320" s="1"/>
      <c r="E1320" s="1"/>
      <c r="F1320" s="1"/>
      <c r="G1320" s="1"/>
      <c r="H1320" s="1"/>
      <c r="I1320" s="1"/>
      <c r="J1320" s="1"/>
      <c r="K1320" s="1"/>
      <c r="L1320" s="1"/>
      <c r="M1320" s="1"/>
      <c r="N1320" s="1"/>
      <c r="O1320" s="1"/>
      <c r="P1320" s="1"/>
      <c r="Q1320" s="1"/>
      <c r="R1320" s="1"/>
      <c r="S1320" s="1"/>
      <c r="T1320" s="1"/>
    </row>
    <row r="1321" spans="1:20" ht="9.75" customHeight="1">
      <c r="A1321" s="1"/>
      <c r="B1321" s="1"/>
      <c r="C1321" s="1"/>
      <c r="D1321" s="1"/>
      <c r="E1321" s="1"/>
      <c r="F1321" s="1"/>
      <c r="G1321" s="1"/>
      <c r="H1321" s="1"/>
      <c r="I1321" s="1"/>
      <c r="J1321" s="1"/>
      <c r="K1321" s="1"/>
      <c r="L1321" s="1"/>
      <c r="M1321" s="1"/>
      <c r="N1321" s="1"/>
      <c r="O1321" s="1"/>
      <c r="P1321" s="1"/>
      <c r="Q1321" s="1"/>
      <c r="R1321" s="1"/>
      <c r="S1321" s="1"/>
      <c r="T1321" s="1"/>
    </row>
    <row r="1322" spans="1:20" ht="9.75" customHeight="1">
      <c r="A1322" s="1"/>
      <c r="B1322" s="1"/>
      <c r="C1322" s="1"/>
      <c r="D1322" s="1"/>
      <c r="E1322" s="1"/>
      <c r="F1322" s="1"/>
      <c r="G1322" s="1"/>
      <c r="H1322" s="1"/>
      <c r="I1322" s="1"/>
      <c r="J1322" s="1"/>
      <c r="K1322" s="1"/>
      <c r="L1322" s="1"/>
      <c r="M1322" s="1"/>
      <c r="N1322" s="1"/>
      <c r="O1322" s="1"/>
      <c r="P1322" s="1"/>
      <c r="Q1322" s="1"/>
      <c r="R1322" s="1"/>
      <c r="S1322" s="1"/>
      <c r="T1322" s="1"/>
    </row>
    <row r="1323" spans="1:20" ht="9.75" customHeight="1">
      <c r="A1323" s="1"/>
      <c r="B1323" s="1"/>
      <c r="C1323" s="1"/>
      <c r="D1323" s="1"/>
      <c r="E1323" s="1"/>
      <c r="F1323" s="1"/>
      <c r="G1323" s="1"/>
      <c r="H1323" s="1"/>
      <c r="I1323" s="1"/>
      <c r="J1323" s="1"/>
      <c r="K1323" s="1"/>
      <c r="L1323" s="1"/>
      <c r="M1323" s="1"/>
      <c r="N1323" s="1"/>
      <c r="O1323" s="1"/>
      <c r="P1323" s="1"/>
      <c r="Q1323" s="1"/>
      <c r="R1323" s="1"/>
      <c r="S1323" s="1"/>
      <c r="T1323" s="1"/>
    </row>
    <row r="1324" spans="1:20" ht="9.75" customHeight="1">
      <c r="A1324" s="1"/>
      <c r="B1324" s="1"/>
      <c r="C1324" s="1"/>
      <c r="D1324" s="1"/>
      <c r="E1324" s="1"/>
      <c r="F1324" s="1"/>
      <c r="G1324" s="1"/>
      <c r="H1324" s="1"/>
      <c r="I1324" s="1"/>
      <c r="J1324" s="1"/>
      <c r="K1324" s="1"/>
      <c r="L1324" s="1"/>
      <c r="M1324" s="1"/>
      <c r="N1324" s="1"/>
      <c r="O1324" s="1"/>
      <c r="P1324" s="1"/>
      <c r="Q1324" s="1"/>
      <c r="R1324" s="1"/>
      <c r="S1324" s="1"/>
      <c r="T1324" s="1"/>
    </row>
    <row r="1325" spans="1:20" ht="9.75" customHeight="1">
      <c r="A1325" s="1"/>
      <c r="B1325" s="1"/>
      <c r="C1325" s="1"/>
      <c r="D1325" s="1"/>
      <c r="E1325" s="1"/>
      <c r="F1325" s="1"/>
      <c r="G1325" s="1"/>
      <c r="H1325" s="1"/>
      <c r="I1325" s="1"/>
      <c r="J1325" s="1"/>
      <c r="K1325" s="1"/>
      <c r="L1325" s="1"/>
      <c r="M1325" s="1"/>
      <c r="N1325" s="1"/>
      <c r="O1325" s="1"/>
      <c r="P1325" s="1"/>
      <c r="Q1325" s="1"/>
      <c r="R1325" s="1"/>
      <c r="S1325" s="1"/>
      <c r="T1325" s="1"/>
    </row>
    <row r="1326" spans="1:20" ht="9.75" customHeight="1">
      <c r="A1326" s="1"/>
      <c r="B1326" s="1"/>
      <c r="C1326" s="1"/>
      <c r="D1326" s="1"/>
      <c r="E1326" s="1"/>
      <c r="F1326" s="1"/>
      <c r="G1326" s="1"/>
      <c r="H1326" s="1"/>
      <c r="I1326" s="1"/>
      <c r="J1326" s="1"/>
      <c r="K1326" s="1"/>
      <c r="L1326" s="1"/>
      <c r="M1326" s="1"/>
      <c r="N1326" s="1"/>
      <c r="O1326" s="1"/>
      <c r="P1326" s="1"/>
      <c r="Q1326" s="1"/>
      <c r="R1326" s="1"/>
      <c r="S1326" s="1"/>
      <c r="T1326" s="1"/>
    </row>
    <row r="1327" spans="1:20" ht="9.75" customHeight="1">
      <c r="A1327" s="1"/>
      <c r="B1327" s="1"/>
      <c r="C1327" s="1"/>
      <c r="D1327" s="1"/>
      <c r="E1327" s="1"/>
      <c r="F1327" s="1"/>
      <c r="G1327" s="1"/>
      <c r="H1327" s="1"/>
      <c r="I1327" s="1"/>
      <c r="J1327" s="1"/>
      <c r="K1327" s="1"/>
      <c r="L1327" s="1"/>
      <c r="M1327" s="1"/>
      <c r="N1327" s="1"/>
      <c r="O1327" s="1"/>
      <c r="P1327" s="1"/>
      <c r="Q1327" s="1"/>
      <c r="R1327" s="1"/>
      <c r="S1327" s="1"/>
      <c r="T1327" s="1"/>
    </row>
    <row r="1328" spans="1:20" ht="9.75" customHeight="1">
      <c r="A1328" s="1"/>
      <c r="B1328" s="1"/>
      <c r="C1328" s="1"/>
      <c r="D1328" s="1"/>
      <c r="E1328" s="1"/>
      <c r="F1328" s="1"/>
      <c r="G1328" s="1"/>
      <c r="H1328" s="1"/>
      <c r="I1328" s="1"/>
      <c r="J1328" s="1"/>
      <c r="K1328" s="1"/>
      <c r="L1328" s="1"/>
      <c r="M1328" s="1"/>
      <c r="N1328" s="1"/>
      <c r="O1328" s="1"/>
      <c r="P1328" s="1"/>
      <c r="Q1328" s="1"/>
      <c r="R1328" s="1"/>
      <c r="S1328" s="1"/>
      <c r="T1328" s="1"/>
    </row>
    <row r="1329" spans="1:20" ht="9.75" customHeight="1">
      <c r="A1329" s="1"/>
      <c r="B1329" s="1"/>
      <c r="C1329" s="1"/>
      <c r="D1329" s="1"/>
      <c r="E1329" s="1"/>
      <c r="F1329" s="1"/>
      <c r="G1329" s="1"/>
      <c r="H1329" s="1"/>
      <c r="I1329" s="1"/>
      <c r="J1329" s="1"/>
      <c r="K1329" s="1"/>
      <c r="L1329" s="1"/>
      <c r="M1329" s="1"/>
      <c r="N1329" s="1"/>
      <c r="O1329" s="1"/>
      <c r="P1329" s="1"/>
      <c r="Q1329" s="1"/>
      <c r="R1329" s="1"/>
      <c r="S1329" s="1"/>
      <c r="T1329" s="1"/>
    </row>
    <row r="1330" spans="1:20" ht="9.75" customHeight="1">
      <c r="A1330" s="1"/>
      <c r="B1330" s="1"/>
      <c r="C1330" s="1"/>
      <c r="D1330" s="1"/>
      <c r="E1330" s="1"/>
      <c r="F1330" s="1"/>
      <c r="G1330" s="1"/>
      <c r="H1330" s="1"/>
      <c r="I1330" s="1"/>
      <c r="J1330" s="1"/>
      <c r="K1330" s="1"/>
      <c r="L1330" s="1"/>
      <c r="M1330" s="1"/>
      <c r="N1330" s="1"/>
      <c r="O1330" s="1"/>
      <c r="P1330" s="1"/>
      <c r="Q1330" s="1"/>
      <c r="R1330" s="1"/>
      <c r="S1330" s="1"/>
      <c r="T1330" s="1"/>
    </row>
    <row r="1331" spans="1:20" ht="9.75" customHeight="1">
      <c r="A1331" s="1"/>
      <c r="B1331" s="1"/>
      <c r="C1331" s="1"/>
      <c r="D1331" s="1"/>
      <c r="E1331" s="1"/>
      <c r="F1331" s="1"/>
      <c r="G1331" s="1"/>
      <c r="H1331" s="1"/>
      <c r="I1331" s="1"/>
      <c r="J1331" s="1"/>
      <c r="K1331" s="1"/>
      <c r="L1331" s="1"/>
      <c r="M1331" s="1"/>
      <c r="N1331" s="1"/>
      <c r="O1331" s="1"/>
      <c r="P1331" s="1"/>
      <c r="Q1331" s="1"/>
      <c r="R1331" s="1"/>
      <c r="S1331" s="1"/>
      <c r="T1331" s="1"/>
    </row>
    <row r="1332" spans="1:20" ht="9.75" customHeight="1">
      <c r="A1332" s="1"/>
      <c r="B1332" s="1"/>
      <c r="C1332" s="1"/>
      <c r="D1332" s="1"/>
      <c r="E1332" s="1"/>
      <c r="F1332" s="1"/>
      <c r="G1332" s="1"/>
      <c r="H1332" s="1"/>
      <c r="I1332" s="1"/>
      <c r="J1332" s="1"/>
      <c r="K1332" s="1"/>
      <c r="L1332" s="1"/>
      <c r="M1332" s="1"/>
      <c r="N1332" s="1"/>
      <c r="O1332" s="1"/>
      <c r="P1332" s="1"/>
      <c r="Q1332" s="1"/>
      <c r="R1332" s="1"/>
      <c r="S1332" s="1"/>
      <c r="T1332" s="1"/>
    </row>
    <row r="1333" spans="1:20" ht="9.75" customHeight="1">
      <c r="A1333" s="1"/>
      <c r="B1333" s="1"/>
      <c r="C1333" s="1"/>
      <c r="D1333" s="1"/>
      <c r="E1333" s="1"/>
      <c r="F1333" s="1"/>
      <c r="G1333" s="1"/>
      <c r="H1333" s="1"/>
      <c r="I1333" s="1"/>
      <c r="J1333" s="1"/>
      <c r="K1333" s="1"/>
      <c r="L1333" s="1"/>
      <c r="M1333" s="1"/>
      <c r="N1333" s="1"/>
      <c r="O1333" s="1"/>
      <c r="P1333" s="1"/>
      <c r="Q1333" s="1"/>
      <c r="R1333" s="1"/>
      <c r="S1333" s="1"/>
      <c r="T1333" s="1"/>
    </row>
    <row r="1334" spans="1:20" ht="9.75" customHeight="1">
      <c r="A1334" s="1"/>
      <c r="B1334" s="1"/>
      <c r="C1334" s="1"/>
      <c r="D1334" s="1"/>
      <c r="E1334" s="1"/>
      <c r="F1334" s="1"/>
      <c r="G1334" s="1"/>
      <c r="H1334" s="1"/>
      <c r="I1334" s="1"/>
      <c r="J1334" s="1"/>
      <c r="K1334" s="1"/>
      <c r="L1334" s="1"/>
      <c r="M1334" s="1"/>
      <c r="N1334" s="1"/>
      <c r="O1334" s="1"/>
      <c r="P1334" s="1"/>
      <c r="Q1334" s="1"/>
      <c r="R1334" s="1"/>
      <c r="S1334" s="1"/>
      <c r="T1334" s="1"/>
    </row>
    <row r="1335" spans="1:20" ht="9.75" customHeight="1">
      <c r="A1335" s="1"/>
      <c r="B1335" s="1"/>
      <c r="C1335" s="1"/>
      <c r="D1335" s="1"/>
      <c r="E1335" s="1"/>
      <c r="F1335" s="1"/>
      <c r="G1335" s="1"/>
      <c r="H1335" s="1"/>
      <c r="I1335" s="1"/>
      <c r="J1335" s="1"/>
      <c r="K1335" s="1"/>
      <c r="L1335" s="1"/>
      <c r="M1335" s="1"/>
      <c r="N1335" s="1"/>
      <c r="O1335" s="1"/>
      <c r="P1335" s="1"/>
      <c r="Q1335" s="1"/>
      <c r="R1335" s="1"/>
      <c r="S1335" s="1"/>
      <c r="T1335" s="1"/>
    </row>
    <row r="1336" spans="1:20" ht="9.75" customHeight="1">
      <c r="A1336" s="1"/>
      <c r="B1336" s="1"/>
      <c r="C1336" s="1"/>
      <c r="D1336" s="1"/>
      <c r="E1336" s="1"/>
      <c r="F1336" s="1"/>
      <c r="G1336" s="1"/>
      <c r="H1336" s="1"/>
      <c r="I1336" s="1"/>
      <c r="J1336" s="1"/>
      <c r="K1336" s="1"/>
      <c r="L1336" s="1"/>
      <c r="M1336" s="1"/>
      <c r="N1336" s="1"/>
      <c r="O1336" s="1"/>
      <c r="P1336" s="1"/>
      <c r="Q1336" s="1"/>
      <c r="R1336" s="1"/>
      <c r="S1336" s="1"/>
      <c r="T1336" s="1"/>
    </row>
    <row r="1337" spans="1:20" ht="9.75" customHeight="1">
      <c r="A1337" s="1"/>
      <c r="B1337" s="1"/>
      <c r="C1337" s="1"/>
      <c r="D1337" s="1"/>
      <c r="E1337" s="1"/>
      <c r="F1337" s="1"/>
      <c r="G1337" s="1"/>
      <c r="H1337" s="1"/>
      <c r="I1337" s="1"/>
      <c r="J1337" s="1"/>
      <c r="K1337" s="1"/>
      <c r="L1337" s="1"/>
      <c r="M1337" s="1"/>
      <c r="N1337" s="1"/>
      <c r="O1337" s="1"/>
      <c r="P1337" s="1"/>
      <c r="Q1337" s="1"/>
      <c r="R1337" s="1"/>
      <c r="S1337" s="1"/>
      <c r="T1337" s="1"/>
    </row>
    <row r="1338" spans="1:20" ht="9.75" customHeight="1">
      <c r="A1338" s="1"/>
      <c r="B1338" s="1"/>
      <c r="C1338" s="1"/>
      <c r="D1338" s="1"/>
      <c r="E1338" s="1"/>
      <c r="F1338" s="1"/>
      <c r="G1338" s="1"/>
      <c r="H1338" s="1"/>
      <c r="I1338" s="1"/>
      <c r="J1338" s="1"/>
      <c r="K1338" s="1"/>
      <c r="L1338" s="1"/>
      <c r="M1338" s="1"/>
      <c r="N1338" s="1"/>
      <c r="O1338" s="1"/>
      <c r="P1338" s="1"/>
      <c r="Q1338" s="1"/>
      <c r="R1338" s="1"/>
      <c r="S1338" s="1"/>
      <c r="T1338" s="1"/>
    </row>
    <row r="1339" spans="1:20" ht="9.75" customHeight="1">
      <c r="A1339" s="1"/>
      <c r="B1339" s="1"/>
      <c r="C1339" s="1"/>
      <c r="D1339" s="1"/>
      <c r="E1339" s="1"/>
      <c r="F1339" s="1"/>
      <c r="G1339" s="1"/>
      <c r="H1339" s="1"/>
      <c r="I1339" s="1"/>
      <c r="J1339" s="1"/>
      <c r="K1339" s="1"/>
      <c r="L1339" s="1"/>
      <c r="M1339" s="1"/>
      <c r="N1339" s="1"/>
      <c r="O1339" s="1"/>
      <c r="P1339" s="1"/>
      <c r="Q1339" s="1"/>
      <c r="R1339" s="1"/>
      <c r="S1339" s="1"/>
      <c r="T1339" s="1"/>
    </row>
    <row r="1340" spans="1:20" ht="9.75" customHeight="1">
      <c r="A1340" s="1"/>
      <c r="B1340" s="1"/>
      <c r="C1340" s="1"/>
      <c r="D1340" s="1"/>
      <c r="E1340" s="1"/>
      <c r="F1340" s="1"/>
      <c r="G1340" s="1"/>
      <c r="H1340" s="1"/>
      <c r="I1340" s="1"/>
      <c r="J1340" s="1"/>
      <c r="K1340" s="1"/>
      <c r="L1340" s="1"/>
      <c r="M1340" s="1"/>
      <c r="N1340" s="1"/>
      <c r="O1340" s="1"/>
      <c r="P1340" s="1"/>
      <c r="Q1340" s="1"/>
      <c r="R1340" s="1"/>
      <c r="S1340" s="1"/>
      <c r="T1340" s="1"/>
    </row>
    <row r="1341" spans="1:20" ht="9.75" customHeight="1">
      <c r="A1341" s="1"/>
      <c r="B1341" s="1"/>
      <c r="C1341" s="1"/>
      <c r="D1341" s="1"/>
      <c r="E1341" s="1"/>
      <c r="F1341" s="1"/>
      <c r="G1341" s="1"/>
      <c r="H1341" s="1"/>
      <c r="I1341" s="1"/>
      <c r="J1341" s="1"/>
      <c r="K1341" s="1"/>
      <c r="L1341" s="1"/>
      <c r="M1341" s="1"/>
      <c r="N1341" s="1"/>
      <c r="O1341" s="1"/>
      <c r="P1341" s="1"/>
      <c r="Q1341" s="1"/>
      <c r="R1341" s="1"/>
      <c r="S1341" s="1"/>
      <c r="T1341" s="1"/>
    </row>
    <row r="1342" spans="1:20" ht="9.75" customHeight="1">
      <c r="A1342" s="1"/>
      <c r="B1342" s="1"/>
      <c r="C1342" s="1"/>
      <c r="D1342" s="1"/>
      <c r="E1342" s="1"/>
      <c r="F1342" s="1"/>
      <c r="G1342" s="1"/>
      <c r="H1342" s="1"/>
      <c r="I1342" s="1"/>
      <c r="J1342" s="1"/>
      <c r="K1342" s="1"/>
      <c r="L1342" s="1"/>
      <c r="M1342" s="1"/>
      <c r="N1342" s="1"/>
      <c r="O1342" s="1"/>
      <c r="P1342" s="1"/>
      <c r="Q1342" s="1"/>
      <c r="R1342" s="1"/>
      <c r="S1342" s="1"/>
      <c r="T1342" s="1"/>
    </row>
    <row r="1343" spans="1:20" ht="9.75" customHeight="1">
      <c r="A1343" s="1"/>
      <c r="B1343" s="1"/>
      <c r="C1343" s="1"/>
      <c r="D1343" s="1"/>
      <c r="E1343" s="1"/>
      <c r="F1343" s="1"/>
      <c r="G1343" s="1"/>
      <c r="H1343" s="1"/>
      <c r="I1343" s="1"/>
      <c r="J1343" s="1"/>
      <c r="K1343" s="1"/>
      <c r="L1343" s="1"/>
      <c r="M1343" s="1"/>
      <c r="N1343" s="1"/>
      <c r="O1343" s="1"/>
      <c r="P1343" s="1"/>
      <c r="Q1343" s="1"/>
      <c r="R1343" s="1"/>
      <c r="S1343" s="1"/>
      <c r="T1343" s="1"/>
    </row>
    <row r="1344" spans="1:20" ht="9.75" customHeight="1">
      <c r="A1344" s="1"/>
      <c r="B1344" s="1"/>
      <c r="C1344" s="1"/>
      <c r="D1344" s="1"/>
      <c r="E1344" s="1"/>
      <c r="F1344" s="1"/>
      <c r="G1344" s="1"/>
      <c r="H1344" s="1"/>
      <c r="I1344" s="1"/>
      <c r="J1344" s="1"/>
      <c r="K1344" s="1"/>
      <c r="L1344" s="1"/>
      <c r="M1344" s="1"/>
      <c r="N1344" s="1"/>
      <c r="O1344" s="1"/>
      <c r="P1344" s="1"/>
      <c r="Q1344" s="1"/>
      <c r="R1344" s="1"/>
      <c r="S1344" s="1"/>
      <c r="T1344" s="1"/>
    </row>
    <row r="1345" spans="1:20" ht="9.75" customHeight="1">
      <c r="A1345" s="1"/>
      <c r="B1345" s="1"/>
      <c r="C1345" s="1"/>
      <c r="D1345" s="1"/>
      <c r="E1345" s="1"/>
      <c r="F1345" s="1"/>
      <c r="G1345" s="1"/>
      <c r="H1345" s="1"/>
      <c r="I1345" s="1"/>
      <c r="J1345" s="1"/>
      <c r="K1345" s="1"/>
      <c r="L1345" s="1"/>
      <c r="M1345" s="1"/>
      <c r="N1345" s="1"/>
      <c r="O1345" s="1"/>
      <c r="P1345" s="1"/>
      <c r="Q1345" s="1"/>
      <c r="R1345" s="1"/>
      <c r="S1345" s="1"/>
      <c r="T1345" s="1"/>
    </row>
    <row r="1346" spans="1:20" ht="9.75" customHeight="1">
      <c r="A1346" s="1"/>
      <c r="B1346" s="1"/>
      <c r="C1346" s="1"/>
      <c r="D1346" s="1"/>
      <c r="E1346" s="1"/>
      <c r="F1346" s="1"/>
      <c r="G1346" s="1"/>
      <c r="H1346" s="1"/>
      <c r="I1346" s="1"/>
      <c r="J1346" s="1"/>
      <c r="K1346" s="1"/>
      <c r="L1346" s="1"/>
      <c r="M1346" s="1"/>
      <c r="N1346" s="1"/>
      <c r="O1346" s="1"/>
      <c r="P1346" s="1"/>
      <c r="Q1346" s="1"/>
      <c r="R1346" s="1"/>
      <c r="S1346" s="1"/>
      <c r="T1346" s="1"/>
    </row>
    <row r="1347" spans="1:20" ht="9.75" customHeight="1">
      <c r="A1347" s="1"/>
      <c r="B1347" s="1"/>
      <c r="C1347" s="1"/>
      <c r="D1347" s="1"/>
      <c r="E1347" s="1"/>
      <c r="F1347" s="1"/>
      <c r="G1347" s="1"/>
      <c r="H1347" s="1"/>
      <c r="I1347" s="1"/>
      <c r="J1347" s="1"/>
      <c r="K1347" s="1"/>
      <c r="L1347" s="1"/>
      <c r="M1347" s="1"/>
      <c r="N1347" s="1"/>
      <c r="O1347" s="1"/>
      <c r="P1347" s="1"/>
      <c r="Q1347" s="1"/>
      <c r="R1347" s="1"/>
      <c r="S1347" s="1"/>
      <c r="T1347" s="1"/>
    </row>
    <row r="1348" spans="1:20" ht="9.75" customHeight="1">
      <c r="A1348" s="1"/>
      <c r="B1348" s="1"/>
      <c r="C1348" s="1"/>
      <c r="D1348" s="1"/>
      <c r="E1348" s="1"/>
      <c r="F1348" s="1"/>
      <c r="G1348" s="1"/>
      <c r="H1348" s="1"/>
      <c r="I1348" s="1"/>
      <c r="J1348" s="1"/>
      <c r="K1348" s="1"/>
      <c r="L1348" s="1"/>
      <c r="M1348" s="1"/>
      <c r="N1348" s="1"/>
      <c r="O1348" s="1"/>
      <c r="P1348" s="1"/>
      <c r="Q1348" s="1"/>
      <c r="R1348" s="1"/>
      <c r="S1348" s="1"/>
      <c r="T1348" s="1"/>
    </row>
    <row r="1349" spans="1:20" ht="9.75" customHeight="1">
      <c r="A1349" s="1"/>
      <c r="B1349" s="1"/>
      <c r="C1349" s="1"/>
      <c r="D1349" s="1"/>
      <c r="E1349" s="1"/>
      <c r="F1349" s="1"/>
      <c r="G1349" s="1"/>
      <c r="H1349" s="1"/>
      <c r="I1349" s="1"/>
      <c r="J1349" s="1"/>
      <c r="K1349" s="1"/>
      <c r="L1349" s="1"/>
      <c r="M1349" s="1"/>
      <c r="N1349" s="1"/>
      <c r="O1349" s="1"/>
      <c r="P1349" s="1"/>
      <c r="Q1349" s="1"/>
      <c r="R1349" s="1"/>
      <c r="S1349" s="1"/>
      <c r="T1349" s="1"/>
    </row>
    <row r="1350" spans="1:20" ht="9.75" customHeight="1">
      <c r="A1350" s="1"/>
      <c r="B1350" s="1"/>
      <c r="C1350" s="1"/>
      <c r="D1350" s="1"/>
      <c r="E1350" s="1"/>
      <c r="F1350" s="1"/>
      <c r="G1350" s="1"/>
      <c r="H1350" s="1"/>
      <c r="I1350" s="1"/>
      <c r="J1350" s="1"/>
      <c r="K1350" s="1"/>
      <c r="L1350" s="1"/>
      <c r="M1350" s="1"/>
      <c r="N1350" s="1"/>
      <c r="O1350" s="1"/>
      <c r="P1350" s="1"/>
      <c r="Q1350" s="1"/>
      <c r="R1350" s="1"/>
      <c r="S1350" s="1"/>
      <c r="T1350" s="1"/>
    </row>
    <row r="1351" spans="1:20" ht="9.75" customHeight="1">
      <c r="A1351" s="1"/>
      <c r="B1351" s="1"/>
      <c r="C1351" s="1"/>
      <c r="D1351" s="1"/>
      <c r="E1351" s="1"/>
      <c r="F1351" s="1"/>
      <c r="G1351" s="1"/>
      <c r="H1351" s="1"/>
      <c r="I1351" s="1"/>
      <c r="J1351" s="1"/>
      <c r="K1351" s="1"/>
      <c r="L1351" s="1"/>
      <c r="M1351" s="1"/>
      <c r="N1351" s="1"/>
      <c r="O1351" s="1"/>
      <c r="P1351" s="1"/>
      <c r="Q1351" s="1"/>
      <c r="R1351" s="1"/>
      <c r="S1351" s="1"/>
      <c r="T1351" s="1"/>
    </row>
    <row r="1352" spans="1:20" ht="9.75" customHeight="1">
      <c r="A1352" s="1"/>
      <c r="B1352" s="1"/>
      <c r="C1352" s="1"/>
      <c r="D1352" s="1"/>
      <c r="E1352" s="1"/>
      <c r="F1352" s="1"/>
      <c r="G1352" s="1"/>
      <c r="H1352" s="1"/>
      <c r="I1352" s="1"/>
      <c r="J1352" s="1"/>
      <c r="K1352" s="1"/>
      <c r="L1352" s="1"/>
      <c r="M1352" s="1"/>
      <c r="N1352" s="1"/>
      <c r="O1352" s="1"/>
      <c r="P1352" s="1"/>
      <c r="Q1352" s="1"/>
      <c r="R1352" s="1"/>
      <c r="S1352" s="1"/>
      <c r="T1352" s="1"/>
    </row>
    <row r="1353" spans="1:20" ht="9.75" customHeight="1">
      <c r="A1353" s="1"/>
      <c r="B1353" s="1"/>
      <c r="C1353" s="1"/>
      <c r="D1353" s="1"/>
      <c r="E1353" s="1"/>
      <c r="F1353" s="1"/>
      <c r="G1353" s="1"/>
      <c r="H1353" s="1"/>
      <c r="I1353" s="1"/>
      <c r="J1353" s="1"/>
      <c r="K1353" s="1"/>
      <c r="L1353" s="1"/>
      <c r="M1353" s="1"/>
      <c r="N1353" s="1"/>
      <c r="O1353" s="1"/>
      <c r="P1353" s="1"/>
      <c r="Q1353" s="1"/>
      <c r="R1353" s="1"/>
      <c r="S1353" s="1"/>
      <c r="T1353" s="1"/>
    </row>
    <row r="1354" spans="1:20" ht="9.75" customHeight="1">
      <c r="A1354" s="1"/>
      <c r="B1354" s="1"/>
      <c r="C1354" s="1"/>
      <c r="D1354" s="1"/>
      <c r="E1354" s="1"/>
      <c r="F1354" s="1"/>
      <c r="G1354" s="1"/>
      <c r="H1354" s="1"/>
      <c r="I1354" s="1"/>
      <c r="J1354" s="1"/>
      <c r="K1354" s="1"/>
      <c r="L1354" s="1"/>
      <c r="M1354" s="1"/>
      <c r="N1354" s="1"/>
      <c r="O1354" s="1"/>
      <c r="P1354" s="1"/>
      <c r="Q1354" s="1"/>
      <c r="R1354" s="1"/>
      <c r="S1354" s="1"/>
      <c r="T1354" s="1"/>
    </row>
    <row r="1355" spans="1:20" ht="9.75" customHeight="1">
      <c r="A1355" s="1"/>
      <c r="B1355" s="1"/>
      <c r="C1355" s="1"/>
      <c r="D1355" s="1"/>
      <c r="E1355" s="1"/>
      <c r="F1355" s="1"/>
      <c r="G1355" s="1"/>
      <c r="H1355" s="1"/>
      <c r="I1355" s="1"/>
      <c r="J1355" s="1"/>
      <c r="K1355" s="1"/>
      <c r="L1355" s="1"/>
      <c r="M1355" s="1"/>
      <c r="N1355" s="1"/>
      <c r="O1355" s="1"/>
      <c r="P1355" s="1"/>
      <c r="Q1355" s="1"/>
      <c r="R1355" s="1"/>
      <c r="S1355" s="1"/>
      <c r="T1355" s="1"/>
    </row>
    <row r="1356" spans="1:20" ht="9.75" customHeight="1">
      <c r="A1356" s="1"/>
      <c r="B1356" s="1"/>
      <c r="C1356" s="1"/>
      <c r="D1356" s="1"/>
      <c r="E1356" s="1"/>
      <c r="F1356" s="1"/>
      <c r="G1356" s="1"/>
      <c r="H1356" s="1"/>
      <c r="I1356" s="1"/>
      <c r="J1356" s="1"/>
      <c r="K1356" s="1"/>
      <c r="L1356" s="1"/>
      <c r="M1356" s="1"/>
      <c r="N1356" s="1"/>
      <c r="O1356" s="1"/>
      <c r="P1356" s="1"/>
      <c r="Q1356" s="1"/>
      <c r="R1356" s="1"/>
      <c r="S1356" s="1"/>
      <c r="T1356" s="1"/>
    </row>
    <row r="1357" spans="1:20" ht="9.75" customHeight="1">
      <c r="A1357" s="1"/>
      <c r="B1357" s="1"/>
      <c r="C1357" s="1"/>
      <c r="D1357" s="1"/>
      <c r="E1357" s="1"/>
      <c r="F1357" s="1"/>
      <c r="G1357" s="1"/>
      <c r="H1357" s="1"/>
      <c r="I1357" s="1"/>
      <c r="J1357" s="1"/>
      <c r="K1357" s="1"/>
      <c r="L1357" s="1"/>
      <c r="M1357" s="1"/>
      <c r="N1357" s="1"/>
      <c r="O1357" s="1"/>
      <c r="P1357" s="1"/>
      <c r="Q1357" s="1"/>
      <c r="R1357" s="1"/>
      <c r="S1357" s="1"/>
      <c r="T1357" s="1"/>
    </row>
    <row r="1358" spans="1:20" ht="9.75" customHeight="1">
      <c r="A1358" s="1"/>
      <c r="B1358" s="1"/>
      <c r="C1358" s="1"/>
      <c r="D1358" s="1"/>
      <c r="E1358" s="1"/>
      <c r="F1358" s="1"/>
      <c r="G1358" s="1"/>
      <c r="H1358" s="1"/>
      <c r="I1358" s="1"/>
      <c r="J1358" s="1"/>
      <c r="K1358" s="1"/>
      <c r="L1358" s="1"/>
      <c r="M1358" s="1"/>
      <c r="N1358" s="1"/>
      <c r="O1358" s="1"/>
      <c r="P1358" s="1"/>
      <c r="Q1358" s="1"/>
      <c r="R1358" s="1"/>
      <c r="S1358" s="1"/>
      <c r="T1358" s="1"/>
    </row>
    <row r="1359" spans="1:20" ht="9.75" customHeight="1">
      <c r="A1359" s="1"/>
      <c r="B1359" s="1"/>
      <c r="C1359" s="1"/>
      <c r="D1359" s="1"/>
      <c r="E1359" s="1"/>
      <c r="F1359" s="1"/>
      <c r="G1359" s="1"/>
      <c r="H1359" s="1"/>
      <c r="I1359" s="1"/>
      <c r="J1359" s="1"/>
      <c r="K1359" s="1"/>
      <c r="L1359" s="1"/>
      <c r="M1359" s="1"/>
      <c r="N1359" s="1"/>
      <c r="O1359" s="1"/>
      <c r="P1359" s="1"/>
      <c r="Q1359" s="1"/>
      <c r="R1359" s="1"/>
      <c r="S1359" s="1"/>
      <c r="T1359" s="1"/>
    </row>
    <row r="1360" spans="1:20" ht="9.75" customHeight="1">
      <c r="A1360" s="1"/>
      <c r="B1360" s="1"/>
      <c r="C1360" s="1"/>
      <c r="D1360" s="1"/>
      <c r="E1360" s="1"/>
      <c r="F1360" s="1"/>
      <c r="G1360" s="1"/>
      <c r="H1360" s="1"/>
      <c r="I1360" s="1"/>
      <c r="J1360" s="1"/>
      <c r="K1360" s="1"/>
      <c r="L1360" s="1"/>
      <c r="M1360" s="1"/>
      <c r="N1360" s="1"/>
      <c r="O1360" s="1"/>
      <c r="P1360" s="1"/>
      <c r="Q1360" s="1"/>
      <c r="R1360" s="1"/>
      <c r="S1360" s="1"/>
      <c r="T1360" s="1"/>
    </row>
    <row r="1361" spans="1:20" ht="9.75" customHeight="1">
      <c r="A1361" s="1"/>
      <c r="B1361" s="1"/>
      <c r="C1361" s="1"/>
      <c r="D1361" s="1"/>
      <c r="E1361" s="1"/>
      <c r="F1361" s="1"/>
      <c r="G1361" s="1"/>
      <c r="H1361" s="1"/>
      <c r="I1361" s="1"/>
      <c r="J1361" s="1"/>
      <c r="K1361" s="1"/>
      <c r="L1361" s="1"/>
      <c r="M1361" s="1"/>
      <c r="N1361" s="1"/>
      <c r="O1361" s="1"/>
      <c r="P1361" s="1"/>
      <c r="Q1361" s="1"/>
      <c r="R1361" s="1"/>
      <c r="S1361" s="1"/>
      <c r="T1361" s="1"/>
    </row>
    <row r="1362" spans="1:20" ht="9.75" customHeight="1">
      <c r="A1362" s="1"/>
      <c r="B1362" s="1"/>
      <c r="C1362" s="1"/>
      <c r="D1362" s="1"/>
      <c r="E1362" s="1"/>
      <c r="F1362" s="1"/>
      <c r="G1362" s="1"/>
      <c r="H1362" s="1"/>
      <c r="I1362" s="1"/>
      <c r="J1362" s="1"/>
      <c r="K1362" s="1"/>
      <c r="L1362" s="1"/>
      <c r="M1362" s="1"/>
      <c r="N1362" s="1"/>
      <c r="O1362" s="1"/>
      <c r="P1362" s="1"/>
      <c r="Q1362" s="1"/>
      <c r="R1362" s="1"/>
      <c r="S1362" s="1"/>
      <c r="T1362" s="1"/>
    </row>
    <row r="1363" spans="1:20" ht="9.75" customHeight="1">
      <c r="A1363" s="1"/>
      <c r="B1363" s="1"/>
      <c r="C1363" s="1"/>
      <c r="D1363" s="1"/>
      <c r="E1363" s="1"/>
      <c r="F1363" s="1"/>
      <c r="G1363" s="1"/>
      <c r="H1363" s="1"/>
      <c r="I1363" s="1"/>
      <c r="J1363" s="1"/>
      <c r="K1363" s="1"/>
      <c r="L1363" s="1"/>
      <c r="M1363" s="1"/>
      <c r="N1363" s="1"/>
      <c r="O1363" s="1"/>
      <c r="P1363" s="1"/>
      <c r="Q1363" s="1"/>
      <c r="R1363" s="1"/>
      <c r="S1363" s="1"/>
      <c r="T1363" s="1"/>
    </row>
    <row r="1364" spans="1:20" ht="9.75" customHeight="1">
      <c r="A1364" s="1"/>
      <c r="B1364" s="1"/>
      <c r="C1364" s="1"/>
      <c r="D1364" s="1"/>
      <c r="E1364" s="1"/>
      <c r="F1364" s="1"/>
      <c r="G1364" s="1"/>
      <c r="H1364" s="1"/>
      <c r="I1364" s="1"/>
      <c r="J1364" s="1"/>
      <c r="K1364" s="1"/>
      <c r="L1364" s="1"/>
      <c r="M1364" s="1"/>
      <c r="N1364" s="1"/>
      <c r="O1364" s="1"/>
      <c r="P1364" s="1"/>
      <c r="Q1364" s="1"/>
      <c r="R1364" s="1"/>
      <c r="S1364" s="1"/>
      <c r="T1364" s="1"/>
    </row>
    <row r="1365" spans="1:20" ht="9.75" customHeight="1">
      <c r="A1365" s="1"/>
      <c r="B1365" s="1"/>
      <c r="C1365" s="1"/>
      <c r="D1365" s="1"/>
      <c r="E1365" s="1"/>
      <c r="F1365" s="1"/>
      <c r="G1365" s="1"/>
      <c r="H1365" s="1"/>
      <c r="I1365" s="1"/>
      <c r="J1365" s="1"/>
      <c r="K1365" s="1"/>
      <c r="L1365" s="1"/>
      <c r="M1365" s="1"/>
      <c r="N1365" s="1"/>
      <c r="O1365" s="1"/>
      <c r="P1365" s="1"/>
      <c r="Q1365" s="1"/>
      <c r="R1365" s="1"/>
      <c r="S1365" s="1"/>
      <c r="T1365" s="1"/>
    </row>
    <row r="1366" spans="1:20" ht="9.75" customHeight="1">
      <c r="A1366" s="1"/>
      <c r="B1366" s="1"/>
      <c r="C1366" s="1"/>
      <c r="D1366" s="1"/>
      <c r="E1366" s="1"/>
      <c r="F1366" s="1"/>
      <c r="G1366" s="1"/>
      <c r="H1366" s="1"/>
      <c r="I1366" s="1"/>
      <c r="J1366" s="1"/>
      <c r="K1366" s="1"/>
      <c r="L1366" s="1"/>
      <c r="M1366" s="1"/>
      <c r="N1366" s="1"/>
      <c r="O1366" s="1"/>
      <c r="P1366" s="1"/>
      <c r="Q1366" s="1"/>
      <c r="R1366" s="1"/>
      <c r="S1366" s="1"/>
      <c r="T1366" s="1"/>
    </row>
    <row r="1367" spans="1:20" ht="9.75" customHeight="1">
      <c r="A1367" s="1"/>
      <c r="B1367" s="1"/>
      <c r="C1367" s="1"/>
      <c r="D1367" s="1"/>
      <c r="E1367" s="1"/>
      <c r="F1367" s="1"/>
      <c r="G1367" s="1"/>
      <c r="H1367" s="1"/>
      <c r="I1367" s="1"/>
      <c r="J1367" s="1"/>
      <c r="K1367" s="1"/>
      <c r="L1367" s="1"/>
      <c r="M1367" s="1"/>
      <c r="N1367" s="1"/>
      <c r="O1367" s="1"/>
      <c r="P1367" s="1"/>
      <c r="Q1367" s="1"/>
      <c r="R1367" s="1"/>
      <c r="S1367" s="1"/>
      <c r="T1367" s="1"/>
    </row>
    <row r="1368" spans="1:20" ht="9.75" customHeight="1">
      <c r="A1368" s="1"/>
      <c r="B1368" s="1"/>
      <c r="C1368" s="1"/>
      <c r="D1368" s="1"/>
      <c r="E1368" s="1"/>
      <c r="F1368" s="1"/>
      <c r="G1368" s="1"/>
      <c r="H1368" s="1"/>
      <c r="I1368" s="1"/>
      <c r="J1368" s="1"/>
      <c r="K1368" s="1"/>
      <c r="L1368" s="1"/>
      <c r="M1368" s="1"/>
      <c r="N1368" s="1"/>
      <c r="O1368" s="1"/>
      <c r="P1368" s="1"/>
      <c r="Q1368" s="1"/>
      <c r="R1368" s="1"/>
      <c r="S1368" s="1"/>
      <c r="T1368" s="1"/>
    </row>
    <row r="1369" spans="1:20" ht="9.75" customHeight="1">
      <c r="A1369" s="1"/>
      <c r="B1369" s="1"/>
      <c r="C1369" s="1"/>
      <c r="D1369" s="1"/>
      <c r="E1369" s="1"/>
      <c r="F1369" s="1"/>
      <c r="G1369" s="1"/>
      <c r="H1369" s="1"/>
      <c r="I1369" s="1"/>
      <c r="J1369" s="1"/>
      <c r="K1369" s="1"/>
      <c r="L1369" s="1"/>
      <c r="M1369" s="1"/>
      <c r="N1369" s="1"/>
      <c r="O1369" s="1"/>
      <c r="P1369" s="1"/>
      <c r="Q1369" s="1"/>
      <c r="R1369" s="1"/>
      <c r="S1369" s="1"/>
      <c r="T1369" s="1"/>
    </row>
    <row r="1370" spans="1:20" ht="9.75" customHeight="1">
      <c r="A1370" s="1"/>
      <c r="B1370" s="1"/>
      <c r="C1370" s="1"/>
      <c r="D1370" s="1"/>
      <c r="E1370" s="1"/>
      <c r="F1370" s="1"/>
      <c r="G1370" s="1"/>
      <c r="H1370" s="1"/>
      <c r="I1370" s="1"/>
      <c r="J1370" s="1"/>
      <c r="K1370" s="1"/>
      <c r="L1370" s="1"/>
      <c r="M1370" s="1"/>
      <c r="N1370" s="1"/>
      <c r="O1370" s="1"/>
      <c r="P1370" s="1"/>
      <c r="Q1370" s="1"/>
      <c r="R1370" s="1"/>
      <c r="S1370" s="1"/>
      <c r="T1370" s="1"/>
    </row>
    <row r="1371" spans="1:20" ht="9.75" customHeight="1">
      <c r="A1371" s="1"/>
      <c r="B1371" s="1"/>
      <c r="C1371" s="1"/>
      <c r="D1371" s="1"/>
      <c r="E1371" s="1"/>
      <c r="F1371" s="1"/>
      <c r="G1371" s="1"/>
      <c r="H1371" s="1"/>
      <c r="I1371" s="1"/>
      <c r="J1371" s="1"/>
      <c r="K1371" s="1"/>
      <c r="L1371" s="1"/>
      <c r="M1371" s="1"/>
      <c r="N1371" s="1"/>
      <c r="O1371" s="1"/>
      <c r="P1371" s="1"/>
      <c r="Q1371" s="1"/>
      <c r="R1371" s="1"/>
      <c r="S1371" s="1"/>
      <c r="T1371" s="1"/>
    </row>
    <row r="1372" spans="1:20" ht="9.75" customHeight="1">
      <c r="A1372" s="1"/>
      <c r="B1372" s="1"/>
      <c r="C1372" s="1"/>
      <c r="D1372" s="1"/>
      <c r="E1372" s="1"/>
      <c r="F1372" s="1"/>
      <c r="G1372" s="1"/>
      <c r="H1372" s="1"/>
      <c r="I1372" s="1"/>
      <c r="J1372" s="1"/>
      <c r="K1372" s="1"/>
      <c r="L1372" s="1"/>
      <c r="M1372" s="1"/>
      <c r="N1372" s="1"/>
      <c r="O1372" s="1"/>
      <c r="P1372" s="1"/>
      <c r="Q1372" s="1"/>
      <c r="R1372" s="1"/>
      <c r="S1372" s="1"/>
      <c r="T1372" s="1"/>
    </row>
    <row r="1373" spans="1:20" ht="9.75" customHeight="1">
      <c r="A1373" s="1"/>
      <c r="B1373" s="1"/>
      <c r="C1373" s="1"/>
      <c r="D1373" s="1"/>
      <c r="E1373" s="1"/>
      <c r="F1373" s="1"/>
      <c r="G1373" s="1"/>
      <c r="H1373" s="1"/>
      <c r="I1373" s="1"/>
      <c r="J1373" s="1"/>
      <c r="K1373" s="1"/>
      <c r="L1373" s="1"/>
      <c r="M1373" s="1"/>
      <c r="N1373" s="1"/>
      <c r="O1373" s="1"/>
      <c r="P1373" s="1"/>
      <c r="Q1373" s="1"/>
      <c r="R1373" s="1"/>
      <c r="S1373" s="1"/>
      <c r="T1373" s="1"/>
    </row>
    <row r="1374" spans="1:20" ht="9.75" customHeight="1">
      <c r="A1374" s="1"/>
      <c r="B1374" s="1"/>
      <c r="C1374" s="1"/>
      <c r="D1374" s="1"/>
      <c r="E1374" s="1"/>
      <c r="F1374" s="1"/>
      <c r="G1374" s="1"/>
      <c r="H1374" s="1"/>
      <c r="I1374" s="1"/>
      <c r="J1374" s="1"/>
      <c r="K1374" s="1"/>
      <c r="L1374" s="1"/>
      <c r="M1374" s="1"/>
      <c r="N1374" s="1"/>
      <c r="O1374" s="1"/>
      <c r="P1374" s="1"/>
      <c r="Q1374" s="1"/>
      <c r="R1374" s="1"/>
      <c r="S1374" s="1"/>
      <c r="T1374" s="1"/>
    </row>
    <row r="1375" spans="1:20" ht="9.75" customHeight="1">
      <c r="A1375" s="1"/>
      <c r="B1375" s="1"/>
      <c r="C1375" s="1"/>
      <c r="D1375" s="1"/>
      <c r="E1375" s="1"/>
      <c r="F1375" s="1"/>
      <c r="G1375" s="1"/>
      <c r="H1375" s="1"/>
      <c r="I1375" s="1"/>
      <c r="J1375" s="1"/>
      <c r="K1375" s="1"/>
      <c r="L1375" s="1"/>
      <c r="M1375" s="1"/>
      <c r="N1375" s="1"/>
      <c r="O1375" s="1"/>
      <c r="P1375" s="1"/>
      <c r="Q1375" s="1"/>
      <c r="R1375" s="1"/>
      <c r="S1375" s="1"/>
      <c r="T1375" s="1"/>
    </row>
    <row r="1376" spans="1:20" ht="9.75" customHeight="1">
      <c r="A1376" s="1"/>
      <c r="B1376" s="1"/>
      <c r="C1376" s="1"/>
      <c r="D1376" s="1"/>
      <c r="E1376" s="1"/>
      <c r="F1376" s="1"/>
      <c r="G1376" s="1"/>
      <c r="H1376" s="1"/>
      <c r="I1376" s="1"/>
      <c r="J1376" s="1"/>
      <c r="K1376" s="1"/>
      <c r="L1376" s="1"/>
      <c r="M1376" s="1"/>
      <c r="N1376" s="1"/>
      <c r="O1376" s="1"/>
      <c r="P1376" s="1"/>
      <c r="Q1376" s="1"/>
      <c r="R1376" s="1"/>
      <c r="S1376" s="1"/>
      <c r="T1376" s="1"/>
    </row>
    <row r="1377" spans="1:20" ht="9.75" customHeight="1">
      <c r="A1377" s="1"/>
      <c r="B1377" s="1"/>
      <c r="C1377" s="1"/>
      <c r="D1377" s="1"/>
      <c r="E1377" s="1"/>
      <c r="F1377" s="1"/>
      <c r="G1377" s="1"/>
      <c r="H1377" s="1"/>
      <c r="I1377" s="1"/>
      <c r="J1377" s="1"/>
      <c r="K1377" s="1"/>
      <c r="L1377" s="1"/>
      <c r="M1377" s="1"/>
      <c r="N1377" s="1"/>
      <c r="O1377" s="1"/>
      <c r="P1377" s="1"/>
      <c r="Q1377" s="1"/>
      <c r="R1377" s="1"/>
      <c r="S1377" s="1"/>
      <c r="T1377" s="1"/>
    </row>
    <row r="1378" spans="1:20" ht="9.75" customHeight="1">
      <c r="A1378" s="1"/>
      <c r="B1378" s="1"/>
      <c r="C1378" s="1"/>
      <c r="D1378" s="1"/>
      <c r="E1378" s="1"/>
      <c r="F1378" s="1"/>
      <c r="G1378" s="1"/>
      <c r="H1378" s="1"/>
      <c r="I1378" s="1"/>
      <c r="J1378" s="1"/>
      <c r="K1378" s="1"/>
      <c r="L1378" s="1"/>
      <c r="M1378" s="1"/>
      <c r="N1378" s="1"/>
      <c r="O1378" s="1"/>
      <c r="P1378" s="1"/>
      <c r="Q1378" s="1"/>
      <c r="R1378" s="1"/>
      <c r="S1378" s="1"/>
      <c r="T1378" s="1"/>
    </row>
    <row r="1379" spans="1:20" ht="9.75" customHeight="1">
      <c r="A1379" s="1"/>
      <c r="B1379" s="1"/>
      <c r="C1379" s="1"/>
      <c r="D1379" s="1"/>
      <c r="E1379" s="1"/>
      <c r="F1379" s="1"/>
      <c r="G1379" s="1"/>
      <c r="H1379" s="1"/>
      <c r="I1379" s="1"/>
      <c r="J1379" s="1"/>
      <c r="K1379" s="1"/>
      <c r="L1379" s="1"/>
      <c r="M1379" s="1"/>
      <c r="N1379" s="1"/>
      <c r="O1379" s="1"/>
      <c r="P1379" s="1"/>
      <c r="Q1379" s="1"/>
      <c r="R1379" s="1"/>
      <c r="S1379" s="1"/>
      <c r="T1379" s="1"/>
    </row>
    <row r="1380" spans="1:20" ht="9.75" customHeight="1">
      <c r="A1380" s="1"/>
      <c r="B1380" s="1"/>
      <c r="C1380" s="1"/>
      <c r="D1380" s="1"/>
      <c r="E1380" s="1"/>
      <c r="F1380" s="1"/>
      <c r="G1380" s="1"/>
      <c r="H1380" s="1"/>
      <c r="I1380" s="1"/>
      <c r="J1380" s="1"/>
      <c r="K1380" s="1"/>
      <c r="L1380" s="1"/>
      <c r="M1380" s="1"/>
      <c r="N1380" s="1"/>
      <c r="O1380" s="1"/>
      <c r="P1380" s="1"/>
      <c r="Q1380" s="1"/>
      <c r="R1380" s="1"/>
      <c r="S1380" s="1"/>
      <c r="T1380" s="1"/>
    </row>
    <row r="1381" spans="1:20" ht="9.75" customHeight="1">
      <c r="A1381" s="1"/>
      <c r="B1381" s="1"/>
      <c r="C1381" s="1"/>
      <c r="D1381" s="1"/>
      <c r="E1381" s="1"/>
      <c r="F1381" s="1"/>
      <c r="G1381" s="1"/>
      <c r="H1381" s="1"/>
      <c r="I1381" s="1"/>
      <c r="J1381" s="1"/>
      <c r="K1381" s="1"/>
      <c r="L1381" s="1"/>
      <c r="M1381" s="1"/>
      <c r="N1381" s="1"/>
      <c r="O1381" s="1"/>
      <c r="P1381" s="1"/>
      <c r="Q1381" s="1"/>
      <c r="R1381" s="1"/>
      <c r="S1381" s="1"/>
      <c r="T1381" s="1"/>
    </row>
    <row r="1382" spans="1:20" ht="9.75" customHeight="1">
      <c r="A1382" s="1"/>
      <c r="B1382" s="1"/>
      <c r="C1382" s="1"/>
      <c r="D1382" s="1"/>
      <c r="E1382" s="1"/>
      <c r="F1382" s="1"/>
      <c r="G1382" s="1"/>
      <c r="H1382" s="1"/>
      <c r="I1382" s="1"/>
      <c r="J1382" s="1"/>
      <c r="K1382" s="1"/>
      <c r="L1382" s="1"/>
      <c r="M1382" s="1"/>
      <c r="N1382" s="1"/>
      <c r="O1382" s="1"/>
      <c r="P1382" s="1"/>
      <c r="Q1382" s="1"/>
      <c r="R1382" s="1"/>
      <c r="S1382" s="1"/>
      <c r="T1382" s="1"/>
    </row>
    <row r="1383" spans="1:20" ht="9.75" customHeight="1">
      <c r="A1383" s="1"/>
      <c r="B1383" s="1"/>
      <c r="C1383" s="1"/>
      <c r="D1383" s="1"/>
      <c r="E1383" s="1"/>
      <c r="F1383" s="1"/>
      <c r="G1383" s="1"/>
      <c r="H1383" s="1"/>
      <c r="I1383" s="1"/>
      <c r="J1383" s="1"/>
      <c r="K1383" s="1"/>
      <c r="L1383" s="1"/>
      <c r="M1383" s="1"/>
      <c r="N1383" s="1"/>
      <c r="O1383" s="1"/>
      <c r="P1383" s="1"/>
      <c r="Q1383" s="1"/>
      <c r="R1383" s="1"/>
      <c r="S1383" s="1"/>
      <c r="T1383" s="1"/>
    </row>
    <row r="1384" spans="1:20" ht="9.75" customHeight="1">
      <c r="A1384" s="1"/>
      <c r="B1384" s="1"/>
      <c r="C1384" s="1"/>
      <c r="D1384" s="1"/>
      <c r="E1384" s="1"/>
      <c r="F1384" s="1"/>
      <c r="G1384" s="1"/>
      <c r="H1384" s="1"/>
      <c r="I1384" s="1"/>
      <c r="J1384" s="1"/>
      <c r="K1384" s="1"/>
      <c r="L1384" s="1"/>
      <c r="M1384" s="1"/>
      <c r="N1384" s="1"/>
      <c r="O1384" s="1"/>
      <c r="P1384" s="1"/>
      <c r="Q1384" s="1"/>
      <c r="R1384" s="1"/>
      <c r="S1384" s="1"/>
      <c r="T1384" s="1"/>
    </row>
    <row r="1385" spans="1:20" ht="9.75" customHeight="1">
      <c r="A1385" s="1"/>
      <c r="B1385" s="1"/>
      <c r="C1385" s="1"/>
      <c r="D1385" s="1"/>
      <c r="E1385" s="1"/>
      <c r="F1385" s="1"/>
      <c r="G1385" s="1"/>
      <c r="H1385" s="1"/>
      <c r="I1385" s="1"/>
      <c r="J1385" s="1"/>
      <c r="K1385" s="1"/>
      <c r="L1385" s="1"/>
      <c r="M1385" s="1"/>
      <c r="N1385" s="1"/>
      <c r="O1385" s="1"/>
      <c r="P1385" s="1"/>
      <c r="Q1385" s="1"/>
      <c r="R1385" s="1"/>
      <c r="S1385" s="1"/>
      <c r="T1385" s="1"/>
    </row>
    <row r="1386" spans="1:20" ht="9.75" customHeight="1">
      <c r="A1386" s="1"/>
      <c r="B1386" s="1"/>
      <c r="C1386" s="1"/>
      <c r="D1386" s="1"/>
      <c r="E1386" s="1"/>
      <c r="F1386" s="1"/>
      <c r="G1386" s="1"/>
      <c r="H1386" s="1"/>
      <c r="I1386" s="1"/>
      <c r="J1386" s="1"/>
      <c r="K1386" s="1"/>
      <c r="L1386" s="1"/>
      <c r="M1386" s="1"/>
      <c r="N1386" s="1"/>
      <c r="O1386" s="1"/>
      <c r="P1386" s="1"/>
      <c r="Q1386" s="1"/>
      <c r="R1386" s="1"/>
      <c r="S1386" s="1"/>
      <c r="T1386" s="1"/>
    </row>
    <row r="1387" spans="1:20" ht="9.75" customHeight="1">
      <c r="A1387" s="1"/>
      <c r="B1387" s="1"/>
      <c r="C1387" s="1"/>
      <c r="D1387" s="1"/>
      <c r="E1387" s="1"/>
      <c r="F1387" s="1"/>
      <c r="G1387" s="1"/>
      <c r="H1387" s="1"/>
      <c r="I1387" s="1"/>
      <c r="J1387" s="1"/>
      <c r="K1387" s="1"/>
      <c r="L1387" s="1"/>
      <c r="M1387" s="1"/>
      <c r="N1387" s="1"/>
      <c r="O1387" s="1"/>
      <c r="P1387" s="1"/>
      <c r="Q1387" s="1"/>
      <c r="R1387" s="1"/>
      <c r="S1387" s="1"/>
      <c r="T1387" s="1"/>
    </row>
    <row r="1388" spans="1:20" ht="9.75" customHeight="1">
      <c r="A1388" s="1"/>
      <c r="B1388" s="1"/>
      <c r="C1388" s="1"/>
      <c r="D1388" s="1"/>
      <c r="E1388" s="1"/>
      <c r="F1388" s="1"/>
      <c r="G1388" s="1"/>
      <c r="H1388" s="1"/>
      <c r="I1388" s="1"/>
      <c r="J1388" s="1"/>
      <c r="K1388" s="1"/>
      <c r="L1388" s="1"/>
      <c r="M1388" s="1"/>
      <c r="N1388" s="1"/>
      <c r="O1388" s="1"/>
      <c r="P1388" s="1"/>
      <c r="Q1388" s="1"/>
      <c r="R1388" s="1"/>
      <c r="S1388" s="1"/>
      <c r="T1388" s="1"/>
    </row>
    <row r="1389" spans="1:20" ht="9.75" customHeight="1">
      <c r="A1389" s="1"/>
      <c r="B1389" s="1"/>
      <c r="C1389" s="1"/>
      <c r="D1389" s="1"/>
      <c r="E1389" s="1"/>
      <c r="F1389" s="1"/>
      <c r="G1389" s="1"/>
      <c r="H1389" s="1"/>
      <c r="I1389" s="1"/>
      <c r="J1389" s="1"/>
      <c r="K1389" s="1"/>
      <c r="L1389" s="1"/>
      <c r="M1389" s="1"/>
      <c r="N1389" s="1"/>
      <c r="O1389" s="1"/>
      <c r="P1389" s="1"/>
      <c r="Q1389" s="1"/>
      <c r="R1389" s="1"/>
      <c r="S1389" s="1"/>
      <c r="T1389" s="1"/>
    </row>
    <row r="1390" spans="1:20" ht="9.75" customHeight="1">
      <c r="A1390" s="1"/>
      <c r="B1390" s="1"/>
      <c r="C1390" s="1"/>
      <c r="D1390" s="1"/>
      <c r="E1390" s="1"/>
      <c r="F1390" s="1"/>
      <c r="G1390" s="1"/>
      <c r="H1390" s="1"/>
      <c r="I1390" s="1"/>
      <c r="J1390" s="1"/>
      <c r="K1390" s="1"/>
      <c r="L1390" s="1"/>
      <c r="M1390" s="1"/>
      <c r="N1390" s="1"/>
      <c r="O1390" s="1"/>
      <c r="P1390" s="1"/>
      <c r="Q1390" s="1"/>
      <c r="R1390" s="1"/>
      <c r="S1390" s="1"/>
      <c r="T1390" s="1"/>
    </row>
    <row r="1391" spans="1:20" ht="9.75" customHeight="1">
      <c r="A1391" s="1"/>
      <c r="B1391" s="1"/>
      <c r="C1391" s="1"/>
      <c r="D1391" s="1"/>
      <c r="E1391" s="1"/>
      <c r="F1391" s="1"/>
      <c r="G1391" s="1"/>
      <c r="H1391" s="1"/>
      <c r="I1391" s="1"/>
      <c r="J1391" s="1"/>
      <c r="K1391" s="1"/>
      <c r="L1391" s="1"/>
      <c r="M1391" s="1"/>
      <c r="N1391" s="1"/>
      <c r="O1391" s="1"/>
      <c r="P1391" s="1"/>
      <c r="Q1391" s="1"/>
      <c r="R1391" s="1"/>
      <c r="S1391" s="1"/>
      <c r="T1391" s="1"/>
    </row>
    <row r="1392" spans="1:20" ht="9.75" customHeight="1">
      <c r="A1392" s="1"/>
      <c r="B1392" s="1"/>
      <c r="C1392" s="1"/>
      <c r="D1392" s="1"/>
      <c r="E1392" s="1"/>
      <c r="F1392" s="1"/>
      <c r="G1392" s="1"/>
      <c r="H1392" s="1"/>
      <c r="I1392" s="1"/>
      <c r="J1392" s="1"/>
      <c r="K1392" s="1"/>
      <c r="L1392" s="1"/>
      <c r="M1392" s="1"/>
      <c r="N1392" s="1"/>
      <c r="O1392" s="1"/>
      <c r="P1392" s="1"/>
      <c r="Q1392" s="1"/>
      <c r="R1392" s="1"/>
      <c r="S1392" s="1"/>
      <c r="T1392" s="1"/>
    </row>
    <row r="1393" spans="1:20" ht="9.75" customHeight="1">
      <c r="A1393" s="1"/>
      <c r="B1393" s="1"/>
      <c r="C1393" s="1"/>
      <c r="D1393" s="1"/>
      <c r="E1393" s="1"/>
      <c r="F1393" s="1"/>
      <c r="G1393" s="1"/>
      <c r="H1393" s="1"/>
      <c r="I1393" s="1"/>
      <c r="J1393" s="1"/>
      <c r="K1393" s="1"/>
      <c r="L1393" s="1"/>
      <c r="M1393" s="1"/>
      <c r="N1393" s="1"/>
      <c r="O1393" s="1"/>
      <c r="P1393" s="1"/>
      <c r="Q1393" s="1"/>
      <c r="R1393" s="1"/>
      <c r="S1393" s="1"/>
      <c r="T1393" s="1"/>
    </row>
    <row r="1394" spans="1:20" ht="9.75" customHeight="1">
      <c r="A1394" s="1"/>
      <c r="B1394" s="1"/>
      <c r="C1394" s="1"/>
      <c r="D1394" s="1"/>
      <c r="E1394" s="1"/>
      <c r="F1394" s="1"/>
      <c r="G1394" s="1"/>
      <c r="H1394" s="1"/>
      <c r="I1394" s="1"/>
      <c r="J1394" s="1"/>
      <c r="K1394" s="1"/>
      <c r="L1394" s="1"/>
      <c r="M1394" s="1"/>
      <c r="N1394" s="1"/>
      <c r="O1394" s="1"/>
      <c r="P1394" s="1"/>
      <c r="Q1394" s="1"/>
      <c r="R1394" s="1"/>
      <c r="S1394" s="1"/>
      <c r="T1394" s="1"/>
    </row>
    <row r="1395" spans="1:20" ht="9.75" customHeight="1">
      <c r="A1395" s="1"/>
      <c r="B1395" s="1"/>
      <c r="C1395" s="1"/>
      <c r="D1395" s="1"/>
      <c r="E1395" s="1"/>
      <c r="F1395" s="1"/>
      <c r="G1395" s="1"/>
      <c r="H1395" s="1"/>
      <c r="I1395" s="1"/>
      <c r="J1395" s="1"/>
      <c r="K1395" s="1"/>
      <c r="L1395" s="1"/>
      <c r="M1395" s="1"/>
      <c r="N1395" s="1"/>
      <c r="O1395" s="1"/>
      <c r="P1395" s="1"/>
      <c r="Q1395" s="1"/>
      <c r="R1395" s="1"/>
      <c r="S1395" s="1"/>
      <c r="T1395" s="1"/>
    </row>
    <row r="1396" spans="1:20" ht="9.75" customHeight="1">
      <c r="A1396" s="1"/>
      <c r="B1396" s="1"/>
      <c r="C1396" s="1"/>
      <c r="D1396" s="1"/>
      <c r="E1396" s="1"/>
      <c r="F1396" s="1"/>
      <c r="G1396" s="1"/>
      <c r="H1396" s="1"/>
      <c r="I1396" s="1"/>
      <c r="J1396" s="1"/>
      <c r="K1396" s="1"/>
      <c r="L1396" s="1"/>
      <c r="M1396" s="1"/>
      <c r="N1396" s="1"/>
      <c r="O1396" s="1"/>
      <c r="P1396" s="1"/>
      <c r="Q1396" s="1"/>
      <c r="R1396" s="1"/>
      <c r="S1396" s="1"/>
      <c r="T1396" s="1"/>
    </row>
    <row r="1397" spans="1:20" ht="9.75" customHeight="1">
      <c r="A1397" s="1"/>
      <c r="B1397" s="1"/>
      <c r="C1397" s="1"/>
      <c r="D1397" s="1"/>
      <c r="E1397" s="1"/>
      <c r="F1397" s="1"/>
      <c r="G1397" s="1"/>
      <c r="H1397" s="1"/>
      <c r="I1397" s="1"/>
      <c r="J1397" s="1"/>
      <c r="K1397" s="1"/>
      <c r="L1397" s="1"/>
      <c r="M1397" s="1"/>
      <c r="N1397" s="1"/>
      <c r="O1397" s="1"/>
      <c r="P1397" s="1"/>
      <c r="Q1397" s="1"/>
      <c r="R1397" s="1"/>
      <c r="S1397" s="1"/>
      <c r="T1397" s="1"/>
    </row>
    <row r="1398" spans="1:20" ht="9.75" customHeight="1">
      <c r="A1398" s="1"/>
      <c r="B1398" s="1"/>
      <c r="C1398" s="1"/>
      <c r="D1398" s="1"/>
      <c r="E1398" s="1"/>
      <c r="F1398" s="1"/>
      <c r="G1398" s="1"/>
      <c r="H1398" s="1"/>
      <c r="I1398" s="1"/>
      <c r="J1398" s="1"/>
      <c r="K1398" s="1"/>
      <c r="L1398" s="1"/>
      <c r="M1398" s="1"/>
      <c r="N1398" s="1"/>
      <c r="O1398" s="1"/>
      <c r="P1398" s="1"/>
      <c r="Q1398" s="1"/>
      <c r="R1398" s="1"/>
      <c r="S1398" s="1"/>
      <c r="T1398" s="1"/>
    </row>
    <row r="1399" spans="1:20" ht="9.75" customHeight="1">
      <c r="A1399" s="1"/>
      <c r="B1399" s="1"/>
      <c r="C1399" s="1"/>
      <c r="D1399" s="1"/>
      <c r="E1399" s="1"/>
      <c r="F1399" s="1"/>
      <c r="G1399" s="1"/>
      <c r="H1399" s="1"/>
      <c r="I1399" s="1"/>
      <c r="J1399" s="1"/>
      <c r="K1399" s="1"/>
      <c r="L1399" s="1"/>
      <c r="M1399" s="1"/>
      <c r="N1399" s="1"/>
      <c r="O1399" s="1"/>
      <c r="P1399" s="1"/>
      <c r="Q1399" s="1"/>
      <c r="R1399" s="1"/>
      <c r="S1399" s="1"/>
      <c r="T1399" s="1"/>
    </row>
    <row r="1400" spans="1:20" ht="9.75" customHeight="1">
      <c r="A1400" s="1"/>
      <c r="B1400" s="1"/>
      <c r="C1400" s="1"/>
      <c r="D1400" s="1"/>
      <c r="E1400" s="1"/>
      <c r="F1400" s="1"/>
      <c r="G1400" s="1"/>
      <c r="H1400" s="1"/>
      <c r="I1400" s="1"/>
      <c r="J1400" s="1"/>
      <c r="K1400" s="1"/>
      <c r="L1400" s="1"/>
      <c r="M1400" s="1"/>
      <c r="N1400" s="1"/>
      <c r="O1400" s="1"/>
      <c r="P1400" s="1"/>
      <c r="Q1400" s="1"/>
      <c r="R1400" s="1"/>
      <c r="S1400" s="1"/>
      <c r="T1400" s="1"/>
    </row>
    <row r="1401" spans="1:20" ht="9.75" customHeight="1">
      <c r="A1401" s="1"/>
      <c r="B1401" s="1"/>
      <c r="C1401" s="1"/>
      <c r="D1401" s="1"/>
      <c r="E1401" s="1"/>
      <c r="F1401" s="1"/>
      <c r="G1401" s="1"/>
      <c r="H1401" s="1"/>
      <c r="I1401" s="1"/>
      <c r="J1401" s="1"/>
      <c r="K1401" s="1"/>
      <c r="L1401" s="1"/>
      <c r="M1401" s="1"/>
      <c r="N1401" s="1"/>
      <c r="O1401" s="1"/>
      <c r="P1401" s="1"/>
      <c r="Q1401" s="1"/>
      <c r="R1401" s="1"/>
      <c r="S1401" s="1"/>
      <c r="T1401" s="1"/>
    </row>
    <row r="1402" spans="1:20" ht="9.75" customHeight="1">
      <c r="A1402" s="1"/>
      <c r="B1402" s="1"/>
      <c r="C1402" s="1"/>
      <c r="D1402" s="1"/>
      <c r="E1402" s="1"/>
      <c r="F1402" s="1"/>
      <c r="G1402" s="1"/>
      <c r="H1402" s="1"/>
      <c r="I1402" s="1"/>
      <c r="J1402" s="1"/>
      <c r="K1402" s="1"/>
      <c r="L1402" s="1"/>
      <c r="M1402" s="1"/>
      <c r="N1402" s="1"/>
      <c r="O1402" s="1"/>
      <c r="P1402" s="1"/>
      <c r="Q1402" s="1"/>
      <c r="R1402" s="1"/>
      <c r="S1402" s="1"/>
      <c r="T1402" s="1"/>
    </row>
    <row r="1403" spans="1:20" ht="9.75" customHeight="1">
      <c r="A1403" s="1"/>
      <c r="B1403" s="1"/>
      <c r="C1403" s="1"/>
      <c r="D1403" s="1"/>
      <c r="E1403" s="1"/>
      <c r="F1403" s="1"/>
      <c r="G1403" s="1"/>
      <c r="H1403" s="1"/>
      <c r="I1403" s="1"/>
      <c r="J1403" s="1"/>
      <c r="K1403" s="1"/>
      <c r="L1403" s="1"/>
      <c r="M1403" s="1"/>
      <c r="N1403" s="1"/>
      <c r="O1403" s="1"/>
      <c r="P1403" s="1"/>
      <c r="Q1403" s="1"/>
      <c r="R1403" s="1"/>
      <c r="S1403" s="1"/>
      <c r="T1403" s="1"/>
    </row>
    <row r="1404" spans="1:20" ht="9.75" customHeight="1">
      <c r="A1404" s="1"/>
      <c r="B1404" s="1"/>
      <c r="C1404" s="1"/>
      <c r="D1404" s="1"/>
      <c r="E1404" s="1"/>
      <c r="F1404" s="1"/>
      <c r="G1404" s="1"/>
      <c r="H1404" s="1"/>
      <c r="I1404" s="1"/>
      <c r="J1404" s="1"/>
      <c r="K1404" s="1"/>
      <c r="L1404" s="1"/>
      <c r="M1404" s="1"/>
      <c r="N1404" s="1"/>
      <c r="O1404" s="1"/>
      <c r="P1404" s="1"/>
      <c r="Q1404" s="1"/>
      <c r="R1404" s="1"/>
      <c r="S1404" s="1"/>
      <c r="T1404" s="1"/>
    </row>
    <row r="1405" spans="1:20" ht="9.75" customHeight="1">
      <c r="A1405" s="1"/>
      <c r="B1405" s="1"/>
      <c r="C1405" s="1"/>
      <c r="D1405" s="1"/>
      <c r="E1405" s="1"/>
      <c r="F1405" s="1"/>
      <c r="G1405" s="1"/>
      <c r="H1405" s="1"/>
      <c r="I1405" s="1"/>
      <c r="J1405" s="1"/>
      <c r="K1405" s="1"/>
      <c r="L1405" s="1"/>
      <c r="M1405" s="1"/>
      <c r="N1405" s="1"/>
      <c r="O1405" s="1"/>
      <c r="P1405" s="1"/>
      <c r="Q1405" s="1"/>
      <c r="R1405" s="1"/>
      <c r="S1405" s="1"/>
      <c r="T1405" s="1"/>
    </row>
    <row r="1406" spans="1:20" ht="9.75" customHeight="1">
      <c r="A1406" s="1"/>
      <c r="B1406" s="1"/>
      <c r="C1406" s="1"/>
      <c r="D1406" s="1"/>
      <c r="E1406" s="1"/>
      <c r="F1406" s="1"/>
      <c r="G1406" s="1"/>
      <c r="H1406" s="1"/>
      <c r="I1406" s="1"/>
      <c r="J1406" s="1"/>
      <c r="K1406" s="1"/>
      <c r="L1406" s="1"/>
      <c r="M1406" s="1"/>
      <c r="N1406" s="1"/>
      <c r="O1406" s="1"/>
      <c r="P1406" s="1"/>
      <c r="Q1406" s="1"/>
      <c r="R1406" s="1"/>
      <c r="S1406" s="1"/>
      <c r="T1406" s="1"/>
    </row>
    <row r="1407" spans="1:20" ht="9.75" customHeight="1">
      <c r="A1407" s="1"/>
      <c r="B1407" s="1"/>
      <c r="C1407" s="1"/>
      <c r="D1407" s="1"/>
      <c r="E1407" s="1"/>
      <c r="F1407" s="1"/>
      <c r="G1407" s="1"/>
      <c r="H1407" s="1"/>
      <c r="I1407" s="1"/>
      <c r="J1407" s="1"/>
      <c r="K1407" s="1"/>
      <c r="L1407" s="1"/>
      <c r="M1407" s="1"/>
      <c r="N1407" s="1"/>
      <c r="O1407" s="1"/>
      <c r="P1407" s="1"/>
      <c r="Q1407" s="1"/>
      <c r="R1407" s="1"/>
      <c r="S1407" s="1"/>
      <c r="T1407" s="1"/>
    </row>
    <row r="1408" spans="1:20">
      <c r="A1408" s="1"/>
      <c r="B1408" s="1"/>
      <c r="C1408" s="1"/>
      <c r="D1408" s="1"/>
      <c r="E1408" s="1"/>
      <c r="F1408" s="1"/>
      <c r="G1408" s="1"/>
      <c r="H1408" s="1"/>
      <c r="I1408" s="1"/>
      <c r="J1408" s="1"/>
      <c r="K1408" s="1"/>
      <c r="L1408" s="1"/>
      <c r="M1408" s="1"/>
      <c r="N1408" s="1"/>
      <c r="O1408" s="1"/>
      <c r="P1408" s="1"/>
      <c r="Q1408" s="1"/>
      <c r="R1408" s="1"/>
      <c r="S1408" s="1"/>
      <c r="T1408" s="1"/>
    </row>
    <row r="1409" spans="1:20">
      <c r="A1409" s="1"/>
      <c r="B1409" s="1"/>
      <c r="C1409" s="1"/>
      <c r="D1409" s="1"/>
      <c r="E1409" s="1"/>
      <c r="F1409" s="1"/>
      <c r="G1409" s="1"/>
      <c r="H1409" s="1"/>
      <c r="I1409" s="1"/>
      <c r="J1409" s="1"/>
      <c r="K1409" s="1"/>
      <c r="L1409" s="1"/>
      <c r="M1409" s="1"/>
      <c r="N1409" s="1"/>
      <c r="O1409" s="1"/>
      <c r="P1409" s="1"/>
      <c r="Q1409" s="1"/>
      <c r="R1409" s="1"/>
      <c r="S1409" s="1"/>
      <c r="T1409" s="1"/>
    </row>
    <row r="1410" spans="1:20">
      <c r="A1410" s="1"/>
      <c r="B1410" s="1"/>
      <c r="C1410" s="1"/>
      <c r="D1410" s="1"/>
      <c r="E1410" s="1"/>
      <c r="F1410" s="1"/>
      <c r="G1410" s="1"/>
      <c r="H1410" s="1"/>
      <c r="I1410" s="1"/>
      <c r="J1410" s="1"/>
      <c r="K1410" s="1"/>
      <c r="L1410" s="1"/>
      <c r="M1410" s="1"/>
      <c r="N1410" s="1"/>
      <c r="O1410" s="1"/>
      <c r="P1410" s="1"/>
      <c r="Q1410" s="1"/>
      <c r="R1410" s="1"/>
      <c r="S1410" s="1"/>
      <c r="T1410" s="1"/>
    </row>
    <row r="1411" spans="1:20">
      <c r="A1411" s="1"/>
      <c r="B1411" s="1"/>
      <c r="C1411" s="1"/>
      <c r="D1411" s="1"/>
      <c r="E1411" s="1"/>
      <c r="F1411" s="1"/>
      <c r="G1411" s="1"/>
      <c r="H1411" s="1"/>
      <c r="I1411" s="1"/>
      <c r="J1411" s="1"/>
      <c r="K1411" s="1"/>
      <c r="L1411" s="1"/>
      <c r="M1411" s="1"/>
      <c r="N1411" s="1"/>
      <c r="O1411" s="1"/>
      <c r="P1411" s="1"/>
      <c r="Q1411" s="1"/>
      <c r="R1411" s="1"/>
      <c r="S1411" s="1"/>
      <c r="T1411" s="1"/>
    </row>
    <row r="1412" spans="1:20">
      <c r="A1412" s="1"/>
      <c r="B1412" s="1"/>
      <c r="C1412" s="1"/>
      <c r="D1412" s="1"/>
      <c r="E1412" s="1"/>
      <c r="F1412" s="1"/>
      <c r="G1412" s="1"/>
      <c r="H1412" s="1"/>
      <c r="I1412" s="1"/>
      <c r="J1412" s="1"/>
      <c r="K1412" s="1"/>
      <c r="L1412" s="1"/>
      <c r="M1412" s="1"/>
      <c r="N1412" s="1"/>
      <c r="O1412" s="1"/>
      <c r="P1412" s="1"/>
      <c r="Q1412" s="1"/>
      <c r="R1412" s="1"/>
      <c r="S1412" s="1"/>
      <c r="T1412" s="1"/>
    </row>
    <row r="1413" spans="1:20">
      <c r="A1413" s="1"/>
      <c r="B1413" s="1"/>
      <c r="C1413" s="1"/>
      <c r="D1413" s="1"/>
      <c r="E1413" s="1"/>
      <c r="F1413" s="1"/>
      <c r="G1413" s="1"/>
      <c r="H1413" s="1"/>
      <c r="I1413" s="1"/>
      <c r="J1413" s="1"/>
      <c r="K1413" s="1"/>
      <c r="L1413" s="1"/>
      <c r="M1413" s="1"/>
      <c r="N1413" s="1"/>
      <c r="O1413" s="1"/>
      <c r="P1413" s="1"/>
      <c r="Q1413" s="1"/>
      <c r="R1413" s="1"/>
      <c r="S1413" s="1"/>
      <c r="T1413" s="1"/>
    </row>
    <row r="1414" spans="1:20">
      <c r="A1414" s="1"/>
      <c r="B1414" s="1"/>
      <c r="C1414" s="1"/>
      <c r="D1414" s="1"/>
      <c r="E1414" s="1"/>
      <c r="F1414" s="1"/>
      <c r="G1414" s="1"/>
      <c r="H1414" s="1"/>
      <c r="I1414" s="1"/>
      <c r="J1414" s="1"/>
      <c r="K1414" s="1"/>
      <c r="L1414" s="1"/>
      <c r="M1414" s="1"/>
      <c r="N1414" s="1"/>
      <c r="O1414" s="1"/>
      <c r="P1414" s="1"/>
      <c r="Q1414" s="1"/>
      <c r="R1414" s="1"/>
      <c r="S1414" s="1"/>
      <c r="T1414" s="1"/>
    </row>
    <row r="1415" spans="1:20">
      <c r="A1415" s="1"/>
      <c r="B1415" s="1"/>
      <c r="C1415" s="1"/>
      <c r="D1415" s="1"/>
      <c r="E1415" s="1"/>
      <c r="F1415" s="1"/>
      <c r="G1415" s="1"/>
      <c r="H1415" s="1"/>
      <c r="I1415" s="1"/>
      <c r="J1415" s="1"/>
      <c r="K1415" s="1"/>
      <c r="L1415" s="1"/>
      <c r="M1415" s="1"/>
      <c r="N1415" s="1"/>
      <c r="O1415" s="1"/>
      <c r="P1415" s="1"/>
      <c r="Q1415" s="1"/>
      <c r="R1415" s="1"/>
      <c r="S1415" s="1"/>
      <c r="T1415" s="1"/>
    </row>
    <row r="1416" spans="1:20">
      <c r="A1416" s="1"/>
      <c r="B1416" s="1"/>
      <c r="C1416" s="1"/>
      <c r="D1416" s="1"/>
      <c r="E1416" s="1"/>
      <c r="F1416" s="1"/>
      <c r="G1416" s="1"/>
      <c r="H1416" s="1"/>
      <c r="I1416" s="1"/>
      <c r="J1416" s="1"/>
      <c r="K1416" s="1"/>
      <c r="L1416" s="1"/>
      <c r="M1416" s="1"/>
      <c r="N1416" s="1"/>
      <c r="O1416" s="1"/>
      <c r="P1416" s="1"/>
      <c r="Q1416" s="1"/>
      <c r="R1416" s="1"/>
      <c r="S1416" s="1"/>
      <c r="T1416" s="1"/>
    </row>
    <row r="1417" spans="1:20">
      <c r="A1417" s="1"/>
      <c r="B1417" s="1"/>
      <c r="C1417" s="1"/>
      <c r="D1417" s="1"/>
      <c r="E1417" s="1"/>
      <c r="F1417" s="1"/>
      <c r="G1417" s="1"/>
      <c r="H1417" s="1"/>
      <c r="I1417" s="1"/>
      <c r="J1417" s="1"/>
      <c r="K1417" s="1"/>
      <c r="L1417" s="1"/>
      <c r="M1417" s="1"/>
      <c r="N1417" s="1"/>
      <c r="O1417" s="1"/>
      <c r="P1417" s="1"/>
      <c r="Q1417" s="1"/>
      <c r="R1417" s="1"/>
      <c r="S1417" s="1"/>
      <c r="T1417" s="1"/>
    </row>
    <row r="1418" spans="1:20">
      <c r="A1418" s="1"/>
      <c r="B1418" s="1"/>
      <c r="C1418" s="1"/>
      <c r="D1418" s="1"/>
      <c r="E1418" s="1"/>
      <c r="F1418" s="1"/>
      <c r="G1418" s="1"/>
      <c r="H1418" s="1"/>
      <c r="I1418" s="1"/>
      <c r="J1418" s="1"/>
      <c r="K1418" s="1"/>
      <c r="L1418" s="1"/>
      <c r="M1418" s="1"/>
      <c r="N1418" s="1"/>
      <c r="O1418" s="1"/>
      <c r="P1418" s="1"/>
      <c r="Q1418" s="1"/>
      <c r="R1418" s="1"/>
      <c r="S1418" s="1"/>
      <c r="T1418" s="1"/>
    </row>
    <row r="1419" spans="1:20">
      <c r="A1419" s="1"/>
      <c r="B1419" s="1"/>
      <c r="C1419" s="1"/>
      <c r="D1419" s="1"/>
      <c r="E1419" s="1"/>
      <c r="F1419" s="1"/>
      <c r="G1419" s="1"/>
      <c r="H1419" s="1"/>
      <c r="I1419" s="1"/>
      <c r="J1419" s="1"/>
      <c r="K1419" s="1"/>
      <c r="L1419" s="1"/>
      <c r="M1419" s="1"/>
      <c r="N1419" s="1"/>
      <c r="O1419" s="1"/>
      <c r="P1419" s="1"/>
      <c r="Q1419" s="1"/>
      <c r="R1419" s="1"/>
      <c r="S1419" s="1"/>
      <c r="T1419" s="1"/>
    </row>
    <row r="1420" spans="1:20">
      <c r="A1420" s="1"/>
      <c r="B1420" s="1"/>
      <c r="C1420" s="1"/>
      <c r="D1420" s="1"/>
      <c r="E1420" s="1"/>
      <c r="F1420" s="1"/>
      <c r="G1420" s="1"/>
      <c r="H1420" s="1"/>
      <c r="I1420" s="1"/>
      <c r="J1420" s="1"/>
      <c r="K1420" s="1"/>
      <c r="L1420" s="1"/>
      <c r="M1420" s="1"/>
      <c r="N1420" s="1"/>
      <c r="O1420" s="1"/>
      <c r="P1420" s="1"/>
      <c r="Q1420" s="1"/>
      <c r="R1420" s="1"/>
      <c r="S1420" s="1"/>
      <c r="T1420" s="1"/>
    </row>
    <row r="1421" spans="1:20">
      <c r="A1421" s="1"/>
      <c r="B1421" s="1"/>
      <c r="C1421" s="1"/>
      <c r="D1421" s="1"/>
      <c r="E1421" s="1"/>
      <c r="F1421" s="1"/>
      <c r="G1421" s="1"/>
      <c r="H1421" s="1"/>
      <c r="I1421" s="1"/>
      <c r="J1421" s="1"/>
      <c r="K1421" s="1"/>
      <c r="L1421" s="1"/>
      <c r="M1421" s="1"/>
      <c r="N1421" s="1"/>
      <c r="O1421" s="1"/>
      <c r="P1421" s="1"/>
      <c r="Q1421" s="1"/>
      <c r="R1421" s="1"/>
      <c r="S1421" s="1"/>
      <c r="T1421" s="1"/>
    </row>
    <row r="1422" spans="1:20">
      <c r="A1422" s="1"/>
      <c r="B1422" s="1"/>
      <c r="C1422" s="1"/>
      <c r="D1422" s="1"/>
      <c r="E1422" s="1"/>
      <c r="F1422" s="1"/>
      <c r="G1422" s="1"/>
      <c r="H1422" s="1"/>
      <c r="I1422" s="1"/>
      <c r="J1422" s="1"/>
      <c r="K1422" s="1"/>
      <c r="L1422" s="1"/>
      <c r="M1422" s="1"/>
      <c r="N1422" s="1"/>
      <c r="O1422" s="1"/>
      <c r="P1422" s="1"/>
      <c r="Q1422" s="1"/>
      <c r="R1422" s="1"/>
      <c r="S1422" s="1"/>
      <c r="T1422" s="1"/>
    </row>
    <row r="1423" spans="1:20">
      <c r="A1423" s="1"/>
      <c r="B1423" s="1"/>
      <c r="C1423" s="1"/>
      <c r="D1423" s="1"/>
      <c r="E1423" s="1"/>
      <c r="F1423" s="1"/>
      <c r="G1423" s="1"/>
      <c r="H1423" s="1"/>
      <c r="I1423" s="1"/>
      <c r="J1423" s="1"/>
      <c r="K1423" s="1"/>
      <c r="L1423" s="1"/>
      <c r="M1423" s="1"/>
      <c r="N1423" s="1"/>
      <c r="O1423" s="1"/>
      <c r="P1423" s="1"/>
      <c r="Q1423" s="1"/>
      <c r="R1423" s="1"/>
      <c r="S1423" s="1"/>
      <c r="T1423" s="1"/>
    </row>
    <row r="1424" spans="1:20">
      <c r="A1424" s="1"/>
      <c r="B1424" s="1"/>
      <c r="C1424" s="1"/>
      <c r="D1424" s="1"/>
      <c r="E1424" s="1"/>
      <c r="F1424" s="1"/>
      <c r="G1424" s="1"/>
      <c r="H1424" s="1"/>
      <c r="I1424" s="1"/>
      <c r="J1424" s="1"/>
      <c r="K1424" s="1"/>
      <c r="L1424" s="1"/>
      <c r="M1424" s="1"/>
      <c r="N1424" s="1"/>
      <c r="O1424" s="1"/>
      <c r="P1424" s="1"/>
      <c r="Q1424" s="1"/>
      <c r="R1424" s="1"/>
      <c r="S1424" s="1"/>
      <c r="T1424" s="1"/>
    </row>
    <row r="1425" spans="1:20">
      <c r="A1425" s="1"/>
      <c r="B1425" s="1"/>
      <c r="C1425" s="1"/>
      <c r="D1425" s="1"/>
      <c r="E1425" s="1"/>
      <c r="F1425" s="1"/>
      <c r="G1425" s="1"/>
      <c r="H1425" s="1"/>
      <c r="I1425" s="1"/>
      <c r="J1425" s="1"/>
      <c r="K1425" s="1"/>
      <c r="L1425" s="1"/>
      <c r="M1425" s="1"/>
      <c r="N1425" s="1"/>
      <c r="O1425" s="1"/>
      <c r="P1425" s="1"/>
      <c r="Q1425" s="1"/>
      <c r="R1425" s="1"/>
      <c r="S1425" s="1"/>
      <c r="T1425" s="1"/>
    </row>
    <row r="1426" spans="1:20">
      <c r="A1426" s="1"/>
      <c r="B1426" s="1"/>
      <c r="C1426" s="1"/>
      <c r="D1426" s="1"/>
      <c r="E1426" s="1"/>
      <c r="F1426" s="1"/>
      <c r="G1426" s="1"/>
      <c r="H1426" s="1"/>
      <c r="I1426" s="1"/>
      <c r="J1426" s="1"/>
      <c r="K1426" s="1"/>
      <c r="L1426" s="1"/>
      <c r="M1426" s="1"/>
      <c r="N1426" s="1"/>
      <c r="O1426" s="1"/>
      <c r="P1426" s="1"/>
      <c r="Q1426" s="1"/>
      <c r="R1426" s="1"/>
      <c r="S1426" s="1"/>
      <c r="T1426" s="1"/>
    </row>
    <row r="1427" spans="1:20">
      <c r="A1427" s="1"/>
      <c r="B1427" s="1"/>
      <c r="C1427" s="1"/>
      <c r="D1427" s="1"/>
      <c r="E1427" s="1"/>
      <c r="F1427" s="1"/>
      <c r="G1427" s="1"/>
      <c r="H1427" s="1"/>
      <c r="I1427" s="1"/>
      <c r="J1427" s="1"/>
      <c r="K1427" s="1"/>
      <c r="L1427" s="1"/>
      <c r="M1427" s="1"/>
      <c r="N1427" s="1"/>
      <c r="O1427" s="1"/>
      <c r="P1427" s="1"/>
      <c r="Q1427" s="1"/>
      <c r="R1427" s="1"/>
      <c r="S1427" s="1"/>
      <c r="T1427" s="1"/>
    </row>
    <row r="1428" spans="1:20">
      <c r="A1428" s="1"/>
      <c r="B1428" s="1"/>
      <c r="C1428" s="1"/>
      <c r="D1428" s="1"/>
      <c r="E1428" s="1"/>
      <c r="F1428" s="1"/>
      <c r="G1428" s="1"/>
      <c r="H1428" s="1"/>
      <c r="I1428" s="1"/>
      <c r="J1428" s="1"/>
      <c r="K1428" s="1"/>
      <c r="L1428" s="1"/>
      <c r="M1428" s="1"/>
      <c r="N1428" s="1"/>
      <c r="O1428" s="1"/>
      <c r="P1428" s="1"/>
      <c r="Q1428" s="1"/>
      <c r="R1428" s="1"/>
      <c r="S1428" s="1"/>
      <c r="T1428" s="1"/>
    </row>
    <row r="1429" spans="1:20">
      <c r="A1429" s="1"/>
      <c r="B1429" s="1"/>
      <c r="C1429" s="1"/>
      <c r="D1429" s="1"/>
      <c r="E1429" s="1"/>
      <c r="F1429" s="1"/>
      <c r="G1429" s="1"/>
      <c r="H1429" s="1"/>
      <c r="I1429" s="1"/>
      <c r="J1429" s="1"/>
      <c r="K1429" s="1"/>
      <c r="L1429" s="1"/>
      <c r="M1429" s="1"/>
      <c r="N1429" s="1"/>
      <c r="O1429" s="1"/>
      <c r="P1429" s="1"/>
      <c r="Q1429" s="1"/>
      <c r="R1429" s="1"/>
      <c r="S1429" s="1"/>
      <c r="T1429" s="1"/>
    </row>
    <row r="1430" spans="1:20">
      <c r="A1430" s="1"/>
      <c r="B1430" s="1"/>
      <c r="C1430" s="1"/>
      <c r="D1430" s="1"/>
      <c r="E1430" s="1"/>
      <c r="F1430" s="1"/>
      <c r="G1430" s="1"/>
      <c r="H1430" s="1"/>
      <c r="I1430" s="1"/>
      <c r="J1430" s="1"/>
      <c r="K1430" s="1"/>
      <c r="L1430" s="1"/>
      <c r="M1430" s="1"/>
      <c r="N1430" s="1"/>
      <c r="O1430" s="1"/>
      <c r="P1430" s="1"/>
      <c r="Q1430" s="1"/>
      <c r="R1430" s="1"/>
      <c r="S1430" s="1"/>
      <c r="T1430" s="1"/>
    </row>
    <row r="1431" spans="1:20">
      <c r="A1431" s="1"/>
      <c r="B1431" s="1"/>
      <c r="C1431" s="1"/>
      <c r="D1431" s="1"/>
      <c r="E1431" s="1"/>
      <c r="F1431" s="1"/>
      <c r="G1431" s="1"/>
      <c r="H1431" s="1"/>
      <c r="I1431" s="1"/>
      <c r="J1431" s="1"/>
      <c r="K1431" s="1"/>
      <c r="L1431" s="1"/>
      <c r="M1431" s="1"/>
      <c r="N1431" s="1"/>
      <c r="O1431" s="1"/>
      <c r="P1431" s="1"/>
      <c r="Q1431" s="1"/>
      <c r="R1431" s="1"/>
      <c r="S1431" s="1"/>
      <c r="T1431" s="1"/>
    </row>
    <row r="1432" spans="1:20">
      <c r="A1432" s="1"/>
      <c r="B1432" s="1"/>
      <c r="C1432" s="1"/>
      <c r="D1432" s="1"/>
      <c r="E1432" s="1"/>
      <c r="F1432" s="1"/>
      <c r="G1432" s="1"/>
      <c r="H1432" s="1"/>
      <c r="I1432" s="1"/>
      <c r="J1432" s="1"/>
      <c r="K1432" s="1"/>
      <c r="L1432" s="1"/>
      <c r="M1432" s="1"/>
      <c r="N1432" s="1"/>
      <c r="O1432" s="1"/>
      <c r="P1432" s="1"/>
      <c r="Q1432" s="1"/>
      <c r="R1432" s="1"/>
      <c r="S1432" s="1"/>
      <c r="T1432" s="1"/>
    </row>
    <row r="1433" spans="1:20">
      <c r="A1433" s="1"/>
      <c r="B1433" s="1"/>
      <c r="C1433" s="1"/>
      <c r="D1433" s="1"/>
      <c r="E1433" s="1"/>
      <c r="F1433" s="1"/>
      <c r="G1433" s="1"/>
      <c r="H1433" s="1"/>
      <c r="I1433" s="1"/>
      <c r="J1433" s="1"/>
      <c r="K1433" s="1"/>
      <c r="L1433" s="1"/>
      <c r="M1433" s="1"/>
      <c r="N1433" s="1"/>
      <c r="O1433" s="1"/>
      <c r="P1433" s="1"/>
      <c r="Q1433" s="1"/>
      <c r="R1433" s="1"/>
      <c r="S1433" s="1"/>
      <c r="T1433" s="1"/>
    </row>
    <row r="1434" spans="1:20">
      <c r="A1434" s="1"/>
      <c r="B1434" s="1"/>
      <c r="C1434" s="1"/>
      <c r="D1434" s="1"/>
      <c r="E1434" s="1"/>
      <c r="F1434" s="1"/>
      <c r="G1434" s="1"/>
      <c r="H1434" s="1"/>
      <c r="I1434" s="1"/>
      <c r="J1434" s="1"/>
      <c r="K1434" s="1"/>
      <c r="L1434" s="1"/>
      <c r="M1434" s="1"/>
      <c r="N1434" s="1"/>
      <c r="O1434" s="1"/>
      <c r="P1434" s="1"/>
      <c r="Q1434" s="1"/>
      <c r="R1434" s="1"/>
      <c r="S1434" s="1"/>
      <c r="T1434" s="1"/>
    </row>
    <row r="1435" spans="1:20">
      <c r="A1435" s="1"/>
      <c r="B1435" s="1"/>
      <c r="C1435" s="1"/>
      <c r="D1435" s="1"/>
      <c r="E1435" s="1"/>
      <c r="F1435" s="1"/>
      <c r="G1435" s="1"/>
      <c r="H1435" s="1"/>
      <c r="I1435" s="1"/>
      <c r="J1435" s="1"/>
      <c r="K1435" s="1"/>
      <c r="L1435" s="1"/>
      <c r="M1435" s="1"/>
      <c r="N1435" s="1"/>
      <c r="O1435" s="1"/>
      <c r="P1435" s="1"/>
      <c r="Q1435" s="1"/>
      <c r="R1435" s="1"/>
      <c r="S1435" s="1"/>
      <c r="T1435" s="1"/>
    </row>
    <row r="1436" spans="1:20">
      <c r="A1436" s="1"/>
      <c r="B1436" s="1"/>
      <c r="C1436" s="1"/>
      <c r="D1436" s="1"/>
      <c r="E1436" s="1"/>
      <c r="F1436" s="1"/>
      <c r="G1436" s="1"/>
      <c r="H1436" s="1"/>
      <c r="I1436" s="1"/>
      <c r="J1436" s="1"/>
      <c r="K1436" s="1"/>
      <c r="L1436" s="1"/>
      <c r="M1436" s="1"/>
      <c r="N1436" s="1"/>
      <c r="O1436" s="1"/>
      <c r="P1436" s="1"/>
      <c r="Q1436" s="1"/>
      <c r="R1436" s="1"/>
      <c r="S1436" s="1"/>
      <c r="T1436" s="1"/>
    </row>
    <row r="1437" spans="1:20">
      <c r="A1437" s="1"/>
      <c r="B1437" s="1"/>
      <c r="C1437" s="1"/>
      <c r="D1437" s="1"/>
      <c r="E1437" s="1"/>
      <c r="F1437" s="1"/>
      <c r="G1437" s="1"/>
      <c r="H1437" s="1"/>
      <c r="I1437" s="1"/>
      <c r="J1437" s="1"/>
      <c r="K1437" s="1"/>
      <c r="L1437" s="1"/>
      <c r="M1437" s="1"/>
      <c r="N1437" s="1"/>
      <c r="O1437" s="1"/>
      <c r="P1437" s="1"/>
      <c r="Q1437" s="1"/>
      <c r="R1437" s="1"/>
      <c r="S1437" s="1"/>
      <c r="T1437" s="1"/>
    </row>
    <row r="1438" spans="1:20">
      <c r="A1438" s="1"/>
      <c r="B1438" s="1"/>
      <c r="C1438" s="1"/>
      <c r="D1438" s="1"/>
      <c r="E1438" s="1"/>
      <c r="F1438" s="1"/>
      <c r="G1438" s="1"/>
      <c r="H1438" s="1"/>
      <c r="I1438" s="1"/>
      <c r="J1438" s="1"/>
      <c r="K1438" s="1"/>
      <c r="L1438" s="1"/>
      <c r="M1438" s="1"/>
      <c r="N1438" s="1"/>
      <c r="O1438" s="1"/>
      <c r="P1438" s="1"/>
      <c r="Q1438" s="1"/>
      <c r="R1438" s="1"/>
      <c r="S1438" s="1"/>
      <c r="T1438" s="1"/>
    </row>
    <row r="1439" spans="1:20">
      <c r="A1439" s="1"/>
      <c r="B1439" s="1"/>
      <c r="C1439" s="1"/>
      <c r="D1439" s="1"/>
      <c r="E1439" s="1"/>
      <c r="F1439" s="1"/>
      <c r="G1439" s="1"/>
      <c r="H1439" s="1"/>
      <c r="I1439" s="1"/>
      <c r="J1439" s="1"/>
      <c r="K1439" s="1"/>
      <c r="L1439" s="1"/>
      <c r="M1439" s="1"/>
      <c r="N1439" s="1"/>
      <c r="O1439" s="1"/>
      <c r="P1439" s="1"/>
      <c r="Q1439" s="1"/>
      <c r="R1439" s="1"/>
      <c r="S1439" s="1"/>
      <c r="T1439" s="1"/>
    </row>
    <row r="1440" spans="1:20">
      <c r="A1440" s="1"/>
      <c r="B1440" s="1"/>
      <c r="C1440" s="1"/>
      <c r="D1440" s="1"/>
      <c r="E1440" s="1"/>
      <c r="F1440" s="1"/>
      <c r="G1440" s="1"/>
      <c r="H1440" s="1"/>
      <c r="I1440" s="1"/>
      <c r="J1440" s="1"/>
      <c r="K1440" s="1"/>
      <c r="L1440" s="1"/>
      <c r="M1440" s="1"/>
      <c r="N1440" s="1"/>
      <c r="O1440" s="1"/>
      <c r="P1440" s="1"/>
      <c r="Q1440" s="1"/>
      <c r="R1440" s="1"/>
      <c r="S1440" s="1"/>
      <c r="T1440" s="1"/>
    </row>
    <row r="1441" spans="1:20">
      <c r="A1441" s="1"/>
      <c r="B1441" s="1"/>
      <c r="C1441" s="1"/>
      <c r="D1441" s="1"/>
      <c r="E1441" s="1"/>
      <c r="F1441" s="1"/>
      <c r="G1441" s="1"/>
      <c r="H1441" s="1"/>
      <c r="I1441" s="1"/>
      <c r="J1441" s="1"/>
      <c r="K1441" s="1"/>
      <c r="L1441" s="1"/>
      <c r="M1441" s="1"/>
      <c r="N1441" s="1"/>
      <c r="O1441" s="1"/>
      <c r="P1441" s="1"/>
      <c r="Q1441" s="1"/>
      <c r="R1441" s="1"/>
      <c r="S1441" s="1"/>
      <c r="T1441" s="1"/>
    </row>
    <row r="1442" spans="1:20">
      <c r="A1442" s="1"/>
      <c r="B1442" s="1"/>
      <c r="C1442" s="1"/>
      <c r="D1442" s="1"/>
      <c r="E1442" s="1"/>
      <c r="F1442" s="1"/>
      <c r="G1442" s="1"/>
      <c r="H1442" s="1"/>
      <c r="I1442" s="1"/>
      <c r="J1442" s="1"/>
      <c r="K1442" s="1"/>
      <c r="L1442" s="1"/>
      <c r="M1442" s="1"/>
      <c r="N1442" s="1"/>
      <c r="O1442" s="1"/>
      <c r="P1442" s="1"/>
      <c r="Q1442" s="1"/>
      <c r="R1442" s="1"/>
      <c r="S1442" s="1"/>
      <c r="T1442" s="1"/>
    </row>
    <row r="1443" spans="1:20">
      <c r="A1443" s="1"/>
      <c r="B1443" s="1"/>
      <c r="C1443" s="1"/>
      <c r="D1443" s="1"/>
      <c r="E1443" s="1"/>
      <c r="F1443" s="1"/>
      <c r="G1443" s="1"/>
      <c r="H1443" s="1"/>
      <c r="I1443" s="1"/>
      <c r="J1443" s="1"/>
      <c r="K1443" s="1"/>
      <c r="L1443" s="1"/>
      <c r="M1443" s="1"/>
      <c r="N1443" s="1"/>
      <c r="O1443" s="1"/>
      <c r="P1443" s="1"/>
      <c r="Q1443" s="1"/>
      <c r="R1443" s="1"/>
      <c r="S1443" s="1"/>
      <c r="T1443" s="1"/>
    </row>
    <row r="1444" spans="1:20">
      <c r="A1444" s="1"/>
      <c r="B1444" s="1"/>
      <c r="C1444" s="1"/>
      <c r="D1444" s="1"/>
      <c r="E1444" s="1"/>
      <c r="F1444" s="1"/>
      <c r="G1444" s="1"/>
      <c r="H1444" s="1"/>
      <c r="I1444" s="1"/>
      <c r="J1444" s="1"/>
      <c r="K1444" s="1"/>
      <c r="L1444" s="1"/>
      <c r="M1444" s="1"/>
      <c r="N1444" s="1"/>
      <c r="O1444" s="1"/>
      <c r="P1444" s="1"/>
      <c r="Q1444" s="1"/>
      <c r="R1444" s="1"/>
      <c r="S1444" s="1"/>
      <c r="T1444" s="1"/>
    </row>
    <row r="1445" spans="1:20">
      <c r="A1445" s="1"/>
      <c r="B1445" s="1"/>
      <c r="C1445" s="1"/>
      <c r="D1445" s="1"/>
      <c r="E1445" s="1"/>
      <c r="F1445" s="1"/>
      <c r="G1445" s="1"/>
      <c r="H1445" s="1"/>
      <c r="I1445" s="1"/>
      <c r="J1445" s="1"/>
      <c r="K1445" s="1"/>
      <c r="L1445" s="1"/>
      <c r="M1445" s="1"/>
      <c r="N1445" s="1"/>
      <c r="O1445" s="1"/>
      <c r="P1445" s="1"/>
      <c r="Q1445" s="1"/>
      <c r="R1445" s="1"/>
      <c r="S1445" s="1"/>
      <c r="T1445" s="1"/>
    </row>
    <row r="1446" spans="1:20">
      <c r="A1446" s="1"/>
      <c r="B1446" s="1"/>
      <c r="C1446" s="1"/>
      <c r="D1446" s="1"/>
      <c r="E1446" s="1"/>
      <c r="F1446" s="1"/>
      <c r="G1446" s="1"/>
      <c r="H1446" s="1"/>
      <c r="I1446" s="1"/>
      <c r="J1446" s="1"/>
      <c r="K1446" s="1"/>
      <c r="L1446" s="1"/>
      <c r="M1446" s="1"/>
      <c r="N1446" s="1"/>
      <c r="O1446" s="1"/>
      <c r="P1446" s="1"/>
      <c r="Q1446" s="1"/>
      <c r="R1446" s="1"/>
      <c r="S1446" s="1"/>
      <c r="T1446" s="1"/>
    </row>
    <row r="1447" spans="1:20">
      <c r="A1447" s="1"/>
      <c r="B1447" s="1"/>
      <c r="C1447" s="1"/>
      <c r="D1447" s="1"/>
      <c r="E1447" s="1"/>
      <c r="F1447" s="1"/>
      <c r="G1447" s="1"/>
      <c r="H1447" s="1"/>
      <c r="I1447" s="1"/>
      <c r="J1447" s="1"/>
      <c r="K1447" s="1"/>
      <c r="L1447" s="1"/>
      <c r="M1447" s="1"/>
      <c r="N1447" s="1"/>
      <c r="O1447" s="1"/>
      <c r="P1447" s="1"/>
      <c r="Q1447" s="1"/>
      <c r="R1447" s="1"/>
      <c r="S1447" s="1"/>
      <c r="T1447" s="1"/>
    </row>
    <row r="1448" spans="1:20">
      <c r="A1448" s="1"/>
      <c r="B1448" s="1"/>
      <c r="C1448" s="1"/>
      <c r="D1448" s="1"/>
      <c r="E1448" s="1"/>
      <c r="F1448" s="1"/>
      <c r="G1448" s="1"/>
      <c r="H1448" s="1"/>
      <c r="I1448" s="1"/>
      <c r="J1448" s="1"/>
      <c r="K1448" s="1"/>
      <c r="L1448" s="1"/>
      <c r="M1448" s="1"/>
      <c r="N1448" s="1"/>
      <c r="O1448" s="1"/>
      <c r="P1448" s="1"/>
      <c r="Q1448" s="1"/>
      <c r="R1448" s="1"/>
      <c r="S1448" s="1"/>
      <c r="T1448" s="1"/>
    </row>
    <row r="1449" spans="1:20">
      <c r="A1449" s="1"/>
      <c r="B1449" s="1"/>
      <c r="C1449" s="1"/>
      <c r="D1449" s="1"/>
      <c r="E1449" s="1"/>
      <c r="F1449" s="1"/>
      <c r="G1449" s="1"/>
      <c r="H1449" s="1"/>
      <c r="I1449" s="1"/>
      <c r="J1449" s="1"/>
      <c r="K1449" s="1"/>
      <c r="L1449" s="1"/>
      <c r="M1449" s="1"/>
      <c r="N1449" s="1"/>
      <c r="O1449" s="1"/>
      <c r="P1449" s="1"/>
      <c r="Q1449" s="1"/>
      <c r="R1449" s="1"/>
      <c r="S1449" s="1"/>
      <c r="T1449" s="1"/>
    </row>
    <row r="1450" spans="1:20">
      <c r="A1450" s="1"/>
      <c r="B1450" s="1"/>
      <c r="C1450" s="1"/>
      <c r="D1450" s="1"/>
      <c r="E1450" s="1"/>
      <c r="F1450" s="1"/>
      <c r="G1450" s="1"/>
      <c r="H1450" s="1"/>
      <c r="I1450" s="1"/>
      <c r="J1450" s="1"/>
      <c r="K1450" s="1"/>
      <c r="L1450" s="1"/>
      <c r="M1450" s="1"/>
      <c r="N1450" s="1"/>
      <c r="O1450" s="1"/>
      <c r="P1450" s="1"/>
      <c r="Q1450" s="1"/>
      <c r="R1450" s="1"/>
      <c r="S1450" s="1"/>
      <c r="T1450" s="1"/>
    </row>
    <row r="1451" spans="1:20">
      <c r="A1451" s="1"/>
      <c r="B1451" s="1"/>
      <c r="C1451" s="1"/>
      <c r="D1451" s="1"/>
      <c r="E1451" s="1"/>
      <c r="F1451" s="1"/>
      <c r="G1451" s="1"/>
      <c r="H1451" s="1"/>
      <c r="I1451" s="1"/>
      <c r="J1451" s="1"/>
      <c r="K1451" s="1"/>
      <c r="L1451" s="1"/>
      <c r="M1451" s="1"/>
      <c r="N1451" s="1"/>
      <c r="O1451" s="1"/>
      <c r="P1451" s="1"/>
      <c r="Q1451" s="1"/>
      <c r="R1451" s="1"/>
      <c r="S1451" s="1"/>
      <c r="T1451" s="1"/>
    </row>
    <row r="1452" spans="1:20">
      <c r="A1452" s="1"/>
      <c r="B1452" s="1"/>
      <c r="C1452" s="1"/>
      <c r="D1452" s="1"/>
      <c r="E1452" s="1"/>
      <c r="F1452" s="1"/>
      <c r="G1452" s="1"/>
      <c r="H1452" s="1"/>
      <c r="I1452" s="1"/>
      <c r="J1452" s="1"/>
      <c r="K1452" s="1"/>
      <c r="L1452" s="1"/>
      <c r="M1452" s="1"/>
      <c r="N1452" s="1"/>
      <c r="O1452" s="1"/>
      <c r="P1452" s="1"/>
      <c r="Q1452" s="1"/>
      <c r="R1452" s="1"/>
      <c r="S1452" s="1"/>
      <c r="T1452" s="1"/>
    </row>
    <row r="1453" spans="1:20">
      <c r="A1453" s="1"/>
      <c r="B1453" s="1"/>
      <c r="C1453" s="1"/>
      <c r="D1453" s="1"/>
      <c r="E1453" s="1"/>
      <c r="F1453" s="1"/>
      <c r="G1453" s="1"/>
      <c r="H1453" s="1"/>
      <c r="I1453" s="1"/>
      <c r="J1453" s="1"/>
      <c r="K1453" s="1"/>
      <c r="L1453" s="1"/>
      <c r="M1453" s="1"/>
      <c r="N1453" s="1"/>
      <c r="O1453" s="1"/>
      <c r="P1453" s="1"/>
      <c r="Q1453" s="1"/>
      <c r="R1453" s="1"/>
      <c r="S1453" s="1"/>
      <c r="T1453" s="1"/>
    </row>
    <row r="1454" spans="1:20">
      <c r="A1454" s="1"/>
      <c r="B1454" s="1"/>
      <c r="C1454" s="1"/>
      <c r="D1454" s="1"/>
      <c r="E1454" s="1"/>
      <c r="F1454" s="1"/>
      <c r="G1454" s="1"/>
      <c r="H1454" s="1"/>
      <c r="I1454" s="1"/>
      <c r="J1454" s="1"/>
      <c r="K1454" s="1"/>
      <c r="L1454" s="1"/>
      <c r="M1454" s="1"/>
      <c r="N1454" s="1"/>
      <c r="O1454" s="1"/>
      <c r="P1454" s="1"/>
      <c r="Q1454" s="1"/>
      <c r="R1454" s="1"/>
      <c r="S1454" s="1"/>
      <c r="T1454" s="1"/>
    </row>
    <row r="1455" spans="1:20">
      <c r="A1455" s="1"/>
      <c r="B1455" s="1"/>
      <c r="C1455" s="1"/>
      <c r="D1455" s="1"/>
      <c r="E1455" s="1"/>
      <c r="F1455" s="1"/>
      <c r="G1455" s="1"/>
      <c r="H1455" s="1"/>
      <c r="I1455" s="1"/>
      <c r="J1455" s="1"/>
      <c r="K1455" s="1"/>
      <c r="L1455" s="1"/>
      <c r="M1455" s="1"/>
      <c r="N1455" s="1"/>
      <c r="O1455" s="1"/>
      <c r="P1455" s="1"/>
      <c r="Q1455" s="1"/>
      <c r="R1455" s="1"/>
      <c r="S1455" s="1"/>
      <c r="T1455" s="1"/>
    </row>
    <row r="1456" spans="1:20">
      <c r="A1456" s="1"/>
      <c r="B1456" s="1"/>
      <c r="C1456" s="1"/>
      <c r="D1456" s="1"/>
      <c r="E1456" s="1"/>
      <c r="F1456" s="1"/>
      <c r="G1456" s="1"/>
      <c r="H1456" s="1"/>
      <c r="I1456" s="1"/>
      <c r="J1456" s="1"/>
      <c r="K1456" s="1"/>
      <c r="L1456" s="1"/>
      <c r="M1456" s="1"/>
      <c r="N1456" s="1"/>
      <c r="O1456" s="1"/>
      <c r="P1456" s="1"/>
      <c r="Q1456" s="1"/>
      <c r="R1456" s="1"/>
      <c r="S1456" s="1"/>
      <c r="T1456" s="1"/>
    </row>
    <row r="1457" spans="1:20">
      <c r="A1457" s="1"/>
      <c r="B1457" s="1"/>
      <c r="C1457" s="1"/>
      <c r="D1457" s="1"/>
      <c r="E1457" s="1"/>
      <c r="F1457" s="1"/>
      <c r="G1457" s="1"/>
      <c r="H1457" s="1"/>
      <c r="I1457" s="1"/>
      <c r="J1457" s="1"/>
      <c r="K1457" s="1"/>
      <c r="L1457" s="1"/>
      <c r="M1457" s="1"/>
      <c r="N1457" s="1"/>
      <c r="O1457" s="1"/>
      <c r="P1457" s="1"/>
      <c r="Q1457" s="1"/>
      <c r="R1457" s="1"/>
      <c r="S1457" s="1"/>
      <c r="T1457" s="1"/>
    </row>
    <row r="1458" spans="1:20">
      <c r="A1458" s="1"/>
      <c r="B1458" s="1"/>
      <c r="C1458" s="1"/>
      <c r="D1458" s="1"/>
      <c r="E1458" s="1"/>
      <c r="F1458" s="1"/>
      <c r="G1458" s="1"/>
      <c r="H1458" s="1"/>
      <c r="I1458" s="1"/>
      <c r="J1458" s="1"/>
      <c r="K1458" s="1"/>
      <c r="L1458" s="1"/>
      <c r="M1458" s="1"/>
      <c r="N1458" s="1"/>
      <c r="O1458" s="1"/>
      <c r="P1458" s="1"/>
      <c r="Q1458" s="1"/>
      <c r="R1458" s="1"/>
      <c r="S1458" s="1"/>
      <c r="T1458" s="1"/>
    </row>
    <row r="1459" spans="1:20">
      <c r="A1459" s="1"/>
      <c r="B1459" s="1"/>
      <c r="C1459" s="1"/>
      <c r="D1459" s="1"/>
      <c r="E1459" s="1"/>
      <c r="F1459" s="1"/>
      <c r="G1459" s="1"/>
      <c r="H1459" s="1"/>
      <c r="I1459" s="1"/>
      <c r="J1459" s="1"/>
      <c r="K1459" s="1"/>
      <c r="L1459" s="1"/>
      <c r="M1459" s="1"/>
      <c r="N1459" s="1"/>
      <c r="O1459" s="1"/>
      <c r="P1459" s="1"/>
      <c r="Q1459" s="1"/>
      <c r="R1459" s="1"/>
      <c r="S1459" s="1"/>
      <c r="T1459" s="1"/>
    </row>
    <row r="1460" spans="1:20">
      <c r="A1460" s="1"/>
      <c r="B1460" s="1"/>
      <c r="C1460" s="1"/>
      <c r="D1460" s="1"/>
      <c r="E1460" s="1"/>
      <c r="F1460" s="1"/>
      <c r="G1460" s="1"/>
      <c r="H1460" s="1"/>
      <c r="I1460" s="1"/>
      <c r="J1460" s="1"/>
      <c r="K1460" s="1"/>
      <c r="L1460" s="1"/>
      <c r="M1460" s="1"/>
      <c r="N1460" s="1"/>
      <c r="O1460" s="1"/>
      <c r="P1460" s="1"/>
      <c r="Q1460" s="1"/>
      <c r="R1460" s="1"/>
      <c r="S1460" s="1"/>
      <c r="T1460" s="1"/>
    </row>
    <row r="1461" spans="1:20">
      <c r="A1461" s="1"/>
      <c r="B1461" s="1"/>
      <c r="C1461" s="1"/>
      <c r="D1461" s="1"/>
      <c r="E1461" s="1"/>
      <c r="F1461" s="1"/>
      <c r="G1461" s="1"/>
      <c r="H1461" s="1"/>
      <c r="I1461" s="1"/>
      <c r="J1461" s="1"/>
      <c r="K1461" s="1"/>
      <c r="L1461" s="1"/>
      <c r="M1461" s="1"/>
      <c r="N1461" s="1"/>
      <c r="O1461" s="1"/>
      <c r="P1461" s="1"/>
      <c r="Q1461" s="1"/>
      <c r="R1461" s="1"/>
      <c r="S1461" s="1"/>
      <c r="T1461" s="1"/>
    </row>
    <row r="1462" spans="1:20">
      <c r="A1462" s="1"/>
      <c r="B1462" s="1"/>
      <c r="C1462" s="1"/>
      <c r="D1462" s="1"/>
      <c r="E1462" s="1"/>
      <c r="F1462" s="1"/>
      <c r="G1462" s="1"/>
      <c r="H1462" s="1"/>
      <c r="I1462" s="1"/>
      <c r="J1462" s="1"/>
      <c r="K1462" s="1"/>
      <c r="L1462" s="1"/>
      <c r="M1462" s="1"/>
      <c r="N1462" s="1"/>
      <c r="O1462" s="1"/>
      <c r="P1462" s="1"/>
      <c r="Q1462" s="1"/>
      <c r="R1462" s="1"/>
      <c r="S1462" s="1"/>
      <c r="T1462" s="1"/>
    </row>
    <row r="1463" spans="1:20">
      <c r="A1463" s="1"/>
      <c r="B1463" s="1"/>
      <c r="C1463" s="1"/>
      <c r="D1463" s="1"/>
      <c r="E1463" s="1"/>
      <c r="F1463" s="1"/>
      <c r="G1463" s="1"/>
      <c r="H1463" s="1"/>
      <c r="I1463" s="1"/>
      <c r="J1463" s="1"/>
      <c r="K1463" s="1"/>
      <c r="L1463" s="1"/>
      <c r="M1463" s="1"/>
      <c r="N1463" s="1"/>
      <c r="O1463" s="1"/>
      <c r="P1463" s="1"/>
      <c r="Q1463" s="1"/>
      <c r="R1463" s="1"/>
      <c r="S1463" s="1"/>
      <c r="T1463" s="1"/>
    </row>
    <row r="1464" spans="1:20">
      <c r="A1464" s="1"/>
      <c r="B1464" s="1"/>
      <c r="C1464" s="1"/>
      <c r="D1464" s="1"/>
      <c r="E1464" s="1"/>
      <c r="F1464" s="1"/>
      <c r="G1464" s="1"/>
      <c r="H1464" s="1"/>
      <c r="I1464" s="1"/>
      <c r="J1464" s="1"/>
      <c r="K1464" s="1"/>
      <c r="L1464" s="1"/>
      <c r="M1464" s="1"/>
      <c r="N1464" s="1"/>
      <c r="O1464" s="1"/>
      <c r="P1464" s="1"/>
      <c r="Q1464" s="1"/>
      <c r="R1464" s="1"/>
      <c r="S1464" s="1"/>
      <c r="T1464" s="1"/>
    </row>
    <row r="1465" spans="1:20">
      <c r="A1465" s="1"/>
      <c r="B1465" s="1"/>
      <c r="C1465" s="1"/>
      <c r="D1465" s="1"/>
      <c r="E1465" s="1"/>
      <c r="F1465" s="1"/>
      <c r="G1465" s="1"/>
      <c r="H1465" s="1"/>
      <c r="I1465" s="1"/>
      <c r="J1465" s="1"/>
      <c r="K1465" s="1"/>
      <c r="L1465" s="1"/>
      <c r="M1465" s="1"/>
      <c r="N1465" s="1"/>
      <c r="O1465" s="1"/>
      <c r="P1465" s="1"/>
      <c r="Q1465" s="1"/>
      <c r="R1465" s="1"/>
      <c r="S1465" s="1"/>
      <c r="T1465" s="1"/>
    </row>
    <row r="1466" spans="1:20">
      <c r="A1466" s="1"/>
      <c r="B1466" s="1"/>
      <c r="C1466" s="1"/>
      <c r="D1466" s="1"/>
      <c r="E1466" s="1"/>
      <c r="F1466" s="1"/>
      <c r="G1466" s="1"/>
      <c r="H1466" s="1"/>
      <c r="I1466" s="1"/>
      <c r="J1466" s="1"/>
      <c r="K1466" s="1"/>
      <c r="L1466" s="1"/>
      <c r="M1466" s="1"/>
      <c r="N1466" s="1"/>
      <c r="O1466" s="1"/>
      <c r="P1466" s="1"/>
      <c r="Q1466" s="1"/>
      <c r="R1466" s="1"/>
      <c r="S1466" s="1"/>
      <c r="T1466" s="1"/>
    </row>
    <row r="1467" spans="1:20">
      <c r="A1467" s="1"/>
      <c r="B1467" s="1"/>
      <c r="C1467" s="1"/>
      <c r="D1467" s="1"/>
      <c r="E1467" s="1"/>
      <c r="F1467" s="1"/>
      <c r="G1467" s="1"/>
      <c r="H1467" s="1"/>
      <c r="I1467" s="1"/>
      <c r="J1467" s="1"/>
      <c r="K1467" s="1"/>
      <c r="L1467" s="1"/>
      <c r="M1467" s="1"/>
      <c r="N1467" s="1"/>
      <c r="O1467" s="1"/>
      <c r="P1467" s="1"/>
      <c r="Q1467" s="1"/>
      <c r="R1467" s="1"/>
      <c r="S1467" s="1"/>
      <c r="T1467" s="1"/>
    </row>
    <row r="1468" spans="1:20">
      <c r="A1468" s="1"/>
      <c r="B1468" s="1"/>
      <c r="C1468" s="1"/>
      <c r="D1468" s="1"/>
      <c r="E1468" s="1"/>
      <c r="F1468" s="1"/>
      <c r="G1468" s="1"/>
      <c r="H1468" s="1"/>
      <c r="I1468" s="1"/>
      <c r="J1468" s="1"/>
      <c r="K1468" s="1"/>
      <c r="L1468" s="1"/>
      <c r="M1468" s="1"/>
      <c r="N1468" s="1"/>
      <c r="O1468" s="1"/>
      <c r="P1468" s="1"/>
      <c r="Q1468" s="1"/>
      <c r="R1468" s="1"/>
      <c r="S1468" s="1"/>
      <c r="T1468" s="1"/>
    </row>
    <row r="1469" spans="1:20">
      <c r="A1469" s="1"/>
      <c r="B1469" s="1"/>
      <c r="C1469" s="1"/>
      <c r="D1469" s="1"/>
      <c r="E1469" s="1"/>
      <c r="F1469" s="1"/>
      <c r="G1469" s="1"/>
      <c r="H1469" s="1"/>
      <c r="I1469" s="1"/>
      <c r="J1469" s="1"/>
      <c r="K1469" s="1"/>
      <c r="L1469" s="1"/>
      <c r="M1469" s="1"/>
      <c r="N1469" s="1"/>
      <c r="O1469" s="1"/>
      <c r="P1469" s="1"/>
      <c r="Q1469" s="1"/>
      <c r="R1469" s="1"/>
      <c r="S1469" s="1"/>
      <c r="T1469" s="1"/>
    </row>
    <row r="1470" spans="1:20">
      <c r="A1470" s="1"/>
      <c r="B1470" s="1"/>
      <c r="C1470" s="1"/>
      <c r="D1470" s="1"/>
      <c r="E1470" s="1"/>
      <c r="F1470" s="1"/>
      <c r="G1470" s="1"/>
      <c r="H1470" s="1"/>
      <c r="I1470" s="1"/>
      <c r="J1470" s="1"/>
      <c r="K1470" s="1"/>
      <c r="L1470" s="1"/>
      <c r="M1470" s="1"/>
      <c r="N1470" s="1"/>
      <c r="O1470" s="1"/>
      <c r="P1470" s="1"/>
      <c r="Q1470" s="1"/>
      <c r="R1470" s="1"/>
      <c r="S1470" s="1"/>
      <c r="T1470" s="1"/>
    </row>
    <row r="1471" spans="1:20">
      <c r="A1471" s="1"/>
      <c r="B1471" s="1"/>
      <c r="C1471" s="1"/>
      <c r="D1471" s="1"/>
      <c r="E1471" s="1"/>
      <c r="F1471" s="1"/>
      <c r="G1471" s="1"/>
      <c r="H1471" s="1"/>
      <c r="I1471" s="1"/>
      <c r="J1471" s="1"/>
      <c r="K1471" s="1"/>
      <c r="L1471" s="1"/>
      <c r="M1471" s="1"/>
      <c r="N1471" s="1"/>
      <c r="O1471" s="1"/>
      <c r="P1471" s="1"/>
      <c r="Q1471" s="1"/>
      <c r="R1471" s="1"/>
      <c r="S1471" s="1"/>
      <c r="T1471" s="1"/>
    </row>
    <row r="1472" spans="1:20">
      <c r="A1472" s="1"/>
      <c r="B1472" s="1"/>
      <c r="C1472" s="1"/>
      <c r="D1472" s="1"/>
      <c r="E1472" s="1"/>
      <c r="F1472" s="1"/>
      <c r="G1472" s="1"/>
      <c r="H1472" s="1"/>
      <c r="I1472" s="1"/>
      <c r="J1472" s="1"/>
      <c r="K1472" s="1"/>
      <c r="L1472" s="1"/>
      <c r="M1472" s="1"/>
      <c r="N1472" s="1"/>
      <c r="O1472" s="1"/>
      <c r="P1472" s="1"/>
      <c r="Q1472" s="1"/>
      <c r="R1472" s="1"/>
      <c r="S1472" s="1"/>
      <c r="T1472" s="1"/>
    </row>
    <row r="1473" spans="1:20">
      <c r="A1473" s="1"/>
      <c r="B1473" s="1"/>
      <c r="C1473" s="1"/>
      <c r="D1473" s="1"/>
      <c r="E1473" s="1"/>
      <c r="F1473" s="1"/>
      <c r="G1473" s="1"/>
      <c r="H1473" s="1"/>
      <c r="I1473" s="1"/>
      <c r="J1473" s="1"/>
      <c r="K1473" s="1"/>
      <c r="L1473" s="1"/>
      <c r="M1473" s="1"/>
      <c r="N1473" s="1"/>
      <c r="O1473" s="1"/>
      <c r="P1473" s="1"/>
      <c r="Q1473" s="1"/>
      <c r="R1473" s="1"/>
      <c r="S1473" s="1"/>
      <c r="T1473" s="1"/>
    </row>
    <row r="1474" spans="1:20">
      <c r="A1474" s="1"/>
      <c r="B1474" s="1"/>
      <c r="C1474" s="1"/>
      <c r="D1474" s="1"/>
      <c r="E1474" s="1"/>
      <c r="F1474" s="1"/>
      <c r="G1474" s="1"/>
      <c r="H1474" s="1"/>
      <c r="I1474" s="1"/>
      <c r="J1474" s="1"/>
      <c r="K1474" s="1"/>
      <c r="L1474" s="1"/>
      <c r="M1474" s="1"/>
      <c r="N1474" s="1"/>
      <c r="O1474" s="1"/>
      <c r="P1474" s="1"/>
      <c r="Q1474" s="1"/>
      <c r="R1474" s="1"/>
      <c r="S1474" s="1"/>
      <c r="T1474" s="1"/>
    </row>
    <row r="1475" spans="1:20">
      <c r="A1475" s="1"/>
      <c r="B1475" s="1"/>
      <c r="C1475" s="1"/>
      <c r="D1475" s="1"/>
      <c r="E1475" s="1"/>
      <c r="F1475" s="1"/>
      <c r="G1475" s="1"/>
      <c r="H1475" s="1"/>
      <c r="I1475" s="1"/>
      <c r="J1475" s="1"/>
      <c r="K1475" s="1"/>
      <c r="L1475" s="1"/>
      <c r="M1475" s="1"/>
      <c r="N1475" s="1"/>
      <c r="O1475" s="1"/>
      <c r="P1475" s="1"/>
      <c r="Q1475" s="1"/>
      <c r="R1475" s="1"/>
      <c r="S1475" s="1"/>
      <c r="T1475" s="1"/>
    </row>
    <row r="1476" spans="1:20">
      <c r="A1476" s="1"/>
      <c r="B1476" s="1"/>
      <c r="C1476" s="1"/>
      <c r="D1476" s="1"/>
      <c r="E1476" s="1"/>
      <c r="F1476" s="1"/>
      <c r="G1476" s="1"/>
      <c r="H1476" s="1"/>
      <c r="I1476" s="1"/>
      <c r="J1476" s="1"/>
      <c r="K1476" s="1"/>
      <c r="L1476" s="1"/>
      <c r="M1476" s="1"/>
      <c r="N1476" s="1"/>
      <c r="O1476" s="1"/>
      <c r="P1476" s="1"/>
      <c r="Q1476" s="1"/>
      <c r="R1476" s="1"/>
      <c r="S1476" s="1"/>
      <c r="T1476" s="1"/>
    </row>
    <row r="1477" spans="1:20">
      <c r="A1477" s="1"/>
      <c r="B1477" s="1"/>
      <c r="C1477" s="1"/>
      <c r="D1477" s="1"/>
      <c r="E1477" s="1"/>
      <c r="F1477" s="1"/>
      <c r="G1477" s="1"/>
      <c r="H1477" s="1"/>
      <c r="I1477" s="1"/>
      <c r="J1477" s="1"/>
      <c r="K1477" s="1"/>
      <c r="L1477" s="1"/>
      <c r="M1477" s="1"/>
      <c r="N1477" s="1"/>
      <c r="O1477" s="1"/>
      <c r="P1477" s="1"/>
      <c r="Q1477" s="1"/>
      <c r="R1477" s="1"/>
      <c r="S1477" s="1"/>
      <c r="T1477" s="1"/>
    </row>
    <row r="1478" spans="1:20">
      <c r="A1478" s="1"/>
      <c r="B1478" s="1"/>
      <c r="C1478" s="1"/>
      <c r="D1478" s="1"/>
      <c r="E1478" s="1"/>
      <c r="F1478" s="1"/>
      <c r="G1478" s="1"/>
      <c r="H1478" s="1"/>
      <c r="I1478" s="1"/>
      <c r="J1478" s="1"/>
      <c r="K1478" s="1"/>
      <c r="L1478" s="1"/>
      <c r="M1478" s="1"/>
      <c r="N1478" s="1"/>
      <c r="O1478" s="1"/>
      <c r="P1478" s="1"/>
      <c r="Q1478" s="1"/>
      <c r="R1478" s="1"/>
      <c r="S1478" s="1"/>
      <c r="T1478" s="1"/>
    </row>
    <row r="1479" spans="1:20">
      <c r="A1479" s="1"/>
      <c r="B1479" s="1"/>
      <c r="C1479" s="1"/>
      <c r="D1479" s="1"/>
      <c r="E1479" s="1"/>
      <c r="F1479" s="1"/>
      <c r="G1479" s="1"/>
      <c r="H1479" s="1"/>
      <c r="I1479" s="1"/>
      <c r="J1479" s="1"/>
      <c r="K1479" s="1"/>
      <c r="L1479" s="1"/>
      <c r="M1479" s="1"/>
      <c r="N1479" s="1"/>
      <c r="O1479" s="1"/>
      <c r="P1479" s="1"/>
      <c r="Q1479" s="1"/>
      <c r="R1479" s="1"/>
      <c r="S1479" s="1"/>
      <c r="T1479" s="1"/>
    </row>
    <row r="1480" spans="1:20">
      <c r="A1480" s="1"/>
      <c r="B1480" s="1"/>
      <c r="C1480" s="1"/>
      <c r="D1480" s="1"/>
      <c r="E1480" s="1"/>
      <c r="F1480" s="1"/>
      <c r="G1480" s="1"/>
      <c r="H1480" s="1"/>
      <c r="I1480" s="1"/>
      <c r="J1480" s="1"/>
      <c r="K1480" s="1"/>
      <c r="L1480" s="1"/>
      <c r="M1480" s="1"/>
      <c r="N1480" s="1"/>
      <c r="O1480" s="1"/>
      <c r="P1480" s="1"/>
      <c r="Q1480" s="1"/>
      <c r="R1480" s="1"/>
      <c r="S1480" s="1"/>
      <c r="T1480" s="1"/>
    </row>
    <row r="1481" spans="1:20">
      <c r="A1481" s="1"/>
      <c r="B1481" s="1"/>
      <c r="C1481" s="1"/>
      <c r="D1481" s="1"/>
      <c r="E1481" s="1"/>
      <c r="F1481" s="1"/>
      <c r="G1481" s="1"/>
      <c r="H1481" s="1"/>
      <c r="I1481" s="1"/>
      <c r="J1481" s="1"/>
      <c r="K1481" s="1"/>
      <c r="L1481" s="1"/>
      <c r="M1481" s="1"/>
      <c r="N1481" s="1"/>
      <c r="O1481" s="1"/>
      <c r="P1481" s="1"/>
      <c r="Q1481" s="1"/>
      <c r="R1481" s="1"/>
      <c r="S1481" s="1"/>
      <c r="T1481" s="1"/>
    </row>
    <row r="1482" spans="1:20">
      <c r="A1482" s="1"/>
      <c r="B1482" s="1"/>
      <c r="C1482" s="1"/>
      <c r="D1482" s="1"/>
      <c r="E1482" s="1"/>
      <c r="F1482" s="1"/>
      <c r="G1482" s="1"/>
      <c r="H1482" s="1"/>
      <c r="I1482" s="1"/>
      <c r="J1482" s="1"/>
      <c r="K1482" s="1"/>
      <c r="L1482" s="1"/>
      <c r="M1482" s="1"/>
      <c r="N1482" s="1"/>
      <c r="O1482" s="1"/>
      <c r="P1482" s="1"/>
      <c r="Q1482" s="1"/>
      <c r="R1482" s="1"/>
      <c r="S1482" s="1"/>
      <c r="T1482" s="1"/>
    </row>
    <row r="1483" spans="1:20">
      <c r="A1483" s="1"/>
      <c r="B1483" s="1"/>
      <c r="C1483" s="1"/>
      <c r="D1483" s="1"/>
      <c r="E1483" s="1"/>
      <c r="F1483" s="1"/>
      <c r="G1483" s="1"/>
      <c r="H1483" s="1"/>
      <c r="I1483" s="1"/>
      <c r="J1483" s="1"/>
      <c r="K1483" s="1"/>
      <c r="L1483" s="1"/>
      <c r="M1483" s="1"/>
      <c r="N1483" s="1"/>
      <c r="O1483" s="1"/>
      <c r="P1483" s="1"/>
      <c r="Q1483" s="1"/>
      <c r="R1483" s="1"/>
      <c r="S1483" s="1"/>
      <c r="T1483" s="1"/>
    </row>
    <row r="1484" spans="1:20">
      <c r="A1484" s="1"/>
      <c r="B1484" s="1"/>
      <c r="C1484" s="1"/>
      <c r="D1484" s="1"/>
      <c r="E1484" s="1"/>
      <c r="F1484" s="1"/>
      <c r="G1484" s="1"/>
      <c r="H1484" s="1"/>
      <c r="I1484" s="1"/>
      <c r="J1484" s="1"/>
      <c r="K1484" s="1"/>
      <c r="L1484" s="1"/>
      <c r="M1484" s="1"/>
      <c r="N1484" s="1"/>
      <c r="O1484" s="1"/>
      <c r="P1484" s="1"/>
      <c r="Q1484" s="1"/>
      <c r="R1484" s="1"/>
      <c r="S1484" s="1"/>
      <c r="T1484" s="1"/>
    </row>
    <row r="1485" spans="1:20">
      <c r="A1485" s="1"/>
      <c r="B1485" s="1"/>
      <c r="C1485" s="1"/>
      <c r="D1485" s="1"/>
      <c r="E1485" s="1"/>
      <c r="F1485" s="1"/>
      <c r="G1485" s="1"/>
      <c r="H1485" s="1"/>
      <c r="I1485" s="1"/>
      <c r="J1485" s="1"/>
      <c r="K1485" s="1"/>
      <c r="L1485" s="1"/>
      <c r="M1485" s="1"/>
      <c r="N1485" s="1"/>
      <c r="O1485" s="1"/>
      <c r="P1485" s="1"/>
      <c r="Q1485" s="1"/>
      <c r="R1485" s="1"/>
      <c r="S1485" s="1"/>
      <c r="T1485" s="1"/>
    </row>
    <row r="1486" spans="1:20">
      <c r="A1486" s="1"/>
      <c r="B1486" s="1"/>
      <c r="C1486" s="1"/>
      <c r="D1486" s="1"/>
      <c r="E1486" s="1"/>
      <c r="F1486" s="1"/>
      <c r="G1486" s="1"/>
      <c r="H1486" s="1"/>
      <c r="I1486" s="1"/>
      <c r="J1486" s="1"/>
      <c r="K1486" s="1"/>
      <c r="L1486" s="1"/>
      <c r="M1486" s="1"/>
      <c r="N1486" s="1"/>
      <c r="O1486" s="1"/>
      <c r="P1486" s="1"/>
      <c r="Q1486" s="1"/>
      <c r="R1486" s="1"/>
      <c r="S1486" s="1"/>
      <c r="T1486" s="1"/>
    </row>
    <row r="1487" spans="1:20">
      <c r="A1487" s="1"/>
      <c r="B1487" s="1"/>
      <c r="C1487" s="1"/>
      <c r="D1487" s="1"/>
      <c r="E1487" s="1"/>
      <c r="F1487" s="1"/>
      <c r="G1487" s="1"/>
      <c r="H1487" s="1"/>
      <c r="I1487" s="1"/>
      <c r="J1487" s="1"/>
      <c r="K1487" s="1"/>
      <c r="L1487" s="1"/>
      <c r="M1487" s="1"/>
      <c r="N1487" s="1"/>
      <c r="O1487" s="1"/>
      <c r="P1487" s="1"/>
      <c r="Q1487" s="1"/>
      <c r="R1487" s="1"/>
      <c r="S1487" s="1"/>
      <c r="T1487" s="1"/>
    </row>
    <row r="1488" spans="1:20">
      <c r="A1488" s="1"/>
      <c r="B1488" s="1"/>
      <c r="C1488" s="1"/>
      <c r="D1488" s="1"/>
      <c r="E1488" s="1"/>
      <c r="F1488" s="1"/>
      <c r="G1488" s="1"/>
      <c r="H1488" s="1"/>
      <c r="I1488" s="1"/>
      <c r="J1488" s="1"/>
      <c r="K1488" s="1"/>
      <c r="L1488" s="1"/>
      <c r="M1488" s="1"/>
      <c r="N1488" s="1"/>
      <c r="O1488" s="1"/>
      <c r="P1488" s="1"/>
      <c r="Q1488" s="1"/>
      <c r="R1488" s="1"/>
      <c r="S1488" s="1"/>
      <c r="T1488" s="1"/>
    </row>
    <row r="1489" spans="1:20">
      <c r="A1489" s="1"/>
      <c r="B1489" s="1"/>
      <c r="C1489" s="1"/>
      <c r="D1489" s="1"/>
      <c r="E1489" s="1"/>
      <c r="F1489" s="1"/>
      <c r="G1489" s="1"/>
      <c r="H1489" s="1"/>
      <c r="I1489" s="1"/>
      <c r="J1489" s="1"/>
      <c r="K1489" s="1"/>
      <c r="L1489" s="1"/>
      <c r="M1489" s="1"/>
      <c r="N1489" s="1"/>
      <c r="O1489" s="1"/>
      <c r="P1489" s="1"/>
      <c r="Q1489" s="1"/>
      <c r="R1489" s="1"/>
      <c r="S1489" s="1"/>
      <c r="T1489" s="1"/>
    </row>
    <row r="1490" spans="1:20">
      <c r="A1490" s="1"/>
      <c r="B1490" s="1"/>
      <c r="C1490" s="1"/>
      <c r="D1490" s="1"/>
      <c r="E1490" s="1"/>
      <c r="F1490" s="1"/>
      <c r="G1490" s="1"/>
      <c r="H1490" s="1"/>
      <c r="I1490" s="1"/>
      <c r="J1490" s="1"/>
      <c r="K1490" s="1"/>
      <c r="L1490" s="1"/>
      <c r="M1490" s="1"/>
      <c r="N1490" s="1"/>
      <c r="O1490" s="1"/>
      <c r="P1490" s="1"/>
      <c r="Q1490" s="1"/>
      <c r="R1490" s="1"/>
      <c r="S1490" s="1"/>
      <c r="T1490" s="1"/>
    </row>
    <row r="1491" spans="1:20">
      <c r="A1491" s="1"/>
      <c r="B1491" s="1"/>
      <c r="C1491" s="1"/>
      <c r="D1491" s="1"/>
      <c r="E1491" s="1"/>
      <c r="F1491" s="1"/>
      <c r="G1491" s="1"/>
      <c r="H1491" s="1"/>
      <c r="I1491" s="1"/>
      <c r="J1491" s="1"/>
      <c r="K1491" s="1"/>
      <c r="L1491" s="1"/>
      <c r="M1491" s="1"/>
      <c r="N1491" s="1"/>
      <c r="O1491" s="1"/>
      <c r="P1491" s="1"/>
      <c r="Q1491" s="1"/>
      <c r="R1491" s="1"/>
      <c r="S1491" s="1"/>
      <c r="T1491" s="1"/>
    </row>
    <row r="1492" spans="1:20">
      <c r="A1492" s="1"/>
      <c r="B1492" s="1"/>
      <c r="C1492" s="1"/>
      <c r="D1492" s="1"/>
      <c r="E1492" s="1"/>
      <c r="F1492" s="1"/>
      <c r="G1492" s="1"/>
      <c r="H1492" s="1"/>
      <c r="I1492" s="1"/>
      <c r="J1492" s="1"/>
      <c r="K1492" s="1"/>
      <c r="L1492" s="1"/>
      <c r="M1492" s="1"/>
      <c r="N1492" s="1"/>
      <c r="O1492" s="1"/>
      <c r="P1492" s="1"/>
      <c r="Q1492" s="1"/>
      <c r="R1492" s="1"/>
      <c r="S1492" s="1"/>
      <c r="T1492" s="1"/>
    </row>
    <row r="1493" spans="1:20">
      <c r="A1493" s="1"/>
      <c r="B1493" s="1"/>
      <c r="C1493" s="1"/>
      <c r="D1493" s="1"/>
      <c r="E1493" s="1"/>
      <c r="F1493" s="1"/>
      <c r="G1493" s="1"/>
      <c r="H1493" s="1"/>
      <c r="I1493" s="1"/>
      <c r="J1493" s="1"/>
      <c r="K1493" s="1"/>
      <c r="L1493" s="1"/>
      <c r="M1493" s="1"/>
      <c r="N1493" s="1"/>
      <c r="O1493" s="1"/>
      <c r="P1493" s="1"/>
      <c r="Q1493" s="1"/>
      <c r="R1493" s="1"/>
      <c r="S1493" s="1"/>
      <c r="T1493" s="1"/>
    </row>
    <row r="1494" spans="1:20">
      <c r="A1494" s="1"/>
      <c r="B1494" s="1"/>
      <c r="C1494" s="1"/>
      <c r="D1494" s="1"/>
      <c r="E1494" s="1"/>
      <c r="F1494" s="1"/>
      <c r="G1494" s="1"/>
      <c r="H1494" s="1"/>
      <c r="I1494" s="1"/>
      <c r="J1494" s="1"/>
      <c r="K1494" s="1"/>
      <c r="L1494" s="1"/>
      <c r="M1494" s="1"/>
      <c r="N1494" s="1"/>
      <c r="O1494" s="1"/>
      <c r="P1494" s="1"/>
      <c r="Q1494" s="1"/>
      <c r="R1494" s="1"/>
      <c r="S1494" s="1"/>
      <c r="T1494" s="1"/>
    </row>
    <row r="1495" spans="1:20">
      <c r="A1495" s="1"/>
      <c r="B1495" s="1"/>
      <c r="C1495" s="1"/>
      <c r="D1495" s="1"/>
      <c r="E1495" s="1"/>
      <c r="F1495" s="1"/>
      <c r="G1495" s="1"/>
      <c r="H1495" s="1"/>
      <c r="I1495" s="1"/>
      <c r="J1495" s="1"/>
      <c r="K1495" s="1"/>
      <c r="L1495" s="1"/>
      <c r="M1495" s="1"/>
      <c r="N1495" s="1"/>
      <c r="O1495" s="1"/>
      <c r="P1495" s="1"/>
      <c r="Q1495" s="1"/>
      <c r="R1495" s="1"/>
      <c r="S1495" s="1"/>
      <c r="T1495" s="1"/>
    </row>
    <row r="1496" spans="1:20">
      <c r="A1496" s="1"/>
      <c r="B1496" s="1"/>
      <c r="C1496" s="1"/>
      <c r="D1496" s="1"/>
      <c r="E1496" s="1"/>
      <c r="F1496" s="1"/>
      <c r="G1496" s="1"/>
      <c r="H1496" s="1"/>
      <c r="I1496" s="1"/>
      <c r="J1496" s="1"/>
      <c r="K1496" s="1"/>
      <c r="L1496" s="1"/>
      <c r="M1496" s="1"/>
      <c r="N1496" s="1"/>
      <c r="O1496" s="1"/>
      <c r="P1496" s="1"/>
      <c r="Q1496" s="1"/>
      <c r="R1496" s="1"/>
      <c r="S1496" s="1"/>
      <c r="T1496" s="1"/>
    </row>
    <row r="1497" spans="1:20">
      <c r="A1497" s="1"/>
      <c r="B1497" s="1"/>
      <c r="C1497" s="1"/>
      <c r="D1497" s="1"/>
      <c r="E1497" s="1"/>
      <c r="F1497" s="1"/>
      <c r="G1497" s="1"/>
      <c r="H1497" s="1"/>
      <c r="I1497" s="1"/>
      <c r="J1497" s="1"/>
      <c r="K1497" s="1"/>
      <c r="L1497" s="1"/>
      <c r="M1497" s="1"/>
      <c r="N1497" s="1"/>
      <c r="O1497" s="1"/>
      <c r="P1497" s="1"/>
      <c r="Q1497" s="1"/>
      <c r="R1497" s="1"/>
      <c r="S1497" s="1"/>
      <c r="T1497" s="1"/>
    </row>
    <row r="1498" spans="1:20">
      <c r="A1498" s="1"/>
      <c r="B1498" s="1"/>
      <c r="C1498" s="1"/>
      <c r="D1498" s="1"/>
      <c r="E1498" s="1"/>
      <c r="F1498" s="1"/>
      <c r="G1498" s="1"/>
      <c r="H1498" s="1"/>
      <c r="I1498" s="1"/>
      <c r="J1498" s="1"/>
      <c r="K1498" s="1"/>
      <c r="L1498" s="1"/>
      <c r="M1498" s="1"/>
      <c r="N1498" s="1"/>
      <c r="O1498" s="1"/>
      <c r="P1498" s="1"/>
      <c r="Q1498" s="1"/>
      <c r="R1498" s="1"/>
      <c r="S1498" s="1"/>
      <c r="T1498" s="1"/>
    </row>
    <row r="1499" spans="1:20">
      <c r="A1499" s="1"/>
      <c r="B1499" s="1"/>
      <c r="C1499" s="1"/>
      <c r="D1499" s="1"/>
      <c r="E1499" s="1"/>
      <c r="F1499" s="1"/>
      <c r="G1499" s="1"/>
      <c r="H1499" s="1"/>
      <c r="I1499" s="1"/>
      <c r="J1499" s="1"/>
      <c r="K1499" s="1"/>
      <c r="L1499" s="1"/>
      <c r="M1499" s="1"/>
      <c r="N1499" s="1"/>
      <c r="O1499" s="1"/>
      <c r="P1499" s="1"/>
      <c r="Q1499" s="1"/>
      <c r="R1499" s="1"/>
      <c r="S1499" s="1"/>
      <c r="T1499" s="1"/>
    </row>
    <row r="1500" spans="1:20">
      <c r="A1500" s="1"/>
      <c r="B1500" s="1"/>
      <c r="C1500" s="1"/>
      <c r="D1500" s="1"/>
      <c r="E1500" s="1"/>
      <c r="F1500" s="1"/>
      <c r="G1500" s="1"/>
      <c r="H1500" s="1"/>
      <c r="I1500" s="1"/>
      <c r="J1500" s="1"/>
      <c r="K1500" s="1"/>
      <c r="L1500" s="1"/>
      <c r="M1500" s="1"/>
      <c r="N1500" s="1"/>
      <c r="O1500" s="1"/>
      <c r="P1500" s="1"/>
      <c r="Q1500" s="1"/>
      <c r="R1500" s="1"/>
      <c r="S1500" s="1"/>
      <c r="T1500" s="1"/>
    </row>
    <row r="1501" spans="1:20">
      <c r="A1501" s="1"/>
      <c r="B1501" s="1"/>
      <c r="C1501" s="1"/>
      <c r="D1501" s="1"/>
      <c r="E1501" s="1"/>
      <c r="F1501" s="1"/>
      <c r="G1501" s="1"/>
      <c r="H1501" s="1"/>
      <c r="I1501" s="1"/>
      <c r="J1501" s="1"/>
      <c r="K1501" s="1"/>
      <c r="L1501" s="1"/>
      <c r="M1501" s="1"/>
      <c r="N1501" s="1"/>
      <c r="O1501" s="1"/>
      <c r="P1501" s="1"/>
      <c r="Q1501" s="1"/>
      <c r="R1501" s="1"/>
      <c r="S1501" s="1"/>
      <c r="T1501" s="1"/>
    </row>
    <row r="1502" spans="1:20">
      <c r="A1502" s="1"/>
      <c r="B1502" s="1"/>
      <c r="C1502" s="1"/>
      <c r="D1502" s="1"/>
      <c r="E1502" s="1"/>
      <c r="F1502" s="1"/>
      <c r="G1502" s="1"/>
      <c r="H1502" s="1"/>
      <c r="I1502" s="1"/>
      <c r="J1502" s="1"/>
      <c r="K1502" s="1"/>
      <c r="L1502" s="1"/>
      <c r="M1502" s="1"/>
      <c r="N1502" s="1"/>
      <c r="O1502" s="1"/>
      <c r="P1502" s="1"/>
      <c r="Q1502" s="1"/>
      <c r="R1502" s="1"/>
      <c r="S1502" s="1"/>
      <c r="T1502" s="1"/>
    </row>
    <row r="1503" spans="1:20">
      <c r="A1503" s="1"/>
      <c r="B1503" s="1"/>
      <c r="C1503" s="1"/>
      <c r="D1503" s="1"/>
      <c r="E1503" s="1"/>
      <c r="F1503" s="1"/>
      <c r="G1503" s="1"/>
      <c r="H1503" s="1"/>
      <c r="I1503" s="1"/>
      <c r="J1503" s="1"/>
      <c r="K1503" s="1"/>
      <c r="L1503" s="1"/>
      <c r="M1503" s="1"/>
      <c r="N1503" s="1"/>
      <c r="O1503" s="1"/>
      <c r="P1503" s="1"/>
      <c r="Q1503" s="1"/>
      <c r="R1503" s="1"/>
      <c r="S1503" s="1"/>
      <c r="T1503" s="1"/>
    </row>
    <row r="1504" spans="1:20">
      <c r="A1504" s="1"/>
      <c r="B1504" s="1"/>
      <c r="C1504" s="1"/>
      <c r="D1504" s="1"/>
      <c r="E1504" s="1"/>
      <c r="F1504" s="1"/>
      <c r="G1504" s="1"/>
      <c r="H1504" s="1"/>
      <c r="I1504" s="1"/>
      <c r="J1504" s="1"/>
      <c r="K1504" s="1"/>
      <c r="L1504" s="1"/>
      <c r="M1504" s="1"/>
      <c r="N1504" s="1"/>
      <c r="O1504" s="1"/>
      <c r="P1504" s="1"/>
      <c r="Q1504" s="1"/>
      <c r="R1504" s="1"/>
      <c r="S1504" s="1"/>
      <c r="T1504" s="1"/>
    </row>
    <row r="1505" spans="1:20">
      <c r="A1505" s="1"/>
      <c r="B1505" s="1"/>
      <c r="C1505" s="1"/>
      <c r="D1505" s="1"/>
      <c r="E1505" s="1"/>
      <c r="F1505" s="1"/>
      <c r="G1505" s="1"/>
      <c r="H1505" s="1"/>
      <c r="I1505" s="1"/>
      <c r="J1505" s="1"/>
      <c r="K1505" s="1"/>
      <c r="L1505" s="1"/>
      <c r="M1505" s="1"/>
      <c r="N1505" s="1"/>
      <c r="O1505" s="1"/>
      <c r="P1505" s="1"/>
      <c r="Q1505" s="1"/>
      <c r="R1505" s="1"/>
      <c r="S1505" s="1"/>
      <c r="T1505" s="1"/>
    </row>
    <row r="1506" spans="1:20">
      <c r="A1506" s="1"/>
      <c r="B1506" s="1"/>
      <c r="C1506" s="1"/>
      <c r="D1506" s="1"/>
      <c r="E1506" s="1"/>
      <c r="F1506" s="1"/>
      <c r="G1506" s="1"/>
      <c r="H1506" s="1"/>
      <c r="I1506" s="1"/>
      <c r="J1506" s="1"/>
      <c r="K1506" s="1"/>
      <c r="L1506" s="1"/>
      <c r="M1506" s="1"/>
      <c r="N1506" s="1"/>
      <c r="O1506" s="1"/>
      <c r="P1506" s="1"/>
      <c r="Q1506" s="1"/>
      <c r="R1506" s="1"/>
      <c r="S1506" s="1"/>
      <c r="T1506" s="1"/>
    </row>
    <row r="1507" spans="1:20">
      <c r="A1507" s="1"/>
      <c r="B1507" s="1"/>
      <c r="C1507" s="1"/>
      <c r="D1507" s="1"/>
      <c r="E1507" s="1"/>
      <c r="F1507" s="1"/>
      <c r="G1507" s="1"/>
      <c r="H1507" s="1"/>
      <c r="I1507" s="1"/>
      <c r="J1507" s="1"/>
      <c r="K1507" s="1"/>
      <c r="L1507" s="1"/>
      <c r="M1507" s="1"/>
      <c r="N1507" s="1"/>
      <c r="O1507" s="1"/>
      <c r="P1507" s="1"/>
      <c r="Q1507" s="1"/>
      <c r="R1507" s="1"/>
      <c r="S1507" s="1"/>
      <c r="T1507" s="1"/>
    </row>
    <row r="1508" spans="1:20">
      <c r="A1508" s="1"/>
      <c r="B1508" s="1"/>
      <c r="C1508" s="1"/>
      <c r="D1508" s="1"/>
      <c r="E1508" s="1"/>
      <c r="F1508" s="1"/>
      <c r="G1508" s="1"/>
      <c r="H1508" s="1"/>
      <c r="I1508" s="1"/>
      <c r="J1508" s="1"/>
      <c r="K1508" s="1"/>
      <c r="L1508" s="1"/>
      <c r="M1508" s="1"/>
      <c r="N1508" s="1"/>
      <c r="O1508" s="1"/>
      <c r="P1508" s="1"/>
      <c r="Q1508" s="1"/>
      <c r="R1508" s="1"/>
      <c r="S1508" s="1"/>
      <c r="T1508" s="1"/>
    </row>
    <row r="1509" spans="1:20">
      <c r="A1509" s="1"/>
      <c r="B1509" s="1"/>
      <c r="C1509" s="1"/>
      <c r="D1509" s="1"/>
      <c r="E1509" s="1"/>
      <c r="F1509" s="1"/>
      <c r="G1509" s="1"/>
      <c r="H1509" s="1"/>
      <c r="I1509" s="1"/>
      <c r="J1509" s="1"/>
      <c r="K1509" s="1"/>
      <c r="L1509" s="1"/>
      <c r="M1509" s="1"/>
      <c r="N1509" s="1"/>
      <c r="O1509" s="1"/>
      <c r="P1509" s="1"/>
      <c r="Q1509" s="1"/>
      <c r="R1509" s="1"/>
      <c r="S1509" s="1"/>
      <c r="T1509" s="1"/>
    </row>
    <row r="1510" spans="1:20">
      <c r="A1510" s="1"/>
      <c r="B1510" s="1"/>
      <c r="C1510" s="1"/>
      <c r="D1510" s="1"/>
      <c r="E1510" s="1"/>
      <c r="F1510" s="1"/>
      <c r="G1510" s="1"/>
      <c r="H1510" s="1"/>
      <c r="I1510" s="1"/>
      <c r="J1510" s="1"/>
      <c r="K1510" s="1"/>
      <c r="L1510" s="1"/>
      <c r="M1510" s="1"/>
      <c r="N1510" s="1"/>
      <c r="O1510" s="1"/>
      <c r="P1510" s="1"/>
      <c r="Q1510" s="1"/>
      <c r="R1510" s="1"/>
      <c r="S1510" s="1"/>
      <c r="T1510" s="1"/>
    </row>
    <row r="1511" spans="1:20">
      <c r="A1511" s="1"/>
      <c r="B1511" s="1"/>
      <c r="C1511" s="1"/>
      <c r="D1511" s="1"/>
      <c r="E1511" s="1"/>
      <c r="F1511" s="1"/>
      <c r="G1511" s="1"/>
      <c r="H1511" s="1"/>
      <c r="I1511" s="1"/>
      <c r="J1511" s="1"/>
      <c r="K1511" s="1"/>
      <c r="L1511" s="1"/>
      <c r="M1511" s="1"/>
      <c r="N1511" s="1"/>
      <c r="O1511" s="1"/>
      <c r="P1511" s="1"/>
      <c r="Q1511" s="1"/>
      <c r="R1511" s="1"/>
      <c r="S1511" s="1"/>
      <c r="T1511" s="1"/>
    </row>
    <row r="1512" spans="1:20">
      <c r="A1512" s="1"/>
      <c r="B1512" s="1"/>
      <c r="C1512" s="1"/>
      <c r="D1512" s="1"/>
      <c r="E1512" s="1"/>
      <c r="F1512" s="1"/>
      <c r="G1512" s="1"/>
      <c r="H1512" s="1"/>
      <c r="I1512" s="1"/>
      <c r="J1512" s="1"/>
      <c r="K1512" s="1"/>
      <c r="L1512" s="1"/>
      <c r="M1512" s="1"/>
      <c r="N1512" s="1"/>
      <c r="O1512" s="1"/>
      <c r="P1512" s="1"/>
      <c r="Q1512" s="1"/>
      <c r="R1512" s="1"/>
      <c r="S1512" s="1"/>
      <c r="T1512" s="1"/>
    </row>
    <row r="1513" spans="1:20">
      <c r="A1513" s="1"/>
      <c r="B1513" s="1"/>
      <c r="C1513" s="1"/>
      <c r="D1513" s="1"/>
      <c r="E1513" s="1"/>
      <c r="F1513" s="1"/>
      <c r="G1513" s="1"/>
      <c r="H1513" s="1"/>
      <c r="I1513" s="1"/>
      <c r="J1513" s="1"/>
      <c r="K1513" s="1"/>
      <c r="L1513" s="1"/>
      <c r="M1513" s="1"/>
      <c r="N1513" s="1"/>
      <c r="O1513" s="1"/>
      <c r="P1513" s="1"/>
      <c r="Q1513" s="1"/>
      <c r="R1513" s="1"/>
      <c r="S1513" s="1"/>
      <c r="T1513" s="1"/>
    </row>
    <row r="1514" spans="1:20">
      <c r="A1514" s="1"/>
      <c r="B1514" s="1"/>
      <c r="C1514" s="1"/>
      <c r="D1514" s="1"/>
      <c r="E1514" s="1"/>
      <c r="F1514" s="1"/>
      <c r="G1514" s="1"/>
      <c r="H1514" s="1"/>
      <c r="I1514" s="1"/>
      <c r="J1514" s="1"/>
      <c r="K1514" s="1"/>
      <c r="L1514" s="1"/>
      <c r="M1514" s="1"/>
      <c r="N1514" s="1"/>
      <c r="O1514" s="1"/>
      <c r="P1514" s="1"/>
      <c r="Q1514" s="1"/>
      <c r="R1514" s="1"/>
      <c r="S1514" s="1"/>
      <c r="T1514" s="1"/>
    </row>
    <row r="1515" spans="1:20">
      <c r="A1515" s="1"/>
      <c r="B1515" s="1"/>
      <c r="C1515" s="1"/>
      <c r="D1515" s="1"/>
      <c r="E1515" s="1"/>
      <c r="F1515" s="1"/>
      <c r="G1515" s="1"/>
      <c r="H1515" s="1"/>
      <c r="I1515" s="1"/>
      <c r="J1515" s="1"/>
      <c r="K1515" s="1"/>
      <c r="L1515" s="1"/>
      <c r="M1515" s="1"/>
      <c r="N1515" s="1"/>
      <c r="O1515" s="1"/>
      <c r="P1515" s="1"/>
      <c r="Q1515" s="1"/>
      <c r="R1515" s="1"/>
      <c r="S1515" s="1"/>
      <c r="T1515" s="1"/>
    </row>
    <row r="1516" spans="1:20">
      <c r="A1516" s="1"/>
      <c r="B1516" s="1"/>
      <c r="C1516" s="1"/>
      <c r="D1516" s="1"/>
      <c r="E1516" s="1"/>
      <c r="F1516" s="1"/>
      <c r="G1516" s="1"/>
      <c r="H1516" s="1"/>
      <c r="I1516" s="1"/>
      <c r="J1516" s="1"/>
      <c r="K1516" s="1"/>
      <c r="L1516" s="1"/>
      <c r="M1516" s="1"/>
      <c r="N1516" s="1"/>
      <c r="O1516" s="1"/>
      <c r="P1516" s="1"/>
      <c r="Q1516" s="1"/>
      <c r="R1516" s="1"/>
      <c r="S1516" s="1"/>
      <c r="T1516" s="1"/>
    </row>
    <row r="1517" spans="1:20">
      <c r="A1517" s="1"/>
      <c r="B1517" s="1"/>
      <c r="C1517" s="1"/>
      <c r="D1517" s="1"/>
      <c r="E1517" s="1"/>
      <c r="F1517" s="1"/>
      <c r="G1517" s="1"/>
      <c r="H1517" s="1"/>
      <c r="I1517" s="1"/>
      <c r="J1517" s="1"/>
      <c r="K1517" s="1"/>
      <c r="L1517" s="1"/>
      <c r="M1517" s="1"/>
      <c r="N1517" s="1"/>
      <c r="O1517" s="1"/>
      <c r="P1517" s="1"/>
      <c r="Q1517" s="1"/>
      <c r="R1517" s="1"/>
      <c r="S1517" s="1"/>
      <c r="T1517" s="1"/>
    </row>
    <row r="1518" spans="1:20">
      <c r="A1518" s="1"/>
      <c r="B1518" s="1"/>
      <c r="C1518" s="1"/>
      <c r="D1518" s="1"/>
      <c r="E1518" s="1"/>
      <c r="F1518" s="1"/>
      <c r="G1518" s="1"/>
      <c r="H1518" s="1"/>
      <c r="I1518" s="1"/>
      <c r="J1518" s="1"/>
      <c r="K1518" s="1"/>
      <c r="L1518" s="1"/>
      <c r="M1518" s="1"/>
      <c r="N1518" s="1"/>
      <c r="O1518" s="1"/>
      <c r="P1518" s="1"/>
      <c r="Q1518" s="1"/>
      <c r="R1518" s="1"/>
      <c r="S1518" s="1"/>
      <c r="T1518" s="1"/>
    </row>
    <row r="1519" spans="1:20">
      <c r="A1519" s="1"/>
      <c r="B1519" s="1"/>
      <c r="C1519" s="1"/>
      <c r="D1519" s="1"/>
      <c r="E1519" s="1"/>
      <c r="F1519" s="1"/>
      <c r="G1519" s="1"/>
      <c r="H1519" s="1"/>
      <c r="I1519" s="1"/>
      <c r="J1519" s="1"/>
      <c r="K1519" s="1"/>
      <c r="L1519" s="1"/>
      <c r="M1519" s="1"/>
      <c r="N1519" s="1"/>
      <c r="O1519" s="1"/>
      <c r="P1519" s="1"/>
      <c r="Q1519" s="1"/>
      <c r="R1519" s="1"/>
      <c r="S1519" s="1"/>
      <c r="T1519" s="1"/>
    </row>
    <row r="1520" spans="1:20">
      <c r="A1520" s="1"/>
      <c r="B1520" s="1"/>
      <c r="C1520" s="1"/>
      <c r="D1520" s="1"/>
      <c r="E1520" s="1"/>
      <c r="F1520" s="1"/>
      <c r="G1520" s="1"/>
      <c r="H1520" s="1"/>
      <c r="I1520" s="1"/>
      <c r="J1520" s="1"/>
      <c r="K1520" s="1"/>
      <c r="L1520" s="1"/>
      <c r="M1520" s="1"/>
      <c r="N1520" s="1"/>
      <c r="O1520" s="1"/>
      <c r="P1520" s="1"/>
      <c r="Q1520" s="1"/>
      <c r="R1520" s="1"/>
      <c r="S1520" s="1"/>
      <c r="T1520" s="1"/>
    </row>
    <row r="1521" spans="1:20">
      <c r="A1521" s="1"/>
      <c r="B1521" s="1"/>
      <c r="C1521" s="1"/>
      <c r="D1521" s="1"/>
      <c r="E1521" s="1"/>
      <c r="F1521" s="1"/>
      <c r="G1521" s="1"/>
      <c r="H1521" s="1"/>
      <c r="I1521" s="1"/>
      <c r="J1521" s="1"/>
      <c r="K1521" s="1"/>
      <c r="L1521" s="1"/>
      <c r="M1521" s="1"/>
      <c r="N1521" s="1"/>
      <c r="O1521" s="1"/>
      <c r="P1521" s="1"/>
      <c r="Q1521" s="1"/>
      <c r="R1521" s="1"/>
      <c r="S1521" s="1"/>
      <c r="T1521" s="1"/>
    </row>
    <row r="1522" spans="1:20">
      <c r="A1522" s="1"/>
      <c r="B1522" s="1"/>
      <c r="C1522" s="1"/>
      <c r="D1522" s="1"/>
      <c r="E1522" s="1"/>
      <c r="F1522" s="1"/>
      <c r="G1522" s="1"/>
      <c r="H1522" s="1"/>
      <c r="I1522" s="1"/>
      <c r="J1522" s="1"/>
      <c r="K1522" s="1"/>
      <c r="L1522" s="1"/>
      <c r="M1522" s="1"/>
      <c r="N1522" s="1"/>
      <c r="O1522" s="1"/>
      <c r="P1522" s="1"/>
      <c r="Q1522" s="1"/>
      <c r="R1522" s="1"/>
      <c r="S1522" s="1"/>
      <c r="T1522" s="1"/>
    </row>
    <row r="1523" spans="1:20">
      <c r="A1523" s="1"/>
      <c r="B1523" s="1"/>
      <c r="C1523" s="1"/>
      <c r="D1523" s="1"/>
      <c r="E1523" s="1"/>
      <c r="F1523" s="1"/>
      <c r="G1523" s="1"/>
      <c r="H1523" s="1"/>
      <c r="I1523" s="1"/>
      <c r="J1523" s="1"/>
      <c r="K1523" s="1"/>
      <c r="L1523" s="1"/>
      <c r="M1523" s="1"/>
      <c r="N1523" s="1"/>
      <c r="O1523" s="1"/>
      <c r="P1523" s="1"/>
      <c r="Q1523" s="1"/>
      <c r="R1523" s="1"/>
      <c r="S1523" s="1"/>
      <c r="T1523" s="1"/>
    </row>
    <row r="1524" spans="1:20">
      <c r="A1524" s="1"/>
      <c r="B1524" s="1"/>
      <c r="C1524" s="1"/>
      <c r="D1524" s="1"/>
      <c r="E1524" s="1"/>
      <c r="F1524" s="1"/>
      <c r="G1524" s="1"/>
      <c r="H1524" s="1"/>
      <c r="I1524" s="1"/>
      <c r="J1524" s="1"/>
      <c r="K1524" s="1"/>
      <c r="L1524" s="1"/>
      <c r="M1524" s="1"/>
      <c r="N1524" s="1"/>
      <c r="O1524" s="1"/>
      <c r="P1524" s="1"/>
      <c r="Q1524" s="1"/>
      <c r="R1524" s="1"/>
      <c r="S1524" s="1"/>
      <c r="T1524" s="1"/>
    </row>
    <row r="1525" spans="1:20">
      <c r="A1525" s="1"/>
      <c r="B1525" s="1"/>
      <c r="C1525" s="1"/>
      <c r="D1525" s="1"/>
      <c r="E1525" s="1"/>
      <c r="F1525" s="1"/>
      <c r="G1525" s="1"/>
      <c r="H1525" s="1"/>
      <c r="I1525" s="1"/>
      <c r="J1525" s="1"/>
      <c r="K1525" s="1"/>
      <c r="L1525" s="1"/>
      <c r="M1525" s="1"/>
      <c r="N1525" s="1"/>
      <c r="O1525" s="1"/>
      <c r="P1525" s="1"/>
      <c r="Q1525" s="1"/>
      <c r="R1525" s="1"/>
      <c r="S1525" s="1"/>
      <c r="T1525" s="1"/>
    </row>
    <row r="1526" spans="1:20">
      <c r="A1526" s="1"/>
      <c r="B1526" s="1"/>
      <c r="C1526" s="1"/>
      <c r="D1526" s="1"/>
      <c r="E1526" s="1"/>
      <c r="F1526" s="1"/>
      <c r="G1526" s="1"/>
      <c r="H1526" s="1"/>
      <c r="I1526" s="1"/>
      <c r="J1526" s="1"/>
      <c r="K1526" s="1"/>
      <c r="L1526" s="1"/>
      <c r="M1526" s="1"/>
      <c r="N1526" s="1"/>
      <c r="O1526" s="1"/>
      <c r="P1526" s="1"/>
      <c r="Q1526" s="1"/>
      <c r="R1526" s="1"/>
      <c r="S1526" s="1"/>
      <c r="T1526" s="1"/>
    </row>
    <row r="1527" spans="1:20">
      <c r="A1527" s="1"/>
      <c r="B1527" s="1"/>
      <c r="C1527" s="1"/>
      <c r="D1527" s="1"/>
      <c r="E1527" s="1"/>
      <c r="F1527" s="1"/>
      <c r="G1527" s="1"/>
      <c r="H1527" s="1"/>
      <c r="I1527" s="1"/>
      <c r="J1527" s="1"/>
      <c r="K1527" s="1"/>
      <c r="L1527" s="1"/>
      <c r="M1527" s="1"/>
      <c r="N1527" s="1"/>
      <c r="O1527" s="1"/>
      <c r="P1527" s="1"/>
      <c r="Q1527" s="1"/>
      <c r="R1527" s="1"/>
      <c r="S1527" s="1"/>
      <c r="T1527" s="1"/>
    </row>
    <row r="1528" spans="1:20">
      <c r="A1528" s="1"/>
      <c r="B1528" s="1"/>
      <c r="C1528" s="1"/>
      <c r="D1528" s="1"/>
      <c r="E1528" s="1"/>
      <c r="F1528" s="1"/>
      <c r="G1528" s="1"/>
      <c r="H1528" s="1"/>
      <c r="I1528" s="1"/>
      <c r="J1528" s="1"/>
      <c r="K1528" s="1"/>
      <c r="L1528" s="1"/>
      <c r="M1528" s="1"/>
      <c r="N1528" s="1"/>
      <c r="O1528" s="1"/>
      <c r="P1528" s="1"/>
      <c r="Q1528" s="1"/>
      <c r="R1528" s="1"/>
      <c r="S1528" s="1"/>
      <c r="T1528" s="1"/>
    </row>
    <row r="1529" spans="1:20">
      <c r="A1529" s="1"/>
      <c r="B1529" s="1"/>
      <c r="C1529" s="1"/>
      <c r="D1529" s="1"/>
      <c r="E1529" s="1"/>
      <c r="F1529" s="1"/>
      <c r="G1529" s="1"/>
      <c r="H1529" s="1"/>
      <c r="I1529" s="1"/>
      <c r="J1529" s="1"/>
      <c r="K1529" s="1"/>
      <c r="L1529" s="1"/>
      <c r="M1529" s="1"/>
      <c r="N1529" s="1"/>
      <c r="O1529" s="1"/>
      <c r="P1529" s="1"/>
      <c r="Q1529" s="1"/>
      <c r="R1529" s="1"/>
      <c r="S1529" s="1"/>
      <c r="T1529" s="1"/>
    </row>
    <row r="1530" spans="1:20">
      <c r="A1530" s="1"/>
      <c r="B1530" s="1"/>
      <c r="C1530" s="1"/>
      <c r="D1530" s="1"/>
      <c r="E1530" s="1"/>
      <c r="F1530" s="1"/>
      <c r="G1530" s="1"/>
      <c r="H1530" s="1"/>
      <c r="I1530" s="1"/>
      <c r="J1530" s="1"/>
      <c r="K1530" s="1"/>
      <c r="L1530" s="1"/>
      <c r="M1530" s="1"/>
      <c r="N1530" s="1"/>
      <c r="O1530" s="1"/>
      <c r="P1530" s="1"/>
      <c r="Q1530" s="1"/>
      <c r="R1530" s="1"/>
      <c r="S1530" s="1"/>
      <c r="T1530" s="1"/>
    </row>
    <row r="1531" spans="1:20">
      <c r="A1531" s="1"/>
      <c r="B1531" s="1"/>
      <c r="C1531" s="1"/>
      <c r="D1531" s="1"/>
      <c r="E1531" s="1"/>
      <c r="F1531" s="1"/>
      <c r="G1531" s="1"/>
      <c r="H1531" s="1"/>
      <c r="I1531" s="1"/>
      <c r="J1531" s="1"/>
      <c r="K1531" s="1"/>
      <c r="L1531" s="1"/>
      <c r="M1531" s="1"/>
      <c r="N1531" s="1"/>
      <c r="O1531" s="1"/>
      <c r="P1531" s="1"/>
      <c r="Q1531" s="1"/>
      <c r="R1531" s="1"/>
      <c r="S1531" s="1"/>
      <c r="T1531" s="1"/>
    </row>
    <row r="1532" spans="1:20">
      <c r="A1532" s="1"/>
      <c r="B1532" s="1"/>
      <c r="C1532" s="1"/>
      <c r="D1532" s="1"/>
      <c r="E1532" s="1"/>
      <c r="F1532" s="1"/>
      <c r="G1532" s="1"/>
      <c r="H1532" s="1"/>
      <c r="I1532" s="1"/>
      <c r="J1532" s="1"/>
      <c r="K1532" s="1"/>
      <c r="L1532" s="1"/>
      <c r="M1532" s="1"/>
      <c r="N1532" s="1"/>
      <c r="O1532" s="1"/>
      <c r="P1532" s="1"/>
      <c r="Q1532" s="1"/>
      <c r="R1532" s="1"/>
      <c r="S1532" s="1"/>
      <c r="T1532" s="1"/>
    </row>
    <row r="1533" spans="1:20">
      <c r="A1533" s="1"/>
      <c r="B1533" s="1"/>
      <c r="C1533" s="1"/>
      <c r="D1533" s="1"/>
      <c r="E1533" s="1"/>
      <c r="F1533" s="1"/>
      <c r="G1533" s="1"/>
      <c r="H1533" s="1"/>
      <c r="I1533" s="1"/>
      <c r="J1533" s="1"/>
      <c r="K1533" s="1"/>
      <c r="L1533" s="1"/>
      <c r="M1533" s="1"/>
      <c r="N1533" s="1"/>
      <c r="O1533" s="1"/>
      <c r="P1533" s="1"/>
      <c r="Q1533" s="1"/>
      <c r="R1533" s="1"/>
      <c r="S1533" s="1"/>
      <c r="T1533" s="1"/>
    </row>
    <row r="1534" spans="1:20">
      <c r="A1534" s="1"/>
      <c r="B1534" s="1"/>
      <c r="C1534" s="1"/>
      <c r="D1534" s="1"/>
      <c r="E1534" s="1"/>
      <c r="F1534" s="1"/>
      <c r="G1534" s="1"/>
      <c r="H1534" s="1"/>
      <c r="I1534" s="1"/>
      <c r="J1534" s="1"/>
      <c r="K1534" s="1"/>
      <c r="L1534" s="1"/>
      <c r="M1534" s="1"/>
      <c r="N1534" s="1"/>
      <c r="O1534" s="1"/>
      <c r="P1534" s="1"/>
      <c r="Q1534" s="1"/>
      <c r="R1534" s="1"/>
      <c r="S1534" s="1"/>
      <c r="T1534" s="1"/>
    </row>
    <row r="1535" spans="1:20">
      <c r="A1535" s="1"/>
      <c r="B1535" s="1"/>
      <c r="C1535" s="1"/>
      <c r="D1535" s="1"/>
      <c r="E1535" s="1"/>
      <c r="F1535" s="1"/>
      <c r="G1535" s="1"/>
      <c r="H1535" s="1"/>
      <c r="I1535" s="1"/>
      <c r="J1535" s="1"/>
      <c r="K1535" s="1"/>
      <c r="L1535" s="1"/>
      <c r="M1535" s="1"/>
      <c r="N1535" s="1"/>
      <c r="O1535" s="1"/>
      <c r="P1535" s="1"/>
      <c r="Q1535" s="1"/>
      <c r="R1535" s="1"/>
      <c r="S1535" s="1"/>
      <c r="T1535" s="1"/>
    </row>
    <row r="1536" spans="1:20">
      <c r="A1536" s="1"/>
      <c r="B1536" s="1"/>
      <c r="C1536" s="1"/>
      <c r="D1536" s="1"/>
      <c r="E1536" s="1"/>
      <c r="F1536" s="1"/>
      <c r="G1536" s="1"/>
      <c r="H1536" s="1"/>
      <c r="I1536" s="1"/>
      <c r="J1536" s="1"/>
      <c r="K1536" s="1"/>
      <c r="L1536" s="1"/>
      <c r="M1536" s="1"/>
      <c r="N1536" s="1"/>
      <c r="O1536" s="1"/>
      <c r="P1536" s="1"/>
      <c r="Q1536" s="1"/>
      <c r="R1536" s="1"/>
      <c r="S1536" s="1"/>
      <c r="T1536" s="1"/>
    </row>
    <row r="1537" spans="1:20">
      <c r="A1537" s="1"/>
      <c r="B1537" s="1"/>
      <c r="C1537" s="1"/>
      <c r="D1537" s="1"/>
      <c r="E1537" s="1"/>
      <c r="F1537" s="1"/>
      <c r="G1537" s="1"/>
      <c r="H1537" s="1"/>
      <c r="I1537" s="1"/>
      <c r="J1537" s="1"/>
      <c r="K1537" s="1"/>
      <c r="L1537" s="1"/>
      <c r="M1537" s="1"/>
      <c r="N1537" s="1"/>
      <c r="O1537" s="1"/>
      <c r="P1537" s="1"/>
      <c r="Q1537" s="1"/>
      <c r="R1537" s="1"/>
      <c r="S1537" s="1"/>
      <c r="T1537" s="1"/>
    </row>
    <row r="1538" spans="1:20">
      <c r="A1538" s="1"/>
      <c r="B1538" s="1"/>
      <c r="C1538" s="1"/>
      <c r="D1538" s="1"/>
      <c r="E1538" s="1"/>
      <c r="F1538" s="1"/>
      <c r="G1538" s="1"/>
      <c r="H1538" s="1"/>
      <c r="I1538" s="1"/>
      <c r="J1538" s="1"/>
      <c r="K1538" s="1"/>
      <c r="L1538" s="1"/>
      <c r="M1538" s="1"/>
      <c r="N1538" s="1"/>
      <c r="O1538" s="1"/>
      <c r="P1538" s="1"/>
      <c r="Q1538" s="1"/>
      <c r="R1538" s="1"/>
      <c r="S1538" s="1"/>
      <c r="T1538" s="1"/>
    </row>
    <row r="1539" spans="1:20">
      <c r="A1539" s="1"/>
      <c r="B1539" s="1"/>
      <c r="C1539" s="1"/>
      <c r="D1539" s="1"/>
      <c r="E1539" s="1"/>
      <c r="F1539" s="1"/>
      <c r="G1539" s="1"/>
      <c r="H1539" s="1"/>
      <c r="I1539" s="1"/>
      <c r="J1539" s="1"/>
      <c r="K1539" s="1"/>
      <c r="L1539" s="1"/>
      <c r="M1539" s="1"/>
      <c r="N1539" s="1"/>
      <c r="O1539" s="1"/>
      <c r="P1539" s="1"/>
      <c r="Q1539" s="1"/>
      <c r="R1539" s="1"/>
      <c r="S1539" s="1"/>
      <c r="T1539" s="1"/>
    </row>
    <row r="1540" spans="1:20">
      <c r="A1540" s="1"/>
      <c r="B1540" s="1"/>
      <c r="C1540" s="1"/>
      <c r="D1540" s="1"/>
      <c r="E1540" s="1"/>
      <c r="F1540" s="1"/>
      <c r="G1540" s="1"/>
      <c r="H1540" s="1"/>
      <c r="I1540" s="1"/>
      <c r="J1540" s="1"/>
      <c r="K1540" s="1"/>
      <c r="L1540" s="1"/>
      <c r="M1540" s="1"/>
      <c r="N1540" s="1"/>
      <c r="O1540" s="1"/>
      <c r="P1540" s="1"/>
      <c r="Q1540" s="1"/>
      <c r="R1540" s="1"/>
      <c r="S1540" s="1"/>
      <c r="T1540" s="1"/>
    </row>
    <row r="1541" spans="1:20">
      <c r="A1541" s="1"/>
      <c r="B1541" s="1"/>
      <c r="C1541" s="1"/>
      <c r="D1541" s="1"/>
      <c r="E1541" s="1"/>
      <c r="F1541" s="1"/>
      <c r="G1541" s="1"/>
      <c r="H1541" s="1"/>
      <c r="I1541" s="1"/>
      <c r="J1541" s="1"/>
      <c r="K1541" s="1"/>
      <c r="L1541" s="1"/>
      <c r="M1541" s="1"/>
      <c r="N1541" s="1"/>
      <c r="O1541" s="1"/>
      <c r="P1541" s="1"/>
      <c r="Q1541" s="1"/>
      <c r="R1541" s="1"/>
      <c r="S1541" s="1"/>
      <c r="T1541" s="1"/>
    </row>
    <row r="1542" spans="1:20">
      <c r="A1542" s="1"/>
      <c r="B1542" s="1"/>
      <c r="C1542" s="1"/>
      <c r="D1542" s="1"/>
      <c r="E1542" s="1"/>
      <c r="F1542" s="1"/>
      <c r="G1542" s="1"/>
      <c r="H1542" s="1"/>
      <c r="I1542" s="1"/>
      <c r="J1542" s="1"/>
      <c r="K1542" s="1"/>
      <c r="L1542" s="1"/>
      <c r="M1542" s="1"/>
      <c r="N1542" s="1"/>
      <c r="O1542" s="1"/>
      <c r="P1542" s="1"/>
      <c r="Q1542" s="1"/>
      <c r="R1542" s="1"/>
      <c r="S1542" s="1"/>
      <c r="T1542" s="1"/>
    </row>
    <row r="1543" spans="1:20">
      <c r="A1543" s="1"/>
      <c r="B1543" s="1"/>
      <c r="C1543" s="1"/>
      <c r="D1543" s="1"/>
      <c r="E1543" s="1"/>
      <c r="F1543" s="1"/>
      <c r="G1543" s="1"/>
      <c r="H1543" s="1"/>
      <c r="I1543" s="1"/>
      <c r="J1543" s="1"/>
      <c r="K1543" s="1"/>
      <c r="L1543" s="1"/>
      <c r="M1543" s="1"/>
      <c r="N1543" s="1"/>
      <c r="O1543" s="1"/>
      <c r="P1543" s="1"/>
      <c r="Q1543" s="1"/>
      <c r="R1543" s="1"/>
      <c r="S1543" s="1"/>
      <c r="T1543" s="1"/>
    </row>
    <row r="1544" spans="1:20">
      <c r="A1544" s="1"/>
      <c r="B1544" s="1"/>
      <c r="C1544" s="1"/>
      <c r="D1544" s="1"/>
      <c r="E1544" s="1"/>
      <c r="F1544" s="1"/>
      <c r="G1544" s="1"/>
      <c r="H1544" s="1"/>
      <c r="I1544" s="1"/>
      <c r="J1544" s="1"/>
      <c r="K1544" s="1"/>
      <c r="L1544" s="1"/>
      <c r="M1544" s="1"/>
      <c r="N1544" s="1"/>
      <c r="O1544" s="1"/>
      <c r="P1544" s="1"/>
      <c r="Q1544" s="1"/>
      <c r="R1544" s="1"/>
      <c r="S1544" s="1"/>
      <c r="T1544" s="1"/>
    </row>
    <row r="1545" spans="1:20">
      <c r="A1545" s="1"/>
      <c r="B1545" s="1"/>
      <c r="C1545" s="1"/>
      <c r="D1545" s="1"/>
      <c r="E1545" s="1"/>
      <c r="F1545" s="1"/>
      <c r="G1545" s="1"/>
      <c r="H1545" s="1"/>
      <c r="I1545" s="1"/>
      <c r="J1545" s="1"/>
      <c r="K1545" s="1"/>
      <c r="L1545" s="1"/>
      <c r="M1545" s="1"/>
      <c r="N1545" s="1"/>
      <c r="O1545" s="1"/>
      <c r="P1545" s="1"/>
      <c r="Q1545" s="1"/>
      <c r="R1545" s="1"/>
      <c r="S1545" s="1"/>
      <c r="T1545" s="1"/>
    </row>
    <row r="1546" spans="1:20">
      <c r="A1546" s="1"/>
      <c r="B1546" s="1"/>
      <c r="C1546" s="1"/>
      <c r="D1546" s="1"/>
      <c r="E1546" s="1"/>
      <c r="F1546" s="1"/>
      <c r="G1546" s="1"/>
      <c r="H1546" s="1"/>
      <c r="I1546" s="1"/>
      <c r="J1546" s="1"/>
      <c r="K1546" s="1"/>
      <c r="L1546" s="1"/>
      <c r="M1546" s="1"/>
      <c r="N1546" s="1"/>
      <c r="O1546" s="1"/>
      <c r="P1546" s="1"/>
      <c r="Q1546" s="1"/>
      <c r="R1546" s="1"/>
      <c r="S1546" s="1"/>
      <c r="T1546" s="1"/>
    </row>
    <row r="1547" spans="1:20">
      <c r="A1547" s="1"/>
      <c r="B1547" s="1"/>
      <c r="C1547" s="1"/>
      <c r="D1547" s="1"/>
      <c r="E1547" s="1"/>
      <c r="F1547" s="1"/>
      <c r="G1547" s="1"/>
      <c r="H1547" s="1"/>
      <c r="I1547" s="1"/>
      <c r="J1547" s="1"/>
      <c r="K1547" s="1"/>
      <c r="L1547" s="1"/>
      <c r="M1547" s="1"/>
      <c r="N1547" s="1"/>
      <c r="O1547" s="1"/>
      <c r="P1547" s="1"/>
      <c r="Q1547" s="1"/>
      <c r="R1547" s="1"/>
      <c r="S1547" s="1"/>
      <c r="T1547" s="1"/>
    </row>
    <row r="1548" spans="1:20">
      <c r="A1548" s="1"/>
      <c r="B1548" s="1"/>
      <c r="C1548" s="1"/>
      <c r="D1548" s="1"/>
      <c r="E1548" s="1"/>
      <c r="F1548" s="1"/>
      <c r="G1548" s="1"/>
      <c r="H1548" s="1"/>
      <c r="I1548" s="1"/>
      <c r="J1548" s="1"/>
      <c r="K1548" s="1"/>
      <c r="L1548" s="1"/>
      <c r="M1548" s="1"/>
      <c r="N1548" s="1"/>
      <c r="O1548" s="1"/>
      <c r="P1548" s="1"/>
      <c r="Q1548" s="1"/>
      <c r="R1548" s="1"/>
      <c r="S1548" s="1"/>
      <c r="T1548" s="1"/>
    </row>
    <row r="1549" spans="1:20">
      <c r="A1549" s="1"/>
      <c r="B1549" s="1"/>
      <c r="C1549" s="1"/>
      <c r="D1549" s="1"/>
      <c r="E1549" s="1"/>
      <c r="F1549" s="1"/>
      <c r="G1549" s="1"/>
      <c r="H1549" s="1"/>
      <c r="I1549" s="1"/>
      <c r="J1549" s="1"/>
      <c r="K1549" s="1"/>
      <c r="L1549" s="1"/>
      <c r="M1549" s="1"/>
      <c r="N1549" s="1"/>
      <c r="O1549" s="1"/>
      <c r="P1549" s="1"/>
      <c r="Q1549" s="1"/>
      <c r="R1549" s="1"/>
      <c r="S1549" s="1"/>
      <c r="T1549" s="1"/>
    </row>
    <row r="1550" spans="1:20">
      <c r="A1550" s="1"/>
      <c r="B1550" s="1"/>
      <c r="C1550" s="1"/>
      <c r="D1550" s="1"/>
      <c r="E1550" s="1"/>
      <c r="F1550" s="1"/>
      <c r="G1550" s="1"/>
      <c r="H1550" s="1"/>
      <c r="I1550" s="1"/>
      <c r="J1550" s="1"/>
      <c r="K1550" s="1"/>
      <c r="L1550" s="1"/>
      <c r="M1550" s="1"/>
      <c r="N1550" s="1"/>
      <c r="O1550" s="1"/>
      <c r="P1550" s="1"/>
      <c r="Q1550" s="1"/>
      <c r="R1550" s="1"/>
      <c r="S1550" s="1"/>
      <c r="T1550" s="1"/>
    </row>
    <row r="1551" spans="1:20">
      <c r="A1551" s="1"/>
      <c r="B1551" s="1"/>
      <c r="C1551" s="1"/>
      <c r="D1551" s="1"/>
      <c r="E1551" s="1"/>
      <c r="F1551" s="1"/>
      <c r="G1551" s="1"/>
      <c r="H1551" s="1"/>
      <c r="I1551" s="1"/>
      <c r="J1551" s="1"/>
      <c r="K1551" s="1"/>
      <c r="L1551" s="1"/>
      <c r="M1551" s="1"/>
      <c r="N1551" s="1"/>
      <c r="O1551" s="1"/>
      <c r="P1551" s="1"/>
      <c r="Q1551" s="1"/>
      <c r="R1551" s="1"/>
      <c r="S1551" s="1"/>
      <c r="T1551" s="1"/>
    </row>
    <row r="1552" spans="1:20">
      <c r="A1552" s="1"/>
      <c r="B1552" s="1"/>
      <c r="C1552" s="1"/>
      <c r="D1552" s="1"/>
      <c r="E1552" s="1"/>
      <c r="F1552" s="1"/>
      <c r="G1552" s="1"/>
      <c r="H1552" s="1"/>
      <c r="I1552" s="1"/>
      <c r="J1552" s="1"/>
      <c r="K1552" s="1"/>
      <c r="L1552" s="1"/>
      <c r="M1552" s="1"/>
      <c r="N1552" s="1"/>
      <c r="O1552" s="1"/>
      <c r="P1552" s="1"/>
      <c r="Q1552" s="1"/>
      <c r="R1552" s="1"/>
      <c r="S1552" s="1"/>
      <c r="T1552" s="1"/>
    </row>
    <row r="1553" spans="1:20">
      <c r="A1553" s="1"/>
      <c r="B1553" s="1"/>
      <c r="C1553" s="1"/>
      <c r="D1553" s="1"/>
      <c r="E1553" s="1"/>
      <c r="F1553" s="1"/>
      <c r="G1553" s="1"/>
      <c r="H1553" s="1"/>
      <c r="I1553" s="1"/>
      <c r="J1553" s="1"/>
      <c r="K1553" s="1"/>
      <c r="L1553" s="1"/>
      <c r="M1553" s="1"/>
      <c r="N1553" s="1"/>
      <c r="O1553" s="1"/>
      <c r="P1553" s="1"/>
      <c r="Q1553" s="1"/>
      <c r="R1553" s="1"/>
      <c r="S1553" s="1"/>
      <c r="T1553" s="1"/>
    </row>
    <row r="1554" spans="1:20">
      <c r="A1554" s="1"/>
      <c r="B1554" s="1"/>
      <c r="C1554" s="1"/>
      <c r="D1554" s="1"/>
      <c r="E1554" s="1"/>
      <c r="F1554" s="1"/>
      <c r="G1554" s="1"/>
      <c r="H1554" s="1"/>
      <c r="I1554" s="1"/>
      <c r="J1554" s="1"/>
      <c r="K1554" s="1"/>
      <c r="L1554" s="1"/>
      <c r="M1554" s="1"/>
      <c r="N1554" s="1"/>
      <c r="O1554" s="1"/>
      <c r="P1554" s="1"/>
      <c r="Q1554" s="1"/>
      <c r="R1554" s="1"/>
      <c r="S1554" s="1"/>
      <c r="T1554" s="1"/>
    </row>
    <row r="1555" spans="1:20">
      <c r="A1555" s="1"/>
      <c r="B1555" s="1"/>
      <c r="C1555" s="1"/>
      <c r="D1555" s="1"/>
      <c r="E1555" s="1"/>
      <c r="F1555" s="1"/>
      <c r="G1555" s="1"/>
      <c r="H1555" s="1"/>
      <c r="I1555" s="1"/>
      <c r="J1555" s="1"/>
      <c r="K1555" s="1"/>
      <c r="L1555" s="1"/>
      <c r="M1555" s="1"/>
      <c r="N1555" s="1"/>
      <c r="O1555" s="1"/>
      <c r="P1555" s="1"/>
      <c r="Q1555" s="1"/>
      <c r="R1555" s="1"/>
      <c r="S1555" s="1"/>
      <c r="T1555" s="1"/>
    </row>
    <row r="1556" spans="1:20">
      <c r="A1556" s="1"/>
      <c r="B1556" s="1"/>
      <c r="C1556" s="1"/>
      <c r="D1556" s="1"/>
      <c r="E1556" s="1"/>
      <c r="F1556" s="1"/>
      <c r="G1556" s="1"/>
      <c r="H1556" s="1"/>
      <c r="I1556" s="1"/>
      <c r="J1556" s="1"/>
      <c r="K1556" s="1"/>
      <c r="L1556" s="1"/>
      <c r="M1556" s="1"/>
      <c r="N1556" s="1"/>
      <c r="O1556" s="1"/>
      <c r="P1556" s="1"/>
      <c r="Q1556" s="1"/>
      <c r="R1556" s="1"/>
      <c r="S1556" s="1"/>
      <c r="T1556" s="1"/>
    </row>
    <row r="1557" spans="1:20">
      <c r="A1557" s="1"/>
      <c r="B1557" s="1"/>
      <c r="C1557" s="1"/>
      <c r="D1557" s="1"/>
      <c r="E1557" s="1"/>
      <c r="F1557" s="1"/>
      <c r="G1557" s="1"/>
      <c r="H1557" s="1"/>
      <c r="I1557" s="1"/>
      <c r="J1557" s="1"/>
      <c r="K1557" s="1"/>
      <c r="L1557" s="1"/>
      <c r="M1557" s="1"/>
      <c r="N1557" s="1"/>
      <c r="O1557" s="1"/>
      <c r="P1557" s="1"/>
      <c r="Q1557" s="1"/>
      <c r="R1557" s="1"/>
      <c r="S1557" s="1"/>
      <c r="T1557" s="1"/>
    </row>
    <row r="1558" spans="1:20">
      <c r="A1558" s="1"/>
      <c r="B1558" s="1"/>
      <c r="C1558" s="1"/>
      <c r="D1558" s="1"/>
      <c r="E1558" s="1"/>
      <c r="F1558" s="1"/>
      <c r="G1558" s="1"/>
      <c r="H1558" s="1"/>
      <c r="I1558" s="1"/>
      <c r="J1558" s="1"/>
      <c r="K1558" s="1"/>
      <c r="L1558" s="1"/>
      <c r="M1558" s="1"/>
      <c r="N1558" s="1"/>
      <c r="O1558" s="1"/>
      <c r="P1558" s="1"/>
      <c r="Q1558" s="1"/>
      <c r="R1558" s="1"/>
      <c r="S1558" s="1"/>
      <c r="T1558" s="1"/>
    </row>
    <row r="1559" spans="1:20">
      <c r="A1559" s="1"/>
      <c r="B1559" s="1"/>
      <c r="C1559" s="1"/>
      <c r="D1559" s="1"/>
      <c r="E1559" s="1"/>
      <c r="F1559" s="1"/>
      <c r="G1559" s="1"/>
      <c r="H1559" s="1"/>
      <c r="I1559" s="1"/>
      <c r="J1559" s="1"/>
      <c r="K1559" s="1"/>
      <c r="L1559" s="1"/>
      <c r="M1559" s="1"/>
      <c r="N1559" s="1"/>
      <c r="O1559" s="1"/>
      <c r="P1559" s="1"/>
      <c r="Q1559" s="1"/>
      <c r="R1559" s="1"/>
      <c r="S1559" s="1"/>
      <c r="T1559" s="1"/>
    </row>
    <row r="1560" spans="1:20">
      <c r="A1560" s="1"/>
      <c r="B1560" s="1"/>
      <c r="C1560" s="1"/>
      <c r="D1560" s="1"/>
      <c r="E1560" s="1"/>
      <c r="F1560" s="1"/>
      <c r="G1560" s="1"/>
      <c r="H1560" s="1"/>
      <c r="I1560" s="1"/>
      <c r="J1560" s="1"/>
      <c r="K1560" s="1"/>
      <c r="L1560" s="1"/>
      <c r="M1560" s="1"/>
      <c r="N1560" s="1"/>
      <c r="O1560" s="1"/>
      <c r="P1560" s="1"/>
      <c r="Q1560" s="1"/>
      <c r="R1560" s="1"/>
      <c r="S1560" s="1"/>
      <c r="T1560" s="1"/>
    </row>
    <row r="1561" spans="1:20">
      <c r="A1561" s="1"/>
      <c r="B1561" s="1"/>
      <c r="C1561" s="1"/>
      <c r="D1561" s="1"/>
      <c r="E1561" s="1"/>
      <c r="F1561" s="1"/>
      <c r="G1561" s="1"/>
      <c r="H1561" s="1"/>
      <c r="I1561" s="1"/>
      <c r="J1561" s="1"/>
      <c r="K1561" s="1"/>
      <c r="L1561" s="1"/>
      <c r="M1561" s="1"/>
      <c r="N1561" s="1"/>
      <c r="O1561" s="1"/>
      <c r="P1561" s="1"/>
      <c r="Q1561" s="1"/>
      <c r="R1561" s="1"/>
      <c r="S1561" s="1"/>
      <c r="T1561" s="1"/>
    </row>
    <row r="1562" spans="1:20">
      <c r="A1562" s="1"/>
      <c r="B1562" s="1"/>
      <c r="C1562" s="1"/>
      <c r="D1562" s="1"/>
      <c r="E1562" s="1"/>
      <c r="F1562" s="1"/>
      <c r="G1562" s="1"/>
      <c r="H1562" s="1"/>
      <c r="I1562" s="1"/>
      <c r="J1562" s="1"/>
      <c r="K1562" s="1"/>
      <c r="L1562" s="1"/>
      <c r="M1562" s="1"/>
      <c r="N1562" s="1"/>
      <c r="O1562" s="1"/>
      <c r="P1562" s="1"/>
      <c r="Q1562" s="1"/>
      <c r="R1562" s="1"/>
      <c r="S1562" s="1"/>
      <c r="T1562" s="1"/>
    </row>
    <row r="1563" spans="1:20">
      <c r="A1563" s="1"/>
      <c r="B1563" s="1"/>
      <c r="C1563" s="1"/>
      <c r="D1563" s="1"/>
      <c r="E1563" s="1"/>
      <c r="F1563" s="1"/>
      <c r="G1563" s="1"/>
      <c r="H1563" s="1"/>
      <c r="I1563" s="1"/>
      <c r="J1563" s="1"/>
      <c r="K1563" s="1"/>
      <c r="L1563" s="1"/>
      <c r="M1563" s="1"/>
      <c r="N1563" s="1"/>
      <c r="O1563" s="1"/>
      <c r="P1563" s="1"/>
      <c r="Q1563" s="1"/>
      <c r="R1563" s="1"/>
      <c r="S1563" s="1"/>
      <c r="T1563" s="1"/>
    </row>
    <row r="1564" spans="1:20">
      <c r="A1564" s="1"/>
      <c r="B1564" s="1"/>
      <c r="C1564" s="1"/>
      <c r="D1564" s="1"/>
      <c r="E1564" s="1"/>
      <c r="F1564" s="1"/>
      <c r="G1564" s="1"/>
      <c r="H1564" s="1"/>
      <c r="I1564" s="1"/>
      <c r="J1564" s="1"/>
      <c r="K1564" s="1"/>
      <c r="L1564" s="1"/>
      <c r="M1564" s="1"/>
      <c r="N1564" s="1"/>
      <c r="O1564" s="1"/>
      <c r="P1564" s="1"/>
      <c r="Q1564" s="1"/>
      <c r="R1564" s="1"/>
      <c r="S1564" s="1"/>
      <c r="T1564" s="1"/>
    </row>
    <row r="1565" spans="1:20">
      <c r="A1565" s="1"/>
      <c r="B1565" s="1"/>
      <c r="C1565" s="1"/>
      <c r="D1565" s="1"/>
      <c r="E1565" s="1"/>
      <c r="F1565" s="1"/>
      <c r="G1565" s="1"/>
      <c r="H1565" s="1"/>
      <c r="I1565" s="1"/>
      <c r="J1565" s="1"/>
      <c r="K1565" s="1"/>
      <c r="L1565" s="1"/>
      <c r="M1565" s="1"/>
      <c r="N1565" s="1"/>
      <c r="O1565" s="1"/>
      <c r="P1565" s="1"/>
      <c r="Q1565" s="1"/>
      <c r="R1565" s="1"/>
      <c r="S1565" s="1"/>
      <c r="T1565" s="1"/>
    </row>
    <row r="1566" spans="1:20">
      <c r="A1566" s="1"/>
      <c r="B1566" s="1"/>
      <c r="C1566" s="1"/>
      <c r="D1566" s="1"/>
      <c r="E1566" s="1"/>
      <c r="F1566" s="1"/>
      <c r="G1566" s="1"/>
      <c r="H1566" s="1"/>
      <c r="I1566" s="1"/>
      <c r="J1566" s="1"/>
      <c r="K1566" s="1"/>
      <c r="L1566" s="1"/>
      <c r="M1566" s="1"/>
      <c r="N1566" s="1"/>
      <c r="O1566" s="1"/>
      <c r="P1566" s="1"/>
      <c r="Q1566" s="1"/>
      <c r="R1566" s="1"/>
      <c r="S1566" s="1"/>
      <c r="T1566" s="1"/>
    </row>
    <row r="1567" spans="1:20">
      <c r="A1567" s="1"/>
      <c r="B1567" s="1"/>
      <c r="C1567" s="1"/>
      <c r="D1567" s="1"/>
      <c r="E1567" s="1"/>
      <c r="F1567" s="1"/>
      <c r="G1567" s="1"/>
      <c r="H1567" s="1"/>
      <c r="I1567" s="1"/>
      <c r="J1567" s="1"/>
      <c r="K1567" s="1"/>
      <c r="L1567" s="1"/>
      <c r="M1567" s="1"/>
      <c r="N1567" s="1"/>
      <c r="O1567" s="1"/>
      <c r="P1567" s="1"/>
      <c r="Q1567" s="1"/>
      <c r="R1567" s="1"/>
      <c r="S1567" s="1"/>
      <c r="T1567" s="1"/>
    </row>
    <row r="1568" spans="1:20">
      <c r="A1568" s="1"/>
      <c r="B1568" s="1"/>
      <c r="C1568" s="1"/>
      <c r="D1568" s="1"/>
      <c r="E1568" s="1"/>
      <c r="F1568" s="1"/>
      <c r="G1568" s="1"/>
      <c r="H1568" s="1"/>
      <c r="I1568" s="1"/>
      <c r="J1568" s="1"/>
      <c r="K1568" s="1"/>
      <c r="L1568" s="1"/>
      <c r="M1568" s="1"/>
      <c r="N1568" s="1"/>
      <c r="O1568" s="1"/>
      <c r="P1568" s="1"/>
      <c r="Q1568" s="1"/>
      <c r="R1568" s="1"/>
      <c r="S1568" s="1"/>
      <c r="T1568" s="1"/>
    </row>
    <row r="1569" spans="1:20">
      <c r="A1569" s="1"/>
      <c r="B1569" s="1"/>
      <c r="C1569" s="1"/>
      <c r="D1569" s="1"/>
      <c r="E1569" s="1"/>
      <c r="F1569" s="1"/>
      <c r="G1569" s="1"/>
      <c r="H1569" s="1"/>
      <c r="I1569" s="1"/>
      <c r="J1569" s="1"/>
      <c r="K1569" s="1"/>
      <c r="L1569" s="1"/>
      <c r="M1569" s="1"/>
      <c r="N1569" s="1"/>
      <c r="O1569" s="1"/>
      <c r="P1569" s="1"/>
      <c r="Q1569" s="1"/>
      <c r="R1569" s="1"/>
      <c r="S1569" s="1"/>
      <c r="T1569" s="1"/>
    </row>
    <row r="1570" spans="1:20">
      <c r="A1570" s="1"/>
      <c r="B1570" s="1"/>
      <c r="C1570" s="1"/>
      <c r="D1570" s="1"/>
      <c r="E1570" s="1"/>
      <c r="F1570" s="1"/>
      <c r="G1570" s="1"/>
      <c r="H1570" s="1"/>
      <c r="I1570" s="1"/>
      <c r="J1570" s="1"/>
      <c r="K1570" s="1"/>
      <c r="L1570" s="1"/>
      <c r="M1570" s="1"/>
      <c r="N1570" s="1"/>
      <c r="O1570" s="1"/>
      <c r="P1570" s="1"/>
      <c r="Q1570" s="1"/>
      <c r="R1570" s="1"/>
      <c r="S1570" s="1"/>
      <c r="T1570" s="1"/>
    </row>
    <row r="1571" spans="1:20">
      <c r="A1571" s="1"/>
      <c r="B1571" s="1"/>
      <c r="C1571" s="1"/>
      <c r="D1571" s="1"/>
      <c r="E1571" s="1"/>
      <c r="F1571" s="1"/>
      <c r="G1571" s="1"/>
      <c r="H1571" s="1"/>
      <c r="I1571" s="1"/>
      <c r="J1571" s="1"/>
      <c r="K1571" s="1"/>
      <c r="L1571" s="1"/>
      <c r="M1571" s="1"/>
      <c r="N1571" s="1"/>
      <c r="O1571" s="1"/>
      <c r="P1571" s="1"/>
      <c r="Q1571" s="1"/>
      <c r="R1571" s="1"/>
      <c r="S1571" s="1"/>
      <c r="T1571" s="1"/>
    </row>
    <row r="1572" spans="1:20">
      <c r="A1572" s="1"/>
      <c r="B1572" s="1"/>
      <c r="C1572" s="1"/>
      <c r="D1572" s="1"/>
      <c r="E1572" s="1"/>
      <c r="F1572" s="1"/>
      <c r="G1572" s="1"/>
      <c r="H1572" s="1"/>
      <c r="I1572" s="1"/>
      <c r="J1572" s="1"/>
      <c r="K1572" s="1"/>
      <c r="L1572" s="1"/>
      <c r="M1572" s="1"/>
      <c r="N1572" s="1"/>
      <c r="O1572" s="1"/>
      <c r="P1572" s="1"/>
      <c r="Q1572" s="1"/>
      <c r="R1572" s="1"/>
      <c r="S1572" s="1"/>
      <c r="T1572" s="1"/>
    </row>
    <row r="1573" spans="1:20">
      <c r="A1573" s="1"/>
      <c r="B1573" s="1"/>
      <c r="C1573" s="1"/>
      <c r="D1573" s="1"/>
      <c r="E1573" s="1"/>
      <c r="F1573" s="1"/>
      <c r="G1573" s="1"/>
      <c r="H1573" s="1"/>
      <c r="I1573" s="1"/>
      <c r="J1573" s="1"/>
      <c r="K1573" s="1"/>
      <c r="L1573" s="1"/>
      <c r="M1573" s="1"/>
      <c r="N1573" s="1"/>
      <c r="O1573" s="1"/>
      <c r="P1573" s="1"/>
      <c r="Q1573" s="1"/>
      <c r="R1573" s="1"/>
      <c r="S1573" s="1"/>
      <c r="T1573" s="1"/>
    </row>
    <row r="1574" spans="1:20">
      <c r="A1574" s="1"/>
      <c r="B1574" s="1"/>
      <c r="C1574" s="1"/>
      <c r="D1574" s="1"/>
      <c r="E1574" s="1"/>
      <c r="F1574" s="1"/>
      <c r="G1574" s="1"/>
      <c r="H1574" s="1"/>
      <c r="I1574" s="1"/>
      <c r="J1574" s="1"/>
      <c r="K1574" s="1"/>
      <c r="L1574" s="1"/>
      <c r="M1574" s="1"/>
      <c r="N1574" s="1"/>
      <c r="O1574" s="1"/>
      <c r="P1574" s="1"/>
      <c r="Q1574" s="1"/>
      <c r="R1574" s="1"/>
      <c r="S1574" s="1"/>
      <c r="T1574" s="1"/>
    </row>
    <row r="1575" spans="1:20">
      <c r="A1575" s="1"/>
      <c r="B1575" s="1"/>
      <c r="C1575" s="1"/>
      <c r="D1575" s="1"/>
      <c r="E1575" s="1"/>
      <c r="F1575" s="1"/>
      <c r="G1575" s="1"/>
      <c r="H1575" s="1"/>
      <c r="I1575" s="1"/>
      <c r="J1575" s="1"/>
      <c r="K1575" s="1"/>
      <c r="L1575" s="1"/>
      <c r="M1575" s="1"/>
      <c r="N1575" s="1"/>
      <c r="O1575" s="1"/>
      <c r="P1575" s="1"/>
      <c r="Q1575" s="1"/>
      <c r="R1575" s="1"/>
      <c r="S1575" s="1"/>
      <c r="T1575" s="1"/>
    </row>
    <row r="1576" spans="1:20">
      <c r="A1576" s="1"/>
      <c r="B1576" s="1"/>
      <c r="C1576" s="1"/>
      <c r="D1576" s="1"/>
      <c r="E1576" s="1"/>
      <c r="F1576" s="1"/>
      <c r="G1576" s="1"/>
      <c r="H1576" s="1"/>
      <c r="I1576" s="1"/>
      <c r="J1576" s="1"/>
      <c r="K1576" s="1"/>
      <c r="L1576" s="1"/>
      <c r="M1576" s="1"/>
      <c r="N1576" s="1"/>
      <c r="O1576" s="1"/>
      <c r="P1576" s="1"/>
      <c r="Q1576" s="1"/>
      <c r="R1576" s="1"/>
      <c r="S1576" s="1"/>
      <c r="T1576" s="1"/>
    </row>
    <row r="1577" spans="1:20">
      <c r="A1577" s="1"/>
      <c r="B1577" s="1"/>
      <c r="C1577" s="1"/>
      <c r="D1577" s="1"/>
      <c r="E1577" s="1"/>
      <c r="F1577" s="1"/>
      <c r="G1577" s="1"/>
      <c r="H1577" s="1"/>
      <c r="I1577" s="1"/>
      <c r="J1577" s="1"/>
      <c r="K1577" s="1"/>
      <c r="L1577" s="1"/>
      <c r="M1577" s="1"/>
      <c r="N1577" s="1"/>
      <c r="O1577" s="1"/>
      <c r="P1577" s="1"/>
      <c r="Q1577" s="1"/>
      <c r="R1577" s="1"/>
      <c r="S1577" s="1"/>
      <c r="T1577" s="1"/>
    </row>
    <row r="1578" spans="1:20">
      <c r="A1578" s="1"/>
      <c r="B1578" s="1"/>
      <c r="C1578" s="1"/>
      <c r="D1578" s="1"/>
      <c r="E1578" s="1"/>
      <c r="F1578" s="1"/>
      <c r="G1578" s="1"/>
      <c r="H1578" s="1"/>
      <c r="I1578" s="1"/>
      <c r="J1578" s="1"/>
      <c r="K1578" s="1"/>
      <c r="L1578" s="1"/>
      <c r="M1578" s="1"/>
      <c r="N1578" s="1"/>
      <c r="O1578" s="1"/>
      <c r="P1578" s="1"/>
      <c r="Q1578" s="1"/>
      <c r="R1578" s="1"/>
      <c r="S1578" s="1"/>
      <c r="T1578" s="1"/>
    </row>
    <row r="1579" spans="1:20">
      <c r="A1579" s="1"/>
      <c r="B1579" s="1"/>
      <c r="C1579" s="1"/>
      <c r="D1579" s="1"/>
      <c r="E1579" s="1"/>
      <c r="F1579" s="1"/>
      <c r="G1579" s="1"/>
      <c r="H1579" s="1"/>
      <c r="I1579" s="1"/>
      <c r="J1579" s="1"/>
      <c r="K1579" s="1"/>
      <c r="L1579" s="1"/>
      <c r="M1579" s="1"/>
      <c r="N1579" s="1"/>
      <c r="O1579" s="1"/>
      <c r="P1579" s="1"/>
      <c r="Q1579" s="1"/>
      <c r="R1579" s="1"/>
      <c r="S1579" s="1"/>
      <c r="T1579" s="1"/>
    </row>
    <row r="1580" spans="1:20">
      <c r="A1580" s="1"/>
      <c r="B1580" s="1"/>
      <c r="C1580" s="1"/>
      <c r="D1580" s="1"/>
      <c r="E1580" s="1"/>
      <c r="F1580" s="1"/>
      <c r="G1580" s="1"/>
      <c r="H1580" s="1"/>
      <c r="I1580" s="1"/>
      <c r="J1580" s="1"/>
      <c r="K1580" s="1"/>
      <c r="L1580" s="1"/>
      <c r="M1580" s="1"/>
      <c r="N1580" s="1"/>
      <c r="O1580" s="1"/>
      <c r="P1580" s="1"/>
      <c r="Q1580" s="1"/>
      <c r="R1580" s="1"/>
      <c r="S1580" s="1"/>
      <c r="T1580" s="1"/>
    </row>
    <row r="1581" spans="1:20">
      <c r="A1581" s="1"/>
      <c r="B1581" s="1"/>
      <c r="C1581" s="1"/>
      <c r="D1581" s="1"/>
      <c r="E1581" s="1"/>
      <c r="F1581" s="1"/>
      <c r="G1581" s="1"/>
      <c r="H1581" s="1"/>
      <c r="I1581" s="1"/>
      <c r="J1581" s="1"/>
      <c r="K1581" s="1"/>
      <c r="L1581" s="1"/>
      <c r="M1581" s="1"/>
      <c r="N1581" s="1"/>
      <c r="O1581" s="1"/>
      <c r="P1581" s="1"/>
      <c r="Q1581" s="1"/>
      <c r="R1581" s="1"/>
      <c r="S1581" s="1"/>
      <c r="T1581" s="1"/>
    </row>
    <row r="1582" spans="1:20">
      <c r="A1582" s="1"/>
      <c r="B1582" s="1"/>
      <c r="C1582" s="1"/>
      <c r="D1582" s="1"/>
      <c r="E1582" s="1"/>
      <c r="F1582" s="1"/>
      <c r="G1582" s="1"/>
      <c r="H1582" s="1"/>
      <c r="I1582" s="1"/>
      <c r="J1582" s="1"/>
      <c r="K1582" s="1"/>
      <c r="L1582" s="1"/>
      <c r="M1582" s="1"/>
      <c r="N1582" s="1"/>
      <c r="O1582" s="1"/>
      <c r="P1582" s="1"/>
      <c r="Q1582" s="1"/>
      <c r="R1582" s="1"/>
      <c r="S1582" s="1"/>
      <c r="T1582" s="1"/>
    </row>
    <row r="1583" spans="1:20">
      <c r="A1583" s="1"/>
      <c r="B1583" s="1"/>
      <c r="C1583" s="1"/>
      <c r="D1583" s="1"/>
      <c r="E1583" s="1"/>
      <c r="F1583" s="1"/>
      <c r="G1583" s="1"/>
      <c r="H1583" s="1"/>
      <c r="I1583" s="1"/>
      <c r="J1583" s="1"/>
      <c r="K1583" s="1"/>
      <c r="L1583" s="1"/>
      <c r="M1583" s="1"/>
      <c r="N1583" s="1"/>
      <c r="O1583" s="1"/>
      <c r="P1583" s="1"/>
      <c r="Q1583" s="1"/>
      <c r="R1583" s="1"/>
      <c r="S1583" s="1"/>
      <c r="T1583" s="1"/>
    </row>
    <row r="1584" spans="1:20">
      <c r="A1584" s="1"/>
      <c r="B1584" s="1"/>
      <c r="C1584" s="1"/>
      <c r="D1584" s="1"/>
      <c r="E1584" s="1"/>
      <c r="F1584" s="1"/>
      <c r="G1584" s="1"/>
      <c r="H1584" s="1"/>
      <c r="I1584" s="1"/>
      <c r="J1584" s="1"/>
      <c r="K1584" s="1"/>
      <c r="L1584" s="1"/>
      <c r="M1584" s="1"/>
      <c r="N1584" s="1"/>
      <c r="O1584" s="1"/>
      <c r="P1584" s="1"/>
      <c r="Q1584" s="1"/>
      <c r="R1584" s="1"/>
      <c r="S1584" s="1"/>
      <c r="T1584" s="1"/>
    </row>
    <row r="1585" spans="1:20">
      <c r="A1585" s="1"/>
      <c r="B1585" s="1"/>
      <c r="C1585" s="1"/>
      <c r="D1585" s="1"/>
      <c r="E1585" s="1"/>
      <c r="F1585" s="1"/>
      <c r="G1585" s="1"/>
      <c r="H1585" s="1"/>
      <c r="I1585" s="1"/>
      <c r="J1585" s="1"/>
      <c r="K1585" s="1"/>
      <c r="L1585" s="1"/>
      <c r="M1585" s="1"/>
      <c r="N1585" s="1"/>
      <c r="O1585" s="1"/>
      <c r="P1585" s="1"/>
      <c r="Q1585" s="1"/>
      <c r="R1585" s="1"/>
      <c r="S1585" s="1"/>
      <c r="T1585" s="1"/>
    </row>
    <row r="1586" spans="1:20">
      <c r="A1586" s="1"/>
      <c r="B1586" s="1"/>
      <c r="C1586" s="1"/>
      <c r="D1586" s="1"/>
      <c r="E1586" s="1"/>
      <c r="F1586" s="1"/>
      <c r="G1586" s="1"/>
      <c r="H1586" s="1"/>
      <c r="I1586" s="1"/>
      <c r="J1586" s="1"/>
      <c r="K1586" s="1"/>
      <c r="L1586" s="1"/>
      <c r="M1586" s="1"/>
      <c r="N1586" s="1"/>
      <c r="O1586" s="1"/>
      <c r="P1586" s="1"/>
      <c r="Q1586" s="1"/>
      <c r="R1586" s="1"/>
      <c r="S1586" s="1"/>
      <c r="T1586" s="1"/>
    </row>
    <row r="1587" spans="1:20">
      <c r="A1587" s="1"/>
      <c r="B1587" s="1"/>
      <c r="C1587" s="1"/>
      <c r="D1587" s="1"/>
      <c r="E1587" s="1"/>
      <c r="F1587" s="1"/>
      <c r="G1587" s="1"/>
      <c r="H1587" s="1"/>
      <c r="I1587" s="1"/>
      <c r="J1587" s="1"/>
      <c r="K1587" s="1"/>
      <c r="L1587" s="1"/>
      <c r="M1587" s="1"/>
      <c r="N1587" s="1"/>
      <c r="O1587" s="1"/>
      <c r="P1587" s="1"/>
      <c r="Q1587" s="1"/>
      <c r="R1587" s="1"/>
      <c r="S1587" s="1"/>
      <c r="T1587" s="1"/>
    </row>
    <row r="1588" spans="1:20">
      <c r="A1588" s="1"/>
      <c r="B1588" s="1"/>
      <c r="C1588" s="1"/>
      <c r="D1588" s="1"/>
      <c r="E1588" s="1"/>
      <c r="F1588" s="1"/>
      <c r="G1588" s="1"/>
      <c r="H1588" s="1"/>
      <c r="I1588" s="1"/>
      <c r="J1588" s="1"/>
      <c r="K1588" s="1"/>
      <c r="L1588" s="1"/>
      <c r="M1588" s="1"/>
      <c r="N1588" s="1"/>
      <c r="O1588" s="1"/>
      <c r="P1588" s="1"/>
      <c r="Q1588" s="1"/>
      <c r="R1588" s="1"/>
      <c r="S1588" s="1"/>
      <c r="T1588" s="1"/>
    </row>
    <row r="1589" spans="1:20">
      <c r="A1589" s="1"/>
      <c r="B1589" s="1"/>
      <c r="C1589" s="1"/>
      <c r="D1589" s="1"/>
      <c r="E1589" s="1"/>
      <c r="F1589" s="1"/>
      <c r="G1589" s="1"/>
      <c r="H1589" s="1"/>
      <c r="I1589" s="1"/>
      <c r="J1589" s="1"/>
      <c r="K1589" s="1"/>
      <c r="L1589" s="1"/>
      <c r="M1589" s="1"/>
      <c r="N1589" s="1"/>
      <c r="O1589" s="1"/>
      <c r="P1589" s="1"/>
      <c r="Q1589" s="1"/>
      <c r="R1589" s="1"/>
      <c r="S1589" s="1"/>
      <c r="T1589" s="1"/>
    </row>
    <row r="1590" spans="1:20">
      <c r="A1590" s="1"/>
      <c r="B1590" s="1"/>
      <c r="C1590" s="1"/>
      <c r="D1590" s="1"/>
      <c r="E1590" s="1"/>
      <c r="F1590" s="1"/>
      <c r="G1590" s="1"/>
      <c r="H1590" s="1"/>
      <c r="I1590" s="1"/>
      <c r="J1590" s="1"/>
      <c r="K1590" s="1"/>
      <c r="L1590" s="1"/>
      <c r="M1590" s="1"/>
      <c r="N1590" s="1"/>
      <c r="O1590" s="1"/>
      <c r="P1590" s="1"/>
      <c r="Q1590" s="1"/>
      <c r="R1590" s="1"/>
      <c r="S1590" s="1"/>
      <c r="T1590" s="1"/>
    </row>
    <row r="1591" spans="1:20">
      <c r="A1591" s="1"/>
      <c r="B1591" s="1"/>
      <c r="C1591" s="1"/>
      <c r="D1591" s="1"/>
      <c r="E1591" s="1"/>
      <c r="F1591" s="1"/>
      <c r="G1591" s="1"/>
      <c r="H1591" s="1"/>
      <c r="I1591" s="1"/>
      <c r="J1591" s="1"/>
      <c r="K1591" s="1"/>
      <c r="L1591" s="1"/>
      <c r="M1591" s="1"/>
      <c r="N1591" s="1"/>
      <c r="O1591" s="1"/>
      <c r="P1591" s="1"/>
      <c r="Q1591" s="1"/>
      <c r="R1591" s="1"/>
      <c r="S1591" s="1"/>
      <c r="T1591" s="1"/>
    </row>
    <row r="1592" spans="1:20">
      <c r="A1592" s="1"/>
      <c r="B1592" s="1"/>
      <c r="C1592" s="1"/>
      <c r="D1592" s="1"/>
      <c r="E1592" s="1"/>
      <c r="F1592" s="1"/>
      <c r="G1592" s="1"/>
      <c r="H1592" s="1"/>
      <c r="I1592" s="1"/>
      <c r="J1592" s="1"/>
      <c r="K1592" s="1"/>
      <c r="L1592" s="1"/>
      <c r="M1592" s="1"/>
      <c r="N1592" s="1"/>
      <c r="O1592" s="1"/>
      <c r="P1592" s="1"/>
      <c r="Q1592" s="1"/>
      <c r="R1592" s="1"/>
      <c r="S1592" s="1"/>
      <c r="T1592" s="1"/>
    </row>
    <row r="1593" spans="1:20">
      <c r="A1593" s="1"/>
      <c r="B1593" s="1"/>
      <c r="C1593" s="1"/>
      <c r="D1593" s="1"/>
      <c r="E1593" s="1"/>
      <c r="F1593" s="1"/>
      <c r="G1593" s="1"/>
      <c r="H1593" s="1"/>
      <c r="I1593" s="1"/>
      <c r="J1593" s="1"/>
      <c r="K1593" s="1"/>
      <c r="L1593" s="1"/>
      <c r="M1593" s="1"/>
      <c r="N1593" s="1"/>
      <c r="O1593" s="1"/>
      <c r="P1593" s="1"/>
      <c r="Q1593" s="1"/>
      <c r="R1593" s="1"/>
      <c r="S1593" s="1"/>
      <c r="T1593" s="1"/>
    </row>
    <row r="1594" spans="1:20">
      <c r="A1594" s="1"/>
      <c r="B1594" s="1"/>
      <c r="C1594" s="1"/>
      <c r="D1594" s="1"/>
      <c r="E1594" s="1"/>
      <c r="F1594" s="1"/>
      <c r="G1594" s="1"/>
      <c r="H1594" s="1"/>
      <c r="I1594" s="1"/>
      <c r="J1594" s="1"/>
      <c r="K1594" s="1"/>
      <c r="L1594" s="1"/>
      <c r="M1594" s="1"/>
      <c r="N1594" s="1"/>
      <c r="O1594" s="1"/>
      <c r="P1594" s="1"/>
      <c r="Q1594" s="1"/>
      <c r="R1594" s="1"/>
      <c r="S1594" s="1"/>
      <c r="T1594" s="1"/>
    </row>
    <row r="1595" spans="1:20">
      <c r="A1595" s="1"/>
      <c r="B1595" s="1"/>
      <c r="C1595" s="1"/>
      <c r="D1595" s="1"/>
      <c r="E1595" s="1"/>
      <c r="F1595" s="1"/>
      <c r="G1595" s="1"/>
      <c r="H1595" s="1"/>
      <c r="I1595" s="1"/>
      <c r="J1595" s="1"/>
      <c r="K1595" s="1"/>
      <c r="L1595" s="1"/>
      <c r="M1595" s="1"/>
      <c r="N1595" s="1"/>
      <c r="O1595" s="1"/>
      <c r="P1595" s="1"/>
      <c r="Q1595" s="1"/>
      <c r="R1595" s="1"/>
      <c r="S1595" s="1"/>
      <c r="T1595" s="1"/>
    </row>
    <row r="1596" spans="1:20">
      <c r="A1596" s="1"/>
      <c r="B1596" s="1"/>
      <c r="C1596" s="1"/>
      <c r="D1596" s="1"/>
      <c r="E1596" s="1"/>
      <c r="F1596" s="1"/>
      <c r="G1596" s="1"/>
      <c r="H1596" s="1"/>
      <c r="I1596" s="1"/>
      <c r="J1596" s="1"/>
      <c r="K1596" s="1"/>
      <c r="L1596" s="1"/>
      <c r="M1596" s="1"/>
      <c r="N1596" s="1"/>
      <c r="O1596" s="1"/>
      <c r="P1596" s="1"/>
      <c r="Q1596" s="1"/>
      <c r="R1596" s="1"/>
      <c r="S1596" s="1"/>
      <c r="T1596" s="1"/>
    </row>
    <row r="1597" spans="1:20">
      <c r="A1597" s="1"/>
      <c r="B1597" s="1"/>
      <c r="C1597" s="1"/>
      <c r="D1597" s="1"/>
      <c r="E1597" s="1"/>
      <c r="F1597" s="1"/>
      <c r="G1597" s="1"/>
      <c r="H1597" s="1"/>
      <c r="I1597" s="1"/>
      <c r="J1597" s="1"/>
      <c r="K1597" s="1"/>
      <c r="L1597" s="1"/>
      <c r="M1597" s="1"/>
      <c r="N1597" s="1"/>
      <c r="O1597" s="1"/>
      <c r="P1597" s="1"/>
      <c r="Q1597" s="1"/>
      <c r="R1597" s="1"/>
      <c r="S1597" s="1"/>
      <c r="T1597" s="1"/>
    </row>
    <row r="1598" spans="1:20">
      <c r="A1598" s="1"/>
      <c r="B1598" s="1"/>
      <c r="C1598" s="1"/>
      <c r="D1598" s="1"/>
      <c r="E1598" s="1"/>
      <c r="F1598" s="1"/>
      <c r="G1598" s="1"/>
      <c r="H1598" s="1"/>
      <c r="I1598" s="1"/>
      <c r="J1598" s="1"/>
      <c r="K1598" s="1"/>
      <c r="L1598" s="1"/>
      <c r="M1598" s="1"/>
      <c r="N1598" s="1"/>
      <c r="O1598" s="1"/>
      <c r="P1598" s="1"/>
      <c r="Q1598" s="1"/>
      <c r="R1598" s="1"/>
      <c r="S1598" s="1"/>
      <c r="T1598" s="1"/>
    </row>
    <row r="1599" spans="1:20">
      <c r="A1599" s="1"/>
      <c r="B1599" s="1"/>
      <c r="C1599" s="1"/>
      <c r="D1599" s="1"/>
      <c r="E1599" s="1"/>
      <c r="F1599" s="1"/>
      <c r="G1599" s="1"/>
      <c r="H1599" s="1"/>
      <c r="I1599" s="1"/>
      <c r="J1599" s="1"/>
      <c r="K1599" s="1"/>
      <c r="L1599" s="1"/>
      <c r="M1599" s="1"/>
      <c r="N1599" s="1"/>
      <c r="O1599" s="1"/>
      <c r="P1599" s="1"/>
      <c r="Q1599" s="1"/>
      <c r="R1599" s="1"/>
      <c r="S1599" s="1"/>
      <c r="T1599" s="1"/>
    </row>
    <row r="1600" spans="1:20">
      <c r="A1600" s="1"/>
      <c r="B1600" s="1"/>
      <c r="C1600" s="1"/>
      <c r="D1600" s="1"/>
      <c r="E1600" s="1"/>
      <c r="F1600" s="1"/>
      <c r="G1600" s="1"/>
      <c r="H1600" s="1"/>
      <c r="I1600" s="1"/>
      <c r="J1600" s="1"/>
      <c r="K1600" s="1"/>
      <c r="L1600" s="1"/>
      <c r="M1600" s="1"/>
      <c r="N1600" s="1"/>
      <c r="O1600" s="1"/>
      <c r="P1600" s="1"/>
      <c r="Q1600" s="1"/>
      <c r="R1600" s="1"/>
      <c r="S1600" s="1"/>
      <c r="T1600" s="1"/>
    </row>
    <row r="1601" spans="1:20">
      <c r="A1601" s="1"/>
      <c r="B1601" s="1"/>
      <c r="C1601" s="1"/>
      <c r="D1601" s="1"/>
      <c r="E1601" s="1"/>
      <c r="F1601" s="1"/>
      <c r="G1601" s="1"/>
      <c r="H1601" s="1"/>
      <c r="I1601" s="1"/>
      <c r="J1601" s="1"/>
      <c r="K1601" s="1"/>
      <c r="L1601" s="1"/>
      <c r="M1601" s="1"/>
      <c r="N1601" s="1"/>
      <c r="O1601" s="1"/>
      <c r="P1601" s="1"/>
      <c r="Q1601" s="1"/>
      <c r="R1601" s="1"/>
      <c r="S1601" s="1"/>
      <c r="T1601" s="1"/>
    </row>
    <row r="1602" spans="1:20">
      <c r="A1602" s="1"/>
      <c r="B1602" s="1"/>
      <c r="C1602" s="1"/>
      <c r="D1602" s="1"/>
      <c r="E1602" s="1"/>
      <c r="F1602" s="1"/>
      <c r="G1602" s="1"/>
      <c r="H1602" s="1"/>
      <c r="I1602" s="1"/>
      <c r="J1602" s="1"/>
      <c r="K1602" s="1"/>
      <c r="L1602" s="1"/>
      <c r="M1602" s="1"/>
      <c r="N1602" s="1"/>
      <c r="O1602" s="1"/>
      <c r="P1602" s="1"/>
      <c r="Q1602" s="1"/>
      <c r="R1602" s="1"/>
      <c r="S1602" s="1"/>
      <c r="T1602" s="1"/>
    </row>
    <row r="1603" spans="1:20">
      <c r="A1603" s="1"/>
      <c r="B1603" s="1"/>
      <c r="C1603" s="1"/>
      <c r="D1603" s="1"/>
      <c r="E1603" s="1"/>
      <c r="F1603" s="1"/>
      <c r="G1603" s="1"/>
      <c r="H1603" s="1"/>
      <c r="I1603" s="1"/>
      <c r="J1603" s="1"/>
      <c r="K1603" s="1"/>
      <c r="L1603" s="1"/>
      <c r="M1603" s="1"/>
      <c r="N1603" s="1"/>
      <c r="O1603" s="1"/>
      <c r="P1603" s="1"/>
      <c r="Q1603" s="1"/>
      <c r="R1603" s="1"/>
      <c r="S1603" s="1"/>
      <c r="T1603" s="1"/>
    </row>
    <row r="1604" spans="1:20">
      <c r="A1604" s="1"/>
      <c r="B1604" s="1"/>
      <c r="C1604" s="1"/>
      <c r="D1604" s="1"/>
      <c r="E1604" s="1"/>
      <c r="F1604" s="1"/>
      <c r="G1604" s="1"/>
      <c r="H1604" s="1"/>
      <c r="I1604" s="1"/>
      <c r="J1604" s="1"/>
      <c r="K1604" s="1"/>
      <c r="L1604" s="1"/>
      <c r="M1604" s="1"/>
      <c r="N1604" s="1"/>
      <c r="O1604" s="1"/>
      <c r="P1604" s="1"/>
      <c r="Q1604" s="1"/>
      <c r="R1604" s="1"/>
      <c r="S1604" s="1"/>
      <c r="T1604" s="1"/>
    </row>
    <row r="1605" spans="1:20">
      <c r="A1605" s="1"/>
      <c r="B1605" s="1"/>
      <c r="C1605" s="1"/>
      <c r="D1605" s="1"/>
      <c r="E1605" s="1"/>
      <c r="F1605" s="1"/>
      <c r="G1605" s="1"/>
      <c r="H1605" s="1"/>
      <c r="I1605" s="1"/>
      <c r="J1605" s="1"/>
      <c r="K1605" s="1"/>
      <c r="L1605" s="1"/>
      <c r="M1605" s="1"/>
      <c r="N1605" s="1"/>
      <c r="O1605" s="1"/>
      <c r="P1605" s="1"/>
      <c r="Q1605" s="1"/>
      <c r="R1605" s="1"/>
      <c r="S1605" s="1"/>
      <c r="T1605" s="1"/>
    </row>
    <row r="1606" spans="1:20">
      <c r="A1606" s="1"/>
      <c r="B1606" s="1"/>
      <c r="C1606" s="1"/>
      <c r="D1606" s="1"/>
      <c r="E1606" s="1"/>
      <c r="F1606" s="1"/>
      <c r="G1606" s="1"/>
      <c r="H1606" s="1"/>
      <c r="I1606" s="1"/>
      <c r="J1606" s="1"/>
      <c r="K1606" s="1"/>
      <c r="L1606" s="1"/>
      <c r="M1606" s="1"/>
      <c r="N1606" s="1"/>
      <c r="O1606" s="1"/>
      <c r="P1606" s="1"/>
      <c r="Q1606" s="1"/>
      <c r="R1606" s="1"/>
      <c r="S1606" s="1"/>
      <c r="T1606" s="1"/>
    </row>
    <row r="1607" spans="1:20">
      <c r="A1607" s="1"/>
      <c r="B1607" s="1"/>
      <c r="C1607" s="1"/>
      <c r="D1607" s="1"/>
      <c r="E1607" s="1"/>
      <c r="F1607" s="1"/>
      <c r="G1607" s="1"/>
      <c r="H1607" s="1"/>
      <c r="I1607" s="1"/>
      <c r="J1607" s="1"/>
      <c r="K1607" s="1"/>
      <c r="L1607" s="1"/>
      <c r="M1607" s="1"/>
      <c r="N1607" s="1"/>
      <c r="O1607" s="1"/>
      <c r="P1607" s="1"/>
      <c r="Q1607" s="1"/>
      <c r="R1607" s="1"/>
      <c r="S1607" s="1"/>
      <c r="T1607" s="1"/>
    </row>
    <row r="1608" spans="1:20">
      <c r="A1608" s="1"/>
      <c r="B1608" s="1"/>
      <c r="C1608" s="1"/>
      <c r="D1608" s="1"/>
      <c r="E1608" s="1"/>
      <c r="F1608" s="1"/>
      <c r="G1608" s="1"/>
      <c r="H1608" s="1"/>
      <c r="I1608" s="1"/>
      <c r="J1608" s="1"/>
      <c r="K1608" s="1"/>
      <c r="L1608" s="1"/>
      <c r="M1608" s="1"/>
      <c r="N1608" s="1"/>
      <c r="O1608" s="1"/>
      <c r="P1608" s="1"/>
      <c r="Q1608" s="1"/>
      <c r="R1608" s="1"/>
      <c r="S1608" s="1"/>
      <c r="T1608" s="1"/>
    </row>
    <row r="1609" spans="1:20">
      <c r="A1609" s="1"/>
      <c r="B1609" s="1"/>
      <c r="C1609" s="1"/>
      <c r="D1609" s="1"/>
      <c r="E1609" s="1"/>
      <c r="F1609" s="1"/>
      <c r="G1609" s="1"/>
      <c r="H1609" s="1"/>
      <c r="I1609" s="1"/>
      <c r="J1609" s="1"/>
      <c r="K1609" s="1"/>
      <c r="L1609" s="1"/>
      <c r="M1609" s="1"/>
      <c r="N1609" s="1"/>
      <c r="O1609" s="1"/>
      <c r="P1609" s="1"/>
      <c r="Q1609" s="1"/>
      <c r="R1609" s="1"/>
      <c r="S1609" s="1"/>
      <c r="T1609" s="1"/>
    </row>
    <row r="1610" spans="1:20">
      <c r="A1610" s="1"/>
      <c r="B1610" s="1"/>
      <c r="C1610" s="1"/>
      <c r="D1610" s="1"/>
      <c r="E1610" s="1"/>
      <c r="F1610" s="1"/>
      <c r="G1610" s="1"/>
      <c r="H1610" s="1"/>
      <c r="I1610" s="1"/>
      <c r="J1610" s="1"/>
      <c r="K1610" s="1"/>
      <c r="L1610" s="1"/>
      <c r="M1610" s="1"/>
      <c r="N1610" s="1"/>
      <c r="O1610" s="1"/>
      <c r="P1610" s="1"/>
      <c r="Q1610" s="1"/>
      <c r="R1610" s="1"/>
      <c r="S1610" s="1"/>
      <c r="T1610" s="1"/>
    </row>
    <row r="1611" spans="1:20">
      <c r="A1611" s="1"/>
      <c r="B1611" s="1"/>
      <c r="C1611" s="1"/>
      <c r="D1611" s="1"/>
      <c r="E1611" s="1"/>
      <c r="F1611" s="1"/>
      <c r="G1611" s="1"/>
      <c r="H1611" s="1"/>
      <c r="I1611" s="1"/>
      <c r="J1611" s="1"/>
      <c r="K1611" s="1"/>
      <c r="L1611" s="1"/>
      <c r="M1611" s="1"/>
      <c r="N1611" s="1"/>
      <c r="O1611" s="1"/>
      <c r="P1611" s="1"/>
      <c r="Q1611" s="1"/>
      <c r="R1611" s="1"/>
      <c r="S1611" s="1"/>
      <c r="T1611" s="1"/>
    </row>
    <row r="1612" spans="1:20">
      <c r="A1612" s="1"/>
      <c r="B1612" s="1"/>
      <c r="C1612" s="1"/>
      <c r="D1612" s="1"/>
      <c r="E1612" s="1"/>
      <c r="F1612" s="1"/>
      <c r="G1612" s="1"/>
      <c r="H1612" s="1"/>
      <c r="I1612" s="1"/>
      <c r="J1612" s="1"/>
      <c r="K1612" s="1"/>
      <c r="L1612" s="1"/>
      <c r="M1612" s="1"/>
      <c r="N1612" s="1"/>
      <c r="O1612" s="1"/>
      <c r="P1612" s="1"/>
      <c r="Q1612" s="1"/>
      <c r="R1612" s="1"/>
      <c r="S1612" s="1"/>
      <c r="T1612" s="1"/>
    </row>
    <row r="1613" spans="1:20">
      <c r="A1613" s="1"/>
      <c r="B1613" s="1"/>
      <c r="C1613" s="1"/>
      <c r="D1613" s="1"/>
      <c r="E1613" s="1"/>
      <c r="F1613" s="1"/>
      <c r="G1613" s="1"/>
      <c r="H1613" s="1"/>
      <c r="I1613" s="1"/>
      <c r="J1613" s="1"/>
      <c r="K1613" s="1"/>
      <c r="L1613" s="1"/>
      <c r="M1613" s="1"/>
      <c r="N1613" s="1"/>
      <c r="O1613" s="1"/>
      <c r="P1613" s="1"/>
      <c r="Q1613" s="1"/>
      <c r="R1613" s="1"/>
      <c r="S1613" s="1"/>
      <c r="T1613" s="1"/>
    </row>
    <row r="1614" spans="1:20">
      <c r="A1614" s="1"/>
      <c r="B1614" s="1"/>
      <c r="C1614" s="1"/>
      <c r="D1614" s="1"/>
      <c r="E1614" s="1"/>
      <c r="F1614" s="1"/>
      <c r="G1614" s="1"/>
      <c r="H1614" s="1"/>
      <c r="I1614" s="1"/>
      <c r="J1614" s="1"/>
      <c r="K1614" s="1"/>
      <c r="L1614" s="1"/>
      <c r="M1614" s="1"/>
      <c r="N1614" s="1"/>
      <c r="O1614" s="1"/>
      <c r="P1614" s="1"/>
      <c r="Q1614" s="1"/>
      <c r="R1614" s="1"/>
      <c r="S1614" s="1"/>
      <c r="T1614" s="1"/>
    </row>
    <row r="1615" spans="1:20">
      <c r="A1615" s="1"/>
      <c r="B1615" s="1"/>
      <c r="C1615" s="1"/>
      <c r="D1615" s="1"/>
      <c r="E1615" s="1"/>
      <c r="F1615" s="1"/>
      <c r="G1615" s="1"/>
      <c r="H1615" s="1"/>
      <c r="I1615" s="1"/>
      <c r="J1615" s="1"/>
      <c r="K1615" s="1"/>
      <c r="L1615" s="1"/>
      <c r="M1615" s="1"/>
      <c r="N1615" s="1"/>
      <c r="O1615" s="1"/>
      <c r="P1615" s="1"/>
      <c r="Q1615" s="1"/>
      <c r="R1615" s="1"/>
      <c r="S1615" s="1"/>
      <c r="T1615" s="1"/>
    </row>
    <row r="1616" spans="1:20">
      <c r="A1616" s="1"/>
      <c r="B1616" s="1"/>
      <c r="C1616" s="1"/>
      <c r="D1616" s="1"/>
      <c r="E1616" s="1"/>
      <c r="F1616" s="1"/>
      <c r="G1616" s="1"/>
      <c r="H1616" s="1"/>
      <c r="I1616" s="1"/>
      <c r="J1616" s="1"/>
      <c r="K1616" s="1"/>
      <c r="L1616" s="1"/>
      <c r="M1616" s="1"/>
      <c r="N1616" s="1"/>
      <c r="O1616" s="1"/>
      <c r="P1616" s="1"/>
      <c r="Q1616" s="1"/>
      <c r="R1616" s="1"/>
      <c r="S1616" s="1"/>
      <c r="T1616" s="1"/>
    </row>
    <row r="1617" spans="1:20">
      <c r="A1617" s="1"/>
      <c r="B1617" s="1"/>
      <c r="C1617" s="1"/>
      <c r="D1617" s="1"/>
      <c r="E1617" s="1"/>
      <c r="F1617" s="1"/>
      <c r="G1617" s="1"/>
      <c r="H1617" s="1"/>
      <c r="I1617" s="1"/>
      <c r="J1617" s="1"/>
      <c r="K1617" s="1"/>
      <c r="L1617" s="1"/>
      <c r="M1617" s="1"/>
      <c r="N1617" s="1"/>
      <c r="O1617" s="1"/>
      <c r="P1617" s="1"/>
      <c r="Q1617" s="1"/>
      <c r="R1617" s="1"/>
      <c r="S1617" s="1"/>
      <c r="T1617" s="1"/>
    </row>
    <row r="1618" spans="1:20">
      <c r="A1618" s="1"/>
      <c r="B1618" s="1"/>
      <c r="C1618" s="1"/>
      <c r="D1618" s="1"/>
      <c r="E1618" s="1"/>
      <c r="F1618" s="1"/>
      <c r="G1618" s="1"/>
      <c r="H1618" s="1"/>
      <c r="I1618" s="1"/>
      <c r="J1618" s="1"/>
      <c r="K1618" s="1"/>
      <c r="L1618" s="1"/>
      <c r="M1618" s="1"/>
      <c r="N1618" s="1"/>
      <c r="O1618" s="1"/>
      <c r="P1618" s="1"/>
      <c r="Q1618" s="1"/>
      <c r="R1618" s="1"/>
      <c r="S1618" s="1"/>
      <c r="T1618" s="1"/>
    </row>
    <row r="1619" spans="1:20">
      <c r="A1619" s="1"/>
      <c r="B1619" s="1"/>
      <c r="C1619" s="1"/>
      <c r="D1619" s="1"/>
      <c r="E1619" s="1"/>
      <c r="F1619" s="1"/>
      <c r="G1619" s="1"/>
      <c r="H1619" s="1"/>
      <c r="I1619" s="1"/>
      <c r="J1619" s="1"/>
      <c r="K1619" s="1"/>
      <c r="L1619" s="1"/>
      <c r="M1619" s="1"/>
      <c r="N1619" s="1"/>
      <c r="O1619" s="1"/>
      <c r="P1619" s="1"/>
      <c r="Q1619" s="1"/>
      <c r="R1619" s="1"/>
      <c r="S1619" s="1"/>
      <c r="T1619" s="1"/>
    </row>
    <row r="1620" spans="1:20">
      <c r="A1620" s="1"/>
      <c r="B1620" s="1"/>
      <c r="C1620" s="1"/>
      <c r="D1620" s="1"/>
      <c r="E1620" s="1"/>
      <c r="F1620" s="1"/>
      <c r="G1620" s="1"/>
      <c r="H1620" s="1"/>
      <c r="I1620" s="1"/>
      <c r="J1620" s="1"/>
      <c r="K1620" s="1"/>
      <c r="L1620" s="1"/>
      <c r="M1620" s="1"/>
      <c r="N1620" s="1"/>
      <c r="O1620" s="1"/>
      <c r="P1620" s="1"/>
      <c r="Q1620" s="1"/>
      <c r="R1620" s="1"/>
      <c r="S1620" s="1"/>
      <c r="T1620" s="1"/>
    </row>
    <row r="1621" spans="1:20">
      <c r="A1621" s="1"/>
      <c r="B1621" s="1"/>
      <c r="C1621" s="1"/>
      <c r="D1621" s="1"/>
      <c r="E1621" s="1"/>
      <c r="F1621" s="1"/>
      <c r="G1621" s="1"/>
      <c r="H1621" s="1"/>
      <c r="I1621" s="1"/>
      <c r="J1621" s="1"/>
      <c r="K1621" s="1"/>
      <c r="L1621" s="1"/>
      <c r="M1621" s="1"/>
      <c r="N1621" s="1"/>
      <c r="O1621" s="1"/>
      <c r="P1621" s="1"/>
      <c r="Q1621" s="1"/>
      <c r="R1621" s="1"/>
      <c r="S1621" s="1"/>
      <c r="T1621" s="1"/>
    </row>
    <row r="1622" spans="1:20">
      <c r="A1622" s="1"/>
      <c r="B1622" s="1"/>
      <c r="C1622" s="1"/>
      <c r="D1622" s="1"/>
      <c r="E1622" s="1"/>
      <c r="F1622" s="1"/>
      <c r="G1622" s="1"/>
      <c r="H1622" s="1"/>
      <c r="I1622" s="1"/>
      <c r="J1622" s="1"/>
      <c r="K1622" s="1"/>
      <c r="L1622" s="1"/>
      <c r="M1622" s="1"/>
      <c r="N1622" s="1"/>
      <c r="O1622" s="1"/>
      <c r="P1622" s="1"/>
      <c r="Q1622" s="1"/>
      <c r="R1622" s="1"/>
      <c r="S1622" s="1"/>
      <c r="T1622" s="1"/>
    </row>
    <row r="1623" spans="1:20">
      <c r="A1623" s="1"/>
      <c r="B1623" s="1"/>
      <c r="C1623" s="1"/>
      <c r="D1623" s="1"/>
      <c r="E1623" s="1"/>
      <c r="F1623" s="1"/>
      <c r="G1623" s="1"/>
      <c r="H1623" s="1"/>
      <c r="I1623" s="1"/>
      <c r="J1623" s="1"/>
      <c r="K1623" s="1"/>
      <c r="L1623" s="1"/>
      <c r="M1623" s="1"/>
      <c r="N1623" s="1"/>
      <c r="O1623" s="1"/>
      <c r="P1623" s="1"/>
      <c r="Q1623" s="1"/>
      <c r="R1623" s="1"/>
      <c r="S1623" s="1"/>
      <c r="T1623" s="1"/>
    </row>
    <row r="1624" spans="1:20">
      <c r="A1624" s="1"/>
      <c r="B1624" s="1"/>
      <c r="C1624" s="1"/>
      <c r="D1624" s="1"/>
      <c r="E1624" s="1"/>
      <c r="F1624" s="1"/>
      <c r="G1624" s="1"/>
      <c r="H1624" s="1"/>
      <c r="I1624" s="1"/>
      <c r="J1624" s="1"/>
      <c r="K1624" s="1"/>
      <c r="L1624" s="1"/>
      <c r="M1624" s="1"/>
      <c r="N1624" s="1"/>
      <c r="O1624" s="1"/>
      <c r="P1624" s="1"/>
      <c r="Q1624" s="1"/>
      <c r="R1624" s="1"/>
      <c r="S1624" s="1"/>
      <c r="T1624" s="1"/>
    </row>
    <row r="1625" spans="1:20">
      <c r="A1625" s="1"/>
      <c r="B1625" s="1"/>
      <c r="C1625" s="1"/>
      <c r="D1625" s="1"/>
      <c r="E1625" s="1"/>
      <c r="F1625" s="1"/>
      <c r="G1625" s="1"/>
      <c r="H1625" s="1"/>
      <c r="I1625" s="1"/>
      <c r="J1625" s="1"/>
      <c r="K1625" s="1"/>
      <c r="L1625" s="1"/>
      <c r="M1625" s="1"/>
      <c r="N1625" s="1"/>
      <c r="O1625" s="1"/>
      <c r="P1625" s="1"/>
      <c r="Q1625" s="1"/>
      <c r="R1625" s="1"/>
      <c r="S1625" s="1"/>
      <c r="T1625" s="1"/>
    </row>
    <row r="1626" spans="1:20">
      <c r="A1626" s="1"/>
      <c r="B1626" s="1"/>
      <c r="C1626" s="1"/>
      <c r="D1626" s="1"/>
      <c r="E1626" s="1"/>
      <c r="F1626" s="1"/>
      <c r="G1626" s="1"/>
      <c r="H1626" s="1"/>
      <c r="I1626" s="1"/>
      <c r="J1626" s="1"/>
      <c r="K1626" s="1"/>
      <c r="L1626" s="1"/>
      <c r="M1626" s="1"/>
      <c r="N1626" s="1"/>
      <c r="O1626" s="1"/>
      <c r="P1626" s="1"/>
      <c r="Q1626" s="1"/>
      <c r="R1626" s="1"/>
      <c r="S1626" s="1"/>
      <c r="T1626" s="1"/>
    </row>
    <row r="1627" spans="1:20">
      <c r="A1627" s="1"/>
      <c r="B1627" s="1"/>
      <c r="C1627" s="1"/>
      <c r="D1627" s="1"/>
      <c r="E1627" s="1"/>
      <c r="F1627" s="1"/>
      <c r="G1627" s="1"/>
      <c r="H1627" s="1"/>
      <c r="I1627" s="1"/>
      <c r="J1627" s="1"/>
      <c r="K1627" s="1"/>
      <c r="L1627" s="1"/>
      <c r="M1627" s="1"/>
      <c r="N1627" s="1"/>
      <c r="O1627" s="1"/>
      <c r="P1627" s="1"/>
      <c r="Q1627" s="1"/>
      <c r="R1627" s="1"/>
      <c r="S1627" s="1"/>
      <c r="T1627" s="1"/>
    </row>
    <row r="1628" spans="1:20">
      <c r="A1628" s="1"/>
      <c r="B1628" s="1"/>
      <c r="C1628" s="1"/>
      <c r="D1628" s="1"/>
      <c r="E1628" s="1"/>
      <c r="F1628" s="1"/>
      <c r="G1628" s="1"/>
      <c r="H1628" s="1"/>
      <c r="I1628" s="1"/>
      <c r="J1628" s="1"/>
      <c r="K1628" s="1"/>
      <c r="L1628" s="1"/>
      <c r="M1628" s="1"/>
      <c r="N1628" s="1"/>
      <c r="O1628" s="1"/>
      <c r="P1628" s="1"/>
      <c r="Q1628" s="1"/>
      <c r="R1628" s="1"/>
      <c r="S1628" s="1"/>
      <c r="T1628" s="1"/>
    </row>
    <row r="1629" spans="1:20">
      <c r="A1629" s="1"/>
      <c r="B1629" s="1"/>
      <c r="C1629" s="1"/>
      <c r="D1629" s="1"/>
      <c r="E1629" s="1"/>
      <c r="F1629" s="1"/>
      <c r="G1629" s="1"/>
      <c r="H1629" s="1"/>
      <c r="I1629" s="1"/>
      <c r="J1629" s="1"/>
      <c r="K1629" s="1"/>
      <c r="L1629" s="1"/>
      <c r="M1629" s="1"/>
      <c r="N1629" s="1"/>
      <c r="O1629" s="1"/>
      <c r="P1629" s="1"/>
      <c r="Q1629" s="1"/>
      <c r="R1629" s="1"/>
      <c r="S1629" s="1"/>
      <c r="T1629" s="1"/>
    </row>
    <row r="1630" spans="1:20">
      <c r="A1630" s="1"/>
      <c r="B1630" s="1"/>
      <c r="C1630" s="1"/>
      <c r="D1630" s="1"/>
      <c r="E1630" s="1"/>
      <c r="F1630" s="1"/>
      <c r="G1630" s="1"/>
      <c r="H1630" s="1"/>
      <c r="I1630" s="1"/>
      <c r="J1630" s="1"/>
      <c r="K1630" s="1"/>
      <c r="L1630" s="1"/>
      <c r="M1630" s="1"/>
      <c r="N1630" s="1"/>
      <c r="O1630" s="1"/>
      <c r="P1630" s="1"/>
      <c r="Q1630" s="1"/>
      <c r="R1630" s="1"/>
      <c r="S1630" s="1"/>
      <c r="T1630" s="1"/>
    </row>
    <row r="1631" spans="1:20">
      <c r="A1631" s="1"/>
      <c r="B1631" s="1"/>
      <c r="C1631" s="1"/>
      <c r="D1631" s="1"/>
      <c r="E1631" s="1"/>
      <c r="F1631" s="1"/>
      <c r="G1631" s="1"/>
      <c r="H1631" s="1"/>
      <c r="I1631" s="1"/>
      <c r="J1631" s="1"/>
      <c r="K1631" s="1"/>
      <c r="L1631" s="1"/>
      <c r="M1631" s="1"/>
      <c r="N1631" s="1"/>
      <c r="O1631" s="1"/>
      <c r="P1631" s="1"/>
      <c r="Q1631" s="1"/>
      <c r="R1631" s="1"/>
      <c r="S1631" s="1"/>
      <c r="T1631" s="1"/>
    </row>
    <row r="1632" spans="1:20">
      <c r="A1632" s="1"/>
      <c r="B1632" s="1"/>
      <c r="C1632" s="1"/>
      <c r="D1632" s="1"/>
      <c r="E1632" s="1"/>
      <c r="F1632" s="1"/>
      <c r="G1632" s="1"/>
      <c r="H1632" s="1"/>
      <c r="I1632" s="1"/>
      <c r="J1632" s="1"/>
      <c r="K1632" s="1"/>
      <c r="L1632" s="1"/>
      <c r="M1632" s="1"/>
      <c r="N1632" s="1"/>
      <c r="O1632" s="1"/>
      <c r="P1632" s="1"/>
      <c r="Q1632" s="1"/>
      <c r="R1632" s="1"/>
      <c r="S1632" s="1"/>
      <c r="T1632" s="1"/>
    </row>
    <row r="1633" spans="1:20">
      <c r="A1633" s="1"/>
      <c r="B1633" s="1"/>
      <c r="C1633" s="1"/>
      <c r="D1633" s="1"/>
      <c r="E1633" s="1"/>
      <c r="F1633" s="1"/>
      <c r="G1633" s="1"/>
      <c r="H1633" s="1"/>
      <c r="I1633" s="1"/>
      <c r="J1633" s="1"/>
      <c r="K1633" s="1"/>
      <c r="L1633" s="1"/>
      <c r="M1633" s="1"/>
      <c r="N1633" s="1"/>
      <c r="O1633" s="1"/>
      <c r="P1633" s="1"/>
      <c r="Q1633" s="1"/>
      <c r="R1633" s="1"/>
      <c r="S1633" s="1"/>
      <c r="T1633" s="1"/>
    </row>
    <row r="1634" spans="1:20">
      <c r="A1634" s="1"/>
      <c r="B1634" s="1"/>
      <c r="C1634" s="1"/>
      <c r="D1634" s="1"/>
      <c r="E1634" s="1"/>
      <c r="F1634" s="1"/>
      <c r="G1634" s="1"/>
      <c r="H1634" s="1"/>
      <c r="I1634" s="1"/>
      <c r="J1634" s="1"/>
      <c r="K1634" s="1"/>
      <c r="L1634" s="1"/>
      <c r="M1634" s="1"/>
      <c r="N1634" s="1"/>
      <c r="O1634" s="1"/>
      <c r="P1634" s="1"/>
      <c r="Q1634" s="1"/>
      <c r="R1634" s="1"/>
      <c r="S1634" s="1"/>
      <c r="T1634" s="1"/>
    </row>
    <row r="1635" spans="1:20">
      <c r="A1635" s="1"/>
      <c r="B1635" s="1"/>
      <c r="C1635" s="1"/>
      <c r="D1635" s="1"/>
      <c r="E1635" s="1"/>
      <c r="F1635" s="1"/>
      <c r="G1635" s="1"/>
      <c r="H1635" s="1"/>
      <c r="I1635" s="1"/>
      <c r="J1635" s="1"/>
      <c r="K1635" s="1"/>
      <c r="L1635" s="1"/>
      <c r="M1635" s="1"/>
      <c r="N1635" s="1"/>
      <c r="O1635" s="1"/>
      <c r="P1635" s="1"/>
      <c r="Q1635" s="1"/>
      <c r="R1635" s="1"/>
      <c r="S1635" s="1"/>
      <c r="T1635" s="1"/>
    </row>
    <row r="1636" spans="1:20">
      <c r="A1636" s="1"/>
      <c r="B1636" s="1"/>
      <c r="C1636" s="1"/>
      <c r="D1636" s="1"/>
      <c r="E1636" s="1"/>
      <c r="F1636" s="1"/>
      <c r="G1636" s="1"/>
      <c r="H1636" s="1"/>
      <c r="I1636" s="1"/>
      <c r="J1636" s="1"/>
      <c r="K1636" s="1"/>
      <c r="L1636" s="1"/>
      <c r="M1636" s="1"/>
      <c r="N1636" s="1"/>
      <c r="O1636" s="1"/>
      <c r="P1636" s="1"/>
      <c r="Q1636" s="1"/>
      <c r="R1636" s="1"/>
      <c r="S1636" s="1"/>
      <c r="T1636" s="1"/>
    </row>
    <row r="1637" spans="1:20">
      <c r="A1637" s="1"/>
      <c r="B1637" s="1"/>
      <c r="C1637" s="1"/>
      <c r="D1637" s="1"/>
      <c r="E1637" s="1"/>
      <c r="F1637" s="1"/>
      <c r="G1637" s="1"/>
      <c r="H1637" s="1"/>
      <c r="I1637" s="1"/>
      <c r="J1637" s="1"/>
      <c r="K1637" s="1"/>
      <c r="L1637" s="1"/>
      <c r="M1637" s="1"/>
      <c r="N1637" s="1"/>
      <c r="O1637" s="1"/>
      <c r="P1637" s="1"/>
      <c r="Q1637" s="1"/>
      <c r="R1637" s="1"/>
      <c r="S1637" s="1"/>
      <c r="T1637" s="1"/>
    </row>
    <row r="1638" spans="1:20">
      <c r="A1638" s="1"/>
      <c r="B1638" s="1"/>
      <c r="C1638" s="1"/>
      <c r="D1638" s="1"/>
      <c r="E1638" s="1"/>
      <c r="F1638" s="1"/>
      <c r="G1638" s="1"/>
      <c r="H1638" s="1"/>
      <c r="I1638" s="1"/>
      <c r="J1638" s="1"/>
      <c r="K1638" s="1"/>
      <c r="L1638" s="1"/>
      <c r="M1638" s="1"/>
      <c r="N1638" s="1"/>
      <c r="O1638" s="1"/>
      <c r="P1638" s="1"/>
      <c r="Q1638" s="1"/>
      <c r="R1638" s="1"/>
      <c r="S1638" s="1"/>
      <c r="T1638" s="1"/>
    </row>
    <row r="1639" spans="1:20">
      <c r="A1639" s="1"/>
      <c r="B1639" s="1"/>
      <c r="C1639" s="1"/>
      <c r="D1639" s="1"/>
      <c r="E1639" s="1"/>
      <c r="F1639" s="1"/>
      <c r="G1639" s="1"/>
      <c r="H1639" s="1"/>
      <c r="I1639" s="1"/>
      <c r="J1639" s="1"/>
      <c r="K1639" s="1"/>
      <c r="L1639" s="1"/>
      <c r="M1639" s="1"/>
      <c r="N1639" s="1"/>
      <c r="O1639" s="1"/>
      <c r="P1639" s="1"/>
      <c r="Q1639" s="1"/>
      <c r="R1639" s="1"/>
      <c r="S1639" s="1"/>
      <c r="T1639" s="1"/>
    </row>
    <row r="1640" spans="1:20">
      <c r="A1640" s="1"/>
      <c r="B1640" s="1"/>
      <c r="C1640" s="1"/>
      <c r="D1640" s="1"/>
      <c r="E1640" s="1"/>
      <c r="F1640" s="1"/>
      <c r="G1640" s="1"/>
      <c r="H1640" s="1"/>
      <c r="I1640" s="1"/>
      <c r="J1640" s="1"/>
      <c r="K1640" s="1"/>
      <c r="L1640" s="1"/>
      <c r="M1640" s="1"/>
      <c r="N1640" s="1"/>
      <c r="O1640" s="1"/>
      <c r="P1640" s="1"/>
      <c r="Q1640" s="1"/>
      <c r="R1640" s="1"/>
      <c r="S1640" s="1"/>
      <c r="T1640" s="1"/>
    </row>
    <row r="1641" spans="1:20">
      <c r="A1641" s="1"/>
      <c r="B1641" s="1"/>
      <c r="C1641" s="1"/>
      <c r="D1641" s="1"/>
      <c r="E1641" s="1"/>
      <c r="F1641" s="1"/>
      <c r="G1641" s="1"/>
      <c r="H1641" s="1"/>
      <c r="I1641" s="1"/>
      <c r="J1641" s="1"/>
      <c r="K1641" s="1"/>
      <c r="L1641" s="1"/>
      <c r="M1641" s="1"/>
      <c r="N1641" s="1"/>
      <c r="O1641" s="1"/>
      <c r="P1641" s="1"/>
      <c r="Q1641" s="1"/>
      <c r="R1641" s="1"/>
      <c r="S1641" s="1"/>
      <c r="T1641" s="1"/>
    </row>
    <row r="1642" spans="1:20">
      <c r="A1642" s="1"/>
      <c r="B1642" s="1"/>
      <c r="C1642" s="1"/>
      <c r="D1642" s="1"/>
      <c r="E1642" s="1"/>
      <c r="F1642" s="1"/>
      <c r="G1642" s="1"/>
      <c r="H1642" s="1"/>
      <c r="I1642" s="1"/>
      <c r="J1642" s="1"/>
      <c r="K1642" s="1"/>
      <c r="L1642" s="1"/>
      <c r="M1642" s="1"/>
      <c r="N1642" s="1"/>
      <c r="O1642" s="1"/>
      <c r="P1642" s="1"/>
      <c r="Q1642" s="1"/>
      <c r="R1642" s="1"/>
      <c r="S1642" s="1"/>
      <c r="T1642" s="1"/>
    </row>
    <row r="1643" spans="1:20">
      <c r="A1643" s="1"/>
      <c r="B1643" s="1"/>
      <c r="C1643" s="1"/>
      <c r="D1643" s="1"/>
      <c r="E1643" s="1"/>
      <c r="F1643" s="1"/>
      <c r="G1643" s="1"/>
      <c r="H1643" s="1"/>
      <c r="I1643" s="1"/>
      <c r="J1643" s="1"/>
      <c r="K1643" s="1"/>
      <c r="L1643" s="1"/>
      <c r="M1643" s="1"/>
      <c r="N1643" s="1"/>
      <c r="O1643" s="1"/>
      <c r="P1643" s="1"/>
      <c r="Q1643" s="1"/>
      <c r="R1643" s="1"/>
      <c r="S1643" s="1"/>
      <c r="T1643" s="1"/>
    </row>
    <row r="1644" spans="1:20">
      <c r="A1644" s="1"/>
      <c r="B1644" s="1"/>
      <c r="C1644" s="1"/>
      <c r="D1644" s="1"/>
      <c r="E1644" s="1"/>
      <c r="F1644" s="1"/>
      <c r="G1644" s="1"/>
      <c r="H1644" s="1"/>
      <c r="I1644" s="1"/>
      <c r="J1644" s="1"/>
      <c r="K1644" s="1"/>
      <c r="L1644" s="1"/>
      <c r="M1644" s="1"/>
      <c r="N1644" s="1"/>
      <c r="O1644" s="1"/>
      <c r="P1644" s="1"/>
      <c r="Q1644" s="1"/>
      <c r="R1644" s="1"/>
      <c r="S1644" s="1"/>
      <c r="T1644" s="1"/>
    </row>
    <row r="1645" spans="1:20">
      <c r="A1645" s="1"/>
      <c r="B1645" s="1"/>
      <c r="C1645" s="1"/>
      <c r="D1645" s="1"/>
      <c r="E1645" s="1"/>
      <c r="F1645" s="1"/>
      <c r="G1645" s="1"/>
      <c r="H1645" s="1"/>
      <c r="I1645" s="1"/>
      <c r="J1645" s="1"/>
      <c r="K1645" s="1"/>
      <c r="L1645" s="1"/>
      <c r="M1645" s="1"/>
      <c r="N1645" s="1"/>
      <c r="O1645" s="1"/>
      <c r="P1645" s="1"/>
      <c r="Q1645" s="1"/>
      <c r="R1645" s="1"/>
      <c r="S1645" s="1"/>
      <c r="T1645" s="1"/>
    </row>
    <row r="1646" spans="1:20">
      <c r="A1646" s="1"/>
      <c r="B1646" s="1"/>
      <c r="C1646" s="1"/>
      <c r="D1646" s="1"/>
      <c r="E1646" s="1"/>
      <c r="F1646" s="1"/>
      <c r="G1646" s="1"/>
      <c r="H1646" s="1"/>
      <c r="I1646" s="1"/>
      <c r="J1646" s="1"/>
      <c r="K1646" s="1"/>
      <c r="L1646" s="1"/>
      <c r="M1646" s="1"/>
      <c r="N1646" s="1"/>
      <c r="O1646" s="1"/>
      <c r="P1646" s="1"/>
      <c r="Q1646" s="1"/>
      <c r="R1646" s="1"/>
      <c r="S1646" s="1"/>
      <c r="T1646" s="1"/>
    </row>
    <row r="1647" spans="1:20">
      <c r="A1647" s="1"/>
      <c r="B1647" s="1"/>
      <c r="C1647" s="1"/>
      <c r="D1647" s="1"/>
      <c r="E1647" s="1"/>
      <c r="F1647" s="1"/>
      <c r="G1647" s="1"/>
      <c r="H1647" s="1"/>
      <c r="I1647" s="1"/>
      <c r="J1647" s="1"/>
      <c r="K1647" s="1"/>
      <c r="L1647" s="1"/>
      <c r="M1647" s="1"/>
      <c r="N1647" s="1"/>
      <c r="O1647" s="1"/>
      <c r="P1647" s="1"/>
      <c r="Q1647" s="1"/>
      <c r="R1647" s="1"/>
      <c r="S1647" s="1"/>
      <c r="T1647" s="1"/>
    </row>
    <row r="1648" spans="1:20">
      <c r="A1648" s="1"/>
      <c r="B1648" s="1"/>
      <c r="C1648" s="1"/>
      <c r="D1648" s="1"/>
      <c r="E1648" s="1"/>
      <c r="F1648" s="1"/>
      <c r="G1648" s="1"/>
      <c r="H1648" s="1"/>
      <c r="I1648" s="1"/>
      <c r="J1648" s="1"/>
      <c r="K1648" s="1"/>
      <c r="L1648" s="1"/>
      <c r="M1648" s="1"/>
      <c r="N1648" s="1"/>
      <c r="O1648" s="1"/>
      <c r="P1648" s="1"/>
      <c r="Q1648" s="1"/>
      <c r="R1648" s="1"/>
      <c r="S1648" s="1"/>
      <c r="T1648" s="1"/>
    </row>
    <row r="1649" spans="1:20">
      <c r="A1649" s="1"/>
      <c r="B1649" s="1"/>
      <c r="C1649" s="1"/>
      <c r="D1649" s="1"/>
      <c r="E1649" s="1"/>
      <c r="F1649" s="1"/>
      <c r="G1649" s="1"/>
      <c r="H1649" s="1"/>
      <c r="I1649" s="1"/>
      <c r="J1649" s="1"/>
      <c r="K1649" s="1"/>
      <c r="L1649" s="1"/>
      <c r="M1649" s="1"/>
      <c r="N1649" s="1"/>
      <c r="O1649" s="1"/>
      <c r="P1649" s="1"/>
      <c r="Q1649" s="1"/>
      <c r="R1649" s="1"/>
      <c r="S1649" s="1"/>
      <c r="T1649" s="1"/>
    </row>
    <row r="1650" spans="1:20">
      <c r="A1650" s="1"/>
      <c r="B1650" s="1"/>
      <c r="C1650" s="1"/>
      <c r="D1650" s="1"/>
      <c r="E1650" s="1"/>
      <c r="F1650" s="1"/>
      <c r="G1650" s="1"/>
      <c r="H1650" s="1"/>
      <c r="I1650" s="1"/>
      <c r="J1650" s="1"/>
      <c r="K1650" s="1"/>
      <c r="L1650" s="1"/>
      <c r="M1650" s="1"/>
      <c r="N1650" s="1"/>
      <c r="O1650" s="1"/>
      <c r="P1650" s="1"/>
      <c r="Q1650" s="1"/>
      <c r="R1650" s="1"/>
      <c r="S1650" s="1"/>
      <c r="T1650" s="1"/>
    </row>
    <row r="1651" spans="1:20">
      <c r="A1651" s="1"/>
      <c r="B1651" s="1"/>
      <c r="C1651" s="1"/>
      <c r="D1651" s="1"/>
      <c r="E1651" s="1"/>
      <c r="F1651" s="1"/>
      <c r="G1651" s="1"/>
      <c r="H1651" s="1"/>
      <c r="I1651" s="1"/>
      <c r="J1651" s="1"/>
      <c r="K1651" s="1"/>
      <c r="L1651" s="1"/>
      <c r="M1651" s="1"/>
      <c r="N1651" s="1"/>
      <c r="O1651" s="1"/>
      <c r="P1651" s="1"/>
      <c r="Q1651" s="1"/>
      <c r="R1651" s="1"/>
      <c r="S1651" s="1"/>
      <c r="T1651" s="1"/>
    </row>
    <row r="1652" spans="1:20">
      <c r="A1652" s="1"/>
      <c r="B1652" s="1"/>
      <c r="C1652" s="1"/>
      <c r="D1652" s="1"/>
      <c r="E1652" s="1"/>
      <c r="F1652" s="1"/>
      <c r="G1652" s="1"/>
      <c r="H1652" s="1"/>
      <c r="I1652" s="1"/>
      <c r="J1652" s="1"/>
      <c r="K1652" s="1"/>
      <c r="L1652" s="1"/>
      <c r="M1652" s="1"/>
      <c r="N1652" s="1"/>
      <c r="O1652" s="1"/>
      <c r="P1652" s="1"/>
      <c r="Q1652" s="1"/>
      <c r="R1652" s="1"/>
      <c r="S1652" s="1"/>
      <c r="T1652" s="1"/>
    </row>
    <row r="1653" spans="1:20">
      <c r="A1653" s="1"/>
      <c r="B1653" s="1"/>
      <c r="C1653" s="1"/>
      <c r="D1653" s="1"/>
      <c r="E1653" s="1"/>
      <c r="F1653" s="1"/>
      <c r="G1653" s="1"/>
      <c r="H1653" s="1"/>
      <c r="I1653" s="1"/>
      <c r="J1653" s="1"/>
      <c r="K1653" s="1"/>
      <c r="L1653" s="1"/>
      <c r="M1653" s="1"/>
      <c r="N1653" s="1"/>
      <c r="O1653" s="1"/>
      <c r="P1653" s="1"/>
      <c r="Q1653" s="1"/>
      <c r="R1653" s="1"/>
      <c r="S1653" s="1"/>
      <c r="T1653" s="1"/>
    </row>
    <row r="1654" spans="1:20">
      <c r="A1654" s="1"/>
      <c r="B1654" s="1"/>
      <c r="C1654" s="1"/>
      <c r="D1654" s="1"/>
      <c r="E1654" s="1"/>
      <c r="F1654" s="1"/>
      <c r="G1654" s="1"/>
      <c r="H1654" s="1"/>
      <c r="I1654" s="1"/>
      <c r="J1654" s="1"/>
      <c r="K1654" s="1"/>
      <c r="L1654" s="1"/>
      <c r="M1654" s="1"/>
      <c r="N1654" s="1"/>
      <c r="O1654" s="1"/>
      <c r="P1654" s="1"/>
      <c r="Q1654" s="1"/>
      <c r="R1654" s="1"/>
      <c r="S1654" s="1"/>
      <c r="T1654" s="1"/>
    </row>
    <row r="1655" spans="1:20">
      <c r="A1655" s="1"/>
      <c r="B1655" s="1"/>
      <c r="C1655" s="1"/>
      <c r="D1655" s="1"/>
      <c r="E1655" s="1"/>
      <c r="F1655" s="1"/>
      <c r="G1655" s="1"/>
      <c r="H1655" s="1"/>
      <c r="I1655" s="1"/>
      <c r="J1655" s="1"/>
      <c r="K1655" s="1"/>
      <c r="L1655" s="1"/>
      <c r="M1655" s="1"/>
      <c r="N1655" s="1"/>
      <c r="O1655" s="1"/>
      <c r="P1655" s="1"/>
      <c r="Q1655" s="1"/>
      <c r="R1655" s="1"/>
      <c r="S1655" s="1"/>
      <c r="T1655" s="1"/>
    </row>
    <row r="1656" spans="1:20">
      <c r="A1656" s="1"/>
      <c r="B1656" s="1"/>
      <c r="C1656" s="1"/>
      <c r="D1656" s="1"/>
      <c r="E1656" s="1"/>
      <c r="F1656" s="1"/>
      <c r="G1656" s="1"/>
      <c r="H1656" s="1"/>
      <c r="I1656" s="1"/>
      <c r="J1656" s="1"/>
      <c r="K1656" s="1"/>
      <c r="L1656" s="1"/>
      <c r="M1656" s="1"/>
      <c r="N1656" s="1"/>
      <c r="O1656" s="1"/>
      <c r="P1656" s="1"/>
      <c r="Q1656" s="1"/>
      <c r="R1656" s="1"/>
      <c r="S1656" s="1"/>
      <c r="T1656" s="1"/>
    </row>
    <row r="1657" spans="1:20">
      <c r="A1657" s="1"/>
      <c r="B1657" s="1"/>
      <c r="C1657" s="1"/>
      <c r="D1657" s="1"/>
      <c r="E1657" s="1"/>
      <c r="F1657" s="1"/>
      <c r="G1657" s="1"/>
      <c r="H1657" s="1"/>
      <c r="I1657" s="1"/>
      <c r="J1657" s="1"/>
      <c r="K1657" s="1"/>
      <c r="L1657" s="1"/>
      <c r="M1657" s="1"/>
      <c r="N1657" s="1"/>
      <c r="O1657" s="1"/>
      <c r="P1657" s="1"/>
      <c r="Q1657" s="1"/>
      <c r="R1657" s="1"/>
      <c r="S1657" s="1"/>
      <c r="T1657" s="1"/>
    </row>
    <row r="1658" spans="1:20">
      <c r="A1658" s="1"/>
      <c r="B1658" s="1"/>
      <c r="C1658" s="1"/>
      <c r="D1658" s="1"/>
      <c r="E1658" s="1"/>
      <c r="F1658" s="1"/>
      <c r="G1658" s="1"/>
      <c r="H1658" s="1"/>
      <c r="I1658" s="1"/>
      <c r="J1658" s="1"/>
      <c r="K1658" s="1"/>
      <c r="L1658" s="1"/>
      <c r="M1658" s="1"/>
      <c r="N1658" s="1"/>
      <c r="O1658" s="1"/>
      <c r="P1658" s="1"/>
      <c r="Q1658" s="1"/>
      <c r="R1658" s="1"/>
      <c r="S1658" s="1"/>
      <c r="T1658" s="1"/>
    </row>
    <row r="1659" spans="1:20">
      <c r="A1659" s="1"/>
      <c r="B1659" s="1"/>
      <c r="C1659" s="1"/>
      <c r="D1659" s="1"/>
      <c r="E1659" s="1"/>
      <c r="F1659" s="1"/>
      <c r="G1659" s="1"/>
      <c r="H1659" s="1"/>
      <c r="I1659" s="1"/>
      <c r="J1659" s="1"/>
      <c r="K1659" s="1"/>
      <c r="L1659" s="1"/>
      <c r="M1659" s="1"/>
      <c r="N1659" s="1"/>
      <c r="O1659" s="1"/>
      <c r="P1659" s="1"/>
      <c r="Q1659" s="1"/>
      <c r="R1659" s="1"/>
      <c r="S1659" s="1"/>
      <c r="T1659" s="1"/>
    </row>
    <row r="1660" spans="1:20">
      <c r="A1660" s="1"/>
      <c r="B1660" s="1"/>
      <c r="C1660" s="1"/>
      <c r="D1660" s="1"/>
      <c r="E1660" s="1"/>
      <c r="F1660" s="1"/>
      <c r="G1660" s="1"/>
      <c r="H1660" s="1"/>
      <c r="I1660" s="1"/>
      <c r="J1660" s="1"/>
      <c r="K1660" s="1"/>
      <c r="L1660" s="1"/>
      <c r="M1660" s="1"/>
      <c r="N1660" s="1"/>
      <c r="O1660" s="1"/>
      <c r="P1660" s="1"/>
      <c r="Q1660" s="1"/>
      <c r="R1660" s="1"/>
      <c r="S1660" s="1"/>
      <c r="T1660" s="1"/>
    </row>
    <row r="1661" spans="1:20">
      <c r="A1661" s="1"/>
      <c r="B1661" s="1"/>
      <c r="C1661" s="1"/>
      <c r="D1661" s="1"/>
      <c r="E1661" s="1"/>
      <c r="F1661" s="1"/>
      <c r="G1661" s="1"/>
      <c r="H1661" s="1"/>
      <c r="I1661" s="1"/>
      <c r="J1661" s="1"/>
      <c r="K1661" s="1"/>
      <c r="L1661" s="1"/>
      <c r="M1661" s="1"/>
      <c r="N1661" s="1"/>
      <c r="O1661" s="1"/>
      <c r="P1661" s="1"/>
      <c r="Q1661" s="1"/>
      <c r="R1661" s="1"/>
      <c r="S1661" s="1"/>
      <c r="T1661" s="1"/>
    </row>
    <row r="1662" spans="1:20">
      <c r="A1662" s="1"/>
      <c r="B1662" s="1"/>
      <c r="C1662" s="1"/>
      <c r="D1662" s="1"/>
      <c r="E1662" s="1"/>
      <c r="F1662" s="1"/>
      <c r="G1662" s="1"/>
      <c r="H1662" s="1"/>
      <c r="I1662" s="1"/>
      <c r="J1662" s="1"/>
      <c r="K1662" s="1"/>
      <c r="L1662" s="1"/>
      <c r="M1662" s="1"/>
      <c r="N1662" s="1"/>
      <c r="O1662" s="1"/>
      <c r="P1662" s="1"/>
      <c r="Q1662" s="1"/>
      <c r="R1662" s="1"/>
      <c r="S1662" s="1"/>
      <c r="T1662" s="1"/>
    </row>
    <row r="1663" spans="1:20">
      <c r="A1663" s="1"/>
      <c r="B1663" s="1"/>
      <c r="C1663" s="1"/>
      <c r="D1663" s="1"/>
      <c r="E1663" s="1"/>
      <c r="F1663" s="1"/>
      <c r="G1663" s="1"/>
      <c r="H1663" s="1"/>
      <c r="I1663" s="1"/>
      <c r="J1663" s="1"/>
      <c r="K1663" s="1"/>
      <c r="L1663" s="1"/>
      <c r="M1663" s="1"/>
      <c r="N1663" s="1"/>
      <c r="O1663" s="1"/>
      <c r="P1663" s="1"/>
      <c r="Q1663" s="1"/>
      <c r="R1663" s="1"/>
      <c r="S1663" s="1"/>
      <c r="T1663" s="1"/>
    </row>
    <row r="1664" spans="1:20">
      <c r="A1664" s="1"/>
      <c r="B1664" s="1"/>
      <c r="C1664" s="1"/>
      <c r="D1664" s="1"/>
      <c r="E1664" s="1"/>
      <c r="F1664" s="1"/>
      <c r="G1664" s="1"/>
      <c r="H1664" s="1"/>
      <c r="I1664" s="1"/>
      <c r="J1664" s="1"/>
      <c r="K1664" s="1"/>
      <c r="L1664" s="1"/>
      <c r="M1664" s="1"/>
      <c r="N1664" s="1"/>
      <c r="O1664" s="1"/>
      <c r="P1664" s="1"/>
      <c r="Q1664" s="1"/>
      <c r="R1664" s="1"/>
      <c r="S1664" s="1"/>
      <c r="T1664" s="1"/>
    </row>
    <row r="1665" spans="1:20">
      <c r="A1665" s="1"/>
      <c r="B1665" s="1"/>
      <c r="C1665" s="1"/>
      <c r="D1665" s="1"/>
      <c r="E1665" s="1"/>
      <c r="F1665" s="1"/>
      <c r="G1665" s="1"/>
      <c r="H1665" s="1"/>
      <c r="I1665" s="1"/>
      <c r="J1665" s="1"/>
      <c r="K1665" s="1"/>
      <c r="L1665" s="1"/>
      <c r="M1665" s="1"/>
      <c r="N1665" s="1"/>
      <c r="O1665" s="1"/>
      <c r="P1665" s="1"/>
      <c r="Q1665" s="1"/>
      <c r="R1665" s="1"/>
      <c r="S1665" s="1"/>
      <c r="T1665" s="1"/>
    </row>
    <row r="1666" spans="1:20">
      <c r="A1666" s="1"/>
      <c r="B1666" s="1"/>
      <c r="C1666" s="1"/>
      <c r="D1666" s="1"/>
      <c r="E1666" s="1"/>
      <c r="F1666" s="1"/>
      <c r="G1666" s="1"/>
      <c r="H1666" s="1"/>
      <c r="I1666" s="1"/>
      <c r="J1666" s="1"/>
      <c r="K1666" s="1"/>
      <c r="L1666" s="1"/>
      <c r="M1666" s="1"/>
      <c r="N1666" s="1"/>
      <c r="O1666" s="1"/>
      <c r="P1666" s="1"/>
      <c r="Q1666" s="1"/>
      <c r="R1666" s="1"/>
      <c r="S1666" s="1"/>
      <c r="T1666" s="1"/>
    </row>
    <row r="1667" spans="1:20">
      <c r="A1667" s="1"/>
      <c r="B1667" s="1"/>
      <c r="C1667" s="1"/>
      <c r="D1667" s="1"/>
      <c r="E1667" s="1"/>
      <c r="F1667" s="1"/>
      <c r="G1667" s="1"/>
      <c r="H1667" s="1"/>
      <c r="I1667" s="1"/>
      <c r="J1667" s="1"/>
      <c r="K1667" s="1"/>
      <c r="L1667" s="1"/>
      <c r="M1667" s="1"/>
      <c r="N1667" s="1"/>
      <c r="O1667" s="1"/>
      <c r="P1667" s="1"/>
      <c r="Q1667" s="1"/>
      <c r="R1667" s="1"/>
      <c r="S1667" s="1"/>
      <c r="T1667" s="1"/>
    </row>
    <row r="1668" spans="1:20">
      <c r="A1668" s="1"/>
      <c r="B1668" s="1"/>
      <c r="C1668" s="1"/>
      <c r="D1668" s="1"/>
      <c r="E1668" s="1"/>
      <c r="F1668" s="1"/>
      <c r="G1668" s="1"/>
      <c r="H1668" s="1"/>
      <c r="I1668" s="1"/>
      <c r="J1668" s="1"/>
      <c r="K1668" s="1"/>
      <c r="L1668" s="1"/>
      <c r="M1668" s="1"/>
      <c r="N1668" s="1"/>
      <c r="O1668" s="1"/>
      <c r="P1668" s="1"/>
      <c r="Q1668" s="1"/>
      <c r="R1668" s="1"/>
      <c r="S1668" s="1"/>
      <c r="T1668" s="1"/>
    </row>
    <row r="1669" spans="1:20">
      <c r="A1669" s="1"/>
      <c r="B1669" s="1"/>
      <c r="C1669" s="1"/>
      <c r="D1669" s="1"/>
      <c r="E1669" s="1"/>
      <c r="F1669" s="1"/>
      <c r="G1669" s="1"/>
      <c r="H1669" s="1"/>
      <c r="I1669" s="1"/>
      <c r="J1669" s="1"/>
      <c r="K1669" s="1"/>
      <c r="L1669" s="1"/>
      <c r="M1669" s="1"/>
      <c r="N1669" s="1"/>
      <c r="O1669" s="1"/>
      <c r="P1669" s="1"/>
      <c r="Q1669" s="1"/>
      <c r="R1669" s="1"/>
      <c r="S1669" s="1"/>
      <c r="T1669" s="1"/>
    </row>
    <row r="1670" spans="1:20">
      <c r="A1670" s="1"/>
      <c r="B1670" s="1"/>
      <c r="C1670" s="1"/>
      <c r="D1670" s="1"/>
      <c r="E1670" s="1"/>
      <c r="F1670" s="1"/>
      <c r="G1670" s="1"/>
      <c r="H1670" s="1"/>
      <c r="I1670" s="1"/>
      <c r="J1670" s="1"/>
      <c r="K1670" s="1"/>
      <c r="L1670" s="1"/>
      <c r="M1670" s="1"/>
      <c r="N1670" s="1"/>
      <c r="O1670" s="1"/>
      <c r="P1670" s="1"/>
      <c r="Q1670" s="1"/>
      <c r="R1670" s="1"/>
      <c r="S1670" s="1"/>
      <c r="T1670" s="1"/>
    </row>
    <row r="1671" spans="1:20">
      <c r="A1671" s="1"/>
      <c r="B1671" s="1"/>
      <c r="C1671" s="1"/>
      <c r="D1671" s="1"/>
      <c r="E1671" s="1"/>
      <c r="F1671" s="1"/>
      <c r="G1671" s="1"/>
      <c r="H1671" s="1"/>
      <c r="I1671" s="1"/>
      <c r="J1671" s="1"/>
      <c r="K1671" s="1"/>
      <c r="L1671" s="1"/>
      <c r="M1671" s="1"/>
      <c r="N1671" s="1"/>
      <c r="O1671" s="1"/>
      <c r="P1671" s="1"/>
      <c r="Q1671" s="1"/>
      <c r="R1671" s="1"/>
      <c r="S1671" s="1"/>
      <c r="T1671" s="1"/>
    </row>
    <row r="1672" spans="1:20">
      <c r="A1672" s="1"/>
      <c r="B1672" s="1"/>
      <c r="C1672" s="1"/>
      <c r="D1672" s="1"/>
      <c r="E1672" s="1"/>
      <c r="F1672" s="1"/>
      <c r="G1672" s="1"/>
      <c r="H1672" s="1"/>
      <c r="I1672" s="1"/>
      <c r="J1672" s="1"/>
      <c r="K1672" s="1"/>
      <c r="L1672" s="1"/>
      <c r="M1672" s="1"/>
      <c r="N1672" s="1"/>
      <c r="O1672" s="1"/>
      <c r="P1672" s="1"/>
      <c r="Q1672" s="1"/>
      <c r="R1672" s="1"/>
      <c r="S1672" s="1"/>
      <c r="T1672" s="1"/>
    </row>
    <row r="1673" spans="1:20">
      <c r="A1673" s="1"/>
      <c r="B1673" s="1"/>
      <c r="C1673" s="1"/>
      <c r="D1673" s="1"/>
      <c r="E1673" s="1"/>
      <c r="F1673" s="1"/>
      <c r="G1673" s="1"/>
      <c r="H1673" s="1"/>
      <c r="I1673" s="1"/>
      <c r="J1673" s="1"/>
      <c r="K1673" s="1"/>
      <c r="L1673" s="1"/>
      <c r="M1673" s="1"/>
      <c r="N1673" s="1"/>
      <c r="O1673" s="1"/>
      <c r="P1673" s="1"/>
      <c r="Q1673" s="1"/>
      <c r="R1673" s="1"/>
      <c r="S1673" s="1"/>
      <c r="T1673" s="1"/>
    </row>
    <row r="1674" spans="1:20">
      <c r="A1674" s="1"/>
      <c r="B1674" s="1"/>
      <c r="C1674" s="1"/>
      <c r="D1674" s="1"/>
      <c r="E1674" s="1"/>
      <c r="F1674" s="1"/>
      <c r="G1674" s="1"/>
      <c r="H1674" s="1"/>
      <c r="I1674" s="1"/>
      <c r="J1674" s="1"/>
      <c r="K1674" s="1"/>
      <c r="L1674" s="1"/>
      <c r="M1674" s="1"/>
      <c r="N1674" s="1"/>
      <c r="O1674" s="1"/>
      <c r="P1674" s="1"/>
      <c r="Q1674" s="1"/>
      <c r="R1674" s="1"/>
      <c r="S1674" s="1"/>
      <c r="T1674" s="1"/>
    </row>
    <row r="1675" spans="1:20">
      <c r="A1675" s="1"/>
      <c r="B1675" s="1"/>
      <c r="C1675" s="1"/>
      <c r="D1675" s="1"/>
      <c r="E1675" s="1"/>
      <c r="F1675" s="1"/>
      <c r="G1675" s="1"/>
      <c r="H1675" s="1"/>
      <c r="I1675" s="1"/>
      <c r="J1675" s="1"/>
      <c r="K1675" s="1"/>
      <c r="L1675" s="1"/>
      <c r="M1675" s="1"/>
      <c r="N1675" s="1"/>
      <c r="O1675" s="1"/>
      <c r="P1675" s="1"/>
      <c r="Q1675" s="1"/>
      <c r="R1675" s="1"/>
      <c r="S1675" s="1"/>
      <c r="T1675" s="1"/>
    </row>
    <row r="1676" spans="1:20">
      <c r="A1676" s="1"/>
      <c r="B1676" s="1"/>
      <c r="C1676" s="1"/>
      <c r="D1676" s="1"/>
      <c r="E1676" s="1"/>
      <c r="F1676" s="1"/>
      <c r="G1676" s="1"/>
      <c r="H1676" s="1"/>
      <c r="I1676" s="1"/>
      <c r="J1676" s="1"/>
      <c r="K1676" s="1"/>
      <c r="L1676" s="1"/>
      <c r="M1676" s="1"/>
      <c r="N1676" s="1"/>
      <c r="O1676" s="1"/>
      <c r="P1676" s="1"/>
      <c r="Q1676" s="1"/>
      <c r="R1676" s="1"/>
      <c r="S1676" s="1"/>
      <c r="T1676" s="1"/>
    </row>
    <row r="1677" spans="1:20">
      <c r="A1677" s="1"/>
      <c r="B1677" s="1"/>
      <c r="C1677" s="1"/>
      <c r="D1677" s="1"/>
      <c r="E1677" s="1"/>
      <c r="F1677" s="1"/>
      <c r="G1677" s="1"/>
      <c r="H1677" s="1"/>
      <c r="I1677" s="1"/>
      <c r="J1677" s="1"/>
      <c r="K1677" s="1"/>
      <c r="L1677" s="1"/>
      <c r="M1677" s="1"/>
      <c r="N1677" s="1"/>
      <c r="O1677" s="1"/>
      <c r="P1677" s="1"/>
      <c r="Q1677" s="1"/>
      <c r="R1677" s="1"/>
      <c r="S1677" s="1"/>
      <c r="T1677" s="1"/>
    </row>
    <row r="1678" spans="1:20">
      <c r="A1678" s="1"/>
      <c r="B1678" s="1"/>
      <c r="C1678" s="1"/>
      <c r="D1678" s="1"/>
      <c r="E1678" s="1"/>
      <c r="F1678" s="1"/>
      <c r="G1678" s="1"/>
      <c r="H1678" s="1"/>
      <c r="I1678" s="1"/>
      <c r="J1678" s="1"/>
      <c r="K1678" s="1"/>
      <c r="L1678" s="1"/>
      <c r="M1678" s="1"/>
      <c r="N1678" s="1"/>
      <c r="O1678" s="1"/>
      <c r="P1678" s="1"/>
      <c r="Q1678" s="1"/>
      <c r="R1678" s="1"/>
      <c r="S1678" s="1"/>
      <c r="T1678" s="1"/>
    </row>
    <row r="1679" spans="1:20">
      <c r="A1679" s="1"/>
      <c r="B1679" s="1"/>
      <c r="C1679" s="1"/>
      <c r="D1679" s="1"/>
      <c r="E1679" s="1"/>
      <c r="F1679" s="1"/>
      <c r="G1679" s="1"/>
      <c r="H1679" s="1"/>
      <c r="I1679" s="1"/>
      <c r="J1679" s="1"/>
      <c r="K1679" s="1"/>
      <c r="L1679" s="1"/>
      <c r="M1679" s="1"/>
      <c r="N1679" s="1"/>
      <c r="O1679" s="1"/>
      <c r="P1679" s="1"/>
      <c r="Q1679" s="1"/>
      <c r="R1679" s="1"/>
      <c r="S1679" s="1"/>
      <c r="T1679" s="1"/>
    </row>
    <row r="1680" spans="1:20">
      <c r="A1680" s="1"/>
      <c r="B1680" s="1"/>
      <c r="C1680" s="1"/>
      <c r="D1680" s="1"/>
      <c r="E1680" s="1"/>
      <c r="F1680" s="1"/>
      <c r="G1680" s="1"/>
      <c r="H1680" s="1"/>
      <c r="I1680" s="1"/>
      <c r="J1680" s="1"/>
      <c r="K1680" s="1"/>
      <c r="L1680" s="1"/>
      <c r="M1680" s="1"/>
      <c r="N1680" s="1"/>
      <c r="O1680" s="1"/>
      <c r="P1680" s="1"/>
      <c r="Q1680" s="1"/>
      <c r="R1680" s="1"/>
      <c r="S1680" s="1"/>
      <c r="T1680" s="1"/>
    </row>
    <row r="1681" spans="1:20">
      <c r="A1681" s="1"/>
      <c r="B1681" s="1"/>
      <c r="C1681" s="1"/>
      <c r="D1681" s="1"/>
      <c r="E1681" s="1"/>
      <c r="F1681" s="1"/>
      <c r="G1681" s="1"/>
      <c r="H1681" s="1"/>
      <c r="I1681" s="1"/>
      <c r="J1681" s="1"/>
      <c r="K1681" s="1"/>
      <c r="L1681" s="1"/>
      <c r="M1681" s="1"/>
      <c r="N1681" s="1"/>
      <c r="O1681" s="1"/>
      <c r="P1681" s="1"/>
      <c r="Q1681" s="1"/>
      <c r="R1681" s="1"/>
      <c r="S1681" s="1"/>
      <c r="T1681" s="1"/>
    </row>
    <row r="1682" spans="1:20">
      <c r="A1682" s="1"/>
      <c r="B1682" s="1"/>
      <c r="C1682" s="1"/>
      <c r="D1682" s="1"/>
      <c r="E1682" s="1"/>
      <c r="F1682" s="1"/>
      <c r="G1682" s="1"/>
      <c r="H1682" s="1"/>
      <c r="I1682" s="1"/>
      <c r="J1682" s="1"/>
      <c r="K1682" s="1"/>
      <c r="L1682" s="1"/>
      <c r="M1682" s="1"/>
      <c r="N1682" s="1"/>
      <c r="O1682" s="1"/>
      <c r="P1682" s="1"/>
      <c r="Q1682" s="1"/>
      <c r="R1682" s="1"/>
      <c r="S1682" s="1"/>
      <c r="T1682" s="1"/>
    </row>
    <row r="1683" spans="1:20">
      <c r="A1683" s="1"/>
      <c r="B1683" s="1"/>
      <c r="C1683" s="1"/>
      <c r="D1683" s="1"/>
      <c r="E1683" s="1"/>
      <c r="F1683" s="1"/>
      <c r="G1683" s="1"/>
      <c r="H1683" s="1"/>
      <c r="I1683" s="1"/>
      <c r="J1683" s="1"/>
      <c r="K1683" s="1"/>
      <c r="L1683" s="1"/>
      <c r="M1683" s="1"/>
      <c r="N1683" s="1"/>
      <c r="O1683" s="1"/>
      <c r="P1683" s="1"/>
      <c r="Q1683" s="1"/>
      <c r="R1683" s="1"/>
      <c r="S1683" s="1"/>
      <c r="T1683" s="1"/>
    </row>
    <row r="1684" spans="1:20">
      <c r="A1684" s="1"/>
      <c r="B1684" s="1"/>
      <c r="C1684" s="1"/>
      <c r="D1684" s="1"/>
      <c r="E1684" s="1"/>
      <c r="F1684" s="1"/>
      <c r="G1684" s="1"/>
      <c r="H1684" s="1"/>
      <c r="I1684" s="1"/>
      <c r="J1684" s="1"/>
      <c r="K1684" s="1"/>
      <c r="L1684" s="1"/>
      <c r="M1684" s="1"/>
      <c r="N1684" s="1"/>
      <c r="O1684" s="1"/>
      <c r="P1684" s="1"/>
      <c r="Q1684" s="1"/>
      <c r="R1684" s="1"/>
      <c r="S1684" s="1"/>
      <c r="T1684" s="1"/>
    </row>
    <row r="1685" spans="1:20">
      <c r="A1685" s="1"/>
      <c r="B1685" s="1"/>
      <c r="C1685" s="1"/>
      <c r="D1685" s="1"/>
      <c r="E1685" s="1"/>
      <c r="F1685" s="1"/>
      <c r="G1685" s="1"/>
      <c r="H1685" s="1"/>
      <c r="I1685" s="1"/>
      <c r="J1685" s="1"/>
      <c r="K1685" s="1"/>
      <c r="L1685" s="1"/>
      <c r="M1685" s="1"/>
      <c r="N1685" s="1"/>
      <c r="O1685" s="1"/>
      <c r="P1685" s="1"/>
      <c r="Q1685" s="1"/>
      <c r="R1685" s="1"/>
      <c r="S1685" s="1"/>
      <c r="T1685" s="1"/>
    </row>
    <row r="1686" spans="1:20">
      <c r="A1686" s="1"/>
      <c r="B1686" s="1"/>
      <c r="C1686" s="1"/>
      <c r="D1686" s="1"/>
      <c r="E1686" s="1"/>
      <c r="F1686" s="1"/>
      <c r="G1686" s="1"/>
      <c r="H1686" s="1"/>
      <c r="I1686" s="1"/>
      <c r="J1686" s="1"/>
      <c r="K1686" s="1"/>
      <c r="L1686" s="1"/>
      <c r="M1686" s="1"/>
      <c r="N1686" s="1"/>
      <c r="O1686" s="1"/>
      <c r="P1686" s="1"/>
      <c r="Q1686" s="1"/>
      <c r="R1686" s="1"/>
      <c r="S1686" s="1"/>
      <c r="T1686" s="1"/>
    </row>
    <row r="1687" spans="1:20">
      <c r="A1687" s="1"/>
      <c r="B1687" s="1"/>
      <c r="C1687" s="1"/>
      <c r="D1687" s="1"/>
      <c r="E1687" s="1"/>
      <c r="F1687" s="1"/>
      <c r="G1687" s="1"/>
      <c r="H1687" s="1"/>
      <c r="I1687" s="1"/>
      <c r="J1687" s="1"/>
      <c r="K1687" s="1"/>
      <c r="L1687" s="1"/>
      <c r="M1687" s="1"/>
      <c r="N1687" s="1"/>
      <c r="O1687" s="1"/>
      <c r="P1687" s="1"/>
      <c r="Q1687" s="1"/>
      <c r="R1687" s="1"/>
      <c r="S1687" s="1"/>
      <c r="T1687" s="1"/>
    </row>
    <row r="1688" spans="1:20">
      <c r="A1688" s="1"/>
      <c r="B1688" s="1"/>
      <c r="C1688" s="1"/>
      <c r="D1688" s="1"/>
      <c r="E1688" s="1"/>
      <c r="F1688" s="1"/>
      <c r="G1688" s="1"/>
      <c r="H1688" s="1"/>
      <c r="I1688" s="1"/>
      <c r="J1688" s="1"/>
      <c r="K1688" s="1"/>
      <c r="L1688" s="1"/>
      <c r="M1688" s="1"/>
      <c r="N1688" s="1"/>
      <c r="O1688" s="1"/>
      <c r="P1688" s="1"/>
      <c r="Q1688" s="1"/>
      <c r="R1688" s="1"/>
      <c r="S1688" s="1"/>
      <c r="T1688" s="1"/>
    </row>
    <row r="1689" spans="1:20">
      <c r="A1689" s="1"/>
      <c r="B1689" s="1"/>
      <c r="C1689" s="1"/>
      <c r="D1689" s="1"/>
      <c r="E1689" s="1"/>
      <c r="F1689" s="1"/>
      <c r="G1689" s="1"/>
      <c r="H1689" s="1"/>
      <c r="I1689" s="1"/>
      <c r="J1689" s="1"/>
      <c r="K1689" s="1"/>
      <c r="L1689" s="1"/>
      <c r="M1689" s="1"/>
      <c r="N1689" s="1"/>
      <c r="O1689" s="1"/>
      <c r="P1689" s="1"/>
      <c r="Q1689" s="1"/>
      <c r="R1689" s="1"/>
      <c r="S1689" s="1"/>
      <c r="T1689" s="1"/>
    </row>
    <row r="1690" spans="1:20">
      <c r="A1690" s="1"/>
      <c r="B1690" s="1"/>
      <c r="C1690" s="1"/>
      <c r="D1690" s="1"/>
      <c r="E1690" s="1"/>
      <c r="F1690" s="1"/>
      <c r="G1690" s="1"/>
      <c r="H1690" s="1"/>
      <c r="I1690" s="1"/>
      <c r="J1690" s="1"/>
      <c r="K1690" s="1"/>
      <c r="L1690" s="1"/>
      <c r="M1690" s="1"/>
      <c r="N1690" s="1"/>
      <c r="O1690" s="1"/>
      <c r="P1690" s="1"/>
      <c r="Q1690" s="1"/>
      <c r="R1690" s="1"/>
      <c r="S1690" s="1"/>
      <c r="T1690" s="1"/>
    </row>
    <row r="1691" spans="1:20">
      <c r="A1691" s="1"/>
      <c r="B1691" s="1"/>
      <c r="C1691" s="1"/>
      <c r="D1691" s="1"/>
      <c r="E1691" s="1"/>
      <c r="F1691" s="1"/>
      <c r="G1691" s="1"/>
      <c r="H1691" s="1"/>
      <c r="I1691" s="1"/>
      <c r="J1691" s="1"/>
      <c r="K1691" s="1"/>
      <c r="L1691" s="1"/>
      <c r="M1691" s="1"/>
      <c r="N1691" s="1"/>
      <c r="O1691" s="1"/>
      <c r="P1691" s="1"/>
      <c r="Q1691" s="1"/>
      <c r="R1691" s="1"/>
      <c r="S1691" s="1"/>
      <c r="T1691" s="1"/>
    </row>
    <row r="1692" spans="1:20">
      <c r="A1692" s="1"/>
      <c r="B1692" s="1"/>
      <c r="C1692" s="1"/>
      <c r="D1692" s="1"/>
      <c r="E1692" s="1"/>
      <c r="F1692" s="1"/>
      <c r="G1692" s="1"/>
      <c r="H1692" s="1"/>
      <c r="I1692" s="1"/>
      <c r="J1692" s="1"/>
      <c r="K1692" s="1"/>
      <c r="L1692" s="1"/>
      <c r="M1692" s="1"/>
      <c r="N1692" s="1"/>
      <c r="O1692" s="1"/>
      <c r="P1692" s="1"/>
      <c r="Q1692" s="1"/>
      <c r="R1692" s="1"/>
      <c r="S1692" s="1"/>
      <c r="T1692" s="1"/>
    </row>
    <row r="1693" spans="1:20">
      <c r="A1693" s="1"/>
      <c r="B1693" s="1"/>
      <c r="C1693" s="1"/>
      <c r="D1693" s="1"/>
      <c r="E1693" s="1"/>
      <c r="F1693" s="1"/>
      <c r="G1693" s="1"/>
      <c r="H1693" s="1"/>
      <c r="I1693" s="1"/>
      <c r="J1693" s="1"/>
      <c r="K1693" s="1"/>
      <c r="L1693" s="1"/>
      <c r="M1693" s="1"/>
      <c r="N1693" s="1"/>
      <c r="O1693" s="1"/>
      <c r="P1693" s="1"/>
      <c r="Q1693" s="1"/>
      <c r="R1693" s="1"/>
      <c r="S1693" s="1"/>
      <c r="T1693" s="1"/>
    </row>
    <row r="1694" spans="1:20">
      <c r="A1694" s="1"/>
      <c r="B1694" s="1"/>
      <c r="C1694" s="1"/>
      <c r="D1694" s="1"/>
      <c r="E1694" s="1"/>
      <c r="F1694" s="1"/>
      <c r="G1694" s="1"/>
      <c r="H1694" s="1"/>
      <c r="I1694" s="1"/>
      <c r="J1694" s="1"/>
      <c r="K1694" s="1"/>
      <c r="L1694" s="1"/>
      <c r="M1694" s="1"/>
      <c r="N1694" s="1"/>
      <c r="O1694" s="1"/>
      <c r="P1694" s="1"/>
      <c r="Q1694" s="1"/>
      <c r="R1694" s="1"/>
      <c r="S1694" s="1"/>
      <c r="T1694" s="1"/>
    </row>
    <row r="1695" spans="1:20">
      <c r="A1695" s="1"/>
      <c r="B1695" s="1"/>
      <c r="C1695" s="1"/>
      <c r="D1695" s="1"/>
      <c r="E1695" s="1"/>
      <c r="F1695" s="1"/>
      <c r="G1695" s="1"/>
      <c r="H1695" s="1"/>
      <c r="I1695" s="1"/>
      <c r="J1695" s="1"/>
      <c r="K1695" s="1"/>
      <c r="L1695" s="1"/>
      <c r="M1695" s="1"/>
      <c r="N1695" s="1"/>
      <c r="O1695" s="1"/>
      <c r="P1695" s="1"/>
      <c r="Q1695" s="1"/>
      <c r="R1695" s="1"/>
      <c r="S1695" s="1"/>
      <c r="T1695" s="1"/>
    </row>
    <row r="1696" spans="1:20">
      <c r="A1696" s="1"/>
      <c r="B1696" s="1"/>
      <c r="C1696" s="1"/>
      <c r="D1696" s="1"/>
      <c r="E1696" s="1"/>
      <c r="F1696" s="1"/>
      <c r="G1696" s="1"/>
      <c r="H1696" s="1"/>
      <c r="I1696" s="1"/>
      <c r="J1696" s="1"/>
      <c r="K1696" s="1"/>
      <c r="L1696" s="1"/>
      <c r="M1696" s="1"/>
      <c r="N1696" s="1"/>
      <c r="O1696" s="1"/>
      <c r="P1696" s="1"/>
      <c r="Q1696" s="1"/>
      <c r="R1696" s="1"/>
      <c r="S1696" s="1"/>
      <c r="T1696" s="1"/>
    </row>
    <row r="1697" spans="1:20">
      <c r="A1697" s="1"/>
      <c r="B1697" s="1"/>
      <c r="C1697" s="1"/>
      <c r="D1697" s="1"/>
      <c r="E1697" s="1"/>
      <c r="F1697" s="1"/>
      <c r="G1697" s="1"/>
      <c r="H1697" s="1"/>
      <c r="I1697" s="1"/>
      <c r="J1697" s="1"/>
      <c r="K1697" s="1"/>
      <c r="L1697" s="1"/>
      <c r="M1697" s="1"/>
      <c r="N1697" s="1"/>
      <c r="O1697" s="1"/>
      <c r="P1697" s="1"/>
      <c r="Q1697" s="1"/>
      <c r="R1697" s="1"/>
      <c r="S1697" s="1"/>
      <c r="T1697" s="1"/>
    </row>
    <row r="1698" spans="1:20">
      <c r="A1698" s="1"/>
      <c r="B1698" s="1"/>
      <c r="C1698" s="1"/>
      <c r="D1698" s="1"/>
      <c r="E1698" s="1"/>
      <c r="F1698" s="1"/>
      <c r="G1698" s="1"/>
      <c r="H1698" s="1"/>
      <c r="I1698" s="1"/>
      <c r="J1698" s="1"/>
      <c r="K1698" s="1"/>
      <c r="L1698" s="1"/>
      <c r="M1698" s="1"/>
      <c r="N1698" s="1"/>
      <c r="O1698" s="1"/>
      <c r="P1698" s="1"/>
      <c r="Q1698" s="1"/>
      <c r="R1698" s="1"/>
      <c r="S1698" s="1"/>
      <c r="T1698" s="1"/>
    </row>
    <row r="1699" spans="1:20">
      <c r="A1699" s="1"/>
      <c r="B1699" s="1"/>
      <c r="C1699" s="1"/>
      <c r="D1699" s="1"/>
      <c r="E1699" s="1"/>
      <c r="F1699" s="1"/>
      <c r="G1699" s="1"/>
      <c r="H1699" s="1"/>
      <c r="I1699" s="1"/>
      <c r="J1699" s="1"/>
      <c r="K1699" s="1"/>
      <c r="L1699" s="1"/>
      <c r="M1699" s="1"/>
      <c r="N1699" s="1"/>
      <c r="O1699" s="1"/>
      <c r="P1699" s="1"/>
      <c r="Q1699" s="1"/>
      <c r="R1699" s="1"/>
      <c r="S1699" s="1"/>
      <c r="T1699" s="1"/>
    </row>
    <row r="1700" spans="1:20">
      <c r="A1700" s="1"/>
      <c r="B1700" s="1"/>
      <c r="C1700" s="1"/>
      <c r="D1700" s="1"/>
      <c r="E1700" s="1"/>
      <c r="F1700" s="1"/>
      <c r="G1700" s="1"/>
      <c r="H1700" s="1"/>
      <c r="I1700" s="1"/>
      <c r="J1700" s="1"/>
      <c r="K1700" s="1"/>
      <c r="L1700" s="1"/>
      <c r="M1700" s="1"/>
      <c r="N1700" s="1"/>
      <c r="O1700" s="1"/>
      <c r="P1700" s="1"/>
      <c r="Q1700" s="1"/>
      <c r="R1700" s="1"/>
      <c r="S1700" s="1"/>
      <c r="T1700" s="1"/>
    </row>
    <row r="1701" spans="1:20">
      <c r="A1701" s="1"/>
      <c r="B1701" s="1"/>
      <c r="C1701" s="1"/>
      <c r="D1701" s="1"/>
      <c r="E1701" s="1"/>
      <c r="F1701" s="1"/>
      <c r="G1701" s="1"/>
      <c r="H1701" s="1"/>
      <c r="I1701" s="1"/>
      <c r="J1701" s="1"/>
      <c r="K1701" s="1"/>
      <c r="L1701" s="1"/>
      <c r="M1701" s="1"/>
      <c r="N1701" s="1"/>
      <c r="O1701" s="1"/>
      <c r="P1701" s="1"/>
      <c r="Q1701" s="1"/>
      <c r="R1701" s="1"/>
      <c r="S1701" s="1"/>
      <c r="T1701" s="1"/>
    </row>
    <row r="1702" spans="1:20">
      <c r="A1702" s="1"/>
      <c r="B1702" s="1"/>
      <c r="C1702" s="1"/>
      <c r="D1702" s="1"/>
      <c r="E1702" s="1"/>
      <c r="F1702" s="1"/>
      <c r="G1702" s="1"/>
      <c r="H1702" s="1"/>
      <c r="I1702" s="1"/>
      <c r="J1702" s="1"/>
      <c r="K1702" s="1"/>
      <c r="L1702" s="1"/>
      <c r="M1702" s="1"/>
      <c r="N1702" s="1"/>
      <c r="O1702" s="1"/>
      <c r="P1702" s="1"/>
      <c r="Q1702" s="1"/>
      <c r="R1702" s="1"/>
      <c r="S1702" s="1"/>
      <c r="T1702" s="1"/>
    </row>
    <row r="1703" spans="1:20">
      <c r="A1703" s="1"/>
      <c r="B1703" s="1"/>
      <c r="C1703" s="1"/>
      <c r="D1703" s="1"/>
      <c r="E1703" s="1"/>
      <c r="F1703" s="1"/>
      <c r="G1703" s="1"/>
      <c r="H1703" s="1"/>
      <c r="I1703" s="1"/>
      <c r="J1703" s="1"/>
      <c r="K1703" s="1"/>
      <c r="L1703" s="1"/>
      <c r="M1703" s="1"/>
      <c r="N1703" s="1"/>
      <c r="O1703" s="1"/>
      <c r="P1703" s="1"/>
      <c r="Q1703" s="1"/>
      <c r="R1703" s="1"/>
      <c r="S1703" s="1"/>
      <c r="T1703" s="1"/>
    </row>
    <row r="1704" spans="1:20">
      <c r="A1704" s="1"/>
      <c r="B1704" s="1"/>
      <c r="C1704" s="1"/>
      <c r="D1704" s="1"/>
      <c r="E1704" s="1"/>
      <c r="F1704" s="1"/>
      <c r="G1704" s="1"/>
      <c r="H1704" s="1"/>
      <c r="I1704" s="1"/>
      <c r="J1704" s="1"/>
      <c r="K1704" s="1"/>
      <c r="L1704" s="1"/>
      <c r="M1704" s="1"/>
      <c r="N1704" s="1"/>
      <c r="O1704" s="1"/>
      <c r="P1704" s="1"/>
      <c r="Q1704" s="1"/>
      <c r="R1704" s="1"/>
      <c r="S1704" s="1"/>
      <c r="T1704" s="1"/>
    </row>
    <row r="1705" spans="1:20">
      <c r="A1705" s="1"/>
      <c r="B1705" s="1"/>
      <c r="C1705" s="1"/>
      <c r="D1705" s="1"/>
      <c r="E1705" s="1"/>
      <c r="F1705" s="1"/>
      <c r="G1705" s="1"/>
      <c r="H1705" s="1"/>
      <c r="I1705" s="1"/>
      <c r="J1705" s="1"/>
      <c r="K1705" s="1"/>
      <c r="L1705" s="1"/>
      <c r="M1705" s="1"/>
      <c r="N1705" s="1"/>
      <c r="O1705" s="1"/>
      <c r="P1705" s="1"/>
      <c r="Q1705" s="1"/>
      <c r="R1705" s="1"/>
      <c r="S1705" s="1"/>
      <c r="T1705" s="1"/>
    </row>
    <row r="1706" spans="1:20">
      <c r="A1706" s="1"/>
      <c r="B1706" s="1"/>
      <c r="C1706" s="1"/>
      <c r="D1706" s="1"/>
      <c r="E1706" s="1"/>
      <c r="F1706" s="1"/>
      <c r="G1706" s="1"/>
      <c r="H1706" s="1"/>
      <c r="I1706" s="1"/>
      <c r="J1706" s="1"/>
      <c r="K1706" s="1"/>
      <c r="L1706" s="1"/>
      <c r="M1706" s="1"/>
      <c r="N1706" s="1"/>
      <c r="O1706" s="1"/>
      <c r="P1706" s="1"/>
      <c r="Q1706" s="1"/>
      <c r="R1706" s="1"/>
      <c r="S1706" s="1"/>
      <c r="T1706" s="1"/>
    </row>
    <row r="1707" spans="1:20">
      <c r="A1707" s="1"/>
      <c r="B1707" s="1"/>
      <c r="C1707" s="1"/>
      <c r="D1707" s="1"/>
      <c r="E1707" s="1"/>
      <c r="F1707" s="1"/>
      <c r="G1707" s="1"/>
      <c r="H1707" s="1"/>
      <c r="I1707" s="1"/>
      <c r="J1707" s="1"/>
      <c r="K1707" s="1"/>
      <c r="L1707" s="1"/>
      <c r="M1707" s="1"/>
      <c r="N1707" s="1"/>
      <c r="O1707" s="1"/>
      <c r="P1707" s="1"/>
      <c r="Q1707" s="1"/>
      <c r="R1707" s="1"/>
      <c r="S1707" s="1"/>
      <c r="T1707" s="1"/>
    </row>
    <row r="1708" spans="1:20">
      <c r="A1708" s="1"/>
      <c r="B1708" s="1"/>
      <c r="C1708" s="1"/>
      <c r="D1708" s="1"/>
      <c r="E1708" s="1"/>
      <c r="F1708" s="1"/>
      <c r="G1708" s="1"/>
      <c r="H1708" s="1"/>
      <c r="I1708" s="1"/>
      <c r="J1708" s="1"/>
      <c r="K1708" s="1"/>
      <c r="L1708" s="1"/>
      <c r="M1708" s="1"/>
      <c r="N1708" s="1"/>
      <c r="O1708" s="1"/>
      <c r="P1708" s="1"/>
      <c r="Q1708" s="1"/>
      <c r="R1708" s="1"/>
      <c r="S1708" s="1"/>
      <c r="T1708" s="1"/>
    </row>
    <row r="1709" spans="1:20">
      <c r="A1709" s="1"/>
      <c r="B1709" s="1"/>
      <c r="C1709" s="1"/>
      <c r="D1709" s="1"/>
      <c r="E1709" s="1"/>
      <c r="F1709" s="1"/>
      <c r="G1709" s="1"/>
      <c r="H1709" s="1"/>
      <c r="I1709" s="1"/>
      <c r="J1709" s="1"/>
      <c r="K1709" s="1"/>
      <c r="L1709" s="1"/>
      <c r="M1709" s="1"/>
      <c r="N1709" s="1"/>
      <c r="O1709" s="1"/>
      <c r="P1709" s="1"/>
      <c r="Q1709" s="1"/>
      <c r="R1709" s="1"/>
      <c r="S1709" s="1"/>
      <c r="T1709" s="1"/>
    </row>
    <row r="1710" spans="1:20">
      <c r="A1710" s="1"/>
      <c r="B1710" s="1"/>
      <c r="C1710" s="1"/>
      <c r="D1710" s="1"/>
      <c r="E1710" s="1"/>
      <c r="F1710" s="1"/>
      <c r="G1710" s="1"/>
      <c r="H1710" s="1"/>
      <c r="I1710" s="1"/>
      <c r="J1710" s="1"/>
      <c r="K1710" s="1"/>
      <c r="L1710" s="1"/>
      <c r="M1710" s="1"/>
      <c r="N1710" s="1"/>
      <c r="O1710" s="1"/>
      <c r="P1710" s="1"/>
      <c r="Q1710" s="1"/>
      <c r="R1710" s="1"/>
      <c r="S1710" s="1"/>
      <c r="T1710" s="1"/>
    </row>
    <row r="1711" spans="1:20">
      <c r="A1711" s="1"/>
      <c r="B1711" s="1"/>
      <c r="C1711" s="1"/>
      <c r="D1711" s="1"/>
      <c r="E1711" s="1"/>
      <c r="F1711" s="1"/>
      <c r="G1711" s="1"/>
      <c r="H1711" s="1"/>
      <c r="I1711" s="1"/>
      <c r="J1711" s="1"/>
      <c r="K1711" s="1"/>
      <c r="L1711" s="1"/>
      <c r="M1711" s="1"/>
      <c r="N1711" s="1"/>
      <c r="O1711" s="1"/>
      <c r="P1711" s="1"/>
      <c r="Q1711" s="1"/>
      <c r="R1711" s="1"/>
      <c r="S1711" s="1"/>
      <c r="T1711" s="1"/>
    </row>
    <row r="1712" spans="1:20">
      <c r="A1712" s="1"/>
      <c r="B1712" s="1"/>
      <c r="C1712" s="1"/>
      <c r="D1712" s="1"/>
      <c r="E1712" s="1"/>
      <c r="F1712" s="1"/>
      <c r="G1712" s="1"/>
      <c r="H1712" s="1"/>
      <c r="I1712" s="1"/>
      <c r="J1712" s="1"/>
      <c r="K1712" s="1"/>
      <c r="L1712" s="1"/>
      <c r="M1712" s="1"/>
      <c r="N1712" s="1"/>
      <c r="O1712" s="1"/>
      <c r="P1712" s="1"/>
      <c r="Q1712" s="1"/>
      <c r="R1712" s="1"/>
      <c r="S1712" s="1"/>
      <c r="T1712" s="1"/>
    </row>
    <row r="1713" spans="1:20">
      <c r="A1713" s="1"/>
      <c r="B1713" s="1"/>
      <c r="C1713" s="1"/>
      <c r="D1713" s="1"/>
      <c r="E1713" s="1"/>
      <c r="F1713" s="1"/>
      <c r="G1713" s="1"/>
      <c r="H1713" s="1"/>
      <c r="I1713" s="1"/>
      <c r="J1713" s="1"/>
      <c r="K1713" s="1"/>
      <c r="L1713" s="1"/>
      <c r="M1713" s="1"/>
      <c r="N1713" s="1"/>
      <c r="O1713" s="1"/>
      <c r="P1713" s="1"/>
      <c r="Q1713" s="1"/>
      <c r="R1713" s="1"/>
      <c r="S1713" s="1"/>
      <c r="T1713" s="1"/>
    </row>
    <row r="1714" spans="1:20">
      <c r="A1714" s="1"/>
      <c r="B1714" s="1"/>
      <c r="C1714" s="1"/>
      <c r="D1714" s="1"/>
      <c r="E1714" s="1"/>
      <c r="F1714" s="1"/>
      <c r="G1714" s="1"/>
      <c r="H1714" s="1"/>
      <c r="I1714" s="1"/>
      <c r="J1714" s="1"/>
      <c r="K1714" s="1"/>
      <c r="L1714" s="1"/>
      <c r="M1714" s="1"/>
      <c r="N1714" s="1"/>
      <c r="O1714" s="1"/>
      <c r="P1714" s="1"/>
      <c r="Q1714" s="1"/>
      <c r="R1714" s="1"/>
      <c r="S1714" s="1"/>
      <c r="T1714" s="1"/>
    </row>
    <row r="1715" spans="1:20">
      <c r="A1715" s="1"/>
      <c r="B1715" s="1"/>
      <c r="C1715" s="1"/>
      <c r="D1715" s="1"/>
      <c r="E1715" s="1"/>
      <c r="F1715" s="1"/>
      <c r="G1715" s="1"/>
      <c r="H1715" s="1"/>
      <c r="I1715" s="1"/>
      <c r="J1715" s="1"/>
      <c r="K1715" s="1"/>
      <c r="L1715" s="1"/>
      <c r="M1715" s="1"/>
      <c r="N1715" s="1"/>
      <c r="O1715" s="1"/>
      <c r="P1715" s="1"/>
      <c r="Q1715" s="1"/>
      <c r="R1715" s="1"/>
      <c r="S1715" s="1"/>
      <c r="T1715" s="1"/>
    </row>
    <row r="1716" spans="1:20">
      <c r="A1716" s="1"/>
      <c r="B1716" s="1"/>
      <c r="C1716" s="1"/>
      <c r="D1716" s="1"/>
      <c r="E1716" s="1"/>
      <c r="F1716" s="1"/>
      <c r="G1716" s="1"/>
      <c r="H1716" s="1"/>
      <c r="I1716" s="1"/>
      <c r="J1716" s="1"/>
      <c r="K1716" s="1"/>
      <c r="L1716" s="1"/>
      <c r="M1716" s="1"/>
      <c r="N1716" s="1"/>
      <c r="O1716" s="1"/>
      <c r="P1716" s="1"/>
      <c r="Q1716" s="1"/>
      <c r="R1716" s="1"/>
      <c r="S1716" s="1"/>
      <c r="T1716" s="1"/>
    </row>
    <row r="1717" spans="1:20">
      <c r="A1717" s="1"/>
      <c r="B1717" s="1"/>
      <c r="C1717" s="1"/>
      <c r="D1717" s="1"/>
      <c r="E1717" s="1"/>
      <c r="F1717" s="1"/>
      <c r="G1717" s="1"/>
      <c r="H1717" s="1"/>
      <c r="I1717" s="1"/>
      <c r="J1717" s="1"/>
      <c r="K1717" s="1"/>
      <c r="L1717" s="1"/>
      <c r="M1717" s="1"/>
      <c r="N1717" s="1"/>
      <c r="O1717" s="1"/>
      <c r="P1717" s="1"/>
      <c r="Q1717" s="1"/>
      <c r="R1717" s="1"/>
      <c r="S1717" s="1"/>
      <c r="T1717" s="1"/>
    </row>
    <row r="1718" spans="1:20">
      <c r="A1718" s="1"/>
      <c r="B1718" s="1"/>
      <c r="C1718" s="1"/>
      <c r="D1718" s="1"/>
      <c r="E1718" s="1"/>
      <c r="F1718" s="1"/>
      <c r="G1718" s="1"/>
      <c r="H1718" s="1"/>
      <c r="I1718" s="1"/>
      <c r="J1718" s="1"/>
      <c r="K1718" s="1"/>
      <c r="L1718" s="1"/>
      <c r="M1718" s="1"/>
      <c r="N1718" s="1"/>
      <c r="O1718" s="1"/>
      <c r="P1718" s="1"/>
      <c r="Q1718" s="1"/>
      <c r="R1718" s="1"/>
      <c r="S1718" s="1"/>
      <c r="T1718" s="1"/>
    </row>
    <row r="1719" spans="1:20">
      <c r="A1719" s="1"/>
      <c r="B1719" s="1"/>
      <c r="C1719" s="1"/>
      <c r="D1719" s="1"/>
      <c r="E1719" s="1"/>
      <c r="F1719" s="1"/>
      <c r="G1719" s="1"/>
      <c r="H1719" s="1"/>
      <c r="I1719" s="1"/>
      <c r="J1719" s="1"/>
      <c r="K1719" s="1"/>
      <c r="L1719" s="1"/>
      <c r="M1719" s="1"/>
      <c r="N1719" s="1"/>
      <c r="O1719" s="1"/>
      <c r="P1719" s="1"/>
      <c r="Q1719" s="1"/>
      <c r="R1719" s="1"/>
      <c r="S1719" s="1"/>
      <c r="T1719" s="1"/>
    </row>
    <row r="1720" spans="1:20">
      <c r="A1720" s="1"/>
      <c r="B1720" s="1"/>
      <c r="C1720" s="1"/>
      <c r="D1720" s="1"/>
      <c r="E1720" s="1"/>
      <c r="F1720" s="1"/>
      <c r="G1720" s="1"/>
      <c r="H1720" s="1"/>
      <c r="I1720" s="1"/>
      <c r="J1720" s="1"/>
      <c r="K1720" s="1"/>
      <c r="L1720" s="1"/>
      <c r="M1720" s="1"/>
      <c r="N1720" s="1"/>
      <c r="O1720" s="1"/>
      <c r="P1720" s="1"/>
      <c r="Q1720" s="1"/>
      <c r="R1720" s="1"/>
      <c r="S1720" s="1"/>
      <c r="T1720" s="1"/>
    </row>
    <row r="1721" spans="1:20">
      <c r="A1721" s="1"/>
      <c r="B1721" s="1"/>
      <c r="C1721" s="1"/>
      <c r="D1721" s="1"/>
      <c r="E1721" s="1"/>
      <c r="F1721" s="1"/>
      <c r="G1721" s="1"/>
      <c r="H1721" s="1"/>
      <c r="I1721" s="1"/>
      <c r="J1721" s="1"/>
      <c r="K1721" s="1"/>
      <c r="L1721" s="1"/>
      <c r="M1721" s="1"/>
      <c r="N1721" s="1"/>
      <c r="O1721" s="1"/>
      <c r="P1721" s="1"/>
      <c r="Q1721" s="1"/>
      <c r="R1721" s="1"/>
      <c r="S1721" s="1"/>
      <c r="T1721" s="1"/>
    </row>
    <row r="1722" spans="1:20">
      <c r="A1722" s="1"/>
      <c r="B1722" s="1"/>
      <c r="C1722" s="1"/>
      <c r="D1722" s="1"/>
      <c r="E1722" s="1"/>
      <c r="F1722" s="1"/>
      <c r="G1722" s="1"/>
      <c r="H1722" s="1"/>
      <c r="I1722" s="1"/>
      <c r="J1722" s="1"/>
      <c r="K1722" s="1"/>
      <c r="L1722" s="1"/>
      <c r="M1722" s="1"/>
      <c r="N1722" s="1"/>
      <c r="O1722" s="1"/>
      <c r="P1722" s="1"/>
      <c r="Q1722" s="1"/>
      <c r="R1722" s="1"/>
      <c r="S1722" s="1"/>
      <c r="T1722" s="1"/>
    </row>
    <row r="1723" spans="1:20">
      <c r="A1723" s="1"/>
      <c r="B1723" s="1"/>
      <c r="C1723" s="1"/>
      <c r="D1723" s="1"/>
      <c r="E1723" s="1"/>
      <c r="F1723" s="1"/>
      <c r="G1723" s="1"/>
      <c r="H1723" s="1"/>
      <c r="I1723" s="1"/>
      <c r="J1723" s="1"/>
      <c r="K1723" s="1"/>
      <c r="L1723" s="1"/>
      <c r="M1723" s="1"/>
      <c r="N1723" s="1"/>
      <c r="O1723" s="1"/>
      <c r="P1723" s="1"/>
      <c r="Q1723" s="1"/>
      <c r="R1723" s="1"/>
      <c r="S1723" s="1"/>
      <c r="T1723" s="1"/>
    </row>
    <row r="1724" spans="1:20">
      <c r="A1724" s="1"/>
      <c r="B1724" s="1"/>
      <c r="C1724" s="1"/>
      <c r="D1724" s="1"/>
      <c r="E1724" s="1"/>
      <c r="F1724" s="1"/>
      <c r="G1724" s="1"/>
      <c r="H1724" s="1"/>
      <c r="I1724" s="1"/>
      <c r="J1724" s="1"/>
      <c r="K1724" s="1"/>
      <c r="L1724" s="1"/>
      <c r="M1724" s="1"/>
      <c r="N1724" s="1"/>
      <c r="O1724" s="1"/>
      <c r="P1724" s="1"/>
      <c r="Q1724" s="1"/>
      <c r="R1724" s="1"/>
      <c r="S1724" s="1"/>
      <c r="T1724" s="1"/>
    </row>
    <row r="1725" spans="1:20">
      <c r="A1725" s="1"/>
      <c r="B1725" s="1"/>
      <c r="C1725" s="1"/>
      <c r="D1725" s="1"/>
      <c r="E1725" s="1"/>
      <c r="F1725" s="1"/>
      <c r="G1725" s="1"/>
      <c r="H1725" s="1"/>
      <c r="I1725" s="1"/>
      <c r="J1725" s="1"/>
      <c r="K1725" s="1"/>
      <c r="L1725" s="1"/>
      <c r="M1725" s="1"/>
      <c r="N1725" s="1"/>
      <c r="O1725" s="1"/>
      <c r="P1725" s="1"/>
      <c r="Q1725" s="1"/>
      <c r="R1725" s="1"/>
      <c r="S1725" s="1"/>
      <c r="T1725" s="1"/>
    </row>
    <row r="1726" spans="1:20">
      <c r="A1726" s="1"/>
      <c r="B1726" s="1"/>
      <c r="C1726" s="1"/>
      <c r="D1726" s="1"/>
      <c r="E1726" s="1"/>
      <c r="F1726" s="1"/>
      <c r="G1726" s="1"/>
      <c r="H1726" s="1"/>
      <c r="I1726" s="1"/>
      <c r="J1726" s="1"/>
      <c r="K1726" s="1"/>
      <c r="L1726" s="1"/>
      <c r="M1726" s="1"/>
      <c r="N1726" s="1"/>
      <c r="O1726" s="1"/>
      <c r="P1726" s="1"/>
      <c r="Q1726" s="1"/>
      <c r="R1726" s="1"/>
      <c r="S1726" s="1"/>
      <c r="T1726" s="1"/>
    </row>
    <row r="1727" spans="1:20">
      <c r="A1727" s="1"/>
      <c r="B1727" s="1"/>
      <c r="C1727" s="1"/>
      <c r="D1727" s="1"/>
      <c r="E1727" s="1"/>
      <c r="F1727" s="1"/>
      <c r="G1727" s="1"/>
      <c r="H1727" s="1"/>
      <c r="I1727" s="1"/>
      <c r="J1727" s="1"/>
      <c r="K1727" s="1"/>
      <c r="L1727" s="1"/>
      <c r="M1727" s="1"/>
      <c r="N1727" s="1"/>
      <c r="O1727" s="1"/>
      <c r="P1727" s="1"/>
      <c r="Q1727" s="1"/>
      <c r="R1727" s="1"/>
      <c r="S1727" s="1"/>
      <c r="T1727" s="1"/>
    </row>
    <row r="1728" spans="1:20">
      <c r="A1728" s="1"/>
      <c r="B1728" s="1"/>
      <c r="C1728" s="1"/>
      <c r="D1728" s="1"/>
      <c r="E1728" s="1"/>
      <c r="F1728" s="1"/>
      <c r="G1728" s="1"/>
      <c r="H1728" s="1"/>
      <c r="I1728" s="1"/>
      <c r="J1728" s="1"/>
      <c r="K1728" s="1"/>
      <c r="L1728" s="1"/>
      <c r="M1728" s="1"/>
      <c r="N1728" s="1"/>
      <c r="O1728" s="1"/>
      <c r="P1728" s="1"/>
      <c r="Q1728" s="1"/>
      <c r="R1728" s="1"/>
      <c r="S1728" s="1"/>
      <c r="T1728" s="1"/>
    </row>
    <row r="1729" spans="1:20">
      <c r="A1729" s="1"/>
      <c r="B1729" s="1"/>
      <c r="C1729" s="1"/>
      <c r="D1729" s="1"/>
      <c r="E1729" s="1"/>
      <c r="F1729" s="1"/>
      <c r="G1729" s="1"/>
      <c r="H1729" s="1"/>
      <c r="I1729" s="1"/>
      <c r="J1729" s="1"/>
      <c r="K1729" s="1"/>
      <c r="L1729" s="1"/>
      <c r="M1729" s="1"/>
      <c r="N1729" s="1"/>
      <c r="O1729" s="1"/>
      <c r="P1729" s="1"/>
      <c r="Q1729" s="1"/>
      <c r="R1729" s="1"/>
      <c r="S1729" s="1"/>
      <c r="T1729" s="1"/>
    </row>
    <row r="1730" spans="1:20">
      <c r="A1730" s="1"/>
      <c r="B1730" s="1"/>
      <c r="C1730" s="1"/>
      <c r="D1730" s="1"/>
      <c r="E1730" s="1"/>
      <c r="F1730" s="1"/>
      <c r="G1730" s="1"/>
      <c r="H1730" s="1"/>
      <c r="I1730" s="1"/>
      <c r="J1730" s="1"/>
      <c r="K1730" s="1"/>
      <c r="L1730" s="1"/>
      <c r="M1730" s="1"/>
      <c r="N1730" s="1"/>
      <c r="O1730" s="1"/>
      <c r="P1730" s="1"/>
      <c r="Q1730" s="1"/>
      <c r="R1730" s="1"/>
      <c r="S1730" s="1"/>
      <c r="T1730" s="1"/>
    </row>
    <row r="1731" spans="1:20">
      <c r="A1731" s="1"/>
      <c r="B1731" s="1"/>
      <c r="C1731" s="1"/>
      <c r="D1731" s="1"/>
      <c r="E1731" s="1"/>
      <c r="F1731" s="1"/>
      <c r="G1731" s="1"/>
      <c r="H1731" s="1"/>
      <c r="I1731" s="1"/>
      <c r="J1731" s="1"/>
      <c r="K1731" s="1"/>
      <c r="L1731" s="1"/>
      <c r="M1731" s="1"/>
      <c r="N1731" s="1"/>
      <c r="O1731" s="1"/>
      <c r="P1731" s="1"/>
      <c r="Q1731" s="1"/>
      <c r="R1731" s="1"/>
      <c r="S1731" s="1"/>
      <c r="T1731" s="1"/>
    </row>
    <row r="1732" spans="1:20">
      <c r="A1732" s="1"/>
      <c r="B1732" s="1"/>
      <c r="C1732" s="1"/>
      <c r="D1732" s="1"/>
      <c r="E1732" s="1"/>
      <c r="F1732" s="1"/>
      <c r="G1732" s="1"/>
      <c r="H1732" s="1"/>
      <c r="I1732" s="1"/>
      <c r="J1732" s="1"/>
      <c r="K1732" s="1"/>
      <c r="L1732" s="1"/>
      <c r="M1732" s="1"/>
      <c r="N1732" s="1"/>
      <c r="O1732" s="1"/>
      <c r="P1732" s="1"/>
      <c r="Q1732" s="1"/>
      <c r="R1732" s="1"/>
      <c r="S1732" s="1"/>
      <c r="T1732" s="1"/>
    </row>
    <row r="1733" spans="1:20">
      <c r="A1733" s="1"/>
      <c r="B1733" s="1"/>
      <c r="C1733" s="1"/>
      <c r="D1733" s="1"/>
      <c r="E1733" s="1"/>
      <c r="F1733" s="1"/>
      <c r="G1733" s="1"/>
      <c r="H1733" s="1"/>
      <c r="I1733" s="1"/>
      <c r="J1733" s="1"/>
      <c r="K1733" s="1"/>
      <c r="L1733" s="1"/>
      <c r="M1733" s="1"/>
      <c r="N1733" s="1"/>
      <c r="O1733" s="1"/>
      <c r="P1733" s="1"/>
      <c r="Q1733" s="1"/>
      <c r="R1733" s="1"/>
      <c r="S1733" s="1"/>
      <c r="T1733" s="1"/>
    </row>
    <row r="1734" spans="1:20">
      <c r="A1734" s="1"/>
      <c r="B1734" s="1"/>
      <c r="C1734" s="1"/>
      <c r="D1734" s="1"/>
      <c r="E1734" s="1"/>
      <c r="F1734" s="1"/>
      <c r="G1734" s="1"/>
      <c r="H1734" s="1"/>
      <c r="I1734" s="1"/>
      <c r="J1734" s="1"/>
      <c r="K1734" s="1"/>
      <c r="L1734" s="1"/>
      <c r="M1734" s="1"/>
      <c r="N1734" s="1"/>
      <c r="O1734" s="1"/>
      <c r="P1734" s="1"/>
      <c r="Q1734" s="1"/>
      <c r="R1734" s="1"/>
      <c r="S1734" s="1"/>
      <c r="T1734" s="1"/>
    </row>
    <row r="1735" spans="1:20">
      <c r="A1735" s="1"/>
      <c r="B1735" s="1"/>
      <c r="C1735" s="1"/>
      <c r="D1735" s="1"/>
      <c r="E1735" s="1"/>
      <c r="F1735" s="1"/>
      <c r="G1735" s="1"/>
      <c r="H1735" s="1"/>
      <c r="I1735" s="1"/>
      <c r="J1735" s="1"/>
      <c r="K1735" s="1"/>
      <c r="L1735" s="1"/>
      <c r="M1735" s="1"/>
      <c r="N1735" s="1"/>
      <c r="O1735" s="1"/>
      <c r="P1735" s="1"/>
      <c r="Q1735" s="1"/>
      <c r="R1735" s="1"/>
      <c r="S1735" s="1"/>
      <c r="T1735" s="1"/>
    </row>
    <row r="1736" spans="1:20">
      <c r="A1736" s="1"/>
      <c r="B1736" s="1"/>
      <c r="C1736" s="1"/>
      <c r="D1736" s="1"/>
      <c r="E1736" s="1"/>
      <c r="F1736" s="1"/>
      <c r="G1736" s="1"/>
      <c r="H1736" s="1"/>
      <c r="I1736" s="1"/>
      <c r="J1736" s="1"/>
      <c r="K1736" s="1"/>
      <c r="L1736" s="1"/>
      <c r="M1736" s="1"/>
      <c r="N1736" s="1"/>
      <c r="O1736" s="1"/>
      <c r="P1736" s="1"/>
      <c r="Q1736" s="1"/>
      <c r="R1736" s="1"/>
      <c r="S1736" s="1"/>
      <c r="T1736" s="1"/>
    </row>
    <row r="1737" spans="1:20">
      <c r="A1737" s="1"/>
      <c r="B1737" s="1"/>
      <c r="C1737" s="1"/>
      <c r="D1737" s="1"/>
      <c r="E1737" s="1"/>
      <c r="F1737" s="1"/>
      <c r="G1737" s="1"/>
      <c r="H1737" s="1"/>
      <c r="I1737" s="1"/>
      <c r="J1737" s="1"/>
      <c r="K1737" s="1"/>
      <c r="L1737" s="1"/>
      <c r="M1737" s="1"/>
      <c r="N1737" s="1"/>
      <c r="O1737" s="1"/>
      <c r="P1737" s="1"/>
      <c r="Q1737" s="1"/>
      <c r="R1737" s="1"/>
      <c r="S1737" s="1"/>
      <c r="T1737" s="1"/>
    </row>
    <row r="1738" spans="1:20">
      <c r="A1738" s="1"/>
      <c r="B1738" s="1"/>
      <c r="C1738" s="1"/>
      <c r="D1738" s="1"/>
      <c r="E1738" s="1"/>
      <c r="F1738" s="1"/>
      <c r="G1738" s="1"/>
      <c r="H1738" s="1"/>
      <c r="I1738" s="1"/>
      <c r="J1738" s="1"/>
      <c r="K1738" s="1"/>
      <c r="L1738" s="1"/>
      <c r="M1738" s="1"/>
      <c r="N1738" s="1"/>
      <c r="O1738" s="1"/>
      <c r="P1738" s="1"/>
      <c r="Q1738" s="1"/>
      <c r="R1738" s="1"/>
      <c r="S1738" s="1"/>
      <c r="T1738" s="1"/>
    </row>
    <row r="1739" spans="1:20">
      <c r="A1739" s="1"/>
      <c r="B1739" s="1"/>
      <c r="C1739" s="1"/>
      <c r="D1739" s="1"/>
      <c r="E1739" s="1"/>
      <c r="F1739" s="1"/>
      <c r="G1739" s="1"/>
      <c r="H1739" s="1"/>
      <c r="I1739" s="1"/>
      <c r="J1739" s="1"/>
      <c r="K1739" s="1"/>
      <c r="L1739" s="1"/>
      <c r="M1739" s="1"/>
      <c r="N1739" s="1"/>
      <c r="O1739" s="1"/>
      <c r="P1739" s="1"/>
      <c r="Q1739" s="1"/>
      <c r="R1739" s="1"/>
      <c r="S1739" s="1"/>
      <c r="T1739" s="1"/>
    </row>
  </sheetData>
  <phoneticPr fontId="0" type="noConversion"/>
  <printOptions horizontalCentered="1" verticalCentered="1"/>
  <pageMargins left="0.78740157480314965" right="0.78740157480314965" top="0.98425196850393704" bottom="0.98425196850393704" header="0.51181102362204722" footer="0.51181102362204722"/>
  <pageSetup scale="67" orientation="portrait"/>
  <headerFooter alignWithMargins="0">
    <oddFooter>&amp;C&amp;D&amp;T</oddFooter>
  </headerFooter>
</worksheet>
</file>

<file path=xl/worksheets/sheet64.xml><?xml version="1.0" encoding="utf-8"?>
<worksheet xmlns="http://schemas.openxmlformats.org/spreadsheetml/2006/main" xmlns:r="http://schemas.openxmlformats.org/officeDocument/2006/relationships">
  <sheetPr>
    <pageSetUpPr fitToPage="1"/>
  </sheetPr>
  <dimension ref="A34:F44"/>
  <sheetViews>
    <sheetView zoomScale="75" workbookViewId="0">
      <selection activeCell="M9" sqref="M9"/>
    </sheetView>
  </sheetViews>
  <sheetFormatPr defaultColWidth="8.6640625" defaultRowHeight="15"/>
  <sheetData>
    <row r="34" spans="1:6" ht="23.25">
      <c r="A34" s="48"/>
      <c r="F34" s="49" t="s">
        <v>228</v>
      </c>
    </row>
    <row r="35" spans="1:6" ht="23.25">
      <c r="F35" s="52" t="s">
        <v>226</v>
      </c>
    </row>
    <row r="37" spans="1:6">
      <c r="A37" s="57" t="s">
        <v>227</v>
      </c>
    </row>
    <row r="38" spans="1:6">
      <c r="A38" s="57" t="s">
        <v>299</v>
      </c>
    </row>
    <row r="39" spans="1:6">
      <c r="A39" s="57" t="s">
        <v>300</v>
      </c>
    </row>
    <row r="40" spans="1:6">
      <c r="A40" s="57" t="s">
        <v>301</v>
      </c>
    </row>
    <row r="41" spans="1:6">
      <c r="A41" s="57"/>
    </row>
    <row r="42" spans="1:6">
      <c r="A42" s="57"/>
    </row>
    <row r="43" spans="1:6">
      <c r="A43" s="57"/>
    </row>
    <row r="44" spans="1:6">
      <c r="A44" s="57"/>
    </row>
  </sheetData>
  <phoneticPr fontId="0" type="noConversion"/>
  <pageMargins left="0.75" right="0.75" top="1" bottom="1" header="0.5" footer="0.5"/>
  <pageSetup scale="70" orientation="portrait" verticalDpi="96"/>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워크시트</vt:lpstr>
      </vt:variant>
      <vt:variant>
        <vt:i4>64</vt:i4>
      </vt:variant>
      <vt:variant>
        <vt:lpstr>이름이 지정된 범위</vt:lpstr>
      </vt:variant>
      <vt:variant>
        <vt:i4>2</vt:i4>
      </vt:variant>
    </vt:vector>
  </HeadingPairs>
  <TitlesOfParts>
    <vt:vector size="66" baseType="lpstr">
      <vt:lpstr>Explanations</vt:lpstr>
      <vt:lpstr>Table0</vt:lpstr>
      <vt:lpstr>Table1</vt:lpstr>
      <vt:lpstr>Table_Incomegrowth</vt:lpstr>
      <vt:lpstr>Table_Incomegrowth_noKgains</vt:lpstr>
      <vt:lpstr>Table2</vt:lpstr>
      <vt:lpstr>Table A0</vt:lpstr>
      <vt:lpstr>Table A1</vt:lpstr>
      <vt:lpstr>Table A2</vt:lpstr>
      <vt:lpstr>Table A3</vt:lpstr>
      <vt:lpstr>Table A4</vt:lpstr>
      <vt:lpstr>Table A5</vt:lpstr>
      <vt:lpstr>Table A4_pareto</vt:lpstr>
      <vt:lpstr>Table A6</vt:lpstr>
      <vt:lpstr>Table A6_pareto</vt:lpstr>
      <vt:lpstr>Table A7</vt:lpstr>
      <vt:lpstr>Table A7 (cont.)</vt:lpstr>
      <vt:lpstr>Table A7 (cont.) (2)</vt:lpstr>
      <vt:lpstr>Table A8</vt:lpstr>
      <vt:lpstr>Table B1</vt:lpstr>
      <vt:lpstr>Table B2</vt:lpstr>
      <vt:lpstr>Table B3</vt:lpstr>
      <vt:lpstr>Table B4(CEOs)</vt:lpstr>
      <vt:lpstr>Table Thresholds_nominal</vt:lpstr>
      <vt:lpstr>Table B4(CEO)nominal</vt:lpstr>
      <vt:lpstr>data-Fig1</vt:lpstr>
      <vt:lpstr>fig1</vt:lpstr>
      <vt:lpstr>fig1B</vt:lpstr>
      <vt:lpstr>data-Fig2</vt:lpstr>
      <vt:lpstr>fig2</vt:lpstr>
      <vt:lpstr>fig2(no K gains)</vt:lpstr>
      <vt:lpstr>data-Fig3</vt:lpstr>
      <vt:lpstr>fig3</vt:lpstr>
      <vt:lpstr>fig3B</vt:lpstr>
      <vt:lpstr>Data-Fig4</vt:lpstr>
      <vt:lpstr>fig4</vt:lpstr>
      <vt:lpstr>data-Fig4new</vt:lpstr>
      <vt:lpstr>fig4new</vt:lpstr>
      <vt:lpstr>fig4newb</vt:lpstr>
      <vt:lpstr>data-Fig5</vt:lpstr>
      <vt:lpstr>fig5</vt:lpstr>
      <vt:lpstr>data-Fig6a</vt:lpstr>
      <vt:lpstr>data-Fig6b</vt:lpstr>
      <vt:lpstr>fig6</vt:lpstr>
      <vt:lpstr>data-Fig7</vt:lpstr>
      <vt:lpstr>fig7A (wealth)</vt:lpstr>
      <vt:lpstr>fig7B (wealth Forbes)</vt:lpstr>
      <vt:lpstr>data-Fig8</vt:lpstr>
      <vt:lpstr>fig8</vt:lpstr>
      <vt:lpstr>data-Fig9</vt:lpstr>
      <vt:lpstr>fig9</vt:lpstr>
      <vt:lpstr>data-Fig10</vt:lpstr>
      <vt:lpstr>fig10</vt:lpstr>
      <vt:lpstr>data-Fig11</vt:lpstr>
      <vt:lpstr>Figure 11</vt:lpstr>
      <vt:lpstr>data-Fig12</vt:lpstr>
      <vt:lpstr>fig12</vt:lpstr>
      <vt:lpstr>data-FigA0</vt:lpstr>
      <vt:lpstr>Figure A0</vt:lpstr>
      <vt:lpstr>data-FigA1</vt:lpstr>
      <vt:lpstr>Figure A1</vt:lpstr>
      <vt:lpstr>Figure A1b</vt:lpstr>
      <vt:lpstr>data-FigA2</vt:lpstr>
      <vt:lpstr>Figure A2</vt:lpstr>
      <vt:lpstr>fig4new!Print_Area</vt:lpstr>
      <vt:lpstr>fig4newb!Print_Area</vt:lpstr>
    </vt:vector>
  </TitlesOfParts>
  <Company>cepremap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dc:creator>
  <cp:lastModifiedBy>kwlee</cp:lastModifiedBy>
  <cp:lastPrinted>2010-07-17T20:40:22Z</cp:lastPrinted>
  <dcterms:created xsi:type="dcterms:W3CDTF">1999-04-21T09:24:28Z</dcterms:created>
  <dcterms:modified xsi:type="dcterms:W3CDTF">2011-04-17T01:09:41Z</dcterms:modified>
</cp:coreProperties>
</file>